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elhabr\Documents\projects\nfl-predict\data\"/>
    </mc:Choice>
  </mc:AlternateContent>
  <xr:revisionPtr revIDLastSave="0" documentId="13_ncr:1_{FF28934E-B4C1-4BE3-B43F-1B6EBA87ACAA}" xr6:coauthVersionLast="34" xr6:coauthVersionMax="34" xr10:uidLastSave="{00000000-0000-0000-0000-000000000000}"/>
  <bookViews>
    <workbookView xWindow="0" yWindow="0" windowWidth="28800" windowHeight="12225" tabRatio="928" activeTab="15" xr2:uid="{00000000-000D-0000-FFFF-FFFF00000000}"/>
  </bookViews>
  <sheets>
    <sheet name="guide" sheetId="27" r:id="rId1"/>
    <sheet name="refs" sheetId="26" r:id="rId2"/>
    <sheet name="person" sheetId="3" r:id="rId3"/>
    <sheet name="nfl_time_period" sheetId="1" r:id="rId4"/>
    <sheet name="nfl_plyff_round" sheetId="2" r:id="rId5"/>
    <sheet name="nfl_conf" sheetId="6" r:id="rId6"/>
    <sheet name="nfl_div" sheetId="7" r:id="rId7"/>
    <sheet name="nfl_tm" sheetId="4" r:id="rId8"/>
    <sheet name="nfl_win_total_source" sheetId="16" r:id="rId9"/>
    <sheet name="nfl_award" sheetId="8" r:id="rId10"/>
    <sheet name="nfl_win_total_result" sheetId="9" r:id="rId11"/>
    <sheet name="nfl_win_total_pick" sheetId="11" r:id="rId12"/>
    <sheet name="nfl_win_total_picks_pivot" sheetId="25" state="hidden" r:id="rId13"/>
    <sheet name="nfl_game_result" sheetId="18" r:id="rId14"/>
    <sheet name="nfl_game_result_scores" sheetId="22" state="hidden" r:id="rId15"/>
    <sheet name="nfl_game_pick" sheetId="20" r:id="rId16"/>
    <sheet name="nfl_game_picks_pivot" sheetId="23" state="hidden" r:id="rId17"/>
    <sheet name="nfl_game_picks_pivot_2" sheetId="24" state="hidden" r:id="rId18"/>
    <sheet name="nfl_plyff_tm" sheetId="21" r:id="rId19"/>
    <sheet name="nfl_plyff_pick" sheetId="13" r:id="rId20"/>
    <sheet name="nfl_award_result" sheetId="15" r:id="rId21"/>
    <sheet name="nfl_award_pick" sheetId="17" r:id="rId22"/>
  </sheets>
  <definedNames>
    <definedName name="_xlnm._FilterDatabase" localSheetId="15" hidden="1">nfl_game_pick!$A$1:$AC$3761</definedName>
    <definedName name="_xlnm._FilterDatabase" localSheetId="13" hidden="1">nfl_game_result!$A$1:$P$1383</definedName>
    <definedName name="_xlnm._FilterDatabase" localSheetId="14" hidden="1">nfl_game_result_scores!$A$1:$G$2049</definedName>
    <definedName name="_xlnm._FilterDatabase" localSheetId="18" hidden="1">nfl_plyff_tm!$A$1:$G$91</definedName>
    <definedName name="_xlnm._FilterDatabase" localSheetId="7" hidden="1">nfl_tm!$A$1:$K$33</definedName>
    <definedName name="_xlnm._FilterDatabase" localSheetId="11" hidden="1">nfl_win_total_pick!$A$1:$M$449</definedName>
    <definedName name="_xlnm._FilterDatabase" localSheetId="10" hidden="1">nfl_win_total_result!$A$1:$N$193</definedName>
    <definedName name="nfl_award_result">refs!$I$2</definedName>
    <definedName name="nfl_award_result_header">refs!$I$3</definedName>
    <definedName name="nfl_conf">refs!$I$4</definedName>
    <definedName name="nfl_conf_header">refs!$I$5</definedName>
    <definedName name="nfl_div">refs!$I$6</definedName>
    <definedName name="nfl_div_header">refs!$I$7</definedName>
    <definedName name="nfl_game_pick_with_header">refs!#REF!</definedName>
    <definedName name="nfl_game_result">refs!$I$8</definedName>
    <definedName name="nfl_game_result_header">refs!$I$9</definedName>
    <definedName name="nfl_game_result_score">refs!#REF!</definedName>
    <definedName name="nfl_game_result_score_header">refs!#REF!</definedName>
    <definedName name="nfl_plyff_tm">refs!$I$10</definedName>
    <definedName name="nfl_plyff_tm_header">refs!$I$11</definedName>
    <definedName name="nfl_win_total_pick_with_header">refs!#REF!</definedName>
    <definedName name="nfl_win_total_result">refs!$I$12</definedName>
    <definedName name="nfl_win_total_result_header">refs!$I$13</definedName>
  </definedNames>
  <calcPr calcId="179021"/>
  <pivotCaches>
    <pivotCache cacheId="0" r:id="rId23"/>
    <pivotCache cacheId="1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8" l="1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Q402" i="18"/>
  <c r="Q403" i="18"/>
  <c r="Q404" i="18"/>
  <c r="Q405" i="18"/>
  <c r="Q406" i="18"/>
  <c r="Q407" i="18"/>
  <c r="Q408" i="18"/>
  <c r="Q409" i="18"/>
  <c r="Q410" i="18"/>
  <c r="Q411" i="18"/>
  <c r="Q412" i="18"/>
  <c r="Q413" i="18"/>
  <c r="Q414" i="18"/>
  <c r="Q415" i="18"/>
  <c r="Q416" i="18"/>
  <c r="Q417" i="18"/>
  <c r="Q418" i="18"/>
  <c r="Q419" i="18"/>
  <c r="Q420" i="18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727" i="18"/>
  <c r="Q728" i="18"/>
  <c r="Q729" i="18"/>
  <c r="Q730" i="18"/>
  <c r="Q731" i="18"/>
  <c r="Q732" i="18"/>
  <c r="Q733" i="18"/>
  <c r="Q734" i="18"/>
  <c r="Q735" i="18"/>
  <c r="Q736" i="18"/>
  <c r="Q737" i="18"/>
  <c r="Q738" i="18"/>
  <c r="Q739" i="18"/>
  <c r="Q740" i="18"/>
  <c r="Q741" i="18"/>
  <c r="Q742" i="18"/>
  <c r="Q743" i="18"/>
  <c r="Q744" i="18"/>
  <c r="Q745" i="18"/>
  <c r="Q746" i="18"/>
  <c r="Q747" i="18"/>
  <c r="Q748" i="18"/>
  <c r="Q749" i="18"/>
  <c r="Q750" i="18"/>
  <c r="Q751" i="18"/>
  <c r="Q752" i="18"/>
  <c r="Q753" i="18"/>
  <c r="Q754" i="18"/>
  <c r="Q755" i="18"/>
  <c r="Q756" i="18"/>
  <c r="Q757" i="18"/>
  <c r="Q758" i="18"/>
  <c r="Q759" i="18"/>
  <c r="Q760" i="18"/>
  <c r="Q761" i="18"/>
  <c r="Q762" i="18"/>
  <c r="Q763" i="18"/>
  <c r="Q764" i="18"/>
  <c r="Q765" i="18"/>
  <c r="Q766" i="18"/>
  <c r="Q767" i="18"/>
  <c r="Q768" i="18"/>
  <c r="Q769" i="18"/>
  <c r="Q770" i="18"/>
  <c r="Q771" i="18"/>
  <c r="Q772" i="18"/>
  <c r="Q773" i="18"/>
  <c r="Q774" i="18"/>
  <c r="Q775" i="18"/>
  <c r="Q776" i="18"/>
  <c r="Q777" i="18"/>
  <c r="Q778" i="18"/>
  <c r="Q779" i="18"/>
  <c r="Q780" i="18"/>
  <c r="Q781" i="18"/>
  <c r="Q782" i="18"/>
  <c r="Q783" i="18"/>
  <c r="Q784" i="18"/>
  <c r="Q785" i="18"/>
  <c r="Q786" i="18"/>
  <c r="Q787" i="18"/>
  <c r="Q788" i="18"/>
  <c r="Q789" i="18"/>
  <c r="Q790" i="18"/>
  <c r="Q791" i="18"/>
  <c r="Q792" i="18"/>
  <c r="Q793" i="18"/>
  <c r="Q794" i="18"/>
  <c r="Q795" i="18"/>
  <c r="Q796" i="18"/>
  <c r="Q797" i="18"/>
  <c r="Q798" i="18"/>
  <c r="Q799" i="18"/>
  <c r="Q800" i="18"/>
  <c r="Q801" i="18"/>
  <c r="Q802" i="18"/>
  <c r="Q803" i="18"/>
  <c r="Q804" i="18"/>
  <c r="Q805" i="18"/>
  <c r="Q806" i="18"/>
  <c r="Q807" i="18"/>
  <c r="Q808" i="18"/>
  <c r="Q809" i="18"/>
  <c r="Q810" i="18"/>
  <c r="Q811" i="18"/>
  <c r="Q812" i="18"/>
  <c r="Q813" i="18"/>
  <c r="Q814" i="18"/>
  <c r="Q815" i="18"/>
  <c r="Q816" i="18"/>
  <c r="Q817" i="18"/>
  <c r="Q818" i="18"/>
  <c r="Q819" i="18"/>
  <c r="Q820" i="18"/>
  <c r="Q821" i="18"/>
  <c r="Q822" i="18"/>
  <c r="Q823" i="18"/>
  <c r="Q824" i="18"/>
  <c r="Q825" i="18"/>
  <c r="Q826" i="18"/>
  <c r="Q827" i="18"/>
  <c r="Q828" i="18"/>
  <c r="Q829" i="18"/>
  <c r="Q830" i="18"/>
  <c r="Q831" i="18"/>
  <c r="Q832" i="18"/>
  <c r="Q833" i="18"/>
  <c r="Q834" i="18"/>
  <c r="Q835" i="18"/>
  <c r="Q836" i="18"/>
  <c r="Q837" i="18"/>
  <c r="Q838" i="18"/>
  <c r="Q839" i="18"/>
  <c r="Q840" i="18"/>
  <c r="Q841" i="18"/>
  <c r="Q842" i="18"/>
  <c r="Q843" i="18"/>
  <c r="Q844" i="18"/>
  <c r="Q845" i="18"/>
  <c r="Q846" i="18"/>
  <c r="Q847" i="18"/>
  <c r="Q848" i="18"/>
  <c r="Q849" i="18"/>
  <c r="Q850" i="18"/>
  <c r="Q851" i="18"/>
  <c r="Q852" i="18"/>
  <c r="Q853" i="18"/>
  <c r="Q854" i="18"/>
  <c r="Q855" i="18"/>
  <c r="Q856" i="18"/>
  <c r="Q857" i="18"/>
  <c r="Q858" i="18"/>
  <c r="Q859" i="18"/>
  <c r="Q860" i="18"/>
  <c r="Q861" i="18"/>
  <c r="Q862" i="18"/>
  <c r="Q863" i="18"/>
  <c r="Q864" i="18"/>
  <c r="Q865" i="18"/>
  <c r="Q866" i="18"/>
  <c r="Q867" i="18"/>
  <c r="Q868" i="18"/>
  <c r="Q869" i="18"/>
  <c r="Q870" i="18"/>
  <c r="Q871" i="18"/>
  <c r="Q872" i="18"/>
  <c r="Q873" i="18"/>
  <c r="Q874" i="18"/>
  <c r="Q875" i="18"/>
  <c r="Q876" i="18"/>
  <c r="Q877" i="18"/>
  <c r="Q878" i="18"/>
  <c r="Q879" i="18"/>
  <c r="Q880" i="18"/>
  <c r="Q881" i="18"/>
  <c r="Q882" i="18"/>
  <c r="Q883" i="18"/>
  <c r="Q884" i="18"/>
  <c r="Q885" i="18"/>
  <c r="Q886" i="18"/>
  <c r="Q887" i="18"/>
  <c r="Q888" i="18"/>
  <c r="Q889" i="18"/>
  <c r="Q890" i="18"/>
  <c r="Q891" i="18"/>
  <c r="Q892" i="18"/>
  <c r="Q893" i="18"/>
  <c r="Q894" i="18"/>
  <c r="Q895" i="18"/>
  <c r="Q896" i="18"/>
  <c r="Q897" i="18"/>
  <c r="Q898" i="18"/>
  <c r="Q899" i="18"/>
  <c r="Q900" i="18"/>
  <c r="Q901" i="18"/>
  <c r="Q902" i="18"/>
  <c r="Q903" i="18"/>
  <c r="Q904" i="18"/>
  <c r="Q905" i="18"/>
  <c r="Q906" i="18"/>
  <c r="Q907" i="18"/>
  <c r="Q908" i="18"/>
  <c r="Q909" i="18"/>
  <c r="Q910" i="18"/>
  <c r="Q911" i="18"/>
  <c r="Q912" i="18"/>
  <c r="Q913" i="18"/>
  <c r="Q914" i="18"/>
  <c r="Q915" i="18"/>
  <c r="Q916" i="18"/>
  <c r="Q917" i="18"/>
  <c r="Q918" i="18"/>
  <c r="Q919" i="18"/>
  <c r="Q920" i="18"/>
  <c r="Q921" i="18"/>
  <c r="Q922" i="18"/>
  <c r="Q923" i="18"/>
  <c r="Q924" i="18"/>
  <c r="Q925" i="18"/>
  <c r="Q926" i="18"/>
  <c r="Q927" i="18"/>
  <c r="Q928" i="18"/>
  <c r="Q929" i="18"/>
  <c r="Q930" i="18"/>
  <c r="Q931" i="18"/>
  <c r="Q932" i="18"/>
  <c r="Q933" i="18"/>
  <c r="Q934" i="18"/>
  <c r="Q935" i="18"/>
  <c r="Q936" i="18"/>
  <c r="Q937" i="18"/>
  <c r="Q938" i="18"/>
  <c r="Q939" i="18"/>
  <c r="Q940" i="18"/>
  <c r="Q941" i="18"/>
  <c r="Q942" i="18"/>
  <c r="Q943" i="18"/>
  <c r="Q944" i="18"/>
  <c r="Q945" i="18"/>
  <c r="Q946" i="18"/>
  <c r="Q947" i="18"/>
  <c r="Q948" i="18"/>
  <c r="Q949" i="18"/>
  <c r="Q950" i="18"/>
  <c r="Q951" i="18"/>
  <c r="Q952" i="18"/>
  <c r="Q953" i="18"/>
  <c r="Q954" i="18"/>
  <c r="Q955" i="18"/>
  <c r="Q956" i="18"/>
  <c r="Q957" i="18"/>
  <c r="Q958" i="18"/>
  <c r="Q959" i="18"/>
  <c r="Q960" i="18"/>
  <c r="Q961" i="18"/>
  <c r="Q962" i="18"/>
  <c r="Q963" i="18"/>
  <c r="Q964" i="18"/>
  <c r="Q965" i="18"/>
  <c r="Q966" i="18"/>
  <c r="Q967" i="18"/>
  <c r="Q968" i="18"/>
  <c r="Q969" i="18"/>
  <c r="Q970" i="18"/>
  <c r="Q971" i="18"/>
  <c r="Q972" i="18"/>
  <c r="Q973" i="18"/>
  <c r="Q974" i="18"/>
  <c r="Q975" i="18"/>
  <c r="Q976" i="18"/>
  <c r="Q977" i="18"/>
  <c r="Q978" i="18"/>
  <c r="Q979" i="18"/>
  <c r="Q980" i="18"/>
  <c r="Q981" i="18"/>
  <c r="Q982" i="18"/>
  <c r="Q983" i="18"/>
  <c r="Q984" i="18"/>
  <c r="Q985" i="18"/>
  <c r="Q986" i="18"/>
  <c r="Q987" i="18"/>
  <c r="Q988" i="18"/>
  <c r="Q989" i="18"/>
  <c r="Q990" i="18"/>
  <c r="Q991" i="18"/>
  <c r="Q992" i="18"/>
  <c r="Q993" i="18"/>
  <c r="Q994" i="18"/>
  <c r="Q995" i="18"/>
  <c r="Q996" i="18"/>
  <c r="Q997" i="18"/>
  <c r="Q998" i="18"/>
  <c r="Q999" i="18"/>
  <c r="Q1000" i="18"/>
  <c r="Q1001" i="18"/>
  <c r="Q1002" i="18"/>
  <c r="Q1003" i="18"/>
  <c r="Q1004" i="18"/>
  <c r="Q1005" i="18"/>
  <c r="Q1006" i="18"/>
  <c r="Q1007" i="18"/>
  <c r="Q1008" i="18"/>
  <c r="Q1009" i="18"/>
  <c r="Q1010" i="18"/>
  <c r="Q1011" i="18"/>
  <c r="Q1012" i="18"/>
  <c r="Q1013" i="18"/>
  <c r="Q1014" i="18"/>
  <c r="Q1015" i="18"/>
  <c r="Q1016" i="18"/>
  <c r="Q1017" i="18"/>
  <c r="Q1018" i="18"/>
  <c r="Q1019" i="18"/>
  <c r="Q1020" i="18"/>
  <c r="Q1021" i="18"/>
  <c r="Q1022" i="18"/>
  <c r="Q1023" i="18"/>
  <c r="Q1024" i="18"/>
  <c r="Q1025" i="18"/>
  <c r="Q1026" i="18"/>
  <c r="Q1027" i="18"/>
  <c r="Q1028" i="18"/>
  <c r="Q1029" i="18"/>
  <c r="Q1030" i="18"/>
  <c r="Q1031" i="18"/>
  <c r="Q1032" i="18"/>
  <c r="Q1033" i="18"/>
  <c r="Q1034" i="18"/>
  <c r="Q1035" i="18"/>
  <c r="Q1036" i="18"/>
  <c r="Q1037" i="18"/>
  <c r="Q1038" i="18"/>
  <c r="Q1039" i="18"/>
  <c r="Q1040" i="18"/>
  <c r="Q1041" i="18"/>
  <c r="Q1042" i="18"/>
  <c r="Q1043" i="18"/>
  <c r="Q1044" i="18"/>
  <c r="Q1045" i="18"/>
  <c r="Q1046" i="18"/>
  <c r="Q1047" i="18"/>
  <c r="Q1048" i="18"/>
  <c r="Q1049" i="18"/>
  <c r="Q1050" i="18"/>
  <c r="Q1051" i="18"/>
  <c r="Q1052" i="18"/>
  <c r="Q1053" i="18"/>
  <c r="Q1054" i="18"/>
  <c r="Q1055" i="18"/>
  <c r="Q1056" i="18"/>
  <c r="Q1057" i="18"/>
  <c r="Q1058" i="18"/>
  <c r="Q1059" i="18"/>
  <c r="Q1060" i="18"/>
  <c r="Q1061" i="18"/>
  <c r="Q1062" i="18"/>
  <c r="Q1063" i="18"/>
  <c r="Q1064" i="18"/>
  <c r="Q1065" i="18"/>
  <c r="Q1066" i="18"/>
  <c r="Q1067" i="18"/>
  <c r="Q1068" i="18"/>
  <c r="Q1069" i="18"/>
  <c r="Q1070" i="18"/>
  <c r="Q1071" i="18"/>
  <c r="Q1072" i="18"/>
  <c r="Q1073" i="18"/>
  <c r="Q1074" i="18"/>
  <c r="Q1075" i="18"/>
  <c r="Q1076" i="18"/>
  <c r="Q1077" i="18"/>
  <c r="Q1078" i="18"/>
  <c r="Q1079" i="18"/>
  <c r="Q1080" i="18"/>
  <c r="Q1081" i="18"/>
  <c r="Q1082" i="18"/>
  <c r="Q1083" i="18"/>
  <c r="Q1084" i="18"/>
  <c r="Q1085" i="18"/>
  <c r="Q1086" i="18"/>
  <c r="Q1087" i="18"/>
  <c r="Q1088" i="18"/>
  <c r="Q1089" i="18"/>
  <c r="Q1090" i="18"/>
  <c r="Q1091" i="18"/>
  <c r="Q1092" i="18"/>
  <c r="Q1093" i="18"/>
  <c r="Q1094" i="18"/>
  <c r="Q1095" i="18"/>
  <c r="Q1096" i="18"/>
  <c r="Q1097" i="18"/>
  <c r="Q1098" i="18"/>
  <c r="Q1099" i="18"/>
  <c r="Q1100" i="18"/>
  <c r="Q1101" i="18"/>
  <c r="Q1102" i="18"/>
  <c r="Q1103" i="18"/>
  <c r="Q1104" i="18"/>
  <c r="Q1105" i="18"/>
  <c r="Q1106" i="18"/>
  <c r="Q1107" i="18"/>
  <c r="Q1108" i="18"/>
  <c r="Q1109" i="18"/>
  <c r="Q1110" i="18"/>
  <c r="Q1111" i="18"/>
  <c r="Q1112" i="18"/>
  <c r="Q1113" i="18"/>
  <c r="Q1114" i="18"/>
  <c r="Q1115" i="18"/>
  <c r="Q1116" i="18"/>
  <c r="Q1117" i="18"/>
  <c r="Q1118" i="18"/>
  <c r="Q1119" i="18"/>
  <c r="Q1120" i="18"/>
  <c r="Q1121" i="18"/>
  <c r="Q1122" i="18"/>
  <c r="Q1123" i="18"/>
  <c r="Q1124" i="18"/>
  <c r="Q1125" i="18"/>
  <c r="Q1126" i="18"/>
  <c r="Q1127" i="18"/>
  <c r="Q1128" i="18"/>
  <c r="Q1129" i="18"/>
  <c r="Q1130" i="18"/>
  <c r="Q1131" i="18"/>
  <c r="Q1132" i="18"/>
  <c r="Q1133" i="18"/>
  <c r="Q1134" i="18"/>
  <c r="Q1135" i="18"/>
  <c r="Q1136" i="18"/>
  <c r="Q1137" i="18"/>
  <c r="Q1138" i="18"/>
  <c r="Q1139" i="18"/>
  <c r="Q1140" i="18"/>
  <c r="Q1141" i="18"/>
  <c r="Q1142" i="18"/>
  <c r="Q1143" i="18"/>
  <c r="Q1144" i="18"/>
  <c r="Q1145" i="18"/>
  <c r="Q1146" i="18"/>
  <c r="Q1147" i="18"/>
  <c r="Q1148" i="18"/>
  <c r="Q1149" i="18"/>
  <c r="Q1150" i="18"/>
  <c r="Q1151" i="18"/>
  <c r="Q1152" i="18"/>
  <c r="Q1153" i="18"/>
  <c r="Q1154" i="18"/>
  <c r="Q1155" i="18"/>
  <c r="Q1156" i="18"/>
  <c r="Q1157" i="18"/>
  <c r="Q1158" i="18"/>
  <c r="Q1159" i="18"/>
  <c r="Q1160" i="18"/>
  <c r="Q1161" i="18"/>
  <c r="Q1162" i="18"/>
  <c r="Q1163" i="18"/>
  <c r="Q1164" i="18"/>
  <c r="Q1165" i="18"/>
  <c r="Q1166" i="18"/>
  <c r="Q1167" i="18"/>
  <c r="Q1168" i="18"/>
  <c r="Q1169" i="18"/>
  <c r="Q1170" i="18"/>
  <c r="Q1171" i="18"/>
  <c r="Q1172" i="18"/>
  <c r="Q1173" i="18"/>
  <c r="Q1174" i="18"/>
  <c r="Q1175" i="18"/>
  <c r="Q1176" i="18"/>
  <c r="Q1177" i="18"/>
  <c r="Q1178" i="18"/>
  <c r="Q1179" i="18"/>
  <c r="Q1180" i="18"/>
  <c r="Q1181" i="18"/>
  <c r="Q1182" i="18"/>
  <c r="Q1183" i="18"/>
  <c r="Q1184" i="18"/>
  <c r="Q1185" i="18"/>
  <c r="Q1186" i="18"/>
  <c r="Q1187" i="18"/>
  <c r="Q1188" i="18"/>
  <c r="Q1189" i="18"/>
  <c r="Q1190" i="18"/>
  <c r="Q1191" i="18"/>
  <c r="Q1192" i="18"/>
  <c r="Q1193" i="18"/>
  <c r="Q1194" i="18"/>
  <c r="Q1195" i="18"/>
  <c r="Q1196" i="18"/>
  <c r="Q1197" i="18"/>
  <c r="Q1198" i="18"/>
  <c r="Q1199" i="18"/>
  <c r="Q1200" i="18"/>
  <c r="Q1201" i="18"/>
  <c r="Q1202" i="18"/>
  <c r="Q1203" i="18"/>
  <c r="Q1204" i="18"/>
  <c r="Q1205" i="18"/>
  <c r="Q1206" i="18"/>
  <c r="Q1207" i="18"/>
  <c r="Q1208" i="18"/>
  <c r="Q1209" i="18"/>
  <c r="Q1210" i="18"/>
  <c r="Q1211" i="18"/>
  <c r="Q1212" i="18"/>
  <c r="Q1213" i="18"/>
  <c r="Q1214" i="18"/>
  <c r="Q1215" i="18"/>
  <c r="Q1216" i="18"/>
  <c r="Q1217" i="18"/>
  <c r="Q1218" i="18"/>
  <c r="Q1219" i="18"/>
  <c r="Q1220" i="18"/>
  <c r="Q1221" i="18"/>
  <c r="Q1222" i="18"/>
  <c r="Q1223" i="18"/>
  <c r="Q1224" i="18"/>
  <c r="Q1225" i="18"/>
  <c r="Q1226" i="18"/>
  <c r="Q1227" i="18"/>
  <c r="Q1228" i="18"/>
  <c r="Q1229" i="18"/>
  <c r="Q1230" i="18"/>
  <c r="Q1231" i="18"/>
  <c r="Q1232" i="18"/>
  <c r="Q1233" i="18"/>
  <c r="Q1234" i="18"/>
  <c r="Q1235" i="18"/>
  <c r="Q1236" i="18"/>
  <c r="Q1237" i="18"/>
  <c r="Q1238" i="18"/>
  <c r="Q1239" i="18"/>
  <c r="Q1240" i="18"/>
  <c r="Q1241" i="18"/>
  <c r="Q1242" i="18"/>
  <c r="Q1243" i="18"/>
  <c r="Q1244" i="18"/>
  <c r="Q1245" i="18"/>
  <c r="Q1246" i="18"/>
  <c r="Q1247" i="18"/>
  <c r="Q1248" i="18"/>
  <c r="Q1249" i="18"/>
  <c r="Q1250" i="18"/>
  <c r="Q1251" i="18"/>
  <c r="Q1252" i="18"/>
  <c r="Q1253" i="18"/>
  <c r="Q1254" i="18"/>
  <c r="Q1255" i="18"/>
  <c r="Q1256" i="18"/>
  <c r="Q1257" i="18"/>
  <c r="Q1258" i="18"/>
  <c r="Q1259" i="18"/>
  <c r="Q1260" i="18"/>
  <c r="Q1261" i="18"/>
  <c r="Q1262" i="18"/>
  <c r="Q1263" i="18"/>
  <c r="Q1264" i="18"/>
  <c r="Q1265" i="18"/>
  <c r="Q1266" i="18"/>
  <c r="Q1267" i="18"/>
  <c r="Q1268" i="18"/>
  <c r="Q1269" i="18"/>
  <c r="Q1270" i="18"/>
  <c r="Q1271" i="18"/>
  <c r="Q1272" i="18"/>
  <c r="Q1273" i="18"/>
  <c r="Q1274" i="18"/>
  <c r="Q1275" i="18"/>
  <c r="Q1276" i="18"/>
  <c r="Q1277" i="18"/>
  <c r="Q1278" i="18"/>
  <c r="Q1279" i="18"/>
  <c r="Q1280" i="18"/>
  <c r="Q1281" i="18"/>
  <c r="Q1282" i="18"/>
  <c r="Q1283" i="18"/>
  <c r="Q1284" i="18"/>
  <c r="Q1285" i="18"/>
  <c r="Q1286" i="18"/>
  <c r="Q1287" i="18"/>
  <c r="Q1288" i="18"/>
  <c r="Q1289" i="18"/>
  <c r="Q1290" i="18"/>
  <c r="Q1291" i="18"/>
  <c r="Q1292" i="18"/>
  <c r="Q1293" i="18"/>
  <c r="Q1294" i="18"/>
  <c r="Q1295" i="18"/>
  <c r="Q1296" i="18"/>
  <c r="Q1297" i="18"/>
  <c r="Q1298" i="18"/>
  <c r="Q1299" i="18"/>
  <c r="Q1300" i="18"/>
  <c r="Q1301" i="18"/>
  <c r="Q1302" i="18"/>
  <c r="Q1303" i="18"/>
  <c r="Q1304" i="18"/>
  <c r="Q1305" i="18"/>
  <c r="Q1306" i="18"/>
  <c r="Q1307" i="18"/>
  <c r="Q1308" i="18"/>
  <c r="Q1309" i="18"/>
  <c r="Q1310" i="18"/>
  <c r="Q1311" i="18"/>
  <c r="Q1312" i="18"/>
  <c r="Q1313" i="18"/>
  <c r="Q1314" i="18"/>
  <c r="Q1315" i="18"/>
  <c r="Q1316" i="18"/>
  <c r="Q1317" i="18"/>
  <c r="Q1318" i="18"/>
  <c r="Q1319" i="18"/>
  <c r="Q1320" i="18"/>
  <c r="Q1321" i="18"/>
  <c r="Q1322" i="18"/>
  <c r="Q1323" i="18"/>
  <c r="Q1324" i="18"/>
  <c r="Q1325" i="18"/>
  <c r="Q1326" i="18"/>
  <c r="Q1327" i="18"/>
  <c r="Q1328" i="18"/>
  <c r="Q1329" i="18"/>
  <c r="Q1330" i="18"/>
  <c r="Q1331" i="18"/>
  <c r="Q1332" i="18"/>
  <c r="Q1333" i="18"/>
  <c r="Q1334" i="18"/>
  <c r="Q1335" i="18"/>
  <c r="Q1336" i="18"/>
  <c r="Q1337" i="18"/>
  <c r="Q1338" i="18"/>
  <c r="Q1339" i="18"/>
  <c r="Q1340" i="18"/>
  <c r="Q1341" i="18"/>
  <c r="Q1342" i="18"/>
  <c r="Q1343" i="18"/>
  <c r="Q1344" i="18"/>
  <c r="Q1345" i="18"/>
  <c r="Q1346" i="18"/>
  <c r="Q1347" i="18"/>
  <c r="Q1348" i="18"/>
  <c r="Q1349" i="18"/>
  <c r="Q1350" i="18"/>
  <c r="Q1351" i="18"/>
  <c r="Q1352" i="18"/>
  <c r="Q1353" i="18"/>
  <c r="Q1354" i="18"/>
  <c r="Q1355" i="18"/>
  <c r="Q1356" i="18"/>
  <c r="Q1357" i="18"/>
  <c r="Q1358" i="18"/>
  <c r="Q1359" i="18"/>
  <c r="Q1360" i="18"/>
  <c r="Q1361" i="18"/>
  <c r="Q1362" i="18"/>
  <c r="Q1363" i="18"/>
  <c r="Q1364" i="18"/>
  <c r="Q1365" i="18"/>
  <c r="Q1366" i="18"/>
  <c r="Q1367" i="18"/>
  <c r="Q1368" i="18"/>
  <c r="Q1369" i="18"/>
  <c r="Q1370" i="18"/>
  <c r="Q1371" i="18"/>
  <c r="Q1372" i="18"/>
  <c r="Q1373" i="18"/>
  <c r="Q1374" i="18"/>
  <c r="Q1375" i="18"/>
  <c r="Q1376" i="18"/>
  <c r="Q1377" i="18"/>
  <c r="Q1378" i="18"/>
  <c r="Q1379" i="18"/>
  <c r="Q1380" i="18"/>
  <c r="Q1381" i="18"/>
  <c r="Q1382" i="18"/>
  <c r="Q1383" i="18"/>
  <c r="Q1384" i="18"/>
  <c r="Q1385" i="18"/>
  <c r="Q1386" i="18"/>
  <c r="Q1387" i="18"/>
  <c r="Q1388" i="18"/>
  <c r="Q1389" i="18"/>
  <c r="Q1390" i="18"/>
  <c r="Q1391" i="18"/>
  <c r="Q1392" i="18"/>
  <c r="Q1393" i="18"/>
  <c r="Q1394" i="18"/>
  <c r="Q1395" i="18"/>
  <c r="Q1396" i="18"/>
  <c r="Q1397" i="18"/>
  <c r="Q1398" i="18"/>
  <c r="Q1399" i="18"/>
  <c r="Q1400" i="18"/>
  <c r="Q1401" i="18"/>
  <c r="Q1402" i="18"/>
  <c r="Q1403" i="18"/>
  <c r="Q1404" i="18"/>
  <c r="Q1405" i="18"/>
  <c r="Q1406" i="18"/>
  <c r="Q1407" i="18"/>
  <c r="Q1408" i="18"/>
  <c r="Q1409" i="18"/>
  <c r="Q1410" i="18"/>
  <c r="Q1411" i="18"/>
  <c r="Q1412" i="18"/>
  <c r="Q1413" i="18"/>
  <c r="Q1414" i="18"/>
  <c r="Q1415" i="18"/>
  <c r="Q1416" i="18"/>
  <c r="Q1417" i="18"/>
  <c r="Q1418" i="18"/>
  <c r="Q1419" i="18"/>
  <c r="Q1420" i="18"/>
  <c r="Q1421" i="18"/>
  <c r="Q1422" i="18"/>
  <c r="Q1423" i="18"/>
  <c r="Q1424" i="18"/>
  <c r="Q1425" i="18"/>
  <c r="Q1426" i="18"/>
  <c r="Q1427" i="18"/>
  <c r="Q1428" i="18"/>
  <c r="Q1429" i="18"/>
  <c r="Q1430" i="18"/>
  <c r="Q1431" i="18"/>
  <c r="Q1432" i="18"/>
  <c r="Q1433" i="18"/>
  <c r="Q1434" i="18"/>
  <c r="Q1435" i="18"/>
  <c r="Q1436" i="18"/>
  <c r="Q1437" i="18"/>
  <c r="Q1438" i="18"/>
  <c r="Q1439" i="18"/>
  <c r="Q1440" i="18"/>
  <c r="Q1441" i="18"/>
  <c r="Q1442" i="18"/>
  <c r="Q1443" i="18"/>
  <c r="Q1444" i="18"/>
  <c r="Q1445" i="18"/>
  <c r="Q1446" i="18"/>
  <c r="Q1447" i="18"/>
  <c r="Q1448" i="18"/>
  <c r="Q1449" i="18"/>
  <c r="Q1450" i="18"/>
  <c r="Q1451" i="18"/>
  <c r="Q1452" i="18"/>
  <c r="Q1453" i="18"/>
  <c r="Q1454" i="18"/>
  <c r="Q1455" i="18"/>
  <c r="Q1456" i="18"/>
  <c r="Q1457" i="18"/>
  <c r="Q1458" i="18"/>
  <c r="Q1459" i="18"/>
  <c r="Q1460" i="18"/>
  <c r="Q1461" i="18"/>
  <c r="Q1462" i="18"/>
  <c r="Q1463" i="18"/>
  <c r="Q1464" i="18"/>
  <c r="Q1465" i="18"/>
  <c r="Q1466" i="18"/>
  <c r="Q1467" i="18"/>
  <c r="Q1468" i="18"/>
  <c r="Q1469" i="18"/>
  <c r="Q1470" i="18"/>
  <c r="Q1471" i="18"/>
  <c r="Q1472" i="18"/>
  <c r="Q1473" i="18"/>
  <c r="Q1474" i="18"/>
  <c r="Q1475" i="18"/>
  <c r="Q1476" i="18"/>
  <c r="Q1477" i="18"/>
  <c r="Q1478" i="18"/>
  <c r="Q1479" i="18"/>
  <c r="Q1480" i="18"/>
  <c r="Q1481" i="18"/>
  <c r="Q1482" i="18"/>
  <c r="Q1483" i="18"/>
  <c r="Q1484" i="18"/>
  <c r="Q1485" i="18"/>
  <c r="Q1486" i="18"/>
  <c r="Q1487" i="18"/>
  <c r="Q1488" i="18"/>
  <c r="Q1489" i="18"/>
  <c r="Q1490" i="18"/>
  <c r="Q1491" i="18"/>
  <c r="Q1492" i="18"/>
  <c r="Q1493" i="18"/>
  <c r="Q1494" i="18"/>
  <c r="Q1495" i="18"/>
  <c r="Q1496" i="18"/>
  <c r="Q1497" i="18"/>
  <c r="Q1498" i="18"/>
  <c r="Q1499" i="18"/>
  <c r="Q1500" i="18"/>
  <c r="Q1501" i="18"/>
  <c r="Q1502" i="18"/>
  <c r="Q1503" i="18"/>
  <c r="Q1504" i="18"/>
  <c r="Q1505" i="18"/>
  <c r="Q1506" i="18"/>
  <c r="Q1507" i="18"/>
  <c r="Q1508" i="18"/>
  <c r="Q1509" i="18"/>
  <c r="Q1510" i="18"/>
  <c r="Q1511" i="18"/>
  <c r="Q1512" i="18"/>
  <c r="Q1513" i="18"/>
  <c r="Q1514" i="18"/>
  <c r="Q1515" i="18"/>
  <c r="Q1516" i="18"/>
  <c r="Q1517" i="18"/>
  <c r="Q1518" i="18"/>
  <c r="Q1519" i="18"/>
  <c r="Q1520" i="18"/>
  <c r="Q1521" i="18"/>
  <c r="Q1522" i="18"/>
  <c r="Q1523" i="18"/>
  <c r="Q1524" i="18"/>
  <c r="Q1525" i="18"/>
  <c r="Q1526" i="18"/>
  <c r="Q1527" i="18"/>
  <c r="Q1528" i="18"/>
  <c r="Q1529" i="18"/>
  <c r="Q1530" i="18"/>
  <c r="Q1531" i="18"/>
  <c r="Q1532" i="18"/>
  <c r="Q1533" i="18"/>
  <c r="Q1534" i="18"/>
  <c r="Q1535" i="18"/>
  <c r="Q1536" i="18"/>
  <c r="Q1537" i="18"/>
  <c r="Q1538" i="18"/>
  <c r="Q1539" i="18"/>
  <c r="Q1540" i="18"/>
  <c r="Q1541" i="18"/>
  <c r="Q1542" i="18"/>
  <c r="Q1543" i="18"/>
  <c r="Q1544" i="18"/>
  <c r="Q1545" i="18"/>
  <c r="Q1546" i="18"/>
  <c r="Q1547" i="18"/>
  <c r="Q1548" i="18"/>
  <c r="Q1549" i="18"/>
  <c r="Q1550" i="18"/>
  <c r="Q1551" i="18"/>
  <c r="Q1552" i="18"/>
  <c r="Q1553" i="18"/>
  <c r="Q1554" i="18"/>
  <c r="Q1555" i="18"/>
  <c r="Q1556" i="18"/>
  <c r="Q1557" i="18"/>
  <c r="Q1558" i="18"/>
  <c r="Q1559" i="18"/>
  <c r="Q1560" i="18"/>
  <c r="Q1561" i="18"/>
  <c r="Q1562" i="18"/>
  <c r="Q1563" i="18"/>
  <c r="Q1564" i="18"/>
  <c r="Q1565" i="18"/>
  <c r="Q1566" i="18"/>
  <c r="Q1567" i="18"/>
  <c r="Q1568" i="18"/>
  <c r="Q1569" i="18"/>
  <c r="Q1570" i="18"/>
  <c r="Q1571" i="18"/>
  <c r="Q1572" i="18"/>
  <c r="Q1573" i="18"/>
  <c r="Q1574" i="18"/>
  <c r="Q1575" i="18"/>
  <c r="Q1576" i="18"/>
  <c r="Q1577" i="18"/>
  <c r="Q1578" i="18"/>
  <c r="Q1579" i="18"/>
  <c r="Q1580" i="18"/>
  <c r="Q1581" i="18"/>
  <c r="Q1582" i="18"/>
  <c r="Q1583" i="18"/>
  <c r="Q1584" i="18"/>
  <c r="Q1585" i="18"/>
  <c r="Q1586" i="18"/>
  <c r="Q1587" i="18"/>
  <c r="Q1588" i="18"/>
  <c r="Q1589" i="18"/>
  <c r="Q1590" i="18"/>
  <c r="Q1591" i="18"/>
  <c r="Q1592" i="18"/>
  <c r="Q1593" i="18"/>
  <c r="Q1594" i="18"/>
  <c r="Q1595" i="18"/>
  <c r="Q1596" i="18"/>
  <c r="Q1597" i="18"/>
  <c r="Q1598" i="18"/>
  <c r="Q1599" i="18"/>
  <c r="Q1600" i="18"/>
  <c r="Q1601" i="18"/>
  <c r="Q1602" i="18"/>
  <c r="Q1603" i="18"/>
  <c r="Q1604" i="18"/>
  <c r="Q1605" i="18"/>
  <c r="Q1606" i="18"/>
  <c r="Q1607" i="18"/>
  <c r="Q1608" i="18"/>
  <c r="Q1609" i="18"/>
  <c r="Q1610" i="18"/>
  <c r="Q1611" i="18"/>
  <c r="Q1612" i="18"/>
  <c r="Q1613" i="18"/>
  <c r="Q1614" i="18"/>
  <c r="Q1615" i="18"/>
  <c r="Q1616" i="18"/>
  <c r="Q1617" i="18"/>
  <c r="Q1618" i="18"/>
  <c r="Q1619" i="18"/>
  <c r="Q1620" i="18"/>
  <c r="Q1621" i="18"/>
  <c r="Q1622" i="18"/>
  <c r="Q1623" i="18"/>
  <c r="Q1624" i="18"/>
  <c r="Q1625" i="18"/>
  <c r="Q1626" i="18"/>
  <c r="Q1627" i="18"/>
  <c r="Q1628" i="18"/>
  <c r="Q1629" i="18"/>
  <c r="Q1630" i="18"/>
  <c r="Q1631" i="18"/>
  <c r="Q1632" i="18"/>
  <c r="Q1633" i="18"/>
  <c r="Q1634" i="18"/>
  <c r="Q1635" i="18"/>
  <c r="Q1636" i="18"/>
  <c r="Q1637" i="18"/>
  <c r="Q1638" i="18"/>
  <c r="Q1639" i="18"/>
  <c r="Q1640" i="18"/>
  <c r="Q1641" i="18"/>
  <c r="Q1642" i="18"/>
  <c r="Q1643" i="18"/>
  <c r="Q1644" i="18"/>
  <c r="Q1645" i="18"/>
  <c r="Q1646" i="18"/>
  <c r="Q1647" i="18"/>
  <c r="Q1648" i="18"/>
  <c r="Q1649" i="18"/>
  <c r="Q1650" i="18"/>
  <c r="Q1651" i="18"/>
  <c r="Q1652" i="18"/>
  <c r="Q1653" i="18"/>
  <c r="Q1654" i="18"/>
  <c r="Q1655" i="18"/>
  <c r="Q1656" i="18"/>
  <c r="Q1657" i="18"/>
  <c r="Q1658" i="18"/>
  <c r="Q1659" i="18"/>
  <c r="Q1660" i="18"/>
  <c r="Q1661" i="18"/>
  <c r="Q1662" i="18"/>
  <c r="Q1663" i="18"/>
  <c r="Q1664" i="18"/>
  <c r="Q1665" i="18"/>
  <c r="Q1666" i="18"/>
  <c r="Q1667" i="18"/>
  <c r="Q1668" i="18"/>
  <c r="Q1669" i="18"/>
  <c r="Q1670" i="18"/>
  <c r="Q1671" i="18"/>
  <c r="Q1672" i="18"/>
  <c r="Q1673" i="18"/>
  <c r="Q1674" i="18"/>
  <c r="Q1675" i="18"/>
  <c r="Q1676" i="18"/>
  <c r="Q1677" i="18"/>
  <c r="Q1678" i="18"/>
  <c r="Q1679" i="18"/>
  <c r="Q1680" i="18"/>
  <c r="Q1681" i="18"/>
  <c r="Q1682" i="18"/>
  <c r="Q1683" i="18"/>
  <c r="Q1684" i="18"/>
  <c r="Q1685" i="18"/>
  <c r="Q1686" i="18"/>
  <c r="Q1687" i="18"/>
  <c r="Q1688" i="18"/>
  <c r="Q1689" i="18"/>
  <c r="Q1690" i="18"/>
  <c r="Q1691" i="18"/>
  <c r="Q1692" i="18"/>
  <c r="Q1693" i="18"/>
  <c r="Q1694" i="18"/>
  <c r="Q1695" i="18"/>
  <c r="Q1696" i="18"/>
  <c r="Q1697" i="18"/>
  <c r="Q1698" i="18"/>
  <c r="Q1699" i="18"/>
  <c r="Q1700" i="18"/>
  <c r="Q1701" i="18"/>
  <c r="Q1702" i="18"/>
  <c r="Q1703" i="18"/>
  <c r="Q1704" i="18"/>
  <c r="Q1705" i="18"/>
  <c r="Q1706" i="18"/>
  <c r="Q1707" i="18"/>
  <c r="Q1708" i="18"/>
  <c r="Q1709" i="18"/>
  <c r="Q1710" i="18"/>
  <c r="Q1711" i="18"/>
  <c r="Q1712" i="18"/>
  <c r="Q1713" i="18"/>
  <c r="Q1714" i="18"/>
  <c r="Q1715" i="18"/>
  <c r="Q1716" i="18"/>
  <c r="Q1717" i="18"/>
  <c r="Q1718" i="18"/>
  <c r="Q1719" i="18"/>
  <c r="Q1720" i="18"/>
  <c r="Q1721" i="18"/>
  <c r="Q1722" i="18"/>
  <c r="Q1723" i="18"/>
  <c r="Q1724" i="18"/>
  <c r="Q1725" i="18"/>
  <c r="Q1726" i="18"/>
  <c r="Q1727" i="18"/>
  <c r="Q1728" i="18"/>
  <c r="Q1729" i="18"/>
  <c r="Q1730" i="18"/>
  <c r="Q1731" i="18"/>
  <c r="Q1732" i="18"/>
  <c r="Q1733" i="18"/>
  <c r="Q1734" i="18"/>
  <c r="Q1735" i="18"/>
  <c r="Q1736" i="18"/>
  <c r="Q1737" i="18"/>
  <c r="Q1738" i="18"/>
  <c r="Q1739" i="18"/>
  <c r="Q1740" i="18"/>
  <c r="Q1741" i="18"/>
  <c r="Q1742" i="18"/>
  <c r="Q1743" i="18"/>
  <c r="Q1744" i="18"/>
  <c r="Q1745" i="18"/>
  <c r="Q1746" i="18"/>
  <c r="Q1747" i="18"/>
  <c r="Q1748" i="18"/>
  <c r="Q1749" i="18"/>
  <c r="Q1750" i="18"/>
  <c r="Q1751" i="18"/>
  <c r="Q1752" i="18"/>
  <c r="Q1753" i="18"/>
  <c r="Q1754" i="18"/>
  <c r="Q1755" i="18"/>
  <c r="Q1756" i="18"/>
  <c r="Q1757" i="18"/>
  <c r="Q1758" i="18"/>
  <c r="Q1759" i="18"/>
  <c r="Q1760" i="18"/>
  <c r="Q1761" i="18"/>
  <c r="Q1762" i="18"/>
  <c r="Q1763" i="18"/>
  <c r="Q1764" i="18"/>
  <c r="Q1765" i="18"/>
  <c r="Q1766" i="18"/>
  <c r="Q1767" i="18"/>
  <c r="Q1768" i="18"/>
  <c r="Q1769" i="18"/>
  <c r="Q1770" i="18"/>
  <c r="Q1771" i="18"/>
  <c r="Q1772" i="18"/>
  <c r="Q1773" i="18"/>
  <c r="Q1774" i="18"/>
  <c r="Q1775" i="18"/>
  <c r="Q1776" i="18"/>
  <c r="Q1777" i="18"/>
  <c r="Q1778" i="18"/>
  <c r="Q1779" i="18"/>
  <c r="Q1780" i="18"/>
  <c r="Q1781" i="18"/>
  <c r="Q1782" i="18"/>
  <c r="Q1783" i="18"/>
  <c r="Q1784" i="18"/>
  <c r="Q1785" i="18"/>
  <c r="Q1786" i="18"/>
  <c r="Q1787" i="18"/>
  <c r="Q1788" i="18"/>
  <c r="Q1789" i="18"/>
  <c r="Q1790" i="18"/>
  <c r="Q1791" i="18"/>
  <c r="Q1792" i="18"/>
  <c r="Q1793" i="18"/>
  <c r="Q1794" i="18"/>
  <c r="Q1795" i="18"/>
  <c r="Q1796" i="18"/>
  <c r="Q1797" i="18"/>
  <c r="Q1798" i="18"/>
  <c r="Q1799" i="18"/>
  <c r="Q1800" i="18"/>
  <c r="Q1801" i="18"/>
  <c r="Q1802" i="18"/>
  <c r="Q1803" i="18"/>
  <c r="Q1804" i="18"/>
  <c r="Q1805" i="18"/>
  <c r="Q1806" i="18"/>
  <c r="Q1807" i="18"/>
  <c r="Q1808" i="18"/>
  <c r="Q1809" i="18"/>
  <c r="Q1810" i="18"/>
  <c r="Q1811" i="18"/>
  <c r="Q1812" i="18"/>
  <c r="Q1813" i="18"/>
  <c r="Q1814" i="18"/>
  <c r="Q1815" i="18"/>
  <c r="Q1816" i="18"/>
  <c r="Q1817" i="18"/>
  <c r="Q1818" i="18"/>
  <c r="Q1819" i="18"/>
  <c r="Q1820" i="18"/>
  <c r="Q1821" i="18"/>
  <c r="Q1822" i="18"/>
  <c r="Q1823" i="18"/>
  <c r="Q1824" i="18"/>
  <c r="Q1825" i="18"/>
  <c r="Q1826" i="18"/>
  <c r="Q1827" i="18"/>
  <c r="Q1828" i="18"/>
  <c r="Q1829" i="18"/>
  <c r="Q1830" i="18"/>
  <c r="Q1831" i="18"/>
  <c r="Q1832" i="18"/>
  <c r="Q1833" i="18"/>
  <c r="Q1834" i="18"/>
  <c r="Q1835" i="18"/>
  <c r="Q1836" i="18"/>
  <c r="Q1837" i="18"/>
  <c r="Q1838" i="18"/>
  <c r="Q1839" i="18"/>
  <c r="Q1840" i="18"/>
  <c r="Q1841" i="18"/>
  <c r="Q1842" i="18"/>
  <c r="Q1843" i="18"/>
  <c r="Q1844" i="18"/>
  <c r="Q1845" i="18"/>
  <c r="Q1846" i="18"/>
  <c r="Q1847" i="18"/>
  <c r="Q1848" i="18"/>
  <c r="Q1849" i="18"/>
  <c r="Q1850" i="18"/>
  <c r="Q1851" i="18"/>
  <c r="Q1852" i="18"/>
  <c r="Q1853" i="18"/>
  <c r="Q1854" i="18"/>
  <c r="Q1855" i="18"/>
  <c r="Q1856" i="18"/>
  <c r="Q1857" i="18"/>
  <c r="Q1858" i="18"/>
  <c r="Q1859" i="18"/>
  <c r="Q2" i="18"/>
  <c r="O2" i="18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O1604" i="18"/>
  <c r="P1604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G13" i="26" l="1"/>
  <c r="G12" i="26"/>
  <c r="G11" i="26"/>
  <c r="G10" i="26"/>
  <c r="G9" i="26"/>
  <c r="G8" i="26"/>
  <c r="G7" i="26"/>
  <c r="G6" i="26"/>
  <c r="G5" i="26"/>
  <c r="G4" i="26"/>
  <c r="G3" i="26"/>
  <c r="G2" i="26"/>
  <c r="E4" i="26"/>
  <c r="E2" i="26"/>
  <c r="F5" i="26"/>
  <c r="F8" i="26"/>
  <c r="F6" i="26"/>
  <c r="E8" i="26"/>
  <c r="F10" i="26"/>
  <c r="F3" i="26"/>
  <c r="E12" i="26"/>
  <c r="F12" i="26"/>
  <c r="F4" i="26"/>
  <c r="E10" i="26"/>
  <c r="F2" i="26"/>
  <c r="F7" i="26"/>
  <c r="F9" i="26"/>
  <c r="E6" i="26"/>
  <c r="F11" i="26"/>
  <c r="F13" i="26"/>
  <c r="H8" i="26" l="1"/>
  <c r="I8" i="26" s="1"/>
  <c r="H4" i="26"/>
  <c r="I4" i="26" s="1"/>
  <c r="H10" i="26"/>
  <c r="I10" i="26" s="1"/>
  <c r="H6" i="26"/>
  <c r="I6" i="26" s="1"/>
  <c r="H5" i="26"/>
  <c r="I5" i="26" s="1"/>
  <c r="H3" i="26"/>
  <c r="I3" i="26" s="1"/>
  <c r="H9" i="26"/>
  <c r="I9" i="26" s="1"/>
  <c r="H13" i="26"/>
  <c r="I13" i="26" s="1"/>
  <c r="H7" i="26"/>
  <c r="I7" i="26" s="1"/>
  <c r="H11" i="26"/>
  <c r="I11" i="26" s="1"/>
  <c r="H2" i="26"/>
  <c r="I2" i="26" s="1"/>
  <c r="H12" i="26"/>
  <c r="I12" i="26" s="1"/>
  <c r="L2" i="20"/>
  <c r="G2" i="20"/>
  <c r="F2" i="20"/>
  <c r="E2" i="13"/>
  <c r="B72" i="15" l="1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2" i="21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2" i="9"/>
  <c r="B213" i="9"/>
  <c r="B214" i="9"/>
  <c r="B215" i="9"/>
  <c r="B216" i="9"/>
  <c r="B217" i="9"/>
  <c r="B218" i="9"/>
  <c r="B219" i="9"/>
  <c r="B220" i="9"/>
  <c r="B210" i="9"/>
  <c r="B221" i="9"/>
  <c r="B222" i="9"/>
  <c r="B211" i="9"/>
  <c r="B223" i="9"/>
  <c r="B224" i="9"/>
  <c r="B225" i="9"/>
  <c r="L3" i="20"/>
  <c r="L67" i="20"/>
  <c r="L131" i="20"/>
  <c r="L195" i="20"/>
  <c r="L259" i="20"/>
  <c r="L323" i="20"/>
  <c r="L387" i="20"/>
  <c r="L451" i="20"/>
  <c r="L515" i="20"/>
  <c r="L579" i="20"/>
  <c r="L643" i="20"/>
  <c r="L28" i="20"/>
  <c r="L92" i="20"/>
  <c r="L156" i="20"/>
  <c r="L220" i="20"/>
  <c r="L284" i="20"/>
  <c r="L348" i="20"/>
  <c r="L412" i="20"/>
  <c r="L476" i="20"/>
  <c r="L540" i="20"/>
  <c r="L604" i="20"/>
  <c r="L668" i="20"/>
  <c r="L53" i="20"/>
  <c r="L117" i="20"/>
  <c r="L181" i="20"/>
  <c r="L245" i="20"/>
  <c r="L309" i="20"/>
  <c r="L373" i="20"/>
  <c r="L437" i="20"/>
  <c r="L501" i="20"/>
  <c r="L565" i="20"/>
  <c r="L629" i="20"/>
  <c r="L14" i="20"/>
  <c r="L78" i="20"/>
  <c r="L142" i="20"/>
  <c r="L206" i="20"/>
  <c r="L270" i="20"/>
  <c r="L334" i="20"/>
  <c r="L398" i="20"/>
  <c r="L462" i="20"/>
  <c r="L526" i="20"/>
  <c r="L590" i="20"/>
  <c r="L654" i="20"/>
  <c r="L39" i="20"/>
  <c r="L103" i="20"/>
  <c r="L167" i="20"/>
  <c r="L231" i="20"/>
  <c r="L295" i="20"/>
  <c r="L359" i="20"/>
  <c r="L423" i="20"/>
  <c r="L487" i="20"/>
  <c r="L551" i="20"/>
  <c r="L615" i="20"/>
  <c r="L679" i="20"/>
  <c r="L64" i="20"/>
  <c r="L128" i="20"/>
  <c r="L192" i="20"/>
  <c r="L256" i="20"/>
  <c r="L320" i="20"/>
  <c r="L384" i="20"/>
  <c r="L448" i="20"/>
  <c r="L512" i="20"/>
  <c r="L576" i="20"/>
  <c r="L640" i="20"/>
  <c r="L33" i="20"/>
  <c r="L97" i="20"/>
  <c r="L161" i="20"/>
  <c r="L225" i="20"/>
  <c r="L289" i="20"/>
  <c r="L353" i="20"/>
  <c r="L417" i="20"/>
  <c r="L481" i="20"/>
  <c r="L545" i="20"/>
  <c r="L609" i="20"/>
  <c r="L673" i="20"/>
  <c r="L394" i="20"/>
  <c r="L709" i="20"/>
  <c r="L773" i="20"/>
  <c r="L837" i="20"/>
  <c r="L901" i="20"/>
  <c r="L466" i="20"/>
  <c r="L410" i="20"/>
  <c r="L711" i="20"/>
  <c r="L775" i="20"/>
  <c r="L839" i="20"/>
  <c r="L903" i="20"/>
  <c r="L967" i="20"/>
  <c r="L1031" i="20"/>
  <c r="L1095" i="20"/>
  <c r="L1159" i="20"/>
  <c r="L1223" i="20"/>
  <c r="L98" i="20"/>
  <c r="L42" i="20"/>
  <c r="L554" i="20"/>
  <c r="L729" i="20"/>
  <c r="L793" i="20"/>
  <c r="L857" i="20"/>
  <c r="L114" i="20"/>
  <c r="L626" i="20"/>
  <c r="L738" i="20"/>
  <c r="L802" i="20"/>
  <c r="L866" i="20"/>
  <c r="L930" i="20"/>
  <c r="L994" i="20"/>
  <c r="L1058" i="20"/>
  <c r="L1122" i="20"/>
  <c r="L1186" i="20"/>
  <c r="L1250" i="20"/>
  <c r="L314" i="20"/>
  <c r="L699" i="20"/>
  <c r="L763" i="20"/>
  <c r="L827" i="20"/>
  <c r="L891" i="20"/>
  <c r="L955" i="20"/>
  <c r="L1019" i="20"/>
  <c r="L1083" i="20"/>
  <c r="L1147" i="20"/>
  <c r="L1211" i="20"/>
  <c r="L1275" i="20"/>
  <c r="L796" i="20"/>
  <c r="L942" i="20"/>
  <c r="L1045" i="20"/>
  <c r="L1148" i="20"/>
  <c r="L1249" i="20"/>
  <c r="L1324" i="20"/>
  <c r="L1388" i="20"/>
  <c r="L1452" i="20"/>
  <c r="L1516" i="20"/>
  <c r="L1580" i="20"/>
  <c r="L594" i="20"/>
  <c r="L840" i="20"/>
  <c r="L969" i="20"/>
  <c r="L1072" i="20"/>
  <c r="L1174" i="20"/>
  <c r="L1277" i="20"/>
  <c r="L1341" i="20"/>
  <c r="L1405" i="20"/>
  <c r="L1469" i="20"/>
  <c r="L1533" i="20"/>
  <c r="L1597" i="20"/>
  <c r="L736" i="20"/>
  <c r="L908" i="20"/>
  <c r="L1009" i="20"/>
  <c r="L1112" i="20"/>
  <c r="L1214" i="20"/>
  <c r="L1302" i="20"/>
  <c r="L1366" i="20"/>
  <c r="L1430" i="20"/>
  <c r="L1494" i="20"/>
  <c r="L1558" i="20"/>
  <c r="L1622" i="20"/>
  <c r="L804" i="20"/>
  <c r="L948" i="20"/>
  <c r="L1049" i="20"/>
  <c r="L784" i="20"/>
  <c r="L936" i="20"/>
  <c r="L1038" i="20"/>
  <c r="L1141" i="20"/>
  <c r="L1244" i="20"/>
  <c r="L1320" i="20"/>
  <c r="L1384" i="20"/>
  <c r="L1448" i="20"/>
  <c r="L1512" i="20"/>
  <c r="L1576" i="20"/>
  <c r="L702" i="20"/>
  <c r="L872" i="20"/>
  <c r="L989" i="20"/>
  <c r="L1092" i="20"/>
  <c r="L1193" i="20"/>
  <c r="L1289" i="20"/>
  <c r="L1353" i="20"/>
  <c r="L1417" i="20"/>
  <c r="L1481" i="20"/>
  <c r="L1545" i="20"/>
  <c r="L1609" i="20"/>
  <c r="L977" i="20"/>
  <c r="L1279" i="20"/>
  <c r="L1450" i="20"/>
  <c r="L1619" i="20"/>
  <c r="L1688" i="20"/>
  <c r="L1752" i="20"/>
  <c r="L1816" i="20"/>
  <c r="L1880" i="20"/>
  <c r="L1944" i="20"/>
  <c r="L2008" i="20"/>
  <c r="L2072" i="20"/>
  <c r="L1088" i="20"/>
  <c r="L1330" i="20"/>
  <c r="L1499" i="20"/>
  <c r="L1643" i="20"/>
  <c r="L1707" i="20"/>
  <c r="L1771" i="20"/>
  <c r="L1835" i="20"/>
  <c r="L1899" i="20"/>
  <c r="L1963" i="20"/>
  <c r="L2027" i="20"/>
  <c r="L812" i="20"/>
  <c r="L1196" i="20"/>
  <c r="L1395" i="20"/>
  <c r="L1567" i="20"/>
  <c r="L1668" i="20"/>
  <c r="L1732" i="20"/>
  <c r="L1796" i="20"/>
  <c r="L1860" i="20"/>
  <c r="L1924" i="20"/>
  <c r="L1988" i="20"/>
  <c r="L2052" i="20"/>
  <c r="L1094" i="20"/>
  <c r="L1434" i="20"/>
  <c r="L1657" i="20"/>
  <c r="L1759" i="20"/>
  <c r="L1862" i="20"/>
  <c r="L1965" i="20"/>
  <c r="L2066" i="20"/>
  <c r="L2135" i="20"/>
  <c r="L2199" i="20"/>
  <c r="L2263" i="20"/>
  <c r="L2327" i="20"/>
  <c r="L2391" i="20"/>
  <c r="L1030" i="20"/>
  <c r="L1403" i="20"/>
  <c r="L1646" i="20"/>
  <c r="L1749" i="20"/>
  <c r="L1850" i="20"/>
  <c r="L1953" i="20"/>
  <c r="L2055" i="20"/>
  <c r="L2128" i="20"/>
  <c r="L2192" i="20"/>
  <c r="L2256" i="20"/>
  <c r="L856" i="20"/>
  <c r="L1339" i="20"/>
  <c r="L1615" i="20"/>
  <c r="L1725" i="20"/>
  <c r="L1826" i="20"/>
  <c r="L1929" i="20"/>
  <c r="L2031" i="20"/>
  <c r="L2113" i="20"/>
  <c r="L2177" i="20"/>
  <c r="L2241" i="20"/>
  <c r="L2305" i="20"/>
  <c r="L1056" i="20"/>
  <c r="L1411" i="20"/>
  <c r="L1649" i="20"/>
  <c r="L1751" i="20"/>
  <c r="L1854" i="20"/>
  <c r="L1957" i="20"/>
  <c r="L2058" i="20"/>
  <c r="L2130" i="20"/>
  <c r="L2194" i="20"/>
  <c r="L2258" i="20"/>
  <c r="L750" i="20"/>
  <c r="L1315" i="20"/>
  <c r="L1591" i="20"/>
  <c r="L1714" i="20"/>
  <c r="L1817" i="20"/>
  <c r="L11" i="20"/>
  <c r="L75" i="20"/>
  <c r="L139" i="20"/>
  <c r="L203" i="20"/>
  <c r="L267" i="20"/>
  <c r="L331" i="20"/>
  <c r="L395" i="20"/>
  <c r="L459" i="20"/>
  <c r="L523" i="20"/>
  <c r="L587" i="20"/>
  <c r="L651" i="20"/>
  <c r="L36" i="20"/>
  <c r="L100" i="20"/>
  <c r="L164" i="20"/>
  <c r="L228" i="20"/>
  <c r="L292" i="20"/>
  <c r="L356" i="20"/>
  <c r="L420" i="20"/>
  <c r="L484" i="20"/>
  <c r="L548" i="20"/>
  <c r="L612" i="20"/>
  <c r="L676" i="20"/>
  <c r="L61" i="20"/>
  <c r="L125" i="20"/>
  <c r="L189" i="20"/>
  <c r="L253" i="20"/>
  <c r="L317" i="20"/>
  <c r="L381" i="20"/>
  <c r="L445" i="20"/>
  <c r="L509" i="20"/>
  <c r="L573" i="20"/>
  <c r="L637" i="20"/>
  <c r="L22" i="20"/>
  <c r="L86" i="20"/>
  <c r="L150" i="20"/>
  <c r="L214" i="20"/>
  <c r="L278" i="20"/>
  <c r="L342" i="20"/>
  <c r="L406" i="20"/>
  <c r="L470" i="20"/>
  <c r="L534" i="20"/>
  <c r="L598" i="20"/>
  <c r="L662" i="20"/>
  <c r="L47" i="20"/>
  <c r="L111" i="20"/>
  <c r="L175" i="20"/>
  <c r="L239" i="20"/>
  <c r="L303" i="20"/>
  <c r="L367" i="20"/>
  <c r="L431" i="20"/>
  <c r="L495" i="20"/>
  <c r="L559" i="20"/>
  <c r="L623" i="20"/>
  <c r="L8" i="20"/>
  <c r="L72" i="20"/>
  <c r="L136" i="20"/>
  <c r="L200" i="20"/>
  <c r="L264" i="20"/>
  <c r="L328" i="20"/>
  <c r="L392" i="20"/>
  <c r="L456" i="20"/>
  <c r="L520" i="20"/>
  <c r="L584" i="20"/>
  <c r="L648" i="20"/>
  <c r="L41" i="20"/>
  <c r="L105" i="20"/>
  <c r="L169" i="20"/>
  <c r="L233" i="20"/>
  <c r="L297" i="20"/>
  <c r="L361" i="20"/>
  <c r="L425" i="20"/>
  <c r="L489" i="20"/>
  <c r="L553" i="20"/>
  <c r="L617" i="20"/>
  <c r="L681" i="20"/>
  <c r="L458" i="20"/>
  <c r="L717" i="20"/>
  <c r="L781" i="20"/>
  <c r="L845" i="20"/>
  <c r="L18" i="20"/>
  <c r="L530" i="20"/>
  <c r="L474" i="20"/>
  <c r="L719" i="20"/>
  <c r="L783" i="20"/>
  <c r="L847" i="20"/>
  <c r="L911" i="20"/>
  <c r="L975" i="20"/>
  <c r="L1039" i="20"/>
  <c r="L1103" i="20"/>
  <c r="L1167" i="20"/>
  <c r="L1231" i="20"/>
  <c r="L162" i="20"/>
  <c r="L106" i="20"/>
  <c r="L618" i="20"/>
  <c r="L737" i="20"/>
  <c r="L801" i="20"/>
  <c r="L865" i="20"/>
  <c r="L178" i="20"/>
  <c r="L682" i="20"/>
  <c r="L746" i="20"/>
  <c r="L810" i="20"/>
  <c r="L874" i="20"/>
  <c r="L938" i="20"/>
  <c r="L1002" i="20"/>
  <c r="L1066" i="20"/>
  <c r="L1130" i="20"/>
  <c r="L1194" i="20"/>
  <c r="L1258" i="20"/>
  <c r="L378" i="20"/>
  <c r="L707" i="20"/>
  <c r="L771" i="20"/>
  <c r="L835" i="20"/>
  <c r="L899" i="20"/>
  <c r="L963" i="20"/>
  <c r="L1027" i="20"/>
  <c r="L1091" i="20"/>
  <c r="L1155" i="20"/>
  <c r="L1219" i="20"/>
  <c r="L66" i="20"/>
  <c r="L816" i="20"/>
  <c r="L956" i="20"/>
  <c r="L1057" i="20"/>
  <c r="L1160" i="20"/>
  <c r="L1262" i="20"/>
  <c r="L1332" i="20"/>
  <c r="L1396" i="20"/>
  <c r="L1460" i="20"/>
  <c r="L1524" i="20"/>
  <c r="L1588" i="20"/>
  <c r="L692" i="20"/>
  <c r="L862" i="20"/>
  <c r="L982" i="20"/>
  <c r="L1085" i="20"/>
  <c r="L1188" i="20"/>
  <c r="L1285" i="20"/>
  <c r="L1349" i="20"/>
  <c r="L1413" i="20"/>
  <c r="L1477" i="20"/>
  <c r="L1541" i="20"/>
  <c r="L1605" i="20"/>
  <c r="L758" i="20"/>
  <c r="L920" i="20"/>
  <c r="L1022" i="20"/>
  <c r="L1125" i="20"/>
  <c r="L1228" i="20"/>
  <c r="L1310" i="20"/>
  <c r="L1374" i="20"/>
  <c r="L1438" i="20"/>
  <c r="L1502" i="20"/>
  <c r="L1566" i="20"/>
  <c r="L258" i="20"/>
  <c r="L824" i="20"/>
  <c r="L960" i="20"/>
  <c r="L1062" i="20"/>
  <c r="L806" i="20"/>
  <c r="L949" i="20"/>
  <c r="L1052" i="20"/>
  <c r="L1153" i="20"/>
  <c r="L1256" i="20"/>
  <c r="L1328" i="20"/>
  <c r="L1392" i="20"/>
  <c r="L1456" i="20"/>
  <c r="L1520" i="20"/>
  <c r="L1584" i="20"/>
  <c r="L724" i="20"/>
  <c r="L894" i="20"/>
  <c r="L1001" i="20"/>
  <c r="L1104" i="20"/>
  <c r="L1206" i="20"/>
  <c r="L1297" i="20"/>
  <c r="L1361" i="20"/>
  <c r="L1425" i="20"/>
  <c r="L1489" i="20"/>
  <c r="L1553" i="20"/>
  <c r="L1617" i="20"/>
  <c r="L1029" i="20"/>
  <c r="L1299" i="20"/>
  <c r="L1471" i="20"/>
  <c r="L1632" i="20"/>
  <c r="L1696" i="20"/>
  <c r="L1760" i="20"/>
  <c r="L1824" i="20"/>
  <c r="L1888" i="20"/>
  <c r="L1952" i="20"/>
  <c r="L2016" i="20"/>
  <c r="L704" i="20"/>
  <c r="L1120" i="20"/>
  <c r="L1351" i="20"/>
  <c r="L1522" i="20"/>
  <c r="L1651" i="20"/>
  <c r="L1715" i="20"/>
  <c r="L1779" i="20"/>
  <c r="L1843" i="20"/>
  <c r="L1907" i="20"/>
  <c r="L1971" i="20"/>
  <c r="L2035" i="20"/>
  <c r="L896" i="20"/>
  <c r="L1229" i="20"/>
  <c r="L1418" i="20"/>
  <c r="L1587" i="20"/>
  <c r="L1676" i="20"/>
  <c r="L1740" i="20"/>
  <c r="L1804" i="20"/>
  <c r="L1868" i="20"/>
  <c r="L1932" i="20"/>
  <c r="L1996" i="20"/>
  <c r="L2060" i="20"/>
  <c r="L1145" i="20"/>
  <c r="L1467" i="20"/>
  <c r="L1670" i="20"/>
  <c r="L1773" i="20"/>
  <c r="L1874" i="20"/>
  <c r="L1977" i="20"/>
  <c r="L2079" i="20"/>
  <c r="L2143" i="20"/>
  <c r="L2207" i="20"/>
  <c r="L2271" i="20"/>
  <c r="L2335" i="20"/>
  <c r="L2399" i="20"/>
  <c r="L1101" i="20"/>
  <c r="L1442" i="20"/>
  <c r="L1658" i="20"/>
  <c r="L1761" i="20"/>
  <c r="L1863" i="20"/>
  <c r="L1966" i="20"/>
  <c r="L2069" i="20"/>
  <c r="L2136" i="20"/>
  <c r="L2200" i="20"/>
  <c r="L2264" i="20"/>
  <c r="L965" i="20"/>
  <c r="L1378" i="20"/>
  <c r="L1634" i="20"/>
  <c r="L1737" i="20"/>
  <c r="L1839" i="20"/>
  <c r="L1942" i="20"/>
  <c r="L2045" i="20"/>
  <c r="L2121" i="20"/>
  <c r="L2185" i="20"/>
  <c r="L2249" i="20"/>
  <c r="L19" i="20"/>
  <c r="L83" i="20"/>
  <c r="L147" i="20"/>
  <c r="L211" i="20"/>
  <c r="L275" i="20"/>
  <c r="L339" i="20"/>
  <c r="L403" i="20"/>
  <c r="L467" i="20"/>
  <c r="L531" i="20"/>
  <c r="L595" i="20"/>
  <c r="L659" i="20"/>
  <c r="L44" i="20"/>
  <c r="L108" i="20"/>
  <c r="L172" i="20"/>
  <c r="L236" i="20"/>
  <c r="L300" i="20"/>
  <c r="L364" i="20"/>
  <c r="L428" i="20"/>
  <c r="L492" i="20"/>
  <c r="L556" i="20"/>
  <c r="L620" i="20"/>
  <c r="L5" i="20"/>
  <c r="L69" i="20"/>
  <c r="L133" i="20"/>
  <c r="L197" i="20"/>
  <c r="L261" i="20"/>
  <c r="L325" i="20"/>
  <c r="L389" i="20"/>
  <c r="L453" i="20"/>
  <c r="L517" i="20"/>
  <c r="L581" i="20"/>
  <c r="L645" i="20"/>
  <c r="L30" i="20"/>
  <c r="L94" i="20"/>
  <c r="L158" i="20"/>
  <c r="L222" i="20"/>
  <c r="L286" i="20"/>
  <c r="L350" i="20"/>
  <c r="L414" i="20"/>
  <c r="L478" i="20"/>
  <c r="L542" i="20"/>
  <c r="L606" i="20"/>
  <c r="L670" i="20"/>
  <c r="L55" i="20"/>
  <c r="L119" i="20"/>
  <c r="L183" i="20"/>
  <c r="L247" i="20"/>
  <c r="L311" i="20"/>
  <c r="L375" i="20"/>
  <c r="L439" i="20"/>
  <c r="L503" i="20"/>
  <c r="L567" i="20"/>
  <c r="L631" i="20"/>
  <c r="L16" i="20"/>
  <c r="L80" i="20"/>
  <c r="L144" i="20"/>
  <c r="L208" i="20"/>
  <c r="L272" i="20"/>
  <c r="L336" i="20"/>
  <c r="L400" i="20"/>
  <c r="L464" i="20"/>
  <c r="L528" i="20"/>
  <c r="L592" i="20"/>
  <c r="L656" i="20"/>
  <c r="L49" i="20"/>
  <c r="L113" i="20"/>
  <c r="L177" i="20"/>
  <c r="L241" i="20"/>
  <c r="L305" i="20"/>
  <c r="L369" i="20"/>
  <c r="L433" i="20"/>
  <c r="L497" i="20"/>
  <c r="L561" i="20"/>
  <c r="L625" i="20"/>
  <c r="L10" i="20"/>
  <c r="L522" i="20"/>
  <c r="L725" i="20"/>
  <c r="L789" i="20"/>
  <c r="L853" i="20"/>
  <c r="L82" i="20"/>
  <c r="L26" i="20"/>
  <c r="L538" i="20"/>
  <c r="L727" i="20"/>
  <c r="L791" i="20"/>
  <c r="L855" i="20"/>
  <c r="L919" i="20"/>
  <c r="L983" i="20"/>
  <c r="L1047" i="20"/>
  <c r="L1111" i="20"/>
  <c r="L1175" i="20"/>
  <c r="L1239" i="20"/>
  <c r="L226" i="20"/>
  <c r="L170" i="20"/>
  <c r="L680" i="20"/>
  <c r="L745" i="20"/>
  <c r="L809" i="20"/>
  <c r="L873" i="20"/>
  <c r="L242" i="20"/>
  <c r="L690" i="20"/>
  <c r="L754" i="20"/>
  <c r="L818" i="20"/>
  <c r="L882" i="20"/>
  <c r="L946" i="20"/>
  <c r="L1010" i="20"/>
  <c r="L1074" i="20"/>
  <c r="L1138" i="20"/>
  <c r="L1202" i="20"/>
  <c r="L1266" i="20"/>
  <c r="L442" i="20"/>
  <c r="L715" i="20"/>
  <c r="L779" i="20"/>
  <c r="L843" i="20"/>
  <c r="L907" i="20"/>
  <c r="L971" i="20"/>
  <c r="L1035" i="20"/>
  <c r="L1099" i="20"/>
  <c r="L1163" i="20"/>
  <c r="L1227" i="20"/>
  <c r="L578" i="20"/>
  <c r="L838" i="20"/>
  <c r="L968" i="20"/>
  <c r="L1070" i="20"/>
  <c r="L1173" i="20"/>
  <c r="L1276" i="20"/>
  <c r="L1340" i="20"/>
  <c r="L1404" i="20"/>
  <c r="L1468" i="20"/>
  <c r="L1532" i="20"/>
  <c r="L1596" i="20"/>
  <c r="L712" i="20"/>
  <c r="L884" i="20"/>
  <c r="L996" i="20"/>
  <c r="L1097" i="20"/>
  <c r="L1200" i="20"/>
  <c r="L1293" i="20"/>
  <c r="L1357" i="20"/>
  <c r="L1421" i="20"/>
  <c r="L1485" i="20"/>
  <c r="L1549" i="20"/>
  <c r="L1613" i="20"/>
  <c r="L780" i="20"/>
  <c r="L933" i="20"/>
  <c r="L1036" i="20"/>
  <c r="L1137" i="20"/>
  <c r="L1240" i="20"/>
  <c r="L1318" i="20"/>
  <c r="L1382" i="20"/>
  <c r="L1446" i="20"/>
  <c r="L1510" i="20"/>
  <c r="L1574" i="20"/>
  <c r="L642" i="20"/>
  <c r="L846" i="20"/>
  <c r="L973" i="20"/>
  <c r="L322" i="20"/>
  <c r="L828" i="20"/>
  <c r="L961" i="20"/>
  <c r="L1064" i="20"/>
  <c r="L1166" i="20"/>
  <c r="L1269" i="20"/>
  <c r="L1336" i="20"/>
  <c r="L1400" i="20"/>
  <c r="L1464" i="20"/>
  <c r="L1528" i="20"/>
  <c r="L1592" i="20"/>
  <c r="L744" i="20"/>
  <c r="L912" i="20"/>
  <c r="L1014" i="20"/>
  <c r="L1117" i="20"/>
  <c r="L1220" i="20"/>
  <c r="L1305" i="20"/>
  <c r="L1369" i="20"/>
  <c r="L1433" i="20"/>
  <c r="L1497" i="20"/>
  <c r="L1561" i="20"/>
  <c r="L1625" i="20"/>
  <c r="L1076" i="20"/>
  <c r="L1322" i="20"/>
  <c r="L1491" i="20"/>
  <c r="L1640" i="20"/>
  <c r="L1704" i="20"/>
  <c r="L1768" i="20"/>
  <c r="L1832" i="20"/>
  <c r="L1896" i="20"/>
  <c r="L1960" i="20"/>
  <c r="L2024" i="20"/>
  <c r="L708" i="20"/>
  <c r="L1157" i="20"/>
  <c r="L1371" i="20"/>
  <c r="L1543" i="20"/>
  <c r="L1659" i="20"/>
  <c r="L1723" i="20"/>
  <c r="L1787" i="20"/>
  <c r="L1851" i="20"/>
  <c r="L1915" i="20"/>
  <c r="L1979" i="20"/>
  <c r="L2043" i="20"/>
  <c r="L952" i="20"/>
  <c r="L1261" i="20"/>
  <c r="L1439" i="20"/>
  <c r="L1610" i="20"/>
  <c r="L1684" i="20"/>
  <c r="L1748" i="20"/>
  <c r="L1812" i="20"/>
  <c r="L1876" i="20"/>
  <c r="L1940" i="20"/>
  <c r="L2004" i="20"/>
  <c r="L2068" i="20"/>
  <c r="L1204" i="20"/>
  <c r="L1506" i="20"/>
  <c r="L1682" i="20"/>
  <c r="L1785" i="20"/>
  <c r="L1887" i="20"/>
  <c r="L1990" i="20"/>
  <c r="L2087" i="20"/>
  <c r="L2151" i="20"/>
  <c r="L2215" i="20"/>
  <c r="L2279" i="20"/>
  <c r="L2343" i="20"/>
  <c r="L2407" i="20"/>
  <c r="L1152" i="20"/>
  <c r="L1474" i="20"/>
  <c r="L1671" i="20"/>
  <c r="L1774" i="20"/>
  <c r="L1877" i="20"/>
  <c r="L1978" i="20"/>
  <c r="L2080" i="20"/>
  <c r="L2144" i="20"/>
  <c r="L2208" i="20"/>
  <c r="L2272" i="20"/>
  <c r="L1041" i="20"/>
  <c r="L1410" i="20"/>
  <c r="L1647" i="20"/>
  <c r="L1750" i="20"/>
  <c r="L1853" i="20"/>
  <c r="L1954" i="20"/>
  <c r="L2057" i="20"/>
  <c r="L2129" i="20"/>
  <c r="L2193" i="20"/>
  <c r="L2257" i="20"/>
  <c r="L2321" i="20"/>
  <c r="L1169" i="20"/>
  <c r="L1483" i="20"/>
  <c r="L1674" i="20"/>
  <c r="L1777" i="20"/>
  <c r="L1879" i="20"/>
  <c r="L1982" i="20"/>
  <c r="L2082" i="20"/>
  <c r="L2146" i="20"/>
  <c r="L2210" i="20"/>
  <c r="L2274" i="20"/>
  <c r="L980" i="20"/>
  <c r="L1383" i="20"/>
  <c r="L27" i="20"/>
  <c r="L91" i="20"/>
  <c r="L155" i="20"/>
  <c r="L219" i="20"/>
  <c r="L283" i="20"/>
  <c r="L347" i="20"/>
  <c r="L411" i="20"/>
  <c r="L475" i="20"/>
  <c r="L539" i="20"/>
  <c r="L603" i="20"/>
  <c r="L667" i="20"/>
  <c r="L52" i="20"/>
  <c r="L116" i="20"/>
  <c r="L180" i="20"/>
  <c r="L244" i="20"/>
  <c r="L308" i="20"/>
  <c r="L372" i="20"/>
  <c r="L436" i="20"/>
  <c r="L500" i="20"/>
  <c r="L564" i="20"/>
  <c r="L628" i="20"/>
  <c r="L13" i="20"/>
  <c r="L77" i="20"/>
  <c r="L141" i="20"/>
  <c r="L205" i="20"/>
  <c r="L269" i="20"/>
  <c r="L333" i="20"/>
  <c r="L397" i="20"/>
  <c r="L461" i="20"/>
  <c r="L525" i="20"/>
  <c r="L589" i="20"/>
  <c r="L653" i="20"/>
  <c r="L38" i="20"/>
  <c r="L102" i="20"/>
  <c r="L166" i="20"/>
  <c r="L230" i="20"/>
  <c r="L294" i="20"/>
  <c r="L358" i="20"/>
  <c r="L422" i="20"/>
  <c r="L486" i="20"/>
  <c r="L550" i="20"/>
  <c r="L614" i="20"/>
  <c r="L678" i="20"/>
  <c r="L63" i="20"/>
  <c r="L127" i="20"/>
  <c r="L191" i="20"/>
  <c r="L255" i="20"/>
  <c r="L319" i="20"/>
  <c r="L383" i="20"/>
  <c r="L447" i="20"/>
  <c r="L511" i="20"/>
  <c r="L575" i="20"/>
  <c r="L639" i="20"/>
  <c r="L24" i="20"/>
  <c r="L88" i="20"/>
  <c r="L152" i="20"/>
  <c r="L216" i="20"/>
  <c r="L280" i="20"/>
  <c r="L344" i="20"/>
  <c r="L408" i="20"/>
  <c r="L472" i="20"/>
  <c r="L536" i="20"/>
  <c r="L600" i="20"/>
  <c r="L664" i="20"/>
  <c r="L57" i="20"/>
  <c r="L121" i="20"/>
  <c r="L185" i="20"/>
  <c r="L249" i="20"/>
  <c r="L313" i="20"/>
  <c r="L377" i="20"/>
  <c r="L441" i="20"/>
  <c r="L505" i="20"/>
  <c r="L569" i="20"/>
  <c r="L633" i="20"/>
  <c r="L74" i="20"/>
  <c r="L586" i="20"/>
  <c r="L733" i="20"/>
  <c r="L797" i="20"/>
  <c r="L861" i="20"/>
  <c r="L146" i="20"/>
  <c r="L90" i="20"/>
  <c r="L602" i="20"/>
  <c r="L735" i="20"/>
  <c r="L799" i="20"/>
  <c r="L863" i="20"/>
  <c r="L927" i="20"/>
  <c r="L991" i="20"/>
  <c r="L1055" i="20"/>
  <c r="L1119" i="20"/>
  <c r="L1183" i="20"/>
  <c r="L1247" i="20"/>
  <c r="L290" i="20"/>
  <c r="L234" i="20"/>
  <c r="L689" i="20"/>
  <c r="L753" i="20"/>
  <c r="L817" i="20"/>
  <c r="L881" i="20"/>
  <c r="L306" i="20"/>
  <c r="L698" i="20"/>
  <c r="L762" i="20"/>
  <c r="L826" i="20"/>
  <c r="L890" i="20"/>
  <c r="L954" i="20"/>
  <c r="L1018" i="20"/>
  <c r="L1082" i="20"/>
  <c r="L1146" i="20"/>
  <c r="L1210" i="20"/>
  <c r="L1274" i="20"/>
  <c r="L506" i="20"/>
  <c r="L723" i="20"/>
  <c r="L787" i="20"/>
  <c r="L851" i="20"/>
  <c r="L915" i="20"/>
  <c r="L979" i="20"/>
  <c r="L1043" i="20"/>
  <c r="L1107" i="20"/>
  <c r="L1171" i="20"/>
  <c r="L1235" i="20"/>
  <c r="L688" i="20"/>
  <c r="L860" i="20"/>
  <c r="L981" i="20"/>
  <c r="L1084" i="20"/>
  <c r="L1185" i="20"/>
  <c r="L1284" i="20"/>
  <c r="L1348" i="20"/>
  <c r="L1412" i="20"/>
  <c r="L1476" i="20"/>
  <c r="L1540" i="20"/>
  <c r="L1604" i="20"/>
  <c r="L734" i="20"/>
  <c r="L904" i="20"/>
  <c r="L1008" i="20"/>
  <c r="L1110" i="20"/>
  <c r="L1213" i="20"/>
  <c r="L1301" i="20"/>
  <c r="L1365" i="20"/>
  <c r="L1429" i="20"/>
  <c r="L1493" i="20"/>
  <c r="L1557" i="20"/>
  <c r="L1621" i="20"/>
  <c r="L800" i="20"/>
  <c r="L945" i="20"/>
  <c r="L1048" i="20"/>
  <c r="L1150" i="20"/>
  <c r="L1253" i="20"/>
  <c r="L1326" i="20"/>
  <c r="L1390" i="20"/>
  <c r="L1454" i="20"/>
  <c r="L1518" i="20"/>
  <c r="L1582" i="20"/>
  <c r="L696" i="20"/>
  <c r="L868" i="20"/>
  <c r="L985" i="20"/>
  <c r="L658" i="20"/>
  <c r="L848" i="20"/>
  <c r="L974" i="20"/>
  <c r="L1077" i="20"/>
  <c r="L1180" i="20"/>
  <c r="L1280" i="20"/>
  <c r="L1344" i="20"/>
  <c r="L1408" i="20"/>
  <c r="L1472" i="20"/>
  <c r="L1536" i="20"/>
  <c r="L1600" i="20"/>
  <c r="L766" i="20"/>
  <c r="L925" i="20"/>
  <c r="L1028" i="20"/>
  <c r="L1129" i="20"/>
  <c r="L1232" i="20"/>
  <c r="L1313" i="20"/>
  <c r="L1377" i="20"/>
  <c r="L1441" i="20"/>
  <c r="L1505" i="20"/>
  <c r="L1569" i="20"/>
  <c r="L450" i="20"/>
  <c r="L1108" i="20"/>
  <c r="L1343" i="20"/>
  <c r="L1514" i="20"/>
  <c r="L1648" i="20"/>
  <c r="L1712" i="20"/>
  <c r="L1776" i="20"/>
  <c r="L1840" i="20"/>
  <c r="L1904" i="20"/>
  <c r="L1968" i="20"/>
  <c r="L2032" i="20"/>
  <c r="L792" i="20"/>
  <c r="L1190" i="20"/>
  <c r="L1394" i="20"/>
  <c r="L1563" i="20"/>
  <c r="L1667" i="20"/>
  <c r="L1731" i="20"/>
  <c r="L1795" i="20"/>
  <c r="L1859" i="20"/>
  <c r="L1923" i="20"/>
  <c r="L1987" i="20"/>
  <c r="L2051" i="20"/>
  <c r="L1004" i="20"/>
  <c r="L1290" i="20"/>
  <c r="L1459" i="20"/>
  <c r="L1627" i="20"/>
  <c r="L1692" i="20"/>
  <c r="L1756" i="20"/>
  <c r="L1820" i="20"/>
  <c r="L1884" i="20"/>
  <c r="L1948" i="20"/>
  <c r="L2012" i="20"/>
  <c r="L2076" i="20"/>
  <c r="L1254" i="20"/>
  <c r="L1538" i="20"/>
  <c r="L1695" i="20"/>
  <c r="L1798" i="20"/>
  <c r="L1901" i="20"/>
  <c r="L2002" i="20"/>
  <c r="L2095" i="20"/>
  <c r="L2159" i="20"/>
  <c r="L2223" i="20"/>
  <c r="L2287" i="20"/>
  <c r="L2351" i="20"/>
  <c r="L2415" i="20"/>
  <c r="L1208" i="20"/>
  <c r="L1507" i="20"/>
  <c r="L1685" i="20"/>
  <c r="L1786" i="20"/>
  <c r="L1889" i="20"/>
  <c r="L1991" i="20"/>
  <c r="L2088" i="20"/>
  <c r="L2152" i="20"/>
  <c r="L2216" i="20"/>
  <c r="L2280" i="20"/>
  <c r="L1105" i="20"/>
  <c r="L1443" i="20"/>
  <c r="L1661" i="20"/>
  <c r="L1762" i="20"/>
  <c r="L1865" i="20"/>
  <c r="L1967" i="20"/>
  <c r="L2070" i="20"/>
  <c r="L2137" i="20"/>
  <c r="L2201" i="20"/>
  <c r="L2265" i="20"/>
  <c r="L35" i="20"/>
  <c r="L99" i="20"/>
  <c r="L163" i="20"/>
  <c r="L227" i="20"/>
  <c r="L291" i="20"/>
  <c r="L355" i="20"/>
  <c r="L419" i="20"/>
  <c r="L483" i="20"/>
  <c r="L547" i="20"/>
  <c r="L611" i="20"/>
  <c r="L675" i="20"/>
  <c r="L60" i="20"/>
  <c r="L124" i="20"/>
  <c r="L188" i="20"/>
  <c r="L252" i="20"/>
  <c r="L316" i="20"/>
  <c r="L380" i="20"/>
  <c r="L444" i="20"/>
  <c r="L508" i="20"/>
  <c r="L572" i="20"/>
  <c r="L636" i="20"/>
  <c r="L21" i="20"/>
  <c r="L85" i="20"/>
  <c r="L149" i="20"/>
  <c r="L213" i="20"/>
  <c r="L277" i="20"/>
  <c r="L341" i="20"/>
  <c r="L405" i="20"/>
  <c r="L469" i="20"/>
  <c r="L533" i="20"/>
  <c r="L597" i="20"/>
  <c r="L661" i="20"/>
  <c r="L46" i="20"/>
  <c r="L110" i="20"/>
  <c r="L174" i="20"/>
  <c r="L238" i="20"/>
  <c r="L302" i="20"/>
  <c r="L366" i="20"/>
  <c r="L430" i="20"/>
  <c r="L494" i="20"/>
  <c r="L558" i="20"/>
  <c r="L622" i="20"/>
  <c r="L7" i="20"/>
  <c r="L71" i="20"/>
  <c r="L135" i="20"/>
  <c r="L199" i="20"/>
  <c r="L263" i="20"/>
  <c r="L327" i="20"/>
  <c r="L391" i="20"/>
  <c r="L455" i="20"/>
  <c r="L519" i="20"/>
  <c r="L583" i="20"/>
  <c r="L647" i="20"/>
  <c r="L32" i="20"/>
  <c r="L96" i="20"/>
  <c r="L160" i="20"/>
  <c r="L224" i="20"/>
  <c r="L288" i="20"/>
  <c r="L352" i="20"/>
  <c r="L416" i="20"/>
  <c r="L480" i="20"/>
  <c r="L544" i="20"/>
  <c r="L608" i="20"/>
  <c r="L672" i="20"/>
  <c r="L65" i="20"/>
  <c r="L129" i="20"/>
  <c r="L193" i="20"/>
  <c r="L257" i="20"/>
  <c r="L321" i="20"/>
  <c r="L385" i="20"/>
  <c r="L449" i="20"/>
  <c r="L513" i="20"/>
  <c r="L577" i="20"/>
  <c r="L641" i="20"/>
  <c r="L138" i="20"/>
  <c r="L650" i="20"/>
  <c r="L741" i="20"/>
  <c r="L805" i="20"/>
  <c r="L869" i="20"/>
  <c r="L210" i="20"/>
  <c r="L154" i="20"/>
  <c r="L666" i="20"/>
  <c r="L743" i="20"/>
  <c r="L807" i="20"/>
  <c r="L871" i="20"/>
  <c r="L935" i="20"/>
  <c r="L999" i="20"/>
  <c r="L1063" i="20"/>
  <c r="L1127" i="20"/>
  <c r="L1191" i="20"/>
  <c r="L1255" i="20"/>
  <c r="L354" i="20"/>
  <c r="L298" i="20"/>
  <c r="L697" i="20"/>
  <c r="L761" i="20"/>
  <c r="L825" i="20"/>
  <c r="L889" i="20"/>
  <c r="L370" i="20"/>
  <c r="L706" i="20"/>
  <c r="L770" i="20"/>
  <c r="L834" i="20"/>
  <c r="L898" i="20"/>
  <c r="L962" i="20"/>
  <c r="L1026" i="20"/>
  <c r="L1090" i="20"/>
  <c r="L1154" i="20"/>
  <c r="L1218" i="20"/>
  <c r="L58" i="20"/>
  <c r="L570" i="20"/>
  <c r="L731" i="20"/>
  <c r="L795" i="20"/>
  <c r="L859" i="20"/>
  <c r="L923" i="20"/>
  <c r="L987" i="20"/>
  <c r="L1051" i="20"/>
  <c r="L1115" i="20"/>
  <c r="L1179" i="20"/>
  <c r="L1243" i="20"/>
  <c r="L710" i="20"/>
  <c r="L880" i="20"/>
  <c r="L993" i="20"/>
  <c r="L1096" i="20"/>
  <c r="L1198" i="20"/>
  <c r="L1292" i="20"/>
  <c r="L1356" i="20"/>
  <c r="L1420" i="20"/>
  <c r="L1484" i="20"/>
  <c r="L1548" i="20"/>
  <c r="L1612" i="20"/>
  <c r="L756" i="20"/>
  <c r="L918" i="20"/>
  <c r="L1021" i="20"/>
  <c r="L1124" i="20"/>
  <c r="L1225" i="20"/>
  <c r="L1309" i="20"/>
  <c r="L1373" i="20"/>
  <c r="L1437" i="20"/>
  <c r="L1501" i="20"/>
  <c r="L1565" i="20"/>
  <c r="L194" i="20"/>
  <c r="L822" i="20"/>
  <c r="L958" i="20"/>
  <c r="L1061" i="20"/>
  <c r="L1164" i="20"/>
  <c r="L1265" i="20"/>
  <c r="L1334" i="20"/>
  <c r="L1398" i="20"/>
  <c r="L1462" i="20"/>
  <c r="L1526" i="20"/>
  <c r="L1590" i="20"/>
  <c r="L718" i="20"/>
  <c r="L888" i="20"/>
  <c r="L998" i="20"/>
  <c r="L700" i="20"/>
  <c r="L870" i="20"/>
  <c r="L988" i="20"/>
  <c r="L1089" i="20"/>
  <c r="L1192" i="20"/>
  <c r="L1288" i="20"/>
  <c r="L1352" i="20"/>
  <c r="L1416" i="20"/>
  <c r="L1480" i="20"/>
  <c r="L1544" i="20"/>
  <c r="L1608" i="20"/>
  <c r="L788" i="20"/>
  <c r="L937" i="20"/>
  <c r="L1040" i="20"/>
  <c r="L1142" i="20"/>
  <c r="L1245" i="20"/>
  <c r="L1321" i="20"/>
  <c r="L1385" i="20"/>
  <c r="L1449" i="20"/>
  <c r="L1513" i="20"/>
  <c r="L1577" i="20"/>
  <c r="L684" i="20"/>
  <c r="L1144" i="20"/>
  <c r="L1363" i="20"/>
  <c r="L1535" i="20"/>
  <c r="L1656" i="20"/>
  <c r="L1720" i="20"/>
  <c r="L1784" i="20"/>
  <c r="L1848" i="20"/>
  <c r="L1912" i="20"/>
  <c r="L1976" i="20"/>
  <c r="L2040" i="20"/>
  <c r="L878" i="20"/>
  <c r="L1222" i="20"/>
  <c r="L1415" i="20"/>
  <c r="L1586" i="20"/>
  <c r="L1675" i="20"/>
  <c r="L1739" i="20"/>
  <c r="L1803" i="20"/>
  <c r="L1867" i="20"/>
  <c r="L1931" i="20"/>
  <c r="L1995" i="20"/>
  <c r="L2059" i="20"/>
  <c r="L1054" i="20"/>
  <c r="L1311" i="20"/>
  <c r="L1482" i="20"/>
  <c r="L1636" i="20"/>
  <c r="L1700" i="20"/>
  <c r="L1764" i="20"/>
  <c r="L1828" i="20"/>
  <c r="L1892" i="20"/>
  <c r="L1956" i="20"/>
  <c r="L2020" i="20"/>
  <c r="L514" i="20"/>
  <c r="L1298" i="20"/>
  <c r="L1571" i="20"/>
  <c r="L1709" i="20"/>
  <c r="L1810" i="20"/>
  <c r="L1913" i="20"/>
  <c r="L2015" i="20"/>
  <c r="L2103" i="20"/>
  <c r="L2167" i="20"/>
  <c r="L2231" i="20"/>
  <c r="L2295" i="20"/>
  <c r="L2359" i="20"/>
  <c r="L2423" i="20"/>
  <c r="L1268" i="20"/>
  <c r="L1539" i="20"/>
  <c r="L1697" i="20"/>
  <c r="L1799" i="20"/>
  <c r="L1902" i="20"/>
  <c r="L2005" i="20"/>
  <c r="L2096" i="20"/>
  <c r="L2160" i="20"/>
  <c r="L2224" i="20"/>
  <c r="L2288" i="20"/>
  <c r="L1165" i="20"/>
  <c r="L43" i="20"/>
  <c r="L107" i="20"/>
  <c r="L171" i="20"/>
  <c r="L235" i="20"/>
  <c r="L299" i="20"/>
  <c r="L363" i="20"/>
  <c r="L427" i="20"/>
  <c r="L491" i="20"/>
  <c r="L555" i="20"/>
  <c r="L619" i="20"/>
  <c r="L4" i="20"/>
  <c r="L68" i="20"/>
  <c r="L132" i="20"/>
  <c r="L196" i="20"/>
  <c r="L260" i="20"/>
  <c r="L324" i="20"/>
  <c r="L388" i="20"/>
  <c r="L452" i="20"/>
  <c r="L516" i="20"/>
  <c r="L580" i="20"/>
  <c r="L644" i="20"/>
  <c r="L29" i="20"/>
  <c r="L93" i="20"/>
  <c r="L157" i="20"/>
  <c r="L221" i="20"/>
  <c r="L285" i="20"/>
  <c r="L349" i="20"/>
  <c r="L413" i="20"/>
  <c r="L477" i="20"/>
  <c r="L541" i="20"/>
  <c r="L605" i="20"/>
  <c r="L669" i="20"/>
  <c r="L54" i="20"/>
  <c r="L118" i="20"/>
  <c r="L182" i="20"/>
  <c r="L246" i="20"/>
  <c r="L310" i="20"/>
  <c r="L374" i="20"/>
  <c r="L438" i="20"/>
  <c r="L502" i="20"/>
  <c r="L566" i="20"/>
  <c r="L630" i="20"/>
  <c r="L15" i="20"/>
  <c r="L79" i="20"/>
  <c r="L143" i="20"/>
  <c r="L207" i="20"/>
  <c r="L271" i="20"/>
  <c r="L335" i="20"/>
  <c r="L399" i="20"/>
  <c r="L463" i="20"/>
  <c r="L527" i="20"/>
  <c r="L591" i="20"/>
  <c r="L655" i="20"/>
  <c r="L40" i="20"/>
  <c r="L104" i="20"/>
  <c r="L168" i="20"/>
  <c r="L232" i="20"/>
  <c r="L296" i="20"/>
  <c r="L360" i="20"/>
  <c r="L424" i="20"/>
  <c r="L488" i="20"/>
  <c r="L552" i="20"/>
  <c r="L616" i="20"/>
  <c r="L9" i="20"/>
  <c r="L73" i="20"/>
  <c r="L137" i="20"/>
  <c r="L201" i="20"/>
  <c r="L265" i="20"/>
  <c r="L329" i="20"/>
  <c r="L393" i="20"/>
  <c r="L457" i="20"/>
  <c r="L521" i="20"/>
  <c r="L585" i="20"/>
  <c r="L649" i="20"/>
  <c r="L202" i="20"/>
  <c r="L685" i="20"/>
  <c r="L749" i="20"/>
  <c r="L813" i="20"/>
  <c r="L877" i="20"/>
  <c r="L274" i="20"/>
  <c r="L218" i="20"/>
  <c r="L687" i="20"/>
  <c r="L751" i="20"/>
  <c r="L815" i="20"/>
  <c r="L879" i="20"/>
  <c r="L943" i="20"/>
  <c r="L1007" i="20"/>
  <c r="L1071" i="20"/>
  <c r="L1135" i="20"/>
  <c r="L1199" i="20"/>
  <c r="L1263" i="20"/>
  <c r="L418" i="20"/>
  <c r="L362" i="20"/>
  <c r="L705" i="20"/>
  <c r="L769" i="20"/>
  <c r="L833" i="20"/>
  <c r="L897" i="20"/>
  <c r="L434" i="20"/>
  <c r="L714" i="20"/>
  <c r="L778" i="20"/>
  <c r="L842" i="20"/>
  <c r="L906" i="20"/>
  <c r="L970" i="20"/>
  <c r="L1034" i="20"/>
  <c r="L1098" i="20"/>
  <c r="L1162" i="20"/>
  <c r="L1226" i="20"/>
  <c r="L122" i="20"/>
  <c r="L634" i="20"/>
  <c r="L739" i="20"/>
  <c r="L803" i="20"/>
  <c r="L867" i="20"/>
  <c r="L931" i="20"/>
  <c r="L995" i="20"/>
  <c r="L1059" i="20"/>
  <c r="L1123" i="20"/>
  <c r="L1187" i="20"/>
  <c r="L1251" i="20"/>
  <c r="L732" i="20"/>
  <c r="L902" i="20"/>
  <c r="L1006" i="20"/>
  <c r="L1109" i="20"/>
  <c r="L1212" i="20"/>
  <c r="L1300" i="20"/>
  <c r="L1364" i="20"/>
  <c r="L1428" i="20"/>
  <c r="L1492" i="20"/>
  <c r="L1556" i="20"/>
  <c r="L1620" i="20"/>
  <c r="L776" i="20"/>
  <c r="L932" i="20"/>
  <c r="L1033" i="20"/>
  <c r="L1136" i="20"/>
  <c r="L1238" i="20"/>
  <c r="L1317" i="20"/>
  <c r="L1381" i="20"/>
  <c r="L1445" i="20"/>
  <c r="L1509" i="20"/>
  <c r="L1573" i="20"/>
  <c r="L610" i="20"/>
  <c r="L844" i="20"/>
  <c r="L972" i="20"/>
  <c r="L1073" i="20"/>
  <c r="L1176" i="20"/>
  <c r="L1278" i="20"/>
  <c r="L1342" i="20"/>
  <c r="L1406" i="20"/>
  <c r="L1470" i="20"/>
  <c r="L1534" i="20"/>
  <c r="L1598" i="20"/>
  <c r="L740" i="20"/>
  <c r="L909" i="20"/>
  <c r="L1012" i="20"/>
  <c r="L720" i="20"/>
  <c r="L892" i="20"/>
  <c r="L1000" i="20"/>
  <c r="L1102" i="20"/>
  <c r="L1205" i="20"/>
  <c r="L1296" i="20"/>
  <c r="L1360" i="20"/>
  <c r="L1424" i="20"/>
  <c r="L1488" i="20"/>
  <c r="L1552" i="20"/>
  <c r="L1616" i="20"/>
  <c r="L808" i="20"/>
  <c r="L950" i="20"/>
  <c r="L1053" i="20"/>
  <c r="L1156" i="20"/>
  <c r="L1257" i="20"/>
  <c r="L1329" i="20"/>
  <c r="L1393" i="20"/>
  <c r="L1457" i="20"/>
  <c r="L1521" i="20"/>
  <c r="L1585" i="20"/>
  <c r="L768" i="20"/>
  <c r="L1177" i="20"/>
  <c r="L1386" i="20"/>
  <c r="L1555" i="20"/>
  <c r="L1664" i="20"/>
  <c r="L1728" i="20"/>
  <c r="L1792" i="20"/>
  <c r="L1856" i="20"/>
  <c r="L1920" i="20"/>
  <c r="L1984" i="20"/>
  <c r="L2048" i="20"/>
  <c r="L941" i="20"/>
  <c r="L1260" i="20"/>
  <c r="L1435" i="20"/>
  <c r="L1607" i="20"/>
  <c r="L1683" i="20"/>
  <c r="L1747" i="20"/>
  <c r="L1811" i="20"/>
  <c r="L1875" i="20"/>
  <c r="L1939" i="20"/>
  <c r="L2003" i="20"/>
  <c r="L2067" i="20"/>
  <c r="L1093" i="20"/>
  <c r="L1331" i="20"/>
  <c r="L1503" i="20"/>
  <c r="L1644" i="20"/>
  <c r="L1708" i="20"/>
  <c r="L1772" i="20"/>
  <c r="L1836" i="20"/>
  <c r="L1900" i="20"/>
  <c r="L1964" i="20"/>
  <c r="L2028" i="20"/>
  <c r="L832" i="20"/>
  <c r="L1335" i="20"/>
  <c r="L1603" i="20"/>
  <c r="L1721" i="20"/>
  <c r="L1823" i="20"/>
  <c r="L1926" i="20"/>
  <c r="L51" i="20"/>
  <c r="L115" i="20"/>
  <c r="L179" i="20"/>
  <c r="L243" i="20"/>
  <c r="L307" i="20"/>
  <c r="L371" i="20"/>
  <c r="L435" i="20"/>
  <c r="L499" i="20"/>
  <c r="L563" i="20"/>
  <c r="L627" i="20"/>
  <c r="L12" i="20"/>
  <c r="L76" i="20"/>
  <c r="L140" i="20"/>
  <c r="L204" i="20"/>
  <c r="L268" i="20"/>
  <c r="L332" i="20"/>
  <c r="L396" i="20"/>
  <c r="L460" i="20"/>
  <c r="L524" i="20"/>
  <c r="L588" i="20"/>
  <c r="L652" i="20"/>
  <c r="L37" i="20"/>
  <c r="L101" i="20"/>
  <c r="L165" i="20"/>
  <c r="L229" i="20"/>
  <c r="L293" i="20"/>
  <c r="L357" i="20"/>
  <c r="L421" i="20"/>
  <c r="L485" i="20"/>
  <c r="L549" i="20"/>
  <c r="L613" i="20"/>
  <c r="L677" i="20"/>
  <c r="L62" i="20"/>
  <c r="L126" i="20"/>
  <c r="L190" i="20"/>
  <c r="L254" i="20"/>
  <c r="L318" i="20"/>
  <c r="L382" i="20"/>
  <c r="L446" i="20"/>
  <c r="L510" i="20"/>
  <c r="L574" i="20"/>
  <c r="L638" i="20"/>
  <c r="L23" i="20"/>
  <c r="L87" i="20"/>
  <c r="L151" i="20"/>
  <c r="L215" i="20"/>
  <c r="L279" i="20"/>
  <c r="L343" i="20"/>
  <c r="L407" i="20"/>
  <c r="L471" i="20"/>
  <c r="L535" i="20"/>
  <c r="L599" i="20"/>
  <c r="L663" i="20"/>
  <c r="L48" i="20"/>
  <c r="L112" i="20"/>
  <c r="L176" i="20"/>
  <c r="L240" i="20"/>
  <c r="L304" i="20"/>
  <c r="L368" i="20"/>
  <c r="L432" i="20"/>
  <c r="L496" i="20"/>
  <c r="L560" i="20"/>
  <c r="L624" i="20"/>
  <c r="L17" i="20"/>
  <c r="L81" i="20"/>
  <c r="L145" i="20"/>
  <c r="L209" i="20"/>
  <c r="L273" i="20"/>
  <c r="L337" i="20"/>
  <c r="L401" i="20"/>
  <c r="L465" i="20"/>
  <c r="L529" i="20"/>
  <c r="L593" i="20"/>
  <c r="L657" i="20"/>
  <c r="L266" i="20"/>
  <c r="L693" i="20"/>
  <c r="L757" i="20"/>
  <c r="L821" i="20"/>
  <c r="L885" i="20"/>
  <c r="L338" i="20"/>
  <c r="L282" i="20"/>
  <c r="L695" i="20"/>
  <c r="L759" i="20"/>
  <c r="L823" i="20"/>
  <c r="L887" i="20"/>
  <c r="L951" i="20"/>
  <c r="L1015" i="20"/>
  <c r="L1079" i="20"/>
  <c r="L1143" i="20"/>
  <c r="L1207" i="20"/>
  <c r="L1271" i="20"/>
  <c r="L482" i="20"/>
  <c r="L426" i="20"/>
  <c r="L713" i="20"/>
  <c r="L777" i="20"/>
  <c r="L841" i="20"/>
  <c r="L905" i="20"/>
  <c r="L498" i="20"/>
  <c r="L722" i="20"/>
  <c r="L786" i="20"/>
  <c r="L850" i="20"/>
  <c r="L914" i="20"/>
  <c r="L978" i="20"/>
  <c r="L1042" i="20"/>
  <c r="L1106" i="20"/>
  <c r="L1170" i="20"/>
  <c r="L1234" i="20"/>
  <c r="L186" i="20"/>
  <c r="L683" i="20"/>
  <c r="L747" i="20"/>
  <c r="L811" i="20"/>
  <c r="L875" i="20"/>
  <c r="L939" i="20"/>
  <c r="L1003" i="20"/>
  <c r="L1067" i="20"/>
  <c r="L1131" i="20"/>
  <c r="L1195" i="20"/>
  <c r="L1259" i="20"/>
  <c r="L752" i="20"/>
  <c r="L917" i="20"/>
  <c r="L1020" i="20"/>
  <c r="L1121" i="20"/>
  <c r="L1224" i="20"/>
  <c r="L1308" i="20"/>
  <c r="L1372" i="20"/>
  <c r="L1436" i="20"/>
  <c r="L1500" i="20"/>
  <c r="L1564" i="20"/>
  <c r="L1628" i="20"/>
  <c r="L798" i="20"/>
  <c r="L944" i="20"/>
  <c r="L1046" i="20"/>
  <c r="L1149" i="20"/>
  <c r="L1252" i="20"/>
  <c r="L1325" i="20"/>
  <c r="L1389" i="20"/>
  <c r="L1453" i="20"/>
  <c r="L1517" i="20"/>
  <c r="L1581" i="20"/>
  <c r="L694" i="20"/>
  <c r="L864" i="20"/>
  <c r="L984" i="20"/>
  <c r="L1086" i="20"/>
  <c r="L1189" i="20"/>
  <c r="L1286" i="20"/>
  <c r="L1350" i="20"/>
  <c r="L1414" i="20"/>
  <c r="L1478" i="20"/>
  <c r="L1542" i="20"/>
  <c r="L1606" i="20"/>
  <c r="L760" i="20"/>
  <c r="L921" i="20"/>
  <c r="L1024" i="20"/>
  <c r="L742" i="20"/>
  <c r="L910" i="20"/>
  <c r="L1013" i="20"/>
  <c r="L1116" i="20"/>
  <c r="L1217" i="20"/>
  <c r="L1304" i="20"/>
  <c r="L1368" i="20"/>
  <c r="L1432" i="20"/>
  <c r="L1496" i="20"/>
  <c r="L1560" i="20"/>
  <c r="L386" i="20"/>
  <c r="L830" i="20"/>
  <c r="L964" i="20"/>
  <c r="L1065" i="20"/>
  <c r="L1168" i="20"/>
  <c r="L1270" i="20"/>
  <c r="L1337" i="20"/>
  <c r="L1401" i="20"/>
  <c r="L1465" i="20"/>
  <c r="L1529" i="20"/>
  <c r="L1593" i="20"/>
  <c r="L854" i="20"/>
  <c r="L1209" i="20"/>
  <c r="L1407" i="20"/>
  <c r="L1578" i="20"/>
  <c r="L1672" i="20"/>
  <c r="L1736" i="20"/>
  <c r="L1800" i="20"/>
  <c r="L1864" i="20"/>
  <c r="L1928" i="20"/>
  <c r="L1992" i="20"/>
  <c r="L2056" i="20"/>
  <c r="L992" i="20"/>
  <c r="L1287" i="20"/>
  <c r="L1458" i="20"/>
  <c r="L1626" i="20"/>
  <c r="L1691" i="20"/>
  <c r="L1755" i="20"/>
  <c r="L1819" i="20"/>
  <c r="L1883" i="20"/>
  <c r="L1947" i="20"/>
  <c r="L2011" i="20"/>
  <c r="L2075" i="20"/>
  <c r="L1126" i="20"/>
  <c r="L1354" i="20"/>
  <c r="L1523" i="20"/>
  <c r="L1652" i="20"/>
  <c r="L1716" i="20"/>
  <c r="L1780" i="20"/>
  <c r="L1844" i="20"/>
  <c r="L1908" i="20"/>
  <c r="L1972" i="20"/>
  <c r="L2036" i="20"/>
  <c r="L940" i="20"/>
  <c r="L1367" i="20"/>
  <c r="L1631" i="20"/>
  <c r="L1734" i="20"/>
  <c r="L1837" i="20"/>
  <c r="L1938" i="20"/>
  <c r="L2041" i="20"/>
  <c r="L2119" i="20"/>
  <c r="L2183" i="20"/>
  <c r="L2247" i="20"/>
  <c r="L2311" i="20"/>
  <c r="L2375" i="20"/>
  <c r="L836" i="20"/>
  <c r="L1338" i="20"/>
  <c r="L1611" i="20"/>
  <c r="L1722" i="20"/>
  <c r="L1825" i="20"/>
  <c r="L1927" i="20"/>
  <c r="L2030" i="20"/>
  <c r="L2112" i="20"/>
  <c r="L2176" i="20"/>
  <c r="L2240" i="20"/>
  <c r="L2304" i="20"/>
  <c r="L1272" i="20"/>
  <c r="L1547" i="20"/>
  <c r="L1698" i="20"/>
  <c r="L1801" i="20"/>
  <c r="L1903" i="20"/>
  <c r="L2006" i="20"/>
  <c r="L2097" i="20"/>
  <c r="L2161" i="20"/>
  <c r="L2225" i="20"/>
  <c r="L2289" i="20"/>
  <c r="L876" i="20"/>
  <c r="L1346" i="20"/>
  <c r="L1618" i="20"/>
  <c r="L1726" i="20"/>
  <c r="L1829" i="20"/>
  <c r="L1930" i="20"/>
  <c r="L2033" i="20"/>
  <c r="L2114" i="20"/>
  <c r="L2178" i="20"/>
  <c r="L2242" i="20"/>
  <c r="L2306" i="20"/>
  <c r="L1233" i="20"/>
  <c r="L1519" i="20"/>
  <c r="L59" i="20"/>
  <c r="L571" i="20"/>
  <c r="L404" i="20"/>
  <c r="L237" i="20"/>
  <c r="L70" i="20"/>
  <c r="L582" i="20"/>
  <c r="L415" i="20"/>
  <c r="L248" i="20"/>
  <c r="L89" i="20"/>
  <c r="L601" i="20"/>
  <c r="L346" i="20"/>
  <c r="L1151" i="20"/>
  <c r="L50" i="20"/>
  <c r="L1114" i="20"/>
  <c r="L947" i="20"/>
  <c r="L1032" i="20"/>
  <c r="L130" i="20"/>
  <c r="L1461" i="20"/>
  <c r="L1294" i="20"/>
  <c r="L1037" i="20"/>
  <c r="L1440" i="20"/>
  <c r="L1281" i="20"/>
  <c r="L1427" i="20"/>
  <c r="L2064" i="20"/>
  <c r="L1891" i="20"/>
  <c r="L1724" i="20"/>
  <c r="L1645" i="20"/>
  <c r="L2175" i="20"/>
  <c r="L686" i="20"/>
  <c r="L1813" i="20"/>
  <c r="L2168" i="20"/>
  <c r="L1475" i="20"/>
  <c r="L1814" i="20"/>
  <c r="L2089" i="20"/>
  <c r="L2273" i="20"/>
  <c r="L1113" i="20"/>
  <c r="L1583" i="20"/>
  <c r="L1790" i="20"/>
  <c r="L1943" i="20"/>
  <c r="L2098" i="20"/>
  <c r="L2202" i="20"/>
  <c r="L2298" i="20"/>
  <c r="L1419" i="20"/>
  <c r="L1677" i="20"/>
  <c r="L1791" i="20"/>
  <c r="L1906" i="20"/>
  <c r="L2009" i="20"/>
  <c r="L2099" i="20"/>
  <c r="L2163" i="20"/>
  <c r="L2227" i="20"/>
  <c r="L2291" i="20"/>
  <c r="L990" i="20"/>
  <c r="L1387" i="20"/>
  <c r="L1639" i="20"/>
  <c r="L1742" i="20"/>
  <c r="L1845" i="20"/>
  <c r="L1946" i="20"/>
  <c r="L2049" i="20"/>
  <c r="L2124" i="20"/>
  <c r="L2188" i="20"/>
  <c r="L2252" i="20"/>
  <c r="L2316" i="20"/>
  <c r="L1291" i="20"/>
  <c r="L1562" i="20"/>
  <c r="L1705" i="20"/>
  <c r="L1807" i="20"/>
  <c r="L1910" i="20"/>
  <c r="L2013" i="20"/>
  <c r="L2101" i="20"/>
  <c r="L2165" i="20"/>
  <c r="L2229" i="20"/>
  <c r="L2293" i="20"/>
  <c r="L1327" i="20"/>
  <c r="L2238" i="20"/>
  <c r="L2388" i="20"/>
  <c r="L2457" i="20"/>
  <c r="L2521" i="20"/>
  <c r="L2585" i="20"/>
  <c r="L2649" i="20"/>
  <c r="L1937" i="20"/>
  <c r="L2353" i="20"/>
  <c r="L2426" i="20"/>
  <c r="L2490" i="20"/>
  <c r="L2554" i="20"/>
  <c r="L2618" i="20"/>
  <c r="L2682" i="20"/>
  <c r="L2746" i="20"/>
  <c r="L2810" i="20"/>
  <c r="L2874" i="20"/>
  <c r="L1399" i="20"/>
  <c r="L2254" i="20"/>
  <c r="L2390" i="20"/>
  <c r="L2459" i="20"/>
  <c r="L2523" i="20"/>
  <c r="L2587" i="20"/>
  <c r="L2651" i="20"/>
  <c r="L2715" i="20"/>
  <c r="L2779" i="20"/>
  <c r="L2843" i="20"/>
  <c r="L2907" i="20"/>
  <c r="L2971" i="20"/>
  <c r="L3035" i="20"/>
  <c r="L3099" i="20"/>
  <c r="L3163" i="20"/>
  <c r="L3227" i="20"/>
  <c r="L3291" i="20"/>
  <c r="L3355" i="20"/>
  <c r="L3419" i="20"/>
  <c r="L3483" i="20"/>
  <c r="L2134" i="20"/>
  <c r="L2373" i="20"/>
  <c r="L2444" i="20"/>
  <c r="L2508" i="20"/>
  <c r="L2572" i="20"/>
  <c r="L2636" i="20"/>
  <c r="L2700" i="20"/>
  <c r="L2764" i="20"/>
  <c r="L2828" i="20"/>
  <c r="L2892" i="20"/>
  <c r="L1669" i="20"/>
  <c r="L2320" i="20"/>
  <c r="L2402" i="20"/>
  <c r="L2469" i="20"/>
  <c r="L2533" i="20"/>
  <c r="L2597" i="20"/>
  <c r="L1197" i="20"/>
  <c r="L2214" i="20"/>
  <c r="L2385" i="20"/>
  <c r="L2454" i="20"/>
  <c r="L2518" i="20"/>
  <c r="L2582" i="20"/>
  <c r="L2646" i="20"/>
  <c r="L2710" i="20"/>
  <c r="L2774" i="20"/>
  <c r="L2838" i="20"/>
  <c r="L2902" i="20"/>
  <c r="L2966" i="20"/>
  <c r="L3030" i="20"/>
  <c r="L3094" i="20"/>
  <c r="L3158" i="20"/>
  <c r="L3222" i="20"/>
  <c r="L3286" i="20"/>
  <c r="L3350" i="20"/>
  <c r="L3414" i="20"/>
  <c r="L3478" i="20"/>
  <c r="L2001" i="20"/>
  <c r="L2358" i="20"/>
  <c r="L2431" i="20"/>
  <c r="L2495" i="20"/>
  <c r="L2559" i="20"/>
  <c r="L2623" i="20"/>
  <c r="L2687" i="20"/>
  <c r="L2751" i="20"/>
  <c r="L2815" i="20"/>
  <c r="L2879" i="20"/>
  <c r="L2943" i="20"/>
  <c r="L3007" i="20"/>
  <c r="L3071" i="20"/>
  <c r="L3135" i="20"/>
  <c r="L3199" i="20"/>
  <c r="L3263" i="20"/>
  <c r="L3327" i="20"/>
  <c r="L3391" i="20"/>
  <c r="L3455" i="20"/>
  <c r="L2387" i="20"/>
  <c r="L2744" i="20"/>
  <c r="L2913" i="20"/>
  <c r="L3024" i="20"/>
  <c r="L3125" i="20"/>
  <c r="L3228" i="20"/>
  <c r="L3330" i="20"/>
  <c r="L3433" i="20"/>
  <c r="L3520" i="20"/>
  <c r="L3584" i="20"/>
  <c r="L3648" i="20"/>
  <c r="L3712" i="20"/>
  <c r="L3073" i="20"/>
  <c r="L3655" i="20"/>
  <c r="L2656" i="20"/>
  <c r="L2832" i="20"/>
  <c r="L2973" i="20"/>
  <c r="L3076" i="20"/>
  <c r="L3178" i="20"/>
  <c r="L3281" i="20"/>
  <c r="L3384" i="20"/>
  <c r="L3485" i="20"/>
  <c r="L3553" i="20"/>
  <c r="L3617" i="20"/>
  <c r="L3681" i="20"/>
  <c r="L3745" i="20"/>
  <c r="L3380" i="20"/>
  <c r="L2472" i="20"/>
  <c r="L2769" i="20"/>
  <c r="L2937" i="20"/>
  <c r="L3040" i="20"/>
  <c r="L3141" i="20"/>
  <c r="L3244" i="20"/>
  <c r="L3346" i="20"/>
  <c r="L3449" i="20"/>
  <c r="L3530" i="20"/>
  <c r="L3594" i="20"/>
  <c r="L3658" i="20"/>
  <c r="L3722" i="20"/>
  <c r="L3583" i="20"/>
  <c r="L2608" i="20"/>
  <c r="L2816" i="20"/>
  <c r="L2964" i="20"/>
  <c r="L3066" i="20"/>
  <c r="L3169" i="20"/>
  <c r="L3272" i="20"/>
  <c r="L3373" i="20"/>
  <c r="L3476" i="20"/>
  <c r="L3547" i="20"/>
  <c r="L3611" i="20"/>
  <c r="L3675" i="20"/>
  <c r="L3739" i="20"/>
  <c r="L3368" i="20"/>
  <c r="L2350" i="20"/>
  <c r="L2733" i="20"/>
  <c r="L2904" i="20"/>
  <c r="L3017" i="20"/>
  <c r="L3120" i="20"/>
  <c r="L3221" i="20"/>
  <c r="L3324" i="20"/>
  <c r="L3426" i="20"/>
  <c r="L3516" i="20"/>
  <c r="L3580" i="20"/>
  <c r="L3644" i="20"/>
  <c r="L3708" i="20"/>
  <c r="L2697" i="20"/>
  <c r="L3149" i="20"/>
  <c r="L3671" i="20"/>
  <c r="L2624" i="20"/>
  <c r="L2821" i="20"/>
  <c r="L2968" i="20"/>
  <c r="L3069" i="20"/>
  <c r="L3172" i="20"/>
  <c r="L3274" i="20"/>
  <c r="L3377" i="20"/>
  <c r="L3480" i="20"/>
  <c r="L3549" i="20"/>
  <c r="L3613" i="20"/>
  <c r="L3677" i="20"/>
  <c r="L3741" i="20"/>
  <c r="L3034" i="20"/>
  <c r="L3607" i="20"/>
  <c r="L2632" i="20"/>
  <c r="L2824" i="20"/>
  <c r="L2969" i="20"/>
  <c r="L3072" i="20"/>
  <c r="L3173" i="20"/>
  <c r="L3276" i="20"/>
  <c r="L123" i="20"/>
  <c r="L635" i="20"/>
  <c r="L468" i="20"/>
  <c r="L301" i="20"/>
  <c r="L134" i="20"/>
  <c r="L646" i="20"/>
  <c r="L479" i="20"/>
  <c r="L312" i="20"/>
  <c r="L153" i="20"/>
  <c r="L665" i="20"/>
  <c r="L703" i="20"/>
  <c r="L1215" i="20"/>
  <c r="L562" i="20"/>
  <c r="L1178" i="20"/>
  <c r="L1011" i="20"/>
  <c r="L1134" i="20"/>
  <c r="L820" i="20"/>
  <c r="L1525" i="20"/>
  <c r="L1358" i="20"/>
  <c r="L764" i="20"/>
  <c r="L1504" i="20"/>
  <c r="L1345" i="20"/>
  <c r="L1599" i="20"/>
  <c r="L1044" i="20"/>
  <c r="L1955" i="20"/>
  <c r="L1788" i="20"/>
  <c r="L1746" i="20"/>
  <c r="L2191" i="20"/>
  <c r="L953" i="20"/>
  <c r="L1838" i="20"/>
  <c r="L2184" i="20"/>
  <c r="L1511" i="20"/>
  <c r="L1878" i="20"/>
  <c r="L2105" i="20"/>
  <c r="L2281" i="20"/>
  <c r="L1221" i="20"/>
  <c r="L1637" i="20"/>
  <c r="L1802" i="20"/>
  <c r="L1969" i="20"/>
  <c r="L2106" i="20"/>
  <c r="L2218" i="20"/>
  <c r="L2314" i="20"/>
  <c r="L1451" i="20"/>
  <c r="L1689" i="20"/>
  <c r="L1805" i="20"/>
  <c r="L1919" i="20"/>
  <c r="L2022" i="20"/>
  <c r="L2107" i="20"/>
  <c r="L2171" i="20"/>
  <c r="L2235" i="20"/>
  <c r="L2299" i="20"/>
  <c r="L1069" i="20"/>
  <c r="L1423" i="20"/>
  <c r="L1653" i="20"/>
  <c r="L1754" i="20"/>
  <c r="L1857" i="20"/>
  <c r="L1959" i="20"/>
  <c r="L2062" i="20"/>
  <c r="L2132" i="20"/>
  <c r="L2196" i="20"/>
  <c r="L2260" i="20"/>
  <c r="L790" i="20"/>
  <c r="L1323" i="20"/>
  <c r="L1595" i="20"/>
  <c r="L1718" i="20"/>
  <c r="L1821" i="20"/>
  <c r="L1922" i="20"/>
  <c r="L2025" i="20"/>
  <c r="L2109" i="20"/>
  <c r="L2173" i="20"/>
  <c r="L2237" i="20"/>
  <c r="L2301" i="20"/>
  <c r="L1602" i="20"/>
  <c r="L2302" i="20"/>
  <c r="L2397" i="20"/>
  <c r="L2465" i="20"/>
  <c r="L2529" i="20"/>
  <c r="L2593" i="20"/>
  <c r="L2657" i="20"/>
  <c r="L2039" i="20"/>
  <c r="L2362" i="20"/>
  <c r="L2434" i="20"/>
  <c r="L2498" i="20"/>
  <c r="L2562" i="20"/>
  <c r="L2626" i="20"/>
  <c r="L2690" i="20"/>
  <c r="L2754" i="20"/>
  <c r="L2818" i="20"/>
  <c r="L2882" i="20"/>
  <c r="L1642" i="20"/>
  <c r="L2312" i="20"/>
  <c r="L2400" i="20"/>
  <c r="L2467" i="20"/>
  <c r="L2531" i="20"/>
  <c r="L2595" i="20"/>
  <c r="L2659" i="20"/>
  <c r="L2723" i="20"/>
  <c r="L2787" i="20"/>
  <c r="L2851" i="20"/>
  <c r="L2915" i="20"/>
  <c r="L2979" i="20"/>
  <c r="L3043" i="20"/>
  <c r="L3107" i="20"/>
  <c r="L3171" i="20"/>
  <c r="L3235" i="20"/>
  <c r="L3299" i="20"/>
  <c r="L3363" i="20"/>
  <c r="L3427" i="20"/>
  <c r="L1081" i="20"/>
  <c r="L2198" i="20"/>
  <c r="L2382" i="20"/>
  <c r="L2452" i="20"/>
  <c r="L2516" i="20"/>
  <c r="L2580" i="20"/>
  <c r="L2644" i="20"/>
  <c r="L2708" i="20"/>
  <c r="L2772" i="20"/>
  <c r="L2836" i="20"/>
  <c r="L2900" i="20"/>
  <c r="L1770" i="20"/>
  <c r="L2336" i="20"/>
  <c r="L2411" i="20"/>
  <c r="L2477" i="20"/>
  <c r="L2541" i="20"/>
  <c r="L2605" i="20"/>
  <c r="L1498" i="20"/>
  <c r="L2278" i="20"/>
  <c r="L2394" i="20"/>
  <c r="L2462" i="20"/>
  <c r="L2526" i="20"/>
  <c r="L2590" i="20"/>
  <c r="L2654" i="20"/>
  <c r="L2718" i="20"/>
  <c r="L2782" i="20"/>
  <c r="L2846" i="20"/>
  <c r="L2910" i="20"/>
  <c r="L2974" i="20"/>
  <c r="L3038" i="20"/>
  <c r="L3102" i="20"/>
  <c r="L3166" i="20"/>
  <c r="L3230" i="20"/>
  <c r="L3294" i="20"/>
  <c r="L3358" i="20"/>
  <c r="L3422" i="20"/>
  <c r="L3486" i="20"/>
  <c r="L2094" i="20"/>
  <c r="L2368" i="20"/>
  <c r="L2439" i="20"/>
  <c r="L2503" i="20"/>
  <c r="L2567" i="20"/>
  <c r="L2631" i="20"/>
  <c r="L2695" i="20"/>
  <c r="L2759" i="20"/>
  <c r="L2823" i="20"/>
  <c r="L2887" i="20"/>
  <c r="L2951" i="20"/>
  <c r="L3015" i="20"/>
  <c r="L3079" i="20"/>
  <c r="L3143" i="20"/>
  <c r="L3207" i="20"/>
  <c r="L3271" i="20"/>
  <c r="L3335" i="20"/>
  <c r="L3399" i="20"/>
  <c r="L3463" i="20"/>
  <c r="L2456" i="20"/>
  <c r="L2765" i="20"/>
  <c r="L2933" i="20"/>
  <c r="L3036" i="20"/>
  <c r="L3138" i="20"/>
  <c r="L3241" i="20"/>
  <c r="L3344" i="20"/>
  <c r="L3445" i="20"/>
  <c r="L3528" i="20"/>
  <c r="L3592" i="20"/>
  <c r="L3656" i="20"/>
  <c r="L3720" i="20"/>
  <c r="L3240" i="20"/>
  <c r="L3703" i="20"/>
  <c r="L2681" i="20"/>
  <c r="L2853" i="20"/>
  <c r="L2986" i="20"/>
  <c r="L3089" i="20"/>
  <c r="L3192" i="20"/>
  <c r="L3293" i="20"/>
  <c r="L3396" i="20"/>
  <c r="L3497" i="20"/>
  <c r="L3561" i="20"/>
  <c r="L3625" i="20"/>
  <c r="L3689" i="20"/>
  <c r="L3753" i="20"/>
  <c r="L3493" i="20"/>
  <c r="L2536" i="20"/>
  <c r="L2792" i="20"/>
  <c r="L2949" i="20"/>
  <c r="L3052" i="20"/>
  <c r="L3154" i="20"/>
  <c r="L3257" i="20"/>
  <c r="L3360" i="20"/>
  <c r="L3461" i="20"/>
  <c r="L3538" i="20"/>
  <c r="L3602" i="20"/>
  <c r="L3666" i="20"/>
  <c r="L3730" i="20"/>
  <c r="L3647" i="20"/>
  <c r="L2664" i="20"/>
  <c r="L2837" i="20"/>
  <c r="L2977" i="20"/>
  <c r="L3080" i="20"/>
  <c r="L3181" i="20"/>
  <c r="L3284" i="20"/>
  <c r="L3386" i="20"/>
  <c r="L3489" i="20"/>
  <c r="L3555" i="20"/>
  <c r="L3619" i="20"/>
  <c r="L3683" i="20"/>
  <c r="L3747" i="20"/>
  <c r="L3469" i="20"/>
  <c r="L2424" i="20"/>
  <c r="L2753" i="20"/>
  <c r="L2925" i="20"/>
  <c r="L3029" i="20"/>
  <c r="L3132" i="20"/>
  <c r="L3234" i="20"/>
  <c r="L3337" i="20"/>
  <c r="L3440" i="20"/>
  <c r="L3524" i="20"/>
  <c r="L3588" i="20"/>
  <c r="L3652" i="20"/>
  <c r="L3716" i="20"/>
  <c r="L2761" i="20"/>
  <c r="L3188" i="20"/>
  <c r="L3711" i="20"/>
  <c r="L2672" i="20"/>
  <c r="L2841" i="20"/>
  <c r="L2980" i="20"/>
  <c r="L3082" i="20"/>
  <c r="L3185" i="20"/>
  <c r="L3288" i="20"/>
  <c r="L3389" i="20"/>
  <c r="L3491" i="20"/>
  <c r="L187" i="20"/>
  <c r="L20" i="20"/>
  <c r="L532" i="20"/>
  <c r="L365" i="20"/>
  <c r="L198" i="20"/>
  <c r="L31" i="20"/>
  <c r="L543" i="20"/>
  <c r="L376" i="20"/>
  <c r="L217" i="20"/>
  <c r="L330" i="20"/>
  <c r="L767" i="20"/>
  <c r="L34" i="20"/>
  <c r="L730" i="20"/>
  <c r="L1242" i="20"/>
  <c r="L1075" i="20"/>
  <c r="L1237" i="20"/>
  <c r="L957" i="20"/>
  <c r="L1589" i="20"/>
  <c r="L1422" i="20"/>
  <c r="L924" i="20"/>
  <c r="L1568" i="20"/>
  <c r="L1409" i="20"/>
  <c r="L1680" i="20"/>
  <c r="L1307" i="20"/>
  <c r="L2019" i="20"/>
  <c r="L1852" i="20"/>
  <c r="L1849" i="20"/>
  <c r="L2239" i="20"/>
  <c r="L1303" i="20"/>
  <c r="L1914" i="20"/>
  <c r="L2232" i="20"/>
  <c r="L1579" i="20"/>
  <c r="L1890" i="20"/>
  <c r="L2145" i="20"/>
  <c r="L2297" i="20"/>
  <c r="L1273" i="20"/>
  <c r="L1662" i="20"/>
  <c r="L1815" i="20"/>
  <c r="L1994" i="20"/>
  <c r="L2122" i="20"/>
  <c r="L2226" i="20"/>
  <c r="L900" i="20"/>
  <c r="L1487" i="20"/>
  <c r="L1702" i="20"/>
  <c r="L1830" i="20"/>
  <c r="L1933" i="20"/>
  <c r="L2034" i="20"/>
  <c r="L2115" i="20"/>
  <c r="L2179" i="20"/>
  <c r="L2243" i="20"/>
  <c r="L2307" i="20"/>
  <c r="L1132" i="20"/>
  <c r="L1455" i="20"/>
  <c r="L1665" i="20"/>
  <c r="L1767" i="20"/>
  <c r="L1870" i="20"/>
  <c r="L1973" i="20"/>
  <c r="L2074" i="20"/>
  <c r="L2140" i="20"/>
  <c r="L2204" i="20"/>
  <c r="L2268" i="20"/>
  <c r="L916" i="20"/>
  <c r="L1359" i="20"/>
  <c r="L1629" i="20"/>
  <c r="L1730" i="20"/>
  <c r="L1833" i="20"/>
  <c r="L1935" i="20"/>
  <c r="L2038" i="20"/>
  <c r="L2117" i="20"/>
  <c r="L2181" i="20"/>
  <c r="L2245" i="20"/>
  <c r="L2309" i="20"/>
  <c r="L1719" i="20"/>
  <c r="L2328" i="20"/>
  <c r="L2406" i="20"/>
  <c r="L2473" i="20"/>
  <c r="L2537" i="20"/>
  <c r="L2601" i="20"/>
  <c r="L2665" i="20"/>
  <c r="L2118" i="20"/>
  <c r="L2371" i="20"/>
  <c r="L2442" i="20"/>
  <c r="L2506" i="20"/>
  <c r="L2570" i="20"/>
  <c r="L2634" i="20"/>
  <c r="L2698" i="20"/>
  <c r="L2762" i="20"/>
  <c r="L2826" i="20"/>
  <c r="L2890" i="20"/>
  <c r="L1745" i="20"/>
  <c r="L2332" i="20"/>
  <c r="L2409" i="20"/>
  <c r="L2475" i="20"/>
  <c r="L2539" i="20"/>
  <c r="L2603" i="20"/>
  <c r="L2667" i="20"/>
  <c r="L2731" i="20"/>
  <c r="L2795" i="20"/>
  <c r="L2859" i="20"/>
  <c r="L2923" i="20"/>
  <c r="L2987" i="20"/>
  <c r="L3051" i="20"/>
  <c r="L3115" i="20"/>
  <c r="L3179" i="20"/>
  <c r="L3243" i="20"/>
  <c r="L3307" i="20"/>
  <c r="L3371" i="20"/>
  <c r="L3435" i="20"/>
  <c r="L1431" i="20"/>
  <c r="L2262" i="20"/>
  <c r="L2392" i="20"/>
  <c r="L2460" i="20"/>
  <c r="L2524" i="20"/>
  <c r="L2588" i="20"/>
  <c r="L2652" i="20"/>
  <c r="L2716" i="20"/>
  <c r="L2780" i="20"/>
  <c r="L2844" i="20"/>
  <c r="L2908" i="20"/>
  <c r="L1873" i="20"/>
  <c r="L2347" i="20"/>
  <c r="L2420" i="20"/>
  <c r="L2485" i="20"/>
  <c r="L2549" i="20"/>
  <c r="L2613" i="20"/>
  <c r="L1681" i="20"/>
  <c r="L2322" i="20"/>
  <c r="L2403" i="20"/>
  <c r="L2470" i="20"/>
  <c r="L2534" i="20"/>
  <c r="L2598" i="20"/>
  <c r="L2662" i="20"/>
  <c r="L2726" i="20"/>
  <c r="L2790" i="20"/>
  <c r="L2854" i="20"/>
  <c r="L2918" i="20"/>
  <c r="L2982" i="20"/>
  <c r="L3046" i="20"/>
  <c r="L3110" i="20"/>
  <c r="L3174" i="20"/>
  <c r="L3238" i="20"/>
  <c r="L3302" i="20"/>
  <c r="L3366" i="20"/>
  <c r="L3430" i="20"/>
  <c r="L3494" i="20"/>
  <c r="L2158" i="20"/>
  <c r="L2377" i="20"/>
  <c r="L2447" i="20"/>
  <c r="L2511" i="20"/>
  <c r="L2575" i="20"/>
  <c r="L2639" i="20"/>
  <c r="L2703" i="20"/>
  <c r="L2767" i="20"/>
  <c r="L2831" i="20"/>
  <c r="L2895" i="20"/>
  <c r="L2959" i="20"/>
  <c r="L3023" i="20"/>
  <c r="L3087" i="20"/>
  <c r="L3151" i="20"/>
  <c r="L3215" i="20"/>
  <c r="L3279" i="20"/>
  <c r="L3343" i="20"/>
  <c r="L3407" i="20"/>
  <c r="L3471" i="20"/>
  <c r="L2520" i="20"/>
  <c r="L2785" i="20"/>
  <c r="L2946" i="20"/>
  <c r="L3049" i="20"/>
  <c r="L3152" i="20"/>
  <c r="L3253" i="20"/>
  <c r="L3356" i="20"/>
  <c r="L3458" i="20"/>
  <c r="L3536" i="20"/>
  <c r="L3600" i="20"/>
  <c r="L3664" i="20"/>
  <c r="L3728" i="20"/>
  <c r="L3329" i="20"/>
  <c r="L1570" i="20"/>
  <c r="L2704" i="20"/>
  <c r="L2873" i="20"/>
  <c r="L3000" i="20"/>
  <c r="L3101" i="20"/>
  <c r="L3204" i="20"/>
  <c r="L3306" i="20"/>
  <c r="L3409" i="20"/>
  <c r="L3505" i="20"/>
  <c r="L3569" i="20"/>
  <c r="L3633" i="20"/>
  <c r="L3697" i="20"/>
  <c r="L3761" i="20"/>
  <c r="L3543" i="20"/>
  <c r="L2600" i="20"/>
  <c r="L2813" i="20"/>
  <c r="L2962" i="20"/>
  <c r="L3065" i="20"/>
  <c r="L3168" i="20"/>
  <c r="L3269" i="20"/>
  <c r="L3372" i="20"/>
  <c r="L3474" i="20"/>
  <c r="L3546" i="20"/>
  <c r="L3610" i="20"/>
  <c r="L3674" i="20"/>
  <c r="L3738" i="20"/>
  <c r="L3727" i="20"/>
  <c r="L2688" i="20"/>
  <c r="L2857" i="20"/>
  <c r="L2989" i="20"/>
  <c r="L3092" i="20"/>
  <c r="L3194" i="20"/>
  <c r="L3297" i="20"/>
  <c r="L3400" i="20"/>
  <c r="L3499" i="20"/>
  <c r="L3563" i="20"/>
  <c r="L3627" i="20"/>
  <c r="L3691" i="20"/>
  <c r="L3755" i="20"/>
  <c r="L3535" i="20"/>
  <c r="L2488" i="20"/>
  <c r="L2776" i="20"/>
  <c r="L2940" i="20"/>
  <c r="L3042" i="20"/>
  <c r="L3145" i="20"/>
  <c r="L3248" i="20"/>
  <c r="L3349" i="20"/>
  <c r="L3452" i="20"/>
  <c r="L3532" i="20"/>
  <c r="L3596" i="20"/>
  <c r="L3660" i="20"/>
  <c r="L3724" i="20"/>
  <c r="L2805" i="20"/>
  <c r="L3265" i="20"/>
  <c r="L3759" i="20"/>
  <c r="L2693" i="20"/>
  <c r="L2864" i="20"/>
  <c r="L2993" i="20"/>
  <c r="L3096" i="20"/>
  <c r="L3197" i="20"/>
  <c r="L3300" i="20"/>
  <c r="L3402" i="20"/>
  <c r="L3501" i="20"/>
  <c r="L3565" i="20"/>
  <c r="L3629" i="20"/>
  <c r="L3693" i="20"/>
  <c r="L3757" i="20"/>
  <c r="L3201" i="20"/>
  <c r="L3751" i="20"/>
  <c r="L2696" i="20"/>
  <c r="L2865" i="20"/>
  <c r="L2994" i="20"/>
  <c r="L3097" i="20"/>
  <c r="L3200" i="20"/>
  <c r="L3301" i="20"/>
  <c r="L3404" i="20"/>
  <c r="L3502" i="20"/>
  <c r="L3566" i="20"/>
  <c r="L251" i="20"/>
  <c r="L84" i="20"/>
  <c r="L596" i="20"/>
  <c r="L429" i="20"/>
  <c r="L262" i="20"/>
  <c r="L95" i="20"/>
  <c r="L607" i="20"/>
  <c r="L440" i="20"/>
  <c r="L281" i="20"/>
  <c r="L701" i="20"/>
  <c r="L831" i="20"/>
  <c r="L546" i="20"/>
  <c r="L794" i="20"/>
  <c r="L250" i="20"/>
  <c r="L1139" i="20"/>
  <c r="L1316" i="20"/>
  <c r="L1060" i="20"/>
  <c r="L716" i="20"/>
  <c r="L1486" i="20"/>
  <c r="L1025" i="20"/>
  <c r="L674" i="20"/>
  <c r="L1473" i="20"/>
  <c r="L1744" i="20"/>
  <c r="L1479" i="20"/>
  <c r="L726" i="20"/>
  <c r="L1916" i="20"/>
  <c r="L1951" i="20"/>
  <c r="L2255" i="20"/>
  <c r="L1370" i="20"/>
  <c r="L1941" i="20"/>
  <c r="L2248" i="20"/>
  <c r="L1673" i="20"/>
  <c r="L1917" i="20"/>
  <c r="L2153" i="20"/>
  <c r="L2313" i="20"/>
  <c r="L1314" i="20"/>
  <c r="L1687" i="20"/>
  <c r="L1841" i="20"/>
  <c r="L2007" i="20"/>
  <c r="L2138" i="20"/>
  <c r="L2234" i="20"/>
  <c r="L1068" i="20"/>
  <c r="L1554" i="20"/>
  <c r="L1727" i="20"/>
  <c r="L1842" i="20"/>
  <c r="L1945" i="20"/>
  <c r="L2047" i="20"/>
  <c r="L2123" i="20"/>
  <c r="L2187" i="20"/>
  <c r="L2251" i="20"/>
  <c r="L2315" i="20"/>
  <c r="L1182" i="20"/>
  <c r="L1490" i="20"/>
  <c r="L1678" i="20"/>
  <c r="L1781" i="20"/>
  <c r="L1882" i="20"/>
  <c r="L1985" i="20"/>
  <c r="L2084" i="20"/>
  <c r="L2148" i="20"/>
  <c r="L2212" i="20"/>
  <c r="L2276" i="20"/>
  <c r="L1005" i="20"/>
  <c r="L1391" i="20"/>
  <c r="L1641" i="20"/>
  <c r="L1743" i="20"/>
  <c r="L1846" i="20"/>
  <c r="L1949" i="20"/>
  <c r="L2050" i="20"/>
  <c r="L2125" i="20"/>
  <c r="L2189" i="20"/>
  <c r="L2253" i="20"/>
  <c r="L2317" i="20"/>
  <c r="L1822" i="20"/>
  <c r="L2342" i="20"/>
  <c r="L2416" i="20"/>
  <c r="L2481" i="20"/>
  <c r="L2545" i="20"/>
  <c r="L2609" i="20"/>
  <c r="L928" i="20"/>
  <c r="L2182" i="20"/>
  <c r="L2380" i="20"/>
  <c r="L2450" i="20"/>
  <c r="L2514" i="20"/>
  <c r="L2578" i="20"/>
  <c r="L2642" i="20"/>
  <c r="L2706" i="20"/>
  <c r="L2770" i="20"/>
  <c r="L2834" i="20"/>
  <c r="L2898" i="20"/>
  <c r="L1847" i="20"/>
  <c r="L2345" i="20"/>
  <c r="L2418" i="20"/>
  <c r="L2483" i="20"/>
  <c r="L2547" i="20"/>
  <c r="L2611" i="20"/>
  <c r="L2675" i="20"/>
  <c r="L2739" i="20"/>
  <c r="L2803" i="20"/>
  <c r="L2867" i="20"/>
  <c r="L2931" i="20"/>
  <c r="L2995" i="20"/>
  <c r="L3059" i="20"/>
  <c r="L3123" i="20"/>
  <c r="L3187" i="20"/>
  <c r="L3251" i="20"/>
  <c r="L3315" i="20"/>
  <c r="L3379" i="20"/>
  <c r="L3443" i="20"/>
  <c r="L1655" i="20"/>
  <c r="L2318" i="20"/>
  <c r="L2401" i="20"/>
  <c r="L2468" i="20"/>
  <c r="L2532" i="20"/>
  <c r="L2596" i="20"/>
  <c r="L2660" i="20"/>
  <c r="L2724" i="20"/>
  <c r="L2788" i="20"/>
  <c r="L2852" i="20"/>
  <c r="L2916" i="20"/>
  <c r="L1975" i="20"/>
  <c r="L2356" i="20"/>
  <c r="L2429" i="20"/>
  <c r="L2493" i="20"/>
  <c r="L2557" i="20"/>
  <c r="L2621" i="20"/>
  <c r="L1783" i="20"/>
  <c r="L2338" i="20"/>
  <c r="L2412" i="20"/>
  <c r="L2478" i="20"/>
  <c r="L2542" i="20"/>
  <c r="L2606" i="20"/>
  <c r="L2670" i="20"/>
  <c r="L2734" i="20"/>
  <c r="L2798" i="20"/>
  <c r="L2862" i="20"/>
  <c r="L2926" i="20"/>
  <c r="L2990" i="20"/>
  <c r="L3054" i="20"/>
  <c r="L3118" i="20"/>
  <c r="L3182" i="20"/>
  <c r="L3246" i="20"/>
  <c r="L3310" i="20"/>
  <c r="L3374" i="20"/>
  <c r="L3438" i="20"/>
  <c r="L1248" i="20"/>
  <c r="L2222" i="20"/>
  <c r="L2386" i="20"/>
  <c r="L2455" i="20"/>
  <c r="L2519" i="20"/>
  <c r="L2583" i="20"/>
  <c r="L2647" i="20"/>
  <c r="L2711" i="20"/>
  <c r="L2775" i="20"/>
  <c r="L2839" i="20"/>
  <c r="L2903" i="20"/>
  <c r="L2967" i="20"/>
  <c r="L3031" i="20"/>
  <c r="L3095" i="20"/>
  <c r="L3159" i="20"/>
  <c r="L3223" i="20"/>
  <c r="L3287" i="20"/>
  <c r="L3351" i="20"/>
  <c r="L3415" i="20"/>
  <c r="L3479" i="20"/>
  <c r="L2584" i="20"/>
  <c r="L2808" i="20"/>
  <c r="L2960" i="20"/>
  <c r="L3061" i="20"/>
  <c r="L3164" i="20"/>
  <c r="L3266" i="20"/>
  <c r="L3369" i="20"/>
  <c r="L3472" i="20"/>
  <c r="L3544" i="20"/>
  <c r="L3608" i="20"/>
  <c r="L3672" i="20"/>
  <c r="L3736" i="20"/>
  <c r="L3405" i="20"/>
  <c r="L2294" i="20"/>
  <c r="L2725" i="20"/>
  <c r="L2896" i="20"/>
  <c r="L3012" i="20"/>
  <c r="L3114" i="20"/>
  <c r="L3217" i="20"/>
  <c r="L3320" i="20"/>
  <c r="L3421" i="20"/>
  <c r="L3513" i="20"/>
  <c r="L3577" i="20"/>
  <c r="L3641" i="20"/>
  <c r="L3705" i="20"/>
  <c r="L2640" i="20"/>
  <c r="L3639" i="20"/>
  <c r="L2661" i="20"/>
  <c r="L2833" i="20"/>
  <c r="L2976" i="20"/>
  <c r="L3077" i="20"/>
  <c r="L3180" i="20"/>
  <c r="L3282" i="20"/>
  <c r="L3385" i="20"/>
  <c r="L3488" i="20"/>
  <c r="L3554" i="20"/>
  <c r="L3618" i="20"/>
  <c r="L3682" i="20"/>
  <c r="L3746" i="20"/>
  <c r="L1809" i="20"/>
  <c r="L2709" i="20"/>
  <c r="L2880" i="20"/>
  <c r="L3002" i="20"/>
  <c r="L3105" i="20"/>
  <c r="L3208" i="20"/>
  <c r="L3309" i="20"/>
  <c r="L3412" i="20"/>
  <c r="L3507" i="20"/>
  <c r="L3571" i="20"/>
  <c r="L3635" i="20"/>
  <c r="L3699" i="20"/>
  <c r="L2576" i="20"/>
  <c r="L3591" i="20"/>
  <c r="L2552" i="20"/>
  <c r="L2797" i="20"/>
  <c r="L2953" i="20"/>
  <c r="L3056" i="20"/>
  <c r="L3157" i="20"/>
  <c r="L3260" i="20"/>
  <c r="L3362" i="20"/>
  <c r="L3465" i="20"/>
  <c r="L3540" i="20"/>
  <c r="L3604" i="20"/>
  <c r="L3668" i="20"/>
  <c r="L3732" i="20"/>
  <c r="L2869" i="20"/>
  <c r="L3341" i="20"/>
  <c r="L2014" i="20"/>
  <c r="L2713" i="20"/>
  <c r="L2885" i="20"/>
  <c r="L3005" i="20"/>
  <c r="L3108" i="20"/>
  <c r="L3210" i="20"/>
  <c r="L3313" i="20"/>
  <c r="L3416" i="20"/>
  <c r="L3509" i="20"/>
  <c r="L315" i="20"/>
  <c r="L148" i="20"/>
  <c r="L660" i="20"/>
  <c r="L493" i="20"/>
  <c r="L326" i="20"/>
  <c r="L159" i="20"/>
  <c r="L671" i="20"/>
  <c r="L504" i="20"/>
  <c r="L345" i="20"/>
  <c r="L765" i="20"/>
  <c r="L895" i="20"/>
  <c r="L490" i="20"/>
  <c r="L858" i="20"/>
  <c r="L691" i="20"/>
  <c r="L1203" i="20"/>
  <c r="L1380" i="20"/>
  <c r="L1161" i="20"/>
  <c r="L886" i="20"/>
  <c r="L1550" i="20"/>
  <c r="L1128" i="20"/>
  <c r="L852" i="20"/>
  <c r="L1537" i="20"/>
  <c r="L1808" i="20"/>
  <c r="L1635" i="20"/>
  <c r="L1158" i="20"/>
  <c r="L1980" i="20"/>
  <c r="L2029" i="20"/>
  <c r="L2303" i="20"/>
  <c r="L1575" i="20"/>
  <c r="L2017" i="20"/>
  <c r="L2296" i="20"/>
  <c r="L1686" i="20"/>
  <c r="L1981" i="20"/>
  <c r="L2169" i="20"/>
  <c r="L2329" i="20"/>
  <c r="L1379" i="20"/>
  <c r="L1701" i="20"/>
  <c r="L1866" i="20"/>
  <c r="L2021" i="20"/>
  <c r="L2154" i="20"/>
  <c r="L2250" i="20"/>
  <c r="L1118" i="20"/>
  <c r="L1623" i="20"/>
  <c r="L1741" i="20"/>
  <c r="L1855" i="20"/>
  <c r="L1958" i="20"/>
  <c r="L2061" i="20"/>
  <c r="L2131" i="20"/>
  <c r="L2195" i="20"/>
  <c r="L2259" i="20"/>
  <c r="L2323" i="20"/>
  <c r="L1236" i="20"/>
  <c r="L1527" i="20"/>
  <c r="L1690" i="20"/>
  <c r="L1793" i="20"/>
  <c r="L1895" i="20"/>
  <c r="L1998" i="20"/>
  <c r="L2092" i="20"/>
  <c r="L2156" i="20"/>
  <c r="L2220" i="20"/>
  <c r="L2284" i="20"/>
  <c r="L1080" i="20"/>
  <c r="L1426" i="20"/>
  <c r="L1654" i="20"/>
  <c r="L1757" i="20"/>
  <c r="L1858" i="20"/>
  <c r="L1961" i="20"/>
  <c r="L2063" i="20"/>
  <c r="L2133" i="20"/>
  <c r="L2197" i="20"/>
  <c r="L2261" i="20"/>
  <c r="L2325" i="20"/>
  <c r="L1925" i="20"/>
  <c r="L2352" i="20"/>
  <c r="L2425" i="20"/>
  <c r="L2489" i="20"/>
  <c r="L2553" i="20"/>
  <c r="L2617" i="20"/>
  <c r="L1362" i="20"/>
  <c r="L2246" i="20"/>
  <c r="L2389" i="20"/>
  <c r="L2458" i="20"/>
  <c r="L2522" i="20"/>
  <c r="L2586" i="20"/>
  <c r="L2650" i="20"/>
  <c r="L2714" i="20"/>
  <c r="L2778" i="20"/>
  <c r="L2842" i="20"/>
  <c r="L2906" i="20"/>
  <c r="L1950" i="20"/>
  <c r="L2354" i="20"/>
  <c r="L2427" i="20"/>
  <c r="L2491" i="20"/>
  <c r="L2555" i="20"/>
  <c r="L2619" i="20"/>
  <c r="L2683" i="20"/>
  <c r="L2747" i="20"/>
  <c r="L2811" i="20"/>
  <c r="L2875" i="20"/>
  <c r="L2939" i="20"/>
  <c r="L3003" i="20"/>
  <c r="L3067" i="20"/>
  <c r="L3131" i="20"/>
  <c r="L3195" i="20"/>
  <c r="L3259" i="20"/>
  <c r="L3323" i="20"/>
  <c r="L3387" i="20"/>
  <c r="L3451" i="20"/>
  <c r="L1758" i="20"/>
  <c r="L2334" i="20"/>
  <c r="L2410" i="20"/>
  <c r="L2476" i="20"/>
  <c r="L2540" i="20"/>
  <c r="L2604" i="20"/>
  <c r="L2668" i="20"/>
  <c r="L2732" i="20"/>
  <c r="L2796" i="20"/>
  <c r="L2860" i="20"/>
  <c r="L2924" i="20"/>
  <c r="L2078" i="20"/>
  <c r="L2365" i="20"/>
  <c r="L2437" i="20"/>
  <c r="L2501" i="20"/>
  <c r="L2565" i="20"/>
  <c r="L2629" i="20"/>
  <c r="L1886" i="20"/>
  <c r="L2348" i="20"/>
  <c r="L2421" i="20"/>
  <c r="L2486" i="20"/>
  <c r="L2550" i="20"/>
  <c r="L2614" i="20"/>
  <c r="L2678" i="20"/>
  <c r="L2742" i="20"/>
  <c r="L2806" i="20"/>
  <c r="L2870" i="20"/>
  <c r="L2934" i="20"/>
  <c r="L2998" i="20"/>
  <c r="L3062" i="20"/>
  <c r="L3126" i="20"/>
  <c r="L3190" i="20"/>
  <c r="L3254" i="20"/>
  <c r="L3318" i="20"/>
  <c r="L3382" i="20"/>
  <c r="L3446" i="20"/>
  <c r="L1531" i="20"/>
  <c r="L2286" i="20"/>
  <c r="L2395" i="20"/>
  <c r="L2463" i="20"/>
  <c r="L2527" i="20"/>
  <c r="L2591" i="20"/>
  <c r="L2655" i="20"/>
  <c r="L2719" i="20"/>
  <c r="L2783" i="20"/>
  <c r="L2847" i="20"/>
  <c r="L2911" i="20"/>
  <c r="L2975" i="20"/>
  <c r="L3039" i="20"/>
  <c r="L3103" i="20"/>
  <c r="L3167" i="20"/>
  <c r="L3231" i="20"/>
  <c r="L3295" i="20"/>
  <c r="L3359" i="20"/>
  <c r="L3423" i="20"/>
  <c r="L3487" i="20"/>
  <c r="L2648" i="20"/>
  <c r="L2829" i="20"/>
  <c r="L2972" i="20"/>
  <c r="L3074" i="20"/>
  <c r="L3177" i="20"/>
  <c r="L3280" i="20"/>
  <c r="L3381" i="20"/>
  <c r="L3484" i="20"/>
  <c r="L3552" i="20"/>
  <c r="L3616" i="20"/>
  <c r="L3680" i="20"/>
  <c r="L3744" i="20"/>
  <c r="L3457" i="20"/>
  <c r="L2396" i="20"/>
  <c r="L2745" i="20"/>
  <c r="L2917" i="20"/>
  <c r="L3025" i="20"/>
  <c r="L3128" i="20"/>
  <c r="L3229" i="20"/>
  <c r="L3332" i="20"/>
  <c r="L3434" i="20"/>
  <c r="L3521" i="20"/>
  <c r="L3585" i="20"/>
  <c r="L3649" i="20"/>
  <c r="L3713" i="20"/>
  <c r="L2996" i="20"/>
  <c r="L3719" i="20"/>
  <c r="L2685" i="20"/>
  <c r="L2856" i="20"/>
  <c r="L2988" i="20"/>
  <c r="L3090" i="20"/>
  <c r="L3193" i="20"/>
  <c r="L3296" i="20"/>
  <c r="L3397" i="20"/>
  <c r="L3498" i="20"/>
  <c r="L3562" i="20"/>
  <c r="L3626" i="20"/>
  <c r="L3690" i="20"/>
  <c r="L3754" i="20"/>
  <c r="L2340" i="20"/>
  <c r="L2729" i="20"/>
  <c r="L2901" i="20"/>
  <c r="L3016" i="20"/>
  <c r="L3117" i="20"/>
  <c r="L3220" i="20"/>
  <c r="L3322" i="20"/>
  <c r="L3425" i="20"/>
  <c r="L3515" i="20"/>
  <c r="L3579" i="20"/>
  <c r="L3643" i="20"/>
  <c r="L3707" i="20"/>
  <c r="L2957" i="20"/>
  <c r="L3631" i="20"/>
  <c r="L2616" i="20"/>
  <c r="L2817" i="20"/>
  <c r="L2965" i="20"/>
  <c r="L3068" i="20"/>
  <c r="L3170" i="20"/>
  <c r="L3273" i="20"/>
  <c r="L3376" i="20"/>
  <c r="L3477" i="20"/>
  <c r="L3548" i="20"/>
  <c r="L379" i="20"/>
  <c r="L212" i="20"/>
  <c r="L45" i="20"/>
  <c r="L557" i="20"/>
  <c r="L390" i="20"/>
  <c r="L223" i="20"/>
  <c r="L56" i="20"/>
  <c r="L568" i="20"/>
  <c r="L409" i="20"/>
  <c r="L829" i="20"/>
  <c r="L959" i="20"/>
  <c r="L721" i="20"/>
  <c r="L922" i="20"/>
  <c r="L755" i="20"/>
  <c r="L1267" i="20"/>
  <c r="L1444" i="20"/>
  <c r="L1264" i="20"/>
  <c r="L997" i="20"/>
  <c r="L1614" i="20"/>
  <c r="L1230" i="20"/>
  <c r="L976" i="20"/>
  <c r="L1601" i="20"/>
  <c r="L1872" i="20"/>
  <c r="L1699" i="20"/>
  <c r="L1375" i="20"/>
  <c r="L2044" i="20"/>
  <c r="L2054" i="20"/>
  <c r="L2319" i="20"/>
  <c r="L1633" i="20"/>
  <c r="L2042" i="20"/>
  <c r="L728" i="20"/>
  <c r="L1711" i="20"/>
  <c r="L1993" i="20"/>
  <c r="L2209" i="20"/>
  <c r="L2337" i="20"/>
  <c r="L1447" i="20"/>
  <c r="L1713" i="20"/>
  <c r="L1893" i="20"/>
  <c r="L2046" i="20"/>
  <c r="L2162" i="20"/>
  <c r="L2266" i="20"/>
  <c r="L1172" i="20"/>
  <c r="L1638" i="20"/>
  <c r="L1753" i="20"/>
  <c r="L1869" i="20"/>
  <c r="L1970" i="20"/>
  <c r="L2073" i="20"/>
  <c r="L2139" i="20"/>
  <c r="L2203" i="20"/>
  <c r="L2267" i="20"/>
  <c r="L2331" i="20"/>
  <c r="L1283" i="20"/>
  <c r="L1559" i="20"/>
  <c r="L1703" i="20"/>
  <c r="L1806" i="20"/>
  <c r="L1909" i="20"/>
  <c r="L2010" i="20"/>
  <c r="L2100" i="20"/>
  <c r="L2164" i="20"/>
  <c r="L2228" i="20"/>
  <c r="L2292" i="20"/>
  <c r="L1133" i="20"/>
  <c r="L1463" i="20"/>
  <c r="L1666" i="20"/>
  <c r="L1769" i="20"/>
  <c r="L1871" i="20"/>
  <c r="L1974" i="20"/>
  <c r="L2077" i="20"/>
  <c r="L2141" i="20"/>
  <c r="L2205" i="20"/>
  <c r="L2269" i="20"/>
  <c r="L2333" i="20"/>
  <c r="L2026" i="20"/>
  <c r="L2361" i="20"/>
  <c r="L2433" i="20"/>
  <c r="L2497" i="20"/>
  <c r="L2561" i="20"/>
  <c r="L2625" i="20"/>
  <c r="L1630" i="20"/>
  <c r="L2310" i="20"/>
  <c r="L2398" i="20"/>
  <c r="L2466" i="20"/>
  <c r="L2530" i="20"/>
  <c r="L2594" i="20"/>
  <c r="L2658" i="20"/>
  <c r="L2722" i="20"/>
  <c r="L2786" i="20"/>
  <c r="L2850" i="20"/>
  <c r="L2914" i="20"/>
  <c r="L2053" i="20"/>
  <c r="L2363" i="20"/>
  <c r="L2435" i="20"/>
  <c r="L2499" i="20"/>
  <c r="L2563" i="20"/>
  <c r="L2627" i="20"/>
  <c r="L2691" i="20"/>
  <c r="L2755" i="20"/>
  <c r="L2819" i="20"/>
  <c r="L2883" i="20"/>
  <c r="L2947" i="20"/>
  <c r="L3011" i="20"/>
  <c r="L3075" i="20"/>
  <c r="L3139" i="20"/>
  <c r="L3203" i="20"/>
  <c r="L3267" i="20"/>
  <c r="L3331" i="20"/>
  <c r="L3395" i="20"/>
  <c r="L3459" i="20"/>
  <c r="L1861" i="20"/>
  <c r="L2346" i="20"/>
  <c r="L2419" i="20"/>
  <c r="L2484" i="20"/>
  <c r="L2548" i="20"/>
  <c r="L2612" i="20"/>
  <c r="L2676" i="20"/>
  <c r="L2740" i="20"/>
  <c r="L2804" i="20"/>
  <c r="L2868" i="20"/>
  <c r="L2932" i="20"/>
  <c r="L2142" i="20"/>
  <c r="L2374" i="20"/>
  <c r="L2445" i="20"/>
  <c r="L2509" i="20"/>
  <c r="L2573" i="20"/>
  <c r="L2637" i="20"/>
  <c r="L1989" i="20"/>
  <c r="L2357" i="20"/>
  <c r="L2430" i="20"/>
  <c r="L2494" i="20"/>
  <c r="L2558" i="20"/>
  <c r="L2622" i="20"/>
  <c r="L2686" i="20"/>
  <c r="L2750" i="20"/>
  <c r="L2814" i="20"/>
  <c r="L2878" i="20"/>
  <c r="L2942" i="20"/>
  <c r="L3006" i="20"/>
  <c r="L3070" i="20"/>
  <c r="L3134" i="20"/>
  <c r="L3198" i="20"/>
  <c r="L3262" i="20"/>
  <c r="L3326" i="20"/>
  <c r="L3390" i="20"/>
  <c r="L3454" i="20"/>
  <c r="L1694" i="20"/>
  <c r="L2324" i="20"/>
  <c r="L2404" i="20"/>
  <c r="L2471" i="20"/>
  <c r="L2535" i="20"/>
  <c r="L2599" i="20"/>
  <c r="L2663" i="20"/>
  <c r="L2727" i="20"/>
  <c r="L2791" i="20"/>
  <c r="L2855" i="20"/>
  <c r="L2919" i="20"/>
  <c r="L2983" i="20"/>
  <c r="L3047" i="20"/>
  <c r="L3111" i="20"/>
  <c r="L3175" i="20"/>
  <c r="L3239" i="20"/>
  <c r="L3303" i="20"/>
  <c r="L3367" i="20"/>
  <c r="L3431" i="20"/>
  <c r="L3495" i="20"/>
  <c r="L2680" i="20"/>
  <c r="L2849" i="20"/>
  <c r="L2985" i="20"/>
  <c r="L3088" i="20"/>
  <c r="L3189" i="20"/>
  <c r="L3292" i="20"/>
  <c r="L3394" i="20"/>
  <c r="L3496" i="20"/>
  <c r="L3560" i="20"/>
  <c r="L3624" i="20"/>
  <c r="L3688" i="20"/>
  <c r="L3752" i="20"/>
  <c r="L3519" i="20"/>
  <c r="L2464" i="20"/>
  <c r="L2768" i="20"/>
  <c r="L2936" i="20"/>
  <c r="L3037" i="20"/>
  <c r="L3140" i="20"/>
  <c r="L3242" i="20"/>
  <c r="L3345" i="20"/>
  <c r="L3448" i="20"/>
  <c r="L3529" i="20"/>
  <c r="L3593" i="20"/>
  <c r="L3657" i="20"/>
  <c r="L3721" i="20"/>
  <c r="L3124" i="20"/>
  <c r="L1706" i="20"/>
  <c r="L2705" i="20"/>
  <c r="L2877" i="20"/>
  <c r="L3001" i="20"/>
  <c r="L3104" i="20"/>
  <c r="L3205" i="20"/>
  <c r="L3308" i="20"/>
  <c r="L3410" i="20"/>
  <c r="L3506" i="20"/>
  <c r="L3570" i="20"/>
  <c r="L3634" i="20"/>
  <c r="L3698" i="20"/>
  <c r="L2512" i="20"/>
  <c r="L2414" i="20"/>
  <c r="L2752" i="20"/>
  <c r="L2921" i="20"/>
  <c r="L3028" i="20"/>
  <c r="L3130" i="20"/>
  <c r="L3233" i="20"/>
  <c r="L3336" i="20"/>
  <c r="L443" i="20"/>
  <c r="L276" i="20"/>
  <c r="L109" i="20"/>
  <c r="L621" i="20"/>
  <c r="L454" i="20"/>
  <c r="L287" i="20"/>
  <c r="L120" i="20"/>
  <c r="L632" i="20"/>
  <c r="L473" i="20"/>
  <c r="L893" i="20"/>
  <c r="L1023" i="20"/>
  <c r="L785" i="20"/>
  <c r="L986" i="20"/>
  <c r="L819" i="20"/>
  <c r="L774" i="20"/>
  <c r="L1508" i="20"/>
  <c r="L1333" i="20"/>
  <c r="L1100" i="20"/>
  <c r="L782" i="20"/>
  <c r="L1312" i="20"/>
  <c r="L1078" i="20"/>
  <c r="L926" i="20"/>
  <c r="L1936" i="20"/>
  <c r="L1763" i="20"/>
  <c r="L1546" i="20"/>
  <c r="L1017" i="20"/>
  <c r="L2111" i="20"/>
  <c r="L2367" i="20"/>
  <c r="L1710" i="20"/>
  <c r="L2104" i="20"/>
  <c r="L1216" i="20"/>
  <c r="L1775" i="20"/>
  <c r="L2018" i="20"/>
  <c r="L2217" i="20"/>
  <c r="L748" i="20"/>
  <c r="L1515" i="20"/>
  <c r="L1738" i="20"/>
  <c r="L1905" i="20"/>
  <c r="L2071" i="20"/>
  <c r="L2170" i="20"/>
  <c r="L2282" i="20"/>
  <c r="L1282" i="20"/>
  <c r="L1650" i="20"/>
  <c r="L1766" i="20"/>
  <c r="L1881" i="20"/>
  <c r="L1983" i="20"/>
  <c r="L2083" i="20"/>
  <c r="L2147" i="20"/>
  <c r="L2211" i="20"/>
  <c r="L2275" i="20"/>
  <c r="L772" i="20"/>
  <c r="L1319" i="20"/>
  <c r="L1594" i="20"/>
  <c r="L1717" i="20"/>
  <c r="L1818" i="20"/>
  <c r="L1921" i="20"/>
  <c r="L2023" i="20"/>
  <c r="L2108" i="20"/>
  <c r="L2172" i="20"/>
  <c r="L2236" i="20"/>
  <c r="L2300" i="20"/>
  <c r="L1184" i="20"/>
  <c r="L1495" i="20"/>
  <c r="L1679" i="20"/>
  <c r="L1782" i="20"/>
  <c r="L1885" i="20"/>
  <c r="L1986" i="20"/>
  <c r="L2085" i="20"/>
  <c r="L2149" i="20"/>
  <c r="L2213" i="20"/>
  <c r="L2277" i="20"/>
  <c r="L2341" i="20"/>
  <c r="L2110" i="20"/>
  <c r="L2370" i="20"/>
  <c r="L2441" i="20"/>
  <c r="L2505" i="20"/>
  <c r="L2569" i="20"/>
  <c r="L2633" i="20"/>
  <c r="L1733" i="20"/>
  <c r="L2330" i="20"/>
  <c r="L2408" i="20"/>
  <c r="L2474" i="20"/>
  <c r="L2538" i="20"/>
  <c r="L2602" i="20"/>
  <c r="L2666" i="20"/>
  <c r="L2730" i="20"/>
  <c r="L2794" i="20"/>
  <c r="L2858" i="20"/>
  <c r="L2922" i="20"/>
  <c r="L2126" i="20"/>
  <c r="L2372" i="20"/>
  <c r="L2443" i="20"/>
  <c r="L2507" i="20"/>
  <c r="L2571" i="20"/>
  <c r="L2635" i="20"/>
  <c r="L2699" i="20"/>
  <c r="L2763" i="20"/>
  <c r="L2827" i="20"/>
  <c r="L2891" i="20"/>
  <c r="L2955" i="20"/>
  <c r="L3019" i="20"/>
  <c r="L3083" i="20"/>
  <c r="L3147" i="20"/>
  <c r="L3211" i="20"/>
  <c r="L3275" i="20"/>
  <c r="L3339" i="20"/>
  <c r="L3403" i="20"/>
  <c r="L3467" i="20"/>
  <c r="L1962" i="20"/>
  <c r="L2355" i="20"/>
  <c r="L2428" i="20"/>
  <c r="L2492" i="20"/>
  <c r="L2556" i="20"/>
  <c r="L2620" i="20"/>
  <c r="L2684" i="20"/>
  <c r="L2748" i="20"/>
  <c r="L2812" i="20"/>
  <c r="L2876" i="20"/>
  <c r="L1140" i="20"/>
  <c r="L2206" i="20"/>
  <c r="L2384" i="20"/>
  <c r="L2453" i="20"/>
  <c r="L2517" i="20"/>
  <c r="L2581" i="20"/>
  <c r="L2645" i="20"/>
  <c r="L2086" i="20"/>
  <c r="L2366" i="20"/>
  <c r="L2438" i="20"/>
  <c r="L2502" i="20"/>
  <c r="L2566" i="20"/>
  <c r="L2630" i="20"/>
  <c r="L2694" i="20"/>
  <c r="L2758" i="20"/>
  <c r="L2822" i="20"/>
  <c r="L2886" i="20"/>
  <c r="L2950" i="20"/>
  <c r="L3014" i="20"/>
  <c r="L3078" i="20"/>
  <c r="L3142" i="20"/>
  <c r="L3206" i="20"/>
  <c r="L3270" i="20"/>
  <c r="L3334" i="20"/>
  <c r="L3398" i="20"/>
  <c r="L3462" i="20"/>
  <c r="L1797" i="20"/>
  <c r="L2339" i="20"/>
  <c r="L2413" i="20"/>
  <c r="L2479" i="20"/>
  <c r="L2543" i="20"/>
  <c r="L2607" i="20"/>
  <c r="L2671" i="20"/>
  <c r="L2735" i="20"/>
  <c r="L2799" i="20"/>
  <c r="L2863" i="20"/>
  <c r="L2927" i="20"/>
  <c r="L2991" i="20"/>
  <c r="L3055" i="20"/>
  <c r="L3119" i="20"/>
  <c r="L3183" i="20"/>
  <c r="L3247" i="20"/>
  <c r="L3311" i="20"/>
  <c r="L3375" i="20"/>
  <c r="L3439" i="20"/>
  <c r="L1295" i="20"/>
  <c r="L2701" i="20"/>
  <c r="L2872" i="20"/>
  <c r="L2997" i="20"/>
  <c r="L3100" i="20"/>
  <c r="L3202" i="20"/>
  <c r="L3305" i="20"/>
  <c r="L3408" i="20"/>
  <c r="L3504" i="20"/>
  <c r="L3568" i="20"/>
  <c r="L3632" i="20"/>
  <c r="L3696" i="20"/>
  <c r="L3760" i="20"/>
  <c r="L3575" i="20"/>
  <c r="L2528" i="20"/>
  <c r="L2789" i="20"/>
  <c r="L2948" i="20"/>
  <c r="L3050" i="20"/>
  <c r="L3153" i="20"/>
  <c r="L3256" i="20"/>
  <c r="L3357" i="20"/>
  <c r="L3460" i="20"/>
  <c r="L3537" i="20"/>
  <c r="L3601" i="20"/>
  <c r="L3665" i="20"/>
  <c r="L3729" i="20"/>
  <c r="L3226" i="20"/>
  <c r="L2326" i="20"/>
  <c r="L2728" i="20"/>
  <c r="L2897" i="20"/>
  <c r="L3013" i="20"/>
  <c r="L3116" i="20"/>
  <c r="L3218" i="20"/>
  <c r="L3321" i="20"/>
  <c r="L3424" i="20"/>
  <c r="L3514" i="20"/>
  <c r="L3578" i="20"/>
  <c r="L3642" i="20"/>
  <c r="L3706" i="20"/>
  <c r="L3252" i="20"/>
  <c r="L2480" i="20"/>
  <c r="L2773" i="20"/>
  <c r="L2938" i="20"/>
  <c r="L3041" i="20"/>
  <c r="L3144" i="20"/>
  <c r="L3245" i="20"/>
  <c r="L3348" i="20"/>
  <c r="L3450" i="20"/>
  <c r="L3531" i="20"/>
  <c r="L3595" i="20"/>
  <c r="L3659" i="20"/>
  <c r="L3723" i="20"/>
  <c r="L3176" i="20"/>
  <c r="L3735" i="20"/>
  <c r="L2689" i="20"/>
  <c r="L2861" i="20"/>
  <c r="L2992" i="20"/>
  <c r="L3093" i="20"/>
  <c r="L3196" i="20"/>
  <c r="L3298" i="20"/>
  <c r="L3401" i="20"/>
  <c r="L3500" i="20"/>
  <c r="L3564" i="20"/>
  <c r="L3628" i="20"/>
  <c r="L3692" i="20"/>
  <c r="L3756" i="20"/>
  <c r="L3048" i="20"/>
  <c r="L3559" i="20"/>
  <c r="L2496" i="20"/>
  <c r="L2777" i="20"/>
  <c r="L2941" i="20"/>
  <c r="L3044" i="20"/>
  <c r="L3146" i="20"/>
  <c r="L3249" i="20"/>
  <c r="L3352" i="20"/>
  <c r="L3453" i="20"/>
  <c r="L3533" i="20"/>
  <c r="L3597" i="20"/>
  <c r="L3661" i="20"/>
  <c r="L3725" i="20"/>
  <c r="L2912" i="20"/>
  <c r="L3527" i="20"/>
  <c r="L2504" i="20"/>
  <c r="L2781" i="20"/>
  <c r="L2944" i="20"/>
  <c r="L3045" i="20"/>
  <c r="L3148" i="20"/>
  <c r="L3250" i="20"/>
  <c r="L3353" i="20"/>
  <c r="L3456" i="20"/>
  <c r="L3534" i="20"/>
  <c r="L3598" i="20"/>
  <c r="L507" i="20"/>
  <c r="L537" i="20"/>
  <c r="L1397" i="20"/>
  <c r="L1660" i="20"/>
  <c r="L2081" i="20"/>
  <c r="L2290" i="20"/>
  <c r="L2219" i="20"/>
  <c r="L2037" i="20"/>
  <c r="L1794" i="20"/>
  <c r="L2174" i="20"/>
  <c r="L2417" i="20"/>
  <c r="L1016" i="20"/>
  <c r="L2771" i="20"/>
  <c r="L3283" i="20"/>
  <c r="L2564" i="20"/>
  <c r="L2393" i="20"/>
  <c r="L2510" i="20"/>
  <c r="L3022" i="20"/>
  <c r="L1898" i="20"/>
  <c r="L2807" i="20"/>
  <c r="L3319" i="20"/>
  <c r="L3216" i="20"/>
  <c r="L3599" i="20"/>
  <c r="L3473" i="20"/>
  <c r="L2920" i="20"/>
  <c r="L3650" i="20"/>
  <c r="L3258" i="20"/>
  <c r="L3651" i="20"/>
  <c r="L2669" i="20"/>
  <c r="L3184" i="20"/>
  <c r="L3556" i="20"/>
  <c r="L3740" i="20"/>
  <c r="L3623" i="20"/>
  <c r="L2928" i="20"/>
  <c r="L3224" i="20"/>
  <c r="L3466" i="20"/>
  <c r="L3605" i="20"/>
  <c r="L3709" i="20"/>
  <c r="L3112" i="20"/>
  <c r="L2440" i="20"/>
  <c r="L2888" i="20"/>
  <c r="L3058" i="20"/>
  <c r="L3225" i="20"/>
  <c r="L3378" i="20"/>
  <c r="L3510" i="20"/>
  <c r="L3590" i="20"/>
  <c r="L3662" i="20"/>
  <c r="L3726" i="20"/>
  <c r="L2848" i="20"/>
  <c r="L3213" i="20"/>
  <c r="L3695" i="20"/>
  <c r="L340" i="20"/>
  <c r="L402" i="20"/>
  <c r="L1201" i="20"/>
  <c r="L1402" i="20"/>
  <c r="L2233" i="20"/>
  <c r="L1347" i="20"/>
  <c r="L2283" i="20"/>
  <c r="L2116" i="20"/>
  <c r="L1897" i="20"/>
  <c r="L2379" i="20"/>
  <c r="L2482" i="20"/>
  <c r="L2190" i="20"/>
  <c r="L2835" i="20"/>
  <c r="L3347" i="20"/>
  <c r="L2628" i="20"/>
  <c r="L2461" i="20"/>
  <c r="L2574" i="20"/>
  <c r="L3086" i="20"/>
  <c r="L2349" i="20"/>
  <c r="L2871" i="20"/>
  <c r="L3383" i="20"/>
  <c r="L3317" i="20"/>
  <c r="L2592" i="20"/>
  <c r="L3545" i="20"/>
  <c r="L3026" i="20"/>
  <c r="L3714" i="20"/>
  <c r="L3361" i="20"/>
  <c r="L3667" i="20"/>
  <c r="L2712" i="20"/>
  <c r="L3209" i="20"/>
  <c r="L3572" i="20"/>
  <c r="L3748" i="20"/>
  <c r="L2360" i="20"/>
  <c r="L2954" i="20"/>
  <c r="L3236" i="20"/>
  <c r="L3517" i="20"/>
  <c r="L3621" i="20"/>
  <c r="L3717" i="20"/>
  <c r="L3304" i="20"/>
  <c r="L2568" i="20"/>
  <c r="L2909" i="20"/>
  <c r="L3084" i="20"/>
  <c r="L3237" i="20"/>
  <c r="L3392" i="20"/>
  <c r="L3518" i="20"/>
  <c r="L3606" i="20"/>
  <c r="L3670" i="20"/>
  <c r="L3734" i="20"/>
  <c r="L2889" i="20"/>
  <c r="L3290" i="20"/>
  <c r="L3743" i="20"/>
  <c r="L173" i="20"/>
  <c r="L1087" i="20"/>
  <c r="L934" i="20"/>
  <c r="L2127" i="20"/>
  <c r="L966" i="20"/>
  <c r="L1663" i="20"/>
  <c r="L913" i="20"/>
  <c r="L2180" i="20"/>
  <c r="L1999" i="20"/>
  <c r="L2449" i="20"/>
  <c r="L2546" i="20"/>
  <c r="L2381" i="20"/>
  <c r="L2899" i="20"/>
  <c r="L3411" i="20"/>
  <c r="L2692" i="20"/>
  <c r="L2525" i="20"/>
  <c r="L2638" i="20"/>
  <c r="L3150" i="20"/>
  <c r="L2422" i="20"/>
  <c r="L2935" i="20"/>
  <c r="L3447" i="20"/>
  <c r="L3420" i="20"/>
  <c r="L2809" i="20"/>
  <c r="L3609" i="20"/>
  <c r="L3129" i="20"/>
  <c r="L3444" i="20"/>
  <c r="L3437" i="20"/>
  <c r="L3715" i="20"/>
  <c r="L2840" i="20"/>
  <c r="L3285" i="20"/>
  <c r="L3612" i="20"/>
  <c r="L2448" i="20"/>
  <c r="L2432" i="20"/>
  <c r="L3018" i="20"/>
  <c r="L3261" i="20"/>
  <c r="L3525" i="20"/>
  <c r="L3637" i="20"/>
  <c r="L3733" i="20"/>
  <c r="L3393" i="20"/>
  <c r="L2673" i="20"/>
  <c r="L2929" i="20"/>
  <c r="L3109" i="20"/>
  <c r="L3264" i="20"/>
  <c r="L3417" i="20"/>
  <c r="L3526" i="20"/>
  <c r="L3614" i="20"/>
  <c r="L3678" i="20"/>
  <c r="L3742" i="20"/>
  <c r="L2945" i="20"/>
  <c r="L3354" i="20"/>
  <c r="L2999" i="20"/>
  <c r="L3673" i="20"/>
  <c r="L2544" i="20"/>
  <c r="L3731" i="20"/>
  <c r="L3312" i="20"/>
  <c r="L2930" i="20"/>
  <c r="L3032" i="20"/>
  <c r="L3541" i="20"/>
  <c r="L3749" i="20"/>
  <c r="L2717" i="20"/>
  <c r="L3122" i="20"/>
  <c r="L3429" i="20"/>
  <c r="L3622" i="20"/>
  <c r="L3750" i="20"/>
  <c r="L3432" i="20"/>
  <c r="L3567" i="20"/>
  <c r="L3136" i="20"/>
  <c r="L3630" i="20"/>
  <c r="L3021" i="20"/>
  <c r="L3603" i="20"/>
  <c r="L3160" i="20"/>
  <c r="L2369" i="20"/>
  <c r="L3365" i="20"/>
  <c r="L3718" i="20"/>
  <c r="L6" i="20"/>
  <c r="L849" i="20"/>
  <c r="L1376" i="20"/>
  <c r="L2383" i="20"/>
  <c r="L1551" i="20"/>
  <c r="L1778" i="20"/>
  <c r="L1355" i="20"/>
  <c r="L2244" i="20"/>
  <c r="L2093" i="20"/>
  <c r="L2513" i="20"/>
  <c r="L2610" i="20"/>
  <c r="L2451" i="20"/>
  <c r="L2963" i="20"/>
  <c r="L3475" i="20"/>
  <c r="L2756" i="20"/>
  <c r="L2589" i="20"/>
  <c r="L2702" i="20"/>
  <c r="L3214" i="20"/>
  <c r="L2487" i="20"/>
  <c r="L2230" i="20"/>
  <c r="L3512" i="20"/>
  <c r="L2961" i="20"/>
  <c r="L3232" i="20"/>
  <c r="L3464" i="20"/>
  <c r="L2881" i="20"/>
  <c r="L3620" i="20"/>
  <c r="L2560" i="20"/>
  <c r="L3325" i="20"/>
  <c r="L3645" i="20"/>
  <c r="L3482" i="20"/>
  <c r="L2956" i="20"/>
  <c r="L3289" i="20"/>
  <c r="L3542" i="20"/>
  <c r="L3686" i="20"/>
  <c r="L2984" i="20"/>
  <c r="L2737" i="20"/>
  <c r="L3314" i="20"/>
  <c r="L3550" i="20"/>
  <c r="L3758" i="20"/>
  <c r="L1911" i="20"/>
  <c r="L3441" i="20"/>
  <c r="L2845" i="20"/>
  <c r="L3582" i="20"/>
  <c r="L3663" i="20"/>
  <c r="L518" i="20"/>
  <c r="L1050" i="20"/>
  <c r="L1181" i="20"/>
  <c r="L1735" i="20"/>
  <c r="L1765" i="20"/>
  <c r="L1894" i="20"/>
  <c r="L1624" i="20"/>
  <c r="L2308" i="20"/>
  <c r="L2157" i="20"/>
  <c r="L2577" i="20"/>
  <c r="L2674" i="20"/>
  <c r="L2515" i="20"/>
  <c r="L3027" i="20"/>
  <c r="L2065" i="20"/>
  <c r="L2820" i="20"/>
  <c r="L2653" i="20"/>
  <c r="L2766" i="20"/>
  <c r="L3278" i="20"/>
  <c r="L2551" i="20"/>
  <c r="L3063" i="20"/>
  <c r="L2721" i="20"/>
  <c r="L3576" i="20"/>
  <c r="L3064" i="20"/>
  <c r="L3737" i="20"/>
  <c r="L3333" i="20"/>
  <c r="L2793" i="20"/>
  <c r="L3523" i="20"/>
  <c r="L3085" i="20"/>
  <c r="L2978" i="20"/>
  <c r="L3388" i="20"/>
  <c r="L3636" i="20"/>
  <c r="L3009" i="20"/>
  <c r="L2736" i="20"/>
  <c r="L3057" i="20"/>
  <c r="L3338" i="20"/>
  <c r="L3557" i="20"/>
  <c r="L3653" i="20"/>
  <c r="L2378" i="20"/>
  <c r="L2981" i="20"/>
  <c r="L3442" i="20"/>
  <c r="L3694" i="20"/>
  <c r="L3503" i="20"/>
  <c r="L3700" i="20"/>
  <c r="L2970" i="20"/>
  <c r="L3492" i="20"/>
  <c r="L3162" i="20"/>
  <c r="L351" i="20"/>
  <c r="L883" i="20"/>
  <c r="L1246" i="20"/>
  <c r="L2120" i="20"/>
  <c r="L1918" i="20"/>
  <c r="L1997" i="20"/>
  <c r="L1729" i="20"/>
  <c r="L1241" i="20"/>
  <c r="L2221" i="20"/>
  <c r="L2641" i="20"/>
  <c r="L2738" i="20"/>
  <c r="L2579" i="20"/>
  <c r="L3091" i="20"/>
  <c r="L2364" i="20"/>
  <c r="L2884" i="20"/>
  <c r="L2150" i="20"/>
  <c r="L2830" i="20"/>
  <c r="L3342" i="20"/>
  <c r="L2615" i="20"/>
  <c r="L3127" i="20"/>
  <c r="L2893" i="20"/>
  <c r="L3640" i="20"/>
  <c r="L3165" i="20"/>
  <c r="L3316" i="20"/>
  <c r="L3436" i="20"/>
  <c r="L2952" i="20"/>
  <c r="L3539" i="20"/>
  <c r="L3277" i="20"/>
  <c r="L3004" i="20"/>
  <c r="L3413" i="20"/>
  <c r="L3676" i="20"/>
  <c r="L3098" i="20"/>
  <c r="L2757" i="20"/>
  <c r="L3121" i="20"/>
  <c r="L3364" i="20"/>
  <c r="L3573" i="20"/>
  <c r="L3669" i="20"/>
  <c r="L2741" i="20"/>
  <c r="L3679" i="20"/>
  <c r="L2760" i="20"/>
  <c r="L3008" i="20"/>
  <c r="L3161" i="20"/>
  <c r="L3328" i="20"/>
  <c r="L3468" i="20"/>
  <c r="L3558" i="20"/>
  <c r="L3638" i="20"/>
  <c r="L3702" i="20"/>
  <c r="L2166" i="20"/>
  <c r="L3060" i="20"/>
  <c r="L3551" i="20"/>
  <c r="L2446" i="20"/>
  <c r="L2677" i="20"/>
  <c r="L3586" i="20"/>
  <c r="L3106" i="20"/>
  <c r="L3511" i="20"/>
  <c r="L3589" i="20"/>
  <c r="L3212" i="20"/>
  <c r="L2784" i="20"/>
  <c r="L184" i="20"/>
  <c r="L929" i="20"/>
  <c r="L2000" i="20"/>
  <c r="L1306" i="20"/>
  <c r="L2090" i="20"/>
  <c r="L2091" i="20"/>
  <c r="L1831" i="20"/>
  <c r="L1530" i="20"/>
  <c r="L2285" i="20"/>
  <c r="L1834" i="20"/>
  <c r="L2802" i="20"/>
  <c r="L2643" i="20"/>
  <c r="L3155" i="20"/>
  <c r="L2436" i="20"/>
  <c r="L1466" i="20"/>
  <c r="L2376" i="20"/>
  <c r="L2894" i="20"/>
  <c r="L3406" i="20"/>
  <c r="L2679" i="20"/>
  <c r="L3191" i="20"/>
  <c r="L3010" i="20"/>
  <c r="L3704" i="20"/>
  <c r="L3268" i="20"/>
  <c r="L2405" i="20"/>
  <c r="L3522" i="20"/>
  <c r="L3053" i="20"/>
  <c r="L3587" i="20"/>
  <c r="L3687" i="20"/>
  <c r="L3081" i="20"/>
  <c r="L3490" i="20"/>
  <c r="L3684" i="20"/>
  <c r="L3418" i="20"/>
  <c r="L2800" i="20"/>
  <c r="L3133" i="20"/>
  <c r="L3428" i="20"/>
  <c r="L3581" i="20"/>
  <c r="L3685" i="20"/>
  <c r="L2825" i="20"/>
  <c r="L2102" i="20"/>
  <c r="L2801" i="20"/>
  <c r="L3020" i="20"/>
  <c r="L3186" i="20"/>
  <c r="L3340" i="20"/>
  <c r="L3481" i="20"/>
  <c r="L3574" i="20"/>
  <c r="L3646" i="20"/>
  <c r="L3710" i="20"/>
  <c r="L2720" i="20"/>
  <c r="L3137" i="20"/>
  <c r="L3615" i="20"/>
  <c r="L25" i="20"/>
  <c r="L1572" i="20"/>
  <c r="L1827" i="20"/>
  <c r="L1789" i="20"/>
  <c r="L2186" i="20"/>
  <c r="L2155" i="20"/>
  <c r="L1934" i="20"/>
  <c r="L1693" i="20"/>
  <c r="L814" i="20"/>
  <c r="L2344" i="20"/>
  <c r="L2866" i="20"/>
  <c r="L2707" i="20"/>
  <c r="L3219" i="20"/>
  <c r="L2500" i="20"/>
  <c r="L2270" i="20"/>
  <c r="L2958" i="20"/>
  <c r="L3470" i="20"/>
  <c r="L2743" i="20"/>
  <c r="L3255" i="20"/>
  <c r="L3113" i="20"/>
  <c r="L3370" i="20"/>
  <c r="L2749" i="20"/>
  <c r="L3156" i="20"/>
  <c r="L3508" i="20"/>
  <c r="L2905" i="20"/>
  <c r="L3701" i="20"/>
  <c r="L3033" i="20"/>
  <c r="L3654" i="20"/>
  <c r="F3" i="20"/>
  <c r="F35" i="20"/>
  <c r="F67" i="20"/>
  <c r="F99" i="20"/>
  <c r="F131" i="20"/>
  <c r="F163" i="20"/>
  <c r="F195" i="20"/>
  <c r="F227" i="20"/>
  <c r="F259" i="20"/>
  <c r="F291" i="20"/>
  <c r="F323" i="20"/>
  <c r="G15" i="20"/>
  <c r="G47" i="20"/>
  <c r="G79" i="20"/>
  <c r="G111" i="20"/>
  <c r="G143" i="20"/>
  <c r="G175" i="20"/>
  <c r="G207" i="20"/>
  <c r="F12" i="20"/>
  <c r="F44" i="20"/>
  <c r="F76" i="20"/>
  <c r="F108" i="20"/>
  <c r="F140" i="20"/>
  <c r="F172" i="20"/>
  <c r="F204" i="20"/>
  <c r="F236" i="20"/>
  <c r="F268" i="20"/>
  <c r="F300" i="20"/>
  <c r="F332" i="20"/>
  <c r="G24" i="20"/>
  <c r="G56" i="20"/>
  <c r="G88" i="20"/>
  <c r="G120" i="20"/>
  <c r="G152" i="20"/>
  <c r="G184" i="20"/>
  <c r="G216" i="20"/>
  <c r="F21" i="20"/>
  <c r="F53" i="20"/>
  <c r="F85" i="20"/>
  <c r="F117" i="20"/>
  <c r="F149" i="20"/>
  <c r="F181" i="20"/>
  <c r="F213" i="20"/>
  <c r="F245" i="20"/>
  <c r="F277" i="20"/>
  <c r="F309" i="20"/>
  <c r="F341" i="20"/>
  <c r="G33" i="20"/>
  <c r="G65" i="20"/>
  <c r="G97" i="20"/>
  <c r="G129" i="20"/>
  <c r="G161" i="20"/>
  <c r="G193" i="20"/>
  <c r="G225" i="20"/>
  <c r="G257" i="20"/>
  <c r="G289" i="20"/>
  <c r="G321" i="20"/>
  <c r="F14" i="20"/>
  <c r="F46" i="20"/>
  <c r="F78" i="20"/>
  <c r="F110" i="20"/>
  <c r="F142" i="20"/>
  <c r="F174" i="20"/>
  <c r="F206" i="20"/>
  <c r="F238" i="20"/>
  <c r="F270" i="20"/>
  <c r="F302" i="20"/>
  <c r="F334" i="20"/>
  <c r="G166" i="20"/>
  <c r="G294" i="20"/>
  <c r="G356" i="20"/>
  <c r="G388" i="20"/>
  <c r="G420" i="20"/>
  <c r="G452" i="20"/>
  <c r="G10" i="20"/>
  <c r="G242" i="20"/>
  <c r="G327" i="20"/>
  <c r="F369" i="20"/>
  <c r="F401" i="20"/>
  <c r="F433" i="20"/>
  <c r="F465" i="20"/>
  <c r="G142" i="20"/>
  <c r="G286" i="20"/>
  <c r="G353" i="20"/>
  <c r="G385" i="20"/>
  <c r="G417" i="20"/>
  <c r="G449" i="20"/>
  <c r="G481" i="20"/>
  <c r="G513" i="20"/>
  <c r="G545" i="20"/>
  <c r="G577" i="20"/>
  <c r="G609" i="20"/>
  <c r="G234" i="20"/>
  <c r="G319" i="20"/>
  <c r="F366" i="20"/>
  <c r="F398" i="20"/>
  <c r="F430" i="20"/>
  <c r="F462" i="20"/>
  <c r="G118" i="20"/>
  <c r="G278" i="20"/>
  <c r="G350" i="20"/>
  <c r="G382" i="20"/>
  <c r="G414" i="20"/>
  <c r="G446" i="20"/>
  <c r="G478" i="20"/>
  <c r="G218" i="20"/>
  <c r="G311" i="20"/>
  <c r="F363" i="20"/>
  <c r="F395" i="20"/>
  <c r="F427" i="20"/>
  <c r="F459" i="20"/>
  <c r="F491" i="20"/>
  <c r="F523" i="20"/>
  <c r="F555" i="20"/>
  <c r="F587" i="20"/>
  <c r="G62" i="20"/>
  <c r="G259" i="20"/>
  <c r="G343" i="20"/>
  <c r="G375" i="20"/>
  <c r="G407" i="20"/>
  <c r="G439" i="20"/>
  <c r="G471" i="20"/>
  <c r="G503" i="20"/>
  <c r="G535" i="20"/>
  <c r="G567" i="20"/>
  <c r="G599" i="20"/>
  <c r="F404" i="20"/>
  <c r="F517" i="20"/>
  <c r="G568" i="20"/>
  <c r="F617" i="20"/>
  <c r="F649" i="20"/>
  <c r="F681" i="20"/>
  <c r="F713" i="20"/>
  <c r="F745" i="20"/>
  <c r="F777" i="20"/>
  <c r="F809" i="20"/>
  <c r="F841" i="20"/>
  <c r="F472" i="20"/>
  <c r="G530" i="20"/>
  <c r="F582" i="20"/>
  <c r="G625" i="20"/>
  <c r="G657" i="20"/>
  <c r="F412" i="20"/>
  <c r="G518" i="20"/>
  <c r="F570" i="20"/>
  <c r="F618" i="20"/>
  <c r="F650" i="20"/>
  <c r="F682" i="20"/>
  <c r="F714" i="20"/>
  <c r="F746" i="20"/>
  <c r="F778" i="20"/>
  <c r="F810" i="20"/>
  <c r="F842" i="20"/>
  <c r="F488" i="20"/>
  <c r="G538" i="20"/>
  <c r="F590" i="20"/>
  <c r="G630" i="20"/>
  <c r="G662" i="20"/>
  <c r="F452" i="20"/>
  <c r="G526" i="20"/>
  <c r="F578" i="20"/>
  <c r="F623" i="20"/>
  <c r="F655" i="20"/>
  <c r="F687" i="20"/>
  <c r="F719" i="20"/>
  <c r="F751" i="20"/>
  <c r="F783" i="20"/>
  <c r="F815" i="20"/>
  <c r="G194" i="20"/>
  <c r="F496" i="20"/>
  <c r="G546" i="20"/>
  <c r="F598" i="20"/>
  <c r="G635" i="20"/>
  <c r="G667" i="20"/>
  <c r="G699" i="20"/>
  <c r="G731" i="20"/>
  <c r="G763" i="20"/>
  <c r="G795" i="20"/>
  <c r="G827" i="20"/>
  <c r="F396" i="20"/>
  <c r="F516" i="20"/>
  <c r="G566" i="20"/>
  <c r="F616" i="20"/>
  <c r="F648" i="20"/>
  <c r="F680" i="20"/>
  <c r="F712" i="20"/>
  <c r="F744" i="20"/>
  <c r="F776" i="20"/>
  <c r="F808" i="20"/>
  <c r="F840" i="20"/>
  <c r="G681" i="20"/>
  <c r="G766" i="20"/>
  <c r="G672" i="20"/>
  <c r="G757" i="20"/>
  <c r="G673" i="20"/>
  <c r="G758" i="20"/>
  <c r="G844" i="20"/>
  <c r="F877" i="20"/>
  <c r="F909" i="20"/>
  <c r="F941" i="20"/>
  <c r="F973" i="20"/>
  <c r="F1005" i="20"/>
  <c r="F1037" i="20"/>
  <c r="F1069" i="20"/>
  <c r="F400" i="20"/>
  <c r="G706" i="20"/>
  <c r="G792" i="20"/>
  <c r="G697" i="20"/>
  <c r="G782" i="20"/>
  <c r="G698" i="20"/>
  <c r="G784" i="20"/>
  <c r="G854" i="20"/>
  <c r="G886" i="20"/>
  <c r="G918" i="20"/>
  <c r="G950" i="20"/>
  <c r="G982" i="20"/>
  <c r="G1014" i="20"/>
  <c r="G1046" i="20"/>
  <c r="G1078" i="20"/>
  <c r="F536" i="20"/>
  <c r="G721" i="20"/>
  <c r="G806" i="20"/>
  <c r="F863" i="20"/>
  <c r="F895" i="20"/>
  <c r="F927" i="20"/>
  <c r="F959" i="20"/>
  <c r="F991" i="20"/>
  <c r="F1023" i="20"/>
  <c r="F1055" i="20"/>
  <c r="F1087" i="20"/>
  <c r="G809" i="20"/>
  <c r="G883" i="20"/>
  <c r="F934" i="20"/>
  <c r="G985" i="20"/>
  <c r="G1036" i="20"/>
  <c r="F1088" i="20"/>
  <c r="G1125" i="20"/>
  <c r="G1157" i="20"/>
  <c r="G1189" i="20"/>
  <c r="G1221" i="20"/>
  <c r="G1253" i="20"/>
  <c r="F542" i="20"/>
  <c r="G864" i="20"/>
  <c r="F916" i="20"/>
  <c r="G967" i="20"/>
  <c r="G852" i="20"/>
  <c r="F904" i="20"/>
  <c r="G955" i="20"/>
  <c r="F1006" i="20"/>
  <c r="G1057" i="20"/>
  <c r="G1106" i="20"/>
  <c r="G1138" i="20"/>
  <c r="F7" i="20"/>
  <c r="F39" i="20"/>
  <c r="F71" i="20"/>
  <c r="F103" i="20"/>
  <c r="F135" i="20"/>
  <c r="F167" i="20"/>
  <c r="F199" i="20"/>
  <c r="F231" i="20"/>
  <c r="F263" i="20"/>
  <c r="F295" i="20"/>
  <c r="F327" i="20"/>
  <c r="G19" i="20"/>
  <c r="G51" i="20"/>
  <c r="G83" i="20"/>
  <c r="G115" i="20"/>
  <c r="G147" i="20"/>
  <c r="G179" i="20"/>
  <c r="G211" i="20"/>
  <c r="F16" i="20"/>
  <c r="F48" i="20"/>
  <c r="F80" i="20"/>
  <c r="F112" i="20"/>
  <c r="F144" i="20"/>
  <c r="F176" i="20"/>
  <c r="F208" i="20"/>
  <c r="F240" i="20"/>
  <c r="F272" i="20"/>
  <c r="F304" i="20"/>
  <c r="F336" i="20"/>
  <c r="G28" i="20"/>
  <c r="G60" i="20"/>
  <c r="G92" i="20"/>
  <c r="G124" i="20"/>
  <c r="G156" i="20"/>
  <c r="G188" i="20"/>
  <c r="G220" i="20"/>
  <c r="F25" i="20"/>
  <c r="F57" i="20"/>
  <c r="F89" i="20"/>
  <c r="F121" i="20"/>
  <c r="F153" i="20"/>
  <c r="F185" i="20"/>
  <c r="F217" i="20"/>
  <c r="F249" i="20"/>
  <c r="F281" i="20"/>
  <c r="F313" i="20"/>
  <c r="G5" i="20"/>
  <c r="G37" i="20"/>
  <c r="G69" i="20"/>
  <c r="G101" i="20"/>
  <c r="G133" i="20"/>
  <c r="G165" i="20"/>
  <c r="G197" i="20"/>
  <c r="G229" i="20"/>
  <c r="G261" i="20"/>
  <c r="G293" i="20"/>
  <c r="G325" i="20"/>
  <c r="F18" i="20"/>
  <c r="F50" i="20"/>
  <c r="F82" i="20"/>
  <c r="F114" i="20"/>
  <c r="F146" i="20"/>
  <c r="F178" i="20"/>
  <c r="F210" i="20"/>
  <c r="F242" i="20"/>
  <c r="F274" i="20"/>
  <c r="F306" i="20"/>
  <c r="F338" i="20"/>
  <c r="G198" i="20"/>
  <c r="G304" i="20"/>
  <c r="G360" i="20"/>
  <c r="G392" i="20"/>
  <c r="G424" i="20"/>
  <c r="G456" i="20"/>
  <c r="G42" i="20"/>
  <c r="G252" i="20"/>
  <c r="G338" i="20"/>
  <c r="F373" i="20"/>
  <c r="F405" i="20"/>
  <c r="F437" i="20"/>
  <c r="F469" i="20"/>
  <c r="G174" i="20"/>
  <c r="G296" i="20"/>
  <c r="G357" i="20"/>
  <c r="G389" i="20"/>
  <c r="G421" i="20"/>
  <c r="G453" i="20"/>
  <c r="G485" i="20"/>
  <c r="G517" i="20"/>
  <c r="G549" i="20"/>
  <c r="G581" i="20"/>
  <c r="G18" i="20"/>
  <c r="G244" i="20"/>
  <c r="G330" i="20"/>
  <c r="F370" i="20"/>
  <c r="F402" i="20"/>
  <c r="F434" i="20"/>
  <c r="F466" i="20"/>
  <c r="G150" i="20"/>
  <c r="G288" i="20"/>
  <c r="G354" i="20"/>
  <c r="G386" i="20"/>
  <c r="G418" i="20"/>
  <c r="G450" i="20"/>
  <c r="G482" i="20"/>
  <c r="G236" i="20"/>
  <c r="G322" i="20"/>
  <c r="F367" i="20"/>
  <c r="F399" i="20"/>
  <c r="F431" i="20"/>
  <c r="F463" i="20"/>
  <c r="F495" i="20"/>
  <c r="F527" i="20"/>
  <c r="F559" i="20"/>
  <c r="F591" i="20"/>
  <c r="G94" i="20"/>
  <c r="G270" i="20"/>
  <c r="G347" i="20"/>
  <c r="G379" i="20"/>
  <c r="G411" i="20"/>
  <c r="G443" i="20"/>
  <c r="G475" i="20"/>
  <c r="G507" i="20"/>
  <c r="G539" i="20"/>
  <c r="G571" i="20"/>
  <c r="G603" i="20"/>
  <c r="F436" i="20"/>
  <c r="F524" i="20"/>
  <c r="G574" i="20"/>
  <c r="F621" i="20"/>
  <c r="F653" i="20"/>
  <c r="F685" i="20"/>
  <c r="F717" i="20"/>
  <c r="F749" i="20"/>
  <c r="F781" i="20"/>
  <c r="F813" i="20"/>
  <c r="F845" i="20"/>
  <c r="F486" i="20"/>
  <c r="F537" i="20"/>
  <c r="G588" i="20"/>
  <c r="G629" i="20"/>
  <c r="G661" i="20"/>
  <c r="F444" i="20"/>
  <c r="F525" i="20"/>
  <c r="G576" i="20"/>
  <c r="F622" i="20"/>
  <c r="F654" i="20"/>
  <c r="F686" i="20"/>
  <c r="F718" i="20"/>
  <c r="F750" i="20"/>
  <c r="F782" i="20"/>
  <c r="F814" i="20"/>
  <c r="G130" i="20"/>
  <c r="F494" i="20"/>
  <c r="F545" i="20"/>
  <c r="G596" i="20"/>
  <c r="G634" i="20"/>
  <c r="G666" i="20"/>
  <c r="F481" i="20"/>
  <c r="F533" i="20"/>
  <c r="G584" i="20"/>
  <c r="F627" i="20"/>
  <c r="F659" i="20"/>
  <c r="F691" i="20"/>
  <c r="F723" i="20"/>
  <c r="F755" i="20"/>
  <c r="F787" i="20"/>
  <c r="F819" i="20"/>
  <c r="G303" i="20"/>
  <c r="F502" i="20"/>
  <c r="F553" i="20"/>
  <c r="G604" i="20"/>
  <c r="G639" i="20"/>
  <c r="G671" i="20"/>
  <c r="G703" i="20"/>
  <c r="G735" i="20"/>
  <c r="G767" i="20"/>
  <c r="G799" i="20"/>
  <c r="G831" i="20"/>
  <c r="F428" i="20"/>
  <c r="F522" i="20"/>
  <c r="F573" i="20"/>
  <c r="F620" i="20"/>
  <c r="F652" i="20"/>
  <c r="F684" i="20"/>
  <c r="F716" i="20"/>
  <c r="F748" i="20"/>
  <c r="F780" i="20"/>
  <c r="F812" i="20"/>
  <c r="F844" i="20"/>
  <c r="G692" i="20"/>
  <c r="G777" i="20"/>
  <c r="G682" i="20"/>
  <c r="G768" i="20"/>
  <c r="G684" i="20"/>
  <c r="G769" i="20"/>
  <c r="F849" i="20"/>
  <c r="F881" i="20"/>
  <c r="F913" i="20"/>
  <c r="F945" i="20"/>
  <c r="F977" i="20"/>
  <c r="F1009" i="20"/>
  <c r="F1041" i="20"/>
  <c r="F1073" i="20"/>
  <c r="G516" i="20"/>
  <c r="G717" i="20"/>
  <c r="F432" i="20"/>
  <c r="G708" i="20"/>
  <c r="F464" i="20"/>
  <c r="G709" i="20"/>
  <c r="G794" i="20"/>
  <c r="G858" i="20"/>
  <c r="G890" i="20"/>
  <c r="G922" i="20"/>
  <c r="G954" i="20"/>
  <c r="G986" i="20"/>
  <c r="G1018" i="20"/>
  <c r="G1050" i="20"/>
  <c r="G1082" i="20"/>
  <c r="G586" i="20"/>
  <c r="G732" i="20"/>
  <c r="G817" i="20"/>
  <c r="F867" i="20"/>
  <c r="F899" i="20"/>
  <c r="F931" i="20"/>
  <c r="F963" i="20"/>
  <c r="F995" i="20"/>
  <c r="F1027" i="20"/>
  <c r="F1059" i="20"/>
  <c r="F1091" i="20"/>
  <c r="G825" i="20"/>
  <c r="G889" i="20"/>
  <c r="G940" i="20"/>
  <c r="F992" i="20"/>
  <c r="G1043" i="20"/>
  <c r="F1094" i="20"/>
  <c r="G1129" i="20"/>
  <c r="G1161" i="20"/>
  <c r="G1193" i="20"/>
  <c r="G1225" i="20"/>
  <c r="G1257" i="20"/>
  <c r="G722" i="20"/>
  <c r="G871" i="20"/>
  <c r="F922" i="20"/>
  <c r="G973" i="20"/>
  <c r="G859" i="20"/>
  <c r="F910" i="20"/>
  <c r="G961" i="20"/>
  <c r="G1012" i="20"/>
  <c r="F1064" i="20"/>
  <c r="G1110" i="20"/>
  <c r="G1142" i="20"/>
  <c r="G1174" i="20"/>
  <c r="G1206" i="20"/>
  <c r="G1238" i="20"/>
  <c r="F11" i="20"/>
  <c r="F43" i="20"/>
  <c r="F75" i="20"/>
  <c r="F107" i="20"/>
  <c r="F139" i="20"/>
  <c r="F171" i="20"/>
  <c r="F203" i="20"/>
  <c r="F235" i="20"/>
  <c r="F267" i="20"/>
  <c r="F299" i="20"/>
  <c r="F331" i="20"/>
  <c r="G23" i="20"/>
  <c r="G55" i="20"/>
  <c r="G87" i="20"/>
  <c r="G119" i="20"/>
  <c r="G151" i="20"/>
  <c r="G183" i="20"/>
  <c r="G215" i="20"/>
  <c r="F20" i="20"/>
  <c r="F52" i="20"/>
  <c r="F84" i="20"/>
  <c r="F116" i="20"/>
  <c r="F148" i="20"/>
  <c r="F180" i="20"/>
  <c r="F212" i="20"/>
  <c r="F244" i="20"/>
  <c r="F276" i="20"/>
  <c r="F308" i="20"/>
  <c r="F340" i="20"/>
  <c r="G32" i="20"/>
  <c r="G64" i="20"/>
  <c r="G96" i="20"/>
  <c r="G128" i="20"/>
  <c r="G160" i="20"/>
  <c r="G192" i="20"/>
  <c r="G224" i="20"/>
  <c r="F29" i="20"/>
  <c r="F61" i="20"/>
  <c r="F93" i="20"/>
  <c r="F125" i="20"/>
  <c r="F157" i="20"/>
  <c r="F189" i="20"/>
  <c r="F221" i="20"/>
  <c r="F253" i="20"/>
  <c r="F285" i="20"/>
  <c r="F317" i="20"/>
  <c r="G9" i="20"/>
  <c r="G41" i="20"/>
  <c r="G73" i="20"/>
  <c r="G105" i="20"/>
  <c r="G137" i="20"/>
  <c r="G169" i="20"/>
  <c r="G201" i="20"/>
  <c r="G233" i="20"/>
  <c r="G265" i="20"/>
  <c r="G297" i="20"/>
  <c r="G329" i="20"/>
  <c r="F22" i="20"/>
  <c r="F54" i="20"/>
  <c r="F86" i="20"/>
  <c r="F118" i="20"/>
  <c r="F150" i="20"/>
  <c r="F182" i="20"/>
  <c r="F214" i="20"/>
  <c r="F246" i="20"/>
  <c r="F278" i="20"/>
  <c r="F310" i="20"/>
  <c r="F342" i="20"/>
  <c r="G230" i="20"/>
  <c r="G315" i="20"/>
  <c r="G364" i="20"/>
  <c r="G396" i="20"/>
  <c r="G428" i="20"/>
  <c r="G460" i="20"/>
  <c r="G74" i="20"/>
  <c r="G263" i="20"/>
  <c r="F345" i="20"/>
  <c r="F377" i="20"/>
  <c r="F409" i="20"/>
  <c r="F441" i="20"/>
  <c r="F473" i="20"/>
  <c r="G206" i="20"/>
  <c r="G307" i="20"/>
  <c r="G361" i="20"/>
  <c r="G393" i="20"/>
  <c r="G425" i="20"/>
  <c r="G457" i="20"/>
  <c r="G489" i="20"/>
  <c r="G521" i="20"/>
  <c r="G553" i="20"/>
  <c r="G585" i="20"/>
  <c r="G50" i="20"/>
  <c r="G255" i="20"/>
  <c r="G340" i="20"/>
  <c r="F374" i="20"/>
  <c r="F406" i="20"/>
  <c r="F438" i="20"/>
  <c r="F470" i="20"/>
  <c r="G182" i="20"/>
  <c r="G299" i="20"/>
  <c r="G358" i="20"/>
  <c r="G390" i="20"/>
  <c r="G422" i="20"/>
  <c r="G454" i="20"/>
  <c r="G26" i="20"/>
  <c r="G247" i="20"/>
  <c r="G332" i="20"/>
  <c r="F371" i="20"/>
  <c r="F403" i="20"/>
  <c r="F435" i="20"/>
  <c r="F467" i="20"/>
  <c r="F499" i="20"/>
  <c r="F531" i="20"/>
  <c r="F563" i="20"/>
  <c r="F595" i="20"/>
  <c r="G126" i="20"/>
  <c r="G280" i="20"/>
  <c r="G351" i="20"/>
  <c r="G383" i="20"/>
  <c r="G415" i="20"/>
  <c r="G447" i="20"/>
  <c r="G479" i="20"/>
  <c r="G511" i="20"/>
  <c r="G543" i="20"/>
  <c r="G575" i="20"/>
  <c r="G607" i="20"/>
  <c r="F468" i="20"/>
  <c r="F530" i="20"/>
  <c r="F581" i="20"/>
  <c r="F625" i="20"/>
  <c r="F657" i="20"/>
  <c r="F689" i="20"/>
  <c r="F721" i="20"/>
  <c r="F753" i="20"/>
  <c r="F785" i="20"/>
  <c r="F817" i="20"/>
  <c r="G66" i="20"/>
  <c r="G492" i="20"/>
  <c r="F544" i="20"/>
  <c r="G594" i="20"/>
  <c r="G633" i="20"/>
  <c r="G665" i="20"/>
  <c r="F476" i="20"/>
  <c r="F532" i="20"/>
  <c r="G582" i="20"/>
  <c r="F626" i="20"/>
  <c r="F658" i="20"/>
  <c r="F690" i="20"/>
  <c r="F722" i="20"/>
  <c r="F754" i="20"/>
  <c r="F786" i="20"/>
  <c r="F818" i="20"/>
  <c r="G282" i="20"/>
  <c r="G500" i="20"/>
  <c r="F552" i="20"/>
  <c r="G602" i="20"/>
  <c r="G638" i="20"/>
  <c r="G670" i="20"/>
  <c r="G488" i="20"/>
  <c r="F540" i="20"/>
  <c r="G590" i="20"/>
  <c r="F631" i="20"/>
  <c r="F663" i="20"/>
  <c r="F695" i="20"/>
  <c r="F727" i="20"/>
  <c r="F759" i="20"/>
  <c r="F791" i="20"/>
  <c r="F823" i="20"/>
  <c r="F360" i="20"/>
  <c r="G508" i="20"/>
  <c r="F560" i="20"/>
  <c r="G610" i="20"/>
  <c r="G643" i="20"/>
  <c r="G675" i="20"/>
  <c r="G707" i="20"/>
  <c r="G739" i="20"/>
  <c r="G771" i="20"/>
  <c r="G803" i="20"/>
  <c r="G835" i="20"/>
  <c r="F460" i="20"/>
  <c r="G528" i="20"/>
  <c r="F580" i="20"/>
  <c r="F624" i="20"/>
  <c r="F656" i="20"/>
  <c r="F688" i="20"/>
  <c r="F720" i="20"/>
  <c r="F752" i="20"/>
  <c r="F784" i="20"/>
  <c r="F816" i="20"/>
  <c r="G239" i="20"/>
  <c r="G702" i="20"/>
  <c r="G788" i="20"/>
  <c r="G693" i="20"/>
  <c r="G778" i="20"/>
  <c r="G694" i="20"/>
  <c r="G780" i="20"/>
  <c r="F853" i="20"/>
  <c r="F885" i="20"/>
  <c r="F917" i="20"/>
  <c r="F949" i="20"/>
  <c r="F981" i="20"/>
  <c r="F1013" i="20"/>
  <c r="F1045" i="20"/>
  <c r="F1077" i="20"/>
  <c r="F568" i="20"/>
  <c r="G728" i="20"/>
  <c r="G522" i="20"/>
  <c r="G718" i="20"/>
  <c r="F529" i="20"/>
  <c r="G720" i="20"/>
  <c r="G805" i="20"/>
  <c r="G862" i="20"/>
  <c r="G894" i="20"/>
  <c r="G926" i="20"/>
  <c r="G958" i="20"/>
  <c r="G990" i="20"/>
  <c r="G1022" i="20"/>
  <c r="G1054" i="20"/>
  <c r="G1086" i="20"/>
  <c r="G628" i="20"/>
  <c r="G742" i="20"/>
  <c r="G828" i="20"/>
  <c r="F871" i="20"/>
  <c r="F903" i="20"/>
  <c r="F935" i="20"/>
  <c r="F967" i="20"/>
  <c r="F999" i="20"/>
  <c r="F1031" i="20"/>
  <c r="F1063" i="20"/>
  <c r="F1095" i="20"/>
  <c r="G842" i="20"/>
  <c r="F896" i="20"/>
  <c r="G947" i="20"/>
  <c r="F998" i="20"/>
  <c r="G1049" i="20"/>
  <c r="G1100" i="20"/>
  <c r="G1133" i="20"/>
  <c r="G1165" i="20"/>
  <c r="G1197" i="20"/>
  <c r="G1229" i="20"/>
  <c r="G1261" i="20"/>
  <c r="G793" i="20"/>
  <c r="G877" i="20"/>
  <c r="G928" i="20"/>
  <c r="F593" i="20"/>
  <c r="G865" i="20"/>
  <c r="G916" i="20"/>
  <c r="F968" i="20"/>
  <c r="G1019" i="20"/>
  <c r="F1070" i="20"/>
  <c r="G1114" i="20"/>
  <c r="G1146" i="20"/>
  <c r="G1178" i="20"/>
  <c r="G1210" i="20"/>
  <c r="G1242" i="20"/>
  <c r="F15" i="20"/>
  <c r="F47" i="20"/>
  <c r="F79" i="20"/>
  <c r="F111" i="20"/>
  <c r="F143" i="20"/>
  <c r="F175" i="20"/>
  <c r="F207" i="20"/>
  <c r="F239" i="20"/>
  <c r="F271" i="20"/>
  <c r="F303" i="20"/>
  <c r="F335" i="20"/>
  <c r="G27" i="20"/>
  <c r="G59" i="20"/>
  <c r="G91" i="20"/>
  <c r="G123" i="20"/>
  <c r="G155" i="20"/>
  <c r="G187" i="20"/>
  <c r="G219" i="20"/>
  <c r="F24" i="20"/>
  <c r="F56" i="20"/>
  <c r="F88" i="20"/>
  <c r="F120" i="20"/>
  <c r="F152" i="20"/>
  <c r="F184" i="20"/>
  <c r="F216" i="20"/>
  <c r="F248" i="20"/>
  <c r="F280" i="20"/>
  <c r="F312" i="20"/>
  <c r="G4" i="20"/>
  <c r="G36" i="20"/>
  <c r="G68" i="20"/>
  <c r="G100" i="20"/>
  <c r="G132" i="20"/>
  <c r="G164" i="20"/>
  <c r="G196" i="20"/>
  <c r="G228" i="20"/>
  <c r="F33" i="20"/>
  <c r="F65" i="20"/>
  <c r="F97" i="20"/>
  <c r="F129" i="20"/>
  <c r="F161" i="20"/>
  <c r="F193" i="20"/>
  <c r="F225" i="20"/>
  <c r="F257" i="20"/>
  <c r="F289" i="20"/>
  <c r="F321" i="20"/>
  <c r="G13" i="20"/>
  <c r="G45" i="20"/>
  <c r="G77" i="20"/>
  <c r="G109" i="20"/>
  <c r="G141" i="20"/>
  <c r="G173" i="20"/>
  <c r="G205" i="20"/>
  <c r="G237" i="20"/>
  <c r="G269" i="20"/>
  <c r="G301" i="20"/>
  <c r="G333" i="20"/>
  <c r="F26" i="20"/>
  <c r="F58" i="20"/>
  <c r="F90" i="20"/>
  <c r="F122" i="20"/>
  <c r="F154" i="20"/>
  <c r="F186" i="20"/>
  <c r="F218" i="20"/>
  <c r="F250" i="20"/>
  <c r="F282" i="20"/>
  <c r="F314" i="20"/>
  <c r="G6" i="20"/>
  <c r="G240" i="20"/>
  <c r="G326" i="20"/>
  <c r="G368" i="20"/>
  <c r="G400" i="20"/>
  <c r="G432" i="20"/>
  <c r="G464" i="20"/>
  <c r="G106" i="20"/>
  <c r="G274" i="20"/>
  <c r="F349" i="20"/>
  <c r="F381" i="20"/>
  <c r="F413" i="20"/>
  <c r="F445" i="20"/>
  <c r="F477" i="20"/>
  <c r="G232" i="20"/>
  <c r="G318" i="20"/>
  <c r="G365" i="20"/>
  <c r="G397" i="20"/>
  <c r="G429" i="20"/>
  <c r="G461" i="20"/>
  <c r="G493" i="20"/>
  <c r="G525" i="20"/>
  <c r="G557" i="20"/>
  <c r="G589" i="20"/>
  <c r="G82" i="20"/>
  <c r="G266" i="20"/>
  <c r="F346" i="20"/>
  <c r="F378" i="20"/>
  <c r="F410" i="20"/>
  <c r="F442" i="20"/>
  <c r="F474" i="20"/>
  <c r="G214" i="20"/>
  <c r="G310" i="20"/>
  <c r="G362" i="20"/>
  <c r="G394" i="20"/>
  <c r="G426" i="20"/>
  <c r="G458" i="20"/>
  <c r="G58" i="20"/>
  <c r="G258" i="20"/>
  <c r="F343" i="20"/>
  <c r="F375" i="20"/>
  <c r="F407" i="20"/>
  <c r="F439" i="20"/>
  <c r="F471" i="20"/>
  <c r="F503" i="20"/>
  <c r="F535" i="20"/>
  <c r="F567" i="20"/>
  <c r="F599" i="20"/>
  <c r="G158" i="20"/>
  <c r="G291" i="20"/>
  <c r="G355" i="20"/>
  <c r="G387" i="20"/>
  <c r="G419" i="20"/>
  <c r="G451" i="20"/>
  <c r="G483" i="20"/>
  <c r="G515" i="20"/>
  <c r="G547" i="20"/>
  <c r="G579" i="20"/>
  <c r="G611" i="20"/>
  <c r="F485" i="20"/>
  <c r="G536" i="20"/>
  <c r="F588" i="20"/>
  <c r="F629" i="20"/>
  <c r="F661" i="20"/>
  <c r="F693" i="20"/>
  <c r="F725" i="20"/>
  <c r="F757" i="20"/>
  <c r="F789" i="20"/>
  <c r="F821" i="20"/>
  <c r="G260" i="20"/>
  <c r="G498" i="20"/>
  <c r="F550" i="20"/>
  <c r="F601" i="20"/>
  <c r="G637" i="20"/>
  <c r="G669" i="20"/>
  <c r="G486" i="20"/>
  <c r="F538" i="20"/>
  <c r="F589" i="20"/>
  <c r="F630" i="20"/>
  <c r="F662" i="20"/>
  <c r="F694" i="20"/>
  <c r="F726" i="20"/>
  <c r="F758" i="20"/>
  <c r="F790" i="20"/>
  <c r="F822" i="20"/>
  <c r="F352" i="20"/>
  <c r="G506" i="20"/>
  <c r="F558" i="20"/>
  <c r="F609" i="20"/>
  <c r="G642" i="20"/>
  <c r="G162" i="20"/>
  <c r="G494" i="20"/>
  <c r="F546" i="20"/>
  <c r="F597" i="20"/>
  <c r="F635" i="20"/>
  <c r="F667" i="20"/>
  <c r="F699" i="20"/>
  <c r="F731" i="20"/>
  <c r="F763" i="20"/>
  <c r="F795" i="20"/>
  <c r="F827" i="20"/>
  <c r="F392" i="20"/>
  <c r="G514" i="20"/>
  <c r="F566" i="20"/>
  <c r="G615" i="20"/>
  <c r="G647" i="20"/>
  <c r="G679" i="20"/>
  <c r="G711" i="20"/>
  <c r="G743" i="20"/>
  <c r="G775" i="20"/>
  <c r="G807" i="20"/>
  <c r="G839" i="20"/>
  <c r="F484" i="20"/>
  <c r="G534" i="20"/>
  <c r="F586" i="20"/>
  <c r="F628" i="20"/>
  <c r="F660" i="20"/>
  <c r="F692" i="20"/>
  <c r="F724" i="20"/>
  <c r="F756" i="20"/>
  <c r="F788" i="20"/>
  <c r="F820" i="20"/>
  <c r="F497" i="20"/>
  <c r="G713" i="20"/>
  <c r="G324" i="20"/>
  <c r="G704" i="20"/>
  <c r="F368" i="20"/>
  <c r="G705" i="20"/>
  <c r="G790" i="20"/>
  <c r="F857" i="20"/>
  <c r="F889" i="20"/>
  <c r="F921" i="20"/>
  <c r="F953" i="20"/>
  <c r="F985" i="20"/>
  <c r="F1017" i="20"/>
  <c r="F1049" i="20"/>
  <c r="F1081" i="20"/>
  <c r="G616" i="20"/>
  <c r="G738" i="20"/>
  <c r="F574" i="20"/>
  <c r="G729" i="20"/>
  <c r="G580" i="20"/>
  <c r="G730" i="20"/>
  <c r="G816" i="20"/>
  <c r="G866" i="20"/>
  <c r="G898" i="20"/>
  <c r="G930" i="20"/>
  <c r="G962" i="20"/>
  <c r="G994" i="20"/>
  <c r="G1026" i="20"/>
  <c r="G1058" i="20"/>
  <c r="G1090" i="20"/>
  <c r="G660" i="20"/>
  <c r="G753" i="20"/>
  <c r="G838" i="20"/>
  <c r="F875" i="20"/>
  <c r="F907" i="20"/>
  <c r="F939" i="20"/>
  <c r="F971" i="20"/>
  <c r="F1003" i="20"/>
  <c r="F1035" i="20"/>
  <c r="F1067" i="20"/>
  <c r="F1099" i="20"/>
  <c r="G851" i="20"/>
  <c r="F902" i="20"/>
  <c r="G953" i="20"/>
  <c r="G1004" i="20"/>
  <c r="F1056" i="20"/>
  <c r="G1105" i="20"/>
  <c r="G1137" i="20"/>
  <c r="G1169" i="20"/>
  <c r="G1201" i="20"/>
  <c r="G1233" i="20"/>
  <c r="G1265" i="20"/>
  <c r="G810" i="20"/>
  <c r="F884" i="20"/>
  <c r="G935" i="20"/>
  <c r="G733" i="20"/>
  <c r="F872" i="20"/>
  <c r="G923" i="20"/>
  <c r="F974" i="20"/>
  <c r="G1025" i="20"/>
  <c r="G1076" i="20"/>
  <c r="G1118" i="20"/>
  <c r="G1150" i="20"/>
  <c r="G1182" i="20"/>
  <c r="G1214" i="20"/>
  <c r="G1246" i="20"/>
  <c r="F19" i="20"/>
  <c r="F51" i="20"/>
  <c r="F83" i="20"/>
  <c r="F115" i="20"/>
  <c r="F147" i="20"/>
  <c r="F179" i="20"/>
  <c r="F211" i="20"/>
  <c r="F243" i="20"/>
  <c r="F275" i="20"/>
  <c r="F307" i="20"/>
  <c r="F339" i="20"/>
  <c r="G31" i="20"/>
  <c r="G63" i="20"/>
  <c r="G95" i="20"/>
  <c r="G127" i="20"/>
  <c r="G159" i="20"/>
  <c r="G191" i="20"/>
  <c r="G223" i="20"/>
  <c r="F28" i="20"/>
  <c r="F60" i="20"/>
  <c r="F92" i="20"/>
  <c r="F124" i="20"/>
  <c r="F156" i="20"/>
  <c r="F188" i="20"/>
  <c r="F220" i="20"/>
  <c r="F252" i="20"/>
  <c r="F284" i="20"/>
  <c r="F316" i="20"/>
  <c r="G8" i="20"/>
  <c r="G40" i="20"/>
  <c r="G72" i="20"/>
  <c r="G104" i="20"/>
  <c r="G136" i="20"/>
  <c r="G168" i="20"/>
  <c r="G200" i="20"/>
  <c r="F5" i="20"/>
  <c r="F37" i="20"/>
  <c r="F69" i="20"/>
  <c r="F101" i="20"/>
  <c r="F133" i="20"/>
  <c r="F165" i="20"/>
  <c r="F197" i="20"/>
  <c r="F229" i="20"/>
  <c r="F261" i="20"/>
  <c r="F293" i="20"/>
  <c r="F325" i="20"/>
  <c r="G17" i="20"/>
  <c r="G49" i="20"/>
  <c r="G81" i="20"/>
  <c r="G113" i="20"/>
  <c r="G145" i="20"/>
  <c r="G177" i="20"/>
  <c r="G209" i="20"/>
  <c r="G241" i="20"/>
  <c r="G273" i="20"/>
  <c r="G305" i="20"/>
  <c r="G337" i="20"/>
  <c r="F30" i="20"/>
  <c r="F62" i="20"/>
  <c r="F94" i="20"/>
  <c r="F126" i="20"/>
  <c r="F158" i="20"/>
  <c r="F190" i="20"/>
  <c r="F222" i="20"/>
  <c r="F254" i="20"/>
  <c r="F286" i="20"/>
  <c r="F318" i="20"/>
  <c r="G38" i="20"/>
  <c r="G251" i="20"/>
  <c r="G336" i="20"/>
  <c r="G372" i="20"/>
  <c r="G404" i="20"/>
  <c r="G436" i="20"/>
  <c r="G468" i="20"/>
  <c r="G138" i="20"/>
  <c r="G284" i="20"/>
  <c r="F353" i="20"/>
  <c r="F385" i="20"/>
  <c r="F417" i="20"/>
  <c r="F449" i="20"/>
  <c r="G14" i="20"/>
  <c r="G243" i="20"/>
  <c r="G328" i="20"/>
  <c r="G369" i="20"/>
  <c r="G401" i="20"/>
  <c r="G433" i="20"/>
  <c r="G465" i="20"/>
  <c r="G497" i="20"/>
  <c r="G529" i="20"/>
  <c r="G561" i="20"/>
  <c r="G593" i="20"/>
  <c r="G114" i="20"/>
  <c r="G276" i="20"/>
  <c r="F350" i="20"/>
  <c r="F382" i="20"/>
  <c r="F414" i="20"/>
  <c r="F446" i="20"/>
  <c r="F478" i="20"/>
  <c r="G235" i="20"/>
  <c r="G320" i="20"/>
  <c r="G366" i="20"/>
  <c r="G398" i="20"/>
  <c r="G430" i="20"/>
  <c r="G462" i="20"/>
  <c r="G90" i="20"/>
  <c r="G268" i="20"/>
  <c r="F347" i="20"/>
  <c r="F379" i="20"/>
  <c r="F411" i="20"/>
  <c r="F443" i="20"/>
  <c r="F475" i="20"/>
  <c r="F507" i="20"/>
  <c r="F539" i="20"/>
  <c r="F571" i="20"/>
  <c r="F603" i="20"/>
  <c r="G190" i="20"/>
  <c r="G302" i="20"/>
  <c r="G359" i="20"/>
  <c r="G391" i="20"/>
  <c r="G423" i="20"/>
  <c r="G455" i="20"/>
  <c r="G487" i="20"/>
  <c r="G519" i="20"/>
  <c r="G551" i="20"/>
  <c r="G583" i="20"/>
  <c r="G34" i="20"/>
  <c r="F492" i="20"/>
  <c r="G542" i="20"/>
  <c r="F594" i="20"/>
  <c r="F633" i="20"/>
  <c r="F665" i="20"/>
  <c r="F697" i="20"/>
  <c r="F729" i="20"/>
  <c r="F761" i="20"/>
  <c r="F793" i="20"/>
  <c r="F825" i="20"/>
  <c r="F344" i="20"/>
  <c r="F505" i="20"/>
  <c r="G556" i="20"/>
  <c r="F608" i="20"/>
  <c r="G641" i="20"/>
  <c r="G98" i="20"/>
  <c r="F493" i="20"/>
  <c r="G544" i="20"/>
  <c r="F596" i="20"/>
  <c r="F634" i="20"/>
  <c r="F666" i="20"/>
  <c r="F698" i="20"/>
  <c r="F730" i="20"/>
  <c r="F762" i="20"/>
  <c r="F794" i="20"/>
  <c r="F826" i="20"/>
  <c r="F384" i="20"/>
  <c r="F513" i="20"/>
  <c r="G564" i="20"/>
  <c r="G614" i="20"/>
  <c r="G646" i="20"/>
  <c r="G292" i="20"/>
  <c r="F501" i="20"/>
  <c r="G552" i="20"/>
  <c r="F604" i="20"/>
  <c r="F639" i="20"/>
  <c r="F671" i="20"/>
  <c r="F703" i="20"/>
  <c r="F735" i="20"/>
  <c r="F767" i="20"/>
  <c r="F799" i="20"/>
  <c r="F831" i="20"/>
  <c r="F424" i="20"/>
  <c r="F521" i="20"/>
  <c r="G572" i="20"/>
  <c r="G619" i="20"/>
  <c r="G651" i="20"/>
  <c r="G683" i="20"/>
  <c r="G715" i="20"/>
  <c r="G747" i="20"/>
  <c r="G779" i="20"/>
  <c r="G811" i="20"/>
  <c r="G843" i="20"/>
  <c r="F490" i="20"/>
  <c r="F541" i="20"/>
  <c r="G592" i="20"/>
  <c r="F632" i="20"/>
  <c r="F664" i="20"/>
  <c r="F696" i="20"/>
  <c r="F728" i="20"/>
  <c r="F760" i="20"/>
  <c r="F792" i="20"/>
  <c r="F824" i="20"/>
  <c r="G548" i="20"/>
  <c r="G724" i="20"/>
  <c r="F504" i="20"/>
  <c r="G714" i="20"/>
  <c r="F510" i="20"/>
  <c r="G716" i="20"/>
  <c r="G801" i="20"/>
  <c r="F861" i="20"/>
  <c r="F893" i="20"/>
  <c r="F925" i="20"/>
  <c r="F957" i="20"/>
  <c r="F989" i="20"/>
  <c r="F1021" i="20"/>
  <c r="F1053" i="20"/>
  <c r="F1085" i="20"/>
  <c r="G648" i="20"/>
  <c r="G749" i="20"/>
  <c r="G620" i="20"/>
  <c r="G740" i="20"/>
  <c r="G624" i="20"/>
  <c r="G741" i="20"/>
  <c r="G826" i="20"/>
  <c r="G870" i="20"/>
  <c r="G902" i="20"/>
  <c r="G934" i="20"/>
  <c r="G966" i="20"/>
  <c r="G998" i="20"/>
  <c r="G1030" i="20"/>
  <c r="G1062" i="20"/>
  <c r="G1094" i="20"/>
  <c r="G678" i="20"/>
  <c r="G764" i="20"/>
  <c r="F847" i="20"/>
  <c r="F879" i="20"/>
  <c r="F911" i="20"/>
  <c r="F943" i="20"/>
  <c r="F975" i="20"/>
  <c r="F1007" i="20"/>
  <c r="F1039" i="20"/>
  <c r="F1071" i="20"/>
  <c r="F1103" i="20"/>
  <c r="G857" i="20"/>
  <c r="G908" i="20"/>
  <c r="F960" i="20"/>
  <c r="G1011" i="20"/>
  <c r="F1062" i="20"/>
  <c r="G1109" i="20"/>
  <c r="G1141" i="20"/>
  <c r="G1173" i="20"/>
  <c r="G1205" i="20"/>
  <c r="G1237" i="20"/>
  <c r="G1269" i="20"/>
  <c r="G829" i="20"/>
  <c r="F890" i="20"/>
  <c r="G941" i="20"/>
  <c r="G797" i="20"/>
  <c r="F878" i="20"/>
  <c r="G929" i="20"/>
  <c r="G980" i="20"/>
  <c r="F1032" i="20"/>
  <c r="G1083" i="20"/>
  <c r="G1122" i="20"/>
  <c r="F23" i="20"/>
  <c r="F55" i="20"/>
  <c r="F87" i="20"/>
  <c r="F119" i="20"/>
  <c r="F151" i="20"/>
  <c r="F183" i="20"/>
  <c r="F215" i="20"/>
  <c r="F247" i="20"/>
  <c r="F279" i="20"/>
  <c r="F311" i="20"/>
  <c r="G3" i="20"/>
  <c r="G35" i="20"/>
  <c r="G67" i="20"/>
  <c r="G99" i="20"/>
  <c r="G131" i="20"/>
  <c r="G163" i="20"/>
  <c r="G195" i="20"/>
  <c r="G227" i="20"/>
  <c r="F32" i="20"/>
  <c r="F64" i="20"/>
  <c r="F96" i="20"/>
  <c r="F128" i="20"/>
  <c r="F160" i="20"/>
  <c r="F192" i="20"/>
  <c r="F224" i="20"/>
  <c r="F256" i="20"/>
  <c r="F288" i="20"/>
  <c r="F320" i="20"/>
  <c r="G12" i="20"/>
  <c r="G44" i="20"/>
  <c r="G76" i="20"/>
  <c r="G108" i="20"/>
  <c r="G140" i="20"/>
  <c r="G172" i="20"/>
  <c r="G204" i="20"/>
  <c r="F9" i="20"/>
  <c r="F41" i="20"/>
  <c r="F73" i="20"/>
  <c r="F105" i="20"/>
  <c r="F137" i="20"/>
  <c r="F169" i="20"/>
  <c r="F201" i="20"/>
  <c r="F233" i="20"/>
  <c r="F265" i="20"/>
  <c r="F297" i="20"/>
  <c r="F329" i="20"/>
  <c r="G21" i="20"/>
  <c r="G53" i="20"/>
  <c r="G85" i="20"/>
  <c r="G117" i="20"/>
  <c r="G149" i="20"/>
  <c r="G181" i="20"/>
  <c r="G213" i="20"/>
  <c r="G245" i="20"/>
  <c r="G277" i="20"/>
  <c r="G309" i="20"/>
  <c r="G341" i="20"/>
  <c r="F34" i="20"/>
  <c r="F66" i="20"/>
  <c r="F98" i="20"/>
  <c r="F130" i="20"/>
  <c r="F162" i="20"/>
  <c r="F194" i="20"/>
  <c r="F226" i="20"/>
  <c r="F258" i="20"/>
  <c r="F290" i="20"/>
  <c r="F322" i="20"/>
  <c r="G70" i="20"/>
  <c r="G262" i="20"/>
  <c r="G344" i="20"/>
  <c r="G376" i="20"/>
  <c r="G408" i="20"/>
  <c r="G440" i="20"/>
  <c r="G472" i="20"/>
  <c r="G170" i="20"/>
  <c r="G295" i="20"/>
  <c r="F357" i="20"/>
  <c r="F389" i="20"/>
  <c r="F421" i="20"/>
  <c r="F453" i="20"/>
  <c r="G46" i="20"/>
  <c r="G254" i="20"/>
  <c r="G339" i="20"/>
  <c r="G373" i="20"/>
  <c r="G405" i="20"/>
  <c r="G437" i="20"/>
  <c r="G469" i="20"/>
  <c r="G501" i="20"/>
  <c r="G533" i="20"/>
  <c r="G565" i="20"/>
  <c r="G597" i="20"/>
  <c r="G146" i="20"/>
  <c r="G287" i="20"/>
  <c r="F354" i="20"/>
  <c r="F386" i="20"/>
  <c r="F418" i="20"/>
  <c r="F450" i="20"/>
  <c r="G22" i="20"/>
  <c r="G246" i="20"/>
  <c r="G331" i="20"/>
  <c r="G370" i="20"/>
  <c r="G402" i="20"/>
  <c r="G434" i="20"/>
  <c r="G466" i="20"/>
  <c r="G122" i="20"/>
  <c r="G279" i="20"/>
  <c r="F351" i="20"/>
  <c r="F383" i="20"/>
  <c r="F415" i="20"/>
  <c r="F447" i="20"/>
  <c r="F479" i="20"/>
  <c r="F511" i="20"/>
  <c r="F543" i="20"/>
  <c r="F575" i="20"/>
  <c r="F607" i="20"/>
  <c r="G222" i="20"/>
  <c r="G312" i="20"/>
  <c r="G363" i="20"/>
  <c r="G395" i="20"/>
  <c r="G427" i="20"/>
  <c r="G459" i="20"/>
  <c r="G491" i="20"/>
  <c r="G523" i="20"/>
  <c r="G555" i="20"/>
  <c r="G587" i="20"/>
  <c r="G250" i="20"/>
  <c r="F498" i="20"/>
  <c r="F549" i="20"/>
  <c r="G600" i="20"/>
  <c r="F637" i="20"/>
  <c r="F669" i="20"/>
  <c r="F701" i="20"/>
  <c r="F733" i="20"/>
  <c r="F765" i="20"/>
  <c r="F797" i="20"/>
  <c r="F829" i="20"/>
  <c r="F376" i="20"/>
  <c r="F512" i="20"/>
  <c r="G562" i="20"/>
  <c r="G613" i="20"/>
  <c r="G645" i="20"/>
  <c r="G271" i="20"/>
  <c r="F500" i="20"/>
  <c r="G550" i="20"/>
  <c r="F602" i="20"/>
  <c r="F638" i="20"/>
  <c r="F670" i="20"/>
  <c r="F702" i="20"/>
  <c r="F734" i="20"/>
  <c r="F766" i="20"/>
  <c r="F798" i="20"/>
  <c r="F830" i="20"/>
  <c r="F416" i="20"/>
  <c r="F520" i="20"/>
  <c r="G570" i="20"/>
  <c r="G618" i="20"/>
  <c r="G650" i="20"/>
  <c r="F356" i="20"/>
  <c r="F508" i="20"/>
  <c r="G558" i="20"/>
  <c r="F610" i="20"/>
  <c r="F643" i="20"/>
  <c r="F675" i="20"/>
  <c r="F707" i="20"/>
  <c r="F739" i="20"/>
  <c r="F771" i="20"/>
  <c r="F803" i="20"/>
  <c r="F835" i="20"/>
  <c r="F456" i="20"/>
  <c r="F528" i="20"/>
  <c r="G578" i="20"/>
  <c r="G623" i="20"/>
  <c r="G655" i="20"/>
  <c r="G687" i="20"/>
  <c r="G719" i="20"/>
  <c r="G751" i="20"/>
  <c r="G783" i="20"/>
  <c r="G815" i="20"/>
  <c r="G226" i="20"/>
  <c r="G496" i="20"/>
  <c r="F548" i="20"/>
  <c r="G598" i="20"/>
  <c r="F636" i="20"/>
  <c r="F668" i="20"/>
  <c r="F700" i="20"/>
  <c r="F732" i="20"/>
  <c r="F764" i="20"/>
  <c r="F796" i="20"/>
  <c r="F828" i="20"/>
  <c r="F600" i="20"/>
  <c r="G734" i="20"/>
  <c r="G554" i="20"/>
  <c r="G725" i="20"/>
  <c r="F561" i="20"/>
  <c r="G726" i="20"/>
  <c r="G812" i="20"/>
  <c r="F865" i="20"/>
  <c r="F897" i="20"/>
  <c r="F929" i="20"/>
  <c r="F961" i="20"/>
  <c r="F993" i="20"/>
  <c r="F1025" i="20"/>
  <c r="F1057" i="20"/>
  <c r="F1089" i="20"/>
  <c r="G674" i="20"/>
  <c r="G760" i="20"/>
  <c r="G652" i="20"/>
  <c r="G750" i="20"/>
  <c r="G656" i="20"/>
  <c r="G752" i="20"/>
  <c r="G837" i="20"/>
  <c r="G874" i="20"/>
  <c r="G906" i="20"/>
  <c r="G938" i="20"/>
  <c r="G970" i="20"/>
  <c r="G1002" i="20"/>
  <c r="G1034" i="20"/>
  <c r="G1066" i="20"/>
  <c r="G1098" i="20"/>
  <c r="G689" i="20"/>
  <c r="G774" i="20"/>
  <c r="F851" i="20"/>
  <c r="F883" i="20"/>
  <c r="F915" i="20"/>
  <c r="F947" i="20"/>
  <c r="F979" i="20"/>
  <c r="F27" i="20"/>
  <c r="F59" i="20"/>
  <c r="F91" i="20"/>
  <c r="F123" i="20"/>
  <c r="F155" i="20"/>
  <c r="F187" i="20"/>
  <c r="F219" i="20"/>
  <c r="F251" i="20"/>
  <c r="F283" i="20"/>
  <c r="F315" i="20"/>
  <c r="G7" i="20"/>
  <c r="G39" i="20"/>
  <c r="G71" i="20"/>
  <c r="G103" i="20"/>
  <c r="G135" i="20"/>
  <c r="G167" i="20"/>
  <c r="G199" i="20"/>
  <c r="F4" i="20"/>
  <c r="F36" i="20"/>
  <c r="F68" i="20"/>
  <c r="F100" i="20"/>
  <c r="F132" i="20"/>
  <c r="F164" i="20"/>
  <c r="F196" i="20"/>
  <c r="F228" i="20"/>
  <c r="F260" i="20"/>
  <c r="F292" i="20"/>
  <c r="F324" i="20"/>
  <c r="G16" i="20"/>
  <c r="G48" i="20"/>
  <c r="G80" i="20"/>
  <c r="G112" i="20"/>
  <c r="G144" i="20"/>
  <c r="G176" i="20"/>
  <c r="G208" i="20"/>
  <c r="F13" i="20"/>
  <c r="F45" i="20"/>
  <c r="F77" i="20"/>
  <c r="F109" i="20"/>
  <c r="F141" i="20"/>
  <c r="F173" i="20"/>
  <c r="F205" i="20"/>
  <c r="F237" i="20"/>
  <c r="F269" i="20"/>
  <c r="F301" i="20"/>
  <c r="F333" i="20"/>
  <c r="G25" i="20"/>
  <c r="G57" i="20"/>
  <c r="G89" i="20"/>
  <c r="G121" i="20"/>
  <c r="G153" i="20"/>
  <c r="G185" i="20"/>
  <c r="G217" i="20"/>
  <c r="G249" i="20"/>
  <c r="G281" i="20"/>
  <c r="G313" i="20"/>
  <c r="F6" i="20"/>
  <c r="F38" i="20"/>
  <c r="F70" i="20"/>
  <c r="F102" i="20"/>
  <c r="F134" i="20"/>
  <c r="F166" i="20"/>
  <c r="F198" i="20"/>
  <c r="F230" i="20"/>
  <c r="F262" i="20"/>
  <c r="F294" i="20"/>
  <c r="F326" i="20"/>
  <c r="G102" i="20"/>
  <c r="G272" i="20"/>
  <c r="G348" i="20"/>
  <c r="G380" i="20"/>
  <c r="G412" i="20"/>
  <c r="G444" i="20"/>
  <c r="G476" i="20"/>
  <c r="G202" i="20"/>
  <c r="G306" i="20"/>
  <c r="F361" i="20"/>
  <c r="F393" i="20"/>
  <c r="F425" i="20"/>
  <c r="F457" i="20"/>
  <c r="G78" i="20"/>
  <c r="G264" i="20"/>
  <c r="G345" i="20"/>
  <c r="G377" i="20"/>
  <c r="G409" i="20"/>
  <c r="G441" i="20"/>
  <c r="G473" i="20"/>
  <c r="G505" i="20"/>
  <c r="G537" i="20"/>
  <c r="G569" i="20"/>
  <c r="G601" i="20"/>
  <c r="G178" i="20"/>
  <c r="G298" i="20"/>
  <c r="F358" i="20"/>
  <c r="F390" i="20"/>
  <c r="F422" i="20"/>
  <c r="F454" i="20"/>
  <c r="G54" i="20"/>
  <c r="G256" i="20"/>
  <c r="G342" i="20"/>
  <c r="G374" i="20"/>
  <c r="G406" i="20"/>
  <c r="G438" i="20"/>
  <c r="G470" i="20"/>
  <c r="G154" i="20"/>
  <c r="G290" i="20"/>
  <c r="F355" i="20"/>
  <c r="F387" i="20"/>
  <c r="F419" i="20"/>
  <c r="F451" i="20"/>
  <c r="F483" i="20"/>
  <c r="F515" i="20"/>
  <c r="F547" i="20"/>
  <c r="F579" i="20"/>
  <c r="F611" i="20"/>
  <c r="G238" i="20"/>
  <c r="G323" i="20"/>
  <c r="G367" i="20"/>
  <c r="G399" i="20"/>
  <c r="G431" i="20"/>
  <c r="G463" i="20"/>
  <c r="G495" i="20"/>
  <c r="G527" i="20"/>
  <c r="G559" i="20"/>
  <c r="G591" i="20"/>
  <c r="G335" i="20"/>
  <c r="G504" i="20"/>
  <c r="F556" i="20"/>
  <c r="G606" i="20"/>
  <c r="F641" i="20"/>
  <c r="F673" i="20"/>
  <c r="F705" i="20"/>
  <c r="F737" i="20"/>
  <c r="F769" i="20"/>
  <c r="F801" i="20"/>
  <c r="F833" i="20"/>
  <c r="F408" i="20"/>
  <c r="F518" i="20"/>
  <c r="F569" i="20"/>
  <c r="G617" i="20"/>
  <c r="G649" i="20"/>
  <c r="F348" i="20"/>
  <c r="F506" i="20"/>
  <c r="F557" i="20"/>
  <c r="G608" i="20"/>
  <c r="F642" i="20"/>
  <c r="F674" i="20"/>
  <c r="F706" i="20"/>
  <c r="F738" i="20"/>
  <c r="F770" i="20"/>
  <c r="F802" i="20"/>
  <c r="F834" i="20"/>
  <c r="F448" i="20"/>
  <c r="F526" i="20"/>
  <c r="F577" i="20"/>
  <c r="G622" i="20"/>
  <c r="G654" i="20"/>
  <c r="F388" i="20"/>
  <c r="F514" i="20"/>
  <c r="F565" i="20"/>
  <c r="F615" i="20"/>
  <c r="F647" i="20"/>
  <c r="F679" i="20"/>
  <c r="F711" i="20"/>
  <c r="F743" i="20"/>
  <c r="F775" i="20"/>
  <c r="F807" i="20"/>
  <c r="F839" i="20"/>
  <c r="F482" i="20"/>
  <c r="F534" i="20"/>
  <c r="F585" i="20"/>
  <c r="G627" i="20"/>
  <c r="G659" i="20"/>
  <c r="G691" i="20"/>
  <c r="G723" i="20"/>
  <c r="G755" i="20"/>
  <c r="G787" i="20"/>
  <c r="G819" i="20"/>
  <c r="G314" i="20"/>
  <c r="G502" i="20"/>
  <c r="F554" i="20"/>
  <c r="F605" i="20"/>
  <c r="F640" i="20"/>
  <c r="F672" i="20"/>
  <c r="F704" i="20"/>
  <c r="F736" i="20"/>
  <c r="F768" i="20"/>
  <c r="F800" i="20"/>
  <c r="F832" i="20"/>
  <c r="G636" i="20"/>
  <c r="G745" i="20"/>
  <c r="F606" i="20"/>
  <c r="G736" i="20"/>
  <c r="G612" i="20"/>
  <c r="G737" i="20"/>
  <c r="G822" i="20"/>
  <c r="F869" i="20"/>
  <c r="F901" i="20"/>
  <c r="F933" i="20"/>
  <c r="F965" i="20"/>
  <c r="F997" i="20"/>
  <c r="F1029" i="20"/>
  <c r="F1061" i="20"/>
  <c r="F1093" i="20"/>
  <c r="G685" i="20"/>
  <c r="G770" i="20"/>
  <c r="G676" i="20"/>
  <c r="G761" i="20"/>
  <c r="G677" i="20"/>
  <c r="G762" i="20"/>
  <c r="G846" i="20"/>
  <c r="G878" i="20"/>
  <c r="G910" i="20"/>
  <c r="G942" i="20"/>
  <c r="G974" i="20"/>
  <c r="G1006" i="20"/>
  <c r="G1038" i="20"/>
  <c r="G1070" i="20"/>
  <c r="G1102" i="20"/>
  <c r="G700" i="20"/>
  <c r="G785" i="20"/>
  <c r="F855" i="20"/>
  <c r="F887" i="20"/>
  <c r="F919" i="20"/>
  <c r="F951" i="20"/>
  <c r="F983" i="20"/>
  <c r="F1015" i="20"/>
  <c r="F1047" i="20"/>
  <c r="F1079" i="20"/>
  <c r="G712" i="20"/>
  <c r="F870" i="20"/>
  <c r="G921" i="20"/>
  <c r="G972" i="20"/>
  <c r="F1024" i="20"/>
  <c r="G1075" i="20"/>
  <c r="G1117" i="20"/>
  <c r="G1149" i="20"/>
  <c r="G1181" i="20"/>
  <c r="G1213" i="20"/>
  <c r="G1245" i="20"/>
  <c r="G1277" i="20"/>
  <c r="F852" i="20"/>
  <c r="G903" i="20"/>
  <c r="F954" i="20"/>
  <c r="G830" i="20"/>
  <c r="G891" i="20"/>
  <c r="F942" i="20"/>
  <c r="G993" i="20"/>
  <c r="G1044" i="20"/>
  <c r="F1096" i="20"/>
  <c r="G1130" i="20"/>
  <c r="G1162" i="20"/>
  <c r="G1194" i="20"/>
  <c r="G1226" i="20"/>
  <c r="G744" i="20"/>
  <c r="F31" i="20"/>
  <c r="F287" i="20"/>
  <c r="G203" i="20"/>
  <c r="F232" i="20"/>
  <c r="G148" i="20"/>
  <c r="F177" i="20"/>
  <c r="G93" i="20"/>
  <c r="F10" i="20"/>
  <c r="F266" i="20"/>
  <c r="G448" i="20"/>
  <c r="G110" i="20"/>
  <c r="G541" i="20"/>
  <c r="F458" i="20"/>
  <c r="G186" i="20"/>
  <c r="F551" i="20"/>
  <c r="G467" i="20"/>
  <c r="F613" i="20"/>
  <c r="F440" i="20"/>
  <c r="F614" i="20"/>
  <c r="F480" i="20"/>
  <c r="F619" i="20"/>
  <c r="F489" i="20"/>
  <c r="G791" i="20"/>
  <c r="F708" i="20"/>
  <c r="G746" i="20"/>
  <c r="F1001" i="20"/>
  <c r="G688" i="20"/>
  <c r="G1042" i="20"/>
  <c r="F955" i="20"/>
  <c r="G490" i="20"/>
  <c r="G1017" i="20"/>
  <c r="G1177" i="20"/>
  <c r="G845" i="20"/>
  <c r="G884" i="20"/>
  <c r="G1089" i="20"/>
  <c r="G1186" i="20"/>
  <c r="G1250" i="20"/>
  <c r="F866" i="20"/>
  <c r="G917" i="20"/>
  <c r="G968" i="20"/>
  <c r="F854" i="20"/>
  <c r="G905" i="20"/>
  <c r="G956" i="20"/>
  <c r="F1008" i="20"/>
  <c r="G1059" i="20"/>
  <c r="G1107" i="20"/>
  <c r="G1139" i="20"/>
  <c r="G1171" i="20"/>
  <c r="G1203" i="20"/>
  <c r="G1235" i="20"/>
  <c r="G765" i="20"/>
  <c r="F874" i="20"/>
  <c r="G925" i="20"/>
  <c r="G976" i="20"/>
  <c r="F1028" i="20"/>
  <c r="G1079" i="20"/>
  <c r="F1120" i="20"/>
  <c r="F1152" i="20"/>
  <c r="F1184" i="20"/>
  <c r="F1216" i="20"/>
  <c r="F1248" i="20"/>
  <c r="G804" i="20"/>
  <c r="G881" i="20"/>
  <c r="G932" i="20"/>
  <c r="F984" i="20"/>
  <c r="G1035" i="20"/>
  <c r="F1086" i="20"/>
  <c r="G1124" i="20"/>
  <c r="G1156" i="20"/>
  <c r="G1188" i="20"/>
  <c r="G1220" i="20"/>
  <c r="G1252" i="20"/>
  <c r="G992" i="20"/>
  <c r="F1119" i="20"/>
  <c r="F1205" i="20"/>
  <c r="G1274" i="20"/>
  <c r="G1307" i="20"/>
  <c r="G1339" i="20"/>
  <c r="G1371" i="20"/>
  <c r="G1403" i="20"/>
  <c r="G1435" i="20"/>
  <c r="G1467" i="20"/>
  <c r="G1045" i="20"/>
  <c r="F1153" i="20"/>
  <c r="F1238" i="20"/>
  <c r="F1288" i="20"/>
  <c r="F1320" i="20"/>
  <c r="F1352" i="20"/>
  <c r="F1384" i="20"/>
  <c r="F1416" i="20"/>
  <c r="F1448" i="20"/>
  <c r="F882" i="20"/>
  <c r="F1082" i="20"/>
  <c r="F1175" i="20"/>
  <c r="G1258" i="20"/>
  <c r="G1296" i="20"/>
  <c r="G1328" i="20"/>
  <c r="G1360" i="20"/>
  <c r="G1392" i="20"/>
  <c r="G1424" i="20"/>
  <c r="G1456" i="20"/>
  <c r="G1488" i="20"/>
  <c r="G1520" i="20"/>
  <c r="G1552" i="20"/>
  <c r="G1584" i="20"/>
  <c r="G1616" i="20"/>
  <c r="G1648" i="20"/>
  <c r="G1680" i="20"/>
  <c r="G1712" i="20"/>
  <c r="G1744" i="20"/>
  <c r="G1776" i="20"/>
  <c r="G1808" i="20"/>
  <c r="G824" i="20"/>
  <c r="F1068" i="20"/>
  <c r="F1166" i="20"/>
  <c r="F1251" i="20"/>
  <c r="F1293" i="20"/>
  <c r="F1325" i="20"/>
  <c r="F1357" i="20"/>
  <c r="F1389" i="20"/>
  <c r="F1421" i="20"/>
  <c r="F1453" i="20"/>
  <c r="G1000" i="20"/>
  <c r="F1125" i="20"/>
  <c r="F1210" i="20"/>
  <c r="G1276" i="20"/>
  <c r="G1309" i="20"/>
  <c r="G1341" i="20"/>
  <c r="G1373" i="20"/>
  <c r="G1405" i="20"/>
  <c r="G1437" i="20"/>
  <c r="F850" i="20"/>
  <c r="G1071" i="20"/>
  <c r="F1169" i="20"/>
  <c r="F1254" i="20"/>
  <c r="F1294" i="20"/>
  <c r="F1326" i="20"/>
  <c r="F1358" i="20"/>
  <c r="F1390" i="20"/>
  <c r="F1422" i="20"/>
  <c r="F1454" i="20"/>
  <c r="F1486" i="20"/>
  <c r="F1518" i="20"/>
  <c r="F1550" i="20"/>
  <c r="F1582" i="20"/>
  <c r="F1614" i="20"/>
  <c r="F1646" i="20"/>
  <c r="F1678" i="20"/>
  <c r="F1710" i="20"/>
  <c r="F1742" i="20"/>
  <c r="F1774" i="20"/>
  <c r="F1806" i="20"/>
  <c r="F1838" i="20"/>
  <c r="G1039" i="20"/>
  <c r="F1149" i="20"/>
  <c r="F1234" i="20"/>
  <c r="G1286" i="20"/>
  <c r="G1318" i="20"/>
  <c r="G1350" i="20"/>
  <c r="G1382" i="20"/>
  <c r="G1414" i="20"/>
  <c r="G1446" i="20"/>
  <c r="G1478" i="20"/>
  <c r="G1510" i="20"/>
  <c r="G1542" i="20"/>
  <c r="G1574" i="20"/>
  <c r="G1606" i="20"/>
  <c r="G1638" i="20"/>
  <c r="G1670" i="20"/>
  <c r="G1702" i="20"/>
  <c r="G1734" i="20"/>
  <c r="G1766" i="20"/>
  <c r="G1798" i="20"/>
  <c r="G1830" i="20"/>
  <c r="F1295" i="20"/>
  <c r="G1485" i="20"/>
  <c r="F1537" i="20"/>
  <c r="F1588" i="20"/>
  <c r="G1639" i="20"/>
  <c r="F1691" i="20"/>
  <c r="G1741" i="20"/>
  <c r="F1793" i="20"/>
  <c r="G1843" i="20"/>
  <c r="G1875" i="20"/>
  <c r="G1907" i="20"/>
  <c r="G1939" i="20"/>
  <c r="G1971" i="20"/>
  <c r="G1093" i="20"/>
  <c r="F1459" i="20"/>
  <c r="F1519" i="20"/>
  <c r="G1569" i="20"/>
  <c r="F1621" i="20"/>
  <c r="F1672" i="20"/>
  <c r="G1723" i="20"/>
  <c r="F1775" i="20"/>
  <c r="G1825" i="20"/>
  <c r="F1864" i="20"/>
  <c r="F1896" i="20"/>
  <c r="F1303" i="20"/>
  <c r="G1487" i="20"/>
  <c r="F1539" i="20"/>
  <c r="G1589" i="20"/>
  <c r="F1641" i="20"/>
  <c r="F1692" i="20"/>
  <c r="G1743" i="20"/>
  <c r="F1795" i="20"/>
  <c r="G1844" i="20"/>
  <c r="G1876" i="20"/>
  <c r="G1908" i="20"/>
  <c r="G1940" i="20"/>
  <c r="G1972" i="20"/>
  <c r="F1274" i="20"/>
  <c r="G1481" i="20"/>
  <c r="F1533" i="20"/>
  <c r="F1584" i="20"/>
  <c r="G1635" i="20"/>
  <c r="F1687" i="20"/>
  <c r="G1737" i="20"/>
  <c r="F1789" i="20"/>
  <c r="F1840" i="20"/>
  <c r="F1873" i="20"/>
  <c r="F1905" i="20"/>
  <c r="F1375" i="20"/>
  <c r="G1501" i="20"/>
  <c r="F1553" i="20"/>
  <c r="F1604" i="20"/>
  <c r="G1655" i="20"/>
  <c r="F1707" i="20"/>
  <c r="G1757" i="20"/>
  <c r="F1809" i="20"/>
  <c r="G1853" i="20"/>
  <c r="G1885" i="20"/>
  <c r="G1917" i="20"/>
  <c r="G1949" i="20"/>
  <c r="G1981" i="20"/>
  <c r="F1315" i="20"/>
  <c r="G1489" i="20"/>
  <c r="F1541" i="20"/>
  <c r="F1592" i="20"/>
  <c r="G1643" i="20"/>
  <c r="F1695" i="20"/>
  <c r="G1745" i="20"/>
  <c r="F1797" i="20"/>
  <c r="F1846" i="20"/>
  <c r="F1878" i="20"/>
  <c r="F1910" i="20"/>
  <c r="F1942" i="20"/>
  <c r="F1974" i="20"/>
  <c r="F1235" i="20"/>
  <c r="G1477" i="20"/>
  <c r="F1529" i="20"/>
  <c r="F1580" i="20"/>
  <c r="G1631" i="20"/>
  <c r="F1683" i="20"/>
  <c r="G1733" i="20"/>
  <c r="F1785" i="20"/>
  <c r="F1836" i="20"/>
  <c r="F63" i="20"/>
  <c r="F319" i="20"/>
  <c r="F8" i="20"/>
  <c r="F264" i="20"/>
  <c r="G180" i="20"/>
  <c r="F209" i="20"/>
  <c r="G125" i="20"/>
  <c r="F42" i="20"/>
  <c r="F298" i="20"/>
  <c r="G480" i="20"/>
  <c r="G275" i="20"/>
  <c r="G573" i="20"/>
  <c r="G86" i="20"/>
  <c r="G300" i="20"/>
  <c r="F583" i="20"/>
  <c r="G499" i="20"/>
  <c r="F645" i="20"/>
  <c r="G524" i="20"/>
  <c r="F646" i="20"/>
  <c r="G532" i="20"/>
  <c r="F651" i="20"/>
  <c r="G540" i="20"/>
  <c r="G823" i="20"/>
  <c r="F740" i="20"/>
  <c r="G644" i="20"/>
  <c r="F1033" i="20"/>
  <c r="G773" i="20"/>
  <c r="G1074" i="20"/>
  <c r="F987" i="20"/>
  <c r="G789" i="20"/>
  <c r="F1030" i="20"/>
  <c r="G1185" i="20"/>
  <c r="F858" i="20"/>
  <c r="G897" i="20"/>
  <c r="G1101" i="20"/>
  <c r="G1190" i="20"/>
  <c r="G632" i="20"/>
  <c r="G872" i="20"/>
  <c r="F924" i="20"/>
  <c r="G975" i="20"/>
  <c r="G860" i="20"/>
  <c r="F912" i="20"/>
  <c r="G963" i="20"/>
  <c r="F1014" i="20"/>
  <c r="G1065" i="20"/>
  <c r="G1111" i="20"/>
  <c r="G1143" i="20"/>
  <c r="G1175" i="20"/>
  <c r="G1207" i="20"/>
  <c r="G1239" i="20"/>
  <c r="G802" i="20"/>
  <c r="G880" i="20"/>
  <c r="F932" i="20"/>
  <c r="G983" i="20"/>
  <c r="F1034" i="20"/>
  <c r="G1085" i="20"/>
  <c r="F1124" i="20"/>
  <c r="F1156" i="20"/>
  <c r="F1188" i="20"/>
  <c r="F1220" i="20"/>
  <c r="F1252" i="20"/>
  <c r="G821" i="20"/>
  <c r="F888" i="20"/>
  <c r="G939" i="20"/>
  <c r="F990" i="20"/>
  <c r="G1041" i="20"/>
  <c r="G1092" i="20"/>
  <c r="G1128" i="20"/>
  <c r="G1160" i="20"/>
  <c r="G1192" i="20"/>
  <c r="G1224" i="20"/>
  <c r="G1256" i="20"/>
  <c r="F1010" i="20"/>
  <c r="F1130" i="20"/>
  <c r="F1215" i="20"/>
  <c r="F1279" i="20"/>
  <c r="G1311" i="20"/>
  <c r="G1343" i="20"/>
  <c r="G1375" i="20"/>
  <c r="G1407" i="20"/>
  <c r="G1439" i="20"/>
  <c r="G786" i="20"/>
  <c r="G1063" i="20"/>
  <c r="F1163" i="20"/>
  <c r="F1249" i="20"/>
  <c r="F1292" i="20"/>
  <c r="F1324" i="20"/>
  <c r="F1356" i="20"/>
  <c r="F1388" i="20"/>
  <c r="F1420" i="20"/>
  <c r="F1452" i="20"/>
  <c r="G933" i="20"/>
  <c r="F1100" i="20"/>
  <c r="F1186" i="20"/>
  <c r="F1266" i="20"/>
  <c r="G1300" i="20"/>
  <c r="G1332" i="20"/>
  <c r="G1364" i="20"/>
  <c r="G1396" i="20"/>
  <c r="G1428" i="20"/>
  <c r="G1460" i="20"/>
  <c r="G1492" i="20"/>
  <c r="G1524" i="20"/>
  <c r="G1556" i="20"/>
  <c r="G1588" i="20"/>
  <c r="G1620" i="20"/>
  <c r="G1652" i="20"/>
  <c r="G1684" i="20"/>
  <c r="G1716" i="20"/>
  <c r="G1748" i="20"/>
  <c r="G1780" i="20"/>
  <c r="G1812" i="20"/>
  <c r="G888" i="20"/>
  <c r="F1084" i="20"/>
  <c r="F1177" i="20"/>
  <c r="F1259" i="20"/>
  <c r="F1297" i="20"/>
  <c r="F1329" i="20"/>
  <c r="F1361" i="20"/>
  <c r="F1393" i="20"/>
  <c r="F1425" i="20"/>
  <c r="F1457" i="20"/>
  <c r="F1018" i="20"/>
  <c r="F1135" i="20"/>
  <c r="F1221" i="20"/>
  <c r="F1281" i="20"/>
  <c r="G1313" i="20"/>
  <c r="G1345" i="20"/>
  <c r="G1377" i="20"/>
  <c r="G1409" i="20"/>
  <c r="G1441" i="20"/>
  <c r="G901" i="20"/>
  <c r="G1088" i="20"/>
  <c r="F1179" i="20"/>
  <c r="F1262" i="20"/>
  <c r="F1298" i="20"/>
  <c r="F1330" i="20"/>
  <c r="F1362" i="20"/>
  <c r="F1394" i="20"/>
  <c r="F1426" i="20"/>
  <c r="F1458" i="20"/>
  <c r="F1490" i="20"/>
  <c r="F1522" i="20"/>
  <c r="F1554" i="20"/>
  <c r="F1586" i="20"/>
  <c r="F1618" i="20"/>
  <c r="F1650" i="20"/>
  <c r="F1682" i="20"/>
  <c r="F1714" i="20"/>
  <c r="F1746" i="20"/>
  <c r="F1778" i="20"/>
  <c r="F1810" i="20"/>
  <c r="F1842" i="20"/>
  <c r="G1056" i="20"/>
  <c r="F1159" i="20"/>
  <c r="F1245" i="20"/>
  <c r="G1290" i="20"/>
  <c r="G1322" i="20"/>
  <c r="G1354" i="20"/>
  <c r="G1386" i="20"/>
  <c r="G1418" i="20"/>
  <c r="G1450" i="20"/>
  <c r="G1482" i="20"/>
  <c r="G1514" i="20"/>
  <c r="G1546" i="20"/>
  <c r="G1578" i="20"/>
  <c r="G1610" i="20"/>
  <c r="G1642" i="20"/>
  <c r="G1674" i="20"/>
  <c r="G1706" i="20"/>
  <c r="G1738" i="20"/>
  <c r="G1770" i="20"/>
  <c r="G1802" i="20"/>
  <c r="G1834" i="20"/>
  <c r="F1327" i="20"/>
  <c r="F1492" i="20"/>
  <c r="G1543" i="20"/>
  <c r="F1595" i="20"/>
  <c r="G1645" i="20"/>
  <c r="F1697" i="20"/>
  <c r="F1748" i="20"/>
  <c r="G1799" i="20"/>
  <c r="G1847" i="20"/>
  <c r="G1879" i="20"/>
  <c r="G1911" i="20"/>
  <c r="G1943" i="20"/>
  <c r="G1975" i="20"/>
  <c r="F1182" i="20"/>
  <c r="G1473" i="20"/>
  <c r="F1525" i="20"/>
  <c r="F1576" i="20"/>
  <c r="G1627" i="20"/>
  <c r="F1679" i="20"/>
  <c r="G1729" i="20"/>
  <c r="F1781" i="20"/>
  <c r="F1832" i="20"/>
  <c r="F1868" i="20"/>
  <c r="F1900" i="20"/>
  <c r="F1335" i="20"/>
  <c r="G1493" i="20"/>
  <c r="F1545" i="20"/>
  <c r="F1596" i="20"/>
  <c r="G1647" i="20"/>
  <c r="F1699" i="20"/>
  <c r="G1749" i="20"/>
  <c r="F1801" i="20"/>
  <c r="G1848" i="20"/>
  <c r="G1880" i="20"/>
  <c r="G1912" i="20"/>
  <c r="G1944" i="20"/>
  <c r="G1976" i="20"/>
  <c r="F1307" i="20"/>
  <c r="F1488" i="20"/>
  <c r="G1539" i="20"/>
  <c r="F1591" i="20"/>
  <c r="G1641" i="20"/>
  <c r="F1693" i="20"/>
  <c r="F1744" i="20"/>
  <c r="G1795" i="20"/>
  <c r="F1845" i="20"/>
  <c r="F1877" i="20"/>
  <c r="F1909" i="20"/>
  <c r="F1407" i="20"/>
  <c r="F1508" i="20"/>
  <c r="G1559" i="20"/>
  <c r="F1611" i="20"/>
  <c r="G1661" i="20"/>
  <c r="F1713" i="20"/>
  <c r="F1764" i="20"/>
  <c r="G1815" i="20"/>
  <c r="G1857" i="20"/>
  <c r="G1889" i="20"/>
  <c r="G1921" i="20"/>
  <c r="G1953" i="20"/>
  <c r="G1985" i="20"/>
  <c r="F1347" i="20"/>
  <c r="F1496" i="20"/>
  <c r="G1547" i="20"/>
  <c r="F1599" i="20"/>
  <c r="G1649" i="20"/>
  <c r="F1701" i="20"/>
  <c r="F1752" i="20"/>
  <c r="G1803" i="20"/>
  <c r="F1850" i="20"/>
  <c r="F1882" i="20"/>
  <c r="F1914" i="20"/>
  <c r="F1946" i="20"/>
  <c r="F1978" i="20"/>
  <c r="F1287" i="20"/>
  <c r="F1484" i="20"/>
  <c r="G1535" i="20"/>
  <c r="F1587" i="20"/>
  <c r="G1637" i="20"/>
  <c r="F1689" i="20"/>
  <c r="F1740" i="20"/>
  <c r="G1791" i="20"/>
  <c r="G1841" i="20"/>
  <c r="G1874" i="20"/>
  <c r="G1906" i="20"/>
  <c r="G1938" i="20"/>
  <c r="G1970" i="20"/>
  <c r="F95" i="20"/>
  <c r="G11" i="20"/>
  <c r="F40" i="20"/>
  <c r="F296" i="20"/>
  <c r="G212" i="20"/>
  <c r="F241" i="20"/>
  <c r="G157" i="20"/>
  <c r="F74" i="20"/>
  <c r="F330" i="20"/>
  <c r="G231" i="20"/>
  <c r="G349" i="20"/>
  <c r="G605" i="20"/>
  <c r="G267" i="20"/>
  <c r="F359" i="20"/>
  <c r="G30" i="20"/>
  <c r="G531" i="20"/>
  <c r="F677" i="20"/>
  <c r="F576" i="20"/>
  <c r="F678" i="20"/>
  <c r="F584" i="20"/>
  <c r="F683" i="20"/>
  <c r="F592" i="20"/>
  <c r="F364" i="20"/>
  <c r="F772" i="20"/>
  <c r="G748" i="20"/>
  <c r="F1065" i="20"/>
  <c r="G850" i="20"/>
  <c r="G484" i="20"/>
  <c r="F1011" i="20"/>
  <c r="F864" i="20"/>
  <c r="G1068" i="20"/>
  <c r="G1209" i="20"/>
  <c r="G896" i="20"/>
  <c r="F936" i="20"/>
  <c r="G1126" i="20"/>
  <c r="G1198" i="20"/>
  <c r="G798" i="20"/>
  <c r="G879" i="20"/>
  <c r="F930" i="20"/>
  <c r="G664" i="20"/>
  <c r="G867" i="20"/>
  <c r="F918" i="20"/>
  <c r="G969" i="20"/>
  <c r="G1020" i="20"/>
  <c r="F1072" i="20"/>
  <c r="G1115" i="20"/>
  <c r="G1147" i="20"/>
  <c r="G1179" i="20"/>
  <c r="G1211" i="20"/>
  <c r="G1243" i="20"/>
  <c r="G820" i="20"/>
  <c r="G887" i="20"/>
  <c r="F938" i="20"/>
  <c r="G989" i="20"/>
  <c r="G1040" i="20"/>
  <c r="F1092" i="20"/>
  <c r="F1128" i="20"/>
  <c r="F1160" i="20"/>
  <c r="F1192" i="20"/>
  <c r="F1224" i="20"/>
  <c r="F1256" i="20"/>
  <c r="G840" i="20"/>
  <c r="F894" i="20"/>
  <c r="G945" i="20"/>
  <c r="G996" i="20"/>
  <c r="F1048" i="20"/>
  <c r="G1099" i="20"/>
  <c r="G1132" i="20"/>
  <c r="G1164" i="20"/>
  <c r="G1196" i="20"/>
  <c r="G1228" i="20"/>
  <c r="G1260" i="20"/>
  <c r="F1026" i="20"/>
  <c r="F1141" i="20"/>
  <c r="F1226" i="20"/>
  <c r="G1283" i="20"/>
  <c r="G1315" i="20"/>
  <c r="G1347" i="20"/>
  <c r="G1379" i="20"/>
  <c r="G1411" i="20"/>
  <c r="G1443" i="20"/>
  <c r="F876" i="20"/>
  <c r="G1080" i="20"/>
  <c r="F1174" i="20"/>
  <c r="F1258" i="20"/>
  <c r="F1296" i="20"/>
  <c r="F1328" i="20"/>
  <c r="F1360" i="20"/>
  <c r="F1392" i="20"/>
  <c r="F1424" i="20"/>
  <c r="F1456" i="20"/>
  <c r="F980" i="20"/>
  <c r="F1111" i="20"/>
  <c r="F1197" i="20"/>
  <c r="F1271" i="20"/>
  <c r="G1304" i="20"/>
  <c r="G1336" i="20"/>
  <c r="G1368" i="20"/>
  <c r="G1400" i="20"/>
  <c r="G1432" i="20"/>
  <c r="G1464" i="20"/>
  <c r="G1496" i="20"/>
  <c r="G1528" i="20"/>
  <c r="G1560" i="20"/>
  <c r="G1592" i="20"/>
  <c r="G1624" i="20"/>
  <c r="G1656" i="20"/>
  <c r="G1688" i="20"/>
  <c r="G1720" i="20"/>
  <c r="G1752" i="20"/>
  <c r="G1784" i="20"/>
  <c r="G1816" i="20"/>
  <c r="F940" i="20"/>
  <c r="F1101" i="20"/>
  <c r="F1187" i="20"/>
  <c r="G1266" i="20"/>
  <c r="F1301" i="20"/>
  <c r="F1333" i="20"/>
  <c r="F1365" i="20"/>
  <c r="F1397" i="20"/>
  <c r="F1429" i="20"/>
  <c r="F1461" i="20"/>
  <c r="F1036" i="20"/>
  <c r="F1146" i="20"/>
  <c r="F1231" i="20"/>
  <c r="G1285" i="20"/>
  <c r="G1317" i="20"/>
  <c r="G1349" i="20"/>
  <c r="G1381" i="20"/>
  <c r="G1413" i="20"/>
  <c r="G1445" i="20"/>
  <c r="G952" i="20"/>
  <c r="F1105" i="20"/>
  <c r="F1190" i="20"/>
  <c r="G1267" i="20"/>
  <c r="F1302" i="20"/>
  <c r="F1334" i="20"/>
  <c r="F1366" i="20"/>
  <c r="F1398" i="20"/>
  <c r="F1430" i="20"/>
  <c r="F1462" i="20"/>
  <c r="F1494" i="20"/>
  <c r="F1526" i="20"/>
  <c r="F1558" i="20"/>
  <c r="F1590" i="20"/>
  <c r="F1622" i="20"/>
  <c r="F1654" i="20"/>
  <c r="F1686" i="20"/>
  <c r="F1718" i="20"/>
  <c r="F1750" i="20"/>
  <c r="F1782" i="20"/>
  <c r="F1814" i="20"/>
  <c r="G856" i="20"/>
  <c r="F1074" i="20"/>
  <c r="F1170" i="20"/>
  <c r="G1254" i="20"/>
  <c r="G1294" i="20"/>
  <c r="G1326" i="20"/>
  <c r="G1358" i="20"/>
  <c r="G1390" i="20"/>
  <c r="G1422" i="20"/>
  <c r="G1454" i="20"/>
  <c r="G1486" i="20"/>
  <c r="G1518" i="20"/>
  <c r="G1550" i="20"/>
  <c r="G1582" i="20"/>
  <c r="G1614" i="20"/>
  <c r="G1646" i="20"/>
  <c r="G1678" i="20"/>
  <c r="G1710" i="20"/>
  <c r="G1742" i="20"/>
  <c r="G1774" i="20"/>
  <c r="G1806" i="20"/>
  <c r="G1838" i="20"/>
  <c r="F1359" i="20"/>
  <c r="F1499" i="20"/>
  <c r="G1549" i="20"/>
  <c r="F1601" i="20"/>
  <c r="F1652" i="20"/>
  <c r="G1703" i="20"/>
  <c r="F1755" i="20"/>
  <c r="G1805" i="20"/>
  <c r="G1851" i="20"/>
  <c r="G1883" i="20"/>
  <c r="G1915" i="20"/>
  <c r="G1947" i="20"/>
  <c r="G1979" i="20"/>
  <c r="F1263" i="20"/>
  <c r="F1480" i="20"/>
  <c r="G1531" i="20"/>
  <c r="F1583" i="20"/>
  <c r="G1633" i="20"/>
  <c r="F1685" i="20"/>
  <c r="F1736" i="20"/>
  <c r="G1787" i="20"/>
  <c r="F1839" i="20"/>
  <c r="F1872" i="20"/>
  <c r="F1904" i="20"/>
  <c r="F1367" i="20"/>
  <c r="F1500" i="20"/>
  <c r="G1551" i="20"/>
  <c r="F1603" i="20"/>
  <c r="G1653" i="20"/>
  <c r="F1705" i="20"/>
  <c r="F1756" i="20"/>
  <c r="G1807" i="20"/>
  <c r="G1852" i="20"/>
  <c r="G1884" i="20"/>
  <c r="G1916" i="20"/>
  <c r="G1948" i="20"/>
  <c r="G1980" i="20"/>
  <c r="F1339" i="20"/>
  <c r="F1495" i="20"/>
  <c r="G1545" i="20"/>
  <c r="F1597" i="20"/>
  <c r="F1648" i="20"/>
  <c r="G1699" i="20"/>
  <c r="F1751" i="20"/>
  <c r="G1801" i="20"/>
  <c r="F1849" i="20"/>
  <c r="F1881" i="20"/>
  <c r="G1007" i="20"/>
  <c r="F1439" i="20"/>
  <c r="F1515" i="20"/>
  <c r="G1565" i="20"/>
  <c r="F1617" i="20"/>
  <c r="F1668" i="20"/>
  <c r="G1719" i="20"/>
  <c r="F1771" i="20"/>
  <c r="G1821" i="20"/>
  <c r="G1861" i="20"/>
  <c r="G1893" i="20"/>
  <c r="G1925" i="20"/>
  <c r="G1957" i="20"/>
  <c r="G1989" i="20"/>
  <c r="F1379" i="20"/>
  <c r="F1503" i="20"/>
  <c r="G1553" i="20"/>
  <c r="F1605" i="20"/>
  <c r="F1656" i="20"/>
  <c r="G1707" i="20"/>
  <c r="F1759" i="20"/>
  <c r="G1809" i="20"/>
  <c r="F1854" i="20"/>
  <c r="F1886" i="20"/>
  <c r="F1918" i="20"/>
  <c r="F1950" i="20"/>
  <c r="F1982" i="20"/>
  <c r="F1319" i="20"/>
  <c r="F1491" i="20"/>
  <c r="G1541" i="20"/>
  <c r="F1593" i="20"/>
  <c r="F1644" i="20"/>
  <c r="G1695" i="20"/>
  <c r="F1747" i="20"/>
  <c r="G1797" i="20"/>
  <c r="G1846" i="20"/>
  <c r="G1878" i="20"/>
  <c r="G1910" i="20"/>
  <c r="G1942" i="20"/>
  <c r="G1974" i="20"/>
  <c r="F1517" i="20"/>
  <c r="F1895" i="20"/>
  <c r="F1991" i="20"/>
  <c r="G2025" i="20"/>
  <c r="G2057" i="20"/>
  <c r="F127" i="20"/>
  <c r="G43" i="20"/>
  <c r="F72" i="20"/>
  <c r="F328" i="20"/>
  <c r="F17" i="20"/>
  <c r="F273" i="20"/>
  <c r="G189" i="20"/>
  <c r="F106" i="20"/>
  <c r="G134" i="20"/>
  <c r="G316" i="20"/>
  <c r="G381" i="20"/>
  <c r="G210" i="20"/>
  <c r="G346" i="20"/>
  <c r="F391" i="20"/>
  <c r="G248" i="20"/>
  <c r="G563" i="20"/>
  <c r="F709" i="20"/>
  <c r="G621" i="20"/>
  <c r="F710" i="20"/>
  <c r="G626" i="20"/>
  <c r="F715" i="20"/>
  <c r="G631" i="20"/>
  <c r="F509" i="20"/>
  <c r="F804" i="20"/>
  <c r="G833" i="20"/>
  <c r="F1097" i="20"/>
  <c r="G882" i="20"/>
  <c r="G710" i="20"/>
  <c r="F1019" i="20"/>
  <c r="G876" i="20"/>
  <c r="G1081" i="20"/>
  <c r="G1217" i="20"/>
  <c r="G909" i="20"/>
  <c r="G948" i="20"/>
  <c r="G1134" i="20"/>
  <c r="G1202" i="20"/>
  <c r="G814" i="20"/>
  <c r="G885" i="20"/>
  <c r="G936" i="20"/>
  <c r="G754" i="20"/>
  <c r="G873" i="20"/>
  <c r="G924" i="20"/>
  <c r="F976" i="20"/>
  <c r="G1027" i="20"/>
  <c r="F1078" i="20"/>
  <c r="G1119" i="20"/>
  <c r="G1151" i="20"/>
  <c r="G1183" i="20"/>
  <c r="G1215" i="20"/>
  <c r="G1247" i="20"/>
  <c r="G836" i="20"/>
  <c r="G893" i="20"/>
  <c r="G944" i="20"/>
  <c r="F996" i="20"/>
  <c r="G1047" i="20"/>
  <c r="F1098" i="20"/>
  <c r="F1132" i="20"/>
  <c r="F1164" i="20"/>
  <c r="F1196" i="20"/>
  <c r="F1228" i="20"/>
  <c r="F1260" i="20"/>
  <c r="G849" i="20"/>
  <c r="G900" i="20"/>
  <c r="F952" i="20"/>
  <c r="G1003" i="20"/>
  <c r="F1054" i="20"/>
  <c r="G1104" i="20"/>
  <c r="G1136" i="20"/>
  <c r="G1168" i="20"/>
  <c r="G1200" i="20"/>
  <c r="G1232" i="20"/>
  <c r="G1264" i="20"/>
  <c r="F1044" i="20"/>
  <c r="F1151" i="20"/>
  <c r="F1237" i="20"/>
  <c r="G1287" i="20"/>
  <c r="G1319" i="20"/>
  <c r="G1351" i="20"/>
  <c r="G1383" i="20"/>
  <c r="G1415" i="20"/>
  <c r="G1447" i="20"/>
  <c r="G927" i="20"/>
  <c r="G1096" i="20"/>
  <c r="F1185" i="20"/>
  <c r="F1265" i="20"/>
  <c r="F1300" i="20"/>
  <c r="F1332" i="20"/>
  <c r="F1364" i="20"/>
  <c r="F1396" i="20"/>
  <c r="F1428" i="20"/>
  <c r="F1460" i="20"/>
  <c r="G997" i="20"/>
  <c r="F1122" i="20"/>
  <c r="F1207" i="20"/>
  <c r="G1275" i="20"/>
  <c r="G1308" i="20"/>
  <c r="G1340" i="20"/>
  <c r="G1372" i="20"/>
  <c r="G1404" i="20"/>
  <c r="G1436" i="20"/>
  <c r="G1468" i="20"/>
  <c r="G1500" i="20"/>
  <c r="G1532" i="20"/>
  <c r="G1564" i="20"/>
  <c r="G1596" i="20"/>
  <c r="G1628" i="20"/>
  <c r="G1660" i="20"/>
  <c r="G1692" i="20"/>
  <c r="G1724" i="20"/>
  <c r="G1756" i="20"/>
  <c r="G1788" i="20"/>
  <c r="G1820" i="20"/>
  <c r="G981" i="20"/>
  <c r="F1113" i="20"/>
  <c r="F1198" i="20"/>
  <c r="G1271" i="20"/>
  <c r="F1305" i="20"/>
  <c r="F1337" i="20"/>
  <c r="F1369" i="20"/>
  <c r="F1401" i="20"/>
  <c r="F1433" i="20"/>
  <c r="F1465" i="20"/>
  <c r="F1052" i="20"/>
  <c r="F1157" i="20"/>
  <c r="F1242" i="20"/>
  <c r="G1289" i="20"/>
  <c r="G1321" i="20"/>
  <c r="G1353" i="20"/>
  <c r="G1385" i="20"/>
  <c r="G1417" i="20"/>
  <c r="G1449" i="20"/>
  <c r="F986" i="20"/>
  <c r="F1115" i="20"/>
  <c r="F1201" i="20"/>
  <c r="G1272" i="20"/>
  <c r="F1306" i="20"/>
  <c r="F1338" i="20"/>
  <c r="F1370" i="20"/>
  <c r="F1402" i="20"/>
  <c r="F1434" i="20"/>
  <c r="F1466" i="20"/>
  <c r="F1498" i="20"/>
  <c r="F1530" i="20"/>
  <c r="F1562" i="20"/>
  <c r="F1594" i="20"/>
  <c r="F1626" i="20"/>
  <c r="F1658" i="20"/>
  <c r="F1690" i="20"/>
  <c r="F1722" i="20"/>
  <c r="F1754" i="20"/>
  <c r="F1786" i="20"/>
  <c r="F1818" i="20"/>
  <c r="F908" i="20"/>
  <c r="F1090" i="20"/>
  <c r="F1181" i="20"/>
  <c r="G1262" i="20"/>
  <c r="G1298" i="20"/>
  <c r="G1330" i="20"/>
  <c r="G1362" i="20"/>
  <c r="G1394" i="20"/>
  <c r="G1426" i="20"/>
  <c r="G1458" i="20"/>
  <c r="G1490" i="20"/>
  <c r="G1522" i="20"/>
  <c r="G1554" i="20"/>
  <c r="G1586" i="20"/>
  <c r="G1618" i="20"/>
  <c r="G1650" i="20"/>
  <c r="G1682" i="20"/>
  <c r="G1714" i="20"/>
  <c r="G1746" i="20"/>
  <c r="G1778" i="20"/>
  <c r="G1810" i="20"/>
  <c r="G1842" i="20"/>
  <c r="F1391" i="20"/>
  <c r="F1505" i="20"/>
  <c r="F1556" i="20"/>
  <c r="G1607" i="20"/>
  <c r="F1659" i="20"/>
  <c r="G1709" i="20"/>
  <c r="F1761" i="20"/>
  <c r="F1812" i="20"/>
  <c r="G1855" i="20"/>
  <c r="G1887" i="20"/>
  <c r="G1919" i="20"/>
  <c r="G1951" i="20"/>
  <c r="G1983" i="20"/>
  <c r="F1299" i="20"/>
  <c r="F1487" i="20"/>
  <c r="G1537" i="20"/>
  <c r="F1589" i="20"/>
  <c r="F1640" i="20"/>
  <c r="G1691" i="20"/>
  <c r="F1743" i="20"/>
  <c r="G1793" i="20"/>
  <c r="F1844" i="20"/>
  <c r="F1876" i="20"/>
  <c r="F1908" i="20"/>
  <c r="F1399" i="20"/>
  <c r="F1507" i="20"/>
  <c r="G1557" i="20"/>
  <c r="F1609" i="20"/>
  <c r="F1660" i="20"/>
  <c r="G1711" i="20"/>
  <c r="F1763" i="20"/>
  <c r="G1813" i="20"/>
  <c r="G1856" i="20"/>
  <c r="G1888" i="20"/>
  <c r="G1920" i="20"/>
  <c r="G1952" i="20"/>
  <c r="G1984" i="20"/>
  <c r="F1371" i="20"/>
  <c r="F1501" i="20"/>
  <c r="F1552" i="20"/>
  <c r="G1603" i="20"/>
  <c r="F1655" i="20"/>
  <c r="G1705" i="20"/>
  <c r="F1757" i="20"/>
  <c r="F1808" i="20"/>
  <c r="F1853" i="20"/>
  <c r="F1885" i="20"/>
  <c r="F1129" i="20"/>
  <c r="F1469" i="20"/>
  <c r="F1521" i="20"/>
  <c r="F1572" i="20"/>
  <c r="G1623" i="20"/>
  <c r="F1675" i="20"/>
  <c r="G1725" i="20"/>
  <c r="F1777" i="20"/>
  <c r="F1828" i="20"/>
  <c r="G1865" i="20"/>
  <c r="G1897" i="20"/>
  <c r="G1929" i="20"/>
  <c r="G1961" i="20"/>
  <c r="G1993" i="20"/>
  <c r="F1411" i="20"/>
  <c r="F1509" i="20"/>
  <c r="F1560" i="20"/>
  <c r="G1611" i="20"/>
  <c r="F1663" i="20"/>
  <c r="G1713" i="20"/>
  <c r="F1765" i="20"/>
  <c r="F1816" i="20"/>
  <c r="F1858" i="20"/>
  <c r="F1890" i="20"/>
  <c r="F1922" i="20"/>
  <c r="F1954" i="20"/>
  <c r="F1986" i="20"/>
  <c r="F1351" i="20"/>
  <c r="F1497" i="20"/>
  <c r="F1548" i="20"/>
  <c r="G1599" i="20"/>
  <c r="F1651" i="20"/>
  <c r="G1701" i="20"/>
  <c r="F1753" i="20"/>
  <c r="F1804" i="20"/>
  <c r="G1850" i="20"/>
  <c r="G1882" i="20"/>
  <c r="G1914" i="20"/>
  <c r="G1946" i="20"/>
  <c r="G1978" i="20"/>
  <c r="F159" i="20"/>
  <c r="G75" i="20"/>
  <c r="F104" i="20"/>
  <c r="G20" i="20"/>
  <c r="F49" i="20"/>
  <c r="F305" i="20"/>
  <c r="G221" i="20"/>
  <c r="F138" i="20"/>
  <c r="G283" i="20"/>
  <c r="F365" i="20"/>
  <c r="G413" i="20"/>
  <c r="G308" i="20"/>
  <c r="G378" i="20"/>
  <c r="F423" i="20"/>
  <c r="G334" i="20"/>
  <c r="G595" i="20"/>
  <c r="F741" i="20"/>
  <c r="G653" i="20"/>
  <c r="F742" i="20"/>
  <c r="G658" i="20"/>
  <c r="F747" i="20"/>
  <c r="G663" i="20"/>
  <c r="G560" i="20"/>
  <c r="F836" i="20"/>
  <c r="F873" i="20"/>
  <c r="G696" i="20"/>
  <c r="G914" i="20"/>
  <c r="G796" i="20"/>
  <c r="F1043" i="20"/>
  <c r="G915" i="20"/>
  <c r="G1113" i="20"/>
  <c r="G1241" i="20"/>
  <c r="F948" i="20"/>
  <c r="G987" i="20"/>
  <c r="G1154" i="20"/>
  <c r="G1218" i="20"/>
  <c r="G832" i="20"/>
  <c r="F892" i="20"/>
  <c r="G943" i="20"/>
  <c r="G800" i="20"/>
  <c r="F880" i="20"/>
  <c r="G931" i="20"/>
  <c r="F982" i="20"/>
  <c r="G1033" i="20"/>
  <c r="G1084" i="20"/>
  <c r="G1123" i="20"/>
  <c r="G1155" i="20"/>
  <c r="G1187" i="20"/>
  <c r="G1219" i="20"/>
  <c r="G1251" i="20"/>
  <c r="G848" i="20"/>
  <c r="F900" i="20"/>
  <c r="G951" i="20"/>
  <c r="F1002" i="20"/>
  <c r="G1053" i="20"/>
  <c r="F1104" i="20"/>
  <c r="F1136" i="20"/>
  <c r="F1168" i="20"/>
  <c r="F1200" i="20"/>
  <c r="F1232" i="20"/>
  <c r="F1264" i="20"/>
  <c r="F856" i="20"/>
  <c r="G907" i="20"/>
  <c r="F958" i="20"/>
  <c r="G1009" i="20"/>
  <c r="G1060" i="20"/>
  <c r="G1108" i="20"/>
  <c r="G1140" i="20"/>
  <c r="G1172" i="20"/>
  <c r="G1204" i="20"/>
  <c r="G1236" i="20"/>
  <c r="G701" i="20"/>
  <c r="G1061" i="20"/>
  <c r="F1162" i="20"/>
  <c r="F1247" i="20"/>
  <c r="G1291" i="20"/>
  <c r="G1323" i="20"/>
  <c r="G1355" i="20"/>
  <c r="G1387" i="20"/>
  <c r="G1419" i="20"/>
  <c r="G1451" i="20"/>
  <c r="F978" i="20"/>
  <c r="F1110" i="20"/>
  <c r="F1195" i="20"/>
  <c r="G1270" i="20"/>
  <c r="F1304" i="20"/>
  <c r="F1336" i="20"/>
  <c r="F1368" i="20"/>
  <c r="F1400" i="20"/>
  <c r="F1432" i="20"/>
  <c r="F1464" i="20"/>
  <c r="G1013" i="20"/>
  <c r="F1133" i="20"/>
  <c r="F1218" i="20"/>
  <c r="F1280" i="20"/>
  <c r="G1312" i="20"/>
  <c r="G1344" i="20"/>
  <c r="G1376" i="20"/>
  <c r="G1408" i="20"/>
  <c r="G1440" i="20"/>
  <c r="G1472" i="20"/>
  <c r="G1504" i="20"/>
  <c r="G1536" i="20"/>
  <c r="G1568" i="20"/>
  <c r="G1600" i="20"/>
  <c r="G1632" i="20"/>
  <c r="G1664" i="20"/>
  <c r="G1696" i="20"/>
  <c r="G1728" i="20"/>
  <c r="G1760" i="20"/>
  <c r="G1792" i="20"/>
  <c r="G1824" i="20"/>
  <c r="G999" i="20"/>
  <c r="F1123" i="20"/>
  <c r="F1209" i="20"/>
  <c r="F1276" i="20"/>
  <c r="F1309" i="20"/>
  <c r="F1341" i="20"/>
  <c r="F1373" i="20"/>
  <c r="F1405" i="20"/>
  <c r="F1437" i="20"/>
  <c r="G841" i="20"/>
  <c r="G1069" i="20"/>
  <c r="F1167" i="20"/>
  <c r="F1253" i="20"/>
  <c r="G1293" i="20"/>
  <c r="G1325" i="20"/>
  <c r="G1357" i="20"/>
  <c r="G1389" i="20"/>
  <c r="G1421" i="20"/>
  <c r="G1453" i="20"/>
  <c r="F1004" i="20"/>
  <c r="F1126" i="20"/>
  <c r="F1211" i="20"/>
  <c r="F1277" i="20"/>
  <c r="F1310" i="20"/>
  <c r="F1342" i="20"/>
  <c r="F1374" i="20"/>
  <c r="F1406" i="20"/>
  <c r="F1438" i="20"/>
  <c r="F1470" i="20"/>
  <c r="F1502" i="20"/>
  <c r="F1534" i="20"/>
  <c r="F1566" i="20"/>
  <c r="F1598" i="20"/>
  <c r="F1630" i="20"/>
  <c r="F1662" i="20"/>
  <c r="F1694" i="20"/>
  <c r="F1726" i="20"/>
  <c r="F1758" i="20"/>
  <c r="F1790" i="20"/>
  <c r="F1822" i="20"/>
  <c r="G959" i="20"/>
  <c r="F1106" i="20"/>
  <c r="F1191" i="20"/>
  <c r="G1268" i="20"/>
  <c r="G1302" i="20"/>
  <c r="G1334" i="20"/>
  <c r="G1366" i="20"/>
  <c r="G1398" i="20"/>
  <c r="G1430" i="20"/>
  <c r="G1462" i="20"/>
  <c r="G1494" i="20"/>
  <c r="G1526" i="20"/>
  <c r="G1558" i="20"/>
  <c r="G1590" i="20"/>
  <c r="G1622" i="20"/>
  <c r="G1654" i="20"/>
  <c r="G1686" i="20"/>
  <c r="G1718" i="20"/>
  <c r="G1750" i="20"/>
  <c r="G1782" i="20"/>
  <c r="G1814" i="20"/>
  <c r="G863" i="20"/>
  <c r="F1423" i="20"/>
  <c r="G1511" i="20"/>
  <c r="F1563" i="20"/>
  <c r="G1613" i="20"/>
  <c r="F1665" i="20"/>
  <c r="F1716" i="20"/>
  <c r="G1767" i="20"/>
  <c r="F1819" i="20"/>
  <c r="G1859" i="20"/>
  <c r="G1891" i="20"/>
  <c r="G1923" i="20"/>
  <c r="G1955" i="20"/>
  <c r="G1987" i="20"/>
  <c r="F1331" i="20"/>
  <c r="F1493" i="20"/>
  <c r="F1544" i="20"/>
  <c r="G1595" i="20"/>
  <c r="F1647" i="20"/>
  <c r="G1697" i="20"/>
  <c r="F1749" i="20"/>
  <c r="F1800" i="20"/>
  <c r="F1848" i="20"/>
  <c r="F1880" i="20"/>
  <c r="G965" i="20"/>
  <c r="F1431" i="20"/>
  <c r="F1513" i="20"/>
  <c r="F1564" i="20"/>
  <c r="G1615" i="20"/>
  <c r="F1667" i="20"/>
  <c r="G1717" i="20"/>
  <c r="F1769" i="20"/>
  <c r="F1820" i="20"/>
  <c r="G1860" i="20"/>
  <c r="G1892" i="20"/>
  <c r="G1924" i="20"/>
  <c r="G1956" i="20"/>
  <c r="G1988" i="20"/>
  <c r="F1403" i="20"/>
  <c r="G1507" i="20"/>
  <c r="F1559" i="20"/>
  <c r="G1609" i="20"/>
  <c r="F1661" i="20"/>
  <c r="F1712" i="20"/>
  <c r="G1763" i="20"/>
  <c r="F1815" i="20"/>
  <c r="F1857" i="20"/>
  <c r="F1889" i="20"/>
  <c r="F1214" i="20"/>
  <c r="F1476" i="20"/>
  <c r="G1527" i="20"/>
  <c r="F1579" i="20"/>
  <c r="G1629" i="20"/>
  <c r="F1681" i="20"/>
  <c r="F1732" i="20"/>
  <c r="G1783" i="20"/>
  <c r="F1835" i="20"/>
  <c r="G1869" i="20"/>
  <c r="G1901" i="20"/>
  <c r="G1933" i="20"/>
  <c r="G1965" i="20"/>
  <c r="G1024" i="20"/>
  <c r="F1443" i="20"/>
  <c r="G1515" i="20"/>
  <c r="F1567" i="20"/>
  <c r="G1617" i="20"/>
  <c r="F1669" i="20"/>
  <c r="F1720" i="20"/>
  <c r="G1771" i="20"/>
  <c r="F1823" i="20"/>
  <c r="F1862" i="20"/>
  <c r="F1894" i="20"/>
  <c r="F1926" i="20"/>
  <c r="F1958" i="20"/>
  <c r="F1990" i="20"/>
  <c r="F1383" i="20"/>
  <c r="G1503" i="20"/>
  <c r="F1555" i="20"/>
  <c r="G1605" i="20"/>
  <c r="F1657" i="20"/>
  <c r="F1708" i="20"/>
  <c r="G1759" i="20"/>
  <c r="F191" i="20"/>
  <c r="G107" i="20"/>
  <c r="F136" i="20"/>
  <c r="G52" i="20"/>
  <c r="F81" i="20"/>
  <c r="F337" i="20"/>
  <c r="G253" i="20"/>
  <c r="F170" i="20"/>
  <c r="G352" i="20"/>
  <c r="F397" i="20"/>
  <c r="G445" i="20"/>
  <c r="F362" i="20"/>
  <c r="G410" i="20"/>
  <c r="F455" i="20"/>
  <c r="G371" i="20"/>
  <c r="F372" i="20"/>
  <c r="F773" i="20"/>
  <c r="F380" i="20"/>
  <c r="F774" i="20"/>
  <c r="F420" i="20"/>
  <c r="F779" i="20"/>
  <c r="G695" i="20"/>
  <c r="F612" i="20"/>
  <c r="G668" i="20"/>
  <c r="F905" i="20"/>
  <c r="G781" i="20"/>
  <c r="G946" i="20"/>
  <c r="F859" i="20"/>
  <c r="F1051" i="20"/>
  <c r="F928" i="20"/>
  <c r="G1121" i="20"/>
  <c r="G1249" i="20"/>
  <c r="G960" i="20"/>
  <c r="F1000" i="20"/>
  <c r="G1158" i="20"/>
  <c r="G1222" i="20"/>
  <c r="G847" i="20"/>
  <c r="F898" i="20"/>
  <c r="G949" i="20"/>
  <c r="G818" i="20"/>
  <c r="F886" i="20"/>
  <c r="G937" i="20"/>
  <c r="G988" i="20"/>
  <c r="F1040" i="20"/>
  <c r="G1091" i="20"/>
  <c r="G1127" i="20"/>
  <c r="G1159" i="20"/>
  <c r="G1191" i="20"/>
  <c r="G1223" i="20"/>
  <c r="G1255" i="20"/>
  <c r="G855" i="20"/>
  <c r="F906" i="20"/>
  <c r="G957" i="20"/>
  <c r="G1008" i="20"/>
  <c r="F1060" i="20"/>
  <c r="F1108" i="20"/>
  <c r="F1140" i="20"/>
  <c r="F1172" i="20"/>
  <c r="F1204" i="20"/>
  <c r="F1236" i="20"/>
  <c r="F1268" i="20"/>
  <c r="F862" i="20"/>
  <c r="G913" i="20"/>
  <c r="G964" i="20"/>
  <c r="F1016" i="20"/>
  <c r="G1067" i="20"/>
  <c r="G1112" i="20"/>
  <c r="G1144" i="20"/>
  <c r="G1176" i="20"/>
  <c r="G1208" i="20"/>
  <c r="G1240" i="20"/>
  <c r="G869" i="20"/>
  <c r="G1077" i="20"/>
  <c r="F1173" i="20"/>
  <c r="F1257" i="20"/>
  <c r="G1295" i="20"/>
  <c r="G1327" i="20"/>
  <c r="G1359" i="20"/>
  <c r="G1391" i="20"/>
  <c r="G1423" i="20"/>
  <c r="G1455" i="20"/>
  <c r="F994" i="20"/>
  <c r="F1121" i="20"/>
  <c r="F1206" i="20"/>
  <c r="F1275" i="20"/>
  <c r="F1308" i="20"/>
  <c r="F1340" i="20"/>
  <c r="F1372" i="20"/>
  <c r="F1404" i="20"/>
  <c r="F1436" i="20"/>
  <c r="F1468" i="20"/>
  <c r="G1031" i="20"/>
  <c r="F1143" i="20"/>
  <c r="F1229" i="20"/>
  <c r="G1284" i="20"/>
  <c r="G1316" i="20"/>
  <c r="G1348" i="20"/>
  <c r="G1380" i="20"/>
  <c r="G1412" i="20"/>
  <c r="G1444" i="20"/>
  <c r="G1476" i="20"/>
  <c r="G1508" i="20"/>
  <c r="G1540" i="20"/>
  <c r="G1572" i="20"/>
  <c r="G1604" i="20"/>
  <c r="G1636" i="20"/>
  <c r="G1668" i="20"/>
  <c r="G1700" i="20"/>
  <c r="G1732" i="20"/>
  <c r="G1764" i="20"/>
  <c r="G1796" i="20"/>
  <c r="G1828" i="20"/>
  <c r="G1016" i="20"/>
  <c r="F1134" i="20"/>
  <c r="F1219" i="20"/>
  <c r="G1280" i="20"/>
  <c r="F1313" i="20"/>
  <c r="F1345" i="20"/>
  <c r="F1377" i="20"/>
  <c r="F1409" i="20"/>
  <c r="F1441" i="20"/>
  <c r="G895" i="20"/>
  <c r="G1087" i="20"/>
  <c r="F1178" i="20"/>
  <c r="F1261" i="20"/>
  <c r="G1297" i="20"/>
  <c r="G1329" i="20"/>
  <c r="G1361" i="20"/>
  <c r="G1393" i="20"/>
  <c r="G1425" i="20"/>
  <c r="G1457" i="20"/>
  <c r="F1020" i="20"/>
  <c r="F1137" i="20"/>
  <c r="F1222" i="20"/>
  <c r="F1282" i="20"/>
  <c r="F1314" i="20"/>
  <c r="F1346" i="20"/>
  <c r="F1378" i="20"/>
  <c r="F1410" i="20"/>
  <c r="F1442" i="20"/>
  <c r="F1474" i="20"/>
  <c r="F1506" i="20"/>
  <c r="F1538" i="20"/>
  <c r="F1570" i="20"/>
  <c r="F1602" i="20"/>
  <c r="F1634" i="20"/>
  <c r="F1666" i="20"/>
  <c r="F1698" i="20"/>
  <c r="F1730" i="20"/>
  <c r="F1762" i="20"/>
  <c r="F1794" i="20"/>
  <c r="F1826" i="20"/>
  <c r="F988" i="20"/>
  <c r="F1117" i="20"/>
  <c r="F1202" i="20"/>
  <c r="F1273" i="20"/>
  <c r="G1306" i="20"/>
  <c r="G1338" i="20"/>
  <c r="G1370" i="20"/>
  <c r="G1402" i="20"/>
  <c r="G1434" i="20"/>
  <c r="G1466" i="20"/>
  <c r="G1498" i="20"/>
  <c r="G1530" i="20"/>
  <c r="G1562" i="20"/>
  <c r="G1594" i="20"/>
  <c r="G1626" i="20"/>
  <c r="G1658" i="20"/>
  <c r="G1690" i="20"/>
  <c r="G1722" i="20"/>
  <c r="G1754" i="20"/>
  <c r="G1786" i="20"/>
  <c r="G1818" i="20"/>
  <c r="F1076" i="20"/>
  <c r="F1455" i="20"/>
  <c r="G1517" i="20"/>
  <c r="F1569" i="20"/>
  <c r="F1620" i="20"/>
  <c r="G1671" i="20"/>
  <c r="F1723" i="20"/>
  <c r="G1773" i="20"/>
  <c r="F1825" i="20"/>
  <c r="G1863" i="20"/>
  <c r="G1895" i="20"/>
  <c r="G1927" i="20"/>
  <c r="G1959" i="20"/>
  <c r="G1991" i="20"/>
  <c r="F1363" i="20"/>
  <c r="G1499" i="20"/>
  <c r="F1551" i="20"/>
  <c r="G1601" i="20"/>
  <c r="F1653" i="20"/>
  <c r="F1704" i="20"/>
  <c r="G1755" i="20"/>
  <c r="F1807" i="20"/>
  <c r="F1852" i="20"/>
  <c r="F1884" i="20"/>
  <c r="F1107" i="20"/>
  <c r="F1463" i="20"/>
  <c r="G1519" i="20"/>
  <c r="F1571" i="20"/>
  <c r="G1621" i="20"/>
  <c r="F1673" i="20"/>
  <c r="F1724" i="20"/>
  <c r="G1775" i="20"/>
  <c r="F1827" i="20"/>
  <c r="G1864" i="20"/>
  <c r="G1896" i="20"/>
  <c r="G1928" i="20"/>
  <c r="G1960" i="20"/>
  <c r="G991" i="20"/>
  <c r="F1435" i="20"/>
  <c r="G1513" i="20"/>
  <c r="F1565" i="20"/>
  <c r="F1616" i="20"/>
  <c r="G1667" i="20"/>
  <c r="F1719" i="20"/>
  <c r="G1769" i="20"/>
  <c r="F1821" i="20"/>
  <c r="F1861" i="20"/>
  <c r="F1893" i="20"/>
  <c r="G1278" i="20"/>
  <c r="F1483" i="20"/>
  <c r="G1533" i="20"/>
  <c r="F1585" i="20"/>
  <c r="F1636" i="20"/>
  <c r="G1687" i="20"/>
  <c r="F1739" i="20"/>
  <c r="G1789" i="20"/>
  <c r="G1840" i="20"/>
  <c r="G1873" i="20"/>
  <c r="G1905" i="20"/>
  <c r="F223" i="20"/>
  <c r="G139" i="20"/>
  <c r="F168" i="20"/>
  <c r="G84" i="20"/>
  <c r="F113" i="20"/>
  <c r="G29" i="20"/>
  <c r="G285" i="20"/>
  <c r="F202" i="20"/>
  <c r="G384" i="20"/>
  <c r="F429" i="20"/>
  <c r="G477" i="20"/>
  <c r="F394" i="20"/>
  <c r="G442" i="20"/>
  <c r="F487" i="20"/>
  <c r="G403" i="20"/>
  <c r="G510" i="20"/>
  <c r="F805" i="20"/>
  <c r="G512" i="20"/>
  <c r="F806" i="20"/>
  <c r="G520" i="20"/>
  <c r="F811" i="20"/>
  <c r="G727" i="20"/>
  <c r="F644" i="20"/>
  <c r="G756" i="20"/>
  <c r="F937" i="20"/>
  <c r="G686" i="20"/>
  <c r="G978" i="20"/>
  <c r="F891" i="20"/>
  <c r="F1075" i="20"/>
  <c r="F966" i="20"/>
  <c r="G1145" i="20"/>
  <c r="G1273" i="20"/>
  <c r="G813" i="20"/>
  <c r="F1038" i="20"/>
  <c r="G1166" i="20"/>
  <c r="G1230" i="20"/>
  <c r="G853" i="20"/>
  <c r="G904" i="20"/>
  <c r="F956" i="20"/>
  <c r="G834" i="20"/>
  <c r="G892" i="20"/>
  <c r="F944" i="20"/>
  <c r="G995" i="20"/>
  <c r="F1046" i="20"/>
  <c r="G1097" i="20"/>
  <c r="G1131" i="20"/>
  <c r="G1163" i="20"/>
  <c r="G1195" i="20"/>
  <c r="G1227" i="20"/>
  <c r="G1259" i="20"/>
  <c r="G861" i="20"/>
  <c r="G912" i="20"/>
  <c r="F964" i="20"/>
  <c r="G1015" i="20"/>
  <c r="F1066" i="20"/>
  <c r="F1112" i="20"/>
  <c r="F1144" i="20"/>
  <c r="F1176" i="20"/>
  <c r="F1208" i="20"/>
  <c r="F1240" i="20"/>
  <c r="G690" i="20"/>
  <c r="G868" i="20"/>
  <c r="F920" i="20"/>
  <c r="G971" i="20"/>
  <c r="F1022" i="20"/>
  <c r="G1073" i="20"/>
  <c r="G1116" i="20"/>
  <c r="G1148" i="20"/>
  <c r="G1180" i="20"/>
  <c r="G1212" i="20"/>
  <c r="G1244" i="20"/>
  <c r="G920" i="20"/>
  <c r="G1095" i="20"/>
  <c r="F1183" i="20"/>
  <c r="G1263" i="20"/>
  <c r="G1299" i="20"/>
  <c r="G1331" i="20"/>
  <c r="G1363" i="20"/>
  <c r="G1395" i="20"/>
  <c r="G1427" i="20"/>
  <c r="G1459" i="20"/>
  <c r="F1012" i="20"/>
  <c r="F1131" i="20"/>
  <c r="F1217" i="20"/>
  <c r="G1279" i="20"/>
  <c r="F1312" i="20"/>
  <c r="F1344" i="20"/>
  <c r="F1376" i="20"/>
  <c r="F1408" i="20"/>
  <c r="F1440" i="20"/>
  <c r="F1472" i="20"/>
  <c r="G1048" i="20"/>
  <c r="F1154" i="20"/>
  <c r="F1239" i="20"/>
  <c r="G1288" i="20"/>
  <c r="G1320" i="20"/>
  <c r="G1352" i="20"/>
  <c r="G1384" i="20"/>
  <c r="G1416" i="20"/>
  <c r="G1448" i="20"/>
  <c r="G1480" i="20"/>
  <c r="G1512" i="20"/>
  <c r="G1544" i="20"/>
  <c r="G1576" i="20"/>
  <c r="G1608" i="20"/>
  <c r="G1640" i="20"/>
  <c r="G1672" i="20"/>
  <c r="G1704" i="20"/>
  <c r="G1736" i="20"/>
  <c r="G1768" i="20"/>
  <c r="G1800" i="20"/>
  <c r="G1832" i="20"/>
  <c r="G1032" i="20"/>
  <c r="F1145" i="20"/>
  <c r="F1230" i="20"/>
  <c r="F1285" i="20"/>
  <c r="F1317" i="20"/>
  <c r="F1349" i="20"/>
  <c r="F1381" i="20"/>
  <c r="F1413" i="20"/>
  <c r="F1445" i="20"/>
  <c r="F946" i="20"/>
  <c r="F1102" i="20"/>
  <c r="F1189" i="20"/>
  <c r="F1267" i="20"/>
  <c r="G1301" i="20"/>
  <c r="G1333" i="20"/>
  <c r="G1365" i="20"/>
  <c r="G1397" i="20"/>
  <c r="G1429" i="20"/>
  <c r="G1461" i="20"/>
  <c r="G1037" i="20"/>
  <c r="F1147" i="20"/>
  <c r="F1233" i="20"/>
  <c r="F1286" i="20"/>
  <c r="F1318" i="20"/>
  <c r="F1350" i="20"/>
  <c r="F1382" i="20"/>
  <c r="F1414" i="20"/>
  <c r="F1446" i="20"/>
  <c r="F1478" i="20"/>
  <c r="F1510" i="20"/>
  <c r="F1542" i="20"/>
  <c r="F1574" i="20"/>
  <c r="F1606" i="20"/>
  <c r="F1638" i="20"/>
  <c r="F1670" i="20"/>
  <c r="F1702" i="20"/>
  <c r="F1734" i="20"/>
  <c r="F1766" i="20"/>
  <c r="F1798" i="20"/>
  <c r="F1830" i="20"/>
  <c r="G1005" i="20"/>
  <c r="F1127" i="20"/>
  <c r="F1213" i="20"/>
  <c r="F1278" i="20"/>
  <c r="G1310" i="20"/>
  <c r="G1342" i="20"/>
  <c r="G1374" i="20"/>
  <c r="G1406" i="20"/>
  <c r="G1438" i="20"/>
  <c r="G1470" i="20"/>
  <c r="G1502" i="20"/>
  <c r="G1534" i="20"/>
  <c r="G1566" i="20"/>
  <c r="G1598" i="20"/>
  <c r="G1630" i="20"/>
  <c r="G1662" i="20"/>
  <c r="G1694" i="20"/>
  <c r="G1726" i="20"/>
  <c r="G1758" i="20"/>
  <c r="G1790" i="20"/>
  <c r="G1822" i="20"/>
  <c r="F1171" i="20"/>
  <c r="F1473" i="20"/>
  <c r="F1524" i="20"/>
  <c r="G1575" i="20"/>
  <c r="F1627" i="20"/>
  <c r="G1677" i="20"/>
  <c r="F1729" i="20"/>
  <c r="F1780" i="20"/>
  <c r="G1831" i="20"/>
  <c r="G1867" i="20"/>
  <c r="G1899" i="20"/>
  <c r="G1931" i="20"/>
  <c r="G1963" i="20"/>
  <c r="G1995" i="20"/>
  <c r="F1395" i="20"/>
  <c r="G1505" i="20"/>
  <c r="F1557" i="20"/>
  <c r="F1608" i="20"/>
  <c r="G1659" i="20"/>
  <c r="F1711" i="20"/>
  <c r="G1761" i="20"/>
  <c r="F1813" i="20"/>
  <c r="F1856" i="20"/>
  <c r="F1888" i="20"/>
  <c r="F1193" i="20"/>
  <c r="F1475" i="20"/>
  <c r="G1525" i="20"/>
  <c r="F1577" i="20"/>
  <c r="F1628" i="20"/>
  <c r="G1679" i="20"/>
  <c r="F1731" i="20"/>
  <c r="G1781" i="20"/>
  <c r="F1833" i="20"/>
  <c r="G1868" i="20"/>
  <c r="G1900" i="20"/>
  <c r="G1932" i="20"/>
  <c r="G1964" i="20"/>
  <c r="F1118" i="20"/>
  <c r="F1467" i="20"/>
  <c r="F1520" i="20"/>
  <c r="G1571" i="20"/>
  <c r="F1623" i="20"/>
  <c r="G1673" i="20"/>
  <c r="F1725" i="20"/>
  <c r="F1776" i="20"/>
  <c r="G1827" i="20"/>
  <c r="F1865" i="20"/>
  <c r="F1897" i="20"/>
  <c r="F1311" i="20"/>
  <c r="F1489" i="20"/>
  <c r="F1540" i="20"/>
  <c r="G1591" i="20"/>
  <c r="F1643" i="20"/>
  <c r="G1693" i="20"/>
  <c r="F1745" i="20"/>
  <c r="F1796" i="20"/>
  <c r="G1845" i="20"/>
  <c r="G1877" i="20"/>
  <c r="G1909" i="20"/>
  <c r="G1941" i="20"/>
  <c r="G1973" i="20"/>
  <c r="F1225" i="20"/>
  <c r="F1477" i="20"/>
  <c r="F1528" i="20"/>
  <c r="G1579" i="20"/>
  <c r="F1631" i="20"/>
  <c r="G1681" i="20"/>
  <c r="F1733" i="20"/>
  <c r="F1784" i="20"/>
  <c r="G1835" i="20"/>
  <c r="F1870" i="20"/>
  <c r="F1902" i="20"/>
  <c r="F1934" i="20"/>
  <c r="F1966" i="20"/>
  <c r="F1042" i="20"/>
  <c r="F1447" i="20"/>
  <c r="F1516" i="20"/>
  <c r="G1567" i="20"/>
  <c r="F1619" i="20"/>
  <c r="G1669" i="20"/>
  <c r="F1721" i="20"/>
  <c r="F1772" i="20"/>
  <c r="G1823" i="20"/>
  <c r="G1862" i="20"/>
  <c r="G1894" i="20"/>
  <c r="G1926" i="20"/>
  <c r="G1958" i="20"/>
  <c r="G1990" i="20"/>
  <c r="G1721" i="20"/>
  <c r="F1948" i="20"/>
  <c r="G2009" i="20"/>
  <c r="G2041" i="20"/>
  <c r="G2073" i="20"/>
  <c r="F255" i="20"/>
  <c r="G416" i="20"/>
  <c r="F837" i="20"/>
  <c r="F969" i="20"/>
  <c r="F846" i="20"/>
  <c r="G899" i="20"/>
  <c r="G1231" i="20"/>
  <c r="F1148" i="20"/>
  <c r="G1028" i="20"/>
  <c r="F1109" i="20"/>
  <c r="G1463" i="20"/>
  <c r="F1412" i="20"/>
  <c r="G1356" i="20"/>
  <c r="G1612" i="20"/>
  <c r="F1050" i="20"/>
  <c r="F1449" i="20"/>
  <c r="G1401" i="20"/>
  <c r="F1354" i="20"/>
  <c r="F1610" i="20"/>
  <c r="G1023" i="20"/>
  <c r="G1442" i="20"/>
  <c r="G1698" i="20"/>
  <c r="G1581" i="20"/>
  <c r="G1935" i="20"/>
  <c r="F1717" i="20"/>
  <c r="G1583" i="20"/>
  <c r="G1936" i="20"/>
  <c r="G1731" i="20"/>
  <c r="G1597" i="20"/>
  <c r="G1937" i="20"/>
  <c r="G1521" i="20"/>
  <c r="F1727" i="20"/>
  <c r="F1898" i="20"/>
  <c r="F1415" i="20"/>
  <c r="G1663" i="20"/>
  <c r="G1829" i="20"/>
  <c r="G1902" i="20"/>
  <c r="G1966" i="20"/>
  <c r="F1671" i="20"/>
  <c r="F1969" i="20"/>
  <c r="G2029" i="20"/>
  <c r="G2069" i="20"/>
  <c r="G2105" i="20"/>
  <c r="G2137" i="20"/>
  <c r="G2169" i="20"/>
  <c r="G2201" i="20"/>
  <c r="G2233" i="20"/>
  <c r="F1575" i="20"/>
  <c r="F1917" i="20"/>
  <c r="F1998" i="20"/>
  <c r="F2030" i="20"/>
  <c r="F2062" i="20"/>
  <c r="F2094" i="20"/>
  <c r="F2126" i="20"/>
  <c r="F2158" i="20"/>
  <c r="F2190" i="20"/>
  <c r="F2222" i="20"/>
  <c r="F2254" i="20"/>
  <c r="F2286" i="20"/>
  <c r="F2318" i="20"/>
  <c r="F2350" i="20"/>
  <c r="F2382" i="20"/>
  <c r="F1246" i="20"/>
  <c r="F1837" i="20"/>
  <c r="F1972" i="20"/>
  <c r="G2018" i="20"/>
  <c r="G2050" i="20"/>
  <c r="G2082" i="20"/>
  <c r="G2114" i="20"/>
  <c r="G2146" i="20"/>
  <c r="G2178" i="20"/>
  <c r="G2210" i="20"/>
  <c r="G2242" i="20"/>
  <c r="G2274" i="20"/>
  <c r="G2306" i="20"/>
  <c r="G2338" i="20"/>
  <c r="G2370" i="20"/>
  <c r="G1587" i="20"/>
  <c r="F1920" i="20"/>
  <c r="F1999" i="20"/>
  <c r="F2031" i="20"/>
  <c r="F2063" i="20"/>
  <c r="F2095" i="20"/>
  <c r="F2127" i="20"/>
  <c r="F2159" i="20"/>
  <c r="F2191" i="20"/>
  <c r="F2223" i="20"/>
  <c r="F2255" i="20"/>
  <c r="G1747" i="20"/>
  <c r="F1953" i="20"/>
  <c r="G2011" i="20"/>
  <c r="G2043" i="20"/>
  <c r="G2075" i="20"/>
  <c r="G2107" i="20"/>
  <c r="G2139" i="20"/>
  <c r="G2171" i="20"/>
  <c r="G2203" i="20"/>
  <c r="G2235" i="20"/>
  <c r="G2267" i="20"/>
  <c r="G2299" i="20"/>
  <c r="G2331" i="20"/>
  <c r="G2363" i="20"/>
  <c r="F1549" i="20"/>
  <c r="F1912" i="20"/>
  <c r="F1996" i="20"/>
  <c r="F2028" i="20"/>
  <c r="F2060" i="20"/>
  <c r="F2092" i="20"/>
  <c r="F2124" i="20"/>
  <c r="F2156" i="20"/>
  <c r="F2188" i="20"/>
  <c r="F2220" i="20"/>
  <c r="F2252" i="20"/>
  <c r="F2284" i="20"/>
  <c r="F2316" i="20"/>
  <c r="F2348" i="20"/>
  <c r="F2380" i="20"/>
  <c r="F1760" i="20"/>
  <c r="F1956" i="20"/>
  <c r="G2012" i="20"/>
  <c r="G2044" i="20"/>
  <c r="G2076" i="20"/>
  <c r="G2108" i="20"/>
  <c r="G2140" i="20"/>
  <c r="G2172" i="20"/>
  <c r="G2204" i="20"/>
  <c r="G2236" i="20"/>
  <c r="G2268" i="20"/>
  <c r="G2300" i="20"/>
  <c r="G2332" i="20"/>
  <c r="G2364" i="20"/>
  <c r="F1979" i="20"/>
  <c r="F2245" i="20"/>
  <c r="G2337" i="20"/>
  <c r="G2402" i="20"/>
  <c r="G2435" i="20"/>
  <c r="G2467" i="20"/>
  <c r="G2499" i="20"/>
  <c r="G2531" i="20"/>
  <c r="G2563" i="20"/>
  <c r="G2595" i="20"/>
  <c r="G2627" i="20"/>
  <c r="G2659" i="20"/>
  <c r="G2691" i="20"/>
  <c r="G2723" i="20"/>
  <c r="G2755" i="20"/>
  <c r="G2787" i="20"/>
  <c r="G2819" i="20"/>
  <c r="G2851" i="20"/>
  <c r="G2883" i="20"/>
  <c r="G2915" i="20"/>
  <c r="G2947" i="20"/>
  <c r="F1511" i="20"/>
  <c r="F2185" i="20"/>
  <c r="G2317" i="20"/>
  <c r="G2393" i="20"/>
  <c r="F2428" i="20"/>
  <c r="F2460" i="20"/>
  <c r="F2492" i="20"/>
  <c r="F2524" i="20"/>
  <c r="F2556" i="20"/>
  <c r="F2588" i="20"/>
  <c r="F2620" i="20"/>
  <c r="F2652" i="20"/>
  <c r="F2684" i="20"/>
  <c r="F2716" i="20"/>
  <c r="F2748" i="20"/>
  <c r="F2780" i="20"/>
  <c r="F2812" i="20"/>
  <c r="F2844" i="20"/>
  <c r="F2876" i="20"/>
  <c r="F2908" i="20"/>
  <c r="F2940" i="20"/>
  <c r="G1561" i="20"/>
  <c r="F2189" i="20"/>
  <c r="F2319" i="20"/>
  <c r="G2394" i="20"/>
  <c r="G2428" i="20"/>
  <c r="G2460" i="20"/>
  <c r="G2492" i="20"/>
  <c r="G2524" i="20"/>
  <c r="G2556" i="20"/>
  <c r="G2588" i="20"/>
  <c r="G2620" i="20"/>
  <c r="G2652" i="20"/>
  <c r="G2684" i="20"/>
  <c r="G2716" i="20"/>
  <c r="G2748" i="20"/>
  <c r="G2780" i="20"/>
  <c r="G2812" i="20"/>
  <c r="G2844" i="20"/>
  <c r="G2876" i="20"/>
  <c r="G2908" i="20"/>
  <c r="G2940" i="20"/>
  <c r="F1613" i="20"/>
  <c r="F2193" i="20"/>
  <c r="F2321" i="20"/>
  <c r="F2395" i="20"/>
  <c r="F2429" i="20"/>
  <c r="F2461" i="20"/>
  <c r="F2493" i="20"/>
  <c r="F2525" i="20"/>
  <c r="F2557" i="20"/>
  <c r="F2589" i="20"/>
  <c r="F2621" i="20"/>
  <c r="F2653" i="20"/>
  <c r="F2685" i="20"/>
  <c r="F2717" i="20"/>
  <c r="F2749" i="20"/>
  <c r="F2781" i="20"/>
  <c r="F2813" i="20"/>
  <c r="F2845" i="20"/>
  <c r="F2165" i="20"/>
  <c r="F2311" i="20"/>
  <c r="F2391" i="20"/>
  <c r="G2425" i="20"/>
  <c r="G2457" i="20"/>
  <c r="G2489" i="20"/>
  <c r="G2521" i="20"/>
  <c r="G2553" i="20"/>
  <c r="G2585" i="20"/>
  <c r="G2617" i="20"/>
  <c r="G2649" i="20"/>
  <c r="G2681" i="20"/>
  <c r="G2713" i="20"/>
  <c r="G2745" i="20"/>
  <c r="G2777" i="20"/>
  <c r="G2809" i="20"/>
  <c r="G2841" i="20"/>
  <c r="G2873" i="20"/>
  <c r="G2905" i="20"/>
  <c r="G2937" i="20"/>
  <c r="G2969" i="20"/>
  <c r="F2109" i="20"/>
  <c r="F2293" i="20"/>
  <c r="G2377" i="20"/>
  <c r="G2418" i="20"/>
  <c r="G2450" i="20"/>
  <c r="G2482" i="20"/>
  <c r="G2514" i="20"/>
  <c r="G2546" i="20"/>
  <c r="G2578" i="20"/>
  <c r="G2610" i="20"/>
  <c r="G2642" i="20"/>
  <c r="G2674" i="20"/>
  <c r="G2706" i="20"/>
  <c r="F2281" i="20"/>
  <c r="F2478" i="20"/>
  <c r="F2606" i="20"/>
  <c r="G2730" i="20"/>
  <c r="F2815" i="20"/>
  <c r="F2887" i="20"/>
  <c r="F2951" i="20"/>
  <c r="F2995" i="20"/>
  <c r="F3027" i="20"/>
  <c r="F3059" i="20"/>
  <c r="F3091" i="20"/>
  <c r="F3123" i="20"/>
  <c r="F3155" i="20"/>
  <c r="F3187" i="20"/>
  <c r="F3219" i="20"/>
  <c r="F3251" i="20"/>
  <c r="F3283" i="20"/>
  <c r="F3315" i="20"/>
  <c r="F3347" i="20"/>
  <c r="F3379" i="20"/>
  <c r="G2325" i="20"/>
  <c r="F2495" i="20"/>
  <c r="F2623" i="20"/>
  <c r="G2742" i="20"/>
  <c r="F2827" i="20"/>
  <c r="F2897" i="20"/>
  <c r="F2961" i="20"/>
  <c r="G2999" i="20"/>
  <c r="G3031" i="20"/>
  <c r="G3063" i="20"/>
  <c r="G3095" i="20"/>
  <c r="G3127" i="20"/>
  <c r="G3159" i="20"/>
  <c r="G3191" i="20"/>
  <c r="G171" i="20"/>
  <c r="F461" i="20"/>
  <c r="F564" i="20"/>
  <c r="G772" i="20"/>
  <c r="G1051" i="20"/>
  <c r="F950" i="20"/>
  <c r="G680" i="20"/>
  <c r="F1180" i="20"/>
  <c r="F1080" i="20"/>
  <c r="F1194" i="20"/>
  <c r="G1029" i="20"/>
  <c r="F1444" i="20"/>
  <c r="G1388" i="20"/>
  <c r="G1644" i="20"/>
  <c r="F1155" i="20"/>
  <c r="G984" i="20"/>
  <c r="G1433" i="20"/>
  <c r="F1386" i="20"/>
  <c r="F1642" i="20"/>
  <c r="F1138" i="20"/>
  <c r="G1474" i="20"/>
  <c r="G1730" i="20"/>
  <c r="F1633" i="20"/>
  <c r="G1967" i="20"/>
  <c r="F1768" i="20"/>
  <c r="F1635" i="20"/>
  <c r="G1968" i="20"/>
  <c r="F1783" i="20"/>
  <c r="F1649" i="20"/>
  <c r="G1945" i="20"/>
  <c r="F1535" i="20"/>
  <c r="G1739" i="20"/>
  <c r="F1906" i="20"/>
  <c r="F1471" i="20"/>
  <c r="F1676" i="20"/>
  <c r="G1854" i="20"/>
  <c r="G1918" i="20"/>
  <c r="G1982" i="20"/>
  <c r="F1773" i="20"/>
  <c r="F1980" i="20"/>
  <c r="G2033" i="20"/>
  <c r="G2077" i="20"/>
  <c r="G2109" i="20"/>
  <c r="G2141" i="20"/>
  <c r="G2173" i="20"/>
  <c r="G2205" i="20"/>
  <c r="G2237" i="20"/>
  <c r="G1625" i="20"/>
  <c r="F1928" i="20"/>
  <c r="F2002" i="20"/>
  <c r="F2034" i="20"/>
  <c r="F2066" i="20"/>
  <c r="F2098" i="20"/>
  <c r="F2130" i="20"/>
  <c r="F2162" i="20"/>
  <c r="F2194" i="20"/>
  <c r="F2226" i="20"/>
  <c r="F2258" i="20"/>
  <c r="F2290" i="20"/>
  <c r="F2322" i="20"/>
  <c r="F2354" i="20"/>
  <c r="F2386" i="20"/>
  <c r="F1479" i="20"/>
  <c r="F1871" i="20"/>
  <c r="F1983" i="20"/>
  <c r="G2022" i="20"/>
  <c r="G2054" i="20"/>
  <c r="G2086" i="20"/>
  <c r="G2118" i="20"/>
  <c r="G2150" i="20"/>
  <c r="G2182" i="20"/>
  <c r="G2214" i="20"/>
  <c r="G2246" i="20"/>
  <c r="G2278" i="20"/>
  <c r="G2310" i="20"/>
  <c r="G2342" i="20"/>
  <c r="G2374" i="20"/>
  <c r="F1639" i="20"/>
  <c r="F1931" i="20"/>
  <c r="F2003" i="20"/>
  <c r="F2035" i="20"/>
  <c r="F2067" i="20"/>
  <c r="F2099" i="20"/>
  <c r="F2131" i="20"/>
  <c r="F2163" i="20"/>
  <c r="F2195" i="20"/>
  <c r="F2227" i="20"/>
  <c r="F2259" i="20"/>
  <c r="F1799" i="20"/>
  <c r="F1964" i="20"/>
  <c r="G2015" i="20"/>
  <c r="G2047" i="20"/>
  <c r="G2079" i="20"/>
  <c r="G2111" i="20"/>
  <c r="G2143" i="20"/>
  <c r="G2175" i="20"/>
  <c r="G2207" i="20"/>
  <c r="G2239" i="20"/>
  <c r="G2271" i="20"/>
  <c r="G2303" i="20"/>
  <c r="G2335" i="20"/>
  <c r="G2367" i="20"/>
  <c r="F1600" i="20"/>
  <c r="F1923" i="20"/>
  <c r="F2000" i="20"/>
  <c r="F2032" i="20"/>
  <c r="F2064" i="20"/>
  <c r="F2096" i="20"/>
  <c r="F2128" i="20"/>
  <c r="F2160" i="20"/>
  <c r="F2192" i="20"/>
  <c r="F2224" i="20"/>
  <c r="F2256" i="20"/>
  <c r="F2288" i="20"/>
  <c r="F2320" i="20"/>
  <c r="F2352" i="20"/>
  <c r="F2384" i="20"/>
  <c r="G1811" i="20"/>
  <c r="F1967" i="20"/>
  <c r="G2016" i="20"/>
  <c r="G2048" i="20"/>
  <c r="G2080" i="20"/>
  <c r="G2112" i="20"/>
  <c r="G2144" i="20"/>
  <c r="G2176" i="20"/>
  <c r="G2208" i="20"/>
  <c r="G2240" i="20"/>
  <c r="G2272" i="20"/>
  <c r="G2304" i="20"/>
  <c r="G2336" i="20"/>
  <c r="G2368" i="20"/>
  <c r="F2021" i="20"/>
  <c r="F2263" i="20"/>
  <c r="F2349" i="20"/>
  <c r="F2407" i="20"/>
  <c r="G2439" i="20"/>
  <c r="G2471" i="20"/>
  <c r="G2503" i="20"/>
  <c r="G2535" i="20"/>
  <c r="G2567" i="20"/>
  <c r="G2599" i="20"/>
  <c r="G2631" i="20"/>
  <c r="G2663" i="20"/>
  <c r="G2695" i="20"/>
  <c r="G2727" i="20"/>
  <c r="G2759" i="20"/>
  <c r="G2791" i="20"/>
  <c r="G2823" i="20"/>
  <c r="G2855" i="20"/>
  <c r="G2887" i="20"/>
  <c r="G2919" i="20"/>
  <c r="G2951" i="20"/>
  <c r="F1891" i="20"/>
  <c r="F2217" i="20"/>
  <c r="F2329" i="20"/>
  <c r="G2398" i="20"/>
  <c r="F2432" i="20"/>
  <c r="F2464" i="20"/>
  <c r="F2496" i="20"/>
  <c r="F2528" i="20"/>
  <c r="F2560" i="20"/>
  <c r="F2592" i="20"/>
  <c r="F2624" i="20"/>
  <c r="F2656" i="20"/>
  <c r="F2688" i="20"/>
  <c r="F2720" i="20"/>
  <c r="F2752" i="20"/>
  <c r="F2784" i="20"/>
  <c r="F2816" i="20"/>
  <c r="F2848" i="20"/>
  <c r="F2880" i="20"/>
  <c r="F2912" i="20"/>
  <c r="F2944" i="20"/>
  <c r="F1915" i="20"/>
  <c r="F2221" i="20"/>
  <c r="G2329" i="20"/>
  <c r="F2399" i="20"/>
  <c r="G2432" i="20"/>
  <c r="G2464" i="20"/>
  <c r="G2496" i="20"/>
  <c r="G2528" i="20"/>
  <c r="G2560" i="20"/>
  <c r="G2592" i="20"/>
  <c r="G2624" i="20"/>
  <c r="G2656" i="20"/>
  <c r="G2688" i="20"/>
  <c r="G2720" i="20"/>
  <c r="G2752" i="20"/>
  <c r="G2784" i="20"/>
  <c r="G2816" i="20"/>
  <c r="G2848" i="20"/>
  <c r="G2880" i="20"/>
  <c r="G2912" i="20"/>
  <c r="G2944" i="20"/>
  <c r="F1925" i="20"/>
  <c r="F2225" i="20"/>
  <c r="F2331" i="20"/>
  <c r="G2399" i="20"/>
  <c r="F2433" i="20"/>
  <c r="F2465" i="20"/>
  <c r="F2497" i="20"/>
  <c r="F2529" i="20"/>
  <c r="F2561" i="20"/>
  <c r="F2593" i="20"/>
  <c r="F2625" i="20"/>
  <c r="F2657" i="20"/>
  <c r="F2689" i="20"/>
  <c r="F2721" i="20"/>
  <c r="F2753" i="20"/>
  <c r="F2785" i="20"/>
  <c r="F2817" i="20"/>
  <c r="F1664" i="20"/>
  <c r="F2197" i="20"/>
  <c r="G2321" i="20"/>
  <c r="G2395" i="20"/>
  <c r="G2429" i="20"/>
  <c r="G2461" i="20"/>
  <c r="G2493" i="20"/>
  <c r="G2525" i="20"/>
  <c r="G2557" i="20"/>
  <c r="G2589" i="20"/>
  <c r="G2621" i="20"/>
  <c r="G2653" i="20"/>
  <c r="G2685" i="20"/>
  <c r="G2717" i="20"/>
  <c r="G2749" i="20"/>
  <c r="G2781" i="20"/>
  <c r="G2813" i="20"/>
  <c r="G2845" i="20"/>
  <c r="G2877" i="20"/>
  <c r="G2909" i="20"/>
  <c r="G2941" i="20"/>
  <c r="G2973" i="20"/>
  <c r="F2141" i="20"/>
  <c r="F2303" i="20"/>
  <c r="G2387" i="20"/>
  <c r="G2422" i="20"/>
  <c r="G2454" i="20"/>
  <c r="G2486" i="20"/>
  <c r="G2518" i="20"/>
  <c r="G2550" i="20"/>
  <c r="G2582" i="20"/>
  <c r="G2614" i="20"/>
  <c r="G2646" i="20"/>
  <c r="G2678" i="20"/>
  <c r="G2710" i="20"/>
  <c r="F2323" i="20"/>
  <c r="F2494" i="20"/>
  <c r="F2622" i="20"/>
  <c r="F2742" i="20"/>
  <c r="G2826" i="20"/>
  <c r="F2895" i="20"/>
  <c r="F2959" i="20"/>
  <c r="F2999" i="20"/>
  <c r="F3031" i="20"/>
  <c r="F3063" i="20"/>
  <c r="F3095" i="20"/>
  <c r="F3127" i="20"/>
  <c r="F3159" i="20"/>
  <c r="F3191" i="20"/>
  <c r="F3223" i="20"/>
  <c r="F3255" i="20"/>
  <c r="F3287" i="20"/>
  <c r="F3319" i="20"/>
  <c r="F3351" i="20"/>
  <c r="F3383" i="20"/>
  <c r="F2369" i="20"/>
  <c r="F2511" i="20"/>
  <c r="F2639" i="20"/>
  <c r="F2754" i="20"/>
  <c r="G2838" i="20"/>
  <c r="F2905" i="20"/>
  <c r="F2969" i="20"/>
  <c r="G3003" i="20"/>
  <c r="G3035" i="20"/>
  <c r="G3067" i="20"/>
  <c r="G3099" i="20"/>
  <c r="G3131" i="20"/>
  <c r="G3163" i="20"/>
  <c r="G3195" i="20"/>
  <c r="F200" i="20"/>
  <c r="G509" i="20"/>
  <c r="F838" i="20"/>
  <c r="G1010" i="20"/>
  <c r="G1170" i="20"/>
  <c r="G1001" i="20"/>
  <c r="F868" i="20"/>
  <c r="F1212" i="20"/>
  <c r="G1120" i="20"/>
  <c r="F1270" i="20"/>
  <c r="F1142" i="20"/>
  <c r="G808" i="20"/>
  <c r="G1420" i="20"/>
  <c r="G1676" i="20"/>
  <c r="F1241" i="20"/>
  <c r="F1114" i="20"/>
  <c r="G1465" i="20"/>
  <c r="F1418" i="20"/>
  <c r="F1674" i="20"/>
  <c r="F1223" i="20"/>
  <c r="G1506" i="20"/>
  <c r="G1762" i="20"/>
  <c r="F1684" i="20"/>
  <c r="F914" i="20"/>
  <c r="G1819" i="20"/>
  <c r="G1685" i="20"/>
  <c r="F1203" i="20"/>
  <c r="G1833" i="20"/>
  <c r="F1700" i="20"/>
  <c r="G1969" i="20"/>
  <c r="F1573" i="20"/>
  <c r="G1777" i="20"/>
  <c r="F1930" i="20"/>
  <c r="G1509" i="20"/>
  <c r="F1715" i="20"/>
  <c r="G1858" i="20"/>
  <c r="G1922" i="20"/>
  <c r="G1986" i="20"/>
  <c r="F1824" i="20"/>
  <c r="G1997" i="20"/>
  <c r="G2037" i="20"/>
  <c r="G2081" i="20"/>
  <c r="G2113" i="20"/>
  <c r="G2145" i="20"/>
  <c r="G2177" i="20"/>
  <c r="G2209" i="20"/>
  <c r="G2241" i="20"/>
  <c r="F1677" i="20"/>
  <c r="F1939" i="20"/>
  <c r="F2006" i="20"/>
  <c r="F2038" i="20"/>
  <c r="F2070" i="20"/>
  <c r="F2102" i="20"/>
  <c r="F2134" i="20"/>
  <c r="F2166" i="20"/>
  <c r="F2198" i="20"/>
  <c r="F2230" i="20"/>
  <c r="F2262" i="20"/>
  <c r="F2294" i="20"/>
  <c r="F2326" i="20"/>
  <c r="F2358" i="20"/>
  <c r="F2390" i="20"/>
  <c r="G1529" i="20"/>
  <c r="F1903" i="20"/>
  <c r="G1992" i="20"/>
  <c r="G2026" i="20"/>
  <c r="G2058" i="20"/>
  <c r="G2090" i="20"/>
  <c r="G2122" i="20"/>
  <c r="G2154" i="20"/>
  <c r="G2186" i="20"/>
  <c r="G2218" i="20"/>
  <c r="G2250" i="20"/>
  <c r="G2282" i="20"/>
  <c r="G2314" i="20"/>
  <c r="G2346" i="20"/>
  <c r="G2378" i="20"/>
  <c r="G1689" i="20"/>
  <c r="F1941" i="20"/>
  <c r="F2007" i="20"/>
  <c r="F2039" i="20"/>
  <c r="F2071" i="20"/>
  <c r="F2103" i="20"/>
  <c r="F2135" i="20"/>
  <c r="F2167" i="20"/>
  <c r="F2199" i="20"/>
  <c r="F2231" i="20"/>
  <c r="F1323" i="20"/>
  <c r="F1847" i="20"/>
  <c r="F1975" i="20"/>
  <c r="G2019" i="20"/>
  <c r="G2051" i="20"/>
  <c r="G2083" i="20"/>
  <c r="G2115" i="20"/>
  <c r="G2147" i="20"/>
  <c r="G2179" i="20"/>
  <c r="G2211" i="20"/>
  <c r="G2243" i="20"/>
  <c r="G2275" i="20"/>
  <c r="G2307" i="20"/>
  <c r="G2339" i="20"/>
  <c r="G2371" i="20"/>
  <c r="G1651" i="20"/>
  <c r="F1933" i="20"/>
  <c r="F2004" i="20"/>
  <c r="F2036" i="20"/>
  <c r="F2068" i="20"/>
  <c r="F2100" i="20"/>
  <c r="F2132" i="20"/>
  <c r="F2164" i="20"/>
  <c r="F2196" i="20"/>
  <c r="F2228" i="20"/>
  <c r="F2260" i="20"/>
  <c r="F2292" i="20"/>
  <c r="F2324" i="20"/>
  <c r="F2356" i="20"/>
  <c r="F1387" i="20"/>
  <c r="F1855" i="20"/>
  <c r="F1977" i="20"/>
  <c r="G2020" i="20"/>
  <c r="G2052" i="20"/>
  <c r="G2084" i="20"/>
  <c r="G2116" i="20"/>
  <c r="G2148" i="20"/>
  <c r="G2180" i="20"/>
  <c r="G2212" i="20"/>
  <c r="G2244" i="20"/>
  <c r="G2276" i="20"/>
  <c r="G2308" i="20"/>
  <c r="G2340" i="20"/>
  <c r="G2372" i="20"/>
  <c r="F2053" i="20"/>
  <c r="G2273" i="20"/>
  <c r="F2359" i="20"/>
  <c r="G2411" i="20"/>
  <c r="G2443" i="20"/>
  <c r="G2475" i="20"/>
  <c r="G2507" i="20"/>
  <c r="G2539" i="20"/>
  <c r="G2571" i="20"/>
  <c r="G2603" i="20"/>
  <c r="G2635" i="20"/>
  <c r="G2667" i="20"/>
  <c r="G2699" i="20"/>
  <c r="G2731" i="20"/>
  <c r="G2763" i="20"/>
  <c r="G2795" i="20"/>
  <c r="G2827" i="20"/>
  <c r="G2859" i="20"/>
  <c r="G2891" i="20"/>
  <c r="G2923" i="20"/>
  <c r="G2955" i="20"/>
  <c r="F1989" i="20"/>
  <c r="F2249" i="20"/>
  <c r="F2339" i="20"/>
  <c r="F2403" i="20"/>
  <c r="F2436" i="20"/>
  <c r="F2468" i="20"/>
  <c r="F2500" i="20"/>
  <c r="F2532" i="20"/>
  <c r="F2564" i="20"/>
  <c r="F2596" i="20"/>
  <c r="F2628" i="20"/>
  <c r="F2660" i="20"/>
  <c r="F2692" i="20"/>
  <c r="F2724" i="20"/>
  <c r="F2756" i="20"/>
  <c r="F2788" i="20"/>
  <c r="F2820" i="20"/>
  <c r="F2852" i="20"/>
  <c r="F2884" i="20"/>
  <c r="F2916" i="20"/>
  <c r="F2948" i="20"/>
  <c r="F1997" i="20"/>
  <c r="F2253" i="20"/>
  <c r="F2341" i="20"/>
  <c r="G2403" i="20"/>
  <c r="G2436" i="20"/>
  <c r="G2468" i="20"/>
  <c r="G2500" i="20"/>
  <c r="G2532" i="20"/>
  <c r="G2564" i="20"/>
  <c r="G2596" i="20"/>
  <c r="G2628" i="20"/>
  <c r="G2660" i="20"/>
  <c r="G2692" i="20"/>
  <c r="G2724" i="20"/>
  <c r="G2756" i="20"/>
  <c r="G2788" i="20"/>
  <c r="G2820" i="20"/>
  <c r="G2852" i="20"/>
  <c r="G2884" i="20"/>
  <c r="G2916" i="20"/>
  <c r="G2948" i="20"/>
  <c r="F2001" i="20"/>
  <c r="G2253" i="20"/>
  <c r="G2341" i="20"/>
  <c r="F2404" i="20"/>
  <c r="F2437" i="20"/>
  <c r="F2469" i="20"/>
  <c r="F2501" i="20"/>
  <c r="F2533" i="20"/>
  <c r="F2565" i="20"/>
  <c r="F2597" i="20"/>
  <c r="F2629" i="20"/>
  <c r="F2661" i="20"/>
  <c r="F2693" i="20"/>
  <c r="F2725" i="20"/>
  <c r="F2757" i="20"/>
  <c r="F2789" i="20"/>
  <c r="F2821" i="20"/>
  <c r="F1936" i="20"/>
  <c r="F2229" i="20"/>
  <c r="F2333" i="20"/>
  <c r="F2400" i="20"/>
  <c r="G2433" i="20"/>
  <c r="G2465" i="20"/>
  <c r="G2497" i="20"/>
  <c r="G2529" i="20"/>
  <c r="G2561" i="20"/>
  <c r="G2593" i="20"/>
  <c r="G2625" i="20"/>
  <c r="G2657" i="20"/>
  <c r="G2689" i="20"/>
  <c r="G2721" i="20"/>
  <c r="G2753" i="20"/>
  <c r="G2785" i="20"/>
  <c r="G2817" i="20"/>
  <c r="G2849" i="20"/>
  <c r="G2881" i="20"/>
  <c r="G2913" i="20"/>
  <c r="G2945" i="20"/>
  <c r="G2977" i="20"/>
  <c r="F2173" i="20"/>
  <c r="G2313" i="20"/>
  <c r="F2392" i="20"/>
  <c r="G2426" i="20"/>
  <c r="G2458" i="20"/>
  <c r="G2490" i="20"/>
  <c r="G2522" i="20"/>
  <c r="G2554" i="20"/>
  <c r="G2586" i="20"/>
  <c r="G2618" i="20"/>
  <c r="G2650" i="20"/>
  <c r="G2682" i="20"/>
  <c r="G2714" i="20"/>
  <c r="G2365" i="20"/>
  <c r="F2510" i="20"/>
  <c r="F2638" i="20"/>
  <c r="F2751" i="20"/>
  <c r="F2838" i="20"/>
  <c r="F2903" i="20"/>
  <c r="F2967" i="20"/>
  <c r="F3003" i="20"/>
  <c r="F3035" i="20"/>
  <c r="F3067" i="20"/>
  <c r="F3099" i="20"/>
  <c r="F3131" i="20"/>
  <c r="F3163" i="20"/>
  <c r="F3195" i="20"/>
  <c r="F3227" i="20"/>
  <c r="F3259" i="20"/>
  <c r="F3291" i="20"/>
  <c r="F3323" i="20"/>
  <c r="F3355" i="20"/>
  <c r="F3387" i="20"/>
  <c r="F2397" i="20"/>
  <c r="F2527" i="20"/>
  <c r="F2655" i="20"/>
  <c r="F2763" i="20"/>
  <c r="F2849" i="20"/>
  <c r="F2913" i="20"/>
  <c r="G2974" i="20"/>
  <c r="G3007" i="20"/>
  <c r="G3039" i="20"/>
  <c r="G3071" i="20"/>
  <c r="G3103" i="20"/>
  <c r="G3135" i="20"/>
  <c r="G3167" i="20"/>
  <c r="G3199" i="20"/>
  <c r="G3231" i="20"/>
  <c r="G3263" i="20"/>
  <c r="G3295" i="20"/>
  <c r="G116" i="20"/>
  <c r="F426" i="20"/>
  <c r="F572" i="20"/>
  <c r="F923" i="20"/>
  <c r="G1234" i="20"/>
  <c r="G1052" i="20"/>
  <c r="G919" i="20"/>
  <c r="F1244" i="20"/>
  <c r="G1152" i="20"/>
  <c r="G1303" i="20"/>
  <c r="F1227" i="20"/>
  <c r="G1064" i="20"/>
  <c r="G1452" i="20"/>
  <c r="G1708" i="20"/>
  <c r="F1289" i="20"/>
  <c r="F1199" i="20"/>
  <c r="G1055" i="20"/>
  <c r="F1450" i="20"/>
  <c r="F1706" i="20"/>
  <c r="G1282" i="20"/>
  <c r="G1538" i="20"/>
  <c r="G1794" i="20"/>
  <c r="G1735" i="20"/>
  <c r="F1427" i="20"/>
  <c r="F1860" i="20"/>
  <c r="F1737" i="20"/>
  <c r="G1475" i="20"/>
  <c r="F1869" i="20"/>
  <c r="G1751" i="20"/>
  <c r="G1977" i="20"/>
  <c r="G1585" i="20"/>
  <c r="F1791" i="20"/>
  <c r="F1938" i="20"/>
  <c r="F1523" i="20"/>
  <c r="G1727" i="20"/>
  <c r="G1866" i="20"/>
  <c r="G1930" i="20"/>
  <c r="G1994" i="20"/>
  <c r="F1863" i="20"/>
  <c r="G2001" i="20"/>
  <c r="G2045" i="20"/>
  <c r="G2085" i="20"/>
  <c r="G2117" i="20"/>
  <c r="G2149" i="20"/>
  <c r="G2181" i="20"/>
  <c r="G2213" i="20"/>
  <c r="G2245" i="20"/>
  <c r="F1728" i="20"/>
  <c r="F1949" i="20"/>
  <c r="F2010" i="20"/>
  <c r="F2042" i="20"/>
  <c r="F2074" i="20"/>
  <c r="F2106" i="20"/>
  <c r="F2138" i="20"/>
  <c r="F2170" i="20"/>
  <c r="F2202" i="20"/>
  <c r="F2234" i="20"/>
  <c r="F2266" i="20"/>
  <c r="F2298" i="20"/>
  <c r="F2330" i="20"/>
  <c r="F2362" i="20"/>
  <c r="F2394" i="20"/>
  <c r="F1581" i="20"/>
  <c r="F1919" i="20"/>
  <c r="G1998" i="20"/>
  <c r="G2030" i="20"/>
  <c r="G2062" i="20"/>
  <c r="G2094" i="20"/>
  <c r="G2126" i="20"/>
  <c r="G2158" i="20"/>
  <c r="G2190" i="20"/>
  <c r="G2222" i="20"/>
  <c r="G2254" i="20"/>
  <c r="G2286" i="20"/>
  <c r="G2318" i="20"/>
  <c r="G2350" i="20"/>
  <c r="G2382" i="20"/>
  <c r="F1741" i="20"/>
  <c r="F1952" i="20"/>
  <c r="F2011" i="20"/>
  <c r="F2043" i="20"/>
  <c r="F2075" i="20"/>
  <c r="F2107" i="20"/>
  <c r="F2139" i="20"/>
  <c r="F2171" i="20"/>
  <c r="F2203" i="20"/>
  <c r="F2235" i="20"/>
  <c r="G1491" i="20"/>
  <c r="F1879" i="20"/>
  <c r="F1985" i="20"/>
  <c r="G2023" i="20"/>
  <c r="G2055" i="20"/>
  <c r="G2087" i="20"/>
  <c r="G2119" i="20"/>
  <c r="G2151" i="20"/>
  <c r="G2183" i="20"/>
  <c r="G2215" i="20"/>
  <c r="G2247" i="20"/>
  <c r="G2279" i="20"/>
  <c r="G2311" i="20"/>
  <c r="G2343" i="20"/>
  <c r="G2375" i="20"/>
  <c r="F1703" i="20"/>
  <c r="F1944" i="20"/>
  <c r="F2008" i="20"/>
  <c r="F2040" i="20"/>
  <c r="F2072" i="20"/>
  <c r="F2104" i="20"/>
  <c r="F2136" i="20"/>
  <c r="F2168" i="20"/>
  <c r="F2200" i="20"/>
  <c r="F2232" i="20"/>
  <c r="F2264" i="20"/>
  <c r="F2296" i="20"/>
  <c r="F2328" i="20"/>
  <c r="F2360" i="20"/>
  <c r="F1504" i="20"/>
  <c r="F1887" i="20"/>
  <c r="F1988" i="20"/>
  <c r="G2024" i="20"/>
  <c r="G2056" i="20"/>
  <c r="G2088" i="20"/>
  <c r="G2120" i="20"/>
  <c r="G2152" i="20"/>
  <c r="G2184" i="20"/>
  <c r="G2216" i="20"/>
  <c r="G2248" i="20"/>
  <c r="G2280" i="20"/>
  <c r="G2312" i="20"/>
  <c r="G2344" i="20"/>
  <c r="G2376" i="20"/>
  <c r="F2085" i="20"/>
  <c r="F2285" i="20"/>
  <c r="G2369" i="20"/>
  <c r="G2415" i="20"/>
  <c r="G2447" i="20"/>
  <c r="G2479" i="20"/>
  <c r="G2511" i="20"/>
  <c r="G2543" i="20"/>
  <c r="G2575" i="20"/>
  <c r="G2607" i="20"/>
  <c r="G2639" i="20"/>
  <c r="G2671" i="20"/>
  <c r="G2703" i="20"/>
  <c r="G2735" i="20"/>
  <c r="G2767" i="20"/>
  <c r="G2799" i="20"/>
  <c r="G2831" i="20"/>
  <c r="G2863" i="20"/>
  <c r="G2895" i="20"/>
  <c r="G2927" i="20"/>
  <c r="G2959" i="20"/>
  <c r="F2025" i="20"/>
  <c r="F2265" i="20"/>
  <c r="G2349" i="20"/>
  <c r="G2407" i="20"/>
  <c r="F2440" i="20"/>
  <c r="F2472" i="20"/>
  <c r="F2504" i="20"/>
  <c r="F2536" i="20"/>
  <c r="F2568" i="20"/>
  <c r="F2600" i="20"/>
  <c r="F2632" i="20"/>
  <c r="F2664" i="20"/>
  <c r="F2696" i="20"/>
  <c r="F2728" i="20"/>
  <c r="F2760" i="20"/>
  <c r="F2792" i="20"/>
  <c r="F2824" i="20"/>
  <c r="F2856" i="20"/>
  <c r="F2888" i="20"/>
  <c r="F2920" i="20"/>
  <c r="F2952" i="20"/>
  <c r="F2029" i="20"/>
  <c r="G2265" i="20"/>
  <c r="F2351" i="20"/>
  <c r="F2408" i="20"/>
  <c r="G2440" i="20"/>
  <c r="G2472" i="20"/>
  <c r="G2504" i="20"/>
  <c r="G2536" i="20"/>
  <c r="G2568" i="20"/>
  <c r="G2600" i="20"/>
  <c r="G2632" i="20"/>
  <c r="G2664" i="20"/>
  <c r="G2696" i="20"/>
  <c r="G2728" i="20"/>
  <c r="G2760" i="20"/>
  <c r="G2792" i="20"/>
  <c r="G2824" i="20"/>
  <c r="G2856" i="20"/>
  <c r="G2888" i="20"/>
  <c r="G2920" i="20"/>
  <c r="G2952" i="20"/>
  <c r="F2033" i="20"/>
  <c r="F2267" i="20"/>
  <c r="F2353" i="20"/>
  <c r="G2408" i="20"/>
  <c r="F2441" i="20"/>
  <c r="F2473" i="20"/>
  <c r="F2505" i="20"/>
  <c r="F2537" i="20"/>
  <c r="F2569" i="20"/>
  <c r="F2601" i="20"/>
  <c r="F2633" i="20"/>
  <c r="F2665" i="20"/>
  <c r="F2697" i="20"/>
  <c r="F2729" i="20"/>
  <c r="F2761" i="20"/>
  <c r="F2793" i="20"/>
  <c r="F2825" i="20"/>
  <c r="F2005" i="20"/>
  <c r="F2257" i="20"/>
  <c r="F2343" i="20"/>
  <c r="G2404" i="20"/>
  <c r="G2437" i="20"/>
  <c r="G2469" i="20"/>
  <c r="G2501" i="20"/>
  <c r="G2533" i="20"/>
  <c r="G2565" i="20"/>
  <c r="G2597" i="20"/>
  <c r="G2629" i="20"/>
  <c r="G2661" i="20"/>
  <c r="G2693" i="20"/>
  <c r="G2725" i="20"/>
  <c r="G2757" i="20"/>
  <c r="G2789" i="20"/>
  <c r="G2821" i="20"/>
  <c r="G2853" i="20"/>
  <c r="G2885" i="20"/>
  <c r="G2917" i="20"/>
  <c r="G2949" i="20"/>
  <c r="F1767" i="20"/>
  <c r="F2205" i="20"/>
  <c r="F2325" i="20"/>
  <c r="G2396" i="20"/>
  <c r="G2430" i="20"/>
  <c r="G2462" i="20"/>
  <c r="G2494" i="20"/>
  <c r="G2526" i="20"/>
  <c r="G2558" i="20"/>
  <c r="G2590" i="20"/>
  <c r="G2622" i="20"/>
  <c r="G2654" i="20"/>
  <c r="G2686" i="20"/>
  <c r="G2718" i="20"/>
  <c r="F2396" i="20"/>
  <c r="F2526" i="20"/>
  <c r="F2654" i="20"/>
  <c r="G2762" i="20"/>
  <c r="F2847" i="20"/>
  <c r="F2911" i="20"/>
  <c r="F2974" i="20"/>
  <c r="F3007" i="20"/>
  <c r="F3039" i="20"/>
  <c r="F3071" i="20"/>
  <c r="F3103" i="20"/>
  <c r="F3135" i="20"/>
  <c r="F3167" i="20"/>
  <c r="F3199" i="20"/>
  <c r="F3231" i="20"/>
  <c r="F3263" i="20"/>
  <c r="F3295" i="20"/>
  <c r="F3327" i="20"/>
  <c r="F3359" i="20"/>
  <c r="F3391" i="20"/>
  <c r="F2415" i="20"/>
  <c r="F2543" i="20"/>
  <c r="F2671" i="20"/>
  <c r="G2774" i="20"/>
  <c r="F2857" i="20"/>
  <c r="F2921" i="20"/>
  <c r="G2979" i="20"/>
  <c r="G3011" i="20"/>
  <c r="G3043" i="20"/>
  <c r="G3075" i="20"/>
  <c r="G3107" i="20"/>
  <c r="G3139" i="20"/>
  <c r="G3171" i="20"/>
  <c r="G3203" i="20"/>
  <c r="G3235" i="20"/>
  <c r="G3267" i="20"/>
  <c r="F145" i="20"/>
  <c r="G474" i="20"/>
  <c r="F843" i="20"/>
  <c r="F1083" i="20"/>
  <c r="F860" i="20"/>
  <c r="G1103" i="20"/>
  <c r="F970" i="20"/>
  <c r="G776" i="20"/>
  <c r="G1184" i="20"/>
  <c r="G1335" i="20"/>
  <c r="F1284" i="20"/>
  <c r="F1165" i="20"/>
  <c r="G1484" i="20"/>
  <c r="G1740" i="20"/>
  <c r="F1321" i="20"/>
  <c r="F1272" i="20"/>
  <c r="F1158" i="20"/>
  <c r="F1482" i="20"/>
  <c r="F1738" i="20"/>
  <c r="G1314" i="20"/>
  <c r="G1570" i="20"/>
  <c r="G1826" i="20"/>
  <c r="F1787" i="20"/>
  <c r="F1512" i="20"/>
  <c r="F1892" i="20"/>
  <c r="F1788" i="20"/>
  <c r="F1527" i="20"/>
  <c r="F1901" i="20"/>
  <c r="F1803" i="20"/>
  <c r="F1139" i="20"/>
  <c r="F1624" i="20"/>
  <c r="F1829" i="20"/>
  <c r="F1962" i="20"/>
  <c r="F1561" i="20"/>
  <c r="G1765" i="20"/>
  <c r="G1870" i="20"/>
  <c r="G1934" i="20"/>
  <c r="F1058" i="20"/>
  <c r="F1916" i="20"/>
  <c r="G2005" i="20"/>
  <c r="G2049" i="20"/>
  <c r="G2089" i="20"/>
  <c r="G2121" i="20"/>
  <c r="G2153" i="20"/>
  <c r="G2185" i="20"/>
  <c r="G2217" i="20"/>
  <c r="G2249" i="20"/>
  <c r="G1779" i="20"/>
  <c r="F1960" i="20"/>
  <c r="F2014" i="20"/>
  <c r="F2046" i="20"/>
  <c r="F2078" i="20"/>
  <c r="F2110" i="20"/>
  <c r="F2142" i="20"/>
  <c r="F2174" i="20"/>
  <c r="F2206" i="20"/>
  <c r="F2238" i="20"/>
  <c r="F2270" i="20"/>
  <c r="F2302" i="20"/>
  <c r="F2334" i="20"/>
  <c r="F2366" i="20"/>
  <c r="F2398" i="20"/>
  <c r="F1632" i="20"/>
  <c r="F1929" i="20"/>
  <c r="G2002" i="20"/>
  <c r="G2034" i="20"/>
  <c r="G2066" i="20"/>
  <c r="G2098" i="20"/>
  <c r="G2130" i="20"/>
  <c r="G2162" i="20"/>
  <c r="G2194" i="20"/>
  <c r="G2226" i="20"/>
  <c r="G2258" i="20"/>
  <c r="G2290" i="20"/>
  <c r="G2322" i="20"/>
  <c r="G2354" i="20"/>
  <c r="G2386" i="20"/>
  <c r="F1792" i="20"/>
  <c r="F1963" i="20"/>
  <c r="F2015" i="20"/>
  <c r="F2047" i="20"/>
  <c r="F2079" i="20"/>
  <c r="F2111" i="20"/>
  <c r="F2143" i="20"/>
  <c r="F2175" i="20"/>
  <c r="F2207" i="20"/>
  <c r="F2239" i="20"/>
  <c r="F1543" i="20"/>
  <c r="F1911" i="20"/>
  <c r="F1995" i="20"/>
  <c r="G2027" i="20"/>
  <c r="G2059" i="20"/>
  <c r="G2091" i="20"/>
  <c r="G2123" i="20"/>
  <c r="G2155" i="20"/>
  <c r="G2187" i="20"/>
  <c r="G2219" i="20"/>
  <c r="G2251" i="20"/>
  <c r="G2283" i="20"/>
  <c r="G2315" i="20"/>
  <c r="G2347" i="20"/>
  <c r="G2379" i="20"/>
  <c r="G1753" i="20"/>
  <c r="F1955" i="20"/>
  <c r="F2012" i="20"/>
  <c r="F2044" i="20"/>
  <c r="F2076" i="20"/>
  <c r="F2108" i="20"/>
  <c r="F2140" i="20"/>
  <c r="F2172" i="20"/>
  <c r="F2204" i="20"/>
  <c r="F2236" i="20"/>
  <c r="F2268" i="20"/>
  <c r="F2300" i="20"/>
  <c r="F2332" i="20"/>
  <c r="F2364" i="20"/>
  <c r="G1555" i="20"/>
  <c r="F1913" i="20"/>
  <c r="G1996" i="20"/>
  <c r="G2028" i="20"/>
  <c r="G2060" i="20"/>
  <c r="G2092" i="20"/>
  <c r="G2124" i="20"/>
  <c r="G2156" i="20"/>
  <c r="G2188" i="20"/>
  <c r="G2220" i="20"/>
  <c r="G2252" i="20"/>
  <c r="G2284" i="20"/>
  <c r="G2316" i="20"/>
  <c r="G2348" i="20"/>
  <c r="G2380" i="20"/>
  <c r="F2117" i="20"/>
  <c r="F2295" i="20"/>
  <c r="F2381" i="20"/>
  <c r="G2419" i="20"/>
  <c r="G2451" i="20"/>
  <c r="G2483" i="20"/>
  <c r="G2515" i="20"/>
  <c r="G2547" i="20"/>
  <c r="G2579" i="20"/>
  <c r="G2611" i="20"/>
  <c r="G2643" i="20"/>
  <c r="G2675" i="20"/>
  <c r="G2707" i="20"/>
  <c r="G2739" i="20"/>
  <c r="G2771" i="20"/>
  <c r="G2803" i="20"/>
  <c r="G2835" i="20"/>
  <c r="G2867" i="20"/>
  <c r="G2899" i="20"/>
  <c r="G2931" i="20"/>
  <c r="G2963" i="20"/>
  <c r="F2057" i="20"/>
  <c r="F2275" i="20"/>
  <c r="F2361" i="20"/>
  <c r="F2412" i="20"/>
  <c r="F2444" i="20"/>
  <c r="F2476" i="20"/>
  <c r="F2508" i="20"/>
  <c r="F2540" i="20"/>
  <c r="F2572" i="20"/>
  <c r="F2604" i="20"/>
  <c r="F2636" i="20"/>
  <c r="F2668" i="20"/>
  <c r="F2700" i="20"/>
  <c r="F2732" i="20"/>
  <c r="F2764" i="20"/>
  <c r="F2796" i="20"/>
  <c r="F2828" i="20"/>
  <c r="F2860" i="20"/>
  <c r="F2892" i="20"/>
  <c r="F2924" i="20"/>
  <c r="F2956" i="20"/>
  <c r="F2061" i="20"/>
  <c r="F2277" i="20"/>
  <c r="G2361" i="20"/>
  <c r="G2412" i="20"/>
  <c r="G2444" i="20"/>
  <c r="G2476" i="20"/>
  <c r="G2508" i="20"/>
  <c r="G2540" i="20"/>
  <c r="G2572" i="20"/>
  <c r="G2604" i="20"/>
  <c r="G2636" i="20"/>
  <c r="G2668" i="20"/>
  <c r="G2700" i="20"/>
  <c r="G2732" i="20"/>
  <c r="G2764" i="20"/>
  <c r="G2796" i="20"/>
  <c r="G2828" i="20"/>
  <c r="G2860" i="20"/>
  <c r="G2892" i="20"/>
  <c r="G2924" i="20"/>
  <c r="G2956" i="20"/>
  <c r="F2065" i="20"/>
  <c r="G2277" i="20"/>
  <c r="F2363" i="20"/>
  <c r="F2413" i="20"/>
  <c r="F2445" i="20"/>
  <c r="F2477" i="20"/>
  <c r="F2509" i="20"/>
  <c r="F2541" i="20"/>
  <c r="F2573" i="20"/>
  <c r="F2605" i="20"/>
  <c r="F2637" i="20"/>
  <c r="F2669" i="20"/>
  <c r="F2701" i="20"/>
  <c r="F2733" i="20"/>
  <c r="F2765" i="20"/>
  <c r="F2797" i="20"/>
  <c r="F2829" i="20"/>
  <c r="F2037" i="20"/>
  <c r="F2269" i="20"/>
  <c r="G2353" i="20"/>
  <c r="F2409" i="20"/>
  <c r="G2441" i="20"/>
  <c r="G2473" i="20"/>
  <c r="G2505" i="20"/>
  <c r="G2537" i="20"/>
  <c r="G2569" i="20"/>
  <c r="G2601" i="20"/>
  <c r="G2633" i="20"/>
  <c r="G2665" i="20"/>
  <c r="G2697" i="20"/>
  <c r="G2729" i="20"/>
  <c r="G2761" i="20"/>
  <c r="G2793" i="20"/>
  <c r="G2825" i="20"/>
  <c r="G2857" i="20"/>
  <c r="G2889" i="20"/>
  <c r="G2921" i="20"/>
  <c r="G2953" i="20"/>
  <c r="F1957" i="20"/>
  <c r="F2237" i="20"/>
  <c r="F2335" i="20"/>
  <c r="F2401" i="20"/>
  <c r="G2434" i="20"/>
  <c r="G2466" i="20"/>
  <c r="G2498" i="20"/>
  <c r="G2530" i="20"/>
  <c r="G2562" i="20"/>
  <c r="G2594" i="20"/>
  <c r="G2626" i="20"/>
  <c r="G2658" i="20"/>
  <c r="G2690" i="20"/>
  <c r="G2722" i="20"/>
  <c r="F2414" i="20"/>
  <c r="F2542" i="20"/>
  <c r="F2670" i="20"/>
  <c r="F2774" i="20"/>
  <c r="F2855" i="20"/>
  <c r="F2919" i="20"/>
  <c r="F2979" i="20"/>
  <c r="F3011" i="20"/>
  <c r="F3043" i="20"/>
  <c r="F3075" i="20"/>
  <c r="F3107" i="20"/>
  <c r="F3139" i="20"/>
  <c r="F3171" i="20"/>
  <c r="F3203" i="20"/>
  <c r="F3235" i="20"/>
  <c r="F3267" i="20"/>
  <c r="F3299" i="20"/>
  <c r="F3331" i="20"/>
  <c r="F3363" i="20"/>
  <c r="G1817" i="20"/>
  <c r="F2431" i="20"/>
  <c r="F2559" i="20"/>
  <c r="F2687" i="20"/>
  <c r="F2786" i="20"/>
  <c r="F2865" i="20"/>
  <c r="F2929" i="20"/>
  <c r="G2983" i="20"/>
  <c r="G3015" i="20"/>
  <c r="G3047" i="20"/>
  <c r="G3079" i="20"/>
  <c r="G3111" i="20"/>
  <c r="G61" i="20"/>
  <c r="F519" i="20"/>
  <c r="G759" i="20"/>
  <c r="G979" i="20"/>
  <c r="G911" i="20"/>
  <c r="G1135" i="20"/>
  <c r="G1021" i="20"/>
  <c r="G875" i="20"/>
  <c r="G1216" i="20"/>
  <c r="G1367" i="20"/>
  <c r="F1316" i="20"/>
  <c r="F1250" i="20"/>
  <c r="G1516" i="20"/>
  <c r="G1772" i="20"/>
  <c r="F1353" i="20"/>
  <c r="G1305" i="20"/>
  <c r="F1243" i="20"/>
  <c r="F1514" i="20"/>
  <c r="F1770" i="20"/>
  <c r="G1346" i="20"/>
  <c r="G1602" i="20"/>
  <c r="F1255" i="20"/>
  <c r="G1837" i="20"/>
  <c r="G1563" i="20"/>
  <c r="F1269" i="20"/>
  <c r="G1839" i="20"/>
  <c r="G1577" i="20"/>
  <c r="F1343" i="20"/>
  <c r="G1849" i="20"/>
  <c r="F1283" i="20"/>
  <c r="F1637" i="20"/>
  <c r="F1841" i="20"/>
  <c r="F1970" i="20"/>
  <c r="G1573" i="20"/>
  <c r="F1779" i="20"/>
  <c r="G1886" i="20"/>
  <c r="G1950" i="20"/>
  <c r="F1451" i="20"/>
  <c r="F1927" i="20"/>
  <c r="G2013" i="20"/>
  <c r="G2053" i="20"/>
  <c r="G2093" i="20"/>
  <c r="G2125" i="20"/>
  <c r="G2157" i="20"/>
  <c r="G2189" i="20"/>
  <c r="G2221" i="20"/>
  <c r="F1161" i="20"/>
  <c r="F1831" i="20"/>
  <c r="F1971" i="20"/>
  <c r="F2018" i="20"/>
  <c r="F2050" i="20"/>
  <c r="F2082" i="20"/>
  <c r="F2114" i="20"/>
  <c r="F2146" i="20"/>
  <c r="F2178" i="20"/>
  <c r="F2210" i="20"/>
  <c r="F2242" i="20"/>
  <c r="F2274" i="20"/>
  <c r="F2306" i="20"/>
  <c r="F2338" i="20"/>
  <c r="F2370" i="20"/>
  <c r="F2402" i="20"/>
  <c r="G1683" i="20"/>
  <c r="F1940" i="20"/>
  <c r="G2006" i="20"/>
  <c r="G2038" i="20"/>
  <c r="G2070" i="20"/>
  <c r="G2102" i="20"/>
  <c r="G2134" i="20"/>
  <c r="G2166" i="20"/>
  <c r="G2198" i="20"/>
  <c r="G2230" i="20"/>
  <c r="G2262" i="20"/>
  <c r="G2294" i="20"/>
  <c r="G2326" i="20"/>
  <c r="G2358" i="20"/>
  <c r="F1291" i="20"/>
  <c r="F1843" i="20"/>
  <c r="F1973" i="20"/>
  <c r="F2019" i="20"/>
  <c r="F2051" i="20"/>
  <c r="F2083" i="20"/>
  <c r="F2115" i="20"/>
  <c r="F2147" i="20"/>
  <c r="F2179" i="20"/>
  <c r="F2211" i="20"/>
  <c r="F2243" i="20"/>
  <c r="G1593" i="20"/>
  <c r="F1921" i="20"/>
  <c r="G1999" i="20"/>
  <c r="G2031" i="20"/>
  <c r="G2063" i="20"/>
  <c r="G2095" i="20"/>
  <c r="G2127" i="20"/>
  <c r="G2159" i="20"/>
  <c r="G2191" i="20"/>
  <c r="G2223" i="20"/>
  <c r="G2255" i="20"/>
  <c r="G2287" i="20"/>
  <c r="G2319" i="20"/>
  <c r="G2351" i="20"/>
  <c r="G2383" i="20"/>
  <c r="F1805" i="20"/>
  <c r="F1965" i="20"/>
  <c r="F2016" i="20"/>
  <c r="F2048" i="20"/>
  <c r="F2080" i="20"/>
  <c r="F2112" i="20"/>
  <c r="F2144" i="20"/>
  <c r="F2176" i="20"/>
  <c r="F2208" i="20"/>
  <c r="F2240" i="20"/>
  <c r="F2272" i="20"/>
  <c r="F2304" i="20"/>
  <c r="F2336" i="20"/>
  <c r="F2368" i="20"/>
  <c r="F1607" i="20"/>
  <c r="F1924" i="20"/>
  <c r="G2000" i="20"/>
  <c r="G2032" i="20"/>
  <c r="G2064" i="20"/>
  <c r="G2096" i="20"/>
  <c r="G2128" i="20"/>
  <c r="G2160" i="20"/>
  <c r="G2192" i="20"/>
  <c r="G2224" i="20"/>
  <c r="G2256" i="20"/>
  <c r="G2288" i="20"/>
  <c r="G2320" i="20"/>
  <c r="G2352" i="20"/>
  <c r="G2384" i="20"/>
  <c r="F2149" i="20"/>
  <c r="G2305" i="20"/>
  <c r="G2388" i="20"/>
  <c r="G2423" i="20"/>
  <c r="G2455" i="20"/>
  <c r="G2487" i="20"/>
  <c r="G2519" i="20"/>
  <c r="G2551" i="20"/>
  <c r="G2583" i="20"/>
  <c r="G2615" i="20"/>
  <c r="G2647" i="20"/>
  <c r="G2679" i="20"/>
  <c r="G2711" i="20"/>
  <c r="G2743" i="20"/>
  <c r="G2775" i="20"/>
  <c r="G2807" i="20"/>
  <c r="G2839" i="20"/>
  <c r="G2871" i="20"/>
  <c r="G2903" i="20"/>
  <c r="G2935" i="20"/>
  <c r="G2967" i="20"/>
  <c r="F2089" i="20"/>
  <c r="G2285" i="20"/>
  <c r="F2371" i="20"/>
  <c r="F2416" i="20"/>
  <c r="F2448" i="20"/>
  <c r="F2480" i="20"/>
  <c r="F2512" i="20"/>
  <c r="F2544" i="20"/>
  <c r="F2576" i="20"/>
  <c r="F2608" i="20"/>
  <c r="F2640" i="20"/>
  <c r="F2672" i="20"/>
  <c r="F2704" i="20"/>
  <c r="F2736" i="20"/>
  <c r="F2768" i="20"/>
  <c r="F2800" i="20"/>
  <c r="F2832" i="20"/>
  <c r="F2864" i="20"/>
  <c r="F2896" i="20"/>
  <c r="F2928" i="20"/>
  <c r="F2960" i="20"/>
  <c r="F2093" i="20"/>
  <c r="F2287" i="20"/>
  <c r="F2373" i="20"/>
  <c r="G2416" i="20"/>
  <c r="G2448" i="20"/>
  <c r="G2480" i="20"/>
  <c r="G2512" i="20"/>
  <c r="G2544" i="20"/>
  <c r="G2576" i="20"/>
  <c r="G2608" i="20"/>
  <c r="G2640" i="20"/>
  <c r="G2672" i="20"/>
  <c r="G2704" i="20"/>
  <c r="G2736" i="20"/>
  <c r="G2768" i="20"/>
  <c r="G2800" i="20"/>
  <c r="G2832" i="20"/>
  <c r="G2864" i="20"/>
  <c r="G2896" i="20"/>
  <c r="G2928" i="20"/>
  <c r="G2960" i="20"/>
  <c r="F2097" i="20"/>
  <c r="F2289" i="20"/>
  <c r="G2373" i="20"/>
  <c r="F2417" i="20"/>
  <c r="F2449" i="20"/>
  <c r="F2481" i="20"/>
  <c r="F2513" i="20"/>
  <c r="F2545" i="20"/>
  <c r="F2577" i="20"/>
  <c r="F2609" i="20"/>
  <c r="F2641" i="20"/>
  <c r="F2673" i="20"/>
  <c r="F2705" i="20"/>
  <c r="F2737" i="20"/>
  <c r="F2769" i="20"/>
  <c r="F2801" i="20"/>
  <c r="F2833" i="20"/>
  <c r="F2069" i="20"/>
  <c r="F2279" i="20"/>
  <c r="F2365" i="20"/>
  <c r="G2413" i="20"/>
  <c r="G2445" i="20"/>
  <c r="G2477" i="20"/>
  <c r="G2509" i="20"/>
  <c r="G2541" i="20"/>
  <c r="G2573" i="20"/>
  <c r="G2605" i="20"/>
  <c r="G2637" i="20"/>
  <c r="G2669" i="20"/>
  <c r="G2701" i="20"/>
  <c r="G2733" i="20"/>
  <c r="G2765" i="20"/>
  <c r="G2797" i="20"/>
  <c r="G2829" i="20"/>
  <c r="G2861" i="20"/>
  <c r="G2893" i="20"/>
  <c r="G2925" i="20"/>
  <c r="G2957" i="20"/>
  <c r="F2013" i="20"/>
  <c r="F2261" i="20"/>
  <c r="G2345" i="20"/>
  <c r="G2405" i="20"/>
  <c r="G2438" i="20"/>
  <c r="G2470" i="20"/>
  <c r="G2502" i="20"/>
  <c r="G2534" i="20"/>
  <c r="G2566" i="20"/>
  <c r="G2598" i="20"/>
  <c r="G2630" i="20"/>
  <c r="G2662" i="20"/>
  <c r="G2694" i="20"/>
  <c r="G1715" i="20"/>
  <c r="F2430" i="20"/>
  <c r="F2558" i="20"/>
  <c r="F2686" i="20"/>
  <c r="F2783" i="20"/>
  <c r="F2863" i="20"/>
  <c r="F2927" i="20"/>
  <c r="F2983" i="20"/>
  <c r="F3015" i="20"/>
  <c r="F3047" i="20"/>
  <c r="G317" i="20"/>
  <c r="G435" i="20"/>
  <c r="F676" i="20"/>
  <c r="G1153" i="20"/>
  <c r="F962" i="20"/>
  <c r="G1167" i="20"/>
  <c r="G1072" i="20"/>
  <c r="F926" i="20"/>
  <c r="G1248" i="20"/>
  <c r="G1399" i="20"/>
  <c r="F1348" i="20"/>
  <c r="G1292" i="20"/>
  <c r="G1548" i="20"/>
  <c r="G1804" i="20"/>
  <c r="F1385" i="20"/>
  <c r="G1337" i="20"/>
  <c r="F1290" i="20"/>
  <c r="F1546" i="20"/>
  <c r="F1802" i="20"/>
  <c r="G1378" i="20"/>
  <c r="G1634" i="20"/>
  <c r="G1479" i="20"/>
  <c r="G1871" i="20"/>
  <c r="F1615" i="20"/>
  <c r="F1481" i="20"/>
  <c r="G1872" i="20"/>
  <c r="F1629" i="20"/>
  <c r="G1495" i="20"/>
  <c r="G1881" i="20"/>
  <c r="G1469" i="20"/>
  <c r="G1675" i="20"/>
  <c r="F1866" i="20"/>
  <c r="F1994" i="20"/>
  <c r="F1612" i="20"/>
  <c r="F1811" i="20"/>
  <c r="G1890" i="20"/>
  <c r="G1954" i="20"/>
  <c r="F1568" i="20"/>
  <c r="F1937" i="20"/>
  <c r="G2017" i="20"/>
  <c r="G2061" i="20"/>
  <c r="G2097" i="20"/>
  <c r="G2129" i="20"/>
  <c r="G2161" i="20"/>
  <c r="G2193" i="20"/>
  <c r="G2225" i="20"/>
  <c r="G1471" i="20"/>
  <c r="F1867" i="20"/>
  <c r="F1981" i="20"/>
  <c r="F2022" i="20"/>
  <c r="F2054" i="20"/>
  <c r="F2086" i="20"/>
  <c r="F2118" i="20"/>
  <c r="F2150" i="20"/>
  <c r="F2182" i="20"/>
  <c r="F2214" i="20"/>
  <c r="F2246" i="20"/>
  <c r="F2278" i="20"/>
  <c r="F2310" i="20"/>
  <c r="F2342" i="20"/>
  <c r="F2374" i="20"/>
  <c r="F2406" i="20"/>
  <c r="F1735" i="20"/>
  <c r="F1951" i="20"/>
  <c r="G2010" i="20"/>
  <c r="G2042" i="20"/>
  <c r="G2074" i="20"/>
  <c r="G2106" i="20"/>
  <c r="G2138" i="20"/>
  <c r="G2170" i="20"/>
  <c r="G2202" i="20"/>
  <c r="G2234" i="20"/>
  <c r="G2266" i="20"/>
  <c r="G2298" i="20"/>
  <c r="G2330" i="20"/>
  <c r="G2362" i="20"/>
  <c r="F1485" i="20"/>
  <c r="F1875" i="20"/>
  <c r="F1984" i="20"/>
  <c r="F2023" i="20"/>
  <c r="F2055" i="20"/>
  <c r="F2087" i="20"/>
  <c r="F2119" i="20"/>
  <c r="F2151" i="20"/>
  <c r="F2183" i="20"/>
  <c r="F2215" i="20"/>
  <c r="F2247" i="20"/>
  <c r="F1645" i="20"/>
  <c r="F1932" i="20"/>
  <c r="G2003" i="20"/>
  <c r="G2035" i="20"/>
  <c r="G2067" i="20"/>
  <c r="G2099" i="20"/>
  <c r="G2131" i="20"/>
  <c r="G2163" i="20"/>
  <c r="G2195" i="20"/>
  <c r="G2227" i="20"/>
  <c r="G2259" i="20"/>
  <c r="G2291" i="20"/>
  <c r="G2323" i="20"/>
  <c r="G2355" i="20"/>
  <c r="F1355" i="20"/>
  <c r="F1851" i="20"/>
  <c r="F1976" i="20"/>
  <c r="F2020" i="20"/>
  <c r="F2052" i="20"/>
  <c r="F2084" i="20"/>
  <c r="F2116" i="20"/>
  <c r="F2148" i="20"/>
  <c r="F2180" i="20"/>
  <c r="F2212" i="20"/>
  <c r="F2244" i="20"/>
  <c r="F2276" i="20"/>
  <c r="F2308" i="20"/>
  <c r="F2340" i="20"/>
  <c r="F2372" i="20"/>
  <c r="G1657" i="20"/>
  <c r="F1935" i="20"/>
  <c r="G2004" i="20"/>
  <c r="G2036" i="20"/>
  <c r="G2068" i="20"/>
  <c r="G2100" i="20"/>
  <c r="G2132" i="20"/>
  <c r="G2164" i="20"/>
  <c r="G2196" i="20"/>
  <c r="G2228" i="20"/>
  <c r="G2260" i="20"/>
  <c r="G2292" i="20"/>
  <c r="G2324" i="20"/>
  <c r="G2356" i="20"/>
  <c r="F1419" i="20"/>
  <c r="F2181" i="20"/>
  <c r="F2317" i="20"/>
  <c r="F2393" i="20"/>
  <c r="G2427" i="20"/>
  <c r="G2459" i="20"/>
  <c r="G2491" i="20"/>
  <c r="G2523" i="20"/>
  <c r="G2555" i="20"/>
  <c r="G2587" i="20"/>
  <c r="G2619" i="20"/>
  <c r="G2651" i="20"/>
  <c r="G2683" i="20"/>
  <c r="G2715" i="20"/>
  <c r="G2747" i="20"/>
  <c r="G2779" i="20"/>
  <c r="G2811" i="20"/>
  <c r="G2843" i="20"/>
  <c r="G2875" i="20"/>
  <c r="G2907" i="20"/>
  <c r="G2939" i="20"/>
  <c r="G2971" i="20"/>
  <c r="F2121" i="20"/>
  <c r="F2297" i="20"/>
  <c r="G2381" i="20"/>
  <c r="F2420" i="20"/>
  <c r="F2452" i="20"/>
  <c r="F2484" i="20"/>
  <c r="F2516" i="20"/>
  <c r="F2548" i="20"/>
  <c r="F2580" i="20"/>
  <c r="F2612" i="20"/>
  <c r="F2644" i="20"/>
  <c r="F2676" i="20"/>
  <c r="F2708" i="20"/>
  <c r="F2740" i="20"/>
  <c r="F2772" i="20"/>
  <c r="F2804" i="20"/>
  <c r="F2836" i="20"/>
  <c r="F2868" i="20"/>
  <c r="F2900" i="20"/>
  <c r="F2932" i="20"/>
  <c r="F2964" i="20"/>
  <c r="F2125" i="20"/>
  <c r="G2297" i="20"/>
  <c r="F2383" i="20"/>
  <c r="G2420" i="20"/>
  <c r="G2452" i="20"/>
  <c r="G2484" i="20"/>
  <c r="G2516" i="20"/>
  <c r="G2548" i="20"/>
  <c r="G2580" i="20"/>
  <c r="G2612" i="20"/>
  <c r="G2644" i="20"/>
  <c r="G2676" i="20"/>
  <c r="G2708" i="20"/>
  <c r="G2740" i="20"/>
  <c r="G2772" i="20"/>
  <c r="G2804" i="20"/>
  <c r="G2836" i="20"/>
  <c r="G2868" i="20"/>
  <c r="G2900" i="20"/>
  <c r="G2932" i="20"/>
  <c r="G2964" i="20"/>
  <c r="F2129" i="20"/>
  <c r="F2299" i="20"/>
  <c r="F2385" i="20"/>
  <c r="F2421" i="20"/>
  <c r="F2453" i="20"/>
  <c r="F2485" i="20"/>
  <c r="F2517" i="20"/>
  <c r="F2549" i="20"/>
  <c r="F2581" i="20"/>
  <c r="F2613" i="20"/>
  <c r="F2645" i="20"/>
  <c r="F2677" i="20"/>
  <c r="F2709" i="20"/>
  <c r="F2741" i="20"/>
  <c r="F2773" i="20"/>
  <c r="F2805" i="20"/>
  <c r="F2837" i="20"/>
  <c r="F2101" i="20"/>
  <c r="G2289" i="20"/>
  <c r="F2375" i="20"/>
  <c r="G2417" i="20"/>
  <c r="G2449" i="20"/>
  <c r="G2481" i="20"/>
  <c r="G2513" i="20"/>
  <c r="G2545" i="20"/>
  <c r="G2577" i="20"/>
  <c r="G2609" i="20"/>
  <c r="G2641" i="20"/>
  <c r="G2673" i="20"/>
  <c r="G2705" i="20"/>
  <c r="G2737" i="20"/>
  <c r="G2769" i="20"/>
  <c r="G2801" i="20"/>
  <c r="G2833" i="20"/>
  <c r="G2865" i="20"/>
  <c r="G2897" i="20"/>
  <c r="G2929" i="20"/>
  <c r="G2961" i="20"/>
  <c r="F2045" i="20"/>
  <c r="F2271" i="20"/>
  <c r="F2357" i="20"/>
  <c r="G2410" i="20"/>
  <c r="G2442" i="20"/>
  <c r="G2474" i="20"/>
  <c r="G2506" i="20"/>
  <c r="G2538" i="20"/>
  <c r="G2570" i="20"/>
  <c r="G2602" i="20"/>
  <c r="G2634" i="20"/>
  <c r="G2666" i="20"/>
  <c r="G2698" i="20"/>
  <c r="F2073" i="20"/>
  <c r="F2446" i="20"/>
  <c r="F2574" i="20"/>
  <c r="F2702" i="20"/>
  <c r="G2794" i="20"/>
  <c r="F2871" i="20"/>
  <c r="F2935" i="20"/>
  <c r="F2987" i="20"/>
  <c r="F3019" i="20"/>
  <c r="F3051" i="20"/>
  <c r="F3083" i="20"/>
  <c r="F3115" i="20"/>
  <c r="F3147" i="20"/>
  <c r="F3179" i="20"/>
  <c r="F3211" i="20"/>
  <c r="F3243" i="20"/>
  <c r="F3275" i="20"/>
  <c r="F3307" i="20"/>
  <c r="F3339" i="20"/>
  <c r="F3371" i="20"/>
  <c r="F2209" i="20"/>
  <c r="F2463" i="20"/>
  <c r="F2591" i="20"/>
  <c r="F2719" i="20"/>
  <c r="G2806" i="20"/>
  <c r="F2881" i="20"/>
  <c r="F2945" i="20"/>
  <c r="G2991" i="20"/>
  <c r="G3023" i="20"/>
  <c r="G3055" i="20"/>
  <c r="G3087" i="20"/>
  <c r="G3119" i="20"/>
  <c r="G3151" i="20"/>
  <c r="G3183" i="20"/>
  <c r="G3215" i="20"/>
  <c r="G3247" i="20"/>
  <c r="F234" i="20"/>
  <c r="F972" i="20"/>
  <c r="F1322" i="20"/>
  <c r="F1532" i="20"/>
  <c r="F1150" i="20"/>
  <c r="G2065" i="20"/>
  <c r="F1992" i="20"/>
  <c r="F2250" i="20"/>
  <c r="G2014" i="20"/>
  <c r="G2270" i="20"/>
  <c r="F2059" i="20"/>
  <c r="F1943" i="20"/>
  <c r="G2231" i="20"/>
  <c r="F2024" i="20"/>
  <c r="F2280" i="20"/>
  <c r="G2072" i="20"/>
  <c r="G2328" i="20"/>
  <c r="G2495" i="20"/>
  <c r="G2751" i="20"/>
  <c r="F2153" i="20"/>
  <c r="F2584" i="20"/>
  <c r="F2840" i="20"/>
  <c r="G2424" i="20"/>
  <c r="G2680" i="20"/>
  <c r="G2936" i="20"/>
  <c r="F2521" i="20"/>
  <c r="F2777" i="20"/>
  <c r="G2485" i="20"/>
  <c r="G2741" i="20"/>
  <c r="F2077" i="20"/>
  <c r="G2574" i="20"/>
  <c r="F2718" i="20"/>
  <c r="F3087" i="20"/>
  <c r="F3215" i="20"/>
  <c r="F3343" i="20"/>
  <c r="F2607" i="20"/>
  <c r="F2953" i="20"/>
  <c r="G3091" i="20"/>
  <c r="G3187" i="20"/>
  <c r="G3251" i="20"/>
  <c r="G3291" i="20"/>
  <c r="G3327" i="20"/>
  <c r="G3359" i="20"/>
  <c r="G3391" i="20"/>
  <c r="G3423" i="20"/>
  <c r="G2333" i="20"/>
  <c r="F2498" i="20"/>
  <c r="F2626" i="20"/>
  <c r="F2743" i="20"/>
  <c r="F2830" i="20"/>
  <c r="F2898" i="20"/>
  <c r="F2962" i="20"/>
  <c r="F3000" i="20"/>
  <c r="F3032" i="20"/>
  <c r="F3064" i="20"/>
  <c r="F3096" i="20"/>
  <c r="F3128" i="20"/>
  <c r="F3160" i="20"/>
  <c r="F3192" i="20"/>
  <c r="F3224" i="20"/>
  <c r="F3256" i="20"/>
  <c r="F3288" i="20"/>
  <c r="F3320" i="20"/>
  <c r="F3352" i="20"/>
  <c r="F1968" i="20"/>
  <c r="F2435" i="20"/>
  <c r="F2563" i="20"/>
  <c r="F2691" i="20"/>
  <c r="F2787" i="20"/>
  <c r="G2866" i="20"/>
  <c r="G2930" i="20"/>
  <c r="G2984" i="20"/>
  <c r="G3016" i="20"/>
  <c r="G3048" i="20"/>
  <c r="G3080" i="20"/>
  <c r="G3112" i="20"/>
  <c r="G3144" i="20"/>
  <c r="G3176" i="20"/>
  <c r="G3208" i="20"/>
  <c r="G3240" i="20"/>
  <c r="G3272" i="20"/>
  <c r="G3304" i="20"/>
  <c r="G3336" i="20"/>
  <c r="G3368" i="20"/>
  <c r="F2345" i="20"/>
  <c r="F2502" i="20"/>
  <c r="F2630" i="20"/>
  <c r="G2746" i="20"/>
  <c r="F2831" i="20"/>
  <c r="F2899" i="20"/>
  <c r="F2963" i="20"/>
  <c r="F3001" i="20"/>
  <c r="F3033" i="20"/>
  <c r="F3065" i="20"/>
  <c r="F3097" i="20"/>
  <c r="F3129" i="20"/>
  <c r="F3161" i="20"/>
  <c r="F3193" i="20"/>
  <c r="F3225" i="20"/>
  <c r="F3257" i="20"/>
  <c r="F3289" i="20"/>
  <c r="F3321" i="20"/>
  <c r="F3353" i="20"/>
  <c r="F3385" i="20"/>
  <c r="F3417" i="20"/>
  <c r="G2409" i="20"/>
  <c r="F2538" i="20"/>
  <c r="F2666" i="20"/>
  <c r="G2770" i="20"/>
  <c r="F2854" i="20"/>
  <c r="F2918" i="20"/>
  <c r="F2978" i="20"/>
  <c r="F3010" i="20"/>
  <c r="F3042" i="20"/>
  <c r="F3074" i="20"/>
  <c r="F3106" i="20"/>
  <c r="F3138" i="20"/>
  <c r="F3170" i="20"/>
  <c r="F3202" i="20"/>
  <c r="F3234" i="20"/>
  <c r="F3266" i="20"/>
  <c r="F3298" i="20"/>
  <c r="F3330" i="20"/>
  <c r="F3362" i="20"/>
  <c r="F3394" i="20"/>
  <c r="F2631" i="20"/>
  <c r="F2965" i="20"/>
  <c r="G3097" i="20"/>
  <c r="G3225" i="20"/>
  <c r="G3353" i="20"/>
  <c r="G3420" i="20"/>
  <c r="F3455" i="20"/>
  <c r="F3487" i="20"/>
  <c r="F3519" i="20"/>
  <c r="F3551" i="20"/>
  <c r="F3583" i="20"/>
  <c r="F3615" i="20"/>
  <c r="F3647" i="20"/>
  <c r="F3679" i="20"/>
  <c r="F3711" i="20"/>
  <c r="F3743" i="20"/>
  <c r="F2925" i="20"/>
  <c r="G3269" i="20"/>
  <c r="F3506" i="20"/>
  <c r="F3654" i="20"/>
  <c r="G3142" i="20"/>
  <c r="F2443" i="20"/>
  <c r="G2870" i="20"/>
  <c r="G3050" i="20"/>
  <c r="G3178" i="20"/>
  <c r="G3306" i="20"/>
  <c r="G3405" i="20"/>
  <c r="G3443" i="20"/>
  <c r="G3475" i="20"/>
  <c r="G3507" i="20"/>
  <c r="G3539" i="20"/>
  <c r="G3571" i="20"/>
  <c r="G3603" i="20"/>
  <c r="G3635" i="20"/>
  <c r="G3667" i="20"/>
  <c r="G3699" i="20"/>
  <c r="G3731" i="20"/>
  <c r="F3756" i="20"/>
  <c r="F3514" i="20"/>
  <c r="F3670" i="20"/>
  <c r="G3014" i="20"/>
  <c r="G3442" i="20"/>
  <c r="F2647" i="20"/>
  <c r="F2972" i="20"/>
  <c r="G3101" i="20"/>
  <c r="G3229" i="20"/>
  <c r="G3357" i="20"/>
  <c r="F3422" i="20"/>
  <c r="F3456" i="20"/>
  <c r="F3488" i="20"/>
  <c r="F3520" i="20"/>
  <c r="F3552" i="20"/>
  <c r="F3584" i="20"/>
  <c r="F3616" i="20"/>
  <c r="F3648" i="20"/>
  <c r="F3680" i="20"/>
  <c r="F3712" i="20"/>
  <c r="F3744" i="20"/>
  <c r="F3490" i="20"/>
  <c r="F3702" i="20"/>
  <c r="F3425" i="20"/>
  <c r="F2715" i="20"/>
  <c r="G2990" i="20"/>
  <c r="G3118" i="20"/>
  <c r="G3246" i="20"/>
  <c r="G3374" i="20"/>
  <c r="F3427" i="20"/>
  <c r="G3460" i="20"/>
  <c r="G3492" i="20"/>
  <c r="G3524" i="20"/>
  <c r="G3556" i="20"/>
  <c r="G3588" i="20"/>
  <c r="G3620" i="20"/>
  <c r="G3652" i="20"/>
  <c r="G3684" i="20"/>
  <c r="G3716" i="20"/>
  <c r="G3748" i="20"/>
  <c r="F2957" i="20"/>
  <c r="G3333" i="20"/>
  <c r="F3510" i="20"/>
  <c r="F3714" i="20"/>
  <c r="G3270" i="20"/>
  <c r="F2599" i="20"/>
  <c r="F2949" i="20"/>
  <c r="G3089" i="20"/>
  <c r="G3217" i="20"/>
  <c r="G3345" i="20"/>
  <c r="F3418" i="20"/>
  <c r="F3453" i="20"/>
  <c r="F3485" i="20"/>
  <c r="F3517" i="20"/>
  <c r="F3549" i="20"/>
  <c r="F3581" i="20"/>
  <c r="F3613" i="20"/>
  <c r="F3645" i="20"/>
  <c r="F3677" i="20"/>
  <c r="F3709" i="20"/>
  <c r="F3741" i="20"/>
  <c r="G3253" i="20"/>
  <c r="F3614" i="20"/>
  <c r="G3254" i="20"/>
  <c r="F2603" i="20"/>
  <c r="G2950" i="20"/>
  <c r="G3090" i="20"/>
  <c r="G3218" i="20"/>
  <c r="G3346" i="20"/>
  <c r="G3418" i="20"/>
  <c r="G3453" i="20"/>
  <c r="G3485" i="20"/>
  <c r="G3517" i="20"/>
  <c r="G3549" i="20"/>
  <c r="G3581" i="20"/>
  <c r="G3613" i="20"/>
  <c r="G3645" i="20"/>
  <c r="G3677" i="20"/>
  <c r="G3709" i="20"/>
  <c r="G3741" i="20"/>
  <c r="G3349" i="20"/>
  <c r="F3622" i="20"/>
  <c r="G2926" i="20"/>
  <c r="F3434" i="20"/>
  <c r="G3614" i="20"/>
  <c r="G3586" i="20"/>
  <c r="G3594" i="20"/>
  <c r="G3590" i="20"/>
  <c r="G3498" i="20"/>
  <c r="G3694" i="20"/>
  <c r="G3666" i="20"/>
  <c r="G3734" i="20"/>
  <c r="G3738" i="20"/>
  <c r="G3518" i="20"/>
  <c r="G3638" i="20"/>
  <c r="F1899" i="20"/>
  <c r="F2745" i="20"/>
  <c r="F3335" i="20"/>
  <c r="G3355" i="20"/>
  <c r="F2734" i="20"/>
  <c r="F3092" i="20"/>
  <c r="F3316" i="20"/>
  <c r="F2778" i="20"/>
  <c r="G3108" i="20"/>
  <c r="F562" i="20"/>
  <c r="G1431" i="20"/>
  <c r="F1578" i="20"/>
  <c r="G1904" i="20"/>
  <c r="F1625" i="20"/>
  <c r="G2101" i="20"/>
  <c r="F2026" i="20"/>
  <c r="F2282" i="20"/>
  <c r="G2046" i="20"/>
  <c r="G2302" i="20"/>
  <c r="F2091" i="20"/>
  <c r="G2007" i="20"/>
  <c r="G2263" i="20"/>
  <c r="F2056" i="20"/>
  <c r="F2312" i="20"/>
  <c r="G2104" i="20"/>
  <c r="G2360" i="20"/>
  <c r="G2527" i="20"/>
  <c r="G2783" i="20"/>
  <c r="F2307" i="20"/>
  <c r="F2616" i="20"/>
  <c r="F2872" i="20"/>
  <c r="G2456" i="20"/>
  <c r="G2712" i="20"/>
  <c r="G2968" i="20"/>
  <c r="F2553" i="20"/>
  <c r="F2809" i="20"/>
  <c r="G2517" i="20"/>
  <c r="G2773" i="20"/>
  <c r="G2281" i="20"/>
  <c r="G2606" i="20"/>
  <c r="F2806" i="20"/>
  <c r="F3111" i="20"/>
  <c r="F3239" i="20"/>
  <c r="F3367" i="20"/>
  <c r="F2703" i="20"/>
  <c r="G2987" i="20"/>
  <c r="G3115" i="20"/>
  <c r="G3207" i="20"/>
  <c r="G3255" i="20"/>
  <c r="G3299" i="20"/>
  <c r="G3331" i="20"/>
  <c r="G3363" i="20"/>
  <c r="G3395" i="20"/>
  <c r="G3427" i="20"/>
  <c r="F2377" i="20"/>
  <c r="F2514" i="20"/>
  <c r="F2642" i="20"/>
  <c r="G2754" i="20"/>
  <c r="F2839" i="20"/>
  <c r="F2906" i="20"/>
  <c r="F2970" i="20"/>
  <c r="F3004" i="20"/>
  <c r="F3036" i="20"/>
  <c r="F3068" i="20"/>
  <c r="F3100" i="20"/>
  <c r="F3132" i="20"/>
  <c r="F3164" i="20"/>
  <c r="F3196" i="20"/>
  <c r="F3228" i="20"/>
  <c r="F3260" i="20"/>
  <c r="F3292" i="20"/>
  <c r="F3324" i="20"/>
  <c r="F3356" i="20"/>
  <c r="F2113" i="20"/>
  <c r="F2451" i="20"/>
  <c r="F2579" i="20"/>
  <c r="F2707" i="20"/>
  <c r="G2798" i="20"/>
  <c r="G2874" i="20"/>
  <c r="G2938" i="20"/>
  <c r="G2988" i="20"/>
  <c r="G3020" i="20"/>
  <c r="G3052" i="20"/>
  <c r="G3084" i="20"/>
  <c r="G3116" i="20"/>
  <c r="G3148" i="20"/>
  <c r="G3180" i="20"/>
  <c r="G3212" i="20"/>
  <c r="G3244" i="20"/>
  <c r="G3276" i="20"/>
  <c r="G3308" i="20"/>
  <c r="G3340" i="20"/>
  <c r="G3372" i="20"/>
  <c r="F2387" i="20"/>
  <c r="F2518" i="20"/>
  <c r="F2646" i="20"/>
  <c r="F2758" i="20"/>
  <c r="G2842" i="20"/>
  <c r="F2907" i="20"/>
  <c r="F2971" i="20"/>
  <c r="F3005" i="20"/>
  <c r="F3037" i="20"/>
  <c r="F3069" i="20"/>
  <c r="F3101" i="20"/>
  <c r="F3133" i="20"/>
  <c r="F3165" i="20"/>
  <c r="F3197" i="20"/>
  <c r="F3229" i="20"/>
  <c r="F3261" i="20"/>
  <c r="F3293" i="20"/>
  <c r="F3325" i="20"/>
  <c r="F3357" i="20"/>
  <c r="F3389" i="20"/>
  <c r="F3421" i="20"/>
  <c r="F2426" i="20"/>
  <c r="F2554" i="20"/>
  <c r="F2682" i="20"/>
  <c r="F2782" i="20"/>
  <c r="F2862" i="20"/>
  <c r="F2926" i="20"/>
  <c r="F2982" i="20"/>
  <c r="F3014" i="20"/>
  <c r="F3046" i="20"/>
  <c r="F3078" i="20"/>
  <c r="F3110" i="20"/>
  <c r="F3142" i="20"/>
  <c r="F3174" i="20"/>
  <c r="F3206" i="20"/>
  <c r="F3238" i="20"/>
  <c r="F3270" i="20"/>
  <c r="F3302" i="20"/>
  <c r="F3334" i="20"/>
  <c r="F3366" i="20"/>
  <c r="F3398" i="20"/>
  <c r="F2695" i="20"/>
  <c r="G2985" i="20"/>
  <c r="G3113" i="20"/>
  <c r="G3241" i="20"/>
  <c r="G3369" i="20"/>
  <c r="G3425" i="20"/>
  <c r="F3459" i="20"/>
  <c r="F3491" i="20"/>
  <c r="F3523" i="20"/>
  <c r="F3555" i="20"/>
  <c r="F3587" i="20"/>
  <c r="F3619" i="20"/>
  <c r="F3651" i="20"/>
  <c r="F3683" i="20"/>
  <c r="F3715" i="20"/>
  <c r="F3747" i="20"/>
  <c r="G2981" i="20"/>
  <c r="G3317" i="20"/>
  <c r="F3522" i="20"/>
  <c r="F3674" i="20"/>
  <c r="G3238" i="20"/>
  <c r="F2507" i="20"/>
  <c r="G2902" i="20"/>
  <c r="G3066" i="20"/>
  <c r="G3194" i="20"/>
  <c r="G3322" i="20"/>
  <c r="G3410" i="20"/>
  <c r="G3447" i="20"/>
  <c r="G3479" i="20"/>
  <c r="G3511" i="20"/>
  <c r="G3543" i="20"/>
  <c r="G3575" i="20"/>
  <c r="G3607" i="20"/>
  <c r="G3639" i="20"/>
  <c r="G3671" i="20"/>
  <c r="G3703" i="20"/>
  <c r="G3735" i="20"/>
  <c r="F2615" i="20"/>
  <c r="F3538" i="20"/>
  <c r="F3686" i="20"/>
  <c r="G3078" i="20"/>
  <c r="G3458" i="20"/>
  <c r="F2711" i="20"/>
  <c r="G2989" i="20"/>
  <c r="G3117" i="20"/>
  <c r="G3245" i="20"/>
  <c r="G3373" i="20"/>
  <c r="G3426" i="20"/>
  <c r="F3460" i="20"/>
  <c r="F3492" i="20"/>
  <c r="F3524" i="20"/>
  <c r="F3556" i="20"/>
  <c r="F3588" i="20"/>
  <c r="F3620" i="20"/>
  <c r="F3652" i="20"/>
  <c r="F3684" i="20"/>
  <c r="F3716" i="20"/>
  <c r="F3748" i="20"/>
  <c r="F3518" i="20"/>
  <c r="F3726" i="20"/>
  <c r="G3454" i="20"/>
  <c r="F2762" i="20"/>
  <c r="G3006" i="20"/>
  <c r="G3134" i="20"/>
  <c r="G3262" i="20"/>
  <c r="G3386" i="20"/>
  <c r="F3432" i="20"/>
  <c r="G3464" i="20"/>
  <c r="G3496" i="20"/>
  <c r="G3528" i="20"/>
  <c r="G3560" i="20"/>
  <c r="G3592" i="20"/>
  <c r="G3624" i="20"/>
  <c r="G3656" i="20"/>
  <c r="G3688" i="20"/>
  <c r="G3720" i="20"/>
  <c r="G3752" i="20"/>
  <c r="G2997" i="20"/>
  <c r="G3389" i="20"/>
  <c r="F3530" i="20"/>
  <c r="F3734" i="20"/>
  <c r="G3390" i="20"/>
  <c r="F2663" i="20"/>
  <c r="F2977" i="20"/>
  <c r="G3105" i="20"/>
  <c r="G3233" i="20"/>
  <c r="G3361" i="20"/>
  <c r="F3423" i="20"/>
  <c r="F3457" i="20"/>
  <c r="F3489" i="20"/>
  <c r="F3521" i="20"/>
  <c r="F3553" i="20"/>
  <c r="F3585" i="20"/>
  <c r="F3617" i="20"/>
  <c r="F3649" i="20"/>
  <c r="F3681" i="20"/>
  <c r="F3713" i="20"/>
  <c r="F3745" i="20"/>
  <c r="G3396" i="20"/>
  <c r="F3650" i="20"/>
  <c r="G3382" i="20"/>
  <c r="F2667" i="20"/>
  <c r="G2978" i="20"/>
  <c r="G3106" i="20"/>
  <c r="G3234" i="20"/>
  <c r="G3362" i="20"/>
  <c r="F3424" i="20"/>
  <c r="G3457" i="20"/>
  <c r="G3489" i="20"/>
  <c r="G3521" i="20"/>
  <c r="G3553" i="20"/>
  <c r="G3585" i="20"/>
  <c r="G3617" i="20"/>
  <c r="G3649" i="20"/>
  <c r="G3681" i="20"/>
  <c r="G3713" i="20"/>
  <c r="G3745" i="20"/>
  <c r="F3429" i="20"/>
  <c r="F3642" i="20"/>
  <c r="G3030" i="20"/>
  <c r="G3450" i="20"/>
  <c r="G3646" i="20"/>
  <c r="G3618" i="20"/>
  <c r="G3626" i="20"/>
  <c r="G3622" i="20"/>
  <c r="G3722" i="20"/>
  <c r="G3726" i="20"/>
  <c r="G3510" i="20"/>
  <c r="G3514" i="20"/>
  <c r="F3494" i="20"/>
  <c r="G3482" i="20"/>
  <c r="G3698" i="20"/>
  <c r="G3606" i="20"/>
  <c r="F3697" i="20"/>
  <c r="G2854" i="20"/>
  <c r="G3298" i="20"/>
  <c r="G3537" i="20"/>
  <c r="G3729" i="20"/>
  <c r="G3318" i="20"/>
  <c r="G3598" i="20"/>
  <c r="G1665" i="20"/>
  <c r="G2965" i="20"/>
  <c r="G3179" i="20"/>
  <c r="G3419" i="20"/>
  <c r="F2954" i="20"/>
  <c r="F3188" i="20"/>
  <c r="F2419" i="20"/>
  <c r="G3012" i="20"/>
  <c r="G3236" i="20"/>
  <c r="G2301" i="20"/>
  <c r="F2955" i="20"/>
  <c r="F3157" i="20"/>
  <c r="F3349" i="20"/>
  <c r="F2759" i="20"/>
  <c r="F3070" i="20"/>
  <c r="F3262" i="20"/>
  <c r="F2567" i="20"/>
  <c r="F3451" i="20"/>
  <c r="F3643" i="20"/>
  <c r="F3482" i="20"/>
  <c r="G3162" i="20"/>
  <c r="G3503" i="20"/>
  <c r="G3663" i="20"/>
  <c r="F3420" i="20"/>
  <c r="G3416" i="20"/>
  <c r="F3580" i="20"/>
  <c r="F3446" i="20"/>
  <c r="G3230" i="20"/>
  <c r="G3520" i="20"/>
  <c r="G3712" i="20"/>
  <c r="G3174" i="20"/>
  <c r="G3412" i="20"/>
  <c r="F3577" i="20"/>
  <c r="F3737" i="20"/>
  <c r="G3074" i="20"/>
  <c r="G3513" i="20"/>
  <c r="G3705" i="20"/>
  <c r="G2782" i="20"/>
  <c r="G3730" i="20"/>
  <c r="G640" i="20"/>
  <c r="F1380" i="20"/>
  <c r="F1834" i="20"/>
  <c r="F1680" i="20"/>
  <c r="F1817" i="20"/>
  <c r="G2133" i="20"/>
  <c r="F2058" i="20"/>
  <c r="F2314" i="20"/>
  <c r="G2078" i="20"/>
  <c r="G2334" i="20"/>
  <c r="F2123" i="20"/>
  <c r="G2039" i="20"/>
  <c r="G2295" i="20"/>
  <c r="F2088" i="20"/>
  <c r="F2344" i="20"/>
  <c r="G2136" i="20"/>
  <c r="F1859" i="20"/>
  <c r="G2559" i="20"/>
  <c r="G2815" i="20"/>
  <c r="F2389" i="20"/>
  <c r="F2648" i="20"/>
  <c r="F2904" i="20"/>
  <c r="G2488" i="20"/>
  <c r="G2744" i="20"/>
  <c r="F2161" i="20"/>
  <c r="F2585" i="20"/>
  <c r="F2841" i="20"/>
  <c r="G2549" i="20"/>
  <c r="G2805" i="20"/>
  <c r="F2367" i="20"/>
  <c r="G2638" i="20"/>
  <c r="F2879" i="20"/>
  <c r="F3119" i="20"/>
  <c r="F3247" i="20"/>
  <c r="F3375" i="20"/>
  <c r="F2731" i="20"/>
  <c r="G2995" i="20"/>
  <c r="G3123" i="20"/>
  <c r="G3211" i="20"/>
  <c r="G3259" i="20"/>
  <c r="G3303" i="20"/>
  <c r="G3335" i="20"/>
  <c r="G3367" i="20"/>
  <c r="G3399" i="20"/>
  <c r="G3431" i="20"/>
  <c r="G2400" i="20"/>
  <c r="F2530" i="20"/>
  <c r="F2658" i="20"/>
  <c r="F2766" i="20"/>
  <c r="F2850" i="20"/>
  <c r="F2914" i="20"/>
  <c r="F2975" i="20"/>
  <c r="F3008" i="20"/>
  <c r="F3040" i="20"/>
  <c r="F3072" i="20"/>
  <c r="F3104" i="20"/>
  <c r="F3136" i="20"/>
  <c r="F3168" i="20"/>
  <c r="F3200" i="20"/>
  <c r="F3232" i="20"/>
  <c r="F3264" i="20"/>
  <c r="F3296" i="20"/>
  <c r="F3328" i="20"/>
  <c r="F3360" i="20"/>
  <c r="F2241" i="20"/>
  <c r="F2467" i="20"/>
  <c r="F2595" i="20"/>
  <c r="F2723" i="20"/>
  <c r="F2810" i="20"/>
  <c r="G2882" i="20"/>
  <c r="G2946" i="20"/>
  <c r="G2992" i="20"/>
  <c r="G3024" i="20"/>
  <c r="G3056" i="20"/>
  <c r="G3088" i="20"/>
  <c r="G3120" i="20"/>
  <c r="G3152" i="20"/>
  <c r="G3184" i="20"/>
  <c r="G3216" i="20"/>
  <c r="G3248" i="20"/>
  <c r="G3280" i="20"/>
  <c r="G3312" i="20"/>
  <c r="G3344" i="20"/>
  <c r="G3376" i="20"/>
  <c r="F2405" i="20"/>
  <c r="F2534" i="20"/>
  <c r="F2662" i="20"/>
  <c r="F2767" i="20"/>
  <c r="F2851" i="20"/>
  <c r="F2915" i="20"/>
  <c r="G2976" i="20"/>
  <c r="F3009" i="20"/>
  <c r="F3041" i="20"/>
  <c r="F3073" i="20"/>
  <c r="F3105" i="20"/>
  <c r="F3137" i="20"/>
  <c r="F3169" i="20"/>
  <c r="F3201" i="20"/>
  <c r="F3233" i="20"/>
  <c r="F3265" i="20"/>
  <c r="F3297" i="20"/>
  <c r="F3329" i="20"/>
  <c r="F3361" i="20"/>
  <c r="F3393" i="20"/>
  <c r="F2041" i="20"/>
  <c r="F2442" i="20"/>
  <c r="F2570" i="20"/>
  <c r="F2698" i="20"/>
  <c r="F2791" i="20"/>
  <c r="F2870" i="20"/>
  <c r="F2934" i="20"/>
  <c r="F2986" i="20"/>
  <c r="F3018" i="20"/>
  <c r="F3050" i="20"/>
  <c r="F3082" i="20"/>
  <c r="F3114" i="20"/>
  <c r="F3146" i="20"/>
  <c r="F3178" i="20"/>
  <c r="F3210" i="20"/>
  <c r="F3242" i="20"/>
  <c r="F3274" i="20"/>
  <c r="F3306" i="20"/>
  <c r="F3338" i="20"/>
  <c r="F3370" i="20"/>
  <c r="F3402" i="20"/>
  <c r="F2747" i="20"/>
  <c r="G3001" i="20"/>
  <c r="G3129" i="20"/>
  <c r="G3257" i="20"/>
  <c r="F3384" i="20"/>
  <c r="F3430" i="20"/>
  <c r="F3463" i="20"/>
  <c r="F3495" i="20"/>
  <c r="F3527" i="20"/>
  <c r="F3559" i="20"/>
  <c r="F3591" i="20"/>
  <c r="F3623" i="20"/>
  <c r="F3655" i="20"/>
  <c r="F3687" i="20"/>
  <c r="F3719" i="20"/>
  <c r="F3751" i="20"/>
  <c r="G3013" i="20"/>
  <c r="G3381" i="20"/>
  <c r="F3542" i="20"/>
  <c r="F3698" i="20"/>
  <c r="G3334" i="20"/>
  <c r="F2571" i="20"/>
  <c r="G2934" i="20"/>
  <c r="G3082" i="20"/>
  <c r="G3210" i="20"/>
  <c r="G3338" i="20"/>
  <c r="F3416" i="20"/>
  <c r="G3451" i="20"/>
  <c r="G3483" i="20"/>
  <c r="G3515" i="20"/>
  <c r="G3547" i="20"/>
  <c r="G3579" i="20"/>
  <c r="G3611" i="20"/>
  <c r="G3643" i="20"/>
  <c r="G3675" i="20"/>
  <c r="G3707" i="20"/>
  <c r="G3739" i="20"/>
  <c r="G3109" i="20"/>
  <c r="F3550" i="20"/>
  <c r="F3710" i="20"/>
  <c r="G3158" i="20"/>
  <c r="G3478" i="20"/>
  <c r="G2758" i="20"/>
  <c r="G3005" i="20"/>
  <c r="G3133" i="20"/>
  <c r="G3261" i="20"/>
  <c r="G3385" i="20"/>
  <c r="F3431" i="20"/>
  <c r="F3464" i="20"/>
  <c r="F3496" i="20"/>
  <c r="F3528" i="20"/>
  <c r="F3560" i="20"/>
  <c r="F3592" i="20"/>
  <c r="F3624" i="20"/>
  <c r="F3656" i="20"/>
  <c r="F3688" i="20"/>
  <c r="F3720" i="20"/>
  <c r="F3752" i="20"/>
  <c r="F3546" i="20"/>
  <c r="F3754" i="20"/>
  <c r="F2177" i="20"/>
  <c r="F2803" i="20"/>
  <c r="G3022" i="20"/>
  <c r="G3150" i="20"/>
  <c r="G3278" i="20"/>
  <c r="G3394" i="20"/>
  <c r="G3436" i="20"/>
  <c r="G3468" i="20"/>
  <c r="G3500" i="20"/>
  <c r="G3532" i="20"/>
  <c r="G3564" i="20"/>
  <c r="G3596" i="20"/>
  <c r="G3628" i="20"/>
  <c r="G3660" i="20"/>
  <c r="G3692" i="20"/>
  <c r="G3724" i="20"/>
  <c r="G3756" i="20"/>
  <c r="G3029" i="20"/>
  <c r="G3408" i="20"/>
  <c r="F3562" i="20"/>
  <c r="F3758" i="20"/>
  <c r="G3438" i="20"/>
  <c r="G2726" i="20"/>
  <c r="G2993" i="20"/>
  <c r="G3121" i="20"/>
  <c r="G3249" i="20"/>
  <c r="G3377" i="20"/>
  <c r="F3428" i="20"/>
  <c r="F3461" i="20"/>
  <c r="F3493" i="20"/>
  <c r="F3525" i="20"/>
  <c r="F3557" i="20"/>
  <c r="F3589" i="20"/>
  <c r="F3621" i="20"/>
  <c r="F3653" i="20"/>
  <c r="F3685" i="20"/>
  <c r="F3717" i="20"/>
  <c r="F3749" i="20"/>
  <c r="F3442" i="20"/>
  <c r="F3678" i="20"/>
  <c r="G3429" i="20"/>
  <c r="F2730" i="20"/>
  <c r="G2994" i="20"/>
  <c r="G3122" i="20"/>
  <c r="G3250" i="20"/>
  <c r="G3378" i="20"/>
  <c r="G3428" i="20"/>
  <c r="G3461" i="20"/>
  <c r="G3493" i="20"/>
  <c r="G3525" i="20"/>
  <c r="G3557" i="20"/>
  <c r="G3589" i="20"/>
  <c r="G3621" i="20"/>
  <c r="G3653" i="20"/>
  <c r="G3685" i="20"/>
  <c r="G3717" i="20"/>
  <c r="G3749" i="20"/>
  <c r="F3454" i="20"/>
  <c r="F3666" i="20"/>
  <c r="G3094" i="20"/>
  <c r="G3470" i="20"/>
  <c r="G3678" i="20"/>
  <c r="G3650" i="20"/>
  <c r="G3690" i="20"/>
  <c r="G3654" i="20"/>
  <c r="G3502" i="20"/>
  <c r="G3758" i="20"/>
  <c r="G3542" i="20"/>
  <c r="G3546" i="20"/>
  <c r="G3686" i="20"/>
  <c r="G3574" i="20"/>
  <c r="G3693" i="20"/>
  <c r="G3286" i="20"/>
  <c r="G3750" i="20"/>
  <c r="F3633" i="20"/>
  <c r="F2619" i="20"/>
  <c r="G3402" i="20"/>
  <c r="G3601" i="20"/>
  <c r="F3526" i="20"/>
  <c r="G3562" i="20"/>
  <c r="F1874" i="20"/>
  <c r="F2552" i="20"/>
  <c r="G2389" i="20"/>
  <c r="G2904" i="20"/>
  <c r="G2709" i="20"/>
  <c r="F3079" i="20"/>
  <c r="G3083" i="20"/>
  <c r="G3387" i="20"/>
  <c r="F2610" i="20"/>
  <c r="F3028" i="20"/>
  <c r="F3284" i="20"/>
  <c r="F2675" i="20"/>
  <c r="G3076" i="20"/>
  <c r="G3300" i="20"/>
  <c r="F2614" i="20"/>
  <c r="F2997" i="20"/>
  <c r="F3189" i="20"/>
  <c r="F3381" i="20"/>
  <c r="F2846" i="20"/>
  <c r="F3102" i="20"/>
  <c r="F3294" i="20"/>
  <c r="G3081" i="20"/>
  <c r="F3547" i="20"/>
  <c r="F3707" i="20"/>
  <c r="G3046" i="20"/>
  <c r="F3399" i="20"/>
  <c r="G3599" i="20"/>
  <c r="G3759" i="20"/>
  <c r="F2941" i="20"/>
  <c r="F3516" i="20"/>
  <c r="F3708" i="20"/>
  <c r="G3350" i="20"/>
  <c r="G3422" i="20"/>
  <c r="G3616" i="20"/>
  <c r="G3301" i="20"/>
  <c r="F2917" i="20"/>
  <c r="F3481" i="20"/>
  <c r="F3673" i="20"/>
  <c r="G3126" i="20"/>
  <c r="G3330" i="20"/>
  <c r="G3577" i="20"/>
  <c r="G3189" i="20"/>
  <c r="G3530" i="20"/>
  <c r="G3702" i="20"/>
  <c r="G1281" i="20"/>
  <c r="G1324" i="20"/>
  <c r="G1410" i="20"/>
  <c r="F1547" i="20"/>
  <c r="G1898" i="20"/>
  <c r="G2165" i="20"/>
  <c r="F2090" i="20"/>
  <c r="F2346" i="20"/>
  <c r="G2110" i="20"/>
  <c r="G2366" i="20"/>
  <c r="F2155" i="20"/>
  <c r="G2071" i="20"/>
  <c r="G2327" i="20"/>
  <c r="F2120" i="20"/>
  <c r="F2376" i="20"/>
  <c r="G2168" i="20"/>
  <c r="F2213" i="20"/>
  <c r="G2591" i="20"/>
  <c r="G2847" i="20"/>
  <c r="F2424" i="20"/>
  <c r="F2680" i="20"/>
  <c r="F2936" i="20"/>
  <c r="G2520" i="20"/>
  <c r="G2776" i="20"/>
  <c r="G2309" i="20"/>
  <c r="F2617" i="20"/>
  <c r="F2133" i="20"/>
  <c r="G2581" i="20"/>
  <c r="G2837" i="20"/>
  <c r="G2414" i="20"/>
  <c r="G2670" i="20"/>
  <c r="F2943" i="20"/>
  <c r="F3143" i="20"/>
  <c r="F3271" i="20"/>
  <c r="F2081" i="20"/>
  <c r="F2795" i="20"/>
  <c r="G3019" i="20"/>
  <c r="G3143" i="20"/>
  <c r="G3219" i="20"/>
  <c r="G3271" i="20"/>
  <c r="G3307" i="20"/>
  <c r="G3339" i="20"/>
  <c r="G3371" i="20"/>
  <c r="G3403" i="20"/>
  <c r="G3435" i="20"/>
  <c r="F2418" i="20"/>
  <c r="F2546" i="20"/>
  <c r="F2674" i="20"/>
  <c r="F2775" i="20"/>
  <c r="F2858" i="20"/>
  <c r="F2922" i="20"/>
  <c r="F2980" i="20"/>
  <c r="F3012" i="20"/>
  <c r="F3044" i="20"/>
  <c r="F3076" i="20"/>
  <c r="F3108" i="20"/>
  <c r="F3140" i="20"/>
  <c r="F3172" i="20"/>
  <c r="F3204" i="20"/>
  <c r="F3236" i="20"/>
  <c r="F3268" i="20"/>
  <c r="F3300" i="20"/>
  <c r="F3332" i="20"/>
  <c r="F3364" i="20"/>
  <c r="G2293" i="20"/>
  <c r="F2483" i="20"/>
  <c r="F2611" i="20"/>
  <c r="G2734" i="20"/>
  <c r="F2819" i="20"/>
  <c r="G2890" i="20"/>
  <c r="G2954" i="20"/>
  <c r="G2996" i="20"/>
  <c r="G3028" i="20"/>
  <c r="G3060" i="20"/>
  <c r="G3092" i="20"/>
  <c r="G3124" i="20"/>
  <c r="G3156" i="20"/>
  <c r="G3188" i="20"/>
  <c r="G3220" i="20"/>
  <c r="G3252" i="20"/>
  <c r="G3284" i="20"/>
  <c r="G3316" i="20"/>
  <c r="G3348" i="20"/>
  <c r="G3380" i="20"/>
  <c r="F2422" i="20"/>
  <c r="F2550" i="20"/>
  <c r="F2678" i="20"/>
  <c r="G2778" i="20"/>
  <c r="F2859" i="20"/>
  <c r="F2923" i="20"/>
  <c r="F2981" i="20"/>
  <c r="F3013" i="20"/>
  <c r="F3045" i="20"/>
  <c r="F3077" i="20"/>
  <c r="F3109" i="20"/>
  <c r="F3141" i="20"/>
  <c r="F3173" i="20"/>
  <c r="F3205" i="20"/>
  <c r="F3237" i="20"/>
  <c r="F3269" i="20"/>
  <c r="F3301" i="20"/>
  <c r="F3333" i="20"/>
  <c r="F3365" i="20"/>
  <c r="F3397" i="20"/>
  <c r="F2169" i="20"/>
  <c r="F2458" i="20"/>
  <c r="F2586" i="20"/>
  <c r="F2714" i="20"/>
  <c r="G2802" i="20"/>
  <c r="F2878" i="20"/>
  <c r="F2942" i="20"/>
  <c r="F2990" i="20"/>
  <c r="F3022" i="20"/>
  <c r="F3054" i="20"/>
  <c r="F3086" i="20"/>
  <c r="F3118" i="20"/>
  <c r="F3150" i="20"/>
  <c r="F3182" i="20"/>
  <c r="F3214" i="20"/>
  <c r="F3246" i="20"/>
  <c r="F3278" i="20"/>
  <c r="F3310" i="20"/>
  <c r="F3342" i="20"/>
  <c r="F3374" i="20"/>
  <c r="F2017" i="20"/>
  <c r="G2790" i="20"/>
  <c r="G3017" i="20"/>
  <c r="G3145" i="20"/>
  <c r="G3273" i="20"/>
  <c r="F3392" i="20"/>
  <c r="G3434" i="20"/>
  <c r="F3467" i="20"/>
  <c r="F3499" i="20"/>
  <c r="F3531" i="20"/>
  <c r="F3563" i="20"/>
  <c r="F3595" i="20"/>
  <c r="F3627" i="20"/>
  <c r="F3659" i="20"/>
  <c r="F3691" i="20"/>
  <c r="F3723" i="20"/>
  <c r="F3755" i="20"/>
  <c r="G3045" i="20"/>
  <c r="F3403" i="20"/>
  <c r="F3554" i="20"/>
  <c r="F3722" i="20"/>
  <c r="G3409" i="20"/>
  <c r="F2635" i="20"/>
  <c r="G2966" i="20"/>
  <c r="G3098" i="20"/>
  <c r="G3226" i="20"/>
  <c r="G3354" i="20"/>
  <c r="G3421" i="20"/>
  <c r="G3455" i="20"/>
  <c r="G3487" i="20"/>
  <c r="G3519" i="20"/>
  <c r="G3551" i="20"/>
  <c r="G3583" i="20"/>
  <c r="G3615" i="20"/>
  <c r="G3647" i="20"/>
  <c r="G3679" i="20"/>
  <c r="G3711" i="20"/>
  <c r="G3743" i="20"/>
  <c r="G3285" i="20"/>
  <c r="F3570" i="20"/>
  <c r="F3730" i="20"/>
  <c r="G3222" i="20"/>
  <c r="F2145" i="20"/>
  <c r="F2802" i="20"/>
  <c r="G3021" i="20"/>
  <c r="G3149" i="20"/>
  <c r="G3277" i="20"/>
  <c r="G3393" i="20"/>
  <c r="F3436" i="20"/>
  <c r="F3468" i="20"/>
  <c r="F3500" i="20"/>
  <c r="F3532" i="20"/>
  <c r="F3564" i="20"/>
  <c r="F3596" i="20"/>
  <c r="F3628" i="20"/>
  <c r="F3660" i="20"/>
  <c r="F3692" i="20"/>
  <c r="F3724" i="20"/>
  <c r="F3760" i="20"/>
  <c r="F3578" i="20"/>
  <c r="F2683" i="20"/>
  <c r="G2392" i="20"/>
  <c r="G2846" i="20"/>
  <c r="G3038" i="20"/>
  <c r="G3166" i="20"/>
  <c r="G3294" i="20"/>
  <c r="G3400" i="20"/>
  <c r="G3440" i="20"/>
  <c r="G3472" i="20"/>
  <c r="G3504" i="20"/>
  <c r="G3536" i="20"/>
  <c r="G3568" i="20"/>
  <c r="G3600" i="20"/>
  <c r="G3632" i="20"/>
  <c r="G3664" i="20"/>
  <c r="G3696" i="20"/>
  <c r="G3728" i="20"/>
  <c r="G3760" i="20"/>
  <c r="G3061" i="20"/>
  <c r="G3424" i="20"/>
  <c r="F3590" i="20"/>
  <c r="F2491" i="20"/>
  <c r="G3462" i="20"/>
  <c r="F2770" i="20"/>
  <c r="G3009" i="20"/>
  <c r="G3137" i="20"/>
  <c r="G3265" i="20"/>
  <c r="F3388" i="20"/>
  <c r="G3432" i="20"/>
  <c r="F3465" i="20"/>
  <c r="F3497" i="20"/>
  <c r="F3529" i="20"/>
  <c r="F3561" i="20"/>
  <c r="F3593" i="20"/>
  <c r="F3625" i="20"/>
  <c r="F3657" i="20"/>
  <c r="F3689" i="20"/>
  <c r="F3721" i="20"/>
  <c r="F3753" i="20"/>
  <c r="F3474" i="20"/>
  <c r="F3706" i="20"/>
  <c r="G3466" i="20"/>
  <c r="F2771" i="20"/>
  <c r="G3010" i="20"/>
  <c r="G3138" i="20"/>
  <c r="G3266" i="20"/>
  <c r="G3388" i="20"/>
  <c r="F3433" i="20"/>
  <c r="G3465" i="20"/>
  <c r="G3497" i="20"/>
  <c r="G3529" i="20"/>
  <c r="G3561" i="20"/>
  <c r="G3593" i="20"/>
  <c r="G3625" i="20"/>
  <c r="G3657" i="20"/>
  <c r="G3689" i="20"/>
  <c r="G3721" i="20"/>
  <c r="G3753" i="20"/>
  <c r="F3470" i="20"/>
  <c r="F3694" i="20"/>
  <c r="G3190" i="20"/>
  <c r="G3490" i="20"/>
  <c r="G3710" i="20"/>
  <c r="G3682" i="20"/>
  <c r="G3754" i="20"/>
  <c r="G3534" i="20"/>
  <c r="G3506" i="20"/>
  <c r="G3578" i="20"/>
  <c r="G3725" i="20"/>
  <c r="G3742" i="20"/>
  <c r="G3566" i="20"/>
  <c r="G3610" i="20"/>
  <c r="F3665" i="20"/>
  <c r="G3042" i="20"/>
  <c r="G3441" i="20"/>
  <c r="G3569" i="20"/>
  <c r="G3665" i="20"/>
  <c r="F3746" i="20"/>
  <c r="G3746" i="20"/>
  <c r="G3570" i="20"/>
  <c r="G1369" i="20"/>
  <c r="G2542" i="20"/>
  <c r="G3243" i="20"/>
  <c r="F2291" i="20"/>
  <c r="F2996" i="20"/>
  <c r="F3156" i="20"/>
  <c r="F3380" i="20"/>
  <c r="G2980" i="20"/>
  <c r="G3204" i="20"/>
  <c r="G3364" i="20"/>
  <c r="F2891" i="20"/>
  <c r="F3125" i="20"/>
  <c r="F3317" i="20"/>
  <c r="F2650" i="20"/>
  <c r="F3038" i="20"/>
  <c r="F3198" i="20"/>
  <c r="F3358" i="20"/>
  <c r="G3337" i="20"/>
  <c r="F3483" i="20"/>
  <c r="F3675" i="20"/>
  <c r="F3634" i="20"/>
  <c r="G3290" i="20"/>
  <c r="G3535" i="20"/>
  <c r="G3727" i="20"/>
  <c r="G2862" i="20"/>
  <c r="G3341" i="20"/>
  <c r="F3548" i="20"/>
  <c r="F3740" i="20"/>
  <c r="G3102" i="20"/>
  <c r="G3488" i="20"/>
  <c r="G3680" i="20"/>
  <c r="F3690" i="20"/>
  <c r="G3201" i="20"/>
  <c r="F3513" i="20"/>
  <c r="F3705" i="20"/>
  <c r="G2918" i="20"/>
  <c r="G3481" i="20"/>
  <c r="G3609" i="20"/>
  <c r="F3594" i="20"/>
  <c r="G3558" i="20"/>
  <c r="F848" i="20"/>
  <c r="G1580" i="20"/>
  <c r="G1666" i="20"/>
  <c r="G1913" i="20"/>
  <c r="G1962" i="20"/>
  <c r="G2197" i="20"/>
  <c r="F2122" i="20"/>
  <c r="F2378" i="20"/>
  <c r="G2142" i="20"/>
  <c r="F1536" i="20"/>
  <c r="F2187" i="20"/>
  <c r="G2103" i="20"/>
  <c r="G2359" i="20"/>
  <c r="F2152" i="20"/>
  <c r="F1709" i="20"/>
  <c r="G2200" i="20"/>
  <c r="F2327" i="20"/>
  <c r="G2623" i="20"/>
  <c r="G2879" i="20"/>
  <c r="F2456" i="20"/>
  <c r="F2712" i="20"/>
  <c r="F2968" i="20"/>
  <c r="G2552" i="20"/>
  <c r="G2808" i="20"/>
  <c r="G2390" i="20"/>
  <c r="F2649" i="20"/>
  <c r="F2301" i="20"/>
  <c r="G2613" i="20"/>
  <c r="G2869" i="20"/>
  <c r="G2446" i="20"/>
  <c r="G2702" i="20"/>
  <c r="F2991" i="20"/>
  <c r="F3151" i="20"/>
  <c r="F3279" i="20"/>
  <c r="F2283" i="20"/>
  <c r="F2818" i="20"/>
  <c r="G3027" i="20"/>
  <c r="G3147" i="20"/>
  <c r="G3223" i="20"/>
  <c r="G3275" i="20"/>
  <c r="G3311" i="20"/>
  <c r="G3343" i="20"/>
  <c r="G3375" i="20"/>
  <c r="G3407" i="20"/>
  <c r="F1947" i="20"/>
  <c r="F2434" i="20"/>
  <c r="F2562" i="20"/>
  <c r="F2690" i="20"/>
  <c r="G2786" i="20"/>
  <c r="F2866" i="20"/>
  <c r="F2930" i="20"/>
  <c r="F2984" i="20"/>
  <c r="F3016" i="20"/>
  <c r="F3048" i="20"/>
  <c r="F3080" i="20"/>
  <c r="F3112" i="20"/>
  <c r="F3144" i="20"/>
  <c r="F3176" i="20"/>
  <c r="F3208" i="20"/>
  <c r="F3240" i="20"/>
  <c r="F3272" i="20"/>
  <c r="F3304" i="20"/>
  <c r="F3336" i="20"/>
  <c r="F3368" i="20"/>
  <c r="F2337" i="20"/>
  <c r="F2499" i="20"/>
  <c r="F2627" i="20"/>
  <c r="F2746" i="20"/>
  <c r="G2830" i="20"/>
  <c r="G2898" i="20"/>
  <c r="G2962" i="20"/>
  <c r="G3000" i="20"/>
  <c r="G3032" i="20"/>
  <c r="G3064" i="20"/>
  <c r="G3096" i="20"/>
  <c r="G3128" i="20"/>
  <c r="G3160" i="20"/>
  <c r="G3192" i="20"/>
  <c r="G3224" i="20"/>
  <c r="G3256" i="20"/>
  <c r="G3288" i="20"/>
  <c r="G3320" i="20"/>
  <c r="G3352" i="20"/>
  <c r="F2009" i="20"/>
  <c r="F2438" i="20"/>
  <c r="F2566" i="20"/>
  <c r="F2694" i="20"/>
  <c r="F2790" i="20"/>
  <c r="F2867" i="20"/>
  <c r="F2931" i="20"/>
  <c r="F2985" i="20"/>
  <c r="F3017" i="20"/>
  <c r="F3049" i="20"/>
  <c r="F3081" i="20"/>
  <c r="F3113" i="20"/>
  <c r="F3145" i="20"/>
  <c r="F3177" i="20"/>
  <c r="F3209" i="20"/>
  <c r="F3241" i="20"/>
  <c r="F3273" i="20"/>
  <c r="F3305" i="20"/>
  <c r="F3337" i="20"/>
  <c r="F3369" i="20"/>
  <c r="F3401" i="20"/>
  <c r="G2269" i="20"/>
  <c r="F2474" i="20"/>
  <c r="F2602" i="20"/>
  <c r="F2727" i="20"/>
  <c r="F2814" i="20"/>
  <c r="F2886" i="20"/>
  <c r="F2950" i="20"/>
  <c r="F2994" i="20"/>
  <c r="F3026" i="20"/>
  <c r="F3058" i="20"/>
  <c r="F3090" i="20"/>
  <c r="F3122" i="20"/>
  <c r="F3154" i="20"/>
  <c r="F3186" i="20"/>
  <c r="F3218" i="20"/>
  <c r="F3250" i="20"/>
  <c r="F3282" i="20"/>
  <c r="F3314" i="20"/>
  <c r="F3346" i="20"/>
  <c r="F3378" i="20"/>
  <c r="F2347" i="20"/>
  <c r="F2834" i="20"/>
  <c r="G3033" i="20"/>
  <c r="G3161" i="20"/>
  <c r="G3289" i="20"/>
  <c r="G3398" i="20"/>
  <c r="F3439" i="20"/>
  <c r="F3471" i="20"/>
  <c r="F3503" i="20"/>
  <c r="F3535" i="20"/>
  <c r="F3567" i="20"/>
  <c r="F3599" i="20"/>
  <c r="F3631" i="20"/>
  <c r="F3663" i="20"/>
  <c r="F3695" i="20"/>
  <c r="F3727" i="20"/>
  <c r="F3759" i="20"/>
  <c r="G3077" i="20"/>
  <c r="F3419" i="20"/>
  <c r="F3574" i="20"/>
  <c r="F3742" i="20"/>
  <c r="G3446" i="20"/>
  <c r="F2699" i="20"/>
  <c r="G2986" i="20"/>
  <c r="G3114" i="20"/>
  <c r="G3242" i="20"/>
  <c r="G3370" i="20"/>
  <c r="F3426" i="20"/>
  <c r="G3459" i="20"/>
  <c r="G3491" i="20"/>
  <c r="G3523" i="20"/>
  <c r="G3555" i="20"/>
  <c r="G3587" i="20"/>
  <c r="G3619" i="20"/>
  <c r="G3651" i="20"/>
  <c r="G3683" i="20"/>
  <c r="G3715" i="20"/>
  <c r="G3747" i="20"/>
  <c r="F3414" i="20"/>
  <c r="F3582" i="20"/>
  <c r="F3750" i="20"/>
  <c r="G3302" i="20"/>
  <c r="F2388" i="20"/>
  <c r="F2843" i="20"/>
  <c r="G3037" i="20"/>
  <c r="G3165" i="20"/>
  <c r="G3293" i="20"/>
  <c r="F3400" i="20"/>
  <c r="F3440" i="20"/>
  <c r="F3472" i="20"/>
  <c r="F3504" i="20"/>
  <c r="F3536" i="20"/>
  <c r="F3568" i="20"/>
  <c r="F3600" i="20"/>
  <c r="F3632" i="20"/>
  <c r="F3664" i="20"/>
  <c r="F3696" i="20"/>
  <c r="F3728" i="20"/>
  <c r="F2487" i="20"/>
  <c r="F3602" i="20"/>
  <c r="G2998" i="20"/>
  <c r="F2459" i="20"/>
  <c r="G2878" i="20"/>
  <c r="G3054" i="20"/>
  <c r="G3182" i="20"/>
  <c r="G3310" i="20"/>
  <c r="G3406" i="20"/>
  <c r="G3444" i="20"/>
  <c r="G3476" i="20"/>
  <c r="G3508" i="20"/>
  <c r="G3540" i="20"/>
  <c r="G3572" i="20"/>
  <c r="G3604" i="20"/>
  <c r="G3636" i="20"/>
  <c r="G3668" i="20"/>
  <c r="G3700" i="20"/>
  <c r="G3732" i="20"/>
  <c r="F2551" i="20"/>
  <c r="G3141" i="20"/>
  <c r="G3433" i="20"/>
  <c r="F3610" i="20"/>
  <c r="F2826" i="20"/>
  <c r="G2261" i="20"/>
  <c r="F2811" i="20"/>
  <c r="G3025" i="20"/>
  <c r="G3153" i="20"/>
  <c r="G3281" i="20"/>
  <c r="F3395" i="20"/>
  <c r="F3437" i="20"/>
  <c r="F3469" i="20"/>
  <c r="F3501" i="20"/>
  <c r="F3533" i="20"/>
  <c r="F3565" i="20"/>
  <c r="F3597" i="20"/>
  <c r="F3629" i="20"/>
  <c r="F3661" i="20"/>
  <c r="F3693" i="20"/>
  <c r="F3725" i="20"/>
  <c r="F3757" i="20"/>
  <c r="F3502" i="20"/>
  <c r="F3738" i="20"/>
  <c r="F2273" i="20"/>
  <c r="G2814" i="20"/>
  <c r="G3026" i="20"/>
  <c r="G3154" i="20"/>
  <c r="G3282" i="20"/>
  <c r="F3396" i="20"/>
  <c r="G3437" i="20"/>
  <c r="G3469" i="20"/>
  <c r="G3501" i="20"/>
  <c r="G3533" i="20"/>
  <c r="G3565" i="20"/>
  <c r="G3597" i="20"/>
  <c r="G3629" i="20"/>
  <c r="G3661" i="20"/>
  <c r="G3757" i="20"/>
  <c r="F3718" i="20"/>
  <c r="G3714" i="20"/>
  <c r="G3538" i="20"/>
  <c r="F3729" i="20"/>
  <c r="G3170" i="20"/>
  <c r="G3505" i="20"/>
  <c r="G3633" i="20"/>
  <c r="G3761" i="20"/>
  <c r="G3494" i="20"/>
  <c r="G3642" i="20"/>
  <c r="G2021" i="20"/>
  <c r="G2453" i="20"/>
  <c r="F3207" i="20"/>
  <c r="G3323" i="20"/>
  <c r="G2818" i="20"/>
  <c r="F3124" i="20"/>
  <c r="F3348" i="20"/>
  <c r="G2922" i="20"/>
  <c r="G3140" i="20"/>
  <c r="G3332" i="20"/>
  <c r="F2822" i="20"/>
  <c r="F3093" i="20"/>
  <c r="F3253" i="20"/>
  <c r="G2391" i="20"/>
  <c r="G2972" i="20"/>
  <c r="F3166" i="20"/>
  <c r="F3390" i="20"/>
  <c r="F3415" i="20"/>
  <c r="F3611" i="20"/>
  <c r="G3221" i="20"/>
  <c r="F2835" i="20"/>
  <c r="G3471" i="20"/>
  <c r="G3695" i="20"/>
  <c r="F2583" i="20"/>
  <c r="F3452" i="20"/>
  <c r="F3676" i="20"/>
  <c r="F2651" i="20"/>
  <c r="G3456" i="20"/>
  <c r="G3648" i="20"/>
  <c r="F3486" i="20"/>
  <c r="G3329" i="20"/>
  <c r="F3609" i="20"/>
  <c r="F2539" i="20"/>
  <c r="G3449" i="20"/>
  <c r="G3641" i="20"/>
  <c r="G3414" i="20"/>
  <c r="G3662" i="20"/>
  <c r="G1199" i="20"/>
  <c r="G1836" i="20"/>
  <c r="F1531" i="20"/>
  <c r="G1483" i="20"/>
  <c r="G1619" i="20"/>
  <c r="G2229" i="20"/>
  <c r="F2154" i="20"/>
  <c r="F2410" i="20"/>
  <c r="G2174" i="20"/>
  <c r="F1907" i="20"/>
  <c r="F2219" i="20"/>
  <c r="G2135" i="20"/>
  <c r="G1497" i="20"/>
  <c r="F2184" i="20"/>
  <c r="F1945" i="20"/>
  <c r="G2232" i="20"/>
  <c r="G2397" i="20"/>
  <c r="G2655" i="20"/>
  <c r="G2911" i="20"/>
  <c r="F2488" i="20"/>
  <c r="F2744" i="20"/>
  <c r="F2157" i="20"/>
  <c r="G2584" i="20"/>
  <c r="G2840" i="20"/>
  <c r="F2425" i="20"/>
  <c r="F2681" i="20"/>
  <c r="G2385" i="20"/>
  <c r="G2645" i="20"/>
  <c r="G2901" i="20"/>
  <c r="G2478" i="20"/>
  <c r="F2201" i="20"/>
  <c r="F3023" i="20"/>
  <c r="F3175" i="20"/>
  <c r="F3303" i="20"/>
  <c r="F2447" i="20"/>
  <c r="F2873" i="20"/>
  <c r="G3051" i="20"/>
  <c r="G3155" i="20"/>
  <c r="G3227" i="20"/>
  <c r="G3279" i="20"/>
  <c r="G3315" i="20"/>
  <c r="G3347" i="20"/>
  <c r="G3379" i="20"/>
  <c r="G3411" i="20"/>
  <c r="F2105" i="20"/>
  <c r="F2450" i="20"/>
  <c r="F2578" i="20"/>
  <c r="F2706" i="20"/>
  <c r="F2798" i="20"/>
  <c r="F2874" i="20"/>
  <c r="F2938" i="20"/>
  <c r="F2988" i="20"/>
  <c r="F3020" i="20"/>
  <c r="F3052" i="20"/>
  <c r="F3084" i="20"/>
  <c r="F3116" i="20"/>
  <c r="F3148" i="20"/>
  <c r="F3180" i="20"/>
  <c r="F3212" i="20"/>
  <c r="F3244" i="20"/>
  <c r="F3276" i="20"/>
  <c r="F3308" i="20"/>
  <c r="F3340" i="20"/>
  <c r="F3372" i="20"/>
  <c r="F2379" i="20"/>
  <c r="F2515" i="20"/>
  <c r="F2643" i="20"/>
  <c r="F2755" i="20"/>
  <c r="F2842" i="20"/>
  <c r="G2906" i="20"/>
  <c r="G2970" i="20"/>
  <c r="G3004" i="20"/>
  <c r="G3036" i="20"/>
  <c r="G3068" i="20"/>
  <c r="G3100" i="20"/>
  <c r="G3132" i="20"/>
  <c r="G3164" i="20"/>
  <c r="G3196" i="20"/>
  <c r="G3228" i="20"/>
  <c r="G3260" i="20"/>
  <c r="G3292" i="20"/>
  <c r="G3324" i="20"/>
  <c r="G3356" i="20"/>
  <c r="F2137" i="20"/>
  <c r="F2454" i="20"/>
  <c r="F2582" i="20"/>
  <c r="F2710" i="20"/>
  <c r="F2799" i="20"/>
  <c r="F2875" i="20"/>
  <c r="F2939" i="20"/>
  <c r="F2989" i="20"/>
  <c r="F3021" i="20"/>
  <c r="F3053" i="20"/>
  <c r="F3085" i="20"/>
  <c r="F3117" i="20"/>
  <c r="F3149" i="20"/>
  <c r="F3181" i="20"/>
  <c r="F3213" i="20"/>
  <c r="F3245" i="20"/>
  <c r="F3277" i="20"/>
  <c r="F3309" i="20"/>
  <c r="F3341" i="20"/>
  <c r="F3373" i="20"/>
  <c r="F3405" i="20"/>
  <c r="F2313" i="20"/>
  <c r="F2490" i="20"/>
  <c r="F2618" i="20"/>
  <c r="G2738" i="20"/>
  <c r="F2823" i="20"/>
  <c r="F2894" i="20"/>
  <c r="F2958" i="20"/>
  <c r="F2998" i="20"/>
  <c r="F3030" i="20"/>
  <c r="F3062" i="20"/>
  <c r="F3094" i="20"/>
  <c r="F3126" i="20"/>
  <c r="F3158" i="20"/>
  <c r="F3190" i="20"/>
  <c r="F3222" i="20"/>
  <c r="F3254" i="20"/>
  <c r="F3286" i="20"/>
  <c r="F3318" i="20"/>
  <c r="F3350" i="20"/>
  <c r="F3382" i="20"/>
  <c r="F2439" i="20"/>
  <c r="F2869" i="20"/>
  <c r="G3049" i="20"/>
  <c r="G3177" i="20"/>
  <c r="G3305" i="20"/>
  <c r="G3404" i="20"/>
  <c r="F3443" i="20"/>
  <c r="F3475" i="20"/>
  <c r="F3507" i="20"/>
  <c r="F3539" i="20"/>
  <c r="F3571" i="20"/>
  <c r="F3603" i="20"/>
  <c r="F3635" i="20"/>
  <c r="F3667" i="20"/>
  <c r="F3699" i="20"/>
  <c r="F3731" i="20"/>
  <c r="F2423" i="20"/>
  <c r="G3125" i="20"/>
  <c r="F3438" i="20"/>
  <c r="F3598" i="20"/>
  <c r="F2315" i="20"/>
  <c r="G3474" i="20"/>
  <c r="G2750" i="20"/>
  <c r="G3002" i="20"/>
  <c r="G3130" i="20"/>
  <c r="G3258" i="20"/>
  <c r="G3384" i="20"/>
  <c r="G3430" i="20"/>
  <c r="G3463" i="20"/>
  <c r="G3495" i="20"/>
  <c r="G3527" i="20"/>
  <c r="G3559" i="20"/>
  <c r="G3591" i="20"/>
  <c r="G3623" i="20"/>
  <c r="G3655" i="20"/>
  <c r="G3687" i="20"/>
  <c r="G3719" i="20"/>
  <c r="G3751" i="20"/>
  <c r="F3458" i="20"/>
  <c r="F3606" i="20"/>
  <c r="F2555" i="20"/>
  <c r="G3366" i="20"/>
  <c r="F2455" i="20"/>
  <c r="F2877" i="20"/>
  <c r="G3053" i="20"/>
  <c r="G3181" i="20"/>
  <c r="G3309" i="20"/>
  <c r="F3406" i="20"/>
  <c r="F3444" i="20"/>
  <c r="F3476" i="20"/>
  <c r="F3508" i="20"/>
  <c r="F3540" i="20"/>
  <c r="F3572" i="20"/>
  <c r="F3604" i="20"/>
  <c r="F3636" i="20"/>
  <c r="F3668" i="20"/>
  <c r="F3700" i="20"/>
  <c r="F3732" i="20"/>
  <c r="G3157" i="20"/>
  <c r="F3630" i="20"/>
  <c r="G3110" i="20"/>
  <c r="F2523" i="20"/>
  <c r="G2910" i="20"/>
  <c r="G3070" i="20"/>
  <c r="G3198" i="20"/>
  <c r="G3326" i="20"/>
  <c r="F3412" i="20"/>
  <c r="G3448" i="20"/>
  <c r="G3480" i="20"/>
  <c r="G3512" i="20"/>
  <c r="G3544" i="20"/>
  <c r="G3576" i="20"/>
  <c r="G3608" i="20"/>
  <c r="G3640" i="20"/>
  <c r="G3672" i="20"/>
  <c r="G3704" i="20"/>
  <c r="G3736" i="20"/>
  <c r="F2738" i="20"/>
  <c r="G3205" i="20"/>
  <c r="F3450" i="20"/>
  <c r="F3638" i="20"/>
  <c r="G2958" i="20"/>
  <c r="G2406" i="20"/>
  <c r="F2853" i="20"/>
  <c r="G3041" i="20"/>
  <c r="G3169" i="20"/>
  <c r="G3297" i="20"/>
  <c r="G3401" i="20"/>
  <c r="F3441" i="20"/>
  <c r="F3473" i="20"/>
  <c r="F3505" i="20"/>
  <c r="F3537" i="20"/>
  <c r="F3569" i="20"/>
  <c r="F3601" i="20"/>
  <c r="F3761" i="20"/>
  <c r="F3534" i="20"/>
  <c r="F2411" i="20"/>
  <c r="G3473" i="20"/>
  <c r="G3697" i="20"/>
  <c r="G3486" i="20"/>
  <c r="F2218" i="20"/>
  <c r="F2937" i="20"/>
  <c r="F2890" i="20"/>
  <c r="F3252" i="20"/>
  <c r="G2858" i="20"/>
  <c r="G3172" i="20"/>
  <c r="F2486" i="20"/>
  <c r="F3061" i="20"/>
  <c r="F3285" i="20"/>
  <c r="F2522" i="20"/>
  <c r="F3006" i="20"/>
  <c r="F3230" i="20"/>
  <c r="F2933" i="20"/>
  <c r="F3515" i="20"/>
  <c r="F2861" i="20"/>
  <c r="G3034" i="20"/>
  <c r="G3567" i="20"/>
  <c r="F3646" i="20"/>
  <c r="G3213" i="20"/>
  <c r="F3612" i="20"/>
  <c r="F2973" i="20"/>
  <c r="G3552" i="20"/>
  <c r="F2893" i="20"/>
  <c r="G3073" i="20"/>
  <c r="F3545" i="20"/>
  <c r="G3093" i="20"/>
  <c r="G3413" i="20"/>
  <c r="G3673" i="20"/>
  <c r="G3582" i="20"/>
  <c r="G3706" i="20"/>
  <c r="F1116" i="20"/>
  <c r="F1417" i="20"/>
  <c r="G1903" i="20"/>
  <c r="F1688" i="20"/>
  <c r="F1959" i="20"/>
  <c r="G1523" i="20"/>
  <c r="F2186" i="20"/>
  <c r="G1785" i="20"/>
  <c r="G2206" i="20"/>
  <c r="F1993" i="20"/>
  <c r="F2251" i="20"/>
  <c r="G2167" i="20"/>
  <c r="F1883" i="20"/>
  <c r="F2216" i="20"/>
  <c r="G2008" i="20"/>
  <c r="G2264" i="20"/>
  <c r="G2431" i="20"/>
  <c r="G2687" i="20"/>
  <c r="G2943" i="20"/>
  <c r="F2520" i="20"/>
  <c r="F2776" i="20"/>
  <c r="F2309" i="20"/>
  <c r="G2616" i="20"/>
  <c r="G2872" i="20"/>
  <c r="F2457" i="20"/>
  <c r="F2713" i="20"/>
  <c r="G2421" i="20"/>
  <c r="G2677" i="20"/>
  <c r="G2933" i="20"/>
  <c r="G2510" i="20"/>
  <c r="F2462" i="20"/>
  <c r="F3055" i="20"/>
  <c r="F3183" i="20"/>
  <c r="F3311" i="20"/>
  <c r="F2479" i="20"/>
  <c r="F2889" i="20"/>
  <c r="G3059" i="20"/>
  <c r="G3175" i="20"/>
  <c r="G3239" i="20"/>
  <c r="G3283" i="20"/>
  <c r="G3319" i="20"/>
  <c r="G3351" i="20"/>
  <c r="G3383" i="20"/>
  <c r="G3415" i="20"/>
  <c r="F2233" i="20"/>
  <c r="F2466" i="20"/>
  <c r="F2594" i="20"/>
  <c r="F2722" i="20"/>
  <c r="F2807" i="20"/>
  <c r="F2882" i="20"/>
  <c r="F2946" i="20"/>
  <c r="F2992" i="20"/>
  <c r="F3024" i="20"/>
  <c r="F3056" i="20"/>
  <c r="F3088" i="20"/>
  <c r="F3120" i="20"/>
  <c r="F3152" i="20"/>
  <c r="F3184" i="20"/>
  <c r="F3216" i="20"/>
  <c r="F3248" i="20"/>
  <c r="F3280" i="20"/>
  <c r="F3312" i="20"/>
  <c r="F3344" i="20"/>
  <c r="F3376" i="20"/>
  <c r="G2401" i="20"/>
  <c r="F2531" i="20"/>
  <c r="F2659" i="20"/>
  <c r="G2766" i="20"/>
  <c r="G2850" i="20"/>
  <c r="G2914" i="20"/>
  <c r="F2976" i="20"/>
  <c r="G3008" i="20"/>
  <c r="G3040" i="20"/>
  <c r="G3072" i="20"/>
  <c r="G3104" i="20"/>
  <c r="G3136" i="20"/>
  <c r="G3168" i="20"/>
  <c r="G3200" i="20"/>
  <c r="G3232" i="20"/>
  <c r="G3264" i="20"/>
  <c r="G3296" i="20"/>
  <c r="G3328" i="20"/>
  <c r="G3360" i="20"/>
  <c r="G2257" i="20"/>
  <c r="F2470" i="20"/>
  <c r="F2598" i="20"/>
  <c r="F2726" i="20"/>
  <c r="G2810" i="20"/>
  <c r="F2883" i="20"/>
  <c r="F2947" i="20"/>
  <c r="F2993" i="20"/>
  <c r="F3025" i="20"/>
  <c r="F3057" i="20"/>
  <c r="F3089" i="20"/>
  <c r="F3121" i="20"/>
  <c r="F3153" i="20"/>
  <c r="F3185" i="20"/>
  <c r="F3217" i="20"/>
  <c r="F3249" i="20"/>
  <c r="F3281" i="20"/>
  <c r="F3313" i="20"/>
  <c r="F3345" i="20"/>
  <c r="F3377" i="20"/>
  <c r="F3409" i="20"/>
  <c r="F2355" i="20"/>
  <c r="F2506" i="20"/>
  <c r="F2634" i="20"/>
  <c r="F2750" i="20"/>
  <c r="G2834" i="20"/>
  <c r="F2902" i="20"/>
  <c r="F2966" i="20"/>
  <c r="F3002" i="20"/>
  <c r="F3034" i="20"/>
  <c r="F3066" i="20"/>
  <c r="F3098" i="20"/>
  <c r="F3130" i="20"/>
  <c r="F3162" i="20"/>
  <c r="F3194" i="20"/>
  <c r="F3226" i="20"/>
  <c r="F3258" i="20"/>
  <c r="F3290" i="20"/>
  <c r="F3322" i="20"/>
  <c r="F3354" i="20"/>
  <c r="F3386" i="20"/>
  <c r="F2503" i="20"/>
  <c r="F2901" i="20"/>
  <c r="G3065" i="20"/>
  <c r="G3193" i="20"/>
  <c r="G3321" i="20"/>
  <c r="F3410" i="20"/>
  <c r="F3447" i="20"/>
  <c r="F3479" i="20"/>
  <c r="F3511" i="20"/>
  <c r="F3543" i="20"/>
  <c r="F3575" i="20"/>
  <c r="F3607" i="20"/>
  <c r="F3639" i="20"/>
  <c r="F3671" i="20"/>
  <c r="F3703" i="20"/>
  <c r="F3735" i="20"/>
  <c r="F2779" i="20"/>
  <c r="G3173" i="20"/>
  <c r="F3462" i="20"/>
  <c r="F3618" i="20"/>
  <c r="G2894" i="20"/>
  <c r="F2049" i="20"/>
  <c r="F2794" i="20"/>
  <c r="G3018" i="20"/>
  <c r="G3146" i="20"/>
  <c r="G3274" i="20"/>
  <c r="G3392" i="20"/>
  <c r="F3435" i="20"/>
  <c r="G3467" i="20"/>
  <c r="G3499" i="20"/>
  <c r="G3531" i="20"/>
  <c r="G3563" i="20"/>
  <c r="G3595" i="20"/>
  <c r="G3627" i="20"/>
  <c r="G3659" i="20"/>
  <c r="G3691" i="20"/>
  <c r="G3723" i="20"/>
  <c r="G3755" i="20"/>
  <c r="F3478" i="20"/>
  <c r="F3626" i="20"/>
  <c r="F2739" i="20"/>
  <c r="F3404" i="20"/>
  <c r="F2519" i="20"/>
  <c r="F2909" i="20"/>
  <c r="G3069" i="20"/>
  <c r="G3197" i="20"/>
  <c r="G3325" i="20"/>
  <c r="F3411" i="20"/>
  <c r="F3448" i="20"/>
  <c r="F3480" i="20"/>
  <c r="F3512" i="20"/>
  <c r="F3544" i="20"/>
  <c r="F3576" i="20"/>
  <c r="F3608" i="20"/>
  <c r="F3640" i="20"/>
  <c r="F3672" i="20"/>
  <c r="F3704" i="20"/>
  <c r="F3736" i="20"/>
  <c r="G3365" i="20"/>
  <c r="F3658" i="20"/>
  <c r="G3206" i="20"/>
  <c r="F2587" i="20"/>
  <c r="G2942" i="20"/>
  <c r="G3086" i="20"/>
  <c r="G3214" i="20"/>
  <c r="G3342" i="20"/>
  <c r="G3417" i="20"/>
  <c r="G3452" i="20"/>
  <c r="G3484" i="20"/>
  <c r="G3516" i="20"/>
  <c r="G3548" i="20"/>
  <c r="G3580" i="20"/>
  <c r="G3612" i="20"/>
  <c r="G3644" i="20"/>
  <c r="G3676" i="20"/>
  <c r="G3708" i="20"/>
  <c r="G3740" i="20"/>
  <c r="G2822" i="20"/>
  <c r="G3237" i="20"/>
  <c r="F3466" i="20"/>
  <c r="F3662" i="20"/>
  <c r="G3062" i="20"/>
  <c r="F2471" i="20"/>
  <c r="F2885" i="20"/>
  <c r="G3057" i="20"/>
  <c r="G3185" i="20"/>
  <c r="G3313" i="20"/>
  <c r="F3407" i="20"/>
  <c r="F3445" i="20"/>
  <c r="F3477" i="20"/>
  <c r="F3509" i="20"/>
  <c r="F3541" i="20"/>
  <c r="F3573" i="20"/>
  <c r="F3605" i="20"/>
  <c r="F3637" i="20"/>
  <c r="F3669" i="20"/>
  <c r="F3701" i="20"/>
  <c r="F3733" i="20"/>
  <c r="F2679" i="20"/>
  <c r="F3558" i="20"/>
  <c r="G2982" i="20"/>
  <c r="F2475" i="20"/>
  <c r="G2886" i="20"/>
  <c r="G3058" i="20"/>
  <c r="G3186" i="20"/>
  <c r="G3314" i="20"/>
  <c r="F3408" i="20"/>
  <c r="G3445" i="20"/>
  <c r="G3477" i="20"/>
  <c r="G3509" i="20"/>
  <c r="G3541" i="20"/>
  <c r="G3573" i="20"/>
  <c r="G3605" i="20"/>
  <c r="G3637" i="20"/>
  <c r="G3669" i="20"/>
  <c r="G3701" i="20"/>
  <c r="G3733" i="20"/>
  <c r="F2305" i="20"/>
  <c r="F3566" i="20"/>
  <c r="F2427" i="20"/>
  <c r="G3397" i="20"/>
  <c r="G3550" i="20"/>
  <c r="G3522" i="20"/>
  <c r="G3718" i="20"/>
  <c r="G3526" i="20"/>
  <c r="G3658" i="20"/>
  <c r="G3630" i="20"/>
  <c r="G3602" i="20"/>
  <c r="G3670" i="20"/>
  <c r="G3674" i="20"/>
  <c r="G977" i="20"/>
  <c r="F1961" i="20"/>
  <c r="G2238" i="20"/>
  <c r="F2027" i="20"/>
  <c r="F1696" i="20"/>
  <c r="G2199" i="20"/>
  <c r="F1987" i="20"/>
  <c r="F2248" i="20"/>
  <c r="G2040" i="20"/>
  <c r="G2296" i="20"/>
  <c r="G2463" i="20"/>
  <c r="G2719" i="20"/>
  <c r="G2975" i="20"/>
  <c r="F2808" i="20"/>
  <c r="G2648" i="20"/>
  <c r="F2489" i="20"/>
  <c r="F2590" i="20"/>
  <c r="F2575" i="20"/>
  <c r="G3287" i="20"/>
  <c r="F2482" i="20"/>
  <c r="F3060" i="20"/>
  <c r="F3220" i="20"/>
  <c r="F2547" i="20"/>
  <c r="G3044" i="20"/>
  <c r="G3268" i="20"/>
  <c r="F2735" i="20"/>
  <c r="F3029" i="20"/>
  <c r="F3221" i="20"/>
  <c r="F3413" i="20"/>
  <c r="F2910" i="20"/>
  <c r="F3134" i="20"/>
  <c r="F3326" i="20"/>
  <c r="G3209" i="20"/>
  <c r="F3579" i="20"/>
  <c r="F3739" i="20"/>
  <c r="G2357" i="20"/>
  <c r="G3439" i="20"/>
  <c r="G3631" i="20"/>
  <c r="F3498" i="20"/>
  <c r="G3085" i="20"/>
  <c r="F3484" i="20"/>
  <c r="F3644" i="20"/>
  <c r="F3682" i="20"/>
  <c r="G3358" i="20"/>
  <c r="G3584" i="20"/>
  <c r="G3744" i="20"/>
  <c r="F2535" i="20"/>
  <c r="F3449" i="20"/>
  <c r="F3641" i="20"/>
  <c r="F3586" i="20"/>
  <c r="G3202" i="20"/>
  <c r="G3545" i="20"/>
  <c r="G3737" i="20"/>
  <c r="G3554" i="20"/>
  <c r="G3634" i="20"/>
  <c r="D3" i="13"/>
  <c r="D35" i="13"/>
  <c r="D67" i="13"/>
  <c r="D99" i="13"/>
  <c r="D131" i="13"/>
  <c r="D163" i="13"/>
  <c r="D195" i="13"/>
  <c r="D227" i="13"/>
  <c r="E31" i="13"/>
  <c r="E63" i="13"/>
  <c r="E95" i="13"/>
  <c r="D16" i="13"/>
  <c r="D48" i="13"/>
  <c r="D80" i="13"/>
  <c r="D112" i="13"/>
  <c r="D144" i="13"/>
  <c r="D176" i="13"/>
  <c r="D208" i="13"/>
  <c r="E12" i="13"/>
  <c r="E44" i="13"/>
  <c r="E76" i="13"/>
  <c r="E108" i="13"/>
  <c r="D33" i="13"/>
  <c r="D65" i="13"/>
  <c r="D97" i="13"/>
  <c r="D129" i="13"/>
  <c r="D161" i="13"/>
  <c r="D193" i="13"/>
  <c r="D225" i="13"/>
  <c r="E9" i="13"/>
  <c r="E41" i="13"/>
  <c r="E73" i="13"/>
  <c r="E105" i="13"/>
  <c r="E137" i="13"/>
  <c r="E169" i="13"/>
  <c r="E201" i="13"/>
  <c r="E34" i="13"/>
  <c r="D22" i="13"/>
  <c r="D54" i="13"/>
  <c r="D86" i="13"/>
  <c r="D118" i="13"/>
  <c r="D150" i="13"/>
  <c r="D182" i="13"/>
  <c r="D214" i="13"/>
  <c r="E22" i="13"/>
  <c r="E62" i="13"/>
  <c r="E106" i="13"/>
  <c r="E172" i="13"/>
  <c r="E142" i="13"/>
  <c r="E227" i="13"/>
  <c r="E175" i="13"/>
  <c r="E119" i="13"/>
  <c r="E208" i="13"/>
  <c r="E178" i="13"/>
  <c r="E168" i="13"/>
  <c r="E138" i="13"/>
  <c r="E223" i="13"/>
  <c r="E148" i="13"/>
  <c r="E171" i="13"/>
  <c r="E146" i="13"/>
  <c r="E191" i="13"/>
  <c r="E27" i="13"/>
  <c r="D108" i="13"/>
  <c r="E104" i="13"/>
  <c r="D189" i="13"/>
  <c r="E165" i="13"/>
  <c r="D114" i="13"/>
  <c r="E162" i="13"/>
  <c r="E158" i="13"/>
  <c r="D7" i="13"/>
  <c r="D39" i="13"/>
  <c r="D71" i="13"/>
  <c r="D103" i="13"/>
  <c r="D135" i="13"/>
  <c r="D167" i="13"/>
  <c r="D199" i="13"/>
  <c r="E3" i="13"/>
  <c r="E35" i="13"/>
  <c r="E67" i="13"/>
  <c r="E99" i="13"/>
  <c r="D20" i="13"/>
  <c r="D52" i="13"/>
  <c r="D84" i="13"/>
  <c r="D116" i="13"/>
  <c r="D148" i="13"/>
  <c r="D180" i="13"/>
  <c r="D212" i="13"/>
  <c r="E16" i="13"/>
  <c r="E48" i="13"/>
  <c r="E80" i="13"/>
  <c r="D5" i="13"/>
  <c r="D37" i="13"/>
  <c r="D69" i="13"/>
  <c r="D101" i="13"/>
  <c r="D133" i="13"/>
  <c r="D165" i="13"/>
  <c r="D197" i="13"/>
  <c r="D229" i="13"/>
  <c r="E13" i="13"/>
  <c r="E45" i="13"/>
  <c r="E77" i="13"/>
  <c r="E109" i="13"/>
  <c r="E141" i="13"/>
  <c r="E173" i="13"/>
  <c r="E205" i="13"/>
  <c r="E90" i="13"/>
  <c r="D26" i="13"/>
  <c r="D58" i="13"/>
  <c r="D90" i="13"/>
  <c r="D122" i="13"/>
  <c r="D154" i="13"/>
  <c r="D186" i="13"/>
  <c r="D218" i="13"/>
  <c r="E26" i="13"/>
  <c r="E66" i="13"/>
  <c r="E114" i="13"/>
  <c r="E183" i="13"/>
  <c r="E152" i="13"/>
  <c r="E220" i="13"/>
  <c r="E186" i="13"/>
  <c r="E134" i="13"/>
  <c r="E219" i="13"/>
  <c r="E188" i="13"/>
  <c r="E179" i="13"/>
  <c r="E127" i="13"/>
  <c r="E180" i="13"/>
  <c r="E228" i="13"/>
  <c r="E182" i="13"/>
  <c r="D159" i="13"/>
  <c r="D172" i="13"/>
  <c r="D61" i="13"/>
  <c r="D221" i="13"/>
  <c r="E197" i="13"/>
  <c r="D210" i="13"/>
  <c r="E164" i="13"/>
  <c r="E212" i="13"/>
  <c r="D11" i="13"/>
  <c r="D43" i="13"/>
  <c r="D75" i="13"/>
  <c r="D107" i="13"/>
  <c r="D139" i="13"/>
  <c r="D171" i="13"/>
  <c r="D203" i="13"/>
  <c r="E7" i="13"/>
  <c r="E39" i="13"/>
  <c r="E71" i="13"/>
  <c r="E103" i="13"/>
  <c r="D24" i="13"/>
  <c r="D56" i="13"/>
  <c r="D88" i="13"/>
  <c r="D120" i="13"/>
  <c r="D152" i="13"/>
  <c r="D184" i="13"/>
  <c r="D216" i="13"/>
  <c r="E20" i="13"/>
  <c r="E52" i="13"/>
  <c r="E84" i="13"/>
  <c r="D9" i="13"/>
  <c r="D41" i="13"/>
  <c r="D73" i="13"/>
  <c r="D105" i="13"/>
  <c r="D137" i="13"/>
  <c r="D169" i="13"/>
  <c r="D201" i="13"/>
  <c r="E30" i="13"/>
  <c r="E17" i="13"/>
  <c r="E49" i="13"/>
  <c r="E81" i="13"/>
  <c r="E113" i="13"/>
  <c r="E145" i="13"/>
  <c r="E177" i="13"/>
  <c r="E209" i="13"/>
  <c r="E110" i="13"/>
  <c r="D30" i="13"/>
  <c r="D62" i="13"/>
  <c r="D94" i="13"/>
  <c r="D126" i="13"/>
  <c r="D158" i="13"/>
  <c r="D190" i="13"/>
  <c r="D222" i="13"/>
  <c r="E38" i="13"/>
  <c r="E70" i="13"/>
  <c r="E122" i="13"/>
  <c r="E194" i="13"/>
  <c r="E163" i="13"/>
  <c r="E214" i="13"/>
  <c r="E196" i="13"/>
  <c r="E144" i="13"/>
  <c r="E192" i="13"/>
  <c r="E199" i="13"/>
  <c r="E190" i="13"/>
  <c r="E159" i="13"/>
  <c r="E150" i="13"/>
  <c r="E195" i="13"/>
  <c r="D127" i="13"/>
  <c r="D76" i="13"/>
  <c r="E40" i="13"/>
  <c r="D157" i="13"/>
  <c r="E133" i="13"/>
  <c r="D82" i="13"/>
  <c r="E98" i="13"/>
  <c r="E198" i="13"/>
  <c r="D15" i="13"/>
  <c r="D47" i="13"/>
  <c r="D79" i="13"/>
  <c r="D111" i="13"/>
  <c r="D143" i="13"/>
  <c r="D175" i="13"/>
  <c r="D207" i="13"/>
  <c r="E11" i="13"/>
  <c r="E43" i="13"/>
  <c r="E75" i="13"/>
  <c r="E107" i="13"/>
  <c r="D28" i="13"/>
  <c r="D60" i="13"/>
  <c r="D92" i="13"/>
  <c r="D124" i="13"/>
  <c r="D156" i="13"/>
  <c r="D188" i="13"/>
  <c r="D220" i="13"/>
  <c r="E24" i="13"/>
  <c r="E56" i="13"/>
  <c r="E88" i="13"/>
  <c r="D13" i="13"/>
  <c r="D45" i="13"/>
  <c r="D77" i="13"/>
  <c r="D109" i="13"/>
  <c r="D141" i="13"/>
  <c r="D173" i="13"/>
  <c r="D205" i="13"/>
  <c r="E82" i="13"/>
  <c r="E21" i="13"/>
  <c r="E53" i="13"/>
  <c r="E85" i="13"/>
  <c r="E117" i="13"/>
  <c r="E149" i="13"/>
  <c r="E181" i="13"/>
  <c r="E213" i="13"/>
  <c r="E126" i="13"/>
  <c r="D34" i="13"/>
  <c r="D66" i="13"/>
  <c r="D98" i="13"/>
  <c r="D130" i="13"/>
  <c r="D162" i="13"/>
  <c r="D194" i="13"/>
  <c r="D226" i="13"/>
  <c r="E42" i="13"/>
  <c r="E74" i="13"/>
  <c r="E112" i="13"/>
  <c r="E204" i="13"/>
  <c r="E174" i="13"/>
  <c r="E116" i="13"/>
  <c r="E207" i="13"/>
  <c r="E155" i="13"/>
  <c r="E120" i="13"/>
  <c r="E224" i="13"/>
  <c r="E200" i="13"/>
  <c r="E170" i="13"/>
  <c r="E160" i="13"/>
  <c r="E211" i="13"/>
  <c r="E143" i="13"/>
  <c r="E222" i="13"/>
  <c r="D223" i="13"/>
  <c r="D140" i="13"/>
  <c r="D29" i="13"/>
  <c r="E5" i="13"/>
  <c r="E229" i="13"/>
  <c r="D178" i="13"/>
  <c r="E131" i="13"/>
  <c r="E124" i="13"/>
  <c r="D19" i="13"/>
  <c r="D51" i="13"/>
  <c r="D83" i="13"/>
  <c r="D115" i="13"/>
  <c r="D147" i="13"/>
  <c r="D179" i="13"/>
  <c r="D211" i="13"/>
  <c r="E15" i="13"/>
  <c r="E47" i="13"/>
  <c r="E79" i="13"/>
  <c r="E111" i="13"/>
  <c r="D32" i="13"/>
  <c r="D64" i="13"/>
  <c r="D96" i="13"/>
  <c r="D128" i="13"/>
  <c r="D160" i="13"/>
  <c r="D192" i="13"/>
  <c r="D224" i="13"/>
  <c r="E28" i="13"/>
  <c r="E60" i="13"/>
  <c r="E92" i="13"/>
  <c r="D17" i="13"/>
  <c r="D49" i="13"/>
  <c r="D81" i="13"/>
  <c r="D113" i="13"/>
  <c r="D145" i="13"/>
  <c r="D177" i="13"/>
  <c r="D209" i="13"/>
  <c r="E102" i="13"/>
  <c r="E25" i="13"/>
  <c r="E57" i="13"/>
  <c r="E89" i="13"/>
  <c r="E121" i="13"/>
  <c r="E153" i="13"/>
  <c r="E185" i="13"/>
  <c r="E217" i="13"/>
  <c r="D6" i="13"/>
  <c r="D38" i="13"/>
  <c r="D70" i="13"/>
  <c r="D102" i="13"/>
  <c r="D134" i="13"/>
  <c r="D166" i="13"/>
  <c r="D198" i="13"/>
  <c r="E6" i="13"/>
  <c r="E46" i="13"/>
  <c r="E78" i="13"/>
  <c r="E128" i="13"/>
  <c r="E215" i="13"/>
  <c r="E184" i="13"/>
  <c r="E132" i="13"/>
  <c r="E218" i="13"/>
  <c r="E166" i="13"/>
  <c r="E135" i="13"/>
  <c r="E123" i="13"/>
  <c r="E176" i="13"/>
  <c r="D95" i="13"/>
  <c r="D204" i="13"/>
  <c r="D93" i="13"/>
  <c r="E69" i="13"/>
  <c r="D50" i="13"/>
  <c r="E58" i="13"/>
  <c r="E167" i="13"/>
  <c r="D23" i="13"/>
  <c r="D55" i="13"/>
  <c r="D87" i="13"/>
  <c r="D119" i="13"/>
  <c r="D151" i="13"/>
  <c r="D183" i="13"/>
  <c r="D215" i="13"/>
  <c r="E19" i="13"/>
  <c r="E51" i="13"/>
  <c r="E83" i="13"/>
  <c r="D4" i="13"/>
  <c r="D36" i="13"/>
  <c r="D68" i="13"/>
  <c r="D100" i="13"/>
  <c r="D132" i="13"/>
  <c r="D164" i="13"/>
  <c r="D196" i="13"/>
  <c r="D228" i="13"/>
  <c r="E32" i="13"/>
  <c r="E64" i="13"/>
  <c r="E96" i="13"/>
  <c r="D21" i="13"/>
  <c r="D53" i="13"/>
  <c r="D85" i="13"/>
  <c r="D117" i="13"/>
  <c r="D149" i="13"/>
  <c r="D181" i="13"/>
  <c r="D213" i="13"/>
  <c r="E118" i="13"/>
  <c r="E29" i="13"/>
  <c r="E61" i="13"/>
  <c r="E93" i="13"/>
  <c r="E125" i="13"/>
  <c r="E157" i="13"/>
  <c r="E189" i="13"/>
  <c r="E221" i="13"/>
  <c r="D10" i="13"/>
  <c r="D42" i="13"/>
  <c r="D74" i="13"/>
  <c r="D106" i="13"/>
  <c r="D138" i="13"/>
  <c r="D170" i="13"/>
  <c r="D202" i="13"/>
  <c r="E10" i="13"/>
  <c r="E50" i="13"/>
  <c r="E86" i="13"/>
  <c r="E140" i="13"/>
  <c r="E226" i="13"/>
  <c r="E136" i="13"/>
  <c r="D191" i="13"/>
  <c r="E72" i="13"/>
  <c r="E101" i="13"/>
  <c r="D146" i="13"/>
  <c r="E216" i="13"/>
  <c r="D27" i="13"/>
  <c r="D59" i="13"/>
  <c r="D91" i="13"/>
  <c r="D123" i="13"/>
  <c r="D155" i="13"/>
  <c r="D187" i="13"/>
  <c r="D219" i="13"/>
  <c r="E23" i="13"/>
  <c r="E55" i="13"/>
  <c r="E87" i="13"/>
  <c r="D8" i="13"/>
  <c r="D40" i="13"/>
  <c r="D72" i="13"/>
  <c r="D104" i="13"/>
  <c r="D136" i="13"/>
  <c r="D168" i="13"/>
  <c r="D200" i="13"/>
  <c r="E4" i="13"/>
  <c r="E36" i="13"/>
  <c r="E68" i="13"/>
  <c r="E100" i="13"/>
  <c r="D25" i="13"/>
  <c r="D57" i="13"/>
  <c r="D89" i="13"/>
  <c r="D121" i="13"/>
  <c r="D153" i="13"/>
  <c r="D185" i="13"/>
  <c r="D217" i="13"/>
  <c r="E130" i="13"/>
  <c r="E33" i="13"/>
  <c r="E65" i="13"/>
  <c r="E97" i="13"/>
  <c r="E129" i="13"/>
  <c r="E161" i="13"/>
  <c r="E193" i="13"/>
  <c r="E225" i="13"/>
  <c r="D14" i="13"/>
  <c r="D46" i="13"/>
  <c r="D78" i="13"/>
  <c r="D110" i="13"/>
  <c r="D142" i="13"/>
  <c r="D174" i="13"/>
  <c r="D206" i="13"/>
  <c r="E14" i="13"/>
  <c r="E54" i="13"/>
  <c r="E94" i="13"/>
  <c r="E151" i="13"/>
  <c r="E115" i="13"/>
  <c r="E206" i="13"/>
  <c r="E154" i="13"/>
  <c r="E210" i="13"/>
  <c r="E187" i="13"/>
  <c r="E156" i="13"/>
  <c r="E147" i="13"/>
  <c r="E139" i="13"/>
  <c r="E202" i="13"/>
  <c r="D31" i="13"/>
  <c r="D63" i="13"/>
  <c r="E59" i="13"/>
  <c r="E91" i="13"/>
  <c r="D12" i="13"/>
  <c r="D44" i="13"/>
  <c r="E8" i="13"/>
  <c r="D125" i="13"/>
  <c r="E37" i="13"/>
  <c r="D18" i="13"/>
  <c r="E18" i="13"/>
  <c r="E203" i="13"/>
  <c r="D2" i="13"/>
  <c r="J216" i="13"/>
  <c r="J211" i="13"/>
  <c r="J205" i="13"/>
  <c r="J207" i="13"/>
  <c r="J224" i="13"/>
  <c r="J219" i="13"/>
  <c r="J213" i="13"/>
  <c r="J215" i="13"/>
  <c r="J214" i="13"/>
  <c r="J225" i="13"/>
  <c r="J217" i="13"/>
  <c r="J227" i="13"/>
  <c r="J221" i="13"/>
  <c r="J223" i="13"/>
  <c r="J202" i="13"/>
  <c r="J204" i="13"/>
  <c r="J229" i="13"/>
  <c r="J201" i="13"/>
  <c r="J226" i="13"/>
  <c r="J208" i="13"/>
  <c r="J210" i="13"/>
  <c r="J212" i="13"/>
  <c r="J209" i="13"/>
  <c r="J218" i="13"/>
  <c r="J220" i="13"/>
  <c r="J206" i="13"/>
  <c r="J200" i="13"/>
  <c r="J228" i="13"/>
  <c r="J203" i="13"/>
  <c r="J222" i="13"/>
  <c r="AC3654" i="20" l="1"/>
  <c r="AC3701" i="20"/>
  <c r="AC3508" i="20"/>
  <c r="AC3370" i="20"/>
  <c r="AC3255" i="20"/>
  <c r="AC3470" i="20"/>
  <c r="AC3615" i="20"/>
  <c r="AC3710" i="20"/>
  <c r="AC3646" i="20"/>
  <c r="AC3574" i="20"/>
  <c r="AC3481" i="20"/>
  <c r="AC3340" i="20"/>
  <c r="AC3685" i="20"/>
  <c r="AC3581" i="20"/>
  <c r="AC3428" i="20"/>
  <c r="AC3418" i="20"/>
  <c r="AC3684" i="20"/>
  <c r="AC3490" i="20"/>
  <c r="AC3687" i="20"/>
  <c r="AC3587" i="20"/>
  <c r="AC3522" i="20"/>
  <c r="AC3268" i="20"/>
  <c r="AC3704" i="20"/>
  <c r="AC3406" i="20"/>
  <c r="AC3589" i="20"/>
  <c r="AC3511" i="20"/>
  <c r="AC3586" i="20"/>
  <c r="AC3551" i="20"/>
  <c r="AC3702" i="20"/>
  <c r="AC3638" i="20"/>
  <c r="AC3558" i="20"/>
  <c r="AC3468" i="20"/>
  <c r="AC3328" i="20"/>
  <c r="AC3679" i="20"/>
  <c r="AC3669" i="20"/>
  <c r="AC3573" i="20"/>
  <c r="AC3364" i="20"/>
  <c r="AC3676" i="20"/>
  <c r="AC3413" i="20"/>
  <c r="AC3277" i="20"/>
  <c r="AC3539" i="20"/>
  <c r="AC3436" i="20"/>
  <c r="AC3316" i="20"/>
  <c r="AC3640" i="20"/>
  <c r="AC3342" i="20"/>
  <c r="AC3492" i="20"/>
  <c r="AC3700" i="20"/>
  <c r="AC3503" i="20"/>
  <c r="AC3694" i="20"/>
  <c r="AC3442" i="20"/>
  <c r="AC3653" i="20"/>
  <c r="AC3557" i="20"/>
  <c r="AC3338" i="20"/>
  <c r="AC3636" i="20"/>
  <c r="AC3388" i="20"/>
  <c r="AC3523" i="20"/>
  <c r="AC3333" i="20"/>
  <c r="AC3737" i="20"/>
  <c r="AC3576" i="20"/>
  <c r="AC3278" i="20"/>
  <c r="AC3663" i="20"/>
  <c r="AC3582" i="20"/>
  <c r="AC3441" i="20"/>
  <c r="AC3758" i="20"/>
  <c r="AC3550" i="20"/>
  <c r="AC3314" i="20"/>
  <c r="AC3686" i="20"/>
  <c r="AC3542" i="20"/>
  <c r="AC3289" i="20"/>
  <c r="AC3482" i="20"/>
  <c r="AC3645" i="20"/>
  <c r="AC3325" i="20"/>
  <c r="AC3620" i="20"/>
  <c r="AC3464" i="20"/>
  <c r="AC3512" i="20"/>
  <c r="AC3475" i="20"/>
  <c r="AC3718" i="20"/>
  <c r="AC3365" i="20"/>
  <c r="AC3603" i="20"/>
  <c r="AC3630" i="20"/>
  <c r="AC3567" i="20"/>
  <c r="AC3432" i="20"/>
  <c r="AC3750" i="20"/>
  <c r="AC3622" i="20"/>
  <c r="AC3429" i="20"/>
  <c r="AC3749" i="20"/>
  <c r="AC3541" i="20"/>
  <c r="AC3312" i="20"/>
  <c r="AC3731" i="20"/>
  <c r="AC3673" i="20"/>
  <c r="AC3354" i="20"/>
  <c r="AC3742" i="20"/>
  <c r="AC3678" i="20"/>
  <c r="AC3614" i="20"/>
  <c r="AC3526" i="20"/>
  <c r="AC3417" i="20"/>
  <c r="AC3264" i="20"/>
  <c r="AC3393" i="20"/>
  <c r="AC3733" i="20"/>
  <c r="AC3637" i="20"/>
  <c r="AC3525" i="20"/>
  <c r="AC3261" i="20"/>
  <c r="AC3612" i="20"/>
  <c r="AC3285" i="20"/>
  <c r="AC3715" i="20"/>
  <c r="AC3437" i="20"/>
  <c r="AC3444" i="20"/>
  <c r="AC3609" i="20"/>
  <c r="AC3420" i="20"/>
  <c r="AC3447" i="20"/>
  <c r="AC3411" i="20"/>
  <c r="AC3743" i="20"/>
  <c r="AC3290" i="20"/>
  <c r="AC3734" i="20"/>
  <c r="AC3670" i="20"/>
  <c r="AC3606" i="20"/>
  <c r="AC3518" i="20"/>
  <c r="AC3392" i="20"/>
  <c r="AC3304" i="20"/>
  <c r="AC3717" i="20"/>
  <c r="AC3621" i="20"/>
  <c r="AC3517" i="20"/>
  <c r="AC3748" i="20"/>
  <c r="AC3572" i="20"/>
  <c r="AC3667" i="20"/>
  <c r="AC3361" i="20"/>
  <c r="AC3714" i="20"/>
  <c r="AC3545" i="20"/>
  <c r="AC3317" i="20"/>
  <c r="AC3383" i="20"/>
  <c r="AC3347" i="20"/>
  <c r="AC3695" i="20"/>
  <c r="AC3726" i="20"/>
  <c r="AC3662" i="20"/>
  <c r="AC3590" i="20"/>
  <c r="AC3510" i="20"/>
  <c r="AC3378" i="20"/>
  <c r="AC3709" i="20"/>
  <c r="AC3605" i="20"/>
  <c r="AC3466" i="20"/>
  <c r="AC3623" i="20"/>
  <c r="AC3740" i="20"/>
  <c r="AC3556" i="20"/>
  <c r="AC3651" i="20"/>
  <c r="AC3258" i="20"/>
  <c r="AC3650" i="20"/>
  <c r="AC3473" i="20"/>
  <c r="AC3599" i="20"/>
  <c r="AC3319" i="20"/>
  <c r="AC3283" i="20"/>
  <c r="AC3598" i="20"/>
  <c r="AC3534" i="20"/>
  <c r="AC3456" i="20"/>
  <c r="AC3353" i="20"/>
  <c r="AC3527" i="20"/>
  <c r="AC3725" i="20"/>
  <c r="AC3661" i="20"/>
  <c r="AC3597" i="20"/>
  <c r="AC3533" i="20"/>
  <c r="AC3453" i="20"/>
  <c r="AC3352" i="20"/>
  <c r="AC3559" i="20"/>
  <c r="AC3756" i="20"/>
  <c r="AC3692" i="20"/>
  <c r="AC3628" i="20"/>
  <c r="AC3564" i="20"/>
  <c r="AC3500" i="20"/>
  <c r="AC3401" i="20"/>
  <c r="AC3298" i="20"/>
  <c r="AC3735" i="20"/>
  <c r="AC3723" i="20"/>
  <c r="AC3659" i="20"/>
  <c r="AC3595" i="20"/>
  <c r="AC3531" i="20"/>
  <c r="AC3450" i="20"/>
  <c r="AC3348" i="20"/>
  <c r="AC3252" i="20"/>
  <c r="AC3706" i="20"/>
  <c r="AC3642" i="20"/>
  <c r="AC3578" i="20"/>
  <c r="AC3514" i="20"/>
  <c r="AC3424" i="20"/>
  <c r="AC3321" i="20"/>
  <c r="AC3729" i="20"/>
  <c r="AC3665" i="20"/>
  <c r="AC3601" i="20"/>
  <c r="AC3537" i="20"/>
  <c r="AC3460" i="20"/>
  <c r="AC3357" i="20"/>
  <c r="AC3256" i="20"/>
  <c r="AC3575" i="20"/>
  <c r="AC3760" i="20"/>
  <c r="AC3696" i="20"/>
  <c r="AC3632" i="20"/>
  <c r="AC3568" i="20"/>
  <c r="AC3504" i="20"/>
  <c r="AC3408" i="20"/>
  <c r="AC3305" i="20"/>
  <c r="AC3439" i="20"/>
  <c r="AC3375" i="20"/>
  <c r="AC3311" i="20"/>
  <c r="AC3462" i="20"/>
  <c r="AC3398" i="20"/>
  <c r="AC3334" i="20"/>
  <c r="AC3270" i="20"/>
  <c r="AC3467" i="20"/>
  <c r="AC3403" i="20"/>
  <c r="AC3339" i="20"/>
  <c r="AC3275" i="20"/>
  <c r="AC3336" i="20"/>
  <c r="AC3698" i="20"/>
  <c r="AC3634" i="20"/>
  <c r="AC3570" i="20"/>
  <c r="AC3506" i="20"/>
  <c r="AC3410" i="20"/>
  <c r="AC3308" i="20"/>
  <c r="AC3721" i="20"/>
  <c r="AC3657" i="20"/>
  <c r="AC3593" i="20"/>
  <c r="AC3529" i="20"/>
  <c r="AC3448" i="20"/>
  <c r="AC3345" i="20"/>
  <c r="AC3519" i="20"/>
  <c r="AC3752" i="20"/>
  <c r="AC3688" i="20"/>
  <c r="AC3624" i="20"/>
  <c r="AC3560" i="20"/>
  <c r="AC3496" i="20"/>
  <c r="AC3394" i="20"/>
  <c r="AC3292" i="20"/>
  <c r="AC3495" i="20"/>
  <c r="AC3431" i="20"/>
  <c r="AC3367" i="20"/>
  <c r="AC3303" i="20"/>
  <c r="AC3454" i="20"/>
  <c r="AC3390" i="20"/>
  <c r="AC3326" i="20"/>
  <c r="AC3262" i="20"/>
  <c r="AC3459" i="20"/>
  <c r="AC3395" i="20"/>
  <c r="AC3331" i="20"/>
  <c r="AC3267" i="20"/>
  <c r="AC3548" i="20"/>
  <c r="AC3477" i="20"/>
  <c r="AC3376" i="20"/>
  <c r="AC3273" i="20"/>
  <c r="AC3631" i="20"/>
  <c r="AC3707" i="20"/>
  <c r="AC3643" i="20"/>
  <c r="AC3579" i="20"/>
  <c r="AC3515" i="20"/>
  <c r="AC3425" i="20"/>
  <c r="AC3322" i="20"/>
  <c r="AC3754" i="20"/>
  <c r="AC3690" i="20"/>
  <c r="AC3626" i="20"/>
  <c r="AC3562" i="20"/>
  <c r="AC3498" i="20"/>
  <c r="AC3397" i="20"/>
  <c r="AC3296" i="20"/>
  <c r="AC3719" i="20"/>
  <c r="AC3713" i="20"/>
  <c r="AC3649" i="20"/>
  <c r="AC3585" i="20"/>
  <c r="AC3521" i="20"/>
  <c r="AC3434" i="20"/>
  <c r="AC3332" i="20"/>
  <c r="AC3457" i="20"/>
  <c r="AC3744" i="20"/>
  <c r="AC3680" i="20"/>
  <c r="AC3616" i="20"/>
  <c r="AC3552" i="20"/>
  <c r="AC3484" i="20"/>
  <c r="AC3381" i="20"/>
  <c r="AC3280" i="20"/>
  <c r="AC3487" i="20"/>
  <c r="AC3423" i="20"/>
  <c r="AC3359" i="20"/>
  <c r="AC3295" i="20"/>
  <c r="AC3446" i="20"/>
  <c r="AC3382" i="20"/>
  <c r="AC3318" i="20"/>
  <c r="AC3254" i="20"/>
  <c r="AC3451" i="20"/>
  <c r="AC3387" i="20"/>
  <c r="AC3323" i="20"/>
  <c r="AC3259" i="20"/>
  <c r="AC3509" i="20"/>
  <c r="AC3416" i="20"/>
  <c r="AC3313" i="20"/>
  <c r="AC3341" i="20"/>
  <c r="AC3732" i="20"/>
  <c r="AC3668" i="20"/>
  <c r="AC3604" i="20"/>
  <c r="AC3540" i="20"/>
  <c r="AC3465" i="20"/>
  <c r="AC3362" i="20"/>
  <c r="AC3260" i="20"/>
  <c r="AC3591" i="20"/>
  <c r="AC3699" i="20"/>
  <c r="AC3635" i="20"/>
  <c r="AC3571" i="20"/>
  <c r="AC3507" i="20"/>
  <c r="AC3412" i="20"/>
  <c r="AC3309" i="20"/>
  <c r="AC3746" i="20"/>
  <c r="AC3682" i="20"/>
  <c r="AC3618" i="20"/>
  <c r="AC3554" i="20"/>
  <c r="AC3488" i="20"/>
  <c r="AC3385" i="20"/>
  <c r="AC3282" i="20"/>
  <c r="AC3639" i="20"/>
  <c r="AC3705" i="20"/>
  <c r="AC3641" i="20"/>
  <c r="AC3577" i="20"/>
  <c r="AC3513" i="20"/>
  <c r="AC3421" i="20"/>
  <c r="AC3320" i="20"/>
  <c r="AC3405" i="20"/>
  <c r="AC3736" i="20"/>
  <c r="AC3672" i="20"/>
  <c r="AC3608" i="20"/>
  <c r="AC3544" i="20"/>
  <c r="AC3472" i="20"/>
  <c r="AC3369" i="20"/>
  <c r="AC3266" i="20"/>
  <c r="AC3479" i="20"/>
  <c r="AC3415" i="20"/>
  <c r="AC3351" i="20"/>
  <c r="AC3287" i="20"/>
  <c r="AC3438" i="20"/>
  <c r="AC3374" i="20"/>
  <c r="AC3310" i="20"/>
  <c r="AC3443" i="20"/>
  <c r="AC3379" i="20"/>
  <c r="AC3315" i="20"/>
  <c r="AC3251" i="20"/>
  <c r="AC3566" i="20"/>
  <c r="AC3502" i="20"/>
  <c r="AC3404" i="20"/>
  <c r="AC3301" i="20"/>
  <c r="AC3751" i="20"/>
  <c r="AC3757" i="20"/>
  <c r="AC3693" i="20"/>
  <c r="AC3629" i="20"/>
  <c r="AC3565" i="20"/>
  <c r="AC3501" i="20"/>
  <c r="AC3402" i="20"/>
  <c r="AC3300" i="20"/>
  <c r="AC3759" i="20"/>
  <c r="AC3265" i="20"/>
  <c r="AC3724" i="20"/>
  <c r="AC3660" i="20"/>
  <c r="AC3596" i="20"/>
  <c r="AC3532" i="20"/>
  <c r="AC3452" i="20"/>
  <c r="AC3349" i="20"/>
  <c r="AC3535" i="20"/>
  <c r="AC3755" i="20"/>
  <c r="AC3691" i="20"/>
  <c r="AC3627" i="20"/>
  <c r="AC3563" i="20"/>
  <c r="AC3499" i="20"/>
  <c r="AC3400" i="20"/>
  <c r="AC3297" i="20"/>
  <c r="AC3727" i="20"/>
  <c r="AC3738" i="20"/>
  <c r="AC3674" i="20"/>
  <c r="AC3610" i="20"/>
  <c r="AC3546" i="20"/>
  <c r="AC3474" i="20"/>
  <c r="AC3372" i="20"/>
  <c r="AC3269" i="20"/>
  <c r="AC3543" i="20"/>
  <c r="AC3761" i="20"/>
  <c r="AC3697" i="20"/>
  <c r="AC3633" i="20"/>
  <c r="AC3569" i="20"/>
  <c r="AC3505" i="20"/>
  <c r="AC3409" i="20"/>
  <c r="AC3306" i="20"/>
  <c r="AC3329" i="20"/>
  <c r="AC3728" i="20"/>
  <c r="AC3664" i="20"/>
  <c r="AC3600" i="20"/>
  <c r="AC3536" i="20"/>
  <c r="AC3458" i="20"/>
  <c r="AC3356" i="20"/>
  <c r="AC3253" i="20"/>
  <c r="AC3471" i="20"/>
  <c r="AC3407" i="20"/>
  <c r="AC3343" i="20"/>
  <c r="AC3279" i="20"/>
  <c r="AC3494" i="20"/>
  <c r="AC3430" i="20"/>
  <c r="AC3366" i="20"/>
  <c r="AC3302" i="20"/>
  <c r="AC3435" i="20"/>
  <c r="AC3371" i="20"/>
  <c r="AC3307" i="20"/>
  <c r="AC3491" i="20"/>
  <c r="AC3389" i="20"/>
  <c r="AC3288" i="20"/>
  <c r="AC3711" i="20"/>
  <c r="AC3716" i="20"/>
  <c r="AC3652" i="20"/>
  <c r="AC3588" i="20"/>
  <c r="AC3524" i="20"/>
  <c r="AC3440" i="20"/>
  <c r="AC3337" i="20"/>
  <c r="AC3469" i="20"/>
  <c r="AC3747" i="20"/>
  <c r="AC3683" i="20"/>
  <c r="AC3619" i="20"/>
  <c r="AC3555" i="20"/>
  <c r="AC3489" i="20"/>
  <c r="AC3386" i="20"/>
  <c r="AC3284" i="20"/>
  <c r="AC3647" i="20"/>
  <c r="AC3730" i="20"/>
  <c r="AC3666" i="20"/>
  <c r="AC3602" i="20"/>
  <c r="AC3538" i="20"/>
  <c r="AC3461" i="20"/>
  <c r="AC3360" i="20"/>
  <c r="AC3257" i="20"/>
  <c r="AC3493" i="20"/>
  <c r="AC3753" i="20"/>
  <c r="AC3689" i="20"/>
  <c r="AC3625" i="20"/>
  <c r="AC3561" i="20"/>
  <c r="AC3497" i="20"/>
  <c r="AC3396" i="20"/>
  <c r="AC3293" i="20"/>
  <c r="AC3703" i="20"/>
  <c r="AC3720" i="20"/>
  <c r="AC3656" i="20"/>
  <c r="AC3592" i="20"/>
  <c r="AC3528" i="20"/>
  <c r="AC3445" i="20"/>
  <c r="AC3344" i="20"/>
  <c r="AC3463" i="20"/>
  <c r="AC3399" i="20"/>
  <c r="AC3335" i="20"/>
  <c r="AC3271" i="20"/>
  <c r="AC3486" i="20"/>
  <c r="AC3422" i="20"/>
  <c r="AC3358" i="20"/>
  <c r="AC3294" i="20"/>
  <c r="AC3427" i="20"/>
  <c r="AC3363" i="20"/>
  <c r="AC3299" i="20"/>
  <c r="AC3276" i="20"/>
  <c r="AC3607" i="20"/>
  <c r="AC3741" i="20"/>
  <c r="AC3677" i="20"/>
  <c r="AC3613" i="20"/>
  <c r="AC3549" i="20"/>
  <c r="AC3480" i="20"/>
  <c r="AC3377" i="20"/>
  <c r="AC3274" i="20"/>
  <c r="AC3671" i="20"/>
  <c r="AC3708" i="20"/>
  <c r="AC3644" i="20"/>
  <c r="AC3580" i="20"/>
  <c r="AC3516" i="20"/>
  <c r="AC3426" i="20"/>
  <c r="AC3324" i="20"/>
  <c r="AC3368" i="20"/>
  <c r="AC3739" i="20"/>
  <c r="AC3675" i="20"/>
  <c r="AC3611" i="20"/>
  <c r="AC3547" i="20"/>
  <c r="AC3476" i="20"/>
  <c r="AC3373" i="20"/>
  <c r="AC3272" i="20"/>
  <c r="AC3583" i="20"/>
  <c r="AC3722" i="20"/>
  <c r="AC3658" i="20"/>
  <c r="AC3594" i="20"/>
  <c r="AC3530" i="20"/>
  <c r="AC3449" i="20"/>
  <c r="AC3346" i="20"/>
  <c r="AC3380" i="20"/>
  <c r="AC3745" i="20"/>
  <c r="AC3681" i="20"/>
  <c r="AC3617" i="20"/>
  <c r="AC3553" i="20"/>
  <c r="AC3485" i="20"/>
  <c r="AC3384" i="20"/>
  <c r="AC3281" i="20"/>
  <c r="AC3655" i="20"/>
  <c r="AC3712" i="20"/>
  <c r="AC3648" i="20"/>
  <c r="AC3584" i="20"/>
  <c r="AC3520" i="20"/>
  <c r="AC3433" i="20"/>
  <c r="AC3330" i="20"/>
  <c r="AC3455" i="20"/>
  <c r="AC3391" i="20"/>
  <c r="AC3327" i="20"/>
  <c r="AC3263" i="20"/>
  <c r="AC3478" i="20"/>
  <c r="AC3414" i="20"/>
  <c r="AC3350" i="20"/>
  <c r="AC3286" i="20"/>
  <c r="AC3483" i="20"/>
  <c r="AC3419" i="20"/>
  <c r="AC3355" i="20"/>
  <c r="AC3291" i="20"/>
  <c r="AC3033" i="20"/>
  <c r="AC2905" i="20"/>
  <c r="AC3156" i="20"/>
  <c r="AC2749" i="20"/>
  <c r="AC3113" i="20"/>
  <c r="AC2743" i="20"/>
  <c r="AC2958" i="20"/>
  <c r="AC2270" i="20"/>
  <c r="AC2500" i="20"/>
  <c r="AC3219" i="20"/>
  <c r="AC2707" i="20"/>
  <c r="AC2866" i="20"/>
  <c r="AC2344" i="20"/>
  <c r="AC814" i="20"/>
  <c r="AC1693" i="20"/>
  <c r="AC1934" i="20"/>
  <c r="AC2155" i="20"/>
  <c r="AC2186" i="20"/>
  <c r="AC1789" i="20"/>
  <c r="AC1827" i="20"/>
  <c r="AC1572" i="20"/>
  <c r="AC25" i="20"/>
  <c r="AC3137" i="20"/>
  <c r="AC2720" i="20"/>
  <c r="AC3186" i="20"/>
  <c r="AC3020" i="20"/>
  <c r="AC2801" i="20"/>
  <c r="AC2102" i="20"/>
  <c r="AC2825" i="20"/>
  <c r="AC3133" i="20"/>
  <c r="AC2800" i="20"/>
  <c r="AC3081" i="20"/>
  <c r="AC3053" i="20"/>
  <c r="AC2405" i="20"/>
  <c r="AC3010" i="20"/>
  <c r="AC3191" i="20"/>
  <c r="AC2679" i="20"/>
  <c r="AC2894" i="20"/>
  <c r="AC2376" i="20"/>
  <c r="AC1466" i="20"/>
  <c r="AC2436" i="20"/>
  <c r="AC3155" i="20"/>
  <c r="AC2643" i="20"/>
  <c r="AC2802" i="20"/>
  <c r="AC1834" i="20"/>
  <c r="AC2285" i="20"/>
  <c r="AC1530" i="20"/>
  <c r="AC1831" i="20"/>
  <c r="AC2091" i="20"/>
  <c r="AC2090" i="20"/>
  <c r="AC1306" i="20"/>
  <c r="AC2000" i="20"/>
  <c r="AC929" i="20"/>
  <c r="AC184" i="20"/>
  <c r="AC2784" i="20"/>
  <c r="AC3212" i="20"/>
  <c r="AC3106" i="20"/>
  <c r="AC2677" i="20"/>
  <c r="AC2446" i="20"/>
  <c r="AC3060" i="20"/>
  <c r="AC2166" i="20"/>
  <c r="AC3161" i="20"/>
  <c r="AC3008" i="20"/>
  <c r="AC2760" i="20"/>
  <c r="AC2741" i="20"/>
  <c r="AC3121" i="20"/>
  <c r="AC2757" i="20"/>
  <c r="AC3098" i="20"/>
  <c r="AC3004" i="20"/>
  <c r="AC2952" i="20"/>
  <c r="AC3165" i="20"/>
  <c r="AC2893" i="20"/>
  <c r="AC3127" i="20"/>
  <c r="AC2615" i="20"/>
  <c r="AC2830" i="20"/>
  <c r="AC2150" i="20"/>
  <c r="AC2884" i="20"/>
  <c r="AC2364" i="20"/>
  <c r="AC3091" i="20"/>
  <c r="AC2579" i="20"/>
  <c r="AC2738" i="20"/>
  <c r="AC2641" i="20"/>
  <c r="AC2221" i="20"/>
  <c r="AC1241" i="20"/>
  <c r="AC1729" i="20"/>
  <c r="AC1997" i="20"/>
  <c r="AC1918" i="20"/>
  <c r="AC2120" i="20"/>
  <c r="AC1246" i="20"/>
  <c r="AC883" i="20"/>
  <c r="AC351" i="20"/>
  <c r="AC3162" i="20"/>
  <c r="AC2970" i="20"/>
  <c r="AC2981" i="20"/>
  <c r="AC2378" i="20"/>
  <c r="AC3057" i="20"/>
  <c r="AC2736" i="20"/>
  <c r="AC3009" i="20"/>
  <c r="AC2978" i="20"/>
  <c r="AC3085" i="20"/>
  <c r="AC2793" i="20"/>
  <c r="AC3064" i="20"/>
  <c r="AC2721" i="20"/>
  <c r="AC3063" i="20"/>
  <c r="AC2551" i="20"/>
  <c r="AC2766" i="20"/>
  <c r="AC2653" i="20"/>
  <c r="AC2820" i="20"/>
  <c r="AC2065" i="20"/>
  <c r="AC3027" i="20"/>
  <c r="AC2515" i="20"/>
  <c r="AC2674" i="20"/>
  <c r="AC2577" i="20"/>
  <c r="AC2157" i="20"/>
  <c r="AC2308" i="20"/>
  <c r="AC1624" i="20"/>
  <c r="AC1894" i="20"/>
  <c r="AC1765" i="20"/>
  <c r="AC1735" i="20"/>
  <c r="AC1181" i="20"/>
  <c r="AC1050" i="20"/>
  <c r="AC518" i="20"/>
  <c r="AC2845" i="20"/>
  <c r="AC1911" i="20"/>
  <c r="AC2737" i="20"/>
  <c r="AC2984" i="20"/>
  <c r="AC2956" i="20"/>
  <c r="AC2560" i="20"/>
  <c r="AC2881" i="20"/>
  <c r="AC3232" i="20"/>
  <c r="AC2961" i="20"/>
  <c r="AC2230" i="20"/>
  <c r="AC2487" i="20"/>
  <c r="AC3214" i="20"/>
  <c r="AC2702" i="20"/>
  <c r="AC2589" i="20"/>
  <c r="AC2756" i="20"/>
  <c r="AC2963" i="20"/>
  <c r="AC2451" i="20"/>
  <c r="AC2610" i="20"/>
  <c r="AC2513" i="20"/>
  <c r="AC2093" i="20"/>
  <c r="AC2244" i="20"/>
  <c r="AC1355" i="20"/>
  <c r="AC1778" i="20"/>
  <c r="AC1551" i="20"/>
  <c r="AC2383" i="20"/>
  <c r="AC1376" i="20"/>
  <c r="AC849" i="20"/>
  <c r="AC2369" i="20"/>
  <c r="AC3160" i="20"/>
  <c r="AC3021" i="20"/>
  <c r="AC3136" i="20"/>
  <c r="AC3122" i="20"/>
  <c r="AC2717" i="20"/>
  <c r="AC3032" i="20"/>
  <c r="AC2930" i="20"/>
  <c r="AC2544" i="20"/>
  <c r="AC2999" i="20"/>
  <c r="AC2945" i="20"/>
  <c r="AC3109" i="20"/>
  <c r="AC2929" i="20"/>
  <c r="AC2673" i="20"/>
  <c r="AC3018" i="20"/>
  <c r="AC2432" i="20"/>
  <c r="AC2448" i="20"/>
  <c r="AC2840" i="20"/>
  <c r="AC3129" i="20"/>
  <c r="AC2809" i="20"/>
  <c r="AC2935" i="20"/>
  <c r="AC2422" i="20"/>
  <c r="AC3150" i="20"/>
  <c r="AC2638" i="20"/>
  <c r="AC2525" i="20"/>
  <c r="AC2692" i="20"/>
  <c r="AC2899" i="20"/>
  <c r="AC2381" i="20"/>
  <c r="AC2546" i="20"/>
  <c r="AC2449" i="20"/>
  <c r="AC1999" i="20"/>
  <c r="AC2180" i="20"/>
  <c r="AC913" i="20"/>
  <c r="AC1663" i="20"/>
  <c r="AC966" i="20"/>
  <c r="AC2127" i="20"/>
  <c r="AC934" i="20"/>
  <c r="AC1087" i="20"/>
  <c r="AC173" i="20"/>
  <c r="AC2889" i="20"/>
  <c r="AC3237" i="20"/>
  <c r="AC3084" i="20"/>
  <c r="AC2909" i="20"/>
  <c r="AC2568" i="20"/>
  <c r="AC3236" i="20"/>
  <c r="AC2954" i="20"/>
  <c r="AC2360" i="20"/>
  <c r="AC3209" i="20"/>
  <c r="AC2712" i="20"/>
  <c r="AC3026" i="20"/>
  <c r="AC2592" i="20"/>
  <c r="AC2871" i="20"/>
  <c r="AC2349" i="20"/>
  <c r="AC3086" i="20"/>
  <c r="AC2574" i="20"/>
  <c r="AC2461" i="20"/>
  <c r="AC2628" i="20"/>
  <c r="AC2835" i="20"/>
  <c r="AC2190" i="20"/>
  <c r="AC2482" i="20"/>
  <c r="AC2379" i="20"/>
  <c r="AC1897" i="20"/>
  <c r="AC2116" i="20"/>
  <c r="AC2283" i="20"/>
  <c r="AC1347" i="20"/>
  <c r="AC2233" i="20"/>
  <c r="AC1402" i="20"/>
  <c r="AC1201" i="20"/>
  <c r="AC402" i="20"/>
  <c r="AC340" i="20"/>
  <c r="AC3213" i="20"/>
  <c r="AC2848" i="20"/>
  <c r="AC3225" i="20"/>
  <c r="AC3058" i="20"/>
  <c r="AC2888" i="20"/>
  <c r="AC2440" i="20"/>
  <c r="AC3112" i="20"/>
  <c r="AC3224" i="20"/>
  <c r="AC2928" i="20"/>
  <c r="AC3184" i="20"/>
  <c r="AC2669" i="20"/>
  <c r="AC2920" i="20"/>
  <c r="AC3216" i="20"/>
  <c r="AC2807" i="20"/>
  <c r="AC1898" i="20"/>
  <c r="AC3022" i="20"/>
  <c r="AC2510" i="20"/>
  <c r="AC2393" i="20"/>
  <c r="AC2564" i="20"/>
  <c r="AC2771" i="20"/>
  <c r="AC1016" i="20"/>
  <c r="AC2417" i="20"/>
  <c r="AC2174" i="20"/>
  <c r="AC1794" i="20"/>
  <c r="AC2037" i="20"/>
  <c r="AC2219" i="20"/>
  <c r="AC2290" i="20"/>
  <c r="AC2081" i="20"/>
  <c r="AC1660" i="20"/>
  <c r="AC1397" i="20"/>
  <c r="AC537" i="20"/>
  <c r="AC507" i="20"/>
  <c r="AC3148" i="20"/>
  <c r="AC3045" i="20"/>
  <c r="AC2944" i="20"/>
  <c r="AC2781" i="20"/>
  <c r="AC2504" i="20"/>
  <c r="AC2912" i="20"/>
  <c r="AC3249" i="20"/>
  <c r="AC3146" i="20"/>
  <c r="AC3044" i="20"/>
  <c r="AC2941" i="20"/>
  <c r="AC2777" i="20"/>
  <c r="AC2496" i="20"/>
  <c r="AC3048" i="20"/>
  <c r="AC3196" i="20"/>
  <c r="AC3093" i="20"/>
  <c r="AC2992" i="20"/>
  <c r="AC2861" i="20"/>
  <c r="AC2689" i="20"/>
  <c r="AC3176" i="20"/>
  <c r="AC3245" i="20"/>
  <c r="AC3144" i="20"/>
  <c r="AC3041" i="20"/>
  <c r="AC2938" i="20"/>
  <c r="AC2773" i="20"/>
  <c r="AC2480" i="20"/>
  <c r="AC3218" i="20"/>
  <c r="AC3116" i="20"/>
  <c r="AC3013" i="20"/>
  <c r="AC2897" i="20"/>
  <c r="AC2728" i="20"/>
  <c r="AC2326" i="20"/>
  <c r="AC3226" i="20"/>
  <c r="AC3153" i="20"/>
  <c r="AC3050" i="20"/>
  <c r="AC2948" i="20"/>
  <c r="AC2789" i="20"/>
  <c r="AC2528" i="20"/>
  <c r="AC3202" i="20"/>
  <c r="AC3100" i="20"/>
  <c r="AC2997" i="20"/>
  <c r="AC2872" i="20"/>
  <c r="AC2701" i="20"/>
  <c r="AC1295" i="20"/>
  <c r="AC3247" i="20"/>
  <c r="AC3183" i="20"/>
  <c r="AC3119" i="20"/>
  <c r="AC3055" i="20"/>
  <c r="AC2991" i="20"/>
  <c r="AC2927" i="20"/>
  <c r="AC2863" i="20"/>
  <c r="AC2799" i="20"/>
  <c r="AC2735" i="20"/>
  <c r="AC2671" i="20"/>
  <c r="AC2607" i="20"/>
  <c r="AC2543" i="20"/>
  <c r="AC2479" i="20"/>
  <c r="AC2413" i="20"/>
  <c r="AC2339" i="20"/>
  <c r="AC1797" i="20"/>
  <c r="AC3206" i="20"/>
  <c r="AC3142" i="20"/>
  <c r="AC3078" i="20"/>
  <c r="AC3014" i="20"/>
  <c r="AC2950" i="20"/>
  <c r="AC2886" i="20"/>
  <c r="AC2822" i="20"/>
  <c r="AC2758" i="20"/>
  <c r="AC2694" i="20"/>
  <c r="AC2630" i="20"/>
  <c r="AC2566" i="20"/>
  <c r="AC2502" i="20"/>
  <c r="AC2438" i="20"/>
  <c r="AC2366" i="20"/>
  <c r="AC2086" i="20"/>
  <c r="AC2645" i="20"/>
  <c r="AC2581" i="20"/>
  <c r="AC2517" i="20"/>
  <c r="AC2453" i="20"/>
  <c r="AC2384" i="20"/>
  <c r="AC2206" i="20"/>
  <c r="AC1140" i="20"/>
  <c r="AC2876" i="20"/>
  <c r="AC2812" i="20"/>
  <c r="AC2748" i="20"/>
  <c r="AC2684" i="20"/>
  <c r="AC2620" i="20"/>
  <c r="AC2556" i="20"/>
  <c r="AC2492" i="20"/>
  <c r="AC2428" i="20"/>
  <c r="AC2355" i="20"/>
  <c r="AC1962" i="20"/>
  <c r="AC3211" i="20"/>
  <c r="AC3147" i="20"/>
  <c r="AC3083" i="20"/>
  <c r="AC3019" i="20"/>
  <c r="AC2955" i="20"/>
  <c r="AC2891" i="20"/>
  <c r="AC2827" i="20"/>
  <c r="AC2763" i="20"/>
  <c r="AC2699" i="20"/>
  <c r="AC2635" i="20"/>
  <c r="AC2571" i="20"/>
  <c r="AC2507" i="20"/>
  <c r="AC2443" i="20"/>
  <c r="AC2372" i="20"/>
  <c r="AC2126" i="20"/>
  <c r="AC2922" i="20"/>
  <c r="AC2858" i="20"/>
  <c r="AC2794" i="20"/>
  <c r="AC2730" i="20"/>
  <c r="AC2666" i="20"/>
  <c r="AC2602" i="20"/>
  <c r="AC2538" i="20"/>
  <c r="AC2474" i="20"/>
  <c r="AC2408" i="20"/>
  <c r="AC2330" i="20"/>
  <c r="AC1733" i="20"/>
  <c r="AC2633" i="20"/>
  <c r="AC2569" i="20"/>
  <c r="AC2505" i="20"/>
  <c r="AC2441" i="20"/>
  <c r="AC2370" i="20"/>
  <c r="AC2110" i="20"/>
  <c r="AC2341" i="20"/>
  <c r="AC2277" i="20"/>
  <c r="AC2213" i="20"/>
  <c r="AC2149" i="20"/>
  <c r="AC2085" i="20"/>
  <c r="AC1986" i="20"/>
  <c r="AC1885" i="20"/>
  <c r="AC1782" i="20"/>
  <c r="AC1679" i="20"/>
  <c r="AC1495" i="20"/>
  <c r="AC1184" i="20"/>
  <c r="AC2300" i="20"/>
  <c r="AC2236" i="20"/>
  <c r="AC2172" i="20"/>
  <c r="AC2108" i="20"/>
  <c r="AC2023" i="20"/>
  <c r="AC1921" i="20"/>
  <c r="AC1818" i="20"/>
  <c r="AC1717" i="20"/>
  <c r="AC1594" i="20"/>
  <c r="AC1319" i="20"/>
  <c r="AC772" i="20"/>
  <c r="AC2275" i="20"/>
  <c r="AC2211" i="20"/>
  <c r="AC2147" i="20"/>
  <c r="AC2083" i="20"/>
  <c r="AC1983" i="20"/>
  <c r="AC1881" i="20"/>
  <c r="AC1766" i="20"/>
  <c r="AC1650" i="20"/>
  <c r="AC1282" i="20"/>
  <c r="AC2282" i="20"/>
  <c r="AC2170" i="20"/>
  <c r="AC2071" i="20"/>
  <c r="AC1905" i="20"/>
  <c r="AC1738" i="20"/>
  <c r="AC1515" i="20"/>
  <c r="AC748" i="20"/>
  <c r="AC2217" i="20"/>
  <c r="AC2018" i="20"/>
  <c r="AC1775" i="20"/>
  <c r="AC1216" i="20"/>
  <c r="AC2104" i="20"/>
  <c r="AC1710" i="20"/>
  <c r="AC2367" i="20"/>
  <c r="AC2111" i="20"/>
  <c r="AC1017" i="20"/>
  <c r="AC1546" i="20"/>
  <c r="AC1763" i="20"/>
  <c r="AC1936" i="20"/>
  <c r="AC926" i="20"/>
  <c r="AC1078" i="20"/>
  <c r="AC1312" i="20"/>
  <c r="AC782" i="20"/>
  <c r="AC1100" i="20"/>
  <c r="AC1333" i="20"/>
  <c r="AC1508" i="20"/>
  <c r="AC774" i="20"/>
  <c r="AC819" i="20"/>
  <c r="AC986" i="20"/>
  <c r="AC785" i="20"/>
  <c r="AC1023" i="20"/>
  <c r="AC893" i="20"/>
  <c r="AC473" i="20"/>
  <c r="AC632" i="20"/>
  <c r="AC120" i="20"/>
  <c r="AC287" i="20"/>
  <c r="AC454" i="20"/>
  <c r="AC621" i="20"/>
  <c r="AC109" i="20"/>
  <c r="AC276" i="20"/>
  <c r="AC443" i="20"/>
  <c r="AC3233" i="20"/>
  <c r="AC3130" i="20"/>
  <c r="AC3028" i="20"/>
  <c r="AC2921" i="20"/>
  <c r="AC2752" i="20"/>
  <c r="AC2414" i="20"/>
  <c r="AC2512" i="20"/>
  <c r="AC3205" i="20"/>
  <c r="AC3104" i="20"/>
  <c r="AC3001" i="20"/>
  <c r="AC2877" i="20"/>
  <c r="AC2705" i="20"/>
  <c r="AC1706" i="20"/>
  <c r="AC3124" i="20"/>
  <c r="AC3242" i="20"/>
  <c r="AC3140" i="20"/>
  <c r="AC3037" i="20"/>
  <c r="AC2936" i="20"/>
  <c r="AC2768" i="20"/>
  <c r="AC2464" i="20"/>
  <c r="AC3189" i="20"/>
  <c r="AC3088" i="20"/>
  <c r="AC2985" i="20"/>
  <c r="AC2849" i="20"/>
  <c r="AC2680" i="20"/>
  <c r="AC3239" i="20"/>
  <c r="AC3175" i="20"/>
  <c r="AC3111" i="20"/>
  <c r="AC3047" i="20"/>
  <c r="AC2983" i="20"/>
  <c r="AC2919" i="20"/>
  <c r="AC2855" i="20"/>
  <c r="AC2791" i="20"/>
  <c r="AC2727" i="20"/>
  <c r="AC2663" i="20"/>
  <c r="AC2599" i="20"/>
  <c r="AC2535" i="20"/>
  <c r="AC2471" i="20"/>
  <c r="AC2404" i="20"/>
  <c r="AC2324" i="20"/>
  <c r="AC1694" i="20"/>
  <c r="AC3198" i="20"/>
  <c r="AC3134" i="20"/>
  <c r="AC3070" i="20"/>
  <c r="AC3006" i="20"/>
  <c r="AC2942" i="20"/>
  <c r="AC2878" i="20"/>
  <c r="AC2814" i="20"/>
  <c r="AC2750" i="20"/>
  <c r="AC2686" i="20"/>
  <c r="AC2622" i="20"/>
  <c r="AC2558" i="20"/>
  <c r="AC2494" i="20"/>
  <c r="AC2430" i="20"/>
  <c r="AC2357" i="20"/>
  <c r="AC1989" i="20"/>
  <c r="AC2637" i="20"/>
  <c r="AC2573" i="20"/>
  <c r="AC2509" i="20"/>
  <c r="AC2445" i="20"/>
  <c r="AC2374" i="20"/>
  <c r="AC2142" i="20"/>
  <c r="AC2932" i="20"/>
  <c r="AC2868" i="20"/>
  <c r="AC2804" i="20"/>
  <c r="AC2740" i="20"/>
  <c r="AC2676" i="20"/>
  <c r="AC2612" i="20"/>
  <c r="AC2548" i="20"/>
  <c r="AC2484" i="20"/>
  <c r="AC2419" i="20"/>
  <c r="AC2346" i="20"/>
  <c r="AC1861" i="20"/>
  <c r="AC3203" i="20"/>
  <c r="AC3139" i="20"/>
  <c r="AC3075" i="20"/>
  <c r="AC3011" i="20"/>
  <c r="AC2947" i="20"/>
  <c r="AC2883" i="20"/>
  <c r="AC2819" i="20"/>
  <c r="AC2755" i="20"/>
  <c r="AC2691" i="20"/>
  <c r="AC2627" i="20"/>
  <c r="AC2563" i="20"/>
  <c r="AC2499" i="20"/>
  <c r="AC2435" i="20"/>
  <c r="AC2363" i="20"/>
  <c r="AC2053" i="20"/>
  <c r="AC2914" i="20"/>
  <c r="AC2850" i="20"/>
  <c r="AC2786" i="20"/>
  <c r="AC2722" i="20"/>
  <c r="AC2658" i="20"/>
  <c r="AC2594" i="20"/>
  <c r="AC2530" i="20"/>
  <c r="AC2466" i="20"/>
  <c r="AC2398" i="20"/>
  <c r="AC2310" i="20"/>
  <c r="AC1630" i="20"/>
  <c r="AC2625" i="20"/>
  <c r="AC2561" i="20"/>
  <c r="AC2497" i="20"/>
  <c r="AC2433" i="20"/>
  <c r="AC2361" i="20"/>
  <c r="AC2026" i="20"/>
  <c r="AC2333" i="20"/>
  <c r="AC2269" i="20"/>
  <c r="AC2205" i="20"/>
  <c r="AC2141" i="20"/>
  <c r="AC2077" i="20"/>
  <c r="AC1974" i="20"/>
  <c r="AC1871" i="20"/>
  <c r="AC1769" i="20"/>
  <c r="AC1666" i="20"/>
  <c r="AC1463" i="20"/>
  <c r="AC1133" i="20"/>
  <c r="AC2292" i="20"/>
  <c r="AC2228" i="20"/>
  <c r="AC2164" i="20"/>
  <c r="AC2100" i="20"/>
  <c r="AC2010" i="20"/>
  <c r="AC1909" i="20"/>
  <c r="AC1806" i="20"/>
  <c r="AC1703" i="20"/>
  <c r="AC1559" i="20"/>
  <c r="AC1283" i="20"/>
  <c r="AC2331" i="20"/>
  <c r="AC2267" i="20"/>
  <c r="AC2203" i="20"/>
  <c r="AC2139" i="20"/>
  <c r="AC2073" i="20"/>
  <c r="AC1970" i="20"/>
  <c r="AC1869" i="20"/>
  <c r="AC1753" i="20"/>
  <c r="AC1638" i="20"/>
  <c r="AC1172" i="20"/>
  <c r="AC2266" i="20"/>
  <c r="AC2162" i="20"/>
  <c r="AC2046" i="20"/>
  <c r="AC1893" i="20"/>
  <c r="AC1713" i="20"/>
  <c r="AC1447" i="20"/>
  <c r="AC2337" i="20"/>
  <c r="AC2209" i="20"/>
  <c r="AC1993" i="20"/>
  <c r="AC1711" i="20"/>
  <c r="AC728" i="20"/>
  <c r="AC2042" i="20"/>
  <c r="AC1633" i="20"/>
  <c r="AC2319" i="20"/>
  <c r="AC2054" i="20"/>
  <c r="AC2044" i="20"/>
  <c r="AC1375" i="20"/>
  <c r="AC1699" i="20"/>
  <c r="AC1872" i="20"/>
  <c r="AC1601" i="20"/>
  <c r="AC976" i="20"/>
  <c r="AC1230" i="20"/>
  <c r="AC1614" i="20"/>
  <c r="AC997" i="20"/>
  <c r="AC1264" i="20"/>
  <c r="AC1444" i="20"/>
  <c r="AC1267" i="20"/>
  <c r="AC755" i="20"/>
  <c r="AC922" i="20"/>
  <c r="AC721" i="20"/>
  <c r="AC959" i="20"/>
  <c r="AC829" i="20"/>
  <c r="AC409" i="20"/>
  <c r="AC568" i="20"/>
  <c r="AC56" i="20"/>
  <c r="AC223" i="20"/>
  <c r="AC390" i="20"/>
  <c r="AC557" i="20"/>
  <c r="AC45" i="20"/>
  <c r="AC212" i="20"/>
  <c r="AC379" i="20"/>
  <c r="AC3170" i="20"/>
  <c r="AC3068" i="20"/>
  <c r="AC2965" i="20"/>
  <c r="AC2817" i="20"/>
  <c r="AC2616" i="20"/>
  <c r="AC2957" i="20"/>
  <c r="AC3220" i="20"/>
  <c r="AC3117" i="20"/>
  <c r="AC3016" i="20"/>
  <c r="AC2901" i="20"/>
  <c r="AC2729" i="20"/>
  <c r="AC2340" i="20"/>
  <c r="AC3193" i="20"/>
  <c r="AC3090" i="20"/>
  <c r="AC2988" i="20"/>
  <c r="AC2856" i="20"/>
  <c r="AC2685" i="20"/>
  <c r="AC2996" i="20"/>
  <c r="AC3229" i="20"/>
  <c r="AC3128" i="20"/>
  <c r="AC3025" i="20"/>
  <c r="AC2917" i="20"/>
  <c r="AC2745" i="20"/>
  <c r="AC2396" i="20"/>
  <c r="AC3177" i="20"/>
  <c r="AC3074" i="20"/>
  <c r="AC2972" i="20"/>
  <c r="AC2829" i="20"/>
  <c r="AC2648" i="20"/>
  <c r="AC3231" i="20"/>
  <c r="AC3167" i="20"/>
  <c r="AC3103" i="20"/>
  <c r="AC3039" i="20"/>
  <c r="AC2975" i="20"/>
  <c r="AC2911" i="20"/>
  <c r="AC2847" i="20"/>
  <c r="AC2783" i="20"/>
  <c r="AC2719" i="20"/>
  <c r="AC2655" i="20"/>
  <c r="AC2591" i="20"/>
  <c r="AC2527" i="20"/>
  <c r="AC2463" i="20"/>
  <c r="AC2395" i="20"/>
  <c r="AC2286" i="20"/>
  <c r="AC1531" i="20"/>
  <c r="AC3190" i="20"/>
  <c r="AC3126" i="20"/>
  <c r="AC3062" i="20"/>
  <c r="AC2998" i="20"/>
  <c r="AC2934" i="20"/>
  <c r="AC2870" i="20"/>
  <c r="AC2806" i="20"/>
  <c r="AC2742" i="20"/>
  <c r="AC2678" i="20"/>
  <c r="AC2614" i="20"/>
  <c r="AC2550" i="20"/>
  <c r="AC2486" i="20"/>
  <c r="AC2421" i="20"/>
  <c r="AC2348" i="20"/>
  <c r="AC1886" i="20"/>
  <c r="AC2629" i="20"/>
  <c r="AC2565" i="20"/>
  <c r="AC2501" i="20"/>
  <c r="AC2437" i="20"/>
  <c r="AC2365" i="20"/>
  <c r="AC2078" i="20"/>
  <c r="AC2924" i="20"/>
  <c r="AC2860" i="20"/>
  <c r="AC2796" i="20"/>
  <c r="AC2732" i="20"/>
  <c r="AC2668" i="20"/>
  <c r="AC2604" i="20"/>
  <c r="AC2540" i="20"/>
  <c r="AC2476" i="20"/>
  <c r="AC2410" i="20"/>
  <c r="AC2334" i="20"/>
  <c r="AC1758" i="20"/>
  <c r="AC3195" i="20"/>
  <c r="AC3131" i="20"/>
  <c r="AC3067" i="20"/>
  <c r="AC3003" i="20"/>
  <c r="AC2939" i="20"/>
  <c r="AC2875" i="20"/>
  <c r="AC2811" i="20"/>
  <c r="AC2747" i="20"/>
  <c r="AC2683" i="20"/>
  <c r="AC2619" i="20"/>
  <c r="AC2555" i="20"/>
  <c r="AC2491" i="20"/>
  <c r="AC2427" i="20"/>
  <c r="AC2354" i="20"/>
  <c r="AC1950" i="20"/>
  <c r="AC2906" i="20"/>
  <c r="AC2842" i="20"/>
  <c r="AC2778" i="20"/>
  <c r="AC2714" i="20"/>
  <c r="AC2650" i="20"/>
  <c r="AC2586" i="20"/>
  <c r="AC2522" i="20"/>
  <c r="AC2458" i="20"/>
  <c r="AC2389" i="20"/>
  <c r="AC2246" i="20"/>
  <c r="AC1362" i="20"/>
  <c r="AC2617" i="20"/>
  <c r="AC2553" i="20"/>
  <c r="AC2489" i="20"/>
  <c r="AC2425" i="20"/>
  <c r="AC2352" i="20"/>
  <c r="AC1925" i="20"/>
  <c r="AC2325" i="20"/>
  <c r="AC2261" i="20"/>
  <c r="AC2197" i="20"/>
  <c r="AC2133" i="20"/>
  <c r="AC2063" i="20"/>
  <c r="AC1961" i="20"/>
  <c r="AC1858" i="20"/>
  <c r="AC1757" i="20"/>
  <c r="AC1654" i="20"/>
  <c r="AC1426" i="20"/>
  <c r="AC1080" i="20"/>
  <c r="AC2284" i="20"/>
  <c r="AC2220" i="20"/>
  <c r="AC2156" i="20"/>
  <c r="AC2092" i="20"/>
  <c r="AC1998" i="20"/>
  <c r="AC1895" i="20"/>
  <c r="AC1793" i="20"/>
  <c r="AC1690" i="20"/>
  <c r="AC1527" i="20"/>
  <c r="AC1236" i="20"/>
  <c r="AC2323" i="20"/>
  <c r="AC2259" i="20"/>
  <c r="AC2195" i="20"/>
  <c r="AC2131" i="20"/>
  <c r="AC2061" i="20"/>
  <c r="AC1958" i="20"/>
  <c r="AC1855" i="20"/>
  <c r="AC1741" i="20"/>
  <c r="AC1623" i="20"/>
  <c r="AC1118" i="20"/>
  <c r="AC2250" i="20"/>
  <c r="AC2154" i="20"/>
  <c r="AC2021" i="20"/>
  <c r="AC1866" i="20"/>
  <c r="AC1701" i="20"/>
  <c r="AC1379" i="20"/>
  <c r="AC2329" i="20"/>
  <c r="AC2169" i="20"/>
  <c r="AC1981" i="20"/>
  <c r="AC1686" i="20"/>
  <c r="AC2296" i="20"/>
  <c r="AC2017" i="20"/>
  <c r="AC1575" i="20"/>
  <c r="AC2303" i="20"/>
  <c r="AC2029" i="20"/>
  <c r="AC1980" i="20"/>
  <c r="AC1158" i="20"/>
  <c r="AC1635" i="20"/>
  <c r="AC1808" i="20"/>
  <c r="AC1537" i="20"/>
  <c r="AC852" i="20"/>
  <c r="AC1128" i="20"/>
  <c r="AC1550" i="20"/>
  <c r="AC886" i="20"/>
  <c r="AC1161" i="20"/>
  <c r="AC1380" i="20"/>
  <c r="AC1203" i="20"/>
  <c r="AC691" i="20"/>
  <c r="AC858" i="20"/>
  <c r="AC490" i="20"/>
  <c r="AC895" i="20"/>
  <c r="AC765" i="20"/>
  <c r="AC345" i="20"/>
  <c r="AC504" i="20"/>
  <c r="AC671" i="20"/>
  <c r="AC159" i="20"/>
  <c r="AC326" i="20"/>
  <c r="AC493" i="20"/>
  <c r="AC660" i="20"/>
  <c r="AC148" i="20"/>
  <c r="AC315" i="20"/>
  <c r="AC3210" i="20"/>
  <c r="AC3108" i="20"/>
  <c r="AC3005" i="20"/>
  <c r="AC2885" i="20"/>
  <c r="AC2713" i="20"/>
  <c r="AC2014" i="20"/>
  <c r="AC2869" i="20"/>
  <c r="AC3157" i="20"/>
  <c r="AC3056" i="20"/>
  <c r="AC2953" i="20"/>
  <c r="AC2797" i="20"/>
  <c r="AC2552" i="20"/>
  <c r="AC2576" i="20"/>
  <c r="AC3208" i="20"/>
  <c r="AC3105" i="20"/>
  <c r="AC3002" i="20"/>
  <c r="AC2880" i="20"/>
  <c r="AC2709" i="20"/>
  <c r="AC1809" i="20"/>
  <c r="AC3180" i="20"/>
  <c r="AC3077" i="20"/>
  <c r="AC2976" i="20"/>
  <c r="AC2833" i="20"/>
  <c r="AC2661" i="20"/>
  <c r="AC2640" i="20"/>
  <c r="AC3217" i="20"/>
  <c r="AC3114" i="20"/>
  <c r="AC3012" i="20"/>
  <c r="AC2896" i="20"/>
  <c r="AC2725" i="20"/>
  <c r="AC2294" i="20"/>
  <c r="AC3164" i="20"/>
  <c r="AC3061" i="20"/>
  <c r="AC2960" i="20"/>
  <c r="AC2808" i="20"/>
  <c r="AC2584" i="20"/>
  <c r="AC3223" i="20"/>
  <c r="AC3159" i="20"/>
  <c r="AC3095" i="20"/>
  <c r="AC3031" i="20"/>
  <c r="AC2967" i="20"/>
  <c r="AC2903" i="20"/>
  <c r="AC2839" i="20"/>
  <c r="AC2775" i="20"/>
  <c r="AC2711" i="20"/>
  <c r="AC2647" i="20"/>
  <c r="AC2583" i="20"/>
  <c r="AC2519" i="20"/>
  <c r="AC2455" i="20"/>
  <c r="AC2386" i="20"/>
  <c r="AC2222" i="20"/>
  <c r="AC1248" i="20"/>
  <c r="AC3246" i="20"/>
  <c r="AC3182" i="20"/>
  <c r="AC3118" i="20"/>
  <c r="AC3054" i="20"/>
  <c r="AC2990" i="20"/>
  <c r="AC2926" i="20"/>
  <c r="AC2862" i="20"/>
  <c r="AC2798" i="20"/>
  <c r="AC2734" i="20"/>
  <c r="AC2670" i="20"/>
  <c r="AC2606" i="20"/>
  <c r="AC2542" i="20"/>
  <c r="AC2478" i="20"/>
  <c r="AC2412" i="20"/>
  <c r="AC2338" i="20"/>
  <c r="AC1783" i="20"/>
  <c r="AC2621" i="20"/>
  <c r="AC2557" i="20"/>
  <c r="AC2493" i="20"/>
  <c r="AC2429" i="20"/>
  <c r="AC2356" i="20"/>
  <c r="AC1975" i="20"/>
  <c r="AC2916" i="20"/>
  <c r="AC2852" i="20"/>
  <c r="AC2788" i="20"/>
  <c r="AC2724" i="20"/>
  <c r="AC2660" i="20"/>
  <c r="AC2596" i="20"/>
  <c r="AC2532" i="20"/>
  <c r="AC2468" i="20"/>
  <c r="AC2401" i="20"/>
  <c r="AC2318" i="20"/>
  <c r="AC1655" i="20"/>
  <c r="AC3187" i="20"/>
  <c r="AC3123" i="20"/>
  <c r="AC3059" i="20"/>
  <c r="AC2995" i="20"/>
  <c r="AC2931" i="20"/>
  <c r="AC2867" i="20"/>
  <c r="AC2803" i="20"/>
  <c r="AC2739" i="20"/>
  <c r="AC2675" i="20"/>
  <c r="AC2611" i="20"/>
  <c r="AC2547" i="20"/>
  <c r="AC2483" i="20"/>
  <c r="AC2418" i="20"/>
  <c r="AC2345" i="20"/>
  <c r="AC1847" i="20"/>
  <c r="AC2898" i="20"/>
  <c r="AC2834" i="20"/>
  <c r="AC2770" i="20"/>
  <c r="AC2706" i="20"/>
  <c r="AC2642" i="20"/>
  <c r="AC2578" i="20"/>
  <c r="AC2514" i="20"/>
  <c r="AC2450" i="20"/>
  <c r="AC2380" i="20"/>
  <c r="AC2182" i="20"/>
  <c r="AC928" i="20"/>
  <c r="AC2609" i="20"/>
  <c r="AC2545" i="20"/>
  <c r="AC2481" i="20"/>
  <c r="AC2416" i="20"/>
  <c r="AC2342" i="20"/>
  <c r="AC1822" i="20"/>
  <c r="AC2317" i="20"/>
  <c r="AC2253" i="20"/>
  <c r="AC2189" i="20"/>
  <c r="AC2125" i="20"/>
  <c r="AC2050" i="20"/>
  <c r="AC1949" i="20"/>
  <c r="AC1846" i="20"/>
  <c r="AC1743" i="20"/>
  <c r="AC1641" i="20"/>
  <c r="AC1391" i="20"/>
  <c r="AC1005" i="20"/>
  <c r="AC2276" i="20"/>
  <c r="AC2212" i="20"/>
  <c r="AC2148" i="20"/>
  <c r="AC2084" i="20"/>
  <c r="AC1985" i="20"/>
  <c r="AC1882" i="20"/>
  <c r="AC1781" i="20"/>
  <c r="AC1678" i="20"/>
  <c r="AC1490" i="20"/>
  <c r="AC1182" i="20"/>
  <c r="AC2315" i="20"/>
  <c r="AC2251" i="20"/>
  <c r="AC2187" i="20"/>
  <c r="AC2123" i="20"/>
  <c r="AC2047" i="20"/>
  <c r="AC1945" i="20"/>
  <c r="AC1842" i="20"/>
  <c r="AC1727" i="20"/>
  <c r="AC1554" i="20"/>
  <c r="AC1068" i="20"/>
  <c r="AC2234" i="20"/>
  <c r="AC2138" i="20"/>
  <c r="AC2007" i="20"/>
  <c r="AC1841" i="20"/>
  <c r="AC1687" i="20"/>
  <c r="AC1314" i="20"/>
  <c r="AC2313" i="20"/>
  <c r="AC2153" i="20"/>
  <c r="AC1917" i="20"/>
  <c r="AC1673" i="20"/>
  <c r="AC2248" i="20"/>
  <c r="AC1941" i="20"/>
  <c r="AC1370" i="20"/>
  <c r="AC2255" i="20"/>
  <c r="AC1951" i="20"/>
  <c r="AC1916" i="20"/>
  <c r="AC726" i="20"/>
  <c r="AC1479" i="20"/>
  <c r="AC1744" i="20"/>
  <c r="AC1473" i="20"/>
  <c r="AC674" i="20"/>
  <c r="AC1025" i="20"/>
  <c r="AC1486" i="20"/>
  <c r="AC716" i="20"/>
  <c r="AC1060" i="20"/>
  <c r="AC1316" i="20"/>
  <c r="AC1139" i="20"/>
  <c r="AC250" i="20"/>
  <c r="AC794" i="20"/>
  <c r="AC546" i="20"/>
  <c r="AC831" i="20"/>
  <c r="AC701" i="20"/>
  <c r="AC281" i="20"/>
  <c r="AC440" i="20"/>
  <c r="AC607" i="20"/>
  <c r="AC95" i="20"/>
  <c r="AC262" i="20"/>
  <c r="AC429" i="20"/>
  <c r="AC596" i="20"/>
  <c r="AC84" i="20"/>
  <c r="AC251" i="20"/>
  <c r="AC3200" i="20"/>
  <c r="AC3097" i="20"/>
  <c r="AC2994" i="20"/>
  <c r="AC2865" i="20"/>
  <c r="AC2696" i="20"/>
  <c r="AC3201" i="20"/>
  <c r="AC3197" i="20"/>
  <c r="AC3096" i="20"/>
  <c r="AC2993" i="20"/>
  <c r="AC2864" i="20"/>
  <c r="AC2693" i="20"/>
  <c r="AC2805" i="20"/>
  <c r="AC3248" i="20"/>
  <c r="AC3145" i="20"/>
  <c r="AC3042" i="20"/>
  <c r="AC2940" i="20"/>
  <c r="AC2776" i="20"/>
  <c r="AC2488" i="20"/>
  <c r="AC3194" i="20"/>
  <c r="AC3092" i="20"/>
  <c r="AC2989" i="20"/>
  <c r="AC2857" i="20"/>
  <c r="AC2688" i="20"/>
  <c r="AC3168" i="20"/>
  <c r="AC3065" i="20"/>
  <c r="AC2962" i="20"/>
  <c r="AC2813" i="20"/>
  <c r="AC2600" i="20"/>
  <c r="AC3204" i="20"/>
  <c r="AC3101" i="20"/>
  <c r="AC3000" i="20"/>
  <c r="AC2873" i="20"/>
  <c r="AC2704" i="20"/>
  <c r="AC1570" i="20"/>
  <c r="AC3152" i="20"/>
  <c r="AC3049" i="20"/>
  <c r="AC2946" i="20"/>
  <c r="AC2785" i="20"/>
  <c r="AC2520" i="20"/>
  <c r="AC3215" i="20"/>
  <c r="AC3151" i="20"/>
  <c r="AC3087" i="20"/>
  <c r="AC3023" i="20"/>
  <c r="AC2959" i="20"/>
  <c r="AC2895" i="20"/>
  <c r="AC2831" i="20"/>
  <c r="AC2767" i="20"/>
  <c r="AC2703" i="20"/>
  <c r="AC2639" i="20"/>
  <c r="AC2575" i="20"/>
  <c r="AC2511" i="20"/>
  <c r="AC2447" i="20"/>
  <c r="AC2377" i="20"/>
  <c r="AC2158" i="20"/>
  <c r="AC3238" i="20"/>
  <c r="AC3174" i="20"/>
  <c r="AC3110" i="20"/>
  <c r="AC3046" i="20"/>
  <c r="AC2982" i="20"/>
  <c r="AC2918" i="20"/>
  <c r="AC2854" i="20"/>
  <c r="AC2790" i="20"/>
  <c r="AC2726" i="20"/>
  <c r="AC2662" i="20"/>
  <c r="AC2598" i="20"/>
  <c r="AC2534" i="20"/>
  <c r="AC2470" i="20"/>
  <c r="AC2403" i="20"/>
  <c r="AC2322" i="20"/>
  <c r="AC1681" i="20"/>
  <c r="AC2613" i="20"/>
  <c r="AC2549" i="20"/>
  <c r="AC2485" i="20"/>
  <c r="AC2420" i="20"/>
  <c r="AC2347" i="20"/>
  <c r="AC1873" i="20"/>
  <c r="AC2908" i="20"/>
  <c r="AC2844" i="20"/>
  <c r="AC2780" i="20"/>
  <c r="AC2716" i="20"/>
  <c r="AC2652" i="20"/>
  <c r="AC2588" i="20"/>
  <c r="AC2524" i="20"/>
  <c r="AC2460" i="20"/>
  <c r="AC2392" i="20"/>
  <c r="AC2262" i="20"/>
  <c r="AC1431" i="20"/>
  <c r="AC3243" i="20"/>
  <c r="AC3179" i="20"/>
  <c r="AC3115" i="20"/>
  <c r="AC3051" i="20"/>
  <c r="AC2987" i="20"/>
  <c r="AC2923" i="20"/>
  <c r="AC2859" i="20"/>
  <c r="AC2795" i="20"/>
  <c r="AC2731" i="20"/>
  <c r="AC2667" i="20"/>
  <c r="AC2603" i="20"/>
  <c r="AC2539" i="20"/>
  <c r="AC2475" i="20"/>
  <c r="AC2409" i="20"/>
  <c r="AC2332" i="20"/>
  <c r="AC1745" i="20"/>
  <c r="AC2890" i="20"/>
  <c r="AC2826" i="20"/>
  <c r="AC2762" i="20"/>
  <c r="AC2698" i="20"/>
  <c r="AC2634" i="20"/>
  <c r="AC2570" i="20"/>
  <c r="AC2506" i="20"/>
  <c r="AC2442" i="20"/>
  <c r="AC2371" i="20"/>
  <c r="AC2118" i="20"/>
  <c r="AC2665" i="20"/>
  <c r="AC2601" i="20"/>
  <c r="AC2537" i="20"/>
  <c r="AC2473" i="20"/>
  <c r="AC2406" i="20"/>
  <c r="AC2328" i="20"/>
  <c r="AC1719" i="20"/>
  <c r="AC2309" i="20"/>
  <c r="AC2245" i="20"/>
  <c r="AC2181" i="20"/>
  <c r="AC2117" i="20"/>
  <c r="AC2038" i="20"/>
  <c r="AC1935" i="20"/>
  <c r="AC1833" i="20"/>
  <c r="AC1730" i="20"/>
  <c r="AC1629" i="20"/>
  <c r="AC1359" i="20"/>
  <c r="AC916" i="20"/>
  <c r="AC2268" i="20"/>
  <c r="AC2204" i="20"/>
  <c r="AC2140" i="20"/>
  <c r="AC2074" i="20"/>
  <c r="AC1973" i="20"/>
  <c r="AC1870" i="20"/>
  <c r="AC1767" i="20"/>
  <c r="AC1665" i="20"/>
  <c r="AC1455" i="20"/>
  <c r="AC1132" i="20"/>
  <c r="AC2307" i="20"/>
  <c r="AC2243" i="20"/>
  <c r="AC2179" i="20"/>
  <c r="AC2115" i="20"/>
  <c r="AC2034" i="20"/>
  <c r="AC1933" i="20"/>
  <c r="AC1830" i="20"/>
  <c r="AC1702" i="20"/>
  <c r="AC1487" i="20"/>
  <c r="AC900" i="20"/>
  <c r="AC2226" i="20"/>
  <c r="AC2122" i="20"/>
  <c r="AC1994" i="20"/>
  <c r="AC1815" i="20"/>
  <c r="AC1662" i="20"/>
  <c r="AC1273" i="20"/>
  <c r="AC2297" i="20"/>
  <c r="AC2145" i="20"/>
  <c r="AC1890" i="20"/>
  <c r="AC1579" i="20"/>
  <c r="AC2232" i="20"/>
  <c r="AC1914" i="20"/>
  <c r="AC1303" i="20"/>
  <c r="AC2239" i="20"/>
  <c r="AC1849" i="20"/>
  <c r="AC1852" i="20"/>
  <c r="AC2019" i="20"/>
  <c r="AC1307" i="20"/>
  <c r="AC1680" i="20"/>
  <c r="AC1409" i="20"/>
  <c r="AC1568" i="20"/>
  <c r="AC924" i="20"/>
  <c r="AC1422" i="20"/>
  <c r="AC1589" i="20"/>
  <c r="AC957" i="20"/>
  <c r="AC1237" i="20"/>
  <c r="AC1075" i="20"/>
  <c r="AC1242" i="20"/>
  <c r="AC730" i="20"/>
  <c r="AC34" i="20"/>
  <c r="AC767" i="20"/>
  <c r="AC330" i="20"/>
  <c r="AC217" i="20"/>
  <c r="AC376" i="20"/>
  <c r="AC543" i="20"/>
  <c r="AC31" i="20"/>
  <c r="AC198" i="20"/>
  <c r="AC365" i="20"/>
  <c r="AC532" i="20"/>
  <c r="AC20" i="20"/>
  <c r="AC187" i="20"/>
  <c r="AC3185" i="20"/>
  <c r="AC3082" i="20"/>
  <c r="AC2980" i="20"/>
  <c r="AC2841" i="20"/>
  <c r="AC2672" i="20"/>
  <c r="AC3188" i="20"/>
  <c r="AC2761" i="20"/>
  <c r="AC3234" i="20"/>
  <c r="AC3132" i="20"/>
  <c r="AC3029" i="20"/>
  <c r="AC2925" i="20"/>
  <c r="AC2753" i="20"/>
  <c r="AC2424" i="20"/>
  <c r="AC3181" i="20"/>
  <c r="AC3080" i="20"/>
  <c r="AC2977" i="20"/>
  <c r="AC2837" i="20"/>
  <c r="AC2664" i="20"/>
  <c r="AC3154" i="20"/>
  <c r="AC3052" i="20"/>
  <c r="AC2949" i="20"/>
  <c r="AC2792" i="20"/>
  <c r="AC2536" i="20"/>
  <c r="AC3192" i="20"/>
  <c r="AC3089" i="20"/>
  <c r="AC2986" i="20"/>
  <c r="AC2853" i="20"/>
  <c r="AC2681" i="20"/>
  <c r="AC3240" i="20"/>
  <c r="AC3241" i="20"/>
  <c r="AC3138" i="20"/>
  <c r="AC3036" i="20"/>
  <c r="AC2933" i="20"/>
  <c r="AC2765" i="20"/>
  <c r="AC2456" i="20"/>
  <c r="AC3207" i="20"/>
  <c r="AC3143" i="20"/>
  <c r="AC3079" i="20"/>
  <c r="AC3015" i="20"/>
  <c r="AC2951" i="20"/>
  <c r="AC2887" i="20"/>
  <c r="AC2823" i="20"/>
  <c r="AC2759" i="20"/>
  <c r="AC2695" i="20"/>
  <c r="AC2631" i="20"/>
  <c r="AC2567" i="20"/>
  <c r="AC2503" i="20"/>
  <c r="AC2439" i="20"/>
  <c r="AC2368" i="20"/>
  <c r="AC2094" i="20"/>
  <c r="AC3230" i="20"/>
  <c r="AC3166" i="20"/>
  <c r="AC3102" i="20"/>
  <c r="AC3038" i="20"/>
  <c r="AC2974" i="20"/>
  <c r="AC2910" i="20"/>
  <c r="AC2846" i="20"/>
  <c r="AC2782" i="20"/>
  <c r="AC2718" i="20"/>
  <c r="AC2654" i="20"/>
  <c r="AC2590" i="20"/>
  <c r="AC2526" i="20"/>
  <c r="AC2462" i="20"/>
  <c r="AC2394" i="20"/>
  <c r="AC2278" i="20"/>
  <c r="AC1498" i="20"/>
  <c r="AC2605" i="20"/>
  <c r="AC2541" i="20"/>
  <c r="AC2477" i="20"/>
  <c r="AC2411" i="20"/>
  <c r="AC2336" i="20"/>
  <c r="AC1770" i="20"/>
  <c r="AC2900" i="20"/>
  <c r="AC2836" i="20"/>
  <c r="AC2772" i="20"/>
  <c r="AC2708" i="20"/>
  <c r="AC2644" i="20"/>
  <c r="AC2580" i="20"/>
  <c r="AC2516" i="20"/>
  <c r="AC2452" i="20"/>
  <c r="AC2382" i="20"/>
  <c r="AC2198" i="20"/>
  <c r="AC1081" i="20"/>
  <c r="AC3235" i="20"/>
  <c r="AC3171" i="20"/>
  <c r="AC3107" i="20"/>
  <c r="AC3043" i="20"/>
  <c r="AC2979" i="20"/>
  <c r="AC2915" i="20"/>
  <c r="AC2851" i="20"/>
  <c r="AC2787" i="20"/>
  <c r="AC2723" i="20"/>
  <c r="AC2659" i="20"/>
  <c r="AC2595" i="20"/>
  <c r="AC2531" i="20"/>
  <c r="AC2467" i="20"/>
  <c r="AC2400" i="20"/>
  <c r="AC2312" i="20"/>
  <c r="AC1642" i="20"/>
  <c r="AC2882" i="20"/>
  <c r="AC2818" i="20"/>
  <c r="AC2754" i="20"/>
  <c r="AC2690" i="20"/>
  <c r="AC2626" i="20"/>
  <c r="AC2562" i="20"/>
  <c r="AC2498" i="20"/>
  <c r="AC2434" i="20"/>
  <c r="AC2362" i="20"/>
  <c r="AC2039" i="20"/>
  <c r="AC2657" i="20"/>
  <c r="AC2593" i="20"/>
  <c r="AC2529" i="20"/>
  <c r="AC2465" i="20"/>
  <c r="AC2397" i="20"/>
  <c r="AC2302" i="20"/>
  <c r="AC1602" i="20"/>
  <c r="AC2301" i="20"/>
  <c r="AC2237" i="20"/>
  <c r="AC2173" i="20"/>
  <c r="AC2109" i="20"/>
  <c r="AC2025" i="20"/>
  <c r="AC1922" i="20"/>
  <c r="AC1821" i="20"/>
  <c r="AC1718" i="20"/>
  <c r="AC1595" i="20"/>
  <c r="AC1323" i="20"/>
  <c r="AC790" i="20"/>
  <c r="AC2260" i="20"/>
  <c r="AC2196" i="20"/>
  <c r="AC2132" i="20"/>
  <c r="AC2062" i="20"/>
  <c r="AC1959" i="20"/>
  <c r="AC1857" i="20"/>
  <c r="AC1754" i="20"/>
  <c r="AC1653" i="20"/>
  <c r="AC1423" i="20"/>
  <c r="AC1069" i="20"/>
  <c r="AC2299" i="20"/>
  <c r="AC2235" i="20"/>
  <c r="AC2171" i="20"/>
  <c r="AC2107" i="20"/>
  <c r="AC2022" i="20"/>
  <c r="AC1919" i="20"/>
  <c r="AC1805" i="20"/>
  <c r="AC1689" i="20"/>
  <c r="AC1451" i="20"/>
  <c r="AC2314" i="20"/>
  <c r="AC2218" i="20"/>
  <c r="AC2106" i="20"/>
  <c r="AC1969" i="20"/>
  <c r="AC1802" i="20"/>
  <c r="AC1637" i="20"/>
  <c r="AC1221" i="20"/>
  <c r="AC2281" i="20"/>
  <c r="AC2105" i="20"/>
  <c r="AC1878" i="20"/>
  <c r="AC1511" i="20"/>
  <c r="AC2184" i="20"/>
  <c r="AC1838" i="20"/>
  <c r="AC953" i="20"/>
  <c r="AC2191" i="20"/>
  <c r="AC1746" i="20"/>
  <c r="AC1788" i="20"/>
  <c r="AC1955" i="20"/>
  <c r="AC1044" i="20"/>
  <c r="AC1599" i="20"/>
  <c r="AC1345" i="20"/>
  <c r="AC1504" i="20"/>
  <c r="AC764" i="20"/>
  <c r="AC1358" i="20"/>
  <c r="AC1525" i="20"/>
  <c r="AC820" i="20"/>
  <c r="AC1134" i="20"/>
  <c r="AC1011" i="20"/>
  <c r="AC1178" i="20"/>
  <c r="AC562" i="20"/>
  <c r="AC1215" i="20"/>
  <c r="AC703" i="20"/>
  <c r="AC665" i="20"/>
  <c r="AC153" i="20"/>
  <c r="AC312" i="20"/>
  <c r="AC479" i="20"/>
  <c r="AC646" i="20"/>
  <c r="AC134" i="20"/>
  <c r="AC301" i="20"/>
  <c r="AC468" i="20"/>
  <c r="AC635" i="20"/>
  <c r="AC123" i="20"/>
  <c r="AC3173" i="20"/>
  <c r="AC3072" i="20"/>
  <c r="AC2969" i="20"/>
  <c r="AC2824" i="20"/>
  <c r="AC2632" i="20"/>
  <c r="AC3034" i="20"/>
  <c r="AC3172" i="20"/>
  <c r="AC3069" i="20"/>
  <c r="AC2968" i="20"/>
  <c r="AC2821" i="20"/>
  <c r="AC2624" i="20"/>
  <c r="AC3149" i="20"/>
  <c r="AC2697" i="20"/>
  <c r="AC3221" i="20"/>
  <c r="AC3120" i="20"/>
  <c r="AC3017" i="20"/>
  <c r="AC2904" i="20"/>
  <c r="AC2733" i="20"/>
  <c r="AC2350" i="20"/>
  <c r="AC3169" i="20"/>
  <c r="AC3066" i="20"/>
  <c r="AC2964" i="20"/>
  <c r="AC2816" i="20"/>
  <c r="AC2608" i="20"/>
  <c r="AC3244" i="20"/>
  <c r="AC3141" i="20"/>
  <c r="AC3040" i="20"/>
  <c r="AC2937" i="20"/>
  <c r="AC2769" i="20"/>
  <c r="AC2472" i="20"/>
  <c r="AC3178" i="20"/>
  <c r="AC3076" i="20"/>
  <c r="AC2973" i="20"/>
  <c r="AC2832" i="20"/>
  <c r="AC2656" i="20"/>
  <c r="AC3073" i="20"/>
  <c r="AC3228" i="20"/>
  <c r="AC3125" i="20"/>
  <c r="AC3024" i="20"/>
  <c r="AC2913" i="20"/>
  <c r="AC2744" i="20"/>
  <c r="AC2387" i="20"/>
  <c r="AC3199" i="20"/>
  <c r="AC3135" i="20"/>
  <c r="AC3071" i="20"/>
  <c r="AC3007" i="20"/>
  <c r="AC2943" i="20"/>
  <c r="AC2879" i="20"/>
  <c r="AC2815" i="20"/>
  <c r="AC2751" i="20"/>
  <c r="AC2687" i="20"/>
  <c r="AC2623" i="20"/>
  <c r="AC2559" i="20"/>
  <c r="AC2495" i="20"/>
  <c r="AC2431" i="20"/>
  <c r="AC2358" i="20"/>
  <c r="AC2001" i="20"/>
  <c r="AC3222" i="20"/>
  <c r="AC3158" i="20"/>
  <c r="AC3094" i="20"/>
  <c r="AC3030" i="20"/>
  <c r="AC2966" i="20"/>
  <c r="AC2902" i="20"/>
  <c r="AC2838" i="20"/>
  <c r="AC2774" i="20"/>
  <c r="AC2710" i="20"/>
  <c r="AC2646" i="20"/>
  <c r="AC2582" i="20"/>
  <c r="AC2518" i="20"/>
  <c r="AC2454" i="20"/>
  <c r="AC2385" i="20"/>
  <c r="AC2214" i="20"/>
  <c r="AC1197" i="20"/>
  <c r="AC2597" i="20"/>
  <c r="AC2533" i="20"/>
  <c r="AC2469" i="20"/>
  <c r="AC2402" i="20"/>
  <c r="AC2320" i="20"/>
  <c r="AC1669" i="20"/>
  <c r="AC2892" i="20"/>
  <c r="AC2828" i="20"/>
  <c r="AC2764" i="20"/>
  <c r="AC2700" i="20"/>
  <c r="AC2636" i="20"/>
  <c r="AC2572" i="20"/>
  <c r="AC2508" i="20"/>
  <c r="AC2444" i="20"/>
  <c r="AC2373" i="20"/>
  <c r="AC2134" i="20"/>
  <c r="AC3227" i="20"/>
  <c r="AC3163" i="20"/>
  <c r="AC3099" i="20"/>
  <c r="AC3035" i="20"/>
  <c r="AC2971" i="20"/>
  <c r="AC2907" i="20"/>
  <c r="AC2843" i="20"/>
  <c r="AC2779" i="20"/>
  <c r="AC2715" i="20"/>
  <c r="AC2651" i="20"/>
  <c r="AC2587" i="20"/>
  <c r="AC2523" i="20"/>
  <c r="AC2459" i="20"/>
  <c r="AC2390" i="20"/>
  <c r="AC2254" i="20"/>
  <c r="AC1399" i="20"/>
  <c r="AC2874" i="20"/>
  <c r="AC2810" i="20"/>
  <c r="AC2746" i="20"/>
  <c r="AC2682" i="20"/>
  <c r="AC2618" i="20"/>
  <c r="AC2554" i="20"/>
  <c r="AC2490" i="20"/>
  <c r="AC2426" i="20"/>
  <c r="AC2353" i="20"/>
  <c r="AC1937" i="20"/>
  <c r="AC2649" i="20"/>
  <c r="AC2585" i="20"/>
  <c r="AC2521" i="20"/>
  <c r="AC2457" i="20"/>
  <c r="AC2388" i="20"/>
  <c r="AC2238" i="20"/>
  <c r="AC1327" i="20"/>
  <c r="AC2293" i="20"/>
  <c r="AC2229" i="20"/>
  <c r="AC2165" i="20"/>
  <c r="AC2101" i="20"/>
  <c r="AC2013" i="20"/>
  <c r="AC1910" i="20"/>
  <c r="AC1807" i="20"/>
  <c r="AC1705" i="20"/>
  <c r="AC1562" i="20"/>
  <c r="AC1291" i="20"/>
  <c r="AC2316" i="20"/>
  <c r="AC2252" i="20"/>
  <c r="AC2188" i="20"/>
  <c r="AC2124" i="20"/>
  <c r="AC2049" i="20"/>
  <c r="AC1946" i="20"/>
  <c r="AC1845" i="20"/>
  <c r="AC1742" i="20"/>
  <c r="AC1639" i="20"/>
  <c r="AC1387" i="20"/>
  <c r="AC990" i="20"/>
  <c r="AC2291" i="20"/>
  <c r="AC2227" i="20"/>
  <c r="AC2163" i="20"/>
  <c r="AC2099" i="20"/>
  <c r="AC2009" i="20"/>
  <c r="AC1906" i="20"/>
  <c r="AC1791" i="20"/>
  <c r="AC1677" i="20"/>
  <c r="AC1419" i="20"/>
  <c r="AC2298" i="20"/>
  <c r="AC2202" i="20"/>
  <c r="AC2098" i="20"/>
  <c r="AC1943" i="20"/>
  <c r="AC1790" i="20"/>
  <c r="AC1583" i="20"/>
  <c r="AC1113" i="20"/>
  <c r="AC2273" i="20"/>
  <c r="AC2089" i="20"/>
  <c r="AC1814" i="20"/>
  <c r="AC1475" i="20"/>
  <c r="AC2168" i="20"/>
  <c r="AC1813" i="20"/>
  <c r="AC686" i="20"/>
  <c r="AC2175" i="20"/>
  <c r="AC1645" i="20"/>
  <c r="AC1724" i="20"/>
  <c r="AC1891" i="20"/>
  <c r="AC2064" i="20"/>
  <c r="AC1427" i="20"/>
  <c r="AC1281" i="20"/>
  <c r="AC1440" i="20"/>
  <c r="AC1037" i="20"/>
  <c r="AC1294" i="20"/>
  <c r="AC1461" i="20"/>
  <c r="AC130" i="20"/>
  <c r="AC1032" i="20"/>
  <c r="AC947" i="20"/>
  <c r="AC1114" i="20"/>
  <c r="AC50" i="20"/>
  <c r="AC1151" i="20"/>
  <c r="AC346" i="20"/>
  <c r="AC601" i="20"/>
  <c r="AC89" i="20"/>
  <c r="AC248" i="20"/>
  <c r="AC415" i="20"/>
  <c r="AC582" i="20"/>
  <c r="AC70" i="20"/>
  <c r="AC237" i="20"/>
  <c r="AC404" i="20"/>
  <c r="AC571" i="20"/>
  <c r="AC59" i="20"/>
  <c r="AC1519" i="20"/>
  <c r="AC1233" i="20"/>
  <c r="AC2306" i="20"/>
  <c r="AC2242" i="20"/>
  <c r="AC2178" i="20"/>
  <c r="AC2114" i="20"/>
  <c r="AC2033" i="20"/>
  <c r="AC1930" i="20"/>
  <c r="AC1829" i="20"/>
  <c r="AC1726" i="20"/>
  <c r="AC1618" i="20"/>
  <c r="AC1346" i="20"/>
  <c r="AC876" i="20"/>
  <c r="AC2289" i="20"/>
  <c r="AC2225" i="20"/>
  <c r="AC2161" i="20"/>
  <c r="AC2097" i="20"/>
  <c r="AC2006" i="20"/>
  <c r="AC1903" i="20"/>
  <c r="AC1801" i="20"/>
  <c r="AC1698" i="20"/>
  <c r="AC1547" i="20"/>
  <c r="AC1272" i="20"/>
  <c r="AC2304" i="20"/>
  <c r="AC2240" i="20"/>
  <c r="AC2176" i="20"/>
  <c r="AC2112" i="20"/>
  <c r="AC2030" i="20"/>
  <c r="AC1927" i="20"/>
  <c r="AC1825" i="20"/>
  <c r="AC1722" i="20"/>
  <c r="AC1611" i="20"/>
  <c r="AC1338" i="20"/>
  <c r="AC836" i="20"/>
  <c r="AC2375" i="20"/>
  <c r="AC2311" i="20"/>
  <c r="AC2247" i="20"/>
  <c r="AC2183" i="20"/>
  <c r="AC2119" i="20"/>
  <c r="AC2041" i="20"/>
  <c r="AC1938" i="20"/>
  <c r="AC1837" i="20"/>
  <c r="AC1734" i="20"/>
  <c r="AC1631" i="20"/>
  <c r="AC1367" i="20"/>
  <c r="AC940" i="20"/>
  <c r="AC2036" i="20"/>
  <c r="AC1972" i="20"/>
  <c r="AC1908" i="20"/>
  <c r="AC1844" i="20"/>
  <c r="AC1780" i="20"/>
  <c r="AC1716" i="20"/>
  <c r="AC1652" i="20"/>
  <c r="AC1523" i="20"/>
  <c r="AC1354" i="20"/>
  <c r="AC1126" i="20"/>
  <c r="AC2075" i="20"/>
  <c r="AC2011" i="20"/>
  <c r="AC1947" i="20"/>
  <c r="AC1883" i="20"/>
  <c r="AC1819" i="20"/>
  <c r="AC1755" i="20"/>
  <c r="AC1691" i="20"/>
  <c r="AC1626" i="20"/>
  <c r="AC1458" i="20"/>
  <c r="AC1287" i="20"/>
  <c r="AC992" i="20"/>
  <c r="AC2056" i="20"/>
  <c r="AC1992" i="20"/>
  <c r="AC1928" i="20"/>
  <c r="AC1864" i="20"/>
  <c r="AC1800" i="20"/>
  <c r="AC1736" i="20"/>
  <c r="AC1672" i="20"/>
  <c r="AC1578" i="20"/>
  <c r="AC1407" i="20"/>
  <c r="AC1209" i="20"/>
  <c r="AC854" i="20"/>
  <c r="AC1593" i="20"/>
  <c r="AC1529" i="20"/>
  <c r="AC1465" i="20"/>
  <c r="AC1401" i="20"/>
  <c r="AC1337" i="20"/>
  <c r="AC1270" i="20"/>
  <c r="AC1168" i="20"/>
  <c r="AC1065" i="20"/>
  <c r="AC964" i="20"/>
  <c r="AC830" i="20"/>
  <c r="AC386" i="20"/>
  <c r="AC1560" i="20"/>
  <c r="AC1496" i="20"/>
  <c r="AC1432" i="20"/>
  <c r="AC1368" i="20"/>
  <c r="AC1304" i="20"/>
  <c r="AC1217" i="20"/>
  <c r="AC1116" i="20"/>
  <c r="AC1013" i="20"/>
  <c r="AC910" i="20"/>
  <c r="AC742" i="20"/>
  <c r="AC1024" i="20"/>
  <c r="AC921" i="20"/>
  <c r="AC760" i="20"/>
  <c r="AC1606" i="20"/>
  <c r="AC1542" i="20"/>
  <c r="AC1478" i="20"/>
  <c r="AC1414" i="20"/>
  <c r="AC1350" i="20"/>
  <c r="AC1286" i="20"/>
  <c r="AC1189" i="20"/>
  <c r="AC1086" i="20"/>
  <c r="AC984" i="20"/>
  <c r="AC864" i="20"/>
  <c r="AC694" i="20"/>
  <c r="AC1581" i="20"/>
  <c r="AC1517" i="20"/>
  <c r="AC1453" i="20"/>
  <c r="AC1389" i="20"/>
  <c r="AC1325" i="20"/>
  <c r="AC1252" i="20"/>
  <c r="AC1149" i="20"/>
  <c r="AC1046" i="20"/>
  <c r="AC944" i="20"/>
  <c r="AC798" i="20"/>
  <c r="AC1628" i="20"/>
  <c r="AC1564" i="20"/>
  <c r="AC1500" i="20"/>
  <c r="AC1436" i="20"/>
  <c r="AC1372" i="20"/>
  <c r="AC1308" i="20"/>
  <c r="AC1224" i="20"/>
  <c r="AC1121" i="20"/>
  <c r="AC1020" i="20"/>
  <c r="AC917" i="20"/>
  <c r="AC752" i="20"/>
  <c r="AC1259" i="20"/>
  <c r="AC1195" i="20"/>
  <c r="AC1131" i="20"/>
  <c r="AC1067" i="20"/>
  <c r="AC1003" i="20"/>
  <c r="AC939" i="20"/>
  <c r="AC875" i="20"/>
  <c r="AC811" i="20"/>
  <c r="AC747" i="20"/>
  <c r="AC683" i="20"/>
  <c r="AC186" i="20"/>
  <c r="AC1234" i="20"/>
  <c r="AC1170" i="20"/>
  <c r="AC1106" i="20"/>
  <c r="AC1042" i="20"/>
  <c r="AC978" i="20"/>
  <c r="AC914" i="20"/>
  <c r="AC850" i="20"/>
  <c r="AC786" i="20"/>
  <c r="AC722" i="20"/>
  <c r="AC498" i="20"/>
  <c r="AC905" i="20"/>
  <c r="AC841" i="20"/>
  <c r="AC777" i="20"/>
  <c r="AC713" i="20"/>
  <c r="AC426" i="20"/>
  <c r="AC482" i="20"/>
  <c r="AC1271" i="20"/>
  <c r="AC1207" i="20"/>
  <c r="AC1143" i="20"/>
  <c r="AC1079" i="20"/>
  <c r="AC1015" i="20"/>
  <c r="AC951" i="20"/>
  <c r="AC887" i="20"/>
  <c r="AC823" i="20"/>
  <c r="AC759" i="20"/>
  <c r="AC695" i="20"/>
  <c r="AC282" i="20"/>
  <c r="AC338" i="20"/>
  <c r="AC885" i="20"/>
  <c r="AC821" i="20"/>
  <c r="AC757" i="20"/>
  <c r="AC693" i="20"/>
  <c r="AC266" i="20"/>
  <c r="AC657" i="20"/>
  <c r="AC593" i="20"/>
  <c r="AC529" i="20"/>
  <c r="AC465" i="20"/>
  <c r="AC401" i="20"/>
  <c r="AC337" i="20"/>
  <c r="AC273" i="20"/>
  <c r="AC209" i="20"/>
  <c r="AC145" i="20"/>
  <c r="AC81" i="20"/>
  <c r="AC624" i="20"/>
  <c r="AC560" i="20"/>
  <c r="AC496" i="20"/>
  <c r="AC432" i="20"/>
  <c r="AC368" i="20"/>
  <c r="AC304" i="20"/>
  <c r="AC240" i="20"/>
  <c r="AC176" i="20"/>
  <c r="AC112" i="20"/>
  <c r="AC48" i="20"/>
  <c r="AC663" i="20"/>
  <c r="AC599" i="20"/>
  <c r="AC535" i="20"/>
  <c r="AC471" i="20"/>
  <c r="AC407" i="20"/>
  <c r="AC343" i="20"/>
  <c r="AC279" i="20"/>
  <c r="AC215" i="20"/>
  <c r="AC151" i="20"/>
  <c r="AC87" i="20"/>
  <c r="AC23" i="20"/>
  <c r="AC638" i="20"/>
  <c r="AC574" i="20"/>
  <c r="AC510" i="20"/>
  <c r="AC446" i="20"/>
  <c r="AC382" i="20"/>
  <c r="AC318" i="20"/>
  <c r="AC254" i="20"/>
  <c r="AC190" i="20"/>
  <c r="AC126" i="20"/>
  <c r="AC62" i="20"/>
  <c r="AC677" i="20"/>
  <c r="AC613" i="20"/>
  <c r="AC549" i="20"/>
  <c r="AC485" i="20"/>
  <c r="AC421" i="20"/>
  <c r="AC357" i="20"/>
  <c r="AC293" i="20"/>
  <c r="AC229" i="20"/>
  <c r="AC165" i="20"/>
  <c r="AC101" i="20"/>
  <c r="AC37" i="20"/>
  <c r="AC652" i="20"/>
  <c r="AC588" i="20"/>
  <c r="AC524" i="20"/>
  <c r="AC460" i="20"/>
  <c r="AC396" i="20"/>
  <c r="AC332" i="20"/>
  <c r="AC268" i="20"/>
  <c r="AC204" i="20"/>
  <c r="AC140" i="20"/>
  <c r="AC76" i="20"/>
  <c r="AC627" i="20"/>
  <c r="AC563" i="20"/>
  <c r="AC499" i="20"/>
  <c r="AC435" i="20"/>
  <c r="AC371" i="20"/>
  <c r="AC307" i="20"/>
  <c r="AC243" i="20"/>
  <c r="AC179" i="20"/>
  <c r="AC115" i="20"/>
  <c r="AC51" i="20"/>
  <c r="AC1926" i="20"/>
  <c r="AC1823" i="20"/>
  <c r="AC1721" i="20"/>
  <c r="AC1603" i="20"/>
  <c r="AC1335" i="20"/>
  <c r="AC832" i="20"/>
  <c r="AC2028" i="20"/>
  <c r="AC1964" i="20"/>
  <c r="AC1900" i="20"/>
  <c r="AC1836" i="20"/>
  <c r="AC1772" i="20"/>
  <c r="AC1708" i="20"/>
  <c r="AC1644" i="20"/>
  <c r="AC1503" i="20"/>
  <c r="AC1331" i="20"/>
  <c r="AC1093" i="20"/>
  <c r="AC2067" i="20"/>
  <c r="AC2003" i="20"/>
  <c r="AC1939" i="20"/>
  <c r="AC1875" i="20"/>
  <c r="AC1811" i="20"/>
  <c r="AC1747" i="20"/>
  <c r="AC1683" i="20"/>
  <c r="AC1607" i="20"/>
  <c r="AC1435" i="20"/>
  <c r="AC1260" i="20"/>
  <c r="AC941" i="20"/>
  <c r="AC2048" i="20"/>
  <c r="AC1984" i="20"/>
  <c r="AC1920" i="20"/>
  <c r="AC1856" i="20"/>
  <c r="AC1792" i="20"/>
  <c r="AC1728" i="20"/>
  <c r="AC1664" i="20"/>
  <c r="AC1555" i="20"/>
  <c r="AC1386" i="20"/>
  <c r="AC1177" i="20"/>
  <c r="AC768" i="20"/>
  <c r="AC1585" i="20"/>
  <c r="AC1521" i="20"/>
  <c r="AC1457" i="20"/>
  <c r="AC1393" i="20"/>
  <c r="AC1329" i="20"/>
  <c r="AC1257" i="20"/>
  <c r="AC1156" i="20"/>
  <c r="AC1053" i="20"/>
  <c r="AC950" i="20"/>
  <c r="AC808" i="20"/>
  <c r="AC1616" i="20"/>
  <c r="AC1552" i="20"/>
  <c r="AC1488" i="20"/>
  <c r="AC1424" i="20"/>
  <c r="AC1360" i="20"/>
  <c r="AC1296" i="20"/>
  <c r="AC1205" i="20"/>
  <c r="AC1102" i="20"/>
  <c r="AC1000" i="20"/>
  <c r="AC892" i="20"/>
  <c r="AC720" i="20"/>
  <c r="AC1012" i="20"/>
  <c r="AC909" i="20"/>
  <c r="AC740" i="20"/>
  <c r="AC1598" i="20"/>
  <c r="AC1534" i="20"/>
  <c r="AC1470" i="20"/>
  <c r="AC1406" i="20"/>
  <c r="AC1342" i="20"/>
  <c r="AC1278" i="20"/>
  <c r="AC1176" i="20"/>
  <c r="AC1073" i="20"/>
  <c r="AC972" i="20"/>
  <c r="AC844" i="20"/>
  <c r="AC610" i="20"/>
  <c r="AC1573" i="20"/>
  <c r="AC1509" i="20"/>
  <c r="AC1445" i="20"/>
  <c r="AC1381" i="20"/>
  <c r="AC1317" i="20"/>
  <c r="AC1238" i="20"/>
  <c r="AC1136" i="20"/>
  <c r="AC1033" i="20"/>
  <c r="AC932" i="20"/>
  <c r="AC776" i="20"/>
  <c r="AC1620" i="20"/>
  <c r="AC1556" i="20"/>
  <c r="AC1492" i="20"/>
  <c r="AC1428" i="20"/>
  <c r="AC1364" i="20"/>
  <c r="AC1300" i="20"/>
  <c r="AC1212" i="20"/>
  <c r="AC1109" i="20"/>
  <c r="AC1006" i="20"/>
  <c r="AC902" i="20"/>
  <c r="AC732" i="20"/>
  <c r="AC1251" i="20"/>
  <c r="AC1187" i="20"/>
  <c r="AC1123" i="20"/>
  <c r="AC1059" i="20"/>
  <c r="AC995" i="20"/>
  <c r="AC931" i="20"/>
  <c r="AC867" i="20"/>
  <c r="AC803" i="20"/>
  <c r="AC739" i="20"/>
  <c r="AC634" i="20"/>
  <c r="AC122" i="20"/>
  <c r="AC1226" i="20"/>
  <c r="AC1162" i="20"/>
  <c r="AC1098" i="20"/>
  <c r="AC1034" i="20"/>
  <c r="AC970" i="20"/>
  <c r="AC906" i="20"/>
  <c r="AC842" i="20"/>
  <c r="AC778" i="20"/>
  <c r="AC714" i="20"/>
  <c r="AC434" i="20"/>
  <c r="AC897" i="20"/>
  <c r="AC833" i="20"/>
  <c r="AC769" i="20"/>
  <c r="AC705" i="20"/>
  <c r="AC362" i="20"/>
  <c r="AC418" i="20"/>
  <c r="AC1263" i="20"/>
  <c r="AC1199" i="20"/>
  <c r="AC1135" i="20"/>
  <c r="AC1071" i="20"/>
  <c r="AC1007" i="20"/>
  <c r="AC943" i="20"/>
  <c r="AC879" i="20"/>
  <c r="AC815" i="20"/>
  <c r="AC751" i="20"/>
  <c r="AC687" i="20"/>
  <c r="AC218" i="20"/>
  <c r="AC274" i="20"/>
  <c r="AC877" i="20"/>
  <c r="AC813" i="20"/>
  <c r="AC749" i="20"/>
  <c r="AC685" i="20"/>
  <c r="AC202" i="20"/>
  <c r="AC649" i="20"/>
  <c r="AC585" i="20"/>
  <c r="AC521" i="20"/>
  <c r="AC457" i="20"/>
  <c r="AC393" i="20"/>
  <c r="AC329" i="20"/>
  <c r="AC265" i="20"/>
  <c r="AC201" i="20"/>
  <c r="AC137" i="20"/>
  <c r="AC73" i="20"/>
  <c r="AC616" i="20"/>
  <c r="AC552" i="20"/>
  <c r="AC488" i="20"/>
  <c r="AC424" i="20"/>
  <c r="AC360" i="20"/>
  <c r="AC296" i="20"/>
  <c r="AC232" i="20"/>
  <c r="AC168" i="20"/>
  <c r="AC104" i="20"/>
  <c r="AC40" i="20"/>
  <c r="AC655" i="20"/>
  <c r="AC591" i="20"/>
  <c r="AC527" i="20"/>
  <c r="AC463" i="20"/>
  <c r="AC399" i="20"/>
  <c r="AC335" i="20"/>
  <c r="AC271" i="20"/>
  <c r="AC207" i="20"/>
  <c r="AC143" i="20"/>
  <c r="AC79" i="20"/>
  <c r="AC630" i="20"/>
  <c r="AC566" i="20"/>
  <c r="AC502" i="20"/>
  <c r="AC438" i="20"/>
  <c r="AC374" i="20"/>
  <c r="AC310" i="20"/>
  <c r="AC246" i="20"/>
  <c r="AC182" i="20"/>
  <c r="AC118" i="20"/>
  <c r="AC54" i="20"/>
  <c r="AC669" i="20"/>
  <c r="AC605" i="20"/>
  <c r="AC541" i="20"/>
  <c r="AC477" i="20"/>
  <c r="AC413" i="20"/>
  <c r="AC349" i="20"/>
  <c r="AC285" i="20"/>
  <c r="AC221" i="20"/>
  <c r="AC157" i="20"/>
  <c r="AC93" i="20"/>
  <c r="AC29" i="20"/>
  <c r="AC644" i="20"/>
  <c r="AC580" i="20"/>
  <c r="AC516" i="20"/>
  <c r="AC452" i="20"/>
  <c r="AC388" i="20"/>
  <c r="AC324" i="20"/>
  <c r="AC260" i="20"/>
  <c r="AC196" i="20"/>
  <c r="AC132" i="20"/>
  <c r="AC68" i="20"/>
  <c r="AC619" i="20"/>
  <c r="AC555" i="20"/>
  <c r="AC491" i="20"/>
  <c r="AC427" i="20"/>
  <c r="AC363" i="20"/>
  <c r="AC299" i="20"/>
  <c r="AC235" i="20"/>
  <c r="AC171" i="20"/>
  <c r="AC107" i="20"/>
  <c r="AC43" i="20"/>
  <c r="AC1165" i="20"/>
  <c r="AC2288" i="20"/>
  <c r="AC2224" i="20"/>
  <c r="AC2160" i="20"/>
  <c r="AC2096" i="20"/>
  <c r="AC2005" i="20"/>
  <c r="AC1902" i="20"/>
  <c r="AC1799" i="20"/>
  <c r="AC1697" i="20"/>
  <c r="AC1539" i="20"/>
  <c r="AC1268" i="20"/>
  <c r="AC2423" i="20"/>
  <c r="AC2359" i="20"/>
  <c r="AC2295" i="20"/>
  <c r="AC2231" i="20"/>
  <c r="AC2167" i="20"/>
  <c r="AC2103" i="20"/>
  <c r="AC2015" i="20"/>
  <c r="AC1913" i="20"/>
  <c r="AC1810" i="20"/>
  <c r="AC1709" i="20"/>
  <c r="AC1571" i="20"/>
  <c r="AC1298" i="20"/>
  <c r="AC514" i="20"/>
  <c r="AC2020" i="20"/>
  <c r="AC1956" i="20"/>
  <c r="AC1892" i="20"/>
  <c r="AC1828" i="20"/>
  <c r="AC1764" i="20"/>
  <c r="AC1700" i="20"/>
  <c r="AC1636" i="20"/>
  <c r="AC1482" i="20"/>
  <c r="AC1311" i="20"/>
  <c r="AC1054" i="20"/>
  <c r="AC2059" i="20"/>
  <c r="AC1995" i="20"/>
  <c r="AC1931" i="20"/>
  <c r="AC1867" i="20"/>
  <c r="AC1803" i="20"/>
  <c r="AC1739" i="20"/>
  <c r="AC1675" i="20"/>
  <c r="AC1586" i="20"/>
  <c r="AC1415" i="20"/>
  <c r="AC1222" i="20"/>
  <c r="AC878" i="20"/>
  <c r="AC2040" i="20"/>
  <c r="AC1976" i="20"/>
  <c r="AC1912" i="20"/>
  <c r="AC1848" i="20"/>
  <c r="AC1784" i="20"/>
  <c r="AC1720" i="20"/>
  <c r="AC1656" i="20"/>
  <c r="AC1535" i="20"/>
  <c r="AC1363" i="20"/>
  <c r="AC1144" i="20"/>
  <c r="AC684" i="20"/>
  <c r="AC1577" i="20"/>
  <c r="AC1513" i="20"/>
  <c r="AC1449" i="20"/>
  <c r="AC1385" i="20"/>
  <c r="AC1321" i="20"/>
  <c r="AC1245" i="20"/>
  <c r="AC1142" i="20"/>
  <c r="AC1040" i="20"/>
  <c r="AC937" i="20"/>
  <c r="AC788" i="20"/>
  <c r="AC1608" i="20"/>
  <c r="AC1544" i="20"/>
  <c r="AC1480" i="20"/>
  <c r="AC1416" i="20"/>
  <c r="AC1352" i="20"/>
  <c r="AC1288" i="20"/>
  <c r="AC1192" i="20"/>
  <c r="AC1089" i="20"/>
  <c r="AC988" i="20"/>
  <c r="AC870" i="20"/>
  <c r="AC700" i="20"/>
  <c r="AC998" i="20"/>
  <c r="AC888" i="20"/>
  <c r="AC718" i="20"/>
  <c r="AC1590" i="20"/>
  <c r="AC1526" i="20"/>
  <c r="AC1462" i="20"/>
  <c r="AC1398" i="20"/>
  <c r="AC1334" i="20"/>
  <c r="AC1265" i="20"/>
  <c r="AC1164" i="20"/>
  <c r="AC1061" i="20"/>
  <c r="AC958" i="20"/>
  <c r="AC822" i="20"/>
  <c r="AC194" i="20"/>
  <c r="AC1565" i="20"/>
  <c r="AC1501" i="20"/>
  <c r="AC1437" i="20"/>
  <c r="AC1373" i="20"/>
  <c r="AC1309" i="20"/>
  <c r="AC1225" i="20"/>
  <c r="AC1124" i="20"/>
  <c r="AC1021" i="20"/>
  <c r="AC918" i="20"/>
  <c r="AC756" i="20"/>
  <c r="AC1612" i="20"/>
  <c r="AC1548" i="20"/>
  <c r="AC1484" i="20"/>
  <c r="AC1420" i="20"/>
  <c r="AC1356" i="20"/>
  <c r="AC1292" i="20"/>
  <c r="AC1198" i="20"/>
  <c r="AC1096" i="20"/>
  <c r="AC993" i="20"/>
  <c r="AC880" i="20"/>
  <c r="AC710" i="20"/>
  <c r="AC1243" i="20"/>
  <c r="AC1179" i="20"/>
  <c r="AC1115" i="20"/>
  <c r="AC1051" i="20"/>
  <c r="AC987" i="20"/>
  <c r="AC923" i="20"/>
  <c r="AC859" i="20"/>
  <c r="AC795" i="20"/>
  <c r="AC731" i="20"/>
  <c r="AC570" i="20"/>
  <c r="AC58" i="20"/>
  <c r="AC1218" i="20"/>
  <c r="AC1154" i="20"/>
  <c r="AC1090" i="20"/>
  <c r="AC1026" i="20"/>
  <c r="AC962" i="20"/>
  <c r="AC898" i="20"/>
  <c r="AC834" i="20"/>
  <c r="AC770" i="20"/>
  <c r="AC706" i="20"/>
  <c r="AC370" i="20"/>
  <c r="AC889" i="20"/>
  <c r="AC825" i="20"/>
  <c r="AC761" i="20"/>
  <c r="AC697" i="20"/>
  <c r="AC298" i="20"/>
  <c r="AC354" i="20"/>
  <c r="AC1255" i="20"/>
  <c r="AC1191" i="20"/>
  <c r="AC1127" i="20"/>
  <c r="AC1063" i="20"/>
  <c r="AC999" i="20"/>
  <c r="AC935" i="20"/>
  <c r="AC871" i="20"/>
  <c r="AC807" i="20"/>
  <c r="AC743" i="20"/>
  <c r="AC666" i="20"/>
  <c r="AC154" i="20"/>
  <c r="AC210" i="20"/>
  <c r="AC869" i="20"/>
  <c r="AC805" i="20"/>
  <c r="AC741" i="20"/>
  <c r="AC650" i="20"/>
  <c r="AC138" i="20"/>
  <c r="AC641" i="20"/>
  <c r="AC577" i="20"/>
  <c r="AC513" i="20"/>
  <c r="AC449" i="20"/>
  <c r="AC385" i="20"/>
  <c r="AC321" i="20"/>
  <c r="AC257" i="20"/>
  <c r="AC193" i="20"/>
  <c r="AC129" i="20"/>
  <c r="AC65" i="20"/>
  <c r="AC672" i="20"/>
  <c r="AC608" i="20"/>
  <c r="AC544" i="20"/>
  <c r="AC480" i="20"/>
  <c r="AC416" i="20"/>
  <c r="AC352" i="20"/>
  <c r="AC288" i="20"/>
  <c r="AC224" i="20"/>
  <c r="AC160" i="20"/>
  <c r="AC96" i="20"/>
  <c r="AC32" i="20"/>
  <c r="AC647" i="20"/>
  <c r="AC583" i="20"/>
  <c r="AC519" i="20"/>
  <c r="AC455" i="20"/>
  <c r="AC391" i="20"/>
  <c r="AC327" i="20"/>
  <c r="AC263" i="20"/>
  <c r="AC199" i="20"/>
  <c r="AC135" i="20"/>
  <c r="AC71" i="20"/>
  <c r="AC622" i="20"/>
  <c r="AC558" i="20"/>
  <c r="AC494" i="20"/>
  <c r="AC430" i="20"/>
  <c r="AC366" i="20"/>
  <c r="AC302" i="20"/>
  <c r="AC238" i="20"/>
  <c r="AC174" i="20"/>
  <c r="AC110" i="20"/>
  <c r="AC46" i="20"/>
  <c r="AC661" i="20"/>
  <c r="AC597" i="20"/>
  <c r="AC533" i="20"/>
  <c r="AC469" i="20"/>
  <c r="AC405" i="20"/>
  <c r="AC341" i="20"/>
  <c r="AC277" i="20"/>
  <c r="AC213" i="20"/>
  <c r="AC149" i="20"/>
  <c r="AC85" i="20"/>
  <c r="AC21" i="20"/>
  <c r="AC636" i="20"/>
  <c r="AC572" i="20"/>
  <c r="AC508" i="20"/>
  <c r="AC444" i="20"/>
  <c r="AC380" i="20"/>
  <c r="AC316" i="20"/>
  <c r="AC252" i="20"/>
  <c r="AC188" i="20"/>
  <c r="AC124" i="20"/>
  <c r="AC60" i="20"/>
  <c r="AC675" i="20"/>
  <c r="AC611" i="20"/>
  <c r="AC547" i="20"/>
  <c r="AC483" i="20"/>
  <c r="AC419" i="20"/>
  <c r="AC355" i="20"/>
  <c r="AC291" i="20"/>
  <c r="AC227" i="20"/>
  <c r="AC163" i="20"/>
  <c r="AC99" i="20"/>
  <c r="AC35" i="20"/>
  <c r="AC2265" i="20"/>
  <c r="AC2201" i="20"/>
  <c r="AC2137" i="20"/>
  <c r="AC2070" i="20"/>
  <c r="AC1967" i="20"/>
  <c r="AC1865" i="20"/>
  <c r="AC1762" i="20"/>
  <c r="AC1661" i="20"/>
  <c r="AC1443" i="20"/>
  <c r="AC1105" i="20"/>
  <c r="AC2280" i="20"/>
  <c r="AC2216" i="20"/>
  <c r="AC2152" i="20"/>
  <c r="AC2088" i="20"/>
  <c r="AC1991" i="20"/>
  <c r="AC1889" i="20"/>
  <c r="AC1786" i="20"/>
  <c r="AC1685" i="20"/>
  <c r="AC1507" i="20"/>
  <c r="AC1208" i="20"/>
  <c r="AC2415" i="20"/>
  <c r="AC2351" i="20"/>
  <c r="AC2287" i="20"/>
  <c r="AC2223" i="20"/>
  <c r="AC2159" i="20"/>
  <c r="AC2095" i="20"/>
  <c r="AC2002" i="20"/>
  <c r="AC1901" i="20"/>
  <c r="AC1798" i="20"/>
  <c r="AC1695" i="20"/>
  <c r="AC1538" i="20"/>
  <c r="AC1254" i="20"/>
  <c r="AC2076" i="20"/>
  <c r="AC2012" i="20"/>
  <c r="AC1948" i="20"/>
  <c r="AC1884" i="20"/>
  <c r="AC1820" i="20"/>
  <c r="AC1756" i="20"/>
  <c r="AC1692" i="20"/>
  <c r="AC1627" i="20"/>
  <c r="AC1459" i="20"/>
  <c r="AC1290" i="20"/>
  <c r="AC1004" i="20"/>
  <c r="AC2051" i="20"/>
  <c r="AC1987" i="20"/>
  <c r="AC1923" i="20"/>
  <c r="AC1859" i="20"/>
  <c r="AC1795" i="20"/>
  <c r="AC1731" i="20"/>
  <c r="AC1667" i="20"/>
  <c r="AC1563" i="20"/>
  <c r="AC1394" i="20"/>
  <c r="AC1190" i="20"/>
  <c r="AC792" i="20"/>
  <c r="AC2032" i="20"/>
  <c r="AC1968" i="20"/>
  <c r="AC1904" i="20"/>
  <c r="AC1840" i="20"/>
  <c r="AC1776" i="20"/>
  <c r="AC1712" i="20"/>
  <c r="AC1648" i="20"/>
  <c r="AC1514" i="20"/>
  <c r="AC1343" i="20"/>
  <c r="AC1108" i="20"/>
  <c r="AC450" i="20"/>
  <c r="AC1569" i="20"/>
  <c r="AC1505" i="20"/>
  <c r="AC1441" i="20"/>
  <c r="AC1377" i="20"/>
  <c r="AC1313" i="20"/>
  <c r="AC1232" i="20"/>
  <c r="AC1129" i="20"/>
  <c r="AC1028" i="20"/>
  <c r="AC925" i="20"/>
  <c r="AC766" i="20"/>
  <c r="AC1600" i="20"/>
  <c r="AC1536" i="20"/>
  <c r="AC1472" i="20"/>
  <c r="AC1408" i="20"/>
  <c r="AC1344" i="20"/>
  <c r="AC1280" i="20"/>
  <c r="AC1180" i="20"/>
  <c r="AC1077" i="20"/>
  <c r="AC974" i="20"/>
  <c r="AC848" i="20"/>
  <c r="AC658" i="20"/>
  <c r="AC985" i="20"/>
  <c r="AC868" i="20"/>
  <c r="AC696" i="20"/>
  <c r="AC1582" i="20"/>
  <c r="AC1518" i="20"/>
  <c r="AC1454" i="20"/>
  <c r="AC1390" i="20"/>
  <c r="AC1326" i="20"/>
  <c r="AC1253" i="20"/>
  <c r="AC1150" i="20"/>
  <c r="AC1048" i="20"/>
  <c r="AC945" i="20"/>
  <c r="AC800" i="20"/>
  <c r="AC1621" i="20"/>
  <c r="AC1557" i="20"/>
  <c r="AC1493" i="20"/>
  <c r="AC1429" i="20"/>
  <c r="AC1365" i="20"/>
  <c r="AC1301" i="20"/>
  <c r="AC1213" i="20"/>
  <c r="AC1110" i="20"/>
  <c r="AC1008" i="20"/>
  <c r="AC904" i="20"/>
  <c r="AC734" i="20"/>
  <c r="AC1604" i="20"/>
  <c r="AC1540" i="20"/>
  <c r="AC1476" i="20"/>
  <c r="AC1412" i="20"/>
  <c r="AC1348" i="20"/>
  <c r="AC1284" i="20"/>
  <c r="AC1185" i="20"/>
  <c r="AC1084" i="20"/>
  <c r="AC981" i="20"/>
  <c r="AC860" i="20"/>
  <c r="AC688" i="20"/>
  <c r="AC1235" i="20"/>
  <c r="AC1171" i="20"/>
  <c r="AC1107" i="20"/>
  <c r="AC1043" i="20"/>
  <c r="AC979" i="20"/>
  <c r="AC915" i="20"/>
  <c r="AC851" i="20"/>
  <c r="AC787" i="20"/>
  <c r="AC723" i="20"/>
  <c r="AC506" i="20"/>
  <c r="AC1274" i="20"/>
  <c r="AC1210" i="20"/>
  <c r="AC1146" i="20"/>
  <c r="AC1082" i="20"/>
  <c r="AC1018" i="20"/>
  <c r="AC954" i="20"/>
  <c r="AC890" i="20"/>
  <c r="AC826" i="20"/>
  <c r="AC762" i="20"/>
  <c r="AC698" i="20"/>
  <c r="AC306" i="20"/>
  <c r="AC881" i="20"/>
  <c r="AC817" i="20"/>
  <c r="AC753" i="20"/>
  <c r="AC689" i="20"/>
  <c r="AC234" i="20"/>
  <c r="AC290" i="20"/>
  <c r="AC1247" i="20"/>
  <c r="AC1183" i="20"/>
  <c r="AC1119" i="20"/>
  <c r="AC1055" i="20"/>
  <c r="AC991" i="20"/>
  <c r="AC927" i="20"/>
  <c r="AC863" i="20"/>
  <c r="AC799" i="20"/>
  <c r="AC735" i="20"/>
  <c r="AC602" i="20"/>
  <c r="AC90" i="20"/>
  <c r="AC146" i="20"/>
  <c r="AC861" i="20"/>
  <c r="AC797" i="20"/>
  <c r="AC733" i="20"/>
  <c r="AC586" i="20"/>
  <c r="AC74" i="20"/>
  <c r="AC633" i="20"/>
  <c r="AC569" i="20"/>
  <c r="AC505" i="20"/>
  <c r="AC441" i="20"/>
  <c r="AC377" i="20"/>
  <c r="AC313" i="20"/>
  <c r="AC249" i="20"/>
  <c r="AC185" i="20"/>
  <c r="AC121" i="20"/>
  <c r="AC57" i="20"/>
  <c r="AC664" i="20"/>
  <c r="AC600" i="20"/>
  <c r="AC536" i="20"/>
  <c r="AC472" i="20"/>
  <c r="AC408" i="20"/>
  <c r="AC344" i="20"/>
  <c r="AC280" i="20"/>
  <c r="AC216" i="20"/>
  <c r="AC152" i="20"/>
  <c r="AC88" i="20"/>
  <c r="AC24" i="20"/>
  <c r="AC639" i="20"/>
  <c r="AC575" i="20"/>
  <c r="AC511" i="20"/>
  <c r="AC447" i="20"/>
  <c r="AC383" i="20"/>
  <c r="AC319" i="20"/>
  <c r="AC255" i="20"/>
  <c r="AC191" i="20"/>
  <c r="AC127" i="20"/>
  <c r="AC63" i="20"/>
  <c r="AC678" i="20"/>
  <c r="AC614" i="20"/>
  <c r="AC550" i="20"/>
  <c r="AC486" i="20"/>
  <c r="AC422" i="20"/>
  <c r="AC358" i="20"/>
  <c r="AC294" i="20"/>
  <c r="AC230" i="20"/>
  <c r="AC166" i="20"/>
  <c r="AC102" i="20"/>
  <c r="AC38" i="20"/>
  <c r="AC653" i="20"/>
  <c r="AC589" i="20"/>
  <c r="AC525" i="20"/>
  <c r="AC461" i="20"/>
  <c r="AC397" i="20"/>
  <c r="AC333" i="20"/>
  <c r="AC269" i="20"/>
  <c r="AC205" i="20"/>
  <c r="AC141" i="20"/>
  <c r="AC77" i="20"/>
  <c r="AC628" i="20"/>
  <c r="AC564" i="20"/>
  <c r="AC500" i="20"/>
  <c r="AC436" i="20"/>
  <c r="AC372" i="20"/>
  <c r="AC308" i="20"/>
  <c r="AC244" i="20"/>
  <c r="AC180" i="20"/>
  <c r="AC116" i="20"/>
  <c r="AC52" i="20"/>
  <c r="AC667" i="20"/>
  <c r="AC603" i="20"/>
  <c r="AC539" i="20"/>
  <c r="AC475" i="20"/>
  <c r="AC411" i="20"/>
  <c r="AC347" i="20"/>
  <c r="AC283" i="20"/>
  <c r="AC219" i="20"/>
  <c r="AC155" i="20"/>
  <c r="AC91" i="20"/>
  <c r="AC27" i="20"/>
  <c r="AC1383" i="20"/>
  <c r="AC980" i="20"/>
  <c r="AC2274" i="20"/>
  <c r="AC2210" i="20"/>
  <c r="AC2146" i="20"/>
  <c r="AC2082" i="20"/>
  <c r="AC1982" i="20"/>
  <c r="AC1879" i="20"/>
  <c r="AC1777" i="20"/>
  <c r="AC1674" i="20"/>
  <c r="AC1483" i="20"/>
  <c r="AC1169" i="20"/>
  <c r="AC2321" i="20"/>
  <c r="AC2257" i="20"/>
  <c r="AC2193" i="20"/>
  <c r="AC2129" i="20"/>
  <c r="AC2057" i="20"/>
  <c r="AC1954" i="20"/>
  <c r="AC1853" i="20"/>
  <c r="AC1750" i="20"/>
  <c r="AC1647" i="20"/>
  <c r="AC1410" i="20"/>
  <c r="AC1041" i="20"/>
  <c r="AC2272" i="20"/>
  <c r="AC2208" i="20"/>
  <c r="AC2144" i="20"/>
  <c r="AC2080" i="20"/>
  <c r="AC1978" i="20"/>
  <c r="AC1877" i="20"/>
  <c r="AC1774" i="20"/>
  <c r="AC1671" i="20"/>
  <c r="AC1474" i="20"/>
  <c r="AC1152" i="20"/>
  <c r="AC2407" i="20"/>
  <c r="AC2343" i="20"/>
  <c r="AC2279" i="20"/>
  <c r="AC2215" i="20"/>
  <c r="AC2151" i="20"/>
  <c r="AC2087" i="20"/>
  <c r="AC1990" i="20"/>
  <c r="AC1887" i="20"/>
  <c r="AC1785" i="20"/>
  <c r="AC1682" i="20"/>
  <c r="AC1506" i="20"/>
  <c r="AC1204" i="20"/>
  <c r="AC2068" i="20"/>
  <c r="AC2004" i="20"/>
  <c r="AC1940" i="20"/>
  <c r="AC1876" i="20"/>
  <c r="AC1812" i="20"/>
  <c r="AC1748" i="20"/>
  <c r="AC1684" i="20"/>
  <c r="AC1610" i="20"/>
  <c r="AC1439" i="20"/>
  <c r="AC1261" i="20"/>
  <c r="AC952" i="20"/>
  <c r="AC2043" i="20"/>
  <c r="AC1979" i="20"/>
  <c r="AC1915" i="20"/>
  <c r="AC1851" i="20"/>
  <c r="AC1787" i="20"/>
  <c r="AC1723" i="20"/>
  <c r="AC1659" i="20"/>
  <c r="AC1543" i="20"/>
  <c r="AC1371" i="20"/>
  <c r="AC1157" i="20"/>
  <c r="AC708" i="20"/>
  <c r="AC2024" i="20"/>
  <c r="AC1960" i="20"/>
  <c r="AC1896" i="20"/>
  <c r="AC1832" i="20"/>
  <c r="AC1768" i="20"/>
  <c r="AC1704" i="20"/>
  <c r="AC1640" i="20"/>
  <c r="AC1491" i="20"/>
  <c r="AC1322" i="20"/>
  <c r="AC1076" i="20"/>
  <c r="AC1625" i="20"/>
  <c r="AC1561" i="20"/>
  <c r="AC1497" i="20"/>
  <c r="AC1433" i="20"/>
  <c r="AC1369" i="20"/>
  <c r="AC1305" i="20"/>
  <c r="AC1220" i="20"/>
  <c r="AC1117" i="20"/>
  <c r="AC1014" i="20"/>
  <c r="AC912" i="20"/>
  <c r="AC744" i="20"/>
  <c r="AC1592" i="20"/>
  <c r="AC1528" i="20"/>
  <c r="AC1464" i="20"/>
  <c r="AC1400" i="20"/>
  <c r="AC1336" i="20"/>
  <c r="AC1269" i="20"/>
  <c r="AC1166" i="20"/>
  <c r="AC1064" i="20"/>
  <c r="AC961" i="20"/>
  <c r="AC828" i="20"/>
  <c r="AC322" i="20"/>
  <c r="AC973" i="20"/>
  <c r="AC846" i="20"/>
  <c r="AC642" i="20"/>
  <c r="AC1574" i="20"/>
  <c r="AC1510" i="20"/>
  <c r="AC1446" i="20"/>
  <c r="AC1382" i="20"/>
  <c r="AC1318" i="20"/>
  <c r="AC1240" i="20"/>
  <c r="AC1137" i="20"/>
  <c r="AC1036" i="20"/>
  <c r="AC933" i="20"/>
  <c r="AC780" i="20"/>
  <c r="AC1613" i="20"/>
  <c r="AC1549" i="20"/>
  <c r="AC1485" i="20"/>
  <c r="AC1421" i="20"/>
  <c r="AC1357" i="20"/>
  <c r="AC1293" i="20"/>
  <c r="AC1200" i="20"/>
  <c r="AC1097" i="20"/>
  <c r="AC996" i="20"/>
  <c r="AC884" i="20"/>
  <c r="AC712" i="20"/>
  <c r="AC1596" i="20"/>
  <c r="AC1532" i="20"/>
  <c r="AC1468" i="20"/>
  <c r="AC1404" i="20"/>
  <c r="AC1340" i="20"/>
  <c r="AC1276" i="20"/>
  <c r="AC1173" i="20"/>
  <c r="AC1070" i="20"/>
  <c r="AC968" i="20"/>
  <c r="AC838" i="20"/>
  <c r="AC578" i="20"/>
  <c r="AC1227" i="20"/>
  <c r="AC1163" i="20"/>
  <c r="AC1099" i="20"/>
  <c r="AC1035" i="20"/>
  <c r="AC971" i="20"/>
  <c r="AC907" i="20"/>
  <c r="AC843" i="20"/>
  <c r="AC779" i="20"/>
  <c r="AC715" i="20"/>
  <c r="AC442" i="20"/>
  <c r="AC1266" i="20"/>
  <c r="AC1202" i="20"/>
  <c r="AC1138" i="20"/>
  <c r="AC1074" i="20"/>
  <c r="AC1010" i="20"/>
  <c r="AC946" i="20"/>
  <c r="AC882" i="20"/>
  <c r="AC818" i="20"/>
  <c r="AC754" i="20"/>
  <c r="AC690" i="20"/>
  <c r="AC242" i="20"/>
  <c r="AC873" i="20"/>
  <c r="AC809" i="20"/>
  <c r="AC745" i="20"/>
  <c r="AC680" i="20"/>
  <c r="AC170" i="20"/>
  <c r="AC226" i="20"/>
  <c r="AC1239" i="20"/>
  <c r="AC1175" i="20"/>
  <c r="AC1111" i="20"/>
  <c r="AC1047" i="20"/>
  <c r="AC983" i="20"/>
  <c r="AC919" i="20"/>
  <c r="AC855" i="20"/>
  <c r="AC791" i="20"/>
  <c r="AC727" i="20"/>
  <c r="AC538" i="20"/>
  <c r="AC26" i="20"/>
  <c r="AC82" i="20"/>
  <c r="AC853" i="20"/>
  <c r="AC789" i="20"/>
  <c r="AC725" i="20"/>
  <c r="AC522" i="20"/>
  <c r="AC625" i="20"/>
  <c r="AC561" i="20"/>
  <c r="AC497" i="20"/>
  <c r="AC433" i="20"/>
  <c r="AC369" i="20"/>
  <c r="AC305" i="20"/>
  <c r="AC241" i="20"/>
  <c r="AC177" i="20"/>
  <c r="AC113" i="20"/>
  <c r="AC49" i="20"/>
  <c r="AC656" i="20"/>
  <c r="AC592" i="20"/>
  <c r="AC528" i="20"/>
  <c r="AC464" i="20"/>
  <c r="AC400" i="20"/>
  <c r="AC336" i="20"/>
  <c r="AC272" i="20"/>
  <c r="AC208" i="20"/>
  <c r="AC144" i="20"/>
  <c r="AC80" i="20"/>
  <c r="AC631" i="20"/>
  <c r="AC567" i="20"/>
  <c r="AC503" i="20"/>
  <c r="AC439" i="20"/>
  <c r="AC375" i="20"/>
  <c r="AC311" i="20"/>
  <c r="AC247" i="20"/>
  <c r="AC183" i="20"/>
  <c r="AC119" i="20"/>
  <c r="AC55" i="20"/>
  <c r="AC670" i="20"/>
  <c r="AC606" i="20"/>
  <c r="AC542" i="20"/>
  <c r="AC478" i="20"/>
  <c r="AC414" i="20"/>
  <c r="AC350" i="20"/>
  <c r="AC286" i="20"/>
  <c r="AC222" i="20"/>
  <c r="AC158" i="20"/>
  <c r="AC94" i="20"/>
  <c r="AC30" i="20"/>
  <c r="AC645" i="20"/>
  <c r="AC581" i="20"/>
  <c r="AC517" i="20"/>
  <c r="AC453" i="20"/>
  <c r="AC389" i="20"/>
  <c r="AC325" i="20"/>
  <c r="AC261" i="20"/>
  <c r="AC197" i="20"/>
  <c r="AC133" i="20"/>
  <c r="AC69" i="20"/>
  <c r="AC620" i="20"/>
  <c r="AC556" i="20"/>
  <c r="AC492" i="20"/>
  <c r="AC428" i="20"/>
  <c r="AC364" i="20"/>
  <c r="AC300" i="20"/>
  <c r="AC236" i="20"/>
  <c r="AC172" i="20"/>
  <c r="AC108" i="20"/>
  <c r="AC44" i="20"/>
  <c r="AC659" i="20"/>
  <c r="AC595" i="20"/>
  <c r="AC531" i="20"/>
  <c r="AC467" i="20"/>
  <c r="AC403" i="20"/>
  <c r="AC339" i="20"/>
  <c r="AC275" i="20"/>
  <c r="AC211" i="20"/>
  <c r="AC147" i="20"/>
  <c r="AC83" i="20"/>
  <c r="AC19" i="20"/>
  <c r="AC2249" i="20"/>
  <c r="AC2185" i="20"/>
  <c r="AC2121" i="20"/>
  <c r="AC2045" i="20"/>
  <c r="AC1942" i="20"/>
  <c r="AC1839" i="20"/>
  <c r="AC1737" i="20"/>
  <c r="AC1634" i="20"/>
  <c r="AC1378" i="20"/>
  <c r="AC965" i="20"/>
  <c r="AC2264" i="20"/>
  <c r="AC2200" i="20"/>
  <c r="AC2136" i="20"/>
  <c r="AC2069" i="20"/>
  <c r="AC1966" i="20"/>
  <c r="AC1863" i="20"/>
  <c r="AC1761" i="20"/>
  <c r="AC1658" i="20"/>
  <c r="AC1442" i="20"/>
  <c r="AC1101" i="20"/>
  <c r="AC2399" i="20"/>
  <c r="AC2335" i="20"/>
  <c r="AC2271" i="20"/>
  <c r="AC2207" i="20"/>
  <c r="AC2143" i="20"/>
  <c r="AC2079" i="20"/>
  <c r="AC1977" i="20"/>
  <c r="AC1874" i="20"/>
  <c r="AC1773" i="20"/>
  <c r="AC1670" i="20"/>
  <c r="AC1467" i="20"/>
  <c r="AC1145" i="20"/>
  <c r="AC2060" i="20"/>
  <c r="AC1996" i="20"/>
  <c r="AC1932" i="20"/>
  <c r="AC1868" i="20"/>
  <c r="AC1804" i="20"/>
  <c r="AC1740" i="20"/>
  <c r="AC1676" i="20"/>
  <c r="AC1587" i="20"/>
  <c r="AC1418" i="20"/>
  <c r="AC1229" i="20"/>
  <c r="AC896" i="20"/>
  <c r="AC2035" i="20"/>
  <c r="AC1971" i="20"/>
  <c r="AC1907" i="20"/>
  <c r="AC1843" i="20"/>
  <c r="AC1779" i="20"/>
  <c r="AC1715" i="20"/>
  <c r="AC1651" i="20"/>
  <c r="AC1522" i="20"/>
  <c r="AC1351" i="20"/>
  <c r="AC1120" i="20"/>
  <c r="AC704" i="20"/>
  <c r="AC2016" i="20"/>
  <c r="AC1952" i="20"/>
  <c r="AC1888" i="20"/>
  <c r="AC1824" i="20"/>
  <c r="AC1760" i="20"/>
  <c r="AC1696" i="20"/>
  <c r="AC1632" i="20"/>
  <c r="AC1471" i="20"/>
  <c r="AC1299" i="20"/>
  <c r="AC1029" i="20"/>
  <c r="AC1617" i="20"/>
  <c r="AC1553" i="20"/>
  <c r="AC1489" i="20"/>
  <c r="AC1425" i="20"/>
  <c r="AC1361" i="20"/>
  <c r="AC1297" i="20"/>
  <c r="AC1206" i="20"/>
  <c r="AC1104" i="20"/>
  <c r="AC1001" i="20"/>
  <c r="AC894" i="20"/>
  <c r="AC724" i="20"/>
  <c r="AC1584" i="20"/>
  <c r="AC1520" i="20"/>
  <c r="AC1456" i="20"/>
  <c r="AC1392" i="20"/>
  <c r="AC1328" i="20"/>
  <c r="AC1256" i="20"/>
  <c r="AC1153" i="20"/>
  <c r="AC1052" i="20"/>
  <c r="AC949" i="20"/>
  <c r="AC806" i="20"/>
  <c r="AC1062" i="20"/>
  <c r="AC960" i="20"/>
  <c r="AC824" i="20"/>
  <c r="AC258" i="20"/>
  <c r="AC1566" i="20"/>
  <c r="AC1502" i="20"/>
  <c r="AC1438" i="20"/>
  <c r="AC1374" i="20"/>
  <c r="AC1310" i="20"/>
  <c r="AC1228" i="20"/>
  <c r="AC1125" i="20"/>
  <c r="AC1022" i="20"/>
  <c r="AC920" i="20"/>
  <c r="AC758" i="20"/>
  <c r="AC1605" i="20"/>
  <c r="AC1541" i="20"/>
  <c r="AC1477" i="20"/>
  <c r="AC1413" i="20"/>
  <c r="AC1349" i="20"/>
  <c r="AC1285" i="20"/>
  <c r="AC1188" i="20"/>
  <c r="AC1085" i="20"/>
  <c r="AC982" i="20"/>
  <c r="AC862" i="20"/>
  <c r="AC692" i="20"/>
  <c r="AC1588" i="20"/>
  <c r="AC1524" i="20"/>
  <c r="AC1460" i="20"/>
  <c r="AC1396" i="20"/>
  <c r="AC1332" i="20"/>
  <c r="AC1262" i="20"/>
  <c r="AC1160" i="20"/>
  <c r="AC1057" i="20"/>
  <c r="AC956" i="20"/>
  <c r="AC816" i="20"/>
  <c r="AC66" i="20"/>
  <c r="AC1219" i="20"/>
  <c r="AC1155" i="20"/>
  <c r="AC1091" i="20"/>
  <c r="AC1027" i="20"/>
  <c r="AC963" i="20"/>
  <c r="AC899" i="20"/>
  <c r="AC835" i="20"/>
  <c r="AC771" i="20"/>
  <c r="AC707" i="20"/>
  <c r="AC378" i="20"/>
  <c r="AC1258" i="20"/>
  <c r="AC1194" i="20"/>
  <c r="AC1130" i="20"/>
  <c r="AC1066" i="20"/>
  <c r="AC1002" i="20"/>
  <c r="AC938" i="20"/>
  <c r="AC874" i="20"/>
  <c r="AC810" i="20"/>
  <c r="AC746" i="20"/>
  <c r="AC682" i="20"/>
  <c r="AC178" i="20"/>
  <c r="AC865" i="20"/>
  <c r="AC801" i="20"/>
  <c r="AC737" i="20"/>
  <c r="AC618" i="20"/>
  <c r="AC106" i="20"/>
  <c r="AC162" i="20"/>
  <c r="AC1231" i="20"/>
  <c r="AC1167" i="20"/>
  <c r="AC1103" i="20"/>
  <c r="AC1039" i="20"/>
  <c r="AC975" i="20"/>
  <c r="AC911" i="20"/>
  <c r="AC847" i="20"/>
  <c r="AC783" i="20"/>
  <c r="AC719" i="20"/>
  <c r="AC474" i="20"/>
  <c r="AC530" i="20"/>
  <c r="AC18" i="20"/>
  <c r="AC845" i="20"/>
  <c r="AC781" i="20"/>
  <c r="AC717" i="20"/>
  <c r="AC458" i="20"/>
  <c r="AC681" i="20"/>
  <c r="AC617" i="20"/>
  <c r="AC553" i="20"/>
  <c r="AC489" i="20"/>
  <c r="AC425" i="20"/>
  <c r="AC361" i="20"/>
  <c r="AC297" i="20"/>
  <c r="AC233" i="20"/>
  <c r="AC169" i="20"/>
  <c r="AC105" i="20"/>
  <c r="AC41" i="20"/>
  <c r="AC648" i="20"/>
  <c r="AC584" i="20"/>
  <c r="AC520" i="20"/>
  <c r="AC456" i="20"/>
  <c r="AC392" i="20"/>
  <c r="AC328" i="20"/>
  <c r="AC264" i="20"/>
  <c r="AC200" i="20"/>
  <c r="AC136" i="20"/>
  <c r="AC72" i="20"/>
  <c r="AC623" i="20"/>
  <c r="AC559" i="20"/>
  <c r="AC495" i="20"/>
  <c r="AC431" i="20"/>
  <c r="AC367" i="20"/>
  <c r="AC303" i="20"/>
  <c r="AC239" i="20"/>
  <c r="AC175" i="20"/>
  <c r="AC111" i="20"/>
  <c r="AC47" i="20"/>
  <c r="AC662" i="20"/>
  <c r="AC598" i="20"/>
  <c r="AC534" i="20"/>
  <c r="AC470" i="20"/>
  <c r="AC406" i="20"/>
  <c r="AC342" i="20"/>
  <c r="AC278" i="20"/>
  <c r="AC214" i="20"/>
  <c r="AC150" i="20"/>
  <c r="AC86" i="20"/>
  <c r="AC22" i="20"/>
  <c r="AC637" i="20"/>
  <c r="AC573" i="20"/>
  <c r="AC509" i="20"/>
  <c r="AC445" i="20"/>
  <c r="AC381" i="20"/>
  <c r="AC317" i="20"/>
  <c r="AC253" i="20"/>
  <c r="AC189" i="20"/>
  <c r="AC125" i="20"/>
  <c r="AC61" i="20"/>
  <c r="AC676" i="20"/>
  <c r="AC612" i="20"/>
  <c r="AC548" i="20"/>
  <c r="AC484" i="20"/>
  <c r="AC420" i="20"/>
  <c r="AC356" i="20"/>
  <c r="AC292" i="20"/>
  <c r="AC228" i="20"/>
  <c r="AC164" i="20"/>
  <c r="AC100" i="20"/>
  <c r="AC36" i="20"/>
  <c r="AC651" i="20"/>
  <c r="AC587" i="20"/>
  <c r="AC523" i="20"/>
  <c r="AC459" i="20"/>
  <c r="AC395" i="20"/>
  <c r="AC331" i="20"/>
  <c r="AC267" i="20"/>
  <c r="AC203" i="20"/>
  <c r="AC139" i="20"/>
  <c r="AC75" i="20"/>
  <c r="AC1817" i="20"/>
  <c r="AC1714" i="20"/>
  <c r="AC1591" i="20"/>
  <c r="AC1315" i="20"/>
  <c r="AC750" i="20"/>
  <c r="AC2258" i="20"/>
  <c r="AC2194" i="20"/>
  <c r="AC2130" i="20"/>
  <c r="AC2058" i="20"/>
  <c r="AC1957" i="20"/>
  <c r="AC1854" i="20"/>
  <c r="AC1751" i="20"/>
  <c r="AC1649" i="20"/>
  <c r="AC1411" i="20"/>
  <c r="AC1056" i="20"/>
  <c r="AC2305" i="20"/>
  <c r="AC2241" i="20"/>
  <c r="AC2177" i="20"/>
  <c r="AC2113" i="20"/>
  <c r="AC2031" i="20"/>
  <c r="AC1929" i="20"/>
  <c r="AC1826" i="20"/>
  <c r="AC1725" i="20"/>
  <c r="AC1615" i="20"/>
  <c r="AC1339" i="20"/>
  <c r="AC856" i="20"/>
  <c r="AC2256" i="20"/>
  <c r="AC2192" i="20"/>
  <c r="AC2128" i="20"/>
  <c r="AC2055" i="20"/>
  <c r="AC1953" i="20"/>
  <c r="AC1850" i="20"/>
  <c r="AC1749" i="20"/>
  <c r="AC1646" i="20"/>
  <c r="AC1403" i="20"/>
  <c r="AC1030" i="20"/>
  <c r="AC2391" i="20"/>
  <c r="AC2327" i="20"/>
  <c r="AC2263" i="20"/>
  <c r="AC2199" i="20"/>
  <c r="AC2135" i="20"/>
  <c r="AC2066" i="20"/>
  <c r="AC1965" i="20"/>
  <c r="AC1862" i="20"/>
  <c r="AC1759" i="20"/>
  <c r="AC1657" i="20"/>
  <c r="AC1434" i="20"/>
  <c r="AC1094" i="20"/>
  <c r="AC2052" i="20"/>
  <c r="AC1988" i="20"/>
  <c r="AC1924" i="20"/>
  <c r="AC1860" i="20"/>
  <c r="AC1796" i="20"/>
  <c r="AC1732" i="20"/>
  <c r="AC1668" i="20"/>
  <c r="AC1567" i="20"/>
  <c r="AC1395" i="20"/>
  <c r="AC1196" i="20"/>
  <c r="AC812" i="20"/>
  <c r="AC2027" i="20"/>
  <c r="AC1963" i="20"/>
  <c r="AC1899" i="20"/>
  <c r="AC1835" i="20"/>
  <c r="AC1771" i="20"/>
  <c r="AC1707" i="20"/>
  <c r="AC1643" i="20"/>
  <c r="AC1499" i="20"/>
  <c r="AC1330" i="20"/>
  <c r="AC1088" i="20"/>
  <c r="AC2072" i="20"/>
  <c r="AC2008" i="20"/>
  <c r="AC1944" i="20"/>
  <c r="AC1880" i="20"/>
  <c r="AC1816" i="20"/>
  <c r="AC1752" i="20"/>
  <c r="AC1688" i="20"/>
  <c r="AC1619" i="20"/>
  <c r="AC1450" i="20"/>
  <c r="AC1279" i="20"/>
  <c r="AC977" i="20"/>
  <c r="AC1609" i="20"/>
  <c r="AC1545" i="20"/>
  <c r="AC1481" i="20"/>
  <c r="AC1417" i="20"/>
  <c r="AC1353" i="20"/>
  <c r="AC1289" i="20"/>
  <c r="AC1193" i="20"/>
  <c r="AC1092" i="20"/>
  <c r="AC989" i="20"/>
  <c r="AC872" i="20"/>
  <c r="AC702" i="20"/>
  <c r="AC1576" i="20"/>
  <c r="AC1512" i="20"/>
  <c r="AC1448" i="20"/>
  <c r="AC1384" i="20"/>
  <c r="AC1320" i="20"/>
  <c r="AC1244" i="20"/>
  <c r="AC1141" i="20"/>
  <c r="AC1038" i="20"/>
  <c r="AC936" i="20"/>
  <c r="AC784" i="20"/>
  <c r="AC1049" i="20"/>
  <c r="AC948" i="20"/>
  <c r="AC804" i="20"/>
  <c r="AC1622" i="20"/>
  <c r="AC1558" i="20"/>
  <c r="AC1494" i="20"/>
  <c r="AC1430" i="20"/>
  <c r="AC1366" i="20"/>
  <c r="AC1302" i="20"/>
  <c r="AC1214" i="20"/>
  <c r="AC1112" i="20"/>
  <c r="AC1009" i="20"/>
  <c r="AC908" i="20"/>
  <c r="AC736" i="20"/>
  <c r="AC1597" i="20"/>
  <c r="AC1533" i="20"/>
  <c r="AC1469" i="20"/>
  <c r="AC1405" i="20"/>
  <c r="AC1341" i="20"/>
  <c r="AC1277" i="20"/>
  <c r="AC1174" i="20"/>
  <c r="AC1072" i="20"/>
  <c r="AC969" i="20"/>
  <c r="AC840" i="20"/>
  <c r="AC594" i="20"/>
  <c r="AC1580" i="20"/>
  <c r="AC1516" i="20"/>
  <c r="AC1452" i="20"/>
  <c r="AC1388" i="20"/>
  <c r="AC1324" i="20"/>
  <c r="AC1249" i="20"/>
  <c r="AC1148" i="20"/>
  <c r="AC1045" i="20"/>
  <c r="AC942" i="20"/>
  <c r="AC796" i="20"/>
  <c r="AC1275" i="20"/>
  <c r="AC1211" i="20"/>
  <c r="AC1147" i="20"/>
  <c r="AC1083" i="20"/>
  <c r="AC1019" i="20"/>
  <c r="AC955" i="20"/>
  <c r="AC891" i="20"/>
  <c r="AC827" i="20"/>
  <c r="AC763" i="20"/>
  <c r="AC699" i="20"/>
  <c r="AC314" i="20"/>
  <c r="AC1250" i="20"/>
  <c r="AC1186" i="20"/>
  <c r="AC1122" i="20"/>
  <c r="AC1058" i="20"/>
  <c r="AC994" i="20"/>
  <c r="AC930" i="20"/>
  <c r="AC866" i="20"/>
  <c r="AC802" i="20"/>
  <c r="AC738" i="20"/>
  <c r="AC626" i="20"/>
  <c r="AC114" i="20"/>
  <c r="AC857" i="20"/>
  <c r="AC793" i="20"/>
  <c r="AC729" i="20"/>
  <c r="AC554" i="20"/>
  <c r="AC42" i="20"/>
  <c r="AC98" i="20"/>
  <c r="AC1223" i="20"/>
  <c r="AC1159" i="20"/>
  <c r="AC1095" i="20"/>
  <c r="AC1031" i="20"/>
  <c r="AC967" i="20"/>
  <c r="AC903" i="20"/>
  <c r="AC839" i="20"/>
  <c r="AC775" i="20"/>
  <c r="AC711" i="20"/>
  <c r="AC410" i="20"/>
  <c r="AC466" i="20"/>
  <c r="AC901" i="20"/>
  <c r="AC837" i="20"/>
  <c r="AC773" i="20"/>
  <c r="AC709" i="20"/>
  <c r="AC394" i="20"/>
  <c r="AC673" i="20"/>
  <c r="AC609" i="20"/>
  <c r="AC545" i="20"/>
  <c r="AC481" i="20"/>
  <c r="AC417" i="20"/>
  <c r="AC353" i="20"/>
  <c r="AC289" i="20"/>
  <c r="AC225" i="20"/>
  <c r="AC161" i="20"/>
  <c r="AC97" i="20"/>
  <c r="AC33" i="20"/>
  <c r="AC640" i="20"/>
  <c r="AC576" i="20"/>
  <c r="AC512" i="20"/>
  <c r="AC448" i="20"/>
  <c r="AC384" i="20"/>
  <c r="AC320" i="20"/>
  <c r="AC256" i="20"/>
  <c r="AC192" i="20"/>
  <c r="AC128" i="20"/>
  <c r="AC64" i="20"/>
  <c r="AC679" i="20"/>
  <c r="AC615" i="20"/>
  <c r="AC551" i="20"/>
  <c r="AC487" i="20"/>
  <c r="AC423" i="20"/>
  <c r="AC359" i="20"/>
  <c r="AC295" i="20"/>
  <c r="AC231" i="20"/>
  <c r="AC167" i="20"/>
  <c r="AC103" i="20"/>
  <c r="AC39" i="20"/>
  <c r="AC654" i="20"/>
  <c r="AC590" i="20"/>
  <c r="AC526" i="20"/>
  <c r="AC462" i="20"/>
  <c r="AC398" i="20"/>
  <c r="AC334" i="20"/>
  <c r="AC270" i="20"/>
  <c r="AC206" i="20"/>
  <c r="AC142" i="20"/>
  <c r="AC78" i="20"/>
  <c r="AC629" i="20"/>
  <c r="AC565" i="20"/>
  <c r="AC501" i="20"/>
  <c r="AC437" i="20"/>
  <c r="AC373" i="20"/>
  <c r="AC309" i="20"/>
  <c r="AC245" i="20"/>
  <c r="AC181" i="20"/>
  <c r="AC117" i="20"/>
  <c r="AC53" i="20"/>
  <c r="AC668" i="20"/>
  <c r="AC604" i="20"/>
  <c r="AC540" i="20"/>
  <c r="AC476" i="20"/>
  <c r="AC412" i="20"/>
  <c r="AC348" i="20"/>
  <c r="AC284" i="20"/>
  <c r="AC220" i="20"/>
  <c r="AC156" i="20"/>
  <c r="AC92" i="20"/>
  <c r="AC28" i="20"/>
  <c r="AC643" i="20"/>
  <c r="AC579" i="20"/>
  <c r="AC515" i="20"/>
  <c r="AC451" i="20"/>
  <c r="AC387" i="20"/>
  <c r="AC323" i="20"/>
  <c r="AC259" i="20"/>
  <c r="AC195" i="20"/>
  <c r="AC131" i="20"/>
  <c r="AC67" i="20"/>
  <c r="AC3250" i="20"/>
  <c r="K222" i="13"/>
  <c r="K203" i="13"/>
  <c r="K228" i="13"/>
  <c r="K200" i="13"/>
  <c r="K206" i="13"/>
  <c r="K220" i="13"/>
  <c r="K218" i="13"/>
  <c r="K209" i="13"/>
  <c r="K212" i="13"/>
  <c r="K210" i="13"/>
  <c r="K208" i="13"/>
  <c r="K226" i="13"/>
  <c r="K201" i="13"/>
  <c r="K229" i="13"/>
  <c r="K204" i="13"/>
  <c r="K202" i="13"/>
  <c r="K223" i="13"/>
  <c r="K221" i="13"/>
  <c r="K227" i="13"/>
  <c r="K217" i="13"/>
  <c r="K225" i="13"/>
  <c r="K214" i="13"/>
  <c r="K215" i="13"/>
  <c r="K213" i="13"/>
  <c r="K219" i="13"/>
  <c r="K224" i="13"/>
  <c r="K207" i="13"/>
  <c r="K205" i="13"/>
  <c r="K211" i="13"/>
  <c r="K216" i="13"/>
  <c r="O1603" i="18"/>
  <c r="P1603" i="18"/>
  <c r="D3250" i="20"/>
  <c r="H3413" i="20"/>
  <c r="H3250" i="20"/>
  <c r="J3413" i="20"/>
  <c r="K3355" i="20"/>
  <c r="J3412" i="20"/>
  <c r="I3380" i="20"/>
  <c r="H3348" i="20"/>
  <c r="I3439" i="20"/>
  <c r="J3615" i="20"/>
  <c r="E3573" i="20"/>
  <c r="H3518" i="20"/>
  <c r="K3475" i="20"/>
  <c r="E3707" i="20"/>
  <c r="J3528" i="20"/>
  <c r="E3575" i="20"/>
  <c r="E3382" i="20"/>
  <c r="H3315" i="20"/>
  <c r="I3255" i="20"/>
  <c r="J3315" i="20"/>
  <c r="K3255" i="20"/>
  <c r="J3314" i="20"/>
  <c r="I3265" i="20"/>
  <c r="K3443" i="20"/>
  <c r="J3411" i="20"/>
  <c r="J3521" i="20"/>
  <c r="I3465" i="20"/>
  <c r="I3637" i="20"/>
  <c r="J3578" i="20"/>
  <c r="E3583" i="20"/>
  <c r="I3276" i="20"/>
  <c r="H3639" i="20"/>
  <c r="I3667" i="20"/>
  <c r="H3327" i="20"/>
  <c r="I3283" i="20"/>
  <c r="J3327" i="20"/>
  <c r="K3283" i="20"/>
  <c r="J3326" i="20"/>
  <c r="I3293" i="20"/>
  <c r="H3260" i="20"/>
  <c r="J3438" i="20"/>
  <c r="J3547" i="20"/>
  <c r="E3493" i="20"/>
  <c r="K3382" i="20"/>
  <c r="J3605" i="20"/>
  <c r="H3617" i="20"/>
  <c r="I3304" i="20"/>
  <c r="I3413" i="20"/>
  <c r="I3679" i="20"/>
  <c r="J3577" i="20"/>
  <c r="J3264" i="20"/>
  <c r="D3443" i="20"/>
  <c r="D3265" i="20"/>
  <c r="H3443" i="20"/>
  <c r="D3264" i="20"/>
  <c r="H3442" i="20"/>
  <c r="E3410" i="20"/>
  <c r="D3378" i="20"/>
  <c r="D3476" i="20"/>
  <c r="I3360" i="20"/>
  <c r="K3602" i="20"/>
  <c r="D3547" i="20"/>
  <c r="I3526" i="20"/>
  <c r="K3737" i="20"/>
  <c r="E3579" i="20"/>
  <c r="K3613" i="20"/>
  <c r="J3292" i="20"/>
  <c r="D3469" i="20"/>
  <c r="D3293" i="20"/>
  <c r="H3469" i="20"/>
  <c r="D3292" i="20"/>
  <c r="K3258" i="20"/>
  <c r="E3437" i="20"/>
  <c r="D3390" i="20"/>
  <c r="D3502" i="20"/>
  <c r="I3437" i="20"/>
  <c r="K3614" i="20"/>
  <c r="D3572" i="20"/>
  <c r="I3572" i="20"/>
  <c r="K3269" i="20"/>
  <c r="H3613" i="20"/>
  <c r="K3644" i="20"/>
  <c r="J3520" i="20"/>
  <c r="J3383" i="20"/>
  <c r="K3324" i="20"/>
  <c r="D3384" i="20"/>
  <c r="E3325" i="20"/>
  <c r="D3383" i="20"/>
  <c r="K3350" i="20"/>
  <c r="J3317" i="20"/>
  <c r="E3355" i="20"/>
  <c r="D3586" i="20"/>
  <c r="I3531" i="20"/>
  <c r="J3476" i="20"/>
  <c r="I3385" i="20"/>
  <c r="I3676" i="20"/>
  <c r="H3492" i="20"/>
  <c r="D3385" i="20"/>
  <c r="E3326" i="20"/>
  <c r="H3385" i="20"/>
  <c r="I3326" i="20"/>
  <c r="H3384" i="20"/>
  <c r="E3352" i="20"/>
  <c r="D3319" i="20"/>
  <c r="E3359" i="20"/>
  <c r="H3602" i="20"/>
  <c r="K3546" i="20"/>
  <c r="D3492" i="20"/>
  <c r="I3406" i="20"/>
  <c r="K3677" i="20"/>
  <c r="H3494" i="20"/>
  <c r="K3526" i="20"/>
  <c r="E3738" i="20"/>
  <c r="I3356" i="20"/>
  <c r="J3258" i="20"/>
  <c r="K3504" i="20"/>
  <c r="D3554" i="20"/>
  <c r="K3643" i="20"/>
  <c r="J3634" i="20"/>
  <c r="H3578" i="20"/>
  <c r="J3706" i="20"/>
  <c r="H3399" i="20"/>
  <c r="E3339" i="20"/>
  <c r="D3278" i="20"/>
  <c r="J3739" i="20"/>
  <c r="J3423" i="20"/>
  <c r="K3396" i="20"/>
  <c r="J3260" i="20"/>
  <c r="D3439" i="20"/>
  <c r="D3261" i="20"/>
  <c r="H3439" i="20"/>
  <c r="D3260" i="20"/>
  <c r="H3438" i="20"/>
  <c r="E3406" i="20"/>
  <c r="D3359" i="20"/>
  <c r="D3472" i="20"/>
  <c r="K3321" i="20"/>
  <c r="K3583" i="20"/>
  <c r="D3529" i="20"/>
  <c r="D3520" i="20"/>
  <c r="K3733" i="20"/>
  <c r="K3572" i="20"/>
  <c r="H3607" i="20"/>
  <c r="D3467" i="20"/>
  <c r="D3326" i="20"/>
  <c r="E3282" i="20"/>
  <c r="H3326" i="20"/>
  <c r="I3282" i="20"/>
  <c r="H3325" i="20"/>
  <c r="E3292" i="20"/>
  <c r="D3259" i="20"/>
  <c r="H3437" i="20"/>
  <c r="H3546" i="20"/>
  <c r="K3477" i="20"/>
  <c r="I3379" i="20"/>
  <c r="H3604" i="20"/>
  <c r="H3615" i="20"/>
  <c r="E3303" i="20"/>
  <c r="K3407" i="20"/>
  <c r="E3678" i="20"/>
  <c r="D3354" i="20"/>
  <c r="E3294" i="20"/>
  <c r="H3354" i="20"/>
  <c r="I3294" i="20"/>
  <c r="H3353" i="20"/>
  <c r="E3320" i="20"/>
  <c r="D3287" i="20"/>
  <c r="H3449" i="20"/>
  <c r="H3558" i="20"/>
  <c r="K3503" i="20"/>
  <c r="I3441" i="20"/>
  <c r="H3616" i="20"/>
  <c r="K3645" i="20"/>
  <c r="E3407" i="20"/>
  <c r="H3474" i="20"/>
  <c r="E3706" i="20"/>
  <c r="K3609" i="20"/>
  <c r="H3291" i="20"/>
  <c r="J3467" i="20"/>
  <c r="J3291" i="20"/>
  <c r="D3468" i="20"/>
  <c r="J3290" i="20"/>
  <c r="I3257" i="20"/>
  <c r="K3420" i="20"/>
  <c r="J3388" i="20"/>
  <c r="J3500" i="20"/>
  <c r="K3418" i="20"/>
  <c r="I3613" i="20"/>
  <c r="J3557" i="20"/>
  <c r="H3557" i="20"/>
  <c r="I3268" i="20"/>
  <c r="H3611" i="20"/>
  <c r="I3643" i="20"/>
  <c r="H3319" i="20"/>
  <c r="I3259" i="20"/>
  <c r="J3319" i="20"/>
  <c r="K3259" i="20"/>
  <c r="J3318" i="20"/>
  <c r="I3285" i="20"/>
  <c r="H3252" i="20"/>
  <c r="J3415" i="20"/>
  <c r="J3525" i="20"/>
  <c r="E3471" i="20"/>
  <c r="I3296" i="20"/>
  <c r="J3582" i="20"/>
  <c r="J3604" i="20"/>
  <c r="I3280" i="20"/>
  <c r="I3320" i="20"/>
  <c r="I3671" i="20"/>
  <c r="K3551" i="20"/>
  <c r="H3409" i="20"/>
  <c r="I3351" i="20"/>
  <c r="J3409" i="20"/>
  <c r="K3351" i="20"/>
  <c r="J3408" i="20"/>
  <c r="I3376" i="20"/>
  <c r="H3328" i="20"/>
  <c r="K3413" i="20"/>
  <c r="J3611" i="20"/>
  <c r="E3556" i="20"/>
  <c r="H3501" i="20"/>
  <c r="E3469" i="20"/>
  <c r="E3703" i="20"/>
  <c r="I3522" i="20"/>
  <c r="J3410" i="20"/>
  <c r="K3352" i="20"/>
  <c r="D3411" i="20"/>
  <c r="E3353" i="20"/>
  <c r="D3410" i="20"/>
  <c r="K3377" i="20"/>
  <c r="J3329" i="20"/>
  <c r="I3417" i="20"/>
  <c r="D3613" i="20"/>
  <c r="I3557" i="20"/>
  <c r="J3502" i="20"/>
  <c r="J3471" i="20"/>
  <c r="I3704" i="20"/>
  <c r="I3524" i="20"/>
  <c r="D3558" i="20"/>
  <c r="I3355" i="20"/>
  <c r="I3446" i="20"/>
  <c r="D3437" i="20"/>
  <c r="I3732" i="20"/>
  <c r="I3607" i="20"/>
  <c r="I3670" i="20"/>
  <c r="J3646" i="20"/>
  <c r="I3610" i="20"/>
  <c r="D3738" i="20"/>
  <c r="I3530" i="20"/>
  <c r="K3364" i="20"/>
  <c r="D3306" i="20"/>
  <c r="I3473" i="20"/>
  <c r="H3434" i="20"/>
  <c r="E3425" i="20"/>
  <c r="H3287" i="20"/>
  <c r="J3449" i="20"/>
  <c r="J3287" i="20"/>
  <c r="D3464" i="20"/>
  <c r="J3286" i="20"/>
  <c r="I3253" i="20"/>
  <c r="K3416" i="20"/>
  <c r="J3384" i="20"/>
  <c r="J3496" i="20"/>
  <c r="E3408" i="20"/>
  <c r="I3609" i="20"/>
  <c r="J3553" i="20"/>
  <c r="E3551" i="20"/>
  <c r="I3744" i="20"/>
  <c r="K3604" i="20"/>
  <c r="I3639" i="20"/>
  <c r="E3499" i="20"/>
  <c r="J3352" i="20"/>
  <c r="K3292" i="20"/>
  <c r="D3353" i="20"/>
  <c r="E3293" i="20"/>
  <c r="D3352" i="20"/>
  <c r="K3318" i="20"/>
  <c r="J3285" i="20"/>
  <c r="D3448" i="20"/>
  <c r="D3557" i="20"/>
  <c r="I3502" i="20"/>
  <c r="K3437" i="20"/>
  <c r="D3615" i="20"/>
  <c r="I3644" i="20"/>
  <c r="K3386" i="20"/>
  <c r="E3472" i="20"/>
  <c r="K3704" i="20"/>
  <c r="J3379" i="20"/>
  <c r="K3320" i="20"/>
  <c r="D3380" i="20"/>
  <c r="E3321" i="20"/>
  <c r="D3379" i="20"/>
  <c r="K3346" i="20"/>
  <c r="J3297" i="20"/>
  <c r="E3291" i="20"/>
  <c r="D3582" i="20"/>
  <c r="I3527" i="20"/>
  <c r="J3472" i="20"/>
  <c r="E3351" i="20"/>
  <c r="I3672" i="20"/>
  <c r="K3471" i="20"/>
  <c r="I3518" i="20"/>
  <c r="K3732" i="20"/>
  <c r="D3641" i="20"/>
  <c r="D3318" i="20"/>
  <c r="E3258" i="20"/>
  <c r="H3318" i="20"/>
  <c r="I3258" i="20"/>
  <c r="H3317" i="20"/>
  <c r="E3284" i="20"/>
  <c r="D3251" i="20"/>
  <c r="H3414" i="20"/>
  <c r="H3524" i="20"/>
  <c r="J3469" i="20"/>
  <c r="K3285" i="20"/>
  <c r="H3581" i="20"/>
  <c r="I3602" i="20"/>
  <c r="E3279" i="20"/>
  <c r="I3288" i="20"/>
  <c r="E3670" i="20"/>
  <c r="D3346" i="20"/>
  <c r="E3286" i="20"/>
  <c r="H3346" i="20"/>
  <c r="I3286" i="20"/>
  <c r="H3329" i="20"/>
  <c r="E3296" i="20"/>
  <c r="D3263" i="20"/>
  <c r="H3441" i="20"/>
  <c r="H3550" i="20"/>
  <c r="K3495" i="20"/>
  <c r="E3390" i="20"/>
  <c r="H3608" i="20"/>
  <c r="K3637" i="20"/>
  <c r="E3287" i="20"/>
  <c r="E3440" i="20"/>
  <c r="E3698" i="20"/>
  <c r="J3256" i="20"/>
  <c r="D3420" i="20"/>
  <c r="D3257" i="20"/>
  <c r="H3420" i="20"/>
  <c r="D3256" i="20"/>
  <c r="H3419" i="20"/>
  <c r="E3387" i="20"/>
  <c r="D3355" i="20"/>
  <c r="K3466" i="20"/>
  <c r="K3257" i="20"/>
  <c r="K3579" i="20"/>
  <c r="D3525" i="20"/>
  <c r="I3500" i="20"/>
  <c r="K3713" i="20"/>
  <c r="D3258" i="20"/>
  <c r="H3436" i="20"/>
  <c r="H3258" i="20"/>
  <c r="J3436" i="20"/>
  <c r="H3257" i="20"/>
  <c r="J3420" i="20"/>
  <c r="I3388" i="20"/>
  <c r="H3356" i="20"/>
  <c r="K3468" i="20"/>
  <c r="I3284" i="20"/>
  <c r="E3581" i="20"/>
  <c r="H3526" i="20"/>
  <c r="K3502" i="20"/>
  <c r="E3731" i="20"/>
  <c r="I3555" i="20"/>
  <c r="E3603" i="20"/>
  <c r="E3446" i="20"/>
  <c r="E3495" i="20"/>
  <c r="K3389" i="20"/>
  <c r="H3553" i="20"/>
  <c r="I3292" i="20"/>
  <c r="K3357" i="20"/>
  <c r="H3673" i="20"/>
  <c r="I3641" i="20"/>
  <c r="D3271" i="20"/>
  <c r="D3674" i="20"/>
  <c r="I3375" i="20"/>
  <c r="J3332" i="20"/>
  <c r="H3698" i="20"/>
  <c r="E3528" i="20"/>
  <c r="K3435" i="20"/>
  <c r="D3314" i="20"/>
  <c r="E3254" i="20"/>
  <c r="H3314" i="20"/>
  <c r="I3254" i="20"/>
  <c r="H3297" i="20"/>
  <c r="E3264" i="20"/>
  <c r="I3442" i="20"/>
  <c r="H3410" i="20"/>
  <c r="H3520" i="20"/>
  <c r="E3449" i="20"/>
  <c r="E3636" i="20"/>
  <c r="H3577" i="20"/>
  <c r="D3581" i="20"/>
  <c r="E3275" i="20"/>
  <c r="D3638" i="20"/>
  <c r="E3666" i="20"/>
  <c r="H3529" i="20"/>
  <c r="H3378" i="20"/>
  <c r="I3319" i="20"/>
  <c r="J3378" i="20"/>
  <c r="K3319" i="20"/>
  <c r="J3377" i="20"/>
  <c r="I3329" i="20"/>
  <c r="H3296" i="20"/>
  <c r="I3264" i="20"/>
  <c r="J3580" i="20"/>
  <c r="E3526" i="20"/>
  <c r="H3471" i="20"/>
  <c r="I3316" i="20"/>
  <c r="E3671" i="20"/>
  <c r="I3469" i="20"/>
  <c r="E3503" i="20"/>
  <c r="I3731" i="20"/>
  <c r="H3390" i="20"/>
  <c r="I3347" i="20"/>
  <c r="J3390" i="20"/>
  <c r="K3347" i="20"/>
  <c r="J3389" i="20"/>
  <c r="I3357" i="20"/>
  <c r="H3324" i="20"/>
  <c r="E3388" i="20"/>
  <c r="J3607" i="20"/>
  <c r="E3552" i="20"/>
  <c r="H3497" i="20"/>
  <c r="E3444" i="20"/>
  <c r="E3699" i="20"/>
  <c r="D3503" i="20"/>
  <c r="H3549" i="20"/>
  <c r="I3743" i="20"/>
  <c r="I3409" i="20"/>
  <c r="J3328" i="20"/>
  <c r="K3284" i="20"/>
  <c r="D3329" i="20"/>
  <c r="E3285" i="20"/>
  <c r="D3328" i="20"/>
  <c r="K3294" i="20"/>
  <c r="J3261" i="20"/>
  <c r="D3440" i="20"/>
  <c r="D3549" i="20"/>
  <c r="I3494" i="20"/>
  <c r="I3386" i="20"/>
  <c r="D3607" i="20"/>
  <c r="I3635" i="20"/>
  <c r="I3252" i="20"/>
  <c r="K3419" i="20"/>
  <c r="K3680" i="20"/>
  <c r="J3356" i="20"/>
  <c r="K3296" i="20"/>
  <c r="D3357" i="20"/>
  <c r="E3297" i="20"/>
  <c r="D3356" i="20"/>
  <c r="K3322" i="20"/>
  <c r="J3289" i="20"/>
  <c r="D3466" i="20"/>
  <c r="D3574" i="20"/>
  <c r="I3519" i="20"/>
  <c r="I3447" i="20"/>
  <c r="D3635" i="20"/>
  <c r="I3648" i="20"/>
  <c r="I3418" i="20"/>
  <c r="I3492" i="20"/>
  <c r="K3708" i="20"/>
  <c r="H3283" i="20"/>
  <c r="J3445" i="20"/>
  <c r="J3283" i="20"/>
  <c r="D3446" i="20"/>
  <c r="J3282" i="20"/>
  <c r="D3445" i="20"/>
  <c r="K3412" i="20"/>
  <c r="J3380" i="20"/>
  <c r="J3492" i="20"/>
  <c r="I3382" i="20"/>
  <c r="I3605" i="20"/>
  <c r="J3549" i="20"/>
  <c r="J3530" i="20"/>
  <c r="I3740" i="20"/>
  <c r="J3284" i="20"/>
  <c r="D3447" i="20"/>
  <c r="D3285" i="20"/>
  <c r="H3447" i="20"/>
  <c r="D3284" i="20"/>
  <c r="K3250" i="20"/>
  <c r="E3414" i="20"/>
  <c r="D3382" i="20"/>
  <c r="D3494" i="20"/>
  <c r="E3386" i="20"/>
  <c r="K3606" i="20"/>
  <c r="D3551" i="20"/>
  <c r="J3546" i="20"/>
  <c r="K3741" i="20"/>
  <c r="J3585" i="20"/>
  <c r="D3636" i="20"/>
  <c r="D3495" i="20"/>
  <c r="H3525" i="20"/>
  <c r="J3357" i="20"/>
  <c r="K3445" i="20"/>
  <c r="E3464" i="20"/>
  <c r="K3446" i="20"/>
  <c r="D3700" i="20"/>
  <c r="E3668" i="20"/>
  <c r="H3299" i="20"/>
  <c r="J3709" i="20"/>
  <c r="E3401" i="20"/>
  <c r="H3343" i="20"/>
  <c r="D3740" i="20"/>
  <c r="J3702" i="20"/>
  <c r="I3460" i="20"/>
  <c r="J3324" i="20"/>
  <c r="K3264" i="20"/>
  <c r="D3325" i="20"/>
  <c r="E3265" i="20"/>
  <c r="D3324" i="20"/>
  <c r="K3290" i="20"/>
  <c r="J3257" i="20"/>
  <c r="D3436" i="20"/>
  <c r="D3531" i="20"/>
  <c r="I3476" i="20"/>
  <c r="K3360" i="20"/>
  <c r="D3603" i="20"/>
  <c r="E3613" i="20"/>
  <c r="K3301" i="20"/>
  <c r="I3387" i="20"/>
  <c r="K3676" i="20"/>
  <c r="I3573" i="20"/>
  <c r="D3389" i="20"/>
  <c r="E3346" i="20"/>
  <c r="H3389" i="20"/>
  <c r="I3346" i="20"/>
  <c r="H3388" i="20"/>
  <c r="E3356" i="20"/>
  <c r="D3323" i="20"/>
  <c r="K3384" i="20"/>
  <c r="H3606" i="20"/>
  <c r="K3550" i="20"/>
  <c r="D3496" i="20"/>
  <c r="K3438" i="20"/>
  <c r="K3681" i="20"/>
  <c r="K3500" i="20"/>
  <c r="H3547" i="20"/>
  <c r="J3252" i="20"/>
  <c r="D3416" i="20"/>
  <c r="D3253" i="20"/>
  <c r="H3416" i="20"/>
  <c r="D3252" i="20"/>
  <c r="H3415" i="20"/>
  <c r="E3383" i="20"/>
  <c r="D3351" i="20"/>
  <c r="H3446" i="20"/>
  <c r="H3634" i="20"/>
  <c r="K3575" i="20"/>
  <c r="D3521" i="20"/>
  <c r="E3494" i="20"/>
  <c r="K3709" i="20"/>
  <c r="E3547" i="20"/>
  <c r="I3579" i="20"/>
  <c r="E3409" i="20"/>
  <c r="K3472" i="20"/>
  <c r="H3355" i="20"/>
  <c r="I3295" i="20"/>
  <c r="J3355" i="20"/>
  <c r="K3295" i="20"/>
  <c r="J3354" i="20"/>
  <c r="I3321" i="20"/>
  <c r="H3288" i="20"/>
  <c r="J3464" i="20"/>
  <c r="J3572" i="20"/>
  <c r="E3518" i="20"/>
  <c r="K3444" i="20"/>
  <c r="J3617" i="20"/>
  <c r="E3647" i="20"/>
  <c r="E3413" i="20"/>
  <c r="H3476" i="20"/>
  <c r="I3707" i="20"/>
  <c r="H3382" i="20"/>
  <c r="I3323" i="20"/>
  <c r="J3382" i="20"/>
  <c r="K3323" i="20"/>
  <c r="J3381" i="20"/>
  <c r="I3349" i="20"/>
  <c r="H3316" i="20"/>
  <c r="I3328" i="20"/>
  <c r="J3584" i="20"/>
  <c r="E3530" i="20"/>
  <c r="H3475" i="20"/>
  <c r="E3380" i="20"/>
  <c r="E3675" i="20"/>
  <c r="E3476" i="20"/>
  <c r="J3522" i="20"/>
  <c r="I3735" i="20"/>
  <c r="D3294" i="20"/>
  <c r="E3250" i="20"/>
  <c r="H3294" i="20"/>
  <c r="I3250" i="20"/>
  <c r="H3293" i="20"/>
  <c r="E3260" i="20"/>
  <c r="I3438" i="20"/>
  <c r="H3406" i="20"/>
  <c r="H3503" i="20"/>
  <c r="K3440" i="20"/>
  <c r="E3616" i="20"/>
  <c r="H3573" i="20"/>
  <c r="K3574" i="20"/>
  <c r="E3271" i="20"/>
  <c r="H3295" i="20"/>
  <c r="I3251" i="20"/>
  <c r="J3295" i="20"/>
  <c r="K3251" i="20"/>
  <c r="J3294" i="20"/>
  <c r="I3261" i="20"/>
  <c r="K3439" i="20"/>
  <c r="J3407" i="20"/>
  <c r="J3504" i="20"/>
  <c r="I3444" i="20"/>
  <c r="I3617" i="20"/>
  <c r="J3574" i="20"/>
  <c r="K3576" i="20"/>
  <c r="I3272" i="20"/>
  <c r="K3617" i="20"/>
  <c r="I3647" i="20"/>
  <c r="E3525" i="20"/>
  <c r="H3259" i="20"/>
  <c r="J3470" i="20"/>
  <c r="K3585" i="20"/>
  <c r="J3501" i="20"/>
  <c r="I3495" i="20"/>
  <c r="K3410" i="20"/>
  <c r="K3678" i="20"/>
  <c r="J3310" i="20"/>
  <c r="H3740" i="20"/>
  <c r="H3640" i="20"/>
  <c r="D3369" i="20"/>
  <c r="D3280" i="20"/>
  <c r="D3743" i="20"/>
  <c r="H3351" i="20"/>
  <c r="I3291" i="20"/>
  <c r="J3351" i="20"/>
  <c r="K3291" i="20"/>
  <c r="J3350" i="20"/>
  <c r="I3317" i="20"/>
  <c r="H3284" i="20"/>
  <c r="J3446" i="20"/>
  <c r="J3555" i="20"/>
  <c r="E3501" i="20"/>
  <c r="E3419" i="20"/>
  <c r="J3613" i="20"/>
  <c r="E3643" i="20"/>
  <c r="K3380" i="20"/>
  <c r="E3470" i="20"/>
  <c r="I3703" i="20"/>
  <c r="H3251" i="20"/>
  <c r="J3414" i="20"/>
  <c r="J3251" i="20"/>
  <c r="D3415" i="20"/>
  <c r="J3250" i="20"/>
  <c r="D3414" i="20"/>
  <c r="K3381" i="20"/>
  <c r="J3349" i="20"/>
  <c r="E3443" i="20"/>
  <c r="D3617" i="20"/>
  <c r="I3574" i="20"/>
  <c r="J3519" i="20"/>
  <c r="E3492" i="20"/>
  <c r="I3708" i="20"/>
  <c r="K3530" i="20"/>
  <c r="I3577" i="20"/>
  <c r="H3263" i="20"/>
  <c r="J3441" i="20"/>
  <c r="J3263" i="20"/>
  <c r="D3442" i="20"/>
  <c r="J3262" i="20"/>
  <c r="D3441" i="20"/>
  <c r="K3408" i="20"/>
  <c r="J3376" i="20"/>
  <c r="J3474" i="20"/>
  <c r="K3356" i="20"/>
  <c r="I3586" i="20"/>
  <c r="J3531" i="20"/>
  <c r="E3524" i="20"/>
  <c r="I3736" i="20"/>
  <c r="D3577" i="20"/>
  <c r="I3611" i="20"/>
  <c r="H3472" i="20"/>
  <c r="J3503" i="20"/>
  <c r="D3381" i="20"/>
  <c r="E3322" i="20"/>
  <c r="H3381" i="20"/>
  <c r="I3322" i="20"/>
  <c r="H3380" i="20"/>
  <c r="E3348" i="20"/>
  <c r="D3315" i="20"/>
  <c r="K3317" i="20"/>
  <c r="H3583" i="20"/>
  <c r="K3528" i="20"/>
  <c r="D3474" i="20"/>
  <c r="I3359" i="20"/>
  <c r="K3673" i="20"/>
  <c r="E3474" i="20"/>
  <c r="I3520" i="20"/>
  <c r="E3734" i="20"/>
  <c r="D3408" i="20"/>
  <c r="E3350" i="20"/>
  <c r="H3408" i="20"/>
  <c r="I3350" i="20"/>
  <c r="H3407" i="20"/>
  <c r="E3360" i="20"/>
  <c r="D3327" i="20"/>
  <c r="I3410" i="20"/>
  <c r="H3610" i="20"/>
  <c r="K3554" i="20"/>
  <c r="D3500" i="20"/>
  <c r="K3465" i="20"/>
  <c r="K3701" i="20"/>
  <c r="E3520" i="20"/>
  <c r="K3553" i="20"/>
  <c r="K3289" i="20"/>
  <c r="J3320" i="20"/>
  <c r="K3260" i="20"/>
  <c r="D3321" i="20"/>
  <c r="E3261" i="20"/>
  <c r="D3320" i="20"/>
  <c r="K3286" i="20"/>
  <c r="J3253" i="20"/>
  <c r="D3417" i="20"/>
  <c r="D3527" i="20"/>
  <c r="I3472" i="20"/>
  <c r="E3323" i="20"/>
  <c r="D3584" i="20"/>
  <c r="J3606" i="20"/>
  <c r="K3281" i="20"/>
  <c r="D3322" i="20"/>
  <c r="E3262" i="20"/>
  <c r="H3322" i="20"/>
  <c r="I3262" i="20"/>
  <c r="H3321" i="20"/>
  <c r="E3288" i="20"/>
  <c r="D3255" i="20"/>
  <c r="H3418" i="20"/>
  <c r="H3528" i="20"/>
  <c r="K3473" i="20"/>
  <c r="K3349" i="20"/>
  <c r="H3585" i="20"/>
  <c r="K3608" i="20"/>
  <c r="E3299" i="20"/>
  <c r="E3376" i="20"/>
  <c r="E3674" i="20"/>
  <c r="D3556" i="20"/>
  <c r="D3377" i="20"/>
  <c r="E3318" i="20"/>
  <c r="H3377" i="20"/>
  <c r="I3318" i="20"/>
  <c r="H3376" i="20"/>
  <c r="E3328" i="20"/>
  <c r="D3295" i="20"/>
  <c r="K3253" i="20"/>
  <c r="H3579" i="20"/>
  <c r="K3524" i="20"/>
  <c r="K3469" i="20"/>
  <c r="E3283" i="20"/>
  <c r="K3669" i="20"/>
  <c r="E3466" i="20"/>
  <c r="D3501" i="20"/>
  <c r="E3730" i="20"/>
  <c r="D3262" i="20"/>
  <c r="H3440" i="20"/>
  <c r="H3262" i="20"/>
  <c r="J3440" i="20"/>
  <c r="H3261" i="20"/>
  <c r="J3439" i="20"/>
  <c r="I3407" i="20"/>
  <c r="H3360" i="20"/>
  <c r="H3473" i="20"/>
  <c r="I3348" i="20"/>
  <c r="E3585" i="20"/>
  <c r="H3530" i="20"/>
  <c r="D3522" i="20"/>
  <c r="E3735" i="20"/>
  <c r="D3575" i="20"/>
  <c r="H3609" i="20"/>
  <c r="D3290" i="20"/>
  <c r="H3466" i="20"/>
  <c r="H3290" i="20"/>
  <c r="J3466" i="20"/>
  <c r="H3289" i="20"/>
  <c r="E3256" i="20"/>
  <c r="I3419" i="20"/>
  <c r="H3387" i="20"/>
  <c r="H3499" i="20"/>
  <c r="E3415" i="20"/>
  <c r="E3612" i="20"/>
  <c r="H3556" i="20"/>
  <c r="H3555" i="20"/>
  <c r="E3267" i="20"/>
  <c r="E3609" i="20"/>
  <c r="E3642" i="20"/>
  <c r="I3503" i="20"/>
  <c r="K3547" i="20"/>
  <c r="J3406" i="20"/>
  <c r="K3348" i="20"/>
  <c r="D3407" i="20"/>
  <c r="E3349" i="20"/>
  <c r="D3406" i="20"/>
  <c r="K3358" i="20"/>
  <c r="J3325" i="20"/>
  <c r="K3406" i="20"/>
  <c r="D3609" i="20"/>
  <c r="I3553" i="20"/>
  <c r="J3498" i="20"/>
  <c r="E3448" i="20"/>
  <c r="I3700" i="20"/>
  <c r="D3518" i="20"/>
  <c r="I3551" i="20"/>
  <c r="H3255" i="20"/>
  <c r="J3418" i="20"/>
  <c r="J3255" i="20"/>
  <c r="D3419" i="20"/>
  <c r="J3254" i="20"/>
  <c r="D3418" i="20"/>
  <c r="K3385" i="20"/>
  <c r="J3353" i="20"/>
  <c r="I3464" i="20"/>
  <c r="D3637" i="20"/>
  <c r="I3578" i="20"/>
  <c r="J3523" i="20"/>
  <c r="H3498" i="20"/>
  <c r="I3712" i="20"/>
  <c r="H3551" i="20"/>
  <c r="J3583" i="20"/>
  <c r="E3420" i="20"/>
  <c r="H3347" i="20"/>
  <c r="I3287" i="20"/>
  <c r="J3347" i="20"/>
  <c r="K3287" i="20"/>
  <c r="J3346" i="20"/>
  <c r="I3297" i="20"/>
  <c r="H3264" i="20"/>
  <c r="J3442" i="20"/>
  <c r="J3551" i="20"/>
  <c r="E3497" i="20"/>
  <c r="I3408" i="20"/>
  <c r="J3609" i="20"/>
  <c r="E3639" i="20"/>
  <c r="E3319" i="20"/>
  <c r="J3348" i="20"/>
  <c r="K3288" i="20"/>
  <c r="D3349" i="20"/>
  <c r="E3289" i="20"/>
  <c r="D3348" i="20"/>
  <c r="K3314" i="20"/>
  <c r="J3265" i="20"/>
  <c r="D3444" i="20"/>
  <c r="D3553" i="20"/>
  <c r="I3498" i="20"/>
  <c r="E3412" i="20"/>
  <c r="D3611" i="20"/>
  <c r="I3640" i="20"/>
  <c r="I3352" i="20"/>
  <c r="D3449" i="20"/>
  <c r="K3700" i="20"/>
  <c r="E3586" i="20"/>
  <c r="J3259" i="20"/>
  <c r="I3582" i="20"/>
  <c r="I3324" i="20"/>
  <c r="E3582" i="20"/>
  <c r="J3556" i="20"/>
  <c r="H3504" i="20"/>
  <c r="K3493" i="20"/>
  <c r="D3363" i="20"/>
  <c r="H3301" i="20"/>
  <c r="K3731" i="20"/>
  <c r="E3465" i="20"/>
  <c r="I3362" i="20"/>
  <c r="K3332" i="20"/>
  <c r="I3533" i="20"/>
  <c r="J3387" i="20"/>
  <c r="D3605" i="20"/>
  <c r="J3288" i="20"/>
  <c r="D3498" i="20"/>
  <c r="J3316" i="20"/>
  <c r="D3523" i="20"/>
  <c r="I3547" i="20"/>
  <c r="H3352" i="20"/>
  <c r="J3581" i="20"/>
  <c r="H3379" i="20"/>
  <c r="K3615" i="20"/>
  <c r="D3291" i="20"/>
  <c r="H3359" i="20"/>
  <c r="J3576" i="20"/>
  <c r="E3634" i="20"/>
  <c r="E3614" i="20"/>
  <c r="J3373" i="20"/>
  <c r="H3394" i="20"/>
  <c r="E3620" i="20"/>
  <c r="E3252" i="20"/>
  <c r="E3743" i="20"/>
  <c r="K3611" i="20"/>
  <c r="K3671" i="20"/>
  <c r="D3648" i="20"/>
  <c r="J3612" i="20"/>
  <c r="K3739" i="20"/>
  <c r="H3574" i="20"/>
  <c r="E3366" i="20"/>
  <c r="H3307" i="20"/>
  <c r="D3526" i="20"/>
  <c r="J3435" i="20"/>
  <c r="I3426" i="20"/>
  <c r="K3594" i="20"/>
  <c r="H3268" i="20"/>
  <c r="I3713" i="20"/>
  <c r="K3262" i="20"/>
  <c r="K3273" i="20"/>
  <c r="D3614" i="20"/>
  <c r="E3673" i="20"/>
  <c r="H3649" i="20"/>
  <c r="J3614" i="20"/>
  <c r="I3741" i="20"/>
  <c r="I3606" i="20"/>
  <c r="I3367" i="20"/>
  <c r="J3308" i="20"/>
  <c r="K3580" i="20"/>
  <c r="D3451" i="20"/>
  <c r="K3427" i="20"/>
  <c r="E3596" i="20"/>
  <c r="K3270" i="20"/>
  <c r="H3732" i="20"/>
  <c r="H3424" i="20"/>
  <c r="J3592" i="20"/>
  <c r="J3744" i="20"/>
  <c r="J3323" i="20"/>
  <c r="E3357" i="20"/>
  <c r="I3414" i="20"/>
  <c r="I3603" i="20"/>
  <c r="E3576" i="20"/>
  <c r="K3523" i="20"/>
  <c r="D3585" i="20"/>
  <c r="D3367" i="20"/>
  <c r="K3305" i="20"/>
  <c r="E3737" i="20"/>
  <c r="H3635" i="20"/>
  <c r="J3368" i="20"/>
  <c r="D3339" i="20"/>
  <c r="I3537" i="20"/>
  <c r="K3714" i="20"/>
  <c r="J3430" i="20"/>
  <c r="I3290" i="20"/>
  <c r="H3612" i="20"/>
  <c r="K3522" i="20"/>
  <c r="I3638" i="20"/>
  <c r="E3610" i="20"/>
  <c r="K3556" i="20"/>
  <c r="J3681" i="20"/>
  <c r="D3394" i="20"/>
  <c r="K3333" i="20"/>
  <c r="K3271" i="20"/>
  <c r="H3712" i="20"/>
  <c r="D3403" i="20"/>
  <c r="H3373" i="20"/>
  <c r="I3562" i="20"/>
  <c r="D3360" i="20"/>
  <c r="I3668" i="20"/>
  <c r="E3584" i="20"/>
  <c r="I3666" i="20"/>
  <c r="J3642" i="20"/>
  <c r="D3604" i="20"/>
  <c r="K3328" i="20"/>
  <c r="I3549" i="20"/>
  <c r="D3465" i="20"/>
  <c r="K3411" i="20"/>
  <c r="K3256" i="20"/>
  <c r="I3467" i="20"/>
  <c r="D3254" i="20"/>
  <c r="I3448" i="20"/>
  <c r="D3282" i="20"/>
  <c r="H3477" i="20"/>
  <c r="K3476" i="20"/>
  <c r="H3467" i="20"/>
  <c r="I3315" i="20"/>
  <c r="E3522" i="20"/>
  <c r="J3437" i="20"/>
  <c r="I3525" i="20"/>
  <c r="E3273" i="20"/>
  <c r="K3298" i="20"/>
  <c r="K3630" i="20"/>
  <c r="I3415" i="20"/>
  <c r="K3557" i="20"/>
  <c r="K3325" i="20"/>
  <c r="E3378" i="20"/>
  <c r="J3674" i="20"/>
  <c r="K3642" i="20"/>
  <c r="J3272" i="20"/>
  <c r="E3677" i="20"/>
  <c r="K3391" i="20"/>
  <c r="D3334" i="20"/>
  <c r="H3702" i="20"/>
  <c r="D3583" i="20"/>
  <c r="E3451" i="20"/>
  <c r="I3621" i="20"/>
  <c r="D3304" i="20"/>
  <c r="E3417" i="20"/>
  <c r="E3441" i="20"/>
  <c r="I3583" i="20"/>
  <c r="E3377" i="20"/>
  <c r="K3383" i="20"/>
  <c r="D3676" i="20"/>
  <c r="E3644" i="20"/>
  <c r="E3274" i="20"/>
  <c r="K3679" i="20"/>
  <c r="E3393" i="20"/>
  <c r="H3335" i="20"/>
  <c r="D3706" i="20"/>
  <c r="J3640" i="20"/>
  <c r="I3452" i="20"/>
  <c r="K3622" i="20"/>
  <c r="H3306" i="20"/>
  <c r="E3498" i="20"/>
  <c r="D3435" i="20"/>
  <c r="H3619" i="20"/>
  <c r="E3300" i="20"/>
  <c r="K3263" i="20"/>
  <c r="J3586" i="20"/>
  <c r="J3518" i="20"/>
  <c r="J3636" i="20"/>
  <c r="D3608" i="20"/>
  <c r="J3554" i="20"/>
  <c r="D3679" i="20"/>
  <c r="J3392" i="20"/>
  <c r="I3332" i="20"/>
  <c r="H3270" i="20"/>
  <c r="J3708" i="20"/>
  <c r="K3400" i="20"/>
  <c r="E3371" i="20"/>
  <c r="E3561" i="20"/>
  <c r="J3668" i="20"/>
  <c r="H3455" i="20"/>
  <c r="H3349" i="20"/>
  <c r="K3641" i="20"/>
  <c r="K3581" i="20"/>
  <c r="E3649" i="20"/>
  <c r="H3641" i="20"/>
  <c r="D3602" i="20"/>
  <c r="K3730" i="20"/>
  <c r="J3404" i="20"/>
  <c r="I3344" i="20"/>
  <c r="D3300" i="20"/>
  <c r="D3270" i="20"/>
  <c r="D3429" i="20"/>
  <c r="K3404" i="20"/>
  <c r="E3588" i="20"/>
  <c r="K3326" i="20"/>
  <c r="K3448" i="20"/>
  <c r="H3638" i="20"/>
  <c r="K3261" i="20"/>
  <c r="H3669" i="20"/>
  <c r="E3637" i="20"/>
  <c r="I3266" i="20"/>
  <c r="H3647" i="20"/>
  <c r="I3371" i="20"/>
  <c r="J3312" i="20"/>
  <c r="J3667" i="20"/>
  <c r="D3455" i="20"/>
  <c r="K3431" i="20"/>
  <c r="E3600" i="20"/>
  <c r="H3278" i="20"/>
  <c r="J3385" i="20"/>
  <c r="E3679" i="20"/>
  <c r="H3603" i="20"/>
  <c r="K3667" i="20"/>
  <c r="D3388" i="20"/>
  <c r="J3494" i="20"/>
  <c r="D3289" i="20"/>
  <c r="K3610" i="20"/>
  <c r="D3317" i="20"/>
  <c r="E3259" i="20"/>
  <c r="H3417" i="20"/>
  <c r="J3635" i="20"/>
  <c r="H3444" i="20"/>
  <c r="K3378" i="20"/>
  <c r="D3358" i="20"/>
  <c r="H3575" i="20"/>
  <c r="J3359" i="20"/>
  <c r="J3465" i="20"/>
  <c r="D3438" i="20"/>
  <c r="K3586" i="20"/>
  <c r="I3312" i="20"/>
  <c r="J3364" i="20"/>
  <c r="I3657" i="20"/>
  <c r="H3383" i="20"/>
  <c r="I3466" i="20"/>
  <c r="E3467" i="20"/>
  <c r="H3464" i="20"/>
  <c r="E3263" i="20"/>
  <c r="I3669" i="20"/>
  <c r="K3300" i="20"/>
  <c r="K3711" i="20"/>
  <c r="I3402" i="20"/>
  <c r="J3344" i="20"/>
  <c r="K3742" i="20"/>
  <c r="H3706" i="20"/>
  <c r="K3461" i="20"/>
  <c r="E3632" i="20"/>
  <c r="E3337" i="20"/>
  <c r="J3680" i="20"/>
  <c r="D3409" i="20"/>
  <c r="K3494" i="20"/>
  <c r="I3470" i="20"/>
  <c r="E3468" i="20"/>
  <c r="K3297" i="20"/>
  <c r="K3670" i="20"/>
  <c r="H3302" i="20"/>
  <c r="J3713" i="20"/>
  <c r="K3390" i="20"/>
  <c r="D3361" i="20"/>
  <c r="H3745" i="20"/>
  <c r="H3709" i="20"/>
  <c r="E3463" i="20"/>
  <c r="I3633" i="20"/>
  <c r="I3339" i="20"/>
  <c r="J3700" i="20"/>
  <c r="J3459" i="20"/>
  <c r="D3630" i="20"/>
  <c r="J3333" i="20"/>
  <c r="J3322" i="20"/>
  <c r="E3611" i="20"/>
  <c r="J3579" i="20"/>
  <c r="K3647" i="20"/>
  <c r="D3640" i="20"/>
  <c r="K3584" i="20"/>
  <c r="E3713" i="20"/>
  <c r="H3403" i="20"/>
  <c r="E3343" i="20"/>
  <c r="I3298" i="20"/>
  <c r="J3267" i="20"/>
  <c r="J3427" i="20"/>
  <c r="E3403" i="20"/>
  <c r="K3571" i="20"/>
  <c r="E3732" i="20"/>
  <c r="H3675" i="20"/>
  <c r="E3316" i="20"/>
  <c r="K3359" i="20"/>
  <c r="I3636" i="20"/>
  <c r="K3675" i="20"/>
  <c r="D3668" i="20"/>
  <c r="E3635" i="20"/>
  <c r="D3745" i="20"/>
  <c r="J3643" i="20"/>
  <c r="E3370" i="20"/>
  <c r="H3311" i="20"/>
  <c r="J3645" i="20"/>
  <c r="J3453" i="20"/>
  <c r="I3430" i="20"/>
  <c r="K3598" i="20"/>
  <c r="J3293" i="20"/>
  <c r="K3635" i="20"/>
  <c r="K3414" i="20"/>
  <c r="E3416" i="20"/>
  <c r="D3680" i="20"/>
  <c r="E3648" i="20"/>
  <c r="J3278" i="20"/>
  <c r="H3703" i="20"/>
  <c r="E3397" i="20"/>
  <c r="H3339" i="20"/>
  <c r="H3731" i="20"/>
  <c r="J3673" i="20"/>
  <c r="I3456" i="20"/>
  <c r="K3626" i="20"/>
  <c r="K3312" i="20"/>
  <c r="I3353" i="20"/>
  <c r="I3496" i="20"/>
  <c r="J3639" i="20"/>
  <c r="K3293" i="20"/>
  <c r="J3670" i="20"/>
  <c r="K3638" i="20"/>
  <c r="D3268" i="20"/>
  <c r="D3667" i="20"/>
  <c r="K3372" i="20"/>
  <c r="D3330" i="20"/>
  <c r="D3673" i="20"/>
  <c r="I3358" i="20"/>
  <c r="E3433" i="20"/>
  <c r="I3601" i="20"/>
  <c r="J3280" i="20"/>
  <c r="K3743" i="20"/>
  <c r="J3429" i="20"/>
  <c r="D3598" i="20"/>
  <c r="E3329" i="20"/>
  <c r="K3417" i="20"/>
  <c r="H3465" i="20"/>
  <c r="D3555" i="20"/>
  <c r="E3257" i="20"/>
  <c r="D3580" i="20"/>
  <c r="H3254" i="20"/>
  <c r="E3577" i="20"/>
  <c r="H3282" i="20"/>
  <c r="E3604" i="20"/>
  <c r="E3314" i="20"/>
  <c r="K3520" i="20"/>
  <c r="K3315" i="20"/>
  <c r="J3637" i="20"/>
  <c r="E3295" i="20"/>
  <c r="E3473" i="20"/>
  <c r="D3699" i="20"/>
  <c r="E3485" i="20"/>
  <c r="D3286" i="20"/>
  <c r="H3495" i="20"/>
  <c r="E3605" i="20"/>
  <c r="K3518" i="20"/>
  <c r="J3497" i="20"/>
  <c r="I3416" i="20"/>
  <c r="E3680" i="20"/>
  <c r="D3312" i="20"/>
  <c r="H3742" i="20"/>
  <c r="H3644" i="20"/>
  <c r="H3370" i="20"/>
  <c r="J3298" i="20"/>
  <c r="D3266" i="20"/>
  <c r="I3486" i="20"/>
  <c r="K3658" i="20"/>
  <c r="H3369" i="20"/>
  <c r="J3296" i="20"/>
  <c r="D3519" i="20"/>
  <c r="D3634" i="20"/>
  <c r="E3521" i="20"/>
  <c r="J3499" i="20"/>
  <c r="K3436" i="20"/>
  <c r="I3681" i="20"/>
  <c r="H3313" i="20"/>
  <c r="D3744" i="20"/>
  <c r="J3647" i="20"/>
  <c r="J3371" i="20"/>
  <c r="D3301" i="20"/>
  <c r="E3268" i="20"/>
  <c r="K3487" i="20"/>
  <c r="E3660" i="20"/>
  <c r="H3371" i="20"/>
  <c r="H3741" i="20"/>
  <c r="H3484" i="20"/>
  <c r="J3656" i="20"/>
  <c r="K3365" i="20"/>
  <c r="I3289" i="20"/>
  <c r="I3300" i="20"/>
  <c r="D3616" i="20"/>
  <c r="I3674" i="20"/>
  <c r="J3666" i="20"/>
  <c r="K3616" i="20"/>
  <c r="H3743" i="20"/>
  <c r="D3639" i="20"/>
  <c r="K3368" i="20"/>
  <c r="D3310" i="20"/>
  <c r="H3637" i="20"/>
  <c r="H3452" i="20"/>
  <c r="E3429" i="20"/>
  <c r="I3597" i="20"/>
  <c r="I3273" i="20"/>
  <c r="J3735" i="20"/>
  <c r="D3283" i="20"/>
  <c r="I3615" i="20"/>
  <c r="K3388" i="20"/>
  <c r="K3409" i="20"/>
  <c r="J3678" i="20"/>
  <c r="K3646" i="20"/>
  <c r="E3277" i="20"/>
  <c r="E3701" i="20"/>
  <c r="K3395" i="20"/>
  <c r="D3338" i="20"/>
  <c r="J3712" i="20"/>
  <c r="H3668" i="20"/>
  <c r="E3455" i="20"/>
  <c r="I3625" i="20"/>
  <c r="D3470" i="20"/>
  <c r="E3529" i="20"/>
  <c r="D3493" i="20"/>
  <c r="D3475" i="20"/>
  <c r="I3378" i="20"/>
  <c r="K3674" i="20"/>
  <c r="J3306" i="20"/>
  <c r="D3735" i="20"/>
  <c r="I3546" i="20"/>
  <c r="D3365" i="20"/>
  <c r="K3272" i="20"/>
  <c r="J3734" i="20"/>
  <c r="E3481" i="20"/>
  <c r="I3653" i="20"/>
  <c r="J3345" i="20"/>
  <c r="H3320" i="20"/>
  <c r="K3353" i="20"/>
  <c r="I3420" i="20"/>
  <c r="I3436" i="20"/>
  <c r="D3387" i="20"/>
  <c r="I3680" i="20"/>
  <c r="D3288" i="20"/>
  <c r="E3553" i="20"/>
  <c r="D3316" i="20"/>
  <c r="I3585" i="20"/>
  <c r="J3417" i="20"/>
  <c r="H3522" i="20"/>
  <c r="J3444" i="20"/>
  <c r="H3548" i="20"/>
  <c r="H3358" i="20"/>
  <c r="I3449" i="20"/>
  <c r="J3358" i="20"/>
  <c r="E3667" i="20"/>
  <c r="J3527" i="20"/>
  <c r="I3548" i="20"/>
  <c r="J3745" i="20"/>
  <c r="K3508" i="20"/>
  <c r="H3448" i="20"/>
  <c r="I3389" i="20"/>
  <c r="E3702" i="20"/>
  <c r="E3554" i="20"/>
  <c r="K3527" i="20"/>
  <c r="I3475" i="20"/>
  <c r="K3706" i="20"/>
  <c r="J3338" i="20"/>
  <c r="J3274" i="20"/>
  <c r="H3701" i="20"/>
  <c r="D3396" i="20"/>
  <c r="H3332" i="20"/>
  <c r="E3301" i="20"/>
  <c r="E3510" i="20"/>
  <c r="I3685" i="20"/>
  <c r="I3401" i="20"/>
  <c r="K3252" i="20"/>
  <c r="E3447" i="20"/>
  <c r="E3710" i="20"/>
  <c r="I3556" i="20"/>
  <c r="K3529" i="20"/>
  <c r="I3477" i="20"/>
  <c r="E3708" i="20"/>
  <c r="D3340" i="20"/>
  <c r="E3276" i="20"/>
  <c r="J3703" i="20"/>
  <c r="H3397" i="20"/>
  <c r="I3334" i="20"/>
  <c r="J3303" i="20"/>
  <c r="I3511" i="20"/>
  <c r="K3686" i="20"/>
  <c r="I3403" i="20"/>
  <c r="H3281" i="20"/>
  <c r="D3508" i="20"/>
  <c r="H3683" i="20"/>
  <c r="K3397" i="20"/>
  <c r="H3256" i="20"/>
  <c r="J3602" i="20"/>
  <c r="I3383" i="20"/>
  <c r="E3389" i="20"/>
  <c r="H3677" i="20"/>
  <c r="I3645" i="20"/>
  <c r="J3275" i="20"/>
  <c r="I3698" i="20"/>
  <c r="I3394" i="20"/>
  <c r="J3336" i="20"/>
  <c r="E3709" i="20"/>
  <c r="H3646" i="20"/>
  <c r="K3453" i="20"/>
  <c r="E3624" i="20"/>
  <c r="H3308" i="20"/>
  <c r="K3552" i="20"/>
  <c r="H3445" i="20"/>
  <c r="J3524" i="20"/>
  <c r="D3477" i="20"/>
  <c r="D3473" i="20"/>
  <c r="E3358" i="20"/>
  <c r="I3673" i="20"/>
  <c r="H3305" i="20"/>
  <c r="H3733" i="20"/>
  <c r="H3502" i="20"/>
  <c r="J3363" i="20"/>
  <c r="I3270" i="20"/>
  <c r="D3732" i="20"/>
  <c r="K3479" i="20"/>
  <c r="J3360" i="20"/>
  <c r="D3578" i="20"/>
  <c r="K3648" i="20"/>
  <c r="I3529" i="20"/>
  <c r="E3519" i="20"/>
  <c r="K3464" i="20"/>
  <c r="I3701" i="20"/>
  <c r="H3333" i="20"/>
  <c r="J3268" i="20"/>
  <c r="H3674" i="20"/>
  <c r="J3375" i="20"/>
  <c r="K3307" i="20"/>
  <c r="I3275" i="20"/>
  <c r="K3491" i="20"/>
  <c r="E3664" i="20"/>
  <c r="K3392" i="20"/>
  <c r="I3377" i="20"/>
  <c r="K3555" i="20"/>
  <c r="I3497" i="20"/>
  <c r="E3477" i="20"/>
  <c r="E3384" i="20"/>
  <c r="E3676" i="20"/>
  <c r="D3308" i="20"/>
  <c r="D3737" i="20"/>
  <c r="I3576" i="20"/>
  <c r="H3366" i="20"/>
  <c r="H3275" i="20"/>
  <c r="I3737" i="20"/>
  <c r="I3482" i="20"/>
  <c r="K3654" i="20"/>
  <c r="K3362" i="20"/>
  <c r="H3730" i="20"/>
  <c r="D3479" i="20"/>
  <c r="H3651" i="20"/>
  <c r="H3342" i="20"/>
  <c r="D3471" i="20"/>
  <c r="I3507" i="20"/>
  <c r="K3735" i="20"/>
  <c r="J3536" i="20"/>
  <c r="K3266" i="20"/>
  <c r="I3513" i="20"/>
  <c r="K3688" i="20"/>
  <c r="E3589" i="20"/>
  <c r="I3305" i="20"/>
  <c r="K3354" i="20"/>
  <c r="K3498" i="20"/>
  <c r="K3254" i="20"/>
  <c r="K3745" i="20"/>
  <c r="K3282" i="20"/>
  <c r="K3277" i="20"/>
  <c r="H3253" i="20"/>
  <c r="H3496" i="20"/>
  <c r="H3265" i="20"/>
  <c r="I3528" i="20"/>
  <c r="I3314" i="20"/>
  <c r="H3636" i="20"/>
  <c r="I3325" i="20"/>
  <c r="I3445" i="20"/>
  <c r="I3699" i="20"/>
  <c r="I3705" i="20"/>
  <c r="J3394" i="20"/>
  <c r="E3544" i="20"/>
  <c r="H3286" i="20"/>
  <c r="E3608" i="20"/>
  <c r="K3376" i="20"/>
  <c r="H3584" i="20"/>
  <c r="J3558" i="20"/>
  <c r="H3519" i="20"/>
  <c r="D3524" i="20"/>
  <c r="H3364" i="20"/>
  <c r="K3302" i="20"/>
  <c r="I3733" i="20"/>
  <c r="K3521" i="20"/>
  <c r="I3364" i="20"/>
  <c r="K3334" i="20"/>
  <c r="K3534" i="20"/>
  <c r="E3696" i="20"/>
  <c r="D3428" i="20"/>
  <c r="D3297" i="20"/>
  <c r="K3634" i="20"/>
  <c r="K3387" i="20"/>
  <c r="H3586" i="20"/>
  <c r="K3573" i="20"/>
  <c r="I3521" i="20"/>
  <c r="E3555" i="20"/>
  <c r="J3365" i="20"/>
  <c r="H3304" i="20"/>
  <c r="H3735" i="20"/>
  <c r="K3578" i="20"/>
  <c r="J3366" i="20"/>
  <c r="D3337" i="20"/>
  <c r="E3536" i="20"/>
  <c r="I3697" i="20"/>
  <c r="H3429" i="20"/>
  <c r="I3331" i="20"/>
  <c r="J3532" i="20"/>
  <c r="D3694" i="20"/>
  <c r="K3425" i="20"/>
  <c r="J3419" i="20"/>
  <c r="D3499" i="20"/>
  <c r="K3474" i="20"/>
  <c r="K3470" i="20"/>
  <c r="K3329" i="20"/>
  <c r="E3672" i="20"/>
  <c r="K3303" i="20"/>
  <c r="J3731" i="20"/>
  <c r="I3471" i="20"/>
  <c r="H3362" i="20"/>
  <c r="K3267" i="20"/>
  <c r="D3713" i="20"/>
  <c r="I3478" i="20"/>
  <c r="K3650" i="20"/>
  <c r="I3341" i="20"/>
  <c r="D3350" i="20"/>
  <c r="H3554" i="20"/>
  <c r="E3646" i="20"/>
  <c r="H3527" i="20"/>
  <c r="E3504" i="20"/>
  <c r="J3447" i="20"/>
  <c r="E3700" i="20"/>
  <c r="D3332" i="20"/>
  <c r="D3267" i="20"/>
  <c r="D3671" i="20"/>
  <c r="H3374" i="20"/>
  <c r="J3305" i="20"/>
  <c r="D3273" i="20"/>
  <c r="I3490" i="20"/>
  <c r="K3316" i="20"/>
  <c r="I3523" i="20"/>
  <c r="I3739" i="20"/>
  <c r="J3575" i="20"/>
  <c r="E3550" i="20"/>
  <c r="K3497" i="20"/>
  <c r="J3321" i="20"/>
  <c r="E3531" i="20"/>
  <c r="E3418" i="20"/>
  <c r="E3607" i="20"/>
  <c r="E3445" i="20"/>
  <c r="E3255" i="20"/>
  <c r="J3416" i="20"/>
  <c r="E3711" i="20"/>
  <c r="J3443" i="20"/>
  <c r="E3739" i="20"/>
  <c r="H3357" i="20"/>
  <c r="K3649" i="20"/>
  <c r="H3292" i="20"/>
  <c r="K3496" i="20"/>
  <c r="K3492" i="20"/>
  <c r="D3669" i="20"/>
  <c r="D3698" i="20"/>
  <c r="K3567" i="20"/>
  <c r="J3448" i="20"/>
  <c r="H3552" i="20"/>
  <c r="D3497" i="20"/>
  <c r="I3616" i="20"/>
  <c r="K3603" i="20"/>
  <c r="I3550" i="20"/>
  <c r="J3672" i="20"/>
  <c r="D3375" i="20"/>
  <c r="K3313" i="20"/>
  <c r="H3267" i="20"/>
  <c r="D3702" i="20"/>
  <c r="I3396" i="20"/>
  <c r="K3366" i="20"/>
  <c r="I3545" i="20"/>
  <c r="J3641" i="20"/>
  <c r="J3452" i="20"/>
  <c r="E3253" i="20"/>
  <c r="D3576" i="20"/>
  <c r="I3501" i="20"/>
  <c r="I3634" i="20"/>
  <c r="D3606" i="20"/>
  <c r="J3552" i="20"/>
  <c r="H3676" i="20"/>
  <c r="H3391" i="20"/>
  <c r="E3331" i="20"/>
  <c r="K3268" i="20"/>
  <c r="E3705" i="20"/>
  <c r="K3398" i="20"/>
  <c r="E3369" i="20"/>
  <c r="K3559" i="20"/>
  <c r="D3647" i="20"/>
  <c r="D3454" i="20"/>
  <c r="H3363" i="20"/>
  <c r="H3543" i="20"/>
  <c r="E3557" i="20"/>
  <c r="H3323" i="20"/>
  <c r="J3529" i="20"/>
  <c r="E3638" i="20"/>
  <c r="E3523" i="20"/>
  <c r="K3501" i="20"/>
  <c r="K3442" i="20"/>
  <c r="K3698" i="20"/>
  <c r="J3330" i="20"/>
  <c r="I3745" i="20"/>
  <c r="H3667" i="20"/>
  <c r="D3373" i="20"/>
  <c r="I3303" i="20"/>
  <c r="J3270" i="20"/>
  <c r="E3489" i="20"/>
  <c r="I3661" i="20"/>
  <c r="I3373" i="20"/>
  <c r="E3290" i="20"/>
  <c r="K3499" i="20"/>
  <c r="K3736" i="20"/>
  <c r="J3573" i="20"/>
  <c r="D3548" i="20"/>
  <c r="J3495" i="20"/>
  <c r="K3710" i="20"/>
  <c r="J3342" i="20"/>
  <c r="H3279" i="20"/>
  <c r="K3707" i="20"/>
  <c r="D3400" i="20"/>
  <c r="K3338" i="20"/>
  <c r="E3308" i="20"/>
  <c r="E3514" i="20"/>
  <c r="D3376" i="20"/>
  <c r="K3467" i="20"/>
  <c r="K3449" i="20"/>
  <c r="K3607" i="20"/>
  <c r="H3580" i="20"/>
  <c r="D3528" i="20"/>
  <c r="H3642" i="20"/>
  <c r="J3369" i="20"/>
  <c r="I3308" i="20"/>
  <c r="J3740" i="20"/>
  <c r="H3666" i="20"/>
  <c r="E3373" i="20"/>
  <c r="I3343" i="20"/>
  <c r="E3540" i="20"/>
  <c r="K3379" i="20"/>
  <c r="I3327" i="20"/>
  <c r="E3548" i="20"/>
  <c r="E3742" i="20"/>
  <c r="K3577" i="20"/>
  <c r="I3552" i="20"/>
  <c r="E3500" i="20"/>
  <c r="E3347" i="20"/>
  <c r="H3345" i="20"/>
  <c r="H3298" i="20"/>
  <c r="D3712" i="20"/>
  <c r="J3402" i="20"/>
  <c r="D3343" i="20"/>
  <c r="H3312" i="20"/>
  <c r="K3516" i="20"/>
  <c r="E3692" i="20"/>
  <c r="D3424" i="20"/>
  <c r="K3306" i="20"/>
  <c r="H3513" i="20"/>
  <c r="J3688" i="20"/>
  <c r="I3405" i="20"/>
  <c r="D3336" i="20"/>
  <c r="J3548" i="20"/>
  <c r="J3337" i="20"/>
  <c r="D3594" i="20"/>
  <c r="I3361" i="20"/>
  <c r="K3561" i="20"/>
  <c r="I3274" i="20"/>
  <c r="E3655" i="20"/>
  <c r="J3456" i="20"/>
  <c r="E3381" i="20"/>
  <c r="I3411" i="20"/>
  <c r="H3330" i="20"/>
  <c r="D3709" i="20"/>
  <c r="H3710" i="20"/>
  <c r="D3711" i="20"/>
  <c r="H3713" i="20"/>
  <c r="I3558" i="20"/>
  <c r="K3336" i="20"/>
  <c r="K3605" i="20"/>
  <c r="K3370" i="20"/>
  <c r="E3572" i="20"/>
  <c r="E3335" i="20"/>
  <c r="D3341" i="20"/>
  <c r="I3589" i="20"/>
  <c r="H3493" i="20"/>
  <c r="H3521" i="20"/>
  <c r="E3606" i="20"/>
  <c r="D3371" i="20"/>
  <c r="I3398" i="20"/>
  <c r="D3734" i="20"/>
  <c r="E3278" i="20"/>
  <c r="K3590" i="20"/>
  <c r="J3434" i="20"/>
  <c r="H3454" i="20"/>
  <c r="H3671" i="20"/>
  <c r="D3550" i="20"/>
  <c r="E3656" i="20"/>
  <c r="J3425" i="20"/>
  <c r="D3714" i="20"/>
  <c r="E3538" i="20"/>
  <c r="H3435" i="20"/>
  <c r="J3757" i="20"/>
  <c r="D3660" i="20"/>
  <c r="J3507" i="20"/>
  <c r="J3372" i="20"/>
  <c r="J3689" i="20"/>
  <c r="H3630" i="20"/>
  <c r="E3723" i="20"/>
  <c r="H3463" i="20"/>
  <c r="I3508" i="20"/>
  <c r="K3722" i="20"/>
  <c r="J3541" i="20"/>
  <c r="J3752" i="20"/>
  <c r="D3269" i="20"/>
  <c r="I3485" i="20"/>
  <c r="J3633" i="20"/>
  <c r="E3580" i="20"/>
  <c r="E3345" i="20"/>
  <c r="K3699" i="20"/>
  <c r="D3483" i="20"/>
  <c r="J3716" i="20"/>
  <c r="I3480" i="20"/>
  <c r="K3652" i="20"/>
  <c r="E3515" i="20"/>
  <c r="D3759" i="20"/>
  <c r="D3596" i="20"/>
  <c r="D3430" i="20"/>
  <c r="K3717" i="20"/>
  <c r="J3625" i="20"/>
  <c r="H3567" i="20"/>
  <c r="I3567" i="20"/>
  <c r="J3717" i="20"/>
  <c r="E3689" i="20"/>
  <c r="H3726" i="20"/>
  <c r="J3460" i="20"/>
  <c r="E3266" i="20"/>
  <c r="D3276" i="20"/>
  <c r="E3627" i="20"/>
  <c r="I3474" i="20"/>
  <c r="D3678" i="20"/>
  <c r="D3450" i="20"/>
  <c r="D3457" i="20"/>
  <c r="H3687" i="20"/>
  <c r="E3457" i="20"/>
  <c r="I3627" i="20"/>
  <c r="H3487" i="20"/>
  <c r="J3749" i="20"/>
  <c r="E3566" i="20"/>
  <c r="I3366" i="20"/>
  <c r="E3687" i="20"/>
  <c r="J3594" i="20"/>
  <c r="E3539" i="20"/>
  <c r="I3487" i="20"/>
  <c r="D3568" i="20"/>
  <c r="K3513" i="20"/>
  <c r="H3684" i="20"/>
  <c r="E3754" i="20"/>
  <c r="D3561" i="20"/>
  <c r="E3760" i="20"/>
  <c r="E3453" i="20"/>
  <c r="H3512" i="20"/>
  <c r="E3751" i="20"/>
  <c r="D3398" i="20"/>
  <c r="D3703" i="20"/>
  <c r="H3361" i="20"/>
  <c r="K3740" i="20"/>
  <c r="I3581" i="20"/>
  <c r="I3593" i="20"/>
  <c r="J3400" i="20"/>
  <c r="H3648" i="20"/>
  <c r="D3402" i="20"/>
  <c r="J3669" i="20"/>
  <c r="D3546" i="20"/>
  <c r="E3306" i="20"/>
  <c r="E3578" i="20"/>
  <c r="E3341" i="20"/>
  <c r="E3712" i="20"/>
  <c r="K3345" i="20"/>
  <c r="I3404" i="20"/>
  <c r="K3690" i="20"/>
  <c r="I3412" i="20"/>
  <c r="H3582" i="20"/>
  <c r="I3649" i="20"/>
  <c r="J3396" i="20"/>
  <c r="J3677" i="20"/>
  <c r="D3275" i="20"/>
  <c r="I3345" i="20"/>
  <c r="E3628" i="20"/>
  <c r="J3550" i="20"/>
  <c r="J3489" i="20"/>
  <c r="E3733" i="20"/>
  <c r="H3523" i="20"/>
  <c r="K3275" i="20"/>
  <c r="D3453" i="20"/>
  <c r="D3681" i="20"/>
  <c r="I3587" i="20"/>
  <c r="K3482" i="20"/>
  <c r="E3298" i="20"/>
  <c r="E3693" i="20"/>
  <c r="J3538" i="20"/>
  <c r="I3451" i="20"/>
  <c r="E3330" i="20"/>
  <c r="E3663" i="20"/>
  <c r="J3754" i="20"/>
  <c r="H3563" i="20"/>
  <c r="K3683" i="20"/>
  <c r="I3429" i="20"/>
  <c r="D3631" i="20"/>
  <c r="D3560" i="20"/>
  <c r="H3480" i="20"/>
  <c r="J3748" i="20"/>
  <c r="J3483" i="20"/>
  <c r="I3554" i="20"/>
  <c r="I3330" i="20"/>
  <c r="D3643" i="20"/>
  <c r="J3510" i="20"/>
  <c r="D3701" i="20"/>
  <c r="E3491" i="20"/>
  <c r="I3663" i="20"/>
  <c r="H3559" i="20"/>
  <c r="K3310" i="20"/>
  <c r="E3629" i="20"/>
  <c r="J3479" i="20"/>
  <c r="D3302" i="20"/>
  <c r="J3658" i="20"/>
  <c r="E3599" i="20"/>
  <c r="K3659" i="20"/>
  <c r="J3273" i="20"/>
  <c r="K3759" i="20"/>
  <c r="D3757" i="20"/>
  <c r="D3653" i="20"/>
  <c r="D3733" i="20"/>
  <c r="J3515" i="20"/>
  <c r="E3721" i="20"/>
  <c r="D3612" i="20"/>
  <c r="H3392" i="20"/>
  <c r="D3707" i="20"/>
  <c r="J3485" i="20"/>
  <c r="E3438" i="20"/>
  <c r="K3481" i="20"/>
  <c r="E3654" i="20"/>
  <c r="E3517" i="20"/>
  <c r="H3760" i="20"/>
  <c r="H3598" i="20"/>
  <c r="I3433" i="20"/>
  <c r="H3719" i="20"/>
  <c r="K3627" i="20"/>
  <c r="H3569" i="20"/>
  <c r="K3587" i="20"/>
  <c r="I3723" i="20"/>
  <c r="J3714" i="20"/>
  <c r="I3728" i="20"/>
  <c r="D3386" i="20"/>
  <c r="E3324" i="20"/>
  <c r="H3285" i="20"/>
  <c r="I3340" i="20"/>
  <c r="D3296" i="20"/>
  <c r="K3341" i="20"/>
  <c r="I3395" i="20"/>
  <c r="J3493" i="20"/>
  <c r="K3512" i="20"/>
  <c r="K3525" i="20"/>
  <c r="K3538" i="20"/>
  <c r="H3700" i="20"/>
  <c r="D3710" i="20"/>
  <c r="H3430" i="20"/>
  <c r="H3679" i="20"/>
  <c r="K3672" i="20"/>
  <c r="I3614" i="20"/>
  <c r="K3702" i="20"/>
  <c r="I3468" i="20"/>
  <c r="I3742" i="20"/>
  <c r="H3734" i="20"/>
  <c r="I3392" i="20"/>
  <c r="I3665" i="20"/>
  <c r="K3703" i="20"/>
  <c r="D3538" i="20"/>
  <c r="H3274" i="20"/>
  <c r="E3704" i="20"/>
  <c r="E3367" i="20"/>
  <c r="J3481" i="20"/>
  <c r="D3307" i="20"/>
  <c r="E3598" i="20"/>
  <c r="D3513" i="20"/>
  <c r="I3397" i="20"/>
  <c r="H3723" i="20"/>
  <c r="K3568" i="20"/>
  <c r="E3484" i="20"/>
  <c r="E3405" i="20"/>
  <c r="H3696" i="20"/>
  <c r="K3462" i="20"/>
  <c r="J3655" i="20"/>
  <c r="H3758" i="20"/>
  <c r="E3535" i="20"/>
  <c r="J3719" i="20"/>
  <c r="I3722" i="20"/>
  <c r="J3652" i="20"/>
  <c r="J3566" i="20"/>
  <c r="K3721" i="20"/>
  <c r="E3502" i="20"/>
  <c r="E3532" i="20"/>
  <c r="I3738" i="20"/>
  <c r="H3539" i="20"/>
  <c r="H3269" i="20"/>
  <c r="K3514" i="20"/>
  <c r="E3690" i="20"/>
  <c r="E3591" i="20"/>
  <c r="J3311" i="20"/>
  <c r="H3662" i="20"/>
  <c r="K3509" i="20"/>
  <c r="K3393" i="20"/>
  <c r="K3691" i="20"/>
  <c r="H3632" i="20"/>
  <c r="E3725" i="20"/>
  <c r="H3483" i="20"/>
  <c r="J3533" i="20"/>
  <c r="I3749" i="20"/>
  <c r="H3754" i="20"/>
  <c r="J3506" i="20"/>
  <c r="D3722" i="20"/>
  <c r="D3459" i="20"/>
  <c r="I3584" i="20"/>
  <c r="J3362" i="20"/>
  <c r="D3670" i="20"/>
  <c r="D3512" i="20"/>
  <c r="D3708" i="20"/>
  <c r="I3505" i="20"/>
  <c r="K3664" i="20"/>
  <c r="H3561" i="20"/>
  <c r="E3332" i="20"/>
  <c r="E3631" i="20"/>
  <c r="D3482" i="20"/>
  <c r="J3307" i="20"/>
  <c r="D3661" i="20"/>
  <c r="H3601" i="20"/>
  <c r="J3665" i="20"/>
  <c r="J3339" i="20"/>
  <c r="H3761" i="20"/>
  <c r="I3758" i="20"/>
  <c r="J3480" i="20"/>
  <c r="I3747" i="20"/>
  <c r="I3677" i="20"/>
  <c r="H3739" i="20"/>
  <c r="E3661" i="20"/>
  <c r="J3473" i="20"/>
  <c r="H3276" i="20"/>
  <c r="E3399" i="20"/>
  <c r="D3431" i="20"/>
  <c r="H3659" i="20"/>
  <c r="K3433" i="20"/>
  <c r="E3618" i="20"/>
  <c r="E3458" i="20"/>
  <c r="H3724" i="20"/>
  <c r="H3538" i="20"/>
  <c r="I3278" i="20"/>
  <c r="H3656" i="20"/>
  <c r="K3640" i="20"/>
  <c r="E3439" i="20"/>
  <c r="K3548" i="20"/>
  <c r="I3279" i="20"/>
  <c r="D3579" i="20"/>
  <c r="D3281" i="20"/>
  <c r="D3567" i="20"/>
  <c r="I3709" i="20"/>
  <c r="E3688" i="20"/>
  <c r="E3617" i="20"/>
  <c r="E3317" i="20"/>
  <c r="J3732" i="20"/>
  <c r="H3273" i="20"/>
  <c r="H3310" i="20"/>
  <c r="J3737" i="20"/>
  <c r="H3470" i="20"/>
  <c r="D3644" i="20"/>
  <c r="D3646" i="20"/>
  <c r="H3705" i="20"/>
  <c r="K3274" i="20"/>
  <c r="E3310" i="20"/>
  <c r="I3422" i="20"/>
  <c r="J3477" i="20"/>
  <c r="J3648" i="20"/>
  <c r="J3561" i="20"/>
  <c r="E3309" i="20"/>
  <c r="J3271" i="20"/>
  <c r="D3432" i="20"/>
  <c r="H3509" i="20"/>
  <c r="E3400" i="20"/>
  <c r="K3624" i="20"/>
  <c r="D3544" i="20"/>
  <c r="J3487" i="20"/>
  <c r="E3615" i="20"/>
  <c r="D3601" i="20"/>
  <c r="H3514" i="20"/>
  <c r="D3460" i="20"/>
  <c r="H3725" i="20"/>
  <c r="D3655" i="20"/>
  <c r="J3723" i="20"/>
  <c r="K3478" i="20"/>
  <c r="I3624" i="20"/>
  <c r="K3752" i="20"/>
  <c r="E3422" i="20"/>
  <c r="J3395" i="20"/>
  <c r="E3482" i="20"/>
  <c r="D3749" i="20"/>
  <c r="I3443" i="20"/>
  <c r="K3662" i="20"/>
  <c r="E3302" i="20"/>
  <c r="J3565" i="20"/>
  <c r="I3311" i="20"/>
  <c r="I3539" i="20"/>
  <c r="K3716" i="20"/>
  <c r="H3624" i="20"/>
  <c r="K3402" i="20"/>
  <c r="E3695" i="20"/>
  <c r="D3541" i="20"/>
  <c r="K3454" i="20"/>
  <c r="E3336" i="20"/>
  <c r="H3665" i="20"/>
  <c r="E3756" i="20"/>
  <c r="J3568" i="20"/>
  <c r="I3694" i="20"/>
  <c r="H3453" i="20"/>
  <c r="H3542" i="20"/>
  <c r="D3682" i="20"/>
  <c r="I3536" i="20"/>
  <c r="J3405" i="20"/>
  <c r="E3546" i="20"/>
  <c r="K3542" i="20"/>
  <c r="H3744" i="20"/>
  <c r="J3540" i="20"/>
  <c r="D3272" i="20"/>
  <c r="E3516" i="20"/>
  <c r="I3691" i="20"/>
  <c r="H3593" i="20"/>
  <c r="E3333" i="20"/>
  <c r="H3664" i="20"/>
  <c r="K3511" i="20"/>
  <c r="I3399" i="20"/>
  <c r="J3671" i="20"/>
  <c r="I3650" i="20"/>
  <c r="I3727" i="20"/>
  <c r="D3489" i="20"/>
  <c r="D3545" i="20"/>
  <c r="I3754" i="20"/>
  <c r="D3566" i="20"/>
  <c r="J3755" i="20"/>
  <c r="K3483" i="20"/>
  <c r="D3620" i="20"/>
  <c r="I3632" i="20"/>
  <c r="K3549" i="20"/>
  <c r="J3736" i="20"/>
  <c r="H3451" i="20"/>
  <c r="H3458" i="20"/>
  <c r="D3690" i="20"/>
  <c r="I3458" i="20"/>
  <c r="K3628" i="20"/>
  <c r="H3489" i="20"/>
  <c r="D3751" i="20"/>
  <c r="E3568" i="20"/>
  <c r="I3372" i="20"/>
  <c r="H3689" i="20"/>
  <c r="D3597" i="20"/>
  <c r="H3541" i="20"/>
  <c r="H3506" i="20"/>
  <c r="H3594" i="20"/>
  <c r="J3539" i="20"/>
  <c r="H3690" i="20"/>
  <c r="I3309" i="20"/>
  <c r="I3499" i="20"/>
  <c r="H3686" i="20"/>
  <c r="H3456" i="20"/>
  <c r="K3705" i="20"/>
  <c r="J3304" i="20"/>
  <c r="H3421" i="20"/>
  <c r="H3432" i="20"/>
  <c r="J3660" i="20"/>
  <c r="E3435" i="20"/>
  <c r="I3619" i="20"/>
  <c r="H3460" i="20"/>
  <c r="J3725" i="20"/>
  <c r="H3540" i="20"/>
  <c r="J3300" i="20"/>
  <c r="I3658" i="20"/>
  <c r="K3566" i="20"/>
  <c r="D3413" i="20"/>
  <c r="J3468" i="20"/>
  <c r="E3558" i="20"/>
  <c r="J3742" i="20"/>
  <c r="I3575" i="20"/>
  <c r="E3745" i="20"/>
  <c r="H3704" i="20"/>
  <c r="H3341" i="20"/>
  <c r="D3405" i="20"/>
  <c r="H3368" i="20"/>
  <c r="E3251" i="20"/>
  <c r="D3344" i="20"/>
  <c r="I3301" i="20"/>
  <c r="H3375" i="20"/>
  <c r="H3386" i="20"/>
  <c r="H3531" i="20"/>
  <c r="H3681" i="20"/>
  <c r="I3702" i="20"/>
  <c r="E3270" i="20"/>
  <c r="D3303" i="20"/>
  <c r="E3375" i="20"/>
  <c r="K3457" i="20"/>
  <c r="J3699" i="20"/>
  <c r="I3271" i="20"/>
  <c r="H3587" i="20"/>
  <c r="I3374" i="20"/>
  <c r="H3680" i="20"/>
  <c r="J3679" i="20"/>
  <c r="H3564" i="20"/>
  <c r="K3429" i="20"/>
  <c r="I3651" i="20"/>
  <c r="H3622" i="20"/>
  <c r="K3517" i="20"/>
  <c r="J3644" i="20"/>
  <c r="K3633" i="20"/>
  <c r="H3545" i="20"/>
  <c r="K3490" i="20"/>
  <c r="D3752" i="20"/>
  <c r="I3756" i="20"/>
  <c r="E3755" i="20"/>
  <c r="E3564" i="20"/>
  <c r="K3715" i="20"/>
  <c r="E3395" i="20"/>
  <c r="J3631" i="20"/>
  <c r="K3536" i="20"/>
  <c r="K3308" i="20"/>
  <c r="E3364" i="20"/>
  <c r="J3361" i="20"/>
  <c r="E3602" i="20"/>
  <c r="E3342" i="20"/>
  <c r="H3595" i="20"/>
  <c r="K3363" i="20"/>
  <c r="E3563" i="20"/>
  <c r="D3298" i="20"/>
  <c r="H3657" i="20"/>
  <c r="K3458" i="20"/>
  <c r="J3724" i="20"/>
  <c r="K3570" i="20"/>
  <c r="H3486" i="20"/>
  <c r="I3423" i="20"/>
  <c r="I3714" i="20"/>
  <c r="D3488" i="20"/>
  <c r="H3661" i="20"/>
  <c r="H3303" i="20"/>
  <c r="I3540" i="20"/>
  <c r="E3727" i="20"/>
  <c r="I3428" i="20"/>
  <c r="H3367" i="20"/>
  <c r="K3535" i="20"/>
  <c r="J3649" i="20"/>
  <c r="K3682" i="20"/>
  <c r="K3304" i="20"/>
  <c r="H3568" i="20"/>
  <c r="I3313" i="20"/>
  <c r="K3540" i="20"/>
  <c r="E3718" i="20"/>
  <c r="I3626" i="20"/>
  <c r="D3422" i="20"/>
  <c r="H3697" i="20"/>
  <c r="D3543" i="20"/>
  <c r="I3457" i="20"/>
  <c r="J3341" i="20"/>
  <c r="J3683" i="20"/>
  <c r="K3757" i="20"/>
  <c r="H3589" i="20"/>
  <c r="I3718" i="20"/>
  <c r="E3460" i="20"/>
  <c r="H3658" i="20"/>
  <c r="J3571" i="20"/>
  <c r="D3642" i="20"/>
  <c r="I3299" i="20"/>
  <c r="H3682" i="20"/>
  <c r="I3642" i="20"/>
  <c r="H3422" i="20"/>
  <c r="I3710" i="20"/>
  <c r="D3487" i="20"/>
  <c r="K3668" i="20"/>
  <c r="I3711" i="20"/>
  <c r="E3645" i="20"/>
  <c r="D3425" i="20"/>
  <c r="I3646" i="20"/>
  <c r="H3426" i="20"/>
  <c r="I3263" i="20"/>
  <c r="J3277" i="20"/>
  <c r="H3350" i="20"/>
  <c r="E3307" i="20"/>
  <c r="E3527" i="20"/>
  <c r="H3395" i="20"/>
  <c r="H3401" i="20"/>
  <c r="E3421" i="20"/>
  <c r="J3386" i="20"/>
  <c r="K3531" i="20"/>
  <c r="H3468" i="20"/>
  <c r="I3734" i="20"/>
  <c r="K3309" i="20"/>
  <c r="J3340" i="20"/>
  <c r="D3421" i="20"/>
  <c r="E3506" i="20"/>
  <c r="D3741" i="20"/>
  <c r="K3339" i="20"/>
  <c r="J3624" i="20"/>
  <c r="D3412" i="20"/>
  <c r="H3393" i="20"/>
  <c r="J3610" i="20"/>
  <c r="H3623" i="20"/>
  <c r="I3454" i="20"/>
  <c r="E3662" i="20"/>
  <c r="H3688" i="20"/>
  <c r="D3562" i="20"/>
  <c r="H3340" i="20"/>
  <c r="D3683" i="20"/>
  <c r="I3590" i="20"/>
  <c r="D3535" i="20"/>
  <c r="E3462" i="20"/>
  <c r="D3532" i="20"/>
  <c r="H3478" i="20"/>
  <c r="E3657" i="20"/>
  <c r="K3750" i="20"/>
  <c r="H3536" i="20"/>
  <c r="K3728" i="20"/>
  <c r="K3660" i="20"/>
  <c r="D3595" i="20"/>
  <c r="E3354" i="20"/>
  <c r="K3299" i="20"/>
  <c r="D3299" i="20"/>
  <c r="I3393" i="20"/>
  <c r="D3626" i="20"/>
  <c r="E3402" i="20"/>
  <c r="K3588" i="20"/>
  <c r="K3374" i="20"/>
  <c r="I3690" i="20"/>
  <c r="D3490" i="20"/>
  <c r="H3708" i="20"/>
  <c r="D3619" i="20"/>
  <c r="I3516" i="20"/>
  <c r="D3462" i="20"/>
  <c r="J3726" i="20"/>
  <c r="D3688" i="20"/>
  <c r="K3725" i="20"/>
  <c r="K3484" i="20"/>
  <c r="I3630" i="20"/>
  <c r="K3597" i="20"/>
  <c r="E3571" i="20"/>
  <c r="H3621" i="20"/>
  <c r="D3720" i="20"/>
  <c r="H3372" i="20"/>
  <c r="D3675" i="20"/>
  <c r="E3344" i="20"/>
  <c r="J3596" i="20"/>
  <c r="D3368" i="20"/>
  <c r="I3564" i="20"/>
  <c r="E3304" i="20"/>
  <c r="J3659" i="20"/>
  <c r="K3460" i="20"/>
  <c r="D3726" i="20"/>
  <c r="D3588" i="20"/>
  <c r="J3488" i="20"/>
  <c r="H3427" i="20"/>
  <c r="I3716" i="20"/>
  <c r="J3512" i="20"/>
  <c r="J3682" i="20"/>
  <c r="K3343" i="20"/>
  <c r="I3384" i="20"/>
  <c r="D3552" i="20"/>
  <c r="K3636" i="20"/>
  <c r="D3399" i="20"/>
  <c r="J3638" i="20"/>
  <c r="D3401" i="20"/>
  <c r="E3475" i="20"/>
  <c r="J3705" i="20"/>
  <c r="K3415" i="20"/>
  <c r="K3738" i="20"/>
  <c r="K3639" i="20"/>
  <c r="E3385" i="20"/>
  <c r="D3731" i="20"/>
  <c r="I3515" i="20"/>
  <c r="K3327" i="20"/>
  <c r="D3610" i="20"/>
  <c r="D3530" i="20"/>
  <c r="E3280" i="20"/>
  <c r="I3336" i="20"/>
  <c r="D3392" i="20"/>
  <c r="J3431" i="20"/>
  <c r="I3541" i="20"/>
  <c r="K3330" i="20"/>
  <c r="D3372" i="20"/>
  <c r="D3662" i="20"/>
  <c r="H3614" i="20"/>
  <c r="E3312" i="20"/>
  <c r="J3299" i="20"/>
  <c r="D3654" i="20"/>
  <c r="E3479" i="20"/>
  <c r="I3715" i="20"/>
  <c r="E3720" i="20"/>
  <c r="K3593" i="20"/>
  <c r="E3426" i="20"/>
  <c r="D3716" i="20"/>
  <c r="J3623" i="20"/>
  <c r="D3565" i="20"/>
  <c r="I3561" i="20"/>
  <c r="H3693" i="20"/>
  <c r="D3656" i="20"/>
  <c r="E3724" i="20"/>
  <c r="I3664" i="20"/>
  <c r="H3626" i="20"/>
  <c r="I3760" i="20"/>
  <c r="D3511" i="20"/>
  <c r="J3542" i="20"/>
  <c r="K3558" i="20"/>
  <c r="D3730" i="20"/>
  <c r="K3375" i="20"/>
  <c r="D3427" i="20"/>
  <c r="H3655" i="20"/>
  <c r="E3431" i="20"/>
  <c r="I3599" i="20"/>
  <c r="K3452" i="20"/>
  <c r="J3721" i="20"/>
  <c r="K3533" i="20"/>
  <c r="J3711" i="20"/>
  <c r="D3652" i="20"/>
  <c r="J3560" i="20"/>
  <c r="D3506" i="20"/>
  <c r="D3677" i="20"/>
  <c r="I3759" i="20"/>
  <c r="J3756" i="20"/>
  <c r="E3570" i="20"/>
  <c r="E3719" i="20"/>
  <c r="E3593" i="20"/>
  <c r="E3714" i="20"/>
  <c r="D3533" i="20"/>
  <c r="H3412" i="20"/>
  <c r="E3311" i="20"/>
  <c r="J3301" i="20"/>
  <c r="J3397" i="20"/>
  <c r="H3627" i="20"/>
  <c r="D3404" i="20"/>
  <c r="E3590" i="20"/>
  <c r="E3396" i="20"/>
  <c r="I3692" i="20"/>
  <c r="D3505" i="20"/>
  <c r="I3267" i="20"/>
  <c r="E3621" i="20"/>
  <c r="I3532" i="20"/>
  <c r="E3478" i="20"/>
  <c r="D3728" i="20"/>
  <c r="J3697" i="20"/>
  <c r="K3727" i="20"/>
  <c r="E3490" i="20"/>
  <c r="K3651" i="20"/>
  <c r="K3755" i="20"/>
  <c r="H3566" i="20"/>
  <c r="H3591" i="20"/>
  <c r="E3334" i="20"/>
  <c r="E3651" i="20"/>
  <c r="H3576" i="20"/>
  <c r="I3566" i="20"/>
  <c r="J3266" i="20"/>
  <c r="D3542" i="20"/>
  <c r="K3276" i="20"/>
  <c r="I3517" i="20"/>
  <c r="K3692" i="20"/>
  <c r="J3595" i="20"/>
  <c r="I3338" i="20"/>
  <c r="I3682" i="20"/>
  <c r="D3514" i="20"/>
  <c r="H3404" i="20"/>
  <c r="J3733" i="20"/>
  <c r="I3652" i="20"/>
  <c r="I3729" i="20"/>
  <c r="H3507" i="20"/>
  <c r="I3569" i="20"/>
  <c r="E3759" i="20"/>
  <c r="K3726" i="20"/>
  <c r="H3535" i="20"/>
  <c r="H3334" i="20"/>
  <c r="K3753" i="20"/>
  <c r="H3645" i="20"/>
  <c r="K3423" i="20"/>
  <c r="D3704" i="20"/>
  <c r="D3516" i="20"/>
  <c r="I3730" i="20"/>
  <c r="E3508" i="20"/>
  <c r="I3683" i="20"/>
  <c r="I3565" i="20"/>
  <c r="D3705" i="20"/>
  <c r="J3651" i="20"/>
  <c r="E3486" i="20"/>
  <c r="I3335" i="20"/>
  <c r="E3665" i="20"/>
  <c r="E3549" i="20"/>
  <c r="I3440" i="20"/>
  <c r="E3574" i="20"/>
  <c r="H3715" i="20"/>
  <c r="D3627" i="20"/>
  <c r="I3755" i="20"/>
  <c r="H3433" i="20"/>
  <c r="E3361" i="20"/>
  <c r="E3729" i="20"/>
  <c r="D3658" i="20"/>
  <c r="J3562" i="20"/>
  <c r="I3757" i="20"/>
  <c r="J3676" i="20"/>
  <c r="J3616" i="20"/>
  <c r="J3399" i="20"/>
  <c r="D3370" i="20"/>
  <c r="E3682" i="20"/>
  <c r="J3694" i="20"/>
  <c r="J3715" i="20"/>
  <c r="D3721" i="20"/>
  <c r="D3362" i="20"/>
  <c r="H3729" i="20"/>
  <c r="J3727" i="20"/>
  <c r="K3723" i="20"/>
  <c r="J3657" i="20"/>
  <c r="E3716" i="20"/>
  <c r="J3598" i="20"/>
  <c r="H3620" i="20"/>
  <c r="E3315" i="20"/>
  <c r="E3269" i="20"/>
  <c r="J3600" i="20"/>
  <c r="K3459" i="20"/>
  <c r="E3694" i="20"/>
  <c r="K3663" i="20"/>
  <c r="H3570" i="20"/>
  <c r="H3516" i="20"/>
  <c r="K3505" i="20"/>
  <c r="I3512" i="20"/>
  <c r="H3396" i="20"/>
  <c r="E3398" i="20"/>
  <c r="E3761" i="20"/>
  <c r="H3618" i="20"/>
  <c r="I3726" i="20"/>
  <c r="K3486" i="20"/>
  <c r="J3591" i="20"/>
  <c r="D3305" i="20"/>
  <c r="E3543" i="20"/>
  <c r="D3517" i="20"/>
  <c r="H3670" i="20"/>
  <c r="K3734" i="20"/>
  <c r="K3367" i="20"/>
  <c r="D3618" i="20"/>
  <c r="I3391" i="20"/>
  <c r="I3568" i="20"/>
  <c r="I3337" i="20"/>
  <c r="K3665" i="20"/>
  <c r="H3481" i="20"/>
  <c r="D3746" i="20"/>
  <c r="I3594" i="20"/>
  <c r="K3507" i="20"/>
  <c r="D3452" i="20"/>
  <c r="H3721" i="20"/>
  <c r="D3589" i="20"/>
  <c r="H3714" i="20"/>
  <c r="H3534" i="20"/>
  <c r="H3344" i="20"/>
  <c r="D3628" i="20"/>
  <c r="K3441" i="20"/>
  <c r="H3737" i="20"/>
  <c r="I3604" i="20"/>
  <c r="J3463" i="20"/>
  <c r="H3695" i="20"/>
  <c r="I3462" i="20"/>
  <c r="K3632" i="20"/>
  <c r="J3508" i="20"/>
  <c r="D3755" i="20"/>
  <c r="J3589" i="20"/>
  <c r="E3404" i="20"/>
  <c r="K3695" i="20"/>
  <c r="E3619" i="20"/>
  <c r="K3560" i="20"/>
  <c r="H3537" i="20"/>
  <c r="H3660" i="20"/>
  <c r="J3601" i="20"/>
  <c r="K3718" i="20"/>
  <c r="K3761" i="20"/>
  <c r="I3598" i="20"/>
  <c r="E3740" i="20"/>
  <c r="D3364" i="20"/>
  <c r="H3694" i="20"/>
  <c r="C3315" i="20"/>
  <c r="C3350" i="20"/>
  <c r="C3596" i="20"/>
  <c r="C3434" i="20"/>
  <c r="C3735" i="20"/>
  <c r="C3272" i="20"/>
  <c r="C3338" i="20"/>
  <c r="C3688" i="20"/>
  <c r="C3709" i="20"/>
  <c r="C3431" i="20"/>
  <c r="C3739" i="20"/>
  <c r="C3621" i="20"/>
  <c r="C3590" i="20"/>
  <c r="C3726" i="20"/>
  <c r="C3339" i="20"/>
  <c r="C3604" i="20"/>
  <c r="C3442" i="20"/>
  <c r="C3270" i="20"/>
  <c r="C3759" i="20"/>
  <c r="C3680" i="20"/>
  <c r="C3534" i="20"/>
  <c r="C3625" i="20"/>
  <c r="C3397" i="20"/>
  <c r="C3698" i="20"/>
  <c r="C3636" i="20"/>
  <c r="C3663" i="20"/>
  <c r="C3610" i="20"/>
  <c r="C3470" i="20"/>
  <c r="C3342" i="20"/>
  <c r="C3325" i="20"/>
  <c r="C3579" i="20"/>
  <c r="C3501" i="20"/>
  <c r="C3264" i="20"/>
  <c r="C3626" i="20"/>
  <c r="C3635" i="20"/>
  <c r="C3387" i="20"/>
  <c r="C3334" i="20"/>
  <c r="H3337" i="20"/>
  <c r="D3645" i="20"/>
  <c r="J3334" i="20"/>
  <c r="I3675" i="20"/>
  <c r="I3463" i="20"/>
  <c r="E3454" i="20"/>
  <c r="J3455" i="20"/>
  <c r="E3685" i="20"/>
  <c r="I3493" i="20"/>
  <c r="I3432" i="20"/>
  <c r="H3508" i="20"/>
  <c r="K3724" i="20"/>
  <c r="K3596" i="20"/>
  <c r="J3704" i="20"/>
  <c r="J3514" i="20"/>
  <c r="K3421" i="20"/>
  <c r="I3719" i="20"/>
  <c r="J3761" i="20"/>
  <c r="H3727" i="20"/>
  <c r="J3313" i="20"/>
  <c r="K3430" i="20"/>
  <c r="D3366" i="20"/>
  <c r="I3370" i="20"/>
  <c r="J3374" i="20"/>
  <c r="I3724" i="20"/>
  <c r="K3278" i="20"/>
  <c r="D3434" i="20"/>
  <c r="H3411" i="20"/>
  <c r="D3433" i="20"/>
  <c r="D3311" i="20"/>
  <c r="H3631" i="20"/>
  <c r="I3484" i="20"/>
  <c r="K3720" i="20"/>
  <c r="D3697" i="20"/>
  <c r="I3618" i="20"/>
  <c r="E3560" i="20"/>
  <c r="D3537" i="20"/>
  <c r="J3543" i="20"/>
  <c r="J3511" i="20"/>
  <c r="K3621" i="20"/>
  <c r="J3563" i="20"/>
  <c r="D3695" i="20"/>
  <c r="J3758" i="20"/>
  <c r="E3587" i="20"/>
  <c r="E3392" i="20"/>
  <c r="E3512" i="20"/>
  <c r="J3457" i="20"/>
  <c r="E3379" i="20"/>
  <c r="E3374" i="20"/>
  <c r="D3335" i="20"/>
  <c r="H3405" i="20"/>
  <c r="J3632" i="20"/>
  <c r="I3424" i="20"/>
  <c r="E3594" i="20"/>
  <c r="J3424" i="20"/>
  <c r="D3715" i="20"/>
  <c r="H3511" i="20"/>
  <c r="I3306" i="20"/>
  <c r="J3627" i="20"/>
  <c r="D3539" i="20"/>
  <c r="J3484" i="20"/>
  <c r="D3748" i="20"/>
  <c r="K3729" i="20"/>
  <c r="E3750" i="20"/>
  <c r="D3624" i="20"/>
  <c r="I3560" i="20"/>
  <c r="E3753" i="20"/>
  <c r="E3442" i="20"/>
  <c r="H3699" i="20"/>
  <c r="H3266" i="20"/>
  <c r="H3505" i="20"/>
  <c r="D3649" i="20"/>
  <c r="E3487" i="20"/>
  <c r="I3659" i="20"/>
  <c r="K3539" i="20"/>
  <c r="D3742" i="20"/>
  <c r="J3622" i="20"/>
  <c r="H3459" i="20"/>
  <c r="J3730" i="20"/>
  <c r="H3652" i="20"/>
  <c r="D3593" i="20"/>
  <c r="J3626" i="20"/>
  <c r="K3754" i="20"/>
  <c r="E3752" i="20"/>
  <c r="I3752" i="20"/>
  <c r="I3421" i="20"/>
  <c r="D3717" i="20"/>
  <c r="E3652" i="20"/>
  <c r="E3653" i="20"/>
  <c r="H3720" i="20"/>
  <c r="C3440" i="20"/>
  <c r="C3710" i="20"/>
  <c r="C3724" i="20"/>
  <c r="C3566" i="20"/>
  <c r="C3366" i="20"/>
  <c r="C3541" i="20"/>
  <c r="C3600" i="20"/>
  <c r="C3630" i="20"/>
  <c r="C3725" i="20"/>
  <c r="C3736" i="20"/>
  <c r="C3505" i="20"/>
  <c r="C3263" i="20"/>
  <c r="C3297" i="20"/>
  <c r="C3377" i="20"/>
  <c r="C3462" i="20"/>
  <c r="C3732" i="20"/>
  <c r="C3574" i="20"/>
  <c r="C3359" i="20"/>
  <c r="C3360" i="20"/>
  <c r="C3483" i="20"/>
  <c r="C3375" i="20"/>
  <c r="C3369" i="20"/>
  <c r="C3256" i="20"/>
  <c r="C3752" i="20"/>
  <c r="C3514" i="20"/>
  <c r="C3406" i="20"/>
  <c r="C3689" i="20"/>
  <c r="C3603" i="20"/>
  <c r="C3356" i="20"/>
  <c r="C3464" i="20"/>
  <c r="C3512" i="20"/>
  <c r="C3394" i="20"/>
  <c r="C3528" i="20"/>
  <c r="C3511" i="20"/>
  <c r="C3267" i="20"/>
  <c r="C3522" i="20"/>
  <c r="C3357" i="20"/>
  <c r="I3580" i="20"/>
  <c r="I3612" i="20"/>
  <c r="E3362" i="20"/>
  <c r="H3280" i="20"/>
  <c r="J3279" i="20"/>
  <c r="D3725" i="20"/>
  <c r="D3686" i="20"/>
  <c r="I3592" i="20"/>
  <c r="D3587" i="20"/>
  <c r="K3600" i="20"/>
  <c r="H3336" i="20"/>
  <c r="E3432" i="20"/>
  <c r="D3625" i="20"/>
  <c r="K3337" i="20"/>
  <c r="J3569" i="20"/>
  <c r="E3483" i="20"/>
  <c r="J3309" i="20"/>
  <c r="H3572" i="20"/>
  <c r="H3277" i="20"/>
  <c r="I3459" i="20"/>
  <c r="E3480" i="20"/>
  <c r="J3593" i="20"/>
  <c r="E3595" i="20"/>
  <c r="D3509" i="20"/>
  <c r="D3486" i="20"/>
  <c r="J3696" i="20"/>
  <c r="J3687" i="20"/>
  <c r="H3605" i="20"/>
  <c r="E3592" i="20"/>
  <c r="I3365" i="20"/>
  <c r="H3691" i="20"/>
  <c r="K3532" i="20"/>
  <c r="K3331" i="20"/>
  <c r="H3752" i="20"/>
  <c r="I3684" i="20"/>
  <c r="H3592" i="20"/>
  <c r="D3599" i="20"/>
  <c r="I3588" i="20"/>
  <c r="J3599" i="20"/>
  <c r="K3747" i="20"/>
  <c r="E3726" i="20"/>
  <c r="K3748" i="20"/>
  <c r="E3363" i="20"/>
  <c r="H3692" i="20"/>
  <c r="E3747" i="20"/>
  <c r="I3687" i="20"/>
  <c r="D3724" i="20"/>
  <c r="J3526" i="20"/>
  <c r="H3331" i="20"/>
  <c r="J3422" i="20"/>
  <c r="J3433" i="20"/>
  <c r="H3663" i="20"/>
  <c r="I3450" i="20"/>
  <c r="K3620" i="20"/>
  <c r="J3462" i="20"/>
  <c r="D3727" i="20"/>
  <c r="I3542" i="20"/>
  <c r="I3307" i="20"/>
  <c r="I3660" i="20"/>
  <c r="D3569" i="20"/>
  <c r="I3514" i="20"/>
  <c r="E3424" i="20"/>
  <c r="K3434" i="20"/>
  <c r="E3281" i="20"/>
  <c r="I3750" i="20"/>
  <c r="I3431" i="20"/>
  <c r="H3544" i="20"/>
  <c r="J3698" i="20"/>
  <c r="E3459" i="20"/>
  <c r="J3710" i="20"/>
  <c r="D3534" i="20"/>
  <c r="D3739" i="20"/>
  <c r="K3510" i="20"/>
  <c r="E3686" i="20"/>
  <c r="D3570" i="20"/>
  <c r="D3277" i="20"/>
  <c r="K3655" i="20"/>
  <c r="H3490" i="20"/>
  <c r="K3361" i="20"/>
  <c r="H3685" i="20"/>
  <c r="K3625" i="20"/>
  <c r="H3717" i="20"/>
  <c r="I3435" i="20"/>
  <c r="J3450" i="20"/>
  <c r="D3456" i="20"/>
  <c r="K3515" i="20"/>
  <c r="J3760" i="20"/>
  <c r="J3426" i="20"/>
  <c r="J3391" i="20"/>
  <c r="D3758" i="20"/>
  <c r="C3572" i="20"/>
  <c r="C3324" i="20"/>
  <c r="C3614" i="20"/>
  <c r="C3693" i="20"/>
  <c r="C3488" i="20"/>
  <c r="C3446" i="20"/>
  <c r="C3642" i="20"/>
  <c r="C3439" i="20"/>
  <c r="C3382" i="20"/>
  <c r="C3447" i="20"/>
  <c r="C3473" i="20"/>
  <c r="C3647" i="20"/>
  <c r="C3578" i="20"/>
  <c r="C3696" i="20"/>
  <c r="C3595" i="20"/>
  <c r="C3363" i="20"/>
  <c r="C3701" i="20"/>
  <c r="C3496" i="20"/>
  <c r="C3497" i="20"/>
  <c r="C3746" i="20"/>
  <c r="C3648" i="20"/>
  <c r="C3567" i="20"/>
  <c r="C3518" i="20"/>
  <c r="C3558" i="20"/>
  <c r="C3302" i="20"/>
  <c r="C3391" i="20"/>
  <c r="C3257" i="20"/>
  <c r="C3731" i="20"/>
  <c r="C3493" i="20"/>
  <c r="C3341" i="20"/>
  <c r="C3289" i="20"/>
  <c r="C3262" i="20"/>
  <c r="C3353" i="20"/>
  <c r="C3608" i="20"/>
  <c r="E3569" i="20"/>
  <c r="K3280" i="20"/>
  <c r="H3672" i="20"/>
  <c r="E3391" i="20"/>
  <c r="I3656" i="20"/>
  <c r="D3573" i="20"/>
  <c r="K3455" i="20"/>
  <c r="E3537" i="20"/>
  <c r="J3750" i="20"/>
  <c r="E3456" i="20"/>
  <c r="H3338" i="20"/>
  <c r="E3659" i="20"/>
  <c r="K3631" i="20"/>
  <c r="K3394" i="20"/>
  <c r="H3599" i="20"/>
  <c r="K3506" i="20"/>
  <c r="J3401" i="20"/>
  <c r="I3425" i="20"/>
  <c r="K3450" i="20"/>
  <c r="J3490" i="20"/>
  <c r="H3510" i="20"/>
  <c r="D3687" i="20"/>
  <c r="I3688" i="20"/>
  <c r="H3596" i="20"/>
  <c r="D3664" i="20"/>
  <c r="K3463" i="20"/>
  <c r="K3562" i="20"/>
  <c r="E3669" i="20"/>
  <c r="I3689" i="20"/>
  <c r="K3401" i="20"/>
  <c r="K3612" i="20"/>
  <c r="I3543" i="20"/>
  <c r="K3405" i="20"/>
  <c r="K3519" i="20"/>
  <c r="I3717" i="20"/>
  <c r="H3625" i="20"/>
  <c r="D3632" i="20"/>
  <c r="J3621" i="20"/>
  <c r="D3693" i="20"/>
  <c r="I3400" i="20"/>
  <c r="K3371" i="20"/>
  <c r="I3761" i="20"/>
  <c r="J3491" i="20"/>
  <c r="D3753" i="20"/>
  <c r="D3756" i="20"/>
  <c r="K3541" i="20"/>
  <c r="K3456" i="20"/>
  <c r="I3260" i="20"/>
  <c r="H3678" i="20"/>
  <c r="E3496" i="20"/>
  <c r="H3462" i="20"/>
  <c r="J3692" i="20"/>
  <c r="E3461" i="20"/>
  <c r="I3631" i="20"/>
  <c r="I3506" i="20"/>
  <c r="J3753" i="20"/>
  <c r="J3587" i="20"/>
  <c r="H3398" i="20"/>
  <c r="J3693" i="20"/>
  <c r="E3601" i="20"/>
  <c r="J3545" i="20"/>
  <c r="J3517" i="20"/>
  <c r="E3633" i="20"/>
  <c r="K3589" i="20"/>
  <c r="H3491" i="20"/>
  <c r="J3718" i="20"/>
  <c r="K3661" i="20"/>
  <c r="K3666" i="20"/>
  <c r="I3629" i="20"/>
  <c r="J3276" i="20"/>
  <c r="H3560" i="20"/>
  <c r="I3302" i="20"/>
  <c r="I3535" i="20"/>
  <c r="K3696" i="20"/>
  <c r="K3601" i="20"/>
  <c r="J3370" i="20"/>
  <c r="D3689" i="20"/>
  <c r="I3534" i="20"/>
  <c r="E3430" i="20"/>
  <c r="J3302" i="20"/>
  <c r="D3659" i="20"/>
  <c r="I3751" i="20"/>
  <c r="I3538" i="20"/>
  <c r="J3650" i="20"/>
  <c r="D3391" i="20"/>
  <c r="K3619" i="20"/>
  <c r="E3436" i="20"/>
  <c r="D3374" i="20"/>
  <c r="D3691" i="20"/>
  <c r="D3629" i="20"/>
  <c r="C3699" i="20"/>
  <c r="C3449" i="20"/>
  <c r="C3293" i="20"/>
  <c r="C3465" i="20"/>
  <c r="C3623" i="20"/>
  <c r="C3481" i="20"/>
  <c r="C3457" i="20"/>
  <c r="C3336" i="20"/>
  <c r="C3271" i="20"/>
  <c r="C3489" i="20"/>
  <c r="C3379" i="20"/>
  <c r="C3539" i="20"/>
  <c r="C3430" i="20"/>
  <c r="C3258" i="20"/>
  <c r="C3723" i="20"/>
  <c r="C3485" i="20"/>
  <c r="C3333" i="20"/>
  <c r="C3615" i="20"/>
  <c r="C3408" i="20"/>
  <c r="C3400" i="20"/>
  <c r="C3459" i="20"/>
  <c r="C3506" i="20"/>
  <c r="C3601" i="20"/>
  <c r="C3657" i="20"/>
  <c r="C3605" i="20"/>
  <c r="C3508" i="20"/>
  <c r="C3540" i="20"/>
  <c r="C3362" i="20"/>
  <c r="C3612" i="20"/>
  <c r="C3478" i="20"/>
  <c r="C3632" i="20"/>
  <c r="C3472" i="20"/>
  <c r="C3686" i="20"/>
  <c r="C3398" i="20"/>
  <c r="C3513" i="20"/>
  <c r="C3276" i="20"/>
  <c r="C3613" i="20"/>
  <c r="K3582" i="20"/>
  <c r="H3272" i="20"/>
  <c r="I3678" i="20"/>
  <c r="J3684" i="20"/>
  <c r="E3597" i="20"/>
  <c r="J3729" i="20"/>
  <c r="E3626" i="20"/>
  <c r="I3481" i="20"/>
  <c r="D3504" i="20"/>
  <c r="D3723" i="20"/>
  <c r="E3758" i="20"/>
  <c r="H3757" i="20"/>
  <c r="H3400" i="20"/>
  <c r="E3684" i="20"/>
  <c r="J3628" i="20"/>
  <c r="E3542" i="20"/>
  <c r="H3533" i="20"/>
  <c r="D3463" i="20"/>
  <c r="D3484" i="20"/>
  <c r="J3534" i="20"/>
  <c r="I3571" i="20"/>
  <c r="H3759" i="20"/>
  <c r="E3746" i="20"/>
  <c r="I3746" i="20"/>
  <c r="D3481" i="20"/>
  <c r="E3650" i="20"/>
  <c r="H3753" i="20"/>
  <c r="I3608" i="20"/>
  <c r="I3706" i="20"/>
  <c r="D3461" i="20"/>
  <c r="D3279" i="20"/>
  <c r="E3567" i="20"/>
  <c r="I3491" i="20"/>
  <c r="K3344" i="20"/>
  <c r="J3728" i="20"/>
  <c r="J3691" i="20"/>
  <c r="E3272" i="20"/>
  <c r="J3654" i="20"/>
  <c r="J3747" i="20"/>
  <c r="E3513" i="20"/>
  <c r="K3595" i="20"/>
  <c r="E3305" i="20"/>
  <c r="D3592" i="20"/>
  <c r="D3623" i="20"/>
  <c r="I3390" i="20"/>
  <c r="H3756" i="20"/>
  <c r="D3458" i="20"/>
  <c r="E3327" i="20"/>
  <c r="J3475" i="20"/>
  <c r="E3741" i="20"/>
  <c r="D3491" i="20"/>
  <c r="H3643" i="20"/>
  <c r="K3485" i="20"/>
  <c r="E3658" i="20"/>
  <c r="J3537" i="20"/>
  <c r="J3701" i="20"/>
  <c r="I3620" i="20"/>
  <c r="H3457" i="20"/>
  <c r="D3666" i="20"/>
  <c r="H3650" i="20"/>
  <c r="J3590" i="20"/>
  <c r="D3621" i="20"/>
  <c r="J3751" i="20"/>
  <c r="I3748" i="20"/>
  <c r="D3685" i="20"/>
  <c r="J3559" i="20"/>
  <c r="H3515" i="20"/>
  <c r="J3281" i="20"/>
  <c r="K3694" i="20"/>
  <c r="I3333" i="20"/>
  <c r="D3590" i="20"/>
  <c r="E3340" i="20"/>
  <c r="E3559" i="20"/>
  <c r="E3681" i="20"/>
  <c r="D3651" i="20"/>
  <c r="E3450" i="20"/>
  <c r="I3720" i="20"/>
  <c r="J3564" i="20"/>
  <c r="D3480" i="20"/>
  <c r="E3394" i="20"/>
  <c r="D3692" i="20"/>
  <c r="K3424" i="20"/>
  <c r="H3628" i="20"/>
  <c r="H3750" i="20"/>
  <c r="J3509" i="20"/>
  <c r="D3696" i="20"/>
  <c r="J3738" i="20"/>
  <c r="D3622" i="20"/>
  <c r="J3505" i="20"/>
  <c r="K3545" i="20"/>
  <c r="C3331" i="20"/>
  <c r="C3581" i="20"/>
  <c r="C3419" i="20"/>
  <c r="C3503" i="20"/>
  <c r="C3751" i="20"/>
  <c r="C3641" i="20"/>
  <c r="C3519" i="20"/>
  <c r="C3593" i="20"/>
  <c r="C3517" i="20"/>
  <c r="C3399" i="20"/>
  <c r="C3268" i="20"/>
  <c r="C3526" i="20"/>
  <c r="C3329" i="20"/>
  <c r="C3323" i="20"/>
  <c r="C3389" i="20"/>
  <c r="C3620" i="20"/>
  <c r="C3456" i="20"/>
  <c r="C3743" i="20"/>
  <c r="C3306" i="20"/>
  <c r="C3479" i="20"/>
  <c r="C3720" i="20"/>
  <c r="C3582" i="20"/>
  <c r="C3730" i="20"/>
  <c r="C3290" i="20"/>
  <c r="C3486" i="20"/>
  <c r="C3542" i="20"/>
  <c r="C3557" i="20"/>
  <c r="C3484" i="20"/>
  <c r="C3740" i="20"/>
  <c r="C3575" i="20"/>
  <c r="C3673" i="20"/>
  <c r="C3364" i="20"/>
  <c r="C3354" i="20"/>
  <c r="C3281" i="20"/>
  <c r="C3651" i="20"/>
  <c r="C3402" i="20"/>
  <c r="C3741" i="20"/>
  <c r="I3570" i="20"/>
  <c r="K3563" i="20"/>
  <c r="E3565" i="20"/>
  <c r="K3489" i="20"/>
  <c r="K3653" i="20"/>
  <c r="D3507" i="20"/>
  <c r="D3485" i="20"/>
  <c r="K3543" i="20"/>
  <c r="E3744" i="20"/>
  <c r="D3536" i="20"/>
  <c r="D3591" i="20"/>
  <c r="H3751" i="20"/>
  <c r="J3458" i="20"/>
  <c r="I3310" i="20"/>
  <c r="I3504" i="20"/>
  <c r="K3565" i="20"/>
  <c r="I3563" i="20"/>
  <c r="E3507" i="20"/>
  <c r="E3545" i="20"/>
  <c r="K3564" i="20"/>
  <c r="J3619" i="20"/>
  <c r="K3537" i="20"/>
  <c r="J3759" i="20"/>
  <c r="D3760" i="20"/>
  <c r="I3686" i="20"/>
  <c r="K3480" i="20"/>
  <c r="I3753" i="20"/>
  <c r="E3736" i="20"/>
  <c r="D3333" i="20"/>
  <c r="H3488" i="20"/>
  <c r="K3335" i="20"/>
  <c r="K3592" i="20"/>
  <c r="J3535" i="20"/>
  <c r="K3428" i="20"/>
  <c r="H3300" i="20"/>
  <c r="H3722" i="20"/>
  <c r="E3368" i="20"/>
  <c r="K3687" i="20"/>
  <c r="K3760" i="20"/>
  <c r="I3600" i="20"/>
  <c r="E3728" i="20"/>
  <c r="H3485" i="20"/>
  <c r="K3685" i="20"/>
  <c r="E3715" i="20"/>
  <c r="E3365" i="20"/>
  <c r="K3591" i="20"/>
  <c r="H3755" i="20"/>
  <c r="D3672" i="20"/>
  <c r="I3434" i="20"/>
  <c r="H3707" i="20"/>
  <c r="H3517" i="20"/>
  <c r="D3736" i="20"/>
  <c r="I3509" i="20"/>
  <c r="K3684" i="20"/>
  <c r="J3567" i="20"/>
  <c r="K3744" i="20"/>
  <c r="J3653" i="20"/>
  <c r="E3488" i="20"/>
  <c r="K3340" i="20"/>
  <c r="E3683" i="20"/>
  <c r="K3623" i="20"/>
  <c r="E3697" i="20"/>
  <c r="D3426" i="20"/>
  <c r="H3402" i="20"/>
  <c r="E3691" i="20"/>
  <c r="I3461" i="20"/>
  <c r="H3716" i="20"/>
  <c r="J3707" i="20"/>
  <c r="J3743" i="20"/>
  <c r="K3369" i="20"/>
  <c r="J3620" i="20"/>
  <c r="J3393" i="20"/>
  <c r="K3569" i="20"/>
  <c r="K3342" i="20"/>
  <c r="D3684" i="20"/>
  <c r="I3483" i="20"/>
  <c r="H3747" i="20"/>
  <c r="I3596" i="20"/>
  <c r="D3510" i="20"/>
  <c r="I3455" i="20"/>
  <c r="J3722" i="20"/>
  <c r="D3600" i="20"/>
  <c r="D3718" i="20"/>
  <c r="E3452" i="20"/>
  <c r="H3597" i="20"/>
  <c r="E3749" i="20"/>
  <c r="J3608" i="20"/>
  <c r="J3741" i="20"/>
  <c r="K3697" i="20"/>
  <c r="J3618" i="20"/>
  <c r="C3454" i="20"/>
  <c r="C3708" i="20"/>
  <c r="C3553" i="20"/>
  <c r="C3351" i="20"/>
  <c r="C3352" i="20"/>
  <c r="C3453" i="20"/>
  <c r="C3468" i="20"/>
  <c r="C3298" i="20"/>
  <c r="C3383" i="20"/>
  <c r="C3694" i="20"/>
  <c r="C3652" i="20"/>
  <c r="C3633" i="20"/>
  <c r="C3713" i="20"/>
  <c r="C3448" i="20"/>
  <c r="C3278" i="20"/>
  <c r="C3748" i="20"/>
  <c r="C3589" i="20"/>
  <c r="C3374" i="20"/>
  <c r="C3570" i="20"/>
  <c r="C3760" i="20"/>
  <c r="C3585" i="20"/>
  <c r="C3597" i="20"/>
  <c r="C3516" i="20"/>
  <c r="C3370" i="20"/>
  <c r="C3606" i="20"/>
  <c r="C3563" i="20"/>
  <c r="C3562" i="20"/>
  <c r="C3619" i="20"/>
  <c r="C3371" i="20"/>
  <c r="C3504" i="20"/>
  <c r="C3461" i="20"/>
  <c r="C3749" i="20"/>
  <c r="C3617" i="20"/>
  <c r="C3251" i="20"/>
  <c r="C3286" i="20"/>
  <c r="K3712" i="20"/>
  <c r="J3603" i="20"/>
  <c r="D3395" i="20"/>
  <c r="I3369" i="20"/>
  <c r="D3761" i="20"/>
  <c r="I3256" i="20"/>
  <c r="H3748" i="20"/>
  <c r="I3489" i="20"/>
  <c r="D3397" i="20"/>
  <c r="J3269" i="20"/>
  <c r="I3559" i="20"/>
  <c r="I3696" i="20"/>
  <c r="J3695" i="20"/>
  <c r="J3675" i="20"/>
  <c r="H3711" i="20"/>
  <c r="I3591" i="20"/>
  <c r="I3628" i="20"/>
  <c r="H3600" i="20"/>
  <c r="H3590" i="20"/>
  <c r="K3629" i="20"/>
  <c r="J3685" i="20"/>
  <c r="J3720" i="20"/>
  <c r="I3721" i="20"/>
  <c r="I3479" i="20"/>
  <c r="I3510" i="20"/>
  <c r="I3453" i="20"/>
  <c r="H3653" i="20"/>
  <c r="H3500" i="20"/>
  <c r="E3411" i="20"/>
  <c r="J3544" i="20"/>
  <c r="E3372" i="20"/>
  <c r="E3630" i="20"/>
  <c r="J3597" i="20"/>
  <c r="H3479" i="20"/>
  <c r="D3393" i="20"/>
  <c r="H3423" i="20"/>
  <c r="E3434" i="20"/>
  <c r="K3719" i="20"/>
  <c r="E3562" i="20"/>
  <c r="K3693" i="20"/>
  <c r="J3403" i="20"/>
  <c r="J3570" i="20"/>
  <c r="D3729" i="20"/>
  <c r="E3757" i="20"/>
  <c r="J3335" i="20"/>
  <c r="K3422" i="20"/>
  <c r="D3754" i="20"/>
  <c r="E3640" i="20"/>
  <c r="K3618" i="20"/>
  <c r="D3274" i="20"/>
  <c r="D3559" i="20"/>
  <c r="I3281" i="20"/>
  <c r="E3534" i="20"/>
  <c r="I3695" i="20"/>
  <c r="K3599" i="20"/>
  <c r="H3365" i="20"/>
  <c r="J3686" i="20"/>
  <c r="H3532" i="20"/>
  <c r="K3426" i="20"/>
  <c r="K3279" i="20"/>
  <c r="D3657" i="20"/>
  <c r="K3749" i="20"/>
  <c r="E3533" i="20"/>
  <c r="H3746" i="20"/>
  <c r="H3309" i="20"/>
  <c r="H3271" i="20"/>
  <c r="D3347" i="20"/>
  <c r="K3399" i="20"/>
  <c r="J3343" i="20"/>
  <c r="J3421" i="20"/>
  <c r="D3650" i="20"/>
  <c r="E3427" i="20"/>
  <c r="I3595" i="20"/>
  <c r="E3428" i="20"/>
  <c r="E3717" i="20"/>
  <c r="J3513" i="20"/>
  <c r="K3311" i="20"/>
  <c r="J3629" i="20"/>
  <c r="E3541" i="20"/>
  <c r="J3486" i="20"/>
  <c r="H3749" i="20"/>
  <c r="D3750" i="20"/>
  <c r="K3751" i="20"/>
  <c r="D3540" i="20"/>
  <c r="J3690" i="20"/>
  <c r="D3331" i="20"/>
  <c r="J3367" i="20"/>
  <c r="I3488" i="20"/>
  <c r="H3588" i="20"/>
  <c r="E3625" i="20"/>
  <c r="C3587" i="20"/>
  <c r="C3340" i="20"/>
  <c r="C3677" i="20"/>
  <c r="C3474" i="20"/>
  <c r="C3475" i="20"/>
  <c r="C3714" i="20"/>
  <c r="C3609" i="20"/>
  <c r="C3435" i="20"/>
  <c r="C3345" i="20"/>
  <c r="C3355" i="20"/>
  <c r="C3349" i="20"/>
  <c r="C3273" i="20"/>
  <c r="C3423" i="20"/>
  <c r="C3580" i="20"/>
  <c r="C3348" i="20"/>
  <c r="C3678" i="20"/>
  <c r="C3717" i="20"/>
  <c r="C3509" i="20"/>
  <c r="C3594" i="20"/>
  <c r="C3681" i="20"/>
  <c r="C3499" i="20"/>
  <c r="C3255" i="20"/>
  <c r="C3598" i="20"/>
  <c r="C3627" i="20"/>
  <c r="C3525" i="20"/>
  <c r="C3274" i="20"/>
  <c r="C3282" i="20"/>
  <c r="C3747" i="20"/>
  <c r="C3756" i="20"/>
  <c r="C3655" i="20"/>
  <c r="C3492" i="20"/>
  <c r="C3390" i="20"/>
  <c r="C3737" i="20"/>
  <c r="C3378" i="20"/>
  <c r="C3546" i="20"/>
  <c r="C3660" i="20"/>
  <c r="C3507" i="20"/>
  <c r="J3398" i="20"/>
  <c r="H3428" i="20"/>
  <c r="J3661" i="20"/>
  <c r="E3505" i="20"/>
  <c r="J3630" i="20"/>
  <c r="D3515" i="20"/>
  <c r="I3693" i="20"/>
  <c r="D3719" i="20"/>
  <c r="J3451" i="20"/>
  <c r="E3622" i="20"/>
  <c r="K3432" i="20"/>
  <c r="K3488" i="20"/>
  <c r="C3429" i="20"/>
  <c r="C3471" i="20"/>
  <c r="C3559" i="20"/>
  <c r="C3755" i="20"/>
  <c r="C3358" i="20"/>
  <c r="C3547" i="20"/>
  <c r="C3548" i="20"/>
  <c r="C3384" i="20"/>
  <c r="C3280" i="20"/>
  <c r="C3266" i="20"/>
  <c r="C3395" i="20"/>
  <c r="C3679" i="20"/>
  <c r="C3640" i="20"/>
  <c r="C3722" i="20"/>
  <c r="C3592" i="20"/>
  <c r="C3727" i="20"/>
  <c r="C3386" i="20"/>
  <c r="C3284" i="20"/>
  <c r="C3283" i="20"/>
  <c r="C3318" i="20"/>
  <c r="C3565" i="20"/>
  <c r="C3403" i="20"/>
  <c r="C3703" i="20"/>
  <c r="C3674" i="20"/>
  <c r="C3322" i="20"/>
  <c r="C3624" i="20"/>
  <c r="C3291" i="20"/>
  <c r="C3326" i="20"/>
  <c r="C3588" i="20"/>
  <c r="C3426" i="20"/>
  <c r="C3711" i="20"/>
  <c r="C3427" i="20"/>
  <c r="J3432" i="20"/>
  <c r="K3451" i="20"/>
  <c r="C3413" i="20"/>
  <c r="C3269" i="20"/>
  <c r="C3259" i="20"/>
  <c r="C3577" i="20"/>
  <c r="C3584" i="20"/>
  <c r="E3641" i="20"/>
  <c r="H3654" i="20"/>
  <c r="H3633" i="20"/>
  <c r="K3657" i="20"/>
  <c r="E3509" i="20"/>
  <c r="J3663" i="20"/>
  <c r="E3313" i="20"/>
  <c r="H3562" i="20"/>
  <c r="I3654" i="20"/>
  <c r="J3478" i="20"/>
  <c r="J3482" i="20"/>
  <c r="C3250" i="20"/>
  <c r="C3628" i="20"/>
  <c r="C3317" i="20"/>
  <c r="C3252" i="20"/>
  <c r="C3279" i="20"/>
  <c r="C3494" i="20"/>
  <c r="C3671" i="20"/>
  <c r="C3586" i="20"/>
  <c r="C3658" i="20"/>
  <c r="C3561" i="20"/>
  <c r="C3583" i="20"/>
  <c r="C3515" i="20"/>
  <c r="C3311" i="20"/>
  <c r="C3452" i="20"/>
  <c r="C3712" i="20"/>
  <c r="C3754" i="20"/>
  <c r="C3761" i="20"/>
  <c r="C3521" i="20"/>
  <c r="C3410" i="20"/>
  <c r="C3409" i="20"/>
  <c r="C3638" i="20"/>
  <c r="C3692" i="20"/>
  <c r="C3537" i="20"/>
  <c r="C3335" i="20"/>
  <c r="C3482" i="20"/>
  <c r="C3421" i="20"/>
  <c r="C3520" i="20"/>
  <c r="C3417" i="20"/>
  <c r="C3670" i="20"/>
  <c r="C3716" i="20"/>
  <c r="C3545" i="20"/>
  <c r="C3343" i="20"/>
  <c r="C3656" i="20"/>
  <c r="I3655" i="20"/>
  <c r="C3639" i="20"/>
  <c r="C3555" i="20"/>
  <c r="C3380" i="20"/>
  <c r="C3367" i="20"/>
  <c r="C3682" i="20"/>
  <c r="K3403" i="20"/>
  <c r="E3722" i="20"/>
  <c r="E3623" i="20"/>
  <c r="H3431" i="20"/>
  <c r="J3454" i="20"/>
  <c r="K3758" i="20"/>
  <c r="J3588" i="20"/>
  <c r="D3478" i="20"/>
  <c r="I3381" i="20"/>
  <c r="H3728" i="20"/>
  <c r="I3427" i="20"/>
  <c r="C3715" i="20"/>
  <c r="C3265" i="20"/>
  <c r="C3524" i="20"/>
  <c r="C3405" i="20"/>
  <c r="C3344" i="20"/>
  <c r="C3372" i="20"/>
  <c r="C3303" i="20"/>
  <c r="C3422" i="20"/>
  <c r="C3407" i="20"/>
  <c r="C3491" i="20"/>
  <c r="C3425" i="20"/>
  <c r="C3653" i="20"/>
  <c r="C3450" i="20"/>
  <c r="C3697" i="20"/>
  <c r="C3477" i="20"/>
  <c r="C3728" i="20"/>
  <c r="C3602" i="20"/>
  <c r="C3643" i="20"/>
  <c r="C3530" i="20"/>
  <c r="C3529" i="20"/>
  <c r="C3292" i="20"/>
  <c r="C3495" i="20"/>
  <c r="C3661" i="20"/>
  <c r="C3458" i="20"/>
  <c r="C3729" i="20"/>
  <c r="C3550" i="20"/>
  <c r="C3314" i="20"/>
  <c r="C3551" i="20"/>
  <c r="C3316" i="20"/>
  <c r="C3554" i="20"/>
  <c r="C3685" i="20"/>
  <c r="C3480" i="20"/>
  <c r="C3304" i="20"/>
  <c r="I3269" i="20"/>
  <c r="C3707" i="20"/>
  <c r="C3690" i="20"/>
  <c r="C3294" i="20"/>
  <c r="C3705" i="20"/>
  <c r="D3747" i="20"/>
  <c r="D3423" i="20"/>
  <c r="D3663" i="20"/>
  <c r="I3363" i="20"/>
  <c r="J3461" i="20"/>
  <c r="D3345" i="20"/>
  <c r="E3338" i="20"/>
  <c r="K3373" i="20"/>
  <c r="D3342" i="20"/>
  <c r="I3544" i="20"/>
  <c r="H3629" i="20"/>
  <c r="C3463" i="20"/>
  <c r="C3611" i="20"/>
  <c r="C3631" i="20"/>
  <c r="C3532" i="20"/>
  <c r="C3500" i="20"/>
  <c r="C3629" i="20"/>
  <c r="C3428" i="20"/>
  <c r="C3665" i="20"/>
  <c r="C3416" i="20"/>
  <c r="C3510" i="20"/>
  <c r="C3684" i="20"/>
  <c r="C3254" i="20"/>
  <c r="C3568" i="20"/>
  <c r="C3527" i="20"/>
  <c r="C3365" i="20"/>
  <c r="C3704" i="20"/>
  <c r="C3744" i="20"/>
  <c r="C3275" i="20"/>
  <c r="C3668" i="20"/>
  <c r="C3667" i="20"/>
  <c r="C3418" i="20"/>
  <c r="C3261" i="20"/>
  <c r="C3381" i="20"/>
  <c r="C3591" i="20"/>
  <c r="C3634" i="20"/>
  <c r="C3396" i="20"/>
  <c r="C3738" i="20"/>
  <c r="C3675" i="20"/>
  <c r="C3441" i="20"/>
  <c r="C3285" i="20"/>
  <c r="C3412" i="20"/>
  <c r="C3599" i="20"/>
  <c r="C3305" i="20"/>
  <c r="H3565" i="20"/>
  <c r="C3337" i="20"/>
  <c r="C3571" i="20"/>
  <c r="C3666" i="20"/>
  <c r="C3433" i="20"/>
  <c r="C3691" i="20"/>
  <c r="K3756" i="20"/>
  <c r="I3354" i="20"/>
  <c r="H3718" i="20"/>
  <c r="H3738" i="20"/>
  <c r="H3482" i="20"/>
  <c r="D3563" i="20"/>
  <c r="K3544" i="20"/>
  <c r="K3689" i="20"/>
  <c r="H3425" i="20"/>
  <c r="D3313" i="20"/>
  <c r="K3746" i="20"/>
  <c r="C3309" i="20"/>
  <c r="C3733" i="20"/>
  <c r="C3664" i="20"/>
  <c r="C3347" i="20"/>
  <c r="C3393" i="20"/>
  <c r="C3757" i="20"/>
  <c r="C3560" i="20"/>
  <c r="C3758" i="20"/>
  <c r="C3313" i="20"/>
  <c r="C3649" i="20"/>
  <c r="C3253" i="20"/>
  <c r="C3702" i="20"/>
  <c r="C3695" i="20"/>
  <c r="C3476" i="20"/>
  <c r="C3654" i="20"/>
  <c r="C3490" i="20"/>
  <c r="C3750" i="20"/>
  <c r="C3401" i="20"/>
  <c r="C3300" i="20"/>
  <c r="C3299" i="20"/>
  <c r="C3552" i="20"/>
  <c r="C3388" i="20"/>
  <c r="C3742" i="20"/>
  <c r="C3719" i="20"/>
  <c r="C3549" i="20"/>
  <c r="C3718" i="20"/>
  <c r="C3533" i="20"/>
  <c r="C3307" i="20"/>
  <c r="C3573" i="20"/>
  <c r="C3411" i="20"/>
  <c r="C3310" i="20"/>
  <c r="C3328" i="20"/>
  <c r="C3466" i="20"/>
  <c r="E3748" i="20"/>
  <c r="I3623" i="20"/>
  <c r="C3414" i="20"/>
  <c r="C3330" i="20"/>
  <c r="C3277" i="20"/>
  <c r="C3455" i="20"/>
  <c r="K3265" i="20"/>
  <c r="D3309" i="20"/>
  <c r="I3368" i="20"/>
  <c r="D3571" i="20"/>
  <c r="J3746" i="20"/>
  <c r="D3665" i="20"/>
  <c r="K3447" i="20"/>
  <c r="H3736" i="20"/>
  <c r="H3450" i="20"/>
  <c r="J3662" i="20"/>
  <c r="E3511" i="20"/>
  <c r="C3607" i="20"/>
  <c r="C3662" i="20"/>
  <c r="C3487" i="20"/>
  <c r="C3420" i="20"/>
  <c r="C3260" i="20"/>
  <c r="C3646" i="20"/>
  <c r="C3687" i="20"/>
  <c r="C3415" i="20"/>
  <c r="C3622" i="20"/>
  <c r="C3460" i="20"/>
  <c r="C3502" i="20"/>
  <c r="C3295" i="20"/>
  <c r="C3296" i="20"/>
  <c r="C3361" i="20"/>
  <c r="C3373" i="20"/>
  <c r="C3753" i="20"/>
  <c r="C3404" i="20"/>
  <c r="C3535" i="20"/>
  <c r="C3544" i="20"/>
  <c r="C3424" i="20"/>
  <c r="C3676" i="20"/>
  <c r="C3523" i="20"/>
  <c r="C3319" i="20"/>
  <c r="C3320" i="20"/>
  <c r="C3392" i="20"/>
  <c r="C3538" i="20"/>
  <c r="C3321" i="20"/>
  <c r="C3432" i="20"/>
  <c r="C3700" i="20"/>
  <c r="C3531" i="20"/>
  <c r="C3327" i="20"/>
  <c r="C3467" i="20"/>
  <c r="I3662" i="20"/>
  <c r="C3536" i="20"/>
  <c r="C3556" i="20"/>
  <c r="C3683" i="20"/>
  <c r="C3569" i="20"/>
  <c r="D3564" i="20"/>
  <c r="J3331" i="20"/>
  <c r="I3342" i="20"/>
  <c r="E3423" i="20"/>
  <c r="I3725" i="20"/>
  <c r="H3461" i="20"/>
  <c r="D3633" i="20"/>
  <c r="I3622" i="20"/>
  <c r="J3664" i="20"/>
  <c r="H3571" i="20"/>
  <c r="I3277" i="20"/>
  <c r="C3346" i="20"/>
  <c r="C3706" i="20"/>
  <c r="C3368" i="20"/>
  <c r="C3734" i="20"/>
  <c r="C3644" i="20"/>
  <c r="C3287" i="20"/>
  <c r="C3288" i="20"/>
  <c r="C3312" i="20"/>
  <c r="C3745" i="20"/>
  <c r="C3721" i="20"/>
  <c r="C3637" i="20"/>
  <c r="C3436" i="20"/>
  <c r="C3437" i="20"/>
  <c r="C3618" i="20"/>
  <c r="C3438" i="20"/>
  <c r="C3385" i="20"/>
  <c r="C3616" i="20"/>
  <c r="C3659" i="20"/>
  <c r="C3443" i="20"/>
  <c r="C3543" i="20"/>
  <c r="C3308" i="20"/>
  <c r="C3645" i="20"/>
  <c r="C3444" i="20"/>
  <c r="C3445" i="20"/>
  <c r="C3650" i="20"/>
  <c r="C3498" i="20"/>
  <c r="C3672" i="20"/>
  <c r="C3564" i="20"/>
  <c r="C3332" i="20"/>
  <c r="C3669" i="20"/>
  <c r="K3656" i="20"/>
  <c r="J3428" i="20"/>
  <c r="J3516" i="20"/>
  <c r="C3469" i="20"/>
  <c r="C3376" i="20"/>
  <c r="C3451" i="20"/>
  <c r="C3576" i="20"/>
  <c r="C3301" i="20"/>
  <c r="H464" i="11"/>
  <c r="I479" i="11"/>
  <c r="I481" i="11"/>
  <c r="J469" i="11"/>
  <c r="H454" i="11"/>
  <c r="J472" i="11"/>
  <c r="J453" i="11"/>
  <c r="J471" i="11"/>
  <c r="C455" i="11"/>
  <c r="I475" i="11"/>
  <c r="C454" i="11"/>
  <c r="H472" i="11"/>
  <c r="I477" i="11"/>
  <c r="H465" i="11"/>
  <c r="J475" i="11"/>
  <c r="J463" i="11"/>
  <c r="J433" i="11"/>
  <c r="C392" i="11"/>
  <c r="C387" i="11"/>
  <c r="C384" i="11"/>
  <c r="H415" i="11"/>
  <c r="H410" i="11"/>
  <c r="C345" i="11"/>
  <c r="L360" i="11"/>
  <c r="J250" i="11"/>
  <c r="I254" i="11"/>
  <c r="I283" i="11"/>
  <c r="J447" i="11"/>
  <c r="H403" i="11"/>
  <c r="C411" i="11"/>
  <c r="H393" i="11"/>
  <c r="I428" i="11"/>
  <c r="H438" i="11"/>
  <c r="C372" i="11"/>
  <c r="C402" i="11"/>
  <c r="H333" i="11"/>
  <c r="C304" i="11"/>
  <c r="C334" i="11"/>
  <c r="H328" i="11"/>
  <c r="H381" i="11"/>
  <c r="L355" i="11"/>
  <c r="C449" i="11"/>
  <c r="J426" i="11"/>
  <c r="I386" i="11"/>
  <c r="J377" i="11"/>
  <c r="I331" i="11"/>
  <c r="I357" i="11"/>
  <c r="C424" i="11"/>
  <c r="L346" i="11"/>
  <c r="J317" i="11"/>
  <c r="L264" i="11"/>
  <c r="I243" i="11"/>
  <c r="H302" i="11"/>
  <c r="H170" i="11"/>
  <c r="C162" i="11"/>
  <c r="J263" i="11"/>
  <c r="H243" i="11"/>
  <c r="J380" i="11"/>
  <c r="C361" i="11"/>
  <c r="C447" i="11"/>
  <c r="J410" i="11"/>
  <c r="C379" i="11"/>
  <c r="H370" i="11"/>
  <c r="I252" i="11"/>
  <c r="C339" i="11"/>
  <c r="C410" i="11"/>
  <c r="C378" i="11"/>
  <c r="C436" i="11"/>
  <c r="J347" i="11"/>
  <c r="I398" i="11"/>
  <c r="I393" i="11"/>
  <c r="I388" i="11"/>
  <c r="I422" i="11"/>
  <c r="H432" i="11"/>
  <c r="I367" i="11"/>
  <c r="J362" i="11"/>
  <c r="L344" i="11"/>
  <c r="J315" i="11"/>
  <c r="C305" i="11"/>
  <c r="L339" i="11"/>
  <c r="J423" i="11"/>
  <c r="C385" i="11"/>
  <c r="L391" i="11"/>
  <c r="C380" i="11"/>
  <c r="I394" i="11"/>
  <c r="H402" i="11"/>
  <c r="L325" i="11"/>
  <c r="C426" i="11"/>
  <c r="I385" i="11"/>
  <c r="C313" i="11"/>
  <c r="J330" i="11"/>
  <c r="C262" i="11"/>
  <c r="I247" i="11"/>
  <c r="H345" i="11"/>
  <c r="H174" i="11"/>
  <c r="H128" i="11"/>
  <c r="C408" i="11"/>
  <c r="C403" i="11"/>
  <c r="C398" i="11"/>
  <c r="I418" i="11"/>
  <c r="H428" i="11"/>
  <c r="C364" i="11"/>
  <c r="C446" i="11"/>
  <c r="J368" i="11"/>
  <c r="L351" i="11"/>
  <c r="J358" i="11"/>
  <c r="I353" i="11"/>
  <c r="L280" i="11"/>
  <c r="I301" i="11"/>
  <c r="C176" i="11"/>
  <c r="C224" i="11"/>
  <c r="I216" i="11"/>
  <c r="I432" i="11"/>
  <c r="L224" i="11"/>
  <c r="L178" i="11"/>
  <c r="H316" i="11"/>
  <c r="H266" i="11"/>
  <c r="C150" i="11"/>
  <c r="H160" i="11"/>
  <c r="H175" i="11"/>
  <c r="J236" i="11"/>
  <c r="I241" i="11"/>
  <c r="I63" i="11"/>
  <c r="J107" i="11"/>
  <c r="I114" i="11"/>
  <c r="I97" i="11"/>
  <c r="L341" i="11"/>
  <c r="H477" i="11"/>
  <c r="C472" i="11"/>
  <c r="I464" i="11"/>
  <c r="I455" i="11"/>
  <c r="J478" i="11"/>
  <c r="H457" i="11"/>
  <c r="H456" i="11"/>
  <c r="C461" i="11"/>
  <c r="J474" i="11"/>
  <c r="I468" i="11"/>
  <c r="J481" i="11"/>
  <c r="C457" i="11"/>
  <c r="I471" i="11"/>
  <c r="J454" i="11"/>
  <c r="H468" i="11"/>
  <c r="C453" i="11"/>
  <c r="C463" i="11"/>
  <c r="C405" i="11"/>
  <c r="L363" i="11"/>
  <c r="J367" i="11"/>
  <c r="J430" i="11"/>
  <c r="J389" i="11"/>
  <c r="J385" i="11"/>
  <c r="J332" i="11"/>
  <c r="C386" i="11"/>
  <c r="C360" i="11"/>
  <c r="H355" i="11"/>
  <c r="C351" i="11"/>
  <c r="H416" i="11"/>
  <c r="L375" i="11"/>
  <c r="J379" i="11"/>
  <c r="J444" i="11"/>
  <c r="L400" i="11"/>
  <c r="J408" i="11"/>
  <c r="H317" i="11"/>
  <c r="J354" i="11"/>
  <c r="L287" i="11"/>
  <c r="J291" i="11"/>
  <c r="J257" i="11"/>
  <c r="J286" i="11"/>
  <c r="I429" i="11"/>
  <c r="H423" i="11"/>
  <c r="H417" i="11"/>
  <c r="I399" i="11"/>
  <c r="C367" i="11"/>
  <c r="I352" i="11"/>
  <c r="C253" i="11"/>
  <c r="I312" i="11"/>
  <c r="C312" i="11"/>
  <c r="H306" i="11"/>
  <c r="I300" i="11"/>
  <c r="H188" i="11"/>
  <c r="L230" i="11"/>
  <c r="C272" i="11"/>
  <c r="H257" i="11"/>
  <c r="I332" i="11"/>
  <c r="L179" i="11"/>
  <c r="I222" i="11"/>
  <c r="I427" i="11"/>
  <c r="H437" i="11"/>
  <c r="J415" i="11"/>
  <c r="H379" i="11"/>
  <c r="L353" i="11"/>
  <c r="I416" i="11"/>
  <c r="H320" i="11"/>
  <c r="J360" i="11"/>
  <c r="I355" i="11"/>
  <c r="J351" i="11"/>
  <c r="H344" i="11"/>
  <c r="J425" i="11"/>
  <c r="C373" i="11"/>
  <c r="H364" i="11"/>
  <c r="J438" i="11"/>
  <c r="C396" i="11"/>
  <c r="L403" i="11"/>
  <c r="I347" i="11"/>
  <c r="J341" i="11"/>
  <c r="H304" i="11"/>
  <c r="I298" i="11"/>
  <c r="J292" i="11"/>
  <c r="H299" i="11"/>
  <c r="C397" i="11"/>
  <c r="L359" i="11"/>
  <c r="J363" i="11"/>
  <c r="J420" i="11"/>
  <c r="C371" i="11"/>
  <c r="J381" i="11"/>
  <c r="H282" i="11"/>
  <c r="C348" i="11"/>
  <c r="I306" i="11"/>
  <c r="J300" i="11"/>
  <c r="C290" i="11"/>
  <c r="I217" i="11"/>
  <c r="L234" i="11"/>
  <c r="C276" i="11"/>
  <c r="I280" i="11"/>
  <c r="J421" i="11"/>
  <c r="I384" i="11"/>
  <c r="J375" i="11"/>
  <c r="J434" i="11"/>
  <c r="L392" i="11"/>
  <c r="J400" i="11"/>
  <c r="H346" i="11"/>
  <c r="C317" i="11"/>
  <c r="L307" i="11"/>
  <c r="L337" i="11"/>
  <c r="J308" i="11"/>
  <c r="J338" i="11"/>
  <c r="H236" i="11"/>
  <c r="L246" i="11"/>
  <c r="I309" i="11"/>
  <c r="I211" i="11"/>
  <c r="I165" i="11"/>
  <c r="J370" i="11"/>
  <c r="J171" i="11"/>
  <c r="C331" i="11"/>
  <c r="J262" i="11"/>
  <c r="J234" i="11"/>
  <c r="I293" i="11"/>
  <c r="J88" i="11"/>
  <c r="I96" i="11"/>
  <c r="J215" i="11"/>
  <c r="I157" i="11"/>
  <c r="L50" i="11"/>
  <c r="C67" i="11"/>
  <c r="J137" i="11"/>
  <c r="J393" i="11"/>
  <c r="J298" i="11"/>
  <c r="C456" i="11"/>
  <c r="I473" i="11"/>
  <c r="C452" i="11"/>
  <c r="J466" i="11"/>
  <c r="J467" i="11"/>
  <c r="H460" i="11"/>
  <c r="C450" i="11"/>
  <c r="H467" i="11"/>
  <c r="H479" i="11"/>
  <c r="H450" i="11"/>
  <c r="J451" i="11"/>
  <c r="J461" i="11"/>
  <c r="J450" i="11"/>
  <c r="I462" i="11"/>
  <c r="I474" i="11"/>
  <c r="H459" i="11"/>
  <c r="C459" i="11"/>
  <c r="I449" i="11"/>
  <c r="H443" i="11"/>
  <c r="C437" i="11"/>
  <c r="J402" i="11"/>
  <c r="C375" i="11"/>
  <c r="J353" i="11"/>
  <c r="C292" i="11"/>
  <c r="I342" i="11"/>
  <c r="H313" i="11"/>
  <c r="I307" i="11"/>
  <c r="I337" i="11"/>
  <c r="J390" i="11"/>
  <c r="I356" i="11"/>
  <c r="J349" i="11"/>
  <c r="L413" i="11"/>
  <c r="I374" i="11"/>
  <c r="H378" i="11"/>
  <c r="L304" i="11"/>
  <c r="I311" i="11"/>
  <c r="I371" i="11"/>
  <c r="J395" i="11"/>
  <c r="I361" i="11"/>
  <c r="J429" i="11"/>
  <c r="J401" i="11"/>
  <c r="J396" i="11"/>
  <c r="J391" i="11"/>
  <c r="I442" i="11"/>
  <c r="H436" i="11"/>
  <c r="L370" i="11"/>
  <c r="I321" i="11"/>
  <c r="I305" i="11"/>
  <c r="J299" i="11"/>
  <c r="L293" i="11"/>
  <c r="C254" i="11"/>
  <c r="J175" i="11"/>
  <c r="H217" i="11"/>
  <c r="I259" i="11"/>
  <c r="I232" i="11"/>
  <c r="J238" i="11"/>
  <c r="J161" i="11"/>
  <c r="J427" i="11"/>
  <c r="C400" i="11"/>
  <c r="L407" i="11"/>
  <c r="C390" i="11"/>
  <c r="I424" i="11"/>
  <c r="H434" i="11"/>
  <c r="C316" i="11"/>
  <c r="H310" i="11"/>
  <c r="L336" i="11"/>
  <c r="J307" i="11"/>
  <c r="J337" i="11"/>
  <c r="L331" i="11"/>
  <c r="J398" i="11"/>
  <c r="L349" i="11"/>
  <c r="C445" i="11"/>
  <c r="C409" i="11"/>
  <c r="L365" i="11"/>
  <c r="H382" i="11"/>
  <c r="H330" i="11"/>
  <c r="C354" i="11"/>
  <c r="L291" i="11"/>
  <c r="C251" i="11"/>
  <c r="C420" i="11"/>
  <c r="L252" i="11"/>
  <c r="I439" i="11"/>
  <c r="H449" i="11"/>
  <c r="C427" i="11"/>
  <c r="J394" i="11"/>
  <c r="J352" i="11"/>
  <c r="L390" i="11"/>
  <c r="C309" i="11"/>
  <c r="J335" i="11"/>
  <c r="C325" i="11"/>
  <c r="L406" i="11"/>
  <c r="C307" i="11"/>
  <c r="L204" i="11"/>
  <c r="H221" i="11"/>
  <c r="I263" i="11"/>
  <c r="J228" i="11"/>
  <c r="I395" i="11"/>
  <c r="C365" i="11"/>
  <c r="I319" i="11"/>
  <c r="L405" i="11"/>
  <c r="I370" i="11"/>
  <c r="H374" i="11"/>
  <c r="L333" i="11"/>
  <c r="L380" i="11"/>
  <c r="I326" i="11"/>
  <c r="H297" i="11"/>
  <c r="I291" i="11"/>
  <c r="C298" i="11"/>
  <c r="J191" i="11"/>
  <c r="H265" i="11"/>
  <c r="C282" i="11"/>
  <c r="L198" i="11"/>
  <c r="J435" i="11"/>
  <c r="L345" i="11"/>
  <c r="H285" i="11"/>
  <c r="C268" i="11"/>
  <c r="J198" i="11"/>
  <c r="C178" i="11"/>
  <c r="J230" i="11"/>
  <c r="I248" i="11"/>
  <c r="I324" i="11"/>
  <c r="H196" i="11"/>
  <c r="J113" i="11"/>
  <c r="L197" i="11"/>
  <c r="I54" i="11"/>
  <c r="C33" i="11"/>
  <c r="J355" i="11"/>
  <c r="C284" i="11"/>
  <c r="I457" i="11"/>
  <c r="H474" i="11"/>
  <c r="C479" i="11"/>
  <c r="I470" i="11"/>
  <c r="H453" i="11"/>
  <c r="I456" i="11"/>
  <c r="H451" i="11"/>
  <c r="H463" i="11"/>
  <c r="H471" i="11"/>
  <c r="C467" i="11"/>
  <c r="H461" i="11"/>
  <c r="H469" i="11"/>
  <c r="H478" i="11"/>
  <c r="I458" i="11"/>
  <c r="J476" i="11"/>
  <c r="I480" i="11"/>
  <c r="I433" i="11"/>
  <c r="H427" i="11"/>
  <c r="C421" i="11"/>
  <c r="L389" i="11"/>
  <c r="I362" i="11"/>
  <c r="L317" i="11"/>
  <c r="H286" i="11"/>
  <c r="J306" i="11"/>
  <c r="J336" i="11"/>
  <c r="L330" i="11"/>
  <c r="J301" i="11"/>
  <c r="I447" i="11"/>
  <c r="J319" i="11"/>
  <c r="C435" i="11"/>
  <c r="C401" i="11"/>
  <c r="L361" i="11"/>
  <c r="J365" i="11"/>
  <c r="C300" i="11"/>
  <c r="C444" i="11"/>
  <c r="L358" i="11"/>
  <c r="J366" i="11"/>
  <c r="L318" i="11"/>
  <c r="J414" i="11"/>
  <c r="L388" i="11"/>
  <c r="H372" i="11"/>
  <c r="L382" i="11"/>
  <c r="I426" i="11"/>
  <c r="H420" i="11"/>
  <c r="J348" i="11"/>
  <c r="L342" i="11"/>
  <c r="L328" i="11"/>
  <c r="H284" i="11"/>
  <c r="C288" i="11"/>
  <c r="C256" i="11"/>
  <c r="L200" i="11"/>
  <c r="I179" i="11"/>
  <c r="J189" i="11"/>
  <c r="L221" i="11"/>
  <c r="J339" i="11"/>
  <c r="L125" i="11"/>
  <c r="C413" i="11"/>
  <c r="H387" i="11"/>
  <c r="C395" i="11"/>
  <c r="I375" i="11"/>
  <c r="I410" i="11"/>
  <c r="H418" i="11"/>
  <c r="I339" i="11"/>
  <c r="H413" i="11"/>
  <c r="C332" i="11"/>
  <c r="H326" i="11"/>
  <c r="L301" i="11"/>
  <c r="C327" i="11"/>
  <c r="I441" i="11"/>
  <c r="H435" i="11"/>
  <c r="C429" i="11"/>
  <c r="H396" i="11"/>
  <c r="C359" i="11"/>
  <c r="J369" i="11"/>
  <c r="I294" i="11"/>
  <c r="C347" i="11"/>
  <c r="C285" i="11"/>
  <c r="I350" i="11"/>
  <c r="I369" i="11"/>
  <c r="L311" i="11"/>
  <c r="I423" i="11"/>
  <c r="H433" i="11"/>
  <c r="I412" i="11"/>
  <c r="I436" i="11"/>
  <c r="H446" i="11"/>
  <c r="J321" i="11"/>
  <c r="J387" i="11"/>
  <c r="L299" i="11"/>
  <c r="H288" i="11"/>
  <c r="L347" i="11"/>
  <c r="I281" i="11"/>
  <c r="I392" i="11"/>
  <c r="I183" i="11"/>
  <c r="J193" i="11"/>
  <c r="C186" i="11"/>
  <c r="J384" i="11"/>
  <c r="H447" i="11"/>
  <c r="C441" i="11"/>
  <c r="C393" i="11"/>
  <c r="L357" i="11"/>
  <c r="J361" i="11"/>
  <c r="C329" i="11"/>
  <c r="L314" i="11"/>
  <c r="J290" i="11"/>
  <c r="J287" i="11"/>
  <c r="J253" i="11"/>
  <c r="I257" i="11"/>
  <c r="L216" i="11"/>
  <c r="I227" i="11"/>
  <c r="I275" i="11"/>
  <c r="C279" i="11"/>
  <c r="I406" i="11"/>
  <c r="L322" i="11"/>
  <c r="H273" i="11"/>
  <c r="L258" i="11"/>
  <c r="L94" i="11"/>
  <c r="H198" i="11"/>
  <c r="J218" i="11"/>
  <c r="L269" i="11"/>
  <c r="I244" i="11"/>
  <c r="I127" i="11"/>
  <c r="L77" i="11"/>
  <c r="L122" i="11"/>
  <c r="C182" i="11"/>
  <c r="H58" i="11"/>
  <c r="J448" i="11"/>
  <c r="I476" i="11"/>
  <c r="H458" i="11"/>
  <c r="I451" i="11"/>
  <c r="I454" i="11"/>
  <c r="I466" i="11"/>
  <c r="J457" i="11"/>
  <c r="J468" i="11"/>
  <c r="I472" i="11"/>
  <c r="I467" i="11"/>
  <c r="C451" i="11"/>
  <c r="I469" i="11"/>
  <c r="C475" i="11"/>
  <c r="H462" i="11"/>
  <c r="J480" i="11"/>
  <c r="J460" i="11"/>
  <c r="J459" i="11"/>
  <c r="J417" i="11"/>
  <c r="J412" i="11"/>
  <c r="J407" i="11"/>
  <c r="I446" i="11"/>
  <c r="H440" i="11"/>
  <c r="C374" i="11"/>
  <c r="L414" i="11"/>
  <c r="H325" i="11"/>
  <c r="L300" i="11"/>
  <c r="C326" i="11"/>
  <c r="H287" i="11"/>
  <c r="I431" i="11"/>
  <c r="H441" i="11"/>
  <c r="C419" i="11"/>
  <c r="H388" i="11"/>
  <c r="C355" i="11"/>
  <c r="C321" i="11"/>
  <c r="I323" i="11"/>
  <c r="H340" i="11"/>
  <c r="J344" i="11"/>
  <c r="I315" i="11"/>
  <c r="I345" i="11"/>
  <c r="L401" i="11"/>
  <c r="C381" i="11"/>
  <c r="J359" i="11"/>
  <c r="C376" i="11"/>
  <c r="C412" i="11"/>
  <c r="C407" i="11"/>
  <c r="L312" i="11"/>
  <c r="C428" i="11"/>
  <c r="C324" i="11"/>
  <c r="L384" i="11"/>
  <c r="H250" i="11"/>
  <c r="I277" i="11"/>
  <c r="L327" i="11"/>
  <c r="J204" i="11"/>
  <c r="L214" i="11"/>
  <c r="H211" i="11"/>
  <c r="J256" i="11"/>
  <c r="C121" i="11"/>
  <c r="H400" i="11"/>
  <c r="I380" i="11"/>
  <c r="H384" i="11"/>
  <c r="J440" i="11"/>
  <c r="J397" i="11"/>
  <c r="I405" i="11"/>
  <c r="J303" i="11"/>
  <c r="L368" i="11"/>
  <c r="H296" i="11"/>
  <c r="I290" i="11"/>
  <c r="C297" i="11"/>
  <c r="H291" i="11"/>
  <c r="I425" i="11"/>
  <c r="H419" i="11"/>
  <c r="C414" i="11"/>
  <c r="J378" i="11"/>
  <c r="H321" i="11"/>
  <c r="H351" i="11"/>
  <c r="J289" i="11"/>
  <c r="H311" i="11"/>
  <c r="H397" i="11"/>
  <c r="J345" i="11"/>
  <c r="L356" i="11"/>
  <c r="J297" i="11"/>
  <c r="J409" i="11"/>
  <c r="I417" i="11"/>
  <c r="J399" i="11"/>
  <c r="I420" i="11"/>
  <c r="H430" i="11"/>
  <c r="H338" i="11"/>
  <c r="I365" i="11"/>
  <c r="C295" i="11"/>
  <c r="I250" i="11"/>
  <c r="C343" i="11"/>
  <c r="J243" i="11"/>
  <c r="L334" i="11"/>
  <c r="J208" i="11"/>
  <c r="L218" i="11"/>
  <c r="J207" i="11"/>
  <c r="I437" i="11"/>
  <c r="H431" i="11"/>
  <c r="C425" i="11"/>
  <c r="H383" i="11"/>
  <c r="C320" i="11"/>
  <c r="C350" i="11"/>
  <c r="H293" i="11"/>
  <c r="C310" i="11"/>
  <c r="L283" i="11"/>
  <c r="C438" i="11"/>
  <c r="C394" i="11"/>
  <c r="J282" i="11"/>
  <c r="C210" i="11"/>
  <c r="J220" i="11"/>
  <c r="J237" i="11"/>
  <c r="I237" i="11"/>
  <c r="H445" i="11"/>
  <c r="L276" i="11"/>
  <c r="I231" i="11"/>
  <c r="C216" i="11"/>
  <c r="L298" i="11"/>
  <c r="L96" i="11"/>
  <c r="H208" i="11"/>
  <c r="H259" i="11"/>
  <c r="L265" i="11"/>
  <c r="J91" i="11"/>
  <c r="C73" i="11"/>
  <c r="H116" i="11"/>
  <c r="H96" i="11"/>
  <c r="I20" i="11"/>
  <c r="L416" i="11"/>
  <c r="H323" i="11"/>
  <c r="H480" i="11"/>
  <c r="I460" i="11"/>
  <c r="C480" i="11"/>
  <c r="C478" i="11"/>
  <c r="H470" i="11"/>
  <c r="I450" i="11"/>
  <c r="C462" i="11"/>
  <c r="J452" i="11"/>
  <c r="C471" i="11"/>
  <c r="C465" i="11"/>
  <c r="C470" i="11"/>
  <c r="I453" i="11"/>
  <c r="C481" i="11"/>
  <c r="H481" i="11"/>
  <c r="J464" i="11"/>
  <c r="J479" i="11"/>
  <c r="J449" i="11"/>
  <c r="L404" i="11"/>
  <c r="L399" i="11"/>
  <c r="L394" i="11"/>
  <c r="I430" i="11"/>
  <c r="H424" i="11"/>
  <c r="C318" i="11"/>
  <c r="H339" i="11"/>
  <c r="I288" i="11"/>
  <c r="C296" i="11"/>
  <c r="H290" i="11"/>
  <c r="H405" i="11"/>
  <c r="C416" i="11"/>
  <c r="H425" i="11"/>
  <c r="C406" i="11"/>
  <c r="I444" i="11"/>
  <c r="H350" i="11"/>
  <c r="C448" i="11"/>
  <c r="J285" i="11"/>
  <c r="J314" i="11"/>
  <c r="L308" i="11"/>
  <c r="L338" i="11"/>
  <c r="J309" i="11"/>
  <c r="C389" i="11"/>
  <c r="I368" i="11"/>
  <c r="L321" i="11"/>
  <c r="J442" i="11"/>
  <c r="H399" i="11"/>
  <c r="H394" i="11"/>
  <c r="C308" i="11"/>
  <c r="C370" i="11"/>
  <c r="H255" i="11"/>
  <c r="L352" i="11"/>
  <c r="L372" i="11"/>
  <c r="J239" i="11"/>
  <c r="H281" i="11"/>
  <c r="J374" i="11"/>
  <c r="C208" i="11"/>
  <c r="L169" i="11"/>
  <c r="C242" i="11"/>
  <c r="H85" i="11"/>
  <c r="I387" i="11"/>
  <c r="L367" i="11"/>
  <c r="J371" i="11"/>
  <c r="J424" i="11"/>
  <c r="L385" i="11"/>
  <c r="J392" i="11"/>
  <c r="H322" i="11"/>
  <c r="L343" i="11"/>
  <c r="J254" i="11"/>
  <c r="J283" i="11"/>
  <c r="I287" i="11"/>
  <c r="I253" i="11"/>
  <c r="H411" i="11"/>
  <c r="H406" i="11"/>
  <c r="H401" i="11"/>
  <c r="I438" i="11"/>
  <c r="H448" i="11"/>
  <c r="J403" i="11"/>
  <c r="L251" i="11"/>
  <c r="C442" i="11"/>
  <c r="L366" i="11"/>
  <c r="L309" i="11"/>
  <c r="I316" i="11"/>
  <c r="J439" i="11"/>
  <c r="L396" i="11"/>
  <c r="J404" i="11"/>
  <c r="L386" i="11"/>
  <c r="H407" i="11"/>
  <c r="C415" i="11"/>
  <c r="I302" i="11"/>
  <c r="J342" i="11"/>
  <c r="I284" i="11"/>
  <c r="H349" i="11"/>
  <c r="H307" i="11"/>
  <c r="L268" i="11"/>
  <c r="C323" i="11"/>
  <c r="L170" i="11"/>
  <c r="C212" i="11"/>
  <c r="C166" i="11"/>
  <c r="I421" i="11"/>
  <c r="L415" i="11"/>
  <c r="L410" i="11"/>
  <c r="I434" i="11"/>
  <c r="H444" i="11"/>
  <c r="C382" i="11"/>
  <c r="I256" i="11"/>
  <c r="J411" i="11"/>
  <c r="I363" i="11"/>
  <c r="H371" i="11"/>
  <c r="C366" i="11"/>
  <c r="J294" i="11"/>
  <c r="H172" i="11"/>
  <c r="L182" i="11"/>
  <c r="L262" i="11"/>
  <c r="C227" i="11"/>
  <c r="L378" i="11"/>
  <c r="C266" i="11"/>
  <c r="C188" i="11"/>
  <c r="L206" i="11"/>
  <c r="C246" i="11"/>
  <c r="I123" i="11"/>
  <c r="C198" i="11"/>
  <c r="L185" i="11"/>
  <c r="H278" i="11"/>
  <c r="L150" i="11"/>
  <c r="H132" i="11"/>
  <c r="I143" i="11"/>
  <c r="L151" i="11"/>
  <c r="C265" i="11"/>
  <c r="I351" i="11"/>
  <c r="I463" i="11"/>
  <c r="J456" i="11"/>
  <c r="I459" i="11"/>
  <c r="C474" i="11"/>
  <c r="I376" i="11"/>
  <c r="I397" i="11"/>
  <c r="I408" i="11"/>
  <c r="H398" i="11"/>
  <c r="I359" i="11"/>
  <c r="H298" i="11"/>
  <c r="C433" i="11"/>
  <c r="J295" i="11"/>
  <c r="H336" i="11"/>
  <c r="L340" i="11"/>
  <c r="I443" i="11"/>
  <c r="I366" i="11"/>
  <c r="C368" i="11"/>
  <c r="L379" i="11"/>
  <c r="J416" i="11"/>
  <c r="H334" i="11"/>
  <c r="I372" i="11"/>
  <c r="I389" i="11"/>
  <c r="I336" i="11"/>
  <c r="J284" i="11"/>
  <c r="H390" i="11"/>
  <c r="I320" i="11"/>
  <c r="I344" i="11"/>
  <c r="H201" i="11"/>
  <c r="C214" i="11"/>
  <c r="L376" i="11"/>
  <c r="J176" i="11"/>
  <c r="J419" i="11"/>
  <c r="L212" i="11"/>
  <c r="I167" i="11"/>
  <c r="C245" i="11"/>
  <c r="H276" i="11"/>
  <c r="J356" i="11"/>
  <c r="L155" i="11"/>
  <c r="J196" i="11"/>
  <c r="I224" i="11"/>
  <c r="H173" i="11"/>
  <c r="C56" i="11"/>
  <c r="H134" i="11"/>
  <c r="J145" i="11"/>
  <c r="C95" i="11"/>
  <c r="C156" i="11"/>
  <c r="C32" i="11"/>
  <c r="C404" i="11"/>
  <c r="L289" i="11"/>
  <c r="J260" i="11"/>
  <c r="H182" i="11"/>
  <c r="C275" i="11"/>
  <c r="H122" i="11"/>
  <c r="C159" i="11"/>
  <c r="H204" i="11"/>
  <c r="L275" i="11"/>
  <c r="J149" i="11"/>
  <c r="C131" i="11"/>
  <c r="H142" i="11"/>
  <c r="L93" i="11"/>
  <c r="H50" i="11"/>
  <c r="C45" i="11"/>
  <c r="I109" i="11"/>
  <c r="L66" i="11"/>
  <c r="J117" i="11"/>
  <c r="J155" i="11"/>
  <c r="C439" i="11"/>
  <c r="L364" i="11"/>
  <c r="C330" i="11"/>
  <c r="L274" i="11"/>
  <c r="H177" i="11"/>
  <c r="I174" i="11"/>
  <c r="C183" i="11"/>
  <c r="C234" i="11"/>
  <c r="J310" i="11"/>
  <c r="J157" i="11"/>
  <c r="C139" i="11"/>
  <c r="H88" i="11"/>
  <c r="C231" i="11"/>
  <c r="H62" i="11"/>
  <c r="I27" i="11"/>
  <c r="C126" i="11"/>
  <c r="H79" i="11"/>
  <c r="C230" i="11"/>
  <c r="I44" i="11"/>
  <c r="L41" i="11"/>
  <c r="H251" i="11"/>
  <c r="L208" i="11"/>
  <c r="L288" i="11"/>
  <c r="H191" i="11"/>
  <c r="L259" i="11"/>
  <c r="J248" i="11"/>
  <c r="C344" i="11"/>
  <c r="C94" i="11"/>
  <c r="L168" i="11"/>
  <c r="J147" i="11"/>
  <c r="J210" i="11"/>
  <c r="L57" i="11"/>
  <c r="H135" i="11"/>
  <c r="L74" i="11"/>
  <c r="I364" i="11"/>
  <c r="L292" i="11"/>
  <c r="H176" i="11"/>
  <c r="I286" i="11"/>
  <c r="L203" i="11"/>
  <c r="H183" i="11"/>
  <c r="J350" i="11"/>
  <c r="I205" i="11"/>
  <c r="C280" i="11"/>
  <c r="I168" i="11"/>
  <c r="I192" i="11"/>
  <c r="L244" i="11"/>
  <c r="C302" i="11"/>
  <c r="L245" i="11"/>
  <c r="L165" i="11"/>
  <c r="H82" i="11"/>
  <c r="H200" i="11"/>
  <c r="C468" i="11"/>
  <c r="I452" i="11"/>
  <c r="J465" i="11"/>
  <c r="H452" i="11"/>
  <c r="C357" i="11"/>
  <c r="H366" i="11"/>
  <c r="H343" i="11"/>
  <c r="H360" i="11"/>
  <c r="J340" i="11"/>
  <c r="L282" i="11"/>
  <c r="I404" i="11"/>
  <c r="H389" i="11"/>
  <c r="L323" i="11"/>
  <c r="J242" i="11"/>
  <c r="L412" i="11"/>
  <c r="C349" i="11"/>
  <c r="I343" i="11"/>
  <c r="I360" i="11"/>
  <c r="C391" i="11"/>
  <c r="L257" i="11"/>
  <c r="C353" i="11"/>
  <c r="H362" i="11"/>
  <c r="H254" i="11"/>
  <c r="H238" i="11"/>
  <c r="H356" i="11"/>
  <c r="I310" i="11"/>
  <c r="H327" i="11"/>
  <c r="C328" i="11"/>
  <c r="H337" i="11"/>
  <c r="L273" i="11"/>
  <c r="H150" i="11"/>
  <c r="H429" i="11"/>
  <c r="C202" i="11"/>
  <c r="H295" i="11"/>
  <c r="C261" i="11"/>
  <c r="H233" i="11"/>
  <c r="H256" i="11"/>
  <c r="C151" i="11"/>
  <c r="L127" i="11"/>
  <c r="H214" i="11"/>
  <c r="L124" i="11"/>
  <c r="H18" i="11"/>
  <c r="I98" i="11"/>
  <c r="L109" i="11"/>
  <c r="L147" i="11"/>
  <c r="I146" i="11"/>
  <c r="C18" i="11"/>
  <c r="H442" i="11"/>
  <c r="I273" i="11"/>
  <c r="L186" i="11"/>
  <c r="I203" i="11"/>
  <c r="I325" i="11"/>
  <c r="L117" i="11"/>
  <c r="H123" i="11"/>
  <c r="C164" i="11"/>
  <c r="J265" i="11"/>
  <c r="I260" i="11"/>
  <c r="H30" i="11"/>
  <c r="I106" i="11"/>
  <c r="I118" i="11"/>
  <c r="J190" i="11"/>
  <c r="L215" i="11"/>
  <c r="L102" i="11"/>
  <c r="H24" i="11"/>
  <c r="H78" i="11"/>
  <c r="L82" i="11"/>
  <c r="C417" i="11"/>
  <c r="L256" i="11"/>
  <c r="C248" i="11"/>
  <c r="J233" i="11"/>
  <c r="J194" i="11"/>
  <c r="I164" i="11"/>
  <c r="I204" i="11"/>
  <c r="J223" i="11"/>
  <c r="L290" i="11"/>
  <c r="L121" i="11"/>
  <c r="H103" i="11"/>
  <c r="J114" i="11"/>
  <c r="J203" i="11"/>
  <c r="I24" i="11"/>
  <c r="I7" i="11"/>
  <c r="L115" i="11"/>
  <c r="J72" i="11"/>
  <c r="L159" i="11"/>
  <c r="H181" i="11"/>
  <c r="C35" i="11"/>
  <c r="J328" i="11"/>
  <c r="J167" i="11"/>
  <c r="H242" i="11"/>
  <c r="I173" i="11"/>
  <c r="L184" i="11"/>
  <c r="I268" i="11"/>
  <c r="I322" i="11"/>
  <c r="I249" i="11"/>
  <c r="L129" i="11"/>
  <c r="H111" i="11"/>
  <c r="J158" i="11"/>
  <c r="C51" i="11"/>
  <c r="I99" i="11"/>
  <c r="H99" i="11"/>
  <c r="H409" i="11"/>
  <c r="H335" i="11"/>
  <c r="H353" i="11"/>
  <c r="J241" i="11"/>
  <c r="L160" i="11"/>
  <c r="I419" i="11"/>
  <c r="C422" i="11"/>
  <c r="C287" i="11"/>
  <c r="L270" i="11"/>
  <c r="I158" i="11"/>
  <c r="H212" i="11"/>
  <c r="H263" i="11"/>
  <c r="L249" i="11"/>
  <c r="H235" i="11"/>
  <c r="C96" i="11"/>
  <c r="I141" i="11"/>
  <c r="J123" i="11"/>
  <c r="H17" i="11"/>
  <c r="J65" i="11"/>
  <c r="L32" i="11"/>
  <c r="L172" i="11"/>
  <c r="L114" i="11"/>
  <c r="L43" i="11"/>
  <c r="J104" i="11"/>
  <c r="H13" i="11"/>
  <c r="I219" i="11"/>
  <c r="L279" i="11"/>
  <c r="C466" i="11"/>
  <c r="C477" i="11"/>
  <c r="C473" i="11"/>
  <c r="C469" i="11"/>
  <c r="H380" i="11"/>
  <c r="H309" i="11"/>
  <c r="I377" i="11"/>
  <c r="I383" i="11"/>
  <c r="H367" i="11"/>
  <c r="I292" i="11"/>
  <c r="H412" i="11"/>
  <c r="H348" i="11"/>
  <c r="C258" i="11"/>
  <c r="H157" i="11"/>
  <c r="I318" i="11"/>
  <c r="J357" i="11"/>
  <c r="H363" i="11"/>
  <c r="J383" i="11"/>
  <c r="L354" i="11"/>
  <c r="I328" i="11"/>
  <c r="H376" i="11"/>
  <c r="C257" i="11"/>
  <c r="L294" i="11"/>
  <c r="I199" i="11"/>
  <c r="I379" i="11"/>
  <c r="H359" i="11"/>
  <c r="H315" i="11"/>
  <c r="H186" i="11"/>
  <c r="C168" i="11"/>
  <c r="I124" i="11"/>
  <c r="J25" i="11"/>
  <c r="I341" i="11"/>
  <c r="I304" i="11"/>
  <c r="H246" i="11"/>
  <c r="C181" i="11"/>
  <c r="J188" i="11"/>
  <c r="H272" i="11"/>
  <c r="H329" i="11"/>
  <c r="C322" i="11"/>
  <c r="J172" i="11"/>
  <c r="C86" i="11"/>
  <c r="H189" i="11"/>
  <c r="J28" i="11"/>
  <c r="C105" i="11"/>
  <c r="J140" i="11"/>
  <c r="I134" i="11"/>
  <c r="I177" i="11"/>
  <c r="C337" i="11"/>
  <c r="H232" i="11"/>
  <c r="I175" i="11"/>
  <c r="I303" i="11"/>
  <c r="L243" i="11"/>
  <c r="J252" i="11"/>
  <c r="J372" i="11"/>
  <c r="H95" i="11"/>
  <c r="C223" i="11"/>
  <c r="C201" i="11"/>
  <c r="I55" i="11"/>
  <c r="J70" i="11"/>
  <c r="C113" i="11"/>
  <c r="H156" i="11"/>
  <c r="I91" i="11"/>
  <c r="J62" i="11"/>
  <c r="L46" i="11"/>
  <c r="C103" i="11"/>
  <c r="H107" i="11"/>
  <c r="H391" i="11"/>
  <c r="I285" i="11"/>
  <c r="H269" i="11"/>
  <c r="L222" i="11"/>
  <c r="J323" i="11"/>
  <c r="C158" i="11"/>
  <c r="H164" i="11"/>
  <c r="C213" i="11"/>
  <c r="I274" i="11"/>
  <c r="C117" i="11"/>
  <c r="I67" i="11"/>
  <c r="J78" i="11"/>
  <c r="J92" i="11"/>
  <c r="J49" i="11"/>
  <c r="L39" i="11"/>
  <c r="C140" i="11"/>
  <c r="I33" i="11"/>
  <c r="I116" i="11"/>
  <c r="I122" i="11"/>
  <c r="C99" i="11"/>
  <c r="H352" i="11"/>
  <c r="H277" i="11"/>
  <c r="C264" i="11"/>
  <c r="I129" i="11"/>
  <c r="C173" i="11"/>
  <c r="I193" i="11"/>
  <c r="C243" i="11"/>
  <c r="C239" i="11"/>
  <c r="C125" i="11"/>
  <c r="I75" i="11"/>
  <c r="L87" i="11"/>
  <c r="C259" i="11"/>
  <c r="J61" i="11"/>
  <c r="C26" i="11"/>
  <c r="I391" i="11"/>
  <c r="J346" i="11"/>
  <c r="H294" i="11"/>
  <c r="H230" i="11"/>
  <c r="H308" i="11"/>
  <c r="L320" i="11"/>
  <c r="C306" i="11"/>
  <c r="L242" i="11"/>
  <c r="C260" i="11"/>
  <c r="H303" i="11"/>
  <c r="J199" i="11"/>
  <c r="I188" i="11"/>
  <c r="H239" i="11"/>
  <c r="C299" i="11"/>
  <c r="H155" i="11"/>
  <c r="J105" i="11"/>
  <c r="I85" i="11"/>
  <c r="I185" i="11"/>
  <c r="L27" i="11"/>
  <c r="I22" i="11"/>
  <c r="H120" i="11"/>
  <c r="H139" i="11"/>
  <c r="C177" i="11"/>
  <c r="L271" i="11"/>
  <c r="I38" i="11"/>
  <c r="J305" i="11"/>
  <c r="I240" i="11"/>
  <c r="J122" i="11"/>
  <c r="H466" i="11"/>
  <c r="C458" i="11"/>
  <c r="J477" i="11"/>
  <c r="H475" i="11"/>
  <c r="H318" i="11"/>
  <c r="L296" i="11"/>
  <c r="C314" i="11"/>
  <c r="J428" i="11"/>
  <c r="H347" i="11"/>
  <c r="J445" i="11"/>
  <c r="J386" i="11"/>
  <c r="H341" i="11"/>
  <c r="I213" i="11"/>
  <c r="H280" i="11"/>
  <c r="H421" i="11"/>
  <c r="C356" i="11"/>
  <c r="H314" i="11"/>
  <c r="J320" i="11"/>
  <c r="J311" i="11"/>
  <c r="L286" i="11"/>
  <c r="C443" i="11"/>
  <c r="L313" i="11"/>
  <c r="H283" i="11"/>
  <c r="H270" i="11"/>
  <c r="J418" i="11"/>
  <c r="I340" i="11"/>
  <c r="L302" i="11"/>
  <c r="J173" i="11"/>
  <c r="I279" i="11"/>
  <c r="J331" i="11"/>
  <c r="H224" i="11"/>
  <c r="C341" i="11"/>
  <c r="J251" i="11"/>
  <c r="I267" i="11"/>
  <c r="L164" i="11"/>
  <c r="I208" i="11"/>
  <c r="H229" i="11"/>
  <c r="J278" i="11"/>
  <c r="J274" i="11"/>
  <c r="J195" i="11"/>
  <c r="C81" i="11"/>
  <c r="I195" i="11"/>
  <c r="L53" i="11"/>
  <c r="H69" i="11"/>
  <c r="C70" i="11"/>
  <c r="H245" i="11"/>
  <c r="J406" i="11"/>
  <c r="I348" i="11"/>
  <c r="I221" i="11"/>
  <c r="H361" i="11"/>
  <c r="H275" i="11"/>
  <c r="H262" i="11"/>
  <c r="L239" i="11"/>
  <c r="I295" i="11"/>
  <c r="L306" i="11"/>
  <c r="I181" i="11"/>
  <c r="C155" i="11"/>
  <c r="J17" i="11"/>
  <c r="L65" i="11"/>
  <c r="H77" i="11"/>
  <c r="J146" i="11"/>
  <c r="I145" i="11"/>
  <c r="I14" i="11"/>
  <c r="C40" i="11"/>
  <c r="J63" i="11"/>
  <c r="C132" i="11"/>
  <c r="H426" i="11"/>
  <c r="L272" i="11"/>
  <c r="L226" i="11"/>
  <c r="J181" i="11"/>
  <c r="I242" i="11"/>
  <c r="J153" i="11"/>
  <c r="I95" i="11"/>
  <c r="L171" i="11"/>
  <c r="L232" i="11"/>
  <c r="C225" i="11"/>
  <c r="J29" i="11"/>
  <c r="L137" i="11"/>
  <c r="H149" i="11"/>
  <c r="H216" i="11"/>
  <c r="I178" i="11"/>
  <c r="J133" i="11"/>
  <c r="C23" i="11"/>
  <c r="C109" i="11"/>
  <c r="I113" i="11"/>
  <c r="J388" i="11"/>
  <c r="C250" i="11"/>
  <c r="C236" i="11"/>
  <c r="H190" i="11"/>
  <c r="I346" i="11"/>
  <c r="L163" i="11"/>
  <c r="J213" i="11"/>
  <c r="I264" i="11"/>
  <c r="C286" i="11"/>
  <c r="H89" i="11"/>
  <c r="J134" i="11"/>
  <c r="L145" i="11"/>
  <c r="J168" i="11"/>
  <c r="L23" i="11"/>
  <c r="I3" i="11"/>
  <c r="C399" i="11"/>
  <c r="J304" i="11"/>
  <c r="J276" i="11"/>
  <c r="C220" i="11"/>
  <c r="H253" i="11"/>
  <c r="H368" i="11"/>
  <c r="I330" i="11"/>
  <c r="C232" i="11"/>
  <c r="J185" i="11"/>
  <c r="L247" i="11"/>
  <c r="I160" i="11"/>
  <c r="L209" i="11"/>
  <c r="C229" i="11"/>
  <c r="J279" i="11"/>
  <c r="I119" i="11"/>
  <c r="L69" i="11"/>
  <c r="C112" i="11"/>
  <c r="I461" i="11"/>
  <c r="J455" i="11"/>
  <c r="I465" i="11"/>
  <c r="H455" i="11"/>
  <c r="J446" i="11"/>
  <c r="J313" i="11"/>
  <c r="J431" i="11"/>
  <c r="J413" i="11"/>
  <c r="I297" i="11"/>
  <c r="I445" i="11"/>
  <c r="L373" i="11"/>
  <c r="L316" i="11"/>
  <c r="J268" i="11"/>
  <c r="C221" i="11"/>
  <c r="C431" i="11"/>
  <c r="I381" i="11"/>
  <c r="C358" i="11"/>
  <c r="L374" i="11"/>
  <c r="C319" i="11"/>
  <c r="C335" i="11"/>
  <c r="J436" i="11"/>
  <c r="H357" i="11"/>
  <c r="H192" i="11"/>
  <c r="J437" i="11"/>
  <c r="J405" i="11"/>
  <c r="J343" i="11"/>
  <c r="C274" i="11"/>
  <c r="H206" i="11"/>
  <c r="I246" i="11"/>
  <c r="H197" i="11"/>
  <c r="L71" i="11"/>
  <c r="I329" i="11"/>
  <c r="I239" i="11"/>
  <c r="H226" i="11"/>
  <c r="J93" i="11"/>
  <c r="J197" i="11"/>
  <c r="C217" i="11"/>
  <c r="H268" i="11"/>
  <c r="H369" i="11"/>
  <c r="L158" i="11"/>
  <c r="H140" i="11"/>
  <c r="H153" i="11"/>
  <c r="H279" i="11"/>
  <c r="I32" i="11"/>
  <c r="I61" i="11"/>
  <c r="H163" i="11"/>
  <c r="L383" i="11"/>
  <c r="L398" i="11"/>
  <c r="H180" i="11"/>
  <c r="J325" i="11"/>
  <c r="J225" i="11"/>
  <c r="C187" i="11"/>
  <c r="J259" i="11"/>
  <c r="C277" i="11"/>
  <c r="I255" i="11"/>
  <c r="C171" i="11"/>
  <c r="L85" i="11"/>
  <c r="L217" i="11"/>
  <c r="C59" i="11"/>
  <c r="I136" i="11"/>
  <c r="L139" i="11"/>
  <c r="L133" i="11"/>
  <c r="H171" i="11"/>
  <c r="H2" i="11"/>
  <c r="C53" i="11"/>
  <c r="J59" i="11"/>
  <c r="H354" i="11"/>
  <c r="J231" i="11"/>
  <c r="J216" i="11"/>
  <c r="L202" i="11"/>
  <c r="C291" i="11"/>
  <c r="J116" i="11"/>
  <c r="J154" i="11"/>
  <c r="I163" i="11"/>
  <c r="I190" i="11"/>
  <c r="J166" i="11"/>
  <c r="L54" i="11"/>
  <c r="C133" i="11"/>
  <c r="I144" i="11"/>
  <c r="L91" i="11"/>
  <c r="L153" i="11"/>
  <c r="C61" i="11"/>
  <c r="H14" i="11"/>
  <c r="I102" i="11"/>
  <c r="C138" i="11"/>
  <c r="C423" i="11"/>
  <c r="C283" i="11"/>
  <c r="H225" i="11"/>
  <c r="L210" i="11"/>
  <c r="J288" i="11"/>
  <c r="I94" i="11"/>
  <c r="C203" i="11"/>
  <c r="H222" i="11"/>
  <c r="L241" i="11"/>
  <c r="I148" i="11"/>
  <c r="L98" i="11"/>
  <c r="C141" i="11"/>
  <c r="C123" i="11"/>
  <c r="C17" i="11"/>
  <c r="L35" i="11"/>
  <c r="J376" i="11"/>
  <c r="H248" i="11"/>
  <c r="I235" i="11"/>
  <c r="H178" i="11"/>
  <c r="H271" i="11"/>
  <c r="I448" i="11"/>
  <c r="C278" i="11"/>
  <c r="L190" i="11"/>
  <c r="I207" i="11"/>
  <c r="J267" i="11"/>
  <c r="C92" i="11"/>
  <c r="H199" i="11"/>
  <c r="I218" i="11"/>
  <c r="C269" i="11"/>
  <c r="L254" i="11"/>
  <c r="C64" i="11"/>
  <c r="H76" i="11"/>
  <c r="J152" i="11"/>
  <c r="I282" i="11"/>
  <c r="H264" i="11"/>
  <c r="J462" i="11"/>
  <c r="J458" i="11"/>
  <c r="C460" i="11"/>
  <c r="J473" i="11"/>
  <c r="I415" i="11"/>
  <c r="H365" i="11"/>
  <c r="I403" i="11"/>
  <c r="C388" i="11"/>
  <c r="C440" i="11"/>
  <c r="I414" i="11"/>
  <c r="I354" i="11"/>
  <c r="I335" i="11"/>
  <c r="C192" i="11"/>
  <c r="H169" i="11"/>
  <c r="L402" i="11"/>
  <c r="C346" i="11"/>
  <c r="I308" i="11"/>
  <c r="J422" i="11"/>
  <c r="I400" i="11"/>
  <c r="J322" i="11"/>
  <c r="I407" i="11"/>
  <c r="H312" i="11"/>
  <c r="J179" i="11"/>
  <c r="H408" i="11"/>
  <c r="C383" i="11"/>
  <c r="C303" i="11"/>
  <c r="I261" i="11"/>
  <c r="J159" i="11"/>
  <c r="I182" i="11"/>
  <c r="L319" i="11"/>
  <c r="H29" i="11"/>
  <c r="H244" i="11"/>
  <c r="H261" i="11"/>
  <c r="I215" i="11"/>
  <c r="I296" i="11"/>
  <c r="H159" i="11"/>
  <c r="L175" i="11"/>
  <c r="J226" i="11"/>
  <c r="L326" i="11"/>
  <c r="C154" i="11"/>
  <c r="I104" i="11"/>
  <c r="H147" i="11"/>
  <c r="H210" i="11"/>
  <c r="J57" i="11"/>
  <c r="L48" i="11"/>
  <c r="L149" i="11"/>
  <c r="H414" i="11"/>
  <c r="H305" i="11"/>
  <c r="I201" i="11"/>
  <c r="J245" i="11"/>
  <c r="J178" i="11"/>
  <c r="C207" i="11"/>
  <c r="J184" i="11"/>
  <c r="L235" i="11"/>
  <c r="C273" i="11"/>
  <c r="C163" i="11"/>
  <c r="I112" i="11"/>
  <c r="C161" i="11"/>
  <c r="H21" i="11"/>
  <c r="J100" i="11"/>
  <c r="J69" i="11"/>
  <c r="L263" i="11"/>
  <c r="I88" i="11"/>
  <c r="C6" i="11"/>
  <c r="L8" i="11"/>
  <c r="L393" i="11"/>
  <c r="H301" i="11"/>
  <c r="L220" i="11"/>
  <c r="L174" i="11"/>
  <c r="J296" i="11"/>
  <c r="I272" i="11"/>
  <c r="C281" i="11"/>
  <c r="C352" i="11"/>
  <c r="J126" i="11"/>
  <c r="L211" i="11"/>
  <c r="I154" i="11"/>
  <c r="C301" i="11"/>
  <c r="H33" i="11"/>
  <c r="J108" i="11"/>
  <c r="C82" i="11"/>
  <c r="C111" i="11"/>
  <c r="L303" i="11"/>
  <c r="I39" i="11"/>
  <c r="L30" i="11"/>
  <c r="I131" i="11"/>
  <c r="H404" i="11"/>
  <c r="H240" i="11"/>
  <c r="C184" i="11"/>
  <c r="J169" i="11"/>
  <c r="C241" i="11"/>
  <c r="I152" i="11"/>
  <c r="J163" i="11"/>
  <c r="J180" i="11"/>
  <c r="H231" i="11"/>
  <c r="C190" i="11"/>
  <c r="C60" i="11"/>
  <c r="H105" i="11"/>
  <c r="C85" i="11"/>
  <c r="C211" i="11"/>
  <c r="L173" i="11"/>
  <c r="J324" i="11"/>
  <c r="C270" i="11"/>
  <c r="J224" i="11"/>
  <c r="C200" i="11"/>
  <c r="J281" i="11"/>
  <c r="C363" i="11"/>
  <c r="J235" i="11"/>
  <c r="C180" i="11"/>
  <c r="L250" i="11"/>
  <c r="H332" i="11"/>
  <c r="J87" i="11"/>
  <c r="L97" i="11"/>
  <c r="L176" i="11"/>
  <c r="L227" i="11"/>
  <c r="J211" i="11"/>
  <c r="H26" i="11"/>
  <c r="I135" i="11"/>
  <c r="H83" i="11"/>
  <c r="C196" i="11"/>
  <c r="C97" i="11"/>
  <c r="C98" i="11"/>
  <c r="I49" i="11"/>
  <c r="I137" i="11"/>
  <c r="C78" i="11"/>
  <c r="I435" i="11"/>
  <c r="L223" i="11"/>
  <c r="L83" i="11"/>
  <c r="H473" i="11"/>
  <c r="I402" i="11"/>
  <c r="I327" i="11"/>
  <c r="L278" i="11"/>
  <c r="J441" i="11"/>
  <c r="L377" i="11"/>
  <c r="I413" i="11"/>
  <c r="L277" i="11"/>
  <c r="I187" i="11"/>
  <c r="I197" i="11"/>
  <c r="J68" i="11"/>
  <c r="L47" i="11"/>
  <c r="J280" i="11"/>
  <c r="C174" i="11"/>
  <c r="J76" i="11"/>
  <c r="H60" i="11"/>
  <c r="J48" i="11"/>
  <c r="J318" i="11"/>
  <c r="C293" i="11"/>
  <c r="J182" i="11"/>
  <c r="J98" i="11"/>
  <c r="L26" i="11"/>
  <c r="C294" i="11"/>
  <c r="C170" i="11"/>
  <c r="I69" i="11"/>
  <c r="L315" i="11"/>
  <c r="I238" i="11"/>
  <c r="L233" i="11"/>
  <c r="L166" i="11"/>
  <c r="J99" i="11"/>
  <c r="J86" i="11"/>
  <c r="J73" i="11"/>
  <c r="J42" i="11"/>
  <c r="I71" i="11"/>
  <c r="H203" i="11"/>
  <c r="H207" i="11"/>
  <c r="J139" i="11"/>
  <c r="I47" i="11"/>
  <c r="J261" i="11"/>
  <c r="C118" i="11"/>
  <c r="I169" i="11"/>
  <c r="I251" i="11"/>
  <c r="J3" i="11"/>
  <c r="L189" i="11"/>
  <c r="J33" i="11"/>
  <c r="J23" i="11"/>
  <c r="C74" i="11"/>
  <c r="C24" i="11"/>
  <c r="J36" i="11"/>
  <c r="C13" i="11"/>
  <c r="H64" i="11"/>
  <c r="L44" i="11"/>
  <c r="L88" i="11"/>
  <c r="H34" i="11"/>
  <c r="H300" i="11"/>
  <c r="H218" i="11"/>
  <c r="J205" i="11"/>
  <c r="I214" i="11"/>
  <c r="J143" i="11"/>
  <c r="I46" i="11"/>
  <c r="I30" i="11"/>
  <c r="J141" i="11"/>
  <c r="H84" i="11"/>
  <c r="I36" i="11"/>
  <c r="L285" i="11"/>
  <c r="H260" i="11"/>
  <c r="C147" i="11"/>
  <c r="I139" i="11"/>
  <c r="H3" i="11"/>
  <c r="H72" i="11"/>
  <c r="L76" i="11"/>
  <c r="I11" i="11"/>
  <c r="C137" i="11"/>
  <c r="L248" i="11"/>
  <c r="I156" i="11"/>
  <c r="C29" i="11"/>
  <c r="C27" i="11"/>
  <c r="H108" i="11"/>
  <c r="J12" i="11"/>
  <c r="H59" i="11"/>
  <c r="I76" i="11"/>
  <c r="H40" i="11"/>
  <c r="C7" i="11"/>
  <c r="J277" i="11"/>
  <c r="L128" i="11"/>
  <c r="C119" i="11"/>
  <c r="J94" i="11"/>
  <c r="L107" i="11"/>
  <c r="C43" i="11"/>
  <c r="J26" i="11"/>
  <c r="L75" i="11"/>
  <c r="I48" i="11"/>
  <c r="C179" i="11"/>
  <c r="L142" i="11"/>
  <c r="J229" i="11"/>
  <c r="L297" i="11"/>
  <c r="I62" i="11"/>
  <c r="L188" i="11"/>
  <c r="H6" i="11"/>
  <c r="J89" i="11"/>
  <c r="L119" i="11"/>
  <c r="H7" i="11"/>
  <c r="L40" i="11"/>
  <c r="H55" i="11"/>
  <c r="H43" i="11"/>
  <c r="F174" i="13"/>
  <c r="F221" i="13"/>
  <c r="C88" i="13"/>
  <c r="J127" i="13"/>
  <c r="G165" i="13"/>
  <c r="C207" i="13"/>
  <c r="F77" i="13"/>
  <c r="C117" i="13"/>
  <c r="J156" i="13"/>
  <c r="F66" i="13"/>
  <c r="C46" i="13"/>
  <c r="J23" i="13"/>
  <c r="G14" i="13"/>
  <c r="C69" i="13"/>
  <c r="J36" i="13"/>
  <c r="F140" i="13"/>
  <c r="C182" i="13"/>
  <c r="C229" i="13"/>
  <c r="J93" i="13"/>
  <c r="G131" i="13"/>
  <c r="F171" i="13"/>
  <c r="H476" i="11"/>
  <c r="L381" i="11"/>
  <c r="L253" i="11"/>
  <c r="H234" i="11"/>
  <c r="I411" i="11"/>
  <c r="I358" i="11"/>
  <c r="L387" i="11"/>
  <c r="J222" i="11"/>
  <c r="H209" i="11"/>
  <c r="J96" i="11"/>
  <c r="L62" i="11"/>
  <c r="J221" i="11"/>
  <c r="L238" i="11"/>
  <c r="L196" i="11"/>
  <c r="L135" i="11"/>
  <c r="J44" i="11"/>
  <c r="H187" i="11"/>
  <c r="H292" i="11"/>
  <c r="J244" i="11"/>
  <c r="C128" i="11"/>
  <c r="I226" i="11"/>
  <c r="L16" i="11"/>
  <c r="J271" i="11"/>
  <c r="L162" i="11"/>
  <c r="J32" i="11"/>
  <c r="H375" i="11"/>
  <c r="I258" i="11"/>
  <c r="C215" i="11"/>
  <c r="C160" i="11"/>
  <c r="L61" i="11"/>
  <c r="J110" i="11"/>
  <c r="L24" i="11"/>
  <c r="H121" i="11"/>
  <c r="H63" i="11"/>
  <c r="I115" i="11"/>
  <c r="I77" i="11"/>
  <c r="H215" i="11"/>
  <c r="J5" i="11"/>
  <c r="I151" i="11"/>
  <c r="I142" i="11"/>
  <c r="J119" i="11"/>
  <c r="H113" i="11"/>
  <c r="C362" i="11"/>
  <c r="J125" i="11"/>
  <c r="I172" i="11"/>
  <c r="L167" i="11"/>
  <c r="L29" i="11"/>
  <c r="H35" i="11"/>
  <c r="I236" i="11"/>
  <c r="H38" i="11"/>
  <c r="J22" i="11"/>
  <c r="H45" i="11"/>
  <c r="I89" i="11"/>
  <c r="I26" i="11"/>
  <c r="L180" i="11"/>
  <c r="J142" i="11"/>
  <c r="I105" i="11"/>
  <c r="J115" i="11"/>
  <c r="I132" i="11"/>
  <c r="L37" i="11"/>
  <c r="L51" i="11"/>
  <c r="C71" i="11"/>
  <c r="C30" i="11"/>
  <c r="J2" i="11"/>
  <c r="J334" i="11"/>
  <c r="J128" i="11"/>
  <c r="H98" i="11"/>
  <c r="H28" i="11"/>
  <c r="H92" i="11"/>
  <c r="I25" i="11"/>
  <c r="H101" i="11"/>
  <c r="J35" i="11"/>
  <c r="I180" i="11"/>
  <c r="H93" i="11"/>
  <c r="H162" i="11"/>
  <c r="L120" i="11"/>
  <c r="I128" i="11"/>
  <c r="J66" i="11"/>
  <c r="J4" i="11"/>
  <c r="L17" i="11"/>
  <c r="C101" i="11"/>
  <c r="L9" i="11"/>
  <c r="L369" i="11"/>
  <c r="C169" i="11"/>
  <c r="H74" i="11"/>
  <c r="C130" i="11"/>
  <c r="L78" i="11"/>
  <c r="L64" i="11"/>
  <c r="I34" i="11"/>
  <c r="J16" i="11"/>
  <c r="H100" i="11"/>
  <c r="I19" i="11"/>
  <c r="L177" i="11"/>
  <c r="J112" i="11"/>
  <c r="C127" i="11"/>
  <c r="H249" i="11"/>
  <c r="C195" i="11"/>
  <c r="H146" i="11"/>
  <c r="H39" i="11"/>
  <c r="J77" i="11"/>
  <c r="L111" i="11"/>
  <c r="J174" i="11"/>
  <c r="C34" i="11"/>
  <c r="H8" i="11"/>
  <c r="H51" i="11"/>
  <c r="F158" i="13"/>
  <c r="C200" i="13"/>
  <c r="J111" i="13"/>
  <c r="G149" i="13"/>
  <c r="F189" i="13"/>
  <c r="F76" i="13"/>
  <c r="C101" i="13"/>
  <c r="J140" i="13"/>
  <c r="F50" i="13"/>
  <c r="C30" i="13"/>
  <c r="J7" i="13"/>
  <c r="G116" i="13"/>
  <c r="C53" i="13"/>
  <c r="J20" i="13"/>
  <c r="F124" i="13"/>
  <c r="C166" i="13"/>
  <c r="G207" i="13"/>
  <c r="J77" i="13"/>
  <c r="G115" i="13"/>
  <c r="F155" i="13"/>
  <c r="C195" i="13"/>
  <c r="C464" i="11"/>
  <c r="H373" i="11"/>
  <c r="H439" i="11"/>
  <c r="C233" i="11"/>
  <c r="L408" i="11"/>
  <c r="H342" i="11"/>
  <c r="I314" i="11"/>
  <c r="C226" i="11"/>
  <c r="C204" i="11"/>
  <c r="I184" i="11"/>
  <c r="L79" i="11"/>
  <c r="H110" i="11"/>
  <c r="L266" i="11"/>
  <c r="H193" i="11"/>
  <c r="L152" i="11"/>
  <c r="J160" i="11"/>
  <c r="C377" i="11"/>
  <c r="H241" i="11"/>
  <c r="C252" i="11"/>
  <c r="I58" i="11"/>
  <c r="I198" i="11"/>
  <c r="I382" i="11"/>
  <c r="L284" i="11"/>
  <c r="C189" i="11"/>
  <c r="L80" i="11"/>
  <c r="H228" i="11"/>
  <c r="H319" i="11"/>
  <c r="H247" i="11"/>
  <c r="H185" i="11"/>
  <c r="C55" i="11"/>
  <c r="C135" i="11"/>
  <c r="J219" i="11"/>
  <c r="C144" i="11"/>
  <c r="L21" i="11"/>
  <c r="H94" i="11"/>
  <c r="H25" i="11"/>
  <c r="H145" i="11"/>
  <c r="J34" i="11"/>
  <c r="C108" i="11"/>
  <c r="C72" i="11"/>
  <c r="C136" i="11"/>
  <c r="L348" i="11"/>
  <c r="I269" i="11"/>
  <c r="L240" i="11"/>
  <c r="L108" i="11"/>
  <c r="H75" i="11"/>
  <c r="J13" i="11"/>
  <c r="H223" i="11"/>
  <c r="L161" i="11"/>
  <c r="H41" i="11"/>
  <c r="I45" i="11"/>
  <c r="H52" i="11"/>
  <c r="C63" i="11"/>
  <c r="C311" i="11"/>
  <c r="I153" i="11"/>
  <c r="I59" i="11"/>
  <c r="J52" i="11"/>
  <c r="I103" i="11"/>
  <c r="J54" i="11"/>
  <c r="I80" i="11"/>
  <c r="I12" i="11"/>
  <c r="I31" i="11"/>
  <c r="I37" i="11"/>
  <c r="L15" i="11"/>
  <c r="C129" i="11"/>
  <c r="L183" i="11"/>
  <c r="L199" i="11"/>
  <c r="L194" i="11"/>
  <c r="C79" i="11"/>
  <c r="L45" i="11"/>
  <c r="J60" i="11"/>
  <c r="L193" i="11"/>
  <c r="I41" i="11"/>
  <c r="C247" i="11"/>
  <c r="L106" i="11"/>
  <c r="L134" i="11"/>
  <c r="H144" i="11"/>
  <c r="C48" i="11"/>
  <c r="H15" i="11"/>
  <c r="H42" i="11"/>
  <c r="I60" i="11"/>
  <c r="C194" i="11"/>
  <c r="I299" i="11"/>
  <c r="C336" i="11"/>
  <c r="C52" i="11"/>
  <c r="I23" i="11"/>
  <c r="L131" i="11"/>
  <c r="H47" i="11"/>
  <c r="H11" i="11"/>
  <c r="J41" i="11"/>
  <c r="J27" i="11"/>
  <c r="H386" i="11"/>
  <c r="J120" i="11"/>
  <c r="J19" i="11"/>
  <c r="L213" i="11"/>
  <c r="I176" i="11"/>
  <c r="L138" i="11"/>
  <c r="L132" i="11"/>
  <c r="L181" i="11"/>
  <c r="I66" i="11"/>
  <c r="H136" i="11"/>
  <c r="C152" i="11"/>
  <c r="I110" i="11"/>
  <c r="L68" i="11"/>
  <c r="L56" i="11"/>
  <c r="F142" i="13"/>
  <c r="C184" i="13"/>
  <c r="C71" i="13"/>
  <c r="J95" i="13"/>
  <c r="G133" i="13"/>
  <c r="F173" i="13"/>
  <c r="F217" i="13"/>
  <c r="C85" i="13"/>
  <c r="J124" i="13"/>
  <c r="F34" i="13"/>
  <c r="C14" i="13"/>
  <c r="G166" i="13"/>
  <c r="F61" i="13"/>
  <c r="C37" i="13"/>
  <c r="G64" i="13"/>
  <c r="F108" i="13"/>
  <c r="C150" i="13"/>
  <c r="J189" i="13"/>
  <c r="J76" i="13"/>
  <c r="G99" i="13"/>
  <c r="F139" i="13"/>
  <c r="C179" i="13"/>
  <c r="C476" i="11"/>
  <c r="I349" i="11"/>
  <c r="I409" i="11"/>
  <c r="J443" i="11"/>
  <c r="I378" i="11"/>
  <c r="L329" i="11"/>
  <c r="C333" i="11"/>
  <c r="C205" i="11"/>
  <c r="L305" i="11"/>
  <c r="L205" i="11"/>
  <c r="C75" i="11"/>
  <c r="J103" i="11"/>
  <c r="I223" i="11"/>
  <c r="J214" i="11"/>
  <c r="I83" i="11"/>
  <c r="H148" i="11"/>
  <c r="I401" i="11"/>
  <c r="L192" i="11"/>
  <c r="J240" i="11"/>
  <c r="J20" i="11"/>
  <c r="J150" i="11"/>
  <c r="L411" i="11"/>
  <c r="C271" i="11"/>
  <c r="I210" i="11"/>
  <c r="C76" i="11"/>
  <c r="C218" i="11"/>
  <c r="C430" i="11"/>
  <c r="H267" i="11"/>
  <c r="J206" i="11"/>
  <c r="J129" i="11"/>
  <c r="H61" i="11"/>
  <c r="I92" i="11"/>
  <c r="H67" i="11"/>
  <c r="L10" i="11"/>
  <c r="J273" i="11"/>
  <c r="J71" i="11"/>
  <c r="I68" i="11"/>
  <c r="J202" i="11"/>
  <c r="J64" i="11"/>
  <c r="I64" i="11"/>
  <c r="I65" i="11"/>
  <c r="J67" i="11"/>
  <c r="I191" i="11"/>
  <c r="C199" i="11"/>
  <c r="J24" i="11"/>
  <c r="C209" i="11"/>
  <c r="I35" i="11"/>
  <c r="L118" i="11"/>
  <c r="H117" i="11"/>
  <c r="H289" i="11"/>
  <c r="J7" i="11"/>
  <c r="L11" i="11"/>
  <c r="L148" i="11"/>
  <c r="J227" i="11"/>
  <c r="C263" i="11"/>
  <c r="H125" i="11"/>
  <c r="L195" i="11"/>
  <c r="J58" i="11"/>
  <c r="C2" i="11"/>
  <c r="L229" i="11"/>
  <c r="J37" i="11"/>
  <c r="L52" i="11"/>
  <c r="C3" i="11"/>
  <c r="C106" i="11"/>
  <c r="H179" i="11"/>
  <c r="C110" i="11"/>
  <c r="L104" i="11"/>
  <c r="C145" i="11"/>
  <c r="J131" i="11"/>
  <c r="H5" i="11"/>
  <c r="C50" i="11"/>
  <c r="I270" i="11"/>
  <c r="J382" i="11"/>
  <c r="I170" i="11"/>
  <c r="J21" i="11"/>
  <c r="C69" i="11"/>
  <c r="H133" i="11"/>
  <c r="C22" i="11"/>
  <c r="I186" i="11"/>
  <c r="I4" i="11"/>
  <c r="L18" i="11"/>
  <c r="I9" i="11"/>
  <c r="C315" i="11"/>
  <c r="L219" i="11"/>
  <c r="I149" i="11"/>
  <c r="H86" i="11"/>
  <c r="L20" i="11"/>
  <c r="C41" i="11"/>
  <c r="I212" i="11"/>
  <c r="L3" i="11"/>
  <c r="I17" i="11"/>
  <c r="L310" i="11"/>
  <c r="C102" i="11"/>
  <c r="H16" i="11"/>
  <c r="H151" i="11"/>
  <c r="C88" i="11"/>
  <c r="J53" i="11"/>
  <c r="J275" i="11"/>
  <c r="H115" i="11"/>
  <c r="J50" i="11"/>
  <c r="C66" i="11"/>
  <c r="H112" i="11"/>
  <c r="I6" i="11"/>
  <c r="H36" i="11"/>
  <c r="J81" i="11"/>
  <c r="F126" i="13"/>
  <c r="C168" i="13"/>
  <c r="F210" i="13"/>
  <c r="J79" i="13"/>
  <c r="G117" i="13"/>
  <c r="F157" i="13"/>
  <c r="C197" i="13"/>
  <c r="J108" i="13"/>
  <c r="F18" i="13"/>
  <c r="C7" i="13"/>
  <c r="G67" i="13"/>
  <c r="F45" i="13"/>
  <c r="C19" i="13"/>
  <c r="C227" i="13"/>
  <c r="F92" i="13"/>
  <c r="C134" i="13"/>
  <c r="J173" i="13"/>
  <c r="F215" i="13"/>
  <c r="G83" i="13"/>
  <c r="F123" i="13"/>
  <c r="J470" i="11"/>
  <c r="I390" i="11"/>
  <c r="H358" i="11"/>
  <c r="L397" i="11"/>
  <c r="C340" i="11"/>
  <c r="J272" i="11"/>
  <c r="I289" i="11"/>
  <c r="I78" i="11"/>
  <c r="I276" i="11"/>
  <c r="I245" i="11"/>
  <c r="H158" i="11"/>
  <c r="L350" i="11"/>
  <c r="H195" i="11"/>
  <c r="I317" i="11"/>
  <c r="L237" i="11"/>
  <c r="C80" i="11"/>
  <c r="J312" i="11"/>
  <c r="I229" i="11"/>
  <c r="J201" i="11"/>
  <c r="L72" i="11"/>
  <c r="C19" i="11"/>
  <c r="L260" i="11"/>
  <c r="C84" i="11"/>
  <c r="J164" i="11"/>
  <c r="H90" i="11"/>
  <c r="H213" i="11"/>
  <c r="I225" i="11"/>
  <c r="H114" i="11"/>
  <c r="L95" i="11"/>
  <c r="C142" i="11"/>
  <c r="J148" i="11"/>
  <c r="J132" i="11"/>
  <c r="L25" i="11"/>
  <c r="J6" i="11"/>
  <c r="I200" i="11"/>
  <c r="I16" i="11"/>
  <c r="I262" i="11"/>
  <c r="C114" i="11"/>
  <c r="C49" i="11"/>
  <c r="L22" i="11"/>
  <c r="C46" i="11"/>
  <c r="I29" i="11"/>
  <c r="J177" i="11"/>
  <c r="I278" i="11"/>
  <c r="C153" i="11"/>
  <c r="L144" i="11"/>
  <c r="L73" i="11"/>
  <c r="H137" i="11"/>
  <c r="L141" i="11"/>
  <c r="I196" i="11"/>
  <c r="I15" i="11"/>
  <c r="H127" i="11"/>
  <c r="H23" i="11"/>
  <c r="J212" i="11"/>
  <c r="H161" i="11"/>
  <c r="J136" i="11"/>
  <c r="L103" i="11"/>
  <c r="C44" i="11"/>
  <c r="L207" i="11"/>
  <c r="J127" i="11"/>
  <c r="L6" i="11"/>
  <c r="C38" i="11"/>
  <c r="C267" i="11"/>
  <c r="H44" i="11"/>
  <c r="L89" i="11"/>
  <c r="L58" i="11"/>
  <c r="J109" i="11"/>
  <c r="J102" i="11"/>
  <c r="H49" i="11"/>
  <c r="H56" i="11"/>
  <c r="C4" i="11"/>
  <c r="I147" i="11"/>
  <c r="C255" i="11"/>
  <c r="I338" i="11"/>
  <c r="J118" i="11"/>
  <c r="H87" i="11"/>
  <c r="H53" i="11"/>
  <c r="J165" i="11"/>
  <c r="I155" i="11"/>
  <c r="H81" i="11"/>
  <c r="J11" i="11"/>
  <c r="C157" i="11"/>
  <c r="J249" i="11"/>
  <c r="L156" i="11"/>
  <c r="H68" i="11"/>
  <c r="I18" i="11"/>
  <c r="J9" i="11"/>
  <c r="I159" i="11"/>
  <c r="L90" i="11"/>
  <c r="C65" i="11"/>
  <c r="C42" i="11"/>
  <c r="L324" i="11"/>
  <c r="C197" i="11"/>
  <c r="I2" i="11"/>
  <c r="I234" i="11"/>
  <c r="C120" i="11"/>
  <c r="J80" i="11"/>
  <c r="I121" i="11"/>
  <c r="H73" i="11"/>
  <c r="H9" i="11"/>
  <c r="J55" i="11"/>
  <c r="L105" i="11"/>
  <c r="C11" i="11"/>
  <c r="H331" i="11"/>
  <c r="L2" i="11"/>
  <c r="F110" i="13"/>
  <c r="C152" i="13"/>
  <c r="J191" i="13"/>
  <c r="G101" i="13"/>
  <c r="F141" i="13"/>
  <c r="C181" i="13"/>
  <c r="G227" i="13"/>
  <c r="J92" i="13"/>
  <c r="F2" i="13"/>
  <c r="G200" i="13"/>
  <c r="G51" i="13"/>
  <c r="F29" i="13"/>
  <c r="G52" i="13"/>
  <c r="G205" i="13"/>
  <c r="C118" i="13"/>
  <c r="J157" i="13"/>
  <c r="G195" i="13"/>
  <c r="L417" i="11"/>
  <c r="H422" i="11"/>
  <c r="C342" i="11"/>
  <c r="I373" i="11"/>
  <c r="L409" i="11"/>
  <c r="H395" i="11"/>
  <c r="J373" i="11"/>
  <c r="I265" i="11"/>
  <c r="L154" i="11"/>
  <c r="H118" i="11"/>
  <c r="L19" i="11"/>
  <c r="J316" i="11"/>
  <c r="C165" i="11"/>
  <c r="H126" i="11"/>
  <c r="L31" i="11"/>
  <c r="H274" i="11"/>
  <c r="I209" i="11"/>
  <c r="C238" i="11"/>
  <c r="L116" i="11"/>
  <c r="J75" i="11"/>
  <c r="H20" i="11"/>
  <c r="H205" i="11"/>
  <c r="L126" i="11"/>
  <c r="H22" i="11"/>
  <c r="I120" i="11"/>
  <c r="L267" i="11"/>
  <c r="J200" i="11"/>
  <c r="C93" i="11"/>
  <c r="I51" i="11"/>
  <c r="I70" i="11"/>
  <c r="I40" i="11"/>
  <c r="L42" i="11"/>
  <c r="J162" i="11"/>
  <c r="J247" i="11"/>
  <c r="L84" i="11"/>
  <c r="I56" i="11"/>
  <c r="I138" i="11"/>
  <c r="C58" i="11"/>
  <c r="J40" i="11"/>
  <c r="L7" i="11"/>
  <c r="J43" i="11"/>
  <c r="I130" i="11"/>
  <c r="J170" i="11"/>
  <c r="I166" i="11"/>
  <c r="J364" i="11"/>
  <c r="L225" i="11"/>
  <c r="L113" i="11"/>
  <c r="C47" i="11"/>
  <c r="J31" i="11"/>
  <c r="L110" i="11"/>
  <c r="L5" i="11"/>
  <c r="H12" i="11"/>
  <c r="J130" i="11"/>
  <c r="H237" i="11"/>
  <c r="L261" i="11"/>
  <c r="C116" i="11"/>
  <c r="I79" i="11"/>
  <c r="L28" i="11"/>
  <c r="L136" i="11"/>
  <c r="C77" i="11"/>
  <c r="H129" i="11"/>
  <c r="I10" i="11"/>
  <c r="H104" i="11"/>
  <c r="H184" i="11"/>
  <c r="J97" i="11"/>
  <c r="C104" i="11"/>
  <c r="H32" i="11"/>
  <c r="I43" i="11"/>
  <c r="H202" i="11"/>
  <c r="I93" i="11"/>
  <c r="L140" i="11"/>
  <c r="H138" i="11"/>
  <c r="L335" i="11"/>
  <c r="I125" i="11"/>
  <c r="J192" i="11"/>
  <c r="H91" i="11"/>
  <c r="I13" i="11"/>
  <c r="H102" i="11"/>
  <c r="C107" i="11"/>
  <c r="J156" i="11"/>
  <c r="C8" i="11"/>
  <c r="C9" i="11"/>
  <c r="C237" i="11"/>
  <c r="J186" i="11"/>
  <c r="J79" i="11"/>
  <c r="I74" i="11"/>
  <c r="C193" i="11"/>
  <c r="I101" i="11"/>
  <c r="J106" i="11"/>
  <c r="L123" i="11"/>
  <c r="H37" i="11"/>
  <c r="I202" i="11"/>
  <c r="C91" i="11"/>
  <c r="I333" i="11"/>
  <c r="H252" i="11"/>
  <c r="L231" i="11"/>
  <c r="J246" i="11"/>
  <c r="L63" i="11"/>
  <c r="C10" i="11"/>
  <c r="J47" i="11"/>
  <c r="I8" i="11"/>
  <c r="J56" i="11"/>
  <c r="C15" i="11"/>
  <c r="C87" i="11"/>
  <c r="F208" i="13"/>
  <c r="F78" i="13"/>
  <c r="C120" i="13"/>
  <c r="J159" i="13"/>
  <c r="G197" i="13"/>
  <c r="F109" i="13"/>
  <c r="C149" i="13"/>
  <c r="J188" i="13"/>
  <c r="J75" i="13"/>
  <c r="G122" i="13"/>
  <c r="J55" i="13"/>
  <c r="G19" i="13"/>
  <c r="J2" i="13"/>
  <c r="J68" i="13"/>
  <c r="F172" i="13"/>
  <c r="G218" i="13"/>
  <c r="C86" i="13"/>
  <c r="J125" i="13"/>
  <c r="G163" i="13"/>
  <c r="F204" i="13"/>
  <c r="C115" i="13"/>
  <c r="I478" i="11"/>
  <c r="J327" i="11"/>
  <c r="I233" i="11"/>
  <c r="C418" i="11"/>
  <c r="C289" i="11"/>
  <c r="L4" i="11"/>
  <c r="I81" i="11"/>
  <c r="H119" i="11"/>
  <c r="C14" i="11"/>
  <c r="C149" i="11"/>
  <c r="J18" i="11"/>
  <c r="C134" i="11"/>
  <c r="H71" i="11"/>
  <c r="I150" i="11"/>
  <c r="C167" i="11"/>
  <c r="J266" i="11"/>
  <c r="I230" i="11"/>
  <c r="C31" i="11"/>
  <c r="C206" i="11"/>
  <c r="H10" i="11"/>
  <c r="L36" i="11"/>
  <c r="I220" i="11"/>
  <c r="L81" i="11"/>
  <c r="H65" i="11"/>
  <c r="H31" i="11"/>
  <c r="H46" i="11"/>
  <c r="G229" i="13"/>
  <c r="C218" i="13"/>
  <c r="F206" i="13"/>
  <c r="G35" i="13"/>
  <c r="F75" i="13"/>
  <c r="G225" i="13"/>
  <c r="C131" i="13"/>
  <c r="J138" i="13"/>
  <c r="F48" i="13"/>
  <c r="C28" i="13"/>
  <c r="C11" i="13"/>
  <c r="G100" i="13"/>
  <c r="C51" i="13"/>
  <c r="J18" i="13"/>
  <c r="F122" i="13"/>
  <c r="C164" i="13"/>
  <c r="C205" i="13"/>
  <c r="G113" i="13"/>
  <c r="F153" i="13"/>
  <c r="C193" i="13"/>
  <c r="J104" i="13"/>
  <c r="F14" i="13"/>
  <c r="G190" i="13"/>
  <c r="G63" i="13"/>
  <c r="F41" i="13"/>
  <c r="C9" i="13"/>
  <c r="G221" i="13"/>
  <c r="F88" i="13"/>
  <c r="C130" i="13"/>
  <c r="J169" i="13"/>
  <c r="C210" i="13"/>
  <c r="G79" i="13"/>
  <c r="F119" i="13"/>
  <c r="C159" i="13"/>
  <c r="J198" i="13"/>
  <c r="F203" i="13"/>
  <c r="J65" i="13"/>
  <c r="G29" i="13"/>
  <c r="F7" i="13"/>
  <c r="G128" i="13"/>
  <c r="F182" i="13"/>
  <c r="F69" i="13"/>
  <c r="C96" i="13"/>
  <c r="J135" i="13"/>
  <c r="G173" i="13"/>
  <c r="G217" i="13"/>
  <c r="F85" i="13"/>
  <c r="C125" i="13"/>
  <c r="J164" i="13"/>
  <c r="G92" i="13"/>
  <c r="C54" i="13"/>
  <c r="J31" i="13"/>
  <c r="G158" i="13"/>
  <c r="G114" i="13"/>
  <c r="J44" i="13"/>
  <c r="F148" i="13"/>
  <c r="C190" i="13"/>
  <c r="J101" i="13"/>
  <c r="G139" i="13"/>
  <c r="F179" i="13"/>
  <c r="F225" i="13"/>
  <c r="C91" i="13"/>
  <c r="J130" i="13"/>
  <c r="F40" i="13"/>
  <c r="C20" i="13"/>
  <c r="F219" i="13"/>
  <c r="F67" i="13"/>
  <c r="C43" i="13"/>
  <c r="G126" i="13"/>
  <c r="F114" i="13"/>
  <c r="C156" i="13"/>
  <c r="J195" i="13"/>
  <c r="G105" i="13"/>
  <c r="F145" i="13"/>
  <c r="C185" i="13"/>
  <c r="C72" i="13"/>
  <c r="J96" i="13"/>
  <c r="F6" i="13"/>
  <c r="G8" i="13"/>
  <c r="G55" i="13"/>
  <c r="F33" i="13"/>
  <c r="G68" i="13"/>
  <c r="F192" i="13"/>
  <c r="C106" i="13"/>
  <c r="H392" i="11"/>
  <c r="H385" i="11"/>
  <c r="I86" i="11"/>
  <c r="J95" i="11"/>
  <c r="H168" i="11"/>
  <c r="J38" i="11"/>
  <c r="H377" i="11"/>
  <c r="I228" i="11"/>
  <c r="I117" i="11"/>
  <c r="C62" i="11"/>
  <c r="L13" i="11"/>
  <c r="H141" i="11"/>
  <c r="I21" i="11"/>
  <c r="C89" i="11"/>
  <c r="L33" i="11"/>
  <c r="J85" i="11"/>
  <c r="L236" i="11"/>
  <c r="C115" i="11"/>
  <c r="I266" i="11"/>
  <c r="H154" i="11"/>
  <c r="J10" i="11"/>
  <c r="I28" i="11"/>
  <c r="H131" i="11"/>
  <c r="C219" i="11"/>
  <c r="I140" i="11"/>
  <c r="C16" i="11"/>
  <c r="F190" i="13"/>
  <c r="G181" i="13"/>
  <c r="J172" i="13"/>
  <c r="G3" i="13"/>
  <c r="C198" i="13"/>
  <c r="F187" i="13"/>
  <c r="C99" i="13"/>
  <c r="J122" i="13"/>
  <c r="F32" i="13"/>
  <c r="C12" i="13"/>
  <c r="G150" i="13"/>
  <c r="F59" i="13"/>
  <c r="C35" i="13"/>
  <c r="G54" i="13"/>
  <c r="F106" i="13"/>
  <c r="C148" i="13"/>
  <c r="J187" i="13"/>
  <c r="J74" i="13"/>
  <c r="G97" i="13"/>
  <c r="F137" i="13"/>
  <c r="C177" i="13"/>
  <c r="F222" i="13"/>
  <c r="J88" i="13"/>
  <c r="C3" i="13"/>
  <c r="G168" i="13"/>
  <c r="G47" i="13"/>
  <c r="F25" i="13"/>
  <c r="G36" i="13"/>
  <c r="F200" i="13"/>
  <c r="C114" i="13"/>
  <c r="J153" i="13"/>
  <c r="G191" i="13"/>
  <c r="F103" i="13"/>
  <c r="C143" i="13"/>
  <c r="J182" i="13"/>
  <c r="J69" i="13"/>
  <c r="J49" i="13"/>
  <c r="G13" i="13"/>
  <c r="G40" i="13"/>
  <c r="J62" i="13"/>
  <c r="F166" i="13"/>
  <c r="G210" i="13"/>
  <c r="C80" i="13"/>
  <c r="J119" i="13"/>
  <c r="G157" i="13"/>
  <c r="F197" i="13"/>
  <c r="C109" i="13"/>
  <c r="J148" i="13"/>
  <c r="F58" i="13"/>
  <c r="C38" i="13"/>
  <c r="J15" i="13"/>
  <c r="G180" i="13"/>
  <c r="C61" i="13"/>
  <c r="J28" i="13"/>
  <c r="F132" i="13"/>
  <c r="C174" i="13"/>
  <c r="F218" i="13"/>
  <c r="J85" i="13"/>
  <c r="G123" i="13"/>
  <c r="F163" i="13"/>
  <c r="C204" i="13"/>
  <c r="J114" i="13"/>
  <c r="F24" i="13"/>
  <c r="C4" i="13"/>
  <c r="G86" i="13"/>
  <c r="F51" i="13"/>
  <c r="C27" i="13"/>
  <c r="G12" i="13"/>
  <c r="F98" i="13"/>
  <c r="C140" i="13"/>
  <c r="J179" i="13"/>
  <c r="F223" i="13"/>
  <c r="G89" i="13"/>
  <c r="F129" i="13"/>
  <c r="C169" i="13"/>
  <c r="G211" i="13"/>
  <c r="J80" i="13"/>
  <c r="G48" i="13"/>
  <c r="G104" i="13"/>
  <c r="G39" i="13"/>
  <c r="F17" i="13"/>
  <c r="F211" i="13"/>
  <c r="F176" i="13"/>
  <c r="C224" i="13"/>
  <c r="C90" i="13"/>
  <c r="J129" i="13"/>
  <c r="G167" i="13"/>
  <c r="G209" i="13"/>
  <c r="F79" i="13"/>
  <c r="C119" i="13"/>
  <c r="J158" i="13"/>
  <c r="F68" i="13"/>
  <c r="C48" i="13"/>
  <c r="J25" i="13"/>
  <c r="G30" i="13"/>
  <c r="J38" i="13"/>
  <c r="X3301" i="20" l="1"/>
  <c r="W3301" i="20"/>
  <c r="W3576" i="20"/>
  <c r="X3576" i="20"/>
  <c r="X3451" i="20"/>
  <c r="W3451" i="20"/>
  <c r="W3376" i="20"/>
  <c r="X3376" i="20"/>
  <c r="W3469" i="20"/>
  <c r="X3469" i="20"/>
  <c r="AA3516" i="20"/>
  <c r="AA3428" i="20"/>
  <c r="AB3656" i="20"/>
  <c r="W3669" i="20"/>
  <c r="X3669" i="20"/>
  <c r="X3332" i="20"/>
  <c r="W3332" i="20"/>
  <c r="W3564" i="20"/>
  <c r="X3564" i="20"/>
  <c r="W3672" i="20"/>
  <c r="X3672" i="20"/>
  <c r="X3498" i="20"/>
  <c r="W3498" i="20"/>
  <c r="W3650" i="20"/>
  <c r="X3650" i="20"/>
  <c r="W3445" i="20"/>
  <c r="X3445" i="20"/>
  <c r="W3444" i="20"/>
  <c r="X3444" i="20"/>
  <c r="W3645" i="20"/>
  <c r="X3645" i="20"/>
  <c r="X3308" i="20"/>
  <c r="W3308" i="20"/>
  <c r="W3543" i="20"/>
  <c r="X3543" i="20"/>
  <c r="W3443" i="20"/>
  <c r="X3443" i="20"/>
  <c r="W3659" i="20"/>
  <c r="X3659" i="20"/>
  <c r="X3616" i="20"/>
  <c r="W3616" i="20"/>
  <c r="W3385" i="20"/>
  <c r="X3385" i="20"/>
  <c r="W3438" i="20"/>
  <c r="X3438" i="20"/>
  <c r="W3618" i="20"/>
  <c r="X3618" i="20"/>
  <c r="W3437" i="20"/>
  <c r="X3437" i="20"/>
  <c r="W3436" i="20"/>
  <c r="X3436" i="20"/>
  <c r="W3637" i="20"/>
  <c r="X3637" i="20"/>
  <c r="X3721" i="20"/>
  <c r="W3721" i="20"/>
  <c r="X3745" i="20"/>
  <c r="W3745" i="20"/>
  <c r="W3312" i="20"/>
  <c r="X3312" i="20"/>
  <c r="W3288" i="20"/>
  <c r="X3288" i="20"/>
  <c r="W3287" i="20"/>
  <c r="X3287" i="20"/>
  <c r="X3644" i="20"/>
  <c r="W3644" i="20"/>
  <c r="X3734" i="20"/>
  <c r="W3734" i="20"/>
  <c r="X3368" i="20"/>
  <c r="W3368" i="20"/>
  <c r="X3706" i="20"/>
  <c r="W3706" i="20"/>
  <c r="W3346" i="20"/>
  <c r="X3346" i="20"/>
  <c r="AA3664" i="20"/>
  <c r="Y3633" i="20"/>
  <c r="Z3633" i="20"/>
  <c r="AA3331" i="20"/>
  <c r="Y3564" i="20"/>
  <c r="Z3564" i="20"/>
  <c r="X3569" i="20"/>
  <c r="W3569" i="20"/>
  <c r="W3683" i="20"/>
  <c r="X3683" i="20"/>
  <c r="X3556" i="20"/>
  <c r="W3556" i="20"/>
  <c r="X3536" i="20"/>
  <c r="W3536" i="20"/>
  <c r="W3467" i="20"/>
  <c r="X3467" i="20"/>
  <c r="W3327" i="20"/>
  <c r="X3327" i="20"/>
  <c r="W3531" i="20"/>
  <c r="X3531" i="20"/>
  <c r="W3700" i="20"/>
  <c r="X3700" i="20"/>
  <c r="W3432" i="20"/>
  <c r="X3432" i="20"/>
  <c r="W3321" i="20"/>
  <c r="X3321" i="20"/>
  <c r="W3538" i="20"/>
  <c r="X3538" i="20"/>
  <c r="W3392" i="20"/>
  <c r="X3392" i="20"/>
  <c r="W3320" i="20"/>
  <c r="X3320" i="20"/>
  <c r="W3319" i="20"/>
  <c r="X3319" i="20"/>
  <c r="W3523" i="20"/>
  <c r="X3523" i="20"/>
  <c r="W3676" i="20"/>
  <c r="X3676" i="20"/>
  <c r="W3424" i="20"/>
  <c r="X3424" i="20"/>
  <c r="X3544" i="20"/>
  <c r="W3544" i="20"/>
  <c r="W3535" i="20"/>
  <c r="X3535" i="20"/>
  <c r="W3404" i="20"/>
  <c r="X3404" i="20"/>
  <c r="W3753" i="20"/>
  <c r="X3753" i="20"/>
  <c r="W3373" i="20"/>
  <c r="X3373" i="20"/>
  <c r="W3361" i="20"/>
  <c r="X3361" i="20"/>
  <c r="W3296" i="20"/>
  <c r="X3296" i="20"/>
  <c r="W3295" i="20"/>
  <c r="X3295" i="20"/>
  <c r="W3502" i="20"/>
  <c r="X3502" i="20"/>
  <c r="X3460" i="20"/>
  <c r="W3460" i="20"/>
  <c r="W3622" i="20"/>
  <c r="X3622" i="20"/>
  <c r="W3415" i="20"/>
  <c r="X3415" i="20"/>
  <c r="X3687" i="20"/>
  <c r="W3687" i="20"/>
  <c r="W3646" i="20"/>
  <c r="X3646" i="20"/>
  <c r="W3260" i="20"/>
  <c r="X3260" i="20"/>
  <c r="W3420" i="20"/>
  <c r="X3420" i="20"/>
  <c r="W3487" i="20"/>
  <c r="X3487" i="20"/>
  <c r="W3662" i="20"/>
  <c r="X3662" i="20"/>
  <c r="W3607" i="20"/>
  <c r="X3607" i="20"/>
  <c r="AA3662" i="20"/>
  <c r="AB3447" i="20"/>
  <c r="Z3665" i="20"/>
  <c r="Y3665" i="20"/>
  <c r="AA3746" i="20"/>
  <c r="Y3571" i="20"/>
  <c r="Z3571" i="20"/>
  <c r="Z3309" i="20"/>
  <c r="Y3309" i="20"/>
  <c r="AB3265" i="20"/>
  <c r="X3455" i="20"/>
  <c r="W3455" i="20"/>
  <c r="X3277" i="20"/>
  <c r="W3277" i="20"/>
  <c r="W3330" i="20"/>
  <c r="X3330" i="20"/>
  <c r="W3414" i="20"/>
  <c r="X3414" i="20"/>
  <c r="W3466" i="20"/>
  <c r="X3466" i="20"/>
  <c r="W3328" i="20"/>
  <c r="X3328" i="20"/>
  <c r="W3310" i="20"/>
  <c r="X3310" i="20"/>
  <c r="W3411" i="20"/>
  <c r="X3411" i="20"/>
  <c r="X3573" i="20"/>
  <c r="W3573" i="20"/>
  <c r="W3307" i="20"/>
  <c r="X3307" i="20"/>
  <c r="X3533" i="20"/>
  <c r="W3533" i="20"/>
  <c r="X3718" i="20"/>
  <c r="W3718" i="20"/>
  <c r="X3549" i="20"/>
  <c r="W3549" i="20"/>
  <c r="W3719" i="20"/>
  <c r="X3719" i="20"/>
  <c r="X3742" i="20"/>
  <c r="W3742" i="20"/>
  <c r="W3388" i="20"/>
  <c r="X3388" i="20"/>
  <c r="X3552" i="20"/>
  <c r="W3552" i="20"/>
  <c r="W3299" i="20"/>
  <c r="X3299" i="20"/>
  <c r="X3300" i="20"/>
  <c r="W3300" i="20"/>
  <c r="W3401" i="20"/>
  <c r="X3401" i="20"/>
  <c r="W3750" i="20"/>
  <c r="X3750" i="20"/>
  <c r="W3490" i="20"/>
  <c r="X3490" i="20"/>
  <c r="W3654" i="20"/>
  <c r="X3654" i="20"/>
  <c r="X3476" i="20"/>
  <c r="W3476" i="20"/>
  <c r="X3695" i="20"/>
  <c r="W3695" i="20"/>
  <c r="X3702" i="20"/>
  <c r="W3702" i="20"/>
  <c r="W3253" i="20"/>
  <c r="X3253" i="20"/>
  <c r="W3649" i="20"/>
  <c r="X3649" i="20"/>
  <c r="X3313" i="20"/>
  <c r="W3313" i="20"/>
  <c r="W3758" i="20"/>
  <c r="X3758" i="20"/>
  <c r="W3560" i="20"/>
  <c r="X3560" i="20"/>
  <c r="W3757" i="20"/>
  <c r="X3757" i="20"/>
  <c r="X3393" i="20"/>
  <c r="W3393" i="20"/>
  <c r="W3347" i="20"/>
  <c r="X3347" i="20"/>
  <c r="X3664" i="20"/>
  <c r="W3664" i="20"/>
  <c r="W3733" i="20"/>
  <c r="X3733" i="20"/>
  <c r="W3309" i="20"/>
  <c r="X3309" i="20"/>
  <c r="AB3746" i="20"/>
  <c r="Z3313" i="20"/>
  <c r="Y3313" i="20"/>
  <c r="AB3689" i="20"/>
  <c r="AB3544" i="20"/>
  <c r="Y3563" i="20"/>
  <c r="Z3563" i="20"/>
  <c r="AB3756" i="20"/>
  <c r="W3691" i="20"/>
  <c r="X3691" i="20"/>
  <c r="X3433" i="20"/>
  <c r="W3433" i="20"/>
  <c r="W3666" i="20"/>
  <c r="X3666" i="20"/>
  <c r="W3571" i="20"/>
  <c r="X3571" i="20"/>
  <c r="X3337" i="20"/>
  <c r="W3337" i="20"/>
  <c r="X3305" i="20"/>
  <c r="W3305" i="20"/>
  <c r="W3599" i="20"/>
  <c r="X3599" i="20"/>
  <c r="W3412" i="20"/>
  <c r="X3412" i="20"/>
  <c r="W3285" i="20"/>
  <c r="X3285" i="20"/>
  <c r="W3441" i="20"/>
  <c r="X3441" i="20"/>
  <c r="X3675" i="20"/>
  <c r="W3675" i="20"/>
  <c r="X3738" i="20"/>
  <c r="W3738" i="20"/>
  <c r="W3396" i="20"/>
  <c r="X3396" i="20"/>
  <c r="W3634" i="20"/>
  <c r="X3634" i="20"/>
  <c r="W3591" i="20"/>
  <c r="X3591" i="20"/>
  <c r="W3381" i="20"/>
  <c r="X3381" i="20"/>
  <c r="W3261" i="20"/>
  <c r="X3261" i="20"/>
  <c r="W3418" i="20"/>
  <c r="X3418" i="20"/>
  <c r="W3667" i="20"/>
  <c r="X3667" i="20"/>
  <c r="X3668" i="20"/>
  <c r="W3668" i="20"/>
  <c r="X3275" i="20"/>
  <c r="W3275" i="20"/>
  <c r="W3744" i="20"/>
  <c r="X3744" i="20"/>
  <c r="W3704" i="20"/>
  <c r="X3704" i="20"/>
  <c r="W3365" i="20"/>
  <c r="X3365" i="20"/>
  <c r="W3527" i="20"/>
  <c r="X3527" i="20"/>
  <c r="W3568" i="20"/>
  <c r="X3568" i="20"/>
  <c r="W3254" i="20"/>
  <c r="X3254" i="20"/>
  <c r="X3684" i="20"/>
  <c r="W3684" i="20"/>
  <c r="X3510" i="20"/>
  <c r="W3510" i="20"/>
  <c r="W3416" i="20"/>
  <c r="X3416" i="20"/>
  <c r="X3665" i="20"/>
  <c r="W3665" i="20"/>
  <c r="W3428" i="20"/>
  <c r="X3428" i="20"/>
  <c r="W3629" i="20"/>
  <c r="X3629" i="20"/>
  <c r="W3500" i="20"/>
  <c r="X3500" i="20"/>
  <c r="X3532" i="20"/>
  <c r="W3532" i="20"/>
  <c r="W3631" i="20"/>
  <c r="X3631" i="20"/>
  <c r="W3611" i="20"/>
  <c r="X3611" i="20"/>
  <c r="X3463" i="20"/>
  <c r="W3463" i="20"/>
  <c r="Z3342" i="20"/>
  <c r="Y3342" i="20"/>
  <c r="AB3373" i="20"/>
  <c r="Z3345" i="20"/>
  <c r="Y3345" i="20"/>
  <c r="AA3461" i="20"/>
  <c r="Y3663" i="20"/>
  <c r="Z3663" i="20"/>
  <c r="Z3423" i="20"/>
  <c r="Y3423" i="20"/>
  <c r="Y3747" i="20"/>
  <c r="Z3747" i="20"/>
  <c r="X3705" i="20"/>
  <c r="W3705" i="20"/>
  <c r="W3294" i="20"/>
  <c r="X3294" i="20"/>
  <c r="W3690" i="20"/>
  <c r="X3690" i="20"/>
  <c r="X3707" i="20"/>
  <c r="W3707" i="20"/>
  <c r="W3304" i="20"/>
  <c r="X3304" i="20"/>
  <c r="W3480" i="20"/>
  <c r="X3480" i="20"/>
  <c r="W3685" i="20"/>
  <c r="X3685" i="20"/>
  <c r="W3554" i="20"/>
  <c r="X3554" i="20"/>
  <c r="W3316" i="20"/>
  <c r="X3316" i="20"/>
  <c r="W3551" i="20"/>
  <c r="X3551" i="20"/>
  <c r="W3314" i="20"/>
  <c r="X3314" i="20"/>
  <c r="W3550" i="20"/>
  <c r="X3550" i="20"/>
  <c r="W3729" i="20"/>
  <c r="X3729" i="20"/>
  <c r="W3458" i="20"/>
  <c r="X3458" i="20"/>
  <c r="W3661" i="20"/>
  <c r="X3661" i="20"/>
  <c r="W3495" i="20"/>
  <c r="X3495" i="20"/>
  <c r="W3292" i="20"/>
  <c r="X3292" i="20"/>
  <c r="W3529" i="20"/>
  <c r="X3529" i="20"/>
  <c r="X3530" i="20"/>
  <c r="W3530" i="20"/>
  <c r="W3643" i="20"/>
  <c r="X3643" i="20"/>
  <c r="W3602" i="20"/>
  <c r="X3602" i="20"/>
  <c r="X3728" i="20"/>
  <c r="W3728" i="20"/>
  <c r="W3477" i="20"/>
  <c r="X3477" i="20"/>
  <c r="X3697" i="20"/>
  <c r="W3697" i="20"/>
  <c r="W3450" i="20"/>
  <c r="X3450" i="20"/>
  <c r="X3653" i="20"/>
  <c r="W3653" i="20"/>
  <c r="X3425" i="20"/>
  <c r="W3425" i="20"/>
  <c r="W3491" i="20"/>
  <c r="X3491" i="20"/>
  <c r="W3407" i="20"/>
  <c r="X3407" i="20"/>
  <c r="X3422" i="20"/>
  <c r="W3422" i="20"/>
  <c r="X3303" i="20"/>
  <c r="W3303" i="20"/>
  <c r="X3372" i="20"/>
  <c r="W3372" i="20"/>
  <c r="X3344" i="20"/>
  <c r="W3344" i="20"/>
  <c r="W3405" i="20"/>
  <c r="X3405" i="20"/>
  <c r="W3524" i="20"/>
  <c r="X3524" i="20"/>
  <c r="W3265" i="20"/>
  <c r="X3265" i="20"/>
  <c r="W3715" i="20"/>
  <c r="X3715" i="20"/>
  <c r="Y3478" i="20"/>
  <c r="Z3478" i="20"/>
  <c r="AA3588" i="20"/>
  <c r="AB3758" i="20"/>
  <c r="AA3454" i="20"/>
  <c r="AB3403" i="20"/>
  <c r="W3682" i="20"/>
  <c r="X3682" i="20"/>
  <c r="W3367" i="20"/>
  <c r="X3367" i="20"/>
  <c r="W3380" i="20"/>
  <c r="X3380" i="20"/>
  <c r="W3555" i="20"/>
  <c r="X3555" i="20"/>
  <c r="W3639" i="20"/>
  <c r="X3639" i="20"/>
  <c r="X3656" i="20"/>
  <c r="W3656" i="20"/>
  <c r="W3343" i="20"/>
  <c r="X3343" i="20"/>
  <c r="W3545" i="20"/>
  <c r="X3545" i="20"/>
  <c r="X3716" i="20"/>
  <c r="W3716" i="20"/>
  <c r="W3670" i="20"/>
  <c r="X3670" i="20"/>
  <c r="W3417" i="20"/>
  <c r="X3417" i="20"/>
  <c r="W3520" i="20"/>
  <c r="X3520" i="20"/>
  <c r="X3421" i="20"/>
  <c r="W3421" i="20"/>
  <c r="X3482" i="20"/>
  <c r="W3482" i="20"/>
  <c r="X3335" i="20"/>
  <c r="W3335" i="20"/>
  <c r="W3537" i="20"/>
  <c r="X3537" i="20"/>
  <c r="X3692" i="20"/>
  <c r="W3692" i="20"/>
  <c r="W3638" i="20"/>
  <c r="X3638" i="20"/>
  <c r="W3409" i="20"/>
  <c r="X3409" i="20"/>
  <c r="W3410" i="20"/>
  <c r="X3410" i="20"/>
  <c r="W3521" i="20"/>
  <c r="X3521" i="20"/>
  <c r="W3761" i="20"/>
  <c r="X3761" i="20"/>
  <c r="W3754" i="20"/>
  <c r="X3754" i="20"/>
  <c r="W3712" i="20"/>
  <c r="X3712" i="20"/>
  <c r="X3452" i="20"/>
  <c r="W3452" i="20"/>
  <c r="W3311" i="20"/>
  <c r="X3311" i="20"/>
  <c r="W3515" i="20"/>
  <c r="X3515" i="20"/>
  <c r="W3583" i="20"/>
  <c r="X3583" i="20"/>
  <c r="X3561" i="20"/>
  <c r="W3561" i="20"/>
  <c r="W3658" i="20"/>
  <c r="X3658" i="20"/>
  <c r="W3586" i="20"/>
  <c r="X3586" i="20"/>
  <c r="X3671" i="20"/>
  <c r="W3671" i="20"/>
  <c r="W3494" i="20"/>
  <c r="X3494" i="20"/>
  <c r="W3279" i="20"/>
  <c r="X3279" i="20"/>
  <c r="W3252" i="20"/>
  <c r="X3252" i="20"/>
  <c r="W3317" i="20"/>
  <c r="X3317" i="20"/>
  <c r="X3628" i="20"/>
  <c r="W3628" i="20"/>
  <c r="W3250" i="20"/>
  <c r="X3250" i="20"/>
  <c r="AA3482" i="20"/>
  <c r="AA3478" i="20"/>
  <c r="AA3663" i="20"/>
  <c r="AB3657" i="20"/>
  <c r="W3584" i="20"/>
  <c r="X3584" i="20"/>
  <c r="X3577" i="20"/>
  <c r="W3577" i="20"/>
  <c r="W3259" i="20"/>
  <c r="X3259" i="20"/>
  <c r="W3269" i="20"/>
  <c r="X3269" i="20"/>
  <c r="W3413" i="20"/>
  <c r="X3413" i="20"/>
  <c r="AB3451" i="20"/>
  <c r="AA3432" i="20"/>
  <c r="W3427" i="20"/>
  <c r="X3427" i="20"/>
  <c r="X3711" i="20"/>
  <c r="W3711" i="20"/>
  <c r="W3426" i="20"/>
  <c r="X3426" i="20"/>
  <c r="X3588" i="20"/>
  <c r="W3588" i="20"/>
  <c r="W3326" i="20"/>
  <c r="X3326" i="20"/>
  <c r="W3291" i="20"/>
  <c r="X3291" i="20"/>
  <c r="X3624" i="20"/>
  <c r="W3624" i="20"/>
  <c r="W3322" i="20"/>
  <c r="X3322" i="20"/>
  <c r="X3674" i="20"/>
  <c r="W3674" i="20"/>
  <c r="X3703" i="20"/>
  <c r="W3703" i="20"/>
  <c r="X3403" i="20"/>
  <c r="W3403" i="20"/>
  <c r="X3565" i="20"/>
  <c r="W3565" i="20"/>
  <c r="W3318" i="20"/>
  <c r="X3318" i="20"/>
  <c r="W3283" i="20"/>
  <c r="X3283" i="20"/>
  <c r="W3284" i="20"/>
  <c r="X3284" i="20"/>
  <c r="W3386" i="20"/>
  <c r="X3386" i="20"/>
  <c r="W3727" i="20"/>
  <c r="X3727" i="20"/>
  <c r="X3592" i="20"/>
  <c r="W3592" i="20"/>
  <c r="X3722" i="20"/>
  <c r="W3722" i="20"/>
  <c r="X3640" i="20"/>
  <c r="W3640" i="20"/>
  <c r="X3679" i="20"/>
  <c r="W3679" i="20"/>
  <c r="X3395" i="20"/>
  <c r="W3395" i="20"/>
  <c r="X3266" i="20"/>
  <c r="W3266" i="20"/>
  <c r="W3280" i="20"/>
  <c r="X3280" i="20"/>
  <c r="W3384" i="20"/>
  <c r="X3384" i="20"/>
  <c r="X3548" i="20"/>
  <c r="W3548" i="20"/>
  <c r="W3547" i="20"/>
  <c r="X3547" i="20"/>
  <c r="W3358" i="20"/>
  <c r="X3358" i="20"/>
  <c r="X3755" i="20"/>
  <c r="W3755" i="20"/>
  <c r="W3559" i="20"/>
  <c r="X3559" i="20"/>
  <c r="X3471" i="20"/>
  <c r="W3471" i="20"/>
  <c r="W3429" i="20"/>
  <c r="X3429" i="20"/>
  <c r="AB3488" i="20"/>
  <c r="AB3432" i="20"/>
  <c r="AA3451" i="20"/>
  <c r="Z3719" i="20"/>
  <c r="Y3719" i="20"/>
  <c r="Z3515" i="20"/>
  <c r="Y3515" i="20"/>
  <c r="AA3630" i="20"/>
  <c r="AA3661" i="20"/>
  <c r="AA3398" i="20"/>
  <c r="W3507" i="20"/>
  <c r="X3507" i="20"/>
  <c r="X3660" i="20"/>
  <c r="W3660" i="20"/>
  <c r="W3546" i="20"/>
  <c r="X3546" i="20"/>
  <c r="W3378" i="20"/>
  <c r="X3378" i="20"/>
  <c r="X3737" i="20"/>
  <c r="W3737" i="20"/>
  <c r="W3390" i="20"/>
  <c r="X3390" i="20"/>
  <c r="W3492" i="20"/>
  <c r="X3492" i="20"/>
  <c r="W3655" i="20"/>
  <c r="X3655" i="20"/>
  <c r="X3756" i="20"/>
  <c r="W3756" i="20"/>
  <c r="X3747" i="20"/>
  <c r="W3747" i="20"/>
  <c r="W3282" i="20"/>
  <c r="X3282" i="20"/>
  <c r="X3274" i="20"/>
  <c r="W3274" i="20"/>
  <c r="W3525" i="20"/>
  <c r="X3525" i="20"/>
  <c r="W3627" i="20"/>
  <c r="X3627" i="20"/>
  <c r="W3598" i="20"/>
  <c r="X3598" i="20"/>
  <c r="W3255" i="20"/>
  <c r="X3255" i="20"/>
  <c r="W3499" i="20"/>
  <c r="X3499" i="20"/>
  <c r="X3681" i="20"/>
  <c r="W3681" i="20"/>
  <c r="W3594" i="20"/>
  <c r="X3594" i="20"/>
  <c r="W3509" i="20"/>
  <c r="X3509" i="20"/>
  <c r="W3717" i="20"/>
  <c r="X3717" i="20"/>
  <c r="X3678" i="20"/>
  <c r="W3678" i="20"/>
  <c r="W3348" i="20"/>
  <c r="X3348" i="20"/>
  <c r="X3580" i="20"/>
  <c r="W3580" i="20"/>
  <c r="X3423" i="20"/>
  <c r="W3423" i="20"/>
  <c r="W3273" i="20"/>
  <c r="X3273" i="20"/>
  <c r="X3349" i="20"/>
  <c r="W3349" i="20"/>
  <c r="X3355" i="20"/>
  <c r="W3355" i="20"/>
  <c r="W3345" i="20"/>
  <c r="X3345" i="20"/>
  <c r="X3435" i="20"/>
  <c r="W3435" i="20"/>
  <c r="W3609" i="20"/>
  <c r="X3609" i="20"/>
  <c r="X3714" i="20"/>
  <c r="W3714" i="20"/>
  <c r="W3475" i="20"/>
  <c r="X3475" i="20"/>
  <c r="X3474" i="20"/>
  <c r="W3474" i="20"/>
  <c r="W3677" i="20"/>
  <c r="X3677" i="20"/>
  <c r="W3340" i="20"/>
  <c r="X3340" i="20"/>
  <c r="X3587" i="20"/>
  <c r="W3587" i="20"/>
  <c r="AA3367" i="20"/>
  <c r="Y3331" i="20"/>
  <c r="Z3331" i="20"/>
  <c r="AA3690" i="20"/>
  <c r="Y3540" i="20"/>
  <c r="Z3540" i="20"/>
  <c r="AB3751" i="20"/>
  <c r="Y3750" i="20"/>
  <c r="Z3750" i="20"/>
  <c r="AA3486" i="20"/>
  <c r="AA3629" i="20"/>
  <c r="AB3311" i="20"/>
  <c r="AA3513" i="20"/>
  <c r="Y3650" i="20"/>
  <c r="Z3650" i="20"/>
  <c r="AA3421" i="20"/>
  <c r="AA3343" i="20"/>
  <c r="AB3399" i="20"/>
  <c r="Y3347" i="20"/>
  <c r="Z3347" i="20"/>
  <c r="AB3749" i="20"/>
  <c r="Z3657" i="20"/>
  <c r="Y3657" i="20"/>
  <c r="AB3279" i="20"/>
  <c r="AB3426" i="20"/>
  <c r="AA3686" i="20"/>
  <c r="AB3599" i="20"/>
  <c r="Z3559" i="20"/>
  <c r="Y3559" i="20"/>
  <c r="Y3274" i="20"/>
  <c r="Z3274" i="20"/>
  <c r="AB3618" i="20"/>
  <c r="Y3754" i="20"/>
  <c r="Z3754" i="20"/>
  <c r="AB3422" i="20"/>
  <c r="AA3335" i="20"/>
  <c r="Z3729" i="20"/>
  <c r="Y3729" i="20"/>
  <c r="AA3570" i="20"/>
  <c r="AA3403" i="20"/>
  <c r="AB3693" i="20"/>
  <c r="AB3719" i="20"/>
  <c r="Y3393" i="20"/>
  <c r="Z3393" i="20"/>
  <c r="AA3597" i="20"/>
  <c r="AA3544" i="20"/>
  <c r="AA3720" i="20"/>
  <c r="AA3685" i="20"/>
  <c r="AB3629" i="20"/>
  <c r="AA3675" i="20"/>
  <c r="AA3695" i="20"/>
  <c r="AA3269" i="20"/>
  <c r="Z3397" i="20"/>
  <c r="Y3397" i="20"/>
  <c r="Y3761" i="20"/>
  <c r="Z3761" i="20"/>
  <c r="Z3395" i="20"/>
  <c r="Y3395" i="20"/>
  <c r="AA3603" i="20"/>
  <c r="AB3712" i="20"/>
  <c r="W3286" i="20"/>
  <c r="X3286" i="20"/>
  <c r="W3251" i="20"/>
  <c r="X3251" i="20"/>
  <c r="X3617" i="20"/>
  <c r="W3617" i="20"/>
  <c r="W3749" i="20"/>
  <c r="X3749" i="20"/>
  <c r="W3461" i="20"/>
  <c r="X3461" i="20"/>
  <c r="W3504" i="20"/>
  <c r="X3504" i="20"/>
  <c r="X3371" i="20"/>
  <c r="W3371" i="20"/>
  <c r="W3619" i="20"/>
  <c r="X3619" i="20"/>
  <c r="W3562" i="20"/>
  <c r="X3562" i="20"/>
  <c r="W3563" i="20"/>
  <c r="X3563" i="20"/>
  <c r="W3606" i="20"/>
  <c r="X3606" i="20"/>
  <c r="X3370" i="20"/>
  <c r="W3370" i="20"/>
  <c r="W3516" i="20"/>
  <c r="X3516" i="20"/>
  <c r="W3597" i="20"/>
  <c r="X3597" i="20"/>
  <c r="X3585" i="20"/>
  <c r="W3585" i="20"/>
  <c r="X3760" i="20"/>
  <c r="W3760" i="20"/>
  <c r="X3570" i="20"/>
  <c r="W3570" i="20"/>
  <c r="W3374" i="20"/>
  <c r="X3374" i="20"/>
  <c r="W3589" i="20"/>
  <c r="X3589" i="20"/>
  <c r="X3748" i="20"/>
  <c r="W3748" i="20"/>
  <c r="X3278" i="20"/>
  <c r="W3278" i="20"/>
  <c r="W3448" i="20"/>
  <c r="X3448" i="20"/>
  <c r="X3713" i="20"/>
  <c r="W3713" i="20"/>
  <c r="X3633" i="20"/>
  <c r="W3633" i="20"/>
  <c r="X3652" i="20"/>
  <c r="W3652" i="20"/>
  <c r="W3694" i="20"/>
  <c r="X3694" i="20"/>
  <c r="W3383" i="20"/>
  <c r="X3383" i="20"/>
  <c r="W3298" i="20"/>
  <c r="X3298" i="20"/>
  <c r="W3468" i="20"/>
  <c r="X3468" i="20"/>
  <c r="W3453" i="20"/>
  <c r="X3453" i="20"/>
  <c r="W3352" i="20"/>
  <c r="X3352" i="20"/>
  <c r="W3351" i="20"/>
  <c r="X3351" i="20"/>
  <c r="W3553" i="20"/>
  <c r="X3553" i="20"/>
  <c r="W3708" i="20"/>
  <c r="X3708" i="20"/>
  <c r="X3454" i="20"/>
  <c r="W3454" i="20"/>
  <c r="AA3618" i="20"/>
  <c r="AB3697" i="20"/>
  <c r="AA3741" i="20"/>
  <c r="AA3608" i="20"/>
  <c r="Y3718" i="20"/>
  <c r="Z3718" i="20"/>
  <c r="Y3600" i="20"/>
  <c r="Z3600" i="20"/>
  <c r="AA3722" i="20"/>
  <c r="Y3510" i="20"/>
  <c r="Z3510" i="20"/>
  <c r="Z3684" i="20"/>
  <c r="Y3684" i="20"/>
  <c r="AB3342" i="20"/>
  <c r="AB3569" i="20"/>
  <c r="AA3393" i="20"/>
  <c r="AA3620" i="20"/>
  <c r="AB3369" i="20"/>
  <c r="AA3743" i="20"/>
  <c r="AA3707" i="20"/>
  <c r="Z3426" i="20"/>
  <c r="Y3426" i="20"/>
  <c r="AB3623" i="20"/>
  <c r="AB3340" i="20"/>
  <c r="AA3653" i="20"/>
  <c r="AB3744" i="20"/>
  <c r="AA3567" i="20"/>
  <c r="AB3684" i="20"/>
  <c r="Y3736" i="20"/>
  <c r="Z3736" i="20"/>
  <c r="Z3672" i="20"/>
  <c r="Y3672" i="20"/>
  <c r="AB3591" i="20"/>
  <c r="AB3685" i="20"/>
  <c r="AB3760" i="20"/>
  <c r="AB3687" i="20"/>
  <c r="AB3428" i="20"/>
  <c r="AA3535" i="20"/>
  <c r="AB3592" i="20"/>
  <c r="AB3335" i="20"/>
  <c r="Y3333" i="20"/>
  <c r="Z3333" i="20"/>
  <c r="AB3480" i="20"/>
  <c r="Z3760" i="20"/>
  <c r="Y3760" i="20"/>
  <c r="AA3759" i="20"/>
  <c r="AB3537" i="20"/>
  <c r="AA3619" i="20"/>
  <c r="AB3564" i="20"/>
  <c r="AB3565" i="20"/>
  <c r="AA3458" i="20"/>
  <c r="Y3591" i="20"/>
  <c r="Z3591" i="20"/>
  <c r="Z3536" i="20"/>
  <c r="Y3536" i="20"/>
  <c r="AB3543" i="20"/>
  <c r="Y3485" i="20"/>
  <c r="Z3485" i="20"/>
  <c r="Z3507" i="20"/>
  <c r="Y3507" i="20"/>
  <c r="AB3653" i="20"/>
  <c r="AB3489" i="20"/>
  <c r="AB3563" i="20"/>
  <c r="X3741" i="20"/>
  <c r="W3741" i="20"/>
  <c r="X3402" i="20"/>
  <c r="W3402" i="20"/>
  <c r="W3651" i="20"/>
  <c r="X3651" i="20"/>
  <c r="X3281" i="20"/>
  <c r="W3281" i="20"/>
  <c r="W3354" i="20"/>
  <c r="X3354" i="20"/>
  <c r="X3364" i="20"/>
  <c r="W3364" i="20"/>
  <c r="X3673" i="20"/>
  <c r="W3673" i="20"/>
  <c r="W3575" i="20"/>
  <c r="X3575" i="20"/>
  <c r="W3740" i="20"/>
  <c r="X3740" i="20"/>
  <c r="W3484" i="20"/>
  <c r="X3484" i="20"/>
  <c r="X3557" i="20"/>
  <c r="W3557" i="20"/>
  <c r="W3542" i="20"/>
  <c r="X3542" i="20"/>
  <c r="W3486" i="20"/>
  <c r="X3486" i="20"/>
  <c r="W3290" i="20"/>
  <c r="X3290" i="20"/>
  <c r="X3730" i="20"/>
  <c r="W3730" i="20"/>
  <c r="W3582" i="20"/>
  <c r="X3582" i="20"/>
  <c r="X3720" i="20"/>
  <c r="W3720" i="20"/>
  <c r="X3479" i="20"/>
  <c r="W3479" i="20"/>
  <c r="X3306" i="20"/>
  <c r="W3306" i="20"/>
  <c r="W3743" i="20"/>
  <c r="X3743" i="20"/>
  <c r="X3456" i="20"/>
  <c r="W3456" i="20"/>
  <c r="W3620" i="20"/>
  <c r="X3620" i="20"/>
  <c r="X3389" i="20"/>
  <c r="W3389" i="20"/>
  <c r="X3323" i="20"/>
  <c r="W3323" i="20"/>
  <c r="X3329" i="20"/>
  <c r="W3329" i="20"/>
  <c r="W3526" i="20"/>
  <c r="X3526" i="20"/>
  <c r="X3268" i="20"/>
  <c r="W3268" i="20"/>
  <c r="W3399" i="20"/>
  <c r="X3399" i="20"/>
  <c r="X3517" i="20"/>
  <c r="W3517" i="20"/>
  <c r="W3593" i="20"/>
  <c r="X3593" i="20"/>
  <c r="W3519" i="20"/>
  <c r="X3519" i="20"/>
  <c r="W3641" i="20"/>
  <c r="X3641" i="20"/>
  <c r="W3751" i="20"/>
  <c r="X3751" i="20"/>
  <c r="X3503" i="20"/>
  <c r="W3503" i="20"/>
  <c r="X3419" i="20"/>
  <c r="W3419" i="20"/>
  <c r="W3581" i="20"/>
  <c r="X3581" i="20"/>
  <c r="X3331" i="20"/>
  <c r="W3331" i="20"/>
  <c r="AB3545" i="20"/>
  <c r="AA3505" i="20"/>
  <c r="Z3622" i="20"/>
  <c r="Y3622" i="20"/>
  <c r="AA3738" i="20"/>
  <c r="Z3696" i="20"/>
  <c r="Y3696" i="20"/>
  <c r="AA3509" i="20"/>
  <c r="AB3424" i="20"/>
  <c r="Z3692" i="20"/>
  <c r="Y3692" i="20"/>
  <c r="Z3480" i="20"/>
  <c r="Y3480" i="20"/>
  <c r="AA3564" i="20"/>
  <c r="Y3651" i="20"/>
  <c r="Z3651" i="20"/>
  <c r="Y3590" i="20"/>
  <c r="Z3590" i="20"/>
  <c r="AB3694" i="20"/>
  <c r="AA3281" i="20"/>
  <c r="AA3559" i="20"/>
  <c r="Z3685" i="20"/>
  <c r="Y3685" i="20"/>
  <c r="AA3751" i="20"/>
  <c r="Z3621" i="20"/>
  <c r="Y3621" i="20"/>
  <c r="AA3590" i="20"/>
  <c r="Z3666" i="20"/>
  <c r="Y3666" i="20"/>
  <c r="AA3701" i="20"/>
  <c r="AA3537" i="20"/>
  <c r="AB3485" i="20"/>
  <c r="Y3491" i="20"/>
  <c r="Z3491" i="20"/>
  <c r="AA3475" i="20"/>
  <c r="Z3458" i="20"/>
  <c r="Y3458" i="20"/>
  <c r="Y3623" i="20"/>
  <c r="Z3623" i="20"/>
  <c r="Y3592" i="20"/>
  <c r="Z3592" i="20"/>
  <c r="AB3595" i="20"/>
  <c r="AA3747" i="20"/>
  <c r="AA3654" i="20"/>
  <c r="AA3691" i="20"/>
  <c r="AA3728" i="20"/>
  <c r="AB3344" i="20"/>
  <c r="Z3279" i="20"/>
  <c r="Y3279" i="20"/>
  <c r="Z3461" i="20"/>
  <c r="Y3461" i="20"/>
  <c r="Y3481" i="20"/>
  <c r="Z3481" i="20"/>
  <c r="AA3534" i="20"/>
  <c r="Y3484" i="20"/>
  <c r="Z3484" i="20"/>
  <c r="Z3463" i="20"/>
  <c r="Y3463" i="20"/>
  <c r="AA3628" i="20"/>
  <c r="Z3723" i="20"/>
  <c r="Y3723" i="20"/>
  <c r="Y3504" i="20"/>
  <c r="Z3504" i="20"/>
  <c r="AA3729" i="20"/>
  <c r="AA3684" i="20"/>
  <c r="AB3582" i="20"/>
  <c r="W3613" i="20"/>
  <c r="X3613" i="20"/>
  <c r="W3276" i="20"/>
  <c r="X3276" i="20"/>
  <c r="W3513" i="20"/>
  <c r="X3513" i="20"/>
  <c r="W3398" i="20"/>
  <c r="X3398" i="20"/>
  <c r="W3686" i="20"/>
  <c r="X3686" i="20"/>
  <c r="W3472" i="20"/>
  <c r="X3472" i="20"/>
  <c r="X3632" i="20"/>
  <c r="W3632" i="20"/>
  <c r="W3478" i="20"/>
  <c r="X3478" i="20"/>
  <c r="X3612" i="20"/>
  <c r="W3612" i="20"/>
  <c r="X3362" i="20"/>
  <c r="W3362" i="20"/>
  <c r="X3540" i="20"/>
  <c r="W3540" i="20"/>
  <c r="W3508" i="20"/>
  <c r="X3508" i="20"/>
  <c r="W3605" i="20"/>
  <c r="X3605" i="20"/>
  <c r="W3657" i="20"/>
  <c r="X3657" i="20"/>
  <c r="X3601" i="20"/>
  <c r="W3601" i="20"/>
  <c r="X3506" i="20"/>
  <c r="W3506" i="20"/>
  <c r="X3459" i="20"/>
  <c r="W3459" i="20"/>
  <c r="W3400" i="20"/>
  <c r="X3400" i="20"/>
  <c r="W3408" i="20"/>
  <c r="X3408" i="20"/>
  <c r="W3615" i="20"/>
  <c r="X3615" i="20"/>
  <c r="X3333" i="20"/>
  <c r="W3333" i="20"/>
  <c r="X3485" i="20"/>
  <c r="W3485" i="20"/>
  <c r="W3723" i="20"/>
  <c r="X3723" i="20"/>
  <c r="W3258" i="20"/>
  <c r="X3258" i="20"/>
  <c r="W3430" i="20"/>
  <c r="X3430" i="20"/>
  <c r="W3539" i="20"/>
  <c r="X3539" i="20"/>
  <c r="W3379" i="20"/>
  <c r="X3379" i="20"/>
  <c r="X3489" i="20"/>
  <c r="W3489" i="20"/>
  <c r="X3271" i="20"/>
  <c r="W3271" i="20"/>
  <c r="W3336" i="20"/>
  <c r="X3336" i="20"/>
  <c r="W3457" i="20"/>
  <c r="X3457" i="20"/>
  <c r="X3481" i="20"/>
  <c r="W3481" i="20"/>
  <c r="W3623" i="20"/>
  <c r="X3623" i="20"/>
  <c r="W3465" i="20"/>
  <c r="X3465" i="20"/>
  <c r="W3293" i="20"/>
  <c r="X3293" i="20"/>
  <c r="W3449" i="20"/>
  <c r="X3449" i="20"/>
  <c r="X3699" i="20"/>
  <c r="W3699" i="20"/>
  <c r="Z3629" i="20"/>
  <c r="Y3629" i="20"/>
  <c r="Y3691" i="20"/>
  <c r="Z3691" i="20"/>
  <c r="Y3374" i="20"/>
  <c r="Z3374" i="20"/>
  <c r="AB3619" i="20"/>
  <c r="Y3391" i="20"/>
  <c r="Z3391" i="20"/>
  <c r="AA3650" i="20"/>
  <c r="Y3659" i="20"/>
  <c r="Z3659" i="20"/>
  <c r="AA3302" i="20"/>
  <c r="Z3689" i="20"/>
  <c r="Y3689" i="20"/>
  <c r="AA3370" i="20"/>
  <c r="AB3601" i="20"/>
  <c r="AB3696" i="20"/>
  <c r="AA3276" i="20"/>
  <c r="AB3666" i="20"/>
  <c r="AB3661" i="20"/>
  <c r="AA3718" i="20"/>
  <c r="AB3589" i="20"/>
  <c r="AA3517" i="20"/>
  <c r="AA3545" i="20"/>
  <c r="AA3693" i="20"/>
  <c r="AA3587" i="20"/>
  <c r="AA3753" i="20"/>
  <c r="AA3692" i="20"/>
  <c r="AB3456" i="20"/>
  <c r="AB3541" i="20"/>
  <c r="Z3756" i="20"/>
  <c r="Y3756" i="20"/>
  <c r="Y3753" i="20"/>
  <c r="Z3753" i="20"/>
  <c r="AA3491" i="20"/>
  <c r="AB3371" i="20"/>
  <c r="Y3693" i="20"/>
  <c r="Z3693" i="20"/>
  <c r="AA3621" i="20"/>
  <c r="Y3632" i="20"/>
  <c r="Z3632" i="20"/>
  <c r="AB3519" i="20"/>
  <c r="AB3405" i="20"/>
  <c r="AB3612" i="20"/>
  <c r="AB3401" i="20"/>
  <c r="AB3562" i="20"/>
  <c r="AB3463" i="20"/>
  <c r="Z3664" i="20"/>
  <c r="Y3664" i="20"/>
  <c r="Y3687" i="20"/>
  <c r="Z3687" i="20"/>
  <c r="AA3490" i="20"/>
  <c r="AB3450" i="20"/>
  <c r="AA3401" i="20"/>
  <c r="AB3506" i="20"/>
  <c r="AB3394" i="20"/>
  <c r="AB3631" i="20"/>
  <c r="AA3750" i="20"/>
  <c r="AB3455" i="20"/>
  <c r="Z3573" i="20"/>
  <c r="Y3573" i="20"/>
  <c r="AB3280" i="20"/>
  <c r="X3608" i="20"/>
  <c r="W3608" i="20"/>
  <c r="W3353" i="20"/>
  <c r="X3353" i="20"/>
  <c r="W3262" i="20"/>
  <c r="X3262" i="20"/>
  <c r="W3289" i="20"/>
  <c r="X3289" i="20"/>
  <c r="X3341" i="20"/>
  <c r="W3341" i="20"/>
  <c r="X3493" i="20"/>
  <c r="W3493" i="20"/>
  <c r="X3731" i="20"/>
  <c r="W3731" i="20"/>
  <c r="W3257" i="20"/>
  <c r="X3257" i="20"/>
  <c r="X3391" i="20"/>
  <c r="W3391" i="20"/>
  <c r="W3302" i="20"/>
  <c r="X3302" i="20"/>
  <c r="W3558" i="20"/>
  <c r="X3558" i="20"/>
  <c r="X3518" i="20"/>
  <c r="W3518" i="20"/>
  <c r="W3567" i="20"/>
  <c r="X3567" i="20"/>
  <c r="X3648" i="20"/>
  <c r="W3648" i="20"/>
  <c r="X3746" i="20"/>
  <c r="W3746" i="20"/>
  <c r="W3497" i="20"/>
  <c r="X3497" i="20"/>
  <c r="W3496" i="20"/>
  <c r="X3496" i="20"/>
  <c r="X3701" i="20"/>
  <c r="W3701" i="20"/>
  <c r="X3363" i="20"/>
  <c r="W3363" i="20"/>
  <c r="X3595" i="20"/>
  <c r="W3595" i="20"/>
  <c r="W3696" i="20"/>
  <c r="X3696" i="20"/>
  <c r="W3578" i="20"/>
  <c r="X3578" i="20"/>
  <c r="X3647" i="20"/>
  <c r="W3647" i="20"/>
  <c r="X3473" i="20"/>
  <c r="W3473" i="20"/>
  <c r="X3447" i="20"/>
  <c r="W3447" i="20"/>
  <c r="X3382" i="20"/>
  <c r="W3382" i="20"/>
  <c r="X3439" i="20"/>
  <c r="W3439" i="20"/>
  <c r="X3642" i="20"/>
  <c r="W3642" i="20"/>
  <c r="X3446" i="20"/>
  <c r="W3446" i="20"/>
  <c r="X3488" i="20"/>
  <c r="W3488" i="20"/>
  <c r="X3693" i="20"/>
  <c r="W3693" i="20"/>
  <c r="X3614" i="20"/>
  <c r="W3614" i="20"/>
  <c r="X3324" i="20"/>
  <c r="W3324" i="20"/>
  <c r="X3572" i="20"/>
  <c r="W3572" i="20"/>
  <c r="Z3758" i="20"/>
  <c r="Y3758" i="20"/>
  <c r="AA3391" i="20"/>
  <c r="AA3426" i="20"/>
  <c r="AA3760" i="20"/>
  <c r="AB3515" i="20"/>
  <c r="Z3456" i="20"/>
  <c r="Y3456" i="20"/>
  <c r="AA3450" i="20"/>
  <c r="AB3625" i="20"/>
  <c r="AB3361" i="20"/>
  <c r="AB3655" i="20"/>
  <c r="Y3277" i="20"/>
  <c r="Z3277" i="20"/>
  <c r="Z3570" i="20"/>
  <c r="Y3570" i="20"/>
  <c r="AB3510" i="20"/>
  <c r="Z3739" i="20"/>
  <c r="Y3739" i="20"/>
  <c r="Y3534" i="20"/>
  <c r="Z3534" i="20"/>
  <c r="AA3710" i="20"/>
  <c r="AA3698" i="20"/>
  <c r="AB3434" i="20"/>
  <c r="Y3569" i="20"/>
  <c r="Z3569" i="20"/>
  <c r="Y3727" i="20"/>
  <c r="Z3727" i="20"/>
  <c r="AA3462" i="20"/>
  <c r="AB3620" i="20"/>
  <c r="AA3433" i="20"/>
  <c r="AA3422" i="20"/>
  <c r="AA3526" i="20"/>
  <c r="Y3724" i="20"/>
  <c r="Z3724" i="20"/>
  <c r="AB3748" i="20"/>
  <c r="AB3747" i="20"/>
  <c r="AA3599" i="20"/>
  <c r="Y3599" i="20"/>
  <c r="Z3599" i="20"/>
  <c r="AB3331" i="20"/>
  <c r="AB3532" i="20"/>
  <c r="AA3687" i="20"/>
  <c r="AA3696" i="20"/>
  <c r="Z3486" i="20"/>
  <c r="Y3486" i="20"/>
  <c r="Y3509" i="20"/>
  <c r="Z3509" i="20"/>
  <c r="AA3593" i="20"/>
  <c r="AA3309" i="20"/>
  <c r="AA3569" i="20"/>
  <c r="AB3337" i="20"/>
  <c r="Z3625" i="20"/>
  <c r="Y3625" i="20"/>
  <c r="AB3600" i="20"/>
  <c r="Y3587" i="20"/>
  <c r="Z3587" i="20"/>
  <c r="Z3686" i="20"/>
  <c r="Y3686" i="20"/>
  <c r="Z3725" i="20"/>
  <c r="Y3725" i="20"/>
  <c r="AA3279" i="20"/>
  <c r="W3357" i="20"/>
  <c r="X3357" i="20"/>
  <c r="X3522" i="20"/>
  <c r="W3522" i="20"/>
  <c r="X3267" i="20"/>
  <c r="W3267" i="20"/>
  <c r="X3511" i="20"/>
  <c r="W3511" i="20"/>
  <c r="W3528" i="20"/>
  <c r="X3528" i="20"/>
  <c r="W3394" i="20"/>
  <c r="X3394" i="20"/>
  <c r="W3512" i="20"/>
  <c r="X3512" i="20"/>
  <c r="W3464" i="20"/>
  <c r="X3464" i="20"/>
  <c r="W3356" i="20"/>
  <c r="X3356" i="20"/>
  <c r="W3603" i="20"/>
  <c r="X3603" i="20"/>
  <c r="W3689" i="20"/>
  <c r="X3689" i="20"/>
  <c r="W3406" i="20"/>
  <c r="X3406" i="20"/>
  <c r="X3514" i="20"/>
  <c r="W3514" i="20"/>
  <c r="X3752" i="20"/>
  <c r="W3752" i="20"/>
  <c r="W3256" i="20"/>
  <c r="X3256" i="20"/>
  <c r="W3369" i="20"/>
  <c r="X3369" i="20"/>
  <c r="W3375" i="20"/>
  <c r="X3375" i="20"/>
  <c r="W3483" i="20"/>
  <c r="X3483" i="20"/>
  <c r="W3360" i="20"/>
  <c r="X3360" i="20"/>
  <c r="W3359" i="20"/>
  <c r="X3359" i="20"/>
  <c r="W3574" i="20"/>
  <c r="X3574" i="20"/>
  <c r="W3732" i="20"/>
  <c r="X3732" i="20"/>
  <c r="W3462" i="20"/>
  <c r="X3462" i="20"/>
  <c r="W3377" i="20"/>
  <c r="X3377" i="20"/>
  <c r="W3297" i="20"/>
  <c r="X3297" i="20"/>
  <c r="W3263" i="20"/>
  <c r="X3263" i="20"/>
  <c r="W3505" i="20"/>
  <c r="X3505" i="20"/>
  <c r="W3736" i="20"/>
  <c r="X3736" i="20"/>
  <c r="W3725" i="20"/>
  <c r="X3725" i="20"/>
  <c r="W3630" i="20"/>
  <c r="X3630" i="20"/>
  <c r="X3600" i="20"/>
  <c r="W3600" i="20"/>
  <c r="X3541" i="20"/>
  <c r="W3541" i="20"/>
  <c r="X3366" i="20"/>
  <c r="W3366" i="20"/>
  <c r="W3566" i="20"/>
  <c r="X3566" i="20"/>
  <c r="W3724" i="20"/>
  <c r="X3724" i="20"/>
  <c r="X3710" i="20"/>
  <c r="W3710" i="20"/>
  <c r="W3440" i="20"/>
  <c r="X3440" i="20"/>
  <c r="Z3717" i="20"/>
  <c r="Y3717" i="20"/>
  <c r="AB3754" i="20"/>
  <c r="AA3626" i="20"/>
  <c r="Y3593" i="20"/>
  <c r="Z3593" i="20"/>
  <c r="AA3730" i="20"/>
  <c r="AA3622" i="20"/>
  <c r="Y3742" i="20"/>
  <c r="Z3742" i="20"/>
  <c r="AB3539" i="20"/>
  <c r="Z3649" i="20"/>
  <c r="Y3649" i="20"/>
  <c r="Y3624" i="20"/>
  <c r="Z3624" i="20"/>
  <c r="AB3729" i="20"/>
  <c r="Z3748" i="20"/>
  <c r="Y3748" i="20"/>
  <c r="AA3484" i="20"/>
  <c r="Y3539" i="20"/>
  <c r="Z3539" i="20"/>
  <c r="AA3627" i="20"/>
  <c r="Y3715" i="20"/>
  <c r="Z3715" i="20"/>
  <c r="AA3424" i="20"/>
  <c r="AA3632" i="20"/>
  <c r="Z3335" i="20"/>
  <c r="Y3335" i="20"/>
  <c r="AA3457" i="20"/>
  <c r="AA3758" i="20"/>
  <c r="Y3695" i="20"/>
  <c r="Z3695" i="20"/>
  <c r="AA3563" i="20"/>
  <c r="AB3621" i="20"/>
  <c r="AA3511" i="20"/>
  <c r="AA3543" i="20"/>
  <c r="Z3537" i="20"/>
  <c r="Y3537" i="20"/>
  <c r="Y3697" i="20"/>
  <c r="Z3697" i="20"/>
  <c r="AB3720" i="20"/>
  <c r="Y3311" i="20"/>
  <c r="Z3311" i="20"/>
  <c r="Y3433" i="20"/>
  <c r="Z3433" i="20"/>
  <c r="Z3434" i="20"/>
  <c r="Y3434" i="20"/>
  <c r="AB3278" i="20"/>
  <c r="AA3374" i="20"/>
  <c r="Y3366" i="20"/>
  <c r="Z3366" i="20"/>
  <c r="AB3430" i="20"/>
  <c r="AA3313" i="20"/>
  <c r="AA3761" i="20"/>
  <c r="AB3421" i="20"/>
  <c r="AA3514" i="20"/>
  <c r="AA3704" i="20"/>
  <c r="AB3596" i="20"/>
  <c r="AB3724" i="20"/>
  <c r="AA3455" i="20"/>
  <c r="AA3334" i="20"/>
  <c r="Z3645" i="20"/>
  <c r="Y3645" i="20"/>
  <c r="W3334" i="20"/>
  <c r="X3334" i="20"/>
  <c r="W3387" i="20"/>
  <c r="X3387" i="20"/>
  <c r="W3635" i="20"/>
  <c r="X3635" i="20"/>
  <c r="W3626" i="20"/>
  <c r="X3626" i="20"/>
  <c r="W3264" i="20"/>
  <c r="X3264" i="20"/>
  <c r="X3501" i="20"/>
  <c r="W3501" i="20"/>
  <c r="W3579" i="20"/>
  <c r="X3579" i="20"/>
  <c r="W3325" i="20"/>
  <c r="X3325" i="20"/>
  <c r="W3342" i="20"/>
  <c r="X3342" i="20"/>
  <c r="W3470" i="20"/>
  <c r="X3470" i="20"/>
  <c r="W3610" i="20"/>
  <c r="X3610" i="20"/>
  <c r="W3663" i="20"/>
  <c r="X3663" i="20"/>
  <c r="X3636" i="20"/>
  <c r="W3636" i="20"/>
  <c r="X3698" i="20"/>
  <c r="W3698" i="20"/>
  <c r="W3397" i="20"/>
  <c r="X3397" i="20"/>
  <c r="X3625" i="20"/>
  <c r="W3625" i="20"/>
  <c r="X3534" i="20"/>
  <c r="W3534" i="20"/>
  <c r="X3680" i="20"/>
  <c r="W3680" i="20"/>
  <c r="W3759" i="20"/>
  <c r="X3759" i="20"/>
  <c r="W3270" i="20"/>
  <c r="X3270" i="20"/>
  <c r="X3442" i="20"/>
  <c r="W3442" i="20"/>
  <c r="W3604" i="20"/>
  <c r="X3604" i="20"/>
  <c r="X3339" i="20"/>
  <c r="W3339" i="20"/>
  <c r="X3726" i="20"/>
  <c r="W3726" i="20"/>
  <c r="X3590" i="20"/>
  <c r="W3590" i="20"/>
  <c r="X3621" i="20"/>
  <c r="W3621" i="20"/>
  <c r="W3739" i="20"/>
  <c r="X3739" i="20"/>
  <c r="X3431" i="20"/>
  <c r="W3431" i="20"/>
  <c r="W3709" i="20"/>
  <c r="X3709" i="20"/>
  <c r="W3688" i="20"/>
  <c r="X3688" i="20"/>
  <c r="X3338" i="20"/>
  <c r="W3338" i="20"/>
  <c r="X3272" i="20"/>
  <c r="W3272" i="20"/>
  <c r="W3735" i="20"/>
  <c r="X3735" i="20"/>
  <c r="X3434" i="20"/>
  <c r="W3434" i="20"/>
  <c r="W3596" i="20"/>
  <c r="X3596" i="20"/>
  <c r="X3350" i="20"/>
  <c r="W3350" i="20"/>
  <c r="X3315" i="20"/>
  <c r="W3315" i="20"/>
  <c r="Z3364" i="20"/>
  <c r="Y3364" i="20"/>
  <c r="AB3761" i="20"/>
  <c r="AB3718" i="20"/>
  <c r="AA3601" i="20"/>
  <c r="AB3560" i="20"/>
  <c r="AB3695" i="20"/>
  <c r="AA3589" i="20"/>
  <c r="Y3755" i="20"/>
  <c r="Z3755" i="20"/>
  <c r="AA3508" i="20"/>
  <c r="AB3632" i="20"/>
  <c r="AA3463" i="20"/>
  <c r="AB3441" i="20"/>
  <c r="Z3628" i="20"/>
  <c r="Y3628" i="20"/>
  <c r="Y3589" i="20"/>
  <c r="Z3589" i="20"/>
  <c r="Z3452" i="20"/>
  <c r="Y3452" i="20"/>
  <c r="AB3507" i="20"/>
  <c r="Z3746" i="20"/>
  <c r="Y3746" i="20"/>
  <c r="AB3665" i="20"/>
  <c r="Z3618" i="20"/>
  <c r="Y3618" i="20"/>
  <c r="AB3367" i="20"/>
  <c r="AB3734" i="20"/>
  <c r="Z3517" i="20"/>
  <c r="Y3517" i="20"/>
  <c r="Z3305" i="20"/>
  <c r="Y3305" i="20"/>
  <c r="AA3591" i="20"/>
  <c r="AB3486" i="20"/>
  <c r="AB3505" i="20"/>
  <c r="AB3663" i="20"/>
  <c r="AB3459" i="20"/>
  <c r="AA3600" i="20"/>
  <c r="AA3598" i="20"/>
  <c r="AA3657" i="20"/>
  <c r="AB3723" i="20"/>
  <c r="AA3727" i="20"/>
  <c r="Y3362" i="20"/>
  <c r="Z3362" i="20"/>
  <c r="Z3721" i="20"/>
  <c r="Y3721" i="20"/>
  <c r="AA3715" i="20"/>
  <c r="AA3694" i="20"/>
  <c r="Z3370" i="20"/>
  <c r="Y3370" i="20"/>
  <c r="AA3399" i="20"/>
  <c r="AA3616" i="20"/>
  <c r="AA3676" i="20"/>
  <c r="AA3562" i="20"/>
  <c r="Y3658" i="20"/>
  <c r="Z3658" i="20"/>
  <c r="Y3627" i="20"/>
  <c r="Z3627" i="20"/>
  <c r="AA3651" i="20"/>
  <c r="Y3705" i="20"/>
  <c r="Z3705" i="20"/>
  <c r="Z3516" i="20"/>
  <c r="Y3516" i="20"/>
  <c r="Z3704" i="20"/>
  <c r="Y3704" i="20"/>
  <c r="AB3423" i="20"/>
  <c r="AB3753" i="20"/>
  <c r="AB3726" i="20"/>
  <c r="AA3733" i="20"/>
  <c r="Y3514" i="20"/>
  <c r="Z3514" i="20"/>
  <c r="AA3595" i="20"/>
  <c r="AB3692" i="20"/>
  <c r="AB3276" i="20"/>
  <c r="Z3542" i="20"/>
  <c r="Y3542" i="20"/>
  <c r="AA3266" i="20"/>
  <c r="AB3755" i="20"/>
  <c r="AB3651" i="20"/>
  <c r="AB3727" i="20"/>
  <c r="AA3697" i="20"/>
  <c r="Y3728" i="20"/>
  <c r="Z3728" i="20"/>
  <c r="Y3505" i="20"/>
  <c r="Z3505" i="20"/>
  <c r="Y3404" i="20"/>
  <c r="Z3404" i="20"/>
  <c r="AA3397" i="20"/>
  <c r="AA3301" i="20"/>
  <c r="Z3533" i="20"/>
  <c r="Y3533" i="20"/>
  <c r="AA3756" i="20"/>
  <c r="Z3677" i="20"/>
  <c r="Y3677" i="20"/>
  <c r="Y3506" i="20"/>
  <c r="Z3506" i="20"/>
  <c r="AA3560" i="20"/>
  <c r="Z3652" i="20"/>
  <c r="Y3652" i="20"/>
  <c r="AA3711" i="20"/>
  <c r="AB3533" i="20"/>
  <c r="AA3721" i="20"/>
  <c r="AB3452" i="20"/>
  <c r="Z3427" i="20"/>
  <c r="Y3427" i="20"/>
  <c r="AB3375" i="20"/>
  <c r="Z3730" i="20"/>
  <c r="Y3730" i="20"/>
  <c r="AB3558" i="20"/>
  <c r="AA3542" i="20"/>
  <c r="Y3511" i="20"/>
  <c r="Z3511" i="20"/>
  <c r="Y3656" i="20"/>
  <c r="Z3656" i="20"/>
  <c r="Y3565" i="20"/>
  <c r="Z3565" i="20"/>
  <c r="AA3623" i="20"/>
  <c r="Y3716" i="20"/>
  <c r="Z3716" i="20"/>
  <c r="AB3593" i="20"/>
  <c r="Y3654" i="20"/>
  <c r="Z3654" i="20"/>
  <c r="AA3299" i="20"/>
  <c r="Y3662" i="20"/>
  <c r="Z3662" i="20"/>
  <c r="Y3372" i="20"/>
  <c r="Z3372" i="20"/>
  <c r="AB3330" i="20"/>
  <c r="AA3431" i="20"/>
  <c r="Z3392" i="20"/>
  <c r="Y3392" i="20"/>
  <c r="Y3530" i="20"/>
  <c r="Z3530" i="20"/>
  <c r="Y3610" i="20"/>
  <c r="Z3610" i="20"/>
  <c r="AB3327" i="20"/>
  <c r="Y3731" i="20"/>
  <c r="Z3731" i="20"/>
  <c r="AB3639" i="20"/>
  <c r="AB3738" i="20"/>
  <c r="AB3415" i="20"/>
  <c r="AA3705" i="20"/>
  <c r="Y3401" i="20"/>
  <c r="Z3401" i="20"/>
  <c r="AA3638" i="20"/>
  <c r="Z3399" i="20"/>
  <c r="Y3399" i="20"/>
  <c r="AB3636" i="20"/>
  <c r="Y3552" i="20"/>
  <c r="Z3552" i="20"/>
  <c r="AB3343" i="20"/>
  <c r="AA3682" i="20"/>
  <c r="AA3512" i="20"/>
  <c r="AA3488" i="20"/>
  <c r="Y3588" i="20"/>
  <c r="Z3588" i="20"/>
  <c r="Y3726" i="20"/>
  <c r="Z3726" i="20"/>
  <c r="AB3460" i="20"/>
  <c r="AA3659" i="20"/>
  <c r="Y3368" i="20"/>
  <c r="Z3368" i="20"/>
  <c r="AA3596" i="20"/>
  <c r="Z3675" i="20"/>
  <c r="Y3675" i="20"/>
  <c r="Z3720" i="20"/>
  <c r="Y3720" i="20"/>
  <c r="AB3597" i="20"/>
  <c r="AB3484" i="20"/>
  <c r="AB3725" i="20"/>
  <c r="Y3688" i="20"/>
  <c r="Z3688" i="20"/>
  <c r="AA3726" i="20"/>
  <c r="Y3462" i="20"/>
  <c r="Z3462" i="20"/>
  <c r="Y3619" i="20"/>
  <c r="Z3619" i="20"/>
  <c r="Z3490" i="20"/>
  <c r="Y3490" i="20"/>
  <c r="AB3374" i="20"/>
  <c r="AB3588" i="20"/>
  <c r="Y3626" i="20"/>
  <c r="Z3626" i="20"/>
  <c r="Y3299" i="20"/>
  <c r="Z3299" i="20"/>
  <c r="AB3299" i="20"/>
  <c r="Y3595" i="20"/>
  <c r="Z3595" i="20"/>
  <c r="AB3660" i="20"/>
  <c r="AB3728" i="20"/>
  <c r="AB3750" i="20"/>
  <c r="Y3532" i="20"/>
  <c r="Z3532" i="20"/>
  <c r="Y3535" i="20"/>
  <c r="Z3535" i="20"/>
  <c r="Z3683" i="20"/>
  <c r="Y3683" i="20"/>
  <c r="Z3562" i="20"/>
  <c r="Y3562" i="20"/>
  <c r="AA3610" i="20"/>
  <c r="Y3412" i="20"/>
  <c r="Z3412" i="20"/>
  <c r="AA3624" i="20"/>
  <c r="AB3339" i="20"/>
  <c r="Y3741" i="20"/>
  <c r="Z3741" i="20"/>
  <c r="Y3421" i="20"/>
  <c r="Z3421" i="20"/>
  <c r="AA3340" i="20"/>
  <c r="AB3309" i="20"/>
  <c r="AB3531" i="20"/>
  <c r="AA3386" i="20"/>
  <c r="AA3277" i="20"/>
  <c r="Y3425" i="20"/>
  <c r="Z3425" i="20"/>
  <c r="AB3668" i="20"/>
  <c r="Z3487" i="20"/>
  <c r="Y3487" i="20"/>
  <c r="Y3642" i="20"/>
  <c r="Z3642" i="20"/>
  <c r="AA3571" i="20"/>
  <c r="AB3757" i="20"/>
  <c r="AA3683" i="20"/>
  <c r="AA3341" i="20"/>
  <c r="Z3543" i="20"/>
  <c r="Y3543" i="20"/>
  <c r="Z3422" i="20"/>
  <c r="Y3422" i="20"/>
  <c r="AB3540" i="20"/>
  <c r="AB3304" i="20"/>
  <c r="AB3682" i="20"/>
  <c r="AA3649" i="20"/>
  <c r="AB3535" i="20"/>
  <c r="Y3488" i="20"/>
  <c r="Z3488" i="20"/>
  <c r="AB3570" i="20"/>
  <c r="AA3724" i="20"/>
  <c r="AB3458" i="20"/>
  <c r="Z3298" i="20"/>
  <c r="Y3298" i="20"/>
  <c r="AB3363" i="20"/>
  <c r="AA3361" i="20"/>
  <c r="AB3308" i="20"/>
  <c r="AB3536" i="20"/>
  <c r="AA3631" i="20"/>
  <c r="AB3715" i="20"/>
  <c r="Z3752" i="20"/>
  <c r="Y3752" i="20"/>
  <c r="AB3490" i="20"/>
  <c r="AB3633" i="20"/>
  <c r="AA3644" i="20"/>
  <c r="AB3517" i="20"/>
  <c r="AB3429" i="20"/>
  <c r="AA3679" i="20"/>
  <c r="AA3699" i="20"/>
  <c r="AB3457" i="20"/>
  <c r="Y3303" i="20"/>
  <c r="Z3303" i="20"/>
  <c r="Z3344" i="20"/>
  <c r="Y3344" i="20"/>
  <c r="Z3405" i="20"/>
  <c r="Y3405" i="20"/>
  <c r="AA3742" i="20"/>
  <c r="AA3468" i="20"/>
  <c r="Y3413" i="20"/>
  <c r="Z3413" i="20"/>
  <c r="AB3566" i="20"/>
  <c r="AA3300" i="20"/>
  <c r="AA3725" i="20"/>
  <c r="AA3660" i="20"/>
  <c r="AA3304" i="20"/>
  <c r="AB3705" i="20"/>
  <c r="AA3539" i="20"/>
  <c r="Z3597" i="20"/>
  <c r="Y3597" i="20"/>
  <c r="Y3751" i="20"/>
  <c r="Z3751" i="20"/>
  <c r="AB3628" i="20"/>
  <c r="Z3690" i="20"/>
  <c r="Y3690" i="20"/>
  <c r="AA3736" i="20"/>
  <c r="AB3549" i="20"/>
  <c r="Y3620" i="20"/>
  <c r="Z3620" i="20"/>
  <c r="AB3483" i="20"/>
  <c r="AA3755" i="20"/>
  <c r="Z3566" i="20"/>
  <c r="Y3566" i="20"/>
  <c r="Z3545" i="20"/>
  <c r="Y3545" i="20"/>
  <c r="Z3489" i="20"/>
  <c r="Y3489" i="20"/>
  <c r="AA3671" i="20"/>
  <c r="AB3511" i="20"/>
  <c r="Z3272" i="20"/>
  <c r="Y3272" i="20"/>
  <c r="AA3540" i="20"/>
  <c r="AB3542" i="20"/>
  <c r="AA3405" i="20"/>
  <c r="Y3682" i="20"/>
  <c r="Z3682" i="20"/>
  <c r="AA3568" i="20"/>
  <c r="AB3454" i="20"/>
  <c r="Z3541" i="20"/>
  <c r="Y3541" i="20"/>
  <c r="AB3402" i="20"/>
  <c r="AB3716" i="20"/>
  <c r="AA3565" i="20"/>
  <c r="AB3662" i="20"/>
  <c r="Z3749" i="20"/>
  <c r="Y3749" i="20"/>
  <c r="AA3395" i="20"/>
  <c r="AB3752" i="20"/>
  <c r="AB3478" i="20"/>
  <c r="AA3723" i="20"/>
  <c r="Y3655" i="20"/>
  <c r="Z3655" i="20"/>
  <c r="Y3460" i="20"/>
  <c r="Z3460" i="20"/>
  <c r="Z3601" i="20"/>
  <c r="Y3601" i="20"/>
  <c r="AA3487" i="20"/>
  <c r="Y3544" i="20"/>
  <c r="Z3544" i="20"/>
  <c r="AB3624" i="20"/>
  <c r="Y3432" i="20"/>
  <c r="Z3432" i="20"/>
  <c r="AA3271" i="20"/>
  <c r="AA3561" i="20"/>
  <c r="AA3648" i="20"/>
  <c r="AA3477" i="20"/>
  <c r="AB3274" i="20"/>
  <c r="Z3646" i="20"/>
  <c r="Y3646" i="20"/>
  <c r="Y3644" i="20"/>
  <c r="Z3644" i="20"/>
  <c r="AA3737" i="20"/>
  <c r="AA3732" i="20"/>
  <c r="Z3567" i="20"/>
  <c r="Y3567" i="20"/>
  <c r="Z3281" i="20"/>
  <c r="Y3281" i="20"/>
  <c r="Y3579" i="20"/>
  <c r="Z3579" i="20"/>
  <c r="AB3548" i="20"/>
  <c r="AB3640" i="20"/>
  <c r="AB3433" i="20"/>
  <c r="Y3431" i="20"/>
  <c r="Z3431" i="20"/>
  <c r="AA3473" i="20"/>
  <c r="AA3480" i="20"/>
  <c r="AA3339" i="20"/>
  <c r="AA3665" i="20"/>
  <c r="Z3661" i="20"/>
  <c r="Y3661" i="20"/>
  <c r="AA3307" i="20"/>
  <c r="Z3482" i="20"/>
  <c r="Y3482" i="20"/>
  <c r="AB3664" i="20"/>
  <c r="Z3708" i="20"/>
  <c r="Y3708" i="20"/>
  <c r="Y3512" i="20"/>
  <c r="Z3512" i="20"/>
  <c r="Z3670" i="20"/>
  <c r="Y3670" i="20"/>
  <c r="AA3362" i="20"/>
  <c r="Y3459" i="20"/>
  <c r="Z3459" i="20"/>
  <c r="Z3722" i="20"/>
  <c r="Y3722" i="20"/>
  <c r="AA3506" i="20"/>
  <c r="AA3533" i="20"/>
  <c r="AB3691" i="20"/>
  <c r="AB3393" i="20"/>
  <c r="AB3509" i="20"/>
  <c r="AA3311" i="20"/>
  <c r="AB3514" i="20"/>
  <c r="AB3721" i="20"/>
  <c r="AA3566" i="20"/>
  <c r="AA3652" i="20"/>
  <c r="AA3719" i="20"/>
  <c r="AA3655" i="20"/>
  <c r="AB3462" i="20"/>
  <c r="AB3568" i="20"/>
  <c r="Z3513" i="20"/>
  <c r="Y3513" i="20"/>
  <c r="Z3307" i="20"/>
  <c r="Y3307" i="20"/>
  <c r="AA3481" i="20"/>
  <c r="Y3538" i="20"/>
  <c r="Z3538" i="20"/>
  <c r="AB3703" i="20"/>
  <c r="AB3702" i="20"/>
  <c r="AB3672" i="20"/>
  <c r="Z3710" i="20"/>
  <c r="Y3710" i="20"/>
  <c r="AB3538" i="20"/>
  <c r="AB3525" i="20"/>
  <c r="AB3512" i="20"/>
  <c r="AA3493" i="20"/>
  <c r="AB3341" i="20"/>
  <c r="Y3296" i="20"/>
  <c r="Z3296" i="20"/>
  <c r="Y3386" i="20"/>
  <c r="Z3386" i="20"/>
  <c r="AA3714" i="20"/>
  <c r="AB3587" i="20"/>
  <c r="AB3627" i="20"/>
  <c r="AB3481" i="20"/>
  <c r="AA3485" i="20"/>
  <c r="Z3707" i="20"/>
  <c r="Y3707" i="20"/>
  <c r="Y3612" i="20"/>
  <c r="Z3612" i="20"/>
  <c r="AA3515" i="20"/>
  <c r="Y3733" i="20"/>
  <c r="Z3733" i="20"/>
  <c r="Z3653" i="20"/>
  <c r="Y3653" i="20"/>
  <c r="Y3757" i="20"/>
  <c r="Z3757" i="20"/>
  <c r="AB3759" i="20"/>
  <c r="AA3273" i="20"/>
  <c r="AB3659" i="20"/>
  <c r="AA3658" i="20"/>
  <c r="Z3302" i="20"/>
  <c r="Y3302" i="20"/>
  <c r="AA3479" i="20"/>
  <c r="AB3310" i="20"/>
  <c r="Y3701" i="20"/>
  <c r="Z3701" i="20"/>
  <c r="AA3510" i="20"/>
  <c r="Y3643" i="20"/>
  <c r="Z3643" i="20"/>
  <c r="AA3483" i="20"/>
  <c r="AA3748" i="20"/>
  <c r="Y3560" i="20"/>
  <c r="Z3560" i="20"/>
  <c r="Y3631" i="20"/>
  <c r="Z3631" i="20"/>
  <c r="AB3683" i="20"/>
  <c r="AA3754" i="20"/>
  <c r="AA3538" i="20"/>
  <c r="AB3482" i="20"/>
  <c r="Y3681" i="20"/>
  <c r="Z3681" i="20"/>
  <c r="Y3453" i="20"/>
  <c r="Z3453" i="20"/>
  <c r="AB3275" i="20"/>
  <c r="AA3489" i="20"/>
  <c r="AA3550" i="20"/>
  <c r="Y3275" i="20"/>
  <c r="Z3275" i="20"/>
  <c r="AA3677" i="20"/>
  <c r="AA3396" i="20"/>
  <c r="AB3690" i="20"/>
  <c r="AB3345" i="20"/>
  <c r="Z3546" i="20"/>
  <c r="Y3546" i="20"/>
  <c r="AA3669" i="20"/>
  <c r="Z3402" i="20"/>
  <c r="Y3402" i="20"/>
  <c r="AA3400" i="20"/>
  <c r="AB3740" i="20"/>
  <c r="Z3703" i="20"/>
  <c r="Y3703" i="20"/>
  <c r="Z3398" i="20"/>
  <c r="Y3398" i="20"/>
  <c r="Y3561" i="20"/>
  <c r="Z3561" i="20"/>
  <c r="AB3513" i="20"/>
  <c r="Y3568" i="20"/>
  <c r="Z3568" i="20"/>
  <c r="AA3594" i="20"/>
  <c r="AA3749" i="20"/>
  <c r="Z3457" i="20"/>
  <c r="Y3457" i="20"/>
  <c r="Y3450" i="20"/>
  <c r="Z3450" i="20"/>
  <c r="Y3678" i="20"/>
  <c r="Z3678" i="20"/>
  <c r="Y3276" i="20"/>
  <c r="Z3276" i="20"/>
  <c r="AA3460" i="20"/>
  <c r="AA3717" i="20"/>
  <c r="AA3625" i="20"/>
  <c r="AB3717" i="20"/>
  <c r="Z3430" i="20"/>
  <c r="Y3430" i="20"/>
  <c r="Y3596" i="20"/>
  <c r="Z3596" i="20"/>
  <c r="Z3759" i="20"/>
  <c r="Y3759" i="20"/>
  <c r="AB3652" i="20"/>
  <c r="AA3716" i="20"/>
  <c r="Z3483" i="20"/>
  <c r="Y3483" i="20"/>
  <c r="AB3699" i="20"/>
  <c r="AA3633" i="20"/>
  <c r="Y3269" i="20"/>
  <c r="Z3269" i="20"/>
  <c r="AA3752" i="20"/>
  <c r="AA3541" i="20"/>
  <c r="AB3722" i="20"/>
  <c r="AA3689" i="20"/>
  <c r="AA3372" i="20"/>
  <c r="AA3507" i="20"/>
  <c r="Z3660" i="20"/>
  <c r="Y3660" i="20"/>
  <c r="AA3757" i="20"/>
  <c r="Y3714" i="20"/>
  <c r="Z3714" i="20"/>
  <c r="AA3425" i="20"/>
  <c r="Y3550" i="20"/>
  <c r="Z3550" i="20"/>
  <c r="AA3434" i="20"/>
  <c r="AB3590" i="20"/>
  <c r="Z3734" i="20"/>
  <c r="Y3734" i="20"/>
  <c r="Y3371" i="20"/>
  <c r="Z3371" i="20"/>
  <c r="Z3341" i="20"/>
  <c r="Y3341" i="20"/>
  <c r="AB3370" i="20"/>
  <c r="AB3605" i="20"/>
  <c r="AB3336" i="20"/>
  <c r="Z3711" i="20"/>
  <c r="Y3711" i="20"/>
  <c r="Y3709" i="20"/>
  <c r="Z3709" i="20"/>
  <c r="AA3456" i="20"/>
  <c r="AB3561" i="20"/>
  <c r="Y3594" i="20"/>
  <c r="Z3594" i="20"/>
  <c r="AA3337" i="20"/>
  <c r="AA3548" i="20"/>
  <c r="Y3336" i="20"/>
  <c r="Z3336" i="20"/>
  <c r="AA3688" i="20"/>
  <c r="AB3306" i="20"/>
  <c r="Y3424" i="20"/>
  <c r="Z3424" i="20"/>
  <c r="AB3516" i="20"/>
  <c r="Y3343" i="20"/>
  <c r="Z3343" i="20"/>
  <c r="AA3402" i="20"/>
  <c r="Z3712" i="20"/>
  <c r="Y3712" i="20"/>
  <c r="AB3577" i="20"/>
  <c r="AB3379" i="20"/>
  <c r="AA3740" i="20"/>
  <c r="AA3369" i="20"/>
  <c r="Y3528" i="20"/>
  <c r="Z3528" i="20"/>
  <c r="AB3607" i="20"/>
  <c r="AB3449" i="20"/>
  <c r="AB3467" i="20"/>
  <c r="Y3376" i="20"/>
  <c r="Z3376" i="20"/>
  <c r="AB3338" i="20"/>
  <c r="Y3400" i="20"/>
  <c r="Z3400" i="20"/>
  <c r="AB3707" i="20"/>
  <c r="AA3342" i="20"/>
  <c r="AB3710" i="20"/>
  <c r="AA3495" i="20"/>
  <c r="Y3548" i="20"/>
  <c r="Z3548" i="20"/>
  <c r="AA3573" i="20"/>
  <c r="AB3736" i="20"/>
  <c r="AB3499" i="20"/>
  <c r="AA3270" i="20"/>
  <c r="Y3373" i="20"/>
  <c r="Z3373" i="20"/>
  <c r="AA3330" i="20"/>
  <c r="AB3698" i="20"/>
  <c r="AB3442" i="20"/>
  <c r="AB3501" i="20"/>
  <c r="AA3529" i="20"/>
  <c r="Y3454" i="20"/>
  <c r="Z3454" i="20"/>
  <c r="Z3647" i="20"/>
  <c r="Y3647" i="20"/>
  <c r="AB3559" i="20"/>
  <c r="AB3398" i="20"/>
  <c r="AB3268" i="20"/>
  <c r="AA3552" i="20"/>
  <c r="Z3606" i="20"/>
  <c r="Y3606" i="20"/>
  <c r="Y3576" i="20"/>
  <c r="Z3576" i="20"/>
  <c r="AA3452" i="20"/>
  <c r="AA3641" i="20"/>
  <c r="AB3366" i="20"/>
  <c r="Z3702" i="20"/>
  <c r="Y3702" i="20"/>
  <c r="AB3313" i="20"/>
  <c r="Y3375" i="20"/>
  <c r="Z3375" i="20"/>
  <c r="AA3672" i="20"/>
  <c r="AB3603" i="20"/>
  <c r="Z3497" i="20"/>
  <c r="Y3497" i="20"/>
  <c r="AA3448" i="20"/>
  <c r="AB3567" i="20"/>
  <c r="Z3698" i="20"/>
  <c r="Y3698" i="20"/>
  <c r="Z3669" i="20"/>
  <c r="Y3669" i="20"/>
  <c r="AB3492" i="20"/>
  <c r="AB3496" i="20"/>
  <c r="AB3649" i="20"/>
  <c r="AA3443" i="20"/>
  <c r="AA3416" i="20"/>
  <c r="AA3321" i="20"/>
  <c r="AB3497" i="20"/>
  <c r="AA3575" i="20"/>
  <c r="AB3316" i="20"/>
  <c r="Y3273" i="20"/>
  <c r="Z3273" i="20"/>
  <c r="AA3305" i="20"/>
  <c r="Y3671" i="20"/>
  <c r="Z3671" i="20"/>
  <c r="Z3267" i="20"/>
  <c r="Y3267" i="20"/>
  <c r="Y3332" i="20"/>
  <c r="Z3332" i="20"/>
  <c r="AA3447" i="20"/>
  <c r="Z3350" i="20"/>
  <c r="Y3350" i="20"/>
  <c r="AB3650" i="20"/>
  <c r="Z3713" i="20"/>
  <c r="Y3713" i="20"/>
  <c r="AB3267" i="20"/>
  <c r="AA3731" i="20"/>
  <c r="AB3303" i="20"/>
  <c r="AB3329" i="20"/>
  <c r="AB3470" i="20"/>
  <c r="AB3474" i="20"/>
  <c r="Y3499" i="20"/>
  <c r="Z3499" i="20"/>
  <c r="AA3419" i="20"/>
  <c r="AB3425" i="20"/>
  <c r="Y3694" i="20"/>
  <c r="Z3694" i="20"/>
  <c r="AA3532" i="20"/>
  <c r="Z3337" i="20"/>
  <c r="Y3337" i="20"/>
  <c r="AA3366" i="20"/>
  <c r="AB3578" i="20"/>
  <c r="AA3365" i="20"/>
  <c r="AB3573" i="20"/>
  <c r="AB3387" i="20"/>
  <c r="AB3634" i="20"/>
  <c r="Y3297" i="20"/>
  <c r="Z3297" i="20"/>
  <c r="Y3428" i="20"/>
  <c r="Z3428" i="20"/>
  <c r="AB3534" i="20"/>
  <c r="AB3334" i="20"/>
  <c r="AB3521" i="20"/>
  <c r="AB3302" i="20"/>
  <c r="Z3524" i="20"/>
  <c r="Y3524" i="20"/>
  <c r="AA3558" i="20"/>
  <c r="AB3376" i="20"/>
  <c r="AA3394" i="20"/>
  <c r="AB3277" i="20"/>
  <c r="AB3282" i="20"/>
  <c r="AB3745" i="20"/>
  <c r="AB3254" i="20"/>
  <c r="AB3498" i="20"/>
  <c r="AB3354" i="20"/>
  <c r="AB3688" i="20"/>
  <c r="AB3266" i="20"/>
  <c r="AA3536" i="20"/>
  <c r="AB3735" i="20"/>
  <c r="Y3471" i="20"/>
  <c r="Z3471" i="20"/>
  <c r="Y3479" i="20"/>
  <c r="Z3479" i="20"/>
  <c r="AB3362" i="20"/>
  <c r="AB3654" i="20"/>
  <c r="Y3737" i="20"/>
  <c r="Z3737" i="20"/>
  <c r="Z3308" i="20"/>
  <c r="Y3308" i="20"/>
  <c r="AB3555" i="20"/>
  <c r="AB3392" i="20"/>
  <c r="AB3491" i="20"/>
  <c r="AB3307" i="20"/>
  <c r="AA3375" i="20"/>
  <c r="AA3268" i="20"/>
  <c r="AB3464" i="20"/>
  <c r="AB3648" i="20"/>
  <c r="Z3578" i="20"/>
  <c r="Y3578" i="20"/>
  <c r="AA3360" i="20"/>
  <c r="AB3479" i="20"/>
  <c r="Y3732" i="20"/>
  <c r="Z3732" i="20"/>
  <c r="AA3363" i="20"/>
  <c r="Y3473" i="20"/>
  <c r="Z3473" i="20"/>
  <c r="Y3477" i="20"/>
  <c r="Z3477" i="20"/>
  <c r="AA3524" i="20"/>
  <c r="AB3552" i="20"/>
  <c r="AB3453" i="20"/>
  <c r="AA3336" i="20"/>
  <c r="AA3275" i="20"/>
  <c r="AA3602" i="20"/>
  <c r="AB3397" i="20"/>
  <c r="Z3508" i="20"/>
  <c r="Y3508" i="20"/>
  <c r="AB3686" i="20"/>
  <c r="AA3303" i="20"/>
  <c r="AA3703" i="20"/>
  <c r="Y3340" i="20"/>
  <c r="Z3340" i="20"/>
  <c r="AB3529" i="20"/>
  <c r="AB3252" i="20"/>
  <c r="Z3396" i="20"/>
  <c r="Y3396" i="20"/>
  <c r="AA3274" i="20"/>
  <c r="AA3338" i="20"/>
  <c r="AB3706" i="20"/>
  <c r="AB3527" i="20"/>
  <c r="AB3508" i="20"/>
  <c r="AA3745" i="20"/>
  <c r="AA3527" i="20"/>
  <c r="AA3358" i="20"/>
  <c r="AA3444" i="20"/>
  <c r="AA3417" i="20"/>
  <c r="Y3316" i="20"/>
  <c r="Z3316" i="20"/>
  <c r="Y3288" i="20"/>
  <c r="Z3288" i="20"/>
  <c r="Y3387" i="20"/>
  <c r="Z3387" i="20"/>
  <c r="AB3353" i="20"/>
  <c r="AA3345" i="20"/>
  <c r="AA3734" i="20"/>
  <c r="AB3272" i="20"/>
  <c r="Y3365" i="20"/>
  <c r="Z3365" i="20"/>
  <c r="Z3735" i="20"/>
  <c r="Y3735" i="20"/>
  <c r="AA3306" i="20"/>
  <c r="AB3674" i="20"/>
  <c r="Y3475" i="20"/>
  <c r="Z3475" i="20"/>
  <c r="Y3493" i="20"/>
  <c r="Z3493" i="20"/>
  <c r="Z3470" i="20"/>
  <c r="Y3470" i="20"/>
  <c r="AA3712" i="20"/>
  <c r="Y3338" i="20"/>
  <c r="Z3338" i="20"/>
  <c r="AB3395" i="20"/>
  <c r="AB3646" i="20"/>
  <c r="AA3678" i="20"/>
  <c r="AB3409" i="20"/>
  <c r="AB3388" i="20"/>
  <c r="Y3283" i="20"/>
  <c r="Z3283" i="20"/>
  <c r="AA3735" i="20"/>
  <c r="Y3310" i="20"/>
  <c r="Z3310" i="20"/>
  <c r="AB3368" i="20"/>
  <c r="Z3639" i="20"/>
  <c r="Y3639" i="20"/>
  <c r="AB3616" i="20"/>
  <c r="AA3666" i="20"/>
  <c r="Y3616" i="20"/>
  <c r="Z3616" i="20"/>
  <c r="AB3365" i="20"/>
  <c r="AA3656" i="20"/>
  <c r="AB3487" i="20"/>
  <c r="Y3301" i="20"/>
  <c r="Z3301" i="20"/>
  <c r="AA3371" i="20"/>
  <c r="AA3647" i="20"/>
  <c r="Z3744" i="20"/>
  <c r="Y3744" i="20"/>
  <c r="AB3436" i="20"/>
  <c r="AA3499" i="20"/>
  <c r="Y3634" i="20"/>
  <c r="Z3634" i="20"/>
  <c r="Y3519" i="20"/>
  <c r="Z3519" i="20"/>
  <c r="AA3296" i="20"/>
  <c r="AB3658" i="20"/>
  <c r="Z3266" i="20"/>
  <c r="Y3266" i="20"/>
  <c r="AA3298" i="20"/>
  <c r="Y3312" i="20"/>
  <c r="Z3312" i="20"/>
  <c r="AA3497" i="20"/>
  <c r="AB3518" i="20"/>
  <c r="Y3286" i="20"/>
  <c r="Z3286" i="20"/>
  <c r="Z3699" i="20"/>
  <c r="Y3699" i="20"/>
  <c r="AA3637" i="20"/>
  <c r="AB3315" i="20"/>
  <c r="AB3520" i="20"/>
  <c r="Y3580" i="20"/>
  <c r="Z3580" i="20"/>
  <c r="Y3555" i="20"/>
  <c r="Z3555" i="20"/>
  <c r="AB3417" i="20"/>
  <c r="Y3598" i="20"/>
  <c r="Z3598" i="20"/>
  <c r="AA3429" i="20"/>
  <c r="AB3743" i="20"/>
  <c r="AA3280" i="20"/>
  <c r="Y3673" i="20"/>
  <c r="Z3673" i="20"/>
  <c r="Y3330" i="20"/>
  <c r="Z3330" i="20"/>
  <c r="AB3372" i="20"/>
  <c r="Y3667" i="20"/>
  <c r="Z3667" i="20"/>
  <c r="Y3268" i="20"/>
  <c r="Z3268" i="20"/>
  <c r="AB3638" i="20"/>
  <c r="AA3670" i="20"/>
  <c r="AB3293" i="20"/>
  <c r="AA3639" i="20"/>
  <c r="AB3312" i="20"/>
  <c r="AB3626" i="20"/>
  <c r="AA3673" i="20"/>
  <c r="AA3278" i="20"/>
  <c r="Y3680" i="20"/>
  <c r="Z3680" i="20"/>
  <c r="AB3414" i="20"/>
  <c r="AB3635" i="20"/>
  <c r="AA3293" i="20"/>
  <c r="AB3598" i="20"/>
  <c r="AA3453" i="20"/>
  <c r="AA3645" i="20"/>
  <c r="AA3643" i="20"/>
  <c r="Y3745" i="20"/>
  <c r="Z3745" i="20"/>
  <c r="Y3668" i="20"/>
  <c r="Z3668" i="20"/>
  <c r="AB3675" i="20"/>
  <c r="AB3359" i="20"/>
  <c r="AB3571" i="20"/>
  <c r="AA3427" i="20"/>
  <c r="AA3267" i="20"/>
  <c r="AB3584" i="20"/>
  <c r="Y3640" i="20"/>
  <c r="Z3640" i="20"/>
  <c r="AB3647" i="20"/>
  <c r="AA3579" i="20"/>
  <c r="AA3322" i="20"/>
  <c r="AA3333" i="20"/>
  <c r="Y3630" i="20"/>
  <c r="Z3630" i="20"/>
  <c r="AA3459" i="20"/>
  <c r="AA3700" i="20"/>
  <c r="Y3361" i="20"/>
  <c r="Z3361" i="20"/>
  <c r="AB3390" i="20"/>
  <c r="AA3713" i="20"/>
  <c r="AB3670" i="20"/>
  <c r="AB3297" i="20"/>
  <c r="AB3494" i="20"/>
  <c r="Y3409" i="20"/>
  <c r="Z3409" i="20"/>
  <c r="AA3680" i="20"/>
  <c r="AB3461" i="20"/>
  <c r="AB3742" i="20"/>
  <c r="AA3344" i="20"/>
  <c r="AB3711" i="20"/>
  <c r="AB3300" i="20"/>
  <c r="AA3364" i="20"/>
  <c r="AB3586" i="20"/>
  <c r="Y3438" i="20"/>
  <c r="Z3438" i="20"/>
  <c r="AA3465" i="20"/>
  <c r="AA3359" i="20"/>
  <c r="Z3358" i="20"/>
  <c r="Y3358" i="20"/>
  <c r="AB3378" i="20"/>
  <c r="AA3635" i="20"/>
  <c r="Z3317" i="20"/>
  <c r="Y3317" i="20"/>
  <c r="AB3610" i="20"/>
  <c r="Y3289" i="20"/>
  <c r="Z3289" i="20"/>
  <c r="AA3494" i="20"/>
  <c r="Z3388" i="20"/>
  <c r="Y3388" i="20"/>
  <c r="AB3667" i="20"/>
  <c r="AA3385" i="20"/>
  <c r="AB3431" i="20"/>
  <c r="Y3455" i="20"/>
  <c r="Z3455" i="20"/>
  <c r="AA3667" i="20"/>
  <c r="AA3312" i="20"/>
  <c r="AB3261" i="20"/>
  <c r="AB3448" i="20"/>
  <c r="AB3326" i="20"/>
  <c r="AB3404" i="20"/>
  <c r="Z3429" i="20"/>
  <c r="Y3429" i="20"/>
  <c r="Y3270" i="20"/>
  <c r="Z3270" i="20"/>
  <c r="Y3300" i="20"/>
  <c r="Z3300" i="20"/>
  <c r="AA3404" i="20"/>
  <c r="AB3730" i="20"/>
  <c r="Y3602" i="20"/>
  <c r="Z3602" i="20"/>
  <c r="AB3581" i="20"/>
  <c r="AB3641" i="20"/>
  <c r="AA3668" i="20"/>
  <c r="AB3400" i="20"/>
  <c r="AA3708" i="20"/>
  <c r="AA3392" i="20"/>
  <c r="Z3679" i="20"/>
  <c r="Y3679" i="20"/>
  <c r="AA3554" i="20"/>
  <c r="Y3608" i="20"/>
  <c r="Z3608" i="20"/>
  <c r="AA3636" i="20"/>
  <c r="AA3518" i="20"/>
  <c r="AA3586" i="20"/>
  <c r="AB3263" i="20"/>
  <c r="Z3435" i="20"/>
  <c r="Y3435" i="20"/>
  <c r="AB3622" i="20"/>
  <c r="AA3640" i="20"/>
  <c r="Z3706" i="20"/>
  <c r="Y3706" i="20"/>
  <c r="AB3679" i="20"/>
  <c r="Z3676" i="20"/>
  <c r="Y3676" i="20"/>
  <c r="AB3383" i="20"/>
  <c r="Y3304" i="20"/>
  <c r="Z3304" i="20"/>
  <c r="Z3583" i="20"/>
  <c r="Y3583" i="20"/>
  <c r="Z3334" i="20"/>
  <c r="Y3334" i="20"/>
  <c r="AB3391" i="20"/>
  <c r="AA3272" i="20"/>
  <c r="AB3642" i="20"/>
  <c r="AA3674" i="20"/>
  <c r="AB3325" i="20"/>
  <c r="AB3557" i="20"/>
  <c r="AB3630" i="20"/>
  <c r="AB3298" i="20"/>
  <c r="AA3437" i="20"/>
  <c r="AB3476" i="20"/>
  <c r="Z3282" i="20"/>
  <c r="Y3282" i="20"/>
  <c r="Z3254" i="20"/>
  <c r="Y3254" i="20"/>
  <c r="AB3256" i="20"/>
  <c r="AB3411" i="20"/>
  <c r="Y3465" i="20"/>
  <c r="Z3465" i="20"/>
  <c r="AB3328" i="20"/>
  <c r="Y3604" i="20"/>
  <c r="Z3604" i="20"/>
  <c r="AA3642" i="20"/>
  <c r="Y3360" i="20"/>
  <c r="Z3360" i="20"/>
  <c r="Z3403" i="20"/>
  <c r="Y3403" i="20"/>
  <c r="AB3271" i="20"/>
  <c r="AB3333" i="20"/>
  <c r="Y3394" i="20"/>
  <c r="Z3394" i="20"/>
  <c r="AA3681" i="20"/>
  <c r="AB3556" i="20"/>
  <c r="AB3522" i="20"/>
  <c r="AA3430" i="20"/>
  <c r="AB3714" i="20"/>
  <c r="Z3339" i="20"/>
  <c r="Y3339" i="20"/>
  <c r="AA3368" i="20"/>
  <c r="AB3305" i="20"/>
  <c r="Z3367" i="20"/>
  <c r="Y3367" i="20"/>
  <c r="Y3585" i="20"/>
  <c r="Z3585" i="20"/>
  <c r="AB3523" i="20"/>
  <c r="AA3323" i="20"/>
  <c r="AA3744" i="20"/>
  <c r="AA3592" i="20"/>
  <c r="AB3270" i="20"/>
  <c r="AB3427" i="20"/>
  <c r="Y3451" i="20"/>
  <c r="Z3451" i="20"/>
  <c r="AB3580" i="20"/>
  <c r="AA3308" i="20"/>
  <c r="AA3614" i="20"/>
  <c r="Z3614" i="20"/>
  <c r="Y3614" i="20"/>
  <c r="AB3273" i="20"/>
  <c r="AB3262" i="20"/>
  <c r="AB3594" i="20"/>
  <c r="AA3435" i="20"/>
  <c r="Y3526" i="20"/>
  <c r="Z3526" i="20"/>
  <c r="AB3739" i="20"/>
  <c r="AA3612" i="20"/>
  <c r="Y3648" i="20"/>
  <c r="Z3648" i="20"/>
  <c r="AB3671" i="20"/>
  <c r="AB3611" i="20"/>
  <c r="AA3373" i="20"/>
  <c r="AA3576" i="20"/>
  <c r="Y3291" i="20"/>
  <c r="Z3291" i="20"/>
  <c r="AB3615" i="20"/>
  <c r="AA3581" i="20"/>
  <c r="Z3523" i="20"/>
  <c r="Y3523" i="20"/>
  <c r="AA3316" i="20"/>
  <c r="Z3498" i="20"/>
  <c r="Y3498" i="20"/>
  <c r="AA3288" i="20"/>
  <c r="Y3605" i="20"/>
  <c r="Z3605" i="20"/>
  <c r="AA3387" i="20"/>
  <c r="AB3332" i="20"/>
  <c r="AB3731" i="20"/>
  <c r="Y3363" i="20"/>
  <c r="Z3363" i="20"/>
  <c r="AB3493" i="20"/>
  <c r="AA3556" i="20"/>
  <c r="AA3259" i="20"/>
  <c r="AB3700" i="20"/>
  <c r="Y3449" i="20"/>
  <c r="Z3449" i="20"/>
  <c r="Y3611" i="20"/>
  <c r="Z3611" i="20"/>
  <c r="Z3553" i="20"/>
  <c r="Y3553" i="20"/>
  <c r="Y3444" i="20"/>
  <c r="Z3444" i="20"/>
  <c r="AA3265" i="20"/>
  <c r="AB3314" i="20"/>
  <c r="Y3348" i="20"/>
  <c r="Z3348" i="20"/>
  <c r="Y3349" i="20"/>
  <c r="Z3349" i="20"/>
  <c r="AB3288" i="20"/>
  <c r="AA3348" i="20"/>
  <c r="AA3609" i="20"/>
  <c r="AA3551" i="20"/>
  <c r="AA3442" i="20"/>
  <c r="AA3346" i="20"/>
  <c r="AB3287" i="20"/>
  <c r="AA3347" i="20"/>
  <c r="AA3583" i="20"/>
  <c r="AA3523" i="20"/>
  <c r="Z3637" i="20"/>
  <c r="Y3637" i="20"/>
  <c r="AA3353" i="20"/>
  <c r="AB3385" i="20"/>
  <c r="Z3418" i="20"/>
  <c r="Y3418" i="20"/>
  <c r="AA3254" i="20"/>
  <c r="Y3419" i="20"/>
  <c r="Z3419" i="20"/>
  <c r="AA3255" i="20"/>
  <c r="AA3418" i="20"/>
  <c r="Y3518" i="20"/>
  <c r="Z3518" i="20"/>
  <c r="AA3498" i="20"/>
  <c r="Z3609" i="20"/>
  <c r="Y3609" i="20"/>
  <c r="AB3406" i="20"/>
  <c r="AA3325" i="20"/>
  <c r="AB3358" i="20"/>
  <c r="Z3406" i="20"/>
  <c r="Y3406" i="20"/>
  <c r="Y3407" i="20"/>
  <c r="Z3407" i="20"/>
  <c r="AB3348" i="20"/>
  <c r="AA3406" i="20"/>
  <c r="AB3547" i="20"/>
  <c r="AA3466" i="20"/>
  <c r="Z3290" i="20"/>
  <c r="Y3290" i="20"/>
  <c r="Z3575" i="20"/>
  <c r="Y3575" i="20"/>
  <c r="Z3522" i="20"/>
  <c r="Y3522" i="20"/>
  <c r="AA3439" i="20"/>
  <c r="AA3440" i="20"/>
  <c r="Y3262" i="20"/>
  <c r="Z3262" i="20"/>
  <c r="Y3501" i="20"/>
  <c r="Z3501" i="20"/>
  <c r="AB3669" i="20"/>
  <c r="AB3469" i="20"/>
  <c r="AB3524" i="20"/>
  <c r="AB3253" i="20"/>
  <c r="Z3295" i="20"/>
  <c r="Y3295" i="20"/>
  <c r="Y3377" i="20"/>
  <c r="Z3377" i="20"/>
  <c r="Y3556" i="20"/>
  <c r="Z3556" i="20"/>
  <c r="AB3608" i="20"/>
  <c r="AB3349" i="20"/>
  <c r="AB3473" i="20"/>
  <c r="Y3255" i="20"/>
  <c r="Z3255" i="20"/>
  <c r="Y3322" i="20"/>
  <c r="Z3322" i="20"/>
  <c r="AB3281" i="20"/>
  <c r="AA3606" i="20"/>
  <c r="Y3584" i="20"/>
  <c r="Z3584" i="20"/>
  <c r="Y3527" i="20"/>
  <c r="Z3527" i="20"/>
  <c r="Y3417" i="20"/>
  <c r="Z3417" i="20"/>
  <c r="AA3253" i="20"/>
  <c r="AB3286" i="20"/>
  <c r="Z3320" i="20"/>
  <c r="Y3320" i="20"/>
  <c r="Y3321" i="20"/>
  <c r="Z3321" i="20"/>
  <c r="AB3260" i="20"/>
  <c r="AA3320" i="20"/>
  <c r="AB3289" i="20"/>
  <c r="AB3553" i="20"/>
  <c r="AB3701" i="20"/>
  <c r="AB3465" i="20"/>
  <c r="Z3500" i="20"/>
  <c r="Y3500" i="20"/>
  <c r="AB3554" i="20"/>
  <c r="Z3327" i="20"/>
  <c r="Y3327" i="20"/>
  <c r="Y3408" i="20"/>
  <c r="Z3408" i="20"/>
  <c r="AB3673" i="20"/>
  <c r="Z3474" i="20"/>
  <c r="Y3474" i="20"/>
  <c r="AB3528" i="20"/>
  <c r="AB3317" i="20"/>
  <c r="Y3315" i="20"/>
  <c r="Z3315" i="20"/>
  <c r="Y3381" i="20"/>
  <c r="Z3381" i="20"/>
  <c r="AA3503" i="20"/>
  <c r="Y3577" i="20"/>
  <c r="Z3577" i="20"/>
  <c r="AA3531" i="20"/>
  <c r="AB3356" i="20"/>
  <c r="AA3474" i="20"/>
  <c r="AA3376" i="20"/>
  <c r="AB3408" i="20"/>
  <c r="Z3441" i="20"/>
  <c r="Y3441" i="20"/>
  <c r="AA3262" i="20"/>
  <c r="Y3442" i="20"/>
  <c r="Z3442" i="20"/>
  <c r="AA3263" i="20"/>
  <c r="AA3441" i="20"/>
  <c r="AB3530" i="20"/>
  <c r="AA3519" i="20"/>
  <c r="Z3617" i="20"/>
  <c r="Y3617" i="20"/>
  <c r="AA3349" i="20"/>
  <c r="AB3381" i="20"/>
  <c r="Z3414" i="20"/>
  <c r="Y3414" i="20"/>
  <c r="AA3250" i="20"/>
  <c r="Z3415" i="20"/>
  <c r="Y3415" i="20"/>
  <c r="AA3251" i="20"/>
  <c r="AA3414" i="20"/>
  <c r="AB3380" i="20"/>
  <c r="AA3613" i="20"/>
  <c r="AA3555" i="20"/>
  <c r="AA3446" i="20"/>
  <c r="AA3350" i="20"/>
  <c r="AB3291" i="20"/>
  <c r="AA3351" i="20"/>
  <c r="Y3743" i="20"/>
  <c r="Z3743" i="20"/>
  <c r="Y3280" i="20"/>
  <c r="Z3280" i="20"/>
  <c r="Z3369" i="20"/>
  <c r="Y3369" i="20"/>
  <c r="AA3310" i="20"/>
  <c r="AB3678" i="20"/>
  <c r="AB3410" i="20"/>
  <c r="AA3501" i="20"/>
  <c r="AB3585" i="20"/>
  <c r="AA3470" i="20"/>
  <c r="AB3617" i="20"/>
  <c r="AB3576" i="20"/>
  <c r="AA3574" i="20"/>
  <c r="AA3504" i="20"/>
  <c r="AA3407" i="20"/>
  <c r="AB3439" i="20"/>
  <c r="AA3294" i="20"/>
  <c r="AB3251" i="20"/>
  <c r="AA3295" i="20"/>
  <c r="AB3574" i="20"/>
  <c r="AB3440" i="20"/>
  <c r="Z3294" i="20"/>
  <c r="Y3294" i="20"/>
  <c r="AA3522" i="20"/>
  <c r="AA3584" i="20"/>
  <c r="AA3381" i="20"/>
  <c r="AB3323" i="20"/>
  <c r="AA3382" i="20"/>
  <c r="AA3617" i="20"/>
  <c r="AB3444" i="20"/>
  <c r="AA3572" i="20"/>
  <c r="AA3464" i="20"/>
  <c r="AA3354" i="20"/>
  <c r="AB3295" i="20"/>
  <c r="AA3355" i="20"/>
  <c r="AB3472" i="20"/>
  <c r="AB3709" i="20"/>
  <c r="Y3521" i="20"/>
  <c r="Z3521" i="20"/>
  <c r="AB3575" i="20"/>
  <c r="Z3351" i="20"/>
  <c r="Y3351" i="20"/>
  <c r="Y3252" i="20"/>
  <c r="Z3252" i="20"/>
  <c r="Y3253" i="20"/>
  <c r="Z3253" i="20"/>
  <c r="Z3416" i="20"/>
  <c r="Y3416" i="20"/>
  <c r="AA3252" i="20"/>
  <c r="AB3500" i="20"/>
  <c r="AB3681" i="20"/>
  <c r="AB3438" i="20"/>
  <c r="Z3496" i="20"/>
  <c r="Y3496" i="20"/>
  <c r="AB3550" i="20"/>
  <c r="AB3384" i="20"/>
  <c r="Y3323" i="20"/>
  <c r="Z3323" i="20"/>
  <c r="Y3389" i="20"/>
  <c r="Z3389" i="20"/>
  <c r="AB3676" i="20"/>
  <c r="AB3301" i="20"/>
  <c r="Z3603" i="20"/>
  <c r="Y3603" i="20"/>
  <c r="AB3360" i="20"/>
  <c r="Z3531" i="20"/>
  <c r="Y3531" i="20"/>
  <c r="Y3436" i="20"/>
  <c r="Z3436" i="20"/>
  <c r="AA3257" i="20"/>
  <c r="AB3290" i="20"/>
  <c r="Y3324" i="20"/>
  <c r="Z3324" i="20"/>
  <c r="Y3325" i="20"/>
  <c r="Z3325" i="20"/>
  <c r="AB3264" i="20"/>
  <c r="AA3324" i="20"/>
  <c r="AA3702" i="20"/>
  <c r="Z3740" i="20"/>
  <c r="Y3740" i="20"/>
  <c r="AA3709" i="20"/>
  <c r="Z3700" i="20"/>
  <c r="Y3700" i="20"/>
  <c r="AB3446" i="20"/>
  <c r="AB3445" i="20"/>
  <c r="AA3357" i="20"/>
  <c r="Y3495" i="20"/>
  <c r="Z3495" i="20"/>
  <c r="Y3636" i="20"/>
  <c r="Z3636" i="20"/>
  <c r="AA3585" i="20"/>
  <c r="AB3741" i="20"/>
  <c r="AA3546" i="20"/>
  <c r="Z3551" i="20"/>
  <c r="Y3551" i="20"/>
  <c r="AB3606" i="20"/>
  <c r="Y3494" i="20"/>
  <c r="Z3494" i="20"/>
  <c r="Y3382" i="20"/>
  <c r="Z3382" i="20"/>
  <c r="AB3250" i="20"/>
  <c r="Y3284" i="20"/>
  <c r="Z3284" i="20"/>
  <c r="Y3285" i="20"/>
  <c r="Z3285" i="20"/>
  <c r="Y3447" i="20"/>
  <c r="Z3447" i="20"/>
  <c r="AA3284" i="20"/>
  <c r="AA3530" i="20"/>
  <c r="AA3549" i="20"/>
  <c r="AA3492" i="20"/>
  <c r="AA3380" i="20"/>
  <c r="AB3412" i="20"/>
  <c r="Y3445" i="20"/>
  <c r="Z3445" i="20"/>
  <c r="AA3282" i="20"/>
  <c r="Z3446" i="20"/>
  <c r="Y3446" i="20"/>
  <c r="AA3283" i="20"/>
  <c r="AA3445" i="20"/>
  <c r="AB3708" i="20"/>
  <c r="Y3635" i="20"/>
  <c r="Z3635" i="20"/>
  <c r="Z3574" i="20"/>
  <c r="Y3574" i="20"/>
  <c r="Y3466" i="20"/>
  <c r="Z3466" i="20"/>
  <c r="AA3289" i="20"/>
  <c r="AB3322" i="20"/>
  <c r="Z3356" i="20"/>
  <c r="Y3356" i="20"/>
  <c r="Y3357" i="20"/>
  <c r="Z3357" i="20"/>
  <c r="AB3296" i="20"/>
  <c r="AA3356" i="20"/>
  <c r="AB3680" i="20"/>
  <c r="AB3419" i="20"/>
  <c r="Y3607" i="20"/>
  <c r="Z3607" i="20"/>
  <c r="Z3549" i="20"/>
  <c r="Y3549" i="20"/>
  <c r="Y3440" i="20"/>
  <c r="Z3440" i="20"/>
  <c r="AA3261" i="20"/>
  <c r="AB3294" i="20"/>
  <c r="Y3328" i="20"/>
  <c r="Z3328" i="20"/>
  <c r="Y3329" i="20"/>
  <c r="Z3329" i="20"/>
  <c r="AB3284" i="20"/>
  <c r="AA3328" i="20"/>
  <c r="Z3503" i="20"/>
  <c r="Y3503" i="20"/>
  <c r="AA3607" i="20"/>
  <c r="AA3389" i="20"/>
  <c r="AB3347" i="20"/>
  <c r="AA3390" i="20"/>
  <c r="AA3580" i="20"/>
  <c r="AA3377" i="20"/>
  <c r="AB3319" i="20"/>
  <c r="AA3378" i="20"/>
  <c r="Y3638" i="20"/>
  <c r="Z3638" i="20"/>
  <c r="Y3581" i="20"/>
  <c r="Z3581" i="20"/>
  <c r="Y3314" i="20"/>
  <c r="Z3314" i="20"/>
  <c r="AB3435" i="20"/>
  <c r="AA3332" i="20"/>
  <c r="Z3674" i="20"/>
  <c r="Y3674" i="20"/>
  <c r="Z3271" i="20"/>
  <c r="Y3271" i="20"/>
  <c r="AB3357" i="20"/>
  <c r="AB3389" i="20"/>
  <c r="AB3502" i="20"/>
  <c r="AB3468" i="20"/>
  <c r="AA3420" i="20"/>
  <c r="AA3436" i="20"/>
  <c r="Y3258" i="20"/>
  <c r="Z3258" i="20"/>
  <c r="AB3713" i="20"/>
  <c r="Y3525" i="20"/>
  <c r="Z3525" i="20"/>
  <c r="AB3579" i="20"/>
  <c r="AB3257" i="20"/>
  <c r="AB3466" i="20"/>
  <c r="Y3355" i="20"/>
  <c r="Z3355" i="20"/>
  <c r="Z3256" i="20"/>
  <c r="Y3256" i="20"/>
  <c r="Z3257" i="20"/>
  <c r="Y3257" i="20"/>
  <c r="Y3420" i="20"/>
  <c r="Z3420" i="20"/>
  <c r="AA3256" i="20"/>
  <c r="AB3637" i="20"/>
  <c r="AB3495" i="20"/>
  <c r="Y3263" i="20"/>
  <c r="Z3263" i="20"/>
  <c r="Y3346" i="20"/>
  <c r="Z3346" i="20"/>
  <c r="AB3285" i="20"/>
  <c r="AA3469" i="20"/>
  <c r="Y3251" i="20"/>
  <c r="Z3251" i="20"/>
  <c r="Z3318" i="20"/>
  <c r="Y3318" i="20"/>
  <c r="Y3641" i="20"/>
  <c r="Z3641" i="20"/>
  <c r="AB3732" i="20"/>
  <c r="AB3471" i="20"/>
  <c r="AA3472" i="20"/>
  <c r="Z3582" i="20"/>
  <c r="Y3582" i="20"/>
  <c r="AA3297" i="20"/>
  <c r="AB3346" i="20"/>
  <c r="Y3379" i="20"/>
  <c r="Z3379" i="20"/>
  <c r="Y3380" i="20"/>
  <c r="Z3380" i="20"/>
  <c r="AB3320" i="20"/>
  <c r="AA3379" i="20"/>
  <c r="AB3704" i="20"/>
  <c r="AB3386" i="20"/>
  <c r="Y3615" i="20"/>
  <c r="Z3615" i="20"/>
  <c r="AB3437" i="20"/>
  <c r="Y3557" i="20"/>
  <c r="Z3557" i="20"/>
  <c r="Z3448" i="20"/>
  <c r="Y3448" i="20"/>
  <c r="AA3285" i="20"/>
  <c r="AB3318" i="20"/>
  <c r="Y3352" i="20"/>
  <c r="Z3352" i="20"/>
  <c r="Y3353" i="20"/>
  <c r="Z3353" i="20"/>
  <c r="AB3292" i="20"/>
  <c r="AA3352" i="20"/>
  <c r="AB3604" i="20"/>
  <c r="AA3553" i="20"/>
  <c r="AA3496" i="20"/>
  <c r="AA3384" i="20"/>
  <c r="AB3416" i="20"/>
  <c r="AA3286" i="20"/>
  <c r="Y3464" i="20"/>
  <c r="Z3464" i="20"/>
  <c r="AA3287" i="20"/>
  <c r="AA3449" i="20"/>
  <c r="Z3306" i="20"/>
  <c r="Y3306" i="20"/>
  <c r="AB3364" i="20"/>
  <c r="Z3738" i="20"/>
  <c r="Y3738" i="20"/>
  <c r="AA3646" i="20"/>
  <c r="Y3437" i="20"/>
  <c r="Z3437" i="20"/>
  <c r="Y3558" i="20"/>
  <c r="Z3558" i="20"/>
  <c r="AA3471" i="20"/>
  <c r="AA3502" i="20"/>
  <c r="Z3613" i="20"/>
  <c r="Y3613" i="20"/>
  <c r="AA3329" i="20"/>
  <c r="AB3377" i="20"/>
  <c r="Y3410" i="20"/>
  <c r="Z3410" i="20"/>
  <c r="Y3411" i="20"/>
  <c r="Z3411" i="20"/>
  <c r="AB3352" i="20"/>
  <c r="AA3410" i="20"/>
  <c r="AA3611" i="20"/>
  <c r="AB3413" i="20"/>
  <c r="AA3408" i="20"/>
  <c r="AB3351" i="20"/>
  <c r="AA3409" i="20"/>
  <c r="AB3551" i="20"/>
  <c r="AA3604" i="20"/>
  <c r="AA3582" i="20"/>
  <c r="AA3525" i="20"/>
  <c r="AA3415" i="20"/>
  <c r="AA3318" i="20"/>
  <c r="AB3259" i="20"/>
  <c r="AA3319" i="20"/>
  <c r="AA3557" i="20"/>
  <c r="AB3418" i="20"/>
  <c r="AA3500" i="20"/>
  <c r="AA3388" i="20"/>
  <c r="AB3420" i="20"/>
  <c r="AA3290" i="20"/>
  <c r="Y3468" i="20"/>
  <c r="Z3468" i="20"/>
  <c r="AA3291" i="20"/>
  <c r="AA3467" i="20"/>
  <c r="AB3609" i="20"/>
  <c r="AB3645" i="20"/>
  <c r="AB3503" i="20"/>
  <c r="Z3287" i="20"/>
  <c r="Y3287" i="20"/>
  <c r="Y3354" i="20"/>
  <c r="Z3354" i="20"/>
  <c r="AB3407" i="20"/>
  <c r="AB3477" i="20"/>
  <c r="Y3259" i="20"/>
  <c r="Z3259" i="20"/>
  <c r="Z3326" i="20"/>
  <c r="Y3326" i="20"/>
  <c r="Y3467" i="20"/>
  <c r="Z3467" i="20"/>
  <c r="AB3572" i="20"/>
  <c r="AB3733" i="20"/>
  <c r="Y3520" i="20"/>
  <c r="Z3520" i="20"/>
  <c r="Y3529" i="20"/>
  <c r="Z3529" i="20"/>
  <c r="AB3583" i="20"/>
  <c r="AB3321" i="20"/>
  <c r="Z3472" i="20"/>
  <c r="Y3472" i="20"/>
  <c r="Y3359" i="20"/>
  <c r="Z3359" i="20"/>
  <c r="Y3260" i="20"/>
  <c r="Z3260" i="20"/>
  <c r="Y3261" i="20"/>
  <c r="Z3261" i="20"/>
  <c r="Y3439" i="20"/>
  <c r="Z3439" i="20"/>
  <c r="AA3260" i="20"/>
  <c r="AB3396" i="20"/>
  <c r="AA3423" i="20"/>
  <c r="AA3739" i="20"/>
  <c r="Y3278" i="20"/>
  <c r="Z3278" i="20"/>
  <c r="AA3706" i="20"/>
  <c r="AA3634" i="20"/>
  <c r="AB3643" i="20"/>
  <c r="Z3554" i="20"/>
  <c r="Y3554" i="20"/>
  <c r="AB3504" i="20"/>
  <c r="AA3258" i="20"/>
  <c r="AB3526" i="20"/>
  <c r="AB3677" i="20"/>
  <c r="Y3492" i="20"/>
  <c r="Z3492" i="20"/>
  <c r="AB3546" i="20"/>
  <c r="Y3319" i="20"/>
  <c r="Z3319" i="20"/>
  <c r="Y3385" i="20"/>
  <c r="Z3385" i="20"/>
  <c r="AA3476" i="20"/>
  <c r="Z3586" i="20"/>
  <c r="Y3586" i="20"/>
  <c r="AA3317" i="20"/>
  <c r="AB3350" i="20"/>
  <c r="Y3383" i="20"/>
  <c r="Z3383" i="20"/>
  <c r="Y3384" i="20"/>
  <c r="Z3384" i="20"/>
  <c r="AB3324" i="20"/>
  <c r="AA3383" i="20"/>
  <c r="AA3520" i="20"/>
  <c r="AB3644" i="20"/>
  <c r="AB3269" i="20"/>
  <c r="Z3572" i="20"/>
  <c r="Y3572" i="20"/>
  <c r="AB3614" i="20"/>
  <c r="Z3502" i="20"/>
  <c r="Y3502" i="20"/>
  <c r="Y3390" i="20"/>
  <c r="Z3390" i="20"/>
  <c r="AB3258" i="20"/>
  <c r="Y3292" i="20"/>
  <c r="Z3292" i="20"/>
  <c r="Y3293" i="20"/>
  <c r="Z3293" i="20"/>
  <c r="Y3469" i="20"/>
  <c r="Z3469" i="20"/>
  <c r="AA3292" i="20"/>
  <c r="AB3613" i="20"/>
  <c r="AB3737" i="20"/>
  <c r="Y3547" i="20"/>
  <c r="Z3547" i="20"/>
  <c r="AB3602" i="20"/>
  <c r="Y3476" i="20"/>
  <c r="Z3476" i="20"/>
  <c r="Y3378" i="20"/>
  <c r="Z3378" i="20"/>
  <c r="Y3264" i="20"/>
  <c r="Z3264" i="20"/>
  <c r="Y3265" i="20"/>
  <c r="Z3265" i="20"/>
  <c r="Y3443" i="20"/>
  <c r="Z3443" i="20"/>
  <c r="AA3264" i="20"/>
  <c r="AA3577" i="20"/>
  <c r="AA3605" i="20"/>
  <c r="AB3382" i="20"/>
  <c r="AA3547" i="20"/>
  <c r="AA3438" i="20"/>
  <c r="AA3326" i="20"/>
  <c r="AB3283" i="20"/>
  <c r="AA3327" i="20"/>
  <c r="AA3578" i="20"/>
  <c r="AA3521" i="20"/>
  <c r="AA3411" i="20"/>
  <c r="AB3443" i="20"/>
  <c r="AA3314" i="20"/>
  <c r="AB3255" i="20"/>
  <c r="AA3315" i="20"/>
  <c r="AA3528" i="20"/>
  <c r="AB3475" i="20"/>
  <c r="AA3615" i="20"/>
  <c r="AA3412" i="20"/>
  <c r="AB3355" i="20"/>
  <c r="AA3413" i="20"/>
  <c r="Z3250" i="20"/>
  <c r="Y3250" i="20"/>
  <c r="D3220" i="20"/>
  <c r="E3174" i="20"/>
  <c r="D3198" i="20"/>
  <c r="D3215" i="20"/>
  <c r="C369" i="11"/>
  <c r="C228" i="11"/>
  <c r="C235" i="11"/>
  <c r="H324" i="11"/>
  <c r="J217" i="11"/>
  <c r="J187" i="11"/>
  <c r="C172" i="11"/>
  <c r="H106" i="11"/>
  <c r="L255" i="11"/>
  <c r="I72" i="11"/>
  <c r="I42" i="11"/>
  <c r="L67" i="11"/>
  <c r="L86" i="11"/>
  <c r="C434" i="11"/>
  <c r="L34" i="11"/>
  <c r="I52" i="11"/>
  <c r="C124" i="11"/>
  <c r="L191" i="11"/>
  <c r="I189" i="11"/>
  <c r="L112" i="11"/>
  <c r="I206" i="11"/>
  <c r="J121" i="11"/>
  <c r="C185" i="11"/>
  <c r="L362" i="11"/>
  <c r="I108" i="11"/>
  <c r="H130" i="11"/>
  <c r="F94" i="13"/>
  <c r="G85" i="13"/>
  <c r="F13" i="13"/>
  <c r="C102" i="13"/>
  <c r="F107" i="13"/>
  <c r="C83" i="13"/>
  <c r="J106" i="13"/>
  <c r="F16" i="13"/>
  <c r="J6" i="13"/>
  <c r="G65" i="13"/>
  <c r="F43" i="13"/>
  <c r="C15" i="13"/>
  <c r="F224" i="13"/>
  <c r="F90" i="13"/>
  <c r="C132" i="13"/>
  <c r="J171" i="13"/>
  <c r="G212" i="13"/>
  <c r="G81" i="13"/>
  <c r="F121" i="13"/>
  <c r="C161" i="13"/>
  <c r="C201" i="13"/>
  <c r="G224" i="13"/>
  <c r="J67" i="13"/>
  <c r="G31" i="13"/>
  <c r="F9" i="13"/>
  <c r="G144" i="13"/>
  <c r="F184" i="13"/>
  <c r="F71" i="13"/>
  <c r="C98" i="13"/>
  <c r="J137" i="13"/>
  <c r="G175" i="13"/>
  <c r="F220" i="13"/>
  <c r="F87" i="13"/>
  <c r="C127" i="13"/>
  <c r="J166" i="13"/>
  <c r="G108" i="13"/>
  <c r="C56" i="13"/>
  <c r="J33" i="13"/>
  <c r="J8" i="13"/>
  <c r="G130" i="13"/>
  <c r="J46" i="13"/>
  <c r="F150" i="13"/>
  <c r="C192" i="13"/>
  <c r="J103" i="13"/>
  <c r="G141" i="13"/>
  <c r="F181" i="13"/>
  <c r="C228" i="13"/>
  <c r="C93" i="13"/>
  <c r="J132" i="13"/>
  <c r="F42" i="13"/>
  <c r="C22" i="13"/>
  <c r="G22" i="13"/>
  <c r="G69" i="13"/>
  <c r="C45" i="13"/>
  <c r="J12" i="13"/>
  <c r="F116" i="13"/>
  <c r="C158" i="13"/>
  <c r="J197" i="13"/>
  <c r="G107" i="13"/>
  <c r="F147" i="13"/>
  <c r="C187" i="13"/>
  <c r="C74" i="13"/>
  <c r="J98" i="13"/>
  <c r="F8" i="13"/>
  <c r="G18" i="13"/>
  <c r="G57" i="13"/>
  <c r="F35" i="13"/>
  <c r="G78" i="13"/>
  <c r="G213" i="13"/>
  <c r="F82" i="13"/>
  <c r="C124" i="13"/>
  <c r="J163" i="13"/>
  <c r="C202" i="13"/>
  <c r="F113" i="13"/>
  <c r="C153" i="13"/>
  <c r="J192" i="13"/>
  <c r="G154" i="13"/>
  <c r="J59" i="13"/>
  <c r="G23" i="13"/>
  <c r="C17" i="13"/>
  <c r="G80" i="13"/>
  <c r="F160" i="13"/>
  <c r="G202" i="13"/>
  <c r="J113" i="13"/>
  <c r="G151" i="13"/>
  <c r="F191" i="13"/>
  <c r="C103" i="13"/>
  <c r="J142" i="13"/>
  <c r="F52" i="13"/>
  <c r="C32" i="13"/>
  <c r="J9" i="13"/>
  <c r="G132" i="13"/>
  <c r="C55" i="13"/>
  <c r="J22" i="13"/>
  <c r="L395" i="11"/>
  <c r="L371" i="11"/>
  <c r="J232" i="11"/>
  <c r="I90" i="11"/>
  <c r="H258" i="11"/>
  <c r="C338" i="11"/>
  <c r="H220" i="11"/>
  <c r="C21" i="11"/>
  <c r="J264" i="11"/>
  <c r="I5" i="11"/>
  <c r="J90" i="11"/>
  <c r="C148" i="11"/>
  <c r="J135" i="11"/>
  <c r="H194" i="11"/>
  <c r="L157" i="11"/>
  <c r="C5" i="11"/>
  <c r="L49" i="11"/>
  <c r="J83" i="11"/>
  <c r="H219" i="11"/>
  <c r="L55" i="11"/>
  <c r="L99" i="11"/>
  <c r="H57" i="11"/>
  <c r="I82" i="11"/>
  <c r="C244" i="11"/>
  <c r="H48" i="11"/>
  <c r="J15" i="11"/>
  <c r="F228" i="13"/>
  <c r="G156" i="13"/>
  <c r="G178" i="13"/>
  <c r="F91" i="13"/>
  <c r="C225" i="13"/>
  <c r="J90" i="13"/>
  <c r="J3" i="13"/>
  <c r="G184" i="13"/>
  <c r="G49" i="13"/>
  <c r="F27" i="13"/>
  <c r="G42" i="13"/>
  <c r="C203" i="13"/>
  <c r="C116" i="13"/>
  <c r="J155" i="13"/>
  <c r="G193" i="13"/>
  <c r="F105" i="13"/>
  <c r="C145" i="13"/>
  <c r="J184" i="13"/>
  <c r="J71" i="13"/>
  <c r="G90" i="13"/>
  <c r="J51" i="13"/>
  <c r="G15" i="13"/>
  <c r="G58" i="13"/>
  <c r="J64" i="13"/>
  <c r="F168" i="13"/>
  <c r="F213" i="13"/>
  <c r="C82" i="13"/>
  <c r="J121" i="13"/>
  <c r="G159" i="13"/>
  <c r="F199" i="13"/>
  <c r="C111" i="13"/>
  <c r="J150" i="13"/>
  <c r="F60" i="13"/>
  <c r="C40" i="13"/>
  <c r="J17" i="13"/>
  <c r="G196" i="13"/>
  <c r="C63" i="13"/>
  <c r="J30" i="13"/>
  <c r="F134" i="13"/>
  <c r="C176" i="13"/>
  <c r="C221" i="13"/>
  <c r="J87" i="13"/>
  <c r="G125" i="13"/>
  <c r="F165" i="13"/>
  <c r="G206" i="13"/>
  <c r="C77" i="13"/>
  <c r="J116" i="13"/>
  <c r="F26" i="13"/>
  <c r="C6" i="13"/>
  <c r="G102" i="13"/>
  <c r="F53" i="13"/>
  <c r="C29" i="13"/>
  <c r="G26" i="13"/>
  <c r="F100" i="13"/>
  <c r="C142" i="13"/>
  <c r="J181" i="13"/>
  <c r="C226" i="13"/>
  <c r="G91" i="13"/>
  <c r="F131" i="13"/>
  <c r="C171" i="13"/>
  <c r="F214" i="13"/>
  <c r="J82" i="13"/>
  <c r="G66" i="13"/>
  <c r="G120" i="13"/>
  <c r="G41" i="13"/>
  <c r="F19" i="13"/>
  <c r="G2" i="13"/>
  <c r="F194" i="13"/>
  <c r="C108" i="13"/>
  <c r="J147" i="13"/>
  <c r="G185" i="13"/>
  <c r="G72" i="13"/>
  <c r="F97" i="13"/>
  <c r="C137" i="13"/>
  <c r="J176" i="13"/>
  <c r="G188" i="13"/>
  <c r="C66" i="13"/>
  <c r="J43" i="13"/>
  <c r="G7" i="13"/>
  <c r="C214" i="13"/>
  <c r="J56" i="13"/>
  <c r="F144" i="13"/>
  <c r="C186" i="13"/>
  <c r="C73" i="13"/>
  <c r="C432" i="11"/>
  <c r="C240" i="11"/>
  <c r="I87" i="11"/>
  <c r="C175" i="11"/>
  <c r="I162" i="11"/>
  <c r="J302" i="11"/>
  <c r="J183" i="11"/>
  <c r="J74" i="11"/>
  <c r="H167" i="11"/>
  <c r="J8" i="11"/>
  <c r="L281" i="11"/>
  <c r="H166" i="11"/>
  <c r="H27" i="11"/>
  <c r="J269" i="11"/>
  <c r="J84" i="11"/>
  <c r="I107" i="11"/>
  <c r="I126" i="11"/>
  <c r="L228" i="11"/>
  <c r="L100" i="11"/>
  <c r="J82" i="11"/>
  <c r="L187" i="11"/>
  <c r="L12" i="11"/>
  <c r="H4" i="11"/>
  <c r="I161" i="11"/>
  <c r="L59" i="11"/>
  <c r="J39" i="11"/>
  <c r="C136" i="13"/>
  <c r="F125" i="13"/>
  <c r="G20" i="13"/>
  <c r="G176" i="13"/>
  <c r="J141" i="13"/>
  <c r="F74" i="13"/>
  <c r="G203" i="13"/>
  <c r="G6" i="13"/>
  <c r="G71" i="13"/>
  <c r="G33" i="13"/>
  <c r="F11" i="13"/>
  <c r="G160" i="13"/>
  <c r="F186" i="13"/>
  <c r="F73" i="13"/>
  <c r="C100" i="13"/>
  <c r="J139" i="13"/>
  <c r="G177" i="13"/>
  <c r="C223" i="13"/>
  <c r="F89" i="13"/>
  <c r="C129" i="13"/>
  <c r="J168" i="13"/>
  <c r="G124" i="13"/>
  <c r="C58" i="13"/>
  <c r="J35" i="13"/>
  <c r="C13" i="13"/>
  <c r="G146" i="13"/>
  <c r="J48" i="13"/>
  <c r="F152" i="13"/>
  <c r="C194" i="13"/>
  <c r="J105" i="13"/>
  <c r="G143" i="13"/>
  <c r="F183" i="13"/>
  <c r="F70" i="13"/>
  <c r="C95" i="13"/>
  <c r="J134" i="13"/>
  <c r="F44" i="13"/>
  <c r="C24" i="13"/>
  <c r="G50" i="13"/>
  <c r="C47" i="13"/>
  <c r="J14" i="13"/>
  <c r="F118" i="13"/>
  <c r="C160" i="13"/>
  <c r="J199" i="13"/>
  <c r="G109" i="13"/>
  <c r="F149" i="13"/>
  <c r="C189" i="13"/>
  <c r="C76" i="13"/>
  <c r="J100" i="13"/>
  <c r="F10" i="13"/>
  <c r="G34" i="13"/>
  <c r="G59" i="13"/>
  <c r="F37" i="13"/>
  <c r="G142" i="13"/>
  <c r="F216" i="13"/>
  <c r="F84" i="13"/>
  <c r="C126" i="13"/>
  <c r="J165" i="13"/>
  <c r="G204" i="13"/>
  <c r="F115" i="13"/>
  <c r="C155" i="13"/>
  <c r="J194" i="13"/>
  <c r="G170" i="13"/>
  <c r="J61" i="13"/>
  <c r="G25" i="13"/>
  <c r="F3" i="13"/>
  <c r="G96" i="13"/>
  <c r="F178" i="13"/>
  <c r="G226" i="13"/>
  <c r="C92" i="13"/>
  <c r="J131" i="13"/>
  <c r="G169" i="13"/>
  <c r="F212" i="13"/>
  <c r="F81" i="13"/>
  <c r="C121" i="13"/>
  <c r="J160" i="13"/>
  <c r="G75" i="13"/>
  <c r="C50" i="13"/>
  <c r="J27" i="13"/>
  <c r="G44" i="13"/>
  <c r="G82" i="13"/>
  <c r="J40" i="13"/>
  <c r="F128" i="13"/>
  <c r="C170" i="13"/>
  <c r="C213" i="13"/>
  <c r="J81" i="13"/>
  <c r="G119" i="13"/>
  <c r="F159" i="13"/>
  <c r="C199" i="13"/>
  <c r="J110" i="13"/>
  <c r="F20" i="13"/>
  <c r="J5" i="13"/>
  <c r="J70" i="13"/>
  <c r="F47" i="13"/>
  <c r="C23" i="13"/>
  <c r="I440" i="11"/>
  <c r="L101" i="11"/>
  <c r="J432" i="11"/>
  <c r="I73" i="11"/>
  <c r="C68" i="11"/>
  <c r="C90" i="11"/>
  <c r="L295" i="11"/>
  <c r="C28" i="11"/>
  <c r="I111" i="11"/>
  <c r="J45" i="11"/>
  <c r="J270" i="11"/>
  <c r="J30" i="11"/>
  <c r="H70" i="11"/>
  <c r="I50" i="11"/>
  <c r="I84" i="11"/>
  <c r="I396" i="11"/>
  <c r="C57" i="11"/>
  <c r="H109" i="11"/>
  <c r="I57" i="11"/>
  <c r="C191" i="11"/>
  <c r="J333" i="11"/>
  <c r="C143" i="11"/>
  <c r="I271" i="11"/>
  <c r="I133" i="11"/>
  <c r="L14" i="11"/>
  <c r="H54" i="11"/>
  <c r="J175" i="13"/>
  <c r="C165" i="13"/>
  <c r="F188" i="13"/>
  <c r="G179" i="13"/>
  <c r="C163" i="13"/>
  <c r="J170" i="13"/>
  <c r="G140" i="13"/>
  <c r="C60" i="13"/>
  <c r="J37" i="13"/>
  <c r="C21" i="13"/>
  <c r="G162" i="13"/>
  <c r="J50" i="13"/>
  <c r="F154" i="13"/>
  <c r="C196" i="13"/>
  <c r="J107" i="13"/>
  <c r="G145" i="13"/>
  <c r="F185" i="13"/>
  <c r="F72" i="13"/>
  <c r="C97" i="13"/>
  <c r="J136" i="13"/>
  <c r="F46" i="13"/>
  <c r="C26" i="13"/>
  <c r="G208" i="13"/>
  <c r="G84" i="13"/>
  <c r="C49" i="13"/>
  <c r="J16" i="13"/>
  <c r="F120" i="13"/>
  <c r="C162" i="13"/>
  <c r="F202" i="13"/>
  <c r="G111" i="13"/>
  <c r="F151" i="13"/>
  <c r="C191" i="13"/>
  <c r="J102" i="13"/>
  <c r="F12" i="13"/>
  <c r="G56" i="13"/>
  <c r="G61" i="13"/>
  <c r="F39" i="13"/>
  <c r="J4" i="13"/>
  <c r="C219" i="13"/>
  <c r="F86" i="13"/>
  <c r="C128" i="13"/>
  <c r="J167" i="13"/>
  <c r="F207" i="13"/>
  <c r="G77" i="13"/>
  <c r="F117" i="13"/>
  <c r="C157" i="13"/>
  <c r="J196" i="13"/>
  <c r="G186" i="13"/>
  <c r="J63" i="13"/>
  <c r="G27" i="13"/>
  <c r="F5" i="13"/>
  <c r="G112" i="13"/>
  <c r="F180" i="13"/>
  <c r="F229" i="13"/>
  <c r="C94" i="13"/>
  <c r="J133" i="13"/>
  <c r="G171" i="13"/>
  <c r="C215" i="13"/>
  <c r="F83" i="13"/>
  <c r="C123" i="13"/>
  <c r="J162" i="13"/>
  <c r="C52" i="13"/>
  <c r="J29" i="13"/>
  <c r="G62" i="13"/>
  <c r="G98" i="13"/>
  <c r="J42" i="13"/>
  <c r="F146" i="13"/>
  <c r="C188" i="13"/>
  <c r="C75" i="13"/>
  <c r="J99" i="13"/>
  <c r="G137" i="13"/>
  <c r="F177" i="13"/>
  <c r="G222" i="13"/>
  <c r="C89" i="13"/>
  <c r="J128" i="13"/>
  <c r="F38" i="13"/>
  <c r="C18" i="13"/>
  <c r="G198" i="13"/>
  <c r="F65" i="13"/>
  <c r="C41" i="13"/>
  <c r="G94" i="13"/>
  <c r="F96" i="13"/>
  <c r="C138" i="13"/>
  <c r="J177" i="13"/>
  <c r="G220" i="13"/>
  <c r="G87" i="13"/>
  <c r="F127" i="13"/>
  <c r="C167" i="13"/>
  <c r="C209" i="13"/>
  <c r="J78" i="13"/>
  <c r="G32" i="13"/>
  <c r="G88" i="13"/>
  <c r="G37" i="13"/>
  <c r="F15" i="13"/>
  <c r="G192" i="13"/>
  <c r="I3235" i="20"/>
  <c r="I3210" i="20"/>
  <c r="I3237" i="20"/>
  <c r="J329" i="11"/>
  <c r="L143" i="11"/>
  <c r="H66" i="11"/>
  <c r="I53" i="11"/>
  <c r="H124" i="11"/>
  <c r="J124" i="11"/>
  <c r="J326" i="11"/>
  <c r="C62" i="13"/>
  <c r="J186" i="13"/>
  <c r="G17" i="13"/>
  <c r="C216" i="13"/>
  <c r="G201" i="13"/>
  <c r="F62" i="13"/>
  <c r="C65" i="13"/>
  <c r="G223" i="13"/>
  <c r="F209" i="13"/>
  <c r="C8" i="13"/>
  <c r="G38" i="13"/>
  <c r="G228" i="13"/>
  <c r="C217" i="13"/>
  <c r="G43" i="13"/>
  <c r="G74" i="13"/>
  <c r="C206" i="13"/>
  <c r="G10" i="13"/>
  <c r="C34" i="13"/>
  <c r="J24" i="13"/>
  <c r="J145" i="13"/>
  <c r="G70" i="13"/>
  <c r="C135" i="13"/>
  <c r="G172" i="13"/>
  <c r="J41" i="13"/>
  <c r="G194" i="13"/>
  <c r="H3206" i="20"/>
  <c r="H3155" i="20"/>
  <c r="I2750" i="20"/>
  <c r="I2821" i="20"/>
  <c r="H2847" i="20"/>
  <c r="E3027" i="20"/>
  <c r="D3184" i="20"/>
  <c r="D3076" i="20"/>
  <c r="H3082" i="20"/>
  <c r="H3017" i="20"/>
  <c r="H2878" i="20"/>
  <c r="H2708" i="20"/>
  <c r="D3225" i="20"/>
  <c r="E3065" i="20"/>
  <c r="I2843" i="20"/>
  <c r="E2632" i="20"/>
  <c r="E3125" i="20"/>
  <c r="D3162" i="20"/>
  <c r="E2935" i="20"/>
  <c r="D3109" i="20"/>
  <c r="I3030" i="20"/>
  <c r="I3085" i="20"/>
  <c r="H2982" i="20"/>
  <c r="E3106" i="20"/>
  <c r="D2696" i="20"/>
  <c r="D3074" i="20"/>
  <c r="H3145" i="20"/>
  <c r="E3169" i="20"/>
  <c r="I2780" i="20"/>
  <c r="H3036" i="20"/>
  <c r="D2872" i="20"/>
  <c r="H2734" i="20"/>
  <c r="I3243" i="20"/>
  <c r="I3131" i="20"/>
  <c r="I3028" i="20"/>
  <c r="E2947" i="20"/>
  <c r="E2771" i="20"/>
  <c r="I3248" i="20"/>
  <c r="E3237" i="20"/>
  <c r="H3087" i="20"/>
  <c r="D2900" i="20"/>
  <c r="I3230" i="20"/>
  <c r="H2744" i="20"/>
  <c r="H2752" i="20"/>
  <c r="I313" i="11"/>
  <c r="C100" i="11"/>
  <c r="J258" i="11"/>
  <c r="J14" i="11"/>
  <c r="J46" i="11"/>
  <c r="L92" i="11"/>
  <c r="L201" i="11"/>
  <c r="J39" i="13"/>
  <c r="J154" i="13"/>
  <c r="G4" i="13"/>
  <c r="C180" i="13"/>
  <c r="F169" i="13"/>
  <c r="F30" i="13"/>
  <c r="C33" i="13"/>
  <c r="J185" i="13"/>
  <c r="C175" i="13"/>
  <c r="G152" i="13"/>
  <c r="F198" i="13"/>
  <c r="G189" i="13"/>
  <c r="J180" i="13"/>
  <c r="G11" i="13"/>
  <c r="C208" i="13"/>
  <c r="F195" i="13"/>
  <c r="F56" i="13"/>
  <c r="C59" i="13"/>
  <c r="G215" i="13"/>
  <c r="F201" i="13"/>
  <c r="C2" i="13"/>
  <c r="C211" i="13"/>
  <c r="J97" i="13"/>
  <c r="F175" i="13"/>
  <c r="C87" i="13"/>
  <c r="F36" i="13"/>
  <c r="G182" i="13"/>
  <c r="C39" i="13"/>
  <c r="E3140" i="20"/>
  <c r="I3200" i="20"/>
  <c r="D3228" i="20"/>
  <c r="H3233" i="20"/>
  <c r="I3154" i="20"/>
  <c r="I2933" i="20"/>
  <c r="H2862" i="20"/>
  <c r="E2775" i="20"/>
  <c r="E3248" i="20"/>
  <c r="E3001" i="20"/>
  <c r="E3073" i="20"/>
  <c r="D2982" i="20"/>
  <c r="I2771" i="20"/>
  <c r="E2696" i="20"/>
  <c r="D3192" i="20"/>
  <c r="I3008" i="20"/>
  <c r="D3129" i="20"/>
  <c r="D3027" i="20"/>
  <c r="H2803" i="20"/>
  <c r="D2627" i="20"/>
  <c r="D3116" i="20"/>
  <c r="I3018" i="20"/>
  <c r="E2969" i="20"/>
  <c r="H2812" i="20"/>
  <c r="H3236" i="20"/>
  <c r="E2725" i="20"/>
  <c r="H3044" i="20"/>
  <c r="D3014" i="20"/>
  <c r="I2984" i="20"/>
  <c r="I3097" i="20"/>
  <c r="H2937" i="20"/>
  <c r="E2850" i="20"/>
  <c r="E2840" i="20"/>
  <c r="I3098" i="20"/>
  <c r="E3015" i="20"/>
  <c r="E3197" i="20"/>
  <c r="E3059" i="20"/>
  <c r="I2892" i="20"/>
  <c r="D2762" i="20"/>
  <c r="H3234" i="20"/>
  <c r="H3122" i="20"/>
  <c r="H3063" i="20"/>
  <c r="H3201" i="20"/>
  <c r="H2991" i="20"/>
  <c r="I2955" i="20"/>
  <c r="H2773" i="20"/>
  <c r="E3114" i="20"/>
  <c r="I3020" i="20"/>
  <c r="H2791" i="20"/>
  <c r="E2866" i="20"/>
  <c r="H3209" i="20"/>
  <c r="I334" i="11"/>
  <c r="C122" i="11"/>
  <c r="H165" i="11"/>
  <c r="H97" i="11"/>
  <c r="J51" i="11"/>
  <c r="J151" i="11"/>
  <c r="J111" i="11"/>
  <c r="J52" i="13"/>
  <c r="J73" i="13"/>
  <c r="G174" i="13"/>
  <c r="C84" i="13"/>
  <c r="C42" i="13"/>
  <c r="J32" i="13"/>
  <c r="J89" i="13"/>
  <c r="C79" i="13"/>
  <c r="G118" i="13"/>
  <c r="F102" i="13"/>
  <c r="G93" i="13"/>
  <c r="J84" i="13"/>
  <c r="F21" i="13"/>
  <c r="C110" i="13"/>
  <c r="F99" i="13"/>
  <c r="C68" i="13"/>
  <c r="J58" i="13"/>
  <c r="J115" i="13"/>
  <c r="C105" i="13"/>
  <c r="J11" i="13"/>
  <c r="F112" i="13"/>
  <c r="F143" i="13"/>
  <c r="C70" i="13"/>
  <c r="F4" i="13"/>
  <c r="G53" i="13"/>
  <c r="G60" i="13"/>
  <c r="D3247" i="20"/>
  <c r="E2782" i="20"/>
  <c r="I2900" i="20"/>
  <c r="D2766" i="20"/>
  <c r="H3011" i="20"/>
  <c r="E3167" i="20"/>
  <c r="E2794" i="20"/>
  <c r="D3236" i="20"/>
  <c r="I3213" i="20"/>
  <c r="I3129" i="20"/>
  <c r="H3113" i="20"/>
  <c r="I3013" i="20"/>
  <c r="E2900" i="20"/>
  <c r="I2833" i="20"/>
  <c r="I2642" i="20"/>
  <c r="E3081" i="20"/>
  <c r="I2967" i="20"/>
  <c r="H2950" i="20"/>
  <c r="E2835" i="20"/>
  <c r="E2871" i="20"/>
  <c r="D3105" i="20"/>
  <c r="D3015" i="20"/>
  <c r="D3020" i="20"/>
  <c r="H2999" i="20"/>
  <c r="E2764" i="20"/>
  <c r="I3126" i="20"/>
  <c r="D2691" i="20"/>
  <c r="I2854" i="20"/>
  <c r="E3028" i="20"/>
  <c r="D3096" i="20"/>
  <c r="E3205" i="20"/>
  <c r="D2857" i="20"/>
  <c r="E3067" i="20"/>
  <c r="D3065" i="20"/>
  <c r="I3058" i="20"/>
  <c r="E2742" i="20"/>
  <c r="H3223" i="20"/>
  <c r="H3085" i="20"/>
  <c r="I2963" i="20"/>
  <c r="E2922" i="20"/>
  <c r="I2759" i="20"/>
  <c r="E3235" i="20"/>
  <c r="I3150" i="20"/>
  <c r="I3158" i="20"/>
  <c r="I3026" i="20"/>
  <c r="I2832" i="20"/>
  <c r="E3200" i="20"/>
  <c r="H3027" i="20"/>
  <c r="E3224" i="20"/>
  <c r="I2987" i="20"/>
  <c r="I2852" i="20"/>
  <c r="E3086" i="20"/>
  <c r="H2762" i="20"/>
  <c r="D3001" i="20"/>
  <c r="I3162" i="20"/>
  <c r="C222" i="11"/>
  <c r="C249" i="11"/>
  <c r="C12" i="11"/>
  <c r="L130" i="11"/>
  <c r="C20" i="11"/>
  <c r="C54" i="11"/>
  <c r="H19" i="11"/>
  <c r="F156" i="13"/>
  <c r="F64" i="13"/>
  <c r="C67" i="13"/>
  <c r="F226" i="13"/>
  <c r="C212" i="13"/>
  <c r="C10" i="13"/>
  <c r="G46" i="13"/>
  <c r="J72" i="13"/>
  <c r="G219" i="13"/>
  <c r="G45" i="13"/>
  <c r="G76" i="13"/>
  <c r="F227" i="13"/>
  <c r="G24" i="13"/>
  <c r="C78" i="13"/>
  <c r="C36" i="13"/>
  <c r="J26" i="13"/>
  <c r="J83" i="13"/>
  <c r="F80" i="13"/>
  <c r="G199" i="13"/>
  <c r="F111" i="13"/>
  <c r="J190" i="13"/>
  <c r="G138" i="13"/>
  <c r="G21" i="13"/>
  <c r="I3096" i="20"/>
  <c r="I3049" i="20"/>
  <c r="I2896" i="20"/>
  <c r="E2741" i="20"/>
  <c r="I2717" i="20"/>
  <c r="E3204" i="20"/>
  <c r="E2990" i="20"/>
  <c r="H3120" i="20"/>
  <c r="E3181" i="20"/>
  <c r="H2921" i="20"/>
  <c r="D2753" i="20"/>
  <c r="H2653" i="20"/>
  <c r="I3105" i="20"/>
  <c r="I3023" i="20"/>
  <c r="E3104" i="20"/>
  <c r="E3030" i="20"/>
  <c r="I2819" i="20"/>
  <c r="I2810" i="20"/>
  <c r="D3196" i="20"/>
  <c r="H3153" i="20"/>
  <c r="H3019" i="20"/>
  <c r="I2980" i="20"/>
  <c r="E3044" i="20"/>
  <c r="E2999" i="20"/>
  <c r="I2817" i="20"/>
  <c r="D3058" i="20"/>
  <c r="D3139" i="20"/>
  <c r="D2939" i="20"/>
  <c r="I3142" i="20"/>
  <c r="D3160" i="20"/>
  <c r="I2964" i="20"/>
  <c r="H2845" i="20"/>
  <c r="D2742" i="20"/>
  <c r="E3214" i="20"/>
  <c r="I3191" i="20"/>
  <c r="I3059" i="20"/>
  <c r="H3228" i="20"/>
  <c r="H3213" i="20"/>
  <c r="E3023" i="20"/>
  <c r="D2876" i="20"/>
  <c r="H2750" i="20"/>
  <c r="D3206" i="20"/>
  <c r="D3072" i="20"/>
  <c r="H2932" i="20"/>
  <c r="I3180" i="20"/>
  <c r="I3044" i="20"/>
  <c r="E3049" i="20"/>
  <c r="D2826" i="20"/>
  <c r="D2805" i="20"/>
  <c r="D3223" i="20"/>
  <c r="H3094" i="20"/>
  <c r="H3172" i="20"/>
  <c r="D2897" i="20"/>
  <c r="I3221" i="20"/>
  <c r="E2988" i="20"/>
  <c r="H3096" i="20"/>
  <c r="D3023" i="20"/>
  <c r="I2597" i="20"/>
  <c r="H3093" i="20"/>
  <c r="H227" i="11"/>
  <c r="L332" i="11"/>
  <c r="L146" i="11"/>
  <c r="L60" i="11"/>
  <c r="H143" i="11"/>
  <c r="C37" i="11"/>
  <c r="C104" i="13"/>
  <c r="J109" i="13"/>
  <c r="G106" i="13"/>
  <c r="J66" i="13"/>
  <c r="J123" i="13"/>
  <c r="C113" i="13"/>
  <c r="J19" i="13"/>
  <c r="F136" i="13"/>
  <c r="G127" i="13"/>
  <c r="J118" i="13"/>
  <c r="F55" i="13"/>
  <c r="C144" i="13"/>
  <c r="F133" i="13"/>
  <c r="G110" i="13"/>
  <c r="G16" i="13"/>
  <c r="J149" i="13"/>
  <c r="C139" i="13"/>
  <c r="J45" i="13"/>
  <c r="F162" i="13"/>
  <c r="G153" i="13"/>
  <c r="J144" i="13"/>
  <c r="G148" i="13"/>
  <c r="C154" i="13"/>
  <c r="G183" i="13"/>
  <c r="F95" i="13"/>
  <c r="J174" i="13"/>
  <c r="C64" i="13"/>
  <c r="G5" i="13"/>
  <c r="J54" i="13"/>
  <c r="E3207" i="20"/>
  <c r="D3140" i="20"/>
  <c r="D2888" i="20"/>
  <c r="I3089" i="20"/>
  <c r="I3232" i="20"/>
  <c r="H2952" i="20"/>
  <c r="H3139" i="20"/>
  <c r="E3085" i="20"/>
  <c r="H2967" i="20"/>
  <c r="I2861" i="20"/>
  <c r="I2661" i="20"/>
  <c r="H3128" i="20"/>
  <c r="E3010" i="20"/>
  <c r="D2907" i="20"/>
  <c r="D3136" i="20"/>
  <c r="D3173" i="20"/>
  <c r="D3067" i="20"/>
  <c r="E3195" i="20"/>
  <c r="H3040" i="20"/>
  <c r="E2883" i="20"/>
  <c r="H2885" i="20"/>
  <c r="H2577" i="20"/>
  <c r="E3112" i="20"/>
  <c r="E3011" i="20"/>
  <c r="E3069" i="20"/>
  <c r="H2709" i="20"/>
  <c r="D2722" i="20"/>
  <c r="H2980" i="20"/>
  <c r="I3072" i="20"/>
  <c r="I3160" i="20"/>
  <c r="D2955" i="20"/>
  <c r="E2949" i="20"/>
  <c r="D2999" i="20"/>
  <c r="E3079" i="20"/>
  <c r="D2993" i="20"/>
  <c r="H2934" i="20"/>
  <c r="E2785" i="20"/>
  <c r="E2633" i="20"/>
  <c r="I3084" i="20"/>
  <c r="D2998" i="20"/>
  <c r="D3127" i="20"/>
  <c r="H2955" i="20"/>
  <c r="H2810" i="20"/>
  <c r="E3084" i="20"/>
  <c r="H2986" i="20"/>
  <c r="I3125" i="20"/>
  <c r="I3007" i="20"/>
  <c r="E2864" i="20"/>
  <c r="D2787" i="20"/>
  <c r="I3188" i="20"/>
  <c r="H3149" i="20"/>
  <c r="H3024" i="20"/>
  <c r="D3057" i="20"/>
  <c r="E2773" i="20"/>
  <c r="H3212" i="20"/>
  <c r="E2960" i="20"/>
  <c r="I2778" i="20"/>
  <c r="J293" i="11"/>
  <c r="H152" i="11"/>
  <c r="C146" i="11"/>
  <c r="L70" i="11"/>
  <c r="J138" i="11"/>
  <c r="J255" i="11"/>
  <c r="J143" i="13"/>
  <c r="G147" i="13"/>
  <c r="C44" i="13"/>
  <c r="J34" i="13"/>
  <c r="J91" i="13"/>
  <c r="C81" i="13"/>
  <c r="G134" i="13"/>
  <c r="F104" i="13"/>
  <c r="G95" i="13"/>
  <c r="J86" i="13"/>
  <c r="F23" i="13"/>
  <c r="C112" i="13"/>
  <c r="F101" i="13"/>
  <c r="G73" i="13"/>
  <c r="J60" i="13"/>
  <c r="J117" i="13"/>
  <c r="C107" i="13"/>
  <c r="J13" i="13"/>
  <c r="F130" i="13"/>
  <c r="G121" i="13"/>
  <c r="J112" i="13"/>
  <c r="F49" i="13"/>
  <c r="C122" i="13"/>
  <c r="G135" i="13"/>
  <c r="C220" i="13"/>
  <c r="J126" i="13"/>
  <c r="C16" i="13"/>
  <c r="F63" i="13"/>
  <c r="H3203" i="20"/>
  <c r="D3044" i="20"/>
  <c r="D2874" i="20"/>
  <c r="D2764" i="20"/>
  <c r="E3239" i="20"/>
  <c r="E3063" i="20"/>
  <c r="I2923" i="20"/>
  <c r="I2723" i="20"/>
  <c r="D3186" i="20"/>
  <c r="D3087" i="20"/>
  <c r="E2924" i="20"/>
  <c r="H2641" i="20"/>
  <c r="E2833" i="20"/>
  <c r="E2588" i="20"/>
  <c r="H3151" i="20"/>
  <c r="D2825" i="20"/>
  <c r="I3103" i="20"/>
  <c r="E2972" i="20"/>
  <c r="D2997" i="20"/>
  <c r="E2697" i="20"/>
  <c r="D3070" i="20"/>
  <c r="H2912" i="20"/>
  <c r="H2822" i="20"/>
  <c r="I3224" i="20"/>
  <c r="H3116" i="20"/>
  <c r="I2898" i="20"/>
  <c r="E2848" i="20"/>
  <c r="I3179" i="20"/>
  <c r="D3068" i="20"/>
  <c r="H2981" i="20"/>
  <c r="D2808" i="20"/>
  <c r="C25" i="11"/>
  <c r="I100" i="11"/>
  <c r="J53" i="13"/>
  <c r="G216" i="13"/>
  <c r="C31" i="13"/>
  <c r="F196" i="13"/>
  <c r="F205" i="13"/>
  <c r="J193" i="13"/>
  <c r="C222" i="13"/>
  <c r="I2983" i="20"/>
  <c r="H2969" i="20"/>
  <c r="D2899" i="20"/>
  <c r="H2715" i="20"/>
  <c r="D3201" i="20"/>
  <c r="D3094" i="20"/>
  <c r="D3002" i="20"/>
  <c r="I2752" i="20"/>
  <c r="E2903" i="20"/>
  <c r="D2902" i="20"/>
  <c r="I2851" i="20"/>
  <c r="E2636" i="20"/>
  <c r="E3101" i="20"/>
  <c r="H2990" i="20"/>
  <c r="E2921" i="20"/>
  <c r="I2809" i="20"/>
  <c r="D2792" i="20"/>
  <c r="D2880" i="20"/>
  <c r="I2788" i="20"/>
  <c r="D2704" i="20"/>
  <c r="D3149" i="20"/>
  <c r="I3094" i="20"/>
  <c r="H2918" i="20"/>
  <c r="H2761" i="20"/>
  <c r="E2652" i="20"/>
  <c r="D2875" i="20"/>
  <c r="H2738" i="20"/>
  <c r="I3245" i="20"/>
  <c r="D3180" i="20"/>
  <c r="H2968" i="20"/>
  <c r="H2829" i="20"/>
  <c r="H2660" i="20"/>
  <c r="J3249" i="20"/>
  <c r="D2908" i="20"/>
  <c r="E2747" i="20"/>
  <c r="I3144" i="20"/>
  <c r="E3240" i="20"/>
  <c r="H2977" i="20"/>
  <c r="D2820" i="20"/>
  <c r="D3230" i="20"/>
  <c r="I3240" i="20"/>
  <c r="E2910" i="20"/>
  <c r="I2758" i="20"/>
  <c r="I3238" i="20"/>
  <c r="I3107" i="20"/>
  <c r="H2960" i="20"/>
  <c r="E2877" i="20"/>
  <c r="D3134" i="20"/>
  <c r="I3134" i="20"/>
  <c r="I2859" i="20"/>
  <c r="H2767" i="20"/>
  <c r="H3185" i="20"/>
  <c r="H3163" i="20"/>
  <c r="D2910" i="20"/>
  <c r="I2764" i="20"/>
  <c r="I3156" i="20"/>
  <c r="I3063" i="20"/>
  <c r="H2855" i="20"/>
  <c r="H2760" i="20"/>
  <c r="E3177" i="20"/>
  <c r="D3082" i="20"/>
  <c r="E2926" i="20"/>
  <c r="H2796" i="20"/>
  <c r="I194" i="11"/>
  <c r="C83" i="11"/>
  <c r="J21" i="13"/>
  <c r="F57" i="13"/>
  <c r="G28" i="13"/>
  <c r="F164" i="13"/>
  <c r="C172" i="13"/>
  <c r="J161" i="13"/>
  <c r="J57" i="13"/>
  <c r="E3053" i="20"/>
  <c r="H3048" i="20"/>
  <c r="I2747" i="20"/>
  <c r="E2704" i="20"/>
  <c r="D3124" i="20"/>
  <c r="H3157" i="20"/>
  <c r="D2944" i="20"/>
  <c r="I2798" i="20"/>
  <c r="E2991" i="20"/>
  <c r="D3029" i="20"/>
  <c r="H2779" i="20"/>
  <c r="D2647" i="20"/>
  <c r="D3166" i="20"/>
  <c r="I3064" i="20"/>
  <c r="H3007" i="20"/>
  <c r="H2832" i="20"/>
  <c r="I2761" i="20"/>
  <c r="E2980" i="20"/>
  <c r="E2719" i="20"/>
  <c r="H3242" i="20"/>
  <c r="I3074" i="20"/>
  <c r="E3061" i="20"/>
  <c r="I2867" i="20"/>
  <c r="H2775" i="20"/>
  <c r="D2632" i="20"/>
  <c r="I2999" i="20"/>
  <c r="D2770" i="20"/>
  <c r="I3208" i="20"/>
  <c r="H3130" i="20"/>
  <c r="E2968" i="20"/>
  <c r="E2892" i="20"/>
  <c r="H2800" i="20"/>
  <c r="H3211" i="20"/>
  <c r="I2828" i="20"/>
  <c r="H2749" i="20"/>
  <c r="H3249" i="20"/>
  <c r="E3154" i="20"/>
  <c r="E2977" i="20"/>
  <c r="E2940" i="20"/>
  <c r="E2640" i="20"/>
  <c r="H3115" i="20"/>
  <c r="E3183" i="20"/>
  <c r="H2820" i="20"/>
  <c r="D2823" i="20"/>
  <c r="H3229" i="20"/>
  <c r="H3084" i="20"/>
  <c r="D2917" i="20"/>
  <c r="I2887" i="20"/>
  <c r="H3002" i="20"/>
  <c r="I3101" i="20"/>
  <c r="E2846" i="20"/>
  <c r="E2729" i="20"/>
  <c r="E3144" i="20"/>
  <c r="E2981" i="20"/>
  <c r="H3067" i="20"/>
  <c r="H2742" i="20"/>
  <c r="I3017" i="20"/>
  <c r="I2991" i="20"/>
  <c r="H2842" i="20"/>
  <c r="E2751" i="20"/>
  <c r="D3168" i="20"/>
  <c r="I3016" i="20"/>
  <c r="D2883" i="20"/>
  <c r="E2755" i="20"/>
  <c r="H80" i="11"/>
  <c r="J209" i="11"/>
  <c r="F170" i="13"/>
  <c r="C178" i="13"/>
  <c r="J183" i="13"/>
  <c r="G187" i="13"/>
  <c r="F193" i="13"/>
  <c r="G103" i="13"/>
  <c r="F31" i="13"/>
  <c r="I3146" i="20"/>
  <c r="E2738" i="20"/>
  <c r="E3006" i="20"/>
  <c r="E2861" i="20"/>
  <c r="D2774" i="20"/>
  <c r="D3249" i="20"/>
  <c r="D3172" i="20"/>
  <c r="D2568" i="20"/>
  <c r="I2908" i="20"/>
  <c r="H2770" i="20"/>
  <c r="D2699" i="20"/>
  <c r="I3234" i="20"/>
  <c r="H3035" i="20"/>
  <c r="H2930" i="20"/>
  <c r="D2746" i="20"/>
  <c r="E2854" i="20"/>
  <c r="D3037" i="20"/>
  <c r="E3202" i="20"/>
  <c r="I2934" i="20"/>
  <c r="E2802" i="20"/>
  <c r="I2786" i="20"/>
  <c r="H3141" i="20"/>
  <c r="I3066" i="20"/>
  <c r="I2836" i="20"/>
  <c r="H2757" i="20"/>
  <c r="I2975" i="20"/>
  <c r="I2935" i="20"/>
  <c r="I3111" i="20"/>
  <c r="D2891" i="20"/>
  <c r="D2869" i="20"/>
  <c r="I2662" i="20"/>
  <c r="H3097" i="20"/>
  <c r="E3016" i="20"/>
  <c r="H2858" i="20"/>
  <c r="I2949" i="20"/>
  <c r="E3121" i="20"/>
  <c r="H2919" i="20"/>
  <c r="E3119" i="20"/>
  <c r="D2969" i="20"/>
  <c r="E2772" i="20"/>
  <c r="E3233" i="20"/>
  <c r="E2766" i="20"/>
  <c r="H2914" i="20"/>
  <c r="H3124" i="20"/>
  <c r="E2811" i="20"/>
  <c r="I2799" i="20"/>
  <c r="H3199" i="20"/>
  <c r="D3113" i="20"/>
  <c r="D3061" i="20"/>
  <c r="H2850" i="20"/>
  <c r="E2759" i="20"/>
  <c r="H3033" i="20"/>
  <c r="E2813" i="20"/>
  <c r="D3043" i="20"/>
  <c r="D2865" i="20"/>
  <c r="E2790" i="20"/>
  <c r="E3243" i="20"/>
  <c r="I3137" i="20"/>
  <c r="I3091" i="20"/>
  <c r="I2755" i="20"/>
  <c r="E2714" i="20"/>
  <c r="D3000" i="20"/>
  <c r="I2841" i="20"/>
  <c r="E3039" i="20"/>
  <c r="I2840" i="20"/>
  <c r="D2739" i="20"/>
  <c r="E3208" i="20"/>
  <c r="E3043" i="20"/>
  <c r="D2968" i="20"/>
  <c r="H2787" i="20"/>
  <c r="D2651" i="20"/>
  <c r="E2723" i="20"/>
  <c r="C36" i="11"/>
  <c r="J144" i="11"/>
  <c r="F138" i="13"/>
  <c r="C146" i="13"/>
  <c r="J151" i="13"/>
  <c r="G155" i="13"/>
  <c r="F161" i="13"/>
  <c r="C5" i="13"/>
  <c r="H3137" i="20"/>
  <c r="H3102" i="20"/>
  <c r="I2876" i="20"/>
  <c r="I3031" i="20"/>
  <c r="K3249" i="20"/>
  <c r="D3078" i="20"/>
  <c r="H2899" i="20"/>
  <c r="H2843" i="20"/>
  <c r="I2617" i="20"/>
  <c r="I3113" i="20"/>
  <c r="H3057" i="20"/>
  <c r="D2845" i="20"/>
  <c r="I2807" i="20"/>
  <c r="I2948" i="20"/>
  <c r="H3161" i="20"/>
  <c r="H2872" i="20"/>
  <c r="I2818" i="20"/>
  <c r="I2919" i="20"/>
  <c r="D2733" i="20"/>
  <c r="E2748" i="20"/>
  <c r="I3143" i="20"/>
  <c r="H3174" i="20"/>
  <c r="E2745" i="20"/>
  <c r="H2657" i="20"/>
  <c r="H2940" i="20"/>
  <c r="E2881" i="20"/>
  <c r="E3083" i="20"/>
  <c r="I2857" i="20"/>
  <c r="D2761" i="20"/>
  <c r="D3204" i="20"/>
  <c r="D3080" i="20"/>
  <c r="H3042" i="20"/>
  <c r="I2816" i="20"/>
  <c r="D2743" i="20"/>
  <c r="E2869" i="20"/>
  <c r="E2929" i="20"/>
  <c r="H2827" i="20"/>
  <c r="E2819" i="20"/>
  <c r="E2876" i="20"/>
  <c r="D3062" i="20"/>
  <c r="H2853" i="20"/>
  <c r="E2886" i="20"/>
  <c r="E3222" i="20"/>
  <c r="D3066" i="20"/>
  <c r="E2996" i="20"/>
  <c r="D2750" i="20"/>
  <c r="I3197" i="20"/>
  <c r="H2831" i="20"/>
  <c r="D2836" i="20"/>
  <c r="I2969" i="20"/>
  <c r="I2926" i="20"/>
  <c r="D2763" i="20"/>
  <c r="D3234" i="20"/>
  <c r="H3109" i="20"/>
  <c r="I2944" i="20"/>
  <c r="H2746" i="20"/>
  <c r="D2707" i="20"/>
  <c r="D2781" i="20"/>
  <c r="H2915" i="20"/>
  <c r="I2716" i="20"/>
  <c r="I2961" i="20"/>
  <c r="D2834" i="20"/>
  <c r="H2758" i="20"/>
  <c r="D3199" i="20"/>
  <c r="E3026" i="20"/>
  <c r="I2879" i="20"/>
  <c r="E2778" i="20"/>
  <c r="H3147" i="20"/>
  <c r="D3179" i="20"/>
  <c r="D3164" i="20"/>
  <c r="J101" i="11"/>
  <c r="F93" i="13"/>
  <c r="G161" i="13"/>
  <c r="F167" i="13"/>
  <c r="C173" i="13"/>
  <c r="J178" i="13"/>
  <c r="F54" i="13"/>
  <c r="C183" i="13"/>
  <c r="K3248" i="20"/>
  <c r="I2946" i="20"/>
  <c r="D3182" i="20"/>
  <c r="H2818" i="20"/>
  <c r="I2681" i="20"/>
  <c r="I3080" i="20"/>
  <c r="H3022" i="20"/>
  <c r="D2983" i="20"/>
  <c r="D2810" i="20"/>
  <c r="D2789" i="20"/>
  <c r="D2867" i="20"/>
  <c r="H3043" i="20"/>
  <c r="E2844" i="20"/>
  <c r="H2581" i="20"/>
  <c r="H3090" i="20"/>
  <c r="H3126" i="20"/>
  <c r="H2873" i="20"/>
  <c r="D2981" i="20"/>
  <c r="H3170" i="20"/>
  <c r="H3104" i="20"/>
  <c r="H2978" i="20"/>
  <c r="E3152" i="20"/>
  <c r="H2839" i="20"/>
  <c r="E3075" i="20"/>
  <c r="D2692" i="20"/>
  <c r="I2962" i="20"/>
  <c r="I2869" i="20"/>
  <c r="E2637" i="20"/>
  <c r="E3188" i="20"/>
  <c r="E3057" i="20"/>
  <c r="H2907" i="20"/>
  <c r="D2860" i="20"/>
  <c r="I3164" i="20"/>
  <c r="H3001" i="20"/>
  <c r="I2970" i="20"/>
  <c r="D3004" i="20"/>
  <c r="D2989" i="20"/>
  <c r="D2771" i="20"/>
  <c r="D3187" i="20"/>
  <c r="I3186" i="20"/>
  <c r="H2895" i="20"/>
  <c r="D2895" i="20"/>
  <c r="D3213" i="20"/>
  <c r="I3092" i="20"/>
  <c r="E2931" i="20"/>
  <c r="D2933" i="20"/>
  <c r="E2769" i="20"/>
  <c r="E3138" i="20"/>
  <c r="E2920" i="20"/>
  <c r="D2830" i="20"/>
  <c r="E3092" i="20"/>
  <c r="D2801" i="20"/>
  <c r="I3136" i="20"/>
  <c r="H3220" i="20"/>
  <c r="I2865" i="20"/>
  <c r="D2937" i="20"/>
  <c r="E3007" i="20"/>
  <c r="D2726" i="20"/>
  <c r="I3022" i="20"/>
  <c r="E2941" i="20"/>
  <c r="H3247" i="20"/>
  <c r="I2872" i="20"/>
  <c r="E2749" i="20"/>
  <c r="D3227" i="20"/>
  <c r="I3078" i="20"/>
  <c r="H3012" i="20"/>
  <c r="H2889" i="20"/>
  <c r="H2798" i="20"/>
  <c r="E3018" i="20"/>
  <c r="D2945" i="20"/>
  <c r="I2641" i="20"/>
  <c r="H2731" i="20"/>
  <c r="I2913" i="20"/>
  <c r="C39" i="11"/>
  <c r="C133" i="13"/>
  <c r="G129" i="13"/>
  <c r="F135" i="13"/>
  <c r="C141" i="13"/>
  <c r="J146" i="13"/>
  <c r="F22" i="13"/>
  <c r="C151" i="13"/>
  <c r="I3070" i="20"/>
  <c r="D3103" i="20"/>
  <c r="D3060" i="20"/>
  <c r="H2860" i="20"/>
  <c r="E2705" i="20"/>
  <c r="D3111" i="20"/>
  <c r="I2998" i="20"/>
  <c r="I2880" i="20"/>
  <c r="D2730" i="20"/>
  <c r="H2935" i="20"/>
  <c r="I3132" i="20"/>
  <c r="D2882" i="20"/>
  <c r="E2884" i="20"/>
  <c r="D2648" i="20"/>
  <c r="I3109" i="20"/>
  <c r="D2948" i="20"/>
  <c r="H2856" i="20"/>
  <c r="H2792" i="20"/>
  <c r="D2904" i="20"/>
  <c r="E3093" i="20"/>
  <c r="I2901" i="20"/>
  <c r="I2902" i="20"/>
  <c r="I3246" i="20"/>
  <c r="H3051" i="20"/>
  <c r="D3007" i="20"/>
  <c r="E2852" i="20"/>
  <c r="D2849" i="20"/>
  <c r="E2909" i="20"/>
  <c r="E3132" i="20"/>
  <c r="D2978" i="20"/>
  <c r="D2784" i="20"/>
  <c r="H3187" i="20"/>
  <c r="D3051" i="20"/>
  <c r="D3022" i="20"/>
  <c r="H2923" i="20"/>
  <c r="E2757" i="20"/>
  <c r="I2724" i="20"/>
  <c r="H2963" i="20"/>
  <c r="H2928" i="20"/>
  <c r="D2772" i="20"/>
  <c r="E3179" i="20"/>
  <c r="E3108" i="20"/>
  <c r="H2957" i="20"/>
  <c r="I2849" i="20"/>
  <c r="I2685" i="20"/>
  <c r="E3193" i="20"/>
  <c r="H2652" i="20"/>
  <c r="D2936" i="20"/>
  <c r="E2841" i="20"/>
  <c r="H2801" i="20"/>
  <c r="H3189" i="20"/>
  <c r="H3088" i="20"/>
  <c r="I2953" i="20"/>
  <c r="E2916" i="20"/>
  <c r="E3117" i="20"/>
  <c r="D3238" i="20"/>
  <c r="I2906" i="20"/>
  <c r="D2863" i="20"/>
  <c r="H2645" i="20"/>
  <c r="H3071" i="20"/>
  <c r="E2985" i="20"/>
  <c r="H2875" i="20"/>
  <c r="E2830" i="20"/>
  <c r="D3098" i="20"/>
  <c r="H3159" i="20"/>
  <c r="H2938" i="20"/>
  <c r="H2946" i="20"/>
  <c r="E2592" i="20"/>
  <c r="E3127" i="20"/>
  <c r="D3009" i="20"/>
  <c r="E2898" i="20"/>
  <c r="E2862" i="20"/>
  <c r="L38" i="11"/>
  <c r="G214" i="13"/>
  <c r="J152" i="13"/>
  <c r="F28" i="13"/>
  <c r="G136" i="13"/>
  <c r="G9" i="13"/>
  <c r="C57" i="13"/>
  <c r="J94" i="13"/>
  <c r="D3054" i="20"/>
  <c r="I3219" i="20"/>
  <c r="I2979" i="20"/>
  <c r="E3171" i="20"/>
  <c r="E2956" i="20"/>
  <c r="E3150" i="20"/>
  <c r="D2871" i="20"/>
  <c r="D2890" i="20"/>
  <c r="H3215" i="20"/>
  <c r="I2757" i="20"/>
  <c r="E3226" i="20"/>
  <c r="H2716" i="20"/>
  <c r="E3110" i="20"/>
  <c r="D2628" i="20"/>
  <c r="I171" i="11"/>
  <c r="E2888" i="20"/>
  <c r="E2810" i="20"/>
  <c r="D3083" i="20"/>
  <c r="I3185" i="20"/>
  <c r="E2800" i="20"/>
  <c r="H3008" i="20"/>
  <c r="E2955" i="20"/>
  <c r="E3060" i="20"/>
  <c r="E3139" i="20"/>
  <c r="H2782" i="20"/>
  <c r="D2864" i="20"/>
  <c r="I2978" i="20"/>
  <c r="H2737" i="20"/>
  <c r="I2885" i="20"/>
  <c r="E2834" i="20"/>
  <c r="E2739" i="20"/>
  <c r="E2979" i="20"/>
  <c r="H2905" i="20"/>
  <c r="D2641" i="20"/>
  <c r="I3149" i="20"/>
  <c r="D3010" i="20"/>
  <c r="I2912" i="20"/>
  <c r="E2645" i="20"/>
  <c r="D3095" i="20"/>
  <c r="I3056" i="20"/>
  <c r="D2856" i="20"/>
  <c r="I2629" i="20"/>
  <c r="H3160" i="20"/>
  <c r="H3054" i="20"/>
  <c r="H2945" i="20"/>
  <c r="E2718" i="20"/>
  <c r="I3247" i="20"/>
  <c r="H3046" i="20"/>
  <c r="E2896" i="20"/>
  <c r="H2900" i="20"/>
  <c r="I3139" i="20"/>
  <c r="H3091" i="20"/>
  <c r="H2883" i="20"/>
  <c r="E2838" i="20"/>
  <c r="D3197" i="20"/>
  <c r="I3093" i="20"/>
  <c r="H3047" i="20"/>
  <c r="I2831" i="20"/>
  <c r="H2546" i="20"/>
  <c r="D3071" i="20"/>
  <c r="I3043" i="20"/>
  <c r="I2839" i="20"/>
  <c r="I2649" i="20"/>
  <c r="H3188" i="20"/>
  <c r="I3065" i="20"/>
  <c r="H2756" i="20"/>
  <c r="E2859" i="20"/>
  <c r="H3195" i="20"/>
  <c r="D3091" i="20"/>
  <c r="E2906" i="20"/>
  <c r="I3212" i="20"/>
  <c r="D3033" i="20"/>
  <c r="I2993" i="20"/>
  <c r="H2823" i="20"/>
  <c r="H2685" i="20"/>
  <c r="H3117" i="20"/>
  <c r="H2550" i="20"/>
  <c r="H3192" i="20"/>
  <c r="I2737" i="20"/>
  <c r="I2997" i="20"/>
  <c r="H3010" i="20"/>
  <c r="D3013" i="20"/>
  <c r="D2884" i="20"/>
  <c r="D2768" i="20"/>
  <c r="H2861" i="20"/>
  <c r="H3089" i="20"/>
  <c r="H3069" i="20"/>
  <c r="H3204" i="20"/>
  <c r="I2899" i="20"/>
  <c r="I2907" i="20"/>
  <c r="E2986" i="20"/>
  <c r="I3069" i="20"/>
  <c r="D2848" i="20"/>
  <c r="H2689" i="20"/>
  <c r="I2776" i="20"/>
  <c r="E3219" i="20"/>
  <c r="H2824" i="20"/>
  <c r="D3205" i="20"/>
  <c r="H3072" i="20"/>
  <c r="E2715" i="20"/>
  <c r="I2621" i="20"/>
  <c r="H3079" i="20"/>
  <c r="E2993" i="20"/>
  <c r="I2917" i="20"/>
  <c r="E2797" i="20"/>
  <c r="E3196" i="20"/>
  <c r="E3064" i="20"/>
  <c r="E2953" i="20"/>
  <c r="E2753" i="20"/>
  <c r="I3220" i="20"/>
  <c r="H3018" i="20"/>
  <c r="I2889" i="20"/>
  <c r="E2761" i="20"/>
  <c r="E2605" i="20"/>
  <c r="E3120" i="20"/>
  <c r="D3165" i="20"/>
  <c r="I3194" i="20"/>
  <c r="H2809" i="20"/>
  <c r="E3103" i="20"/>
  <c r="D3017" i="20"/>
  <c r="H2864" i="20"/>
  <c r="I2689" i="20"/>
  <c r="I3128" i="20"/>
  <c r="H2949" i="20"/>
  <c r="I3001" i="20"/>
  <c r="D2785" i="20"/>
  <c r="H3232" i="20"/>
  <c r="E3040" i="20"/>
  <c r="D2934" i="20"/>
  <c r="D2795" i="20"/>
  <c r="E3242" i="20"/>
  <c r="D3112" i="20"/>
  <c r="E2933" i="20"/>
  <c r="H3099" i="20"/>
  <c r="H2661" i="20"/>
  <c r="D3151" i="20"/>
  <c r="D2930" i="20"/>
  <c r="H2605" i="20"/>
  <c r="H3152" i="20"/>
  <c r="E2973" i="20"/>
  <c r="I2853" i="20"/>
  <c r="D2755" i="20"/>
  <c r="H2931" i="20"/>
  <c r="H2790" i="20"/>
  <c r="D3181" i="20"/>
  <c r="I2977" i="20"/>
  <c r="E2992" i="20"/>
  <c r="E3136" i="20"/>
  <c r="I3104" i="20"/>
  <c r="D3245" i="20"/>
  <c r="C147" i="13"/>
  <c r="D3217" i="20"/>
  <c r="I3151" i="20"/>
  <c r="D2723" i="20"/>
  <c r="E3070" i="20"/>
  <c r="D2984" i="20"/>
  <c r="H2879" i="20"/>
  <c r="I2605" i="20"/>
  <c r="D3190" i="20"/>
  <c r="D3123" i="20"/>
  <c r="E3008" i="20"/>
  <c r="I2873" i="20"/>
  <c r="E2556" i="20"/>
  <c r="E3151" i="20"/>
  <c r="D2972" i="20"/>
  <c r="I2903" i="20"/>
  <c r="E2781" i="20"/>
  <c r="E3147" i="20"/>
  <c r="H3056" i="20"/>
  <c r="I3133" i="20"/>
  <c r="H2613" i="20"/>
  <c r="H2939" i="20"/>
  <c r="D2886" i="20"/>
  <c r="H3100" i="20"/>
  <c r="E2641" i="20"/>
  <c r="D3126" i="20"/>
  <c r="E2997" i="20"/>
  <c r="E2825" i="20"/>
  <c r="H2669" i="20"/>
  <c r="I3071" i="20"/>
  <c r="H3133" i="20"/>
  <c r="D3056" i="20"/>
  <c r="D2793" i="20"/>
  <c r="E2665" i="20"/>
  <c r="D3135" i="20"/>
  <c r="D3034" i="20"/>
  <c r="H2852" i="20"/>
  <c r="I2701" i="20"/>
  <c r="I3112" i="20"/>
  <c r="E3048" i="20"/>
  <c r="D3092" i="20"/>
  <c r="D3239" i="20"/>
  <c r="H2954" i="20"/>
  <c r="D2851" i="20"/>
  <c r="E2616" i="20"/>
  <c r="H3119" i="20"/>
  <c r="E3029" i="20"/>
  <c r="E2814" i="20"/>
  <c r="I3187" i="20"/>
  <c r="E3054" i="20"/>
  <c r="H3136" i="20"/>
  <c r="H3240" i="20"/>
  <c r="H3178" i="20"/>
  <c r="D2716" i="20"/>
  <c r="D2963" i="20"/>
  <c r="D2924" i="20"/>
  <c r="D2949" i="20"/>
  <c r="E2962" i="20"/>
  <c r="I3203" i="20"/>
  <c r="I3116" i="20"/>
  <c r="D2952" i="20"/>
  <c r="H2848" i="20"/>
  <c r="H2721" i="20"/>
  <c r="E3111" i="20"/>
  <c r="D3055" i="20"/>
  <c r="I2895" i="20"/>
  <c r="D2776" i="20"/>
  <c r="H3179" i="20"/>
  <c r="I3206" i="20"/>
  <c r="D2987" i="20"/>
  <c r="D2833" i="20"/>
  <c r="E2560" i="20"/>
  <c r="D3079" i="20"/>
  <c r="E2963" i="20"/>
  <c r="H2898" i="20"/>
  <c r="H2830" i="20"/>
  <c r="I3077" i="20"/>
  <c r="I2945" i="20"/>
  <c r="D2990" i="20"/>
  <c r="H3127" i="20"/>
  <c r="E3037" i="20"/>
  <c r="D2832" i="20"/>
  <c r="D2870" i="20"/>
  <c r="H3239" i="20"/>
  <c r="H3108" i="20"/>
  <c r="I2981" i="20"/>
  <c r="D2913" i="20"/>
  <c r="D2656" i="20"/>
  <c r="D3159" i="20"/>
  <c r="H2993" i="20"/>
  <c r="H2920" i="20"/>
  <c r="E2805" i="20"/>
  <c r="E3203" i="20"/>
  <c r="E3009" i="20"/>
  <c r="I2875" i="20"/>
  <c r="I2916" i="20"/>
  <c r="E2669" i="20"/>
  <c r="D3174" i="20"/>
  <c r="H3039" i="20"/>
  <c r="D3233" i="20"/>
  <c r="I3159" i="20"/>
  <c r="H3125" i="20"/>
  <c r="H2609" i="20"/>
  <c r="D2752" i="20"/>
  <c r="I2830" i="20"/>
  <c r="I2893" i="20"/>
  <c r="E3186" i="20"/>
  <c r="E3050" i="20"/>
  <c r="E2874" i="20"/>
  <c r="D2829" i="20"/>
  <c r="I3147" i="20"/>
  <c r="I3174" i="20"/>
  <c r="I3040" i="20"/>
  <c r="E2942" i="20"/>
  <c r="H2841" i="20"/>
  <c r="D3219" i="20"/>
  <c r="D3063" i="20"/>
  <c r="E3227" i="20"/>
  <c r="I2870" i="20"/>
  <c r="E2656" i="20"/>
  <c r="D2748" i="20"/>
  <c r="D3178" i="20"/>
  <c r="D3131" i="20"/>
  <c r="D2927" i="20"/>
  <c r="I2825" i="20"/>
  <c r="H3171" i="20"/>
  <c r="I3157" i="20"/>
  <c r="D2938" i="20"/>
  <c r="I2925" i="20"/>
  <c r="I2693" i="20"/>
  <c r="I3079" i="20"/>
  <c r="H3009" i="20"/>
  <c r="E2998" i="20"/>
  <c r="E2822" i="20"/>
  <c r="I3196" i="20"/>
  <c r="D3021" i="20"/>
  <c r="I3227" i="20"/>
  <c r="H2601" i="20"/>
  <c r="E3087" i="20"/>
  <c r="D2756" i="20"/>
  <c r="H2844" i="20"/>
  <c r="E2948" i="20"/>
  <c r="J120" i="13"/>
  <c r="D3101" i="20"/>
  <c r="H3218" i="20"/>
  <c r="H2665" i="20"/>
  <c r="E3230" i="20"/>
  <c r="D3041" i="20"/>
  <c r="I3005" i="20"/>
  <c r="H3016" i="20"/>
  <c r="E2680" i="20"/>
  <c r="E3078" i="20"/>
  <c r="I3004" i="20"/>
  <c r="D2887" i="20"/>
  <c r="D2759" i="20"/>
  <c r="D3110" i="20"/>
  <c r="D2960" i="20"/>
  <c r="H2870" i="20"/>
  <c r="D2680" i="20"/>
  <c r="H3181" i="20"/>
  <c r="I2883" i="20"/>
  <c r="H2884" i="20"/>
  <c r="H2894" i="20"/>
  <c r="H3068" i="20"/>
  <c r="I2765" i="20"/>
  <c r="I2884" i="20"/>
  <c r="H3110" i="20"/>
  <c r="E2596" i="20"/>
  <c r="D3145" i="20"/>
  <c r="I3035" i="20"/>
  <c r="E2932" i="20"/>
  <c r="I2814" i="20"/>
  <c r="D2580" i="20"/>
  <c r="D3102" i="20"/>
  <c r="H3003" i="20"/>
  <c r="I3100" i="20"/>
  <c r="I3195" i="20"/>
  <c r="H3219" i="20"/>
  <c r="D3194" i="20"/>
  <c r="E3123" i="20"/>
  <c r="E2716" i="20"/>
  <c r="H3150" i="20"/>
  <c r="D3046" i="20"/>
  <c r="H2941" i="20"/>
  <c r="E2867" i="20"/>
  <c r="D2715" i="20"/>
  <c r="H3182" i="20"/>
  <c r="I2938" i="20"/>
  <c r="D2837" i="20"/>
  <c r="I3231" i="20"/>
  <c r="H3156" i="20"/>
  <c r="E2919" i="20"/>
  <c r="E3017" i="20"/>
  <c r="E2911" i="20"/>
  <c r="D2979" i="20"/>
  <c r="D2652" i="20"/>
  <c r="E3134" i="20"/>
  <c r="D2961" i="20"/>
  <c r="D2893" i="20"/>
  <c r="E2937" i="20"/>
  <c r="I3211" i="20"/>
  <c r="I3124" i="20"/>
  <c r="I3060" i="20"/>
  <c r="I2743" i="20"/>
  <c r="H3146" i="20"/>
  <c r="E3116" i="20"/>
  <c r="D2941" i="20"/>
  <c r="D2804" i="20"/>
  <c r="E3211" i="20"/>
  <c r="D3039" i="20"/>
  <c r="I2609" i="20"/>
  <c r="E3024" i="20"/>
  <c r="I3119" i="20"/>
  <c r="H2924" i="20"/>
  <c r="I3051" i="20"/>
  <c r="I2960" i="20"/>
  <c r="I3175" i="20"/>
  <c r="I3244" i="20"/>
  <c r="H2988" i="20"/>
  <c r="H2908" i="20"/>
  <c r="I2781" i="20"/>
  <c r="H3138" i="20"/>
  <c r="H3148" i="20"/>
  <c r="E2882" i="20"/>
  <c r="D2796" i="20"/>
  <c r="E3170" i="20"/>
  <c r="E3156" i="20"/>
  <c r="I2972" i="20"/>
  <c r="I2613" i="20"/>
  <c r="D3138" i="20"/>
  <c r="H3055" i="20"/>
  <c r="D2905" i="20"/>
  <c r="D3028" i="20"/>
  <c r="E2930" i="20"/>
  <c r="D2954" i="20"/>
  <c r="E2978" i="20"/>
  <c r="D2935" i="20"/>
  <c r="I3217" i="20"/>
  <c r="H3168" i="20"/>
  <c r="I3036" i="20"/>
  <c r="H2997" i="20"/>
  <c r="I2741" i="20"/>
  <c r="E3194" i="20"/>
  <c r="E3090" i="20"/>
  <c r="D3226" i="20"/>
  <c r="H2677" i="20"/>
  <c r="H3103" i="20"/>
  <c r="I2801" i="20"/>
  <c r="D2855" i="20"/>
  <c r="I3170" i="20"/>
  <c r="H3075" i="20"/>
  <c r="I2959" i="20"/>
  <c r="E2870" i="20"/>
  <c r="I2669" i="20"/>
  <c r="D3218" i="20"/>
  <c r="D2992" i="20"/>
  <c r="H2916" i="20"/>
  <c r="H2673" i="20"/>
  <c r="H3070" i="20"/>
  <c r="D2991" i="20"/>
  <c r="E2624" i="20"/>
  <c r="D2636" i="20"/>
  <c r="I2665" i="20"/>
  <c r="H3226" i="20"/>
  <c r="E3131" i="20"/>
  <c r="I2995" i="20"/>
  <c r="D2816" i="20"/>
  <c r="H2616" i="20"/>
  <c r="I3135" i="20"/>
  <c r="H3006" i="20"/>
  <c r="E2863" i="20"/>
  <c r="E2620" i="20"/>
  <c r="E3118" i="20"/>
  <c r="I3014" i="20"/>
  <c r="E2843" i="20"/>
  <c r="D2541" i="20"/>
  <c r="E3159" i="20"/>
  <c r="D3052" i="20"/>
  <c r="D2660" i="20"/>
  <c r="D2813" i="20"/>
  <c r="H2906" i="20"/>
  <c r="J10" i="13"/>
  <c r="E3109" i="20"/>
  <c r="H3134" i="20"/>
  <c r="E3178" i="20"/>
  <c r="D3157" i="20"/>
  <c r="H3202" i="20"/>
  <c r="D3077" i="20"/>
  <c r="I2769" i="20"/>
  <c r="D2943" i="20"/>
  <c r="I2928" i="20"/>
  <c r="D2909" i="20"/>
  <c r="D2977" i="20"/>
  <c r="I3095" i="20"/>
  <c r="D3202" i="20"/>
  <c r="E2954" i="20"/>
  <c r="H3231" i="20"/>
  <c r="D2576" i="20"/>
  <c r="I2785" i="20"/>
  <c r="H2720" i="20"/>
  <c r="I3193" i="20"/>
  <c r="H2927" i="20"/>
  <c r="H3135" i="20"/>
  <c r="D2708" i="20"/>
  <c r="I3169" i="20"/>
  <c r="H2959" i="20"/>
  <c r="H2837" i="20"/>
  <c r="H2722" i="20"/>
  <c r="E3238" i="20"/>
  <c r="I3015" i="20"/>
  <c r="D3006" i="20"/>
  <c r="H2881" i="20"/>
  <c r="I3223" i="20"/>
  <c r="D3147" i="20"/>
  <c r="D3005" i="20"/>
  <c r="D2862" i="20"/>
  <c r="I2677" i="20"/>
  <c r="H3078" i="20"/>
  <c r="D3008" i="20"/>
  <c r="H2922" i="20"/>
  <c r="E3042" i="20"/>
  <c r="I3184" i="20"/>
  <c r="I3115" i="20"/>
  <c r="H2995" i="20"/>
  <c r="D2858" i="20"/>
  <c r="H2680" i="20"/>
  <c r="D3185" i="20"/>
  <c r="D3086" i="20"/>
  <c r="D2873" i="20"/>
  <c r="I2789" i="20"/>
  <c r="I3201" i="20"/>
  <c r="I3099" i="20"/>
  <c r="H3020" i="20"/>
  <c r="I2860" i="20"/>
  <c r="H2624" i="20"/>
  <c r="E3126" i="20"/>
  <c r="D3035" i="20"/>
  <c r="E2821" i="20"/>
  <c r="E3047" i="20"/>
  <c r="H3176" i="20"/>
  <c r="E2946" i="20"/>
  <c r="E2925" i="20"/>
  <c r="H3158" i="20"/>
  <c r="D2996" i="20"/>
  <c r="H2944" i="20"/>
  <c r="I2745" i="20"/>
  <c r="I3218" i="20"/>
  <c r="E3003" i="20"/>
  <c r="E2688" i="20"/>
  <c r="D2947" i="20"/>
  <c r="H3193" i="20"/>
  <c r="I3183" i="20"/>
  <c r="I2673" i="20"/>
  <c r="H2903" i="20"/>
  <c r="E3098" i="20"/>
  <c r="H3123" i="20"/>
  <c r="D3150" i="20"/>
  <c r="E2904" i="20"/>
  <c r="H3032" i="20"/>
  <c r="E3115" i="20"/>
  <c r="D2604" i="20"/>
  <c r="D2751" i="20"/>
  <c r="E2855" i="20"/>
  <c r="I2772" i="20"/>
  <c r="E2878" i="20"/>
  <c r="I3033" i="20"/>
  <c r="E3246" i="20"/>
  <c r="E2902" i="20"/>
  <c r="E2894" i="20"/>
  <c r="D3122" i="20"/>
  <c r="D2644" i="20"/>
  <c r="H3210" i="20"/>
  <c r="D2885" i="20"/>
  <c r="H2871" i="20"/>
  <c r="E3217" i="20"/>
  <c r="I3110" i="20"/>
  <c r="H2933" i="20"/>
  <c r="H2804" i="20"/>
  <c r="I3215" i="20"/>
  <c r="D3069" i="20"/>
  <c r="I2994" i="20"/>
  <c r="D2824" i="20"/>
  <c r="H2620" i="20"/>
  <c r="E3137" i="20"/>
  <c r="D3089" i="20"/>
  <c r="H3021" i="20"/>
  <c r="E2815" i="20"/>
  <c r="I3239" i="20"/>
  <c r="I3108" i="20"/>
  <c r="I3123" i="20"/>
  <c r="I2802" i="20"/>
  <c r="H2975" i="20"/>
  <c r="D3209" i="20"/>
  <c r="H3026" i="20"/>
  <c r="E2899" i="20"/>
  <c r="I2721" i="20"/>
  <c r="I3225" i="20"/>
  <c r="H3083" i="20"/>
  <c r="H3004" i="20"/>
  <c r="H2917" i="20"/>
  <c r="E2684" i="20"/>
  <c r="D3193" i="20"/>
  <c r="I3053" i="20"/>
  <c r="D2881" i="20"/>
  <c r="H2728" i="20"/>
  <c r="H3186" i="20"/>
  <c r="H3132" i="20"/>
  <c r="H3095" i="20"/>
  <c r="D2572" i="20"/>
  <c r="E2660" i="20"/>
  <c r="E3020" i="20"/>
  <c r="I2760" i="20"/>
  <c r="I3178" i="20"/>
  <c r="E3107" i="20"/>
  <c r="I2989" i="20"/>
  <c r="I2822" i="20"/>
  <c r="D2600" i="20"/>
  <c r="H3197" i="20"/>
  <c r="I2722" i="20"/>
  <c r="I3167" i="20"/>
  <c r="H2976" i="20"/>
  <c r="D3049" i="20"/>
  <c r="E2847" i="20"/>
  <c r="E2915" i="20"/>
  <c r="J47" i="13"/>
  <c r="I3045" i="20"/>
  <c r="E3210" i="20"/>
  <c r="H3244" i="20"/>
  <c r="I3082" i="20"/>
  <c r="D2915" i="20"/>
  <c r="E3225" i="20"/>
  <c r="I2748" i="20"/>
  <c r="E3157" i="20"/>
  <c r="I2808" i="20"/>
  <c r="D3003" i="20"/>
  <c r="I2864" i="20"/>
  <c r="H2730" i="20"/>
  <c r="H2748" i="20"/>
  <c r="E3158" i="20"/>
  <c r="I3228" i="20"/>
  <c r="H3106" i="20"/>
  <c r="E2967" i="20"/>
  <c r="I2847" i="20"/>
  <c r="H2808" i="20"/>
  <c r="D3229" i="20"/>
  <c r="H3034" i="20"/>
  <c r="E2907" i="20"/>
  <c r="H2780" i="20"/>
  <c r="D2664" i="20"/>
  <c r="D2846" i="20"/>
  <c r="I3061" i="20"/>
  <c r="D2971" i="20"/>
  <c r="D3038" i="20"/>
  <c r="H3143" i="20"/>
  <c r="E3162" i="20"/>
  <c r="E2976" i="20"/>
  <c r="E2828" i="20"/>
  <c r="E2752" i="20"/>
  <c r="E3149" i="20"/>
  <c r="D2986" i="20"/>
  <c r="D2994" i="20"/>
  <c r="E2792" i="20"/>
  <c r="H3214" i="20"/>
  <c r="I3163" i="20"/>
  <c r="E2987" i="20"/>
  <c r="D2878" i="20"/>
  <c r="D3115" i="20"/>
  <c r="E2918" i="20"/>
  <c r="I2996" i="20"/>
  <c r="H3237" i="20"/>
  <c r="I3198" i="20"/>
  <c r="E2959" i="20"/>
  <c r="I2871" i="20"/>
  <c r="E2644" i="20"/>
  <c r="D3133" i="20"/>
  <c r="E3066" i="20"/>
  <c r="E3046" i="20"/>
  <c r="I2725" i="20"/>
  <c r="I3168" i="20"/>
  <c r="E3082" i="20"/>
  <c r="E2974" i="20"/>
  <c r="H2816" i="20"/>
  <c r="H2688" i="20"/>
  <c r="D3169" i="20"/>
  <c r="H3066" i="20"/>
  <c r="H3092" i="20"/>
  <c r="I2888" i="20"/>
  <c r="H3241" i="20"/>
  <c r="E3000" i="20"/>
  <c r="I2800" i="20"/>
  <c r="D3106" i="20"/>
  <c r="E2943" i="20"/>
  <c r="E2604" i="20"/>
  <c r="D3117" i="20"/>
  <c r="H3014" i="20"/>
  <c r="D2668" i="20"/>
  <c r="H3131" i="20"/>
  <c r="E2913" i="20"/>
  <c r="H2948" i="20"/>
  <c r="E3184" i="20"/>
  <c r="D2925" i="20"/>
  <c r="J3248" i="20"/>
  <c r="H2958" i="20"/>
  <c r="H3224" i="20"/>
  <c r="I2756" i="20"/>
  <c r="I3021" i="20"/>
  <c r="H2788" i="20"/>
  <c r="I3199" i="20"/>
  <c r="D2812" i="20"/>
  <c r="I2805" i="20"/>
  <c r="D3176" i="20"/>
  <c r="E2989" i="20"/>
  <c r="H2947" i="20"/>
  <c r="H2763" i="20"/>
  <c r="I3192" i="20"/>
  <c r="I3155" i="20"/>
  <c r="H2994" i="20"/>
  <c r="H2813" i="20"/>
  <c r="E2831" i="20"/>
  <c r="H3177" i="20"/>
  <c r="D2877" i="20"/>
  <c r="I3075" i="20"/>
  <c r="E2816" i="20"/>
  <c r="I2601" i="20"/>
  <c r="D3100" i="20"/>
  <c r="I3054" i="20"/>
  <c r="D2920" i="20"/>
  <c r="E2795" i="20"/>
  <c r="H3216" i="20"/>
  <c r="E3165" i="20"/>
  <c r="E3004" i="20"/>
  <c r="D2866" i="20"/>
  <c r="H2726" i="20"/>
  <c r="E3201" i="20"/>
  <c r="D3030" i="20"/>
  <c r="E2914" i="20"/>
  <c r="E2824" i="20"/>
  <c r="D2736" i="20"/>
  <c r="D2640" i="20"/>
  <c r="D3211" i="20"/>
  <c r="E3076" i="20"/>
  <c r="E2928" i="20"/>
  <c r="I2806" i="20"/>
  <c r="H3169" i="20"/>
  <c r="E3074" i="20"/>
  <c r="E2912" i="20"/>
  <c r="E2890" i="20"/>
  <c r="H2684" i="20"/>
  <c r="D3237" i="20"/>
  <c r="D3163" i="20"/>
  <c r="I2829" i="20"/>
  <c r="I2729" i="20"/>
  <c r="I3209" i="20"/>
  <c r="E3155" i="20"/>
  <c r="D3085" i="20"/>
  <c r="H2751" i="20"/>
  <c r="D3130" i="20"/>
  <c r="H2979" i="20"/>
  <c r="E2600" i="20"/>
  <c r="H2966" i="20"/>
  <c r="H2821" i="20"/>
  <c r="I3226" i="20"/>
  <c r="D3075" i="20"/>
  <c r="E3180" i="20"/>
  <c r="H3230" i="20"/>
  <c r="E3145" i="20"/>
  <c r="C25" i="13"/>
  <c r="E2708" i="20"/>
  <c r="I3027" i="20"/>
  <c r="D3232" i="20"/>
  <c r="D3120" i="20"/>
  <c r="E3005" i="20"/>
  <c r="E2786" i="20"/>
  <c r="I2561" i="20"/>
  <c r="D3142" i="20"/>
  <c r="I3039" i="20"/>
  <c r="H2851" i="20"/>
  <c r="D3195" i="20"/>
  <c r="E2720" i="20"/>
  <c r="E2917" i="20"/>
  <c r="H3081" i="20"/>
  <c r="E2762" i="20"/>
  <c r="H2987" i="20"/>
  <c r="E3223" i="20"/>
  <c r="I2797" i="20"/>
  <c r="H3121" i="20"/>
  <c r="E3176" i="20"/>
  <c r="D2912" i="20"/>
  <c r="E3095" i="20"/>
  <c r="E3198" i="20"/>
  <c r="D3042" i="20"/>
  <c r="D2901" i="20"/>
  <c r="D2737" i="20"/>
  <c r="I3050" i="20"/>
  <c r="I2733" i="20"/>
  <c r="H2854" i="20"/>
  <c r="E3013" i="20"/>
  <c r="D2835" i="20"/>
  <c r="I3046" i="20"/>
  <c r="E2945" i="20"/>
  <c r="I3052" i="20"/>
  <c r="D3242" i="20"/>
  <c r="E3034" i="20"/>
  <c r="H2835" i="20"/>
  <c r="E2756" i="20"/>
  <c r="E3247" i="20"/>
  <c r="E3105" i="20"/>
  <c r="D3088" i="20"/>
  <c r="I2952" i="20"/>
  <c r="D2794" i="20"/>
  <c r="D2974" i="20"/>
  <c r="I2728" i="20"/>
  <c r="D2840" i="20"/>
  <c r="D3207" i="20"/>
  <c r="D3093" i="20"/>
  <c r="E2857" i="20"/>
  <c r="I2783" i="20"/>
  <c r="H3235" i="20"/>
  <c r="D3161" i="20"/>
  <c r="I2965" i="20"/>
  <c r="I2820" i="20"/>
  <c r="H2805" i="20"/>
  <c r="H3243" i="20"/>
  <c r="E3113" i="20"/>
  <c r="D2957" i="20"/>
  <c r="I2779" i="20"/>
  <c r="E2783" i="20"/>
  <c r="D3200" i="20"/>
  <c r="I3032" i="20"/>
  <c r="I3048" i="20"/>
  <c r="I2744" i="20"/>
  <c r="E3182" i="20"/>
  <c r="D2966" i="20"/>
  <c r="H2719" i="20"/>
  <c r="D3156" i="20"/>
  <c r="H2970" i="20"/>
  <c r="E3236" i="20"/>
  <c r="D2879" i="20"/>
  <c r="D3024" i="20"/>
  <c r="E2770" i="20"/>
  <c r="D3084" i="20"/>
  <c r="H3061" i="20"/>
  <c r="I2630" i="20"/>
  <c r="H2656" i="20"/>
  <c r="I2838" i="20"/>
  <c r="I3205" i="20"/>
  <c r="I3011" i="20"/>
  <c r="D2853" i="20"/>
  <c r="I2918" i="20"/>
  <c r="E3142" i="20"/>
  <c r="H3221" i="20"/>
  <c r="H2846" i="20"/>
  <c r="E3124" i="20"/>
  <c r="H2911" i="20"/>
  <c r="E3091" i="20"/>
  <c r="E2750" i="20"/>
  <c r="I2930" i="20"/>
  <c r="I3145" i="20"/>
  <c r="D3191" i="20"/>
  <c r="I3106" i="20"/>
  <c r="I3177" i="20"/>
  <c r="D2714" i="20"/>
  <c r="H3205" i="20"/>
  <c r="H3065" i="20"/>
  <c r="I2824" i="20"/>
  <c r="D2765" i="20"/>
  <c r="D2940" i="20"/>
  <c r="E3249" i="20"/>
  <c r="D2679" i="20"/>
  <c r="D3026" i="20"/>
  <c r="H3005" i="20"/>
  <c r="D3137" i="20"/>
  <c r="I2602" i="20"/>
  <c r="I3153" i="20"/>
  <c r="I2950" i="20"/>
  <c r="E2849" i="20"/>
  <c r="D2758" i="20"/>
  <c r="D3183" i="20"/>
  <c r="D2988" i="20"/>
  <c r="D2975" i="20"/>
  <c r="D2827" i="20"/>
  <c r="E2807" i="20"/>
  <c r="D2802" i="20"/>
  <c r="E3172" i="20"/>
  <c r="H2666" i="20"/>
  <c r="E3096" i="20"/>
  <c r="H2974" i="20"/>
  <c r="H2754" i="20"/>
  <c r="D2713" i="20"/>
  <c r="I3181" i="20"/>
  <c r="H3053" i="20"/>
  <c r="D2958" i="20"/>
  <c r="I2803" i="20"/>
  <c r="D2775" i="20"/>
  <c r="I3189" i="20"/>
  <c r="I3047" i="20"/>
  <c r="I2877" i="20"/>
  <c r="H2781" i="20"/>
  <c r="E3213" i="20"/>
  <c r="H3162" i="20"/>
  <c r="D2921" i="20"/>
  <c r="E2995" i="20"/>
  <c r="D2659" i="20"/>
  <c r="I3090" i="20"/>
  <c r="I2858" i="20"/>
  <c r="H3167" i="20"/>
  <c r="D3081" i="20"/>
  <c r="I2670" i="20"/>
  <c r="I2897" i="20"/>
  <c r="I3073" i="20"/>
  <c r="I2767" i="20"/>
  <c r="I2610" i="20"/>
  <c r="E2758" i="20"/>
  <c r="G164" i="13"/>
  <c r="D2847" i="20"/>
  <c r="I2791" i="20"/>
  <c r="H2956" i="20"/>
  <c r="E3212" i="20"/>
  <c r="E3153" i="20"/>
  <c r="H2828" i="20"/>
  <c r="E2672" i="20"/>
  <c r="H3164" i="20"/>
  <c r="D2967" i="20"/>
  <c r="E2836" i="20"/>
  <c r="I2976" i="20"/>
  <c r="D3018" i="20"/>
  <c r="I2968" i="20"/>
  <c r="E2724" i="20"/>
  <c r="E2629" i="20"/>
  <c r="D3119" i="20"/>
  <c r="H2998" i="20"/>
  <c r="I3214" i="20"/>
  <c r="H2681" i="20"/>
  <c r="H2794" i="20"/>
  <c r="E2845" i="20"/>
  <c r="D3032" i="20"/>
  <c r="E2853" i="20"/>
  <c r="I2929" i="20"/>
  <c r="E2693" i="20"/>
  <c r="I3068" i="20"/>
  <c r="I2957" i="20"/>
  <c r="E3192" i="20"/>
  <c r="H2735" i="20"/>
  <c r="H2799" i="20"/>
  <c r="H2826" i="20"/>
  <c r="D2803" i="20"/>
  <c r="H3194" i="20"/>
  <c r="E3099" i="20"/>
  <c r="H2943" i="20"/>
  <c r="E3228" i="20"/>
  <c r="E2799" i="20"/>
  <c r="E2664" i="20"/>
  <c r="E3209" i="20"/>
  <c r="D2995" i="20"/>
  <c r="I2633" i="20"/>
  <c r="H3225" i="20"/>
  <c r="E3068" i="20"/>
  <c r="D2931" i="20"/>
  <c r="H2992" i="20"/>
  <c r="I2932" i="20"/>
  <c r="H3049" i="20"/>
  <c r="I3087" i="20"/>
  <c r="I2868" i="20"/>
  <c r="E2692" i="20"/>
  <c r="I3166" i="20"/>
  <c r="I3002" i="20"/>
  <c r="H2965" i="20"/>
  <c r="I3229" i="20"/>
  <c r="H3059" i="20"/>
  <c r="D2852" i="20"/>
  <c r="D2740" i="20"/>
  <c r="D2731" i="20"/>
  <c r="I2525" i="20"/>
  <c r="H2421" i="20"/>
  <c r="E2264" i="20"/>
  <c r="H2133" i="20"/>
  <c r="E2597" i="20"/>
  <c r="E2726" i="20"/>
  <c r="I2292" i="20"/>
  <c r="E2237" i="20"/>
  <c r="I2067" i="20"/>
  <c r="E2455" i="20"/>
  <c r="I2588" i="20"/>
  <c r="H2306" i="20"/>
  <c r="I2173" i="20"/>
  <c r="H3183" i="20"/>
  <c r="D3248" i="20"/>
  <c r="D3099" i="20"/>
  <c r="D2959" i="20"/>
  <c r="I2891" i="20"/>
  <c r="E2677" i="20"/>
  <c r="I2578" i="20"/>
  <c r="D2518" i="20"/>
  <c r="E2215" i="20"/>
  <c r="H2084" i="20"/>
  <c r="I2127" i="20"/>
  <c r="E2451" i="20"/>
  <c r="E2573" i="20"/>
  <c r="H2302" i="20"/>
  <c r="D2231" i="20"/>
  <c r="I2131" i="20"/>
  <c r="D2464" i="20"/>
  <c r="H2539" i="20"/>
  <c r="D2234" i="20"/>
  <c r="I2230" i="20"/>
  <c r="D2839" i="20"/>
  <c r="D3031" i="20"/>
  <c r="I3003" i="20"/>
  <c r="H3025" i="20"/>
  <c r="D2788" i="20"/>
  <c r="I2664" i="20"/>
  <c r="D2488" i="20"/>
  <c r="H2441" i="20"/>
  <c r="E2308" i="20"/>
  <c r="D2108" i="20"/>
  <c r="H2662" i="20"/>
  <c r="E2619" i="20"/>
  <c r="H2453" i="20"/>
  <c r="D2311" i="20"/>
  <c r="I2909" i="20"/>
  <c r="D2809" i="20"/>
  <c r="D2970" i="20"/>
  <c r="E3052" i="20"/>
  <c r="I2974" i="20"/>
  <c r="E2820" i="20"/>
  <c r="D2619" i="20"/>
  <c r="E3146" i="20"/>
  <c r="H2866" i="20"/>
  <c r="I2782" i="20"/>
  <c r="E2964" i="20"/>
  <c r="H3013" i="20"/>
  <c r="D2811" i="20"/>
  <c r="I2775" i="20"/>
  <c r="D3241" i="20"/>
  <c r="I3117" i="20"/>
  <c r="D3011" i="20"/>
  <c r="I3102" i="20"/>
  <c r="D3235" i="20"/>
  <c r="E2796" i="20"/>
  <c r="I2842" i="20"/>
  <c r="I3118" i="20"/>
  <c r="H2926" i="20"/>
  <c r="H2766" i="20"/>
  <c r="I3171" i="20"/>
  <c r="I2645" i="20"/>
  <c r="D2976" i="20"/>
  <c r="D3097" i="20"/>
  <c r="E2736" i="20"/>
  <c r="H3217" i="20"/>
  <c r="E2818" i="20"/>
  <c r="E2743" i="20"/>
  <c r="E3218" i="20"/>
  <c r="D3118" i="20"/>
  <c r="I2845" i="20"/>
  <c r="D3153" i="20"/>
  <c r="I3236" i="20"/>
  <c r="E3215" i="20"/>
  <c r="E3133" i="20"/>
  <c r="H2897" i="20"/>
  <c r="H2697" i="20"/>
  <c r="E3229" i="20"/>
  <c r="H3060" i="20"/>
  <c r="I3076" i="20"/>
  <c r="E2897" i="20"/>
  <c r="E2865" i="20"/>
  <c r="H2896" i="20"/>
  <c r="H2985" i="20"/>
  <c r="I2874" i="20"/>
  <c r="D2608" i="20"/>
  <c r="I3114" i="20"/>
  <c r="I2951" i="20"/>
  <c r="D3167" i="20"/>
  <c r="D3177" i="20"/>
  <c r="E2952" i="20"/>
  <c r="D2923" i="20"/>
  <c r="I2657" i="20"/>
  <c r="I2516" i="20"/>
  <c r="D2514" i="20"/>
  <c r="H2270" i="20"/>
  <c r="E2319" i="20"/>
  <c r="H2264" i="20"/>
  <c r="D2717" i="20"/>
  <c r="I2413" i="20"/>
  <c r="H2239" i="20"/>
  <c r="H2149" i="20"/>
  <c r="H2123" i="20"/>
  <c r="I2652" i="20"/>
  <c r="D2408" i="20"/>
  <c r="E2223" i="20"/>
  <c r="H2108" i="20"/>
  <c r="H3101" i="20"/>
  <c r="H2859" i="20"/>
  <c r="D3016" i="20"/>
  <c r="D2894" i="20"/>
  <c r="D2800" i="20"/>
  <c r="D2624" i="20"/>
  <c r="D2485" i="20"/>
  <c r="H2411" i="20"/>
  <c r="D2341" i="20"/>
  <c r="H2194" i="20"/>
  <c r="H2199" i="20"/>
  <c r="I2620" i="20"/>
  <c r="E2555" i="20"/>
  <c r="E2219" i="20"/>
  <c r="E2144" i="20"/>
  <c r="H2078" i="20"/>
  <c r="H2558" i="20"/>
  <c r="E2402" i="20"/>
  <c r="E2360" i="20"/>
  <c r="D2128" i="20"/>
  <c r="E3014" i="20"/>
  <c r="D2928" i="20"/>
  <c r="H3086" i="20"/>
  <c r="H2877" i="20"/>
  <c r="I2637" i="20"/>
  <c r="H2595" i="20"/>
  <c r="I2599" i="20"/>
  <c r="E2327" i="20"/>
  <c r="D2240" i="20"/>
  <c r="I2010" i="20"/>
  <c r="I2559" i="20"/>
  <c r="E2501" i="20"/>
  <c r="I2305" i="20"/>
  <c r="I2557" i="20"/>
  <c r="H2806" i="20"/>
  <c r="E2891" i="20"/>
  <c r="H3050" i="20"/>
  <c r="I2985" i="20"/>
  <c r="I2742" i="20"/>
  <c r="H2733" i="20"/>
  <c r="D3155" i="20"/>
  <c r="E2727" i="20"/>
  <c r="H2784" i="20"/>
  <c r="H2892" i="20"/>
  <c r="I2937" i="20"/>
  <c r="E2944" i="20"/>
  <c r="E2798" i="20"/>
  <c r="I3204" i="20"/>
  <c r="D3059" i="20"/>
  <c r="I2941" i="20"/>
  <c r="H3184" i="20"/>
  <c r="I3233" i="20"/>
  <c r="D2798" i="20"/>
  <c r="D2745" i="20"/>
  <c r="D2965" i="20"/>
  <c r="I2850" i="20"/>
  <c r="D2757" i="20"/>
  <c r="H3227" i="20"/>
  <c r="E3094" i="20"/>
  <c r="D2973" i="20"/>
  <c r="I3062" i="20"/>
  <c r="H3191" i="20"/>
  <c r="E3122" i="20"/>
  <c r="D2844" i="20"/>
  <c r="I2653" i="20"/>
  <c r="D3210" i="20"/>
  <c r="H2868" i="20"/>
  <c r="D2868" i="20"/>
  <c r="D2980" i="20"/>
  <c r="D3216" i="20"/>
  <c r="E3232" i="20"/>
  <c r="D3114" i="20"/>
  <c r="H2902" i="20"/>
  <c r="E2628" i="20"/>
  <c r="D3144" i="20"/>
  <c r="I2992" i="20"/>
  <c r="I2942" i="20"/>
  <c r="E2777" i="20"/>
  <c r="I2862" i="20"/>
  <c r="I2827" i="20"/>
  <c r="E2927" i="20"/>
  <c r="H2764" i="20"/>
  <c r="E3221" i="20"/>
  <c r="E3141" i="20"/>
  <c r="I3141" i="20"/>
  <c r="H3037" i="20"/>
  <c r="D3125" i="20"/>
  <c r="H2953" i="20"/>
  <c r="I2823" i="20"/>
  <c r="H2573" i="20"/>
  <c r="H2465" i="20"/>
  <c r="I2409" i="20"/>
  <c r="I2378" i="20"/>
  <c r="H2265" i="20"/>
  <c r="D2166" i="20"/>
  <c r="I2541" i="20"/>
  <c r="I2491" i="20"/>
  <c r="E2396" i="20"/>
  <c r="E2080" i="20"/>
  <c r="E2275" i="20"/>
  <c r="D2507" i="20"/>
  <c r="D2375" i="20"/>
  <c r="H2381" i="20"/>
  <c r="E2148" i="20"/>
  <c r="E3032" i="20"/>
  <c r="H2880" i="20"/>
  <c r="E3022" i="20"/>
  <c r="I2915" i="20"/>
  <c r="H2825" i="20"/>
  <c r="I2678" i="20"/>
  <c r="E2623" i="20"/>
  <c r="E2468" i="20"/>
  <c r="H2384" i="20"/>
  <c r="E2140" i="20"/>
  <c r="E2114" i="20"/>
  <c r="D2489" i="20"/>
  <c r="H2415" i="20"/>
  <c r="I2467" i="20"/>
  <c r="D2060" i="20"/>
  <c r="H2203" i="20"/>
  <c r="I2461" i="20"/>
  <c r="I2475" i="20"/>
  <c r="I2374" i="20"/>
  <c r="E2201" i="20"/>
  <c r="I3057" i="20"/>
  <c r="D2760" i="20"/>
  <c r="E3041" i="20"/>
  <c r="H2910" i="20"/>
  <c r="H2705" i="20"/>
  <c r="E2507" i="20"/>
  <c r="I2628" i="20"/>
  <c r="D2366" i="20"/>
  <c r="H2148" i="20"/>
  <c r="H1914" i="20"/>
  <c r="I2668" i="20"/>
  <c r="D2695" i="20"/>
  <c r="D2265" i="20"/>
  <c r="I2312" i="20"/>
  <c r="I2225" i="20"/>
  <c r="E3160" i="20"/>
  <c r="H2542" i="20"/>
  <c r="D2889" i="20"/>
  <c r="H2819" i="20"/>
  <c r="E2982" i="20"/>
  <c r="H2755" i="20"/>
  <c r="I2712" i="20"/>
  <c r="E2817" i="20"/>
  <c r="I2740" i="20"/>
  <c r="I3249" i="20"/>
  <c r="H2747" i="20"/>
  <c r="E3012" i="20"/>
  <c r="I2787" i="20"/>
  <c r="E2791" i="20"/>
  <c r="H3246" i="20"/>
  <c r="E3045" i="20"/>
  <c r="I2768" i="20"/>
  <c r="D3045" i="20"/>
  <c r="I3161" i="20"/>
  <c r="E3234" i="20"/>
  <c r="H2729" i="20"/>
  <c r="I3034" i="20"/>
  <c r="D2916" i="20"/>
  <c r="D2782" i="20"/>
  <c r="E3231" i="20"/>
  <c r="D3040" i="20"/>
  <c r="I2890" i="20"/>
  <c r="I2988" i="20"/>
  <c r="H3154" i="20"/>
  <c r="I2982" i="20"/>
  <c r="I2815" i="20"/>
  <c r="H2569" i="20"/>
  <c r="H3118" i="20"/>
  <c r="E2808" i="20"/>
  <c r="E2950" i="20"/>
  <c r="I3042" i="20"/>
  <c r="D3108" i="20"/>
  <c r="E3033" i="20"/>
  <c r="H3190" i="20"/>
  <c r="E2851" i="20"/>
  <c r="D2545" i="20"/>
  <c r="I3242" i="20"/>
  <c r="I2986" i="20"/>
  <c r="E2661" i="20"/>
  <c r="D2747" i="20"/>
  <c r="D2741" i="20"/>
  <c r="H2802" i="20"/>
  <c r="I2990" i="20"/>
  <c r="E2832" i="20"/>
  <c r="H3175" i="20"/>
  <c r="E3097" i="20"/>
  <c r="I2812" i="20"/>
  <c r="E3038" i="20"/>
  <c r="E3128" i="20"/>
  <c r="E2875" i="20"/>
  <c r="H2849" i="20"/>
  <c r="H2701" i="20"/>
  <c r="D2607" i="20"/>
  <c r="H2455" i="20"/>
  <c r="I2288" i="20"/>
  <c r="H2250" i="20"/>
  <c r="I2063" i="20"/>
  <c r="I2536" i="20"/>
  <c r="I2575" i="20"/>
  <c r="D2337" i="20"/>
  <c r="I2206" i="20"/>
  <c r="E2689" i="20"/>
  <c r="E2494" i="20"/>
  <c r="E2445" i="20"/>
  <c r="I2336" i="20"/>
  <c r="D2064" i="20"/>
  <c r="E2803" i="20"/>
  <c r="E2936" i="20"/>
  <c r="D3036" i="20"/>
  <c r="E2793" i="20"/>
  <c r="D2814" i="20"/>
  <c r="D2573" i="20"/>
  <c r="H2467" i="20"/>
  <c r="D2367" i="20"/>
  <c r="E2325" i="20"/>
  <c r="H2182" i="20"/>
  <c r="D2228" i="20"/>
  <c r="D2460" i="20"/>
  <c r="H2477" i="20"/>
  <c r="D2248" i="20"/>
  <c r="H2186" i="20"/>
  <c r="E2134" i="20"/>
  <c r="I2459" i="20"/>
  <c r="I2323" i="20"/>
  <c r="H2316" i="20"/>
  <c r="D2116" i="20"/>
  <c r="E2880" i="20"/>
  <c r="H2633" i="20"/>
  <c r="I3025" i="20"/>
  <c r="E2887" i="20"/>
  <c r="E2648" i="20"/>
  <c r="D2442" i="20"/>
  <c r="H2343" i="20"/>
  <c r="E2279" i="20"/>
  <c r="E2064" i="20"/>
  <c r="I2207" i="20"/>
  <c r="H2615" i="20"/>
  <c r="H2432" i="20"/>
  <c r="E2321" i="20"/>
  <c r="D2244" i="20"/>
  <c r="I2014" i="20"/>
  <c r="I2627" i="20"/>
  <c r="E2615" i="20"/>
  <c r="H2513" i="20"/>
  <c r="D2354" i="20"/>
  <c r="E2294" i="20"/>
  <c r="I2910" i="20"/>
  <c r="H2768" i="20"/>
  <c r="D3053" i="20"/>
  <c r="I2848" i="20"/>
  <c r="H2648" i="20"/>
  <c r="H2618" i="20"/>
  <c r="E2470" i="20"/>
  <c r="H2377" i="20"/>
  <c r="I2074" i="20"/>
  <c r="H2540" i="20"/>
  <c r="D2500" i="20"/>
  <c r="I2350" i="20"/>
  <c r="D2204" i="20"/>
  <c r="I3081" i="20"/>
  <c r="H3238" i="20"/>
  <c r="I2971" i="20"/>
  <c r="I2863" i="20"/>
  <c r="D3025" i="20"/>
  <c r="D3244" i="20"/>
  <c r="E2885" i="20"/>
  <c r="E2842" i="20"/>
  <c r="E2893" i="20"/>
  <c r="E2787" i="20"/>
  <c r="H2634" i="20"/>
  <c r="H2840" i="20"/>
  <c r="D2655" i="20"/>
  <c r="D3224" i="20"/>
  <c r="E2668" i="20"/>
  <c r="I2914" i="20"/>
  <c r="H2723" i="20"/>
  <c r="D2725" i="20"/>
  <c r="E3187" i="20"/>
  <c r="H3064" i="20"/>
  <c r="D3170" i="20"/>
  <c r="H3058" i="20"/>
  <c r="H3041" i="20"/>
  <c r="E3080" i="20"/>
  <c r="I2694" i="20"/>
  <c r="H2876" i="20"/>
  <c r="H2778" i="20"/>
  <c r="H2817" i="20"/>
  <c r="D3146" i="20"/>
  <c r="E2760" i="20"/>
  <c r="H2886" i="20"/>
  <c r="E2975" i="20"/>
  <c r="H2984" i="20"/>
  <c r="H2996" i="20"/>
  <c r="H2869" i="20"/>
  <c r="H2693" i="20"/>
  <c r="E3102" i="20"/>
  <c r="I3172" i="20"/>
  <c r="D2700" i="20"/>
  <c r="E3058" i="20"/>
  <c r="I3122" i="20"/>
  <c r="H2929" i="20"/>
  <c r="D2956" i="20"/>
  <c r="E2829" i="20"/>
  <c r="D2684" i="20"/>
  <c r="H3165" i="20"/>
  <c r="D3064" i="20"/>
  <c r="H3196" i="20"/>
  <c r="I2625" i="20"/>
  <c r="H2725" i="20"/>
  <c r="E2804" i="20"/>
  <c r="E2923" i="20"/>
  <c r="I2726" i="20"/>
  <c r="E3199" i="20"/>
  <c r="D3121" i="20"/>
  <c r="D3240" i="20"/>
  <c r="H2962" i="20"/>
  <c r="D3188" i="20"/>
  <c r="E2934" i="20"/>
  <c r="E2809" i="20"/>
  <c r="E2613" i="20"/>
  <c r="E2503" i="20"/>
  <c r="E2543" i="20"/>
  <c r="H2235" i="20"/>
  <c r="I2089" i="20"/>
  <c r="I2188" i="20"/>
  <c r="H2469" i="20"/>
  <c r="E2595" i="20"/>
  <c r="E2268" i="20"/>
  <c r="H2137" i="20"/>
  <c r="D2581" i="20"/>
  <c r="H2549" i="20"/>
  <c r="I2315" i="20"/>
  <c r="D2252" i="20"/>
  <c r="H2190" i="20"/>
  <c r="E3168" i="20"/>
  <c r="H2736" i="20"/>
  <c r="H2983" i="20"/>
  <c r="D2817" i="20"/>
  <c r="D2728" i="20"/>
  <c r="I2600" i="20"/>
  <c r="E2502" i="20"/>
  <c r="H2333" i="20"/>
  <c r="D2313" i="20"/>
  <c r="E2097" i="20"/>
  <c r="D2577" i="20"/>
  <c r="E2528" i="20"/>
  <c r="D2371" i="20"/>
  <c r="E2249" i="20"/>
  <c r="E2117" i="20"/>
  <c r="I2563" i="20"/>
  <c r="D2831" i="20"/>
  <c r="I2338" i="20"/>
  <c r="E2331" i="20"/>
  <c r="E2262" i="20"/>
  <c r="D2749" i="20"/>
  <c r="I3202" i="20"/>
  <c r="H3000" i="20"/>
  <c r="E2908" i="20"/>
  <c r="D2549" i="20"/>
  <c r="E2569" i="20"/>
  <c r="I2530" i="20"/>
  <c r="D2210" i="20"/>
  <c r="E2189" i="20"/>
  <c r="H2138" i="20"/>
  <c r="E2511" i="20"/>
  <c r="H2347" i="20"/>
  <c r="E2283" i="20"/>
  <c r="I3010" i="20"/>
  <c r="D3128" i="20"/>
  <c r="D2773" i="20"/>
  <c r="E2823" i="20"/>
  <c r="D2942" i="20"/>
  <c r="H2743" i="20"/>
  <c r="E3244" i="20"/>
  <c r="H3207" i="20"/>
  <c r="H3248" i="20"/>
  <c r="D3148" i="20"/>
  <c r="H3200" i="20"/>
  <c r="E2961" i="20"/>
  <c r="E2746" i="20"/>
  <c r="D2683" i="20"/>
  <c r="I3152" i="20"/>
  <c r="E3088" i="20"/>
  <c r="D2843" i="20"/>
  <c r="I2921" i="20"/>
  <c r="D3019" i="20"/>
  <c r="H3038" i="20"/>
  <c r="D3214" i="20"/>
  <c r="H2901" i="20"/>
  <c r="E2733" i="20"/>
  <c r="I2589" i="20"/>
  <c r="I3127" i="20"/>
  <c r="E3245" i="20"/>
  <c r="D2754" i="20"/>
  <c r="D2903" i="20"/>
  <c r="E2983" i="20"/>
  <c r="I2947" i="20"/>
  <c r="H2893" i="20"/>
  <c r="E2609" i="20"/>
  <c r="D3158" i="20"/>
  <c r="I3120" i="20"/>
  <c r="D3171" i="20"/>
  <c r="I2931" i="20"/>
  <c r="E2958" i="20"/>
  <c r="E2812" i="20"/>
  <c r="E3031" i="20"/>
  <c r="D2821" i="20"/>
  <c r="H3198" i="20"/>
  <c r="H3074" i="20"/>
  <c r="H3029" i="20"/>
  <c r="H3112" i="20"/>
  <c r="E3206" i="20"/>
  <c r="I2674" i="20"/>
  <c r="D2806" i="20"/>
  <c r="D2842" i="20"/>
  <c r="I2777" i="20"/>
  <c r="E3216" i="20"/>
  <c r="E3021" i="20"/>
  <c r="I2834" i="20"/>
  <c r="H2888" i="20"/>
  <c r="E3055" i="20"/>
  <c r="I2927" i="20"/>
  <c r="D2718" i="20"/>
  <c r="D2669" i="20"/>
  <c r="D2426" i="20"/>
  <c r="H2562" i="20"/>
  <c r="E2347" i="20"/>
  <c r="H2129" i="20"/>
  <c r="H2119" i="20"/>
  <c r="D2639" i="20"/>
  <c r="E2390" i="20"/>
  <c r="H2269" i="20"/>
  <c r="H2272" i="20"/>
  <c r="I2608" i="20"/>
  <c r="H2537" i="20"/>
  <c r="E2258" i="20"/>
  <c r="H2352" i="20"/>
  <c r="E2121" i="20"/>
  <c r="I3038" i="20"/>
  <c r="D2672" i="20"/>
  <c r="H2904" i="20"/>
  <c r="E3035" i="20"/>
  <c r="I2731" i="20"/>
  <c r="I2671" i="20"/>
  <c r="D2504" i="20"/>
  <c r="E2250" i="20"/>
  <c r="E2229" i="20"/>
  <c r="D2226" i="20"/>
  <c r="I2604" i="20"/>
  <c r="H2396" i="20"/>
  <c r="D2339" i="20"/>
  <c r="D2249" i="20"/>
  <c r="D2263" i="20"/>
  <c r="I2672" i="20"/>
  <c r="H2449" i="20"/>
  <c r="D2269" i="20"/>
  <c r="D2264" i="20"/>
  <c r="I2018" i="20"/>
  <c r="I3165" i="20"/>
  <c r="D3231" i="20"/>
  <c r="H3062" i="20"/>
  <c r="E2837" i="20"/>
  <c r="D2688" i="20"/>
  <c r="I2770" i="20"/>
  <c r="D2506" i="20"/>
  <c r="D2363" i="20"/>
  <c r="D2120" i="20"/>
  <c r="I2275" i="20"/>
  <c r="D2446" i="20"/>
  <c r="I2539" i="20"/>
  <c r="I3009" i="20"/>
  <c r="D3050" i="20"/>
  <c r="D3246" i="20"/>
  <c r="I2585" i="20"/>
  <c r="H2989" i="20"/>
  <c r="H2807" i="20"/>
  <c r="D3189" i="20"/>
  <c r="H3073" i="20"/>
  <c r="H3166" i="20"/>
  <c r="I3130" i="20"/>
  <c r="H3098" i="20"/>
  <c r="I2958" i="20"/>
  <c r="D2778" i="20"/>
  <c r="I2634" i="20"/>
  <c r="E3189" i="20"/>
  <c r="D2985" i="20"/>
  <c r="I2666" i="20"/>
  <c r="D2818" i="20"/>
  <c r="H2971" i="20"/>
  <c r="I2940" i="20"/>
  <c r="D3203" i="20"/>
  <c r="I2835" i="20"/>
  <c r="D2769" i="20"/>
  <c r="I2702" i="20"/>
  <c r="H3111" i="20"/>
  <c r="E3129" i="20"/>
  <c r="E2774" i="20"/>
  <c r="D2898" i="20"/>
  <c r="I2954" i="20"/>
  <c r="I2973" i="20"/>
  <c r="E2801" i="20"/>
  <c r="D2673" i="20"/>
  <c r="I3182" i="20"/>
  <c r="H3030" i="20"/>
  <c r="I2793" i="20"/>
  <c r="I2795" i="20"/>
  <c r="I2855" i="20"/>
  <c r="I2790" i="20"/>
  <c r="I2943" i="20"/>
  <c r="I2773" i="20"/>
  <c r="I3216" i="20"/>
  <c r="E3130" i="20"/>
  <c r="E3019" i="20"/>
  <c r="E3100" i="20"/>
  <c r="E3072" i="20"/>
  <c r="D3243" i="20"/>
  <c r="H3245" i="20"/>
  <c r="D2896" i="20"/>
  <c r="I2697" i="20"/>
  <c r="D3208" i="20"/>
  <c r="I3086" i="20"/>
  <c r="D3141" i="20"/>
  <c r="I2709" i="20"/>
  <c r="H3031" i="20"/>
  <c r="H2834" i="20"/>
  <c r="D2779" i="20"/>
  <c r="E2593" i="20"/>
  <c r="H2668" i="20"/>
  <c r="I2403" i="20"/>
  <c r="I2390" i="20"/>
  <c r="E2076" i="20"/>
  <c r="E2267" i="20"/>
  <c r="E2523" i="20"/>
  <c r="E2345" i="20"/>
  <c r="H2258" i="20"/>
  <c r="D2173" i="20"/>
  <c r="H2555" i="20"/>
  <c r="H2400" i="20"/>
  <c r="D2361" i="20"/>
  <c r="E2253" i="20"/>
  <c r="D2271" i="20"/>
  <c r="D2906" i="20"/>
  <c r="D3222" i="20"/>
  <c r="I2920" i="20"/>
  <c r="H2814" i="20"/>
  <c r="H2637" i="20"/>
  <c r="H2527" i="20"/>
  <c r="H2433" i="20"/>
  <c r="E2372" i="20"/>
  <c r="D2227" i="20"/>
  <c r="I1946" i="20"/>
  <c r="I2711" i="20"/>
  <c r="D2454" i="20"/>
  <c r="E2254" i="20"/>
  <c r="I2166" i="20"/>
  <c r="I1950" i="20"/>
  <c r="H2619" i="20"/>
  <c r="E2466" i="20"/>
  <c r="H2391" i="20"/>
  <c r="H2162" i="20"/>
  <c r="H1936" i="20"/>
  <c r="H3023" i="20"/>
  <c r="H3107" i="20"/>
  <c r="H2882" i="20"/>
  <c r="D2859" i="20"/>
  <c r="H2621" i="20"/>
  <c r="I2453" i="20"/>
  <c r="H2445" i="20"/>
  <c r="D2292" i="20"/>
  <c r="I2272" i="20"/>
  <c r="E2174" i="20"/>
  <c r="E2577" i="20"/>
  <c r="E2530" i="20"/>
  <c r="I2340" i="20"/>
  <c r="D2124" i="20"/>
  <c r="E2826" i="20"/>
  <c r="I3019" i="20"/>
  <c r="H3180" i="20"/>
  <c r="E3190" i="20"/>
  <c r="I2882" i="20"/>
  <c r="E2744" i="20"/>
  <c r="I3140" i="20"/>
  <c r="E3148" i="20"/>
  <c r="E3025" i="20"/>
  <c r="E2966" i="20"/>
  <c r="H3052" i="20"/>
  <c r="I2866" i="20"/>
  <c r="H2789" i="20"/>
  <c r="H2702" i="20"/>
  <c r="E3071" i="20"/>
  <c r="H2973" i="20"/>
  <c r="D3221" i="20"/>
  <c r="H2815" i="20"/>
  <c r="E2951" i="20"/>
  <c r="D2951" i="20"/>
  <c r="E3191" i="20"/>
  <c r="H2857" i="20"/>
  <c r="E2780" i="20"/>
  <c r="H2629" i="20"/>
  <c r="E3135" i="20"/>
  <c r="E3051" i="20"/>
  <c r="I2606" i="20"/>
  <c r="I2734" i="20"/>
  <c r="E2779" i="20"/>
  <c r="E2895" i="20"/>
  <c r="D2861" i="20"/>
  <c r="I3138" i="20"/>
  <c r="I3148" i="20"/>
  <c r="E2939" i="20"/>
  <c r="I2686" i="20"/>
  <c r="H2797" i="20"/>
  <c r="H2771" i="20"/>
  <c r="H3222" i="20"/>
  <c r="D2950" i="20"/>
  <c r="D2780" i="20"/>
  <c r="H3208" i="20"/>
  <c r="D3154" i="20"/>
  <c r="H3028" i="20"/>
  <c r="E3056" i="20"/>
  <c r="D3107" i="20"/>
  <c r="I3241" i="20"/>
  <c r="H3129" i="20"/>
  <c r="I3055" i="20"/>
  <c r="H2628" i="20"/>
  <c r="D3132" i="20"/>
  <c r="I3012" i="20"/>
  <c r="D3090" i="20"/>
  <c r="D2620" i="20"/>
  <c r="D2929" i="20"/>
  <c r="E2856" i="20"/>
  <c r="E2765" i="20"/>
  <c r="D2710" i="20"/>
  <c r="D2461" i="20"/>
  <c r="E2386" i="20"/>
  <c r="H2331" i="20"/>
  <c r="I2202" i="20"/>
  <c r="H2674" i="20"/>
  <c r="D2430" i="20"/>
  <c r="H2274" i="20"/>
  <c r="I2093" i="20"/>
  <c r="H2225" i="20"/>
  <c r="H2535" i="20"/>
  <c r="I2385" i="20"/>
  <c r="I2411" i="20"/>
  <c r="D2257" i="20"/>
  <c r="I1954" i="20"/>
  <c r="H2739" i="20"/>
  <c r="H3076" i="20"/>
  <c r="H2942" i="20"/>
  <c r="E2868" i="20"/>
  <c r="E2584" i="20"/>
  <c r="E2434" i="20"/>
  <c r="I2362" i="20"/>
  <c r="H2298" i="20"/>
  <c r="I2159" i="20"/>
  <c r="I2213" i="20"/>
  <c r="H2531" i="20"/>
  <c r="I2381" i="20"/>
  <c r="I2341" i="20"/>
  <c r="H2104" i="20"/>
  <c r="D2219" i="20"/>
  <c r="E2515" i="20"/>
  <c r="H2366" i="20"/>
  <c r="E2287" i="20"/>
  <c r="E2088" i="20"/>
  <c r="I3190" i="20"/>
  <c r="E2971" i="20"/>
  <c r="E3143" i="20"/>
  <c r="E2905" i="20"/>
  <c r="I2749" i="20"/>
  <c r="I2555" i="20"/>
  <c r="I2481" i="20"/>
  <c r="I2376" i="20"/>
  <c r="E2414" i="20"/>
  <c r="E2173" i="20"/>
  <c r="D2094" i="20"/>
  <c r="I2457" i="20"/>
  <c r="E2398" i="20"/>
  <c r="H2422" i="20"/>
  <c r="I2295" i="20"/>
  <c r="E2183" i="20"/>
  <c r="H2682" i="20"/>
  <c r="H2644" i="20"/>
  <c r="H2290" i="20"/>
  <c r="D2241" i="20"/>
  <c r="E1945" i="20"/>
  <c r="I2905" i="20"/>
  <c r="I3121" i="20"/>
  <c r="E2873" i="20"/>
  <c r="H2772" i="20"/>
  <c r="I2619" i="20"/>
  <c r="H2462" i="20"/>
  <c r="D2322" i="20"/>
  <c r="E2302" i="20"/>
  <c r="E2118" i="20"/>
  <c r="D2522" i="20"/>
  <c r="E2357" i="20"/>
  <c r="D2307" i="20"/>
  <c r="E3062" i="20"/>
  <c r="H2793" i="20"/>
  <c r="E3164" i="20"/>
  <c r="I2813" i="20"/>
  <c r="D2230" i="20"/>
  <c r="I2298" i="20"/>
  <c r="I2537" i="20"/>
  <c r="I2531" i="20"/>
  <c r="D2325" i="20"/>
  <c r="D2919" i="20"/>
  <c r="I2654" i="20"/>
  <c r="I3006" i="20"/>
  <c r="I2753" i="20"/>
  <c r="D2502" i="20"/>
  <c r="E2370" i="20"/>
  <c r="E2263" i="20"/>
  <c r="H2679" i="20"/>
  <c r="D2425" i="20"/>
  <c r="E2132" i="20"/>
  <c r="I2878" i="20"/>
  <c r="D3152" i="20"/>
  <c r="H2890" i="20"/>
  <c r="H2700" i="20"/>
  <c r="D2586" i="20"/>
  <c r="E2717" i="20"/>
  <c r="H2585" i="20"/>
  <c r="D2387" i="20"/>
  <c r="D2113" i="20"/>
  <c r="I2675" i="20"/>
  <c r="I2401" i="20"/>
  <c r="E2300" i="20"/>
  <c r="D2133" i="20"/>
  <c r="H2557" i="20"/>
  <c r="E2566" i="20"/>
  <c r="D2428" i="20"/>
  <c r="I2904" i="20"/>
  <c r="D3212" i="20"/>
  <c r="H2951" i="20"/>
  <c r="H2765" i="20"/>
  <c r="E2594" i="20"/>
  <c r="D2396" i="20"/>
  <c r="I2332" i="20"/>
  <c r="D1965" i="20"/>
  <c r="I2718" i="20"/>
  <c r="D2480" i="20"/>
  <c r="E2403" i="20"/>
  <c r="E3241" i="20"/>
  <c r="D2724" i="20"/>
  <c r="I2936" i="20"/>
  <c r="D2819" i="20"/>
  <c r="E2728" i="20"/>
  <c r="I2618" i="20"/>
  <c r="I2579" i="20"/>
  <c r="H2430" i="20"/>
  <c r="I2101" i="20"/>
  <c r="I2622" i="20"/>
  <c r="D2503" i="20"/>
  <c r="H2319" i="20"/>
  <c r="H2365" i="20"/>
  <c r="I2079" i="20"/>
  <c r="E2465" i="20"/>
  <c r="E2462" i="20"/>
  <c r="I2317" i="20"/>
  <c r="H2089" i="20"/>
  <c r="H3105" i="20"/>
  <c r="I2497" i="20"/>
  <c r="D2314" i="20"/>
  <c r="H2610" i="20"/>
  <c r="I2463" i="20"/>
  <c r="I2287" i="20"/>
  <c r="I2282" i="20"/>
  <c r="E2190" i="20"/>
  <c r="E2625" i="20"/>
  <c r="E2634" i="20"/>
  <c r="I2476" i="20"/>
  <c r="H2412" i="20"/>
  <c r="E2108" i="20"/>
  <c r="I2591" i="20"/>
  <c r="H2436" i="20"/>
  <c r="D2701" i="20"/>
  <c r="H2346" i="20"/>
  <c r="D2287" i="20"/>
  <c r="E2586" i="20"/>
  <c r="I2368" i="20"/>
  <c r="D2594" i="20"/>
  <c r="I2564" i="20"/>
  <c r="H2127" i="20"/>
  <c r="E2531" i="20"/>
  <c r="I2327" i="20"/>
  <c r="H2297" i="20"/>
  <c r="H2277" i="20"/>
  <c r="H2254" i="20"/>
  <c r="E2477" i="20"/>
  <c r="E2713" i="20"/>
  <c r="E2247" i="20"/>
  <c r="E2162" i="20"/>
  <c r="H2218" i="20"/>
  <c r="D2558" i="20"/>
  <c r="H2561" i="20"/>
  <c r="H2521" i="20"/>
  <c r="D2356" i="20"/>
  <c r="E1973" i="20"/>
  <c r="E2650" i="20"/>
  <c r="H2649" i="20"/>
  <c r="E1927" i="20"/>
  <c r="I2154" i="20"/>
  <c r="H2559" i="20"/>
  <c r="H2404" i="20"/>
  <c r="E2278" i="20"/>
  <c r="E2257" i="20"/>
  <c r="D2294" i="20"/>
  <c r="I2587" i="20"/>
  <c r="H2419" i="20"/>
  <c r="E2366" i="20"/>
  <c r="E2096" i="20"/>
  <c r="E2196" i="20"/>
  <c r="E2478" i="20"/>
  <c r="I2550" i="20"/>
  <c r="E2269" i="20"/>
  <c r="E2222" i="20"/>
  <c r="D3012" i="20"/>
  <c r="H2714" i="20"/>
  <c r="I2545" i="20"/>
  <c r="H2146" i="20"/>
  <c r="E2519" i="20"/>
  <c r="H2370" i="20"/>
  <c r="D2394" i="20"/>
  <c r="E2205" i="20"/>
  <c r="D2122" i="20"/>
  <c r="D2565" i="20"/>
  <c r="E2384" i="20"/>
  <c r="D2305" i="20"/>
  <c r="D2189" i="20"/>
  <c r="H2256" i="20"/>
  <c r="H2597" i="20"/>
  <c r="D2449" i="20"/>
  <c r="E2101" i="20"/>
  <c r="E2737" i="20"/>
  <c r="I2460" i="20"/>
  <c r="D2671" i="20"/>
  <c r="H2382" i="20"/>
  <c r="E2297" i="20"/>
  <c r="D2530" i="20"/>
  <c r="D2727" i="20"/>
  <c r="H2416" i="20"/>
  <c r="D2103" i="20"/>
  <c r="E2130" i="20"/>
  <c r="E2562" i="20"/>
  <c r="I2715" i="20"/>
  <c r="H2375" i="20"/>
  <c r="D2229" i="20"/>
  <c r="I2658" i="20"/>
  <c r="D2535" i="20"/>
  <c r="D2767" i="20"/>
  <c r="I2322" i="20"/>
  <c r="D2065" i="20"/>
  <c r="E2970" i="20"/>
  <c r="H2065" i="20"/>
  <c r="E2496" i="20"/>
  <c r="H2295" i="20"/>
  <c r="I2419" i="20"/>
  <c r="D2512" i="20"/>
  <c r="I2150" i="20"/>
  <c r="I2586" i="20"/>
  <c r="H2406" i="20"/>
  <c r="E2442" i="20"/>
  <c r="E2407" i="20"/>
  <c r="E2565" i="20"/>
  <c r="D2571" i="20"/>
  <c r="I2310" i="20"/>
  <c r="H2237" i="20"/>
  <c r="E2216" i="20"/>
  <c r="D2638" i="20"/>
  <c r="H2675" i="20"/>
  <c r="H2398" i="20"/>
  <c r="I2380" i="20"/>
  <c r="I2498" i="20"/>
  <c r="I2576" i="20"/>
  <c r="H2475" i="20"/>
  <c r="D2344" i="20"/>
  <c r="E2380" i="20"/>
  <c r="E2089" i="20"/>
  <c r="E2489" i="20"/>
  <c r="I2566" i="20"/>
  <c r="E2309" i="20"/>
  <c r="D2288" i="20"/>
  <c r="E2166" i="20"/>
  <c r="E2167" i="20"/>
  <c r="H1957" i="20"/>
  <c r="I2025" i="20"/>
  <c r="E1799" i="20"/>
  <c r="H1816" i="20"/>
  <c r="I2136" i="20"/>
  <c r="D2326" i="20"/>
  <c r="I2291" i="20"/>
  <c r="H2576" i="20"/>
  <c r="D2080" i="20"/>
  <c r="I2432" i="20"/>
  <c r="I2477" i="20"/>
  <c r="E2387" i="20"/>
  <c r="D2096" i="20"/>
  <c r="E2160" i="20"/>
  <c r="D2661" i="20"/>
  <c r="I2473" i="20"/>
  <c r="E2337" i="20"/>
  <c r="D2155" i="20"/>
  <c r="I1926" i="20"/>
  <c r="D1735" i="20"/>
  <c r="E1752" i="20"/>
  <c r="D1478" i="20"/>
  <c r="E1610" i="20"/>
  <c r="I2339" i="20"/>
  <c r="I2492" i="20"/>
  <c r="I2427" i="20"/>
  <c r="I2133" i="20"/>
  <c r="D2194" i="20"/>
  <c r="I2505" i="20"/>
  <c r="I2451" i="20"/>
  <c r="D2295" i="20"/>
  <c r="H1966" i="20"/>
  <c r="E2635" i="20"/>
  <c r="D2709" i="20"/>
  <c r="H2358" i="20"/>
  <c r="H2367" i="20"/>
  <c r="E2177" i="20"/>
  <c r="I2041" i="20"/>
  <c r="I1994" i="20"/>
  <c r="E1812" i="20"/>
  <c r="H1639" i="20"/>
  <c r="E1600" i="20"/>
  <c r="I2254" i="20"/>
  <c r="H2460" i="20"/>
  <c r="H2435" i="20"/>
  <c r="I2165" i="20"/>
  <c r="D2092" i="20"/>
  <c r="D2597" i="20"/>
  <c r="D2505" i="20"/>
  <c r="E2424" i="20"/>
  <c r="H2030" i="20"/>
  <c r="H2438" i="20"/>
  <c r="D2098" i="20"/>
  <c r="H2470" i="20"/>
  <c r="D2410" i="20"/>
  <c r="E2151" i="20"/>
  <c r="H3015" i="20"/>
  <c r="D3175" i="20"/>
  <c r="D2926" i="20"/>
  <c r="I2705" i="20"/>
  <c r="D2693" i="20"/>
  <c r="H2310" i="20"/>
  <c r="D2162" i="20"/>
  <c r="E2579" i="20"/>
  <c r="I2692" i="20"/>
  <c r="D2079" i="20"/>
  <c r="D2841" i="20"/>
  <c r="H3045" i="20"/>
  <c r="I2939" i="20"/>
  <c r="E2612" i="20"/>
  <c r="E2576" i="20"/>
  <c r="H2534" i="20"/>
  <c r="H2405" i="20"/>
  <c r="I2208" i="20"/>
  <c r="H2785" i="20"/>
  <c r="H2528" i="20"/>
  <c r="E2417" i="20"/>
  <c r="H2262" i="20"/>
  <c r="D2799" i="20"/>
  <c r="I2474" i="20"/>
  <c r="D2404" i="20"/>
  <c r="H2390" i="20"/>
  <c r="E2957" i="20"/>
  <c r="E3175" i="20"/>
  <c r="H2836" i="20"/>
  <c r="H2783" i="20"/>
  <c r="E2711" i="20"/>
  <c r="I2794" i="20"/>
  <c r="D2463" i="20"/>
  <c r="E2273" i="20"/>
  <c r="D2654" i="20"/>
  <c r="H2457" i="20"/>
  <c r="E2335" i="20"/>
  <c r="D3048" i="20"/>
  <c r="E2673" i="20"/>
  <c r="I2966" i="20"/>
  <c r="E2872" i="20"/>
  <c r="I2751" i="20"/>
  <c r="E2730" i="20"/>
  <c r="D2499" i="20"/>
  <c r="I2395" i="20"/>
  <c r="H2197" i="20"/>
  <c r="I2826" i="20"/>
  <c r="E2510" i="20"/>
  <c r="H2342" i="20"/>
  <c r="I2194" i="20"/>
  <c r="E2709" i="20"/>
  <c r="E2509" i="20"/>
  <c r="H2519" i="20"/>
  <c r="I2248" i="20"/>
  <c r="I2233" i="20"/>
  <c r="D2738" i="20"/>
  <c r="H2380" i="20"/>
  <c r="D2364" i="20"/>
  <c r="E2557" i="20"/>
  <c r="D2675" i="20"/>
  <c r="E2379" i="20"/>
  <c r="H2213" i="20"/>
  <c r="D2121" i="20"/>
  <c r="D2542" i="20"/>
  <c r="H2530" i="20"/>
  <c r="E2467" i="20"/>
  <c r="H2292" i="20"/>
  <c r="H2153" i="20"/>
  <c r="I2704" i="20"/>
  <c r="D2561" i="20"/>
  <c r="I2445" i="20"/>
  <c r="E2362" i="20"/>
  <c r="I2046" i="20"/>
  <c r="E2695" i="20"/>
  <c r="E2175" i="20"/>
  <c r="H2473" i="20"/>
  <c r="H2389" i="20"/>
  <c r="E2298" i="20"/>
  <c r="D2451" i="20"/>
  <c r="D2703" i="20"/>
  <c r="H2464" i="20"/>
  <c r="E2193" i="20"/>
  <c r="I2091" i="20"/>
  <c r="I2708" i="20"/>
  <c r="I2446" i="20"/>
  <c r="I2313" i="20"/>
  <c r="D2088" i="20"/>
  <c r="E2146" i="20"/>
  <c r="D2553" i="20"/>
  <c r="D2403" i="20"/>
  <c r="D2319" i="20"/>
  <c r="I2293" i="20"/>
  <c r="H2228" i="20"/>
  <c r="D2566" i="20"/>
  <c r="I2330" i="20"/>
  <c r="D2434" i="20"/>
  <c r="H2082" i="20"/>
  <c r="H2554" i="20"/>
  <c r="I2389" i="20"/>
  <c r="E2408" i="20"/>
  <c r="D2281" i="20"/>
  <c r="I1974" i="20"/>
  <c r="I2696" i="20"/>
  <c r="E2549" i="20"/>
  <c r="E2310" i="20"/>
  <c r="D2151" i="20"/>
  <c r="D2126" i="20"/>
  <c r="I2695" i="20"/>
  <c r="I2405" i="20"/>
  <c r="D2164" i="20"/>
  <c r="D2153" i="20"/>
  <c r="I2811" i="20"/>
  <c r="I2366" i="20"/>
  <c r="I2406" i="20"/>
  <c r="E2062" i="20"/>
  <c r="D2468" i="20"/>
  <c r="D2575" i="20"/>
  <c r="I2289" i="20"/>
  <c r="D2136" i="20"/>
  <c r="I2651" i="20"/>
  <c r="H2492" i="20"/>
  <c r="E2583" i="20"/>
  <c r="H2350" i="20"/>
  <c r="I2253" i="20"/>
  <c r="D2665" i="20"/>
  <c r="I2500" i="20"/>
  <c r="E2552" i="20"/>
  <c r="D2001" i="20"/>
  <c r="H2598" i="20"/>
  <c r="D2653" i="20"/>
  <c r="H2654" i="20"/>
  <c r="D2347" i="20"/>
  <c r="D2198" i="20"/>
  <c r="H2600" i="20"/>
  <c r="D2448" i="20"/>
  <c r="H2309" i="20"/>
  <c r="D2214" i="20"/>
  <c r="D2077" i="20"/>
  <c r="E2671" i="20"/>
  <c r="I2434" i="20"/>
  <c r="E2344" i="20"/>
  <c r="I2160" i="20"/>
  <c r="H2570" i="20"/>
  <c r="E2449" i="20"/>
  <c r="D2462" i="20"/>
  <c r="I2226" i="20"/>
  <c r="H2279" i="20"/>
  <c r="E2889" i="20"/>
  <c r="H2741" i="20"/>
  <c r="I2521" i="20"/>
  <c r="D2053" i="20"/>
  <c r="H2551" i="20"/>
  <c r="I2514" i="20"/>
  <c r="H2066" i="20"/>
  <c r="H2695" i="20"/>
  <c r="E2536" i="20"/>
  <c r="E2513" i="20"/>
  <c r="D2224" i="20"/>
  <c r="D2674" i="20"/>
  <c r="I2408" i="20"/>
  <c r="I2437" i="20"/>
  <c r="H2217" i="20"/>
  <c r="D2129" i="20"/>
  <c r="D2401" i="20"/>
  <c r="H2565" i="20"/>
  <c r="H2130" i="20"/>
  <c r="I2222" i="20"/>
  <c r="I2420" i="20"/>
  <c r="I2607" i="20"/>
  <c r="H2494" i="20"/>
  <c r="H2386" i="20"/>
  <c r="H2304" i="20"/>
  <c r="I1924" i="20"/>
  <c r="D2438" i="20"/>
  <c r="I2573" i="20"/>
  <c r="H2408" i="20"/>
  <c r="E2289" i="20"/>
  <c r="D2104" i="20"/>
  <c r="D2090" i="20"/>
  <c r="H1860" i="20"/>
  <c r="D1944" i="20"/>
  <c r="I1635" i="20"/>
  <c r="I1615" i="20"/>
  <c r="D3073" i="20"/>
  <c r="H2229" i="20"/>
  <c r="I2256" i="20"/>
  <c r="E2461" i="20"/>
  <c r="I1982" i="20"/>
  <c r="D2536" i="20"/>
  <c r="D2365" i="20"/>
  <c r="D2284" i="20"/>
  <c r="E2159" i="20"/>
  <c r="D2086" i="20"/>
  <c r="I2509" i="20"/>
  <c r="E2476" i="20"/>
  <c r="I2373" i="20"/>
  <c r="I2070" i="20"/>
  <c r="D1897" i="20"/>
  <c r="D1921" i="20"/>
  <c r="I1626" i="20"/>
  <c r="D1841" i="20"/>
  <c r="H1526" i="20"/>
  <c r="H2512" i="20"/>
  <c r="I2490" i="20"/>
  <c r="D2531" i="20"/>
  <c r="D2546" i="20"/>
  <c r="I2301" i="20"/>
  <c r="H2440" i="20"/>
  <c r="E2389" i="20"/>
  <c r="H2189" i="20"/>
  <c r="H2174" i="20"/>
  <c r="D2582" i="20"/>
  <c r="H2510" i="20"/>
  <c r="D2376" i="20"/>
  <c r="E2204" i="20"/>
  <c r="D2109" i="20"/>
  <c r="D1851" i="20"/>
  <c r="D2036" i="20"/>
  <c r="D1733" i="20"/>
  <c r="H1695" i="20"/>
  <c r="D1516" i="20"/>
  <c r="E2447" i="20"/>
  <c r="D2453" i="20"/>
  <c r="I2560" i="20"/>
  <c r="I2636" i="20"/>
  <c r="D2261" i="20"/>
  <c r="H2500" i="20"/>
  <c r="E2392" i="20"/>
  <c r="H2325" i="20"/>
  <c r="E1977" i="20"/>
  <c r="E2590" i="20"/>
  <c r="E2420" i="20"/>
  <c r="E2311" i="20"/>
  <c r="E2045" i="20"/>
  <c r="D2071" i="20"/>
  <c r="H1854" i="20"/>
  <c r="I1735" i="20"/>
  <c r="H1607" i="20"/>
  <c r="E2164" i="20"/>
  <c r="H2511" i="20"/>
  <c r="H2155" i="20"/>
  <c r="I2227" i="20"/>
  <c r="E2500" i="20"/>
  <c r="D2452" i="20"/>
  <c r="D2083" i="20"/>
  <c r="H2759" i="20"/>
  <c r="I3173" i="20"/>
  <c r="E2901" i="20"/>
  <c r="E2700" i="20"/>
  <c r="I2513" i="20"/>
  <c r="D2274" i="20"/>
  <c r="H1990" i="20"/>
  <c r="H2650" i="20"/>
  <c r="E2432" i="20"/>
  <c r="E2271" i="20"/>
  <c r="H2838" i="20"/>
  <c r="H3077" i="20"/>
  <c r="I2804" i="20"/>
  <c r="D2676" i="20"/>
  <c r="I2643" i="20"/>
  <c r="H2538" i="20"/>
  <c r="D2349" i="20"/>
  <c r="D2139" i="20"/>
  <c r="E2649" i="20"/>
  <c r="E2448" i="20"/>
  <c r="E2323" i="20"/>
  <c r="D2197" i="20"/>
  <c r="D2633" i="20"/>
  <c r="E2512" i="20"/>
  <c r="I2493" i="20"/>
  <c r="E2377" i="20"/>
  <c r="H3144" i="20"/>
  <c r="E3036" i="20"/>
  <c r="E2858" i="20"/>
  <c r="E2721" i="20"/>
  <c r="D2650" i="20"/>
  <c r="H2451" i="20"/>
  <c r="I2316" i="20"/>
  <c r="D2175" i="20"/>
  <c r="I2470" i="20"/>
  <c r="I2567" i="20"/>
  <c r="I2386" i="20"/>
  <c r="I2565" i="20"/>
  <c r="E3185" i="20"/>
  <c r="D2946" i="20"/>
  <c r="I2792" i="20"/>
  <c r="E2806" i="20"/>
  <c r="E2658" i="20"/>
  <c r="I2503" i="20"/>
  <c r="H2315" i="20"/>
  <c r="H2198" i="20"/>
  <c r="E2678" i="20"/>
  <c r="H2584" i="20"/>
  <c r="D2389" i="20"/>
  <c r="H2251" i="20"/>
  <c r="H2606" i="20"/>
  <c r="D2567" i="20"/>
  <c r="H2399" i="20"/>
  <c r="I2328" i="20"/>
  <c r="I2130" i="20"/>
  <c r="I2593" i="20"/>
  <c r="I2228" i="20"/>
  <c r="D2384" i="20"/>
  <c r="D2666" i="20"/>
  <c r="D2444" i="20"/>
  <c r="D2351" i="20"/>
  <c r="D2258" i="20"/>
  <c r="D2225" i="20"/>
  <c r="I2568" i="20"/>
  <c r="I2844" i="20"/>
  <c r="E2559" i="20"/>
  <c r="D2368" i="20"/>
  <c r="E2065" i="20"/>
  <c r="H2647" i="20"/>
  <c r="H2640" i="20"/>
  <c r="E2339" i="20"/>
  <c r="D2276" i="20"/>
  <c r="H1962" i="20"/>
  <c r="D2626" i="20"/>
  <c r="I2139" i="20"/>
  <c r="H2456" i="20"/>
  <c r="H2293" i="20"/>
  <c r="D2705" i="20"/>
  <c r="E2602" i="20"/>
  <c r="E2734" i="20"/>
  <c r="H2263" i="20"/>
  <c r="I2117" i="20"/>
  <c r="H2131" i="20"/>
  <c r="D2515" i="20"/>
  <c r="E2532" i="20"/>
  <c r="D2260" i="20"/>
  <c r="H2216" i="20"/>
  <c r="D2062" i="20"/>
  <c r="H2664" i="20"/>
  <c r="D2479" i="20"/>
  <c r="H2348" i="20"/>
  <c r="E2179" i="20"/>
  <c r="E2156" i="20"/>
  <c r="D2690" i="20"/>
  <c r="I2397" i="20"/>
  <c r="D2362" i="20"/>
  <c r="H2207" i="20"/>
  <c r="E2459" i="20"/>
  <c r="H2612" i="20"/>
  <c r="H2324" i="20"/>
  <c r="I2181" i="20"/>
  <c r="I2245" i="20"/>
  <c r="H2627" i="20"/>
  <c r="E2416" i="20"/>
  <c r="D2242" i="20"/>
  <c r="E2194" i="20"/>
  <c r="I2713" i="20"/>
  <c r="D2528" i="20"/>
  <c r="D2427" i="20"/>
  <c r="E2234" i="20"/>
  <c r="D2255" i="20"/>
  <c r="H2786" i="20"/>
  <c r="I2243" i="20"/>
  <c r="I2464" i="20"/>
  <c r="E2187" i="20"/>
  <c r="H2582" i="20"/>
  <c r="D2407" i="20"/>
  <c r="D2335" i="20"/>
  <c r="I2038" i="20"/>
  <c r="H2567" i="20"/>
  <c r="I2703" i="20"/>
  <c r="E2572" i="20"/>
  <c r="H2303" i="20"/>
  <c r="I2106" i="20"/>
  <c r="I2590" i="20"/>
  <c r="H2423" i="20"/>
  <c r="H2458" i="20"/>
  <c r="D2216" i="20"/>
  <c r="I2456" i="20"/>
  <c r="I2279" i="20"/>
  <c r="I2616" i="20"/>
  <c r="E2272" i="20"/>
  <c r="I2682" i="20"/>
  <c r="D2557" i="20"/>
  <c r="E2365" i="20"/>
  <c r="D2352" i="20"/>
  <c r="E2304" i="20"/>
  <c r="D2202" i="20"/>
  <c r="D2618" i="20"/>
  <c r="I2450" i="20"/>
  <c r="H2387" i="20"/>
  <c r="H2086" i="20"/>
  <c r="E2698" i="20"/>
  <c r="D2484" i="20"/>
  <c r="H2349" i="20"/>
  <c r="I2223" i="20"/>
  <c r="I2111" i="20"/>
  <c r="D2777" i="20"/>
  <c r="H2678" i="20"/>
  <c r="E2394" i="20"/>
  <c r="D2137" i="20"/>
  <c r="E2456" i="20"/>
  <c r="D2380" i="20"/>
  <c r="E2013" i="20"/>
  <c r="E2626" i="20"/>
  <c r="D2469" i="20"/>
  <c r="E2463" i="20"/>
  <c r="H2157" i="20"/>
  <c r="D2625" i="20"/>
  <c r="D2524" i="20"/>
  <c r="I2347" i="20"/>
  <c r="I2061" i="20"/>
  <c r="D2254" i="20"/>
  <c r="D2642" i="20"/>
  <c r="D2465" i="20"/>
  <c r="D2190" i="20"/>
  <c r="I2090" i="20"/>
  <c r="H2305" i="20"/>
  <c r="H2503" i="20"/>
  <c r="H2459" i="20"/>
  <c r="I2417" i="20"/>
  <c r="E2221" i="20"/>
  <c r="I2119" i="20"/>
  <c r="E2546" i="20"/>
  <c r="H2339" i="20"/>
  <c r="I2324" i="20"/>
  <c r="D2236" i="20"/>
  <c r="E2230" i="20"/>
  <c r="E2232" i="20"/>
  <c r="D1910" i="20"/>
  <c r="H1864" i="20"/>
  <c r="H1551" i="20"/>
  <c r="H1541" i="20"/>
  <c r="H2913" i="20"/>
  <c r="E2141" i="20"/>
  <c r="E2374" i="20"/>
  <c r="D2402" i="20"/>
  <c r="D2239" i="20"/>
  <c r="E2610" i="20"/>
  <c r="H2395" i="20"/>
  <c r="D2374" i="20"/>
  <c r="D2084" i="20"/>
  <c r="D2613" i="20"/>
  <c r="H2444" i="20"/>
  <c r="D2304" i="20"/>
  <c r="D2299" i="20"/>
  <c r="H1970" i="20"/>
  <c r="E1937" i="20"/>
  <c r="E2058" i="20"/>
  <c r="E1823" i="20"/>
  <c r="H1750" i="20"/>
  <c r="E2161" i="20"/>
  <c r="D2359" i="20"/>
  <c r="D2667" i="20"/>
  <c r="I2596" i="20"/>
  <c r="E2422" i="20"/>
  <c r="H2161" i="20"/>
  <c r="I2574" i="20"/>
  <c r="D2300" i="20"/>
  <c r="E2120" i="20"/>
  <c r="E2094" i="20"/>
  <c r="E2568" i="20"/>
  <c r="E2529" i="20"/>
  <c r="E2301" i="20"/>
  <c r="D2135" i="20"/>
  <c r="D2222" i="20"/>
  <c r="E2006" i="20"/>
  <c r="I1941" i="20"/>
  <c r="H1785" i="20"/>
  <c r="E1620" i="20"/>
  <c r="D1504" i="20"/>
  <c r="I2258" i="20"/>
  <c r="H2357" i="20"/>
  <c r="E2355" i="20"/>
  <c r="D2417" i="20"/>
  <c r="E2150" i="20"/>
  <c r="E2423" i="20"/>
  <c r="D2312" i="20"/>
  <c r="E2200" i="20"/>
  <c r="I2266" i="20"/>
  <c r="E2703" i="20"/>
  <c r="D2377" i="20"/>
  <c r="H2359" i="20"/>
  <c r="D1961" i="20"/>
  <c r="H2019" i="20"/>
  <c r="D1900" i="20"/>
  <c r="H1662" i="20"/>
  <c r="D1753" i="20"/>
  <c r="I2554" i="20"/>
  <c r="D1993" i="20"/>
  <c r="H2252" i="20"/>
  <c r="E2243" i="20"/>
  <c r="D2373" i="20"/>
  <c r="E2068" i="20"/>
  <c r="D2645" i="20"/>
  <c r="H2509" i="20"/>
  <c r="H2318" i="20"/>
  <c r="H2208" i="20"/>
  <c r="I3024" i="20"/>
  <c r="E3161" i="20"/>
  <c r="D2850" i="20"/>
  <c r="D2612" i="20"/>
  <c r="I2543" i="20"/>
  <c r="E2444" i="20"/>
  <c r="E1923" i="20"/>
  <c r="I2517" i="20"/>
  <c r="D2315" i="20"/>
  <c r="D2172" i="20"/>
  <c r="E2789" i="20"/>
  <c r="D2962" i="20"/>
  <c r="H2887" i="20"/>
  <c r="H2891" i="20"/>
  <c r="H2524" i="20"/>
  <c r="E2413" i="20"/>
  <c r="H2379" i="20"/>
  <c r="I2138" i="20"/>
  <c r="I2687" i="20"/>
  <c r="H2541" i="20"/>
  <c r="H2344" i="20"/>
  <c r="I2142" i="20"/>
  <c r="I2562" i="20"/>
  <c r="D2447" i="20"/>
  <c r="D2436" i="20"/>
  <c r="H2126" i="20"/>
  <c r="H2874" i="20"/>
  <c r="I3088" i="20"/>
  <c r="H2925" i="20"/>
  <c r="E2767" i="20"/>
  <c r="I2466" i="20"/>
  <c r="D2552" i="20"/>
  <c r="D2188" i="20"/>
  <c r="I2221" i="20"/>
  <c r="E2508" i="20"/>
  <c r="I2352" i="20"/>
  <c r="D2192" i="20"/>
  <c r="D3104" i="20"/>
  <c r="E3077" i="20"/>
  <c r="I2922" i="20"/>
  <c r="E2839" i="20"/>
  <c r="D2822" i="20"/>
  <c r="D2574" i="20"/>
  <c r="E2419" i="20"/>
  <c r="H2369" i="20"/>
  <c r="E2113" i="20"/>
  <c r="D2578" i="20"/>
  <c r="H2426" i="20"/>
  <c r="H2394" i="20"/>
  <c r="I2105" i="20"/>
  <c r="D2783" i="20"/>
  <c r="I2624" i="20"/>
  <c r="E2332" i="20"/>
  <c r="H2261" i="20"/>
  <c r="H2077" i="20"/>
  <c r="E2570" i="20"/>
  <c r="D1969" i="20"/>
  <c r="D2181" i="20"/>
  <c r="H2588" i="20"/>
  <c r="E2534" i="20"/>
  <c r="I2252" i="20"/>
  <c r="I2175" i="20"/>
  <c r="I2158" i="20"/>
  <c r="D2587" i="20"/>
  <c r="E2670" i="20"/>
  <c r="E2415" i="20"/>
  <c r="E2295" i="20"/>
  <c r="D2205" i="20"/>
  <c r="E2548" i="20"/>
  <c r="E2581" i="20"/>
  <c r="I2369" i="20"/>
  <c r="H2185" i="20"/>
  <c r="H2167" i="20"/>
  <c r="I2738" i="20"/>
  <c r="E2328" i="20"/>
  <c r="E2452" i="20"/>
  <c r="D2147" i="20"/>
  <c r="E2621" i="20"/>
  <c r="E2550" i="20"/>
  <c r="I2447" i="20"/>
  <c r="E2378" i="20"/>
  <c r="H2166" i="20"/>
  <c r="E2078" i="20"/>
  <c r="I2424" i="20"/>
  <c r="D2398" i="20"/>
  <c r="E2261" i="20"/>
  <c r="E2129" i="20"/>
  <c r="D2677" i="20"/>
  <c r="D2589" i="20"/>
  <c r="D2496" i="20"/>
  <c r="D2323" i="20"/>
  <c r="D2111" i="20"/>
  <c r="D2101" i="20"/>
  <c r="I3176" i="20"/>
  <c r="D2093" i="20"/>
  <c r="I2311" i="20"/>
  <c r="E2138" i="20"/>
  <c r="I2684" i="20"/>
  <c r="H2636" i="20"/>
  <c r="E2227" i="20"/>
  <c r="H2112" i="20"/>
  <c r="I2161" i="20"/>
  <c r="E2544" i="20"/>
  <c r="H2480" i="20"/>
  <c r="I2371" i="20"/>
  <c r="D2140" i="20"/>
  <c r="H2635" i="20"/>
  <c r="E2542" i="20"/>
  <c r="E2342" i="20"/>
  <c r="E2252" i="20"/>
  <c r="H2574" i="20"/>
  <c r="D2790" i="20"/>
  <c r="E2296" i="20"/>
  <c r="H2594" i="20"/>
  <c r="D2118" i="20"/>
  <c r="I2479" i="20"/>
  <c r="E2358" i="20"/>
  <c r="D2268" i="20"/>
  <c r="H1940" i="20"/>
  <c r="H2691" i="20"/>
  <c r="E2492" i="20"/>
  <c r="D2406" i="20"/>
  <c r="I2334" i="20"/>
  <c r="H2022" i="20"/>
  <c r="H2703" i="20"/>
  <c r="I2540" i="20"/>
  <c r="I2383" i="20"/>
  <c r="H2642" i="20"/>
  <c r="E2517" i="20"/>
  <c r="E2343" i="20"/>
  <c r="D2516" i="20"/>
  <c r="I2214" i="20"/>
  <c r="I2647" i="20"/>
  <c r="H2474" i="20"/>
  <c r="H2568" i="20"/>
  <c r="H2354" i="20"/>
  <c r="D2185" i="20"/>
  <c r="H2248" i="20"/>
  <c r="I2436" i="20"/>
  <c r="D2350" i="20"/>
  <c r="H2328" i="20"/>
  <c r="E2017" i="20"/>
  <c r="D2610" i="20"/>
  <c r="E2521" i="20"/>
  <c r="D2393" i="20"/>
  <c r="I2137" i="20"/>
  <c r="D2616" i="20"/>
  <c r="E2732" i="20"/>
  <c r="H2257" i="20"/>
  <c r="H2392" i="20"/>
  <c r="I2699" i="20"/>
  <c r="E2598" i="20"/>
  <c r="E2333" i="20"/>
  <c r="D1931" i="20"/>
  <c r="D2543" i="20"/>
  <c r="E2580" i="20"/>
  <c r="I2364" i="20"/>
  <c r="E2081" i="20"/>
  <c r="I2504" i="20"/>
  <c r="H2488" i="20"/>
  <c r="I2260" i="20"/>
  <c r="I2186" i="20"/>
  <c r="I2164" i="20"/>
  <c r="H2437" i="20"/>
  <c r="I2484" i="20"/>
  <c r="E2653" i="20"/>
  <c r="H2255" i="20"/>
  <c r="H2271" i="20"/>
  <c r="E2426" i="20"/>
  <c r="D2584" i="20"/>
  <c r="H2323" i="20"/>
  <c r="I2129" i="20"/>
  <c r="H2171" i="20"/>
  <c r="I2449" i="20"/>
  <c r="E2506" i="20"/>
  <c r="H2360" i="20"/>
  <c r="E2231" i="20"/>
  <c r="I2006" i="20"/>
  <c r="E2099" i="20"/>
  <c r="I1896" i="20"/>
  <c r="I1835" i="20"/>
  <c r="E1498" i="20"/>
  <c r="E1472" i="20"/>
  <c r="H2428" i="20"/>
  <c r="I2103" i="20"/>
  <c r="H2233" i="20"/>
  <c r="E2286" i="20"/>
  <c r="E2735" i="20"/>
  <c r="E2537" i="20"/>
  <c r="E2290" i="20"/>
  <c r="E2285" i="20"/>
  <c r="I2193" i="20"/>
  <c r="I2615" i="20"/>
  <c r="I2519" i="20"/>
  <c r="H2410" i="20"/>
  <c r="D2209" i="20"/>
  <c r="H2183" i="20"/>
  <c r="E1869" i="20"/>
  <c r="H2003" i="20"/>
  <c r="I1659" i="20"/>
  <c r="D1810" i="20"/>
  <c r="I2060" i="20"/>
  <c r="D2177" i="20"/>
  <c r="I2363" i="20"/>
  <c r="E2487" i="20"/>
  <c r="H2476" i="20"/>
  <c r="I2714" i="20"/>
  <c r="H2732" i="20"/>
  <c r="H2287" i="20"/>
  <c r="E2270" i="20"/>
  <c r="I2238" i="20"/>
  <c r="E2776" i="20"/>
  <c r="E2409" i="20"/>
  <c r="D2333" i="20"/>
  <c r="D2220" i="20"/>
  <c r="I2120" i="20"/>
  <c r="I1887" i="20"/>
  <c r="I1872" i="20"/>
  <c r="I1694" i="20"/>
  <c r="D1542" i="20"/>
  <c r="I1489" i="20"/>
  <c r="I2584" i="20"/>
  <c r="H2340" i="20"/>
  <c r="E2401" i="20"/>
  <c r="H2745" i="20"/>
  <c r="I2746" i="20"/>
  <c r="D2521" i="20"/>
  <c r="H2514" i="20"/>
  <c r="D2115" i="20"/>
  <c r="E2163" i="20"/>
  <c r="D2646" i="20"/>
  <c r="D2663" i="20"/>
  <c r="E2346" i="20"/>
  <c r="E2265" i="20"/>
  <c r="D1984" i="20"/>
  <c r="E1941" i="20"/>
  <c r="H1703" i="20"/>
  <c r="E1649" i="20"/>
  <c r="E2587" i="20"/>
  <c r="H2147" i="20"/>
  <c r="E2145" i="20"/>
  <c r="E2102" i="20"/>
  <c r="I2663" i="20"/>
  <c r="I2355" i="20"/>
  <c r="D1957" i="20"/>
  <c r="E2659" i="20"/>
  <c r="E2480" i="20"/>
  <c r="H2402" i="20"/>
  <c r="D2025" i="20"/>
  <c r="H1952" i="20"/>
  <c r="E2181" i="20"/>
  <c r="H2544" i="20"/>
  <c r="H2501" i="20"/>
  <c r="E2385" i="20"/>
  <c r="D2180" i="20"/>
  <c r="E2740" i="20"/>
  <c r="E3220" i="20"/>
  <c r="I2881" i="20"/>
  <c r="I2650" i="20"/>
  <c r="E2679" i="20"/>
  <c r="E2393" i="20"/>
  <c r="H2187" i="20"/>
  <c r="H2466" i="20"/>
  <c r="D2293" i="20"/>
  <c r="H2833" i="20"/>
  <c r="E2564" i="20"/>
  <c r="D2892" i="20"/>
  <c r="E2763" i="20"/>
  <c r="D2721" i="20"/>
  <c r="E2431" i="20"/>
  <c r="D2320" i="20"/>
  <c r="D2409" i="20"/>
  <c r="H2054" i="20"/>
  <c r="H2603" i="20"/>
  <c r="H2417" i="20"/>
  <c r="E2314" i="20"/>
  <c r="H2058" i="20"/>
  <c r="H2671" i="20"/>
  <c r="E2458" i="20"/>
  <c r="I2356" i="20"/>
  <c r="E2073" i="20"/>
  <c r="H2961" i="20"/>
  <c r="D3047" i="20"/>
  <c r="I2763" i="20"/>
  <c r="E2676" i="20"/>
  <c r="E2504" i="20"/>
  <c r="I2333" i="20"/>
  <c r="I2219" i="20"/>
  <c r="D2720" i="20"/>
  <c r="D2443" i="20"/>
  <c r="I2348" i="20"/>
  <c r="E2240" i="20"/>
  <c r="H2625" i="20"/>
  <c r="I3083" i="20"/>
  <c r="E2984" i="20"/>
  <c r="H2727" i="20"/>
  <c r="D2729" i="20"/>
  <c r="D2706" i="20"/>
  <c r="I2485" i="20"/>
  <c r="H2326" i="20"/>
  <c r="D2029" i="20"/>
  <c r="D2712" i="20"/>
  <c r="I2523" i="20"/>
  <c r="I2433" i="20"/>
  <c r="I2062" i="20"/>
  <c r="D2662" i="20"/>
  <c r="H2425" i="20"/>
  <c r="D2386" i="20"/>
  <c r="I2278" i="20"/>
  <c r="E2186" i="20"/>
  <c r="H2376" i="20"/>
  <c r="E2122" i="20"/>
  <c r="I2235" i="20"/>
  <c r="I2482" i="20"/>
  <c r="D2457" i="20"/>
  <c r="I2307" i="20"/>
  <c r="H2093" i="20"/>
  <c r="H2067" i="20"/>
  <c r="H2495" i="20"/>
  <c r="I2443" i="20"/>
  <c r="D2336" i="20"/>
  <c r="H2296" i="20"/>
  <c r="H2278" i="20"/>
  <c r="I2546" i="20"/>
  <c r="I2506" i="20"/>
  <c r="D2296" i="20"/>
  <c r="E2100" i="20"/>
  <c r="E2090" i="20"/>
  <c r="I3222" i="20"/>
  <c r="D2388" i="20"/>
  <c r="H2553" i="20"/>
  <c r="H2159" i="20"/>
  <c r="I2549" i="20"/>
  <c r="H2604" i="20"/>
  <c r="I2533" i="20"/>
  <c r="H2442" i="20"/>
  <c r="E2104" i="20"/>
  <c r="D2187" i="20"/>
  <c r="D2548" i="20"/>
  <c r="D2370" i="20"/>
  <c r="D2208" i="20"/>
  <c r="I1978" i="20"/>
  <c r="I2655" i="20"/>
  <c r="H2496" i="20"/>
  <c r="E2388" i="20"/>
  <c r="D2385" i="20"/>
  <c r="H2240" i="20"/>
  <c r="H2280" i="20"/>
  <c r="I2784" i="20"/>
  <c r="I2276" i="20"/>
  <c r="H2273" i="20"/>
  <c r="I2698" i="20"/>
  <c r="D2511" i="20"/>
  <c r="D2508" i="20"/>
  <c r="D2372" i="20"/>
  <c r="H2226" i="20"/>
  <c r="H2102" i="20"/>
  <c r="E2539" i="20"/>
  <c r="H2497" i="20"/>
  <c r="I2308" i="20"/>
  <c r="I2042" i="20"/>
  <c r="E2582" i="20"/>
  <c r="E2533" i="20"/>
  <c r="I2344" i="20"/>
  <c r="I2167" i="20"/>
  <c r="E2706" i="20"/>
  <c r="I2690" i="20"/>
  <c r="E2274" i="20"/>
  <c r="E2404" i="20"/>
  <c r="I2583" i="20"/>
  <c r="E2493" i="20"/>
  <c r="D2273" i="20"/>
  <c r="H2172" i="20"/>
  <c r="E2239" i="20"/>
  <c r="E2607" i="20"/>
  <c r="D2529" i="20"/>
  <c r="E2483" i="20"/>
  <c r="H2336" i="20"/>
  <c r="E1953" i="20"/>
  <c r="E2646" i="20"/>
  <c r="D2473" i="20"/>
  <c r="D2308" i="20"/>
  <c r="E2585" i="20"/>
  <c r="D2593" i="20"/>
  <c r="I2152" i="20"/>
  <c r="D2342" i="20"/>
  <c r="E2084" i="20"/>
  <c r="H2548" i="20"/>
  <c r="I2458" i="20"/>
  <c r="I2552" i="20"/>
  <c r="D2301" i="20"/>
  <c r="I2102" i="20"/>
  <c r="I2088" i="20"/>
  <c r="E2460" i="20"/>
  <c r="D2551" i="20"/>
  <c r="E2316" i="20"/>
  <c r="D1935" i="20"/>
  <c r="I2431" i="20"/>
  <c r="E2484" i="20"/>
  <c r="I2247" i="20"/>
  <c r="H2260" i="20"/>
  <c r="D2550" i="20"/>
  <c r="D2585" i="20"/>
  <c r="H2085" i="20"/>
  <c r="I2314" i="20"/>
  <c r="H2611" i="20"/>
  <c r="E2655" i="20"/>
  <c r="I2353" i="20"/>
  <c r="D2141" i="20"/>
  <c r="D2682" i="20"/>
  <c r="E2450" i="20"/>
  <c r="I2379" i="20"/>
  <c r="D1997" i="20"/>
  <c r="H2439" i="20"/>
  <c r="I2656" i="20"/>
  <c r="E2317" i="20"/>
  <c r="H2117" i="20"/>
  <c r="H2091" i="20"/>
  <c r="D2182" i="20"/>
  <c r="D2423" i="20"/>
  <c r="H2712" i="20"/>
  <c r="I2646" i="20"/>
  <c r="E2217" i="20"/>
  <c r="I2547" i="20"/>
  <c r="D2591" i="20"/>
  <c r="H2275" i="20"/>
  <c r="H2076" i="20"/>
  <c r="E2106" i="20"/>
  <c r="H2545" i="20"/>
  <c r="D2497" i="20"/>
  <c r="E2259" i="20"/>
  <c r="H2144" i="20"/>
  <c r="H1910" i="20"/>
  <c r="E2224" i="20"/>
  <c r="H1819" i="20"/>
  <c r="H1742" i="20"/>
  <c r="E1772" i="20"/>
  <c r="I1532" i="20"/>
  <c r="D2186" i="20"/>
  <c r="H2724" i="20"/>
  <c r="I2182" i="20"/>
  <c r="E2251" i="20"/>
  <c r="H2587" i="20"/>
  <c r="E2541" i="20"/>
  <c r="I2306" i="20"/>
  <c r="D2232" i="20"/>
  <c r="I1986" i="20"/>
  <c r="H2655" i="20"/>
  <c r="E2606" i="20"/>
  <c r="H2291" i="20"/>
  <c r="E2124" i="20"/>
  <c r="E2098" i="20"/>
  <c r="H2012" i="20"/>
  <c r="E1832" i="20"/>
  <c r="D1793" i="20"/>
  <c r="H1779" i="20"/>
  <c r="I2185" i="20"/>
  <c r="D2555" i="20"/>
  <c r="I2346" i="20"/>
  <c r="H2345" i="20"/>
  <c r="D2340" i="20"/>
  <c r="E2567" i="20"/>
  <c r="I2660" i="20"/>
  <c r="I2320" i="20"/>
  <c r="D2168" i="20"/>
  <c r="D2157" i="20"/>
  <c r="I2611" i="20"/>
  <c r="D2316" i="20"/>
  <c r="I2396" i="20"/>
  <c r="I2134" i="20"/>
  <c r="H2184" i="20"/>
  <c r="D2070" i="20"/>
  <c r="E1997" i="20"/>
  <c r="H1615" i="20"/>
  <c r="D1729" i="20"/>
  <c r="I1511" i="20"/>
  <c r="H2337" i="20"/>
  <c r="H2283" i="20"/>
  <c r="H2285" i="20"/>
  <c r="D2392" i="20"/>
  <c r="H2707" i="20"/>
  <c r="D2559" i="20"/>
  <c r="D2112" i="20"/>
  <c r="H2683" i="20"/>
  <c r="E2674" i="20"/>
  <c r="D2297" i="20"/>
  <c r="I2082" i="20"/>
  <c r="D2953" i="20"/>
  <c r="H3173" i="20"/>
  <c r="D2828" i="20"/>
  <c r="H2777" i="20"/>
  <c r="D2478" i="20"/>
  <c r="D2303" i="20"/>
  <c r="E2266" i="20"/>
  <c r="I2480" i="20"/>
  <c r="H2320" i="20"/>
  <c r="H3140" i="20"/>
  <c r="I3207" i="20"/>
  <c r="D2922" i="20"/>
  <c r="I2774" i="20"/>
  <c r="I2683" i="20"/>
  <c r="I2518" i="20"/>
  <c r="H2481" i="20"/>
  <c r="E2305" i="20"/>
  <c r="E1985" i="20"/>
  <c r="E2768" i="20"/>
  <c r="D2338" i="20"/>
  <c r="H2356" i="20"/>
  <c r="E2005" i="20"/>
  <c r="E2618" i="20"/>
  <c r="E2475" i="20"/>
  <c r="E2383" i="20"/>
  <c r="D1989" i="20"/>
  <c r="H2909" i="20"/>
  <c r="D2964" i="20"/>
  <c r="H2795" i="20"/>
  <c r="D2623" i="20"/>
  <c r="D2439" i="20"/>
  <c r="E2373" i="20"/>
  <c r="I2187" i="20"/>
  <c r="I2558" i="20"/>
  <c r="I2465" i="20"/>
  <c r="E2395" i="20"/>
  <c r="I2191" i="20"/>
  <c r="E2965" i="20"/>
  <c r="E3163" i="20"/>
  <c r="I2846" i="20"/>
  <c r="E2754" i="20"/>
  <c r="D2687" i="20"/>
  <c r="E2691" i="20"/>
  <c r="H2502" i="20"/>
  <c r="D2420" i="20"/>
  <c r="H2215" i="20"/>
  <c r="I2532" i="20"/>
  <c r="I2511" i="20"/>
  <c r="D2329" i="20"/>
  <c r="H2202" i="20"/>
  <c r="H2564" i="20"/>
  <c r="E2522" i="20"/>
  <c r="I2283" i="20"/>
  <c r="H2209" i="20"/>
  <c r="D2117" i="20"/>
  <c r="I2224" i="20"/>
  <c r="I2143" i="20"/>
  <c r="I2147" i="20"/>
  <c r="H2418" i="20"/>
  <c r="H2403" i="20"/>
  <c r="E2320" i="20"/>
  <c r="D2223" i="20"/>
  <c r="E2207" i="20"/>
  <c r="E2405" i="20"/>
  <c r="I2529" i="20"/>
  <c r="E2376" i="20"/>
  <c r="E2197" i="20"/>
  <c r="I2095" i="20"/>
  <c r="D2490" i="20"/>
  <c r="H2378" i="20"/>
  <c r="D2432" i="20"/>
  <c r="I2262" i="20"/>
  <c r="D2130" i="20"/>
  <c r="I2886" i="20"/>
  <c r="H2219" i="20"/>
  <c r="D2445" i="20"/>
  <c r="I2146" i="20"/>
  <c r="D2563" i="20"/>
  <c r="H2424" i="20"/>
  <c r="E2411" i="20"/>
  <c r="H2362" i="20"/>
  <c r="H2145" i="20"/>
  <c r="D2605" i="20"/>
  <c r="D2615" i="20"/>
  <c r="E2282" i="20"/>
  <c r="I2201" i="20"/>
  <c r="D2253" i="20"/>
  <c r="H2571" i="20"/>
  <c r="E2406" i="20"/>
  <c r="D2617" i="20"/>
  <c r="H2413" i="20"/>
  <c r="I2261" i="20"/>
  <c r="H2670" i="20"/>
  <c r="I3067" i="20"/>
  <c r="E2336" i="20"/>
  <c r="H2141" i="20"/>
  <c r="D2601" i="20"/>
  <c r="I2407" i="20"/>
  <c r="D2379" i="20"/>
  <c r="E2356" i="20"/>
  <c r="E2155" i="20"/>
  <c r="E2142" i="20"/>
  <c r="D2472" i="20"/>
  <c r="H2374" i="20"/>
  <c r="I2342" i="20"/>
  <c r="H1958" i="20"/>
  <c r="E2675" i="20"/>
  <c r="I2455" i="20"/>
  <c r="D2395" i="20"/>
  <c r="H2090" i="20"/>
  <c r="D2630" i="20"/>
  <c r="E2638" i="20"/>
  <c r="I2299" i="20"/>
  <c r="I2296" i="20"/>
  <c r="I2676" i="20"/>
  <c r="E2412" i="20"/>
  <c r="E2410" i="20"/>
  <c r="E2092" i="20"/>
  <c r="H2150" i="20"/>
  <c r="E2784" i="20"/>
  <c r="I2534" i="20"/>
  <c r="D2429" i="20"/>
  <c r="I2270" i="20"/>
  <c r="E2157" i="20"/>
  <c r="D2547" i="20"/>
  <c r="H2505" i="20"/>
  <c r="H2338" i="20"/>
  <c r="D2694" i="20"/>
  <c r="I2259" i="20"/>
  <c r="D2097" i="20"/>
  <c r="E2642" i="20"/>
  <c r="I2066" i="20"/>
  <c r="H2687" i="20"/>
  <c r="H2507" i="20"/>
  <c r="D2540" i="20"/>
  <c r="E2433" i="20"/>
  <c r="H2002" i="20"/>
  <c r="E2681" i="20"/>
  <c r="H2506" i="20"/>
  <c r="D2415" i="20"/>
  <c r="E2246" i="20"/>
  <c r="I2232" i="20"/>
  <c r="D2588" i="20"/>
  <c r="D2643" i="20"/>
  <c r="E2318" i="20"/>
  <c r="I2094" i="20"/>
  <c r="D2918" i="20"/>
  <c r="I2598" i="20"/>
  <c r="I2078" i="20"/>
  <c r="H2243" i="20"/>
  <c r="E2558" i="20"/>
  <c r="D2685" i="20"/>
  <c r="I2240" i="20"/>
  <c r="I2241" i="20"/>
  <c r="E2662" i="20"/>
  <c r="I2522" i="20"/>
  <c r="H2330" i="20"/>
  <c r="H2210" i="20"/>
  <c r="E2491" i="20"/>
  <c r="E2428" i="20"/>
  <c r="I2359" i="20"/>
  <c r="D2251" i="20"/>
  <c r="I2727" i="20"/>
  <c r="E2663" i="20"/>
  <c r="E2520" i="20"/>
  <c r="H2698" i="20"/>
  <c r="H2499" i="20"/>
  <c r="H2181" i="20"/>
  <c r="D2477" i="20"/>
  <c r="I2354" i="20"/>
  <c r="H2450" i="20"/>
  <c r="H2201" i="20"/>
  <c r="I2754" i="20"/>
  <c r="E2683" i="20"/>
  <c r="I2499" i="20"/>
  <c r="E2446" i="20"/>
  <c r="E2185" i="20"/>
  <c r="I2203" i="20"/>
  <c r="D2154" i="20"/>
  <c r="E1754" i="20"/>
  <c r="E1704" i="20"/>
  <c r="D1679" i="20"/>
  <c r="D1425" i="20"/>
  <c r="I2083" i="20"/>
  <c r="I2486" i="20"/>
  <c r="H2101" i="20"/>
  <c r="I2367" i="20"/>
  <c r="E2485" i="20"/>
  <c r="I2414" i="20"/>
  <c r="E2255" i="20"/>
  <c r="H2140" i="20"/>
  <c r="D2285" i="20"/>
  <c r="E2571" i="20"/>
  <c r="D2467" i="20"/>
  <c r="E2354" i="20"/>
  <c r="E2293" i="20"/>
  <c r="E2228" i="20"/>
  <c r="I1827" i="20"/>
  <c r="I1967" i="20"/>
  <c r="I1684" i="20"/>
  <c r="I1674" i="20"/>
  <c r="H2100" i="20"/>
  <c r="I2700" i="20"/>
  <c r="E2077" i="20"/>
  <c r="I2439" i="20"/>
  <c r="E2299" i="20"/>
  <c r="I2569" i="20"/>
  <c r="I2441" i="20"/>
  <c r="D2266" i="20"/>
  <c r="I2236" i="20"/>
  <c r="I2679" i="20"/>
  <c r="H2520" i="20"/>
  <c r="H2472" i="20"/>
  <c r="I2454" i="20"/>
  <c r="H2034" i="20"/>
  <c r="E2087" i="20"/>
  <c r="I1973" i="20"/>
  <c r="E1905" i="20"/>
  <c r="I1651" i="20"/>
  <c r="I1618" i="20"/>
  <c r="H2179" i="20"/>
  <c r="E2397" i="20"/>
  <c r="D2057" i="20"/>
  <c r="H2097" i="20"/>
  <c r="D2411" i="20"/>
  <c r="D2562" i="20"/>
  <c r="E2651" i="20"/>
  <c r="H2385" i="20"/>
  <c r="H2230" i="20"/>
  <c r="H2232" i="20"/>
  <c r="E2486" i="20"/>
  <c r="I2329" i="20"/>
  <c r="I2229" i="20"/>
  <c r="I2200" i="20"/>
  <c r="H1951" i="20"/>
  <c r="D1794" i="20"/>
  <c r="E1675" i="20"/>
  <c r="I1579" i="20"/>
  <c r="I2603" i="20"/>
  <c r="H1932" i="20"/>
  <c r="E2599" i="20"/>
  <c r="E2361" i="20"/>
  <c r="E2368" i="20"/>
  <c r="H1998" i="20"/>
  <c r="D2854" i="20"/>
  <c r="I3029" i="20"/>
  <c r="I2720" i="20"/>
  <c r="H2659" i="20"/>
  <c r="E2353" i="20"/>
  <c r="E2128" i="20"/>
  <c r="D2163" i="20"/>
  <c r="E2479" i="20"/>
  <c r="I2398" i="20"/>
  <c r="H2811" i="20"/>
  <c r="E3173" i="20"/>
  <c r="I2894" i="20"/>
  <c r="H2740" i="20"/>
  <c r="H2599" i="20"/>
  <c r="D2603" i="20"/>
  <c r="E2472" i="20"/>
  <c r="I2404" i="20"/>
  <c r="I2297" i="20"/>
  <c r="E2643" i="20"/>
  <c r="D2621" i="20"/>
  <c r="E2214" i="20"/>
  <c r="D1909" i="20"/>
  <c r="D2744" i="20"/>
  <c r="H2454" i="20"/>
  <c r="E2400" i="20"/>
  <c r="D2734" i="20"/>
  <c r="I2796" i="20"/>
  <c r="H2936" i="20"/>
  <c r="D2838" i="20"/>
  <c r="H2863" i="20"/>
  <c r="H2586" i="20"/>
  <c r="I2375" i="20"/>
  <c r="H2118" i="20"/>
  <c r="H2667" i="20"/>
  <c r="D2533" i="20"/>
  <c r="D2290" i="20"/>
  <c r="H2122" i="20"/>
  <c r="I2911" i="20"/>
  <c r="I3037" i="20"/>
  <c r="E2879" i="20"/>
  <c r="D2786" i="20"/>
  <c r="I2638" i="20"/>
  <c r="I2528" i="20"/>
  <c r="D2735" i="20"/>
  <c r="D2324" i="20"/>
  <c r="H2286" i="20"/>
  <c r="H2452" i="20"/>
  <c r="H2463" i="20"/>
  <c r="I2349" i="20"/>
  <c r="E2133" i="20"/>
  <c r="I2478" i="20"/>
  <c r="D2510" i="20"/>
  <c r="I2388" i="20"/>
  <c r="D2250" i="20"/>
  <c r="D3143" i="20"/>
  <c r="D2193" i="20"/>
  <c r="I2626" i="20"/>
  <c r="H2063" i="20"/>
  <c r="H2536" i="20"/>
  <c r="E2351" i="20"/>
  <c r="H2281" i="20"/>
  <c r="I2157" i="20"/>
  <c r="D2138" i="20"/>
  <c r="E2535" i="20"/>
  <c r="H2517" i="20"/>
  <c r="H2301" i="20"/>
  <c r="I2121" i="20"/>
  <c r="H2154" i="20"/>
  <c r="H2614" i="20"/>
  <c r="E2326" i="20"/>
  <c r="D2262" i="20"/>
  <c r="D2169" i="20"/>
  <c r="D2719" i="20"/>
  <c r="H2774" i="20"/>
  <c r="E2617" i="20"/>
  <c r="D2424" i="20"/>
  <c r="I2087" i="20"/>
  <c r="H2491" i="20"/>
  <c r="E2505" i="20"/>
  <c r="D2318" i="20"/>
  <c r="E2276" i="20"/>
  <c r="E2061" i="20"/>
  <c r="I2632" i="20"/>
  <c r="I2393" i="20"/>
  <c r="I2372" i="20"/>
  <c r="H2116" i="20"/>
  <c r="I2171" i="20"/>
  <c r="H2699" i="20"/>
  <c r="H2485" i="20"/>
  <c r="D2611" i="20"/>
  <c r="H2307" i="20"/>
  <c r="I2110" i="20"/>
  <c r="I2594" i="20"/>
  <c r="H2972" i="20"/>
  <c r="I2418" i="20"/>
  <c r="E2137" i="20"/>
  <c r="E2722" i="20"/>
  <c r="H2552" i="20"/>
  <c r="D2334" i="20"/>
  <c r="D2256" i="20"/>
  <c r="D2068" i="20"/>
  <c r="H2694" i="20"/>
  <c r="H2590" i="20"/>
  <c r="E2647" i="20"/>
  <c r="D2272" i="20"/>
  <c r="H2160" i="20"/>
  <c r="D2622" i="20"/>
  <c r="I2472" i="20"/>
  <c r="D2378" i="20"/>
  <c r="E2037" i="20"/>
  <c r="H3114" i="20"/>
  <c r="H2556" i="20"/>
  <c r="H2543" i="20"/>
  <c r="I2097" i="20"/>
  <c r="H2623" i="20"/>
  <c r="H2471" i="20"/>
  <c r="E2291" i="20"/>
  <c r="E2220" i="20"/>
  <c r="E2066" i="20"/>
  <c r="D2534" i="20"/>
  <c r="D2399" i="20"/>
  <c r="H2327" i="20"/>
  <c r="E2168" i="20"/>
  <c r="D2081" i="20"/>
  <c r="D2686" i="20"/>
  <c r="I2515" i="20"/>
  <c r="D2433" i="20"/>
  <c r="E2994" i="20"/>
  <c r="I2153" i="20"/>
  <c r="E2242" i="20"/>
  <c r="I2416" i="20"/>
  <c r="H2062" i="20"/>
  <c r="E2603" i="20"/>
  <c r="H2533" i="20"/>
  <c r="D2414" i="20"/>
  <c r="E2453" i="20"/>
  <c r="E1949" i="20"/>
  <c r="I2707" i="20"/>
  <c r="D2532" i="20"/>
  <c r="E2322" i="20"/>
  <c r="D2165" i="20"/>
  <c r="D2145" i="20"/>
  <c r="H2482" i="20"/>
  <c r="E2441" i="20"/>
  <c r="I2196" i="20"/>
  <c r="H2222" i="20"/>
  <c r="E3166" i="20"/>
  <c r="E2348" i="20"/>
  <c r="H2191" i="20"/>
  <c r="H2282" i="20"/>
  <c r="E2667" i="20"/>
  <c r="D2346" i="20"/>
  <c r="D2158" i="20"/>
  <c r="I2151" i="20"/>
  <c r="H2589" i="20"/>
  <c r="D2635" i="20"/>
  <c r="E2369" i="20"/>
  <c r="E2601" i="20"/>
  <c r="H2690" i="20"/>
  <c r="E2359" i="20"/>
  <c r="H2289" i="20"/>
  <c r="I2163" i="20"/>
  <c r="H2630" i="20"/>
  <c r="I2501" i="20"/>
  <c r="D2327" i="20"/>
  <c r="H2525" i="20"/>
  <c r="E2666" i="20"/>
  <c r="E2085" i="20"/>
  <c r="E2702" i="20"/>
  <c r="H2498" i="20"/>
  <c r="H2393" i="20"/>
  <c r="E2116" i="20"/>
  <c r="I2644" i="20"/>
  <c r="H2479" i="20"/>
  <c r="I2631" i="20"/>
  <c r="E2329" i="20"/>
  <c r="D2100" i="20"/>
  <c r="H2134" i="20"/>
  <c r="E1993" i="20"/>
  <c r="H1927" i="20"/>
  <c r="D1782" i="20"/>
  <c r="I1756" i="20"/>
  <c r="D1440" i="20"/>
  <c r="E2686" i="20"/>
  <c r="D2486" i="20"/>
  <c r="D2609" i="20"/>
  <c r="D2212" i="20"/>
  <c r="D2421" i="20"/>
  <c r="H2321" i="20"/>
  <c r="H2420" i="20"/>
  <c r="I2294" i="20"/>
  <c r="I2199" i="20"/>
  <c r="I2577" i="20"/>
  <c r="H2401" i="20"/>
  <c r="D2270" i="20"/>
  <c r="D2179" i="20"/>
  <c r="D2156" i="20"/>
  <c r="H1879" i="20"/>
  <c r="I1894" i="20"/>
  <c r="H1623" i="20"/>
  <c r="H1612" i="20"/>
  <c r="D2914" i="20"/>
  <c r="E2622" i="20"/>
  <c r="E2235" i="20"/>
  <c r="I2192" i="20"/>
  <c r="D2195" i="20"/>
  <c r="D2494" i="20"/>
  <c r="H2397" i="20"/>
  <c r="D2291" i="20"/>
  <c r="D2148" i="20"/>
  <c r="H2579" i="20"/>
  <c r="E2427" i="20"/>
  <c r="D2450" i="20"/>
  <c r="D2317" i="20"/>
  <c r="E1981" i="20"/>
  <c r="I1988" i="20"/>
  <c r="E1874" i="20"/>
  <c r="H1961" i="20"/>
  <c r="D1803" i="20"/>
  <c r="E1759" i="20"/>
  <c r="I2837" i="20"/>
  <c r="E2211" i="20"/>
  <c r="D2213" i="20"/>
  <c r="I2210" i="20"/>
  <c r="D2280" i="20"/>
  <c r="E2545" i="20"/>
  <c r="E2421" i="20"/>
  <c r="I2430" i="20"/>
  <c r="I2285" i="20"/>
  <c r="E2701" i="20"/>
  <c r="D2435" i="20"/>
  <c r="E2352" i="20"/>
  <c r="E2284" i="20"/>
  <c r="H2115" i="20"/>
  <c r="D1856" i="20"/>
  <c r="E1779" i="20"/>
  <c r="D1609" i="20"/>
  <c r="E1483" i="20"/>
  <c r="H2638" i="20"/>
  <c r="I2422" i="20"/>
  <c r="E2554" i="20"/>
  <c r="D2418" i="20"/>
  <c r="I2318" i="20"/>
  <c r="H2142" i="20"/>
  <c r="D2526" i="20"/>
  <c r="E2538" i="20"/>
  <c r="H2407" i="20"/>
  <c r="H2196" i="20"/>
  <c r="I2766" i="20"/>
  <c r="I3000" i="20"/>
  <c r="I2730" i="20"/>
  <c r="E2575" i="20"/>
  <c r="E2498" i="20"/>
  <c r="D2200" i="20"/>
  <c r="I2623" i="20"/>
  <c r="H2608" i="20"/>
  <c r="H2220" i="20"/>
  <c r="H2964" i="20"/>
  <c r="H3080" i="20"/>
  <c r="H2867" i="20"/>
  <c r="H2776" i="20"/>
  <c r="E2639" i="20"/>
  <c r="D2466" i="20"/>
  <c r="E2474" i="20"/>
  <c r="E2371" i="20"/>
  <c r="E2198" i="20"/>
  <c r="D2590" i="20"/>
  <c r="D2437" i="20"/>
  <c r="D2143" i="20"/>
  <c r="E2202" i="20"/>
  <c r="D2658" i="20"/>
  <c r="D2544" i="20"/>
  <c r="D2309" i="20"/>
  <c r="E3002" i="20"/>
  <c r="H2692" i="20"/>
  <c r="D2932" i="20"/>
  <c r="I2924" i="20"/>
  <c r="H2663" i="20"/>
  <c r="I2635" i="20"/>
  <c r="D2286" i="20"/>
  <c r="E2049" i="20"/>
  <c r="E2614" i="20"/>
  <c r="D2400" i="20"/>
  <c r="E2338" i="20"/>
  <c r="E2069" i="20"/>
  <c r="E2860" i="20"/>
  <c r="I2956" i="20"/>
  <c r="E2827" i="20"/>
  <c r="D2815" i="20"/>
  <c r="D2697" i="20"/>
  <c r="H2448" i="20"/>
  <c r="I2667" i="20"/>
  <c r="I2273" i="20"/>
  <c r="H2710" i="20"/>
  <c r="H2622" i="20"/>
  <c r="I2412" i="20"/>
  <c r="I2277" i="20"/>
  <c r="D2033" i="20"/>
  <c r="H2516" i="20"/>
  <c r="H2753" i="20"/>
  <c r="I2469" i="20"/>
  <c r="I2170" i="20"/>
  <c r="D2911" i="20"/>
  <c r="E2578" i="20"/>
  <c r="H2607" i="20"/>
  <c r="I2732" i="20"/>
  <c r="E2469" i="20"/>
  <c r="I2361" i="20"/>
  <c r="I2370" i="20"/>
  <c r="H2081" i="20"/>
  <c r="H2717" i="20"/>
  <c r="D2455" i="20"/>
  <c r="I2331" i="20"/>
  <c r="H2267" i="20"/>
  <c r="H2173" i="20"/>
  <c r="E2082" i="20"/>
  <c r="I2487" i="20"/>
  <c r="I2688" i="20"/>
  <c r="E2391" i="20"/>
  <c r="D2144" i="20"/>
  <c r="H2639" i="20"/>
  <c r="I2710" i="20"/>
  <c r="D2598" i="20"/>
  <c r="I2648" i="20"/>
  <c r="E2213" i="20"/>
  <c r="D2711" i="20"/>
  <c r="E2524" i="20"/>
  <c r="H2355" i="20"/>
  <c r="E2349" i="20"/>
  <c r="D2201" i="20"/>
  <c r="H2563" i="20"/>
  <c r="H2313" i="20"/>
  <c r="H2329" i="20"/>
  <c r="I2263" i="20"/>
  <c r="H2106" i="20"/>
  <c r="E2611" i="20"/>
  <c r="H2592" i="20"/>
  <c r="E2438" i="20"/>
  <c r="E2340" i="20"/>
  <c r="H2026" i="20"/>
  <c r="H2711" i="20"/>
  <c r="D2797" i="20"/>
  <c r="E2182" i="20"/>
  <c r="D1913" i="20"/>
  <c r="I2612" i="20"/>
  <c r="I2581" i="20"/>
  <c r="H2364" i="20"/>
  <c r="D2343" i="20"/>
  <c r="E2125" i="20"/>
  <c r="I2735" i="20"/>
  <c r="I2483" i="20"/>
  <c r="D2277" i="20"/>
  <c r="H2180" i="20"/>
  <c r="E2086" i="20"/>
  <c r="I2440" i="20"/>
  <c r="D2369" i="20"/>
  <c r="E2288" i="20"/>
  <c r="D1939" i="20"/>
  <c r="E2608" i="20"/>
  <c r="I2502" i="20"/>
  <c r="I2856" i="20"/>
  <c r="I2109" i="20"/>
  <c r="E2540" i="20"/>
  <c r="H2461" i="20"/>
  <c r="D2238" i="20"/>
  <c r="D2132" i="20"/>
  <c r="E2191" i="20"/>
  <c r="H2632" i="20"/>
  <c r="D2470" i="20"/>
  <c r="D2345" i="20"/>
  <c r="D2107" i="20"/>
  <c r="D2206" i="20"/>
  <c r="E2694" i="20"/>
  <c r="H2704" i="20"/>
  <c r="H2156" i="20"/>
  <c r="H2865" i="20"/>
  <c r="H2602" i="20"/>
  <c r="D2732" i="20"/>
  <c r="E2425" i="20"/>
  <c r="E2126" i="20"/>
  <c r="H2706" i="20"/>
  <c r="I2510" i="20"/>
  <c r="D2474" i="20"/>
  <c r="E2169" i="20"/>
  <c r="D2233" i="20"/>
  <c r="H2631" i="20"/>
  <c r="D2509" i="20"/>
  <c r="I2351" i="20"/>
  <c r="I2197" i="20"/>
  <c r="D2247" i="20"/>
  <c r="E2418" i="20"/>
  <c r="E2525" i="20"/>
  <c r="I2337" i="20"/>
  <c r="E2153" i="20"/>
  <c r="I3041" i="20"/>
  <c r="H2253" i="20"/>
  <c r="I2691" i="20"/>
  <c r="H2259" i="20"/>
  <c r="D2614" i="20"/>
  <c r="E2551" i="20"/>
  <c r="I2239" i="20"/>
  <c r="H2083" i="20"/>
  <c r="I2496" i="20"/>
  <c r="I2680" i="20"/>
  <c r="E2381" i="20"/>
  <c r="D2637" i="20"/>
  <c r="H2490" i="20"/>
  <c r="D2419" i="20"/>
  <c r="I2290" i="20"/>
  <c r="H2105" i="20"/>
  <c r="E3089" i="20"/>
  <c r="E2206" i="20"/>
  <c r="H2332" i="20"/>
  <c r="E2429" i="20"/>
  <c r="I2538" i="20"/>
  <c r="E2245" i="20"/>
  <c r="E2687" i="20"/>
  <c r="D2487" i="20"/>
  <c r="E2303" i="20"/>
  <c r="H2170" i="20"/>
  <c r="H2591" i="20"/>
  <c r="I2471" i="20"/>
  <c r="D2416" i="20"/>
  <c r="I2343" i="20"/>
  <c r="I2264" i="20"/>
  <c r="I2267" i="20"/>
  <c r="E1902" i="20"/>
  <c r="D1862" i="20"/>
  <c r="D1844" i="20"/>
  <c r="D1667" i="20"/>
  <c r="D1445" i="20"/>
  <c r="D2556" i="20"/>
  <c r="I2421" i="20"/>
  <c r="E2481" i="20"/>
  <c r="E2172" i="20"/>
  <c r="D2539" i="20"/>
  <c r="E2497" i="20"/>
  <c r="E2324" i="20"/>
  <c r="E2180" i="20"/>
  <c r="H2114" i="20"/>
  <c r="D2498" i="20"/>
  <c r="E2334" i="20"/>
  <c r="D2310" i="20"/>
  <c r="E2226" i="20"/>
  <c r="D2218" i="20"/>
  <c r="E1814" i="20"/>
  <c r="H1803" i="20"/>
  <c r="E1562" i="20"/>
  <c r="E1536" i="20"/>
  <c r="H2508" i="20"/>
  <c r="E2630" i="20"/>
  <c r="H2566" i="20"/>
  <c r="I2304" i="20"/>
  <c r="E2112" i="20"/>
  <c r="D2629" i="20"/>
  <c r="E2330" i="20"/>
  <c r="D2381" i="20"/>
  <c r="I2050" i="20"/>
  <c r="H2713" i="20"/>
  <c r="H2572" i="20"/>
  <c r="I2553" i="20"/>
  <c r="I2365" i="20"/>
  <c r="I2274" i="20"/>
  <c r="H1908" i="20"/>
  <c r="D1796" i="20"/>
  <c r="H1877" i="20"/>
  <c r="I1709" i="20"/>
  <c r="H1685" i="20"/>
  <c r="E2443" i="20"/>
  <c r="D2602" i="20"/>
  <c r="E2561" i="20"/>
  <c r="D2289" i="20"/>
  <c r="I2205" i="20"/>
  <c r="H2696" i="20"/>
  <c r="D2501" i="20"/>
  <c r="H2314" i="20"/>
  <c r="I2114" i="20"/>
  <c r="H2769" i="20"/>
  <c r="D2520" i="20"/>
  <c r="I2382" i="20"/>
  <c r="I2183" i="20"/>
  <c r="I2052" i="20"/>
  <c r="E1972" i="20"/>
  <c r="H1674" i="20"/>
  <c r="I1801" i="20"/>
  <c r="E1489" i="20"/>
  <c r="D2791" i="20"/>
  <c r="H2373" i="20"/>
  <c r="D2458" i="20"/>
  <c r="H2484" i="20"/>
  <c r="E2364" i="20"/>
  <c r="E2260" i="20"/>
  <c r="I2614" i="20"/>
  <c r="D2495" i="20"/>
  <c r="I2391" i="20"/>
  <c r="H2223" i="20"/>
  <c r="H2165" i="20"/>
  <c r="D1945" i="20"/>
  <c r="D2383" i="20"/>
  <c r="D2184" i="20"/>
  <c r="E1631" i="20"/>
  <c r="I2326" i="20"/>
  <c r="E2574" i="20"/>
  <c r="D2178" i="20"/>
  <c r="E2654" i="20"/>
  <c r="E2490" i="20"/>
  <c r="D2353" i="20"/>
  <c r="I2116" i="20"/>
  <c r="E1863" i="20"/>
  <c r="D1622" i="20"/>
  <c r="H1673" i="20"/>
  <c r="H2224" i="20"/>
  <c r="E2312" i="20"/>
  <c r="H2247" i="20"/>
  <c r="H2583" i="20"/>
  <c r="E2306" i="20"/>
  <c r="I2739" i="20"/>
  <c r="E2454" i="20"/>
  <c r="D2358" i="20"/>
  <c r="I2077" i="20"/>
  <c r="I2719" i="20"/>
  <c r="E2553" i="20"/>
  <c r="I2357" i="20"/>
  <c r="I2118" i="20"/>
  <c r="E2280" i="20"/>
  <c r="D1873" i="20"/>
  <c r="E2682" i="20"/>
  <c r="I2360" i="20"/>
  <c r="D2360" i="20"/>
  <c r="I2592" i="20"/>
  <c r="H2651" i="20"/>
  <c r="H2522" i="20"/>
  <c r="I2251" i="20"/>
  <c r="D2328" i="20"/>
  <c r="E2152" i="20"/>
  <c r="D2689" i="20"/>
  <c r="I2399" i="20"/>
  <c r="I2429" i="20"/>
  <c r="D2159" i="20"/>
  <c r="D2023" i="20"/>
  <c r="H1871" i="20"/>
  <c r="E2212" i="20"/>
  <c r="I2639" i="20"/>
  <c r="I1836" i="20"/>
  <c r="I1983" i="20"/>
  <c r="E1689" i="20"/>
  <c r="D1690" i="20"/>
  <c r="I1752" i="20"/>
  <c r="I2064" i="20"/>
  <c r="E2002" i="20"/>
  <c r="D1953" i="20"/>
  <c r="H1648" i="20"/>
  <c r="E1503" i="20"/>
  <c r="H1873" i="20"/>
  <c r="H2043" i="20"/>
  <c r="D1842" i="20"/>
  <c r="I1736" i="20"/>
  <c r="D1567" i="20"/>
  <c r="H2064" i="20"/>
  <c r="E2457" i="20"/>
  <c r="E2315" i="20"/>
  <c r="D1992" i="20"/>
  <c r="D1963" i="20"/>
  <c r="I1880" i="20"/>
  <c r="D1657" i="20"/>
  <c r="E1688" i="20"/>
  <c r="I1482" i="20"/>
  <c r="H2073" i="20"/>
  <c r="I1722" i="20"/>
  <c r="E1627" i="20"/>
  <c r="D1475" i="20"/>
  <c r="I1995" i="20"/>
  <c r="I1979" i="20"/>
  <c r="I1742" i="20"/>
  <c r="D1623" i="20"/>
  <c r="D1405" i="20"/>
  <c r="E2075" i="20"/>
  <c r="I1997" i="20"/>
  <c r="D2483" i="20"/>
  <c r="E2307" i="20"/>
  <c r="E1737" i="20"/>
  <c r="H1865" i="20"/>
  <c r="D1962" i="20"/>
  <c r="I1774" i="20"/>
  <c r="E1401" i="20"/>
  <c r="E1851" i="20"/>
  <c r="I2000" i="20"/>
  <c r="I1769" i="20"/>
  <c r="D1624" i="20"/>
  <c r="H1550" i="20"/>
  <c r="H1989" i="20"/>
  <c r="I2057" i="20"/>
  <c r="D1812" i="20"/>
  <c r="I1638" i="20"/>
  <c r="I2068" i="20"/>
  <c r="H1954" i="20"/>
  <c r="D2259" i="20"/>
  <c r="E1950" i="20"/>
  <c r="E1460" i="20"/>
  <c r="I1895" i="20"/>
  <c r="D1908" i="20"/>
  <c r="D1633" i="20"/>
  <c r="E1464" i="20"/>
  <c r="D1846" i="20"/>
  <c r="D1870" i="20"/>
  <c r="I1793" i="20"/>
  <c r="D1691" i="20"/>
  <c r="E1550" i="20"/>
  <c r="H1904" i="20"/>
  <c r="H1829" i="20"/>
  <c r="H1659" i="20"/>
  <c r="E1564" i="20"/>
  <c r="D2119" i="20"/>
  <c r="H1775" i="20"/>
  <c r="E2495" i="20"/>
  <c r="H2322" i="20"/>
  <c r="D1758" i="20"/>
  <c r="E1906" i="20"/>
  <c r="E1758" i="20"/>
  <c r="I1803" i="20"/>
  <c r="I1714" i="20"/>
  <c r="D1460" i="20"/>
  <c r="D2074" i="20"/>
  <c r="D1743" i="20"/>
  <c r="H1724" i="20"/>
  <c r="E1570" i="20"/>
  <c r="E2119" i="20"/>
  <c r="E1899" i="20"/>
  <c r="H1902" i="20"/>
  <c r="H1651" i="20"/>
  <c r="H1697" i="20"/>
  <c r="H2299" i="20"/>
  <c r="D1928" i="20"/>
  <c r="I2706" i="20"/>
  <c r="H2294" i="20"/>
  <c r="D1678" i="20"/>
  <c r="E1465" i="20"/>
  <c r="I1831" i="20"/>
  <c r="I1943" i="20"/>
  <c r="I1842" i="20"/>
  <c r="D1771" i="20"/>
  <c r="E2238" i="20"/>
  <c r="H1844" i="20"/>
  <c r="E1834" i="20"/>
  <c r="E1633" i="20"/>
  <c r="E1607" i="20"/>
  <c r="D2016" i="20"/>
  <c r="I1914" i="20"/>
  <c r="H1690" i="20"/>
  <c r="D1783" i="20"/>
  <c r="I1416" i="20"/>
  <c r="I1939" i="20"/>
  <c r="H2575" i="20"/>
  <c r="H2236" i="20"/>
  <c r="D1551" i="20"/>
  <c r="E2031" i="20"/>
  <c r="I1889" i="20"/>
  <c r="I1698" i="20"/>
  <c r="E1619" i="20"/>
  <c r="H1613" i="20"/>
  <c r="E1925" i="20"/>
  <c r="H2017" i="20"/>
  <c r="E1835" i="20"/>
  <c r="H1630" i="20"/>
  <c r="E2091" i="20"/>
  <c r="E1903" i="20"/>
  <c r="E1697" i="20"/>
  <c r="H1777" i="20"/>
  <c r="E1612" i="20"/>
  <c r="I1585" i="20"/>
  <c r="I1471" i="20"/>
  <c r="H2014" i="20"/>
  <c r="I1662" i="20"/>
  <c r="E1594" i="20"/>
  <c r="D1484" i="20"/>
  <c r="D2028" i="20"/>
  <c r="D1973" i="20"/>
  <c r="H1747" i="20"/>
  <c r="E1432" i="20"/>
  <c r="D2207" i="20"/>
  <c r="E1806" i="20"/>
  <c r="I1873" i="20"/>
  <c r="E1538" i="20"/>
  <c r="H1500" i="20"/>
  <c r="I1883" i="20"/>
  <c r="E1889" i="20"/>
  <c r="H1503" i="20"/>
  <c r="I1915" i="20"/>
  <c r="I1713" i="20"/>
  <c r="D1730" i="20"/>
  <c r="D1548" i="20"/>
  <c r="E1877" i="20"/>
  <c r="I2032" i="20"/>
  <c r="I1799" i="20"/>
  <c r="I1725" i="20"/>
  <c r="H1582" i="20"/>
  <c r="I1879" i="20"/>
  <c r="I2031" i="20"/>
  <c r="I1643" i="20"/>
  <c r="H1810" i="20"/>
  <c r="I2169" i="20"/>
  <c r="E2027" i="20"/>
  <c r="E1868" i="20"/>
  <c r="E1626" i="20"/>
  <c r="E1645" i="20"/>
  <c r="H1972" i="20"/>
  <c r="D2050" i="20"/>
  <c r="H1652" i="20"/>
  <c r="E1915" i="20"/>
  <c r="E1666" i="20"/>
  <c r="D1621" i="20"/>
  <c r="E1843" i="20"/>
  <c r="H1971" i="20"/>
  <c r="E1793" i="20"/>
  <c r="D1780" i="20"/>
  <c r="E2154" i="20"/>
  <c r="D1848" i="20"/>
  <c r="D1772" i="20"/>
  <c r="E1651" i="20"/>
  <c r="D1572" i="20"/>
  <c r="E1975" i="20"/>
  <c r="H2335" i="20"/>
  <c r="I1953" i="20"/>
  <c r="D1886" i="20"/>
  <c r="D1779" i="20"/>
  <c r="H1610" i="20"/>
  <c r="I1437" i="20"/>
  <c r="H2045" i="20"/>
  <c r="D1770" i="20"/>
  <c r="H1851" i="20"/>
  <c r="I1695" i="20"/>
  <c r="E1588" i="20"/>
  <c r="E1955" i="20"/>
  <c r="H1997" i="20"/>
  <c r="H1718" i="20"/>
  <c r="I1607" i="20"/>
  <c r="I1372" i="20"/>
  <c r="D2022" i="20"/>
  <c r="E1918" i="20"/>
  <c r="D1674" i="20"/>
  <c r="E1964" i="20"/>
  <c r="E1978" i="20"/>
  <c r="D1826" i="20"/>
  <c r="D1685" i="20"/>
  <c r="D1627" i="20"/>
  <c r="I1514" i="20"/>
  <c r="D1952" i="20"/>
  <c r="E1911" i="20"/>
  <c r="H1675" i="20"/>
  <c r="D1722" i="20"/>
  <c r="H2088" i="20"/>
  <c r="H1678" i="20"/>
  <c r="I1878" i="20"/>
  <c r="D2246" i="20"/>
  <c r="H2098" i="20"/>
  <c r="I1693" i="20"/>
  <c r="D2397" i="20"/>
  <c r="I2544" i="20"/>
  <c r="E2208" i="20"/>
  <c r="D2570" i="20"/>
  <c r="H2658" i="20"/>
  <c r="I2269" i="20"/>
  <c r="H2032" i="20"/>
  <c r="I2045" i="20"/>
  <c r="I1760" i="20"/>
  <c r="H1824" i="20"/>
  <c r="D2161" i="20"/>
  <c r="H2206" i="20"/>
  <c r="E2127" i="20"/>
  <c r="D2519" i="20"/>
  <c r="H2383" i="20"/>
  <c r="E2627" i="20"/>
  <c r="E2471" i="20"/>
  <c r="I2394" i="20"/>
  <c r="H2163" i="20"/>
  <c r="I2452" i="20"/>
  <c r="H2515" i="20"/>
  <c r="I2220" i="20"/>
  <c r="E2170" i="20"/>
  <c r="I2180" i="20"/>
  <c r="I2004" i="20"/>
  <c r="H2532" i="20"/>
  <c r="D2441" i="20"/>
  <c r="D2061" i="20"/>
  <c r="H2409" i="20"/>
  <c r="I2448" i="20"/>
  <c r="E2699" i="20"/>
  <c r="H2388" i="20"/>
  <c r="I2246" i="20"/>
  <c r="D2085" i="20"/>
  <c r="I2512" i="20"/>
  <c r="E2382" i="20"/>
  <c r="H2245" i="20"/>
  <c r="I2184" i="20"/>
  <c r="I2021" i="20"/>
  <c r="H2011" i="20"/>
  <c r="E2473" i="20"/>
  <c r="I2358" i="20"/>
  <c r="E1561" i="20"/>
  <c r="E1882" i="20"/>
  <c r="I1826" i="20"/>
  <c r="D1738" i="20"/>
  <c r="D1664" i="20"/>
  <c r="I2189" i="20"/>
  <c r="D1894" i="20"/>
  <c r="E1764" i="20"/>
  <c r="H1813" i="20"/>
  <c r="H2164" i="20"/>
  <c r="E1922" i="20"/>
  <c r="H1988" i="20"/>
  <c r="D1751" i="20"/>
  <c r="I1525" i="20"/>
  <c r="I1470" i="20"/>
  <c r="E2011" i="20"/>
  <c r="I2113" i="20"/>
  <c r="H2414" i="20"/>
  <c r="H1792" i="20"/>
  <c r="H2048" i="20"/>
  <c r="E2023" i="20"/>
  <c r="E1776" i="20"/>
  <c r="H1731" i="20"/>
  <c r="H2288" i="20"/>
  <c r="D1930" i="20"/>
  <c r="H1727" i="20"/>
  <c r="I1762" i="20"/>
  <c r="E1392" i="20"/>
  <c r="I1917" i="20"/>
  <c r="E1879" i="20"/>
  <c r="H1818" i="20"/>
  <c r="E1714" i="20"/>
  <c r="D1593" i="20"/>
  <c r="D1991" i="20"/>
  <c r="E2488" i="20"/>
  <c r="D2456" i="20"/>
  <c r="E2136" i="20"/>
  <c r="I1561" i="20"/>
  <c r="H2006" i="20"/>
  <c r="E1914" i="20"/>
  <c r="H1696" i="20"/>
  <c r="H1454" i="20"/>
  <c r="I1899" i="20"/>
  <c r="D2058" i="20"/>
  <c r="E1738" i="20"/>
  <c r="H1756" i="20"/>
  <c r="D1401" i="20"/>
  <c r="H1886" i="20"/>
  <c r="D1976" i="20"/>
  <c r="I1648" i="20"/>
  <c r="H1553" i="20"/>
  <c r="E2139" i="20"/>
  <c r="I1807" i="20"/>
  <c r="H2193" i="20"/>
  <c r="H1788" i="20"/>
  <c r="H1465" i="20"/>
  <c r="I2030" i="20"/>
  <c r="I1779" i="20"/>
  <c r="H1768" i="20"/>
  <c r="D1370" i="20"/>
  <c r="H1882" i="20"/>
  <c r="E1994" i="20"/>
  <c r="E1763" i="20"/>
  <c r="D1750" i="20"/>
  <c r="D2267" i="20"/>
  <c r="E1840" i="20"/>
  <c r="E1778" i="20"/>
  <c r="E1590" i="20"/>
  <c r="D1480" i="20"/>
  <c r="D2052" i="20"/>
  <c r="E1723" i="20"/>
  <c r="H2718" i="20"/>
  <c r="H2175" i="20"/>
  <c r="D1748" i="20"/>
  <c r="I2059" i="20"/>
  <c r="I2043" i="20"/>
  <c r="H1726" i="20"/>
  <c r="E1791" i="20"/>
  <c r="I1560" i="20"/>
  <c r="I1977" i="20"/>
  <c r="I1932" i="20"/>
  <c r="I1654" i="20"/>
  <c r="D1486" i="20"/>
  <c r="I2016" i="20"/>
  <c r="D1822" i="20"/>
  <c r="E1838" i="20"/>
  <c r="H1709" i="20"/>
  <c r="E1625" i="20"/>
  <c r="D2199" i="20"/>
  <c r="H1849" i="20"/>
  <c r="D2405" i="20"/>
  <c r="E2225" i="20"/>
  <c r="I1507" i="20"/>
  <c r="I2217" i="20"/>
  <c r="H1969" i="20"/>
  <c r="E1850" i="20"/>
  <c r="H1751" i="20"/>
  <c r="I1678" i="20"/>
  <c r="I2012" i="20"/>
  <c r="E1895" i="20"/>
  <c r="D1741" i="20"/>
  <c r="D1550" i="20"/>
  <c r="D1540" i="20"/>
  <c r="I1921" i="20"/>
  <c r="E1971" i="20"/>
  <c r="H1735" i="20"/>
  <c r="E1677" i="20"/>
  <c r="I1491" i="20"/>
  <c r="I1857" i="20"/>
  <c r="E2363" i="20"/>
  <c r="H2176" i="20"/>
  <c r="D1366" i="20"/>
  <c r="D1855" i="20"/>
  <c r="H1923" i="20"/>
  <c r="D2105" i="20"/>
  <c r="D2170" i="20"/>
  <c r="D1580" i="20"/>
  <c r="I2107" i="20"/>
  <c r="E2437" i="20"/>
  <c r="I2174" i="20"/>
  <c r="D2698" i="20"/>
  <c r="E2436" i="20"/>
  <c r="I2081" i="20"/>
  <c r="E1979" i="20"/>
  <c r="D1854" i="20"/>
  <c r="D1686" i="20"/>
  <c r="D1660" i="20"/>
  <c r="H3142" i="20"/>
  <c r="H2686" i="20"/>
  <c r="D2670" i="20"/>
  <c r="I2428" i="20"/>
  <c r="H2136" i="20"/>
  <c r="I2520" i="20"/>
  <c r="H2580" i="20"/>
  <c r="H2363" i="20"/>
  <c r="E2105" i="20"/>
  <c r="H2504" i="20"/>
  <c r="H2593" i="20"/>
  <c r="D2391" i="20"/>
  <c r="D2089" i="20"/>
  <c r="H2096" i="20"/>
  <c r="H2072" i="20"/>
  <c r="E2707" i="20"/>
  <c r="H2234" i="20"/>
  <c r="I2762" i="20"/>
  <c r="E2341" i="20"/>
  <c r="D2596" i="20"/>
  <c r="I2736" i="20"/>
  <c r="I2216" i="20"/>
  <c r="E2244" i="20"/>
  <c r="I2215" i="20"/>
  <c r="H2447" i="20"/>
  <c r="E2399" i="20"/>
  <c r="I2085" i="20"/>
  <c r="H2099" i="20"/>
  <c r="D1926" i="20"/>
  <c r="D1904" i="20"/>
  <c r="I2286" i="20"/>
  <c r="H2080" i="20"/>
  <c r="H1589" i="20"/>
  <c r="H2047" i="20"/>
  <c r="D1749" i="20"/>
  <c r="I1664" i="20"/>
  <c r="H1497" i="20"/>
  <c r="H2120" i="20"/>
  <c r="E1936" i="20"/>
  <c r="D1673" i="20"/>
  <c r="H1636" i="20"/>
  <c r="H2079" i="20"/>
  <c r="I1844" i="20"/>
  <c r="D2049" i="20"/>
  <c r="E1663" i="20"/>
  <c r="H1480" i="20"/>
  <c r="D1402" i="20"/>
  <c r="D1929" i="20"/>
  <c r="D2538" i="20"/>
  <c r="I2190" i="20"/>
  <c r="H1743" i="20"/>
  <c r="I1856" i="20"/>
  <c r="D1849" i="20"/>
  <c r="D1682" i="20"/>
  <c r="E1475" i="20"/>
  <c r="H2200" i="20"/>
  <c r="I1785" i="20"/>
  <c r="I1744" i="20"/>
  <c r="D1672" i="20"/>
  <c r="I1578" i="20"/>
  <c r="E1960" i="20"/>
  <c r="D2037" i="20"/>
  <c r="D1788" i="20"/>
  <c r="I1589" i="20"/>
  <c r="I1496" i="20"/>
  <c r="I1882" i="20"/>
  <c r="E2563" i="20"/>
  <c r="H2308" i="20"/>
  <c r="I1928" i="20"/>
  <c r="H1449" i="20"/>
  <c r="D1955" i="20"/>
  <c r="E1831" i="20"/>
  <c r="E1617" i="20"/>
  <c r="E1388" i="20"/>
  <c r="D2051" i="20"/>
  <c r="I1961" i="20"/>
  <c r="I1595" i="20"/>
  <c r="D1816" i="20"/>
  <c r="H1572" i="20"/>
  <c r="D1940" i="20"/>
  <c r="H1889" i="20"/>
  <c r="H1579" i="20"/>
  <c r="E1500" i="20"/>
  <c r="D2055" i="20"/>
  <c r="H1712" i="20"/>
  <c r="I2570" i="20"/>
  <c r="H1778" i="20"/>
  <c r="D2102" i="20"/>
  <c r="I1841" i="20"/>
  <c r="D1731" i="20"/>
  <c r="E1676" i="20"/>
  <c r="E1449" i="20"/>
  <c r="H1948" i="20"/>
  <c r="H1941" i="20"/>
  <c r="D1716" i="20"/>
  <c r="I1629" i="20"/>
  <c r="I1952" i="20"/>
  <c r="D1747" i="20"/>
  <c r="D1714" i="20"/>
  <c r="D1490" i="20"/>
  <c r="H1558" i="20"/>
  <c r="I1955" i="20"/>
  <c r="E1969" i="20"/>
  <c r="D2382" i="20"/>
  <c r="I2123" i="20"/>
  <c r="E1699" i="20"/>
  <c r="D1978" i="20"/>
  <c r="D1866" i="20"/>
  <c r="I1640" i="20"/>
  <c r="I1622" i="20"/>
  <c r="H2221" i="20"/>
  <c r="E1890" i="20"/>
  <c r="D1972" i="20"/>
  <c r="E1773" i="20"/>
  <c r="H1790" i="20"/>
  <c r="H1934" i="20"/>
  <c r="I2026" i="20"/>
  <c r="D1745" i="20"/>
  <c r="E1639" i="20"/>
  <c r="D1544" i="20"/>
  <c r="H1949" i="20"/>
  <c r="E1784" i="20"/>
  <c r="I2280" i="20"/>
  <c r="E2093" i="20"/>
  <c r="H1640" i="20"/>
  <c r="I1944" i="20"/>
  <c r="H1883" i="20"/>
  <c r="E1988" i="20"/>
  <c r="I1663" i="20"/>
  <c r="H1611" i="20"/>
  <c r="H1930" i="20"/>
  <c r="D1804" i="20"/>
  <c r="I1718" i="20"/>
  <c r="D1784" i="20"/>
  <c r="I1515" i="20"/>
  <c r="E1830" i="20"/>
  <c r="E1897" i="20"/>
  <c r="E1662" i="20"/>
  <c r="D1614" i="20"/>
  <c r="D2146" i="20"/>
  <c r="H2001" i="20"/>
  <c r="H2211" i="20"/>
  <c r="D2087" i="20"/>
  <c r="E1371" i="20"/>
  <c r="I1904" i="20"/>
  <c r="D1845" i="20"/>
  <c r="H1761" i="20"/>
  <c r="I1765" i="20"/>
  <c r="D1526" i="20"/>
  <c r="H1995" i="20"/>
  <c r="E1893" i="20"/>
  <c r="D1805" i="20"/>
  <c r="E1673" i="20"/>
  <c r="I2144" i="20"/>
  <c r="D1998" i="20"/>
  <c r="H1745" i="20"/>
  <c r="E1825" i="20"/>
  <c r="D1509" i="20"/>
  <c r="H2008" i="20"/>
  <c r="H1599" i="20"/>
  <c r="I1975" i="20"/>
  <c r="I1633" i="20"/>
  <c r="D1723" i="20"/>
  <c r="H1570" i="20"/>
  <c r="I1866" i="20"/>
  <c r="I1749" i="20"/>
  <c r="E1837" i="20"/>
  <c r="D1507" i="20"/>
  <c r="D1889" i="20"/>
  <c r="H2005" i="20"/>
  <c r="E1729" i="20"/>
  <c r="I1816" i="20"/>
  <c r="D2174" i="20"/>
  <c r="E1870" i="20"/>
  <c r="E1744" i="20"/>
  <c r="I1901" i="20"/>
  <c r="D1871" i="20"/>
  <c r="H1805" i="20"/>
  <c r="D1574" i="20"/>
  <c r="D1564" i="20"/>
  <c r="H1848" i="20"/>
  <c r="I1902" i="20"/>
  <c r="I1610" i="20"/>
  <c r="H1786" i="20"/>
  <c r="H1604" i="20"/>
  <c r="E1866" i="20"/>
  <c r="H1855" i="20"/>
  <c r="H1619" i="20"/>
  <c r="H1661" i="20"/>
  <c r="H1964" i="20"/>
  <c r="E2040" i="20"/>
  <c r="I1745" i="20"/>
  <c r="E1671" i="20"/>
  <c r="E1477" i="20"/>
  <c r="I2035" i="20"/>
  <c r="I1668" i="20"/>
  <c r="H1595" i="20"/>
  <c r="H1707" i="20"/>
  <c r="D1654" i="20"/>
  <c r="I1364" i="20"/>
  <c r="E2044" i="20"/>
  <c r="D2032" i="20"/>
  <c r="D1763" i="20"/>
  <c r="I1646" i="20"/>
  <c r="H1960" i="20"/>
  <c r="I2003" i="20"/>
  <c r="E1724" i="20"/>
  <c r="E1712" i="20"/>
  <c r="I1553" i="20"/>
  <c r="I1992" i="20"/>
  <c r="I2069" i="20"/>
  <c r="I2036" i="20"/>
  <c r="I1832" i="20"/>
  <c r="H1826" i="20"/>
  <c r="I1649" i="20"/>
  <c r="I1423" i="20"/>
  <c r="E1916" i="20"/>
  <c r="D2004" i="20"/>
  <c r="D1705" i="20"/>
  <c r="H1667" i="20"/>
  <c r="D1472" i="20"/>
  <c r="D2048" i="20"/>
  <c r="I1958" i="20"/>
  <c r="H1766" i="20"/>
  <c r="H1649" i="20"/>
  <c r="I2128" i="20"/>
  <c r="I1848" i="20"/>
  <c r="D1923" i="20"/>
  <c r="D1799" i="20"/>
  <c r="H1772" i="20"/>
  <c r="H1784" i="20"/>
  <c r="E2055" i="20"/>
  <c r="I1475" i="20"/>
  <c r="E1507" i="20"/>
  <c r="I2040" i="20"/>
  <c r="H1921" i="20"/>
  <c r="D1768" i="20"/>
  <c r="E1647" i="20"/>
  <c r="D1552" i="20"/>
  <c r="D1937" i="20"/>
  <c r="D1600" i="20"/>
  <c r="H1656" i="20"/>
  <c r="H2643" i="20"/>
  <c r="H1968" i="20"/>
  <c r="D2142" i="20"/>
  <c r="I2572" i="20"/>
  <c r="I2325" i="20"/>
  <c r="H2094" i="20"/>
  <c r="I2524" i="20"/>
  <c r="I2489" i="20"/>
  <c r="H2177" i="20"/>
  <c r="D2013" i="20"/>
  <c r="D1759" i="20"/>
  <c r="H1732" i="20"/>
  <c r="E1573" i="20"/>
  <c r="E2788" i="20"/>
  <c r="I2556" i="20"/>
  <c r="H2493" i="20"/>
  <c r="D2681" i="20"/>
  <c r="D2237" i="20"/>
  <c r="H2427" i="20"/>
  <c r="D2583" i="20"/>
  <c r="I2377" i="20"/>
  <c r="D2021" i="20"/>
  <c r="E2439" i="20"/>
  <c r="D2560" i="20"/>
  <c r="H2249" i="20"/>
  <c r="E2236" i="20"/>
  <c r="E2043" i="20"/>
  <c r="I1876" i="20"/>
  <c r="I2582" i="20"/>
  <c r="E2233" i="20"/>
  <c r="D2595" i="20"/>
  <c r="H2353" i="20"/>
  <c r="H2486" i="20"/>
  <c r="H2560" i="20"/>
  <c r="D2357" i="20"/>
  <c r="I2211" i="20"/>
  <c r="I2303" i="20"/>
  <c r="E2499" i="20"/>
  <c r="H2266" i="20"/>
  <c r="H2125" i="20"/>
  <c r="I2244" i="20"/>
  <c r="H1861" i="20"/>
  <c r="H1956" i="20"/>
  <c r="E2281" i="20"/>
  <c r="H2238" i="20"/>
  <c r="E2199" i="20"/>
  <c r="H2029" i="20"/>
  <c r="E1646" i="20"/>
  <c r="H1722" i="20"/>
  <c r="I1410" i="20"/>
  <c r="E2051" i="20"/>
  <c r="I1724" i="20"/>
  <c r="D1839" i="20"/>
  <c r="E1692" i="20"/>
  <c r="H2204" i="20"/>
  <c r="I1966" i="20"/>
  <c r="I1726" i="20"/>
  <c r="H1705" i="20"/>
  <c r="E1409" i="20"/>
  <c r="H1569" i="20"/>
  <c r="D1990" i="20"/>
  <c r="D2282" i="20"/>
  <c r="E2657" i="20"/>
  <c r="I1454" i="20"/>
  <c r="H1977" i="20"/>
  <c r="E1968" i="20"/>
  <c r="H1837" i="20"/>
  <c r="H1392" i="20"/>
  <c r="E2115" i="20"/>
  <c r="H1704" i="20"/>
  <c r="I1531" i="20"/>
  <c r="H1836" i="20"/>
  <c r="D1497" i="20"/>
  <c r="D2024" i="20"/>
  <c r="E1982" i="20"/>
  <c r="I1599" i="20"/>
  <c r="H1489" i="20"/>
  <c r="D1396" i="20"/>
  <c r="D1934" i="20"/>
  <c r="D2211" i="20"/>
  <c r="H2121" i="20"/>
  <c r="H1920" i="20"/>
  <c r="D1561" i="20"/>
  <c r="H1924" i="20"/>
  <c r="H1752" i="20"/>
  <c r="D1652" i="20"/>
  <c r="H1476" i="20"/>
  <c r="H2018" i="20"/>
  <c r="I1877" i="20"/>
  <c r="H1511" i="20"/>
  <c r="I1569" i="20"/>
  <c r="E2131" i="20"/>
  <c r="H1909" i="20"/>
  <c r="E1926" i="20"/>
  <c r="E1526" i="20"/>
  <c r="I1564" i="20"/>
  <c r="E2074" i="20"/>
  <c r="H1991" i="20"/>
  <c r="H2489" i="20"/>
  <c r="H1754" i="20"/>
  <c r="D2091" i="20"/>
  <c r="H1763" i="20"/>
  <c r="D1838" i="20"/>
  <c r="I1828" i="20"/>
  <c r="D1383" i="20"/>
  <c r="E2012" i="20"/>
  <c r="H1872" i="20"/>
  <c r="I1644" i="20"/>
  <c r="H1549" i="20"/>
  <c r="I1910" i="20"/>
  <c r="D1951" i="20"/>
  <c r="I1658" i="20"/>
  <c r="H1780" i="20"/>
  <c r="D1468" i="20"/>
  <c r="E1859" i="20"/>
  <c r="E2526" i="20"/>
  <c r="I2309" i="20"/>
  <c r="H2246" i="20"/>
  <c r="H1692" i="20"/>
  <c r="H1878" i="20"/>
  <c r="E2046" i="20"/>
  <c r="H1555" i="20"/>
  <c r="H1545" i="20"/>
  <c r="H2135" i="20"/>
  <c r="E1928" i="20"/>
  <c r="E1935" i="20"/>
  <c r="I1620" i="20"/>
  <c r="I1821" i="20"/>
  <c r="I2073" i="20"/>
  <c r="I1971" i="20"/>
  <c r="H1815" i="20"/>
  <c r="D1554" i="20"/>
  <c r="D1536" i="20"/>
  <c r="D1868" i="20"/>
  <c r="D1891" i="20"/>
  <c r="H2241" i="20"/>
  <c r="E2165" i="20"/>
  <c r="E1672" i="20"/>
  <c r="D1915" i="20"/>
  <c r="E1818" i="20"/>
  <c r="I1898" i="20"/>
  <c r="E1720" i="20"/>
  <c r="E1556" i="20"/>
  <c r="D2007" i="20"/>
  <c r="E1912" i="20"/>
  <c r="H1629" i="20"/>
  <c r="I1740" i="20"/>
  <c r="I2195" i="20"/>
  <c r="H1983" i="20"/>
  <c r="D1820" i="20"/>
  <c r="E1703" i="20"/>
  <c r="I1359" i="20"/>
  <c r="D2275" i="20"/>
  <c r="E1844" i="20"/>
  <c r="I2178" i="20"/>
  <c r="I1947" i="20"/>
  <c r="I2212" i="20"/>
  <c r="E1963" i="20"/>
  <c r="D1982" i="20"/>
  <c r="I1671" i="20"/>
  <c r="H1840" i="20"/>
  <c r="D1532" i="20"/>
  <c r="H1917" i="20"/>
  <c r="D1802" i="20"/>
  <c r="E1683" i="20"/>
  <c r="D1604" i="20"/>
  <c r="H2060" i="20"/>
  <c r="E1959" i="20"/>
  <c r="E1670" i="20"/>
  <c r="I1645" i="20"/>
  <c r="D2523" i="20"/>
  <c r="H1975" i="20"/>
  <c r="I1438" i="20"/>
  <c r="E1876" i="20"/>
  <c r="H1781" i="20"/>
  <c r="E1740" i="20"/>
  <c r="H2214" i="20"/>
  <c r="D1960" i="20"/>
  <c r="H1758" i="20"/>
  <c r="E1644" i="20"/>
  <c r="E1418" i="20"/>
  <c r="H2021" i="20"/>
  <c r="D1899" i="20"/>
  <c r="E1767" i="20"/>
  <c r="D1740" i="20"/>
  <c r="I1984" i="20"/>
  <c r="D1792" i="20"/>
  <c r="H2056" i="20"/>
  <c r="I1814" i="20"/>
  <c r="D2014" i="20"/>
  <c r="I1683" i="20"/>
  <c r="I1795" i="20"/>
  <c r="I2179" i="20"/>
  <c r="H2050" i="20"/>
  <c r="E2054" i="20"/>
  <c r="H1523" i="20"/>
  <c r="I1597" i="20"/>
  <c r="I1980" i="20"/>
  <c r="D1774" i="20"/>
  <c r="E1790" i="20"/>
  <c r="I1747" i="20"/>
  <c r="E1592" i="20"/>
  <c r="I2034" i="20"/>
  <c r="H1850" i="20"/>
  <c r="H1670" i="20"/>
  <c r="D1586" i="20"/>
  <c r="D1590" i="20"/>
  <c r="D1798" i="20"/>
  <c r="D1668" i="20"/>
  <c r="E1485" i="20"/>
  <c r="E1653" i="20"/>
  <c r="E1775" i="20"/>
  <c r="D2078" i="20"/>
  <c r="H1853" i="20"/>
  <c r="I1937" i="20"/>
  <c r="I1672" i="20"/>
  <c r="H1577" i="20"/>
  <c r="E1934" i="20"/>
  <c r="D1924" i="20"/>
  <c r="H1654" i="20"/>
  <c r="D1790" i="20"/>
  <c r="I1575" i="20"/>
  <c r="E1957" i="20"/>
  <c r="D1954" i="20"/>
  <c r="D1819" i="20"/>
  <c r="E1892" i="20"/>
  <c r="D1646" i="20"/>
  <c r="E1813" i="20"/>
  <c r="H1359" i="20"/>
  <c r="E1974" i="20"/>
  <c r="I1911" i="20"/>
  <c r="H1755" i="20"/>
  <c r="E1598" i="20"/>
  <c r="I1457" i="20"/>
  <c r="I1951" i="20"/>
  <c r="E2003" i="20"/>
  <c r="E1690" i="20"/>
  <c r="D1813" i="20"/>
  <c r="E2256" i="20"/>
  <c r="E1970" i="20"/>
  <c r="E1733" i="20"/>
  <c r="I1705" i="20"/>
  <c r="I1942" i="20"/>
  <c r="I1711" i="20"/>
  <c r="D1875" i="20"/>
  <c r="H1672" i="20"/>
  <c r="H1418" i="20"/>
  <c r="H1942" i="20"/>
  <c r="D1830" i="20"/>
  <c r="E1749" i="20"/>
  <c r="D1578" i="20"/>
  <c r="I1547" i="20"/>
  <c r="H2016" i="20"/>
  <c r="D2183" i="20"/>
  <c r="D1583" i="20"/>
  <c r="I2462" i="20"/>
  <c r="H1895" i="20"/>
  <c r="I2551" i="20"/>
  <c r="H2311" i="20"/>
  <c r="I2384" i="20"/>
  <c r="E2041" i="20"/>
  <c r="H2431" i="20"/>
  <c r="D2471" i="20"/>
  <c r="E2109" i="20"/>
  <c r="H2059" i="20"/>
  <c r="E1685" i="20"/>
  <c r="I1660" i="20"/>
  <c r="I1406" i="20"/>
  <c r="I2122" i="20"/>
  <c r="H2487" i="20"/>
  <c r="E2367" i="20"/>
  <c r="I2410" i="20"/>
  <c r="I2176" i="20"/>
  <c r="I2548" i="20"/>
  <c r="I2494" i="20"/>
  <c r="D2302" i="20"/>
  <c r="E2685" i="20"/>
  <c r="E2547" i="20"/>
  <c r="D2493" i="20"/>
  <c r="I2250" i="20"/>
  <c r="I2135" i="20"/>
  <c r="D1959" i="20"/>
  <c r="I2017" i="20"/>
  <c r="D2678" i="20"/>
  <c r="H2617" i="20"/>
  <c r="D2459" i="20"/>
  <c r="H2300" i="20"/>
  <c r="E2435" i="20"/>
  <c r="H2518" i="20"/>
  <c r="H2371" i="20"/>
  <c r="I2141" i="20"/>
  <c r="I2115" i="20"/>
  <c r="D2422" i="20"/>
  <c r="H2351" i="20"/>
  <c r="D2283" i="20"/>
  <c r="D2160" i="20"/>
  <c r="I1936" i="20"/>
  <c r="D2017" i="20"/>
  <c r="D2657" i="20"/>
  <c r="D2005" i="20"/>
  <c r="H2036" i="20"/>
  <c r="E1867" i="20"/>
  <c r="H1796" i="20"/>
  <c r="I1637" i="20"/>
  <c r="E1579" i="20"/>
  <c r="D1967" i="20"/>
  <c r="E1986" i="20"/>
  <c r="I1748" i="20"/>
  <c r="H1593" i="20"/>
  <c r="E2135" i="20"/>
  <c r="E2030" i="20"/>
  <c r="I1838" i="20"/>
  <c r="E1635" i="20"/>
  <c r="E1593" i="20"/>
  <c r="I2209" i="20"/>
  <c r="E1940" i="20"/>
  <c r="H2529" i="20"/>
  <c r="H2523" i="20"/>
  <c r="D1539" i="20"/>
  <c r="D1890" i="20"/>
  <c r="I1934" i="20"/>
  <c r="H1644" i="20"/>
  <c r="D1573" i="20"/>
  <c r="D2031" i="20"/>
  <c r="D1980" i="20"/>
  <c r="H1715" i="20"/>
  <c r="I1505" i="20"/>
  <c r="E2184" i="20"/>
  <c r="I1929" i="20"/>
  <c r="I1881" i="20"/>
  <c r="H1515" i="20"/>
  <c r="E1458" i="20"/>
  <c r="D1465" i="20"/>
  <c r="H2009" i="20"/>
  <c r="I2156" i="20"/>
  <c r="D2569" i="20"/>
  <c r="I1808" i="20"/>
  <c r="I2092" i="20"/>
  <c r="I1781" i="20"/>
  <c r="E1800" i="20"/>
  <c r="D1725" i="20"/>
  <c r="I2132" i="20"/>
  <c r="I1845" i="20"/>
  <c r="E2022" i="20"/>
  <c r="E1709" i="20"/>
  <c r="H1485" i="20"/>
  <c r="H2276" i="20"/>
  <c r="H1831" i="20"/>
  <c r="I1861" i="20"/>
  <c r="E1802" i="20"/>
  <c r="D1452" i="20"/>
  <c r="H1890" i="20"/>
  <c r="E2009" i="20"/>
  <c r="D2525" i="20"/>
  <c r="I1571" i="20"/>
  <c r="D2020" i="20"/>
  <c r="E1939" i="20"/>
  <c r="I1591" i="20"/>
  <c r="I1797" i="20"/>
  <c r="E1454" i="20"/>
  <c r="I1918" i="20"/>
  <c r="D2000" i="20"/>
  <c r="H1575" i="20"/>
  <c r="E1496" i="20"/>
  <c r="E1967" i="20"/>
  <c r="H2035" i="20"/>
  <c r="I1619" i="20"/>
  <c r="D1840" i="20"/>
  <c r="I1517" i="20"/>
  <c r="E2016" i="20"/>
  <c r="H2341" i="20"/>
  <c r="I2177" i="20"/>
  <c r="I1963" i="20"/>
  <c r="E1668" i="20"/>
  <c r="E2024" i="20"/>
  <c r="H1868" i="20"/>
  <c r="E1502" i="20"/>
  <c r="E1492" i="20"/>
  <c r="H2244" i="20"/>
  <c r="I1849" i="20"/>
  <c r="E1854" i="20"/>
  <c r="D1742" i="20"/>
  <c r="I1682" i="20"/>
  <c r="D1877" i="20"/>
  <c r="I1897" i="20"/>
  <c r="H1638" i="20"/>
  <c r="D1760" i="20"/>
  <c r="I1521" i="20"/>
  <c r="D2010" i="20"/>
  <c r="H1994" i="20"/>
  <c r="H2109" i="20"/>
  <c r="I1891" i="20"/>
  <c r="D1648" i="20"/>
  <c r="H2053" i="20"/>
  <c r="D1739" i="20"/>
  <c r="H1821" i="20"/>
  <c r="H1634" i="20"/>
  <c r="D1456" i="20"/>
  <c r="H1955" i="20"/>
  <c r="I1893" i="20"/>
  <c r="D1767" i="20"/>
  <c r="E1801" i="20"/>
  <c r="I2080" i="20"/>
  <c r="D1882" i="20"/>
  <c r="E1809" i="20"/>
  <c r="D1631" i="20"/>
  <c r="E1515" i="20"/>
  <c r="I1956" i="20"/>
  <c r="D1766" i="20"/>
  <c r="D2649" i="20"/>
  <c r="D1649" i="20"/>
  <c r="H2195" i="20"/>
  <c r="E1891" i="20"/>
  <c r="H1881" i="20"/>
  <c r="E1730" i="20"/>
  <c r="I1632" i="20"/>
  <c r="I2204" i="20"/>
  <c r="E2059" i="20"/>
  <c r="I1776" i="20"/>
  <c r="D1626" i="20"/>
  <c r="E1509" i="20"/>
  <c r="E2007" i="20"/>
  <c r="E1888" i="20"/>
  <c r="E1713" i="20"/>
  <c r="I1794" i="20"/>
  <c r="E1930" i="20"/>
  <c r="E1650" i="20"/>
  <c r="I2002" i="20"/>
  <c r="E2020" i="20"/>
  <c r="I1691" i="20"/>
  <c r="D1801" i="20"/>
  <c r="E2143" i="20"/>
  <c r="I1811" i="20"/>
  <c r="D1727" i="20"/>
  <c r="I1806" i="20"/>
  <c r="D1354" i="20"/>
  <c r="E1861" i="20"/>
  <c r="H1950" i="20"/>
  <c r="H1720" i="20"/>
  <c r="I1650" i="20"/>
  <c r="D1975" i="20"/>
  <c r="I2423" i="20"/>
  <c r="E1989" i="20"/>
  <c r="E1757" i="20"/>
  <c r="H1906" i="20"/>
  <c r="H1626" i="20"/>
  <c r="D1734" i="20"/>
  <c r="E2067" i="20"/>
  <c r="I1871" i="20"/>
  <c r="I1809" i="20"/>
  <c r="E1470" i="20"/>
  <c r="H1513" i="20"/>
  <c r="I1940" i="20"/>
  <c r="D1983" i="20"/>
  <c r="D1709" i="20"/>
  <c r="H1687" i="20"/>
  <c r="D1508" i="20"/>
  <c r="D1906" i="20"/>
  <c r="H1985" i="20"/>
  <c r="H1835" i="20"/>
  <c r="I1825" i="20"/>
  <c r="D1596" i="20"/>
  <c r="D1724" i="20"/>
  <c r="I1415" i="20"/>
  <c r="E1917" i="20"/>
  <c r="E1785" i="20"/>
  <c r="I1621" i="20"/>
  <c r="D2203" i="20"/>
  <c r="E1788" i="20"/>
  <c r="I1869" i="20"/>
  <c r="H1587" i="20"/>
  <c r="E1524" i="20"/>
  <c r="D1902" i="20"/>
  <c r="H1832" i="20"/>
  <c r="I1772" i="20"/>
  <c r="H1759" i="20"/>
  <c r="D2150" i="20"/>
  <c r="E1860" i="20"/>
  <c r="E1654" i="20"/>
  <c r="H1429" i="20"/>
  <c r="I2022" i="20"/>
  <c r="E1796" i="20"/>
  <c r="E1636" i="20"/>
  <c r="I1442" i="20"/>
  <c r="I1875" i="20"/>
  <c r="I1846" i="20"/>
  <c r="I1666" i="20"/>
  <c r="D1514" i="20"/>
  <c r="I1479" i="20"/>
  <c r="E1856" i="20"/>
  <c r="D1832" i="20"/>
  <c r="E1735" i="20"/>
  <c r="I1721" i="20"/>
  <c r="I2172" i="20"/>
  <c r="I2047" i="20"/>
  <c r="D1645" i="20"/>
  <c r="H1635" i="20"/>
  <c r="E1871" i="20"/>
  <c r="H1355" i="20"/>
  <c r="E2000" i="20"/>
  <c r="E1732" i="20"/>
  <c r="D1612" i="20"/>
  <c r="D2039" i="20"/>
  <c r="E1942" i="20"/>
  <c r="H1646" i="20"/>
  <c r="D1814" i="20"/>
  <c r="E1457" i="20"/>
  <c r="D2631" i="20"/>
  <c r="H1935" i="20"/>
  <c r="E2591" i="20"/>
  <c r="I2125" i="20"/>
  <c r="D2412" i="20"/>
  <c r="D2152" i="20"/>
  <c r="I2571" i="20"/>
  <c r="D2331" i="20"/>
  <c r="H2242" i="20"/>
  <c r="E1878" i="20"/>
  <c r="H1713" i="20"/>
  <c r="E1795" i="20"/>
  <c r="D1477" i="20"/>
  <c r="I2126" i="20"/>
  <c r="I2435" i="20"/>
  <c r="D2390" i="20"/>
  <c r="I2468" i="20"/>
  <c r="D2066" i="20"/>
  <c r="D2491" i="20"/>
  <c r="I2387" i="20"/>
  <c r="I2319" i="20"/>
  <c r="H2578" i="20"/>
  <c r="H2672" i="20"/>
  <c r="H2372" i="20"/>
  <c r="D2217" i="20"/>
  <c r="I2268" i="20"/>
  <c r="E1946" i="20"/>
  <c r="H2075" i="20"/>
  <c r="E2516" i="20"/>
  <c r="D2606" i="20"/>
  <c r="D2537" i="20"/>
  <c r="H2152" i="20"/>
  <c r="D2554" i="20"/>
  <c r="H2368" i="20"/>
  <c r="D2440" i="20"/>
  <c r="H2284" i="20"/>
  <c r="D2245" i="20"/>
  <c r="H2626" i="20"/>
  <c r="I2284" i="20"/>
  <c r="I2198" i="20"/>
  <c r="H2143" i="20"/>
  <c r="E1998" i="20"/>
  <c r="E1824" i="20"/>
  <c r="D2592" i="20"/>
  <c r="I1761" i="20"/>
  <c r="E1983" i="20"/>
  <c r="I1990" i="20"/>
  <c r="E1718" i="20"/>
  <c r="E1783" i="20"/>
  <c r="I1397" i="20"/>
  <c r="D2054" i="20"/>
  <c r="I1884" i="20"/>
  <c r="D1661" i="20"/>
  <c r="H1396" i="20"/>
  <c r="D2035" i="20"/>
  <c r="I1789" i="20"/>
  <c r="H1808" i="20"/>
  <c r="E1768" i="20"/>
  <c r="E1396" i="20"/>
  <c r="I2096" i="20"/>
  <c r="I2015" i="20"/>
  <c r="I2271" i="20"/>
  <c r="D2413" i="20"/>
  <c r="E1567" i="20"/>
  <c r="D2041" i="20"/>
  <c r="I1758" i="20"/>
  <c r="I1701" i="20"/>
  <c r="I1476" i="20"/>
  <c r="H1937" i="20"/>
  <c r="H1892" i="20"/>
  <c r="E1659" i="20"/>
  <c r="E1571" i="20"/>
  <c r="D2099" i="20"/>
  <c r="I1863" i="20"/>
  <c r="H1946" i="20"/>
  <c r="H1822" i="20"/>
  <c r="D1391" i="20"/>
  <c r="E1563" i="20"/>
  <c r="D1916" i="20"/>
  <c r="I2442" i="20"/>
  <c r="E2430" i="20"/>
  <c r="I1784" i="20"/>
  <c r="E2111" i="20"/>
  <c r="H1959" i="20"/>
  <c r="I1527" i="20"/>
  <c r="I1501" i="20"/>
  <c r="E2178" i="20"/>
  <c r="H1767" i="20"/>
  <c r="I1783" i="20"/>
  <c r="D1639" i="20"/>
  <c r="D1565" i="20"/>
  <c r="D2176" i="20"/>
  <c r="E1780" i="20"/>
  <c r="H1769" i="20"/>
  <c r="I1786" i="20"/>
  <c r="H1468" i="20"/>
  <c r="H2038" i="20"/>
  <c r="D2492" i="20"/>
  <c r="D2330" i="20"/>
  <c r="D1720" i="20"/>
  <c r="I1925" i="20"/>
  <c r="E1857" i="20"/>
  <c r="H1491" i="20"/>
  <c r="I1565" i="20"/>
  <c r="H2268" i="20"/>
  <c r="H1827" i="20"/>
  <c r="I1843" i="20"/>
  <c r="E1506" i="20"/>
  <c r="D1448" i="20"/>
  <c r="E1894" i="20"/>
  <c r="E1858" i="20"/>
  <c r="I1687" i="20"/>
  <c r="H1809" i="20"/>
  <c r="D2167" i="20"/>
  <c r="H1830" i="20"/>
  <c r="D2579" i="20"/>
  <c r="D2481" i="20"/>
  <c r="H1744" i="20"/>
  <c r="I1497" i="20"/>
  <c r="I1991" i="20"/>
  <c r="H2010" i="20"/>
  <c r="D1683" i="20"/>
  <c r="E1522" i="20"/>
  <c r="I1948" i="20"/>
  <c r="D2006" i="20"/>
  <c r="I1916" i="20"/>
  <c r="I1667" i="20"/>
  <c r="H1618" i="20"/>
  <c r="E2038" i="20"/>
  <c r="E2029" i="20"/>
  <c r="I1679" i="20"/>
  <c r="H1728" i="20"/>
  <c r="I1543" i="20"/>
  <c r="H1903" i="20"/>
  <c r="H2547" i="20"/>
  <c r="D2278" i="20"/>
  <c r="D2044" i="20"/>
  <c r="H1477" i="20"/>
  <c r="E1873" i="20"/>
  <c r="H2037" i="20"/>
  <c r="E1756" i="20"/>
  <c r="E1566" i="20"/>
  <c r="H1532" i="20"/>
  <c r="D1859" i="20"/>
  <c r="I2039" i="20"/>
  <c r="I1675" i="20"/>
  <c r="I1653" i="20"/>
  <c r="H1996" i="20"/>
  <c r="E2004" i="20"/>
  <c r="H1702" i="20"/>
  <c r="I1614" i="20"/>
  <c r="I1360" i="20"/>
  <c r="D1943" i="20"/>
  <c r="H2069" i="20"/>
  <c r="D2348" i="20"/>
  <c r="H1487" i="20"/>
  <c r="I2008" i="20"/>
  <c r="D1800" i="20"/>
  <c r="E1816" i="20"/>
  <c r="H1643" i="20"/>
  <c r="H1689" i="20"/>
  <c r="H2107" i="20"/>
  <c r="D1878" i="20"/>
  <c r="H1682" i="20"/>
  <c r="E1734" i="20"/>
  <c r="D1613" i="20"/>
  <c r="D1911" i="20"/>
  <c r="E1908" i="20"/>
  <c r="D1642" i="20"/>
  <c r="H1701" i="20"/>
  <c r="D1619" i="20"/>
  <c r="E1621" i="20"/>
  <c r="D1881" i="20"/>
  <c r="H1847" i="20"/>
  <c r="H1842" i="20"/>
  <c r="I1707" i="20"/>
  <c r="D2059" i="20"/>
  <c r="H1716" i="20"/>
  <c r="I1775" i="20"/>
  <c r="D1684" i="20"/>
  <c r="D1529" i="20"/>
  <c r="D1970" i="20"/>
  <c r="D2008" i="20"/>
  <c r="I1634" i="20"/>
  <c r="H1581" i="20"/>
  <c r="H1925" i="20"/>
  <c r="E2440" i="20"/>
  <c r="D1876" i="20"/>
  <c r="H1419" i="20"/>
  <c r="E1842" i="20"/>
  <c r="E1761" i="20"/>
  <c r="I1661" i="20"/>
  <c r="E2192" i="20"/>
  <c r="H1793" i="20"/>
  <c r="H1714" i="20"/>
  <c r="E1741" i="20"/>
  <c r="D1597" i="20"/>
  <c r="E1999" i="20"/>
  <c r="E1944" i="20"/>
  <c r="D1746" i="20"/>
  <c r="E1602" i="20"/>
  <c r="H1590" i="20"/>
  <c r="E2060" i="20"/>
  <c r="D1896" i="20"/>
  <c r="H1658" i="20"/>
  <c r="D1765" i="20"/>
  <c r="I2300" i="20"/>
  <c r="E1669" i="20"/>
  <c r="D1971" i="20"/>
  <c r="D1986" i="20"/>
  <c r="H1694" i="20"/>
  <c r="H1833" i="20"/>
  <c r="I2051" i="20"/>
  <c r="D1707" i="20"/>
  <c r="H1791" i="20"/>
  <c r="E1534" i="20"/>
  <c r="H1494" i="20"/>
  <c r="E2070" i="20"/>
  <c r="D1892" i="20"/>
  <c r="H1679" i="20"/>
  <c r="I1685" i="20"/>
  <c r="I2281" i="20"/>
  <c r="I1912" i="20"/>
  <c r="D1834" i="20"/>
  <c r="E1589" i="20"/>
  <c r="D1884" i="20"/>
  <c r="D1718" i="20"/>
  <c r="I1782" i="20"/>
  <c r="H2158" i="20"/>
  <c r="D2038" i="20"/>
  <c r="E1965" i="20"/>
  <c r="E1803" i="20"/>
  <c r="H1834" i="20"/>
  <c r="I2257" i="20"/>
  <c r="H2015" i="20"/>
  <c r="E1839" i="20"/>
  <c r="D1662" i="20"/>
  <c r="D1636" i="20"/>
  <c r="H2092" i="20"/>
  <c r="D1869" i="20"/>
  <c r="D1809" i="20"/>
  <c r="H1783" i="20"/>
  <c r="H1770" i="20"/>
  <c r="I2124" i="20"/>
  <c r="I1964" i="20"/>
  <c r="H1660" i="20"/>
  <c r="I1508" i="20"/>
  <c r="H1987" i="20"/>
  <c r="I1919" i="20"/>
  <c r="D1797" i="20"/>
  <c r="I1771" i="20"/>
  <c r="E2123" i="20"/>
  <c r="D2149" i="20"/>
  <c r="D2513" i="20"/>
  <c r="E1872" i="20"/>
  <c r="E2690" i="20"/>
  <c r="I2444" i="20"/>
  <c r="E2292" i="20"/>
  <c r="E2210" i="20"/>
  <c r="H2483" i="20"/>
  <c r="H2361" i="20"/>
  <c r="H2178" i="20"/>
  <c r="D1966" i="20"/>
  <c r="E1642" i="20"/>
  <c r="I1630" i="20"/>
  <c r="I1393" i="20"/>
  <c r="E2527" i="20"/>
  <c r="I2218" i="20"/>
  <c r="D2125" i="20"/>
  <c r="I2345" i="20"/>
  <c r="I2659" i="20"/>
  <c r="H2676" i="20"/>
  <c r="I2425" i="20"/>
  <c r="I2265" i="20"/>
  <c r="E2712" i="20"/>
  <c r="D2476" i="20"/>
  <c r="D2355" i="20"/>
  <c r="I2145" i="20"/>
  <c r="E2171" i="20"/>
  <c r="I1852" i="20"/>
  <c r="H2039" i="20"/>
  <c r="D2599" i="20"/>
  <c r="H2478" i="20"/>
  <c r="E2464" i="20"/>
  <c r="I2099" i="20"/>
  <c r="H2646" i="20"/>
  <c r="I2400" i="20"/>
  <c r="E2313" i="20"/>
  <c r="I2098" i="20"/>
  <c r="E2589" i="20"/>
  <c r="H2468" i="20"/>
  <c r="H2231" i="20"/>
  <c r="H2113" i="20"/>
  <c r="H2168" i="20"/>
  <c r="I1777" i="20"/>
  <c r="E2938" i="20"/>
  <c r="E2350" i="20"/>
  <c r="I1798" i="20"/>
  <c r="D1958" i="20"/>
  <c r="E2035" i="20"/>
  <c r="D1629" i="20"/>
  <c r="H1677" i="20"/>
  <c r="E1585" i="20"/>
  <c r="I1957" i="20"/>
  <c r="H1947" i="20"/>
  <c r="D1702" i="20"/>
  <c r="E1497" i="20"/>
  <c r="I2053" i="20"/>
  <c r="H1708" i="20"/>
  <c r="D1778" i="20"/>
  <c r="D1676" i="20"/>
  <c r="E1599" i="20"/>
  <c r="D2221" i="20"/>
  <c r="E1907" i="20"/>
  <c r="I2508" i="20"/>
  <c r="H2205" i="20"/>
  <c r="D2114" i="20"/>
  <c r="I1720" i="20"/>
  <c r="D1669" i="20"/>
  <c r="H1628" i="20"/>
  <c r="H1406" i="20"/>
  <c r="H1869" i="20"/>
  <c r="D1927" i="20"/>
  <c r="E1807" i="20"/>
  <c r="E1405" i="20"/>
  <c r="H2031" i="20"/>
  <c r="H1771" i="20"/>
  <c r="I1787" i="20"/>
  <c r="D1643" i="20"/>
  <c r="D1571" i="20"/>
  <c r="E2203" i="20"/>
  <c r="D2073" i="20"/>
  <c r="E2149" i="20"/>
  <c r="D2482" i="20"/>
  <c r="I1819" i="20"/>
  <c r="D2027" i="20"/>
  <c r="H1888" i="20"/>
  <c r="E1817" i="20"/>
  <c r="I1550" i="20"/>
  <c r="D2095" i="20"/>
  <c r="H2055" i="20"/>
  <c r="E1829" i="20"/>
  <c r="D1787" i="20"/>
  <c r="I1468" i="20"/>
  <c r="E2025" i="20"/>
  <c r="H1973" i="20"/>
  <c r="E1828" i="20"/>
  <c r="D1695" i="20"/>
  <c r="H1474" i="20"/>
  <c r="I1862" i="20"/>
  <c r="H2317" i="20"/>
  <c r="I2415" i="20"/>
  <c r="I1681" i="20"/>
  <c r="E1847" i="20"/>
  <c r="H2052" i="20"/>
  <c r="D1811" i="20"/>
  <c r="H1481" i="20"/>
  <c r="D2171" i="20"/>
  <c r="E1762" i="20"/>
  <c r="H1765" i="20"/>
  <c r="I1810" i="20"/>
  <c r="E1544" i="20"/>
  <c r="H2044" i="20"/>
  <c r="I1999" i="20"/>
  <c r="D1823" i="20"/>
  <c r="I1702" i="20"/>
  <c r="E2063" i="20"/>
  <c r="E1948" i="20"/>
  <c r="I2542" i="20"/>
  <c r="I2495" i="20"/>
  <c r="I1855" i="20"/>
  <c r="H1388" i="20"/>
  <c r="I1900" i="20"/>
  <c r="I1839" i="20"/>
  <c r="E1747" i="20"/>
  <c r="D1444" i="20"/>
  <c r="H2013" i="20"/>
  <c r="H1887" i="20"/>
  <c r="H1825" i="20"/>
  <c r="H1817" i="20"/>
  <c r="E1560" i="20"/>
  <c r="H1862" i="20"/>
  <c r="D1867" i="20"/>
  <c r="H1616" i="20"/>
  <c r="I1657" i="20"/>
  <c r="E1511" i="20"/>
  <c r="E2056" i="20"/>
  <c r="I2402" i="20"/>
  <c r="D2807" i="20"/>
  <c r="I1710" i="20"/>
  <c r="E1383" i="20"/>
  <c r="D2002" i="20"/>
  <c r="H1982" i="20"/>
  <c r="E1797" i="20"/>
  <c r="D1482" i="20"/>
  <c r="H1538" i="20"/>
  <c r="I2001" i="20"/>
  <c r="D1863" i="20"/>
  <c r="H1647" i="20"/>
  <c r="I1770" i="20"/>
  <c r="E1943" i="20"/>
  <c r="H1965" i="20"/>
  <c r="E1632" i="20"/>
  <c r="E1722" i="20"/>
  <c r="E1521" i="20"/>
  <c r="E1898" i="20"/>
  <c r="I2426" i="20"/>
  <c r="E2195" i="20"/>
  <c r="E1634" i="20"/>
  <c r="H1912" i="20"/>
  <c r="D2015" i="20"/>
  <c r="D1737" i="20"/>
  <c r="I1792" i="20"/>
  <c r="E1608" i="20"/>
  <c r="I2076" i="20"/>
  <c r="E2072" i="20"/>
  <c r="E1618" i="20"/>
  <c r="D1795" i="20"/>
  <c r="I1343" i="20"/>
  <c r="H1984" i="20"/>
  <c r="D1880" i="20"/>
  <c r="I1790" i="20"/>
  <c r="E1628" i="20"/>
  <c r="H1666" i="20"/>
  <c r="H2124" i="20"/>
  <c r="E1995" i="20"/>
  <c r="E1782" i="20"/>
  <c r="E1751" i="20"/>
  <c r="H1653" i="20"/>
  <c r="H1967" i="20"/>
  <c r="D2012" i="20"/>
  <c r="I1559" i="20"/>
  <c r="I1533" i="20"/>
  <c r="E2176" i="20"/>
  <c r="H1939" i="20"/>
  <c r="H1915" i="20"/>
  <c r="I1676" i="20"/>
  <c r="E1528" i="20"/>
  <c r="D1847" i="20"/>
  <c r="E1853" i="20"/>
  <c r="D1815" i="20"/>
  <c r="E1996" i="20"/>
  <c r="D1764" i="20"/>
  <c r="H1671" i="20"/>
  <c r="H1717" i="20"/>
  <c r="D2123" i="20"/>
  <c r="E1727" i="20"/>
  <c r="D1831" i="20"/>
  <c r="D1651" i="20"/>
  <c r="I1500" i="20"/>
  <c r="E1920" i="20"/>
  <c r="I1864" i="20"/>
  <c r="I1686" i="20"/>
  <c r="D1518" i="20"/>
  <c r="D1494" i="20"/>
  <c r="H1963" i="20"/>
  <c r="D2046" i="20"/>
  <c r="E1805" i="20"/>
  <c r="I1689" i="20"/>
  <c r="I2392" i="20"/>
  <c r="E1987" i="20"/>
  <c r="D1898" i="20"/>
  <c r="H1884" i="20"/>
  <c r="E1615" i="20"/>
  <c r="H1641" i="20"/>
  <c r="D1872" i="20"/>
  <c r="D1895" i="20"/>
  <c r="E1725" i="20"/>
  <c r="I1840" i="20"/>
  <c r="E1576" i="20"/>
  <c r="H1874" i="20"/>
  <c r="H2025" i="20"/>
  <c r="E1616" i="20"/>
  <c r="E1833" i="20"/>
  <c r="I2112" i="20"/>
  <c r="H1976" i="20"/>
  <c r="D1584" i="20"/>
  <c r="E2218" i="20"/>
  <c r="E1717" i="20"/>
  <c r="D1769" i="20"/>
  <c r="D1692" i="20"/>
  <c r="D2298" i="20"/>
  <c r="I1927" i="20"/>
  <c r="E1880" i="20"/>
  <c r="I1639" i="20"/>
  <c r="E1728" i="20"/>
  <c r="I2108" i="20"/>
  <c r="D1907" i="20"/>
  <c r="E1661" i="20"/>
  <c r="D1706" i="20"/>
  <c r="I1384" i="20"/>
  <c r="E2039" i="20"/>
  <c r="E1954" i="20"/>
  <c r="E2375" i="20"/>
  <c r="D1827" i="20"/>
  <c r="D2564" i="20"/>
  <c r="E2482" i="20"/>
  <c r="E2277" i="20"/>
  <c r="D2279" i="20"/>
  <c r="E2518" i="20"/>
  <c r="D2306" i="20"/>
  <c r="E2095" i="20"/>
  <c r="E1929" i="20"/>
  <c r="E1698" i="20"/>
  <c r="I1764" i="20"/>
  <c r="D1483" i="20"/>
  <c r="I2535" i="20"/>
  <c r="I2086" i="20"/>
  <c r="H2087" i="20"/>
  <c r="I2302" i="20"/>
  <c r="I2640" i="20"/>
  <c r="I2527" i="20"/>
  <c r="H2312" i="20"/>
  <c r="H2334" i="20"/>
  <c r="D2634" i="20"/>
  <c r="I2526" i="20"/>
  <c r="I2255" i="20"/>
  <c r="H2061" i="20"/>
  <c r="D2106" i="20"/>
  <c r="E2053" i="20"/>
  <c r="H2429" i="20"/>
  <c r="I2488" i="20"/>
  <c r="D2475" i="20"/>
  <c r="I2335" i="20"/>
  <c r="I2595" i="20"/>
  <c r="E2514" i="20"/>
  <c r="I2321" i="20"/>
  <c r="D2431" i="20"/>
  <c r="D2243" i="20"/>
  <c r="D2702" i="20"/>
  <c r="H2434" i="20"/>
  <c r="I2438" i="20"/>
  <c r="I2242" i="20"/>
  <c r="E2107" i="20"/>
  <c r="E2050" i="20"/>
  <c r="D2527" i="20"/>
  <c r="I2065" i="20"/>
  <c r="D1775" i="20"/>
  <c r="E1910" i="20"/>
  <c r="D1858" i="20"/>
  <c r="E1766" i="20"/>
  <c r="E1614" i="20"/>
  <c r="I2168" i="20"/>
  <c r="I1860" i="20"/>
  <c r="D1853" i="20"/>
  <c r="I1737" i="20"/>
  <c r="H1410" i="20"/>
  <c r="D1956" i="20"/>
  <c r="H1896" i="20"/>
  <c r="I1535" i="20"/>
  <c r="H1828" i="20"/>
  <c r="E1429" i="20"/>
  <c r="I2148" i="20"/>
  <c r="D1843" i="20"/>
  <c r="D2517" i="20"/>
  <c r="H1999" i="20"/>
  <c r="E2047" i="20"/>
  <c r="I1965" i="20"/>
  <c r="H1820" i="20"/>
  <c r="D1777" i="20"/>
  <c r="D1579" i="20"/>
  <c r="D1996" i="20"/>
  <c r="I2028" i="20"/>
  <c r="H1700" i="20"/>
  <c r="I1572" i="20"/>
  <c r="E1855" i="20"/>
  <c r="E1719" i="20"/>
  <c r="H1706" i="20"/>
  <c r="E1684" i="20"/>
  <c r="I1474" i="20"/>
  <c r="H2128" i="20"/>
  <c r="I1732" i="20"/>
  <c r="H2443" i="20"/>
  <c r="I2507" i="20"/>
  <c r="E1726" i="20"/>
  <c r="E2042" i="20"/>
  <c r="I1908" i="20"/>
  <c r="E1655" i="20"/>
  <c r="D1469" i="20"/>
  <c r="E1931" i="20"/>
  <c r="E1875" i="20"/>
  <c r="D1721" i="20"/>
  <c r="E1680" i="20"/>
  <c r="D1387" i="20"/>
  <c r="D1864" i="20"/>
  <c r="D1874" i="20"/>
  <c r="E1736" i="20"/>
  <c r="D1708" i="20"/>
  <c r="D1557" i="20"/>
  <c r="D1987" i="20"/>
  <c r="H2526" i="20"/>
  <c r="I1837" i="20"/>
  <c r="I1704" i="20"/>
  <c r="E1984" i="20"/>
  <c r="I1859" i="20"/>
  <c r="I1719" i="20"/>
  <c r="H1544" i="20"/>
  <c r="I2019" i="20"/>
  <c r="E2033" i="20"/>
  <c r="D1836" i="20"/>
  <c r="D1703" i="20"/>
  <c r="D1464" i="20"/>
  <c r="I1853" i="20"/>
  <c r="I1920" i="20"/>
  <c r="I1715" i="20"/>
  <c r="H1632" i="20"/>
  <c r="E2188" i="20"/>
  <c r="I1867" i="20"/>
  <c r="H2110" i="20"/>
  <c r="E2710" i="20"/>
  <c r="E1707" i="20"/>
  <c r="E1445" i="20"/>
  <c r="H1823" i="20"/>
  <c r="H1746" i="20"/>
  <c r="D1687" i="20"/>
  <c r="I1538" i="20"/>
  <c r="D1919" i="20"/>
  <c r="E1836" i="20"/>
  <c r="E1760" i="20"/>
  <c r="H1655" i="20"/>
  <c r="D1476" i="20"/>
  <c r="I2005" i="20"/>
  <c r="H1993" i="20"/>
  <c r="I1741" i="20"/>
  <c r="E1789" i="20"/>
  <c r="I1344" i="20"/>
  <c r="I2023" i="20"/>
  <c r="E2731" i="20"/>
  <c r="H2446" i="20"/>
  <c r="D1717" i="20"/>
  <c r="H1402" i="20"/>
  <c r="I1909" i="20"/>
  <c r="D2040" i="20"/>
  <c r="I1631" i="20"/>
  <c r="E1708" i="20"/>
  <c r="D2196" i="20"/>
  <c r="D1922" i="20"/>
  <c r="H1885" i="20"/>
  <c r="E1811" i="20"/>
  <c r="H1693" i="20"/>
  <c r="H2051" i="20"/>
  <c r="H1880" i="20"/>
  <c r="I1766" i="20"/>
  <c r="H1637" i="20"/>
  <c r="D1489" i="20"/>
  <c r="D2034" i="20"/>
  <c r="D2321" i="20"/>
  <c r="I2237" i="20"/>
  <c r="H1621" i="20"/>
  <c r="I1970" i="20"/>
  <c r="E1976" i="20"/>
  <c r="D1791" i="20"/>
  <c r="H1699" i="20"/>
  <c r="D1520" i="20"/>
  <c r="H1992" i="20"/>
  <c r="H1876" i="20"/>
  <c r="H1686" i="20"/>
  <c r="I1717" i="20"/>
  <c r="H2188" i="20"/>
  <c r="D2045" i="20"/>
  <c r="D1789" i="20"/>
  <c r="D1698" i="20"/>
  <c r="D1688" i="20"/>
  <c r="H1625" i="20"/>
  <c r="D1665" i="20"/>
  <c r="D2047" i="20"/>
  <c r="E1827" i="20"/>
  <c r="H1663" i="20"/>
  <c r="E1568" i="20"/>
  <c r="H1894" i="20"/>
  <c r="H1918" i="20"/>
  <c r="H1459" i="20"/>
  <c r="E1603" i="20"/>
  <c r="D2082" i="20"/>
  <c r="H1857" i="20"/>
  <c r="E1956" i="20"/>
  <c r="H1606" i="20"/>
  <c r="I1596" i="20"/>
  <c r="I1969" i="20"/>
  <c r="I2072" i="20"/>
  <c r="E1743" i="20"/>
  <c r="E2008" i="20"/>
  <c r="D1821" i="20"/>
  <c r="I1822" i="20"/>
  <c r="E1630" i="20"/>
  <c r="E1961" i="20"/>
  <c r="E1887" i="20"/>
  <c r="D1752" i="20"/>
  <c r="D1817" i="20"/>
  <c r="D1399" i="20"/>
  <c r="D1829" i="20"/>
  <c r="E1884" i="20"/>
  <c r="H1730" i="20"/>
  <c r="I1734" i="20"/>
  <c r="D1500" i="20"/>
  <c r="H1891" i="20"/>
  <c r="I1949" i="20"/>
  <c r="H1683" i="20"/>
  <c r="H1733" i="20"/>
  <c r="E1804" i="20"/>
  <c r="E1886" i="20"/>
  <c r="I2049" i="20"/>
  <c r="D1947" i="20"/>
  <c r="D1755" i="20"/>
  <c r="E1681" i="20"/>
  <c r="H1907" i="20"/>
  <c r="E2026" i="20"/>
  <c r="I1823" i="20"/>
  <c r="H1719" i="20"/>
  <c r="E1582" i="20"/>
  <c r="I2037" i="20"/>
  <c r="E1864" i="20"/>
  <c r="H1741" i="20"/>
  <c r="E1641" i="20"/>
  <c r="H2028" i="20"/>
  <c r="H2596" i="20"/>
  <c r="D2076" i="20"/>
  <c r="I2084" i="20"/>
  <c r="D1630" i="20"/>
  <c r="I1692" i="20"/>
  <c r="H1529" i="20"/>
  <c r="I1976" i="20"/>
  <c r="E1862" i="20"/>
  <c r="H1931" i="20"/>
  <c r="D1773" i="20"/>
  <c r="H1657" i="20"/>
  <c r="H2024" i="20"/>
  <c r="E2036" i="20"/>
  <c r="I1796" i="20"/>
  <c r="I1636" i="20"/>
  <c r="E1547" i="20"/>
  <c r="D1941" i="20"/>
  <c r="I1858" i="20"/>
  <c r="D1632" i="20"/>
  <c r="D1653" i="20"/>
  <c r="H1525" i="20"/>
  <c r="H1933" i="20"/>
  <c r="D1681" i="20"/>
  <c r="E1700" i="20"/>
  <c r="E1342" i="20"/>
  <c r="I2033" i="20"/>
  <c r="D1888" i="20"/>
  <c r="H1631" i="20"/>
  <c r="I1800" i="20"/>
  <c r="I2162" i="20"/>
  <c r="D1860" i="20"/>
  <c r="I1641" i="20"/>
  <c r="H1622" i="20"/>
  <c r="D1977" i="20"/>
  <c r="D1510" i="20"/>
  <c r="H1795" i="20"/>
  <c r="E1643" i="20"/>
  <c r="D1950" i="20"/>
  <c r="H1899" i="20"/>
  <c r="I1623" i="20"/>
  <c r="E1921" i="20"/>
  <c r="E1786" i="20"/>
  <c r="I1913" i="20"/>
  <c r="I2020" i="20"/>
  <c r="D1885" i="20"/>
  <c r="E2248" i="20"/>
  <c r="D1677" i="20"/>
  <c r="E1958" i="20"/>
  <c r="D1726" i="20"/>
  <c r="H1486" i="20"/>
  <c r="E1951" i="20"/>
  <c r="H2049" i="20"/>
  <c r="E1622" i="20"/>
  <c r="I1733" i="20"/>
  <c r="E2241" i="20"/>
  <c r="I1755" i="20"/>
  <c r="H1814" i="20"/>
  <c r="D1640" i="20"/>
  <c r="I2100" i="20"/>
  <c r="I1833" i="20"/>
  <c r="E1990" i="20"/>
  <c r="D1620" i="20"/>
  <c r="E1440" i="20"/>
  <c r="H2095" i="20"/>
  <c r="D1607" i="20"/>
  <c r="H1900" i="20"/>
  <c r="I1603" i="20"/>
  <c r="H1509" i="20"/>
  <c r="E2015" i="20"/>
  <c r="I1985" i="20"/>
  <c r="D1611" i="20"/>
  <c r="H1711" i="20"/>
  <c r="I1427" i="20"/>
  <c r="D1988" i="20"/>
  <c r="I2075" i="20"/>
  <c r="D1781" i="20"/>
  <c r="H1512" i="20"/>
  <c r="I1987" i="20"/>
  <c r="E2001" i="20"/>
  <c r="I1763" i="20"/>
  <c r="E1755" i="20"/>
  <c r="H1926" i="20"/>
  <c r="E1490" i="20"/>
  <c r="D1713" i="20"/>
  <c r="D1663" i="20"/>
  <c r="D1426" i="20"/>
  <c r="I1235" i="20"/>
  <c r="I1354" i="20"/>
  <c r="I1258" i="20"/>
  <c r="D1260" i="20"/>
  <c r="D737" i="20"/>
  <c r="H788" i="20"/>
  <c r="D874" i="20"/>
  <c r="E394" i="20"/>
  <c r="I468" i="20"/>
  <c r="H1159" i="20"/>
  <c r="D1199" i="20"/>
  <c r="H1210" i="20"/>
  <c r="I880" i="20"/>
  <c r="D836" i="20"/>
  <c r="D647" i="20"/>
  <c r="I470" i="20"/>
  <c r="H2042" i="20"/>
  <c r="E1991" i="20"/>
  <c r="I1759" i="20"/>
  <c r="D1644" i="20"/>
  <c r="H1381" i="20"/>
  <c r="H1216" i="20"/>
  <c r="I968" i="20"/>
  <c r="H1268" i="20"/>
  <c r="H885" i="20"/>
  <c r="I587" i="20"/>
  <c r="E783" i="20"/>
  <c r="I518" i="20"/>
  <c r="D486" i="20"/>
  <c r="D1521" i="20"/>
  <c r="H1220" i="20"/>
  <c r="I972" i="20"/>
  <c r="H1272" i="20"/>
  <c r="H889" i="20"/>
  <c r="I692" i="20"/>
  <c r="D708" i="20"/>
  <c r="H450" i="20"/>
  <c r="E1821" i="20"/>
  <c r="E1358" i="20"/>
  <c r="I1601" i="20"/>
  <c r="D1887" i="20"/>
  <c r="H1521" i="20"/>
  <c r="I1362" i="20"/>
  <c r="D1238" i="20"/>
  <c r="H1222" i="20"/>
  <c r="I974" i="20"/>
  <c r="D957" i="20"/>
  <c r="D630" i="20"/>
  <c r="E595" i="20"/>
  <c r="D578" i="20"/>
  <c r="E1523" i="20"/>
  <c r="E1230" i="20"/>
  <c r="H1066" i="20"/>
  <c r="D1201" i="20"/>
  <c r="E957" i="20"/>
  <c r="I843" i="20"/>
  <c r="D865" i="20"/>
  <c r="I1429" i="20"/>
  <c r="D2009" i="20"/>
  <c r="D1547" i="20"/>
  <c r="H1624" i="20"/>
  <c r="H1471" i="20"/>
  <c r="E1531" i="20"/>
  <c r="E1399" i="20"/>
  <c r="H1140" i="20"/>
  <c r="D1338" i="20"/>
  <c r="D933" i="20"/>
  <c r="I900" i="20"/>
  <c r="I781" i="20"/>
  <c r="I339" i="20"/>
  <c r="D423" i="20"/>
  <c r="H1374" i="20"/>
  <c r="I1019" i="20"/>
  <c r="E1236" i="20"/>
  <c r="E1017" i="20"/>
  <c r="H735" i="20"/>
  <c r="D842" i="20"/>
  <c r="D527" i="20"/>
  <c r="H1676" i="20"/>
  <c r="E1715" i="20"/>
  <c r="I1868" i="20"/>
  <c r="D1719" i="20"/>
  <c r="H1389" i="20"/>
  <c r="I1431" i="20"/>
  <c r="D1408" i="20"/>
  <c r="E1007" i="20"/>
  <c r="I1021" i="20"/>
  <c r="D924" i="20"/>
  <c r="H791" i="20"/>
  <c r="I608" i="20"/>
  <c r="D485" i="20"/>
  <c r="E331" i="20"/>
  <c r="E1344" i="20"/>
  <c r="H999" i="20"/>
  <c r="E1298" i="20"/>
  <c r="H1150" i="20"/>
  <c r="H726" i="20"/>
  <c r="D757" i="20"/>
  <c r="D620" i="20"/>
  <c r="E1721" i="20"/>
  <c r="I1935" i="20"/>
  <c r="E2103" i="20"/>
  <c r="E1638" i="20"/>
  <c r="H1493" i="20"/>
  <c r="D1499" i="20"/>
  <c r="E1359" i="20"/>
  <c r="I1315" i="20"/>
  <c r="I1182" i="20"/>
  <c r="H629" i="20"/>
  <c r="I947" i="20"/>
  <c r="I671" i="20"/>
  <c r="D679" i="20"/>
  <c r="E314" i="20"/>
  <c r="I1456" i="20"/>
  <c r="D1335" i="20"/>
  <c r="E1091" i="20"/>
  <c r="I1088" i="20"/>
  <c r="E1130" i="20"/>
  <c r="H786" i="20"/>
  <c r="E881" i="20"/>
  <c r="H826" i="20"/>
  <c r="H1757" i="20"/>
  <c r="E1992" i="20"/>
  <c r="D1893" i="20"/>
  <c r="E1596" i="20"/>
  <c r="H1574" i="20"/>
  <c r="E1054" i="20"/>
  <c r="D1179" i="20"/>
  <c r="H1162" i="20"/>
  <c r="H690" i="20"/>
  <c r="E765" i="20"/>
  <c r="H652" i="20"/>
  <c r="I338" i="20"/>
  <c r="E378" i="20"/>
  <c r="D1411" i="20"/>
  <c r="H1143" i="20"/>
  <c r="E1248" i="20"/>
  <c r="I1261" i="20"/>
  <c r="I761" i="20"/>
  <c r="E1558" i="20"/>
  <c r="D666" i="20"/>
  <c r="H922" i="20"/>
  <c r="D224" i="20"/>
  <c r="H1379" i="20"/>
  <c r="H1366" i="20"/>
  <c r="D1047" i="20"/>
  <c r="I1046" i="20"/>
  <c r="I611" i="20"/>
  <c r="E804" i="20"/>
  <c r="I535" i="20"/>
  <c r="I225" i="20"/>
  <c r="H553" i="20"/>
  <c r="H1448" i="20"/>
  <c r="I1201" i="20"/>
  <c r="E1321" i="20"/>
  <c r="I1224" i="20"/>
  <c r="I799" i="20"/>
  <c r="E842" i="20"/>
  <c r="E724" i="20"/>
  <c r="E280" i="20"/>
  <c r="I1485" i="20"/>
  <c r="D1546" i="20"/>
  <c r="D1625" i="20"/>
  <c r="H1564" i="20"/>
  <c r="D1454" i="20"/>
  <c r="D1558" i="20"/>
  <c r="I1699" i="20"/>
  <c r="I1723" i="20"/>
  <c r="H1749" i="20"/>
  <c r="D1638" i="20"/>
  <c r="H1620" i="20"/>
  <c r="I2054" i="20"/>
  <c r="E1924" i="20"/>
  <c r="H1870" i="20"/>
  <c r="E2019" i="20"/>
  <c r="H1605" i="20"/>
  <c r="I1730" i="20"/>
  <c r="E1640" i="20"/>
  <c r="E1414" i="20"/>
  <c r="H1922" i="20"/>
  <c r="I2013" i="20"/>
  <c r="E1686" i="20"/>
  <c r="H1645" i="20"/>
  <c r="H2151" i="20"/>
  <c r="H1929" i="20"/>
  <c r="I1499" i="20"/>
  <c r="I1473" i="20"/>
  <c r="E2158" i="20"/>
  <c r="H1740" i="20"/>
  <c r="I1757" i="20"/>
  <c r="D1757" i="20"/>
  <c r="D1362" i="20"/>
  <c r="E2110" i="20"/>
  <c r="D1487" i="20"/>
  <c r="E1932" i="20"/>
  <c r="H1519" i="20"/>
  <c r="H1576" i="20"/>
  <c r="D1933" i="20"/>
  <c r="E1896" i="20"/>
  <c r="I1754" i="20"/>
  <c r="E1656" i="20"/>
  <c r="H1376" i="20"/>
  <c r="H1898" i="20"/>
  <c r="H2020" i="20"/>
  <c r="E1691" i="20"/>
  <c r="E1436" i="20"/>
  <c r="E1885" i="20"/>
  <c r="E1962" i="20"/>
  <c r="E1716" i="20"/>
  <c r="E1739" i="20"/>
  <c r="I2027" i="20"/>
  <c r="D1432" i="20"/>
  <c r="I1690" i="20"/>
  <c r="E1771" i="20"/>
  <c r="D1570" i="20"/>
  <c r="H1139" i="20"/>
  <c r="E1289" i="20"/>
  <c r="H1206" i="20"/>
  <c r="I876" i="20"/>
  <c r="E884" i="20"/>
  <c r="E723" i="20"/>
  <c r="I597" i="20"/>
  <c r="D341" i="20"/>
  <c r="H1560" i="20"/>
  <c r="E1089" i="20"/>
  <c r="D1320" i="20"/>
  <c r="E1129" i="20"/>
  <c r="H828" i="20"/>
  <c r="D906" i="20"/>
  <c r="I941" i="20"/>
  <c r="H386" i="20"/>
  <c r="E1710" i="20"/>
  <c r="H1776" i="20"/>
  <c r="I1923" i="20"/>
  <c r="D1656" i="20"/>
  <c r="D1560" i="20"/>
  <c r="E1150" i="20"/>
  <c r="I1070" i="20"/>
  <c r="E1189" i="20"/>
  <c r="E793" i="20"/>
  <c r="I688" i="20"/>
  <c r="D704" i="20"/>
  <c r="H430" i="20"/>
  <c r="H600" i="20"/>
  <c r="H1430" i="20"/>
  <c r="E1154" i="20"/>
  <c r="I1077" i="20"/>
  <c r="E1193" i="20"/>
  <c r="E797" i="20"/>
  <c r="H611" i="20"/>
  <c r="H952" i="20"/>
  <c r="E381" i="20"/>
  <c r="I1570" i="20"/>
  <c r="D2127" i="20"/>
  <c r="D1417" i="20"/>
  <c r="I1996" i="20"/>
  <c r="I1465" i="20"/>
  <c r="H1603" i="20"/>
  <c r="D1317" i="20"/>
  <c r="E1172" i="20"/>
  <c r="I1082" i="20"/>
  <c r="I651" i="20"/>
  <c r="H908" i="20"/>
  <c r="H494" i="20"/>
  <c r="I356" i="20"/>
  <c r="I1366" i="20"/>
  <c r="D1134" i="20"/>
  <c r="E1011" i="20"/>
  <c r="D1280" i="20"/>
  <c r="D875" i="20"/>
  <c r="H779" i="20"/>
  <c r="I725" i="20"/>
  <c r="H1414" i="20"/>
  <c r="D2030" i="20"/>
  <c r="H2169" i="20"/>
  <c r="D1458" i="20"/>
  <c r="E1367" i="20"/>
  <c r="I1357" i="20"/>
  <c r="E1273" i="20"/>
  <c r="E1055" i="20"/>
  <c r="I1038" i="20"/>
  <c r="I642" i="20"/>
  <c r="H834" i="20"/>
  <c r="H702" i="20"/>
  <c r="H245" i="20"/>
  <c r="I1403" i="20"/>
  <c r="D1523" i="20"/>
  <c r="I1116" i="20"/>
  <c r="D1156" i="20"/>
  <c r="E933" i="20"/>
  <c r="E669" i="20"/>
  <c r="D927" i="20"/>
  <c r="E2209" i="20"/>
  <c r="H1437" i="20"/>
  <c r="H1517" i="20"/>
  <c r="E1901" i="20"/>
  <c r="I1611" i="20"/>
  <c r="E1508" i="20"/>
  <c r="E1505" i="20"/>
  <c r="E1348" i="20"/>
  <c r="I1253" i="20"/>
  <c r="I1118" i="20"/>
  <c r="I618" i="20"/>
  <c r="E726" i="20"/>
  <c r="I680" i="20"/>
  <c r="I279" i="20"/>
  <c r="D280" i="20"/>
  <c r="H1425" i="20"/>
  <c r="I1180" i="20"/>
  <c r="D1217" i="20"/>
  <c r="E1075" i="20"/>
  <c r="E646" i="20"/>
  <c r="D903" i="20"/>
  <c r="E558" i="20"/>
  <c r="I1624" i="20"/>
  <c r="D1905" i="20"/>
  <c r="I1907" i="20"/>
  <c r="E1694" i="20"/>
  <c r="E1384" i="20"/>
  <c r="E1398" i="20"/>
  <c r="I1128" i="20"/>
  <c r="H1263" i="20"/>
  <c r="H1098" i="20"/>
  <c r="I778" i="20"/>
  <c r="H850" i="20"/>
  <c r="H588" i="20"/>
  <c r="D565" i="20"/>
  <c r="D222" i="20"/>
  <c r="H1377" i="20"/>
  <c r="I1035" i="20"/>
  <c r="D1022" i="20"/>
  <c r="H1005" i="20"/>
  <c r="D1064" i="20"/>
  <c r="E707" i="20"/>
  <c r="D829" i="20"/>
  <c r="E776" i="20"/>
  <c r="D1699" i="20"/>
  <c r="I1888" i="20"/>
  <c r="H1875" i="20"/>
  <c r="D1436" i="20"/>
  <c r="D1407" i="20"/>
  <c r="D970" i="20"/>
  <c r="D1337" i="20"/>
  <c r="E1109" i="20"/>
  <c r="E593" i="20"/>
  <c r="D698" i="20"/>
  <c r="I814" i="20"/>
  <c r="H244" i="20"/>
  <c r="D296" i="20"/>
  <c r="D1601" i="20"/>
  <c r="E1058" i="20"/>
  <c r="D1183" i="20"/>
  <c r="H1166" i="20"/>
  <c r="H694" i="20"/>
  <c r="H1592" i="20"/>
  <c r="D265" i="20"/>
  <c r="D670" i="20"/>
  <c r="D597" i="20"/>
  <c r="I1320" i="20"/>
  <c r="D1278" i="20"/>
  <c r="I1373" i="20"/>
  <c r="I946" i="20"/>
  <c r="I696" i="20"/>
  <c r="D712" i="20"/>
  <c r="H454" i="20"/>
  <c r="I302" i="20"/>
  <c r="I1394" i="20"/>
  <c r="E1382" i="20"/>
  <c r="H1104" i="20"/>
  <c r="D1225" i="20"/>
  <c r="H1174" i="20"/>
  <c r="H749" i="20"/>
  <c r="D778" i="20"/>
  <c r="D644" i="20"/>
  <c r="I496" i="20"/>
  <c r="H1520" i="20"/>
  <c r="E1357" i="20"/>
  <c r="I1329" i="20"/>
  <c r="H1016" i="20"/>
  <c r="D1056" i="20"/>
  <c r="H790" i="20"/>
  <c r="E890" i="20"/>
  <c r="H780" i="20"/>
  <c r="E209" i="20"/>
  <c r="D326" i="20"/>
  <c r="E1442" i="20"/>
  <c r="H1065" i="20"/>
  <c r="E1187" i="20"/>
  <c r="E1048" i="20"/>
  <c r="D1173" i="20"/>
  <c r="I943" i="20"/>
  <c r="I1890" i="20"/>
  <c r="E823" i="20"/>
  <c r="D1093" i="20"/>
  <c r="H323" i="20"/>
  <c r="H1415" i="20"/>
  <c r="E1362" i="20"/>
  <c r="H987" i="20"/>
  <c r="H1351" i="20"/>
  <c r="E875" i="20"/>
  <c r="H678" i="20"/>
  <c r="D787" i="20"/>
  <c r="D365" i="20"/>
  <c r="E219" i="20"/>
  <c r="H1424" i="20"/>
  <c r="I1059" i="20"/>
  <c r="D1046" i="20"/>
  <c r="H1029" i="20"/>
  <c r="D1081" i="20"/>
  <c r="E715" i="20"/>
  <c r="I697" i="20"/>
  <c r="D705" i="20"/>
  <c r="H395" i="20"/>
  <c r="H212" i="20"/>
  <c r="H1107" i="20"/>
  <c r="E1243" i="20"/>
  <c r="I1227" i="20"/>
  <c r="D1610" i="20"/>
  <c r="I1688" i="20"/>
  <c r="I1933" i="20"/>
  <c r="H1506" i="20"/>
  <c r="H1913" i="20"/>
  <c r="H1839" i="20"/>
  <c r="I1419" i="20"/>
  <c r="I2044" i="20"/>
  <c r="H1944" i="20"/>
  <c r="D1488" i="20"/>
  <c r="E1702" i="20"/>
  <c r="I1788" i="20"/>
  <c r="I2071" i="20"/>
  <c r="I1830" i="20"/>
  <c r="D2134" i="20"/>
  <c r="H1782" i="20"/>
  <c r="D1680" i="20"/>
  <c r="H1508" i="20"/>
  <c r="D1981" i="20"/>
  <c r="E1919" i="20"/>
  <c r="D1835" i="20"/>
  <c r="H1794" i="20"/>
  <c r="E2083" i="20"/>
  <c r="H1863" i="20"/>
  <c r="E1787" i="20"/>
  <c r="I1518" i="20"/>
  <c r="D2067" i="20"/>
  <c r="H2023" i="20"/>
  <c r="H1812" i="20"/>
  <c r="E1652" i="20"/>
  <c r="H1518" i="20"/>
  <c r="D1379" i="20"/>
  <c r="H1774" i="20"/>
  <c r="I1885" i="20"/>
  <c r="E1841" i="20"/>
  <c r="D1395" i="20"/>
  <c r="I2056" i="20"/>
  <c r="D2043" i="20"/>
  <c r="D1650" i="20"/>
  <c r="E1774" i="20"/>
  <c r="H1557" i="20"/>
  <c r="E1952" i="20"/>
  <c r="I1847" i="20"/>
  <c r="H1737" i="20"/>
  <c r="D1345" i="20"/>
  <c r="E2048" i="20"/>
  <c r="H1911" i="20"/>
  <c r="I1627" i="20"/>
  <c r="I1960" i="20"/>
  <c r="H1797" i="20"/>
  <c r="H2103" i="20"/>
  <c r="D1736" i="20"/>
  <c r="E1664" i="20"/>
  <c r="I1386" i="20"/>
  <c r="E1078" i="20"/>
  <c r="D1195" i="20"/>
  <c r="E1125" i="20"/>
  <c r="H810" i="20"/>
  <c r="D832" i="20"/>
  <c r="D643" i="20"/>
  <c r="I466" i="20"/>
  <c r="H575" i="20"/>
  <c r="E1595" i="20"/>
  <c r="D1021" i="20"/>
  <c r="I1020" i="20"/>
  <c r="D1067" i="20"/>
  <c r="E737" i="20"/>
  <c r="I631" i="20"/>
  <c r="H888" i="20"/>
  <c r="E317" i="20"/>
  <c r="E1530" i="20"/>
  <c r="D1670" i="20"/>
  <c r="D1979" i="20"/>
  <c r="E1586" i="20"/>
  <c r="E1410" i="20"/>
  <c r="D1075" i="20"/>
  <c r="H996" i="20"/>
  <c r="D1120" i="20"/>
  <c r="D728" i="20"/>
  <c r="H591" i="20"/>
  <c r="H948" i="20"/>
  <c r="E377" i="20"/>
  <c r="I294" i="20"/>
  <c r="I1555" i="20"/>
  <c r="D1074" i="20"/>
  <c r="H1000" i="20"/>
  <c r="D1140" i="20"/>
  <c r="D747" i="20"/>
  <c r="I771" i="20"/>
  <c r="E855" i="20"/>
  <c r="D299" i="20"/>
  <c r="H2132" i="20"/>
  <c r="D1946" i="20"/>
  <c r="H2212" i="20"/>
  <c r="I1818" i="20"/>
  <c r="H1384" i="20"/>
  <c r="H1432" i="20"/>
  <c r="I1032" i="20"/>
  <c r="D1085" i="20"/>
  <c r="H1002" i="20"/>
  <c r="I750" i="20"/>
  <c r="E857" i="20"/>
  <c r="E441" i="20"/>
  <c r="H289" i="20"/>
  <c r="E1545" i="20"/>
  <c r="E1309" i="20"/>
  <c r="I1322" i="20"/>
  <c r="I978" i="20"/>
  <c r="D961" i="20"/>
  <c r="E686" i="20"/>
  <c r="H645" i="20"/>
  <c r="E1883" i="20"/>
  <c r="E1900" i="20"/>
  <c r="I2029" i="20"/>
  <c r="I1625" i="20"/>
  <c r="I1407" i="20"/>
  <c r="H1527" i="20"/>
  <c r="D1194" i="20"/>
  <c r="D971" i="20"/>
  <c r="H985" i="20"/>
  <c r="I712" i="20"/>
  <c r="E743" i="20"/>
  <c r="E636" i="20"/>
  <c r="I420" i="20"/>
  <c r="I1488" i="20"/>
  <c r="I1460" i="20"/>
  <c r="H1047" i="20"/>
  <c r="E1315" i="20"/>
  <c r="D866" i="20"/>
  <c r="D586" i="20"/>
  <c r="I621" i="20"/>
  <c r="H1773" i="20"/>
  <c r="H1852" i="20"/>
  <c r="D1603" i="20"/>
  <c r="E1808" i="20"/>
  <c r="I1605" i="20"/>
  <c r="D1433" i="20"/>
  <c r="H1431" i="20"/>
  <c r="D1254" i="20"/>
  <c r="H1201" i="20"/>
  <c r="H1049" i="20"/>
  <c r="I718" i="20"/>
  <c r="D646" i="20"/>
  <c r="H628" i="20"/>
  <c r="H228" i="20"/>
  <c r="E556" i="20"/>
  <c r="E1484" i="20"/>
  <c r="H1096" i="20"/>
  <c r="D1325" i="20"/>
  <c r="D997" i="20"/>
  <c r="I887" i="20"/>
  <c r="I628" i="20"/>
  <c r="D489" i="20"/>
  <c r="E1792" i="20"/>
  <c r="I1727" i="20"/>
  <c r="H2041" i="20"/>
  <c r="E1819" i="20"/>
  <c r="H1488" i="20"/>
  <c r="I1586" i="20"/>
  <c r="H1059" i="20"/>
  <c r="E1168" i="20"/>
  <c r="E1029" i="20"/>
  <c r="H685" i="20"/>
  <c r="E786" i="20"/>
  <c r="I741" i="20"/>
  <c r="I262" i="20"/>
  <c r="I564" i="20"/>
  <c r="H1416" i="20"/>
  <c r="H982" i="20"/>
  <c r="I1334" i="20"/>
  <c r="I1186" i="20"/>
  <c r="I685" i="20"/>
  <c r="D641" i="20"/>
  <c r="I689" i="20"/>
  <c r="D683" i="20"/>
  <c r="E1504" i="20"/>
  <c r="E1904" i="20"/>
  <c r="D1948" i="20"/>
  <c r="H1602" i="20"/>
  <c r="H1580" i="20"/>
  <c r="I1298" i="20"/>
  <c r="I1037" i="20"/>
  <c r="D1024" i="20"/>
  <c r="I837" i="20"/>
  <c r="H911" i="20"/>
  <c r="H751" i="20"/>
  <c r="I419" i="20"/>
  <c r="H539" i="20"/>
  <c r="I1504" i="20"/>
  <c r="D974" i="20"/>
  <c r="E1354" i="20"/>
  <c r="E1113" i="20"/>
  <c r="E613" i="20"/>
  <c r="I1541" i="20"/>
  <c r="D470" i="20"/>
  <c r="I223" i="20"/>
  <c r="E511" i="20"/>
  <c r="H1224" i="20"/>
  <c r="I976" i="20"/>
  <c r="H1291" i="20"/>
  <c r="H893" i="20"/>
  <c r="H615" i="20"/>
  <c r="H956" i="20"/>
  <c r="E385" i="20"/>
  <c r="H237" i="20"/>
  <c r="I1443" i="20"/>
  <c r="I1526" i="20"/>
  <c r="E1035" i="20"/>
  <c r="D1333" i="20"/>
  <c r="E1088" i="20"/>
  <c r="E654" i="20"/>
  <c r="D911" i="20"/>
  <c r="D497" i="20"/>
  <c r="H443" i="20"/>
  <c r="E1438" i="20"/>
  <c r="I1143" i="20"/>
  <c r="H1248" i="20"/>
  <c r="I1166" i="20"/>
  <c r="H1300" i="20"/>
  <c r="E725" i="20"/>
  <c r="D798" i="20"/>
  <c r="E701" i="20"/>
  <c r="I451" i="20"/>
  <c r="H560" i="20"/>
  <c r="D1364" i="20"/>
  <c r="E978" i="20"/>
  <c r="D1103" i="20"/>
  <c r="D1365" i="20"/>
  <c r="I790" i="20"/>
  <c r="H890" i="20"/>
  <c r="H1760" i="20"/>
  <c r="I805" i="20"/>
  <c r="H765" i="20"/>
  <c r="E258" i="20"/>
  <c r="D1535" i="20"/>
  <c r="H1286" i="20"/>
  <c r="I1137" i="20"/>
  <c r="E1257" i="20"/>
  <c r="D809" i="20"/>
  <c r="E610" i="20"/>
  <c r="E936" i="20"/>
  <c r="E546" i="20"/>
  <c r="D155" i="20"/>
  <c r="E1373" i="20"/>
  <c r="H990" i="20"/>
  <c r="I1356" i="20"/>
  <c r="I1207" i="20"/>
  <c r="I707" i="20"/>
  <c r="D664" i="20"/>
  <c r="H616" i="20"/>
  <c r="D577" i="20"/>
  <c r="E342" i="20"/>
  <c r="E1493" i="20"/>
  <c r="E1038" i="20"/>
  <c r="D1163" i="20"/>
  <c r="D1949" i="20"/>
  <c r="I1433" i="20"/>
  <c r="I1829" i="20"/>
  <c r="H2033" i="20"/>
  <c r="I1993" i="20"/>
  <c r="I2048" i="20"/>
  <c r="D1824" i="20"/>
  <c r="I2058" i="20"/>
  <c r="E1674" i="20"/>
  <c r="D1914" i="20"/>
  <c r="E1826" i="20"/>
  <c r="E1820" i="20"/>
  <c r="E1846" i="20"/>
  <c r="H1567" i="20"/>
  <c r="H2000" i="20"/>
  <c r="I1706" i="20"/>
  <c r="D1756" i="20"/>
  <c r="E1433" i="20"/>
  <c r="H2027" i="20"/>
  <c r="D1828" i="20"/>
  <c r="I1729" i="20"/>
  <c r="E1701" i="20"/>
  <c r="D1999" i="20"/>
  <c r="D1883" i="20"/>
  <c r="H1680" i="20"/>
  <c r="H1426" i="20"/>
  <c r="H1916" i="20"/>
  <c r="E1849" i="20"/>
  <c r="I1738" i="20"/>
  <c r="H1725" i="20"/>
  <c r="E1426" i="20"/>
  <c r="D1918" i="20"/>
  <c r="I1486" i="20"/>
  <c r="D1938" i="20"/>
  <c r="I1750" i="20"/>
  <c r="E1480" i="20"/>
  <c r="E2021" i="20"/>
  <c r="H2007" i="20"/>
  <c r="H1723" i="20"/>
  <c r="D1696" i="20"/>
  <c r="H2192" i="20"/>
  <c r="I1870" i="20"/>
  <c r="I1753" i="20"/>
  <c r="E1648" i="20"/>
  <c r="E1422" i="20"/>
  <c r="H1856" i="20"/>
  <c r="H1846" i="20"/>
  <c r="H1547" i="20"/>
  <c r="H1893" i="20"/>
  <c r="D2069" i="20"/>
  <c r="D2042" i="20"/>
  <c r="H1811" i="20"/>
  <c r="H1665" i="20"/>
  <c r="H1566" i="20"/>
  <c r="D1017" i="20"/>
  <c r="D1301" i="20"/>
  <c r="D1040" i="20"/>
  <c r="E733" i="20"/>
  <c r="D902" i="20"/>
  <c r="I937" i="20"/>
  <c r="H366" i="20"/>
  <c r="E506" i="20"/>
  <c r="H1470" i="20"/>
  <c r="I1318" i="20"/>
  <c r="I1185" i="20"/>
  <c r="H1304" i="20"/>
  <c r="D671" i="20"/>
  <c r="I709" i="20"/>
  <c r="E796" i="20"/>
  <c r="D239" i="20"/>
  <c r="I1751" i="20"/>
  <c r="H1627" i="20"/>
  <c r="D1850" i="20"/>
  <c r="D1455" i="20"/>
  <c r="D1410" i="20"/>
  <c r="H1324" i="20"/>
  <c r="I1241" i="20"/>
  <c r="E1295" i="20"/>
  <c r="H942" i="20"/>
  <c r="I767" i="20"/>
  <c r="E851" i="20"/>
  <c r="D295" i="20"/>
  <c r="H229" i="20"/>
  <c r="I1545" i="20"/>
  <c r="H1328" i="20"/>
  <c r="I1260" i="20"/>
  <c r="E1299" i="20"/>
  <c r="H946" i="20"/>
  <c r="H719" i="20"/>
  <c r="D804" i="20"/>
  <c r="H547" i="20"/>
  <c r="E2018" i="20"/>
  <c r="D2056" i="20"/>
  <c r="I1922" i="20"/>
  <c r="D1697" i="20"/>
  <c r="E1518" i="20"/>
  <c r="I1379" i="20"/>
  <c r="E1376" i="20"/>
  <c r="H1330" i="20"/>
  <c r="H949" i="20"/>
  <c r="H655" i="20"/>
  <c r="D766" i="20"/>
  <c r="D357" i="20"/>
  <c r="E211" i="20"/>
  <c r="I1383" i="20"/>
  <c r="D1242" i="20"/>
  <c r="H1226" i="20"/>
  <c r="I1090" i="20"/>
  <c r="I655" i="20"/>
  <c r="D634" i="20"/>
  <c r="H514" i="20"/>
  <c r="I1865" i="20"/>
  <c r="D1833" i="20"/>
  <c r="H1919" i="20"/>
  <c r="I1731" i="20"/>
  <c r="H1514" i="20"/>
  <c r="I1421" i="20"/>
  <c r="D1300" i="20"/>
  <c r="H1284" i="20"/>
  <c r="I1135" i="20"/>
  <c r="H661" i="20"/>
  <c r="D691" i="20"/>
  <c r="H574" i="20"/>
  <c r="H351" i="20"/>
  <c r="H1403" i="20"/>
  <c r="H1490" i="20"/>
  <c r="I1197" i="20"/>
  <c r="D1263" i="20"/>
  <c r="D937" i="20"/>
  <c r="I904" i="20"/>
  <c r="I785" i="20"/>
  <c r="I1642" i="20"/>
  <c r="I1959" i="20"/>
  <c r="I1528" i="20"/>
  <c r="I1647" i="20"/>
  <c r="D1512" i="20"/>
  <c r="D1606" i="20"/>
  <c r="E1340" i="20"/>
  <c r="I967" i="20"/>
  <c r="E1104" i="20"/>
  <c r="E965" i="20"/>
  <c r="H622" i="20"/>
  <c r="I964" i="20"/>
  <c r="I840" i="20"/>
  <c r="I403" i="20"/>
  <c r="D487" i="20"/>
  <c r="D1412" i="20"/>
  <c r="E1027" i="20"/>
  <c r="I1025" i="20"/>
  <c r="D928" i="20"/>
  <c r="H795" i="20"/>
  <c r="I684" i="20"/>
  <c r="I206" i="20"/>
  <c r="H1573" i="20"/>
  <c r="D1618" i="20"/>
  <c r="D2018" i="20"/>
  <c r="I1656" i="20"/>
  <c r="H1578" i="20"/>
  <c r="D1505" i="20"/>
  <c r="E990" i="20"/>
  <c r="D1115" i="20"/>
  <c r="I1274" i="20"/>
  <c r="E633" i="20"/>
  <c r="D707" i="20"/>
  <c r="H689" i="20"/>
  <c r="I355" i="20"/>
  <c r="H479" i="20"/>
  <c r="E1601" i="20"/>
  <c r="I1132" i="20"/>
  <c r="H1267" i="20"/>
  <c r="H1102" i="20"/>
  <c r="H633" i="20"/>
  <c r="I951" i="20"/>
  <c r="H592" i="20"/>
  <c r="D569" i="20"/>
  <c r="I1989" i="20"/>
  <c r="E2014" i="20"/>
  <c r="E2032" i="20"/>
  <c r="E1471" i="20"/>
  <c r="D1398" i="20"/>
  <c r="H1217" i="20"/>
  <c r="H984" i="20"/>
  <c r="I1336" i="20"/>
  <c r="H761" i="20"/>
  <c r="E860" i="20"/>
  <c r="E656" i="20"/>
  <c r="H350" i="20"/>
  <c r="E459" i="20"/>
  <c r="D1416" i="20"/>
  <c r="I1302" i="20"/>
  <c r="I1041" i="20"/>
  <c r="D1044" i="20"/>
  <c r="H2057" i="20"/>
  <c r="D1131" i="20"/>
  <c r="D1553" i="20"/>
  <c r="I343" i="20"/>
  <c r="E1578" i="20"/>
  <c r="E1174" i="20"/>
  <c r="I1084" i="20"/>
  <c r="E1197" i="20"/>
  <c r="E814" i="20"/>
  <c r="I788" i="20"/>
  <c r="E874" i="20"/>
  <c r="D303" i="20"/>
  <c r="E160" i="20"/>
  <c r="H1365" i="20"/>
  <c r="D1435" i="20"/>
  <c r="D982" i="20"/>
  <c r="I1049" i="20"/>
  <c r="D1005" i="20"/>
  <c r="I895" i="20"/>
  <c r="I636" i="20"/>
  <c r="I228" i="20"/>
  <c r="E359" i="20"/>
  <c r="D1360" i="20"/>
  <c r="H1058" i="20"/>
  <c r="E1183" i="20"/>
  <c r="H1113" i="20"/>
  <c r="E1219" i="20"/>
  <c r="D645" i="20"/>
  <c r="D918" i="20"/>
  <c r="D635" i="20"/>
  <c r="H382" i="20"/>
  <c r="E491" i="20"/>
  <c r="E1520" i="20"/>
  <c r="I1225" i="20"/>
  <c r="E1279" i="20"/>
  <c r="I1292" i="20"/>
  <c r="H725" i="20"/>
  <c r="E798" i="20"/>
  <c r="I1493" i="20"/>
  <c r="H945" i="20"/>
  <c r="H860" i="20"/>
  <c r="I488" i="20"/>
  <c r="E1415" i="20"/>
  <c r="E1234" i="20"/>
  <c r="H1073" i="20"/>
  <c r="D1205" i="20"/>
  <c r="E961" i="20"/>
  <c r="I847" i="20"/>
  <c r="D869" i="20"/>
  <c r="D477" i="20"/>
  <c r="H526" i="20"/>
  <c r="D1531" i="20"/>
  <c r="I1156" i="20"/>
  <c r="H1290" i="20"/>
  <c r="H1126" i="20"/>
  <c r="H641" i="20"/>
  <c r="I959" i="20"/>
  <c r="I768" i="20"/>
  <c r="I288" i="20"/>
  <c r="D248" i="20"/>
  <c r="E1368" i="20"/>
  <c r="D985" i="20"/>
  <c r="E1337" i="20"/>
  <c r="E1093" i="20"/>
  <c r="I1981" i="20"/>
  <c r="I2140" i="20"/>
  <c r="E1687" i="20"/>
  <c r="I1802" i="20"/>
  <c r="E1769" i="20"/>
  <c r="D1852" i="20"/>
  <c r="H1802" i="20"/>
  <c r="H1650" i="20"/>
  <c r="H1753" i="20"/>
  <c r="H1905" i="20"/>
  <c r="I2149" i="20"/>
  <c r="D1807" i="20"/>
  <c r="I1703" i="20"/>
  <c r="E1679" i="20"/>
  <c r="E1913" i="20"/>
  <c r="I1539" i="20"/>
  <c r="I1529" i="20"/>
  <c r="H2139" i="20"/>
  <c r="E1852" i="20"/>
  <c r="I1820" i="20"/>
  <c r="D1658" i="20"/>
  <c r="D1628" i="20"/>
  <c r="E2010" i="20"/>
  <c r="D1932" i="20"/>
  <c r="E1624" i="20"/>
  <c r="E1375" i="20"/>
  <c r="H2070" i="20"/>
  <c r="I1968" i="20"/>
  <c r="E1706" i="20"/>
  <c r="D1786" i="20"/>
  <c r="D1375" i="20"/>
  <c r="E1611" i="20"/>
  <c r="D1515" i="20"/>
  <c r="I1805" i="20"/>
  <c r="D1647" i="20"/>
  <c r="D1409" i="20"/>
  <c r="D1861" i="20"/>
  <c r="D1901" i="20"/>
  <c r="I1696" i="20"/>
  <c r="D1519" i="20"/>
  <c r="D2110" i="20"/>
  <c r="I1998" i="20"/>
  <c r="H1838" i="20"/>
  <c r="E1798" i="20"/>
  <c r="D1358" i="20"/>
  <c r="E1980" i="20"/>
  <c r="D1968" i="20"/>
  <c r="E1494" i="20"/>
  <c r="H1583" i="20"/>
  <c r="I1906" i="20"/>
  <c r="E1810" i="20"/>
  <c r="H1633" i="20"/>
  <c r="E1468" i="20"/>
  <c r="D1450" i="20"/>
  <c r="I1314" i="20"/>
  <c r="I1016" i="20"/>
  <c r="H1285" i="20"/>
  <c r="D667" i="20"/>
  <c r="I627" i="20"/>
  <c r="H870" i="20"/>
  <c r="E313" i="20"/>
  <c r="D422" i="20"/>
  <c r="D1470" i="20"/>
  <c r="H1266" i="20"/>
  <c r="H1101" i="20"/>
  <c r="E1237" i="20"/>
  <c r="H884" i="20"/>
  <c r="H658" i="20"/>
  <c r="D746" i="20"/>
  <c r="I567" i="20"/>
  <c r="I1778" i="20"/>
  <c r="D1732" i="20"/>
  <c r="E1665" i="20"/>
  <c r="E1379" i="20"/>
  <c r="D1513" i="20"/>
  <c r="E1228" i="20"/>
  <c r="H1161" i="20"/>
  <c r="D1214" i="20"/>
  <c r="E889" i="20"/>
  <c r="H700" i="20"/>
  <c r="D800" i="20"/>
  <c r="H540" i="20"/>
  <c r="E138" i="20"/>
  <c r="I1551" i="20"/>
  <c r="E1247" i="20"/>
  <c r="H1165" i="20"/>
  <c r="D1218" i="20"/>
  <c r="E893" i="20"/>
  <c r="E623" i="20"/>
  <c r="D940" i="20"/>
  <c r="E462" i="20"/>
  <c r="D1985" i="20"/>
  <c r="E1731" i="20"/>
  <c r="I1945" i="20"/>
  <c r="I1503" i="20"/>
  <c r="I1520" i="20"/>
  <c r="H1278" i="20"/>
  <c r="I1129" i="20"/>
  <c r="E1249" i="20"/>
  <c r="E852" i="20"/>
  <c r="E602" i="20"/>
  <c r="E912" i="20"/>
  <c r="E531" i="20"/>
  <c r="I582" i="20"/>
  <c r="I1512" i="20"/>
  <c r="D1336" i="20"/>
  <c r="E1176" i="20"/>
  <c r="H1006" i="20"/>
  <c r="H602" i="20"/>
  <c r="H912" i="20"/>
  <c r="E445" i="20"/>
  <c r="H1729" i="20"/>
  <c r="E1682" i="20"/>
  <c r="H1799" i="20"/>
  <c r="E1711" i="20"/>
  <c r="E1423" i="20"/>
  <c r="H1357" i="20"/>
  <c r="I1015" i="20"/>
  <c r="E1232" i="20"/>
  <c r="H1079" i="20"/>
  <c r="I808" i="20"/>
  <c r="E919" i="20"/>
  <c r="E505" i="20"/>
  <c r="E271" i="20"/>
  <c r="I1523" i="20"/>
  <c r="E1417" i="20"/>
  <c r="H1144" i="20"/>
  <c r="I1042" i="20"/>
  <c r="I661" i="20"/>
  <c r="H838" i="20"/>
  <c r="H706" i="20"/>
  <c r="D1995" i="20"/>
  <c r="I2011" i="20"/>
  <c r="H1981" i="20"/>
  <c r="E1781" i="20"/>
  <c r="H1561" i="20"/>
  <c r="I1510" i="20"/>
  <c r="E1527" i="20"/>
  <c r="I1062" i="20"/>
  <c r="D1035" i="20"/>
  <c r="I1199" i="20"/>
  <c r="I787" i="20"/>
  <c r="H895" i="20"/>
  <c r="H764" i="20"/>
  <c r="H305" i="20"/>
  <c r="H1496" i="20"/>
  <c r="H1352" i="20"/>
  <c r="I1257" i="20"/>
  <c r="I1122" i="20"/>
  <c r="I622" i="20"/>
  <c r="E730" i="20"/>
  <c r="H632" i="20"/>
  <c r="I1930" i="20"/>
  <c r="I1592" i="20"/>
  <c r="H1807" i="20"/>
  <c r="E1845" i="20"/>
  <c r="D1837" i="20"/>
  <c r="E1450" i="20"/>
  <c r="E1431" i="20"/>
  <c r="I1236" i="20"/>
  <c r="D1275" i="20"/>
  <c r="H1207" i="20"/>
  <c r="I846" i="20"/>
  <c r="H959" i="20"/>
  <c r="E592" i="20"/>
  <c r="H288" i="20"/>
  <c r="E395" i="20"/>
  <c r="E1416" i="20"/>
  <c r="H1069" i="20"/>
  <c r="E1188" i="20"/>
  <c r="E1033" i="20"/>
  <c r="I782" i="20"/>
  <c r="H854" i="20"/>
  <c r="I745" i="20"/>
  <c r="I280" i="20"/>
  <c r="E1966" i="20"/>
  <c r="D1818" i="20"/>
  <c r="I1712" i="20"/>
  <c r="I1598" i="20"/>
  <c r="I1111" i="20"/>
  <c r="E1151" i="20"/>
  <c r="I1134" i="20"/>
  <c r="H1269" i="20"/>
  <c r="E694" i="20"/>
  <c r="D769" i="20"/>
  <c r="D603" i="20"/>
  <c r="E270" i="20"/>
  <c r="D406" i="20"/>
  <c r="H1568" i="20"/>
  <c r="H1221" i="20"/>
  <c r="H988" i="20"/>
  <c r="D1353" i="20"/>
  <c r="E1554" i="20"/>
  <c r="H1145" i="20"/>
  <c r="I1179" i="20"/>
  <c r="H249" i="20"/>
  <c r="D1566" i="20"/>
  <c r="D1088" i="20"/>
  <c r="H1004" i="20"/>
  <c r="D1144" i="20"/>
  <c r="D751" i="20"/>
  <c r="H723" i="20"/>
  <c r="D808" i="20"/>
  <c r="H551" i="20"/>
  <c r="I529" i="20"/>
  <c r="E1537" i="20"/>
  <c r="D1281" i="20"/>
  <c r="I1280" i="20"/>
  <c r="H965" i="20"/>
  <c r="D952" i="20"/>
  <c r="H816" i="20"/>
  <c r="I706" i="20"/>
  <c r="I305" i="20"/>
  <c r="D292" i="20"/>
  <c r="I1530" i="20"/>
  <c r="E974" i="20"/>
  <c r="D1099" i="20"/>
  <c r="E1044" i="20"/>
  <c r="D1153" i="20"/>
  <c r="I939" i="20"/>
  <c r="I612" i="20"/>
  <c r="H913" i="20"/>
  <c r="E300" i="20"/>
  <c r="D438" i="20"/>
  <c r="D1442" i="20"/>
  <c r="H1175" i="20"/>
  <c r="D1212" i="20"/>
  <c r="H1198" i="20"/>
  <c r="E645" i="20"/>
  <c r="D748" i="20"/>
  <c r="D1389" i="20"/>
  <c r="I402" i="20"/>
  <c r="H931" i="20"/>
  <c r="H435" i="20"/>
  <c r="I1370" i="20"/>
  <c r="D1138" i="20"/>
  <c r="E1015" i="20"/>
  <c r="D1284" i="20"/>
  <c r="D879" i="20"/>
  <c r="H783" i="20"/>
  <c r="I729" i="20"/>
  <c r="D574" i="20"/>
  <c r="E467" i="20"/>
  <c r="E1424" i="20"/>
  <c r="H1083" i="20"/>
  <c r="E1196" i="20"/>
  <c r="E1041" i="20"/>
  <c r="I803" i="20"/>
  <c r="H877" i="20"/>
  <c r="H716" i="20"/>
  <c r="H210" i="20"/>
  <c r="I576" i="20"/>
  <c r="D1419" i="20"/>
  <c r="I1283" i="20"/>
  <c r="D1270" i="20"/>
  <c r="E1658" i="20"/>
  <c r="D1617" i="20"/>
  <c r="I1604" i="20"/>
  <c r="E2071" i="20"/>
  <c r="D1655" i="20"/>
  <c r="D1776" i="20"/>
  <c r="I1376" i="20"/>
  <c r="D1582" i="20"/>
  <c r="H1346" i="20"/>
  <c r="E1629" i="20"/>
  <c r="H1858" i="20"/>
  <c r="H1762" i="20"/>
  <c r="H1841" i="20"/>
  <c r="D2011" i="20"/>
  <c r="I1905" i="20"/>
  <c r="H1455" i="20"/>
  <c r="I1582" i="20"/>
  <c r="I2249" i="20"/>
  <c r="D1903" i="20"/>
  <c r="D1728" i="20"/>
  <c r="I1628" i="20"/>
  <c r="E1541" i="20"/>
  <c r="I1903" i="20"/>
  <c r="H1721" i="20"/>
  <c r="I1743" i="20"/>
  <c r="H1441" i="20"/>
  <c r="I1874" i="20"/>
  <c r="D2026" i="20"/>
  <c r="I1567" i="20"/>
  <c r="I1557" i="20"/>
  <c r="H1540" i="20"/>
  <c r="D1616" i="20"/>
  <c r="H1411" i="20"/>
  <c r="H1710" i="20"/>
  <c r="H1798" i="20"/>
  <c r="E1486" i="20"/>
  <c r="I1972" i="20"/>
  <c r="H1800" i="20"/>
  <c r="H1617" i="20"/>
  <c r="I1441" i="20"/>
  <c r="D2235" i="20"/>
  <c r="I1815" i="20"/>
  <c r="D1808" i="20"/>
  <c r="I1767" i="20"/>
  <c r="D2191" i="20"/>
  <c r="I1892" i="20"/>
  <c r="I1817" i="20"/>
  <c r="I1780" i="20"/>
  <c r="I1746" i="20"/>
  <c r="I1813" i="20"/>
  <c r="I2007" i="20"/>
  <c r="H1691" i="20"/>
  <c r="I1483" i="20"/>
  <c r="I1455" i="20"/>
  <c r="H1262" i="20"/>
  <c r="I1181" i="20"/>
  <c r="E1233" i="20"/>
  <c r="I962" i="20"/>
  <c r="I705" i="20"/>
  <c r="E792" i="20"/>
  <c r="D221" i="20"/>
  <c r="D517" i="20"/>
  <c r="D1492" i="20"/>
  <c r="E1171" i="20"/>
  <c r="E1032" i="20"/>
  <c r="D1157" i="20"/>
  <c r="E832" i="20"/>
  <c r="I870" i="20"/>
  <c r="E960" i="20"/>
  <c r="H498" i="20"/>
  <c r="E1705" i="20"/>
  <c r="I1461" i="20"/>
  <c r="D1785" i="20"/>
  <c r="I1389" i="20"/>
  <c r="I1422" i="20"/>
  <c r="D1178" i="20"/>
  <c r="E1108" i="20"/>
  <c r="D1322" i="20"/>
  <c r="D797" i="20"/>
  <c r="E619" i="20"/>
  <c r="D936" i="20"/>
  <c r="E458" i="20"/>
  <c r="I523" i="20"/>
  <c r="I1426" i="20"/>
  <c r="D1182" i="20"/>
  <c r="E1112" i="20"/>
  <c r="D1326" i="20"/>
  <c r="D814" i="20"/>
  <c r="I948" i="20"/>
  <c r="I664" i="20"/>
  <c r="I1697" i="20"/>
  <c r="D1689" i="20"/>
  <c r="D2075" i="20"/>
  <c r="I2055" i="20"/>
  <c r="H1684" i="20"/>
  <c r="H1442" i="20"/>
  <c r="E1211" i="20"/>
  <c r="H1067" i="20"/>
  <c r="D1184" i="20"/>
  <c r="D801" i="20"/>
  <c r="I825" i="20"/>
  <c r="D861" i="20"/>
  <c r="D469" i="20"/>
  <c r="H496" i="20"/>
  <c r="H1436" i="20"/>
  <c r="I1036" i="20"/>
  <c r="D1092" i="20"/>
  <c r="H953" i="20"/>
  <c r="I754" i="20"/>
  <c r="E861" i="20"/>
  <c r="D361" i="20"/>
  <c r="E2079" i="20"/>
  <c r="I1834" i="20"/>
  <c r="I1616" i="20"/>
  <c r="E1532" i="20"/>
  <c r="D1359" i="20"/>
  <c r="H1533" i="20"/>
  <c r="I1112" i="20"/>
  <c r="D1136" i="20"/>
  <c r="E1013" i="20"/>
  <c r="H731" i="20"/>
  <c r="D824" i="20"/>
  <c r="D421" i="20"/>
  <c r="D206" i="20"/>
  <c r="I1374" i="20"/>
  <c r="E1292" i="20"/>
  <c r="E1063" i="20"/>
  <c r="H989" i="20"/>
  <c r="I731" i="20"/>
  <c r="E762" i="20"/>
  <c r="E640" i="20"/>
  <c r="D1920" i="20"/>
  <c r="H1978" i="20"/>
  <c r="E1865" i="20"/>
  <c r="E1613" i="20"/>
  <c r="D1421" i="20"/>
  <c r="D1602" i="20"/>
  <c r="H1421" i="20"/>
  <c r="H995" i="20"/>
  <c r="E1294" i="20"/>
  <c r="H1146" i="20"/>
  <c r="H722" i="20"/>
  <c r="E816" i="20"/>
  <c r="E697" i="20"/>
  <c r="E254" i="20"/>
  <c r="I1435" i="20"/>
  <c r="D1258" i="20"/>
  <c r="H1205" i="20"/>
  <c r="H1053" i="20"/>
  <c r="I722" i="20"/>
  <c r="D650" i="20"/>
  <c r="I859" i="20"/>
  <c r="H1928" i="20"/>
  <c r="H1979" i="20"/>
  <c r="I1673" i="20"/>
  <c r="H1943" i="20"/>
  <c r="H1585" i="20"/>
  <c r="E1499" i="20"/>
  <c r="H1472" i="20"/>
  <c r="H1156" i="20"/>
  <c r="I973" i="20"/>
  <c r="E1126" i="20"/>
  <c r="H782" i="20"/>
  <c r="E877" i="20"/>
  <c r="I917" i="20"/>
  <c r="E210" i="20"/>
  <c r="D342" i="20"/>
  <c r="D1352" i="20"/>
  <c r="E994" i="20"/>
  <c r="D1119" i="20"/>
  <c r="D1367" i="20"/>
  <c r="H703" i="20"/>
  <c r="E803" i="20"/>
  <c r="H693" i="20"/>
  <c r="D598" i="20"/>
  <c r="D1879" i="20"/>
  <c r="D1659" i="20"/>
  <c r="E1623" i="20"/>
  <c r="I1608" i="20"/>
  <c r="H1026" i="20"/>
  <c r="D1072" i="20"/>
  <c r="H1071" i="20"/>
  <c r="E1190" i="20"/>
  <c r="D613" i="20"/>
  <c r="E939" i="20"/>
  <c r="H883" i="20"/>
  <c r="D205" i="20"/>
  <c r="E1411" i="20"/>
  <c r="I1115" i="20"/>
  <c r="E1155" i="20"/>
  <c r="I1138" i="20"/>
  <c r="H1273" i="20"/>
  <c r="I1469" i="20"/>
  <c r="H1331" i="20"/>
  <c r="E968" i="20"/>
  <c r="I424" i="20"/>
  <c r="D1588" i="20"/>
  <c r="H1332" i="20"/>
  <c r="I1264" i="20"/>
  <c r="E1303" i="20"/>
  <c r="E897" i="20"/>
  <c r="E643" i="20"/>
  <c r="D944" i="20"/>
  <c r="E482" i="20"/>
  <c r="H456" i="20"/>
  <c r="H1443" i="20"/>
  <c r="I995" i="20"/>
  <c r="H1213" i="20"/>
  <c r="I1146" i="20"/>
  <c r="I646" i="20"/>
  <c r="E753" i="20"/>
  <c r="H640" i="20"/>
  <c r="H254" i="20"/>
  <c r="E586" i="20"/>
  <c r="D1438" i="20"/>
  <c r="I1221" i="20"/>
  <c r="E1355" i="20"/>
  <c r="E1353" i="20"/>
  <c r="I773" i="20"/>
  <c r="H886" i="20"/>
  <c r="H1764" i="20"/>
  <c r="D2072" i="20"/>
  <c r="E2057" i="20"/>
  <c r="H1953" i="20"/>
  <c r="D1413" i="20"/>
  <c r="D1761" i="20"/>
  <c r="H1980" i="20"/>
  <c r="D1568" i="20"/>
  <c r="I2009" i="20"/>
  <c r="E1753" i="20"/>
  <c r="D1712" i="20"/>
  <c r="H1433" i="20"/>
  <c r="I1665" i="20"/>
  <c r="E1693" i="20"/>
  <c r="I1938" i="20"/>
  <c r="E1667" i="20"/>
  <c r="D1501" i="20"/>
  <c r="I2104" i="20"/>
  <c r="D1936" i="20"/>
  <c r="E1657" i="20"/>
  <c r="E1765" i="20"/>
  <c r="I1380" i="20"/>
  <c r="H1974" i="20"/>
  <c r="E1770" i="20"/>
  <c r="H1668" i="20"/>
  <c r="E1363" i="20"/>
  <c r="D2019" i="20"/>
  <c r="I1931" i="20"/>
  <c r="H1483" i="20"/>
  <c r="H1457" i="20"/>
  <c r="E1461" i="20"/>
  <c r="H1789" i="20"/>
  <c r="H1938" i="20"/>
  <c r="D1762" i="20"/>
  <c r="D1634" i="20"/>
  <c r="I2155" i="20"/>
  <c r="H2040" i="20"/>
  <c r="D1637" i="20"/>
  <c r="D1744" i="20"/>
  <c r="H1363" i="20"/>
  <c r="E2147" i="20"/>
  <c r="H1736" i="20"/>
  <c r="I1563" i="20"/>
  <c r="I1537" i="20"/>
  <c r="I2234" i="20"/>
  <c r="H1801" i="20"/>
  <c r="H1738" i="20"/>
  <c r="D1675" i="20"/>
  <c r="H2111" i="20"/>
  <c r="I1617" i="20"/>
  <c r="E2052" i="20"/>
  <c r="D1522" i="20"/>
  <c r="H1371" i="20"/>
  <c r="E1519" i="20"/>
  <c r="E1167" i="20"/>
  <c r="H1097" i="20"/>
  <c r="D1137" i="20"/>
  <c r="H880" i="20"/>
  <c r="H639" i="20"/>
  <c r="D727" i="20"/>
  <c r="I563" i="20"/>
  <c r="I220" i="20"/>
  <c r="I1367" i="20"/>
  <c r="D1118" i="20"/>
  <c r="D1363" i="20"/>
  <c r="E1316" i="20"/>
  <c r="D741" i="20"/>
  <c r="H792" i="20"/>
  <c r="D878" i="20"/>
  <c r="I2580" i="20"/>
  <c r="H1422" i="20"/>
  <c r="H1380" i="20"/>
  <c r="D1615" i="20"/>
  <c r="I1546" i="20"/>
  <c r="H1358" i="20"/>
  <c r="E1349" i="20"/>
  <c r="D1023" i="20"/>
  <c r="I1022" i="20"/>
  <c r="E946" i="20"/>
  <c r="I928" i="20"/>
  <c r="I660" i="20"/>
  <c r="D405" i="20"/>
  <c r="H432" i="20"/>
  <c r="H1375" i="20"/>
  <c r="D1341" i="20"/>
  <c r="D1043" i="20"/>
  <c r="I1026" i="20"/>
  <c r="D897" i="20"/>
  <c r="H851" i="20"/>
  <c r="H581" i="20"/>
  <c r="H1681" i="20"/>
  <c r="I1495" i="20"/>
  <c r="H1734" i="20"/>
  <c r="D1715" i="20"/>
  <c r="E1777" i="20"/>
  <c r="E1364" i="20"/>
  <c r="D1130" i="20"/>
  <c r="E991" i="20"/>
  <c r="H1345" i="20"/>
  <c r="E953" i="20"/>
  <c r="H775" i="20"/>
  <c r="I721" i="20"/>
  <c r="D566" i="20"/>
  <c r="E443" i="20"/>
  <c r="E1345" i="20"/>
  <c r="H983" i="20"/>
  <c r="H1347" i="20"/>
  <c r="E871" i="20"/>
  <c r="H674" i="20"/>
  <c r="D770" i="20"/>
  <c r="E538" i="20"/>
  <c r="I1768" i="20"/>
  <c r="E1660" i="20"/>
  <c r="D1710" i="20"/>
  <c r="H1445" i="20"/>
  <c r="D1371" i="20"/>
  <c r="I1440" i="20"/>
  <c r="H1043" i="20"/>
  <c r="E1311" i="20"/>
  <c r="E913" i="20"/>
  <c r="E665" i="20"/>
  <c r="D923" i="20"/>
  <c r="D520" i="20"/>
  <c r="H576" i="20"/>
  <c r="D1517" i="20"/>
  <c r="D1198" i="20"/>
  <c r="D975" i="20"/>
  <c r="I1139" i="20"/>
  <c r="H665" i="20"/>
  <c r="D695" i="20"/>
  <c r="E509" i="20"/>
  <c r="H1845" i="20"/>
  <c r="I1773" i="20"/>
  <c r="D1974" i="20"/>
  <c r="I1708" i="20"/>
  <c r="H1596" i="20"/>
  <c r="D1457" i="20"/>
  <c r="D1591" i="20"/>
  <c r="I1176" i="20"/>
  <c r="D1200" i="20"/>
  <c r="E1068" i="20"/>
  <c r="E626" i="20"/>
  <c r="D753" i="20"/>
  <c r="D616" i="20"/>
  <c r="I484" i="20"/>
  <c r="H1344" i="20"/>
  <c r="I971" i="20"/>
  <c r="E1124" i="20"/>
  <c r="E969" i="20"/>
  <c r="H626" i="20"/>
  <c r="H915" i="20"/>
  <c r="H768" i="20"/>
  <c r="E1393" i="20"/>
  <c r="E1606" i="20"/>
  <c r="D1541" i="20"/>
  <c r="H1739" i="20"/>
  <c r="E1539" i="20"/>
  <c r="H1398" i="20"/>
  <c r="D1316" i="20"/>
  <c r="E1083" i="20"/>
  <c r="I1074" i="20"/>
  <c r="D1041" i="20"/>
  <c r="E703" i="20"/>
  <c r="D811" i="20"/>
  <c r="H822" i="20"/>
  <c r="I467" i="20"/>
  <c r="D567" i="20"/>
  <c r="E1435" i="20"/>
  <c r="I1240" i="20"/>
  <c r="D1279" i="20"/>
  <c r="I1278" i="20"/>
  <c r="E637" i="20"/>
  <c r="D711" i="20"/>
  <c r="E612" i="20"/>
  <c r="I1728" i="20"/>
  <c r="E1794" i="20"/>
  <c r="E1746" i="20"/>
  <c r="I1677" i="20"/>
  <c r="D1493" i="20"/>
  <c r="I1192" i="20"/>
  <c r="H1325" i="20"/>
  <c r="E1012" i="20"/>
  <c r="D1121" i="20"/>
  <c r="I907" i="20"/>
  <c r="D886" i="20"/>
  <c r="E831" i="20"/>
  <c r="I515" i="20"/>
  <c r="D1595" i="20"/>
  <c r="H1046" i="20"/>
  <c r="D1082" i="20"/>
  <c r="H1081" i="20"/>
  <c r="E1194" i="20"/>
  <c r="D1641" i="20"/>
  <c r="H752" i="20"/>
  <c r="E1177" i="20"/>
  <c r="H371" i="20"/>
  <c r="H1539" i="20"/>
  <c r="E1251" i="20"/>
  <c r="H1169" i="20"/>
  <c r="D1222" i="20"/>
  <c r="D818" i="20"/>
  <c r="I952" i="20"/>
  <c r="I668" i="20"/>
  <c r="D413" i="20"/>
  <c r="E403" i="20"/>
  <c r="E1365" i="20"/>
  <c r="I1092" i="20"/>
  <c r="E1132" i="20"/>
  <c r="H1068" i="20"/>
  <c r="I730" i="20"/>
  <c r="D673" i="20"/>
  <c r="I867" i="20"/>
  <c r="I415" i="20"/>
  <c r="D522" i="20"/>
  <c r="I1536" i="20"/>
  <c r="H1155" i="20"/>
  <c r="E1275" i="20"/>
  <c r="I1273" i="20"/>
  <c r="H721" i="20"/>
  <c r="E794" i="20"/>
  <c r="H683" i="20"/>
  <c r="D771" i="20"/>
  <c r="I548" i="20"/>
  <c r="E1406" i="20"/>
  <c r="D1447" i="20"/>
  <c r="D1006" i="20"/>
  <c r="H1020" i="20"/>
  <c r="D1060" i="20"/>
  <c r="H794" i="20"/>
  <c r="E894" i="20"/>
  <c r="E1060" i="20"/>
  <c r="H1498" i="20"/>
  <c r="I297" i="20"/>
  <c r="D284" i="20"/>
  <c r="I1401" i="20"/>
  <c r="D1261" i="20"/>
  <c r="H1245" i="20"/>
  <c r="I1095" i="20"/>
  <c r="I674" i="20"/>
  <c r="D638" i="20"/>
  <c r="E596" i="20"/>
  <c r="H194" i="20"/>
  <c r="E564" i="20"/>
  <c r="D1537" i="20"/>
  <c r="I1263" i="20"/>
  <c r="D1287" i="20"/>
  <c r="I1286" i="20"/>
  <c r="E660" i="20"/>
  <c r="D734" i="20"/>
  <c r="I929" i="20"/>
  <c r="H314" i="20"/>
  <c r="E423" i="20"/>
  <c r="H1530" i="20"/>
  <c r="E1135" i="20"/>
  <c r="I1149" i="20"/>
  <c r="I2231" i="20"/>
  <c r="D1704" i="20"/>
  <c r="D1711" i="20"/>
  <c r="H1642" i="20"/>
  <c r="E1933" i="20"/>
  <c r="D1576" i="20"/>
  <c r="H1897" i="20"/>
  <c r="E2028" i="20"/>
  <c r="I1962" i="20"/>
  <c r="E1553" i="20"/>
  <c r="D1857" i="20"/>
  <c r="H1423" i="20"/>
  <c r="E1637" i="20"/>
  <c r="D1694" i="20"/>
  <c r="D1994" i="20"/>
  <c r="I1804" i="20"/>
  <c r="E1413" i="20"/>
  <c r="H2004" i="20"/>
  <c r="H1901" i="20"/>
  <c r="H1698" i="20"/>
  <c r="D1825" i="20"/>
  <c r="I1368" i="20"/>
  <c r="D1925" i="20"/>
  <c r="D1693" i="20"/>
  <c r="H1804" i="20"/>
  <c r="D2215" i="20"/>
  <c r="H1986" i="20"/>
  <c r="I1851" i="20"/>
  <c r="E1695" i="20"/>
  <c r="D1533" i="20"/>
  <c r="D2332" i="20"/>
  <c r="I2024" i="20"/>
  <c r="H1866" i="20"/>
  <c r="I1716" i="20"/>
  <c r="I1593" i="20"/>
  <c r="H2068" i="20"/>
  <c r="I1850" i="20"/>
  <c r="E1678" i="20"/>
  <c r="I1669" i="20"/>
  <c r="H1535" i="20"/>
  <c r="D2063" i="20"/>
  <c r="E1909" i="20"/>
  <c r="H1479" i="20"/>
  <c r="H1453" i="20"/>
  <c r="D2131" i="20"/>
  <c r="E1750" i="20"/>
  <c r="D1806" i="20"/>
  <c r="E2631" i="20"/>
  <c r="E2034" i="20"/>
  <c r="D1671" i="20"/>
  <c r="H1859" i="20"/>
  <c r="D1754" i="20"/>
  <c r="E1512" i="20"/>
  <c r="I1363" i="20"/>
  <c r="D1114" i="20"/>
  <c r="E1028" i="20"/>
  <c r="E1312" i="20"/>
  <c r="E828" i="20"/>
  <c r="I866" i="20"/>
  <c r="E956" i="20"/>
  <c r="H478" i="20"/>
  <c r="H170" i="20"/>
  <c r="I1239" i="20"/>
  <c r="E1293" i="20"/>
  <c r="I1277" i="20"/>
  <c r="D1264" i="20"/>
  <c r="E902" i="20"/>
  <c r="E727" i="20"/>
  <c r="I601" i="20"/>
  <c r="E1848" i="20"/>
  <c r="D1865" i="20"/>
  <c r="D1964" i="20"/>
  <c r="D1666" i="20"/>
  <c r="I1447" i="20"/>
  <c r="I1297" i="20"/>
  <c r="D1255" i="20"/>
  <c r="I1335" i="20"/>
  <c r="I938" i="20"/>
  <c r="D893" i="20"/>
  <c r="H847" i="20"/>
  <c r="H601" i="20"/>
  <c r="E555" i="20"/>
  <c r="I1430" i="20"/>
  <c r="I1301" i="20"/>
  <c r="D1274" i="20"/>
  <c r="I1339" i="20"/>
  <c r="I942" i="20"/>
  <c r="I591" i="20"/>
  <c r="E800" i="20"/>
  <c r="I517" i="20"/>
  <c r="E1696" i="20"/>
  <c r="D1635" i="20"/>
  <c r="H1543" i="20"/>
  <c r="H1867" i="20"/>
  <c r="I1739" i="20"/>
  <c r="I1390" i="20"/>
  <c r="E1305" i="20"/>
  <c r="I1303" i="20"/>
  <c r="D1276" i="20"/>
  <c r="D871" i="20"/>
  <c r="E682" i="20"/>
  <c r="H625" i="20"/>
  <c r="I263" i="20"/>
  <c r="H1528" i="20"/>
  <c r="H1282" i="20"/>
  <c r="I1133" i="20"/>
  <c r="E1253" i="20"/>
  <c r="D805" i="20"/>
  <c r="E606" i="20"/>
  <c r="E932" i="20"/>
  <c r="D473" i="20"/>
  <c r="E1529" i="20"/>
  <c r="H1367" i="20"/>
  <c r="H1787" i="20"/>
  <c r="I1602" i="20"/>
  <c r="D1384" i="20"/>
  <c r="E1597" i="20"/>
  <c r="I1193" i="20"/>
  <c r="D1259" i="20"/>
  <c r="D862" i="20"/>
  <c r="D582" i="20"/>
  <c r="I617" i="20"/>
  <c r="I219" i="20"/>
  <c r="E507" i="20"/>
  <c r="I1425" i="20"/>
  <c r="D1319" i="20"/>
  <c r="H1288" i="20"/>
  <c r="H1078" i="20"/>
  <c r="I812" i="20"/>
  <c r="E923" i="20"/>
  <c r="D425" i="20"/>
  <c r="H1748" i="20"/>
  <c r="E1474" i="20"/>
  <c r="H2046" i="20"/>
  <c r="H1614" i="20"/>
  <c r="I1450" i="20"/>
  <c r="I1365" i="20"/>
  <c r="I1494" i="20"/>
  <c r="H1092" i="20"/>
  <c r="D1321" i="20"/>
  <c r="D977" i="20"/>
  <c r="I869" i="20"/>
  <c r="D899" i="20"/>
  <c r="E554" i="20"/>
  <c r="H415" i="20"/>
  <c r="H1435" i="20"/>
  <c r="I1080" i="20"/>
  <c r="I1466" i="20"/>
  <c r="D637" i="20"/>
  <c r="H1211" i="20"/>
  <c r="E1407" i="20"/>
  <c r="H431" i="20"/>
  <c r="H823" i="20"/>
  <c r="H585" i="20"/>
  <c r="H923" i="20"/>
  <c r="D1208" i="20"/>
  <c r="I776" i="20"/>
  <c r="E410" i="20"/>
  <c r="I1333" i="20"/>
  <c r="I886" i="20"/>
  <c r="E657" i="20"/>
  <c r="E560" i="20"/>
  <c r="I1326" i="20"/>
  <c r="I758" i="20"/>
  <c r="I364" i="20"/>
  <c r="E1018" i="20"/>
  <c r="E1138" i="20"/>
  <c r="H848" i="20"/>
  <c r="H1524" i="20"/>
  <c r="E996" i="20"/>
  <c r="D1229" i="20"/>
  <c r="D706" i="20"/>
  <c r="H607" i="20"/>
  <c r="D696" i="20"/>
  <c r="E362" i="20"/>
  <c r="I436" i="20"/>
  <c r="D989" i="20"/>
  <c r="H1354" i="20"/>
  <c r="E1097" i="20"/>
  <c r="H785" i="20"/>
  <c r="E872" i="20"/>
  <c r="E1748" i="20"/>
  <c r="D950" i="20"/>
  <c r="I1215" i="20"/>
  <c r="I487" i="20"/>
  <c r="I568" i="20"/>
  <c r="H1378" i="20"/>
  <c r="D1323" i="20"/>
  <c r="D995" i="20"/>
  <c r="H993" i="20"/>
  <c r="I735" i="20"/>
  <c r="E766" i="20"/>
  <c r="E659" i="20"/>
  <c r="E583" i="20"/>
  <c r="I1606" i="20"/>
  <c r="I1123" i="20"/>
  <c r="H1244" i="20"/>
  <c r="I1162" i="20"/>
  <c r="E1215" i="20"/>
  <c r="D625" i="20"/>
  <c r="D898" i="20"/>
  <c r="D631" i="20"/>
  <c r="H378" i="20"/>
  <c r="E487" i="20"/>
  <c r="D1524" i="20"/>
  <c r="H1293" i="20"/>
  <c r="H1129" i="20"/>
  <c r="E1264" i="20"/>
  <c r="D697" i="20"/>
  <c r="I736" i="20"/>
  <c r="E821" i="20"/>
  <c r="I580" i="20"/>
  <c r="H199" i="20"/>
  <c r="D1481" i="20"/>
  <c r="D1150" i="20"/>
  <c r="E1066" i="20"/>
  <c r="D1189" i="20"/>
  <c r="E863" i="20"/>
  <c r="H1688" i="20"/>
  <c r="E662" i="20"/>
  <c r="H1348" i="20"/>
  <c r="H901" i="20"/>
  <c r="E382" i="20"/>
  <c r="H1537" i="20"/>
  <c r="H1586" i="20"/>
  <c r="H1100" i="20"/>
  <c r="D1221" i="20"/>
  <c r="H1154" i="20"/>
  <c r="H730" i="20"/>
  <c r="D774" i="20"/>
  <c r="D624" i="20"/>
  <c r="E262" i="20"/>
  <c r="D1599" i="20"/>
  <c r="D981" i="20"/>
  <c r="E1318" i="20"/>
  <c r="E1084" i="20"/>
  <c r="I841" i="20"/>
  <c r="H930" i="20"/>
  <c r="I831" i="20"/>
  <c r="E920" i="20"/>
  <c r="E358" i="20"/>
  <c r="I416" i="20"/>
  <c r="D1496" i="20"/>
  <c r="D1098" i="20"/>
  <c r="I1272" i="20"/>
  <c r="D1245" i="20"/>
  <c r="D826" i="20"/>
  <c r="I960" i="20"/>
  <c r="H593" i="20"/>
  <c r="D524" i="20"/>
  <c r="I1581" i="20"/>
  <c r="H1251" i="20"/>
  <c r="H1032" i="20"/>
  <c r="D1172" i="20"/>
  <c r="E925" i="20"/>
  <c r="E1441" i="20"/>
  <c r="D1393" i="20"/>
  <c r="D954" i="20"/>
  <c r="D283" i="20"/>
  <c r="E1479" i="20"/>
  <c r="E1580" i="20"/>
  <c r="H1164" i="20"/>
  <c r="I997" i="20"/>
  <c r="H1230" i="20"/>
  <c r="I854" i="20"/>
  <c r="E899" i="20"/>
  <c r="H844" i="20"/>
  <c r="E218" i="20"/>
  <c r="D350" i="20"/>
  <c r="E1551" i="20"/>
  <c r="D1142" i="20"/>
  <c r="E1040" i="20"/>
  <c r="D1165" i="20"/>
  <c r="H906" i="20"/>
  <c r="H666" i="20"/>
  <c r="D900" i="20"/>
  <c r="E422" i="20"/>
  <c r="H396" i="20"/>
  <c r="I1391" i="20"/>
  <c r="D1162" i="20"/>
  <c r="E1023" i="20"/>
  <c r="I1006" i="20"/>
  <c r="I682" i="20"/>
  <c r="D661" i="20"/>
  <c r="E604" i="20"/>
  <c r="I388" i="20"/>
  <c r="D1355" i="20"/>
  <c r="E1261" i="20"/>
  <c r="E1043" i="20"/>
  <c r="I1010" i="20"/>
  <c r="I686" i="20"/>
  <c r="E1574" i="20"/>
  <c r="D996" i="20"/>
  <c r="H755" i="20"/>
  <c r="D535" i="20"/>
  <c r="E1430" i="20"/>
  <c r="E966" i="20"/>
  <c r="D1942" i="20"/>
  <c r="D841" i="20"/>
  <c r="I1323" i="20"/>
  <c r="D490" i="20"/>
  <c r="D1397" i="20"/>
  <c r="H1208" i="20"/>
  <c r="I1141" i="20"/>
  <c r="H1246" i="20"/>
  <c r="E680" i="20"/>
  <c r="D781" i="20"/>
  <c r="D587" i="20"/>
  <c r="H326" i="20"/>
  <c r="D366" i="20"/>
  <c r="E1543" i="20"/>
  <c r="E1366" i="20"/>
  <c r="I1157" i="20"/>
  <c r="D1209" i="20"/>
  <c r="D883" i="20"/>
  <c r="H800" i="20"/>
  <c r="I748" i="20"/>
  <c r="H578" i="20"/>
  <c r="E471" i="20"/>
  <c r="E1369" i="20"/>
  <c r="H1027" i="20"/>
  <c r="H1588" i="20"/>
  <c r="E836" i="20"/>
  <c r="I1534" i="20"/>
  <c r="E941" i="20"/>
  <c r="E1377" i="20"/>
  <c r="D738" i="20"/>
  <c r="H511" i="20"/>
  <c r="E1026" i="20"/>
  <c r="E1001" i="20"/>
  <c r="H627" i="20"/>
  <c r="D700" i="20"/>
  <c r="H466" i="20"/>
  <c r="I195" i="20"/>
  <c r="D1530" i="20"/>
  <c r="I1350" i="20"/>
  <c r="I1190" i="20"/>
  <c r="H1323" i="20"/>
  <c r="E748" i="20"/>
  <c r="D926" i="20"/>
  <c r="D658" i="20"/>
  <c r="H406" i="20"/>
  <c r="E522" i="20"/>
  <c r="E1587" i="20"/>
  <c r="E1269" i="20"/>
  <c r="E1051" i="20"/>
  <c r="I1034" i="20"/>
  <c r="H1664" i="20"/>
  <c r="H1170" i="20"/>
  <c r="D304" i="20"/>
  <c r="D1282" i="20"/>
  <c r="D812" i="20"/>
  <c r="H557" i="20"/>
  <c r="D1350" i="20"/>
  <c r="E907" i="20"/>
  <c r="I249" i="20"/>
  <c r="H1014" i="20"/>
  <c r="H757" i="20"/>
  <c r="E758" i="20"/>
  <c r="H418" i="20"/>
  <c r="D458" i="20"/>
  <c r="I1612" i="20"/>
  <c r="E1159" i="20"/>
  <c r="I1173" i="20"/>
  <c r="H1277" i="20"/>
  <c r="D659" i="20"/>
  <c r="E962" i="20"/>
  <c r="D619" i="20"/>
  <c r="I442" i="20"/>
  <c r="H567" i="20"/>
  <c r="E293" i="20"/>
  <c r="H1412" i="20"/>
  <c r="I1063" i="20"/>
  <c r="D1031" i="20"/>
  <c r="D1342" i="20"/>
  <c r="E1006" i="20"/>
  <c r="D689" i="20"/>
  <c r="E980" i="20"/>
  <c r="E971" i="20"/>
  <c r="D945" i="20"/>
  <c r="D451" i="20"/>
  <c r="E1325" i="20"/>
  <c r="H659" i="20"/>
  <c r="I1554" i="20"/>
  <c r="I1154" i="20"/>
  <c r="I813" i="20"/>
  <c r="D834" i="20"/>
  <c r="E494" i="20"/>
  <c r="H484" i="20"/>
  <c r="I1289" i="20"/>
  <c r="D1247" i="20"/>
  <c r="H1260" i="20"/>
  <c r="I914" i="20"/>
  <c r="D885" i="20"/>
  <c r="H825" i="20"/>
  <c r="I506" i="20"/>
  <c r="D462" i="20"/>
  <c r="H530" i="20"/>
  <c r="E1548" i="20"/>
  <c r="H1136" i="20"/>
  <c r="D1256" i="20"/>
  <c r="H1203" i="20"/>
  <c r="E1212" i="20"/>
  <c r="D1039" i="20"/>
  <c r="E1815" i="20"/>
  <c r="D963" i="20"/>
  <c r="I850" i="20"/>
  <c r="H1123" i="20"/>
  <c r="I1498" i="20"/>
  <c r="E275" i="20"/>
  <c r="D494" i="20"/>
  <c r="H789" i="20"/>
  <c r="I1081" i="20"/>
  <c r="E631" i="20"/>
  <c r="I579" i="20"/>
  <c r="H1252" i="20"/>
  <c r="E729" i="20"/>
  <c r="I1428" i="20"/>
  <c r="D491" i="20"/>
  <c r="E1180" i="20"/>
  <c r="E704" i="20"/>
  <c r="H311" i="20"/>
  <c r="H1168" i="20"/>
  <c r="H711" i="20"/>
  <c r="E784" i="20"/>
  <c r="D1594" i="20"/>
  <c r="H1177" i="20"/>
  <c r="I845" i="20"/>
  <c r="H950" i="20"/>
  <c r="I835" i="20"/>
  <c r="E924" i="20"/>
  <c r="D309" i="20"/>
  <c r="H1534" i="20"/>
  <c r="I1287" i="20"/>
  <c r="D1289" i="20"/>
  <c r="D1028" i="20"/>
  <c r="E706" i="20"/>
  <c r="D806" i="20"/>
  <c r="E1822" i="20"/>
  <c r="H713" i="20"/>
  <c r="I819" i="20"/>
  <c r="I359" i="20"/>
  <c r="H499" i="20"/>
  <c r="I1464" i="20"/>
  <c r="I1023" i="20"/>
  <c r="H1307" i="20"/>
  <c r="I1159" i="20"/>
  <c r="H669" i="20"/>
  <c r="D699" i="20"/>
  <c r="H584" i="20"/>
  <c r="I428" i="20"/>
  <c r="I1369" i="20"/>
  <c r="H1054" i="20"/>
  <c r="E1179" i="20"/>
  <c r="H1109" i="20"/>
  <c r="D1149" i="20"/>
  <c r="I935" i="20"/>
  <c r="I592" i="20"/>
  <c r="H909" i="20"/>
  <c r="E296" i="20"/>
  <c r="D434" i="20"/>
  <c r="H1475" i="20"/>
  <c r="E1199" i="20"/>
  <c r="E1067" i="20"/>
  <c r="D1169" i="20"/>
  <c r="H910" i="20"/>
  <c r="H670" i="20"/>
  <c r="D758" i="20"/>
  <c r="H510" i="20"/>
  <c r="I500" i="20"/>
  <c r="I1396" i="20"/>
  <c r="E1324" i="20"/>
  <c r="D1011" i="20"/>
  <c r="D1295" i="20"/>
  <c r="D772" i="20"/>
  <c r="I1402" i="20"/>
  <c r="D813" i="20"/>
  <c r="H756" i="20"/>
  <c r="I342" i="20"/>
  <c r="D300" i="20"/>
  <c r="I1439" i="20"/>
  <c r="D1431" i="20"/>
  <c r="E1031" i="20"/>
  <c r="D1329" i="20"/>
  <c r="E1074" i="20"/>
  <c r="E650" i="20"/>
  <c r="D907" i="20"/>
  <c r="E562" i="20"/>
  <c r="I492" i="20"/>
  <c r="D1415" i="20"/>
  <c r="I1279" i="20"/>
  <c r="D1266" i="20"/>
  <c r="D1004" i="20"/>
  <c r="H777" i="20"/>
  <c r="E849" i="20"/>
  <c r="H740" i="20"/>
  <c r="D825" i="20"/>
  <c r="D291" i="20"/>
  <c r="H332" i="20"/>
  <c r="I1577" i="20"/>
  <c r="E1341" i="20"/>
  <c r="H1193" i="20"/>
  <c r="D1351" i="20"/>
  <c r="D925" i="20"/>
  <c r="H878" i="20"/>
  <c r="I547" i="20"/>
  <c r="I233" i="20"/>
  <c r="I1361" i="20"/>
  <c r="E1186" i="20"/>
  <c r="D1361" i="20"/>
  <c r="E1330" i="20"/>
  <c r="D844" i="20"/>
  <c r="D1034" i="20"/>
  <c r="I1256" i="20"/>
  <c r="I648" i="20"/>
  <c r="I586" i="20"/>
  <c r="E1514" i="20"/>
  <c r="D1339" i="20"/>
  <c r="E1111" i="20"/>
  <c r="I1094" i="20"/>
  <c r="E1134" i="20"/>
  <c r="H803" i="20"/>
  <c r="D833" i="20"/>
  <c r="E780" i="20"/>
  <c r="I475" i="20"/>
  <c r="D575" i="20"/>
  <c r="I1388" i="20"/>
  <c r="E1301" i="20"/>
  <c r="D987" i="20"/>
  <c r="E1339" i="20"/>
  <c r="E840" i="20"/>
  <c r="I892" i="20"/>
  <c r="I609" i="20"/>
  <c r="D353" i="20"/>
  <c r="E343" i="20"/>
  <c r="E1577" i="20"/>
  <c r="E1336" i="20"/>
  <c r="I1347" i="20"/>
  <c r="I1103" i="20"/>
  <c r="H630" i="20"/>
  <c r="H940" i="20"/>
  <c r="H538" i="20"/>
  <c r="H319" i="20"/>
  <c r="H1495" i="20"/>
  <c r="D1166" i="20"/>
  <c r="I1351" i="20"/>
  <c r="I1107" i="20"/>
  <c r="H634" i="20"/>
  <c r="I1175" i="20"/>
  <c r="D1202" i="20"/>
  <c r="E835" i="20"/>
  <c r="I238" i="20"/>
  <c r="E1488" i="20"/>
  <c r="I1200" i="20"/>
  <c r="I1655" i="20"/>
  <c r="I644" i="20"/>
  <c r="I918" i="20"/>
  <c r="I207" i="20"/>
  <c r="I1594" i="20"/>
  <c r="E1127" i="20"/>
  <c r="H1056" i="20"/>
  <c r="E1181" i="20"/>
  <c r="D628" i="20"/>
  <c r="E930" i="20"/>
  <c r="I883" i="20"/>
  <c r="E261" i="20"/>
  <c r="E563" i="20"/>
  <c r="I1420" i="20"/>
  <c r="H1305" i="20"/>
  <c r="H1087" i="20"/>
  <c r="D1288" i="20"/>
  <c r="I606" i="20"/>
  <c r="E708" i="20"/>
  <c r="H653" i="20"/>
  <c r="I289" i="20"/>
  <c r="D387" i="20"/>
  <c r="H1452" i="20"/>
  <c r="I1205" i="20"/>
  <c r="I1371" i="20"/>
  <c r="E906" i="20"/>
  <c r="I1382" i="20"/>
  <c r="D594" i="20"/>
  <c r="D1050" i="20"/>
  <c r="H927" i="20"/>
  <c r="D310" i="20"/>
  <c r="I1209" i="20"/>
  <c r="I1171" i="20"/>
  <c r="I839" i="20"/>
  <c r="E928" i="20"/>
  <c r="E366" i="20"/>
  <c r="I1411" i="20"/>
  <c r="I1151" i="20"/>
  <c r="H1256" i="20"/>
  <c r="H1121" i="20"/>
  <c r="E1227" i="20"/>
  <c r="D653" i="20"/>
  <c r="I620" i="20"/>
  <c r="H937" i="20"/>
  <c r="E322" i="20"/>
  <c r="D446" i="20"/>
  <c r="I1417" i="20"/>
  <c r="D1190" i="20"/>
  <c r="D967" i="20"/>
  <c r="H981" i="20"/>
  <c r="I281" i="20"/>
  <c r="H1292" i="20"/>
  <c r="D414" i="20"/>
  <c r="I996" i="20"/>
  <c r="H589" i="20"/>
  <c r="H1434" i="20"/>
  <c r="I1150" i="20"/>
  <c r="D854" i="20"/>
  <c r="I499" i="20"/>
  <c r="H967" i="20"/>
  <c r="I662" i="20"/>
  <c r="D678" i="20"/>
  <c r="E349" i="20"/>
  <c r="D555" i="20"/>
  <c r="I1342" i="20"/>
  <c r="D1089" i="20"/>
  <c r="H1084" i="20"/>
  <c r="E1210" i="20"/>
  <c r="I954" i="20"/>
  <c r="D880" i="20"/>
  <c r="I913" i="20"/>
  <c r="H358" i="20"/>
  <c r="E498" i="20"/>
  <c r="D215" i="20"/>
  <c r="D1587" i="20"/>
  <c r="H975" i="20"/>
  <c r="E1356" i="20"/>
  <c r="I1195" i="20"/>
  <c r="D1038" i="20"/>
  <c r="D745" i="20"/>
  <c r="H390" i="20"/>
  <c r="E1080" i="20"/>
  <c r="I669" i="20"/>
  <c r="D548" i="20"/>
  <c r="H1130" i="20"/>
  <c r="I810" i="20"/>
  <c r="D1559" i="20"/>
  <c r="E1162" i="20"/>
  <c r="H750" i="20"/>
  <c r="I694" i="20"/>
  <c r="D441" i="20"/>
  <c r="I1385" i="20"/>
  <c r="H1195" i="20"/>
  <c r="I1056" i="20"/>
  <c r="E1165" i="20"/>
  <c r="H863" i="20"/>
  <c r="D942" i="20"/>
  <c r="E775" i="20"/>
  <c r="H422" i="20"/>
  <c r="D559" i="20"/>
  <c r="D1605" i="20"/>
  <c r="D1467" i="20"/>
  <c r="E1076" i="20"/>
  <c r="I969" i="20"/>
  <c r="E1106" i="20"/>
  <c r="I1216" i="20"/>
  <c r="H1461" i="20"/>
  <c r="E759" i="20"/>
  <c r="H979" i="20"/>
  <c r="E1244" i="20"/>
  <c r="I1196" i="20"/>
  <c r="I1445" i="20"/>
  <c r="D305" i="20"/>
  <c r="H331" i="20"/>
  <c r="H1194" i="20"/>
  <c r="I844" i="20"/>
  <c r="D1406" i="20"/>
  <c r="I1086" i="20"/>
  <c r="D649" i="20"/>
  <c r="H1095" i="20"/>
  <c r="H1469" i="20"/>
  <c r="D1096" i="20"/>
  <c r="H932" i="20"/>
  <c r="D367" i="20"/>
  <c r="E1115" i="20"/>
  <c r="I873" i="20"/>
  <c r="I367" i="20"/>
  <c r="I1204" i="20"/>
  <c r="D1008" i="20"/>
  <c r="H781" i="20"/>
  <c r="E853" i="20"/>
  <c r="H744" i="20"/>
  <c r="D843" i="20"/>
  <c r="H542" i="20"/>
  <c r="D1423" i="20"/>
  <c r="H1235" i="20"/>
  <c r="I988" i="20"/>
  <c r="H1258" i="20"/>
  <c r="D640" i="20"/>
  <c r="E958" i="20"/>
  <c r="E1552" i="20"/>
  <c r="E892" i="20"/>
  <c r="E760" i="20"/>
  <c r="H292" i="20"/>
  <c r="E399" i="20"/>
  <c r="H1370" i="20"/>
  <c r="I1120" i="20"/>
  <c r="E1240" i="20"/>
  <c r="H1089" i="20"/>
  <c r="I830" i="20"/>
  <c r="E927" i="20"/>
  <c r="E513" i="20"/>
  <c r="H375" i="20"/>
  <c r="D1528" i="20"/>
  <c r="E970" i="20"/>
  <c r="D1095" i="20"/>
  <c r="E1024" i="20"/>
  <c r="I769" i="20"/>
  <c r="H868" i="20"/>
  <c r="I759" i="20"/>
  <c r="E858" i="20"/>
  <c r="D231" i="20"/>
  <c r="I352" i="20"/>
  <c r="I1392" i="20"/>
  <c r="D1146" i="20"/>
  <c r="D991" i="20"/>
  <c r="H1360" i="20"/>
  <c r="E859" i="20"/>
  <c r="E587" i="20"/>
  <c r="D904" i="20"/>
  <c r="E426" i="20"/>
  <c r="H400" i="20"/>
  <c r="I1270" i="20"/>
  <c r="D1228" i="20"/>
  <c r="I1308" i="20"/>
  <c r="I994" i="20"/>
  <c r="E934" i="20"/>
  <c r="I1588" i="20"/>
  <c r="E253" i="20"/>
  <c r="E698" i="20"/>
  <c r="I423" i="20"/>
  <c r="H548" i="20"/>
  <c r="H1361" i="20"/>
  <c r="H1362" i="20"/>
  <c r="D1346" i="20"/>
  <c r="I1045" i="20"/>
  <c r="D1001" i="20"/>
  <c r="I891" i="20"/>
  <c r="I632" i="20"/>
  <c r="D493" i="20"/>
  <c r="H439" i="20"/>
  <c r="E1584" i="20"/>
  <c r="H1212" i="20"/>
  <c r="E1378" i="20"/>
  <c r="I1331" i="20"/>
  <c r="E684" i="20"/>
  <c r="D785" i="20"/>
  <c r="E688" i="20"/>
  <c r="I414" i="20"/>
  <c r="H528" i="20"/>
  <c r="E281" i="20"/>
  <c r="I1583" i="20"/>
  <c r="E1274" i="20"/>
  <c r="E1140" i="20"/>
  <c r="I1054" i="20"/>
  <c r="I619" i="20"/>
  <c r="E812" i="20"/>
  <c r="H462" i="20"/>
  <c r="I324" i="20"/>
  <c r="H1502" i="20"/>
  <c r="D1102" i="20"/>
  <c r="I1291" i="20"/>
  <c r="D1249" i="20"/>
  <c r="D929" i="20"/>
  <c r="D1239" i="20"/>
  <c r="E1070" i="20"/>
  <c r="H732" i="20"/>
  <c r="H522" i="20"/>
  <c r="H1420" i="20"/>
  <c r="I1039" i="20"/>
  <c r="D1026" i="20"/>
  <c r="H1009" i="20"/>
  <c r="D1071" i="20"/>
  <c r="E711" i="20"/>
  <c r="I693" i="20"/>
  <c r="D701" i="20"/>
  <c r="H391" i="20"/>
  <c r="I286" i="20"/>
  <c r="I1262" i="20"/>
  <c r="D1220" i="20"/>
  <c r="I1285" i="20"/>
  <c r="D1272" i="20"/>
  <c r="D764" i="20"/>
  <c r="H813" i="20"/>
  <c r="I478" i="20"/>
  <c r="E517" i="20"/>
  <c r="D249" i="20"/>
  <c r="I1409" i="20"/>
  <c r="D1269" i="20"/>
  <c r="H1253" i="20"/>
  <c r="H1034" i="20"/>
  <c r="I779" i="20"/>
  <c r="E887" i="20"/>
  <c r="E473" i="20"/>
  <c r="E241" i="20"/>
  <c r="I1395" i="20"/>
  <c r="D1273" i="20"/>
  <c r="H1257" i="20"/>
  <c r="H1038" i="20"/>
  <c r="D1701" i="20"/>
  <c r="E1173" i="20"/>
  <c r="D608" i="20"/>
  <c r="H248" i="20"/>
  <c r="H174" i="20"/>
  <c r="D1430" i="20"/>
  <c r="H1147" i="20"/>
  <c r="H1806" i="20"/>
  <c r="H809" i="20"/>
  <c r="E666" i="20"/>
  <c r="I298" i="20"/>
  <c r="I1600" i="20"/>
  <c r="D1042" i="20"/>
  <c r="E972" i="20"/>
  <c r="D1097" i="20"/>
  <c r="I922" i="20"/>
  <c r="D849" i="20"/>
  <c r="H831" i="20"/>
  <c r="I491" i="20"/>
  <c r="D478" i="20"/>
  <c r="E1453" i="20"/>
  <c r="E1238" i="20"/>
  <c r="E1019" i="20"/>
  <c r="I1002" i="20"/>
  <c r="I678" i="20"/>
  <c r="D642" i="20"/>
  <c r="E600" i="20"/>
  <c r="H211" i="20"/>
  <c r="E568" i="20"/>
  <c r="E1400" i="20"/>
  <c r="H1124" i="20"/>
  <c r="E1191" i="20"/>
  <c r="I888" i="20"/>
  <c r="H1565" i="20"/>
  <c r="D718" i="20"/>
  <c r="H1172" i="20"/>
  <c r="D722" i="20"/>
  <c r="E532" i="20"/>
  <c r="E995" i="20"/>
  <c r="I590" i="20"/>
  <c r="H763" i="20"/>
  <c r="D847" i="20"/>
  <c r="D313" i="20"/>
  <c r="H1531" i="20"/>
  <c r="H1072" i="20"/>
  <c r="E1204" i="20"/>
  <c r="E1052" i="20"/>
  <c r="D1177" i="20"/>
  <c r="I963" i="20"/>
  <c r="I784" i="20"/>
  <c r="E870" i="20"/>
  <c r="D257" i="20"/>
  <c r="I139" i="20"/>
  <c r="H1353" i="20"/>
  <c r="D1296" i="20"/>
  <c r="H1280" i="20"/>
  <c r="I1131" i="20"/>
  <c r="H519" i="20"/>
  <c r="H698" i="20"/>
  <c r="H268" i="20"/>
  <c r="I1093" i="20"/>
  <c r="D307" i="20"/>
  <c r="D1549" i="20"/>
  <c r="E1158" i="20"/>
  <c r="I716" i="20"/>
  <c r="E284" i="20"/>
  <c r="H1192" i="20"/>
  <c r="H579" i="20"/>
  <c r="H920" i="20"/>
  <c r="D269" i="20"/>
  <c r="I268" i="20"/>
  <c r="I1212" i="20"/>
  <c r="H1318" i="20"/>
  <c r="E1004" i="20"/>
  <c r="D1129" i="20"/>
  <c r="H872" i="20"/>
  <c r="I603" i="20"/>
  <c r="H862" i="20"/>
  <c r="E291" i="20"/>
  <c r="D398" i="20"/>
  <c r="I533" i="20"/>
  <c r="I1490" i="20"/>
  <c r="I1172" i="20"/>
  <c r="E1290" i="20"/>
  <c r="H1142" i="20"/>
  <c r="I1243" i="20"/>
  <c r="D840" i="20"/>
  <c r="H502" i="20"/>
  <c r="D1164" i="20"/>
  <c r="I739" i="20"/>
  <c r="H1407" i="20"/>
  <c r="H1114" i="20"/>
  <c r="H258" i="20"/>
  <c r="D1348" i="20"/>
  <c r="D960" i="20"/>
  <c r="E655" i="20"/>
  <c r="H613" i="20"/>
  <c r="D531" i="20"/>
  <c r="H1499" i="20"/>
  <c r="E1142" i="20"/>
  <c r="H972" i="20"/>
  <c r="D1112" i="20"/>
  <c r="E772" i="20"/>
  <c r="I666" i="20"/>
  <c r="D682" i="20"/>
  <c r="E353" i="20"/>
  <c r="I272" i="20"/>
  <c r="I1478" i="20"/>
  <c r="D1312" i="20"/>
  <c r="D1014" i="20"/>
  <c r="I1075" i="20"/>
  <c r="D1037" i="20"/>
  <c r="I791" i="20"/>
  <c r="I1580" i="20"/>
  <c r="H367" i="20"/>
  <c r="I921" i="20"/>
  <c r="I1242" i="20"/>
  <c r="H1329" i="20"/>
  <c r="D1186" i="20"/>
  <c r="E1559" i="20"/>
  <c r="I230" i="20"/>
  <c r="E1141" i="20"/>
  <c r="E862" i="20"/>
  <c r="D1543" i="20"/>
  <c r="I1170" i="20"/>
  <c r="H963" i="20"/>
  <c r="H1283" i="20"/>
  <c r="E1533" i="20"/>
  <c r="I998" i="20"/>
  <c r="E865" i="20"/>
  <c r="D1388" i="20"/>
  <c r="D1143" i="20"/>
  <c r="H807" i="20"/>
  <c r="E222" i="20"/>
  <c r="H1231" i="20"/>
  <c r="I1348" i="20"/>
  <c r="E702" i="20"/>
  <c r="D802" i="20"/>
  <c r="E692" i="20"/>
  <c r="I434" i="20"/>
  <c r="E474" i="20"/>
  <c r="E1487" i="20"/>
  <c r="E1139" i="20"/>
  <c r="I1153" i="20"/>
  <c r="E1206" i="20"/>
  <c r="I950" i="20"/>
  <c r="D876" i="20"/>
  <c r="H1187" i="20"/>
  <c r="H304" i="20"/>
  <c r="E841" i="20"/>
  <c r="E214" i="20"/>
  <c r="D346" i="20"/>
  <c r="D1527" i="20"/>
  <c r="H1051" i="20"/>
  <c r="D1160" i="20"/>
  <c r="E1021" i="20"/>
  <c r="H739" i="20"/>
  <c r="D846" i="20"/>
  <c r="D429" i="20"/>
  <c r="E279" i="20"/>
  <c r="E1434" i="20"/>
  <c r="I1217" i="20"/>
  <c r="H1350" i="20"/>
  <c r="I1269" i="20"/>
  <c r="H717" i="20"/>
  <c r="E790" i="20"/>
  <c r="H679" i="20"/>
  <c r="D767" i="20"/>
  <c r="I539" i="20"/>
  <c r="H272" i="20"/>
  <c r="I1266" i="20"/>
  <c r="E1320" i="20"/>
  <c r="I1304" i="20"/>
  <c r="D1291" i="20"/>
  <c r="D768" i="20"/>
  <c r="I896" i="20"/>
  <c r="I629" i="20"/>
  <c r="D373" i="20"/>
  <c r="E1605" i="20"/>
  <c r="H1191" i="20"/>
  <c r="D1349" i="20"/>
  <c r="H1241" i="20"/>
  <c r="I910" i="20"/>
  <c r="D867" i="20"/>
  <c r="E1103" i="20"/>
  <c r="E442" i="20"/>
  <c r="E769" i="20"/>
  <c r="H370" i="20"/>
  <c r="E463" i="20"/>
  <c r="I1516" i="20"/>
  <c r="D1277" i="20"/>
  <c r="I1276" i="20"/>
  <c r="H1342" i="20"/>
  <c r="D948" i="20"/>
  <c r="H799" i="20"/>
  <c r="I702" i="20"/>
  <c r="I224" i="20"/>
  <c r="E355" i="20"/>
  <c r="E1609" i="20"/>
  <c r="E1131" i="20"/>
  <c r="I1145" i="20"/>
  <c r="H1250" i="20"/>
  <c r="D632" i="20"/>
  <c r="E950" i="20"/>
  <c r="D591" i="20"/>
  <c r="H330" i="20"/>
  <c r="E470" i="20"/>
  <c r="H599" i="20"/>
  <c r="E1469" i="20"/>
  <c r="D1207" i="20"/>
  <c r="D1055" i="20"/>
  <c r="H970" i="20"/>
  <c r="I719" i="20"/>
  <c r="D735" i="20"/>
  <c r="E409" i="20"/>
  <c r="H259" i="20"/>
  <c r="D1598" i="20"/>
  <c r="E1278" i="20"/>
  <c r="H1197" i="20"/>
  <c r="I1058" i="20"/>
  <c r="I623" i="20"/>
  <c r="H1048" i="20"/>
  <c r="E1254" i="20"/>
  <c r="H827" i="20"/>
  <c r="E446" i="20"/>
  <c r="H1510" i="20"/>
  <c r="H986" i="20"/>
  <c r="I1338" i="20"/>
  <c r="I1203" i="20"/>
  <c r="I703" i="20"/>
  <c r="D660" i="20"/>
  <c r="H612" i="20"/>
  <c r="D573" i="20"/>
  <c r="E338" i="20"/>
  <c r="H195" i="20"/>
  <c r="H1167" i="20"/>
  <c r="D1328" i="20"/>
  <c r="H1233" i="20"/>
  <c r="I986" i="20"/>
  <c r="E910" i="20"/>
  <c r="E750" i="20"/>
  <c r="H394" i="20"/>
  <c r="D450" i="20"/>
  <c r="I577" i="20"/>
  <c r="I1544" i="20"/>
  <c r="I983" i="20"/>
  <c r="E1201" i="20"/>
  <c r="E981" i="20"/>
  <c r="H686" i="20"/>
  <c r="D795" i="20"/>
  <c r="D389" i="20"/>
  <c r="D177" i="20"/>
  <c r="H1501" i="20"/>
  <c r="I987" i="20"/>
  <c r="E1205" i="20"/>
  <c r="E985" i="20"/>
  <c r="I1854" i="20"/>
  <c r="E756" i="20"/>
  <c r="D617" i="20"/>
  <c r="E398" i="20"/>
  <c r="I472" i="20"/>
  <c r="E1510" i="20"/>
  <c r="E1065" i="20"/>
  <c r="D1437" i="20"/>
  <c r="H414" i="20"/>
  <c r="E736" i="20"/>
  <c r="H233" i="20"/>
  <c r="E1455" i="20"/>
  <c r="H1287" i="20"/>
  <c r="I1219" i="20"/>
  <c r="I1352" i="20"/>
  <c r="H841" i="20"/>
  <c r="D958" i="20"/>
  <c r="E740" i="20"/>
  <c r="H438" i="20"/>
  <c r="I169" i="20"/>
  <c r="D1453" i="20"/>
  <c r="D1158" i="20"/>
  <c r="I1330" i="20"/>
  <c r="I1099" i="20"/>
  <c r="H610" i="20"/>
  <c r="H936" i="20"/>
  <c r="H531" i="20"/>
  <c r="I368" i="20"/>
  <c r="D499" i="20"/>
  <c r="E1516" i="20"/>
  <c r="E1039" i="20"/>
  <c r="E1036" i="20"/>
  <c r="I945" i="20"/>
  <c r="E1425" i="20"/>
  <c r="E663" i="20"/>
  <c r="H969" i="20"/>
  <c r="H720" i="20"/>
  <c r="D1575" i="20"/>
  <c r="E1217" i="20"/>
  <c r="I811" i="20"/>
  <c r="E696" i="20"/>
  <c r="I438" i="20"/>
  <c r="H563" i="20"/>
  <c r="I1398" i="20"/>
  <c r="E998" i="20"/>
  <c r="D1107" i="20"/>
  <c r="D968" i="20"/>
  <c r="I794" i="20"/>
  <c r="H894" i="20"/>
  <c r="H705" i="20"/>
  <c r="D792" i="20"/>
  <c r="I556" i="20"/>
  <c r="I380" i="20"/>
  <c r="I1436" i="20"/>
  <c r="I1011" i="20"/>
  <c r="E1213" i="20"/>
  <c r="H1061" i="20"/>
  <c r="D1122" i="20"/>
  <c r="H769" i="20"/>
  <c r="D1441" i="20"/>
  <c r="H1189" i="20"/>
  <c r="D417" i="20"/>
  <c r="I1458" i="20"/>
  <c r="D956" i="20"/>
  <c r="I649" i="20"/>
  <c r="I452" i="20"/>
  <c r="D990" i="20"/>
  <c r="I740" i="20"/>
  <c r="E825" i="20"/>
  <c r="E601" i="20"/>
  <c r="H203" i="20"/>
  <c r="H1131" i="20"/>
  <c r="E1266" i="20"/>
  <c r="I1250" i="20"/>
  <c r="E1304" i="20"/>
  <c r="E806" i="20"/>
  <c r="I683" i="20"/>
  <c r="E771" i="20"/>
  <c r="D213" i="20"/>
  <c r="E580" i="20"/>
  <c r="H1466" i="20"/>
  <c r="H1417" i="20"/>
  <c r="H1085" i="20"/>
  <c r="D1196" i="20"/>
  <c r="E1057" i="20"/>
  <c r="D983" i="20"/>
  <c r="D910" i="20"/>
  <c r="D601" i="20"/>
  <c r="D1271" i="20"/>
  <c r="I834" i="20"/>
  <c r="E1463" i="20"/>
  <c r="H715" i="20"/>
  <c r="D266" i="20"/>
  <c r="I1164" i="20"/>
  <c r="I753" i="20"/>
  <c r="I980" i="20"/>
  <c r="I551" i="20"/>
  <c r="I237" i="20"/>
  <c r="H1385" i="20"/>
  <c r="D1057" i="20"/>
  <c r="I1233" i="20"/>
  <c r="H1339" i="20"/>
  <c r="D720" i="20"/>
  <c r="H583" i="20"/>
  <c r="H924" i="20"/>
  <c r="D273" i="20"/>
  <c r="H207" i="20"/>
  <c r="H1394" i="20"/>
  <c r="I1027" i="20"/>
  <c r="I1311" i="20"/>
  <c r="H997" i="20"/>
  <c r="I677" i="20"/>
  <c r="I1552" i="20"/>
  <c r="E773" i="20"/>
  <c r="I532" i="20"/>
  <c r="E818" i="20"/>
  <c r="I1452" i="20"/>
  <c r="I1305" i="20"/>
  <c r="E846" i="20"/>
  <c r="E224" i="20"/>
  <c r="D1151" i="20"/>
  <c r="H704" i="20"/>
  <c r="D799" i="20"/>
  <c r="E477" i="20"/>
  <c r="H339" i="20"/>
  <c r="I1341" i="20"/>
  <c r="D1106" i="20"/>
  <c r="I1295" i="20"/>
  <c r="D1253" i="20"/>
  <c r="D848" i="20"/>
  <c r="E674" i="20"/>
  <c r="H617" i="20"/>
  <c r="I255" i="20"/>
  <c r="H1427" i="20"/>
  <c r="D1394" i="20"/>
  <c r="H1200" i="20"/>
  <c r="E1380" i="20"/>
  <c r="I1317" i="20"/>
  <c r="H742" i="20"/>
  <c r="I1281" i="20"/>
  <c r="E418" i="20"/>
  <c r="H1013" i="20"/>
  <c r="D232" i="20"/>
  <c r="E1263" i="20"/>
  <c r="H620" i="20"/>
  <c r="E1495" i="20"/>
  <c r="I1106" i="20"/>
  <c r="E677" i="20"/>
  <c r="D726" i="20"/>
  <c r="D588" i="20"/>
  <c r="E228" i="20"/>
  <c r="H1373" i="20"/>
  <c r="E1265" i="20"/>
  <c r="H1116" i="20"/>
  <c r="D1315" i="20"/>
  <c r="D909" i="20"/>
  <c r="H812" i="20"/>
  <c r="I760" i="20"/>
  <c r="I211" i="20"/>
  <c r="E499" i="20"/>
  <c r="D1466" i="20"/>
  <c r="D1030" i="20"/>
  <c r="H1044" i="20"/>
  <c r="E1153" i="20"/>
  <c r="D570" i="20"/>
  <c r="D721" i="20"/>
  <c r="H374" i="20"/>
  <c r="D1051" i="20"/>
  <c r="I615" i="20"/>
  <c r="E820" i="20"/>
  <c r="I1031" i="20"/>
  <c r="D1585" i="20"/>
  <c r="H2227" i="20"/>
  <c r="I742" i="20"/>
  <c r="E1016" i="20"/>
  <c r="E1116" i="20"/>
  <c r="H1007" i="20"/>
  <c r="D1428" i="20"/>
  <c r="E625" i="20"/>
  <c r="I370" i="20"/>
  <c r="E1542" i="20"/>
  <c r="H1117" i="20"/>
  <c r="E1745" i="20"/>
  <c r="D607" i="20"/>
  <c r="H1440" i="20"/>
  <c r="H1010" i="20"/>
  <c r="H649" i="20"/>
  <c r="I1502" i="20"/>
  <c r="I1001" i="20"/>
  <c r="E811" i="20"/>
  <c r="I479" i="20"/>
  <c r="D1079" i="20"/>
  <c r="H1254" i="20"/>
  <c r="D636" i="20"/>
  <c r="E954" i="20"/>
  <c r="D611" i="20"/>
  <c r="H334" i="20"/>
  <c r="D390" i="20"/>
  <c r="D1343" i="20"/>
  <c r="D1078" i="20"/>
  <c r="H1077" i="20"/>
  <c r="D1125" i="20"/>
  <c r="H853" i="20"/>
  <c r="H2071" i="20"/>
  <c r="D976" i="20"/>
  <c r="H495" i="20"/>
  <c r="E926" i="20"/>
  <c r="I471" i="20"/>
  <c r="D571" i="20"/>
  <c r="E1421" i="20"/>
  <c r="E967" i="20"/>
  <c r="E1334" i="20"/>
  <c r="E937" i="20"/>
  <c r="E687" i="20"/>
  <c r="D947" i="20"/>
  <c r="D537" i="20"/>
  <c r="D228" i="20"/>
  <c r="H1609" i="20"/>
  <c r="H1151" i="20"/>
  <c r="E1256" i="20"/>
  <c r="H1190" i="20"/>
  <c r="E621" i="20"/>
  <c r="D725" i="20"/>
  <c r="E627" i="20"/>
  <c r="I350" i="20"/>
  <c r="H459" i="20"/>
  <c r="E207" i="20"/>
  <c r="H1171" i="20"/>
  <c r="D1224" i="20"/>
  <c r="H1237" i="20"/>
  <c r="I990" i="20"/>
  <c r="E914" i="20"/>
  <c r="H817" i="20"/>
  <c r="I498" i="20"/>
  <c r="E535" i="20"/>
  <c r="E1476" i="20"/>
  <c r="E1122" i="20"/>
  <c r="I1052" i="20"/>
  <c r="E1161" i="20"/>
  <c r="H859" i="20"/>
  <c r="D938" i="20"/>
  <c r="E1306" i="20"/>
  <c r="I1492" i="20"/>
  <c r="E864" i="20"/>
  <c r="E274" i="20"/>
  <c r="D410" i="20"/>
  <c r="H1439" i="20"/>
  <c r="I975" i="20"/>
  <c r="H1209" i="20"/>
  <c r="I1142" i="20"/>
  <c r="I626" i="20"/>
  <c r="E749" i="20"/>
  <c r="H636" i="20"/>
  <c r="I301" i="20"/>
  <c r="D288" i="20"/>
  <c r="I1573" i="20"/>
  <c r="D1061" i="20"/>
  <c r="H1060" i="20"/>
  <c r="E1185" i="20"/>
  <c r="I926" i="20"/>
  <c r="D853" i="20"/>
  <c r="I901" i="20"/>
  <c r="E265" i="20"/>
  <c r="D386" i="20"/>
  <c r="I497" i="20"/>
  <c r="H1401" i="20"/>
  <c r="D1286" i="20"/>
  <c r="H1299" i="20"/>
  <c r="H917" i="20"/>
  <c r="H623" i="20"/>
  <c r="H980" i="20"/>
  <c r="D325" i="20"/>
  <c r="E168" i="20"/>
  <c r="D1608" i="20"/>
  <c r="D1211" i="20"/>
  <c r="E1144" i="20"/>
  <c r="H974" i="20"/>
  <c r="I1824" i="20"/>
  <c r="H1223" i="20"/>
  <c r="E676" i="20"/>
  <c r="E896" i="20"/>
  <c r="D362" i="20"/>
  <c r="E1420" i="20"/>
  <c r="I1136" i="20"/>
  <c r="H1271" i="20"/>
  <c r="H1106" i="20"/>
  <c r="H637" i="20"/>
  <c r="I955" i="20"/>
  <c r="I764" i="20"/>
  <c r="I284" i="20"/>
  <c r="D244" i="20"/>
  <c r="E1575" i="20"/>
  <c r="E1114" i="20"/>
  <c r="I1044" i="20"/>
  <c r="E1137" i="20"/>
  <c r="I902" i="20"/>
  <c r="D859" i="20"/>
  <c r="D655" i="20"/>
  <c r="E341" i="20"/>
  <c r="D547" i="20"/>
  <c r="H508" i="20"/>
  <c r="H1464" i="20"/>
  <c r="I1066" i="20"/>
  <c r="D1104" i="20"/>
  <c r="E883" i="20"/>
  <c r="E634" i="20"/>
  <c r="E944" i="20"/>
  <c r="E570" i="20"/>
  <c r="H541" i="20"/>
  <c r="I1413" i="20"/>
  <c r="I1073" i="20"/>
  <c r="D1124" i="20"/>
  <c r="E901" i="20"/>
  <c r="D1700" i="20"/>
  <c r="E922" i="20"/>
  <c r="D717" i="20"/>
  <c r="D345" i="20"/>
  <c r="I1584" i="20"/>
  <c r="D1420" i="20"/>
  <c r="D978" i="20"/>
  <c r="H1090" i="20"/>
  <c r="H1492" i="20"/>
  <c r="D817" i="20"/>
  <c r="E156" i="20"/>
  <c r="I1183" i="20"/>
  <c r="E1235" i="20"/>
  <c r="H1153" i="20"/>
  <c r="E1258" i="20"/>
  <c r="E777" i="20"/>
  <c r="I652" i="20"/>
  <c r="D688" i="20"/>
  <c r="E354" i="20"/>
  <c r="I412" i="20"/>
  <c r="I1387" i="20"/>
  <c r="E1317" i="20"/>
  <c r="H1249" i="20"/>
  <c r="H1030" i="20"/>
  <c r="I775" i="20"/>
  <c r="E869" i="20"/>
  <c r="E469" i="20"/>
  <c r="H315" i="20"/>
  <c r="H1552" i="20"/>
  <c r="D1439" i="20"/>
  <c r="D986" i="20"/>
  <c r="E1133" i="20"/>
  <c r="I474" i="20"/>
  <c r="H1055" i="20"/>
  <c r="H271" i="20"/>
  <c r="D992" i="20"/>
  <c r="I885" i="20"/>
  <c r="D1381" i="20"/>
  <c r="D1188" i="20"/>
  <c r="E605" i="20"/>
  <c r="D615" i="20"/>
  <c r="H354" i="20"/>
  <c r="E478" i="20"/>
  <c r="E1462" i="20"/>
  <c r="I1244" i="20"/>
  <c r="E1283" i="20"/>
  <c r="I1296" i="20"/>
  <c r="H729" i="20"/>
  <c r="E815" i="20"/>
  <c r="E639" i="20"/>
  <c r="I378" i="20"/>
  <c r="H487" i="20"/>
  <c r="H298" i="20"/>
  <c r="I1576" i="20"/>
  <c r="I1108" i="20"/>
  <c r="D1132" i="20"/>
  <c r="E993" i="20"/>
  <c r="D1090" i="20"/>
  <c r="H864" i="20"/>
  <c r="E1481" i="20"/>
  <c r="H1295" i="20"/>
  <c r="D514" i="20"/>
  <c r="D1378" i="20"/>
  <c r="I749" i="20"/>
  <c r="H852" i="20"/>
  <c r="D521" i="20"/>
  <c r="H1176" i="20"/>
  <c r="H688" i="20"/>
  <c r="D775" i="20"/>
  <c r="H518" i="20"/>
  <c r="I504" i="20"/>
  <c r="E1061" i="20"/>
  <c r="D1171" i="20"/>
  <c r="H1185" i="20"/>
  <c r="D1237" i="20"/>
  <c r="D714" i="20"/>
  <c r="H631" i="20"/>
  <c r="D719" i="20"/>
  <c r="I528" i="20"/>
  <c r="D510" i="20"/>
  <c r="E1360" i="20"/>
  <c r="H1554" i="20"/>
  <c r="E1003" i="20"/>
  <c r="D1302" i="20"/>
  <c r="D973" i="20"/>
  <c r="D1066" i="20"/>
  <c r="I635" i="20"/>
  <c r="D245" i="20"/>
  <c r="I985" i="20"/>
  <c r="I912" i="20"/>
  <c r="I1069" i="20"/>
  <c r="H691" i="20"/>
  <c r="H447" i="20"/>
  <c r="I1148" i="20"/>
  <c r="E738" i="20"/>
  <c r="H882" i="20"/>
  <c r="H482" i="20"/>
  <c r="I328" i="20"/>
  <c r="I1513" i="20"/>
  <c r="H1301" i="20"/>
  <c r="H1137" i="20"/>
  <c r="E1272" i="20"/>
  <c r="H934" i="20"/>
  <c r="I744" i="20"/>
  <c r="E843" i="20"/>
  <c r="H517" i="20"/>
  <c r="I508" i="20"/>
  <c r="H1478" i="20"/>
  <c r="I1124" i="20"/>
  <c r="H1259" i="20"/>
  <c r="I1178" i="20"/>
  <c r="E716" i="20"/>
  <c r="D1018" i="20"/>
  <c r="I1590" i="20"/>
  <c r="E1535" i="20"/>
  <c r="H856" i="20"/>
  <c r="D1141" i="20"/>
  <c r="D1330" i="20"/>
  <c r="D1069" i="20"/>
  <c r="H1600" i="20"/>
  <c r="I868" i="20"/>
  <c r="H274" i="20"/>
  <c r="I1509" i="20"/>
  <c r="E1145" i="20"/>
  <c r="D2003" i="20"/>
  <c r="H232" i="20"/>
  <c r="E1313" i="20"/>
  <c r="H957" i="20"/>
  <c r="H524" i="20"/>
  <c r="D1373" i="20"/>
  <c r="I1098" i="20"/>
  <c r="E903" i="20"/>
  <c r="H507" i="20"/>
  <c r="H1310" i="20"/>
  <c r="E1202" i="20"/>
  <c r="I930" i="20"/>
  <c r="D872" i="20"/>
  <c r="I905" i="20"/>
  <c r="E283" i="20"/>
  <c r="E571" i="20"/>
  <c r="I1208" i="20"/>
  <c r="H1314" i="20"/>
  <c r="E1000" i="20"/>
  <c r="E1285" i="20"/>
  <c r="E802" i="20"/>
  <c r="I1886" i="20"/>
  <c r="D1185" i="20"/>
  <c r="I1587" i="20"/>
  <c r="I809" i="20"/>
  <c r="H387" i="20"/>
  <c r="E1546" i="20"/>
  <c r="D1357" i="20"/>
  <c r="I1214" i="20"/>
  <c r="D1267" i="20"/>
  <c r="D870" i="20"/>
  <c r="D590" i="20"/>
  <c r="I625" i="20"/>
  <c r="I241" i="20"/>
  <c r="E515" i="20"/>
  <c r="D1434" i="20"/>
  <c r="E1072" i="20"/>
  <c r="D1204" i="20"/>
  <c r="E1121" i="20"/>
  <c r="I864" i="20"/>
  <c r="H939" i="20"/>
  <c r="I826" i="20"/>
  <c r="H270" i="20"/>
  <c r="E406" i="20"/>
  <c r="I433" i="20"/>
  <c r="E1118" i="20"/>
  <c r="D1332" i="20"/>
  <c r="E1157" i="20"/>
  <c r="I906" i="20"/>
  <c r="D863" i="20"/>
  <c r="E754" i="20"/>
  <c r="H398" i="20"/>
  <c r="D454" i="20"/>
  <c r="D1380" i="20"/>
  <c r="D1053" i="20"/>
  <c r="H968" i="20"/>
  <c r="D1108" i="20"/>
  <c r="E768" i="20"/>
  <c r="E1947" i="20"/>
  <c r="I1117" i="20"/>
  <c r="D1562" i="20"/>
  <c r="E943" i="20"/>
  <c r="D209" i="20"/>
  <c r="E1402" i="20"/>
  <c r="E1361" i="20"/>
  <c r="I1085" i="20"/>
  <c r="E1128" i="20"/>
  <c r="H1057" i="20"/>
  <c r="I726" i="20"/>
  <c r="D654" i="20"/>
  <c r="I863" i="20"/>
  <c r="H236" i="20"/>
  <c r="I596" i="20"/>
  <c r="I1187" i="20"/>
  <c r="H1306" i="20"/>
  <c r="E976" i="20"/>
  <c r="D1101" i="20"/>
  <c r="H845" i="20"/>
  <c r="D962" i="20"/>
  <c r="H835" i="20"/>
  <c r="D581" i="20"/>
  <c r="E567" i="20"/>
  <c r="H444" i="20"/>
  <c r="I1328" i="20"/>
  <c r="I1000" i="20"/>
  <c r="E1218" i="20"/>
  <c r="E822" i="20"/>
  <c r="I796" i="20"/>
  <c r="E882" i="20"/>
  <c r="H559" i="20"/>
  <c r="I549" i="20"/>
  <c r="H1571" i="20"/>
  <c r="D1305" i="20"/>
  <c r="D1063" i="20"/>
  <c r="H921" i="20"/>
  <c r="E1742" i="20"/>
  <c r="H819" i="20"/>
  <c r="D680" i="20"/>
  <c r="H322" i="20"/>
  <c r="E542" i="20"/>
  <c r="D1356" i="20"/>
  <c r="H1076" i="20"/>
  <c r="E1192" i="20"/>
  <c r="E1037" i="20"/>
  <c r="I786" i="20"/>
  <c r="H873" i="20"/>
  <c r="H697" i="20"/>
  <c r="H193" i="20"/>
  <c r="I572" i="20"/>
  <c r="H1356" i="20"/>
  <c r="D1045" i="20"/>
  <c r="D1340" i="20"/>
  <c r="D1073" i="20"/>
  <c r="H836" i="20"/>
  <c r="D914" i="20"/>
  <c r="H896" i="20"/>
  <c r="D247" i="20"/>
  <c r="I246" i="20"/>
  <c r="H1446" i="20"/>
  <c r="E1370" i="20"/>
  <c r="H1011" i="20"/>
  <c r="E1280" i="20"/>
  <c r="D831" i="20"/>
  <c r="I855" i="20"/>
  <c r="D891" i="20"/>
  <c r="D501" i="20"/>
  <c r="E475" i="20"/>
  <c r="E1565" i="20"/>
  <c r="H1015" i="20"/>
  <c r="E1284" i="20"/>
  <c r="D835" i="20"/>
  <c r="D1917" i="20"/>
  <c r="I875" i="20"/>
  <c r="D773" i="20"/>
  <c r="H580" i="20"/>
  <c r="D1471" i="20"/>
  <c r="I1477" i="20"/>
  <c r="I1321" i="20"/>
  <c r="H1279" i="20"/>
  <c r="E1107" i="20"/>
  <c r="E257" i="20"/>
  <c r="I530" i="20"/>
  <c r="H1099" i="20"/>
  <c r="D1139" i="20"/>
  <c r="E1077" i="20"/>
  <c r="D1206" i="20"/>
  <c r="D684" i="20"/>
  <c r="I827" i="20"/>
  <c r="E916" i="20"/>
  <c r="D287" i="20"/>
  <c r="H328" i="20"/>
  <c r="D1459" i="20"/>
  <c r="D1265" i="20"/>
  <c r="E1184" i="20"/>
  <c r="H961" i="20"/>
  <c r="H682" i="20"/>
  <c r="D791" i="20"/>
  <c r="D369" i="20"/>
  <c r="E223" i="20"/>
  <c r="I1463" i="20"/>
  <c r="D1285" i="20"/>
  <c r="I1284" i="20"/>
  <c r="E1241" i="20"/>
  <c r="I571" i="20"/>
  <c r="H1152" i="20"/>
  <c r="H379" i="20"/>
  <c r="H1178" i="20"/>
  <c r="E667" i="20"/>
  <c r="E1404" i="20"/>
  <c r="I1009" i="20"/>
  <c r="I762" i="20"/>
  <c r="I909" i="20"/>
  <c r="E287" i="20"/>
  <c r="D394" i="20"/>
  <c r="D1368" i="20"/>
  <c r="H1179" i="20"/>
  <c r="D1231" i="20"/>
  <c r="H1215" i="20"/>
  <c r="E649" i="20"/>
  <c r="D752" i="20"/>
  <c r="I852" i="20"/>
  <c r="H296" i="20"/>
  <c r="E434" i="20"/>
  <c r="E233" i="20"/>
  <c r="D1495" i="20"/>
  <c r="H1023" i="20"/>
  <c r="E1307" i="20"/>
  <c r="E909" i="20"/>
  <c r="D1187" i="20"/>
  <c r="H935" i="20"/>
  <c r="H1383" i="20"/>
  <c r="H897" i="20"/>
  <c r="I229" i="20"/>
  <c r="E975" i="20"/>
  <c r="E734" i="20"/>
  <c r="D648" i="20"/>
  <c r="I1549" i="20"/>
  <c r="H973" i="20"/>
  <c r="E591" i="20"/>
  <c r="D908" i="20"/>
  <c r="E430" i="20"/>
  <c r="D1392" i="20"/>
  <c r="D993" i="20"/>
  <c r="H1368" i="20"/>
  <c r="E1101" i="20"/>
  <c r="I853" i="20"/>
  <c r="H958" i="20"/>
  <c r="I858" i="20"/>
  <c r="E948" i="20"/>
  <c r="H470" i="20"/>
  <c r="I212" i="20"/>
  <c r="I1412" i="20"/>
  <c r="D1404" i="20"/>
  <c r="I1249" i="20"/>
  <c r="I1017" i="20"/>
  <c r="D920" i="20"/>
  <c r="D1161" i="20"/>
  <c r="I713" i="20"/>
  <c r="D1429" i="20"/>
  <c r="I1079" i="20"/>
  <c r="D580" i="20"/>
  <c r="I1160" i="20"/>
  <c r="H881" i="20"/>
  <c r="D236" i="20"/>
  <c r="E1156" i="20"/>
  <c r="I919" i="20"/>
  <c r="E830" i="20"/>
  <c r="E413" i="20"/>
  <c r="H263" i="20"/>
  <c r="I1519" i="20"/>
  <c r="E1220" i="20"/>
  <c r="E1073" i="20"/>
  <c r="D1193" i="20"/>
  <c r="E867" i="20"/>
  <c r="H692" i="20"/>
  <c r="D779" i="20"/>
  <c r="E450" i="20"/>
  <c r="H424" i="20"/>
  <c r="E1394" i="20"/>
  <c r="H1039" i="20"/>
  <c r="E1164" i="20"/>
  <c r="H1094" i="20"/>
  <c r="D1912" i="20"/>
  <c r="H1001" i="20"/>
  <c r="H1160" i="20"/>
  <c r="I1506" i="20"/>
  <c r="I747" i="20"/>
  <c r="H2074" i="20"/>
  <c r="D917" i="20"/>
  <c r="E977" i="20"/>
  <c r="E1082" i="20"/>
  <c r="D729" i="20"/>
  <c r="D235" i="20"/>
  <c r="I1147" i="20"/>
  <c r="H1319" i="20"/>
  <c r="I1252" i="20"/>
  <c r="I407" i="20"/>
  <c r="I1340" i="20"/>
  <c r="I602" i="20"/>
  <c r="E449" i="20"/>
  <c r="E1443" i="20"/>
  <c r="D988" i="20"/>
  <c r="D837" i="20"/>
  <c r="D370" i="20"/>
  <c r="I984" i="20"/>
  <c r="D1105" i="20"/>
  <c r="H849" i="20"/>
  <c r="I595" i="20"/>
  <c r="H839" i="20"/>
  <c r="I522" i="20"/>
  <c r="D502" i="20"/>
  <c r="H1127" i="20"/>
  <c r="E1262" i="20"/>
  <c r="I1246" i="20"/>
  <c r="D1233" i="20"/>
  <c r="D710" i="20"/>
  <c r="E1881" i="20"/>
  <c r="D604" i="20"/>
  <c r="E1010" i="20"/>
  <c r="I879" i="20"/>
  <c r="E318" i="20"/>
  <c r="I1378" i="20"/>
  <c r="E1296" i="20"/>
  <c r="H1148" i="20"/>
  <c r="I981" i="20"/>
  <c r="D941" i="20"/>
  <c r="I908" i="20"/>
  <c r="I802" i="20"/>
  <c r="I347" i="20"/>
  <c r="D431" i="20"/>
  <c r="D1424" i="20"/>
  <c r="D998" i="20"/>
  <c r="I1071" i="20"/>
  <c r="D1052" i="20"/>
  <c r="H773" i="20"/>
  <c r="E886" i="20"/>
  <c r="H776" i="20"/>
  <c r="E205" i="20"/>
  <c r="D322" i="20"/>
  <c r="I1453" i="20"/>
  <c r="D1049" i="20"/>
  <c r="I1048" i="20"/>
  <c r="D1087" i="20"/>
  <c r="H840" i="20"/>
  <c r="D934" i="20"/>
  <c r="D674" i="20"/>
  <c r="E345" i="20"/>
  <c r="D551" i="20"/>
  <c r="D1511" i="20"/>
  <c r="H1297" i="20"/>
  <c r="I1229" i="20"/>
  <c r="H1335" i="20"/>
  <c r="D716" i="20"/>
  <c r="H1945" i="20"/>
  <c r="I1319" i="20"/>
  <c r="D1135" i="20"/>
  <c r="I751" i="20"/>
  <c r="I525" i="20"/>
  <c r="D1503" i="20"/>
  <c r="I1522" i="20"/>
  <c r="H1003" i="20"/>
  <c r="D1059" i="20"/>
  <c r="E973" i="20"/>
  <c r="H646" i="20"/>
  <c r="H919" i="20"/>
  <c r="H772" i="20"/>
  <c r="I411" i="20"/>
  <c r="D495" i="20"/>
  <c r="H1103" i="20"/>
  <c r="E1239" i="20"/>
  <c r="I1223" i="20"/>
  <c r="E1277" i="20"/>
  <c r="E781" i="20"/>
  <c r="I656" i="20"/>
  <c r="E744" i="20"/>
  <c r="I495" i="20"/>
  <c r="D498" i="20"/>
  <c r="H1462" i="20"/>
  <c r="H1247" i="20"/>
  <c r="I1097" i="20"/>
  <c r="D1152" i="20"/>
  <c r="D759" i="20"/>
  <c r="H746" i="20"/>
  <c r="D830" i="20"/>
  <c r="E490" i="20"/>
  <c r="H464" i="20"/>
  <c r="H1405" i="20"/>
  <c r="I1004" i="20"/>
  <c r="H1303" i="20"/>
  <c r="E826" i="20"/>
  <c r="I1791" i="20"/>
  <c r="D358" i="20"/>
  <c r="D777" i="20"/>
  <c r="H434" i="20"/>
  <c r="D474" i="20"/>
  <c r="H1516" i="20"/>
  <c r="E1014" i="20"/>
  <c r="D1123" i="20"/>
  <c r="D984" i="20"/>
  <c r="H707" i="20"/>
  <c r="E807" i="20"/>
  <c r="E616" i="20"/>
  <c r="I363" i="20"/>
  <c r="H503" i="20"/>
  <c r="I1481" i="20"/>
  <c r="H1289" i="20"/>
  <c r="I1206" i="20"/>
  <c r="H1312" i="20"/>
  <c r="E745" i="20"/>
  <c r="I639" i="20"/>
  <c r="E817" i="20"/>
  <c r="I575" i="20"/>
  <c r="H182" i="20"/>
  <c r="H1584" i="20"/>
  <c r="H1309" i="20"/>
  <c r="I1161" i="20"/>
  <c r="D1213" i="20"/>
  <c r="D901" i="20"/>
  <c r="H804" i="20"/>
  <c r="I752" i="20"/>
  <c r="I293" i="20"/>
  <c r="D391" i="20"/>
  <c r="E1387" i="20"/>
  <c r="I1165" i="20"/>
  <c r="D1232" i="20"/>
  <c r="D905" i="20"/>
  <c r="H1669" i="20"/>
  <c r="I483" i="20"/>
  <c r="D890" i="20"/>
  <c r="E510" i="20"/>
  <c r="D1376" i="20"/>
  <c r="I1119" i="20"/>
  <c r="I1652" i="20"/>
  <c r="D1084" i="20"/>
  <c r="E1310" i="20"/>
  <c r="D409" i="20"/>
  <c r="H452" i="20"/>
  <c r="E1030" i="20"/>
  <c r="E1314" i="20"/>
  <c r="D1000" i="20"/>
  <c r="I823" i="20"/>
  <c r="H926" i="20"/>
  <c r="H736" i="20"/>
  <c r="D821" i="20"/>
  <c r="H521" i="20"/>
  <c r="E263" i="20"/>
  <c r="I1405" i="20"/>
  <c r="I1067" i="20"/>
  <c r="D1100" i="20"/>
  <c r="E879" i="20"/>
  <c r="E630" i="20"/>
  <c r="E940" i="20"/>
  <c r="E566" i="20"/>
  <c r="D173" i="20"/>
  <c r="H1369" i="20"/>
  <c r="I999" i="20"/>
  <c r="I911" i="20"/>
  <c r="E1335" i="20"/>
  <c r="H178" i="20"/>
  <c r="E1259" i="20"/>
  <c r="E525" i="20"/>
  <c r="E945" i="20"/>
  <c r="H318" i="20"/>
  <c r="D1382" i="20"/>
  <c r="I993" i="20"/>
  <c r="I599" i="20"/>
  <c r="H858" i="20"/>
  <c r="D196" i="20"/>
  <c r="E575" i="20"/>
  <c r="D1462" i="20"/>
  <c r="E1095" i="20"/>
  <c r="I1109" i="20"/>
  <c r="E1149" i="20"/>
  <c r="I890" i="20"/>
  <c r="E898" i="20"/>
  <c r="H801" i="20"/>
  <c r="E231" i="20"/>
  <c r="D334" i="20"/>
  <c r="D1474" i="20"/>
  <c r="E1395" i="20"/>
  <c r="I1189" i="20"/>
  <c r="D1240" i="20"/>
  <c r="D858" i="20"/>
  <c r="H992" i="20"/>
  <c r="D627" i="20"/>
  <c r="D1094" i="20"/>
  <c r="E647" i="20"/>
  <c r="I306" i="20"/>
  <c r="E1136" i="20"/>
  <c r="I915" i="20"/>
  <c r="D453" i="20"/>
  <c r="I1548" i="20"/>
  <c r="D1012" i="20"/>
  <c r="I916" i="20"/>
  <c r="I633" i="20"/>
  <c r="D377" i="20"/>
  <c r="I1542" i="20"/>
  <c r="I1306" i="20"/>
  <c r="D1293" i="20"/>
  <c r="D1032" i="20"/>
  <c r="H802" i="20"/>
  <c r="E876" i="20"/>
  <c r="H767" i="20"/>
  <c r="D851" i="20"/>
  <c r="E386" i="20"/>
  <c r="I444" i="20"/>
  <c r="D1581" i="20"/>
  <c r="E1331" i="20"/>
  <c r="H1184" i="20"/>
  <c r="I1114" i="20"/>
  <c r="I614" i="20"/>
  <c r="D1268" i="20"/>
  <c r="H796" i="20"/>
  <c r="H1559" i="20"/>
  <c r="I1163" i="20"/>
  <c r="E206" i="20"/>
  <c r="I1267" i="20"/>
  <c r="D677" i="20"/>
  <c r="H1473" i="20"/>
  <c r="H1334" i="20"/>
  <c r="I723" i="20"/>
  <c r="D739" i="20"/>
  <c r="D329" i="20"/>
  <c r="E186" i="20"/>
  <c r="E1583" i="20"/>
  <c r="D1154" i="20"/>
  <c r="D1015" i="20"/>
  <c r="D1299" i="20"/>
  <c r="D789" i="20"/>
  <c r="E611" i="20"/>
  <c r="D912" i="20"/>
  <c r="D381" i="20"/>
  <c r="E371" i="20"/>
  <c r="H1484" i="20"/>
  <c r="E986" i="20"/>
  <c r="D1111" i="20"/>
  <c r="E1009" i="20"/>
  <c r="H681" i="20"/>
  <c r="E1020" i="20"/>
  <c r="I755" i="20"/>
  <c r="I1324" i="20"/>
  <c r="I540" i="20"/>
  <c r="E1085" i="20"/>
  <c r="I711" i="20"/>
  <c r="H793" i="20"/>
  <c r="I1467" i="20"/>
  <c r="H1118" i="20"/>
  <c r="H808" i="20"/>
  <c r="I589" i="20"/>
  <c r="D505" i="20"/>
  <c r="H564" i="20"/>
  <c r="I1480" i="20"/>
  <c r="D1309" i="20"/>
  <c r="D1062" i="20"/>
  <c r="H978" i="20"/>
  <c r="I727" i="20"/>
  <c r="E834" i="20"/>
  <c r="E417" i="20"/>
  <c r="E190" i="20"/>
  <c r="H1456" i="20"/>
  <c r="I1188" i="20"/>
  <c r="H1321" i="20"/>
  <c r="E992" i="20"/>
  <c r="D1117" i="20"/>
  <c r="H1052" i="20"/>
  <c r="E746" i="20"/>
  <c r="I573" i="20"/>
  <c r="H743" i="20"/>
  <c r="H994" i="20"/>
  <c r="H654" i="20"/>
  <c r="H399" i="20"/>
  <c r="E1123" i="20"/>
  <c r="E1098" i="20"/>
  <c r="E699" i="20"/>
  <c r="D959" i="20"/>
  <c r="D554" i="20"/>
  <c r="E305" i="20"/>
  <c r="D1491" i="20"/>
  <c r="D1292" i="20"/>
  <c r="H1276" i="20"/>
  <c r="I1127" i="20"/>
  <c r="H638" i="20"/>
  <c r="H964" i="20"/>
  <c r="H566" i="20"/>
  <c r="I396" i="20"/>
  <c r="D1538" i="20"/>
  <c r="H1082" i="20"/>
  <c r="E1208" i="20"/>
  <c r="H1141" i="20"/>
  <c r="I1680" i="20"/>
  <c r="H1225" i="20"/>
  <c r="I588" i="20"/>
  <c r="I1462" i="20"/>
  <c r="D1347" i="20"/>
  <c r="H874" i="20"/>
  <c r="E1346" i="20"/>
  <c r="I681" i="20"/>
  <c r="I977" i="20"/>
  <c r="I1812" i="20"/>
  <c r="D740" i="20"/>
  <c r="H918" i="20"/>
  <c r="H855" i="20"/>
  <c r="H650" i="20"/>
  <c r="D1002" i="20"/>
  <c r="H943" i="20"/>
  <c r="H463" i="20"/>
  <c r="E1090" i="20"/>
  <c r="E1223" i="20"/>
  <c r="E1250" i="20"/>
  <c r="E335" i="20"/>
  <c r="I1040" i="20"/>
  <c r="H606" i="20"/>
  <c r="I285" i="20"/>
  <c r="H1504" i="20"/>
  <c r="H1234" i="20"/>
  <c r="E620" i="20"/>
  <c r="I290" i="20"/>
  <c r="H1070" i="20"/>
  <c r="E1281" i="20"/>
  <c r="E785" i="20"/>
  <c r="I675" i="20"/>
  <c r="E763" i="20"/>
  <c r="H446" i="20"/>
  <c r="I191" i="20"/>
  <c r="E1042" i="20"/>
  <c r="D1167" i="20"/>
  <c r="H1181" i="20"/>
  <c r="I849" i="20"/>
  <c r="H954" i="20"/>
  <c r="H1843" i="20"/>
  <c r="D760" i="20"/>
  <c r="E1231" i="20"/>
  <c r="I406" i="20"/>
  <c r="D240" i="20"/>
  <c r="I1444" i="20"/>
  <c r="D1215" i="20"/>
  <c r="E1062" i="20"/>
  <c r="I1061" i="20"/>
  <c r="I665" i="20"/>
  <c r="H857" i="20"/>
  <c r="H710" i="20"/>
  <c r="H267" i="20"/>
  <c r="D539" i="20"/>
  <c r="D1498" i="20"/>
  <c r="I1325" i="20"/>
  <c r="H1012" i="20"/>
  <c r="H1296" i="20"/>
  <c r="E721" i="20"/>
  <c r="D794" i="20"/>
  <c r="E683" i="20"/>
  <c r="I431" i="20"/>
  <c r="H556" i="20"/>
  <c r="D1502" i="20"/>
  <c r="I1381" i="20"/>
  <c r="I1210" i="20"/>
  <c r="H1316" i="20"/>
  <c r="E764" i="20"/>
  <c r="I658" i="20"/>
  <c r="H916" i="20"/>
  <c r="D251" i="20"/>
  <c r="I250" i="20"/>
  <c r="H1608" i="20"/>
  <c r="E1216" i="20"/>
  <c r="H1133" i="20"/>
  <c r="E1268" i="20"/>
  <c r="H914" i="20"/>
  <c r="I1700" i="20"/>
  <c r="I898" i="20"/>
  <c r="H1149" i="20"/>
  <c r="I818" i="20"/>
  <c r="H451" i="20"/>
  <c r="E1389" i="20"/>
  <c r="H1444" i="20"/>
  <c r="I1184" i="20"/>
  <c r="E1302" i="20"/>
  <c r="I1220" i="20"/>
  <c r="I795" i="20"/>
  <c r="E824" i="20"/>
  <c r="E720" i="20"/>
  <c r="H327" i="20"/>
  <c r="I226" i="20"/>
  <c r="E1034" i="20"/>
  <c r="D1159" i="20"/>
  <c r="H1173" i="20"/>
  <c r="D1210" i="20"/>
  <c r="D702" i="20"/>
  <c r="H603" i="20"/>
  <c r="D692" i="20"/>
  <c r="H442" i="20"/>
  <c r="I187" i="20"/>
  <c r="E1343" i="20"/>
  <c r="E1182" i="20"/>
  <c r="H1028" i="20"/>
  <c r="E1326" i="20"/>
  <c r="E921" i="20"/>
  <c r="E651" i="20"/>
  <c r="I690" i="20"/>
  <c r="D437" i="20"/>
  <c r="E411" i="20"/>
  <c r="I1332" i="20"/>
  <c r="I1101" i="20"/>
  <c r="E1222" i="20"/>
  <c r="D776" i="20"/>
  <c r="I1540" i="20"/>
  <c r="I161" i="20"/>
  <c r="D845" i="20"/>
  <c r="E334" i="20"/>
  <c r="I165" i="20"/>
  <c r="E1439" i="20"/>
  <c r="I1259" i="20"/>
  <c r="D1283" i="20"/>
  <c r="I1282" i="20"/>
  <c r="E641" i="20"/>
  <c r="D715" i="20"/>
  <c r="I925" i="20"/>
  <c r="H310" i="20"/>
  <c r="E419" i="20"/>
  <c r="I1487" i="20"/>
  <c r="E1195" i="20"/>
  <c r="H1125" i="20"/>
  <c r="E1260" i="20"/>
  <c r="D693" i="20"/>
  <c r="I732" i="20"/>
  <c r="D754" i="20"/>
  <c r="H506" i="20"/>
  <c r="I480" i="20"/>
  <c r="E1555" i="20"/>
  <c r="E1242" i="20"/>
  <c r="H1108" i="20"/>
  <c r="D1307" i="20"/>
  <c r="I610" i="20"/>
  <c r="E712" i="20"/>
  <c r="H657" i="20"/>
  <c r="H215" i="20"/>
  <c r="E1446" i="20"/>
  <c r="H1313" i="20"/>
  <c r="H1112" i="20"/>
  <c r="D1311" i="20"/>
  <c r="I630" i="20"/>
  <c r="H1546" i="20"/>
  <c r="H1204" i="20"/>
  <c r="H656" i="20"/>
  <c r="D426" i="20"/>
  <c r="H1505" i="20"/>
  <c r="H1050" i="20"/>
  <c r="E1938" i="20"/>
  <c r="D676" i="20"/>
  <c r="I1121" i="20"/>
  <c r="E559" i="20"/>
  <c r="E1482" i="20"/>
  <c r="I1275" i="20"/>
  <c r="D1262" i="20"/>
  <c r="I1327" i="20"/>
  <c r="H760" i="20"/>
  <c r="E845" i="20"/>
  <c r="E670" i="20"/>
  <c r="I410" i="20"/>
  <c r="E466" i="20"/>
  <c r="E1437" i="20"/>
  <c r="H1460" i="20"/>
  <c r="H991" i="20"/>
  <c r="E1276" i="20"/>
  <c r="D827" i="20"/>
  <c r="I851" i="20"/>
  <c r="D887" i="20"/>
  <c r="D481" i="20"/>
  <c r="H536" i="20"/>
  <c r="H1463" i="20"/>
  <c r="I1096" i="20"/>
  <c r="D151" i="20"/>
  <c r="E741" i="20"/>
  <c r="E339" i="20"/>
  <c r="E1338" i="20"/>
  <c r="E1525" i="20"/>
  <c r="H753" i="20"/>
  <c r="H275" i="20"/>
  <c r="I1003" i="20"/>
  <c r="I1230" i="20"/>
  <c r="I679" i="20"/>
  <c r="E767" i="20"/>
  <c r="I521" i="20"/>
  <c r="D506" i="20"/>
  <c r="D1451" i="20"/>
  <c r="D1010" i="20"/>
  <c r="H1024" i="20"/>
  <c r="D1070" i="20"/>
  <c r="H798" i="20"/>
  <c r="D819" i="20"/>
  <c r="E709" i="20"/>
  <c r="I459" i="20"/>
  <c r="H586" i="20"/>
  <c r="I1524" i="20"/>
  <c r="H1336" i="20"/>
  <c r="H1120" i="20"/>
  <c r="D1334" i="20"/>
  <c r="D913" i="20"/>
  <c r="H1086" i="20"/>
  <c r="D227" i="20"/>
  <c r="D1203" i="20"/>
  <c r="D731" i="20"/>
  <c r="H460" i="20"/>
  <c r="H1315" i="20"/>
  <c r="E695" i="20"/>
  <c r="I292" i="20"/>
  <c r="D1386" i="20"/>
  <c r="H1182" i="20"/>
  <c r="H821" i="20"/>
  <c r="I502" i="20"/>
  <c r="E540" i="20"/>
  <c r="D1427" i="20"/>
  <c r="H1239" i="20"/>
  <c r="I992" i="20"/>
  <c r="I1375" i="20"/>
  <c r="E710" i="20"/>
  <c r="D810" i="20"/>
  <c r="E700" i="20"/>
  <c r="E581" i="20"/>
  <c r="D317" i="20"/>
  <c r="H360" i="20"/>
  <c r="I1484" i="20"/>
  <c r="D1250" i="20"/>
  <c r="E1100" i="20"/>
  <c r="H1045" i="20"/>
  <c r="I699" i="20"/>
  <c r="I982" i="20"/>
  <c r="H892" i="20"/>
  <c r="D1374" i="20"/>
  <c r="D888" i="20"/>
  <c r="E297" i="20"/>
  <c r="D1147" i="20"/>
  <c r="H865" i="20"/>
  <c r="H1542" i="20"/>
  <c r="E984" i="20"/>
  <c r="H643" i="20"/>
  <c r="E900" i="20"/>
  <c r="D595" i="20"/>
  <c r="I553" i="20"/>
  <c r="I1414" i="20"/>
  <c r="E1328" i="20"/>
  <c r="I1312" i="20"/>
  <c r="I1014" i="20"/>
  <c r="E938" i="20"/>
  <c r="I920" i="20"/>
  <c r="I637" i="20"/>
  <c r="E547" i="20"/>
  <c r="D275" i="20"/>
  <c r="E1412" i="20"/>
  <c r="D1243" i="20"/>
  <c r="E963" i="20"/>
  <c r="E1120" i="20"/>
  <c r="D1592" i="20"/>
  <c r="D892" i="20"/>
  <c r="I232" i="20"/>
  <c r="H1128" i="20"/>
  <c r="I874" i="20"/>
  <c r="H676" i="20"/>
  <c r="I392" i="20"/>
  <c r="D1577" i="20"/>
  <c r="I1105" i="20"/>
  <c r="E1347" i="20"/>
  <c r="I643" i="20"/>
  <c r="E904" i="20"/>
  <c r="D538" i="20"/>
  <c r="E1581" i="20"/>
  <c r="E1050" i="20"/>
  <c r="I1033" i="20"/>
  <c r="E1170" i="20"/>
  <c r="E1110" i="20"/>
  <c r="E321" i="20"/>
  <c r="H687" i="20"/>
  <c r="H1188" i="20"/>
  <c r="D856" i="20"/>
  <c r="I1100" i="20"/>
  <c r="I715" i="20"/>
  <c r="E791" i="20"/>
  <c r="D457" i="20"/>
  <c r="E539" i="20"/>
  <c r="H1317" i="20"/>
  <c r="I1358" i="20"/>
  <c r="E989" i="20"/>
  <c r="I878" i="20"/>
  <c r="E628" i="20"/>
  <c r="E249" i="20"/>
  <c r="I1562" i="20"/>
  <c r="H1275" i="20"/>
  <c r="D972" i="20"/>
  <c r="E603" i="20"/>
  <c r="D894" i="20"/>
  <c r="D1545" i="20"/>
  <c r="D921" i="20"/>
  <c r="D1422" i="20"/>
  <c r="D1244" i="20"/>
  <c r="E594" i="20"/>
  <c r="I387" i="20"/>
  <c r="E1448" i="20"/>
  <c r="H673" i="20"/>
  <c r="D935" i="20"/>
  <c r="D534" i="20"/>
  <c r="I526" i="20"/>
  <c r="D1479" i="20"/>
  <c r="E1327" i="20"/>
  <c r="I1245" i="20"/>
  <c r="I1013" i="20"/>
  <c r="I594" i="20"/>
  <c r="E718" i="20"/>
  <c r="D979" i="20"/>
  <c r="D461" i="20"/>
  <c r="H407" i="20"/>
  <c r="E1549" i="20"/>
  <c r="D1013" i="20"/>
  <c r="D1297" i="20"/>
  <c r="D1036" i="20"/>
  <c r="E714" i="20"/>
  <c r="E675" i="20"/>
  <c r="H1308" i="20"/>
  <c r="D540" i="20"/>
  <c r="I1140" i="20"/>
  <c r="D951" i="20"/>
  <c r="H1393" i="20"/>
  <c r="H1017" i="20"/>
  <c r="D782" i="20"/>
  <c r="H1404" i="20"/>
  <c r="I1226" i="20"/>
  <c r="I820" i="20"/>
  <c r="I789" i="20"/>
  <c r="H218" i="20"/>
  <c r="H515" i="20"/>
  <c r="E1390" i="20"/>
  <c r="H1035" i="20"/>
  <c r="E1160" i="20"/>
  <c r="H1088" i="20"/>
  <c r="H605" i="20"/>
  <c r="I923" i="20"/>
  <c r="I663" i="20"/>
  <c r="I254" i="20"/>
  <c r="H471" i="20"/>
  <c r="D1556" i="20"/>
  <c r="H1320" i="20"/>
  <c r="H1157" i="20"/>
  <c r="D1197" i="20"/>
  <c r="E885" i="20"/>
  <c r="E215" i="20"/>
  <c r="I765" i="20"/>
  <c r="E483" i="20"/>
  <c r="H619" i="20"/>
  <c r="I600" i="20"/>
  <c r="E1200" i="20"/>
  <c r="I807" i="20"/>
  <c r="D516" i="20"/>
  <c r="H1031" i="20"/>
  <c r="H664" i="20"/>
  <c r="H701" i="20"/>
  <c r="D788" i="20"/>
  <c r="I552" i="20"/>
  <c r="E1540" i="20"/>
  <c r="I1472" i="20"/>
  <c r="D1344" i="20"/>
  <c r="D1314" i="20"/>
  <c r="D1016" i="20"/>
  <c r="H738" i="20"/>
  <c r="H875" i="20"/>
  <c r="D953" i="20"/>
  <c r="D610" i="20"/>
  <c r="I559" i="20"/>
  <c r="I336" i="20"/>
  <c r="D467" i="20"/>
  <c r="D208" i="20"/>
  <c r="I37" i="20"/>
  <c r="I527" i="20"/>
  <c r="H21" i="20"/>
  <c r="D27" i="20"/>
  <c r="I304" i="20"/>
  <c r="H187" i="20"/>
  <c r="E225" i="20"/>
  <c r="I514" i="20"/>
  <c r="I160" i="20"/>
  <c r="I429" i="20"/>
  <c r="D24" i="20"/>
  <c r="I145" i="20"/>
  <c r="H264" i="20"/>
  <c r="D316" i="20"/>
  <c r="I136" i="20"/>
  <c r="D464" i="20"/>
  <c r="H50" i="20"/>
  <c r="E20" i="20"/>
  <c r="E312" i="20"/>
  <c r="H38" i="20"/>
  <c r="E8" i="20"/>
  <c r="I23" i="20"/>
  <c r="D128" i="20"/>
  <c r="I441" i="20"/>
  <c r="H84" i="20"/>
  <c r="D70" i="20"/>
  <c r="D220" i="20"/>
  <c r="I1232" i="20"/>
  <c r="H1594" i="20"/>
  <c r="I822" i="20"/>
  <c r="E1214" i="20"/>
  <c r="H1391" i="20"/>
  <c r="I687" i="20"/>
  <c r="E240" i="20"/>
  <c r="E1329" i="20"/>
  <c r="E731" i="20"/>
  <c r="E608" i="20"/>
  <c r="E245" i="20"/>
  <c r="H1409" i="20"/>
  <c r="H1036" i="20"/>
  <c r="I966" i="20"/>
  <c r="H647" i="20"/>
  <c r="D838" i="20"/>
  <c r="I332" i="20"/>
  <c r="E1403" i="20"/>
  <c r="D966" i="20"/>
  <c r="I1130" i="20"/>
  <c r="I738" i="20"/>
  <c r="E1297" i="20"/>
  <c r="E518" i="20"/>
  <c r="H861" i="20"/>
  <c r="H1294" i="20"/>
  <c r="E801" i="20"/>
  <c r="I1288" i="20"/>
  <c r="I691" i="20"/>
  <c r="E955" i="20"/>
  <c r="I267" i="20"/>
  <c r="D459" i="20"/>
  <c r="D1170" i="20"/>
  <c r="E1209" i="20"/>
  <c r="E905" i="20"/>
  <c r="E735" i="20"/>
  <c r="E481" i="20"/>
  <c r="D198" i="20"/>
  <c r="I1568" i="20"/>
  <c r="D1127" i="20"/>
  <c r="I1300" i="20"/>
  <c r="I360" i="20"/>
  <c r="H675" i="20"/>
  <c r="H1228" i="20"/>
  <c r="I700" i="20"/>
  <c r="H1400" i="20"/>
  <c r="I1053" i="20"/>
  <c r="E829" i="20"/>
  <c r="I371" i="20"/>
  <c r="H1111" i="20"/>
  <c r="D672" i="20"/>
  <c r="I659" i="20"/>
  <c r="I236" i="20"/>
  <c r="H467" i="20"/>
  <c r="I1408" i="20"/>
  <c r="D1246" i="20"/>
  <c r="H1180" i="20"/>
  <c r="I1110" i="20"/>
  <c r="I695" i="20"/>
  <c r="D622" i="20"/>
  <c r="I657" i="20"/>
  <c r="D558" i="20"/>
  <c r="E323" i="20"/>
  <c r="D1446" i="20"/>
  <c r="I1310" i="20"/>
  <c r="I1012" i="20"/>
  <c r="H1281" i="20"/>
  <c r="D663" i="20"/>
  <c r="H293" i="20"/>
  <c r="H832" i="20"/>
  <c r="I242" i="20"/>
  <c r="I1218" i="20"/>
  <c r="I645" i="20"/>
  <c r="H1428" i="20"/>
  <c r="H1238" i="20"/>
  <c r="E951" i="20"/>
  <c r="E1467" i="20"/>
  <c r="D1248" i="20"/>
  <c r="E614" i="20"/>
  <c r="H724" i="20"/>
  <c r="I391" i="20"/>
  <c r="E431" i="20"/>
  <c r="E1591" i="20"/>
  <c r="E982" i="20"/>
  <c r="D1091" i="20"/>
  <c r="E1005" i="20"/>
  <c r="I757" i="20"/>
  <c r="H842" i="20"/>
  <c r="I733" i="20"/>
  <c r="I331" i="20"/>
  <c r="E387" i="20"/>
  <c r="H1507" i="20"/>
  <c r="E1224" i="20"/>
  <c r="E1087" i="20"/>
  <c r="D1303" i="20"/>
  <c r="D793" i="20"/>
  <c r="H1270" i="20"/>
  <c r="I860" i="20"/>
  <c r="I348" i="20"/>
  <c r="H727" i="20"/>
  <c r="I543" i="20"/>
  <c r="D1168" i="20"/>
  <c r="I743" i="20"/>
  <c r="I323" i="20"/>
  <c r="D1054" i="20"/>
  <c r="H594" i="20"/>
  <c r="E635" i="20"/>
  <c r="I374" i="20"/>
  <c r="H483" i="20"/>
  <c r="I1574" i="20"/>
  <c r="D1390" i="20"/>
  <c r="I1290" i="20"/>
  <c r="I1029" i="20"/>
  <c r="I1313" i="20"/>
  <c r="E672" i="20"/>
  <c r="I314" i="20"/>
  <c r="I647" i="20"/>
  <c r="H904" i="20"/>
  <c r="H490" i="20"/>
  <c r="H285" i="20"/>
  <c r="E576" i="20"/>
  <c r="E102" i="20"/>
  <c r="D154" i="20"/>
  <c r="H453" i="20"/>
  <c r="H110" i="20"/>
  <c r="D395" i="20"/>
  <c r="H253" i="20"/>
  <c r="D102" i="20"/>
  <c r="E464" i="20"/>
  <c r="H445" i="20"/>
  <c r="D375" i="20"/>
  <c r="H48" i="20"/>
  <c r="I113" i="20"/>
  <c r="D561" i="20"/>
  <c r="E285" i="20"/>
  <c r="I155" i="20"/>
  <c r="E1350" i="20"/>
  <c r="H1163" i="20"/>
  <c r="H905" i="20"/>
  <c r="E1322" i="20"/>
  <c r="E1319" i="20"/>
  <c r="I877" i="20"/>
  <c r="I435" i="20"/>
  <c r="H1134" i="20"/>
  <c r="D665" i="20"/>
  <c r="H546" i="20"/>
  <c r="D181" i="20"/>
  <c r="I1349" i="20"/>
  <c r="E983" i="20"/>
  <c r="I1065" i="20"/>
  <c r="E578" i="20"/>
  <c r="I698" i="20"/>
  <c r="H281" i="20"/>
  <c r="E1456" i="20"/>
  <c r="I1294" i="20"/>
  <c r="H1064" i="20"/>
  <c r="H672" i="20"/>
  <c r="I1202" i="20"/>
  <c r="I476" i="20"/>
  <c r="E947" i="20"/>
  <c r="D1076" i="20"/>
  <c r="H214" i="20"/>
  <c r="E1092" i="20"/>
  <c r="I881" i="20"/>
  <c r="D873" i="20"/>
  <c r="I583" i="20"/>
  <c r="I1451" i="20"/>
  <c r="H1364" i="20"/>
  <c r="D1128" i="20"/>
  <c r="D839" i="20"/>
  <c r="D669" i="20"/>
  <c r="D397" i="20"/>
  <c r="H568" i="20"/>
  <c r="I1155" i="20"/>
  <c r="E1287" i="20"/>
  <c r="H1219" i="20"/>
  <c r="D1025" i="20"/>
  <c r="H759" i="20"/>
  <c r="H1349" i="20"/>
  <c r="I792" i="20"/>
  <c r="H1522" i="20"/>
  <c r="E1064" i="20"/>
  <c r="E787" i="20"/>
  <c r="E597" i="20"/>
  <c r="H1062" i="20"/>
  <c r="H824" i="20"/>
  <c r="I714" i="20"/>
  <c r="I327" i="20"/>
  <c r="E367" i="20"/>
  <c r="H1591" i="20"/>
  <c r="E1352" i="20"/>
  <c r="E1096" i="20"/>
  <c r="H1025" i="20"/>
  <c r="H614" i="20"/>
  <c r="I940" i="20"/>
  <c r="H604" i="20"/>
  <c r="I271" i="20"/>
  <c r="D258" i="20"/>
  <c r="H1556" i="20"/>
  <c r="H1243" i="20"/>
  <c r="I1177" i="20"/>
  <c r="E1229" i="20"/>
  <c r="I958" i="20"/>
  <c r="I1337" i="20"/>
  <c r="H902" i="20"/>
  <c r="H392" i="20"/>
  <c r="H1311" i="20"/>
  <c r="H714" i="20"/>
  <c r="D1377" i="20"/>
  <c r="D1009" i="20"/>
  <c r="I949" i="20"/>
  <c r="D1443" i="20"/>
  <c r="I1057" i="20"/>
  <c r="E833" i="20"/>
  <c r="E644" i="20"/>
  <c r="H338" i="20"/>
  <c r="D378" i="20"/>
  <c r="E1408" i="20"/>
  <c r="I1213" i="20"/>
  <c r="E1333" i="20"/>
  <c r="I1251" i="20"/>
  <c r="H677" i="20"/>
  <c r="E778" i="20"/>
  <c r="H667" i="20"/>
  <c r="H280" i="20"/>
  <c r="D318" i="20"/>
  <c r="I1418" i="20"/>
  <c r="D1174" i="20"/>
  <c r="D1019" i="20"/>
  <c r="I1018" i="20"/>
  <c r="E942" i="20"/>
  <c r="E1175" i="20"/>
  <c r="I931" i="20"/>
  <c r="I1566" i="20"/>
  <c r="E808" i="20"/>
  <c r="E1557" i="20"/>
  <c r="I1005" i="20"/>
  <c r="I979" i="20"/>
  <c r="E346" i="20"/>
  <c r="H1236" i="20"/>
  <c r="H829" i="20"/>
  <c r="I848" i="20"/>
  <c r="H278" i="20"/>
  <c r="E414" i="20"/>
  <c r="H1451" i="20"/>
  <c r="H1536" i="20"/>
  <c r="H1196" i="20"/>
  <c r="I1126" i="20"/>
  <c r="H1261" i="20"/>
  <c r="D589" i="20"/>
  <c r="I507" i="20"/>
  <c r="I746" i="20"/>
  <c r="E838" i="20"/>
  <c r="E437" i="20"/>
  <c r="E194" i="20"/>
  <c r="I221" i="20"/>
  <c r="D33" i="20"/>
  <c r="D72" i="20"/>
  <c r="E384" i="20"/>
  <c r="E57" i="20"/>
  <c r="E259" i="20"/>
  <c r="E162" i="20"/>
  <c r="D190" i="20"/>
  <c r="I307" i="20"/>
  <c r="E361" i="20"/>
  <c r="H126" i="20"/>
  <c r="E529" i="20"/>
  <c r="H164" i="20"/>
  <c r="E169" i="20"/>
  <c r="H357" i="20"/>
  <c r="H14" i="20"/>
  <c r="E189" i="20"/>
  <c r="I274" i="20"/>
  <c r="H204" i="20"/>
  <c r="I516" i="20"/>
  <c r="I546" i="20"/>
  <c r="I55" i="20"/>
  <c r="I1255" i="20"/>
  <c r="E1117" i="20"/>
  <c r="I346" i="20"/>
  <c r="E917" i="20"/>
  <c r="D1306" i="20"/>
  <c r="E673" i="20"/>
  <c r="E427" i="20"/>
  <c r="H734" i="20"/>
  <c r="H944" i="20"/>
  <c r="D393" i="20"/>
  <c r="E479" i="20"/>
  <c r="H1255" i="20"/>
  <c r="H1214" i="20"/>
  <c r="H925" i="20"/>
  <c r="I817" i="20"/>
  <c r="I555" i="20"/>
  <c r="I557" i="20"/>
  <c r="D1403" i="20"/>
  <c r="E1147" i="20"/>
  <c r="I1238" i="20"/>
  <c r="E589" i="20"/>
  <c r="I884" i="20"/>
  <c r="I1448" i="20"/>
  <c r="I806" i="20"/>
  <c r="H1075" i="20"/>
  <c r="D193" i="20"/>
  <c r="D1310" i="20"/>
  <c r="I857" i="20"/>
  <c r="I653" i="20"/>
  <c r="I375" i="20"/>
  <c r="D1485" i="20"/>
  <c r="I991" i="20"/>
  <c r="E1288" i="20"/>
  <c r="I634" i="20"/>
  <c r="E895" i="20"/>
  <c r="I578" i="20"/>
  <c r="D399" i="20"/>
  <c r="E1002" i="20"/>
  <c r="D1235" i="20"/>
  <c r="D1077" i="20"/>
  <c r="H1333" i="20"/>
  <c r="E839" i="20"/>
  <c r="D1148" i="20"/>
  <c r="H960" i="20"/>
  <c r="D1223" i="20"/>
  <c r="I1228" i="20"/>
  <c r="D955" i="20"/>
  <c r="E363" i="20"/>
  <c r="H1298" i="20"/>
  <c r="E774" i="20"/>
  <c r="H663" i="20"/>
  <c r="H262" i="20"/>
  <c r="D314" i="20"/>
  <c r="H1408" i="20"/>
  <c r="I1055" i="20"/>
  <c r="D1027" i="20"/>
  <c r="I1191" i="20"/>
  <c r="I766" i="20"/>
  <c r="H887" i="20"/>
  <c r="I832" i="20"/>
  <c r="H206" i="20"/>
  <c r="E548" i="20"/>
  <c r="H1562" i="20"/>
  <c r="E1163" i="20"/>
  <c r="H1093" i="20"/>
  <c r="D1133" i="20"/>
  <c r="H876" i="20"/>
  <c r="D1216" i="20"/>
  <c r="D651" i="20"/>
  <c r="D1414" i="20"/>
  <c r="E1025" i="20"/>
  <c r="D433" i="20"/>
  <c r="E1022" i="20"/>
  <c r="H660" i="20"/>
  <c r="E728" i="20"/>
  <c r="D1227" i="20"/>
  <c r="E1071" i="20"/>
  <c r="D742" i="20"/>
  <c r="I953" i="20"/>
  <c r="E244" i="20"/>
  <c r="H1563" i="20"/>
  <c r="I1558" i="20"/>
  <c r="H1132" i="20"/>
  <c r="D1252" i="20"/>
  <c r="H1186" i="20"/>
  <c r="E609" i="20"/>
  <c r="D685" i="20"/>
  <c r="I893" i="20"/>
  <c r="I443" i="20"/>
  <c r="D542" i="20"/>
  <c r="D1369" i="20"/>
  <c r="E1332" i="20"/>
  <c r="I1316" i="20"/>
  <c r="I934" i="20"/>
  <c r="H1450" i="20"/>
  <c r="E1252" i="20"/>
  <c r="E607" i="20"/>
  <c r="I1449" i="20"/>
  <c r="E878" i="20"/>
  <c r="I1400" i="20"/>
  <c r="I989" i="20"/>
  <c r="E757" i="20"/>
  <c r="I519" i="20"/>
  <c r="D1007" i="20"/>
  <c r="D609" i="20"/>
  <c r="H784" i="20"/>
  <c r="E227" i="20"/>
  <c r="D330" i="20"/>
  <c r="E1385" i="20"/>
  <c r="I1083" i="20"/>
  <c r="E1143" i="20"/>
  <c r="H1041" i="20"/>
  <c r="E1166" i="20"/>
  <c r="I899" i="20"/>
  <c r="H1274" i="20"/>
  <c r="H651" i="20"/>
  <c r="D762" i="20"/>
  <c r="D337" i="20"/>
  <c r="I561" i="20"/>
  <c r="I341" i="20"/>
  <c r="H190" i="20"/>
  <c r="E536" i="20"/>
  <c r="D302" i="20"/>
  <c r="I126" i="20"/>
  <c r="I493" i="20"/>
  <c r="E132" i="20"/>
  <c r="H104" i="20"/>
  <c r="H256" i="20"/>
  <c r="D308" i="20"/>
  <c r="E43" i="20"/>
  <c r="D456" i="20"/>
  <c r="I79" i="20"/>
  <c r="I146" i="20"/>
  <c r="E290" i="20"/>
  <c r="D146" i="20"/>
  <c r="I344" i="20"/>
  <c r="H209" i="20"/>
  <c r="I154" i="20"/>
  <c r="I337" i="20"/>
  <c r="H477" i="20"/>
  <c r="E172" i="20"/>
  <c r="I31" i="20"/>
  <c r="E101" i="20"/>
  <c r="H286" i="20"/>
  <c r="E393" i="20"/>
  <c r="E143" i="20"/>
  <c r="D471" i="20"/>
  <c r="E19" i="20"/>
  <c r="D340" i="20"/>
  <c r="H609" i="20"/>
  <c r="E1198" i="20"/>
  <c r="I427" i="20"/>
  <c r="I956" i="20"/>
  <c r="D1290" i="20"/>
  <c r="I838" i="20"/>
  <c r="D455" i="20"/>
  <c r="H695" i="20"/>
  <c r="E891" i="20"/>
  <c r="E574" i="20"/>
  <c r="E1604" i="20"/>
  <c r="E1203" i="20"/>
  <c r="E1148" i="20"/>
  <c r="E844" i="20"/>
  <c r="H754" i="20"/>
  <c r="H486" i="20"/>
  <c r="H488" i="20"/>
  <c r="E1478" i="20"/>
  <c r="D1065" i="20"/>
  <c r="H1158" i="20"/>
  <c r="I833" i="20"/>
  <c r="H662" i="20"/>
  <c r="H1387" i="20"/>
  <c r="E520" i="20"/>
  <c r="D1086" i="20"/>
  <c r="H383" i="20"/>
  <c r="D1294" i="20"/>
  <c r="H766" i="20"/>
  <c r="I828" i="20"/>
  <c r="H279" i="20"/>
  <c r="I1399" i="20"/>
  <c r="I1087" i="20"/>
  <c r="D1236" i="20"/>
  <c r="I704" i="20"/>
  <c r="D816" i="20"/>
  <c r="D509" i="20"/>
  <c r="D1418" i="20"/>
  <c r="I1248" i="20"/>
  <c r="I1113" i="20"/>
  <c r="H1327" i="20"/>
  <c r="D1048" i="20"/>
  <c r="H266" i="20"/>
  <c r="D1226" i="20"/>
  <c r="H458" i="20"/>
  <c r="D1331" i="20"/>
  <c r="E1045" i="20"/>
  <c r="I772" i="20"/>
  <c r="E1419" i="20"/>
  <c r="D1083" i="20"/>
  <c r="D681" i="20"/>
  <c r="I889" i="20"/>
  <c r="I439" i="20"/>
  <c r="D528" i="20"/>
  <c r="H1597" i="20"/>
  <c r="H971" i="20"/>
  <c r="H1338" i="20"/>
  <c r="H1122" i="20"/>
  <c r="H699" i="20"/>
  <c r="E795" i="20"/>
  <c r="H741" i="20"/>
  <c r="I379" i="20"/>
  <c r="D463" i="20"/>
  <c r="I1346" i="20"/>
  <c r="D1110" i="20"/>
  <c r="E1008" i="20"/>
  <c r="E1308" i="20"/>
  <c r="E810" i="20"/>
  <c r="D1324" i="20"/>
  <c r="D750" i="20"/>
  <c r="H1382" i="20"/>
  <c r="E590" i="20"/>
  <c r="D545" i="20"/>
  <c r="E1119" i="20"/>
  <c r="H590" i="20"/>
  <c r="E527" i="20"/>
  <c r="I1076" i="20"/>
  <c r="I1247" i="20"/>
  <c r="E911" i="20"/>
  <c r="H871" i="20"/>
  <c r="I503" i="20"/>
  <c r="I1424" i="20"/>
  <c r="D1463" i="20"/>
  <c r="E1069" i="20"/>
  <c r="I965" i="20"/>
  <c r="E1102" i="20"/>
  <c r="I824" i="20"/>
  <c r="H951" i="20"/>
  <c r="H814" i="20"/>
  <c r="H359" i="20"/>
  <c r="I256" i="20"/>
  <c r="I1293" i="20"/>
  <c r="D1251" i="20"/>
  <c r="H1264" i="20"/>
  <c r="H867" i="20"/>
  <c r="I815" i="20"/>
  <c r="I1064" i="20"/>
  <c r="E679" i="20"/>
  <c r="E1178" i="20"/>
  <c r="D964" i="20"/>
  <c r="D1555" i="20"/>
  <c r="I1211" i="20"/>
  <c r="I932" i="20"/>
  <c r="E301" i="20"/>
  <c r="H1037" i="20"/>
  <c r="D815" i="20"/>
  <c r="E705" i="20"/>
  <c r="I455" i="20"/>
  <c r="E495" i="20"/>
  <c r="D1563" i="20"/>
  <c r="H1018" i="20"/>
  <c r="D1058" i="20"/>
  <c r="E988" i="20"/>
  <c r="D1113" i="20"/>
  <c r="H833" i="20"/>
  <c r="D1080" i="20"/>
  <c r="E598" i="20"/>
  <c r="E908" i="20"/>
  <c r="E524" i="20"/>
  <c r="H492" i="20"/>
  <c r="H247" i="20"/>
  <c r="I104" i="20"/>
  <c r="I425" i="20"/>
  <c r="H550" i="20"/>
  <c r="H43" i="20"/>
  <c r="D415" i="20"/>
  <c r="D64" i="20"/>
  <c r="E51" i="20"/>
  <c r="I417" i="20"/>
  <c r="H158" i="20"/>
  <c r="E163" i="20"/>
  <c r="D553" i="20"/>
  <c r="H26" i="20"/>
  <c r="H49" i="20"/>
  <c r="D212" i="20"/>
  <c r="E579" i="20"/>
  <c r="H72" i="20"/>
  <c r="E75" i="20"/>
  <c r="I531" i="20"/>
  <c r="E195" i="20"/>
  <c r="I774" i="20"/>
  <c r="E617" i="20"/>
  <c r="H1601" i="20"/>
  <c r="H255" i="20"/>
  <c r="I1102" i="20"/>
  <c r="I640" i="20"/>
  <c r="E1473" i="20"/>
  <c r="H899" i="20"/>
  <c r="E964" i="20"/>
  <c r="I194" i="20"/>
  <c r="D1525" i="20"/>
  <c r="E1282" i="20"/>
  <c r="H1322" i="20"/>
  <c r="D780" i="20"/>
  <c r="D606" i="20"/>
  <c r="D333" i="20"/>
  <c r="E435" i="20"/>
  <c r="I1091" i="20"/>
  <c r="E1225" i="20"/>
  <c r="E1086" i="20"/>
  <c r="E690" i="20"/>
  <c r="E813" i="20"/>
  <c r="E1300" i="20"/>
  <c r="E1428" i="20"/>
  <c r="D668" i="20"/>
  <c r="H1447" i="20"/>
  <c r="I1089" i="20"/>
  <c r="D618" i="20"/>
  <c r="H737" i="20"/>
  <c r="I456" i="20"/>
  <c r="I1432" i="20"/>
  <c r="H1019" i="20"/>
  <c r="I1030" i="20"/>
  <c r="I800" i="20"/>
  <c r="D915" i="20"/>
  <c r="I315" i="20"/>
  <c r="D1589" i="20"/>
  <c r="H1183" i="20"/>
  <c r="I1353" i="20"/>
  <c r="I1198" i="20"/>
  <c r="D1145" i="20"/>
  <c r="H455" i="20"/>
  <c r="I1050" i="20"/>
  <c r="H555" i="20"/>
  <c r="I1047" i="20"/>
  <c r="I650" i="20"/>
  <c r="H733" i="20"/>
  <c r="I1404" i="20"/>
  <c r="E1267" i="20"/>
  <c r="H947" i="20"/>
  <c r="H797" i="20"/>
  <c r="H355" i="20"/>
  <c r="E1572" i="20"/>
  <c r="H1399" i="20"/>
  <c r="I1152" i="20"/>
  <c r="E1271" i="20"/>
  <c r="E1053" i="20"/>
  <c r="E618" i="20"/>
  <c r="D730" i="20"/>
  <c r="E689" i="20"/>
  <c r="H297" i="20"/>
  <c r="D560" i="20"/>
  <c r="I1231" i="20"/>
  <c r="H1337" i="20"/>
  <c r="I1254" i="20"/>
  <c r="D1241" i="20"/>
  <c r="D733" i="20"/>
  <c r="I1024" i="20"/>
  <c r="D243" i="20"/>
  <c r="D1219" i="20"/>
  <c r="E691" i="20"/>
  <c r="I245" i="20"/>
  <c r="H1232" i="20"/>
  <c r="H811" i="20"/>
  <c r="H335" i="20"/>
  <c r="I1051" i="20"/>
  <c r="E1049" i="20"/>
  <c r="D860" i="20"/>
  <c r="E805" i="20"/>
  <c r="H419" i="20"/>
  <c r="H1598" i="20"/>
  <c r="D1308" i="20"/>
  <c r="D994" i="20"/>
  <c r="I1068" i="20"/>
  <c r="D1033" i="20"/>
  <c r="H774" i="20"/>
  <c r="E854" i="20"/>
  <c r="E751" i="20"/>
  <c r="E292" i="20"/>
  <c r="D1506" i="20"/>
  <c r="H1199" i="20"/>
  <c r="I1060" i="20"/>
  <c r="E1169" i="20"/>
  <c r="E789" i="20"/>
  <c r="D1449" i="20"/>
  <c r="I1158" i="20"/>
  <c r="D763" i="20"/>
  <c r="E1255" i="20"/>
  <c r="I672" i="20"/>
  <c r="E1444" i="20"/>
  <c r="E997" i="20"/>
  <c r="D931" i="20"/>
  <c r="E1381" i="20"/>
  <c r="H1021" i="20"/>
  <c r="D922" i="20"/>
  <c r="D639" i="20"/>
  <c r="H402" i="20"/>
  <c r="D442" i="20"/>
  <c r="E1451" i="20"/>
  <c r="I1168" i="20"/>
  <c r="H1302" i="20"/>
  <c r="I1234" i="20"/>
  <c r="I734" i="20"/>
  <c r="E742" i="20"/>
  <c r="D1257" i="20"/>
  <c r="I821" i="20"/>
  <c r="D857" i="20"/>
  <c r="D449" i="20"/>
  <c r="E439" i="20"/>
  <c r="I422" i="20"/>
  <c r="H51" i="20"/>
  <c r="H372" i="20"/>
  <c r="E465" i="20"/>
  <c r="H163" i="20"/>
  <c r="E582" i="20"/>
  <c r="E185" i="20"/>
  <c r="H105" i="20"/>
  <c r="H333" i="20"/>
  <c r="I90" i="20"/>
  <c r="I128" i="20"/>
  <c r="I266" i="20"/>
  <c r="I404" i="20"/>
  <c r="H148" i="20"/>
  <c r="D32" i="20"/>
  <c r="D22" i="20"/>
  <c r="I1446" i="20"/>
  <c r="E717" i="20"/>
  <c r="E1459" i="20"/>
  <c r="E407" i="20"/>
  <c r="I1078" i="20"/>
  <c r="E624" i="20"/>
  <c r="H1548" i="20"/>
  <c r="I783" i="20"/>
  <c r="D895" i="20"/>
  <c r="I311" i="20"/>
  <c r="E1491" i="20"/>
  <c r="D1230" i="20"/>
  <c r="E1226" i="20"/>
  <c r="E929" i="20"/>
  <c r="H900" i="20"/>
  <c r="E514" i="20"/>
  <c r="D335" i="20"/>
  <c r="H1022" i="20"/>
  <c r="D1175" i="20"/>
  <c r="D1020" i="20"/>
  <c r="D593" i="20"/>
  <c r="D882" i="20"/>
  <c r="D999" i="20"/>
  <c r="I1613" i="20"/>
  <c r="H820" i="20"/>
  <c r="H1467" i="20"/>
  <c r="I1309" i="20"/>
  <c r="I936" i="20"/>
  <c r="E671" i="20"/>
  <c r="H403" i="20"/>
  <c r="H1458" i="20"/>
  <c r="I1169" i="20"/>
  <c r="H1343" i="20"/>
  <c r="H708" i="20"/>
  <c r="I593" i="20"/>
  <c r="H223" i="20"/>
  <c r="E1466" i="20"/>
  <c r="E1099" i="20"/>
  <c r="I1194" i="20"/>
  <c r="E330" i="20"/>
  <c r="D621" i="20"/>
  <c r="H552" i="20"/>
  <c r="D755" i="20"/>
  <c r="E164" i="20"/>
  <c r="I1144" i="20"/>
  <c r="E664" i="20"/>
  <c r="H598" i="20"/>
  <c r="E1447" i="20"/>
  <c r="H1074" i="20"/>
  <c r="E850" i="20"/>
  <c r="E747" i="20"/>
  <c r="E288" i="20"/>
  <c r="D1461" i="20"/>
  <c r="E1452" i="20"/>
  <c r="H1080" i="20"/>
  <c r="D1192" i="20"/>
  <c r="D969" i="20"/>
  <c r="I861" i="20"/>
  <c r="E959" i="20"/>
  <c r="D592" i="20"/>
  <c r="E232" i="20"/>
  <c r="H1397" i="20"/>
  <c r="H1135" i="20"/>
  <c r="E1270" i="20"/>
  <c r="H1202" i="20"/>
  <c r="I872" i="20"/>
  <c r="I1670" i="20"/>
  <c r="H1105" i="20"/>
  <c r="D349" i="20"/>
  <c r="D1327" i="20"/>
  <c r="E770" i="20"/>
  <c r="I351" i="20"/>
  <c r="D1003" i="20"/>
  <c r="D605" i="20"/>
  <c r="D374" i="20"/>
  <c r="I1271" i="20"/>
  <c r="I654" i="20"/>
  <c r="I720" i="20"/>
  <c r="D713" i="20"/>
  <c r="E350" i="20"/>
  <c r="H1390" i="20"/>
  <c r="I1007" i="20"/>
  <c r="I1307" i="20"/>
  <c r="H977" i="20"/>
  <c r="D980" i="20"/>
  <c r="E681" i="20"/>
  <c r="D803" i="20"/>
  <c r="D656" i="20"/>
  <c r="D214" i="20"/>
  <c r="I1556" i="20"/>
  <c r="E1146" i="20"/>
  <c r="H976" i="20"/>
  <c r="D1116" i="20"/>
  <c r="D724" i="20"/>
  <c r="I856" i="20"/>
  <c r="I1265" i="20"/>
  <c r="E278" i="20"/>
  <c r="I1268" i="20"/>
  <c r="E405" i="20"/>
  <c r="E1374" i="20"/>
  <c r="I1167" i="20"/>
  <c r="I710" i="20"/>
  <c r="E1386" i="20"/>
  <c r="H1242" i="20"/>
  <c r="I616" i="20"/>
  <c r="H933" i="20"/>
  <c r="E304" i="20"/>
  <c r="D600" i="20"/>
  <c r="D1385" i="20"/>
  <c r="H1115" i="20"/>
  <c r="E1221" i="20"/>
  <c r="H1138" i="20"/>
  <c r="H668" i="20"/>
  <c r="E931" i="20"/>
  <c r="D1181" i="20"/>
  <c r="H758" i="20"/>
  <c r="I717" i="20"/>
  <c r="D546" i="20"/>
  <c r="D355" i="20"/>
  <c r="H353" i="20"/>
  <c r="H139" i="20"/>
  <c r="E276" i="20"/>
  <c r="D412" i="20"/>
  <c r="D94" i="20"/>
  <c r="D496" i="20"/>
  <c r="I134" i="20"/>
  <c r="E52" i="20"/>
  <c r="E282" i="20"/>
  <c r="H6" i="20"/>
  <c r="H60" i="20"/>
  <c r="H201" i="20"/>
  <c r="D46" i="20"/>
  <c r="E255" i="20"/>
  <c r="H469" i="20"/>
  <c r="E67" i="20"/>
  <c r="D383" i="20"/>
  <c r="D136" i="20"/>
  <c r="D156" i="20"/>
  <c r="I449" i="20"/>
  <c r="I2" i="20"/>
  <c r="I174" i="20"/>
  <c r="I121" i="20"/>
  <c r="H92" i="20"/>
  <c r="E732" i="20"/>
  <c r="E868" i="20"/>
  <c r="H1008" i="20"/>
  <c r="E488" i="20"/>
  <c r="E1094" i="20"/>
  <c r="D584" i="20"/>
  <c r="E1323" i="20"/>
  <c r="E638" i="20"/>
  <c r="I756" i="20"/>
  <c r="H219" i="20"/>
  <c r="E1513" i="20"/>
  <c r="I1008" i="20"/>
  <c r="D1176" i="20"/>
  <c r="D949" i="20"/>
  <c r="D743" i="20"/>
  <c r="D445" i="20"/>
  <c r="H1438" i="20"/>
  <c r="H1119" i="20"/>
  <c r="D1318" i="20"/>
  <c r="H1265" i="20"/>
  <c r="E1427" i="20"/>
  <c r="I605" i="20"/>
  <c r="H1110" i="20"/>
  <c r="H1091" i="20"/>
  <c r="D614" i="20"/>
  <c r="D1304" i="20"/>
  <c r="D896" i="20"/>
  <c r="H869" i="20"/>
  <c r="E537" i="20"/>
  <c r="D254" i="20"/>
  <c r="E1391" i="20"/>
  <c r="E1047" i="20"/>
  <c r="H1042" i="20"/>
  <c r="E642" i="20"/>
  <c r="H680" i="20"/>
  <c r="H343" i="20"/>
  <c r="D1372" i="20"/>
  <c r="I1355" i="20"/>
  <c r="E1056" i="20"/>
  <c r="H1227" i="20"/>
  <c r="D790" i="20"/>
  <c r="I1459" i="20"/>
  <c r="D822" i="20"/>
  <c r="D323" i="20"/>
  <c r="I1222" i="20"/>
  <c r="I816" i="20"/>
  <c r="D550" i="20"/>
  <c r="D1473" i="20"/>
  <c r="D1109" i="20"/>
  <c r="D786" i="20"/>
  <c r="D652" i="20"/>
  <c r="D210" i="20"/>
  <c r="I1609" i="20"/>
  <c r="D1400" i="20"/>
  <c r="E999" i="20"/>
  <c r="D1298" i="20"/>
  <c r="D916" i="20"/>
  <c r="H770" i="20"/>
  <c r="D877" i="20"/>
  <c r="E545" i="20"/>
  <c r="I460" i="20"/>
  <c r="E1397" i="20"/>
  <c r="E1079" i="20"/>
  <c r="D1191" i="20"/>
  <c r="E1105" i="20"/>
  <c r="H806" i="20"/>
  <c r="E528" i="20"/>
  <c r="H1229" i="20"/>
  <c r="D430" i="20"/>
  <c r="I1043" i="20"/>
  <c r="D850" i="20"/>
  <c r="I432" i="20"/>
  <c r="H1033" i="20"/>
  <c r="H762" i="20"/>
  <c r="H1386" i="20"/>
  <c r="E1059" i="20"/>
  <c r="E668" i="20"/>
  <c r="H624" i="20"/>
  <c r="I310" i="20"/>
  <c r="D270" i="20"/>
  <c r="E1569" i="20"/>
  <c r="I1104" i="20"/>
  <c r="H1240" i="20"/>
  <c r="I1174" i="20"/>
  <c r="I673" i="20"/>
  <c r="D629" i="20"/>
  <c r="D939" i="20"/>
  <c r="D533" i="20"/>
  <c r="I536" i="20"/>
  <c r="D1534" i="20"/>
  <c r="D1068" i="20"/>
  <c r="I1237" i="20"/>
  <c r="E1291" i="20"/>
  <c r="H938" i="20"/>
  <c r="D744" i="20"/>
  <c r="I1377" i="20"/>
  <c r="E402" i="20"/>
  <c r="H966" i="20"/>
  <c r="E486" i="20"/>
  <c r="H1063" i="20"/>
  <c r="D965" i="20"/>
  <c r="D709" i="20"/>
  <c r="H1395" i="20"/>
  <c r="D1029" i="20"/>
  <c r="I780" i="20"/>
  <c r="E866" i="20"/>
  <c r="D253" i="20"/>
  <c r="I1434" i="20"/>
  <c r="D1569" i="20"/>
  <c r="E1046" i="20"/>
  <c r="D1155" i="20"/>
  <c r="E1081" i="20"/>
  <c r="I829" i="20"/>
  <c r="I724" i="20"/>
  <c r="D657" i="20"/>
  <c r="E678" i="20"/>
  <c r="H621" i="20"/>
  <c r="I259" i="20"/>
  <c r="E526" i="20"/>
  <c r="E273" i="20"/>
  <c r="D71" i="20"/>
  <c r="D225" i="20"/>
  <c r="I74" i="20"/>
  <c r="E80" i="20"/>
  <c r="I227" i="20"/>
  <c r="H82" i="20"/>
  <c r="I372" i="20"/>
  <c r="D585" i="20"/>
  <c r="D124" i="20"/>
  <c r="I312" i="20"/>
  <c r="E77" i="20"/>
  <c r="D167" i="20"/>
  <c r="I329" i="20"/>
  <c r="E369" i="20"/>
  <c r="I200" i="20"/>
  <c r="E549" i="20"/>
  <c r="I103" i="20"/>
  <c r="H73" i="20"/>
  <c r="H365" i="20"/>
  <c r="F91" i="17"/>
  <c r="C59" i="17"/>
  <c r="F66" i="17"/>
  <c r="C74" i="17"/>
  <c r="F41" i="17"/>
  <c r="F55" i="17"/>
  <c r="C23" i="17"/>
  <c r="F30" i="17"/>
  <c r="C38" i="17"/>
  <c r="F5" i="17"/>
  <c r="F19" i="17"/>
  <c r="C81" i="17"/>
  <c r="C133" i="17"/>
  <c r="C2" i="17"/>
  <c r="C155" i="17"/>
  <c r="C45" i="17"/>
  <c r="F64" i="17"/>
  <c r="F132" i="17"/>
  <c r="F108" i="17"/>
  <c r="F8" i="17"/>
  <c r="C92" i="17"/>
  <c r="C84" i="17"/>
  <c r="F4" i="17"/>
  <c r="C165" i="17"/>
  <c r="F135" i="17"/>
  <c r="C103" i="17"/>
  <c r="F110" i="17"/>
  <c r="C118" i="17"/>
  <c r="F85" i="17"/>
  <c r="F67" i="17"/>
  <c r="C35" i="17"/>
  <c r="F42" i="17"/>
  <c r="C50" i="17"/>
  <c r="F17" i="17"/>
  <c r="C137" i="17"/>
  <c r="C163" i="17"/>
  <c r="C53" i="17"/>
  <c r="C41" i="17"/>
  <c r="F68" i="17"/>
  <c r="L11" i="4"/>
  <c r="L9" i="4"/>
  <c r="L15" i="4"/>
  <c r="L22" i="4"/>
  <c r="J19" i="4"/>
  <c r="J35" i="4"/>
  <c r="J9" i="4"/>
  <c r="J13" i="4"/>
  <c r="E779" i="20"/>
  <c r="E16" i="20"/>
  <c r="H63" i="20"/>
  <c r="D256" i="20"/>
  <c r="I92" i="20"/>
  <c r="D783" i="20"/>
  <c r="E420" i="20"/>
  <c r="D100" i="20"/>
  <c r="I50" i="20"/>
  <c r="I308" i="20"/>
  <c r="D583" i="20"/>
  <c r="I244" i="20"/>
  <c r="D504" i="20"/>
  <c r="H87" i="20"/>
  <c r="I482" i="20"/>
  <c r="E456" i="20"/>
  <c r="D105" i="20"/>
  <c r="E13" i="20"/>
  <c r="I73" i="20"/>
  <c r="D568" i="20"/>
  <c r="D38" i="20"/>
  <c r="E82" i="20"/>
  <c r="D319" i="20"/>
  <c r="I957" i="20"/>
  <c r="H308" i="20"/>
  <c r="I353" i="20"/>
  <c r="D118" i="20"/>
  <c r="I598" i="20"/>
  <c r="H929" i="20"/>
  <c r="I570" i="20"/>
  <c r="D234" i="20"/>
  <c r="H512" i="20"/>
  <c r="H120" i="20"/>
  <c r="I763" i="20"/>
  <c r="E99" i="20"/>
  <c r="E129" i="20"/>
  <c r="I377" i="20"/>
  <c r="I39" i="20"/>
  <c r="C91" i="17"/>
  <c r="F62" i="17"/>
  <c r="F15" i="17"/>
  <c r="F120" i="17"/>
  <c r="F117" i="17"/>
  <c r="F31" i="17"/>
  <c r="L4" i="4"/>
  <c r="D690" i="20"/>
  <c r="I882" i="20"/>
  <c r="I777" i="20"/>
  <c r="E503" i="20"/>
  <c r="E447" i="20"/>
  <c r="D576" i="20"/>
  <c r="D16" i="20"/>
  <c r="E191" i="20"/>
  <c r="H112" i="20"/>
  <c r="D62" i="20"/>
  <c r="D133" i="20"/>
  <c r="D152" i="20"/>
  <c r="I287" i="20"/>
  <c r="H509" i="20"/>
  <c r="H141" i="20"/>
  <c r="I42" i="20"/>
  <c r="I334" i="20"/>
  <c r="E457" i="20"/>
  <c r="D88" i="20"/>
  <c r="H145" i="20"/>
  <c r="D864" i="20"/>
  <c r="E848" i="20"/>
  <c r="H830" i="20"/>
  <c r="H684" i="20"/>
  <c r="I319" i="20"/>
  <c r="D419" i="20"/>
  <c r="I486" i="20"/>
  <c r="H114" i="20"/>
  <c r="E519" i="20"/>
  <c r="D476" i="20"/>
  <c r="H143" i="20"/>
  <c r="E289" i="20"/>
  <c r="E246" i="20"/>
  <c r="I401" i="20"/>
  <c r="I176" i="20"/>
  <c r="I16" i="20"/>
  <c r="E154" i="20"/>
  <c r="H644" i="20"/>
  <c r="E949" i="20"/>
  <c r="E739" i="20"/>
  <c r="E632" i="20"/>
  <c r="H241" i="20"/>
  <c r="D515" i="20"/>
  <c r="H417" i="20"/>
  <c r="E15" i="20"/>
  <c r="H436" i="20"/>
  <c r="I167" i="20"/>
  <c r="E157" i="20"/>
  <c r="H196" i="20"/>
  <c r="E46" i="20"/>
  <c r="I369" i="20"/>
  <c r="E425" i="20"/>
  <c r="I87" i="20"/>
  <c r="I534" i="20"/>
  <c r="I505" i="20"/>
  <c r="H348" i="20"/>
  <c r="E809" i="20"/>
  <c r="I708" i="20"/>
  <c r="D687" i="20"/>
  <c r="H570" i="20"/>
  <c r="I400" i="20"/>
  <c r="E432" i="20"/>
  <c r="E333" i="20"/>
  <c r="D134" i="20"/>
  <c r="E336" i="20"/>
  <c r="H85" i="20"/>
  <c r="I56" i="20"/>
  <c r="I366" i="20"/>
  <c r="E167" i="20"/>
  <c r="H316" i="20"/>
  <c r="D372" i="20"/>
  <c r="H3" i="20"/>
  <c r="D439" i="20"/>
  <c r="D158" i="20"/>
  <c r="H128" i="20"/>
  <c r="H421" i="20"/>
  <c r="H78" i="20"/>
  <c r="E48" i="20"/>
  <c r="E192" i="20"/>
  <c r="H135" i="20"/>
  <c r="E268" i="20"/>
  <c r="I66" i="20"/>
  <c r="E72" i="20"/>
  <c r="E915" i="20"/>
  <c r="H347" i="20"/>
  <c r="I295" i="20"/>
  <c r="H186" i="20"/>
  <c r="D285" i="20"/>
  <c r="H159" i="20"/>
  <c r="H313" i="20"/>
  <c r="I48" i="20"/>
  <c r="I188" i="20"/>
  <c r="E107" i="20"/>
  <c r="H90" i="20"/>
  <c r="E60" i="20"/>
  <c r="E25" i="20"/>
  <c r="D169" i="20"/>
  <c r="E83" i="20"/>
  <c r="I513" i="20"/>
  <c r="D19" i="20"/>
  <c r="D37" i="20"/>
  <c r="E114" i="20"/>
  <c r="D54" i="20"/>
  <c r="E6" i="20"/>
  <c r="I95" i="20"/>
  <c r="I182" i="20"/>
  <c r="E33" i="20"/>
  <c r="H500" i="20"/>
  <c r="I569" i="20"/>
  <c r="I118" i="20"/>
  <c r="H222" i="20"/>
  <c r="H642" i="20"/>
  <c r="E501" i="20"/>
  <c r="D282" i="20"/>
  <c r="E120" i="20"/>
  <c r="E238" i="20"/>
  <c r="D526" i="20"/>
  <c r="E352" i="20"/>
  <c r="D96" i="20"/>
  <c r="H102" i="20"/>
  <c r="E221" i="20"/>
  <c r="I34" i="20"/>
  <c r="E379" i="20"/>
  <c r="E319" i="20"/>
  <c r="H429" i="20"/>
  <c r="D110" i="20"/>
  <c r="H113" i="20"/>
  <c r="H423" i="20"/>
  <c r="I804" i="20"/>
  <c r="D820" i="20"/>
  <c r="D401" i="20"/>
  <c r="E267" i="20"/>
  <c r="H230" i="20"/>
  <c r="I62" i="20"/>
  <c r="I101" i="20"/>
  <c r="H516" i="20"/>
  <c r="D91" i="20"/>
  <c r="I481" i="20"/>
  <c r="I235" i="20"/>
  <c r="D272" i="20"/>
  <c r="H200" i="20"/>
  <c r="H520" i="20"/>
  <c r="H136" i="20"/>
  <c r="H1372" i="20"/>
  <c r="H712" i="20"/>
  <c r="D919" i="20"/>
  <c r="E584" i="20"/>
  <c r="D202" i="20"/>
  <c r="I405" i="20"/>
  <c r="H167" i="20"/>
  <c r="H32" i="20"/>
  <c r="E448" i="20"/>
  <c r="I140" i="20"/>
  <c r="I57" i="20"/>
  <c r="D171" i="20"/>
  <c r="D15" i="20"/>
  <c r="H397" i="20"/>
  <c r="D138" i="20"/>
  <c r="D157" i="20"/>
  <c r="I326" i="20"/>
  <c r="H11" i="20"/>
  <c r="E376" i="20"/>
  <c r="I1345" i="20"/>
  <c r="E661" i="20"/>
  <c r="I613" i="20"/>
  <c r="D513" i="20"/>
  <c r="H572" i="20"/>
  <c r="H307" i="20"/>
  <c r="D97" i="20"/>
  <c r="D135" i="20"/>
  <c r="D364" i="20"/>
  <c r="I3" i="20"/>
  <c r="E383" i="20"/>
  <c r="D127" i="20"/>
  <c r="E115" i="20"/>
  <c r="E344" i="20"/>
  <c r="H70" i="20"/>
  <c r="H123" i="20"/>
  <c r="H261" i="20"/>
  <c r="I8" i="20"/>
  <c r="I393" i="20"/>
  <c r="E433" i="20"/>
  <c r="E130" i="20"/>
  <c r="D541" i="20"/>
  <c r="E14" i="20"/>
  <c r="E84" i="20"/>
  <c r="D294" i="20"/>
  <c r="H35" i="20"/>
  <c r="E1207" i="20"/>
  <c r="I215" i="20"/>
  <c r="E256" i="20"/>
  <c r="D184" i="20"/>
  <c r="E544" i="20"/>
  <c r="H107" i="20"/>
  <c r="D165" i="20"/>
  <c r="D250" i="20"/>
  <c r="E40" i="20"/>
  <c r="E184" i="20"/>
  <c r="H340" i="20"/>
  <c r="D380" i="20"/>
  <c r="I257" i="20"/>
  <c r="D511" i="20"/>
  <c r="H537" i="20"/>
  <c r="E54" i="20"/>
  <c r="E347" i="20"/>
  <c r="H140" i="20"/>
  <c r="E59" i="20"/>
  <c r="H181" i="20"/>
  <c r="E198" i="20"/>
  <c r="D86" i="20"/>
  <c r="D163" i="20"/>
  <c r="H283" i="20"/>
  <c r="D404" i="20"/>
  <c r="F59" i="17"/>
  <c r="C27" i="17"/>
  <c r="F34" i="17"/>
  <c r="C42" i="17"/>
  <c r="F9" i="17"/>
  <c r="F23" i="17"/>
  <c r="C105" i="17"/>
  <c r="C148" i="17"/>
  <c r="C6" i="17"/>
  <c r="C25" i="17"/>
  <c r="C73" i="17"/>
  <c r="F84" i="17"/>
  <c r="C147" i="17"/>
  <c r="F140" i="17"/>
  <c r="F24" i="17"/>
  <c r="C120" i="17"/>
  <c r="C96" i="17"/>
  <c r="F16" i="17"/>
  <c r="C24" i="17"/>
  <c r="C16" i="17"/>
  <c r="C139" i="17"/>
  <c r="C151" i="17"/>
  <c r="C166" i="17"/>
  <c r="F121" i="17"/>
  <c r="F103" i="17"/>
  <c r="C71" i="17"/>
  <c r="F78" i="17"/>
  <c r="C86" i="17"/>
  <c r="F53" i="17"/>
  <c r="F35" i="17"/>
  <c r="C3" i="17"/>
  <c r="F10" i="17"/>
  <c r="C18" i="17"/>
  <c r="C85" i="17"/>
  <c r="F92" i="17"/>
  <c r="C132" i="17"/>
  <c r="F72" i="17"/>
  <c r="C146" i="17"/>
  <c r="C80" i="17"/>
  <c r="L30" i="4"/>
  <c r="L2" i="4"/>
  <c r="L24" i="4"/>
  <c r="L8" i="4"/>
  <c r="J14" i="4"/>
  <c r="J23" i="4"/>
  <c r="J18" i="4"/>
  <c r="J31" i="4"/>
  <c r="D385" i="20"/>
  <c r="I247" i="20"/>
  <c r="E307" i="20"/>
  <c r="H225" i="20"/>
  <c r="I164" i="20"/>
  <c r="H156" i="20"/>
  <c r="H529" i="20"/>
  <c r="I49" i="20"/>
  <c r="H162" i="20"/>
  <c r="D447" i="20"/>
  <c r="E364" i="20"/>
  <c r="I277" i="20"/>
  <c r="I264" i="20"/>
  <c r="E320" i="20"/>
  <c r="E146" i="20"/>
  <c r="I178" i="20"/>
  <c r="D946" i="20"/>
  <c r="I282" i="20"/>
  <c r="H134" i="20"/>
  <c r="H28" i="20"/>
  <c r="D932" i="20"/>
  <c r="D432" i="20"/>
  <c r="H189" i="20"/>
  <c r="I510" i="20"/>
  <c r="I124" i="20"/>
  <c r="F87" i="17"/>
  <c r="F26" i="17"/>
  <c r="C156" i="17"/>
  <c r="C135" i="17"/>
  <c r="C82" i="17"/>
  <c r="L25" i="4"/>
  <c r="J28" i="4"/>
  <c r="I944" i="20"/>
  <c r="I158" i="20"/>
  <c r="I243" i="20"/>
  <c r="H133" i="20"/>
  <c r="D39" i="20"/>
  <c r="E175" i="20"/>
  <c r="E145" i="20"/>
  <c r="D13" i="20"/>
  <c r="I6" i="20"/>
  <c r="D137" i="20"/>
  <c r="E572" i="20"/>
  <c r="E65" i="20"/>
  <c r="I5" i="20"/>
  <c r="I24" i="20"/>
  <c r="D48" i="20"/>
  <c r="I33" i="20"/>
  <c r="I192" i="20"/>
  <c r="E89" i="20"/>
  <c r="I489" i="20"/>
  <c r="E370" i="20"/>
  <c r="I770" i="20"/>
  <c r="H891" i="20"/>
  <c r="I836" i="20"/>
  <c r="H224" i="20"/>
  <c r="E552" i="20"/>
  <c r="H96" i="20"/>
  <c r="I240" i="20"/>
  <c r="D57" i="20"/>
  <c r="I440" i="20"/>
  <c r="E416" i="20"/>
  <c r="D25" i="20"/>
  <c r="H99" i="20"/>
  <c r="H202" i="20"/>
  <c r="E112" i="20"/>
  <c r="E534" i="20"/>
  <c r="H1482" i="20"/>
  <c r="H718" i="20"/>
  <c r="E799" i="20"/>
  <c r="H745" i="20"/>
  <c r="I383" i="20"/>
  <c r="D483" i="20"/>
  <c r="E316" i="20"/>
  <c r="I125" i="20"/>
  <c r="E12" i="20"/>
  <c r="H176" i="20"/>
  <c r="I119" i="20"/>
  <c r="H269" i="20"/>
  <c r="D161" i="20"/>
  <c r="E452" i="20"/>
  <c r="H558" i="20"/>
  <c r="E123" i="20"/>
  <c r="I398" i="20"/>
  <c r="D1126" i="20"/>
  <c r="E622" i="20"/>
  <c r="D749" i="20"/>
  <c r="E693" i="20"/>
  <c r="H301" i="20"/>
  <c r="H596" i="20"/>
  <c r="D238" i="20"/>
  <c r="H42" i="20"/>
  <c r="H246" i="20"/>
  <c r="H146" i="20"/>
  <c r="H36" i="20"/>
  <c r="I430" i="20"/>
  <c r="I112" i="20"/>
  <c r="H380" i="20"/>
  <c r="E489" i="20"/>
  <c r="I148" i="20"/>
  <c r="I309" i="20"/>
  <c r="E70" i="20"/>
  <c r="D40" i="20"/>
  <c r="D599" i="20"/>
  <c r="D5" i="20"/>
  <c r="D59" i="20"/>
  <c r="H345" i="20"/>
  <c r="H27" i="20"/>
  <c r="H412" i="20"/>
  <c r="D468" i="20"/>
  <c r="D147" i="20"/>
  <c r="D1313" i="20"/>
  <c r="I865" i="20"/>
  <c r="D612" i="20"/>
  <c r="E236" i="20"/>
  <c r="H294" i="20"/>
  <c r="I566" i="20"/>
  <c r="E400" i="20"/>
  <c r="E49" i="20"/>
  <c r="E139" i="20"/>
  <c r="H377" i="20"/>
  <c r="E298" i="20"/>
  <c r="D436" i="20"/>
  <c r="H67" i="20"/>
  <c r="I204" i="20"/>
  <c r="H404" i="20"/>
  <c r="I172" i="20"/>
  <c r="I25" i="20"/>
  <c r="E144" i="20"/>
  <c r="E328" i="20"/>
  <c r="I186" i="20"/>
  <c r="H481" i="20"/>
  <c r="I120" i="20"/>
  <c r="D233" i="20"/>
  <c r="I390" i="20"/>
  <c r="D444" i="20"/>
  <c r="E541" i="20"/>
  <c r="D263" i="20"/>
  <c r="I98" i="20"/>
  <c r="D255" i="20"/>
  <c r="I173" i="20"/>
  <c r="E135" i="20"/>
  <c r="E979" i="20"/>
  <c r="E161" i="20"/>
  <c r="H59" i="20"/>
  <c r="H217" i="20"/>
  <c r="E497" i="20"/>
  <c r="E251" i="20"/>
  <c r="I159" i="20"/>
  <c r="I59" i="20"/>
  <c r="D101" i="20"/>
  <c r="D79" i="20"/>
  <c r="D117" i="20"/>
  <c r="E306" i="20"/>
  <c r="H75" i="20"/>
  <c r="D47" i="20"/>
  <c r="I32" i="20"/>
  <c r="H321" i="20"/>
  <c r="E22" i="20"/>
  <c r="I562" i="20"/>
  <c r="I1125" i="20"/>
  <c r="H787" i="20"/>
  <c r="D881" i="20"/>
  <c r="E550" i="20"/>
  <c r="I464" i="20"/>
  <c r="I357" i="20"/>
  <c r="D347" i="20"/>
  <c r="E295" i="20"/>
  <c r="H168" i="20"/>
  <c r="I72" i="20"/>
  <c r="D200" i="20"/>
  <c r="I129" i="20"/>
  <c r="H19" i="20"/>
  <c r="D443" i="20"/>
  <c r="H61" i="20"/>
  <c r="H1326" i="20"/>
  <c r="E722" i="20"/>
  <c r="I604" i="20"/>
  <c r="D465" i="20"/>
  <c r="H411" i="20"/>
  <c r="H290" i="20"/>
  <c r="E397" i="20"/>
  <c r="E79" i="20"/>
  <c r="E512" i="20"/>
  <c r="I67" i="20"/>
  <c r="H37" i="20"/>
  <c r="D230" i="20"/>
  <c r="I45" i="20"/>
  <c r="I545" i="20"/>
  <c r="E104" i="20"/>
  <c r="I137" i="20"/>
  <c r="E181" i="20"/>
  <c r="I798" i="20"/>
  <c r="D626" i="20"/>
  <c r="I676" i="20"/>
  <c r="D562" i="20"/>
  <c r="E327" i="20"/>
  <c r="E212" i="20"/>
  <c r="D344" i="20"/>
  <c r="D26" i="20"/>
  <c r="D428" i="20"/>
  <c r="E117" i="20"/>
  <c r="H480" i="20"/>
  <c r="I22" i="20"/>
  <c r="H165" i="20"/>
  <c r="H461" i="20"/>
  <c r="H29" i="20"/>
  <c r="D51" i="20"/>
  <c r="E243" i="20"/>
  <c r="E122" i="20"/>
  <c r="I554" i="20"/>
  <c r="I106" i="20"/>
  <c r="D125" i="20"/>
  <c r="I213" i="20"/>
  <c r="E176" i="20"/>
  <c r="I13" i="20"/>
  <c r="H493" i="20"/>
  <c r="E97" i="20"/>
  <c r="D83" i="20"/>
  <c r="D732" i="20"/>
  <c r="I894" i="20"/>
  <c r="H608" i="20"/>
  <c r="I275" i="20"/>
  <c r="D262" i="20"/>
  <c r="I469" i="20"/>
  <c r="D166" i="20"/>
  <c r="D529" i="20"/>
  <c r="D34" i="20"/>
  <c r="E110" i="20"/>
  <c r="D80" i="20"/>
  <c r="E408" i="20"/>
  <c r="I138" i="20"/>
  <c r="D179" i="20"/>
  <c r="H485" i="20"/>
  <c r="H53" i="20"/>
  <c r="I317" i="20"/>
  <c r="E78" i="20"/>
  <c r="E440" i="20"/>
  <c r="E200" i="20"/>
  <c r="H369" i="20"/>
  <c r="I349" i="20"/>
  <c r="D324" i="20"/>
  <c r="D149" i="20"/>
  <c r="E170" i="20"/>
  <c r="H239" i="20"/>
  <c r="D356" i="20"/>
  <c r="D185" i="20"/>
  <c r="D332" i="20"/>
  <c r="I80" i="20"/>
  <c r="E30" i="20"/>
  <c r="F27" i="17"/>
  <c r="C125" i="17"/>
  <c r="F2" i="17"/>
  <c r="C10" i="17"/>
  <c r="C49" i="17"/>
  <c r="C93" i="17"/>
  <c r="F100" i="17"/>
  <c r="C13" i="17"/>
  <c r="C9" i="17"/>
  <c r="F36" i="17"/>
  <c r="C140" i="17"/>
  <c r="C104" i="17"/>
  <c r="F32" i="17"/>
  <c r="C60" i="17"/>
  <c r="C40" i="17"/>
  <c r="C144" i="17"/>
  <c r="C159" i="17"/>
  <c r="C4" i="17"/>
  <c r="F125" i="17"/>
  <c r="F139" i="17"/>
  <c r="C107" i="17"/>
  <c r="F114" i="17"/>
  <c r="C122" i="17"/>
  <c r="F89" i="17"/>
  <c r="F71" i="17"/>
  <c r="C39" i="17"/>
  <c r="F46" i="17"/>
  <c r="C54" i="17"/>
  <c r="F21" i="17"/>
  <c r="F3" i="17"/>
  <c r="C17" i="17"/>
  <c r="C65" i="17"/>
  <c r="C61" i="17"/>
  <c r="F80" i="17"/>
  <c r="C8" i="17"/>
  <c r="C44" i="17"/>
  <c r="C76" i="17"/>
  <c r="F141" i="17"/>
  <c r="L33" i="4"/>
  <c r="L28" i="4"/>
  <c r="L3" i="4"/>
  <c r="L29" i="4"/>
  <c r="L13" i="4"/>
  <c r="J16" i="4"/>
  <c r="J30" i="4"/>
  <c r="J20" i="4"/>
  <c r="J33" i="4"/>
  <c r="H843" i="20"/>
  <c r="I473" i="20"/>
  <c r="I450" i="20"/>
  <c r="H8" i="20"/>
  <c r="I641" i="20"/>
  <c r="D348" i="20"/>
  <c r="E476" i="20"/>
  <c r="E329" i="20"/>
  <c r="E454" i="20"/>
  <c r="H46" i="20"/>
  <c r="D49" i="20"/>
  <c r="I58" i="20"/>
  <c r="I276" i="20"/>
  <c r="D30" i="20"/>
  <c r="E187" i="20"/>
  <c r="H95" i="20"/>
  <c r="I581" i="20"/>
  <c r="D543" i="20"/>
  <c r="H295" i="20"/>
  <c r="I81" i="20"/>
  <c r="E1351" i="20"/>
  <c r="D119" i="20"/>
  <c r="E69" i="20"/>
  <c r="D85" i="20"/>
  <c r="D889" i="20"/>
  <c r="E91" i="20"/>
  <c r="E121" i="20"/>
  <c r="D107" i="20"/>
  <c r="H587" i="20"/>
  <c r="E315" i="20"/>
  <c r="I234" i="20"/>
  <c r="H569" i="20"/>
  <c r="C106" i="17"/>
  <c r="C19" i="17"/>
  <c r="C113" i="17"/>
  <c r="C136" i="17"/>
  <c r="C67" i="17"/>
  <c r="C14" i="17"/>
  <c r="J12" i="4"/>
  <c r="I638" i="20"/>
  <c r="E272" i="20"/>
  <c r="I179" i="20"/>
  <c r="D293" i="20"/>
  <c r="E226" i="20"/>
  <c r="I210" i="20"/>
  <c r="D260" i="20"/>
  <c r="D420" i="20"/>
  <c r="D207" i="20"/>
  <c r="I130" i="20"/>
  <c r="H122" i="20"/>
  <c r="D114" i="20"/>
  <c r="E368" i="20"/>
  <c r="H208" i="20"/>
  <c r="H24" i="20"/>
  <c r="I65" i="20"/>
  <c r="H116" i="20"/>
  <c r="D112" i="20"/>
  <c r="D274" i="20"/>
  <c r="I842" i="20"/>
  <c r="H955" i="20"/>
  <c r="I897" i="20"/>
  <c r="E193" i="20"/>
  <c r="D338" i="20"/>
  <c r="H138" i="20"/>
  <c r="D492" i="20"/>
  <c r="I494" i="20"/>
  <c r="E9" i="20"/>
  <c r="H198" i="20"/>
  <c r="E86" i="20"/>
  <c r="D523" i="20"/>
  <c r="I135" i="20"/>
  <c r="I381" i="20"/>
  <c r="D10" i="20"/>
  <c r="E1372" i="20"/>
  <c r="H778" i="20"/>
  <c r="E873" i="20"/>
  <c r="H818" i="20"/>
  <c r="I447" i="20"/>
  <c r="D563" i="20"/>
  <c r="I520" i="20"/>
  <c r="I70" i="20"/>
  <c r="E76" i="20"/>
  <c r="I209" i="20"/>
  <c r="H62" i="20"/>
  <c r="I585" i="20"/>
  <c r="H441" i="20"/>
  <c r="E39" i="20"/>
  <c r="E472" i="20"/>
  <c r="E142" i="20"/>
  <c r="D315" i="20"/>
  <c r="I54" i="20"/>
  <c r="H1040" i="20"/>
  <c r="E685" i="20"/>
  <c r="D807" i="20"/>
  <c r="E755" i="20"/>
  <c r="H363" i="20"/>
  <c r="I260" i="20"/>
  <c r="H433" i="20"/>
  <c r="H2" i="20"/>
  <c r="D23" i="20"/>
  <c r="I300" i="20"/>
  <c r="D98" i="20"/>
  <c r="I303" i="20"/>
  <c r="E357" i="20"/>
  <c r="I171" i="20"/>
  <c r="D388" i="20"/>
  <c r="D45" i="20"/>
  <c r="D507" i="20"/>
  <c r="E303" i="20"/>
  <c r="H83" i="20"/>
  <c r="H565" i="20"/>
  <c r="E17" i="20"/>
  <c r="I88" i="20"/>
  <c r="H299" i="20"/>
  <c r="D170" i="20"/>
  <c r="H216" i="20"/>
  <c r="H154" i="20"/>
  <c r="H166" i="20"/>
  <c r="E1245" i="20"/>
  <c r="D943" i="20"/>
  <c r="D675" i="20"/>
  <c r="E310" i="20"/>
  <c r="D271" i="20"/>
  <c r="H106" i="20"/>
  <c r="H368" i="20"/>
  <c r="H235" i="20"/>
  <c r="I197" i="20"/>
  <c r="D290" i="20"/>
  <c r="I109" i="20"/>
  <c r="E569" i="20"/>
  <c r="I251" i="20"/>
  <c r="D252" i="20"/>
  <c r="E480" i="20"/>
  <c r="E150" i="20"/>
  <c r="E234" i="20"/>
  <c r="D89" i="20"/>
  <c r="H124" i="20"/>
  <c r="I96" i="20"/>
  <c r="H523" i="20"/>
  <c r="E158" i="20"/>
  <c r="D189" i="20"/>
  <c r="H130" i="20"/>
  <c r="E183" i="20"/>
  <c r="D69" i="20"/>
  <c r="I462" i="20"/>
  <c r="E41" i="20"/>
  <c r="I30" i="20"/>
  <c r="E202" i="20"/>
  <c r="E7" i="20"/>
  <c r="D633" i="20"/>
  <c r="E380" i="20"/>
  <c r="H252" i="20"/>
  <c r="I11" i="20"/>
  <c r="D201" i="20"/>
  <c r="H4" i="20"/>
  <c r="E392" i="20"/>
  <c r="E53" i="20"/>
  <c r="H100" i="20"/>
  <c r="H56" i="20"/>
  <c r="D596" i="20"/>
  <c r="D396" i="20"/>
  <c r="D122" i="20"/>
  <c r="D339" i="20"/>
  <c r="I373" i="20"/>
  <c r="I89" i="20"/>
  <c r="H161" i="20"/>
  <c r="I1072" i="20"/>
  <c r="I927" i="20"/>
  <c r="I667" i="20"/>
  <c r="D544" i="20"/>
  <c r="D218" i="20"/>
  <c r="D298" i="20"/>
  <c r="D223" i="20"/>
  <c r="I413" i="20"/>
  <c r="D500" i="20"/>
  <c r="D103" i="20"/>
  <c r="H91" i="20"/>
  <c r="H12" i="20"/>
  <c r="E577" i="20"/>
  <c r="H409" i="20"/>
  <c r="D144" i="20"/>
  <c r="D784" i="20"/>
  <c r="H846" i="20"/>
  <c r="I737" i="20"/>
  <c r="I258" i="20"/>
  <c r="I541" i="20"/>
  <c r="I421" i="20"/>
  <c r="H545" i="20"/>
  <c r="D141" i="20"/>
  <c r="D503" i="20"/>
  <c r="E128" i="20"/>
  <c r="E31" i="20"/>
  <c r="H329" i="20"/>
  <c r="I86" i="20"/>
  <c r="E159" i="20"/>
  <c r="I189" i="20"/>
  <c r="E62" i="20"/>
  <c r="I69" i="20"/>
  <c r="H573" i="20"/>
  <c r="D852" i="20"/>
  <c r="E782" i="20"/>
  <c r="H671" i="20"/>
  <c r="I335" i="20"/>
  <c r="H475" i="20"/>
  <c r="H352" i="20"/>
  <c r="E461" i="20"/>
  <c r="I122" i="20"/>
  <c r="D411" i="20"/>
  <c r="D60" i="20"/>
  <c r="D186" i="20"/>
  <c r="E264" i="20"/>
  <c r="D120" i="20"/>
  <c r="E360" i="20"/>
  <c r="D162" i="20"/>
  <c r="I181" i="20"/>
  <c r="H277" i="20"/>
  <c r="E133" i="20"/>
  <c r="D104" i="20"/>
  <c r="D508" i="20"/>
  <c r="I35" i="20"/>
  <c r="H5" i="20"/>
  <c r="E325" i="20"/>
  <c r="D111" i="20"/>
  <c r="E504" i="20"/>
  <c r="D77" i="20"/>
  <c r="I97" i="20"/>
  <c r="H903" i="20"/>
  <c r="D703" i="20"/>
  <c r="E588" i="20"/>
  <c r="H284" i="20"/>
  <c r="E391" i="20"/>
  <c r="D408" i="20"/>
  <c r="H39" i="20"/>
  <c r="E561" i="20"/>
  <c r="H101" i="20"/>
  <c r="H595" i="20"/>
  <c r="I19" i="20"/>
  <c r="H93" i="20"/>
  <c r="I64" i="20"/>
  <c r="D65" i="20"/>
  <c r="H472" i="20"/>
  <c r="E152" i="20"/>
  <c r="I273" i="20"/>
  <c r="I77" i="20"/>
  <c r="I43" i="20"/>
  <c r="H13" i="20"/>
  <c r="D90" i="20"/>
  <c r="E32" i="20"/>
  <c r="H533" i="20"/>
  <c r="I454" i="20"/>
  <c r="I199" i="20"/>
  <c r="H153" i="20"/>
  <c r="E94" i="20"/>
  <c r="H385" i="20"/>
  <c r="D2" i="20"/>
  <c r="I218" i="20"/>
  <c r="C117" i="17"/>
  <c r="F124" i="17"/>
  <c r="C29" i="17"/>
  <c r="C33" i="17"/>
  <c r="F52" i="17"/>
  <c r="F28" i="17"/>
  <c r="C116" i="17"/>
  <c r="F48" i="17"/>
  <c r="C88" i="17"/>
  <c r="C48" i="17"/>
  <c r="C152" i="17"/>
  <c r="C167" i="17"/>
  <c r="C20" i="17"/>
  <c r="F129" i="17"/>
  <c r="C145" i="17"/>
  <c r="C111" i="17"/>
  <c r="F118" i="17"/>
  <c r="C126" i="17"/>
  <c r="F93" i="17"/>
  <c r="F107" i="17"/>
  <c r="C75" i="17"/>
  <c r="F82" i="17"/>
  <c r="C90" i="17"/>
  <c r="F57" i="17"/>
  <c r="F39" i="17"/>
  <c r="C7" i="17"/>
  <c r="F14" i="17"/>
  <c r="C22" i="17"/>
  <c r="C101" i="17"/>
  <c r="F116" i="17"/>
  <c r="C162" i="17"/>
  <c r="F88" i="17"/>
  <c r="F12" i="17"/>
  <c r="C100" i="17"/>
  <c r="C127" i="17"/>
  <c r="F134" i="17"/>
  <c r="C142" i="17"/>
  <c r="F109" i="17"/>
  <c r="L14" i="4"/>
  <c r="L10" i="4"/>
  <c r="L12" i="4"/>
  <c r="L35" i="4"/>
  <c r="L19" i="4"/>
  <c r="J5" i="4"/>
  <c r="J32" i="4"/>
  <c r="J25" i="4"/>
  <c r="J11" i="4"/>
  <c r="J29" i="4"/>
  <c r="D382" i="20"/>
  <c r="H962" i="20"/>
  <c r="D73" i="20"/>
  <c r="I924" i="20"/>
  <c r="I565" i="20"/>
  <c r="D392" i="20"/>
  <c r="D6" i="20"/>
  <c r="H535" i="20"/>
  <c r="I193" i="20"/>
  <c r="D126" i="20"/>
  <c r="D482" i="20"/>
  <c r="E401" i="20"/>
  <c r="I15" i="20"/>
  <c r="H303" i="20"/>
  <c r="D279" i="20"/>
  <c r="I143" i="20"/>
  <c r="I84" i="20"/>
  <c r="D7" i="20"/>
  <c r="H389" i="20"/>
  <c r="D264" i="20"/>
  <c r="I265" i="20"/>
  <c r="H150" i="20"/>
  <c r="I85" i="20"/>
  <c r="D93" i="20"/>
  <c r="D203" i="20"/>
  <c r="H18" i="20"/>
  <c r="I208" i="20"/>
  <c r="D130" i="20"/>
  <c r="H1340" i="20"/>
  <c r="E38" i="20"/>
  <c r="H40" i="20"/>
  <c r="E500" i="20"/>
  <c r="D131" i="20"/>
  <c r="H381" i="20"/>
  <c r="F73" i="17"/>
  <c r="F51" i="17"/>
  <c r="C57" i="17"/>
  <c r="F76" i="17"/>
  <c r="F74" i="17"/>
  <c r="C69" i="17"/>
  <c r="J7" i="4"/>
  <c r="E837" i="20"/>
  <c r="H815" i="20"/>
  <c r="D765" i="20"/>
  <c r="I961" i="20"/>
  <c r="E266" i="20"/>
  <c r="D402" i="20"/>
  <c r="H497" i="20"/>
  <c r="E199" i="20"/>
  <c r="I52" i="20"/>
  <c r="H309" i="20"/>
  <c r="I44" i="20"/>
  <c r="I365" i="20"/>
  <c r="H505" i="20"/>
  <c r="E201" i="20"/>
  <c r="H276" i="20"/>
  <c r="E73" i="20"/>
  <c r="I127" i="20"/>
  <c r="H260" i="20"/>
  <c r="D312" i="20"/>
  <c r="I270" i="20"/>
  <c r="E141" i="20"/>
  <c r="E389" i="20"/>
  <c r="I793" i="20"/>
  <c r="H618" i="20"/>
  <c r="E935" i="20"/>
  <c r="H879" i="20"/>
  <c r="H597" i="20"/>
  <c r="I320" i="20"/>
  <c r="E444" i="20"/>
  <c r="E116" i="20"/>
  <c r="D87" i="20"/>
  <c r="E217" i="20"/>
  <c r="E178" i="20"/>
  <c r="H312" i="20"/>
  <c r="E421" i="20"/>
  <c r="E103" i="20"/>
  <c r="E424" i="20"/>
  <c r="D20" i="20"/>
  <c r="H44" i="20"/>
  <c r="I437" i="20"/>
  <c r="I94" i="20"/>
  <c r="H64" i="20"/>
  <c r="H205" i="20"/>
  <c r="I333" i="20"/>
  <c r="E24" i="20"/>
  <c r="I395" i="20"/>
  <c r="I903" i="20"/>
  <c r="D868" i="20"/>
  <c r="E827" i="20"/>
  <c r="I511" i="20"/>
  <c r="H242" i="20"/>
  <c r="D360" i="20"/>
  <c r="D17" i="20"/>
  <c r="I53" i="20"/>
  <c r="D153" i="20"/>
  <c r="E95" i="20"/>
  <c r="E220" i="20"/>
  <c r="D352" i="20"/>
  <c r="D50" i="20"/>
  <c r="D371" i="20"/>
  <c r="D109" i="20"/>
  <c r="I177" i="20"/>
  <c r="H337" i="20"/>
  <c r="H10" i="20"/>
  <c r="I183" i="20"/>
  <c r="E180" i="20"/>
  <c r="I149" i="20"/>
  <c r="E1517" i="20"/>
  <c r="H837" i="20"/>
  <c r="I728" i="20"/>
  <c r="D736" i="20"/>
  <c r="H427" i="20"/>
  <c r="E415" i="20"/>
  <c r="E533" i="20"/>
  <c r="I201" i="20"/>
  <c r="D359" i="20"/>
  <c r="D123" i="20"/>
  <c r="D11" i="20"/>
  <c r="I477" i="20"/>
  <c r="I14" i="20"/>
  <c r="H151" i="20"/>
  <c r="E530" i="20"/>
  <c r="I75" i="20"/>
  <c r="I142" i="20"/>
  <c r="E286" i="20"/>
  <c r="D142" i="20"/>
  <c r="H306" i="20"/>
  <c r="E81" i="20"/>
  <c r="H68" i="20"/>
  <c r="E585" i="20"/>
  <c r="D320" i="20"/>
  <c r="D18" i="20"/>
  <c r="D484" i="20"/>
  <c r="H157" i="20"/>
  <c r="H188" i="20"/>
  <c r="I278" i="20"/>
  <c r="H220" i="20"/>
  <c r="I27" i="20"/>
  <c r="D132" i="20"/>
  <c r="H361" i="20"/>
  <c r="E4" i="20"/>
  <c r="D160" i="20"/>
  <c r="H175" i="20"/>
  <c r="D557" i="20"/>
  <c r="D150" i="20"/>
  <c r="E23" i="20"/>
  <c r="E496" i="20"/>
  <c r="I190" i="20"/>
  <c r="H473" i="20"/>
  <c r="H282" i="20"/>
  <c r="E987" i="20"/>
  <c r="E761" i="20"/>
  <c r="H648" i="20"/>
  <c r="I318" i="20"/>
  <c r="E374" i="20"/>
  <c r="H416" i="20"/>
  <c r="D472" i="20"/>
  <c r="H103" i="20"/>
  <c r="D572" i="20"/>
  <c r="H173" i="20"/>
  <c r="E96" i="20"/>
  <c r="H393" i="20"/>
  <c r="I147" i="20"/>
  <c r="I203" i="20"/>
  <c r="D452" i="20"/>
  <c r="H22" i="20"/>
  <c r="H45" i="20"/>
  <c r="D195" i="20"/>
  <c r="E179" i="20"/>
  <c r="D379" i="20"/>
  <c r="D28" i="20"/>
  <c r="I150" i="20"/>
  <c r="I445" i="20"/>
  <c r="H88" i="20"/>
  <c r="D74" i="20"/>
  <c r="E543" i="20"/>
  <c r="I117" i="20"/>
  <c r="D139" i="20"/>
  <c r="E47" i="20"/>
  <c r="D216" i="20"/>
  <c r="I132" i="20"/>
  <c r="H77" i="20"/>
  <c r="I107" i="20"/>
  <c r="E553" i="20"/>
  <c r="D1180" i="20"/>
  <c r="D694" i="20"/>
  <c r="I797" i="20"/>
  <c r="H240" i="20"/>
  <c r="D278" i="20"/>
  <c r="E332" i="20"/>
  <c r="I163" i="20"/>
  <c r="E50" i="20"/>
  <c r="I283" i="20"/>
  <c r="H125" i="20"/>
  <c r="D12" i="20"/>
  <c r="E340" i="20"/>
  <c r="H66" i="20"/>
  <c r="H119" i="20"/>
  <c r="D549" i="20"/>
  <c r="E125" i="20"/>
  <c r="I524" i="20"/>
  <c r="H69" i="20"/>
  <c r="H227" i="20"/>
  <c r="I325" i="20"/>
  <c r="H30" i="20"/>
  <c r="D194" i="20"/>
  <c r="E147" i="20"/>
  <c r="I461" i="20"/>
  <c r="I51" i="20"/>
  <c r="E71" i="20"/>
  <c r="I970" i="20"/>
  <c r="H907" i="20"/>
  <c r="H747" i="20"/>
  <c r="I399" i="20"/>
  <c r="H532" i="20"/>
  <c r="D281" i="20"/>
  <c r="I133" i="20"/>
  <c r="I151" i="20"/>
  <c r="H192" i="20"/>
  <c r="E42" i="20"/>
  <c r="H324" i="20"/>
  <c r="D246" i="20"/>
  <c r="I198" i="20"/>
  <c r="E36" i="20"/>
  <c r="I248" i="20"/>
  <c r="D42" i="20"/>
  <c r="I485" i="20"/>
  <c r="H449" i="20"/>
  <c r="H144" i="20"/>
  <c r="D460" i="20"/>
  <c r="I99" i="20"/>
  <c r="H420" i="20"/>
  <c r="E308" i="20"/>
  <c r="H34" i="20"/>
  <c r="H336" i="20"/>
  <c r="E105" i="20"/>
  <c r="H76" i="20"/>
  <c r="E599" i="20"/>
  <c r="H748" i="20"/>
  <c r="E856" i="20"/>
  <c r="E652" i="20"/>
  <c r="H346" i="20"/>
  <c r="E455" i="20"/>
  <c r="H65" i="20"/>
  <c r="E204" i="20"/>
  <c r="I362" i="20"/>
  <c r="I175" i="20"/>
  <c r="H468" i="20"/>
  <c r="I574" i="20"/>
  <c r="I83" i="20"/>
  <c r="H197" i="20"/>
  <c r="E365" i="20"/>
  <c r="H250" i="20"/>
  <c r="D52" i="20"/>
  <c r="I538" i="20"/>
  <c r="D66" i="20"/>
  <c r="D403" i="20"/>
  <c r="H54" i="20"/>
  <c r="F60" i="17"/>
  <c r="C128" i="17"/>
  <c r="F56" i="17"/>
  <c r="C108" i="17"/>
  <c r="C68" i="17"/>
  <c r="C160" i="17"/>
  <c r="C12" i="17"/>
  <c r="C32" i="17"/>
  <c r="F133" i="17"/>
  <c r="C153" i="17"/>
  <c r="C115" i="17"/>
  <c r="F122" i="17"/>
  <c r="C130" i="17"/>
  <c r="F97" i="17"/>
  <c r="F111" i="17"/>
  <c r="C79" i="17"/>
  <c r="F86" i="17"/>
  <c r="C94" i="17"/>
  <c r="F61" i="17"/>
  <c r="F75" i="17"/>
  <c r="C43" i="17"/>
  <c r="F50" i="17"/>
  <c r="C58" i="17"/>
  <c r="F25" i="17"/>
  <c r="F7" i="17"/>
  <c r="C21" i="17"/>
  <c r="C77" i="17"/>
  <c r="C89" i="17"/>
  <c r="F96" i="17"/>
  <c r="C36" i="17"/>
  <c r="C56" i="17"/>
  <c r="C112" i="17"/>
  <c r="C149" i="17"/>
  <c r="F127" i="17"/>
  <c r="C95" i="17"/>
  <c r="F102" i="17"/>
  <c r="C110" i="17"/>
  <c r="F77" i="17"/>
  <c r="L23" i="4"/>
  <c r="L17" i="4"/>
  <c r="L31" i="4"/>
  <c r="L7" i="4"/>
  <c r="J2" i="4"/>
  <c r="J27" i="4"/>
  <c r="J10" i="4"/>
  <c r="J15" i="4"/>
  <c r="I26" i="20"/>
  <c r="I214" i="20"/>
  <c r="H426" i="20"/>
  <c r="I63" i="20"/>
  <c r="D311" i="20"/>
  <c r="I93" i="20"/>
  <c r="H428" i="20"/>
  <c r="H180" i="20"/>
  <c r="I269" i="20"/>
  <c r="H226" i="20"/>
  <c r="I71" i="20"/>
  <c r="E230" i="20"/>
  <c r="H413" i="20"/>
  <c r="H291" i="20"/>
  <c r="H41" i="20"/>
  <c r="H137" i="20"/>
  <c r="E11" i="20"/>
  <c r="E351" i="20"/>
  <c r="E174" i="20"/>
  <c r="E299" i="20"/>
  <c r="E3" i="20"/>
  <c r="E1152" i="20"/>
  <c r="I361" i="20"/>
  <c r="H20" i="20"/>
  <c r="H696" i="20"/>
  <c r="D242" i="20"/>
  <c r="I131" i="20"/>
  <c r="E388" i="20"/>
  <c r="H928" i="20"/>
  <c r="E177" i="20"/>
  <c r="D197" i="20"/>
  <c r="C55" i="17"/>
  <c r="C34" i="17"/>
  <c r="C5" i="17"/>
  <c r="C143" i="17"/>
  <c r="F49" i="17"/>
  <c r="L20" i="4"/>
  <c r="D761" i="20"/>
  <c r="E629" i="20"/>
  <c r="I801" i="20"/>
  <c r="E888" i="20"/>
  <c r="D261" i="20"/>
  <c r="I384" i="20"/>
  <c r="H577" i="20"/>
  <c r="D180" i="20"/>
  <c r="D148" i="20"/>
  <c r="H373" i="20"/>
  <c r="H155" i="20"/>
  <c r="H549" i="20"/>
  <c r="H554" i="20"/>
  <c r="I144" i="20"/>
  <c r="D267" i="20"/>
  <c r="D84" i="20"/>
  <c r="E55" i="20"/>
  <c r="H320" i="20"/>
  <c r="D58" i="20"/>
  <c r="D129" i="20"/>
  <c r="D276" i="20"/>
  <c r="D115" i="20"/>
  <c r="D188" i="20"/>
  <c r="H265" i="20"/>
  <c r="E453" i="20"/>
  <c r="H728" i="20"/>
  <c r="H898" i="20"/>
  <c r="H709" i="20"/>
  <c r="D796" i="20"/>
  <c r="I560" i="20"/>
  <c r="H302" i="20"/>
  <c r="E508" i="20"/>
  <c r="D81" i="20"/>
  <c r="I116" i="20"/>
  <c r="E277" i="20"/>
  <c r="I108" i="20"/>
  <c r="H376" i="20"/>
  <c r="E485" i="20"/>
  <c r="H47" i="20"/>
  <c r="D435" i="20"/>
  <c r="I152" i="20"/>
  <c r="H171" i="20"/>
  <c r="E242" i="20"/>
  <c r="D376" i="20"/>
  <c r="H127" i="20"/>
  <c r="I330" i="20"/>
  <c r="I166" i="20"/>
  <c r="I397" i="20"/>
  <c r="H527" i="20"/>
  <c r="I114" i="20"/>
  <c r="D4" i="20"/>
  <c r="H344" i="20"/>
  <c r="H15" i="20"/>
  <c r="H342" i="20"/>
  <c r="E819" i="20"/>
  <c r="E658" i="20"/>
  <c r="I382" i="20"/>
  <c r="H491" i="20"/>
  <c r="E237" i="20"/>
  <c r="D424" i="20"/>
  <c r="I47" i="20"/>
  <c r="H17" i="20"/>
  <c r="D226" i="20"/>
  <c r="H55" i="20"/>
  <c r="E294" i="20"/>
  <c r="D416" i="20"/>
  <c r="D182" i="20"/>
  <c r="D519" i="20"/>
  <c r="H86" i="20"/>
  <c r="H109" i="20"/>
  <c r="I501" i="20"/>
  <c r="I38" i="20"/>
  <c r="I12" i="20"/>
  <c r="H117" i="20"/>
  <c r="H525" i="20"/>
  <c r="D756" i="20"/>
  <c r="I871" i="20"/>
  <c r="H300" i="20"/>
  <c r="E438" i="20"/>
  <c r="I465" i="20"/>
  <c r="D530" i="20"/>
  <c r="E182" i="20"/>
  <c r="D475" i="20"/>
  <c r="I202" i="20"/>
  <c r="D172" i="20"/>
  <c r="D229" i="20"/>
  <c r="I78" i="20"/>
  <c r="D113" i="20"/>
  <c r="I231" i="20"/>
  <c r="E2" i="20"/>
  <c r="E56" i="20"/>
  <c r="H401" i="20"/>
  <c r="H74" i="20"/>
  <c r="H177" i="20"/>
  <c r="E188" i="20"/>
  <c r="H131" i="20"/>
  <c r="E250" i="20"/>
  <c r="D384" i="20"/>
  <c r="E134" i="20"/>
  <c r="I261" i="20"/>
  <c r="E34" i="20"/>
  <c r="H356" i="20"/>
  <c r="E21" i="20"/>
  <c r="D174" i="20"/>
  <c r="D579" i="20"/>
  <c r="I46" i="20"/>
  <c r="I354" i="20"/>
  <c r="E137" i="20"/>
  <c r="D168" i="20"/>
  <c r="I36" i="20"/>
  <c r="E64" i="20"/>
  <c r="E196" i="20"/>
  <c r="E1501" i="20"/>
  <c r="E918" i="20"/>
  <c r="H805" i="20"/>
  <c r="E235" i="20"/>
  <c r="D354" i="20"/>
  <c r="I252" i="20"/>
  <c r="I222" i="20"/>
  <c r="E113" i="20"/>
  <c r="I239" i="20"/>
  <c r="E153" i="20"/>
  <c r="D75" i="20"/>
  <c r="I537" i="20"/>
  <c r="H25" i="20"/>
  <c r="E197" i="20"/>
  <c r="I322" i="20"/>
  <c r="D106" i="20"/>
  <c r="E348" i="20"/>
  <c r="D297" i="20"/>
  <c r="E63" i="20"/>
  <c r="D82" i="20"/>
  <c r="D187" i="20"/>
  <c r="E428" i="20"/>
  <c r="H98" i="20"/>
  <c r="E1286" i="20"/>
  <c r="D823" i="20"/>
  <c r="E713" i="20"/>
  <c r="I463" i="20"/>
  <c r="E521" i="20"/>
  <c r="H504" i="20"/>
  <c r="H172" i="20"/>
  <c r="D14" i="20"/>
  <c r="I345" i="20"/>
  <c r="I18" i="20"/>
  <c r="I41" i="20"/>
  <c r="H457" i="20"/>
  <c r="H129" i="20"/>
  <c r="E100" i="20"/>
  <c r="H257" i="20"/>
  <c r="E155" i="20"/>
  <c r="D211" i="20"/>
  <c r="D268" i="20"/>
  <c r="I91" i="20"/>
  <c r="H543" i="20"/>
  <c r="D92" i="20"/>
  <c r="H132" i="20"/>
  <c r="I509" i="20"/>
  <c r="H287" i="20"/>
  <c r="H94" i="20"/>
  <c r="H149" i="20"/>
  <c r="I1299" i="20"/>
  <c r="D930" i="20"/>
  <c r="D662" i="20"/>
  <c r="H410" i="20"/>
  <c r="D466" i="20"/>
  <c r="E396" i="20"/>
  <c r="H142" i="20"/>
  <c r="I115" i="20"/>
  <c r="H251" i="20"/>
  <c r="E106" i="20"/>
  <c r="D76" i="20"/>
  <c r="E404" i="20"/>
  <c r="E61" i="20"/>
  <c r="D31" i="20"/>
  <c r="E166" i="20"/>
  <c r="I4" i="20"/>
  <c r="D479" i="20"/>
  <c r="I584" i="20"/>
  <c r="H7" i="20"/>
  <c r="H425" i="20"/>
  <c r="E87" i="20"/>
  <c r="H998" i="20"/>
  <c r="I624" i="20"/>
  <c r="H941" i="20"/>
  <c r="E326" i="20"/>
  <c r="I157" i="20"/>
  <c r="D343" i="20"/>
  <c r="E45" i="20"/>
  <c r="H16" i="20"/>
  <c r="I426" i="20"/>
  <c r="D53" i="20"/>
  <c r="D301" i="20"/>
  <c r="D306" i="20"/>
  <c r="H179" i="20"/>
  <c r="D427" i="20"/>
  <c r="E136" i="20"/>
  <c r="H108" i="20"/>
  <c r="I389" i="20"/>
  <c r="H513" i="20"/>
  <c r="E111" i="20"/>
  <c r="D536" i="20"/>
  <c r="E10" i="20"/>
  <c r="H388" i="20"/>
  <c r="E372" i="20"/>
  <c r="E29" i="20"/>
  <c r="E68" i="20"/>
  <c r="H185" i="20"/>
  <c r="D3" i="20"/>
  <c r="E429" i="20"/>
  <c r="I253" i="20"/>
  <c r="D241" i="20"/>
  <c r="H184" i="20"/>
  <c r="D327" i="20"/>
  <c r="E88" i="20"/>
  <c r="H561" i="20"/>
  <c r="E44" i="20"/>
  <c r="D564" i="20"/>
  <c r="C168" i="17"/>
  <c r="C28" i="17"/>
  <c r="C52" i="17"/>
  <c r="F137" i="17"/>
  <c r="C161" i="17"/>
  <c r="C119" i="17"/>
  <c r="F126" i="17"/>
  <c r="C134" i="17"/>
  <c r="F101" i="17"/>
  <c r="F115" i="17"/>
  <c r="C83" i="17"/>
  <c r="F90" i="17"/>
  <c r="C98" i="17"/>
  <c r="F65" i="17"/>
  <c r="F79" i="17"/>
  <c r="C47" i="17"/>
  <c r="F54" i="17"/>
  <c r="C62" i="17"/>
  <c r="F29" i="17"/>
  <c r="F43" i="17"/>
  <c r="C11" i="17"/>
  <c r="F18" i="17"/>
  <c r="C26" i="17"/>
  <c r="C109" i="17"/>
  <c r="F136" i="17"/>
  <c r="F20" i="17"/>
  <c r="F104" i="17"/>
  <c r="F40" i="17"/>
  <c r="C124" i="17"/>
  <c r="C131" i="17"/>
  <c r="F138" i="17"/>
  <c r="C150" i="17"/>
  <c r="F113" i="17"/>
  <c r="F95" i="17"/>
  <c r="C63" i="17"/>
  <c r="F70" i="17"/>
  <c r="C78" i="17"/>
  <c r="F45" i="17"/>
  <c r="L5" i="4"/>
  <c r="L26" i="4"/>
  <c r="L32" i="4"/>
  <c r="L16" i="4"/>
  <c r="J6" i="4"/>
  <c r="J22" i="4"/>
  <c r="J4" i="4"/>
  <c r="J17" i="4"/>
  <c r="J3" i="4"/>
  <c r="D108" i="20"/>
  <c r="E615" i="20"/>
  <c r="E92" i="20"/>
  <c r="D99" i="20"/>
  <c r="E90" i="20"/>
  <c r="E847" i="20"/>
  <c r="E216" i="20"/>
  <c r="H544" i="20"/>
  <c r="E252" i="20"/>
  <c r="H501" i="20"/>
  <c r="I184" i="20"/>
  <c r="E551" i="20"/>
  <c r="I10" i="20"/>
  <c r="H405" i="20"/>
  <c r="E37" i="20"/>
  <c r="E373" i="20"/>
  <c r="E375" i="20"/>
  <c r="E523" i="20"/>
  <c r="D140" i="20"/>
  <c r="H238" i="20"/>
  <c r="E460" i="20"/>
  <c r="H191" i="20"/>
  <c r="H1341" i="20"/>
  <c r="I358" i="20"/>
  <c r="H273" i="20"/>
  <c r="D512" i="20"/>
  <c r="I670" i="20"/>
  <c r="I40" i="20"/>
  <c r="D61" i="20"/>
  <c r="F98" i="17"/>
  <c r="C70" i="17"/>
  <c r="C164" i="17"/>
  <c r="F44" i="17"/>
  <c r="F99" i="17"/>
  <c r="C141" i="17"/>
  <c r="L27" i="4"/>
  <c r="E648" i="20"/>
  <c r="E1246" i="20"/>
  <c r="H635" i="20"/>
  <c r="D723" i="20"/>
  <c r="I542" i="20"/>
  <c r="I216" i="20"/>
  <c r="I376" i="20"/>
  <c r="E140" i="20"/>
  <c r="E27" i="20"/>
  <c r="I409" i="20"/>
  <c r="I82" i="20"/>
  <c r="D532" i="20"/>
  <c r="D480" i="20"/>
  <c r="I7" i="20"/>
  <c r="E492" i="20"/>
  <c r="H147" i="20"/>
  <c r="D36" i="20"/>
  <c r="H465" i="20"/>
  <c r="E85" i="20"/>
  <c r="E247" i="20"/>
  <c r="E324" i="20"/>
  <c r="I217" i="20"/>
  <c r="H71" i="20"/>
  <c r="D183" i="20"/>
  <c r="I110" i="20"/>
  <c r="D29" i="20"/>
  <c r="I558" i="20"/>
  <c r="I100" i="20"/>
  <c r="E248" i="20"/>
  <c r="E653" i="20"/>
  <c r="I862" i="20"/>
  <c r="E952" i="20"/>
  <c r="H474" i="20"/>
  <c r="H152" i="20"/>
  <c r="E229" i="20"/>
  <c r="E109" i="20"/>
  <c r="I180" i="20"/>
  <c r="H325" i="20"/>
  <c r="D199" i="20"/>
  <c r="H440" i="20"/>
  <c r="I185" i="20"/>
  <c r="H111" i="20"/>
  <c r="I291" i="20"/>
  <c r="E66" i="20"/>
  <c r="D331" i="20"/>
  <c r="I21" i="20"/>
  <c r="D259" i="20"/>
  <c r="I321" i="20"/>
  <c r="H57" i="20"/>
  <c r="E451" i="20"/>
  <c r="E752" i="20"/>
  <c r="H771" i="20"/>
  <c r="D855" i="20"/>
  <c r="E390" i="20"/>
  <c r="I448" i="20"/>
  <c r="D407" i="20"/>
  <c r="D56" i="20"/>
  <c r="H81" i="20"/>
  <c r="E260" i="20"/>
  <c r="D116" i="20"/>
  <c r="E356" i="20"/>
  <c r="I170" i="20"/>
  <c r="E58" i="20"/>
  <c r="H213" i="20"/>
  <c r="I68" i="20"/>
  <c r="H582" i="20"/>
  <c r="D328" i="20"/>
  <c r="E18" i="20"/>
  <c r="D525" i="20"/>
  <c r="I9" i="20"/>
  <c r="H243" i="20"/>
  <c r="I316" i="20"/>
  <c r="E880" i="20"/>
  <c r="E719" i="20"/>
  <c r="D602" i="20"/>
  <c r="D321" i="20"/>
  <c r="H364" i="20"/>
  <c r="E557" i="20"/>
  <c r="I111" i="20"/>
  <c r="E28" i="20"/>
  <c r="I490" i="20"/>
  <c r="H118" i="20"/>
  <c r="D289" i="20"/>
  <c r="H89" i="20"/>
  <c r="I60" i="20"/>
  <c r="I386" i="20"/>
  <c r="E118" i="20"/>
  <c r="I457" i="20"/>
  <c r="H562" i="20"/>
  <c r="D121" i="20"/>
  <c r="I196" i="20"/>
  <c r="D21" i="20"/>
  <c r="E127" i="20"/>
  <c r="H489" i="20"/>
  <c r="E93" i="20"/>
  <c r="D63" i="20"/>
  <c r="I418" i="20"/>
  <c r="H31" i="20"/>
  <c r="E35" i="20"/>
  <c r="D178" i="20"/>
  <c r="D35" i="20"/>
  <c r="H384" i="20"/>
  <c r="I156" i="20"/>
  <c r="I313" i="20"/>
  <c r="D44" i="20"/>
  <c r="D9" i="20"/>
  <c r="I168" i="20"/>
  <c r="E148" i="20"/>
  <c r="E484" i="20"/>
  <c r="D204" i="20"/>
  <c r="H1413" i="20"/>
  <c r="D828" i="20"/>
  <c r="D623" i="20"/>
  <c r="I446" i="20"/>
  <c r="H571" i="20"/>
  <c r="E311" i="20"/>
  <c r="D488" i="20"/>
  <c r="H58" i="20"/>
  <c r="I340" i="20"/>
  <c r="H437" i="20"/>
  <c r="H534" i="20"/>
  <c r="E5" i="20"/>
  <c r="H317" i="20"/>
  <c r="E493" i="20"/>
  <c r="H160" i="20"/>
  <c r="E436" i="20"/>
  <c r="H349" i="20"/>
  <c r="H79" i="20"/>
  <c r="I17" i="20"/>
  <c r="D1234" i="20"/>
  <c r="D884" i="20"/>
  <c r="I933" i="20"/>
  <c r="H362" i="20"/>
  <c r="E502" i="20"/>
  <c r="D219" i="20"/>
  <c r="I205" i="20"/>
  <c r="D176" i="20"/>
  <c r="I453" i="20"/>
  <c r="E337" i="20"/>
  <c r="I105" i="20"/>
  <c r="E468" i="20"/>
  <c r="E124" i="20"/>
  <c r="D95" i="20"/>
  <c r="E239" i="20"/>
  <c r="E151" i="20"/>
  <c r="E302" i="20"/>
  <c r="D440" i="20"/>
  <c r="I20" i="20"/>
  <c r="H221" i="20"/>
  <c r="I76" i="20"/>
  <c r="D363" i="20"/>
  <c r="D336" i="20"/>
  <c r="D164" i="20"/>
  <c r="I29" i="20"/>
  <c r="E269" i="20"/>
  <c r="D67" i="20"/>
  <c r="H23" i="20"/>
  <c r="D552" i="20"/>
  <c r="I1028" i="20"/>
  <c r="I607" i="20"/>
  <c r="H866" i="20"/>
  <c r="E309" i="20"/>
  <c r="D418" i="20"/>
  <c r="I544" i="20"/>
  <c r="I296" i="20"/>
  <c r="D78" i="20"/>
  <c r="I299" i="20"/>
  <c r="D286" i="20"/>
  <c r="H52" i="20"/>
  <c r="D368" i="20"/>
  <c r="D41" i="20"/>
  <c r="I61" i="20"/>
  <c r="D175" i="20"/>
  <c r="E203" i="20"/>
  <c r="D237" i="20"/>
  <c r="I102" i="20"/>
  <c r="E108" i="20"/>
  <c r="I394" i="20"/>
  <c r="E516" i="20"/>
  <c r="H1218" i="20"/>
  <c r="I701" i="20"/>
  <c r="E788" i="20"/>
  <c r="D217" i="20"/>
  <c r="D518" i="20"/>
  <c r="H476" i="20"/>
  <c r="H231" i="20"/>
  <c r="H80" i="20"/>
  <c r="H234" i="20"/>
  <c r="H183" i="20"/>
  <c r="I153" i="20"/>
  <c r="E565" i="20"/>
  <c r="E173" i="20"/>
  <c r="I408" i="20"/>
  <c r="D145" i="20"/>
  <c r="E119" i="20"/>
  <c r="I550" i="20"/>
  <c r="H33" i="20"/>
  <c r="D55" i="20"/>
  <c r="H341" i="20"/>
  <c r="E126" i="20"/>
  <c r="H408" i="20"/>
  <c r="D448" i="20"/>
  <c r="E26" i="20"/>
  <c r="H448" i="20"/>
  <c r="E165" i="20"/>
  <c r="E149" i="20"/>
  <c r="E171" i="20"/>
  <c r="D43" i="20"/>
  <c r="I141" i="20"/>
  <c r="D143" i="20"/>
  <c r="E98" i="20"/>
  <c r="D68" i="20"/>
  <c r="E412" i="20"/>
  <c r="I162" i="20"/>
  <c r="I28" i="20"/>
  <c r="E74" i="20"/>
  <c r="E131" i="20"/>
  <c r="C169" i="17"/>
  <c r="C123" i="17"/>
  <c r="F130" i="17"/>
  <c r="C138" i="17"/>
  <c r="F105" i="17"/>
  <c r="F119" i="17"/>
  <c r="C87" i="17"/>
  <c r="F94" i="17"/>
  <c r="C102" i="17"/>
  <c r="F69" i="17"/>
  <c r="F83" i="17"/>
  <c r="C51" i="17"/>
  <c r="F58" i="17"/>
  <c r="C66" i="17"/>
  <c r="F33" i="17"/>
  <c r="F47" i="17"/>
  <c r="C15" i="17"/>
  <c r="F22" i="17"/>
  <c r="C30" i="17"/>
  <c r="C129" i="17"/>
  <c r="F11" i="17"/>
  <c r="C37" i="17"/>
  <c r="C97" i="17"/>
  <c r="C121" i="17"/>
  <c r="F112" i="17"/>
  <c r="C64" i="17"/>
  <c r="C72" i="17"/>
  <c r="C154" i="17"/>
  <c r="C157" i="17"/>
  <c r="F131" i="17"/>
  <c r="C99" i="17"/>
  <c r="F106" i="17"/>
  <c r="C114" i="17"/>
  <c r="F81" i="17"/>
  <c r="F63" i="17"/>
  <c r="C31" i="17"/>
  <c r="F38" i="17"/>
  <c r="C46" i="17"/>
  <c r="F13" i="17"/>
  <c r="L34" i="4"/>
  <c r="L6" i="4"/>
  <c r="L18" i="4"/>
  <c r="L21" i="4"/>
  <c r="J8" i="4"/>
  <c r="J24" i="4"/>
  <c r="J34" i="4"/>
  <c r="J26" i="4"/>
  <c r="D192" i="20"/>
  <c r="E213" i="20"/>
  <c r="D556" i="20"/>
  <c r="I385" i="20"/>
  <c r="H121" i="20"/>
  <c r="E573" i="20"/>
  <c r="D159" i="20"/>
  <c r="H97" i="20"/>
  <c r="H115" i="20"/>
  <c r="I458" i="20"/>
  <c r="H9" i="20"/>
  <c r="D8" i="20"/>
  <c r="D351" i="20"/>
  <c r="D191" i="20"/>
  <c r="D686" i="20"/>
  <c r="I123" i="20"/>
  <c r="D400" i="20"/>
  <c r="D277" i="20"/>
  <c r="E208" i="20"/>
  <c r="I512" i="20"/>
  <c r="H169" i="20"/>
  <c r="F123" i="17"/>
  <c r="F37" i="17"/>
  <c r="F128" i="17"/>
  <c r="C158" i="17"/>
  <c r="F6" i="17"/>
  <c r="J21" i="4"/>
  <c r="K47" i="13" l="1"/>
  <c r="K10" i="13"/>
  <c r="K120" i="13"/>
  <c r="K94" i="13"/>
  <c r="K152" i="13"/>
  <c r="K146" i="13"/>
  <c r="K178" i="13"/>
  <c r="K151" i="13"/>
  <c r="K183" i="13"/>
  <c r="K57" i="13"/>
  <c r="K161" i="13"/>
  <c r="K21" i="13"/>
  <c r="K193" i="13"/>
  <c r="K53" i="13"/>
  <c r="K126" i="13"/>
  <c r="K112" i="13"/>
  <c r="K13" i="13"/>
  <c r="K117" i="13"/>
  <c r="K60" i="13"/>
  <c r="K86" i="13"/>
  <c r="K91" i="13"/>
  <c r="K34" i="13"/>
  <c r="K143" i="13"/>
  <c r="K54" i="13"/>
  <c r="K174" i="13"/>
  <c r="K144" i="13"/>
  <c r="K45" i="13"/>
  <c r="K149" i="13"/>
  <c r="K118" i="13"/>
  <c r="K19" i="13"/>
  <c r="K123" i="13"/>
  <c r="K66" i="13"/>
  <c r="K109" i="13"/>
  <c r="K190" i="13"/>
  <c r="K83" i="13"/>
  <c r="K26" i="13"/>
  <c r="K72" i="13"/>
  <c r="K11" i="13"/>
  <c r="K115" i="13"/>
  <c r="K58" i="13"/>
  <c r="K84" i="13"/>
  <c r="K89" i="13"/>
  <c r="K32" i="13"/>
  <c r="K73" i="13"/>
  <c r="K52" i="13"/>
  <c r="K97" i="13"/>
  <c r="K180" i="13"/>
  <c r="K185" i="13"/>
  <c r="K154" i="13"/>
  <c r="K39" i="13"/>
  <c r="K41" i="13"/>
  <c r="K145" i="13"/>
  <c r="K24" i="13"/>
  <c r="K186" i="13"/>
  <c r="K78" i="13"/>
  <c r="K177" i="13"/>
  <c r="K128" i="13"/>
  <c r="K99" i="13"/>
  <c r="K42" i="13"/>
  <c r="K29" i="13"/>
  <c r="K162" i="13"/>
  <c r="K133" i="13"/>
  <c r="K63" i="13"/>
  <c r="K196" i="13"/>
  <c r="K167" i="13"/>
  <c r="K4" i="13"/>
  <c r="K102" i="13"/>
  <c r="K16" i="13"/>
  <c r="K136" i="13"/>
  <c r="K107" i="13"/>
  <c r="K50" i="13"/>
  <c r="K37" i="13"/>
  <c r="K170" i="13"/>
  <c r="K175" i="13"/>
  <c r="K70" i="13"/>
  <c r="K5" i="13"/>
  <c r="K110" i="13"/>
  <c r="K81" i="13"/>
  <c r="K40" i="13"/>
  <c r="K27" i="13"/>
  <c r="K160" i="13"/>
  <c r="K131" i="13"/>
  <c r="K61" i="13"/>
  <c r="K194" i="13"/>
  <c r="K165" i="13"/>
  <c r="K100" i="13"/>
  <c r="K199" i="13"/>
  <c r="K14" i="13"/>
  <c r="K134" i="13"/>
  <c r="K105" i="13"/>
  <c r="K48" i="13"/>
  <c r="K35" i="13"/>
  <c r="K168" i="13"/>
  <c r="K139" i="13"/>
  <c r="K141" i="13"/>
  <c r="K56" i="13"/>
  <c r="K43" i="13"/>
  <c r="K176" i="13"/>
  <c r="K147" i="13"/>
  <c r="K82" i="13"/>
  <c r="K181" i="13"/>
  <c r="K116" i="13"/>
  <c r="K87" i="13"/>
  <c r="K30" i="13"/>
  <c r="K17" i="13"/>
  <c r="K150" i="13"/>
  <c r="K121" i="13"/>
  <c r="K64" i="13"/>
  <c r="K51" i="13"/>
  <c r="K71" i="13"/>
  <c r="K184" i="13"/>
  <c r="K155" i="13"/>
  <c r="K3" i="13"/>
  <c r="K90" i="13"/>
  <c r="K22" i="13"/>
  <c r="K9" i="13"/>
  <c r="K142" i="13"/>
  <c r="K113" i="13"/>
  <c r="K59" i="13"/>
  <c r="K192" i="13"/>
  <c r="K163" i="13"/>
  <c r="K98" i="13"/>
  <c r="K197" i="13"/>
  <c r="K12" i="13"/>
  <c r="K132" i="13"/>
  <c r="K103" i="13"/>
  <c r="K46" i="13"/>
  <c r="K8" i="13"/>
  <c r="K33" i="13"/>
  <c r="K166" i="13"/>
  <c r="K137" i="13"/>
  <c r="K67" i="13"/>
  <c r="K171" i="13"/>
  <c r="K6" i="13"/>
  <c r="K106" i="13"/>
  <c r="K38" i="13"/>
  <c r="K25" i="13"/>
  <c r="K158" i="13"/>
  <c r="K129" i="13"/>
  <c r="K80" i="13"/>
  <c r="K179" i="13"/>
  <c r="K114" i="13"/>
  <c r="K85" i="13"/>
  <c r="K28" i="13"/>
  <c r="K15" i="13"/>
  <c r="K148" i="13"/>
  <c r="K119" i="13"/>
  <c r="K62" i="13"/>
  <c r="K49" i="13"/>
  <c r="K69" i="13"/>
  <c r="K182" i="13"/>
  <c r="K153" i="13"/>
  <c r="K88" i="13"/>
  <c r="K74" i="13"/>
  <c r="K187" i="13"/>
  <c r="K122" i="13"/>
  <c r="K172" i="13"/>
  <c r="K96" i="13"/>
  <c r="K195" i="13"/>
  <c r="K130" i="13"/>
  <c r="K101" i="13"/>
  <c r="K44" i="13"/>
  <c r="K31" i="13"/>
  <c r="K164" i="13"/>
  <c r="K135" i="13"/>
  <c r="K65" i="13"/>
  <c r="K198" i="13"/>
  <c r="K169" i="13"/>
  <c r="K104" i="13"/>
  <c r="K18" i="13"/>
  <c r="K138" i="13"/>
  <c r="K125" i="13"/>
  <c r="K68" i="13"/>
  <c r="K55" i="13"/>
  <c r="K75" i="13"/>
  <c r="K188" i="13"/>
  <c r="K159" i="13"/>
  <c r="K157" i="13"/>
  <c r="K92" i="13"/>
  <c r="K191" i="13"/>
  <c r="K173" i="13"/>
  <c r="K108" i="13"/>
  <c r="K79" i="13"/>
  <c r="K76" i="13"/>
  <c r="K189" i="13"/>
  <c r="K124" i="13"/>
  <c r="K95" i="13"/>
  <c r="K77" i="13"/>
  <c r="K20" i="13"/>
  <c r="K7" i="13"/>
  <c r="K140" i="13"/>
  <c r="K111" i="13"/>
  <c r="K93" i="13"/>
  <c r="K36" i="13"/>
  <c r="K23" i="13"/>
  <c r="K156" i="13"/>
  <c r="K127" i="13"/>
  <c r="K2" i="13"/>
  <c r="K422" i="11"/>
  <c r="K439" i="11"/>
  <c r="K476" i="11"/>
  <c r="K473" i="11"/>
  <c r="K455" i="11"/>
  <c r="K426" i="11"/>
  <c r="K421" i="11"/>
  <c r="K475" i="11"/>
  <c r="K466" i="11"/>
  <c r="K442" i="11"/>
  <c r="K429" i="11"/>
  <c r="K452" i="11"/>
  <c r="K444" i="11"/>
  <c r="K448" i="11"/>
  <c r="K425" i="11"/>
  <c r="K424" i="11"/>
  <c r="K481" i="11"/>
  <c r="K470" i="11"/>
  <c r="K480" i="11"/>
  <c r="K445" i="11"/>
  <c r="K431" i="11"/>
  <c r="K430" i="11"/>
  <c r="K419" i="11"/>
  <c r="K441" i="11"/>
  <c r="K440" i="11"/>
  <c r="K462" i="11"/>
  <c r="K458" i="11"/>
  <c r="K447" i="11"/>
  <c r="K446" i="11"/>
  <c r="K433" i="11"/>
  <c r="K435" i="11"/>
  <c r="K418" i="11"/>
  <c r="K420" i="11"/>
  <c r="K427" i="11"/>
  <c r="K478" i="11"/>
  <c r="K469" i="11"/>
  <c r="K461" i="11"/>
  <c r="K471" i="11"/>
  <c r="K463" i="11"/>
  <c r="K451" i="11"/>
  <c r="K453" i="11"/>
  <c r="K474" i="11"/>
  <c r="K449" i="11"/>
  <c r="K434" i="11"/>
  <c r="K436" i="11"/>
  <c r="K443" i="11"/>
  <c r="K459" i="11"/>
  <c r="K450" i="11"/>
  <c r="K479" i="11"/>
  <c r="K467" i="11"/>
  <c r="K460" i="11"/>
  <c r="K437" i="11"/>
  <c r="K423" i="11"/>
  <c r="K468" i="11"/>
  <c r="K456" i="11"/>
  <c r="K457" i="11"/>
  <c r="K477" i="11"/>
  <c r="K428" i="11"/>
  <c r="K432" i="11"/>
  <c r="K438" i="11"/>
  <c r="K465" i="11"/>
  <c r="K472" i="11"/>
  <c r="K454" i="11"/>
  <c r="K464" i="11"/>
  <c r="O1602" i="18"/>
  <c r="P1602" i="18"/>
  <c r="O1601" i="18"/>
  <c r="P1601" i="18"/>
  <c r="J3245" i="20"/>
  <c r="J3244" i="20"/>
  <c r="J3246" i="20"/>
  <c r="K3245" i="20"/>
  <c r="K3247" i="20"/>
  <c r="K3246" i="20"/>
  <c r="K3244" i="20"/>
  <c r="J3247" i="20"/>
  <c r="O1600" i="18" l="1"/>
  <c r="Z3246" i="20"/>
  <c r="AA3246" i="20"/>
  <c r="AB3246" i="20"/>
  <c r="Z3247" i="20"/>
  <c r="AA3247" i="20"/>
  <c r="AB3247" i="20"/>
  <c r="Z3244" i="20"/>
  <c r="AA3244" i="20"/>
  <c r="AB3244" i="20"/>
  <c r="Z3245" i="20"/>
  <c r="AA3245" i="20"/>
  <c r="AB3245" i="20"/>
  <c r="Z3249" i="20"/>
  <c r="AA3249" i="20"/>
  <c r="AB3249" i="20"/>
  <c r="Z3248" i="20"/>
  <c r="AA3248" i="20"/>
  <c r="AB3248" i="20"/>
  <c r="O1599" i="18"/>
  <c r="O1598" i="18"/>
  <c r="O1597" i="18"/>
  <c r="P1600" i="18"/>
  <c r="P1599" i="18"/>
  <c r="P1598" i="18"/>
  <c r="P1597" i="18"/>
  <c r="J3243" i="20"/>
  <c r="K3239" i="20"/>
  <c r="K3240" i="20"/>
  <c r="J3240" i="20"/>
  <c r="K3236" i="20"/>
  <c r="J3236" i="20"/>
  <c r="J3238" i="20"/>
  <c r="K3242" i="20"/>
  <c r="K3243" i="20"/>
  <c r="J3242" i="20"/>
  <c r="K3238" i="20"/>
  <c r="J3237" i="20"/>
  <c r="K3237" i="20"/>
  <c r="J3241" i="20"/>
  <c r="K3241" i="20"/>
  <c r="J3239" i="20"/>
  <c r="Y3247" i="20" l="1"/>
  <c r="Y3249" i="20"/>
  <c r="Y3246" i="20"/>
  <c r="Y3248" i="20"/>
  <c r="Y3245" i="20"/>
  <c r="Y3244" i="20"/>
  <c r="AA3240" i="20"/>
  <c r="AB3240" i="20"/>
  <c r="Z3241" i="20"/>
  <c r="AA3241" i="20"/>
  <c r="AB3241" i="20"/>
  <c r="Z3242" i="20"/>
  <c r="AA3242" i="20"/>
  <c r="AB3242" i="20"/>
  <c r="Z3243" i="20"/>
  <c r="AA3243" i="20"/>
  <c r="AB3243" i="20"/>
  <c r="Z3236" i="20"/>
  <c r="AA3236" i="20"/>
  <c r="AB3236" i="20"/>
  <c r="Z3237" i="20"/>
  <c r="AA3237" i="20"/>
  <c r="AB3237" i="20"/>
  <c r="Z3238" i="20"/>
  <c r="AA3238" i="20"/>
  <c r="AB3238" i="20"/>
  <c r="Z3239" i="20"/>
  <c r="AA3239" i="20"/>
  <c r="AB3239" i="20"/>
  <c r="O1596" i="18"/>
  <c r="P1596" i="18"/>
  <c r="O1595" i="18"/>
  <c r="P1595" i="18"/>
  <c r="O1594" i="18"/>
  <c r="P1594" i="18"/>
  <c r="O1593" i="18"/>
  <c r="P1593" i="18"/>
  <c r="J3232" i="20"/>
  <c r="J3231" i="20"/>
  <c r="J3230" i="20"/>
  <c r="K3231" i="20"/>
  <c r="K3234" i="20"/>
  <c r="K3235" i="20"/>
  <c r="K3230" i="20"/>
  <c r="K3229" i="20"/>
  <c r="J3229" i="20"/>
  <c r="J3228" i="20"/>
  <c r="J3234" i="20"/>
  <c r="K3232" i="20"/>
  <c r="J3233" i="20"/>
  <c r="K3233" i="20"/>
  <c r="K3228" i="20"/>
  <c r="J3235" i="20"/>
  <c r="Y3238" i="20" l="1"/>
  <c r="Y3237" i="20"/>
  <c r="Y3236" i="20"/>
  <c r="Y3240" i="20"/>
  <c r="Y3243" i="20"/>
  <c r="Z3240" i="20"/>
  <c r="Y3242" i="20"/>
  <c r="Y3241" i="20"/>
  <c r="Y3239" i="20"/>
  <c r="AA3232" i="20" l="1"/>
  <c r="AB3232" i="20"/>
  <c r="Z3233" i="20"/>
  <c r="AA3233" i="20"/>
  <c r="AB3233" i="20"/>
  <c r="AA3234" i="20"/>
  <c r="AB3234" i="20"/>
  <c r="Z3235" i="20"/>
  <c r="AA3235" i="20"/>
  <c r="AB3235" i="20"/>
  <c r="AA3228" i="20"/>
  <c r="AB3228" i="20"/>
  <c r="Z3229" i="20"/>
  <c r="AA3229" i="20"/>
  <c r="AB3229" i="20"/>
  <c r="AA3230" i="20"/>
  <c r="AB3230" i="20"/>
  <c r="Z3231" i="20"/>
  <c r="AA3231" i="20"/>
  <c r="AB3231" i="20"/>
  <c r="B1603" i="18"/>
  <c r="E1603" i="18"/>
  <c r="E1602" i="18"/>
  <c r="B1602" i="18" s="1"/>
  <c r="E1601" i="18"/>
  <c r="B1601" i="18" s="1"/>
  <c r="E1600" i="18"/>
  <c r="B1600" i="18" s="1"/>
  <c r="E1599" i="18"/>
  <c r="B1599" i="18" s="1"/>
  <c r="E1598" i="18"/>
  <c r="B1598" i="18" s="1"/>
  <c r="E1597" i="18"/>
  <c r="B1597" i="18" s="1"/>
  <c r="E1596" i="18"/>
  <c r="B1596" i="18" s="1"/>
  <c r="E1595" i="18"/>
  <c r="B1595" i="18" s="1"/>
  <c r="E1594" i="18"/>
  <c r="B1594" i="18" s="1"/>
  <c r="E1593" i="18"/>
  <c r="B1593" i="18" s="1"/>
  <c r="O1592" i="18"/>
  <c r="O1591" i="18"/>
  <c r="O1590" i="18"/>
  <c r="O1589" i="18"/>
  <c r="O1588" i="18"/>
  <c r="O1587" i="18"/>
  <c r="O1586" i="18"/>
  <c r="O1585" i="18"/>
  <c r="O1584" i="18"/>
  <c r="O1583" i="18"/>
  <c r="O1582" i="18"/>
  <c r="O1581" i="18"/>
  <c r="O1580" i="18"/>
  <c r="O1579" i="18"/>
  <c r="O1578" i="18"/>
  <c r="O1577" i="18"/>
  <c r="C3249" i="20"/>
  <c r="J3210" i="20"/>
  <c r="C3248" i="20"/>
  <c r="C3229" i="20"/>
  <c r="J3226" i="20"/>
  <c r="C3238" i="20"/>
  <c r="J3214" i="20"/>
  <c r="J3217" i="20"/>
  <c r="J3222" i="20"/>
  <c r="J3204" i="20"/>
  <c r="C3231" i="20"/>
  <c r="C3236" i="20"/>
  <c r="C3235" i="20"/>
  <c r="J3198" i="20"/>
  <c r="J3205" i="20"/>
  <c r="J3220" i="20"/>
  <c r="J3202" i="20"/>
  <c r="J3201" i="20"/>
  <c r="C3240" i="20"/>
  <c r="J3223" i="20"/>
  <c r="C3230" i="20"/>
  <c r="J3197" i="20"/>
  <c r="C3244" i="20"/>
  <c r="J3208" i="20"/>
  <c r="C3228" i="20"/>
  <c r="C3245" i="20"/>
  <c r="C3239" i="20"/>
  <c r="J3212" i="20"/>
  <c r="J3200" i="20"/>
  <c r="J3207" i="20"/>
  <c r="C3234" i="20"/>
  <c r="J3213" i="20"/>
  <c r="J3196" i="20"/>
  <c r="C3246" i="20"/>
  <c r="J3224" i="20"/>
  <c r="C3232" i="20"/>
  <c r="J3211" i="20"/>
  <c r="C3241" i="20"/>
  <c r="J3199" i="20"/>
  <c r="J3215" i="20"/>
  <c r="C3247" i="20"/>
  <c r="J3227" i="20"/>
  <c r="C3243" i="20"/>
  <c r="C3237" i="20"/>
  <c r="J3216" i="20"/>
  <c r="J3206" i="20"/>
  <c r="C3233" i="20"/>
  <c r="J3203" i="20"/>
  <c r="J3225" i="20"/>
  <c r="C3242" i="20"/>
  <c r="J3219" i="20"/>
  <c r="J3209" i="20"/>
  <c r="J3221" i="20"/>
  <c r="J3218" i="20"/>
  <c r="X3232" i="20" l="1"/>
  <c r="W3230" i="20"/>
  <c r="X3229" i="20"/>
  <c r="X3233" i="20"/>
  <c r="X3231" i="20"/>
  <c r="X3235" i="20"/>
  <c r="W3234" i="20"/>
  <c r="W3228" i="20"/>
  <c r="Y3231" i="20"/>
  <c r="W3232" i="20"/>
  <c r="Y3229" i="20"/>
  <c r="Y3233" i="20"/>
  <c r="Y3228" i="20"/>
  <c r="X3230" i="20"/>
  <c r="Y3235" i="20"/>
  <c r="Y3234" i="20"/>
  <c r="Y3232" i="20"/>
  <c r="Y3230" i="20"/>
  <c r="Z3228" i="20"/>
  <c r="Z3234" i="20"/>
  <c r="Z3232" i="20"/>
  <c r="Z3230" i="20"/>
  <c r="O1576" i="18"/>
  <c r="O1575" i="18"/>
  <c r="O1574" i="18"/>
  <c r="O1573" i="18"/>
  <c r="O1572" i="18"/>
  <c r="O1571" i="18"/>
  <c r="O1570" i="18"/>
  <c r="O1569" i="18"/>
  <c r="O1568" i="18"/>
  <c r="O1567" i="18"/>
  <c r="O1566" i="18"/>
  <c r="O1565" i="18"/>
  <c r="O1564" i="18"/>
  <c r="O1563" i="18"/>
  <c r="J3190" i="20"/>
  <c r="J3172" i="20"/>
  <c r="J3193" i="20"/>
  <c r="J3179" i="20"/>
  <c r="J3174" i="20"/>
  <c r="J3176" i="20"/>
  <c r="J3182" i="20"/>
  <c r="J3195" i="20"/>
  <c r="J3192" i="20"/>
  <c r="J3173" i="20"/>
  <c r="J3178" i="20"/>
  <c r="J3168" i="20"/>
  <c r="J3186" i="20"/>
  <c r="J3185" i="20"/>
  <c r="J3191" i="20"/>
  <c r="J3169" i="20"/>
  <c r="J3189" i="20"/>
  <c r="J3194" i="20"/>
  <c r="J3184" i="20"/>
  <c r="J3183" i="20"/>
  <c r="J3171" i="20"/>
  <c r="J3175" i="20"/>
  <c r="J3187" i="20"/>
  <c r="J3170" i="20"/>
  <c r="J3167" i="20"/>
  <c r="J3177" i="20"/>
  <c r="J3188" i="20"/>
  <c r="J3166" i="20"/>
  <c r="W3229" i="20" l="1"/>
  <c r="W3235" i="20"/>
  <c r="W3231" i="20"/>
  <c r="X3228" i="20"/>
  <c r="X3234" i="20"/>
  <c r="W3233" i="20"/>
  <c r="W3243" i="20"/>
  <c r="X3243" i="20"/>
  <c r="W3236" i="20"/>
  <c r="X3236" i="20"/>
  <c r="X3239" i="20"/>
  <c r="W3239" i="20"/>
  <c r="W3240" i="20"/>
  <c r="X3240" i="20"/>
  <c r="X3242" i="20"/>
  <c r="W3242" i="20"/>
  <c r="W3238" i="20"/>
  <c r="X3238" i="20"/>
  <c r="W3244" i="20"/>
  <c r="X3244" i="20"/>
  <c r="W3245" i="20"/>
  <c r="X3245" i="20"/>
  <c r="W3246" i="20"/>
  <c r="X3246" i="20"/>
  <c r="W3247" i="20"/>
  <c r="X3247" i="20"/>
  <c r="W3249" i="20"/>
  <c r="X3249" i="20"/>
  <c r="W3248" i="20"/>
  <c r="X3248" i="20"/>
  <c r="W3237" i="20"/>
  <c r="X3237" i="20"/>
  <c r="W3241" i="20"/>
  <c r="X3241" i="20"/>
  <c r="Z3212" i="20"/>
  <c r="AA3212" i="20"/>
  <c r="Z3213" i="20"/>
  <c r="AA3213" i="20"/>
  <c r="Z3214" i="20"/>
  <c r="AA3214" i="20"/>
  <c r="Z3215" i="20"/>
  <c r="AA3215" i="20"/>
  <c r="Z3216" i="20"/>
  <c r="AA3216" i="20"/>
  <c r="Z3217" i="20"/>
  <c r="AA3217" i="20"/>
  <c r="Z3218" i="20"/>
  <c r="AA3218" i="20"/>
  <c r="Z3219" i="20"/>
  <c r="AA3219" i="20"/>
  <c r="Z3220" i="20"/>
  <c r="AA3220" i="20"/>
  <c r="Z3221" i="20"/>
  <c r="AA3221" i="20"/>
  <c r="Z3222" i="20"/>
  <c r="AA3222" i="20"/>
  <c r="Z3223" i="20"/>
  <c r="AA3223" i="20"/>
  <c r="Z3224" i="20"/>
  <c r="AA3224" i="20"/>
  <c r="Z3225" i="20"/>
  <c r="AA3225" i="20"/>
  <c r="Z3226" i="20"/>
  <c r="AA3226" i="20"/>
  <c r="Z3227" i="20"/>
  <c r="AA3227" i="20"/>
  <c r="Z3196" i="20"/>
  <c r="AA3196" i="20"/>
  <c r="Z3197" i="20"/>
  <c r="AA3197" i="20"/>
  <c r="Z3198" i="20"/>
  <c r="AA3198" i="20"/>
  <c r="Z3199" i="20"/>
  <c r="AA3199" i="20"/>
  <c r="Z3200" i="20"/>
  <c r="AA3200" i="20"/>
  <c r="Z3201" i="20"/>
  <c r="AA3201" i="20"/>
  <c r="Z3202" i="20"/>
  <c r="AA3202" i="20"/>
  <c r="Z3203" i="20"/>
  <c r="AA3203" i="20"/>
  <c r="Z3204" i="20"/>
  <c r="AA3204" i="20"/>
  <c r="Z3205" i="20"/>
  <c r="AA3205" i="20"/>
  <c r="Z3206" i="20"/>
  <c r="AA3206" i="20"/>
  <c r="Z3207" i="20"/>
  <c r="AA3207" i="20"/>
  <c r="Z3208" i="20"/>
  <c r="AA3208" i="20"/>
  <c r="Z3209" i="20"/>
  <c r="AA3209" i="20"/>
  <c r="Z3210" i="20"/>
  <c r="AA3210" i="20"/>
  <c r="Z3211" i="20"/>
  <c r="AA3211" i="20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P1592" i="18"/>
  <c r="P1591" i="18"/>
  <c r="P1590" i="18"/>
  <c r="P1589" i="18"/>
  <c r="P1588" i="18"/>
  <c r="P1587" i="18"/>
  <c r="P1586" i="18"/>
  <c r="P1585" i="18"/>
  <c r="P1584" i="18"/>
  <c r="P1583" i="18"/>
  <c r="P1582" i="18"/>
  <c r="P1581" i="18"/>
  <c r="P1580" i="18"/>
  <c r="P1579" i="18"/>
  <c r="P1578" i="18"/>
  <c r="P1577" i="18"/>
  <c r="C3203" i="20"/>
  <c r="C3208" i="20"/>
  <c r="C3219" i="20"/>
  <c r="C3224" i="20"/>
  <c r="C3211" i="20"/>
  <c r="C3223" i="20"/>
  <c r="K3197" i="20"/>
  <c r="C3212" i="20"/>
  <c r="C3221" i="20"/>
  <c r="K3205" i="20"/>
  <c r="K3222" i="20"/>
  <c r="K3226" i="20"/>
  <c r="K3223" i="20"/>
  <c r="K3211" i="20"/>
  <c r="C3216" i="20"/>
  <c r="K3206" i="20"/>
  <c r="C3227" i="20"/>
  <c r="K3227" i="20"/>
  <c r="C3220" i="20"/>
  <c r="K3210" i="20"/>
  <c r="C3207" i="20"/>
  <c r="K3207" i="20"/>
  <c r="C3202" i="20"/>
  <c r="K3204" i="20"/>
  <c r="K3203" i="20"/>
  <c r="C3206" i="20"/>
  <c r="K3224" i="20"/>
  <c r="C3217" i="20"/>
  <c r="K3219" i="20"/>
  <c r="C3222" i="20"/>
  <c r="K3198" i="20"/>
  <c r="K3202" i="20"/>
  <c r="C3225" i="20"/>
  <c r="C3201" i="20"/>
  <c r="K3209" i="20"/>
  <c r="K3215" i="20"/>
  <c r="C3218" i="20"/>
  <c r="K3225" i="20"/>
  <c r="K3199" i="20"/>
  <c r="C3226" i="20"/>
  <c r="C3198" i="20"/>
  <c r="K3220" i="20"/>
  <c r="K3208" i="20"/>
  <c r="K3196" i="20"/>
  <c r="K3216" i="20"/>
  <c r="C3213" i="20"/>
  <c r="K3214" i="20"/>
  <c r="C3210" i="20"/>
  <c r="K3212" i="20"/>
  <c r="K3218" i="20"/>
  <c r="C3197" i="20"/>
  <c r="C3214" i="20"/>
  <c r="K3200" i="20"/>
  <c r="C3209" i="20"/>
  <c r="K3213" i="20"/>
  <c r="C3196" i="20"/>
  <c r="K3201" i="20"/>
  <c r="C3205" i="20"/>
  <c r="C3199" i="20"/>
  <c r="K3221" i="20"/>
  <c r="K3217" i="20"/>
  <c r="C3215" i="20"/>
  <c r="C3200" i="20"/>
  <c r="C3204" i="20"/>
  <c r="W3203" i="20" l="1"/>
  <c r="AB3206" i="20"/>
  <c r="AB3205" i="20"/>
  <c r="X3225" i="20"/>
  <c r="AB3215" i="20"/>
  <c r="AB3223" i="20"/>
  <c r="W3224" i="20"/>
  <c r="AB3200" i="20"/>
  <c r="AB3208" i="20"/>
  <c r="W3207" i="20"/>
  <c r="W3215" i="20"/>
  <c r="W3214" i="20"/>
  <c r="X3222" i="20"/>
  <c r="AB3226" i="20"/>
  <c r="W3221" i="20"/>
  <c r="W3213" i="20"/>
  <c r="AB3209" i="20"/>
  <c r="X3220" i="20"/>
  <c r="AB3217" i="20"/>
  <c r="AB3202" i="20"/>
  <c r="AB3219" i="20"/>
  <c r="AB3227" i="20"/>
  <c r="X3212" i="20"/>
  <c r="AB3212" i="20"/>
  <c r="AB3220" i="20"/>
  <c r="W3211" i="20"/>
  <c r="W3219" i="20"/>
  <c r="X3226" i="20"/>
  <c r="X3218" i="20"/>
  <c r="AB3222" i="20"/>
  <c r="AB3213" i="20"/>
  <c r="AB3198" i="20"/>
  <c r="W3217" i="20"/>
  <c r="X3216" i="20"/>
  <c r="W3199" i="20"/>
  <c r="X3227" i="20"/>
  <c r="W3208" i="20"/>
  <c r="W3223" i="20"/>
  <c r="X3204" i="20"/>
  <c r="W3200" i="20"/>
  <c r="X3196" i="20"/>
  <c r="W3209" i="20"/>
  <c r="W3205" i="20"/>
  <c r="X3201" i="20"/>
  <c r="W3197" i="20"/>
  <c r="X3210" i="20"/>
  <c r="X3206" i="20"/>
  <c r="X3202" i="20"/>
  <c r="X3198" i="20"/>
  <c r="AB3225" i="20"/>
  <c r="AB3211" i="20"/>
  <c r="AB3210" i="20"/>
  <c r="AB3224" i="20"/>
  <c r="AB3207" i="20"/>
  <c r="AB3221" i="20"/>
  <c r="AB3204" i="20"/>
  <c r="AB3203" i="20"/>
  <c r="AB3218" i="20"/>
  <c r="AB3201" i="20"/>
  <c r="AB3216" i="20"/>
  <c r="AB3199" i="20"/>
  <c r="AB3214" i="20"/>
  <c r="AB3197" i="20"/>
  <c r="AB3196" i="20"/>
  <c r="Y3204" i="20"/>
  <c r="Y3207" i="20"/>
  <c r="Y3203" i="20"/>
  <c r="Y3219" i="20"/>
  <c r="Y3213" i="20"/>
  <c r="Y3218" i="20"/>
  <c r="Y3200" i="20"/>
  <c r="Y3205" i="20"/>
  <c r="Y3225" i="20"/>
  <c r="Y3217" i="20"/>
  <c r="Y3216" i="20"/>
  <c r="W3222" i="20"/>
  <c r="Y3197" i="20"/>
  <c r="W3225" i="20"/>
  <c r="Y3210" i="20"/>
  <c r="Y3201" i="20"/>
  <c r="Y3202" i="20"/>
  <c r="Y3227" i="20"/>
  <c r="Y3223" i="20"/>
  <c r="Y3220" i="20"/>
  <c r="W3212" i="20"/>
  <c r="Y3211" i="20"/>
  <c r="Y3222" i="20"/>
  <c r="W3226" i="20"/>
  <c r="W3218" i="20"/>
  <c r="X3207" i="20"/>
  <c r="X3215" i="20"/>
  <c r="Y3209" i="20"/>
  <c r="Y3206" i="20"/>
  <c r="W3220" i="20"/>
  <c r="Y3208" i="20"/>
  <c r="X3217" i="20"/>
  <c r="X3214" i="20"/>
  <c r="Y3199" i="20"/>
  <c r="Y3196" i="20"/>
  <c r="Y3226" i="20"/>
  <c r="Y3198" i="20"/>
  <c r="Y3224" i="20"/>
  <c r="Y3221" i="20"/>
  <c r="Y3215" i="20"/>
  <c r="Y3212" i="20"/>
  <c r="Y3214" i="20"/>
  <c r="X3211" i="20"/>
  <c r="X3219" i="20"/>
  <c r="X3224" i="20"/>
  <c r="X3221" i="20"/>
  <c r="W3216" i="20"/>
  <c r="X3213" i="20"/>
  <c r="X3203" i="20"/>
  <c r="O1562" i="18"/>
  <c r="O1561" i="18"/>
  <c r="O1560" i="18"/>
  <c r="J3147" i="20"/>
  <c r="J3181" i="20"/>
  <c r="J3163" i="20"/>
  <c r="J3165" i="20"/>
  <c r="J3180" i="20"/>
  <c r="J3164" i="20"/>
  <c r="X3208" i="20" l="1"/>
  <c r="W3227" i="20"/>
  <c r="W3210" i="20"/>
  <c r="X3223" i="20"/>
  <c r="X3197" i="20"/>
  <c r="X3200" i="20"/>
  <c r="X3205" i="20"/>
  <c r="W3202" i="20"/>
  <c r="X3199" i="20"/>
  <c r="W3204" i="20"/>
  <c r="W3206" i="20"/>
  <c r="W3196" i="20"/>
  <c r="W3198" i="20"/>
  <c r="W3201" i="20"/>
  <c r="X3209" i="20"/>
  <c r="Z3180" i="20"/>
  <c r="AA3180" i="20"/>
  <c r="Z3181" i="20"/>
  <c r="AA3181" i="20"/>
  <c r="Z3182" i="20"/>
  <c r="AA3182" i="20"/>
  <c r="Z3183" i="20"/>
  <c r="AA3183" i="20"/>
  <c r="Z3184" i="20"/>
  <c r="AA3184" i="20"/>
  <c r="Z3185" i="20"/>
  <c r="AA3185" i="20"/>
  <c r="Z3186" i="20"/>
  <c r="AA3186" i="20"/>
  <c r="AA3187" i="20"/>
  <c r="Z3188" i="20"/>
  <c r="AA3188" i="20"/>
  <c r="Z3189" i="20"/>
  <c r="AA3189" i="20"/>
  <c r="Z3190" i="20"/>
  <c r="AA3190" i="20"/>
  <c r="Z3191" i="20"/>
  <c r="AA3191" i="20"/>
  <c r="Z3192" i="20"/>
  <c r="AA3192" i="20"/>
  <c r="Z3193" i="20"/>
  <c r="AA3193" i="20"/>
  <c r="Z3194" i="20"/>
  <c r="AA3194" i="20"/>
  <c r="AA3195" i="20"/>
  <c r="Z3164" i="20"/>
  <c r="AA3164" i="20"/>
  <c r="Z3165" i="20"/>
  <c r="AA3165" i="20"/>
  <c r="Z3166" i="20"/>
  <c r="AA3166" i="20"/>
  <c r="Z3167" i="20"/>
  <c r="AA3167" i="20"/>
  <c r="Z3168" i="20"/>
  <c r="AA3168" i="20"/>
  <c r="Z3169" i="20"/>
  <c r="AA3169" i="20"/>
  <c r="Z3170" i="20"/>
  <c r="AA3170" i="20"/>
  <c r="Z3171" i="20"/>
  <c r="AA3171" i="20"/>
  <c r="Z3172" i="20"/>
  <c r="AA3172" i="20"/>
  <c r="Z3173" i="20"/>
  <c r="AA3173" i="20"/>
  <c r="Z3174" i="20"/>
  <c r="AA3174" i="20"/>
  <c r="Z3175" i="20"/>
  <c r="AA3175" i="20"/>
  <c r="Z3176" i="20"/>
  <c r="AA3176" i="20"/>
  <c r="Z3177" i="20"/>
  <c r="AA3177" i="20"/>
  <c r="Z3178" i="20"/>
  <c r="AA3178" i="20"/>
  <c r="AA3179" i="20"/>
  <c r="Y3173" i="20" l="1"/>
  <c r="Y3171" i="20"/>
  <c r="Y3167" i="20"/>
  <c r="Y3187" i="20"/>
  <c r="Y3184" i="20"/>
  <c r="Y3170" i="20"/>
  <c r="Y3166" i="20"/>
  <c r="Y3194" i="20"/>
  <c r="Y3192" i="20"/>
  <c r="Y3165" i="20"/>
  <c r="Y3193" i="20"/>
  <c r="Y3178" i="20"/>
  <c r="Y3186" i="20"/>
  <c r="Y3182" i="20"/>
  <c r="Z3187" i="20"/>
  <c r="Y3176" i="20"/>
  <c r="Y3179" i="20"/>
  <c r="Y3189" i="20"/>
  <c r="Y3195" i="20"/>
  <c r="Y3177" i="20"/>
  <c r="Y3168" i="20"/>
  <c r="Y3183" i="20"/>
  <c r="Y3181" i="20"/>
  <c r="Y3164" i="20"/>
  <c r="Z3179" i="20"/>
  <c r="Z3195" i="20"/>
  <c r="Y3175" i="20"/>
  <c r="Y3191" i="20"/>
  <c r="Y3180" i="20"/>
  <c r="Y3174" i="20"/>
  <c r="Y3172" i="20"/>
  <c r="Y3169" i="20"/>
  <c r="Y3190" i="20"/>
  <c r="Y3188" i="20"/>
  <c r="Y3185" i="20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P1576" i="18"/>
  <c r="P1575" i="18"/>
  <c r="P1574" i="18"/>
  <c r="P1573" i="18"/>
  <c r="P1572" i="18"/>
  <c r="P1571" i="18"/>
  <c r="P1570" i="18"/>
  <c r="P1569" i="18"/>
  <c r="P1568" i="18"/>
  <c r="P1567" i="18"/>
  <c r="P1566" i="18"/>
  <c r="P1565" i="18"/>
  <c r="P1564" i="18"/>
  <c r="P1563" i="18"/>
  <c r="P1562" i="18"/>
  <c r="P1561" i="18"/>
  <c r="O1559" i="18"/>
  <c r="O1558" i="18"/>
  <c r="O1557" i="18"/>
  <c r="O1556" i="18"/>
  <c r="O1555" i="18"/>
  <c r="O1554" i="18"/>
  <c r="O1553" i="18"/>
  <c r="O1552" i="18"/>
  <c r="O1551" i="18"/>
  <c r="O1550" i="18"/>
  <c r="O1549" i="18"/>
  <c r="O1548" i="18"/>
  <c r="C3177" i="20"/>
  <c r="J3156" i="20"/>
  <c r="K3180" i="20"/>
  <c r="C3180" i="20"/>
  <c r="J3162" i="20"/>
  <c r="K3193" i="20"/>
  <c r="K3194" i="20"/>
  <c r="C3167" i="20"/>
  <c r="J3143" i="20"/>
  <c r="C3192" i="20"/>
  <c r="K3182" i="20"/>
  <c r="C3193" i="20"/>
  <c r="J3140" i="20"/>
  <c r="C3164" i="20"/>
  <c r="J3146" i="20"/>
  <c r="K3178" i="20"/>
  <c r="C3176" i="20"/>
  <c r="K3183" i="20"/>
  <c r="J3159" i="20"/>
  <c r="K3190" i="20"/>
  <c r="C3171" i="20"/>
  <c r="J3155" i="20"/>
  <c r="C3172" i="20"/>
  <c r="J3138" i="20"/>
  <c r="J3160" i="20"/>
  <c r="K3170" i="20"/>
  <c r="C3175" i="20"/>
  <c r="J3135" i="20"/>
  <c r="K3175" i="20"/>
  <c r="C3186" i="20"/>
  <c r="J3139" i="20"/>
  <c r="J3154" i="20"/>
  <c r="K3186" i="20"/>
  <c r="C3191" i="20"/>
  <c r="K3191" i="20"/>
  <c r="C3170" i="20"/>
  <c r="C3195" i="20"/>
  <c r="C3190" i="20"/>
  <c r="J3161" i="20"/>
  <c r="C3166" i="20"/>
  <c r="K3173" i="20"/>
  <c r="K3165" i="20"/>
  <c r="C3179" i="20"/>
  <c r="K3195" i="20"/>
  <c r="C3165" i="20"/>
  <c r="K3176" i="20"/>
  <c r="K3174" i="20"/>
  <c r="C3187" i="20"/>
  <c r="C3188" i="20"/>
  <c r="J3144" i="20"/>
  <c r="J3151" i="20"/>
  <c r="J3157" i="20"/>
  <c r="K3179" i="20"/>
  <c r="C3181" i="20"/>
  <c r="K3192" i="20"/>
  <c r="K3167" i="20"/>
  <c r="J3141" i="20"/>
  <c r="C3174" i="20"/>
  <c r="C3182" i="20"/>
  <c r="K3189" i="20"/>
  <c r="J3145" i="20"/>
  <c r="C3169" i="20"/>
  <c r="C3194" i="20"/>
  <c r="K3188" i="20"/>
  <c r="J3136" i="20"/>
  <c r="K3187" i="20"/>
  <c r="J3153" i="20"/>
  <c r="C3173" i="20"/>
  <c r="K3169" i="20"/>
  <c r="K3184" i="20"/>
  <c r="C3168" i="20"/>
  <c r="J3158" i="20"/>
  <c r="C3185" i="20"/>
  <c r="C3178" i="20"/>
  <c r="K3172" i="20"/>
  <c r="J3152" i="20"/>
  <c r="K3171" i="20"/>
  <c r="J3137" i="20"/>
  <c r="C3189" i="20"/>
  <c r="K3185" i="20"/>
  <c r="K3168" i="20"/>
  <c r="C3184" i="20"/>
  <c r="J3142" i="20"/>
  <c r="K3164" i="20"/>
  <c r="K3177" i="20"/>
  <c r="C3183" i="20"/>
  <c r="K3166" i="20"/>
  <c r="K3181" i="20"/>
  <c r="X3176" i="20" l="1"/>
  <c r="W3174" i="20"/>
  <c r="W3166" i="20"/>
  <c r="W3173" i="20"/>
  <c r="W3165" i="20"/>
  <c r="W3172" i="20"/>
  <c r="X3164" i="20"/>
  <c r="W3171" i="20"/>
  <c r="W3170" i="20"/>
  <c r="X3177" i="20"/>
  <c r="X3169" i="20"/>
  <c r="AB3195" i="20"/>
  <c r="AB3179" i="20"/>
  <c r="AB3194" i="20"/>
  <c r="AB3178" i="20"/>
  <c r="AB3177" i="20"/>
  <c r="AB3193" i="20"/>
  <c r="AB3192" i="20"/>
  <c r="AB3176" i="20"/>
  <c r="AB3175" i="20"/>
  <c r="AB3191" i="20"/>
  <c r="AB3174" i="20"/>
  <c r="AB3190" i="20"/>
  <c r="AB3173" i="20"/>
  <c r="AB3189" i="20"/>
  <c r="AB3172" i="20"/>
  <c r="AB3188" i="20"/>
  <c r="AB3187" i="20"/>
  <c r="AB3171" i="20"/>
  <c r="AB3186" i="20"/>
  <c r="AB3170" i="20"/>
  <c r="AB3169" i="20"/>
  <c r="AB3185" i="20"/>
  <c r="AB3168" i="20"/>
  <c r="AB3184" i="20"/>
  <c r="AB3167" i="20"/>
  <c r="AB3183" i="20"/>
  <c r="AB3166" i="20"/>
  <c r="AB3182" i="20"/>
  <c r="AB3165" i="20"/>
  <c r="AB3181" i="20"/>
  <c r="AB3180" i="20"/>
  <c r="AB3164" i="20"/>
  <c r="W3187" i="20"/>
  <c r="X3187" i="20"/>
  <c r="W3194" i="20"/>
  <c r="X3194" i="20"/>
  <c r="W3186" i="20"/>
  <c r="X3186" i="20"/>
  <c r="W3177" i="20"/>
  <c r="W3169" i="20"/>
  <c r="W3193" i="20"/>
  <c r="X3193" i="20"/>
  <c r="W3185" i="20"/>
  <c r="X3185" i="20"/>
  <c r="W3179" i="20"/>
  <c r="X3179" i="20"/>
  <c r="W3178" i="20"/>
  <c r="X3178" i="20"/>
  <c r="W3192" i="20"/>
  <c r="X3192" i="20"/>
  <c r="W3167" i="20"/>
  <c r="X3167" i="20"/>
  <c r="X3174" i="20"/>
  <c r="W3190" i="20"/>
  <c r="X3190" i="20"/>
  <c r="W3182" i="20"/>
  <c r="X3182" i="20"/>
  <c r="X3171" i="20"/>
  <c r="W3176" i="20"/>
  <c r="X3184" i="20"/>
  <c r="W3184" i="20"/>
  <c r="W3191" i="20"/>
  <c r="X3191" i="20"/>
  <c r="W3189" i="20"/>
  <c r="X3189" i="20"/>
  <c r="W3181" i="20"/>
  <c r="X3181" i="20"/>
  <c r="W3195" i="20"/>
  <c r="X3195" i="20"/>
  <c r="W3168" i="20"/>
  <c r="X3168" i="20"/>
  <c r="W3175" i="20"/>
  <c r="X3175" i="20"/>
  <c r="W3183" i="20"/>
  <c r="X3183" i="20"/>
  <c r="W3188" i="20"/>
  <c r="X3188" i="20"/>
  <c r="W3180" i="20"/>
  <c r="X3180" i="20"/>
  <c r="O1547" i="18"/>
  <c r="O1546" i="18"/>
  <c r="J3149" i="20"/>
  <c r="J3133" i="20"/>
  <c r="J3134" i="20"/>
  <c r="J3150" i="20"/>
  <c r="X3166" i="20" l="1"/>
  <c r="X3170" i="20"/>
  <c r="X3165" i="20"/>
  <c r="X3172" i="20"/>
  <c r="W3164" i="20"/>
  <c r="X3173" i="20"/>
  <c r="O1545" i="18"/>
  <c r="AA3149" i="20"/>
  <c r="AA3150" i="20"/>
  <c r="AA3151" i="20"/>
  <c r="AA3152" i="20"/>
  <c r="AA3153" i="20"/>
  <c r="AA3154" i="20"/>
  <c r="AA3155" i="20"/>
  <c r="AA3156" i="20"/>
  <c r="AA3157" i="20"/>
  <c r="AA3158" i="20"/>
  <c r="AA3159" i="20"/>
  <c r="AA3160" i="20"/>
  <c r="AA3161" i="20"/>
  <c r="AA3162" i="20"/>
  <c r="AA3163" i="20"/>
  <c r="AA3133" i="20"/>
  <c r="AA3134" i="20"/>
  <c r="AA3135" i="20"/>
  <c r="AA3136" i="20"/>
  <c r="AA3137" i="20"/>
  <c r="AA3138" i="20"/>
  <c r="AA3139" i="20"/>
  <c r="AA3140" i="20"/>
  <c r="AA3141" i="20"/>
  <c r="AA3142" i="20"/>
  <c r="AA3143" i="20"/>
  <c r="AA3144" i="20"/>
  <c r="AA3145" i="20"/>
  <c r="AA3146" i="20"/>
  <c r="AA3147" i="20"/>
  <c r="O1544" i="18"/>
  <c r="J3131" i="20"/>
  <c r="J3148" i="20"/>
  <c r="J3132" i="20"/>
  <c r="J3115" i="20"/>
  <c r="AA3132" i="20" l="1"/>
  <c r="AA3148" i="20"/>
  <c r="Z3148" i="20"/>
  <c r="Z3149" i="20"/>
  <c r="Z3150" i="20"/>
  <c r="Z3151" i="20"/>
  <c r="Z3152" i="20"/>
  <c r="Z3153" i="20"/>
  <c r="Z3154" i="20"/>
  <c r="Z3155" i="20"/>
  <c r="Z3156" i="20"/>
  <c r="Z3157" i="20"/>
  <c r="Z3158" i="20"/>
  <c r="Z3159" i="20"/>
  <c r="Z3160" i="20"/>
  <c r="Z3161" i="20"/>
  <c r="Z3162" i="20"/>
  <c r="Z3163" i="20"/>
  <c r="Z3132" i="20"/>
  <c r="Z3133" i="20"/>
  <c r="Z3134" i="20"/>
  <c r="Z3135" i="20"/>
  <c r="Z3136" i="20"/>
  <c r="Z3137" i="20"/>
  <c r="Z3138" i="20"/>
  <c r="Z3139" i="20"/>
  <c r="Z3140" i="20"/>
  <c r="Z3141" i="20"/>
  <c r="Z3142" i="20"/>
  <c r="Z3143" i="20"/>
  <c r="Z3144" i="20"/>
  <c r="Z3145" i="20"/>
  <c r="Z3146" i="20"/>
  <c r="Z3147" i="20"/>
  <c r="AA3115" i="20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P1560" i="18"/>
  <c r="P1559" i="18"/>
  <c r="P1558" i="18"/>
  <c r="P1557" i="18"/>
  <c r="P1556" i="18"/>
  <c r="P1555" i="18"/>
  <c r="P1554" i="18"/>
  <c r="P1553" i="18"/>
  <c r="P1552" i="18"/>
  <c r="P1551" i="18"/>
  <c r="P1550" i="18"/>
  <c r="P1549" i="18"/>
  <c r="P1548" i="18"/>
  <c r="P1547" i="18"/>
  <c r="P1546" i="18"/>
  <c r="P1545" i="18"/>
  <c r="O1543" i="18"/>
  <c r="O1542" i="18"/>
  <c r="O1541" i="18"/>
  <c r="O1540" i="18"/>
  <c r="O1539" i="18"/>
  <c r="O1538" i="18"/>
  <c r="C3140" i="20"/>
  <c r="C3133" i="20"/>
  <c r="J3129" i="20"/>
  <c r="J3112" i="20"/>
  <c r="K3145" i="20"/>
  <c r="C3136" i="20"/>
  <c r="J3110" i="20"/>
  <c r="K3150" i="20"/>
  <c r="K3149" i="20"/>
  <c r="K3147" i="20"/>
  <c r="C3134" i="20"/>
  <c r="K3136" i="20"/>
  <c r="C3137" i="20"/>
  <c r="C3155" i="20"/>
  <c r="C3154" i="20"/>
  <c r="C3141" i="20"/>
  <c r="C3135" i="20"/>
  <c r="C3160" i="20"/>
  <c r="J3109" i="20"/>
  <c r="C3153" i="20"/>
  <c r="C3138" i="20"/>
  <c r="K3163" i="20"/>
  <c r="C3157" i="20"/>
  <c r="C3150" i="20"/>
  <c r="C3151" i="20"/>
  <c r="J3125" i="20"/>
  <c r="C3147" i="20"/>
  <c r="K3139" i="20"/>
  <c r="K3162" i="20"/>
  <c r="C3142" i="20"/>
  <c r="J3127" i="20"/>
  <c r="K3144" i="20"/>
  <c r="K3159" i="20"/>
  <c r="C3145" i="20"/>
  <c r="C3146" i="20"/>
  <c r="K3156" i="20"/>
  <c r="C3163" i="20"/>
  <c r="K3155" i="20"/>
  <c r="C3158" i="20"/>
  <c r="J3111" i="20"/>
  <c r="K3160" i="20"/>
  <c r="K3143" i="20"/>
  <c r="C3161" i="20"/>
  <c r="C3162" i="20"/>
  <c r="K3142" i="20"/>
  <c r="J3114" i="20"/>
  <c r="C3143" i="20"/>
  <c r="C3149" i="20"/>
  <c r="C3152" i="20"/>
  <c r="C3144" i="20"/>
  <c r="K3146" i="20"/>
  <c r="K3140" i="20"/>
  <c r="K3153" i="20"/>
  <c r="K3151" i="20"/>
  <c r="J3113" i="20"/>
  <c r="K3134" i="20"/>
  <c r="C3132" i="20"/>
  <c r="J3130" i="20"/>
  <c r="K3138" i="20"/>
  <c r="K3137" i="20"/>
  <c r="K3132" i="20"/>
  <c r="C3159" i="20"/>
  <c r="K3135" i="20"/>
  <c r="K3157" i="20"/>
  <c r="K3154" i="20"/>
  <c r="K3148" i="20"/>
  <c r="K3141" i="20"/>
  <c r="J3128" i="20"/>
  <c r="K3133" i="20"/>
  <c r="C3148" i="20"/>
  <c r="K3158" i="20"/>
  <c r="J3126" i="20"/>
  <c r="C3139" i="20"/>
  <c r="C3156" i="20"/>
  <c r="K3161" i="20"/>
  <c r="K3152" i="20"/>
  <c r="W3155" i="20" l="1"/>
  <c r="W3162" i="20"/>
  <c r="X3161" i="20"/>
  <c r="W3153" i="20"/>
  <c r="W3160" i="20"/>
  <c r="W3152" i="20"/>
  <c r="W3159" i="20"/>
  <c r="X3151" i="20"/>
  <c r="W3158" i="20"/>
  <c r="W3150" i="20"/>
  <c r="X3157" i="20"/>
  <c r="X3149" i="20"/>
  <c r="W3156" i="20"/>
  <c r="W3148" i="20"/>
  <c r="W3163" i="20"/>
  <c r="W3154" i="20"/>
  <c r="W3147" i="20"/>
  <c r="W3146" i="20"/>
  <c r="W3139" i="20"/>
  <c r="W3138" i="20"/>
  <c r="W3137" i="20"/>
  <c r="W3134" i="20"/>
  <c r="X3133" i="20"/>
  <c r="W3145" i="20"/>
  <c r="W3142" i="20"/>
  <c r="W3141" i="20"/>
  <c r="AB3163" i="20"/>
  <c r="AB3147" i="20"/>
  <c r="W3140" i="20"/>
  <c r="W3132" i="20"/>
  <c r="X3144" i="20"/>
  <c r="W3136" i="20"/>
  <c r="X3143" i="20"/>
  <c r="W3135" i="20"/>
  <c r="AB3162" i="20"/>
  <c r="AB3146" i="20"/>
  <c r="AB3145" i="20"/>
  <c r="AB3161" i="20"/>
  <c r="AB3144" i="20"/>
  <c r="AB3160" i="20"/>
  <c r="AB3143" i="20"/>
  <c r="AB3159" i="20"/>
  <c r="AB3142" i="20"/>
  <c r="AB3158" i="20"/>
  <c r="AB3157" i="20"/>
  <c r="AB3141" i="20"/>
  <c r="AB3156" i="20"/>
  <c r="AB3140" i="20"/>
  <c r="AB3139" i="20"/>
  <c r="AB3155" i="20"/>
  <c r="AB3154" i="20"/>
  <c r="AB3138" i="20"/>
  <c r="AB3137" i="20"/>
  <c r="AB3153" i="20"/>
  <c r="AB3136" i="20"/>
  <c r="AB3152" i="20"/>
  <c r="AB3135" i="20"/>
  <c r="AB3151" i="20"/>
  <c r="AB3134" i="20"/>
  <c r="AB3150" i="20"/>
  <c r="AB3133" i="20"/>
  <c r="AB3149" i="20"/>
  <c r="AB3148" i="20"/>
  <c r="AB3132" i="20"/>
  <c r="Y3142" i="20"/>
  <c r="Y3138" i="20"/>
  <c r="Y3134" i="20"/>
  <c r="Y3148" i="20"/>
  <c r="Y3163" i="20"/>
  <c r="Y3159" i="20"/>
  <c r="Y3155" i="20"/>
  <c r="Y3133" i="20"/>
  <c r="W3157" i="20"/>
  <c r="Y3157" i="20"/>
  <c r="W3149" i="20"/>
  <c r="X3148" i="20"/>
  <c r="Y3143" i="20"/>
  <c r="Y3139" i="20"/>
  <c r="Y3158" i="20"/>
  <c r="Y3153" i="20"/>
  <c r="X3156" i="20"/>
  <c r="Y3136" i="20"/>
  <c r="Y3141" i="20"/>
  <c r="Y3137" i="20"/>
  <c r="Y3154" i="20"/>
  <c r="Y3150" i="20"/>
  <c r="Y3160" i="20"/>
  <c r="Y3152" i="20"/>
  <c r="Y3140" i="20"/>
  <c r="W3161" i="20"/>
  <c r="X3160" i="20"/>
  <c r="X3153" i="20"/>
  <c r="Y3146" i="20"/>
  <c r="Y3145" i="20"/>
  <c r="Y3135" i="20"/>
  <c r="Y3156" i="20"/>
  <c r="X3152" i="20"/>
  <c r="Y3149" i="20"/>
  <c r="Y3132" i="20"/>
  <c r="Y3147" i="20"/>
  <c r="Y3144" i="20"/>
  <c r="Y3162" i="20"/>
  <c r="Y3161" i="20"/>
  <c r="Y3151" i="20"/>
  <c r="X3163" i="20"/>
  <c r="X3159" i="20"/>
  <c r="X3155" i="20"/>
  <c r="W3151" i="20"/>
  <c r="X3162" i="20"/>
  <c r="X3158" i="20"/>
  <c r="X3154" i="20"/>
  <c r="X3150" i="20"/>
  <c r="O1537" i="18"/>
  <c r="O1536" i="18"/>
  <c r="O1535" i="18"/>
  <c r="O1534" i="18"/>
  <c r="O1533" i="18"/>
  <c r="O1532" i="18"/>
  <c r="O1531" i="18"/>
  <c r="O1530" i="18"/>
  <c r="J3119" i="20"/>
  <c r="J3123" i="20"/>
  <c r="J3105" i="20"/>
  <c r="J3121" i="20"/>
  <c r="J3117" i="20"/>
  <c r="J3104" i="20"/>
  <c r="J3124" i="20"/>
  <c r="J3120" i="20"/>
  <c r="J3118" i="20"/>
  <c r="J3108" i="20"/>
  <c r="J3122" i="20"/>
  <c r="J3102" i="20"/>
  <c r="J3106" i="20"/>
  <c r="J3107" i="20"/>
  <c r="J3103" i="20"/>
  <c r="J3101" i="20"/>
  <c r="X3146" i="20" l="1"/>
  <c r="X3147" i="20"/>
  <c r="X3139" i="20"/>
  <c r="X3138" i="20"/>
  <c r="X3137" i="20"/>
  <c r="X3132" i="20"/>
  <c r="X3140" i="20"/>
  <c r="X3142" i="20"/>
  <c r="X3134" i="20"/>
  <c r="W3133" i="20"/>
  <c r="X3145" i="20"/>
  <c r="X3141" i="20"/>
  <c r="W3144" i="20"/>
  <c r="W3143" i="20"/>
  <c r="X3135" i="20"/>
  <c r="X3136" i="20"/>
  <c r="O1529" i="18"/>
  <c r="O1528" i="18"/>
  <c r="J3083" i="20"/>
  <c r="J3116" i="20"/>
  <c r="J3100" i="20"/>
  <c r="J3099" i="20"/>
  <c r="Z3116" i="20" l="1"/>
  <c r="Z3117" i="20"/>
  <c r="Z3118" i="20"/>
  <c r="Z3119" i="20"/>
  <c r="Z3120" i="20"/>
  <c r="Z3121" i="20"/>
  <c r="Z3122" i="20"/>
  <c r="Z3123" i="20"/>
  <c r="Z3124" i="20"/>
  <c r="Z3125" i="20"/>
  <c r="Z3126" i="20"/>
  <c r="Z3127" i="20"/>
  <c r="Z3128" i="20"/>
  <c r="Z3129" i="20"/>
  <c r="Z3130" i="20"/>
  <c r="Z3131" i="20"/>
  <c r="Z3100" i="20"/>
  <c r="Z3101" i="20"/>
  <c r="Z3102" i="20"/>
  <c r="Z3103" i="20"/>
  <c r="Z3104" i="20"/>
  <c r="Z3105" i="20"/>
  <c r="Z3106" i="20"/>
  <c r="Z3107" i="20"/>
  <c r="Z3108" i="20"/>
  <c r="Z3109" i="20"/>
  <c r="Z3110" i="20"/>
  <c r="Z3111" i="20"/>
  <c r="Z3112" i="20"/>
  <c r="Z3113" i="20"/>
  <c r="Z3114" i="20"/>
  <c r="Z3115" i="20"/>
  <c r="O1527" i="18"/>
  <c r="J3082" i="20"/>
  <c r="J3098" i="20"/>
  <c r="O1526" i="18" l="1"/>
  <c r="O1525" i="18"/>
  <c r="O1524" i="18"/>
  <c r="O1523" i="18"/>
  <c r="O1522" i="18"/>
  <c r="O1521" i="18"/>
  <c r="O1520" i="18"/>
  <c r="O1519" i="18"/>
  <c r="O1518" i="18"/>
  <c r="O1517" i="18"/>
  <c r="O1516" i="18"/>
  <c r="O1515" i="18"/>
  <c r="O1514" i="18"/>
  <c r="Y3114" i="20"/>
  <c r="AA3114" i="20"/>
  <c r="Y3115" i="20"/>
  <c r="Y3116" i="20"/>
  <c r="AA3116" i="20"/>
  <c r="Y3117" i="20"/>
  <c r="AA3117" i="20"/>
  <c r="Y3118" i="20"/>
  <c r="AA3118" i="20"/>
  <c r="Y3119" i="20"/>
  <c r="AA3119" i="20"/>
  <c r="Y3120" i="20"/>
  <c r="AA3120" i="20"/>
  <c r="Y3121" i="20"/>
  <c r="AA3121" i="20"/>
  <c r="Y3122" i="20"/>
  <c r="AA3122" i="20"/>
  <c r="Y3123" i="20"/>
  <c r="AA3123" i="20"/>
  <c r="Y3124" i="20"/>
  <c r="AA3124" i="20"/>
  <c r="Y3125" i="20"/>
  <c r="AA3125" i="20"/>
  <c r="Y3126" i="20"/>
  <c r="AA3126" i="20"/>
  <c r="Y3127" i="20"/>
  <c r="AA3127" i="20"/>
  <c r="Y3128" i="20"/>
  <c r="AA3128" i="20"/>
  <c r="Y3129" i="20"/>
  <c r="AA3129" i="20"/>
  <c r="Y3130" i="20"/>
  <c r="AA3130" i="20"/>
  <c r="Y3131" i="20"/>
  <c r="AA3131" i="20"/>
  <c r="Y3100" i="20"/>
  <c r="AA3100" i="20"/>
  <c r="Y3101" i="20"/>
  <c r="AA3101" i="20"/>
  <c r="Y3102" i="20"/>
  <c r="AA3102" i="20"/>
  <c r="Y3103" i="20"/>
  <c r="AA3103" i="20"/>
  <c r="Y3104" i="20"/>
  <c r="AA3104" i="20"/>
  <c r="Y3105" i="20"/>
  <c r="AA3105" i="20"/>
  <c r="Y3106" i="20"/>
  <c r="AA3106" i="20"/>
  <c r="Y3107" i="20"/>
  <c r="AA3107" i="20"/>
  <c r="Y3108" i="20"/>
  <c r="AA3108" i="20"/>
  <c r="Y3109" i="20"/>
  <c r="AA3109" i="20"/>
  <c r="Y3110" i="20"/>
  <c r="AA3110" i="20"/>
  <c r="Y3111" i="20"/>
  <c r="AA3111" i="20"/>
  <c r="Y3112" i="20"/>
  <c r="AA3112" i="20"/>
  <c r="Y3113" i="20"/>
  <c r="AA3113" i="20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P1544" i="18"/>
  <c r="P1543" i="18"/>
  <c r="P1542" i="18"/>
  <c r="P1541" i="18"/>
  <c r="P1540" i="18"/>
  <c r="P1539" i="18"/>
  <c r="P1538" i="18"/>
  <c r="P1537" i="18"/>
  <c r="P1536" i="18"/>
  <c r="P1535" i="18"/>
  <c r="P1534" i="18"/>
  <c r="P1533" i="18"/>
  <c r="P1532" i="18"/>
  <c r="P1531" i="18"/>
  <c r="P1530" i="18"/>
  <c r="P1529" i="18"/>
  <c r="C3112" i="20"/>
  <c r="C3108" i="20"/>
  <c r="C3101" i="20"/>
  <c r="K3104" i="20"/>
  <c r="J3088" i="20"/>
  <c r="C3107" i="20"/>
  <c r="C3100" i="20"/>
  <c r="K3120" i="20"/>
  <c r="K3131" i="20"/>
  <c r="K3121" i="20"/>
  <c r="C3128" i="20"/>
  <c r="K3122" i="20"/>
  <c r="J3090" i="20"/>
  <c r="C3115" i="20"/>
  <c r="C3103" i="20"/>
  <c r="C3121" i="20"/>
  <c r="K3110" i="20"/>
  <c r="K3101" i="20"/>
  <c r="K3129" i="20"/>
  <c r="K3102" i="20"/>
  <c r="C3105" i="20"/>
  <c r="K3126" i="20"/>
  <c r="K3117" i="20"/>
  <c r="C3131" i="20"/>
  <c r="K3115" i="20"/>
  <c r="K3113" i="20"/>
  <c r="C3125" i="20"/>
  <c r="K3105" i="20"/>
  <c r="C3119" i="20"/>
  <c r="C3120" i="20"/>
  <c r="K3118" i="20"/>
  <c r="J3097" i="20"/>
  <c r="C3106" i="20"/>
  <c r="J3078" i="20"/>
  <c r="K3108" i="20"/>
  <c r="K3107" i="20"/>
  <c r="C3102" i="20"/>
  <c r="J3091" i="20"/>
  <c r="K3127" i="20"/>
  <c r="K3111" i="20"/>
  <c r="K3116" i="20"/>
  <c r="C3110" i="20"/>
  <c r="C3114" i="20"/>
  <c r="J3093" i="20"/>
  <c r="C3111" i="20"/>
  <c r="K3125" i="20"/>
  <c r="J3070" i="20"/>
  <c r="J3076" i="20"/>
  <c r="J3081" i="20"/>
  <c r="C3130" i="20"/>
  <c r="C3122" i="20"/>
  <c r="J3094" i="20"/>
  <c r="K3124" i="20"/>
  <c r="K3123" i="20"/>
  <c r="J3077" i="20"/>
  <c r="C3118" i="20"/>
  <c r="J3075" i="20"/>
  <c r="C3127" i="20"/>
  <c r="K3109" i="20"/>
  <c r="J3069" i="20"/>
  <c r="K3103" i="20"/>
  <c r="J3089" i="20"/>
  <c r="J3080" i="20"/>
  <c r="J3079" i="20"/>
  <c r="K3114" i="20"/>
  <c r="K3112" i="20"/>
  <c r="J3073" i="20"/>
  <c r="J3096" i="20"/>
  <c r="J3095" i="20"/>
  <c r="J3086" i="20"/>
  <c r="K3100" i="20"/>
  <c r="K3130" i="20"/>
  <c r="J3085" i="20"/>
  <c r="J3092" i="20"/>
  <c r="C3126" i="20"/>
  <c r="K3128" i="20"/>
  <c r="K3119" i="20"/>
  <c r="J3072" i="20"/>
  <c r="J3087" i="20"/>
  <c r="C3123" i="20"/>
  <c r="K3106" i="20"/>
  <c r="C3116" i="20"/>
  <c r="J3074" i="20"/>
  <c r="C3113" i="20"/>
  <c r="J3071" i="20"/>
  <c r="C3124" i="20"/>
  <c r="C3117" i="20"/>
  <c r="C3129" i="20"/>
  <c r="C3109" i="20"/>
  <c r="C3104" i="20"/>
  <c r="AB3125" i="20" l="1"/>
  <c r="AB3102" i="20"/>
  <c r="W3129" i="20"/>
  <c r="AB3119" i="20"/>
  <c r="AB3127" i="20"/>
  <c r="X3120" i="20"/>
  <c r="AB3104" i="20"/>
  <c r="AB3128" i="20"/>
  <c r="X3127" i="20"/>
  <c r="W3119" i="20"/>
  <c r="W3110" i="20"/>
  <c r="AB3121" i="20"/>
  <c r="W3117" i="20"/>
  <c r="X3118" i="20"/>
  <c r="W3125" i="20"/>
  <c r="X3116" i="20"/>
  <c r="AB3129" i="20"/>
  <c r="AB3106" i="20"/>
  <c r="AB3130" i="20"/>
  <c r="AB3123" i="20"/>
  <c r="AB3115" i="20"/>
  <c r="W3124" i="20"/>
  <c r="AB3116" i="20"/>
  <c r="AB3108" i="20"/>
  <c r="W3115" i="20"/>
  <c r="X3123" i="20"/>
  <c r="AB3101" i="20"/>
  <c r="W3122" i="20"/>
  <c r="AB3110" i="20"/>
  <c r="X3114" i="20"/>
  <c r="W3121" i="20"/>
  <c r="X3128" i="20"/>
  <c r="W3102" i="20"/>
  <c r="W3111" i="20"/>
  <c r="W3101" i="20"/>
  <c r="W3130" i="20"/>
  <c r="W3126" i="20"/>
  <c r="W3109" i="20"/>
  <c r="AB3114" i="20"/>
  <c r="W3106" i="20"/>
  <c r="AB3112" i="20"/>
  <c r="W3103" i="20"/>
  <c r="AB3122" i="20"/>
  <c r="X3108" i="20"/>
  <c r="W3100" i="20"/>
  <c r="X3107" i="20"/>
  <c r="X3131" i="20"/>
  <c r="AB3126" i="20"/>
  <c r="W3113" i="20"/>
  <c r="W3105" i="20"/>
  <c r="AB3107" i="20"/>
  <c r="AB3120" i="20"/>
  <c r="X3112" i="20"/>
  <c r="X3104" i="20"/>
  <c r="AB3103" i="20"/>
  <c r="AB3131" i="20"/>
  <c r="AB3113" i="20"/>
  <c r="AB3111" i="20"/>
  <c r="AB3109" i="20"/>
  <c r="AB3124" i="20"/>
  <c r="AB3105" i="20"/>
  <c r="AB3118" i="20"/>
  <c r="AB3117" i="20"/>
  <c r="AB3100" i="20"/>
  <c r="X3115" i="20"/>
  <c r="W3114" i="20"/>
  <c r="W3118" i="20"/>
  <c r="W3120" i="20"/>
  <c r="X3110" i="20"/>
  <c r="W3127" i="20"/>
  <c r="W3128" i="20"/>
  <c r="X3119" i="20"/>
  <c r="X3102" i="20"/>
  <c r="X3125" i="20"/>
  <c r="X3117" i="20"/>
  <c r="W3123" i="20"/>
  <c r="X3122" i="20"/>
  <c r="X3124" i="20"/>
  <c r="W3116" i="20"/>
  <c r="X3129" i="20"/>
  <c r="X3121" i="20"/>
  <c r="O1513" i="18"/>
  <c r="O1512" i="18"/>
  <c r="J3084" i="20"/>
  <c r="J3068" i="20"/>
  <c r="J3051" i="20"/>
  <c r="J3067" i="20"/>
  <c r="X3101" i="20" l="1"/>
  <c r="W3131" i="20"/>
  <c r="X3130" i="20"/>
  <c r="W3107" i="20"/>
  <c r="X3103" i="20"/>
  <c r="X3111" i="20"/>
  <c r="W3108" i="20"/>
  <c r="X3109" i="20"/>
  <c r="X3100" i="20"/>
  <c r="W3112" i="20"/>
  <c r="X3126" i="20"/>
  <c r="X3106" i="20"/>
  <c r="X3113" i="20"/>
  <c r="X3105" i="20"/>
  <c r="W3104" i="20"/>
  <c r="O1511" i="18"/>
  <c r="J3050" i="20"/>
  <c r="J3066" i="20"/>
  <c r="Z3084" i="20" l="1"/>
  <c r="AA3084" i="20"/>
  <c r="Z3085" i="20"/>
  <c r="AA3085" i="20"/>
  <c r="Z3086" i="20"/>
  <c r="AA3086" i="20"/>
  <c r="Z3087" i="20"/>
  <c r="AA3087" i="20"/>
  <c r="Z3088" i="20"/>
  <c r="AA3088" i="20"/>
  <c r="Z3089" i="20"/>
  <c r="AA3089" i="20"/>
  <c r="Z3090" i="20"/>
  <c r="AA3090" i="20"/>
  <c r="Z3091" i="20"/>
  <c r="AA3091" i="20"/>
  <c r="Z3092" i="20"/>
  <c r="AA3092" i="20"/>
  <c r="Z3093" i="20"/>
  <c r="AA3093" i="20"/>
  <c r="Z3094" i="20"/>
  <c r="AA3094" i="20"/>
  <c r="Z3095" i="20"/>
  <c r="AA3095" i="20"/>
  <c r="Z3096" i="20"/>
  <c r="AA3096" i="20"/>
  <c r="Z3097" i="20"/>
  <c r="AA3097" i="20"/>
  <c r="Z3098" i="20"/>
  <c r="AA3098" i="20"/>
  <c r="Z3099" i="20"/>
  <c r="AA3099" i="20"/>
  <c r="Z3068" i="20"/>
  <c r="AA3068" i="20"/>
  <c r="Z3069" i="20"/>
  <c r="AA3069" i="20"/>
  <c r="Z3070" i="20"/>
  <c r="AA3070" i="20"/>
  <c r="Z3071" i="20"/>
  <c r="AA3071" i="20"/>
  <c r="Z3072" i="20"/>
  <c r="AA3072" i="20"/>
  <c r="Z3073" i="20"/>
  <c r="AA3073" i="20"/>
  <c r="Z3074" i="20"/>
  <c r="AA3074" i="20"/>
  <c r="Z3075" i="20"/>
  <c r="AA3075" i="20"/>
  <c r="Z3076" i="20"/>
  <c r="AA3076" i="20"/>
  <c r="Z3077" i="20"/>
  <c r="AA3077" i="20"/>
  <c r="Z3078" i="20"/>
  <c r="AA3078" i="20"/>
  <c r="Z3079" i="20"/>
  <c r="AA3079" i="20"/>
  <c r="Z3080" i="20"/>
  <c r="AA3080" i="20"/>
  <c r="Z3081" i="20"/>
  <c r="AA3081" i="20"/>
  <c r="Z3082" i="20"/>
  <c r="AA3082" i="20"/>
  <c r="Z3083" i="20"/>
  <c r="AA3083" i="20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12" i="18"/>
  <c r="P1528" i="18"/>
  <c r="P1527" i="18"/>
  <c r="P1526" i="18"/>
  <c r="P1525" i="18"/>
  <c r="P1524" i="18"/>
  <c r="P1523" i="18"/>
  <c r="P1522" i="18"/>
  <c r="P1521" i="18"/>
  <c r="P1520" i="18"/>
  <c r="P1519" i="18"/>
  <c r="P1518" i="18"/>
  <c r="P1517" i="18"/>
  <c r="P1516" i="18"/>
  <c r="P1515" i="18"/>
  <c r="P1514" i="18"/>
  <c r="P1513" i="18"/>
  <c r="O1510" i="18"/>
  <c r="O1509" i="18"/>
  <c r="O1508" i="18"/>
  <c r="O1507" i="18"/>
  <c r="O1506" i="18"/>
  <c r="O1505" i="18"/>
  <c r="O1504" i="18"/>
  <c r="O1503" i="18"/>
  <c r="O1502" i="18"/>
  <c r="O1501" i="18"/>
  <c r="O1500" i="18"/>
  <c r="C3070" i="20"/>
  <c r="C3091" i="20"/>
  <c r="C3086" i="20"/>
  <c r="K3071" i="20"/>
  <c r="J3060" i="20"/>
  <c r="K3084" i="20"/>
  <c r="J3045" i="20"/>
  <c r="C3083" i="20"/>
  <c r="K3096" i="20"/>
  <c r="J3059" i="20"/>
  <c r="K3072" i="20"/>
  <c r="C3081" i="20"/>
  <c r="C3078" i="20"/>
  <c r="C3071" i="20"/>
  <c r="J3042" i="20"/>
  <c r="K3082" i="20"/>
  <c r="C3087" i="20"/>
  <c r="J3063" i="20"/>
  <c r="K3088" i="20"/>
  <c r="J3061" i="20"/>
  <c r="C3072" i="20"/>
  <c r="C3097" i="20"/>
  <c r="C3099" i="20"/>
  <c r="C3068" i="20"/>
  <c r="J3058" i="20"/>
  <c r="C3094" i="20"/>
  <c r="C3076" i="20"/>
  <c r="C3093" i="20"/>
  <c r="C3079" i="20"/>
  <c r="J3039" i="20"/>
  <c r="J3046" i="20"/>
  <c r="K3094" i="20"/>
  <c r="K3079" i="20"/>
  <c r="J3048" i="20"/>
  <c r="K3077" i="20"/>
  <c r="C3051" i="20"/>
  <c r="C3092" i="20"/>
  <c r="C3095" i="20"/>
  <c r="J3055" i="20"/>
  <c r="J3062" i="20"/>
  <c r="J3064" i="20"/>
  <c r="C3067" i="20"/>
  <c r="K3074" i="20"/>
  <c r="C3080" i="20"/>
  <c r="K3070" i="20"/>
  <c r="C3074" i="20"/>
  <c r="C3085" i="20"/>
  <c r="K3095" i="20"/>
  <c r="C3069" i="20"/>
  <c r="C3089" i="20"/>
  <c r="K3085" i="20"/>
  <c r="C3077" i="20"/>
  <c r="K3078" i="20"/>
  <c r="K3093" i="20"/>
  <c r="K3097" i="20"/>
  <c r="C3082" i="20"/>
  <c r="K3092" i="20"/>
  <c r="K3099" i="20"/>
  <c r="K3091" i="20"/>
  <c r="K3083" i="20"/>
  <c r="K3090" i="20"/>
  <c r="K3081" i="20"/>
  <c r="C3096" i="20"/>
  <c r="C3073" i="20"/>
  <c r="K3086" i="20"/>
  <c r="C3098" i="20"/>
  <c r="C3090" i="20"/>
  <c r="K3069" i="20"/>
  <c r="K3076" i="20"/>
  <c r="K3075" i="20"/>
  <c r="J3041" i="20"/>
  <c r="K3089" i="20"/>
  <c r="K3080" i="20"/>
  <c r="K3087" i="20"/>
  <c r="J3056" i="20"/>
  <c r="J3044" i="20"/>
  <c r="J3043" i="20"/>
  <c r="K3068" i="20"/>
  <c r="J3049" i="20"/>
  <c r="J3057" i="20"/>
  <c r="K3073" i="20"/>
  <c r="J3040" i="20"/>
  <c r="C3075" i="20"/>
  <c r="J3065" i="20"/>
  <c r="K3098" i="20"/>
  <c r="J3047" i="20"/>
  <c r="C3088" i="20"/>
  <c r="C3084" i="20"/>
  <c r="X3078" i="20" l="1"/>
  <c r="AB3091" i="20"/>
  <c r="W3069" i="20"/>
  <c r="AB3068" i="20"/>
  <c r="AB3092" i="20"/>
  <c r="W3084" i="20"/>
  <c r="AB3085" i="20"/>
  <c r="AB3077" i="20"/>
  <c r="X3099" i="20"/>
  <c r="W3075" i="20"/>
  <c r="X3074" i="20"/>
  <c r="W3097" i="20"/>
  <c r="X3098" i="20"/>
  <c r="AB3095" i="20"/>
  <c r="W3088" i="20"/>
  <c r="AB3086" i="20"/>
  <c r="AB3078" i="20"/>
  <c r="AB3087" i="20"/>
  <c r="W3089" i="20"/>
  <c r="AB3072" i="20"/>
  <c r="AB3096" i="20"/>
  <c r="W3080" i="20"/>
  <c r="AB3073" i="20"/>
  <c r="AB3097" i="20"/>
  <c r="W3079" i="20"/>
  <c r="W3071" i="20"/>
  <c r="X3070" i="20"/>
  <c r="AB3090" i="20"/>
  <c r="W3093" i="20"/>
  <c r="AB3082" i="20"/>
  <c r="AB3099" i="20"/>
  <c r="W3092" i="20"/>
  <c r="AB3083" i="20"/>
  <c r="W3085" i="20"/>
  <c r="AB3088" i="20"/>
  <c r="X3094" i="20"/>
  <c r="W3095" i="20"/>
  <c r="AB3094" i="20"/>
  <c r="AB3084" i="20"/>
  <c r="W3086" i="20"/>
  <c r="X3090" i="20"/>
  <c r="X3082" i="20"/>
  <c r="W3076" i="20"/>
  <c r="AB3081" i="20"/>
  <c r="W3077" i="20"/>
  <c r="W3073" i="20"/>
  <c r="W3068" i="20"/>
  <c r="W3096" i="20"/>
  <c r="X3091" i="20"/>
  <c r="AB3093" i="20"/>
  <c r="W3083" i="20"/>
  <c r="W3087" i="20"/>
  <c r="W3081" i="20"/>
  <c r="W3072" i="20"/>
  <c r="AB3069" i="20"/>
  <c r="AB3098" i="20"/>
  <c r="AB3080" i="20"/>
  <c r="AB3079" i="20"/>
  <c r="AB3076" i="20"/>
  <c r="AB3075" i="20"/>
  <c r="AB3089" i="20"/>
  <c r="AB3071" i="20"/>
  <c r="AB3070" i="20"/>
  <c r="AB3074" i="20"/>
  <c r="Y3082" i="20"/>
  <c r="Y3074" i="20"/>
  <c r="Y3083" i="20"/>
  <c r="Y3075" i="20"/>
  <c r="X3092" i="20"/>
  <c r="Y3092" i="20"/>
  <c r="Y3084" i="20"/>
  <c r="Y3097" i="20"/>
  <c r="Y3088" i="20"/>
  <c r="Y3089" i="20"/>
  <c r="Y3069" i="20"/>
  <c r="Y3072" i="20"/>
  <c r="Y3078" i="20"/>
  <c r="W3099" i="20"/>
  <c r="W3098" i="20"/>
  <c r="Y3068" i="20"/>
  <c r="Y3096" i="20"/>
  <c r="X3084" i="20"/>
  <c r="Y3093" i="20"/>
  <c r="Y3099" i="20"/>
  <c r="Y3098" i="20"/>
  <c r="Y3085" i="20"/>
  <c r="Y3079" i="20"/>
  <c r="Y3086" i="20"/>
  <c r="Y3073" i="20"/>
  <c r="Y3087" i="20"/>
  <c r="X3071" i="20"/>
  <c r="Y3095" i="20"/>
  <c r="X3075" i="20"/>
  <c r="Y3080" i="20"/>
  <c r="Y3077" i="20"/>
  <c r="W3074" i="20"/>
  <c r="Y3091" i="20"/>
  <c r="Y3090" i="20"/>
  <c r="Y3070" i="20"/>
  <c r="X3079" i="20"/>
  <c r="Y3094" i="20"/>
  <c r="Y3081" i="20"/>
  <c r="Y3076" i="20"/>
  <c r="Y3071" i="20"/>
  <c r="X3097" i="20"/>
  <c r="X3089" i="20"/>
  <c r="W3078" i="20"/>
  <c r="W3070" i="20"/>
  <c r="X3080" i="20"/>
  <c r="X3088" i="20"/>
  <c r="X3069" i="20"/>
  <c r="X3093" i="20"/>
  <c r="O1499" i="18"/>
  <c r="O1498" i="18"/>
  <c r="O1497" i="18"/>
  <c r="Z3052" i="20"/>
  <c r="Z3053" i="20"/>
  <c r="Z3054" i="20"/>
  <c r="Z3055" i="20"/>
  <c r="Z3056" i="20"/>
  <c r="Z3057" i="20"/>
  <c r="Z3058" i="20"/>
  <c r="Z3059" i="20"/>
  <c r="Z3060" i="20"/>
  <c r="Z3061" i="20"/>
  <c r="Z3062" i="20"/>
  <c r="Z3063" i="20"/>
  <c r="Z3064" i="20"/>
  <c r="Z3065" i="20"/>
  <c r="Z3066" i="20"/>
  <c r="Z3067" i="20"/>
  <c r="Z3036" i="20"/>
  <c r="Z3037" i="20"/>
  <c r="Z3038" i="20"/>
  <c r="Z3039" i="20"/>
  <c r="Z3040" i="20"/>
  <c r="Z3041" i="20"/>
  <c r="Z3042" i="20"/>
  <c r="Z3043" i="20"/>
  <c r="Z3044" i="20"/>
  <c r="Z3045" i="20"/>
  <c r="Z3046" i="20"/>
  <c r="Z3047" i="20"/>
  <c r="Z3048" i="20"/>
  <c r="Z3049" i="20"/>
  <c r="Z3050" i="20"/>
  <c r="Z3051" i="20"/>
  <c r="AA3055" i="20"/>
  <c r="AA3056" i="20"/>
  <c r="AA3057" i="20"/>
  <c r="AA3058" i="20"/>
  <c r="AA3059" i="20"/>
  <c r="AA3060" i="20"/>
  <c r="AA3061" i="20"/>
  <c r="AA3062" i="20"/>
  <c r="AA3063" i="20"/>
  <c r="AA3064" i="20"/>
  <c r="AA3065" i="20"/>
  <c r="AA3066" i="20"/>
  <c r="AA3067" i="20"/>
  <c r="AA3039" i="20"/>
  <c r="AA3040" i="20"/>
  <c r="AA3041" i="20"/>
  <c r="AA3042" i="20"/>
  <c r="AA3043" i="20"/>
  <c r="AA3044" i="20"/>
  <c r="AA3045" i="20"/>
  <c r="AA3046" i="20"/>
  <c r="AA3047" i="20"/>
  <c r="AA3048" i="20"/>
  <c r="AA3049" i="20"/>
  <c r="AA3050" i="20"/>
  <c r="AA3051" i="20"/>
  <c r="J3038" i="20"/>
  <c r="J3053" i="20"/>
  <c r="J3054" i="20"/>
  <c r="J3037" i="20"/>
  <c r="J3036" i="20"/>
  <c r="J3052" i="20"/>
  <c r="AA3054" i="20" l="1"/>
  <c r="AA3052" i="20"/>
  <c r="AA3037" i="20"/>
  <c r="X3085" i="20"/>
  <c r="W3082" i="20"/>
  <c r="X3076" i="20"/>
  <c r="X3073" i="20"/>
  <c r="X3068" i="20"/>
  <c r="X3081" i="20"/>
  <c r="X3095" i="20"/>
  <c r="W3094" i="20"/>
  <c r="X3077" i="20"/>
  <c r="X3072" i="20"/>
  <c r="W3090" i="20"/>
  <c r="AA3053" i="20"/>
  <c r="X3096" i="20"/>
  <c r="W3091" i="20"/>
  <c r="X3086" i="20"/>
  <c r="X3087" i="20"/>
  <c r="AA3038" i="20"/>
  <c r="AA3036" i="20"/>
  <c r="X3083" i="20"/>
  <c r="Y3061" i="20"/>
  <c r="Y3054" i="20"/>
  <c r="Y3044" i="20"/>
  <c r="Y3036" i="20"/>
  <c r="Y3060" i="20"/>
  <c r="Y3052" i="20"/>
  <c r="Y3059" i="20"/>
  <c r="Y3063" i="20"/>
  <c r="Y3065" i="20"/>
  <c r="Y3047" i="20"/>
  <c r="Y3045" i="20"/>
  <c r="Y3037" i="20"/>
  <c r="Y3046" i="20"/>
  <c r="Y3038" i="20"/>
  <c r="Y3062" i="20"/>
  <c r="Y3055" i="20"/>
  <c r="Y3048" i="20"/>
  <c r="Y3053" i="20"/>
  <c r="Y3057" i="20"/>
  <c r="Y3039" i="20"/>
  <c r="Y3050" i="20"/>
  <c r="Y3056" i="20"/>
  <c r="Y3066" i="20"/>
  <c r="Y3043" i="20"/>
  <c r="Y3058" i="20"/>
  <c r="Y3051" i="20"/>
  <c r="Y3049" i="20"/>
  <c r="Y3064" i="20"/>
  <c r="Y3042" i="20"/>
  <c r="Y3040" i="20"/>
  <c r="Y3041" i="20"/>
  <c r="Y3067" i="20"/>
  <c r="B1499" i="18" l="1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P1512" i="18"/>
  <c r="P1511" i="18"/>
  <c r="P1510" i="18"/>
  <c r="P1509" i="18"/>
  <c r="P1508" i="18"/>
  <c r="P1507" i="18"/>
  <c r="P1506" i="18"/>
  <c r="P1505" i="18"/>
  <c r="P1504" i="18"/>
  <c r="P1503" i="18"/>
  <c r="P1502" i="18"/>
  <c r="P1501" i="18"/>
  <c r="P1500" i="18"/>
  <c r="P1499" i="18"/>
  <c r="B1498" i="18"/>
  <c r="P1498" i="18"/>
  <c r="B1497" i="18"/>
  <c r="P1497" i="18"/>
  <c r="C3055" i="20"/>
  <c r="C3048" i="20"/>
  <c r="C3049" i="20"/>
  <c r="C3047" i="20"/>
  <c r="K3062" i="20"/>
  <c r="K3045" i="20"/>
  <c r="K3060" i="20"/>
  <c r="K3067" i="20"/>
  <c r="K3058" i="20"/>
  <c r="K3057" i="20"/>
  <c r="K3040" i="20"/>
  <c r="K3064" i="20"/>
  <c r="C3063" i="20"/>
  <c r="K3046" i="20"/>
  <c r="K3061" i="20"/>
  <c r="K3044" i="20"/>
  <c r="K3051" i="20"/>
  <c r="K3042" i="20"/>
  <c r="K3041" i="20"/>
  <c r="K3056" i="20"/>
  <c r="K3039" i="20"/>
  <c r="C3054" i="20"/>
  <c r="C3045" i="20"/>
  <c r="K3047" i="20"/>
  <c r="K3054" i="20"/>
  <c r="C3037" i="20"/>
  <c r="K3053" i="20"/>
  <c r="K3043" i="20"/>
  <c r="K3052" i="20"/>
  <c r="C3038" i="20"/>
  <c r="K3036" i="20"/>
  <c r="C3043" i="20"/>
  <c r="K3063" i="20"/>
  <c r="K3038" i="20"/>
  <c r="C3053" i="20"/>
  <c r="K3037" i="20"/>
  <c r="K3059" i="20"/>
  <c r="K3055" i="20"/>
  <c r="K3065" i="20"/>
  <c r="C3040" i="20"/>
  <c r="C3041" i="20"/>
  <c r="C3042" i="20"/>
  <c r="C3052" i="20"/>
  <c r="C3060" i="20"/>
  <c r="C3062" i="20"/>
  <c r="C3056" i="20"/>
  <c r="C3057" i="20"/>
  <c r="C3058" i="20"/>
  <c r="C3036" i="20"/>
  <c r="C3044" i="20"/>
  <c r="C3061" i="20"/>
  <c r="C3046" i="20"/>
  <c r="K3048" i="20"/>
  <c r="K3066" i="20"/>
  <c r="C3039" i="20"/>
  <c r="C3064" i="20"/>
  <c r="C3065" i="20"/>
  <c r="C3050" i="20"/>
  <c r="C3059" i="20"/>
  <c r="K3050" i="20"/>
  <c r="K3049" i="20"/>
  <c r="C3066" i="20"/>
  <c r="W3053" i="20" l="1"/>
  <c r="W3059" i="20"/>
  <c r="X3042" i="20"/>
  <c r="W3041" i="20"/>
  <c r="X3064" i="20"/>
  <c r="X3056" i="20"/>
  <c r="W3063" i="20"/>
  <c r="W3055" i="20"/>
  <c r="X3062" i="20"/>
  <c r="X3054" i="20"/>
  <c r="X3061" i="20"/>
  <c r="X3060" i="20"/>
  <c r="W3052" i="20"/>
  <c r="AB3067" i="20"/>
  <c r="AB3051" i="20"/>
  <c r="AB3050" i="20"/>
  <c r="AB3066" i="20"/>
  <c r="AB3065" i="20"/>
  <c r="AB3049" i="20"/>
  <c r="AB3064" i="20"/>
  <c r="AB3048" i="20"/>
  <c r="AB3047" i="20"/>
  <c r="AB3063" i="20"/>
  <c r="AB3046" i="20"/>
  <c r="AB3062" i="20"/>
  <c r="AB3045" i="20"/>
  <c r="AB3061" i="20"/>
  <c r="AB3044" i="20"/>
  <c r="AB3060" i="20"/>
  <c r="AB3059" i="20"/>
  <c r="AB3043" i="20"/>
  <c r="AB3042" i="20"/>
  <c r="AB3058" i="20"/>
  <c r="AB3057" i="20"/>
  <c r="AB3041" i="20"/>
  <c r="AB3040" i="20"/>
  <c r="AB3056" i="20"/>
  <c r="AB3039" i="20"/>
  <c r="AB3055" i="20"/>
  <c r="AB3038" i="20"/>
  <c r="AB3054" i="20"/>
  <c r="AB3037" i="20"/>
  <c r="AB3053" i="20"/>
  <c r="AB3052" i="20"/>
  <c r="AB3036" i="20"/>
  <c r="W3067" i="20"/>
  <c r="X3067" i="20"/>
  <c r="W3066" i="20"/>
  <c r="X3066" i="20"/>
  <c r="W3058" i="20"/>
  <c r="X3058" i="20"/>
  <c r="X3050" i="20"/>
  <c r="W3050" i="20"/>
  <c r="W3065" i="20"/>
  <c r="X3065" i="20"/>
  <c r="W3057" i="20"/>
  <c r="X3057" i="20"/>
  <c r="W3049" i="20"/>
  <c r="X3049" i="20"/>
  <c r="X3041" i="20"/>
  <c r="W3051" i="20"/>
  <c r="X3051" i="20"/>
  <c r="X3039" i="20"/>
  <c r="W3039" i="20"/>
  <c r="W3046" i="20"/>
  <c r="X3046" i="20"/>
  <c r="W3038" i="20"/>
  <c r="X3038" i="20"/>
  <c r="W3043" i="20"/>
  <c r="X3043" i="20"/>
  <c r="X3048" i="20"/>
  <c r="W3048" i="20"/>
  <c r="X3047" i="20"/>
  <c r="W3047" i="20"/>
  <c r="X3045" i="20"/>
  <c r="W3045" i="20"/>
  <c r="W3037" i="20"/>
  <c r="X3037" i="20"/>
  <c r="X3040" i="20"/>
  <c r="W3040" i="20"/>
  <c r="W3044" i="20"/>
  <c r="X3044" i="20"/>
  <c r="W3036" i="20"/>
  <c r="X3036" i="20"/>
  <c r="X3053" i="20" l="1"/>
  <c r="W3054" i="20"/>
  <c r="X3059" i="20"/>
  <c r="W3042" i="20"/>
  <c r="X3055" i="20"/>
  <c r="W3064" i="20"/>
  <c r="X3063" i="20"/>
  <c r="W3062" i="20"/>
  <c r="X3052" i="20"/>
  <c r="W3056" i="20"/>
  <c r="W3060" i="20"/>
  <c r="W3061" i="20"/>
  <c r="Y3012" i="20" l="1"/>
  <c r="Y3024" i="20"/>
  <c r="Y3008" i="20"/>
  <c r="Y3020" i="20"/>
  <c r="Y3032" i="20"/>
  <c r="Y3016" i="20"/>
  <c r="Y3028" i="20"/>
  <c r="Y3021" i="20"/>
  <c r="Y3013" i="20"/>
  <c r="Y3033" i="20"/>
  <c r="Y3025" i="20"/>
  <c r="Y3017" i="20"/>
  <c r="Y3009" i="20"/>
  <c r="Y3029" i="20"/>
  <c r="Y3015" i="20"/>
  <c r="Y3035" i="20"/>
  <c r="Y3027" i="20"/>
  <c r="Y3019" i="20"/>
  <c r="Y3011" i="20"/>
  <c r="Y3031" i="20"/>
  <c r="Y3023" i="20"/>
  <c r="Y3018" i="20"/>
  <c r="Y3014" i="20"/>
  <c r="Y3010" i="20"/>
  <c r="Y3034" i="20"/>
  <c r="Y3030" i="20"/>
  <c r="Y3026" i="20"/>
  <c r="Y3022" i="20"/>
  <c r="Z3022" i="20" l="1"/>
  <c r="Z3023" i="20"/>
  <c r="Z3024" i="20"/>
  <c r="Z3025" i="20"/>
  <c r="Z3026" i="20"/>
  <c r="Z3027" i="20"/>
  <c r="Z3028" i="20"/>
  <c r="Z3029" i="20"/>
  <c r="Z3030" i="20"/>
  <c r="Z3031" i="20"/>
  <c r="Z3032" i="20"/>
  <c r="Z3033" i="20"/>
  <c r="Z3034" i="20"/>
  <c r="Z3035" i="20"/>
  <c r="Z3008" i="20"/>
  <c r="Z3009" i="20"/>
  <c r="Z3010" i="20"/>
  <c r="Z3011" i="20"/>
  <c r="Z3012" i="20"/>
  <c r="Z3013" i="20"/>
  <c r="Z3014" i="20"/>
  <c r="Z3015" i="20"/>
  <c r="Z3016" i="20"/>
  <c r="Z3017" i="20"/>
  <c r="Z3018" i="20"/>
  <c r="Z3019" i="20"/>
  <c r="Z3020" i="20"/>
  <c r="Z3021" i="20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O1469" i="18"/>
  <c r="O1470" i="18"/>
  <c r="O1471" i="18"/>
  <c r="O1472" i="18"/>
  <c r="O1473" i="18"/>
  <c r="O1474" i="18"/>
  <c r="O1475" i="18"/>
  <c r="O1476" i="18"/>
  <c r="O1477" i="18"/>
  <c r="O1478" i="18"/>
  <c r="O1479" i="18"/>
  <c r="O1480" i="18"/>
  <c r="O1481" i="18"/>
  <c r="O1482" i="18"/>
  <c r="O1483" i="18"/>
  <c r="O1484" i="18"/>
  <c r="O1485" i="18"/>
  <c r="O1486" i="18"/>
  <c r="O1487" i="18"/>
  <c r="O1488" i="18"/>
  <c r="O1489" i="18"/>
  <c r="O1490" i="18"/>
  <c r="O1491" i="18"/>
  <c r="O1492" i="18"/>
  <c r="O1493" i="18"/>
  <c r="O1494" i="18"/>
  <c r="O1495" i="18"/>
  <c r="O1496" i="18"/>
  <c r="O1468" i="18"/>
  <c r="P1481" i="18"/>
  <c r="P1480" i="18"/>
  <c r="P1479" i="18"/>
  <c r="P1478" i="18"/>
  <c r="P1477" i="18"/>
  <c r="P1476" i="18"/>
  <c r="P1475" i="18"/>
  <c r="P1474" i="18"/>
  <c r="P1473" i="18"/>
  <c r="P1472" i="18"/>
  <c r="P1471" i="18"/>
  <c r="P1470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84" i="18"/>
  <c r="B1483" i="18"/>
  <c r="K3006" i="20"/>
  <c r="K3026" i="20"/>
  <c r="J3030" i="20"/>
  <c r="K3035" i="20"/>
  <c r="C3030" i="20"/>
  <c r="J3010" i="20"/>
  <c r="C3031" i="20"/>
  <c r="C3024" i="20"/>
  <c r="K2993" i="20"/>
  <c r="C3018" i="20"/>
  <c r="K3030" i="20"/>
  <c r="J3020" i="20"/>
  <c r="K2986" i="20"/>
  <c r="K3010" i="20"/>
  <c r="J3028" i="20"/>
  <c r="C3023" i="20"/>
  <c r="K3034" i="20"/>
  <c r="C3033" i="20"/>
  <c r="K3009" i="20"/>
  <c r="K3027" i="20"/>
  <c r="J3003" i="20"/>
  <c r="K2985" i="20"/>
  <c r="K2992" i="20"/>
  <c r="K3012" i="20"/>
  <c r="J3016" i="20"/>
  <c r="K3021" i="20"/>
  <c r="C3016" i="20"/>
  <c r="J3024" i="20"/>
  <c r="C3017" i="20"/>
  <c r="C3010" i="20"/>
  <c r="K3007" i="20"/>
  <c r="C3032" i="20"/>
  <c r="K3016" i="20"/>
  <c r="J3034" i="20"/>
  <c r="K3000" i="20"/>
  <c r="K3024" i="20"/>
  <c r="J3014" i="20"/>
  <c r="C3021" i="20"/>
  <c r="K2990" i="20"/>
  <c r="J2996" i="20"/>
  <c r="J2966" i="20"/>
  <c r="J2980" i="20"/>
  <c r="C3011" i="20"/>
  <c r="K3011" i="20"/>
  <c r="C3014" i="20"/>
  <c r="K3020" i="20"/>
  <c r="K3005" i="20"/>
  <c r="K3004" i="20"/>
  <c r="K3028" i="20"/>
  <c r="J3032" i="20"/>
  <c r="J2981" i="20"/>
  <c r="C3019" i="20"/>
  <c r="K3029" i="20"/>
  <c r="J3005" i="20"/>
  <c r="J2982" i="20"/>
  <c r="K2987" i="20"/>
  <c r="K3023" i="20"/>
  <c r="K3018" i="20"/>
  <c r="J2979" i="20"/>
  <c r="J2985" i="20"/>
  <c r="C3022" i="20"/>
  <c r="K3019" i="20"/>
  <c r="J3001" i="20"/>
  <c r="J3000" i="20"/>
  <c r="K3003" i="20"/>
  <c r="J2990" i="20"/>
  <c r="J3031" i="20"/>
  <c r="K3033" i="20"/>
  <c r="J2987" i="20"/>
  <c r="J2986" i="20"/>
  <c r="K2997" i="20"/>
  <c r="K3013" i="20"/>
  <c r="J2994" i="20"/>
  <c r="K2989" i="20"/>
  <c r="J3011" i="20"/>
  <c r="K3017" i="20"/>
  <c r="J2989" i="20"/>
  <c r="C3026" i="20"/>
  <c r="J3004" i="20"/>
  <c r="C3025" i="20"/>
  <c r="J3027" i="20"/>
  <c r="J2998" i="20"/>
  <c r="K2999" i="20"/>
  <c r="J3015" i="20"/>
  <c r="J3017" i="20"/>
  <c r="C3028" i="20"/>
  <c r="J3018" i="20"/>
  <c r="K3015" i="20"/>
  <c r="K3032" i="20"/>
  <c r="K2983" i="20"/>
  <c r="J3013" i="20"/>
  <c r="J2993" i="20"/>
  <c r="K2996" i="20"/>
  <c r="J3008" i="20"/>
  <c r="C3029" i="20"/>
  <c r="J3023" i="20"/>
  <c r="J2988" i="20"/>
  <c r="K2995" i="20"/>
  <c r="J3019" i="20"/>
  <c r="J3021" i="20"/>
  <c r="K2988" i="20"/>
  <c r="K3022" i="20"/>
  <c r="J3012" i="20"/>
  <c r="J2983" i="20"/>
  <c r="C3020" i="20"/>
  <c r="J3006" i="20"/>
  <c r="C3027" i="20"/>
  <c r="K2984" i="20"/>
  <c r="K2991" i="20"/>
  <c r="J2995" i="20"/>
  <c r="K3001" i="20"/>
  <c r="C3008" i="20"/>
  <c r="K3031" i="20"/>
  <c r="J2984" i="20"/>
  <c r="J3007" i="20"/>
  <c r="K2982" i="20"/>
  <c r="J3022" i="20"/>
  <c r="C3015" i="20"/>
  <c r="J3009" i="20"/>
  <c r="J3002" i="20"/>
  <c r="K2981" i="20"/>
  <c r="J3033" i="20"/>
  <c r="J3035" i="20"/>
  <c r="K3002" i="20"/>
  <c r="K3008" i="20"/>
  <c r="J3026" i="20"/>
  <c r="J2997" i="20"/>
  <c r="C3034" i="20"/>
  <c r="J2992" i="20"/>
  <c r="C3013" i="20"/>
  <c r="K2998" i="20"/>
  <c r="C3035" i="20"/>
  <c r="C3009" i="20"/>
  <c r="K3025" i="20"/>
  <c r="K3014" i="20"/>
  <c r="J2991" i="20"/>
  <c r="J2999" i="20"/>
  <c r="J3025" i="20"/>
  <c r="C3012" i="20"/>
  <c r="J3029" i="20"/>
  <c r="W3025" i="20" l="1"/>
  <c r="X3024" i="20"/>
  <c r="W3020" i="20"/>
  <c r="X3012" i="20"/>
  <c r="W3015" i="20"/>
  <c r="X3035" i="20"/>
  <c r="W3033" i="20"/>
  <c r="AB3032" i="20"/>
  <c r="AB3018" i="20"/>
  <c r="AB3024" i="20"/>
  <c r="AB3010" i="20"/>
  <c r="W3031" i="20"/>
  <c r="X3030" i="20"/>
  <c r="W3022" i="20"/>
  <c r="AA3025" i="20"/>
  <c r="AA3011" i="20"/>
  <c r="AB3029" i="20"/>
  <c r="AB3015" i="20"/>
  <c r="AB3031" i="20"/>
  <c r="AB3017" i="20"/>
  <c r="AB3030" i="20"/>
  <c r="AB3016" i="20"/>
  <c r="AA3018" i="20"/>
  <c r="AA3032" i="20"/>
  <c r="AA3024" i="20"/>
  <c r="AA3010" i="20"/>
  <c r="AB3028" i="20"/>
  <c r="AB3014" i="20"/>
  <c r="AA3027" i="20"/>
  <c r="AA3013" i="20"/>
  <c r="AB3009" i="20"/>
  <c r="AB3023" i="20"/>
  <c r="AA3026" i="20"/>
  <c r="AA3012" i="20"/>
  <c r="AB3008" i="20"/>
  <c r="AB3022" i="20"/>
  <c r="W3028" i="20"/>
  <c r="AA3031" i="20"/>
  <c r="AA3017" i="20"/>
  <c r="AB3027" i="20"/>
  <c r="AB3013" i="20"/>
  <c r="AA3028" i="20"/>
  <c r="AA3014" i="20"/>
  <c r="AA3016" i="20"/>
  <c r="AA3030" i="20"/>
  <c r="AA3022" i="20"/>
  <c r="AA3008" i="20"/>
  <c r="AB3026" i="20"/>
  <c r="AB3012" i="20"/>
  <c r="AA3029" i="20"/>
  <c r="AA3015" i="20"/>
  <c r="AB3033" i="20"/>
  <c r="AB3019" i="20"/>
  <c r="AB3025" i="20"/>
  <c r="AB3011" i="20"/>
  <c r="AA3035" i="20"/>
  <c r="AA3021" i="20"/>
  <c r="AB3035" i="20"/>
  <c r="AB3021" i="20"/>
  <c r="AA3009" i="20"/>
  <c r="AA3023" i="20"/>
  <c r="AA3033" i="20"/>
  <c r="AA3019" i="20"/>
  <c r="AA3034" i="20"/>
  <c r="AA3020" i="20"/>
  <c r="AB3034" i="20"/>
  <c r="AB3020" i="20"/>
  <c r="W3013" i="20"/>
  <c r="X3013" i="20"/>
  <c r="W3011" i="20"/>
  <c r="X3011" i="20"/>
  <c r="W3023" i="20"/>
  <c r="X3023" i="20"/>
  <c r="W3010" i="20"/>
  <c r="X3010" i="20"/>
  <c r="W3009" i="20"/>
  <c r="X3009" i="20"/>
  <c r="W3016" i="20"/>
  <c r="X3016" i="20"/>
  <c r="W3027" i="20"/>
  <c r="X3027" i="20"/>
  <c r="W3021" i="20"/>
  <c r="X3021" i="20"/>
  <c r="W3032" i="20"/>
  <c r="X3032" i="20"/>
  <c r="W3019" i="20"/>
  <c r="X3019" i="20"/>
  <c r="W3018" i="20"/>
  <c r="X3018" i="20"/>
  <c r="W3017" i="20"/>
  <c r="X3017" i="20"/>
  <c r="W3029" i="20"/>
  <c r="X3029" i="20"/>
  <c r="W3008" i="20"/>
  <c r="X3008" i="20"/>
  <c r="W3014" i="20"/>
  <c r="X3014" i="20"/>
  <c r="W3034" i="20"/>
  <c r="X3034" i="20"/>
  <c r="W3026" i="20"/>
  <c r="X3026" i="20"/>
  <c r="AA2979" i="20"/>
  <c r="AA2966" i="20"/>
  <c r="AA2994" i="20"/>
  <c r="AA2995" i="20"/>
  <c r="AB2995" i="20"/>
  <c r="AA2996" i="20"/>
  <c r="AB2996" i="20"/>
  <c r="AA2997" i="20"/>
  <c r="AB2997" i="20"/>
  <c r="AA2998" i="20"/>
  <c r="AB2998" i="20"/>
  <c r="AA2999" i="20"/>
  <c r="AB2999" i="20"/>
  <c r="AA3000" i="20"/>
  <c r="AB3000" i="20"/>
  <c r="AA3001" i="20"/>
  <c r="AB3001" i="20"/>
  <c r="AA3002" i="20"/>
  <c r="AB3002" i="20"/>
  <c r="AA3003" i="20"/>
  <c r="AB3003" i="20"/>
  <c r="AA3004" i="20"/>
  <c r="AB3004" i="20"/>
  <c r="AA3005" i="20"/>
  <c r="AB3005" i="20"/>
  <c r="AA3006" i="20"/>
  <c r="AB3006" i="20"/>
  <c r="AA3007" i="20"/>
  <c r="AB3007" i="20"/>
  <c r="AA2980" i="20"/>
  <c r="AA2981" i="20"/>
  <c r="AB2981" i="20"/>
  <c r="AA2982" i="20"/>
  <c r="AB2982" i="20"/>
  <c r="AA2983" i="20"/>
  <c r="AB2983" i="20"/>
  <c r="AA2984" i="20"/>
  <c r="AB2984" i="20"/>
  <c r="AA2985" i="20"/>
  <c r="AB2985" i="20"/>
  <c r="AA2986" i="20"/>
  <c r="AB2986" i="20"/>
  <c r="AA2987" i="20"/>
  <c r="AB2987" i="20"/>
  <c r="AA2988" i="20"/>
  <c r="AB2988" i="20"/>
  <c r="AA2989" i="20"/>
  <c r="AB2989" i="20"/>
  <c r="AA2990" i="20"/>
  <c r="AB2990" i="20"/>
  <c r="AA2991" i="20"/>
  <c r="AB2991" i="20"/>
  <c r="AA2992" i="20"/>
  <c r="AB2992" i="20"/>
  <c r="AA2993" i="20"/>
  <c r="AB2993" i="20"/>
  <c r="W3024" i="20" l="1"/>
  <c r="W3012" i="20"/>
  <c r="X3015" i="20"/>
  <c r="W3035" i="20"/>
  <c r="X3025" i="20"/>
  <c r="X3020" i="20"/>
  <c r="W3030" i="20"/>
  <c r="X3033" i="20"/>
  <c r="X3031" i="20"/>
  <c r="X3022" i="20"/>
  <c r="X3028" i="20"/>
  <c r="O1467" i="18"/>
  <c r="O1466" i="18"/>
  <c r="O1465" i="18"/>
  <c r="O1464" i="18"/>
  <c r="O1463" i="18"/>
  <c r="O1462" i="18"/>
  <c r="O1461" i="18"/>
  <c r="O1460" i="18"/>
  <c r="O1459" i="18"/>
  <c r="O1458" i="18"/>
  <c r="O1457" i="18"/>
  <c r="O1456" i="18"/>
  <c r="J2973" i="20"/>
  <c r="J2978" i="20"/>
  <c r="J2976" i="20"/>
  <c r="J2957" i="20"/>
  <c r="J2972" i="20"/>
  <c r="J2977" i="20"/>
  <c r="J2975" i="20"/>
  <c r="J2959" i="20"/>
  <c r="J2964" i="20"/>
  <c r="J2962" i="20"/>
  <c r="J2971" i="20"/>
  <c r="J2958" i="20"/>
  <c r="J2956" i="20"/>
  <c r="J2974" i="20"/>
  <c r="J2954" i="20"/>
  <c r="J2968" i="20"/>
  <c r="J2961" i="20"/>
  <c r="J2960" i="20"/>
  <c r="J2965" i="20"/>
  <c r="J2963" i="20"/>
  <c r="J2955" i="20"/>
  <c r="J2967" i="20"/>
  <c r="J2970" i="20"/>
  <c r="J2969" i="20"/>
  <c r="AA2954" i="20" l="1"/>
  <c r="AA2967" i="20"/>
  <c r="AA2962" i="20"/>
  <c r="AA2975" i="20"/>
  <c r="AA2971" i="20"/>
  <c r="AA2958" i="20"/>
  <c r="AA2960" i="20"/>
  <c r="AA2973" i="20"/>
  <c r="AA2974" i="20"/>
  <c r="AA2961" i="20"/>
  <c r="AA2956" i="20"/>
  <c r="AA2969" i="20"/>
  <c r="AA2977" i="20"/>
  <c r="AA2964" i="20"/>
  <c r="AA2968" i="20"/>
  <c r="AA2955" i="20"/>
  <c r="AA2970" i="20"/>
  <c r="AA2957" i="20"/>
  <c r="AA2976" i="20"/>
  <c r="AA2963" i="20"/>
  <c r="AA2978" i="20"/>
  <c r="AA2965" i="20"/>
  <c r="AA2972" i="20"/>
  <c r="AA2959" i="20"/>
  <c r="Z2993" i="20"/>
  <c r="Y2993" i="20"/>
  <c r="Z2985" i="20"/>
  <c r="Y2985" i="20"/>
  <c r="Z2981" i="20"/>
  <c r="Y2981" i="20"/>
  <c r="Z3005" i="20"/>
  <c r="Y3005" i="20"/>
  <c r="Z3001" i="20"/>
  <c r="Y3001" i="20"/>
  <c r="Z2997" i="20"/>
  <c r="Y2997" i="20"/>
  <c r="Z2989" i="20"/>
  <c r="Y2989" i="20"/>
  <c r="Z2984" i="20"/>
  <c r="Y2984" i="20"/>
  <c r="Z3000" i="20"/>
  <c r="Y3000" i="20"/>
  <c r="Z2991" i="20"/>
  <c r="Y2991" i="20"/>
  <c r="Z2987" i="20"/>
  <c r="Y2987" i="20"/>
  <c r="Z2983" i="20"/>
  <c r="Y2983" i="20"/>
  <c r="Z3007" i="20"/>
  <c r="Y3007" i="20"/>
  <c r="Z3003" i="20"/>
  <c r="Y3003" i="20"/>
  <c r="Z2999" i="20"/>
  <c r="Y2999" i="20"/>
  <c r="Z2995" i="20"/>
  <c r="Y2995" i="20"/>
  <c r="Z2988" i="20"/>
  <c r="Y2988" i="20"/>
  <c r="Z2980" i="20"/>
  <c r="Y2980" i="20"/>
  <c r="Z2996" i="20"/>
  <c r="Y2996" i="20"/>
  <c r="Z2992" i="20"/>
  <c r="Y2992" i="20"/>
  <c r="Z3004" i="20"/>
  <c r="Y3004" i="20"/>
  <c r="Z2990" i="20"/>
  <c r="Y2990" i="20"/>
  <c r="Z2986" i="20"/>
  <c r="Y2986" i="20"/>
  <c r="Z2982" i="20"/>
  <c r="Y2982" i="20"/>
  <c r="Z3006" i="20"/>
  <c r="Y3006" i="20"/>
  <c r="Z3002" i="20"/>
  <c r="Y3002" i="20"/>
  <c r="Z2998" i="20"/>
  <c r="Y2998" i="20"/>
  <c r="Z2994" i="20"/>
  <c r="Y2994" i="20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69" i="18"/>
  <c r="P1469" i="18"/>
  <c r="O1455" i="18"/>
  <c r="O1454" i="18"/>
  <c r="K2994" i="20"/>
  <c r="J2940" i="20"/>
  <c r="C2989" i="20"/>
  <c r="C3007" i="20"/>
  <c r="J2953" i="20"/>
  <c r="C3004" i="20"/>
  <c r="C2986" i="20"/>
  <c r="C2983" i="20"/>
  <c r="C2981" i="20"/>
  <c r="C2990" i="20"/>
  <c r="C2997" i="20"/>
  <c r="C2995" i="20"/>
  <c r="C2994" i="20"/>
  <c r="C2987" i="20"/>
  <c r="C3000" i="20"/>
  <c r="J2952" i="20"/>
  <c r="C2998" i="20"/>
  <c r="C2984" i="20"/>
  <c r="C2980" i="20"/>
  <c r="C3001" i="20"/>
  <c r="J2939" i="20"/>
  <c r="C2993" i="20"/>
  <c r="C2992" i="20"/>
  <c r="C2999" i="20"/>
  <c r="K2980" i="20"/>
  <c r="C3002" i="20"/>
  <c r="C2996" i="20"/>
  <c r="C2985" i="20"/>
  <c r="C2988" i="20"/>
  <c r="C2982" i="20"/>
  <c r="C3003" i="20"/>
  <c r="C3005" i="20"/>
  <c r="C3006" i="20"/>
  <c r="C2991" i="20"/>
  <c r="X2988" i="20" l="1"/>
  <c r="X2985" i="20"/>
  <c r="X2981" i="20"/>
  <c r="X2980" i="20"/>
  <c r="W2986" i="20"/>
  <c r="W2993" i="20"/>
  <c r="W3001" i="20"/>
  <c r="W2989" i="20"/>
  <c r="AB2994" i="20"/>
  <c r="AB2980" i="20"/>
  <c r="W2991" i="20"/>
  <c r="X2991" i="20"/>
  <c r="W2983" i="20"/>
  <c r="X2983" i="20"/>
  <c r="W2990" i="20"/>
  <c r="X2990" i="20"/>
  <c r="W2982" i="20"/>
  <c r="X2982" i="20"/>
  <c r="W2998" i="20"/>
  <c r="X2998" i="20"/>
  <c r="W2995" i="20"/>
  <c r="X2995" i="20"/>
  <c r="W3007" i="20"/>
  <c r="X3007" i="20"/>
  <c r="W3000" i="20"/>
  <c r="X3000" i="20"/>
  <c r="W3006" i="20"/>
  <c r="X3006" i="20"/>
  <c r="W3003" i="20"/>
  <c r="X3003" i="20"/>
  <c r="W3002" i="20"/>
  <c r="X3002" i="20"/>
  <c r="W2994" i="20"/>
  <c r="X2994" i="20"/>
  <c r="W2987" i="20"/>
  <c r="X2987" i="20"/>
  <c r="W2999" i="20"/>
  <c r="X2999" i="20"/>
  <c r="B1458" i="18"/>
  <c r="B1459" i="18"/>
  <c r="B1460" i="18"/>
  <c r="B1461" i="18"/>
  <c r="B1462" i="18"/>
  <c r="B1463" i="18"/>
  <c r="B1464" i="18"/>
  <c r="B1465" i="18"/>
  <c r="B1466" i="18"/>
  <c r="B1467" i="18"/>
  <c r="B1468" i="18"/>
  <c r="B1457" i="18"/>
  <c r="P1468" i="18"/>
  <c r="P1467" i="18"/>
  <c r="P1466" i="18"/>
  <c r="P1465" i="18"/>
  <c r="P1464" i="18"/>
  <c r="P1463" i="18"/>
  <c r="P1462" i="18"/>
  <c r="P1461" i="18"/>
  <c r="P1460" i="18"/>
  <c r="P1459" i="18"/>
  <c r="P1458" i="18"/>
  <c r="P1457" i="18"/>
  <c r="B1456" i="18"/>
  <c r="P1456" i="18"/>
  <c r="AA2939" i="20"/>
  <c r="AA2940" i="20"/>
  <c r="AA2952" i="20"/>
  <c r="AA2953" i="20"/>
  <c r="O1453" i="18"/>
  <c r="O1452" i="18"/>
  <c r="O1451" i="18"/>
  <c r="O1450" i="18"/>
  <c r="O1449" i="18"/>
  <c r="O1448" i="18"/>
  <c r="O1447" i="18"/>
  <c r="O1446" i="18"/>
  <c r="O1445" i="18"/>
  <c r="O1444" i="18"/>
  <c r="C2975" i="20"/>
  <c r="K2975" i="20"/>
  <c r="K2973" i="20"/>
  <c r="C2962" i="20"/>
  <c r="J2949" i="20"/>
  <c r="J2946" i="20"/>
  <c r="J2942" i="20"/>
  <c r="C2973" i="20"/>
  <c r="J2937" i="20"/>
  <c r="J2934" i="20"/>
  <c r="K2978" i="20"/>
  <c r="J2948" i="20"/>
  <c r="K2965" i="20"/>
  <c r="K2977" i="20"/>
  <c r="C2963" i="20"/>
  <c r="J2929" i="20"/>
  <c r="C2967" i="20"/>
  <c r="C2970" i="20"/>
  <c r="J2935" i="20"/>
  <c r="J2947" i="20"/>
  <c r="C2960" i="20"/>
  <c r="C2974" i="20"/>
  <c r="K2976" i="20"/>
  <c r="C2969" i="20"/>
  <c r="K2966" i="20"/>
  <c r="C2965" i="20"/>
  <c r="C2958" i="20"/>
  <c r="J2932" i="20"/>
  <c r="K2956" i="20"/>
  <c r="C2956" i="20"/>
  <c r="C2978" i="20"/>
  <c r="J2945" i="20"/>
  <c r="K2969" i="20"/>
  <c r="C2972" i="20"/>
  <c r="K2963" i="20"/>
  <c r="C2971" i="20"/>
  <c r="C2961" i="20"/>
  <c r="K2979" i="20"/>
  <c r="C2959" i="20"/>
  <c r="C2968" i="20"/>
  <c r="J2944" i="20"/>
  <c r="J2938" i="20"/>
  <c r="K2968" i="20"/>
  <c r="C2964" i="20"/>
  <c r="K2957" i="20"/>
  <c r="K2974" i="20"/>
  <c r="C2979" i="20"/>
  <c r="K2972" i="20"/>
  <c r="J2930" i="20"/>
  <c r="K2967" i="20"/>
  <c r="K2964" i="20"/>
  <c r="C2954" i="20"/>
  <c r="C2955" i="20"/>
  <c r="J2931" i="20"/>
  <c r="J2951" i="20"/>
  <c r="K2955" i="20"/>
  <c r="C2977" i="20"/>
  <c r="K2970" i="20"/>
  <c r="K2961" i="20"/>
  <c r="C2966" i="20"/>
  <c r="K2959" i="20"/>
  <c r="K2971" i="20"/>
  <c r="J2943" i="20"/>
  <c r="J2950" i="20"/>
  <c r="J2936" i="20"/>
  <c r="K2954" i="20"/>
  <c r="J2933" i="20"/>
  <c r="K2958" i="20"/>
  <c r="K2962" i="20"/>
  <c r="K2960" i="20"/>
  <c r="C2976" i="20"/>
  <c r="C2957" i="20"/>
  <c r="AA2932" i="20" l="1"/>
  <c r="AA2933" i="20"/>
  <c r="AA2934" i="20"/>
  <c r="AA2935" i="20"/>
  <c r="AA2936" i="20"/>
  <c r="AA2929" i="20"/>
  <c r="AA2937" i="20"/>
  <c r="AA2930" i="20"/>
  <c r="AA2938" i="20"/>
  <c r="AA2931" i="20"/>
  <c r="W2985" i="20"/>
  <c r="W2988" i="20"/>
  <c r="W2981" i="20"/>
  <c r="X2993" i="20"/>
  <c r="W2980" i="20"/>
  <c r="X2986" i="20"/>
  <c r="X2962" i="20"/>
  <c r="X2989" i="20"/>
  <c r="W2954" i="20"/>
  <c r="AB2962" i="20"/>
  <c r="AB2975" i="20"/>
  <c r="X2960" i="20"/>
  <c r="AB2956" i="20"/>
  <c r="AB2969" i="20"/>
  <c r="AB2964" i="20"/>
  <c r="AB2977" i="20"/>
  <c r="AB2954" i="20"/>
  <c r="AB2967" i="20"/>
  <c r="AB2961" i="20"/>
  <c r="AB2974" i="20"/>
  <c r="X2970" i="20"/>
  <c r="AB2968" i="20"/>
  <c r="AB2955" i="20"/>
  <c r="AB2976" i="20"/>
  <c r="AB2963" i="20"/>
  <c r="AB2957" i="20"/>
  <c r="AB2970" i="20"/>
  <c r="AB2965" i="20"/>
  <c r="AB2978" i="20"/>
  <c r="X3001" i="20"/>
  <c r="AB2958" i="20"/>
  <c r="AB2971" i="20"/>
  <c r="W2978" i="20"/>
  <c r="AB2972" i="20"/>
  <c r="AB2959" i="20"/>
  <c r="AB2960" i="20"/>
  <c r="AB2973" i="20"/>
  <c r="W2974" i="20"/>
  <c r="AB2966" i="20"/>
  <c r="AB2979" i="20"/>
  <c r="Y2979" i="20"/>
  <c r="Y2969" i="20"/>
  <c r="Y2971" i="20"/>
  <c r="Y2976" i="20"/>
  <c r="Y2973" i="20"/>
  <c r="Z2956" i="20"/>
  <c r="Y2956" i="20"/>
  <c r="Y2975" i="20"/>
  <c r="Y2972" i="20"/>
  <c r="W2984" i="20"/>
  <c r="X2984" i="20"/>
  <c r="W2961" i="20"/>
  <c r="X2961" i="20"/>
  <c r="Z2962" i="20"/>
  <c r="Y2962" i="20"/>
  <c r="Z2959" i="20"/>
  <c r="Y2959" i="20"/>
  <c r="Y2978" i="20"/>
  <c r="W2975" i="20"/>
  <c r="X2975" i="20"/>
  <c r="Y2968" i="20"/>
  <c r="W2992" i="20"/>
  <c r="X2992" i="20"/>
  <c r="Z2963" i="20"/>
  <c r="Y2963" i="20"/>
  <c r="W3004" i="20"/>
  <c r="X3004" i="20"/>
  <c r="W2959" i="20"/>
  <c r="X2959" i="20"/>
  <c r="Z2958" i="20"/>
  <c r="Y2958" i="20"/>
  <c r="Y2974" i="20"/>
  <c r="W2966" i="20"/>
  <c r="X2966" i="20"/>
  <c r="W2958" i="20"/>
  <c r="X2958" i="20"/>
  <c r="Z2961" i="20"/>
  <c r="Y2961" i="20"/>
  <c r="Z2954" i="20"/>
  <c r="Y2954" i="20"/>
  <c r="Y2977" i="20"/>
  <c r="Y2970" i="20"/>
  <c r="W2967" i="20"/>
  <c r="X2967" i="20"/>
  <c r="W2963" i="20"/>
  <c r="X2963" i="20"/>
  <c r="Z2965" i="20"/>
  <c r="Y2965" i="20"/>
  <c r="W2997" i="20"/>
  <c r="X2997" i="20"/>
  <c r="W2955" i="20"/>
  <c r="X2955" i="20"/>
  <c r="W2965" i="20"/>
  <c r="X2965" i="20"/>
  <c r="Z2964" i="20"/>
  <c r="Y2964" i="20"/>
  <c r="Z2957" i="20"/>
  <c r="Y2957" i="20"/>
  <c r="W3005" i="20"/>
  <c r="X3005" i="20"/>
  <c r="Z2966" i="20"/>
  <c r="Y2966" i="20"/>
  <c r="W2973" i="20"/>
  <c r="X2973" i="20"/>
  <c r="Z2955" i="20"/>
  <c r="Y2955" i="20"/>
  <c r="Y2967" i="20"/>
  <c r="W2964" i="20"/>
  <c r="X2964" i="20"/>
  <c r="W2956" i="20"/>
  <c r="X2956" i="20"/>
  <c r="Z2960" i="20"/>
  <c r="Y2960" i="20"/>
  <c r="W2957" i="20"/>
  <c r="X2957" i="20"/>
  <c r="W2996" i="20"/>
  <c r="X2996" i="20"/>
  <c r="Z2974" i="20"/>
  <c r="Z2979" i="20"/>
  <c r="Z2971" i="20"/>
  <c r="Z2976" i="20"/>
  <c r="Z2968" i="20"/>
  <c r="Z2975" i="20"/>
  <c r="Z2967" i="20"/>
  <c r="Z2978" i="20"/>
  <c r="Z2970" i="20"/>
  <c r="Z2972" i="20"/>
  <c r="Z2973" i="20"/>
  <c r="Z2977" i="20"/>
  <c r="Z2969" i="20"/>
  <c r="O1443" i="18"/>
  <c r="J2928" i="20"/>
  <c r="J2941" i="20"/>
  <c r="AA2928" i="20" l="1"/>
  <c r="W2962" i="20"/>
  <c r="W2970" i="20"/>
  <c r="X2954" i="20"/>
  <c r="W2960" i="20"/>
  <c r="X2974" i="20"/>
  <c r="X2978" i="20"/>
  <c r="W2976" i="20"/>
  <c r="X2976" i="20"/>
  <c r="W2969" i="20"/>
  <c r="X2969" i="20"/>
  <c r="W2977" i="20"/>
  <c r="X2977" i="20"/>
  <c r="W2971" i="20"/>
  <c r="X2971" i="20"/>
  <c r="W2979" i="20"/>
  <c r="X2979" i="20"/>
  <c r="W2972" i="20"/>
  <c r="X2972" i="20"/>
  <c r="W2968" i="20"/>
  <c r="X2968" i="20"/>
  <c r="Z2939" i="20" l="1"/>
  <c r="Y2939" i="20"/>
  <c r="Z2938" i="20"/>
  <c r="Y2938" i="20"/>
  <c r="Z2934" i="20"/>
  <c r="Y2934" i="20"/>
  <c r="Z2930" i="20"/>
  <c r="Y2930" i="20"/>
  <c r="Z2935" i="20"/>
  <c r="Y2935" i="20"/>
  <c r="Z2931" i="20"/>
  <c r="Y2931" i="20"/>
  <c r="Z2937" i="20"/>
  <c r="Y2937" i="20"/>
  <c r="Z2933" i="20"/>
  <c r="Y2933" i="20"/>
  <c r="Z2929" i="20"/>
  <c r="Y2929" i="20"/>
  <c r="Z2940" i="20"/>
  <c r="Y2940" i="20"/>
  <c r="Z2936" i="20"/>
  <c r="Y2936" i="20"/>
  <c r="Z2932" i="20"/>
  <c r="Y2932" i="20"/>
  <c r="Z2928" i="20"/>
  <c r="Y2928" i="20"/>
  <c r="AA2941" i="20"/>
  <c r="AA2942" i="20"/>
  <c r="AA2943" i="20"/>
  <c r="AA2944" i="20"/>
  <c r="AA2945" i="20"/>
  <c r="AA2946" i="20"/>
  <c r="AA2947" i="20"/>
  <c r="AA2948" i="20"/>
  <c r="AA2949" i="20"/>
  <c r="AA2950" i="20"/>
  <c r="AA2951" i="20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32" i="18"/>
  <c r="P1431" i="18"/>
  <c r="P1430" i="18"/>
  <c r="P1429" i="18"/>
  <c r="Z2941" i="20"/>
  <c r="Z2942" i="20"/>
  <c r="Z2943" i="20"/>
  <c r="Z2944" i="20"/>
  <c r="Z2945" i="20"/>
  <c r="Z2946" i="20"/>
  <c r="Z2947" i="20"/>
  <c r="Z2948" i="20"/>
  <c r="Z2949" i="20"/>
  <c r="Z2950" i="20"/>
  <c r="Z2951" i="20"/>
  <c r="Z2952" i="20"/>
  <c r="Z2953" i="20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C2932" i="20"/>
  <c r="K2939" i="20"/>
  <c r="K2945" i="20"/>
  <c r="K2926" i="20"/>
  <c r="K2920" i="20"/>
  <c r="K2937" i="20"/>
  <c r="K2932" i="20"/>
  <c r="K2911" i="20"/>
  <c r="K2905" i="20"/>
  <c r="C2946" i="20"/>
  <c r="C2939" i="20"/>
  <c r="K2936" i="20"/>
  <c r="C2945" i="20"/>
  <c r="K2948" i="20"/>
  <c r="K2947" i="20"/>
  <c r="K2919" i="20"/>
  <c r="K2922" i="20"/>
  <c r="C2940" i="20"/>
  <c r="K2928" i="20"/>
  <c r="K2907" i="20"/>
  <c r="C2953" i="20"/>
  <c r="C2933" i="20"/>
  <c r="K2940" i="20"/>
  <c r="K2917" i="20"/>
  <c r="K2934" i="20"/>
  <c r="C2952" i="20"/>
  <c r="K2915" i="20"/>
  <c r="K2941" i="20"/>
  <c r="C2951" i="20"/>
  <c r="K2943" i="20"/>
  <c r="C2935" i="20"/>
  <c r="C2934" i="20"/>
  <c r="C2944" i="20"/>
  <c r="K2916" i="20"/>
  <c r="C2942" i="20"/>
  <c r="K2949" i="20"/>
  <c r="C2931" i="20"/>
  <c r="K2908" i="20"/>
  <c r="K2904" i="20"/>
  <c r="K2921" i="20"/>
  <c r="K2930" i="20"/>
  <c r="K2923" i="20"/>
  <c r="C2948" i="20"/>
  <c r="C2947" i="20"/>
  <c r="K2901" i="20"/>
  <c r="K2951" i="20"/>
  <c r="K2931" i="20"/>
  <c r="K2909" i="20"/>
  <c r="K2910" i="20"/>
  <c r="K2903" i="20"/>
  <c r="C2941" i="20"/>
  <c r="K2912" i="20"/>
  <c r="C2937" i="20"/>
  <c r="K2914" i="20"/>
  <c r="K2929" i="20"/>
  <c r="C2930" i="20"/>
  <c r="K2953" i="20"/>
  <c r="K2900" i="20"/>
  <c r="C2929" i="20"/>
  <c r="K2938" i="20"/>
  <c r="K2944" i="20"/>
  <c r="K2924" i="20"/>
  <c r="K2925" i="20"/>
  <c r="K2918" i="20"/>
  <c r="C2928" i="20"/>
  <c r="K2927" i="20"/>
  <c r="C2950" i="20"/>
  <c r="K2899" i="20"/>
  <c r="K2942" i="20"/>
  <c r="K2933" i="20"/>
  <c r="C2949" i="20"/>
  <c r="K2935" i="20"/>
  <c r="C2943" i="20"/>
  <c r="K2952" i="20"/>
  <c r="K2946" i="20"/>
  <c r="C2936" i="20"/>
  <c r="K2950" i="20"/>
  <c r="K2902" i="20"/>
  <c r="C2938" i="20"/>
  <c r="K2906" i="20"/>
  <c r="AB2937" i="20" l="1"/>
  <c r="AB2906" i="20"/>
  <c r="W2938" i="20"/>
  <c r="W2930" i="20"/>
  <c r="AB2914" i="20"/>
  <c r="AB2920" i="20"/>
  <c r="W2937" i="20"/>
  <c r="W2929" i="20"/>
  <c r="AB2900" i="20"/>
  <c r="AB2912" i="20"/>
  <c r="AB2904" i="20"/>
  <c r="W2939" i="20"/>
  <c r="W2928" i="20"/>
  <c r="AB2901" i="20"/>
  <c r="AB2926" i="20"/>
  <c r="AB2903" i="20"/>
  <c r="W2931" i="20"/>
  <c r="AB2902" i="20"/>
  <c r="AB2933" i="20"/>
  <c r="AB2910" i="20"/>
  <c r="AB2924" i="20"/>
  <c r="W2935" i="20"/>
  <c r="X2933" i="20"/>
  <c r="AB2908" i="20"/>
  <c r="X2940" i="20"/>
  <c r="X2932" i="20"/>
  <c r="AB2922" i="20"/>
  <c r="AB2907" i="20"/>
  <c r="W2953" i="20"/>
  <c r="AB2923" i="20"/>
  <c r="W2944" i="20"/>
  <c r="AB2950" i="20"/>
  <c r="AB2925" i="20"/>
  <c r="W2948" i="20"/>
  <c r="W2942" i="20"/>
  <c r="AB2899" i="20"/>
  <c r="AB2946" i="20"/>
  <c r="AB2905" i="20"/>
  <c r="AB2921" i="20"/>
  <c r="W2951" i="20"/>
  <c r="AB2917" i="20"/>
  <c r="X2929" i="20"/>
  <c r="W2940" i="20"/>
  <c r="X2930" i="20"/>
  <c r="AB2919" i="20"/>
  <c r="AB2915" i="20"/>
  <c r="W2952" i="20"/>
  <c r="W2943" i="20"/>
  <c r="X2928" i="20"/>
  <c r="W2933" i="20"/>
  <c r="X2947" i="20"/>
  <c r="AB2947" i="20"/>
  <c r="AB2934" i="20"/>
  <c r="AB2945" i="20"/>
  <c r="AB2932" i="20"/>
  <c r="AB2911" i="20"/>
  <c r="AB2909" i="20"/>
  <c r="AB2944" i="20"/>
  <c r="AB2931" i="20"/>
  <c r="AB2951" i="20"/>
  <c r="AB2938" i="20"/>
  <c r="AB2943" i="20"/>
  <c r="AB2930" i="20"/>
  <c r="AB2918" i="20"/>
  <c r="AB2916" i="20"/>
  <c r="X2939" i="20"/>
  <c r="X2937" i="20"/>
  <c r="X2949" i="20"/>
  <c r="W2950" i="20"/>
  <c r="W2945" i="20"/>
  <c r="X2941" i="20"/>
  <c r="AB2942" i="20"/>
  <c r="AB2929" i="20"/>
  <c r="X2935" i="20"/>
  <c r="AB2948" i="20"/>
  <c r="AB2935" i="20"/>
  <c r="X2946" i="20"/>
  <c r="X2931" i="20"/>
  <c r="AB2949" i="20"/>
  <c r="AB2936" i="20"/>
  <c r="AB2941" i="20"/>
  <c r="AB2928" i="20"/>
  <c r="W2932" i="20"/>
  <c r="AB2940" i="20"/>
  <c r="AB2953" i="20"/>
  <c r="AB2952" i="20"/>
  <c r="AB2939" i="20"/>
  <c r="X2938" i="20"/>
  <c r="AB2927" i="20"/>
  <c r="Y2950" i="20"/>
  <c r="Y2942" i="20"/>
  <c r="Y2946" i="20"/>
  <c r="Y2949" i="20"/>
  <c r="Y2941" i="20"/>
  <c r="Y2948" i="20"/>
  <c r="Y2947" i="20"/>
  <c r="Y2953" i="20"/>
  <c r="Y2945" i="20"/>
  <c r="Y2952" i="20"/>
  <c r="Y2944" i="20"/>
  <c r="Y2951" i="20"/>
  <c r="Y2943" i="20"/>
  <c r="O1428" i="18"/>
  <c r="O1429" i="18"/>
  <c r="O1430" i="18"/>
  <c r="O1431" i="18"/>
  <c r="O1432" i="18"/>
  <c r="O1433" i="18"/>
  <c r="O1434" i="18"/>
  <c r="O1435" i="18"/>
  <c r="O1436" i="18"/>
  <c r="O1437" i="18"/>
  <c r="O1438" i="18"/>
  <c r="O1439" i="18"/>
  <c r="O1440" i="18"/>
  <c r="O1441" i="18"/>
  <c r="O1442" i="18"/>
  <c r="P1428" i="18"/>
  <c r="P1427" i="18"/>
  <c r="P1426" i="18"/>
  <c r="J2918" i="20"/>
  <c r="J2906" i="20"/>
  <c r="J2923" i="20"/>
  <c r="J2899" i="20"/>
  <c r="J2924" i="20"/>
  <c r="J2916" i="20"/>
  <c r="J2926" i="20"/>
  <c r="J2904" i="20"/>
  <c r="J2914" i="20"/>
  <c r="J2909" i="20"/>
  <c r="J2910" i="20"/>
  <c r="J2927" i="20"/>
  <c r="J2898" i="20"/>
  <c r="J2922" i="20"/>
  <c r="J2925" i="20"/>
  <c r="J2912" i="20"/>
  <c r="J2920" i="20"/>
  <c r="J2913" i="20"/>
  <c r="J2907" i="20"/>
  <c r="J2917" i="20"/>
  <c r="K2896" i="20"/>
  <c r="J2911" i="20"/>
  <c r="K2898" i="20"/>
  <c r="J2919" i="20"/>
  <c r="J2902" i="20"/>
  <c r="K2913" i="20"/>
  <c r="J2905" i="20"/>
  <c r="K2882" i="20"/>
  <c r="J2908" i="20"/>
  <c r="J2921" i="20"/>
  <c r="K2883" i="20"/>
  <c r="J2915" i="20"/>
  <c r="J2903" i="20"/>
  <c r="K2897" i="20"/>
  <c r="J2900" i="20"/>
  <c r="J2901" i="20"/>
  <c r="X2953" i="20" l="1"/>
  <c r="X2944" i="20"/>
  <c r="X2942" i="20"/>
  <c r="X2948" i="20"/>
  <c r="X2951" i="20"/>
  <c r="W2946" i="20"/>
  <c r="X2950" i="20"/>
  <c r="X2945" i="20"/>
  <c r="W2941" i="20"/>
  <c r="X2952" i="20"/>
  <c r="W2949" i="20"/>
  <c r="AA2910" i="20"/>
  <c r="AA2925" i="20"/>
  <c r="AA2917" i="20"/>
  <c r="AA2902" i="20"/>
  <c r="AA2924" i="20"/>
  <c r="AA2909" i="20"/>
  <c r="AA2901" i="20"/>
  <c r="AA2916" i="20"/>
  <c r="X2943" i="20"/>
  <c r="X2934" i="20"/>
  <c r="W2934" i="20"/>
  <c r="AA2926" i="20"/>
  <c r="AA2911" i="20"/>
  <c r="AA2918" i="20"/>
  <c r="AA2903" i="20"/>
  <c r="AA2907" i="20"/>
  <c r="AA2922" i="20"/>
  <c r="AA2914" i="20"/>
  <c r="AA2899" i="20"/>
  <c r="AA2904" i="20"/>
  <c r="AA2919" i="20"/>
  <c r="W2936" i="20"/>
  <c r="X2936" i="20"/>
  <c r="AA2923" i="20"/>
  <c r="AA2908" i="20"/>
  <c r="AA2900" i="20"/>
  <c r="AA2915" i="20"/>
  <c r="AA2906" i="20"/>
  <c r="AA2921" i="20"/>
  <c r="AA2898" i="20"/>
  <c r="AA2913" i="20"/>
  <c r="AB2898" i="20"/>
  <c r="AB2913" i="20"/>
  <c r="AA2920" i="20"/>
  <c r="AA2905" i="20"/>
  <c r="W2947" i="20"/>
  <c r="AA2912" i="20"/>
  <c r="AA2927" i="20"/>
  <c r="Z2915" i="20"/>
  <c r="Y2915" i="20" l="1"/>
  <c r="Z2910" i="20"/>
  <c r="Y2910" i="20"/>
  <c r="Z2906" i="20"/>
  <c r="Y2906" i="20"/>
  <c r="Z2902" i="20"/>
  <c r="Y2902" i="20"/>
  <c r="Z2898" i="20"/>
  <c r="Y2898" i="20"/>
  <c r="Z2924" i="20"/>
  <c r="Y2924" i="20"/>
  <c r="Z2920" i="20"/>
  <c r="Y2920" i="20"/>
  <c r="Z2916" i="20"/>
  <c r="Y2916" i="20"/>
  <c r="Z2905" i="20"/>
  <c r="Y2905" i="20"/>
  <c r="Z2927" i="20"/>
  <c r="Y2927" i="20"/>
  <c r="Z2919" i="20"/>
  <c r="Y2919" i="20"/>
  <c r="Z2912" i="20"/>
  <c r="Y2912" i="20"/>
  <c r="Z2904" i="20"/>
  <c r="Y2904" i="20"/>
  <c r="Z2926" i="20"/>
  <c r="Y2926" i="20"/>
  <c r="Z2918" i="20"/>
  <c r="Y2918" i="20"/>
  <c r="Z2909" i="20"/>
  <c r="Y2909" i="20"/>
  <c r="Z2901" i="20"/>
  <c r="Y2901" i="20"/>
  <c r="Z2923" i="20"/>
  <c r="Y2923" i="20"/>
  <c r="Z2908" i="20"/>
  <c r="Y2908" i="20"/>
  <c r="Z2900" i="20"/>
  <c r="Y2900" i="20"/>
  <c r="Z2922" i="20"/>
  <c r="Y2922" i="20"/>
  <c r="Z2914" i="20"/>
  <c r="Y2914" i="20"/>
  <c r="Z2911" i="20"/>
  <c r="Y2911" i="20"/>
  <c r="Z2907" i="20"/>
  <c r="Y2907" i="20"/>
  <c r="Z2903" i="20"/>
  <c r="Y2903" i="20"/>
  <c r="Z2899" i="20"/>
  <c r="Y2899" i="20"/>
  <c r="Z2925" i="20"/>
  <c r="Y2925" i="20"/>
  <c r="Z2921" i="20"/>
  <c r="Y2921" i="20"/>
  <c r="Z2917" i="20"/>
  <c r="Y2917" i="20"/>
  <c r="Z2913" i="20"/>
  <c r="Y2913" i="20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28" i="18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P1425" i="18"/>
  <c r="P1424" i="18"/>
  <c r="P1423" i="18"/>
  <c r="P1422" i="18"/>
  <c r="P1421" i="18"/>
  <c r="P1420" i="18"/>
  <c r="P1419" i="18"/>
  <c r="P1418" i="18"/>
  <c r="P1417" i="18"/>
  <c r="P1416" i="18"/>
  <c r="O1415" i="18"/>
  <c r="P1415" i="18"/>
  <c r="J2872" i="20"/>
  <c r="K2892" i="20"/>
  <c r="J2886" i="20"/>
  <c r="K2889" i="20"/>
  <c r="J2881" i="20"/>
  <c r="C2901" i="20"/>
  <c r="K2888" i="20"/>
  <c r="J2876" i="20"/>
  <c r="J2871" i="20"/>
  <c r="K2894" i="20"/>
  <c r="C2900" i="20"/>
  <c r="J2891" i="20"/>
  <c r="K2880" i="20"/>
  <c r="C2905" i="20"/>
  <c r="K2885" i="20"/>
  <c r="J2894" i="20"/>
  <c r="C2899" i="20"/>
  <c r="K2876" i="20"/>
  <c r="C2924" i="20"/>
  <c r="J2892" i="20"/>
  <c r="K2881" i="20"/>
  <c r="C2918" i="20"/>
  <c r="K2886" i="20"/>
  <c r="J2893" i="20"/>
  <c r="J2897" i="20"/>
  <c r="K2874" i="20"/>
  <c r="C2920" i="20"/>
  <c r="K2871" i="20"/>
  <c r="J2880" i="20"/>
  <c r="C2914" i="20"/>
  <c r="K2890" i="20"/>
  <c r="C2909" i="20"/>
  <c r="J2878" i="20"/>
  <c r="K2895" i="20"/>
  <c r="C2903" i="20"/>
  <c r="K2872" i="20"/>
  <c r="K2891" i="20"/>
  <c r="C2923" i="20"/>
  <c r="C2917" i="20"/>
  <c r="C2926" i="20"/>
  <c r="C2919" i="20"/>
  <c r="C2911" i="20"/>
  <c r="J2896" i="20"/>
  <c r="J2890" i="20"/>
  <c r="C2913" i="20"/>
  <c r="J2888" i="20"/>
  <c r="C2922" i="20"/>
  <c r="J2889" i="20"/>
  <c r="K2873" i="20"/>
  <c r="C2904" i="20"/>
  <c r="C2906" i="20"/>
  <c r="C2912" i="20"/>
  <c r="C2916" i="20"/>
  <c r="C2898" i="20"/>
  <c r="J2874" i="20"/>
  <c r="K2877" i="20"/>
  <c r="C2907" i="20"/>
  <c r="C2908" i="20"/>
  <c r="J2875" i="20"/>
  <c r="C2902" i="20"/>
  <c r="K2887" i="20"/>
  <c r="J2887" i="20"/>
  <c r="K2879" i="20"/>
  <c r="J2885" i="20"/>
  <c r="C2910" i="20"/>
  <c r="J2879" i="20"/>
  <c r="C2921" i="20"/>
  <c r="C2915" i="20"/>
  <c r="J2873" i="20"/>
  <c r="J2882" i="20"/>
  <c r="J2883" i="20"/>
  <c r="C2925" i="20"/>
  <c r="C2927" i="20"/>
  <c r="J2877" i="20"/>
  <c r="K2893" i="20"/>
  <c r="K2878" i="20"/>
  <c r="K2875" i="20"/>
  <c r="J2895" i="20"/>
  <c r="X2903" i="20" l="1"/>
  <c r="W2912" i="20"/>
  <c r="W2910" i="20"/>
  <c r="W2902" i="20"/>
  <c r="W2909" i="20"/>
  <c r="W2901" i="20"/>
  <c r="W2908" i="20"/>
  <c r="W2899" i="20"/>
  <c r="W2906" i="20"/>
  <c r="W2905" i="20"/>
  <c r="X2914" i="20"/>
  <c r="X2927" i="20"/>
  <c r="W2923" i="20"/>
  <c r="W2920" i="20"/>
  <c r="W2903" i="20"/>
  <c r="X2906" i="20"/>
  <c r="X2912" i="20"/>
  <c r="X2902" i="20"/>
  <c r="X2910" i="20"/>
  <c r="X2922" i="20"/>
  <c r="X2905" i="20"/>
  <c r="X2909" i="20"/>
  <c r="X2901" i="20"/>
  <c r="X2921" i="20"/>
  <c r="X2918" i="20"/>
  <c r="X2908" i="20"/>
  <c r="X2899" i="20"/>
  <c r="W2917" i="20"/>
  <c r="X2924" i="20"/>
  <c r="W2916" i="20"/>
  <c r="W2900" i="20"/>
  <c r="X2900" i="20"/>
  <c r="X2898" i="20"/>
  <c r="W2898" i="20"/>
  <c r="W2904" i="20"/>
  <c r="X2904" i="20"/>
  <c r="W2907" i="20"/>
  <c r="X2907" i="20"/>
  <c r="X2911" i="20"/>
  <c r="W2911" i="20"/>
  <c r="W2919" i="20"/>
  <c r="X2919" i="20"/>
  <c r="AA2885" i="20"/>
  <c r="AB2885" i="20"/>
  <c r="AA2886" i="20"/>
  <c r="AB2886" i="20"/>
  <c r="AA2887" i="20"/>
  <c r="AB2887" i="20"/>
  <c r="AA2888" i="20"/>
  <c r="AB2888" i="20"/>
  <c r="AA2889" i="20"/>
  <c r="AB2889" i="20"/>
  <c r="AA2890" i="20"/>
  <c r="AB2890" i="20"/>
  <c r="AA2891" i="20"/>
  <c r="AB2891" i="20"/>
  <c r="AA2892" i="20"/>
  <c r="AB2892" i="20"/>
  <c r="AA2893" i="20"/>
  <c r="AB2893" i="20"/>
  <c r="AA2894" i="20"/>
  <c r="AB2894" i="20"/>
  <c r="AA2895" i="20"/>
  <c r="AB2895" i="20"/>
  <c r="AA2896" i="20"/>
  <c r="AB2896" i="20"/>
  <c r="AA2897" i="20"/>
  <c r="AB2897" i="20"/>
  <c r="AA2871" i="20"/>
  <c r="AB2871" i="20"/>
  <c r="AA2872" i="20"/>
  <c r="AB2872" i="20"/>
  <c r="AA2873" i="20"/>
  <c r="AB2873" i="20"/>
  <c r="AA2874" i="20"/>
  <c r="AB2874" i="20"/>
  <c r="AA2875" i="20"/>
  <c r="AB2875" i="20"/>
  <c r="AA2876" i="20"/>
  <c r="AB2876" i="20"/>
  <c r="AA2877" i="20"/>
  <c r="AB2877" i="20"/>
  <c r="AA2878" i="20"/>
  <c r="AB2878" i="20"/>
  <c r="AA2879" i="20"/>
  <c r="AB2879" i="20"/>
  <c r="AA2880" i="20"/>
  <c r="AB2880" i="20"/>
  <c r="AA2881" i="20"/>
  <c r="AB2881" i="20"/>
  <c r="AA2882" i="20"/>
  <c r="AB2882" i="20"/>
  <c r="AA2883" i="20"/>
  <c r="AB2883" i="20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2" i="9"/>
  <c r="X2923" i="20" l="1"/>
  <c r="W2914" i="20"/>
  <c r="W2927" i="20"/>
  <c r="X2920" i="20"/>
  <c r="X2916" i="20"/>
  <c r="W2922" i="20"/>
  <c r="X2917" i="20"/>
  <c r="W2918" i="20"/>
  <c r="X2926" i="20"/>
  <c r="W2926" i="20"/>
  <c r="X2925" i="20"/>
  <c r="W2925" i="20"/>
  <c r="W2921" i="20"/>
  <c r="W2924" i="20"/>
  <c r="Y2783" i="20"/>
  <c r="Y2882" i="20"/>
  <c r="Y2874" i="20"/>
  <c r="Y2894" i="20"/>
  <c r="Y2886" i="20"/>
  <c r="Y2850" i="20"/>
  <c r="Y2842" i="20"/>
  <c r="Y2862" i="20"/>
  <c r="Y2824" i="20"/>
  <c r="Y2816" i="20"/>
  <c r="Y2840" i="20"/>
  <c r="Y2832" i="20"/>
  <c r="Y2792" i="20"/>
  <c r="Y2784" i="20"/>
  <c r="Y2808" i="20"/>
  <c r="Y2800" i="20"/>
  <c r="Y2880" i="20"/>
  <c r="Y2872" i="20"/>
  <c r="Y2892" i="20"/>
  <c r="Y2884" i="20"/>
  <c r="Y2848" i="20"/>
  <c r="Y2868" i="20"/>
  <c r="Y2860" i="20"/>
  <c r="Y2822" i="20"/>
  <c r="Y2814" i="20"/>
  <c r="Y2838" i="20"/>
  <c r="Y2830" i="20"/>
  <c r="Y2790" i="20"/>
  <c r="Y2782" i="20"/>
  <c r="Y2806" i="20"/>
  <c r="Y2798" i="20"/>
  <c r="Y2893" i="20"/>
  <c r="Y2823" i="20"/>
  <c r="Y2799" i="20"/>
  <c r="Y2879" i="20"/>
  <c r="Y2871" i="20"/>
  <c r="Y2891" i="20"/>
  <c r="Y2855" i="20"/>
  <c r="Y2847" i="20"/>
  <c r="Y2867" i="20"/>
  <c r="Y2859" i="20"/>
  <c r="Y2821" i="20"/>
  <c r="Y2813" i="20"/>
  <c r="Y2837" i="20"/>
  <c r="Y2829" i="20"/>
  <c r="Y2789" i="20"/>
  <c r="Y2781" i="20"/>
  <c r="Y2805" i="20"/>
  <c r="Y2797" i="20"/>
  <c r="Y2861" i="20"/>
  <c r="Y2807" i="20"/>
  <c r="Y2870" i="20"/>
  <c r="Y2820" i="20"/>
  <c r="Y2788" i="20"/>
  <c r="Y2869" i="20"/>
  <c r="Y2878" i="20"/>
  <c r="Y2846" i="20"/>
  <c r="Y2836" i="20"/>
  <c r="Y2796" i="20"/>
  <c r="Y2877" i="20"/>
  <c r="Y2897" i="20"/>
  <c r="Y2889" i="20"/>
  <c r="Y2853" i="20"/>
  <c r="Y2845" i="20"/>
  <c r="Y2865" i="20"/>
  <c r="Y2857" i="20"/>
  <c r="Y2819" i="20"/>
  <c r="Y2811" i="20"/>
  <c r="Y2835" i="20"/>
  <c r="Y2827" i="20"/>
  <c r="Y2787" i="20"/>
  <c r="Y2779" i="20"/>
  <c r="Y2803" i="20"/>
  <c r="Y2795" i="20"/>
  <c r="Y2873" i="20"/>
  <c r="Y2849" i="20"/>
  <c r="Y2839" i="20"/>
  <c r="Y2791" i="20"/>
  <c r="Y2890" i="20"/>
  <c r="Y2858" i="20"/>
  <c r="Y2780" i="20"/>
  <c r="Y2876" i="20"/>
  <c r="Y2896" i="20"/>
  <c r="Y2888" i="20"/>
  <c r="Y2852" i="20"/>
  <c r="Y2844" i="20"/>
  <c r="Y2864" i="20"/>
  <c r="Y2856" i="20"/>
  <c r="Y2818" i="20"/>
  <c r="Y2810" i="20"/>
  <c r="Y2834" i="20"/>
  <c r="Y2826" i="20"/>
  <c r="Y2786" i="20"/>
  <c r="Y2778" i="20"/>
  <c r="Y2802" i="20"/>
  <c r="Y2794" i="20"/>
  <c r="Y2881" i="20"/>
  <c r="Y2885" i="20"/>
  <c r="Y2815" i="20"/>
  <c r="Y2831" i="20"/>
  <c r="Y2854" i="20"/>
  <c r="Y2866" i="20"/>
  <c r="Y2812" i="20"/>
  <c r="Y2828" i="20"/>
  <c r="Y2804" i="20"/>
  <c r="Z2883" i="20"/>
  <c r="Y2883" i="20"/>
  <c r="Y2875" i="20"/>
  <c r="Y2895" i="20"/>
  <c r="Y2887" i="20"/>
  <c r="Y2851" i="20"/>
  <c r="Y2843" i="20"/>
  <c r="Y2863" i="20"/>
  <c r="Y2825" i="20"/>
  <c r="Y2817" i="20"/>
  <c r="Y2841" i="20"/>
  <c r="Y2833" i="20"/>
  <c r="Y2793" i="20"/>
  <c r="Y2785" i="20"/>
  <c r="Y2809" i="20"/>
  <c r="Y2801" i="20"/>
  <c r="W2915" i="20"/>
  <c r="X2915" i="20"/>
  <c r="W2913" i="20"/>
  <c r="X2913" i="20"/>
  <c r="O1414" i="18"/>
  <c r="O1413" i="18"/>
  <c r="J2869" i="20"/>
  <c r="J2855" i="20"/>
  <c r="J2870" i="20"/>
  <c r="J2884" i="20"/>
  <c r="AA2870" i="20" l="1"/>
  <c r="AA2884" i="20"/>
  <c r="O1412" i="18"/>
  <c r="Z2870" i="20"/>
  <c r="Z2871" i="20"/>
  <c r="Z2872" i="20"/>
  <c r="Z2873" i="20"/>
  <c r="Z2874" i="20"/>
  <c r="Z2875" i="20"/>
  <c r="Z2876" i="20"/>
  <c r="Z2877" i="20"/>
  <c r="Z2878" i="20"/>
  <c r="Z2879" i="20"/>
  <c r="Z2880" i="20"/>
  <c r="Z2881" i="20"/>
  <c r="Z2882" i="20"/>
  <c r="Z2884" i="20"/>
  <c r="Z2885" i="20"/>
  <c r="Z2886" i="20"/>
  <c r="Z2887" i="20"/>
  <c r="Z2888" i="20"/>
  <c r="Z2889" i="20"/>
  <c r="Z2890" i="20"/>
  <c r="Z2891" i="20"/>
  <c r="Z2892" i="20"/>
  <c r="Z2893" i="20"/>
  <c r="Z2894" i="20"/>
  <c r="Z2895" i="20"/>
  <c r="Z2896" i="20"/>
  <c r="Z2897" i="20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14" i="18"/>
  <c r="P1414" i="18"/>
  <c r="O1411" i="18"/>
  <c r="O1410" i="18"/>
  <c r="O1409" i="18"/>
  <c r="O1408" i="18"/>
  <c r="O1407" i="18"/>
  <c r="O1406" i="18"/>
  <c r="O1405" i="18"/>
  <c r="O1404" i="18"/>
  <c r="O1403" i="18"/>
  <c r="O1402" i="18"/>
  <c r="O1397" i="18"/>
  <c r="O1401" i="18"/>
  <c r="C2886" i="20"/>
  <c r="C2874" i="20"/>
  <c r="C2875" i="20"/>
  <c r="C2877" i="20"/>
  <c r="J2853" i="20"/>
  <c r="J2844" i="20"/>
  <c r="C2880" i="20"/>
  <c r="C2895" i="20"/>
  <c r="C2882" i="20"/>
  <c r="C2889" i="20"/>
  <c r="C2891" i="20"/>
  <c r="J2867" i="20"/>
  <c r="J2858" i="20"/>
  <c r="C2894" i="20"/>
  <c r="C2881" i="20"/>
  <c r="C2896" i="20"/>
  <c r="C2890" i="20"/>
  <c r="K2884" i="20"/>
  <c r="J2859" i="20"/>
  <c r="J2862" i="20"/>
  <c r="J2865" i="20"/>
  <c r="J2864" i="20"/>
  <c r="J2854" i="20"/>
  <c r="C2876" i="20"/>
  <c r="K2870" i="20"/>
  <c r="J2848" i="20"/>
  <c r="J2851" i="20"/>
  <c r="J2850" i="20"/>
  <c r="J2868" i="20"/>
  <c r="J2845" i="20"/>
  <c r="C2870" i="20"/>
  <c r="J2860" i="20"/>
  <c r="C2879" i="20"/>
  <c r="C2871" i="20"/>
  <c r="J2823" i="20"/>
  <c r="J2843" i="20"/>
  <c r="C2897" i="20"/>
  <c r="C2884" i="20"/>
  <c r="J2846" i="20"/>
  <c r="C2893" i="20"/>
  <c r="C2885" i="20"/>
  <c r="J2839" i="20"/>
  <c r="J2857" i="20"/>
  <c r="C2883" i="20"/>
  <c r="J2849" i="20"/>
  <c r="J2847" i="20"/>
  <c r="C2878" i="20"/>
  <c r="J2852" i="20"/>
  <c r="C2872" i="20"/>
  <c r="C2873" i="20"/>
  <c r="C2888" i="20"/>
  <c r="J2863" i="20"/>
  <c r="J2861" i="20"/>
  <c r="C2892" i="20"/>
  <c r="J2866" i="20"/>
  <c r="C2887" i="20"/>
  <c r="AA2862" i="20" l="1"/>
  <c r="AA2848" i="20"/>
  <c r="X2875" i="20"/>
  <c r="W2889" i="20"/>
  <c r="AA2849" i="20"/>
  <c r="AA2863" i="20"/>
  <c r="W2882" i="20"/>
  <c r="AA2850" i="20"/>
  <c r="AA2864" i="20"/>
  <c r="AA2865" i="20"/>
  <c r="AA2851" i="20"/>
  <c r="W2894" i="20"/>
  <c r="W2880" i="20"/>
  <c r="AA2844" i="20"/>
  <c r="AA2858" i="20"/>
  <c r="AA2866" i="20"/>
  <c r="AA2852" i="20"/>
  <c r="W2879" i="20"/>
  <c r="W2893" i="20"/>
  <c r="W2885" i="20"/>
  <c r="AA2845" i="20"/>
  <c r="AA2859" i="20"/>
  <c r="AA2846" i="20"/>
  <c r="AA2860" i="20"/>
  <c r="AB2870" i="20"/>
  <c r="AB2884" i="20"/>
  <c r="AA2861" i="20"/>
  <c r="AA2847" i="20"/>
  <c r="W2884" i="20"/>
  <c r="X2870" i="20"/>
  <c r="W2876" i="20"/>
  <c r="X2890" i="20"/>
  <c r="W2897" i="20"/>
  <c r="X2883" i="20"/>
  <c r="X2888" i="20"/>
  <c r="W2874" i="20"/>
  <c r="W2878" i="20"/>
  <c r="X2892" i="20"/>
  <c r="W2873" i="20"/>
  <c r="W2887" i="20"/>
  <c r="AA2843" i="20"/>
  <c r="AA2857" i="20"/>
  <c r="X2891" i="20"/>
  <c r="X2877" i="20"/>
  <c r="W2895" i="20"/>
  <c r="W2881" i="20"/>
  <c r="AA2854" i="20"/>
  <c r="AA2868" i="20"/>
  <c r="AA2853" i="20"/>
  <c r="AA2867" i="20"/>
  <c r="W2872" i="20"/>
  <c r="W2886" i="20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Z2856" i="20"/>
  <c r="Z2857" i="20"/>
  <c r="Z2858" i="20"/>
  <c r="Z2859" i="20"/>
  <c r="Z2860" i="20"/>
  <c r="Z2861" i="20"/>
  <c r="Z2862" i="20"/>
  <c r="Z2863" i="20"/>
  <c r="Z2864" i="20"/>
  <c r="Z2865" i="20"/>
  <c r="Z2866" i="20"/>
  <c r="Z2867" i="20"/>
  <c r="Z2868" i="20"/>
  <c r="Z2869" i="20"/>
  <c r="AA2869" i="20"/>
  <c r="Z2842" i="20"/>
  <c r="Z2843" i="20"/>
  <c r="Z2844" i="20"/>
  <c r="Z2845" i="20"/>
  <c r="Z2846" i="20"/>
  <c r="Z2847" i="20"/>
  <c r="Z2848" i="20"/>
  <c r="Z2849" i="20"/>
  <c r="Z2850" i="20"/>
  <c r="Z2851" i="20"/>
  <c r="Z2852" i="20"/>
  <c r="Z2853" i="20"/>
  <c r="Z2854" i="20"/>
  <c r="Z2855" i="20"/>
  <c r="AA2855" i="20"/>
  <c r="C2766" i="20"/>
  <c r="C2792" i="20"/>
  <c r="C2815" i="20"/>
  <c r="C2760" i="20"/>
  <c r="C2863" i="20"/>
  <c r="C2812" i="20"/>
  <c r="C2755" i="20"/>
  <c r="C2844" i="20"/>
  <c r="C2822" i="20"/>
  <c r="C2831" i="20"/>
  <c r="C2849" i="20"/>
  <c r="C2771" i="20"/>
  <c r="C2867" i="20"/>
  <c r="C2779" i="20"/>
  <c r="C2860" i="20"/>
  <c r="C2750" i="20"/>
  <c r="C2776" i="20"/>
  <c r="C2818" i="20"/>
  <c r="C2858" i="20"/>
  <c r="C2813" i="20"/>
  <c r="C2798" i="20"/>
  <c r="C2814" i="20"/>
  <c r="C2751" i="20"/>
  <c r="C2861" i="20"/>
  <c r="C2832" i="20"/>
  <c r="C2809" i="20"/>
  <c r="C2754" i="20"/>
  <c r="C2842" i="20"/>
  <c r="C2866" i="20"/>
  <c r="C2819" i="20"/>
  <c r="C2758" i="20"/>
  <c r="C2830" i="20"/>
  <c r="C2767" i="20"/>
  <c r="C2847" i="20"/>
  <c r="C2816" i="20"/>
  <c r="C2793" i="20"/>
  <c r="C2770" i="20"/>
  <c r="C2856" i="20"/>
  <c r="C2852" i="20"/>
  <c r="C2835" i="20"/>
  <c r="C2795" i="20"/>
  <c r="C2764" i="20"/>
  <c r="C2765" i="20"/>
  <c r="C2829" i="20"/>
  <c r="C2774" i="20"/>
  <c r="C2846" i="20"/>
  <c r="C2848" i="20"/>
  <c r="C2759" i="20"/>
  <c r="C2840" i="20"/>
  <c r="C2753" i="20"/>
  <c r="C2817" i="20"/>
  <c r="C2811" i="20"/>
  <c r="C2746" i="20"/>
  <c r="C2803" i="20"/>
  <c r="C2756" i="20"/>
  <c r="C2837" i="20"/>
  <c r="C2782" i="20"/>
  <c r="C2778" i="20"/>
  <c r="C2796" i="20"/>
  <c r="C2772" i="20"/>
  <c r="C2854" i="20"/>
  <c r="C2794" i="20"/>
  <c r="C2780" i="20"/>
  <c r="C2757" i="20"/>
  <c r="C2791" i="20"/>
  <c r="C2762" i="20"/>
  <c r="C2773" i="20"/>
  <c r="C2868" i="20"/>
  <c r="C2775" i="20"/>
  <c r="C2824" i="20"/>
  <c r="C2769" i="20"/>
  <c r="C2833" i="20"/>
  <c r="C2827" i="20"/>
  <c r="C2787" i="20"/>
  <c r="C2821" i="20"/>
  <c r="C2823" i="20"/>
  <c r="C2783" i="20"/>
  <c r="C2768" i="20"/>
  <c r="C2761" i="20"/>
  <c r="C2825" i="20"/>
  <c r="C2802" i="20"/>
  <c r="C2865" i="20"/>
  <c r="C2810" i="20"/>
  <c r="C2763" i="20"/>
  <c r="C2843" i="20"/>
  <c r="C2788" i="20"/>
  <c r="C2781" i="20"/>
  <c r="C2845" i="20"/>
  <c r="C2790" i="20"/>
  <c r="C2869" i="20"/>
  <c r="C2864" i="20"/>
  <c r="C2789" i="20"/>
  <c r="C2800" i="20"/>
  <c r="C2748" i="20"/>
  <c r="C2862" i="20"/>
  <c r="C2839" i="20"/>
  <c r="C2799" i="20"/>
  <c r="C2752" i="20"/>
  <c r="C2777" i="20"/>
  <c r="C2841" i="20"/>
  <c r="C2786" i="20"/>
  <c r="C2851" i="20"/>
  <c r="C2826" i="20"/>
  <c r="C2747" i="20"/>
  <c r="C2857" i="20"/>
  <c r="C2804" i="20"/>
  <c r="C2797" i="20"/>
  <c r="C2859" i="20"/>
  <c r="C2806" i="20"/>
  <c r="C2855" i="20"/>
  <c r="C2801" i="20"/>
  <c r="C2834" i="20"/>
  <c r="C2850" i="20"/>
  <c r="C2820" i="20"/>
  <c r="C2805" i="20"/>
  <c r="C2853" i="20"/>
  <c r="C2784" i="20"/>
  <c r="C2808" i="20"/>
  <c r="C2785" i="20"/>
  <c r="C2828" i="20"/>
  <c r="C2836" i="20"/>
  <c r="C2838" i="20"/>
  <c r="C2749" i="20"/>
  <c r="C2807" i="20"/>
  <c r="W2875" i="20" l="1"/>
  <c r="X2889" i="20"/>
  <c r="X2897" i="20"/>
  <c r="X2893" i="20"/>
  <c r="W2883" i="20"/>
  <c r="W2890" i="20"/>
  <c r="X2885" i="20"/>
  <c r="W2870" i="20"/>
  <c r="X2880" i="20"/>
  <c r="X2884" i="20"/>
  <c r="W2871" i="20"/>
  <c r="X2871" i="20"/>
  <c r="W2896" i="20"/>
  <c r="X2896" i="20"/>
  <c r="X2894" i="20"/>
  <c r="X2876" i="20"/>
  <c r="X2879" i="20"/>
  <c r="X2882" i="20"/>
  <c r="W2888" i="20"/>
  <c r="X2874" i="20"/>
  <c r="X2878" i="20"/>
  <c r="X2895" i="20"/>
  <c r="X2873" i="20"/>
  <c r="X2887" i="20"/>
  <c r="W2891" i="20"/>
  <c r="W2892" i="20"/>
  <c r="W2877" i="20"/>
  <c r="X2881" i="20"/>
  <c r="W2842" i="20"/>
  <c r="X2872" i="20"/>
  <c r="X2886" i="20"/>
  <c r="O1400" i="18"/>
  <c r="J2856" i="20"/>
  <c r="J2842" i="20"/>
  <c r="X2842" i="20" l="1"/>
  <c r="AA2856" i="20"/>
  <c r="AA2842" i="20"/>
  <c r="W2867" i="20"/>
  <c r="X2867" i="20"/>
  <c r="X2861" i="20"/>
  <c r="W2861" i="20"/>
  <c r="W2852" i="20"/>
  <c r="X2852" i="20"/>
  <c r="X2858" i="20"/>
  <c r="W2858" i="20"/>
  <c r="W2851" i="20"/>
  <c r="X2851" i="20"/>
  <c r="W2843" i="20"/>
  <c r="X2843" i="20"/>
  <c r="W2857" i="20"/>
  <c r="X2857" i="20"/>
  <c r="W2856" i="20"/>
  <c r="X2856" i="20"/>
  <c r="X2869" i="20"/>
  <c r="W2869" i="20"/>
  <c r="X2850" i="20"/>
  <c r="W2850" i="20"/>
  <c r="X2866" i="20"/>
  <c r="W2866" i="20"/>
  <c r="X2849" i="20"/>
  <c r="W2849" i="20"/>
  <c r="W2864" i="20"/>
  <c r="X2864" i="20"/>
  <c r="W2855" i="20"/>
  <c r="X2855" i="20"/>
  <c r="W2847" i="20"/>
  <c r="X2847" i="20"/>
  <c r="X2865" i="20"/>
  <c r="W2865" i="20"/>
  <c r="W2848" i="20"/>
  <c r="X2848" i="20"/>
  <c r="W2859" i="20"/>
  <c r="X2859" i="20"/>
  <c r="W2863" i="20"/>
  <c r="X2863" i="20"/>
  <c r="W2868" i="20"/>
  <c r="X2868" i="20"/>
  <c r="X2846" i="20"/>
  <c r="W2846" i="20"/>
  <c r="X2862" i="20"/>
  <c r="W2862" i="20"/>
  <c r="W2844" i="20"/>
  <c r="X2844" i="20"/>
  <c r="P1413" i="18"/>
  <c r="P1412" i="18"/>
  <c r="P1411" i="18"/>
  <c r="P1410" i="18"/>
  <c r="P1409" i="18"/>
  <c r="P1408" i="18"/>
  <c r="P1407" i="18"/>
  <c r="P1406" i="18"/>
  <c r="P1405" i="18"/>
  <c r="P1404" i="18"/>
  <c r="P1403" i="18"/>
  <c r="P1402" i="18"/>
  <c r="P1401" i="18"/>
  <c r="P1400" i="18"/>
  <c r="O1384" i="18"/>
  <c r="P1384" i="18"/>
  <c r="O1385" i="18"/>
  <c r="P1385" i="18"/>
  <c r="O1386" i="18"/>
  <c r="P1386" i="18"/>
  <c r="O1387" i="18"/>
  <c r="P1387" i="18"/>
  <c r="O1388" i="18"/>
  <c r="P1388" i="18"/>
  <c r="O1389" i="18"/>
  <c r="P1389" i="18"/>
  <c r="O1390" i="18"/>
  <c r="P1390" i="18"/>
  <c r="O1391" i="18"/>
  <c r="P1391" i="18"/>
  <c r="O1392" i="18"/>
  <c r="P1392" i="18"/>
  <c r="O1393" i="18"/>
  <c r="P1393" i="18"/>
  <c r="O1394" i="18"/>
  <c r="P1394" i="18"/>
  <c r="O1395" i="18"/>
  <c r="P1395" i="18"/>
  <c r="O1396" i="18"/>
  <c r="P1396" i="18"/>
  <c r="P1397" i="18"/>
  <c r="O1398" i="18"/>
  <c r="P1398" i="18"/>
  <c r="O1399" i="18"/>
  <c r="P1399" i="18"/>
  <c r="K2846" i="20"/>
  <c r="K2850" i="20"/>
  <c r="K2848" i="20"/>
  <c r="K2825" i="20"/>
  <c r="K2839" i="20"/>
  <c r="K2860" i="20"/>
  <c r="K2867" i="20"/>
  <c r="J2836" i="20"/>
  <c r="K2828" i="20"/>
  <c r="K2851" i="20"/>
  <c r="K2864" i="20"/>
  <c r="K2862" i="20"/>
  <c r="K2869" i="20"/>
  <c r="J2840" i="20"/>
  <c r="K2859" i="20"/>
  <c r="K2824" i="20"/>
  <c r="K2832" i="20"/>
  <c r="K2843" i="20"/>
  <c r="K2813" i="20"/>
  <c r="K2817" i="20"/>
  <c r="J2814" i="20"/>
  <c r="K2810" i="20"/>
  <c r="J2824" i="20"/>
  <c r="K2845" i="20"/>
  <c r="K2840" i="20"/>
  <c r="K2816" i="20"/>
  <c r="K2857" i="20"/>
  <c r="K2829" i="20"/>
  <c r="K2833" i="20"/>
  <c r="J2830" i="20"/>
  <c r="K2826" i="20"/>
  <c r="K2855" i="20"/>
  <c r="K2854" i="20"/>
  <c r="J2812" i="20"/>
  <c r="K2852" i="20"/>
  <c r="K2836" i="20"/>
  <c r="J2833" i="20"/>
  <c r="K2837" i="20"/>
  <c r="J2818" i="20"/>
  <c r="K2861" i="20"/>
  <c r="K2827" i="20"/>
  <c r="J2829" i="20"/>
  <c r="K2814" i="20"/>
  <c r="J2822" i="20"/>
  <c r="J2835" i="20"/>
  <c r="J2813" i="20"/>
  <c r="K2830" i="20"/>
  <c r="K2821" i="20"/>
  <c r="K2847" i="20"/>
  <c r="J2815" i="20"/>
  <c r="J2819" i="20"/>
  <c r="J2828" i="20"/>
  <c r="K2866" i="20"/>
  <c r="K2820" i="20"/>
  <c r="J2817" i="20"/>
  <c r="J2834" i="20"/>
  <c r="K2811" i="20"/>
  <c r="K2819" i="20"/>
  <c r="J2827" i="20"/>
  <c r="K2815" i="20"/>
  <c r="J2816" i="20"/>
  <c r="K2844" i="20"/>
  <c r="J2825" i="20"/>
  <c r="J2821" i="20"/>
  <c r="K2842" i="20"/>
  <c r="K2849" i="20"/>
  <c r="K2834" i="20"/>
  <c r="J2811" i="20"/>
  <c r="K2831" i="20"/>
  <c r="J2832" i="20"/>
  <c r="K2858" i="20"/>
  <c r="J2841" i="20"/>
  <c r="J2837" i="20"/>
  <c r="K2856" i="20"/>
  <c r="K2863" i="20"/>
  <c r="J2838" i="20"/>
  <c r="K2818" i="20"/>
  <c r="J2831" i="20"/>
  <c r="K2835" i="20"/>
  <c r="K2853" i="20"/>
  <c r="J2820" i="20"/>
  <c r="K2812" i="20"/>
  <c r="K2865" i="20"/>
  <c r="K2841" i="20"/>
  <c r="J2810" i="20"/>
  <c r="K2838" i="20"/>
  <c r="K2823" i="20"/>
  <c r="J2826" i="20"/>
  <c r="K2822" i="20"/>
  <c r="K2868" i="20"/>
  <c r="AB2835" i="20" l="1"/>
  <c r="AB2819" i="20"/>
  <c r="AB2846" i="20"/>
  <c r="AB2860" i="20"/>
  <c r="AA2819" i="20"/>
  <c r="AA2835" i="20"/>
  <c r="AB2861" i="20"/>
  <c r="AB2847" i="20"/>
  <c r="AB2818" i="20"/>
  <c r="AB2814" i="20"/>
  <c r="AB2862" i="20"/>
  <c r="AB2848" i="20"/>
  <c r="AA2818" i="20"/>
  <c r="AA2834" i="20"/>
  <c r="AA2830" i="20"/>
  <c r="AB2849" i="20"/>
  <c r="AB2863" i="20"/>
  <c r="AB2817" i="20"/>
  <c r="AB2813" i="20"/>
  <c r="AB2864" i="20"/>
  <c r="AB2850" i="20"/>
  <c r="AA2817" i="20"/>
  <c r="AA2833" i="20"/>
  <c r="AA2829" i="20"/>
  <c r="AA2813" i="20"/>
  <c r="AB2851" i="20"/>
  <c r="AB2865" i="20"/>
  <c r="AB2815" i="20"/>
  <c r="AB2831" i="20"/>
  <c r="AB2820" i="20"/>
  <c r="AB2836" i="20"/>
  <c r="AB2832" i="20"/>
  <c r="AB2816" i="20"/>
  <c r="AB2844" i="20"/>
  <c r="AB2858" i="20"/>
  <c r="AB2852" i="20"/>
  <c r="AB2866" i="20"/>
  <c r="AB2840" i="20"/>
  <c r="AB2824" i="20"/>
  <c r="AA2836" i="20"/>
  <c r="AA2820" i="20"/>
  <c r="AA2832" i="20"/>
  <c r="AA2816" i="20"/>
  <c r="AB2859" i="20"/>
  <c r="AB2845" i="20"/>
  <c r="AA2824" i="20"/>
  <c r="AA2840" i="20"/>
  <c r="AB2839" i="20"/>
  <c r="AA2815" i="20"/>
  <c r="AA2831" i="20"/>
  <c r="AB2869" i="20"/>
  <c r="AB2855" i="20"/>
  <c r="AA2811" i="20"/>
  <c r="AA2827" i="20"/>
  <c r="AB2811" i="20"/>
  <c r="AB2827" i="20"/>
  <c r="AA2838" i="20"/>
  <c r="AA2822" i="20"/>
  <c r="AB2822" i="20"/>
  <c r="AB2837" i="20"/>
  <c r="AB2821" i="20"/>
  <c r="AA2837" i="20"/>
  <c r="AA2821" i="20"/>
  <c r="AB2843" i="20"/>
  <c r="AB2857" i="20"/>
  <c r="AB2856" i="20"/>
  <c r="AB2842" i="20"/>
  <c r="AB2812" i="20"/>
  <c r="AB2828" i="20"/>
  <c r="AA2828" i="20"/>
  <c r="AA2812" i="20"/>
  <c r="AB2854" i="20"/>
  <c r="AB2868" i="20"/>
  <c r="AB2841" i="20"/>
  <c r="AB2825" i="20"/>
  <c r="AA2841" i="20"/>
  <c r="AA2825" i="20"/>
  <c r="AB2810" i="20"/>
  <c r="AB2867" i="20"/>
  <c r="AB2853" i="20"/>
  <c r="AA2826" i="20"/>
  <c r="W2845" i="20"/>
  <c r="X2845" i="20"/>
  <c r="X2854" i="20"/>
  <c r="W2854" i="20"/>
  <c r="X2853" i="20"/>
  <c r="W2853" i="20"/>
  <c r="W2860" i="20"/>
  <c r="X2860" i="20"/>
  <c r="Z2826" i="20"/>
  <c r="Z2827" i="20"/>
  <c r="Z2828" i="20"/>
  <c r="Z2829" i="20"/>
  <c r="Z2830" i="20"/>
  <c r="Z2831" i="20"/>
  <c r="Z2832" i="20"/>
  <c r="Z2833" i="20"/>
  <c r="Z2834" i="20"/>
  <c r="Z2835" i="20"/>
  <c r="Z2836" i="20"/>
  <c r="Z2837" i="20"/>
  <c r="Z2838" i="20"/>
  <c r="Z2839" i="20"/>
  <c r="AA2839" i="20"/>
  <c r="Z2840" i="20"/>
  <c r="Z2841" i="20"/>
  <c r="Z2810" i="20"/>
  <c r="Z2811" i="20"/>
  <c r="Z2812" i="20"/>
  <c r="Z2813" i="20"/>
  <c r="Z2814" i="20"/>
  <c r="AA2814" i="20"/>
  <c r="Z2815" i="20"/>
  <c r="Z2816" i="20"/>
  <c r="Z2817" i="20"/>
  <c r="Z2818" i="20"/>
  <c r="Z2819" i="20"/>
  <c r="Z2820" i="20"/>
  <c r="Z2821" i="20"/>
  <c r="Z2822" i="20"/>
  <c r="Z2823" i="20"/>
  <c r="AA2823" i="20"/>
  <c r="Z2824" i="20"/>
  <c r="Z2825" i="20"/>
  <c r="O1373" i="18"/>
  <c r="O1376" i="18"/>
  <c r="O1377" i="18"/>
  <c r="O1378" i="18"/>
  <c r="O1379" i="18"/>
  <c r="O1380" i="18"/>
  <c r="O1381" i="18"/>
  <c r="O1382" i="18"/>
  <c r="O1383" i="18"/>
  <c r="O1374" i="18"/>
  <c r="P1374" i="18"/>
  <c r="O1375" i="18"/>
  <c r="P1375" i="18"/>
  <c r="P1376" i="18"/>
  <c r="P1377" i="18"/>
  <c r="P1378" i="18"/>
  <c r="P1379" i="18"/>
  <c r="P1380" i="18"/>
  <c r="P1381" i="18"/>
  <c r="P1382" i="18"/>
  <c r="P1383" i="18"/>
  <c r="P1373" i="18"/>
  <c r="O1372" i="18"/>
  <c r="P1372" i="18"/>
  <c r="O1371" i="18"/>
  <c r="P1371" i="18"/>
  <c r="O1370" i="18"/>
  <c r="P1370" i="18"/>
  <c r="O1369" i="18"/>
  <c r="P1369" i="18"/>
  <c r="K2782" i="20"/>
  <c r="K2798" i="20"/>
  <c r="J2803" i="20"/>
  <c r="J2806" i="20"/>
  <c r="J2783" i="20"/>
  <c r="K2801" i="20"/>
  <c r="J2800" i="20"/>
  <c r="K2795" i="20"/>
  <c r="K2791" i="20"/>
  <c r="J2789" i="20"/>
  <c r="J2807" i="20"/>
  <c r="J2799" i="20"/>
  <c r="K2807" i="20"/>
  <c r="K2800" i="20"/>
  <c r="J2804" i="20"/>
  <c r="K2785" i="20"/>
  <c r="K2779" i="20"/>
  <c r="K2799" i="20"/>
  <c r="K2789" i="20"/>
  <c r="J2793" i="20"/>
  <c r="K2790" i="20"/>
  <c r="J2785" i="20"/>
  <c r="J2782" i="20"/>
  <c r="J2808" i="20"/>
  <c r="J2809" i="20"/>
  <c r="K2806" i="20"/>
  <c r="J2798" i="20"/>
  <c r="J2792" i="20"/>
  <c r="K2793" i="20"/>
  <c r="K2805" i="20"/>
  <c r="K2809" i="20"/>
  <c r="K2783" i="20"/>
  <c r="J2801" i="20"/>
  <c r="K2802" i="20"/>
  <c r="K2804" i="20"/>
  <c r="J2781" i="20"/>
  <c r="J2786" i="20"/>
  <c r="J2780" i="20"/>
  <c r="K2792" i="20"/>
  <c r="J2795" i="20"/>
  <c r="J2805" i="20"/>
  <c r="K2784" i="20"/>
  <c r="K2786" i="20"/>
  <c r="K2788" i="20"/>
  <c r="J2797" i="20"/>
  <c r="J2802" i="20"/>
  <c r="J2796" i="20"/>
  <c r="K2808" i="20"/>
  <c r="J2779" i="20"/>
  <c r="K2803" i="20"/>
  <c r="J2784" i="20"/>
  <c r="K2781" i="20"/>
  <c r="J2787" i="20"/>
  <c r="K2780" i="20"/>
  <c r="J2790" i="20"/>
  <c r="K2787" i="20"/>
  <c r="K2797" i="20"/>
  <c r="K2796" i="20"/>
  <c r="J2791" i="20"/>
  <c r="J2788" i="20"/>
  <c r="X2840" i="20" l="1"/>
  <c r="W2840" i="20"/>
  <c r="W2825" i="20"/>
  <c r="X2825" i="20"/>
  <c r="W2827" i="20"/>
  <c r="X2827" i="20"/>
  <c r="W2834" i="20"/>
  <c r="X2834" i="20"/>
  <c r="W2810" i="20"/>
  <c r="X2810" i="20"/>
  <c r="W2818" i="20"/>
  <c r="X2818" i="20"/>
  <c r="X2836" i="20"/>
  <c r="W2836" i="20"/>
  <c r="W2816" i="20"/>
  <c r="X2816" i="20"/>
  <c r="W2826" i="20"/>
  <c r="X2826" i="20"/>
  <c r="W2841" i="20"/>
  <c r="X2841" i="20"/>
  <c r="X2812" i="20"/>
  <c r="W2812" i="20"/>
  <c r="X2831" i="20"/>
  <c r="W2831" i="20"/>
  <c r="W2813" i="20"/>
  <c r="X2813" i="20"/>
  <c r="W2821" i="20"/>
  <c r="X2821" i="20"/>
  <c r="W2817" i="20"/>
  <c r="X2817" i="20"/>
  <c r="X2811" i="20"/>
  <c r="W2811" i="20"/>
  <c r="W2819" i="20"/>
  <c r="X2819" i="20"/>
  <c r="W2832" i="20"/>
  <c r="X2832" i="20"/>
  <c r="X2839" i="20"/>
  <c r="W2839" i="20"/>
  <c r="W2830" i="20"/>
  <c r="X2830" i="20"/>
  <c r="W2814" i="20"/>
  <c r="X2814" i="20"/>
  <c r="W2822" i="20"/>
  <c r="X2822" i="20"/>
  <c r="W2828" i="20"/>
  <c r="X2828" i="20"/>
  <c r="W2824" i="20"/>
  <c r="X2824" i="20"/>
  <c r="W2835" i="20"/>
  <c r="X2835" i="20"/>
  <c r="W2833" i="20"/>
  <c r="X2833" i="20"/>
  <c r="W2820" i="20"/>
  <c r="X2820" i="20"/>
  <c r="W2838" i="20"/>
  <c r="X2838" i="20"/>
  <c r="W2837" i="20"/>
  <c r="X2837" i="20"/>
  <c r="W2829" i="20"/>
  <c r="X2829" i="20"/>
  <c r="X2815" i="20"/>
  <c r="W2815" i="20"/>
  <c r="X2823" i="20"/>
  <c r="W2823" i="20"/>
  <c r="AB2829" i="20"/>
  <c r="AB2833" i="20"/>
  <c r="AB2838" i="20"/>
  <c r="AB2830" i="20"/>
  <c r="AB2823" i="20"/>
  <c r="AB2834" i="20"/>
  <c r="AB2826" i="20"/>
  <c r="AA2810" i="20"/>
  <c r="AA2779" i="20" l="1"/>
  <c r="AB2779" i="20"/>
  <c r="AA2780" i="20"/>
  <c r="AB2780" i="20"/>
  <c r="AA2781" i="20"/>
  <c r="AB2781" i="20"/>
  <c r="AA2782" i="20"/>
  <c r="AB2782" i="20"/>
  <c r="AA2783" i="20"/>
  <c r="AB2783" i="20"/>
  <c r="AA2784" i="20"/>
  <c r="AB2784" i="20"/>
  <c r="AA2785" i="20"/>
  <c r="AB2785" i="20"/>
  <c r="AA2786" i="20"/>
  <c r="AB2786" i="20"/>
  <c r="AA2787" i="20"/>
  <c r="AB2787" i="20"/>
  <c r="AA2788" i="20"/>
  <c r="AB2788" i="20"/>
  <c r="AA2789" i="20"/>
  <c r="AB2789" i="20"/>
  <c r="AA2790" i="20"/>
  <c r="AB2790" i="20"/>
  <c r="AA2791" i="20"/>
  <c r="AB2791" i="20"/>
  <c r="AA2792" i="20"/>
  <c r="AB2792" i="20"/>
  <c r="AA2793" i="20"/>
  <c r="AB2793" i="20"/>
  <c r="AA2795" i="20"/>
  <c r="AB2795" i="20"/>
  <c r="AA2796" i="20"/>
  <c r="AB2796" i="20"/>
  <c r="AA2797" i="20"/>
  <c r="AB2797" i="20"/>
  <c r="AA2798" i="20"/>
  <c r="AB2798" i="20"/>
  <c r="AA2799" i="20"/>
  <c r="AB2799" i="20"/>
  <c r="AA2800" i="20"/>
  <c r="AB2800" i="20"/>
  <c r="AA2801" i="20"/>
  <c r="AB2801" i="20"/>
  <c r="AA2802" i="20"/>
  <c r="AB2802" i="20"/>
  <c r="AA2803" i="20"/>
  <c r="AB2803" i="20"/>
  <c r="AA2804" i="20"/>
  <c r="AB2804" i="20"/>
  <c r="AA2805" i="20"/>
  <c r="AB2805" i="20"/>
  <c r="AA2806" i="20"/>
  <c r="AB2806" i="20"/>
  <c r="AA2807" i="20"/>
  <c r="AB2807" i="20"/>
  <c r="AA2808" i="20"/>
  <c r="AB2808" i="20"/>
  <c r="AA2809" i="20"/>
  <c r="AB2809" i="20"/>
  <c r="Z2778" i="20"/>
  <c r="Z2779" i="20"/>
  <c r="Z2780" i="20"/>
  <c r="Z2781" i="20"/>
  <c r="Z2782" i="20"/>
  <c r="Z2783" i="20"/>
  <c r="Z2784" i="20"/>
  <c r="Z2785" i="20"/>
  <c r="Z2786" i="20"/>
  <c r="Z2787" i="20"/>
  <c r="Z2788" i="20"/>
  <c r="Z2789" i="20"/>
  <c r="Z2790" i="20"/>
  <c r="Z2791" i="20"/>
  <c r="Z2792" i="20"/>
  <c r="Z2793" i="20"/>
  <c r="O1368" i="18"/>
  <c r="P1368" i="18"/>
  <c r="P1367" i="18"/>
  <c r="Z2794" i="20"/>
  <c r="Z2795" i="20"/>
  <c r="Z2796" i="20"/>
  <c r="Z2797" i="20"/>
  <c r="Z2798" i="20"/>
  <c r="Z2799" i="20"/>
  <c r="Z2800" i="20"/>
  <c r="Z2801" i="20"/>
  <c r="Z2802" i="20"/>
  <c r="Z2803" i="20"/>
  <c r="Z2804" i="20"/>
  <c r="Z2805" i="20"/>
  <c r="Z2806" i="20"/>
  <c r="Z2807" i="20"/>
  <c r="Z2808" i="20"/>
  <c r="Z2809" i="20"/>
  <c r="J2778" i="20"/>
  <c r="K2761" i="20"/>
  <c r="K2777" i="20"/>
  <c r="K2778" i="20"/>
  <c r="J2794" i="20"/>
  <c r="K2794" i="20"/>
  <c r="AB2778" i="20" l="1"/>
  <c r="AA2778" i="20"/>
  <c r="Z18" i="20"/>
  <c r="Z3" i="20"/>
  <c r="Z19" i="20"/>
  <c r="Z4" i="20"/>
  <c r="Z20" i="20"/>
  <c r="Z5" i="20"/>
  <c r="Z21" i="20"/>
  <c r="Z6" i="20"/>
  <c r="Z22" i="20"/>
  <c r="Z7" i="20"/>
  <c r="Z23" i="20"/>
  <c r="Z8" i="20"/>
  <c r="Z24" i="20"/>
  <c r="Z9" i="20"/>
  <c r="Z25" i="20"/>
  <c r="Z10" i="20"/>
  <c r="Z26" i="20"/>
  <c r="Z11" i="20"/>
  <c r="Z27" i="20"/>
  <c r="Z12" i="20"/>
  <c r="Z28" i="20"/>
  <c r="Z13" i="20"/>
  <c r="Z29" i="20"/>
  <c r="Z14" i="20"/>
  <c r="Z30" i="20"/>
  <c r="Z15" i="20"/>
  <c r="Z31" i="20"/>
  <c r="Z16" i="20"/>
  <c r="Z32" i="20"/>
  <c r="Z17" i="20"/>
  <c r="Z33" i="20"/>
  <c r="Z34" i="20"/>
  <c r="Z50" i="20"/>
  <c r="Z35" i="20"/>
  <c r="Z51" i="20"/>
  <c r="Z36" i="20"/>
  <c r="Z52" i="20"/>
  <c r="Z37" i="20"/>
  <c r="Z53" i="20"/>
  <c r="Z38" i="20"/>
  <c r="Z54" i="20"/>
  <c r="Z39" i="20"/>
  <c r="Z55" i="20"/>
  <c r="Z40" i="20"/>
  <c r="Z56" i="20"/>
  <c r="Z41" i="20"/>
  <c r="Z57" i="20"/>
  <c r="Z42" i="20"/>
  <c r="Z58" i="20"/>
  <c r="Z43" i="20"/>
  <c r="Z59" i="20"/>
  <c r="Z44" i="20"/>
  <c r="Z60" i="20"/>
  <c r="Z45" i="20"/>
  <c r="Z61" i="20"/>
  <c r="Z46" i="20"/>
  <c r="Z62" i="20"/>
  <c r="Z47" i="20"/>
  <c r="Z63" i="20"/>
  <c r="Z48" i="20"/>
  <c r="Z64" i="20"/>
  <c r="Z49" i="20"/>
  <c r="Z65" i="20"/>
  <c r="Z66" i="20"/>
  <c r="Z82" i="20"/>
  <c r="Z67" i="20"/>
  <c r="Z83" i="20"/>
  <c r="Z68" i="20"/>
  <c r="Z84" i="20"/>
  <c r="Z69" i="20"/>
  <c r="Z85" i="20"/>
  <c r="Z70" i="20"/>
  <c r="Z86" i="20"/>
  <c r="Z71" i="20"/>
  <c r="Z87" i="20"/>
  <c r="Z72" i="20"/>
  <c r="Z88" i="20"/>
  <c r="Z73" i="20"/>
  <c r="Z89" i="20"/>
  <c r="Z74" i="20"/>
  <c r="Z90" i="20"/>
  <c r="Z75" i="20"/>
  <c r="Z91" i="20"/>
  <c r="Z76" i="20"/>
  <c r="Z92" i="20"/>
  <c r="Z77" i="20"/>
  <c r="Z93" i="20"/>
  <c r="Z78" i="20"/>
  <c r="Z94" i="20"/>
  <c r="Z79" i="20"/>
  <c r="Z95" i="20"/>
  <c r="Z80" i="20"/>
  <c r="Z96" i="20"/>
  <c r="Z81" i="20"/>
  <c r="Z97" i="20"/>
  <c r="Z98" i="20"/>
  <c r="Z113" i="20"/>
  <c r="Z99" i="20"/>
  <c r="Z114" i="20"/>
  <c r="Z100" i="20"/>
  <c r="Z115" i="20"/>
  <c r="Z101" i="20"/>
  <c r="Z116" i="20"/>
  <c r="Z102" i="20"/>
  <c r="Z117" i="20"/>
  <c r="Z103" i="20"/>
  <c r="Z118" i="20"/>
  <c r="Z104" i="20"/>
  <c r="Z119" i="20"/>
  <c r="Z105" i="20"/>
  <c r="Z120" i="20"/>
  <c r="Z106" i="20"/>
  <c r="Z121" i="20"/>
  <c r="Z107" i="20"/>
  <c r="Z122" i="20"/>
  <c r="Z108" i="20"/>
  <c r="Z123" i="20"/>
  <c r="Z109" i="20"/>
  <c r="Z124" i="20"/>
  <c r="Z110" i="20"/>
  <c r="Z125" i="20"/>
  <c r="Z111" i="20"/>
  <c r="Z126" i="20"/>
  <c r="Z112" i="20"/>
  <c r="Z127" i="20"/>
  <c r="Z128" i="20"/>
  <c r="Z142" i="20"/>
  <c r="Z129" i="20"/>
  <c r="Z143" i="20"/>
  <c r="Z130" i="20"/>
  <c r="Z144" i="20"/>
  <c r="Z131" i="20"/>
  <c r="Z145" i="20"/>
  <c r="Z132" i="20"/>
  <c r="Z146" i="20"/>
  <c r="Z133" i="20"/>
  <c r="Z147" i="20"/>
  <c r="Z134" i="20"/>
  <c r="Z148" i="20"/>
  <c r="Z135" i="20"/>
  <c r="Z149" i="20"/>
  <c r="Z136" i="20"/>
  <c r="Z150" i="20"/>
  <c r="Z137" i="20"/>
  <c r="Z151" i="20"/>
  <c r="Z138" i="20"/>
  <c r="Z152" i="20"/>
  <c r="Z139" i="20"/>
  <c r="Z153" i="20"/>
  <c r="Z140" i="20"/>
  <c r="Z154" i="20"/>
  <c r="Z141" i="20"/>
  <c r="Z155" i="20"/>
  <c r="Z156" i="20"/>
  <c r="Z170" i="20"/>
  <c r="Z157" i="20"/>
  <c r="Z171" i="20"/>
  <c r="Z158" i="20"/>
  <c r="Z172" i="20"/>
  <c r="Z159" i="20"/>
  <c r="Z173" i="20"/>
  <c r="Z160" i="20"/>
  <c r="Z174" i="20"/>
  <c r="Z161" i="20"/>
  <c r="Z175" i="20"/>
  <c r="Z162" i="20"/>
  <c r="Z176" i="20"/>
  <c r="Z163" i="20"/>
  <c r="Z177" i="20"/>
  <c r="Z164" i="20"/>
  <c r="Z178" i="20"/>
  <c r="Z165" i="20"/>
  <c r="Z179" i="20"/>
  <c r="Z166" i="20"/>
  <c r="Z180" i="20"/>
  <c r="Z167" i="20"/>
  <c r="Z181" i="20"/>
  <c r="Z168" i="20"/>
  <c r="Z182" i="20"/>
  <c r="Z169" i="20"/>
  <c r="Z183" i="20"/>
  <c r="Z184" i="20"/>
  <c r="Z197" i="20"/>
  <c r="Z185" i="20"/>
  <c r="Z198" i="20"/>
  <c r="Z186" i="20"/>
  <c r="Z199" i="20"/>
  <c r="Z187" i="20"/>
  <c r="Z200" i="20"/>
  <c r="Z188" i="20"/>
  <c r="Z201" i="20"/>
  <c r="Z189" i="20"/>
  <c r="Z202" i="20"/>
  <c r="Z190" i="20"/>
  <c r="Z203" i="20"/>
  <c r="Z191" i="20"/>
  <c r="Z204" i="20"/>
  <c r="Z192" i="20"/>
  <c r="Z205" i="20"/>
  <c r="Z193" i="20"/>
  <c r="Z206" i="20"/>
  <c r="Z194" i="20"/>
  <c r="Z207" i="20"/>
  <c r="Z195" i="20"/>
  <c r="Z208" i="20"/>
  <c r="Z196" i="20"/>
  <c r="Z209" i="20"/>
  <c r="Z210" i="20"/>
  <c r="Z224" i="20"/>
  <c r="Z211" i="20"/>
  <c r="Z225" i="20"/>
  <c r="Z212" i="20"/>
  <c r="Z226" i="20"/>
  <c r="Z213" i="20"/>
  <c r="Z227" i="20"/>
  <c r="Z214" i="20"/>
  <c r="Z228" i="20"/>
  <c r="Z215" i="20"/>
  <c r="Z229" i="20"/>
  <c r="Z216" i="20"/>
  <c r="Z230" i="20"/>
  <c r="Z217" i="20"/>
  <c r="Z231" i="20"/>
  <c r="Z218" i="20"/>
  <c r="Z232" i="20"/>
  <c r="Z219" i="20"/>
  <c r="Z233" i="20"/>
  <c r="Z220" i="20"/>
  <c r="Z234" i="20"/>
  <c r="Z221" i="20"/>
  <c r="Z235" i="20"/>
  <c r="Z222" i="20"/>
  <c r="Z236" i="20"/>
  <c r="Z223" i="20"/>
  <c r="Z237" i="20"/>
  <c r="Z238" i="20"/>
  <c r="Z252" i="20"/>
  <c r="Z239" i="20"/>
  <c r="Z253" i="20"/>
  <c r="Z240" i="20"/>
  <c r="Z254" i="20"/>
  <c r="Z241" i="20"/>
  <c r="Z255" i="20"/>
  <c r="Z242" i="20"/>
  <c r="Z256" i="20"/>
  <c r="Z243" i="20"/>
  <c r="Z257" i="20"/>
  <c r="Z244" i="20"/>
  <c r="Z258" i="20"/>
  <c r="Z245" i="20"/>
  <c r="Z259" i="20"/>
  <c r="Z246" i="20"/>
  <c r="Z260" i="20"/>
  <c r="Z247" i="20"/>
  <c r="Z261" i="20"/>
  <c r="Z248" i="20"/>
  <c r="Z262" i="20"/>
  <c r="Z249" i="20"/>
  <c r="Z263" i="20"/>
  <c r="Z250" i="20"/>
  <c r="Z264" i="20"/>
  <c r="Z251" i="20"/>
  <c r="Z265" i="20"/>
  <c r="Z266" i="20"/>
  <c r="Z280" i="20"/>
  <c r="Z267" i="20"/>
  <c r="Z281" i="20"/>
  <c r="Z268" i="20"/>
  <c r="Z282" i="20"/>
  <c r="Z269" i="20"/>
  <c r="Z283" i="20"/>
  <c r="Z270" i="20"/>
  <c r="Z284" i="20"/>
  <c r="Z271" i="20"/>
  <c r="Z285" i="20"/>
  <c r="Z272" i="20"/>
  <c r="Z286" i="20"/>
  <c r="Z273" i="20"/>
  <c r="Z287" i="20"/>
  <c r="Z274" i="20"/>
  <c r="Z288" i="20"/>
  <c r="Z275" i="20"/>
  <c r="Z289" i="20"/>
  <c r="Z276" i="20"/>
  <c r="Z290" i="20"/>
  <c r="Z277" i="20"/>
  <c r="Z291" i="20"/>
  <c r="Z278" i="20"/>
  <c r="Z292" i="20"/>
  <c r="Z279" i="20"/>
  <c r="Z293" i="20"/>
  <c r="Z294" i="20"/>
  <c r="Z308" i="20"/>
  <c r="Z295" i="20"/>
  <c r="Z309" i="20"/>
  <c r="Z296" i="20"/>
  <c r="Z310" i="20"/>
  <c r="Z297" i="20"/>
  <c r="Z311" i="20"/>
  <c r="Z298" i="20"/>
  <c r="Z312" i="20"/>
  <c r="Z299" i="20"/>
  <c r="Z313" i="20"/>
  <c r="Z300" i="20"/>
  <c r="Z314" i="20"/>
  <c r="Z301" i="20"/>
  <c r="Z315" i="20"/>
  <c r="Z302" i="20"/>
  <c r="Z316" i="20"/>
  <c r="Z303" i="20"/>
  <c r="Z317" i="20"/>
  <c r="Z304" i="20"/>
  <c r="Z318" i="20"/>
  <c r="Z305" i="20"/>
  <c r="Z319" i="20"/>
  <c r="Z306" i="20"/>
  <c r="Z320" i="20"/>
  <c r="Z307" i="20"/>
  <c r="Z321" i="20"/>
  <c r="Z322" i="20"/>
  <c r="Z338" i="20"/>
  <c r="Z323" i="20"/>
  <c r="Z339" i="20"/>
  <c r="Z324" i="20"/>
  <c r="Z340" i="20"/>
  <c r="Z325" i="20"/>
  <c r="Z341" i="20"/>
  <c r="Z326" i="20"/>
  <c r="Z342" i="20"/>
  <c r="Z327" i="20"/>
  <c r="Z343" i="20"/>
  <c r="Z328" i="20"/>
  <c r="Z344" i="20"/>
  <c r="Z329" i="20"/>
  <c r="Z345" i="20"/>
  <c r="Z330" i="20"/>
  <c r="Z346" i="20"/>
  <c r="Z331" i="20"/>
  <c r="Z347" i="20"/>
  <c r="Z332" i="20"/>
  <c r="Z348" i="20"/>
  <c r="Z333" i="20"/>
  <c r="Z349" i="20"/>
  <c r="Z334" i="20"/>
  <c r="Z350" i="20"/>
  <c r="Z335" i="20"/>
  <c r="Z351" i="20"/>
  <c r="Z336" i="20"/>
  <c r="Z352" i="20"/>
  <c r="Z337" i="20"/>
  <c r="Z353" i="20"/>
  <c r="Z354" i="20"/>
  <c r="Z370" i="20"/>
  <c r="Z355" i="20"/>
  <c r="Z371" i="20"/>
  <c r="Z356" i="20"/>
  <c r="Z372" i="20"/>
  <c r="Z357" i="20"/>
  <c r="Z373" i="20"/>
  <c r="Z358" i="20"/>
  <c r="Z374" i="20"/>
  <c r="Z359" i="20"/>
  <c r="Z375" i="20"/>
  <c r="Z360" i="20"/>
  <c r="Z376" i="20"/>
  <c r="Z361" i="20"/>
  <c r="Z377" i="20"/>
  <c r="Z362" i="20"/>
  <c r="Z378" i="20"/>
  <c r="Z363" i="20"/>
  <c r="Z379" i="20"/>
  <c r="Z364" i="20"/>
  <c r="Z380" i="20"/>
  <c r="Z365" i="20"/>
  <c r="Z381" i="20"/>
  <c r="Z366" i="20"/>
  <c r="Z382" i="20"/>
  <c r="Z367" i="20"/>
  <c r="Z383" i="20"/>
  <c r="Z368" i="20"/>
  <c r="Z384" i="20"/>
  <c r="Z369" i="20"/>
  <c r="Z385" i="20"/>
  <c r="Z386" i="20"/>
  <c r="Z402" i="20"/>
  <c r="Z387" i="20"/>
  <c r="Z403" i="20"/>
  <c r="Z388" i="20"/>
  <c r="Z404" i="20"/>
  <c r="Z389" i="20"/>
  <c r="Z405" i="20"/>
  <c r="Z390" i="20"/>
  <c r="Z406" i="20"/>
  <c r="Z391" i="20"/>
  <c r="Z407" i="20"/>
  <c r="Z392" i="20"/>
  <c r="Z408" i="20"/>
  <c r="Z393" i="20"/>
  <c r="Z409" i="20"/>
  <c r="Z394" i="20"/>
  <c r="Z410" i="20"/>
  <c r="Z395" i="20"/>
  <c r="Z411" i="20"/>
  <c r="Z396" i="20"/>
  <c r="Z412" i="20"/>
  <c r="Z397" i="20"/>
  <c r="Z413" i="20"/>
  <c r="Z398" i="20"/>
  <c r="Z414" i="20"/>
  <c r="Z399" i="20"/>
  <c r="Z415" i="20"/>
  <c r="Z400" i="20"/>
  <c r="Z416" i="20"/>
  <c r="Z401" i="20"/>
  <c r="Z417" i="20"/>
  <c r="Z418" i="20"/>
  <c r="Z434" i="20"/>
  <c r="Z419" i="20"/>
  <c r="Z435" i="20"/>
  <c r="Z420" i="20"/>
  <c r="Z436" i="20"/>
  <c r="Z421" i="20"/>
  <c r="Z437" i="20"/>
  <c r="Z422" i="20"/>
  <c r="Z438" i="20"/>
  <c r="Z423" i="20"/>
  <c r="Z439" i="20"/>
  <c r="Z424" i="20"/>
  <c r="Z440" i="20"/>
  <c r="Z425" i="20"/>
  <c r="Z441" i="20"/>
  <c r="Z426" i="20"/>
  <c r="Z442" i="20"/>
  <c r="Z427" i="20"/>
  <c r="Z443" i="20"/>
  <c r="Z428" i="20"/>
  <c r="Z444" i="20"/>
  <c r="Z429" i="20"/>
  <c r="Z445" i="20"/>
  <c r="Z430" i="20"/>
  <c r="Z446" i="20"/>
  <c r="Z431" i="20"/>
  <c r="Z447" i="20"/>
  <c r="Z432" i="20"/>
  <c r="Z448" i="20"/>
  <c r="Z433" i="20"/>
  <c r="Z449" i="20"/>
  <c r="Z450" i="20"/>
  <c r="Z466" i="20"/>
  <c r="Z451" i="20"/>
  <c r="Z467" i="20"/>
  <c r="Z452" i="20"/>
  <c r="Z468" i="20"/>
  <c r="Z453" i="20"/>
  <c r="Z469" i="20"/>
  <c r="Z454" i="20"/>
  <c r="Z470" i="20"/>
  <c r="Z455" i="20"/>
  <c r="Z471" i="20"/>
  <c r="Z456" i="20"/>
  <c r="Z472" i="20"/>
  <c r="Z457" i="20"/>
  <c r="Z473" i="20"/>
  <c r="Z458" i="20"/>
  <c r="Z474" i="20"/>
  <c r="Z459" i="20"/>
  <c r="Z475" i="20"/>
  <c r="Z460" i="20"/>
  <c r="Z476" i="20"/>
  <c r="Z461" i="20"/>
  <c r="Z477" i="20"/>
  <c r="Z462" i="20"/>
  <c r="Z478" i="20"/>
  <c r="Z463" i="20"/>
  <c r="Z479" i="20"/>
  <c r="Z464" i="20"/>
  <c r="Z480" i="20"/>
  <c r="Z465" i="20"/>
  <c r="Z481" i="20"/>
  <c r="Z482" i="20"/>
  <c r="Z498" i="20"/>
  <c r="Z483" i="20"/>
  <c r="Z499" i="20"/>
  <c r="Z484" i="20"/>
  <c r="Z500" i="20"/>
  <c r="Z485" i="20"/>
  <c r="Z501" i="20"/>
  <c r="Z486" i="20"/>
  <c r="Z502" i="20"/>
  <c r="Z487" i="20"/>
  <c r="Z503" i="20"/>
  <c r="Z488" i="20"/>
  <c r="Z504" i="20"/>
  <c r="Z489" i="20"/>
  <c r="Z505" i="20"/>
  <c r="Z490" i="20"/>
  <c r="Z506" i="20"/>
  <c r="Z491" i="20"/>
  <c r="Z507" i="20"/>
  <c r="Z492" i="20"/>
  <c r="Z508" i="20"/>
  <c r="Z493" i="20"/>
  <c r="Z509" i="20"/>
  <c r="Z494" i="20"/>
  <c r="Z510" i="20"/>
  <c r="Z495" i="20"/>
  <c r="Z511" i="20"/>
  <c r="Z496" i="20"/>
  <c r="Z512" i="20"/>
  <c r="Z497" i="20"/>
  <c r="Z513" i="20"/>
  <c r="Z514" i="20"/>
  <c r="Z518" i="20"/>
  <c r="Z522" i="20"/>
  <c r="Z515" i="20"/>
  <c r="Z519" i="20"/>
  <c r="Z523" i="20"/>
  <c r="Z516" i="20"/>
  <c r="Z520" i="20"/>
  <c r="Z524" i="20"/>
  <c r="Z517" i="20"/>
  <c r="Z521" i="20"/>
  <c r="Z525" i="20"/>
  <c r="Z526" i="20"/>
  <c r="Z530" i="20"/>
  <c r="Z534" i="20"/>
  <c r="Z527" i="20"/>
  <c r="Z531" i="20"/>
  <c r="Z535" i="20"/>
  <c r="Z528" i="20"/>
  <c r="Z532" i="20"/>
  <c r="Z536" i="20"/>
  <c r="Z529" i="20"/>
  <c r="Z533" i="20"/>
  <c r="Z537" i="20"/>
  <c r="Z538" i="20"/>
  <c r="Z540" i="20"/>
  <c r="Z542" i="20"/>
  <c r="Z539" i="20"/>
  <c r="Z541" i="20"/>
  <c r="Z543" i="20"/>
  <c r="Z544" i="20"/>
  <c r="Z545" i="20"/>
  <c r="Z546" i="20"/>
  <c r="Z547" i="20"/>
  <c r="Z563" i="20"/>
  <c r="Z548" i="20"/>
  <c r="Z564" i="20"/>
  <c r="Z549" i="20"/>
  <c r="Z565" i="20"/>
  <c r="Z550" i="20"/>
  <c r="Z566" i="20"/>
  <c r="Z551" i="20"/>
  <c r="Z567" i="20"/>
  <c r="Z552" i="20"/>
  <c r="Z568" i="20"/>
  <c r="Z553" i="20"/>
  <c r="Z569" i="20"/>
  <c r="Z554" i="20"/>
  <c r="Z570" i="20"/>
  <c r="Z555" i="20"/>
  <c r="Z571" i="20"/>
  <c r="Z556" i="20"/>
  <c r="Z572" i="20"/>
  <c r="Z557" i="20"/>
  <c r="Z573" i="20"/>
  <c r="Z558" i="20"/>
  <c r="Z574" i="20"/>
  <c r="Z559" i="20"/>
  <c r="Z575" i="20"/>
  <c r="Z560" i="20"/>
  <c r="Z576" i="20"/>
  <c r="Z561" i="20"/>
  <c r="Z577" i="20"/>
  <c r="Z562" i="20"/>
  <c r="Z578" i="20"/>
  <c r="Z579" i="20"/>
  <c r="Z595" i="20"/>
  <c r="Z580" i="20"/>
  <c r="Z596" i="20"/>
  <c r="Z581" i="20"/>
  <c r="Z597" i="20"/>
  <c r="Z582" i="20"/>
  <c r="Z598" i="20"/>
  <c r="Z583" i="20"/>
  <c r="Z599" i="20"/>
  <c r="Z584" i="20"/>
  <c r="Z600" i="20"/>
  <c r="Z585" i="20"/>
  <c r="Z601" i="20"/>
  <c r="Z586" i="20"/>
  <c r="Z602" i="20"/>
  <c r="Z587" i="20"/>
  <c r="Z603" i="20"/>
  <c r="Z588" i="20"/>
  <c r="Z604" i="20"/>
  <c r="Z589" i="20"/>
  <c r="Z605" i="20"/>
  <c r="Z590" i="20"/>
  <c r="Z606" i="20"/>
  <c r="Z591" i="20"/>
  <c r="Z607" i="20"/>
  <c r="Z592" i="20"/>
  <c r="Z608" i="20"/>
  <c r="Z593" i="20"/>
  <c r="Z609" i="20"/>
  <c r="Z594" i="20"/>
  <c r="Z610" i="20"/>
  <c r="Z611" i="20"/>
  <c r="Z627" i="20"/>
  <c r="Z612" i="20"/>
  <c r="Z628" i="20"/>
  <c r="Z613" i="20"/>
  <c r="Z629" i="20"/>
  <c r="Z614" i="20"/>
  <c r="Z630" i="20"/>
  <c r="Z615" i="20"/>
  <c r="Z631" i="20"/>
  <c r="Z616" i="20"/>
  <c r="Z632" i="20"/>
  <c r="Z617" i="20"/>
  <c r="Z633" i="20"/>
  <c r="Z618" i="20"/>
  <c r="Z634" i="20"/>
  <c r="Z619" i="20"/>
  <c r="Z635" i="20"/>
  <c r="Z620" i="20"/>
  <c r="Z636" i="20"/>
  <c r="Z621" i="20"/>
  <c r="Z637" i="20"/>
  <c r="Z622" i="20"/>
  <c r="Z638" i="20"/>
  <c r="Z623" i="20"/>
  <c r="Z639" i="20"/>
  <c r="Z624" i="20"/>
  <c r="Z640" i="20"/>
  <c r="Z625" i="20"/>
  <c r="Z641" i="20"/>
  <c r="Z626" i="20"/>
  <c r="Z642" i="20"/>
  <c r="Z643" i="20"/>
  <c r="Z658" i="20"/>
  <c r="Z644" i="20"/>
  <c r="Z659" i="20"/>
  <c r="Z645" i="20"/>
  <c r="Z660" i="20"/>
  <c r="Z646" i="20"/>
  <c r="Z661" i="20"/>
  <c r="Z647" i="20"/>
  <c r="Z662" i="20"/>
  <c r="Z648" i="20"/>
  <c r="Z663" i="20"/>
  <c r="Z649" i="20"/>
  <c r="Z664" i="20"/>
  <c r="Z650" i="20"/>
  <c r="Z665" i="20"/>
  <c r="Z651" i="20"/>
  <c r="Z666" i="20"/>
  <c r="Z652" i="20"/>
  <c r="Z667" i="20"/>
  <c r="Z653" i="20"/>
  <c r="Z668" i="20"/>
  <c r="Z654" i="20"/>
  <c r="Z669" i="20"/>
  <c r="Z655" i="20"/>
  <c r="Z670" i="20"/>
  <c r="Z656" i="20"/>
  <c r="Z671" i="20"/>
  <c r="Z657" i="20"/>
  <c r="Z672" i="20"/>
  <c r="Z673" i="20"/>
  <c r="Z687" i="20"/>
  <c r="Z674" i="20"/>
  <c r="Z688" i="20"/>
  <c r="Z675" i="20"/>
  <c r="Z689" i="20"/>
  <c r="Z676" i="20"/>
  <c r="Z690" i="20"/>
  <c r="Z677" i="20"/>
  <c r="Z691" i="20"/>
  <c r="Z678" i="20"/>
  <c r="Z692" i="20"/>
  <c r="Z679" i="20"/>
  <c r="Z693" i="20"/>
  <c r="Z680" i="20"/>
  <c r="Z694" i="20"/>
  <c r="Z681" i="20"/>
  <c r="Z695" i="20"/>
  <c r="Z682" i="20"/>
  <c r="Z696" i="20"/>
  <c r="Z683" i="20"/>
  <c r="Z697" i="20"/>
  <c r="Z684" i="20"/>
  <c r="Z698" i="20"/>
  <c r="Z685" i="20"/>
  <c r="Z699" i="20"/>
  <c r="Z686" i="20"/>
  <c r="Z700" i="20"/>
  <c r="Z701" i="20"/>
  <c r="Z716" i="20"/>
  <c r="Z702" i="20"/>
  <c r="Z717" i="20"/>
  <c r="Z703" i="20"/>
  <c r="Z718" i="20"/>
  <c r="Z704" i="20"/>
  <c r="Z719" i="20"/>
  <c r="Z705" i="20"/>
  <c r="Z720" i="20"/>
  <c r="Z706" i="20"/>
  <c r="Z721" i="20"/>
  <c r="Z707" i="20"/>
  <c r="Z722" i="20"/>
  <c r="Z708" i="20"/>
  <c r="Z723" i="20"/>
  <c r="Z709" i="20"/>
  <c r="Z724" i="20"/>
  <c r="Z710" i="20"/>
  <c r="Z725" i="20"/>
  <c r="Z711" i="20"/>
  <c r="Z726" i="20"/>
  <c r="Z712" i="20"/>
  <c r="Z727" i="20"/>
  <c r="Z713" i="20"/>
  <c r="Z728" i="20"/>
  <c r="Z714" i="20"/>
  <c r="Z729" i="20"/>
  <c r="Z715" i="20"/>
  <c r="Z730" i="20"/>
  <c r="Z731" i="20"/>
  <c r="Z746" i="20"/>
  <c r="Z732" i="20"/>
  <c r="Z747" i="20"/>
  <c r="Z733" i="20"/>
  <c r="Z748" i="20"/>
  <c r="Z734" i="20"/>
  <c r="Z749" i="20"/>
  <c r="Z735" i="20"/>
  <c r="Z750" i="20"/>
  <c r="Z736" i="20"/>
  <c r="Z751" i="20"/>
  <c r="Z737" i="20"/>
  <c r="Z752" i="20"/>
  <c r="Z738" i="20"/>
  <c r="Z753" i="20"/>
  <c r="Z739" i="20"/>
  <c r="Z754" i="20"/>
  <c r="Z740" i="20"/>
  <c r="Z755" i="20"/>
  <c r="Z741" i="20"/>
  <c r="Z756" i="20"/>
  <c r="Z742" i="20"/>
  <c r="Z757" i="20"/>
  <c r="Z743" i="20"/>
  <c r="Z758" i="20"/>
  <c r="Z744" i="20"/>
  <c r="Z759" i="20"/>
  <c r="Z745" i="20"/>
  <c r="Z760" i="20"/>
  <c r="Z761" i="20"/>
  <c r="Z774" i="20"/>
  <c r="Z762" i="20"/>
  <c r="Z775" i="20"/>
  <c r="Z763" i="20"/>
  <c r="Z776" i="20"/>
  <c r="Z764" i="20"/>
  <c r="Z777" i="20"/>
  <c r="Z765" i="20"/>
  <c r="Z778" i="20"/>
  <c r="Z766" i="20"/>
  <c r="Z779" i="20"/>
  <c r="Z767" i="20"/>
  <c r="Z780" i="20"/>
  <c r="Z768" i="20"/>
  <c r="Z781" i="20"/>
  <c r="Z769" i="20"/>
  <c r="Z782" i="20"/>
  <c r="Z770" i="20"/>
  <c r="Z783" i="20"/>
  <c r="Z771" i="20"/>
  <c r="Z784" i="20"/>
  <c r="Z772" i="20"/>
  <c r="Z785" i="20"/>
  <c r="Z773" i="20"/>
  <c r="Z786" i="20"/>
  <c r="Z787" i="20"/>
  <c r="Z800" i="20"/>
  <c r="Z788" i="20"/>
  <c r="Z801" i="20"/>
  <c r="Z789" i="20"/>
  <c r="Z802" i="20"/>
  <c r="Z790" i="20"/>
  <c r="Z803" i="20"/>
  <c r="Z791" i="20"/>
  <c r="Z804" i="20"/>
  <c r="Z792" i="20"/>
  <c r="Z805" i="20"/>
  <c r="Z793" i="20"/>
  <c r="Z806" i="20"/>
  <c r="Z794" i="20"/>
  <c r="Z807" i="20"/>
  <c r="Z795" i="20"/>
  <c r="Z808" i="20"/>
  <c r="Z796" i="20"/>
  <c r="Z809" i="20"/>
  <c r="Z797" i="20"/>
  <c r="Z810" i="20"/>
  <c r="Z798" i="20"/>
  <c r="Z811" i="20"/>
  <c r="Z799" i="20"/>
  <c r="Z812" i="20"/>
  <c r="Z813" i="20"/>
  <c r="Z827" i="20"/>
  <c r="Z814" i="20"/>
  <c r="Z828" i="20"/>
  <c r="Z815" i="20"/>
  <c r="Z829" i="20"/>
  <c r="Z816" i="20"/>
  <c r="Z830" i="20"/>
  <c r="Z817" i="20"/>
  <c r="Z831" i="20"/>
  <c r="Z818" i="20"/>
  <c r="Z832" i="20"/>
  <c r="Z819" i="20"/>
  <c r="Z833" i="20"/>
  <c r="Z820" i="20"/>
  <c r="Z834" i="20"/>
  <c r="Z821" i="20"/>
  <c r="Z835" i="20"/>
  <c r="Z822" i="20"/>
  <c r="Z836" i="20"/>
  <c r="Z823" i="20"/>
  <c r="Z837" i="20"/>
  <c r="Z824" i="20"/>
  <c r="Z838" i="20"/>
  <c r="Z825" i="20"/>
  <c r="Z839" i="20"/>
  <c r="Z826" i="20"/>
  <c r="Z840" i="20"/>
  <c r="Z841" i="20"/>
  <c r="Z856" i="20"/>
  <c r="Z842" i="20"/>
  <c r="Z857" i="20"/>
  <c r="Z843" i="20"/>
  <c r="Z858" i="20"/>
  <c r="Z844" i="20"/>
  <c r="Z859" i="20"/>
  <c r="Z845" i="20"/>
  <c r="Z860" i="20"/>
  <c r="Z846" i="20"/>
  <c r="Z861" i="20"/>
  <c r="Z847" i="20"/>
  <c r="Z862" i="20"/>
  <c r="Z848" i="20"/>
  <c r="Z863" i="20"/>
  <c r="Z849" i="20"/>
  <c r="Z864" i="20"/>
  <c r="Z850" i="20"/>
  <c r="Z865" i="20"/>
  <c r="Z851" i="20"/>
  <c r="Z866" i="20"/>
  <c r="Z852" i="20"/>
  <c r="Z867" i="20"/>
  <c r="Z853" i="20"/>
  <c r="Z868" i="20"/>
  <c r="Z854" i="20"/>
  <c r="Z869" i="20"/>
  <c r="Z855" i="20"/>
  <c r="Z870" i="20"/>
  <c r="Z871" i="20"/>
  <c r="Z885" i="20"/>
  <c r="Z872" i="20"/>
  <c r="Z886" i="20"/>
  <c r="Z873" i="20"/>
  <c r="Z887" i="20"/>
  <c r="Z874" i="20"/>
  <c r="Z888" i="20"/>
  <c r="Z875" i="20"/>
  <c r="Z889" i="20"/>
  <c r="Z876" i="20"/>
  <c r="Z890" i="20"/>
  <c r="Z877" i="20"/>
  <c r="Z891" i="20"/>
  <c r="Z878" i="20"/>
  <c r="Z892" i="20"/>
  <c r="Z879" i="20"/>
  <c r="Z893" i="20"/>
  <c r="Z880" i="20"/>
  <c r="Z894" i="20"/>
  <c r="Z881" i="20"/>
  <c r="Z895" i="20"/>
  <c r="Z882" i="20"/>
  <c r="Z896" i="20"/>
  <c r="Z883" i="20"/>
  <c r="Z897" i="20"/>
  <c r="Z884" i="20"/>
  <c r="Z898" i="20"/>
  <c r="Z899" i="20"/>
  <c r="Z915" i="20"/>
  <c r="Z900" i="20"/>
  <c r="Z916" i="20"/>
  <c r="Z901" i="20"/>
  <c r="Z917" i="20"/>
  <c r="Z902" i="20"/>
  <c r="Z918" i="20"/>
  <c r="Z903" i="20"/>
  <c r="Z919" i="20"/>
  <c r="Z904" i="20"/>
  <c r="Z920" i="20"/>
  <c r="Z905" i="20"/>
  <c r="Z921" i="20"/>
  <c r="Z906" i="20"/>
  <c r="Z922" i="20"/>
  <c r="Z907" i="20"/>
  <c r="Z923" i="20"/>
  <c r="Z908" i="20"/>
  <c r="Z924" i="20"/>
  <c r="Z909" i="20"/>
  <c r="Z925" i="20"/>
  <c r="Z910" i="20"/>
  <c r="Z926" i="20"/>
  <c r="Z911" i="20"/>
  <c r="Z927" i="20"/>
  <c r="Z912" i="20"/>
  <c r="Z928" i="20"/>
  <c r="Z913" i="20"/>
  <c r="Z929" i="20"/>
  <c r="Z914" i="20"/>
  <c r="Z930" i="20"/>
  <c r="Z931" i="20"/>
  <c r="Z947" i="20"/>
  <c r="Z932" i="20"/>
  <c r="Z948" i="20"/>
  <c r="Z933" i="20"/>
  <c r="Z949" i="20"/>
  <c r="Z934" i="20"/>
  <c r="Z950" i="20"/>
  <c r="Z935" i="20"/>
  <c r="Z951" i="20"/>
  <c r="Z936" i="20"/>
  <c r="Z952" i="20"/>
  <c r="Z937" i="20"/>
  <c r="Z953" i="20"/>
  <c r="Z938" i="20"/>
  <c r="Z954" i="20"/>
  <c r="Z939" i="20"/>
  <c r="Z955" i="20"/>
  <c r="Z940" i="20"/>
  <c r="Z956" i="20"/>
  <c r="Z941" i="20"/>
  <c r="Z957" i="20"/>
  <c r="Z942" i="20"/>
  <c r="Z958" i="20"/>
  <c r="Z943" i="20"/>
  <c r="Z959" i="20"/>
  <c r="Z944" i="20"/>
  <c r="Z960" i="20"/>
  <c r="Z945" i="20"/>
  <c r="Z961" i="20"/>
  <c r="Z946" i="20"/>
  <c r="Z962" i="20"/>
  <c r="Z963" i="20"/>
  <c r="Z979" i="20"/>
  <c r="Z964" i="20"/>
  <c r="Z980" i="20"/>
  <c r="Z965" i="20"/>
  <c r="Z981" i="20"/>
  <c r="Z966" i="20"/>
  <c r="Z982" i="20"/>
  <c r="Z967" i="20"/>
  <c r="Z983" i="20"/>
  <c r="Z968" i="20"/>
  <c r="Z984" i="20"/>
  <c r="Z969" i="20"/>
  <c r="Z985" i="20"/>
  <c r="Z970" i="20"/>
  <c r="Z986" i="20"/>
  <c r="Z971" i="20"/>
  <c r="Z987" i="20"/>
  <c r="Z972" i="20"/>
  <c r="Z988" i="20"/>
  <c r="Z973" i="20"/>
  <c r="Z989" i="20"/>
  <c r="Z974" i="20"/>
  <c r="Z990" i="20"/>
  <c r="Z975" i="20"/>
  <c r="Z991" i="20"/>
  <c r="Z976" i="20"/>
  <c r="Z992" i="20"/>
  <c r="Z977" i="20"/>
  <c r="Z993" i="20"/>
  <c r="Z978" i="20"/>
  <c r="Z994" i="20"/>
  <c r="Z995" i="20"/>
  <c r="Z1011" i="20"/>
  <c r="Z996" i="20"/>
  <c r="Z1012" i="20"/>
  <c r="Z997" i="20"/>
  <c r="Z1013" i="20"/>
  <c r="Z998" i="20"/>
  <c r="Z1014" i="20"/>
  <c r="Z999" i="20"/>
  <c r="Z1015" i="20"/>
  <c r="Z1000" i="20"/>
  <c r="Z1016" i="20"/>
  <c r="Z1001" i="20"/>
  <c r="Z1017" i="20"/>
  <c r="Z1002" i="20"/>
  <c r="Z1018" i="20"/>
  <c r="Z1003" i="20"/>
  <c r="Z1019" i="20"/>
  <c r="Z1004" i="20"/>
  <c r="Z1020" i="20"/>
  <c r="Z1005" i="20"/>
  <c r="Z1021" i="20"/>
  <c r="Z1006" i="20"/>
  <c r="Z1022" i="20"/>
  <c r="Z1007" i="20"/>
  <c r="Z1023" i="20"/>
  <c r="Z1008" i="20"/>
  <c r="Z1024" i="20"/>
  <c r="Z1009" i="20"/>
  <c r="Z1025" i="20"/>
  <c r="Z1010" i="20"/>
  <c r="Z1026" i="20"/>
  <c r="Z1027" i="20"/>
  <c r="Z1043" i="20"/>
  <c r="Z1028" i="20"/>
  <c r="Z1044" i="20"/>
  <c r="Z1029" i="20"/>
  <c r="Z1045" i="20"/>
  <c r="Z1030" i="20"/>
  <c r="Z1046" i="20"/>
  <c r="Z1031" i="20"/>
  <c r="Z1047" i="20"/>
  <c r="Z1032" i="20"/>
  <c r="Z1048" i="20"/>
  <c r="Z1033" i="20"/>
  <c r="Z1049" i="20"/>
  <c r="Z1034" i="20"/>
  <c r="Z1050" i="20"/>
  <c r="Z1035" i="20"/>
  <c r="Z1051" i="20"/>
  <c r="Z1036" i="20"/>
  <c r="Z1052" i="20"/>
  <c r="Z1037" i="20"/>
  <c r="Z1053" i="20"/>
  <c r="Z1038" i="20"/>
  <c r="Z1054" i="20"/>
  <c r="Z1039" i="20"/>
  <c r="Z1055" i="20"/>
  <c r="Z1040" i="20"/>
  <c r="Z1056" i="20"/>
  <c r="Z1041" i="20"/>
  <c r="Z1057" i="20"/>
  <c r="Z1042" i="20"/>
  <c r="Z1058" i="20"/>
  <c r="Z1059" i="20"/>
  <c r="Z1063" i="20"/>
  <c r="Z1067" i="20"/>
  <c r="Z1060" i="20"/>
  <c r="Z1064" i="20"/>
  <c r="Z1068" i="20"/>
  <c r="Z1061" i="20"/>
  <c r="Z1065" i="20"/>
  <c r="Z1069" i="20"/>
  <c r="Z1062" i="20"/>
  <c r="Z1066" i="20"/>
  <c r="Z1070" i="20"/>
  <c r="Z1071" i="20"/>
  <c r="Z1075" i="20"/>
  <c r="Z1079" i="20"/>
  <c r="Z1072" i="20"/>
  <c r="Z1076" i="20"/>
  <c r="Z1080" i="20"/>
  <c r="Z1073" i="20"/>
  <c r="Z1077" i="20"/>
  <c r="Z1081" i="20"/>
  <c r="Z1074" i="20"/>
  <c r="Z1078" i="20"/>
  <c r="Z1082" i="20"/>
  <c r="Z1083" i="20"/>
  <c r="Z1085" i="20"/>
  <c r="Z1087" i="20"/>
  <c r="Z1084" i="20"/>
  <c r="Z1086" i="20"/>
  <c r="Z1088" i="20"/>
  <c r="Z1089" i="20"/>
  <c r="Z1090" i="20"/>
  <c r="Z1091" i="20"/>
  <c r="Z1092" i="20"/>
  <c r="Z1108" i="20"/>
  <c r="Z1093" i="20"/>
  <c r="Z1109" i="20"/>
  <c r="Z1094" i="20"/>
  <c r="Z1110" i="20"/>
  <c r="Z1095" i="20"/>
  <c r="Z1111" i="20"/>
  <c r="Z1096" i="20"/>
  <c r="Z1112" i="20"/>
  <c r="Z1097" i="20"/>
  <c r="Z1113" i="20"/>
  <c r="Z1098" i="20"/>
  <c r="Z1114" i="20"/>
  <c r="Z1099" i="20"/>
  <c r="Z1115" i="20"/>
  <c r="Z1100" i="20"/>
  <c r="Z1116" i="20"/>
  <c r="Z1101" i="20"/>
  <c r="Z1117" i="20"/>
  <c r="Z1102" i="20"/>
  <c r="Z1118" i="20"/>
  <c r="Z1103" i="20"/>
  <c r="Z1119" i="20"/>
  <c r="Z1104" i="20"/>
  <c r="Z1120" i="20"/>
  <c r="Z1105" i="20"/>
  <c r="Z1121" i="20"/>
  <c r="Z1106" i="20"/>
  <c r="Z1122" i="20"/>
  <c r="Z1107" i="20"/>
  <c r="Z1123" i="20"/>
  <c r="Z1124" i="20"/>
  <c r="Z1140" i="20"/>
  <c r="Z1125" i="20"/>
  <c r="Z1141" i="20"/>
  <c r="Z1126" i="20"/>
  <c r="Z1142" i="20"/>
  <c r="Z1127" i="20"/>
  <c r="Z1143" i="20"/>
  <c r="Z1128" i="20"/>
  <c r="Z1144" i="20"/>
  <c r="Z1129" i="20"/>
  <c r="Z1145" i="20"/>
  <c r="Z1130" i="20"/>
  <c r="Z1146" i="20"/>
  <c r="Z1131" i="20"/>
  <c r="Z1147" i="20"/>
  <c r="Z1132" i="20"/>
  <c r="Z1148" i="20"/>
  <c r="Z1133" i="20"/>
  <c r="Z1149" i="20"/>
  <c r="Z1134" i="20"/>
  <c r="Z1150" i="20"/>
  <c r="Z1135" i="20"/>
  <c r="Z1151" i="20"/>
  <c r="Z1136" i="20"/>
  <c r="Z1152" i="20"/>
  <c r="Z1137" i="20"/>
  <c r="Z1153" i="20"/>
  <c r="Z1138" i="20"/>
  <c r="Z1154" i="20"/>
  <c r="Z1139" i="20"/>
  <c r="Z1155" i="20"/>
  <c r="Z1156" i="20"/>
  <c r="Z1172" i="20"/>
  <c r="Z1157" i="20"/>
  <c r="Z1173" i="20"/>
  <c r="Z1158" i="20"/>
  <c r="Z1174" i="20"/>
  <c r="Z1159" i="20"/>
  <c r="Z1175" i="20"/>
  <c r="Z1160" i="20"/>
  <c r="Z1176" i="20"/>
  <c r="Z1161" i="20"/>
  <c r="Z1177" i="20"/>
  <c r="Z1162" i="20"/>
  <c r="Z1178" i="20"/>
  <c r="Z1163" i="20"/>
  <c r="Z1179" i="20"/>
  <c r="Z1164" i="20"/>
  <c r="Z1180" i="20"/>
  <c r="Z1165" i="20"/>
  <c r="Z1181" i="20"/>
  <c r="Z1166" i="20"/>
  <c r="Z1182" i="20"/>
  <c r="Z1167" i="20"/>
  <c r="Z1183" i="20"/>
  <c r="Z1168" i="20"/>
  <c r="Z1184" i="20"/>
  <c r="Z1169" i="20"/>
  <c r="Z1185" i="20"/>
  <c r="Z1170" i="20"/>
  <c r="Z1186" i="20"/>
  <c r="Z1171" i="20"/>
  <c r="Z1187" i="20"/>
  <c r="Z1188" i="20"/>
  <c r="Z1201" i="20"/>
  <c r="Z1189" i="20"/>
  <c r="Z1202" i="20"/>
  <c r="Z1190" i="20"/>
  <c r="Z1203" i="20"/>
  <c r="Z1191" i="20"/>
  <c r="Z1204" i="20"/>
  <c r="Z1192" i="20"/>
  <c r="Z1205" i="20"/>
  <c r="Z1193" i="20"/>
  <c r="Z1206" i="20"/>
  <c r="Z1194" i="20"/>
  <c r="Z1207" i="20"/>
  <c r="Z1195" i="20"/>
  <c r="Z1208" i="20"/>
  <c r="Z1196" i="20"/>
  <c r="Z1209" i="20"/>
  <c r="Z1197" i="20"/>
  <c r="Z1210" i="20"/>
  <c r="Z1198" i="20"/>
  <c r="Z1211" i="20"/>
  <c r="Z1199" i="20"/>
  <c r="Z1212" i="20"/>
  <c r="Z1200" i="20"/>
  <c r="Z1213" i="20"/>
  <c r="Z1214" i="20"/>
  <c r="Z1229" i="20"/>
  <c r="Z1215" i="20"/>
  <c r="Z1230" i="20"/>
  <c r="Z1216" i="20"/>
  <c r="Z1231" i="20"/>
  <c r="Z1217" i="20"/>
  <c r="Z1232" i="20"/>
  <c r="Z1218" i="20"/>
  <c r="Z1233" i="20"/>
  <c r="Z1219" i="20"/>
  <c r="Z1234" i="20"/>
  <c r="Z1220" i="20"/>
  <c r="Z1235" i="20"/>
  <c r="Z1221" i="20"/>
  <c r="Z1236" i="20"/>
  <c r="Z1222" i="20"/>
  <c r="Z1237" i="20"/>
  <c r="Z1223" i="20"/>
  <c r="Z1238" i="20"/>
  <c r="Z1224" i="20"/>
  <c r="Z1239" i="20"/>
  <c r="Z1225" i="20"/>
  <c r="Z1240" i="20"/>
  <c r="Z1226" i="20"/>
  <c r="Z1241" i="20"/>
  <c r="Z1227" i="20"/>
  <c r="Z1242" i="20"/>
  <c r="Z1228" i="20"/>
  <c r="Z1243" i="20"/>
  <c r="Z1244" i="20"/>
  <c r="Z1259" i="20"/>
  <c r="Z1245" i="20"/>
  <c r="Z1260" i="20"/>
  <c r="Z1246" i="20"/>
  <c r="Z1261" i="20"/>
  <c r="Z1247" i="20"/>
  <c r="Z1262" i="20"/>
  <c r="Z1248" i="20"/>
  <c r="Z1263" i="20"/>
  <c r="Z1249" i="20"/>
  <c r="Z1264" i="20"/>
  <c r="Z1250" i="20"/>
  <c r="Z1265" i="20"/>
  <c r="Z1251" i="20"/>
  <c r="Z1266" i="20"/>
  <c r="Z1252" i="20"/>
  <c r="Z1267" i="20"/>
  <c r="Z1253" i="20"/>
  <c r="Z1268" i="20"/>
  <c r="Z1254" i="20"/>
  <c r="Z1269" i="20"/>
  <c r="Z1255" i="20"/>
  <c r="Z1270" i="20"/>
  <c r="Z1256" i="20"/>
  <c r="Z1271" i="20"/>
  <c r="Z1257" i="20"/>
  <c r="Z1272" i="20"/>
  <c r="Z1258" i="20"/>
  <c r="Z1273" i="20"/>
  <c r="Z1274" i="20"/>
  <c r="Z1289" i="20"/>
  <c r="Z1275" i="20"/>
  <c r="Z1290" i="20"/>
  <c r="Z1276" i="20"/>
  <c r="Z1291" i="20"/>
  <c r="Z1277" i="20"/>
  <c r="Z1292" i="20"/>
  <c r="Z1278" i="20"/>
  <c r="Z1293" i="20"/>
  <c r="Z1279" i="20"/>
  <c r="Z1294" i="20"/>
  <c r="Z1280" i="20"/>
  <c r="Z1295" i="20"/>
  <c r="Z1281" i="20"/>
  <c r="Z1296" i="20"/>
  <c r="Z1282" i="20"/>
  <c r="Z1297" i="20"/>
  <c r="Z1283" i="20"/>
  <c r="Z1298" i="20"/>
  <c r="Z1284" i="20"/>
  <c r="Z1299" i="20"/>
  <c r="Z1285" i="20"/>
  <c r="Z1300" i="20"/>
  <c r="Z1286" i="20"/>
  <c r="Z1301" i="20"/>
  <c r="Z1287" i="20"/>
  <c r="Z1302" i="20"/>
  <c r="Z1288" i="20"/>
  <c r="Z1303" i="20"/>
  <c r="Z1304" i="20"/>
  <c r="Z1319" i="20"/>
  <c r="Z1305" i="20"/>
  <c r="Z1320" i="20"/>
  <c r="Z1306" i="20"/>
  <c r="Z1321" i="20"/>
  <c r="Z1307" i="20"/>
  <c r="Z1322" i="20"/>
  <c r="Z1308" i="20"/>
  <c r="Z1323" i="20"/>
  <c r="Z1309" i="20"/>
  <c r="Z1324" i="20"/>
  <c r="Z1310" i="20"/>
  <c r="Z1325" i="20"/>
  <c r="Z1311" i="20"/>
  <c r="Z1326" i="20"/>
  <c r="Z1312" i="20"/>
  <c r="Z1327" i="20"/>
  <c r="Z1313" i="20"/>
  <c r="Z1328" i="20"/>
  <c r="Z1314" i="20"/>
  <c r="Z1329" i="20"/>
  <c r="Z1315" i="20"/>
  <c r="Z1330" i="20"/>
  <c r="Z1316" i="20"/>
  <c r="Z1331" i="20"/>
  <c r="Z1317" i="20"/>
  <c r="Z1332" i="20"/>
  <c r="Z1318" i="20"/>
  <c r="Z1333" i="20"/>
  <c r="Z1334" i="20"/>
  <c r="Z1347" i="20"/>
  <c r="Z1335" i="20"/>
  <c r="Z1348" i="20"/>
  <c r="Z1336" i="20"/>
  <c r="Z1349" i="20"/>
  <c r="Z1337" i="20"/>
  <c r="Z1350" i="20"/>
  <c r="Z1338" i="20"/>
  <c r="Z1351" i="20"/>
  <c r="Z1339" i="20"/>
  <c r="Z1352" i="20"/>
  <c r="Z1340" i="20"/>
  <c r="Z1353" i="20"/>
  <c r="Z1341" i="20"/>
  <c r="Z1354" i="20"/>
  <c r="Z1342" i="20"/>
  <c r="Z1355" i="20"/>
  <c r="Z1343" i="20"/>
  <c r="Z1356" i="20"/>
  <c r="Z1344" i="20"/>
  <c r="Z1357" i="20"/>
  <c r="Z1345" i="20"/>
  <c r="Z1358" i="20"/>
  <c r="Z1346" i="20"/>
  <c r="Z1359" i="20"/>
  <c r="Z1360" i="20"/>
  <c r="Z1373" i="20"/>
  <c r="Z1361" i="20"/>
  <c r="Z1374" i="20"/>
  <c r="Z1362" i="20"/>
  <c r="Z1375" i="20"/>
  <c r="Z1363" i="20"/>
  <c r="Z1376" i="20"/>
  <c r="Z1364" i="20"/>
  <c r="Z1377" i="20"/>
  <c r="Z1365" i="20"/>
  <c r="Z1378" i="20"/>
  <c r="Z1366" i="20"/>
  <c r="Z1379" i="20"/>
  <c r="Z1367" i="20"/>
  <c r="Z1380" i="20"/>
  <c r="Z1368" i="20"/>
  <c r="Z1381" i="20"/>
  <c r="Z1369" i="20"/>
  <c r="Z1382" i="20"/>
  <c r="Z1370" i="20"/>
  <c r="Z1383" i="20"/>
  <c r="Z1371" i="20"/>
  <c r="Z1384" i="20"/>
  <c r="Z1372" i="20"/>
  <c r="Z1385" i="20"/>
  <c r="Z1386" i="20"/>
  <c r="Z1400" i="20"/>
  <c r="Z1387" i="20"/>
  <c r="Z1401" i="20"/>
  <c r="Z1388" i="20"/>
  <c r="Z1402" i="20"/>
  <c r="Z1389" i="20"/>
  <c r="Z1403" i="20"/>
  <c r="Z1390" i="20"/>
  <c r="Z1404" i="20"/>
  <c r="Z1391" i="20"/>
  <c r="Z1405" i="20"/>
  <c r="Z1392" i="20"/>
  <c r="Z1406" i="20"/>
  <c r="Z1393" i="20"/>
  <c r="Z1407" i="20"/>
  <c r="Z1394" i="20"/>
  <c r="Z1408" i="20"/>
  <c r="Z1395" i="20"/>
  <c r="Z1409" i="20"/>
  <c r="Z1396" i="20"/>
  <c r="Z1410" i="20"/>
  <c r="Z1397" i="20"/>
  <c r="Z1411" i="20"/>
  <c r="Z1398" i="20"/>
  <c r="Z1412" i="20"/>
  <c r="Z1399" i="20"/>
  <c r="Z1413" i="20"/>
  <c r="Z1414" i="20"/>
  <c r="Z1429" i="20"/>
  <c r="Z1415" i="20"/>
  <c r="Z1430" i="20"/>
  <c r="Z1416" i="20"/>
  <c r="Z1431" i="20"/>
  <c r="Z1417" i="20"/>
  <c r="Z1432" i="20"/>
  <c r="Z1418" i="20"/>
  <c r="Z1433" i="20"/>
  <c r="Z1419" i="20"/>
  <c r="Z1434" i="20"/>
  <c r="Z1420" i="20"/>
  <c r="Z1435" i="20"/>
  <c r="Z1421" i="20"/>
  <c r="Z1436" i="20"/>
  <c r="Z1422" i="20"/>
  <c r="Z1437" i="20"/>
  <c r="Z1423" i="20"/>
  <c r="Z1438" i="20"/>
  <c r="Z1424" i="20"/>
  <c r="Z1439" i="20"/>
  <c r="Z1425" i="20"/>
  <c r="Z1440" i="20"/>
  <c r="Z1426" i="20"/>
  <c r="Z1441" i="20"/>
  <c r="Z1427" i="20"/>
  <c r="Z1442" i="20"/>
  <c r="Z1428" i="20"/>
  <c r="Z1443" i="20"/>
  <c r="Z1444" i="20"/>
  <c r="Z1460" i="20"/>
  <c r="Z1445" i="20"/>
  <c r="Z1461" i="20"/>
  <c r="Z1446" i="20"/>
  <c r="Z1462" i="20"/>
  <c r="Z1447" i="20"/>
  <c r="Z1463" i="20"/>
  <c r="Z1448" i="20"/>
  <c r="Z1464" i="20"/>
  <c r="Z1449" i="20"/>
  <c r="Z1465" i="20"/>
  <c r="Z1450" i="20"/>
  <c r="Z1466" i="20"/>
  <c r="Z1451" i="20"/>
  <c r="Z1467" i="20"/>
  <c r="Z1452" i="20"/>
  <c r="Z1468" i="20"/>
  <c r="Z1453" i="20"/>
  <c r="Z1469" i="20"/>
  <c r="Z1454" i="20"/>
  <c r="Z1470" i="20"/>
  <c r="Z1455" i="20"/>
  <c r="Z1471" i="20"/>
  <c r="Z1456" i="20"/>
  <c r="Z1472" i="20"/>
  <c r="Z1457" i="20"/>
  <c r="Z1473" i="20"/>
  <c r="Z1458" i="20"/>
  <c r="Z1474" i="20"/>
  <c r="Z1459" i="20"/>
  <c r="Z1475" i="20"/>
  <c r="Z1476" i="20"/>
  <c r="Z1492" i="20"/>
  <c r="Z1477" i="20"/>
  <c r="Z1493" i="20"/>
  <c r="Z1478" i="20"/>
  <c r="Z1494" i="20"/>
  <c r="Z1479" i="20"/>
  <c r="Z1495" i="20"/>
  <c r="Z1480" i="20"/>
  <c r="Z1496" i="20"/>
  <c r="Z1481" i="20"/>
  <c r="Z1497" i="20"/>
  <c r="Z1482" i="20"/>
  <c r="Z1498" i="20"/>
  <c r="Z1483" i="20"/>
  <c r="Z1499" i="20"/>
  <c r="Z1484" i="20"/>
  <c r="Z1500" i="20"/>
  <c r="Z1485" i="20"/>
  <c r="Z1501" i="20"/>
  <c r="Z1486" i="20"/>
  <c r="Z1502" i="20"/>
  <c r="Z1487" i="20"/>
  <c r="Z1503" i="20"/>
  <c r="Z1488" i="20"/>
  <c r="Z1504" i="20"/>
  <c r="Z1489" i="20"/>
  <c r="Z1505" i="20"/>
  <c r="Z1490" i="20"/>
  <c r="Z1506" i="20"/>
  <c r="Z1491" i="20"/>
  <c r="Z1507" i="20"/>
  <c r="Z1508" i="20"/>
  <c r="Z1524" i="20"/>
  <c r="Z1509" i="20"/>
  <c r="Z1525" i="20"/>
  <c r="Z1510" i="20"/>
  <c r="Z1526" i="20"/>
  <c r="Z1511" i="20"/>
  <c r="Z1527" i="20"/>
  <c r="Z1512" i="20"/>
  <c r="Z1528" i="20"/>
  <c r="Z1513" i="20"/>
  <c r="Z1529" i="20"/>
  <c r="Z1514" i="20"/>
  <c r="Z1530" i="20"/>
  <c r="Z1515" i="20"/>
  <c r="Z1531" i="20"/>
  <c r="Z1516" i="20"/>
  <c r="Z1532" i="20"/>
  <c r="Z1517" i="20"/>
  <c r="Z1533" i="20"/>
  <c r="Z1518" i="20"/>
  <c r="Z1534" i="20"/>
  <c r="Z1519" i="20"/>
  <c r="Z1535" i="20"/>
  <c r="Z1520" i="20"/>
  <c r="Z1536" i="20"/>
  <c r="Z1521" i="20"/>
  <c r="Z1537" i="20"/>
  <c r="Z1522" i="20"/>
  <c r="Z1538" i="20"/>
  <c r="Z1523" i="20"/>
  <c r="Z1539" i="20"/>
  <c r="Z1540" i="20"/>
  <c r="Z1556" i="20"/>
  <c r="Z1541" i="20"/>
  <c r="Z1557" i="20"/>
  <c r="Z1542" i="20"/>
  <c r="Z1558" i="20"/>
  <c r="Z1543" i="20"/>
  <c r="Z1559" i="20"/>
  <c r="Z1544" i="20"/>
  <c r="Z1560" i="20"/>
  <c r="Z1545" i="20"/>
  <c r="Z1561" i="20"/>
  <c r="Z1546" i="20"/>
  <c r="Z1562" i="20"/>
  <c r="Z1547" i="20"/>
  <c r="Z1563" i="20"/>
  <c r="Z1548" i="20"/>
  <c r="Z1564" i="20"/>
  <c r="Z1549" i="20"/>
  <c r="Z1565" i="20"/>
  <c r="Z1550" i="20"/>
  <c r="Z1566" i="20"/>
  <c r="Z1551" i="20"/>
  <c r="Z1567" i="20"/>
  <c r="Z1552" i="20"/>
  <c r="Z1568" i="20"/>
  <c r="Z1553" i="20"/>
  <c r="Z1569" i="20"/>
  <c r="Z1554" i="20"/>
  <c r="Z1570" i="20"/>
  <c r="Z1555" i="20"/>
  <c r="Z1571" i="20"/>
  <c r="Z1572" i="20"/>
  <c r="Z1588" i="20"/>
  <c r="Z1573" i="20"/>
  <c r="Z1589" i="20"/>
  <c r="Z1574" i="20"/>
  <c r="Z1590" i="20"/>
  <c r="Z1575" i="20"/>
  <c r="Z1591" i="20"/>
  <c r="Z1576" i="20"/>
  <c r="Z1592" i="20"/>
  <c r="Z1577" i="20"/>
  <c r="Z1593" i="20"/>
  <c r="Z1578" i="20"/>
  <c r="Z1594" i="20"/>
  <c r="Z1579" i="20"/>
  <c r="Z1595" i="20"/>
  <c r="Z1580" i="20"/>
  <c r="Z1596" i="20"/>
  <c r="Z1581" i="20"/>
  <c r="Z1597" i="20"/>
  <c r="Z1582" i="20"/>
  <c r="Z1598" i="20"/>
  <c r="Z1583" i="20"/>
  <c r="Z1599" i="20"/>
  <c r="Z1584" i="20"/>
  <c r="Z1600" i="20"/>
  <c r="Z1585" i="20"/>
  <c r="Z1601" i="20"/>
  <c r="Z1586" i="20"/>
  <c r="Z1602" i="20"/>
  <c r="Z1587" i="20"/>
  <c r="Z1603" i="20"/>
  <c r="Z1604" i="20"/>
  <c r="Z1608" i="20"/>
  <c r="Z1612" i="20"/>
  <c r="Z1605" i="20"/>
  <c r="Z1609" i="20"/>
  <c r="Z1613" i="20"/>
  <c r="Z1606" i="20"/>
  <c r="Z1610" i="20"/>
  <c r="Z1614" i="20"/>
  <c r="Z1607" i="20"/>
  <c r="Z1611" i="20"/>
  <c r="Z1615" i="20"/>
  <c r="Z1616" i="20"/>
  <c r="Z1620" i="20"/>
  <c r="Z1624" i="20"/>
  <c r="Z1617" i="20"/>
  <c r="Z1621" i="20"/>
  <c r="Z1625" i="20"/>
  <c r="Z1618" i="20"/>
  <c r="Z1622" i="20"/>
  <c r="Z1626" i="20"/>
  <c r="Z1619" i="20"/>
  <c r="Z1623" i="20"/>
  <c r="Z1627" i="20"/>
  <c r="Z1628" i="20"/>
  <c r="Z1630" i="20"/>
  <c r="Z1632" i="20"/>
  <c r="Z1629" i="20"/>
  <c r="Z1631" i="20"/>
  <c r="Z1633" i="20"/>
  <c r="Z1634" i="20"/>
  <c r="Z1635" i="20"/>
  <c r="Z1636" i="20"/>
  <c r="Z1637" i="20"/>
  <c r="Z1653" i="20"/>
  <c r="Z1638" i="20"/>
  <c r="Z1654" i="20"/>
  <c r="Z1639" i="20"/>
  <c r="Z1655" i="20"/>
  <c r="Z1640" i="20"/>
  <c r="Z1656" i="20"/>
  <c r="Z1641" i="20"/>
  <c r="Z1657" i="20"/>
  <c r="Z1642" i="20"/>
  <c r="Z1658" i="20"/>
  <c r="Z1643" i="20"/>
  <c r="Z1659" i="20"/>
  <c r="Z1644" i="20"/>
  <c r="Z1660" i="20"/>
  <c r="Z1645" i="20"/>
  <c r="Z1661" i="20"/>
  <c r="Z1646" i="20"/>
  <c r="Z1662" i="20"/>
  <c r="Z1647" i="20"/>
  <c r="Z1663" i="20"/>
  <c r="Z1648" i="20"/>
  <c r="Z1664" i="20"/>
  <c r="Z1649" i="20"/>
  <c r="Z1665" i="20"/>
  <c r="Z1650" i="20"/>
  <c r="Z1666" i="20"/>
  <c r="Z1651" i="20"/>
  <c r="Z1667" i="20"/>
  <c r="Z1652" i="20"/>
  <c r="Z1668" i="20"/>
  <c r="Z1669" i="20"/>
  <c r="Z1685" i="20"/>
  <c r="Z1670" i="20"/>
  <c r="Z1686" i="20"/>
  <c r="Z1671" i="20"/>
  <c r="Z1687" i="20"/>
  <c r="Z1672" i="20"/>
  <c r="Z1688" i="20"/>
  <c r="Z1673" i="20"/>
  <c r="Z1689" i="20"/>
  <c r="Z1674" i="20"/>
  <c r="Z1690" i="20"/>
  <c r="Z1675" i="20"/>
  <c r="Z1691" i="20"/>
  <c r="Z1676" i="20"/>
  <c r="Z1692" i="20"/>
  <c r="Z1677" i="20"/>
  <c r="Z1693" i="20"/>
  <c r="Z1678" i="20"/>
  <c r="Z1694" i="20"/>
  <c r="Z1679" i="20"/>
  <c r="Z1695" i="20"/>
  <c r="Z1680" i="20"/>
  <c r="Z1696" i="20"/>
  <c r="Z1681" i="20"/>
  <c r="Z1697" i="20"/>
  <c r="Z1682" i="20"/>
  <c r="Z1698" i="20"/>
  <c r="Z1683" i="20"/>
  <c r="Z1699" i="20"/>
  <c r="Z1684" i="20"/>
  <c r="Z1700" i="20"/>
  <c r="Z1701" i="20"/>
  <c r="Z1717" i="20"/>
  <c r="Z1702" i="20"/>
  <c r="Z1718" i="20"/>
  <c r="Z1703" i="20"/>
  <c r="Z1719" i="20"/>
  <c r="Z1704" i="20"/>
  <c r="Z1720" i="20"/>
  <c r="Z1705" i="20"/>
  <c r="Z1721" i="20"/>
  <c r="Z1706" i="20"/>
  <c r="Z1722" i="20"/>
  <c r="Z1707" i="20"/>
  <c r="Z1723" i="20"/>
  <c r="Z1708" i="20"/>
  <c r="Z1724" i="20"/>
  <c r="Z1709" i="20"/>
  <c r="Z1725" i="20"/>
  <c r="Z1710" i="20"/>
  <c r="Z1726" i="20"/>
  <c r="Z1711" i="20"/>
  <c r="Z1727" i="20"/>
  <c r="Z1712" i="20"/>
  <c r="Z1728" i="20"/>
  <c r="Z1713" i="20"/>
  <c r="Z1729" i="20"/>
  <c r="Z1714" i="20"/>
  <c r="Z1730" i="20"/>
  <c r="Z1715" i="20"/>
  <c r="Z1731" i="20"/>
  <c r="Z1716" i="20"/>
  <c r="Z1732" i="20"/>
  <c r="Z1733" i="20"/>
  <c r="Z1748" i="20"/>
  <c r="Z1734" i="20"/>
  <c r="Z1749" i="20"/>
  <c r="Z1735" i="20"/>
  <c r="Z1750" i="20"/>
  <c r="Z1736" i="20"/>
  <c r="Z1751" i="20"/>
  <c r="Z1737" i="20"/>
  <c r="Z1752" i="20"/>
  <c r="Z1738" i="20"/>
  <c r="Z1753" i="20"/>
  <c r="Z1739" i="20"/>
  <c r="Z1754" i="20"/>
  <c r="Z1740" i="20"/>
  <c r="Z1755" i="20"/>
  <c r="Z1741" i="20"/>
  <c r="Z1756" i="20"/>
  <c r="Z1742" i="20"/>
  <c r="Z1757" i="20"/>
  <c r="Z1743" i="20"/>
  <c r="Z1758" i="20"/>
  <c r="Z1744" i="20"/>
  <c r="Z1759" i="20"/>
  <c r="Z1745" i="20"/>
  <c r="Z1760" i="20"/>
  <c r="Z1746" i="20"/>
  <c r="Z1761" i="20"/>
  <c r="Z1747" i="20"/>
  <c r="Z1762" i="20"/>
  <c r="Z1763" i="20"/>
  <c r="Z1777" i="20"/>
  <c r="Z1764" i="20"/>
  <c r="Z1778" i="20"/>
  <c r="Z1765" i="20"/>
  <c r="Z1779" i="20"/>
  <c r="Z1766" i="20"/>
  <c r="Z1780" i="20"/>
  <c r="Z1767" i="20"/>
  <c r="Z1781" i="20"/>
  <c r="Z1768" i="20"/>
  <c r="Z1782" i="20"/>
  <c r="Z1769" i="20"/>
  <c r="Z1783" i="20"/>
  <c r="Z1770" i="20"/>
  <c r="Z1784" i="20"/>
  <c r="Z1771" i="20"/>
  <c r="Z1785" i="20"/>
  <c r="Z1772" i="20"/>
  <c r="Z1786" i="20"/>
  <c r="Z1773" i="20"/>
  <c r="Z1787" i="20"/>
  <c r="Z1774" i="20"/>
  <c r="Z1788" i="20"/>
  <c r="Z1775" i="20"/>
  <c r="Z1789" i="20"/>
  <c r="Z1776" i="20"/>
  <c r="Z1790" i="20"/>
  <c r="Z1791" i="20"/>
  <c r="Z1805" i="20"/>
  <c r="Z1792" i="20"/>
  <c r="Z1806" i="20"/>
  <c r="Z1793" i="20"/>
  <c r="Z1807" i="20"/>
  <c r="Z1794" i="20"/>
  <c r="Z1808" i="20"/>
  <c r="Z1795" i="20"/>
  <c r="Z1809" i="20"/>
  <c r="Z1796" i="20"/>
  <c r="Z1810" i="20"/>
  <c r="Z1797" i="20"/>
  <c r="Z1811" i="20"/>
  <c r="Z1798" i="20"/>
  <c r="Z1812" i="20"/>
  <c r="Z1799" i="20"/>
  <c r="Z1813" i="20"/>
  <c r="Z1800" i="20"/>
  <c r="Z1814" i="20"/>
  <c r="Z1801" i="20"/>
  <c r="Z1815" i="20"/>
  <c r="Z1802" i="20"/>
  <c r="Z1816" i="20"/>
  <c r="Z1803" i="20"/>
  <c r="Z1817" i="20"/>
  <c r="Z1804" i="20"/>
  <c r="Z1818" i="20"/>
  <c r="Z1819" i="20"/>
  <c r="Z1833" i="20"/>
  <c r="Z1820" i="20"/>
  <c r="Z1834" i="20"/>
  <c r="Z1821" i="20"/>
  <c r="Z1835" i="20"/>
  <c r="Z1822" i="20"/>
  <c r="Z1836" i="20"/>
  <c r="Z1823" i="20"/>
  <c r="Z1837" i="20"/>
  <c r="Z1824" i="20"/>
  <c r="Z1838" i="20"/>
  <c r="Z1825" i="20"/>
  <c r="Z1839" i="20"/>
  <c r="Z1826" i="20"/>
  <c r="Z1840" i="20"/>
  <c r="Z1827" i="20"/>
  <c r="Z1841" i="20"/>
  <c r="Z1828" i="20"/>
  <c r="Z1842" i="20"/>
  <c r="Z1829" i="20"/>
  <c r="Z1843" i="20"/>
  <c r="Z1830" i="20"/>
  <c r="Z1844" i="20"/>
  <c r="Z1831" i="20"/>
  <c r="Z1845" i="20"/>
  <c r="Z1832" i="20"/>
  <c r="Z1846" i="20"/>
  <c r="Z1847" i="20"/>
  <c r="Z1861" i="20"/>
  <c r="Z1848" i="20"/>
  <c r="Z1862" i="20"/>
  <c r="Z1849" i="20"/>
  <c r="Z1863" i="20"/>
  <c r="Z1850" i="20"/>
  <c r="Z1864" i="20"/>
  <c r="Z1851" i="20"/>
  <c r="Z1865" i="20"/>
  <c r="Z1852" i="20"/>
  <c r="Z1866" i="20"/>
  <c r="Z1853" i="20"/>
  <c r="Z1867" i="20"/>
  <c r="Z1854" i="20"/>
  <c r="Z1868" i="20"/>
  <c r="Z1855" i="20"/>
  <c r="Z1869" i="20"/>
  <c r="Z1856" i="20"/>
  <c r="Z1870" i="20"/>
  <c r="Z1857" i="20"/>
  <c r="Z1871" i="20"/>
  <c r="Z1858" i="20"/>
  <c r="Z1872" i="20"/>
  <c r="Z1859" i="20"/>
  <c r="Z1873" i="20"/>
  <c r="Z1860" i="20"/>
  <c r="Z1874" i="20"/>
  <c r="Z1875" i="20"/>
  <c r="Z1888" i="20"/>
  <c r="Z1876" i="20"/>
  <c r="Z1889" i="20"/>
  <c r="Z1877" i="20"/>
  <c r="Z1890" i="20"/>
  <c r="Z1878" i="20"/>
  <c r="Z1891" i="20"/>
  <c r="Z1879" i="20"/>
  <c r="Z1892" i="20"/>
  <c r="Z1880" i="20"/>
  <c r="Z1893" i="20"/>
  <c r="Z1881" i="20"/>
  <c r="Z1894" i="20"/>
  <c r="Z1882" i="20"/>
  <c r="Z1895" i="20"/>
  <c r="Z1883" i="20"/>
  <c r="Z1896" i="20"/>
  <c r="Z1884" i="20"/>
  <c r="Z1897" i="20"/>
  <c r="Z1885" i="20"/>
  <c r="Z1898" i="20"/>
  <c r="Z1886" i="20"/>
  <c r="Z1899" i="20"/>
  <c r="Z1887" i="20"/>
  <c r="Z1900" i="20"/>
  <c r="Z1901" i="20"/>
  <c r="Z1915" i="20"/>
  <c r="Z1902" i="20"/>
  <c r="Z1916" i="20"/>
  <c r="Z1903" i="20"/>
  <c r="Z1917" i="20"/>
  <c r="Z1904" i="20"/>
  <c r="Z1918" i="20"/>
  <c r="Z1905" i="20"/>
  <c r="Z1919" i="20"/>
  <c r="Z1906" i="20"/>
  <c r="Z1920" i="20"/>
  <c r="Z1907" i="20"/>
  <c r="Z1921" i="20"/>
  <c r="Z1908" i="20"/>
  <c r="Z1922" i="20"/>
  <c r="Z1909" i="20"/>
  <c r="Z1923" i="20"/>
  <c r="Z1910" i="20"/>
  <c r="Z1924" i="20"/>
  <c r="Z1911" i="20"/>
  <c r="Z1925" i="20"/>
  <c r="Z1912" i="20"/>
  <c r="Z1926" i="20"/>
  <c r="Z1913" i="20"/>
  <c r="Z1927" i="20"/>
  <c r="Z1914" i="20"/>
  <c r="Z1928" i="20"/>
  <c r="Z1929" i="20"/>
  <c r="Z1943" i="20"/>
  <c r="Z1930" i="20"/>
  <c r="Z1944" i="20"/>
  <c r="Z1931" i="20"/>
  <c r="Z1945" i="20"/>
  <c r="Z1932" i="20"/>
  <c r="Z1946" i="20"/>
  <c r="Z1933" i="20"/>
  <c r="Z1947" i="20"/>
  <c r="Z1934" i="20"/>
  <c r="Z1948" i="20"/>
  <c r="Z1935" i="20"/>
  <c r="Z1949" i="20"/>
  <c r="Z1936" i="20"/>
  <c r="Z1950" i="20"/>
  <c r="Z1937" i="20"/>
  <c r="Z1951" i="20"/>
  <c r="Z1938" i="20"/>
  <c r="Z1952" i="20"/>
  <c r="Z1939" i="20"/>
  <c r="Z1953" i="20"/>
  <c r="Z1940" i="20"/>
  <c r="Z1954" i="20"/>
  <c r="Z1941" i="20"/>
  <c r="Z1955" i="20"/>
  <c r="Z1942" i="20"/>
  <c r="Z1956" i="20"/>
  <c r="Z1957" i="20"/>
  <c r="Z1973" i="20"/>
  <c r="Z1958" i="20"/>
  <c r="Z1974" i="20"/>
  <c r="Z1959" i="20"/>
  <c r="Z1975" i="20"/>
  <c r="Z1960" i="20"/>
  <c r="Z1976" i="20"/>
  <c r="Z1961" i="20"/>
  <c r="Z1977" i="20"/>
  <c r="Z1962" i="20"/>
  <c r="Z1978" i="20"/>
  <c r="Z1963" i="20"/>
  <c r="Z1979" i="20"/>
  <c r="Z1964" i="20"/>
  <c r="Z1980" i="20"/>
  <c r="Z1965" i="20"/>
  <c r="Z1981" i="20"/>
  <c r="Z1966" i="20"/>
  <c r="Z1982" i="20"/>
  <c r="Z1967" i="20"/>
  <c r="Z1983" i="20"/>
  <c r="Z1968" i="20"/>
  <c r="Z1984" i="20"/>
  <c r="Z1969" i="20"/>
  <c r="Z1985" i="20"/>
  <c r="Z1970" i="20"/>
  <c r="Z1986" i="20"/>
  <c r="Z1971" i="20"/>
  <c r="Z1987" i="20"/>
  <c r="Z1972" i="20"/>
  <c r="Z1988" i="20"/>
  <c r="Z1989" i="20"/>
  <c r="Z2005" i="20"/>
  <c r="Z1990" i="20"/>
  <c r="Z2006" i="20"/>
  <c r="Z1991" i="20"/>
  <c r="Z2007" i="20"/>
  <c r="Z1992" i="20"/>
  <c r="Z2008" i="20"/>
  <c r="Z1993" i="20"/>
  <c r="Z2009" i="20"/>
  <c r="Z1994" i="20"/>
  <c r="Z2010" i="20"/>
  <c r="Z1995" i="20"/>
  <c r="Z2011" i="20"/>
  <c r="Z1996" i="20"/>
  <c r="Z2012" i="20"/>
  <c r="Z1997" i="20"/>
  <c r="Z2013" i="20"/>
  <c r="Z1998" i="20"/>
  <c r="Z2014" i="20"/>
  <c r="Z1999" i="20"/>
  <c r="Z2015" i="20"/>
  <c r="Z2000" i="20"/>
  <c r="Z2016" i="20"/>
  <c r="Z2001" i="20"/>
  <c r="Z2017" i="20"/>
  <c r="Z2002" i="20"/>
  <c r="Z2018" i="20"/>
  <c r="Z2003" i="20"/>
  <c r="Z2019" i="20"/>
  <c r="Z2004" i="20"/>
  <c r="Z2020" i="20"/>
  <c r="Z2021" i="20"/>
  <c r="Z2037" i="20"/>
  <c r="Z2022" i="20"/>
  <c r="Z2038" i="20"/>
  <c r="Z2023" i="20"/>
  <c r="Z2039" i="20"/>
  <c r="Z2024" i="20"/>
  <c r="Z2040" i="20"/>
  <c r="Z2025" i="20"/>
  <c r="Z2041" i="20"/>
  <c r="Z2026" i="20"/>
  <c r="Z2042" i="20"/>
  <c r="Z2027" i="20"/>
  <c r="Z2043" i="20"/>
  <c r="Z2028" i="20"/>
  <c r="Z2044" i="20"/>
  <c r="Z2029" i="20"/>
  <c r="Z2045" i="20"/>
  <c r="Z2030" i="20"/>
  <c r="Z2046" i="20"/>
  <c r="Z2031" i="20"/>
  <c r="Z2047" i="20"/>
  <c r="Z2032" i="20"/>
  <c r="Z2048" i="20"/>
  <c r="Z2033" i="20"/>
  <c r="Z2049" i="20"/>
  <c r="Z2034" i="20"/>
  <c r="Z2050" i="20"/>
  <c r="Z2035" i="20"/>
  <c r="Z2051" i="20"/>
  <c r="Z2036" i="20"/>
  <c r="Z2052" i="20"/>
  <c r="Z2053" i="20"/>
  <c r="Z2069" i="20"/>
  <c r="Z2054" i="20"/>
  <c r="Z2070" i="20"/>
  <c r="Z2055" i="20"/>
  <c r="Z2071" i="20"/>
  <c r="Z2056" i="20"/>
  <c r="Z2072" i="20"/>
  <c r="Z2057" i="20"/>
  <c r="Z2073" i="20"/>
  <c r="Z2058" i="20"/>
  <c r="Z2074" i="20"/>
  <c r="Z2059" i="20"/>
  <c r="Z2075" i="20"/>
  <c r="Z2060" i="20"/>
  <c r="Z2076" i="20"/>
  <c r="Z2061" i="20"/>
  <c r="Z2077" i="20"/>
  <c r="Z2062" i="20"/>
  <c r="Z2078" i="20"/>
  <c r="Z2063" i="20"/>
  <c r="Z2079" i="20"/>
  <c r="Z2064" i="20"/>
  <c r="Z2080" i="20"/>
  <c r="Z2065" i="20"/>
  <c r="Z2081" i="20"/>
  <c r="Z2066" i="20"/>
  <c r="Z2082" i="20"/>
  <c r="Z2067" i="20"/>
  <c r="Z2083" i="20"/>
  <c r="Z2068" i="20"/>
  <c r="Z2084" i="20"/>
  <c r="Z2085" i="20"/>
  <c r="Z2101" i="20"/>
  <c r="Z2086" i="20"/>
  <c r="Z2102" i="20"/>
  <c r="Z2087" i="20"/>
  <c r="Z2103" i="20"/>
  <c r="Z2088" i="20"/>
  <c r="Z2104" i="20"/>
  <c r="Z2089" i="20"/>
  <c r="Z2105" i="20"/>
  <c r="Z2090" i="20"/>
  <c r="Z2106" i="20"/>
  <c r="Z2091" i="20"/>
  <c r="Z2107" i="20"/>
  <c r="Z2092" i="20"/>
  <c r="Z2108" i="20"/>
  <c r="Z2093" i="20"/>
  <c r="Z2109" i="20"/>
  <c r="Z2094" i="20"/>
  <c r="Z2110" i="20"/>
  <c r="Z2095" i="20"/>
  <c r="Z2111" i="20"/>
  <c r="Z2096" i="20"/>
  <c r="Z2112" i="20"/>
  <c r="Z2097" i="20"/>
  <c r="Z2113" i="20"/>
  <c r="Z2098" i="20"/>
  <c r="Z2114" i="20"/>
  <c r="Z2099" i="20"/>
  <c r="Z2115" i="20"/>
  <c r="Z2100" i="20"/>
  <c r="Z2116" i="20"/>
  <c r="Z2117" i="20"/>
  <c r="Z2133" i="20"/>
  <c r="Z2118" i="20"/>
  <c r="Z2134" i="20"/>
  <c r="Z2119" i="20"/>
  <c r="Z2135" i="20"/>
  <c r="Z2120" i="20"/>
  <c r="Z2136" i="20"/>
  <c r="Z2121" i="20"/>
  <c r="Z2137" i="20"/>
  <c r="Z2122" i="20"/>
  <c r="Z2138" i="20"/>
  <c r="Z2123" i="20"/>
  <c r="Z2139" i="20"/>
  <c r="Z2124" i="20"/>
  <c r="Z2140" i="20"/>
  <c r="Z2125" i="20"/>
  <c r="Z2141" i="20"/>
  <c r="Z2126" i="20"/>
  <c r="Z2142" i="20"/>
  <c r="Z2127" i="20"/>
  <c r="Z2143" i="20"/>
  <c r="Z2128" i="20"/>
  <c r="Z2144" i="20"/>
  <c r="Z2129" i="20"/>
  <c r="Z2145" i="20"/>
  <c r="Z2130" i="20"/>
  <c r="Z2146" i="20"/>
  <c r="Z2131" i="20"/>
  <c r="Z2147" i="20"/>
  <c r="Z2132" i="20"/>
  <c r="Z2148" i="20"/>
  <c r="Z2149" i="20"/>
  <c r="Z2153" i="20"/>
  <c r="Z2157" i="20"/>
  <c r="Z2150" i="20"/>
  <c r="Z2154" i="20"/>
  <c r="Z2158" i="20"/>
  <c r="Z2151" i="20"/>
  <c r="Z2155" i="20"/>
  <c r="Z2159" i="20"/>
  <c r="Z2152" i="20"/>
  <c r="Z2156" i="20"/>
  <c r="Z2160" i="20"/>
  <c r="Z2161" i="20"/>
  <c r="Z2165" i="20"/>
  <c r="Z2169" i="20"/>
  <c r="Z2162" i="20"/>
  <c r="Z2166" i="20"/>
  <c r="Z2170" i="20"/>
  <c r="Z2163" i="20"/>
  <c r="Z2167" i="20"/>
  <c r="Z2171" i="20"/>
  <c r="Z2164" i="20"/>
  <c r="Z2168" i="20"/>
  <c r="Z2172" i="20"/>
  <c r="Z2173" i="20"/>
  <c r="Z2175" i="20"/>
  <c r="Z2177" i="20"/>
  <c r="Z2174" i="20"/>
  <c r="Z2176" i="20"/>
  <c r="Z2178" i="20"/>
  <c r="Z2179" i="20"/>
  <c r="Z2180" i="20"/>
  <c r="Z2181" i="20"/>
  <c r="Z2182" i="20"/>
  <c r="Z2198" i="20"/>
  <c r="Z2183" i="20"/>
  <c r="Z2199" i="20"/>
  <c r="Z2184" i="20"/>
  <c r="Z2200" i="20"/>
  <c r="Z2185" i="20"/>
  <c r="Z2201" i="20"/>
  <c r="Z2186" i="20"/>
  <c r="Z2202" i="20"/>
  <c r="Z2187" i="20"/>
  <c r="Z2203" i="20"/>
  <c r="Z2188" i="20"/>
  <c r="Z2204" i="20"/>
  <c r="Z2189" i="20"/>
  <c r="Z2205" i="20"/>
  <c r="Z2190" i="20"/>
  <c r="Z2206" i="20"/>
  <c r="Z2191" i="20"/>
  <c r="Z2207" i="20"/>
  <c r="Z2192" i="20"/>
  <c r="Z2208" i="20"/>
  <c r="Z2193" i="20"/>
  <c r="Z2209" i="20"/>
  <c r="Z2194" i="20"/>
  <c r="Z2210" i="20"/>
  <c r="Z2195" i="20"/>
  <c r="Z2211" i="20"/>
  <c r="Z2196" i="20"/>
  <c r="Z2212" i="20"/>
  <c r="Z2197" i="20"/>
  <c r="Z2213" i="20"/>
  <c r="Z2214" i="20"/>
  <c r="Z2230" i="20"/>
  <c r="Z2215" i="20"/>
  <c r="Z2231" i="20"/>
  <c r="Z2216" i="20"/>
  <c r="Z2232" i="20"/>
  <c r="Z2217" i="20"/>
  <c r="Z2233" i="20"/>
  <c r="Z2218" i="20"/>
  <c r="Z2234" i="20"/>
  <c r="Z2219" i="20"/>
  <c r="Z2235" i="20"/>
  <c r="Z2220" i="20"/>
  <c r="Z2236" i="20"/>
  <c r="Z2221" i="20"/>
  <c r="Z2237" i="20"/>
  <c r="Z2222" i="20"/>
  <c r="Z2238" i="20"/>
  <c r="Z2223" i="20"/>
  <c r="Z2239" i="20"/>
  <c r="Z2224" i="20"/>
  <c r="Z2240" i="20"/>
  <c r="Z2225" i="20"/>
  <c r="Z2241" i="20"/>
  <c r="Z2226" i="20"/>
  <c r="Z2242" i="20"/>
  <c r="Z2227" i="20"/>
  <c r="Z2243" i="20"/>
  <c r="Z2228" i="20"/>
  <c r="Z2244" i="20"/>
  <c r="Z2229" i="20"/>
  <c r="Z2245" i="20"/>
  <c r="Z2246" i="20"/>
  <c r="Z2262" i="20"/>
  <c r="Z2247" i="20"/>
  <c r="Z2263" i="20"/>
  <c r="Z2248" i="20"/>
  <c r="Z2264" i="20"/>
  <c r="Z2249" i="20"/>
  <c r="Z2265" i="20"/>
  <c r="Z2250" i="20"/>
  <c r="Z2266" i="20"/>
  <c r="Z2251" i="20"/>
  <c r="Z2267" i="20"/>
  <c r="Z2252" i="20"/>
  <c r="Z2268" i="20"/>
  <c r="Z2253" i="20"/>
  <c r="Z2269" i="20"/>
  <c r="Z2254" i="20"/>
  <c r="Z2270" i="20"/>
  <c r="Z2255" i="20"/>
  <c r="Z2271" i="20"/>
  <c r="Z2256" i="20"/>
  <c r="Z2272" i="20"/>
  <c r="Z2257" i="20"/>
  <c r="Z2273" i="20"/>
  <c r="Z2258" i="20"/>
  <c r="Z2274" i="20"/>
  <c r="Z2259" i="20"/>
  <c r="Z2275" i="20"/>
  <c r="Z2260" i="20"/>
  <c r="Z2276" i="20"/>
  <c r="Z2261" i="20"/>
  <c r="Z2277" i="20"/>
  <c r="Z2278" i="20"/>
  <c r="Z2293" i="20"/>
  <c r="Z2279" i="20"/>
  <c r="Z2294" i="20"/>
  <c r="Z2280" i="20"/>
  <c r="Z2295" i="20"/>
  <c r="Z2281" i="20"/>
  <c r="Z2296" i="20"/>
  <c r="Z2282" i="20"/>
  <c r="Z2297" i="20"/>
  <c r="Z2283" i="20"/>
  <c r="Z2298" i="20"/>
  <c r="Z2284" i="20"/>
  <c r="Z2299" i="20"/>
  <c r="Z2285" i="20"/>
  <c r="Z2300" i="20"/>
  <c r="Z2286" i="20"/>
  <c r="Z2301" i="20"/>
  <c r="Z2287" i="20"/>
  <c r="Z2302" i="20"/>
  <c r="Z2288" i="20"/>
  <c r="Z2303" i="20"/>
  <c r="Z2289" i="20"/>
  <c r="Z2304" i="20"/>
  <c r="Z2290" i="20"/>
  <c r="Z2305" i="20"/>
  <c r="Z2291" i="20"/>
  <c r="Z2306" i="20"/>
  <c r="Z2292" i="20"/>
  <c r="Z2307" i="20"/>
  <c r="Z2308" i="20"/>
  <c r="Z2322" i="20"/>
  <c r="Z2309" i="20"/>
  <c r="Z2323" i="20"/>
  <c r="Z2310" i="20"/>
  <c r="Z2324" i="20"/>
  <c r="Z2311" i="20"/>
  <c r="Z2325" i="20"/>
  <c r="Z2312" i="20"/>
  <c r="Z2326" i="20"/>
  <c r="Z2313" i="20"/>
  <c r="Z2327" i="20"/>
  <c r="Z2314" i="20"/>
  <c r="Z2328" i="20"/>
  <c r="Z2315" i="20"/>
  <c r="Z2329" i="20"/>
  <c r="Z2316" i="20"/>
  <c r="Z2330" i="20"/>
  <c r="Z2317" i="20"/>
  <c r="Z2331" i="20"/>
  <c r="Z2318" i="20"/>
  <c r="Z2332" i="20"/>
  <c r="Z2319" i="20"/>
  <c r="Z2333" i="20"/>
  <c r="Z2320" i="20"/>
  <c r="Z2334" i="20"/>
  <c r="Z2321" i="20"/>
  <c r="Z2335" i="20"/>
  <c r="Z2336" i="20"/>
  <c r="Z2351" i="20"/>
  <c r="Z2337" i="20"/>
  <c r="Z2352" i="20"/>
  <c r="Z2338" i="20"/>
  <c r="Z2353" i="20"/>
  <c r="Z2339" i="20"/>
  <c r="Z2354" i="20"/>
  <c r="Z2340" i="20"/>
  <c r="Z2355" i="20"/>
  <c r="Z2341" i="20"/>
  <c r="Z2356" i="20"/>
  <c r="Z2342" i="20"/>
  <c r="Z2357" i="20"/>
  <c r="Z2343" i="20"/>
  <c r="Z2358" i="20"/>
  <c r="Z2344" i="20"/>
  <c r="Z2359" i="20"/>
  <c r="Z2345" i="20"/>
  <c r="Z2360" i="20"/>
  <c r="Z2346" i="20"/>
  <c r="Z2361" i="20"/>
  <c r="Z2347" i="20"/>
  <c r="Z2362" i="20"/>
  <c r="Z2348" i="20"/>
  <c r="Z2363" i="20"/>
  <c r="Z2349" i="20"/>
  <c r="Z2364" i="20"/>
  <c r="Z2350" i="20"/>
  <c r="Z2365" i="20"/>
  <c r="Z2366" i="20"/>
  <c r="Z2381" i="20"/>
  <c r="Z2367" i="20"/>
  <c r="Z2382" i="20"/>
  <c r="Z2368" i="20"/>
  <c r="Z2383" i="20"/>
  <c r="Z2369" i="20"/>
  <c r="Z2384" i="20"/>
  <c r="Z2370" i="20"/>
  <c r="Z2385" i="20"/>
  <c r="Z2371" i="20"/>
  <c r="Z2386" i="20"/>
  <c r="Z2372" i="20"/>
  <c r="Z2387" i="20"/>
  <c r="Z2373" i="20"/>
  <c r="Z2388" i="20"/>
  <c r="Z2374" i="20"/>
  <c r="Z2389" i="20"/>
  <c r="Z2375" i="20"/>
  <c r="Z2390" i="20"/>
  <c r="Z2376" i="20"/>
  <c r="Z2391" i="20"/>
  <c r="Z2377" i="20"/>
  <c r="Z2392" i="20"/>
  <c r="Z2378" i="20"/>
  <c r="Z2393" i="20"/>
  <c r="Z2379" i="20"/>
  <c r="Z2394" i="20"/>
  <c r="Z2380" i="20"/>
  <c r="Z2395" i="20"/>
  <c r="Z2396" i="20"/>
  <c r="Z2409" i="20"/>
  <c r="Z2397" i="20"/>
  <c r="Z2410" i="20"/>
  <c r="Z2398" i="20"/>
  <c r="Z2411" i="20"/>
  <c r="Z2399" i="20"/>
  <c r="Z2412" i="20"/>
  <c r="Z2400" i="20"/>
  <c r="Z2413" i="20"/>
  <c r="Z2401" i="20"/>
  <c r="Z2414" i="20"/>
  <c r="Z2402" i="20"/>
  <c r="Z2415" i="20"/>
  <c r="Z2403" i="20"/>
  <c r="Z2416" i="20"/>
  <c r="Z2404" i="20"/>
  <c r="Z2417" i="20"/>
  <c r="Z2405" i="20"/>
  <c r="Z2418" i="20"/>
  <c r="Z2406" i="20"/>
  <c r="Z2419" i="20"/>
  <c r="Z2407" i="20"/>
  <c r="Z2420" i="20"/>
  <c r="Z2408" i="20"/>
  <c r="Z2421" i="20"/>
  <c r="Z2422" i="20"/>
  <c r="Z2435" i="20"/>
  <c r="Z2423" i="20"/>
  <c r="Z2436" i="20"/>
  <c r="Z2424" i="20"/>
  <c r="Z2437" i="20"/>
  <c r="Z2425" i="20"/>
  <c r="Z2438" i="20"/>
  <c r="Z2426" i="20"/>
  <c r="Z2439" i="20"/>
  <c r="Z2427" i="20"/>
  <c r="Z2440" i="20"/>
  <c r="Z2428" i="20"/>
  <c r="Z2441" i="20"/>
  <c r="Z2429" i="20"/>
  <c r="Z2442" i="20"/>
  <c r="Z2430" i="20"/>
  <c r="Z2443" i="20"/>
  <c r="Z2431" i="20"/>
  <c r="Z2444" i="20"/>
  <c r="Z2432" i="20"/>
  <c r="Z2445" i="20"/>
  <c r="Z2433" i="20"/>
  <c r="Z2446" i="20"/>
  <c r="Z2434" i="20"/>
  <c r="Z2447" i="20"/>
  <c r="Z2448" i="20"/>
  <c r="Z2462" i="20"/>
  <c r="Z2449" i="20"/>
  <c r="Z2463" i="20"/>
  <c r="Z2450" i="20"/>
  <c r="Z2464" i="20"/>
  <c r="Z2451" i="20"/>
  <c r="Z2465" i="20"/>
  <c r="Z2452" i="20"/>
  <c r="Z2466" i="20"/>
  <c r="Z2453" i="20"/>
  <c r="Z2467" i="20"/>
  <c r="Z2454" i="20"/>
  <c r="Z2468" i="20"/>
  <c r="Z2455" i="20"/>
  <c r="Z2469" i="20"/>
  <c r="Z2456" i="20"/>
  <c r="Z2470" i="20"/>
  <c r="Z2457" i="20"/>
  <c r="Z2471" i="20"/>
  <c r="Z2458" i="20"/>
  <c r="Z2472" i="20"/>
  <c r="Z2459" i="20"/>
  <c r="Z2473" i="20"/>
  <c r="Z2460" i="20"/>
  <c r="Z2474" i="20"/>
  <c r="Z2461" i="20"/>
  <c r="Z2475" i="20"/>
  <c r="Z2476" i="20"/>
  <c r="Z2490" i="20"/>
  <c r="Z2477" i="20"/>
  <c r="Z2491" i="20"/>
  <c r="Z2478" i="20"/>
  <c r="Z2492" i="20"/>
  <c r="Z2479" i="20"/>
  <c r="Z2493" i="20"/>
  <c r="Z2480" i="20"/>
  <c r="Z2494" i="20"/>
  <c r="Z2481" i="20"/>
  <c r="Z2495" i="20"/>
  <c r="Z2482" i="20"/>
  <c r="Z2496" i="20"/>
  <c r="Z2483" i="20"/>
  <c r="Z2497" i="20"/>
  <c r="Z2484" i="20"/>
  <c r="Z2498" i="20"/>
  <c r="Z2485" i="20"/>
  <c r="Z2499" i="20"/>
  <c r="Z2486" i="20"/>
  <c r="Z2500" i="20"/>
  <c r="Z2487" i="20"/>
  <c r="Z2501" i="20"/>
  <c r="Z2488" i="20"/>
  <c r="Z2502" i="20"/>
  <c r="Z2489" i="20"/>
  <c r="Z2503" i="20"/>
  <c r="Z2504" i="20"/>
  <c r="Z2520" i="20"/>
  <c r="Z2505" i="20"/>
  <c r="Z2521" i="20"/>
  <c r="Z2506" i="20"/>
  <c r="Z2522" i="20"/>
  <c r="Z2507" i="20"/>
  <c r="Z2523" i="20"/>
  <c r="Z2508" i="20"/>
  <c r="Z2524" i="20"/>
  <c r="Z2509" i="20"/>
  <c r="Z2525" i="20"/>
  <c r="Z2510" i="20"/>
  <c r="Z2526" i="20"/>
  <c r="Z2511" i="20"/>
  <c r="Z2527" i="20"/>
  <c r="Z2512" i="20"/>
  <c r="Z2528" i="20"/>
  <c r="Z2513" i="20"/>
  <c r="Z2529" i="20"/>
  <c r="Z2514" i="20"/>
  <c r="Z2530" i="20"/>
  <c r="Z2515" i="20"/>
  <c r="Z2531" i="20"/>
  <c r="Z2516" i="20"/>
  <c r="Z2532" i="20"/>
  <c r="Z2517" i="20"/>
  <c r="Z2533" i="20"/>
  <c r="Z2518" i="20"/>
  <c r="Z2534" i="20"/>
  <c r="Z2519" i="20"/>
  <c r="Z2535" i="20"/>
  <c r="Z2536" i="20"/>
  <c r="Z2551" i="20"/>
  <c r="Z2537" i="20"/>
  <c r="Z2552" i="20"/>
  <c r="Z2538" i="20"/>
  <c r="Z2553" i="20"/>
  <c r="Z2539" i="20"/>
  <c r="Z2554" i="20"/>
  <c r="Z2540" i="20"/>
  <c r="Z2555" i="20"/>
  <c r="Z2541" i="20"/>
  <c r="Z2556" i="20"/>
  <c r="Z2542" i="20"/>
  <c r="Z2557" i="20"/>
  <c r="Z2543" i="20"/>
  <c r="Z2558" i="20"/>
  <c r="Z2544" i="20"/>
  <c r="Z2559" i="20"/>
  <c r="Z2545" i="20"/>
  <c r="Z2560" i="20"/>
  <c r="Z2546" i="20"/>
  <c r="Z2561" i="20"/>
  <c r="Z2547" i="20"/>
  <c r="Z2562" i="20"/>
  <c r="Z2548" i="20"/>
  <c r="Z2563" i="20"/>
  <c r="Z2549" i="20"/>
  <c r="Z2564" i="20"/>
  <c r="Z2550" i="20"/>
  <c r="Z2565" i="20"/>
  <c r="Z2566" i="20"/>
  <c r="Z2582" i="20"/>
  <c r="Z2567" i="20"/>
  <c r="Z2583" i="20"/>
  <c r="Z2568" i="20"/>
  <c r="Z2584" i="20"/>
  <c r="Z2569" i="20"/>
  <c r="Z2585" i="20"/>
  <c r="Z2570" i="20"/>
  <c r="Z2586" i="20"/>
  <c r="Z2571" i="20"/>
  <c r="Z2587" i="20"/>
  <c r="Z2572" i="20"/>
  <c r="Z2588" i="20"/>
  <c r="Z2573" i="20"/>
  <c r="Z2589" i="20"/>
  <c r="Z2574" i="20"/>
  <c r="Z2590" i="20"/>
  <c r="Z2575" i="20"/>
  <c r="Z2591" i="20"/>
  <c r="Z2576" i="20"/>
  <c r="Z2592" i="20"/>
  <c r="Z2577" i="20"/>
  <c r="Z2593" i="20"/>
  <c r="Z2578" i="20"/>
  <c r="Z2594" i="20"/>
  <c r="Z2579" i="20"/>
  <c r="Z2595" i="20"/>
  <c r="Z2580" i="20"/>
  <c r="Z2596" i="20"/>
  <c r="Z2581" i="20"/>
  <c r="Z2597" i="20"/>
  <c r="Z2598" i="20"/>
  <c r="Z2614" i="20"/>
  <c r="Z2599" i="20"/>
  <c r="Z2615" i="20"/>
  <c r="Z2600" i="20"/>
  <c r="Z2616" i="20"/>
  <c r="Z2601" i="20"/>
  <c r="Z2617" i="20"/>
  <c r="Z2602" i="20"/>
  <c r="Z2618" i="20"/>
  <c r="Z2603" i="20"/>
  <c r="Z2619" i="20"/>
  <c r="Z2604" i="20"/>
  <c r="Z2620" i="20"/>
  <c r="Z2605" i="20"/>
  <c r="Z2621" i="20"/>
  <c r="Z2606" i="20"/>
  <c r="Z2622" i="20"/>
  <c r="Z2607" i="20"/>
  <c r="Z2623" i="20"/>
  <c r="Z2608" i="20"/>
  <c r="Z2624" i="20"/>
  <c r="Z2609" i="20"/>
  <c r="Z2625" i="20"/>
  <c r="Z2610" i="20"/>
  <c r="Z2626" i="20"/>
  <c r="Z2611" i="20"/>
  <c r="Z2627" i="20"/>
  <c r="Z2612" i="20"/>
  <c r="Z2628" i="20"/>
  <c r="Z2613" i="20"/>
  <c r="Z2629" i="20"/>
  <c r="Z2630" i="20"/>
  <c r="Z2646" i="20"/>
  <c r="Z2631" i="20"/>
  <c r="Z2647" i="20"/>
  <c r="Z2632" i="20"/>
  <c r="Z2648" i="20"/>
  <c r="Z2633" i="20"/>
  <c r="Z2649" i="20"/>
  <c r="Z2634" i="20"/>
  <c r="Z2650" i="20"/>
  <c r="Z2635" i="20"/>
  <c r="Z2651" i="20"/>
  <c r="Z2636" i="20"/>
  <c r="Z2652" i="20"/>
  <c r="Z2637" i="20"/>
  <c r="Z2653" i="20"/>
  <c r="Z2638" i="20"/>
  <c r="Z2654" i="20"/>
  <c r="Z2639" i="20"/>
  <c r="Z2655" i="20"/>
  <c r="Z2640" i="20"/>
  <c r="Z2656" i="20"/>
  <c r="Z2641" i="20"/>
  <c r="Z2657" i="20"/>
  <c r="Z2642" i="20"/>
  <c r="Z2658" i="20"/>
  <c r="Z2643" i="20"/>
  <c r="Z2659" i="20"/>
  <c r="Z2644" i="20"/>
  <c r="Z2660" i="20"/>
  <c r="Z2645" i="20"/>
  <c r="Z2661" i="20"/>
  <c r="Z2662" i="20"/>
  <c r="Z2678" i="20"/>
  <c r="Z2663" i="20"/>
  <c r="Z2679" i="20"/>
  <c r="Z2664" i="20"/>
  <c r="Z2680" i="20"/>
  <c r="Z2665" i="20"/>
  <c r="Z2681" i="20"/>
  <c r="Z2666" i="20"/>
  <c r="Z2682" i="20"/>
  <c r="Z2667" i="20"/>
  <c r="Z2683" i="20"/>
  <c r="Z2668" i="20"/>
  <c r="Z2684" i="20"/>
  <c r="Z2669" i="20"/>
  <c r="Z2685" i="20"/>
  <c r="Z2670" i="20"/>
  <c r="Z2686" i="20"/>
  <c r="Z2671" i="20"/>
  <c r="Z2687" i="20"/>
  <c r="Z2672" i="20"/>
  <c r="Z2688" i="20"/>
  <c r="Z2673" i="20"/>
  <c r="Z2689" i="20"/>
  <c r="Z2674" i="20"/>
  <c r="Z2690" i="20"/>
  <c r="Z2675" i="20"/>
  <c r="Z2691" i="20"/>
  <c r="Z2676" i="20"/>
  <c r="Z2692" i="20"/>
  <c r="Z2677" i="20"/>
  <c r="Z2693" i="20"/>
  <c r="Z2694" i="20"/>
  <c r="Z2698" i="20"/>
  <c r="Z2695" i="20"/>
  <c r="Z2699" i="20"/>
  <c r="Z2696" i="20"/>
  <c r="Z2700" i="20"/>
  <c r="Z2697" i="20"/>
  <c r="Z2701" i="20"/>
  <c r="Z2702" i="20"/>
  <c r="Z2706" i="20"/>
  <c r="Z2703" i="20"/>
  <c r="Z2707" i="20"/>
  <c r="Z2704" i="20"/>
  <c r="Z2708" i="20"/>
  <c r="Z2705" i="20"/>
  <c r="Z2709" i="20"/>
  <c r="Z2710" i="20"/>
  <c r="Z2712" i="20"/>
  <c r="Z2711" i="20"/>
  <c r="Z2713" i="20"/>
  <c r="Z2714" i="20"/>
  <c r="Z2715" i="20"/>
  <c r="Z2716" i="20"/>
  <c r="Z2731" i="20"/>
  <c r="Z2717" i="20"/>
  <c r="Z2732" i="20"/>
  <c r="Z2718" i="20"/>
  <c r="Z2733" i="20"/>
  <c r="Z2719" i="20"/>
  <c r="Z2734" i="20"/>
  <c r="Z2720" i="20"/>
  <c r="Z2735" i="20"/>
  <c r="Z2721" i="20"/>
  <c r="Z2736" i="20"/>
  <c r="Z2722" i="20"/>
  <c r="Z2737" i="20"/>
  <c r="Z2723" i="20"/>
  <c r="Z2738" i="20"/>
  <c r="Z2724" i="20"/>
  <c r="Z2739" i="20"/>
  <c r="Z2725" i="20"/>
  <c r="Z2740" i="20"/>
  <c r="Z2726" i="20"/>
  <c r="Z2741" i="20"/>
  <c r="Z2727" i="20"/>
  <c r="Z2742" i="20"/>
  <c r="Z2728" i="20"/>
  <c r="Z2743" i="20"/>
  <c r="Z2729" i="20"/>
  <c r="Z2744" i="20"/>
  <c r="Z2730" i="20"/>
  <c r="Z2745" i="20"/>
  <c r="Z2762" i="20"/>
  <c r="Z2763" i="20"/>
  <c r="Z2764" i="20"/>
  <c r="Z2765" i="20"/>
  <c r="Z2766" i="20"/>
  <c r="Z2767" i="20"/>
  <c r="Z2768" i="20"/>
  <c r="Z2769" i="20"/>
  <c r="Z2770" i="20"/>
  <c r="Z2771" i="20"/>
  <c r="Z2772" i="20"/>
  <c r="Z2773" i="20"/>
  <c r="Z2774" i="20"/>
  <c r="Z2775" i="20"/>
  <c r="Z2776" i="20"/>
  <c r="Z2777" i="20"/>
  <c r="Z2746" i="20"/>
  <c r="Z2747" i="20"/>
  <c r="Z2748" i="20"/>
  <c r="Z2749" i="20"/>
  <c r="Z2750" i="20"/>
  <c r="Z2751" i="20"/>
  <c r="Z2752" i="20"/>
  <c r="Z2753" i="20"/>
  <c r="Z2754" i="20"/>
  <c r="Z2755" i="20"/>
  <c r="Z2756" i="20"/>
  <c r="Z2757" i="20"/>
  <c r="Z2758" i="20"/>
  <c r="Z2759" i="20"/>
  <c r="Z2760" i="20"/>
  <c r="Z2761" i="20"/>
  <c r="Z2" i="20"/>
  <c r="AB2777" i="20" l="1"/>
  <c r="AB2761" i="20"/>
  <c r="AA2794" i="20"/>
  <c r="AB2794" i="20"/>
  <c r="P1366" i="18"/>
  <c r="P1365" i="18"/>
  <c r="P1364" i="18"/>
  <c r="P1363" i="18"/>
  <c r="P1362" i="18"/>
  <c r="P1361" i="18"/>
  <c r="P1360" i="18"/>
  <c r="P1359" i="18"/>
  <c r="P1358" i="18"/>
  <c r="P1357" i="18"/>
  <c r="P1356" i="18"/>
  <c r="P1355" i="18"/>
  <c r="P1354" i="18"/>
  <c r="P1353" i="18"/>
  <c r="K2754" i="20"/>
  <c r="K2776" i="20"/>
  <c r="K2757" i="20"/>
  <c r="K2747" i="20"/>
  <c r="K2763" i="20"/>
  <c r="K2773" i="20"/>
  <c r="K2756" i="20"/>
  <c r="K2753" i="20"/>
  <c r="K2750" i="20"/>
  <c r="K2749" i="20"/>
  <c r="K2768" i="20"/>
  <c r="K2760" i="20"/>
  <c r="K2772" i="20"/>
  <c r="K2769" i="20"/>
  <c r="K2766" i="20"/>
  <c r="K2765" i="20"/>
  <c r="K2752" i="20"/>
  <c r="K2759" i="20"/>
  <c r="K2764" i="20"/>
  <c r="K2770" i="20"/>
  <c r="K2748" i="20"/>
  <c r="K2775" i="20"/>
  <c r="K2755" i="20"/>
  <c r="K2767" i="20"/>
  <c r="K2758" i="20"/>
  <c r="K2771" i="20"/>
  <c r="K2751" i="20"/>
  <c r="K2774" i="20"/>
  <c r="AB2754" i="20" l="1"/>
  <c r="AB2770" i="20"/>
  <c r="AB2763" i="20"/>
  <c r="AB2747" i="20"/>
  <c r="AB2765" i="20"/>
  <c r="AB2749" i="20"/>
  <c r="AB2774" i="20"/>
  <c r="AB2758" i="20"/>
  <c r="AB2759" i="20"/>
  <c r="AB2775" i="20"/>
  <c r="AB2752" i="20"/>
  <c r="AB2768" i="20"/>
  <c r="AB2769" i="20"/>
  <c r="AB2753" i="20"/>
  <c r="AB2755" i="20"/>
  <c r="AB2771" i="20"/>
  <c r="AB2772" i="20"/>
  <c r="AB2756" i="20"/>
  <c r="AB2748" i="20"/>
  <c r="AB2764" i="20"/>
  <c r="AB2773" i="20"/>
  <c r="AB2757" i="20"/>
  <c r="AB2750" i="20"/>
  <c r="AB2766" i="20"/>
  <c r="AB2751" i="20"/>
  <c r="AB2767" i="20"/>
  <c r="AB2776" i="20"/>
  <c r="AB2760" i="20"/>
  <c r="O1367" i="18"/>
  <c r="O1366" i="18"/>
  <c r="O1365" i="18"/>
  <c r="O1364" i="18"/>
  <c r="O1363" i="18"/>
  <c r="O1362" i="18"/>
  <c r="O1361" i="18"/>
  <c r="O1360" i="18"/>
  <c r="O1359" i="18"/>
  <c r="O1358" i="18"/>
  <c r="O1357" i="18"/>
  <c r="O1356" i="18"/>
  <c r="O1355" i="18"/>
  <c r="O1354" i="18"/>
  <c r="O1353" i="18"/>
  <c r="Y2761" i="20"/>
  <c r="Y2760" i="20"/>
  <c r="Y2759" i="20"/>
  <c r="Y2758" i="20"/>
  <c r="Y2757" i="20"/>
  <c r="Y2756" i="20"/>
  <c r="Y2755" i="20"/>
  <c r="Y2754" i="20"/>
  <c r="Y2753" i="20"/>
  <c r="Y2752" i="20"/>
  <c r="Y2751" i="20"/>
  <c r="Y2750" i="20"/>
  <c r="Y2749" i="20"/>
  <c r="Y2748" i="20"/>
  <c r="Y2747" i="20"/>
  <c r="Y2746" i="20"/>
  <c r="Y2762" i="20"/>
  <c r="Y2763" i="20"/>
  <c r="Y2764" i="20"/>
  <c r="Y2765" i="20"/>
  <c r="Y2766" i="20"/>
  <c r="Y2767" i="20"/>
  <c r="Y2768" i="20"/>
  <c r="Y2769" i="20"/>
  <c r="Y2770" i="20"/>
  <c r="Y2771" i="20"/>
  <c r="Y2772" i="20"/>
  <c r="Y2773" i="20"/>
  <c r="Y2774" i="20"/>
  <c r="Y2775" i="20"/>
  <c r="Y2776" i="20"/>
  <c r="Y2777" i="20"/>
  <c r="J2777" i="20"/>
  <c r="J2759" i="20"/>
  <c r="J2773" i="20"/>
  <c r="J2771" i="20"/>
  <c r="J2769" i="20"/>
  <c r="J2749" i="20"/>
  <c r="J2751" i="20"/>
  <c r="J2767" i="20"/>
  <c r="J2753" i="20"/>
  <c r="J2747" i="20"/>
  <c r="J2760" i="20"/>
  <c r="J2758" i="20"/>
  <c r="J2772" i="20"/>
  <c r="J2768" i="20"/>
  <c r="J2764" i="20"/>
  <c r="J2770" i="20"/>
  <c r="J2763" i="20"/>
  <c r="J2776" i="20"/>
  <c r="J2774" i="20"/>
  <c r="J2756" i="20"/>
  <c r="J2750" i="20"/>
  <c r="J2748" i="20"/>
  <c r="J2754" i="20"/>
  <c r="J2766" i="20"/>
  <c r="J2752" i="20"/>
  <c r="J2761" i="20"/>
  <c r="J2775" i="20"/>
  <c r="J2757" i="20"/>
  <c r="J2755" i="20"/>
  <c r="J2765" i="20"/>
  <c r="AA2768" i="20" l="1"/>
  <c r="AA2752" i="20"/>
  <c r="AA2753" i="20"/>
  <c r="AA2769" i="20"/>
  <c r="AA2761" i="20"/>
  <c r="AA2777" i="20"/>
  <c r="AA2770" i="20"/>
  <c r="AA2754" i="20"/>
  <c r="AA2772" i="20"/>
  <c r="AA2756" i="20"/>
  <c r="AA2763" i="20"/>
  <c r="AA2747" i="20"/>
  <c r="AA2755" i="20"/>
  <c r="AA2771" i="20"/>
  <c r="AA2749" i="20"/>
  <c r="AA2765" i="20"/>
  <c r="AA2758" i="20"/>
  <c r="AA2774" i="20"/>
  <c r="AA2775" i="20"/>
  <c r="AA2759" i="20"/>
  <c r="AA2764" i="20"/>
  <c r="AA2748" i="20"/>
  <c r="AA2773" i="20"/>
  <c r="AA2757" i="20"/>
  <c r="AA2750" i="20"/>
  <c r="AA2766" i="20"/>
  <c r="AA2751" i="20"/>
  <c r="AA2767" i="20"/>
  <c r="AA2760" i="20"/>
  <c r="AA2776" i="20"/>
  <c r="W2790" i="20"/>
  <c r="X2790" i="20"/>
  <c r="W2794" i="20"/>
  <c r="X2794" i="20"/>
  <c r="X2804" i="20"/>
  <c r="W2804" i="20"/>
  <c r="W2806" i="20"/>
  <c r="X2806" i="20"/>
  <c r="W2809" i="20"/>
  <c r="X2809" i="20"/>
  <c r="W2786" i="20"/>
  <c r="X2786" i="20"/>
  <c r="W2781" i="20"/>
  <c r="X2781" i="20"/>
  <c r="W2784" i="20"/>
  <c r="X2784" i="20"/>
  <c r="X2780" i="20"/>
  <c r="W2780" i="20"/>
  <c r="W2778" i="20"/>
  <c r="X2778" i="20"/>
  <c r="W2793" i="20"/>
  <c r="X2793" i="20"/>
  <c r="W2797" i="20"/>
  <c r="X2797" i="20"/>
  <c r="W2796" i="20"/>
  <c r="X2796" i="20"/>
  <c r="W2789" i="20"/>
  <c r="X2789" i="20"/>
  <c r="W2792" i="20"/>
  <c r="X2792" i="20"/>
  <c r="X2783" i="20"/>
  <c r="W2783" i="20"/>
  <c r="W2803" i="20"/>
  <c r="X2803" i="20"/>
  <c r="W2805" i="20"/>
  <c r="X2805" i="20"/>
  <c r="X2808" i="20"/>
  <c r="W2808" i="20"/>
  <c r="X2799" i="20"/>
  <c r="W2799" i="20"/>
  <c r="X2788" i="20"/>
  <c r="W2788" i="20"/>
  <c r="W2802" i="20"/>
  <c r="X2802" i="20"/>
  <c r="W2800" i="20"/>
  <c r="X2800" i="20"/>
  <c r="W2787" i="20"/>
  <c r="X2787" i="20"/>
  <c r="X2779" i="20"/>
  <c r="W2779" i="20"/>
  <c r="W2782" i="20"/>
  <c r="X2782" i="20"/>
  <c r="W2785" i="20"/>
  <c r="X2785" i="20"/>
  <c r="X2791" i="20"/>
  <c r="W2791" i="20"/>
  <c r="X2775" i="20"/>
  <c r="W2775" i="20"/>
  <c r="W2795" i="20"/>
  <c r="X2795" i="20"/>
  <c r="W2798" i="20"/>
  <c r="X2798" i="20"/>
  <c r="W2801" i="20"/>
  <c r="X2801" i="20"/>
  <c r="X2807" i="20"/>
  <c r="W2807" i="20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O1330" i="18"/>
  <c r="O1331" i="18"/>
  <c r="O1332" i="18"/>
  <c r="O1333" i="18"/>
  <c r="O1334" i="18"/>
  <c r="O1335" i="18"/>
  <c r="O1336" i="18"/>
  <c r="O1337" i="18"/>
  <c r="O1338" i="18"/>
  <c r="O1339" i="18"/>
  <c r="O1340" i="18"/>
  <c r="O1341" i="18"/>
  <c r="O1342" i="18"/>
  <c r="O1343" i="18"/>
  <c r="O1344" i="18"/>
  <c r="O1345" i="18"/>
  <c r="O1346" i="18"/>
  <c r="O1347" i="18"/>
  <c r="O1348" i="18"/>
  <c r="O1349" i="18"/>
  <c r="O1350" i="18"/>
  <c r="O1351" i="18"/>
  <c r="O1352" i="18"/>
  <c r="J2719" i="20"/>
  <c r="J2711" i="20"/>
  <c r="J2717" i="20"/>
  <c r="J2703" i="20"/>
  <c r="J2721" i="20"/>
  <c r="K2712" i="20"/>
  <c r="K2723" i="20"/>
  <c r="J2740" i="20"/>
  <c r="K2732" i="20"/>
  <c r="J2736" i="20"/>
  <c r="K2745" i="20"/>
  <c r="J2725" i="20"/>
  <c r="K2734" i="20"/>
  <c r="K2718" i="20"/>
  <c r="J2743" i="20"/>
  <c r="K2710" i="20"/>
  <c r="K2697" i="20"/>
  <c r="J2707" i="20"/>
  <c r="J2718" i="20"/>
  <c r="J2704" i="20"/>
  <c r="K2727" i="20"/>
  <c r="K2735" i="20"/>
  <c r="K2736" i="20"/>
  <c r="J2738" i="20"/>
  <c r="J2737" i="20"/>
  <c r="J2746" i="20"/>
  <c r="K2746" i="20"/>
  <c r="K2716" i="20"/>
  <c r="K2706" i="20"/>
  <c r="J2742" i="20"/>
  <c r="J2733" i="20"/>
  <c r="J2708" i="20"/>
  <c r="K2742" i="20"/>
  <c r="K2721" i="20"/>
  <c r="J2723" i="20"/>
  <c r="J2722" i="20"/>
  <c r="J2762" i="20"/>
  <c r="K2731" i="20"/>
  <c r="K2702" i="20"/>
  <c r="K2707" i="20"/>
  <c r="J2705" i="20"/>
  <c r="K2709" i="20"/>
  <c r="J2715" i="20"/>
  <c r="J2716" i="20"/>
  <c r="K2725" i="20"/>
  <c r="K2741" i="20"/>
  <c r="K2744" i="20"/>
  <c r="J2714" i="20"/>
  <c r="K2739" i="20"/>
  <c r="K2720" i="20"/>
  <c r="K2762" i="20"/>
  <c r="J2727" i="20"/>
  <c r="K2726" i="20"/>
  <c r="K2729" i="20"/>
  <c r="K2722" i="20"/>
  <c r="K2724" i="20"/>
  <c r="K2743" i="20"/>
  <c r="K2737" i="20"/>
  <c r="K2740" i="20"/>
  <c r="K2728" i="20"/>
  <c r="J2709" i="20"/>
  <c r="K2705" i="20"/>
  <c r="J2731" i="20"/>
  <c r="K2703" i="20"/>
  <c r="J2706" i="20"/>
  <c r="J2734" i="20"/>
  <c r="K2704" i="20"/>
  <c r="J2735" i="20"/>
  <c r="J2712" i="20"/>
  <c r="J2745" i="20"/>
  <c r="J2744" i="20"/>
  <c r="J2713" i="20"/>
  <c r="K2714" i="20"/>
  <c r="J2739" i="20"/>
  <c r="J2732" i="20"/>
  <c r="J2741" i="20"/>
  <c r="J2702" i="20"/>
  <c r="K2708" i="20"/>
  <c r="J2720" i="20"/>
  <c r="J2710" i="20"/>
  <c r="J2730" i="20"/>
  <c r="J2729" i="20"/>
  <c r="K2715" i="20"/>
  <c r="J2724" i="20"/>
  <c r="J2726" i="20"/>
  <c r="K2717" i="20"/>
  <c r="J2728" i="20"/>
  <c r="K2713" i="20"/>
  <c r="K2730" i="20"/>
  <c r="K2701" i="20"/>
  <c r="K2719" i="20"/>
  <c r="K2711" i="20"/>
  <c r="K2738" i="20"/>
  <c r="K2733" i="20"/>
  <c r="AA2734" i="20" l="1"/>
  <c r="AA2719" i="20"/>
  <c r="AA2733" i="20"/>
  <c r="AA2718" i="20"/>
  <c r="AB2740" i="20"/>
  <c r="AB2725" i="20"/>
  <c r="AB2717" i="20"/>
  <c r="AB2732" i="20"/>
  <c r="AB2702" i="20"/>
  <c r="AB2706" i="20"/>
  <c r="AA2735" i="20"/>
  <c r="AA2720" i="20"/>
  <c r="AA2743" i="20"/>
  <c r="AA2728" i="20"/>
  <c r="AB2734" i="20"/>
  <c r="AB2719" i="20"/>
  <c r="AB2718" i="20"/>
  <c r="AB2733" i="20"/>
  <c r="AA2732" i="20"/>
  <c r="AA2717" i="20"/>
  <c r="AA2706" i="20"/>
  <c r="AA2702" i="20"/>
  <c r="AA2739" i="20"/>
  <c r="AA2724" i="20"/>
  <c r="AB2746" i="20"/>
  <c r="AB2762" i="20"/>
  <c r="AB2723" i="20"/>
  <c r="AB2738" i="20"/>
  <c r="AB2721" i="20"/>
  <c r="AB2736" i="20"/>
  <c r="AA2740" i="20"/>
  <c r="AA2725" i="20"/>
  <c r="AB2724" i="20"/>
  <c r="AB2739" i="20"/>
  <c r="AA2746" i="20"/>
  <c r="AA2762" i="20"/>
  <c r="AA2738" i="20"/>
  <c r="AA2723" i="20"/>
  <c r="AB2745" i="20"/>
  <c r="AB2730" i="20"/>
  <c r="AB2737" i="20"/>
  <c r="AA2745" i="20"/>
  <c r="AA2730" i="20"/>
  <c r="AA2737" i="20"/>
  <c r="AA2722" i="20"/>
  <c r="AA2736" i="20"/>
  <c r="AA2721" i="20"/>
  <c r="AB2728" i="20"/>
  <c r="AB2743" i="20"/>
  <c r="AB2720" i="20"/>
  <c r="AB2735" i="20"/>
  <c r="AB2744" i="20"/>
  <c r="AB2729" i="20"/>
  <c r="AA2729" i="20"/>
  <c r="AA2744" i="20"/>
  <c r="AB2726" i="20"/>
  <c r="AB2741" i="20"/>
  <c r="AA2741" i="20"/>
  <c r="AA2726" i="20"/>
  <c r="AB2713" i="20"/>
  <c r="AB2711" i="20"/>
  <c r="AA2711" i="20"/>
  <c r="AA2713" i="20"/>
  <c r="AB2703" i="20"/>
  <c r="AB2707" i="20"/>
  <c r="AB2715" i="20"/>
  <c r="AB2714" i="20"/>
  <c r="AA2707" i="20"/>
  <c r="AA2703" i="20"/>
  <c r="AA2715" i="20"/>
  <c r="AA2714" i="20"/>
  <c r="AA2704" i="20"/>
  <c r="AA2708" i="20"/>
  <c r="AA2716" i="20"/>
  <c r="AA2731" i="20"/>
  <c r="AB2704" i="20"/>
  <c r="AB2708" i="20"/>
  <c r="AB2716" i="20"/>
  <c r="AB2731" i="20"/>
  <c r="AB2710" i="20"/>
  <c r="AB2712" i="20"/>
  <c r="AA2712" i="20"/>
  <c r="AA2710" i="20"/>
  <c r="AA2709" i="20"/>
  <c r="AA2705" i="20"/>
  <c r="AB2727" i="20"/>
  <c r="AB2742" i="20"/>
  <c r="AB2705" i="20"/>
  <c r="AB2709" i="20"/>
  <c r="AA2742" i="20"/>
  <c r="AA2727" i="20"/>
  <c r="AB2697" i="20"/>
  <c r="AB2701" i="20"/>
  <c r="X2759" i="20"/>
  <c r="W2759" i="20"/>
  <c r="AB2722" i="20"/>
  <c r="E3" i="18" l="1"/>
  <c r="B3" i="18" s="1"/>
  <c r="E4" i="18"/>
  <c r="B4" i="18" s="1"/>
  <c r="E5" i="18"/>
  <c r="B5" i="18" s="1"/>
  <c r="E6" i="18"/>
  <c r="B6" i="18" s="1"/>
  <c r="E7" i="18"/>
  <c r="B7" i="18" s="1"/>
  <c r="E8" i="18"/>
  <c r="B8" i="18" s="1"/>
  <c r="E9" i="18"/>
  <c r="B9" i="18" s="1"/>
  <c r="E10" i="18"/>
  <c r="B10" i="18" s="1"/>
  <c r="E11" i="18"/>
  <c r="B11" i="18" s="1"/>
  <c r="E12" i="18"/>
  <c r="B12" i="18" s="1"/>
  <c r="E13" i="18"/>
  <c r="B13" i="18" s="1"/>
  <c r="E14" i="18"/>
  <c r="B14" i="18" s="1"/>
  <c r="E15" i="18"/>
  <c r="B15" i="18" s="1"/>
  <c r="E16" i="18"/>
  <c r="B16" i="18" s="1"/>
  <c r="E17" i="18"/>
  <c r="B17" i="18" s="1"/>
  <c r="E18" i="18"/>
  <c r="B18" i="18" s="1"/>
  <c r="E19" i="18"/>
  <c r="B19" i="18" s="1"/>
  <c r="E20" i="18"/>
  <c r="B20" i="18" s="1"/>
  <c r="E21" i="18"/>
  <c r="B21" i="18" s="1"/>
  <c r="E22" i="18"/>
  <c r="B22" i="18" s="1"/>
  <c r="E23" i="18"/>
  <c r="B23" i="18" s="1"/>
  <c r="E24" i="18"/>
  <c r="B24" i="18" s="1"/>
  <c r="E25" i="18"/>
  <c r="B25" i="18" s="1"/>
  <c r="E26" i="18"/>
  <c r="B26" i="18" s="1"/>
  <c r="E27" i="18"/>
  <c r="B27" i="18" s="1"/>
  <c r="E28" i="18"/>
  <c r="B28" i="18" s="1"/>
  <c r="E29" i="18"/>
  <c r="B29" i="18" s="1"/>
  <c r="E30" i="18"/>
  <c r="B30" i="18" s="1"/>
  <c r="E31" i="18"/>
  <c r="B31" i="18" s="1"/>
  <c r="E32" i="18"/>
  <c r="B32" i="18" s="1"/>
  <c r="E33" i="18"/>
  <c r="B33" i="18" s="1"/>
  <c r="E34" i="18"/>
  <c r="B34" i="18" s="1"/>
  <c r="E35" i="18"/>
  <c r="B35" i="18" s="1"/>
  <c r="E36" i="18"/>
  <c r="B36" i="18" s="1"/>
  <c r="E37" i="18"/>
  <c r="B37" i="18" s="1"/>
  <c r="E38" i="18"/>
  <c r="B38" i="18" s="1"/>
  <c r="E39" i="18"/>
  <c r="B39" i="18" s="1"/>
  <c r="E40" i="18"/>
  <c r="B40" i="18" s="1"/>
  <c r="E41" i="18"/>
  <c r="B41" i="18" s="1"/>
  <c r="E42" i="18"/>
  <c r="B42" i="18" s="1"/>
  <c r="E43" i="18"/>
  <c r="B43" i="18" s="1"/>
  <c r="E44" i="18"/>
  <c r="B44" i="18" s="1"/>
  <c r="E45" i="18"/>
  <c r="B45" i="18" s="1"/>
  <c r="E46" i="18"/>
  <c r="B46" i="18" s="1"/>
  <c r="E47" i="18"/>
  <c r="B47" i="18" s="1"/>
  <c r="E48" i="18"/>
  <c r="B48" i="18" s="1"/>
  <c r="E49" i="18"/>
  <c r="B49" i="18" s="1"/>
  <c r="E50" i="18"/>
  <c r="B50" i="18" s="1"/>
  <c r="E51" i="18"/>
  <c r="B51" i="18" s="1"/>
  <c r="E52" i="18"/>
  <c r="B52" i="18" s="1"/>
  <c r="E53" i="18"/>
  <c r="B53" i="18" s="1"/>
  <c r="E54" i="18"/>
  <c r="B54" i="18" s="1"/>
  <c r="E55" i="18"/>
  <c r="B55" i="18" s="1"/>
  <c r="E56" i="18"/>
  <c r="B56" i="18" s="1"/>
  <c r="E57" i="18"/>
  <c r="B57" i="18" s="1"/>
  <c r="E58" i="18"/>
  <c r="B58" i="18" s="1"/>
  <c r="E59" i="18"/>
  <c r="B59" i="18" s="1"/>
  <c r="E60" i="18"/>
  <c r="B60" i="18" s="1"/>
  <c r="E61" i="18"/>
  <c r="B61" i="18" s="1"/>
  <c r="E62" i="18"/>
  <c r="B62" i="18" s="1"/>
  <c r="E63" i="18"/>
  <c r="B63" i="18" s="1"/>
  <c r="E64" i="18"/>
  <c r="B64" i="18" s="1"/>
  <c r="E65" i="18"/>
  <c r="B65" i="18" s="1"/>
  <c r="E66" i="18"/>
  <c r="B66" i="18" s="1"/>
  <c r="E67" i="18"/>
  <c r="B67" i="18" s="1"/>
  <c r="E68" i="18"/>
  <c r="B68" i="18" s="1"/>
  <c r="E69" i="18"/>
  <c r="B69" i="18" s="1"/>
  <c r="E70" i="18"/>
  <c r="B70" i="18" s="1"/>
  <c r="E71" i="18"/>
  <c r="B71" i="18" s="1"/>
  <c r="E72" i="18"/>
  <c r="B72" i="18" s="1"/>
  <c r="E73" i="18"/>
  <c r="B73" i="18" s="1"/>
  <c r="E74" i="18"/>
  <c r="B74" i="18" s="1"/>
  <c r="E75" i="18"/>
  <c r="B75" i="18" s="1"/>
  <c r="E76" i="18"/>
  <c r="B76" i="18" s="1"/>
  <c r="E77" i="18"/>
  <c r="B77" i="18" s="1"/>
  <c r="E78" i="18"/>
  <c r="B78" i="18" s="1"/>
  <c r="E79" i="18"/>
  <c r="B79" i="18" s="1"/>
  <c r="E80" i="18"/>
  <c r="B80" i="18" s="1"/>
  <c r="E81" i="18"/>
  <c r="B81" i="18" s="1"/>
  <c r="E82" i="18"/>
  <c r="B82" i="18" s="1"/>
  <c r="E83" i="18"/>
  <c r="B83" i="18" s="1"/>
  <c r="E84" i="18"/>
  <c r="B84" i="18" s="1"/>
  <c r="E85" i="18"/>
  <c r="B85" i="18" s="1"/>
  <c r="E86" i="18"/>
  <c r="B86" i="18" s="1"/>
  <c r="E87" i="18"/>
  <c r="B87" i="18" s="1"/>
  <c r="E88" i="18"/>
  <c r="B88" i="18" s="1"/>
  <c r="E89" i="18"/>
  <c r="B89" i="18" s="1"/>
  <c r="E90" i="18"/>
  <c r="B90" i="18" s="1"/>
  <c r="E91" i="18"/>
  <c r="B91" i="18" s="1"/>
  <c r="E92" i="18"/>
  <c r="B92" i="18" s="1"/>
  <c r="E93" i="18"/>
  <c r="B93" i="18" s="1"/>
  <c r="E94" i="18"/>
  <c r="B94" i="18" s="1"/>
  <c r="E95" i="18"/>
  <c r="B95" i="18" s="1"/>
  <c r="E96" i="18"/>
  <c r="B96" i="18" s="1"/>
  <c r="E97" i="18"/>
  <c r="B97" i="18" s="1"/>
  <c r="E98" i="18"/>
  <c r="B98" i="18" s="1"/>
  <c r="E99" i="18"/>
  <c r="B99" i="18" s="1"/>
  <c r="E100" i="18"/>
  <c r="B100" i="18" s="1"/>
  <c r="E101" i="18"/>
  <c r="B101" i="18" s="1"/>
  <c r="E102" i="18"/>
  <c r="B102" i="18" s="1"/>
  <c r="E103" i="18"/>
  <c r="B103" i="18" s="1"/>
  <c r="E104" i="18"/>
  <c r="B104" i="18" s="1"/>
  <c r="E105" i="18"/>
  <c r="B105" i="18" s="1"/>
  <c r="E106" i="18"/>
  <c r="B106" i="18" s="1"/>
  <c r="E107" i="18"/>
  <c r="B107" i="18" s="1"/>
  <c r="E108" i="18"/>
  <c r="B108" i="18" s="1"/>
  <c r="E109" i="18"/>
  <c r="B109" i="18" s="1"/>
  <c r="E110" i="18"/>
  <c r="B110" i="18" s="1"/>
  <c r="E111" i="18"/>
  <c r="B111" i="18" s="1"/>
  <c r="E112" i="18"/>
  <c r="B112" i="18" s="1"/>
  <c r="E113" i="18"/>
  <c r="B113" i="18" s="1"/>
  <c r="E114" i="18"/>
  <c r="B114" i="18" s="1"/>
  <c r="E115" i="18"/>
  <c r="B115" i="18" s="1"/>
  <c r="E116" i="18"/>
  <c r="B116" i="18" s="1"/>
  <c r="E117" i="18"/>
  <c r="B117" i="18" s="1"/>
  <c r="E118" i="18"/>
  <c r="B118" i="18" s="1"/>
  <c r="E119" i="18"/>
  <c r="B119" i="18" s="1"/>
  <c r="E120" i="18"/>
  <c r="B120" i="18" s="1"/>
  <c r="E121" i="18"/>
  <c r="B121" i="18" s="1"/>
  <c r="E122" i="18"/>
  <c r="B122" i="18" s="1"/>
  <c r="E123" i="18"/>
  <c r="B123" i="18" s="1"/>
  <c r="E124" i="18"/>
  <c r="B124" i="18" s="1"/>
  <c r="E125" i="18"/>
  <c r="B125" i="18" s="1"/>
  <c r="E126" i="18"/>
  <c r="B126" i="18" s="1"/>
  <c r="E127" i="18"/>
  <c r="B127" i="18" s="1"/>
  <c r="E128" i="18"/>
  <c r="B128" i="18" s="1"/>
  <c r="E129" i="18"/>
  <c r="B129" i="18" s="1"/>
  <c r="E130" i="18"/>
  <c r="B130" i="18" s="1"/>
  <c r="E131" i="18"/>
  <c r="B131" i="18" s="1"/>
  <c r="E132" i="18"/>
  <c r="B132" i="18" s="1"/>
  <c r="E133" i="18"/>
  <c r="B133" i="18" s="1"/>
  <c r="E134" i="18"/>
  <c r="B134" i="18" s="1"/>
  <c r="E135" i="18"/>
  <c r="B135" i="18" s="1"/>
  <c r="E136" i="18"/>
  <c r="B136" i="18" s="1"/>
  <c r="E137" i="18"/>
  <c r="B137" i="18" s="1"/>
  <c r="E138" i="18"/>
  <c r="B138" i="18" s="1"/>
  <c r="E139" i="18"/>
  <c r="B139" i="18" s="1"/>
  <c r="E140" i="18"/>
  <c r="B140" i="18" s="1"/>
  <c r="E141" i="18"/>
  <c r="B141" i="18" s="1"/>
  <c r="E142" i="18"/>
  <c r="B142" i="18" s="1"/>
  <c r="E143" i="18"/>
  <c r="B143" i="18" s="1"/>
  <c r="E144" i="18"/>
  <c r="B144" i="18" s="1"/>
  <c r="E145" i="18"/>
  <c r="B145" i="18" s="1"/>
  <c r="E146" i="18"/>
  <c r="B146" i="18" s="1"/>
  <c r="E147" i="18"/>
  <c r="B147" i="18" s="1"/>
  <c r="E148" i="18"/>
  <c r="B148" i="18" s="1"/>
  <c r="E149" i="18"/>
  <c r="B149" i="18" s="1"/>
  <c r="E150" i="18"/>
  <c r="B150" i="18" s="1"/>
  <c r="E151" i="18"/>
  <c r="B151" i="18" s="1"/>
  <c r="E152" i="18"/>
  <c r="B152" i="18" s="1"/>
  <c r="E153" i="18"/>
  <c r="B153" i="18" s="1"/>
  <c r="E154" i="18"/>
  <c r="B154" i="18" s="1"/>
  <c r="E155" i="18"/>
  <c r="B155" i="18" s="1"/>
  <c r="E156" i="18"/>
  <c r="B156" i="18" s="1"/>
  <c r="E157" i="18"/>
  <c r="B157" i="18" s="1"/>
  <c r="E158" i="18"/>
  <c r="B158" i="18" s="1"/>
  <c r="E159" i="18"/>
  <c r="B159" i="18" s="1"/>
  <c r="E160" i="18"/>
  <c r="B160" i="18" s="1"/>
  <c r="E161" i="18"/>
  <c r="B161" i="18" s="1"/>
  <c r="E162" i="18"/>
  <c r="B162" i="18" s="1"/>
  <c r="E163" i="18"/>
  <c r="B163" i="18" s="1"/>
  <c r="E164" i="18"/>
  <c r="B164" i="18" s="1"/>
  <c r="E165" i="18"/>
  <c r="B165" i="18" s="1"/>
  <c r="E166" i="18"/>
  <c r="B166" i="18" s="1"/>
  <c r="E167" i="18"/>
  <c r="B167" i="18" s="1"/>
  <c r="E168" i="18"/>
  <c r="B168" i="18" s="1"/>
  <c r="E169" i="18"/>
  <c r="B169" i="18" s="1"/>
  <c r="E170" i="18"/>
  <c r="B170" i="18" s="1"/>
  <c r="E171" i="18"/>
  <c r="B171" i="18" s="1"/>
  <c r="E172" i="18"/>
  <c r="B172" i="18" s="1"/>
  <c r="E173" i="18"/>
  <c r="B173" i="18" s="1"/>
  <c r="E174" i="18"/>
  <c r="B174" i="18" s="1"/>
  <c r="E175" i="18"/>
  <c r="B175" i="18" s="1"/>
  <c r="E176" i="18"/>
  <c r="B176" i="18" s="1"/>
  <c r="E177" i="18"/>
  <c r="B177" i="18" s="1"/>
  <c r="E178" i="18"/>
  <c r="B178" i="18" s="1"/>
  <c r="E179" i="18"/>
  <c r="B179" i="18" s="1"/>
  <c r="E180" i="18"/>
  <c r="B180" i="18" s="1"/>
  <c r="E181" i="18"/>
  <c r="B181" i="18" s="1"/>
  <c r="E182" i="18"/>
  <c r="B182" i="18" s="1"/>
  <c r="E183" i="18"/>
  <c r="B183" i="18" s="1"/>
  <c r="E184" i="18"/>
  <c r="B184" i="18" s="1"/>
  <c r="E185" i="18"/>
  <c r="B185" i="18" s="1"/>
  <c r="E186" i="18"/>
  <c r="B186" i="18" s="1"/>
  <c r="E187" i="18"/>
  <c r="B187" i="18" s="1"/>
  <c r="E188" i="18"/>
  <c r="B188" i="18" s="1"/>
  <c r="E189" i="18"/>
  <c r="B189" i="18" s="1"/>
  <c r="E190" i="18"/>
  <c r="B190" i="18" s="1"/>
  <c r="E191" i="18"/>
  <c r="B191" i="18" s="1"/>
  <c r="E192" i="18"/>
  <c r="B192" i="18" s="1"/>
  <c r="E193" i="18"/>
  <c r="B193" i="18" s="1"/>
  <c r="E194" i="18"/>
  <c r="B194" i="18" s="1"/>
  <c r="E195" i="18"/>
  <c r="B195" i="18" s="1"/>
  <c r="E196" i="18"/>
  <c r="B196" i="18" s="1"/>
  <c r="E197" i="18"/>
  <c r="B197" i="18" s="1"/>
  <c r="E198" i="18"/>
  <c r="B198" i="18" s="1"/>
  <c r="E199" i="18"/>
  <c r="B199" i="18" s="1"/>
  <c r="E200" i="18"/>
  <c r="B200" i="18" s="1"/>
  <c r="E201" i="18"/>
  <c r="B201" i="18" s="1"/>
  <c r="E202" i="18"/>
  <c r="B202" i="18" s="1"/>
  <c r="E203" i="18"/>
  <c r="B203" i="18" s="1"/>
  <c r="E204" i="18"/>
  <c r="B204" i="18" s="1"/>
  <c r="E205" i="18"/>
  <c r="B205" i="18" s="1"/>
  <c r="E206" i="18"/>
  <c r="B206" i="18" s="1"/>
  <c r="E207" i="18"/>
  <c r="B207" i="18" s="1"/>
  <c r="E208" i="18"/>
  <c r="B208" i="18" s="1"/>
  <c r="E209" i="18"/>
  <c r="B209" i="18" s="1"/>
  <c r="E210" i="18"/>
  <c r="B210" i="18" s="1"/>
  <c r="E211" i="18"/>
  <c r="B211" i="18" s="1"/>
  <c r="E212" i="18"/>
  <c r="B212" i="18" s="1"/>
  <c r="E213" i="18"/>
  <c r="B213" i="18" s="1"/>
  <c r="E214" i="18"/>
  <c r="B214" i="18" s="1"/>
  <c r="E215" i="18"/>
  <c r="B215" i="18" s="1"/>
  <c r="E216" i="18"/>
  <c r="B216" i="18" s="1"/>
  <c r="E217" i="18"/>
  <c r="B217" i="18" s="1"/>
  <c r="E218" i="18"/>
  <c r="B218" i="18" s="1"/>
  <c r="E219" i="18"/>
  <c r="B219" i="18" s="1"/>
  <c r="E220" i="18"/>
  <c r="B220" i="18" s="1"/>
  <c r="E221" i="18"/>
  <c r="B221" i="18" s="1"/>
  <c r="E222" i="18"/>
  <c r="B222" i="18" s="1"/>
  <c r="E223" i="18"/>
  <c r="B223" i="18" s="1"/>
  <c r="E224" i="18"/>
  <c r="B224" i="18" s="1"/>
  <c r="E225" i="18"/>
  <c r="B225" i="18" s="1"/>
  <c r="E226" i="18"/>
  <c r="B226" i="18" s="1"/>
  <c r="E227" i="18"/>
  <c r="B227" i="18" s="1"/>
  <c r="E228" i="18"/>
  <c r="B228" i="18" s="1"/>
  <c r="E229" i="18"/>
  <c r="B229" i="18" s="1"/>
  <c r="E230" i="18"/>
  <c r="B230" i="18" s="1"/>
  <c r="E231" i="18"/>
  <c r="B231" i="18" s="1"/>
  <c r="E232" i="18"/>
  <c r="B232" i="18" s="1"/>
  <c r="E233" i="18"/>
  <c r="B233" i="18" s="1"/>
  <c r="E234" i="18"/>
  <c r="B234" i="18" s="1"/>
  <c r="E235" i="18"/>
  <c r="B235" i="18" s="1"/>
  <c r="E236" i="18"/>
  <c r="B236" i="18" s="1"/>
  <c r="E237" i="18"/>
  <c r="B237" i="18" s="1"/>
  <c r="E238" i="18"/>
  <c r="B238" i="18" s="1"/>
  <c r="E239" i="18"/>
  <c r="B239" i="18" s="1"/>
  <c r="E240" i="18"/>
  <c r="B240" i="18" s="1"/>
  <c r="E241" i="18"/>
  <c r="B241" i="18" s="1"/>
  <c r="E242" i="18"/>
  <c r="B242" i="18" s="1"/>
  <c r="E243" i="18"/>
  <c r="B243" i="18" s="1"/>
  <c r="E244" i="18"/>
  <c r="B244" i="18" s="1"/>
  <c r="E245" i="18"/>
  <c r="B245" i="18" s="1"/>
  <c r="E246" i="18"/>
  <c r="B246" i="18" s="1"/>
  <c r="E247" i="18"/>
  <c r="B247" i="18" s="1"/>
  <c r="E248" i="18"/>
  <c r="B248" i="18" s="1"/>
  <c r="E249" i="18"/>
  <c r="B249" i="18" s="1"/>
  <c r="E250" i="18"/>
  <c r="B250" i="18" s="1"/>
  <c r="E251" i="18"/>
  <c r="B251" i="18" s="1"/>
  <c r="E252" i="18"/>
  <c r="B252" i="18" s="1"/>
  <c r="E253" i="18"/>
  <c r="B253" i="18" s="1"/>
  <c r="E254" i="18"/>
  <c r="B254" i="18" s="1"/>
  <c r="E255" i="18"/>
  <c r="B255" i="18" s="1"/>
  <c r="E256" i="18"/>
  <c r="B256" i="18" s="1"/>
  <c r="E257" i="18"/>
  <c r="B257" i="18" s="1"/>
  <c r="E258" i="18"/>
  <c r="B258" i="18" s="1"/>
  <c r="E259" i="18"/>
  <c r="B259" i="18" s="1"/>
  <c r="E260" i="18"/>
  <c r="B260" i="18" s="1"/>
  <c r="E261" i="18"/>
  <c r="B261" i="18" s="1"/>
  <c r="E262" i="18"/>
  <c r="B262" i="18" s="1"/>
  <c r="E263" i="18"/>
  <c r="B263" i="18" s="1"/>
  <c r="E264" i="18"/>
  <c r="B264" i="18" s="1"/>
  <c r="E265" i="18"/>
  <c r="B265" i="18" s="1"/>
  <c r="E266" i="18"/>
  <c r="B266" i="18" s="1"/>
  <c r="E267" i="18"/>
  <c r="B267" i="18" s="1"/>
  <c r="E268" i="18"/>
  <c r="B268" i="18" s="1"/>
  <c r="E269" i="18"/>
  <c r="B269" i="18" s="1"/>
  <c r="E270" i="18"/>
  <c r="B270" i="18" s="1"/>
  <c r="E271" i="18"/>
  <c r="B271" i="18" s="1"/>
  <c r="E272" i="18"/>
  <c r="B272" i="18" s="1"/>
  <c r="E273" i="18"/>
  <c r="B273" i="18" s="1"/>
  <c r="E274" i="18"/>
  <c r="B274" i="18" s="1"/>
  <c r="E275" i="18"/>
  <c r="B275" i="18" s="1"/>
  <c r="E276" i="18"/>
  <c r="B276" i="18" s="1"/>
  <c r="E277" i="18"/>
  <c r="B277" i="18" s="1"/>
  <c r="E278" i="18"/>
  <c r="B278" i="18" s="1"/>
  <c r="E279" i="18"/>
  <c r="B279" i="18" s="1"/>
  <c r="E280" i="18"/>
  <c r="B280" i="18" s="1"/>
  <c r="E281" i="18"/>
  <c r="B281" i="18" s="1"/>
  <c r="E282" i="18"/>
  <c r="B282" i="18" s="1"/>
  <c r="E283" i="18"/>
  <c r="B283" i="18" s="1"/>
  <c r="E284" i="18"/>
  <c r="B284" i="18" s="1"/>
  <c r="E285" i="18"/>
  <c r="B285" i="18" s="1"/>
  <c r="E286" i="18"/>
  <c r="B286" i="18" s="1"/>
  <c r="E287" i="18"/>
  <c r="B287" i="18" s="1"/>
  <c r="E288" i="18"/>
  <c r="B288" i="18" s="1"/>
  <c r="E289" i="18"/>
  <c r="B289" i="18" s="1"/>
  <c r="E290" i="18"/>
  <c r="B290" i="18" s="1"/>
  <c r="E291" i="18"/>
  <c r="B291" i="18" s="1"/>
  <c r="E292" i="18"/>
  <c r="B292" i="18" s="1"/>
  <c r="E293" i="18"/>
  <c r="B293" i="18" s="1"/>
  <c r="E294" i="18"/>
  <c r="B294" i="18" s="1"/>
  <c r="E295" i="18"/>
  <c r="B295" i="18" s="1"/>
  <c r="E296" i="18"/>
  <c r="B296" i="18" s="1"/>
  <c r="E297" i="18"/>
  <c r="B297" i="18" s="1"/>
  <c r="E298" i="18"/>
  <c r="B298" i="18" s="1"/>
  <c r="E299" i="18"/>
  <c r="B299" i="18" s="1"/>
  <c r="E300" i="18"/>
  <c r="B300" i="18" s="1"/>
  <c r="E301" i="18"/>
  <c r="B301" i="18" s="1"/>
  <c r="E302" i="18"/>
  <c r="B302" i="18" s="1"/>
  <c r="E303" i="18"/>
  <c r="B303" i="18" s="1"/>
  <c r="E304" i="18"/>
  <c r="B304" i="18" s="1"/>
  <c r="E305" i="18"/>
  <c r="B305" i="18" s="1"/>
  <c r="E306" i="18"/>
  <c r="B306" i="18" s="1"/>
  <c r="E307" i="18"/>
  <c r="B307" i="18" s="1"/>
  <c r="E308" i="18"/>
  <c r="B308" i="18" s="1"/>
  <c r="E309" i="18"/>
  <c r="B309" i="18" s="1"/>
  <c r="E310" i="18"/>
  <c r="B310" i="18" s="1"/>
  <c r="E311" i="18"/>
  <c r="B311" i="18" s="1"/>
  <c r="E312" i="18"/>
  <c r="B312" i="18" s="1"/>
  <c r="E313" i="18"/>
  <c r="B313" i="18" s="1"/>
  <c r="E314" i="18"/>
  <c r="B314" i="18" s="1"/>
  <c r="E315" i="18"/>
  <c r="B315" i="18" s="1"/>
  <c r="E316" i="18"/>
  <c r="B316" i="18" s="1"/>
  <c r="E317" i="18"/>
  <c r="B317" i="18" s="1"/>
  <c r="E318" i="18"/>
  <c r="B318" i="18" s="1"/>
  <c r="E319" i="18"/>
  <c r="B319" i="18" s="1"/>
  <c r="E320" i="18"/>
  <c r="B320" i="18" s="1"/>
  <c r="E321" i="18"/>
  <c r="B321" i="18" s="1"/>
  <c r="E322" i="18"/>
  <c r="B322" i="18" s="1"/>
  <c r="E323" i="18"/>
  <c r="B323" i="18" s="1"/>
  <c r="E324" i="18"/>
  <c r="B324" i="18" s="1"/>
  <c r="E325" i="18"/>
  <c r="B325" i="18" s="1"/>
  <c r="E326" i="18"/>
  <c r="B326" i="18" s="1"/>
  <c r="E327" i="18"/>
  <c r="B327" i="18" s="1"/>
  <c r="E328" i="18"/>
  <c r="B328" i="18" s="1"/>
  <c r="E329" i="18"/>
  <c r="B329" i="18" s="1"/>
  <c r="E330" i="18"/>
  <c r="B330" i="18" s="1"/>
  <c r="E331" i="18"/>
  <c r="B331" i="18" s="1"/>
  <c r="E332" i="18"/>
  <c r="B332" i="18" s="1"/>
  <c r="E333" i="18"/>
  <c r="B333" i="18" s="1"/>
  <c r="E334" i="18"/>
  <c r="B334" i="18" s="1"/>
  <c r="E335" i="18"/>
  <c r="B335" i="18" s="1"/>
  <c r="E336" i="18"/>
  <c r="B336" i="18" s="1"/>
  <c r="E337" i="18"/>
  <c r="B337" i="18" s="1"/>
  <c r="E338" i="18"/>
  <c r="B338" i="18" s="1"/>
  <c r="E339" i="18"/>
  <c r="B339" i="18" s="1"/>
  <c r="E340" i="18"/>
  <c r="B340" i="18" s="1"/>
  <c r="E341" i="18"/>
  <c r="B341" i="18" s="1"/>
  <c r="E342" i="18"/>
  <c r="B342" i="18" s="1"/>
  <c r="E343" i="18"/>
  <c r="B343" i="18" s="1"/>
  <c r="E344" i="18"/>
  <c r="B344" i="18" s="1"/>
  <c r="E345" i="18"/>
  <c r="B345" i="18" s="1"/>
  <c r="E346" i="18"/>
  <c r="B346" i="18" s="1"/>
  <c r="E347" i="18"/>
  <c r="B347" i="18" s="1"/>
  <c r="E348" i="18"/>
  <c r="B348" i="18" s="1"/>
  <c r="E349" i="18"/>
  <c r="B349" i="18" s="1"/>
  <c r="E350" i="18"/>
  <c r="B350" i="18" s="1"/>
  <c r="E351" i="18"/>
  <c r="B351" i="18" s="1"/>
  <c r="E352" i="18"/>
  <c r="B352" i="18" s="1"/>
  <c r="E353" i="18"/>
  <c r="B353" i="18" s="1"/>
  <c r="E354" i="18"/>
  <c r="B354" i="18" s="1"/>
  <c r="E355" i="18"/>
  <c r="B355" i="18" s="1"/>
  <c r="E356" i="18"/>
  <c r="B356" i="18" s="1"/>
  <c r="E357" i="18"/>
  <c r="B357" i="18" s="1"/>
  <c r="E358" i="18"/>
  <c r="B358" i="18" s="1"/>
  <c r="E359" i="18"/>
  <c r="B359" i="18" s="1"/>
  <c r="E360" i="18"/>
  <c r="B360" i="18" s="1"/>
  <c r="E361" i="18"/>
  <c r="B361" i="18" s="1"/>
  <c r="E362" i="18"/>
  <c r="B362" i="18" s="1"/>
  <c r="E363" i="18"/>
  <c r="B363" i="18" s="1"/>
  <c r="E364" i="18"/>
  <c r="B364" i="18" s="1"/>
  <c r="E365" i="18"/>
  <c r="B365" i="18" s="1"/>
  <c r="E366" i="18"/>
  <c r="B366" i="18" s="1"/>
  <c r="E367" i="18"/>
  <c r="B367" i="18" s="1"/>
  <c r="E368" i="18"/>
  <c r="B368" i="18" s="1"/>
  <c r="E369" i="18"/>
  <c r="B369" i="18" s="1"/>
  <c r="E370" i="18"/>
  <c r="B370" i="18" s="1"/>
  <c r="E371" i="18"/>
  <c r="B371" i="18" s="1"/>
  <c r="E372" i="18"/>
  <c r="B372" i="18" s="1"/>
  <c r="E373" i="18"/>
  <c r="B373" i="18" s="1"/>
  <c r="E374" i="18"/>
  <c r="B374" i="18" s="1"/>
  <c r="E375" i="18"/>
  <c r="B375" i="18" s="1"/>
  <c r="E376" i="18"/>
  <c r="B376" i="18" s="1"/>
  <c r="E377" i="18"/>
  <c r="B377" i="18" s="1"/>
  <c r="E378" i="18"/>
  <c r="B378" i="18" s="1"/>
  <c r="E379" i="18"/>
  <c r="B379" i="18" s="1"/>
  <c r="E380" i="18"/>
  <c r="B380" i="18" s="1"/>
  <c r="E381" i="18"/>
  <c r="B381" i="18" s="1"/>
  <c r="E382" i="18"/>
  <c r="B382" i="18" s="1"/>
  <c r="E383" i="18"/>
  <c r="B383" i="18" s="1"/>
  <c r="E384" i="18"/>
  <c r="B384" i="18" s="1"/>
  <c r="E385" i="18"/>
  <c r="B385" i="18" s="1"/>
  <c r="E386" i="18"/>
  <c r="B386" i="18" s="1"/>
  <c r="E387" i="18"/>
  <c r="B387" i="18" s="1"/>
  <c r="E388" i="18"/>
  <c r="B388" i="18" s="1"/>
  <c r="E389" i="18"/>
  <c r="B389" i="18" s="1"/>
  <c r="E390" i="18"/>
  <c r="B390" i="18" s="1"/>
  <c r="E391" i="18"/>
  <c r="B391" i="18" s="1"/>
  <c r="E392" i="18"/>
  <c r="B392" i="18" s="1"/>
  <c r="E393" i="18"/>
  <c r="B393" i="18" s="1"/>
  <c r="E394" i="18"/>
  <c r="B394" i="18" s="1"/>
  <c r="E395" i="18"/>
  <c r="B395" i="18" s="1"/>
  <c r="E396" i="18"/>
  <c r="B396" i="18" s="1"/>
  <c r="E397" i="18"/>
  <c r="B397" i="18" s="1"/>
  <c r="E398" i="18"/>
  <c r="B398" i="18" s="1"/>
  <c r="E399" i="18"/>
  <c r="B399" i="18" s="1"/>
  <c r="E400" i="18"/>
  <c r="B400" i="18" s="1"/>
  <c r="E401" i="18"/>
  <c r="B401" i="18" s="1"/>
  <c r="E402" i="18"/>
  <c r="B402" i="18" s="1"/>
  <c r="E403" i="18"/>
  <c r="B403" i="18" s="1"/>
  <c r="E404" i="18"/>
  <c r="B404" i="18" s="1"/>
  <c r="E405" i="18"/>
  <c r="B405" i="18" s="1"/>
  <c r="E406" i="18"/>
  <c r="B406" i="18" s="1"/>
  <c r="E407" i="18"/>
  <c r="B407" i="18" s="1"/>
  <c r="E408" i="18"/>
  <c r="B408" i="18" s="1"/>
  <c r="E409" i="18"/>
  <c r="B409" i="18" s="1"/>
  <c r="E410" i="18"/>
  <c r="B410" i="18" s="1"/>
  <c r="E411" i="18"/>
  <c r="B411" i="18" s="1"/>
  <c r="E412" i="18"/>
  <c r="B412" i="18" s="1"/>
  <c r="E413" i="18"/>
  <c r="B413" i="18" s="1"/>
  <c r="E414" i="18"/>
  <c r="B414" i="18" s="1"/>
  <c r="E415" i="18"/>
  <c r="B415" i="18" s="1"/>
  <c r="E416" i="18"/>
  <c r="B416" i="18" s="1"/>
  <c r="E417" i="18"/>
  <c r="B417" i="18" s="1"/>
  <c r="E418" i="18"/>
  <c r="B418" i="18" s="1"/>
  <c r="E419" i="18"/>
  <c r="B419" i="18" s="1"/>
  <c r="E420" i="18"/>
  <c r="B420" i="18" s="1"/>
  <c r="E421" i="18"/>
  <c r="B421" i="18" s="1"/>
  <c r="E422" i="18"/>
  <c r="B422" i="18" s="1"/>
  <c r="E423" i="18"/>
  <c r="B423" i="18" s="1"/>
  <c r="E424" i="18"/>
  <c r="B424" i="18" s="1"/>
  <c r="E425" i="18"/>
  <c r="B425" i="18" s="1"/>
  <c r="E426" i="18"/>
  <c r="B426" i="18" s="1"/>
  <c r="E427" i="18"/>
  <c r="B427" i="18" s="1"/>
  <c r="E428" i="18"/>
  <c r="B428" i="18" s="1"/>
  <c r="E429" i="18"/>
  <c r="B429" i="18" s="1"/>
  <c r="E430" i="18"/>
  <c r="B430" i="18" s="1"/>
  <c r="E431" i="18"/>
  <c r="B431" i="18" s="1"/>
  <c r="E432" i="18"/>
  <c r="B432" i="18" s="1"/>
  <c r="E433" i="18"/>
  <c r="B433" i="18" s="1"/>
  <c r="E434" i="18"/>
  <c r="B434" i="18" s="1"/>
  <c r="E435" i="18"/>
  <c r="B435" i="18" s="1"/>
  <c r="E436" i="18"/>
  <c r="B436" i="18" s="1"/>
  <c r="E437" i="18"/>
  <c r="B437" i="18" s="1"/>
  <c r="E438" i="18"/>
  <c r="B438" i="18" s="1"/>
  <c r="E439" i="18"/>
  <c r="B439" i="18" s="1"/>
  <c r="E440" i="18"/>
  <c r="B440" i="18" s="1"/>
  <c r="E441" i="18"/>
  <c r="B441" i="18" s="1"/>
  <c r="E442" i="18"/>
  <c r="B442" i="18" s="1"/>
  <c r="E443" i="18"/>
  <c r="B443" i="18" s="1"/>
  <c r="E444" i="18"/>
  <c r="B444" i="18" s="1"/>
  <c r="E445" i="18"/>
  <c r="B445" i="18" s="1"/>
  <c r="E446" i="18"/>
  <c r="B446" i="18" s="1"/>
  <c r="E447" i="18"/>
  <c r="B447" i="18" s="1"/>
  <c r="E448" i="18"/>
  <c r="B448" i="18" s="1"/>
  <c r="E449" i="18"/>
  <c r="B449" i="18" s="1"/>
  <c r="E450" i="18"/>
  <c r="B450" i="18" s="1"/>
  <c r="E451" i="18"/>
  <c r="B451" i="18" s="1"/>
  <c r="E452" i="18"/>
  <c r="B452" i="18" s="1"/>
  <c r="E453" i="18"/>
  <c r="B453" i="18" s="1"/>
  <c r="E454" i="18"/>
  <c r="B454" i="18" s="1"/>
  <c r="E455" i="18"/>
  <c r="B455" i="18" s="1"/>
  <c r="E456" i="18"/>
  <c r="B456" i="18" s="1"/>
  <c r="E457" i="18"/>
  <c r="B457" i="18" s="1"/>
  <c r="E458" i="18"/>
  <c r="B458" i="18" s="1"/>
  <c r="E459" i="18"/>
  <c r="B459" i="18" s="1"/>
  <c r="E460" i="18"/>
  <c r="B460" i="18" s="1"/>
  <c r="E461" i="18"/>
  <c r="B461" i="18" s="1"/>
  <c r="E462" i="18"/>
  <c r="B462" i="18" s="1"/>
  <c r="E463" i="18"/>
  <c r="B463" i="18" s="1"/>
  <c r="E464" i="18"/>
  <c r="B464" i="18" s="1"/>
  <c r="E465" i="18"/>
  <c r="B465" i="18" s="1"/>
  <c r="E466" i="18"/>
  <c r="B466" i="18" s="1"/>
  <c r="E467" i="18"/>
  <c r="B467" i="18" s="1"/>
  <c r="E468" i="18"/>
  <c r="B468" i="18" s="1"/>
  <c r="E469" i="18"/>
  <c r="B469" i="18" s="1"/>
  <c r="E470" i="18"/>
  <c r="B470" i="18" s="1"/>
  <c r="E471" i="18"/>
  <c r="B471" i="18" s="1"/>
  <c r="E472" i="18"/>
  <c r="B472" i="18" s="1"/>
  <c r="E473" i="18"/>
  <c r="B473" i="18" s="1"/>
  <c r="E474" i="18"/>
  <c r="B474" i="18" s="1"/>
  <c r="E475" i="18"/>
  <c r="B475" i="18" s="1"/>
  <c r="E476" i="18"/>
  <c r="B476" i="18" s="1"/>
  <c r="E477" i="18"/>
  <c r="B477" i="18" s="1"/>
  <c r="E478" i="18"/>
  <c r="B478" i="18" s="1"/>
  <c r="E479" i="18"/>
  <c r="B479" i="18" s="1"/>
  <c r="E480" i="18"/>
  <c r="B480" i="18" s="1"/>
  <c r="E481" i="18"/>
  <c r="B481" i="18" s="1"/>
  <c r="E482" i="18"/>
  <c r="B482" i="18" s="1"/>
  <c r="E483" i="18"/>
  <c r="B483" i="18" s="1"/>
  <c r="E484" i="18"/>
  <c r="B484" i="18" s="1"/>
  <c r="E485" i="18"/>
  <c r="B485" i="18" s="1"/>
  <c r="E486" i="18"/>
  <c r="B486" i="18" s="1"/>
  <c r="E487" i="18"/>
  <c r="B487" i="18" s="1"/>
  <c r="E488" i="18"/>
  <c r="B488" i="18" s="1"/>
  <c r="E489" i="18"/>
  <c r="B489" i="18" s="1"/>
  <c r="E490" i="18"/>
  <c r="B490" i="18" s="1"/>
  <c r="E491" i="18"/>
  <c r="B491" i="18" s="1"/>
  <c r="E492" i="18"/>
  <c r="B492" i="18" s="1"/>
  <c r="E493" i="18"/>
  <c r="B493" i="18" s="1"/>
  <c r="E494" i="18"/>
  <c r="B494" i="18" s="1"/>
  <c r="E495" i="18"/>
  <c r="B495" i="18" s="1"/>
  <c r="E496" i="18"/>
  <c r="B496" i="18" s="1"/>
  <c r="E497" i="18"/>
  <c r="B497" i="18" s="1"/>
  <c r="E498" i="18"/>
  <c r="B498" i="18" s="1"/>
  <c r="E499" i="18"/>
  <c r="B499" i="18" s="1"/>
  <c r="E500" i="18"/>
  <c r="B500" i="18" s="1"/>
  <c r="E501" i="18"/>
  <c r="B501" i="18" s="1"/>
  <c r="E502" i="18"/>
  <c r="B502" i="18" s="1"/>
  <c r="E503" i="18"/>
  <c r="B503" i="18" s="1"/>
  <c r="E504" i="18"/>
  <c r="B504" i="18" s="1"/>
  <c r="E505" i="18"/>
  <c r="B505" i="18" s="1"/>
  <c r="E506" i="18"/>
  <c r="B506" i="18" s="1"/>
  <c r="E507" i="18"/>
  <c r="B507" i="18" s="1"/>
  <c r="E508" i="18"/>
  <c r="B508" i="18" s="1"/>
  <c r="E509" i="18"/>
  <c r="B509" i="18" s="1"/>
  <c r="E510" i="18"/>
  <c r="B510" i="18" s="1"/>
  <c r="E511" i="18"/>
  <c r="B511" i="18" s="1"/>
  <c r="E512" i="18"/>
  <c r="B512" i="18" s="1"/>
  <c r="E513" i="18"/>
  <c r="B513" i="18" s="1"/>
  <c r="E514" i="18"/>
  <c r="B514" i="18" s="1"/>
  <c r="E515" i="18"/>
  <c r="B515" i="18" s="1"/>
  <c r="E516" i="18"/>
  <c r="B516" i="18" s="1"/>
  <c r="E517" i="18"/>
  <c r="B517" i="18" s="1"/>
  <c r="E518" i="18"/>
  <c r="B518" i="18" s="1"/>
  <c r="E519" i="18"/>
  <c r="B519" i="18" s="1"/>
  <c r="E520" i="18"/>
  <c r="B520" i="18" s="1"/>
  <c r="E521" i="18"/>
  <c r="B521" i="18" s="1"/>
  <c r="E522" i="18"/>
  <c r="B522" i="18" s="1"/>
  <c r="E523" i="18"/>
  <c r="B523" i="18" s="1"/>
  <c r="E524" i="18"/>
  <c r="B524" i="18" s="1"/>
  <c r="E525" i="18"/>
  <c r="B525" i="18" s="1"/>
  <c r="E526" i="18"/>
  <c r="B526" i="18" s="1"/>
  <c r="E527" i="18"/>
  <c r="B527" i="18" s="1"/>
  <c r="E528" i="18"/>
  <c r="B528" i="18" s="1"/>
  <c r="E529" i="18"/>
  <c r="B529" i="18" s="1"/>
  <c r="E530" i="18"/>
  <c r="B530" i="18" s="1"/>
  <c r="E531" i="18"/>
  <c r="B531" i="18" s="1"/>
  <c r="E532" i="18"/>
  <c r="B532" i="18" s="1"/>
  <c r="E533" i="18"/>
  <c r="B533" i="18" s="1"/>
  <c r="E534" i="18"/>
  <c r="B534" i="18" s="1"/>
  <c r="E535" i="18"/>
  <c r="B535" i="18" s="1"/>
  <c r="E536" i="18"/>
  <c r="B536" i="18" s="1"/>
  <c r="E537" i="18"/>
  <c r="B537" i="18" s="1"/>
  <c r="E538" i="18"/>
  <c r="B538" i="18" s="1"/>
  <c r="E539" i="18"/>
  <c r="B539" i="18" s="1"/>
  <c r="E540" i="18"/>
  <c r="B540" i="18" s="1"/>
  <c r="E541" i="18"/>
  <c r="B541" i="18" s="1"/>
  <c r="E542" i="18"/>
  <c r="B542" i="18" s="1"/>
  <c r="E543" i="18"/>
  <c r="B543" i="18" s="1"/>
  <c r="E544" i="18"/>
  <c r="B544" i="18" s="1"/>
  <c r="E545" i="18"/>
  <c r="B545" i="18" s="1"/>
  <c r="E546" i="18"/>
  <c r="B546" i="18" s="1"/>
  <c r="E547" i="18"/>
  <c r="B547" i="18" s="1"/>
  <c r="E548" i="18"/>
  <c r="B548" i="18" s="1"/>
  <c r="E549" i="18"/>
  <c r="B549" i="18" s="1"/>
  <c r="E550" i="18"/>
  <c r="B550" i="18" s="1"/>
  <c r="E551" i="18"/>
  <c r="B551" i="18" s="1"/>
  <c r="E552" i="18"/>
  <c r="B552" i="18" s="1"/>
  <c r="E553" i="18"/>
  <c r="B553" i="18" s="1"/>
  <c r="E554" i="18"/>
  <c r="B554" i="18" s="1"/>
  <c r="E555" i="18"/>
  <c r="B555" i="18" s="1"/>
  <c r="E556" i="18"/>
  <c r="B556" i="18" s="1"/>
  <c r="E557" i="18"/>
  <c r="B557" i="18" s="1"/>
  <c r="E558" i="18"/>
  <c r="B558" i="18" s="1"/>
  <c r="E559" i="18"/>
  <c r="B559" i="18" s="1"/>
  <c r="E560" i="18"/>
  <c r="B560" i="18" s="1"/>
  <c r="E561" i="18"/>
  <c r="B561" i="18" s="1"/>
  <c r="E562" i="18"/>
  <c r="B562" i="18" s="1"/>
  <c r="E563" i="18"/>
  <c r="B563" i="18" s="1"/>
  <c r="E564" i="18"/>
  <c r="B564" i="18" s="1"/>
  <c r="E565" i="18"/>
  <c r="B565" i="18" s="1"/>
  <c r="E566" i="18"/>
  <c r="B566" i="18" s="1"/>
  <c r="E567" i="18"/>
  <c r="B567" i="18" s="1"/>
  <c r="E568" i="18"/>
  <c r="B568" i="18" s="1"/>
  <c r="E569" i="18"/>
  <c r="B569" i="18" s="1"/>
  <c r="E570" i="18"/>
  <c r="B570" i="18" s="1"/>
  <c r="E571" i="18"/>
  <c r="B571" i="18" s="1"/>
  <c r="E572" i="18"/>
  <c r="B572" i="18" s="1"/>
  <c r="E573" i="18"/>
  <c r="B573" i="18" s="1"/>
  <c r="E574" i="18"/>
  <c r="B574" i="18" s="1"/>
  <c r="E575" i="18"/>
  <c r="B575" i="18" s="1"/>
  <c r="E576" i="18"/>
  <c r="B576" i="18" s="1"/>
  <c r="E577" i="18"/>
  <c r="B577" i="18" s="1"/>
  <c r="E578" i="18"/>
  <c r="B578" i="18" s="1"/>
  <c r="E579" i="18"/>
  <c r="B579" i="18" s="1"/>
  <c r="E580" i="18"/>
  <c r="B580" i="18" s="1"/>
  <c r="E581" i="18"/>
  <c r="B581" i="18" s="1"/>
  <c r="E582" i="18"/>
  <c r="B582" i="18" s="1"/>
  <c r="E583" i="18"/>
  <c r="B583" i="18" s="1"/>
  <c r="E584" i="18"/>
  <c r="B584" i="18" s="1"/>
  <c r="E585" i="18"/>
  <c r="B585" i="18" s="1"/>
  <c r="E586" i="18"/>
  <c r="B586" i="18" s="1"/>
  <c r="E587" i="18"/>
  <c r="B587" i="18" s="1"/>
  <c r="E588" i="18"/>
  <c r="B588" i="18" s="1"/>
  <c r="E589" i="18"/>
  <c r="B589" i="18" s="1"/>
  <c r="E590" i="18"/>
  <c r="B590" i="18" s="1"/>
  <c r="E591" i="18"/>
  <c r="B591" i="18" s="1"/>
  <c r="E592" i="18"/>
  <c r="B592" i="18" s="1"/>
  <c r="E593" i="18"/>
  <c r="B593" i="18" s="1"/>
  <c r="E594" i="18"/>
  <c r="B594" i="18" s="1"/>
  <c r="E595" i="18"/>
  <c r="B595" i="18" s="1"/>
  <c r="E596" i="18"/>
  <c r="B596" i="18" s="1"/>
  <c r="E597" i="18"/>
  <c r="B597" i="18" s="1"/>
  <c r="E598" i="18"/>
  <c r="B598" i="18" s="1"/>
  <c r="E599" i="18"/>
  <c r="B599" i="18" s="1"/>
  <c r="E600" i="18"/>
  <c r="B600" i="18" s="1"/>
  <c r="E601" i="18"/>
  <c r="B601" i="18" s="1"/>
  <c r="E602" i="18"/>
  <c r="B602" i="18" s="1"/>
  <c r="E603" i="18"/>
  <c r="B603" i="18" s="1"/>
  <c r="E604" i="18"/>
  <c r="B604" i="18" s="1"/>
  <c r="E605" i="18"/>
  <c r="B605" i="18" s="1"/>
  <c r="E606" i="18"/>
  <c r="B606" i="18" s="1"/>
  <c r="E607" i="18"/>
  <c r="B607" i="18" s="1"/>
  <c r="E608" i="18"/>
  <c r="B608" i="18" s="1"/>
  <c r="E609" i="18"/>
  <c r="B609" i="18" s="1"/>
  <c r="E610" i="18"/>
  <c r="B610" i="18" s="1"/>
  <c r="E611" i="18"/>
  <c r="B611" i="18" s="1"/>
  <c r="E612" i="18"/>
  <c r="B612" i="18" s="1"/>
  <c r="E613" i="18"/>
  <c r="B613" i="18" s="1"/>
  <c r="E614" i="18"/>
  <c r="B614" i="18" s="1"/>
  <c r="E615" i="18"/>
  <c r="B615" i="18" s="1"/>
  <c r="E616" i="18"/>
  <c r="B616" i="18" s="1"/>
  <c r="E617" i="18"/>
  <c r="B617" i="18" s="1"/>
  <c r="E618" i="18"/>
  <c r="B618" i="18" s="1"/>
  <c r="E619" i="18"/>
  <c r="B619" i="18" s="1"/>
  <c r="E620" i="18"/>
  <c r="B620" i="18" s="1"/>
  <c r="E621" i="18"/>
  <c r="B621" i="18" s="1"/>
  <c r="E622" i="18"/>
  <c r="B622" i="18" s="1"/>
  <c r="E623" i="18"/>
  <c r="B623" i="18" s="1"/>
  <c r="E624" i="18"/>
  <c r="B624" i="18" s="1"/>
  <c r="E625" i="18"/>
  <c r="B625" i="18" s="1"/>
  <c r="E626" i="18"/>
  <c r="B626" i="18" s="1"/>
  <c r="E627" i="18"/>
  <c r="B627" i="18" s="1"/>
  <c r="E628" i="18"/>
  <c r="B628" i="18" s="1"/>
  <c r="E629" i="18"/>
  <c r="B629" i="18" s="1"/>
  <c r="E630" i="18"/>
  <c r="B630" i="18" s="1"/>
  <c r="E631" i="18"/>
  <c r="B631" i="18" s="1"/>
  <c r="E632" i="18"/>
  <c r="B632" i="18" s="1"/>
  <c r="E633" i="18"/>
  <c r="B633" i="18" s="1"/>
  <c r="E634" i="18"/>
  <c r="B634" i="18" s="1"/>
  <c r="E635" i="18"/>
  <c r="B635" i="18" s="1"/>
  <c r="E636" i="18"/>
  <c r="B636" i="18" s="1"/>
  <c r="E637" i="18"/>
  <c r="B637" i="18" s="1"/>
  <c r="E638" i="18"/>
  <c r="B638" i="18" s="1"/>
  <c r="E639" i="18"/>
  <c r="B639" i="18" s="1"/>
  <c r="E640" i="18"/>
  <c r="B640" i="18" s="1"/>
  <c r="E641" i="18"/>
  <c r="B641" i="18" s="1"/>
  <c r="E642" i="18"/>
  <c r="B642" i="18" s="1"/>
  <c r="E643" i="18"/>
  <c r="B643" i="18" s="1"/>
  <c r="E644" i="18"/>
  <c r="B644" i="18" s="1"/>
  <c r="E645" i="18"/>
  <c r="B645" i="18" s="1"/>
  <c r="E646" i="18"/>
  <c r="B646" i="18" s="1"/>
  <c r="E647" i="18"/>
  <c r="B647" i="18" s="1"/>
  <c r="E648" i="18"/>
  <c r="B648" i="18" s="1"/>
  <c r="E649" i="18"/>
  <c r="B649" i="18" s="1"/>
  <c r="E650" i="18"/>
  <c r="B650" i="18" s="1"/>
  <c r="E651" i="18"/>
  <c r="B651" i="18" s="1"/>
  <c r="E652" i="18"/>
  <c r="B652" i="18" s="1"/>
  <c r="E653" i="18"/>
  <c r="B653" i="18" s="1"/>
  <c r="E654" i="18"/>
  <c r="B654" i="18" s="1"/>
  <c r="E655" i="18"/>
  <c r="B655" i="18" s="1"/>
  <c r="E656" i="18"/>
  <c r="B656" i="18" s="1"/>
  <c r="E657" i="18"/>
  <c r="B657" i="18" s="1"/>
  <c r="E658" i="18"/>
  <c r="B658" i="18" s="1"/>
  <c r="E659" i="18"/>
  <c r="B659" i="18" s="1"/>
  <c r="E660" i="18"/>
  <c r="B660" i="18" s="1"/>
  <c r="E661" i="18"/>
  <c r="B661" i="18" s="1"/>
  <c r="E662" i="18"/>
  <c r="B662" i="18" s="1"/>
  <c r="E663" i="18"/>
  <c r="B663" i="18" s="1"/>
  <c r="E664" i="18"/>
  <c r="B664" i="18" s="1"/>
  <c r="E665" i="18"/>
  <c r="B665" i="18" s="1"/>
  <c r="E666" i="18"/>
  <c r="B666" i="18" s="1"/>
  <c r="E667" i="18"/>
  <c r="B667" i="18" s="1"/>
  <c r="E668" i="18"/>
  <c r="B668" i="18" s="1"/>
  <c r="E669" i="18"/>
  <c r="B669" i="18" s="1"/>
  <c r="E670" i="18"/>
  <c r="B670" i="18" s="1"/>
  <c r="E671" i="18"/>
  <c r="B671" i="18" s="1"/>
  <c r="E672" i="18"/>
  <c r="B672" i="18" s="1"/>
  <c r="E673" i="18"/>
  <c r="B673" i="18" s="1"/>
  <c r="E674" i="18"/>
  <c r="B674" i="18" s="1"/>
  <c r="E675" i="18"/>
  <c r="B675" i="18" s="1"/>
  <c r="E676" i="18"/>
  <c r="B676" i="18" s="1"/>
  <c r="E677" i="18"/>
  <c r="B677" i="18" s="1"/>
  <c r="E678" i="18"/>
  <c r="B678" i="18" s="1"/>
  <c r="E679" i="18"/>
  <c r="B679" i="18" s="1"/>
  <c r="E680" i="18"/>
  <c r="B680" i="18" s="1"/>
  <c r="E681" i="18"/>
  <c r="B681" i="18" s="1"/>
  <c r="E682" i="18"/>
  <c r="B682" i="18" s="1"/>
  <c r="E683" i="18"/>
  <c r="B683" i="18" s="1"/>
  <c r="E684" i="18"/>
  <c r="B684" i="18" s="1"/>
  <c r="E685" i="18"/>
  <c r="B685" i="18" s="1"/>
  <c r="E686" i="18"/>
  <c r="B686" i="18" s="1"/>
  <c r="E687" i="18"/>
  <c r="B687" i="18" s="1"/>
  <c r="E688" i="18"/>
  <c r="B688" i="18" s="1"/>
  <c r="E689" i="18"/>
  <c r="B689" i="18" s="1"/>
  <c r="E690" i="18"/>
  <c r="B690" i="18" s="1"/>
  <c r="E691" i="18"/>
  <c r="B691" i="18" s="1"/>
  <c r="E692" i="18"/>
  <c r="B692" i="18" s="1"/>
  <c r="E693" i="18"/>
  <c r="B693" i="18" s="1"/>
  <c r="E694" i="18"/>
  <c r="B694" i="18" s="1"/>
  <c r="E695" i="18"/>
  <c r="B695" i="18" s="1"/>
  <c r="E696" i="18"/>
  <c r="B696" i="18" s="1"/>
  <c r="E697" i="18"/>
  <c r="B697" i="18" s="1"/>
  <c r="E698" i="18"/>
  <c r="B698" i="18" s="1"/>
  <c r="E699" i="18"/>
  <c r="B699" i="18" s="1"/>
  <c r="E700" i="18"/>
  <c r="B700" i="18" s="1"/>
  <c r="E701" i="18"/>
  <c r="B701" i="18" s="1"/>
  <c r="E702" i="18"/>
  <c r="B702" i="18" s="1"/>
  <c r="E703" i="18"/>
  <c r="B703" i="18" s="1"/>
  <c r="E704" i="18"/>
  <c r="B704" i="18" s="1"/>
  <c r="E705" i="18"/>
  <c r="B705" i="18" s="1"/>
  <c r="E706" i="18"/>
  <c r="B706" i="18" s="1"/>
  <c r="E707" i="18"/>
  <c r="B707" i="18" s="1"/>
  <c r="E708" i="18"/>
  <c r="B708" i="18" s="1"/>
  <c r="E709" i="18"/>
  <c r="B709" i="18" s="1"/>
  <c r="E710" i="18"/>
  <c r="B710" i="18" s="1"/>
  <c r="E711" i="18"/>
  <c r="B711" i="18" s="1"/>
  <c r="E712" i="18"/>
  <c r="B712" i="18" s="1"/>
  <c r="E713" i="18"/>
  <c r="B713" i="18" s="1"/>
  <c r="E714" i="18"/>
  <c r="B714" i="18" s="1"/>
  <c r="E715" i="18"/>
  <c r="B715" i="18" s="1"/>
  <c r="E716" i="18"/>
  <c r="B716" i="18" s="1"/>
  <c r="E717" i="18"/>
  <c r="B717" i="18" s="1"/>
  <c r="E718" i="18"/>
  <c r="B718" i="18" s="1"/>
  <c r="E719" i="18"/>
  <c r="B719" i="18" s="1"/>
  <c r="E720" i="18"/>
  <c r="B720" i="18" s="1"/>
  <c r="E721" i="18"/>
  <c r="B721" i="18" s="1"/>
  <c r="E722" i="18"/>
  <c r="B722" i="18" s="1"/>
  <c r="E723" i="18"/>
  <c r="B723" i="18" s="1"/>
  <c r="E724" i="18"/>
  <c r="B724" i="18" s="1"/>
  <c r="E725" i="18"/>
  <c r="B725" i="18" s="1"/>
  <c r="E726" i="18"/>
  <c r="B726" i="18" s="1"/>
  <c r="E727" i="18"/>
  <c r="B727" i="18" s="1"/>
  <c r="E728" i="18"/>
  <c r="B728" i="18" s="1"/>
  <c r="E729" i="18"/>
  <c r="B729" i="18" s="1"/>
  <c r="E730" i="18"/>
  <c r="B730" i="18" s="1"/>
  <c r="E731" i="18"/>
  <c r="B731" i="18" s="1"/>
  <c r="E732" i="18"/>
  <c r="B732" i="18" s="1"/>
  <c r="E733" i="18"/>
  <c r="B733" i="18" s="1"/>
  <c r="E734" i="18"/>
  <c r="B734" i="18" s="1"/>
  <c r="E735" i="18"/>
  <c r="B735" i="18" s="1"/>
  <c r="E736" i="18"/>
  <c r="B736" i="18" s="1"/>
  <c r="E737" i="18"/>
  <c r="B737" i="18" s="1"/>
  <c r="E738" i="18"/>
  <c r="B738" i="18" s="1"/>
  <c r="E739" i="18"/>
  <c r="B739" i="18" s="1"/>
  <c r="E740" i="18"/>
  <c r="B740" i="18" s="1"/>
  <c r="E741" i="18"/>
  <c r="B741" i="18" s="1"/>
  <c r="E742" i="18"/>
  <c r="B742" i="18" s="1"/>
  <c r="E743" i="18"/>
  <c r="B743" i="18" s="1"/>
  <c r="E744" i="18"/>
  <c r="B744" i="18" s="1"/>
  <c r="E745" i="18"/>
  <c r="B745" i="18" s="1"/>
  <c r="E746" i="18"/>
  <c r="B746" i="18" s="1"/>
  <c r="E747" i="18"/>
  <c r="B747" i="18" s="1"/>
  <c r="E748" i="18"/>
  <c r="B748" i="18" s="1"/>
  <c r="E749" i="18"/>
  <c r="B749" i="18" s="1"/>
  <c r="E750" i="18"/>
  <c r="B750" i="18" s="1"/>
  <c r="E751" i="18"/>
  <c r="B751" i="18" s="1"/>
  <c r="E752" i="18"/>
  <c r="B752" i="18" s="1"/>
  <c r="E753" i="18"/>
  <c r="B753" i="18" s="1"/>
  <c r="E754" i="18"/>
  <c r="B754" i="18" s="1"/>
  <c r="E755" i="18"/>
  <c r="B755" i="18" s="1"/>
  <c r="E756" i="18"/>
  <c r="B756" i="18" s="1"/>
  <c r="E757" i="18"/>
  <c r="B757" i="18" s="1"/>
  <c r="E758" i="18"/>
  <c r="B758" i="18" s="1"/>
  <c r="E759" i="18"/>
  <c r="B759" i="18" s="1"/>
  <c r="E760" i="18"/>
  <c r="B760" i="18" s="1"/>
  <c r="E761" i="18"/>
  <c r="B761" i="18" s="1"/>
  <c r="E762" i="18"/>
  <c r="B762" i="18" s="1"/>
  <c r="E763" i="18"/>
  <c r="B763" i="18" s="1"/>
  <c r="E764" i="18"/>
  <c r="B764" i="18" s="1"/>
  <c r="E765" i="18"/>
  <c r="B765" i="18" s="1"/>
  <c r="E766" i="18"/>
  <c r="B766" i="18" s="1"/>
  <c r="E767" i="18"/>
  <c r="B767" i="18" s="1"/>
  <c r="E768" i="18"/>
  <c r="B768" i="18" s="1"/>
  <c r="E769" i="18"/>
  <c r="B769" i="18" s="1"/>
  <c r="E770" i="18"/>
  <c r="B770" i="18" s="1"/>
  <c r="E771" i="18"/>
  <c r="B771" i="18" s="1"/>
  <c r="E772" i="18"/>
  <c r="B772" i="18" s="1"/>
  <c r="E773" i="18"/>
  <c r="B773" i="18" s="1"/>
  <c r="E774" i="18"/>
  <c r="B774" i="18" s="1"/>
  <c r="E775" i="18"/>
  <c r="B775" i="18" s="1"/>
  <c r="E776" i="18"/>
  <c r="B776" i="18" s="1"/>
  <c r="E777" i="18"/>
  <c r="B777" i="18" s="1"/>
  <c r="E778" i="18"/>
  <c r="B778" i="18" s="1"/>
  <c r="E779" i="18"/>
  <c r="B779" i="18" s="1"/>
  <c r="E780" i="18"/>
  <c r="B780" i="18" s="1"/>
  <c r="E781" i="18"/>
  <c r="B781" i="18" s="1"/>
  <c r="E782" i="18"/>
  <c r="B782" i="18" s="1"/>
  <c r="E783" i="18"/>
  <c r="B783" i="18" s="1"/>
  <c r="E784" i="18"/>
  <c r="B784" i="18" s="1"/>
  <c r="E785" i="18"/>
  <c r="B785" i="18" s="1"/>
  <c r="E786" i="18"/>
  <c r="B786" i="18" s="1"/>
  <c r="E787" i="18"/>
  <c r="B787" i="18" s="1"/>
  <c r="E788" i="18"/>
  <c r="B788" i="18" s="1"/>
  <c r="E789" i="18"/>
  <c r="B789" i="18" s="1"/>
  <c r="E790" i="18"/>
  <c r="B790" i="18" s="1"/>
  <c r="E791" i="18"/>
  <c r="B791" i="18" s="1"/>
  <c r="E792" i="18"/>
  <c r="B792" i="18" s="1"/>
  <c r="E793" i="18"/>
  <c r="B793" i="18" s="1"/>
  <c r="E794" i="18"/>
  <c r="B794" i="18" s="1"/>
  <c r="E795" i="18"/>
  <c r="B795" i="18" s="1"/>
  <c r="E796" i="18"/>
  <c r="B796" i="18" s="1"/>
  <c r="E797" i="18"/>
  <c r="B797" i="18" s="1"/>
  <c r="E798" i="18"/>
  <c r="B798" i="18" s="1"/>
  <c r="E799" i="18"/>
  <c r="B799" i="18" s="1"/>
  <c r="E800" i="18"/>
  <c r="B800" i="18" s="1"/>
  <c r="E801" i="18"/>
  <c r="B801" i="18" s="1"/>
  <c r="E802" i="18"/>
  <c r="B802" i="18" s="1"/>
  <c r="E803" i="18"/>
  <c r="B803" i="18" s="1"/>
  <c r="E804" i="18"/>
  <c r="B804" i="18" s="1"/>
  <c r="E805" i="18"/>
  <c r="B805" i="18" s="1"/>
  <c r="E806" i="18"/>
  <c r="B806" i="18" s="1"/>
  <c r="E807" i="18"/>
  <c r="B807" i="18" s="1"/>
  <c r="E808" i="18"/>
  <c r="B808" i="18" s="1"/>
  <c r="E809" i="18"/>
  <c r="B809" i="18" s="1"/>
  <c r="E810" i="18"/>
  <c r="B810" i="18" s="1"/>
  <c r="E811" i="18"/>
  <c r="B811" i="18" s="1"/>
  <c r="E812" i="18"/>
  <c r="B812" i="18" s="1"/>
  <c r="E813" i="18"/>
  <c r="B813" i="18" s="1"/>
  <c r="E814" i="18"/>
  <c r="B814" i="18" s="1"/>
  <c r="E815" i="18"/>
  <c r="B815" i="18" s="1"/>
  <c r="E816" i="18"/>
  <c r="B816" i="18" s="1"/>
  <c r="E817" i="18"/>
  <c r="B817" i="18" s="1"/>
  <c r="E818" i="18"/>
  <c r="B818" i="18" s="1"/>
  <c r="E819" i="18"/>
  <c r="B819" i="18" s="1"/>
  <c r="E820" i="18"/>
  <c r="B820" i="18" s="1"/>
  <c r="E821" i="18"/>
  <c r="B821" i="18" s="1"/>
  <c r="E822" i="18"/>
  <c r="B822" i="18" s="1"/>
  <c r="E823" i="18"/>
  <c r="B823" i="18" s="1"/>
  <c r="E824" i="18"/>
  <c r="B824" i="18" s="1"/>
  <c r="E825" i="18"/>
  <c r="B825" i="18" s="1"/>
  <c r="E826" i="18"/>
  <c r="B826" i="18" s="1"/>
  <c r="E827" i="18"/>
  <c r="B827" i="18" s="1"/>
  <c r="E828" i="18"/>
  <c r="B828" i="18" s="1"/>
  <c r="E829" i="18"/>
  <c r="B829" i="18" s="1"/>
  <c r="E830" i="18"/>
  <c r="B830" i="18" s="1"/>
  <c r="E831" i="18"/>
  <c r="B831" i="18" s="1"/>
  <c r="E832" i="18"/>
  <c r="B832" i="18" s="1"/>
  <c r="E833" i="18"/>
  <c r="B833" i="18" s="1"/>
  <c r="E834" i="18"/>
  <c r="B834" i="18" s="1"/>
  <c r="E835" i="18"/>
  <c r="B835" i="18" s="1"/>
  <c r="E836" i="18"/>
  <c r="B836" i="18" s="1"/>
  <c r="E837" i="18"/>
  <c r="B837" i="18" s="1"/>
  <c r="E838" i="18"/>
  <c r="B838" i="18" s="1"/>
  <c r="E839" i="18"/>
  <c r="B839" i="18" s="1"/>
  <c r="E840" i="18"/>
  <c r="B840" i="18" s="1"/>
  <c r="E841" i="18"/>
  <c r="B841" i="18" s="1"/>
  <c r="E842" i="18"/>
  <c r="B842" i="18" s="1"/>
  <c r="E843" i="18"/>
  <c r="B843" i="18" s="1"/>
  <c r="E844" i="18"/>
  <c r="B844" i="18" s="1"/>
  <c r="E845" i="18"/>
  <c r="B845" i="18" s="1"/>
  <c r="E846" i="18"/>
  <c r="B846" i="18" s="1"/>
  <c r="E847" i="18"/>
  <c r="B847" i="18" s="1"/>
  <c r="E848" i="18"/>
  <c r="B848" i="18" s="1"/>
  <c r="E849" i="18"/>
  <c r="B849" i="18" s="1"/>
  <c r="E850" i="18"/>
  <c r="B850" i="18" s="1"/>
  <c r="E851" i="18"/>
  <c r="B851" i="18" s="1"/>
  <c r="E852" i="18"/>
  <c r="B852" i="18" s="1"/>
  <c r="E853" i="18"/>
  <c r="B853" i="18" s="1"/>
  <c r="E854" i="18"/>
  <c r="B854" i="18" s="1"/>
  <c r="E855" i="18"/>
  <c r="B855" i="18" s="1"/>
  <c r="E856" i="18"/>
  <c r="B856" i="18" s="1"/>
  <c r="E857" i="18"/>
  <c r="B857" i="18" s="1"/>
  <c r="E858" i="18"/>
  <c r="B858" i="18" s="1"/>
  <c r="E859" i="18"/>
  <c r="B859" i="18" s="1"/>
  <c r="E860" i="18"/>
  <c r="B860" i="18" s="1"/>
  <c r="E861" i="18"/>
  <c r="B861" i="18" s="1"/>
  <c r="E862" i="18"/>
  <c r="B862" i="18" s="1"/>
  <c r="E863" i="18"/>
  <c r="B863" i="18" s="1"/>
  <c r="E864" i="18"/>
  <c r="B864" i="18" s="1"/>
  <c r="E865" i="18"/>
  <c r="B865" i="18" s="1"/>
  <c r="E866" i="18"/>
  <c r="B866" i="18" s="1"/>
  <c r="E867" i="18"/>
  <c r="B867" i="18" s="1"/>
  <c r="E868" i="18"/>
  <c r="B868" i="18" s="1"/>
  <c r="E869" i="18"/>
  <c r="B869" i="18" s="1"/>
  <c r="E870" i="18"/>
  <c r="B870" i="18" s="1"/>
  <c r="E871" i="18"/>
  <c r="B871" i="18" s="1"/>
  <c r="E872" i="18"/>
  <c r="B872" i="18" s="1"/>
  <c r="E873" i="18"/>
  <c r="B873" i="18" s="1"/>
  <c r="E874" i="18"/>
  <c r="B874" i="18" s="1"/>
  <c r="E875" i="18"/>
  <c r="B875" i="18" s="1"/>
  <c r="E876" i="18"/>
  <c r="B876" i="18" s="1"/>
  <c r="E877" i="18"/>
  <c r="B877" i="18" s="1"/>
  <c r="E878" i="18"/>
  <c r="B878" i="18" s="1"/>
  <c r="E879" i="18"/>
  <c r="B879" i="18" s="1"/>
  <c r="E880" i="18"/>
  <c r="B880" i="18" s="1"/>
  <c r="E881" i="18"/>
  <c r="B881" i="18" s="1"/>
  <c r="E882" i="18"/>
  <c r="B882" i="18" s="1"/>
  <c r="E883" i="18"/>
  <c r="B883" i="18" s="1"/>
  <c r="E884" i="18"/>
  <c r="B884" i="18" s="1"/>
  <c r="E885" i="18"/>
  <c r="B885" i="18" s="1"/>
  <c r="E886" i="18"/>
  <c r="B886" i="18" s="1"/>
  <c r="E887" i="18"/>
  <c r="B887" i="18" s="1"/>
  <c r="E888" i="18"/>
  <c r="B888" i="18" s="1"/>
  <c r="E889" i="18"/>
  <c r="B889" i="18" s="1"/>
  <c r="E890" i="18"/>
  <c r="B890" i="18" s="1"/>
  <c r="E891" i="18"/>
  <c r="B891" i="18" s="1"/>
  <c r="E892" i="18"/>
  <c r="B892" i="18" s="1"/>
  <c r="E893" i="18"/>
  <c r="B893" i="18" s="1"/>
  <c r="E894" i="18"/>
  <c r="B894" i="18" s="1"/>
  <c r="E895" i="18"/>
  <c r="B895" i="18" s="1"/>
  <c r="E896" i="18"/>
  <c r="B896" i="18" s="1"/>
  <c r="E897" i="18"/>
  <c r="B897" i="18" s="1"/>
  <c r="E898" i="18"/>
  <c r="B898" i="18" s="1"/>
  <c r="E899" i="18"/>
  <c r="B899" i="18" s="1"/>
  <c r="E900" i="18"/>
  <c r="B900" i="18" s="1"/>
  <c r="E901" i="18"/>
  <c r="B901" i="18" s="1"/>
  <c r="E902" i="18"/>
  <c r="B902" i="18" s="1"/>
  <c r="E903" i="18"/>
  <c r="B903" i="18" s="1"/>
  <c r="E904" i="18"/>
  <c r="B904" i="18" s="1"/>
  <c r="E905" i="18"/>
  <c r="B905" i="18" s="1"/>
  <c r="E906" i="18"/>
  <c r="B906" i="18" s="1"/>
  <c r="E907" i="18"/>
  <c r="B907" i="18" s="1"/>
  <c r="E908" i="18"/>
  <c r="B908" i="18" s="1"/>
  <c r="E909" i="18"/>
  <c r="B909" i="18" s="1"/>
  <c r="E910" i="18"/>
  <c r="B910" i="18" s="1"/>
  <c r="E911" i="18"/>
  <c r="B911" i="18" s="1"/>
  <c r="E912" i="18"/>
  <c r="B912" i="18" s="1"/>
  <c r="E913" i="18"/>
  <c r="B913" i="18" s="1"/>
  <c r="E914" i="18"/>
  <c r="B914" i="18" s="1"/>
  <c r="E915" i="18"/>
  <c r="B915" i="18" s="1"/>
  <c r="E916" i="18"/>
  <c r="B916" i="18" s="1"/>
  <c r="E917" i="18"/>
  <c r="B917" i="18" s="1"/>
  <c r="E918" i="18"/>
  <c r="B918" i="18" s="1"/>
  <c r="E919" i="18"/>
  <c r="B919" i="18" s="1"/>
  <c r="E920" i="18"/>
  <c r="B920" i="18" s="1"/>
  <c r="E921" i="18"/>
  <c r="B921" i="18" s="1"/>
  <c r="E922" i="18"/>
  <c r="B922" i="18" s="1"/>
  <c r="E923" i="18"/>
  <c r="B923" i="18" s="1"/>
  <c r="E924" i="18"/>
  <c r="B924" i="18" s="1"/>
  <c r="E925" i="18"/>
  <c r="B925" i="18" s="1"/>
  <c r="E926" i="18"/>
  <c r="B926" i="18" s="1"/>
  <c r="E927" i="18"/>
  <c r="B927" i="18" s="1"/>
  <c r="E928" i="18"/>
  <c r="B928" i="18" s="1"/>
  <c r="E929" i="18"/>
  <c r="B929" i="18" s="1"/>
  <c r="E930" i="18"/>
  <c r="B930" i="18" s="1"/>
  <c r="E931" i="18"/>
  <c r="B931" i="18" s="1"/>
  <c r="E932" i="18"/>
  <c r="B932" i="18" s="1"/>
  <c r="E933" i="18"/>
  <c r="B933" i="18" s="1"/>
  <c r="E934" i="18"/>
  <c r="B934" i="18" s="1"/>
  <c r="E935" i="18"/>
  <c r="B935" i="18" s="1"/>
  <c r="E936" i="18"/>
  <c r="B936" i="18" s="1"/>
  <c r="E937" i="18"/>
  <c r="B937" i="18" s="1"/>
  <c r="E938" i="18"/>
  <c r="B938" i="18" s="1"/>
  <c r="E939" i="18"/>
  <c r="B939" i="18" s="1"/>
  <c r="E940" i="18"/>
  <c r="B940" i="18" s="1"/>
  <c r="E941" i="18"/>
  <c r="B941" i="18" s="1"/>
  <c r="E942" i="18"/>
  <c r="B942" i="18" s="1"/>
  <c r="E943" i="18"/>
  <c r="B943" i="18" s="1"/>
  <c r="E944" i="18"/>
  <c r="B944" i="18" s="1"/>
  <c r="E945" i="18"/>
  <c r="B945" i="18" s="1"/>
  <c r="E946" i="18"/>
  <c r="B946" i="18" s="1"/>
  <c r="E947" i="18"/>
  <c r="B947" i="18" s="1"/>
  <c r="E948" i="18"/>
  <c r="B948" i="18" s="1"/>
  <c r="E949" i="18"/>
  <c r="B949" i="18" s="1"/>
  <c r="E950" i="18"/>
  <c r="B950" i="18" s="1"/>
  <c r="E951" i="18"/>
  <c r="B951" i="18" s="1"/>
  <c r="E952" i="18"/>
  <c r="B952" i="18" s="1"/>
  <c r="E953" i="18"/>
  <c r="B953" i="18" s="1"/>
  <c r="E954" i="18"/>
  <c r="B954" i="18" s="1"/>
  <c r="E955" i="18"/>
  <c r="B955" i="18" s="1"/>
  <c r="E956" i="18"/>
  <c r="B956" i="18" s="1"/>
  <c r="E957" i="18"/>
  <c r="B957" i="18" s="1"/>
  <c r="E958" i="18"/>
  <c r="B958" i="18" s="1"/>
  <c r="E959" i="18"/>
  <c r="B959" i="18" s="1"/>
  <c r="E960" i="18"/>
  <c r="B960" i="18" s="1"/>
  <c r="E961" i="18"/>
  <c r="B961" i="18" s="1"/>
  <c r="E962" i="18"/>
  <c r="B962" i="18" s="1"/>
  <c r="E963" i="18"/>
  <c r="B963" i="18" s="1"/>
  <c r="E964" i="18"/>
  <c r="B964" i="18" s="1"/>
  <c r="E965" i="18"/>
  <c r="B965" i="18" s="1"/>
  <c r="E966" i="18"/>
  <c r="B966" i="18" s="1"/>
  <c r="E967" i="18"/>
  <c r="B967" i="18" s="1"/>
  <c r="E968" i="18"/>
  <c r="B968" i="18" s="1"/>
  <c r="E969" i="18"/>
  <c r="B969" i="18" s="1"/>
  <c r="E970" i="18"/>
  <c r="B970" i="18" s="1"/>
  <c r="E971" i="18"/>
  <c r="B971" i="18" s="1"/>
  <c r="E972" i="18"/>
  <c r="B972" i="18" s="1"/>
  <c r="E973" i="18"/>
  <c r="B973" i="18" s="1"/>
  <c r="E974" i="18"/>
  <c r="B974" i="18" s="1"/>
  <c r="E975" i="18"/>
  <c r="B975" i="18" s="1"/>
  <c r="E976" i="18"/>
  <c r="B976" i="18" s="1"/>
  <c r="E977" i="18"/>
  <c r="B977" i="18" s="1"/>
  <c r="E978" i="18"/>
  <c r="B978" i="18" s="1"/>
  <c r="E979" i="18"/>
  <c r="B979" i="18" s="1"/>
  <c r="E980" i="18"/>
  <c r="B980" i="18" s="1"/>
  <c r="E981" i="18"/>
  <c r="B981" i="18" s="1"/>
  <c r="E982" i="18"/>
  <c r="B982" i="18" s="1"/>
  <c r="E983" i="18"/>
  <c r="B983" i="18" s="1"/>
  <c r="E984" i="18"/>
  <c r="B984" i="18" s="1"/>
  <c r="E985" i="18"/>
  <c r="B985" i="18" s="1"/>
  <c r="E986" i="18"/>
  <c r="B986" i="18" s="1"/>
  <c r="E987" i="18"/>
  <c r="B987" i="18" s="1"/>
  <c r="E988" i="18"/>
  <c r="B988" i="18" s="1"/>
  <c r="E989" i="18"/>
  <c r="B989" i="18" s="1"/>
  <c r="E990" i="18"/>
  <c r="B990" i="18" s="1"/>
  <c r="E991" i="18"/>
  <c r="B991" i="18" s="1"/>
  <c r="E992" i="18"/>
  <c r="B992" i="18" s="1"/>
  <c r="E993" i="18"/>
  <c r="B993" i="18" s="1"/>
  <c r="E994" i="18"/>
  <c r="B994" i="18" s="1"/>
  <c r="E995" i="18"/>
  <c r="B995" i="18" s="1"/>
  <c r="E996" i="18"/>
  <c r="B996" i="18" s="1"/>
  <c r="E997" i="18"/>
  <c r="B997" i="18" s="1"/>
  <c r="E998" i="18"/>
  <c r="B998" i="18" s="1"/>
  <c r="E999" i="18"/>
  <c r="B999" i="18" s="1"/>
  <c r="E1000" i="18"/>
  <c r="B1000" i="18" s="1"/>
  <c r="E1001" i="18"/>
  <c r="B1001" i="18" s="1"/>
  <c r="E1002" i="18"/>
  <c r="B1002" i="18" s="1"/>
  <c r="E1003" i="18"/>
  <c r="B1003" i="18" s="1"/>
  <c r="E1004" i="18"/>
  <c r="B1004" i="18" s="1"/>
  <c r="E1005" i="18"/>
  <c r="B1005" i="18" s="1"/>
  <c r="E1006" i="18"/>
  <c r="B1006" i="18" s="1"/>
  <c r="E1007" i="18"/>
  <c r="B1007" i="18" s="1"/>
  <c r="E1008" i="18"/>
  <c r="B1008" i="18" s="1"/>
  <c r="E1009" i="18"/>
  <c r="B1009" i="18" s="1"/>
  <c r="E1010" i="18"/>
  <c r="B1010" i="18" s="1"/>
  <c r="E1011" i="18"/>
  <c r="B1011" i="18" s="1"/>
  <c r="E1012" i="18"/>
  <c r="B1012" i="18" s="1"/>
  <c r="E1013" i="18"/>
  <c r="B1013" i="18" s="1"/>
  <c r="E1014" i="18"/>
  <c r="B1014" i="18" s="1"/>
  <c r="E1015" i="18"/>
  <c r="B1015" i="18" s="1"/>
  <c r="E1016" i="18"/>
  <c r="B1016" i="18" s="1"/>
  <c r="E1017" i="18"/>
  <c r="B1017" i="18" s="1"/>
  <c r="E1018" i="18"/>
  <c r="B1018" i="18" s="1"/>
  <c r="E1019" i="18"/>
  <c r="B1019" i="18" s="1"/>
  <c r="E1020" i="18"/>
  <c r="B1020" i="18" s="1"/>
  <c r="E1021" i="18"/>
  <c r="B1021" i="18" s="1"/>
  <c r="E1022" i="18"/>
  <c r="B1022" i="18" s="1"/>
  <c r="E1023" i="18"/>
  <c r="B1023" i="18" s="1"/>
  <c r="E1024" i="18"/>
  <c r="B1024" i="18" s="1"/>
  <c r="E1025" i="18"/>
  <c r="B1025" i="18" s="1"/>
  <c r="E1026" i="18"/>
  <c r="B1026" i="18" s="1"/>
  <c r="E1027" i="18"/>
  <c r="B1027" i="18" s="1"/>
  <c r="E1028" i="18"/>
  <c r="B1028" i="18" s="1"/>
  <c r="E1029" i="18"/>
  <c r="B1029" i="18" s="1"/>
  <c r="E1030" i="18"/>
  <c r="B1030" i="18" s="1"/>
  <c r="E1031" i="18"/>
  <c r="B1031" i="18" s="1"/>
  <c r="E1032" i="18"/>
  <c r="B1032" i="18" s="1"/>
  <c r="E1033" i="18"/>
  <c r="B1033" i="18" s="1"/>
  <c r="E1034" i="18"/>
  <c r="B1034" i="18" s="1"/>
  <c r="E1035" i="18"/>
  <c r="B1035" i="18" s="1"/>
  <c r="E1036" i="18"/>
  <c r="B1036" i="18" s="1"/>
  <c r="E1037" i="18"/>
  <c r="B1037" i="18" s="1"/>
  <c r="E1038" i="18"/>
  <c r="B1038" i="18" s="1"/>
  <c r="E1039" i="18"/>
  <c r="B1039" i="18" s="1"/>
  <c r="E1040" i="18"/>
  <c r="B1040" i="18" s="1"/>
  <c r="E1041" i="18"/>
  <c r="B1041" i="18" s="1"/>
  <c r="E1042" i="18"/>
  <c r="B1042" i="18" s="1"/>
  <c r="E1043" i="18"/>
  <c r="B1043" i="18" s="1"/>
  <c r="E1044" i="18"/>
  <c r="B1044" i="18" s="1"/>
  <c r="E1045" i="18"/>
  <c r="B1045" i="18" s="1"/>
  <c r="E1046" i="18"/>
  <c r="B1046" i="18" s="1"/>
  <c r="E1047" i="18"/>
  <c r="B1047" i="18" s="1"/>
  <c r="E1048" i="18"/>
  <c r="B1048" i="18" s="1"/>
  <c r="E1049" i="18"/>
  <c r="B1049" i="18" s="1"/>
  <c r="E1050" i="18"/>
  <c r="B1050" i="18" s="1"/>
  <c r="E1051" i="18"/>
  <c r="B1051" i="18" s="1"/>
  <c r="E1052" i="18"/>
  <c r="B1052" i="18" s="1"/>
  <c r="E1053" i="18"/>
  <c r="B1053" i="18" s="1"/>
  <c r="E1054" i="18"/>
  <c r="B1054" i="18" s="1"/>
  <c r="E1055" i="18"/>
  <c r="B1055" i="18" s="1"/>
  <c r="E1056" i="18"/>
  <c r="B1056" i="18" s="1"/>
  <c r="E1057" i="18"/>
  <c r="B1057" i="18" s="1"/>
  <c r="E1058" i="18"/>
  <c r="B1058" i="18" s="1"/>
  <c r="E1059" i="18"/>
  <c r="B1059" i="18" s="1"/>
  <c r="E1060" i="18"/>
  <c r="B1060" i="18" s="1"/>
  <c r="E1061" i="18"/>
  <c r="B1061" i="18" s="1"/>
  <c r="E1062" i="18"/>
  <c r="B1062" i="18" s="1"/>
  <c r="E1063" i="18"/>
  <c r="B1063" i="18" s="1"/>
  <c r="E1064" i="18"/>
  <c r="B1064" i="18" s="1"/>
  <c r="E1065" i="18"/>
  <c r="B1065" i="18" s="1"/>
  <c r="E1066" i="18"/>
  <c r="B1066" i="18" s="1"/>
  <c r="E1067" i="18"/>
  <c r="B1067" i="18" s="1"/>
  <c r="E1068" i="18"/>
  <c r="B1068" i="18" s="1"/>
  <c r="E1069" i="18"/>
  <c r="B1069" i="18" s="1"/>
  <c r="E1070" i="18"/>
  <c r="B1070" i="18" s="1"/>
  <c r="E1071" i="18"/>
  <c r="B1071" i="18" s="1"/>
  <c r="E1072" i="18"/>
  <c r="B1072" i="18" s="1"/>
  <c r="E1073" i="18"/>
  <c r="B1073" i="18" s="1"/>
  <c r="E1074" i="18"/>
  <c r="B1074" i="18" s="1"/>
  <c r="E1075" i="18"/>
  <c r="B1075" i="18" s="1"/>
  <c r="E1076" i="18"/>
  <c r="B1076" i="18" s="1"/>
  <c r="E1077" i="18"/>
  <c r="B1077" i="18" s="1"/>
  <c r="E1078" i="18"/>
  <c r="B1078" i="18" s="1"/>
  <c r="E1079" i="18"/>
  <c r="B1079" i="18" s="1"/>
  <c r="E1080" i="18"/>
  <c r="B1080" i="18" s="1"/>
  <c r="E1081" i="18"/>
  <c r="B1081" i="18" s="1"/>
  <c r="E1082" i="18"/>
  <c r="B1082" i="18" s="1"/>
  <c r="E1083" i="18"/>
  <c r="B1083" i="18" s="1"/>
  <c r="E1084" i="18"/>
  <c r="B1084" i="18" s="1"/>
  <c r="E1085" i="18"/>
  <c r="B1085" i="18" s="1"/>
  <c r="E1086" i="18"/>
  <c r="B1086" i="18" s="1"/>
  <c r="E1087" i="18"/>
  <c r="B1087" i="18" s="1"/>
  <c r="E1088" i="18"/>
  <c r="B1088" i="18" s="1"/>
  <c r="E1089" i="18"/>
  <c r="B1089" i="18" s="1"/>
  <c r="E1090" i="18"/>
  <c r="B1090" i="18" s="1"/>
  <c r="E1091" i="18"/>
  <c r="B1091" i="18" s="1"/>
  <c r="E1092" i="18"/>
  <c r="B1092" i="18" s="1"/>
  <c r="E1093" i="18"/>
  <c r="B1093" i="18" s="1"/>
  <c r="E1094" i="18"/>
  <c r="B1094" i="18" s="1"/>
  <c r="E1095" i="18"/>
  <c r="B1095" i="18" s="1"/>
  <c r="E1096" i="18"/>
  <c r="B1096" i="18" s="1"/>
  <c r="E1097" i="18"/>
  <c r="B1097" i="18" s="1"/>
  <c r="E1098" i="18"/>
  <c r="B1098" i="18" s="1"/>
  <c r="E1099" i="18"/>
  <c r="B1099" i="18" s="1"/>
  <c r="E1100" i="18"/>
  <c r="B1100" i="18" s="1"/>
  <c r="E1101" i="18"/>
  <c r="B1101" i="18" s="1"/>
  <c r="E1102" i="18"/>
  <c r="B1102" i="18" s="1"/>
  <c r="E1103" i="18"/>
  <c r="B1103" i="18" s="1"/>
  <c r="E1104" i="18"/>
  <c r="B1104" i="18" s="1"/>
  <c r="E1105" i="18"/>
  <c r="B1105" i="18" s="1"/>
  <c r="E1106" i="18"/>
  <c r="B1106" i="18" s="1"/>
  <c r="E1107" i="18"/>
  <c r="B1107" i="18" s="1"/>
  <c r="E1108" i="18"/>
  <c r="B1108" i="18" s="1"/>
  <c r="E1109" i="18"/>
  <c r="B1109" i="18" s="1"/>
  <c r="E1110" i="18"/>
  <c r="B1110" i="18" s="1"/>
  <c r="E1111" i="18"/>
  <c r="B1111" i="18" s="1"/>
  <c r="E1112" i="18"/>
  <c r="B1112" i="18" s="1"/>
  <c r="E1113" i="18"/>
  <c r="B1113" i="18" s="1"/>
  <c r="E1114" i="18"/>
  <c r="B1114" i="18" s="1"/>
  <c r="E1115" i="18"/>
  <c r="B1115" i="18" s="1"/>
  <c r="E1116" i="18"/>
  <c r="B1116" i="18" s="1"/>
  <c r="E1117" i="18"/>
  <c r="B1117" i="18" s="1"/>
  <c r="E1118" i="18"/>
  <c r="B1118" i="18" s="1"/>
  <c r="E1119" i="18"/>
  <c r="B1119" i="18" s="1"/>
  <c r="E1120" i="18"/>
  <c r="B1120" i="18" s="1"/>
  <c r="E1121" i="18"/>
  <c r="B1121" i="18" s="1"/>
  <c r="E1122" i="18"/>
  <c r="B1122" i="18" s="1"/>
  <c r="E1123" i="18"/>
  <c r="B1123" i="18" s="1"/>
  <c r="E1124" i="18"/>
  <c r="B1124" i="18" s="1"/>
  <c r="E1125" i="18"/>
  <c r="B1125" i="18" s="1"/>
  <c r="E1126" i="18"/>
  <c r="B1126" i="18" s="1"/>
  <c r="E1127" i="18"/>
  <c r="B1127" i="18" s="1"/>
  <c r="E1128" i="18"/>
  <c r="B1128" i="18" s="1"/>
  <c r="E1129" i="18"/>
  <c r="B1129" i="18" s="1"/>
  <c r="E1130" i="18"/>
  <c r="B1130" i="18" s="1"/>
  <c r="E1131" i="18"/>
  <c r="B1131" i="18" s="1"/>
  <c r="E1132" i="18"/>
  <c r="B1132" i="18" s="1"/>
  <c r="E1133" i="18"/>
  <c r="B1133" i="18" s="1"/>
  <c r="E1134" i="18"/>
  <c r="B1134" i="18" s="1"/>
  <c r="E1135" i="18"/>
  <c r="B1135" i="18" s="1"/>
  <c r="E1136" i="18"/>
  <c r="B1136" i="18" s="1"/>
  <c r="E1137" i="18"/>
  <c r="B1137" i="18" s="1"/>
  <c r="E1138" i="18"/>
  <c r="B1138" i="18" s="1"/>
  <c r="E1139" i="18"/>
  <c r="B1139" i="18" s="1"/>
  <c r="E1140" i="18"/>
  <c r="B1140" i="18" s="1"/>
  <c r="E1141" i="18"/>
  <c r="B1141" i="18" s="1"/>
  <c r="E1142" i="18"/>
  <c r="B1142" i="18" s="1"/>
  <c r="E1143" i="18"/>
  <c r="B1143" i="18" s="1"/>
  <c r="E1144" i="18"/>
  <c r="B1144" i="18" s="1"/>
  <c r="E1145" i="18"/>
  <c r="B1145" i="18" s="1"/>
  <c r="E1146" i="18"/>
  <c r="B1146" i="18" s="1"/>
  <c r="E1147" i="18"/>
  <c r="B1147" i="18" s="1"/>
  <c r="E1148" i="18"/>
  <c r="B1148" i="18" s="1"/>
  <c r="E1149" i="18"/>
  <c r="B1149" i="18" s="1"/>
  <c r="E1150" i="18"/>
  <c r="B1150" i="18" s="1"/>
  <c r="E1151" i="18"/>
  <c r="B1151" i="18" s="1"/>
  <c r="E1152" i="18"/>
  <c r="B1152" i="18" s="1"/>
  <c r="E1153" i="18"/>
  <c r="B1153" i="18" s="1"/>
  <c r="E1154" i="18"/>
  <c r="B1154" i="18" s="1"/>
  <c r="E1155" i="18"/>
  <c r="B1155" i="18" s="1"/>
  <c r="E1156" i="18"/>
  <c r="B1156" i="18" s="1"/>
  <c r="E1157" i="18"/>
  <c r="B1157" i="18" s="1"/>
  <c r="E1158" i="18"/>
  <c r="B1158" i="18" s="1"/>
  <c r="E1159" i="18"/>
  <c r="B1159" i="18" s="1"/>
  <c r="E1160" i="18"/>
  <c r="B1160" i="18" s="1"/>
  <c r="E1161" i="18"/>
  <c r="B1161" i="18" s="1"/>
  <c r="E1162" i="18"/>
  <c r="B1162" i="18" s="1"/>
  <c r="E1163" i="18"/>
  <c r="B1163" i="18" s="1"/>
  <c r="E1164" i="18"/>
  <c r="B1164" i="18" s="1"/>
  <c r="E1165" i="18"/>
  <c r="B1165" i="18" s="1"/>
  <c r="E1166" i="18"/>
  <c r="B1166" i="18" s="1"/>
  <c r="E1167" i="18"/>
  <c r="B1167" i="18" s="1"/>
  <c r="E1168" i="18"/>
  <c r="B1168" i="18" s="1"/>
  <c r="E1169" i="18"/>
  <c r="B1169" i="18" s="1"/>
  <c r="E1170" i="18"/>
  <c r="B1170" i="18" s="1"/>
  <c r="E1171" i="18"/>
  <c r="B1171" i="18" s="1"/>
  <c r="E1172" i="18"/>
  <c r="B1172" i="18" s="1"/>
  <c r="E1173" i="18"/>
  <c r="B1173" i="18" s="1"/>
  <c r="E1174" i="18"/>
  <c r="B1174" i="18" s="1"/>
  <c r="E1175" i="18"/>
  <c r="B1175" i="18" s="1"/>
  <c r="E1176" i="18"/>
  <c r="B1176" i="18" s="1"/>
  <c r="E1177" i="18"/>
  <c r="B1177" i="18" s="1"/>
  <c r="E1178" i="18"/>
  <c r="B1178" i="18" s="1"/>
  <c r="E1179" i="18"/>
  <c r="B1179" i="18" s="1"/>
  <c r="E1180" i="18"/>
  <c r="B1180" i="18" s="1"/>
  <c r="E1181" i="18"/>
  <c r="B1181" i="18" s="1"/>
  <c r="E1182" i="18"/>
  <c r="B1182" i="18" s="1"/>
  <c r="E1183" i="18"/>
  <c r="B1183" i="18" s="1"/>
  <c r="E1184" i="18"/>
  <c r="B1184" i="18" s="1"/>
  <c r="E1185" i="18"/>
  <c r="B1185" i="18" s="1"/>
  <c r="E1186" i="18"/>
  <c r="B1186" i="18" s="1"/>
  <c r="E1187" i="18"/>
  <c r="B1187" i="18" s="1"/>
  <c r="E1188" i="18"/>
  <c r="B1188" i="18" s="1"/>
  <c r="E1189" i="18"/>
  <c r="B1189" i="18" s="1"/>
  <c r="E1190" i="18"/>
  <c r="B1190" i="18" s="1"/>
  <c r="E1191" i="18"/>
  <c r="B1191" i="18" s="1"/>
  <c r="E1192" i="18"/>
  <c r="B1192" i="18" s="1"/>
  <c r="E1193" i="18"/>
  <c r="B1193" i="18" s="1"/>
  <c r="E1194" i="18"/>
  <c r="B1194" i="18" s="1"/>
  <c r="E1195" i="18"/>
  <c r="B1195" i="18" s="1"/>
  <c r="E1196" i="18"/>
  <c r="B1196" i="18" s="1"/>
  <c r="E1197" i="18"/>
  <c r="B1197" i="18" s="1"/>
  <c r="E1198" i="18"/>
  <c r="B1198" i="18" s="1"/>
  <c r="E1199" i="18"/>
  <c r="B1199" i="18" s="1"/>
  <c r="E1200" i="18"/>
  <c r="B1200" i="18" s="1"/>
  <c r="E1201" i="18"/>
  <c r="B1201" i="18" s="1"/>
  <c r="E1202" i="18"/>
  <c r="B1202" i="18" s="1"/>
  <c r="E1203" i="18"/>
  <c r="B1203" i="18" s="1"/>
  <c r="E1204" i="18"/>
  <c r="B1204" i="18" s="1"/>
  <c r="E1205" i="18"/>
  <c r="B1205" i="18" s="1"/>
  <c r="E1206" i="18"/>
  <c r="B1206" i="18" s="1"/>
  <c r="E1207" i="18"/>
  <c r="B1207" i="18" s="1"/>
  <c r="E1208" i="18"/>
  <c r="B1208" i="18" s="1"/>
  <c r="E1209" i="18"/>
  <c r="B1209" i="18" s="1"/>
  <c r="E1210" i="18"/>
  <c r="B1210" i="18" s="1"/>
  <c r="E1211" i="18"/>
  <c r="B1211" i="18" s="1"/>
  <c r="E1212" i="18"/>
  <c r="B1212" i="18" s="1"/>
  <c r="E1213" i="18"/>
  <c r="B1213" i="18" s="1"/>
  <c r="E1214" i="18"/>
  <c r="B1214" i="18" s="1"/>
  <c r="E1215" i="18"/>
  <c r="B1215" i="18" s="1"/>
  <c r="E1216" i="18"/>
  <c r="B1216" i="18" s="1"/>
  <c r="E1217" i="18"/>
  <c r="B1217" i="18" s="1"/>
  <c r="E1218" i="18"/>
  <c r="B1218" i="18" s="1"/>
  <c r="E1219" i="18"/>
  <c r="B1219" i="18" s="1"/>
  <c r="E1220" i="18"/>
  <c r="B1220" i="18" s="1"/>
  <c r="E1221" i="18"/>
  <c r="B1221" i="18" s="1"/>
  <c r="E1222" i="18"/>
  <c r="B1222" i="18" s="1"/>
  <c r="E1223" i="18"/>
  <c r="B1223" i="18" s="1"/>
  <c r="E1224" i="18"/>
  <c r="B1224" i="18" s="1"/>
  <c r="E1225" i="18"/>
  <c r="B1225" i="18" s="1"/>
  <c r="E1226" i="18"/>
  <c r="B1226" i="18" s="1"/>
  <c r="E1227" i="18"/>
  <c r="B1227" i="18" s="1"/>
  <c r="E1228" i="18"/>
  <c r="B1228" i="18" s="1"/>
  <c r="E1229" i="18"/>
  <c r="B1229" i="18" s="1"/>
  <c r="E1230" i="18"/>
  <c r="B1230" i="18" s="1"/>
  <c r="E1231" i="18"/>
  <c r="B1231" i="18" s="1"/>
  <c r="E1232" i="18"/>
  <c r="B1232" i="18" s="1"/>
  <c r="E1233" i="18"/>
  <c r="B1233" i="18" s="1"/>
  <c r="E1234" i="18"/>
  <c r="B1234" i="18" s="1"/>
  <c r="E1235" i="18"/>
  <c r="B1235" i="18" s="1"/>
  <c r="E1236" i="18"/>
  <c r="B1236" i="18" s="1"/>
  <c r="E1237" i="18"/>
  <c r="B1237" i="18" s="1"/>
  <c r="E1238" i="18"/>
  <c r="B1238" i="18" s="1"/>
  <c r="E1239" i="18"/>
  <c r="B1239" i="18" s="1"/>
  <c r="E1240" i="18"/>
  <c r="B1240" i="18" s="1"/>
  <c r="E1241" i="18"/>
  <c r="B1241" i="18" s="1"/>
  <c r="E1242" i="18"/>
  <c r="B1242" i="18" s="1"/>
  <c r="E1243" i="18"/>
  <c r="B1243" i="18" s="1"/>
  <c r="E1244" i="18"/>
  <c r="B1244" i="18" s="1"/>
  <c r="E1245" i="18"/>
  <c r="B1245" i="18" s="1"/>
  <c r="E1246" i="18"/>
  <c r="B1246" i="18" s="1"/>
  <c r="E1247" i="18"/>
  <c r="B1247" i="18" s="1"/>
  <c r="E1248" i="18"/>
  <c r="B1248" i="18" s="1"/>
  <c r="E1249" i="18"/>
  <c r="B1249" i="18" s="1"/>
  <c r="E1250" i="18"/>
  <c r="B1250" i="18" s="1"/>
  <c r="E1251" i="18"/>
  <c r="B1251" i="18" s="1"/>
  <c r="E1252" i="18"/>
  <c r="B1252" i="18" s="1"/>
  <c r="E1253" i="18"/>
  <c r="B1253" i="18" s="1"/>
  <c r="E1254" i="18"/>
  <c r="B1254" i="18" s="1"/>
  <c r="E1255" i="18"/>
  <c r="B1255" i="18" s="1"/>
  <c r="E1256" i="18"/>
  <c r="B1256" i="18" s="1"/>
  <c r="E1257" i="18"/>
  <c r="B1257" i="18" s="1"/>
  <c r="E1258" i="18"/>
  <c r="B1258" i="18" s="1"/>
  <c r="E1259" i="18"/>
  <c r="B1259" i="18" s="1"/>
  <c r="E1260" i="18"/>
  <c r="B1260" i="18" s="1"/>
  <c r="E1261" i="18"/>
  <c r="B1261" i="18" s="1"/>
  <c r="E1262" i="18"/>
  <c r="B1262" i="18" s="1"/>
  <c r="E1263" i="18"/>
  <c r="B1263" i="18" s="1"/>
  <c r="E1264" i="18"/>
  <c r="B1264" i="18" s="1"/>
  <c r="E1265" i="18"/>
  <c r="B1265" i="18" s="1"/>
  <c r="E1266" i="18"/>
  <c r="B1266" i="18" s="1"/>
  <c r="E1267" i="18"/>
  <c r="B1267" i="18" s="1"/>
  <c r="E1268" i="18"/>
  <c r="B1268" i="18" s="1"/>
  <c r="E1269" i="18"/>
  <c r="B1269" i="18" s="1"/>
  <c r="E1270" i="18"/>
  <c r="B1270" i="18" s="1"/>
  <c r="E1271" i="18"/>
  <c r="B1271" i="18" s="1"/>
  <c r="E1272" i="18"/>
  <c r="B1272" i="18" s="1"/>
  <c r="E1273" i="18"/>
  <c r="B1273" i="18" s="1"/>
  <c r="E1274" i="18"/>
  <c r="B1274" i="18" s="1"/>
  <c r="E1275" i="18"/>
  <c r="B1275" i="18" s="1"/>
  <c r="E1276" i="18"/>
  <c r="B1276" i="18" s="1"/>
  <c r="E1277" i="18"/>
  <c r="B1277" i="18" s="1"/>
  <c r="E1278" i="18"/>
  <c r="B1278" i="18" s="1"/>
  <c r="E1279" i="18"/>
  <c r="B1279" i="18" s="1"/>
  <c r="E1280" i="18"/>
  <c r="B1280" i="18" s="1"/>
  <c r="E1281" i="18"/>
  <c r="B1281" i="18" s="1"/>
  <c r="E1282" i="18"/>
  <c r="B1282" i="18" s="1"/>
  <c r="E1283" i="18"/>
  <c r="B1283" i="18" s="1"/>
  <c r="E1284" i="18"/>
  <c r="B1284" i="18" s="1"/>
  <c r="E1285" i="18"/>
  <c r="B1285" i="18" s="1"/>
  <c r="E1286" i="18"/>
  <c r="B1286" i="18" s="1"/>
  <c r="E1287" i="18"/>
  <c r="B1287" i="18" s="1"/>
  <c r="E1288" i="18"/>
  <c r="B1288" i="18" s="1"/>
  <c r="E1289" i="18"/>
  <c r="B1289" i="18" s="1"/>
  <c r="E1290" i="18"/>
  <c r="B1290" i="18" s="1"/>
  <c r="E1291" i="18"/>
  <c r="B1291" i="18" s="1"/>
  <c r="E1292" i="18"/>
  <c r="B1292" i="18" s="1"/>
  <c r="E1293" i="18"/>
  <c r="B1293" i="18" s="1"/>
  <c r="E1294" i="18"/>
  <c r="B1294" i="18" s="1"/>
  <c r="E1295" i="18"/>
  <c r="B1295" i="18" s="1"/>
  <c r="E1296" i="18"/>
  <c r="B1296" i="18" s="1"/>
  <c r="E1297" i="18"/>
  <c r="B1297" i="18" s="1"/>
  <c r="E1298" i="18"/>
  <c r="B1298" i="18" s="1"/>
  <c r="E1299" i="18"/>
  <c r="B1299" i="18" s="1"/>
  <c r="E1300" i="18"/>
  <c r="B1300" i="18" s="1"/>
  <c r="E1301" i="18"/>
  <c r="B1301" i="18" s="1"/>
  <c r="E1302" i="18"/>
  <c r="B1302" i="18" s="1"/>
  <c r="E1303" i="18"/>
  <c r="B1303" i="18" s="1"/>
  <c r="E1304" i="18"/>
  <c r="B1304" i="18" s="1"/>
  <c r="E1305" i="18"/>
  <c r="B1305" i="18" s="1"/>
  <c r="E1306" i="18"/>
  <c r="B1306" i="18" s="1"/>
  <c r="E1307" i="18"/>
  <c r="B1307" i="18" s="1"/>
  <c r="E1308" i="18"/>
  <c r="B1308" i="18" s="1"/>
  <c r="E1309" i="18"/>
  <c r="B1309" i="18" s="1"/>
  <c r="E1310" i="18"/>
  <c r="B1310" i="18" s="1"/>
  <c r="E1311" i="18"/>
  <c r="B1311" i="18" s="1"/>
  <c r="E1312" i="18"/>
  <c r="B1312" i="18" s="1"/>
  <c r="E1313" i="18"/>
  <c r="B1313" i="18" s="1"/>
  <c r="E1314" i="18"/>
  <c r="B1314" i="18" s="1"/>
  <c r="E1315" i="18"/>
  <c r="B1315" i="18" s="1"/>
  <c r="E1316" i="18"/>
  <c r="B1316" i="18" s="1"/>
  <c r="E1317" i="18"/>
  <c r="B1317" i="18" s="1"/>
  <c r="E1318" i="18"/>
  <c r="B1318" i="18" s="1"/>
  <c r="E1319" i="18"/>
  <c r="B1319" i="18" s="1"/>
  <c r="E1320" i="18"/>
  <c r="B1320" i="18" s="1"/>
  <c r="E1321" i="18"/>
  <c r="B1321" i="18" s="1"/>
  <c r="E1322" i="18"/>
  <c r="B1322" i="18" s="1"/>
  <c r="E1323" i="18"/>
  <c r="B1323" i="18" s="1"/>
  <c r="E1324" i="18"/>
  <c r="B1324" i="18" s="1"/>
  <c r="E1325" i="18"/>
  <c r="B1325" i="18" s="1"/>
  <c r="E1326" i="18"/>
  <c r="B1326" i="18" s="1"/>
  <c r="E1327" i="18"/>
  <c r="B1327" i="18" s="1"/>
  <c r="E1328" i="18"/>
  <c r="B1328" i="18" s="1"/>
  <c r="E1329" i="18"/>
  <c r="B1329" i="18" s="1"/>
  <c r="E1330" i="18"/>
  <c r="B1330" i="18" s="1"/>
  <c r="E1331" i="18"/>
  <c r="B1331" i="18" s="1"/>
  <c r="E1332" i="18"/>
  <c r="B1332" i="18" s="1"/>
  <c r="E1333" i="18"/>
  <c r="B1333" i="18" s="1"/>
  <c r="E1334" i="18"/>
  <c r="B1334" i="18" s="1"/>
  <c r="E1335" i="18"/>
  <c r="B1335" i="18" s="1"/>
  <c r="E1336" i="18"/>
  <c r="B1336" i="18" s="1"/>
  <c r="E1337" i="18"/>
  <c r="B1337" i="18" s="1"/>
  <c r="E1338" i="18"/>
  <c r="B1338" i="18" s="1"/>
  <c r="E1339" i="18"/>
  <c r="B1339" i="18" s="1"/>
  <c r="E1340" i="18"/>
  <c r="B1340" i="18" s="1"/>
  <c r="E1341" i="18"/>
  <c r="B1341" i="18" s="1"/>
  <c r="E1342" i="18"/>
  <c r="B1342" i="18" s="1"/>
  <c r="E1343" i="18"/>
  <c r="B1343" i="18" s="1"/>
  <c r="E1344" i="18"/>
  <c r="B1344" i="18" s="1"/>
  <c r="E1345" i="18"/>
  <c r="B1345" i="18" s="1"/>
  <c r="E1346" i="18"/>
  <c r="B1346" i="18" s="1"/>
  <c r="E1347" i="18"/>
  <c r="B1347" i="18" s="1"/>
  <c r="E1348" i="18"/>
  <c r="B1348" i="18" s="1"/>
  <c r="E1349" i="18"/>
  <c r="B1349" i="18" s="1"/>
  <c r="E1350" i="18"/>
  <c r="B1350" i="18" s="1"/>
  <c r="E1351" i="18"/>
  <c r="B1351" i="18" s="1"/>
  <c r="E2" i="18"/>
  <c r="B2" i="18" s="1"/>
  <c r="W2773" i="20" l="1"/>
  <c r="X2773" i="20"/>
  <c r="W2757" i="20"/>
  <c r="X2757" i="20"/>
  <c r="W2750" i="20"/>
  <c r="X2750" i="20"/>
  <c r="X2768" i="20"/>
  <c r="W2768" i="20"/>
  <c r="W2772" i="20"/>
  <c r="X2772" i="20"/>
  <c r="W2769" i="20"/>
  <c r="X2769" i="20"/>
  <c r="W2758" i="20"/>
  <c r="X2758" i="20"/>
  <c r="W2777" i="20"/>
  <c r="X2777" i="20"/>
  <c r="W2774" i="20"/>
  <c r="X2774" i="20"/>
  <c r="X2764" i="20"/>
  <c r="W2764" i="20"/>
  <c r="X2751" i="20"/>
  <c r="W2751" i="20"/>
  <c r="W2747" i="20"/>
  <c r="X2747" i="20"/>
  <c r="W2762" i="20"/>
  <c r="X2762" i="20"/>
  <c r="W2766" i="20"/>
  <c r="X2766" i="20"/>
  <c r="W2761" i="20"/>
  <c r="X2761" i="20"/>
  <c r="X2748" i="20"/>
  <c r="W2748" i="20"/>
  <c r="X2767" i="20"/>
  <c r="W2767" i="20"/>
  <c r="W2763" i="20"/>
  <c r="X2763" i="20"/>
  <c r="W2746" i="20"/>
  <c r="X2746" i="20"/>
  <c r="W2753" i="20"/>
  <c r="X2753" i="20"/>
  <c r="W2749" i="20"/>
  <c r="X2749" i="20"/>
  <c r="W2776" i="20"/>
  <c r="X2776" i="20"/>
  <c r="X2755" i="20"/>
  <c r="W2755" i="20"/>
  <c r="W2770" i="20"/>
  <c r="X2770" i="20"/>
  <c r="X2752" i="20"/>
  <c r="W2752" i="20"/>
  <c r="X2756" i="20"/>
  <c r="W2756" i="20"/>
  <c r="W2765" i="20"/>
  <c r="X2765" i="20"/>
  <c r="W2760" i="20"/>
  <c r="X2760" i="20"/>
  <c r="X2771" i="20"/>
  <c r="W2771" i="20"/>
  <c r="W2754" i="20"/>
  <c r="X2754" i="20"/>
  <c r="P2" i="18"/>
  <c r="O3" i="18"/>
  <c r="P3" i="18"/>
  <c r="O4" i="18"/>
  <c r="P4" i="18"/>
  <c r="O5" i="18"/>
  <c r="P5" i="18"/>
  <c r="O6" i="18"/>
  <c r="P6" i="18"/>
  <c r="O7" i="18"/>
  <c r="P7" i="18"/>
  <c r="O8" i="18"/>
  <c r="P8" i="18"/>
  <c r="O9" i="18"/>
  <c r="P9" i="18"/>
  <c r="O10" i="18"/>
  <c r="P10" i="18"/>
  <c r="O11" i="18"/>
  <c r="P11" i="18"/>
  <c r="O12" i="18"/>
  <c r="P12" i="18"/>
  <c r="O13" i="18"/>
  <c r="P13" i="18"/>
  <c r="O14" i="18"/>
  <c r="P14" i="18"/>
  <c r="O15" i="18"/>
  <c r="P15" i="18"/>
  <c r="O16" i="18"/>
  <c r="P16" i="18"/>
  <c r="O17" i="18"/>
  <c r="P17" i="18"/>
  <c r="O18" i="18"/>
  <c r="P18" i="18"/>
  <c r="O19" i="18"/>
  <c r="P19" i="18"/>
  <c r="O20" i="18"/>
  <c r="P20" i="18"/>
  <c r="O21" i="18"/>
  <c r="P21" i="18"/>
  <c r="O22" i="18"/>
  <c r="P22" i="18"/>
  <c r="O23" i="18"/>
  <c r="P23" i="18"/>
  <c r="O24" i="18"/>
  <c r="P24" i="18"/>
  <c r="O25" i="18"/>
  <c r="P25" i="18"/>
  <c r="O26" i="18"/>
  <c r="P26" i="18"/>
  <c r="O27" i="18"/>
  <c r="P27" i="18"/>
  <c r="O28" i="18"/>
  <c r="P28" i="18"/>
  <c r="O29" i="18"/>
  <c r="P29" i="18"/>
  <c r="O30" i="18"/>
  <c r="P30" i="18"/>
  <c r="O31" i="18"/>
  <c r="P31" i="18"/>
  <c r="O32" i="18"/>
  <c r="P32" i="18"/>
  <c r="O33" i="18"/>
  <c r="P33" i="18"/>
  <c r="O34" i="18"/>
  <c r="P34" i="18"/>
  <c r="O35" i="18"/>
  <c r="P35" i="18"/>
  <c r="O36" i="18"/>
  <c r="P36" i="18"/>
  <c r="O37" i="18"/>
  <c r="P37" i="18"/>
  <c r="O38" i="18"/>
  <c r="P38" i="18"/>
  <c r="O39" i="18"/>
  <c r="P39" i="18"/>
  <c r="O40" i="18"/>
  <c r="P40" i="18"/>
  <c r="O41" i="18"/>
  <c r="P41" i="18"/>
  <c r="O42" i="18"/>
  <c r="P42" i="18"/>
  <c r="O43" i="18"/>
  <c r="P43" i="18"/>
  <c r="O44" i="18"/>
  <c r="P44" i="18"/>
  <c r="O45" i="18"/>
  <c r="P45" i="18"/>
  <c r="O46" i="18"/>
  <c r="P46" i="18"/>
  <c r="O47" i="18"/>
  <c r="P47" i="18"/>
  <c r="O48" i="18"/>
  <c r="P48" i="18"/>
  <c r="O49" i="18"/>
  <c r="P49" i="18"/>
  <c r="O50" i="18"/>
  <c r="P50" i="18"/>
  <c r="O51" i="18"/>
  <c r="P51" i="18"/>
  <c r="O52" i="18"/>
  <c r="P52" i="18"/>
  <c r="O53" i="18"/>
  <c r="P53" i="18"/>
  <c r="O54" i="18"/>
  <c r="P54" i="18"/>
  <c r="O55" i="18"/>
  <c r="P55" i="18"/>
  <c r="O56" i="18"/>
  <c r="P56" i="18"/>
  <c r="O57" i="18"/>
  <c r="P57" i="18"/>
  <c r="O58" i="18"/>
  <c r="P58" i="18"/>
  <c r="O59" i="18"/>
  <c r="P59" i="18"/>
  <c r="O60" i="18"/>
  <c r="P60" i="18"/>
  <c r="O61" i="18"/>
  <c r="P61" i="18"/>
  <c r="O62" i="18"/>
  <c r="P62" i="18"/>
  <c r="O63" i="18"/>
  <c r="P63" i="18"/>
  <c r="O64" i="18"/>
  <c r="P64" i="18"/>
  <c r="O65" i="18"/>
  <c r="P65" i="18"/>
  <c r="O66" i="18"/>
  <c r="P66" i="18"/>
  <c r="O67" i="18"/>
  <c r="P67" i="18"/>
  <c r="O68" i="18"/>
  <c r="P68" i="18"/>
  <c r="O69" i="18"/>
  <c r="P69" i="18"/>
  <c r="O70" i="18"/>
  <c r="P70" i="18"/>
  <c r="O71" i="18"/>
  <c r="P71" i="18"/>
  <c r="O72" i="18"/>
  <c r="P72" i="18"/>
  <c r="O73" i="18"/>
  <c r="P73" i="18"/>
  <c r="O74" i="18"/>
  <c r="P74" i="18"/>
  <c r="O75" i="18"/>
  <c r="P75" i="18"/>
  <c r="O76" i="18"/>
  <c r="P76" i="18"/>
  <c r="O77" i="18"/>
  <c r="P77" i="18"/>
  <c r="O78" i="18"/>
  <c r="P78" i="18"/>
  <c r="O79" i="18"/>
  <c r="P79" i="18"/>
  <c r="O80" i="18"/>
  <c r="P80" i="18"/>
  <c r="O81" i="18"/>
  <c r="P81" i="18"/>
  <c r="O82" i="18"/>
  <c r="P82" i="18"/>
  <c r="O83" i="18"/>
  <c r="P83" i="18"/>
  <c r="O84" i="18"/>
  <c r="P84" i="18"/>
  <c r="O85" i="18"/>
  <c r="P85" i="18"/>
  <c r="O86" i="18"/>
  <c r="P86" i="18"/>
  <c r="O87" i="18"/>
  <c r="P87" i="18"/>
  <c r="O88" i="18"/>
  <c r="P88" i="18"/>
  <c r="O89" i="18"/>
  <c r="P89" i="18"/>
  <c r="O90" i="18"/>
  <c r="P90" i="18"/>
  <c r="O91" i="18"/>
  <c r="P91" i="18"/>
  <c r="O92" i="18"/>
  <c r="P92" i="18"/>
  <c r="O93" i="18"/>
  <c r="P93" i="18"/>
  <c r="O94" i="18"/>
  <c r="P94" i="18"/>
  <c r="O95" i="18"/>
  <c r="P95" i="18"/>
  <c r="O96" i="18"/>
  <c r="P96" i="18"/>
  <c r="O97" i="18"/>
  <c r="P97" i="18"/>
  <c r="O98" i="18"/>
  <c r="P98" i="18"/>
  <c r="O99" i="18"/>
  <c r="P99" i="18"/>
  <c r="O100" i="18"/>
  <c r="P100" i="18"/>
  <c r="O101" i="18"/>
  <c r="P101" i="18"/>
  <c r="O102" i="18"/>
  <c r="P102" i="18"/>
  <c r="O103" i="18"/>
  <c r="P103" i="18"/>
  <c r="O104" i="18"/>
  <c r="P104" i="18"/>
  <c r="O105" i="18"/>
  <c r="P105" i="18"/>
  <c r="O106" i="18"/>
  <c r="P106" i="18"/>
  <c r="O107" i="18"/>
  <c r="P107" i="18"/>
  <c r="O108" i="18"/>
  <c r="P108" i="18"/>
  <c r="O109" i="18"/>
  <c r="P109" i="18"/>
  <c r="O110" i="18"/>
  <c r="P110" i="18"/>
  <c r="O111" i="18"/>
  <c r="P111" i="18"/>
  <c r="O112" i="18"/>
  <c r="P112" i="18"/>
  <c r="O113" i="18"/>
  <c r="P113" i="18"/>
  <c r="O114" i="18"/>
  <c r="P114" i="18"/>
  <c r="O115" i="18"/>
  <c r="P115" i="18"/>
  <c r="O116" i="18"/>
  <c r="P116" i="18"/>
  <c r="O117" i="18"/>
  <c r="P117" i="18"/>
  <c r="O118" i="18"/>
  <c r="P118" i="18"/>
  <c r="O119" i="18"/>
  <c r="P119" i="18"/>
  <c r="O120" i="18"/>
  <c r="P120" i="18"/>
  <c r="O121" i="18"/>
  <c r="P121" i="18"/>
  <c r="O122" i="18"/>
  <c r="P122" i="18"/>
  <c r="O123" i="18"/>
  <c r="P123" i="18"/>
  <c r="O124" i="18"/>
  <c r="P124" i="18"/>
  <c r="O125" i="18"/>
  <c r="P125" i="18"/>
  <c r="O126" i="18"/>
  <c r="P126" i="18"/>
  <c r="O127" i="18"/>
  <c r="P127" i="18"/>
  <c r="O128" i="18"/>
  <c r="P128" i="18"/>
  <c r="O129" i="18"/>
  <c r="P129" i="18"/>
  <c r="O130" i="18"/>
  <c r="P130" i="18"/>
  <c r="O131" i="18"/>
  <c r="P131" i="18"/>
  <c r="O132" i="18"/>
  <c r="P132" i="18"/>
  <c r="O133" i="18"/>
  <c r="P133" i="18"/>
  <c r="O134" i="18"/>
  <c r="P134" i="18"/>
  <c r="O135" i="18"/>
  <c r="P135" i="18"/>
  <c r="O136" i="18"/>
  <c r="P136" i="18"/>
  <c r="O137" i="18"/>
  <c r="P137" i="18"/>
  <c r="O138" i="18"/>
  <c r="P138" i="18"/>
  <c r="O139" i="18"/>
  <c r="P139" i="18"/>
  <c r="O140" i="18"/>
  <c r="P140" i="18"/>
  <c r="O141" i="18"/>
  <c r="P141" i="18"/>
  <c r="O142" i="18"/>
  <c r="P142" i="18"/>
  <c r="O143" i="18"/>
  <c r="P143" i="18"/>
  <c r="O144" i="18"/>
  <c r="P144" i="18"/>
  <c r="O145" i="18"/>
  <c r="P145" i="18"/>
  <c r="O146" i="18"/>
  <c r="P146" i="18"/>
  <c r="O147" i="18"/>
  <c r="P147" i="18"/>
  <c r="O148" i="18"/>
  <c r="P148" i="18"/>
  <c r="O149" i="18"/>
  <c r="P149" i="18"/>
  <c r="O150" i="18"/>
  <c r="P150" i="18"/>
  <c r="O151" i="18"/>
  <c r="P151" i="18"/>
  <c r="O152" i="18"/>
  <c r="P152" i="18"/>
  <c r="O153" i="18"/>
  <c r="P153" i="18"/>
  <c r="O154" i="18"/>
  <c r="P154" i="18"/>
  <c r="O155" i="18"/>
  <c r="P155" i="18"/>
  <c r="O156" i="18"/>
  <c r="P156" i="18"/>
  <c r="O157" i="18"/>
  <c r="P157" i="18"/>
  <c r="O158" i="18"/>
  <c r="P158" i="18"/>
  <c r="O159" i="18"/>
  <c r="P159" i="18"/>
  <c r="O160" i="18"/>
  <c r="P160" i="18"/>
  <c r="O161" i="18"/>
  <c r="P161" i="18"/>
  <c r="O162" i="18"/>
  <c r="P162" i="18"/>
  <c r="O163" i="18"/>
  <c r="P163" i="18"/>
  <c r="O164" i="18"/>
  <c r="P164" i="18"/>
  <c r="O165" i="18"/>
  <c r="P165" i="18"/>
  <c r="O166" i="18"/>
  <c r="P166" i="18"/>
  <c r="O167" i="18"/>
  <c r="P167" i="18"/>
  <c r="O168" i="18"/>
  <c r="P168" i="18"/>
  <c r="O169" i="18"/>
  <c r="P169" i="18"/>
  <c r="O170" i="18"/>
  <c r="P170" i="18"/>
  <c r="O171" i="18"/>
  <c r="P171" i="18"/>
  <c r="O172" i="18"/>
  <c r="P172" i="18"/>
  <c r="O173" i="18"/>
  <c r="P173" i="18"/>
  <c r="O174" i="18"/>
  <c r="P174" i="18"/>
  <c r="O175" i="18"/>
  <c r="P175" i="18"/>
  <c r="O176" i="18"/>
  <c r="P176" i="18"/>
  <c r="O177" i="18"/>
  <c r="P177" i="18"/>
  <c r="O178" i="18"/>
  <c r="P178" i="18"/>
  <c r="O179" i="18"/>
  <c r="P179" i="18"/>
  <c r="O180" i="18"/>
  <c r="P180" i="18"/>
  <c r="O181" i="18"/>
  <c r="P181" i="18"/>
  <c r="O182" i="18"/>
  <c r="P182" i="18"/>
  <c r="O183" i="18"/>
  <c r="P183" i="18"/>
  <c r="O184" i="18"/>
  <c r="P184" i="18"/>
  <c r="O185" i="18"/>
  <c r="P185" i="18"/>
  <c r="O186" i="18"/>
  <c r="P186" i="18"/>
  <c r="O187" i="18"/>
  <c r="P187" i="18"/>
  <c r="O188" i="18"/>
  <c r="P188" i="18"/>
  <c r="O189" i="18"/>
  <c r="P189" i="18"/>
  <c r="O190" i="18"/>
  <c r="P190" i="18"/>
  <c r="O191" i="18"/>
  <c r="P191" i="18"/>
  <c r="O192" i="18"/>
  <c r="P192" i="18"/>
  <c r="O193" i="18"/>
  <c r="P193" i="18"/>
  <c r="O194" i="18"/>
  <c r="P194" i="18"/>
  <c r="O195" i="18"/>
  <c r="P195" i="18"/>
  <c r="O196" i="18"/>
  <c r="P196" i="18"/>
  <c r="O197" i="18"/>
  <c r="P197" i="18"/>
  <c r="O198" i="18"/>
  <c r="P198" i="18"/>
  <c r="O199" i="18"/>
  <c r="P199" i="18"/>
  <c r="O200" i="18"/>
  <c r="P200" i="18"/>
  <c r="O201" i="18"/>
  <c r="P201" i="18"/>
  <c r="O202" i="18"/>
  <c r="P202" i="18"/>
  <c r="O203" i="18"/>
  <c r="P203" i="18"/>
  <c r="O204" i="18"/>
  <c r="P204" i="18"/>
  <c r="O205" i="18"/>
  <c r="P205" i="18"/>
  <c r="O206" i="18"/>
  <c r="P206" i="18"/>
  <c r="O207" i="18"/>
  <c r="P207" i="18"/>
  <c r="O208" i="18"/>
  <c r="P208" i="18"/>
  <c r="O209" i="18"/>
  <c r="P209" i="18"/>
  <c r="O210" i="18"/>
  <c r="P210" i="18"/>
  <c r="O211" i="18"/>
  <c r="P211" i="18"/>
  <c r="O212" i="18"/>
  <c r="P212" i="18"/>
  <c r="O213" i="18"/>
  <c r="P213" i="18"/>
  <c r="O214" i="18"/>
  <c r="P214" i="18"/>
  <c r="O215" i="18"/>
  <c r="P215" i="18"/>
  <c r="O216" i="18"/>
  <c r="P216" i="18"/>
  <c r="O217" i="18"/>
  <c r="P217" i="18"/>
  <c r="O218" i="18"/>
  <c r="P218" i="18"/>
  <c r="O219" i="18"/>
  <c r="P219" i="18"/>
  <c r="O220" i="18"/>
  <c r="P220" i="18"/>
  <c r="O221" i="18"/>
  <c r="P221" i="18"/>
  <c r="O222" i="18"/>
  <c r="P222" i="18"/>
  <c r="O223" i="18"/>
  <c r="P223" i="18"/>
  <c r="O224" i="18"/>
  <c r="P224" i="18"/>
  <c r="O225" i="18"/>
  <c r="P225" i="18"/>
  <c r="O226" i="18"/>
  <c r="P226" i="18"/>
  <c r="O227" i="18"/>
  <c r="P227" i="18"/>
  <c r="O228" i="18"/>
  <c r="P228" i="18"/>
  <c r="O229" i="18"/>
  <c r="P229" i="18"/>
  <c r="O230" i="18"/>
  <c r="P230" i="18"/>
  <c r="O231" i="18"/>
  <c r="P231" i="18"/>
  <c r="O232" i="18"/>
  <c r="P232" i="18"/>
  <c r="O233" i="18"/>
  <c r="P233" i="18"/>
  <c r="O234" i="18"/>
  <c r="P234" i="18"/>
  <c r="O235" i="18"/>
  <c r="P235" i="18"/>
  <c r="O236" i="18"/>
  <c r="P236" i="18"/>
  <c r="O237" i="18"/>
  <c r="P237" i="18"/>
  <c r="O238" i="18"/>
  <c r="P238" i="18"/>
  <c r="O239" i="18"/>
  <c r="P239" i="18"/>
  <c r="O240" i="18"/>
  <c r="P240" i="18"/>
  <c r="O241" i="18"/>
  <c r="P241" i="18"/>
  <c r="O242" i="18"/>
  <c r="P242" i="18"/>
  <c r="O243" i="18"/>
  <c r="P243" i="18"/>
  <c r="O244" i="18"/>
  <c r="P244" i="18"/>
  <c r="O245" i="18"/>
  <c r="P245" i="18"/>
  <c r="O246" i="18"/>
  <c r="P246" i="18"/>
  <c r="O247" i="18"/>
  <c r="P247" i="18"/>
  <c r="O248" i="18"/>
  <c r="P248" i="18"/>
  <c r="O249" i="18"/>
  <c r="P249" i="18"/>
  <c r="O250" i="18"/>
  <c r="P250" i="18"/>
  <c r="O251" i="18"/>
  <c r="P251" i="18"/>
  <c r="O252" i="18"/>
  <c r="P252" i="18"/>
  <c r="O253" i="18"/>
  <c r="P253" i="18"/>
  <c r="O254" i="18"/>
  <c r="P254" i="18"/>
  <c r="O255" i="18"/>
  <c r="P255" i="18"/>
  <c r="O256" i="18"/>
  <c r="P256" i="18"/>
  <c r="O257" i="18"/>
  <c r="P257" i="18"/>
  <c r="O258" i="18"/>
  <c r="P258" i="18"/>
  <c r="O259" i="18"/>
  <c r="P259" i="18"/>
  <c r="O260" i="18"/>
  <c r="P260" i="18"/>
  <c r="O261" i="18"/>
  <c r="P261" i="18"/>
  <c r="O262" i="18"/>
  <c r="P262" i="18"/>
  <c r="O263" i="18"/>
  <c r="P263" i="18"/>
  <c r="O264" i="18"/>
  <c r="P264" i="18"/>
  <c r="O265" i="18"/>
  <c r="P265" i="18"/>
  <c r="O266" i="18"/>
  <c r="P266" i="18"/>
  <c r="O267" i="18"/>
  <c r="P267" i="18"/>
  <c r="O268" i="18"/>
  <c r="P268" i="18"/>
  <c r="O269" i="18"/>
  <c r="P269" i="18"/>
  <c r="O270" i="18"/>
  <c r="P270" i="18"/>
  <c r="O271" i="18"/>
  <c r="P271" i="18"/>
  <c r="O272" i="18"/>
  <c r="P272" i="18"/>
  <c r="O273" i="18"/>
  <c r="P273" i="18"/>
  <c r="O274" i="18"/>
  <c r="P274" i="18"/>
  <c r="O275" i="18"/>
  <c r="P275" i="18"/>
  <c r="O276" i="18"/>
  <c r="P276" i="18"/>
  <c r="O277" i="18"/>
  <c r="P277" i="18"/>
  <c r="O278" i="18"/>
  <c r="P278" i="18"/>
  <c r="O279" i="18"/>
  <c r="P279" i="18"/>
  <c r="O280" i="18"/>
  <c r="P280" i="18"/>
  <c r="O281" i="18"/>
  <c r="P281" i="18"/>
  <c r="O282" i="18"/>
  <c r="P282" i="18"/>
  <c r="O283" i="18"/>
  <c r="P283" i="18"/>
  <c r="O284" i="18"/>
  <c r="P284" i="18"/>
  <c r="O285" i="18"/>
  <c r="P285" i="18"/>
  <c r="O286" i="18"/>
  <c r="P286" i="18"/>
  <c r="O287" i="18"/>
  <c r="P287" i="18"/>
  <c r="O288" i="18"/>
  <c r="P288" i="18"/>
  <c r="O289" i="18"/>
  <c r="P289" i="18"/>
  <c r="O290" i="18"/>
  <c r="P290" i="18"/>
  <c r="O291" i="18"/>
  <c r="P291" i="18"/>
  <c r="O292" i="18"/>
  <c r="P292" i="18"/>
  <c r="O293" i="18"/>
  <c r="P293" i="18"/>
  <c r="O294" i="18"/>
  <c r="P294" i="18"/>
  <c r="O295" i="18"/>
  <c r="P295" i="18"/>
  <c r="O296" i="18"/>
  <c r="P296" i="18"/>
  <c r="O297" i="18"/>
  <c r="P297" i="18"/>
  <c r="O298" i="18"/>
  <c r="P298" i="18"/>
  <c r="O299" i="18"/>
  <c r="P299" i="18"/>
  <c r="O300" i="18"/>
  <c r="P300" i="18"/>
  <c r="O301" i="18"/>
  <c r="P301" i="18"/>
  <c r="O302" i="18"/>
  <c r="P302" i="18"/>
  <c r="O303" i="18"/>
  <c r="P303" i="18"/>
  <c r="O304" i="18"/>
  <c r="P304" i="18"/>
  <c r="O305" i="18"/>
  <c r="P305" i="18"/>
  <c r="O306" i="18"/>
  <c r="P306" i="18"/>
  <c r="O307" i="18"/>
  <c r="P307" i="18"/>
  <c r="O308" i="18"/>
  <c r="P308" i="18"/>
  <c r="O309" i="18"/>
  <c r="P309" i="18"/>
  <c r="O310" i="18"/>
  <c r="P310" i="18"/>
  <c r="O311" i="18"/>
  <c r="P311" i="18"/>
  <c r="O312" i="18"/>
  <c r="P312" i="18"/>
  <c r="O313" i="18"/>
  <c r="P313" i="18"/>
  <c r="O314" i="18"/>
  <c r="P314" i="18"/>
  <c r="O315" i="18"/>
  <c r="P315" i="18"/>
  <c r="O316" i="18"/>
  <c r="P316" i="18"/>
  <c r="O317" i="18"/>
  <c r="P317" i="18"/>
  <c r="O318" i="18"/>
  <c r="P318" i="18"/>
  <c r="O319" i="18"/>
  <c r="P319" i="18"/>
  <c r="O320" i="18"/>
  <c r="P320" i="18"/>
  <c r="O321" i="18"/>
  <c r="P321" i="18"/>
  <c r="O322" i="18"/>
  <c r="P322" i="18"/>
  <c r="O323" i="18"/>
  <c r="P323" i="18"/>
  <c r="O324" i="18"/>
  <c r="P324" i="18"/>
  <c r="O325" i="18"/>
  <c r="P325" i="18"/>
  <c r="O326" i="18"/>
  <c r="P326" i="18"/>
  <c r="O327" i="18"/>
  <c r="P327" i="18"/>
  <c r="O328" i="18"/>
  <c r="P328" i="18"/>
  <c r="O329" i="18"/>
  <c r="P329" i="18"/>
  <c r="O330" i="18"/>
  <c r="P330" i="18"/>
  <c r="O331" i="18"/>
  <c r="P331" i="18"/>
  <c r="O332" i="18"/>
  <c r="P332" i="18"/>
  <c r="O333" i="18"/>
  <c r="P333" i="18"/>
  <c r="O334" i="18"/>
  <c r="P334" i="18"/>
  <c r="O335" i="18"/>
  <c r="P335" i="18"/>
  <c r="O336" i="18"/>
  <c r="P336" i="18"/>
  <c r="O337" i="18"/>
  <c r="P337" i="18"/>
  <c r="O338" i="18"/>
  <c r="P338" i="18"/>
  <c r="O339" i="18"/>
  <c r="P339" i="18"/>
  <c r="O340" i="18"/>
  <c r="P340" i="18"/>
  <c r="O341" i="18"/>
  <c r="P341" i="18"/>
  <c r="O342" i="18"/>
  <c r="P342" i="18"/>
  <c r="O343" i="18"/>
  <c r="P343" i="18"/>
  <c r="O344" i="18"/>
  <c r="P344" i="18"/>
  <c r="O345" i="18"/>
  <c r="P345" i="18"/>
  <c r="O346" i="18"/>
  <c r="P346" i="18"/>
  <c r="O347" i="18"/>
  <c r="P347" i="18"/>
  <c r="O348" i="18"/>
  <c r="P348" i="18"/>
  <c r="O349" i="18"/>
  <c r="P349" i="18"/>
  <c r="O350" i="18"/>
  <c r="P350" i="18"/>
  <c r="O351" i="18"/>
  <c r="P351" i="18"/>
  <c r="O352" i="18"/>
  <c r="P352" i="18"/>
  <c r="O353" i="18"/>
  <c r="P353" i="18"/>
  <c r="O354" i="18"/>
  <c r="P354" i="18"/>
  <c r="O355" i="18"/>
  <c r="P355" i="18"/>
  <c r="O356" i="18"/>
  <c r="P356" i="18"/>
  <c r="O357" i="18"/>
  <c r="P357" i="18"/>
  <c r="O358" i="18"/>
  <c r="P358" i="18"/>
  <c r="O359" i="18"/>
  <c r="P359" i="18"/>
  <c r="O360" i="18"/>
  <c r="P360" i="18"/>
  <c r="O361" i="18"/>
  <c r="P361" i="18"/>
  <c r="O362" i="18"/>
  <c r="P362" i="18"/>
  <c r="O363" i="18"/>
  <c r="P363" i="18"/>
  <c r="O364" i="18"/>
  <c r="P364" i="18"/>
  <c r="O365" i="18"/>
  <c r="P365" i="18"/>
  <c r="O366" i="18"/>
  <c r="P366" i="18"/>
  <c r="O367" i="18"/>
  <c r="P367" i="18"/>
  <c r="O368" i="18"/>
  <c r="P368" i="18"/>
  <c r="O369" i="18"/>
  <c r="P369" i="18"/>
  <c r="O370" i="18"/>
  <c r="P370" i="18"/>
  <c r="O371" i="18"/>
  <c r="P371" i="18"/>
  <c r="O372" i="18"/>
  <c r="P372" i="18"/>
  <c r="O373" i="18"/>
  <c r="P373" i="18"/>
  <c r="O374" i="18"/>
  <c r="P374" i="18"/>
  <c r="O375" i="18"/>
  <c r="P375" i="18"/>
  <c r="O376" i="18"/>
  <c r="P376" i="18"/>
  <c r="O377" i="18"/>
  <c r="P377" i="18"/>
  <c r="O378" i="18"/>
  <c r="P378" i="18"/>
  <c r="O379" i="18"/>
  <c r="P379" i="18"/>
  <c r="O380" i="18"/>
  <c r="P380" i="18"/>
  <c r="O381" i="18"/>
  <c r="P381" i="18"/>
  <c r="O382" i="18"/>
  <c r="P382" i="18"/>
  <c r="O383" i="18"/>
  <c r="P383" i="18"/>
  <c r="O384" i="18"/>
  <c r="P384" i="18"/>
  <c r="O385" i="18"/>
  <c r="P385" i="18"/>
  <c r="O386" i="18"/>
  <c r="P386" i="18"/>
  <c r="O387" i="18"/>
  <c r="P387" i="18"/>
  <c r="O388" i="18"/>
  <c r="P388" i="18"/>
  <c r="O389" i="18"/>
  <c r="P389" i="18"/>
  <c r="O390" i="18"/>
  <c r="P390" i="18"/>
  <c r="O391" i="18"/>
  <c r="P391" i="18"/>
  <c r="O392" i="18"/>
  <c r="P392" i="18"/>
  <c r="O393" i="18"/>
  <c r="P393" i="18"/>
  <c r="O394" i="18"/>
  <c r="P394" i="18"/>
  <c r="O395" i="18"/>
  <c r="P395" i="18"/>
  <c r="O396" i="18"/>
  <c r="P396" i="18"/>
  <c r="O397" i="18"/>
  <c r="P397" i="18"/>
  <c r="O398" i="18"/>
  <c r="P398" i="18"/>
  <c r="O399" i="18"/>
  <c r="P399" i="18"/>
  <c r="O400" i="18"/>
  <c r="P400" i="18"/>
  <c r="O401" i="18"/>
  <c r="P401" i="18"/>
  <c r="O402" i="18"/>
  <c r="P402" i="18"/>
  <c r="O403" i="18"/>
  <c r="P403" i="18"/>
  <c r="O404" i="18"/>
  <c r="P404" i="18"/>
  <c r="O405" i="18"/>
  <c r="P405" i="18"/>
  <c r="O406" i="18"/>
  <c r="P406" i="18"/>
  <c r="O407" i="18"/>
  <c r="P407" i="18"/>
  <c r="O408" i="18"/>
  <c r="P408" i="18"/>
  <c r="O409" i="18"/>
  <c r="P409" i="18"/>
  <c r="O410" i="18"/>
  <c r="P410" i="18"/>
  <c r="O411" i="18"/>
  <c r="P411" i="18"/>
  <c r="O412" i="18"/>
  <c r="P412" i="18"/>
  <c r="O413" i="18"/>
  <c r="P413" i="18"/>
  <c r="O414" i="18"/>
  <c r="P414" i="18"/>
  <c r="O415" i="18"/>
  <c r="P415" i="18"/>
  <c r="O416" i="18"/>
  <c r="P416" i="18"/>
  <c r="O417" i="18"/>
  <c r="P417" i="18"/>
  <c r="O418" i="18"/>
  <c r="P418" i="18"/>
  <c r="O419" i="18"/>
  <c r="P419" i="18"/>
  <c r="O420" i="18"/>
  <c r="P420" i="18"/>
  <c r="O421" i="18"/>
  <c r="P421" i="18"/>
  <c r="O422" i="18"/>
  <c r="P422" i="18"/>
  <c r="O423" i="18"/>
  <c r="P423" i="18"/>
  <c r="O424" i="18"/>
  <c r="P424" i="18"/>
  <c r="O425" i="18"/>
  <c r="P425" i="18"/>
  <c r="O426" i="18"/>
  <c r="P426" i="18"/>
  <c r="O427" i="18"/>
  <c r="P427" i="18"/>
  <c r="O428" i="18"/>
  <c r="P428" i="18"/>
  <c r="O429" i="18"/>
  <c r="P429" i="18"/>
  <c r="O430" i="18"/>
  <c r="P430" i="18"/>
  <c r="O431" i="18"/>
  <c r="P431" i="18"/>
  <c r="O432" i="18"/>
  <c r="P432" i="18"/>
  <c r="O433" i="18"/>
  <c r="P433" i="18"/>
  <c r="O434" i="18"/>
  <c r="P434" i="18"/>
  <c r="O435" i="18"/>
  <c r="P435" i="18"/>
  <c r="O436" i="18"/>
  <c r="P436" i="18"/>
  <c r="O437" i="18"/>
  <c r="P437" i="18"/>
  <c r="O438" i="18"/>
  <c r="P438" i="18"/>
  <c r="O439" i="18"/>
  <c r="P439" i="18"/>
  <c r="O440" i="18"/>
  <c r="P440" i="18"/>
  <c r="O441" i="18"/>
  <c r="P441" i="18"/>
  <c r="O442" i="18"/>
  <c r="P442" i="18"/>
  <c r="O443" i="18"/>
  <c r="P443" i="18"/>
  <c r="O444" i="18"/>
  <c r="P444" i="18"/>
  <c r="O445" i="18"/>
  <c r="P445" i="18"/>
  <c r="O446" i="18"/>
  <c r="P446" i="18"/>
  <c r="O447" i="18"/>
  <c r="P447" i="18"/>
  <c r="O448" i="18"/>
  <c r="P448" i="18"/>
  <c r="O449" i="18"/>
  <c r="P449" i="18"/>
  <c r="O450" i="18"/>
  <c r="P450" i="18"/>
  <c r="O451" i="18"/>
  <c r="P451" i="18"/>
  <c r="O452" i="18"/>
  <c r="P452" i="18"/>
  <c r="O453" i="18"/>
  <c r="P453" i="18"/>
  <c r="O454" i="18"/>
  <c r="P454" i="18"/>
  <c r="O455" i="18"/>
  <c r="P455" i="18"/>
  <c r="O456" i="18"/>
  <c r="P456" i="18"/>
  <c r="O457" i="18"/>
  <c r="P457" i="18"/>
  <c r="O458" i="18"/>
  <c r="P458" i="18"/>
  <c r="O459" i="18"/>
  <c r="P459" i="18"/>
  <c r="O460" i="18"/>
  <c r="P460" i="18"/>
  <c r="O461" i="18"/>
  <c r="P461" i="18"/>
  <c r="O462" i="18"/>
  <c r="P462" i="18"/>
  <c r="O463" i="18"/>
  <c r="P463" i="18"/>
  <c r="O464" i="18"/>
  <c r="P464" i="18"/>
  <c r="O465" i="18"/>
  <c r="P465" i="18"/>
  <c r="O466" i="18"/>
  <c r="P466" i="18"/>
  <c r="O467" i="18"/>
  <c r="P467" i="18"/>
  <c r="O468" i="18"/>
  <c r="P468" i="18"/>
  <c r="O469" i="18"/>
  <c r="P469" i="18"/>
  <c r="O470" i="18"/>
  <c r="P470" i="18"/>
  <c r="O471" i="18"/>
  <c r="P471" i="18"/>
  <c r="O472" i="18"/>
  <c r="P472" i="18"/>
  <c r="O473" i="18"/>
  <c r="P473" i="18"/>
  <c r="O474" i="18"/>
  <c r="P474" i="18"/>
  <c r="O475" i="18"/>
  <c r="P475" i="18"/>
  <c r="O476" i="18"/>
  <c r="P476" i="18"/>
  <c r="O477" i="18"/>
  <c r="P477" i="18"/>
  <c r="O478" i="18"/>
  <c r="P478" i="18"/>
  <c r="O479" i="18"/>
  <c r="P479" i="18"/>
  <c r="O480" i="18"/>
  <c r="P480" i="18"/>
  <c r="O481" i="18"/>
  <c r="P481" i="18"/>
  <c r="O482" i="18"/>
  <c r="P482" i="18"/>
  <c r="O483" i="18"/>
  <c r="P483" i="18"/>
  <c r="O484" i="18"/>
  <c r="P484" i="18"/>
  <c r="O485" i="18"/>
  <c r="P485" i="18"/>
  <c r="O486" i="18"/>
  <c r="P486" i="18"/>
  <c r="O487" i="18"/>
  <c r="P487" i="18"/>
  <c r="O488" i="18"/>
  <c r="P488" i="18"/>
  <c r="O489" i="18"/>
  <c r="P489" i="18"/>
  <c r="O490" i="18"/>
  <c r="P490" i="18"/>
  <c r="O491" i="18"/>
  <c r="P491" i="18"/>
  <c r="O492" i="18"/>
  <c r="P492" i="18"/>
  <c r="O493" i="18"/>
  <c r="P493" i="18"/>
  <c r="O494" i="18"/>
  <c r="P494" i="18"/>
  <c r="O495" i="18"/>
  <c r="P495" i="18"/>
  <c r="O496" i="18"/>
  <c r="P496" i="18"/>
  <c r="O497" i="18"/>
  <c r="P497" i="18"/>
  <c r="O498" i="18"/>
  <c r="P498" i="18"/>
  <c r="O499" i="18"/>
  <c r="P499" i="18"/>
  <c r="O500" i="18"/>
  <c r="P500" i="18"/>
  <c r="O501" i="18"/>
  <c r="P501" i="18"/>
  <c r="O502" i="18"/>
  <c r="P502" i="18"/>
  <c r="O503" i="18"/>
  <c r="P503" i="18"/>
  <c r="O504" i="18"/>
  <c r="P504" i="18"/>
  <c r="O505" i="18"/>
  <c r="P505" i="18"/>
  <c r="O506" i="18"/>
  <c r="P506" i="18"/>
  <c r="O507" i="18"/>
  <c r="P507" i="18"/>
  <c r="O508" i="18"/>
  <c r="P508" i="18"/>
  <c r="O509" i="18"/>
  <c r="P509" i="18"/>
  <c r="O510" i="18"/>
  <c r="P510" i="18"/>
  <c r="O511" i="18"/>
  <c r="P511" i="18"/>
  <c r="O512" i="18"/>
  <c r="P512" i="18"/>
  <c r="O513" i="18"/>
  <c r="P513" i="18"/>
  <c r="O514" i="18"/>
  <c r="P514" i="18"/>
  <c r="O515" i="18"/>
  <c r="P515" i="18"/>
  <c r="O516" i="18"/>
  <c r="P516" i="18"/>
  <c r="O517" i="18"/>
  <c r="P517" i="18"/>
  <c r="O518" i="18"/>
  <c r="P518" i="18"/>
  <c r="O519" i="18"/>
  <c r="P519" i="18"/>
  <c r="O520" i="18"/>
  <c r="P520" i="18"/>
  <c r="O521" i="18"/>
  <c r="P521" i="18"/>
  <c r="O522" i="18"/>
  <c r="P522" i="18"/>
  <c r="O523" i="18"/>
  <c r="P523" i="18"/>
  <c r="O524" i="18"/>
  <c r="P524" i="18"/>
  <c r="O525" i="18"/>
  <c r="P525" i="18"/>
  <c r="O526" i="18"/>
  <c r="P526" i="18"/>
  <c r="O527" i="18"/>
  <c r="P527" i="18"/>
  <c r="O528" i="18"/>
  <c r="P528" i="18"/>
  <c r="O529" i="18"/>
  <c r="P529" i="18"/>
  <c r="O530" i="18"/>
  <c r="P530" i="18"/>
  <c r="O531" i="18"/>
  <c r="P531" i="18"/>
  <c r="O532" i="18"/>
  <c r="P532" i="18"/>
  <c r="O533" i="18"/>
  <c r="P533" i="18"/>
  <c r="O534" i="18"/>
  <c r="P534" i="18"/>
  <c r="O535" i="18"/>
  <c r="P535" i="18"/>
  <c r="O536" i="18"/>
  <c r="P536" i="18"/>
  <c r="O537" i="18"/>
  <c r="P537" i="18"/>
  <c r="O538" i="18"/>
  <c r="P538" i="18"/>
  <c r="O539" i="18"/>
  <c r="P539" i="18"/>
  <c r="O540" i="18"/>
  <c r="P540" i="18"/>
  <c r="O541" i="18"/>
  <c r="P541" i="18"/>
  <c r="O542" i="18"/>
  <c r="P542" i="18"/>
  <c r="O543" i="18"/>
  <c r="P543" i="18"/>
  <c r="O544" i="18"/>
  <c r="P544" i="18"/>
  <c r="O545" i="18"/>
  <c r="P545" i="18"/>
  <c r="O546" i="18"/>
  <c r="P546" i="18"/>
  <c r="O547" i="18"/>
  <c r="P547" i="18"/>
  <c r="O548" i="18"/>
  <c r="P548" i="18"/>
  <c r="O549" i="18"/>
  <c r="P549" i="18"/>
  <c r="O550" i="18"/>
  <c r="P550" i="18"/>
  <c r="O551" i="18"/>
  <c r="P551" i="18"/>
  <c r="O552" i="18"/>
  <c r="P552" i="18"/>
  <c r="O553" i="18"/>
  <c r="P553" i="18"/>
  <c r="O554" i="18"/>
  <c r="P554" i="18"/>
  <c r="O555" i="18"/>
  <c r="P555" i="18"/>
  <c r="O556" i="18"/>
  <c r="P556" i="18"/>
  <c r="O557" i="18"/>
  <c r="P557" i="18"/>
  <c r="O558" i="18"/>
  <c r="P558" i="18"/>
  <c r="O559" i="18"/>
  <c r="P559" i="18"/>
  <c r="O560" i="18"/>
  <c r="P560" i="18"/>
  <c r="O561" i="18"/>
  <c r="P561" i="18"/>
  <c r="O562" i="18"/>
  <c r="P562" i="18"/>
  <c r="O563" i="18"/>
  <c r="P563" i="18"/>
  <c r="O564" i="18"/>
  <c r="P564" i="18"/>
  <c r="O565" i="18"/>
  <c r="P565" i="18"/>
  <c r="O566" i="18"/>
  <c r="P566" i="18"/>
  <c r="O567" i="18"/>
  <c r="P567" i="18"/>
  <c r="O568" i="18"/>
  <c r="P568" i="18"/>
  <c r="O569" i="18"/>
  <c r="P569" i="18"/>
  <c r="O570" i="18"/>
  <c r="P570" i="18"/>
  <c r="O571" i="18"/>
  <c r="P571" i="18"/>
  <c r="O572" i="18"/>
  <c r="P572" i="18"/>
  <c r="O573" i="18"/>
  <c r="P573" i="18"/>
  <c r="O574" i="18"/>
  <c r="P574" i="18"/>
  <c r="O575" i="18"/>
  <c r="P575" i="18"/>
  <c r="O576" i="18"/>
  <c r="P576" i="18"/>
  <c r="O577" i="18"/>
  <c r="P577" i="18"/>
  <c r="O578" i="18"/>
  <c r="P578" i="18"/>
  <c r="O579" i="18"/>
  <c r="P579" i="18"/>
  <c r="O580" i="18"/>
  <c r="P580" i="18"/>
  <c r="O581" i="18"/>
  <c r="P581" i="18"/>
  <c r="O582" i="18"/>
  <c r="P582" i="18"/>
  <c r="O583" i="18"/>
  <c r="P583" i="18"/>
  <c r="O584" i="18"/>
  <c r="P584" i="18"/>
  <c r="O585" i="18"/>
  <c r="P585" i="18"/>
  <c r="O586" i="18"/>
  <c r="P586" i="18"/>
  <c r="O587" i="18"/>
  <c r="P587" i="18"/>
  <c r="O588" i="18"/>
  <c r="P588" i="18"/>
  <c r="O589" i="18"/>
  <c r="P589" i="18"/>
  <c r="O590" i="18"/>
  <c r="P590" i="18"/>
  <c r="O591" i="18"/>
  <c r="P591" i="18"/>
  <c r="O592" i="18"/>
  <c r="P592" i="18"/>
  <c r="O593" i="18"/>
  <c r="P593" i="18"/>
  <c r="O594" i="18"/>
  <c r="P594" i="18"/>
  <c r="O595" i="18"/>
  <c r="P595" i="18"/>
  <c r="O596" i="18"/>
  <c r="P596" i="18"/>
  <c r="O597" i="18"/>
  <c r="P597" i="18"/>
  <c r="O598" i="18"/>
  <c r="P598" i="18"/>
  <c r="O599" i="18"/>
  <c r="P599" i="18"/>
  <c r="O600" i="18"/>
  <c r="P600" i="18"/>
  <c r="O601" i="18"/>
  <c r="P601" i="18"/>
  <c r="O602" i="18"/>
  <c r="P602" i="18"/>
  <c r="O603" i="18"/>
  <c r="P603" i="18"/>
  <c r="O604" i="18"/>
  <c r="P604" i="18"/>
  <c r="O605" i="18"/>
  <c r="P605" i="18"/>
  <c r="O606" i="18"/>
  <c r="P606" i="18"/>
  <c r="O607" i="18"/>
  <c r="P607" i="18"/>
  <c r="O608" i="18"/>
  <c r="P608" i="18"/>
  <c r="O609" i="18"/>
  <c r="P609" i="18"/>
  <c r="O610" i="18"/>
  <c r="P610" i="18"/>
  <c r="O611" i="18"/>
  <c r="P611" i="18"/>
  <c r="O612" i="18"/>
  <c r="P612" i="18"/>
  <c r="O613" i="18"/>
  <c r="P613" i="18"/>
  <c r="O614" i="18"/>
  <c r="P614" i="18"/>
  <c r="O615" i="18"/>
  <c r="P615" i="18"/>
  <c r="O616" i="18"/>
  <c r="P616" i="18"/>
  <c r="O617" i="18"/>
  <c r="P617" i="18"/>
  <c r="O618" i="18"/>
  <c r="P618" i="18"/>
  <c r="O619" i="18"/>
  <c r="P619" i="18"/>
  <c r="O620" i="18"/>
  <c r="P620" i="18"/>
  <c r="O621" i="18"/>
  <c r="P621" i="18"/>
  <c r="O622" i="18"/>
  <c r="P622" i="18"/>
  <c r="O623" i="18"/>
  <c r="P623" i="18"/>
  <c r="O624" i="18"/>
  <c r="P624" i="18"/>
  <c r="O625" i="18"/>
  <c r="P625" i="18"/>
  <c r="O626" i="18"/>
  <c r="P626" i="18"/>
  <c r="O627" i="18"/>
  <c r="P627" i="18"/>
  <c r="O628" i="18"/>
  <c r="P628" i="18"/>
  <c r="O629" i="18"/>
  <c r="P629" i="18"/>
  <c r="O630" i="18"/>
  <c r="P630" i="18"/>
  <c r="O631" i="18"/>
  <c r="P631" i="18"/>
  <c r="O632" i="18"/>
  <c r="P632" i="18"/>
  <c r="O633" i="18"/>
  <c r="P633" i="18"/>
  <c r="O634" i="18"/>
  <c r="P634" i="18"/>
  <c r="O635" i="18"/>
  <c r="P635" i="18"/>
  <c r="O636" i="18"/>
  <c r="P636" i="18"/>
  <c r="O637" i="18"/>
  <c r="P637" i="18"/>
  <c r="O638" i="18"/>
  <c r="P638" i="18"/>
  <c r="O639" i="18"/>
  <c r="P639" i="18"/>
  <c r="O640" i="18"/>
  <c r="P640" i="18"/>
  <c r="O641" i="18"/>
  <c r="P641" i="18"/>
  <c r="O642" i="18"/>
  <c r="P642" i="18"/>
  <c r="O643" i="18"/>
  <c r="P643" i="18"/>
  <c r="O644" i="18"/>
  <c r="P644" i="18"/>
  <c r="O645" i="18"/>
  <c r="P645" i="18"/>
  <c r="O646" i="18"/>
  <c r="P646" i="18"/>
  <c r="O647" i="18"/>
  <c r="P647" i="18"/>
  <c r="O648" i="18"/>
  <c r="P648" i="18"/>
  <c r="O649" i="18"/>
  <c r="P649" i="18"/>
  <c r="O650" i="18"/>
  <c r="P650" i="18"/>
  <c r="O651" i="18"/>
  <c r="P651" i="18"/>
  <c r="O652" i="18"/>
  <c r="P652" i="18"/>
  <c r="O653" i="18"/>
  <c r="P653" i="18"/>
  <c r="O654" i="18"/>
  <c r="P654" i="18"/>
  <c r="O655" i="18"/>
  <c r="P655" i="18"/>
  <c r="O656" i="18"/>
  <c r="P656" i="18"/>
  <c r="O657" i="18"/>
  <c r="P657" i="18"/>
  <c r="O658" i="18"/>
  <c r="P658" i="18"/>
  <c r="O659" i="18"/>
  <c r="P659" i="18"/>
  <c r="O660" i="18"/>
  <c r="P660" i="18"/>
  <c r="O661" i="18"/>
  <c r="P661" i="18"/>
  <c r="O662" i="18"/>
  <c r="P662" i="18"/>
  <c r="O663" i="18"/>
  <c r="P663" i="18"/>
  <c r="O664" i="18"/>
  <c r="P664" i="18"/>
  <c r="O665" i="18"/>
  <c r="P665" i="18"/>
  <c r="O666" i="18"/>
  <c r="P666" i="18"/>
  <c r="O667" i="18"/>
  <c r="P667" i="18"/>
  <c r="O668" i="18"/>
  <c r="P668" i="18"/>
  <c r="O669" i="18"/>
  <c r="P669" i="18"/>
  <c r="O670" i="18"/>
  <c r="P670" i="18"/>
  <c r="O671" i="18"/>
  <c r="P671" i="18"/>
  <c r="O672" i="18"/>
  <c r="P672" i="18"/>
  <c r="O673" i="18"/>
  <c r="P673" i="18"/>
  <c r="O674" i="18"/>
  <c r="P674" i="18"/>
  <c r="O675" i="18"/>
  <c r="P675" i="18"/>
  <c r="O676" i="18"/>
  <c r="P676" i="18"/>
  <c r="O677" i="18"/>
  <c r="P677" i="18"/>
  <c r="O678" i="18"/>
  <c r="P678" i="18"/>
  <c r="O679" i="18"/>
  <c r="P679" i="18"/>
  <c r="O680" i="18"/>
  <c r="P680" i="18"/>
  <c r="O681" i="18"/>
  <c r="P681" i="18"/>
  <c r="O682" i="18"/>
  <c r="P682" i="18"/>
  <c r="O683" i="18"/>
  <c r="P683" i="18"/>
  <c r="O684" i="18"/>
  <c r="P684" i="18"/>
  <c r="O685" i="18"/>
  <c r="P685" i="18"/>
  <c r="O686" i="18"/>
  <c r="P686" i="18"/>
  <c r="O687" i="18"/>
  <c r="P687" i="18"/>
  <c r="O688" i="18"/>
  <c r="P688" i="18"/>
  <c r="O689" i="18"/>
  <c r="P689" i="18"/>
  <c r="O690" i="18"/>
  <c r="P690" i="18"/>
  <c r="O691" i="18"/>
  <c r="P691" i="18"/>
  <c r="O692" i="18"/>
  <c r="P692" i="18"/>
  <c r="O693" i="18"/>
  <c r="P693" i="18"/>
  <c r="O694" i="18"/>
  <c r="P694" i="18"/>
  <c r="O695" i="18"/>
  <c r="P695" i="18"/>
  <c r="O696" i="18"/>
  <c r="P696" i="18"/>
  <c r="O697" i="18"/>
  <c r="P697" i="18"/>
  <c r="O698" i="18"/>
  <c r="P698" i="18"/>
  <c r="O699" i="18"/>
  <c r="P699" i="18"/>
  <c r="O700" i="18"/>
  <c r="P700" i="18"/>
  <c r="O701" i="18"/>
  <c r="P701" i="18"/>
  <c r="O702" i="18"/>
  <c r="P702" i="18"/>
  <c r="O703" i="18"/>
  <c r="P703" i="18"/>
  <c r="O704" i="18"/>
  <c r="P704" i="18"/>
  <c r="O705" i="18"/>
  <c r="P705" i="18"/>
  <c r="O706" i="18"/>
  <c r="P706" i="18"/>
  <c r="O707" i="18"/>
  <c r="P707" i="18"/>
  <c r="O708" i="18"/>
  <c r="P708" i="18"/>
  <c r="O709" i="18"/>
  <c r="P709" i="18"/>
  <c r="O710" i="18"/>
  <c r="P710" i="18"/>
  <c r="O711" i="18"/>
  <c r="P711" i="18"/>
  <c r="O712" i="18"/>
  <c r="P712" i="18"/>
  <c r="O713" i="18"/>
  <c r="P713" i="18"/>
  <c r="O714" i="18"/>
  <c r="P714" i="18"/>
  <c r="O715" i="18"/>
  <c r="P715" i="18"/>
  <c r="O716" i="18"/>
  <c r="P716" i="18"/>
  <c r="O717" i="18"/>
  <c r="P717" i="18"/>
  <c r="O718" i="18"/>
  <c r="P718" i="18"/>
  <c r="O719" i="18"/>
  <c r="P719" i="18"/>
  <c r="O720" i="18"/>
  <c r="P720" i="18"/>
  <c r="O721" i="18"/>
  <c r="P721" i="18"/>
  <c r="O722" i="18"/>
  <c r="P722" i="18"/>
  <c r="O723" i="18"/>
  <c r="P723" i="18"/>
  <c r="O724" i="18"/>
  <c r="P724" i="18"/>
  <c r="O725" i="18"/>
  <c r="P725" i="18"/>
  <c r="O726" i="18"/>
  <c r="P726" i="18"/>
  <c r="O727" i="18"/>
  <c r="P727" i="18"/>
  <c r="O728" i="18"/>
  <c r="P728" i="18"/>
  <c r="O729" i="18"/>
  <c r="P729" i="18"/>
  <c r="O730" i="18"/>
  <c r="P730" i="18"/>
  <c r="O731" i="18"/>
  <c r="P731" i="18"/>
  <c r="O732" i="18"/>
  <c r="P732" i="18"/>
  <c r="O733" i="18"/>
  <c r="P733" i="18"/>
  <c r="O734" i="18"/>
  <c r="P734" i="18"/>
  <c r="O735" i="18"/>
  <c r="P735" i="18"/>
  <c r="O736" i="18"/>
  <c r="P736" i="18"/>
  <c r="O737" i="18"/>
  <c r="P737" i="18"/>
  <c r="O738" i="18"/>
  <c r="P738" i="18"/>
  <c r="O739" i="18"/>
  <c r="P739" i="18"/>
  <c r="O740" i="18"/>
  <c r="P740" i="18"/>
  <c r="O741" i="18"/>
  <c r="P741" i="18"/>
  <c r="O742" i="18"/>
  <c r="P742" i="18"/>
  <c r="O743" i="18"/>
  <c r="P743" i="18"/>
  <c r="O744" i="18"/>
  <c r="P744" i="18"/>
  <c r="O745" i="18"/>
  <c r="P745" i="18"/>
  <c r="O746" i="18"/>
  <c r="P746" i="18"/>
  <c r="O747" i="18"/>
  <c r="P747" i="18"/>
  <c r="O748" i="18"/>
  <c r="P748" i="18"/>
  <c r="O749" i="18"/>
  <c r="P749" i="18"/>
  <c r="O750" i="18"/>
  <c r="P750" i="18"/>
  <c r="O751" i="18"/>
  <c r="P751" i="18"/>
  <c r="O752" i="18"/>
  <c r="P752" i="18"/>
  <c r="O753" i="18"/>
  <c r="P753" i="18"/>
  <c r="O754" i="18"/>
  <c r="P754" i="18"/>
  <c r="O755" i="18"/>
  <c r="P755" i="18"/>
  <c r="O756" i="18"/>
  <c r="P756" i="18"/>
  <c r="O757" i="18"/>
  <c r="P757" i="18"/>
  <c r="O758" i="18"/>
  <c r="P758" i="18"/>
  <c r="O759" i="18"/>
  <c r="P759" i="18"/>
  <c r="O760" i="18"/>
  <c r="P760" i="18"/>
  <c r="O761" i="18"/>
  <c r="P761" i="18"/>
  <c r="O762" i="18"/>
  <c r="P762" i="18"/>
  <c r="O763" i="18"/>
  <c r="P763" i="18"/>
  <c r="O764" i="18"/>
  <c r="P764" i="18"/>
  <c r="O765" i="18"/>
  <c r="P765" i="18"/>
  <c r="O766" i="18"/>
  <c r="P766" i="18"/>
  <c r="O767" i="18"/>
  <c r="P767" i="18"/>
  <c r="O768" i="18"/>
  <c r="P768" i="18"/>
  <c r="O769" i="18"/>
  <c r="P769" i="18"/>
  <c r="O770" i="18"/>
  <c r="P770" i="18"/>
  <c r="O771" i="18"/>
  <c r="P771" i="18"/>
  <c r="O772" i="18"/>
  <c r="P772" i="18"/>
  <c r="O773" i="18"/>
  <c r="P773" i="18"/>
  <c r="O774" i="18"/>
  <c r="P774" i="18"/>
  <c r="O775" i="18"/>
  <c r="P775" i="18"/>
  <c r="O776" i="18"/>
  <c r="P776" i="18"/>
  <c r="O777" i="18"/>
  <c r="P777" i="18"/>
  <c r="O778" i="18"/>
  <c r="P778" i="18"/>
  <c r="O779" i="18"/>
  <c r="P779" i="18"/>
  <c r="O780" i="18"/>
  <c r="P780" i="18"/>
  <c r="O781" i="18"/>
  <c r="P781" i="18"/>
  <c r="O782" i="18"/>
  <c r="P782" i="18"/>
  <c r="O783" i="18"/>
  <c r="P783" i="18"/>
  <c r="O784" i="18"/>
  <c r="P784" i="18"/>
  <c r="O785" i="18"/>
  <c r="P785" i="18"/>
  <c r="O786" i="18"/>
  <c r="P786" i="18"/>
  <c r="O787" i="18"/>
  <c r="P787" i="18"/>
  <c r="O788" i="18"/>
  <c r="P788" i="18"/>
  <c r="O789" i="18"/>
  <c r="P789" i="18"/>
  <c r="O790" i="18"/>
  <c r="P790" i="18"/>
  <c r="O791" i="18"/>
  <c r="P791" i="18"/>
  <c r="O792" i="18"/>
  <c r="P792" i="18"/>
  <c r="O793" i="18"/>
  <c r="P793" i="18"/>
  <c r="O794" i="18"/>
  <c r="P794" i="18"/>
  <c r="O795" i="18"/>
  <c r="P795" i="18"/>
  <c r="O796" i="18"/>
  <c r="P796" i="18"/>
  <c r="O797" i="18"/>
  <c r="P797" i="18"/>
  <c r="O798" i="18"/>
  <c r="P798" i="18"/>
  <c r="O799" i="18"/>
  <c r="P799" i="18"/>
  <c r="O800" i="18"/>
  <c r="P800" i="18"/>
  <c r="O801" i="18"/>
  <c r="P801" i="18"/>
  <c r="O802" i="18"/>
  <c r="P802" i="18"/>
  <c r="O803" i="18"/>
  <c r="P803" i="18"/>
  <c r="O804" i="18"/>
  <c r="P804" i="18"/>
  <c r="O805" i="18"/>
  <c r="P805" i="18"/>
  <c r="O806" i="18"/>
  <c r="P806" i="18"/>
  <c r="O807" i="18"/>
  <c r="P807" i="18"/>
  <c r="O808" i="18"/>
  <c r="P808" i="18"/>
  <c r="O809" i="18"/>
  <c r="P809" i="18"/>
  <c r="O810" i="18"/>
  <c r="P810" i="18"/>
  <c r="O811" i="18"/>
  <c r="P811" i="18"/>
  <c r="O812" i="18"/>
  <c r="P812" i="18"/>
  <c r="O813" i="18"/>
  <c r="P813" i="18"/>
  <c r="O814" i="18"/>
  <c r="P814" i="18"/>
  <c r="O815" i="18"/>
  <c r="P815" i="18"/>
  <c r="O816" i="18"/>
  <c r="P816" i="18"/>
  <c r="O817" i="18"/>
  <c r="P817" i="18"/>
  <c r="O818" i="18"/>
  <c r="P818" i="18"/>
  <c r="O819" i="18"/>
  <c r="P819" i="18"/>
  <c r="O820" i="18"/>
  <c r="P820" i="18"/>
  <c r="O821" i="18"/>
  <c r="P821" i="18"/>
  <c r="O822" i="18"/>
  <c r="P822" i="18"/>
  <c r="O823" i="18"/>
  <c r="P823" i="18"/>
  <c r="O824" i="18"/>
  <c r="P824" i="18"/>
  <c r="O825" i="18"/>
  <c r="P825" i="18"/>
  <c r="O826" i="18"/>
  <c r="P826" i="18"/>
  <c r="O827" i="18"/>
  <c r="P827" i="18"/>
  <c r="O828" i="18"/>
  <c r="P828" i="18"/>
  <c r="O829" i="18"/>
  <c r="P829" i="18"/>
  <c r="O830" i="18"/>
  <c r="P830" i="18"/>
  <c r="O831" i="18"/>
  <c r="P831" i="18"/>
  <c r="O832" i="18"/>
  <c r="P832" i="18"/>
  <c r="O833" i="18"/>
  <c r="P833" i="18"/>
  <c r="O834" i="18"/>
  <c r="P834" i="18"/>
  <c r="O835" i="18"/>
  <c r="P835" i="18"/>
  <c r="O836" i="18"/>
  <c r="P836" i="18"/>
  <c r="O837" i="18"/>
  <c r="P837" i="18"/>
  <c r="O838" i="18"/>
  <c r="P838" i="18"/>
  <c r="O839" i="18"/>
  <c r="P839" i="18"/>
  <c r="O840" i="18"/>
  <c r="P840" i="18"/>
  <c r="O841" i="18"/>
  <c r="P841" i="18"/>
  <c r="O842" i="18"/>
  <c r="P842" i="18"/>
  <c r="O843" i="18"/>
  <c r="P843" i="18"/>
  <c r="O844" i="18"/>
  <c r="P844" i="18"/>
  <c r="O845" i="18"/>
  <c r="P845" i="18"/>
  <c r="O846" i="18"/>
  <c r="P846" i="18"/>
  <c r="O847" i="18"/>
  <c r="P847" i="18"/>
  <c r="O848" i="18"/>
  <c r="P848" i="18"/>
  <c r="O849" i="18"/>
  <c r="P849" i="18"/>
  <c r="O850" i="18"/>
  <c r="P850" i="18"/>
  <c r="O851" i="18"/>
  <c r="P851" i="18"/>
  <c r="O852" i="18"/>
  <c r="P852" i="18"/>
  <c r="O853" i="18"/>
  <c r="P853" i="18"/>
  <c r="O854" i="18"/>
  <c r="P854" i="18"/>
  <c r="O855" i="18"/>
  <c r="P855" i="18"/>
  <c r="O856" i="18"/>
  <c r="P856" i="18"/>
  <c r="O857" i="18"/>
  <c r="P857" i="18"/>
  <c r="O858" i="18"/>
  <c r="P858" i="18"/>
  <c r="O859" i="18"/>
  <c r="P859" i="18"/>
  <c r="O860" i="18"/>
  <c r="P860" i="18"/>
  <c r="O861" i="18"/>
  <c r="P861" i="18"/>
  <c r="O862" i="18"/>
  <c r="P862" i="18"/>
  <c r="O863" i="18"/>
  <c r="P863" i="18"/>
  <c r="O864" i="18"/>
  <c r="P864" i="18"/>
  <c r="O865" i="18"/>
  <c r="P865" i="18"/>
  <c r="O866" i="18"/>
  <c r="P866" i="18"/>
  <c r="O867" i="18"/>
  <c r="P867" i="18"/>
  <c r="O868" i="18"/>
  <c r="P868" i="18"/>
  <c r="O869" i="18"/>
  <c r="P869" i="18"/>
  <c r="O870" i="18"/>
  <c r="P870" i="18"/>
  <c r="O871" i="18"/>
  <c r="P871" i="18"/>
  <c r="O872" i="18"/>
  <c r="P872" i="18"/>
  <c r="O873" i="18"/>
  <c r="P873" i="18"/>
  <c r="O874" i="18"/>
  <c r="P874" i="18"/>
  <c r="O875" i="18"/>
  <c r="P875" i="18"/>
  <c r="O876" i="18"/>
  <c r="P876" i="18"/>
  <c r="O877" i="18"/>
  <c r="P877" i="18"/>
  <c r="O878" i="18"/>
  <c r="P878" i="18"/>
  <c r="O879" i="18"/>
  <c r="P879" i="18"/>
  <c r="O880" i="18"/>
  <c r="P880" i="18"/>
  <c r="O881" i="18"/>
  <c r="P881" i="18"/>
  <c r="O882" i="18"/>
  <c r="P882" i="18"/>
  <c r="O883" i="18"/>
  <c r="P883" i="18"/>
  <c r="O884" i="18"/>
  <c r="P884" i="18"/>
  <c r="O885" i="18"/>
  <c r="P885" i="18"/>
  <c r="O886" i="18"/>
  <c r="P886" i="18"/>
  <c r="O887" i="18"/>
  <c r="P887" i="18"/>
  <c r="O888" i="18"/>
  <c r="P888" i="18"/>
  <c r="O889" i="18"/>
  <c r="P889" i="18"/>
  <c r="O890" i="18"/>
  <c r="P890" i="18"/>
  <c r="O891" i="18"/>
  <c r="P891" i="18"/>
  <c r="O892" i="18"/>
  <c r="P892" i="18"/>
  <c r="O893" i="18"/>
  <c r="P893" i="18"/>
  <c r="O894" i="18"/>
  <c r="P894" i="18"/>
  <c r="O895" i="18"/>
  <c r="P895" i="18"/>
  <c r="O896" i="18"/>
  <c r="P896" i="18"/>
  <c r="O897" i="18"/>
  <c r="P897" i="18"/>
  <c r="O898" i="18"/>
  <c r="P898" i="18"/>
  <c r="O899" i="18"/>
  <c r="P899" i="18"/>
  <c r="O900" i="18"/>
  <c r="P900" i="18"/>
  <c r="O901" i="18"/>
  <c r="P901" i="18"/>
  <c r="O902" i="18"/>
  <c r="P902" i="18"/>
  <c r="O903" i="18"/>
  <c r="P903" i="18"/>
  <c r="O904" i="18"/>
  <c r="P904" i="18"/>
  <c r="O905" i="18"/>
  <c r="P905" i="18"/>
  <c r="O906" i="18"/>
  <c r="P906" i="18"/>
  <c r="O907" i="18"/>
  <c r="P907" i="18"/>
  <c r="O908" i="18"/>
  <c r="P908" i="18"/>
  <c r="O909" i="18"/>
  <c r="P909" i="18"/>
  <c r="O910" i="18"/>
  <c r="P910" i="18"/>
  <c r="O911" i="18"/>
  <c r="P911" i="18"/>
  <c r="O912" i="18"/>
  <c r="P912" i="18"/>
  <c r="O913" i="18"/>
  <c r="P913" i="18"/>
  <c r="O914" i="18"/>
  <c r="P914" i="18"/>
  <c r="O915" i="18"/>
  <c r="P915" i="18"/>
  <c r="O916" i="18"/>
  <c r="P916" i="18"/>
  <c r="O917" i="18"/>
  <c r="P917" i="18"/>
  <c r="O918" i="18"/>
  <c r="P918" i="18"/>
  <c r="O919" i="18"/>
  <c r="P919" i="18"/>
  <c r="O920" i="18"/>
  <c r="P920" i="18"/>
  <c r="O921" i="18"/>
  <c r="P921" i="18"/>
  <c r="O922" i="18"/>
  <c r="P922" i="18"/>
  <c r="O923" i="18"/>
  <c r="P923" i="18"/>
  <c r="O924" i="18"/>
  <c r="P924" i="18"/>
  <c r="O925" i="18"/>
  <c r="P925" i="18"/>
  <c r="O926" i="18"/>
  <c r="P926" i="18"/>
  <c r="O927" i="18"/>
  <c r="P927" i="18"/>
  <c r="O928" i="18"/>
  <c r="P928" i="18"/>
  <c r="O929" i="18"/>
  <c r="P929" i="18"/>
  <c r="O930" i="18"/>
  <c r="P930" i="18"/>
  <c r="O931" i="18"/>
  <c r="P931" i="18"/>
  <c r="O932" i="18"/>
  <c r="P932" i="18"/>
  <c r="O933" i="18"/>
  <c r="P933" i="18"/>
  <c r="O934" i="18"/>
  <c r="P934" i="18"/>
  <c r="O935" i="18"/>
  <c r="P935" i="18"/>
  <c r="O936" i="18"/>
  <c r="P936" i="18"/>
  <c r="O937" i="18"/>
  <c r="P937" i="18"/>
  <c r="O938" i="18"/>
  <c r="P938" i="18"/>
  <c r="O939" i="18"/>
  <c r="P939" i="18"/>
  <c r="O940" i="18"/>
  <c r="P940" i="18"/>
  <c r="O941" i="18"/>
  <c r="P941" i="18"/>
  <c r="O942" i="18"/>
  <c r="P942" i="18"/>
  <c r="O943" i="18"/>
  <c r="P943" i="18"/>
  <c r="O944" i="18"/>
  <c r="P944" i="18"/>
  <c r="O945" i="18"/>
  <c r="P945" i="18"/>
  <c r="O946" i="18"/>
  <c r="P946" i="18"/>
  <c r="O947" i="18"/>
  <c r="P947" i="18"/>
  <c r="O948" i="18"/>
  <c r="P948" i="18"/>
  <c r="O949" i="18"/>
  <c r="P949" i="18"/>
  <c r="O950" i="18"/>
  <c r="P950" i="18"/>
  <c r="O951" i="18"/>
  <c r="P951" i="18"/>
  <c r="O952" i="18"/>
  <c r="P952" i="18"/>
  <c r="O953" i="18"/>
  <c r="P953" i="18"/>
  <c r="O954" i="18"/>
  <c r="P954" i="18"/>
  <c r="O955" i="18"/>
  <c r="P955" i="18"/>
  <c r="O956" i="18"/>
  <c r="P956" i="18"/>
  <c r="O957" i="18"/>
  <c r="P957" i="18"/>
  <c r="O958" i="18"/>
  <c r="P958" i="18"/>
  <c r="O959" i="18"/>
  <c r="P959" i="18"/>
  <c r="O960" i="18"/>
  <c r="P960" i="18"/>
  <c r="O961" i="18"/>
  <c r="P961" i="18"/>
  <c r="O962" i="18"/>
  <c r="P962" i="18"/>
  <c r="O963" i="18"/>
  <c r="P963" i="18"/>
  <c r="O964" i="18"/>
  <c r="P964" i="18"/>
  <c r="O965" i="18"/>
  <c r="P965" i="18"/>
  <c r="O966" i="18"/>
  <c r="P966" i="18"/>
  <c r="O967" i="18"/>
  <c r="P967" i="18"/>
  <c r="O968" i="18"/>
  <c r="P968" i="18"/>
  <c r="O969" i="18"/>
  <c r="P969" i="18"/>
  <c r="O970" i="18"/>
  <c r="P970" i="18"/>
  <c r="O971" i="18"/>
  <c r="P971" i="18"/>
  <c r="O972" i="18"/>
  <c r="P972" i="18"/>
  <c r="O973" i="18"/>
  <c r="P973" i="18"/>
  <c r="O974" i="18"/>
  <c r="P974" i="18"/>
  <c r="O975" i="18"/>
  <c r="P975" i="18"/>
  <c r="O976" i="18"/>
  <c r="P976" i="18"/>
  <c r="O977" i="18"/>
  <c r="P977" i="18"/>
  <c r="O978" i="18"/>
  <c r="P978" i="18"/>
  <c r="O979" i="18"/>
  <c r="P979" i="18"/>
  <c r="O980" i="18"/>
  <c r="P980" i="18"/>
  <c r="O981" i="18"/>
  <c r="P981" i="18"/>
  <c r="O982" i="18"/>
  <c r="P982" i="18"/>
  <c r="O983" i="18"/>
  <c r="P983" i="18"/>
  <c r="O984" i="18"/>
  <c r="P984" i="18"/>
  <c r="O985" i="18"/>
  <c r="P985" i="18"/>
  <c r="O986" i="18"/>
  <c r="P986" i="18"/>
  <c r="O987" i="18"/>
  <c r="P987" i="18"/>
  <c r="O988" i="18"/>
  <c r="P988" i="18"/>
  <c r="O989" i="18"/>
  <c r="P989" i="18"/>
  <c r="O990" i="18"/>
  <c r="P990" i="18"/>
  <c r="O991" i="18"/>
  <c r="P991" i="18"/>
  <c r="O992" i="18"/>
  <c r="P992" i="18"/>
  <c r="O993" i="18"/>
  <c r="P993" i="18"/>
  <c r="O994" i="18"/>
  <c r="P994" i="18"/>
  <c r="O995" i="18"/>
  <c r="P995" i="18"/>
  <c r="O996" i="18"/>
  <c r="P996" i="18"/>
  <c r="O997" i="18"/>
  <c r="P997" i="18"/>
  <c r="O998" i="18"/>
  <c r="P998" i="18"/>
  <c r="O999" i="18"/>
  <c r="P999" i="18"/>
  <c r="O1000" i="18"/>
  <c r="P1000" i="18"/>
  <c r="O1001" i="18"/>
  <c r="P1001" i="18"/>
  <c r="O1002" i="18"/>
  <c r="P1002" i="18"/>
  <c r="O1003" i="18"/>
  <c r="P1003" i="18"/>
  <c r="O1004" i="18"/>
  <c r="P1004" i="18"/>
  <c r="O1005" i="18"/>
  <c r="P1005" i="18"/>
  <c r="O1006" i="18"/>
  <c r="P1006" i="18"/>
  <c r="O1007" i="18"/>
  <c r="P1007" i="18"/>
  <c r="O1008" i="18"/>
  <c r="P1008" i="18"/>
  <c r="O1009" i="18"/>
  <c r="P1009" i="18"/>
  <c r="O1010" i="18"/>
  <c r="P1010" i="18"/>
  <c r="O1011" i="18"/>
  <c r="P1011" i="18"/>
  <c r="O1012" i="18"/>
  <c r="P1012" i="18"/>
  <c r="O1013" i="18"/>
  <c r="P1013" i="18"/>
  <c r="O1014" i="18"/>
  <c r="P1014" i="18"/>
  <c r="O1015" i="18"/>
  <c r="P1015" i="18"/>
  <c r="O1016" i="18"/>
  <c r="P1016" i="18"/>
  <c r="O1017" i="18"/>
  <c r="P1017" i="18"/>
  <c r="O1018" i="18"/>
  <c r="P1018" i="18"/>
  <c r="O1019" i="18"/>
  <c r="P1019" i="18"/>
  <c r="O1020" i="18"/>
  <c r="P1020" i="18"/>
  <c r="O1021" i="18"/>
  <c r="P1021" i="18"/>
  <c r="O1022" i="18"/>
  <c r="P1022" i="18"/>
  <c r="O1023" i="18"/>
  <c r="P1023" i="18"/>
  <c r="O1024" i="18"/>
  <c r="P1024" i="18"/>
  <c r="O1025" i="18"/>
  <c r="P1025" i="18"/>
  <c r="O1026" i="18"/>
  <c r="P1026" i="18"/>
  <c r="O1027" i="18"/>
  <c r="P1027" i="18"/>
  <c r="O1028" i="18"/>
  <c r="P1028" i="18"/>
  <c r="O1029" i="18"/>
  <c r="P1029" i="18"/>
  <c r="O1030" i="18"/>
  <c r="P1030" i="18"/>
  <c r="O1031" i="18"/>
  <c r="P1031" i="18"/>
  <c r="O1032" i="18"/>
  <c r="P1032" i="18"/>
  <c r="O1033" i="18"/>
  <c r="P1033" i="18"/>
  <c r="O1034" i="18"/>
  <c r="P1034" i="18"/>
  <c r="O1035" i="18"/>
  <c r="P1035" i="18"/>
  <c r="O1036" i="18"/>
  <c r="P1036" i="18"/>
  <c r="O1037" i="18"/>
  <c r="P1037" i="18"/>
  <c r="O1038" i="18"/>
  <c r="P1038" i="18"/>
  <c r="O1039" i="18"/>
  <c r="P1039" i="18"/>
  <c r="O1040" i="18"/>
  <c r="P1040" i="18"/>
  <c r="O1041" i="18"/>
  <c r="P1041" i="18"/>
  <c r="O1042" i="18"/>
  <c r="P1042" i="18"/>
  <c r="O1043" i="18"/>
  <c r="P1043" i="18"/>
  <c r="O1044" i="18"/>
  <c r="P1044" i="18"/>
  <c r="O1045" i="18"/>
  <c r="P1045" i="18"/>
  <c r="O1046" i="18"/>
  <c r="P1046" i="18"/>
  <c r="O1047" i="18"/>
  <c r="P1047" i="18"/>
  <c r="O1048" i="18"/>
  <c r="P1048" i="18"/>
  <c r="O1049" i="18"/>
  <c r="P1049" i="18"/>
  <c r="O1050" i="18"/>
  <c r="P1050" i="18"/>
  <c r="O1051" i="18"/>
  <c r="P1051" i="18"/>
  <c r="O1052" i="18"/>
  <c r="P1052" i="18"/>
  <c r="O1053" i="18"/>
  <c r="P1053" i="18"/>
  <c r="O1054" i="18"/>
  <c r="P1054" i="18"/>
  <c r="O1055" i="18"/>
  <c r="P1055" i="18"/>
  <c r="O1056" i="18"/>
  <c r="P1056" i="18"/>
  <c r="O1057" i="18"/>
  <c r="P1057" i="18"/>
  <c r="O1058" i="18"/>
  <c r="P1058" i="18"/>
  <c r="O1059" i="18"/>
  <c r="P1059" i="18"/>
  <c r="O1060" i="18"/>
  <c r="P1060" i="18"/>
  <c r="O1061" i="18"/>
  <c r="P1061" i="18"/>
  <c r="O1062" i="18"/>
  <c r="P1062" i="18"/>
  <c r="O1063" i="18"/>
  <c r="P1063" i="18"/>
  <c r="O1064" i="18"/>
  <c r="P1064" i="18"/>
  <c r="O1065" i="18"/>
  <c r="P1065" i="18"/>
  <c r="O1066" i="18"/>
  <c r="P1066" i="18"/>
  <c r="O1067" i="18"/>
  <c r="P1067" i="18"/>
  <c r="O1068" i="18"/>
  <c r="P1068" i="18"/>
  <c r="O1069" i="18"/>
  <c r="P1069" i="18"/>
  <c r="O1070" i="18"/>
  <c r="P1070" i="18"/>
  <c r="O1071" i="18"/>
  <c r="P1071" i="18"/>
  <c r="O1072" i="18"/>
  <c r="P1072" i="18"/>
  <c r="O1073" i="18"/>
  <c r="P1073" i="18"/>
  <c r="O1074" i="18"/>
  <c r="P1074" i="18"/>
  <c r="O1075" i="18"/>
  <c r="P1075" i="18"/>
  <c r="O1076" i="18"/>
  <c r="P1076" i="18"/>
  <c r="O1077" i="18"/>
  <c r="P1077" i="18"/>
  <c r="O1078" i="18"/>
  <c r="P1078" i="18"/>
  <c r="O1079" i="18"/>
  <c r="P1079" i="18"/>
  <c r="O1080" i="18"/>
  <c r="P1080" i="18"/>
  <c r="O1081" i="18"/>
  <c r="P1081" i="18"/>
  <c r="O1082" i="18"/>
  <c r="P1082" i="18"/>
  <c r="O1083" i="18"/>
  <c r="P1083" i="18"/>
  <c r="O1084" i="18"/>
  <c r="P1084" i="18"/>
  <c r="O1085" i="18"/>
  <c r="P1085" i="18"/>
  <c r="O1086" i="18"/>
  <c r="P1086" i="18"/>
  <c r="O1087" i="18"/>
  <c r="P1087" i="18"/>
  <c r="O1088" i="18"/>
  <c r="P1088" i="18"/>
  <c r="O1089" i="18"/>
  <c r="P1089" i="18"/>
  <c r="O1090" i="18"/>
  <c r="P1090" i="18"/>
  <c r="O1091" i="18"/>
  <c r="P1091" i="18"/>
  <c r="O1092" i="18"/>
  <c r="P1092" i="18"/>
  <c r="O1093" i="18"/>
  <c r="P1093" i="18"/>
  <c r="O1094" i="18"/>
  <c r="P1094" i="18"/>
  <c r="O1095" i="18"/>
  <c r="P1095" i="18"/>
  <c r="O1096" i="18"/>
  <c r="P1096" i="18"/>
  <c r="O1097" i="18"/>
  <c r="P1097" i="18"/>
  <c r="O1098" i="18"/>
  <c r="P1098" i="18"/>
  <c r="O1099" i="18"/>
  <c r="P1099" i="18"/>
  <c r="O1100" i="18"/>
  <c r="P1100" i="18"/>
  <c r="O1101" i="18"/>
  <c r="P1101" i="18"/>
  <c r="O1102" i="18"/>
  <c r="P1102" i="18"/>
  <c r="O1103" i="18"/>
  <c r="P1103" i="18"/>
  <c r="O1104" i="18"/>
  <c r="P1104" i="18"/>
  <c r="O1105" i="18"/>
  <c r="P1105" i="18"/>
  <c r="O1106" i="18"/>
  <c r="P1106" i="18"/>
  <c r="O1107" i="18"/>
  <c r="P1107" i="18"/>
  <c r="O1108" i="18"/>
  <c r="P1108" i="18"/>
  <c r="O1109" i="18"/>
  <c r="P1109" i="18"/>
  <c r="O1110" i="18"/>
  <c r="P1110" i="18"/>
  <c r="O1111" i="18"/>
  <c r="P1111" i="18"/>
  <c r="O1112" i="18"/>
  <c r="P1112" i="18"/>
  <c r="O1113" i="18"/>
  <c r="P1113" i="18"/>
  <c r="O1114" i="18"/>
  <c r="P1114" i="18"/>
  <c r="O1115" i="18"/>
  <c r="P1115" i="18"/>
  <c r="O1116" i="18"/>
  <c r="P1116" i="18"/>
  <c r="O1117" i="18"/>
  <c r="P1117" i="18"/>
  <c r="O1118" i="18"/>
  <c r="P1118" i="18"/>
  <c r="O1119" i="18"/>
  <c r="P1119" i="18"/>
  <c r="O1120" i="18"/>
  <c r="P1120" i="18"/>
  <c r="O1121" i="18"/>
  <c r="P1121" i="18"/>
  <c r="O1122" i="18"/>
  <c r="P1122" i="18"/>
  <c r="O1123" i="18"/>
  <c r="P1123" i="18"/>
  <c r="O1124" i="18"/>
  <c r="P1124" i="18"/>
  <c r="O1125" i="18"/>
  <c r="P1125" i="18"/>
  <c r="O1126" i="18"/>
  <c r="P1126" i="18"/>
  <c r="O1127" i="18"/>
  <c r="P1127" i="18"/>
  <c r="O1128" i="18"/>
  <c r="P1128" i="18"/>
  <c r="O1129" i="18"/>
  <c r="P1129" i="18"/>
  <c r="O1130" i="18"/>
  <c r="P1130" i="18"/>
  <c r="O1131" i="18"/>
  <c r="P1131" i="18"/>
  <c r="O1132" i="18"/>
  <c r="P1132" i="18"/>
  <c r="O1133" i="18"/>
  <c r="P1133" i="18"/>
  <c r="O1134" i="18"/>
  <c r="P1134" i="18"/>
  <c r="O1135" i="18"/>
  <c r="P1135" i="18"/>
  <c r="O1136" i="18"/>
  <c r="P1136" i="18"/>
  <c r="O1137" i="18"/>
  <c r="P1137" i="18"/>
  <c r="O1138" i="18"/>
  <c r="P1138" i="18"/>
  <c r="O1139" i="18"/>
  <c r="P1139" i="18"/>
  <c r="O1140" i="18"/>
  <c r="P1140" i="18"/>
  <c r="O1141" i="18"/>
  <c r="P1141" i="18"/>
  <c r="O1142" i="18"/>
  <c r="P1142" i="18"/>
  <c r="O1143" i="18"/>
  <c r="P1143" i="18"/>
  <c r="O1144" i="18"/>
  <c r="P1144" i="18"/>
  <c r="O1145" i="18"/>
  <c r="P1145" i="18"/>
  <c r="O1146" i="18"/>
  <c r="P1146" i="18"/>
  <c r="O1147" i="18"/>
  <c r="P1147" i="18"/>
  <c r="O1148" i="18"/>
  <c r="P1148" i="18"/>
  <c r="O1149" i="18"/>
  <c r="P1149" i="18"/>
  <c r="O1150" i="18"/>
  <c r="P1150" i="18"/>
  <c r="O1151" i="18"/>
  <c r="P1151" i="18"/>
  <c r="O1152" i="18"/>
  <c r="P1152" i="18"/>
  <c r="O1153" i="18"/>
  <c r="P1153" i="18"/>
  <c r="O1154" i="18"/>
  <c r="P1154" i="18"/>
  <c r="O1155" i="18"/>
  <c r="P1155" i="18"/>
  <c r="O1156" i="18"/>
  <c r="P1156" i="18"/>
  <c r="O1157" i="18"/>
  <c r="P1157" i="18"/>
  <c r="O1158" i="18"/>
  <c r="P1158" i="18"/>
  <c r="O1159" i="18"/>
  <c r="P1159" i="18"/>
  <c r="O1160" i="18"/>
  <c r="P1160" i="18"/>
  <c r="O1161" i="18"/>
  <c r="P1161" i="18"/>
  <c r="O1162" i="18"/>
  <c r="P1162" i="18"/>
  <c r="O1163" i="18"/>
  <c r="P1163" i="18"/>
  <c r="O1164" i="18"/>
  <c r="P1164" i="18"/>
  <c r="O1165" i="18"/>
  <c r="P1165" i="18"/>
  <c r="O1166" i="18"/>
  <c r="P1166" i="18"/>
  <c r="O1167" i="18"/>
  <c r="P1167" i="18"/>
  <c r="O1168" i="18"/>
  <c r="P1168" i="18"/>
  <c r="O1169" i="18"/>
  <c r="P1169" i="18"/>
  <c r="O1170" i="18"/>
  <c r="P1170" i="18"/>
  <c r="O1171" i="18"/>
  <c r="P1171" i="18"/>
  <c r="O1172" i="18"/>
  <c r="P1172" i="18"/>
  <c r="O1173" i="18"/>
  <c r="P1173" i="18"/>
  <c r="O1174" i="18"/>
  <c r="P1174" i="18"/>
  <c r="O1175" i="18"/>
  <c r="P1175" i="18"/>
  <c r="O1176" i="18"/>
  <c r="P1176" i="18"/>
  <c r="O1177" i="18"/>
  <c r="P1177" i="18"/>
  <c r="O1178" i="18"/>
  <c r="P1178" i="18"/>
  <c r="O1179" i="18"/>
  <c r="P1179" i="18"/>
  <c r="O1180" i="18"/>
  <c r="P1180" i="18"/>
  <c r="O1181" i="18"/>
  <c r="P1181" i="18"/>
  <c r="O1182" i="18"/>
  <c r="P1182" i="18"/>
  <c r="O1183" i="18"/>
  <c r="P1183" i="18"/>
  <c r="O1184" i="18"/>
  <c r="P1184" i="18"/>
  <c r="O1185" i="18"/>
  <c r="P1185" i="18"/>
  <c r="O1186" i="18"/>
  <c r="P1186" i="18"/>
  <c r="O1187" i="18"/>
  <c r="P1187" i="18"/>
  <c r="O1188" i="18"/>
  <c r="P1188" i="18"/>
  <c r="O1189" i="18"/>
  <c r="P1189" i="18"/>
  <c r="O1190" i="18"/>
  <c r="P1190" i="18"/>
  <c r="O1191" i="18"/>
  <c r="P1191" i="18"/>
  <c r="O1192" i="18"/>
  <c r="P1192" i="18"/>
  <c r="O1193" i="18"/>
  <c r="P1193" i="18"/>
  <c r="O1194" i="18"/>
  <c r="P1194" i="18"/>
  <c r="O1195" i="18"/>
  <c r="P1195" i="18"/>
  <c r="O1196" i="18"/>
  <c r="P1196" i="18"/>
  <c r="O1197" i="18"/>
  <c r="P1197" i="18"/>
  <c r="O1198" i="18"/>
  <c r="P1198" i="18"/>
  <c r="O1199" i="18"/>
  <c r="P1199" i="18"/>
  <c r="O1200" i="18"/>
  <c r="P1200" i="18"/>
  <c r="O1201" i="18"/>
  <c r="P1201" i="18"/>
  <c r="O1202" i="18"/>
  <c r="P1202" i="18"/>
  <c r="O1203" i="18"/>
  <c r="P1203" i="18"/>
  <c r="O1204" i="18"/>
  <c r="P1204" i="18"/>
  <c r="O1205" i="18"/>
  <c r="P1205" i="18"/>
  <c r="O1206" i="18"/>
  <c r="P1206" i="18"/>
  <c r="O1207" i="18"/>
  <c r="P1207" i="18"/>
  <c r="O1208" i="18"/>
  <c r="P1208" i="18"/>
  <c r="O1209" i="18"/>
  <c r="P1209" i="18"/>
  <c r="O1210" i="18"/>
  <c r="P1210" i="18"/>
  <c r="O1211" i="18"/>
  <c r="P1211" i="18"/>
  <c r="O1212" i="18"/>
  <c r="P1212" i="18"/>
  <c r="O1213" i="18"/>
  <c r="P1213" i="18"/>
  <c r="O1214" i="18"/>
  <c r="P1214" i="18"/>
  <c r="O1215" i="18"/>
  <c r="P1215" i="18"/>
  <c r="O1216" i="18"/>
  <c r="P1216" i="18"/>
  <c r="O1217" i="18"/>
  <c r="P1217" i="18"/>
  <c r="O1218" i="18"/>
  <c r="P1218" i="18"/>
  <c r="O1219" i="18"/>
  <c r="P1219" i="18"/>
  <c r="O1220" i="18"/>
  <c r="P1220" i="18"/>
  <c r="O1221" i="18"/>
  <c r="P1221" i="18"/>
  <c r="O1222" i="18"/>
  <c r="P1222" i="18"/>
  <c r="O1223" i="18"/>
  <c r="P1223" i="18"/>
  <c r="O1224" i="18"/>
  <c r="P1224" i="18"/>
  <c r="O1225" i="18"/>
  <c r="P1225" i="18"/>
  <c r="O1226" i="18"/>
  <c r="P1226" i="18"/>
  <c r="O1227" i="18"/>
  <c r="P1227" i="18"/>
  <c r="O1228" i="18"/>
  <c r="P1228" i="18"/>
  <c r="O1229" i="18"/>
  <c r="P1229" i="18"/>
  <c r="O1230" i="18"/>
  <c r="P1230" i="18"/>
  <c r="O1231" i="18"/>
  <c r="P1231" i="18"/>
  <c r="O1232" i="18"/>
  <c r="P1232" i="18"/>
  <c r="O1233" i="18"/>
  <c r="P1233" i="18"/>
  <c r="O1234" i="18"/>
  <c r="P1234" i="18"/>
  <c r="O1235" i="18"/>
  <c r="P1235" i="18"/>
  <c r="O1236" i="18"/>
  <c r="P1236" i="18"/>
  <c r="O1237" i="18"/>
  <c r="P1237" i="18"/>
  <c r="O1238" i="18"/>
  <c r="P1238" i="18"/>
  <c r="O1239" i="18"/>
  <c r="P1239" i="18"/>
  <c r="O1240" i="18"/>
  <c r="P1240" i="18"/>
  <c r="O1241" i="18"/>
  <c r="P1241" i="18"/>
  <c r="O1242" i="18"/>
  <c r="P1242" i="18"/>
  <c r="O1243" i="18"/>
  <c r="P1243" i="18"/>
  <c r="O1244" i="18"/>
  <c r="P1244" i="18"/>
  <c r="O1245" i="18"/>
  <c r="P1245" i="18"/>
  <c r="O1246" i="18"/>
  <c r="P1246" i="18"/>
  <c r="O1247" i="18"/>
  <c r="P1247" i="18"/>
  <c r="O1248" i="18"/>
  <c r="P1248" i="18"/>
  <c r="O1249" i="18"/>
  <c r="P1249" i="18"/>
  <c r="O1250" i="18"/>
  <c r="P1250" i="18"/>
  <c r="O1251" i="18"/>
  <c r="P1251" i="18"/>
  <c r="O1252" i="18"/>
  <c r="P1252" i="18"/>
  <c r="O1253" i="18"/>
  <c r="P1253" i="18"/>
  <c r="O1254" i="18"/>
  <c r="P1254" i="18"/>
  <c r="O1255" i="18"/>
  <c r="P1255" i="18"/>
  <c r="O1256" i="18"/>
  <c r="P1256" i="18"/>
  <c r="O1257" i="18"/>
  <c r="P1257" i="18"/>
  <c r="O1258" i="18"/>
  <c r="P1258" i="18"/>
  <c r="O1259" i="18"/>
  <c r="P1259" i="18"/>
  <c r="O1260" i="18"/>
  <c r="P1260" i="18"/>
  <c r="O1261" i="18"/>
  <c r="P1261" i="18"/>
  <c r="O1262" i="18"/>
  <c r="P1262" i="18"/>
  <c r="O1263" i="18"/>
  <c r="P1263" i="18"/>
  <c r="O1264" i="18"/>
  <c r="P1264" i="18"/>
  <c r="O1265" i="18"/>
  <c r="P1265" i="18"/>
  <c r="O1266" i="18"/>
  <c r="P1266" i="18"/>
  <c r="O1267" i="18"/>
  <c r="P1267" i="18"/>
  <c r="O1268" i="18"/>
  <c r="P1268" i="18"/>
  <c r="O1269" i="18"/>
  <c r="P1269" i="18"/>
  <c r="O1270" i="18"/>
  <c r="P1270" i="18"/>
  <c r="O1271" i="18"/>
  <c r="P1271" i="18"/>
  <c r="O1272" i="18"/>
  <c r="P1272" i="18"/>
  <c r="O1273" i="18"/>
  <c r="P1273" i="18"/>
  <c r="O1274" i="18"/>
  <c r="P1274" i="18"/>
  <c r="O1275" i="18"/>
  <c r="P1275" i="18"/>
  <c r="O1276" i="18"/>
  <c r="P1276" i="18"/>
  <c r="O1277" i="18"/>
  <c r="P1277" i="18"/>
  <c r="O1278" i="18"/>
  <c r="P1278" i="18"/>
  <c r="O1279" i="18"/>
  <c r="P1279" i="18"/>
  <c r="O1280" i="18"/>
  <c r="P1280" i="18"/>
  <c r="O1281" i="18"/>
  <c r="P1281" i="18"/>
  <c r="O1282" i="18"/>
  <c r="P1282" i="18"/>
  <c r="O1283" i="18"/>
  <c r="P1283" i="18"/>
  <c r="O1284" i="18"/>
  <c r="P1284" i="18"/>
  <c r="O1285" i="18"/>
  <c r="P1285" i="18"/>
  <c r="O1286" i="18"/>
  <c r="P1286" i="18"/>
  <c r="O1287" i="18"/>
  <c r="P1287" i="18"/>
  <c r="O1288" i="18"/>
  <c r="P1288" i="18"/>
  <c r="O1289" i="18"/>
  <c r="P1289" i="18"/>
  <c r="O1290" i="18"/>
  <c r="P1290" i="18"/>
  <c r="O1291" i="18"/>
  <c r="P1291" i="18"/>
  <c r="O1292" i="18"/>
  <c r="P1292" i="18"/>
  <c r="O1293" i="18"/>
  <c r="P1293" i="18"/>
  <c r="O1294" i="18"/>
  <c r="P1294" i="18"/>
  <c r="O1295" i="18"/>
  <c r="P1295" i="18"/>
  <c r="O1296" i="18"/>
  <c r="P1296" i="18"/>
  <c r="O1297" i="18"/>
  <c r="P1297" i="18"/>
  <c r="O1298" i="18"/>
  <c r="P1298" i="18"/>
  <c r="O1299" i="18"/>
  <c r="P1299" i="18"/>
  <c r="O1300" i="18"/>
  <c r="P1300" i="18"/>
  <c r="O1301" i="18"/>
  <c r="P1301" i="18"/>
  <c r="O1302" i="18"/>
  <c r="P1302" i="18"/>
  <c r="O1303" i="18"/>
  <c r="P1303" i="18"/>
  <c r="O1304" i="18"/>
  <c r="P1304" i="18"/>
  <c r="O1305" i="18"/>
  <c r="P1305" i="18"/>
  <c r="O1306" i="18"/>
  <c r="P1306" i="18"/>
  <c r="O1307" i="18"/>
  <c r="P1307" i="18"/>
  <c r="O1308" i="18"/>
  <c r="P1308" i="18"/>
  <c r="O1309" i="18"/>
  <c r="P1309" i="18"/>
  <c r="O1310" i="18"/>
  <c r="P1310" i="18"/>
  <c r="O1311" i="18"/>
  <c r="P1311" i="18"/>
  <c r="O1312" i="18"/>
  <c r="P1312" i="18"/>
  <c r="O1313" i="18"/>
  <c r="P1313" i="18"/>
  <c r="O1314" i="18"/>
  <c r="P1314" i="18"/>
  <c r="O1315" i="18"/>
  <c r="P1315" i="18"/>
  <c r="O1316" i="18"/>
  <c r="P1316" i="18"/>
  <c r="O1317" i="18"/>
  <c r="P1317" i="18"/>
  <c r="O1318" i="18"/>
  <c r="P1318" i="18"/>
  <c r="O1319" i="18"/>
  <c r="P1319" i="18"/>
  <c r="O1320" i="18"/>
  <c r="P1320" i="18"/>
  <c r="O1321" i="18"/>
  <c r="P1321" i="18"/>
  <c r="O1322" i="18"/>
  <c r="P1322" i="18"/>
  <c r="O1323" i="18"/>
  <c r="P1323" i="18"/>
  <c r="O1324" i="18"/>
  <c r="P1324" i="18"/>
  <c r="O1325" i="18"/>
  <c r="P1325" i="18"/>
  <c r="O1326" i="18"/>
  <c r="P1326" i="18"/>
  <c r="O1327" i="18"/>
  <c r="P1327" i="18"/>
  <c r="O1328" i="18"/>
  <c r="P1328" i="18"/>
  <c r="O1329" i="18"/>
  <c r="G2" i="17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A1206" i="22"/>
  <c r="A1207" i="22"/>
  <c r="A1208" i="22"/>
  <c r="A1209" i="22"/>
  <c r="A1210" i="22"/>
  <c r="A1211" i="22"/>
  <c r="A1212" i="22"/>
  <c r="A1213" i="22"/>
  <c r="A1214" i="22"/>
  <c r="A1215" i="22"/>
  <c r="A1216" i="22"/>
  <c r="A1217" i="22"/>
  <c r="A1218" i="22"/>
  <c r="A1219" i="22"/>
  <c r="A1220" i="22"/>
  <c r="A1221" i="22"/>
  <c r="A1222" i="22"/>
  <c r="A1223" i="22"/>
  <c r="A1224" i="22"/>
  <c r="A1225" i="22"/>
  <c r="A1226" i="22"/>
  <c r="A1227" i="22"/>
  <c r="A1228" i="22"/>
  <c r="A1229" i="22"/>
  <c r="A1230" i="22"/>
  <c r="A1231" i="22"/>
  <c r="A1232" i="22"/>
  <c r="A1233" i="22"/>
  <c r="A1234" i="22"/>
  <c r="A1235" i="22"/>
  <c r="A1236" i="22"/>
  <c r="A1237" i="22"/>
  <c r="A1238" i="22"/>
  <c r="A1239" i="22"/>
  <c r="A1240" i="22"/>
  <c r="A1241" i="22"/>
  <c r="A1242" i="22"/>
  <c r="A1243" i="22"/>
  <c r="A1244" i="22"/>
  <c r="A1245" i="22"/>
  <c r="A1246" i="22"/>
  <c r="A1247" i="22"/>
  <c r="A1248" i="22"/>
  <c r="A1249" i="22"/>
  <c r="A1250" i="22"/>
  <c r="A1251" i="22"/>
  <c r="A1252" i="22"/>
  <c r="A1253" i="22"/>
  <c r="A1254" i="22"/>
  <c r="A1255" i="22"/>
  <c r="A1256" i="22"/>
  <c r="A1257" i="22"/>
  <c r="A1258" i="22"/>
  <c r="A1259" i="22"/>
  <c r="A1260" i="22"/>
  <c r="A1261" i="22"/>
  <c r="A1262" i="22"/>
  <c r="A1263" i="22"/>
  <c r="A1264" i="22"/>
  <c r="A1265" i="22"/>
  <c r="A1266" i="22"/>
  <c r="A1267" i="22"/>
  <c r="A1268" i="22"/>
  <c r="A1269" i="22"/>
  <c r="A1270" i="22"/>
  <c r="A1271" i="22"/>
  <c r="A1272" i="22"/>
  <c r="A1273" i="22"/>
  <c r="A1274" i="22"/>
  <c r="A1275" i="22"/>
  <c r="A1276" i="22"/>
  <c r="A1277" i="22"/>
  <c r="A1278" i="22"/>
  <c r="A1279" i="22"/>
  <c r="A1280" i="22"/>
  <c r="A1281" i="22"/>
  <c r="A1282" i="22"/>
  <c r="A1283" i="22"/>
  <c r="A1284" i="22"/>
  <c r="A1285" i="22"/>
  <c r="A1286" i="22"/>
  <c r="A1287" i="22"/>
  <c r="A1288" i="22"/>
  <c r="A1289" i="22"/>
  <c r="A1290" i="22"/>
  <c r="A1291" i="22"/>
  <c r="A1292" i="22"/>
  <c r="A1293" i="22"/>
  <c r="A1294" i="22"/>
  <c r="A1295" i="22"/>
  <c r="A1296" i="22"/>
  <c r="A1297" i="22"/>
  <c r="A1298" i="22"/>
  <c r="A1299" i="22"/>
  <c r="A1300" i="22"/>
  <c r="A1301" i="22"/>
  <c r="A1302" i="22"/>
  <c r="A1303" i="22"/>
  <c r="A1304" i="22"/>
  <c r="A1305" i="22"/>
  <c r="A1306" i="22"/>
  <c r="A1307" i="22"/>
  <c r="A1308" i="22"/>
  <c r="A1309" i="22"/>
  <c r="A1310" i="22"/>
  <c r="A1311" i="22"/>
  <c r="A1312" i="22"/>
  <c r="A1313" i="22"/>
  <c r="A1314" i="22"/>
  <c r="A1315" i="22"/>
  <c r="A1316" i="22"/>
  <c r="A1317" i="22"/>
  <c r="A1318" i="22"/>
  <c r="A1319" i="22"/>
  <c r="A1320" i="22"/>
  <c r="A1321" i="22"/>
  <c r="A1322" i="22"/>
  <c r="A1323" i="22"/>
  <c r="A1324" i="22"/>
  <c r="A1325" i="22"/>
  <c r="A1326" i="22"/>
  <c r="A1327" i="22"/>
  <c r="A1328" i="22"/>
  <c r="A1329" i="22"/>
  <c r="A1330" i="22"/>
  <c r="A1331" i="22"/>
  <c r="A1332" i="22"/>
  <c r="A1333" i="22"/>
  <c r="A1334" i="22"/>
  <c r="A1335" i="22"/>
  <c r="A1336" i="22"/>
  <c r="A1337" i="22"/>
  <c r="A1338" i="22"/>
  <c r="A1339" i="22"/>
  <c r="A1340" i="22"/>
  <c r="A1341" i="22"/>
  <c r="A1342" i="22"/>
  <c r="A1343" i="22"/>
  <c r="A1344" i="22"/>
  <c r="A1345" i="22"/>
  <c r="A1346" i="22"/>
  <c r="A1347" i="22"/>
  <c r="A1348" i="22"/>
  <c r="A1349" i="22"/>
  <c r="A1350" i="22"/>
  <c r="A1351" i="22"/>
  <c r="A1352" i="22"/>
  <c r="A1353" i="22"/>
  <c r="A1354" i="22"/>
  <c r="A1355" i="22"/>
  <c r="A1356" i="22"/>
  <c r="A1357" i="22"/>
  <c r="A1358" i="22"/>
  <c r="A1359" i="22"/>
  <c r="A1360" i="22"/>
  <c r="A1361" i="22"/>
  <c r="A1362" i="22"/>
  <c r="A1363" i="22"/>
  <c r="A1364" i="22"/>
  <c r="A1365" i="22"/>
  <c r="A1366" i="22"/>
  <c r="A1367" i="22"/>
  <c r="A1368" i="22"/>
  <c r="A1369" i="22"/>
  <c r="A1370" i="22"/>
  <c r="A1371" i="22"/>
  <c r="A1372" i="22"/>
  <c r="A1373" i="22"/>
  <c r="A1374" i="22"/>
  <c r="A1375" i="22"/>
  <c r="A1376" i="22"/>
  <c r="A1377" i="22"/>
  <c r="A1378" i="22"/>
  <c r="A1379" i="22"/>
  <c r="A1380" i="22"/>
  <c r="A1381" i="22"/>
  <c r="A1382" i="22"/>
  <c r="A1383" i="22"/>
  <c r="A1384" i="22"/>
  <c r="A1385" i="22"/>
  <c r="A1386" i="22"/>
  <c r="A1387" i="22"/>
  <c r="A1388" i="22"/>
  <c r="A1389" i="22"/>
  <c r="A1390" i="22"/>
  <c r="A1391" i="22"/>
  <c r="A1392" i="22"/>
  <c r="A1393" i="22"/>
  <c r="A1394" i="22"/>
  <c r="A1395" i="22"/>
  <c r="A1396" i="22"/>
  <c r="A1397" i="22"/>
  <c r="A1398" i="22"/>
  <c r="A1399" i="22"/>
  <c r="A1400" i="22"/>
  <c r="A1401" i="22"/>
  <c r="A1402" i="22"/>
  <c r="A1403" i="22"/>
  <c r="A1404" i="22"/>
  <c r="A1405" i="22"/>
  <c r="A1406" i="22"/>
  <c r="A1407" i="22"/>
  <c r="A1408" i="22"/>
  <c r="A1409" i="22"/>
  <c r="A1410" i="22"/>
  <c r="A1411" i="22"/>
  <c r="A1412" i="22"/>
  <c r="A1413" i="22"/>
  <c r="A1414" i="22"/>
  <c r="A1415" i="22"/>
  <c r="A1416" i="22"/>
  <c r="A1417" i="22"/>
  <c r="A1418" i="22"/>
  <c r="A1419" i="22"/>
  <c r="A1420" i="22"/>
  <c r="A1421" i="22"/>
  <c r="A1422" i="22"/>
  <c r="A1423" i="22"/>
  <c r="A1424" i="22"/>
  <c r="A1425" i="22"/>
  <c r="A1426" i="22"/>
  <c r="A1427" i="22"/>
  <c r="A1428" i="22"/>
  <c r="A1429" i="22"/>
  <c r="A1430" i="22"/>
  <c r="A1431" i="22"/>
  <c r="A1432" i="22"/>
  <c r="A1433" i="22"/>
  <c r="A1434" i="22"/>
  <c r="A1435" i="22"/>
  <c r="A1436" i="22"/>
  <c r="A1437" i="22"/>
  <c r="A1438" i="22"/>
  <c r="A1439" i="22"/>
  <c r="A1440" i="22"/>
  <c r="A1441" i="22"/>
  <c r="A1442" i="22"/>
  <c r="A1443" i="22"/>
  <c r="A1444" i="22"/>
  <c r="A1445" i="22"/>
  <c r="A1446" i="22"/>
  <c r="A1447" i="22"/>
  <c r="A1448" i="22"/>
  <c r="A1449" i="22"/>
  <c r="A1450" i="22"/>
  <c r="A1451" i="22"/>
  <c r="A1452" i="22"/>
  <c r="A1453" i="22"/>
  <c r="A1454" i="22"/>
  <c r="A1455" i="22"/>
  <c r="A1456" i="22"/>
  <c r="A1457" i="22"/>
  <c r="A1458" i="22"/>
  <c r="A1459" i="22"/>
  <c r="A1460" i="22"/>
  <c r="A1461" i="22"/>
  <c r="A1462" i="22"/>
  <c r="A1463" i="22"/>
  <c r="A1464" i="22"/>
  <c r="A1465" i="22"/>
  <c r="A1466" i="22"/>
  <c r="A1467" i="22"/>
  <c r="A1468" i="22"/>
  <c r="A1469" i="22"/>
  <c r="A1470" i="22"/>
  <c r="A1471" i="22"/>
  <c r="A1472" i="22"/>
  <c r="A1473" i="22"/>
  <c r="A1474" i="22"/>
  <c r="A1475" i="22"/>
  <c r="A1476" i="22"/>
  <c r="A1477" i="22"/>
  <c r="A1478" i="22"/>
  <c r="A1479" i="22"/>
  <c r="A1480" i="22"/>
  <c r="A1481" i="22"/>
  <c r="A1482" i="22"/>
  <c r="A1483" i="22"/>
  <c r="A1484" i="22"/>
  <c r="A1485" i="22"/>
  <c r="A1486" i="22"/>
  <c r="A1487" i="22"/>
  <c r="A1488" i="22"/>
  <c r="A1489" i="22"/>
  <c r="A1490" i="22"/>
  <c r="A1491" i="22"/>
  <c r="A1492" i="22"/>
  <c r="A1493" i="22"/>
  <c r="A1494" i="22"/>
  <c r="A1495" i="22"/>
  <c r="A1496" i="22"/>
  <c r="A1497" i="22"/>
  <c r="A1498" i="22"/>
  <c r="A1499" i="22"/>
  <c r="A1500" i="22"/>
  <c r="A1501" i="22"/>
  <c r="A1502" i="22"/>
  <c r="A1503" i="22"/>
  <c r="A1504" i="22"/>
  <c r="A1505" i="22"/>
  <c r="A1506" i="22"/>
  <c r="A1507" i="22"/>
  <c r="A1508" i="22"/>
  <c r="A1509" i="22"/>
  <c r="A1510" i="22"/>
  <c r="A1511" i="22"/>
  <c r="A1512" i="22"/>
  <c r="A1513" i="22"/>
  <c r="A1514" i="22"/>
  <c r="A1515" i="22"/>
  <c r="A1516" i="22"/>
  <c r="A1517" i="22"/>
  <c r="A1518" i="22"/>
  <c r="A1519" i="22"/>
  <c r="A1520" i="22"/>
  <c r="A1521" i="22"/>
  <c r="A1522" i="22"/>
  <c r="A1523" i="22"/>
  <c r="A1524" i="22"/>
  <c r="A1525" i="22"/>
  <c r="A1526" i="22"/>
  <c r="A1527" i="22"/>
  <c r="A1528" i="22"/>
  <c r="A1529" i="22"/>
  <c r="A1530" i="22"/>
  <c r="A1531" i="22"/>
  <c r="A1532" i="22"/>
  <c r="A1533" i="22"/>
  <c r="A1534" i="22"/>
  <c r="A1535" i="22"/>
  <c r="A1536" i="22"/>
  <c r="A1537" i="22"/>
  <c r="A1538" i="22"/>
  <c r="A1539" i="22"/>
  <c r="A1540" i="22"/>
  <c r="A1541" i="22"/>
  <c r="A1542" i="22"/>
  <c r="A1543" i="22"/>
  <c r="A1544" i="22"/>
  <c r="A1545" i="22"/>
  <c r="A1546" i="22"/>
  <c r="A1547" i="22"/>
  <c r="A1548" i="22"/>
  <c r="A1549" i="22"/>
  <c r="A1550" i="22"/>
  <c r="A1551" i="22"/>
  <c r="A1552" i="22"/>
  <c r="A1553" i="22"/>
  <c r="A1554" i="22"/>
  <c r="A1555" i="22"/>
  <c r="A1556" i="22"/>
  <c r="A1557" i="22"/>
  <c r="A1558" i="22"/>
  <c r="A1559" i="22"/>
  <c r="A1560" i="22"/>
  <c r="A1561" i="22"/>
  <c r="A1562" i="22"/>
  <c r="A1563" i="22"/>
  <c r="A1564" i="22"/>
  <c r="A1565" i="22"/>
  <c r="A1566" i="22"/>
  <c r="A1567" i="22"/>
  <c r="A1568" i="22"/>
  <c r="A1569" i="22"/>
  <c r="A1570" i="22"/>
  <c r="A1571" i="22"/>
  <c r="A1572" i="22"/>
  <c r="A1573" i="22"/>
  <c r="A1574" i="22"/>
  <c r="A1575" i="22"/>
  <c r="A1576" i="22"/>
  <c r="A1577" i="22"/>
  <c r="A1578" i="22"/>
  <c r="A1579" i="22"/>
  <c r="A1580" i="22"/>
  <c r="A1581" i="22"/>
  <c r="A1582" i="22"/>
  <c r="A1583" i="22"/>
  <c r="A1584" i="22"/>
  <c r="A1585" i="22"/>
  <c r="A1586" i="22"/>
  <c r="A1587" i="22"/>
  <c r="A1588" i="22"/>
  <c r="A1589" i="22"/>
  <c r="A1590" i="22"/>
  <c r="A1591" i="22"/>
  <c r="A1592" i="22"/>
  <c r="A1593" i="22"/>
  <c r="A1594" i="22"/>
  <c r="A1595" i="22"/>
  <c r="A1596" i="22"/>
  <c r="A1597" i="22"/>
  <c r="A1598" i="22"/>
  <c r="A1599" i="22"/>
  <c r="A1600" i="22"/>
  <c r="A1601" i="22"/>
  <c r="A1602" i="22"/>
  <c r="A1603" i="22"/>
  <c r="A1604" i="22"/>
  <c r="A1605" i="22"/>
  <c r="A1606" i="22"/>
  <c r="A1607" i="22"/>
  <c r="A1608" i="22"/>
  <c r="A1609" i="22"/>
  <c r="A1610" i="22"/>
  <c r="A1611" i="22"/>
  <c r="A1612" i="22"/>
  <c r="A1613" i="22"/>
  <c r="A1614" i="22"/>
  <c r="A1615" i="22"/>
  <c r="A1616" i="22"/>
  <c r="A1617" i="22"/>
  <c r="A1618" i="22"/>
  <c r="A1619" i="22"/>
  <c r="A1620" i="22"/>
  <c r="A1621" i="22"/>
  <c r="A1622" i="22"/>
  <c r="A1623" i="22"/>
  <c r="A1624" i="22"/>
  <c r="A1625" i="22"/>
  <c r="A1626" i="22"/>
  <c r="A1627" i="22"/>
  <c r="A1628" i="22"/>
  <c r="A1629" i="22"/>
  <c r="A1630" i="22"/>
  <c r="A1631" i="22"/>
  <c r="A1632" i="22"/>
  <c r="A1633" i="22"/>
  <c r="A1634" i="22"/>
  <c r="A1635" i="22"/>
  <c r="A1636" i="22"/>
  <c r="A1637" i="22"/>
  <c r="A1638" i="22"/>
  <c r="A1639" i="22"/>
  <c r="A1640" i="22"/>
  <c r="A1641" i="22"/>
  <c r="A1642" i="22"/>
  <c r="A1643" i="22"/>
  <c r="A1644" i="22"/>
  <c r="A1645" i="22"/>
  <c r="A1646" i="22"/>
  <c r="A1647" i="22"/>
  <c r="A1648" i="22"/>
  <c r="A1649" i="22"/>
  <c r="A1650" i="22"/>
  <c r="A1651" i="22"/>
  <c r="A1652" i="22"/>
  <c r="A1653" i="22"/>
  <c r="A1654" i="22"/>
  <c r="A1655" i="22"/>
  <c r="A1656" i="22"/>
  <c r="A1657" i="22"/>
  <c r="A1658" i="22"/>
  <c r="A1659" i="22"/>
  <c r="A1660" i="22"/>
  <c r="A1661" i="22"/>
  <c r="A1662" i="22"/>
  <c r="A1663" i="22"/>
  <c r="A1664" i="22"/>
  <c r="A1665" i="22"/>
  <c r="A1666" i="22"/>
  <c r="A1667" i="22"/>
  <c r="A1668" i="22"/>
  <c r="A1669" i="22"/>
  <c r="A1670" i="22"/>
  <c r="A1671" i="22"/>
  <c r="A1672" i="22"/>
  <c r="A1673" i="22"/>
  <c r="A1674" i="22"/>
  <c r="A1675" i="22"/>
  <c r="A1676" i="22"/>
  <c r="A1677" i="22"/>
  <c r="A1678" i="22"/>
  <c r="A1679" i="22"/>
  <c r="A1680" i="22"/>
  <c r="A1681" i="22"/>
  <c r="A1682" i="22"/>
  <c r="A1683" i="22"/>
  <c r="A1684" i="22"/>
  <c r="A1685" i="22"/>
  <c r="A1686" i="22"/>
  <c r="A1687" i="22"/>
  <c r="A1688" i="22"/>
  <c r="A1689" i="22"/>
  <c r="A1690" i="22"/>
  <c r="A1691" i="22"/>
  <c r="A1692" i="22"/>
  <c r="A1693" i="22"/>
  <c r="A1694" i="22"/>
  <c r="A1695" i="22"/>
  <c r="A1696" i="22"/>
  <c r="A1697" i="22"/>
  <c r="A1698" i="22"/>
  <c r="A1699" i="22"/>
  <c r="A1700" i="22"/>
  <c r="A1701" i="22"/>
  <c r="A1702" i="22"/>
  <c r="A1703" i="22"/>
  <c r="A1704" i="22"/>
  <c r="A1705" i="22"/>
  <c r="A1706" i="22"/>
  <c r="A1707" i="22"/>
  <c r="A1708" i="22"/>
  <c r="A1709" i="22"/>
  <c r="A1710" i="22"/>
  <c r="A1711" i="22"/>
  <c r="A1712" i="22"/>
  <c r="A1713" i="22"/>
  <c r="A1714" i="22"/>
  <c r="A1715" i="22"/>
  <c r="A1716" i="22"/>
  <c r="A1717" i="22"/>
  <c r="A1718" i="22"/>
  <c r="A1719" i="22"/>
  <c r="A1720" i="22"/>
  <c r="A1721" i="22"/>
  <c r="A1722" i="22"/>
  <c r="A1723" i="22"/>
  <c r="A1724" i="22"/>
  <c r="A1725" i="22"/>
  <c r="A1726" i="22"/>
  <c r="A1727" i="22"/>
  <c r="A1728" i="22"/>
  <c r="A1729" i="22"/>
  <c r="A1730" i="22"/>
  <c r="A1731" i="22"/>
  <c r="A1732" i="22"/>
  <c r="A1733" i="22"/>
  <c r="A1734" i="22"/>
  <c r="A1735" i="22"/>
  <c r="A1736" i="22"/>
  <c r="A1737" i="22"/>
  <c r="A1738" i="22"/>
  <c r="A1739" i="22"/>
  <c r="A1740" i="22"/>
  <c r="A1741" i="22"/>
  <c r="A1742" i="22"/>
  <c r="A1743" i="22"/>
  <c r="A1744" i="22"/>
  <c r="A1745" i="22"/>
  <c r="A1746" i="22"/>
  <c r="A1747" i="22"/>
  <c r="A1748" i="22"/>
  <c r="A1749" i="22"/>
  <c r="A1750" i="22"/>
  <c r="A1751" i="22"/>
  <c r="A1752" i="22"/>
  <c r="A1753" i="22"/>
  <c r="A1754" i="22"/>
  <c r="A1755" i="22"/>
  <c r="A1756" i="22"/>
  <c r="A1757" i="22"/>
  <c r="A1758" i="22"/>
  <c r="A1759" i="22"/>
  <c r="A1760" i="22"/>
  <c r="A1761" i="22"/>
  <c r="A1762" i="22"/>
  <c r="A1763" i="22"/>
  <c r="A1764" i="22"/>
  <c r="A1765" i="22"/>
  <c r="A1766" i="22"/>
  <c r="A1767" i="22"/>
  <c r="A1768" i="22"/>
  <c r="A1769" i="22"/>
  <c r="A1770" i="22"/>
  <c r="A1771" i="22"/>
  <c r="A1772" i="22"/>
  <c r="A1773" i="22"/>
  <c r="A1774" i="22"/>
  <c r="A1775" i="22"/>
  <c r="A1776" i="22"/>
  <c r="A1777" i="22"/>
  <c r="A1778" i="22"/>
  <c r="A1779" i="22"/>
  <c r="A1780" i="22"/>
  <c r="A1781" i="22"/>
  <c r="A1782" i="22"/>
  <c r="A1783" i="22"/>
  <c r="A1784" i="22"/>
  <c r="A1785" i="22"/>
  <c r="A1786" i="22"/>
  <c r="A1787" i="22"/>
  <c r="A1788" i="22"/>
  <c r="A1789" i="22"/>
  <c r="A1790" i="22"/>
  <c r="A1791" i="22"/>
  <c r="A1792" i="22"/>
  <c r="A1793" i="22"/>
  <c r="A1794" i="22"/>
  <c r="A1795" i="22"/>
  <c r="A1796" i="22"/>
  <c r="A1797" i="22"/>
  <c r="A1798" i="22"/>
  <c r="A1799" i="22"/>
  <c r="A1800" i="22"/>
  <c r="A1801" i="22"/>
  <c r="A1802" i="22"/>
  <c r="A1803" i="22"/>
  <c r="A1804" i="22"/>
  <c r="A1805" i="22"/>
  <c r="A1806" i="22"/>
  <c r="A1807" i="22"/>
  <c r="A1808" i="22"/>
  <c r="A1809" i="22"/>
  <c r="A1810" i="22"/>
  <c r="A1811" i="22"/>
  <c r="A1812" i="22"/>
  <c r="A1813" i="22"/>
  <c r="A1814" i="22"/>
  <c r="A1815" i="22"/>
  <c r="A1816" i="22"/>
  <c r="A1817" i="22"/>
  <c r="A1818" i="22"/>
  <c r="A1819" i="22"/>
  <c r="A1820" i="22"/>
  <c r="A1821" i="22"/>
  <c r="A1822" i="22"/>
  <c r="A1823" i="22"/>
  <c r="A1824" i="22"/>
  <c r="A1825" i="22"/>
  <c r="A1826" i="22"/>
  <c r="A1827" i="22"/>
  <c r="A1828" i="22"/>
  <c r="A1829" i="22"/>
  <c r="A1830" i="22"/>
  <c r="A1831" i="22"/>
  <c r="A1832" i="22"/>
  <c r="A1833" i="22"/>
  <c r="A1834" i="22"/>
  <c r="A1835" i="22"/>
  <c r="A1836" i="22"/>
  <c r="A1837" i="22"/>
  <c r="A1838" i="22"/>
  <c r="A1839" i="22"/>
  <c r="A1840" i="22"/>
  <c r="A1841" i="22"/>
  <c r="A1842" i="22"/>
  <c r="A1843" i="22"/>
  <c r="A1844" i="22"/>
  <c r="A1845" i="22"/>
  <c r="A1846" i="22"/>
  <c r="A1847" i="22"/>
  <c r="A1848" i="22"/>
  <c r="A1849" i="22"/>
  <c r="A1850" i="22"/>
  <c r="A1851" i="22"/>
  <c r="A1852" i="22"/>
  <c r="A1853" i="22"/>
  <c r="A1854" i="22"/>
  <c r="A1855" i="22"/>
  <c r="A1856" i="22"/>
  <c r="A1857" i="22"/>
  <c r="A1858" i="22"/>
  <c r="A1859" i="22"/>
  <c r="A1860" i="22"/>
  <c r="A1861" i="22"/>
  <c r="A1862" i="22"/>
  <c r="A1863" i="22"/>
  <c r="A1864" i="22"/>
  <c r="A1865" i="22"/>
  <c r="A1866" i="22"/>
  <c r="A1867" i="22"/>
  <c r="A1868" i="22"/>
  <c r="A1869" i="22"/>
  <c r="A1870" i="22"/>
  <c r="A1871" i="22"/>
  <c r="A1872" i="22"/>
  <c r="A1873" i="22"/>
  <c r="A1874" i="22"/>
  <c r="A1875" i="22"/>
  <c r="A1876" i="22"/>
  <c r="A1877" i="22"/>
  <c r="A1878" i="22"/>
  <c r="A1879" i="22"/>
  <c r="A1880" i="22"/>
  <c r="A1881" i="22"/>
  <c r="A1882" i="22"/>
  <c r="A1883" i="22"/>
  <c r="A1884" i="22"/>
  <c r="A1885" i="22"/>
  <c r="A1886" i="22"/>
  <c r="A1887" i="22"/>
  <c r="A1888" i="22"/>
  <c r="A1889" i="22"/>
  <c r="A1890" i="22"/>
  <c r="A1891" i="22"/>
  <c r="A1892" i="22"/>
  <c r="A1893" i="22"/>
  <c r="A1894" i="22"/>
  <c r="A1895" i="22"/>
  <c r="A1896" i="22"/>
  <c r="A1897" i="22"/>
  <c r="A1898" i="22"/>
  <c r="A1899" i="22"/>
  <c r="A1900" i="22"/>
  <c r="A1901" i="22"/>
  <c r="A1902" i="22"/>
  <c r="A1903" i="22"/>
  <c r="A1904" i="22"/>
  <c r="A1905" i="22"/>
  <c r="A1906" i="22"/>
  <c r="A1907" i="22"/>
  <c r="A1908" i="22"/>
  <c r="A1909" i="22"/>
  <c r="A1910" i="22"/>
  <c r="A1911" i="22"/>
  <c r="A1912" i="22"/>
  <c r="A1913" i="22"/>
  <c r="A1914" i="22"/>
  <c r="A1915" i="22"/>
  <c r="A1916" i="22"/>
  <c r="A1917" i="22"/>
  <c r="A1918" i="22"/>
  <c r="A1919" i="22"/>
  <c r="A1920" i="22"/>
  <c r="A1921" i="22"/>
  <c r="A1922" i="22"/>
  <c r="A1923" i="22"/>
  <c r="A1924" i="22"/>
  <c r="A1925" i="22"/>
  <c r="A1926" i="22"/>
  <c r="A1927" i="22"/>
  <c r="A1928" i="22"/>
  <c r="A1929" i="22"/>
  <c r="A1930" i="22"/>
  <c r="A1931" i="22"/>
  <c r="A1932" i="22"/>
  <c r="A1933" i="22"/>
  <c r="A1934" i="22"/>
  <c r="A1935" i="22"/>
  <c r="A1936" i="22"/>
  <c r="A1937" i="22"/>
  <c r="A1938" i="22"/>
  <c r="A1939" i="22"/>
  <c r="A1940" i="22"/>
  <c r="A1941" i="22"/>
  <c r="A1942" i="22"/>
  <c r="A1943" i="22"/>
  <c r="A1944" i="22"/>
  <c r="A1945" i="22"/>
  <c r="A1946" i="22"/>
  <c r="A1947" i="22"/>
  <c r="A1948" i="22"/>
  <c r="A1949" i="22"/>
  <c r="A1950" i="22"/>
  <c r="A1951" i="22"/>
  <c r="A1952" i="22"/>
  <c r="A1953" i="22"/>
  <c r="A1954" i="22"/>
  <c r="A1955" i="22"/>
  <c r="A1956" i="22"/>
  <c r="A1957" i="22"/>
  <c r="A1958" i="22"/>
  <c r="A1959" i="22"/>
  <c r="A1960" i="22"/>
  <c r="A1961" i="22"/>
  <c r="A1962" i="22"/>
  <c r="A1963" i="22"/>
  <c r="A1964" i="22"/>
  <c r="A1965" i="22"/>
  <c r="A1966" i="22"/>
  <c r="A1967" i="22"/>
  <c r="A1968" i="22"/>
  <c r="A1969" i="22"/>
  <c r="A1970" i="22"/>
  <c r="A1971" i="22"/>
  <c r="A1972" i="22"/>
  <c r="A1973" i="22"/>
  <c r="A1974" i="22"/>
  <c r="A1975" i="22"/>
  <c r="A1976" i="22"/>
  <c r="A1977" i="22"/>
  <c r="A1978" i="22"/>
  <c r="A1979" i="22"/>
  <c r="A1980" i="22"/>
  <c r="A1981" i="22"/>
  <c r="A1982" i="22"/>
  <c r="A1983" i="22"/>
  <c r="A1984" i="22"/>
  <c r="A1985" i="22"/>
  <c r="A1986" i="22"/>
  <c r="A1987" i="22"/>
  <c r="A1988" i="22"/>
  <c r="A1989" i="22"/>
  <c r="A1990" i="22"/>
  <c r="A1991" i="22"/>
  <c r="A1992" i="22"/>
  <c r="A1993" i="22"/>
  <c r="A1994" i="22"/>
  <c r="A1995" i="22"/>
  <c r="A1996" i="22"/>
  <c r="A1997" i="22"/>
  <c r="A1998" i="22"/>
  <c r="A1999" i="22"/>
  <c r="A2000" i="22"/>
  <c r="A2001" i="22"/>
  <c r="A2002" i="22"/>
  <c r="A2003" i="22"/>
  <c r="A2004" i="22"/>
  <c r="A2005" i="22"/>
  <c r="A2006" i="22"/>
  <c r="A2007" i="22"/>
  <c r="A2008" i="22"/>
  <c r="A2009" i="22"/>
  <c r="A2010" i="22"/>
  <c r="A2011" i="22"/>
  <c r="A2012" i="22"/>
  <c r="A2013" i="22"/>
  <c r="A2014" i="22"/>
  <c r="A2015" i="22"/>
  <c r="A2016" i="22"/>
  <c r="A2017" i="22"/>
  <c r="A2018" i="22"/>
  <c r="A2019" i="22"/>
  <c r="A2020" i="22"/>
  <c r="A2021" i="22"/>
  <c r="A2022" i="22"/>
  <c r="A2023" i="22"/>
  <c r="A2024" i="22"/>
  <c r="A2025" i="22"/>
  <c r="A2026" i="22"/>
  <c r="A2027" i="22"/>
  <c r="A2028" i="22"/>
  <c r="A2029" i="22"/>
  <c r="A2030" i="22"/>
  <c r="A2031" i="22"/>
  <c r="A2032" i="22"/>
  <c r="A2033" i="22"/>
  <c r="A2034" i="22"/>
  <c r="A2035" i="22"/>
  <c r="A2036" i="22"/>
  <c r="A2037" i="22"/>
  <c r="A2038" i="22"/>
  <c r="A2039" i="22"/>
  <c r="A2040" i="22"/>
  <c r="A2041" i="22"/>
  <c r="A2042" i="22"/>
  <c r="A2043" i="22"/>
  <c r="A2044" i="22"/>
  <c r="A2045" i="22"/>
  <c r="A2046" i="22"/>
  <c r="A2047" i="22"/>
  <c r="A2048" i="22"/>
  <c r="A2049" i="22"/>
  <c r="A2" i="22"/>
  <c r="C11" i="20"/>
  <c r="C91" i="20"/>
  <c r="C152" i="20"/>
  <c r="C211" i="20"/>
  <c r="C285" i="20"/>
  <c r="C347" i="20"/>
  <c r="C395" i="20"/>
  <c r="C459" i="20"/>
  <c r="C523" i="20"/>
  <c r="C601" i="20"/>
  <c r="C664" i="20"/>
  <c r="C725" i="20"/>
  <c r="C785" i="20"/>
  <c r="C859" i="20"/>
  <c r="C905" i="20"/>
  <c r="C969" i="20"/>
  <c r="C1033" i="20"/>
  <c r="C1095" i="20"/>
  <c r="C1175" i="20"/>
  <c r="C1220" i="20"/>
  <c r="C1282" i="20"/>
  <c r="C1357" i="20"/>
  <c r="C1431" i="20"/>
  <c r="C1495" i="20"/>
  <c r="C1559" i="20"/>
  <c r="C1607" i="20"/>
  <c r="C1677" i="20"/>
  <c r="C1756" i="20"/>
  <c r="C1802" i="20"/>
  <c r="C1889" i="20"/>
  <c r="C1949" i="20"/>
  <c r="C1997" i="20"/>
  <c r="C2061" i="20"/>
  <c r="C2125" i="20"/>
  <c r="C2187" i="20"/>
  <c r="C2251" i="20"/>
  <c r="C2328" i="20"/>
  <c r="C2390" i="20"/>
  <c r="C2448" i="20"/>
  <c r="C2524" i="20"/>
  <c r="C2571" i="20"/>
  <c r="C2741" i="20"/>
  <c r="C2648" i="20"/>
  <c r="C52" i="20"/>
  <c r="C115" i="20"/>
  <c r="C175" i="20"/>
  <c r="C220" i="20"/>
  <c r="C294" i="20"/>
  <c r="C356" i="20"/>
  <c r="C420" i="20"/>
  <c r="C484" i="20"/>
  <c r="C546" i="20"/>
  <c r="C610" i="20"/>
  <c r="C687" i="20"/>
  <c r="C749" i="20"/>
  <c r="C807" i="20"/>
  <c r="C868" i="20"/>
  <c r="C930" i="20"/>
  <c r="C978" i="20"/>
  <c r="C1042" i="20"/>
  <c r="C1104" i="20"/>
  <c r="C1168" i="20"/>
  <c r="C1244" i="20"/>
  <c r="C1306" i="20"/>
  <c r="C1366" i="20"/>
  <c r="C1440" i="20"/>
  <c r="C1504" i="20"/>
  <c r="C1552" i="20"/>
  <c r="C1638" i="20"/>
  <c r="C1702" i="20"/>
  <c r="C1779" i="20"/>
  <c r="C1839" i="20"/>
  <c r="C1898" i="20"/>
  <c r="C1958" i="20"/>
  <c r="C2022" i="20"/>
  <c r="C2102" i="20"/>
  <c r="C2150" i="20"/>
  <c r="C2196" i="20"/>
  <c r="C2276" i="20"/>
  <c r="C2337" i="20"/>
  <c r="C2399" i="20"/>
  <c r="C2457" i="20"/>
  <c r="C2517" i="20"/>
  <c r="C2692" i="20"/>
  <c r="C29" i="20"/>
  <c r="C93" i="20"/>
  <c r="C154" i="20"/>
  <c r="C227" i="20"/>
  <c r="C287" i="20"/>
  <c r="C349" i="20"/>
  <c r="C413" i="20"/>
  <c r="C477" i="20"/>
  <c r="C517" i="20"/>
  <c r="C587" i="20"/>
  <c r="C651" i="20"/>
  <c r="C712" i="20"/>
  <c r="C787" i="20"/>
  <c r="C846" i="20"/>
  <c r="C907" i="20"/>
  <c r="C987" i="20"/>
  <c r="C1051" i="20"/>
  <c r="C1113" i="20"/>
  <c r="C1177" i="20"/>
  <c r="C1222" i="20"/>
  <c r="C1299" i="20"/>
  <c r="C1346" i="20"/>
  <c r="C1433" i="20"/>
  <c r="C1481" i="20"/>
  <c r="C1561" i="20"/>
  <c r="C1617" i="20"/>
  <c r="C1695" i="20"/>
  <c r="C1758" i="20"/>
  <c r="C1818" i="20"/>
  <c r="C1891" i="20"/>
  <c r="C1937" i="20"/>
  <c r="C1999" i="20"/>
  <c r="C2063" i="20"/>
  <c r="C2143" i="20"/>
  <c r="C2205" i="20"/>
  <c r="C2269" i="20"/>
  <c r="C2330" i="20"/>
  <c r="C2377" i="20"/>
  <c r="C2450" i="20"/>
  <c r="C2510" i="20"/>
  <c r="C2589" i="20"/>
  <c r="C2637" i="20"/>
  <c r="C2705" i="20"/>
  <c r="C2496" i="20"/>
  <c r="C2695" i="20"/>
  <c r="C14" i="20"/>
  <c r="C78" i="20"/>
  <c r="C155" i="20"/>
  <c r="C228" i="20"/>
  <c r="C288" i="20"/>
  <c r="C350" i="20"/>
  <c r="C414" i="20"/>
  <c r="C478" i="20"/>
  <c r="C534" i="20"/>
  <c r="C588" i="20"/>
  <c r="C652" i="20"/>
  <c r="C713" i="20"/>
  <c r="C788" i="20"/>
  <c r="C847" i="20"/>
  <c r="C908" i="20"/>
  <c r="C988" i="20"/>
  <c r="C1052" i="20"/>
  <c r="C1098" i="20"/>
  <c r="C1162" i="20"/>
  <c r="C1223" i="20"/>
  <c r="C1285" i="20"/>
  <c r="C1360" i="20"/>
  <c r="C1419" i="20"/>
  <c r="C1498" i="20"/>
  <c r="C1562" i="20"/>
  <c r="C1626" i="20"/>
  <c r="C1680" i="20"/>
  <c r="C1744" i="20"/>
  <c r="C1819" i="20"/>
  <c r="C1879" i="20"/>
  <c r="C1938" i="20"/>
  <c r="C2000" i="20"/>
  <c r="C2080" i="20"/>
  <c r="C2128" i="20"/>
  <c r="C2190" i="20"/>
  <c r="C2254" i="20"/>
  <c r="C2317" i="20"/>
  <c r="C2393" i="20"/>
  <c r="C2465" i="20"/>
  <c r="C2527" i="20"/>
  <c r="C2574" i="20"/>
  <c r="C2638" i="20"/>
  <c r="C2710" i="20"/>
  <c r="C2402" i="20"/>
  <c r="C2591" i="20"/>
  <c r="C2600" i="20"/>
  <c r="C39" i="20"/>
  <c r="C118" i="20"/>
  <c r="C178" i="20"/>
  <c r="C237" i="20"/>
  <c r="C311" i="20"/>
  <c r="C375" i="20"/>
  <c r="C439" i="20"/>
  <c r="C487" i="20"/>
  <c r="C573" i="20"/>
  <c r="C637" i="20"/>
  <c r="C698" i="20"/>
  <c r="C760" i="20"/>
  <c r="C832" i="20"/>
  <c r="C893" i="20"/>
  <c r="C957" i="20"/>
  <c r="C1021" i="20"/>
  <c r="C1061" i="20"/>
  <c r="C1131" i="20"/>
  <c r="C1195" i="20"/>
  <c r="C1255" i="20"/>
  <c r="C1317" i="20"/>
  <c r="C1390" i="20"/>
  <c r="C1451" i="20"/>
  <c r="C1515" i="20"/>
  <c r="C1579" i="20"/>
  <c r="C1641" i="20"/>
  <c r="C1721" i="20"/>
  <c r="C1782" i="20"/>
  <c r="C1842" i="20"/>
  <c r="C1901" i="20"/>
  <c r="C1961" i="20"/>
  <c r="C2041" i="20"/>
  <c r="C2105" i="20"/>
  <c r="C2161" i="20"/>
  <c r="C2239" i="20"/>
  <c r="C2287" i="20"/>
  <c r="C2371" i="20"/>
  <c r="C2528" i="20"/>
  <c r="C2513" i="20"/>
  <c r="C56" i="20"/>
  <c r="C119" i="20"/>
  <c r="C165" i="20"/>
  <c r="C238" i="20"/>
  <c r="C298" i="20"/>
  <c r="C360" i="20"/>
  <c r="C424" i="20"/>
  <c r="C488" i="20"/>
  <c r="C550" i="20"/>
  <c r="C614" i="20"/>
  <c r="C677" i="20"/>
  <c r="C738" i="20"/>
  <c r="C798" i="20"/>
  <c r="C872" i="20"/>
  <c r="C934" i="20"/>
  <c r="C998" i="20"/>
  <c r="C1066" i="20"/>
  <c r="C1132" i="20"/>
  <c r="C1196" i="20"/>
  <c r="C1256" i="20"/>
  <c r="C1318" i="20"/>
  <c r="C1391" i="20"/>
  <c r="C1468" i="20"/>
  <c r="C1532" i="20"/>
  <c r="C1596" i="20"/>
  <c r="C1642" i="20"/>
  <c r="C1722" i="20"/>
  <c r="C1783" i="20"/>
  <c r="C1829" i="20"/>
  <c r="C1916" i="20"/>
  <c r="C1962" i="20"/>
  <c r="C2026" i="20"/>
  <c r="C2106" i="20"/>
  <c r="C2166" i="20"/>
  <c r="C2216" i="20"/>
  <c r="C2295" i="20"/>
  <c r="C2341" i="20"/>
  <c r="C2403" i="20"/>
  <c r="C2475" i="20"/>
  <c r="C2696" i="20"/>
  <c r="C49" i="20"/>
  <c r="C128" i="20"/>
  <c r="C27" i="20"/>
  <c r="C75" i="20"/>
  <c r="C138" i="20"/>
  <c r="C225" i="20"/>
  <c r="C271" i="20"/>
  <c r="C331" i="20"/>
  <c r="C411" i="20"/>
  <c r="C475" i="20"/>
  <c r="C539" i="20"/>
  <c r="C585" i="20"/>
  <c r="C649" i="20"/>
  <c r="C710" i="20"/>
  <c r="C772" i="20"/>
  <c r="C844" i="20"/>
  <c r="C921" i="20"/>
  <c r="C985" i="20"/>
  <c r="C1049" i="20"/>
  <c r="C1119" i="20"/>
  <c r="C1183" i="20"/>
  <c r="C1243" i="20"/>
  <c r="C1320" i="20"/>
  <c r="C1365" i="20"/>
  <c r="C1424" i="20"/>
  <c r="C1503" i="20"/>
  <c r="C1567" i="20"/>
  <c r="C1611" i="20"/>
  <c r="C1693" i="20"/>
  <c r="C1741" i="20"/>
  <c r="C1816" i="20"/>
  <c r="C1876" i="20"/>
  <c r="C1935" i="20"/>
  <c r="C2013" i="20"/>
  <c r="C2077" i="20"/>
  <c r="C2141" i="20"/>
  <c r="C2203" i="20"/>
  <c r="C2267" i="20"/>
  <c r="C2314" i="20"/>
  <c r="C2375" i="20"/>
  <c r="C2462" i="20"/>
  <c r="C2508" i="20"/>
  <c r="C2587" i="20"/>
  <c r="C2726" i="20"/>
  <c r="C2632" i="20"/>
  <c r="C36" i="20"/>
  <c r="C100" i="20"/>
  <c r="C161" i="20"/>
  <c r="C234" i="20"/>
  <c r="C308" i="20"/>
  <c r="C372" i="20"/>
  <c r="C436" i="20"/>
  <c r="C500" i="20"/>
  <c r="C545" i="20"/>
  <c r="C594" i="20"/>
  <c r="C673" i="20"/>
  <c r="C734" i="20"/>
  <c r="C794" i="20"/>
  <c r="C853" i="20"/>
  <c r="C914" i="20"/>
  <c r="C994" i="20"/>
  <c r="C1058" i="20"/>
  <c r="C1144" i="20"/>
  <c r="C1205" i="20"/>
  <c r="C1267" i="20"/>
  <c r="C1329" i="20"/>
  <c r="C1401" i="20"/>
  <c r="C1464" i="20"/>
  <c r="C1528" i="20"/>
  <c r="C1592" i="20"/>
  <c r="C1654" i="20"/>
  <c r="C1718" i="20"/>
  <c r="C1765" i="20"/>
  <c r="C1825" i="20"/>
  <c r="C1885" i="20"/>
  <c r="C1974" i="20"/>
  <c r="C2038" i="20"/>
  <c r="C2086" i="20"/>
  <c r="C2154" i="20"/>
  <c r="C2212" i="20"/>
  <c r="C2260" i="20"/>
  <c r="C2352" i="20"/>
  <c r="C2412" i="20"/>
  <c r="C2471" i="20"/>
  <c r="C2533" i="20"/>
  <c r="C2676" i="20"/>
  <c r="C13" i="20"/>
  <c r="C77" i="20"/>
  <c r="C140" i="20"/>
  <c r="C213" i="20"/>
  <c r="C273" i="20"/>
  <c r="C333" i="20"/>
  <c r="C397" i="20"/>
  <c r="C461" i="20"/>
  <c r="C563" i="20"/>
  <c r="C611" i="20"/>
  <c r="C674" i="20"/>
  <c r="C735" i="20"/>
  <c r="C795" i="20"/>
  <c r="C854" i="20"/>
  <c r="C931" i="20"/>
  <c r="C1011" i="20"/>
  <c r="C1059" i="20"/>
  <c r="C1121" i="20"/>
  <c r="C1185" i="20"/>
  <c r="C1260" i="20"/>
  <c r="C1322" i="20"/>
  <c r="C1380" i="20"/>
  <c r="C1441" i="20"/>
  <c r="C1489" i="20"/>
  <c r="C1553" i="20"/>
  <c r="C1621" i="20"/>
  <c r="C1679" i="20"/>
  <c r="C1743" i="20"/>
  <c r="C1804" i="20"/>
  <c r="C1878" i="20"/>
  <c r="C1951" i="20"/>
  <c r="C2015" i="20"/>
  <c r="C2079" i="20"/>
  <c r="C2127" i="20"/>
  <c r="C2189" i="20"/>
  <c r="C2253" i="20"/>
  <c r="C2316" i="20"/>
  <c r="C2392" i="20"/>
  <c r="C2464" i="20"/>
  <c r="C2526" i="20"/>
  <c r="C2573" i="20"/>
  <c r="C2653" i="20"/>
  <c r="C2709" i="20"/>
  <c r="C2482" i="20"/>
  <c r="C2699" i="20"/>
  <c r="C30" i="20"/>
  <c r="C94" i="20"/>
  <c r="C141" i="20"/>
  <c r="C214" i="20"/>
  <c r="C274" i="20"/>
  <c r="C334" i="20"/>
  <c r="C398" i="20"/>
  <c r="C462" i="20"/>
  <c r="C564" i="20"/>
  <c r="C628" i="20"/>
  <c r="C675" i="20"/>
  <c r="C736" i="20"/>
  <c r="C796" i="20"/>
  <c r="C855" i="20"/>
  <c r="C932" i="20"/>
  <c r="C996" i="20"/>
  <c r="C1060" i="20"/>
  <c r="C1122" i="20"/>
  <c r="C1186" i="20"/>
  <c r="C1261" i="20"/>
  <c r="C1323" i="20"/>
  <c r="C1368" i="20"/>
  <c r="C1427" i="20"/>
  <c r="C1506" i="20"/>
  <c r="C1570" i="20"/>
  <c r="C1618" i="20"/>
  <c r="C1696" i="20"/>
  <c r="C1759" i="20"/>
  <c r="C1833" i="20"/>
  <c r="C1892" i="20"/>
  <c r="C1952" i="20"/>
  <c r="C2016" i="20"/>
  <c r="C2064" i="20"/>
  <c r="C2144" i="20"/>
  <c r="C2230" i="20"/>
  <c r="C2293" i="20"/>
  <c r="C2354" i="20"/>
  <c r="C2414" i="20"/>
  <c r="C2459" i="20"/>
  <c r="C2519" i="20"/>
  <c r="C2598" i="20"/>
  <c r="C2678" i="20"/>
  <c r="C2721" i="20"/>
  <c r="C2452" i="20"/>
  <c r="C2631" i="20"/>
  <c r="C2715" i="20"/>
  <c r="C63" i="20"/>
  <c r="C111" i="20"/>
  <c r="C199" i="20"/>
  <c r="C245" i="20"/>
  <c r="C305" i="20"/>
  <c r="C367" i="20"/>
  <c r="C447" i="20"/>
  <c r="C511" i="20"/>
  <c r="C557" i="20"/>
  <c r="C621" i="20"/>
  <c r="C684" i="20"/>
  <c r="C745" i="20"/>
  <c r="C818" i="20"/>
  <c r="C879" i="20"/>
  <c r="C941" i="20"/>
  <c r="C1005" i="20"/>
  <c r="C1090" i="20"/>
  <c r="C1147" i="20"/>
  <c r="C1208" i="20"/>
  <c r="C1270" i="20"/>
  <c r="C1332" i="20"/>
  <c r="C1404" i="20"/>
  <c r="C1467" i="20"/>
  <c r="C1531" i="20"/>
  <c r="C1595" i="20"/>
  <c r="C1665" i="20"/>
  <c r="C1713" i="20"/>
  <c r="C1776" i="20"/>
  <c r="C1864" i="20"/>
  <c r="C1923" i="20"/>
  <c r="C1969" i="20"/>
  <c r="C2033" i="20"/>
  <c r="C2113" i="20"/>
  <c r="C2169" i="20"/>
  <c r="C2223" i="20"/>
  <c r="C2302" i="20"/>
  <c r="C2386" i="20"/>
  <c r="C2512" i="20"/>
  <c r="C2529" i="20"/>
  <c r="C40" i="20"/>
  <c r="C104" i="20"/>
  <c r="C179" i="20"/>
  <c r="C252" i="20"/>
  <c r="C312" i="20"/>
  <c r="C376" i="20"/>
  <c r="C440" i="20"/>
  <c r="C504" i="20"/>
  <c r="C574" i="20"/>
  <c r="C622" i="20"/>
  <c r="C685" i="20"/>
  <c r="C761" i="20"/>
  <c r="C819" i="20"/>
  <c r="C880" i="20"/>
  <c r="C942" i="20"/>
  <c r="C1022" i="20"/>
  <c r="C1070" i="20"/>
  <c r="C1148" i="20"/>
  <c r="C1209" i="20"/>
  <c r="C1271" i="20"/>
  <c r="C1333" i="20"/>
  <c r="C1405" i="20"/>
  <c r="C1452" i="20"/>
  <c r="C1516" i="20"/>
  <c r="C1580" i="20"/>
  <c r="C1658" i="20"/>
  <c r="C1706" i="20"/>
  <c r="C1769" i="20"/>
  <c r="C1843" i="20"/>
  <c r="C1902" i="20"/>
  <c r="C1978" i="20"/>
  <c r="C2042" i="20"/>
  <c r="C2090" i="20"/>
  <c r="C2170" i="20"/>
  <c r="C2224" i="20"/>
  <c r="C2303" i="20"/>
  <c r="C2364" i="20"/>
  <c r="C2437" i="20"/>
  <c r="C2483" i="20"/>
  <c r="C25" i="20"/>
  <c r="C89" i="20"/>
  <c r="C136" i="20"/>
  <c r="C51" i="20"/>
  <c r="C114" i="20"/>
  <c r="C174" i="20"/>
  <c r="C233" i="20"/>
  <c r="C293" i="20"/>
  <c r="C371" i="20"/>
  <c r="C435" i="20"/>
  <c r="C499" i="20"/>
  <c r="C541" i="20"/>
  <c r="C593" i="20"/>
  <c r="C672" i="20"/>
  <c r="C733" i="20"/>
  <c r="C793" i="20"/>
  <c r="C852" i="20"/>
  <c r="C913" i="20"/>
  <c r="C977" i="20"/>
  <c r="C1041" i="20"/>
  <c r="C1103" i="20"/>
  <c r="C1167" i="20"/>
  <c r="C1228" i="20"/>
  <c r="C1305" i="20"/>
  <c r="C1378" i="20"/>
  <c r="C1439" i="20"/>
  <c r="C1487" i="20"/>
  <c r="C1551" i="20"/>
  <c r="C1653" i="20"/>
  <c r="C1701" i="20"/>
  <c r="C1764" i="20"/>
  <c r="C1824" i="20"/>
  <c r="C1897" i="20"/>
  <c r="C1957" i="20"/>
  <c r="C2037" i="20"/>
  <c r="C2085" i="20"/>
  <c r="C2157" i="20"/>
  <c r="C2195" i="20"/>
  <c r="C2259" i="20"/>
  <c r="C2351" i="20"/>
  <c r="C2411" i="20"/>
  <c r="C2470" i="20"/>
  <c r="C2516" i="20"/>
  <c r="C2579" i="20"/>
  <c r="C2620" i="20"/>
  <c r="C2" i="20"/>
  <c r="C44" i="20"/>
  <c r="C108" i="20"/>
  <c r="C183" i="20"/>
  <c r="C242" i="20"/>
  <c r="C302" i="20"/>
  <c r="C364" i="20"/>
  <c r="C428" i="20"/>
  <c r="C492" i="20"/>
  <c r="C570" i="20"/>
  <c r="C634" i="20"/>
  <c r="C695" i="20"/>
  <c r="C757" i="20"/>
  <c r="C829" i="20"/>
  <c r="C890" i="20"/>
  <c r="C954" i="20"/>
  <c r="C1018" i="20"/>
  <c r="C1082" i="20"/>
  <c r="C1128" i="20"/>
  <c r="C1192" i="20"/>
  <c r="C1252" i="20"/>
  <c r="C1314" i="20"/>
  <c r="C1387" i="20"/>
  <c r="C1448" i="20"/>
  <c r="C1512" i="20"/>
  <c r="C1576" i="20"/>
  <c r="C1646" i="20"/>
  <c r="C1726" i="20"/>
  <c r="C1787" i="20"/>
  <c r="C1847" i="20"/>
  <c r="C1906" i="20"/>
  <c r="C1966" i="20"/>
  <c r="C2046" i="20"/>
  <c r="C2094" i="20"/>
  <c r="C2158" i="20"/>
  <c r="C2236" i="20"/>
  <c r="C2299" i="20"/>
  <c r="C2360" i="20"/>
  <c r="C2407" i="20"/>
  <c r="C2493" i="20"/>
  <c r="C2556" i="20"/>
  <c r="C2737" i="20"/>
  <c r="C53" i="20"/>
  <c r="C116" i="20"/>
  <c r="C162" i="20"/>
  <c r="C221" i="20"/>
  <c r="C295" i="20"/>
  <c r="C357" i="20"/>
  <c r="C421" i="20"/>
  <c r="C501" i="20"/>
  <c r="C547" i="20"/>
  <c r="C627" i="20"/>
  <c r="C688" i="20"/>
  <c r="C750" i="20"/>
  <c r="C808" i="20"/>
  <c r="C869" i="20"/>
  <c r="C947" i="20"/>
  <c r="C995" i="20"/>
  <c r="C1067" i="20"/>
  <c r="C1105" i="20"/>
  <c r="C1169" i="20"/>
  <c r="C1245" i="20"/>
  <c r="C1307" i="20"/>
  <c r="C1367" i="20"/>
  <c r="C1426" i="20"/>
  <c r="C1505" i="20"/>
  <c r="C1569" i="20"/>
  <c r="C1655" i="20"/>
  <c r="C1703" i="20"/>
  <c r="C1780" i="20"/>
  <c r="C1840" i="20"/>
  <c r="C1886" i="20"/>
  <c r="C1975" i="20"/>
  <c r="C2039" i="20"/>
  <c r="C2087" i="20"/>
  <c r="C2159" i="20"/>
  <c r="C2213" i="20"/>
  <c r="C2261" i="20"/>
  <c r="C2338" i="20"/>
  <c r="C2400" i="20"/>
  <c r="C2472" i="20"/>
  <c r="C2534" i="20"/>
  <c r="C2597" i="20"/>
  <c r="C2661" i="20"/>
  <c r="C2720" i="20"/>
  <c r="C2544" i="20"/>
  <c r="C2537" i="20"/>
  <c r="C38" i="20"/>
  <c r="C102" i="20"/>
  <c r="C177" i="20"/>
  <c r="C236" i="20"/>
  <c r="C310" i="20"/>
  <c r="C374" i="20"/>
  <c r="C438" i="20"/>
  <c r="C486" i="20"/>
  <c r="C548" i="20"/>
  <c r="C612" i="20"/>
  <c r="C689" i="20"/>
  <c r="C751" i="20"/>
  <c r="C809" i="20"/>
  <c r="C870" i="20"/>
  <c r="C948" i="20"/>
  <c r="C1012" i="20"/>
  <c r="C1068" i="20"/>
  <c r="C1106" i="20"/>
  <c r="C1170" i="20"/>
  <c r="C1246" i="20"/>
  <c r="C1308" i="20"/>
  <c r="C1381" i="20"/>
  <c r="C1442" i="20"/>
  <c r="C1490" i="20"/>
  <c r="C1554" i="20"/>
  <c r="C1656" i="20"/>
  <c r="C1704" i="20"/>
  <c r="C1767" i="20"/>
  <c r="C1841" i="20"/>
  <c r="C1900" i="20"/>
  <c r="C1960" i="20"/>
  <c r="C2024" i="20"/>
  <c r="C2088" i="20"/>
  <c r="C2160" i="20"/>
  <c r="C2214" i="20"/>
  <c r="C2278" i="20"/>
  <c r="C2339" i="20"/>
  <c r="C2401" i="20"/>
  <c r="C2473" i="20"/>
  <c r="C2535" i="20"/>
  <c r="C2614" i="20"/>
  <c r="C2662" i="20"/>
  <c r="C2736" i="20"/>
  <c r="C2466" i="20"/>
  <c r="C2647" i="20"/>
  <c r="C2714" i="20"/>
  <c r="C47" i="20"/>
  <c r="C126" i="20"/>
  <c r="C186" i="20"/>
  <c r="C259" i="20"/>
  <c r="C319" i="20"/>
  <c r="C383" i="20"/>
  <c r="C431" i="20"/>
  <c r="C495" i="20"/>
  <c r="C581" i="20"/>
  <c r="C645" i="20"/>
  <c r="C721" i="20"/>
  <c r="C781" i="20"/>
  <c r="C826" i="20"/>
  <c r="C901" i="20"/>
  <c r="C965" i="20"/>
  <c r="C1029" i="20"/>
  <c r="C1089" i="20"/>
  <c r="C1139" i="20"/>
  <c r="C1216" i="20"/>
  <c r="C1278" i="20"/>
  <c r="C1353" i="20"/>
  <c r="C1398" i="20"/>
  <c r="C1459" i="20"/>
  <c r="C1523" i="20"/>
  <c r="C1587" i="20"/>
  <c r="C1649" i="20"/>
  <c r="C1729" i="20"/>
  <c r="C1790" i="20"/>
  <c r="C1850" i="20"/>
  <c r="C1909" i="20"/>
  <c r="C1985" i="20"/>
  <c r="C2049" i="20"/>
  <c r="C2097" i="20"/>
  <c r="C2183" i="20"/>
  <c r="C2247" i="20"/>
  <c r="C2310" i="20"/>
  <c r="C2379" i="20"/>
  <c r="C2567" i="20"/>
  <c r="C2688" i="20"/>
  <c r="C48" i="20"/>
  <c r="C127" i="20"/>
  <c r="C200" i="20"/>
  <c r="C246" i="20"/>
  <c r="C306" i="20"/>
  <c r="C368" i="20"/>
  <c r="C432" i="20"/>
  <c r="C496" i="20"/>
  <c r="C558" i="20"/>
  <c r="C638" i="20"/>
  <c r="C699" i="20"/>
  <c r="C774" i="20"/>
  <c r="C833" i="20"/>
  <c r="C894" i="20"/>
  <c r="C958" i="20"/>
  <c r="C1006" i="20"/>
  <c r="C1108" i="20"/>
  <c r="C1156" i="20"/>
  <c r="C1217" i="20"/>
  <c r="C1279" i="20"/>
  <c r="C1354" i="20"/>
  <c r="C1413" i="20"/>
  <c r="C1476" i="20"/>
  <c r="C1540" i="20"/>
  <c r="C1608" i="20"/>
  <c r="C1666" i="20"/>
  <c r="C1714" i="20"/>
  <c r="C1791" i="20"/>
  <c r="C1851" i="20"/>
  <c r="C1910" i="20"/>
  <c r="C1986" i="20"/>
  <c r="C2034" i="20"/>
  <c r="C2098" i="20"/>
  <c r="C2162" i="20"/>
  <c r="C2240" i="20"/>
  <c r="C2288" i="20"/>
  <c r="C2349" i="20"/>
  <c r="C2424" i="20"/>
  <c r="C2497" i="20"/>
  <c r="C9" i="20"/>
  <c r="C73" i="20"/>
  <c r="C150" i="20"/>
  <c r="C35" i="20"/>
  <c r="C99" i="20"/>
  <c r="C160" i="20"/>
  <c r="C219" i="20"/>
  <c r="C279" i="20"/>
  <c r="C355" i="20"/>
  <c r="C419" i="20"/>
  <c r="C483" i="20"/>
  <c r="C543" i="20"/>
  <c r="C609" i="20"/>
  <c r="C657" i="20"/>
  <c r="C748" i="20"/>
  <c r="C806" i="20"/>
  <c r="C867" i="20"/>
  <c r="C929" i="20"/>
  <c r="C993" i="20"/>
  <c r="C1057" i="20"/>
  <c r="C1143" i="20"/>
  <c r="C1204" i="20"/>
  <c r="C1266" i="20"/>
  <c r="C1328" i="20"/>
  <c r="C1386" i="20"/>
  <c r="C1447" i="20"/>
  <c r="C1511" i="20"/>
  <c r="C1575" i="20"/>
  <c r="C1637" i="20"/>
  <c r="C1717" i="20"/>
  <c r="C1778" i="20"/>
  <c r="C1838" i="20"/>
  <c r="C1884" i="20"/>
  <c r="C1973" i="20"/>
  <c r="C2021" i="20"/>
  <c r="C2101" i="20"/>
  <c r="C2149" i="20"/>
  <c r="C2211" i="20"/>
  <c r="C2275" i="20"/>
  <c r="C2336" i="20"/>
  <c r="C2398" i="20"/>
  <c r="C2456" i="20"/>
  <c r="C2532" i="20"/>
  <c r="C2595" i="20"/>
  <c r="C2604" i="20"/>
  <c r="C18" i="20"/>
  <c r="C60" i="20"/>
  <c r="C123" i="20"/>
  <c r="C169" i="20"/>
  <c r="C256" i="20"/>
  <c r="C316" i="20"/>
  <c r="C380" i="20"/>
  <c r="C444" i="20"/>
  <c r="C508" i="20"/>
  <c r="C554" i="20"/>
  <c r="C618" i="20"/>
  <c r="C681" i="20"/>
  <c r="C742" i="20"/>
  <c r="C815" i="20"/>
  <c r="C876" i="20"/>
  <c r="C938" i="20"/>
  <c r="C1002" i="20"/>
  <c r="C1074" i="20"/>
  <c r="C1136" i="20"/>
  <c r="C1200" i="20"/>
  <c r="C1275" i="20"/>
  <c r="C1337" i="20"/>
  <c r="C1409" i="20"/>
  <c r="C1456" i="20"/>
  <c r="C1520" i="20"/>
  <c r="C1584" i="20"/>
  <c r="C1662" i="20"/>
  <c r="C1710" i="20"/>
  <c r="C1773" i="20"/>
  <c r="C1861" i="20"/>
  <c r="C1920" i="20"/>
  <c r="C1982" i="20"/>
  <c r="C2030" i="20"/>
  <c r="C2110" i="20"/>
  <c r="C2174" i="20"/>
  <c r="C2220" i="20"/>
  <c r="C2284" i="20"/>
  <c r="C2345" i="20"/>
  <c r="C2420" i="20"/>
  <c r="C2479" i="20"/>
  <c r="C2541" i="20"/>
  <c r="C2722" i="20"/>
  <c r="C37" i="20"/>
  <c r="C101" i="20"/>
  <c r="C176" i="20"/>
  <c r="C235" i="20"/>
  <c r="C309" i="20"/>
  <c r="C373" i="20"/>
  <c r="C437" i="20"/>
  <c r="C485" i="20"/>
  <c r="C571" i="20"/>
  <c r="C619" i="20"/>
  <c r="C682" i="20"/>
  <c r="C743" i="20"/>
  <c r="C830" i="20"/>
  <c r="C877" i="20"/>
  <c r="C939" i="20"/>
  <c r="C1019" i="20"/>
  <c r="C1063" i="20"/>
  <c r="C1129" i="20"/>
  <c r="C1193" i="20"/>
  <c r="C1253" i="20"/>
  <c r="C1315" i="20"/>
  <c r="C1388" i="20"/>
  <c r="C1449" i="20"/>
  <c r="C1513" i="20"/>
  <c r="C1593" i="20"/>
  <c r="C1639" i="20"/>
  <c r="C1719" i="20"/>
  <c r="C1766" i="20"/>
  <c r="C1826" i="20"/>
  <c r="C1899" i="20"/>
  <c r="C1959" i="20"/>
  <c r="C2023" i="20"/>
  <c r="C2103" i="20"/>
  <c r="C2151" i="20"/>
  <c r="C2197" i="20"/>
  <c r="C2277" i="20"/>
  <c r="C2353" i="20"/>
  <c r="C2413" i="20"/>
  <c r="C2458" i="20"/>
  <c r="C2518" i="20"/>
  <c r="C2581" i="20"/>
  <c r="C2645" i="20"/>
  <c r="C2735" i="20"/>
  <c r="C2559" i="20"/>
  <c r="C2552" i="20"/>
  <c r="C54" i="20"/>
  <c r="C117" i="20"/>
  <c r="C163" i="20"/>
  <c r="C222" i="20"/>
  <c r="C296" i="20"/>
  <c r="C358" i="20"/>
  <c r="C422" i="20"/>
  <c r="C502" i="20"/>
  <c r="C556" i="20"/>
  <c r="C636" i="20"/>
  <c r="C697" i="20"/>
  <c r="C759" i="20"/>
  <c r="C817" i="20"/>
  <c r="C878" i="20"/>
  <c r="C940" i="20"/>
  <c r="C1020" i="20"/>
  <c r="C1064" i="20"/>
  <c r="C1130" i="20"/>
  <c r="C1194" i="20"/>
  <c r="C1254" i="20"/>
  <c r="C1316" i="20"/>
  <c r="C1403" i="20"/>
  <c r="C1466" i="20"/>
  <c r="C1514" i="20"/>
  <c r="C1578" i="20"/>
  <c r="C1640" i="20"/>
  <c r="C1720" i="20"/>
  <c r="C1781" i="20"/>
  <c r="C1827" i="20"/>
  <c r="C1887" i="20"/>
  <c r="C1976" i="20"/>
  <c r="C2040" i="20"/>
  <c r="C2104" i="20"/>
  <c r="C2156" i="20"/>
  <c r="C2238" i="20"/>
  <c r="C2301" i="20"/>
  <c r="C2347" i="20"/>
  <c r="C2435" i="20"/>
  <c r="C2495" i="20"/>
  <c r="C2543" i="20"/>
  <c r="C2622" i="20"/>
  <c r="C2670" i="20"/>
  <c r="C2729" i="20"/>
  <c r="C2520" i="20"/>
  <c r="C2687" i="20"/>
  <c r="C23" i="20"/>
  <c r="C87" i="20"/>
  <c r="C148" i="20"/>
  <c r="C207" i="20"/>
  <c r="C281" i="20"/>
  <c r="C343" i="20"/>
  <c r="C407" i="20"/>
  <c r="C455" i="20"/>
  <c r="C535" i="20"/>
  <c r="C597" i="20"/>
  <c r="C660" i="20"/>
  <c r="C706" i="20"/>
  <c r="C768" i="20"/>
  <c r="C840" i="20"/>
  <c r="C917" i="20"/>
  <c r="C981" i="20"/>
  <c r="C1045" i="20"/>
  <c r="C1091" i="20"/>
  <c r="C1155" i="20"/>
  <c r="C1231" i="20"/>
  <c r="C1293" i="20"/>
  <c r="C1340" i="20"/>
  <c r="C1412" i="20"/>
  <c r="C1475" i="20"/>
  <c r="C1539" i="20"/>
  <c r="C1603" i="20"/>
  <c r="C1673" i="20"/>
  <c r="C1737" i="20"/>
  <c r="C1812" i="20"/>
  <c r="C1858" i="20"/>
  <c r="C1945" i="20"/>
  <c r="C1993" i="20"/>
  <c r="C2057" i="20"/>
  <c r="C2121" i="20"/>
  <c r="C2199" i="20"/>
  <c r="C2263" i="20"/>
  <c r="C2324" i="20"/>
  <c r="C2394" i="20"/>
  <c r="C2583" i="20"/>
  <c r="C2672" i="20"/>
  <c r="C64" i="20"/>
  <c r="C112" i="20"/>
  <c r="C187" i="20"/>
  <c r="C260" i="20"/>
  <c r="C320" i="20"/>
  <c r="C384" i="20"/>
  <c r="C448" i="20"/>
  <c r="C512" i="20"/>
  <c r="C582" i="20"/>
  <c r="C646" i="20"/>
  <c r="C707" i="20"/>
  <c r="C769" i="20"/>
  <c r="C841" i="20"/>
  <c r="C902" i="20"/>
  <c r="C966" i="20"/>
  <c r="C1030" i="20"/>
  <c r="C1092" i="20"/>
  <c r="C1172" i="20"/>
  <c r="C1232" i="20"/>
  <c r="C1294" i="20"/>
  <c r="C1341" i="20"/>
  <c r="C1399" i="20"/>
  <c r="C1492" i="20"/>
  <c r="C1556" i="20"/>
  <c r="C1612" i="20"/>
  <c r="C1650" i="20"/>
  <c r="C1730" i="20"/>
  <c r="C1805" i="20"/>
  <c r="C1865" i="20"/>
  <c r="C1924" i="20"/>
  <c r="C1970" i="20"/>
  <c r="C2050" i="20"/>
  <c r="C2114" i="20"/>
  <c r="C2200" i="20"/>
  <c r="C2248" i="20"/>
  <c r="C2325" i="20"/>
  <c r="C2387" i="20"/>
  <c r="C2445" i="20"/>
  <c r="C2521" i="20"/>
  <c r="C17" i="20"/>
  <c r="C97" i="20"/>
  <c r="C43" i="20"/>
  <c r="C122" i="20"/>
  <c r="C168" i="20"/>
  <c r="C241" i="20"/>
  <c r="C315" i="20"/>
  <c r="C379" i="20"/>
  <c r="C427" i="20"/>
  <c r="C507" i="20"/>
  <c r="C569" i="20"/>
  <c r="C633" i="20"/>
  <c r="C694" i="20"/>
  <c r="C756" i="20"/>
  <c r="C828" i="20"/>
  <c r="C889" i="20"/>
  <c r="C953" i="20"/>
  <c r="C1017" i="20"/>
  <c r="C1081" i="20"/>
  <c r="C1127" i="20"/>
  <c r="C1191" i="20"/>
  <c r="C1251" i="20"/>
  <c r="C1313" i="20"/>
  <c r="C1400" i="20"/>
  <c r="C1463" i="20"/>
  <c r="C1527" i="20"/>
  <c r="C1591" i="20"/>
  <c r="C1661" i="20"/>
  <c r="C1709" i="20"/>
  <c r="C1786" i="20"/>
  <c r="C1832" i="20"/>
  <c r="C1905" i="20"/>
  <c r="C1965" i="20"/>
  <c r="C2045" i="20"/>
  <c r="C2109" i="20"/>
  <c r="C2153" i="20"/>
  <c r="C2235" i="20"/>
  <c r="C2298" i="20"/>
  <c r="C2359" i="20"/>
  <c r="C2406" i="20"/>
  <c r="C2492" i="20"/>
  <c r="C2540" i="20"/>
  <c r="C2611" i="20"/>
  <c r="C2668" i="20"/>
  <c r="C20" i="20"/>
  <c r="C68" i="20"/>
  <c r="C131" i="20"/>
  <c r="C204" i="20"/>
  <c r="C250" i="20"/>
  <c r="C324" i="20"/>
  <c r="C388" i="20"/>
  <c r="C452" i="20"/>
  <c r="C520" i="20"/>
  <c r="C562" i="20"/>
  <c r="C626" i="20"/>
  <c r="C703" i="20"/>
  <c r="C765" i="20"/>
  <c r="C823" i="20"/>
  <c r="C884" i="20"/>
  <c r="C962" i="20"/>
  <c r="C1026" i="20"/>
  <c r="C1078" i="20"/>
  <c r="C1152" i="20"/>
  <c r="C1213" i="20"/>
  <c r="C1290" i="20"/>
  <c r="C1350" i="20"/>
  <c r="C1395" i="20"/>
  <c r="C1472" i="20"/>
  <c r="C1536" i="20"/>
  <c r="C1600" i="20"/>
  <c r="C1686" i="20"/>
  <c r="C1734" i="20"/>
  <c r="C1809" i="20"/>
  <c r="C1869" i="20"/>
  <c r="C1928" i="20"/>
  <c r="C2006" i="20"/>
  <c r="C2070" i="20"/>
  <c r="C2134" i="20"/>
  <c r="C2176" i="20"/>
  <c r="C2244" i="20"/>
  <c r="C2307" i="20"/>
  <c r="C2383" i="20"/>
  <c r="C2441" i="20"/>
  <c r="C2487" i="20"/>
  <c r="C2564" i="20"/>
  <c r="C2624" i="20"/>
  <c r="C61" i="20"/>
  <c r="C124" i="20"/>
  <c r="C184" i="20"/>
  <c r="C243" i="20"/>
  <c r="C303" i="20"/>
  <c r="C365" i="20"/>
  <c r="C429" i="20"/>
  <c r="C493" i="20"/>
  <c r="C555" i="20"/>
  <c r="C635" i="20"/>
  <c r="C696" i="20"/>
  <c r="C758" i="20"/>
  <c r="C816" i="20"/>
  <c r="C891" i="20"/>
  <c r="C955" i="20"/>
  <c r="C1003" i="20"/>
  <c r="C1085" i="20"/>
  <c r="C1145" i="20"/>
  <c r="C1206" i="20"/>
  <c r="C1268" i="20"/>
  <c r="C1330" i="20"/>
  <c r="C1402" i="20"/>
  <c r="C1465" i="20"/>
  <c r="C1529" i="20"/>
  <c r="C1577" i="20"/>
  <c r="C1663" i="20"/>
  <c r="C1711" i="20"/>
  <c r="C1788" i="20"/>
  <c r="C1848" i="20"/>
  <c r="C1907" i="20"/>
  <c r="C1967" i="20"/>
  <c r="C2047" i="20"/>
  <c r="C2095" i="20"/>
  <c r="C2155" i="20"/>
  <c r="C2237" i="20"/>
  <c r="C2285" i="20"/>
  <c r="C2361" i="20"/>
  <c r="C2408" i="20"/>
  <c r="C2480" i="20"/>
  <c r="C2542" i="20"/>
  <c r="C2605" i="20"/>
  <c r="C2685" i="20"/>
  <c r="C2728" i="20"/>
  <c r="C2599" i="20"/>
  <c r="C2680" i="20"/>
  <c r="C46" i="20"/>
  <c r="C110" i="20"/>
  <c r="C198" i="20"/>
  <c r="C244" i="20"/>
  <c r="C304" i="20"/>
  <c r="C366" i="20"/>
  <c r="C430" i="20"/>
  <c r="C494" i="20"/>
  <c r="C572" i="20"/>
  <c r="C620" i="20"/>
  <c r="C683" i="20"/>
  <c r="C744" i="20"/>
  <c r="C831" i="20"/>
  <c r="C892" i="20"/>
  <c r="C956" i="20"/>
  <c r="C1004" i="20"/>
  <c r="C1088" i="20"/>
  <c r="C1146" i="20"/>
  <c r="C1207" i="20"/>
  <c r="C1269" i="20"/>
  <c r="C1331" i="20"/>
  <c r="C1389" i="20"/>
  <c r="C1450" i="20"/>
  <c r="C1530" i="20"/>
  <c r="C1594" i="20"/>
  <c r="C1664" i="20"/>
  <c r="C1712" i="20"/>
  <c r="C1775" i="20"/>
  <c r="C1849" i="20"/>
  <c r="C1908" i="20"/>
  <c r="C1968" i="20"/>
  <c r="C2032" i="20"/>
  <c r="C2112" i="20"/>
  <c r="C2152" i="20"/>
  <c r="C2222" i="20"/>
  <c r="C2286" i="20"/>
  <c r="C2362" i="20"/>
  <c r="C2422" i="20"/>
  <c r="C2481" i="20"/>
  <c r="C2558" i="20"/>
  <c r="C2606" i="20"/>
  <c r="C2686" i="20"/>
  <c r="C2744" i="20"/>
  <c r="C2504" i="20"/>
  <c r="C2671" i="20"/>
  <c r="C7" i="20"/>
  <c r="C71" i="20"/>
  <c r="C134" i="20"/>
  <c r="C194" i="20"/>
  <c r="C267" i="20"/>
  <c r="C327" i="20"/>
  <c r="C391" i="20"/>
  <c r="C471" i="20"/>
  <c r="C527" i="20"/>
  <c r="C589" i="20"/>
  <c r="C668" i="20"/>
  <c r="C729" i="20"/>
  <c r="C802" i="20"/>
  <c r="C863" i="20"/>
  <c r="C925" i="20"/>
  <c r="C973" i="20"/>
  <c r="C1037" i="20"/>
  <c r="C1115" i="20"/>
  <c r="C1179" i="20"/>
  <c r="C1239" i="20"/>
  <c r="C1301" i="20"/>
  <c r="C1361" i="20"/>
  <c r="C1420" i="20"/>
  <c r="C1499" i="20"/>
  <c r="C1547" i="20"/>
  <c r="C1619" i="20"/>
  <c r="C1689" i="20"/>
  <c r="C1752" i="20"/>
  <c r="C1798" i="20"/>
  <c r="C1872" i="20"/>
  <c r="C1931" i="20"/>
  <c r="C2009" i="20"/>
  <c r="C2073" i="20"/>
  <c r="C2137" i="20"/>
  <c r="C2191" i="20"/>
  <c r="C2255" i="20"/>
  <c r="C2332" i="20"/>
  <c r="C2431" i="20"/>
  <c r="C2623" i="20"/>
  <c r="C8" i="20"/>
  <c r="C72" i="20"/>
  <c r="C149" i="20"/>
  <c r="C195" i="20"/>
  <c r="C268" i="20"/>
  <c r="C328" i="20"/>
  <c r="C392" i="20"/>
  <c r="C456" i="20"/>
  <c r="C532" i="20"/>
  <c r="C598" i="20"/>
  <c r="C661" i="20"/>
  <c r="C722" i="20"/>
  <c r="C782" i="20"/>
  <c r="C856" i="20"/>
  <c r="C918" i="20"/>
  <c r="C982" i="20"/>
  <c r="C1046" i="20"/>
  <c r="C1116" i="20"/>
  <c r="C1180" i="20"/>
  <c r="C1240" i="20"/>
  <c r="C1302" i="20"/>
  <c r="C1375" i="20"/>
  <c r="C1436" i="20"/>
  <c r="C1500" i="20"/>
  <c r="C1564" i="20"/>
  <c r="C1604" i="20"/>
  <c r="C1674" i="20"/>
  <c r="C1738" i="20"/>
  <c r="C1813" i="20"/>
  <c r="C1873" i="20"/>
  <c r="C1932" i="20"/>
  <c r="C2010" i="20"/>
  <c r="C2074" i="20"/>
  <c r="C2122" i="20"/>
  <c r="C2184" i="20"/>
  <c r="C2264" i="20"/>
  <c r="C2311" i="20"/>
  <c r="C2372" i="20"/>
  <c r="C2432" i="20"/>
  <c r="C2505" i="20"/>
  <c r="C33" i="20"/>
  <c r="C81" i="20"/>
  <c r="C59" i="20"/>
  <c r="C107" i="20"/>
  <c r="C182" i="20"/>
  <c r="C255" i="20"/>
  <c r="C301" i="20"/>
  <c r="C363" i="20"/>
  <c r="C443" i="20"/>
  <c r="C491" i="20"/>
  <c r="C553" i="20"/>
  <c r="C617" i="20"/>
  <c r="C680" i="20"/>
  <c r="C741" i="20"/>
  <c r="C814" i="20"/>
  <c r="C875" i="20"/>
  <c r="C937" i="20"/>
  <c r="C1001" i="20"/>
  <c r="C1077" i="20"/>
  <c r="C1135" i="20"/>
  <c r="C1199" i="20"/>
  <c r="C1274" i="20"/>
  <c r="C1336" i="20"/>
  <c r="C1394" i="20"/>
  <c r="C1471" i="20"/>
  <c r="C1519" i="20"/>
  <c r="C1583" i="20"/>
  <c r="C1645" i="20"/>
  <c r="C1725" i="20"/>
  <c r="C1772" i="20"/>
  <c r="C1846" i="20"/>
  <c r="C1919" i="20"/>
  <c r="C1981" i="20"/>
  <c r="C2029" i="20"/>
  <c r="C2093" i="20"/>
  <c r="C2177" i="20"/>
  <c r="C2219" i="20"/>
  <c r="C2283" i="20"/>
  <c r="C2344" i="20"/>
  <c r="C2419" i="20"/>
  <c r="C2478" i="20"/>
  <c r="C2555" i="20"/>
  <c r="C2627" i="20"/>
  <c r="C2684" i="20"/>
  <c r="C4" i="20"/>
  <c r="C84" i="20"/>
  <c r="C145" i="20"/>
  <c r="C191" i="20"/>
  <c r="C264" i="20"/>
  <c r="C340" i="20"/>
  <c r="C404" i="20"/>
  <c r="C468" i="20"/>
  <c r="C524" i="20"/>
  <c r="C578" i="20"/>
  <c r="C642" i="20"/>
  <c r="C718" i="20"/>
  <c r="C778" i="20"/>
  <c r="C837" i="20"/>
  <c r="C898" i="20"/>
  <c r="C946" i="20"/>
  <c r="C1010" i="20"/>
  <c r="C1096" i="20"/>
  <c r="C1176" i="20"/>
  <c r="C1221" i="20"/>
  <c r="C1298" i="20"/>
  <c r="C1358" i="20"/>
  <c r="C1417" i="20"/>
  <c r="C1496" i="20"/>
  <c r="C1560" i="20"/>
  <c r="C1624" i="20"/>
  <c r="C1670" i="20"/>
  <c r="C1749" i="20"/>
  <c r="C1795" i="20"/>
  <c r="C1855" i="20"/>
  <c r="C1914" i="20"/>
  <c r="C1990" i="20"/>
  <c r="C2054" i="20"/>
  <c r="C2118" i="20"/>
  <c r="C2178" i="20"/>
  <c r="C2228" i="20"/>
  <c r="C2292" i="20"/>
  <c r="C2368" i="20"/>
  <c r="C2428" i="20"/>
  <c r="C2501" i="20"/>
  <c r="C2549" i="20"/>
  <c r="C2608" i="20"/>
  <c r="C45" i="20"/>
  <c r="C109" i="20"/>
  <c r="C197" i="20"/>
  <c r="C257" i="20"/>
  <c r="C317" i="20"/>
  <c r="C381" i="20"/>
  <c r="C445" i="20"/>
  <c r="C509" i="20"/>
  <c r="C579" i="20"/>
  <c r="C643" i="20"/>
  <c r="C704" i="20"/>
  <c r="C766" i="20"/>
  <c r="C824" i="20"/>
  <c r="C899" i="20"/>
  <c r="C963" i="20"/>
  <c r="C1043" i="20"/>
  <c r="C1083" i="20"/>
  <c r="C1153" i="20"/>
  <c r="C1214" i="20"/>
  <c r="C1276" i="20"/>
  <c r="C1338" i="20"/>
  <c r="C1410" i="20"/>
  <c r="C1457" i="20"/>
  <c r="C1521" i="20"/>
  <c r="C1585" i="20"/>
  <c r="C1647" i="20"/>
  <c r="C1727" i="20"/>
  <c r="C1774" i="20"/>
  <c r="C1862" i="20"/>
  <c r="C1921" i="20"/>
  <c r="C1983" i="20"/>
  <c r="C2031" i="20"/>
  <c r="C2111" i="20"/>
  <c r="C2179" i="20"/>
  <c r="C2221" i="20"/>
  <c r="C2300" i="20"/>
  <c r="C2346" i="20"/>
  <c r="C2421" i="20"/>
  <c r="C2494" i="20"/>
  <c r="C2557" i="20"/>
  <c r="C2621" i="20"/>
  <c r="C2669" i="20"/>
  <c r="C2743" i="20"/>
  <c r="C2615" i="20"/>
  <c r="C2664" i="20"/>
  <c r="C62" i="20"/>
  <c r="C125" i="20"/>
  <c r="C185" i="20"/>
  <c r="C258" i="20"/>
  <c r="C318" i="20"/>
  <c r="C382" i="20"/>
  <c r="C446" i="20"/>
  <c r="C510" i="20"/>
  <c r="C596" i="20"/>
  <c r="C644" i="20"/>
  <c r="C705" i="20"/>
  <c r="C767" i="20"/>
  <c r="C825" i="20"/>
  <c r="C916" i="20"/>
  <c r="C964" i="20"/>
  <c r="C1044" i="20"/>
  <c r="C1086" i="20"/>
  <c r="C1138" i="20"/>
  <c r="C1230" i="20"/>
  <c r="C1277" i="20"/>
  <c r="C1339" i="20"/>
  <c r="C1397" i="20"/>
  <c r="C1474" i="20"/>
  <c r="C1538" i="20"/>
  <c r="C1602" i="20"/>
  <c r="C1648" i="20"/>
  <c r="C1728" i="20"/>
  <c r="C1789" i="20"/>
  <c r="C1863" i="20"/>
  <c r="C1922" i="20"/>
  <c r="C1984" i="20"/>
  <c r="C2048" i="20"/>
  <c r="C2096" i="20"/>
  <c r="C2182" i="20"/>
  <c r="C2246" i="20"/>
  <c r="C2309" i="20"/>
  <c r="C2370" i="20"/>
  <c r="C2443" i="20"/>
  <c r="C2503" i="20"/>
  <c r="C2566" i="20"/>
  <c r="C2646" i="20"/>
  <c r="C2698" i="20"/>
  <c r="C2348" i="20"/>
  <c r="C2551" i="20"/>
  <c r="C2730" i="20"/>
  <c r="C31" i="20"/>
  <c r="C79" i="20"/>
  <c r="C156" i="20"/>
  <c r="C215" i="20"/>
  <c r="C275" i="20"/>
  <c r="C335" i="20"/>
  <c r="C399" i="20"/>
  <c r="C479" i="20"/>
  <c r="C531" i="20"/>
  <c r="C605" i="20"/>
  <c r="C653" i="20"/>
  <c r="C714" i="20"/>
  <c r="C789" i="20"/>
  <c r="C848" i="20"/>
  <c r="C909" i="20"/>
  <c r="C989" i="20"/>
  <c r="C1053" i="20"/>
  <c r="C1099" i="20"/>
  <c r="C1163" i="20"/>
  <c r="C1224" i="20"/>
  <c r="C1286" i="20"/>
  <c r="C1374" i="20"/>
  <c r="C1435" i="20"/>
  <c r="C1483" i="20"/>
  <c r="C1563" i="20"/>
  <c r="C1627" i="20"/>
  <c r="C1681" i="20"/>
  <c r="C1760" i="20"/>
  <c r="C1820" i="20"/>
  <c r="C1893" i="20"/>
  <c r="C1939" i="20"/>
  <c r="C2017" i="20"/>
  <c r="C2081" i="20"/>
  <c r="C2145" i="20"/>
  <c r="C2207" i="20"/>
  <c r="C2271" i="20"/>
  <c r="C2318" i="20"/>
  <c r="C2444" i="20"/>
  <c r="C2607" i="20"/>
  <c r="C24" i="20"/>
  <c r="C88" i="20"/>
  <c r="C135" i="20"/>
  <c r="C208" i="20"/>
  <c r="C282" i="20"/>
  <c r="C344" i="20"/>
  <c r="C408" i="20"/>
  <c r="C472" i="20"/>
  <c r="C536" i="20"/>
  <c r="C590" i="20"/>
  <c r="C654" i="20"/>
  <c r="C715" i="20"/>
  <c r="C790" i="20"/>
  <c r="C849" i="20"/>
  <c r="C910" i="20"/>
  <c r="C974" i="20"/>
  <c r="C1038" i="20"/>
  <c r="C1100" i="20"/>
  <c r="C1164" i="20"/>
  <c r="C1225" i="20"/>
  <c r="C1287" i="20"/>
  <c r="C1362" i="20"/>
  <c r="C1421" i="20"/>
  <c r="C1484" i="20"/>
  <c r="C1548" i="20"/>
  <c r="C1628" i="20"/>
  <c r="C1690" i="20"/>
  <c r="C1753" i="20"/>
  <c r="C1799" i="20"/>
  <c r="C1859" i="20"/>
  <c r="C1946" i="20"/>
  <c r="C1994" i="20"/>
  <c r="C2058" i="20"/>
  <c r="C2138" i="20"/>
  <c r="C2208" i="20"/>
  <c r="C2256" i="20"/>
  <c r="C2333" i="20"/>
  <c r="C2380" i="20"/>
  <c r="C2453" i="20"/>
  <c r="C2568" i="20"/>
  <c r="C57" i="20"/>
  <c r="C120" i="20"/>
  <c r="C3" i="20"/>
  <c r="C67" i="20"/>
  <c r="C130" i="20"/>
  <c r="C203" i="20"/>
  <c r="C263" i="20"/>
  <c r="C323" i="20"/>
  <c r="C387" i="20"/>
  <c r="C451" i="20"/>
  <c r="C519" i="20"/>
  <c r="C561" i="20"/>
  <c r="C625" i="20"/>
  <c r="C702" i="20"/>
  <c r="C764" i="20"/>
  <c r="C822" i="20"/>
  <c r="C883" i="20"/>
  <c r="C945" i="20"/>
  <c r="C1025" i="20"/>
  <c r="C1073" i="20"/>
  <c r="C1151" i="20"/>
  <c r="C1212" i="20"/>
  <c r="C1289" i="20"/>
  <c r="C1349" i="20"/>
  <c r="C1408" i="20"/>
  <c r="C1455" i="20"/>
  <c r="C1535" i="20"/>
  <c r="C1599" i="20"/>
  <c r="C1685" i="20"/>
  <c r="C1748" i="20"/>
  <c r="C1808" i="20"/>
  <c r="C1854" i="20"/>
  <c r="C1927" i="20"/>
  <c r="C1989" i="20"/>
  <c r="C2053" i="20"/>
  <c r="C2117" i="20"/>
  <c r="C2175" i="20"/>
  <c r="C2243" i="20"/>
  <c r="C2291" i="20"/>
  <c r="C2367" i="20"/>
  <c r="C2427" i="20"/>
  <c r="C2500" i="20"/>
  <c r="C2548" i="20"/>
  <c r="C2667" i="20"/>
  <c r="C2727" i="20"/>
  <c r="C28" i="20"/>
  <c r="C92" i="20"/>
  <c r="C153" i="20"/>
  <c r="C212" i="20"/>
  <c r="C272" i="20"/>
  <c r="C332" i="20"/>
  <c r="C396" i="20"/>
  <c r="C460" i="20"/>
  <c r="C516" i="20"/>
  <c r="C586" i="20"/>
  <c r="C650" i="20"/>
  <c r="C711" i="20"/>
  <c r="C773" i="20"/>
  <c r="C845" i="20"/>
  <c r="C906" i="20"/>
  <c r="C970" i="20"/>
  <c r="C1034" i="20"/>
  <c r="C1112" i="20"/>
  <c r="C1160" i="20"/>
  <c r="C1236" i="20"/>
  <c r="C1283" i="20"/>
  <c r="C1345" i="20"/>
  <c r="C1432" i="20"/>
  <c r="C1480" i="20"/>
  <c r="C1544" i="20"/>
  <c r="C1620" i="20"/>
  <c r="C1678" i="20"/>
  <c r="C1742" i="20"/>
  <c r="C1817" i="20"/>
  <c r="C1890" i="20"/>
  <c r="C1950" i="20"/>
  <c r="C2014" i="20"/>
  <c r="C2078" i="20"/>
  <c r="C2142" i="20"/>
  <c r="C2188" i="20"/>
  <c r="C2268" i="20"/>
  <c r="C2315" i="20"/>
  <c r="C2376" i="20"/>
  <c r="C2463" i="20"/>
  <c r="C2525" i="20"/>
  <c r="C2628" i="20"/>
  <c r="C21" i="20"/>
  <c r="C85" i="20"/>
  <c r="C146" i="20"/>
  <c r="C192" i="20"/>
  <c r="C265" i="20"/>
  <c r="C341" i="20"/>
  <c r="C389" i="20"/>
  <c r="C469" i="20"/>
  <c r="C525" i="20"/>
  <c r="C595" i="20"/>
  <c r="C658" i="20"/>
  <c r="C719" i="20"/>
  <c r="C779" i="20"/>
  <c r="C838" i="20"/>
  <c r="C915" i="20"/>
  <c r="C979" i="20"/>
  <c r="C1027" i="20"/>
  <c r="C1087" i="20"/>
  <c r="C1137" i="20"/>
  <c r="C1229" i="20"/>
  <c r="C1291" i="20"/>
  <c r="C1351" i="20"/>
  <c r="C1396" i="20"/>
  <c r="C1473" i="20"/>
  <c r="C1537" i="20"/>
  <c r="C1601" i="20"/>
  <c r="C1671" i="20"/>
  <c r="C1750" i="20"/>
  <c r="C1796" i="20"/>
  <c r="C1870" i="20"/>
  <c r="C1943" i="20"/>
  <c r="C2007" i="20"/>
  <c r="C2071" i="20"/>
  <c r="C2119" i="20"/>
  <c r="C2180" i="20"/>
  <c r="C2245" i="20"/>
  <c r="C2322" i="20"/>
  <c r="C2369" i="20"/>
  <c r="C2429" i="20"/>
  <c r="C2488" i="20"/>
  <c r="C2550" i="20"/>
  <c r="C2629" i="20"/>
  <c r="C2693" i="20"/>
  <c r="C2436" i="20"/>
  <c r="C2639" i="20"/>
  <c r="C22" i="20"/>
  <c r="C86" i="20"/>
  <c r="C147" i="20"/>
  <c r="C206" i="20"/>
  <c r="C280" i="20"/>
  <c r="C342" i="20"/>
  <c r="C406" i="20"/>
  <c r="C470" i="20"/>
  <c r="C530" i="20"/>
  <c r="C580" i="20"/>
  <c r="C659" i="20"/>
  <c r="C720" i="20"/>
  <c r="C780" i="20"/>
  <c r="C839" i="20"/>
  <c r="C900" i="20"/>
  <c r="C980" i="20"/>
  <c r="C1028" i="20"/>
  <c r="C1084" i="20"/>
  <c r="C1154" i="20"/>
  <c r="C1215" i="20"/>
  <c r="C1292" i="20"/>
  <c r="C1352" i="20"/>
  <c r="C1411" i="20"/>
  <c r="C1458" i="20"/>
  <c r="C1522" i="20"/>
  <c r="C1586" i="20"/>
  <c r="C1672" i="20"/>
  <c r="C1751" i="20"/>
  <c r="C1811" i="20"/>
  <c r="C1857" i="20"/>
  <c r="C1930" i="20"/>
  <c r="C1992" i="20"/>
  <c r="C2072" i="20"/>
  <c r="C2120" i="20"/>
  <c r="C2198" i="20"/>
  <c r="C2262" i="20"/>
  <c r="C2323" i="20"/>
  <c r="C2385" i="20"/>
  <c r="C2430" i="20"/>
  <c r="C2489" i="20"/>
  <c r="C2582" i="20"/>
  <c r="C2630" i="20"/>
  <c r="C2694" i="20"/>
  <c r="C2363" i="20"/>
  <c r="C2536" i="20"/>
  <c r="C2745" i="20"/>
  <c r="C15" i="20"/>
  <c r="C95" i="20"/>
  <c r="C170" i="20"/>
  <c r="C229" i="20"/>
  <c r="C289" i="20"/>
  <c r="C351" i="20"/>
  <c r="C415" i="20"/>
  <c r="C463" i="20"/>
  <c r="C565" i="20"/>
  <c r="C613" i="20"/>
  <c r="C676" i="20"/>
  <c r="C737" i="20"/>
  <c r="C797" i="20"/>
  <c r="C871" i="20"/>
  <c r="C933" i="20"/>
  <c r="C1013" i="20"/>
  <c r="C1065" i="20"/>
  <c r="C1123" i="20"/>
  <c r="C1187" i="20"/>
  <c r="C1262" i="20"/>
  <c r="C1309" i="20"/>
  <c r="C1369" i="20"/>
  <c r="C1428" i="20"/>
  <c r="C1491" i="20"/>
  <c r="C1555" i="20"/>
  <c r="C1623" i="20"/>
  <c r="C1697" i="20"/>
  <c r="C1745" i="20"/>
  <c r="C1834" i="20"/>
  <c r="C1880" i="20"/>
  <c r="C1953" i="20"/>
  <c r="C2001" i="20"/>
  <c r="C2065" i="20"/>
  <c r="C2129" i="20"/>
  <c r="C2215" i="20"/>
  <c r="C2279" i="20"/>
  <c r="C2340" i="20"/>
  <c r="C2474" i="20"/>
  <c r="C2679" i="20"/>
  <c r="C16" i="20"/>
  <c r="C80" i="20"/>
  <c r="C157" i="20"/>
  <c r="C216" i="20"/>
  <c r="C276" i="20"/>
  <c r="C336" i="20"/>
  <c r="C400" i="20"/>
  <c r="C464" i="20"/>
  <c r="C528" i="20"/>
  <c r="C606" i="20"/>
  <c r="C669" i="20"/>
  <c r="C730" i="20"/>
  <c r="C803" i="20"/>
  <c r="C864" i="20"/>
  <c r="C926" i="20"/>
  <c r="C990" i="20"/>
  <c r="C1054" i="20"/>
  <c r="C1140" i="20"/>
  <c r="C1201" i="20"/>
  <c r="C1263" i="20"/>
  <c r="C1325" i="20"/>
  <c r="C1383" i="20"/>
  <c r="C1460" i="20"/>
  <c r="C1524" i="20"/>
  <c r="C1588" i="20"/>
  <c r="C1632" i="20"/>
  <c r="C1682" i="20"/>
  <c r="C1761" i="20"/>
  <c r="C1835" i="20"/>
  <c r="C1894" i="20"/>
  <c r="C1940" i="20"/>
  <c r="C2018" i="20"/>
  <c r="C2066" i="20"/>
  <c r="C2130" i="20"/>
  <c r="C2192" i="20"/>
  <c r="C2272" i="20"/>
  <c r="C2319" i="20"/>
  <c r="C2395" i="20"/>
  <c r="C2467" i="20"/>
  <c r="C2584" i="20"/>
  <c r="C41" i="20"/>
  <c r="C105" i="20"/>
  <c r="C19" i="20"/>
  <c r="C83" i="20"/>
  <c r="C144" i="20"/>
  <c r="C190" i="20"/>
  <c r="C249" i="20"/>
  <c r="C339" i="20"/>
  <c r="C403" i="20"/>
  <c r="C467" i="20"/>
  <c r="C515" i="20"/>
  <c r="C577" i="20"/>
  <c r="C641" i="20"/>
  <c r="C717" i="20"/>
  <c r="C777" i="20"/>
  <c r="C836" i="20"/>
  <c r="C897" i="20"/>
  <c r="C961" i="20"/>
  <c r="C1009" i="20"/>
  <c r="C1111" i="20"/>
  <c r="C1159" i="20"/>
  <c r="C1235" i="20"/>
  <c r="C1297" i="20"/>
  <c r="C1344" i="20"/>
  <c r="C1416" i="20"/>
  <c r="C1479" i="20"/>
  <c r="C1543" i="20"/>
  <c r="C1615" i="20"/>
  <c r="C1669" i="20"/>
  <c r="C1733" i="20"/>
  <c r="C1794" i="20"/>
  <c r="C1868" i="20"/>
  <c r="C1913" i="20"/>
  <c r="C2005" i="20"/>
  <c r="C2069" i="20"/>
  <c r="C2133" i="20"/>
  <c r="C2173" i="20"/>
  <c r="C2227" i="20"/>
  <c r="C2306" i="20"/>
  <c r="C2382" i="20"/>
  <c r="C2440" i="20"/>
  <c r="C2486" i="20"/>
  <c r="C2563" i="20"/>
  <c r="C2683" i="20"/>
  <c r="C2742" i="20"/>
  <c r="C12" i="20"/>
  <c r="C76" i="20"/>
  <c r="C139" i="20"/>
  <c r="C226" i="20"/>
  <c r="C286" i="20"/>
  <c r="C348" i="20"/>
  <c r="C412" i="20"/>
  <c r="C476" i="20"/>
  <c r="C544" i="20"/>
  <c r="C602" i="20"/>
  <c r="C665" i="20"/>
  <c r="C726" i="20"/>
  <c r="C786" i="20"/>
  <c r="C860" i="20"/>
  <c r="C922" i="20"/>
  <c r="C986" i="20"/>
  <c r="C1050" i="20"/>
  <c r="C1120" i="20"/>
  <c r="C1184" i="20"/>
  <c r="C1259" i="20"/>
  <c r="C1321" i="20"/>
  <c r="C1379" i="20"/>
  <c r="C1425" i="20"/>
  <c r="C1488" i="20"/>
  <c r="C1568" i="20"/>
  <c r="C1616" i="20"/>
  <c r="C1694" i="20"/>
  <c r="C1757" i="20"/>
  <c r="C1803" i="20"/>
  <c r="C1877" i="20"/>
  <c r="C1936" i="20"/>
  <c r="C1998" i="20"/>
  <c r="C2062" i="20"/>
  <c r="C2126" i="20"/>
  <c r="C2204" i="20"/>
  <c r="C2252" i="20"/>
  <c r="C2329" i="20"/>
  <c r="C2391" i="20"/>
  <c r="C2449" i="20"/>
  <c r="C2509" i="20"/>
  <c r="C2612" i="20"/>
  <c r="C5" i="20"/>
  <c r="C69" i="20"/>
  <c r="C132" i="20"/>
  <c r="C205" i="20"/>
  <c r="C251" i="20"/>
  <c r="C325" i="20"/>
  <c r="C405" i="20"/>
  <c r="C453" i="20"/>
  <c r="C521" i="20"/>
  <c r="C603" i="20"/>
  <c r="C666" i="20"/>
  <c r="C727" i="20"/>
  <c r="C800" i="20"/>
  <c r="C861" i="20"/>
  <c r="C923" i="20"/>
  <c r="C971" i="20"/>
  <c r="C1035" i="20"/>
  <c r="C1097" i="20"/>
  <c r="C1161" i="20"/>
  <c r="C1237" i="20"/>
  <c r="C1284" i="20"/>
  <c r="C1359" i="20"/>
  <c r="C1418" i="20"/>
  <c r="C1497" i="20"/>
  <c r="C1545" i="20"/>
  <c r="C1625" i="20"/>
  <c r="C1687" i="20"/>
  <c r="C1735" i="20"/>
  <c r="C1810" i="20"/>
  <c r="C1856" i="20"/>
  <c r="C1929" i="20"/>
  <c r="C1991" i="20"/>
  <c r="C2055" i="20"/>
  <c r="C2135" i="20"/>
  <c r="C2181" i="20"/>
  <c r="C2229" i="20"/>
  <c r="C2308" i="20"/>
  <c r="C2384" i="20"/>
  <c r="C2442" i="20"/>
  <c r="C2502" i="20"/>
  <c r="C2565" i="20"/>
  <c r="C2613" i="20"/>
  <c r="C2677" i="20"/>
  <c r="C2423" i="20"/>
  <c r="C2655" i="20"/>
  <c r="C6" i="20"/>
  <c r="C70" i="20"/>
  <c r="C133" i="20"/>
  <c r="C193" i="20"/>
  <c r="C266" i="20"/>
  <c r="C326" i="20"/>
  <c r="C390" i="20"/>
  <c r="C454" i="20"/>
  <c r="C526" i="20"/>
  <c r="C604" i="20"/>
  <c r="C667" i="20"/>
  <c r="C728" i="20"/>
  <c r="C801" i="20"/>
  <c r="C862" i="20"/>
  <c r="C924" i="20"/>
  <c r="C972" i="20"/>
  <c r="C1036" i="20"/>
  <c r="C1114" i="20"/>
  <c r="C1178" i="20"/>
  <c r="C1238" i="20"/>
  <c r="C1300" i="20"/>
  <c r="C1373" i="20"/>
  <c r="C1434" i="20"/>
  <c r="C1482" i="20"/>
  <c r="C1546" i="20"/>
  <c r="C1622" i="20"/>
  <c r="C1688" i="20"/>
  <c r="C1736" i="20"/>
  <c r="C1797" i="20"/>
  <c r="C1871" i="20"/>
  <c r="C1944" i="20"/>
  <c r="C2008" i="20"/>
  <c r="C2056" i="20"/>
  <c r="C2136" i="20"/>
  <c r="C2206" i="20"/>
  <c r="C2270" i="20"/>
  <c r="C2331" i="20"/>
  <c r="C2378" i="20"/>
  <c r="C2451" i="20"/>
  <c r="C2511" i="20"/>
  <c r="C2590" i="20"/>
  <c r="C2654" i="20"/>
  <c r="C2712" i="20"/>
  <c r="C2415" i="20"/>
  <c r="C2575" i="20"/>
  <c r="C2616" i="20"/>
  <c r="C55" i="20"/>
  <c r="C103" i="20"/>
  <c r="C164" i="20"/>
  <c r="C223" i="20"/>
  <c r="C297" i="20"/>
  <c r="C359" i="20"/>
  <c r="C423" i="20"/>
  <c r="C503" i="20"/>
  <c r="C549" i="20"/>
  <c r="C629" i="20"/>
  <c r="C690" i="20"/>
  <c r="C752" i="20"/>
  <c r="C810" i="20"/>
  <c r="C885" i="20"/>
  <c r="C949" i="20"/>
  <c r="C997" i="20"/>
  <c r="C1069" i="20"/>
  <c r="C1107" i="20"/>
  <c r="C1171" i="20"/>
  <c r="C1247" i="20"/>
  <c r="C1324" i="20"/>
  <c r="C1382" i="20"/>
  <c r="C1443" i="20"/>
  <c r="C1507" i="20"/>
  <c r="C1571" i="20"/>
  <c r="C1657" i="20"/>
  <c r="C1705" i="20"/>
  <c r="C1768" i="20"/>
  <c r="C1828" i="20"/>
  <c r="C1915" i="20"/>
  <c r="C1977" i="20"/>
  <c r="C2025" i="20"/>
  <c r="C2089" i="20"/>
  <c r="C2165" i="20"/>
  <c r="C2231" i="20"/>
  <c r="C2294" i="20"/>
  <c r="C2355" i="20"/>
  <c r="C2460" i="20"/>
  <c r="C2663" i="20"/>
  <c r="C32" i="20"/>
  <c r="C96" i="20"/>
  <c r="C171" i="20"/>
  <c r="C230" i="20"/>
  <c r="C290" i="20"/>
  <c r="C352" i="20"/>
  <c r="C416" i="20"/>
  <c r="C480" i="20"/>
  <c r="C566" i="20"/>
  <c r="C630" i="20"/>
  <c r="C691" i="20"/>
  <c r="C753" i="20"/>
  <c r="C811" i="20"/>
  <c r="C886" i="20"/>
  <c r="C950" i="20"/>
  <c r="C1014" i="20"/>
  <c r="C1062" i="20"/>
  <c r="C1124" i="20"/>
  <c r="C1188" i="20"/>
  <c r="C1248" i="20"/>
  <c r="C1310" i="20"/>
  <c r="C1370" i="20"/>
  <c r="C1444" i="20"/>
  <c r="C1508" i="20"/>
  <c r="C1572" i="20"/>
  <c r="C1630" i="20"/>
  <c r="C1698" i="20"/>
  <c r="C1746" i="20"/>
  <c r="C1821" i="20"/>
  <c r="C1881" i="20"/>
  <c r="C1954" i="20"/>
  <c r="C2002" i="20"/>
  <c r="C2082" i="20"/>
  <c r="C2146" i="20"/>
  <c r="C2232" i="20"/>
  <c r="C2280" i="20"/>
  <c r="C2356" i="20"/>
  <c r="C2416" i="20"/>
  <c r="C2461" i="20"/>
  <c r="C2700" i="20"/>
  <c r="C65" i="20"/>
  <c r="C142" i="20"/>
  <c r="C196" i="20"/>
  <c r="C269" i="20"/>
  <c r="C329" i="20"/>
  <c r="C393" i="20"/>
  <c r="C457" i="20"/>
  <c r="C537" i="20"/>
  <c r="C607" i="20"/>
  <c r="C670" i="20"/>
  <c r="C746" i="20"/>
  <c r="C804" i="20"/>
  <c r="C865" i="20"/>
  <c r="C927" i="20"/>
  <c r="C975" i="20"/>
  <c r="C1039" i="20"/>
  <c r="C1101" i="20"/>
  <c r="C1165" i="20"/>
  <c r="C1226" i="20"/>
  <c r="C1288" i="20"/>
  <c r="C1363" i="20"/>
  <c r="C1422" i="20"/>
  <c r="C1501" i="20"/>
  <c r="C1565" i="20"/>
  <c r="C1629" i="20"/>
  <c r="C1675" i="20"/>
  <c r="C1754" i="20"/>
  <c r="C1814" i="20"/>
  <c r="C1860" i="20"/>
  <c r="C1947" i="20"/>
  <c r="C2011" i="20"/>
  <c r="C2075" i="20"/>
  <c r="C2139" i="20"/>
  <c r="C2193" i="20"/>
  <c r="C2273" i="20"/>
  <c r="C2334" i="20"/>
  <c r="C2396" i="20"/>
  <c r="C2468" i="20"/>
  <c r="C2514" i="20"/>
  <c r="C2577" i="20"/>
  <c r="C2657" i="20"/>
  <c r="C2716" i="20"/>
  <c r="C2651" i="20"/>
  <c r="C2660" i="20"/>
  <c r="C26" i="20"/>
  <c r="C90" i="20"/>
  <c r="C151" i="20"/>
  <c r="C224" i="20"/>
  <c r="C284" i="20"/>
  <c r="C346" i="20"/>
  <c r="C410" i="20"/>
  <c r="C474" i="20"/>
  <c r="C514" i="20"/>
  <c r="C600" i="20"/>
  <c r="C663" i="20"/>
  <c r="C724" i="20"/>
  <c r="C858" i="20"/>
  <c r="C920" i="20"/>
  <c r="C984" i="20"/>
  <c r="C1094" i="20"/>
  <c r="C1219" i="20"/>
  <c r="C1415" i="20"/>
  <c r="C1558" i="20"/>
  <c r="C1716" i="20"/>
  <c r="C1867" i="20"/>
  <c r="C2052" i="20"/>
  <c r="C2202" i="20"/>
  <c r="C2313" i="20"/>
  <c r="C2523" i="20"/>
  <c r="C2725" i="20"/>
  <c r="C2576" i="20"/>
  <c r="C1875" i="20"/>
  <c r="C2060" i="20"/>
  <c r="C2266" i="20"/>
  <c r="C2434" i="20"/>
  <c r="C2634" i="20"/>
  <c r="C2588" i="20"/>
  <c r="C2642" i="20"/>
  <c r="C2738" i="20"/>
  <c r="C158" i="20"/>
  <c r="C217" i="20"/>
  <c r="C291" i="20"/>
  <c r="C337" i="20"/>
  <c r="C401" i="20"/>
  <c r="C465" i="20"/>
  <c r="C533" i="20"/>
  <c r="C591" i="20"/>
  <c r="C655" i="20"/>
  <c r="C731" i="20"/>
  <c r="C791" i="20"/>
  <c r="C850" i="20"/>
  <c r="C911" i="20"/>
  <c r="C991" i="20"/>
  <c r="C1055" i="20"/>
  <c r="C1125" i="20"/>
  <c r="C1189" i="20"/>
  <c r="C1249" i="20"/>
  <c r="C1311" i="20"/>
  <c r="C1384" i="20"/>
  <c r="C1461" i="20"/>
  <c r="C1509" i="20"/>
  <c r="C1589" i="20"/>
  <c r="C1633" i="20"/>
  <c r="C1699" i="20"/>
  <c r="C1747" i="20"/>
  <c r="C1836" i="20"/>
  <c r="C1895" i="20"/>
  <c r="C1955" i="20"/>
  <c r="C2003" i="20"/>
  <c r="C2067" i="20"/>
  <c r="C2131" i="20"/>
  <c r="C2209" i="20"/>
  <c r="C2257" i="20"/>
  <c r="C2320" i="20"/>
  <c r="C2409" i="20"/>
  <c r="C2454" i="20"/>
  <c r="C2530" i="20"/>
  <c r="C2593" i="20"/>
  <c r="C2641" i="20"/>
  <c r="C2731" i="20"/>
  <c r="C2635" i="20"/>
  <c r="C2644" i="20"/>
  <c r="C10" i="20"/>
  <c r="C74" i="20"/>
  <c r="C137" i="20"/>
  <c r="C210" i="20"/>
  <c r="C270" i="20"/>
  <c r="C330" i="20"/>
  <c r="C394" i="20"/>
  <c r="C458" i="20"/>
  <c r="C540" i="20"/>
  <c r="C584" i="20"/>
  <c r="C648" i="20"/>
  <c r="C709" i="20"/>
  <c r="C771" i="20"/>
  <c r="C843" i="20"/>
  <c r="C904" i="20"/>
  <c r="C968" i="20"/>
  <c r="C1032" i="20"/>
  <c r="C1118" i="20"/>
  <c r="C1182" i="20"/>
  <c r="C1242" i="20"/>
  <c r="C1319" i="20"/>
  <c r="C1364" i="20"/>
  <c r="C1423" i="20"/>
  <c r="C1502" i="20"/>
  <c r="C1550" i="20"/>
  <c r="C1610" i="20"/>
  <c r="C1676" i="20"/>
  <c r="C1801" i="20"/>
  <c r="C1934" i="20"/>
  <c r="C2140" i="20"/>
  <c r="C2327" i="20"/>
  <c r="C2507" i="20"/>
  <c r="C2592" i="20"/>
  <c r="C2636" i="20"/>
  <c r="C172" i="20"/>
  <c r="C231" i="20"/>
  <c r="C277" i="20"/>
  <c r="C353" i="20"/>
  <c r="C417" i="20"/>
  <c r="C481" i="20"/>
  <c r="C567" i="20"/>
  <c r="C615" i="20"/>
  <c r="C678" i="20"/>
  <c r="C739" i="20"/>
  <c r="C799" i="20"/>
  <c r="C873" i="20"/>
  <c r="C935" i="20"/>
  <c r="C999" i="20"/>
  <c r="C1079" i="20"/>
  <c r="C1141" i="20"/>
  <c r="C1202" i="20"/>
  <c r="C1264" i="20"/>
  <c r="C1326" i="20"/>
  <c r="C1371" i="20"/>
  <c r="C1445" i="20"/>
  <c r="C1525" i="20"/>
  <c r="C1573" i="20"/>
  <c r="C1631" i="20"/>
  <c r="C1683" i="20"/>
  <c r="C1762" i="20"/>
  <c r="C1822" i="20"/>
  <c r="C1882" i="20"/>
  <c r="C1941" i="20"/>
  <c r="C2019" i="20"/>
  <c r="C2083" i="20"/>
  <c r="C2147" i="20"/>
  <c r="C2217" i="20"/>
  <c r="C2281" i="20"/>
  <c r="C2357" i="20"/>
  <c r="C2404" i="20"/>
  <c r="C2476" i="20"/>
  <c r="C2538" i="20"/>
  <c r="C2617" i="20"/>
  <c r="C2681" i="20"/>
  <c r="C2739" i="20"/>
  <c r="C2675" i="20"/>
  <c r="C2719" i="20"/>
  <c r="C50" i="20"/>
  <c r="C113" i="20"/>
  <c r="C173" i="20"/>
  <c r="C232" i="20"/>
  <c r="C292" i="20"/>
  <c r="C370" i="20"/>
  <c r="C418" i="20"/>
  <c r="C482" i="20"/>
  <c r="C538" i="20"/>
  <c r="C592" i="20"/>
  <c r="C656" i="20"/>
  <c r="C732" i="20"/>
  <c r="C792" i="20"/>
  <c r="C851" i="20"/>
  <c r="C912" i="20"/>
  <c r="C976" i="20"/>
  <c r="C1040" i="20"/>
  <c r="C1102" i="20"/>
  <c r="C1166" i="20"/>
  <c r="C1227" i="20"/>
  <c r="C1304" i="20"/>
  <c r="C1377" i="20"/>
  <c r="C1438" i="20"/>
  <c r="C1486" i="20"/>
  <c r="C1566" i="20"/>
  <c r="C1635" i="20"/>
  <c r="C1692" i="20"/>
  <c r="C1755" i="20"/>
  <c r="C1815" i="20"/>
  <c r="C1888" i="20"/>
  <c r="C1948" i="20"/>
  <c r="C2012" i="20"/>
  <c r="C2076" i="20"/>
  <c r="C2124" i="20"/>
  <c r="C2210" i="20"/>
  <c r="C2274" i="20"/>
  <c r="C2335" i="20"/>
  <c r="C2397" i="20"/>
  <c r="C2469" i="20"/>
  <c r="C2515" i="20"/>
  <c r="C2603" i="20"/>
  <c r="C166" i="20"/>
  <c r="C253" i="20"/>
  <c r="C299" i="20"/>
  <c r="C361" i="20"/>
  <c r="C425" i="20"/>
  <c r="C489" i="20"/>
  <c r="C551" i="20"/>
  <c r="C631" i="20"/>
  <c r="C692" i="20"/>
  <c r="C754" i="20"/>
  <c r="C812" i="20"/>
  <c r="C887" i="20"/>
  <c r="C951" i="20"/>
  <c r="C1015" i="20"/>
  <c r="C1075" i="20"/>
  <c r="C1149" i="20"/>
  <c r="C1210" i="20"/>
  <c r="C1272" i="20"/>
  <c r="C1347" i="20"/>
  <c r="C1406" i="20"/>
  <c r="C1453" i="20"/>
  <c r="C1517" i="20"/>
  <c r="C1581" i="20"/>
  <c r="C1643" i="20"/>
  <c r="C1707" i="20"/>
  <c r="C1784" i="20"/>
  <c r="C1844" i="20"/>
  <c r="C1917" i="20"/>
  <c r="C1979" i="20"/>
  <c r="C2027" i="20"/>
  <c r="C2107" i="20"/>
  <c r="C2163" i="20"/>
  <c r="C2233" i="20"/>
  <c r="C2296" i="20"/>
  <c r="C2342" i="20"/>
  <c r="C2417" i="20"/>
  <c r="C2490" i="20"/>
  <c r="C2553" i="20"/>
  <c r="C2601" i="20"/>
  <c r="C2665" i="20"/>
  <c r="C2724" i="20"/>
  <c r="C2691" i="20"/>
  <c r="C2734" i="20"/>
  <c r="C34" i="20"/>
  <c r="C98" i="20"/>
  <c r="C159" i="20"/>
  <c r="C218" i="20"/>
  <c r="C278" i="20"/>
  <c r="C354" i="20"/>
  <c r="C434" i="20"/>
  <c r="C498" i="20"/>
  <c r="C542" i="20"/>
  <c r="C608" i="20"/>
  <c r="C671" i="20"/>
  <c r="C747" i="20"/>
  <c r="C805" i="20"/>
  <c r="C866" i="20"/>
  <c r="C928" i="20"/>
  <c r="C992" i="20"/>
  <c r="C1056" i="20"/>
  <c r="C1126" i="20"/>
  <c r="C1190" i="20"/>
  <c r="C1250" i="20"/>
  <c r="C1312" i="20"/>
  <c r="C1372" i="20"/>
  <c r="C1446" i="20"/>
  <c r="C1510" i="20"/>
  <c r="C1590" i="20"/>
  <c r="C1634" i="20"/>
  <c r="C1684" i="20"/>
  <c r="C1777" i="20"/>
  <c r="C1837" i="20"/>
  <c r="C1896" i="20"/>
  <c r="C1942" i="20"/>
  <c r="C2004" i="20"/>
  <c r="C2084" i="20"/>
  <c r="C2148" i="20"/>
  <c r="C2194" i="20"/>
  <c r="C2258" i="20"/>
  <c r="C2321" i="20"/>
  <c r="C2410" i="20"/>
  <c r="C2455" i="20"/>
  <c r="C2531" i="20"/>
  <c r="C2594" i="20"/>
  <c r="C2658" i="20"/>
  <c r="C2619" i="20"/>
  <c r="C2652" i="20"/>
  <c r="C2723" i="20"/>
  <c r="C740" i="20"/>
  <c r="C936" i="20"/>
  <c r="C1072" i="20"/>
  <c r="C1203" i="20"/>
  <c r="C1327" i="20"/>
  <c r="C1385" i="20"/>
  <c r="C1526" i="20"/>
  <c r="C1636" i="20"/>
  <c r="C1700" i="20"/>
  <c r="C1823" i="20"/>
  <c r="C1883" i="20"/>
  <c r="C2020" i="20"/>
  <c r="C2068" i="20"/>
  <c r="C2218" i="20"/>
  <c r="C2282" i="20"/>
  <c r="C2405" i="20"/>
  <c r="C2477" i="20"/>
  <c r="C2602" i="20"/>
  <c r="C2666" i="20"/>
  <c r="C2704" i="20"/>
  <c r="C1724" i="20"/>
  <c r="C1964" i="20"/>
  <c r="C2164" i="20"/>
  <c r="C2343" i="20"/>
  <c r="C2491" i="20"/>
  <c r="C2682" i="20"/>
  <c r="C2547" i="20"/>
  <c r="C2707" i="20"/>
  <c r="C180" i="20"/>
  <c r="C239" i="20"/>
  <c r="C313" i="20"/>
  <c r="C377" i="20"/>
  <c r="C441" i="20"/>
  <c r="C505" i="20"/>
  <c r="C575" i="20"/>
  <c r="C623" i="20"/>
  <c r="C686" i="20"/>
  <c r="C762" i="20"/>
  <c r="C820" i="20"/>
  <c r="C881" i="20"/>
  <c r="C943" i="20"/>
  <c r="C1023" i="20"/>
  <c r="C1071" i="20"/>
  <c r="C1133" i="20"/>
  <c r="C1197" i="20"/>
  <c r="C1257" i="20"/>
  <c r="C1334" i="20"/>
  <c r="C1392" i="20"/>
  <c r="C1469" i="20"/>
  <c r="C1533" i="20"/>
  <c r="C1597" i="20"/>
  <c r="C1659" i="20"/>
  <c r="C1723" i="20"/>
  <c r="C1770" i="20"/>
  <c r="C1830" i="20"/>
  <c r="C1903" i="20"/>
  <c r="C1963" i="20"/>
  <c r="C2043" i="20"/>
  <c r="C2091" i="20"/>
  <c r="C2167" i="20"/>
  <c r="C2225" i="20"/>
  <c r="C2304" i="20"/>
  <c r="C2365" i="20"/>
  <c r="C2425" i="20"/>
  <c r="C2484" i="20"/>
  <c r="C2561" i="20"/>
  <c r="C2625" i="20"/>
  <c r="C2689" i="20"/>
  <c r="C2690" i="20"/>
  <c r="C2733" i="20"/>
  <c r="C2560" i="20"/>
  <c r="C58" i="20"/>
  <c r="C121" i="20"/>
  <c r="C181" i="20"/>
  <c r="C240" i="20"/>
  <c r="C300" i="20"/>
  <c r="C362" i="20"/>
  <c r="C426" i="20"/>
  <c r="C490" i="20"/>
  <c r="C568" i="20"/>
  <c r="C632" i="20"/>
  <c r="C693" i="20"/>
  <c r="C813" i="20"/>
  <c r="C874" i="20"/>
  <c r="C1000" i="20"/>
  <c r="C1142" i="20"/>
  <c r="C1265" i="20"/>
  <c r="C1462" i="20"/>
  <c r="C1574" i="20"/>
  <c r="C1763" i="20"/>
  <c r="C1956" i="20"/>
  <c r="C2132" i="20"/>
  <c r="C2358" i="20"/>
  <c r="C2539" i="20"/>
  <c r="C2643" i="20"/>
  <c r="C1845" i="20"/>
  <c r="C2028" i="20"/>
  <c r="C2234" i="20"/>
  <c r="C2418" i="20"/>
  <c r="C2618" i="20"/>
  <c r="C2708" i="20"/>
  <c r="C2706" i="20"/>
  <c r="C201" i="20"/>
  <c r="C261" i="20"/>
  <c r="C321" i="20"/>
  <c r="C385" i="20"/>
  <c r="C449" i="20"/>
  <c r="C513" i="20"/>
  <c r="C559" i="20"/>
  <c r="C639" i="20"/>
  <c r="C700" i="20"/>
  <c r="C775" i="20"/>
  <c r="C834" i="20"/>
  <c r="C895" i="20"/>
  <c r="C959" i="20"/>
  <c r="C1007" i="20"/>
  <c r="C1093" i="20"/>
  <c r="C1173" i="20"/>
  <c r="C1218" i="20"/>
  <c r="C1295" i="20"/>
  <c r="C1342" i="20"/>
  <c r="C1429" i="20"/>
  <c r="C1493" i="20"/>
  <c r="C1557" i="20"/>
  <c r="C1609" i="20"/>
  <c r="C1651" i="20"/>
  <c r="C1731" i="20"/>
  <c r="C1792" i="20"/>
  <c r="C1852" i="20"/>
  <c r="C1911" i="20"/>
  <c r="C1987" i="20"/>
  <c r="C2035" i="20"/>
  <c r="C2099" i="20"/>
  <c r="C2171" i="20"/>
  <c r="C2241" i="20"/>
  <c r="C2289" i="20"/>
  <c r="C2350" i="20"/>
  <c r="C2438" i="20"/>
  <c r="C2498" i="20"/>
  <c r="C2546" i="20"/>
  <c r="C2609" i="20"/>
  <c r="C2673" i="20"/>
  <c r="C2674" i="20"/>
  <c r="C2718" i="20"/>
  <c r="C2545" i="20"/>
  <c r="C42" i="20"/>
  <c r="C106" i="20"/>
  <c r="C167" i="20"/>
  <c r="C254" i="20"/>
  <c r="C314" i="20"/>
  <c r="C378" i="20"/>
  <c r="C442" i="20"/>
  <c r="C506" i="20"/>
  <c r="C552" i="20"/>
  <c r="C616" i="20"/>
  <c r="C679" i="20"/>
  <c r="C755" i="20"/>
  <c r="C827" i="20"/>
  <c r="C888" i="20"/>
  <c r="C952" i="20"/>
  <c r="C1016" i="20"/>
  <c r="C1080" i="20"/>
  <c r="C1134" i="20"/>
  <c r="C1198" i="20"/>
  <c r="C1258" i="20"/>
  <c r="C1335" i="20"/>
  <c r="C1407" i="20"/>
  <c r="C1454" i="20"/>
  <c r="C1534" i="20"/>
  <c r="C1598" i="20"/>
  <c r="C1660" i="20"/>
  <c r="C1785" i="20"/>
  <c r="C1918" i="20"/>
  <c r="C2092" i="20"/>
  <c r="C2297" i="20"/>
  <c r="C2554" i="20"/>
  <c r="C2659" i="20"/>
  <c r="C2713" i="20"/>
  <c r="C188" i="20"/>
  <c r="C247" i="20"/>
  <c r="C307" i="20"/>
  <c r="C369" i="20"/>
  <c r="C433" i="20"/>
  <c r="C497" i="20"/>
  <c r="C583" i="20"/>
  <c r="C662" i="20"/>
  <c r="C723" i="20"/>
  <c r="C783" i="20"/>
  <c r="C857" i="20"/>
  <c r="C919" i="20"/>
  <c r="C967" i="20"/>
  <c r="C1047" i="20"/>
  <c r="C1109" i="20"/>
  <c r="C1157" i="20"/>
  <c r="C1233" i="20"/>
  <c r="C1280" i="20"/>
  <c r="C1355" i="20"/>
  <c r="C1414" i="20"/>
  <c r="C1477" i="20"/>
  <c r="C1541" i="20"/>
  <c r="C1613" i="20"/>
  <c r="C1667" i="20"/>
  <c r="C1715" i="20"/>
  <c r="C1806" i="20"/>
  <c r="C1866" i="20"/>
  <c r="C1925" i="20"/>
  <c r="C1971" i="20"/>
  <c r="C2051" i="20"/>
  <c r="C2115" i="20"/>
  <c r="C2201" i="20"/>
  <c r="C2265" i="20"/>
  <c r="C2312" i="20"/>
  <c r="C2388" i="20"/>
  <c r="C2446" i="20"/>
  <c r="C2506" i="20"/>
  <c r="C2585" i="20"/>
  <c r="C2633" i="20"/>
  <c r="C2697" i="20"/>
  <c r="C2717" i="20"/>
  <c r="C2580" i="20"/>
  <c r="C2656" i="20"/>
  <c r="C66" i="20"/>
  <c r="C129" i="20"/>
  <c r="C202" i="20"/>
  <c r="C262" i="20"/>
  <c r="C338" i="20"/>
  <c r="C402" i="20"/>
  <c r="C466" i="20"/>
  <c r="C522" i="20"/>
  <c r="C576" i="20"/>
  <c r="C624" i="20"/>
  <c r="C701" i="20"/>
  <c r="C763" i="20"/>
  <c r="C821" i="20"/>
  <c r="C882" i="20"/>
  <c r="C944" i="20"/>
  <c r="C1024" i="20"/>
  <c r="C1076" i="20"/>
  <c r="C1150" i="20"/>
  <c r="C1211" i="20"/>
  <c r="C1273" i="20"/>
  <c r="C1348" i="20"/>
  <c r="C1393" i="20"/>
  <c r="C1470" i="20"/>
  <c r="C1518" i="20"/>
  <c r="C1582" i="20"/>
  <c r="C1644" i="20"/>
  <c r="C1708" i="20"/>
  <c r="C1771" i="20"/>
  <c r="C1831" i="20"/>
  <c r="C1904" i="20"/>
  <c r="C1980" i="20"/>
  <c r="C2044" i="20"/>
  <c r="C2108" i="20"/>
  <c r="C2168" i="20"/>
  <c r="C2242" i="20"/>
  <c r="C2290" i="20"/>
  <c r="C2366" i="20"/>
  <c r="C2426" i="20"/>
  <c r="C2485" i="20"/>
  <c r="C2610" i="20"/>
  <c r="C209" i="20"/>
  <c r="C283" i="20"/>
  <c r="C345" i="20"/>
  <c r="C409" i="20"/>
  <c r="C473" i="20"/>
  <c r="C529" i="20"/>
  <c r="C599" i="20"/>
  <c r="C647" i="20"/>
  <c r="C708" i="20"/>
  <c r="C770" i="20"/>
  <c r="C842" i="20"/>
  <c r="C903" i="20"/>
  <c r="C983" i="20"/>
  <c r="C1031" i="20"/>
  <c r="C1117" i="20"/>
  <c r="C1181" i="20"/>
  <c r="C1241" i="20"/>
  <c r="C1303" i="20"/>
  <c r="C1376" i="20"/>
  <c r="C1437" i="20"/>
  <c r="C1485" i="20"/>
  <c r="C1549" i="20"/>
  <c r="C1605" i="20"/>
  <c r="C1691" i="20"/>
  <c r="C1739" i="20"/>
  <c r="C1800" i="20"/>
  <c r="C1874" i="20"/>
  <c r="C1933" i="20"/>
  <c r="C1995" i="20"/>
  <c r="C2059" i="20"/>
  <c r="C2123" i="20"/>
  <c r="C2185" i="20"/>
  <c r="C2249" i="20"/>
  <c r="C2326" i="20"/>
  <c r="C2373" i="20"/>
  <c r="C2433" i="20"/>
  <c r="C2522" i="20"/>
  <c r="C2569" i="20"/>
  <c r="C2649" i="20"/>
  <c r="C2701" i="20"/>
  <c r="C2732" i="20"/>
  <c r="C2596" i="20"/>
  <c r="C2640" i="20"/>
  <c r="C82" i="20"/>
  <c r="C143" i="20"/>
  <c r="C189" i="20"/>
  <c r="C248" i="20"/>
  <c r="C322" i="20"/>
  <c r="C386" i="20"/>
  <c r="C450" i="20"/>
  <c r="C518" i="20"/>
  <c r="C560" i="20"/>
  <c r="C640" i="20"/>
  <c r="C716" i="20"/>
  <c r="C776" i="20"/>
  <c r="C835" i="20"/>
  <c r="C896" i="20"/>
  <c r="C960" i="20"/>
  <c r="C1008" i="20"/>
  <c r="C1110" i="20"/>
  <c r="C1174" i="20"/>
  <c r="C1234" i="20"/>
  <c r="C1296" i="20"/>
  <c r="C1356" i="20"/>
  <c r="C1430" i="20"/>
  <c r="C1478" i="20"/>
  <c r="C1542" i="20"/>
  <c r="C1606" i="20"/>
  <c r="C1652" i="20"/>
  <c r="C1732" i="20"/>
  <c r="C1793" i="20"/>
  <c r="C1853" i="20"/>
  <c r="C1912" i="20"/>
  <c r="C1972" i="20"/>
  <c r="C2036" i="20"/>
  <c r="C2100" i="20"/>
  <c r="C2172" i="20"/>
  <c r="C2226" i="20"/>
  <c r="C2305" i="20"/>
  <c r="C2381" i="20"/>
  <c r="C2439" i="20"/>
  <c r="C2499" i="20"/>
  <c r="C2562" i="20"/>
  <c r="C2626" i="20"/>
  <c r="C2702" i="20"/>
  <c r="C2703" i="20"/>
  <c r="C2711" i="20"/>
  <c r="C784" i="20"/>
  <c r="C1048" i="20"/>
  <c r="C1158" i="20"/>
  <c r="C1281" i="20"/>
  <c r="C1343" i="20"/>
  <c r="C1494" i="20"/>
  <c r="C1614" i="20"/>
  <c r="C1668" i="20"/>
  <c r="C1807" i="20"/>
  <c r="C1926" i="20"/>
  <c r="C1988" i="20"/>
  <c r="C2116" i="20"/>
  <c r="C2250" i="20"/>
  <c r="C2374" i="20"/>
  <c r="C2447" i="20"/>
  <c r="C2570" i="20"/>
  <c r="C2650" i="20"/>
  <c r="C2572" i="20"/>
  <c r="C1740" i="20"/>
  <c r="C1996" i="20"/>
  <c r="C2186" i="20"/>
  <c r="C2389" i="20"/>
  <c r="C2586" i="20"/>
  <c r="C2740" i="20"/>
  <c r="C2578" i="20"/>
  <c r="K7" i="20"/>
  <c r="K55" i="20"/>
  <c r="K71" i="20"/>
  <c r="K118" i="20"/>
  <c r="K148" i="20"/>
  <c r="K178" i="20"/>
  <c r="K207" i="20"/>
  <c r="K237" i="20"/>
  <c r="K281" i="20"/>
  <c r="K311" i="20"/>
  <c r="K343" i="20"/>
  <c r="K375" i="20"/>
  <c r="K407" i="20"/>
  <c r="K439" i="20"/>
  <c r="K455" i="20"/>
  <c r="K503" i="20"/>
  <c r="K527" i="20"/>
  <c r="K569" i="20"/>
  <c r="K585" i="20"/>
  <c r="K617" i="20"/>
  <c r="K649" i="20"/>
  <c r="K680" i="20"/>
  <c r="K710" i="20"/>
  <c r="K741" i="20"/>
  <c r="K772" i="20"/>
  <c r="K814" i="20"/>
  <c r="K844" i="20"/>
  <c r="K875" i="20"/>
  <c r="K905" i="20"/>
  <c r="K953" i="20"/>
  <c r="K969" i="20"/>
  <c r="K1017" i="20"/>
  <c r="K1049" i="20"/>
  <c r="K1069" i="20"/>
  <c r="K1095" i="20"/>
  <c r="K1143" i="20"/>
  <c r="K1159" i="20"/>
  <c r="K1204" i="20"/>
  <c r="K1220" i="20"/>
  <c r="K1266" i="20"/>
  <c r="K1282" i="20"/>
  <c r="K1328" i="20"/>
  <c r="K1344" i="20"/>
  <c r="K1400" i="20"/>
  <c r="K1416" i="20"/>
  <c r="K1463" i="20"/>
  <c r="K1479" i="20"/>
  <c r="K1511" i="20"/>
  <c r="K1543" i="20"/>
  <c r="K1575" i="20"/>
  <c r="K1615" i="20"/>
  <c r="K1657" i="20"/>
  <c r="K1673" i="20"/>
  <c r="K1705" i="20"/>
  <c r="K1737" i="20"/>
  <c r="K1768" i="20"/>
  <c r="K1798" i="20"/>
  <c r="K1842" i="20"/>
  <c r="K1858" i="20"/>
  <c r="K1901" i="20"/>
  <c r="K1931" i="20"/>
  <c r="K1961" i="20"/>
  <c r="K1993" i="20"/>
  <c r="K2041" i="20"/>
  <c r="K2057" i="20"/>
  <c r="J16" i="20"/>
  <c r="J48" i="20"/>
  <c r="J80" i="20"/>
  <c r="J112" i="20"/>
  <c r="J171" i="20"/>
  <c r="J200" i="20"/>
  <c r="J230" i="20"/>
  <c r="J260" i="20"/>
  <c r="J276" i="20"/>
  <c r="J306" i="20"/>
  <c r="J336" i="20"/>
  <c r="J384" i="20"/>
  <c r="J400" i="20"/>
  <c r="J448" i="20"/>
  <c r="J464" i="20"/>
  <c r="J512" i="20"/>
  <c r="J544" i="20"/>
  <c r="J562" i="20"/>
  <c r="J594" i="20"/>
  <c r="J626" i="20"/>
  <c r="J687" i="20"/>
  <c r="J703" i="20"/>
  <c r="J749" i="20"/>
  <c r="J765" i="20"/>
  <c r="J807" i="20"/>
  <c r="J823" i="20"/>
  <c r="J853" i="20"/>
  <c r="J884" i="20"/>
  <c r="J914" i="20"/>
  <c r="J946" i="20"/>
  <c r="J978" i="20"/>
  <c r="J1026" i="20"/>
  <c r="J1042" i="20"/>
  <c r="J1092" i="20"/>
  <c r="J1140" i="20"/>
  <c r="J1156" i="20"/>
  <c r="J1201" i="20"/>
  <c r="J1217" i="20"/>
  <c r="J1263" i="20"/>
  <c r="J1279" i="20"/>
  <c r="J1310" i="20"/>
  <c r="J1354" i="20"/>
  <c r="J1370" i="20"/>
  <c r="J1399" i="20"/>
  <c r="J1444" i="20"/>
  <c r="J1492" i="20"/>
  <c r="J1524" i="20"/>
  <c r="J1556" i="20"/>
  <c r="K20" i="20"/>
  <c r="K52" i="20"/>
  <c r="K68" i="20"/>
  <c r="K115" i="20"/>
  <c r="K131" i="20"/>
  <c r="K175" i="20"/>
  <c r="K204" i="20"/>
  <c r="K220" i="20"/>
  <c r="K264" i="20"/>
  <c r="K294" i="20"/>
  <c r="K340" i="20"/>
  <c r="K356" i="20"/>
  <c r="K404" i="20"/>
  <c r="K420" i="20"/>
  <c r="K468" i="20"/>
  <c r="K484" i="20"/>
  <c r="K520" i="20"/>
  <c r="K545" i="20"/>
  <c r="K562" i="20"/>
  <c r="K594" i="20"/>
  <c r="K626" i="20"/>
  <c r="K687" i="20"/>
  <c r="K703" i="20"/>
  <c r="K749" i="20"/>
  <c r="K765" i="20"/>
  <c r="K807" i="20"/>
  <c r="K823" i="20"/>
  <c r="K868" i="20"/>
  <c r="K884" i="20"/>
  <c r="K930" i="20"/>
  <c r="K946" i="20"/>
  <c r="K978" i="20"/>
  <c r="K1010" i="20"/>
  <c r="K1058" i="20"/>
  <c r="K1108" i="20"/>
  <c r="K1140" i="20"/>
  <c r="K1172" i="20"/>
  <c r="K1201" i="20"/>
  <c r="K1232" i="20"/>
  <c r="K1263" i="20"/>
  <c r="K1294" i="20"/>
  <c r="K1325" i="20"/>
  <c r="K1341" i="20"/>
  <c r="K1383" i="20"/>
  <c r="K1413" i="20"/>
  <c r="K1460" i="20"/>
  <c r="K1476" i="20"/>
  <c r="K1508" i="20"/>
  <c r="K1556" i="20"/>
  <c r="K1572" i="20"/>
  <c r="K1604" i="20"/>
  <c r="K1638" i="20"/>
  <c r="K1686" i="20"/>
  <c r="K1702" i="20"/>
  <c r="K1734" i="20"/>
  <c r="K1765" i="20"/>
  <c r="K1809" i="20"/>
  <c r="K1825" i="20"/>
  <c r="K1869" i="20"/>
  <c r="K1898" i="20"/>
  <c r="K1914" i="20"/>
  <c r="K1974" i="20"/>
  <c r="K2006" i="20"/>
  <c r="K2038" i="20"/>
  <c r="J17" i="20"/>
  <c r="J49" i="20"/>
  <c r="J81" i="20"/>
  <c r="J128" i="20"/>
  <c r="J172" i="20"/>
  <c r="J188" i="20"/>
  <c r="J231" i="20"/>
  <c r="J261" i="20"/>
  <c r="J291" i="20"/>
  <c r="J321" i="20"/>
  <c r="J353" i="20"/>
  <c r="J369" i="20"/>
  <c r="J417" i="20"/>
  <c r="J449" i="20"/>
  <c r="J481" i="20"/>
  <c r="J513" i="20"/>
  <c r="J547" i="20"/>
  <c r="J579" i="20"/>
  <c r="J611" i="20"/>
  <c r="J643" i="20"/>
  <c r="J674" i="20"/>
  <c r="J704" i="20"/>
  <c r="J735" i="20"/>
  <c r="J766" i="20"/>
  <c r="J795" i="20"/>
  <c r="J838" i="20"/>
  <c r="J854" i="20"/>
  <c r="J899" i="20"/>
  <c r="J931" i="20"/>
  <c r="J963" i="20"/>
  <c r="J1011" i="20"/>
  <c r="J1043" i="20"/>
  <c r="J1067" i="20"/>
  <c r="J1087" i="20"/>
  <c r="J1105" i="20"/>
  <c r="J1153" i="20"/>
  <c r="J1169" i="20"/>
  <c r="J1229" i="20"/>
  <c r="J1245" i="20"/>
  <c r="J1291" i="20"/>
  <c r="J1307" i="20"/>
  <c r="J1351" i="20"/>
  <c r="J1380" i="20"/>
  <c r="J1410" i="20"/>
  <c r="J1441" i="20"/>
  <c r="J1457" i="20"/>
  <c r="J1505" i="20"/>
  <c r="J1521" i="20"/>
  <c r="J1553" i="20"/>
  <c r="J1585" i="20"/>
  <c r="J1629" i="20"/>
  <c r="J1651" i="20"/>
  <c r="K29" i="20"/>
  <c r="K45" i="20"/>
  <c r="K93" i="20"/>
  <c r="K109" i="20"/>
  <c r="K154" i="20"/>
  <c r="K197" i="20"/>
  <c r="K227" i="20"/>
  <c r="K257" i="20"/>
  <c r="K287" i="20"/>
  <c r="K317" i="20"/>
  <c r="K349" i="20"/>
  <c r="K381" i="20"/>
  <c r="K397" i="20"/>
  <c r="K445" i="20"/>
  <c r="K461" i="20"/>
  <c r="K509" i="20"/>
  <c r="K533" i="20"/>
  <c r="K559" i="20"/>
  <c r="K591" i="20"/>
  <c r="K11" i="20"/>
  <c r="K59" i="20"/>
  <c r="K91" i="20"/>
  <c r="K122" i="20"/>
  <c r="K152" i="20"/>
  <c r="K182" i="20"/>
  <c r="K211" i="20"/>
  <c r="K241" i="20"/>
  <c r="K271" i="20"/>
  <c r="K301" i="20"/>
  <c r="K331" i="20"/>
  <c r="K363" i="20"/>
  <c r="K395" i="20"/>
  <c r="K427" i="20"/>
  <c r="K459" i="20"/>
  <c r="K491" i="20"/>
  <c r="K535" i="20"/>
  <c r="K553" i="20"/>
  <c r="K601" i="20"/>
  <c r="K633" i="20"/>
  <c r="K664" i="20"/>
  <c r="K694" i="20"/>
  <c r="K725" i="20"/>
  <c r="K756" i="20"/>
  <c r="K785" i="20"/>
  <c r="K828" i="20"/>
  <c r="K859" i="20"/>
  <c r="K889" i="20"/>
  <c r="K921" i="20"/>
  <c r="K937" i="20"/>
  <c r="K985" i="20"/>
  <c r="K1001" i="20"/>
  <c r="K1033" i="20"/>
  <c r="K1077" i="20"/>
  <c r="K1115" i="20"/>
  <c r="K1131" i="20"/>
  <c r="K1179" i="20"/>
  <c r="K1195" i="20"/>
  <c r="K1239" i="20"/>
  <c r="K1255" i="20"/>
  <c r="K1301" i="20"/>
  <c r="K1317" i="20"/>
  <c r="K1374" i="20"/>
  <c r="K1404" i="20"/>
  <c r="K1420" i="20"/>
  <c r="K1451" i="20"/>
  <c r="K1483" i="20"/>
  <c r="K1515" i="20"/>
  <c r="K1547" i="20"/>
  <c r="K1579" i="20"/>
  <c r="K1611" i="20"/>
  <c r="K1645" i="20"/>
  <c r="K1677" i="20"/>
  <c r="K1709" i="20"/>
  <c r="K1756" i="20"/>
  <c r="K1772" i="20"/>
  <c r="K1802" i="20"/>
  <c r="K1832" i="20"/>
  <c r="K1889" i="20"/>
  <c r="K1905" i="20"/>
  <c r="K1935" i="20"/>
  <c r="K1965" i="20"/>
  <c r="K1997" i="20"/>
  <c r="K2045" i="20"/>
  <c r="J4" i="20"/>
  <c r="J36" i="20"/>
  <c r="J68" i="20"/>
  <c r="J115" i="20"/>
  <c r="J131" i="20"/>
  <c r="J175" i="20"/>
  <c r="J191" i="20"/>
  <c r="J234" i="20"/>
  <c r="J250" i="20"/>
  <c r="J308" i="20"/>
  <c r="J324" i="20"/>
  <c r="J372" i="20"/>
  <c r="J388" i="20"/>
  <c r="J436" i="20"/>
  <c r="J452" i="20"/>
  <c r="J500" i="20"/>
  <c r="J516" i="20"/>
  <c r="J545" i="20"/>
  <c r="J578" i="20"/>
  <c r="J610" i="20"/>
  <c r="J642" i="20"/>
  <c r="J673" i="20"/>
  <c r="J718" i="20"/>
  <c r="J734" i="20"/>
  <c r="J778" i="20"/>
  <c r="J794" i="20"/>
  <c r="J837" i="20"/>
  <c r="J868" i="20"/>
  <c r="J898" i="20"/>
  <c r="J930" i="20"/>
  <c r="J962" i="20"/>
  <c r="J994" i="20"/>
  <c r="J1010" i="20"/>
  <c r="J1058" i="20"/>
  <c r="J1108" i="20"/>
  <c r="J1124" i="20"/>
  <c r="J1172" i="20"/>
  <c r="J1188" i="20"/>
  <c r="J1232" i="20"/>
  <c r="J1248" i="20"/>
  <c r="J1294" i="20"/>
  <c r="J1325" i="20"/>
  <c r="J1341" i="20"/>
  <c r="J1383" i="20"/>
  <c r="J1413" i="20"/>
  <c r="J1460" i="20"/>
  <c r="J1476" i="20"/>
  <c r="J1508" i="20"/>
  <c r="J1540" i="20"/>
  <c r="K4" i="20"/>
  <c r="K36" i="20"/>
  <c r="K84" i="20"/>
  <c r="K100" i="20"/>
  <c r="K145" i="20"/>
  <c r="K161" i="20"/>
  <c r="K191" i="20"/>
  <c r="K234" i="20"/>
  <c r="K250" i="20"/>
  <c r="K308" i="20"/>
  <c r="K324" i="20"/>
  <c r="K372" i="20"/>
  <c r="K388" i="20"/>
  <c r="K436" i="20"/>
  <c r="K452" i="20"/>
  <c r="K500" i="20"/>
  <c r="K524" i="20"/>
  <c r="K566" i="20"/>
  <c r="K598" i="20"/>
  <c r="K630" i="20"/>
  <c r="K661" i="20"/>
  <c r="K677" i="20"/>
  <c r="K722" i="20"/>
  <c r="K738" i="20"/>
  <c r="K782" i="20"/>
  <c r="K798" i="20"/>
  <c r="K856" i="20"/>
  <c r="K872" i="20"/>
  <c r="K918" i="20"/>
  <c r="K934" i="20"/>
  <c r="K966" i="20"/>
  <c r="K1014" i="20"/>
  <c r="K1030" i="20"/>
  <c r="K1070" i="20"/>
  <c r="K1112" i="20"/>
  <c r="K1144" i="20"/>
  <c r="K1176" i="20"/>
  <c r="K1205" i="20"/>
  <c r="K1236" i="20"/>
  <c r="K1267" i="20"/>
  <c r="K1298" i="20"/>
  <c r="K1314" i="20"/>
  <c r="K1358" i="20"/>
  <c r="K1387" i="20"/>
  <c r="K1417" i="20"/>
  <c r="K1448" i="20"/>
  <c r="K1480" i="20"/>
  <c r="K1512" i="20"/>
  <c r="K1544" i="20"/>
  <c r="K1576" i="20"/>
  <c r="K1608" i="20"/>
  <c r="K1654" i="20"/>
  <c r="K1670" i="20"/>
  <c r="K1718" i="20"/>
  <c r="K1749" i="20"/>
  <c r="K1779" i="20"/>
  <c r="K1795" i="20"/>
  <c r="K1839" i="20"/>
  <c r="K1855" i="20"/>
  <c r="K1885" i="20"/>
  <c r="K1928" i="20"/>
  <c r="K1958" i="20"/>
  <c r="K1990" i="20"/>
  <c r="K2022" i="20"/>
  <c r="J33" i="20"/>
  <c r="J65" i="20"/>
  <c r="J97" i="20"/>
  <c r="J142" i="20"/>
  <c r="J158" i="20"/>
  <c r="J201" i="20"/>
  <c r="J217" i="20"/>
  <c r="J247" i="20"/>
  <c r="J277" i="20"/>
  <c r="J307" i="20"/>
  <c r="J337" i="20"/>
  <c r="J385" i="20"/>
  <c r="J401" i="20"/>
  <c r="J433" i="20"/>
  <c r="J465" i="20"/>
  <c r="J497" i="20"/>
  <c r="J563" i="20"/>
  <c r="J595" i="20"/>
  <c r="J627" i="20"/>
  <c r="J658" i="20"/>
  <c r="J688" i="20"/>
  <c r="J719" i="20"/>
  <c r="J750" i="20"/>
  <c r="J779" i="20"/>
  <c r="J808" i="20"/>
  <c r="J824" i="20"/>
  <c r="J869" i="20"/>
  <c r="J915" i="20"/>
  <c r="J947" i="20"/>
  <c r="J979" i="20"/>
  <c r="J995" i="20"/>
  <c r="J1027" i="20"/>
  <c r="J1063" i="20"/>
  <c r="J1109" i="20"/>
  <c r="J1141" i="20"/>
  <c r="J1157" i="20"/>
  <c r="J1202" i="20"/>
  <c r="J1218" i="20"/>
  <c r="J1264" i="20"/>
  <c r="J1280" i="20"/>
  <c r="J1326" i="20"/>
  <c r="J1342" i="20"/>
  <c r="J1384" i="20"/>
  <c r="J1414" i="20"/>
  <c r="J1445" i="20"/>
  <c r="J1477" i="20"/>
  <c r="J1509" i="20"/>
  <c r="J1541" i="20"/>
  <c r="J1573" i="20"/>
  <c r="J1613" i="20"/>
  <c r="J1633" i="20"/>
  <c r="J1667" i="20"/>
  <c r="K13" i="20"/>
  <c r="K61" i="20"/>
  <c r="K77" i="20"/>
  <c r="K124" i="20"/>
  <c r="K140" i="20"/>
  <c r="K184" i="20"/>
  <c r="K213" i="20"/>
  <c r="K243" i="20"/>
  <c r="K273" i="20"/>
  <c r="K303" i="20"/>
  <c r="K333" i="20"/>
  <c r="K365" i="20"/>
  <c r="K413" i="20"/>
  <c r="K429" i="20"/>
  <c r="K477" i="20"/>
  <c r="K493" i="20"/>
  <c r="K529" i="20"/>
  <c r="K575" i="20"/>
  <c r="K607" i="20"/>
  <c r="K639" i="20"/>
  <c r="K670" i="20"/>
  <c r="K700" i="20"/>
  <c r="K746" i="20"/>
  <c r="K775" i="20"/>
  <c r="K804" i="20"/>
  <c r="K820" i="20"/>
  <c r="K27" i="20"/>
  <c r="K43" i="20"/>
  <c r="K75" i="20"/>
  <c r="K107" i="20"/>
  <c r="K138" i="20"/>
  <c r="K168" i="20"/>
  <c r="K225" i="20"/>
  <c r="K255" i="20"/>
  <c r="K285" i="20"/>
  <c r="K315" i="20"/>
  <c r="K347" i="20"/>
  <c r="K379" i="20"/>
  <c r="K411" i="20"/>
  <c r="K443" i="20"/>
  <c r="K475" i="20"/>
  <c r="K507" i="20"/>
  <c r="K531" i="20"/>
  <c r="K557" i="20"/>
  <c r="K605" i="20"/>
  <c r="K621" i="20"/>
  <c r="K668" i="20"/>
  <c r="K684" i="20"/>
  <c r="K729" i="20"/>
  <c r="K745" i="20"/>
  <c r="K802" i="20"/>
  <c r="K818" i="20"/>
  <c r="K863" i="20"/>
  <c r="K893" i="20"/>
  <c r="K925" i="20"/>
  <c r="K957" i="20"/>
  <c r="K973" i="20"/>
  <c r="K1021" i="20"/>
  <c r="K1037" i="20"/>
  <c r="K1073" i="20"/>
  <c r="K1099" i="20"/>
  <c r="K1147" i="20"/>
  <c r="K1163" i="20"/>
  <c r="K1208" i="20"/>
  <c r="K1224" i="20"/>
  <c r="K1270" i="20"/>
  <c r="K1286" i="20"/>
  <c r="K1332" i="20"/>
  <c r="K1361" i="20"/>
  <c r="K1390" i="20"/>
  <c r="K1435" i="20"/>
  <c r="K1467" i="20"/>
  <c r="K1499" i="20"/>
  <c r="K1531" i="20"/>
  <c r="K1563" i="20"/>
  <c r="K1595" i="20"/>
  <c r="K1619" i="20"/>
  <c r="K1661" i="20"/>
  <c r="K1693" i="20"/>
  <c r="K1725" i="20"/>
  <c r="K1741" i="20"/>
  <c r="K1786" i="20"/>
  <c r="K1816" i="20"/>
  <c r="K1846" i="20"/>
  <c r="K1876" i="20"/>
  <c r="K1919" i="20"/>
  <c r="K1949" i="20"/>
  <c r="K1981" i="20"/>
  <c r="K2013" i="20"/>
  <c r="K2029" i="20"/>
  <c r="J20" i="20"/>
  <c r="J52" i="20"/>
  <c r="J84" i="20"/>
  <c r="J100" i="20"/>
  <c r="J145" i="20"/>
  <c r="J161" i="20"/>
  <c r="J204" i="20"/>
  <c r="J220" i="20"/>
  <c r="J264" i="20"/>
  <c r="J294" i="20"/>
  <c r="J340" i="20"/>
  <c r="J356" i="20"/>
  <c r="J404" i="20"/>
  <c r="J420" i="20"/>
  <c r="J468" i="20"/>
  <c r="J484" i="20"/>
  <c r="J524" i="20"/>
  <c r="J550" i="20"/>
  <c r="J582" i="20"/>
  <c r="J630" i="20"/>
  <c r="J646" i="20"/>
  <c r="J691" i="20"/>
  <c r="J707" i="20"/>
  <c r="J753" i="20"/>
  <c r="J769" i="20"/>
  <c r="J811" i="20"/>
  <c r="J841" i="20"/>
  <c r="J872" i="20"/>
  <c r="J902" i="20"/>
  <c r="J950" i="20"/>
  <c r="J982" i="20"/>
  <c r="J998" i="20"/>
  <c r="J1046" i="20"/>
  <c r="J1070" i="20"/>
  <c r="J1112" i="20"/>
  <c r="J1144" i="20"/>
  <c r="J1160" i="20"/>
  <c r="J1205" i="20"/>
  <c r="J1221" i="20"/>
  <c r="J1267" i="20"/>
  <c r="J1283" i="20"/>
  <c r="J1329" i="20"/>
  <c r="J1345" i="20"/>
  <c r="J1387" i="20"/>
  <c r="J1432" i="20"/>
  <c r="J1448" i="20"/>
  <c r="J1480" i="20"/>
  <c r="J1528" i="20"/>
  <c r="J1544" i="20"/>
  <c r="K24" i="20"/>
  <c r="K56" i="20"/>
  <c r="K88" i="20"/>
  <c r="K104" i="20"/>
  <c r="K149" i="20"/>
  <c r="K165" i="20"/>
  <c r="K208" i="20"/>
  <c r="K238" i="20"/>
  <c r="K282" i="20"/>
  <c r="K298" i="20"/>
  <c r="K344" i="20"/>
  <c r="K360" i="20"/>
  <c r="K408" i="20"/>
  <c r="K424" i="20"/>
  <c r="K472" i="20"/>
  <c r="K488" i="20"/>
  <c r="K516" i="20"/>
  <c r="K550" i="20"/>
  <c r="K582" i="20"/>
  <c r="K614" i="20"/>
  <c r="K646" i="20"/>
  <c r="K691" i="20"/>
  <c r="K707" i="20"/>
  <c r="K753" i="20"/>
  <c r="K769" i="20"/>
  <c r="K811" i="20"/>
  <c r="K841" i="20"/>
  <c r="K886" i="20"/>
  <c r="K902" i="20"/>
  <c r="K950" i="20"/>
  <c r="K982" i="20"/>
  <c r="K998" i="20"/>
  <c r="K1046" i="20"/>
  <c r="K1066" i="20"/>
  <c r="K1096" i="20"/>
  <c r="K1128" i="20"/>
  <c r="K1160" i="20"/>
  <c r="K1192" i="20"/>
  <c r="K1221" i="20"/>
  <c r="K1252" i="20"/>
  <c r="K1283" i="20"/>
  <c r="K1329" i="20"/>
  <c r="K1345" i="20"/>
  <c r="K1401" i="20"/>
  <c r="K1432" i="20"/>
  <c r="K1464" i="20"/>
  <c r="K1496" i="20"/>
  <c r="K1528" i="20"/>
  <c r="K1560" i="20"/>
  <c r="K1592" i="20"/>
  <c r="K1620" i="20"/>
  <c r="K1658" i="20"/>
  <c r="K1690" i="20"/>
  <c r="K1706" i="20"/>
  <c r="K1738" i="20"/>
  <c r="K1783" i="20"/>
  <c r="K1813" i="20"/>
  <c r="K1843" i="20"/>
  <c r="K1873" i="20"/>
  <c r="K1902" i="20"/>
  <c r="K1932" i="20"/>
  <c r="K1978" i="20"/>
  <c r="K1994" i="20"/>
  <c r="J21" i="20"/>
  <c r="J53" i="20"/>
  <c r="J85" i="20"/>
  <c r="J116" i="20"/>
  <c r="J146" i="20"/>
  <c r="J162" i="20"/>
  <c r="J205" i="20"/>
  <c r="J235" i="20"/>
  <c r="J265" i="20"/>
  <c r="J309" i="20"/>
  <c r="J341" i="20"/>
  <c r="J373" i="20"/>
  <c r="J389" i="20"/>
  <c r="J437" i="20"/>
  <c r="J453" i="20"/>
  <c r="J501" i="20"/>
  <c r="J517" i="20"/>
  <c r="J551" i="20"/>
  <c r="J599" i="20"/>
  <c r="J631" i="20"/>
  <c r="J662" i="20"/>
  <c r="J678" i="20"/>
  <c r="J723" i="20"/>
  <c r="J739" i="20"/>
  <c r="J783" i="20"/>
  <c r="J799" i="20"/>
  <c r="J857" i="20"/>
  <c r="J873" i="20"/>
  <c r="J919" i="20"/>
  <c r="J951" i="20"/>
  <c r="J983" i="20"/>
  <c r="J1015" i="20"/>
  <c r="J1047" i="20"/>
  <c r="J1059" i="20"/>
  <c r="J1093" i="20"/>
  <c r="J1125" i="20"/>
  <c r="J1173" i="20"/>
  <c r="J1189" i="20"/>
  <c r="J1233" i="20"/>
  <c r="J1249" i="20"/>
  <c r="J1295" i="20"/>
  <c r="J1311" i="20"/>
  <c r="J1355" i="20"/>
  <c r="J1371" i="20"/>
  <c r="J1429" i="20"/>
  <c r="J1461" i="20"/>
  <c r="J1493" i="20"/>
  <c r="J1525" i="20"/>
  <c r="J1557" i="20"/>
  <c r="J1589" i="20"/>
  <c r="J1609" i="20"/>
  <c r="J1655" i="20"/>
  <c r="J1671" i="20"/>
  <c r="K17" i="20"/>
  <c r="K49" i="20"/>
  <c r="K97" i="20"/>
  <c r="K128" i="20"/>
  <c r="K172" i="20"/>
  <c r="K201" i="20"/>
  <c r="K231" i="20"/>
  <c r="K261" i="20"/>
  <c r="K291" i="20"/>
  <c r="K321" i="20"/>
  <c r="K353" i="20"/>
  <c r="K385" i="20"/>
  <c r="K417" i="20"/>
  <c r="K449" i="20"/>
  <c r="K465" i="20"/>
  <c r="K513" i="20"/>
  <c r="K563" i="20"/>
  <c r="K595" i="20"/>
  <c r="K627" i="20"/>
  <c r="K658" i="20"/>
  <c r="K674" i="20"/>
  <c r="K719" i="20"/>
  <c r="K735" i="20"/>
  <c r="K779" i="20"/>
  <c r="K795" i="20"/>
  <c r="K838" i="20"/>
  <c r="K854" i="20"/>
  <c r="K915" i="20"/>
  <c r="K947" i="20"/>
  <c r="K979" i="20"/>
  <c r="K995" i="20"/>
  <c r="K1043" i="20"/>
  <c r="K31" i="20"/>
  <c r="K47" i="20"/>
  <c r="K95" i="20"/>
  <c r="K111" i="20"/>
  <c r="K156" i="20"/>
  <c r="K199" i="20"/>
  <c r="K215" i="20"/>
  <c r="K245" i="20"/>
  <c r="K275" i="20"/>
  <c r="K305" i="20"/>
  <c r="K335" i="20"/>
  <c r="K367" i="20"/>
  <c r="K399" i="20"/>
  <c r="K431" i="20"/>
  <c r="K463" i="20"/>
  <c r="K495" i="20"/>
  <c r="K541" i="20"/>
  <c r="K573" i="20"/>
  <c r="K589" i="20"/>
  <c r="K637" i="20"/>
  <c r="K653" i="20"/>
  <c r="K698" i="20"/>
  <c r="K714" i="20"/>
  <c r="K760" i="20"/>
  <c r="K789" i="20"/>
  <c r="K832" i="20"/>
  <c r="K848" i="20"/>
  <c r="K879" i="20"/>
  <c r="K909" i="20"/>
  <c r="K941" i="20"/>
  <c r="K989" i="20"/>
  <c r="K1005" i="20"/>
  <c r="K1053" i="20"/>
  <c r="K1081" i="20"/>
  <c r="K1119" i="20"/>
  <c r="K1135" i="20"/>
  <c r="K1183" i="20"/>
  <c r="K1199" i="20"/>
  <c r="K1243" i="20"/>
  <c r="K1274" i="20"/>
  <c r="K1320" i="20"/>
  <c r="K1336" i="20"/>
  <c r="K1378" i="20"/>
  <c r="K1408" i="20"/>
  <c r="K1439" i="20"/>
  <c r="K1455" i="20"/>
  <c r="K1487" i="20"/>
  <c r="K1535" i="20"/>
  <c r="K1551" i="20"/>
  <c r="K1583" i="20"/>
  <c r="K1623" i="20"/>
  <c r="K1665" i="20"/>
  <c r="K1681" i="20"/>
  <c r="K1729" i="20"/>
  <c r="K1745" i="20"/>
  <c r="K1776" i="20"/>
  <c r="K1834" i="20"/>
  <c r="K1864" i="20"/>
  <c r="K1893" i="20"/>
  <c r="K1923" i="20"/>
  <c r="K1939" i="20"/>
  <c r="K1985" i="20"/>
  <c r="K2017" i="20"/>
  <c r="K2033" i="20"/>
  <c r="J24" i="20"/>
  <c r="J56" i="20"/>
  <c r="J88" i="20"/>
  <c r="J119" i="20"/>
  <c r="J149" i="20"/>
  <c r="J165" i="20"/>
  <c r="J208" i="20"/>
  <c r="J252" i="20"/>
  <c r="J282" i="20"/>
  <c r="J298" i="20"/>
  <c r="J344" i="20"/>
  <c r="J360" i="20"/>
  <c r="J408" i="20"/>
  <c r="J424" i="20"/>
  <c r="J472" i="20"/>
  <c r="J488" i="20"/>
  <c r="J520" i="20"/>
  <c r="J566" i="20"/>
  <c r="J598" i="20"/>
  <c r="J614" i="20"/>
  <c r="J661" i="20"/>
  <c r="J677" i="20"/>
  <c r="J722" i="20"/>
  <c r="J738" i="20"/>
  <c r="J782" i="20"/>
  <c r="J798" i="20"/>
  <c r="J856" i="20"/>
  <c r="J886" i="20"/>
  <c r="J918" i="20"/>
  <c r="J934" i="20"/>
  <c r="J966" i="20"/>
  <c r="J1014" i="20"/>
  <c r="J1030" i="20"/>
  <c r="J1066" i="20"/>
  <c r="J1096" i="20"/>
  <c r="J1128" i="20"/>
  <c r="J1176" i="20"/>
  <c r="J1192" i="20"/>
  <c r="J1236" i="20"/>
  <c r="J1252" i="20"/>
  <c r="J1298" i="20"/>
  <c r="J1314" i="20"/>
  <c r="J1358" i="20"/>
  <c r="J1401" i="20"/>
  <c r="J1417" i="20"/>
  <c r="J1464" i="20"/>
  <c r="J1496" i="20"/>
  <c r="J1512" i="20"/>
  <c r="J1560" i="20"/>
  <c r="K8" i="20"/>
  <c r="K40" i="20"/>
  <c r="K72" i="20"/>
  <c r="K119" i="20"/>
  <c r="K135" i="20"/>
  <c r="K179" i="20"/>
  <c r="K195" i="20"/>
  <c r="K252" i="20"/>
  <c r="K268" i="20"/>
  <c r="K312" i="20"/>
  <c r="K328" i="20"/>
  <c r="K376" i="20"/>
  <c r="K392" i="20"/>
  <c r="K440" i="20"/>
  <c r="K456" i="20"/>
  <c r="K504" i="20"/>
  <c r="K528" i="20"/>
  <c r="K570" i="20"/>
  <c r="K602" i="20"/>
  <c r="K618" i="20"/>
  <c r="K665" i="20"/>
  <c r="K681" i="20"/>
  <c r="K726" i="20"/>
  <c r="K742" i="20"/>
  <c r="K786" i="20"/>
  <c r="K815" i="20"/>
  <c r="K860" i="20"/>
  <c r="K876" i="20"/>
  <c r="K922" i="20"/>
  <c r="K938" i="20"/>
  <c r="K970" i="20"/>
  <c r="K1018" i="20"/>
  <c r="K1034" i="20"/>
  <c r="K1062" i="20"/>
  <c r="K1116" i="20"/>
  <c r="K1132" i="20"/>
  <c r="K1180" i="20"/>
  <c r="K1196" i="20"/>
  <c r="K1240" i="20"/>
  <c r="K1256" i="20"/>
  <c r="K1302" i="20"/>
  <c r="K1318" i="20"/>
  <c r="K1375" i="20"/>
  <c r="K1405" i="20"/>
  <c r="K1436" i="20"/>
  <c r="K1452" i="20"/>
  <c r="K1484" i="20"/>
  <c r="K1516" i="20"/>
  <c r="K1548" i="20"/>
  <c r="K1580" i="20"/>
  <c r="K1616" i="20"/>
  <c r="K1642" i="20"/>
  <c r="K1674" i="20"/>
  <c r="K1722" i="20"/>
  <c r="K1753" i="20"/>
  <c r="K1769" i="20"/>
  <c r="K1799" i="20"/>
  <c r="K1829" i="20"/>
  <c r="K1859" i="20"/>
  <c r="K1916" i="20"/>
  <c r="K1946" i="20"/>
  <c r="K1962" i="20"/>
  <c r="K2010" i="20"/>
  <c r="J5" i="20"/>
  <c r="J37" i="20"/>
  <c r="J69" i="20"/>
  <c r="J101" i="20"/>
  <c r="J132" i="20"/>
  <c r="J176" i="20"/>
  <c r="J192" i="20"/>
  <c r="J221" i="20"/>
  <c r="J251" i="20"/>
  <c r="J295" i="20"/>
  <c r="J325" i="20"/>
  <c r="J357" i="20"/>
  <c r="J405" i="20"/>
  <c r="J421" i="20"/>
  <c r="J469" i="20"/>
  <c r="J485" i="20"/>
  <c r="J525" i="20"/>
  <c r="J567" i="20"/>
  <c r="J583" i="20"/>
  <c r="J615" i="20"/>
  <c r="J647" i="20"/>
  <c r="J692" i="20"/>
  <c r="J708" i="20"/>
  <c r="J754" i="20"/>
  <c r="J770" i="20"/>
  <c r="J812" i="20"/>
  <c r="J842" i="20"/>
  <c r="J887" i="20"/>
  <c r="J903" i="20"/>
  <c r="J935" i="20"/>
  <c r="J967" i="20"/>
  <c r="J999" i="20"/>
  <c r="J1031" i="20"/>
  <c r="J1071" i="20"/>
  <c r="J1097" i="20"/>
  <c r="J1145" i="20"/>
  <c r="J1177" i="20"/>
  <c r="J1206" i="20"/>
  <c r="J1222" i="20"/>
  <c r="J1268" i="20"/>
  <c r="J1299" i="20"/>
  <c r="J1330" i="20"/>
  <c r="J1346" i="20"/>
  <c r="J1402" i="20"/>
  <c r="J1433" i="20"/>
  <c r="J1465" i="20"/>
  <c r="J1481" i="20"/>
  <c r="J1529" i="20"/>
  <c r="J1561" i="20"/>
  <c r="J1577" i="20"/>
  <c r="J1605" i="20"/>
  <c r="J1639" i="20"/>
  <c r="J1687" i="20"/>
  <c r="K33" i="20"/>
  <c r="K65" i="20"/>
  <c r="K81" i="20"/>
  <c r="K142" i="20"/>
  <c r="K158" i="20"/>
  <c r="K188" i="20"/>
  <c r="K217" i="20"/>
  <c r="K247" i="20"/>
  <c r="K277" i="20"/>
  <c r="K307" i="20"/>
  <c r="K337" i="20"/>
  <c r="K369" i="20"/>
  <c r="K401" i="20"/>
  <c r="K433" i="20"/>
  <c r="K481" i="20"/>
  <c r="K497" i="20"/>
  <c r="K547" i="20"/>
  <c r="K579" i="20"/>
  <c r="K611" i="20"/>
  <c r="K643" i="20"/>
  <c r="K688" i="20"/>
  <c r="K704" i="20"/>
  <c r="K750" i="20"/>
  <c r="K766" i="20"/>
  <c r="K808" i="20"/>
  <c r="K824" i="20"/>
  <c r="K869" i="20"/>
  <c r="K899" i="20"/>
  <c r="K931" i="20"/>
  <c r="K963" i="20"/>
  <c r="K1011" i="20"/>
  <c r="K1027" i="20"/>
  <c r="K1063" i="20"/>
  <c r="K1109" i="20"/>
  <c r="K1125" i="20"/>
  <c r="K1173" i="20"/>
  <c r="K1189" i="20"/>
  <c r="K1233" i="20"/>
  <c r="K1249" i="20"/>
  <c r="K1295" i="20"/>
  <c r="K1311" i="20"/>
  <c r="K1355" i="20"/>
  <c r="K1384" i="20"/>
  <c r="K1429" i="20"/>
  <c r="K1461" i="20"/>
  <c r="K1477" i="20"/>
  <c r="K1509" i="20"/>
  <c r="K15" i="20"/>
  <c r="K63" i="20"/>
  <c r="K79" i="20"/>
  <c r="K126" i="20"/>
  <c r="K170" i="20"/>
  <c r="K186" i="20"/>
  <c r="K229" i="20"/>
  <c r="K259" i="20"/>
  <c r="K289" i="20"/>
  <c r="K319" i="20"/>
  <c r="K351" i="20"/>
  <c r="K383" i="20"/>
  <c r="K415" i="20"/>
  <c r="K447" i="20"/>
  <c r="K479" i="20"/>
  <c r="K511" i="20"/>
  <c r="K539" i="20"/>
  <c r="K561" i="20"/>
  <c r="K609" i="20"/>
  <c r="K625" i="20"/>
  <c r="K672" i="20"/>
  <c r="K702" i="20"/>
  <c r="K748" i="20"/>
  <c r="K764" i="20"/>
  <c r="K806" i="20"/>
  <c r="K822" i="20"/>
  <c r="K867" i="20"/>
  <c r="K897" i="20"/>
  <c r="K929" i="20"/>
  <c r="K945" i="20"/>
  <c r="K993" i="20"/>
  <c r="K1009" i="20"/>
  <c r="K1057" i="20"/>
  <c r="K1091" i="20"/>
  <c r="K1103" i="20"/>
  <c r="K1151" i="20"/>
  <c r="K1167" i="20"/>
  <c r="K1212" i="20"/>
  <c r="K1228" i="20"/>
  <c r="K1289" i="20"/>
  <c r="K1305" i="20"/>
  <c r="K1349" i="20"/>
  <c r="K1365" i="20"/>
  <c r="K1394" i="20"/>
  <c r="K1424" i="20"/>
  <c r="K1471" i="20"/>
  <c r="K1503" i="20"/>
  <c r="K1519" i="20"/>
  <c r="K1567" i="20"/>
  <c r="K1599" i="20"/>
  <c r="K1627" i="20"/>
  <c r="K1649" i="20"/>
  <c r="K1697" i="20"/>
  <c r="K1713" i="20"/>
  <c r="K1760" i="20"/>
  <c r="K1790" i="20"/>
  <c r="K1820" i="20"/>
  <c r="K1850" i="20"/>
  <c r="K1880" i="20"/>
  <c r="K1909" i="20"/>
  <c r="K1953" i="20"/>
  <c r="K1969" i="20"/>
  <c r="K2001" i="20"/>
  <c r="K2049" i="20"/>
  <c r="J8" i="20"/>
  <c r="J40" i="20"/>
  <c r="J72" i="20"/>
  <c r="J104" i="20"/>
  <c r="J135" i="20"/>
  <c r="J179" i="20"/>
  <c r="J195" i="20"/>
  <c r="J238" i="20"/>
  <c r="J268" i="20"/>
  <c r="J312" i="20"/>
  <c r="J328" i="20"/>
  <c r="J376" i="20"/>
  <c r="J392" i="20"/>
  <c r="J440" i="20"/>
  <c r="J456" i="20"/>
  <c r="J504" i="20"/>
  <c r="J532" i="20"/>
  <c r="J570" i="20"/>
  <c r="J602" i="20"/>
  <c r="J634" i="20"/>
  <c r="J665" i="20"/>
  <c r="J695" i="20"/>
  <c r="J726" i="20"/>
  <c r="J757" i="20"/>
  <c r="J786" i="20"/>
  <c r="J829" i="20"/>
  <c r="J860" i="20"/>
  <c r="J890" i="20"/>
  <c r="J922" i="20"/>
  <c r="J954" i="20"/>
  <c r="J986" i="20"/>
  <c r="J1002" i="20"/>
  <c r="J1050" i="20"/>
  <c r="J1062" i="20"/>
  <c r="J1116" i="20"/>
  <c r="J1132" i="20"/>
  <c r="J1180" i="20"/>
  <c r="J1196" i="20"/>
  <c r="J1240" i="20"/>
  <c r="J1256" i="20"/>
  <c r="J1302" i="20"/>
  <c r="J1318" i="20"/>
  <c r="J1375" i="20"/>
  <c r="J1405" i="20"/>
  <c r="J1436" i="20"/>
  <c r="J1468" i="20"/>
  <c r="J1500" i="20"/>
  <c r="J1532" i="20"/>
  <c r="J1564" i="20"/>
  <c r="K12" i="20"/>
  <c r="K60" i="20"/>
  <c r="K92" i="20"/>
  <c r="K123" i="20"/>
  <c r="K139" i="20"/>
  <c r="K183" i="20"/>
  <c r="K226" i="20"/>
  <c r="K256" i="20"/>
  <c r="K272" i="20"/>
  <c r="K316" i="20"/>
  <c r="K332" i="20"/>
  <c r="K380" i="20"/>
  <c r="K396" i="20"/>
  <c r="K444" i="20"/>
  <c r="K460" i="20"/>
  <c r="K508" i="20"/>
  <c r="K536" i="20"/>
  <c r="K554" i="20"/>
  <c r="K586" i="20"/>
  <c r="K634" i="20"/>
  <c r="K650" i="20"/>
  <c r="K695" i="20"/>
  <c r="K711" i="20"/>
  <c r="K757" i="20"/>
  <c r="K773" i="20"/>
  <c r="K829" i="20"/>
  <c r="K845" i="20"/>
  <c r="K890" i="20"/>
  <c r="K906" i="20"/>
  <c r="K954" i="20"/>
  <c r="K986" i="20"/>
  <c r="K1002" i="20"/>
  <c r="K1050" i="20"/>
  <c r="K1074" i="20"/>
  <c r="K1100" i="20"/>
  <c r="K1148" i="20"/>
  <c r="K1164" i="20"/>
  <c r="K1209" i="20"/>
  <c r="K1225" i="20"/>
  <c r="K1271" i="20"/>
  <c r="K1287" i="20"/>
  <c r="K1333" i="20"/>
  <c r="K1362" i="20"/>
  <c r="K1391" i="20"/>
  <c r="K1421" i="20"/>
  <c r="K1468" i="20"/>
  <c r="K1500" i="20"/>
  <c r="K1532" i="20"/>
  <c r="K1564" i="20"/>
  <c r="K1596" i="20"/>
  <c r="K1624" i="20"/>
  <c r="K1646" i="20"/>
  <c r="K1678" i="20"/>
  <c r="K1710" i="20"/>
  <c r="K1757" i="20"/>
  <c r="K1773" i="20"/>
  <c r="K1817" i="20"/>
  <c r="K1847" i="20"/>
  <c r="K1890" i="20"/>
  <c r="K1906" i="20"/>
  <c r="K1936" i="20"/>
  <c r="K1966" i="20"/>
  <c r="K2014" i="20"/>
  <c r="J9" i="20"/>
  <c r="J41" i="20"/>
  <c r="J73" i="20"/>
  <c r="J105" i="20"/>
  <c r="J136" i="20"/>
  <c r="J180" i="20"/>
  <c r="J196" i="20"/>
  <c r="J239" i="20"/>
  <c r="J283" i="20"/>
  <c r="J299" i="20"/>
  <c r="J329" i="20"/>
  <c r="J361" i="20"/>
  <c r="J409" i="20"/>
  <c r="J441" i="20"/>
  <c r="J473" i="20"/>
  <c r="J505" i="20"/>
  <c r="J521" i="20"/>
  <c r="J555" i="20"/>
  <c r="J603" i="20"/>
  <c r="J635" i="20"/>
  <c r="J666" i="20"/>
  <c r="J696" i="20"/>
  <c r="J727" i="20"/>
  <c r="J743" i="20"/>
  <c r="J800" i="20"/>
  <c r="J816" i="20"/>
  <c r="J861" i="20"/>
  <c r="J877" i="20"/>
  <c r="J923" i="20"/>
  <c r="J955" i="20"/>
  <c r="J971" i="20"/>
  <c r="J1019" i="20"/>
  <c r="J1035" i="20"/>
  <c r="J1079" i="20"/>
  <c r="J1113" i="20"/>
  <c r="J1129" i="20"/>
  <c r="J1161" i="20"/>
  <c r="J1193" i="20"/>
  <c r="J1237" i="20"/>
  <c r="J1253" i="20"/>
  <c r="J1284" i="20"/>
  <c r="J1315" i="20"/>
  <c r="J1359" i="20"/>
  <c r="J1388" i="20"/>
  <c r="J1418" i="20"/>
  <c r="J1449" i="20"/>
  <c r="J1497" i="20"/>
  <c r="J1513" i="20"/>
  <c r="J1545" i="20"/>
  <c r="J1593" i="20"/>
  <c r="J1621" i="20"/>
  <c r="J1659" i="20"/>
  <c r="K21" i="20"/>
  <c r="K53" i="20"/>
  <c r="K85" i="20"/>
  <c r="K116" i="20"/>
  <c r="K146" i="20"/>
  <c r="K176" i="20"/>
  <c r="K205" i="20"/>
  <c r="K221" i="20"/>
  <c r="K251" i="20"/>
  <c r="K295" i="20"/>
  <c r="K341" i="20"/>
  <c r="K357" i="20"/>
  <c r="K405" i="20"/>
  <c r="K421" i="20"/>
  <c r="K469" i="20"/>
  <c r="K485" i="20"/>
  <c r="K525" i="20"/>
  <c r="K551" i="20"/>
  <c r="K599" i="20"/>
  <c r="K3" i="20"/>
  <c r="K51" i="20"/>
  <c r="K83" i="20"/>
  <c r="K114" i="20"/>
  <c r="K144" i="20"/>
  <c r="K174" i="20"/>
  <c r="K203" i="20"/>
  <c r="K219" i="20"/>
  <c r="K249" i="20"/>
  <c r="K279" i="20"/>
  <c r="K323" i="20"/>
  <c r="K355" i="20"/>
  <c r="K387" i="20"/>
  <c r="K419" i="20"/>
  <c r="K467" i="20"/>
  <c r="K483" i="20"/>
  <c r="K523" i="20"/>
  <c r="K543" i="20"/>
  <c r="K577" i="20"/>
  <c r="K593" i="20"/>
  <c r="K641" i="20"/>
  <c r="K657" i="20"/>
  <c r="K717" i="20"/>
  <c r="K733" i="20"/>
  <c r="K777" i="20"/>
  <c r="K793" i="20"/>
  <c r="K836" i="20"/>
  <c r="K852" i="20"/>
  <c r="K883" i="20"/>
  <c r="K913" i="20"/>
  <c r="K961" i="20"/>
  <c r="K977" i="20"/>
  <c r="K1025" i="20"/>
  <c r="K1041" i="20"/>
  <c r="K1090" i="20"/>
  <c r="K1123" i="20"/>
  <c r="K1139" i="20"/>
  <c r="K1187" i="20"/>
  <c r="K1231" i="20"/>
  <c r="K1262" i="20"/>
  <c r="K1278" i="20"/>
  <c r="K1324" i="20"/>
  <c r="K1353" i="20"/>
  <c r="K1382" i="20"/>
  <c r="K1412" i="20"/>
  <c r="K1443" i="20"/>
  <c r="K1475" i="20"/>
  <c r="K1507" i="20"/>
  <c r="K1539" i="20"/>
  <c r="K1571" i="20"/>
  <c r="K1603" i="20"/>
  <c r="K1637" i="20"/>
  <c r="K1669" i="20"/>
  <c r="K1701" i="20"/>
  <c r="K1733" i="20"/>
  <c r="K1764" i="20"/>
  <c r="K1808" i="20"/>
  <c r="K1838" i="20"/>
  <c r="K1854" i="20"/>
  <c r="K1897" i="20"/>
  <c r="K1927" i="20"/>
  <c r="K1957" i="20"/>
  <c r="K2005" i="20"/>
  <c r="K2037" i="20"/>
  <c r="K2053" i="20"/>
  <c r="J12" i="20"/>
  <c r="J44" i="20"/>
  <c r="J92" i="20"/>
  <c r="J123" i="20"/>
  <c r="J139" i="20"/>
  <c r="J169" i="20"/>
  <c r="J226" i="20"/>
  <c r="J242" i="20"/>
  <c r="J286" i="20"/>
  <c r="J302" i="20"/>
  <c r="J348" i="20"/>
  <c r="J364" i="20"/>
  <c r="J412" i="20"/>
  <c r="J428" i="20"/>
  <c r="J476" i="20"/>
  <c r="J492" i="20"/>
  <c r="J536" i="20"/>
  <c r="J554" i="20"/>
  <c r="J586" i="20"/>
  <c r="J618" i="20"/>
  <c r="J650" i="20"/>
  <c r="J681" i="20"/>
  <c r="J711" i="20"/>
  <c r="J742" i="20"/>
  <c r="J773" i="20"/>
  <c r="J815" i="20"/>
  <c r="J845" i="20"/>
  <c r="J876" i="20"/>
  <c r="J906" i="20"/>
  <c r="J938" i="20"/>
  <c r="J970" i="20"/>
  <c r="J1018" i="20"/>
  <c r="J1034" i="20"/>
  <c r="J1078" i="20"/>
  <c r="J1100" i="20"/>
  <c r="J1148" i="20"/>
  <c r="J1164" i="20"/>
  <c r="J1209" i="20"/>
  <c r="J1225" i="20"/>
  <c r="J1271" i="20"/>
  <c r="J1287" i="20"/>
  <c r="J1333" i="20"/>
  <c r="J1362" i="20"/>
  <c r="J1391" i="20"/>
  <c r="J1421" i="20"/>
  <c r="J1452" i="20"/>
  <c r="J1484" i="20"/>
  <c r="J1516" i="20"/>
  <c r="J1548" i="20"/>
  <c r="K28" i="20"/>
  <c r="K44" i="20"/>
  <c r="K76" i="20"/>
  <c r="K108" i="20"/>
  <c r="K153" i="20"/>
  <c r="K169" i="20"/>
  <c r="K212" i="20"/>
  <c r="K242" i="20"/>
  <c r="K286" i="20"/>
  <c r="K302" i="20"/>
  <c r="K348" i="20"/>
  <c r="K364" i="20"/>
  <c r="K412" i="20"/>
  <c r="K428" i="20"/>
  <c r="K476" i="20"/>
  <c r="K492" i="20"/>
  <c r="K532" i="20"/>
  <c r="K574" i="20"/>
  <c r="K590" i="20"/>
  <c r="K622" i="20"/>
  <c r="K654" i="20"/>
  <c r="K685" i="20"/>
  <c r="K715" i="20"/>
  <c r="K761" i="20"/>
  <c r="K790" i="20"/>
  <c r="K819" i="20"/>
  <c r="K849" i="20"/>
  <c r="K880" i="20"/>
  <c r="K910" i="20"/>
  <c r="K942" i="20"/>
  <c r="K974" i="20"/>
  <c r="K1022" i="20"/>
  <c r="K1038" i="20"/>
  <c r="K1082" i="20"/>
  <c r="K1104" i="20"/>
  <c r="K1136" i="20"/>
  <c r="K1168" i="20"/>
  <c r="K1213" i="20"/>
  <c r="K1244" i="20"/>
  <c r="K1275" i="20"/>
  <c r="K1321" i="20"/>
  <c r="K1337" i="20"/>
  <c r="K1379" i="20"/>
  <c r="K1409" i="20"/>
  <c r="K1440" i="20"/>
  <c r="K1456" i="20"/>
  <c r="K1504" i="20"/>
  <c r="K1520" i="20"/>
  <c r="K1552" i="20"/>
  <c r="K1600" i="20"/>
  <c r="K1630" i="20"/>
  <c r="K1662" i="20"/>
  <c r="K1694" i="20"/>
  <c r="K1726" i="20"/>
  <c r="K1742" i="20"/>
  <c r="K1787" i="20"/>
  <c r="K1803" i="20"/>
  <c r="K1861" i="20"/>
  <c r="K1877" i="20"/>
  <c r="K1920" i="20"/>
  <c r="K1950" i="20"/>
  <c r="K1982" i="20"/>
  <c r="K1998" i="20"/>
  <c r="J25" i="20"/>
  <c r="J57" i="20"/>
  <c r="J89" i="20"/>
  <c r="J120" i="20"/>
  <c r="J150" i="20"/>
  <c r="J166" i="20"/>
  <c r="J209" i="20"/>
  <c r="J253" i="20"/>
  <c r="J269" i="20"/>
  <c r="J313" i="20"/>
  <c r="J345" i="20"/>
  <c r="J377" i="20"/>
  <c r="J393" i="20"/>
  <c r="J425" i="20"/>
  <c r="J457" i="20"/>
  <c r="J489" i="20"/>
  <c r="J537" i="20"/>
  <c r="J571" i="20"/>
  <c r="J587" i="20"/>
  <c r="J619" i="20"/>
  <c r="J651" i="20"/>
  <c r="J682" i="20"/>
  <c r="J712" i="20"/>
  <c r="J758" i="20"/>
  <c r="J787" i="20"/>
  <c r="J830" i="20"/>
  <c r="J846" i="20"/>
  <c r="J891" i="20"/>
  <c r="J907" i="20"/>
  <c r="J939" i="20"/>
  <c r="J987" i="20"/>
  <c r="J1003" i="20"/>
  <c r="J1051" i="20"/>
  <c r="J1075" i="20"/>
  <c r="J1117" i="20"/>
  <c r="J1133" i="20"/>
  <c r="J1181" i="20"/>
  <c r="J1197" i="20"/>
  <c r="J1241" i="20"/>
  <c r="J1257" i="20"/>
  <c r="J1303" i="20"/>
  <c r="J1334" i="20"/>
  <c r="J1376" i="20"/>
  <c r="J1406" i="20"/>
  <c r="J1437" i="20"/>
  <c r="J1469" i="20"/>
  <c r="J1501" i="20"/>
  <c r="J1533" i="20"/>
  <c r="J1565" i="20"/>
  <c r="J1597" i="20"/>
  <c r="J1625" i="20"/>
  <c r="J1643" i="20"/>
  <c r="K5" i="20"/>
  <c r="K37" i="20"/>
  <c r="K69" i="20"/>
  <c r="K101" i="20"/>
  <c r="K132" i="20"/>
  <c r="K162" i="20"/>
  <c r="K192" i="20"/>
  <c r="K235" i="20"/>
  <c r="K265" i="20"/>
  <c r="K309" i="20"/>
  <c r="K325" i="20"/>
  <c r="K373" i="20"/>
  <c r="K389" i="20"/>
  <c r="K437" i="20"/>
  <c r="K453" i="20"/>
  <c r="K501" i="20"/>
  <c r="K517" i="20"/>
  <c r="K567" i="20"/>
  <c r="K583" i="20"/>
  <c r="K615" i="20"/>
  <c r="K647" i="20"/>
  <c r="K678" i="20"/>
  <c r="K708" i="20"/>
  <c r="K754" i="20"/>
  <c r="K770" i="20"/>
  <c r="K799" i="20"/>
  <c r="K19" i="20"/>
  <c r="K35" i="20"/>
  <c r="K67" i="20"/>
  <c r="K99" i="20"/>
  <c r="K130" i="20"/>
  <c r="K160" i="20"/>
  <c r="K190" i="20"/>
  <c r="K233" i="20"/>
  <c r="K263" i="20"/>
  <c r="K293" i="20"/>
  <c r="K339" i="20"/>
  <c r="K371" i="20"/>
  <c r="K403" i="20"/>
  <c r="K435" i="20"/>
  <c r="K451" i="20"/>
  <c r="K499" i="20"/>
  <c r="K515" i="20"/>
  <c r="K565" i="20"/>
  <c r="K597" i="20"/>
  <c r="K629" i="20"/>
  <c r="K645" i="20"/>
  <c r="K690" i="20"/>
  <c r="K706" i="20"/>
  <c r="K752" i="20"/>
  <c r="K768" i="20"/>
  <c r="K810" i="20"/>
  <c r="K826" i="20"/>
  <c r="K885" i="20"/>
  <c r="K901" i="20"/>
  <c r="K949" i="20"/>
  <c r="K965" i="20"/>
  <c r="K1013" i="20"/>
  <c r="K1029" i="20"/>
  <c r="K1065" i="20"/>
  <c r="K1089" i="20"/>
  <c r="K1107" i="20"/>
  <c r="K1155" i="20"/>
  <c r="K1171" i="20"/>
  <c r="K1216" i="20"/>
  <c r="K1247" i="20"/>
  <c r="K1293" i="20"/>
  <c r="K1309" i="20"/>
  <c r="K1340" i="20"/>
  <c r="K1369" i="20"/>
  <c r="K1398" i="20"/>
  <c r="K1428" i="20"/>
  <c r="K1459" i="20"/>
  <c r="K1491" i="20"/>
  <c r="K1523" i="20"/>
  <c r="K1555" i="20"/>
  <c r="K1587" i="20"/>
  <c r="K1653" i="20"/>
  <c r="K1685" i="20"/>
  <c r="K1717" i="20"/>
  <c r="K1748" i="20"/>
  <c r="K1778" i="20"/>
  <c r="K1794" i="20"/>
  <c r="K1824" i="20"/>
  <c r="K1868" i="20"/>
  <c r="K1884" i="20"/>
  <c r="K1913" i="20"/>
  <c r="K1973" i="20"/>
  <c r="K1989" i="20"/>
  <c r="K2021" i="20"/>
  <c r="K2069" i="20"/>
  <c r="J28" i="20"/>
  <c r="J60" i="20"/>
  <c r="J76" i="20"/>
  <c r="J108" i="20"/>
  <c r="J153" i="20"/>
  <c r="J183" i="20"/>
  <c r="J212" i="20"/>
  <c r="J256" i="20"/>
  <c r="J272" i="20"/>
  <c r="J316" i="20"/>
  <c r="J332" i="20"/>
  <c r="J380" i="20"/>
  <c r="J396" i="20"/>
  <c r="J444" i="20"/>
  <c r="J460" i="20"/>
  <c r="J508" i="20"/>
  <c r="J528" i="20"/>
  <c r="J558" i="20"/>
  <c r="J606" i="20"/>
  <c r="J622" i="20"/>
  <c r="J669" i="20"/>
  <c r="J685" i="20"/>
  <c r="J730" i="20"/>
  <c r="J761" i="20"/>
  <c r="J803" i="20"/>
  <c r="J819" i="20"/>
  <c r="J864" i="20"/>
  <c r="J880" i="20"/>
  <c r="J926" i="20"/>
  <c r="J942" i="20"/>
  <c r="J990" i="20"/>
  <c r="J1022" i="20"/>
  <c r="J1054" i="20"/>
  <c r="J1082" i="20"/>
  <c r="J1120" i="20"/>
  <c r="J1136" i="20"/>
  <c r="J1184" i="20"/>
  <c r="J1200" i="20"/>
  <c r="J1259" i="20"/>
  <c r="J1275" i="20"/>
  <c r="J1321" i="20"/>
  <c r="J1350" i="20"/>
  <c r="J1366" i="20"/>
  <c r="J1395" i="20"/>
  <c r="J1425" i="20"/>
  <c r="J1472" i="20"/>
  <c r="J1504" i="20"/>
  <c r="J1536" i="20"/>
  <c r="J1568" i="20"/>
  <c r="K32" i="20"/>
  <c r="K64" i="20"/>
  <c r="K80" i="20"/>
  <c r="K112" i="20"/>
  <c r="K157" i="20"/>
  <c r="K200" i="20"/>
  <c r="K216" i="20"/>
  <c r="K260" i="20"/>
  <c r="K276" i="20"/>
  <c r="K306" i="20"/>
  <c r="K336" i="20"/>
  <c r="K384" i="20"/>
  <c r="K416" i="20"/>
  <c r="K448" i="20"/>
  <c r="K464" i="20"/>
  <c r="K512" i="20"/>
  <c r="K546" i="20"/>
  <c r="K558" i="20"/>
  <c r="K606" i="20"/>
  <c r="K638" i="20"/>
  <c r="K669" i="20"/>
  <c r="K699" i="20"/>
  <c r="K730" i="20"/>
  <c r="K774" i="20"/>
  <c r="K803" i="20"/>
  <c r="K833" i="20"/>
  <c r="K864" i="20"/>
  <c r="K894" i="20"/>
  <c r="K926" i="20"/>
  <c r="K958" i="20"/>
  <c r="K990" i="20"/>
  <c r="K1006" i="20"/>
  <c r="K1054" i="20"/>
  <c r="K1078" i="20"/>
  <c r="K1120" i="20"/>
  <c r="K1152" i="20"/>
  <c r="K1184" i="20"/>
  <c r="K1200" i="20"/>
  <c r="K1259" i="20"/>
  <c r="K1290" i="20"/>
  <c r="K1306" i="20"/>
  <c r="K1350" i="20"/>
  <c r="K1366" i="20"/>
  <c r="K1395" i="20"/>
  <c r="K1425" i="20"/>
  <c r="K1472" i="20"/>
  <c r="K1488" i="20"/>
  <c r="K1536" i="20"/>
  <c r="K1568" i="20"/>
  <c r="K1584" i="20"/>
  <c r="K1632" i="20"/>
  <c r="K1650" i="20"/>
  <c r="K1698" i="20"/>
  <c r="K1714" i="20"/>
  <c r="K1746" i="20"/>
  <c r="K1791" i="20"/>
  <c r="K1821" i="20"/>
  <c r="K1865" i="20"/>
  <c r="K1881" i="20"/>
  <c r="K1924" i="20"/>
  <c r="K1954" i="20"/>
  <c r="K1986" i="20"/>
  <c r="K2002" i="20"/>
  <c r="J29" i="20"/>
  <c r="J61" i="20"/>
  <c r="J93" i="20"/>
  <c r="J124" i="20"/>
  <c r="J154" i="20"/>
  <c r="J197" i="20"/>
  <c r="J227" i="20"/>
  <c r="J257" i="20"/>
  <c r="J287" i="20"/>
  <c r="J317" i="20"/>
  <c r="J333" i="20"/>
  <c r="J381" i="20"/>
  <c r="J397" i="20"/>
  <c r="J429" i="20"/>
  <c r="J477" i="20"/>
  <c r="J509" i="20"/>
  <c r="J529" i="20"/>
  <c r="J559" i="20"/>
  <c r="J591" i="20"/>
  <c r="J623" i="20"/>
  <c r="J655" i="20"/>
  <c r="J686" i="20"/>
  <c r="J731" i="20"/>
  <c r="J762" i="20"/>
  <c r="J791" i="20"/>
  <c r="J820" i="20"/>
  <c r="J850" i="20"/>
  <c r="J881" i="20"/>
  <c r="J911" i="20"/>
  <c r="J943" i="20"/>
  <c r="J975" i="20"/>
  <c r="J1023" i="20"/>
  <c r="J1039" i="20"/>
  <c r="J1083" i="20"/>
  <c r="J1101" i="20"/>
  <c r="J1149" i="20"/>
  <c r="J1165" i="20"/>
  <c r="J1210" i="20"/>
  <c r="J1226" i="20"/>
  <c r="J1272" i="20"/>
  <c r="J1288" i="20"/>
  <c r="J1347" i="20"/>
  <c r="J1363" i="20"/>
  <c r="J1392" i="20"/>
  <c r="J1422" i="20"/>
  <c r="J1453" i="20"/>
  <c r="J1485" i="20"/>
  <c r="J1517" i="20"/>
  <c r="J1549" i="20"/>
  <c r="J1581" i="20"/>
  <c r="J1617" i="20"/>
  <c r="J1663" i="20"/>
  <c r="K9" i="20"/>
  <c r="K41" i="20"/>
  <c r="K73" i="20"/>
  <c r="K120" i="20"/>
  <c r="K150" i="20"/>
  <c r="K180" i="20"/>
  <c r="K209" i="20"/>
  <c r="K239" i="20"/>
  <c r="K283" i="20"/>
  <c r="K299" i="20"/>
  <c r="K345" i="20"/>
  <c r="K361" i="20"/>
  <c r="K409" i="20"/>
  <c r="K425" i="20"/>
  <c r="K473" i="20"/>
  <c r="K489" i="20"/>
  <c r="K521" i="20"/>
  <c r="K571" i="20"/>
  <c r="K587" i="20"/>
  <c r="K619" i="20"/>
  <c r="K651" i="20"/>
  <c r="K682" i="20"/>
  <c r="K712" i="20"/>
  <c r="K743" i="20"/>
  <c r="K787" i="20"/>
  <c r="K816" i="20"/>
  <c r="K846" i="20"/>
  <c r="K877" i="20"/>
  <c r="K907" i="20"/>
  <c r="K955" i="20"/>
  <c r="K971" i="20"/>
  <c r="K1019" i="20"/>
  <c r="K1051" i="20"/>
  <c r="K23" i="20"/>
  <c r="K39" i="20"/>
  <c r="K87" i="20"/>
  <c r="K103" i="20"/>
  <c r="K134" i="20"/>
  <c r="K164" i="20"/>
  <c r="K194" i="20"/>
  <c r="K223" i="20"/>
  <c r="K267" i="20"/>
  <c r="K297" i="20"/>
  <c r="K327" i="20"/>
  <c r="K359" i="20"/>
  <c r="K391" i="20"/>
  <c r="K423" i="20"/>
  <c r="K471" i="20"/>
  <c r="K487" i="20"/>
  <c r="K519" i="20"/>
  <c r="K549" i="20"/>
  <c r="K581" i="20"/>
  <c r="K613" i="20"/>
  <c r="K660" i="20"/>
  <c r="K676" i="20"/>
  <c r="K721" i="20"/>
  <c r="K737" i="20"/>
  <c r="K781" i="20"/>
  <c r="K797" i="20"/>
  <c r="K840" i="20"/>
  <c r="K871" i="20"/>
  <c r="K917" i="20"/>
  <c r="K933" i="20"/>
  <c r="K981" i="20"/>
  <c r="K997" i="20"/>
  <c r="K1045" i="20"/>
  <c r="K1061" i="20"/>
  <c r="K1111" i="20"/>
  <c r="K1127" i="20"/>
  <c r="K1175" i="20"/>
  <c r="K1191" i="20"/>
  <c r="K1235" i="20"/>
  <c r="K1251" i="20"/>
  <c r="K1297" i="20"/>
  <c r="K1313" i="20"/>
  <c r="K1357" i="20"/>
  <c r="K1386" i="20"/>
  <c r="K1431" i="20"/>
  <c r="K1447" i="20"/>
  <c r="K1495" i="20"/>
  <c r="K1527" i="20"/>
  <c r="K1559" i="20"/>
  <c r="K1591" i="20"/>
  <c r="K1607" i="20"/>
  <c r="K1641" i="20"/>
  <c r="K1689" i="20"/>
  <c r="K1721" i="20"/>
  <c r="K1752" i="20"/>
  <c r="K1782" i="20"/>
  <c r="K1812" i="20"/>
  <c r="K1828" i="20"/>
  <c r="K1872" i="20"/>
  <c r="K1915" i="20"/>
  <c r="K1945" i="20"/>
  <c r="K1977" i="20"/>
  <c r="K2009" i="20"/>
  <c r="K2025" i="20"/>
  <c r="K2073" i="20"/>
  <c r="J32" i="20"/>
  <c r="J64" i="20"/>
  <c r="J96" i="20"/>
  <c r="J127" i="20"/>
  <c r="J157" i="20"/>
  <c r="J187" i="20"/>
  <c r="J216" i="20"/>
  <c r="J246" i="20"/>
  <c r="J290" i="20"/>
  <c r="J320" i="20"/>
  <c r="J352" i="20"/>
  <c r="J368" i="20"/>
  <c r="J416" i="20"/>
  <c r="J432" i="20"/>
  <c r="J480" i="20"/>
  <c r="J496" i="20"/>
  <c r="J546" i="20"/>
  <c r="J574" i="20"/>
  <c r="J590" i="20"/>
  <c r="J638" i="20"/>
  <c r="J654" i="20"/>
  <c r="J699" i="20"/>
  <c r="J715" i="20"/>
  <c r="J774" i="20"/>
  <c r="J790" i="20"/>
  <c r="J833" i="20"/>
  <c r="J849" i="20"/>
  <c r="J894" i="20"/>
  <c r="J910" i="20"/>
  <c r="J958" i="20"/>
  <c r="J974" i="20"/>
  <c r="J1006" i="20"/>
  <c r="J1038" i="20"/>
  <c r="J1074" i="20"/>
  <c r="J1104" i="20"/>
  <c r="J1152" i="20"/>
  <c r="J1168" i="20"/>
  <c r="J1213" i="20"/>
  <c r="J1244" i="20"/>
  <c r="J1290" i="20"/>
  <c r="J1306" i="20"/>
  <c r="J1337" i="20"/>
  <c r="J1379" i="20"/>
  <c r="J1409" i="20"/>
  <c r="J1440" i="20"/>
  <c r="J1456" i="20"/>
  <c r="J1488" i="20"/>
  <c r="J1520" i="20"/>
  <c r="J1552" i="20"/>
  <c r="K16" i="20"/>
  <c r="K48" i="20"/>
  <c r="K96" i="20"/>
  <c r="K127" i="20"/>
  <c r="K171" i="20"/>
  <c r="K187" i="20"/>
  <c r="K230" i="20"/>
  <c r="K246" i="20"/>
  <c r="K290" i="20"/>
  <c r="K320" i="20"/>
  <c r="K352" i="20"/>
  <c r="K368" i="20"/>
  <c r="K400" i="20"/>
  <c r="K432" i="20"/>
  <c r="K480" i="20"/>
  <c r="K496" i="20"/>
  <c r="K544" i="20"/>
  <c r="K578" i="20"/>
  <c r="K610" i="20"/>
  <c r="K642" i="20"/>
  <c r="K673" i="20"/>
  <c r="K718" i="20"/>
  <c r="K734" i="20"/>
  <c r="K778" i="20"/>
  <c r="K794" i="20"/>
  <c r="K837" i="20"/>
  <c r="K853" i="20"/>
  <c r="K898" i="20"/>
  <c r="K914" i="20"/>
  <c r="K962" i="20"/>
  <c r="K994" i="20"/>
  <c r="K1026" i="20"/>
  <c r="K1042" i="20"/>
  <c r="K1092" i="20"/>
  <c r="K1124" i="20"/>
  <c r="K1156" i="20"/>
  <c r="K1188" i="20"/>
  <c r="K1217" i="20"/>
  <c r="K1248" i="20"/>
  <c r="K1279" i="20"/>
  <c r="K1310" i="20"/>
  <c r="K1354" i="20"/>
  <c r="K1370" i="20"/>
  <c r="K1399" i="20"/>
  <c r="K1444" i="20"/>
  <c r="K1492" i="20"/>
  <c r="K1524" i="20"/>
  <c r="K1540" i="20"/>
  <c r="K1588" i="20"/>
  <c r="K1612" i="20"/>
  <c r="K1628" i="20"/>
  <c r="K1666" i="20"/>
  <c r="K1682" i="20"/>
  <c r="K1730" i="20"/>
  <c r="K1761" i="20"/>
  <c r="K1805" i="20"/>
  <c r="K1835" i="20"/>
  <c r="K1851" i="20"/>
  <c r="K1894" i="20"/>
  <c r="K1910" i="20"/>
  <c r="K1940" i="20"/>
  <c r="K1970" i="20"/>
  <c r="K2018" i="20"/>
  <c r="J13" i="20"/>
  <c r="J45" i="20"/>
  <c r="J77" i="20"/>
  <c r="J109" i="20"/>
  <c r="J140" i="20"/>
  <c r="J184" i="20"/>
  <c r="J213" i="20"/>
  <c r="J243" i="20"/>
  <c r="J273" i="20"/>
  <c r="J303" i="20"/>
  <c r="J349" i="20"/>
  <c r="J365" i="20"/>
  <c r="J413" i="20"/>
  <c r="J445" i="20"/>
  <c r="J461" i="20"/>
  <c r="J493" i="20"/>
  <c r="J533" i="20"/>
  <c r="J575" i="20"/>
  <c r="J607" i="20"/>
  <c r="J639" i="20"/>
  <c r="J670" i="20"/>
  <c r="J700" i="20"/>
  <c r="J746" i="20"/>
  <c r="J775" i="20"/>
  <c r="J804" i="20"/>
  <c r="J834" i="20"/>
  <c r="J865" i="20"/>
  <c r="J895" i="20"/>
  <c r="J927" i="20"/>
  <c r="J959" i="20"/>
  <c r="J991" i="20"/>
  <c r="J1007" i="20"/>
  <c r="J1055" i="20"/>
  <c r="J1085" i="20"/>
  <c r="J1121" i="20"/>
  <c r="J1137" i="20"/>
  <c r="J1185" i="20"/>
  <c r="J1214" i="20"/>
  <c r="J1260" i="20"/>
  <c r="J1276" i="20"/>
  <c r="J1322" i="20"/>
  <c r="J1338" i="20"/>
  <c r="J1367" i="20"/>
  <c r="J1396" i="20"/>
  <c r="J1426" i="20"/>
  <c r="J1473" i="20"/>
  <c r="J1489" i="20"/>
  <c r="J1537" i="20"/>
  <c r="J1569" i="20"/>
  <c r="J1601" i="20"/>
  <c r="J1631" i="20"/>
  <c r="J1647" i="20"/>
  <c r="K25" i="20"/>
  <c r="K57" i="20"/>
  <c r="K89" i="20"/>
  <c r="K105" i="20"/>
  <c r="K136" i="20"/>
  <c r="K166" i="20"/>
  <c r="K196" i="20"/>
  <c r="K253" i="20"/>
  <c r="K269" i="20"/>
  <c r="K313" i="20"/>
  <c r="K329" i="20"/>
  <c r="K377" i="20"/>
  <c r="K393" i="20"/>
  <c r="K441" i="20"/>
  <c r="K457" i="20"/>
  <c r="K505" i="20"/>
  <c r="K537" i="20"/>
  <c r="K555" i="20"/>
  <c r="K603" i="20"/>
  <c r="K635" i="20"/>
  <c r="K666" i="20"/>
  <c r="K696" i="20"/>
  <c r="K727" i="20"/>
  <c r="K758" i="20"/>
  <c r="K800" i="20"/>
  <c r="K830" i="20"/>
  <c r="K861" i="20"/>
  <c r="K891" i="20"/>
  <c r="K923" i="20"/>
  <c r="K939" i="20"/>
  <c r="K987" i="20"/>
  <c r="K1003" i="20"/>
  <c r="K1035" i="20"/>
  <c r="K1079" i="20"/>
  <c r="K1117" i="20"/>
  <c r="K1149" i="20"/>
  <c r="K1181" i="20"/>
  <c r="K1197" i="20"/>
  <c r="K1241" i="20"/>
  <c r="K1257" i="20"/>
  <c r="K1303" i="20"/>
  <c r="K1334" i="20"/>
  <c r="K1363" i="20"/>
  <c r="K1392" i="20"/>
  <c r="K1422" i="20"/>
  <c r="K1469" i="20"/>
  <c r="K1501" i="20"/>
  <c r="K1533" i="20"/>
  <c r="K692" i="20"/>
  <c r="K812" i="20"/>
  <c r="K895" i="20"/>
  <c r="K943" i="20"/>
  <c r="K1007" i="20"/>
  <c r="K1071" i="20"/>
  <c r="K1101" i="20"/>
  <c r="K1137" i="20"/>
  <c r="K1193" i="20"/>
  <c r="K1226" i="20"/>
  <c r="K1276" i="20"/>
  <c r="K1315" i="20"/>
  <c r="K1376" i="20"/>
  <c r="K1396" i="20"/>
  <c r="K1449" i="20"/>
  <c r="K1485" i="20"/>
  <c r="K1537" i="20"/>
  <c r="K1569" i="20"/>
  <c r="K1601" i="20"/>
  <c r="K1629" i="20"/>
  <c r="K1651" i="20"/>
  <c r="K1699" i="20"/>
  <c r="K1731" i="20"/>
  <c r="K1762" i="20"/>
  <c r="K1792" i="20"/>
  <c r="K1836" i="20"/>
  <c r="K1852" i="20"/>
  <c r="K1895" i="20"/>
  <c r="K1911" i="20"/>
  <c r="K1941" i="20"/>
  <c r="K1971" i="20"/>
  <c r="K2003" i="20"/>
  <c r="J30" i="20"/>
  <c r="J62" i="20"/>
  <c r="J78" i="20"/>
  <c r="J125" i="20"/>
  <c r="J141" i="20"/>
  <c r="J185" i="20"/>
  <c r="J228" i="20"/>
  <c r="J244" i="20"/>
  <c r="J288" i="20"/>
  <c r="J304" i="20"/>
  <c r="J350" i="20"/>
  <c r="J366" i="20"/>
  <c r="J414" i="20"/>
  <c r="J446" i="20"/>
  <c r="J478" i="20"/>
  <c r="J510" i="20"/>
  <c r="J538" i="20"/>
  <c r="J556" i="20"/>
  <c r="J604" i="20"/>
  <c r="J620" i="20"/>
  <c r="J667" i="20"/>
  <c r="J683" i="20"/>
  <c r="J728" i="20"/>
  <c r="J744" i="20"/>
  <c r="J801" i="20"/>
  <c r="J817" i="20"/>
  <c r="J862" i="20"/>
  <c r="J878" i="20"/>
  <c r="J924" i="20"/>
  <c r="J940" i="20"/>
  <c r="J988" i="20"/>
  <c r="J1004" i="20"/>
  <c r="J1052" i="20"/>
  <c r="J1072" i="20"/>
  <c r="J1102" i="20"/>
  <c r="J1150" i="20"/>
  <c r="J1166" i="20"/>
  <c r="J1211" i="20"/>
  <c r="J1227" i="20"/>
  <c r="J1273" i="20"/>
  <c r="J1304" i="20"/>
  <c r="J1348" i="20"/>
  <c r="J1377" i="20"/>
  <c r="J1407" i="20"/>
  <c r="J1438" i="20"/>
  <c r="J1454" i="20"/>
  <c r="J1486" i="20"/>
  <c r="J1534" i="20"/>
  <c r="J1566" i="20"/>
  <c r="K30" i="20"/>
  <c r="K46" i="20"/>
  <c r="K94" i="20"/>
  <c r="K125" i="20"/>
  <c r="K141" i="20"/>
  <c r="K185" i="20"/>
  <c r="K228" i="20"/>
  <c r="K244" i="20"/>
  <c r="K288" i="20"/>
  <c r="K304" i="20"/>
  <c r="K350" i="20"/>
  <c r="K382" i="20"/>
  <c r="K414" i="20"/>
  <c r="K430" i="20"/>
  <c r="K462" i="20"/>
  <c r="K494" i="20"/>
  <c r="K538" i="20"/>
  <c r="K572" i="20"/>
  <c r="K588" i="20"/>
  <c r="K636" i="20"/>
  <c r="K667" i="20"/>
  <c r="K697" i="20"/>
  <c r="K728" i="20"/>
  <c r="K759" i="20"/>
  <c r="K801" i="20"/>
  <c r="K831" i="20"/>
  <c r="K862" i="20"/>
  <c r="K892" i="20"/>
  <c r="K924" i="20"/>
  <c r="K956" i="20"/>
  <c r="K988" i="20"/>
  <c r="K1004" i="20"/>
  <c r="K1036" i="20"/>
  <c r="K1076" i="20"/>
  <c r="K1118" i="20"/>
  <c r="K1134" i="20"/>
  <c r="K1182" i="20"/>
  <c r="K1198" i="20"/>
  <c r="K1227" i="20"/>
  <c r="K1258" i="20"/>
  <c r="K1319" i="20"/>
  <c r="K1335" i="20"/>
  <c r="K1364" i="20"/>
  <c r="K1393" i="20"/>
  <c r="K1423" i="20"/>
  <c r="K1454" i="20"/>
  <c r="K1486" i="20"/>
  <c r="K1518" i="20"/>
  <c r="K1550" i="20"/>
  <c r="K1582" i="20"/>
  <c r="K1622" i="20"/>
  <c r="K1644" i="20"/>
  <c r="K1676" i="20"/>
  <c r="K1724" i="20"/>
  <c r="K1755" i="20"/>
  <c r="K1785" i="20"/>
  <c r="K1815" i="20"/>
  <c r="K1845" i="20"/>
  <c r="K1875" i="20"/>
  <c r="K1918" i="20"/>
  <c r="K1934" i="20"/>
  <c r="K1980" i="20"/>
  <c r="K2012" i="20"/>
  <c r="K2028" i="20"/>
  <c r="J31" i="20"/>
  <c r="J63" i="20"/>
  <c r="J95" i="20"/>
  <c r="J126" i="20"/>
  <c r="J170" i="20"/>
  <c r="J186" i="20"/>
  <c r="J215" i="20"/>
  <c r="J259" i="20"/>
  <c r="J275" i="20"/>
  <c r="J319" i="20"/>
  <c r="J335" i="20"/>
  <c r="J383" i="20"/>
  <c r="J399" i="20"/>
  <c r="J447" i="20"/>
  <c r="J463" i="20"/>
  <c r="J511" i="20"/>
  <c r="J539" i="20"/>
  <c r="J577" i="20"/>
  <c r="J593" i="20"/>
  <c r="J625" i="20"/>
  <c r="J657" i="20"/>
  <c r="J702" i="20"/>
  <c r="J733" i="20"/>
  <c r="J764" i="20"/>
  <c r="J793" i="20"/>
  <c r="J822" i="20"/>
  <c r="J852" i="20"/>
  <c r="J883" i="20"/>
  <c r="J913" i="20"/>
  <c r="J945" i="20"/>
  <c r="J977" i="20"/>
  <c r="J1025" i="20"/>
  <c r="J1041" i="20"/>
  <c r="J1090" i="20"/>
  <c r="J1103" i="20"/>
  <c r="J1135" i="20"/>
  <c r="J1183" i="20"/>
  <c r="J1199" i="20"/>
  <c r="J1243" i="20"/>
  <c r="J1274" i="20"/>
  <c r="J1320" i="20"/>
  <c r="J1336" i="20"/>
  <c r="J1365" i="20"/>
  <c r="J1394" i="20"/>
  <c r="J1424" i="20"/>
  <c r="J1471" i="20"/>
  <c r="J1503" i="20"/>
  <c r="J1535" i="20"/>
  <c r="J1551" i="20"/>
  <c r="J1599" i="20"/>
  <c r="J1623" i="20"/>
  <c r="K2065" i="20"/>
  <c r="K2097" i="20"/>
  <c r="K2129" i="20"/>
  <c r="K2173" i="20"/>
  <c r="K2211" i="20"/>
  <c r="K2243" i="20"/>
  <c r="K2259" i="20"/>
  <c r="K2306" i="20"/>
  <c r="K2351" i="20"/>
  <c r="K2382" i="20"/>
  <c r="K2398" i="20"/>
  <c r="K2427" i="20"/>
  <c r="K2456" i="20"/>
  <c r="K2486" i="20"/>
  <c r="K2516" i="20"/>
  <c r="K2548" i="20"/>
  <c r="K2579" i="20"/>
  <c r="K2627" i="20"/>
  <c r="K2659" i="20"/>
  <c r="K2691" i="20"/>
  <c r="J2178" i="20"/>
  <c r="J2264" i="20"/>
  <c r="J2307" i="20"/>
  <c r="J2383" i="20"/>
  <c r="J2441" i="20"/>
  <c r="J2501" i="20"/>
  <c r="J2545" i="20"/>
  <c r="J2624" i="20"/>
  <c r="J2688" i="20"/>
  <c r="J1580" i="20"/>
  <c r="J1624" i="20"/>
  <c r="J1662" i="20"/>
  <c r="J1678" i="20"/>
  <c r="J1726" i="20"/>
  <c r="J1742" i="20"/>
  <c r="J1787" i="20"/>
  <c r="J1817" i="20"/>
  <c r="J1847" i="20"/>
  <c r="J1890" i="20"/>
  <c r="J1920" i="20"/>
  <c r="J1950" i="20"/>
  <c r="J1966" i="20"/>
  <c r="J1998" i="20"/>
  <c r="J2046" i="20"/>
  <c r="J2062" i="20"/>
  <c r="J2114" i="20"/>
  <c r="J2130" i="20"/>
  <c r="J2200" i="20"/>
  <c r="J2228" i="20"/>
  <c r="J2325" i="20"/>
  <c r="J2387" i="20"/>
  <c r="J2445" i="20"/>
  <c r="J2521" i="20"/>
  <c r="J2588" i="20"/>
  <c r="J2636" i="20"/>
  <c r="K2026" i="20"/>
  <c r="K2074" i="20"/>
  <c r="K2090" i="20"/>
  <c r="K2138" i="20"/>
  <c r="K2158" i="20"/>
  <c r="K2184" i="20"/>
  <c r="K2216" i="20"/>
  <c r="K2264" i="20"/>
  <c r="K2280" i="20"/>
  <c r="K2325" i="20"/>
  <c r="K2341" i="20"/>
  <c r="K2372" i="20"/>
  <c r="K2403" i="20"/>
  <c r="K2445" i="20"/>
  <c r="K2475" i="20"/>
  <c r="K2521" i="20"/>
  <c r="K2552" i="20"/>
  <c r="K2584" i="20"/>
  <c r="K2600" i="20"/>
  <c r="K2648" i="20"/>
  <c r="K2664" i="20"/>
  <c r="K2700" i="20"/>
  <c r="J2433" i="20"/>
  <c r="J2506" i="20"/>
  <c r="J2585" i="20"/>
  <c r="J2649" i="20"/>
  <c r="J2693" i="20"/>
  <c r="J1683" i="20"/>
  <c r="J1731" i="20"/>
  <c r="J1762" i="20"/>
  <c r="J1792" i="20"/>
  <c r="J1822" i="20"/>
  <c r="J1852" i="20"/>
  <c r="J1895" i="20"/>
  <c r="J1911" i="20"/>
  <c r="J1941" i="20"/>
  <c r="J1971" i="20"/>
  <c r="J2003" i="20"/>
  <c r="J2051" i="20"/>
  <c r="J2067" i="20"/>
  <c r="J2099" i="20"/>
  <c r="J2147" i="20"/>
  <c r="J2180" i="20"/>
  <c r="J2197" i="20"/>
  <c r="J2245" i="20"/>
  <c r="J2277" i="20"/>
  <c r="J2322" i="20"/>
  <c r="J2353" i="20"/>
  <c r="J2388" i="20"/>
  <c r="J2408" i="20"/>
  <c r="J2490" i="20"/>
  <c r="J2553" i="20"/>
  <c r="J2605" i="20"/>
  <c r="J2669" i="20"/>
  <c r="K2043" i="20"/>
  <c r="K2059" i="20"/>
  <c r="K2091" i="20"/>
  <c r="K2123" i="20"/>
  <c r="K2155" i="20"/>
  <c r="K2185" i="20"/>
  <c r="K2217" i="20"/>
  <c r="K2249" i="20"/>
  <c r="K2296" i="20"/>
  <c r="K2326" i="20"/>
  <c r="K2357" i="20"/>
  <c r="K2388" i="20"/>
  <c r="K2417" i="20"/>
  <c r="K2446" i="20"/>
  <c r="K2476" i="20"/>
  <c r="K2522" i="20"/>
  <c r="K2538" i="20"/>
  <c r="K2569" i="20"/>
  <c r="K2601" i="20"/>
  <c r="K2633" i="20"/>
  <c r="K2681" i="20"/>
  <c r="J2128" i="20"/>
  <c r="J2262" i="20"/>
  <c r="J2323" i="20"/>
  <c r="J2374" i="20"/>
  <c r="J2465" i="20"/>
  <c r="J2527" i="20"/>
  <c r="J2574" i="20"/>
  <c r="J2654" i="20"/>
  <c r="J1578" i="20"/>
  <c r="J1622" i="20"/>
  <c r="J1644" i="20"/>
  <c r="J1692" i="20"/>
  <c r="J1708" i="20"/>
  <c r="J1755" i="20"/>
  <c r="J1771" i="20"/>
  <c r="J1801" i="20"/>
  <c r="J1831" i="20"/>
  <c r="J1875" i="20"/>
  <c r="J1904" i="20"/>
  <c r="J1948" i="20"/>
  <c r="J1980" i="20"/>
  <c r="J1996" i="20"/>
  <c r="J2028" i="20"/>
  <c r="J2060" i="20"/>
  <c r="J2092" i="20"/>
  <c r="J2124" i="20"/>
  <c r="J2172" i="20"/>
  <c r="J2234" i="20"/>
  <c r="J2297" i="20"/>
  <c r="J2339" i="20"/>
  <c r="J2401" i="20"/>
  <c r="J2469" i="20"/>
  <c r="J2519" i="20"/>
  <c r="J2594" i="20"/>
  <c r="J2682" i="20"/>
  <c r="K2052" i="20"/>
  <c r="K2068" i="20"/>
  <c r="K2100" i="20"/>
  <c r="K2132" i="20"/>
  <c r="K2182" i="20"/>
  <c r="K2214" i="20"/>
  <c r="K2246" i="20"/>
  <c r="K2293" i="20"/>
  <c r="K2309" i="20"/>
  <c r="K2339" i="20"/>
  <c r="K2370" i="20"/>
  <c r="K2414" i="20"/>
  <c r="K2430" i="20"/>
  <c r="K2459" i="20"/>
  <c r="K2489" i="20"/>
  <c r="K2519" i="20"/>
  <c r="K2566" i="20"/>
  <c r="K2598" i="20"/>
  <c r="K2630" i="20"/>
  <c r="K2662" i="20"/>
  <c r="K2694" i="20"/>
  <c r="J2382" i="20"/>
  <c r="J2406" i="20"/>
  <c r="J2474" i="20"/>
  <c r="J2540" i="20"/>
  <c r="J2619" i="20"/>
  <c r="J2683" i="20"/>
  <c r="J1685" i="20"/>
  <c r="J1701" i="20"/>
  <c r="J1748" i="20"/>
  <c r="J1764" i="20"/>
  <c r="J1794" i="20"/>
  <c r="J1824" i="20"/>
  <c r="J1868" i="20"/>
  <c r="J1884" i="20"/>
  <c r="J1913" i="20"/>
  <c r="J1973" i="20"/>
  <c r="J1989" i="20"/>
  <c r="J2037" i="20"/>
  <c r="J2069" i="20"/>
  <c r="J2085" i="20"/>
  <c r="J2117" i="20"/>
  <c r="J2153" i="20"/>
  <c r="J2175" i="20"/>
  <c r="J2259" i="20"/>
  <c r="J2431" i="20"/>
  <c r="J2699" i="20"/>
  <c r="J2528" i="20"/>
  <c r="J2536" i="20"/>
  <c r="K686" i="20"/>
  <c r="K834" i="20"/>
  <c r="K881" i="20"/>
  <c r="K959" i="20"/>
  <c r="K1023" i="20"/>
  <c r="K1075" i="20"/>
  <c r="K1105" i="20"/>
  <c r="K1157" i="20"/>
  <c r="K1206" i="20"/>
  <c r="K1245" i="20"/>
  <c r="K1280" i="20"/>
  <c r="K1330" i="20"/>
  <c r="K1380" i="20"/>
  <c r="K1414" i="20"/>
  <c r="K1465" i="20"/>
  <c r="K1489" i="20"/>
  <c r="K1541" i="20"/>
  <c r="K1573" i="20"/>
  <c r="K1609" i="20"/>
  <c r="K1633" i="20"/>
  <c r="K1667" i="20"/>
  <c r="K1683" i="20"/>
  <c r="K1715" i="20"/>
  <c r="K1747" i="20"/>
  <c r="K1806" i="20"/>
  <c r="K1822" i="20"/>
  <c r="K1866" i="20"/>
  <c r="K1882" i="20"/>
  <c r="K1925" i="20"/>
  <c r="K1955" i="20"/>
  <c r="K1987" i="20"/>
  <c r="K2019" i="20"/>
  <c r="J14" i="20"/>
  <c r="J46" i="20"/>
  <c r="J94" i="20"/>
  <c r="J110" i="20"/>
  <c r="J155" i="20"/>
  <c r="J198" i="20"/>
  <c r="J214" i="20"/>
  <c r="J258" i="20"/>
  <c r="J274" i="20"/>
  <c r="J318" i="20"/>
  <c r="J334" i="20"/>
  <c r="J382" i="20"/>
  <c r="J398" i="20"/>
  <c r="J430" i="20"/>
  <c r="J462" i="20"/>
  <c r="J494" i="20"/>
  <c r="J540" i="20"/>
  <c r="J576" i="20"/>
  <c r="J592" i="20"/>
  <c r="J640" i="20"/>
  <c r="J671" i="20"/>
  <c r="J716" i="20"/>
  <c r="J732" i="20"/>
  <c r="J776" i="20"/>
  <c r="J792" i="20"/>
  <c r="J835" i="20"/>
  <c r="J851" i="20"/>
  <c r="J896" i="20"/>
  <c r="J912" i="20"/>
  <c r="J960" i="20"/>
  <c r="J976" i="20"/>
  <c r="J1024" i="20"/>
  <c r="J1040" i="20"/>
  <c r="J1088" i="20"/>
  <c r="J1118" i="20"/>
  <c r="J1134" i="20"/>
  <c r="J1182" i="20"/>
  <c r="J1198" i="20"/>
  <c r="J1242" i="20"/>
  <c r="J1258" i="20"/>
  <c r="J1319" i="20"/>
  <c r="J1335" i="20"/>
  <c r="J1364" i="20"/>
  <c r="J1393" i="20"/>
  <c r="J1423" i="20"/>
  <c r="J1470" i="20"/>
  <c r="J1502" i="20"/>
  <c r="J1518" i="20"/>
  <c r="J1550" i="20"/>
  <c r="K14" i="20"/>
  <c r="K62" i="20"/>
  <c r="K78" i="20"/>
  <c r="K110" i="20"/>
  <c r="K155" i="20"/>
  <c r="K198" i="20"/>
  <c r="K214" i="20"/>
  <c r="K258" i="20"/>
  <c r="K274" i="20"/>
  <c r="K318" i="20"/>
  <c r="K334" i="20"/>
  <c r="K366" i="20"/>
  <c r="K398" i="20"/>
  <c r="K446" i="20"/>
  <c r="K478" i="20"/>
  <c r="K510" i="20"/>
  <c r="K542" i="20"/>
  <c r="K576" i="20"/>
  <c r="K592" i="20"/>
  <c r="K624" i="20"/>
  <c r="K656" i="20"/>
  <c r="K701" i="20"/>
  <c r="K732" i="20"/>
  <c r="K763" i="20"/>
  <c r="K792" i="20"/>
  <c r="K821" i="20"/>
  <c r="K851" i="20"/>
  <c r="K882" i="20"/>
  <c r="K912" i="20"/>
  <c r="K944" i="20"/>
  <c r="K992" i="20"/>
  <c r="K1008" i="20"/>
  <c r="K1056" i="20"/>
  <c r="K1088" i="20"/>
  <c r="K1102" i="20"/>
  <c r="K1150" i="20"/>
  <c r="K1166" i="20"/>
  <c r="K1211" i="20"/>
  <c r="K1242" i="20"/>
  <c r="K1273" i="20"/>
  <c r="K1304" i="20"/>
  <c r="K1348" i="20"/>
  <c r="K1377" i="20"/>
  <c r="K1407" i="20"/>
  <c r="K1438" i="20"/>
  <c r="K1470" i="20"/>
  <c r="K1502" i="20"/>
  <c r="K1534" i="20"/>
  <c r="K1566" i="20"/>
  <c r="K1598" i="20"/>
  <c r="K1618" i="20"/>
  <c r="K1664" i="20"/>
  <c r="K1680" i="20"/>
  <c r="K1728" i="20"/>
  <c r="K1744" i="20"/>
  <c r="K1775" i="20"/>
  <c r="K1833" i="20"/>
  <c r="K1849" i="20"/>
  <c r="K1892" i="20"/>
  <c r="K1922" i="20"/>
  <c r="K1952" i="20"/>
  <c r="K1968" i="20"/>
  <c r="K2000" i="20"/>
  <c r="J3" i="20"/>
  <c r="J51" i="20"/>
  <c r="J83" i="20"/>
  <c r="J114" i="20"/>
  <c r="J144" i="20"/>
  <c r="J174" i="20"/>
  <c r="J190" i="20"/>
  <c r="J233" i="20"/>
  <c r="J249" i="20"/>
  <c r="J293" i="20"/>
  <c r="J323" i="20"/>
  <c r="J371" i="20"/>
  <c r="J387" i="20"/>
  <c r="J435" i="20"/>
  <c r="J451" i="20"/>
  <c r="J499" i="20"/>
  <c r="J519" i="20"/>
  <c r="J541" i="20"/>
  <c r="J561" i="20"/>
  <c r="J609" i="20"/>
  <c r="J641" i="20"/>
  <c r="J672" i="20"/>
  <c r="J717" i="20"/>
  <c r="J748" i="20"/>
  <c r="J777" i="20"/>
  <c r="J806" i="20"/>
  <c r="J836" i="20"/>
  <c r="J867" i="20"/>
  <c r="J897" i="20"/>
  <c r="J929" i="20"/>
  <c r="J961" i="20"/>
  <c r="J993" i="20"/>
  <c r="J1009" i="20"/>
  <c r="J1057" i="20"/>
  <c r="J1089" i="20"/>
  <c r="J1123" i="20"/>
  <c r="J1139" i="20"/>
  <c r="J1187" i="20"/>
  <c r="J1216" i="20"/>
  <c r="J1262" i="20"/>
  <c r="J1278" i="20"/>
  <c r="J1324" i="20"/>
  <c r="J1353" i="20"/>
  <c r="J1382" i="20"/>
  <c r="J1412" i="20"/>
  <c r="J1443" i="20"/>
  <c r="J1459" i="20"/>
  <c r="J1491" i="20"/>
  <c r="J1539" i="20"/>
  <c r="J1555" i="20"/>
  <c r="J1603" i="20"/>
  <c r="J1637" i="20"/>
  <c r="K2085" i="20"/>
  <c r="K2117" i="20"/>
  <c r="K2153" i="20"/>
  <c r="K2177" i="20"/>
  <c r="K2195" i="20"/>
  <c r="K2227" i="20"/>
  <c r="K2275" i="20"/>
  <c r="K2291" i="20"/>
  <c r="K2336" i="20"/>
  <c r="K2367" i="20"/>
  <c r="K2411" i="20"/>
  <c r="K2440" i="20"/>
  <c r="K2470" i="20"/>
  <c r="K2500" i="20"/>
  <c r="K2532" i="20"/>
  <c r="K2563" i="20"/>
  <c r="K2595" i="20"/>
  <c r="K2611" i="20"/>
  <c r="K2643" i="20"/>
  <c r="K2675" i="20"/>
  <c r="J2208" i="20"/>
  <c r="J2268" i="20"/>
  <c r="J2315" i="20"/>
  <c r="J2391" i="20"/>
  <c r="J2449" i="20"/>
  <c r="J2509" i="20"/>
  <c r="J2584" i="20"/>
  <c r="J2648" i="20"/>
  <c r="J2676" i="20"/>
  <c r="J1600" i="20"/>
  <c r="J1628" i="20"/>
  <c r="J1646" i="20"/>
  <c r="J1694" i="20"/>
  <c r="J1710" i="20"/>
  <c r="J1757" i="20"/>
  <c r="J1773" i="20"/>
  <c r="J1803" i="20"/>
  <c r="J1861" i="20"/>
  <c r="J1877" i="20"/>
  <c r="J1906" i="20"/>
  <c r="J1936" i="20"/>
  <c r="J1982" i="20"/>
  <c r="J2014" i="20"/>
  <c r="J2030" i="20"/>
  <c r="J2078" i="20"/>
  <c r="J2098" i="20"/>
  <c r="J2146" i="20"/>
  <c r="J2184" i="20"/>
  <c r="J2244" i="20"/>
  <c r="J2311" i="20"/>
  <c r="J2372" i="20"/>
  <c r="J2432" i="20"/>
  <c r="J2505" i="20"/>
  <c r="J2572" i="20"/>
  <c r="J2652" i="20"/>
  <c r="K2042" i="20"/>
  <c r="K2058" i="20"/>
  <c r="K2106" i="20"/>
  <c r="K2122" i="20"/>
  <c r="K2166" i="20"/>
  <c r="K2188" i="20"/>
  <c r="K2220" i="20"/>
  <c r="K2268" i="20"/>
  <c r="K2284" i="20"/>
  <c r="K2329" i="20"/>
  <c r="K2345" i="20"/>
  <c r="K2391" i="20"/>
  <c r="K2407" i="20"/>
  <c r="K2449" i="20"/>
  <c r="K2479" i="20"/>
  <c r="K2509" i="20"/>
  <c r="K2541" i="20"/>
  <c r="K2572" i="20"/>
  <c r="K2620" i="20"/>
  <c r="K2636" i="20"/>
  <c r="K2668" i="20"/>
  <c r="J2350" i="20"/>
  <c r="J2458" i="20"/>
  <c r="J2518" i="20"/>
  <c r="J2593" i="20"/>
  <c r="J2641" i="20"/>
  <c r="J2658" i="20"/>
  <c r="J1719" i="20"/>
  <c r="J1750" i="20"/>
  <c r="J1766" i="20"/>
  <c r="J1796" i="20"/>
  <c r="J1840" i="20"/>
  <c r="J1856" i="20"/>
  <c r="J1899" i="20"/>
  <c r="J1943" i="20"/>
  <c r="J1975" i="20"/>
  <c r="J2007" i="20"/>
  <c r="J2039" i="20"/>
  <c r="J2071" i="20"/>
  <c r="J2103" i="20"/>
  <c r="J2119" i="20"/>
  <c r="J2159" i="20"/>
  <c r="J2179" i="20"/>
  <c r="J2213" i="20"/>
  <c r="J2229" i="20"/>
  <c r="J2261" i="20"/>
  <c r="J2308" i="20"/>
  <c r="J2338" i="20"/>
  <c r="J2373" i="20"/>
  <c r="J2421" i="20"/>
  <c r="J2476" i="20"/>
  <c r="J2538" i="20"/>
  <c r="J2621" i="20"/>
  <c r="J2685" i="20"/>
  <c r="K2027" i="20"/>
  <c r="K2075" i="20"/>
  <c r="K2107" i="20"/>
  <c r="K2139" i="20"/>
  <c r="K2163" i="20"/>
  <c r="K2205" i="20"/>
  <c r="K2221" i="20"/>
  <c r="K2269" i="20"/>
  <c r="K2300" i="20"/>
  <c r="K2316" i="20"/>
  <c r="K2361" i="20"/>
  <c r="K2392" i="20"/>
  <c r="K2421" i="20"/>
  <c r="K2450" i="20"/>
  <c r="K2494" i="20"/>
  <c r="K2510" i="20"/>
  <c r="K2542" i="20"/>
  <c r="K2573" i="20"/>
  <c r="K2605" i="20"/>
  <c r="K2653" i="20"/>
  <c r="K2669" i="20"/>
  <c r="J2206" i="20"/>
  <c r="J2270" i="20"/>
  <c r="J2317" i="20"/>
  <c r="J2410" i="20"/>
  <c r="J2459" i="20"/>
  <c r="J2531" i="20"/>
  <c r="J2614" i="20"/>
  <c r="J2686" i="20"/>
  <c r="J1598" i="20"/>
  <c r="J1626" i="20"/>
  <c r="J1660" i="20"/>
  <c r="J1676" i="20"/>
  <c r="J1724" i="20"/>
  <c r="J1740" i="20"/>
  <c r="J1785" i="20"/>
  <c r="J1815" i="20"/>
  <c r="J1845" i="20"/>
  <c r="J1888" i="20"/>
  <c r="J1918" i="20"/>
  <c r="J1934" i="20"/>
  <c r="J1964" i="20"/>
  <c r="J2012" i="20"/>
  <c r="J2044" i="20"/>
  <c r="J2076" i="20"/>
  <c r="J2108" i="20"/>
  <c r="J2140" i="20"/>
  <c r="J2164" i="20"/>
  <c r="J2218" i="20"/>
  <c r="J2282" i="20"/>
  <c r="J2354" i="20"/>
  <c r="J2414" i="20"/>
  <c r="J2455" i="20"/>
  <c r="J2535" i="20"/>
  <c r="J2578" i="20"/>
  <c r="J2666" i="20"/>
  <c r="K2036" i="20"/>
  <c r="K2084" i="20"/>
  <c r="K2116" i="20"/>
  <c r="K2148" i="20"/>
  <c r="K2198" i="20"/>
  <c r="K2230" i="20"/>
  <c r="K2262" i="20"/>
  <c r="K2278" i="20"/>
  <c r="K2323" i="20"/>
  <c r="K2354" i="20"/>
  <c r="K2385" i="20"/>
  <c r="K2401" i="20"/>
  <c r="K2443" i="20"/>
  <c r="K2473" i="20"/>
  <c r="K2503" i="20"/>
  <c r="K2535" i="20"/>
  <c r="K2582" i="20"/>
  <c r="K2614" i="20"/>
  <c r="K2646" i="20"/>
  <c r="K2678" i="20"/>
  <c r="K2698" i="20"/>
  <c r="J2367" i="20"/>
  <c r="J2419" i="20"/>
  <c r="J2460" i="20"/>
  <c r="J2555" i="20"/>
  <c r="J2603" i="20"/>
  <c r="J2667" i="20"/>
  <c r="J1669" i="20"/>
  <c r="J1717" i="20"/>
  <c r="J1733" i="20"/>
  <c r="J1778" i="20"/>
  <c r="J1808" i="20"/>
  <c r="J1838" i="20"/>
  <c r="J1854" i="20"/>
  <c r="J1897" i="20"/>
  <c r="J1927" i="20"/>
  <c r="J1957" i="20"/>
  <c r="J2005" i="20"/>
  <c r="J2021" i="20"/>
  <c r="J2053" i="20"/>
  <c r="J2101" i="20"/>
  <c r="J2133" i="20"/>
  <c r="J2149" i="20"/>
  <c r="J2183" i="20"/>
  <c r="J2231" i="20"/>
  <c r="J2263" i="20"/>
  <c r="J2279" i="20"/>
  <c r="J2324" i="20"/>
  <c r="J2470" i="20"/>
  <c r="J2615" i="20"/>
  <c r="J2671" i="20"/>
  <c r="K723" i="20"/>
  <c r="K857" i="20"/>
  <c r="K919" i="20"/>
  <c r="K967" i="20"/>
  <c r="K1047" i="20"/>
  <c r="K1085" i="20"/>
  <c r="K1121" i="20"/>
  <c r="K1177" i="20"/>
  <c r="K1210" i="20"/>
  <c r="K1260" i="20"/>
  <c r="K1299" i="20"/>
  <c r="K1347" i="20"/>
  <c r="K1367" i="20"/>
  <c r="K1418" i="20"/>
  <c r="K1453" i="20"/>
  <c r="K1505" i="20"/>
  <c r="K1557" i="20"/>
  <c r="K1589" i="20"/>
  <c r="K1613" i="20"/>
  <c r="K1639" i="20"/>
  <c r="K1687" i="20"/>
  <c r="K1719" i="20"/>
  <c r="K1735" i="20"/>
  <c r="K1766" i="20"/>
  <c r="K1810" i="20"/>
  <c r="K1840" i="20"/>
  <c r="K1856" i="20"/>
  <c r="K1899" i="20"/>
  <c r="K1929" i="20"/>
  <c r="K1959" i="20"/>
  <c r="K1991" i="20"/>
  <c r="J2" i="20"/>
  <c r="J34" i="20"/>
  <c r="J66" i="20"/>
  <c r="J98" i="20"/>
  <c r="J129" i="20"/>
  <c r="J159" i="20"/>
  <c r="J189" i="20"/>
  <c r="J232" i="20"/>
  <c r="J262" i="20"/>
  <c r="J292" i="20"/>
  <c r="J338" i="20"/>
  <c r="J354" i="20"/>
  <c r="J386" i="20"/>
  <c r="J418" i="20"/>
  <c r="J450" i="20"/>
  <c r="J482" i="20"/>
  <c r="J522" i="20"/>
  <c r="J542" i="20"/>
  <c r="J560" i="20"/>
  <c r="J608" i="20"/>
  <c r="J624" i="20"/>
  <c r="J656" i="20"/>
  <c r="J701" i="20"/>
  <c r="J747" i="20"/>
  <c r="J763" i="20"/>
  <c r="J805" i="20"/>
  <c r="J821" i="20"/>
  <c r="J866" i="20"/>
  <c r="J882" i="20"/>
  <c r="J928" i="20"/>
  <c r="J944" i="20"/>
  <c r="J992" i="20"/>
  <c r="J1008" i="20"/>
  <c r="J1056" i="20"/>
  <c r="J1084" i="20"/>
  <c r="J1122" i="20"/>
  <c r="J1138" i="20"/>
  <c r="J1186" i="20"/>
  <c r="J1215" i="20"/>
  <c r="J1261" i="20"/>
  <c r="J1292" i="20"/>
  <c r="J1323" i="20"/>
  <c r="J1339" i="20"/>
  <c r="J1381" i="20"/>
  <c r="J1411" i="20"/>
  <c r="J1442" i="20"/>
  <c r="J1458" i="20"/>
  <c r="J1506" i="20"/>
  <c r="J1522" i="20"/>
  <c r="K18" i="20"/>
  <c r="K34" i="20"/>
  <c r="K66" i="20"/>
  <c r="K98" i="20"/>
  <c r="K129" i="20"/>
  <c r="K173" i="20"/>
  <c r="K189" i="20"/>
  <c r="K218" i="20"/>
  <c r="K262" i="20"/>
  <c r="K278" i="20"/>
  <c r="K338" i="20"/>
  <c r="K354" i="20"/>
  <c r="K402" i="20"/>
  <c r="K418" i="20"/>
  <c r="K466" i="20"/>
  <c r="K482" i="20"/>
  <c r="K518" i="20"/>
  <c r="K540" i="20"/>
  <c r="K560" i="20"/>
  <c r="K608" i="20"/>
  <c r="K640" i="20"/>
  <c r="K671" i="20"/>
  <c r="K716" i="20"/>
  <c r="K747" i="20"/>
  <c r="K776" i="20"/>
  <c r="K805" i="20"/>
  <c r="K835" i="20"/>
  <c r="K866" i="20"/>
  <c r="K896" i="20"/>
  <c r="K928" i="20"/>
  <c r="K960" i="20"/>
  <c r="K976" i="20"/>
  <c r="K1024" i="20"/>
  <c r="K1040" i="20"/>
  <c r="K1086" i="20"/>
  <c r="K1122" i="20"/>
  <c r="K1154" i="20"/>
  <c r="K1186" i="20"/>
  <c r="K1230" i="20"/>
  <c r="K1261" i="20"/>
  <c r="K1292" i="20"/>
  <c r="K1323" i="20"/>
  <c r="K1352" i="20"/>
  <c r="K1368" i="20"/>
  <c r="K1397" i="20"/>
  <c r="K1427" i="20"/>
  <c r="K1458" i="20"/>
  <c r="K1490" i="20"/>
  <c r="K1522" i="20"/>
  <c r="K1554" i="20"/>
  <c r="K1586" i="20"/>
  <c r="K1634" i="20"/>
  <c r="K1648" i="20"/>
  <c r="K1696" i="20"/>
  <c r="K1712" i="20"/>
  <c r="K1759" i="20"/>
  <c r="K1789" i="20"/>
  <c r="K1819" i="20"/>
  <c r="K1863" i="20"/>
  <c r="K1879" i="20"/>
  <c r="K1908" i="20"/>
  <c r="K1938" i="20"/>
  <c r="K1984" i="20"/>
  <c r="K2016" i="20"/>
  <c r="J19" i="20"/>
  <c r="J35" i="20"/>
  <c r="J67" i="20"/>
  <c r="J99" i="20"/>
  <c r="J130" i="20"/>
  <c r="J160" i="20"/>
  <c r="J203" i="20"/>
  <c r="J219" i="20"/>
  <c r="J263" i="20"/>
  <c r="J279" i="20"/>
  <c r="J339" i="20"/>
  <c r="J355" i="20"/>
  <c r="J403" i="20"/>
  <c r="J419" i="20"/>
  <c r="J467" i="20"/>
  <c r="J483" i="20"/>
  <c r="J523" i="20"/>
  <c r="J549" i="20"/>
  <c r="J581" i="20"/>
  <c r="J629" i="20"/>
  <c r="J645" i="20"/>
  <c r="J690" i="20"/>
  <c r="J706" i="20"/>
  <c r="J752" i="20"/>
  <c r="J768" i="20"/>
  <c r="J810" i="20"/>
  <c r="J840" i="20"/>
  <c r="J885" i="20"/>
  <c r="J917" i="20"/>
  <c r="J949" i="20"/>
  <c r="J965" i="20"/>
  <c r="J997" i="20"/>
  <c r="J1045" i="20"/>
  <c r="J1061" i="20"/>
  <c r="J1091" i="20"/>
  <c r="J1107" i="20"/>
  <c r="J1155" i="20"/>
  <c r="J1171" i="20"/>
  <c r="J1231" i="20"/>
  <c r="J1247" i="20"/>
  <c r="J1293" i="20"/>
  <c r="J1309" i="20"/>
  <c r="J1340" i="20"/>
  <c r="J1369" i="20"/>
  <c r="J1398" i="20"/>
  <c r="J1428" i="20"/>
  <c r="J1475" i="20"/>
  <c r="J1507" i="20"/>
  <c r="J1523" i="20"/>
  <c r="J1571" i="20"/>
  <c r="J1587" i="20"/>
  <c r="J1653" i="20"/>
  <c r="K2101" i="20"/>
  <c r="K2133" i="20"/>
  <c r="K2149" i="20"/>
  <c r="K2199" i="20"/>
  <c r="K2231" i="20"/>
  <c r="K2247" i="20"/>
  <c r="K2294" i="20"/>
  <c r="K2310" i="20"/>
  <c r="K2355" i="20"/>
  <c r="K2386" i="20"/>
  <c r="K2415" i="20"/>
  <c r="K2444" i="20"/>
  <c r="K2474" i="20"/>
  <c r="K2504" i="20"/>
  <c r="K2551" i="20"/>
  <c r="K2567" i="20"/>
  <c r="K2615" i="20"/>
  <c r="K2631" i="20"/>
  <c r="K2663" i="20"/>
  <c r="K2695" i="20"/>
  <c r="J2192" i="20"/>
  <c r="J2252" i="20"/>
  <c r="J2329" i="20"/>
  <c r="J2376" i="20"/>
  <c r="J2463" i="20"/>
  <c r="J2525" i="20"/>
  <c r="J2568" i="20"/>
  <c r="J2632" i="20"/>
  <c r="J2692" i="20"/>
  <c r="J1584" i="20"/>
  <c r="J1632" i="20"/>
  <c r="J1666" i="20"/>
  <c r="J1698" i="20"/>
  <c r="J1714" i="20"/>
  <c r="J1761" i="20"/>
  <c r="J1791" i="20"/>
  <c r="J1835" i="20"/>
  <c r="J1865" i="20"/>
  <c r="J1881" i="20"/>
  <c r="J1924" i="20"/>
  <c r="J1954" i="20"/>
  <c r="J1970" i="20"/>
  <c r="J2002" i="20"/>
  <c r="J2050" i="20"/>
  <c r="J2066" i="20"/>
  <c r="J2118" i="20"/>
  <c r="J2150" i="20"/>
  <c r="J2204" i="20"/>
  <c r="J2272" i="20"/>
  <c r="J2333" i="20"/>
  <c r="J2395" i="20"/>
  <c r="J2467" i="20"/>
  <c r="J2513" i="20"/>
  <c r="J2580" i="20"/>
  <c r="J2660" i="20"/>
  <c r="K2030" i="20"/>
  <c r="K2062" i="20"/>
  <c r="K2094" i="20"/>
  <c r="K2126" i="20"/>
  <c r="K2170" i="20"/>
  <c r="K2204" i="20"/>
  <c r="K2236" i="20"/>
  <c r="K2252" i="20"/>
  <c r="K2299" i="20"/>
  <c r="K2315" i="20"/>
  <c r="K2360" i="20"/>
  <c r="K2376" i="20"/>
  <c r="K2420" i="20"/>
  <c r="K2463" i="20"/>
  <c r="K2493" i="20"/>
  <c r="K2525" i="20"/>
  <c r="K2556" i="20"/>
  <c r="K2588" i="20"/>
  <c r="K2604" i="20"/>
  <c r="K2652" i="20"/>
  <c r="K2684" i="20"/>
  <c r="J2365" i="20"/>
  <c r="J2472" i="20"/>
  <c r="J2534" i="20"/>
  <c r="J2577" i="20"/>
  <c r="J2657" i="20"/>
  <c r="J2642" i="20"/>
  <c r="J1703" i="20"/>
  <c r="J1735" i="20"/>
  <c r="J1780" i="20"/>
  <c r="J1810" i="20"/>
  <c r="J1826" i="20"/>
  <c r="J1870" i="20"/>
  <c r="J1886" i="20"/>
  <c r="J1929" i="20"/>
  <c r="J1959" i="20"/>
  <c r="J1991" i="20"/>
  <c r="J2023" i="20"/>
  <c r="J2055" i="20"/>
  <c r="J2087" i="20"/>
  <c r="J2135" i="20"/>
  <c r="J2155" i="20"/>
  <c r="J2185" i="20"/>
  <c r="J2217" i="20"/>
  <c r="J2265" i="20"/>
  <c r="J2281" i="20"/>
  <c r="J2312" i="20"/>
  <c r="J2357" i="20"/>
  <c r="J2377" i="20"/>
  <c r="J2429" i="20"/>
  <c r="J2502" i="20"/>
  <c r="J2550" i="20"/>
  <c r="J2613" i="20"/>
  <c r="J2697" i="20"/>
  <c r="K2031" i="20"/>
  <c r="K2079" i="20"/>
  <c r="K2095" i="20"/>
  <c r="K2127" i="20"/>
  <c r="K2171" i="20"/>
  <c r="K2189" i="20"/>
  <c r="K2237" i="20"/>
  <c r="K2253" i="20"/>
  <c r="K2285" i="20"/>
  <c r="K2330" i="20"/>
  <c r="K2346" i="20"/>
  <c r="K2377" i="20"/>
  <c r="K2408" i="20"/>
  <c r="K2464" i="20"/>
  <c r="K2480" i="20"/>
  <c r="K2526" i="20"/>
  <c r="K2557" i="20"/>
  <c r="K2589" i="20"/>
  <c r="K2621" i="20"/>
  <c r="K2637" i="20"/>
  <c r="K2685" i="20"/>
  <c r="J2190" i="20"/>
  <c r="J2254" i="20"/>
  <c r="J2331" i="20"/>
  <c r="J2397" i="20"/>
  <c r="J2473" i="20"/>
  <c r="J2515" i="20"/>
  <c r="J2598" i="20"/>
  <c r="J2670" i="20"/>
  <c r="J1582" i="20"/>
  <c r="J1618" i="20"/>
  <c r="J1664" i="20"/>
  <c r="J1696" i="20"/>
  <c r="J1712" i="20"/>
  <c r="J1744" i="20"/>
  <c r="J1789" i="20"/>
  <c r="J1833" i="20"/>
  <c r="J1849" i="20"/>
  <c r="J1879" i="20"/>
  <c r="J1908" i="20"/>
  <c r="J1938" i="20"/>
  <c r="J1984" i="20"/>
  <c r="J2016" i="20"/>
  <c r="J2048" i="20"/>
  <c r="J2080" i="20"/>
  <c r="J2112" i="20"/>
  <c r="J2148" i="20"/>
  <c r="J2198" i="20"/>
  <c r="J2242" i="20"/>
  <c r="J2301" i="20"/>
  <c r="J2362" i="20"/>
  <c r="J2435" i="20"/>
  <c r="J2477" i="20"/>
  <c r="J2539" i="20"/>
  <c r="J2618" i="20"/>
  <c r="J2690" i="20"/>
  <c r="K2056" i="20"/>
  <c r="K2088" i="20"/>
  <c r="K2120" i="20"/>
  <c r="K2152" i="20"/>
  <c r="K2186" i="20"/>
  <c r="K2234" i="20"/>
  <c r="K2250" i="20"/>
  <c r="K2282" i="20"/>
  <c r="K2313" i="20"/>
  <c r="K2358" i="20"/>
  <c r="K2389" i="20"/>
  <c r="K2418" i="20"/>
  <c r="K2434" i="20"/>
  <c r="K2491" i="20"/>
  <c r="K2507" i="20"/>
  <c r="K2554" i="20"/>
  <c r="K2570" i="20"/>
  <c r="K2618" i="20"/>
  <c r="K2650" i="20"/>
  <c r="K2682" i="20"/>
  <c r="J2314" i="20"/>
  <c r="J2386" i="20"/>
  <c r="J2440" i="20"/>
  <c r="J2496" i="20"/>
  <c r="J2563" i="20"/>
  <c r="J2627" i="20"/>
  <c r="J2691" i="20"/>
  <c r="J1689" i="20"/>
  <c r="J1721" i="20"/>
  <c r="J1752" i="20"/>
  <c r="J1782" i="20"/>
  <c r="J1812" i="20"/>
  <c r="J1842" i="20"/>
  <c r="J1872" i="20"/>
  <c r="J1915" i="20"/>
  <c r="J1945" i="20"/>
  <c r="J1961" i="20"/>
  <c r="J2009" i="20"/>
  <c r="J2025" i="20"/>
  <c r="J2073" i="20"/>
  <c r="J2089" i="20"/>
  <c r="J2121" i="20"/>
  <c r="J2157" i="20"/>
  <c r="J2199" i="20"/>
  <c r="J2215" i="20"/>
  <c r="J2247" i="20"/>
  <c r="J2294" i="20"/>
  <c r="J2310" i="20"/>
  <c r="J2379" i="20"/>
  <c r="J2456" i="20"/>
  <c r="J2591" i="20"/>
  <c r="K731" i="20"/>
  <c r="K842" i="20"/>
  <c r="K903" i="20"/>
  <c r="K983" i="20"/>
  <c r="K1031" i="20"/>
  <c r="K1087" i="20"/>
  <c r="K1141" i="20"/>
  <c r="K1161" i="20"/>
  <c r="K1229" i="20"/>
  <c r="K1264" i="20"/>
  <c r="K1284" i="20"/>
  <c r="K1351" i="20"/>
  <c r="K1371" i="20"/>
  <c r="K1433" i="20"/>
  <c r="K1457" i="20"/>
  <c r="K1525" i="20"/>
  <c r="K1561" i="20"/>
  <c r="K1593" i="20"/>
  <c r="K1605" i="20"/>
  <c r="K1655" i="20"/>
  <c r="K1671" i="20"/>
  <c r="K1703" i="20"/>
  <c r="K1750" i="20"/>
  <c r="K1780" i="20"/>
  <c r="K1796" i="20"/>
  <c r="K1826" i="20"/>
  <c r="K1870" i="20"/>
  <c r="K1886" i="20"/>
  <c r="K1943" i="20"/>
  <c r="K1975" i="20"/>
  <c r="K2007" i="20"/>
  <c r="J18" i="20"/>
  <c r="J50" i="20"/>
  <c r="J82" i="20"/>
  <c r="J113" i="20"/>
  <c r="J143" i="20"/>
  <c r="J173" i="20"/>
  <c r="J202" i="20"/>
  <c r="J218" i="20"/>
  <c r="J248" i="20"/>
  <c r="J278" i="20"/>
  <c r="J322" i="20"/>
  <c r="J370" i="20"/>
  <c r="J402" i="20"/>
  <c r="J434" i="20"/>
  <c r="J466" i="20"/>
  <c r="J498" i="20"/>
  <c r="J514" i="20"/>
  <c r="J548" i="20"/>
  <c r="J596" i="20"/>
  <c r="J612" i="20"/>
  <c r="J659" i="20"/>
  <c r="J675" i="20"/>
  <c r="J720" i="20"/>
  <c r="J736" i="20"/>
  <c r="J780" i="20"/>
  <c r="J796" i="20"/>
  <c r="J839" i="20"/>
  <c r="J855" i="20"/>
  <c r="J916" i="20"/>
  <c r="J932" i="20"/>
  <c r="J980" i="20"/>
  <c r="J1012" i="20"/>
  <c r="J1044" i="20"/>
  <c r="J1064" i="20"/>
  <c r="J1086" i="20"/>
  <c r="J1106" i="20"/>
  <c r="J1154" i="20"/>
  <c r="J1170" i="20"/>
  <c r="J1230" i="20"/>
  <c r="J1246" i="20"/>
  <c r="J1277" i="20"/>
  <c r="J1308" i="20"/>
  <c r="J1352" i="20"/>
  <c r="J1368" i="20"/>
  <c r="J1397" i="20"/>
  <c r="J1427" i="20"/>
  <c r="J1474" i="20"/>
  <c r="J1490" i="20"/>
  <c r="J1538" i="20"/>
  <c r="K2" i="20"/>
  <c r="K50" i="20"/>
  <c r="K82" i="20"/>
  <c r="K113" i="20"/>
  <c r="K143" i="20"/>
  <c r="K159" i="20"/>
  <c r="K202" i="20"/>
  <c r="K232" i="20"/>
  <c r="K248" i="20"/>
  <c r="K292" i="20"/>
  <c r="K322" i="20"/>
  <c r="K370" i="20"/>
  <c r="K386" i="20"/>
  <c r="K434" i="20"/>
  <c r="K450" i="20"/>
  <c r="K498" i="20"/>
  <c r="K514" i="20"/>
  <c r="K564" i="20"/>
  <c r="K580" i="20"/>
  <c r="K628" i="20"/>
  <c r="K659" i="20"/>
  <c r="K689" i="20"/>
  <c r="K720" i="20"/>
  <c r="K751" i="20"/>
  <c r="K780" i="20"/>
  <c r="K809" i="20"/>
  <c r="K825" i="20"/>
  <c r="K870" i="20"/>
  <c r="K900" i="20"/>
  <c r="K948" i="20"/>
  <c r="K964" i="20"/>
  <c r="K1012" i="20"/>
  <c r="K1028" i="20"/>
  <c r="K1060" i="20"/>
  <c r="K1084" i="20"/>
  <c r="K1106" i="20"/>
  <c r="K1138" i="20"/>
  <c r="K1170" i="20"/>
  <c r="K1215" i="20"/>
  <c r="K1246" i="20"/>
  <c r="K1277" i="20"/>
  <c r="K1308" i="20"/>
  <c r="K1339" i="20"/>
  <c r="K1381" i="20"/>
  <c r="K1411" i="20"/>
  <c r="K1442" i="20"/>
  <c r="K1474" i="20"/>
  <c r="K1506" i="20"/>
  <c r="K1538" i="20"/>
  <c r="K1570" i="20"/>
  <c r="K1602" i="20"/>
  <c r="K1636" i="20"/>
  <c r="K1652" i="20"/>
  <c r="K1700" i="20"/>
  <c r="K1732" i="20"/>
  <c r="K1763" i="20"/>
  <c r="K1793" i="20"/>
  <c r="K1837" i="20"/>
  <c r="K1853" i="20"/>
  <c r="K1896" i="20"/>
  <c r="K1912" i="20"/>
  <c r="K1956" i="20"/>
  <c r="K1988" i="20"/>
  <c r="K2004" i="20"/>
  <c r="J7" i="20"/>
  <c r="J39" i="20"/>
  <c r="J71" i="20"/>
  <c r="J118" i="20"/>
  <c r="J134" i="20"/>
  <c r="J178" i="20"/>
  <c r="J207" i="20"/>
  <c r="J223" i="20"/>
  <c r="J281" i="20"/>
  <c r="J297" i="20"/>
  <c r="J343" i="20"/>
  <c r="J359" i="20"/>
  <c r="J407" i="20"/>
  <c r="J423" i="20"/>
  <c r="J471" i="20"/>
  <c r="J487" i="20"/>
  <c r="J515" i="20"/>
  <c r="J565" i="20"/>
  <c r="J597" i="20"/>
  <c r="J613" i="20"/>
  <c r="J660" i="20"/>
  <c r="J676" i="20"/>
  <c r="J721" i="20"/>
  <c r="J737" i="20"/>
  <c r="J781" i="20"/>
  <c r="J797" i="20"/>
  <c r="J826" i="20"/>
  <c r="J871" i="20"/>
  <c r="J901" i="20"/>
  <c r="J933" i="20"/>
  <c r="J981" i="20"/>
  <c r="J1013" i="20"/>
  <c r="J1029" i="20"/>
  <c r="J1069" i="20"/>
  <c r="J1095" i="20"/>
  <c r="J1143" i="20"/>
  <c r="J1159" i="20"/>
  <c r="J1204" i="20"/>
  <c r="J1220" i="20"/>
  <c r="J1266" i="20"/>
  <c r="J1282" i="20"/>
  <c r="J1328" i="20"/>
  <c r="J1357" i="20"/>
  <c r="J1400" i="20"/>
  <c r="J1431" i="20"/>
  <c r="J1463" i="20"/>
  <c r="J1495" i="20"/>
  <c r="J1527" i="20"/>
  <c r="J1559" i="20"/>
  <c r="J1575" i="20"/>
  <c r="J1611" i="20"/>
  <c r="J1657" i="20"/>
  <c r="K2089" i="20"/>
  <c r="K2137" i="20"/>
  <c r="K2157" i="20"/>
  <c r="K2183" i="20"/>
  <c r="K2215" i="20"/>
  <c r="K2263" i="20"/>
  <c r="K2279" i="20"/>
  <c r="K2324" i="20"/>
  <c r="K2340" i="20"/>
  <c r="K2371" i="20"/>
  <c r="K2402" i="20"/>
  <c r="K2431" i="20"/>
  <c r="K2460" i="20"/>
  <c r="K2520" i="20"/>
  <c r="K2536" i="20"/>
  <c r="K2583" i="20"/>
  <c r="K2599" i="20"/>
  <c r="K2647" i="20"/>
  <c r="K2679" i="20"/>
  <c r="K2699" i="20"/>
  <c r="J2232" i="20"/>
  <c r="J2276" i="20"/>
  <c r="J2352" i="20"/>
  <c r="J2412" i="20"/>
  <c r="J2457" i="20"/>
  <c r="J2517" i="20"/>
  <c r="J2592" i="20"/>
  <c r="J2656" i="20"/>
  <c r="J1588" i="20"/>
  <c r="J1612" i="20"/>
  <c r="J1630" i="20"/>
  <c r="J1650" i="20"/>
  <c r="J1682" i="20"/>
  <c r="J1730" i="20"/>
  <c r="J1746" i="20"/>
  <c r="J1805" i="20"/>
  <c r="J1821" i="20"/>
  <c r="J1851" i="20"/>
  <c r="J1894" i="20"/>
  <c r="J1910" i="20"/>
  <c r="J1940" i="20"/>
  <c r="J1986" i="20"/>
  <c r="J2018" i="20"/>
  <c r="J2034" i="20"/>
  <c r="J2082" i="20"/>
  <c r="J2134" i="20"/>
  <c r="J2154" i="20"/>
  <c r="J2188" i="20"/>
  <c r="J2256" i="20"/>
  <c r="J2319" i="20"/>
  <c r="J2380" i="20"/>
  <c r="J2453" i="20"/>
  <c r="J2529" i="20"/>
  <c r="J2596" i="20"/>
  <c r="J2644" i="20"/>
  <c r="K2046" i="20"/>
  <c r="K2078" i="20"/>
  <c r="K2110" i="20"/>
  <c r="K2142" i="20"/>
  <c r="K2162" i="20"/>
  <c r="K2192" i="20"/>
  <c r="K2240" i="20"/>
  <c r="K2256" i="20"/>
  <c r="K2303" i="20"/>
  <c r="K2333" i="20"/>
  <c r="K2349" i="20"/>
  <c r="K2395" i="20"/>
  <c r="K2424" i="20"/>
  <c r="K2467" i="20"/>
  <c r="K2483" i="20"/>
  <c r="K2529" i="20"/>
  <c r="K2560" i="20"/>
  <c r="K2576" i="20"/>
  <c r="K2608" i="20"/>
  <c r="K2656" i="20"/>
  <c r="K2672" i="20"/>
  <c r="J2417" i="20"/>
  <c r="J2494" i="20"/>
  <c r="J2557" i="20"/>
  <c r="J2601" i="20"/>
  <c r="J2665" i="20"/>
  <c r="J1675" i="20"/>
  <c r="J1723" i="20"/>
  <c r="J1739" i="20"/>
  <c r="J1784" i="20"/>
  <c r="J1800" i="20"/>
  <c r="J1844" i="20"/>
  <c r="J1860" i="20"/>
  <c r="J1917" i="20"/>
  <c r="J1947" i="20"/>
  <c r="J1979" i="20"/>
  <c r="J2011" i="20"/>
  <c r="J2043" i="20"/>
  <c r="J2075" i="20"/>
  <c r="J2091" i="20"/>
  <c r="J2139" i="20"/>
  <c r="J2151" i="20"/>
  <c r="J2201" i="20"/>
  <c r="J2233" i="20"/>
  <c r="J2249" i="20"/>
  <c r="J2296" i="20"/>
  <c r="J2326" i="20"/>
  <c r="J2342" i="20"/>
  <c r="J2392" i="20"/>
  <c r="J2442" i="20"/>
  <c r="J2488" i="20"/>
  <c r="J2565" i="20"/>
  <c r="J2629" i="20"/>
  <c r="J2701" i="20"/>
  <c r="K2047" i="20"/>
  <c r="K2063" i="20"/>
  <c r="K2111" i="20"/>
  <c r="K2143" i="20"/>
  <c r="K2167" i="20"/>
  <c r="K2193" i="20"/>
  <c r="K2225" i="20"/>
  <c r="K2273" i="20"/>
  <c r="K2289" i="20"/>
  <c r="K2334" i="20"/>
  <c r="K2350" i="20"/>
  <c r="K2409" i="20"/>
  <c r="K2438" i="20"/>
  <c r="K2454" i="20"/>
  <c r="K2498" i="20"/>
  <c r="K2514" i="20"/>
  <c r="K2561" i="20"/>
  <c r="K2577" i="20"/>
  <c r="K2609" i="20"/>
  <c r="K2641" i="20"/>
  <c r="K2689" i="20"/>
  <c r="J2214" i="20"/>
  <c r="J2293" i="20"/>
  <c r="J2358" i="20"/>
  <c r="J2418" i="20"/>
  <c r="J2481" i="20"/>
  <c r="J2558" i="20"/>
  <c r="J2622" i="20"/>
  <c r="J1554" i="20"/>
  <c r="J1602" i="20"/>
  <c r="J1636" i="20"/>
  <c r="J1648" i="20"/>
  <c r="J1680" i="20"/>
  <c r="J1728" i="20"/>
  <c r="J1759" i="20"/>
  <c r="J1775" i="20"/>
  <c r="J1819" i="20"/>
  <c r="J1863" i="20"/>
  <c r="J1892" i="20"/>
  <c r="J1922" i="20"/>
  <c r="J1952" i="20"/>
  <c r="J1968" i="20"/>
  <c r="J2000" i="20"/>
  <c r="J2032" i="20"/>
  <c r="J2064" i="20"/>
  <c r="J2096" i="20"/>
  <c r="J2132" i="20"/>
  <c r="J2182" i="20"/>
  <c r="J2226" i="20"/>
  <c r="J2286" i="20"/>
  <c r="J2347" i="20"/>
  <c r="J2422" i="20"/>
  <c r="J2491" i="20"/>
  <c r="J2554" i="20"/>
  <c r="J2602" i="20"/>
  <c r="J2674" i="20"/>
  <c r="K2072" i="20"/>
  <c r="K2104" i="20"/>
  <c r="K2136" i="20"/>
  <c r="K2156" i="20"/>
  <c r="K2202" i="20"/>
  <c r="K2218" i="20"/>
  <c r="K2266" i="20"/>
  <c r="K2297" i="20"/>
  <c r="K2327" i="20"/>
  <c r="K2343" i="20"/>
  <c r="K2374" i="20"/>
  <c r="K2405" i="20"/>
  <c r="K2447" i="20"/>
  <c r="K2477" i="20"/>
  <c r="K2523" i="20"/>
  <c r="K2539" i="20"/>
  <c r="K2586" i="20"/>
  <c r="K2602" i="20"/>
  <c r="K2634" i="20"/>
  <c r="K2666" i="20"/>
  <c r="J2328" i="20"/>
  <c r="J2371" i="20"/>
  <c r="J2427" i="20"/>
  <c r="J2482" i="20"/>
  <c r="J2548" i="20"/>
  <c r="J2611" i="20"/>
  <c r="J2675" i="20"/>
  <c r="J1673" i="20"/>
  <c r="J1705" i="20"/>
  <c r="J1737" i="20"/>
  <c r="J1768" i="20"/>
  <c r="J1798" i="20"/>
  <c r="J1828" i="20"/>
  <c r="J1858" i="20"/>
  <c r="J1901" i="20"/>
  <c r="J1931" i="20"/>
  <c r="J1977" i="20"/>
  <c r="J1993" i="20"/>
  <c r="J2041" i="20"/>
  <c r="J2057" i="20"/>
  <c r="J2105" i="20"/>
  <c r="J2137" i="20"/>
  <c r="J2169" i="20"/>
  <c r="J2187" i="20"/>
  <c r="J2219" i="20"/>
  <c r="J2251" i="20"/>
  <c r="J2283" i="20"/>
  <c r="J2332" i="20"/>
  <c r="J2402" i="20"/>
  <c r="J2492" i="20"/>
  <c r="J2663" i="20"/>
  <c r="K631" i="20"/>
  <c r="K739" i="20"/>
  <c r="K850" i="20"/>
  <c r="K911" i="20"/>
  <c r="K975" i="20"/>
  <c r="K1039" i="20"/>
  <c r="K1083" i="20"/>
  <c r="K1129" i="20"/>
  <c r="K1165" i="20"/>
  <c r="K1214" i="20"/>
  <c r="K1253" i="20"/>
  <c r="K1288" i="20"/>
  <c r="K1338" i="20"/>
  <c r="K1388" i="20"/>
  <c r="K1437" i="20"/>
  <c r="K1473" i="20"/>
  <c r="K1529" i="20"/>
  <c r="K1545" i="20"/>
  <c r="K1577" i="20"/>
  <c r="K1625" i="20"/>
  <c r="K1659" i="20"/>
  <c r="K1675" i="20"/>
  <c r="K1707" i="20"/>
  <c r="K1739" i="20"/>
  <c r="K1784" i="20"/>
  <c r="K1814" i="20"/>
  <c r="K1830" i="20"/>
  <c r="K1874" i="20"/>
  <c r="K1903" i="20"/>
  <c r="K1933" i="20"/>
  <c r="K1963" i="20"/>
  <c r="K1995" i="20"/>
  <c r="J22" i="20"/>
  <c r="J38" i="20"/>
  <c r="J70" i="20"/>
  <c r="J102" i="20"/>
  <c r="J133" i="20"/>
  <c r="J163" i="20"/>
  <c r="J193" i="20"/>
  <c r="J222" i="20"/>
  <c r="J266" i="20"/>
  <c r="J296" i="20"/>
  <c r="J326" i="20"/>
  <c r="J358" i="20"/>
  <c r="J390" i="20"/>
  <c r="J438" i="20"/>
  <c r="J470" i="20"/>
  <c r="J502" i="20"/>
  <c r="J518" i="20"/>
  <c r="J564" i="20"/>
  <c r="J580" i="20"/>
  <c r="J628" i="20"/>
  <c r="J644" i="20"/>
  <c r="J689" i="20"/>
  <c r="J705" i="20"/>
  <c r="J751" i="20"/>
  <c r="J767" i="20"/>
  <c r="J809" i="20"/>
  <c r="J825" i="20"/>
  <c r="J870" i="20"/>
  <c r="J900" i="20"/>
  <c r="J948" i="20"/>
  <c r="J964" i="20"/>
  <c r="J996" i="20"/>
  <c r="J1028" i="20"/>
  <c r="J1060" i="20"/>
  <c r="J1094" i="20"/>
  <c r="J1142" i="20"/>
  <c r="J1158" i="20"/>
  <c r="J1203" i="20"/>
  <c r="J1219" i="20"/>
  <c r="J1265" i="20"/>
  <c r="J1281" i="20"/>
  <c r="J1327" i="20"/>
  <c r="J1343" i="20"/>
  <c r="J1385" i="20"/>
  <c r="J1415" i="20"/>
  <c r="J1462" i="20"/>
  <c r="J1494" i="20"/>
  <c r="J1526" i="20"/>
  <c r="J1558" i="20"/>
  <c r="K6" i="20"/>
  <c r="K54" i="20"/>
  <c r="K86" i="20"/>
  <c r="K117" i="20"/>
  <c r="K147" i="20"/>
  <c r="K163" i="20"/>
  <c r="K206" i="20"/>
  <c r="K236" i="20"/>
  <c r="K280" i="20"/>
  <c r="K296" i="20"/>
  <c r="K326" i="20"/>
  <c r="K358" i="20"/>
  <c r="K390" i="20"/>
  <c r="K422" i="20"/>
  <c r="K470" i="20"/>
  <c r="K502" i="20"/>
  <c r="K522" i="20"/>
  <c r="K548" i="20"/>
  <c r="K596" i="20"/>
  <c r="K612" i="20"/>
  <c r="K644" i="20"/>
  <c r="K675" i="20"/>
  <c r="K705" i="20"/>
  <c r="K736" i="20"/>
  <c r="K767" i="20"/>
  <c r="K796" i="20"/>
  <c r="K839" i="20"/>
  <c r="K855" i="20"/>
  <c r="K916" i="20"/>
  <c r="K932" i="20"/>
  <c r="K980" i="20"/>
  <c r="K996" i="20"/>
  <c r="K1044" i="20"/>
  <c r="K1068" i="20"/>
  <c r="K1110" i="20"/>
  <c r="K1126" i="20"/>
  <c r="K1174" i="20"/>
  <c r="K1190" i="20"/>
  <c r="K1234" i="20"/>
  <c r="K1250" i="20"/>
  <c r="K1296" i="20"/>
  <c r="K1312" i="20"/>
  <c r="K1343" i="20"/>
  <c r="K1372" i="20"/>
  <c r="K1415" i="20"/>
  <c r="K1446" i="20"/>
  <c r="K1478" i="20"/>
  <c r="K1510" i="20"/>
  <c r="K1542" i="20"/>
  <c r="K1574" i="20"/>
  <c r="K1610" i="20"/>
  <c r="K1635" i="20"/>
  <c r="K1668" i="20"/>
  <c r="K1684" i="20"/>
  <c r="K1716" i="20"/>
  <c r="K1777" i="20"/>
  <c r="K1807" i="20"/>
  <c r="K1823" i="20"/>
  <c r="K1867" i="20"/>
  <c r="K1883" i="20"/>
  <c r="K1926" i="20"/>
  <c r="K1942" i="20"/>
  <c r="K1972" i="20"/>
  <c r="K2020" i="20"/>
  <c r="J23" i="20"/>
  <c r="J55" i="20"/>
  <c r="J87" i="20"/>
  <c r="J103" i="20"/>
  <c r="J148" i="20"/>
  <c r="J164" i="20"/>
  <c r="J194" i="20"/>
  <c r="J237" i="20"/>
  <c r="J267" i="20"/>
  <c r="J311" i="20"/>
  <c r="J327" i="20"/>
  <c r="J375" i="20"/>
  <c r="J391" i="20"/>
  <c r="J439" i="20"/>
  <c r="J455" i="20"/>
  <c r="J503" i="20"/>
  <c r="J527" i="20"/>
  <c r="J569" i="20"/>
  <c r="J601" i="20"/>
  <c r="J633" i="20"/>
  <c r="J649" i="20"/>
  <c r="J694" i="20"/>
  <c r="J710" i="20"/>
  <c r="J756" i="20"/>
  <c r="J772" i="20"/>
  <c r="J828" i="20"/>
  <c r="J844" i="20"/>
  <c r="J889" i="20"/>
  <c r="J905" i="20"/>
  <c r="J953" i="20"/>
  <c r="J985" i="20"/>
  <c r="J1001" i="20"/>
  <c r="J1049" i="20"/>
  <c r="J1065" i="20"/>
  <c r="J1111" i="20"/>
  <c r="J1127" i="20"/>
  <c r="J1175" i="20"/>
  <c r="J1191" i="20"/>
  <c r="J1235" i="20"/>
  <c r="J1251" i="20"/>
  <c r="J1297" i="20"/>
  <c r="J1313" i="20"/>
  <c r="J1344" i="20"/>
  <c r="J1386" i="20"/>
  <c r="J1416" i="20"/>
  <c r="J1447" i="20"/>
  <c r="J1479" i="20"/>
  <c r="J1511" i="20"/>
  <c r="J1543" i="20"/>
  <c r="J1591" i="20"/>
  <c r="J1615" i="20"/>
  <c r="J1641" i="20"/>
  <c r="K2105" i="20"/>
  <c r="K2121" i="20"/>
  <c r="K2169" i="20"/>
  <c r="K2203" i="20"/>
  <c r="K2219" i="20"/>
  <c r="K2251" i="20"/>
  <c r="K2298" i="20"/>
  <c r="K2314" i="20"/>
  <c r="K2359" i="20"/>
  <c r="K2375" i="20"/>
  <c r="K2406" i="20"/>
  <c r="K2448" i="20"/>
  <c r="K2478" i="20"/>
  <c r="K2524" i="20"/>
  <c r="K2540" i="20"/>
  <c r="K2571" i="20"/>
  <c r="K2619" i="20"/>
  <c r="K2651" i="20"/>
  <c r="K2683" i="20"/>
  <c r="J2110" i="20"/>
  <c r="J2216" i="20"/>
  <c r="J2260" i="20"/>
  <c r="J2337" i="20"/>
  <c r="J2399" i="20"/>
  <c r="J2471" i="20"/>
  <c r="J2533" i="20"/>
  <c r="J2576" i="20"/>
  <c r="J2640" i="20"/>
  <c r="J1572" i="20"/>
  <c r="J1608" i="20"/>
  <c r="J1638" i="20"/>
  <c r="J1686" i="20"/>
  <c r="J1702" i="20"/>
  <c r="J1734" i="20"/>
  <c r="J1779" i="20"/>
  <c r="J1795" i="20"/>
  <c r="J1839" i="20"/>
  <c r="J1869" i="20"/>
  <c r="J1885" i="20"/>
  <c r="J1928" i="20"/>
  <c r="J1958" i="20"/>
  <c r="J1990" i="20"/>
  <c r="J2038" i="20"/>
  <c r="J2054" i="20"/>
  <c r="J2086" i="20"/>
  <c r="J2138" i="20"/>
  <c r="J2158" i="20"/>
  <c r="J2212" i="20"/>
  <c r="J2280" i="20"/>
  <c r="J2356" i="20"/>
  <c r="J2416" i="20"/>
  <c r="J2479" i="20"/>
  <c r="J2541" i="20"/>
  <c r="J2604" i="20"/>
  <c r="J2668" i="20"/>
  <c r="K2034" i="20"/>
  <c r="K2066" i="20"/>
  <c r="K2098" i="20"/>
  <c r="K2130" i="20"/>
  <c r="K2176" i="20"/>
  <c r="K2208" i="20"/>
  <c r="K2224" i="20"/>
  <c r="K2272" i="20"/>
  <c r="K2288" i="20"/>
  <c r="K2319" i="20"/>
  <c r="K2364" i="20"/>
  <c r="K2380" i="20"/>
  <c r="K2437" i="20"/>
  <c r="K2453" i="20"/>
  <c r="K2497" i="20"/>
  <c r="K2513" i="20"/>
  <c r="K2545" i="20"/>
  <c r="K2592" i="20"/>
  <c r="K2624" i="20"/>
  <c r="K2640" i="20"/>
  <c r="K2688" i="20"/>
  <c r="J2404" i="20"/>
  <c r="J2480" i="20"/>
  <c r="J2542" i="20"/>
  <c r="J2617" i="20"/>
  <c r="J2681" i="20"/>
  <c r="J1691" i="20"/>
  <c r="J1707" i="20"/>
  <c r="J1754" i="20"/>
  <c r="J1770" i="20"/>
  <c r="J1814" i="20"/>
  <c r="J1830" i="20"/>
  <c r="J1874" i="20"/>
  <c r="J1903" i="20"/>
  <c r="J1933" i="20"/>
  <c r="J1963" i="20"/>
  <c r="J1995" i="20"/>
  <c r="J2027" i="20"/>
  <c r="J2059" i="20"/>
  <c r="J2107" i="20"/>
  <c r="J2123" i="20"/>
  <c r="J2167" i="20"/>
  <c r="J2189" i="20"/>
  <c r="J2237" i="20"/>
  <c r="J2269" i="20"/>
  <c r="J2300" i="20"/>
  <c r="J2316" i="20"/>
  <c r="J2361" i="20"/>
  <c r="J2396" i="20"/>
  <c r="J2464" i="20"/>
  <c r="J2526" i="20"/>
  <c r="J2573" i="20"/>
  <c r="J2637" i="20"/>
  <c r="J2662" i="20"/>
  <c r="K2035" i="20"/>
  <c r="K2067" i="20"/>
  <c r="K2099" i="20"/>
  <c r="K2131" i="20"/>
  <c r="K2181" i="20"/>
  <c r="K2209" i="20"/>
  <c r="K2241" i="20"/>
  <c r="K2257" i="20"/>
  <c r="K2304" i="20"/>
  <c r="K2320" i="20"/>
  <c r="K2365" i="20"/>
  <c r="K2396" i="20"/>
  <c r="K2425" i="20"/>
  <c r="K2468" i="20"/>
  <c r="K2484" i="20"/>
  <c r="K2530" i="20"/>
  <c r="K2546" i="20"/>
  <c r="K2593" i="20"/>
  <c r="K2625" i="20"/>
  <c r="K2657" i="20"/>
  <c r="K2673" i="20"/>
  <c r="J2230" i="20"/>
  <c r="J2278" i="20"/>
  <c r="J2343" i="20"/>
  <c r="J2405" i="20"/>
  <c r="J2495" i="20"/>
  <c r="J2543" i="20"/>
  <c r="J2606" i="20"/>
  <c r="J1570" i="20"/>
  <c r="J1586" i="20"/>
  <c r="J1635" i="20"/>
  <c r="J1652" i="20"/>
  <c r="J1700" i="20"/>
  <c r="J1716" i="20"/>
  <c r="J1777" i="20"/>
  <c r="J1807" i="20"/>
  <c r="J1837" i="20"/>
  <c r="J1867" i="20"/>
  <c r="J1896" i="20"/>
  <c r="J1912" i="20"/>
  <c r="J1956" i="20"/>
  <c r="J1972" i="20"/>
  <c r="J2020" i="20"/>
  <c r="J2052" i="20"/>
  <c r="J2084" i="20"/>
  <c r="J2116" i="20"/>
  <c r="J2152" i="20"/>
  <c r="J2202" i="20"/>
  <c r="J2266" i="20"/>
  <c r="J2327" i="20"/>
  <c r="J2385" i="20"/>
  <c r="J2439" i="20"/>
  <c r="J2485" i="20"/>
  <c r="J2562" i="20"/>
  <c r="J2610" i="20"/>
  <c r="J2694" i="20"/>
  <c r="K2076" i="20"/>
  <c r="K2108" i="20"/>
  <c r="K2140" i="20"/>
  <c r="K2160" i="20"/>
  <c r="K2190" i="20"/>
  <c r="K2238" i="20"/>
  <c r="K2254" i="20"/>
  <c r="K2301" i="20"/>
  <c r="K2331" i="20"/>
  <c r="K2362" i="20"/>
  <c r="K2393" i="20"/>
  <c r="K2435" i="20"/>
  <c r="K2451" i="20"/>
  <c r="K2495" i="20"/>
  <c r="K2527" i="20"/>
  <c r="K2543" i="20"/>
  <c r="K2574" i="20"/>
  <c r="K2606" i="20"/>
  <c r="K2654" i="20"/>
  <c r="K2670" i="20"/>
  <c r="J2344" i="20"/>
  <c r="J2390" i="20"/>
  <c r="J2448" i="20"/>
  <c r="J2524" i="20"/>
  <c r="J2587" i="20"/>
  <c r="J2635" i="20"/>
  <c r="J1645" i="20"/>
  <c r="J1693" i="20"/>
  <c r="J1725" i="20"/>
  <c r="J1741" i="20"/>
  <c r="J1786" i="20"/>
  <c r="J1802" i="20"/>
  <c r="J1846" i="20"/>
  <c r="J1889" i="20"/>
  <c r="J1919" i="20"/>
  <c r="J1949" i="20"/>
  <c r="J1981" i="20"/>
  <c r="J2013" i="20"/>
  <c r="J2029" i="20"/>
  <c r="J2061" i="20"/>
  <c r="J2093" i="20"/>
  <c r="J2125" i="20"/>
  <c r="J2161" i="20"/>
  <c r="J2203" i="20"/>
  <c r="J2235" i="20"/>
  <c r="J2267" i="20"/>
  <c r="J2298" i="20"/>
  <c r="J2318" i="20"/>
  <c r="J2415" i="20"/>
  <c r="J2478" i="20"/>
  <c r="J2679" i="20"/>
  <c r="K623" i="20"/>
  <c r="K762" i="20"/>
  <c r="K865" i="20"/>
  <c r="K927" i="20"/>
  <c r="K991" i="20"/>
  <c r="K1055" i="20"/>
  <c r="K1093" i="20"/>
  <c r="K1145" i="20"/>
  <c r="K1169" i="20"/>
  <c r="K1218" i="20"/>
  <c r="K1268" i="20"/>
  <c r="K1307" i="20"/>
  <c r="K1342" i="20"/>
  <c r="K1402" i="20"/>
  <c r="K1426" i="20"/>
  <c r="K1493" i="20"/>
  <c r="K1513" i="20"/>
  <c r="K1565" i="20"/>
  <c r="K1581" i="20"/>
  <c r="K1621" i="20"/>
  <c r="K1643" i="20"/>
  <c r="K1691" i="20"/>
  <c r="K1723" i="20"/>
  <c r="K1754" i="20"/>
  <c r="K1770" i="20"/>
  <c r="K1800" i="20"/>
  <c r="K1844" i="20"/>
  <c r="K1860" i="20"/>
  <c r="K1917" i="20"/>
  <c r="K1947" i="20"/>
  <c r="K1979" i="20"/>
  <c r="K2011" i="20"/>
  <c r="J6" i="20"/>
  <c r="J54" i="20"/>
  <c r="J86" i="20"/>
  <c r="J117" i="20"/>
  <c r="J147" i="20"/>
  <c r="J177" i="20"/>
  <c r="J206" i="20"/>
  <c r="J236" i="20"/>
  <c r="J280" i="20"/>
  <c r="J310" i="20"/>
  <c r="J342" i="20"/>
  <c r="J374" i="20"/>
  <c r="J406" i="20"/>
  <c r="J422" i="20"/>
  <c r="J454" i="20"/>
  <c r="J486" i="20"/>
  <c r="J530" i="20"/>
  <c r="J568" i="20"/>
  <c r="J600" i="20"/>
  <c r="J632" i="20"/>
  <c r="J648" i="20"/>
  <c r="J693" i="20"/>
  <c r="J724" i="20"/>
  <c r="J755" i="20"/>
  <c r="J771" i="20"/>
  <c r="J827" i="20"/>
  <c r="J843" i="20"/>
  <c r="J888" i="20"/>
  <c r="J904" i="20"/>
  <c r="J952" i="20"/>
  <c r="J968" i="20"/>
  <c r="J1000" i="20"/>
  <c r="J1048" i="20"/>
  <c r="J1068" i="20"/>
  <c r="J1110" i="20"/>
  <c r="J1126" i="20"/>
  <c r="J1174" i="20"/>
  <c r="J1190" i="20"/>
  <c r="J1234" i="20"/>
  <c r="J1250" i="20"/>
  <c r="J1296" i="20"/>
  <c r="J1312" i="20"/>
  <c r="J1356" i="20"/>
  <c r="J1372" i="20"/>
  <c r="J1430" i="20"/>
  <c r="J1446" i="20"/>
  <c r="J1478" i="20"/>
  <c r="J1510" i="20"/>
  <c r="J1542" i="20"/>
  <c r="K22" i="20"/>
  <c r="K38" i="20"/>
  <c r="K70" i="20"/>
  <c r="K102" i="20"/>
  <c r="K133" i="20"/>
  <c r="K177" i="20"/>
  <c r="K193" i="20"/>
  <c r="K222" i="20"/>
  <c r="K266" i="20"/>
  <c r="K310" i="20"/>
  <c r="K342" i="20"/>
  <c r="K374" i="20"/>
  <c r="K406" i="20"/>
  <c r="K438" i="20"/>
  <c r="K454" i="20"/>
  <c r="K486" i="20"/>
  <c r="K530" i="20"/>
  <c r="K568" i="20"/>
  <c r="K584" i="20"/>
  <c r="K632" i="20"/>
  <c r="K663" i="20"/>
  <c r="K693" i="20"/>
  <c r="K724" i="20"/>
  <c r="K755" i="20"/>
  <c r="K784" i="20"/>
  <c r="K827" i="20"/>
  <c r="K858" i="20"/>
  <c r="K888" i="20"/>
  <c r="K904" i="20"/>
  <c r="K952" i="20"/>
  <c r="K968" i="20"/>
  <c r="K1016" i="20"/>
  <c r="K1032" i="20"/>
  <c r="K1064" i="20"/>
  <c r="K1094" i="20"/>
  <c r="K1142" i="20"/>
  <c r="K1158" i="20"/>
  <c r="K1203" i="20"/>
  <c r="K1219" i="20"/>
  <c r="K1265" i="20"/>
  <c r="K1281" i="20"/>
  <c r="K1327" i="20"/>
  <c r="K1356" i="20"/>
  <c r="K1385" i="20"/>
  <c r="K1430" i="20"/>
  <c r="K1462" i="20"/>
  <c r="K1494" i="20"/>
  <c r="K1526" i="20"/>
  <c r="K1558" i="20"/>
  <c r="K1590" i="20"/>
  <c r="K1606" i="20"/>
  <c r="K1656" i="20"/>
  <c r="K1672" i="20"/>
  <c r="K1704" i="20"/>
  <c r="K1736" i="20"/>
  <c r="K1781" i="20"/>
  <c r="K1797" i="20"/>
  <c r="K1841" i="20"/>
  <c r="K1857" i="20"/>
  <c r="K1887" i="20"/>
  <c r="K1944" i="20"/>
  <c r="K1960" i="20"/>
  <c r="K1992" i="20"/>
  <c r="K2024" i="20"/>
  <c r="J27" i="20"/>
  <c r="J59" i="20"/>
  <c r="J91" i="20"/>
  <c r="J122" i="20"/>
  <c r="J152" i="20"/>
  <c r="J168" i="20"/>
  <c r="J225" i="20"/>
  <c r="J241" i="20"/>
  <c r="J285" i="20"/>
  <c r="J301" i="20"/>
  <c r="J347" i="20"/>
  <c r="J363" i="20"/>
  <c r="J411" i="20"/>
  <c r="J427" i="20"/>
  <c r="J475" i="20"/>
  <c r="J491" i="20"/>
  <c r="J535" i="20"/>
  <c r="J553" i="20"/>
  <c r="J585" i="20"/>
  <c r="J617" i="20"/>
  <c r="J664" i="20"/>
  <c r="J680" i="20"/>
  <c r="J725" i="20"/>
  <c r="J741" i="20"/>
  <c r="J785" i="20"/>
  <c r="J814" i="20"/>
  <c r="J859" i="20"/>
  <c r="J875" i="20"/>
  <c r="J921" i="20"/>
  <c r="J937" i="20"/>
  <c r="J969" i="20"/>
  <c r="J1017" i="20"/>
  <c r="J1033" i="20"/>
  <c r="J1077" i="20"/>
  <c r="J1099" i="20"/>
  <c r="J1147" i="20"/>
  <c r="J1163" i="20"/>
  <c r="J1208" i="20"/>
  <c r="J1224" i="20"/>
  <c r="J1270" i="20"/>
  <c r="J1286" i="20"/>
  <c r="J1332" i="20"/>
  <c r="J1361" i="20"/>
  <c r="J1404" i="20"/>
  <c r="J1420" i="20"/>
  <c r="J1451" i="20"/>
  <c r="J1483" i="20"/>
  <c r="J1515" i="20"/>
  <c r="J1547" i="20"/>
  <c r="J1579" i="20"/>
  <c r="J1607" i="20"/>
  <c r="K2061" i="20"/>
  <c r="K2109" i="20"/>
  <c r="K2125" i="20"/>
  <c r="K2161" i="20"/>
  <c r="K2187" i="20"/>
  <c r="K2235" i="20"/>
  <c r="K2267" i="20"/>
  <c r="K2283" i="20"/>
  <c r="K2328" i="20"/>
  <c r="K2344" i="20"/>
  <c r="K2390" i="20"/>
  <c r="K2419" i="20"/>
  <c r="K2462" i="20"/>
  <c r="K2492" i="20"/>
  <c r="K2508" i="20"/>
  <c r="K2555" i="20"/>
  <c r="K2587" i="20"/>
  <c r="K2603" i="20"/>
  <c r="K2635" i="20"/>
  <c r="K2667" i="20"/>
  <c r="J2094" i="20"/>
  <c r="J2240" i="20"/>
  <c r="J2299" i="20"/>
  <c r="J2360" i="20"/>
  <c r="J2420" i="20"/>
  <c r="J2461" i="20"/>
  <c r="J2537" i="20"/>
  <c r="J2616" i="20"/>
  <c r="J2680" i="20"/>
  <c r="J1592" i="20"/>
  <c r="J1604" i="20"/>
  <c r="J1654" i="20"/>
  <c r="J1670" i="20"/>
  <c r="J1718" i="20"/>
  <c r="J1749" i="20"/>
  <c r="J1765" i="20"/>
  <c r="J1809" i="20"/>
  <c r="J1825" i="20"/>
  <c r="J1855" i="20"/>
  <c r="J1898" i="20"/>
  <c r="J1914" i="20"/>
  <c r="J1974" i="20"/>
  <c r="J2006" i="20"/>
  <c r="J2022" i="20"/>
  <c r="J2070" i="20"/>
  <c r="J2102" i="20"/>
  <c r="J2122" i="20"/>
  <c r="J2166" i="20"/>
  <c r="J2196" i="20"/>
  <c r="J2295" i="20"/>
  <c r="J2341" i="20"/>
  <c r="J2403" i="20"/>
  <c r="J2493" i="20"/>
  <c r="J2556" i="20"/>
  <c r="J2620" i="20"/>
  <c r="J2684" i="20"/>
  <c r="K2050" i="20"/>
  <c r="K2082" i="20"/>
  <c r="K2114" i="20"/>
  <c r="K2146" i="20"/>
  <c r="K2178" i="20"/>
  <c r="K2196" i="20"/>
  <c r="K2228" i="20"/>
  <c r="K2276" i="20"/>
  <c r="K2307" i="20"/>
  <c r="K2337" i="20"/>
  <c r="K2368" i="20"/>
  <c r="K2399" i="20"/>
  <c r="K2441" i="20"/>
  <c r="K2457" i="20"/>
  <c r="K2501" i="20"/>
  <c r="K2517" i="20"/>
  <c r="K2549" i="20"/>
  <c r="K2580" i="20"/>
  <c r="K2628" i="20"/>
  <c r="K2660" i="20"/>
  <c r="K2676" i="20"/>
  <c r="J2425" i="20"/>
  <c r="J2498" i="20"/>
  <c r="J2561" i="20"/>
  <c r="J2609" i="20"/>
  <c r="J2673" i="20"/>
  <c r="J1679" i="20"/>
  <c r="J1727" i="20"/>
  <c r="J1743" i="20"/>
  <c r="J1788" i="20"/>
  <c r="J1818" i="20"/>
  <c r="J1862" i="20"/>
  <c r="J1878" i="20"/>
  <c r="J1921" i="20"/>
  <c r="J1951" i="20"/>
  <c r="J1983" i="20"/>
  <c r="J2015" i="20"/>
  <c r="J2047" i="20"/>
  <c r="J2079" i="20"/>
  <c r="J2095" i="20"/>
  <c r="J2143" i="20"/>
  <c r="J2171" i="20"/>
  <c r="J2205" i="20"/>
  <c r="J2221" i="20"/>
  <c r="J2253" i="20"/>
  <c r="J2285" i="20"/>
  <c r="J2330" i="20"/>
  <c r="J2346" i="20"/>
  <c r="J2409" i="20"/>
  <c r="J2450" i="20"/>
  <c r="J2510" i="20"/>
  <c r="J2589" i="20"/>
  <c r="J2653" i="20"/>
  <c r="J2678" i="20"/>
  <c r="K2051" i="20"/>
  <c r="K2083" i="20"/>
  <c r="K2115" i="20"/>
  <c r="K2147" i="20"/>
  <c r="K2180" i="20"/>
  <c r="K2213" i="20"/>
  <c r="K2229" i="20"/>
  <c r="K2277" i="20"/>
  <c r="K2308" i="20"/>
  <c r="K2338" i="20"/>
  <c r="K2384" i="20"/>
  <c r="K2413" i="20"/>
  <c r="K2442" i="20"/>
  <c r="K2458" i="20"/>
  <c r="K2488" i="20"/>
  <c r="K2518" i="20"/>
  <c r="K2565" i="20"/>
  <c r="K2597" i="20"/>
  <c r="K2629" i="20"/>
  <c r="K2661" i="20"/>
  <c r="K2693" i="20"/>
  <c r="J2238" i="20"/>
  <c r="J2305" i="20"/>
  <c r="J2381" i="20"/>
  <c r="J2443" i="20"/>
  <c r="J2489" i="20"/>
  <c r="J2582" i="20"/>
  <c r="J2646" i="20"/>
  <c r="J1590" i="20"/>
  <c r="J1614" i="20"/>
  <c r="J1634" i="20"/>
  <c r="J1668" i="20"/>
  <c r="J1684" i="20"/>
  <c r="J1732" i="20"/>
  <c r="J1763" i="20"/>
  <c r="J1793" i="20"/>
  <c r="J1823" i="20"/>
  <c r="J1853" i="20"/>
  <c r="J1883" i="20"/>
  <c r="J1926" i="20"/>
  <c r="J1942" i="20"/>
  <c r="J1988" i="20"/>
  <c r="J2004" i="20"/>
  <c r="J2036" i="20"/>
  <c r="J2068" i="20"/>
  <c r="J2100" i="20"/>
  <c r="J2160" i="20"/>
  <c r="J2186" i="20"/>
  <c r="J2250" i="20"/>
  <c r="J2313" i="20"/>
  <c r="J2370" i="20"/>
  <c r="J2426" i="20"/>
  <c r="J2499" i="20"/>
  <c r="J2547" i="20"/>
  <c r="J2626" i="20"/>
  <c r="J2698" i="20"/>
  <c r="K2060" i="20"/>
  <c r="K2092" i="20"/>
  <c r="K2124" i="20"/>
  <c r="K2172" i="20"/>
  <c r="K2206" i="20"/>
  <c r="K2222" i="20"/>
  <c r="K2270" i="20"/>
  <c r="K2286" i="20"/>
  <c r="K2317" i="20"/>
  <c r="K2347" i="20"/>
  <c r="K2378" i="20"/>
  <c r="K2422" i="20"/>
  <c r="K2465" i="20"/>
  <c r="K2481" i="20"/>
  <c r="K2511" i="20"/>
  <c r="K2558" i="20"/>
  <c r="K2590" i="20"/>
  <c r="K2622" i="20"/>
  <c r="K2638" i="20"/>
  <c r="K2686" i="20"/>
  <c r="J2359" i="20"/>
  <c r="J2375" i="20"/>
  <c r="J2462" i="20"/>
  <c r="J2508" i="20"/>
  <c r="J2571" i="20"/>
  <c r="J2651" i="20"/>
  <c r="J1661" i="20"/>
  <c r="J1677" i="20"/>
  <c r="J1709" i="20"/>
  <c r="J1756" i="20"/>
  <c r="J1772" i="20"/>
  <c r="J1816" i="20"/>
  <c r="J1832" i="20"/>
  <c r="J1876" i="20"/>
  <c r="J1905" i="20"/>
  <c r="J1935" i="20"/>
  <c r="J1965" i="20"/>
  <c r="J1997" i="20"/>
  <c r="J2045" i="20"/>
  <c r="J2077" i="20"/>
  <c r="J2109" i="20"/>
  <c r="J2141" i="20"/>
  <c r="J2165" i="20"/>
  <c r="J2191" i="20"/>
  <c r="J2223" i="20"/>
  <c r="J2271" i="20"/>
  <c r="J2287" i="20"/>
  <c r="J2336" i="20"/>
  <c r="J2423" i="20"/>
  <c r="J2500" i="20"/>
  <c r="J2544" i="20"/>
  <c r="K662" i="20"/>
  <c r="K783" i="20"/>
  <c r="K873" i="20"/>
  <c r="K951" i="20"/>
  <c r="K1015" i="20"/>
  <c r="K1059" i="20"/>
  <c r="K1113" i="20"/>
  <c r="K1133" i="20"/>
  <c r="K1185" i="20"/>
  <c r="K1237" i="20"/>
  <c r="K1272" i="20"/>
  <c r="K1322" i="20"/>
  <c r="K1346" i="20"/>
  <c r="K1406" i="20"/>
  <c r="K1441" i="20"/>
  <c r="K1497" i="20"/>
  <c r="K1517" i="20"/>
  <c r="K1549" i="20"/>
  <c r="K1597" i="20"/>
  <c r="K1617" i="20"/>
  <c r="K1663" i="20"/>
  <c r="K1695" i="20"/>
  <c r="K1711" i="20"/>
  <c r="K1758" i="20"/>
  <c r="K1774" i="20"/>
  <c r="K1818" i="20"/>
  <c r="K1848" i="20"/>
  <c r="K1891" i="20"/>
  <c r="K1907" i="20"/>
  <c r="K1937" i="20"/>
  <c r="K1967" i="20"/>
  <c r="K1999" i="20"/>
  <c r="J10" i="20"/>
  <c r="J58" i="20"/>
  <c r="J74" i="20"/>
  <c r="J121" i="20"/>
  <c r="J137" i="20"/>
  <c r="J181" i="20"/>
  <c r="J224" i="20"/>
  <c r="J254" i="20"/>
  <c r="J270" i="20"/>
  <c r="J314" i="20"/>
  <c r="J330" i="20"/>
  <c r="J378" i="20"/>
  <c r="J410" i="20"/>
  <c r="J426" i="20"/>
  <c r="J474" i="20"/>
  <c r="J490" i="20"/>
  <c r="J526" i="20"/>
  <c r="J552" i="20"/>
  <c r="J584" i="20"/>
  <c r="J616" i="20"/>
  <c r="J663" i="20"/>
  <c r="J679" i="20"/>
  <c r="J709" i="20"/>
  <c r="J740" i="20"/>
  <c r="J784" i="20"/>
  <c r="J813" i="20"/>
  <c r="J858" i="20"/>
  <c r="J874" i="20"/>
  <c r="J920" i="20"/>
  <c r="J936" i="20"/>
  <c r="J984" i="20"/>
  <c r="J1016" i="20"/>
  <c r="J1032" i="20"/>
  <c r="J1076" i="20"/>
  <c r="J1098" i="20"/>
  <c r="J1146" i="20"/>
  <c r="J1162" i="20"/>
  <c r="J1207" i="20"/>
  <c r="J1238" i="20"/>
  <c r="J1254" i="20"/>
  <c r="J1285" i="20"/>
  <c r="J1331" i="20"/>
  <c r="J1373" i="20"/>
  <c r="J1403" i="20"/>
  <c r="J1434" i="20"/>
  <c r="J1466" i="20"/>
  <c r="J1498" i="20"/>
  <c r="J1530" i="20"/>
  <c r="J1562" i="20"/>
  <c r="K10" i="20"/>
  <c r="K42" i="20"/>
  <c r="K74" i="20"/>
  <c r="K106" i="20"/>
  <c r="K137" i="20"/>
  <c r="K167" i="20"/>
  <c r="K210" i="20"/>
  <c r="K240" i="20"/>
  <c r="K270" i="20"/>
  <c r="K300" i="20"/>
  <c r="K330" i="20"/>
  <c r="K362" i="20"/>
  <c r="K394" i="20"/>
  <c r="K442" i="20"/>
  <c r="K474" i="20"/>
  <c r="K506" i="20"/>
  <c r="K534" i="20"/>
  <c r="K552" i="20"/>
  <c r="K600" i="20"/>
  <c r="K616" i="20"/>
  <c r="K648" i="20"/>
  <c r="K679" i="20"/>
  <c r="K709" i="20"/>
  <c r="K740" i="20"/>
  <c r="K771" i="20"/>
  <c r="K813" i="20"/>
  <c r="K843" i="20"/>
  <c r="K874" i="20"/>
  <c r="K920" i="20"/>
  <c r="K936" i="20"/>
  <c r="K984" i="20"/>
  <c r="K1000" i="20"/>
  <c r="K1048" i="20"/>
  <c r="K1072" i="20"/>
  <c r="K1114" i="20"/>
  <c r="K1130" i="20"/>
  <c r="K1178" i="20"/>
  <c r="K1194" i="20"/>
  <c r="K1238" i="20"/>
  <c r="K1254" i="20"/>
  <c r="K1300" i="20"/>
  <c r="K1316" i="20"/>
  <c r="K1360" i="20"/>
  <c r="K1389" i="20"/>
  <c r="K1419" i="20"/>
  <c r="K1450" i="20"/>
  <c r="K1498" i="20"/>
  <c r="K1530" i="20"/>
  <c r="K1546" i="20"/>
  <c r="K1578" i="20"/>
  <c r="K1614" i="20"/>
  <c r="K1640" i="20"/>
  <c r="K1688" i="20"/>
  <c r="K1720" i="20"/>
  <c r="K1751" i="20"/>
  <c r="K1767" i="20"/>
  <c r="K1811" i="20"/>
  <c r="K1827" i="20"/>
  <c r="K1871" i="20"/>
  <c r="K1900" i="20"/>
  <c r="K1930" i="20"/>
  <c r="K1976" i="20"/>
  <c r="K2008" i="20"/>
  <c r="K2040" i="20"/>
  <c r="J11" i="20"/>
  <c r="J43" i="20"/>
  <c r="J75" i="20"/>
  <c r="J107" i="20"/>
  <c r="J138" i="20"/>
  <c r="J182" i="20"/>
  <c r="J211" i="20"/>
  <c r="J255" i="20"/>
  <c r="J271" i="20"/>
  <c r="J315" i="20"/>
  <c r="J331" i="20"/>
  <c r="J379" i="20"/>
  <c r="J395" i="20"/>
  <c r="J443" i="20"/>
  <c r="J459" i="20"/>
  <c r="J507" i="20"/>
  <c r="J531" i="20"/>
  <c r="J573" i="20"/>
  <c r="J589" i="20"/>
  <c r="J621" i="20"/>
  <c r="J653" i="20"/>
  <c r="J684" i="20"/>
  <c r="J714" i="20"/>
  <c r="J745" i="20"/>
  <c r="J789" i="20"/>
  <c r="J818" i="20"/>
  <c r="J863" i="20"/>
  <c r="J879" i="20"/>
  <c r="J909" i="20"/>
  <c r="J941" i="20"/>
  <c r="J989" i="20"/>
  <c r="J1005" i="20"/>
  <c r="J1053" i="20"/>
  <c r="J1073" i="20"/>
  <c r="J1115" i="20"/>
  <c r="J1131" i="20"/>
  <c r="J1179" i="20"/>
  <c r="J1195" i="20"/>
  <c r="J1239" i="20"/>
  <c r="J1255" i="20"/>
  <c r="J1301" i="20"/>
  <c r="J1317" i="20"/>
  <c r="J1374" i="20"/>
  <c r="J1390" i="20"/>
  <c r="J1435" i="20"/>
  <c r="J1467" i="20"/>
  <c r="J1499" i="20"/>
  <c r="J1531" i="20"/>
  <c r="J1563" i="20"/>
  <c r="J1595" i="20"/>
  <c r="J1619" i="20"/>
  <c r="K2077" i="20"/>
  <c r="K2093" i="20"/>
  <c r="K2141" i="20"/>
  <c r="K2165" i="20"/>
  <c r="K2207" i="20"/>
  <c r="K2239" i="20"/>
  <c r="K2255" i="20"/>
  <c r="K2302" i="20"/>
  <c r="K2332" i="20"/>
  <c r="K2363" i="20"/>
  <c r="K2379" i="20"/>
  <c r="K2423" i="20"/>
  <c r="K2452" i="20"/>
  <c r="K2496" i="20"/>
  <c r="K2528" i="20"/>
  <c r="K2559" i="20"/>
  <c r="K2591" i="20"/>
  <c r="K2623" i="20"/>
  <c r="K2655" i="20"/>
  <c r="K2687" i="20"/>
  <c r="J2174" i="20"/>
  <c r="J2224" i="20"/>
  <c r="J2284" i="20"/>
  <c r="J2345" i="20"/>
  <c r="J2407" i="20"/>
  <c r="J2475" i="20"/>
  <c r="J2552" i="20"/>
  <c r="J2600" i="20"/>
  <c r="J2664" i="20"/>
  <c r="J1576" i="20"/>
  <c r="J1620" i="20"/>
  <c r="J1642" i="20"/>
  <c r="J1690" i="20"/>
  <c r="J1722" i="20"/>
  <c r="J1738" i="20"/>
  <c r="J1769" i="20"/>
  <c r="J1813" i="20"/>
  <c r="J1843" i="20"/>
  <c r="J1859" i="20"/>
  <c r="J1916" i="20"/>
  <c r="J1946" i="20"/>
  <c r="J1962" i="20"/>
  <c r="J1994" i="20"/>
  <c r="J2042" i="20"/>
  <c r="J2058" i="20"/>
  <c r="J2106" i="20"/>
  <c r="J2126" i="20"/>
  <c r="J2162" i="20"/>
  <c r="J2220" i="20"/>
  <c r="J2303" i="20"/>
  <c r="J2349" i="20"/>
  <c r="J2424" i="20"/>
  <c r="J2483" i="20"/>
  <c r="J2564" i="20"/>
  <c r="J2628" i="20"/>
  <c r="J2700" i="20"/>
  <c r="K2070" i="20"/>
  <c r="K2102" i="20"/>
  <c r="K2134" i="20"/>
  <c r="K2150" i="20"/>
  <c r="K2174" i="20"/>
  <c r="K2212" i="20"/>
  <c r="K2244" i="20"/>
  <c r="K2260" i="20"/>
  <c r="K2292" i="20"/>
  <c r="K2352" i="20"/>
  <c r="K2383" i="20"/>
  <c r="K2412" i="20"/>
  <c r="K2428" i="20"/>
  <c r="K2471" i="20"/>
  <c r="K2487" i="20"/>
  <c r="K2533" i="20"/>
  <c r="K2564" i="20"/>
  <c r="K2596" i="20"/>
  <c r="K2612" i="20"/>
  <c r="K2644" i="20"/>
  <c r="K2692" i="20"/>
  <c r="J2438" i="20"/>
  <c r="J2484" i="20"/>
  <c r="J2546" i="20"/>
  <c r="J2625" i="20"/>
  <c r="J2689" i="20"/>
  <c r="J1695" i="20"/>
  <c r="J1711" i="20"/>
  <c r="J1758" i="20"/>
  <c r="J1774" i="20"/>
  <c r="J1804" i="20"/>
  <c r="J1848" i="20"/>
  <c r="J1891" i="20"/>
  <c r="J1907" i="20"/>
  <c r="J1937" i="20"/>
  <c r="J1967" i="20"/>
  <c r="J1999" i="20"/>
  <c r="J2031" i="20"/>
  <c r="J2063" i="20"/>
  <c r="J2111" i="20"/>
  <c r="J2127" i="20"/>
  <c r="J2163" i="20"/>
  <c r="J2209" i="20"/>
  <c r="J2241" i="20"/>
  <c r="J2257" i="20"/>
  <c r="J2289" i="20"/>
  <c r="J2320" i="20"/>
  <c r="J2384" i="20"/>
  <c r="J2413" i="20"/>
  <c r="J2454" i="20"/>
  <c r="J2530" i="20"/>
  <c r="J2597" i="20"/>
  <c r="J2645" i="20"/>
  <c r="K2023" i="20"/>
  <c r="K2055" i="20"/>
  <c r="K2087" i="20"/>
  <c r="K2135" i="20"/>
  <c r="K2159" i="20"/>
  <c r="K2179" i="20"/>
  <c r="K2197" i="20"/>
  <c r="K2245" i="20"/>
  <c r="K2261" i="20"/>
  <c r="K2322" i="20"/>
  <c r="K2353" i="20"/>
  <c r="K2369" i="20"/>
  <c r="K2400" i="20"/>
  <c r="K2429" i="20"/>
  <c r="K2472" i="20"/>
  <c r="K2502" i="20"/>
  <c r="K2534" i="20"/>
  <c r="K2550" i="20"/>
  <c r="K2581" i="20"/>
  <c r="K2613" i="20"/>
  <c r="K2645" i="20"/>
  <c r="K2677" i="20"/>
  <c r="J2222" i="20"/>
  <c r="J2290" i="20"/>
  <c r="J2366" i="20"/>
  <c r="J2430" i="20"/>
  <c r="J2503" i="20"/>
  <c r="J2566" i="20"/>
  <c r="J2630" i="20"/>
  <c r="J1574" i="20"/>
  <c r="J1606" i="20"/>
  <c r="J1640" i="20"/>
  <c r="J1688" i="20"/>
  <c r="J1704" i="20"/>
  <c r="J1751" i="20"/>
  <c r="J1767" i="20"/>
  <c r="J1797" i="20"/>
  <c r="J1841" i="20"/>
  <c r="J1857" i="20"/>
  <c r="J1900" i="20"/>
  <c r="J1930" i="20"/>
  <c r="J1960" i="20"/>
  <c r="J2008" i="20"/>
  <c r="J2024" i="20"/>
  <c r="J2056" i="20"/>
  <c r="J2104" i="20"/>
  <c r="J2120" i="20"/>
  <c r="J2156" i="20"/>
  <c r="J2194" i="20"/>
  <c r="J2258" i="20"/>
  <c r="J2321" i="20"/>
  <c r="J2393" i="20"/>
  <c r="J2447" i="20"/>
  <c r="J2523" i="20"/>
  <c r="J2586" i="20"/>
  <c r="J2650" i="20"/>
  <c r="K2048" i="20"/>
  <c r="K2064" i="20"/>
  <c r="K2096" i="20"/>
  <c r="K2128" i="20"/>
  <c r="K2164" i="20"/>
  <c r="K2194" i="20"/>
  <c r="K2226" i="20"/>
  <c r="K2258" i="20"/>
  <c r="K2305" i="20"/>
  <c r="K2321" i="20"/>
  <c r="K2381" i="20"/>
  <c r="K2410" i="20"/>
  <c r="K2426" i="20"/>
  <c r="K2469" i="20"/>
  <c r="K2499" i="20"/>
  <c r="K2531" i="20"/>
  <c r="K2547" i="20"/>
  <c r="K2578" i="20"/>
  <c r="K2610" i="20"/>
  <c r="K2642" i="20"/>
  <c r="K2674" i="20"/>
  <c r="J2348" i="20"/>
  <c r="J2411" i="20"/>
  <c r="J2466" i="20"/>
  <c r="J2532" i="20"/>
  <c r="J2579" i="20"/>
  <c r="J2659" i="20"/>
  <c r="J1665" i="20"/>
  <c r="J1697" i="20"/>
  <c r="J1713" i="20"/>
  <c r="J1745" i="20"/>
  <c r="J1776" i="20"/>
  <c r="J1820" i="20"/>
  <c r="J1864" i="20"/>
  <c r="J1880" i="20"/>
  <c r="J1909" i="20"/>
  <c r="J1939" i="20"/>
  <c r="J1969" i="20"/>
  <c r="J2017" i="20"/>
  <c r="J2033" i="20"/>
  <c r="J2065" i="20"/>
  <c r="J2097" i="20"/>
  <c r="J2129" i="20"/>
  <c r="J2173" i="20"/>
  <c r="J2207" i="20"/>
  <c r="J2239" i="20"/>
  <c r="J2255" i="20"/>
  <c r="J2302" i="20"/>
  <c r="J2351" i="20"/>
  <c r="J2436" i="20"/>
  <c r="J2486" i="20"/>
  <c r="J2559" i="20"/>
  <c r="J2607" i="20"/>
  <c r="J2687" i="20"/>
  <c r="J2227" i="20"/>
  <c r="J2291" i="20"/>
  <c r="J2520" i="20"/>
  <c r="J2631" i="20"/>
  <c r="J2512" i="20"/>
  <c r="J2639" i="20"/>
  <c r="J2655" i="20"/>
  <c r="J2599" i="20"/>
  <c r="K655" i="20"/>
  <c r="K791" i="20"/>
  <c r="K887" i="20"/>
  <c r="K935" i="20"/>
  <c r="K999" i="20"/>
  <c r="K1067" i="20"/>
  <c r="K1097" i="20"/>
  <c r="K1153" i="20"/>
  <c r="K1202" i="20"/>
  <c r="K1222" i="20"/>
  <c r="K1291" i="20"/>
  <c r="K1326" i="20"/>
  <c r="K1359" i="20"/>
  <c r="K1410" i="20"/>
  <c r="K1445" i="20"/>
  <c r="K1481" i="20"/>
  <c r="K1521" i="20"/>
  <c r="K1553" i="20"/>
  <c r="K1585" i="20"/>
  <c r="K1631" i="20"/>
  <c r="K1647" i="20"/>
  <c r="K1679" i="20"/>
  <c r="K1727" i="20"/>
  <c r="K1743" i="20"/>
  <c r="K1788" i="20"/>
  <c r="K1804" i="20"/>
  <c r="K1862" i="20"/>
  <c r="K1878" i="20"/>
  <c r="K1921" i="20"/>
  <c r="K1951" i="20"/>
  <c r="K1983" i="20"/>
  <c r="K2015" i="20"/>
  <c r="J26" i="20"/>
  <c r="J42" i="20"/>
  <c r="J90" i="20"/>
  <c r="J106" i="20"/>
  <c r="J151" i="20"/>
  <c r="J167" i="20"/>
  <c r="J210" i="20"/>
  <c r="J240" i="20"/>
  <c r="J284" i="20"/>
  <c r="J300" i="20"/>
  <c r="J346" i="20"/>
  <c r="J362" i="20"/>
  <c r="J394" i="20"/>
  <c r="J442" i="20"/>
  <c r="J458" i="20"/>
  <c r="J506" i="20"/>
  <c r="J534" i="20"/>
  <c r="J572" i="20"/>
  <c r="J588" i="20"/>
  <c r="J636" i="20"/>
  <c r="J652" i="20"/>
  <c r="J697" i="20"/>
  <c r="J713" i="20"/>
  <c r="J759" i="20"/>
  <c r="J788" i="20"/>
  <c r="J831" i="20"/>
  <c r="J847" i="20"/>
  <c r="J892" i="20"/>
  <c r="J908" i="20"/>
  <c r="J956" i="20"/>
  <c r="J972" i="20"/>
  <c r="J1020" i="20"/>
  <c r="J1036" i="20"/>
  <c r="J1080" i="20"/>
  <c r="J1114" i="20"/>
  <c r="J1130" i="20"/>
  <c r="J1178" i="20"/>
  <c r="J1194" i="20"/>
  <c r="J1223" i="20"/>
  <c r="J1269" i="20"/>
  <c r="J1300" i="20"/>
  <c r="J1316" i="20"/>
  <c r="J1360" i="20"/>
  <c r="J1389" i="20"/>
  <c r="J1419" i="20"/>
  <c r="J1450" i="20"/>
  <c r="J1482" i="20"/>
  <c r="J1514" i="20"/>
  <c r="J1546" i="20"/>
  <c r="K26" i="20"/>
  <c r="K58" i="20"/>
  <c r="K90" i="20"/>
  <c r="K121" i="20"/>
  <c r="K151" i="20"/>
  <c r="K181" i="20"/>
  <c r="K224" i="20"/>
  <c r="K254" i="20"/>
  <c r="K284" i="20"/>
  <c r="K314" i="20"/>
  <c r="K346" i="20"/>
  <c r="K378" i="20"/>
  <c r="K410" i="20"/>
  <c r="K426" i="20"/>
  <c r="K458" i="20"/>
  <c r="K490" i="20"/>
  <c r="K526" i="20"/>
  <c r="K556" i="20"/>
  <c r="K604" i="20"/>
  <c r="K620" i="20"/>
  <c r="K652" i="20"/>
  <c r="K683" i="20"/>
  <c r="K713" i="20"/>
  <c r="K744" i="20"/>
  <c r="K788" i="20"/>
  <c r="K817" i="20"/>
  <c r="K847" i="20"/>
  <c r="K878" i="20"/>
  <c r="K908" i="20"/>
  <c r="K940" i="20"/>
  <c r="K972" i="20"/>
  <c r="K1020" i="20"/>
  <c r="K1052" i="20"/>
  <c r="K1080" i="20"/>
  <c r="K1098" i="20"/>
  <c r="K1146" i="20"/>
  <c r="K1162" i="20"/>
  <c r="K1207" i="20"/>
  <c r="K1223" i="20"/>
  <c r="K1269" i="20"/>
  <c r="K1285" i="20"/>
  <c r="K1331" i="20"/>
  <c r="K1373" i="20"/>
  <c r="K1403" i="20"/>
  <c r="K1434" i="20"/>
  <c r="K1466" i="20"/>
  <c r="K1482" i="20"/>
  <c r="K1514" i="20"/>
  <c r="K1562" i="20"/>
  <c r="K1594" i="20"/>
  <c r="K1626" i="20"/>
  <c r="K1660" i="20"/>
  <c r="K1692" i="20"/>
  <c r="K1708" i="20"/>
  <c r="K1740" i="20"/>
  <c r="K1771" i="20"/>
  <c r="K1801" i="20"/>
  <c r="K1831" i="20"/>
  <c r="K1888" i="20"/>
  <c r="K1904" i="20"/>
  <c r="K1948" i="20"/>
  <c r="K1964" i="20"/>
  <c r="K1996" i="20"/>
  <c r="K2044" i="20"/>
  <c r="J15" i="20"/>
  <c r="J47" i="20"/>
  <c r="J79" i="20"/>
  <c r="J111" i="20"/>
  <c r="J156" i="20"/>
  <c r="J199" i="20"/>
  <c r="J229" i="20"/>
  <c r="J245" i="20"/>
  <c r="J289" i="20"/>
  <c r="J305" i="20"/>
  <c r="J351" i="20"/>
  <c r="J367" i="20"/>
  <c r="J415" i="20"/>
  <c r="J431" i="20"/>
  <c r="J479" i="20"/>
  <c r="J495" i="20"/>
  <c r="J543" i="20"/>
  <c r="J557" i="20"/>
  <c r="J605" i="20"/>
  <c r="J637" i="20"/>
  <c r="J668" i="20"/>
  <c r="J698" i="20"/>
  <c r="J729" i="20"/>
  <c r="J760" i="20"/>
  <c r="J802" i="20"/>
  <c r="J832" i="20"/>
  <c r="J848" i="20"/>
  <c r="J893" i="20"/>
  <c r="J925" i="20"/>
  <c r="J957" i="20"/>
  <c r="J973" i="20"/>
  <c r="J1021" i="20"/>
  <c r="J1037" i="20"/>
  <c r="J1081" i="20"/>
  <c r="J1119" i="20"/>
  <c r="J1151" i="20"/>
  <c r="J1167" i="20"/>
  <c r="J1212" i="20"/>
  <c r="J1228" i="20"/>
  <c r="J1289" i="20"/>
  <c r="J1305" i="20"/>
  <c r="J1349" i="20"/>
  <c r="J1378" i="20"/>
  <c r="J1408" i="20"/>
  <c r="J1439" i="20"/>
  <c r="J1455" i="20"/>
  <c r="J1487" i="20"/>
  <c r="J1519" i="20"/>
  <c r="J1567" i="20"/>
  <c r="J1583" i="20"/>
  <c r="J1627" i="20"/>
  <c r="K2081" i="20"/>
  <c r="K2113" i="20"/>
  <c r="K2145" i="20"/>
  <c r="K2175" i="20"/>
  <c r="K2191" i="20"/>
  <c r="K2223" i="20"/>
  <c r="K2271" i="20"/>
  <c r="K2287" i="20"/>
  <c r="K2318" i="20"/>
  <c r="K2348" i="20"/>
  <c r="K2394" i="20"/>
  <c r="K2436" i="20"/>
  <c r="K2466" i="20"/>
  <c r="K2482" i="20"/>
  <c r="K2512" i="20"/>
  <c r="K2544" i="20"/>
  <c r="K2575" i="20"/>
  <c r="K2607" i="20"/>
  <c r="K2639" i="20"/>
  <c r="K2671" i="20"/>
  <c r="J2176" i="20"/>
  <c r="J2248" i="20"/>
  <c r="J2292" i="20"/>
  <c r="J2368" i="20"/>
  <c r="J2428" i="20"/>
  <c r="J2487" i="20"/>
  <c r="J2560" i="20"/>
  <c r="J2608" i="20"/>
  <c r="J2672" i="20"/>
  <c r="J1596" i="20"/>
  <c r="J1616" i="20"/>
  <c r="J1658" i="20"/>
  <c r="J1674" i="20"/>
  <c r="J1706" i="20"/>
  <c r="J1753" i="20"/>
  <c r="J1783" i="20"/>
  <c r="J1799" i="20"/>
  <c r="J1829" i="20"/>
  <c r="J1873" i="20"/>
  <c r="J1902" i="20"/>
  <c r="J1932" i="20"/>
  <c r="J1978" i="20"/>
  <c r="J2010" i="20"/>
  <c r="J2026" i="20"/>
  <c r="J2074" i="20"/>
  <c r="J2090" i="20"/>
  <c r="J2142" i="20"/>
  <c r="J2170" i="20"/>
  <c r="J2236" i="20"/>
  <c r="J2288" i="20"/>
  <c r="J2364" i="20"/>
  <c r="J2437" i="20"/>
  <c r="J2497" i="20"/>
  <c r="J2549" i="20"/>
  <c r="J2612" i="20"/>
  <c r="J2696" i="20"/>
  <c r="K2054" i="20"/>
  <c r="K2086" i="20"/>
  <c r="K2118" i="20"/>
  <c r="K2154" i="20"/>
  <c r="K2200" i="20"/>
  <c r="K2232" i="20"/>
  <c r="K2248" i="20"/>
  <c r="K2295" i="20"/>
  <c r="K2311" i="20"/>
  <c r="K2356" i="20"/>
  <c r="K2387" i="20"/>
  <c r="K2416" i="20"/>
  <c r="K2432" i="20"/>
  <c r="K2461" i="20"/>
  <c r="K2505" i="20"/>
  <c r="K2537" i="20"/>
  <c r="K2568" i="20"/>
  <c r="K2616" i="20"/>
  <c r="K2632" i="20"/>
  <c r="K2680" i="20"/>
  <c r="K2696" i="20"/>
  <c r="J2446" i="20"/>
  <c r="J2522" i="20"/>
  <c r="J2569" i="20"/>
  <c r="J2633" i="20"/>
  <c r="J2677" i="20"/>
  <c r="J1699" i="20"/>
  <c r="J1715" i="20"/>
  <c r="J1747" i="20"/>
  <c r="J1806" i="20"/>
  <c r="J1836" i="20"/>
  <c r="J1866" i="20"/>
  <c r="J1882" i="20"/>
  <c r="J1925" i="20"/>
  <c r="J1955" i="20"/>
  <c r="J1987" i="20"/>
  <c r="J2019" i="20"/>
  <c r="J2035" i="20"/>
  <c r="J2083" i="20"/>
  <c r="J2115" i="20"/>
  <c r="J2131" i="20"/>
  <c r="J2181" i="20"/>
  <c r="J2193" i="20"/>
  <c r="J2225" i="20"/>
  <c r="J2273" i="20"/>
  <c r="J2304" i="20"/>
  <c r="J2334" i="20"/>
  <c r="J2369" i="20"/>
  <c r="J2400" i="20"/>
  <c r="J2468" i="20"/>
  <c r="J2514" i="20"/>
  <c r="J2581" i="20"/>
  <c r="J2661" i="20"/>
  <c r="K2039" i="20"/>
  <c r="K2071" i="20"/>
  <c r="K2103" i="20"/>
  <c r="K2119" i="20"/>
  <c r="K2151" i="20"/>
  <c r="K2201" i="20"/>
  <c r="K2233" i="20"/>
  <c r="K2265" i="20"/>
  <c r="K2281" i="20"/>
  <c r="K2312" i="20"/>
  <c r="K2342" i="20"/>
  <c r="K2373" i="20"/>
  <c r="K2404" i="20"/>
  <c r="K2433" i="20"/>
  <c r="K2490" i="20"/>
  <c r="K2506" i="20"/>
  <c r="K2553" i="20"/>
  <c r="K2585" i="20"/>
  <c r="K2617" i="20"/>
  <c r="K2649" i="20"/>
  <c r="K2665" i="20"/>
  <c r="J2144" i="20"/>
  <c r="J2246" i="20"/>
  <c r="J2309" i="20"/>
  <c r="J2389" i="20"/>
  <c r="J2451" i="20"/>
  <c r="J2511" i="20"/>
  <c r="J2590" i="20"/>
  <c r="J2638" i="20"/>
  <c r="J1594" i="20"/>
  <c r="J1610" i="20"/>
  <c r="J1656" i="20"/>
  <c r="J1672" i="20"/>
  <c r="J1720" i="20"/>
  <c r="J1736" i="20"/>
  <c r="J1781" i="20"/>
  <c r="J1811" i="20"/>
  <c r="J1827" i="20"/>
  <c r="J1871" i="20"/>
  <c r="J1887" i="20"/>
  <c r="J1944" i="20"/>
  <c r="J1976" i="20"/>
  <c r="J1992" i="20"/>
  <c r="J2040" i="20"/>
  <c r="J2072" i="20"/>
  <c r="J2088" i="20"/>
  <c r="J2136" i="20"/>
  <c r="J2168" i="20"/>
  <c r="J2210" i="20"/>
  <c r="J2274" i="20"/>
  <c r="J2335" i="20"/>
  <c r="J2378" i="20"/>
  <c r="J2434" i="20"/>
  <c r="J2507" i="20"/>
  <c r="J2570" i="20"/>
  <c r="J2634" i="20"/>
  <c r="K2032" i="20"/>
  <c r="K2080" i="20"/>
  <c r="K2112" i="20"/>
  <c r="K2144" i="20"/>
  <c r="K2168" i="20"/>
  <c r="K2210" i="20"/>
  <c r="K2242" i="20"/>
  <c r="K2274" i="20"/>
  <c r="K2290" i="20"/>
  <c r="K2335" i="20"/>
  <c r="K2366" i="20"/>
  <c r="K2397" i="20"/>
  <c r="K2439" i="20"/>
  <c r="K2455" i="20"/>
  <c r="K2485" i="20"/>
  <c r="K2515" i="20"/>
  <c r="K2562" i="20"/>
  <c r="K2594" i="20"/>
  <c r="K2626" i="20"/>
  <c r="K2658" i="20"/>
  <c r="K2690" i="20"/>
  <c r="J2363" i="20"/>
  <c r="J2398" i="20"/>
  <c r="J2452" i="20"/>
  <c r="J2516" i="20"/>
  <c r="J2595" i="20"/>
  <c r="J2643" i="20"/>
  <c r="J1649" i="20"/>
  <c r="J1681" i="20"/>
  <c r="J1729" i="20"/>
  <c r="J1760" i="20"/>
  <c r="J1790" i="20"/>
  <c r="J1834" i="20"/>
  <c r="J1850" i="20"/>
  <c r="J1893" i="20"/>
  <c r="J1923" i="20"/>
  <c r="J1953" i="20"/>
  <c r="J1985" i="20"/>
  <c r="J2001" i="20"/>
  <c r="J2049" i="20"/>
  <c r="J2081" i="20"/>
  <c r="J2113" i="20"/>
  <c r="J2145" i="20"/>
  <c r="J2177" i="20"/>
  <c r="J2211" i="20"/>
  <c r="J2243" i="20"/>
  <c r="J2275" i="20"/>
  <c r="J2306" i="20"/>
  <c r="J2340" i="20"/>
  <c r="J2444" i="20"/>
  <c r="J2504" i="20"/>
  <c r="J2567" i="20"/>
  <c r="J2647" i="20"/>
  <c r="J2695" i="20"/>
  <c r="J2195" i="20"/>
  <c r="J2355" i="20"/>
  <c r="J2583" i="20"/>
  <c r="J2394" i="20"/>
  <c r="J2575" i="20"/>
  <c r="J2551" i="20"/>
  <c r="J2623" i="20"/>
  <c r="X2" i="20" l="1"/>
  <c r="W2" i="20"/>
  <c r="AB2638" i="20"/>
  <c r="AB2654" i="20"/>
  <c r="AB2574" i="20"/>
  <c r="AB2590" i="20"/>
  <c r="AB2554" i="20"/>
  <c r="AB2539" i="20"/>
  <c r="AB2459" i="20"/>
  <c r="AB2473" i="20"/>
  <c r="AB2309" i="20"/>
  <c r="AB2323" i="20"/>
  <c r="AB2194" i="20"/>
  <c r="AB2210" i="20"/>
  <c r="AB2164" i="20"/>
  <c r="AB2168" i="20"/>
  <c r="AB2172" i="20"/>
  <c r="AB2140" i="20"/>
  <c r="AB2124" i="20"/>
  <c r="AB2072" i="20"/>
  <c r="AB2056" i="20"/>
  <c r="AB2040" i="20"/>
  <c r="AB2024" i="20"/>
  <c r="AB1944" i="20"/>
  <c r="AB1930" i="20"/>
  <c r="AB1853" i="20"/>
  <c r="AB1867" i="20"/>
  <c r="AB1740" i="20"/>
  <c r="AB1755" i="20"/>
  <c r="AB1680" i="20"/>
  <c r="AB1696" i="20"/>
  <c r="AB1664" i="20"/>
  <c r="AB1648" i="20"/>
  <c r="AB1542" i="20"/>
  <c r="AB1558" i="20"/>
  <c r="AB1494" i="20"/>
  <c r="AB1478" i="20"/>
  <c r="AB1411" i="20"/>
  <c r="AB1397" i="20"/>
  <c r="AB1372" i="20"/>
  <c r="AB1385" i="20"/>
  <c r="AB1296" i="20"/>
  <c r="AB1281" i="20"/>
  <c r="AB1230" i="20"/>
  <c r="AB1215" i="20"/>
  <c r="AB1170" i="20"/>
  <c r="AB1186" i="20"/>
  <c r="AB1122" i="20"/>
  <c r="AB1106" i="20"/>
  <c r="AB1048" i="20"/>
  <c r="AB1032" i="20"/>
  <c r="AB1004" i="20"/>
  <c r="AB1020" i="20"/>
  <c r="AB952" i="20"/>
  <c r="AB936" i="20"/>
  <c r="AB920" i="20"/>
  <c r="AB904" i="20"/>
  <c r="AB843" i="20"/>
  <c r="AB858" i="20"/>
  <c r="AB796" i="20"/>
  <c r="AB809" i="20"/>
  <c r="AB736" i="20"/>
  <c r="AB751" i="20"/>
  <c r="AB701" i="20"/>
  <c r="AB716" i="20"/>
  <c r="AB667" i="20"/>
  <c r="AB652" i="20"/>
  <c r="AB620" i="20"/>
  <c r="AB636" i="20"/>
  <c r="AB588" i="20"/>
  <c r="AB604" i="20"/>
  <c r="AB522" i="20"/>
  <c r="AB518" i="20"/>
  <c r="AB514" i="20"/>
  <c r="AB482" i="20"/>
  <c r="AB498" i="20"/>
  <c r="AB442" i="20"/>
  <c r="AB426" i="20"/>
  <c r="AB374" i="20"/>
  <c r="AB358" i="20"/>
  <c r="AB338" i="20"/>
  <c r="AB322" i="20"/>
  <c r="AB288" i="20"/>
  <c r="AB274" i="20"/>
  <c r="AB228" i="20"/>
  <c r="AB214" i="20"/>
  <c r="AB167" i="20"/>
  <c r="AB181" i="20"/>
  <c r="AB147" i="20"/>
  <c r="AB133" i="20"/>
  <c r="AB106" i="20"/>
  <c r="AB121" i="20"/>
  <c r="AB70" i="20"/>
  <c r="AB86" i="20"/>
  <c r="AB26" i="20"/>
  <c r="AB10" i="20"/>
  <c r="AA2682" i="20"/>
  <c r="AA2666" i="20"/>
  <c r="AA2646" i="20"/>
  <c r="AA2630" i="20"/>
  <c r="AA2614" i="20"/>
  <c r="AA2598" i="20"/>
  <c r="AA2562" i="20"/>
  <c r="AA2547" i="20"/>
  <c r="AA2527" i="20"/>
  <c r="AA2511" i="20"/>
  <c r="AA2491" i="20"/>
  <c r="AA2477" i="20"/>
  <c r="AA2465" i="20"/>
  <c r="AA2451" i="20"/>
  <c r="AA2389" i="20"/>
  <c r="AA2374" i="20"/>
  <c r="AA2354" i="20"/>
  <c r="AA2339" i="20"/>
  <c r="AA2327" i="20"/>
  <c r="AA2313" i="20"/>
  <c r="AA2293" i="20"/>
  <c r="AA2278" i="20"/>
  <c r="AA2202" i="20"/>
  <c r="AA2186" i="20"/>
  <c r="AA2116" i="20"/>
  <c r="AA2100" i="20"/>
  <c r="AA2080" i="20"/>
  <c r="AA2064" i="20"/>
  <c r="AA2044" i="20"/>
  <c r="AA2028" i="20"/>
  <c r="AA1904" i="20"/>
  <c r="AA1918" i="20"/>
  <c r="AA1875" i="20"/>
  <c r="AA1888" i="20"/>
  <c r="AA1841" i="20"/>
  <c r="AA1827" i="20"/>
  <c r="AA1785" i="20"/>
  <c r="AA1771" i="20"/>
  <c r="AA1740" i="20"/>
  <c r="AA1755" i="20"/>
  <c r="AA1708" i="20"/>
  <c r="AA1724" i="20"/>
  <c r="AA1644" i="20"/>
  <c r="AA1660" i="20"/>
  <c r="AA1582" i="20"/>
  <c r="AA1598" i="20"/>
  <c r="AA1550" i="20"/>
  <c r="AA1566" i="20"/>
  <c r="AA1534" i="20"/>
  <c r="AA1518" i="20"/>
  <c r="AA1482" i="20"/>
  <c r="AA1498" i="20"/>
  <c r="AA1372" i="20"/>
  <c r="AA1385" i="20"/>
  <c r="AA1339" i="20"/>
  <c r="AA1352" i="20"/>
  <c r="AA1296" i="20"/>
  <c r="AA1281" i="20"/>
  <c r="AA1194" i="20"/>
  <c r="AA1207" i="20"/>
  <c r="AA1158" i="20"/>
  <c r="AA1174" i="20"/>
  <c r="AA1126" i="20"/>
  <c r="AA1142" i="20"/>
  <c r="AA1036" i="20"/>
  <c r="AA1052" i="20"/>
  <c r="AA952" i="20"/>
  <c r="AA936" i="20"/>
  <c r="AA862" i="20"/>
  <c r="AA847" i="20"/>
  <c r="AA813" i="20"/>
  <c r="AA827" i="20"/>
  <c r="AA644" i="20"/>
  <c r="AA659" i="20"/>
  <c r="AA616" i="20"/>
  <c r="AA632" i="20"/>
  <c r="AA580" i="20"/>
  <c r="AA596" i="20"/>
  <c r="AA482" i="20"/>
  <c r="AA498" i="20"/>
  <c r="AA430" i="20"/>
  <c r="AA446" i="20"/>
  <c r="AA366" i="20"/>
  <c r="AA382" i="20"/>
  <c r="AA346" i="20"/>
  <c r="AA330" i="20"/>
  <c r="AA300" i="20"/>
  <c r="AA314" i="20"/>
  <c r="AA167" i="20"/>
  <c r="AA181" i="20"/>
  <c r="AA133" i="20"/>
  <c r="AA147" i="20"/>
  <c r="AA98" i="20"/>
  <c r="AA113" i="20"/>
  <c r="AB2677" i="20"/>
  <c r="AB2693" i="20"/>
  <c r="AB2673" i="20"/>
  <c r="AB2689" i="20"/>
  <c r="AB2669" i="20"/>
  <c r="AB2685" i="20"/>
  <c r="AB2665" i="20"/>
  <c r="AB2681" i="20"/>
  <c r="AB2661" i="20"/>
  <c r="AB2645" i="20"/>
  <c r="AB2657" i="20"/>
  <c r="AB2641" i="20"/>
  <c r="AB2649" i="20"/>
  <c r="AB2633" i="20"/>
  <c r="AB2613" i="20"/>
  <c r="AB2629" i="20"/>
  <c r="AB2601" i="20"/>
  <c r="AB2617" i="20"/>
  <c r="AB2593" i="20"/>
  <c r="AB2577" i="20"/>
  <c r="AB2589" i="20"/>
  <c r="AB2573" i="20"/>
  <c r="AB2569" i="20"/>
  <c r="AB2585" i="20"/>
  <c r="AB2565" i="20"/>
  <c r="AB2550" i="20"/>
  <c r="AB2510" i="20"/>
  <c r="AB2526" i="20"/>
  <c r="AB2506" i="20"/>
  <c r="AB2522" i="20"/>
  <c r="AB2484" i="20"/>
  <c r="AB2498" i="20"/>
  <c r="AB2480" i="20"/>
  <c r="AB2494" i="20"/>
  <c r="AB2454" i="20"/>
  <c r="AB2468" i="20"/>
  <c r="AB2446" i="20"/>
  <c r="AB2433" i="20"/>
  <c r="AB2429" i="20"/>
  <c r="AB2442" i="20"/>
  <c r="AB2425" i="20"/>
  <c r="AB2438" i="20"/>
  <c r="AB2408" i="20"/>
  <c r="AB2421" i="20"/>
  <c r="AB2396" i="20"/>
  <c r="AB2409" i="20"/>
  <c r="AB2373" i="20"/>
  <c r="AB2388" i="20"/>
  <c r="AB2384" i="20"/>
  <c r="AB2369" i="20"/>
  <c r="AB2350" i="20"/>
  <c r="AB2365" i="20"/>
  <c r="AB2338" i="20"/>
  <c r="AB2353" i="20"/>
  <c r="AB2316" i="20"/>
  <c r="AB2330" i="20"/>
  <c r="AB2312" i="20"/>
  <c r="AB2326" i="20"/>
  <c r="AB2285" i="20"/>
  <c r="AB2300" i="20"/>
  <c r="AB2281" i="20"/>
  <c r="AB2296" i="20"/>
  <c r="AB2257" i="20"/>
  <c r="AB2273" i="20"/>
  <c r="AB2269" i="20"/>
  <c r="AB2253" i="20"/>
  <c r="AB2245" i="20"/>
  <c r="AB2229" i="20"/>
  <c r="AB2225" i="20"/>
  <c r="AB2241" i="20"/>
  <c r="AB2233" i="20"/>
  <c r="AB2217" i="20"/>
  <c r="AB2193" i="20"/>
  <c r="AB2209" i="20"/>
  <c r="AB2205" i="20"/>
  <c r="AB2189" i="20"/>
  <c r="AB2201" i="20"/>
  <c r="AB2185" i="20"/>
  <c r="AB2181" i="20"/>
  <c r="AB2180" i="20"/>
  <c r="AB2179" i="20"/>
  <c r="AB2163" i="20"/>
  <c r="AB2167" i="20"/>
  <c r="AB2171" i="20"/>
  <c r="AB2159" i="20"/>
  <c r="AB2151" i="20"/>
  <c r="AB2155" i="20"/>
  <c r="AB2131" i="20"/>
  <c r="AB2147" i="20"/>
  <c r="AB2143" i="20"/>
  <c r="AB2127" i="20"/>
  <c r="AB2123" i="20"/>
  <c r="AB2139" i="20"/>
  <c r="AB2115" i="20"/>
  <c r="AB2099" i="20"/>
  <c r="AB2111" i="20"/>
  <c r="AB2095" i="20"/>
  <c r="AB2107" i="20"/>
  <c r="AB2091" i="20"/>
  <c r="AB2103" i="20"/>
  <c r="AB2087" i="20"/>
  <c r="AB2067" i="20"/>
  <c r="AB2083" i="20"/>
  <c r="AB2071" i="20"/>
  <c r="AB2055" i="20"/>
  <c r="AB2047" i="20"/>
  <c r="AB2031" i="20"/>
  <c r="AB2027" i="20"/>
  <c r="AB2043" i="20"/>
  <c r="AB2003" i="20"/>
  <c r="AB2019" i="20"/>
  <c r="AB2015" i="20"/>
  <c r="AB1999" i="20"/>
  <c r="AB1995" i="20"/>
  <c r="AB2011" i="20"/>
  <c r="AB1991" i="20"/>
  <c r="AB2007" i="20"/>
  <c r="AB1967" i="20"/>
  <c r="AB1983" i="20"/>
  <c r="AB1963" i="20"/>
  <c r="AB1979" i="20"/>
  <c r="AB1941" i="20"/>
  <c r="AB1955" i="20"/>
  <c r="AB1937" i="20"/>
  <c r="AB1951" i="20"/>
  <c r="AB1933" i="20"/>
  <c r="AB1947" i="20"/>
  <c r="AB1929" i="20"/>
  <c r="AB1943" i="20"/>
  <c r="AB1907" i="20"/>
  <c r="AB1921" i="20"/>
  <c r="AB1886" i="20"/>
  <c r="AB1899" i="20"/>
  <c r="AB1882" i="20"/>
  <c r="AB1895" i="20"/>
  <c r="AB1860" i="20"/>
  <c r="AB1874" i="20"/>
  <c r="AB1856" i="20"/>
  <c r="AB1870" i="20"/>
  <c r="AB1830" i="20"/>
  <c r="AB1844" i="20"/>
  <c r="AB1826" i="20"/>
  <c r="AB1840" i="20"/>
  <c r="AB1822" i="20"/>
  <c r="AB1836" i="20"/>
  <c r="AB1804" i="20"/>
  <c r="AB1818" i="20"/>
  <c r="AB1800" i="20"/>
  <c r="AB1814" i="20"/>
  <c r="AB1796" i="20"/>
  <c r="AB1810" i="20"/>
  <c r="AB1792" i="20"/>
  <c r="AB1806" i="20"/>
  <c r="AB1766" i="20"/>
  <c r="AB1780" i="20"/>
  <c r="AB1747" i="20"/>
  <c r="AB1762" i="20"/>
  <c r="AB1739" i="20"/>
  <c r="AB1754" i="20"/>
  <c r="AB1735" i="20"/>
  <c r="AB1750" i="20"/>
  <c r="AB1731" i="20"/>
  <c r="AB1715" i="20"/>
  <c r="AB1711" i="20"/>
  <c r="AB1727" i="20"/>
  <c r="AB1719" i="20"/>
  <c r="AB1703" i="20"/>
  <c r="AB1695" i="20"/>
  <c r="AB1679" i="20"/>
  <c r="AB1675" i="20"/>
  <c r="AB1691" i="20"/>
  <c r="AB1671" i="20"/>
  <c r="AB1687" i="20"/>
  <c r="AB1667" i="20"/>
  <c r="AB1651" i="20"/>
  <c r="AB1643" i="20"/>
  <c r="AB1659" i="20"/>
  <c r="AB1617" i="20"/>
  <c r="AB1625" i="20"/>
  <c r="AB1621" i="20"/>
  <c r="AB1605" i="20"/>
  <c r="AB1609" i="20"/>
  <c r="AB1613" i="20"/>
  <c r="AB1601" i="20"/>
  <c r="AB1585" i="20"/>
  <c r="AB1593" i="20"/>
  <c r="AB1577" i="20"/>
  <c r="AB1569" i="20"/>
  <c r="AB1553" i="20"/>
  <c r="AB1565" i="20"/>
  <c r="AB1549" i="20"/>
  <c r="AB1517" i="20"/>
  <c r="AB1533" i="20"/>
  <c r="AB1525" i="20"/>
  <c r="AB1509" i="20"/>
  <c r="AB1505" i="20"/>
  <c r="AB1489" i="20"/>
  <c r="AB1485" i="20"/>
  <c r="AB1501" i="20"/>
  <c r="AB1481" i="20"/>
  <c r="AB1497" i="20"/>
  <c r="AB1493" i="20"/>
  <c r="AB1477" i="20"/>
  <c r="AB1453" i="20"/>
  <c r="AB1469" i="20"/>
  <c r="AB1465" i="20"/>
  <c r="AB1449" i="20"/>
  <c r="AB1445" i="20"/>
  <c r="AB1461" i="20"/>
  <c r="AB1422" i="20"/>
  <c r="AB1437" i="20"/>
  <c r="AB1418" i="20"/>
  <c r="AB1433" i="20"/>
  <c r="AB1410" i="20"/>
  <c r="AB1396" i="20"/>
  <c r="AB1388" i="20"/>
  <c r="AB1402" i="20"/>
  <c r="AB1380" i="20"/>
  <c r="AB1367" i="20"/>
  <c r="AB1359" i="20"/>
  <c r="AB1346" i="20"/>
  <c r="AB1315" i="20"/>
  <c r="AB1330" i="20"/>
  <c r="AB1322" i="20"/>
  <c r="AB1307" i="20"/>
  <c r="AB1288" i="20"/>
  <c r="AB1303" i="20"/>
  <c r="AB1295" i="20"/>
  <c r="AB1280" i="20"/>
  <c r="AB1291" i="20"/>
  <c r="AB1276" i="20"/>
  <c r="AB1257" i="20"/>
  <c r="AB1272" i="20"/>
  <c r="AB1249" i="20"/>
  <c r="AB1264" i="20"/>
  <c r="AB1260" i="20"/>
  <c r="AB1245" i="20"/>
  <c r="AB1222" i="20"/>
  <c r="AB1237" i="20"/>
  <c r="AB1233" i="20"/>
  <c r="AB1218" i="20"/>
  <c r="AB1197" i="20"/>
  <c r="AB1210" i="20"/>
  <c r="AB1169" i="20"/>
  <c r="AB1185" i="20"/>
  <c r="AB1165" i="20"/>
  <c r="AB1181" i="20"/>
  <c r="AB1177" i="20"/>
  <c r="AB1161" i="20"/>
  <c r="AB1157" i="20"/>
  <c r="AB1173" i="20"/>
  <c r="AB1153" i="20"/>
  <c r="AB1137" i="20"/>
  <c r="AB1149" i="20"/>
  <c r="AB1133" i="20"/>
  <c r="AB1125" i="20"/>
  <c r="AB1141" i="20"/>
  <c r="AB1121" i="20"/>
  <c r="AB1105" i="20"/>
  <c r="AB1101" i="20"/>
  <c r="AB1117" i="20"/>
  <c r="AB1075" i="20"/>
  <c r="AB1079" i="20"/>
  <c r="AB1071" i="20"/>
  <c r="AB1039" i="20"/>
  <c r="AB1055" i="20"/>
  <c r="AB1035" i="20"/>
  <c r="AB1051" i="20"/>
  <c r="AB1047" i="20"/>
  <c r="AB1031" i="20"/>
  <c r="AB1027" i="20"/>
  <c r="AB1043" i="20"/>
  <c r="AB1007" i="20"/>
  <c r="AB1023" i="20"/>
  <c r="AB1015" i="20"/>
  <c r="AB999" i="20"/>
  <c r="AB995" i="20"/>
  <c r="AB1011" i="20"/>
  <c r="AB991" i="20"/>
  <c r="AB975" i="20"/>
  <c r="AB967" i="20"/>
  <c r="AB983" i="20"/>
  <c r="AB979" i="20"/>
  <c r="AB963" i="20"/>
  <c r="AB943" i="20"/>
  <c r="AB959" i="20"/>
  <c r="AB955" i="20"/>
  <c r="AB939" i="20"/>
  <c r="AB931" i="20"/>
  <c r="AB947" i="20"/>
  <c r="AB911" i="20"/>
  <c r="AB927" i="20"/>
  <c r="AB923" i="20"/>
  <c r="AB907" i="20"/>
  <c r="AB919" i="20"/>
  <c r="AB903" i="20"/>
  <c r="AB881" i="20"/>
  <c r="AB895" i="20"/>
  <c r="AB891" i="20"/>
  <c r="AB877" i="20"/>
  <c r="AB873" i="20"/>
  <c r="AB887" i="20"/>
  <c r="AB850" i="20"/>
  <c r="AB865" i="20"/>
  <c r="AB861" i="20"/>
  <c r="AB846" i="20"/>
  <c r="AB838" i="20"/>
  <c r="AB824" i="20"/>
  <c r="AB820" i="20"/>
  <c r="AB834" i="20"/>
  <c r="AB830" i="20"/>
  <c r="AB816" i="20"/>
  <c r="AB791" i="20"/>
  <c r="AB804" i="20"/>
  <c r="AB800" i="20"/>
  <c r="AB787" i="20"/>
  <c r="AB770" i="20"/>
  <c r="AB783" i="20"/>
  <c r="AB766" i="20"/>
  <c r="AB779" i="20"/>
  <c r="AB743" i="20"/>
  <c r="AB758" i="20"/>
  <c r="AB739" i="20"/>
  <c r="AB754" i="20"/>
  <c r="AB735" i="20"/>
  <c r="AB750" i="20"/>
  <c r="AB746" i="20"/>
  <c r="AB731" i="20"/>
  <c r="AB723" i="20"/>
  <c r="AB708" i="20"/>
  <c r="AB686" i="20"/>
  <c r="AB700" i="20"/>
  <c r="AB696" i="20"/>
  <c r="AB682" i="20"/>
  <c r="AB678" i="20"/>
  <c r="AB692" i="20"/>
  <c r="AB670" i="20"/>
  <c r="AB655" i="20"/>
  <c r="AB666" i="20"/>
  <c r="AB651" i="20"/>
  <c r="AB647" i="20"/>
  <c r="AB662" i="20"/>
  <c r="AB619" i="20"/>
  <c r="AB635" i="20"/>
  <c r="AB615" i="20"/>
  <c r="AB631" i="20"/>
  <c r="AB591" i="20"/>
  <c r="AB607" i="20"/>
  <c r="AB603" i="20"/>
  <c r="AB587" i="20"/>
  <c r="AB599" i="20"/>
  <c r="AB583" i="20"/>
  <c r="AB575" i="20"/>
  <c r="AB559" i="20"/>
  <c r="AB555" i="20"/>
  <c r="AB571" i="20"/>
  <c r="AB547" i="20"/>
  <c r="AB563" i="20"/>
  <c r="AB521" i="20"/>
  <c r="AB517" i="20"/>
  <c r="AB525" i="20"/>
  <c r="AB497" i="20"/>
  <c r="AB513" i="20"/>
  <c r="AB505" i="20"/>
  <c r="AB489" i="20"/>
  <c r="AB485" i="20"/>
  <c r="AB501" i="20"/>
  <c r="AB477" i="20"/>
  <c r="AB461" i="20"/>
  <c r="AB469" i="20"/>
  <c r="AB453" i="20"/>
  <c r="AB433" i="20"/>
  <c r="AB449" i="20"/>
  <c r="AB445" i="20"/>
  <c r="AB429" i="20"/>
  <c r="AB441" i="20"/>
  <c r="AB425" i="20"/>
  <c r="AB409" i="20"/>
  <c r="AB393" i="20"/>
  <c r="AB405" i="20"/>
  <c r="AB389" i="20"/>
  <c r="AB385" i="20"/>
  <c r="AB369" i="20"/>
  <c r="AB381" i="20"/>
  <c r="AB365" i="20"/>
  <c r="AB377" i="20"/>
  <c r="AB361" i="20"/>
  <c r="AB353" i="20"/>
  <c r="AB337" i="20"/>
  <c r="AB349" i="20"/>
  <c r="AB333" i="20"/>
  <c r="AB341" i="20"/>
  <c r="AB325" i="20"/>
  <c r="AB313" i="20"/>
  <c r="AB299" i="20"/>
  <c r="AB309" i="20"/>
  <c r="AB295" i="20"/>
  <c r="AB283" i="20"/>
  <c r="AB269" i="20"/>
  <c r="AB261" i="20"/>
  <c r="AB247" i="20"/>
  <c r="AB257" i="20"/>
  <c r="AB243" i="20"/>
  <c r="AB253" i="20"/>
  <c r="AB239" i="20"/>
  <c r="AB235" i="20"/>
  <c r="AB221" i="20"/>
  <c r="AB231" i="20"/>
  <c r="AB217" i="20"/>
  <c r="AB227" i="20"/>
  <c r="AB213" i="20"/>
  <c r="AB209" i="20"/>
  <c r="AB196" i="20"/>
  <c r="AB205" i="20"/>
  <c r="AB192" i="20"/>
  <c r="AB162" i="20"/>
  <c r="AB176" i="20"/>
  <c r="AB136" i="20"/>
  <c r="AB150" i="20"/>
  <c r="AB132" i="20"/>
  <c r="AB146" i="20"/>
  <c r="AB128" i="20"/>
  <c r="AB142" i="20"/>
  <c r="AB77" i="20"/>
  <c r="AB93" i="20"/>
  <c r="AB73" i="20"/>
  <c r="AB89" i="20"/>
  <c r="AB65" i="20"/>
  <c r="AB49" i="20"/>
  <c r="AB45" i="20"/>
  <c r="AB61" i="20"/>
  <c r="AB41" i="20"/>
  <c r="AB57" i="20"/>
  <c r="AB17" i="20"/>
  <c r="AB33" i="20"/>
  <c r="AB13" i="20"/>
  <c r="AB29" i="20"/>
  <c r="AB5" i="20"/>
  <c r="AB21" i="20"/>
  <c r="AB2646" i="20"/>
  <c r="AB2630" i="20"/>
  <c r="AB2570" i="20"/>
  <c r="AB2586" i="20"/>
  <c r="AB2485" i="20"/>
  <c r="AB2499" i="20"/>
  <c r="AB2465" i="20"/>
  <c r="AB2451" i="20"/>
  <c r="AB2397" i="20"/>
  <c r="AB2410" i="20"/>
  <c r="AB2343" i="20"/>
  <c r="AB2358" i="20"/>
  <c r="AB2301" i="20"/>
  <c r="AB2286" i="20"/>
  <c r="AB2202" i="20"/>
  <c r="AB2186" i="20"/>
  <c r="AB2128" i="20"/>
  <c r="AB2144" i="20"/>
  <c r="AB2032" i="20"/>
  <c r="AB2048" i="20"/>
  <c r="AB1972" i="20"/>
  <c r="AB1988" i="20"/>
  <c r="AB1904" i="20"/>
  <c r="AB1918" i="20"/>
  <c r="AB1857" i="20"/>
  <c r="AB1871" i="20"/>
  <c r="AB1744" i="20"/>
  <c r="AB1759" i="20"/>
  <c r="AB1720" i="20"/>
  <c r="AB1704" i="20"/>
  <c r="AB1606" i="20"/>
  <c r="AB1614" i="20"/>
  <c r="AB1610" i="20"/>
  <c r="AB1482" i="20"/>
  <c r="AB1498" i="20"/>
  <c r="AB1438" i="20"/>
  <c r="AB1423" i="20"/>
  <c r="AB1364" i="20"/>
  <c r="AB1377" i="20"/>
  <c r="AB1312" i="20"/>
  <c r="AB1327" i="20"/>
  <c r="AB1118" i="20"/>
  <c r="AB1102" i="20"/>
  <c r="AB1016" i="20"/>
  <c r="AB1000" i="20"/>
  <c r="AB827" i="20"/>
  <c r="AB813" i="20"/>
  <c r="AB632" i="20"/>
  <c r="AB616" i="20"/>
  <c r="AB556" i="20"/>
  <c r="AB572" i="20"/>
  <c r="AB510" i="20"/>
  <c r="AB494" i="20"/>
  <c r="AB470" i="20"/>
  <c r="AB454" i="20"/>
  <c r="AB434" i="20"/>
  <c r="AB418" i="20"/>
  <c r="AB382" i="20"/>
  <c r="AB366" i="20"/>
  <c r="AB141" i="20"/>
  <c r="AB155" i="20"/>
  <c r="AB117" i="20"/>
  <c r="AB102" i="20"/>
  <c r="AB66" i="20"/>
  <c r="AB82" i="20"/>
  <c r="AB42" i="20"/>
  <c r="AB58" i="20"/>
  <c r="AB22" i="20"/>
  <c r="AB6" i="20"/>
  <c r="AA2698" i="20"/>
  <c r="AA2694" i="20"/>
  <c r="AA2590" i="20"/>
  <c r="AA2574" i="20"/>
  <c r="AA2499" i="20"/>
  <c r="AA2485" i="20"/>
  <c r="AA2410" i="20"/>
  <c r="AA2397" i="20"/>
  <c r="AA2198" i="20"/>
  <c r="AA2182" i="20"/>
  <c r="AA2140" i="20"/>
  <c r="AA2124" i="20"/>
  <c r="AA2052" i="20"/>
  <c r="AA2036" i="20"/>
  <c r="AA2012" i="20"/>
  <c r="AA1996" i="20"/>
  <c r="AA1887" i="20"/>
  <c r="AA1900" i="20"/>
  <c r="AA1853" i="20"/>
  <c r="AA1867" i="20"/>
  <c r="AA1793" i="20"/>
  <c r="AA1807" i="20"/>
  <c r="AA1744" i="20"/>
  <c r="AA1759" i="20"/>
  <c r="AA1680" i="20"/>
  <c r="AA1696" i="20"/>
  <c r="AA1606" i="20"/>
  <c r="AA1610" i="20"/>
  <c r="AA1614" i="20"/>
  <c r="AA1454" i="20"/>
  <c r="AA1470" i="20"/>
  <c r="AA1397" i="20"/>
  <c r="AA1411" i="20"/>
  <c r="AA1360" i="20"/>
  <c r="AA1373" i="20"/>
  <c r="AA1319" i="20"/>
  <c r="AA1304" i="20"/>
  <c r="AA1170" i="20"/>
  <c r="AA1186" i="20"/>
  <c r="AA1146" i="20"/>
  <c r="AA1130" i="20"/>
  <c r="AA1000" i="20"/>
  <c r="AA1016" i="20"/>
  <c r="AA904" i="20"/>
  <c r="AA920" i="20"/>
  <c r="AA858" i="20"/>
  <c r="AA843" i="20"/>
  <c r="AA801" i="20"/>
  <c r="AA788" i="20"/>
  <c r="AA693" i="20"/>
  <c r="AA679" i="20"/>
  <c r="AA636" i="20"/>
  <c r="AA620" i="20"/>
  <c r="AA494" i="20"/>
  <c r="AA510" i="20"/>
  <c r="AA442" i="20"/>
  <c r="AA426" i="20"/>
  <c r="AA406" i="20"/>
  <c r="AA390" i="20"/>
  <c r="AA177" i="20"/>
  <c r="AA163" i="20"/>
  <c r="AA90" i="20"/>
  <c r="AA74" i="20"/>
  <c r="AA38" i="20"/>
  <c r="AA54" i="20"/>
  <c r="AA18" i="20"/>
  <c r="AA2" i="20"/>
  <c r="AA2661" i="20"/>
  <c r="AA2645" i="20"/>
  <c r="AA2589" i="20"/>
  <c r="AA2573" i="20"/>
  <c r="AA2522" i="20"/>
  <c r="AA2506" i="20"/>
  <c r="AA2468" i="20"/>
  <c r="AA2454" i="20"/>
  <c r="AA2421" i="20"/>
  <c r="AA2408" i="20"/>
  <c r="AA2326" i="20"/>
  <c r="AA2312" i="20"/>
  <c r="AA2245" i="20"/>
  <c r="AA2229" i="20"/>
  <c r="AA2209" i="20"/>
  <c r="AA2193" i="20"/>
  <c r="AA2151" i="20"/>
  <c r="AA2159" i="20"/>
  <c r="AA2155" i="20"/>
  <c r="AA2111" i="20"/>
  <c r="AA2095" i="20"/>
  <c r="AA2083" i="20"/>
  <c r="AA2067" i="20"/>
  <c r="AA2047" i="20"/>
  <c r="AA2031" i="20"/>
  <c r="AA2011" i="20"/>
  <c r="AA1995" i="20"/>
  <c r="AA1860" i="20"/>
  <c r="AA1874" i="20"/>
  <c r="AA1830" i="20"/>
  <c r="AA1844" i="20"/>
  <c r="AA1806" i="20"/>
  <c r="AA1792" i="20"/>
  <c r="AA1719" i="20"/>
  <c r="AA1703" i="20"/>
  <c r="AA1691" i="20"/>
  <c r="AA1675" i="20"/>
  <c r="AA1453" i="20"/>
  <c r="AA1469" i="20"/>
  <c r="AA1433" i="20"/>
  <c r="AA1418" i="20"/>
  <c r="AA1388" i="20"/>
  <c r="AA1402" i="20"/>
  <c r="AA1288" i="20"/>
  <c r="AA1303" i="20"/>
  <c r="AA1249" i="20"/>
  <c r="AA1264" i="20"/>
  <c r="AA1165" i="20"/>
  <c r="AA1181" i="20"/>
  <c r="AA1055" i="20"/>
  <c r="AA1039" i="20"/>
  <c r="AA967" i="20"/>
  <c r="AA983" i="20"/>
  <c r="AA947" i="20"/>
  <c r="AA931" i="20"/>
  <c r="AA881" i="20"/>
  <c r="AA895" i="20"/>
  <c r="AA838" i="20"/>
  <c r="AA824" i="20"/>
  <c r="AA766" i="20"/>
  <c r="AA779" i="20"/>
  <c r="AA746" i="20"/>
  <c r="AA731" i="20"/>
  <c r="AA692" i="20"/>
  <c r="AA678" i="20"/>
  <c r="AA635" i="20"/>
  <c r="AA619" i="20"/>
  <c r="AA603" i="20"/>
  <c r="AA587" i="20"/>
  <c r="AA433" i="20"/>
  <c r="AA449" i="20"/>
  <c r="AA409" i="20"/>
  <c r="AA393" i="20"/>
  <c r="AA261" i="20"/>
  <c r="AA247" i="20"/>
  <c r="AA196" i="20"/>
  <c r="AA209" i="20"/>
  <c r="AA142" i="20"/>
  <c r="AA128" i="20"/>
  <c r="AA89" i="20"/>
  <c r="AA73" i="20"/>
  <c r="AA33" i="20"/>
  <c r="AA17" i="20"/>
  <c r="AB2668" i="20"/>
  <c r="AB2684" i="20"/>
  <c r="AB2632" i="20"/>
  <c r="AB2648" i="20"/>
  <c r="AB2580" i="20"/>
  <c r="AB2596" i="20"/>
  <c r="AB2545" i="20"/>
  <c r="AB2560" i="20"/>
  <c r="AB2505" i="20"/>
  <c r="AB2521" i="20"/>
  <c r="AB2475" i="20"/>
  <c r="AB2461" i="20"/>
  <c r="AB2441" i="20"/>
  <c r="AB2428" i="20"/>
  <c r="AB2395" i="20"/>
  <c r="AB2380" i="20"/>
  <c r="AB2292" i="20"/>
  <c r="AB2307" i="20"/>
  <c r="AB2276" i="20"/>
  <c r="AB2260" i="20"/>
  <c r="AB2188" i="20"/>
  <c r="AB2204" i="20"/>
  <c r="AB2154" i="20"/>
  <c r="AB2158" i="20"/>
  <c r="AB2150" i="20"/>
  <c r="AB2138" i="20"/>
  <c r="AB2122" i="20"/>
  <c r="AB2078" i="20"/>
  <c r="AB2062" i="20"/>
  <c r="AB2046" i="20"/>
  <c r="AB2030" i="20"/>
  <c r="AB2006" i="20"/>
  <c r="AB1990" i="20"/>
  <c r="AB1958" i="20"/>
  <c r="AB1974" i="20"/>
  <c r="AB1914" i="20"/>
  <c r="AB1928" i="20"/>
  <c r="AB1885" i="20"/>
  <c r="AB1898" i="20"/>
  <c r="AB1855" i="20"/>
  <c r="AB1869" i="20"/>
  <c r="AB1799" i="20"/>
  <c r="AB1813" i="20"/>
  <c r="AB1773" i="20"/>
  <c r="AB1787" i="20"/>
  <c r="AB1738" i="20"/>
  <c r="AB1753" i="20"/>
  <c r="AB1682" i="20"/>
  <c r="AB1698" i="20"/>
  <c r="AB1646" i="20"/>
  <c r="AB1662" i="20"/>
  <c r="AB1584" i="20"/>
  <c r="AB1600" i="20"/>
  <c r="AB1552" i="20"/>
  <c r="AB1568" i="20"/>
  <c r="AB1484" i="20"/>
  <c r="AB1500" i="20"/>
  <c r="AB1383" i="20"/>
  <c r="AB1370" i="20"/>
  <c r="AB1333" i="20"/>
  <c r="AB1318" i="20"/>
  <c r="AB1283" i="20"/>
  <c r="AB1298" i="20"/>
  <c r="AB1248" i="20"/>
  <c r="AB1263" i="20"/>
  <c r="AB1180" i="20"/>
  <c r="AB1164" i="20"/>
  <c r="AB1128" i="20"/>
  <c r="AB1144" i="20"/>
  <c r="AB1096" i="20"/>
  <c r="AB1112" i="20"/>
  <c r="AB1038" i="20"/>
  <c r="AB1054" i="20"/>
  <c r="AB962" i="20"/>
  <c r="AB946" i="20"/>
  <c r="AB894" i="20"/>
  <c r="AB880" i="20"/>
  <c r="AB845" i="20"/>
  <c r="AB860" i="20"/>
  <c r="AB829" i="20"/>
  <c r="AB815" i="20"/>
  <c r="AB715" i="20"/>
  <c r="AB730" i="20"/>
  <c r="AB673" i="20"/>
  <c r="AB687" i="20"/>
  <c r="AB638" i="20"/>
  <c r="AB622" i="20"/>
  <c r="AB594" i="20"/>
  <c r="AB610" i="20"/>
  <c r="AB554" i="20"/>
  <c r="AB570" i="20"/>
  <c r="AB496" i="20"/>
  <c r="AB512" i="20"/>
  <c r="AB460" i="20"/>
  <c r="AB476" i="20"/>
  <c r="AB444" i="20"/>
  <c r="AB428" i="20"/>
  <c r="AB392" i="20"/>
  <c r="AB408" i="20"/>
  <c r="AB264" i="20"/>
  <c r="AB250" i="20"/>
  <c r="AB230" i="20"/>
  <c r="AB216" i="20"/>
  <c r="AB200" i="20"/>
  <c r="AB187" i="20"/>
  <c r="AB119" i="20"/>
  <c r="AB104" i="20"/>
  <c r="AB2682" i="20"/>
  <c r="AB2666" i="20"/>
  <c r="AB2618" i="20"/>
  <c r="AB2602" i="20"/>
  <c r="AB2439" i="20"/>
  <c r="AB2426" i="20"/>
  <c r="AB2389" i="20"/>
  <c r="AB2374" i="20"/>
  <c r="AB2354" i="20"/>
  <c r="AB2339" i="20"/>
  <c r="AB2226" i="20"/>
  <c r="AB2242" i="20"/>
  <c r="AB2182" i="20"/>
  <c r="AB2198" i="20"/>
  <c r="AB2060" i="20"/>
  <c r="AB2076" i="20"/>
  <c r="AB2020" i="20"/>
  <c r="AB2004" i="20"/>
  <c r="AB1968" i="20"/>
  <c r="AB1984" i="20"/>
  <c r="AB1887" i="20"/>
  <c r="AB1900" i="20"/>
  <c r="AB1763" i="20"/>
  <c r="AB1777" i="20"/>
  <c r="AB1708" i="20"/>
  <c r="AB1724" i="20"/>
  <c r="AB1574" i="20"/>
  <c r="AB1590" i="20"/>
  <c r="AB1368" i="20"/>
  <c r="AB1381" i="20"/>
  <c r="AB1331" i="20"/>
  <c r="AB1316" i="20"/>
  <c r="AB1098" i="20"/>
  <c r="AB1114" i="20"/>
  <c r="AB1064" i="20"/>
  <c r="AB1060" i="20"/>
  <c r="AB1068" i="20"/>
  <c r="AB892" i="20"/>
  <c r="AB878" i="20"/>
  <c r="AB784" i="20"/>
  <c r="AB771" i="20"/>
  <c r="AB693" i="20"/>
  <c r="AB679" i="20"/>
  <c r="AB640" i="20"/>
  <c r="AB624" i="20"/>
  <c r="AB502" i="20"/>
  <c r="AB486" i="20"/>
  <c r="AB466" i="20"/>
  <c r="AB450" i="20"/>
  <c r="AB406" i="20"/>
  <c r="AB390" i="20"/>
  <c r="AB346" i="20"/>
  <c r="AB330" i="20"/>
  <c r="AB292" i="20"/>
  <c r="AB278" i="20"/>
  <c r="AB258" i="20"/>
  <c r="AB244" i="20"/>
  <c r="AB159" i="20"/>
  <c r="AB173" i="20"/>
  <c r="AB98" i="20"/>
  <c r="AB113" i="20"/>
  <c r="AB62" i="20"/>
  <c r="AB46" i="20"/>
  <c r="AB38" i="20"/>
  <c r="AB54" i="20"/>
  <c r="AB18" i="20"/>
  <c r="AB2" i="20"/>
  <c r="AA2654" i="20"/>
  <c r="AA2638" i="20"/>
  <c r="AA2586" i="20"/>
  <c r="AA2570" i="20"/>
  <c r="AA2473" i="20"/>
  <c r="AA2459" i="20"/>
  <c r="AA2418" i="20"/>
  <c r="AA2405" i="20"/>
  <c r="AA2358" i="20"/>
  <c r="AA2343" i="20"/>
  <c r="AA2301" i="20"/>
  <c r="AA2286" i="20"/>
  <c r="AA2266" i="20"/>
  <c r="AA2250" i="20"/>
  <c r="AA2230" i="20"/>
  <c r="AA2214" i="20"/>
  <c r="AA2144" i="20"/>
  <c r="AA2128" i="20"/>
  <c r="AA2048" i="20"/>
  <c r="AA2032" i="20"/>
  <c r="AA1984" i="20"/>
  <c r="AA1968" i="20"/>
  <c r="AA1908" i="20"/>
  <c r="AA1922" i="20"/>
  <c r="AA1857" i="20"/>
  <c r="AA1871" i="20"/>
  <c r="AA1811" i="20"/>
  <c r="AA1797" i="20"/>
  <c r="AA1590" i="20"/>
  <c r="AA1574" i="20"/>
  <c r="AA1450" i="20"/>
  <c r="AA1466" i="20"/>
  <c r="AA1415" i="20"/>
  <c r="AA1430" i="20"/>
  <c r="AA1364" i="20"/>
  <c r="AA1377" i="20"/>
  <c r="AA1312" i="20"/>
  <c r="AA1327" i="20"/>
  <c r="AA1269" i="20"/>
  <c r="AA1254" i="20"/>
  <c r="AA1230" i="20"/>
  <c r="AA1215" i="20"/>
  <c r="AA1118" i="20"/>
  <c r="AA1102" i="20"/>
  <c r="AA996" i="20"/>
  <c r="AA1012" i="20"/>
  <c r="AA956" i="20"/>
  <c r="AA940" i="20"/>
  <c r="AA900" i="20"/>
  <c r="AA916" i="20"/>
  <c r="AA784" i="20"/>
  <c r="AA771" i="20"/>
  <c r="AA751" i="20"/>
  <c r="AA736" i="20"/>
  <c r="AA716" i="20"/>
  <c r="AA701" i="20"/>
  <c r="AA640" i="20"/>
  <c r="AA624" i="20"/>
  <c r="AA588" i="20"/>
  <c r="AA604" i="20"/>
  <c r="AA466" i="20"/>
  <c r="AA450" i="20"/>
  <c r="AA374" i="20"/>
  <c r="AA358" i="20"/>
  <c r="AA155" i="20"/>
  <c r="AA141" i="20"/>
  <c r="AA2681" i="20"/>
  <c r="AA2665" i="20"/>
  <c r="AA2593" i="20"/>
  <c r="AA2577" i="20"/>
  <c r="AA2498" i="20"/>
  <c r="AA2484" i="20"/>
  <c r="AA2446" i="20"/>
  <c r="AA2433" i="20"/>
  <c r="AA2365" i="20"/>
  <c r="AA2350" i="20"/>
  <c r="AA2296" i="20"/>
  <c r="AA2281" i="20"/>
  <c r="AA2167" i="20"/>
  <c r="AA2171" i="20"/>
  <c r="AA2163" i="20"/>
  <c r="AA2115" i="20"/>
  <c r="AA2099" i="20"/>
  <c r="AA2043" i="20"/>
  <c r="AA2027" i="20"/>
  <c r="AA1991" i="20"/>
  <c r="AA2007" i="20"/>
  <c r="AA1951" i="20"/>
  <c r="AA1937" i="20"/>
  <c r="AA1907" i="20"/>
  <c r="AA1921" i="20"/>
  <c r="AA1840" i="20"/>
  <c r="AA1826" i="20"/>
  <c r="AA1796" i="20"/>
  <c r="AA1810" i="20"/>
  <c r="AA1747" i="20"/>
  <c r="AA1762" i="20"/>
  <c r="AA1711" i="20"/>
  <c r="AA1727" i="20"/>
  <c r="AA1671" i="20"/>
  <c r="AA1687" i="20"/>
  <c r="AA1625" i="20"/>
  <c r="AA1621" i="20"/>
  <c r="AA1617" i="20"/>
  <c r="AA1509" i="20"/>
  <c r="AA1525" i="20"/>
  <c r="AA1477" i="20"/>
  <c r="AA1493" i="20"/>
  <c r="AA1218" i="20"/>
  <c r="AA1233" i="20"/>
  <c r="AA1133" i="20"/>
  <c r="AA1149" i="20"/>
  <c r="AA1047" i="20"/>
  <c r="AA1031" i="20"/>
  <c r="AA1015" i="20"/>
  <c r="AA999" i="20"/>
  <c r="AA979" i="20"/>
  <c r="AA963" i="20"/>
  <c r="AA927" i="20"/>
  <c r="AA911" i="20"/>
  <c r="AA891" i="20"/>
  <c r="AA877" i="20"/>
  <c r="AA804" i="20"/>
  <c r="AA791" i="20"/>
  <c r="AA758" i="20"/>
  <c r="AA743" i="20"/>
  <c r="AA670" i="20"/>
  <c r="AA655" i="20"/>
  <c r="AA599" i="20"/>
  <c r="AA583" i="20"/>
  <c r="AA571" i="20"/>
  <c r="AA555" i="20"/>
  <c r="AA489" i="20"/>
  <c r="AA505" i="20"/>
  <c r="AA469" i="20"/>
  <c r="AA453" i="20"/>
  <c r="AA365" i="20"/>
  <c r="AA381" i="20"/>
  <c r="AA313" i="20"/>
  <c r="AA299" i="20"/>
  <c r="AA221" i="20"/>
  <c r="AA235" i="20"/>
  <c r="AA192" i="20"/>
  <c r="AA205" i="20"/>
  <c r="AB2487" i="20"/>
  <c r="AB2501" i="20"/>
  <c r="AB2453" i="20"/>
  <c r="AB2467" i="20"/>
  <c r="AB2420" i="20"/>
  <c r="AB2407" i="20"/>
  <c r="AB2376" i="20"/>
  <c r="AB2391" i="20"/>
  <c r="AB2349" i="20"/>
  <c r="AB2364" i="20"/>
  <c r="AB2311" i="20"/>
  <c r="AB2325" i="20"/>
  <c r="AB2280" i="20"/>
  <c r="AB2295" i="20"/>
  <c r="AB2264" i="20"/>
  <c r="AB2248" i="20"/>
  <c r="AB2212" i="20"/>
  <c r="AB2196" i="20"/>
  <c r="AB1946" i="20"/>
  <c r="AB1932" i="20"/>
  <c r="AB1881" i="20"/>
  <c r="AB1894" i="20"/>
  <c r="AB1769" i="20"/>
  <c r="AB1783" i="20"/>
  <c r="AB1749" i="20"/>
  <c r="AB1734" i="20"/>
  <c r="AB1718" i="20"/>
  <c r="AB1702" i="20"/>
  <c r="AB1650" i="20"/>
  <c r="AB1666" i="20"/>
  <c r="AB1608" i="20"/>
  <c r="AB1604" i="20"/>
  <c r="AB1612" i="20"/>
  <c r="AB1588" i="20"/>
  <c r="AB1572" i="20"/>
  <c r="AB1556" i="20"/>
  <c r="AB1540" i="20"/>
  <c r="AB1524" i="20"/>
  <c r="AB1508" i="20"/>
  <c r="AB1448" i="20"/>
  <c r="AB1464" i="20"/>
  <c r="AB1413" i="20"/>
  <c r="AB1399" i="20"/>
  <c r="AB1366" i="20"/>
  <c r="AB1379" i="20"/>
  <c r="AB1329" i="20"/>
  <c r="AB1314" i="20"/>
  <c r="AB1256" i="20"/>
  <c r="AB1271" i="20"/>
  <c r="AB1221" i="20"/>
  <c r="AB1236" i="20"/>
  <c r="AB1188" i="20"/>
  <c r="AB1201" i="20"/>
  <c r="AB1148" i="20"/>
  <c r="AB1132" i="20"/>
  <c r="AB1050" i="20"/>
  <c r="AB1034" i="20"/>
  <c r="AB998" i="20"/>
  <c r="AB1014" i="20"/>
  <c r="AB942" i="20"/>
  <c r="AB958" i="20"/>
  <c r="AB872" i="20"/>
  <c r="AB886" i="20"/>
  <c r="AB856" i="20"/>
  <c r="AB841" i="20"/>
  <c r="AB790" i="20"/>
  <c r="AB803" i="20"/>
  <c r="AB707" i="20"/>
  <c r="AB722" i="20"/>
  <c r="AB626" i="20"/>
  <c r="AB642" i="20"/>
  <c r="AB440" i="20"/>
  <c r="AB424" i="20"/>
  <c r="AB384" i="20"/>
  <c r="AB368" i="20"/>
  <c r="AB348" i="20"/>
  <c r="AB332" i="20"/>
  <c r="AB183" i="20"/>
  <c r="AB169" i="20"/>
  <c r="AB108" i="20"/>
  <c r="AB123" i="20"/>
  <c r="AA2684" i="20"/>
  <c r="AA2668" i="20"/>
  <c r="AA2648" i="20"/>
  <c r="AA2632" i="20"/>
  <c r="AA2616" i="20"/>
  <c r="AA2600" i="20"/>
  <c r="AA2584" i="20"/>
  <c r="AA2568" i="20"/>
  <c r="AA2521" i="20"/>
  <c r="AA2505" i="20"/>
  <c r="AA2475" i="20"/>
  <c r="AA2461" i="20"/>
  <c r="AA2391" i="20"/>
  <c r="AA2376" i="20"/>
  <c r="AA2329" i="20"/>
  <c r="AA2315" i="20"/>
  <c r="AA2295" i="20"/>
  <c r="AA2280" i="20"/>
  <c r="AA2268" i="20"/>
  <c r="AA2252" i="20"/>
  <c r="AA2232" i="20"/>
  <c r="AA2216" i="20"/>
  <c r="AA2176" i="20"/>
  <c r="AA2174" i="20"/>
  <c r="AA2178" i="20"/>
  <c r="AA2146" i="20"/>
  <c r="AA2130" i="20"/>
  <c r="AA2110" i="20"/>
  <c r="AA2094" i="20"/>
  <c r="AA2074" i="20"/>
  <c r="AA2058" i="20"/>
  <c r="AA2042" i="20"/>
  <c r="AA2026" i="20"/>
  <c r="AA1986" i="20"/>
  <c r="AA1970" i="20"/>
  <c r="AA1829" i="20"/>
  <c r="AA1843" i="20"/>
  <c r="AA1795" i="20"/>
  <c r="AA1809" i="20"/>
  <c r="AA1765" i="20"/>
  <c r="AA1779" i="20"/>
  <c r="AA1734" i="20"/>
  <c r="AA1749" i="20"/>
  <c r="AA1682" i="20"/>
  <c r="AA1698" i="20"/>
  <c r="AA1650" i="20"/>
  <c r="AA1666" i="20"/>
  <c r="AA1580" i="20"/>
  <c r="AA1596" i="20"/>
  <c r="AA1540" i="20"/>
  <c r="AA1556" i="20"/>
  <c r="AA1524" i="20"/>
  <c r="AA1508" i="20"/>
  <c r="AA1492" i="20"/>
  <c r="AA1476" i="20"/>
  <c r="AA1444" i="20"/>
  <c r="AA1460" i="20"/>
  <c r="AA1399" i="20"/>
  <c r="AA1413" i="20"/>
  <c r="AA1362" i="20"/>
  <c r="AA1375" i="20"/>
  <c r="AA1314" i="20"/>
  <c r="AA1329" i="20"/>
  <c r="AA1283" i="20"/>
  <c r="AA1298" i="20"/>
  <c r="AA1263" i="20"/>
  <c r="AA1248" i="20"/>
  <c r="AA1164" i="20"/>
  <c r="AA1180" i="20"/>
  <c r="AA1124" i="20"/>
  <c r="AA1140" i="20"/>
  <c r="AA1054" i="20"/>
  <c r="AA1038" i="20"/>
  <c r="AA954" i="20"/>
  <c r="AA938" i="20"/>
  <c r="AA860" i="20"/>
  <c r="AA845" i="20"/>
  <c r="AA833" i="20"/>
  <c r="AA819" i="20"/>
  <c r="AA786" i="20"/>
  <c r="AA773" i="20"/>
  <c r="AA722" i="20"/>
  <c r="AA707" i="20"/>
  <c r="AA646" i="20"/>
  <c r="AA661" i="20"/>
  <c r="AA610" i="20"/>
  <c r="AA594" i="20"/>
  <c r="AA504" i="20"/>
  <c r="AA488" i="20"/>
  <c r="AA476" i="20"/>
  <c r="AA460" i="20"/>
  <c r="AA440" i="20"/>
  <c r="AA424" i="20"/>
  <c r="AA320" i="20"/>
  <c r="AA306" i="20"/>
  <c r="AA272" i="20"/>
  <c r="AA286" i="20"/>
  <c r="AA191" i="20"/>
  <c r="AA204" i="20"/>
  <c r="AA161" i="20"/>
  <c r="AA175" i="20"/>
  <c r="AA104" i="20"/>
  <c r="AA119" i="20"/>
  <c r="AA60" i="20"/>
  <c r="AA44" i="20"/>
  <c r="AB2642" i="20"/>
  <c r="AB2658" i="20"/>
  <c r="AB2558" i="20"/>
  <c r="AB2543" i="20"/>
  <c r="AB2511" i="20"/>
  <c r="AB2527" i="20"/>
  <c r="AB2477" i="20"/>
  <c r="AB2491" i="20"/>
  <c r="AB2434" i="20"/>
  <c r="AB2447" i="20"/>
  <c r="AB2418" i="20"/>
  <c r="AB2405" i="20"/>
  <c r="AB2370" i="20"/>
  <c r="AB2385" i="20"/>
  <c r="AB2317" i="20"/>
  <c r="AB2331" i="20"/>
  <c r="AB2297" i="20"/>
  <c r="AB2282" i="20"/>
  <c r="AB2254" i="20"/>
  <c r="AB2270" i="20"/>
  <c r="AB2218" i="20"/>
  <c r="AB2234" i="20"/>
  <c r="AB2052" i="20"/>
  <c r="AB2036" i="20"/>
  <c r="AB1879" i="20"/>
  <c r="AB1892" i="20"/>
  <c r="AB1831" i="20"/>
  <c r="AB1845" i="20"/>
  <c r="AB1793" i="20"/>
  <c r="AB1807" i="20"/>
  <c r="AB1736" i="20"/>
  <c r="AB1751" i="20"/>
  <c r="AB1684" i="20"/>
  <c r="AB1700" i="20"/>
  <c r="AB1644" i="20"/>
  <c r="AB1660" i="20"/>
  <c r="AB1554" i="20"/>
  <c r="AB1570" i="20"/>
  <c r="AB1518" i="20"/>
  <c r="AB1534" i="20"/>
  <c r="AB1502" i="20"/>
  <c r="AB1486" i="20"/>
  <c r="AB1466" i="20"/>
  <c r="AB1450" i="20"/>
  <c r="AB1415" i="20"/>
  <c r="AB1430" i="20"/>
  <c r="AB1339" i="20"/>
  <c r="AB1352" i="20"/>
  <c r="AB1285" i="20"/>
  <c r="AB1300" i="20"/>
  <c r="AB1223" i="20"/>
  <c r="AB1238" i="20"/>
  <c r="AB1203" i="20"/>
  <c r="AB1190" i="20"/>
  <c r="AB1158" i="20"/>
  <c r="AB1174" i="20"/>
  <c r="AB1126" i="20"/>
  <c r="AB1142" i="20"/>
  <c r="AB1036" i="20"/>
  <c r="AB1052" i="20"/>
  <c r="AB956" i="20"/>
  <c r="AB940" i="20"/>
  <c r="AB882" i="20"/>
  <c r="AB896" i="20"/>
  <c r="AB862" i="20"/>
  <c r="AB847" i="20"/>
  <c r="AB817" i="20"/>
  <c r="AB831" i="20"/>
  <c r="AB801" i="20"/>
  <c r="AB788" i="20"/>
  <c r="AB659" i="20"/>
  <c r="AB644" i="20"/>
  <c r="AB592" i="20"/>
  <c r="AB608" i="20"/>
  <c r="AB560" i="20"/>
  <c r="AB576" i="20"/>
  <c r="AB534" i="20"/>
  <c r="AB526" i="20"/>
  <c r="AB530" i="20"/>
  <c r="AB478" i="20"/>
  <c r="AB462" i="20"/>
  <c r="AB446" i="20"/>
  <c r="AB430" i="20"/>
  <c r="AB342" i="20"/>
  <c r="AB326" i="20"/>
  <c r="AB314" i="20"/>
  <c r="AB300" i="20"/>
  <c r="AB280" i="20"/>
  <c r="AB266" i="20"/>
  <c r="AB232" i="20"/>
  <c r="AB218" i="20"/>
  <c r="AB198" i="20"/>
  <c r="AB185" i="20"/>
  <c r="AB137" i="20"/>
  <c r="AB151" i="20"/>
  <c r="AB90" i="20"/>
  <c r="AB74" i="20"/>
  <c r="AA2618" i="20"/>
  <c r="AA2602" i="20"/>
  <c r="AA2554" i="20"/>
  <c r="AA2539" i="20"/>
  <c r="AA2503" i="20"/>
  <c r="AA2489" i="20"/>
  <c r="AA2469" i="20"/>
  <c r="AA2455" i="20"/>
  <c r="AA2439" i="20"/>
  <c r="AA2426" i="20"/>
  <c r="AA2331" i="20"/>
  <c r="AA2317" i="20"/>
  <c r="AA2297" i="20"/>
  <c r="AA2282" i="20"/>
  <c r="AA2270" i="20"/>
  <c r="AA2254" i="20"/>
  <c r="AA2234" i="20"/>
  <c r="AA2218" i="20"/>
  <c r="AA2172" i="20"/>
  <c r="AA2164" i="20"/>
  <c r="AA2168" i="20"/>
  <c r="AA2072" i="20"/>
  <c r="AA2056" i="20"/>
  <c r="AA2020" i="20"/>
  <c r="AA2004" i="20"/>
  <c r="AA1972" i="20"/>
  <c r="AA1988" i="20"/>
  <c r="AA1845" i="20"/>
  <c r="AA1831" i="20"/>
  <c r="AA1751" i="20"/>
  <c r="AA1736" i="20"/>
  <c r="AA1704" i="20"/>
  <c r="AA1720" i="20"/>
  <c r="AA1640" i="20"/>
  <c r="AA1656" i="20"/>
  <c r="AA1554" i="20"/>
  <c r="AA1570" i="20"/>
  <c r="AA1522" i="20"/>
  <c r="AA1538" i="20"/>
  <c r="AA1502" i="20"/>
  <c r="AA1486" i="20"/>
  <c r="AA1427" i="20"/>
  <c r="AA1442" i="20"/>
  <c r="AA1381" i="20"/>
  <c r="AA1368" i="20"/>
  <c r="AA1335" i="20"/>
  <c r="AA1348" i="20"/>
  <c r="AA1285" i="20"/>
  <c r="AA1300" i="20"/>
  <c r="AA1223" i="20"/>
  <c r="AA1238" i="20"/>
  <c r="AA1190" i="20"/>
  <c r="AA1203" i="20"/>
  <c r="AA1122" i="20"/>
  <c r="AA1106" i="20"/>
  <c r="AA1110" i="20"/>
  <c r="AA1094" i="20"/>
  <c r="AA1032" i="20"/>
  <c r="AA1048" i="20"/>
  <c r="AA1020" i="20"/>
  <c r="AA1004" i="20"/>
  <c r="AA892" i="20"/>
  <c r="AA878" i="20"/>
  <c r="AA831" i="20"/>
  <c r="AA817" i="20"/>
  <c r="AA683" i="20"/>
  <c r="AA697" i="20"/>
  <c r="AA667" i="20"/>
  <c r="AA652" i="20"/>
  <c r="AA608" i="20"/>
  <c r="AA592" i="20"/>
  <c r="AA572" i="20"/>
  <c r="AA556" i="20"/>
  <c r="AA514" i="20"/>
  <c r="AA518" i="20"/>
  <c r="AA522" i="20"/>
  <c r="AA478" i="20"/>
  <c r="AA462" i="20"/>
  <c r="AA454" i="20"/>
  <c r="AA470" i="20"/>
  <c r="AA434" i="20"/>
  <c r="AA418" i="20"/>
  <c r="AA342" i="20"/>
  <c r="AA326" i="20"/>
  <c r="AA274" i="20"/>
  <c r="AA288" i="20"/>
  <c r="AA258" i="20"/>
  <c r="AA244" i="20"/>
  <c r="AA228" i="20"/>
  <c r="AA214" i="20"/>
  <c r="AA185" i="20"/>
  <c r="AA198" i="20"/>
  <c r="AA151" i="20"/>
  <c r="AA137" i="20"/>
  <c r="AA106" i="20"/>
  <c r="AA121" i="20"/>
  <c r="AA78" i="20"/>
  <c r="AA94" i="20"/>
  <c r="AA82" i="20"/>
  <c r="AA66" i="20"/>
  <c r="AA42" i="20"/>
  <c r="AA58" i="20"/>
  <c r="AA10" i="20"/>
  <c r="AA26" i="20"/>
  <c r="AA2689" i="20"/>
  <c r="AA2673" i="20"/>
  <c r="AA2657" i="20"/>
  <c r="AA2641" i="20"/>
  <c r="AA2629" i="20"/>
  <c r="AA2613" i="20"/>
  <c r="AA2565" i="20"/>
  <c r="AA2550" i="20"/>
  <c r="AA2526" i="20"/>
  <c r="AA2510" i="20"/>
  <c r="AA2494" i="20"/>
  <c r="AA2480" i="20"/>
  <c r="AA2442" i="20"/>
  <c r="AA2429" i="20"/>
  <c r="AA2384" i="20"/>
  <c r="AA2369" i="20"/>
  <c r="AA2353" i="20"/>
  <c r="AA2338" i="20"/>
  <c r="AA2300" i="20"/>
  <c r="AA2285" i="20"/>
  <c r="AA2269" i="20"/>
  <c r="AA2253" i="20"/>
  <c r="AA2205" i="20"/>
  <c r="AA2189" i="20"/>
  <c r="AA2179" i="20"/>
  <c r="AA2181" i="20"/>
  <c r="AA2180" i="20"/>
  <c r="AA2143" i="20"/>
  <c r="AA2127" i="20"/>
  <c r="AA2103" i="20"/>
  <c r="AA2087" i="20"/>
  <c r="AA2071" i="20"/>
  <c r="AA2055" i="20"/>
  <c r="AA2015" i="20"/>
  <c r="AA1999" i="20"/>
  <c r="AA1983" i="20"/>
  <c r="AA1967" i="20"/>
  <c r="AA1955" i="20"/>
  <c r="AA1941" i="20"/>
  <c r="AA1943" i="20"/>
  <c r="AA1929" i="20"/>
  <c r="AA1899" i="20"/>
  <c r="AA1886" i="20"/>
  <c r="AA1856" i="20"/>
  <c r="AA1870" i="20"/>
  <c r="AA1818" i="20"/>
  <c r="AA1804" i="20"/>
  <c r="AA1780" i="20"/>
  <c r="AA1766" i="20"/>
  <c r="AA1735" i="20"/>
  <c r="AA1750" i="20"/>
  <c r="AA1679" i="20"/>
  <c r="AA1695" i="20"/>
  <c r="AA1601" i="20"/>
  <c r="AA1585" i="20"/>
  <c r="AA1553" i="20"/>
  <c r="AA1569" i="20"/>
  <c r="AA1517" i="20"/>
  <c r="AA1533" i="20"/>
  <c r="AA1485" i="20"/>
  <c r="AA1501" i="20"/>
  <c r="AA1461" i="20"/>
  <c r="AA1445" i="20"/>
  <c r="AA1346" i="20"/>
  <c r="AA1359" i="20"/>
  <c r="AA1280" i="20"/>
  <c r="AA1295" i="20"/>
  <c r="AA1257" i="20"/>
  <c r="AA1272" i="20"/>
  <c r="AA1197" i="20"/>
  <c r="AA1210" i="20"/>
  <c r="AA1169" i="20"/>
  <c r="AA1185" i="20"/>
  <c r="AA1173" i="20"/>
  <c r="AA1157" i="20"/>
  <c r="AA1125" i="20"/>
  <c r="AA1141" i="20"/>
  <c r="AA1101" i="20"/>
  <c r="AA1117" i="20"/>
  <c r="AA1071" i="20"/>
  <c r="AA1075" i="20"/>
  <c r="AA1079" i="20"/>
  <c r="AA1051" i="20"/>
  <c r="AA1035" i="20"/>
  <c r="AA1023" i="20"/>
  <c r="AA1007" i="20"/>
  <c r="AA991" i="20"/>
  <c r="AA975" i="20"/>
  <c r="AA959" i="20"/>
  <c r="AA943" i="20"/>
  <c r="AA861" i="20"/>
  <c r="AA846" i="20"/>
  <c r="AA830" i="20"/>
  <c r="AA816" i="20"/>
  <c r="AA800" i="20"/>
  <c r="AA787" i="20"/>
  <c r="AA735" i="20"/>
  <c r="AA750" i="20"/>
  <c r="AA708" i="20"/>
  <c r="AA723" i="20"/>
  <c r="AA696" i="20"/>
  <c r="AA682" i="20"/>
  <c r="AA666" i="20"/>
  <c r="AA651" i="20"/>
  <c r="AA591" i="20"/>
  <c r="AA607" i="20"/>
  <c r="AA575" i="20"/>
  <c r="AA559" i="20"/>
  <c r="AA525" i="20"/>
  <c r="AA517" i="20"/>
  <c r="AA521" i="20"/>
  <c r="AA485" i="20"/>
  <c r="AA501" i="20"/>
  <c r="AA461" i="20"/>
  <c r="AA477" i="20"/>
  <c r="AA429" i="20"/>
  <c r="AA445" i="20"/>
  <c r="AA385" i="20"/>
  <c r="AA369" i="20"/>
  <c r="AA353" i="20"/>
  <c r="AA337" i="20"/>
  <c r="AA325" i="20"/>
  <c r="AA341" i="20"/>
  <c r="AA295" i="20"/>
  <c r="AA309" i="20"/>
  <c r="AA239" i="20"/>
  <c r="AA253" i="20"/>
  <c r="AA213" i="20"/>
  <c r="AA227" i="20"/>
  <c r="AA146" i="20"/>
  <c r="AA132" i="20"/>
  <c r="AA77" i="20"/>
  <c r="AA93" i="20"/>
  <c r="AA49" i="20"/>
  <c r="AA65" i="20"/>
  <c r="AA57" i="20"/>
  <c r="AA41" i="20"/>
  <c r="AA13" i="20"/>
  <c r="AA29" i="20"/>
  <c r="AA5" i="20"/>
  <c r="AA21" i="20"/>
  <c r="AB2696" i="20"/>
  <c r="AB2700" i="20"/>
  <c r="AB2672" i="20"/>
  <c r="AB2688" i="20"/>
  <c r="AB2600" i="20"/>
  <c r="AB2616" i="20"/>
  <c r="AB2568" i="20"/>
  <c r="AB2584" i="20"/>
  <c r="AB2517" i="20"/>
  <c r="AB2533" i="20"/>
  <c r="AB2509" i="20"/>
  <c r="AB2525" i="20"/>
  <c r="AB2493" i="20"/>
  <c r="AB2479" i="20"/>
  <c r="AB2424" i="20"/>
  <c r="AB2437" i="20"/>
  <c r="AB2352" i="20"/>
  <c r="AB2337" i="20"/>
  <c r="AB2329" i="20"/>
  <c r="AB2315" i="20"/>
  <c r="AB2284" i="20"/>
  <c r="AB2299" i="20"/>
  <c r="AB2252" i="20"/>
  <c r="AB2268" i="20"/>
  <c r="AB2208" i="20"/>
  <c r="AB2192" i="20"/>
  <c r="AB2176" i="20"/>
  <c r="AB2174" i="20"/>
  <c r="AB2178" i="20"/>
  <c r="AB2142" i="20"/>
  <c r="AB2126" i="20"/>
  <c r="AB2110" i="20"/>
  <c r="AB2094" i="20"/>
  <c r="AB2086" i="20"/>
  <c r="AB2102" i="20"/>
  <c r="AB2070" i="20"/>
  <c r="AB2054" i="20"/>
  <c r="AB2038" i="20"/>
  <c r="AB2022" i="20"/>
  <c r="AB1994" i="20"/>
  <c r="AB2010" i="20"/>
  <c r="AB1966" i="20"/>
  <c r="AB1982" i="20"/>
  <c r="AB1936" i="20"/>
  <c r="AB1950" i="20"/>
  <c r="AB1795" i="20"/>
  <c r="AB1809" i="20"/>
  <c r="AB1765" i="20"/>
  <c r="AB1779" i="20"/>
  <c r="AB1742" i="20"/>
  <c r="AB1757" i="20"/>
  <c r="AB1710" i="20"/>
  <c r="AB1726" i="20"/>
  <c r="AB1694" i="20"/>
  <c r="AB1678" i="20"/>
  <c r="AB1670" i="20"/>
  <c r="AB1686" i="20"/>
  <c r="AB1580" i="20"/>
  <c r="AB1596" i="20"/>
  <c r="AB1536" i="20"/>
  <c r="AB1520" i="20"/>
  <c r="AB1476" i="20"/>
  <c r="AB1492" i="20"/>
  <c r="AB1444" i="20"/>
  <c r="AB1460" i="20"/>
  <c r="AB1421" i="20"/>
  <c r="AB1436" i="20"/>
  <c r="AB1391" i="20"/>
  <c r="AB1405" i="20"/>
  <c r="AB1375" i="20"/>
  <c r="AB1362" i="20"/>
  <c r="AB1354" i="20"/>
  <c r="AB1341" i="20"/>
  <c r="AB1321" i="20"/>
  <c r="AB1306" i="20"/>
  <c r="AB1275" i="20"/>
  <c r="AB1290" i="20"/>
  <c r="AB1244" i="20"/>
  <c r="AB1259" i="20"/>
  <c r="AB1232" i="20"/>
  <c r="AB1217" i="20"/>
  <c r="AB1192" i="20"/>
  <c r="AB1205" i="20"/>
  <c r="AB978" i="20"/>
  <c r="AB994" i="20"/>
  <c r="AB982" i="20"/>
  <c r="AB966" i="20"/>
  <c r="AB950" i="20"/>
  <c r="AB934" i="20"/>
  <c r="AB902" i="20"/>
  <c r="AB918" i="20"/>
  <c r="AB849" i="20"/>
  <c r="AB864" i="20"/>
  <c r="AB837" i="20"/>
  <c r="AB823" i="20"/>
  <c r="AB794" i="20"/>
  <c r="AB807" i="20"/>
  <c r="AB769" i="20"/>
  <c r="AB782" i="20"/>
  <c r="AB711" i="20"/>
  <c r="AB726" i="20"/>
  <c r="AB685" i="20"/>
  <c r="AB699" i="20"/>
  <c r="AB654" i="20"/>
  <c r="AB669" i="20"/>
  <c r="AB602" i="20"/>
  <c r="AB586" i="20"/>
  <c r="AB578" i="20"/>
  <c r="AB562" i="20"/>
  <c r="AB524" i="20"/>
  <c r="AB516" i="20"/>
  <c r="AB520" i="20"/>
  <c r="AB484" i="20"/>
  <c r="AB500" i="20"/>
  <c r="AB376" i="20"/>
  <c r="AB360" i="20"/>
  <c r="AB344" i="20"/>
  <c r="AB328" i="20"/>
  <c r="AB320" i="20"/>
  <c r="AB306" i="20"/>
  <c r="AB290" i="20"/>
  <c r="AB276" i="20"/>
  <c r="AB260" i="20"/>
  <c r="AB246" i="20"/>
  <c r="AB208" i="20"/>
  <c r="AB195" i="20"/>
  <c r="AB171" i="20"/>
  <c r="AB157" i="20"/>
  <c r="AB112" i="20"/>
  <c r="AB127" i="20"/>
  <c r="AB16" i="20"/>
  <c r="AB32" i="20"/>
  <c r="AB8" i="20"/>
  <c r="AB24" i="20"/>
  <c r="AA2652" i="20"/>
  <c r="AA2636" i="20"/>
  <c r="AA2596" i="20"/>
  <c r="AA2580" i="20"/>
  <c r="AA2588" i="20"/>
  <c r="AA2572" i="20"/>
  <c r="AA2560" i="20"/>
  <c r="AA2545" i="20"/>
  <c r="AA2533" i="20"/>
  <c r="AA2517" i="20"/>
  <c r="AA2525" i="20"/>
  <c r="AA2509" i="20"/>
  <c r="AA2497" i="20"/>
  <c r="AA2483" i="20"/>
  <c r="AA2467" i="20"/>
  <c r="AA2453" i="20"/>
  <c r="AA2437" i="20"/>
  <c r="AA2424" i="20"/>
  <c r="AA2395" i="20"/>
  <c r="AA2380" i="20"/>
  <c r="AA2333" i="20"/>
  <c r="AA2319" i="20"/>
  <c r="AA2307" i="20"/>
  <c r="AA2292" i="20"/>
  <c r="AA2303" i="20"/>
  <c r="AA2288" i="20"/>
  <c r="AA2276" i="20"/>
  <c r="AA2260" i="20"/>
  <c r="AA2264" i="20"/>
  <c r="AA2248" i="20"/>
  <c r="AA2212" i="20"/>
  <c r="AA2196" i="20"/>
  <c r="AA2200" i="20"/>
  <c r="AA2184" i="20"/>
  <c r="AA2142" i="20"/>
  <c r="AA2126" i="20"/>
  <c r="AA2078" i="20"/>
  <c r="AA2062" i="20"/>
  <c r="AA2038" i="20"/>
  <c r="AA2022" i="20"/>
  <c r="AA1994" i="20"/>
  <c r="AA2010" i="20"/>
  <c r="AA1966" i="20"/>
  <c r="AA1982" i="20"/>
  <c r="AA1974" i="20"/>
  <c r="AA1958" i="20"/>
  <c r="AA1932" i="20"/>
  <c r="AA1946" i="20"/>
  <c r="AA1910" i="20"/>
  <c r="AA1924" i="20"/>
  <c r="AA1885" i="20"/>
  <c r="AA1898" i="20"/>
  <c r="AA1769" i="20"/>
  <c r="AA1783" i="20"/>
  <c r="AA1757" i="20"/>
  <c r="AA1742" i="20"/>
  <c r="AA1714" i="20"/>
  <c r="AA1730" i="20"/>
  <c r="AA1694" i="20"/>
  <c r="AA1678" i="20"/>
  <c r="AA1670" i="20"/>
  <c r="AA1686" i="20"/>
  <c r="AA1642" i="20"/>
  <c r="AA1658" i="20"/>
  <c r="AA1584" i="20"/>
  <c r="AA1600" i="20"/>
  <c r="AA1572" i="20"/>
  <c r="AA1588" i="20"/>
  <c r="AA1520" i="20"/>
  <c r="AA1536" i="20"/>
  <c r="AA1512" i="20"/>
  <c r="AA1528" i="20"/>
  <c r="AA1484" i="20"/>
  <c r="AA1500" i="20"/>
  <c r="AA1456" i="20"/>
  <c r="AA1472" i="20"/>
  <c r="AA1464" i="20"/>
  <c r="AA1448" i="20"/>
  <c r="AA1391" i="20"/>
  <c r="AA1405" i="20"/>
  <c r="AA1383" i="20"/>
  <c r="AA1370" i="20"/>
  <c r="AA1345" i="20"/>
  <c r="AA1358" i="20"/>
  <c r="AA1337" i="20"/>
  <c r="AA1350" i="20"/>
  <c r="AA1310" i="20"/>
  <c r="AA1325" i="20"/>
  <c r="AA1275" i="20"/>
  <c r="AA1290" i="20"/>
  <c r="AA1252" i="20"/>
  <c r="AA1267" i="20"/>
  <c r="AA1225" i="20"/>
  <c r="AA1240" i="20"/>
  <c r="AA1217" i="20"/>
  <c r="AA1232" i="20"/>
  <c r="AA1192" i="20"/>
  <c r="AA1205" i="20"/>
  <c r="AA1132" i="20"/>
  <c r="AA1148" i="20"/>
  <c r="AA1096" i="20"/>
  <c r="AA1112" i="20"/>
  <c r="AA1034" i="20"/>
  <c r="AA1050" i="20"/>
  <c r="AA1014" i="20"/>
  <c r="AA998" i="20"/>
  <c r="AA982" i="20"/>
  <c r="AA966" i="20"/>
  <c r="AA958" i="20"/>
  <c r="AA942" i="20"/>
  <c r="AA918" i="20"/>
  <c r="AA902" i="20"/>
  <c r="AA894" i="20"/>
  <c r="AA880" i="20"/>
  <c r="AA864" i="20"/>
  <c r="AA849" i="20"/>
  <c r="AA823" i="20"/>
  <c r="AA837" i="20"/>
  <c r="AA811" i="20"/>
  <c r="AA798" i="20"/>
  <c r="AA790" i="20"/>
  <c r="AA803" i="20"/>
  <c r="AA730" i="20"/>
  <c r="AA715" i="20"/>
  <c r="AA718" i="20"/>
  <c r="AA703" i="20"/>
  <c r="AA681" i="20"/>
  <c r="AA695" i="20"/>
  <c r="AA654" i="20"/>
  <c r="AA669" i="20"/>
  <c r="AA642" i="20"/>
  <c r="AA626" i="20"/>
  <c r="AA598" i="20"/>
  <c r="AA582" i="20"/>
  <c r="AA528" i="20"/>
  <c r="AA536" i="20"/>
  <c r="AA532" i="20"/>
  <c r="AA496" i="20"/>
  <c r="AA512" i="20"/>
  <c r="AA484" i="20"/>
  <c r="AA500" i="20"/>
  <c r="AA420" i="20"/>
  <c r="AA436" i="20"/>
  <c r="AA396" i="20"/>
  <c r="AA412" i="20"/>
  <c r="AA368" i="20"/>
  <c r="AA384" i="20"/>
  <c r="AA360" i="20"/>
  <c r="AA376" i="20"/>
  <c r="AA348" i="20"/>
  <c r="AA332" i="20"/>
  <c r="AA276" i="20"/>
  <c r="AA290" i="20"/>
  <c r="AA250" i="20"/>
  <c r="AA264" i="20"/>
  <c r="AA256" i="20"/>
  <c r="AA242" i="20"/>
  <c r="AA230" i="20"/>
  <c r="AA216" i="20"/>
  <c r="AA208" i="20"/>
  <c r="AA195" i="20"/>
  <c r="AA169" i="20"/>
  <c r="AA183" i="20"/>
  <c r="AA108" i="20"/>
  <c r="AA123" i="20"/>
  <c r="AA20" i="20"/>
  <c r="AA4" i="20"/>
  <c r="AB2695" i="20"/>
  <c r="AB2699" i="20"/>
  <c r="AB2691" i="20"/>
  <c r="AB2675" i="20"/>
  <c r="AB2687" i="20"/>
  <c r="AB2671" i="20"/>
  <c r="AB2679" i="20"/>
  <c r="AB2663" i="20"/>
  <c r="AB2643" i="20"/>
  <c r="AB2659" i="20"/>
  <c r="AB2651" i="20"/>
  <c r="AB2635" i="20"/>
  <c r="AB2647" i="20"/>
  <c r="AB2631" i="20"/>
  <c r="AB2611" i="20"/>
  <c r="AB2627" i="20"/>
  <c r="AB2623" i="20"/>
  <c r="AB2607" i="20"/>
  <c r="AB2619" i="20"/>
  <c r="AB2603" i="20"/>
  <c r="AB2615" i="20"/>
  <c r="AB2599" i="20"/>
  <c r="AB2591" i="20"/>
  <c r="AB2575" i="20"/>
  <c r="AB2571" i="20"/>
  <c r="AB2587" i="20"/>
  <c r="AB2583" i="20"/>
  <c r="AB2567" i="20"/>
  <c r="AB2548" i="20"/>
  <c r="AB2563" i="20"/>
  <c r="AB2544" i="20"/>
  <c r="AB2559" i="20"/>
  <c r="AB2536" i="20"/>
  <c r="AB2551" i="20"/>
  <c r="AB2512" i="20"/>
  <c r="AB2528" i="20"/>
  <c r="AB2524" i="20"/>
  <c r="AB2508" i="20"/>
  <c r="AB2504" i="20"/>
  <c r="AB2520" i="20"/>
  <c r="AB2482" i="20"/>
  <c r="AB2496" i="20"/>
  <c r="AB2478" i="20"/>
  <c r="AB2492" i="20"/>
  <c r="AB2448" i="20"/>
  <c r="AB2462" i="20"/>
  <c r="AB2444" i="20"/>
  <c r="AB2431" i="20"/>
  <c r="AB2436" i="20"/>
  <c r="AB2423" i="20"/>
  <c r="AB2402" i="20"/>
  <c r="AB2415" i="20"/>
  <c r="AB2411" i="20"/>
  <c r="AB2398" i="20"/>
  <c r="AB2394" i="20"/>
  <c r="AB2379" i="20"/>
  <c r="AB2390" i="20"/>
  <c r="AB2375" i="20"/>
  <c r="AB2386" i="20"/>
  <c r="AB2371" i="20"/>
  <c r="AB2382" i="20"/>
  <c r="AB2367" i="20"/>
  <c r="AB2363" i="20"/>
  <c r="AB2348" i="20"/>
  <c r="AB2344" i="20"/>
  <c r="AB2359" i="20"/>
  <c r="AB2340" i="20"/>
  <c r="AB2355" i="20"/>
  <c r="AB2336" i="20"/>
  <c r="AB2351" i="20"/>
  <c r="AB2318" i="20"/>
  <c r="AB2332" i="20"/>
  <c r="AB2310" i="20"/>
  <c r="AB2324" i="20"/>
  <c r="AB2294" i="20"/>
  <c r="AB2279" i="20"/>
  <c r="AB2275" i="20"/>
  <c r="AB2259" i="20"/>
  <c r="AB2251" i="20"/>
  <c r="AB2267" i="20"/>
  <c r="AB2247" i="20"/>
  <c r="AB2263" i="20"/>
  <c r="AB2243" i="20"/>
  <c r="AB2227" i="20"/>
  <c r="AB2239" i="20"/>
  <c r="AB2223" i="20"/>
  <c r="AB2215" i="20"/>
  <c r="AB2231" i="20"/>
  <c r="AB2137" i="20"/>
  <c r="AB2121" i="20"/>
  <c r="AB2133" i="20"/>
  <c r="AB2117" i="20"/>
  <c r="AB2097" i="20"/>
  <c r="AB2113" i="20"/>
  <c r="AB2089" i="20"/>
  <c r="AB2105" i="20"/>
  <c r="AB2101" i="20"/>
  <c r="AB2085" i="20"/>
  <c r="AB2081" i="20"/>
  <c r="AB2065" i="20"/>
  <c r="AB2057" i="20"/>
  <c r="AB2073" i="20"/>
  <c r="AB2049" i="20"/>
  <c r="AB2033" i="20"/>
  <c r="AB2021" i="20"/>
  <c r="AB2037" i="20"/>
  <c r="AB1997" i="20"/>
  <c r="AB2013" i="20"/>
  <c r="AB2009" i="20"/>
  <c r="AB1993" i="20"/>
  <c r="AB1965" i="20"/>
  <c r="AB1981" i="20"/>
  <c r="AB1957" i="20"/>
  <c r="AB1973" i="20"/>
  <c r="AB1935" i="20"/>
  <c r="AB1949" i="20"/>
  <c r="AB1931" i="20"/>
  <c r="AB1945" i="20"/>
  <c r="AB1913" i="20"/>
  <c r="AB1927" i="20"/>
  <c r="AB1909" i="20"/>
  <c r="AB1923" i="20"/>
  <c r="AB1905" i="20"/>
  <c r="AB1919" i="20"/>
  <c r="AB1901" i="20"/>
  <c r="AB1915" i="20"/>
  <c r="AB1880" i="20"/>
  <c r="AB1893" i="20"/>
  <c r="AB1858" i="20"/>
  <c r="AB1872" i="20"/>
  <c r="AB1854" i="20"/>
  <c r="AB1868" i="20"/>
  <c r="AB1850" i="20"/>
  <c r="AB1864" i="20"/>
  <c r="AB1832" i="20"/>
  <c r="AB1846" i="20"/>
  <c r="AB1824" i="20"/>
  <c r="AB1838" i="20"/>
  <c r="AB1820" i="20"/>
  <c r="AB1834" i="20"/>
  <c r="AB1798" i="20"/>
  <c r="AB1812" i="20"/>
  <c r="AB1776" i="20"/>
  <c r="AB1790" i="20"/>
  <c r="AB1772" i="20"/>
  <c r="AB1786" i="20"/>
  <c r="AB1745" i="20"/>
  <c r="AB1760" i="20"/>
  <c r="AB1748" i="20"/>
  <c r="AB1733" i="20"/>
  <c r="AB1713" i="20"/>
  <c r="AB1729" i="20"/>
  <c r="AB1705" i="20"/>
  <c r="AB1721" i="20"/>
  <c r="AB1717" i="20"/>
  <c r="AB1701" i="20"/>
  <c r="AB1681" i="20"/>
  <c r="AB1697" i="20"/>
  <c r="AB1693" i="20"/>
  <c r="AB1677" i="20"/>
  <c r="AB1665" i="20"/>
  <c r="AB1649" i="20"/>
  <c r="AB1657" i="20"/>
  <c r="AB1641" i="20"/>
  <c r="AB1619" i="20"/>
  <c r="AB1627" i="20"/>
  <c r="AB1623" i="20"/>
  <c r="AB1607" i="20"/>
  <c r="AB1611" i="20"/>
  <c r="AB1615" i="20"/>
  <c r="AB1603" i="20"/>
  <c r="AB1587" i="20"/>
  <c r="AB1583" i="20"/>
  <c r="AB1599" i="20"/>
  <c r="AB1579" i="20"/>
  <c r="AB1595" i="20"/>
  <c r="AB1555" i="20"/>
  <c r="AB1571" i="20"/>
  <c r="AB1567" i="20"/>
  <c r="AB1551" i="20"/>
  <c r="AB1543" i="20"/>
  <c r="AB1559" i="20"/>
  <c r="AB1535" i="20"/>
  <c r="AB1519" i="20"/>
  <c r="AB1515" i="20"/>
  <c r="AB1531" i="20"/>
  <c r="AB1527" i="20"/>
  <c r="AB1511" i="20"/>
  <c r="AB1475" i="20"/>
  <c r="AB1459" i="20"/>
  <c r="AB1455" i="20"/>
  <c r="AB1471" i="20"/>
  <c r="AB1447" i="20"/>
  <c r="AB1463" i="20"/>
  <c r="AB1439" i="20"/>
  <c r="AB1424" i="20"/>
  <c r="AB1416" i="20"/>
  <c r="AB1431" i="20"/>
  <c r="AB1386" i="20"/>
  <c r="AB1400" i="20"/>
  <c r="AB1382" i="20"/>
  <c r="AB1369" i="20"/>
  <c r="AB1357" i="20"/>
  <c r="AB1344" i="20"/>
  <c r="AB1340" i="20"/>
  <c r="AB1353" i="20"/>
  <c r="AB1313" i="20"/>
  <c r="AB1328" i="20"/>
  <c r="AB1320" i="20"/>
  <c r="AB1305" i="20"/>
  <c r="AB1286" i="20"/>
  <c r="AB1301" i="20"/>
  <c r="AB1282" i="20"/>
  <c r="AB1297" i="20"/>
  <c r="AB1255" i="20"/>
  <c r="AB1270" i="20"/>
  <c r="AB1251" i="20"/>
  <c r="AB1266" i="20"/>
  <c r="AB1247" i="20"/>
  <c r="AB1262" i="20"/>
  <c r="AB1243" i="20"/>
  <c r="AB1228" i="20"/>
  <c r="AB1224" i="20"/>
  <c r="AB1239" i="20"/>
  <c r="AB1220" i="20"/>
  <c r="AB1235" i="20"/>
  <c r="AB1231" i="20"/>
  <c r="AB1216" i="20"/>
  <c r="AB1195" i="20"/>
  <c r="AB1208" i="20"/>
  <c r="AB1204" i="20"/>
  <c r="AB1191" i="20"/>
  <c r="AB1187" i="20"/>
  <c r="AB1171" i="20"/>
  <c r="AB1175" i="20"/>
  <c r="AB1159" i="20"/>
  <c r="AB1139" i="20"/>
  <c r="AB1155" i="20"/>
  <c r="AB1147" i="20"/>
  <c r="AB1131" i="20"/>
  <c r="AB1123" i="20"/>
  <c r="AB1107" i="20"/>
  <c r="AB1099" i="20"/>
  <c r="AB1115" i="20"/>
  <c r="AB1091" i="20"/>
  <c r="AB1090" i="20"/>
  <c r="AB1089" i="20"/>
  <c r="AB1057" i="20"/>
  <c r="AB1041" i="20"/>
  <c r="AB1033" i="20"/>
  <c r="AB1049" i="20"/>
  <c r="AB1009" i="20"/>
  <c r="AB1025" i="20"/>
  <c r="AB1021" i="20"/>
  <c r="AB1005" i="20"/>
  <c r="AB997" i="20"/>
  <c r="AB1013" i="20"/>
  <c r="AB993" i="20"/>
  <c r="AB977" i="20"/>
  <c r="AB989" i="20"/>
  <c r="AB973" i="20"/>
  <c r="AB969" i="20"/>
  <c r="AB985" i="20"/>
  <c r="AB965" i="20"/>
  <c r="AB981" i="20"/>
  <c r="AB941" i="20"/>
  <c r="AB957" i="20"/>
  <c r="AB913" i="20"/>
  <c r="AB929" i="20"/>
  <c r="AB909" i="20"/>
  <c r="AB925" i="20"/>
  <c r="AB905" i="20"/>
  <c r="AB921" i="20"/>
  <c r="AB901" i="20"/>
  <c r="AB917" i="20"/>
  <c r="AB893" i="20"/>
  <c r="AB879" i="20"/>
  <c r="AB867" i="20"/>
  <c r="AB852" i="20"/>
  <c r="AB863" i="20"/>
  <c r="AB848" i="20"/>
  <c r="AB844" i="20"/>
  <c r="AB859" i="20"/>
  <c r="AB814" i="20"/>
  <c r="AB828" i="20"/>
  <c r="AB793" i="20"/>
  <c r="AB806" i="20"/>
  <c r="AB781" i="20"/>
  <c r="AB768" i="20"/>
  <c r="AB764" i="20"/>
  <c r="AB777" i="20"/>
  <c r="AB760" i="20"/>
  <c r="AB745" i="20"/>
  <c r="AB737" i="20"/>
  <c r="AB752" i="20"/>
  <c r="AB748" i="20"/>
  <c r="AB733" i="20"/>
  <c r="AB714" i="20"/>
  <c r="AB729" i="20"/>
  <c r="AB710" i="20"/>
  <c r="AB725" i="20"/>
  <c r="AB721" i="20"/>
  <c r="AB706" i="20"/>
  <c r="AB702" i="20"/>
  <c r="AB717" i="20"/>
  <c r="AB694" i="20"/>
  <c r="AB680" i="20"/>
  <c r="AB653" i="20"/>
  <c r="AB668" i="20"/>
  <c r="AB649" i="20"/>
  <c r="AB664" i="20"/>
  <c r="AB660" i="20"/>
  <c r="AB645" i="20"/>
  <c r="AB641" i="20"/>
  <c r="AB625" i="20"/>
  <c r="AB621" i="20"/>
  <c r="AB637" i="20"/>
  <c r="AB629" i="20"/>
  <c r="AB613" i="20"/>
  <c r="AB589" i="20"/>
  <c r="AB605" i="20"/>
  <c r="AB581" i="20"/>
  <c r="AB597" i="20"/>
  <c r="AB561" i="20"/>
  <c r="AB577" i="20"/>
  <c r="AB573" i="20"/>
  <c r="AB557" i="20"/>
  <c r="AB553" i="20"/>
  <c r="AB569" i="20"/>
  <c r="AB549" i="20"/>
  <c r="AB565" i="20"/>
  <c r="AB503" i="20"/>
  <c r="AB487" i="20"/>
  <c r="AB479" i="20"/>
  <c r="AB463" i="20"/>
  <c r="AB427" i="20"/>
  <c r="AB443" i="20"/>
  <c r="AB423" i="20"/>
  <c r="AB439" i="20"/>
  <c r="AB415" i="20"/>
  <c r="AB399" i="20"/>
  <c r="AB395" i="20"/>
  <c r="AB411" i="20"/>
  <c r="AB407" i="20"/>
  <c r="AB391" i="20"/>
  <c r="AB403" i="20"/>
  <c r="AB387" i="20"/>
  <c r="AB383" i="20"/>
  <c r="AB367" i="20"/>
  <c r="AB379" i="20"/>
  <c r="AB363" i="20"/>
  <c r="AB371" i="20"/>
  <c r="AB355" i="20"/>
  <c r="AB351" i="20"/>
  <c r="AB335" i="20"/>
  <c r="AB343" i="20"/>
  <c r="AB327" i="20"/>
  <c r="AB339" i="20"/>
  <c r="AB323" i="20"/>
  <c r="AB319" i="20"/>
  <c r="AB305" i="20"/>
  <c r="AB315" i="20"/>
  <c r="AB301" i="20"/>
  <c r="AB311" i="20"/>
  <c r="AB297" i="20"/>
  <c r="AB289" i="20"/>
  <c r="AB275" i="20"/>
  <c r="AB285" i="20"/>
  <c r="AB271" i="20"/>
  <c r="AB281" i="20"/>
  <c r="AB267" i="20"/>
  <c r="AB263" i="20"/>
  <c r="AB249" i="20"/>
  <c r="AB259" i="20"/>
  <c r="AB245" i="20"/>
  <c r="AB255" i="20"/>
  <c r="AB241" i="20"/>
  <c r="AB233" i="20"/>
  <c r="AB219" i="20"/>
  <c r="AB207" i="20"/>
  <c r="AB194" i="20"/>
  <c r="AB203" i="20"/>
  <c r="AB190" i="20"/>
  <c r="AB199" i="20"/>
  <c r="AB186" i="20"/>
  <c r="AB164" i="20"/>
  <c r="AB178" i="20"/>
  <c r="AB174" i="20"/>
  <c r="AB160" i="20"/>
  <c r="AB156" i="20"/>
  <c r="AB170" i="20"/>
  <c r="AB134" i="20"/>
  <c r="AB148" i="20"/>
  <c r="AB144" i="20"/>
  <c r="AB130" i="20"/>
  <c r="AB111" i="20"/>
  <c r="AB126" i="20"/>
  <c r="AB122" i="20"/>
  <c r="AB107" i="20"/>
  <c r="AB103" i="20"/>
  <c r="AB118" i="20"/>
  <c r="AB79" i="20"/>
  <c r="AB95" i="20"/>
  <c r="AB75" i="20"/>
  <c r="AB91" i="20"/>
  <c r="AB71" i="20"/>
  <c r="AB87" i="20"/>
  <c r="AB47" i="20"/>
  <c r="AB63" i="20"/>
  <c r="AB43" i="20"/>
  <c r="AB59" i="20"/>
  <c r="AB55" i="20"/>
  <c r="AB39" i="20"/>
  <c r="AB15" i="20"/>
  <c r="AB31" i="20"/>
  <c r="AB3" i="20"/>
  <c r="AB19" i="20"/>
  <c r="AB2694" i="20"/>
  <c r="AB2698" i="20"/>
  <c r="AB2598" i="20"/>
  <c r="AB2614" i="20"/>
  <c r="AB2562" i="20"/>
  <c r="AB2547" i="20"/>
  <c r="AB2489" i="20"/>
  <c r="AB2503" i="20"/>
  <c r="AB2469" i="20"/>
  <c r="AB2455" i="20"/>
  <c r="AB2313" i="20"/>
  <c r="AB2327" i="20"/>
  <c r="AB2293" i="20"/>
  <c r="AB2278" i="20"/>
  <c r="AB2266" i="20"/>
  <c r="AB2250" i="20"/>
  <c r="AB2214" i="20"/>
  <c r="AB2230" i="20"/>
  <c r="AB2100" i="20"/>
  <c r="AB2116" i="20"/>
  <c r="AB2080" i="20"/>
  <c r="AB2064" i="20"/>
  <c r="AB2044" i="20"/>
  <c r="AB2028" i="20"/>
  <c r="AB1996" i="20"/>
  <c r="AB2012" i="20"/>
  <c r="AB1976" i="20"/>
  <c r="AB1960" i="20"/>
  <c r="AB1922" i="20"/>
  <c r="AB1908" i="20"/>
  <c r="AB1875" i="20"/>
  <c r="AB1888" i="20"/>
  <c r="AB1827" i="20"/>
  <c r="AB1841" i="20"/>
  <c r="AB1797" i="20"/>
  <c r="AB1811" i="20"/>
  <c r="AB1771" i="20"/>
  <c r="AB1785" i="20"/>
  <c r="AB1656" i="20"/>
  <c r="AB1640" i="20"/>
  <c r="AB1582" i="20"/>
  <c r="AB1598" i="20"/>
  <c r="AB1566" i="20"/>
  <c r="AB1550" i="20"/>
  <c r="AB1538" i="20"/>
  <c r="AB1522" i="20"/>
  <c r="AB1454" i="20"/>
  <c r="AB1470" i="20"/>
  <c r="AB1442" i="20"/>
  <c r="AB1427" i="20"/>
  <c r="AB1360" i="20"/>
  <c r="AB1373" i="20"/>
  <c r="AB1348" i="20"/>
  <c r="AB1335" i="20"/>
  <c r="AB1319" i="20"/>
  <c r="AB1304" i="20"/>
  <c r="AB1269" i="20"/>
  <c r="AB1254" i="20"/>
  <c r="AB1194" i="20"/>
  <c r="AB1207" i="20"/>
  <c r="AB1182" i="20"/>
  <c r="AB1166" i="20"/>
  <c r="AB1130" i="20"/>
  <c r="AB1146" i="20"/>
  <c r="AB1110" i="20"/>
  <c r="AB1094" i="20"/>
  <c r="AB996" i="20"/>
  <c r="AB1012" i="20"/>
  <c r="AB980" i="20"/>
  <c r="AB964" i="20"/>
  <c r="AB900" i="20"/>
  <c r="AB916" i="20"/>
  <c r="AB835" i="20"/>
  <c r="AB821" i="20"/>
  <c r="AB759" i="20"/>
  <c r="AB744" i="20"/>
  <c r="AB683" i="20"/>
  <c r="AB697" i="20"/>
  <c r="AB580" i="20"/>
  <c r="AB596" i="20"/>
  <c r="AB474" i="20"/>
  <c r="AB458" i="20"/>
  <c r="AB438" i="20"/>
  <c r="AB422" i="20"/>
  <c r="AB402" i="20"/>
  <c r="AB386" i="20"/>
  <c r="AB163" i="20"/>
  <c r="AB177" i="20"/>
  <c r="AB129" i="20"/>
  <c r="AB143" i="20"/>
  <c r="AB78" i="20"/>
  <c r="AB94" i="20"/>
  <c r="AA2658" i="20"/>
  <c r="AA2642" i="20"/>
  <c r="AA2558" i="20"/>
  <c r="AA2543" i="20"/>
  <c r="AA2447" i="20"/>
  <c r="AA2434" i="20"/>
  <c r="AA2385" i="20"/>
  <c r="AA2370" i="20"/>
  <c r="AA2323" i="20"/>
  <c r="AA2309" i="20"/>
  <c r="AA2242" i="20"/>
  <c r="AA2226" i="20"/>
  <c r="AA2210" i="20"/>
  <c r="AA2194" i="20"/>
  <c r="AA2076" i="20"/>
  <c r="AA2060" i="20"/>
  <c r="AA2040" i="20"/>
  <c r="AA2024" i="20"/>
  <c r="AA1960" i="20"/>
  <c r="AA1976" i="20"/>
  <c r="AA1944" i="20"/>
  <c r="AA1930" i="20"/>
  <c r="AA1879" i="20"/>
  <c r="AA1892" i="20"/>
  <c r="AA1777" i="20"/>
  <c r="AA1763" i="20"/>
  <c r="AA1684" i="20"/>
  <c r="AA1700" i="20"/>
  <c r="AA1648" i="20"/>
  <c r="AA1664" i="20"/>
  <c r="AA1542" i="20"/>
  <c r="AA1558" i="20"/>
  <c r="AA1494" i="20"/>
  <c r="AA1478" i="20"/>
  <c r="AA1423" i="20"/>
  <c r="AA1438" i="20"/>
  <c r="AA1316" i="20"/>
  <c r="AA1331" i="20"/>
  <c r="AA1166" i="20"/>
  <c r="AA1182" i="20"/>
  <c r="AA1098" i="20"/>
  <c r="AA1114" i="20"/>
  <c r="AA1064" i="20"/>
  <c r="AA1068" i="20"/>
  <c r="AA1060" i="20"/>
  <c r="AA980" i="20"/>
  <c r="AA964" i="20"/>
  <c r="AA896" i="20"/>
  <c r="AA882" i="20"/>
  <c r="AA835" i="20"/>
  <c r="AA821" i="20"/>
  <c r="AA809" i="20"/>
  <c r="AA796" i="20"/>
  <c r="AA759" i="20"/>
  <c r="AA744" i="20"/>
  <c r="AA576" i="20"/>
  <c r="AA560" i="20"/>
  <c r="AA530" i="20"/>
  <c r="AA526" i="20"/>
  <c r="AA534" i="20"/>
  <c r="AA502" i="20"/>
  <c r="AA486" i="20"/>
  <c r="AA474" i="20"/>
  <c r="AA458" i="20"/>
  <c r="AA422" i="20"/>
  <c r="AA438" i="20"/>
  <c r="AA386" i="20"/>
  <c r="AA402" i="20"/>
  <c r="AA338" i="20"/>
  <c r="AA322" i="20"/>
  <c r="AA292" i="20"/>
  <c r="AA278" i="20"/>
  <c r="AA280" i="20"/>
  <c r="AA266" i="20"/>
  <c r="AA218" i="20"/>
  <c r="AA232" i="20"/>
  <c r="AA159" i="20"/>
  <c r="AA173" i="20"/>
  <c r="AA129" i="20"/>
  <c r="AA143" i="20"/>
  <c r="AA117" i="20"/>
  <c r="AA102" i="20"/>
  <c r="AA70" i="20"/>
  <c r="AA86" i="20"/>
  <c r="AA62" i="20"/>
  <c r="AA46" i="20"/>
  <c r="AA6" i="20"/>
  <c r="AA22" i="20"/>
  <c r="AA2693" i="20"/>
  <c r="AA2677" i="20"/>
  <c r="AA2685" i="20"/>
  <c r="AA2669" i="20"/>
  <c r="AA2649" i="20"/>
  <c r="AA2633" i="20"/>
  <c r="AA2617" i="20"/>
  <c r="AA2601" i="20"/>
  <c r="AA2585" i="20"/>
  <c r="AA2569" i="20"/>
  <c r="AA2438" i="20"/>
  <c r="AA2425" i="20"/>
  <c r="AA2409" i="20"/>
  <c r="AA2396" i="20"/>
  <c r="AA2388" i="20"/>
  <c r="AA2373" i="20"/>
  <c r="AA2330" i="20"/>
  <c r="AA2316" i="20"/>
  <c r="AA2273" i="20"/>
  <c r="AA2257" i="20"/>
  <c r="AA2241" i="20"/>
  <c r="AA2225" i="20"/>
  <c r="AA2233" i="20"/>
  <c r="AA2217" i="20"/>
  <c r="AA2201" i="20"/>
  <c r="AA2185" i="20"/>
  <c r="AA2147" i="20"/>
  <c r="AA2131" i="20"/>
  <c r="AA2139" i="20"/>
  <c r="AA2123" i="20"/>
  <c r="AA2107" i="20"/>
  <c r="AA2091" i="20"/>
  <c r="AA2019" i="20"/>
  <c r="AA2003" i="20"/>
  <c r="AA1979" i="20"/>
  <c r="AA1963" i="20"/>
  <c r="AA1933" i="20"/>
  <c r="AA1947" i="20"/>
  <c r="AA1882" i="20"/>
  <c r="AA1895" i="20"/>
  <c r="AA1836" i="20"/>
  <c r="AA1822" i="20"/>
  <c r="AA1800" i="20"/>
  <c r="AA1814" i="20"/>
  <c r="AA1739" i="20"/>
  <c r="AA1754" i="20"/>
  <c r="AA1715" i="20"/>
  <c r="AA1731" i="20"/>
  <c r="AA1651" i="20"/>
  <c r="AA1667" i="20"/>
  <c r="AA1659" i="20"/>
  <c r="AA1643" i="20"/>
  <c r="AA1609" i="20"/>
  <c r="AA1613" i="20"/>
  <c r="AA1605" i="20"/>
  <c r="AA1593" i="20"/>
  <c r="AA1577" i="20"/>
  <c r="AA1565" i="20"/>
  <c r="AA1549" i="20"/>
  <c r="AA1489" i="20"/>
  <c r="AA1505" i="20"/>
  <c r="AA1481" i="20"/>
  <c r="AA1497" i="20"/>
  <c r="AA1449" i="20"/>
  <c r="AA1465" i="20"/>
  <c r="AA1437" i="20"/>
  <c r="AA1422" i="20"/>
  <c r="AA1396" i="20"/>
  <c r="AA1410" i="20"/>
  <c r="AA1367" i="20"/>
  <c r="AA1380" i="20"/>
  <c r="AA1330" i="20"/>
  <c r="AA1315" i="20"/>
  <c r="AA1307" i="20"/>
  <c r="AA1322" i="20"/>
  <c r="AA1276" i="20"/>
  <c r="AA1291" i="20"/>
  <c r="AA1245" i="20"/>
  <c r="AA1260" i="20"/>
  <c r="AA1222" i="20"/>
  <c r="AA1237" i="20"/>
  <c r="AA1161" i="20"/>
  <c r="AA1177" i="20"/>
  <c r="AA1137" i="20"/>
  <c r="AA1153" i="20"/>
  <c r="AA1105" i="20"/>
  <c r="AA1121" i="20"/>
  <c r="AA1043" i="20"/>
  <c r="AA1027" i="20"/>
  <c r="AA1011" i="20"/>
  <c r="AA995" i="20"/>
  <c r="AA939" i="20"/>
  <c r="AA955" i="20"/>
  <c r="AA907" i="20"/>
  <c r="AA923" i="20"/>
  <c r="AA919" i="20"/>
  <c r="AA903" i="20"/>
  <c r="AA887" i="20"/>
  <c r="AA873" i="20"/>
  <c r="AA850" i="20"/>
  <c r="AA865" i="20"/>
  <c r="AA834" i="20"/>
  <c r="AA820" i="20"/>
  <c r="AA783" i="20"/>
  <c r="AA770" i="20"/>
  <c r="AA754" i="20"/>
  <c r="AA739" i="20"/>
  <c r="AA700" i="20"/>
  <c r="AA686" i="20"/>
  <c r="AA662" i="20"/>
  <c r="AA647" i="20"/>
  <c r="AA631" i="20"/>
  <c r="AA615" i="20"/>
  <c r="AA563" i="20"/>
  <c r="AA547" i="20"/>
  <c r="AA497" i="20"/>
  <c r="AA513" i="20"/>
  <c r="AA425" i="20"/>
  <c r="AA441" i="20"/>
  <c r="AA405" i="20"/>
  <c r="AA389" i="20"/>
  <c r="AA377" i="20"/>
  <c r="AA361" i="20"/>
  <c r="AA349" i="20"/>
  <c r="AA333" i="20"/>
  <c r="AA269" i="20"/>
  <c r="AA283" i="20"/>
  <c r="AA243" i="20"/>
  <c r="AA257" i="20"/>
  <c r="AA231" i="20"/>
  <c r="AA217" i="20"/>
  <c r="AA162" i="20"/>
  <c r="AA176" i="20"/>
  <c r="AA136" i="20"/>
  <c r="AA150" i="20"/>
  <c r="AA61" i="20"/>
  <c r="AA45" i="20"/>
  <c r="AB2636" i="20"/>
  <c r="AB2652" i="20"/>
  <c r="AB2604" i="20"/>
  <c r="AB2620" i="20"/>
  <c r="AB2588" i="20"/>
  <c r="AB2572" i="20"/>
  <c r="AB2549" i="20"/>
  <c r="AB2564" i="20"/>
  <c r="AB2513" i="20"/>
  <c r="AB2529" i="20"/>
  <c r="AB2497" i="20"/>
  <c r="AB2483" i="20"/>
  <c r="AB2471" i="20"/>
  <c r="AB2457" i="20"/>
  <c r="AB2399" i="20"/>
  <c r="AB2412" i="20"/>
  <c r="AB2372" i="20"/>
  <c r="AB2387" i="20"/>
  <c r="AB2319" i="20"/>
  <c r="AB2333" i="20"/>
  <c r="AB2288" i="20"/>
  <c r="AB2303" i="20"/>
  <c r="AB2232" i="20"/>
  <c r="AB2216" i="20"/>
  <c r="AB2200" i="20"/>
  <c r="AB2184" i="20"/>
  <c r="AB2146" i="20"/>
  <c r="AB2130" i="20"/>
  <c r="AB2074" i="20"/>
  <c r="AB2058" i="20"/>
  <c r="AB2042" i="20"/>
  <c r="AB2026" i="20"/>
  <c r="AB1986" i="20"/>
  <c r="AB1970" i="20"/>
  <c r="AB1910" i="20"/>
  <c r="AB1924" i="20"/>
  <c r="AB1829" i="20"/>
  <c r="AB1843" i="20"/>
  <c r="AB1730" i="20"/>
  <c r="AB1714" i="20"/>
  <c r="AB1690" i="20"/>
  <c r="AB1674" i="20"/>
  <c r="AB1642" i="20"/>
  <c r="AB1658" i="20"/>
  <c r="AB1592" i="20"/>
  <c r="AB1576" i="20"/>
  <c r="AB1560" i="20"/>
  <c r="AB1544" i="20"/>
  <c r="AB1512" i="20"/>
  <c r="AB1528" i="20"/>
  <c r="AB1480" i="20"/>
  <c r="AB1496" i="20"/>
  <c r="AB1456" i="20"/>
  <c r="AB1472" i="20"/>
  <c r="AB1425" i="20"/>
  <c r="AB1440" i="20"/>
  <c r="AB1409" i="20"/>
  <c r="AB1395" i="20"/>
  <c r="AB1387" i="20"/>
  <c r="AB1401" i="20"/>
  <c r="AB1358" i="20"/>
  <c r="AB1345" i="20"/>
  <c r="AB1350" i="20"/>
  <c r="AB1337" i="20"/>
  <c r="AB1310" i="20"/>
  <c r="AB1325" i="20"/>
  <c r="AB1294" i="20"/>
  <c r="AB1279" i="20"/>
  <c r="AB1267" i="20"/>
  <c r="AB1252" i="20"/>
  <c r="AB1240" i="20"/>
  <c r="AB1225" i="20"/>
  <c r="AB1196" i="20"/>
  <c r="AB1209" i="20"/>
  <c r="AB1124" i="20"/>
  <c r="AB1140" i="20"/>
  <c r="AB1100" i="20"/>
  <c r="AB1116" i="20"/>
  <c r="AB1030" i="20"/>
  <c r="AB1046" i="20"/>
  <c r="AB986" i="20"/>
  <c r="AB970" i="20"/>
  <c r="AB938" i="20"/>
  <c r="AB954" i="20"/>
  <c r="AB819" i="20"/>
  <c r="AB833" i="20"/>
  <c r="AB811" i="20"/>
  <c r="AB798" i="20"/>
  <c r="AB786" i="20"/>
  <c r="AB773" i="20"/>
  <c r="AB734" i="20"/>
  <c r="AB749" i="20"/>
  <c r="AB718" i="20"/>
  <c r="AB703" i="20"/>
  <c r="AB695" i="20"/>
  <c r="AB681" i="20"/>
  <c r="AB646" i="20"/>
  <c r="AB661" i="20"/>
  <c r="AB630" i="20"/>
  <c r="AB614" i="20"/>
  <c r="AB598" i="20"/>
  <c r="AB582" i="20"/>
  <c r="AB536" i="20"/>
  <c r="AB528" i="20"/>
  <c r="AB532" i="20"/>
  <c r="AB504" i="20"/>
  <c r="AB488" i="20"/>
  <c r="AB464" i="20"/>
  <c r="AB480" i="20"/>
  <c r="AB468" i="20"/>
  <c r="AB452" i="20"/>
  <c r="AB436" i="20"/>
  <c r="AB420" i="20"/>
  <c r="AB412" i="20"/>
  <c r="AB396" i="20"/>
  <c r="AB308" i="20"/>
  <c r="AB294" i="20"/>
  <c r="AB286" i="20"/>
  <c r="AB272" i="20"/>
  <c r="AB256" i="20"/>
  <c r="AB242" i="20"/>
  <c r="AB226" i="20"/>
  <c r="AB212" i="20"/>
  <c r="AB204" i="20"/>
  <c r="AB191" i="20"/>
  <c r="AB161" i="20"/>
  <c r="AB175" i="20"/>
  <c r="AB100" i="20"/>
  <c r="AB115" i="20"/>
  <c r="AB92" i="20"/>
  <c r="AB76" i="20"/>
  <c r="AB84" i="20"/>
  <c r="AB68" i="20"/>
  <c r="AB44" i="20"/>
  <c r="AB60" i="20"/>
  <c r="AB4" i="20"/>
  <c r="AB20" i="20"/>
  <c r="AA2700" i="20"/>
  <c r="AA2696" i="20"/>
  <c r="AA2688" i="20"/>
  <c r="AA2672" i="20"/>
  <c r="AA2620" i="20"/>
  <c r="AA2604" i="20"/>
  <c r="AA2564" i="20"/>
  <c r="AA2549" i="20"/>
  <c r="AA2529" i="20"/>
  <c r="AA2513" i="20"/>
  <c r="AA2501" i="20"/>
  <c r="AA2487" i="20"/>
  <c r="AA2493" i="20"/>
  <c r="AA2479" i="20"/>
  <c r="AA2471" i="20"/>
  <c r="AA2457" i="20"/>
  <c r="AA2441" i="20"/>
  <c r="AA2428" i="20"/>
  <c r="AA2420" i="20"/>
  <c r="AA2407" i="20"/>
  <c r="AA2412" i="20"/>
  <c r="AA2399" i="20"/>
  <c r="AA2387" i="20"/>
  <c r="AA2372" i="20"/>
  <c r="AA2364" i="20"/>
  <c r="AA2349" i="20"/>
  <c r="AA2352" i="20"/>
  <c r="AA2337" i="20"/>
  <c r="AA2325" i="20"/>
  <c r="AA2311" i="20"/>
  <c r="AA2299" i="20"/>
  <c r="AA2284" i="20"/>
  <c r="AA2208" i="20"/>
  <c r="AA2192" i="20"/>
  <c r="AA2204" i="20"/>
  <c r="AA2188" i="20"/>
  <c r="AA2154" i="20"/>
  <c r="AA2158" i="20"/>
  <c r="AA2150" i="20"/>
  <c r="AA2138" i="20"/>
  <c r="AA2122" i="20"/>
  <c r="AA2102" i="20"/>
  <c r="AA2086" i="20"/>
  <c r="AA2070" i="20"/>
  <c r="AA2054" i="20"/>
  <c r="AA2046" i="20"/>
  <c r="AA2030" i="20"/>
  <c r="AA2006" i="20"/>
  <c r="AA1990" i="20"/>
  <c r="AA1936" i="20"/>
  <c r="AA1950" i="20"/>
  <c r="AA1928" i="20"/>
  <c r="AA1914" i="20"/>
  <c r="AA1881" i="20"/>
  <c r="AA1894" i="20"/>
  <c r="AA1855" i="20"/>
  <c r="AA1869" i="20"/>
  <c r="AA1799" i="20"/>
  <c r="AA1813" i="20"/>
  <c r="AA1773" i="20"/>
  <c r="AA1787" i="20"/>
  <c r="AA1738" i="20"/>
  <c r="AA1753" i="20"/>
  <c r="AA1726" i="20"/>
  <c r="AA1710" i="20"/>
  <c r="AA1702" i="20"/>
  <c r="AA1718" i="20"/>
  <c r="AA1674" i="20"/>
  <c r="AA1690" i="20"/>
  <c r="AA1662" i="20"/>
  <c r="AA1646" i="20"/>
  <c r="AA1612" i="20"/>
  <c r="AA1604" i="20"/>
  <c r="AA1608" i="20"/>
  <c r="AA1576" i="20"/>
  <c r="AA1592" i="20"/>
  <c r="AA1552" i="20"/>
  <c r="AA1568" i="20"/>
  <c r="AA1544" i="20"/>
  <c r="AA1560" i="20"/>
  <c r="AA1480" i="20"/>
  <c r="AA1496" i="20"/>
  <c r="AA1425" i="20"/>
  <c r="AA1440" i="20"/>
  <c r="AA1421" i="20"/>
  <c r="AA1436" i="20"/>
  <c r="AA1409" i="20"/>
  <c r="AA1395" i="20"/>
  <c r="AA1387" i="20"/>
  <c r="AA1401" i="20"/>
  <c r="AA1366" i="20"/>
  <c r="AA1379" i="20"/>
  <c r="AA1341" i="20"/>
  <c r="AA1354" i="20"/>
  <c r="AA1318" i="20"/>
  <c r="AA1333" i="20"/>
  <c r="AA1321" i="20"/>
  <c r="AA1306" i="20"/>
  <c r="AA1294" i="20"/>
  <c r="AA1279" i="20"/>
  <c r="AA1256" i="20"/>
  <c r="AA1271" i="20"/>
  <c r="AA1244" i="20"/>
  <c r="AA1259" i="20"/>
  <c r="AA1221" i="20"/>
  <c r="AA1236" i="20"/>
  <c r="AA1196" i="20"/>
  <c r="AA1209" i="20"/>
  <c r="AA1201" i="20"/>
  <c r="AA1188" i="20"/>
  <c r="AA1128" i="20"/>
  <c r="AA1144" i="20"/>
  <c r="AA1116" i="20"/>
  <c r="AA1100" i="20"/>
  <c r="AA1046" i="20"/>
  <c r="AA1030" i="20"/>
  <c r="AA978" i="20"/>
  <c r="AA994" i="20"/>
  <c r="AA986" i="20"/>
  <c r="AA970" i="20"/>
  <c r="AA962" i="20"/>
  <c r="AA946" i="20"/>
  <c r="AA950" i="20"/>
  <c r="AA934" i="20"/>
  <c r="AA872" i="20"/>
  <c r="AA886" i="20"/>
  <c r="AA841" i="20"/>
  <c r="AA856" i="20"/>
  <c r="AA815" i="20"/>
  <c r="AA829" i="20"/>
  <c r="AA807" i="20"/>
  <c r="AA794" i="20"/>
  <c r="AA769" i="20"/>
  <c r="AA782" i="20"/>
  <c r="AA749" i="20"/>
  <c r="AA734" i="20"/>
  <c r="AA726" i="20"/>
  <c r="AA711" i="20"/>
  <c r="AA699" i="20"/>
  <c r="AA685" i="20"/>
  <c r="AA673" i="20"/>
  <c r="AA687" i="20"/>
  <c r="AA638" i="20"/>
  <c r="AA622" i="20"/>
  <c r="AA614" i="20"/>
  <c r="AA630" i="20"/>
  <c r="AA602" i="20"/>
  <c r="AA586" i="20"/>
  <c r="AA578" i="20"/>
  <c r="AA562" i="20"/>
  <c r="AA554" i="20"/>
  <c r="AA570" i="20"/>
  <c r="AA520" i="20"/>
  <c r="AA516" i="20"/>
  <c r="AA524" i="20"/>
  <c r="AA464" i="20"/>
  <c r="AA480" i="20"/>
  <c r="AA468" i="20"/>
  <c r="AA452" i="20"/>
  <c r="AA428" i="20"/>
  <c r="AA444" i="20"/>
  <c r="AA408" i="20"/>
  <c r="AA392" i="20"/>
  <c r="AA328" i="20"/>
  <c r="AA344" i="20"/>
  <c r="AA308" i="20"/>
  <c r="AA294" i="20"/>
  <c r="AA246" i="20"/>
  <c r="AA260" i="20"/>
  <c r="AA212" i="20"/>
  <c r="AA226" i="20"/>
  <c r="AA187" i="20"/>
  <c r="AA200" i="20"/>
  <c r="AA171" i="20"/>
  <c r="AA157" i="20"/>
  <c r="AA127" i="20"/>
  <c r="AA112" i="20"/>
  <c r="AA115" i="20"/>
  <c r="AA100" i="20"/>
  <c r="AA92" i="20"/>
  <c r="AA76" i="20"/>
  <c r="AA68" i="20"/>
  <c r="AA84" i="20"/>
  <c r="AA32" i="20"/>
  <c r="AA16" i="20"/>
  <c r="AA8" i="20"/>
  <c r="AA24" i="20"/>
  <c r="AA2699" i="20"/>
  <c r="AA2695" i="20"/>
  <c r="AA2691" i="20"/>
  <c r="AA2675" i="20"/>
  <c r="AA2687" i="20"/>
  <c r="AA2671" i="20"/>
  <c r="AA2679" i="20"/>
  <c r="AA2663" i="20"/>
  <c r="AA2659" i="20"/>
  <c r="AA2643" i="20"/>
  <c r="AA2651" i="20"/>
  <c r="AA2635" i="20"/>
  <c r="AA2647" i="20"/>
  <c r="AA2631" i="20"/>
  <c r="AA2627" i="20"/>
  <c r="AA2611" i="20"/>
  <c r="AA2623" i="20"/>
  <c r="AA2607" i="20"/>
  <c r="AA2619" i="20"/>
  <c r="AA2603" i="20"/>
  <c r="AA2615" i="20"/>
  <c r="AA2599" i="20"/>
  <c r="AA2591" i="20"/>
  <c r="AA2575" i="20"/>
  <c r="AA2587" i="20"/>
  <c r="AA2571" i="20"/>
  <c r="AA2583" i="20"/>
  <c r="AA2567" i="20"/>
  <c r="AA2563" i="20"/>
  <c r="AA2548" i="20"/>
  <c r="AA2559" i="20"/>
  <c r="AA2544" i="20"/>
  <c r="AA2551" i="20"/>
  <c r="AA2536" i="20"/>
  <c r="AA2528" i="20"/>
  <c r="AA2512" i="20"/>
  <c r="AA2524" i="20"/>
  <c r="AA2508" i="20"/>
  <c r="AA2520" i="20"/>
  <c r="AA2504" i="20"/>
  <c r="AA2496" i="20"/>
  <c r="AA2482" i="20"/>
  <c r="AA2492" i="20"/>
  <c r="AA2478" i="20"/>
  <c r="AA2462" i="20"/>
  <c r="AA2448" i="20"/>
  <c r="AA2444" i="20"/>
  <c r="AA2431" i="20"/>
  <c r="AA2436" i="20"/>
  <c r="AA2423" i="20"/>
  <c r="AA2415" i="20"/>
  <c r="AA2402" i="20"/>
  <c r="AA2411" i="20"/>
  <c r="AA2398" i="20"/>
  <c r="AA2394" i="20"/>
  <c r="AA2379" i="20"/>
  <c r="AA2390" i="20"/>
  <c r="AA2375" i="20"/>
  <c r="AA2386" i="20"/>
  <c r="AA2371" i="20"/>
  <c r="AA2382" i="20"/>
  <c r="AA2367" i="20"/>
  <c r="AA2363" i="20"/>
  <c r="AA2348" i="20"/>
  <c r="AA2359" i="20"/>
  <c r="AA2344" i="20"/>
  <c r="AA2355" i="20"/>
  <c r="AA2340" i="20"/>
  <c r="AA2351" i="20"/>
  <c r="AA2336" i="20"/>
  <c r="AA2332" i="20"/>
  <c r="AA2318" i="20"/>
  <c r="AA2324" i="20"/>
  <c r="AA2310" i="20"/>
  <c r="AA2294" i="20"/>
  <c r="AA2279" i="20"/>
  <c r="AA2275" i="20"/>
  <c r="AA2259" i="20"/>
  <c r="AA2267" i="20"/>
  <c r="AA2251" i="20"/>
  <c r="AA2263" i="20"/>
  <c r="AA2247" i="20"/>
  <c r="AA2243" i="20"/>
  <c r="AA2227" i="20"/>
  <c r="AA2239" i="20"/>
  <c r="AA2223" i="20"/>
  <c r="AA2231" i="20"/>
  <c r="AA2215" i="20"/>
  <c r="AA2137" i="20"/>
  <c r="AA2121" i="20"/>
  <c r="AA2133" i="20"/>
  <c r="AA2117" i="20"/>
  <c r="AA2113" i="20"/>
  <c r="AA2097" i="20"/>
  <c r="AA2105" i="20"/>
  <c r="AA2089" i="20"/>
  <c r="AA2101" i="20"/>
  <c r="AA2085" i="20"/>
  <c r="AA2081" i="20"/>
  <c r="AA2065" i="20"/>
  <c r="AA2073" i="20"/>
  <c r="AA2057" i="20"/>
  <c r="AA2049" i="20"/>
  <c r="AA2033" i="20"/>
  <c r="AA2037" i="20"/>
  <c r="AA2021" i="20"/>
  <c r="AA2013" i="20"/>
  <c r="AA1997" i="20"/>
  <c r="AA1993" i="20"/>
  <c r="AA2009" i="20"/>
  <c r="AA1965" i="20"/>
  <c r="AA1981" i="20"/>
  <c r="AA1973" i="20"/>
  <c r="AA1957" i="20"/>
  <c r="AA1935" i="20"/>
  <c r="AA1949" i="20"/>
  <c r="AA1931" i="20"/>
  <c r="AA1945" i="20"/>
  <c r="AA1913" i="20"/>
  <c r="AA1927" i="20"/>
  <c r="AA1923" i="20"/>
  <c r="AA1909" i="20"/>
  <c r="AA1919" i="20"/>
  <c r="AA1905" i="20"/>
  <c r="AA1901" i="20"/>
  <c r="AA1915" i="20"/>
  <c r="AA1893" i="20"/>
  <c r="AA1880" i="20"/>
  <c r="AA1872" i="20"/>
  <c r="AA1858" i="20"/>
  <c r="AA1868" i="20"/>
  <c r="AA1854" i="20"/>
  <c r="AA1864" i="20"/>
  <c r="AA1850" i="20"/>
  <c r="AA1846" i="20"/>
  <c r="AA1832" i="20"/>
  <c r="AA1824" i="20"/>
  <c r="AA1838" i="20"/>
  <c r="AA1820" i="20"/>
  <c r="AA1834" i="20"/>
  <c r="AA1812" i="20"/>
  <c r="AA1798" i="20"/>
  <c r="AA1776" i="20"/>
  <c r="AA1790" i="20"/>
  <c r="AA1786" i="20"/>
  <c r="AA1772" i="20"/>
  <c r="AA1745" i="20"/>
  <c r="AA1760" i="20"/>
  <c r="AA1733" i="20"/>
  <c r="AA1748" i="20"/>
  <c r="AA1729" i="20"/>
  <c r="AA1713" i="20"/>
  <c r="AA1705" i="20"/>
  <c r="AA1721" i="20"/>
  <c r="AA1717" i="20"/>
  <c r="AA1701" i="20"/>
  <c r="AA1681" i="20"/>
  <c r="AA1697" i="20"/>
  <c r="AA1677" i="20"/>
  <c r="AA1693" i="20"/>
  <c r="AA1665" i="20"/>
  <c r="AA1649" i="20"/>
  <c r="AA1641" i="20"/>
  <c r="AA1657" i="20"/>
  <c r="AA1623" i="20"/>
  <c r="AA1619" i="20"/>
  <c r="AA1627" i="20"/>
  <c r="AA1611" i="20"/>
  <c r="AA1615" i="20"/>
  <c r="AA1607" i="20"/>
  <c r="AA1587" i="20"/>
  <c r="AA1603" i="20"/>
  <c r="AA1583" i="20"/>
  <c r="AA1599" i="20"/>
  <c r="AA1579" i="20"/>
  <c r="AA1595" i="20"/>
  <c r="AA1555" i="20"/>
  <c r="AA1571" i="20"/>
  <c r="AA1551" i="20"/>
  <c r="AA1567" i="20"/>
  <c r="AA1559" i="20"/>
  <c r="AA1543" i="20"/>
  <c r="AA1519" i="20"/>
  <c r="AA1535" i="20"/>
  <c r="AA1515" i="20"/>
  <c r="AA1531" i="20"/>
  <c r="AA1511" i="20"/>
  <c r="AA1527" i="20"/>
  <c r="AA1459" i="20"/>
  <c r="AA1475" i="20"/>
  <c r="AA1455" i="20"/>
  <c r="AA1471" i="20"/>
  <c r="AA1447" i="20"/>
  <c r="AA1463" i="20"/>
  <c r="AA1424" i="20"/>
  <c r="AA1439" i="20"/>
  <c r="AA1416" i="20"/>
  <c r="AA1431" i="20"/>
  <c r="AA1386" i="20"/>
  <c r="AA1400" i="20"/>
  <c r="AA1369" i="20"/>
  <c r="AA1382" i="20"/>
  <c r="AA1357" i="20"/>
  <c r="AA1344" i="20"/>
  <c r="AA1353" i="20"/>
  <c r="AA1340" i="20"/>
  <c r="AA1328" i="20"/>
  <c r="AA1313" i="20"/>
  <c r="AA1305" i="20"/>
  <c r="AA1320" i="20"/>
  <c r="AA1286" i="20"/>
  <c r="AA1301" i="20"/>
  <c r="AA1282" i="20"/>
  <c r="AA1297" i="20"/>
  <c r="AA1255" i="20"/>
  <c r="AA1270" i="20"/>
  <c r="AA1266" i="20"/>
  <c r="AA1251" i="20"/>
  <c r="AA1247" i="20"/>
  <c r="AA1262" i="20"/>
  <c r="AA1228" i="20"/>
  <c r="AA1243" i="20"/>
  <c r="AA1239" i="20"/>
  <c r="AA1224" i="20"/>
  <c r="AA1220" i="20"/>
  <c r="AA1235" i="20"/>
  <c r="AA1216" i="20"/>
  <c r="AA1231" i="20"/>
  <c r="AA1195" i="20"/>
  <c r="AA1208" i="20"/>
  <c r="AA1204" i="20"/>
  <c r="AA1191" i="20"/>
  <c r="AA1171" i="20"/>
  <c r="AA1187" i="20"/>
  <c r="AA1175" i="20"/>
  <c r="AA1159" i="20"/>
  <c r="AA1139" i="20"/>
  <c r="AA1155" i="20"/>
  <c r="AA1131" i="20"/>
  <c r="AA1147" i="20"/>
  <c r="AA1107" i="20"/>
  <c r="AA1123" i="20"/>
  <c r="AA1099" i="20"/>
  <c r="AA1115" i="20"/>
  <c r="AA1090" i="20"/>
  <c r="AA1089" i="20"/>
  <c r="AA1091" i="20"/>
  <c r="AA1057" i="20"/>
  <c r="AA1041" i="20"/>
  <c r="AA1049" i="20"/>
  <c r="AA1033" i="20"/>
  <c r="AA1025" i="20"/>
  <c r="AA1009" i="20"/>
  <c r="AA1005" i="20"/>
  <c r="AA1021" i="20"/>
  <c r="AA1013" i="20"/>
  <c r="AA997" i="20"/>
  <c r="AA993" i="20"/>
  <c r="AA977" i="20"/>
  <c r="AA989" i="20"/>
  <c r="AA973" i="20"/>
  <c r="AA985" i="20"/>
  <c r="AA969" i="20"/>
  <c r="AA965" i="20"/>
  <c r="AA981" i="20"/>
  <c r="AA941" i="20"/>
  <c r="AA957" i="20"/>
  <c r="AA929" i="20"/>
  <c r="AA913" i="20"/>
  <c r="AA925" i="20"/>
  <c r="AA909" i="20"/>
  <c r="AA921" i="20"/>
  <c r="AA905" i="20"/>
  <c r="AA917" i="20"/>
  <c r="AA901" i="20"/>
  <c r="AA893" i="20"/>
  <c r="AA879" i="20"/>
  <c r="AA867" i="20"/>
  <c r="AA852" i="20"/>
  <c r="AA863" i="20"/>
  <c r="AA848" i="20"/>
  <c r="AA844" i="20"/>
  <c r="AA859" i="20"/>
  <c r="AA828" i="20"/>
  <c r="AA814" i="20"/>
  <c r="AA806" i="20"/>
  <c r="AA793" i="20"/>
  <c r="AA781" i="20"/>
  <c r="AA768" i="20"/>
  <c r="AA777" i="20"/>
  <c r="AA764" i="20"/>
  <c r="AA760" i="20"/>
  <c r="AA745" i="20"/>
  <c r="AA737" i="20"/>
  <c r="AA752" i="20"/>
  <c r="AA748" i="20"/>
  <c r="AA733" i="20"/>
  <c r="AA729" i="20"/>
  <c r="AA714" i="20"/>
  <c r="AA725" i="20"/>
  <c r="AA710" i="20"/>
  <c r="AA706" i="20"/>
  <c r="AA721" i="20"/>
  <c r="AA717" i="20"/>
  <c r="AA702" i="20"/>
  <c r="AA694" i="20"/>
  <c r="AA680" i="20"/>
  <c r="AA668" i="20"/>
  <c r="AA653" i="20"/>
  <c r="AA664" i="20"/>
  <c r="AA649" i="20"/>
  <c r="AA660" i="20"/>
  <c r="AA645" i="20"/>
  <c r="AA625" i="20"/>
  <c r="AA641" i="20"/>
  <c r="AA637" i="20"/>
  <c r="AA621" i="20"/>
  <c r="AA629" i="20"/>
  <c r="AA613" i="20"/>
  <c r="AA605" i="20"/>
  <c r="AA589" i="20"/>
  <c r="AA597" i="20"/>
  <c r="AA581" i="20"/>
  <c r="AA561" i="20"/>
  <c r="AA577" i="20"/>
  <c r="AA573" i="20"/>
  <c r="AA557" i="20"/>
  <c r="AA569" i="20"/>
  <c r="AA553" i="20"/>
  <c r="AA549" i="20"/>
  <c r="AA565" i="20"/>
  <c r="AA487" i="20"/>
  <c r="AA503" i="20"/>
  <c r="AA463" i="20"/>
  <c r="AA479" i="20"/>
  <c r="AA427" i="20"/>
  <c r="AA443" i="20"/>
  <c r="AA423" i="20"/>
  <c r="AA439" i="20"/>
  <c r="AA399" i="20"/>
  <c r="AA415" i="20"/>
  <c r="AA411" i="20"/>
  <c r="AA395" i="20"/>
  <c r="AA391" i="20"/>
  <c r="AA407" i="20"/>
  <c r="AA387" i="20"/>
  <c r="AA403" i="20"/>
  <c r="AA383" i="20"/>
  <c r="AA367" i="20"/>
  <c r="AA379" i="20"/>
  <c r="AA363" i="20"/>
  <c r="AA355" i="20"/>
  <c r="AA371" i="20"/>
  <c r="AA351" i="20"/>
  <c r="AA335" i="20"/>
  <c r="AA343" i="20"/>
  <c r="AA327" i="20"/>
  <c r="AA323" i="20"/>
  <c r="AA339" i="20"/>
  <c r="AA305" i="20"/>
  <c r="AA319" i="20"/>
  <c r="AA301" i="20"/>
  <c r="AA315" i="20"/>
  <c r="AA311" i="20"/>
  <c r="AA297" i="20"/>
  <c r="AA275" i="20"/>
  <c r="AA289" i="20"/>
  <c r="AA271" i="20"/>
  <c r="AA285" i="20"/>
  <c r="AA267" i="20"/>
  <c r="AA281" i="20"/>
  <c r="AA249" i="20"/>
  <c r="AA263" i="20"/>
  <c r="AA245" i="20"/>
  <c r="AA259" i="20"/>
  <c r="AA255" i="20"/>
  <c r="AA241" i="20"/>
  <c r="AA233" i="20"/>
  <c r="AA219" i="20"/>
  <c r="AA207" i="20"/>
  <c r="AA194" i="20"/>
  <c r="AA203" i="20"/>
  <c r="AA190" i="20"/>
  <c r="AA186" i="20"/>
  <c r="AA199" i="20"/>
  <c r="AA178" i="20"/>
  <c r="AA164" i="20"/>
  <c r="AA160" i="20"/>
  <c r="AA174" i="20"/>
  <c r="AA156" i="20"/>
  <c r="AA170" i="20"/>
  <c r="AA134" i="20"/>
  <c r="AA148" i="20"/>
  <c r="AA130" i="20"/>
  <c r="AA144" i="20"/>
  <c r="AA126" i="20"/>
  <c r="AA111" i="20"/>
  <c r="AA107" i="20"/>
  <c r="AA122" i="20"/>
  <c r="AA118" i="20"/>
  <c r="AA103" i="20"/>
  <c r="AA79" i="20"/>
  <c r="AA95" i="20"/>
  <c r="AA75" i="20"/>
  <c r="AA91" i="20"/>
  <c r="AA71" i="20"/>
  <c r="AA87" i="20"/>
  <c r="AA63" i="20"/>
  <c r="AA47" i="20"/>
  <c r="AA43" i="20"/>
  <c r="AA59" i="20"/>
  <c r="AA55" i="20"/>
  <c r="AA39" i="20"/>
  <c r="AA31" i="20"/>
  <c r="AA15" i="20"/>
  <c r="AA19" i="20"/>
  <c r="AA3" i="20"/>
  <c r="AB2523" i="20"/>
  <c r="AB2507" i="20"/>
  <c r="AB2206" i="20"/>
  <c r="AB2190" i="20"/>
  <c r="AB2136" i="20"/>
  <c r="AB2120" i="20"/>
  <c r="AB2112" i="20"/>
  <c r="AB2096" i="20"/>
  <c r="AB2084" i="20"/>
  <c r="AB2068" i="20"/>
  <c r="AB1980" i="20"/>
  <c r="AB1964" i="20"/>
  <c r="AB1837" i="20"/>
  <c r="AB1823" i="20"/>
  <c r="AB1277" i="20"/>
  <c r="AB1292" i="20"/>
  <c r="AB976" i="20"/>
  <c r="AB992" i="20"/>
  <c r="AB825" i="20"/>
  <c r="AB839" i="20"/>
  <c r="AB792" i="20"/>
  <c r="AB805" i="20"/>
  <c r="AB398" i="20"/>
  <c r="AB414" i="20"/>
  <c r="AB354" i="20"/>
  <c r="AB370" i="20"/>
  <c r="AB304" i="20"/>
  <c r="AB318" i="20"/>
  <c r="AB222" i="20"/>
  <c r="AB236" i="20"/>
  <c r="AA2507" i="20"/>
  <c r="AA2523" i="20"/>
  <c r="AA2190" i="20"/>
  <c r="AA2206" i="20"/>
  <c r="AA2120" i="20"/>
  <c r="AA2136" i="20"/>
  <c r="AA2096" i="20"/>
  <c r="AA2112" i="20"/>
  <c r="AA2068" i="20"/>
  <c r="AA2084" i="20"/>
  <c r="AA1964" i="20"/>
  <c r="AA1980" i="20"/>
  <c r="AA1823" i="20"/>
  <c r="AA1837" i="20"/>
  <c r="AA1277" i="20"/>
  <c r="AA1292" i="20"/>
  <c r="AA992" i="20"/>
  <c r="AA976" i="20"/>
  <c r="AA825" i="20"/>
  <c r="AA839" i="20"/>
  <c r="AA805" i="20"/>
  <c r="AA792" i="20"/>
  <c r="AA398" i="20"/>
  <c r="AA414" i="20"/>
  <c r="AA354" i="20"/>
  <c r="AA370" i="20"/>
  <c r="AA304" i="20"/>
  <c r="AA318" i="20"/>
  <c r="AA222" i="20"/>
  <c r="AA236" i="20"/>
  <c r="AB2490" i="20"/>
  <c r="AB2476" i="20"/>
  <c r="AB2464" i="20"/>
  <c r="AB2450" i="20"/>
  <c r="AB2413" i="20"/>
  <c r="AB2400" i="20"/>
  <c r="AB2304" i="20"/>
  <c r="AB2289" i="20"/>
  <c r="AB2277" i="20"/>
  <c r="AB2261" i="20"/>
  <c r="AB1891" i="20"/>
  <c r="AB1878" i="20"/>
  <c r="AB1866" i="20"/>
  <c r="AB1852" i="20"/>
  <c r="AB1723" i="20"/>
  <c r="AB1707" i="20"/>
  <c r="AB1561" i="20"/>
  <c r="AB1545" i="20"/>
  <c r="AB1392" i="20"/>
  <c r="AB1406" i="20"/>
  <c r="AB1334" i="20"/>
  <c r="AB1347" i="20"/>
  <c r="AB1093" i="20"/>
  <c r="AB1109" i="20"/>
  <c r="AB1003" i="20"/>
  <c r="AB1019" i="20"/>
  <c r="AB762" i="20"/>
  <c r="AB775" i="20"/>
  <c r="AB674" i="20"/>
  <c r="AB688" i="20"/>
  <c r="AB457" i="20"/>
  <c r="AB473" i="20"/>
  <c r="AB287" i="20"/>
  <c r="AB273" i="20"/>
  <c r="AB265" i="20"/>
  <c r="AB251" i="20"/>
  <c r="AB154" i="20"/>
  <c r="AB140" i="20"/>
  <c r="AB25" i="20"/>
  <c r="AB9" i="20"/>
  <c r="AA2450" i="20"/>
  <c r="AA2464" i="20"/>
  <c r="AA1334" i="20"/>
  <c r="AA1347" i="20"/>
  <c r="AA251" i="20"/>
  <c r="AA265" i="20"/>
  <c r="AB2624" i="20"/>
  <c r="AB2608" i="20"/>
  <c r="AB2552" i="20"/>
  <c r="AB2537" i="20"/>
  <c r="AB2360" i="20"/>
  <c r="AB2345" i="20"/>
  <c r="AB1920" i="20"/>
  <c r="AB1906" i="20"/>
  <c r="AB1805" i="20"/>
  <c r="AB1791" i="20"/>
  <c r="AB1761" i="20"/>
  <c r="AB1746" i="20"/>
  <c r="AB1062" i="20"/>
  <c r="AB1066" i="20"/>
  <c r="AB1070" i="20"/>
  <c r="AB914" i="20"/>
  <c r="AB930" i="20"/>
  <c r="AB618" i="20"/>
  <c r="AB634" i="20"/>
  <c r="AB550" i="20"/>
  <c r="AB566" i="20"/>
  <c r="AB52" i="20"/>
  <c r="AB36" i="20"/>
  <c r="AA2476" i="20"/>
  <c r="AA2490" i="20"/>
  <c r="AA2261" i="20"/>
  <c r="AA2277" i="20"/>
  <c r="AA1545" i="20"/>
  <c r="AA1561" i="20"/>
  <c r="AA1093" i="20"/>
  <c r="AA1109" i="20"/>
  <c r="AA674" i="20"/>
  <c r="AA688" i="20"/>
  <c r="AA140" i="20"/>
  <c r="AA154" i="20"/>
  <c r="AA9" i="20"/>
  <c r="AA25" i="20"/>
  <c r="AA2608" i="20"/>
  <c r="AA2624" i="20"/>
  <c r="AA2537" i="20"/>
  <c r="AA2552" i="20"/>
  <c r="AA2345" i="20"/>
  <c r="AA2360" i="20"/>
  <c r="AA1906" i="20"/>
  <c r="AA1920" i="20"/>
  <c r="AA1791" i="20"/>
  <c r="AA1805" i="20"/>
  <c r="AA1746" i="20"/>
  <c r="AA1761" i="20"/>
  <c r="AA1062" i="20"/>
  <c r="AA1066" i="20"/>
  <c r="AA1070" i="20"/>
  <c r="AA914" i="20"/>
  <c r="AA930" i="20"/>
  <c r="AA618" i="20"/>
  <c r="AA634" i="20"/>
  <c r="AA566" i="20"/>
  <c r="AA550" i="20"/>
  <c r="AA36" i="20"/>
  <c r="AA52" i="20"/>
  <c r="AA2400" i="20"/>
  <c r="AA2413" i="20"/>
  <c r="AA1878" i="20"/>
  <c r="AA1891" i="20"/>
  <c r="AA1707" i="20"/>
  <c r="AA1723" i="20"/>
  <c r="AA775" i="20"/>
  <c r="AA762" i="20"/>
  <c r="AA273" i="20"/>
  <c r="AA287" i="20"/>
  <c r="AB2683" i="20"/>
  <c r="AB2667" i="20"/>
  <c r="AB2235" i="20"/>
  <c r="AB2219" i="20"/>
  <c r="AB2017" i="20"/>
  <c r="AB2001" i="20"/>
  <c r="AB1782" i="20"/>
  <c r="AB1768" i="20"/>
  <c r="AB1661" i="20"/>
  <c r="AB1645" i="20"/>
  <c r="AB1539" i="20"/>
  <c r="AB1523" i="20"/>
  <c r="AB1499" i="20"/>
  <c r="AB1483" i="20"/>
  <c r="AB1467" i="20"/>
  <c r="AB1451" i="20"/>
  <c r="AB1428" i="20"/>
  <c r="AB1443" i="20"/>
  <c r="AB1212" i="20"/>
  <c r="AB1199" i="20"/>
  <c r="AB1163" i="20"/>
  <c r="AB1179" i="20"/>
  <c r="AB1127" i="20"/>
  <c r="AB1143" i="20"/>
  <c r="AB1077" i="20"/>
  <c r="AB1081" i="20"/>
  <c r="AB1073" i="20"/>
  <c r="AB945" i="20"/>
  <c r="AB961" i="20"/>
  <c r="AB871" i="20"/>
  <c r="AB885" i="20"/>
  <c r="AB657" i="20"/>
  <c r="AB672" i="20"/>
  <c r="AB491" i="20"/>
  <c r="AB507" i="20"/>
  <c r="AA2289" i="20"/>
  <c r="AA2304" i="20"/>
  <c r="AA1852" i="20"/>
  <c r="AA1866" i="20"/>
  <c r="AA1392" i="20"/>
  <c r="AA1406" i="20"/>
  <c r="AA1003" i="20"/>
  <c r="AA1019" i="20"/>
  <c r="AA457" i="20"/>
  <c r="AA473" i="20"/>
  <c r="AA2667" i="20"/>
  <c r="AA2683" i="20"/>
  <c r="AA2219" i="20"/>
  <c r="AA2235" i="20"/>
  <c r="AA2001" i="20"/>
  <c r="AA2017" i="20"/>
  <c r="AA1768" i="20"/>
  <c r="AA1782" i="20"/>
  <c r="AA1645" i="20"/>
  <c r="AA1661" i="20"/>
  <c r="AA1523" i="20"/>
  <c r="AA1539" i="20"/>
  <c r="AA1483" i="20"/>
  <c r="AA1499" i="20"/>
  <c r="AA1451" i="20"/>
  <c r="AA1467" i="20"/>
  <c r="AA1428" i="20"/>
  <c r="AA1443" i="20"/>
  <c r="AA1199" i="20"/>
  <c r="AA1212" i="20"/>
  <c r="AA1163" i="20"/>
  <c r="AA1179" i="20"/>
  <c r="AA1127" i="20"/>
  <c r="AA1143" i="20"/>
  <c r="AA1081" i="20"/>
  <c r="AA1073" i="20"/>
  <c r="AA1077" i="20"/>
  <c r="AA945" i="20"/>
  <c r="AA961" i="20"/>
  <c r="AA885" i="20"/>
  <c r="AA871" i="20"/>
  <c r="AA657" i="20"/>
  <c r="AA672" i="20"/>
  <c r="AA491" i="20"/>
  <c r="AA507" i="20"/>
  <c r="AB2578" i="20"/>
  <c r="AB2594" i="20"/>
  <c r="AB1934" i="20"/>
  <c r="AB1948" i="20"/>
  <c r="AB1767" i="20"/>
  <c r="AB1781" i="20"/>
  <c r="AB709" i="20"/>
  <c r="AB724" i="20"/>
  <c r="AB490" i="20"/>
  <c r="AB506" i="20"/>
  <c r="AB14" i="20"/>
  <c r="AB30" i="20"/>
  <c r="AA2578" i="20"/>
  <c r="AA2594" i="20"/>
  <c r="AA2531" i="20"/>
  <c r="AA2515" i="20"/>
  <c r="AA2422" i="20"/>
  <c r="AA2435" i="20"/>
  <c r="AA2335" i="20"/>
  <c r="AA2321" i="20"/>
  <c r="AA1992" i="20"/>
  <c r="AA2008" i="20"/>
  <c r="AA1934" i="20"/>
  <c r="AA1948" i="20"/>
  <c r="AA1883" i="20"/>
  <c r="AA1896" i="20"/>
  <c r="AA1849" i="20"/>
  <c r="AA1863" i="20"/>
  <c r="AA1767" i="20"/>
  <c r="AA1781" i="20"/>
  <c r="AA1219" i="20"/>
  <c r="AA1234" i="20"/>
  <c r="AA1134" i="20"/>
  <c r="AA1150" i="20"/>
  <c r="AA924" i="20"/>
  <c r="AA908" i="20"/>
  <c r="AA888" i="20"/>
  <c r="AA874" i="20"/>
  <c r="AA732" i="20"/>
  <c r="AA747" i="20"/>
  <c r="AA724" i="20"/>
  <c r="AA709" i="20"/>
  <c r="AA490" i="20"/>
  <c r="AA506" i="20"/>
  <c r="AA394" i="20"/>
  <c r="AA410" i="20"/>
  <c r="AA248" i="20"/>
  <c r="AA262" i="20"/>
  <c r="AA210" i="20"/>
  <c r="AA224" i="20"/>
  <c r="AA110" i="20"/>
  <c r="AA125" i="20"/>
  <c r="AA14" i="20"/>
  <c r="AA30" i="20"/>
  <c r="AB2546" i="20"/>
  <c r="AB2561" i="20"/>
  <c r="AB2404" i="20"/>
  <c r="AB2417" i="20"/>
  <c r="AB2119" i="20"/>
  <c r="AB2135" i="20"/>
  <c r="AB1663" i="20"/>
  <c r="AB1647" i="20"/>
  <c r="AB1581" i="20"/>
  <c r="AB1597" i="20"/>
  <c r="AB1311" i="20"/>
  <c r="AB1326" i="20"/>
  <c r="AB1268" i="20"/>
  <c r="AB1253" i="20"/>
  <c r="AB1193" i="20"/>
  <c r="AB1206" i="20"/>
  <c r="AB842" i="20"/>
  <c r="AB857" i="20"/>
  <c r="AB795" i="20"/>
  <c r="AB808" i="20"/>
  <c r="AB551" i="20"/>
  <c r="AB567" i="20"/>
  <c r="AB437" i="20"/>
  <c r="AB421" i="20"/>
  <c r="AB201" i="20"/>
  <c r="AB188" i="20"/>
  <c r="AB1992" i="20"/>
  <c r="AB2008" i="20"/>
  <c r="AB1849" i="20"/>
  <c r="AB1863" i="20"/>
  <c r="AB1219" i="20"/>
  <c r="AB1234" i="20"/>
  <c r="AB394" i="20"/>
  <c r="AB410" i="20"/>
  <c r="AB110" i="20"/>
  <c r="AB125" i="20"/>
  <c r="AA2135" i="20"/>
  <c r="AA2119" i="20"/>
  <c r="AA1647" i="20"/>
  <c r="AA1663" i="20"/>
  <c r="AA1581" i="20"/>
  <c r="AA1597" i="20"/>
  <c r="AA1311" i="20"/>
  <c r="AA1326" i="20"/>
  <c r="AA1253" i="20"/>
  <c r="AA1268" i="20"/>
  <c r="AA1193" i="20"/>
  <c r="AA1206" i="20"/>
  <c r="AA857" i="20"/>
  <c r="AA842" i="20"/>
  <c r="AA808" i="20"/>
  <c r="AA795" i="20"/>
  <c r="AA551" i="20"/>
  <c r="AA567" i="20"/>
  <c r="AA421" i="20"/>
  <c r="AA437" i="20"/>
  <c r="AA188" i="20"/>
  <c r="AA201" i="20"/>
  <c r="AB2680" i="20"/>
  <c r="AB2664" i="20"/>
  <c r="AB2612" i="20"/>
  <c r="AB2628" i="20"/>
  <c r="AB2224" i="20"/>
  <c r="AB2240" i="20"/>
  <c r="AB1962" i="20"/>
  <c r="AB1978" i="20"/>
  <c r="AB1902" i="20"/>
  <c r="AB1916" i="20"/>
  <c r="AB1821" i="20"/>
  <c r="AB1835" i="20"/>
  <c r="AB1516" i="20"/>
  <c r="AB1532" i="20"/>
  <c r="AB1452" i="20"/>
  <c r="AB1468" i="20"/>
  <c r="AB1417" i="20"/>
  <c r="AB1432" i="20"/>
  <c r="AB1156" i="20"/>
  <c r="AB1172" i="20"/>
  <c r="AB1104" i="20"/>
  <c r="AB1120" i="20"/>
  <c r="AB1002" i="20"/>
  <c r="AB1018" i="20"/>
  <c r="AB761" i="20"/>
  <c r="AB774" i="20"/>
  <c r="AB665" i="20"/>
  <c r="AB650" i="20"/>
  <c r="AB590" i="20"/>
  <c r="AB606" i="20"/>
  <c r="AB364" i="20"/>
  <c r="AB380" i="20"/>
  <c r="AB298" i="20"/>
  <c r="AB312" i="20"/>
  <c r="AB268" i="20"/>
  <c r="AB282" i="20"/>
  <c r="AB2422" i="20"/>
  <c r="AB2435" i="20"/>
  <c r="AB888" i="20"/>
  <c r="AB874" i="20"/>
  <c r="AB732" i="20"/>
  <c r="AB747" i="20"/>
  <c r="AA2561" i="20"/>
  <c r="AA2546" i="20"/>
  <c r="AA2664" i="20"/>
  <c r="AA2680" i="20"/>
  <c r="AA2612" i="20"/>
  <c r="AA2628" i="20"/>
  <c r="AA2224" i="20"/>
  <c r="AA2240" i="20"/>
  <c r="AA1962" i="20"/>
  <c r="AA1978" i="20"/>
  <c r="AA1902" i="20"/>
  <c r="AA1916" i="20"/>
  <c r="AA1821" i="20"/>
  <c r="AA1835" i="20"/>
  <c r="AA1516" i="20"/>
  <c r="AA1532" i="20"/>
  <c r="AA1452" i="20"/>
  <c r="AA1468" i="20"/>
  <c r="AA1417" i="20"/>
  <c r="AA1432" i="20"/>
  <c r="AA1156" i="20"/>
  <c r="AA1172" i="20"/>
  <c r="AA1104" i="20"/>
  <c r="AA1120" i="20"/>
  <c r="AA1018" i="20"/>
  <c r="AA1002" i="20"/>
  <c r="AA774" i="20"/>
  <c r="AA761" i="20"/>
  <c r="AA665" i="20"/>
  <c r="AA650" i="20"/>
  <c r="AA606" i="20"/>
  <c r="AA590" i="20"/>
  <c r="AA364" i="20"/>
  <c r="AA380" i="20"/>
  <c r="AA298" i="20"/>
  <c r="AA312" i="20"/>
  <c r="AA268" i="20"/>
  <c r="AA282" i="20"/>
  <c r="AB2321" i="20"/>
  <c r="AB2335" i="20"/>
  <c r="AB924" i="20"/>
  <c r="AB908" i="20"/>
  <c r="AB248" i="20"/>
  <c r="AB262" i="20"/>
  <c r="AA2404" i="20"/>
  <c r="AA2417" i="20"/>
  <c r="AB2639" i="20"/>
  <c r="AB2655" i="20"/>
  <c r="AB2287" i="20"/>
  <c r="AB2302" i="20"/>
  <c r="AB2255" i="20"/>
  <c r="AB2271" i="20"/>
  <c r="AB2203" i="20"/>
  <c r="AB2187" i="20"/>
  <c r="AB2109" i="20"/>
  <c r="AB2093" i="20"/>
  <c r="AB2053" i="20"/>
  <c r="AB2069" i="20"/>
  <c r="AB2025" i="20"/>
  <c r="AB2041" i="20"/>
  <c r="AB1737" i="20"/>
  <c r="AB1752" i="20"/>
  <c r="AB1709" i="20"/>
  <c r="AB1725" i="20"/>
  <c r="AB1673" i="20"/>
  <c r="AB1689" i="20"/>
  <c r="AB1479" i="20"/>
  <c r="AB1495" i="20"/>
  <c r="AB1394" i="20"/>
  <c r="AB1408" i="20"/>
  <c r="AB1365" i="20"/>
  <c r="AB1378" i="20"/>
  <c r="AB1336" i="20"/>
  <c r="AB1349" i="20"/>
  <c r="AB1037" i="20"/>
  <c r="AB1053" i="20"/>
  <c r="AB949" i="20"/>
  <c r="AB933" i="20"/>
  <c r="AB826" i="20"/>
  <c r="AB840" i="20"/>
  <c r="AB459" i="20"/>
  <c r="AB475" i="20"/>
  <c r="AB331" i="20"/>
  <c r="AB347" i="20"/>
  <c r="AB67" i="20"/>
  <c r="AB83" i="20"/>
  <c r="AB35" i="20"/>
  <c r="AB51" i="20"/>
  <c r="AB2515" i="20"/>
  <c r="AB2531" i="20"/>
  <c r="AB1896" i="20"/>
  <c r="AB1883" i="20"/>
  <c r="AB1150" i="20"/>
  <c r="AB1134" i="20"/>
  <c r="AB210" i="20"/>
  <c r="AB224" i="20"/>
  <c r="AB2456" i="20"/>
  <c r="AB2470" i="20"/>
  <c r="AA2655" i="20"/>
  <c r="AA2639" i="20"/>
  <c r="AA2456" i="20"/>
  <c r="AA2470" i="20"/>
  <c r="AA2302" i="20"/>
  <c r="AA2287" i="20"/>
  <c r="AA2255" i="20"/>
  <c r="AA2271" i="20"/>
  <c r="AA2203" i="20"/>
  <c r="AA2187" i="20"/>
  <c r="AA2093" i="20"/>
  <c r="AA2109" i="20"/>
  <c r="AA2053" i="20"/>
  <c r="AA2069" i="20"/>
  <c r="AA2025" i="20"/>
  <c r="AA2041" i="20"/>
  <c r="AA1737" i="20"/>
  <c r="AA1752" i="20"/>
  <c r="AA1709" i="20"/>
  <c r="AA1725" i="20"/>
  <c r="AA1673" i="20"/>
  <c r="AA1689" i="20"/>
  <c r="AA1479" i="20"/>
  <c r="AA1495" i="20"/>
  <c r="AA1394" i="20"/>
  <c r="AA1408" i="20"/>
  <c r="AA1365" i="20"/>
  <c r="AA1378" i="20"/>
  <c r="AA1336" i="20"/>
  <c r="AA1349" i="20"/>
  <c r="AA1037" i="20"/>
  <c r="AA1053" i="20"/>
  <c r="AA949" i="20"/>
  <c r="AA933" i="20"/>
  <c r="AA840" i="20"/>
  <c r="AA826" i="20"/>
  <c r="AA459" i="20"/>
  <c r="AA475" i="20"/>
  <c r="AA331" i="20"/>
  <c r="AA347" i="20"/>
  <c r="AA67" i="20"/>
  <c r="AA83" i="20"/>
  <c r="AA35" i="20"/>
  <c r="AA51" i="20"/>
  <c r="AB2430" i="20"/>
  <c r="AB2443" i="20"/>
  <c r="AB1672" i="20"/>
  <c r="AB1688" i="20"/>
  <c r="AB1198" i="20"/>
  <c r="AB1211" i="20"/>
  <c r="AB767" i="20"/>
  <c r="AB780" i="20"/>
  <c r="AA2443" i="20"/>
  <c r="AA2430" i="20"/>
  <c r="AA2290" i="20"/>
  <c r="AA2305" i="20"/>
  <c r="AA2132" i="20"/>
  <c r="AA2148" i="20"/>
  <c r="AA2092" i="20"/>
  <c r="AA2108" i="20"/>
  <c r="AA1833" i="20"/>
  <c r="AA1819" i="20"/>
  <c r="AA1775" i="20"/>
  <c r="AA1789" i="20"/>
  <c r="AA1712" i="20"/>
  <c r="AA1728" i="20"/>
  <c r="AA1688" i="20"/>
  <c r="AA1672" i="20"/>
  <c r="AA1652" i="20"/>
  <c r="AA1668" i="20"/>
  <c r="AA1602" i="20"/>
  <c r="AA1586" i="20"/>
  <c r="AA1462" i="20"/>
  <c r="AA1446" i="20"/>
  <c r="AA1407" i="20"/>
  <c r="AA1393" i="20"/>
  <c r="AA1273" i="20"/>
  <c r="AA1258" i="20"/>
  <c r="AA1211" i="20"/>
  <c r="AA1198" i="20"/>
  <c r="AA1154" i="20"/>
  <c r="AA1138" i="20"/>
  <c r="AA1084" i="20"/>
  <c r="AA1088" i="20"/>
  <c r="AA1086" i="20"/>
  <c r="AA960" i="20"/>
  <c r="AA944" i="20"/>
  <c r="AA767" i="20"/>
  <c r="AA780" i="20"/>
  <c r="AA740" i="20"/>
  <c r="AA755" i="20"/>
  <c r="AA728" i="20"/>
  <c r="AA713" i="20"/>
  <c r="AA538" i="20"/>
  <c r="AA540" i="20"/>
  <c r="AA542" i="20"/>
  <c r="AA334" i="20"/>
  <c r="AA350" i="20"/>
  <c r="AB2625" i="20"/>
  <c r="AB2609" i="20"/>
  <c r="AB2514" i="20"/>
  <c r="AB2530" i="20"/>
  <c r="AB2458" i="20"/>
  <c r="AB2472" i="20"/>
  <c r="AB2377" i="20"/>
  <c r="AB2392" i="20"/>
  <c r="AB2342" i="20"/>
  <c r="AB2357" i="20"/>
  <c r="AB2322" i="20"/>
  <c r="AB2308" i="20"/>
  <c r="AB2197" i="20"/>
  <c r="AB2213" i="20"/>
  <c r="AB2023" i="20"/>
  <c r="AB2039" i="20"/>
  <c r="AB1541" i="20"/>
  <c r="AB1557" i="20"/>
  <c r="AB1537" i="20"/>
  <c r="AB1521" i="20"/>
  <c r="AB1426" i="20"/>
  <c r="AB1441" i="20"/>
  <c r="AB1363" i="20"/>
  <c r="AB1376" i="20"/>
  <c r="AB1342" i="20"/>
  <c r="AB1355" i="20"/>
  <c r="AB987" i="20"/>
  <c r="AB971" i="20"/>
  <c r="AB643" i="20"/>
  <c r="AB658" i="20"/>
  <c r="AB623" i="20"/>
  <c r="AB639" i="20"/>
  <c r="AB465" i="20"/>
  <c r="AB481" i="20"/>
  <c r="AB397" i="20"/>
  <c r="AB413" i="20"/>
  <c r="AB357" i="20"/>
  <c r="AB373" i="20"/>
  <c r="AB307" i="20"/>
  <c r="AB321" i="20"/>
  <c r="AB277" i="20"/>
  <c r="AB291" i="20"/>
  <c r="AB184" i="20"/>
  <c r="AB197" i="20"/>
  <c r="AB180" i="20"/>
  <c r="AB166" i="20"/>
  <c r="AB105" i="20"/>
  <c r="AB120" i="20"/>
  <c r="AB69" i="20"/>
  <c r="AB85" i="20"/>
  <c r="AB1789" i="20"/>
  <c r="AB1775" i="20"/>
  <c r="AB1712" i="20"/>
  <c r="AB1728" i="20"/>
  <c r="AB1258" i="20"/>
  <c r="AB1273" i="20"/>
  <c r="AB960" i="20"/>
  <c r="AB944" i="20"/>
  <c r="AB334" i="20"/>
  <c r="AB350" i="20"/>
  <c r="AA2530" i="20"/>
  <c r="AA2514" i="20"/>
  <c r="AA2357" i="20"/>
  <c r="AA2342" i="20"/>
  <c r="AA2308" i="20"/>
  <c r="AA2322" i="20"/>
  <c r="AA1521" i="20"/>
  <c r="AA1537" i="20"/>
  <c r="AA1355" i="20"/>
  <c r="AA1342" i="20"/>
  <c r="AA987" i="20"/>
  <c r="AA971" i="20"/>
  <c r="AA623" i="20"/>
  <c r="AA639" i="20"/>
  <c r="AA465" i="20"/>
  <c r="AA481" i="20"/>
  <c r="AA397" i="20"/>
  <c r="AA413" i="20"/>
  <c r="AA373" i="20"/>
  <c r="AA357" i="20"/>
  <c r="AA321" i="20"/>
  <c r="AA307" i="20"/>
  <c r="AA291" i="20"/>
  <c r="AA277" i="20"/>
  <c r="AA197" i="20"/>
  <c r="AA184" i="20"/>
  <c r="AA166" i="20"/>
  <c r="AA180" i="20"/>
  <c r="AA105" i="20"/>
  <c r="AA120" i="20"/>
  <c r="AA85" i="20"/>
  <c r="AA69" i="20"/>
  <c r="AB2676" i="20"/>
  <c r="AB2692" i="20"/>
  <c r="AB2640" i="20"/>
  <c r="AB2656" i="20"/>
  <c r="AB2576" i="20"/>
  <c r="AB2592" i="20"/>
  <c r="AB2272" i="20"/>
  <c r="AB2256" i="20"/>
  <c r="AB2220" i="20"/>
  <c r="AB2236" i="20"/>
  <c r="AB2066" i="20"/>
  <c r="AB2082" i="20"/>
  <c r="AB2014" i="20"/>
  <c r="AB1998" i="20"/>
  <c r="AB1940" i="20"/>
  <c r="AB1954" i="20"/>
  <c r="AB1851" i="20"/>
  <c r="AB1865" i="20"/>
  <c r="AB1488" i="20"/>
  <c r="AB1504" i="20"/>
  <c r="AB1287" i="20"/>
  <c r="AB1302" i="20"/>
  <c r="AB1078" i="20"/>
  <c r="AB1082" i="20"/>
  <c r="AB1074" i="20"/>
  <c r="AB1042" i="20"/>
  <c r="AB1058" i="20"/>
  <c r="AB1026" i="20"/>
  <c r="AB1010" i="20"/>
  <c r="AB926" i="20"/>
  <c r="AB910" i="20"/>
  <c r="AB898" i="20"/>
  <c r="AB884" i="20"/>
  <c r="AB853" i="20"/>
  <c r="AB868" i="20"/>
  <c r="AB544" i="20"/>
  <c r="AB545" i="20"/>
  <c r="AB546" i="20"/>
  <c r="AB139" i="20"/>
  <c r="AB153" i="20"/>
  <c r="AB64" i="20"/>
  <c r="AB48" i="20"/>
  <c r="AB2132" i="20"/>
  <c r="AB2148" i="20"/>
  <c r="AB1652" i="20"/>
  <c r="AB1668" i="20"/>
  <c r="AB1393" i="20"/>
  <c r="AB1407" i="20"/>
  <c r="AB1088" i="20"/>
  <c r="AB1086" i="20"/>
  <c r="AB1084" i="20"/>
  <c r="AB740" i="20"/>
  <c r="AB755" i="20"/>
  <c r="AB538" i="20"/>
  <c r="AB542" i="20"/>
  <c r="AB540" i="20"/>
  <c r="AA2609" i="20"/>
  <c r="AA2625" i="20"/>
  <c r="AA2392" i="20"/>
  <c r="AA2377" i="20"/>
  <c r="AA2039" i="20"/>
  <c r="AA2023" i="20"/>
  <c r="AA1426" i="20"/>
  <c r="AA1441" i="20"/>
  <c r="AA643" i="20"/>
  <c r="AA658" i="20"/>
  <c r="AA2676" i="20"/>
  <c r="AA2692" i="20"/>
  <c r="AA2640" i="20"/>
  <c r="AA2656" i="20"/>
  <c r="AA2592" i="20"/>
  <c r="AA2576" i="20"/>
  <c r="AA2256" i="20"/>
  <c r="AA2272" i="20"/>
  <c r="AA2236" i="20"/>
  <c r="AA2220" i="20"/>
  <c r="AA2066" i="20"/>
  <c r="AA2082" i="20"/>
  <c r="AA1998" i="20"/>
  <c r="AA2014" i="20"/>
  <c r="AA1954" i="20"/>
  <c r="AA1940" i="20"/>
  <c r="AA1865" i="20"/>
  <c r="AA1851" i="20"/>
  <c r="AA1488" i="20"/>
  <c r="AA1504" i="20"/>
  <c r="AA1287" i="20"/>
  <c r="AA1302" i="20"/>
  <c r="AA1082" i="20"/>
  <c r="AA1074" i="20"/>
  <c r="AA1078" i="20"/>
  <c r="AA1042" i="20"/>
  <c r="AA1058" i="20"/>
  <c r="AA1026" i="20"/>
  <c r="AA1010" i="20"/>
  <c r="AA910" i="20"/>
  <c r="AA926" i="20"/>
  <c r="AA884" i="20"/>
  <c r="AA898" i="20"/>
  <c r="AA853" i="20"/>
  <c r="AA868" i="20"/>
  <c r="AA545" i="20"/>
  <c r="AA546" i="20"/>
  <c r="AA544" i="20"/>
  <c r="AA153" i="20"/>
  <c r="AA139" i="20"/>
  <c r="AA48" i="20"/>
  <c r="AA64" i="20"/>
  <c r="AB2290" i="20"/>
  <c r="AB2305" i="20"/>
  <c r="AB1586" i="20"/>
  <c r="AB1602" i="20"/>
  <c r="AB1138" i="20"/>
  <c r="AB1154" i="20"/>
  <c r="AB728" i="20"/>
  <c r="AB713" i="20"/>
  <c r="AA2472" i="20"/>
  <c r="AA2458" i="20"/>
  <c r="AA2197" i="20"/>
  <c r="AA2213" i="20"/>
  <c r="AA1541" i="20"/>
  <c r="AA1557" i="20"/>
  <c r="AA1376" i="20"/>
  <c r="AA1363" i="20"/>
  <c r="AB2540" i="20"/>
  <c r="AB2555" i="20"/>
  <c r="AB1969" i="20"/>
  <c r="AB1985" i="20"/>
  <c r="AB1884" i="20"/>
  <c r="AB1897" i="20"/>
  <c r="AB1802" i="20"/>
  <c r="AB1816" i="20"/>
  <c r="AB1167" i="20"/>
  <c r="AB1183" i="20"/>
  <c r="AB1103" i="20"/>
  <c r="AB1119" i="20"/>
  <c r="AB822" i="20"/>
  <c r="AB836" i="20"/>
  <c r="AB698" i="20"/>
  <c r="AB684" i="20"/>
  <c r="AB609" i="20"/>
  <c r="AB593" i="20"/>
  <c r="AB495" i="20"/>
  <c r="AB511" i="20"/>
  <c r="AB223" i="20"/>
  <c r="AB237" i="20"/>
  <c r="AB2108" i="20"/>
  <c r="AB2092" i="20"/>
  <c r="AB1819" i="20"/>
  <c r="AB1833" i="20"/>
  <c r="AB1446" i="20"/>
  <c r="AB1462" i="20"/>
  <c r="AA2555" i="20"/>
  <c r="AA2540" i="20"/>
  <c r="AA1985" i="20"/>
  <c r="AA1969" i="20"/>
  <c r="AA1897" i="20"/>
  <c r="AA1884" i="20"/>
  <c r="AA1816" i="20"/>
  <c r="AA1802" i="20"/>
  <c r="AA1167" i="20"/>
  <c r="AA1183" i="20"/>
  <c r="AA1119" i="20"/>
  <c r="AA1103" i="20"/>
  <c r="AA822" i="20"/>
  <c r="AA836" i="20"/>
  <c r="AA698" i="20"/>
  <c r="AA684" i="20"/>
  <c r="AA609" i="20"/>
  <c r="AA593" i="20"/>
  <c r="AA511" i="20"/>
  <c r="AA495" i="20"/>
  <c r="AA223" i="20"/>
  <c r="AA237" i="20"/>
  <c r="AA2393" i="20"/>
  <c r="AA2378" i="20"/>
  <c r="AB2678" i="20"/>
  <c r="AB2662" i="20"/>
  <c r="AB2650" i="20"/>
  <c r="AB2634" i="20"/>
  <c r="AB2626" i="20"/>
  <c r="AB2610" i="20"/>
  <c r="AB2393" i="20"/>
  <c r="AB2378" i="20"/>
  <c r="AB2246" i="20"/>
  <c r="AB2262" i="20"/>
  <c r="AB2088" i="20"/>
  <c r="AB2104" i="20"/>
  <c r="AB1942" i="20"/>
  <c r="AB1956" i="20"/>
  <c r="AB1676" i="20"/>
  <c r="AB1692" i="20"/>
  <c r="AB1635" i="20"/>
  <c r="AB1634" i="20"/>
  <c r="AB1636" i="20"/>
  <c r="AB1594" i="20"/>
  <c r="AB1578" i="20"/>
  <c r="AB1562" i="20"/>
  <c r="AB1546" i="20"/>
  <c r="AB1530" i="20"/>
  <c r="AB1514" i="20"/>
  <c r="AB1490" i="20"/>
  <c r="AB1506" i="20"/>
  <c r="AB1356" i="20"/>
  <c r="AB1343" i="20"/>
  <c r="AB1261" i="20"/>
  <c r="AB1246" i="20"/>
  <c r="AB1242" i="20"/>
  <c r="AB1227" i="20"/>
  <c r="AB1178" i="20"/>
  <c r="AB1162" i="20"/>
  <c r="AB1072" i="20"/>
  <c r="AB1076" i="20"/>
  <c r="AB1080" i="20"/>
  <c r="AB1044" i="20"/>
  <c r="AB1028" i="20"/>
  <c r="AB1008" i="20"/>
  <c r="AB1024" i="20"/>
  <c r="AB968" i="20"/>
  <c r="AB984" i="20"/>
  <c r="AB855" i="20"/>
  <c r="AB870" i="20"/>
  <c r="AB675" i="20"/>
  <c r="AB689" i="20"/>
  <c r="AB656" i="20"/>
  <c r="AB671" i="20"/>
  <c r="AB564" i="20"/>
  <c r="AB548" i="20"/>
  <c r="AB362" i="20"/>
  <c r="AB378" i="20"/>
  <c r="AB284" i="20"/>
  <c r="AB270" i="20"/>
  <c r="AB206" i="20"/>
  <c r="AB193" i="20"/>
  <c r="AA2678" i="20"/>
  <c r="AA2662" i="20"/>
  <c r="AA2262" i="20"/>
  <c r="AA2246" i="20"/>
  <c r="AA2088" i="20"/>
  <c r="AA2104" i="20"/>
  <c r="AA1942" i="20"/>
  <c r="AA1956" i="20"/>
  <c r="AA1676" i="20"/>
  <c r="AA1692" i="20"/>
  <c r="AA1634" i="20"/>
  <c r="AA1636" i="20"/>
  <c r="AA1635" i="20"/>
  <c r="AA1578" i="20"/>
  <c r="AA1594" i="20"/>
  <c r="AA1546" i="20"/>
  <c r="AA1562" i="20"/>
  <c r="AA1514" i="20"/>
  <c r="AA1530" i="20"/>
  <c r="AA1506" i="20"/>
  <c r="AA1490" i="20"/>
  <c r="AA1343" i="20"/>
  <c r="AA1356" i="20"/>
  <c r="AA1246" i="20"/>
  <c r="AA1261" i="20"/>
  <c r="AA1227" i="20"/>
  <c r="AA1242" i="20"/>
  <c r="AA1178" i="20"/>
  <c r="AA1162" i="20"/>
  <c r="AA1076" i="20"/>
  <c r="AA1080" i="20"/>
  <c r="AA1072" i="20"/>
  <c r="AA1028" i="20"/>
  <c r="AA1044" i="20"/>
  <c r="AA1008" i="20"/>
  <c r="AA1024" i="20"/>
  <c r="AA968" i="20"/>
  <c r="AA984" i="20"/>
  <c r="AA855" i="20"/>
  <c r="AA870" i="20"/>
  <c r="AA675" i="20"/>
  <c r="AA689" i="20"/>
  <c r="AA671" i="20"/>
  <c r="AA656" i="20"/>
  <c r="AA548" i="20"/>
  <c r="AA564" i="20"/>
  <c r="AA378" i="20"/>
  <c r="AA362" i="20"/>
  <c r="AA270" i="20"/>
  <c r="AA284" i="20"/>
  <c r="AA193" i="20"/>
  <c r="AA206" i="20"/>
  <c r="AB2597" i="20"/>
  <c r="AB2581" i="20"/>
  <c r="AB2553" i="20"/>
  <c r="AB2538" i="20"/>
  <c r="AB2237" i="20"/>
  <c r="AB2221" i="20"/>
  <c r="AB2059" i="20"/>
  <c r="AB2075" i="20"/>
  <c r="AB2035" i="20"/>
  <c r="AB2051" i="20"/>
  <c r="AB1971" i="20"/>
  <c r="AB1987" i="20"/>
  <c r="AB1911" i="20"/>
  <c r="AB1925" i="20"/>
  <c r="AB1774" i="20"/>
  <c r="AB1788" i="20"/>
  <c r="AB1629" i="20"/>
  <c r="AB1631" i="20"/>
  <c r="AB1633" i="20"/>
  <c r="AB1145" i="20"/>
  <c r="AB1129" i="20"/>
  <c r="AB1113" i="20"/>
  <c r="AB1097" i="20"/>
  <c r="AB1087" i="20"/>
  <c r="AB1083" i="20"/>
  <c r="AB1085" i="20"/>
  <c r="AB951" i="20"/>
  <c r="AB935" i="20"/>
  <c r="AB727" i="20"/>
  <c r="AB712" i="20"/>
  <c r="AB579" i="20"/>
  <c r="AB595" i="20"/>
  <c r="AB529" i="20"/>
  <c r="AB533" i="20"/>
  <c r="AB537" i="20"/>
  <c r="AB417" i="20"/>
  <c r="AB401" i="20"/>
  <c r="AB317" i="20"/>
  <c r="AB303" i="20"/>
  <c r="AB53" i="20"/>
  <c r="AB37" i="20"/>
  <c r="AA2626" i="20"/>
  <c r="AA2610" i="20"/>
  <c r="AA2581" i="20"/>
  <c r="AA2597" i="20"/>
  <c r="AA2538" i="20"/>
  <c r="AA2553" i="20"/>
  <c r="AA2051" i="20"/>
  <c r="AA2035" i="20"/>
  <c r="AA1774" i="20"/>
  <c r="AA1788" i="20"/>
  <c r="AA1113" i="20"/>
  <c r="AA1097" i="20"/>
  <c r="AA935" i="20"/>
  <c r="AA951" i="20"/>
  <c r="AA579" i="20"/>
  <c r="AA595" i="20"/>
  <c r="AA303" i="20"/>
  <c r="AA317" i="20"/>
  <c r="AB2416" i="20"/>
  <c r="AB2403" i="20"/>
  <c r="AB2341" i="20"/>
  <c r="AB2356" i="20"/>
  <c r="AB2118" i="20"/>
  <c r="AB2134" i="20"/>
  <c r="AB2002" i="20"/>
  <c r="AB2018" i="20"/>
  <c r="AB1890" i="20"/>
  <c r="AB1877" i="20"/>
  <c r="AB1847" i="20"/>
  <c r="AB1861" i="20"/>
  <c r="AB1803" i="20"/>
  <c r="AB1817" i="20"/>
  <c r="AB1706" i="20"/>
  <c r="AB1722" i="20"/>
  <c r="AB1620" i="20"/>
  <c r="AB1624" i="20"/>
  <c r="AB1616" i="20"/>
  <c r="AB906" i="20"/>
  <c r="AB922" i="20"/>
  <c r="AB765" i="20"/>
  <c r="AB778" i="20"/>
  <c r="AB738" i="20"/>
  <c r="AB753" i="20"/>
  <c r="AB432" i="20"/>
  <c r="AB448" i="20"/>
  <c r="AB324" i="20"/>
  <c r="AB340" i="20"/>
  <c r="AB179" i="20"/>
  <c r="AB165" i="20"/>
  <c r="AB96" i="20"/>
  <c r="AB80" i="20"/>
  <c r="AA2650" i="20"/>
  <c r="AA2634" i="20"/>
  <c r="AA2221" i="20"/>
  <c r="AA2237" i="20"/>
  <c r="AA2059" i="20"/>
  <c r="AA2075" i="20"/>
  <c r="AA1971" i="20"/>
  <c r="AA1987" i="20"/>
  <c r="AA1633" i="20"/>
  <c r="AA1629" i="20"/>
  <c r="AA1631" i="20"/>
  <c r="AA1145" i="20"/>
  <c r="AA1129" i="20"/>
  <c r="AA1083" i="20"/>
  <c r="AA1085" i="20"/>
  <c r="AA1087" i="20"/>
  <c r="AA712" i="20"/>
  <c r="AA727" i="20"/>
  <c r="AA537" i="20"/>
  <c r="AA529" i="20"/>
  <c r="AA533" i="20"/>
  <c r="AA401" i="20"/>
  <c r="AA417" i="20"/>
  <c r="AA53" i="20"/>
  <c r="AA37" i="20"/>
  <c r="AA2403" i="20"/>
  <c r="AA2416" i="20"/>
  <c r="AA2356" i="20"/>
  <c r="AA2341" i="20"/>
  <c r="AA2118" i="20"/>
  <c r="AA2134" i="20"/>
  <c r="AA2002" i="20"/>
  <c r="AA2018" i="20"/>
  <c r="AA1877" i="20"/>
  <c r="AA1890" i="20"/>
  <c r="AA1861" i="20"/>
  <c r="AA1847" i="20"/>
  <c r="AA1803" i="20"/>
  <c r="AA1817" i="20"/>
  <c r="AA1706" i="20"/>
  <c r="AA1722" i="20"/>
  <c r="AA1616" i="20"/>
  <c r="AA1624" i="20"/>
  <c r="AA1620" i="20"/>
  <c r="AA906" i="20"/>
  <c r="AA922" i="20"/>
  <c r="AA765" i="20"/>
  <c r="AA778" i="20"/>
  <c r="AA738" i="20"/>
  <c r="AA753" i="20"/>
  <c r="AA448" i="20"/>
  <c r="AA432" i="20"/>
  <c r="AA340" i="20"/>
  <c r="AA324" i="20"/>
  <c r="AA165" i="20"/>
  <c r="AA179" i="20"/>
  <c r="AA80" i="20"/>
  <c r="AA96" i="20"/>
  <c r="AB2532" i="20"/>
  <c r="AB2516" i="20"/>
  <c r="AB2500" i="20"/>
  <c r="AB2486" i="20"/>
  <c r="AB2474" i="20"/>
  <c r="AB2460" i="20"/>
  <c r="AB2298" i="20"/>
  <c r="AB2283" i="20"/>
  <c r="AB2211" i="20"/>
  <c r="AB2195" i="20"/>
  <c r="AB2173" i="20"/>
  <c r="AB2177" i="20"/>
  <c r="AB2175" i="20"/>
  <c r="AB1842" i="20"/>
  <c r="AB1828" i="20"/>
  <c r="AB1653" i="20"/>
  <c r="AB1637" i="20"/>
  <c r="AB1435" i="20"/>
  <c r="AB1420" i="20"/>
  <c r="AB1398" i="20"/>
  <c r="AB1412" i="20"/>
  <c r="AB1309" i="20"/>
  <c r="AB1324" i="20"/>
  <c r="AB1289" i="20"/>
  <c r="AB1274" i="20"/>
  <c r="AB883" i="20"/>
  <c r="AB897" i="20"/>
  <c r="AB797" i="20"/>
  <c r="AB810" i="20"/>
  <c r="AB617" i="20"/>
  <c r="AB633" i="20"/>
  <c r="AB543" i="20"/>
  <c r="AB539" i="20"/>
  <c r="AB541" i="20"/>
  <c r="AB499" i="20"/>
  <c r="AB483" i="20"/>
  <c r="AB455" i="20"/>
  <c r="AB471" i="20"/>
  <c r="AB229" i="20"/>
  <c r="AB215" i="20"/>
  <c r="AB152" i="20"/>
  <c r="AB138" i="20"/>
  <c r="AB114" i="20"/>
  <c r="AB99" i="20"/>
  <c r="AB23" i="20"/>
  <c r="AB7" i="20"/>
  <c r="AA1911" i="20"/>
  <c r="AA1925" i="20"/>
  <c r="AB2314" i="20"/>
  <c r="AB2328" i="20"/>
  <c r="AA2516" i="20"/>
  <c r="AA2532" i="20"/>
  <c r="AA2500" i="20"/>
  <c r="AA2486" i="20"/>
  <c r="AA2460" i="20"/>
  <c r="AA2474" i="20"/>
  <c r="AA2328" i="20"/>
  <c r="AA2314" i="20"/>
  <c r="AA2283" i="20"/>
  <c r="AA2298" i="20"/>
  <c r="AA2195" i="20"/>
  <c r="AA2211" i="20"/>
  <c r="AA2177" i="20"/>
  <c r="AA2173" i="20"/>
  <c r="AA2175" i="20"/>
  <c r="AA1828" i="20"/>
  <c r="AA1842" i="20"/>
  <c r="AA1637" i="20"/>
  <c r="AA1653" i="20"/>
  <c r="AA1435" i="20"/>
  <c r="AA1420" i="20"/>
  <c r="AA1412" i="20"/>
  <c r="AA1398" i="20"/>
  <c r="AA1324" i="20"/>
  <c r="AA1309" i="20"/>
  <c r="AA1274" i="20"/>
  <c r="AA1289" i="20"/>
  <c r="AA897" i="20"/>
  <c r="AA883" i="20"/>
  <c r="AA797" i="20"/>
  <c r="AA810" i="20"/>
  <c r="AA633" i="20"/>
  <c r="AA617" i="20"/>
  <c r="AA539" i="20"/>
  <c r="AA541" i="20"/>
  <c r="AA543" i="20"/>
  <c r="AA483" i="20"/>
  <c r="AA499" i="20"/>
  <c r="AA471" i="20"/>
  <c r="AA455" i="20"/>
  <c r="AA215" i="20"/>
  <c r="AA229" i="20"/>
  <c r="AA138" i="20"/>
  <c r="AA152" i="20"/>
  <c r="AA99" i="20"/>
  <c r="AA114" i="20"/>
  <c r="AA7" i="20"/>
  <c r="AA23" i="20"/>
  <c r="AB2606" i="20"/>
  <c r="AB2622" i="20"/>
  <c r="AB2481" i="20"/>
  <c r="AB2495" i="20"/>
  <c r="AB2401" i="20"/>
  <c r="AB2414" i="20"/>
  <c r="AB2016" i="20"/>
  <c r="AB2000" i="20"/>
  <c r="AB1926" i="20"/>
  <c r="AB1912" i="20"/>
  <c r="AB1458" i="20"/>
  <c r="AB1474" i="20"/>
  <c r="AB1308" i="20"/>
  <c r="AB1323" i="20"/>
  <c r="AB1040" i="20"/>
  <c r="AB1056" i="20"/>
  <c r="AB972" i="20"/>
  <c r="AB988" i="20"/>
  <c r="AB912" i="20"/>
  <c r="AB928" i="20"/>
  <c r="AB763" i="20"/>
  <c r="AB776" i="20"/>
  <c r="AB705" i="20"/>
  <c r="AB720" i="20"/>
  <c r="AB648" i="20"/>
  <c r="AB663" i="20"/>
  <c r="AB584" i="20"/>
  <c r="AB600" i="20"/>
  <c r="AB552" i="20"/>
  <c r="AB568" i="20"/>
  <c r="AA2674" i="20"/>
  <c r="AA2690" i="20"/>
  <c r="AA2606" i="20"/>
  <c r="AA2622" i="20"/>
  <c r="AA2566" i="20"/>
  <c r="AA2582" i="20"/>
  <c r="AA2481" i="20"/>
  <c r="AA2495" i="20"/>
  <c r="AA2401" i="20"/>
  <c r="AA2414" i="20"/>
  <c r="AA2258" i="20"/>
  <c r="AA2274" i="20"/>
  <c r="AA2222" i="20"/>
  <c r="AA2238" i="20"/>
  <c r="AA2016" i="20"/>
  <c r="AA2000" i="20"/>
  <c r="AA1952" i="20"/>
  <c r="AA1938" i="20"/>
  <c r="AA1926" i="20"/>
  <c r="AA1912" i="20"/>
  <c r="AA1458" i="20"/>
  <c r="AA1474" i="20"/>
  <c r="AA1308" i="20"/>
  <c r="AA1323" i="20"/>
  <c r="AA1040" i="20"/>
  <c r="AA1056" i="20"/>
  <c r="AA972" i="20"/>
  <c r="AA988" i="20"/>
  <c r="AA912" i="20"/>
  <c r="AA928" i="20"/>
  <c r="AA763" i="20"/>
  <c r="AA776" i="20"/>
  <c r="AA705" i="20"/>
  <c r="AA720" i="20"/>
  <c r="AA648" i="20"/>
  <c r="AA663" i="20"/>
  <c r="AA584" i="20"/>
  <c r="AA600" i="20"/>
  <c r="AA552" i="20"/>
  <c r="AA568" i="20"/>
  <c r="AB2542" i="20"/>
  <c r="AB2557" i="20"/>
  <c r="AB2518" i="20"/>
  <c r="AB2534" i="20"/>
  <c r="AB2346" i="20"/>
  <c r="AB2361" i="20"/>
  <c r="AB1862" i="20"/>
  <c r="AB1848" i="20"/>
  <c r="AB1655" i="20"/>
  <c r="AB1639" i="20"/>
  <c r="AB1513" i="20"/>
  <c r="AB1529" i="20"/>
  <c r="AB1414" i="20"/>
  <c r="AB1429" i="20"/>
  <c r="AB1338" i="20"/>
  <c r="AB1351" i="20"/>
  <c r="AB1284" i="20"/>
  <c r="AB1299" i="20"/>
  <c r="AB1226" i="20"/>
  <c r="AB1241" i="20"/>
  <c r="AB1059" i="20"/>
  <c r="AB1067" i="20"/>
  <c r="AB1063" i="20"/>
  <c r="AB854" i="20"/>
  <c r="AB869" i="20"/>
  <c r="AB611" i="20"/>
  <c r="AB627" i="20"/>
  <c r="AB509" i="20"/>
  <c r="AB493" i="20"/>
  <c r="AB345" i="20"/>
  <c r="AB329" i="20"/>
  <c r="AB172" i="20"/>
  <c r="AB158" i="20"/>
  <c r="AB116" i="20"/>
  <c r="AB101" i="20"/>
  <c r="AB2566" i="20"/>
  <c r="AB2582" i="20"/>
  <c r="AB2222" i="20"/>
  <c r="AB2238" i="20"/>
  <c r="AA2542" i="20"/>
  <c r="AA2557" i="20"/>
  <c r="AA1862" i="20"/>
  <c r="AA1848" i="20"/>
  <c r="AA1513" i="20"/>
  <c r="AA1529" i="20"/>
  <c r="AA1284" i="20"/>
  <c r="AA1299" i="20"/>
  <c r="AA1059" i="20"/>
  <c r="AA1067" i="20"/>
  <c r="AA1063" i="20"/>
  <c r="AA611" i="20"/>
  <c r="AA627" i="20"/>
  <c r="AA345" i="20"/>
  <c r="AA329" i="20"/>
  <c r="AB2644" i="20"/>
  <c r="AB2660" i="20"/>
  <c r="AB2449" i="20"/>
  <c r="AB2463" i="20"/>
  <c r="AB2368" i="20"/>
  <c r="AB2383" i="20"/>
  <c r="AB2106" i="20"/>
  <c r="AB2090" i="20"/>
  <c r="AB1839" i="20"/>
  <c r="AB1825" i="20"/>
  <c r="AB1200" i="20"/>
  <c r="AB1213" i="20"/>
  <c r="AB1168" i="20"/>
  <c r="AB1184" i="20"/>
  <c r="AB876" i="20"/>
  <c r="AB890" i="20"/>
  <c r="AB742" i="20"/>
  <c r="AB757" i="20"/>
  <c r="AB677" i="20"/>
  <c r="AB691" i="20"/>
  <c r="AB472" i="20"/>
  <c r="AB456" i="20"/>
  <c r="AB404" i="20"/>
  <c r="AB388" i="20"/>
  <c r="AB316" i="20"/>
  <c r="AB302" i="20"/>
  <c r="AB252" i="20"/>
  <c r="AB238" i="20"/>
  <c r="AB234" i="20"/>
  <c r="AB220" i="20"/>
  <c r="AB149" i="20"/>
  <c r="AB135" i="20"/>
  <c r="AB88" i="20"/>
  <c r="AB72" i="20"/>
  <c r="AB56" i="20"/>
  <c r="AB40" i="20"/>
  <c r="AA2518" i="20"/>
  <c r="AA2534" i="20"/>
  <c r="AA1655" i="20"/>
  <c r="AA1639" i="20"/>
  <c r="AA1338" i="20"/>
  <c r="AA1351" i="20"/>
  <c r="AA854" i="20"/>
  <c r="AA869" i="20"/>
  <c r="AA509" i="20"/>
  <c r="AA493" i="20"/>
  <c r="AA172" i="20"/>
  <c r="AA158" i="20"/>
  <c r="AA116" i="20"/>
  <c r="AA101" i="20"/>
  <c r="AA2644" i="20"/>
  <c r="AA2660" i="20"/>
  <c r="AA2449" i="20"/>
  <c r="AA2463" i="20"/>
  <c r="AA2368" i="20"/>
  <c r="AA2383" i="20"/>
  <c r="AA2106" i="20"/>
  <c r="AA2090" i="20"/>
  <c r="AA1839" i="20"/>
  <c r="AA1825" i="20"/>
  <c r="AA1200" i="20"/>
  <c r="AA1213" i="20"/>
  <c r="AA1168" i="20"/>
  <c r="AA1184" i="20"/>
  <c r="AA876" i="20"/>
  <c r="AA890" i="20"/>
  <c r="AA742" i="20"/>
  <c r="AA757" i="20"/>
  <c r="AA677" i="20"/>
  <c r="AA691" i="20"/>
  <c r="AA472" i="20"/>
  <c r="AA456" i="20"/>
  <c r="AA404" i="20"/>
  <c r="AA388" i="20"/>
  <c r="AA316" i="20"/>
  <c r="AA302" i="20"/>
  <c r="AA252" i="20"/>
  <c r="AA238" i="20"/>
  <c r="AA234" i="20"/>
  <c r="AA220" i="20"/>
  <c r="AA149" i="20"/>
  <c r="AA135" i="20"/>
  <c r="AA88" i="20"/>
  <c r="AA72" i="20"/>
  <c r="AA56" i="20"/>
  <c r="AA40" i="20"/>
  <c r="AB2674" i="20"/>
  <c r="AB2690" i="20"/>
  <c r="AB2258" i="20"/>
  <c r="AB2274" i="20"/>
  <c r="AB1952" i="20"/>
  <c r="AB1938" i="20"/>
  <c r="AA2346" i="20"/>
  <c r="AA2361" i="20"/>
  <c r="AA1414" i="20"/>
  <c r="AA1429" i="20"/>
  <c r="AA1226" i="20"/>
  <c r="AA1241" i="20"/>
  <c r="AB2427" i="20"/>
  <c r="AB2440" i="20"/>
  <c r="AB2291" i="20"/>
  <c r="AB2306" i="20"/>
  <c r="AB2191" i="20"/>
  <c r="AB2207" i="20"/>
  <c r="AB2169" i="20"/>
  <c r="AB2161" i="20"/>
  <c r="AB2165" i="20"/>
  <c r="AB2153" i="20"/>
  <c r="AB2149" i="20"/>
  <c r="AB2157" i="20"/>
  <c r="AB2141" i="20"/>
  <c r="AB2125" i="20"/>
  <c r="AB2077" i="20"/>
  <c r="AB2061" i="20"/>
  <c r="AB2045" i="20"/>
  <c r="AB2029" i="20"/>
  <c r="AB1977" i="20"/>
  <c r="AB1961" i="20"/>
  <c r="AB1808" i="20"/>
  <c r="AB1794" i="20"/>
  <c r="AB1778" i="20"/>
  <c r="AB1764" i="20"/>
  <c r="AB1756" i="20"/>
  <c r="AB1741" i="20"/>
  <c r="AB1685" i="20"/>
  <c r="AB1669" i="20"/>
  <c r="AB1575" i="20"/>
  <c r="AB1591" i="20"/>
  <c r="AB1547" i="20"/>
  <c r="AB1563" i="20"/>
  <c r="AB1487" i="20"/>
  <c r="AB1503" i="20"/>
  <c r="AB1390" i="20"/>
  <c r="AB1404" i="20"/>
  <c r="AB1361" i="20"/>
  <c r="AB1374" i="20"/>
  <c r="AB1135" i="20"/>
  <c r="AB1151" i="20"/>
  <c r="AB1095" i="20"/>
  <c r="AB1111" i="20"/>
  <c r="AB1001" i="20"/>
  <c r="AB1017" i="20"/>
  <c r="AB937" i="20"/>
  <c r="AB953" i="20"/>
  <c r="AB789" i="20"/>
  <c r="AB802" i="20"/>
  <c r="AB447" i="20"/>
  <c r="AB431" i="20"/>
  <c r="AB375" i="20"/>
  <c r="AB359" i="20"/>
  <c r="AB293" i="20"/>
  <c r="AB279" i="20"/>
  <c r="AB27" i="20"/>
  <c r="AB11" i="20"/>
  <c r="AA2427" i="20"/>
  <c r="AA2440" i="20"/>
  <c r="AA2291" i="20"/>
  <c r="AA2306" i="20"/>
  <c r="AA2191" i="20"/>
  <c r="AA2207" i="20"/>
  <c r="AA2169" i="20"/>
  <c r="AA2161" i="20"/>
  <c r="AA2165" i="20"/>
  <c r="AA2153" i="20"/>
  <c r="AA2149" i="20"/>
  <c r="AA2157" i="20"/>
  <c r="AA2141" i="20"/>
  <c r="AA2125" i="20"/>
  <c r="AA2077" i="20"/>
  <c r="AA2061" i="20"/>
  <c r="AA2045" i="20"/>
  <c r="AA2029" i="20"/>
  <c r="AA1977" i="20"/>
  <c r="AA1961" i="20"/>
  <c r="AA1808" i="20"/>
  <c r="AA1794" i="20"/>
  <c r="AA1778" i="20"/>
  <c r="AA1764" i="20"/>
  <c r="AA1756" i="20"/>
  <c r="AA1741" i="20"/>
  <c r="AA1685" i="20"/>
  <c r="AA1669" i="20"/>
  <c r="AA1575" i="20"/>
  <c r="AA1591" i="20"/>
  <c r="AA1547" i="20"/>
  <c r="AA1563" i="20"/>
  <c r="AA1487" i="20"/>
  <c r="AA1503" i="20"/>
  <c r="AA1390" i="20"/>
  <c r="AA1404" i="20"/>
  <c r="AA1361" i="20"/>
  <c r="AA1374" i="20"/>
  <c r="AA1135" i="20"/>
  <c r="AA1151" i="20"/>
  <c r="AA1095" i="20"/>
  <c r="AA1111" i="20"/>
  <c r="AA1001" i="20"/>
  <c r="AA1017" i="20"/>
  <c r="AA937" i="20"/>
  <c r="AA953" i="20"/>
  <c r="AA789" i="20"/>
  <c r="AA802" i="20"/>
  <c r="AA447" i="20"/>
  <c r="AA431" i="20"/>
  <c r="AA375" i="20"/>
  <c r="AA359" i="20"/>
  <c r="AA293" i="20"/>
  <c r="AA279" i="20"/>
  <c r="AA27" i="20"/>
  <c r="AA11" i="20"/>
  <c r="AB2670" i="20"/>
  <c r="AB2686" i="20"/>
  <c r="AB2366" i="20"/>
  <c r="AB2381" i="20"/>
  <c r="AB2347" i="20"/>
  <c r="AB2362" i="20"/>
  <c r="AB1815" i="20"/>
  <c r="AB1801" i="20"/>
  <c r="AB1732" i="20"/>
  <c r="AB1716" i="20"/>
  <c r="AB1618" i="20"/>
  <c r="AB1626" i="20"/>
  <c r="AB1622" i="20"/>
  <c r="AB1510" i="20"/>
  <c r="AB1526" i="20"/>
  <c r="AB1419" i="20"/>
  <c r="AB1434" i="20"/>
  <c r="AB1389" i="20"/>
  <c r="AB1403" i="20"/>
  <c r="AB1250" i="20"/>
  <c r="AB1265" i="20"/>
  <c r="AB948" i="20"/>
  <c r="AB932" i="20"/>
  <c r="AB866" i="20"/>
  <c r="AB851" i="20"/>
  <c r="AB628" i="20"/>
  <c r="AB612" i="20"/>
  <c r="AB296" i="20"/>
  <c r="AB310" i="20"/>
  <c r="AB240" i="20"/>
  <c r="AB254" i="20"/>
  <c r="AB189" i="20"/>
  <c r="AB202" i="20"/>
  <c r="AB34" i="20"/>
  <c r="AB50" i="20"/>
  <c r="AA2686" i="20"/>
  <c r="AA2670" i="20"/>
  <c r="AA2535" i="20"/>
  <c r="AA2519" i="20"/>
  <c r="AA2381" i="20"/>
  <c r="AA2366" i="20"/>
  <c r="AA2362" i="20"/>
  <c r="AA2347" i="20"/>
  <c r="AA2156" i="20"/>
  <c r="AA2152" i="20"/>
  <c r="AA2160" i="20"/>
  <c r="AA1801" i="20"/>
  <c r="AA1815" i="20"/>
  <c r="AA1716" i="20"/>
  <c r="AA1732" i="20"/>
  <c r="AA1622" i="20"/>
  <c r="AA1626" i="20"/>
  <c r="AA1618" i="20"/>
  <c r="AA1526" i="20"/>
  <c r="AA1510" i="20"/>
  <c r="AA1434" i="20"/>
  <c r="AA1419" i="20"/>
  <c r="AA1389" i="20"/>
  <c r="AA1403" i="20"/>
  <c r="AA1250" i="20"/>
  <c r="AA1265" i="20"/>
  <c r="AA932" i="20"/>
  <c r="AA948" i="20"/>
  <c r="AA851" i="20"/>
  <c r="AA866" i="20"/>
  <c r="AA612" i="20"/>
  <c r="AA628" i="20"/>
  <c r="AA310" i="20"/>
  <c r="AA296" i="20"/>
  <c r="AA254" i="20"/>
  <c r="AA240" i="20"/>
  <c r="AA202" i="20"/>
  <c r="AA189" i="20"/>
  <c r="AA50" i="20"/>
  <c r="AA34" i="20"/>
  <c r="AB2637" i="20"/>
  <c r="AB2653" i="20"/>
  <c r="AB2605" i="20"/>
  <c r="AB2621" i="20"/>
  <c r="AB2488" i="20"/>
  <c r="AB2502" i="20"/>
  <c r="AB2320" i="20"/>
  <c r="AB2334" i="20"/>
  <c r="AB2249" i="20"/>
  <c r="AB2265" i="20"/>
  <c r="AB2079" i="20"/>
  <c r="AB2063" i="20"/>
  <c r="AB1975" i="20"/>
  <c r="AB1959" i="20"/>
  <c r="AB1917" i="20"/>
  <c r="AB1903" i="20"/>
  <c r="AB1784" i="20"/>
  <c r="AB1770" i="20"/>
  <c r="AB1758" i="20"/>
  <c r="AB1743" i="20"/>
  <c r="AB1699" i="20"/>
  <c r="AB1683" i="20"/>
  <c r="AB1573" i="20"/>
  <c r="AB1589" i="20"/>
  <c r="AB1457" i="20"/>
  <c r="AB1473" i="20"/>
  <c r="AB1371" i="20"/>
  <c r="AB1384" i="20"/>
  <c r="AB1214" i="20"/>
  <c r="AB1229" i="20"/>
  <c r="AB1189" i="20"/>
  <c r="AB1202" i="20"/>
  <c r="AB915" i="20"/>
  <c r="AB899" i="20"/>
  <c r="AB812" i="20"/>
  <c r="AB799" i="20"/>
  <c r="AB719" i="20"/>
  <c r="AB704" i="20"/>
  <c r="AB109" i="20"/>
  <c r="AB124" i="20"/>
  <c r="AB81" i="20"/>
  <c r="AB97" i="20"/>
  <c r="AA2605" i="20"/>
  <c r="AA2621" i="20"/>
  <c r="AA1959" i="20"/>
  <c r="AA1975" i="20"/>
  <c r="AA1903" i="20"/>
  <c r="AA1917" i="20"/>
  <c r="AA1770" i="20"/>
  <c r="AA1784" i="20"/>
  <c r="AA1743" i="20"/>
  <c r="AA1758" i="20"/>
  <c r="AA1699" i="20"/>
  <c r="AA1683" i="20"/>
  <c r="AA1589" i="20"/>
  <c r="AA1573" i="20"/>
  <c r="AA1473" i="20"/>
  <c r="AA1457" i="20"/>
  <c r="AA1384" i="20"/>
  <c r="AA1371" i="20"/>
  <c r="AA1229" i="20"/>
  <c r="AA1214" i="20"/>
  <c r="AA1202" i="20"/>
  <c r="AA1189" i="20"/>
  <c r="AA899" i="20"/>
  <c r="AA915" i="20"/>
  <c r="AA799" i="20"/>
  <c r="AA812" i="20"/>
  <c r="AA704" i="20"/>
  <c r="AA719" i="20"/>
  <c r="AA109" i="20"/>
  <c r="AA124" i="20"/>
  <c r="AA81" i="20"/>
  <c r="AA97" i="20"/>
  <c r="AB2152" i="20"/>
  <c r="AB2160" i="20"/>
  <c r="AB2156" i="20"/>
  <c r="AA2488" i="20"/>
  <c r="AA2502" i="20"/>
  <c r="AA2249" i="20"/>
  <c r="AA2265" i="20"/>
  <c r="AB2432" i="20"/>
  <c r="AB2445" i="20"/>
  <c r="AB2114" i="20"/>
  <c r="AB2098" i="20"/>
  <c r="AB1654" i="20"/>
  <c r="AB1638" i="20"/>
  <c r="AB1548" i="20"/>
  <c r="AB1564" i="20"/>
  <c r="AB1136" i="20"/>
  <c r="AB1152" i="20"/>
  <c r="AB990" i="20"/>
  <c r="AB974" i="20"/>
  <c r="AB492" i="20"/>
  <c r="AB508" i="20"/>
  <c r="AB400" i="20"/>
  <c r="AB416" i="20"/>
  <c r="AB356" i="20"/>
  <c r="AB372" i="20"/>
  <c r="AB336" i="20"/>
  <c r="AB352" i="20"/>
  <c r="AB131" i="20"/>
  <c r="AB145" i="20"/>
  <c r="AB12" i="20"/>
  <c r="AB28" i="20"/>
  <c r="AA2556" i="20"/>
  <c r="AA2541" i="20"/>
  <c r="AA2445" i="20"/>
  <c r="AA2432" i="20"/>
  <c r="AA2244" i="20"/>
  <c r="AA2228" i="20"/>
  <c r="AA2170" i="20"/>
  <c r="AA2162" i="20"/>
  <c r="AA2166" i="20"/>
  <c r="AA2098" i="20"/>
  <c r="AA2114" i="20"/>
  <c r="AA2034" i="20"/>
  <c r="AA2050" i="20"/>
  <c r="AA1859" i="20"/>
  <c r="AA1873" i="20"/>
  <c r="AA1638" i="20"/>
  <c r="AA1654" i="20"/>
  <c r="AA1628" i="20"/>
  <c r="AA1630" i="20"/>
  <c r="AA1632" i="20"/>
  <c r="AA1548" i="20"/>
  <c r="AA1564" i="20"/>
  <c r="AA1160" i="20"/>
  <c r="AA1176" i="20"/>
  <c r="AA1136" i="20"/>
  <c r="AA1152" i="20"/>
  <c r="AA1092" i="20"/>
  <c r="AA1108" i="20"/>
  <c r="AA1006" i="20"/>
  <c r="AA1022" i="20"/>
  <c r="AA974" i="20"/>
  <c r="AA990" i="20"/>
  <c r="AA558" i="20"/>
  <c r="AA574" i="20"/>
  <c r="AA508" i="20"/>
  <c r="AA492" i="20"/>
  <c r="AA416" i="20"/>
  <c r="AA400" i="20"/>
  <c r="AA372" i="20"/>
  <c r="AA356" i="20"/>
  <c r="AA352" i="20"/>
  <c r="AA336" i="20"/>
  <c r="AA145" i="20"/>
  <c r="AA131" i="20"/>
  <c r="AA28" i="20"/>
  <c r="AA12" i="20"/>
  <c r="AB2519" i="20"/>
  <c r="AB2535" i="20"/>
  <c r="AA2697" i="20"/>
  <c r="AA2701" i="20"/>
  <c r="AA2334" i="20"/>
  <c r="AA2320" i="20"/>
  <c r="AB2541" i="20"/>
  <c r="AB2556" i="20"/>
  <c r="AB2228" i="20"/>
  <c r="AB2244" i="20"/>
  <c r="AB2170" i="20"/>
  <c r="AB2162" i="20"/>
  <c r="AB2166" i="20"/>
  <c r="AB2050" i="20"/>
  <c r="AB2034" i="20"/>
  <c r="AB1873" i="20"/>
  <c r="AB1859" i="20"/>
  <c r="AB1632" i="20"/>
  <c r="AB1628" i="20"/>
  <c r="AB1630" i="20"/>
  <c r="AB1160" i="20"/>
  <c r="AB1176" i="20"/>
  <c r="AB1092" i="20"/>
  <c r="AB1108" i="20"/>
  <c r="AB1022" i="20"/>
  <c r="AB1006" i="20"/>
  <c r="AB574" i="20"/>
  <c r="AB558" i="20"/>
  <c r="AB2579" i="20"/>
  <c r="AB2595" i="20"/>
  <c r="AB2452" i="20"/>
  <c r="AB2466" i="20"/>
  <c r="AB2406" i="20"/>
  <c r="AB2419" i="20"/>
  <c r="AB2183" i="20"/>
  <c r="AB2199" i="20"/>
  <c r="AB2145" i="20"/>
  <c r="AB2129" i="20"/>
  <c r="AB2005" i="20"/>
  <c r="AB1989" i="20"/>
  <c r="AB1953" i="20"/>
  <c r="AB1939" i="20"/>
  <c r="AB1889" i="20"/>
  <c r="AB1876" i="20"/>
  <c r="AB1491" i="20"/>
  <c r="AB1507" i="20"/>
  <c r="AB1317" i="20"/>
  <c r="AB1332" i="20"/>
  <c r="AB1278" i="20"/>
  <c r="AB1293" i="20"/>
  <c r="AB1065" i="20"/>
  <c r="AB1061" i="20"/>
  <c r="AB1069" i="20"/>
  <c r="AB1045" i="20"/>
  <c r="AB1029" i="20"/>
  <c r="AB889" i="20"/>
  <c r="AB875" i="20"/>
  <c r="AB832" i="20"/>
  <c r="AB818" i="20"/>
  <c r="AB785" i="20"/>
  <c r="AB772" i="20"/>
  <c r="AB756" i="20"/>
  <c r="AB741" i="20"/>
  <c r="AB690" i="20"/>
  <c r="AB676" i="20"/>
  <c r="AB601" i="20"/>
  <c r="AB585" i="20"/>
  <c r="AB531" i="20"/>
  <c r="AB535" i="20"/>
  <c r="AB527" i="20"/>
  <c r="AB519" i="20"/>
  <c r="AB523" i="20"/>
  <c r="AB515" i="20"/>
  <c r="AB451" i="20"/>
  <c r="AB467" i="20"/>
  <c r="AB419" i="20"/>
  <c r="AB435" i="20"/>
  <c r="AB211" i="20"/>
  <c r="AB225" i="20"/>
  <c r="AB168" i="20"/>
  <c r="AB182" i="20"/>
  <c r="AA2653" i="20"/>
  <c r="AA2637" i="20"/>
  <c r="AA2079" i="20"/>
  <c r="AA2063" i="20"/>
  <c r="AA2579" i="20"/>
  <c r="AA2595" i="20"/>
  <c r="AA2466" i="20"/>
  <c r="AA2452" i="20"/>
  <c r="AA2406" i="20"/>
  <c r="AA2419" i="20"/>
  <c r="AA2199" i="20"/>
  <c r="AA2183" i="20"/>
  <c r="AA2129" i="20"/>
  <c r="AA2145" i="20"/>
  <c r="AA1989" i="20"/>
  <c r="AA2005" i="20"/>
  <c r="AA1953" i="20"/>
  <c r="AA1939" i="20"/>
  <c r="AA1876" i="20"/>
  <c r="AA1889" i="20"/>
  <c r="AA1507" i="20"/>
  <c r="AA1491" i="20"/>
  <c r="AA1332" i="20"/>
  <c r="AA1317" i="20"/>
  <c r="AA1293" i="20"/>
  <c r="AA1278" i="20"/>
  <c r="AA1069" i="20"/>
  <c r="AA1065" i="20"/>
  <c r="AA1061" i="20"/>
  <c r="AA1029" i="20"/>
  <c r="AA1045" i="20"/>
  <c r="AA875" i="20"/>
  <c r="AA889" i="20"/>
  <c r="AA818" i="20"/>
  <c r="AA832" i="20"/>
  <c r="AA772" i="20"/>
  <c r="AA785" i="20"/>
  <c r="AA741" i="20"/>
  <c r="AA756" i="20"/>
  <c r="AA676" i="20"/>
  <c r="AA690" i="20"/>
  <c r="AA585" i="20"/>
  <c r="AA601" i="20"/>
  <c r="AA535" i="20"/>
  <c r="AA527" i="20"/>
  <c r="AA531" i="20"/>
  <c r="AA523" i="20"/>
  <c r="AA515" i="20"/>
  <c r="AA519" i="20"/>
  <c r="AA451" i="20"/>
  <c r="AA467" i="20"/>
  <c r="AA419" i="20"/>
  <c r="AA435" i="20"/>
  <c r="AA211" i="20"/>
  <c r="AA225" i="20"/>
  <c r="AA168" i="20"/>
  <c r="AA182" i="20"/>
  <c r="K386" i="11" l="1"/>
  <c r="M386" i="11" s="1"/>
  <c r="K388" i="11"/>
  <c r="M388" i="11" s="1"/>
  <c r="K389" i="11"/>
  <c r="M389" i="11" s="1"/>
  <c r="K390" i="11"/>
  <c r="M390" i="11" s="1"/>
  <c r="K391" i="11"/>
  <c r="M391" i="11" s="1"/>
  <c r="K392" i="11"/>
  <c r="M392" i="11" s="1"/>
  <c r="K393" i="11"/>
  <c r="M393" i="11" s="1"/>
  <c r="K394" i="11"/>
  <c r="M394" i="11" s="1"/>
  <c r="K395" i="11"/>
  <c r="M395" i="11" s="1"/>
  <c r="K396" i="11"/>
  <c r="M396" i="11" s="1"/>
  <c r="K397" i="11"/>
  <c r="M397" i="11" s="1"/>
  <c r="K398" i="11"/>
  <c r="M398" i="11" s="1"/>
  <c r="K399" i="11"/>
  <c r="M399" i="11" s="1"/>
  <c r="K400" i="11"/>
  <c r="M400" i="11" s="1"/>
  <c r="K401" i="11"/>
  <c r="M401" i="11" s="1"/>
  <c r="K402" i="11"/>
  <c r="M402" i="11" s="1"/>
  <c r="K403" i="11"/>
  <c r="M403" i="11" s="1"/>
  <c r="K404" i="11"/>
  <c r="M404" i="11" s="1"/>
  <c r="K405" i="11"/>
  <c r="M405" i="11" s="1"/>
  <c r="K406" i="11"/>
  <c r="M406" i="11" s="1"/>
  <c r="K407" i="11"/>
  <c r="M407" i="11" s="1"/>
  <c r="K408" i="11"/>
  <c r="M408" i="11" s="1"/>
  <c r="K409" i="11"/>
  <c r="M409" i="11" s="1"/>
  <c r="K410" i="11"/>
  <c r="M410" i="11" s="1"/>
  <c r="K411" i="11"/>
  <c r="M411" i="11" s="1"/>
  <c r="K412" i="11"/>
  <c r="M412" i="11" s="1"/>
  <c r="K413" i="11"/>
  <c r="M413" i="11" s="1"/>
  <c r="K414" i="11"/>
  <c r="M414" i="11" s="1"/>
  <c r="K415" i="11"/>
  <c r="M415" i="11" s="1"/>
  <c r="K416" i="11"/>
  <c r="M416" i="11" s="1"/>
  <c r="K417" i="11"/>
  <c r="M417" i="11" s="1"/>
  <c r="K387" i="11" l="1"/>
  <c r="M387" i="11" s="1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5" i="17"/>
  <c r="G7" i="17"/>
  <c r="G9" i="17"/>
  <c r="G11" i="17"/>
  <c r="G13" i="17"/>
  <c r="G15" i="17"/>
  <c r="G17" i="17"/>
  <c r="G19" i="17"/>
  <c r="G21" i="17"/>
  <c r="G23" i="17"/>
  <c r="G25" i="17"/>
  <c r="G27" i="17"/>
  <c r="G29" i="17"/>
  <c r="G31" i="17"/>
  <c r="G33" i="17"/>
  <c r="G35" i="17"/>
  <c r="G37" i="17"/>
  <c r="G39" i="17"/>
  <c r="G41" i="17"/>
  <c r="G43" i="17"/>
  <c r="G45" i="17"/>
  <c r="G47" i="17"/>
  <c r="G49" i="17"/>
  <c r="G51" i="17"/>
  <c r="G53" i="17"/>
  <c r="G55" i="17"/>
  <c r="G57" i="17"/>
  <c r="G59" i="17"/>
  <c r="G61" i="17"/>
  <c r="G63" i="17"/>
  <c r="G65" i="17"/>
  <c r="G67" i="17"/>
  <c r="G69" i="17"/>
  <c r="G71" i="17"/>
  <c r="G73" i="17"/>
  <c r="G75" i="17"/>
  <c r="G77" i="17"/>
  <c r="G79" i="17"/>
  <c r="G81" i="17"/>
  <c r="G83" i="17"/>
  <c r="G85" i="17"/>
  <c r="G87" i="17"/>
  <c r="G89" i="17"/>
  <c r="G91" i="17"/>
  <c r="G93" i="17"/>
  <c r="G95" i="17"/>
  <c r="G97" i="17"/>
  <c r="G99" i="17"/>
  <c r="G101" i="17"/>
  <c r="G103" i="17"/>
  <c r="G105" i="17"/>
  <c r="G107" i="17"/>
  <c r="G109" i="17"/>
  <c r="G111" i="17"/>
  <c r="G113" i="17"/>
  <c r="G4" i="17"/>
  <c r="G6" i="17"/>
  <c r="G8" i="17"/>
  <c r="G10" i="17"/>
  <c r="G12" i="17"/>
  <c r="G14" i="17"/>
  <c r="G16" i="17"/>
  <c r="G18" i="17"/>
  <c r="G20" i="17"/>
  <c r="G22" i="17"/>
  <c r="G24" i="17"/>
  <c r="G26" i="17"/>
  <c r="G28" i="17"/>
  <c r="G30" i="17"/>
  <c r="G32" i="17"/>
  <c r="G34" i="17"/>
  <c r="G36" i="17"/>
  <c r="G38" i="17"/>
  <c r="G40" i="17"/>
  <c r="G42" i="17"/>
  <c r="G44" i="17"/>
  <c r="G46" i="17"/>
  <c r="G48" i="17"/>
  <c r="G50" i="17"/>
  <c r="G52" i="17"/>
  <c r="G54" i="17"/>
  <c r="G56" i="17"/>
  <c r="G58" i="17"/>
  <c r="G60" i="17"/>
  <c r="G62" i="17"/>
  <c r="G64" i="17"/>
  <c r="G66" i="17"/>
  <c r="G68" i="17"/>
  <c r="G70" i="17"/>
  <c r="G72" i="17"/>
  <c r="G74" i="17"/>
  <c r="G76" i="17"/>
  <c r="G78" i="17"/>
  <c r="G80" i="17"/>
  <c r="G82" i="17"/>
  <c r="G84" i="17"/>
  <c r="G86" i="17"/>
  <c r="G88" i="17"/>
  <c r="G90" i="17"/>
  <c r="G92" i="17"/>
  <c r="G94" i="17"/>
  <c r="G96" i="17"/>
  <c r="G98" i="17"/>
  <c r="G100" i="17"/>
  <c r="G102" i="17"/>
  <c r="G104" i="17"/>
  <c r="G106" i="17"/>
  <c r="G108" i="17"/>
  <c r="G110" i="17"/>
  <c r="G112" i="17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2" i="15"/>
  <c r="G3" i="17"/>
  <c r="Y518" i="20" l="1"/>
  <c r="Y519" i="20"/>
  <c r="Y520" i="20"/>
  <c r="Y521" i="20"/>
  <c r="Y530" i="20"/>
  <c r="Y531" i="20"/>
  <c r="Y532" i="20"/>
  <c r="Y533" i="20"/>
  <c r="Y540" i="20"/>
  <c r="Y541" i="20"/>
  <c r="Y545" i="20"/>
  <c r="Y1063" i="20"/>
  <c r="Y1064" i="20"/>
  <c r="Y1065" i="20"/>
  <c r="Y1066" i="20"/>
  <c r="Y1075" i="20"/>
  <c r="Y1076" i="20"/>
  <c r="Y1077" i="20"/>
  <c r="Y1078" i="20"/>
  <c r="Y1085" i="20"/>
  <c r="Y1086" i="20"/>
  <c r="Y1090" i="20"/>
  <c r="Y1608" i="20"/>
  <c r="Y1609" i="20"/>
  <c r="Y1610" i="20"/>
  <c r="Y1611" i="20"/>
  <c r="Y1620" i="20"/>
  <c r="Y1621" i="20"/>
  <c r="Y1622" i="20"/>
  <c r="Y1623" i="20"/>
  <c r="Y1630" i="20"/>
  <c r="Y1631" i="20"/>
  <c r="Y1635" i="20"/>
  <c r="Y2153" i="20"/>
  <c r="Y2154" i="20"/>
  <c r="Y2155" i="20"/>
  <c r="Y2156" i="20"/>
  <c r="Y2165" i="20"/>
  <c r="Y2166" i="20"/>
  <c r="Y2167" i="20"/>
  <c r="Y2168" i="20"/>
  <c r="Y2175" i="20"/>
  <c r="Y2176" i="20"/>
  <c r="Y2180" i="20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J162" i="9"/>
  <c r="L162" i="9" s="1"/>
  <c r="K162" i="9"/>
  <c r="J163" i="9"/>
  <c r="K163" i="9"/>
  <c r="J164" i="9"/>
  <c r="K164" i="9"/>
  <c r="J165" i="9"/>
  <c r="K165" i="9"/>
  <c r="J166" i="9"/>
  <c r="L166" i="9" s="1"/>
  <c r="K166" i="9"/>
  <c r="J167" i="9"/>
  <c r="K167" i="9"/>
  <c r="J168" i="9"/>
  <c r="K168" i="9"/>
  <c r="J169" i="9"/>
  <c r="K169" i="9"/>
  <c r="J170" i="9"/>
  <c r="K170" i="9"/>
  <c r="J171" i="9"/>
  <c r="K171" i="9"/>
  <c r="J172" i="9"/>
  <c r="L172" i="9" s="1"/>
  <c r="K172" i="9"/>
  <c r="J173" i="9"/>
  <c r="K173" i="9"/>
  <c r="J174" i="9"/>
  <c r="K174" i="9"/>
  <c r="J175" i="9"/>
  <c r="K175" i="9"/>
  <c r="J176" i="9"/>
  <c r="K176" i="9"/>
  <c r="J177" i="9"/>
  <c r="K177" i="9"/>
  <c r="J178" i="9"/>
  <c r="K178" i="9"/>
  <c r="J179" i="9"/>
  <c r="K179" i="9"/>
  <c r="J180" i="9"/>
  <c r="K180" i="9"/>
  <c r="J181" i="9"/>
  <c r="K181" i="9"/>
  <c r="J182" i="9"/>
  <c r="K182" i="9"/>
  <c r="J183" i="9"/>
  <c r="K183" i="9"/>
  <c r="J184" i="9"/>
  <c r="K184" i="9"/>
  <c r="J185" i="9"/>
  <c r="K185" i="9"/>
  <c r="L185" i="9" s="1"/>
  <c r="J186" i="9"/>
  <c r="K186" i="9"/>
  <c r="J187" i="9"/>
  <c r="K187" i="9"/>
  <c r="J188" i="9"/>
  <c r="K188" i="9"/>
  <c r="J189" i="9"/>
  <c r="K189" i="9"/>
  <c r="L189" i="9" s="1"/>
  <c r="J190" i="9"/>
  <c r="K190" i="9"/>
  <c r="J191" i="9"/>
  <c r="K191" i="9"/>
  <c r="J192" i="9"/>
  <c r="K192" i="9"/>
  <c r="J193" i="9"/>
  <c r="K193" i="9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22" i="20"/>
  <c r="Y523" i="20"/>
  <c r="Y524" i="20"/>
  <c r="Y525" i="20"/>
  <c r="Y534" i="20"/>
  <c r="Y535" i="20"/>
  <c r="Y536" i="20"/>
  <c r="Y537" i="20"/>
  <c r="Y542" i="20"/>
  <c r="Y543" i="20"/>
  <c r="Y546" i="20"/>
  <c r="Y563" i="20"/>
  <c r="Y564" i="20"/>
  <c r="Y565" i="20"/>
  <c r="Y566" i="20"/>
  <c r="Y567" i="20"/>
  <c r="Y568" i="20"/>
  <c r="Y569" i="20"/>
  <c r="Y570" i="20"/>
  <c r="Y571" i="20"/>
  <c r="Y572" i="20"/>
  <c r="Y573" i="20"/>
  <c r="Y574" i="20"/>
  <c r="Y575" i="20"/>
  <c r="Y576" i="20"/>
  <c r="Y577" i="20"/>
  <c r="Y578" i="20"/>
  <c r="Y595" i="20"/>
  <c r="Y596" i="20"/>
  <c r="Y597" i="20"/>
  <c r="Y598" i="20"/>
  <c r="Y599" i="20"/>
  <c r="Y600" i="20"/>
  <c r="Y601" i="20"/>
  <c r="Y602" i="20"/>
  <c r="Y603" i="20"/>
  <c r="Y604" i="20"/>
  <c r="Y605" i="20"/>
  <c r="Y606" i="20"/>
  <c r="Y607" i="20"/>
  <c r="Y608" i="20"/>
  <c r="Y609" i="20"/>
  <c r="Y610" i="20"/>
  <c r="Y627" i="20"/>
  <c r="Y628" i="20"/>
  <c r="Y629" i="20"/>
  <c r="Y630" i="20"/>
  <c r="Y631" i="20"/>
  <c r="Y632" i="20"/>
  <c r="Y633" i="20"/>
  <c r="Y634" i="20"/>
  <c r="Y635" i="20"/>
  <c r="Y636" i="20"/>
  <c r="Y637" i="20"/>
  <c r="Y638" i="20"/>
  <c r="Y639" i="20"/>
  <c r="Y640" i="20"/>
  <c r="Y641" i="20"/>
  <c r="Y642" i="20"/>
  <c r="Y658" i="20"/>
  <c r="Y659" i="20"/>
  <c r="Y660" i="20"/>
  <c r="Y661" i="20"/>
  <c r="Y662" i="20"/>
  <c r="Y663" i="20"/>
  <c r="Y664" i="20"/>
  <c r="Y665" i="20"/>
  <c r="Y666" i="20"/>
  <c r="Y667" i="20"/>
  <c r="Y668" i="20"/>
  <c r="Y669" i="20"/>
  <c r="Y670" i="20"/>
  <c r="Y671" i="20"/>
  <c r="Y672" i="20"/>
  <c r="Y687" i="20"/>
  <c r="Y688" i="20"/>
  <c r="Y689" i="20"/>
  <c r="Y690" i="20"/>
  <c r="Y691" i="20"/>
  <c r="Y692" i="20"/>
  <c r="Y693" i="20"/>
  <c r="Y694" i="20"/>
  <c r="Y695" i="20"/>
  <c r="Y696" i="20"/>
  <c r="Y697" i="20"/>
  <c r="Y698" i="20"/>
  <c r="Y699" i="20"/>
  <c r="Y700" i="20"/>
  <c r="Y716" i="20"/>
  <c r="Y717" i="20"/>
  <c r="Y718" i="20"/>
  <c r="Y719" i="20"/>
  <c r="Y720" i="20"/>
  <c r="Y721" i="20"/>
  <c r="Y722" i="20"/>
  <c r="Y723" i="20"/>
  <c r="Y724" i="20"/>
  <c r="Y725" i="20"/>
  <c r="Y726" i="20"/>
  <c r="Y727" i="20"/>
  <c r="Y728" i="20"/>
  <c r="Y729" i="20"/>
  <c r="Y730" i="20"/>
  <c r="Y746" i="20"/>
  <c r="Y747" i="20"/>
  <c r="Y748" i="20"/>
  <c r="Y749" i="20"/>
  <c r="Y750" i="20"/>
  <c r="Y751" i="20"/>
  <c r="Y752" i="20"/>
  <c r="Y753" i="20"/>
  <c r="Y754" i="20"/>
  <c r="Y755" i="20"/>
  <c r="Y756" i="20"/>
  <c r="Y757" i="20"/>
  <c r="Y758" i="20"/>
  <c r="Y759" i="20"/>
  <c r="Y760" i="20"/>
  <c r="Y774" i="20"/>
  <c r="Y775" i="20"/>
  <c r="Y776" i="20"/>
  <c r="Y777" i="20"/>
  <c r="Y778" i="20"/>
  <c r="Y779" i="20"/>
  <c r="Y780" i="20"/>
  <c r="Y781" i="20"/>
  <c r="Y782" i="20"/>
  <c r="Y783" i="20"/>
  <c r="Y784" i="20"/>
  <c r="Y785" i="20"/>
  <c r="Y786" i="20"/>
  <c r="Y800" i="20"/>
  <c r="Y801" i="20"/>
  <c r="Y802" i="20"/>
  <c r="Y803" i="20"/>
  <c r="Y804" i="20"/>
  <c r="Y805" i="20"/>
  <c r="Y806" i="20"/>
  <c r="Y807" i="20"/>
  <c r="Y808" i="20"/>
  <c r="Y809" i="20"/>
  <c r="Y810" i="20"/>
  <c r="Y811" i="20"/>
  <c r="Y812" i="20"/>
  <c r="Y827" i="20"/>
  <c r="Y828" i="20"/>
  <c r="Y829" i="20"/>
  <c r="Y830" i="20"/>
  <c r="Y831" i="20"/>
  <c r="Y832" i="20"/>
  <c r="Y833" i="20"/>
  <c r="Y834" i="20"/>
  <c r="Y835" i="20"/>
  <c r="Y836" i="20"/>
  <c r="Y837" i="20"/>
  <c r="Y838" i="20"/>
  <c r="Y839" i="20"/>
  <c r="Y840" i="20"/>
  <c r="Y856" i="20"/>
  <c r="Y857" i="20"/>
  <c r="Y858" i="20"/>
  <c r="Y859" i="20"/>
  <c r="Y860" i="20"/>
  <c r="Y861" i="20"/>
  <c r="Y862" i="20"/>
  <c r="Y863" i="20"/>
  <c r="Y864" i="20"/>
  <c r="Y865" i="20"/>
  <c r="Y866" i="20"/>
  <c r="Y867" i="20"/>
  <c r="Y868" i="20"/>
  <c r="Y869" i="20"/>
  <c r="Y870" i="20"/>
  <c r="Y885" i="20"/>
  <c r="Y886" i="20"/>
  <c r="Y887" i="20"/>
  <c r="Y888" i="20"/>
  <c r="Y889" i="20"/>
  <c r="Y890" i="20"/>
  <c r="Y891" i="20"/>
  <c r="Y892" i="20"/>
  <c r="Y893" i="20"/>
  <c r="Y894" i="20"/>
  <c r="Y895" i="20"/>
  <c r="Y896" i="20"/>
  <c r="Y897" i="20"/>
  <c r="Y898" i="20"/>
  <c r="Y915" i="20"/>
  <c r="Y916" i="20"/>
  <c r="Y917" i="20"/>
  <c r="Y918" i="20"/>
  <c r="Y919" i="20"/>
  <c r="Y920" i="20"/>
  <c r="Y921" i="20"/>
  <c r="Y922" i="20"/>
  <c r="Y923" i="20"/>
  <c r="Y924" i="20"/>
  <c r="Y925" i="20"/>
  <c r="Y926" i="20"/>
  <c r="Y927" i="20"/>
  <c r="Y928" i="20"/>
  <c r="Y929" i="20"/>
  <c r="Y930" i="20"/>
  <c r="Y947" i="20"/>
  <c r="Y948" i="20"/>
  <c r="Y949" i="20"/>
  <c r="Y950" i="20"/>
  <c r="Y951" i="20"/>
  <c r="Y952" i="20"/>
  <c r="Y953" i="20"/>
  <c r="Y954" i="20"/>
  <c r="Y955" i="20"/>
  <c r="Y956" i="20"/>
  <c r="Y957" i="20"/>
  <c r="Y958" i="20"/>
  <c r="Y959" i="20"/>
  <c r="Y960" i="20"/>
  <c r="Y961" i="20"/>
  <c r="Y962" i="20"/>
  <c r="Y979" i="20"/>
  <c r="Y980" i="20"/>
  <c r="Y981" i="20"/>
  <c r="Y982" i="20"/>
  <c r="Y983" i="20"/>
  <c r="Y984" i="20"/>
  <c r="Y985" i="20"/>
  <c r="Y986" i="20"/>
  <c r="Y987" i="20"/>
  <c r="Y988" i="20"/>
  <c r="Y989" i="20"/>
  <c r="Y990" i="20"/>
  <c r="Y991" i="20"/>
  <c r="Y992" i="20"/>
  <c r="Y993" i="20"/>
  <c r="Y994" i="20"/>
  <c r="Y1011" i="20"/>
  <c r="Y1012" i="20"/>
  <c r="Y1013" i="20"/>
  <c r="Y1014" i="20"/>
  <c r="Y1015" i="20"/>
  <c r="Y1016" i="20"/>
  <c r="Y1017" i="20"/>
  <c r="Y1018" i="20"/>
  <c r="Y1019" i="20"/>
  <c r="Y1020" i="20"/>
  <c r="Y1021" i="20"/>
  <c r="Y1022" i="20"/>
  <c r="Y1023" i="20"/>
  <c r="Y1024" i="20"/>
  <c r="Y1025" i="20"/>
  <c r="Y1026" i="20"/>
  <c r="Y1043" i="20"/>
  <c r="Y1044" i="20"/>
  <c r="Y1045" i="20"/>
  <c r="Y1046" i="20"/>
  <c r="Y1047" i="20"/>
  <c r="Y1048" i="20"/>
  <c r="Y1049" i="20"/>
  <c r="Y1050" i="20"/>
  <c r="Y1051" i="20"/>
  <c r="Y1052" i="20"/>
  <c r="Y1053" i="20"/>
  <c r="Y1054" i="20"/>
  <c r="Y1055" i="20"/>
  <c r="Y1056" i="20"/>
  <c r="Y1057" i="20"/>
  <c r="Y1058" i="20"/>
  <c r="Y1067" i="20"/>
  <c r="Y1068" i="20"/>
  <c r="Y1069" i="20"/>
  <c r="Y1070" i="20"/>
  <c r="Y1079" i="20"/>
  <c r="Y1080" i="20"/>
  <c r="Y1081" i="20"/>
  <c r="Y1082" i="20"/>
  <c r="Y1087" i="20"/>
  <c r="Y1088" i="20"/>
  <c r="Y1091" i="20"/>
  <c r="Y1108" i="20"/>
  <c r="Y1109" i="20"/>
  <c r="Y1110" i="20"/>
  <c r="Y1111" i="20"/>
  <c r="Y1112" i="20"/>
  <c r="Y1113" i="20"/>
  <c r="Y1114" i="20"/>
  <c r="Y1115" i="20"/>
  <c r="Y1116" i="20"/>
  <c r="Y1117" i="20"/>
  <c r="Y1118" i="20"/>
  <c r="Y1119" i="20"/>
  <c r="Y1120" i="20"/>
  <c r="Y1121" i="20"/>
  <c r="Y1122" i="20"/>
  <c r="Y1123" i="20"/>
  <c r="Y1140" i="20"/>
  <c r="Y1141" i="20"/>
  <c r="Y1142" i="20"/>
  <c r="Y1143" i="20"/>
  <c r="Y1144" i="20"/>
  <c r="Y1145" i="20"/>
  <c r="Y1146" i="20"/>
  <c r="Y1147" i="20"/>
  <c r="Y1148" i="20"/>
  <c r="Y1149" i="20"/>
  <c r="Y1150" i="20"/>
  <c r="Y1151" i="20"/>
  <c r="Y1152" i="20"/>
  <c r="Y1153" i="20"/>
  <c r="Y1154" i="20"/>
  <c r="Y1155" i="20"/>
  <c r="Y1172" i="20"/>
  <c r="Y1173" i="20"/>
  <c r="Y1174" i="20"/>
  <c r="Y1175" i="20"/>
  <c r="Y1176" i="20"/>
  <c r="Y1177" i="20"/>
  <c r="Y1178" i="20"/>
  <c r="Y1179" i="20"/>
  <c r="Y1180" i="20"/>
  <c r="Y1181" i="20"/>
  <c r="Y1182" i="20"/>
  <c r="Y1183" i="20"/>
  <c r="Y1184" i="20"/>
  <c r="Y1185" i="20"/>
  <c r="Y1186" i="20"/>
  <c r="Y1187" i="20"/>
  <c r="Y1201" i="20"/>
  <c r="Y1202" i="20"/>
  <c r="Y1203" i="20"/>
  <c r="Y1204" i="20"/>
  <c r="Y1205" i="20"/>
  <c r="Y1206" i="20"/>
  <c r="Y1207" i="20"/>
  <c r="Y1208" i="20"/>
  <c r="Y1209" i="20"/>
  <c r="Y1210" i="20"/>
  <c r="Y1211" i="20"/>
  <c r="Y1212" i="20"/>
  <c r="Y1213" i="20"/>
  <c r="Y1229" i="20"/>
  <c r="Y1230" i="20"/>
  <c r="Y1231" i="20"/>
  <c r="Y1232" i="20"/>
  <c r="Y1233" i="20"/>
  <c r="Y1234" i="20"/>
  <c r="Y1235" i="20"/>
  <c r="Y1236" i="20"/>
  <c r="Y1237" i="20"/>
  <c r="Y1238" i="20"/>
  <c r="Y1239" i="20"/>
  <c r="Y1240" i="20"/>
  <c r="Y1241" i="20"/>
  <c r="Y1242" i="20"/>
  <c r="Y1243" i="20"/>
  <c r="Y1259" i="20"/>
  <c r="Y1260" i="20"/>
  <c r="Y1261" i="20"/>
  <c r="Y1262" i="20"/>
  <c r="Y1263" i="20"/>
  <c r="Y1264" i="20"/>
  <c r="Y1265" i="20"/>
  <c r="Y1266" i="20"/>
  <c r="Y1267" i="20"/>
  <c r="Y1268" i="20"/>
  <c r="Y1269" i="20"/>
  <c r="Y1270" i="20"/>
  <c r="Y1271" i="20"/>
  <c r="Y1272" i="20"/>
  <c r="Y1273" i="20"/>
  <c r="Y1289" i="20"/>
  <c r="Y1290" i="20"/>
  <c r="Y1291" i="20"/>
  <c r="Y1292" i="20"/>
  <c r="Y1293" i="20"/>
  <c r="Y1294" i="20"/>
  <c r="Y1295" i="20"/>
  <c r="Y1296" i="20"/>
  <c r="Y1297" i="20"/>
  <c r="Y1298" i="20"/>
  <c r="Y1299" i="20"/>
  <c r="Y1300" i="20"/>
  <c r="Y1301" i="20"/>
  <c r="Y1302" i="20"/>
  <c r="Y1303" i="20"/>
  <c r="Y1319" i="20"/>
  <c r="Y1320" i="20"/>
  <c r="Y1321" i="20"/>
  <c r="Y1322" i="20"/>
  <c r="Y1323" i="20"/>
  <c r="Y1324" i="20"/>
  <c r="Y1325" i="20"/>
  <c r="Y1326" i="20"/>
  <c r="Y1327" i="20"/>
  <c r="Y1328" i="20"/>
  <c r="Y1329" i="20"/>
  <c r="Y1330" i="20"/>
  <c r="Y1331" i="20"/>
  <c r="Y1332" i="20"/>
  <c r="Y1333" i="20"/>
  <c r="Y1347" i="20"/>
  <c r="Y1348" i="20"/>
  <c r="Y1349" i="20"/>
  <c r="Y1350" i="20"/>
  <c r="Y1351" i="20"/>
  <c r="Y1352" i="20"/>
  <c r="Y1353" i="20"/>
  <c r="Y1354" i="20"/>
  <c r="Y1355" i="20"/>
  <c r="Y1356" i="20"/>
  <c r="Y1357" i="20"/>
  <c r="Y1358" i="20"/>
  <c r="Y1359" i="20"/>
  <c r="Y1373" i="20"/>
  <c r="Y1374" i="20"/>
  <c r="Y1375" i="20"/>
  <c r="Y1376" i="20"/>
  <c r="Y1377" i="20"/>
  <c r="Y1378" i="20"/>
  <c r="Y1379" i="20"/>
  <c r="Y1380" i="20"/>
  <c r="Y1381" i="20"/>
  <c r="Y1382" i="20"/>
  <c r="Y1383" i="20"/>
  <c r="Y1384" i="20"/>
  <c r="Y1385" i="20"/>
  <c r="Y1400" i="20"/>
  <c r="Y1401" i="20"/>
  <c r="Y1402" i="20"/>
  <c r="Y1403" i="20"/>
  <c r="Y1404" i="20"/>
  <c r="Y1405" i="20"/>
  <c r="Y1406" i="20"/>
  <c r="Y1407" i="20"/>
  <c r="Y1408" i="20"/>
  <c r="Y1409" i="20"/>
  <c r="Y1410" i="20"/>
  <c r="Y1411" i="20"/>
  <c r="Y1412" i="20"/>
  <c r="Y1413" i="20"/>
  <c r="Y1429" i="20"/>
  <c r="Y1430" i="20"/>
  <c r="Y1431" i="20"/>
  <c r="Y1432" i="20"/>
  <c r="Y1433" i="20"/>
  <c r="Y1434" i="20"/>
  <c r="Y1435" i="20"/>
  <c r="Y1436" i="20"/>
  <c r="Y1437" i="20"/>
  <c r="Y1438" i="20"/>
  <c r="Y1439" i="20"/>
  <c r="Y1440" i="20"/>
  <c r="Y1441" i="20"/>
  <c r="Y1442" i="20"/>
  <c r="Y1443" i="20"/>
  <c r="Y1460" i="20"/>
  <c r="Y1461" i="20"/>
  <c r="Y1462" i="20"/>
  <c r="Y1463" i="20"/>
  <c r="Y1464" i="20"/>
  <c r="Y1465" i="20"/>
  <c r="Y1466" i="20"/>
  <c r="Y1467" i="20"/>
  <c r="Y1468" i="20"/>
  <c r="Y1469" i="20"/>
  <c r="Y1470" i="20"/>
  <c r="Y1471" i="20"/>
  <c r="Y1472" i="20"/>
  <c r="Y1473" i="20"/>
  <c r="Y1474" i="20"/>
  <c r="Y1475" i="20"/>
  <c r="Y1492" i="20"/>
  <c r="Y1493" i="20"/>
  <c r="Y1494" i="20"/>
  <c r="Y1495" i="20"/>
  <c r="Y1496" i="20"/>
  <c r="Y1497" i="20"/>
  <c r="Y1498" i="20"/>
  <c r="Y1499" i="20"/>
  <c r="Y1500" i="20"/>
  <c r="Y1501" i="20"/>
  <c r="Y1502" i="20"/>
  <c r="Y1503" i="20"/>
  <c r="Y1504" i="20"/>
  <c r="Y1505" i="20"/>
  <c r="Y1506" i="20"/>
  <c r="Y1507" i="20"/>
  <c r="Y1524" i="20"/>
  <c r="Y1525" i="20"/>
  <c r="Y1526" i="20"/>
  <c r="Y1527" i="20"/>
  <c r="Y1528" i="20"/>
  <c r="Y1529" i="20"/>
  <c r="Y1530" i="20"/>
  <c r="Y1531" i="20"/>
  <c r="Y1532" i="20"/>
  <c r="Y1533" i="20"/>
  <c r="Y1534" i="20"/>
  <c r="Y1535" i="20"/>
  <c r="Y1536" i="20"/>
  <c r="Y1537" i="20"/>
  <c r="Y1538" i="20"/>
  <c r="Y1539" i="20"/>
  <c r="Y1556" i="20"/>
  <c r="Y1557" i="20"/>
  <c r="Y1558" i="20"/>
  <c r="Y1559" i="20"/>
  <c r="Y1560" i="20"/>
  <c r="Y1561" i="20"/>
  <c r="Y1562" i="20"/>
  <c r="Y1563" i="20"/>
  <c r="Y1564" i="20"/>
  <c r="Y1565" i="20"/>
  <c r="Y1566" i="20"/>
  <c r="Y1567" i="20"/>
  <c r="Y1568" i="20"/>
  <c r="Y1569" i="20"/>
  <c r="Y1570" i="20"/>
  <c r="Y1571" i="20"/>
  <c r="Y1588" i="20"/>
  <c r="Y1589" i="20"/>
  <c r="Y1590" i="20"/>
  <c r="Y1591" i="20"/>
  <c r="Y1592" i="20"/>
  <c r="Y1593" i="20"/>
  <c r="Y1594" i="20"/>
  <c r="Y1595" i="20"/>
  <c r="Y1596" i="20"/>
  <c r="Y1597" i="20"/>
  <c r="Y1598" i="20"/>
  <c r="Y1599" i="20"/>
  <c r="Y1600" i="20"/>
  <c r="Y1601" i="20"/>
  <c r="Y1602" i="20"/>
  <c r="Y1603" i="20"/>
  <c r="Y1612" i="20"/>
  <c r="Y1613" i="20"/>
  <c r="Y1614" i="20"/>
  <c r="Y1615" i="20"/>
  <c r="Y1624" i="20"/>
  <c r="Y1625" i="20"/>
  <c r="Y1626" i="20"/>
  <c r="Y1627" i="20"/>
  <c r="Y1632" i="20"/>
  <c r="Y1633" i="20"/>
  <c r="Y1636" i="20"/>
  <c r="Y1653" i="20"/>
  <c r="Y1654" i="20"/>
  <c r="Y1655" i="20"/>
  <c r="Y1656" i="20"/>
  <c r="Y1657" i="20"/>
  <c r="Y1658" i="20"/>
  <c r="Y1659" i="20"/>
  <c r="Y1660" i="20"/>
  <c r="Y1661" i="20"/>
  <c r="Y1662" i="20"/>
  <c r="Y1663" i="20"/>
  <c r="Y1664" i="20"/>
  <c r="Y1665" i="20"/>
  <c r="Y1666" i="20"/>
  <c r="Y1667" i="20"/>
  <c r="Y1668" i="20"/>
  <c r="Y1685" i="20"/>
  <c r="Y1686" i="20"/>
  <c r="Y1687" i="20"/>
  <c r="Y1688" i="20"/>
  <c r="Y1689" i="20"/>
  <c r="Y1690" i="20"/>
  <c r="Y1691" i="20"/>
  <c r="Y1692" i="20"/>
  <c r="Y1693" i="20"/>
  <c r="Y1694" i="20"/>
  <c r="Y1695" i="20"/>
  <c r="Y1696" i="20"/>
  <c r="Y1697" i="20"/>
  <c r="Y1698" i="20"/>
  <c r="Y1699" i="20"/>
  <c r="Y1700" i="20"/>
  <c r="Y1717" i="20"/>
  <c r="Y1718" i="20"/>
  <c r="Y1719" i="20"/>
  <c r="Y1720" i="20"/>
  <c r="Y1721" i="20"/>
  <c r="Y1722" i="20"/>
  <c r="Y1723" i="20"/>
  <c r="Y1724" i="20"/>
  <c r="Y1725" i="20"/>
  <c r="Y1726" i="20"/>
  <c r="Y1727" i="20"/>
  <c r="Y1728" i="20"/>
  <c r="Y1729" i="20"/>
  <c r="Y1730" i="20"/>
  <c r="Y1731" i="20"/>
  <c r="Y1732" i="20"/>
  <c r="Y1748" i="20"/>
  <c r="Y1749" i="20"/>
  <c r="Y1750" i="20"/>
  <c r="Y1751" i="20"/>
  <c r="Y1752" i="20"/>
  <c r="Y1753" i="20"/>
  <c r="Y1754" i="20"/>
  <c r="Y1755" i="20"/>
  <c r="Y1756" i="20"/>
  <c r="Y1757" i="20"/>
  <c r="Y1758" i="20"/>
  <c r="Y1759" i="20"/>
  <c r="Y1760" i="20"/>
  <c r="Y1761" i="20"/>
  <c r="Y1762" i="20"/>
  <c r="Y1777" i="20"/>
  <c r="Y1778" i="20"/>
  <c r="Y1779" i="20"/>
  <c r="Y1780" i="20"/>
  <c r="Y1781" i="20"/>
  <c r="Y1782" i="20"/>
  <c r="Y1783" i="20"/>
  <c r="Y1784" i="20"/>
  <c r="Y1785" i="20"/>
  <c r="Y1786" i="20"/>
  <c r="Y1787" i="20"/>
  <c r="Y1788" i="20"/>
  <c r="Y1789" i="20"/>
  <c r="Y1790" i="20"/>
  <c r="Y1805" i="20"/>
  <c r="Y1806" i="20"/>
  <c r="Y1807" i="20"/>
  <c r="Y1808" i="20"/>
  <c r="Y1809" i="20"/>
  <c r="Y1810" i="20"/>
  <c r="Y1811" i="20"/>
  <c r="Y1812" i="20"/>
  <c r="Y1813" i="20"/>
  <c r="Y1814" i="20"/>
  <c r="Y1815" i="20"/>
  <c r="Y1816" i="20"/>
  <c r="Y1817" i="20"/>
  <c r="Y1818" i="20"/>
  <c r="Y1833" i="20"/>
  <c r="Y1834" i="20"/>
  <c r="Y1835" i="20"/>
  <c r="Y1836" i="20"/>
  <c r="Y1837" i="20"/>
  <c r="Y1838" i="20"/>
  <c r="Y1839" i="20"/>
  <c r="Y1840" i="20"/>
  <c r="Y1841" i="20"/>
  <c r="Y1842" i="20"/>
  <c r="Y1843" i="20"/>
  <c r="Y1844" i="20"/>
  <c r="Y1845" i="20"/>
  <c r="Y1846" i="20"/>
  <c r="Y1861" i="20"/>
  <c r="Y1862" i="20"/>
  <c r="Y1863" i="20"/>
  <c r="Y1864" i="20"/>
  <c r="Y1865" i="20"/>
  <c r="Y1866" i="20"/>
  <c r="Y1867" i="20"/>
  <c r="Y1868" i="20"/>
  <c r="Y1869" i="20"/>
  <c r="Y1870" i="20"/>
  <c r="Y1871" i="20"/>
  <c r="Y1872" i="20"/>
  <c r="Y1873" i="20"/>
  <c r="Y1874" i="20"/>
  <c r="Y1888" i="20"/>
  <c r="Y1889" i="20"/>
  <c r="Y1890" i="20"/>
  <c r="Y1891" i="20"/>
  <c r="Y1892" i="20"/>
  <c r="Y1893" i="20"/>
  <c r="Y1894" i="20"/>
  <c r="Y1895" i="20"/>
  <c r="Y1896" i="20"/>
  <c r="Y1897" i="20"/>
  <c r="Y1898" i="20"/>
  <c r="Y1899" i="20"/>
  <c r="Y1900" i="20"/>
  <c r="Y1915" i="20"/>
  <c r="Y1916" i="20"/>
  <c r="Y1917" i="20"/>
  <c r="Y1918" i="20"/>
  <c r="Y1919" i="20"/>
  <c r="Y1920" i="20"/>
  <c r="Y1921" i="20"/>
  <c r="Y1922" i="20"/>
  <c r="Y1923" i="20"/>
  <c r="Y1924" i="20"/>
  <c r="Y1925" i="20"/>
  <c r="Y1926" i="20"/>
  <c r="Y1927" i="20"/>
  <c r="Y1928" i="20"/>
  <c r="Y1943" i="20"/>
  <c r="Y1944" i="20"/>
  <c r="Y1945" i="20"/>
  <c r="Y1946" i="20"/>
  <c r="Y1947" i="20"/>
  <c r="Y1948" i="20"/>
  <c r="Y1949" i="20"/>
  <c r="Y1950" i="20"/>
  <c r="Y1951" i="20"/>
  <c r="Y1952" i="20"/>
  <c r="Y1953" i="20"/>
  <c r="Y1954" i="20"/>
  <c r="Y1955" i="20"/>
  <c r="Y1956" i="20"/>
  <c r="Y1973" i="20"/>
  <c r="Y1974" i="20"/>
  <c r="Y1975" i="20"/>
  <c r="Y1976" i="20"/>
  <c r="Y1977" i="20"/>
  <c r="Y1978" i="20"/>
  <c r="Y1979" i="20"/>
  <c r="Y1980" i="20"/>
  <c r="Y1981" i="20"/>
  <c r="Y1982" i="20"/>
  <c r="Y1983" i="20"/>
  <c r="Y1984" i="20"/>
  <c r="Y1985" i="20"/>
  <c r="Y1986" i="20"/>
  <c r="Y1987" i="20"/>
  <c r="Y1988" i="20"/>
  <c r="Y2005" i="20"/>
  <c r="Y2006" i="20"/>
  <c r="Y2007" i="20"/>
  <c r="Y2008" i="20"/>
  <c r="Y2009" i="20"/>
  <c r="Y2010" i="20"/>
  <c r="Y2011" i="20"/>
  <c r="Y2012" i="20"/>
  <c r="Y2013" i="20"/>
  <c r="Y2014" i="20"/>
  <c r="Y2015" i="20"/>
  <c r="Y2016" i="20"/>
  <c r="Y2017" i="20"/>
  <c r="Y2018" i="20"/>
  <c r="Y2019" i="20"/>
  <c r="Y2020" i="20"/>
  <c r="Y2037" i="20"/>
  <c r="Y2038" i="20"/>
  <c r="Y2039" i="20"/>
  <c r="Y2040" i="20"/>
  <c r="Y2041" i="20"/>
  <c r="Y2042" i="20"/>
  <c r="Y2043" i="20"/>
  <c r="Y2044" i="20"/>
  <c r="Y2045" i="20"/>
  <c r="Y2046" i="20"/>
  <c r="Y2047" i="20"/>
  <c r="Y2048" i="20"/>
  <c r="Y2049" i="20"/>
  <c r="Y2050" i="20"/>
  <c r="Y2051" i="20"/>
  <c r="Y2052" i="20"/>
  <c r="Y2069" i="20"/>
  <c r="Y2070" i="20"/>
  <c r="Y2071" i="20"/>
  <c r="Y2072" i="20"/>
  <c r="Y2073" i="20"/>
  <c r="Y2074" i="20"/>
  <c r="Y2075" i="20"/>
  <c r="Y2076" i="20"/>
  <c r="Y2077" i="20"/>
  <c r="Y2078" i="20"/>
  <c r="Y2079" i="20"/>
  <c r="Y2080" i="20"/>
  <c r="Y2081" i="20"/>
  <c r="Y2082" i="20"/>
  <c r="Y2083" i="20"/>
  <c r="Y2084" i="20"/>
  <c r="Y2101" i="20"/>
  <c r="Y2102" i="20"/>
  <c r="Y2103" i="20"/>
  <c r="Y2104" i="20"/>
  <c r="Y2105" i="20"/>
  <c r="Y2106" i="20"/>
  <c r="Y2107" i="20"/>
  <c r="Y2108" i="20"/>
  <c r="Y2109" i="20"/>
  <c r="Y2110" i="20"/>
  <c r="Y2111" i="20"/>
  <c r="Y2112" i="20"/>
  <c r="Y2113" i="20"/>
  <c r="Y2114" i="20"/>
  <c r="Y2115" i="20"/>
  <c r="Y2116" i="20"/>
  <c r="Y2133" i="20"/>
  <c r="Y2134" i="20"/>
  <c r="Y2135" i="20"/>
  <c r="Y2136" i="20"/>
  <c r="Y2137" i="20"/>
  <c r="Y2138" i="20"/>
  <c r="Y2139" i="20"/>
  <c r="Y2140" i="20"/>
  <c r="Y2141" i="20"/>
  <c r="Y2142" i="20"/>
  <c r="Y2143" i="20"/>
  <c r="Y2144" i="20"/>
  <c r="Y2145" i="20"/>
  <c r="Y2146" i="20"/>
  <c r="Y2147" i="20"/>
  <c r="Y2148" i="20"/>
  <c r="Y2157" i="20"/>
  <c r="Y2158" i="20"/>
  <c r="Y2159" i="20"/>
  <c r="Y2160" i="20"/>
  <c r="Y2169" i="20"/>
  <c r="Y2170" i="20"/>
  <c r="Y2171" i="20"/>
  <c r="Y2172" i="20"/>
  <c r="Y2177" i="20"/>
  <c r="Y2178" i="20"/>
  <c r="Y2181" i="20"/>
  <c r="Y2198" i="20"/>
  <c r="Y2199" i="20"/>
  <c r="Y2200" i="20"/>
  <c r="Y2201" i="20"/>
  <c r="Y2202" i="20"/>
  <c r="Y2203" i="20"/>
  <c r="Y2204" i="20"/>
  <c r="Y2205" i="20"/>
  <c r="Y2206" i="20"/>
  <c r="Y2207" i="20"/>
  <c r="Y2208" i="20"/>
  <c r="Y2209" i="20"/>
  <c r="Y2210" i="20"/>
  <c r="Y2211" i="20"/>
  <c r="Y2212" i="20"/>
  <c r="Y2213" i="20"/>
  <c r="Y2230" i="20"/>
  <c r="Y2231" i="20"/>
  <c r="Y2232" i="20"/>
  <c r="Y2233" i="20"/>
  <c r="Y2234" i="20"/>
  <c r="Y2235" i="20"/>
  <c r="Y2236" i="20"/>
  <c r="Y2237" i="20"/>
  <c r="Y2238" i="20"/>
  <c r="Y2239" i="20"/>
  <c r="Y2240" i="20"/>
  <c r="Y2241" i="20"/>
  <c r="Y2242" i="20"/>
  <c r="Y2243" i="20"/>
  <c r="Y2244" i="20"/>
  <c r="Y2245" i="20"/>
  <c r="Y2262" i="20"/>
  <c r="Y2263" i="20"/>
  <c r="Y2264" i="20"/>
  <c r="Y2265" i="20"/>
  <c r="Y2266" i="20"/>
  <c r="Y2267" i="20"/>
  <c r="Y2268" i="20"/>
  <c r="Y2269" i="20"/>
  <c r="Y2270" i="20"/>
  <c r="Y2271" i="20"/>
  <c r="Y2272" i="20"/>
  <c r="Y2273" i="20"/>
  <c r="Y2274" i="20"/>
  <c r="Y2275" i="20"/>
  <c r="Y2276" i="20"/>
  <c r="Y2277" i="20"/>
  <c r="Y2293" i="20"/>
  <c r="Y2294" i="20"/>
  <c r="Y2295" i="20"/>
  <c r="Y2296" i="20"/>
  <c r="Y2297" i="20"/>
  <c r="Y2298" i="20"/>
  <c r="Y2299" i="20"/>
  <c r="Y2300" i="20"/>
  <c r="Y2301" i="20"/>
  <c r="Y2302" i="20"/>
  <c r="Y2303" i="20"/>
  <c r="Y2304" i="20"/>
  <c r="Y2305" i="20"/>
  <c r="Y2306" i="20"/>
  <c r="Y2307" i="20"/>
  <c r="Y2322" i="20"/>
  <c r="Y2323" i="20"/>
  <c r="Y2324" i="20"/>
  <c r="Y2325" i="20"/>
  <c r="Y2326" i="20"/>
  <c r="Y2327" i="20"/>
  <c r="Y2328" i="20"/>
  <c r="Y2329" i="20"/>
  <c r="Y2330" i="20"/>
  <c r="Y2331" i="20"/>
  <c r="Y2332" i="20"/>
  <c r="Y2333" i="20"/>
  <c r="Y2334" i="20"/>
  <c r="Y2335" i="20"/>
  <c r="Y2351" i="20"/>
  <c r="Y2352" i="20"/>
  <c r="Y2353" i="20"/>
  <c r="Y2354" i="20"/>
  <c r="Y2355" i="20"/>
  <c r="Y2356" i="20"/>
  <c r="Y2357" i="20"/>
  <c r="Y2358" i="20"/>
  <c r="Y2359" i="20"/>
  <c r="Y2360" i="20"/>
  <c r="Y2361" i="20"/>
  <c r="Y2362" i="20"/>
  <c r="Y2363" i="20"/>
  <c r="Y2364" i="20"/>
  <c r="Y2365" i="20"/>
  <c r="Y2381" i="20"/>
  <c r="Y2382" i="20"/>
  <c r="Y2383" i="20"/>
  <c r="Y2384" i="20"/>
  <c r="Y2385" i="20"/>
  <c r="Y2386" i="20"/>
  <c r="Y2387" i="20"/>
  <c r="Y2388" i="20"/>
  <c r="Y2389" i="20"/>
  <c r="Y2390" i="20"/>
  <c r="Y2391" i="20"/>
  <c r="Y2392" i="20"/>
  <c r="Y2393" i="20"/>
  <c r="Y2394" i="20"/>
  <c r="Y2395" i="20"/>
  <c r="Y2409" i="20"/>
  <c r="Y2410" i="20"/>
  <c r="Y2411" i="20"/>
  <c r="Y2412" i="20"/>
  <c r="Y2413" i="20"/>
  <c r="Y2414" i="20"/>
  <c r="Y2415" i="20"/>
  <c r="Y2416" i="20"/>
  <c r="Y2417" i="20"/>
  <c r="Y2418" i="20"/>
  <c r="Y2419" i="20"/>
  <c r="Y2420" i="20"/>
  <c r="Y2421" i="20"/>
  <c r="Y2435" i="20"/>
  <c r="Y2436" i="20"/>
  <c r="Y2437" i="20"/>
  <c r="Y2438" i="20"/>
  <c r="Y2439" i="20"/>
  <c r="Y2440" i="20"/>
  <c r="Y2441" i="20"/>
  <c r="Y2442" i="20"/>
  <c r="Y2443" i="20"/>
  <c r="Y2444" i="20"/>
  <c r="Y2445" i="20"/>
  <c r="Y2446" i="20"/>
  <c r="Y2447" i="20"/>
  <c r="Y2462" i="20"/>
  <c r="Y2463" i="20"/>
  <c r="Y2464" i="20"/>
  <c r="Y2465" i="20"/>
  <c r="Y2466" i="20"/>
  <c r="Y2467" i="20"/>
  <c r="Y2468" i="20"/>
  <c r="Y2469" i="20"/>
  <c r="Y2470" i="20"/>
  <c r="Y2471" i="20"/>
  <c r="Y2472" i="20"/>
  <c r="Y2473" i="20"/>
  <c r="Y2474" i="20"/>
  <c r="Y2475" i="20"/>
  <c r="Y2490" i="20"/>
  <c r="Y2491" i="20"/>
  <c r="Y2492" i="20"/>
  <c r="Y2493" i="20"/>
  <c r="Y2494" i="20"/>
  <c r="Y2495" i="20"/>
  <c r="Y2496" i="20"/>
  <c r="Y2497" i="20"/>
  <c r="Y2498" i="20"/>
  <c r="Y2499" i="20"/>
  <c r="Y2500" i="20"/>
  <c r="Y2501" i="20"/>
  <c r="Y2502" i="20"/>
  <c r="Y2503" i="20"/>
  <c r="Y2520" i="20"/>
  <c r="Y2521" i="20"/>
  <c r="Y2522" i="20"/>
  <c r="Y2523" i="20"/>
  <c r="Y2524" i="20"/>
  <c r="Y2525" i="20"/>
  <c r="Y2526" i="20"/>
  <c r="Y2527" i="20"/>
  <c r="Y2528" i="20"/>
  <c r="Y2529" i="20"/>
  <c r="Y2530" i="20"/>
  <c r="Y2531" i="20"/>
  <c r="Y2532" i="20"/>
  <c r="Y2533" i="20"/>
  <c r="Y2534" i="20"/>
  <c r="Y2535" i="20"/>
  <c r="Y2551" i="20"/>
  <c r="Y2552" i="20"/>
  <c r="Y2553" i="20"/>
  <c r="Y2554" i="20"/>
  <c r="Y2555" i="20"/>
  <c r="Y2556" i="20"/>
  <c r="Y2557" i="20"/>
  <c r="Y2558" i="20"/>
  <c r="Y2559" i="20"/>
  <c r="Y2560" i="20"/>
  <c r="Y2561" i="20"/>
  <c r="Y2562" i="20"/>
  <c r="Y2563" i="20"/>
  <c r="Y2564" i="20"/>
  <c r="Y2565" i="20"/>
  <c r="Y2582" i="20"/>
  <c r="Y2583" i="20"/>
  <c r="Y2584" i="20"/>
  <c r="Y2585" i="20"/>
  <c r="Y2586" i="20"/>
  <c r="Y2587" i="20"/>
  <c r="Y2588" i="20"/>
  <c r="Y2589" i="20"/>
  <c r="Y2590" i="20"/>
  <c r="Y2591" i="20"/>
  <c r="Y2592" i="20"/>
  <c r="Y2593" i="20"/>
  <c r="Y2594" i="20"/>
  <c r="Y2595" i="20"/>
  <c r="Y2596" i="20"/>
  <c r="Y2597" i="20"/>
  <c r="Y2614" i="20"/>
  <c r="Y2615" i="20"/>
  <c r="Y2616" i="20"/>
  <c r="Y2617" i="20"/>
  <c r="Y2618" i="20"/>
  <c r="Y2619" i="20"/>
  <c r="Y2620" i="20"/>
  <c r="Y2621" i="20"/>
  <c r="Y2622" i="20"/>
  <c r="Y2623" i="20"/>
  <c r="Y2624" i="20"/>
  <c r="Y2625" i="20"/>
  <c r="Y2626" i="20"/>
  <c r="Y2627" i="20"/>
  <c r="Y2628" i="20"/>
  <c r="Y2629" i="20"/>
  <c r="Y2646" i="20"/>
  <c r="Y2647" i="20"/>
  <c r="Y2648" i="20"/>
  <c r="Y2649" i="20"/>
  <c r="Y2650" i="20"/>
  <c r="Y2651" i="20"/>
  <c r="Y2652" i="20"/>
  <c r="Y2653" i="20"/>
  <c r="Y2654" i="20"/>
  <c r="Y2655" i="20"/>
  <c r="Y2656" i="20"/>
  <c r="Y2657" i="20"/>
  <c r="Y2658" i="20"/>
  <c r="Y2659" i="20"/>
  <c r="Y2660" i="20"/>
  <c r="Y2661" i="20"/>
  <c r="Y2678" i="20"/>
  <c r="Y2679" i="20"/>
  <c r="Y2680" i="20"/>
  <c r="Y2681" i="20"/>
  <c r="Y2682" i="20"/>
  <c r="Y2683" i="20"/>
  <c r="Y2684" i="20"/>
  <c r="Y2685" i="20"/>
  <c r="Y2686" i="20"/>
  <c r="Y2687" i="20"/>
  <c r="Y2688" i="20"/>
  <c r="Y2689" i="20"/>
  <c r="Y2690" i="20"/>
  <c r="Y2691" i="20"/>
  <c r="Y2692" i="20"/>
  <c r="Y2693" i="20"/>
  <c r="Y2698" i="20"/>
  <c r="Y2699" i="20"/>
  <c r="Y2700" i="20"/>
  <c r="Y2701" i="20"/>
  <c r="Y2706" i="20"/>
  <c r="Y2707" i="20"/>
  <c r="Y2708" i="20"/>
  <c r="Y2709" i="20"/>
  <c r="Y2712" i="20"/>
  <c r="Y2713" i="20"/>
  <c r="Y2715" i="20"/>
  <c r="Y2731" i="20"/>
  <c r="Y2732" i="20"/>
  <c r="Y2733" i="20"/>
  <c r="Y2734" i="20"/>
  <c r="Y2735" i="20"/>
  <c r="Y2736" i="20"/>
  <c r="Y2737" i="20"/>
  <c r="Y2738" i="20"/>
  <c r="Y2739" i="20"/>
  <c r="Y2740" i="20"/>
  <c r="Y2741" i="20"/>
  <c r="Y2742" i="20"/>
  <c r="Y2743" i="20"/>
  <c r="Y2744" i="20"/>
  <c r="Y274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514" i="20"/>
  <c r="Y515" i="20"/>
  <c r="Y516" i="20"/>
  <c r="Y517" i="20"/>
  <c r="Y526" i="20"/>
  <c r="Y527" i="20"/>
  <c r="Y528" i="20"/>
  <c r="Y529" i="20"/>
  <c r="Y538" i="20"/>
  <c r="Y539" i="20"/>
  <c r="Y544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79" i="20"/>
  <c r="Y580" i="20"/>
  <c r="Y581" i="20"/>
  <c r="Y582" i="20"/>
  <c r="Y583" i="20"/>
  <c r="Y584" i="20"/>
  <c r="Y585" i="20"/>
  <c r="Y586" i="20"/>
  <c r="Y587" i="20"/>
  <c r="Y588" i="20"/>
  <c r="Y589" i="20"/>
  <c r="Y590" i="20"/>
  <c r="Y591" i="20"/>
  <c r="Y592" i="20"/>
  <c r="Y593" i="20"/>
  <c r="Y594" i="20"/>
  <c r="Y611" i="20"/>
  <c r="Y612" i="20"/>
  <c r="Y613" i="20"/>
  <c r="Y614" i="20"/>
  <c r="Y615" i="20"/>
  <c r="Y616" i="20"/>
  <c r="Y617" i="20"/>
  <c r="Y618" i="20"/>
  <c r="Y619" i="20"/>
  <c r="Y620" i="20"/>
  <c r="Y621" i="20"/>
  <c r="Y622" i="20"/>
  <c r="Y623" i="20"/>
  <c r="Y624" i="20"/>
  <c r="Y625" i="20"/>
  <c r="Y626" i="20"/>
  <c r="Y643" i="20"/>
  <c r="Y644" i="20"/>
  <c r="Y645" i="20"/>
  <c r="Y646" i="20"/>
  <c r="Y647" i="20"/>
  <c r="Y648" i="20"/>
  <c r="Y649" i="20"/>
  <c r="Y650" i="20"/>
  <c r="Y651" i="20"/>
  <c r="Y652" i="20"/>
  <c r="Y653" i="20"/>
  <c r="Y654" i="20"/>
  <c r="Y655" i="20"/>
  <c r="Y656" i="20"/>
  <c r="Y657" i="20"/>
  <c r="Y673" i="20"/>
  <c r="Y674" i="20"/>
  <c r="Y675" i="20"/>
  <c r="Y676" i="20"/>
  <c r="Y677" i="20"/>
  <c r="Y678" i="20"/>
  <c r="Y679" i="20"/>
  <c r="Y680" i="20"/>
  <c r="Y681" i="20"/>
  <c r="Y682" i="20"/>
  <c r="Y683" i="20"/>
  <c r="Y684" i="20"/>
  <c r="Y685" i="20"/>
  <c r="Y686" i="20"/>
  <c r="Y701" i="20"/>
  <c r="Y702" i="20"/>
  <c r="Y703" i="20"/>
  <c r="Y704" i="20"/>
  <c r="Y705" i="20"/>
  <c r="Y706" i="20"/>
  <c r="Y707" i="20"/>
  <c r="Y708" i="20"/>
  <c r="Y709" i="20"/>
  <c r="Y710" i="20"/>
  <c r="Y711" i="20"/>
  <c r="Y712" i="20"/>
  <c r="Y713" i="20"/>
  <c r="Y714" i="20"/>
  <c r="Y715" i="20"/>
  <c r="Y731" i="20"/>
  <c r="Y732" i="20"/>
  <c r="Y733" i="20"/>
  <c r="Y734" i="20"/>
  <c r="Y735" i="20"/>
  <c r="Y736" i="20"/>
  <c r="Y737" i="20"/>
  <c r="Y738" i="20"/>
  <c r="Y739" i="20"/>
  <c r="Y740" i="20"/>
  <c r="Y741" i="20"/>
  <c r="Y742" i="20"/>
  <c r="Y743" i="20"/>
  <c r="Y744" i="20"/>
  <c r="Y745" i="20"/>
  <c r="Y761" i="20"/>
  <c r="Y762" i="20"/>
  <c r="Y763" i="20"/>
  <c r="Y764" i="20"/>
  <c r="Y765" i="20"/>
  <c r="Y766" i="20"/>
  <c r="Y767" i="20"/>
  <c r="Y768" i="20"/>
  <c r="Y769" i="20"/>
  <c r="Y770" i="20"/>
  <c r="Y771" i="20"/>
  <c r="Y772" i="20"/>
  <c r="Y773" i="20"/>
  <c r="Y787" i="20"/>
  <c r="Y788" i="20"/>
  <c r="Y789" i="20"/>
  <c r="Y790" i="20"/>
  <c r="Y791" i="20"/>
  <c r="Y792" i="20"/>
  <c r="Y793" i="20"/>
  <c r="Y794" i="20"/>
  <c r="Y795" i="20"/>
  <c r="Y796" i="20"/>
  <c r="Y797" i="20"/>
  <c r="Y798" i="20"/>
  <c r="Y799" i="20"/>
  <c r="Y813" i="20"/>
  <c r="Y814" i="20"/>
  <c r="Y815" i="20"/>
  <c r="Y816" i="20"/>
  <c r="Y817" i="20"/>
  <c r="Y818" i="20"/>
  <c r="Y819" i="20"/>
  <c r="Y820" i="20"/>
  <c r="Y821" i="20"/>
  <c r="Y822" i="20"/>
  <c r="Y823" i="20"/>
  <c r="Y824" i="20"/>
  <c r="Y825" i="20"/>
  <c r="Y826" i="20"/>
  <c r="Y841" i="20"/>
  <c r="Y842" i="20"/>
  <c r="Y843" i="20"/>
  <c r="Y844" i="20"/>
  <c r="Y845" i="20"/>
  <c r="Y846" i="20"/>
  <c r="Y847" i="20"/>
  <c r="Y848" i="20"/>
  <c r="Y849" i="20"/>
  <c r="Y850" i="20"/>
  <c r="Y851" i="20"/>
  <c r="Y852" i="20"/>
  <c r="Y853" i="20"/>
  <c r="Y854" i="20"/>
  <c r="Y855" i="20"/>
  <c r="Y871" i="20"/>
  <c r="Y872" i="20"/>
  <c r="Y873" i="20"/>
  <c r="Y874" i="20"/>
  <c r="Y875" i="20"/>
  <c r="Y876" i="20"/>
  <c r="Y877" i="20"/>
  <c r="Y878" i="20"/>
  <c r="Y879" i="20"/>
  <c r="Y880" i="20"/>
  <c r="Y881" i="20"/>
  <c r="Y882" i="20"/>
  <c r="Y883" i="20"/>
  <c r="Y884" i="20"/>
  <c r="Y899" i="20"/>
  <c r="Y900" i="20"/>
  <c r="Y901" i="20"/>
  <c r="Y902" i="20"/>
  <c r="Y903" i="20"/>
  <c r="Y904" i="20"/>
  <c r="Y905" i="20"/>
  <c r="Y906" i="20"/>
  <c r="Y907" i="20"/>
  <c r="Y908" i="20"/>
  <c r="Y909" i="20"/>
  <c r="Y910" i="20"/>
  <c r="Y911" i="20"/>
  <c r="Y912" i="20"/>
  <c r="Y913" i="20"/>
  <c r="Y914" i="20"/>
  <c r="Y931" i="20"/>
  <c r="Y932" i="20"/>
  <c r="Y933" i="20"/>
  <c r="Y934" i="20"/>
  <c r="Y935" i="20"/>
  <c r="Y936" i="20"/>
  <c r="Y937" i="20"/>
  <c r="Y938" i="20"/>
  <c r="Y939" i="20"/>
  <c r="Y940" i="20"/>
  <c r="Y941" i="20"/>
  <c r="Y942" i="20"/>
  <c r="Y943" i="20"/>
  <c r="Y944" i="20"/>
  <c r="Y945" i="20"/>
  <c r="Y946" i="20"/>
  <c r="Y963" i="20"/>
  <c r="Y964" i="20"/>
  <c r="Y965" i="20"/>
  <c r="Y966" i="20"/>
  <c r="Y967" i="20"/>
  <c r="Y968" i="20"/>
  <c r="Y969" i="20"/>
  <c r="Y970" i="20"/>
  <c r="Y971" i="20"/>
  <c r="Y972" i="20"/>
  <c r="Y973" i="20"/>
  <c r="Y974" i="20"/>
  <c r="Y975" i="20"/>
  <c r="Y976" i="20"/>
  <c r="Y977" i="20"/>
  <c r="Y978" i="20"/>
  <c r="Y995" i="20"/>
  <c r="Y996" i="20"/>
  <c r="Y997" i="20"/>
  <c r="Y998" i="20"/>
  <c r="Y999" i="20"/>
  <c r="Y1000" i="20"/>
  <c r="Y1001" i="20"/>
  <c r="Y1002" i="20"/>
  <c r="Y1003" i="20"/>
  <c r="Y1004" i="20"/>
  <c r="Y1005" i="20"/>
  <c r="Y1006" i="20"/>
  <c r="Y1007" i="20"/>
  <c r="Y1008" i="20"/>
  <c r="Y1009" i="20"/>
  <c r="Y1010" i="20"/>
  <c r="Y1027" i="20"/>
  <c r="Y1028" i="20"/>
  <c r="Y1029" i="20"/>
  <c r="Y1030" i="20"/>
  <c r="Y1031" i="20"/>
  <c r="Y1032" i="20"/>
  <c r="Y1033" i="20"/>
  <c r="Y1034" i="20"/>
  <c r="Y1035" i="20"/>
  <c r="Y1036" i="20"/>
  <c r="Y1037" i="20"/>
  <c r="Y1038" i="20"/>
  <c r="Y1039" i="20"/>
  <c r="Y1040" i="20"/>
  <c r="Y1041" i="20"/>
  <c r="Y1042" i="20"/>
  <c r="Y1059" i="20"/>
  <c r="Y1060" i="20"/>
  <c r="Y1061" i="20"/>
  <c r="Y1062" i="20"/>
  <c r="Y1071" i="20"/>
  <c r="Y1072" i="20"/>
  <c r="Y1073" i="20"/>
  <c r="Y1074" i="20"/>
  <c r="Y1083" i="20"/>
  <c r="Y1084" i="20"/>
  <c r="Y1089" i="20"/>
  <c r="Y1092" i="20"/>
  <c r="Y1093" i="20"/>
  <c r="Y1094" i="20"/>
  <c r="Y1095" i="20"/>
  <c r="Y1096" i="20"/>
  <c r="Y1097" i="20"/>
  <c r="Y1098" i="20"/>
  <c r="Y1099" i="20"/>
  <c r="Y1100" i="20"/>
  <c r="Y1101" i="20"/>
  <c r="Y1102" i="20"/>
  <c r="Y1103" i="20"/>
  <c r="Y1104" i="20"/>
  <c r="Y1105" i="20"/>
  <c r="Y1106" i="20"/>
  <c r="Y1107" i="20"/>
  <c r="Y1124" i="20"/>
  <c r="Y1125" i="20"/>
  <c r="Y1126" i="20"/>
  <c r="Y1127" i="20"/>
  <c r="Y1128" i="20"/>
  <c r="Y1129" i="20"/>
  <c r="Y1130" i="20"/>
  <c r="Y1131" i="20"/>
  <c r="Y1132" i="20"/>
  <c r="Y1133" i="20"/>
  <c r="Y1134" i="20"/>
  <c r="Y1135" i="20"/>
  <c r="Y1136" i="20"/>
  <c r="Y1137" i="20"/>
  <c r="Y1138" i="20"/>
  <c r="Y1139" i="20"/>
  <c r="Y1156" i="20"/>
  <c r="Y1157" i="20"/>
  <c r="Y1158" i="20"/>
  <c r="Y1159" i="20"/>
  <c r="Y1160" i="20"/>
  <c r="Y1161" i="20"/>
  <c r="Y1162" i="20"/>
  <c r="Y1163" i="20"/>
  <c r="Y1164" i="20"/>
  <c r="Y1165" i="20"/>
  <c r="Y1166" i="20"/>
  <c r="Y1167" i="20"/>
  <c r="Y1168" i="20"/>
  <c r="Y1169" i="20"/>
  <c r="Y1170" i="20"/>
  <c r="Y1171" i="20"/>
  <c r="Y1188" i="20"/>
  <c r="Y1189" i="20"/>
  <c r="Y1190" i="20"/>
  <c r="Y1191" i="20"/>
  <c r="Y1192" i="20"/>
  <c r="Y1193" i="20"/>
  <c r="Y1194" i="20"/>
  <c r="Y1195" i="20"/>
  <c r="Y1196" i="20"/>
  <c r="Y1197" i="20"/>
  <c r="Y1198" i="20"/>
  <c r="Y1199" i="20"/>
  <c r="Y1200" i="20"/>
  <c r="Y1214" i="20"/>
  <c r="Y1215" i="20"/>
  <c r="Y1216" i="20"/>
  <c r="Y1217" i="20"/>
  <c r="Y1218" i="20"/>
  <c r="Y1219" i="20"/>
  <c r="Y1220" i="20"/>
  <c r="Y1221" i="20"/>
  <c r="Y1222" i="20"/>
  <c r="Y1223" i="20"/>
  <c r="Y1224" i="20"/>
  <c r="Y1225" i="20"/>
  <c r="Y1226" i="20"/>
  <c r="Y1227" i="20"/>
  <c r="Y1228" i="20"/>
  <c r="Y1244" i="20"/>
  <c r="Y1245" i="20"/>
  <c r="Y1246" i="20"/>
  <c r="Y1247" i="20"/>
  <c r="Y1248" i="20"/>
  <c r="Y1249" i="20"/>
  <c r="Y1250" i="20"/>
  <c r="Y1251" i="20"/>
  <c r="Y1252" i="20"/>
  <c r="Y1253" i="20"/>
  <c r="Y1254" i="20"/>
  <c r="Y1255" i="20"/>
  <c r="Y1256" i="20"/>
  <c r="Y1257" i="20"/>
  <c r="Y1258" i="20"/>
  <c r="Y1274" i="20"/>
  <c r="Y1275" i="20"/>
  <c r="Y1276" i="20"/>
  <c r="Y1277" i="20"/>
  <c r="Y1278" i="20"/>
  <c r="Y1279" i="20"/>
  <c r="Y1280" i="20"/>
  <c r="Y1281" i="20"/>
  <c r="Y1282" i="20"/>
  <c r="Y1283" i="20"/>
  <c r="Y1284" i="20"/>
  <c r="Y1285" i="20"/>
  <c r="Y1286" i="20"/>
  <c r="Y1287" i="20"/>
  <c r="Y1288" i="20"/>
  <c r="Y1304" i="20"/>
  <c r="Y1305" i="20"/>
  <c r="Y1306" i="20"/>
  <c r="Y1307" i="20"/>
  <c r="Y1308" i="20"/>
  <c r="Y1309" i="20"/>
  <c r="Y1310" i="20"/>
  <c r="Y1311" i="20"/>
  <c r="Y1312" i="20"/>
  <c r="Y1313" i="20"/>
  <c r="Y1314" i="20"/>
  <c r="Y1315" i="20"/>
  <c r="Y1316" i="20"/>
  <c r="Y1317" i="20"/>
  <c r="Y1318" i="20"/>
  <c r="Y1334" i="20"/>
  <c r="Y1335" i="20"/>
  <c r="Y1336" i="20"/>
  <c r="Y1337" i="20"/>
  <c r="Y1338" i="20"/>
  <c r="Y1339" i="20"/>
  <c r="Y1340" i="20"/>
  <c r="Y1341" i="20"/>
  <c r="Y1342" i="20"/>
  <c r="Y1343" i="20"/>
  <c r="Y1344" i="20"/>
  <c r="Y1345" i="20"/>
  <c r="Y1346" i="20"/>
  <c r="Y1360" i="20"/>
  <c r="Y1361" i="20"/>
  <c r="Y1362" i="20"/>
  <c r="Y1363" i="20"/>
  <c r="Y1364" i="20"/>
  <c r="Y1365" i="20"/>
  <c r="Y1366" i="20"/>
  <c r="Y1367" i="20"/>
  <c r="Y1368" i="20"/>
  <c r="Y1369" i="20"/>
  <c r="Y1370" i="20"/>
  <c r="Y1371" i="20"/>
  <c r="Y1372" i="20"/>
  <c r="Y1386" i="20"/>
  <c r="Y1387" i="20"/>
  <c r="Y1388" i="20"/>
  <c r="Y1389" i="20"/>
  <c r="Y1390" i="20"/>
  <c r="Y1391" i="20"/>
  <c r="Y1392" i="20"/>
  <c r="Y1393" i="20"/>
  <c r="Y1394" i="20"/>
  <c r="Y1395" i="20"/>
  <c r="Y1396" i="20"/>
  <c r="Y1397" i="20"/>
  <c r="Y1398" i="20"/>
  <c r="Y1399" i="20"/>
  <c r="Y1414" i="20"/>
  <c r="Y1415" i="20"/>
  <c r="Y1416" i="20"/>
  <c r="Y1417" i="20"/>
  <c r="Y1418" i="20"/>
  <c r="Y1419" i="20"/>
  <c r="Y1420" i="20"/>
  <c r="Y1421" i="20"/>
  <c r="Y1422" i="20"/>
  <c r="Y1423" i="20"/>
  <c r="Y1424" i="20"/>
  <c r="Y1425" i="20"/>
  <c r="Y1426" i="20"/>
  <c r="Y1427" i="20"/>
  <c r="Y1428" i="20"/>
  <c r="Y1444" i="20"/>
  <c r="Y1445" i="20"/>
  <c r="Y1446" i="20"/>
  <c r="Y1447" i="20"/>
  <c r="Y1448" i="20"/>
  <c r="Y1449" i="20"/>
  <c r="Y1450" i="20"/>
  <c r="Y1451" i="20"/>
  <c r="Y1452" i="20"/>
  <c r="Y1453" i="20"/>
  <c r="Y1454" i="20"/>
  <c r="Y1455" i="20"/>
  <c r="Y1456" i="20"/>
  <c r="Y1457" i="20"/>
  <c r="Y1458" i="20"/>
  <c r="Y1459" i="20"/>
  <c r="Y1476" i="20"/>
  <c r="Y1477" i="20"/>
  <c r="Y1478" i="20"/>
  <c r="Y1479" i="20"/>
  <c r="Y1480" i="20"/>
  <c r="Y1481" i="20"/>
  <c r="Y1482" i="20"/>
  <c r="Y1483" i="20"/>
  <c r="Y1484" i="20"/>
  <c r="Y1485" i="20"/>
  <c r="Y1486" i="20"/>
  <c r="Y1487" i="20"/>
  <c r="Y1488" i="20"/>
  <c r="Y1489" i="20"/>
  <c r="Y1490" i="20"/>
  <c r="Y1491" i="20"/>
  <c r="Y1508" i="20"/>
  <c r="Y1509" i="20"/>
  <c r="Y1510" i="20"/>
  <c r="Y1511" i="20"/>
  <c r="Y1512" i="20"/>
  <c r="Y1513" i="20"/>
  <c r="Y1514" i="20"/>
  <c r="Y1515" i="20"/>
  <c r="Y1516" i="20"/>
  <c r="Y1517" i="20"/>
  <c r="Y1518" i="20"/>
  <c r="Y1519" i="20"/>
  <c r="Y1520" i="20"/>
  <c r="Y1521" i="20"/>
  <c r="Y1522" i="20"/>
  <c r="Y1523" i="20"/>
  <c r="Y1540" i="20"/>
  <c r="Y1541" i="20"/>
  <c r="Y1542" i="20"/>
  <c r="Y1543" i="20"/>
  <c r="Y1544" i="20"/>
  <c r="Y1545" i="20"/>
  <c r="Y1546" i="20"/>
  <c r="Y1547" i="20"/>
  <c r="Y1548" i="20"/>
  <c r="Y1549" i="20"/>
  <c r="Y1550" i="20"/>
  <c r="Y1551" i="20"/>
  <c r="Y1552" i="20"/>
  <c r="Y1553" i="20"/>
  <c r="Y1554" i="20"/>
  <c r="Y1555" i="20"/>
  <c r="Y1572" i="20"/>
  <c r="Y1573" i="20"/>
  <c r="Y1574" i="20"/>
  <c r="Y1575" i="20"/>
  <c r="Y1576" i="20"/>
  <c r="Y1577" i="20"/>
  <c r="Y1578" i="20"/>
  <c r="Y1579" i="20"/>
  <c r="Y1580" i="20"/>
  <c r="Y1581" i="20"/>
  <c r="Y1582" i="20"/>
  <c r="Y1583" i="20"/>
  <c r="Y1584" i="20"/>
  <c r="Y1585" i="20"/>
  <c r="Y1586" i="20"/>
  <c r="Y1587" i="20"/>
  <c r="Y1604" i="20"/>
  <c r="Y1605" i="20"/>
  <c r="Y1606" i="20"/>
  <c r="Y1607" i="20"/>
  <c r="Y1616" i="20"/>
  <c r="Y1617" i="20"/>
  <c r="Y1618" i="20"/>
  <c r="Y1619" i="20"/>
  <c r="Y1628" i="20"/>
  <c r="Y1629" i="20"/>
  <c r="Y1634" i="20"/>
  <c r="Y1637" i="20"/>
  <c r="Y1638" i="20"/>
  <c r="Y1639" i="20"/>
  <c r="Y1640" i="20"/>
  <c r="Y1641" i="20"/>
  <c r="Y1642" i="20"/>
  <c r="Y1643" i="20"/>
  <c r="Y1644" i="20"/>
  <c r="Y1645" i="20"/>
  <c r="Y1646" i="20"/>
  <c r="Y1647" i="20"/>
  <c r="Y1648" i="20"/>
  <c r="Y1649" i="20"/>
  <c r="Y1650" i="20"/>
  <c r="Y1651" i="20"/>
  <c r="Y1652" i="20"/>
  <c r="Y1669" i="20"/>
  <c r="Y1670" i="20"/>
  <c r="Y1671" i="20"/>
  <c r="Y1672" i="20"/>
  <c r="Y1673" i="20"/>
  <c r="Y1674" i="20"/>
  <c r="Y1675" i="20"/>
  <c r="Y1676" i="20"/>
  <c r="Y1677" i="20"/>
  <c r="Y1678" i="20"/>
  <c r="Y1679" i="20"/>
  <c r="Y1680" i="20"/>
  <c r="Y1681" i="20"/>
  <c r="Y1682" i="20"/>
  <c r="Y1683" i="20"/>
  <c r="Y1684" i="20"/>
  <c r="Y1701" i="20"/>
  <c r="Y1702" i="20"/>
  <c r="Y1703" i="20"/>
  <c r="Y1704" i="20"/>
  <c r="Y1705" i="20"/>
  <c r="Y1706" i="20"/>
  <c r="Y1707" i="20"/>
  <c r="Y1708" i="20"/>
  <c r="Y1709" i="20"/>
  <c r="Y1710" i="20"/>
  <c r="Y1711" i="20"/>
  <c r="Y1712" i="20"/>
  <c r="Y1713" i="20"/>
  <c r="Y1714" i="20"/>
  <c r="Y1715" i="20"/>
  <c r="Y1716" i="20"/>
  <c r="Y1733" i="20"/>
  <c r="Y1734" i="20"/>
  <c r="Y1735" i="20"/>
  <c r="Y1736" i="20"/>
  <c r="Y1737" i="20"/>
  <c r="Y1738" i="20"/>
  <c r="Y1739" i="20"/>
  <c r="Y1740" i="20"/>
  <c r="Y1741" i="20"/>
  <c r="Y1742" i="20"/>
  <c r="Y1743" i="20"/>
  <c r="Y1744" i="20"/>
  <c r="Y1745" i="20"/>
  <c r="Y1746" i="20"/>
  <c r="Y1747" i="20"/>
  <c r="Y1763" i="20"/>
  <c r="Y1764" i="20"/>
  <c r="Y1765" i="20"/>
  <c r="Y1766" i="20"/>
  <c r="Y1767" i="20"/>
  <c r="Y1768" i="20"/>
  <c r="Y1769" i="20"/>
  <c r="Y1770" i="20"/>
  <c r="Y1771" i="20"/>
  <c r="Y1772" i="20"/>
  <c r="Y1773" i="20"/>
  <c r="Y1774" i="20"/>
  <c r="Y1775" i="20"/>
  <c r="Y1776" i="20"/>
  <c r="Y1791" i="20"/>
  <c r="Y1792" i="20"/>
  <c r="Y1793" i="20"/>
  <c r="Y1794" i="20"/>
  <c r="Y1795" i="20"/>
  <c r="Y1796" i="20"/>
  <c r="Y1797" i="20"/>
  <c r="Y1798" i="20"/>
  <c r="Y1799" i="20"/>
  <c r="Y1800" i="20"/>
  <c r="Y1801" i="20"/>
  <c r="Y1802" i="20"/>
  <c r="Y1803" i="20"/>
  <c r="Y1804" i="20"/>
  <c r="Y1819" i="20"/>
  <c r="Y1820" i="20"/>
  <c r="Y1821" i="20"/>
  <c r="Y1822" i="20"/>
  <c r="Y1823" i="20"/>
  <c r="Y1824" i="20"/>
  <c r="Y1825" i="20"/>
  <c r="Y1826" i="20"/>
  <c r="Y1827" i="20"/>
  <c r="Y1828" i="20"/>
  <c r="Y1829" i="20"/>
  <c r="Y1830" i="20"/>
  <c r="Y1831" i="20"/>
  <c r="Y1832" i="20"/>
  <c r="Y1847" i="20"/>
  <c r="Y1848" i="20"/>
  <c r="Y1849" i="20"/>
  <c r="Y1850" i="20"/>
  <c r="Y1851" i="20"/>
  <c r="Y1852" i="20"/>
  <c r="Y1853" i="20"/>
  <c r="Y1854" i="20"/>
  <c r="Y1855" i="20"/>
  <c r="Y1856" i="20"/>
  <c r="Y1857" i="20"/>
  <c r="Y1858" i="20"/>
  <c r="Y1859" i="20"/>
  <c r="Y1860" i="20"/>
  <c r="Y1875" i="20"/>
  <c r="Y1876" i="20"/>
  <c r="Y1877" i="20"/>
  <c r="Y1878" i="20"/>
  <c r="Y1879" i="20"/>
  <c r="Y1880" i="20"/>
  <c r="Y1881" i="20"/>
  <c r="Y1882" i="20"/>
  <c r="Y1883" i="20"/>
  <c r="Y1884" i="20"/>
  <c r="Y1885" i="20"/>
  <c r="Y1886" i="20"/>
  <c r="Y1887" i="20"/>
  <c r="Y1901" i="20"/>
  <c r="Y1902" i="20"/>
  <c r="Y1903" i="20"/>
  <c r="Y1904" i="20"/>
  <c r="Y1905" i="20"/>
  <c r="Y1906" i="20"/>
  <c r="Y1907" i="20"/>
  <c r="Y1908" i="20"/>
  <c r="Y1909" i="20"/>
  <c r="Y1910" i="20"/>
  <c r="Y1911" i="20"/>
  <c r="Y1912" i="20"/>
  <c r="Y1913" i="20"/>
  <c r="Y1914" i="20"/>
  <c r="Y1929" i="20"/>
  <c r="Y1930" i="20"/>
  <c r="Y1931" i="20"/>
  <c r="Y1932" i="20"/>
  <c r="Y1933" i="20"/>
  <c r="Y1934" i="20"/>
  <c r="Y1935" i="20"/>
  <c r="Y1936" i="20"/>
  <c r="Y1937" i="20"/>
  <c r="Y1938" i="20"/>
  <c r="Y1939" i="20"/>
  <c r="Y1940" i="20"/>
  <c r="Y1941" i="20"/>
  <c r="Y1942" i="20"/>
  <c r="Y1957" i="20"/>
  <c r="Y1958" i="20"/>
  <c r="Y1959" i="20"/>
  <c r="Y1960" i="20"/>
  <c r="Y1961" i="20"/>
  <c r="Y1962" i="20"/>
  <c r="Y1963" i="20"/>
  <c r="Y1964" i="20"/>
  <c r="Y1965" i="20"/>
  <c r="Y1966" i="20"/>
  <c r="Y1967" i="20"/>
  <c r="Y1968" i="20"/>
  <c r="Y1969" i="20"/>
  <c r="Y1970" i="20"/>
  <c r="Y1971" i="20"/>
  <c r="Y1972" i="20"/>
  <c r="Y1989" i="20"/>
  <c r="Y1990" i="20"/>
  <c r="Y1991" i="20"/>
  <c r="Y1992" i="20"/>
  <c r="Y1993" i="20"/>
  <c r="Y1994" i="20"/>
  <c r="Y1995" i="20"/>
  <c r="Y1996" i="20"/>
  <c r="Y1997" i="20"/>
  <c r="Y1998" i="20"/>
  <c r="Y1999" i="20"/>
  <c r="Y2000" i="20"/>
  <c r="Y2001" i="20"/>
  <c r="Y2002" i="20"/>
  <c r="Y2003" i="20"/>
  <c r="Y2004" i="20"/>
  <c r="Y2021" i="20"/>
  <c r="Y2022" i="20"/>
  <c r="Y2023" i="20"/>
  <c r="Y2024" i="20"/>
  <c r="Y2025" i="20"/>
  <c r="Y2026" i="20"/>
  <c r="Y2027" i="20"/>
  <c r="Y2028" i="20"/>
  <c r="Y2029" i="20"/>
  <c r="Y2030" i="20"/>
  <c r="Y2031" i="20"/>
  <c r="Y2032" i="20"/>
  <c r="Y2033" i="20"/>
  <c r="Y2034" i="20"/>
  <c r="Y2035" i="20"/>
  <c r="Y2036" i="20"/>
  <c r="Y2053" i="20"/>
  <c r="Y2054" i="20"/>
  <c r="Y2055" i="20"/>
  <c r="Y2056" i="20"/>
  <c r="Y2057" i="20"/>
  <c r="Y2058" i="20"/>
  <c r="Y2059" i="20"/>
  <c r="Y2060" i="20"/>
  <c r="Y2061" i="20"/>
  <c r="Y2062" i="20"/>
  <c r="Y2063" i="20"/>
  <c r="Y2064" i="20"/>
  <c r="Y2065" i="20"/>
  <c r="Y2066" i="20"/>
  <c r="Y2067" i="20"/>
  <c r="Y2068" i="20"/>
  <c r="Y2085" i="20"/>
  <c r="Y2086" i="20"/>
  <c r="Y2087" i="20"/>
  <c r="Y2088" i="20"/>
  <c r="Y2089" i="20"/>
  <c r="Y2090" i="20"/>
  <c r="Y2091" i="20"/>
  <c r="Y2092" i="20"/>
  <c r="Y2093" i="20"/>
  <c r="Y2094" i="20"/>
  <c r="Y2095" i="20"/>
  <c r="Y2096" i="20"/>
  <c r="Y2097" i="20"/>
  <c r="Y2098" i="20"/>
  <c r="Y2099" i="20"/>
  <c r="Y2100" i="20"/>
  <c r="Y2117" i="20"/>
  <c r="Y2118" i="20"/>
  <c r="Y2119" i="20"/>
  <c r="Y2120" i="20"/>
  <c r="Y2121" i="20"/>
  <c r="Y2122" i="20"/>
  <c r="Y2123" i="20"/>
  <c r="Y2124" i="20"/>
  <c r="Y2125" i="20"/>
  <c r="Y2126" i="20"/>
  <c r="Y2127" i="20"/>
  <c r="Y2128" i="20"/>
  <c r="Y2129" i="20"/>
  <c r="Y2130" i="20"/>
  <c r="Y2131" i="20"/>
  <c r="Y2132" i="20"/>
  <c r="Y2149" i="20"/>
  <c r="Y2150" i="20"/>
  <c r="Y2151" i="20"/>
  <c r="Y2152" i="20"/>
  <c r="Y2161" i="20"/>
  <c r="Y2162" i="20"/>
  <c r="Y2163" i="20"/>
  <c r="Y2164" i="20"/>
  <c r="Y2173" i="20"/>
  <c r="Y2174" i="20"/>
  <c r="Y2179" i="20"/>
  <c r="Y2182" i="20"/>
  <c r="Y2183" i="20"/>
  <c r="Y2184" i="20"/>
  <c r="Y2185" i="20"/>
  <c r="Y2186" i="20"/>
  <c r="Y2187" i="20"/>
  <c r="Y2188" i="20"/>
  <c r="Y2189" i="20"/>
  <c r="Y2190" i="20"/>
  <c r="Y2191" i="20"/>
  <c r="Y2192" i="20"/>
  <c r="Y2193" i="20"/>
  <c r="Y2194" i="20"/>
  <c r="Y2195" i="20"/>
  <c r="Y2196" i="20"/>
  <c r="Y2197" i="20"/>
  <c r="Y2214" i="20"/>
  <c r="Y2215" i="20"/>
  <c r="Y2216" i="20"/>
  <c r="Y2217" i="20"/>
  <c r="Y2218" i="20"/>
  <c r="Y2219" i="20"/>
  <c r="Y2220" i="20"/>
  <c r="Y2221" i="20"/>
  <c r="Y2222" i="20"/>
  <c r="Y2223" i="20"/>
  <c r="Y2224" i="20"/>
  <c r="Y2225" i="20"/>
  <c r="Y2226" i="20"/>
  <c r="Y2227" i="20"/>
  <c r="Y2228" i="20"/>
  <c r="Y2229" i="20"/>
  <c r="Y2246" i="20"/>
  <c r="Y2247" i="20"/>
  <c r="Y2248" i="20"/>
  <c r="Y2249" i="20"/>
  <c r="Y2250" i="20"/>
  <c r="Y2251" i="20"/>
  <c r="Y2252" i="20"/>
  <c r="Y2253" i="20"/>
  <c r="Y2254" i="20"/>
  <c r="Y2255" i="20"/>
  <c r="Y2256" i="20"/>
  <c r="Y2257" i="20"/>
  <c r="Y2258" i="20"/>
  <c r="Y2259" i="20"/>
  <c r="Y2260" i="20"/>
  <c r="Y2261" i="20"/>
  <c r="Y2278" i="20"/>
  <c r="Y2279" i="20"/>
  <c r="Y2280" i="20"/>
  <c r="Y2281" i="20"/>
  <c r="Y2282" i="20"/>
  <c r="Y2283" i="20"/>
  <c r="Y2284" i="20"/>
  <c r="Y2285" i="20"/>
  <c r="Y2286" i="20"/>
  <c r="Y2287" i="20"/>
  <c r="Y2288" i="20"/>
  <c r="Y2289" i="20"/>
  <c r="Y2290" i="20"/>
  <c r="Y2291" i="20"/>
  <c r="Y2292" i="20"/>
  <c r="Y2308" i="20"/>
  <c r="Y2309" i="20"/>
  <c r="Y2310" i="20"/>
  <c r="Y2311" i="20"/>
  <c r="Y2312" i="20"/>
  <c r="Y2313" i="20"/>
  <c r="Y2314" i="20"/>
  <c r="Y2315" i="20"/>
  <c r="Y2316" i="20"/>
  <c r="Y2317" i="20"/>
  <c r="Y2318" i="20"/>
  <c r="Y2319" i="20"/>
  <c r="Y2320" i="20"/>
  <c r="Y2321" i="20"/>
  <c r="Y2336" i="20"/>
  <c r="Y2337" i="20"/>
  <c r="Y2338" i="20"/>
  <c r="Y2339" i="20"/>
  <c r="Y2340" i="20"/>
  <c r="Y2341" i="20"/>
  <c r="Y2342" i="20"/>
  <c r="Y2343" i="20"/>
  <c r="Y2344" i="20"/>
  <c r="Y2345" i="20"/>
  <c r="Y2346" i="20"/>
  <c r="Y2347" i="20"/>
  <c r="Y2348" i="20"/>
  <c r="Y2349" i="20"/>
  <c r="Y2350" i="20"/>
  <c r="Y2366" i="20"/>
  <c r="Y2367" i="20"/>
  <c r="Y2368" i="20"/>
  <c r="Y2369" i="20"/>
  <c r="Y2370" i="20"/>
  <c r="Y2371" i="20"/>
  <c r="Y2372" i="20"/>
  <c r="Y2373" i="20"/>
  <c r="Y2374" i="20"/>
  <c r="Y2375" i="20"/>
  <c r="Y2376" i="20"/>
  <c r="Y2377" i="20"/>
  <c r="Y2378" i="20"/>
  <c r="Y2379" i="20"/>
  <c r="Y2380" i="20"/>
  <c r="Y2396" i="20"/>
  <c r="Y2397" i="20"/>
  <c r="Y2398" i="20"/>
  <c r="Y2399" i="20"/>
  <c r="Y2400" i="20"/>
  <c r="Y2401" i="20"/>
  <c r="Y2402" i="20"/>
  <c r="Y2403" i="20"/>
  <c r="Y2404" i="20"/>
  <c r="Y2405" i="20"/>
  <c r="Y2406" i="20"/>
  <c r="Y2407" i="20"/>
  <c r="Y2408" i="20"/>
  <c r="Y2422" i="20"/>
  <c r="Y2423" i="20"/>
  <c r="Y2424" i="20"/>
  <c r="Y2425" i="20"/>
  <c r="Y2426" i="20"/>
  <c r="Y2427" i="20"/>
  <c r="Y2428" i="20"/>
  <c r="Y2429" i="20"/>
  <c r="Y2430" i="20"/>
  <c r="Y2431" i="20"/>
  <c r="Y2432" i="20"/>
  <c r="Y2433" i="20"/>
  <c r="Y2434" i="20"/>
  <c r="Y2448" i="20"/>
  <c r="Y2449" i="20"/>
  <c r="Y2450" i="20"/>
  <c r="Y2451" i="20"/>
  <c r="Y2452" i="20"/>
  <c r="Y2453" i="20"/>
  <c r="Y2454" i="20"/>
  <c r="Y2455" i="20"/>
  <c r="Y2456" i="20"/>
  <c r="Y2457" i="20"/>
  <c r="Y2458" i="20"/>
  <c r="Y2459" i="20"/>
  <c r="Y2460" i="20"/>
  <c r="Y2461" i="20"/>
  <c r="Y2476" i="20"/>
  <c r="Y2477" i="20"/>
  <c r="Y2478" i="20"/>
  <c r="Y2479" i="20"/>
  <c r="Y2480" i="20"/>
  <c r="Y2481" i="20"/>
  <c r="Y2482" i="20"/>
  <c r="Y2483" i="20"/>
  <c r="Y2484" i="20"/>
  <c r="Y2485" i="20"/>
  <c r="Y2486" i="20"/>
  <c r="Y2487" i="20"/>
  <c r="Y2488" i="20"/>
  <c r="Y2489" i="20"/>
  <c r="Y2504" i="20"/>
  <c r="Y2505" i="20"/>
  <c r="Y2506" i="20"/>
  <c r="Y2507" i="20"/>
  <c r="Y2508" i="20"/>
  <c r="Y2509" i="20"/>
  <c r="Y2510" i="20"/>
  <c r="Y2511" i="20"/>
  <c r="Y2512" i="20"/>
  <c r="Y2513" i="20"/>
  <c r="Y2514" i="20"/>
  <c r="Y2515" i="20"/>
  <c r="Y2516" i="20"/>
  <c r="Y2517" i="20"/>
  <c r="Y2518" i="20"/>
  <c r="Y2519" i="20"/>
  <c r="Y2536" i="20"/>
  <c r="Y2537" i="20"/>
  <c r="Y2538" i="20"/>
  <c r="Y2539" i="20"/>
  <c r="Y2540" i="20"/>
  <c r="Y2541" i="20"/>
  <c r="Y2542" i="20"/>
  <c r="Y2543" i="20"/>
  <c r="Y2544" i="20"/>
  <c r="Y2545" i="20"/>
  <c r="Y2546" i="20"/>
  <c r="Y2547" i="20"/>
  <c r="Y2548" i="20"/>
  <c r="Y2549" i="20"/>
  <c r="Y2550" i="20"/>
  <c r="Y2566" i="20"/>
  <c r="Y2567" i="20"/>
  <c r="Y2568" i="20"/>
  <c r="Y2569" i="20"/>
  <c r="Y2570" i="20"/>
  <c r="Y2571" i="20"/>
  <c r="Y2572" i="20"/>
  <c r="Y2573" i="20"/>
  <c r="Y2574" i="20"/>
  <c r="Y2575" i="20"/>
  <c r="Y2576" i="20"/>
  <c r="Y2577" i="20"/>
  <c r="Y2578" i="20"/>
  <c r="Y2579" i="20"/>
  <c r="Y2580" i="20"/>
  <c r="Y2581" i="20"/>
  <c r="Y2598" i="20"/>
  <c r="Y2599" i="20"/>
  <c r="Y2600" i="20"/>
  <c r="Y2601" i="20"/>
  <c r="Y2602" i="20"/>
  <c r="Y2603" i="20"/>
  <c r="Y2604" i="20"/>
  <c r="Y2605" i="20"/>
  <c r="Y2606" i="20"/>
  <c r="Y2607" i="20"/>
  <c r="Y2608" i="20"/>
  <c r="Y2609" i="20"/>
  <c r="Y2610" i="20"/>
  <c r="Y2611" i="20"/>
  <c r="Y2612" i="20"/>
  <c r="Y2613" i="20"/>
  <c r="Y2630" i="20"/>
  <c r="Y2631" i="20"/>
  <c r="Y2632" i="20"/>
  <c r="Y2633" i="20"/>
  <c r="Y2634" i="20"/>
  <c r="Y2635" i="20"/>
  <c r="Y2636" i="20"/>
  <c r="Y2637" i="20"/>
  <c r="Y2638" i="20"/>
  <c r="Y2639" i="20"/>
  <c r="Y2640" i="20"/>
  <c r="Y2641" i="20"/>
  <c r="Y2642" i="20"/>
  <c r="Y2643" i="20"/>
  <c r="Y2644" i="20"/>
  <c r="Y2645" i="20"/>
  <c r="Y2662" i="20"/>
  <c r="Y2663" i="20"/>
  <c r="Y2664" i="20"/>
  <c r="Y2665" i="20"/>
  <c r="Y2666" i="20"/>
  <c r="Y2667" i="20"/>
  <c r="Y2668" i="20"/>
  <c r="Y2669" i="20"/>
  <c r="Y2670" i="20"/>
  <c r="Y2671" i="20"/>
  <c r="Y2672" i="20"/>
  <c r="Y2673" i="20"/>
  <c r="Y2674" i="20"/>
  <c r="Y2675" i="20"/>
  <c r="Y2676" i="20"/>
  <c r="Y2677" i="20"/>
  <c r="Y2694" i="20"/>
  <c r="Y2695" i="20"/>
  <c r="Y2696" i="20"/>
  <c r="Y2697" i="20"/>
  <c r="Y2702" i="20"/>
  <c r="Y2703" i="20"/>
  <c r="Y2704" i="20"/>
  <c r="Y2705" i="20"/>
  <c r="Y2710" i="20"/>
  <c r="Y2711" i="20"/>
  <c r="Y2714" i="20"/>
  <c r="Y2716" i="20"/>
  <c r="Y2717" i="20"/>
  <c r="Y2718" i="20"/>
  <c r="Y2719" i="20"/>
  <c r="Y2720" i="20"/>
  <c r="Y2721" i="20"/>
  <c r="Y2722" i="20"/>
  <c r="Y2723" i="20"/>
  <c r="Y2724" i="20"/>
  <c r="Y2725" i="20"/>
  <c r="Y2726" i="20"/>
  <c r="Y2727" i="20"/>
  <c r="Y2728" i="20"/>
  <c r="Y2729" i="20"/>
  <c r="Y2730" i="20"/>
  <c r="Y18" i="20"/>
  <c r="K34" i="11"/>
  <c r="K3" i="11"/>
  <c r="K35" i="11"/>
  <c r="K4" i="11"/>
  <c r="K36" i="11"/>
  <c r="K5" i="11"/>
  <c r="K37" i="11"/>
  <c r="K6" i="11"/>
  <c r="K38" i="11"/>
  <c r="K7" i="11"/>
  <c r="K39" i="11"/>
  <c r="K8" i="11"/>
  <c r="K40" i="11"/>
  <c r="K9" i="11"/>
  <c r="K41" i="11"/>
  <c r="K10" i="11"/>
  <c r="K42" i="11"/>
  <c r="K11" i="11"/>
  <c r="K43" i="11"/>
  <c r="K12" i="11"/>
  <c r="K44" i="11"/>
  <c r="K13" i="11"/>
  <c r="K45" i="11"/>
  <c r="K14" i="11"/>
  <c r="K46" i="11"/>
  <c r="K15" i="11"/>
  <c r="K47" i="11"/>
  <c r="K16" i="11"/>
  <c r="K48" i="11"/>
  <c r="K17" i="11"/>
  <c r="K49" i="11"/>
  <c r="K18" i="11"/>
  <c r="K50" i="11"/>
  <c r="K19" i="11"/>
  <c r="K51" i="11"/>
  <c r="K20" i="11"/>
  <c r="K52" i="11"/>
  <c r="K21" i="11"/>
  <c r="K53" i="11"/>
  <c r="K22" i="11"/>
  <c r="K54" i="11"/>
  <c r="K23" i="11"/>
  <c r="K55" i="11"/>
  <c r="K24" i="11"/>
  <c r="K56" i="11"/>
  <c r="K25" i="11"/>
  <c r="K57" i="11"/>
  <c r="K26" i="11"/>
  <c r="K58" i="11"/>
  <c r="K27" i="11"/>
  <c r="K59" i="11"/>
  <c r="K28" i="11"/>
  <c r="K60" i="11"/>
  <c r="K29" i="11"/>
  <c r="K61" i="11"/>
  <c r="K30" i="11"/>
  <c r="K62" i="11"/>
  <c r="K31" i="11"/>
  <c r="K63" i="11"/>
  <c r="K32" i="11"/>
  <c r="K64" i="11"/>
  <c r="K33" i="11"/>
  <c r="K65" i="11"/>
  <c r="K66" i="11"/>
  <c r="K98" i="11"/>
  <c r="K130" i="11"/>
  <c r="K67" i="11"/>
  <c r="K99" i="11"/>
  <c r="K131" i="11"/>
  <c r="K68" i="11"/>
  <c r="K100" i="11"/>
  <c r="K132" i="11"/>
  <c r="K69" i="11"/>
  <c r="K101" i="11"/>
  <c r="K133" i="11"/>
  <c r="K70" i="11"/>
  <c r="K102" i="11"/>
  <c r="K134" i="11"/>
  <c r="K71" i="11"/>
  <c r="K103" i="11"/>
  <c r="K135" i="11"/>
  <c r="K72" i="11"/>
  <c r="K104" i="11"/>
  <c r="K136" i="11"/>
  <c r="K73" i="11"/>
  <c r="K105" i="11"/>
  <c r="K137" i="11"/>
  <c r="K74" i="11"/>
  <c r="K106" i="11"/>
  <c r="K138" i="11"/>
  <c r="K75" i="11"/>
  <c r="K107" i="11"/>
  <c r="K139" i="11"/>
  <c r="K76" i="11"/>
  <c r="K108" i="11"/>
  <c r="K140" i="11"/>
  <c r="K77" i="11"/>
  <c r="K109" i="11"/>
  <c r="K141" i="11"/>
  <c r="K78" i="11"/>
  <c r="K110" i="11"/>
  <c r="K142" i="11"/>
  <c r="K79" i="11"/>
  <c r="K111" i="11"/>
  <c r="K143" i="11"/>
  <c r="K80" i="11"/>
  <c r="K112" i="11"/>
  <c r="K144" i="11"/>
  <c r="K81" i="11"/>
  <c r="K113" i="11"/>
  <c r="K145" i="11"/>
  <c r="K82" i="11"/>
  <c r="K114" i="11"/>
  <c r="K146" i="11"/>
  <c r="K83" i="11"/>
  <c r="K115" i="11"/>
  <c r="K147" i="11"/>
  <c r="K84" i="11"/>
  <c r="K116" i="11"/>
  <c r="K148" i="11"/>
  <c r="K85" i="11"/>
  <c r="K117" i="11"/>
  <c r="K149" i="11"/>
  <c r="K86" i="11"/>
  <c r="K118" i="11"/>
  <c r="K150" i="11"/>
  <c r="K87" i="11"/>
  <c r="K119" i="11"/>
  <c r="K151" i="11"/>
  <c r="K88" i="11"/>
  <c r="K120" i="11"/>
  <c r="K152" i="11"/>
  <c r="K89" i="11"/>
  <c r="K121" i="11"/>
  <c r="K153" i="11"/>
  <c r="K90" i="11"/>
  <c r="K122" i="11"/>
  <c r="K154" i="11"/>
  <c r="K91" i="11"/>
  <c r="K123" i="11"/>
  <c r="K155" i="11"/>
  <c r="K92" i="11"/>
  <c r="K124" i="11"/>
  <c r="K156" i="11"/>
  <c r="K93" i="11"/>
  <c r="K125" i="11"/>
  <c r="K157" i="11"/>
  <c r="K94" i="11"/>
  <c r="K126" i="11"/>
  <c r="K158" i="11"/>
  <c r="K95" i="11"/>
  <c r="K127" i="11"/>
  <c r="K159" i="11"/>
  <c r="K96" i="11"/>
  <c r="K128" i="11"/>
  <c r="K160" i="11"/>
  <c r="K97" i="11"/>
  <c r="K129" i="11"/>
  <c r="K161" i="11"/>
  <c r="K162" i="11"/>
  <c r="K194" i="11"/>
  <c r="K163" i="11"/>
  <c r="K195" i="11"/>
  <c r="K164" i="11"/>
  <c r="K196" i="11"/>
  <c r="K165" i="11"/>
  <c r="K197" i="11"/>
  <c r="K166" i="11"/>
  <c r="K198" i="11"/>
  <c r="K167" i="11"/>
  <c r="K199" i="11"/>
  <c r="K168" i="11"/>
  <c r="K200" i="11"/>
  <c r="K169" i="11"/>
  <c r="K201" i="11"/>
  <c r="K170" i="11"/>
  <c r="K202" i="11"/>
  <c r="K171" i="11"/>
  <c r="K203" i="11"/>
  <c r="K172" i="11"/>
  <c r="K204" i="11"/>
  <c r="K173" i="11"/>
  <c r="K205" i="11"/>
  <c r="K174" i="11"/>
  <c r="K206" i="11"/>
  <c r="K175" i="11"/>
  <c r="K207" i="11"/>
  <c r="K176" i="11"/>
  <c r="K208" i="11"/>
  <c r="K177" i="11"/>
  <c r="K209" i="11"/>
  <c r="K178" i="11"/>
  <c r="K210" i="11"/>
  <c r="K179" i="11"/>
  <c r="K211" i="11"/>
  <c r="K180" i="11"/>
  <c r="K212" i="11"/>
  <c r="K181" i="11"/>
  <c r="K213" i="11"/>
  <c r="K182" i="11"/>
  <c r="K214" i="11"/>
  <c r="K183" i="11"/>
  <c r="K215" i="11"/>
  <c r="K184" i="11"/>
  <c r="K216" i="11"/>
  <c r="K185" i="11"/>
  <c r="K217" i="11"/>
  <c r="K186" i="11"/>
  <c r="K218" i="11"/>
  <c r="K187" i="11"/>
  <c r="K219" i="11"/>
  <c r="K188" i="11"/>
  <c r="K220" i="11"/>
  <c r="K189" i="11"/>
  <c r="K221" i="11"/>
  <c r="K190" i="11"/>
  <c r="K222" i="11"/>
  <c r="K191" i="11"/>
  <c r="K223" i="11"/>
  <c r="K192" i="11"/>
  <c r="K224" i="11"/>
  <c r="K193" i="11"/>
  <c r="K225" i="11"/>
  <c r="K226" i="11"/>
  <c r="K258" i="11"/>
  <c r="K227" i="11"/>
  <c r="K259" i="11"/>
  <c r="K228" i="11"/>
  <c r="K260" i="11"/>
  <c r="K229" i="11"/>
  <c r="K261" i="11"/>
  <c r="K230" i="11"/>
  <c r="K262" i="11"/>
  <c r="K231" i="11"/>
  <c r="K263" i="11"/>
  <c r="K232" i="11"/>
  <c r="K264" i="11"/>
  <c r="K233" i="11"/>
  <c r="K265" i="11"/>
  <c r="K234" i="11"/>
  <c r="K266" i="11"/>
  <c r="K235" i="11"/>
  <c r="K267" i="11"/>
  <c r="K236" i="11"/>
  <c r="K268" i="11"/>
  <c r="K237" i="11"/>
  <c r="K269" i="11"/>
  <c r="K238" i="11"/>
  <c r="K270" i="11"/>
  <c r="K239" i="11"/>
  <c r="K271" i="11"/>
  <c r="K240" i="11"/>
  <c r="K272" i="11"/>
  <c r="K241" i="11"/>
  <c r="K273" i="11"/>
  <c r="K242" i="11"/>
  <c r="K274" i="11"/>
  <c r="K243" i="11"/>
  <c r="K275" i="11"/>
  <c r="K244" i="11"/>
  <c r="K276" i="11"/>
  <c r="K245" i="11"/>
  <c r="K277" i="11"/>
  <c r="K246" i="11"/>
  <c r="K278" i="11"/>
  <c r="K247" i="11"/>
  <c r="K279" i="11"/>
  <c r="K248" i="11"/>
  <c r="K280" i="11"/>
  <c r="K249" i="11"/>
  <c r="K281" i="11"/>
  <c r="K250" i="11"/>
  <c r="K282" i="11"/>
  <c r="K251" i="11"/>
  <c r="K283" i="11"/>
  <c r="K252" i="11"/>
  <c r="K284" i="11"/>
  <c r="K253" i="11"/>
  <c r="K285" i="11"/>
  <c r="K254" i="11"/>
  <c r="K286" i="11"/>
  <c r="K255" i="11"/>
  <c r="K287" i="11"/>
  <c r="K256" i="11"/>
  <c r="K288" i="11"/>
  <c r="K257" i="11"/>
  <c r="K289" i="11"/>
  <c r="K290" i="11"/>
  <c r="K322" i="11"/>
  <c r="K291" i="11"/>
  <c r="K323" i="11"/>
  <c r="K292" i="11"/>
  <c r="K324" i="11"/>
  <c r="K293" i="11"/>
  <c r="K325" i="11"/>
  <c r="K294" i="11"/>
  <c r="K326" i="11"/>
  <c r="K295" i="11"/>
  <c r="K327" i="11"/>
  <c r="K296" i="11"/>
  <c r="K328" i="11"/>
  <c r="K297" i="11"/>
  <c r="K329" i="11"/>
  <c r="K298" i="11"/>
  <c r="K330" i="11"/>
  <c r="K299" i="11"/>
  <c r="K331" i="11"/>
  <c r="K300" i="11"/>
  <c r="K332" i="11"/>
  <c r="K301" i="11"/>
  <c r="K333" i="11"/>
  <c r="K302" i="11"/>
  <c r="K334" i="11"/>
  <c r="K303" i="11"/>
  <c r="K335" i="11"/>
  <c r="K304" i="11"/>
  <c r="K336" i="11"/>
  <c r="K305" i="11"/>
  <c r="K337" i="11"/>
  <c r="K306" i="11"/>
  <c r="K338" i="11"/>
  <c r="K307" i="11"/>
  <c r="K339" i="11"/>
  <c r="K308" i="11"/>
  <c r="K340" i="11"/>
  <c r="K309" i="11"/>
  <c r="K341" i="11"/>
  <c r="K310" i="11"/>
  <c r="K342" i="11"/>
  <c r="K311" i="11"/>
  <c r="K343" i="11"/>
  <c r="K312" i="11"/>
  <c r="K344" i="11"/>
  <c r="K313" i="11"/>
  <c r="K345" i="11"/>
  <c r="K314" i="11"/>
  <c r="K346" i="11"/>
  <c r="K315" i="11"/>
  <c r="K347" i="11"/>
  <c r="K316" i="11"/>
  <c r="K348" i="11"/>
  <c r="K317" i="11"/>
  <c r="K349" i="11"/>
  <c r="K318" i="11"/>
  <c r="K350" i="11"/>
  <c r="K319" i="11"/>
  <c r="K351" i="11"/>
  <c r="K320" i="11"/>
  <c r="K352" i="11"/>
  <c r="K321" i="11"/>
  <c r="K353" i="11"/>
  <c r="K354" i="11"/>
  <c r="M354" i="11" s="1"/>
  <c r="K355" i="11"/>
  <c r="M355" i="11" s="1"/>
  <c r="K356" i="11"/>
  <c r="M356" i="11" s="1"/>
  <c r="K357" i="11"/>
  <c r="M357" i="11" s="1"/>
  <c r="K358" i="11"/>
  <c r="M358" i="11" s="1"/>
  <c r="K359" i="11"/>
  <c r="M359" i="11" s="1"/>
  <c r="K360" i="11"/>
  <c r="M360" i="11" s="1"/>
  <c r="K361" i="11"/>
  <c r="M361" i="11" s="1"/>
  <c r="K362" i="11"/>
  <c r="M362" i="11" s="1"/>
  <c r="K363" i="11"/>
  <c r="M363" i="11" s="1"/>
  <c r="K364" i="11"/>
  <c r="M364" i="11" s="1"/>
  <c r="K365" i="11"/>
  <c r="M365" i="11" s="1"/>
  <c r="K366" i="11"/>
  <c r="M366" i="11" s="1"/>
  <c r="K367" i="11"/>
  <c r="M367" i="11" s="1"/>
  <c r="K368" i="11"/>
  <c r="M368" i="11" s="1"/>
  <c r="K369" i="11"/>
  <c r="M369" i="11" s="1"/>
  <c r="K370" i="11"/>
  <c r="M370" i="11" s="1"/>
  <c r="K371" i="11"/>
  <c r="M371" i="11" s="1"/>
  <c r="K372" i="11"/>
  <c r="M372" i="11" s="1"/>
  <c r="K373" i="11"/>
  <c r="M373" i="11" s="1"/>
  <c r="K374" i="11"/>
  <c r="M374" i="11" s="1"/>
  <c r="K375" i="11"/>
  <c r="M375" i="11" s="1"/>
  <c r="K376" i="11"/>
  <c r="M376" i="11" s="1"/>
  <c r="K377" i="11"/>
  <c r="M377" i="11" s="1"/>
  <c r="K378" i="11"/>
  <c r="M378" i="11" s="1"/>
  <c r="K379" i="11"/>
  <c r="M379" i="11" s="1"/>
  <c r="K380" i="11"/>
  <c r="M380" i="11" s="1"/>
  <c r="K381" i="11"/>
  <c r="M381" i="11" s="1"/>
  <c r="K382" i="11"/>
  <c r="M382" i="11" s="1"/>
  <c r="K383" i="11"/>
  <c r="M383" i="11" s="1"/>
  <c r="K384" i="11"/>
  <c r="M384" i="11" s="1"/>
  <c r="K385" i="11"/>
  <c r="M385" i="11" s="1"/>
  <c r="K2" i="11"/>
  <c r="M2" i="11" s="1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6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J4" i="9"/>
  <c r="K4" i="9"/>
  <c r="M4" i="9"/>
  <c r="N4" i="9"/>
  <c r="J5" i="9"/>
  <c r="K5" i="9"/>
  <c r="M5" i="9"/>
  <c r="N5" i="9"/>
  <c r="J6" i="9"/>
  <c r="K6" i="9"/>
  <c r="M6" i="9"/>
  <c r="N6" i="9"/>
  <c r="J7" i="9"/>
  <c r="K7" i="9"/>
  <c r="M7" i="9"/>
  <c r="N7" i="9"/>
  <c r="J8" i="9"/>
  <c r="K8" i="9"/>
  <c r="M8" i="9"/>
  <c r="N8" i="9"/>
  <c r="J9" i="9"/>
  <c r="K9" i="9"/>
  <c r="M9" i="9"/>
  <c r="N9" i="9"/>
  <c r="J10" i="9"/>
  <c r="K10" i="9"/>
  <c r="M10" i="9"/>
  <c r="N10" i="9"/>
  <c r="J11" i="9"/>
  <c r="K11" i="9"/>
  <c r="M11" i="9"/>
  <c r="N11" i="9"/>
  <c r="J12" i="9"/>
  <c r="K12" i="9"/>
  <c r="M12" i="9"/>
  <c r="N12" i="9"/>
  <c r="J13" i="9"/>
  <c r="L13" i="9" s="1"/>
  <c r="K13" i="9"/>
  <c r="M13" i="9"/>
  <c r="N13" i="9"/>
  <c r="J14" i="9"/>
  <c r="K14" i="9"/>
  <c r="M14" i="9"/>
  <c r="N14" i="9"/>
  <c r="J15" i="9"/>
  <c r="K15" i="9"/>
  <c r="M15" i="9"/>
  <c r="N15" i="9"/>
  <c r="J16" i="9"/>
  <c r="K16" i="9"/>
  <c r="M16" i="9"/>
  <c r="N16" i="9"/>
  <c r="J17" i="9"/>
  <c r="K17" i="9"/>
  <c r="M17" i="9"/>
  <c r="N17" i="9"/>
  <c r="J18" i="9"/>
  <c r="K18" i="9"/>
  <c r="M18" i="9"/>
  <c r="N18" i="9"/>
  <c r="J19" i="9"/>
  <c r="K19" i="9"/>
  <c r="M19" i="9"/>
  <c r="N19" i="9"/>
  <c r="J20" i="9"/>
  <c r="K20" i="9"/>
  <c r="M20" i="9"/>
  <c r="N20" i="9"/>
  <c r="J21" i="9"/>
  <c r="K21" i="9"/>
  <c r="M21" i="9"/>
  <c r="N21" i="9"/>
  <c r="J22" i="9"/>
  <c r="K22" i="9"/>
  <c r="M22" i="9"/>
  <c r="N22" i="9"/>
  <c r="J23" i="9"/>
  <c r="K23" i="9"/>
  <c r="M23" i="9"/>
  <c r="N23" i="9"/>
  <c r="J24" i="9"/>
  <c r="K24" i="9"/>
  <c r="M24" i="9"/>
  <c r="N24" i="9"/>
  <c r="J25" i="9"/>
  <c r="K25" i="9"/>
  <c r="M25" i="9"/>
  <c r="N25" i="9"/>
  <c r="J26" i="9"/>
  <c r="K26" i="9"/>
  <c r="M26" i="9"/>
  <c r="N26" i="9"/>
  <c r="J27" i="9"/>
  <c r="K27" i="9"/>
  <c r="M27" i="9"/>
  <c r="N27" i="9"/>
  <c r="J28" i="9"/>
  <c r="K28" i="9"/>
  <c r="M28" i="9"/>
  <c r="N28" i="9"/>
  <c r="J29" i="9"/>
  <c r="L29" i="9" s="1"/>
  <c r="K29" i="9"/>
  <c r="M29" i="9"/>
  <c r="N29" i="9"/>
  <c r="J30" i="9"/>
  <c r="K30" i="9"/>
  <c r="M30" i="9"/>
  <c r="N30" i="9"/>
  <c r="J31" i="9"/>
  <c r="K31" i="9"/>
  <c r="M31" i="9"/>
  <c r="N31" i="9"/>
  <c r="J32" i="9"/>
  <c r="K32" i="9"/>
  <c r="M32" i="9"/>
  <c r="N32" i="9"/>
  <c r="J33" i="9"/>
  <c r="L33" i="9" s="1"/>
  <c r="K33" i="9"/>
  <c r="M33" i="9"/>
  <c r="N33" i="9"/>
  <c r="J34" i="9"/>
  <c r="K34" i="9"/>
  <c r="M34" i="9"/>
  <c r="N34" i="9"/>
  <c r="J35" i="9"/>
  <c r="K35" i="9"/>
  <c r="M35" i="9"/>
  <c r="N35" i="9"/>
  <c r="J36" i="9"/>
  <c r="K36" i="9"/>
  <c r="M36" i="9"/>
  <c r="N36" i="9"/>
  <c r="J37" i="9"/>
  <c r="K37" i="9"/>
  <c r="M37" i="9"/>
  <c r="N37" i="9"/>
  <c r="J38" i="9"/>
  <c r="K38" i="9"/>
  <c r="M38" i="9"/>
  <c r="N38" i="9"/>
  <c r="J39" i="9"/>
  <c r="K39" i="9"/>
  <c r="M39" i="9"/>
  <c r="N39" i="9"/>
  <c r="J40" i="9"/>
  <c r="K40" i="9"/>
  <c r="M40" i="9"/>
  <c r="N40" i="9"/>
  <c r="J41" i="9"/>
  <c r="K41" i="9"/>
  <c r="M41" i="9"/>
  <c r="N41" i="9"/>
  <c r="J42" i="9"/>
  <c r="K42" i="9"/>
  <c r="M42" i="9"/>
  <c r="N42" i="9"/>
  <c r="J43" i="9"/>
  <c r="K43" i="9"/>
  <c r="M43" i="9"/>
  <c r="N43" i="9"/>
  <c r="J44" i="9"/>
  <c r="K44" i="9"/>
  <c r="M44" i="9"/>
  <c r="N44" i="9"/>
  <c r="J45" i="9"/>
  <c r="L45" i="9" s="1"/>
  <c r="K45" i="9"/>
  <c r="M45" i="9"/>
  <c r="N45" i="9"/>
  <c r="J46" i="9"/>
  <c r="K46" i="9"/>
  <c r="M46" i="9"/>
  <c r="N46" i="9"/>
  <c r="J47" i="9"/>
  <c r="K47" i="9"/>
  <c r="M47" i="9"/>
  <c r="N47" i="9"/>
  <c r="J48" i="9"/>
  <c r="K48" i="9"/>
  <c r="M48" i="9"/>
  <c r="N48" i="9"/>
  <c r="J49" i="9"/>
  <c r="K49" i="9"/>
  <c r="M49" i="9"/>
  <c r="N49" i="9"/>
  <c r="J50" i="9"/>
  <c r="K50" i="9"/>
  <c r="M50" i="9"/>
  <c r="N50" i="9"/>
  <c r="J51" i="9"/>
  <c r="K51" i="9"/>
  <c r="M51" i="9"/>
  <c r="N51" i="9"/>
  <c r="J52" i="9"/>
  <c r="K52" i="9"/>
  <c r="M52" i="9"/>
  <c r="N52" i="9"/>
  <c r="J53" i="9"/>
  <c r="K53" i="9"/>
  <c r="M53" i="9"/>
  <c r="N53" i="9"/>
  <c r="J54" i="9"/>
  <c r="K54" i="9"/>
  <c r="M54" i="9"/>
  <c r="N54" i="9"/>
  <c r="J55" i="9"/>
  <c r="K55" i="9"/>
  <c r="M55" i="9"/>
  <c r="N55" i="9"/>
  <c r="J56" i="9"/>
  <c r="K56" i="9"/>
  <c r="M56" i="9"/>
  <c r="N56" i="9"/>
  <c r="J57" i="9"/>
  <c r="K57" i="9"/>
  <c r="M57" i="9"/>
  <c r="N57" i="9"/>
  <c r="J58" i="9"/>
  <c r="K58" i="9"/>
  <c r="M58" i="9"/>
  <c r="N58" i="9"/>
  <c r="J59" i="9"/>
  <c r="K59" i="9"/>
  <c r="M59" i="9"/>
  <c r="N59" i="9"/>
  <c r="J60" i="9"/>
  <c r="K60" i="9"/>
  <c r="M60" i="9"/>
  <c r="N60" i="9"/>
  <c r="J61" i="9"/>
  <c r="K61" i="9"/>
  <c r="M61" i="9"/>
  <c r="N61" i="9"/>
  <c r="J62" i="9"/>
  <c r="K62" i="9"/>
  <c r="M62" i="9"/>
  <c r="N62" i="9"/>
  <c r="J63" i="9"/>
  <c r="K63" i="9"/>
  <c r="M63" i="9"/>
  <c r="N63" i="9"/>
  <c r="J64" i="9"/>
  <c r="K64" i="9"/>
  <c r="M64" i="9"/>
  <c r="N64" i="9"/>
  <c r="J65" i="9"/>
  <c r="K65" i="9"/>
  <c r="M65" i="9"/>
  <c r="N65" i="9"/>
  <c r="J66" i="9"/>
  <c r="K66" i="9"/>
  <c r="M66" i="9"/>
  <c r="N66" i="9"/>
  <c r="J67" i="9"/>
  <c r="K67" i="9"/>
  <c r="M67" i="9"/>
  <c r="N67" i="9"/>
  <c r="J68" i="9"/>
  <c r="K68" i="9"/>
  <c r="M68" i="9"/>
  <c r="N68" i="9"/>
  <c r="J69" i="9"/>
  <c r="L69" i="9" s="1"/>
  <c r="K69" i="9"/>
  <c r="M69" i="9"/>
  <c r="N69" i="9"/>
  <c r="J70" i="9"/>
  <c r="K70" i="9"/>
  <c r="M70" i="9"/>
  <c r="N70" i="9"/>
  <c r="J71" i="9"/>
  <c r="K71" i="9"/>
  <c r="M71" i="9"/>
  <c r="N71" i="9"/>
  <c r="J72" i="9"/>
  <c r="K72" i="9"/>
  <c r="M72" i="9"/>
  <c r="N72" i="9"/>
  <c r="J73" i="9"/>
  <c r="K73" i="9"/>
  <c r="M73" i="9"/>
  <c r="N73" i="9"/>
  <c r="J74" i="9"/>
  <c r="K74" i="9"/>
  <c r="M74" i="9"/>
  <c r="N74" i="9"/>
  <c r="J75" i="9"/>
  <c r="K75" i="9"/>
  <c r="M75" i="9"/>
  <c r="N75" i="9"/>
  <c r="J76" i="9"/>
  <c r="K76" i="9"/>
  <c r="M76" i="9"/>
  <c r="N76" i="9"/>
  <c r="J77" i="9"/>
  <c r="K77" i="9"/>
  <c r="M77" i="9"/>
  <c r="N77" i="9"/>
  <c r="J78" i="9"/>
  <c r="K78" i="9"/>
  <c r="M78" i="9"/>
  <c r="N78" i="9"/>
  <c r="J79" i="9"/>
  <c r="K79" i="9"/>
  <c r="M79" i="9"/>
  <c r="N79" i="9"/>
  <c r="J80" i="9"/>
  <c r="K80" i="9"/>
  <c r="M80" i="9"/>
  <c r="N80" i="9"/>
  <c r="J81" i="9"/>
  <c r="K81" i="9"/>
  <c r="M81" i="9"/>
  <c r="N81" i="9"/>
  <c r="J82" i="9"/>
  <c r="K82" i="9"/>
  <c r="M82" i="9"/>
  <c r="N82" i="9"/>
  <c r="J83" i="9"/>
  <c r="K83" i="9"/>
  <c r="M83" i="9"/>
  <c r="N83" i="9"/>
  <c r="J84" i="9"/>
  <c r="K84" i="9"/>
  <c r="M84" i="9"/>
  <c r="N84" i="9"/>
  <c r="J85" i="9"/>
  <c r="K85" i="9"/>
  <c r="M85" i="9"/>
  <c r="N85" i="9"/>
  <c r="J86" i="9"/>
  <c r="K86" i="9"/>
  <c r="M86" i="9"/>
  <c r="N86" i="9"/>
  <c r="J87" i="9"/>
  <c r="K87" i="9"/>
  <c r="M87" i="9"/>
  <c r="N87" i="9"/>
  <c r="J88" i="9"/>
  <c r="K88" i="9"/>
  <c r="M88" i="9"/>
  <c r="N88" i="9"/>
  <c r="J89" i="9"/>
  <c r="K89" i="9"/>
  <c r="M89" i="9"/>
  <c r="N89" i="9"/>
  <c r="J90" i="9"/>
  <c r="K90" i="9"/>
  <c r="M90" i="9"/>
  <c r="N90" i="9"/>
  <c r="J91" i="9"/>
  <c r="K91" i="9"/>
  <c r="M91" i="9"/>
  <c r="N91" i="9"/>
  <c r="J92" i="9"/>
  <c r="K92" i="9"/>
  <c r="M92" i="9"/>
  <c r="N92" i="9"/>
  <c r="J93" i="9"/>
  <c r="K93" i="9"/>
  <c r="M93" i="9"/>
  <c r="N93" i="9"/>
  <c r="J94" i="9"/>
  <c r="K94" i="9"/>
  <c r="M94" i="9"/>
  <c r="N94" i="9"/>
  <c r="J95" i="9"/>
  <c r="K95" i="9"/>
  <c r="M95" i="9"/>
  <c r="N95" i="9"/>
  <c r="J96" i="9"/>
  <c r="K96" i="9"/>
  <c r="M96" i="9"/>
  <c r="N96" i="9"/>
  <c r="J97" i="9"/>
  <c r="K97" i="9"/>
  <c r="M97" i="9"/>
  <c r="N97" i="9"/>
  <c r="J98" i="9"/>
  <c r="K98" i="9"/>
  <c r="M98" i="9"/>
  <c r="N98" i="9"/>
  <c r="J99" i="9"/>
  <c r="K99" i="9"/>
  <c r="M99" i="9"/>
  <c r="N99" i="9"/>
  <c r="J100" i="9"/>
  <c r="K100" i="9"/>
  <c r="M100" i="9"/>
  <c r="N100" i="9"/>
  <c r="J101" i="9"/>
  <c r="K101" i="9"/>
  <c r="M101" i="9"/>
  <c r="N101" i="9"/>
  <c r="J102" i="9"/>
  <c r="K102" i="9"/>
  <c r="M102" i="9"/>
  <c r="N102" i="9"/>
  <c r="J103" i="9"/>
  <c r="K103" i="9"/>
  <c r="M103" i="9"/>
  <c r="N103" i="9"/>
  <c r="J104" i="9"/>
  <c r="K104" i="9"/>
  <c r="M104" i="9"/>
  <c r="N104" i="9"/>
  <c r="J105" i="9"/>
  <c r="K105" i="9"/>
  <c r="M105" i="9"/>
  <c r="N105" i="9"/>
  <c r="J106" i="9"/>
  <c r="K106" i="9"/>
  <c r="M106" i="9"/>
  <c r="N106" i="9"/>
  <c r="J107" i="9"/>
  <c r="K107" i="9"/>
  <c r="M107" i="9"/>
  <c r="N107" i="9"/>
  <c r="J108" i="9"/>
  <c r="K108" i="9"/>
  <c r="M108" i="9"/>
  <c r="N108" i="9"/>
  <c r="J109" i="9"/>
  <c r="K109" i="9"/>
  <c r="M109" i="9"/>
  <c r="N109" i="9"/>
  <c r="J110" i="9"/>
  <c r="K110" i="9"/>
  <c r="M110" i="9"/>
  <c r="N110" i="9"/>
  <c r="J111" i="9"/>
  <c r="K111" i="9"/>
  <c r="M111" i="9"/>
  <c r="N111" i="9"/>
  <c r="J112" i="9"/>
  <c r="K112" i="9"/>
  <c r="M112" i="9"/>
  <c r="N112" i="9"/>
  <c r="J113" i="9"/>
  <c r="K113" i="9"/>
  <c r="M113" i="9"/>
  <c r="N113" i="9"/>
  <c r="J114" i="9"/>
  <c r="K114" i="9"/>
  <c r="M114" i="9"/>
  <c r="N114" i="9"/>
  <c r="J115" i="9"/>
  <c r="K115" i="9"/>
  <c r="M115" i="9"/>
  <c r="N115" i="9"/>
  <c r="J116" i="9"/>
  <c r="K116" i="9"/>
  <c r="M116" i="9"/>
  <c r="N116" i="9"/>
  <c r="J117" i="9"/>
  <c r="K117" i="9"/>
  <c r="M117" i="9"/>
  <c r="N117" i="9"/>
  <c r="J118" i="9"/>
  <c r="K118" i="9"/>
  <c r="M118" i="9"/>
  <c r="N118" i="9"/>
  <c r="J119" i="9"/>
  <c r="K119" i="9"/>
  <c r="M119" i="9"/>
  <c r="N119" i="9"/>
  <c r="J120" i="9"/>
  <c r="K120" i="9"/>
  <c r="M120" i="9"/>
  <c r="N120" i="9"/>
  <c r="J121" i="9"/>
  <c r="K121" i="9"/>
  <c r="M121" i="9"/>
  <c r="N121" i="9"/>
  <c r="J122" i="9"/>
  <c r="K122" i="9"/>
  <c r="M122" i="9"/>
  <c r="N122" i="9"/>
  <c r="J123" i="9"/>
  <c r="K123" i="9"/>
  <c r="M123" i="9"/>
  <c r="N123" i="9"/>
  <c r="J124" i="9"/>
  <c r="K124" i="9"/>
  <c r="M124" i="9"/>
  <c r="N124" i="9"/>
  <c r="J125" i="9"/>
  <c r="K125" i="9"/>
  <c r="M125" i="9"/>
  <c r="N125" i="9"/>
  <c r="J126" i="9"/>
  <c r="K126" i="9"/>
  <c r="M126" i="9"/>
  <c r="N126" i="9"/>
  <c r="J127" i="9"/>
  <c r="K127" i="9"/>
  <c r="M127" i="9"/>
  <c r="N127" i="9"/>
  <c r="J128" i="9"/>
  <c r="K128" i="9"/>
  <c r="M128" i="9"/>
  <c r="N128" i="9"/>
  <c r="J129" i="9"/>
  <c r="K129" i="9"/>
  <c r="M129" i="9"/>
  <c r="N129" i="9"/>
  <c r="J130" i="9"/>
  <c r="K130" i="9"/>
  <c r="M130" i="9"/>
  <c r="N130" i="9"/>
  <c r="J131" i="9"/>
  <c r="K131" i="9"/>
  <c r="M131" i="9"/>
  <c r="N131" i="9"/>
  <c r="J132" i="9"/>
  <c r="K132" i="9"/>
  <c r="M132" i="9"/>
  <c r="N132" i="9"/>
  <c r="J133" i="9"/>
  <c r="K133" i="9"/>
  <c r="M133" i="9"/>
  <c r="N133" i="9"/>
  <c r="J134" i="9"/>
  <c r="K134" i="9"/>
  <c r="M134" i="9"/>
  <c r="N134" i="9"/>
  <c r="J135" i="9"/>
  <c r="K135" i="9"/>
  <c r="M135" i="9"/>
  <c r="N135" i="9"/>
  <c r="J136" i="9"/>
  <c r="K136" i="9"/>
  <c r="M136" i="9"/>
  <c r="N136" i="9"/>
  <c r="J137" i="9"/>
  <c r="K137" i="9"/>
  <c r="M137" i="9"/>
  <c r="N137" i="9"/>
  <c r="J138" i="9"/>
  <c r="K138" i="9"/>
  <c r="M138" i="9"/>
  <c r="N138" i="9"/>
  <c r="J139" i="9"/>
  <c r="K139" i="9"/>
  <c r="M139" i="9"/>
  <c r="N139" i="9"/>
  <c r="J140" i="9"/>
  <c r="K140" i="9"/>
  <c r="M140" i="9"/>
  <c r="N140" i="9"/>
  <c r="J141" i="9"/>
  <c r="K141" i="9"/>
  <c r="M141" i="9"/>
  <c r="N141" i="9"/>
  <c r="J142" i="9"/>
  <c r="K142" i="9"/>
  <c r="M142" i="9"/>
  <c r="N142" i="9"/>
  <c r="J143" i="9"/>
  <c r="K143" i="9"/>
  <c r="M143" i="9"/>
  <c r="N143" i="9"/>
  <c r="J144" i="9"/>
  <c r="K144" i="9"/>
  <c r="M144" i="9"/>
  <c r="N144" i="9"/>
  <c r="J145" i="9"/>
  <c r="K145" i="9"/>
  <c r="M145" i="9"/>
  <c r="N145" i="9"/>
  <c r="J146" i="9"/>
  <c r="K146" i="9"/>
  <c r="M146" i="9"/>
  <c r="N146" i="9"/>
  <c r="J147" i="9"/>
  <c r="K147" i="9"/>
  <c r="M147" i="9"/>
  <c r="N147" i="9"/>
  <c r="J148" i="9"/>
  <c r="K148" i="9"/>
  <c r="M148" i="9"/>
  <c r="N148" i="9"/>
  <c r="J149" i="9"/>
  <c r="K149" i="9"/>
  <c r="M149" i="9"/>
  <c r="N149" i="9"/>
  <c r="J150" i="9"/>
  <c r="K150" i="9"/>
  <c r="M150" i="9"/>
  <c r="N150" i="9"/>
  <c r="J151" i="9"/>
  <c r="K151" i="9"/>
  <c r="M151" i="9"/>
  <c r="N151" i="9"/>
  <c r="J152" i="9"/>
  <c r="K152" i="9"/>
  <c r="M152" i="9"/>
  <c r="N152" i="9"/>
  <c r="J153" i="9"/>
  <c r="K153" i="9"/>
  <c r="M153" i="9"/>
  <c r="N153" i="9"/>
  <c r="J154" i="9"/>
  <c r="K154" i="9"/>
  <c r="M154" i="9"/>
  <c r="N154" i="9"/>
  <c r="J155" i="9"/>
  <c r="K155" i="9"/>
  <c r="M155" i="9"/>
  <c r="N155" i="9"/>
  <c r="J156" i="9"/>
  <c r="K156" i="9"/>
  <c r="M156" i="9"/>
  <c r="N156" i="9"/>
  <c r="J157" i="9"/>
  <c r="K157" i="9"/>
  <c r="M157" i="9"/>
  <c r="N157" i="9"/>
  <c r="J158" i="9"/>
  <c r="K158" i="9"/>
  <c r="M158" i="9"/>
  <c r="N158" i="9"/>
  <c r="J159" i="9"/>
  <c r="K159" i="9"/>
  <c r="M159" i="9"/>
  <c r="N159" i="9"/>
  <c r="J160" i="9"/>
  <c r="K160" i="9"/>
  <c r="M160" i="9"/>
  <c r="N160" i="9"/>
  <c r="J161" i="9"/>
  <c r="K161" i="9"/>
  <c r="M161" i="9"/>
  <c r="N161" i="9"/>
  <c r="J3" i="9"/>
  <c r="K3" i="9"/>
  <c r="M3" i="9"/>
  <c r="N3" i="9"/>
  <c r="N2" i="9"/>
  <c r="M2" i="9"/>
  <c r="K2" i="9"/>
  <c r="J2" i="9"/>
  <c r="B2" i="9"/>
  <c r="L101" i="9" l="1"/>
  <c r="L81" i="9"/>
  <c r="L168" i="9"/>
  <c r="L163" i="9"/>
  <c r="L161" i="9"/>
  <c r="L145" i="9"/>
  <c r="L5" i="9"/>
  <c r="L190" i="9"/>
  <c r="L186" i="9"/>
  <c r="L178" i="9"/>
  <c r="L3" i="9"/>
  <c r="L130" i="9"/>
  <c r="L110" i="9"/>
  <c r="L102" i="9"/>
  <c r="L78" i="9"/>
  <c r="L70" i="9"/>
  <c r="D175" i="11"/>
  <c r="D207" i="11"/>
  <c r="D375" i="11"/>
  <c r="D407" i="11"/>
  <c r="D318" i="11"/>
  <c r="D350" i="11"/>
  <c r="D310" i="11"/>
  <c r="D342" i="11"/>
  <c r="D302" i="11"/>
  <c r="D334" i="11"/>
  <c r="D294" i="11"/>
  <c r="D326" i="11"/>
  <c r="D254" i="11"/>
  <c r="D286" i="11"/>
  <c r="D246" i="11"/>
  <c r="D278" i="11"/>
  <c r="D238" i="11"/>
  <c r="D270" i="11"/>
  <c r="D230" i="11"/>
  <c r="D262" i="11"/>
  <c r="D190" i="11"/>
  <c r="D222" i="11"/>
  <c r="D182" i="11"/>
  <c r="D214" i="11"/>
  <c r="D174" i="11"/>
  <c r="D206" i="11"/>
  <c r="D166" i="11"/>
  <c r="D198" i="11"/>
  <c r="D126" i="11"/>
  <c r="D158" i="11"/>
  <c r="D94" i="11"/>
  <c r="D86" i="11"/>
  <c r="D118" i="11"/>
  <c r="D150" i="11"/>
  <c r="D78" i="11"/>
  <c r="D110" i="11"/>
  <c r="D142" i="11"/>
  <c r="D134" i="11"/>
  <c r="D70" i="11"/>
  <c r="D102" i="11"/>
  <c r="D30" i="11"/>
  <c r="D62" i="11"/>
  <c r="D22" i="11"/>
  <c r="D54" i="11"/>
  <c r="D14" i="11"/>
  <c r="D46" i="11"/>
  <c r="D6" i="11"/>
  <c r="D38" i="11"/>
  <c r="D414" i="11"/>
  <c r="D382" i="11"/>
  <c r="D406" i="11"/>
  <c r="D374" i="11"/>
  <c r="D366" i="11"/>
  <c r="D398" i="11"/>
  <c r="D358" i="11"/>
  <c r="D390" i="11"/>
  <c r="L174" i="9"/>
  <c r="L170" i="9"/>
  <c r="D311" i="11"/>
  <c r="D343" i="11"/>
  <c r="D143" i="11"/>
  <c r="D79" i="11"/>
  <c r="D111" i="11"/>
  <c r="D7" i="11"/>
  <c r="D39" i="11"/>
  <c r="D2" i="11"/>
  <c r="D34" i="11"/>
  <c r="L66" i="9"/>
  <c r="D293" i="11"/>
  <c r="D325" i="11"/>
  <c r="D229" i="11"/>
  <c r="D261" i="11"/>
  <c r="D165" i="11"/>
  <c r="D197" i="11"/>
  <c r="D69" i="11"/>
  <c r="D101" i="11"/>
  <c r="D133" i="11"/>
  <c r="D5" i="11"/>
  <c r="D37" i="11"/>
  <c r="D357" i="11"/>
  <c r="D389" i="11"/>
  <c r="L177" i="9"/>
  <c r="L173" i="9"/>
  <c r="L169" i="9"/>
  <c r="D327" i="11"/>
  <c r="D295" i="11"/>
  <c r="D183" i="11"/>
  <c r="D215" i="11"/>
  <c r="D71" i="11"/>
  <c r="D103" i="11"/>
  <c r="D135" i="11"/>
  <c r="D316" i="11"/>
  <c r="D348" i="11"/>
  <c r="D4" i="11"/>
  <c r="D36" i="11"/>
  <c r="D356" i="11"/>
  <c r="D388" i="11"/>
  <c r="L113" i="9"/>
  <c r="L36" i="9"/>
  <c r="L28" i="9"/>
  <c r="L20" i="9"/>
  <c r="D347" i="11"/>
  <c r="D315" i="11"/>
  <c r="D307" i="11"/>
  <c r="D339" i="11"/>
  <c r="D299" i="11"/>
  <c r="D331" i="11"/>
  <c r="D291" i="11"/>
  <c r="D323" i="11"/>
  <c r="D251" i="11"/>
  <c r="D283" i="11"/>
  <c r="D243" i="11"/>
  <c r="D275" i="11"/>
  <c r="D235" i="11"/>
  <c r="D267" i="11"/>
  <c r="D227" i="11"/>
  <c r="D259" i="11"/>
  <c r="D187" i="11"/>
  <c r="D219" i="11"/>
  <c r="D179" i="11"/>
  <c r="D211" i="11"/>
  <c r="D171" i="11"/>
  <c r="D203" i="11"/>
  <c r="D163" i="11"/>
  <c r="D195" i="11"/>
  <c r="D91" i="11"/>
  <c r="D123" i="11"/>
  <c r="D155" i="11"/>
  <c r="D115" i="11"/>
  <c r="D147" i="11"/>
  <c r="D83" i="11"/>
  <c r="D75" i="11"/>
  <c r="D107" i="11"/>
  <c r="D139" i="11"/>
  <c r="D67" i="11"/>
  <c r="D99" i="11"/>
  <c r="D131" i="11"/>
  <c r="D27" i="11"/>
  <c r="D59" i="11"/>
  <c r="D19" i="11"/>
  <c r="D51" i="11"/>
  <c r="D11" i="11"/>
  <c r="D43" i="11"/>
  <c r="D3" i="11"/>
  <c r="D35" i="11"/>
  <c r="D379" i="11"/>
  <c r="D411" i="11"/>
  <c r="D403" i="11"/>
  <c r="D371" i="11"/>
  <c r="D363" i="11"/>
  <c r="D395" i="11"/>
  <c r="D355" i="11"/>
  <c r="D387" i="11"/>
  <c r="L188" i="9"/>
  <c r="D239" i="11"/>
  <c r="D271" i="11"/>
  <c r="D87" i="11"/>
  <c r="D119" i="11"/>
  <c r="D151" i="11"/>
  <c r="D300" i="11"/>
  <c r="D332" i="11"/>
  <c r="D236" i="11"/>
  <c r="D268" i="11"/>
  <c r="D172" i="11"/>
  <c r="D204" i="11"/>
  <c r="D68" i="11"/>
  <c r="D100" i="11"/>
  <c r="D132" i="11"/>
  <c r="D412" i="11"/>
  <c r="D380" i="11"/>
  <c r="D314" i="11"/>
  <c r="D346" i="11"/>
  <c r="D306" i="11"/>
  <c r="D338" i="11"/>
  <c r="D298" i="11"/>
  <c r="D330" i="11"/>
  <c r="D290" i="11"/>
  <c r="D322" i="11"/>
  <c r="D250" i="11"/>
  <c r="D282" i="11"/>
  <c r="D242" i="11"/>
  <c r="D274" i="11"/>
  <c r="D234" i="11"/>
  <c r="D266" i="11"/>
  <c r="D226" i="11"/>
  <c r="D258" i="11"/>
  <c r="D186" i="11"/>
  <c r="D218" i="11"/>
  <c r="D178" i="11"/>
  <c r="D210" i="11"/>
  <c r="D170" i="11"/>
  <c r="D202" i="11"/>
  <c r="D162" i="11"/>
  <c r="D194" i="11"/>
  <c r="D154" i="11"/>
  <c r="D90" i="11"/>
  <c r="D122" i="11"/>
  <c r="D82" i="11"/>
  <c r="D114" i="11"/>
  <c r="D146" i="11"/>
  <c r="D74" i="11"/>
  <c r="D106" i="11"/>
  <c r="D138" i="11"/>
  <c r="D66" i="11"/>
  <c r="D98" i="11"/>
  <c r="D130" i="11"/>
  <c r="D26" i="11"/>
  <c r="D58" i="11"/>
  <c r="D18" i="11"/>
  <c r="D50" i="11"/>
  <c r="D10" i="11"/>
  <c r="D42" i="11"/>
  <c r="D386" i="11"/>
  <c r="D354" i="11"/>
  <c r="D378" i="11"/>
  <c r="D410" i="11"/>
  <c r="D402" i="11"/>
  <c r="D370" i="11"/>
  <c r="D394" i="11"/>
  <c r="D362" i="11"/>
  <c r="D247" i="11"/>
  <c r="D279" i="11"/>
  <c r="D167" i="11"/>
  <c r="D199" i="11"/>
  <c r="D23" i="11"/>
  <c r="D55" i="11"/>
  <c r="D367" i="11"/>
  <c r="D399" i="11"/>
  <c r="D292" i="11"/>
  <c r="D324" i="11"/>
  <c r="D228" i="11"/>
  <c r="D260" i="11"/>
  <c r="D92" i="11"/>
  <c r="D124" i="11"/>
  <c r="D156" i="11"/>
  <c r="D28" i="11"/>
  <c r="D60" i="11"/>
  <c r="D321" i="11"/>
  <c r="D353" i="11"/>
  <c r="D313" i="11"/>
  <c r="D345" i="11"/>
  <c r="D297" i="11"/>
  <c r="D329" i="11"/>
  <c r="D257" i="11"/>
  <c r="D289" i="11"/>
  <c r="D249" i="11"/>
  <c r="D281" i="11"/>
  <c r="D233" i="11"/>
  <c r="D265" i="11"/>
  <c r="D193" i="11"/>
  <c r="D225" i="11"/>
  <c r="D185" i="11"/>
  <c r="D217" i="11"/>
  <c r="D169" i="11"/>
  <c r="D201" i="11"/>
  <c r="D97" i="11"/>
  <c r="D129" i="11"/>
  <c r="D161" i="11"/>
  <c r="D89" i="11"/>
  <c r="D121" i="11"/>
  <c r="D153" i="11"/>
  <c r="D105" i="11"/>
  <c r="D137" i="11"/>
  <c r="D73" i="11"/>
  <c r="D33" i="11"/>
  <c r="D65" i="11"/>
  <c r="D25" i="11"/>
  <c r="D57" i="11"/>
  <c r="D9" i="11"/>
  <c r="D41" i="11"/>
  <c r="D385" i="11"/>
  <c r="D417" i="11"/>
  <c r="D377" i="11"/>
  <c r="D409" i="11"/>
  <c r="D393" i="11"/>
  <c r="D361" i="11"/>
  <c r="L179" i="9"/>
  <c r="D303" i="11"/>
  <c r="D335" i="11"/>
  <c r="D231" i="11"/>
  <c r="D263" i="11"/>
  <c r="D15" i="11"/>
  <c r="D47" i="11"/>
  <c r="D359" i="11"/>
  <c r="D391" i="11"/>
  <c r="D252" i="11"/>
  <c r="D284" i="11"/>
  <c r="D188" i="11"/>
  <c r="D220" i="11"/>
  <c r="D164" i="11"/>
  <c r="D196" i="11"/>
  <c r="D76" i="11"/>
  <c r="D108" i="11"/>
  <c r="D140" i="11"/>
  <c r="D12" i="11"/>
  <c r="D44" i="11"/>
  <c r="D364" i="11"/>
  <c r="D396" i="11"/>
  <c r="D320" i="11"/>
  <c r="D352" i="11"/>
  <c r="D312" i="11"/>
  <c r="D344" i="11"/>
  <c r="D336" i="11"/>
  <c r="D304" i="11"/>
  <c r="D296" i="11"/>
  <c r="D328" i="11"/>
  <c r="D256" i="11"/>
  <c r="D288" i="11"/>
  <c r="D248" i="11"/>
  <c r="D280" i="11"/>
  <c r="D240" i="11"/>
  <c r="D272" i="11"/>
  <c r="D232" i="11"/>
  <c r="D264" i="11"/>
  <c r="D192" i="11"/>
  <c r="D224" i="11"/>
  <c r="D184" i="11"/>
  <c r="D216" i="11"/>
  <c r="D176" i="11"/>
  <c r="D208" i="11"/>
  <c r="D168" i="11"/>
  <c r="D200" i="11"/>
  <c r="D96" i="11"/>
  <c r="D128" i="11"/>
  <c r="D160" i="11"/>
  <c r="D88" i="11"/>
  <c r="D120" i="11"/>
  <c r="D152" i="11"/>
  <c r="D80" i="11"/>
  <c r="D112" i="11"/>
  <c r="D144" i="11"/>
  <c r="D72" i="11"/>
  <c r="D104" i="11"/>
  <c r="D136" i="11"/>
  <c r="D32" i="11"/>
  <c r="D64" i="11"/>
  <c r="D24" i="11"/>
  <c r="D56" i="11"/>
  <c r="D16" i="11"/>
  <c r="D48" i="11"/>
  <c r="D8" i="11"/>
  <c r="D40" i="11"/>
  <c r="D416" i="11"/>
  <c r="D384" i="11"/>
  <c r="D376" i="11"/>
  <c r="D408" i="11"/>
  <c r="D368" i="11"/>
  <c r="D400" i="11"/>
  <c r="D392" i="11"/>
  <c r="D360" i="11"/>
  <c r="L182" i="9"/>
  <c r="L175" i="9"/>
  <c r="D309" i="11"/>
  <c r="D341" i="11"/>
  <c r="D245" i="11"/>
  <c r="D277" i="11"/>
  <c r="D181" i="11"/>
  <c r="D213" i="11"/>
  <c r="D117" i="11"/>
  <c r="D149" i="11"/>
  <c r="D85" i="11"/>
  <c r="D21" i="11"/>
  <c r="D53" i="11"/>
  <c r="D405" i="11"/>
  <c r="D373" i="11"/>
  <c r="D287" i="11"/>
  <c r="D255" i="11"/>
  <c r="D415" i="11"/>
  <c r="D383" i="11"/>
  <c r="D31" i="11"/>
  <c r="D63" i="11"/>
  <c r="D95" i="11"/>
  <c r="D127" i="11"/>
  <c r="D159" i="11"/>
  <c r="D319" i="11"/>
  <c r="D351" i="11"/>
  <c r="D223" i="11"/>
  <c r="D191" i="11"/>
  <c r="D317" i="11"/>
  <c r="D349" i="11"/>
  <c r="D253" i="11"/>
  <c r="D285" i="11"/>
  <c r="D189" i="11"/>
  <c r="D221" i="11"/>
  <c r="D93" i="11"/>
  <c r="D125" i="11"/>
  <c r="D157" i="11"/>
  <c r="D29" i="11"/>
  <c r="D61" i="11"/>
  <c r="D381" i="11"/>
  <c r="D413" i="11"/>
  <c r="D340" i="11"/>
  <c r="D308" i="11"/>
  <c r="D244" i="11"/>
  <c r="D276" i="11"/>
  <c r="D212" i="11"/>
  <c r="D180" i="11"/>
  <c r="D84" i="11"/>
  <c r="D116" i="11"/>
  <c r="D148" i="11"/>
  <c r="D20" i="11"/>
  <c r="D52" i="11"/>
  <c r="D372" i="11"/>
  <c r="D404" i="11"/>
  <c r="D177" i="11"/>
  <c r="D209" i="11"/>
  <c r="D17" i="11"/>
  <c r="D49" i="11"/>
  <c r="D305" i="11"/>
  <c r="D337" i="11"/>
  <c r="D241" i="11"/>
  <c r="D273" i="11"/>
  <c r="D81" i="11"/>
  <c r="D113" i="11"/>
  <c r="D145" i="11"/>
  <c r="D369" i="11"/>
  <c r="D401" i="11"/>
  <c r="D237" i="11"/>
  <c r="D269" i="11"/>
  <c r="D173" i="11"/>
  <c r="D205" i="11"/>
  <c r="D77" i="11"/>
  <c r="D109" i="11"/>
  <c r="D141" i="11"/>
  <c r="D301" i="11"/>
  <c r="D333" i="11"/>
  <c r="D13" i="11"/>
  <c r="D45" i="11"/>
  <c r="D397" i="11"/>
  <c r="D365" i="11"/>
  <c r="X18" i="20"/>
  <c r="W18" i="20"/>
  <c r="L193" i="9"/>
  <c r="L171" i="9"/>
  <c r="L164" i="9"/>
  <c r="L158" i="9"/>
  <c r="L146" i="9"/>
  <c r="L65" i="9"/>
  <c r="L61" i="9"/>
  <c r="L59" i="9"/>
  <c r="L57" i="9"/>
  <c r="L55" i="9"/>
  <c r="L37" i="9"/>
  <c r="L21" i="9"/>
  <c r="L192" i="9"/>
  <c r="L181" i="9"/>
  <c r="L167" i="9"/>
  <c r="L141" i="9"/>
  <c r="L129" i="9"/>
  <c r="L125" i="9"/>
  <c r="L119" i="9"/>
  <c r="L89" i="9"/>
  <c r="L191" i="9"/>
  <c r="L184" i="9"/>
  <c r="L123" i="9"/>
  <c r="L93" i="9"/>
  <c r="L87" i="9"/>
  <c r="L124" i="9"/>
  <c r="L92" i="9"/>
  <c r="L88" i="9"/>
  <c r="L187" i="9"/>
  <c r="L180" i="9"/>
  <c r="L139" i="9"/>
  <c r="L121" i="9"/>
  <c r="L97" i="9"/>
  <c r="L91" i="9"/>
  <c r="L140" i="9"/>
  <c r="L120" i="9"/>
  <c r="L149" i="9"/>
  <c r="L60" i="9"/>
  <c r="L56" i="9"/>
  <c r="L44" i="9"/>
  <c r="L183" i="9"/>
  <c r="L176" i="9"/>
  <c r="L165" i="9"/>
  <c r="L94" i="9"/>
  <c r="L85" i="9"/>
  <c r="L82" i="9"/>
  <c r="L52" i="9"/>
  <c r="L49" i="9"/>
  <c r="L25" i="9"/>
  <c r="L24" i="9"/>
  <c r="L23" i="9"/>
  <c r="L22" i="9"/>
  <c r="L133" i="9"/>
  <c r="L126" i="9"/>
  <c r="L117" i="9"/>
  <c r="L114" i="9"/>
  <c r="L77" i="9"/>
  <c r="L76" i="9"/>
  <c r="L75" i="9"/>
  <c r="L12" i="9"/>
  <c r="L9" i="9"/>
  <c r="L8" i="9"/>
  <c r="L7" i="9"/>
  <c r="L6" i="9"/>
  <c r="L157" i="9"/>
  <c r="L156" i="9"/>
  <c r="L155" i="9"/>
  <c r="L153" i="9"/>
  <c r="L152" i="9"/>
  <c r="L151" i="9"/>
  <c r="L142" i="9"/>
  <c r="L134" i="9"/>
  <c r="L109" i="9"/>
  <c r="L108" i="9"/>
  <c r="L107" i="9"/>
  <c r="L98" i="9"/>
  <c r="L62" i="9"/>
  <c r="L53" i="9"/>
  <c r="L41" i="9"/>
  <c r="L40" i="9"/>
  <c r="L39" i="9"/>
  <c r="L38" i="9"/>
  <c r="L17" i="9"/>
  <c r="L137" i="9"/>
  <c r="L136" i="9"/>
  <c r="L135" i="9"/>
  <c r="L105" i="9"/>
  <c r="L104" i="9"/>
  <c r="L103" i="9"/>
  <c r="L73" i="9"/>
  <c r="L72" i="9"/>
  <c r="L71" i="9"/>
  <c r="L48" i="9"/>
  <c r="L47" i="9"/>
  <c r="L46" i="9"/>
  <c r="L32" i="9"/>
  <c r="L31" i="9"/>
  <c r="L30" i="9"/>
  <c r="L16" i="9"/>
  <c r="L15" i="9"/>
  <c r="L14" i="9"/>
  <c r="L150" i="9"/>
  <c r="L118" i="9"/>
  <c r="L86" i="9"/>
  <c r="L54" i="9"/>
  <c r="L148" i="9"/>
  <c r="L132" i="9"/>
  <c r="L116" i="9"/>
  <c r="L100" i="9"/>
  <c r="L84" i="9"/>
  <c r="L67" i="9"/>
  <c r="L4" i="9"/>
  <c r="L147" i="9"/>
  <c r="L131" i="9"/>
  <c r="L115" i="9"/>
  <c r="L99" i="9"/>
  <c r="L83" i="9"/>
  <c r="L68" i="9"/>
  <c r="L2" i="9"/>
  <c r="L160" i="9"/>
  <c r="L159" i="9"/>
  <c r="L154" i="9"/>
  <c r="L144" i="9"/>
  <c r="L143" i="9"/>
  <c r="L138" i="9"/>
  <c r="L128" i="9"/>
  <c r="L127" i="9"/>
  <c r="L122" i="9"/>
  <c r="L112" i="9"/>
  <c r="L111" i="9"/>
  <c r="L106" i="9"/>
  <c r="L96" i="9"/>
  <c r="L95" i="9"/>
  <c r="L90" i="9"/>
  <c r="L80" i="9"/>
  <c r="L79" i="9"/>
  <c r="L74" i="9"/>
  <c r="L64" i="9"/>
  <c r="L63" i="9"/>
  <c r="L58" i="9"/>
  <c r="L51" i="9"/>
  <c r="L50" i="9"/>
  <c r="L43" i="9"/>
  <c r="L42" i="9"/>
  <c r="L35" i="9"/>
  <c r="L34" i="9"/>
  <c r="L27" i="9"/>
  <c r="L26" i="9"/>
  <c r="L19" i="9"/>
  <c r="L18" i="9"/>
  <c r="L11" i="9"/>
  <c r="L10" i="9"/>
  <c r="W2673" i="20" l="1"/>
  <c r="X2673" i="20"/>
  <c r="W1864" i="20"/>
  <c r="X1864" i="20"/>
  <c r="W216" i="20"/>
  <c r="X216" i="20"/>
  <c r="W464" i="20"/>
  <c r="X464" i="20"/>
  <c r="W718" i="20"/>
  <c r="X718" i="20"/>
  <c r="W1050" i="20"/>
  <c r="X1050" i="20"/>
  <c r="X1318" i="20"/>
  <c r="W1318" i="20"/>
  <c r="X66" i="20"/>
  <c r="W66" i="20"/>
  <c r="X248" i="20"/>
  <c r="W248" i="20"/>
  <c r="X386" i="20"/>
  <c r="W386" i="20"/>
  <c r="X81" i="20"/>
  <c r="W81" i="20"/>
  <c r="W369" i="20"/>
  <c r="X369" i="20"/>
  <c r="X611" i="20"/>
  <c r="W611" i="20"/>
  <c r="W795" i="20"/>
  <c r="X795" i="20"/>
  <c r="X1059" i="20"/>
  <c r="W1059" i="20"/>
  <c r="W1326" i="20"/>
  <c r="X1326" i="20"/>
  <c r="W1613" i="20"/>
  <c r="X1613" i="20"/>
  <c r="W1852" i="20"/>
  <c r="X1852" i="20"/>
  <c r="X2067" i="20"/>
  <c r="W2067" i="20"/>
  <c r="W2681" i="20"/>
  <c r="X2681" i="20"/>
  <c r="X663" i="20"/>
  <c r="W663" i="20"/>
  <c r="W888" i="20"/>
  <c r="X888" i="20"/>
  <c r="X1126" i="20"/>
  <c r="W1126" i="20"/>
  <c r="X1343" i="20"/>
  <c r="W1343" i="20"/>
  <c r="W1574" i="20"/>
  <c r="X1574" i="20"/>
  <c r="W1841" i="20"/>
  <c r="X1841" i="20"/>
  <c r="W2104" i="20"/>
  <c r="X2104" i="20"/>
  <c r="W2297" i="20"/>
  <c r="X2297" i="20"/>
  <c r="X2554" i="20"/>
  <c r="W2554" i="20"/>
  <c r="W2709" i="20"/>
  <c r="X2709" i="20"/>
  <c r="W211" i="20"/>
  <c r="X211" i="20"/>
  <c r="X491" i="20"/>
  <c r="W491" i="20"/>
  <c r="W802" i="20"/>
  <c r="X802" i="20"/>
  <c r="W989" i="20"/>
  <c r="X989" i="20"/>
  <c r="X1255" i="20"/>
  <c r="W1255" i="20"/>
  <c r="W1483" i="20"/>
  <c r="X1483" i="20"/>
  <c r="W1677" i="20"/>
  <c r="X1677" i="20"/>
  <c r="W1935" i="20"/>
  <c r="X1935" i="20"/>
  <c r="W2165" i="20"/>
  <c r="X2165" i="20"/>
  <c r="X2436" i="20"/>
  <c r="W2436" i="20"/>
  <c r="W2334" i="20"/>
  <c r="X2334" i="20"/>
  <c r="X1600" i="20"/>
  <c r="W1600" i="20"/>
  <c r="W1803" i="20"/>
  <c r="X1803" i="20"/>
  <c r="W2030" i="20"/>
  <c r="X2030" i="20"/>
  <c r="W2303" i="20"/>
  <c r="X2303" i="20"/>
  <c r="W2467" i="20"/>
  <c r="X2467" i="20"/>
  <c r="W2715" i="20"/>
  <c r="X2715" i="20"/>
  <c r="W2373" i="20"/>
  <c r="X2373" i="20"/>
  <c r="X20" i="20"/>
  <c r="W20" i="20"/>
  <c r="W234" i="20"/>
  <c r="X234" i="20"/>
  <c r="W468" i="20"/>
  <c r="X468" i="20"/>
  <c r="W703" i="20"/>
  <c r="X703" i="20"/>
  <c r="W942" i="20"/>
  <c r="X942" i="20"/>
  <c r="W1290" i="20"/>
  <c r="X1290" i="20"/>
  <c r="X22" i="20"/>
  <c r="W22" i="20"/>
  <c r="W236" i="20"/>
  <c r="X236" i="20"/>
  <c r="X438" i="20"/>
  <c r="W438" i="20"/>
  <c r="X205" i="20"/>
  <c r="W205" i="20"/>
  <c r="W469" i="20"/>
  <c r="X469" i="20"/>
  <c r="W692" i="20"/>
  <c r="X692" i="20"/>
  <c r="W812" i="20"/>
  <c r="X812" i="20"/>
  <c r="W1093" i="20"/>
  <c r="X1093" i="20"/>
  <c r="X1311" i="20"/>
  <c r="W1311" i="20"/>
  <c r="W1541" i="20"/>
  <c r="X1541" i="20"/>
  <c r="X1780" i="20"/>
  <c r="W1780" i="20"/>
  <c r="X2071" i="20"/>
  <c r="W2071" i="20"/>
  <c r="X2691" i="20"/>
  <c r="W2691" i="20"/>
  <c r="X584" i="20"/>
  <c r="W584" i="20"/>
  <c r="W813" i="20"/>
  <c r="X813" i="20"/>
  <c r="X1080" i="20"/>
  <c r="W1080" i="20"/>
  <c r="W1300" i="20"/>
  <c r="X1300" i="20"/>
  <c r="W1530" i="20"/>
  <c r="X1530" i="20"/>
  <c r="X1767" i="20"/>
  <c r="W1767" i="20"/>
  <c r="X2088" i="20"/>
  <c r="W2088" i="20"/>
  <c r="X2282" i="20"/>
  <c r="W2282" i="20"/>
  <c r="W2539" i="20"/>
  <c r="X2539" i="20"/>
  <c r="W2526" i="20"/>
  <c r="X2526" i="20"/>
  <c r="X170" i="20"/>
  <c r="W170" i="20"/>
  <c r="X229" i="20"/>
  <c r="W229" i="20"/>
  <c r="W259" i="20"/>
  <c r="X259" i="20"/>
  <c r="W289" i="20"/>
  <c r="X289" i="20"/>
  <c r="X479" i="20"/>
  <c r="W479" i="20"/>
  <c r="W511" i="20"/>
  <c r="X511" i="20"/>
  <c r="W543" i="20"/>
  <c r="X543" i="20"/>
  <c r="X557" i="20"/>
  <c r="W557" i="20"/>
  <c r="W589" i="20"/>
  <c r="X589" i="20"/>
  <c r="X621" i="20"/>
  <c r="W621" i="20"/>
  <c r="X653" i="20"/>
  <c r="W653" i="20"/>
  <c r="X684" i="20"/>
  <c r="W684" i="20"/>
  <c r="X714" i="20"/>
  <c r="W714" i="20"/>
  <c r="X745" i="20"/>
  <c r="W745" i="20"/>
  <c r="X789" i="20"/>
  <c r="W789" i="20"/>
  <c r="W818" i="20"/>
  <c r="X818" i="20"/>
  <c r="W848" i="20"/>
  <c r="X848" i="20"/>
  <c r="W879" i="20"/>
  <c r="X879" i="20"/>
  <c r="W909" i="20"/>
  <c r="X909" i="20"/>
  <c r="W941" i="20"/>
  <c r="X941" i="20"/>
  <c r="W973" i="20"/>
  <c r="X973" i="20"/>
  <c r="W1005" i="20"/>
  <c r="X1005" i="20"/>
  <c r="X1037" i="20"/>
  <c r="W1037" i="20"/>
  <c r="W1077" i="20"/>
  <c r="X1077" i="20"/>
  <c r="X1119" i="20"/>
  <c r="W1119" i="20"/>
  <c r="X1151" i="20"/>
  <c r="W1151" i="20"/>
  <c r="X1183" i="20"/>
  <c r="W1183" i="20"/>
  <c r="X1212" i="20"/>
  <c r="W1212" i="20"/>
  <c r="W1243" i="20"/>
  <c r="X1243" i="20"/>
  <c r="X1289" i="20"/>
  <c r="W1289" i="20"/>
  <c r="W1320" i="20"/>
  <c r="X1320" i="20"/>
  <c r="X1349" i="20"/>
  <c r="W1349" i="20"/>
  <c r="X1378" i="20"/>
  <c r="W1378" i="20"/>
  <c r="X1408" i="20"/>
  <c r="W1408" i="20"/>
  <c r="X1439" i="20"/>
  <c r="W1439" i="20"/>
  <c r="X1471" i="20"/>
  <c r="W1471" i="20"/>
  <c r="X1503" i="20"/>
  <c r="W1503" i="20"/>
  <c r="X1535" i="20"/>
  <c r="W1535" i="20"/>
  <c r="X1567" i="20"/>
  <c r="W1567" i="20"/>
  <c r="X1599" i="20"/>
  <c r="W1599" i="20"/>
  <c r="X1619" i="20"/>
  <c r="W1619" i="20"/>
  <c r="W1665" i="20"/>
  <c r="X1665" i="20"/>
  <c r="W1697" i="20"/>
  <c r="X1697" i="20"/>
  <c r="W1729" i="20"/>
  <c r="X1729" i="20"/>
  <c r="W1760" i="20"/>
  <c r="X1760" i="20"/>
  <c r="W1790" i="20"/>
  <c r="X1790" i="20"/>
  <c r="W1834" i="20"/>
  <c r="X1834" i="20"/>
  <c r="W16" i="20"/>
  <c r="X16" i="20"/>
  <c r="W157" i="20"/>
  <c r="X157" i="20"/>
  <c r="W276" i="20"/>
  <c r="X276" i="20"/>
  <c r="W400" i="20"/>
  <c r="X400" i="20"/>
  <c r="W578" i="20"/>
  <c r="X578" i="20"/>
  <c r="W749" i="20"/>
  <c r="X749" i="20"/>
  <c r="W922" i="20"/>
  <c r="X922" i="20"/>
  <c r="X1104" i="20"/>
  <c r="W1104" i="20"/>
  <c r="W1256" i="20"/>
  <c r="X1256" i="20"/>
  <c r="X1391" i="20"/>
  <c r="W1391" i="20"/>
  <c r="W129" i="20"/>
  <c r="X129" i="20"/>
  <c r="W218" i="20"/>
  <c r="X218" i="20"/>
  <c r="X322" i="20"/>
  <c r="W322" i="20"/>
  <c r="W354" i="20"/>
  <c r="X354" i="20"/>
  <c r="W17" i="20"/>
  <c r="X17" i="20"/>
  <c r="X217" i="20"/>
  <c r="W217" i="20"/>
  <c r="X277" i="20"/>
  <c r="W277" i="20"/>
  <c r="W465" i="20"/>
  <c r="X465" i="20"/>
  <c r="W547" i="20"/>
  <c r="X547" i="20"/>
  <c r="X735" i="20"/>
  <c r="W735" i="20"/>
  <c r="X931" i="20"/>
  <c r="W931" i="20"/>
  <c r="X995" i="20"/>
  <c r="W995" i="20"/>
  <c r="X1202" i="20"/>
  <c r="W1202" i="20"/>
  <c r="W1264" i="20"/>
  <c r="X1264" i="20"/>
  <c r="W1461" i="20"/>
  <c r="X1461" i="20"/>
  <c r="X1651" i="20"/>
  <c r="W1651" i="20"/>
  <c r="W1715" i="20"/>
  <c r="X1715" i="20"/>
  <c r="W1911" i="20"/>
  <c r="X1911" i="20"/>
  <c r="X1971" i="20"/>
  <c r="W1971" i="20"/>
  <c r="W2179" i="20"/>
  <c r="X2179" i="20"/>
  <c r="W2417" i="20"/>
  <c r="X2417" i="20"/>
  <c r="W486" i="20"/>
  <c r="X486" i="20"/>
  <c r="W693" i="20"/>
  <c r="X693" i="20"/>
  <c r="X755" i="20"/>
  <c r="W755" i="20"/>
  <c r="W952" i="20"/>
  <c r="X952" i="20"/>
  <c r="W1094" i="20"/>
  <c r="X1094" i="20"/>
  <c r="W1190" i="20"/>
  <c r="X1190" i="20"/>
  <c r="W1372" i="20"/>
  <c r="X1372" i="20"/>
  <c r="X1446" i="20"/>
  <c r="W1446" i="20"/>
  <c r="X1656" i="20"/>
  <c r="W1656" i="20"/>
  <c r="W1811" i="20"/>
  <c r="X1811" i="20"/>
  <c r="W1900" i="20"/>
  <c r="X1900" i="20"/>
  <c r="W2072" i="20"/>
  <c r="X2072" i="20"/>
  <c r="W2160" i="20"/>
  <c r="X2160" i="20"/>
  <c r="W2358" i="20"/>
  <c r="X2358" i="20"/>
  <c r="X2523" i="20"/>
  <c r="W2523" i="20"/>
  <c r="X2586" i="20"/>
  <c r="W2586" i="20"/>
  <c r="X2740" i="20"/>
  <c r="W2740" i="20"/>
  <c r="W107" i="20"/>
  <c r="X107" i="20"/>
  <c r="W168" i="20"/>
  <c r="X168" i="20"/>
  <c r="X363" i="20"/>
  <c r="W363" i="20"/>
  <c r="W573" i="20"/>
  <c r="X573" i="20"/>
  <c r="W637" i="20"/>
  <c r="X637" i="20"/>
  <c r="W832" i="20"/>
  <c r="X832" i="20"/>
  <c r="X925" i="20"/>
  <c r="W925" i="20"/>
  <c r="W1073" i="20"/>
  <c r="X1073" i="20"/>
  <c r="W1195" i="20"/>
  <c r="X1195" i="20"/>
  <c r="X1317" i="20"/>
  <c r="W1317" i="20"/>
  <c r="W1515" i="20"/>
  <c r="X1515" i="20"/>
  <c r="W1579" i="20"/>
  <c r="X1579" i="20"/>
  <c r="X1772" i="20"/>
  <c r="W1772" i="20"/>
  <c r="W1965" i="20"/>
  <c r="X1965" i="20"/>
  <c r="W2029" i="20"/>
  <c r="X2029" i="20"/>
  <c r="X2239" i="20"/>
  <c r="W2239" i="20"/>
  <c r="X2302" i="20"/>
  <c r="W2302" i="20"/>
  <c r="X2496" i="20"/>
  <c r="W2496" i="20"/>
  <c r="X2655" i="20"/>
  <c r="W2655" i="20"/>
  <c r="X1440" i="20"/>
  <c r="W1440" i="20"/>
  <c r="W1632" i="20"/>
  <c r="X1632" i="20"/>
  <c r="X1678" i="20"/>
  <c r="W1678" i="20"/>
  <c r="W1877" i="20"/>
  <c r="X1877" i="20"/>
  <c r="X1998" i="20"/>
  <c r="W1998" i="20"/>
  <c r="X2126" i="20"/>
  <c r="W2126" i="20"/>
  <c r="W2333" i="20"/>
  <c r="X2333" i="20"/>
  <c r="W2395" i="20"/>
  <c r="X2395" i="20"/>
  <c r="W2560" i="20"/>
  <c r="X2560" i="20"/>
  <c r="W2656" i="20"/>
  <c r="X2656" i="20"/>
  <c r="W2546" i="20"/>
  <c r="X2546" i="20"/>
  <c r="X145" i="20"/>
  <c r="W145" i="20"/>
  <c r="W308" i="20"/>
  <c r="X308" i="20"/>
  <c r="W436" i="20"/>
  <c r="X436" i="20"/>
  <c r="W545" i="20"/>
  <c r="X545" i="20"/>
  <c r="W673" i="20"/>
  <c r="X673" i="20"/>
  <c r="W853" i="20"/>
  <c r="X853" i="20"/>
  <c r="W978" i="20"/>
  <c r="X978" i="20"/>
  <c r="W1259" i="20"/>
  <c r="X1259" i="20"/>
  <c r="W1379" i="20"/>
  <c r="X1379" i="20"/>
  <c r="X86" i="20"/>
  <c r="W86" i="20"/>
  <c r="X206" i="20"/>
  <c r="W206" i="20"/>
  <c r="X342" i="20"/>
  <c r="W342" i="20"/>
  <c r="X406" i="20"/>
  <c r="W406" i="20"/>
  <c r="X85" i="20"/>
  <c r="W85" i="20"/>
  <c r="X116" i="20"/>
  <c r="W116" i="20"/>
  <c r="X309" i="20"/>
  <c r="W309" i="20"/>
  <c r="W501" i="20"/>
  <c r="X501" i="20"/>
  <c r="X567" i="20"/>
  <c r="W567" i="20"/>
  <c r="W783" i="20"/>
  <c r="X783" i="20"/>
  <c r="X983" i="20"/>
  <c r="W983" i="20"/>
  <c r="W1047" i="20"/>
  <c r="X1047" i="20"/>
  <c r="W1189" i="20"/>
  <c r="X1189" i="20"/>
  <c r="X1249" i="20"/>
  <c r="W1249" i="20"/>
  <c r="W1445" i="20"/>
  <c r="X1445" i="20"/>
  <c r="W1573" i="20"/>
  <c r="X1573" i="20"/>
  <c r="W1719" i="20"/>
  <c r="X1719" i="20"/>
  <c r="X1943" i="20"/>
  <c r="W1943" i="20"/>
  <c r="X2007" i="20"/>
  <c r="W2007" i="20"/>
  <c r="W2159" i="20"/>
  <c r="X2159" i="20"/>
  <c r="W2229" i="20"/>
  <c r="X2229" i="20"/>
  <c r="X474" i="20"/>
  <c r="W474" i="20"/>
  <c r="X552" i="20"/>
  <c r="W552" i="20"/>
  <c r="W709" i="20"/>
  <c r="X709" i="20"/>
  <c r="X904" i="20"/>
  <c r="W904" i="20"/>
  <c r="W1000" i="20"/>
  <c r="X1000" i="20"/>
  <c r="X1178" i="20"/>
  <c r="W1178" i="20"/>
  <c r="W1269" i="20"/>
  <c r="X1269" i="20"/>
  <c r="X1434" i="20"/>
  <c r="W1434" i="20"/>
  <c r="X1610" i="20"/>
  <c r="W1610" i="20"/>
  <c r="X1704" i="20"/>
  <c r="W1704" i="20"/>
  <c r="X1857" i="20"/>
  <c r="W1857" i="20"/>
  <c r="W1960" i="20"/>
  <c r="X1960" i="20"/>
  <c r="W2120" i="20"/>
  <c r="X2120" i="20"/>
  <c r="W2313" i="20"/>
  <c r="X2313" i="20"/>
  <c r="W2405" i="20"/>
  <c r="X2405" i="20"/>
  <c r="W2570" i="20"/>
  <c r="X2570" i="20"/>
  <c r="W2666" i="20"/>
  <c r="X2666" i="20"/>
  <c r="X63" i="20"/>
  <c r="W63" i="20"/>
  <c r="W415" i="20"/>
  <c r="X415" i="20"/>
  <c r="X24" i="20"/>
  <c r="W24" i="20"/>
  <c r="X149" i="20"/>
  <c r="W149" i="20"/>
  <c r="W208" i="20"/>
  <c r="X208" i="20"/>
  <c r="W282" i="20"/>
  <c r="X282" i="20"/>
  <c r="X408" i="20"/>
  <c r="W408" i="20"/>
  <c r="X440" i="20"/>
  <c r="W440" i="20"/>
  <c r="W472" i="20"/>
  <c r="X472" i="20"/>
  <c r="W504" i="20"/>
  <c r="X504" i="20"/>
  <c r="W520" i="20"/>
  <c r="X520" i="20"/>
  <c r="W550" i="20"/>
  <c r="X550" i="20"/>
  <c r="W582" i="20"/>
  <c r="X582" i="20"/>
  <c r="W614" i="20"/>
  <c r="X614" i="20"/>
  <c r="W646" i="20"/>
  <c r="X646" i="20"/>
  <c r="X677" i="20"/>
  <c r="W677" i="20"/>
  <c r="W707" i="20"/>
  <c r="X707" i="20"/>
  <c r="X742" i="20"/>
  <c r="W742" i="20"/>
  <c r="W790" i="20"/>
  <c r="X790" i="20"/>
  <c r="W823" i="20"/>
  <c r="X823" i="20"/>
  <c r="X876" i="20"/>
  <c r="W876" i="20"/>
  <c r="W910" i="20"/>
  <c r="X910" i="20"/>
  <c r="X946" i="20"/>
  <c r="W946" i="20"/>
  <c r="W1002" i="20"/>
  <c r="X1002" i="20"/>
  <c r="W1038" i="20"/>
  <c r="X1038" i="20"/>
  <c r="W1108" i="20"/>
  <c r="X1108" i="20"/>
  <c r="W1144" i="20"/>
  <c r="X1144" i="20"/>
  <c r="X1184" i="20"/>
  <c r="W1184" i="20"/>
  <c r="W1232" i="20"/>
  <c r="X1232" i="20"/>
  <c r="W1263" i="20"/>
  <c r="X1263" i="20"/>
  <c r="X1294" i="20"/>
  <c r="W1294" i="20"/>
  <c r="X1325" i="20"/>
  <c r="W1325" i="20"/>
  <c r="X1354" i="20"/>
  <c r="W1354" i="20"/>
  <c r="W1383" i="20"/>
  <c r="X1383" i="20"/>
  <c r="W1413" i="20"/>
  <c r="X1413" i="20"/>
  <c r="X1046" i="20"/>
  <c r="W1046" i="20"/>
  <c r="X26" i="20"/>
  <c r="W26" i="20"/>
  <c r="X58" i="20"/>
  <c r="W58" i="20"/>
  <c r="X90" i="20"/>
  <c r="W90" i="20"/>
  <c r="X121" i="20"/>
  <c r="W121" i="20"/>
  <c r="X151" i="20"/>
  <c r="W151" i="20"/>
  <c r="X181" i="20"/>
  <c r="W181" i="20"/>
  <c r="X224" i="20"/>
  <c r="W224" i="20"/>
  <c r="W254" i="20"/>
  <c r="X254" i="20"/>
  <c r="X284" i="20"/>
  <c r="W284" i="20"/>
  <c r="X314" i="20"/>
  <c r="W314" i="20"/>
  <c r="X346" i="20"/>
  <c r="W346" i="20"/>
  <c r="X378" i="20"/>
  <c r="W378" i="20"/>
  <c r="X410" i="20"/>
  <c r="W410" i="20"/>
  <c r="X442" i="20"/>
  <c r="W442" i="20"/>
  <c r="W2384" i="20"/>
  <c r="X2384" i="20"/>
  <c r="W2629" i="20"/>
  <c r="X2629" i="20"/>
  <c r="X25" i="20"/>
  <c r="W25" i="20"/>
  <c r="X57" i="20"/>
  <c r="W57" i="20"/>
  <c r="X89" i="20"/>
  <c r="W89" i="20"/>
  <c r="X120" i="20"/>
  <c r="W120" i="20"/>
  <c r="X150" i="20"/>
  <c r="W150" i="20"/>
  <c r="X180" i="20"/>
  <c r="W180" i="20"/>
  <c r="X209" i="20"/>
  <c r="W209" i="20"/>
  <c r="W253" i="20"/>
  <c r="X253" i="20"/>
  <c r="X283" i="20"/>
  <c r="W283" i="20"/>
  <c r="X313" i="20"/>
  <c r="W313" i="20"/>
  <c r="W345" i="20"/>
  <c r="X345" i="20"/>
  <c r="X377" i="20"/>
  <c r="W377" i="20"/>
  <c r="W409" i="20"/>
  <c r="X409" i="20"/>
  <c r="W441" i="20"/>
  <c r="X441" i="20"/>
  <c r="X473" i="20"/>
  <c r="W473" i="20"/>
  <c r="W505" i="20"/>
  <c r="X505" i="20"/>
  <c r="X521" i="20"/>
  <c r="W521" i="20"/>
  <c r="X571" i="20"/>
  <c r="W571" i="20"/>
  <c r="W603" i="20"/>
  <c r="X603" i="20"/>
  <c r="X635" i="20"/>
  <c r="W635" i="20"/>
  <c r="X666" i="20"/>
  <c r="W666" i="20"/>
  <c r="W696" i="20"/>
  <c r="X696" i="20"/>
  <c r="X727" i="20"/>
  <c r="W727" i="20"/>
  <c r="W758" i="20"/>
  <c r="X758" i="20"/>
  <c r="X800" i="20"/>
  <c r="W800" i="20"/>
  <c r="X830" i="20"/>
  <c r="W830" i="20"/>
  <c r="W861" i="20"/>
  <c r="X861" i="20"/>
  <c r="W891" i="20"/>
  <c r="X891" i="20"/>
  <c r="W923" i="20"/>
  <c r="X923" i="20"/>
  <c r="X955" i="20"/>
  <c r="W955" i="20"/>
  <c r="W987" i="20"/>
  <c r="X987" i="20"/>
  <c r="W112" i="20"/>
  <c r="X112" i="20"/>
  <c r="W368" i="20"/>
  <c r="X368" i="20"/>
  <c r="W642" i="20"/>
  <c r="X642" i="20"/>
  <c r="X958" i="20"/>
  <c r="W958" i="20"/>
  <c r="W1192" i="20"/>
  <c r="X1192" i="20"/>
  <c r="X1148" i="20"/>
  <c r="W1148" i="20"/>
  <c r="W278" i="20"/>
  <c r="X278" i="20"/>
  <c r="X418" i="20"/>
  <c r="W418" i="20"/>
  <c r="W128" i="20"/>
  <c r="X128" i="20"/>
  <c r="W433" i="20"/>
  <c r="X433" i="20"/>
  <c r="W704" i="20"/>
  <c r="X704" i="20"/>
  <c r="X824" i="20"/>
  <c r="W824" i="20"/>
  <c r="X1141" i="20"/>
  <c r="W1141" i="20"/>
  <c r="W1429" i="20"/>
  <c r="X1429" i="20"/>
  <c r="W1525" i="20"/>
  <c r="X1525" i="20"/>
  <c r="W1747" i="20"/>
  <c r="X1747" i="20"/>
  <c r="X2035" i="20"/>
  <c r="W2035" i="20"/>
  <c r="W2245" i="20"/>
  <c r="X2245" i="20"/>
  <c r="W600" i="20"/>
  <c r="X600" i="20"/>
  <c r="X784" i="20"/>
  <c r="W784" i="20"/>
  <c r="W984" i="20"/>
  <c r="X984" i="20"/>
  <c r="W1219" i="20"/>
  <c r="X1219" i="20"/>
  <c r="W1478" i="20"/>
  <c r="X1478" i="20"/>
  <c r="W1720" i="20"/>
  <c r="X1720" i="20"/>
  <c r="W1944" i="20"/>
  <c r="X1944" i="20"/>
  <c r="W2234" i="20"/>
  <c r="X2234" i="20"/>
  <c r="W2418" i="20"/>
  <c r="X2418" i="20"/>
  <c r="X2650" i="20"/>
  <c r="W2650" i="20"/>
  <c r="W11" i="20"/>
  <c r="X11" i="20"/>
  <c r="X241" i="20"/>
  <c r="W241" i="20"/>
  <c r="X459" i="20"/>
  <c r="W459" i="20"/>
  <c r="W729" i="20"/>
  <c r="X729" i="20"/>
  <c r="W957" i="20"/>
  <c r="X957" i="20"/>
  <c r="X1163" i="20"/>
  <c r="W1163" i="20"/>
  <c r="W1420" i="20"/>
  <c r="X1420" i="20"/>
  <c r="X1627" i="20"/>
  <c r="W1627" i="20"/>
  <c r="W1832" i="20"/>
  <c r="X1832" i="20"/>
  <c r="W2093" i="20"/>
  <c r="X2093" i="20"/>
  <c r="X2332" i="20"/>
  <c r="W2332" i="20"/>
  <c r="X2591" i="20"/>
  <c r="W2591" i="20"/>
  <c r="W1472" i="20"/>
  <c r="X1472" i="20"/>
  <c r="X1742" i="20"/>
  <c r="W1742" i="20"/>
  <c r="X1906" i="20"/>
  <c r="W1906" i="20"/>
  <c r="X2208" i="20"/>
  <c r="W2208" i="20"/>
  <c r="W872" i="20"/>
  <c r="X872" i="20"/>
  <c r="X52" i="20"/>
  <c r="W52" i="20"/>
  <c r="X204" i="20"/>
  <c r="W204" i="20"/>
  <c r="W500" i="20"/>
  <c r="X500" i="20"/>
  <c r="W734" i="20"/>
  <c r="X734" i="20"/>
  <c r="W1074" i="20"/>
  <c r="X1074" i="20"/>
  <c r="W1321" i="20"/>
  <c r="X1321" i="20"/>
  <c r="X117" i="20"/>
  <c r="W117" i="20"/>
  <c r="X310" i="20"/>
  <c r="W310" i="20"/>
  <c r="X21" i="20"/>
  <c r="W21" i="20"/>
  <c r="X146" i="20"/>
  <c r="W146" i="20"/>
  <c r="W373" i="20"/>
  <c r="X373" i="20"/>
  <c r="W631" i="20"/>
  <c r="X631" i="20"/>
  <c r="W887" i="20"/>
  <c r="X887" i="20"/>
  <c r="W1157" i="20"/>
  <c r="X1157" i="20"/>
  <c r="W1414" i="20"/>
  <c r="X1414" i="20"/>
  <c r="W1687" i="20"/>
  <c r="X1687" i="20"/>
  <c r="X1840" i="20"/>
  <c r="W1840" i="20"/>
  <c r="X2135" i="20"/>
  <c r="W2135" i="20"/>
  <c r="W2308" i="20"/>
  <c r="X2308" i="20"/>
  <c r="W648" i="20"/>
  <c r="X648" i="20"/>
  <c r="W874" i="20"/>
  <c r="X874" i="20"/>
  <c r="X1114" i="20"/>
  <c r="W1114" i="20"/>
  <c r="W1373" i="20"/>
  <c r="X1373" i="20"/>
  <c r="W1594" i="20"/>
  <c r="X1594" i="20"/>
  <c r="X1797" i="20"/>
  <c r="W1797" i="20"/>
  <c r="W1992" i="20"/>
  <c r="X1992" i="20"/>
  <c r="X2218" i="20"/>
  <c r="W2218" i="20"/>
  <c r="W2507" i="20"/>
  <c r="X2507" i="20"/>
  <c r="W2735" i="20"/>
  <c r="X2735" i="20"/>
  <c r="W199" i="20"/>
  <c r="X199" i="20"/>
  <c r="X319" i="20"/>
  <c r="W319" i="20"/>
  <c r="W88" i="20"/>
  <c r="X88" i="20"/>
  <c r="W312" i="20"/>
  <c r="X312" i="20"/>
  <c r="W72" i="20"/>
  <c r="X72" i="20"/>
  <c r="W238" i="20"/>
  <c r="X238" i="20"/>
  <c r="W360" i="20"/>
  <c r="X360" i="20"/>
  <c r="W536" i="20"/>
  <c r="X536" i="20"/>
  <c r="W695" i="20"/>
  <c r="X695" i="20"/>
  <c r="W860" i="20"/>
  <c r="X860" i="20"/>
  <c r="W1058" i="20"/>
  <c r="X1058" i="20"/>
  <c r="W1248" i="20"/>
  <c r="X1248" i="20"/>
  <c r="W1399" i="20"/>
  <c r="X1399" i="20"/>
  <c r="X74" i="20"/>
  <c r="W74" i="20"/>
  <c r="X240" i="20"/>
  <c r="W240" i="20"/>
  <c r="W2661" i="20"/>
  <c r="X2661" i="20"/>
  <c r="W9" i="20"/>
  <c r="X9" i="20"/>
  <c r="X136" i="20"/>
  <c r="W136" i="20"/>
  <c r="W166" i="20"/>
  <c r="X166" i="20"/>
  <c r="X196" i="20"/>
  <c r="W196" i="20"/>
  <c r="X239" i="20"/>
  <c r="W239" i="20"/>
  <c r="W269" i="20"/>
  <c r="X269" i="20"/>
  <c r="W299" i="20"/>
  <c r="X299" i="20"/>
  <c r="W329" i="20"/>
  <c r="X329" i="20"/>
  <c r="X361" i="20"/>
  <c r="W361" i="20"/>
  <c r="W393" i="20"/>
  <c r="X393" i="20"/>
  <c r="W425" i="20"/>
  <c r="X425" i="20"/>
  <c r="W457" i="20"/>
  <c r="X457" i="20"/>
  <c r="W489" i="20"/>
  <c r="X489" i="20"/>
  <c r="W537" i="20"/>
  <c r="X537" i="20"/>
  <c r="X555" i="20"/>
  <c r="W555" i="20"/>
  <c r="W587" i="20"/>
  <c r="X587" i="20"/>
  <c r="W619" i="20"/>
  <c r="X619" i="20"/>
  <c r="W651" i="20"/>
  <c r="X651" i="20"/>
  <c r="W682" i="20"/>
  <c r="X682" i="20"/>
  <c r="X712" i="20"/>
  <c r="W712" i="20"/>
  <c r="W743" i="20"/>
  <c r="X743" i="20"/>
  <c r="X787" i="20"/>
  <c r="W787" i="20"/>
  <c r="X816" i="20"/>
  <c r="W816" i="20"/>
  <c r="X846" i="20"/>
  <c r="W846" i="20"/>
  <c r="X877" i="20"/>
  <c r="W877" i="20"/>
  <c r="X907" i="20"/>
  <c r="W907" i="20"/>
  <c r="X939" i="20"/>
  <c r="W939" i="20"/>
  <c r="X971" i="20"/>
  <c r="W971" i="20"/>
  <c r="W80" i="20"/>
  <c r="X80" i="20"/>
  <c r="W336" i="20"/>
  <c r="X336" i="20"/>
  <c r="W610" i="20"/>
  <c r="X610" i="20"/>
  <c r="W833" i="20"/>
  <c r="X833" i="20"/>
  <c r="X1156" i="20"/>
  <c r="W1156" i="20"/>
  <c r="X1421" i="20"/>
  <c r="W1421" i="20"/>
  <c r="W159" i="20"/>
  <c r="X159" i="20"/>
  <c r="X982" i="20"/>
  <c r="W982" i="20"/>
  <c r="W188" i="20"/>
  <c r="X188" i="20"/>
  <c r="X337" i="20"/>
  <c r="W337" i="20"/>
  <c r="W674" i="20"/>
  <c r="X674" i="20"/>
  <c r="X854" i="20"/>
  <c r="W854" i="20"/>
  <c r="W1109" i="20"/>
  <c r="X1109" i="20"/>
  <c r="W1355" i="20"/>
  <c r="X1355" i="20"/>
  <c r="W1589" i="20"/>
  <c r="X1589" i="20"/>
  <c r="W1822" i="20"/>
  <c r="X1822" i="20"/>
  <c r="X2099" i="20"/>
  <c r="W2099" i="20"/>
  <c r="W2322" i="20"/>
  <c r="X2322" i="20"/>
  <c r="W534" i="20"/>
  <c r="X534" i="20"/>
  <c r="W858" i="20"/>
  <c r="X858" i="20"/>
  <c r="W1064" i="20"/>
  <c r="X1064" i="20"/>
  <c r="X1281" i="20"/>
  <c r="W1281" i="20"/>
  <c r="W1542" i="20"/>
  <c r="X1542" i="20"/>
  <c r="W1688" i="20"/>
  <c r="X1688" i="20"/>
  <c r="W1976" i="20"/>
  <c r="X1976" i="20"/>
  <c r="X2202" i="20"/>
  <c r="W2202" i="20"/>
  <c r="X2447" i="20"/>
  <c r="W2447" i="20"/>
  <c r="X2706" i="20"/>
  <c r="W2706" i="20"/>
  <c r="W75" i="20"/>
  <c r="X75" i="20"/>
  <c r="X301" i="20"/>
  <c r="W301" i="20"/>
  <c r="W531" i="20"/>
  <c r="X531" i="20"/>
  <c r="W760" i="20"/>
  <c r="X760" i="20"/>
  <c r="W1021" i="20"/>
  <c r="X1021" i="20"/>
  <c r="W1224" i="20"/>
  <c r="X1224" i="20"/>
  <c r="X1451" i="20"/>
  <c r="W1451" i="20"/>
  <c r="X1709" i="20"/>
  <c r="W1709" i="20"/>
  <c r="W1905" i="20"/>
  <c r="X1905" i="20"/>
  <c r="X2207" i="20"/>
  <c r="W2207" i="20"/>
  <c r="X2394" i="20"/>
  <c r="W2394" i="20"/>
  <c r="X2623" i="20"/>
  <c r="W2623" i="20"/>
  <c r="X1568" i="20"/>
  <c r="W1568" i="20"/>
  <c r="X1773" i="20"/>
  <c r="W1773" i="20"/>
  <c r="X2062" i="20"/>
  <c r="W2062" i="20"/>
  <c r="X2272" i="20"/>
  <c r="W2272" i="20"/>
  <c r="W2497" i="20"/>
  <c r="X2497" i="20"/>
  <c r="W2688" i="20"/>
  <c r="X2688" i="20"/>
  <c r="W2669" i="20"/>
  <c r="X2669" i="20"/>
  <c r="W84" i="20"/>
  <c r="X84" i="20"/>
  <c r="W340" i="20"/>
  <c r="X340" i="20"/>
  <c r="W562" i="20"/>
  <c r="X562" i="20"/>
  <c r="X773" i="20"/>
  <c r="W773" i="20"/>
  <c r="W1140" i="20"/>
  <c r="X1140" i="20"/>
  <c r="W1409" i="20"/>
  <c r="X1409" i="20"/>
  <c r="X147" i="20"/>
  <c r="W147" i="20"/>
  <c r="W1116" i="20"/>
  <c r="X1116" i="20"/>
  <c r="W265" i="20"/>
  <c r="X265" i="20"/>
  <c r="X437" i="20"/>
  <c r="W437" i="20"/>
  <c r="W723" i="20"/>
  <c r="X723" i="20"/>
  <c r="W857" i="20"/>
  <c r="X857" i="20"/>
  <c r="W1063" i="20"/>
  <c r="X1063" i="20"/>
  <c r="X1342" i="20"/>
  <c r="W1342" i="20"/>
  <c r="W1509" i="20"/>
  <c r="X1509" i="20"/>
  <c r="W1810" i="20"/>
  <c r="X1810" i="20"/>
  <c r="W2039" i="20"/>
  <c r="X2039" i="20"/>
  <c r="W2197" i="20"/>
  <c r="X2197" i="20"/>
  <c r="W526" i="20"/>
  <c r="X526" i="20"/>
  <c r="W771" i="20"/>
  <c r="X771" i="20"/>
  <c r="X968" i="20"/>
  <c r="W968" i="20"/>
  <c r="W1238" i="20"/>
  <c r="X1238" i="20"/>
  <c r="X1498" i="20"/>
  <c r="W1498" i="20"/>
  <c r="X1672" i="20"/>
  <c r="W1672" i="20"/>
  <c r="X1930" i="20"/>
  <c r="W1930" i="20"/>
  <c r="W2186" i="20"/>
  <c r="X2186" i="20"/>
  <c r="W2374" i="20"/>
  <c r="X2374" i="20"/>
  <c r="W2634" i="20"/>
  <c r="X2634" i="20"/>
  <c r="X31" i="20"/>
  <c r="W31" i="20"/>
  <c r="W383" i="20"/>
  <c r="X383" i="20"/>
  <c r="W252" i="20"/>
  <c r="X252" i="20"/>
  <c r="W40" i="20"/>
  <c r="X40" i="20"/>
  <c r="W165" i="20"/>
  <c r="X165" i="20"/>
  <c r="W328" i="20"/>
  <c r="X328" i="20"/>
  <c r="W488" i="20"/>
  <c r="X488" i="20"/>
  <c r="W634" i="20"/>
  <c r="X634" i="20"/>
  <c r="W807" i="20"/>
  <c r="X807" i="20"/>
  <c r="W1022" i="20"/>
  <c r="X1022" i="20"/>
  <c r="W1168" i="20"/>
  <c r="X1168" i="20"/>
  <c r="W1341" i="20"/>
  <c r="X1341" i="20"/>
  <c r="X10" i="20"/>
  <c r="W10" i="20"/>
  <c r="X137" i="20"/>
  <c r="W137" i="20"/>
  <c r="X300" i="20"/>
  <c r="W300" i="20"/>
  <c r="W426" i="20"/>
  <c r="X426" i="20"/>
  <c r="X73" i="20"/>
  <c r="W73" i="20"/>
  <c r="W28" i="20"/>
  <c r="X28" i="20"/>
  <c r="W153" i="20"/>
  <c r="X153" i="20"/>
  <c r="W256" i="20"/>
  <c r="X256" i="20"/>
  <c r="X380" i="20"/>
  <c r="W380" i="20"/>
  <c r="X508" i="20"/>
  <c r="W508" i="20"/>
  <c r="W586" i="20"/>
  <c r="X586" i="20"/>
  <c r="X711" i="20"/>
  <c r="W711" i="20"/>
  <c r="W880" i="20"/>
  <c r="X880" i="20"/>
  <c r="W1006" i="20"/>
  <c r="X1006" i="20"/>
  <c r="W1201" i="20"/>
  <c r="X1201" i="20"/>
  <c r="W1298" i="20"/>
  <c r="X1298" i="20"/>
  <c r="X1432" i="20"/>
  <c r="W1432" i="20"/>
  <c r="X94" i="20"/>
  <c r="W94" i="20"/>
  <c r="X228" i="20"/>
  <c r="W228" i="20"/>
  <c r="X318" i="20"/>
  <c r="W318" i="20"/>
  <c r="W2689" i="20"/>
  <c r="X2689" i="20"/>
  <c r="X93" i="20"/>
  <c r="W93" i="20"/>
  <c r="W227" i="20"/>
  <c r="X227" i="20"/>
  <c r="W317" i="20"/>
  <c r="X317" i="20"/>
  <c r="X381" i="20"/>
  <c r="W381" i="20"/>
  <c r="W413" i="20"/>
  <c r="X413" i="20"/>
  <c r="X445" i="20"/>
  <c r="W445" i="20"/>
  <c r="X509" i="20"/>
  <c r="W509" i="20"/>
  <c r="W1209" i="20"/>
  <c r="X1209" i="20"/>
  <c r="X246" i="20"/>
  <c r="W246" i="20"/>
  <c r="W496" i="20"/>
  <c r="X496" i="20"/>
  <c r="W786" i="20"/>
  <c r="X786" i="20"/>
  <c r="W994" i="20"/>
  <c r="X994" i="20"/>
  <c r="W1287" i="20"/>
  <c r="X1287" i="20"/>
  <c r="W34" i="20"/>
  <c r="X34" i="20"/>
  <c r="W2534" i="20"/>
  <c r="X2534" i="20"/>
  <c r="W158" i="20"/>
  <c r="X158" i="20"/>
  <c r="X401" i="20"/>
  <c r="W401" i="20"/>
  <c r="W643" i="20"/>
  <c r="X643" i="20"/>
  <c r="X899" i="20"/>
  <c r="W899" i="20"/>
  <c r="W1173" i="20"/>
  <c r="X1173" i="20"/>
  <c r="W1384" i="20"/>
  <c r="X1384" i="20"/>
  <c r="X1557" i="20"/>
  <c r="W1557" i="20"/>
  <c r="W1792" i="20"/>
  <c r="X1792" i="20"/>
  <c r="X2003" i="20"/>
  <c r="W2003" i="20"/>
  <c r="X2277" i="20"/>
  <c r="W2277" i="20"/>
  <c r="X568" i="20"/>
  <c r="W568" i="20"/>
  <c r="X827" i="20"/>
  <c r="W827" i="20"/>
  <c r="W1016" i="20"/>
  <c r="X1016" i="20"/>
  <c r="X1250" i="20"/>
  <c r="W1250" i="20"/>
  <c r="X1510" i="20"/>
  <c r="W1510" i="20"/>
  <c r="W1751" i="20"/>
  <c r="X1751" i="20"/>
  <c r="W2008" i="20"/>
  <c r="X2008" i="20"/>
  <c r="X2266" i="20"/>
  <c r="W2266" i="20"/>
  <c r="W2389" i="20"/>
  <c r="X2389" i="20"/>
  <c r="X2682" i="20"/>
  <c r="W2682" i="20"/>
  <c r="W43" i="20"/>
  <c r="X43" i="20"/>
  <c r="X271" i="20"/>
  <c r="W271" i="20"/>
  <c r="W427" i="20"/>
  <c r="X427" i="20"/>
  <c r="W668" i="20"/>
  <c r="X668" i="20"/>
  <c r="W893" i="20"/>
  <c r="X893" i="20"/>
  <c r="W1131" i="20"/>
  <c r="X1131" i="20"/>
  <c r="W1390" i="20"/>
  <c r="X1390" i="20"/>
  <c r="X1645" i="20"/>
  <c r="W1645" i="20"/>
  <c r="W1876" i="20"/>
  <c r="X1876" i="20"/>
  <c r="W2125" i="20"/>
  <c r="X2125" i="20"/>
  <c r="X2363" i="20"/>
  <c r="W2363" i="20"/>
  <c r="X2559" i="20"/>
  <c r="W2559" i="20"/>
  <c r="X1504" i="20"/>
  <c r="W1504" i="20"/>
  <c r="X1710" i="20"/>
  <c r="W1710" i="20"/>
  <c r="X1966" i="20"/>
  <c r="W1966" i="20"/>
  <c r="W2166" i="20"/>
  <c r="X2166" i="20"/>
  <c r="W2437" i="20"/>
  <c r="X2437" i="20"/>
  <c r="W2592" i="20"/>
  <c r="X2592" i="20"/>
  <c r="W2542" i="20"/>
  <c r="X2542" i="20"/>
  <c r="X1164" i="20"/>
  <c r="W1164" i="20"/>
  <c r="W175" i="20"/>
  <c r="X175" i="20"/>
  <c r="W404" i="20"/>
  <c r="X404" i="20"/>
  <c r="X594" i="20"/>
  <c r="W594" i="20"/>
  <c r="W906" i="20"/>
  <c r="X906" i="20"/>
  <c r="W1176" i="20"/>
  <c r="X1176" i="20"/>
  <c r="W782" i="20"/>
  <c r="X782" i="20"/>
  <c r="W2565" i="20"/>
  <c r="X2565" i="20"/>
  <c r="X176" i="20"/>
  <c r="W176" i="20"/>
  <c r="W405" i="20"/>
  <c r="X405" i="20"/>
  <c r="W662" i="20"/>
  <c r="X662" i="20"/>
  <c r="W951" i="20"/>
  <c r="X951" i="20"/>
  <c r="W1125" i="20"/>
  <c r="X1125" i="20"/>
  <c r="W1371" i="20"/>
  <c r="X1371" i="20"/>
  <c r="W1655" i="20"/>
  <c r="X1655" i="20"/>
  <c r="W1870" i="20"/>
  <c r="X1870" i="20"/>
  <c r="X2103" i="20"/>
  <c r="W2103" i="20"/>
  <c r="W2446" i="20"/>
  <c r="X2446" i="20"/>
  <c r="X616" i="20"/>
  <c r="W616" i="20"/>
  <c r="X843" i="20"/>
  <c r="W843" i="20"/>
  <c r="X1146" i="20"/>
  <c r="W1146" i="20"/>
  <c r="W1331" i="20"/>
  <c r="X1331" i="20"/>
  <c r="X1562" i="20"/>
  <c r="W1562" i="20"/>
  <c r="X1827" i="20"/>
  <c r="W1827" i="20"/>
  <c r="W2024" i="20"/>
  <c r="X2024" i="20"/>
  <c r="W2250" i="20"/>
  <c r="X2250" i="20"/>
  <c r="W2477" i="20"/>
  <c r="X2477" i="20"/>
  <c r="W2725" i="20"/>
  <c r="X2725" i="20"/>
  <c r="W126" i="20"/>
  <c r="X126" i="20"/>
  <c r="X447" i="20"/>
  <c r="W447" i="20"/>
  <c r="W119" i="20"/>
  <c r="X119" i="20"/>
  <c r="X344" i="20"/>
  <c r="W344" i="20"/>
  <c r="W135" i="20"/>
  <c r="X135" i="20"/>
  <c r="W268" i="20"/>
  <c r="X268" i="20"/>
  <c r="W424" i="20"/>
  <c r="X424" i="20"/>
  <c r="W602" i="20"/>
  <c r="X602" i="20"/>
  <c r="W726" i="20"/>
  <c r="X726" i="20"/>
  <c r="W930" i="20"/>
  <c r="X930" i="20"/>
  <c r="W1128" i="20"/>
  <c r="X1128" i="20"/>
  <c r="W1279" i="20"/>
  <c r="X1279" i="20"/>
  <c r="W1180" i="20"/>
  <c r="X1180" i="20"/>
  <c r="W167" i="20"/>
  <c r="X167" i="20"/>
  <c r="X330" i="20"/>
  <c r="W330" i="20"/>
  <c r="W394" i="20"/>
  <c r="X394" i="20"/>
  <c r="W41" i="20"/>
  <c r="X41" i="20"/>
  <c r="W811" i="20"/>
  <c r="X811" i="20"/>
  <c r="W92" i="20"/>
  <c r="X92" i="20"/>
  <c r="W226" i="20"/>
  <c r="X226" i="20"/>
  <c r="W348" i="20"/>
  <c r="X348" i="20"/>
  <c r="X476" i="20"/>
  <c r="W476" i="20"/>
  <c r="X554" i="20"/>
  <c r="W554" i="20"/>
  <c r="W681" i="20"/>
  <c r="X681" i="20"/>
  <c r="X794" i="20"/>
  <c r="W794" i="20"/>
  <c r="W970" i="20"/>
  <c r="X970" i="20"/>
  <c r="X1152" i="20"/>
  <c r="W1152" i="20"/>
  <c r="W1267" i="20"/>
  <c r="X1267" i="20"/>
  <c r="W1401" i="20"/>
  <c r="X1401" i="20"/>
  <c r="X62" i="20"/>
  <c r="W62" i="20"/>
  <c r="X155" i="20"/>
  <c r="W155" i="20"/>
  <c r="X288" i="20"/>
  <c r="W288" i="20"/>
  <c r="X382" i="20"/>
  <c r="W382" i="20"/>
  <c r="X446" i="20"/>
  <c r="W446" i="20"/>
  <c r="X29" i="20"/>
  <c r="W29" i="20"/>
  <c r="X154" i="20"/>
  <c r="W154" i="20"/>
  <c r="W287" i="20"/>
  <c r="X287" i="20"/>
  <c r="W477" i="20"/>
  <c r="X477" i="20"/>
  <c r="W48" i="20"/>
  <c r="X48" i="20"/>
  <c r="W187" i="20"/>
  <c r="X187" i="20"/>
  <c r="W306" i="20"/>
  <c r="X306" i="20"/>
  <c r="W432" i="20"/>
  <c r="X432" i="20"/>
  <c r="W544" i="20"/>
  <c r="X544" i="20"/>
  <c r="W687" i="20"/>
  <c r="X687" i="20"/>
  <c r="X868" i="20"/>
  <c r="W868" i="20"/>
  <c r="X1082" i="20"/>
  <c r="W1082" i="20"/>
  <c r="W1225" i="20"/>
  <c r="X1225" i="20"/>
  <c r="W1362" i="20"/>
  <c r="X1362" i="20"/>
  <c r="W98" i="20"/>
  <c r="X98" i="20"/>
  <c r="X189" i="20"/>
  <c r="W189" i="20"/>
  <c r="W2739" i="20"/>
  <c r="X2739" i="20"/>
  <c r="W49" i="20"/>
  <c r="X49" i="20"/>
  <c r="W247" i="20"/>
  <c r="X247" i="20"/>
  <c r="X307" i="20"/>
  <c r="W307" i="20"/>
  <c r="X497" i="20"/>
  <c r="W497" i="20"/>
  <c r="W579" i="20"/>
  <c r="X579" i="20"/>
  <c r="W766" i="20"/>
  <c r="X766" i="20"/>
  <c r="X963" i="20"/>
  <c r="W963" i="20"/>
  <c r="X1027" i="20"/>
  <c r="W1027" i="20"/>
  <c r="W1233" i="20"/>
  <c r="X1233" i="20"/>
  <c r="W1295" i="20"/>
  <c r="X1295" i="20"/>
  <c r="W1493" i="20"/>
  <c r="X1493" i="20"/>
  <c r="X1631" i="20"/>
  <c r="W1631" i="20"/>
  <c r="W1683" i="20"/>
  <c r="X1683" i="20"/>
  <c r="W1882" i="20"/>
  <c r="X1882" i="20"/>
  <c r="W1941" i="20"/>
  <c r="X1941" i="20"/>
  <c r="X2131" i="20"/>
  <c r="W2131" i="20"/>
  <c r="X2213" i="20"/>
  <c r="W2213" i="20"/>
  <c r="X454" i="20"/>
  <c r="W454" i="20"/>
  <c r="X632" i="20"/>
  <c r="W632" i="20"/>
  <c r="X724" i="20"/>
  <c r="W724" i="20"/>
  <c r="W920" i="20"/>
  <c r="X920" i="20"/>
  <c r="W1048" i="20"/>
  <c r="X1048" i="20"/>
  <c r="W1158" i="20"/>
  <c r="X1158" i="20"/>
  <c r="W1312" i="20"/>
  <c r="X1312" i="20"/>
  <c r="W1415" i="20"/>
  <c r="X1415" i="20"/>
  <c r="X1606" i="20"/>
  <c r="W1606" i="20"/>
  <c r="W1781" i="20"/>
  <c r="X1781" i="20"/>
  <c r="W1871" i="20"/>
  <c r="X1871" i="20"/>
  <c r="W2040" i="20"/>
  <c r="X2040" i="20"/>
  <c r="W2136" i="20"/>
  <c r="X2136" i="20"/>
  <c r="W2327" i="20"/>
  <c r="X2327" i="20"/>
  <c r="W2491" i="20"/>
  <c r="X2491" i="20"/>
  <c r="X2618" i="20"/>
  <c r="W2618" i="20"/>
  <c r="W2494" i="20"/>
  <c r="X2494" i="20"/>
  <c r="W138" i="20"/>
  <c r="X138" i="20"/>
  <c r="W331" i="20"/>
  <c r="X331" i="20"/>
  <c r="X395" i="20"/>
  <c r="W395" i="20"/>
  <c r="W605" i="20"/>
  <c r="X605" i="20"/>
  <c r="X698" i="20"/>
  <c r="W698" i="20"/>
  <c r="W863" i="20"/>
  <c r="X863" i="20"/>
  <c r="X1053" i="20"/>
  <c r="W1053" i="20"/>
  <c r="W1099" i="20"/>
  <c r="X1099" i="20"/>
  <c r="W1286" i="20"/>
  <c r="X1286" i="20"/>
  <c r="W1361" i="20"/>
  <c r="X1361" i="20"/>
  <c r="W1547" i="20"/>
  <c r="X1547" i="20"/>
  <c r="W1741" i="20"/>
  <c r="X1741" i="20"/>
  <c r="W1802" i="20"/>
  <c r="X1802" i="20"/>
  <c r="W1997" i="20"/>
  <c r="X1997" i="20"/>
  <c r="W2061" i="20"/>
  <c r="X2061" i="20"/>
  <c r="X2271" i="20"/>
  <c r="W2271" i="20"/>
  <c r="X2466" i="20"/>
  <c r="W2466" i="20"/>
  <c r="X2528" i="20"/>
  <c r="W2528" i="20"/>
  <c r="W2593" i="20"/>
  <c r="X2593" i="20"/>
  <c r="X1536" i="20"/>
  <c r="W1536" i="20"/>
  <c r="W1646" i="20"/>
  <c r="X1646" i="20"/>
  <c r="X1847" i="20"/>
  <c r="W1847" i="20"/>
  <c r="X1936" i="20"/>
  <c r="W1936" i="20"/>
  <c r="W2094" i="20"/>
  <c r="X2094" i="20"/>
  <c r="W2240" i="20"/>
  <c r="X2240" i="20"/>
  <c r="W2364" i="20"/>
  <c r="X2364" i="20"/>
  <c r="W2529" i="20"/>
  <c r="X2529" i="20"/>
  <c r="X2624" i="20"/>
  <c r="W2624" i="20"/>
  <c r="W2408" i="20"/>
  <c r="X2408" i="20"/>
  <c r="W2697" i="20"/>
  <c r="X2697" i="20"/>
  <c r="W115" i="20"/>
  <c r="X115" i="20"/>
  <c r="W264" i="20"/>
  <c r="X264" i="20"/>
  <c r="X372" i="20"/>
  <c r="W372" i="20"/>
  <c r="X524" i="20"/>
  <c r="W524" i="20"/>
  <c r="W626" i="20"/>
  <c r="X626" i="20"/>
  <c r="X819" i="20"/>
  <c r="W819" i="20"/>
  <c r="X1034" i="20"/>
  <c r="W1034" i="20"/>
  <c r="W1213" i="20"/>
  <c r="X1213" i="20"/>
  <c r="W1350" i="20"/>
  <c r="X1350" i="20"/>
  <c r="X54" i="20"/>
  <c r="W54" i="20"/>
  <c r="X177" i="20"/>
  <c r="W177" i="20"/>
  <c r="X280" i="20"/>
  <c r="W280" i="20"/>
  <c r="X374" i="20"/>
  <c r="W374" i="20"/>
  <c r="X53" i="20"/>
  <c r="W53" i="20"/>
  <c r="W235" i="20"/>
  <c r="X235" i="20"/>
  <c r="W341" i="20"/>
  <c r="X341" i="20"/>
  <c r="W525" i="20"/>
  <c r="X525" i="20"/>
  <c r="X599" i="20"/>
  <c r="W599" i="20"/>
  <c r="W754" i="20"/>
  <c r="X754" i="20"/>
  <c r="X919" i="20"/>
  <c r="W919" i="20"/>
  <c r="W1015" i="20"/>
  <c r="X1015" i="20"/>
  <c r="W1218" i="20"/>
  <c r="X1218" i="20"/>
  <c r="X1280" i="20"/>
  <c r="W1280" i="20"/>
  <c r="W1477" i="20"/>
  <c r="X1477" i="20"/>
  <c r="W1605" i="20"/>
  <c r="X1605" i="20"/>
  <c r="W1750" i="20"/>
  <c r="X1750" i="20"/>
  <c r="X1899" i="20"/>
  <c r="W1899" i="20"/>
  <c r="W1975" i="20"/>
  <c r="X1975" i="20"/>
  <c r="W2180" i="20"/>
  <c r="X2180" i="20"/>
  <c r="W2261" i="20"/>
  <c r="X2261" i="20"/>
  <c r="X506" i="20"/>
  <c r="W506" i="20"/>
  <c r="W679" i="20"/>
  <c r="X679" i="20"/>
  <c r="W740" i="20"/>
  <c r="X740" i="20"/>
  <c r="W936" i="20"/>
  <c r="X936" i="20"/>
  <c r="X1032" i="20"/>
  <c r="W1032" i="20"/>
  <c r="W1207" i="20"/>
  <c r="X1207" i="20"/>
  <c r="W1403" i="20"/>
  <c r="X1403" i="20"/>
  <c r="W1466" i="20"/>
  <c r="X1466" i="20"/>
  <c r="X1640" i="20"/>
  <c r="W1640" i="20"/>
  <c r="X1736" i="20"/>
  <c r="W1736" i="20"/>
  <c r="X1887" i="20"/>
  <c r="W1887" i="20"/>
  <c r="W2056" i="20"/>
  <c r="X2056" i="20"/>
  <c r="X2152" i="20"/>
  <c r="W2152" i="20"/>
  <c r="W2343" i="20"/>
  <c r="X2343" i="20"/>
  <c r="W2434" i="20"/>
  <c r="X2434" i="20"/>
  <c r="W2602" i="20"/>
  <c r="X2602" i="20"/>
  <c r="W2702" i="20"/>
  <c r="X2702" i="20"/>
  <c r="X95" i="20"/>
  <c r="W95" i="20"/>
  <c r="X351" i="20"/>
  <c r="W351" i="20"/>
  <c r="W56" i="20"/>
  <c r="X56" i="20"/>
  <c r="W179" i="20"/>
  <c r="X179" i="20"/>
  <c r="W376" i="20"/>
  <c r="X376" i="20"/>
  <c r="W8" i="20"/>
  <c r="X8" i="20"/>
  <c r="W104" i="20"/>
  <c r="X104" i="20"/>
  <c r="W195" i="20"/>
  <c r="X195" i="20"/>
  <c r="W298" i="20"/>
  <c r="X298" i="20"/>
  <c r="W392" i="20"/>
  <c r="X392" i="20"/>
  <c r="W456" i="20"/>
  <c r="X456" i="20"/>
  <c r="W570" i="20"/>
  <c r="X570" i="20"/>
  <c r="W665" i="20"/>
  <c r="X665" i="20"/>
  <c r="W774" i="20"/>
  <c r="X774" i="20"/>
  <c r="W894" i="20"/>
  <c r="X894" i="20"/>
  <c r="W986" i="20"/>
  <c r="X986" i="20"/>
  <c r="W1092" i="20"/>
  <c r="X1092" i="20"/>
  <c r="W1217" i="20"/>
  <c r="X1217" i="20"/>
  <c r="W1310" i="20"/>
  <c r="X1310" i="20"/>
  <c r="W1370" i="20"/>
  <c r="X1370" i="20"/>
  <c r="W42" i="20"/>
  <c r="X42" i="20"/>
  <c r="W106" i="20"/>
  <c r="X106" i="20"/>
  <c r="W210" i="20"/>
  <c r="X210" i="20"/>
  <c r="X270" i="20"/>
  <c r="W270" i="20"/>
  <c r="X362" i="20"/>
  <c r="W362" i="20"/>
  <c r="W2413" i="20"/>
  <c r="X2413" i="20"/>
  <c r="X105" i="20"/>
  <c r="W105" i="20"/>
  <c r="W60" i="20"/>
  <c r="X60" i="20"/>
  <c r="W123" i="20"/>
  <c r="X123" i="20"/>
  <c r="W183" i="20"/>
  <c r="X183" i="20"/>
  <c r="W286" i="20"/>
  <c r="X286" i="20"/>
  <c r="X316" i="20"/>
  <c r="W316" i="20"/>
  <c r="W412" i="20"/>
  <c r="X412" i="20"/>
  <c r="X444" i="20"/>
  <c r="W444" i="20"/>
  <c r="W528" i="20"/>
  <c r="X528" i="20"/>
  <c r="X618" i="20"/>
  <c r="W618" i="20"/>
  <c r="X650" i="20"/>
  <c r="W650" i="20"/>
  <c r="W761" i="20"/>
  <c r="X761" i="20"/>
  <c r="W845" i="20"/>
  <c r="X845" i="20"/>
  <c r="W914" i="20"/>
  <c r="X914" i="20"/>
  <c r="W1042" i="20"/>
  <c r="X1042" i="20"/>
  <c r="W1112" i="20"/>
  <c r="X1112" i="20"/>
  <c r="X1236" i="20"/>
  <c r="W1236" i="20"/>
  <c r="W1329" i="20"/>
  <c r="X1329" i="20"/>
  <c r="W1358" i="20"/>
  <c r="X1358" i="20"/>
  <c r="W753" i="20"/>
  <c r="X753" i="20"/>
  <c r="X30" i="20"/>
  <c r="W30" i="20"/>
  <c r="X125" i="20"/>
  <c r="W125" i="20"/>
  <c r="X198" i="20"/>
  <c r="W198" i="20"/>
  <c r="X258" i="20"/>
  <c r="W258" i="20"/>
  <c r="X350" i="20"/>
  <c r="W350" i="20"/>
  <c r="X414" i="20"/>
  <c r="W414" i="20"/>
  <c r="W2442" i="20"/>
  <c r="X2442" i="20"/>
  <c r="X61" i="20"/>
  <c r="W61" i="20"/>
  <c r="X124" i="20"/>
  <c r="W124" i="20"/>
  <c r="X197" i="20"/>
  <c r="W197" i="20"/>
  <c r="W257" i="20"/>
  <c r="X257" i="20"/>
  <c r="W349" i="20"/>
  <c r="X349" i="20"/>
  <c r="W529" i="20"/>
  <c r="X529" i="20"/>
  <c r="W1893" i="20"/>
  <c r="X1893" i="20"/>
  <c r="W1923" i="20"/>
  <c r="X1923" i="20"/>
  <c r="W1953" i="20"/>
  <c r="X1953" i="20"/>
  <c r="W1985" i="20"/>
  <c r="X1985" i="20"/>
  <c r="W2017" i="20"/>
  <c r="X2017" i="20"/>
  <c r="W2049" i="20"/>
  <c r="X2049" i="20"/>
  <c r="W2081" i="20"/>
  <c r="X2081" i="20"/>
  <c r="W2113" i="20"/>
  <c r="X2113" i="20"/>
  <c r="X2145" i="20"/>
  <c r="W2145" i="20"/>
  <c r="W2177" i="20"/>
  <c r="X2177" i="20"/>
  <c r="X2191" i="20"/>
  <c r="W2191" i="20"/>
  <c r="W2223" i="20"/>
  <c r="X2223" i="20"/>
  <c r="X2255" i="20"/>
  <c r="W2255" i="20"/>
  <c r="W2287" i="20"/>
  <c r="X2287" i="20"/>
  <c r="W2318" i="20"/>
  <c r="X2318" i="20"/>
  <c r="W2348" i="20"/>
  <c r="X2348" i="20"/>
  <c r="W2379" i="20"/>
  <c r="X2379" i="20"/>
  <c r="W2423" i="20"/>
  <c r="X2423" i="20"/>
  <c r="W2452" i="20"/>
  <c r="X2452" i="20"/>
  <c r="W2482" i="20"/>
  <c r="X2482" i="20"/>
  <c r="W2512" i="20"/>
  <c r="X2512" i="20"/>
  <c r="W2544" i="20"/>
  <c r="X2544" i="20"/>
  <c r="W2575" i="20"/>
  <c r="X2575" i="20"/>
  <c r="W2607" i="20"/>
  <c r="X2607" i="20"/>
  <c r="W2639" i="20"/>
  <c r="X2639" i="20"/>
  <c r="W2365" i="20"/>
  <c r="X2365" i="20"/>
  <c r="W2625" i="20"/>
  <c r="X2625" i="20"/>
  <c r="X1425" i="20"/>
  <c r="W1425" i="20"/>
  <c r="W1456" i="20"/>
  <c r="X1456" i="20"/>
  <c r="W1488" i="20"/>
  <c r="X1488" i="20"/>
  <c r="W1520" i="20"/>
  <c r="X1520" i="20"/>
  <c r="W1552" i="20"/>
  <c r="X1552" i="20"/>
  <c r="W1584" i="20"/>
  <c r="X1584" i="20"/>
  <c r="W1628" i="20"/>
  <c r="X1628" i="20"/>
  <c r="W1666" i="20"/>
  <c r="X1666" i="20"/>
  <c r="X1698" i="20"/>
  <c r="W1698" i="20"/>
  <c r="W1730" i="20"/>
  <c r="X1730" i="20"/>
  <c r="X1761" i="20"/>
  <c r="W1761" i="20"/>
  <c r="W1805" i="20"/>
  <c r="X1805" i="20"/>
  <c r="X1835" i="20"/>
  <c r="W1835" i="20"/>
  <c r="W1865" i="20"/>
  <c r="X1865" i="20"/>
  <c r="X1894" i="20"/>
  <c r="W1894" i="20"/>
  <c r="X1924" i="20"/>
  <c r="W1924" i="20"/>
  <c r="X1954" i="20"/>
  <c r="W1954" i="20"/>
  <c r="X1986" i="20"/>
  <c r="W1986" i="20"/>
  <c r="X2018" i="20"/>
  <c r="W2018" i="20"/>
  <c r="X2050" i="20"/>
  <c r="W2050" i="20"/>
  <c r="X2082" i="20"/>
  <c r="W2082" i="20"/>
  <c r="W2114" i="20"/>
  <c r="X2114" i="20"/>
  <c r="W2146" i="20"/>
  <c r="X2146" i="20"/>
  <c r="W2178" i="20"/>
  <c r="X2178" i="20"/>
  <c r="W2192" i="20"/>
  <c r="X2192" i="20"/>
  <c r="W2224" i="20"/>
  <c r="X2224" i="20"/>
  <c r="W2256" i="20"/>
  <c r="X2256" i="20"/>
  <c r="X2288" i="20"/>
  <c r="W2288" i="20"/>
  <c r="X2319" i="20"/>
  <c r="W2319" i="20"/>
  <c r="X2349" i="20"/>
  <c r="W2349" i="20"/>
  <c r="X2380" i="20"/>
  <c r="W2380" i="20"/>
  <c r="X2424" i="20"/>
  <c r="W2424" i="20"/>
  <c r="X2453" i="20"/>
  <c r="W2453" i="20"/>
  <c r="X2483" i="20"/>
  <c r="W2483" i="20"/>
  <c r="X2513" i="20"/>
  <c r="W2513" i="20"/>
  <c r="X2545" i="20"/>
  <c r="W2545" i="20"/>
  <c r="X2576" i="20"/>
  <c r="W2576" i="20"/>
  <c r="X2608" i="20"/>
  <c r="W2608" i="20"/>
  <c r="X2640" i="20"/>
  <c r="W2640" i="20"/>
  <c r="X2672" i="20"/>
  <c r="W2672" i="20"/>
  <c r="X2714" i="20"/>
  <c r="W2714" i="20"/>
  <c r="W2429" i="20"/>
  <c r="X2429" i="20"/>
  <c r="W2550" i="20"/>
  <c r="X2550" i="20"/>
  <c r="W2677" i="20"/>
  <c r="X2677" i="20"/>
  <c r="W2404" i="20"/>
  <c r="X2404" i="20"/>
  <c r="W2671" i="20"/>
  <c r="X2671" i="20"/>
  <c r="W2601" i="20"/>
  <c r="X2601" i="20"/>
  <c r="W902" i="20"/>
  <c r="X902" i="20"/>
  <c r="W1196" i="20"/>
  <c r="X1196" i="20"/>
  <c r="W2724" i="20"/>
  <c r="X2724" i="20"/>
  <c r="W4" i="20"/>
  <c r="X4" i="20"/>
  <c r="W36" i="20"/>
  <c r="X36" i="20"/>
  <c r="W68" i="20"/>
  <c r="X68" i="20"/>
  <c r="W100" i="20"/>
  <c r="X100" i="20"/>
  <c r="W131" i="20"/>
  <c r="X131" i="20"/>
  <c r="W161" i="20"/>
  <c r="X161" i="20"/>
  <c r="W191" i="20"/>
  <c r="X191" i="20"/>
  <c r="W220" i="20"/>
  <c r="X220" i="20"/>
  <c r="W250" i="20"/>
  <c r="X250" i="20"/>
  <c r="W294" i="20"/>
  <c r="X294" i="20"/>
  <c r="W324" i="20"/>
  <c r="X324" i="20"/>
  <c r="W356" i="20"/>
  <c r="X356" i="20"/>
  <c r="W388" i="20"/>
  <c r="X388" i="20"/>
  <c r="W420" i="20"/>
  <c r="X420" i="20"/>
  <c r="W452" i="20"/>
  <c r="X452" i="20"/>
  <c r="W484" i="20"/>
  <c r="X484" i="20"/>
  <c r="X516" i="20"/>
  <c r="W516" i="20"/>
  <c r="W566" i="20"/>
  <c r="X566" i="20"/>
  <c r="W598" i="20"/>
  <c r="X598" i="20"/>
  <c r="X630" i="20"/>
  <c r="W630" i="20"/>
  <c r="X661" i="20"/>
  <c r="W661" i="20"/>
  <c r="W691" i="20"/>
  <c r="X691" i="20"/>
  <c r="W722" i="20"/>
  <c r="X722" i="20"/>
  <c r="W757" i="20"/>
  <c r="X757" i="20"/>
  <c r="W803" i="20"/>
  <c r="X803" i="20"/>
  <c r="W837" i="20"/>
  <c r="X837" i="20"/>
  <c r="W890" i="20"/>
  <c r="X890" i="20"/>
  <c r="W926" i="20"/>
  <c r="X926" i="20"/>
  <c r="W962" i="20"/>
  <c r="X962" i="20"/>
  <c r="W1018" i="20"/>
  <c r="X1018" i="20"/>
  <c r="X1054" i="20"/>
  <c r="W1054" i="20"/>
  <c r="W1078" i="20"/>
  <c r="X1078" i="20"/>
  <c r="X1124" i="20"/>
  <c r="W1124" i="20"/>
  <c r="W1160" i="20"/>
  <c r="X1160" i="20"/>
  <c r="W1200" i="20"/>
  <c r="X1200" i="20"/>
  <c r="W1244" i="20"/>
  <c r="X1244" i="20"/>
  <c r="X1275" i="20"/>
  <c r="W1275" i="20"/>
  <c r="W1306" i="20"/>
  <c r="X1306" i="20"/>
  <c r="X1337" i="20"/>
  <c r="W1337" i="20"/>
  <c r="X1366" i="20"/>
  <c r="W1366" i="20"/>
  <c r="W1395" i="20"/>
  <c r="X1395" i="20"/>
  <c r="X918" i="20"/>
  <c r="W918" i="20"/>
  <c r="X6" i="20"/>
  <c r="W6" i="20"/>
  <c r="W38" i="20"/>
  <c r="X38" i="20"/>
  <c r="X70" i="20"/>
  <c r="W70" i="20"/>
  <c r="W102" i="20"/>
  <c r="X102" i="20"/>
  <c r="W133" i="20"/>
  <c r="X133" i="20"/>
  <c r="W163" i="20"/>
  <c r="X163" i="20"/>
  <c r="X193" i="20"/>
  <c r="W193" i="20"/>
  <c r="W222" i="20"/>
  <c r="X222" i="20"/>
  <c r="X266" i="20"/>
  <c r="W266" i="20"/>
  <c r="W296" i="20"/>
  <c r="X296" i="20"/>
  <c r="W326" i="20"/>
  <c r="X326" i="20"/>
  <c r="X358" i="20"/>
  <c r="W358" i="20"/>
  <c r="W390" i="20"/>
  <c r="X390" i="20"/>
  <c r="W422" i="20"/>
  <c r="X422" i="20"/>
  <c r="W2353" i="20"/>
  <c r="X2353" i="20"/>
  <c r="W2597" i="20"/>
  <c r="X2597" i="20"/>
  <c r="X5" i="20"/>
  <c r="W5" i="20"/>
  <c r="X37" i="20"/>
  <c r="W37" i="20"/>
  <c r="X69" i="20"/>
  <c r="W69" i="20"/>
  <c r="X101" i="20"/>
  <c r="W101" i="20"/>
  <c r="X132" i="20"/>
  <c r="W132" i="20"/>
  <c r="X162" i="20"/>
  <c r="W162" i="20"/>
  <c r="X192" i="20"/>
  <c r="W192" i="20"/>
  <c r="X221" i="20"/>
  <c r="W221" i="20"/>
  <c r="X251" i="20"/>
  <c r="W251" i="20"/>
  <c r="W295" i="20"/>
  <c r="X295" i="20"/>
  <c r="X325" i="20"/>
  <c r="W325" i="20"/>
  <c r="W357" i="20"/>
  <c r="X357" i="20"/>
  <c r="X389" i="20"/>
  <c r="W389" i="20"/>
  <c r="W421" i="20"/>
  <c r="X421" i="20"/>
  <c r="X453" i="20"/>
  <c r="W453" i="20"/>
  <c r="W485" i="20"/>
  <c r="X485" i="20"/>
  <c r="X517" i="20"/>
  <c r="W517" i="20"/>
  <c r="X551" i="20"/>
  <c r="W551" i="20"/>
  <c r="W583" i="20"/>
  <c r="X583" i="20"/>
  <c r="X615" i="20"/>
  <c r="W615" i="20"/>
  <c r="X647" i="20"/>
  <c r="W647" i="20"/>
  <c r="W678" i="20"/>
  <c r="X678" i="20"/>
  <c r="X708" i="20"/>
  <c r="W708" i="20"/>
  <c r="W739" i="20"/>
  <c r="X739" i="20"/>
  <c r="X770" i="20"/>
  <c r="W770" i="20"/>
  <c r="W799" i="20"/>
  <c r="X799" i="20"/>
  <c r="X842" i="20"/>
  <c r="W842" i="20"/>
  <c r="X873" i="20"/>
  <c r="W873" i="20"/>
  <c r="X903" i="20"/>
  <c r="W903" i="20"/>
  <c r="X935" i="20"/>
  <c r="W935" i="20"/>
  <c r="X967" i="20"/>
  <c r="W967" i="20"/>
  <c r="X999" i="20"/>
  <c r="W999" i="20"/>
  <c r="X1031" i="20"/>
  <c r="W1031" i="20"/>
  <c r="W1079" i="20"/>
  <c r="X1079" i="20"/>
  <c r="W1113" i="20"/>
  <c r="X1113" i="20"/>
  <c r="X1145" i="20"/>
  <c r="W1145" i="20"/>
  <c r="W1177" i="20"/>
  <c r="X1177" i="20"/>
  <c r="W1206" i="20"/>
  <c r="X1206" i="20"/>
  <c r="X1237" i="20"/>
  <c r="W1237" i="20"/>
  <c r="X1268" i="20"/>
  <c r="W1268" i="20"/>
  <c r="W1299" i="20"/>
  <c r="X1299" i="20"/>
  <c r="X1330" i="20"/>
  <c r="W1330" i="20"/>
  <c r="X1359" i="20"/>
  <c r="W1359" i="20"/>
  <c r="W1402" i="20"/>
  <c r="X1402" i="20"/>
  <c r="W1433" i="20"/>
  <c r="X1433" i="20"/>
  <c r="X1465" i="20"/>
  <c r="W1465" i="20"/>
  <c r="W1497" i="20"/>
  <c r="X1497" i="20"/>
  <c r="W1529" i="20"/>
  <c r="X1529" i="20"/>
  <c r="W1561" i="20"/>
  <c r="X1561" i="20"/>
  <c r="W1593" i="20"/>
  <c r="X1593" i="20"/>
  <c r="W1609" i="20"/>
  <c r="X1609" i="20"/>
  <c r="W1639" i="20"/>
  <c r="X1639" i="20"/>
  <c r="W1671" i="20"/>
  <c r="X1671" i="20"/>
  <c r="W1703" i="20"/>
  <c r="X1703" i="20"/>
  <c r="W1735" i="20"/>
  <c r="X1735" i="20"/>
  <c r="W1766" i="20"/>
  <c r="X1766" i="20"/>
  <c r="W1796" i="20"/>
  <c r="X1796" i="20"/>
  <c r="W1826" i="20"/>
  <c r="X1826" i="20"/>
  <c r="W1856" i="20"/>
  <c r="X1856" i="20"/>
  <c r="W1886" i="20"/>
  <c r="X1886" i="20"/>
  <c r="W1929" i="20"/>
  <c r="X1929" i="20"/>
  <c r="X1959" i="20"/>
  <c r="W1959" i="20"/>
  <c r="X1991" i="20"/>
  <c r="W1991" i="20"/>
  <c r="X2023" i="20"/>
  <c r="W2023" i="20"/>
  <c r="X2055" i="20"/>
  <c r="W2055" i="20"/>
  <c r="X2087" i="20"/>
  <c r="W2087" i="20"/>
  <c r="X2119" i="20"/>
  <c r="W2119" i="20"/>
  <c r="X2151" i="20"/>
  <c r="W2151" i="20"/>
  <c r="X2201" i="20"/>
  <c r="W2201" i="20"/>
  <c r="W2233" i="20"/>
  <c r="X2233" i="20"/>
  <c r="X2265" i="20"/>
  <c r="W2265" i="20"/>
  <c r="W2296" i="20"/>
  <c r="X2296" i="20"/>
  <c r="W2326" i="20"/>
  <c r="X2326" i="20"/>
  <c r="W2490" i="20"/>
  <c r="X2490" i="20"/>
  <c r="X2707" i="20"/>
  <c r="W2707" i="20"/>
  <c r="W458" i="20"/>
  <c r="X458" i="20"/>
  <c r="X490" i="20"/>
  <c r="W490" i="20"/>
  <c r="W530" i="20"/>
  <c r="X530" i="20"/>
  <c r="X572" i="20"/>
  <c r="W572" i="20"/>
  <c r="W604" i="20"/>
  <c r="X604" i="20"/>
  <c r="X636" i="20"/>
  <c r="W636" i="20"/>
  <c r="X667" i="20"/>
  <c r="W667" i="20"/>
  <c r="W697" i="20"/>
  <c r="X697" i="20"/>
  <c r="W728" i="20"/>
  <c r="X728" i="20"/>
  <c r="W759" i="20"/>
  <c r="X759" i="20"/>
  <c r="W801" i="20"/>
  <c r="X801" i="20"/>
  <c r="W831" i="20"/>
  <c r="X831" i="20"/>
  <c r="W862" i="20"/>
  <c r="X862" i="20"/>
  <c r="W892" i="20"/>
  <c r="X892" i="20"/>
  <c r="W924" i="20"/>
  <c r="X924" i="20"/>
  <c r="W956" i="20"/>
  <c r="X956" i="20"/>
  <c r="W988" i="20"/>
  <c r="X988" i="20"/>
  <c r="W1020" i="20"/>
  <c r="X1020" i="20"/>
  <c r="W1052" i="20"/>
  <c r="X1052" i="20"/>
  <c r="W1072" i="20"/>
  <c r="X1072" i="20"/>
  <c r="W1098" i="20"/>
  <c r="X1098" i="20"/>
  <c r="W1130" i="20"/>
  <c r="X1130" i="20"/>
  <c r="W1162" i="20"/>
  <c r="X1162" i="20"/>
  <c r="W1194" i="20"/>
  <c r="X1194" i="20"/>
  <c r="X1223" i="20"/>
  <c r="W1223" i="20"/>
  <c r="W1254" i="20"/>
  <c r="X1254" i="20"/>
  <c r="X1285" i="20"/>
  <c r="W1285" i="20"/>
  <c r="W1316" i="20"/>
  <c r="X1316" i="20"/>
  <c r="W1360" i="20"/>
  <c r="X1360" i="20"/>
  <c r="W1389" i="20"/>
  <c r="X1389" i="20"/>
  <c r="X1419" i="20"/>
  <c r="W1419" i="20"/>
  <c r="W1450" i="20"/>
  <c r="X1450" i="20"/>
  <c r="X1482" i="20"/>
  <c r="W1482" i="20"/>
  <c r="W1514" i="20"/>
  <c r="X1514" i="20"/>
  <c r="W1546" i="20"/>
  <c r="X1546" i="20"/>
  <c r="W1578" i="20"/>
  <c r="X1578" i="20"/>
  <c r="W1626" i="20"/>
  <c r="X1626" i="20"/>
  <c r="W1660" i="20"/>
  <c r="X1660" i="20"/>
  <c r="X1692" i="20"/>
  <c r="W1692" i="20"/>
  <c r="W1724" i="20"/>
  <c r="X1724" i="20"/>
  <c r="W1755" i="20"/>
  <c r="X1755" i="20"/>
  <c r="W1785" i="20"/>
  <c r="X1785" i="20"/>
  <c r="W1815" i="20"/>
  <c r="X1815" i="20"/>
  <c r="W1845" i="20"/>
  <c r="X1845" i="20"/>
  <c r="W1888" i="20"/>
  <c r="X1888" i="20"/>
  <c r="W1918" i="20"/>
  <c r="X1918" i="20"/>
  <c r="W1948" i="20"/>
  <c r="X1948" i="20"/>
  <c r="W1980" i="20"/>
  <c r="X1980" i="20"/>
  <c r="W2012" i="20"/>
  <c r="X2012" i="20"/>
  <c r="W2044" i="20"/>
  <c r="X2044" i="20"/>
  <c r="W2076" i="20"/>
  <c r="X2076" i="20"/>
  <c r="W2108" i="20"/>
  <c r="X2108" i="20"/>
  <c r="W2140" i="20"/>
  <c r="X2140" i="20"/>
  <c r="W2156" i="20"/>
  <c r="X2156" i="20"/>
  <c r="W2206" i="20"/>
  <c r="X2206" i="20"/>
  <c r="W2238" i="20"/>
  <c r="X2238" i="20"/>
  <c r="W2270" i="20"/>
  <c r="X2270" i="20"/>
  <c r="X2301" i="20"/>
  <c r="W2301" i="20"/>
  <c r="X2331" i="20"/>
  <c r="W2331" i="20"/>
  <c r="X2362" i="20"/>
  <c r="W2362" i="20"/>
  <c r="X2393" i="20"/>
  <c r="W2393" i="20"/>
  <c r="X2435" i="20"/>
  <c r="W2435" i="20"/>
  <c r="X2465" i="20"/>
  <c r="W2465" i="20"/>
  <c r="W2495" i="20"/>
  <c r="X2495" i="20"/>
  <c r="X2527" i="20"/>
  <c r="W2527" i="20"/>
  <c r="W2558" i="20"/>
  <c r="X2558" i="20"/>
  <c r="X2590" i="20"/>
  <c r="W2590" i="20"/>
  <c r="W2622" i="20"/>
  <c r="X2622" i="20"/>
  <c r="W2654" i="20"/>
  <c r="X2654" i="20"/>
  <c r="W2686" i="20"/>
  <c r="X2686" i="20"/>
  <c r="W2712" i="20"/>
  <c r="X2712" i="20"/>
  <c r="X2744" i="20"/>
  <c r="W2744" i="20"/>
  <c r="W2557" i="20"/>
  <c r="X2557" i="20"/>
  <c r="W2743" i="20"/>
  <c r="X2743" i="20"/>
  <c r="W15" i="20"/>
  <c r="X15" i="20"/>
  <c r="W47" i="20"/>
  <c r="X47" i="20"/>
  <c r="W79" i="20"/>
  <c r="X79" i="20"/>
  <c r="W111" i="20"/>
  <c r="X111" i="20"/>
  <c r="W156" i="20"/>
  <c r="X156" i="20"/>
  <c r="W186" i="20"/>
  <c r="X186" i="20"/>
  <c r="W215" i="20"/>
  <c r="X215" i="20"/>
  <c r="X245" i="20"/>
  <c r="W245" i="20"/>
  <c r="W275" i="20"/>
  <c r="X275" i="20"/>
  <c r="X305" i="20"/>
  <c r="W305" i="20"/>
  <c r="W335" i="20"/>
  <c r="X335" i="20"/>
  <c r="X367" i="20"/>
  <c r="W367" i="20"/>
  <c r="X399" i="20"/>
  <c r="W399" i="20"/>
  <c r="X431" i="20"/>
  <c r="W431" i="20"/>
  <c r="X463" i="20"/>
  <c r="W463" i="20"/>
  <c r="X495" i="20"/>
  <c r="W495" i="20"/>
  <c r="X539" i="20"/>
  <c r="W539" i="20"/>
  <c r="W577" i="20"/>
  <c r="X577" i="20"/>
  <c r="W609" i="20"/>
  <c r="X609" i="20"/>
  <c r="W641" i="20"/>
  <c r="X641" i="20"/>
  <c r="W672" i="20"/>
  <c r="X672" i="20"/>
  <c r="W717" i="20"/>
  <c r="X717" i="20"/>
  <c r="W748" i="20"/>
  <c r="X748" i="20"/>
  <c r="W777" i="20"/>
  <c r="X777" i="20"/>
  <c r="X806" i="20"/>
  <c r="W806" i="20"/>
  <c r="W836" i="20"/>
  <c r="X836" i="20"/>
  <c r="W867" i="20"/>
  <c r="X867" i="20"/>
  <c r="W897" i="20"/>
  <c r="X897" i="20"/>
  <c r="W929" i="20"/>
  <c r="X929" i="20"/>
  <c r="W961" i="20"/>
  <c r="X961" i="20"/>
  <c r="W993" i="20"/>
  <c r="X993" i="20"/>
  <c r="W1025" i="20"/>
  <c r="X1025" i="20"/>
  <c r="X1057" i="20"/>
  <c r="W1057" i="20"/>
  <c r="X1091" i="20"/>
  <c r="W1091" i="20"/>
  <c r="X1103" i="20"/>
  <c r="W1103" i="20"/>
  <c r="W1135" i="20"/>
  <c r="X1135" i="20"/>
  <c r="X1167" i="20"/>
  <c r="W1167" i="20"/>
  <c r="W1199" i="20"/>
  <c r="X1199" i="20"/>
  <c r="W1228" i="20"/>
  <c r="X1228" i="20"/>
  <c r="W1274" i="20"/>
  <c r="X1274" i="20"/>
  <c r="W1305" i="20"/>
  <c r="X1305" i="20"/>
  <c r="W1336" i="20"/>
  <c r="X1336" i="20"/>
  <c r="W1365" i="20"/>
  <c r="X1365" i="20"/>
  <c r="X1394" i="20"/>
  <c r="W1394" i="20"/>
  <c r="X1424" i="20"/>
  <c r="W1424" i="20"/>
  <c r="W1455" i="20"/>
  <c r="X1455" i="20"/>
  <c r="X1487" i="20"/>
  <c r="W1487" i="20"/>
  <c r="W1519" i="20"/>
  <c r="X1519" i="20"/>
  <c r="X1551" i="20"/>
  <c r="W1551" i="20"/>
  <c r="W1583" i="20"/>
  <c r="X1583" i="20"/>
  <c r="X1623" i="20"/>
  <c r="W1623" i="20"/>
  <c r="W1649" i="20"/>
  <c r="X1649" i="20"/>
  <c r="X1681" i="20"/>
  <c r="W1681" i="20"/>
  <c r="X1713" i="20"/>
  <c r="W1713" i="20"/>
  <c r="X1745" i="20"/>
  <c r="W1745" i="20"/>
  <c r="X1776" i="20"/>
  <c r="W1776" i="20"/>
  <c r="X1820" i="20"/>
  <c r="W1820" i="20"/>
  <c r="X1850" i="20"/>
  <c r="W1850" i="20"/>
  <c r="X1880" i="20"/>
  <c r="W1880" i="20"/>
  <c r="W1909" i="20"/>
  <c r="X1909" i="20"/>
  <c r="X1939" i="20"/>
  <c r="W1939" i="20"/>
  <c r="W1969" i="20"/>
  <c r="X1969" i="20"/>
  <c r="X2001" i="20"/>
  <c r="W2001" i="20"/>
  <c r="X2033" i="20"/>
  <c r="W2033" i="20"/>
  <c r="X2065" i="20"/>
  <c r="W2065" i="20"/>
  <c r="X2097" i="20"/>
  <c r="W2097" i="20"/>
  <c r="W2129" i="20"/>
  <c r="X2129" i="20"/>
  <c r="W2173" i="20"/>
  <c r="X2173" i="20"/>
  <c r="X2211" i="20"/>
  <c r="W2211" i="20"/>
  <c r="X2243" i="20"/>
  <c r="W2243" i="20"/>
  <c r="X2275" i="20"/>
  <c r="W2275" i="20"/>
  <c r="X2306" i="20"/>
  <c r="W2306" i="20"/>
  <c r="X2351" i="20"/>
  <c r="W2351" i="20"/>
  <c r="X2382" i="20"/>
  <c r="W2382" i="20"/>
  <c r="X2411" i="20"/>
  <c r="W2411" i="20"/>
  <c r="X2440" i="20"/>
  <c r="W2440" i="20"/>
  <c r="X2470" i="20"/>
  <c r="W2470" i="20"/>
  <c r="X2500" i="20"/>
  <c r="W2500" i="20"/>
  <c r="X2532" i="20"/>
  <c r="W2532" i="20"/>
  <c r="X2563" i="20"/>
  <c r="W2563" i="20"/>
  <c r="X2595" i="20"/>
  <c r="W2595" i="20"/>
  <c r="X2627" i="20"/>
  <c r="W2627" i="20"/>
  <c r="X2659" i="20"/>
  <c r="W2659" i="20"/>
  <c r="W2409" i="20"/>
  <c r="X2409" i="20"/>
  <c r="W2657" i="20"/>
  <c r="X2657" i="20"/>
  <c r="W1460" i="20"/>
  <c r="X1460" i="20"/>
  <c r="W1492" i="20"/>
  <c r="X1492" i="20"/>
  <c r="X1524" i="20"/>
  <c r="W1524" i="20"/>
  <c r="W1556" i="20"/>
  <c r="X1556" i="20"/>
  <c r="W1588" i="20"/>
  <c r="X1588" i="20"/>
  <c r="W1612" i="20"/>
  <c r="X1612" i="20"/>
  <c r="X1630" i="20"/>
  <c r="W1630" i="20"/>
  <c r="W1650" i="20"/>
  <c r="X1650" i="20"/>
  <c r="W1682" i="20"/>
  <c r="X1682" i="20"/>
  <c r="X1714" i="20"/>
  <c r="W1714" i="20"/>
  <c r="W1746" i="20"/>
  <c r="X1746" i="20"/>
  <c r="X1791" i="20"/>
  <c r="W1791" i="20"/>
  <c r="W1821" i="20"/>
  <c r="X1821" i="20"/>
  <c r="X1851" i="20"/>
  <c r="W1851" i="20"/>
  <c r="W1881" i="20"/>
  <c r="X1881" i="20"/>
  <c r="X1910" i="20"/>
  <c r="W1910" i="20"/>
  <c r="W1940" i="20"/>
  <c r="X1940" i="20"/>
  <c r="W1970" i="20"/>
  <c r="X1970" i="20"/>
  <c r="X2002" i="20"/>
  <c r="W2002" i="20"/>
  <c r="W2034" i="20"/>
  <c r="X2034" i="20"/>
  <c r="W2066" i="20"/>
  <c r="X2066" i="20"/>
  <c r="W2098" i="20"/>
  <c r="X2098" i="20"/>
  <c r="X2130" i="20"/>
  <c r="W2130" i="20"/>
  <c r="W2174" i="20"/>
  <c r="X2174" i="20"/>
  <c r="W2212" i="20"/>
  <c r="X2212" i="20"/>
  <c r="W2244" i="20"/>
  <c r="X2244" i="20"/>
  <c r="W2276" i="20"/>
  <c r="X2276" i="20"/>
  <c r="W2307" i="20"/>
  <c r="X2307" i="20"/>
  <c r="W2352" i="20"/>
  <c r="X2352" i="20"/>
  <c r="W2383" i="20"/>
  <c r="X2383" i="20"/>
  <c r="W2412" i="20"/>
  <c r="X2412" i="20"/>
  <c r="W2441" i="20"/>
  <c r="X2441" i="20"/>
  <c r="W2471" i="20"/>
  <c r="X2471" i="20"/>
  <c r="W2501" i="20"/>
  <c r="X2501" i="20"/>
  <c r="W2533" i="20"/>
  <c r="X2533" i="20"/>
  <c r="W2564" i="20"/>
  <c r="X2564" i="20"/>
  <c r="W2596" i="20"/>
  <c r="X2596" i="20"/>
  <c r="W2628" i="20"/>
  <c r="X2628" i="20"/>
  <c r="W2660" i="20"/>
  <c r="X2660" i="20"/>
  <c r="W2692" i="20"/>
  <c r="X2692" i="20"/>
  <c r="W2734" i="20"/>
  <c r="X2734" i="20"/>
  <c r="W2450" i="20"/>
  <c r="X2450" i="20"/>
  <c r="W2573" i="20"/>
  <c r="X2573" i="20"/>
  <c r="W2705" i="20"/>
  <c r="X2705" i="20"/>
  <c r="W2425" i="20"/>
  <c r="X2425" i="20"/>
  <c r="X2711" i="20"/>
  <c r="W2711" i="20"/>
  <c r="W2665" i="20"/>
  <c r="X2665" i="20"/>
  <c r="W934" i="20"/>
  <c r="X934" i="20"/>
  <c r="W2350" i="20"/>
  <c r="X2350" i="20"/>
  <c r="W2675" i="20"/>
  <c r="X2675" i="20"/>
  <c r="W1019" i="20"/>
  <c r="X1019" i="20"/>
  <c r="X1051" i="20"/>
  <c r="W1051" i="20"/>
  <c r="X1071" i="20"/>
  <c r="W1071" i="20"/>
  <c r="W1097" i="20"/>
  <c r="X1097" i="20"/>
  <c r="W1129" i="20"/>
  <c r="X1129" i="20"/>
  <c r="W1161" i="20"/>
  <c r="X1161" i="20"/>
  <c r="W1193" i="20"/>
  <c r="X1193" i="20"/>
  <c r="W1222" i="20"/>
  <c r="X1222" i="20"/>
  <c r="X1253" i="20"/>
  <c r="W1253" i="20"/>
  <c r="X1284" i="20"/>
  <c r="W1284" i="20"/>
  <c r="X1315" i="20"/>
  <c r="W1315" i="20"/>
  <c r="X1346" i="20"/>
  <c r="W1346" i="20"/>
  <c r="W1388" i="20"/>
  <c r="X1388" i="20"/>
  <c r="W1418" i="20"/>
  <c r="X1418" i="20"/>
  <c r="W1449" i="20"/>
  <c r="X1449" i="20"/>
  <c r="W1481" i="20"/>
  <c r="X1481" i="20"/>
  <c r="W1513" i="20"/>
  <c r="X1513" i="20"/>
  <c r="W1545" i="20"/>
  <c r="X1545" i="20"/>
  <c r="W1577" i="20"/>
  <c r="X1577" i="20"/>
  <c r="W1625" i="20"/>
  <c r="X1625" i="20"/>
  <c r="X1659" i="20"/>
  <c r="W1659" i="20"/>
  <c r="W1691" i="20"/>
  <c r="X1691" i="20"/>
  <c r="W1723" i="20"/>
  <c r="X1723" i="20"/>
  <c r="W1754" i="20"/>
  <c r="X1754" i="20"/>
  <c r="W1784" i="20"/>
  <c r="X1784" i="20"/>
  <c r="W1814" i="20"/>
  <c r="X1814" i="20"/>
  <c r="X1844" i="20"/>
  <c r="W1844" i="20"/>
  <c r="W1874" i="20"/>
  <c r="X1874" i="20"/>
  <c r="X1917" i="20"/>
  <c r="W1917" i="20"/>
  <c r="W1947" i="20"/>
  <c r="X1947" i="20"/>
  <c r="W1979" i="20"/>
  <c r="X1979" i="20"/>
  <c r="W2011" i="20"/>
  <c r="X2011" i="20"/>
  <c r="W2043" i="20"/>
  <c r="X2043" i="20"/>
  <c r="W2075" i="20"/>
  <c r="X2075" i="20"/>
  <c r="W2107" i="20"/>
  <c r="X2107" i="20"/>
  <c r="W2139" i="20"/>
  <c r="X2139" i="20"/>
  <c r="W2155" i="20"/>
  <c r="X2155" i="20"/>
  <c r="W2185" i="20"/>
  <c r="X2185" i="20"/>
  <c r="W2217" i="20"/>
  <c r="X2217" i="20"/>
  <c r="W2249" i="20"/>
  <c r="X2249" i="20"/>
  <c r="W2281" i="20"/>
  <c r="X2281" i="20"/>
  <c r="W2312" i="20"/>
  <c r="X2312" i="20"/>
  <c r="W2522" i="20"/>
  <c r="X2522" i="20"/>
  <c r="X2733" i="20"/>
  <c r="W2733" i="20"/>
  <c r="X478" i="20"/>
  <c r="W478" i="20"/>
  <c r="X510" i="20"/>
  <c r="W510" i="20"/>
  <c r="W542" i="20"/>
  <c r="X542" i="20"/>
  <c r="X556" i="20"/>
  <c r="W556" i="20"/>
  <c r="X588" i="20"/>
  <c r="W588" i="20"/>
  <c r="X620" i="20"/>
  <c r="W620" i="20"/>
  <c r="W652" i="20"/>
  <c r="X652" i="20"/>
  <c r="W683" i="20"/>
  <c r="X683" i="20"/>
  <c r="W713" i="20"/>
  <c r="X713" i="20"/>
  <c r="W744" i="20"/>
  <c r="X744" i="20"/>
  <c r="W788" i="20"/>
  <c r="X788" i="20"/>
  <c r="X817" i="20"/>
  <c r="W817" i="20"/>
  <c r="W847" i="20"/>
  <c r="X847" i="20"/>
  <c r="W878" i="20"/>
  <c r="X878" i="20"/>
  <c r="W908" i="20"/>
  <c r="X908" i="20"/>
  <c r="W940" i="20"/>
  <c r="X940" i="20"/>
  <c r="W972" i="20"/>
  <c r="X972" i="20"/>
  <c r="W1004" i="20"/>
  <c r="X1004" i="20"/>
  <c r="W1036" i="20"/>
  <c r="X1036" i="20"/>
  <c r="X1076" i="20"/>
  <c r="W1076" i="20"/>
  <c r="W1118" i="20"/>
  <c r="X1118" i="20"/>
  <c r="W1150" i="20"/>
  <c r="X1150" i="20"/>
  <c r="X1182" i="20"/>
  <c r="W1182" i="20"/>
  <c r="W1211" i="20"/>
  <c r="X1211" i="20"/>
  <c r="W1242" i="20"/>
  <c r="X1242" i="20"/>
  <c r="W1273" i="20"/>
  <c r="X1273" i="20"/>
  <c r="W1319" i="20"/>
  <c r="X1319" i="20"/>
  <c r="W1348" i="20"/>
  <c r="X1348" i="20"/>
  <c r="W1377" i="20"/>
  <c r="X1377" i="20"/>
  <c r="W1407" i="20"/>
  <c r="X1407" i="20"/>
  <c r="W1438" i="20"/>
  <c r="X1438" i="20"/>
  <c r="W1470" i="20"/>
  <c r="X1470" i="20"/>
  <c r="X1502" i="20"/>
  <c r="W1502" i="20"/>
  <c r="W1534" i="20"/>
  <c r="X1534" i="20"/>
  <c r="W1566" i="20"/>
  <c r="X1566" i="20"/>
  <c r="W1598" i="20"/>
  <c r="X1598" i="20"/>
  <c r="W1618" i="20"/>
  <c r="X1618" i="20"/>
  <c r="X1644" i="20"/>
  <c r="W1644" i="20"/>
  <c r="X1676" i="20"/>
  <c r="W1676" i="20"/>
  <c r="X1708" i="20"/>
  <c r="W1708" i="20"/>
  <c r="X1740" i="20"/>
  <c r="W1740" i="20"/>
  <c r="X1771" i="20"/>
  <c r="W1771" i="20"/>
  <c r="X1801" i="20"/>
  <c r="W1801" i="20"/>
  <c r="X1831" i="20"/>
  <c r="W1831" i="20"/>
  <c r="X1875" i="20"/>
  <c r="W1875" i="20"/>
  <c r="X1904" i="20"/>
  <c r="W1904" i="20"/>
  <c r="X1934" i="20"/>
  <c r="W1934" i="20"/>
  <c r="X1964" i="20"/>
  <c r="W1964" i="20"/>
  <c r="X1996" i="20"/>
  <c r="W1996" i="20"/>
  <c r="X2028" i="20"/>
  <c r="W2028" i="20"/>
  <c r="X2060" i="20"/>
  <c r="W2060" i="20"/>
  <c r="X2092" i="20"/>
  <c r="W2092" i="20"/>
  <c r="X2124" i="20"/>
  <c r="W2124" i="20"/>
  <c r="W2172" i="20"/>
  <c r="X2172" i="20"/>
  <c r="X2190" i="20"/>
  <c r="W2190" i="20"/>
  <c r="W2222" i="20"/>
  <c r="X2222" i="20"/>
  <c r="X2254" i="20"/>
  <c r="W2254" i="20"/>
  <c r="W2286" i="20"/>
  <c r="X2286" i="20"/>
  <c r="W2317" i="20"/>
  <c r="X2317" i="20"/>
  <c r="W2347" i="20"/>
  <c r="X2347" i="20"/>
  <c r="W2378" i="20"/>
  <c r="X2378" i="20"/>
  <c r="W2422" i="20"/>
  <c r="X2422" i="20"/>
  <c r="W2451" i="20"/>
  <c r="X2451" i="20"/>
  <c r="W2481" i="20"/>
  <c r="X2481" i="20"/>
  <c r="W2511" i="20"/>
  <c r="X2511" i="20"/>
  <c r="W2543" i="20"/>
  <c r="X2543" i="20"/>
  <c r="W2574" i="20"/>
  <c r="X2574" i="20"/>
  <c r="X2606" i="20"/>
  <c r="W2606" i="20"/>
  <c r="X2638" i="20"/>
  <c r="W2638" i="20"/>
  <c r="X2670" i="20"/>
  <c r="W2670" i="20"/>
  <c r="X2710" i="20"/>
  <c r="W2710" i="20"/>
  <c r="W2729" i="20"/>
  <c r="X2729" i="20"/>
  <c r="W2589" i="20"/>
  <c r="X2589" i="20"/>
  <c r="W19" i="20"/>
  <c r="X19" i="20"/>
  <c r="W51" i="20"/>
  <c r="X51" i="20"/>
  <c r="W83" i="20"/>
  <c r="X83" i="20"/>
  <c r="W114" i="20"/>
  <c r="X114" i="20"/>
  <c r="W144" i="20"/>
  <c r="X144" i="20"/>
  <c r="W174" i="20"/>
  <c r="X174" i="20"/>
  <c r="W203" i="20"/>
  <c r="X203" i="20"/>
  <c r="X233" i="20"/>
  <c r="W233" i="20"/>
  <c r="X263" i="20"/>
  <c r="W263" i="20"/>
  <c r="W293" i="20"/>
  <c r="X293" i="20"/>
  <c r="W339" i="20"/>
  <c r="X339" i="20"/>
  <c r="W371" i="20"/>
  <c r="X371" i="20"/>
  <c r="X403" i="20"/>
  <c r="W403" i="20"/>
  <c r="W435" i="20"/>
  <c r="X435" i="20"/>
  <c r="X467" i="20"/>
  <c r="W467" i="20"/>
  <c r="W499" i="20"/>
  <c r="X499" i="20"/>
  <c r="X523" i="20"/>
  <c r="W523" i="20"/>
  <c r="W541" i="20"/>
  <c r="X541" i="20"/>
  <c r="W561" i="20"/>
  <c r="X561" i="20"/>
  <c r="W593" i="20"/>
  <c r="X593" i="20"/>
  <c r="W625" i="20"/>
  <c r="X625" i="20"/>
  <c r="X657" i="20"/>
  <c r="W657" i="20"/>
  <c r="X702" i="20"/>
  <c r="W702" i="20"/>
  <c r="X733" i="20"/>
  <c r="W733" i="20"/>
  <c r="X764" i="20"/>
  <c r="W764" i="20"/>
  <c r="X793" i="20"/>
  <c r="W793" i="20"/>
  <c r="X822" i="20"/>
  <c r="W822" i="20"/>
  <c r="W852" i="20"/>
  <c r="X852" i="20"/>
  <c r="W883" i="20"/>
  <c r="X883" i="20"/>
  <c r="W913" i="20"/>
  <c r="X913" i="20"/>
  <c r="W945" i="20"/>
  <c r="X945" i="20"/>
  <c r="W977" i="20"/>
  <c r="X977" i="20"/>
  <c r="W1009" i="20"/>
  <c r="X1009" i="20"/>
  <c r="X1041" i="20"/>
  <c r="W1041" i="20"/>
  <c r="W1089" i="20"/>
  <c r="X1089" i="20"/>
  <c r="X1123" i="20"/>
  <c r="W1123" i="20"/>
  <c r="X1155" i="20"/>
  <c r="W1155" i="20"/>
  <c r="X1187" i="20"/>
  <c r="W1187" i="20"/>
  <c r="X1231" i="20"/>
  <c r="W1231" i="20"/>
  <c r="W1262" i="20"/>
  <c r="X1262" i="20"/>
  <c r="X1293" i="20"/>
  <c r="W1293" i="20"/>
  <c r="W1324" i="20"/>
  <c r="X1324" i="20"/>
  <c r="X1353" i="20"/>
  <c r="W1353" i="20"/>
  <c r="X1382" i="20"/>
  <c r="W1382" i="20"/>
  <c r="X1412" i="20"/>
  <c r="W1412" i="20"/>
  <c r="X1443" i="20"/>
  <c r="W1443" i="20"/>
  <c r="X1475" i="20"/>
  <c r="W1475" i="20"/>
  <c r="X1507" i="20"/>
  <c r="W1507" i="20"/>
  <c r="X1539" i="20"/>
  <c r="W1539" i="20"/>
  <c r="X1571" i="20"/>
  <c r="W1571" i="20"/>
  <c r="X1603" i="20"/>
  <c r="W1603" i="20"/>
  <c r="W1653" i="20"/>
  <c r="X1653" i="20"/>
  <c r="W1685" i="20"/>
  <c r="X1685" i="20"/>
  <c r="W1717" i="20"/>
  <c r="X1717" i="20"/>
  <c r="W1748" i="20"/>
  <c r="X1748" i="20"/>
  <c r="W1778" i="20"/>
  <c r="X1778" i="20"/>
  <c r="W1808" i="20"/>
  <c r="X1808" i="20"/>
  <c r="W1838" i="20"/>
  <c r="X1838" i="20"/>
  <c r="W1868" i="20"/>
  <c r="X1868" i="20"/>
  <c r="W1897" i="20"/>
  <c r="X1897" i="20"/>
  <c r="W1927" i="20"/>
  <c r="X1927" i="20"/>
  <c r="X1973" i="20"/>
  <c r="W1973" i="20"/>
  <c r="W2005" i="20"/>
  <c r="X2005" i="20"/>
  <c r="X2037" i="20"/>
  <c r="W2037" i="20"/>
  <c r="X2069" i="20"/>
  <c r="W2069" i="20"/>
  <c r="X2101" i="20"/>
  <c r="W2101" i="20"/>
  <c r="W2133" i="20"/>
  <c r="X2133" i="20"/>
  <c r="W2157" i="20"/>
  <c r="X2157" i="20"/>
  <c r="W2175" i="20"/>
  <c r="X2175" i="20"/>
  <c r="W2195" i="20"/>
  <c r="X2195" i="20"/>
  <c r="W2227" i="20"/>
  <c r="X2227" i="20"/>
  <c r="W2259" i="20"/>
  <c r="X2259" i="20"/>
  <c r="W2291" i="20"/>
  <c r="X2291" i="20"/>
  <c r="W2336" i="20"/>
  <c r="X2336" i="20"/>
  <c r="W2367" i="20"/>
  <c r="X2367" i="20"/>
  <c r="W2398" i="20"/>
  <c r="X2398" i="20"/>
  <c r="W2427" i="20"/>
  <c r="X2427" i="20"/>
  <c r="W2456" i="20"/>
  <c r="X2456" i="20"/>
  <c r="W2486" i="20"/>
  <c r="X2486" i="20"/>
  <c r="W2516" i="20"/>
  <c r="X2516" i="20"/>
  <c r="W2548" i="20"/>
  <c r="X2548" i="20"/>
  <c r="W2579" i="20"/>
  <c r="X2579" i="20"/>
  <c r="W2611" i="20"/>
  <c r="X2611" i="20"/>
  <c r="W2643" i="20"/>
  <c r="X2643" i="20"/>
  <c r="W2438" i="20"/>
  <c r="X2438" i="20"/>
  <c r="X2687" i="20"/>
  <c r="W2687" i="20"/>
  <c r="W1444" i="20"/>
  <c r="X1444" i="20"/>
  <c r="W1476" i="20"/>
  <c r="X1476" i="20"/>
  <c r="W1508" i="20"/>
  <c r="X1508" i="20"/>
  <c r="W1540" i="20"/>
  <c r="X1540" i="20"/>
  <c r="W1572" i="20"/>
  <c r="X1572" i="20"/>
  <c r="X1604" i="20"/>
  <c r="W1604" i="20"/>
  <c r="W1654" i="20"/>
  <c r="X1654" i="20"/>
  <c r="W1686" i="20"/>
  <c r="X1686" i="20"/>
  <c r="X1718" i="20"/>
  <c r="W1718" i="20"/>
  <c r="W1749" i="20"/>
  <c r="X1749" i="20"/>
  <c r="X1779" i="20"/>
  <c r="W1779" i="20"/>
  <c r="W1809" i="20"/>
  <c r="X1809" i="20"/>
  <c r="X1839" i="20"/>
  <c r="W1839" i="20"/>
  <c r="W1869" i="20"/>
  <c r="X1869" i="20"/>
  <c r="X1898" i="20"/>
  <c r="W1898" i="20"/>
  <c r="W1928" i="20"/>
  <c r="X1928" i="20"/>
  <c r="X1974" i="20"/>
  <c r="W1974" i="20"/>
  <c r="W2006" i="20"/>
  <c r="X2006" i="20"/>
  <c r="W2038" i="20"/>
  <c r="X2038" i="20"/>
  <c r="W2070" i="20"/>
  <c r="X2070" i="20"/>
  <c r="W2102" i="20"/>
  <c r="X2102" i="20"/>
  <c r="W2134" i="20"/>
  <c r="X2134" i="20"/>
  <c r="W2158" i="20"/>
  <c r="X2158" i="20"/>
  <c r="X2176" i="20"/>
  <c r="W2176" i="20"/>
  <c r="X2196" i="20"/>
  <c r="W2196" i="20"/>
  <c r="W2228" i="20"/>
  <c r="X2228" i="20"/>
  <c r="X2260" i="20"/>
  <c r="W2260" i="20"/>
  <c r="X2292" i="20"/>
  <c r="W2292" i="20"/>
  <c r="X2337" i="20"/>
  <c r="W2337" i="20"/>
  <c r="X2368" i="20"/>
  <c r="W2368" i="20"/>
  <c r="X2399" i="20"/>
  <c r="W2399" i="20"/>
  <c r="X2428" i="20"/>
  <c r="W2428" i="20"/>
  <c r="X2457" i="20"/>
  <c r="W2457" i="20"/>
  <c r="X2487" i="20"/>
  <c r="W2487" i="20"/>
  <c r="X2517" i="20"/>
  <c r="W2517" i="20"/>
  <c r="X2549" i="20"/>
  <c r="W2549" i="20"/>
  <c r="X2580" i="20"/>
  <c r="W2580" i="20"/>
  <c r="X2612" i="20"/>
  <c r="W2612" i="20"/>
  <c r="X2644" i="20"/>
  <c r="W2644" i="20"/>
  <c r="X2676" i="20"/>
  <c r="W2676" i="20"/>
  <c r="X2719" i="20"/>
  <c r="W2719" i="20"/>
  <c r="W2338" i="20"/>
  <c r="X2338" i="20"/>
  <c r="W2458" i="20"/>
  <c r="X2458" i="20"/>
  <c r="W2581" i="20"/>
  <c r="X2581" i="20"/>
  <c r="W2720" i="20"/>
  <c r="X2720" i="20"/>
  <c r="W2476" i="20"/>
  <c r="X2476" i="20"/>
  <c r="W2730" i="20"/>
  <c r="X2730" i="20"/>
  <c r="W2716" i="20"/>
  <c r="X2716" i="20"/>
  <c r="X966" i="20"/>
  <c r="W966" i="20"/>
  <c r="W2433" i="20"/>
  <c r="X2433" i="20"/>
  <c r="W2718" i="20"/>
  <c r="X2718" i="20"/>
  <c r="X1003" i="20"/>
  <c r="W1003" i="20"/>
  <c r="X1035" i="20"/>
  <c r="W1035" i="20"/>
  <c r="W1075" i="20"/>
  <c r="X1075" i="20"/>
  <c r="X1117" i="20"/>
  <c r="W1117" i="20"/>
  <c r="W1149" i="20"/>
  <c r="X1149" i="20"/>
  <c r="X1181" i="20"/>
  <c r="W1181" i="20"/>
  <c r="W1210" i="20"/>
  <c r="X1210" i="20"/>
  <c r="W1241" i="20"/>
  <c r="X1241" i="20"/>
  <c r="X1272" i="20"/>
  <c r="W1272" i="20"/>
  <c r="W1303" i="20"/>
  <c r="X1303" i="20"/>
  <c r="W1347" i="20"/>
  <c r="X1347" i="20"/>
  <c r="W1376" i="20"/>
  <c r="X1376" i="20"/>
  <c r="W1406" i="20"/>
  <c r="X1406" i="20"/>
  <c r="X1437" i="20"/>
  <c r="W1437" i="20"/>
  <c r="X1469" i="20"/>
  <c r="W1469" i="20"/>
  <c r="X1501" i="20"/>
  <c r="W1501" i="20"/>
  <c r="W1533" i="20"/>
  <c r="X1533" i="20"/>
  <c r="X1565" i="20"/>
  <c r="W1565" i="20"/>
  <c r="X1597" i="20"/>
  <c r="W1597" i="20"/>
  <c r="X1617" i="20"/>
  <c r="W1617" i="20"/>
  <c r="W1643" i="20"/>
  <c r="X1643" i="20"/>
  <c r="X1675" i="20"/>
  <c r="W1675" i="20"/>
  <c r="X1707" i="20"/>
  <c r="W1707" i="20"/>
  <c r="W1739" i="20"/>
  <c r="X1739" i="20"/>
  <c r="W1770" i="20"/>
  <c r="X1770" i="20"/>
  <c r="W1800" i="20"/>
  <c r="X1800" i="20"/>
  <c r="W1830" i="20"/>
  <c r="X1830" i="20"/>
  <c r="W1860" i="20"/>
  <c r="X1860" i="20"/>
  <c r="W1903" i="20"/>
  <c r="X1903" i="20"/>
  <c r="W1933" i="20"/>
  <c r="X1933" i="20"/>
  <c r="X1963" i="20"/>
  <c r="W1963" i="20"/>
  <c r="X1995" i="20"/>
  <c r="W1995" i="20"/>
  <c r="X2027" i="20"/>
  <c r="W2027" i="20"/>
  <c r="X2059" i="20"/>
  <c r="W2059" i="20"/>
  <c r="X2091" i="20"/>
  <c r="W2091" i="20"/>
  <c r="X2123" i="20"/>
  <c r="W2123" i="20"/>
  <c r="X2171" i="20"/>
  <c r="W2171" i="20"/>
  <c r="X2205" i="20"/>
  <c r="W2205" i="20"/>
  <c r="W2237" i="20"/>
  <c r="X2237" i="20"/>
  <c r="X2269" i="20"/>
  <c r="W2269" i="20"/>
  <c r="W2300" i="20"/>
  <c r="X2300" i="20"/>
  <c r="W2330" i="20"/>
  <c r="X2330" i="20"/>
  <c r="W2553" i="20"/>
  <c r="X2553" i="20"/>
  <c r="W2741" i="20"/>
  <c r="X2741" i="20"/>
  <c r="W462" i="20"/>
  <c r="X462" i="20"/>
  <c r="W494" i="20"/>
  <c r="X494" i="20"/>
  <c r="X538" i="20"/>
  <c r="W538" i="20"/>
  <c r="X576" i="20"/>
  <c r="W576" i="20"/>
  <c r="W608" i="20"/>
  <c r="X608" i="20"/>
  <c r="W640" i="20"/>
  <c r="X640" i="20"/>
  <c r="W671" i="20"/>
  <c r="X671" i="20"/>
  <c r="W716" i="20"/>
  <c r="X716" i="20"/>
  <c r="W747" i="20"/>
  <c r="X747" i="20"/>
  <c r="W776" i="20"/>
  <c r="X776" i="20"/>
  <c r="X805" i="20"/>
  <c r="W805" i="20"/>
  <c r="W835" i="20"/>
  <c r="X835" i="20"/>
  <c r="W866" i="20"/>
  <c r="X866" i="20"/>
  <c r="W896" i="20"/>
  <c r="X896" i="20"/>
  <c r="W928" i="20"/>
  <c r="X928" i="20"/>
  <c r="W960" i="20"/>
  <c r="X960" i="20"/>
  <c r="W992" i="20"/>
  <c r="X992" i="20"/>
  <c r="W1024" i="20"/>
  <c r="X1024" i="20"/>
  <c r="W1056" i="20"/>
  <c r="X1056" i="20"/>
  <c r="X1088" i="20"/>
  <c r="W1088" i="20"/>
  <c r="W1102" i="20"/>
  <c r="X1102" i="20"/>
  <c r="W1134" i="20"/>
  <c r="X1134" i="20"/>
  <c r="X1166" i="20"/>
  <c r="W1166" i="20"/>
  <c r="X1198" i="20"/>
  <c r="W1198" i="20"/>
  <c r="W1227" i="20"/>
  <c r="X1227" i="20"/>
  <c r="X1258" i="20"/>
  <c r="W1258" i="20"/>
  <c r="W1304" i="20"/>
  <c r="X1304" i="20"/>
  <c r="X1335" i="20"/>
  <c r="W1335" i="20"/>
  <c r="W1364" i="20"/>
  <c r="X1364" i="20"/>
  <c r="X1393" i="20"/>
  <c r="W1393" i="20"/>
  <c r="W1423" i="20"/>
  <c r="X1423" i="20"/>
  <c r="W1454" i="20"/>
  <c r="X1454" i="20"/>
  <c r="W1486" i="20"/>
  <c r="X1486" i="20"/>
  <c r="X1518" i="20"/>
  <c r="W1518" i="20"/>
  <c r="W1550" i="20"/>
  <c r="X1550" i="20"/>
  <c r="W1582" i="20"/>
  <c r="X1582" i="20"/>
  <c r="X1622" i="20"/>
  <c r="W1622" i="20"/>
  <c r="W1664" i="20"/>
  <c r="X1664" i="20"/>
  <c r="W1696" i="20"/>
  <c r="X1696" i="20"/>
  <c r="W1728" i="20"/>
  <c r="X1728" i="20"/>
  <c r="W1759" i="20"/>
  <c r="X1759" i="20"/>
  <c r="W1789" i="20"/>
  <c r="X1789" i="20"/>
  <c r="W1833" i="20"/>
  <c r="X1833" i="20"/>
  <c r="W1863" i="20"/>
  <c r="X1863" i="20"/>
  <c r="W1892" i="20"/>
  <c r="X1892" i="20"/>
  <c r="W1922" i="20"/>
  <c r="X1922" i="20"/>
  <c r="W1952" i="20"/>
  <c r="X1952" i="20"/>
  <c r="W1984" i="20"/>
  <c r="X1984" i="20"/>
  <c r="W2016" i="20"/>
  <c r="X2016" i="20"/>
  <c r="W2048" i="20"/>
  <c r="X2048" i="20"/>
  <c r="W2080" i="20"/>
  <c r="X2080" i="20"/>
  <c r="W2112" i="20"/>
  <c r="X2112" i="20"/>
  <c r="W2144" i="20"/>
  <c r="X2144" i="20"/>
  <c r="W2164" i="20"/>
  <c r="X2164" i="20"/>
  <c r="W2210" i="20"/>
  <c r="X2210" i="20"/>
  <c r="W2242" i="20"/>
  <c r="X2242" i="20"/>
  <c r="X2274" i="20"/>
  <c r="W2274" i="20"/>
  <c r="X2305" i="20"/>
  <c r="W2305" i="20"/>
  <c r="X2335" i="20"/>
  <c r="W2335" i="20"/>
  <c r="X2381" i="20"/>
  <c r="W2381" i="20"/>
  <c r="X2410" i="20"/>
  <c r="W2410" i="20"/>
  <c r="X2439" i="20"/>
  <c r="W2439" i="20"/>
  <c r="W2469" i="20"/>
  <c r="X2469" i="20"/>
  <c r="W2499" i="20"/>
  <c r="X2499" i="20"/>
  <c r="W2531" i="20"/>
  <c r="X2531" i="20"/>
  <c r="W2562" i="20"/>
  <c r="X2562" i="20"/>
  <c r="W2594" i="20"/>
  <c r="X2594" i="20"/>
  <c r="W2626" i="20"/>
  <c r="X2626" i="20"/>
  <c r="W2658" i="20"/>
  <c r="X2658" i="20"/>
  <c r="W2690" i="20"/>
  <c r="X2690" i="20"/>
  <c r="W2732" i="20"/>
  <c r="X2732" i="20"/>
  <c r="W2361" i="20"/>
  <c r="X2361" i="20"/>
  <c r="W2621" i="20"/>
  <c r="X2621" i="20"/>
  <c r="W3" i="20"/>
  <c r="X3" i="20"/>
  <c r="W35" i="20"/>
  <c r="X35" i="20"/>
  <c r="W67" i="20"/>
  <c r="X67" i="20"/>
  <c r="W99" i="20"/>
  <c r="X99" i="20"/>
  <c r="W130" i="20"/>
  <c r="X130" i="20"/>
  <c r="W160" i="20"/>
  <c r="X160" i="20"/>
  <c r="W190" i="20"/>
  <c r="X190" i="20"/>
  <c r="X219" i="20"/>
  <c r="W219" i="20"/>
  <c r="X249" i="20"/>
  <c r="W249" i="20"/>
  <c r="W279" i="20"/>
  <c r="X279" i="20"/>
  <c r="W323" i="20"/>
  <c r="X323" i="20"/>
  <c r="X355" i="20"/>
  <c r="W355" i="20"/>
  <c r="W387" i="20"/>
  <c r="X387" i="20"/>
  <c r="W419" i="20"/>
  <c r="X419" i="20"/>
  <c r="W451" i="20"/>
  <c r="X451" i="20"/>
  <c r="W483" i="20"/>
  <c r="X483" i="20"/>
  <c r="X515" i="20"/>
  <c r="W515" i="20"/>
  <c r="W565" i="20"/>
  <c r="X565" i="20"/>
  <c r="W597" i="20"/>
  <c r="X597" i="20"/>
  <c r="W629" i="20"/>
  <c r="X629" i="20"/>
  <c r="W660" i="20"/>
  <c r="X660" i="20"/>
  <c r="W690" i="20"/>
  <c r="X690" i="20"/>
  <c r="X721" i="20"/>
  <c r="W721" i="20"/>
  <c r="W752" i="20"/>
  <c r="X752" i="20"/>
  <c r="X781" i="20"/>
  <c r="W781" i="20"/>
  <c r="X810" i="20"/>
  <c r="W810" i="20"/>
  <c r="W840" i="20"/>
  <c r="X840" i="20"/>
  <c r="W885" i="20"/>
  <c r="X885" i="20"/>
  <c r="W917" i="20"/>
  <c r="X917" i="20"/>
  <c r="W949" i="20"/>
  <c r="X949" i="20"/>
  <c r="W981" i="20"/>
  <c r="X981" i="20"/>
  <c r="X1013" i="20"/>
  <c r="W1013" i="20"/>
  <c r="W1045" i="20"/>
  <c r="X1045" i="20"/>
  <c r="X1069" i="20"/>
  <c r="W1069" i="20"/>
  <c r="W1090" i="20"/>
  <c r="X1090" i="20"/>
  <c r="W1107" i="20"/>
  <c r="X1107" i="20"/>
  <c r="W1139" i="20"/>
  <c r="X1139" i="20"/>
  <c r="X1171" i="20"/>
  <c r="W1171" i="20"/>
  <c r="W1216" i="20"/>
  <c r="X1216" i="20"/>
  <c r="W1247" i="20"/>
  <c r="X1247" i="20"/>
  <c r="X1278" i="20"/>
  <c r="W1278" i="20"/>
  <c r="W1309" i="20"/>
  <c r="X1309" i="20"/>
  <c r="X1340" i="20"/>
  <c r="W1340" i="20"/>
  <c r="W1369" i="20"/>
  <c r="X1369" i="20"/>
  <c r="W1398" i="20"/>
  <c r="X1398" i="20"/>
  <c r="W1428" i="20"/>
  <c r="X1428" i="20"/>
  <c r="W1459" i="20"/>
  <c r="X1459" i="20"/>
  <c r="W1491" i="20"/>
  <c r="X1491" i="20"/>
  <c r="W1523" i="20"/>
  <c r="X1523" i="20"/>
  <c r="X1555" i="20"/>
  <c r="W1555" i="20"/>
  <c r="W1587" i="20"/>
  <c r="X1587" i="20"/>
  <c r="W1637" i="20"/>
  <c r="X1637" i="20"/>
  <c r="W1669" i="20"/>
  <c r="X1669" i="20"/>
  <c r="W1701" i="20"/>
  <c r="X1701" i="20"/>
  <c r="W1733" i="20"/>
  <c r="X1733" i="20"/>
  <c r="W1764" i="20"/>
  <c r="X1764" i="20"/>
  <c r="W1794" i="20"/>
  <c r="X1794" i="20"/>
  <c r="X1824" i="20"/>
  <c r="W1824" i="20"/>
  <c r="W1854" i="20"/>
  <c r="X1854" i="20"/>
  <c r="X1884" i="20"/>
  <c r="W1884" i="20"/>
  <c r="W1913" i="20"/>
  <c r="X1913" i="20"/>
  <c r="X1957" i="20"/>
  <c r="W1957" i="20"/>
  <c r="W1989" i="20"/>
  <c r="X1989" i="20"/>
  <c r="X2021" i="20"/>
  <c r="W2021" i="20"/>
  <c r="W2053" i="20"/>
  <c r="X2053" i="20"/>
  <c r="W2085" i="20"/>
  <c r="X2085" i="20"/>
  <c r="W2117" i="20"/>
  <c r="X2117" i="20"/>
  <c r="X2149" i="20"/>
  <c r="W2149" i="20"/>
  <c r="X2199" i="20"/>
  <c r="W2199" i="20"/>
  <c r="X2231" i="20"/>
  <c r="W2231" i="20"/>
  <c r="X2263" i="20"/>
  <c r="W2263" i="20"/>
  <c r="X2294" i="20"/>
  <c r="W2294" i="20"/>
  <c r="X2324" i="20"/>
  <c r="W2324" i="20"/>
  <c r="X2355" i="20"/>
  <c r="W2355" i="20"/>
  <c r="X2386" i="20"/>
  <c r="W2386" i="20"/>
  <c r="X2415" i="20"/>
  <c r="W2415" i="20"/>
  <c r="X2444" i="20"/>
  <c r="W2444" i="20"/>
  <c r="X2474" i="20"/>
  <c r="W2474" i="20"/>
  <c r="X2520" i="20"/>
  <c r="W2520" i="20"/>
  <c r="X2551" i="20"/>
  <c r="W2551" i="20"/>
  <c r="X2583" i="20"/>
  <c r="W2583" i="20"/>
  <c r="X2615" i="20"/>
  <c r="W2615" i="20"/>
  <c r="X2647" i="20"/>
  <c r="W2647" i="20"/>
  <c r="X2679" i="20"/>
  <c r="W2679" i="20"/>
  <c r="W2468" i="20"/>
  <c r="X2468" i="20"/>
  <c r="X2699" i="20"/>
  <c r="W2699" i="20"/>
  <c r="W1464" i="20"/>
  <c r="X1464" i="20"/>
  <c r="W1496" i="20"/>
  <c r="X1496" i="20"/>
  <c r="W1528" i="20"/>
  <c r="X1528" i="20"/>
  <c r="W1560" i="20"/>
  <c r="X1560" i="20"/>
  <c r="W1592" i="20"/>
  <c r="X1592" i="20"/>
  <c r="W1608" i="20"/>
  <c r="X1608" i="20"/>
  <c r="W1638" i="20"/>
  <c r="X1638" i="20"/>
  <c r="W1670" i="20"/>
  <c r="X1670" i="20"/>
  <c r="W1702" i="20"/>
  <c r="X1702" i="20"/>
  <c r="W1734" i="20"/>
  <c r="X1734" i="20"/>
  <c r="W1765" i="20"/>
  <c r="X1765" i="20"/>
  <c r="W1795" i="20"/>
  <c r="X1795" i="20"/>
  <c r="W1825" i="20"/>
  <c r="X1825" i="20"/>
  <c r="X1855" i="20"/>
  <c r="W1855" i="20"/>
  <c r="X1885" i="20"/>
  <c r="W1885" i="20"/>
  <c r="X1914" i="20"/>
  <c r="W1914" i="20"/>
  <c r="X1958" i="20"/>
  <c r="W1958" i="20"/>
  <c r="X1990" i="20"/>
  <c r="W1990" i="20"/>
  <c r="W2022" i="20"/>
  <c r="X2022" i="20"/>
  <c r="X2054" i="20"/>
  <c r="W2054" i="20"/>
  <c r="X2086" i="20"/>
  <c r="W2086" i="20"/>
  <c r="W2118" i="20"/>
  <c r="X2118" i="20"/>
  <c r="W2150" i="20"/>
  <c r="X2150" i="20"/>
  <c r="W2200" i="20"/>
  <c r="X2200" i="20"/>
  <c r="W2232" i="20"/>
  <c r="X2232" i="20"/>
  <c r="W2264" i="20"/>
  <c r="X2264" i="20"/>
  <c r="X2295" i="20"/>
  <c r="W2295" i="20"/>
  <c r="W2325" i="20"/>
  <c r="X2325" i="20"/>
  <c r="W2356" i="20"/>
  <c r="X2356" i="20"/>
  <c r="W2387" i="20"/>
  <c r="X2387" i="20"/>
  <c r="W2416" i="20"/>
  <c r="X2416" i="20"/>
  <c r="X2445" i="20"/>
  <c r="W2445" i="20"/>
  <c r="W2475" i="20"/>
  <c r="X2475" i="20"/>
  <c r="X2521" i="20"/>
  <c r="W2521" i="20"/>
  <c r="W2552" i="20"/>
  <c r="X2552" i="20"/>
  <c r="X2584" i="20"/>
  <c r="W2584" i="20"/>
  <c r="X2616" i="20"/>
  <c r="W2616" i="20"/>
  <c r="X2648" i="20"/>
  <c r="W2648" i="20"/>
  <c r="X2680" i="20"/>
  <c r="W2680" i="20"/>
  <c r="X2700" i="20"/>
  <c r="W2700" i="20"/>
  <c r="X2738" i="20"/>
  <c r="W2738" i="20"/>
  <c r="W2346" i="20"/>
  <c r="X2346" i="20"/>
  <c r="W2480" i="20"/>
  <c r="X2480" i="20"/>
  <c r="W2605" i="20"/>
  <c r="X2605" i="20"/>
  <c r="X2728" i="20"/>
  <c r="W2728" i="20"/>
  <c r="W2514" i="20"/>
  <c r="X2514" i="20"/>
  <c r="W2320" i="20"/>
  <c r="X2320" i="20"/>
  <c r="W738" i="20"/>
  <c r="X738" i="20"/>
  <c r="W998" i="20"/>
  <c r="X998" i="20"/>
  <c r="W2484" i="20"/>
  <c r="X2484" i="20"/>
  <c r="W2703" i="20"/>
  <c r="X2703" i="20"/>
  <c r="W639" i="20"/>
  <c r="X639" i="20"/>
  <c r="W775" i="20"/>
  <c r="X775" i="20"/>
  <c r="W865" i="20"/>
  <c r="X865" i="20"/>
  <c r="X991" i="20"/>
  <c r="W991" i="20"/>
  <c r="W1055" i="20"/>
  <c r="X1055" i="20"/>
  <c r="W1133" i="20"/>
  <c r="X1133" i="20"/>
  <c r="W1165" i="20"/>
  <c r="X1165" i="20"/>
  <c r="W1197" i="20"/>
  <c r="X1197" i="20"/>
  <c r="X1226" i="20"/>
  <c r="W1226" i="20"/>
  <c r="X1257" i="20"/>
  <c r="W1257" i="20"/>
  <c r="X1288" i="20"/>
  <c r="W1288" i="20"/>
  <c r="X1334" i="20"/>
  <c r="W1334" i="20"/>
  <c r="X1363" i="20"/>
  <c r="W1363" i="20"/>
  <c r="W1392" i="20"/>
  <c r="X1392" i="20"/>
  <c r="W1422" i="20"/>
  <c r="X1422" i="20"/>
  <c r="W1453" i="20"/>
  <c r="X1453" i="20"/>
  <c r="W1485" i="20"/>
  <c r="X1485" i="20"/>
  <c r="W1517" i="20"/>
  <c r="X1517" i="20"/>
  <c r="W1549" i="20"/>
  <c r="X1549" i="20"/>
  <c r="W1581" i="20"/>
  <c r="X1581" i="20"/>
  <c r="X1621" i="20"/>
  <c r="W1621" i="20"/>
  <c r="W1663" i="20"/>
  <c r="X1663" i="20"/>
  <c r="X1695" i="20"/>
  <c r="W1695" i="20"/>
  <c r="W1727" i="20"/>
  <c r="X1727" i="20"/>
  <c r="W1758" i="20"/>
  <c r="X1758" i="20"/>
  <c r="W1788" i="20"/>
  <c r="X1788" i="20"/>
  <c r="W1818" i="20"/>
  <c r="X1818" i="20"/>
  <c r="X1862" i="20"/>
  <c r="W1862" i="20"/>
  <c r="W1891" i="20"/>
  <c r="X1891" i="20"/>
  <c r="X1921" i="20"/>
  <c r="W1921" i="20"/>
  <c r="X1951" i="20"/>
  <c r="W1951" i="20"/>
  <c r="X1983" i="20"/>
  <c r="W1983" i="20"/>
  <c r="X2015" i="20"/>
  <c r="W2015" i="20"/>
  <c r="W2047" i="20"/>
  <c r="X2047" i="20"/>
  <c r="X2079" i="20"/>
  <c r="W2079" i="20"/>
  <c r="W2111" i="20"/>
  <c r="X2111" i="20"/>
  <c r="X2143" i="20"/>
  <c r="W2143" i="20"/>
  <c r="W2163" i="20"/>
  <c r="X2163" i="20"/>
  <c r="W2189" i="20"/>
  <c r="X2189" i="20"/>
  <c r="W2221" i="20"/>
  <c r="X2221" i="20"/>
  <c r="W2253" i="20"/>
  <c r="X2253" i="20"/>
  <c r="W2285" i="20"/>
  <c r="X2285" i="20"/>
  <c r="W2316" i="20"/>
  <c r="X2316" i="20"/>
  <c r="W2585" i="20"/>
  <c r="X2585" i="20"/>
  <c r="X466" i="20"/>
  <c r="W466" i="20"/>
  <c r="X498" i="20"/>
  <c r="W498" i="20"/>
  <c r="W522" i="20"/>
  <c r="X522" i="20"/>
  <c r="W540" i="20"/>
  <c r="X540" i="20"/>
  <c r="X560" i="20"/>
  <c r="W560" i="20"/>
  <c r="X592" i="20"/>
  <c r="W592" i="20"/>
  <c r="X624" i="20"/>
  <c r="W624" i="20"/>
  <c r="W656" i="20"/>
  <c r="X656" i="20"/>
  <c r="W701" i="20"/>
  <c r="X701" i="20"/>
  <c r="W732" i="20"/>
  <c r="X732" i="20"/>
  <c r="W763" i="20"/>
  <c r="X763" i="20"/>
  <c r="W792" i="20"/>
  <c r="X792" i="20"/>
  <c r="X821" i="20"/>
  <c r="W821" i="20"/>
  <c r="W851" i="20"/>
  <c r="X851" i="20"/>
  <c r="W882" i="20"/>
  <c r="X882" i="20"/>
  <c r="W912" i="20"/>
  <c r="X912" i="20"/>
  <c r="W944" i="20"/>
  <c r="X944" i="20"/>
  <c r="W976" i="20"/>
  <c r="X976" i="20"/>
  <c r="W1008" i="20"/>
  <c r="X1008" i="20"/>
  <c r="X1040" i="20"/>
  <c r="W1040" i="20"/>
  <c r="W1084" i="20"/>
  <c r="X1084" i="20"/>
  <c r="X1122" i="20"/>
  <c r="W1122" i="20"/>
  <c r="W1154" i="20"/>
  <c r="X1154" i="20"/>
  <c r="W1186" i="20"/>
  <c r="X1186" i="20"/>
  <c r="W1230" i="20"/>
  <c r="X1230" i="20"/>
  <c r="W1261" i="20"/>
  <c r="X1261" i="20"/>
  <c r="W1292" i="20"/>
  <c r="X1292" i="20"/>
  <c r="W1323" i="20"/>
  <c r="X1323" i="20"/>
  <c r="W1352" i="20"/>
  <c r="X1352" i="20"/>
  <c r="W1381" i="20"/>
  <c r="X1381" i="20"/>
  <c r="X1411" i="20"/>
  <c r="W1411" i="20"/>
  <c r="W1442" i="20"/>
  <c r="X1442" i="20"/>
  <c r="W1474" i="20"/>
  <c r="X1474" i="20"/>
  <c r="W1506" i="20"/>
  <c r="X1506" i="20"/>
  <c r="W1538" i="20"/>
  <c r="X1538" i="20"/>
  <c r="W1570" i="20"/>
  <c r="X1570" i="20"/>
  <c r="W1602" i="20"/>
  <c r="X1602" i="20"/>
  <c r="W1636" i="20"/>
  <c r="X1636" i="20"/>
  <c r="X1648" i="20"/>
  <c r="W1648" i="20"/>
  <c r="X1680" i="20"/>
  <c r="W1680" i="20"/>
  <c r="X1712" i="20"/>
  <c r="W1712" i="20"/>
  <c r="X1744" i="20"/>
  <c r="W1744" i="20"/>
  <c r="X1775" i="20"/>
  <c r="W1775" i="20"/>
  <c r="X1819" i="20"/>
  <c r="W1819" i="20"/>
  <c r="X1849" i="20"/>
  <c r="W1849" i="20"/>
  <c r="X1879" i="20"/>
  <c r="W1879" i="20"/>
  <c r="X1908" i="20"/>
  <c r="W1908" i="20"/>
  <c r="X1938" i="20"/>
  <c r="W1938" i="20"/>
  <c r="W1968" i="20"/>
  <c r="X1968" i="20"/>
  <c r="W2000" i="20"/>
  <c r="X2000" i="20"/>
  <c r="W2032" i="20"/>
  <c r="X2032" i="20"/>
  <c r="W2064" i="20"/>
  <c r="X2064" i="20"/>
  <c r="X2096" i="20"/>
  <c r="W2096" i="20"/>
  <c r="X2128" i="20"/>
  <c r="W2128" i="20"/>
  <c r="W2168" i="20"/>
  <c r="X2168" i="20"/>
  <c r="X2194" i="20"/>
  <c r="W2194" i="20"/>
  <c r="W2226" i="20"/>
  <c r="X2226" i="20"/>
  <c r="X2258" i="20"/>
  <c r="W2258" i="20"/>
  <c r="W2290" i="20"/>
  <c r="X2290" i="20"/>
  <c r="W2321" i="20"/>
  <c r="X2321" i="20"/>
  <c r="W2366" i="20"/>
  <c r="X2366" i="20"/>
  <c r="W2397" i="20"/>
  <c r="X2397" i="20"/>
  <c r="W2426" i="20"/>
  <c r="X2426" i="20"/>
  <c r="W2455" i="20"/>
  <c r="X2455" i="20"/>
  <c r="X2485" i="20"/>
  <c r="W2485" i="20"/>
  <c r="X2515" i="20"/>
  <c r="W2515" i="20"/>
  <c r="X2547" i="20"/>
  <c r="W2547" i="20"/>
  <c r="W2578" i="20"/>
  <c r="X2578" i="20"/>
  <c r="W2610" i="20"/>
  <c r="X2610" i="20"/>
  <c r="W2642" i="20"/>
  <c r="X2642" i="20"/>
  <c r="W2674" i="20"/>
  <c r="X2674" i="20"/>
  <c r="W2717" i="20"/>
  <c r="X2717" i="20"/>
  <c r="W2392" i="20"/>
  <c r="X2392" i="20"/>
  <c r="W2653" i="20"/>
  <c r="X2653" i="20"/>
  <c r="X23" i="20"/>
  <c r="W23" i="20"/>
  <c r="W55" i="20"/>
  <c r="X55" i="20"/>
  <c r="W87" i="20"/>
  <c r="X87" i="20"/>
  <c r="W118" i="20"/>
  <c r="X118" i="20"/>
  <c r="X148" i="20"/>
  <c r="W148" i="20"/>
  <c r="W178" i="20"/>
  <c r="X178" i="20"/>
  <c r="X207" i="20"/>
  <c r="W207" i="20"/>
  <c r="X237" i="20"/>
  <c r="W237" i="20"/>
  <c r="X281" i="20"/>
  <c r="W281" i="20"/>
  <c r="W311" i="20"/>
  <c r="X311" i="20"/>
  <c r="W343" i="20"/>
  <c r="X343" i="20"/>
  <c r="W375" i="20"/>
  <c r="X375" i="20"/>
  <c r="X407" i="20"/>
  <c r="W407" i="20"/>
  <c r="W439" i="20"/>
  <c r="X439" i="20"/>
  <c r="W471" i="20"/>
  <c r="X471" i="20"/>
  <c r="W503" i="20"/>
  <c r="X503" i="20"/>
  <c r="W519" i="20"/>
  <c r="X519" i="20"/>
  <c r="W549" i="20"/>
  <c r="X549" i="20"/>
  <c r="W581" i="20"/>
  <c r="X581" i="20"/>
  <c r="W613" i="20"/>
  <c r="X613" i="20"/>
  <c r="W645" i="20"/>
  <c r="X645" i="20"/>
  <c r="X676" i="20"/>
  <c r="W676" i="20"/>
  <c r="X706" i="20"/>
  <c r="W706" i="20"/>
  <c r="X737" i="20"/>
  <c r="W737" i="20"/>
  <c r="X768" i="20"/>
  <c r="W768" i="20"/>
  <c r="X797" i="20"/>
  <c r="W797" i="20"/>
  <c r="X826" i="20"/>
  <c r="W826" i="20"/>
  <c r="W871" i="20"/>
  <c r="X871" i="20"/>
  <c r="X901" i="20"/>
  <c r="W901" i="20"/>
  <c r="X933" i="20"/>
  <c r="W933" i="20"/>
  <c r="X965" i="20"/>
  <c r="W965" i="20"/>
  <c r="W997" i="20"/>
  <c r="X997" i="20"/>
  <c r="W1029" i="20"/>
  <c r="X1029" i="20"/>
  <c r="X1061" i="20"/>
  <c r="W1061" i="20"/>
  <c r="X1111" i="20"/>
  <c r="W1111" i="20"/>
  <c r="X1143" i="20"/>
  <c r="W1143" i="20"/>
  <c r="X1175" i="20"/>
  <c r="W1175" i="20"/>
  <c r="X1204" i="20"/>
  <c r="W1204" i="20"/>
  <c r="X1235" i="20"/>
  <c r="W1235" i="20"/>
  <c r="X1266" i="20"/>
  <c r="W1266" i="20"/>
  <c r="X1297" i="20"/>
  <c r="W1297" i="20"/>
  <c r="X1328" i="20"/>
  <c r="W1328" i="20"/>
  <c r="X1357" i="20"/>
  <c r="W1357" i="20"/>
  <c r="X1400" i="20"/>
  <c r="W1400" i="20"/>
  <c r="X1431" i="20"/>
  <c r="W1431" i="20"/>
  <c r="X1463" i="20"/>
  <c r="W1463" i="20"/>
  <c r="X1495" i="20"/>
  <c r="W1495" i="20"/>
  <c r="X1527" i="20"/>
  <c r="W1527" i="20"/>
  <c r="X1559" i="20"/>
  <c r="W1559" i="20"/>
  <c r="X1591" i="20"/>
  <c r="W1591" i="20"/>
  <c r="W1615" i="20"/>
  <c r="X1615" i="20"/>
  <c r="W1657" i="20"/>
  <c r="X1657" i="20"/>
  <c r="W1689" i="20"/>
  <c r="X1689" i="20"/>
  <c r="W1721" i="20"/>
  <c r="X1721" i="20"/>
  <c r="W1752" i="20"/>
  <c r="X1752" i="20"/>
  <c r="W1782" i="20"/>
  <c r="X1782" i="20"/>
  <c r="W1812" i="20"/>
  <c r="X1812" i="20"/>
  <c r="W1842" i="20"/>
  <c r="X1842" i="20"/>
  <c r="W1872" i="20"/>
  <c r="X1872" i="20"/>
  <c r="W1915" i="20"/>
  <c r="X1915" i="20"/>
  <c r="W1945" i="20"/>
  <c r="X1945" i="20"/>
  <c r="W1977" i="20"/>
  <c r="X1977" i="20"/>
  <c r="W2009" i="20"/>
  <c r="X2009" i="20"/>
  <c r="X2041" i="20"/>
  <c r="W2041" i="20"/>
  <c r="W2073" i="20"/>
  <c r="X2073" i="20"/>
  <c r="X2105" i="20"/>
  <c r="W2105" i="20"/>
  <c r="W2137" i="20"/>
  <c r="X2137" i="20"/>
  <c r="W2153" i="20"/>
  <c r="X2153" i="20"/>
  <c r="W2183" i="20"/>
  <c r="X2183" i="20"/>
  <c r="X2215" i="20"/>
  <c r="W2215" i="20"/>
  <c r="W2247" i="20"/>
  <c r="X2247" i="20"/>
  <c r="W2279" i="20"/>
  <c r="X2279" i="20"/>
  <c r="W2310" i="20"/>
  <c r="X2310" i="20"/>
  <c r="W2340" i="20"/>
  <c r="X2340" i="20"/>
  <c r="W2371" i="20"/>
  <c r="X2371" i="20"/>
  <c r="W2402" i="20"/>
  <c r="X2402" i="20"/>
  <c r="W2431" i="20"/>
  <c r="X2431" i="20"/>
  <c r="W2460" i="20"/>
  <c r="X2460" i="20"/>
  <c r="W2504" i="20"/>
  <c r="X2504" i="20"/>
  <c r="W2536" i="20"/>
  <c r="X2536" i="20"/>
  <c r="W2567" i="20"/>
  <c r="X2567" i="20"/>
  <c r="X2599" i="20"/>
  <c r="W2599" i="20"/>
  <c r="X2631" i="20"/>
  <c r="W2631" i="20"/>
  <c r="X2663" i="20"/>
  <c r="W2663" i="20"/>
  <c r="W2498" i="20"/>
  <c r="X2498" i="20"/>
  <c r="X2713" i="20"/>
  <c r="W2713" i="20"/>
  <c r="W1448" i="20"/>
  <c r="X1448" i="20"/>
  <c r="W1480" i="20"/>
  <c r="X1480" i="20"/>
  <c r="W1512" i="20"/>
  <c r="X1512" i="20"/>
  <c r="W1544" i="20"/>
  <c r="X1544" i="20"/>
  <c r="X1576" i="20"/>
  <c r="W1576" i="20"/>
  <c r="W1624" i="20"/>
  <c r="X1624" i="20"/>
  <c r="W1658" i="20"/>
  <c r="X1658" i="20"/>
  <c r="W1690" i="20"/>
  <c r="X1690" i="20"/>
  <c r="W1722" i="20"/>
  <c r="X1722" i="20"/>
  <c r="X1753" i="20"/>
  <c r="W1753" i="20"/>
  <c r="W1783" i="20"/>
  <c r="X1783" i="20"/>
  <c r="X1813" i="20"/>
  <c r="W1813" i="20"/>
  <c r="W1843" i="20"/>
  <c r="X1843" i="20"/>
  <c r="X1873" i="20"/>
  <c r="W1873" i="20"/>
  <c r="X1916" i="20"/>
  <c r="W1916" i="20"/>
  <c r="X1946" i="20"/>
  <c r="W1946" i="20"/>
  <c r="X1978" i="20"/>
  <c r="W1978" i="20"/>
  <c r="X2010" i="20"/>
  <c r="W2010" i="20"/>
  <c r="X2042" i="20"/>
  <c r="W2042" i="20"/>
  <c r="X2074" i="20"/>
  <c r="W2074" i="20"/>
  <c r="X2106" i="20"/>
  <c r="W2106" i="20"/>
  <c r="X2138" i="20"/>
  <c r="W2138" i="20"/>
  <c r="X2154" i="20"/>
  <c r="W2154" i="20"/>
  <c r="X2184" i="20"/>
  <c r="W2184" i="20"/>
  <c r="W2216" i="20"/>
  <c r="X2216" i="20"/>
  <c r="X2248" i="20"/>
  <c r="W2248" i="20"/>
  <c r="W2280" i="20"/>
  <c r="X2280" i="20"/>
  <c r="X2311" i="20"/>
  <c r="W2311" i="20"/>
  <c r="X2341" i="20"/>
  <c r="W2341" i="20"/>
  <c r="X2372" i="20"/>
  <c r="W2372" i="20"/>
  <c r="X2403" i="20"/>
  <c r="W2403" i="20"/>
  <c r="X2432" i="20"/>
  <c r="W2432" i="20"/>
  <c r="X2461" i="20"/>
  <c r="W2461" i="20"/>
  <c r="X2505" i="20"/>
  <c r="W2505" i="20"/>
  <c r="X2537" i="20"/>
  <c r="W2537" i="20"/>
  <c r="X2568" i="20"/>
  <c r="W2568" i="20"/>
  <c r="X2600" i="20"/>
  <c r="W2600" i="20"/>
  <c r="X2632" i="20"/>
  <c r="W2632" i="20"/>
  <c r="X2664" i="20"/>
  <c r="W2664" i="20"/>
  <c r="X2696" i="20"/>
  <c r="W2696" i="20"/>
  <c r="X2723" i="20"/>
  <c r="W2723" i="20"/>
  <c r="W2369" i="20"/>
  <c r="X2369" i="20"/>
  <c r="W2488" i="20"/>
  <c r="X2488" i="20"/>
  <c r="W2613" i="20"/>
  <c r="X2613" i="20"/>
  <c r="X2695" i="20"/>
  <c r="W2695" i="20"/>
  <c r="W2569" i="20"/>
  <c r="X2569" i="20"/>
  <c r="W2396" i="20"/>
  <c r="X2396" i="20"/>
  <c r="W769" i="20"/>
  <c r="X769" i="20"/>
  <c r="W1030" i="20"/>
  <c r="X1030" i="20"/>
  <c r="W2538" i="20"/>
  <c r="X2538" i="20"/>
  <c r="W2726" i="20"/>
  <c r="X2726" i="20"/>
  <c r="W607" i="20"/>
  <c r="X607" i="20"/>
  <c r="W700" i="20"/>
  <c r="X700" i="20"/>
  <c r="W834" i="20"/>
  <c r="X834" i="20"/>
  <c r="X927" i="20"/>
  <c r="W927" i="20"/>
  <c r="W1101" i="20"/>
  <c r="X1101" i="20"/>
  <c r="W12" i="20"/>
  <c r="X12" i="20"/>
  <c r="W76" i="20"/>
  <c r="X76" i="20"/>
  <c r="W169" i="20"/>
  <c r="X169" i="20"/>
  <c r="X272" i="20"/>
  <c r="W272" i="20"/>
  <c r="W332" i="20"/>
  <c r="X332" i="20"/>
  <c r="W428" i="20"/>
  <c r="X428" i="20"/>
  <c r="X532" i="20"/>
  <c r="W532" i="20"/>
  <c r="X606" i="20"/>
  <c r="W606" i="20"/>
  <c r="W699" i="20"/>
  <c r="X699" i="20"/>
  <c r="W829" i="20"/>
  <c r="X829" i="20"/>
  <c r="W898" i="20"/>
  <c r="X898" i="20"/>
  <c r="W1026" i="20"/>
  <c r="X1026" i="20"/>
  <c r="W1136" i="20"/>
  <c r="X1136" i="20"/>
  <c r="W1221" i="20"/>
  <c r="X1221" i="20"/>
  <c r="X1314" i="20"/>
  <c r="W1314" i="20"/>
  <c r="W1417" i="20"/>
  <c r="X1417" i="20"/>
  <c r="X14" i="20"/>
  <c r="W14" i="20"/>
  <c r="X110" i="20"/>
  <c r="W110" i="20"/>
  <c r="X185" i="20"/>
  <c r="W185" i="20"/>
  <c r="W274" i="20"/>
  <c r="X274" i="20"/>
  <c r="X366" i="20"/>
  <c r="W366" i="20"/>
  <c r="W2472" i="20"/>
  <c r="X2472" i="20"/>
  <c r="W45" i="20"/>
  <c r="X45" i="20"/>
  <c r="X109" i="20"/>
  <c r="W109" i="20"/>
  <c r="W213" i="20"/>
  <c r="X213" i="20"/>
  <c r="W303" i="20"/>
  <c r="X303" i="20"/>
  <c r="X365" i="20"/>
  <c r="W365" i="20"/>
  <c r="X461" i="20"/>
  <c r="W461" i="20"/>
  <c r="X559" i="20"/>
  <c r="W559" i="20"/>
  <c r="W623" i="20"/>
  <c r="X623" i="20"/>
  <c r="W731" i="20"/>
  <c r="X731" i="20"/>
  <c r="X820" i="20"/>
  <c r="W820" i="20"/>
  <c r="X881" i="20"/>
  <c r="W881" i="20"/>
  <c r="X975" i="20"/>
  <c r="W975" i="20"/>
  <c r="X1083" i="20"/>
  <c r="W1083" i="20"/>
  <c r="W1153" i="20"/>
  <c r="X1153" i="20"/>
  <c r="X1260" i="20"/>
  <c r="W1260" i="20"/>
  <c r="W1322" i="20"/>
  <c r="X1322" i="20"/>
  <c r="W1410" i="20"/>
  <c r="X1410" i="20"/>
  <c r="W1505" i="20"/>
  <c r="X1505" i="20"/>
  <c r="W1601" i="20"/>
  <c r="X1601" i="20"/>
  <c r="W1647" i="20"/>
  <c r="X1647" i="20"/>
  <c r="W1743" i="20"/>
  <c r="X1743" i="20"/>
  <c r="W1848" i="20"/>
  <c r="X1848" i="20"/>
  <c r="W1907" i="20"/>
  <c r="X1907" i="20"/>
  <c r="X1999" i="20"/>
  <c r="W1999" i="20"/>
  <c r="X2095" i="20"/>
  <c r="W2095" i="20"/>
  <c r="W2167" i="20"/>
  <c r="X2167" i="20"/>
  <c r="W2273" i="20"/>
  <c r="X2273" i="20"/>
  <c r="W2357" i="20"/>
  <c r="X2357" i="20"/>
  <c r="X450" i="20"/>
  <c r="W450" i="20"/>
  <c r="X564" i="20"/>
  <c r="W564" i="20"/>
  <c r="W659" i="20"/>
  <c r="X659" i="20"/>
  <c r="W720" i="20"/>
  <c r="X720" i="20"/>
  <c r="W780" i="20"/>
  <c r="X780" i="20"/>
  <c r="W809" i="20"/>
  <c r="X809" i="20"/>
  <c r="W870" i="20"/>
  <c r="X870" i="20"/>
  <c r="W916" i="20"/>
  <c r="X916" i="20"/>
  <c r="W948" i="20"/>
  <c r="X948" i="20"/>
  <c r="W980" i="20"/>
  <c r="X980" i="20"/>
  <c r="W1012" i="20"/>
  <c r="X1012" i="20"/>
  <c r="W1044" i="20"/>
  <c r="X1044" i="20"/>
  <c r="W1068" i="20"/>
  <c r="X1068" i="20"/>
  <c r="W1086" i="20"/>
  <c r="X1086" i="20"/>
  <c r="X1106" i="20"/>
  <c r="W1106" i="20"/>
  <c r="W1138" i="20"/>
  <c r="X1138" i="20"/>
  <c r="X1170" i="20"/>
  <c r="W1170" i="20"/>
  <c r="W1215" i="20"/>
  <c r="X1215" i="20"/>
  <c r="W1246" i="20"/>
  <c r="X1246" i="20"/>
  <c r="W1277" i="20"/>
  <c r="X1277" i="20"/>
  <c r="W1308" i="20"/>
  <c r="X1308" i="20"/>
  <c r="X1339" i="20"/>
  <c r="W1339" i="20"/>
  <c r="X1368" i="20"/>
  <c r="W1368" i="20"/>
  <c r="W1397" i="20"/>
  <c r="X1397" i="20"/>
  <c r="X1427" i="20"/>
  <c r="W1427" i="20"/>
  <c r="W1458" i="20"/>
  <c r="X1458" i="20"/>
  <c r="X1490" i="20"/>
  <c r="W1490" i="20"/>
  <c r="W1522" i="20"/>
  <c r="X1522" i="20"/>
  <c r="X1554" i="20"/>
  <c r="W1554" i="20"/>
  <c r="W1586" i="20"/>
  <c r="X1586" i="20"/>
  <c r="W1634" i="20"/>
  <c r="X1634" i="20"/>
  <c r="W1668" i="20"/>
  <c r="X1668" i="20"/>
  <c r="W1700" i="20"/>
  <c r="X1700" i="20"/>
  <c r="W1732" i="20"/>
  <c r="X1732" i="20"/>
  <c r="W1777" i="20"/>
  <c r="X1777" i="20"/>
  <c r="W1807" i="20"/>
  <c r="X1807" i="20"/>
  <c r="W1837" i="20"/>
  <c r="X1837" i="20"/>
  <c r="W1867" i="20"/>
  <c r="X1867" i="20"/>
  <c r="W1896" i="20"/>
  <c r="X1896" i="20"/>
  <c r="W1926" i="20"/>
  <c r="X1926" i="20"/>
  <c r="W1956" i="20"/>
  <c r="X1956" i="20"/>
  <c r="W1988" i="20"/>
  <c r="X1988" i="20"/>
  <c r="W2020" i="20"/>
  <c r="X2020" i="20"/>
  <c r="W2052" i="20"/>
  <c r="X2052" i="20"/>
  <c r="W2084" i="20"/>
  <c r="X2084" i="20"/>
  <c r="W2116" i="20"/>
  <c r="X2116" i="20"/>
  <c r="W2148" i="20"/>
  <c r="X2148" i="20"/>
  <c r="X2198" i="20"/>
  <c r="W2198" i="20"/>
  <c r="W2230" i="20"/>
  <c r="X2230" i="20"/>
  <c r="X2262" i="20"/>
  <c r="W2262" i="20"/>
  <c r="W2293" i="20"/>
  <c r="X2293" i="20"/>
  <c r="X2323" i="20"/>
  <c r="W2323" i="20"/>
  <c r="X2354" i="20"/>
  <c r="W2354" i="20"/>
  <c r="X2385" i="20"/>
  <c r="W2385" i="20"/>
  <c r="X2414" i="20"/>
  <c r="W2414" i="20"/>
  <c r="W2443" i="20"/>
  <c r="X2443" i="20"/>
  <c r="W2473" i="20"/>
  <c r="X2473" i="20"/>
  <c r="W2503" i="20"/>
  <c r="X2503" i="20"/>
  <c r="W2535" i="20"/>
  <c r="X2535" i="20"/>
  <c r="W2582" i="20"/>
  <c r="X2582" i="20"/>
  <c r="W2614" i="20"/>
  <c r="X2614" i="20"/>
  <c r="W2646" i="20"/>
  <c r="X2646" i="20"/>
  <c r="W2678" i="20"/>
  <c r="X2678" i="20"/>
  <c r="W2698" i="20"/>
  <c r="X2698" i="20"/>
  <c r="W2736" i="20"/>
  <c r="X2736" i="20"/>
  <c r="W2421" i="20"/>
  <c r="X2421" i="20"/>
  <c r="W2685" i="20"/>
  <c r="X2685" i="20"/>
  <c r="W7" i="20"/>
  <c r="X7" i="20"/>
  <c r="W39" i="20"/>
  <c r="X39" i="20"/>
  <c r="W71" i="20"/>
  <c r="X71" i="20"/>
  <c r="W103" i="20"/>
  <c r="X103" i="20"/>
  <c r="W134" i="20"/>
  <c r="X134" i="20"/>
  <c r="W164" i="20"/>
  <c r="X164" i="20"/>
  <c r="W194" i="20"/>
  <c r="X194" i="20"/>
  <c r="X223" i="20"/>
  <c r="W223" i="20"/>
  <c r="X267" i="20"/>
  <c r="W267" i="20"/>
  <c r="W297" i="20"/>
  <c r="X297" i="20"/>
  <c r="W327" i="20"/>
  <c r="X327" i="20"/>
  <c r="W359" i="20"/>
  <c r="X359" i="20"/>
  <c r="W391" i="20"/>
  <c r="X391" i="20"/>
  <c r="W423" i="20"/>
  <c r="X423" i="20"/>
  <c r="X455" i="20"/>
  <c r="W455" i="20"/>
  <c r="X487" i="20"/>
  <c r="W487" i="20"/>
  <c r="X535" i="20"/>
  <c r="W535" i="20"/>
  <c r="W569" i="20"/>
  <c r="X569" i="20"/>
  <c r="W601" i="20"/>
  <c r="X601" i="20"/>
  <c r="W633" i="20"/>
  <c r="X633" i="20"/>
  <c r="W664" i="20"/>
  <c r="X664" i="20"/>
  <c r="W694" i="20"/>
  <c r="X694" i="20"/>
  <c r="W725" i="20"/>
  <c r="X725" i="20"/>
  <c r="W756" i="20"/>
  <c r="X756" i="20"/>
  <c r="X785" i="20"/>
  <c r="W785" i="20"/>
  <c r="W828" i="20"/>
  <c r="X828" i="20"/>
  <c r="X859" i="20"/>
  <c r="W859" i="20"/>
  <c r="W889" i="20"/>
  <c r="X889" i="20"/>
  <c r="X921" i="20"/>
  <c r="W921" i="20"/>
  <c r="W953" i="20"/>
  <c r="X953" i="20"/>
  <c r="X985" i="20"/>
  <c r="W985" i="20"/>
  <c r="X1017" i="20"/>
  <c r="W1017" i="20"/>
  <c r="X1049" i="20"/>
  <c r="W1049" i="20"/>
  <c r="W1065" i="20"/>
  <c r="X1065" i="20"/>
  <c r="W1095" i="20"/>
  <c r="X1095" i="20"/>
  <c r="X1127" i="20"/>
  <c r="W1127" i="20"/>
  <c r="W1159" i="20"/>
  <c r="X1159" i="20"/>
  <c r="W1191" i="20"/>
  <c r="X1191" i="20"/>
  <c r="W1220" i="20"/>
  <c r="X1220" i="20"/>
  <c r="W1251" i="20"/>
  <c r="X1251" i="20"/>
  <c r="W1282" i="20"/>
  <c r="X1282" i="20"/>
  <c r="W1313" i="20"/>
  <c r="X1313" i="20"/>
  <c r="W1344" i="20"/>
  <c r="X1344" i="20"/>
  <c r="W1386" i="20"/>
  <c r="X1386" i="20"/>
  <c r="W1416" i="20"/>
  <c r="X1416" i="20"/>
  <c r="W1447" i="20"/>
  <c r="X1447" i="20"/>
  <c r="X1479" i="20"/>
  <c r="W1479" i="20"/>
  <c r="W1511" i="20"/>
  <c r="X1511" i="20"/>
  <c r="W1543" i="20"/>
  <c r="X1543" i="20"/>
  <c r="W1575" i="20"/>
  <c r="X1575" i="20"/>
  <c r="W1607" i="20"/>
  <c r="X1607" i="20"/>
  <c r="W1641" i="20"/>
  <c r="X1641" i="20"/>
  <c r="X1673" i="20"/>
  <c r="W1673" i="20"/>
  <c r="W1705" i="20"/>
  <c r="X1705" i="20"/>
  <c r="W1737" i="20"/>
  <c r="X1737" i="20"/>
  <c r="X1768" i="20"/>
  <c r="W1768" i="20"/>
  <c r="W1798" i="20"/>
  <c r="X1798" i="20"/>
  <c r="W1828" i="20"/>
  <c r="X1828" i="20"/>
  <c r="W1858" i="20"/>
  <c r="X1858" i="20"/>
  <c r="W1901" i="20"/>
  <c r="X1901" i="20"/>
  <c r="X1931" i="20"/>
  <c r="W1931" i="20"/>
  <c r="W1961" i="20"/>
  <c r="X1961" i="20"/>
  <c r="X1993" i="20"/>
  <c r="W1993" i="20"/>
  <c r="W2025" i="20"/>
  <c r="X2025" i="20"/>
  <c r="X2057" i="20"/>
  <c r="W2057" i="20"/>
  <c r="X2089" i="20"/>
  <c r="W2089" i="20"/>
  <c r="W2121" i="20"/>
  <c r="X2121" i="20"/>
  <c r="W2169" i="20"/>
  <c r="X2169" i="20"/>
  <c r="X2203" i="20"/>
  <c r="W2203" i="20"/>
  <c r="X2235" i="20"/>
  <c r="W2235" i="20"/>
  <c r="X2267" i="20"/>
  <c r="W2267" i="20"/>
  <c r="X2298" i="20"/>
  <c r="W2298" i="20"/>
  <c r="X2328" i="20"/>
  <c r="W2328" i="20"/>
  <c r="X2359" i="20"/>
  <c r="W2359" i="20"/>
  <c r="X2390" i="20"/>
  <c r="W2390" i="20"/>
  <c r="X2419" i="20"/>
  <c r="W2419" i="20"/>
  <c r="X2462" i="20"/>
  <c r="W2462" i="20"/>
  <c r="X2492" i="20"/>
  <c r="W2492" i="20"/>
  <c r="X2524" i="20"/>
  <c r="W2524" i="20"/>
  <c r="X2555" i="20"/>
  <c r="W2555" i="20"/>
  <c r="X2587" i="20"/>
  <c r="W2587" i="20"/>
  <c r="X2619" i="20"/>
  <c r="W2619" i="20"/>
  <c r="X2651" i="20"/>
  <c r="W2651" i="20"/>
  <c r="X2683" i="20"/>
  <c r="W2683" i="20"/>
  <c r="W2530" i="20"/>
  <c r="X2530" i="20"/>
  <c r="X2737" i="20"/>
  <c r="W2737" i="20"/>
  <c r="W1468" i="20"/>
  <c r="X1468" i="20"/>
  <c r="W1500" i="20"/>
  <c r="X1500" i="20"/>
  <c r="W1532" i="20"/>
  <c r="X1532" i="20"/>
  <c r="W1564" i="20"/>
  <c r="X1564" i="20"/>
  <c r="W1596" i="20"/>
  <c r="X1596" i="20"/>
  <c r="X1616" i="20"/>
  <c r="W1616" i="20"/>
  <c r="W1642" i="20"/>
  <c r="X1642" i="20"/>
  <c r="W1674" i="20"/>
  <c r="X1674" i="20"/>
  <c r="W1706" i="20"/>
  <c r="X1706" i="20"/>
  <c r="X1738" i="20"/>
  <c r="W1738" i="20"/>
  <c r="W1769" i="20"/>
  <c r="X1769" i="20"/>
  <c r="X1799" i="20"/>
  <c r="W1799" i="20"/>
  <c r="W1829" i="20"/>
  <c r="X1829" i="20"/>
  <c r="X1859" i="20"/>
  <c r="W1859" i="20"/>
  <c r="W1902" i="20"/>
  <c r="X1902" i="20"/>
  <c r="X1932" i="20"/>
  <c r="W1932" i="20"/>
  <c r="W1962" i="20"/>
  <c r="X1962" i="20"/>
  <c r="W1994" i="20"/>
  <c r="X1994" i="20"/>
  <c r="W2026" i="20"/>
  <c r="X2026" i="20"/>
  <c r="W2058" i="20"/>
  <c r="X2058" i="20"/>
  <c r="W2090" i="20"/>
  <c r="X2090" i="20"/>
  <c r="W2122" i="20"/>
  <c r="X2122" i="20"/>
  <c r="W2170" i="20"/>
  <c r="X2170" i="20"/>
  <c r="X2204" i="20"/>
  <c r="W2204" i="20"/>
  <c r="W2236" i="20"/>
  <c r="X2236" i="20"/>
  <c r="X2268" i="20"/>
  <c r="W2268" i="20"/>
  <c r="W2299" i="20"/>
  <c r="X2299" i="20"/>
  <c r="W2329" i="20"/>
  <c r="X2329" i="20"/>
  <c r="W2360" i="20"/>
  <c r="X2360" i="20"/>
  <c r="W2391" i="20"/>
  <c r="X2391" i="20"/>
  <c r="W2420" i="20"/>
  <c r="X2420" i="20"/>
  <c r="X2463" i="20"/>
  <c r="W2463" i="20"/>
  <c r="X2493" i="20"/>
  <c r="W2493" i="20"/>
  <c r="X2525" i="20"/>
  <c r="W2525" i="20"/>
  <c r="X2556" i="20"/>
  <c r="W2556" i="20"/>
  <c r="X2588" i="20"/>
  <c r="W2588" i="20"/>
  <c r="W2620" i="20"/>
  <c r="X2620" i="20"/>
  <c r="W2652" i="20"/>
  <c r="X2652" i="20"/>
  <c r="W2684" i="20"/>
  <c r="X2684" i="20"/>
  <c r="W2708" i="20"/>
  <c r="X2708" i="20"/>
  <c r="X2742" i="20"/>
  <c r="W2742" i="20"/>
  <c r="W2377" i="20"/>
  <c r="X2377" i="20"/>
  <c r="W2510" i="20"/>
  <c r="X2510" i="20"/>
  <c r="W2637" i="20"/>
  <c r="X2637" i="20"/>
  <c r="X2722" i="20"/>
  <c r="W2722" i="20"/>
  <c r="W2609" i="20"/>
  <c r="X2609" i="20"/>
  <c r="W2454" i="20"/>
  <c r="X2454" i="20"/>
  <c r="W798" i="20"/>
  <c r="X798" i="20"/>
  <c r="X1100" i="20"/>
  <c r="W1100" i="20"/>
  <c r="W2577" i="20"/>
  <c r="X2577" i="20"/>
  <c r="W575" i="20"/>
  <c r="X575" i="20"/>
  <c r="W670" i="20"/>
  <c r="X670" i="20"/>
  <c r="W746" i="20"/>
  <c r="X746" i="20"/>
  <c r="W804" i="20"/>
  <c r="X804" i="20"/>
  <c r="W895" i="20"/>
  <c r="X895" i="20"/>
  <c r="W959" i="20"/>
  <c r="X959" i="20"/>
  <c r="W1023" i="20"/>
  <c r="X1023" i="20"/>
  <c r="X1087" i="20"/>
  <c r="W1087" i="20"/>
  <c r="X950" i="20"/>
  <c r="W950" i="20"/>
  <c r="W44" i="20"/>
  <c r="X44" i="20"/>
  <c r="W108" i="20"/>
  <c r="X108" i="20"/>
  <c r="W139" i="20"/>
  <c r="X139" i="20"/>
  <c r="W212" i="20"/>
  <c r="X212" i="20"/>
  <c r="W242" i="20"/>
  <c r="X242" i="20"/>
  <c r="W302" i="20"/>
  <c r="X302" i="20"/>
  <c r="W364" i="20"/>
  <c r="X364" i="20"/>
  <c r="W396" i="20"/>
  <c r="X396" i="20"/>
  <c r="W460" i="20"/>
  <c r="X460" i="20"/>
  <c r="W492" i="20"/>
  <c r="X492" i="20"/>
  <c r="X574" i="20"/>
  <c r="W574" i="20"/>
  <c r="X638" i="20"/>
  <c r="W638" i="20"/>
  <c r="W669" i="20"/>
  <c r="X669" i="20"/>
  <c r="W730" i="20"/>
  <c r="X730" i="20"/>
  <c r="W778" i="20"/>
  <c r="X778" i="20"/>
  <c r="W864" i="20"/>
  <c r="X864" i="20"/>
  <c r="W954" i="20"/>
  <c r="X954" i="20"/>
  <c r="W990" i="20"/>
  <c r="X990" i="20"/>
  <c r="W1062" i="20"/>
  <c r="X1062" i="20"/>
  <c r="W1096" i="20"/>
  <c r="X1096" i="20"/>
  <c r="W1188" i="20"/>
  <c r="X1188" i="20"/>
  <c r="X1252" i="20"/>
  <c r="W1252" i="20"/>
  <c r="W1283" i="20"/>
  <c r="X1283" i="20"/>
  <c r="W1345" i="20"/>
  <c r="X1345" i="20"/>
  <c r="W1387" i="20"/>
  <c r="X1387" i="20"/>
  <c r="W886" i="20"/>
  <c r="X886" i="20"/>
  <c r="X46" i="20"/>
  <c r="W46" i="20"/>
  <c r="X78" i="20"/>
  <c r="W78" i="20"/>
  <c r="X141" i="20"/>
  <c r="W141" i="20"/>
  <c r="W214" i="20"/>
  <c r="X214" i="20"/>
  <c r="W244" i="20"/>
  <c r="X244" i="20"/>
  <c r="X304" i="20"/>
  <c r="W304" i="20"/>
  <c r="W334" i="20"/>
  <c r="X334" i="20"/>
  <c r="W398" i="20"/>
  <c r="X398" i="20"/>
  <c r="W430" i="20"/>
  <c r="X430" i="20"/>
  <c r="W2701" i="20"/>
  <c r="X2701" i="20"/>
  <c r="W13" i="20"/>
  <c r="X13" i="20"/>
  <c r="X77" i="20"/>
  <c r="W77" i="20"/>
  <c r="X140" i="20"/>
  <c r="W140" i="20"/>
  <c r="W184" i="20"/>
  <c r="X184" i="20"/>
  <c r="X243" i="20"/>
  <c r="W243" i="20"/>
  <c r="X273" i="20"/>
  <c r="W273" i="20"/>
  <c r="X333" i="20"/>
  <c r="W333" i="20"/>
  <c r="W397" i="20"/>
  <c r="X397" i="20"/>
  <c r="X429" i="20"/>
  <c r="W429" i="20"/>
  <c r="W493" i="20"/>
  <c r="X493" i="20"/>
  <c r="W533" i="20"/>
  <c r="X533" i="20"/>
  <c r="W591" i="20"/>
  <c r="X591" i="20"/>
  <c r="W655" i="20"/>
  <c r="X655" i="20"/>
  <c r="W686" i="20"/>
  <c r="X686" i="20"/>
  <c r="X762" i="20"/>
  <c r="W762" i="20"/>
  <c r="X791" i="20"/>
  <c r="W791" i="20"/>
  <c r="X850" i="20"/>
  <c r="W850" i="20"/>
  <c r="X911" i="20"/>
  <c r="W911" i="20"/>
  <c r="X943" i="20"/>
  <c r="W943" i="20"/>
  <c r="X1007" i="20"/>
  <c r="W1007" i="20"/>
  <c r="X1039" i="20"/>
  <c r="W1039" i="20"/>
  <c r="W1121" i="20"/>
  <c r="X1121" i="20"/>
  <c r="W1185" i="20"/>
  <c r="X1185" i="20"/>
  <c r="W1229" i="20"/>
  <c r="X1229" i="20"/>
  <c r="X1291" i="20"/>
  <c r="W1291" i="20"/>
  <c r="X1351" i="20"/>
  <c r="W1351" i="20"/>
  <c r="W1380" i="20"/>
  <c r="X1380" i="20"/>
  <c r="X1441" i="20"/>
  <c r="W1441" i="20"/>
  <c r="W1473" i="20"/>
  <c r="X1473" i="20"/>
  <c r="W1537" i="20"/>
  <c r="X1537" i="20"/>
  <c r="X1569" i="20"/>
  <c r="W1569" i="20"/>
  <c r="W1633" i="20"/>
  <c r="X1633" i="20"/>
  <c r="X1679" i="20"/>
  <c r="W1679" i="20"/>
  <c r="W1711" i="20"/>
  <c r="X1711" i="20"/>
  <c r="W1774" i="20"/>
  <c r="X1774" i="20"/>
  <c r="W1804" i="20"/>
  <c r="X1804" i="20"/>
  <c r="W1878" i="20"/>
  <c r="X1878" i="20"/>
  <c r="W1937" i="20"/>
  <c r="X1937" i="20"/>
  <c r="X1967" i="20"/>
  <c r="W1967" i="20"/>
  <c r="X2031" i="20"/>
  <c r="W2031" i="20"/>
  <c r="X2063" i="20"/>
  <c r="W2063" i="20"/>
  <c r="X2127" i="20"/>
  <c r="W2127" i="20"/>
  <c r="W2209" i="20"/>
  <c r="X2209" i="20"/>
  <c r="W2241" i="20"/>
  <c r="X2241" i="20"/>
  <c r="W2304" i="20"/>
  <c r="X2304" i="20"/>
  <c r="W2617" i="20"/>
  <c r="X2617" i="20"/>
  <c r="W482" i="20"/>
  <c r="X482" i="20"/>
  <c r="X514" i="20"/>
  <c r="W514" i="20"/>
  <c r="W596" i="20"/>
  <c r="X596" i="20"/>
  <c r="W628" i="20"/>
  <c r="X628" i="20"/>
  <c r="W689" i="20"/>
  <c r="X689" i="20"/>
  <c r="W751" i="20"/>
  <c r="X751" i="20"/>
  <c r="W839" i="20"/>
  <c r="X839" i="20"/>
  <c r="W1070" i="20"/>
  <c r="X1070" i="20"/>
  <c r="X32" i="20"/>
  <c r="W32" i="20"/>
  <c r="X64" i="20"/>
  <c r="W64" i="20"/>
  <c r="W96" i="20"/>
  <c r="X96" i="20"/>
  <c r="X127" i="20"/>
  <c r="W127" i="20"/>
  <c r="W171" i="20"/>
  <c r="X171" i="20"/>
  <c r="X200" i="20"/>
  <c r="W200" i="20"/>
  <c r="X230" i="20"/>
  <c r="W230" i="20"/>
  <c r="W260" i="20"/>
  <c r="X260" i="20"/>
  <c r="W290" i="20"/>
  <c r="X290" i="20"/>
  <c r="W320" i="20"/>
  <c r="X320" i="20"/>
  <c r="W352" i="20"/>
  <c r="X352" i="20"/>
  <c r="X384" i="20"/>
  <c r="W384" i="20"/>
  <c r="W416" i="20"/>
  <c r="X416" i="20"/>
  <c r="X448" i="20"/>
  <c r="W448" i="20"/>
  <c r="W480" i="20"/>
  <c r="X480" i="20"/>
  <c r="X512" i="20"/>
  <c r="W512" i="20"/>
  <c r="W546" i="20"/>
  <c r="X546" i="20"/>
  <c r="X558" i="20"/>
  <c r="W558" i="20"/>
  <c r="W590" i="20"/>
  <c r="X590" i="20"/>
  <c r="W622" i="20"/>
  <c r="X622" i="20"/>
  <c r="W654" i="20"/>
  <c r="X654" i="20"/>
  <c r="W685" i="20"/>
  <c r="X685" i="20"/>
  <c r="W715" i="20"/>
  <c r="X715" i="20"/>
  <c r="X765" i="20"/>
  <c r="W765" i="20"/>
  <c r="W815" i="20"/>
  <c r="X815" i="20"/>
  <c r="W849" i="20"/>
  <c r="X849" i="20"/>
  <c r="X884" i="20"/>
  <c r="W884" i="20"/>
  <c r="W938" i="20"/>
  <c r="X938" i="20"/>
  <c r="W974" i="20"/>
  <c r="X974" i="20"/>
  <c r="X1010" i="20"/>
  <c r="W1010" i="20"/>
  <c r="X1066" i="20"/>
  <c r="W1066" i="20"/>
  <c r="X1120" i="20"/>
  <c r="W1120" i="20"/>
  <c r="W1172" i="20"/>
  <c r="X1172" i="20"/>
  <c r="W1205" i="20"/>
  <c r="X1205" i="20"/>
  <c r="X1240" i="20"/>
  <c r="W1240" i="20"/>
  <c r="X1271" i="20"/>
  <c r="W1271" i="20"/>
  <c r="X1302" i="20"/>
  <c r="W1302" i="20"/>
  <c r="X1333" i="20"/>
  <c r="W1333" i="20"/>
  <c r="W1375" i="20"/>
  <c r="X1375" i="20"/>
  <c r="W1405" i="20"/>
  <c r="X1405" i="20"/>
  <c r="W1436" i="20"/>
  <c r="X1436" i="20"/>
  <c r="W1014" i="20"/>
  <c r="X1014" i="20"/>
  <c r="X50" i="20"/>
  <c r="W50" i="20"/>
  <c r="X82" i="20"/>
  <c r="W82" i="20"/>
  <c r="X113" i="20"/>
  <c r="W113" i="20"/>
  <c r="X143" i="20"/>
  <c r="W143" i="20"/>
  <c r="X173" i="20"/>
  <c r="W173" i="20"/>
  <c r="X202" i="20"/>
  <c r="W202" i="20"/>
  <c r="X232" i="20"/>
  <c r="W232" i="20"/>
  <c r="W262" i="20"/>
  <c r="X262" i="20"/>
  <c r="X292" i="20"/>
  <c r="W292" i="20"/>
  <c r="X338" i="20"/>
  <c r="W338" i="20"/>
  <c r="X370" i="20"/>
  <c r="W370" i="20"/>
  <c r="X402" i="20"/>
  <c r="W402" i="20"/>
  <c r="X434" i="20"/>
  <c r="W434" i="20"/>
  <c r="X856" i="20"/>
  <c r="W856" i="20"/>
  <c r="W2502" i="20"/>
  <c r="X2502" i="20"/>
  <c r="W2731" i="20"/>
  <c r="X2731" i="20"/>
  <c r="X33" i="20"/>
  <c r="W33" i="20"/>
  <c r="X65" i="20"/>
  <c r="W65" i="20"/>
  <c r="X97" i="20"/>
  <c r="W97" i="20"/>
  <c r="X142" i="20"/>
  <c r="W142" i="20"/>
  <c r="X172" i="20"/>
  <c r="W172" i="20"/>
  <c r="X201" i="20"/>
  <c r="W201" i="20"/>
  <c r="X231" i="20"/>
  <c r="W231" i="20"/>
  <c r="X261" i="20"/>
  <c r="W261" i="20"/>
  <c r="W291" i="20"/>
  <c r="X291" i="20"/>
  <c r="W321" i="20"/>
  <c r="X321" i="20"/>
  <c r="W353" i="20"/>
  <c r="X353" i="20"/>
  <c r="X385" i="20"/>
  <c r="W385" i="20"/>
  <c r="W417" i="20"/>
  <c r="X417" i="20"/>
  <c r="X449" i="20"/>
  <c r="W449" i="20"/>
  <c r="W481" i="20"/>
  <c r="X481" i="20"/>
  <c r="W513" i="20"/>
  <c r="X513" i="20"/>
  <c r="W563" i="20"/>
  <c r="X563" i="20"/>
  <c r="X595" i="20"/>
  <c r="W595" i="20"/>
  <c r="W627" i="20"/>
  <c r="X627" i="20"/>
  <c r="X658" i="20"/>
  <c r="W658" i="20"/>
  <c r="W688" i="20"/>
  <c r="X688" i="20"/>
  <c r="X719" i="20"/>
  <c r="W719" i="20"/>
  <c r="W750" i="20"/>
  <c r="X750" i="20"/>
  <c r="W779" i="20"/>
  <c r="X779" i="20"/>
  <c r="X808" i="20"/>
  <c r="W808" i="20"/>
  <c r="W838" i="20"/>
  <c r="X838" i="20"/>
  <c r="W869" i="20"/>
  <c r="X869" i="20"/>
  <c r="X915" i="20"/>
  <c r="W915" i="20"/>
  <c r="W947" i="20"/>
  <c r="X947" i="20"/>
  <c r="X979" i="20"/>
  <c r="W979" i="20"/>
  <c r="X1011" i="20"/>
  <c r="W1011" i="20"/>
  <c r="W1043" i="20"/>
  <c r="X1043" i="20"/>
  <c r="W1067" i="20"/>
  <c r="X1067" i="20"/>
  <c r="W1085" i="20"/>
  <c r="X1085" i="20"/>
  <c r="W1105" i="20"/>
  <c r="X1105" i="20"/>
  <c r="W1137" i="20"/>
  <c r="X1137" i="20"/>
  <c r="W1169" i="20"/>
  <c r="X1169" i="20"/>
  <c r="W1214" i="20"/>
  <c r="X1214" i="20"/>
  <c r="X1245" i="20"/>
  <c r="W1245" i="20"/>
  <c r="X1276" i="20"/>
  <c r="W1276" i="20"/>
  <c r="X1307" i="20"/>
  <c r="W1307" i="20"/>
  <c r="X1338" i="20"/>
  <c r="W1338" i="20"/>
  <c r="X1367" i="20"/>
  <c r="W1367" i="20"/>
  <c r="W1396" i="20"/>
  <c r="X1396" i="20"/>
  <c r="W1426" i="20"/>
  <c r="X1426" i="20"/>
  <c r="W1457" i="20"/>
  <c r="X1457" i="20"/>
  <c r="W1489" i="20"/>
  <c r="X1489" i="20"/>
  <c r="W1521" i="20"/>
  <c r="X1521" i="20"/>
  <c r="W1553" i="20"/>
  <c r="X1553" i="20"/>
  <c r="W1585" i="20"/>
  <c r="X1585" i="20"/>
  <c r="X1629" i="20"/>
  <c r="W1629" i="20"/>
  <c r="W1667" i="20"/>
  <c r="X1667" i="20"/>
  <c r="W1699" i="20"/>
  <c r="X1699" i="20"/>
  <c r="X1731" i="20"/>
  <c r="W1731" i="20"/>
  <c r="W1762" i="20"/>
  <c r="X1762" i="20"/>
  <c r="W1806" i="20"/>
  <c r="X1806" i="20"/>
  <c r="W1836" i="20"/>
  <c r="X1836" i="20"/>
  <c r="W1866" i="20"/>
  <c r="X1866" i="20"/>
  <c r="W1895" i="20"/>
  <c r="X1895" i="20"/>
  <c r="X1925" i="20"/>
  <c r="W1925" i="20"/>
  <c r="W1955" i="20"/>
  <c r="X1955" i="20"/>
  <c r="W1987" i="20"/>
  <c r="X1987" i="20"/>
  <c r="W2019" i="20"/>
  <c r="X2019" i="20"/>
  <c r="W2051" i="20"/>
  <c r="X2051" i="20"/>
  <c r="X2083" i="20"/>
  <c r="W2083" i="20"/>
  <c r="W2115" i="20"/>
  <c r="X2115" i="20"/>
  <c r="X2147" i="20"/>
  <c r="W2147" i="20"/>
  <c r="W2181" i="20"/>
  <c r="X2181" i="20"/>
  <c r="W2193" i="20"/>
  <c r="X2193" i="20"/>
  <c r="W2225" i="20"/>
  <c r="X2225" i="20"/>
  <c r="W2257" i="20"/>
  <c r="X2257" i="20"/>
  <c r="W2289" i="20"/>
  <c r="X2289" i="20"/>
  <c r="W2388" i="20"/>
  <c r="X2388" i="20"/>
  <c r="W2649" i="20"/>
  <c r="X2649" i="20"/>
  <c r="X470" i="20"/>
  <c r="W470" i="20"/>
  <c r="X502" i="20"/>
  <c r="W502" i="20"/>
  <c r="X518" i="20"/>
  <c r="W518" i="20"/>
  <c r="X548" i="20"/>
  <c r="W548" i="20"/>
  <c r="X580" i="20"/>
  <c r="W580" i="20"/>
  <c r="X612" i="20"/>
  <c r="W612" i="20"/>
  <c r="X644" i="20"/>
  <c r="W644" i="20"/>
  <c r="X675" i="20"/>
  <c r="W675" i="20"/>
  <c r="X705" i="20"/>
  <c r="W705" i="20"/>
  <c r="W736" i="20"/>
  <c r="X736" i="20"/>
  <c r="X767" i="20"/>
  <c r="W767" i="20"/>
  <c r="W796" i="20"/>
  <c r="X796" i="20"/>
  <c r="X825" i="20"/>
  <c r="W825" i="20"/>
  <c r="X855" i="20"/>
  <c r="W855" i="20"/>
  <c r="W900" i="20"/>
  <c r="X900" i="20"/>
  <c r="W932" i="20"/>
  <c r="X932" i="20"/>
  <c r="W964" i="20"/>
  <c r="X964" i="20"/>
  <c r="W996" i="20"/>
  <c r="X996" i="20"/>
  <c r="W1028" i="20"/>
  <c r="X1028" i="20"/>
  <c r="W1060" i="20"/>
  <c r="X1060" i="20"/>
  <c r="X1110" i="20"/>
  <c r="W1110" i="20"/>
  <c r="W1142" i="20"/>
  <c r="X1142" i="20"/>
  <c r="W1174" i="20"/>
  <c r="X1174" i="20"/>
  <c r="W1203" i="20"/>
  <c r="X1203" i="20"/>
  <c r="W1234" i="20"/>
  <c r="X1234" i="20"/>
  <c r="W1265" i="20"/>
  <c r="X1265" i="20"/>
  <c r="W1296" i="20"/>
  <c r="X1296" i="20"/>
  <c r="W1327" i="20"/>
  <c r="X1327" i="20"/>
  <c r="W1356" i="20"/>
  <c r="X1356" i="20"/>
  <c r="X1385" i="20"/>
  <c r="W1385" i="20"/>
  <c r="W1430" i="20"/>
  <c r="X1430" i="20"/>
  <c r="W1462" i="20"/>
  <c r="X1462" i="20"/>
  <c r="W1494" i="20"/>
  <c r="X1494" i="20"/>
  <c r="W1526" i="20"/>
  <c r="X1526" i="20"/>
  <c r="W1558" i="20"/>
  <c r="X1558" i="20"/>
  <c r="X1590" i="20"/>
  <c r="W1590" i="20"/>
  <c r="W1614" i="20"/>
  <c r="X1614" i="20"/>
  <c r="X1635" i="20"/>
  <c r="W1635" i="20"/>
  <c r="X1652" i="20"/>
  <c r="W1652" i="20"/>
  <c r="X1684" i="20"/>
  <c r="W1684" i="20"/>
  <c r="X1716" i="20"/>
  <c r="W1716" i="20"/>
  <c r="X1763" i="20"/>
  <c r="W1763" i="20"/>
  <c r="X1793" i="20"/>
  <c r="W1793" i="20"/>
  <c r="X1823" i="20"/>
  <c r="W1823" i="20"/>
  <c r="X1853" i="20"/>
  <c r="W1853" i="20"/>
  <c r="X1883" i="20"/>
  <c r="W1883" i="20"/>
  <c r="X1912" i="20"/>
  <c r="W1912" i="20"/>
  <c r="X1942" i="20"/>
  <c r="W1942" i="20"/>
  <c r="X1972" i="20"/>
  <c r="W1972" i="20"/>
  <c r="X2004" i="20"/>
  <c r="W2004" i="20"/>
  <c r="W2036" i="20"/>
  <c r="X2036" i="20"/>
  <c r="X2068" i="20"/>
  <c r="W2068" i="20"/>
  <c r="X2100" i="20"/>
  <c r="W2100" i="20"/>
  <c r="W2132" i="20"/>
  <c r="X2132" i="20"/>
  <c r="W2182" i="20"/>
  <c r="X2182" i="20"/>
  <c r="W2214" i="20"/>
  <c r="X2214" i="20"/>
  <c r="W2246" i="20"/>
  <c r="X2246" i="20"/>
  <c r="W2278" i="20"/>
  <c r="X2278" i="20"/>
  <c r="W2309" i="20"/>
  <c r="X2309" i="20"/>
  <c r="W2339" i="20"/>
  <c r="X2339" i="20"/>
  <c r="W2370" i="20"/>
  <c r="X2370" i="20"/>
  <c r="W2401" i="20"/>
  <c r="X2401" i="20"/>
  <c r="X2430" i="20"/>
  <c r="W2430" i="20"/>
  <c r="W2459" i="20"/>
  <c r="X2459" i="20"/>
  <c r="X2489" i="20"/>
  <c r="W2489" i="20"/>
  <c r="W2519" i="20"/>
  <c r="X2519" i="20"/>
  <c r="X2566" i="20"/>
  <c r="W2566" i="20"/>
  <c r="W2598" i="20"/>
  <c r="X2598" i="20"/>
  <c r="W2630" i="20"/>
  <c r="X2630" i="20"/>
  <c r="W2662" i="20"/>
  <c r="X2662" i="20"/>
  <c r="W2694" i="20"/>
  <c r="X2694" i="20"/>
  <c r="X2721" i="20"/>
  <c r="W2721" i="20"/>
  <c r="W2464" i="20"/>
  <c r="X2464" i="20"/>
  <c r="W2693" i="20"/>
  <c r="X2693" i="20"/>
  <c r="X27" i="20"/>
  <c r="W27" i="20"/>
  <c r="X59" i="20"/>
  <c r="W59" i="20"/>
  <c r="W91" i="20"/>
  <c r="X91" i="20"/>
  <c r="W122" i="20"/>
  <c r="X122" i="20"/>
  <c r="X152" i="20"/>
  <c r="W152" i="20"/>
  <c r="X182" i="20"/>
  <c r="W182" i="20"/>
  <c r="W225" i="20"/>
  <c r="X225" i="20"/>
  <c r="X255" i="20"/>
  <c r="W255" i="20"/>
  <c r="X285" i="20"/>
  <c r="W285" i="20"/>
  <c r="W315" i="20"/>
  <c r="X315" i="20"/>
  <c r="X347" i="20"/>
  <c r="W347" i="20"/>
  <c r="W379" i="20"/>
  <c r="X379" i="20"/>
  <c r="W411" i="20"/>
  <c r="X411" i="20"/>
  <c r="X443" i="20"/>
  <c r="W443" i="20"/>
  <c r="W475" i="20"/>
  <c r="X475" i="20"/>
  <c r="W507" i="20"/>
  <c r="X507" i="20"/>
  <c r="W527" i="20"/>
  <c r="X527" i="20"/>
  <c r="W553" i="20"/>
  <c r="X553" i="20"/>
  <c r="W585" i="20"/>
  <c r="X585" i="20"/>
  <c r="X617" i="20"/>
  <c r="W617" i="20"/>
  <c r="X649" i="20"/>
  <c r="W649" i="20"/>
  <c r="X680" i="20"/>
  <c r="W680" i="20"/>
  <c r="X710" i="20"/>
  <c r="W710" i="20"/>
  <c r="X741" i="20"/>
  <c r="W741" i="20"/>
  <c r="X772" i="20"/>
  <c r="W772" i="20"/>
  <c r="X814" i="20"/>
  <c r="W814" i="20"/>
  <c r="X844" i="20"/>
  <c r="W844" i="20"/>
  <c r="W875" i="20"/>
  <c r="X875" i="20"/>
  <c r="W905" i="20"/>
  <c r="X905" i="20"/>
  <c r="W937" i="20"/>
  <c r="X937" i="20"/>
  <c r="W969" i="20"/>
  <c r="X969" i="20"/>
  <c r="W1001" i="20"/>
  <c r="X1001" i="20"/>
  <c r="W1033" i="20"/>
  <c r="X1033" i="20"/>
  <c r="X1081" i="20"/>
  <c r="W1081" i="20"/>
  <c r="X1115" i="20"/>
  <c r="W1115" i="20"/>
  <c r="X1147" i="20"/>
  <c r="W1147" i="20"/>
  <c r="X1179" i="20"/>
  <c r="W1179" i="20"/>
  <c r="X1208" i="20"/>
  <c r="W1208" i="20"/>
  <c r="X1239" i="20"/>
  <c r="W1239" i="20"/>
  <c r="W1270" i="20"/>
  <c r="X1270" i="20"/>
  <c r="X1301" i="20"/>
  <c r="W1301" i="20"/>
  <c r="W1332" i="20"/>
  <c r="X1332" i="20"/>
  <c r="W1374" i="20"/>
  <c r="X1374" i="20"/>
  <c r="X1404" i="20"/>
  <c r="W1404" i="20"/>
  <c r="X1435" i="20"/>
  <c r="W1435" i="20"/>
  <c r="X1467" i="20"/>
  <c r="W1467" i="20"/>
  <c r="X1499" i="20"/>
  <c r="W1499" i="20"/>
  <c r="X1531" i="20"/>
  <c r="W1531" i="20"/>
  <c r="X1563" i="20"/>
  <c r="W1563" i="20"/>
  <c r="X1595" i="20"/>
  <c r="W1595" i="20"/>
  <c r="W1611" i="20"/>
  <c r="X1611" i="20"/>
  <c r="W1661" i="20"/>
  <c r="X1661" i="20"/>
  <c r="W1693" i="20"/>
  <c r="X1693" i="20"/>
  <c r="W1725" i="20"/>
  <c r="X1725" i="20"/>
  <c r="W1756" i="20"/>
  <c r="X1756" i="20"/>
  <c r="W1786" i="20"/>
  <c r="X1786" i="20"/>
  <c r="W1816" i="20"/>
  <c r="X1816" i="20"/>
  <c r="W1846" i="20"/>
  <c r="X1846" i="20"/>
  <c r="W1889" i="20"/>
  <c r="X1889" i="20"/>
  <c r="W1919" i="20"/>
  <c r="X1919" i="20"/>
  <c r="W1949" i="20"/>
  <c r="X1949" i="20"/>
  <c r="W1981" i="20"/>
  <c r="X1981" i="20"/>
  <c r="X2013" i="20"/>
  <c r="W2013" i="20"/>
  <c r="W2045" i="20"/>
  <c r="X2045" i="20"/>
  <c r="X2077" i="20"/>
  <c r="W2077" i="20"/>
  <c r="W2109" i="20"/>
  <c r="X2109" i="20"/>
  <c r="W2141" i="20"/>
  <c r="X2141" i="20"/>
  <c r="X2161" i="20"/>
  <c r="W2161" i="20"/>
  <c r="X2187" i="20"/>
  <c r="W2187" i="20"/>
  <c r="W2219" i="20"/>
  <c r="X2219" i="20"/>
  <c r="X2251" i="20"/>
  <c r="W2251" i="20"/>
  <c r="W2283" i="20"/>
  <c r="X2283" i="20"/>
  <c r="W2314" i="20"/>
  <c r="X2314" i="20"/>
  <c r="W2344" i="20"/>
  <c r="X2344" i="20"/>
  <c r="W2375" i="20"/>
  <c r="X2375" i="20"/>
  <c r="W2406" i="20"/>
  <c r="X2406" i="20"/>
  <c r="W2448" i="20"/>
  <c r="X2448" i="20"/>
  <c r="W2478" i="20"/>
  <c r="X2478" i="20"/>
  <c r="W2508" i="20"/>
  <c r="X2508" i="20"/>
  <c r="W2540" i="20"/>
  <c r="X2540" i="20"/>
  <c r="W2571" i="20"/>
  <c r="X2571" i="20"/>
  <c r="W2603" i="20"/>
  <c r="X2603" i="20"/>
  <c r="W2635" i="20"/>
  <c r="X2635" i="20"/>
  <c r="W2667" i="20"/>
  <c r="X2667" i="20"/>
  <c r="W2561" i="20"/>
  <c r="X2561" i="20"/>
  <c r="W2745" i="20"/>
  <c r="X2745" i="20"/>
  <c r="W1452" i="20"/>
  <c r="X1452" i="20"/>
  <c r="X1484" i="20"/>
  <c r="W1484" i="20"/>
  <c r="X1516" i="20"/>
  <c r="W1516" i="20"/>
  <c r="X1548" i="20"/>
  <c r="W1548" i="20"/>
  <c r="W1580" i="20"/>
  <c r="X1580" i="20"/>
  <c r="X1620" i="20"/>
  <c r="W1620" i="20"/>
  <c r="W1662" i="20"/>
  <c r="X1662" i="20"/>
  <c r="W1694" i="20"/>
  <c r="X1694" i="20"/>
  <c r="W1726" i="20"/>
  <c r="X1726" i="20"/>
  <c r="W1757" i="20"/>
  <c r="X1757" i="20"/>
  <c r="W1787" i="20"/>
  <c r="X1787" i="20"/>
  <c r="W1817" i="20"/>
  <c r="X1817" i="20"/>
  <c r="W1861" i="20"/>
  <c r="X1861" i="20"/>
  <c r="W1890" i="20"/>
  <c r="X1890" i="20"/>
  <c r="W1920" i="20"/>
  <c r="X1920" i="20"/>
  <c r="X1950" i="20"/>
  <c r="W1950" i="20"/>
  <c r="W1982" i="20"/>
  <c r="X1982" i="20"/>
  <c r="W2014" i="20"/>
  <c r="X2014" i="20"/>
  <c r="W2046" i="20"/>
  <c r="X2046" i="20"/>
  <c r="X2078" i="20"/>
  <c r="W2078" i="20"/>
  <c r="X2110" i="20"/>
  <c r="W2110" i="20"/>
  <c r="X2142" i="20"/>
  <c r="W2142" i="20"/>
  <c r="W2162" i="20"/>
  <c r="X2162" i="20"/>
  <c r="X2188" i="20"/>
  <c r="W2188" i="20"/>
  <c r="W2220" i="20"/>
  <c r="X2220" i="20"/>
  <c r="X2252" i="20"/>
  <c r="W2252" i="20"/>
  <c r="W2284" i="20"/>
  <c r="X2284" i="20"/>
  <c r="X2315" i="20"/>
  <c r="W2315" i="20"/>
  <c r="X2345" i="20"/>
  <c r="W2345" i="20"/>
  <c r="X2376" i="20"/>
  <c r="W2376" i="20"/>
  <c r="X2407" i="20"/>
  <c r="W2407" i="20"/>
  <c r="X2449" i="20"/>
  <c r="W2449" i="20"/>
  <c r="X2479" i="20"/>
  <c r="W2479" i="20"/>
  <c r="X2509" i="20"/>
  <c r="W2509" i="20"/>
  <c r="X2541" i="20"/>
  <c r="W2541" i="20"/>
  <c r="X2572" i="20"/>
  <c r="W2572" i="20"/>
  <c r="X2604" i="20"/>
  <c r="W2604" i="20"/>
  <c r="X2636" i="20"/>
  <c r="W2636" i="20"/>
  <c r="X2668" i="20"/>
  <c r="W2668" i="20"/>
  <c r="X2704" i="20"/>
  <c r="W2704" i="20"/>
  <c r="W2727" i="20"/>
  <c r="X2727" i="20"/>
  <c r="W2400" i="20"/>
  <c r="X2400" i="20"/>
  <c r="W2518" i="20"/>
  <c r="X2518" i="20"/>
  <c r="W2645" i="20"/>
  <c r="X2645" i="20"/>
  <c r="W2342" i="20"/>
  <c r="X2342" i="20"/>
  <c r="W2641" i="20"/>
  <c r="X2641" i="20"/>
  <c r="W2506" i="20"/>
  <c r="X2506" i="20"/>
  <c r="W841" i="20"/>
  <c r="X841" i="20"/>
  <c r="W1132" i="20"/>
  <c r="X1132" i="20"/>
  <c r="W2633" i="20"/>
  <c r="X2633" i="20"/>
  <c r="M344" i="11"/>
  <c r="M312" i="11"/>
  <c r="M328" i="11"/>
  <c r="M296" i="11"/>
  <c r="M280" i="11"/>
  <c r="M248" i="11"/>
  <c r="M228" i="11"/>
  <c r="M260" i="11"/>
  <c r="M208" i="11"/>
  <c r="M176" i="11"/>
  <c r="M128" i="11"/>
  <c r="M160" i="11"/>
  <c r="M96" i="11"/>
  <c r="M116" i="11"/>
  <c r="M148" i="11"/>
  <c r="M84" i="11"/>
  <c r="M104" i="11"/>
  <c r="M136" i="11"/>
  <c r="M72" i="11"/>
  <c r="M28" i="11"/>
  <c r="M60" i="11"/>
  <c r="M40" i="11"/>
  <c r="M8" i="11"/>
  <c r="M320" i="11"/>
  <c r="M352" i="11"/>
  <c r="M304" i="11"/>
  <c r="M336" i="11"/>
  <c r="M256" i="11"/>
  <c r="M288" i="11"/>
  <c r="M272" i="11"/>
  <c r="M240" i="11"/>
  <c r="M192" i="11"/>
  <c r="M224" i="11"/>
  <c r="M180" i="11"/>
  <c r="M212" i="11"/>
  <c r="M164" i="11"/>
  <c r="M196" i="11"/>
  <c r="M112" i="11"/>
  <c r="M80" i="11"/>
  <c r="M144" i="11"/>
  <c r="M24" i="11"/>
  <c r="M56" i="11"/>
  <c r="M4" i="11"/>
  <c r="M36" i="11"/>
  <c r="M63" i="11"/>
  <c r="M31" i="11"/>
  <c r="M316" i="11"/>
  <c r="M348" i="11"/>
  <c r="M300" i="11"/>
  <c r="M332" i="11"/>
  <c r="M324" i="11"/>
  <c r="M292" i="11"/>
  <c r="M244" i="11"/>
  <c r="M276" i="11"/>
  <c r="M232" i="11"/>
  <c r="M264" i="11"/>
  <c r="M216" i="11"/>
  <c r="M184" i="11"/>
  <c r="M168" i="11"/>
  <c r="M200" i="11"/>
  <c r="M124" i="11"/>
  <c r="M92" i="11"/>
  <c r="M156" i="11"/>
  <c r="M108" i="11"/>
  <c r="M76" i="11"/>
  <c r="M140" i="11"/>
  <c r="M64" i="11"/>
  <c r="M32" i="11"/>
  <c r="M20" i="11"/>
  <c r="M52" i="11"/>
  <c r="M12" i="11"/>
  <c r="M44" i="11"/>
  <c r="M34" i="11"/>
  <c r="M347" i="11"/>
  <c r="M315" i="11"/>
  <c r="M339" i="11"/>
  <c r="M307" i="11"/>
  <c r="M331" i="11"/>
  <c r="M299" i="11"/>
  <c r="M291" i="11"/>
  <c r="M323" i="11"/>
  <c r="M283" i="11"/>
  <c r="M251" i="11"/>
  <c r="M271" i="11"/>
  <c r="M239" i="11"/>
  <c r="M267" i="11"/>
  <c r="M235" i="11"/>
  <c r="M259" i="11"/>
  <c r="M227" i="11"/>
  <c r="M215" i="11"/>
  <c r="M183" i="11"/>
  <c r="M207" i="11"/>
  <c r="M175" i="11"/>
  <c r="M199" i="11"/>
  <c r="M167" i="11"/>
  <c r="M95" i="11"/>
  <c r="M159" i="11"/>
  <c r="M127" i="11"/>
  <c r="M87" i="11"/>
  <c r="M119" i="11"/>
  <c r="M151" i="11"/>
  <c r="M79" i="11"/>
  <c r="M143" i="11"/>
  <c r="M111" i="11"/>
  <c r="M71" i="11"/>
  <c r="M103" i="11"/>
  <c r="M135" i="11"/>
  <c r="M59" i="11"/>
  <c r="M27" i="11"/>
  <c r="M51" i="11"/>
  <c r="M19" i="11"/>
  <c r="M43" i="11"/>
  <c r="M11" i="11"/>
  <c r="M35" i="11"/>
  <c r="M3" i="11"/>
  <c r="M318" i="11"/>
  <c r="M350" i="11"/>
  <c r="M314" i="11"/>
  <c r="M346" i="11"/>
  <c r="M310" i="11"/>
  <c r="M342" i="11"/>
  <c r="M306" i="11"/>
  <c r="M338" i="11"/>
  <c r="M302" i="11"/>
  <c r="M334" i="11"/>
  <c r="M298" i="11"/>
  <c r="M330" i="11"/>
  <c r="M294" i="11"/>
  <c r="M326" i="11"/>
  <c r="M322" i="11"/>
  <c r="M290" i="11"/>
  <c r="M286" i="11"/>
  <c r="M254" i="11"/>
  <c r="M250" i="11"/>
  <c r="M282" i="11"/>
  <c r="M278" i="11"/>
  <c r="M246" i="11"/>
  <c r="M242" i="11"/>
  <c r="M274" i="11"/>
  <c r="M270" i="11"/>
  <c r="M238" i="11"/>
  <c r="M266" i="11"/>
  <c r="M234" i="11"/>
  <c r="M262" i="11"/>
  <c r="M230" i="11"/>
  <c r="M258" i="11"/>
  <c r="M226" i="11"/>
  <c r="M222" i="11"/>
  <c r="M190" i="11"/>
  <c r="M186" i="11"/>
  <c r="M218" i="11"/>
  <c r="M214" i="11"/>
  <c r="M182" i="11"/>
  <c r="M178" i="11"/>
  <c r="M210" i="11"/>
  <c r="M206" i="11"/>
  <c r="M174" i="11"/>
  <c r="M202" i="11"/>
  <c r="M170" i="11"/>
  <c r="M198" i="11"/>
  <c r="M166" i="11"/>
  <c r="M194" i="11"/>
  <c r="M162" i="11"/>
  <c r="M94" i="11"/>
  <c r="M126" i="11"/>
  <c r="M158" i="11"/>
  <c r="M122" i="11"/>
  <c r="M90" i="11"/>
  <c r="M154" i="11"/>
  <c r="M150" i="11"/>
  <c r="M118" i="11"/>
  <c r="M86" i="11"/>
  <c r="M114" i="11"/>
  <c r="M146" i="11"/>
  <c r="M82" i="11"/>
  <c r="M78" i="11"/>
  <c r="M110" i="11"/>
  <c r="M142" i="11"/>
  <c r="M106" i="11"/>
  <c r="M138" i="11"/>
  <c r="M74" i="11"/>
  <c r="M134" i="11"/>
  <c r="M102" i="11"/>
  <c r="M70" i="11"/>
  <c r="M66" i="11"/>
  <c r="M98" i="11"/>
  <c r="M130" i="11"/>
  <c r="M62" i="11"/>
  <c r="M30" i="11"/>
  <c r="M58" i="11"/>
  <c r="M26" i="11"/>
  <c r="M54" i="11"/>
  <c r="M22" i="11"/>
  <c r="M50" i="11"/>
  <c r="M18" i="11"/>
  <c r="M46" i="11"/>
  <c r="M14" i="11"/>
  <c r="M10" i="11"/>
  <c r="M42" i="11"/>
  <c r="M38" i="11"/>
  <c r="M6" i="11"/>
  <c r="M340" i="11"/>
  <c r="M308" i="11"/>
  <c r="M252" i="11"/>
  <c r="M284" i="11"/>
  <c r="M236" i="11"/>
  <c r="M268" i="11"/>
  <c r="M188" i="11"/>
  <c r="M220" i="11"/>
  <c r="M172" i="11"/>
  <c r="M204" i="11"/>
  <c r="M120" i="11"/>
  <c r="M152" i="11"/>
  <c r="M88" i="11"/>
  <c r="M100" i="11"/>
  <c r="M68" i="11"/>
  <c r="M132" i="11"/>
  <c r="M16" i="11"/>
  <c r="M48" i="11"/>
  <c r="M351" i="11"/>
  <c r="M319" i="11"/>
  <c r="M343" i="11"/>
  <c r="M311" i="11"/>
  <c r="M335" i="11"/>
  <c r="M303" i="11"/>
  <c r="M327" i="11"/>
  <c r="M295" i="11"/>
  <c r="M287" i="11"/>
  <c r="M255" i="11"/>
  <c r="M279" i="11"/>
  <c r="M247" i="11"/>
  <c r="M275" i="11"/>
  <c r="M243" i="11"/>
  <c r="M263" i="11"/>
  <c r="M231" i="11"/>
  <c r="M223" i="11"/>
  <c r="M191" i="11"/>
  <c r="M219" i="11"/>
  <c r="M187" i="11"/>
  <c r="M211" i="11"/>
  <c r="M179" i="11"/>
  <c r="M203" i="11"/>
  <c r="M171" i="11"/>
  <c r="M195" i="11"/>
  <c r="M163" i="11"/>
  <c r="M91" i="11"/>
  <c r="M155" i="11"/>
  <c r="M123" i="11"/>
  <c r="M83" i="11"/>
  <c r="M115" i="11"/>
  <c r="M147" i="11"/>
  <c r="M75" i="11"/>
  <c r="M107" i="11"/>
  <c r="M139" i="11"/>
  <c r="M67" i="11"/>
  <c r="M99" i="11"/>
  <c r="M131" i="11"/>
  <c r="M55" i="11"/>
  <c r="M23" i="11"/>
  <c r="M47" i="11"/>
  <c r="M15" i="11"/>
  <c r="M39" i="11"/>
  <c r="M7" i="11"/>
  <c r="M353" i="11"/>
  <c r="M321" i="11"/>
  <c r="M349" i="11"/>
  <c r="M317" i="11"/>
  <c r="M313" i="11"/>
  <c r="M345" i="11"/>
  <c r="M309" i="11"/>
  <c r="M341" i="11"/>
  <c r="M337" i="11"/>
  <c r="M305" i="11"/>
  <c r="M333" i="11"/>
  <c r="M301" i="11"/>
  <c r="M297" i="11"/>
  <c r="M329" i="11"/>
  <c r="M293" i="11"/>
  <c r="M325" i="11"/>
  <c r="M289" i="11"/>
  <c r="M257" i="11"/>
  <c r="M285" i="11"/>
  <c r="M253" i="11"/>
  <c r="M281" i="11"/>
  <c r="M249" i="11"/>
  <c r="M277" i="11"/>
  <c r="M245" i="11"/>
  <c r="M273" i="11"/>
  <c r="M241" i="11"/>
  <c r="M269" i="11"/>
  <c r="M237" i="11"/>
  <c r="M265" i="11"/>
  <c r="M233" i="11"/>
  <c r="M261" i="11"/>
  <c r="M229" i="11"/>
  <c r="M225" i="11"/>
  <c r="M193" i="11"/>
  <c r="M221" i="11"/>
  <c r="M189" i="11"/>
  <c r="M217" i="11"/>
  <c r="M185" i="11"/>
  <c r="M213" i="11"/>
  <c r="M181" i="11"/>
  <c r="M209" i="11"/>
  <c r="M177" i="11"/>
  <c r="M205" i="11"/>
  <c r="M173" i="11"/>
  <c r="M201" i="11"/>
  <c r="M169" i="11"/>
  <c r="M197" i="11"/>
  <c r="M165" i="11"/>
  <c r="M161" i="11"/>
  <c r="M129" i="11"/>
  <c r="M97" i="11"/>
  <c r="M157" i="11"/>
  <c r="M125" i="11"/>
  <c r="M93" i="11"/>
  <c r="M153" i="11"/>
  <c r="M121" i="11"/>
  <c r="M89" i="11"/>
  <c r="M149" i="11"/>
  <c r="M85" i="11"/>
  <c r="M117" i="11"/>
  <c r="M145" i="11"/>
  <c r="M113" i="11"/>
  <c r="M81" i="11"/>
  <c r="M141" i="11"/>
  <c r="M109" i="11"/>
  <c r="M77" i="11"/>
  <c r="M137" i="11"/>
  <c r="M73" i="11"/>
  <c r="M105" i="11"/>
  <c r="M133" i="11"/>
  <c r="M69" i="11"/>
  <c r="M101" i="11"/>
  <c r="M65" i="11"/>
  <c r="M33" i="11"/>
  <c r="M61" i="11"/>
  <c r="M29" i="11"/>
  <c r="M57" i="11"/>
  <c r="M25" i="11"/>
  <c r="M53" i="11"/>
  <c r="M21" i="11"/>
  <c r="M49" i="11"/>
  <c r="M17" i="11"/>
  <c r="M45" i="11"/>
  <c r="M13" i="11"/>
  <c r="M41" i="11"/>
  <c r="M9" i="11"/>
  <c r="M37" i="11"/>
  <c r="M5" i="11"/>
</calcChain>
</file>

<file path=xl/sharedStrings.xml><?xml version="1.0" encoding="utf-8"?>
<sst xmlns="http://schemas.openxmlformats.org/spreadsheetml/2006/main" count="24754" uniqueCount="457">
  <si>
    <t>regular_season</t>
  </si>
  <si>
    <t>rs</t>
  </si>
  <si>
    <t>playoffs</t>
  </si>
  <si>
    <t>plyff</t>
  </si>
  <si>
    <t>pre_season</t>
  </si>
  <si>
    <t>pre_rs</t>
  </si>
  <si>
    <t>post_season</t>
  </si>
  <si>
    <t>post_rs</t>
  </si>
  <si>
    <t>round</t>
  </si>
  <si>
    <t>wild_card_round</t>
  </si>
  <si>
    <t>divisonal_round</t>
  </si>
  <si>
    <t>conference_championship</t>
  </si>
  <si>
    <t>super_bowl</t>
  </si>
  <si>
    <t>person_abbrv</t>
  </si>
  <si>
    <t>Tony</t>
  </si>
  <si>
    <t>t</t>
  </si>
  <si>
    <t>Andrew</t>
  </si>
  <si>
    <t>a</t>
  </si>
  <si>
    <t>Kid</t>
  </si>
  <si>
    <t>k</t>
  </si>
  <si>
    <t>ATL</t>
  </si>
  <si>
    <t>East</t>
  </si>
  <si>
    <t>Atlanta Falcons</t>
  </si>
  <si>
    <t>Arizona Cardinals</t>
  </si>
  <si>
    <t>NFC</t>
  </si>
  <si>
    <t>South</t>
  </si>
  <si>
    <t>West</t>
  </si>
  <si>
    <t>conf</t>
  </si>
  <si>
    <t>w</t>
  </si>
  <si>
    <t>AFC</t>
  </si>
  <si>
    <t>div</t>
  </si>
  <si>
    <t>North</t>
  </si>
  <si>
    <t>Most Valuable Player</t>
  </si>
  <si>
    <t>mvp</t>
  </si>
  <si>
    <t>Defensive Player of the Year</t>
  </si>
  <si>
    <t>dpoy</t>
  </si>
  <si>
    <t>Coach of the Year</t>
  </si>
  <si>
    <t>coy</t>
  </si>
  <si>
    <t>General Manager of the Year</t>
  </si>
  <si>
    <t>Offensive Player of the Year</t>
  </si>
  <si>
    <t>opoy</t>
  </si>
  <si>
    <t>yr_start</t>
  </si>
  <si>
    <t>w_sportsbook</t>
  </si>
  <si>
    <t>odds_over</t>
  </si>
  <si>
    <t>odds_under</t>
  </si>
  <si>
    <t>prob_implied_over</t>
  </si>
  <si>
    <t>prob_implied_under</t>
  </si>
  <si>
    <t>prob_implied_diff</t>
  </si>
  <si>
    <t>underdog_over</t>
  </si>
  <si>
    <t>underdog_under</t>
  </si>
  <si>
    <t>Passing Champion</t>
  </si>
  <si>
    <t>Rushing Champion</t>
  </si>
  <si>
    <t>Receiving Champion</t>
  </si>
  <si>
    <t>Sack Champion</t>
  </si>
  <si>
    <t>Interception Champion</t>
  </si>
  <si>
    <t>Comeback Player of the Year</t>
  </si>
  <si>
    <t>Assistant Coach of the Year</t>
  </si>
  <si>
    <t>rush_champ</t>
  </si>
  <si>
    <t>rec_champ</t>
  </si>
  <si>
    <t>sack_champ</t>
  </si>
  <si>
    <t>int_champ</t>
  </si>
  <si>
    <t>cbpoy</t>
  </si>
  <si>
    <t>acoy</t>
  </si>
  <si>
    <t>pass_champ</t>
  </si>
  <si>
    <t>ARI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</si>
  <si>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</si>
  <si>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</si>
  <si>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</si>
  <si>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</si>
  <si>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</si>
  <si>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</si>
  <si>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</si>
  <si>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</si>
  <si>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</si>
  <si>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</si>
  <si>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</si>
  <si>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</si>
  <si>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JAX</t>
  </si>
  <si>
    <t>KC</t>
  </si>
  <si>
    <t>MIA</t>
  </si>
  <si>
    <t>MIN</t>
  </si>
  <si>
    <t>NE</t>
  </si>
  <si>
    <t>NO</t>
  </si>
  <si>
    <t>NYG</t>
  </si>
  <si>
    <t>NYJ</t>
  </si>
  <si>
    <t>OAK</t>
  </si>
  <si>
    <t>PHI</t>
  </si>
  <si>
    <t>PIT</t>
  </si>
  <si>
    <t>SD</t>
  </si>
  <si>
    <t>SEA</t>
  </si>
  <si>
    <t>SF</t>
  </si>
  <si>
    <t>STL</t>
  </si>
  <si>
    <t>TB</t>
  </si>
  <si>
    <t>TEN</t>
  </si>
  <si>
    <t>WAS</t>
  </si>
  <si>
    <t>result</t>
  </si>
  <si>
    <t>Balitmore Ravens</t>
  </si>
  <si>
    <t>Buffalo Bills</t>
  </si>
  <si>
    <t>Carolina Panthers</t>
  </si>
  <si>
    <t>Chicago Bears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</si>
  <si>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</si>
  <si>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</si>
  <si>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</si>
  <si>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</si>
  <si>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</si>
  <si>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</si>
  <si>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</si>
  <si>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</si>
  <si>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</si>
  <si>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Miami Dolphins</t>
  </si>
  <si>
    <t>Minnesota Vikings</t>
  </si>
  <si>
    <t>New England Patriots</t>
  </si>
  <si>
    <t>New York Giants</t>
  </si>
  <si>
    <t>New York Jets</t>
  </si>
  <si>
    <t>Oakland Raiders</t>
  </si>
  <si>
    <t>Philadelphia Eagles</t>
  </si>
  <si>
    <t>San Diego Chargers</t>
  </si>
  <si>
    <t>Seattle Seahawks</t>
  </si>
  <si>
    <t>San Francisco 49ers</t>
  </si>
  <si>
    <t>Tampa Bay Buccaneers</t>
  </si>
  <si>
    <t>Tennesee Titans</t>
  </si>
  <si>
    <t>Washington Redskins</t>
  </si>
  <si>
    <t>LAC</t>
  </si>
  <si>
    <t>LAR</t>
  </si>
  <si>
    <t>http://www.oddsshark.com/nfl/2016-nfl-season-win-totals</t>
  </si>
  <si>
    <t>source</t>
  </si>
  <si>
    <t>source_url</t>
  </si>
  <si>
    <t>source_date</t>
  </si>
  <si>
    <t>retrieval_url</t>
  </si>
  <si>
    <t>person</t>
  </si>
  <si>
    <t>team_away</t>
  </si>
  <si>
    <t>team_home</t>
  </si>
  <si>
    <t>score_away</t>
  </si>
  <si>
    <t>score_home</t>
  </si>
  <si>
    <t>pick_result</t>
  </si>
  <si>
    <t>pick</t>
  </si>
  <si>
    <t>confidence</t>
  </si>
  <si>
    <t>http://www.oddsshark.com/nfl/2017-nfl-season-win-totals</t>
  </si>
  <si>
    <t>Bovada</t>
  </si>
  <si>
    <t>line_home_open</t>
  </si>
  <si>
    <t>line_home_close</t>
  </si>
  <si>
    <t>week</t>
  </si>
  <si>
    <t>line_home_pick</t>
  </si>
  <si>
    <t>LA</t>
  </si>
  <si>
    <t>CIIN</t>
  </si>
  <si>
    <t>pick_result_spread</t>
  </si>
  <si>
    <t>pick_result_straight</t>
  </si>
  <si>
    <t>confidence_spread</t>
  </si>
  <si>
    <t>Dal</t>
  </si>
  <si>
    <t>PIY</t>
  </si>
  <si>
    <t>line_home_pick_diff</t>
  </si>
  <si>
    <t>line_home_change</t>
  </si>
  <si>
    <t>winner</t>
  </si>
  <si>
    <t>Peyton Manning</t>
  </si>
  <si>
    <t>LeSean McCoy</t>
  </si>
  <si>
    <t>Josh Gordon</t>
  </si>
  <si>
    <t>Robert Mathis</t>
  </si>
  <si>
    <t>Richard Sherman</t>
  </si>
  <si>
    <t>Luke Kuechly</t>
  </si>
  <si>
    <t>Philip Rivers</t>
  </si>
  <si>
    <t>Ron Rivera</t>
  </si>
  <si>
    <t>Eddie Lacy</t>
  </si>
  <si>
    <t>Sheldon Richardson</t>
  </si>
  <si>
    <t>Offensive Rookie of the Year</t>
  </si>
  <si>
    <t>Defensive Rookie of the Year</t>
  </si>
  <si>
    <t>oroy</t>
  </si>
  <si>
    <t>droy</t>
  </si>
  <si>
    <t>Aaron Rodgers</t>
  </si>
  <si>
    <t>Drew Brees</t>
  </si>
  <si>
    <t>DeMarco Murray</t>
  </si>
  <si>
    <t>Antonio Brown</t>
  </si>
  <si>
    <t>Justin Houston</t>
  </si>
  <si>
    <t>Glover Quin</t>
  </si>
  <si>
    <t>J. J. Watt</t>
  </si>
  <si>
    <t>Rob Grownkowski</t>
  </si>
  <si>
    <t>Odell Beckham Jr.</t>
  </si>
  <si>
    <t>Aaron Donald</t>
  </si>
  <si>
    <t>Bruce Arians</t>
  </si>
  <si>
    <t>Cam Newton</t>
  </si>
  <si>
    <t>Adrian Peterson</t>
  </si>
  <si>
    <t>Julio Jones</t>
  </si>
  <si>
    <t>Reggie Nelson</t>
  </si>
  <si>
    <t>Eric Berry</t>
  </si>
  <si>
    <t>Todd Gurley</t>
  </si>
  <si>
    <t>Marcus Peters</t>
  </si>
  <si>
    <t>Matt Ryan</t>
  </si>
  <si>
    <t>Ezekiel Elliott</t>
  </si>
  <si>
    <t>T. Y. Hilton</t>
  </si>
  <si>
    <t>Vic Beasley</t>
  </si>
  <si>
    <t>Casey Hayward</t>
  </si>
  <si>
    <t>Khalil Mack</t>
  </si>
  <si>
    <t>Jordy Nelson</t>
  </si>
  <si>
    <t>Dak Prescott</t>
  </si>
  <si>
    <t>Joey Bosa</t>
  </si>
  <si>
    <t>Jason Garrett</t>
  </si>
  <si>
    <t>Kyle Shanahan</t>
  </si>
  <si>
    <t>Arian Foster</t>
  </si>
  <si>
    <t>Calvin Johnson</t>
  </si>
  <si>
    <t>Cameron Wake</t>
  </si>
  <si>
    <t>Brandon Flowers</t>
  </si>
  <si>
    <t>Robert Griffin III</t>
  </si>
  <si>
    <t>Joe Philbin</t>
  </si>
  <si>
    <t>Giovani Bernard</t>
  </si>
  <si>
    <t>Jarvis Jones</t>
  </si>
  <si>
    <t>Jonathan Joseph</t>
  </si>
  <si>
    <t>Earl Thomas</t>
  </si>
  <si>
    <t>Rob Gronkowski</t>
  </si>
  <si>
    <t>Brandin Cooks</t>
  </si>
  <si>
    <t>Jadeveon Clowney</t>
  </si>
  <si>
    <t>Bill Belichick</t>
  </si>
  <si>
    <t>Andrew Luck</t>
  </si>
  <si>
    <t>Andre Johnson</t>
  </si>
  <si>
    <t>Marcus Trufant</t>
  </si>
  <si>
    <t>Jameis Winston</t>
  </si>
  <si>
    <t>Shane Ray</t>
  </si>
  <si>
    <t>Mike Zimmer</t>
  </si>
  <si>
    <t>Russel Wilson</t>
  </si>
  <si>
    <t>Ben Roethlisberger</t>
  </si>
  <si>
    <t>David Johson</t>
  </si>
  <si>
    <t>Alterraun Verner</t>
  </si>
  <si>
    <t>Jamaal Charles</t>
  </si>
  <si>
    <t>Darron Lee</t>
  </si>
  <si>
    <t>Ken Whisenhunt</t>
  </si>
  <si>
    <t>Alfred Morris</t>
  </si>
  <si>
    <t>Aldon Smith</t>
  </si>
  <si>
    <t>Brandon Browner</t>
  </si>
  <si>
    <t>J.J. Watt</t>
  </si>
  <si>
    <t>Brian Orakpo</t>
  </si>
  <si>
    <t>Marc Trestman</t>
  </si>
  <si>
    <t>E.J. Manuel</t>
  </si>
  <si>
    <t>Demarcus Ware</t>
  </si>
  <si>
    <t>Patrick Peterson</t>
  </si>
  <si>
    <t>Jimmy Graham</t>
  </si>
  <si>
    <t>Percy Harvin</t>
  </si>
  <si>
    <t>Blake Bortles</t>
  </si>
  <si>
    <t>Andew Luck</t>
  </si>
  <si>
    <t>Jamal Charles</t>
  </si>
  <si>
    <t>Von Miller</t>
  </si>
  <si>
    <t>Amari Cooper</t>
  </si>
  <si>
    <t>Vic Beasely</t>
  </si>
  <si>
    <t>Gary Kubiak</t>
  </si>
  <si>
    <t>Ezekiel Elliot</t>
  </si>
  <si>
    <t>Tyrann Matthiey</t>
  </si>
  <si>
    <t>DeForest Buckner</t>
  </si>
  <si>
    <t>Andy Reid</t>
  </si>
  <si>
    <t>Jim Bob Cooter</t>
  </si>
  <si>
    <t>LeVeon Bell</t>
  </si>
  <si>
    <t>Mike Tomlin</t>
  </si>
  <si>
    <t>Jalen Ramsey</t>
  </si>
  <si>
    <t>Christian McCaffrey</t>
  </si>
  <si>
    <t>Jarrad Davis</t>
  </si>
  <si>
    <t>Scott Linehan</t>
  </si>
  <si>
    <t>John Schneider</t>
  </si>
  <si>
    <t>w_pick</t>
  </si>
  <si>
    <t>AFC North</t>
  </si>
  <si>
    <t>AFC South</t>
  </si>
  <si>
    <t>AFC East</t>
  </si>
  <si>
    <t>AFC West</t>
  </si>
  <si>
    <t>NFC North</t>
  </si>
  <si>
    <t>NFC South</t>
  </si>
  <si>
    <t>NFC East</t>
  </si>
  <si>
    <t>NFC West</t>
  </si>
  <si>
    <t>conf_id</t>
  </si>
  <si>
    <t>div_id</t>
  </si>
  <si>
    <t>game_results_name</t>
  </si>
  <si>
    <t>Tom Brady</t>
  </si>
  <si>
    <t>Mike Evans</t>
  </si>
  <si>
    <t>Xavier Rhodes</t>
  </si>
  <si>
    <t>Derek Barnett</t>
  </si>
  <si>
    <t>Wade Phillips</t>
  </si>
  <si>
    <t>pts_home</t>
  </si>
  <si>
    <t>pts_away</t>
  </si>
  <si>
    <t>tm_name_full</t>
  </si>
  <si>
    <t>tm</t>
  </si>
  <si>
    <t>tm_away</t>
  </si>
  <si>
    <t>tm_home</t>
  </si>
  <si>
    <t>tm_winner_spread</t>
  </si>
  <si>
    <t>tm_winner_straight</t>
  </si>
  <si>
    <t>tm_pick_spread</t>
  </si>
  <si>
    <t>tm_pick_straight</t>
  </si>
  <si>
    <t>tm_pick</t>
  </si>
  <si>
    <t>tm_away_pts_pick</t>
  </si>
  <si>
    <t>tm_home_pts_pick</t>
  </si>
  <si>
    <t>Average of line_home_pick_diff</t>
  </si>
  <si>
    <t>Average of pick_result_spread</t>
  </si>
  <si>
    <t>award_name_full</t>
  </si>
  <si>
    <t>award</t>
  </si>
  <si>
    <t>season</t>
  </si>
  <si>
    <t>wk</t>
  </si>
  <si>
    <t>tm_num</t>
  </si>
  <si>
    <t>status</t>
  </si>
  <si>
    <t>city</t>
  </si>
  <si>
    <t>Atlanta</t>
  </si>
  <si>
    <t>Baltimore</t>
  </si>
  <si>
    <t>Buffalo</t>
  </si>
  <si>
    <t>Chicago</t>
  </si>
  <si>
    <t>Cleveland</t>
  </si>
  <si>
    <t>Dallas</t>
  </si>
  <si>
    <t>Denver</t>
  </si>
  <si>
    <t>Detroit</t>
  </si>
  <si>
    <t>Houston</t>
  </si>
  <si>
    <t>Indianapolis</t>
  </si>
  <si>
    <t>Jacksonville</t>
  </si>
  <si>
    <t>Miami</t>
  </si>
  <si>
    <t>Oakland</t>
  </si>
  <si>
    <t>Philadelphia</t>
  </si>
  <si>
    <t>Pittsburgh</t>
  </si>
  <si>
    <t>Seattle</t>
  </si>
  <si>
    <t>Green Bay</t>
  </si>
  <si>
    <t>Kansas City</t>
  </si>
  <si>
    <t>Minneapolis</t>
  </si>
  <si>
    <t>New Orleans</t>
  </si>
  <si>
    <t>New York City</t>
  </si>
  <si>
    <t>Los Angeles</t>
  </si>
  <si>
    <t>San Francisco</t>
  </si>
  <si>
    <t>Tampa Bay</t>
  </si>
  <si>
    <t>Nashville</t>
  </si>
  <si>
    <t>Washington, D.C.</t>
  </si>
  <si>
    <t>St. Louis</t>
  </si>
  <si>
    <t>Los Angeles Rams</t>
  </si>
  <si>
    <t>New Orleans St.s</t>
  </si>
  <si>
    <t>St. Louis Rams</t>
  </si>
  <si>
    <t>Pittsburgh Steelers</t>
  </si>
  <si>
    <t>Cincinnati Bengals</t>
  </si>
  <si>
    <t>Cincinnati</t>
  </si>
  <si>
    <t>Charlotte</t>
  </si>
  <si>
    <t>Glendale</t>
  </si>
  <si>
    <t>Foxborough</t>
  </si>
  <si>
    <t>Los Angeles Chargers</t>
  </si>
  <si>
    <t>SDO</t>
  </si>
  <si>
    <t>GBY</t>
  </si>
  <si>
    <t>KCY</t>
  </si>
  <si>
    <t>NWE</t>
  </si>
  <si>
    <t>SFO</t>
  </si>
  <si>
    <t>TBY</t>
  </si>
  <si>
    <t>NOR</t>
  </si>
  <si>
    <t>NEW</t>
  </si>
  <si>
    <t>total_open</t>
  </si>
  <si>
    <t>total_close</t>
  </si>
  <si>
    <t>off</t>
  </si>
  <si>
    <t>LA Chargers</t>
  </si>
  <si>
    <t>Minnesota</t>
  </si>
  <si>
    <t>N.Y. Giants</t>
  </si>
  <si>
    <t>Tennessee</t>
  </si>
  <si>
    <t>Arizona</t>
  </si>
  <si>
    <t>LA Rams</t>
  </si>
  <si>
    <t>Washington</t>
  </si>
  <si>
    <t>New England</t>
  </si>
  <si>
    <t>Carolina</t>
  </si>
  <si>
    <t>N.Y. Jets</t>
  </si>
  <si>
    <t>tm_name_predictiontracker</t>
  </si>
  <si>
    <t>San Diego</t>
  </si>
  <si>
    <t>Grand Total</t>
  </si>
  <si>
    <t>Sum of pick_result</t>
  </si>
  <si>
    <t>Tony_v2</t>
  </si>
  <si>
    <t>tm_name_teamrankings</t>
  </si>
  <si>
    <t>NY Giants</t>
  </si>
  <si>
    <t>NY Jets</t>
  </si>
  <si>
    <t>record_id</t>
  </si>
  <si>
    <t>person_id</t>
  </si>
  <si>
    <t>tm_id</t>
  </si>
  <si>
    <t>season_id</t>
  </si>
  <si>
    <t>win_total_pick_id</t>
  </si>
  <si>
    <t>win_total_result_id</t>
  </si>
  <si>
    <t>win_total_result_description</t>
  </si>
  <si>
    <t>game_result_id</t>
  </si>
  <si>
    <t>game_result_description</t>
  </si>
  <si>
    <t>game_pick_id</t>
  </si>
  <si>
    <t>plyff_tm_id</t>
  </si>
  <si>
    <t>plyff_pick_pre_rs_id</t>
  </si>
  <si>
    <t>plyff_tm_description</t>
  </si>
  <si>
    <t>award_id</t>
  </si>
  <si>
    <t>award_result_id</t>
  </si>
  <si>
    <t>award_pick_id</t>
  </si>
  <si>
    <t>award_result_description</t>
  </si>
  <si>
    <t>https://www.oddsshark.com/nfl/nfl-over-under-win-totals</t>
  </si>
  <si>
    <t>NA</t>
  </si>
  <si>
    <t>Keenan Allen</t>
  </si>
  <si>
    <t>Sean McVay</t>
  </si>
  <si>
    <t>Alvin Kamara</t>
  </si>
  <si>
    <t>Marshon Lattimore</t>
  </si>
  <si>
    <t>Pat Shurmur</t>
  </si>
  <si>
    <t>Kareem Hunt</t>
  </si>
  <si>
    <t>Chandler Jones</t>
  </si>
  <si>
    <t>Howie Roseman</t>
  </si>
  <si>
    <t>eoy</t>
  </si>
  <si>
    <t>Reggie McKenzie</t>
  </si>
  <si>
    <t>Everson Griffin</t>
  </si>
  <si>
    <t>Darius Slay, Kevin Byard</t>
  </si>
  <si>
    <t>Saquon Barkley</t>
  </si>
  <si>
    <t>Roquan Smith</t>
  </si>
  <si>
    <t>Josh McDaniels</t>
  </si>
  <si>
    <t>Dave Gettleman</t>
  </si>
  <si>
    <t>Xavien Howard</t>
  </si>
  <si>
    <t>nfl_award_result</t>
  </si>
  <si>
    <t>nfl_award_result_header</t>
  </si>
  <si>
    <t>nfl_conf</t>
  </si>
  <si>
    <t>nfl_conf_header</t>
  </si>
  <si>
    <t>nfl_div</t>
  </si>
  <si>
    <t>nfl_div_header</t>
  </si>
  <si>
    <t>nfl_game_result</t>
  </si>
  <si>
    <t>nfl_game_result_header</t>
  </si>
  <si>
    <t>nfl_plyff_tm</t>
  </si>
  <si>
    <t>nfl_plyff_tm_header</t>
  </si>
  <si>
    <t>nfl_win_total_result</t>
  </si>
  <si>
    <t>nfl_win_total_result_header</t>
  </si>
  <si>
    <t>name</t>
  </si>
  <si>
    <t>worksheet</t>
  </si>
  <si>
    <t>row1</t>
  </si>
  <si>
    <t>col1</t>
  </si>
  <si>
    <t>row2</t>
  </si>
  <si>
    <t>col2</t>
  </si>
  <si>
    <t>cell1</t>
  </si>
  <si>
    <t>cell2</t>
  </si>
  <si>
    <t>range</t>
  </si>
  <si>
    <t>dummy</t>
  </si>
  <si>
    <t>x</t>
  </si>
  <si>
    <t>timeperiod_id</t>
  </si>
  <si>
    <t>timeperiod_name</t>
  </si>
  <si>
    <t>timeperiod</t>
  </si>
  <si>
    <t>wk_timeperiod</t>
  </si>
  <si>
    <t>white</t>
  </si>
  <si>
    <t>black</t>
  </si>
  <si>
    <t>green</t>
  </si>
  <si>
    <t>yellow</t>
  </si>
  <si>
    <t>color</t>
  </si>
  <si>
    <t>object</t>
  </si>
  <si>
    <t>worksheet tab</t>
  </si>
  <si>
    <t>cell</t>
  </si>
  <si>
    <t>magenta</t>
  </si>
  <si>
    <t>orange</t>
  </si>
  <si>
    <t>blue</t>
  </si>
  <si>
    <t>none</t>
  </si>
  <si>
    <t>description</t>
  </si>
  <si>
    <t>meta information</t>
  </si>
  <si>
    <t>historical data</t>
  </si>
  <si>
    <t>pick data</t>
  </si>
  <si>
    <t>primary key</t>
  </si>
  <si>
    <t>foreign key</t>
  </si>
  <si>
    <t>"look-up" value (based on foreign key)</t>
  </si>
  <si>
    <t>calculation</t>
  </si>
  <si>
    <t>dummy value</t>
  </si>
  <si>
    <t>value to fill in (e.g. a pick value)</t>
  </si>
  <si>
    <t>"static"' value</t>
  </si>
  <si>
    <t>"static" data</t>
  </si>
  <si>
    <t>color key</t>
  </si>
  <si>
    <t>item</t>
  </si>
  <si>
    <t>conventions</t>
  </si>
  <si>
    <t>All NFL-related table names are prefixed with "nfl_". Additionally, historical data table names are suffixed with "_result", and pick data table names are suffixed with "_pick".</t>
  </si>
  <si>
    <t>Abbreviations to know: "tm" = "team; "plyff" = "playoffs"; "rs" = "regular season".</t>
  </si>
  <si>
    <t>Explanation of noun choices:  "points" is used instead of "score" for singular team values (because "score" implies 2 values).</t>
  </si>
  <si>
    <t>total_pick</t>
  </si>
  <si>
    <t>U</t>
  </si>
  <si>
    <t>O</t>
  </si>
  <si>
    <t>confidence_total</t>
  </si>
  <si>
    <t>total_result</t>
  </si>
  <si>
    <t>pick_total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</si>
</sst>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/>
    <xf numFmtId="0" fontId="1" fillId="0" borderId="0" xfId="0" applyFont="1"/>
    <xf numFmtId="14" fontId="0" fillId="0" borderId="0" xfId="0" applyNumberFormat="1"/>
    <xf numFmtId="0" fontId="0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0" fillId="2" borderId="0" xfId="0" applyFont="1" applyFill="1"/>
    <xf numFmtId="0" fontId="0" fillId="3" borderId="0" xfId="0" applyFont="1" applyFill="1"/>
    <xf numFmtId="0" fontId="0" fillId="0" borderId="0" xfId="0" applyFont="1" applyFill="1"/>
    <xf numFmtId="0" fontId="0" fillId="0" borderId="0" xfId="0" applyFill="1"/>
    <xf numFmtId="0" fontId="0" fillId="3" borderId="0" xfId="0" applyFill="1"/>
    <xf numFmtId="0" fontId="0" fillId="2" borderId="0" xfId="0" applyFill="1"/>
    <xf numFmtId="0" fontId="1" fillId="0" borderId="0" xfId="1" applyFont="1"/>
    <xf numFmtId="0" fontId="0" fillId="0" borderId="0" xfId="1" applyFont="1"/>
    <xf numFmtId="0" fontId="0" fillId="0" borderId="0" xfId="0" pivotButton="1"/>
    <xf numFmtId="0" fontId="0" fillId="4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ont="1" applyFill="1"/>
    <xf numFmtId="0" fontId="0" fillId="6" borderId="0" xfId="0" applyFont="1" applyFill="1"/>
    <xf numFmtId="0" fontId="0" fillId="0" borderId="0" xfId="0"/>
    <xf numFmtId="0" fontId="0" fillId="0" borderId="0" xfId="0"/>
    <xf numFmtId="0" fontId="0" fillId="7" borderId="0" xfId="0" applyFont="1" applyFill="1"/>
    <xf numFmtId="0" fontId="0" fillId="8" borderId="0" xfId="0" applyFill="1"/>
    <xf numFmtId="0" fontId="3" fillId="7" borderId="0" xfId="0" applyFon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[db_nfl.xlsx]nfl_win_total_picks_pivot!PivotTable1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nfl_win_total_picks_pivot!$C$3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nfl_win_total_picks_pivot!$A$4:$B$18</c:f>
              <c:multiLvlStrCache>
                <c:ptCount val="15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Kid</c:v>
                  </c:pt>
                  <c:pt idx="4">
                    <c:v>Tony</c:v>
                  </c:pt>
                  <c:pt idx="5">
                    <c:v>Andrew</c:v>
                  </c:pt>
                  <c:pt idx="6">
                    <c:v>Tony</c:v>
                  </c:pt>
                  <c:pt idx="7">
                    <c:v>Andrew</c:v>
                  </c:pt>
                  <c:pt idx="8">
                    <c:v>Tony</c:v>
                  </c:pt>
                  <c:pt idx="9">
                    <c:v>Andrew</c:v>
                  </c:pt>
                  <c:pt idx="10">
                    <c:v>Tony</c:v>
                  </c:pt>
                  <c:pt idx="11">
                    <c:v>Tony_v2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Tony_v2</c:v>
                  </c:pt>
                </c:lvl>
                <c:lvl>
                  <c:pt idx="0">
                    <c:v>2012</c:v>
                  </c:pt>
                  <c:pt idx="2">
                    <c:v>2013</c:v>
                  </c:pt>
                  <c:pt idx="5">
                    <c:v>2014</c:v>
                  </c:pt>
                  <c:pt idx="7">
                    <c:v>2015</c:v>
                  </c:pt>
                  <c:pt idx="9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nfl_win_total_picks_pivot!$C$4:$C$18</c:f>
              <c:numCache>
                <c:formatCode>General</c:formatCode>
                <c:ptCount val="15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19</c:v>
                </c:pt>
                <c:pt idx="12">
                  <c:v>19</c:v>
                </c:pt>
                <c:pt idx="13">
                  <c:v>13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ACE-BACA-496C49F5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4983784"/>
        <c:axId val="584984176"/>
      </c:barChart>
      <c:catAx>
        <c:axId val="584983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4176"/>
        <c:crosses val="autoZero"/>
        <c:auto val="1"/>
        <c:lblAlgn val="ctr"/>
        <c:lblOffset val="100"/>
        <c:noMultiLvlLbl val="0"/>
      </c:catAx>
      <c:valAx>
        <c:axId val="58498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nfl_game_picks_pivot!$A$4:$C$40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nfl_game_picks_pivot!$D$4:$D$40</c:f>
              <c:numCache>
                <c:formatCode>General</c:formatCode>
                <c:ptCount val="36"/>
                <c:pt idx="0">
                  <c:v>0.4</c:v>
                </c:pt>
                <c:pt idx="1">
                  <c:v>0.46666666666666667</c:v>
                </c:pt>
                <c:pt idx="2">
                  <c:v>0.25</c:v>
                </c:pt>
                <c:pt idx="3">
                  <c:v>0.4375</c:v>
                </c:pt>
                <c:pt idx="4">
                  <c:v>0.5</c:v>
                </c:pt>
                <c:pt idx="5">
                  <c:v>0.625</c:v>
                </c:pt>
                <c:pt idx="6">
                  <c:v>0.625</c:v>
                </c:pt>
                <c:pt idx="7">
                  <c:v>0.6875</c:v>
                </c:pt>
                <c:pt idx="8">
                  <c:v>0.5</c:v>
                </c:pt>
                <c:pt idx="9">
                  <c:v>0.5</c:v>
                </c:pt>
                <c:pt idx="10">
                  <c:v>0.35714285714285715</c:v>
                </c:pt>
                <c:pt idx="11">
                  <c:v>0.5</c:v>
                </c:pt>
                <c:pt idx="12">
                  <c:v>0.26666666666666666</c:v>
                </c:pt>
                <c:pt idx="13">
                  <c:v>0.33333333333333331</c:v>
                </c:pt>
                <c:pt idx="14">
                  <c:v>0.53846153846153844</c:v>
                </c:pt>
                <c:pt idx="15">
                  <c:v>0.46153846153846156</c:v>
                </c:pt>
                <c:pt idx="16">
                  <c:v>0.46153846153846156</c:v>
                </c:pt>
                <c:pt idx="17">
                  <c:v>0.53846153846153844</c:v>
                </c:pt>
                <c:pt idx="18">
                  <c:v>0.35714285714285715</c:v>
                </c:pt>
                <c:pt idx="19">
                  <c:v>0.5714285714285714</c:v>
                </c:pt>
                <c:pt idx="20">
                  <c:v>0.6428571428571429</c:v>
                </c:pt>
                <c:pt idx="21">
                  <c:v>0.5714285714285714</c:v>
                </c:pt>
                <c:pt idx="22">
                  <c:v>0.375</c:v>
                </c:pt>
                <c:pt idx="23">
                  <c:v>0.5625</c:v>
                </c:pt>
                <c:pt idx="24">
                  <c:v>0.5625</c:v>
                </c:pt>
                <c:pt idx="25">
                  <c:v>0.625</c:v>
                </c:pt>
                <c:pt idx="26">
                  <c:v>0.4375</c:v>
                </c:pt>
                <c:pt idx="27">
                  <c:v>0.625</c:v>
                </c:pt>
                <c:pt idx="28">
                  <c:v>0.4375</c:v>
                </c:pt>
                <c:pt idx="29">
                  <c:v>0.5</c:v>
                </c:pt>
                <c:pt idx="30">
                  <c:v>0.4375</c:v>
                </c:pt>
                <c:pt idx="31">
                  <c:v>0.375</c:v>
                </c:pt>
                <c:pt idx="32">
                  <c:v>0.625</c:v>
                </c:pt>
                <c:pt idx="33">
                  <c:v>0.6875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A-4BE8-8AFA-652F5A0E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6136"/>
        <c:axId val="584466528"/>
      </c:barChart>
      <c:catAx>
        <c:axId val="584466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528"/>
        <c:crosses val="autoZero"/>
        <c:auto val="1"/>
        <c:lblAlgn val="ctr"/>
        <c:lblOffset val="100"/>
        <c:noMultiLvlLbl val="0"/>
      </c:catAx>
      <c:valAx>
        <c:axId val="58446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[db_nfl.xlsx]nfl_game_picks_pivot_2!PivotTable1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nfl_game_picks_pivot_2!$D$3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nfl_game_picks_pivot_2!$A$4:$C$39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nfl_game_picks_pivot_2!$D$4:$D$39</c:f>
              <c:numCache>
                <c:formatCode>General</c:formatCode>
                <c:ptCount val="36"/>
                <c:pt idx="0">
                  <c:v>2.3333333333333335</c:v>
                </c:pt>
                <c:pt idx="1">
                  <c:v>1.5666666666666667</c:v>
                </c:pt>
                <c:pt idx="2">
                  <c:v>1.21875</c:v>
                </c:pt>
                <c:pt idx="3">
                  <c:v>1.1875</c:v>
                </c:pt>
                <c:pt idx="4">
                  <c:v>2.4</c:v>
                </c:pt>
                <c:pt idx="5">
                  <c:v>2.7666666666666666</c:v>
                </c:pt>
                <c:pt idx="6">
                  <c:v>1.71875</c:v>
                </c:pt>
                <c:pt idx="7">
                  <c:v>2.15625</c:v>
                </c:pt>
                <c:pt idx="8">
                  <c:v>1.7857142857142858</c:v>
                </c:pt>
                <c:pt idx="9">
                  <c:v>1.5357142857142858</c:v>
                </c:pt>
                <c:pt idx="10">
                  <c:v>1.4090909090909092</c:v>
                </c:pt>
                <c:pt idx="11">
                  <c:v>1.9090909090909092</c:v>
                </c:pt>
                <c:pt idx="12">
                  <c:v>1.1000000000000001</c:v>
                </c:pt>
                <c:pt idx="13">
                  <c:v>1.3666666666666667</c:v>
                </c:pt>
                <c:pt idx="14">
                  <c:v>1.4230769230769231</c:v>
                </c:pt>
                <c:pt idx="15">
                  <c:v>1.7307692307692308</c:v>
                </c:pt>
                <c:pt idx="16">
                  <c:v>1.5769230769230769</c:v>
                </c:pt>
                <c:pt idx="17">
                  <c:v>1.8461538461538463</c:v>
                </c:pt>
                <c:pt idx="18">
                  <c:v>1.6071428571428572</c:v>
                </c:pt>
                <c:pt idx="19">
                  <c:v>1.4285714285714286</c:v>
                </c:pt>
                <c:pt idx="20">
                  <c:v>1.5</c:v>
                </c:pt>
                <c:pt idx="21">
                  <c:v>1.5357142857142858</c:v>
                </c:pt>
                <c:pt idx="22">
                  <c:v>1.9375</c:v>
                </c:pt>
                <c:pt idx="23">
                  <c:v>2.03125</c:v>
                </c:pt>
                <c:pt idx="24">
                  <c:v>1.65625</c:v>
                </c:pt>
                <c:pt idx="25">
                  <c:v>1.34375</c:v>
                </c:pt>
                <c:pt idx="26">
                  <c:v>1.71875</c:v>
                </c:pt>
                <c:pt idx="27">
                  <c:v>1.53125</c:v>
                </c:pt>
                <c:pt idx="28">
                  <c:v>1.53125</c:v>
                </c:pt>
                <c:pt idx="29">
                  <c:v>1.90625</c:v>
                </c:pt>
                <c:pt idx="30">
                  <c:v>1.84375</c:v>
                </c:pt>
                <c:pt idx="31">
                  <c:v>2.15625</c:v>
                </c:pt>
                <c:pt idx="32">
                  <c:v>3.125</c:v>
                </c:pt>
                <c:pt idx="33">
                  <c:v>3.625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570-B287-99C2116E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8880"/>
        <c:axId val="584469272"/>
      </c:barChart>
      <c:catAx>
        <c:axId val="584468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9272"/>
        <c:crosses val="autoZero"/>
        <c:auto val="1"/>
        <c:lblAlgn val="ctr"/>
        <c:lblOffset val="100"/>
        <c:noMultiLvlLbl val="0"/>
      </c:catAx>
      <c:valAx>
        <c:axId val="58446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90486</xdr:rowOff>
    </xdr:from>
    <xdr:to>
      <xdr:col>11</xdr:col>
      <xdr:colOff>476250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185737</xdr:colOff>
      <xdr:row>1</xdr:row>
      <xdr:rowOff>190499</xdr:rowOff>
    </xdr:from>
    <xdr:to>
      <xdr:col>8</xdr:col>
      <xdr:colOff>466725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366712</xdr:colOff>
      <xdr:row>1</xdr:row>
      <xdr:rowOff>171450</xdr:rowOff>
    </xdr:from>
    <xdr:to>
      <xdr:col>11</xdr:col>
      <xdr:colOff>438150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0.832681481479" createdVersion="5" refreshedVersion="5" minRefreshableVersion="3" recordCount="3234" xr:uid="{00000000-000A-0000-FFFF-FFFF00000000}">
  <cacheSource type="worksheet">
    <worksheetSource name="nfl_game_picks_with_header"/>
  </cacheSource>
  <cacheFields count="23">
    <cacheField name="id" numFmtId="0">
      <sharedItems containsSemiMixedTypes="0" containsString="0" containsNumber="1" containsInteger="1" minValue="1" maxValue="3218"/>
    </cacheField>
    <cacheField name="game_results_id" numFmtId="0">
      <sharedItems containsSemiMixedTypes="0" containsString="0" containsNumber="1" containsInteger="1" minValue="1" maxValue="1595"/>
    </cacheField>
    <cacheField name="game_results_name" numFmtId="0">
      <sharedItems/>
    </cacheField>
    <cacheField name="line_home_open" numFmtId="0">
      <sharedItems containsMixedTypes="1" containsNumber="1" minValue="-16.5" maxValue="14"/>
    </cacheField>
    <cacheField name="line_home_close" numFmtId="0">
      <sharedItems containsMixedTypes="1" containsNumber="1" minValue="-27.5" maxValue="16.5"/>
    </cacheField>
    <cacheField name="pts_home" numFmtId="0">
      <sharedItems containsMixedTypes="1" containsNumber="1" containsInteger="1" minValue="0" maxValue="59"/>
    </cacheField>
    <cacheField name="pts_away" numFmtId="0">
      <sharedItems containsMixedTypes="1" containsNumber="1" containsInteger="1" minValue="0" maxValue="56"/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wk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time_period" numFmtId="0">
      <sharedItems/>
    </cacheField>
    <cacheField name="tm_winner_spread" numFmtId="0">
      <sharedItems/>
    </cacheField>
    <cacheField name="tm_winner_straight" numFmtId="0">
      <sharedItems/>
    </cacheField>
    <cacheField name="line_home_change" numFmtId="0">
      <sharedItems containsMixedTypes="1" containsNumber="1" minValue="-8.5" maxValue="26"/>
    </cacheField>
    <cacheField name="person" numFmtId="0">
      <sharedItems count="3">
        <s v="a"/>
        <s v="t"/>
        <s v="k"/>
      </sharedItems>
    </cacheField>
    <cacheField name="line_home_pick" numFmtId="0">
      <sharedItems containsString="0" containsBlank="1" containsNumber="1" minValue="-28" maxValue="17.5"/>
    </cacheField>
    <cacheField name="line_home_pick_diff" numFmtId="0">
      <sharedItems containsMixedTypes="1" containsNumber="1" minValue="0" maxValue="17"/>
    </cacheField>
    <cacheField name="tm_away_pts_pick" numFmtId="0">
      <sharedItems containsString="0" containsBlank="1" containsNumber="1" containsInteger="1" minValue="10" maxValue="26"/>
    </cacheField>
    <cacheField name="tm_home_pts_pick" numFmtId="0">
      <sharedItems containsString="0" containsBlank="1" containsNumber="1" containsInteger="1" minValue="14" maxValue="31"/>
    </cacheField>
    <cacheField name="tm_pick_spread" numFmtId="0">
      <sharedItems containsBlank="1"/>
    </cacheField>
    <cacheField name="confidence_spread" numFmtId="0">
      <sharedItems containsString="0" containsBlank="1" containsNumber="1" minValue="0.51" maxValue="16"/>
    </cacheField>
    <cacheField name="pick_result_spread" numFmtId="0">
      <sharedItems containsString="0" containsBlank="1" containsNumber="1" containsInteger="1" minValue="0" maxValue="1"/>
    </cacheField>
    <cacheField name="tm_pick_straight" numFmtId="0">
      <sharedItems containsBlank="1"/>
    </cacheField>
    <cacheField name="pick_result_straight" numFmtId="0">
      <sharedItems containsBlank="1"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1.536271180557" createdVersion="5" refreshedVersion="5" minRefreshableVersion="3" recordCount="480" xr:uid="{00000000-000A-0000-FFFF-FFFF01000000}">
  <cacheSource type="worksheet">
    <worksheetSource name="nfl_win_total_picks_with_header"/>
  </cacheSource>
  <cacheFields count="11">
    <cacheField name="id" numFmtId="0">
      <sharedItems containsSemiMixedTypes="0" containsString="0" containsNumber="1" containsInteger="1" minValue="1" maxValue="480"/>
    </cacheField>
    <cacheField name="win_total_results_id" numFmtId="0">
      <sharedItems containsSemiMixedTypes="0" containsString="0" containsNumber="1" containsInteger="1" minValue="1" maxValue="192"/>
    </cacheField>
    <cacheField name="win_total_results_name" numFmtId="0">
      <sharedItems count="192">
        <s v="2012_ARI"/>
        <s v="2012_ATL"/>
        <s v="2012_BAL"/>
        <s v="2012_BUF"/>
        <s v="2012_CAR"/>
        <s v="2012_CHI"/>
        <s v="2012_CIN"/>
        <s v="2012_CLE"/>
        <s v="2012_DAL"/>
        <s v="2012_DEN"/>
        <s v="2012_DET"/>
        <s v="2012_GBY"/>
        <s v="2012_HOU"/>
        <s v="2012_IND"/>
        <s v="2012_JAX"/>
        <s v="2012_KCY"/>
        <s v="2012_MIA"/>
        <s v="2012_MIN"/>
        <s v="2012_NWE"/>
        <s v="2012_NOR"/>
        <s v="2012_NYG"/>
        <s v="2012_NYJ"/>
        <s v="2012_OAK"/>
        <s v="2012_PHI"/>
        <s v="2012_PIT"/>
        <s v="2012_SD"/>
        <s v="2012_SEA"/>
        <s v="2012_SFO"/>
        <s v="2012_STL"/>
        <s v="2012_TBY"/>
        <s v="2012_TEN"/>
        <s v="2012_WAS"/>
        <s v="2013_ARI"/>
        <s v="2013_ATL"/>
        <s v="2013_BAL"/>
        <s v="2013_BUF"/>
        <s v="2013_CAR"/>
        <s v="2013_CHI"/>
        <s v="2013_CIN"/>
        <s v="2013_CLE"/>
        <s v="2013_DAL"/>
        <s v="2013_DEN"/>
        <s v="2013_DET"/>
        <s v="2013_GBY"/>
        <s v="2013_HOU"/>
        <s v="2013_IND"/>
        <s v="2013_JAX"/>
        <s v="2013_KCY"/>
        <s v="2013_MIA"/>
        <s v="2013_MIN"/>
        <s v="2013_NWE"/>
        <s v="2013_NOR"/>
        <s v="2013_NYG"/>
        <s v="2013_NYJ"/>
        <s v="2013_OAK"/>
        <s v="2013_PHI"/>
        <s v="2013_PIT"/>
        <s v="2013_SD"/>
        <s v="2013_SEA"/>
        <s v="2013_SFO"/>
        <s v="2013_STL"/>
        <s v="2013_TBY"/>
        <s v="2013_TEN"/>
        <s v="2013_WAS"/>
        <s v="2014_ARI"/>
        <s v="2014_ATL"/>
        <s v="2014_BAL"/>
        <s v="2014_BUF"/>
        <s v="2014_CAR"/>
        <s v="2014_CHI"/>
        <s v="2014_CIN"/>
        <s v="2014_CLE"/>
        <s v="2014_DAL"/>
        <s v="2014_DEN"/>
        <s v="2014_DET"/>
        <s v="2014_GBY"/>
        <s v="2014_HOU"/>
        <s v="2014_IND"/>
        <s v="2014_JAX"/>
        <s v="2014_KCY"/>
        <s v="2014_MIA"/>
        <s v="2014_MIN"/>
        <s v="2014_NWE"/>
        <s v="2014_NOR"/>
        <s v="2014_NYG"/>
        <s v="2014_NYJ"/>
        <s v="2014_OAK"/>
        <s v="2014_PHI"/>
        <s v="2014_PIT"/>
        <s v="2014_SD"/>
        <s v="2014_SEA"/>
        <s v="2014_SFO"/>
        <s v="2014_STL"/>
        <s v="2014_TBY"/>
        <s v="2014_TEN"/>
        <s v="2014_WAS"/>
        <s v="2015_ARI"/>
        <s v="2015_ATL"/>
        <s v="2015_BAL"/>
        <s v="2015_BUF"/>
        <s v="2015_CAR"/>
        <s v="2015_CHI"/>
        <s v="2015_CIN"/>
        <s v="2015_CLE"/>
        <s v="2015_DAL"/>
        <s v="2015_DEN"/>
        <s v="2015_DET"/>
        <s v="2015_GBY"/>
        <s v="2015_HOU"/>
        <s v="2015_IND"/>
        <s v="2015_JAX"/>
        <s v="2015_KCY"/>
        <s v="2015_MIA"/>
        <s v="2015_MIN"/>
        <s v="2015_NWE"/>
        <s v="2015_NOR"/>
        <s v="2015_NYG"/>
        <s v="2015_NYJ"/>
        <s v="2015_OAK"/>
        <s v="2015_PHI"/>
        <s v="2015_PIT"/>
        <s v="2015_SD"/>
        <s v="2015_SEA"/>
        <s v="2015_SFO"/>
        <s v="2015_STL"/>
        <s v="2015_TBY"/>
        <s v="2015_TEN"/>
        <s v="2015_WAS"/>
        <s v="2016_ARI"/>
        <s v="2016_ATL"/>
        <s v="2016_BAL"/>
        <s v="2016_BUF"/>
        <s v="2016_CAR"/>
        <s v="2016_CHI"/>
        <s v="2016_CIN"/>
        <s v="2016_CLE"/>
        <s v="2016_DAL"/>
        <s v="2016_DEN"/>
        <s v="2016_DET"/>
        <s v="2016_GBY"/>
        <s v="2016_HOU"/>
        <s v="2016_IND"/>
        <s v="2016_JAX"/>
        <s v="2016_KCY"/>
        <s v="2016_MIA"/>
        <s v="2016_MIN"/>
        <s v="2016_NWE"/>
        <s v="2016_NOR"/>
        <s v="2016_NYG"/>
        <s v="2016_NYJ"/>
        <s v="2016_OAK"/>
        <s v="2016_PHI"/>
        <s v="2016_PIT"/>
        <s v="2016_SD"/>
        <s v="2016_SEA"/>
        <s v="2016_SFO"/>
        <s v="2016_STL"/>
        <s v="2016_TBY"/>
        <s v="2016_TEN"/>
        <s v="2016_WAS"/>
        <s v="2017_ARI"/>
        <s v="2017_ATL"/>
        <s v="2017_BAL"/>
        <s v="2017_BUF"/>
        <s v="2017_CAR"/>
        <s v="2017_CHI"/>
        <s v="2017_CIN"/>
        <s v="2017_CLE"/>
        <s v="2017_DAL"/>
        <s v="2017_DEN"/>
        <s v="2017_DET"/>
        <s v="2017_GBY"/>
        <s v="2017_HOU"/>
        <s v="2017_IND"/>
        <s v="2017_JAX"/>
        <s v="2017_KCY"/>
        <s v="2017_MIA"/>
        <s v="2017_MIN"/>
        <s v="2017_NWE"/>
        <s v="2017_NOR"/>
        <s v="2017_NYG"/>
        <s v="2017_NYJ"/>
        <s v="2017_OAK"/>
        <s v="2017_PHI"/>
        <s v="2017_PIT"/>
        <s v="2017_LAC"/>
        <s v="2017_SEA"/>
        <s v="2017_SFO"/>
        <s v="2017_LAR"/>
        <s v="2017_TBY"/>
        <s v="2017_TEN"/>
        <s v="2017_WAS"/>
      </sharedItems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person" numFmtId="0">
      <sharedItems count="4">
        <s v="a"/>
        <s v="t"/>
        <s v="k"/>
        <s v="t2"/>
      </sharedItems>
    </cacheField>
    <cacheField name="w_sportsbook" numFmtId="0">
      <sharedItems containsSemiMixedTypes="0" containsString="0" containsNumber="1" minValue="4.5" maxValue="12.5"/>
    </cacheField>
    <cacheField name="w_pick" numFmtId="0">
      <sharedItems containsSemiMixedTypes="0" containsString="0" containsNumber="1" containsInteger="1" minValue="2" maxValue="14"/>
    </cacheField>
    <cacheField name="pick" numFmtId="0">
      <sharedItems/>
    </cacheField>
    <cacheField name="confidence" numFmtId="0">
      <sharedItems containsBlank="1" containsMixedTypes="1" containsNumber="1" containsInteger="1" minValue="1" maxValue="32"/>
    </cacheField>
    <cacheField name="result" numFmtId="0">
      <sharedItems/>
    </cacheField>
    <cacheField name="pick_resul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4">
  <r>
    <n v="1"/>
    <n v="1"/>
    <s v="2012_01_DAL@NYG"/>
    <s v=""/>
    <n v="-3.5"/>
    <n v="17"/>
    <n v="24"/>
    <x v="0"/>
    <x v="0"/>
    <s v="rs"/>
    <s v="DAL"/>
    <s v="DAL"/>
    <s v=""/>
    <x v="0"/>
    <n v="-5"/>
    <s v=""/>
    <m/>
    <m/>
    <s v="DAL"/>
    <m/>
    <n v="1"/>
    <m/>
    <s v=""/>
  </r>
  <r>
    <n v="2"/>
    <n v="1"/>
    <s v="2012_01_DAL@NYG"/>
    <s v=""/>
    <n v="-3.5"/>
    <n v="17"/>
    <n v="24"/>
    <x v="0"/>
    <x v="0"/>
    <s v="rs"/>
    <s v="DAL"/>
    <s v="DAL"/>
    <s v=""/>
    <x v="1"/>
    <n v="-4"/>
    <s v=""/>
    <m/>
    <m/>
    <s v="NYG"/>
    <m/>
    <n v="0"/>
    <m/>
    <s v=""/>
  </r>
  <r>
    <n v="3"/>
    <n v="2"/>
    <s v="2012_01_IND@CHI"/>
    <s v=""/>
    <n v="-9.5"/>
    <n v="41"/>
    <n v="21"/>
    <x v="0"/>
    <x v="0"/>
    <s v="rs"/>
    <s v="CHI"/>
    <s v="CHI"/>
    <s v=""/>
    <x v="0"/>
    <n v="-11"/>
    <s v=""/>
    <m/>
    <m/>
    <s v="IND"/>
    <m/>
    <n v="0"/>
    <m/>
    <s v=""/>
  </r>
  <r>
    <n v="4"/>
    <n v="2"/>
    <s v="2012_01_IND@CHI"/>
    <s v=""/>
    <n v="-9.5"/>
    <n v="41"/>
    <n v="21"/>
    <x v="0"/>
    <x v="0"/>
    <s v="rs"/>
    <s v="CHI"/>
    <s v="CHI"/>
    <s v=""/>
    <x v="1"/>
    <n v="-10.5"/>
    <s v=""/>
    <m/>
    <m/>
    <s v="CHI"/>
    <m/>
    <n v="1"/>
    <m/>
    <s v=""/>
  </r>
  <r>
    <n v="5"/>
    <n v="3"/>
    <s v="2012_01_JAX@MIN"/>
    <s v=""/>
    <n v="-3.5"/>
    <n v="26"/>
    <n v="23"/>
    <x v="0"/>
    <x v="0"/>
    <s v="rs"/>
    <s v="JAX"/>
    <s v="MIN"/>
    <s v=""/>
    <x v="0"/>
    <n v="-5"/>
    <s v=""/>
    <m/>
    <m/>
    <s v="JAX"/>
    <m/>
    <n v="1"/>
    <m/>
    <s v=""/>
  </r>
  <r>
    <n v="6"/>
    <n v="3"/>
    <s v="2012_01_JAX@MIN"/>
    <s v=""/>
    <n v="-3.5"/>
    <n v="26"/>
    <n v="23"/>
    <x v="0"/>
    <x v="0"/>
    <s v="rs"/>
    <s v="JAX"/>
    <s v="MIN"/>
    <s v=""/>
    <x v="1"/>
    <n v="-3"/>
    <s v=""/>
    <m/>
    <m/>
    <s v="JAX"/>
    <m/>
    <n v="1"/>
    <m/>
    <s v=""/>
  </r>
  <r>
    <n v="7"/>
    <n v="4"/>
    <s v="2012_01_BUF@NYJ"/>
    <s v=""/>
    <n v="-3"/>
    <n v="48"/>
    <n v="28"/>
    <x v="0"/>
    <x v="0"/>
    <s v="rs"/>
    <s v="NYJ"/>
    <s v="NYJ"/>
    <s v=""/>
    <x v="0"/>
    <n v="-6"/>
    <s v=""/>
    <m/>
    <m/>
    <s v="NYJ"/>
    <m/>
    <n v="1"/>
    <m/>
    <s v=""/>
  </r>
  <r>
    <n v="8"/>
    <n v="4"/>
    <s v="2012_01_BUF@NYJ"/>
    <s v=""/>
    <n v="-3"/>
    <n v="48"/>
    <n v="28"/>
    <x v="0"/>
    <x v="0"/>
    <s v="rs"/>
    <s v="NYJ"/>
    <s v="NYJ"/>
    <s v=""/>
    <x v="1"/>
    <n v="-3.5"/>
    <s v=""/>
    <m/>
    <m/>
    <s v="BUF"/>
    <m/>
    <n v="0"/>
    <m/>
    <s v=""/>
  </r>
  <r>
    <n v="9"/>
    <n v="5"/>
    <s v="2012_01_MIA@HOU"/>
    <s v=""/>
    <n v="-12.5"/>
    <n v="30"/>
    <n v="10"/>
    <x v="0"/>
    <x v="0"/>
    <s v="rs"/>
    <s v="HOU"/>
    <s v="HOU"/>
    <s v=""/>
    <x v="0"/>
    <n v="-12.5"/>
    <s v=""/>
    <m/>
    <m/>
    <s v="HOU"/>
    <m/>
    <n v="1"/>
    <m/>
    <s v=""/>
  </r>
  <r>
    <n v="10"/>
    <n v="5"/>
    <s v="2012_01_MIA@HOU"/>
    <s v=""/>
    <n v="-12.5"/>
    <n v="30"/>
    <n v="10"/>
    <x v="0"/>
    <x v="0"/>
    <s v="rs"/>
    <s v="HOU"/>
    <s v="HOU"/>
    <s v=""/>
    <x v="1"/>
    <n v="-9.5"/>
    <s v=""/>
    <m/>
    <m/>
    <s v="MIA"/>
    <m/>
    <n v="0"/>
    <m/>
    <s v=""/>
  </r>
  <r>
    <n v="11"/>
    <n v="6"/>
    <s v="2012_01_NWE@TEN"/>
    <s v=""/>
    <n v="5.5"/>
    <n v="13"/>
    <n v="34"/>
    <x v="0"/>
    <x v="0"/>
    <s v="rs"/>
    <s v="NWE"/>
    <s v="NWE"/>
    <s v=""/>
    <x v="0"/>
    <n v="12"/>
    <s v=""/>
    <m/>
    <m/>
    <s v="NWE"/>
    <m/>
    <n v="1"/>
    <m/>
    <s v=""/>
  </r>
  <r>
    <n v="12"/>
    <n v="6"/>
    <s v="2012_01_NWE@TEN"/>
    <s v=""/>
    <n v="5.5"/>
    <n v="13"/>
    <n v="34"/>
    <x v="0"/>
    <x v="0"/>
    <s v="rs"/>
    <s v="NWE"/>
    <s v="NWE"/>
    <s v=""/>
    <x v="1"/>
    <n v="13"/>
    <s v=""/>
    <m/>
    <m/>
    <s v="NWE"/>
    <m/>
    <n v="1"/>
    <m/>
    <s v=""/>
  </r>
  <r>
    <n v="13"/>
    <n v="7"/>
    <s v="2012_01_STL@DET"/>
    <s v=""/>
    <n v="-7"/>
    <n v="27"/>
    <n v="23"/>
    <x v="0"/>
    <x v="0"/>
    <s v="rs"/>
    <s v="STL"/>
    <s v="DET"/>
    <s v=""/>
    <x v="0"/>
    <n v="-8.5"/>
    <s v=""/>
    <m/>
    <m/>
    <s v="STL"/>
    <m/>
    <n v="1"/>
    <m/>
    <s v=""/>
  </r>
  <r>
    <n v="14"/>
    <n v="7"/>
    <s v="2012_01_STL@DET"/>
    <s v=""/>
    <n v="-7"/>
    <n v="27"/>
    <n v="23"/>
    <x v="0"/>
    <x v="0"/>
    <s v="rs"/>
    <s v="STL"/>
    <s v="DET"/>
    <s v=""/>
    <x v="1"/>
    <n v="-10.5"/>
    <s v=""/>
    <m/>
    <m/>
    <s v="DET"/>
    <m/>
    <n v="0"/>
    <m/>
    <s v=""/>
  </r>
  <r>
    <n v="15"/>
    <n v="8"/>
    <s v="2012_01_WAS@NOR"/>
    <s v=""/>
    <n v="-7"/>
    <n v="32"/>
    <n v="40"/>
    <x v="0"/>
    <x v="0"/>
    <s v="rs"/>
    <s v="WAS"/>
    <s v="WAS"/>
    <s v=""/>
    <x v="0"/>
    <n v="-7"/>
    <s v=""/>
    <m/>
    <m/>
    <s v="NOR"/>
    <m/>
    <n v="0"/>
    <m/>
    <s v=""/>
  </r>
  <r>
    <n v="16"/>
    <n v="8"/>
    <s v="2012_01_WAS@NOR"/>
    <s v=""/>
    <n v="-7"/>
    <n v="32"/>
    <n v="40"/>
    <x v="0"/>
    <x v="0"/>
    <s v="rs"/>
    <s v="WAS"/>
    <s v="WAS"/>
    <s v=""/>
    <x v="1"/>
    <n v="-7"/>
    <s v=""/>
    <m/>
    <m/>
    <s v="NOR"/>
    <m/>
    <n v="0"/>
    <m/>
    <s v=""/>
  </r>
  <r>
    <n v="17"/>
    <n v="9"/>
    <s v="2012_01_PHI@CLE"/>
    <s v=""/>
    <n v="8.5"/>
    <n v="16"/>
    <n v="17"/>
    <x v="0"/>
    <x v="0"/>
    <s v="rs"/>
    <s v="CLE"/>
    <s v="PHI"/>
    <s v=""/>
    <x v="0"/>
    <n v="7.5"/>
    <s v=""/>
    <m/>
    <m/>
    <s v="PHI"/>
    <m/>
    <n v="0"/>
    <m/>
    <s v=""/>
  </r>
  <r>
    <n v="18"/>
    <n v="9"/>
    <s v="2012_01_PHI@CLE"/>
    <s v=""/>
    <n v="8.5"/>
    <n v="16"/>
    <n v="17"/>
    <x v="0"/>
    <x v="0"/>
    <s v="rs"/>
    <s v="CLE"/>
    <s v="PHI"/>
    <s v=""/>
    <x v="1"/>
    <n v="7"/>
    <s v=""/>
    <m/>
    <m/>
    <s v="CLE"/>
    <m/>
    <n v="1"/>
    <m/>
    <s v=""/>
  </r>
  <r>
    <n v="19"/>
    <n v="10"/>
    <s v="2012_01_ATL@KCY"/>
    <s v=""/>
    <n v="3"/>
    <n v="24"/>
    <n v="40"/>
    <x v="0"/>
    <x v="0"/>
    <s v="rs"/>
    <s v="ATL"/>
    <s v="ATL"/>
    <s v=""/>
    <x v="0"/>
    <n v="4.5"/>
    <s v=""/>
    <m/>
    <m/>
    <s v="ATL"/>
    <m/>
    <n v="1"/>
    <m/>
    <s v=""/>
  </r>
  <r>
    <n v="20"/>
    <n v="10"/>
    <s v="2012_01_ATL@KCY"/>
    <s v=""/>
    <n v="3"/>
    <n v="24"/>
    <n v="40"/>
    <x v="0"/>
    <x v="0"/>
    <s v="rs"/>
    <s v="ATL"/>
    <s v="ATL"/>
    <s v=""/>
    <x v="1"/>
    <n v="3"/>
    <s v=""/>
    <m/>
    <m/>
    <s v="ATL"/>
    <m/>
    <n v="1"/>
    <m/>
    <s v=""/>
  </r>
  <r>
    <n v="21"/>
    <n v="11"/>
    <s v="2012_01_SFO@GBY"/>
    <s v=""/>
    <n v="-5"/>
    <n v="22"/>
    <n v="30"/>
    <x v="0"/>
    <x v="0"/>
    <s v="rs"/>
    <s v="SFO"/>
    <s v="SFO"/>
    <s v=""/>
    <x v="0"/>
    <n v="-4"/>
    <s v=""/>
    <m/>
    <m/>
    <s v="SFO"/>
    <m/>
    <n v="1"/>
    <m/>
    <s v=""/>
  </r>
  <r>
    <n v="22"/>
    <n v="11"/>
    <s v="2012_01_SFO@GBY"/>
    <s v=""/>
    <n v="-5"/>
    <n v="22"/>
    <n v="30"/>
    <x v="0"/>
    <x v="0"/>
    <s v="rs"/>
    <s v="SFO"/>
    <s v="SFO"/>
    <s v=""/>
    <x v="1"/>
    <n v="-4.5"/>
    <s v=""/>
    <m/>
    <m/>
    <s v="SFO"/>
    <m/>
    <n v="1"/>
    <m/>
    <s v=""/>
  </r>
  <r>
    <n v="23"/>
    <n v="12"/>
    <s v="2012_01_SEA@ARI"/>
    <s v=""/>
    <n v="2.5"/>
    <n v="20"/>
    <n v="16"/>
    <x v="0"/>
    <x v="0"/>
    <s v="rs"/>
    <s v="ARI"/>
    <s v="ARI"/>
    <s v=""/>
    <x v="0"/>
    <n v="-3"/>
    <s v=""/>
    <m/>
    <m/>
    <s v="SEA"/>
    <m/>
    <n v="0"/>
    <m/>
    <s v=""/>
  </r>
  <r>
    <n v="24"/>
    <n v="12"/>
    <s v="2012_01_SEA@ARI"/>
    <s v=""/>
    <n v="2.5"/>
    <n v="20"/>
    <n v="16"/>
    <x v="0"/>
    <x v="0"/>
    <s v="rs"/>
    <s v="ARI"/>
    <s v="ARI"/>
    <s v=""/>
    <x v="1"/>
    <n v="-2.5"/>
    <s v=""/>
    <m/>
    <m/>
    <s v="SEA"/>
    <m/>
    <n v="0"/>
    <m/>
    <s v=""/>
  </r>
  <r>
    <n v="25"/>
    <n v="13"/>
    <s v="2012_01_CAR@TBY"/>
    <s v=""/>
    <n v="2.5"/>
    <n v="16"/>
    <n v="10"/>
    <x v="0"/>
    <x v="0"/>
    <s v="rs"/>
    <s v="TBY"/>
    <s v="TBY"/>
    <s v=""/>
    <x v="0"/>
    <n v="2.5"/>
    <s v=""/>
    <m/>
    <m/>
    <s v="TBY"/>
    <m/>
    <n v="1"/>
    <m/>
    <s v=""/>
  </r>
  <r>
    <n v="26"/>
    <n v="13"/>
    <s v="2012_01_CAR@TBY"/>
    <s v=""/>
    <n v="2.5"/>
    <n v="16"/>
    <n v="10"/>
    <x v="0"/>
    <x v="0"/>
    <s v="rs"/>
    <s v="TBY"/>
    <s v="TBY"/>
    <s v=""/>
    <x v="1"/>
    <n v="3"/>
    <s v=""/>
    <m/>
    <m/>
    <s v="TBY"/>
    <m/>
    <n v="1"/>
    <m/>
    <s v=""/>
  </r>
  <r>
    <n v="27"/>
    <n v="14"/>
    <s v="2012_01_PIT@DEN"/>
    <s v=""/>
    <n v="-1.5"/>
    <n v="31"/>
    <n v="19"/>
    <x v="0"/>
    <x v="0"/>
    <s v="rs"/>
    <s v="DEN"/>
    <s v="DEN"/>
    <s v=""/>
    <x v="0"/>
    <n v="-3.5"/>
    <s v=""/>
    <m/>
    <m/>
    <s v="DEN"/>
    <m/>
    <n v="1"/>
    <m/>
    <s v=""/>
  </r>
  <r>
    <n v="28"/>
    <n v="14"/>
    <s v="2012_01_PIT@DEN"/>
    <s v=""/>
    <n v="-1.5"/>
    <n v="31"/>
    <n v="19"/>
    <x v="0"/>
    <x v="0"/>
    <s v="rs"/>
    <s v="DEN"/>
    <s v="DEN"/>
    <s v=""/>
    <x v="1"/>
    <n v="-2"/>
    <s v=""/>
    <m/>
    <m/>
    <s v="DEN"/>
    <m/>
    <n v="1"/>
    <m/>
    <s v=""/>
  </r>
  <r>
    <n v="29"/>
    <n v="15"/>
    <s v="2012_01_CIN@BAL"/>
    <s v=""/>
    <n v="-6"/>
    <n v="44"/>
    <n v="13"/>
    <x v="0"/>
    <x v="0"/>
    <s v="rs"/>
    <s v="BAL"/>
    <s v="BAL"/>
    <s v=""/>
    <x v="0"/>
    <n v="-7.5"/>
    <s v=""/>
    <m/>
    <m/>
    <s v="BAL"/>
    <m/>
    <n v="1"/>
    <m/>
    <s v=""/>
  </r>
  <r>
    <n v="30"/>
    <n v="15"/>
    <s v="2012_01_CIN@BAL"/>
    <s v=""/>
    <n v="-6"/>
    <n v="44"/>
    <n v="13"/>
    <x v="0"/>
    <x v="0"/>
    <s v="rs"/>
    <s v="BAL"/>
    <s v="BAL"/>
    <s v=""/>
    <x v="1"/>
    <n v="-6"/>
    <s v=""/>
    <m/>
    <m/>
    <s v="CIN"/>
    <m/>
    <n v="0"/>
    <m/>
    <s v=""/>
  </r>
  <r>
    <n v="31"/>
    <n v="16"/>
    <s v="2012_01_SD@OAK"/>
    <s v=""/>
    <n v="1"/>
    <n v="14"/>
    <n v="22"/>
    <x v="0"/>
    <x v="0"/>
    <s v="rs"/>
    <s v="SD"/>
    <s v="SD"/>
    <s v=""/>
    <x v="0"/>
    <n v="2"/>
    <s v=""/>
    <m/>
    <m/>
    <s v="OAK"/>
    <m/>
    <n v="0"/>
    <m/>
    <s v=""/>
  </r>
  <r>
    <n v="32"/>
    <n v="16"/>
    <s v="2012_01_SD@OAK"/>
    <s v=""/>
    <n v="1"/>
    <n v="14"/>
    <n v="22"/>
    <x v="0"/>
    <x v="0"/>
    <s v="rs"/>
    <s v="SD"/>
    <s v="SD"/>
    <s v=""/>
    <x v="1"/>
    <n v="3"/>
    <s v=""/>
    <m/>
    <m/>
    <s v="SD"/>
    <m/>
    <n v="1"/>
    <m/>
    <s v=""/>
  </r>
  <r>
    <n v="33"/>
    <n v="17"/>
    <s v="2012_02_CHI@GBY"/>
    <s v=""/>
    <n v="-5.5"/>
    <n v="23"/>
    <n v="10"/>
    <x v="0"/>
    <x v="1"/>
    <s v="rs"/>
    <s v="GBY"/>
    <s v="GBY"/>
    <s v=""/>
    <x v="0"/>
    <n v="-6"/>
    <s v=""/>
    <m/>
    <m/>
    <s v="CHI"/>
    <m/>
    <n v="0"/>
    <m/>
    <s v=""/>
  </r>
  <r>
    <n v="34"/>
    <n v="17"/>
    <s v="2012_02_CHI@GBY"/>
    <s v=""/>
    <n v="-5.5"/>
    <n v="23"/>
    <n v="10"/>
    <x v="0"/>
    <x v="1"/>
    <s v="rs"/>
    <s v="GBY"/>
    <s v="GBY"/>
    <s v=""/>
    <x v="1"/>
    <n v="-4"/>
    <s v=""/>
    <m/>
    <m/>
    <s v="CHI"/>
    <m/>
    <n v="0"/>
    <m/>
    <s v=""/>
  </r>
  <r>
    <n v="35"/>
    <n v="18"/>
    <s v="2012_02_TBY@NYG"/>
    <s v=""/>
    <n v="-7.5"/>
    <n v="41"/>
    <n v="34"/>
    <x v="0"/>
    <x v="1"/>
    <s v="rs"/>
    <s v="TBY"/>
    <s v="NYG"/>
    <s v=""/>
    <x v="0"/>
    <n v="-7"/>
    <s v=""/>
    <m/>
    <m/>
    <s v="TBY"/>
    <m/>
    <n v="1"/>
    <m/>
    <s v=""/>
  </r>
  <r>
    <n v="36"/>
    <n v="18"/>
    <s v="2012_02_TBY@NYG"/>
    <s v=""/>
    <n v="-7.5"/>
    <n v="41"/>
    <n v="34"/>
    <x v="0"/>
    <x v="1"/>
    <s v="rs"/>
    <s v="TBY"/>
    <s v="NYG"/>
    <s v=""/>
    <x v="1"/>
    <n v="-4"/>
    <s v=""/>
    <m/>
    <m/>
    <s v="TBY"/>
    <m/>
    <n v="1"/>
    <m/>
    <s v=""/>
  </r>
  <r>
    <n v="37"/>
    <n v="19"/>
    <s v="2012_02_NOR@CAR"/>
    <s v=""/>
    <n v="2.5"/>
    <n v="35"/>
    <n v="27"/>
    <x v="0"/>
    <x v="1"/>
    <s v="rs"/>
    <s v="CAR"/>
    <s v="CAR"/>
    <s v=""/>
    <x v="0"/>
    <n v="3"/>
    <s v=""/>
    <m/>
    <m/>
    <s v="NOR"/>
    <m/>
    <n v="0"/>
    <m/>
    <s v=""/>
  </r>
  <r>
    <n v="38"/>
    <n v="19"/>
    <s v="2012_02_NOR@CAR"/>
    <s v=""/>
    <n v="2.5"/>
    <n v="35"/>
    <n v="27"/>
    <x v="0"/>
    <x v="1"/>
    <s v="rs"/>
    <s v="CAR"/>
    <s v="CAR"/>
    <s v=""/>
    <x v="1"/>
    <n v="-1.5"/>
    <s v=""/>
    <m/>
    <m/>
    <s v="CAR"/>
    <m/>
    <n v="1"/>
    <m/>
    <s v=""/>
  </r>
  <r>
    <n v="39"/>
    <n v="20"/>
    <s v="2012_02_ARI@NWE"/>
    <s v=""/>
    <n v="-13.5"/>
    <n v="18"/>
    <n v="20"/>
    <x v="0"/>
    <x v="1"/>
    <s v="rs"/>
    <s v="ARI"/>
    <s v="ARI"/>
    <s v=""/>
    <x v="0"/>
    <n v="-12"/>
    <s v=""/>
    <m/>
    <m/>
    <s v="NWE"/>
    <m/>
    <n v="0"/>
    <m/>
    <s v=""/>
  </r>
  <r>
    <n v="40"/>
    <n v="20"/>
    <s v="2012_02_ARI@NWE"/>
    <s v=""/>
    <n v="-13.5"/>
    <n v="18"/>
    <n v="20"/>
    <x v="0"/>
    <x v="1"/>
    <s v="rs"/>
    <s v="ARI"/>
    <s v="ARI"/>
    <s v=""/>
    <x v="1"/>
    <n v="-13"/>
    <s v=""/>
    <m/>
    <m/>
    <s v="NWE"/>
    <m/>
    <n v="0"/>
    <m/>
    <s v=""/>
  </r>
  <r>
    <n v="41"/>
    <n v="21"/>
    <s v="2012_02_MIN@IND"/>
    <s v=""/>
    <n v="1.5"/>
    <n v="23"/>
    <n v="20"/>
    <x v="0"/>
    <x v="1"/>
    <s v="rs"/>
    <s v="IND"/>
    <s v="IND"/>
    <s v=""/>
    <x v="0"/>
    <n v="-2"/>
    <s v=""/>
    <m/>
    <m/>
    <s v="MIN"/>
    <m/>
    <n v="0"/>
    <m/>
    <s v=""/>
  </r>
  <r>
    <n v="42"/>
    <n v="21"/>
    <s v="2012_02_MIN@IND"/>
    <s v=""/>
    <n v="1.5"/>
    <n v="23"/>
    <n v="20"/>
    <x v="0"/>
    <x v="1"/>
    <s v="rs"/>
    <s v="IND"/>
    <s v="IND"/>
    <s v=""/>
    <x v="1"/>
    <n v="-3"/>
    <s v=""/>
    <m/>
    <m/>
    <s v="MIN"/>
    <m/>
    <n v="0"/>
    <m/>
    <s v=""/>
  </r>
  <r>
    <n v="43"/>
    <n v="22"/>
    <s v="2012_02_BAL@PHI"/>
    <s v=""/>
    <n v="-2.5"/>
    <n v="24"/>
    <n v="23"/>
    <x v="0"/>
    <x v="1"/>
    <s v="rs"/>
    <s v="BAL"/>
    <s v="PHI"/>
    <s v=""/>
    <x v="0"/>
    <n v="2.5"/>
    <s v=""/>
    <m/>
    <m/>
    <s v="BAL"/>
    <m/>
    <n v="1"/>
    <m/>
    <s v=""/>
  </r>
  <r>
    <n v="44"/>
    <n v="22"/>
    <s v="2012_02_BAL@PHI"/>
    <s v=""/>
    <n v="-2.5"/>
    <n v="24"/>
    <n v="23"/>
    <x v="0"/>
    <x v="1"/>
    <s v="rs"/>
    <s v="BAL"/>
    <s v="PHI"/>
    <s v=""/>
    <x v="1"/>
    <n v="3"/>
    <s v=""/>
    <m/>
    <m/>
    <s v="BAL"/>
    <m/>
    <n v="1"/>
    <m/>
    <s v=""/>
  </r>
  <r>
    <n v="45"/>
    <n v="23"/>
    <s v="2012_02_KCY@BUF"/>
    <s v=""/>
    <n v="-3.5"/>
    <n v="35"/>
    <n v="17"/>
    <x v="0"/>
    <x v="1"/>
    <s v="rs"/>
    <s v="BUF"/>
    <s v="BUF"/>
    <s v=""/>
    <x v="0"/>
    <n v="-3.5"/>
    <s v=""/>
    <m/>
    <m/>
    <s v="BUF"/>
    <m/>
    <n v="1"/>
    <m/>
    <s v=""/>
  </r>
  <r>
    <n v="46"/>
    <n v="23"/>
    <s v="2012_02_KCY@BUF"/>
    <s v=""/>
    <n v="-3.5"/>
    <n v="35"/>
    <n v="17"/>
    <x v="0"/>
    <x v="1"/>
    <s v="rs"/>
    <s v="BUF"/>
    <s v="BUF"/>
    <s v=""/>
    <x v="1"/>
    <n v="-3"/>
    <s v=""/>
    <m/>
    <m/>
    <s v="KCY"/>
    <m/>
    <n v="0"/>
    <m/>
    <s v=""/>
  </r>
  <r>
    <n v="47"/>
    <n v="24"/>
    <s v="2012_02_CLE@CIN"/>
    <s v=""/>
    <n v="-6.5"/>
    <n v="34"/>
    <n v="27"/>
    <x v="0"/>
    <x v="1"/>
    <s v="rs"/>
    <s v="CIN"/>
    <s v="CIN"/>
    <s v=""/>
    <x v="0"/>
    <n v="-7"/>
    <s v=""/>
    <m/>
    <m/>
    <s v="CIN"/>
    <m/>
    <n v="1"/>
    <m/>
    <s v=""/>
  </r>
  <r>
    <n v="48"/>
    <n v="24"/>
    <s v="2012_02_CLE@CIN"/>
    <s v=""/>
    <n v="-6.5"/>
    <n v="34"/>
    <n v="27"/>
    <x v="0"/>
    <x v="1"/>
    <s v="rs"/>
    <s v="CIN"/>
    <s v="CIN"/>
    <s v=""/>
    <x v="1"/>
    <n v="-6"/>
    <s v=""/>
    <m/>
    <m/>
    <s v="CIN"/>
    <m/>
    <n v="1"/>
    <m/>
    <s v=""/>
  </r>
  <r>
    <n v="49"/>
    <n v="25"/>
    <s v="2012_02_HOU@JAX"/>
    <s v=""/>
    <n v="7.5"/>
    <n v="7"/>
    <n v="27"/>
    <x v="0"/>
    <x v="1"/>
    <s v="rs"/>
    <s v="HOU"/>
    <s v="HOU"/>
    <s v=""/>
    <x v="0"/>
    <n v="8.5"/>
    <s v=""/>
    <m/>
    <m/>
    <s v="HOU"/>
    <m/>
    <n v="1"/>
    <m/>
    <s v=""/>
  </r>
  <r>
    <n v="50"/>
    <n v="25"/>
    <s v="2012_02_HOU@JAX"/>
    <s v=""/>
    <n v="7.5"/>
    <n v="7"/>
    <n v="27"/>
    <x v="0"/>
    <x v="1"/>
    <s v="rs"/>
    <s v="HOU"/>
    <s v="HOU"/>
    <s v=""/>
    <x v="1"/>
    <n v="7.5"/>
    <s v=""/>
    <m/>
    <m/>
    <s v="JAX"/>
    <m/>
    <n v="0"/>
    <m/>
    <s v=""/>
  </r>
  <r>
    <n v="51"/>
    <n v="26"/>
    <s v="2012_02_OAK@MIA"/>
    <s v=""/>
    <n v="2.5"/>
    <n v="35"/>
    <n v="13"/>
    <x v="0"/>
    <x v="1"/>
    <s v="rs"/>
    <s v="MIA"/>
    <s v="MIA"/>
    <s v=""/>
    <x v="0"/>
    <n v="-1"/>
    <s v=""/>
    <m/>
    <m/>
    <s v="OAK"/>
    <m/>
    <n v="0"/>
    <m/>
    <s v=""/>
  </r>
  <r>
    <n v="52"/>
    <n v="26"/>
    <s v="2012_02_OAK@MIA"/>
    <s v=""/>
    <n v="2.5"/>
    <n v="35"/>
    <n v="13"/>
    <x v="0"/>
    <x v="1"/>
    <s v="rs"/>
    <s v="MIA"/>
    <s v="MIA"/>
    <s v=""/>
    <x v="1"/>
    <n v="-1"/>
    <s v=""/>
    <m/>
    <m/>
    <s v="MIA"/>
    <m/>
    <n v="1"/>
    <m/>
    <s v=""/>
  </r>
  <r>
    <n v="53"/>
    <n v="27"/>
    <s v="2012_02_WAS@STL"/>
    <s v=""/>
    <n v="3.5"/>
    <n v="31"/>
    <n v="28"/>
    <x v="0"/>
    <x v="1"/>
    <s v="rs"/>
    <s v="STL"/>
    <s v="STL"/>
    <s v=""/>
    <x v="0"/>
    <n v="3"/>
    <s v=""/>
    <m/>
    <m/>
    <s v="STL"/>
    <m/>
    <n v="1"/>
    <m/>
    <s v=""/>
  </r>
  <r>
    <n v="54"/>
    <n v="27"/>
    <s v="2012_02_WAS@STL"/>
    <s v=""/>
    <n v="3.5"/>
    <n v="31"/>
    <n v="28"/>
    <x v="0"/>
    <x v="1"/>
    <s v="rs"/>
    <s v="STL"/>
    <s v="STL"/>
    <s v=""/>
    <x v="1"/>
    <n v="3.5"/>
    <s v=""/>
    <m/>
    <m/>
    <s v="STL"/>
    <m/>
    <n v="1"/>
    <m/>
    <s v=""/>
  </r>
  <r>
    <n v="55"/>
    <n v="28"/>
    <s v="2012_02_NYJ@PIT"/>
    <s v=""/>
    <n v="-6.5"/>
    <n v="27"/>
    <n v="10"/>
    <x v="0"/>
    <x v="1"/>
    <s v="rs"/>
    <s v="PIT"/>
    <s v="PIT"/>
    <s v=""/>
    <x v="0"/>
    <n v="-4"/>
    <s v=""/>
    <m/>
    <m/>
    <s v="NYJ"/>
    <m/>
    <n v="0"/>
    <m/>
    <s v=""/>
  </r>
  <r>
    <n v="56"/>
    <n v="28"/>
    <s v="2012_02_NYJ@PIT"/>
    <s v=""/>
    <n v="-6.5"/>
    <n v="27"/>
    <n v="10"/>
    <x v="0"/>
    <x v="1"/>
    <s v="rs"/>
    <s v="PIT"/>
    <s v="PIT"/>
    <s v=""/>
    <x v="1"/>
    <n v="-3"/>
    <s v=""/>
    <m/>
    <m/>
    <s v="NYJ"/>
    <m/>
    <n v="0"/>
    <m/>
    <s v=""/>
  </r>
  <r>
    <n v="57"/>
    <n v="29"/>
    <s v="2012_02_TEN@SD"/>
    <s v=""/>
    <n v="-6.5"/>
    <n v="38"/>
    <n v="10"/>
    <x v="0"/>
    <x v="1"/>
    <s v="rs"/>
    <s v="SD"/>
    <s v="SD"/>
    <s v=""/>
    <x v="0"/>
    <n v="-5.5"/>
    <s v=""/>
    <m/>
    <m/>
    <s v="TEN"/>
    <m/>
    <n v="0"/>
    <m/>
    <s v=""/>
  </r>
  <r>
    <n v="58"/>
    <n v="29"/>
    <s v="2012_02_TEN@SD"/>
    <s v=""/>
    <n v="-6.5"/>
    <n v="38"/>
    <n v="10"/>
    <x v="0"/>
    <x v="1"/>
    <s v="rs"/>
    <s v="SD"/>
    <s v="SD"/>
    <s v=""/>
    <x v="1"/>
    <n v="-4.5"/>
    <s v=""/>
    <m/>
    <m/>
    <s v="TEN"/>
    <m/>
    <n v="0"/>
    <m/>
    <s v=""/>
  </r>
  <r>
    <n v="59"/>
    <n v="30"/>
    <s v="2012_02_DAL@SEA"/>
    <s v=""/>
    <n v="3.5"/>
    <n v="27"/>
    <n v="7"/>
    <x v="0"/>
    <x v="1"/>
    <s v="rs"/>
    <s v="SEA"/>
    <s v="SEA"/>
    <s v=""/>
    <x v="0"/>
    <n v="4.5"/>
    <s v=""/>
    <m/>
    <m/>
    <s v="DAL"/>
    <m/>
    <n v="0"/>
    <m/>
    <s v=""/>
  </r>
  <r>
    <n v="60"/>
    <n v="30"/>
    <s v="2012_02_DAL@SEA"/>
    <s v=""/>
    <n v="3.5"/>
    <n v="27"/>
    <n v="7"/>
    <x v="0"/>
    <x v="1"/>
    <s v="rs"/>
    <s v="SEA"/>
    <s v="SEA"/>
    <s v=""/>
    <x v="1"/>
    <n v="4"/>
    <s v=""/>
    <m/>
    <m/>
    <s v="DAL"/>
    <m/>
    <n v="0"/>
    <m/>
    <s v=""/>
  </r>
  <r>
    <n v="61"/>
    <n v="31"/>
    <s v="2012_02_DET@SFO"/>
    <s v=""/>
    <n v="-6.5"/>
    <n v="27"/>
    <n v="19"/>
    <x v="0"/>
    <x v="1"/>
    <s v="rs"/>
    <s v="SFO"/>
    <s v="SFO"/>
    <s v=""/>
    <x v="0"/>
    <n v="-6"/>
    <s v=""/>
    <m/>
    <m/>
    <s v="SFO"/>
    <m/>
    <n v="1"/>
    <m/>
    <s v=""/>
  </r>
  <r>
    <n v="62"/>
    <n v="31"/>
    <s v="2012_02_DET@SFO"/>
    <s v=""/>
    <n v="-6.5"/>
    <n v="27"/>
    <n v="19"/>
    <x v="0"/>
    <x v="1"/>
    <s v="rs"/>
    <s v="SFO"/>
    <s v="SFO"/>
    <s v=""/>
    <x v="1"/>
    <n v="-8"/>
    <s v=""/>
    <m/>
    <m/>
    <s v="SFO"/>
    <m/>
    <n v="1"/>
    <m/>
    <s v=""/>
  </r>
  <r>
    <n v="63"/>
    <n v="32"/>
    <s v="2012_02_DEN@ATL"/>
    <s v=""/>
    <n v="-3.5"/>
    <n v="27"/>
    <n v="21"/>
    <x v="0"/>
    <x v="1"/>
    <s v="rs"/>
    <s v="ATL"/>
    <s v="ATL"/>
    <s v=""/>
    <x v="0"/>
    <n v="-2.5"/>
    <s v=""/>
    <m/>
    <m/>
    <s v="ATL"/>
    <m/>
    <n v="1"/>
    <m/>
    <s v=""/>
  </r>
  <r>
    <n v="64"/>
    <n v="32"/>
    <s v="2012_02_DEN@ATL"/>
    <s v=""/>
    <n v="-3.5"/>
    <n v="27"/>
    <n v="21"/>
    <x v="0"/>
    <x v="1"/>
    <s v="rs"/>
    <s v="ATL"/>
    <s v="ATL"/>
    <s v=""/>
    <x v="1"/>
    <n v="-3"/>
    <s v=""/>
    <m/>
    <m/>
    <s v="ATL"/>
    <m/>
    <n v="1"/>
    <m/>
    <s v=""/>
  </r>
  <r>
    <n v="65"/>
    <n v="33"/>
    <s v="2012_03_NYG@CAR"/>
    <s v=""/>
    <n v="1.5"/>
    <n v="7"/>
    <n v="36"/>
    <x v="0"/>
    <x v="2"/>
    <s v="rs"/>
    <s v="NYG"/>
    <s v="NYG"/>
    <s v=""/>
    <x v="0"/>
    <n v="3"/>
    <s v=""/>
    <m/>
    <m/>
    <s v="NYG"/>
    <m/>
    <n v="1"/>
    <m/>
    <s v=""/>
  </r>
  <r>
    <n v="66"/>
    <n v="33"/>
    <s v="2012_03_NYG@CAR"/>
    <s v=""/>
    <n v="1.5"/>
    <n v="7"/>
    <n v="36"/>
    <x v="0"/>
    <x v="2"/>
    <s v="rs"/>
    <s v="NYG"/>
    <s v="NYG"/>
    <s v=""/>
    <x v="1"/>
    <n v="2"/>
    <s v=""/>
    <m/>
    <m/>
    <s v="CAR"/>
    <m/>
    <n v="0"/>
    <m/>
    <s v=""/>
  </r>
  <r>
    <n v="67"/>
    <n v="34"/>
    <s v="2012_03_TBY@DAL"/>
    <s v=""/>
    <n v="-7.5"/>
    <n v="16"/>
    <n v="10"/>
    <x v="0"/>
    <x v="2"/>
    <s v="rs"/>
    <s v="TBY"/>
    <s v="DAL"/>
    <s v=""/>
    <x v="0"/>
    <n v="-5.5"/>
    <s v=""/>
    <m/>
    <m/>
    <s v="TBY"/>
    <m/>
    <n v="1"/>
    <m/>
    <s v=""/>
  </r>
  <r>
    <n v="68"/>
    <n v="34"/>
    <s v="2012_03_TBY@DAL"/>
    <s v=""/>
    <n v="-7.5"/>
    <n v="16"/>
    <n v="10"/>
    <x v="0"/>
    <x v="2"/>
    <s v="rs"/>
    <s v="TBY"/>
    <s v="DAL"/>
    <s v=""/>
    <x v="1"/>
    <n v="-3"/>
    <s v=""/>
    <m/>
    <m/>
    <s v="TBY"/>
    <m/>
    <n v="1"/>
    <m/>
    <s v=""/>
  </r>
  <r>
    <n v="69"/>
    <n v="35"/>
    <s v="2012_03_STL@CHI"/>
    <s v=""/>
    <n v="-7.5"/>
    <n v="23"/>
    <n v="6"/>
    <x v="0"/>
    <x v="2"/>
    <s v="rs"/>
    <s v="CHI"/>
    <s v="CHI"/>
    <s v=""/>
    <x v="0"/>
    <n v="-6.5"/>
    <s v=""/>
    <m/>
    <m/>
    <s v="CHI"/>
    <m/>
    <n v="1"/>
    <m/>
    <s v=""/>
  </r>
  <r>
    <n v="70"/>
    <n v="35"/>
    <s v="2012_03_STL@CHI"/>
    <s v=""/>
    <n v="-7.5"/>
    <n v="23"/>
    <n v="6"/>
    <x v="0"/>
    <x v="2"/>
    <s v="rs"/>
    <s v="CHI"/>
    <s v="CHI"/>
    <s v=""/>
    <x v="1"/>
    <n v="-6.5"/>
    <s v=""/>
    <m/>
    <m/>
    <s v="STL"/>
    <m/>
    <n v="0"/>
    <m/>
    <s v=""/>
  </r>
  <r>
    <n v="71"/>
    <n v="36"/>
    <s v="2012_03_SFO@MIN"/>
    <s v=""/>
    <n v="7.5"/>
    <n v="24"/>
    <n v="13"/>
    <x v="0"/>
    <x v="2"/>
    <s v="rs"/>
    <s v="MIN"/>
    <s v="MIN"/>
    <s v=""/>
    <x v="0"/>
    <n v="8.5"/>
    <s v=""/>
    <m/>
    <m/>
    <s v="SFO"/>
    <m/>
    <n v="0"/>
    <m/>
    <s v=""/>
  </r>
  <r>
    <n v="72"/>
    <n v="36"/>
    <s v="2012_03_SFO@MIN"/>
    <s v=""/>
    <n v="7.5"/>
    <n v="24"/>
    <n v="13"/>
    <x v="0"/>
    <x v="2"/>
    <s v="rs"/>
    <s v="MIN"/>
    <s v="MIN"/>
    <s v=""/>
    <x v="1"/>
    <n v="7"/>
    <s v=""/>
    <m/>
    <m/>
    <s v="SFO"/>
    <m/>
    <n v="0"/>
    <m/>
    <s v=""/>
  </r>
  <r>
    <n v="73"/>
    <n v="37"/>
    <s v="2012_03_DET@TEN"/>
    <s v=""/>
    <n v="3.5"/>
    <n v="44"/>
    <n v="41"/>
    <x v="0"/>
    <x v="2"/>
    <s v="rs"/>
    <s v="TEN"/>
    <s v="TEN"/>
    <s v=""/>
    <x v="0"/>
    <n v="3"/>
    <s v=""/>
    <m/>
    <m/>
    <s v="DET"/>
    <m/>
    <n v="0"/>
    <m/>
    <s v=""/>
  </r>
  <r>
    <n v="74"/>
    <n v="37"/>
    <s v="2012_03_DET@TEN"/>
    <s v=""/>
    <n v="3.5"/>
    <n v="44"/>
    <n v="41"/>
    <x v="0"/>
    <x v="2"/>
    <s v="rs"/>
    <s v="TEN"/>
    <s v="TEN"/>
    <s v=""/>
    <x v="1"/>
    <n v="4.5"/>
    <s v=""/>
    <m/>
    <m/>
    <s v="TEN"/>
    <m/>
    <n v="1"/>
    <m/>
    <s v=""/>
  </r>
  <r>
    <n v="75"/>
    <n v="38"/>
    <s v="2012_03_CIN@WAS"/>
    <s v=""/>
    <n v="-3.5"/>
    <n v="31"/>
    <n v="38"/>
    <x v="0"/>
    <x v="2"/>
    <s v="rs"/>
    <s v="CIN"/>
    <s v="CIN"/>
    <s v=""/>
    <x v="0"/>
    <n v="-3"/>
    <s v=""/>
    <m/>
    <m/>
    <s v="CIN"/>
    <m/>
    <n v="1"/>
    <m/>
    <s v=""/>
  </r>
  <r>
    <n v="76"/>
    <n v="38"/>
    <s v="2012_03_CIN@WAS"/>
    <s v=""/>
    <n v="-3.5"/>
    <n v="31"/>
    <n v="38"/>
    <x v="0"/>
    <x v="2"/>
    <s v="rs"/>
    <s v="CIN"/>
    <s v="CIN"/>
    <s v=""/>
    <x v="1"/>
    <n v="-3.5"/>
    <s v=""/>
    <m/>
    <m/>
    <s v="CIN"/>
    <m/>
    <n v="1"/>
    <m/>
    <s v=""/>
  </r>
  <r>
    <n v="77"/>
    <n v="39"/>
    <s v="2012_03_KCY@NOR"/>
    <s v=""/>
    <n v="-8.5"/>
    <n v="24"/>
    <n v="27"/>
    <x v="0"/>
    <x v="2"/>
    <s v="rs"/>
    <s v="KCY"/>
    <s v="KCY"/>
    <s v=""/>
    <x v="0"/>
    <n v="-7"/>
    <s v=""/>
    <m/>
    <m/>
    <s v="KCY"/>
    <m/>
    <n v="1"/>
    <m/>
    <s v=""/>
  </r>
  <r>
    <n v="78"/>
    <n v="39"/>
    <s v="2012_03_KCY@NOR"/>
    <s v=""/>
    <n v="-8.5"/>
    <n v="24"/>
    <n v="27"/>
    <x v="0"/>
    <x v="2"/>
    <s v="rs"/>
    <s v="KCY"/>
    <s v="KCY"/>
    <s v=""/>
    <x v="1"/>
    <n v="-8"/>
    <s v=""/>
    <m/>
    <m/>
    <s v="KCY"/>
    <m/>
    <n v="1"/>
    <m/>
    <s v=""/>
  </r>
  <r>
    <n v="79"/>
    <n v="40"/>
    <s v="2012_03_NYJ@MIA"/>
    <s v=""/>
    <n v="3.5"/>
    <n v="20"/>
    <n v="23"/>
    <x v="0"/>
    <x v="2"/>
    <s v="rs"/>
    <s v="MIA"/>
    <s v="NYJ"/>
    <s v=""/>
    <x v="0"/>
    <n v="2.5"/>
    <s v=""/>
    <m/>
    <m/>
    <s v="NYJ"/>
    <m/>
    <n v="0"/>
    <m/>
    <s v=""/>
  </r>
  <r>
    <n v="80"/>
    <n v="40"/>
    <s v="2012_03_NYJ@MIA"/>
    <s v=""/>
    <n v="3.5"/>
    <n v="20"/>
    <n v="23"/>
    <x v="0"/>
    <x v="2"/>
    <s v="rs"/>
    <s v="MIA"/>
    <s v="NYJ"/>
    <s v=""/>
    <x v="1"/>
    <n v="2.5"/>
    <s v=""/>
    <m/>
    <m/>
    <s v="NYJ"/>
    <m/>
    <n v="0"/>
    <m/>
    <s v=""/>
  </r>
  <r>
    <n v="81"/>
    <n v="41"/>
    <s v="2012_03_BUF@CLE"/>
    <s v=""/>
    <n v="2.5"/>
    <n v="14"/>
    <n v="24"/>
    <x v="0"/>
    <x v="2"/>
    <s v="rs"/>
    <s v="BUF"/>
    <s v="BUF"/>
    <s v=""/>
    <x v="0"/>
    <n v="2"/>
    <s v=""/>
    <m/>
    <m/>
    <s v="CLE"/>
    <m/>
    <n v="0"/>
    <m/>
    <s v=""/>
  </r>
  <r>
    <n v="82"/>
    <n v="41"/>
    <s v="2012_03_BUF@CLE"/>
    <s v=""/>
    <n v="2.5"/>
    <n v="14"/>
    <n v="24"/>
    <x v="0"/>
    <x v="2"/>
    <s v="rs"/>
    <s v="BUF"/>
    <s v="BUF"/>
    <s v=""/>
    <x v="1"/>
    <n v="2.5"/>
    <s v=""/>
    <m/>
    <m/>
    <s v="CLE"/>
    <m/>
    <n v="0"/>
    <m/>
    <s v=""/>
  </r>
  <r>
    <n v="83"/>
    <n v="42"/>
    <s v="2012_03_JAX@IND"/>
    <s v=""/>
    <n v="-3.5"/>
    <n v="17"/>
    <n v="22"/>
    <x v="0"/>
    <x v="2"/>
    <s v="rs"/>
    <s v="JAX"/>
    <s v="JAX"/>
    <s v=""/>
    <x v="0"/>
    <n v="-3.5"/>
    <s v=""/>
    <m/>
    <m/>
    <s v="IND"/>
    <m/>
    <n v="0"/>
    <m/>
    <s v=""/>
  </r>
  <r>
    <n v="84"/>
    <n v="42"/>
    <s v="2012_03_JAX@IND"/>
    <s v=""/>
    <n v="-3.5"/>
    <n v="17"/>
    <n v="22"/>
    <x v="0"/>
    <x v="2"/>
    <s v="rs"/>
    <s v="JAX"/>
    <s v="JAX"/>
    <s v=""/>
    <x v="1"/>
    <n v="-3.5"/>
    <s v=""/>
    <m/>
    <m/>
    <s v="IND"/>
    <m/>
    <n v="0"/>
    <m/>
    <s v=""/>
  </r>
  <r>
    <n v="85"/>
    <n v="43"/>
    <s v="2012_03_PHI@ARI"/>
    <s v=""/>
    <n v="4.5"/>
    <n v="27"/>
    <n v="6"/>
    <x v="0"/>
    <x v="2"/>
    <s v="rs"/>
    <s v="ARI"/>
    <s v="ARI"/>
    <s v=""/>
    <x v="0"/>
    <n v="3"/>
    <s v=""/>
    <m/>
    <m/>
    <s v="ARI"/>
    <m/>
    <n v="1"/>
    <m/>
    <s v=""/>
  </r>
  <r>
    <n v="86"/>
    <n v="43"/>
    <s v="2012_03_PHI@ARI"/>
    <s v=""/>
    <n v="4.5"/>
    <n v="27"/>
    <n v="6"/>
    <x v="0"/>
    <x v="2"/>
    <s v="rs"/>
    <s v="ARI"/>
    <s v="ARI"/>
    <s v=""/>
    <x v="1"/>
    <n v="3"/>
    <s v=""/>
    <m/>
    <m/>
    <s v="PHI"/>
    <m/>
    <n v="0"/>
    <m/>
    <s v=""/>
  </r>
  <r>
    <n v="87"/>
    <n v="44"/>
    <s v="2012_03_ATL@SD"/>
    <s v=""/>
    <n v="-2.5"/>
    <n v="3"/>
    <n v="27"/>
    <x v="0"/>
    <x v="2"/>
    <s v="rs"/>
    <s v="ATL"/>
    <s v="ATL"/>
    <s v=""/>
    <x v="0"/>
    <n v="-2"/>
    <s v=""/>
    <m/>
    <m/>
    <s v="SD"/>
    <m/>
    <n v="0"/>
    <m/>
    <s v=""/>
  </r>
  <r>
    <n v="88"/>
    <n v="44"/>
    <s v="2012_03_ATL@SD"/>
    <s v=""/>
    <n v="-2.5"/>
    <n v="3"/>
    <n v="27"/>
    <x v="0"/>
    <x v="2"/>
    <s v="rs"/>
    <s v="ATL"/>
    <s v="ATL"/>
    <s v=""/>
    <x v="1"/>
    <n v="-1.5"/>
    <s v=""/>
    <m/>
    <m/>
    <s v="SD"/>
    <m/>
    <n v="0"/>
    <m/>
    <s v=""/>
  </r>
  <r>
    <n v="89"/>
    <n v="45"/>
    <s v="2012_03_HOU@DEN"/>
    <s v=""/>
    <n v="1.5"/>
    <n v="25"/>
    <n v="31"/>
    <x v="0"/>
    <x v="2"/>
    <s v="rs"/>
    <s v="HOU"/>
    <s v="HOU"/>
    <s v=""/>
    <x v="0"/>
    <n v="1"/>
    <s v=""/>
    <m/>
    <m/>
    <s v="HOU"/>
    <m/>
    <n v="1"/>
    <m/>
    <s v=""/>
  </r>
  <r>
    <n v="90"/>
    <n v="45"/>
    <s v="2012_03_HOU@DEN"/>
    <s v=""/>
    <n v="1.5"/>
    <n v="25"/>
    <n v="31"/>
    <x v="0"/>
    <x v="2"/>
    <s v="rs"/>
    <s v="HOU"/>
    <s v="HOU"/>
    <s v=""/>
    <x v="1"/>
    <n v="0"/>
    <s v=""/>
    <m/>
    <m/>
    <s v="DEN"/>
    <m/>
    <n v="0"/>
    <m/>
    <s v=""/>
  </r>
  <r>
    <n v="91"/>
    <n v="46"/>
    <s v="2012_03_PIT@OAK"/>
    <s v=""/>
    <n v="4.5"/>
    <n v="34"/>
    <n v="31"/>
    <x v="0"/>
    <x v="2"/>
    <s v="rs"/>
    <s v="OAK"/>
    <s v="OAK"/>
    <s v=""/>
    <x v="0"/>
    <n v="5.5"/>
    <s v=""/>
    <m/>
    <m/>
    <s v="PIT"/>
    <m/>
    <n v="0"/>
    <m/>
    <s v=""/>
  </r>
  <r>
    <n v="92"/>
    <n v="46"/>
    <s v="2012_03_PIT@OAK"/>
    <s v=""/>
    <n v="4.5"/>
    <n v="34"/>
    <n v="31"/>
    <x v="0"/>
    <x v="2"/>
    <s v="rs"/>
    <s v="OAK"/>
    <s v="OAK"/>
    <s v=""/>
    <x v="1"/>
    <n v="6"/>
    <s v=""/>
    <m/>
    <m/>
    <s v="OAK"/>
    <m/>
    <n v="1"/>
    <m/>
    <s v=""/>
  </r>
  <r>
    <n v="93"/>
    <n v="47"/>
    <s v="2012_03_NWE@BAL"/>
    <s v=""/>
    <n v="-2.5"/>
    <n v="31"/>
    <n v="30"/>
    <x v="0"/>
    <x v="2"/>
    <s v="rs"/>
    <s v="NWE"/>
    <s v="BAL"/>
    <s v=""/>
    <x v="0"/>
    <n v="-3"/>
    <s v=""/>
    <m/>
    <m/>
    <s v="NWE"/>
    <m/>
    <n v="1"/>
    <m/>
    <s v=""/>
  </r>
  <r>
    <n v="94"/>
    <n v="47"/>
    <s v="2012_03_NWE@BAL"/>
    <s v=""/>
    <n v="-2.5"/>
    <n v="31"/>
    <n v="30"/>
    <x v="0"/>
    <x v="2"/>
    <s v="rs"/>
    <s v="NWE"/>
    <s v="BAL"/>
    <s v=""/>
    <x v="1"/>
    <n v="-1.5"/>
    <s v=""/>
    <m/>
    <m/>
    <s v="BAL"/>
    <m/>
    <n v="0"/>
    <m/>
    <s v=""/>
  </r>
  <r>
    <n v="95"/>
    <n v="48"/>
    <s v="2012_03_GBY@SEA"/>
    <s v=""/>
    <n v="3.5"/>
    <n v="14"/>
    <n v="12"/>
    <x v="0"/>
    <x v="2"/>
    <s v="rs"/>
    <s v="SEA"/>
    <s v="SEA"/>
    <s v=""/>
    <x v="0"/>
    <n v="5"/>
    <s v=""/>
    <m/>
    <m/>
    <s v="SEA"/>
    <m/>
    <n v="1"/>
    <m/>
    <s v=""/>
  </r>
  <r>
    <n v="96"/>
    <n v="48"/>
    <s v="2012_03_GBY@SEA"/>
    <s v=""/>
    <n v="3.5"/>
    <n v="14"/>
    <n v="12"/>
    <x v="0"/>
    <x v="2"/>
    <s v="rs"/>
    <s v="SEA"/>
    <s v="SEA"/>
    <s v=""/>
    <x v="1"/>
    <n v="6"/>
    <s v=""/>
    <m/>
    <m/>
    <s v="SEA"/>
    <m/>
    <n v="1"/>
    <m/>
    <s v=""/>
  </r>
  <r>
    <n v="97"/>
    <n v="49"/>
    <s v="2012_04_CLE@BAL"/>
    <s v=""/>
    <n v="-12.5"/>
    <n v="23"/>
    <n v="16"/>
    <x v="0"/>
    <x v="3"/>
    <s v="rs"/>
    <s v="CLE"/>
    <s v="BAL"/>
    <s v=""/>
    <x v="0"/>
    <n v="-10"/>
    <s v=""/>
    <m/>
    <m/>
    <s v="BAL"/>
    <m/>
    <n v="0"/>
    <m/>
    <s v=""/>
  </r>
  <r>
    <n v="98"/>
    <n v="49"/>
    <s v="2012_04_CLE@BAL"/>
    <s v=""/>
    <n v="-12.5"/>
    <n v="23"/>
    <n v="16"/>
    <x v="0"/>
    <x v="3"/>
    <s v="rs"/>
    <s v="CLE"/>
    <s v="BAL"/>
    <s v=""/>
    <x v="1"/>
    <n v="-10.5"/>
    <s v=""/>
    <m/>
    <m/>
    <s v="CLE"/>
    <m/>
    <n v="1"/>
    <m/>
    <s v=""/>
  </r>
  <r>
    <n v="99"/>
    <n v="50"/>
    <s v="2012_04_NWE@BUF"/>
    <s v=""/>
    <n v="3.5"/>
    <n v="28"/>
    <n v="52"/>
    <x v="0"/>
    <x v="3"/>
    <s v="rs"/>
    <s v="NWE"/>
    <s v="NWE"/>
    <s v=""/>
    <x v="0"/>
    <n v="4.5"/>
    <s v=""/>
    <m/>
    <m/>
    <s v="BUF"/>
    <m/>
    <n v="0"/>
    <m/>
    <s v=""/>
  </r>
  <r>
    <n v="100"/>
    <n v="50"/>
    <s v="2012_04_NWE@BUF"/>
    <s v=""/>
    <n v="3.5"/>
    <n v="28"/>
    <n v="52"/>
    <x v="0"/>
    <x v="3"/>
    <s v="rs"/>
    <s v="NWE"/>
    <s v="NWE"/>
    <s v=""/>
    <x v="1"/>
    <n v="3"/>
    <s v=""/>
    <m/>
    <m/>
    <s v="BUF"/>
    <m/>
    <n v="0"/>
    <m/>
    <s v=""/>
  </r>
  <r>
    <n v="101"/>
    <n v="51"/>
    <s v="2012_04_TEN@HOU"/>
    <s v=""/>
    <n v="-12.5"/>
    <n v="38"/>
    <n v="14"/>
    <x v="0"/>
    <x v="3"/>
    <s v="rs"/>
    <s v="HOU"/>
    <s v="HOU"/>
    <s v=""/>
    <x v="0"/>
    <n v="-9"/>
    <s v=""/>
    <m/>
    <m/>
    <s v="TEN"/>
    <m/>
    <n v="0"/>
    <m/>
    <s v=""/>
  </r>
  <r>
    <n v="102"/>
    <n v="51"/>
    <s v="2012_04_TEN@HOU"/>
    <s v=""/>
    <n v="-12.5"/>
    <n v="38"/>
    <n v="14"/>
    <x v="0"/>
    <x v="3"/>
    <s v="rs"/>
    <s v="HOU"/>
    <s v="HOU"/>
    <s v=""/>
    <x v="1"/>
    <n v="-13"/>
    <s v=""/>
    <m/>
    <m/>
    <s v="HOU"/>
    <m/>
    <n v="1"/>
    <m/>
    <s v=""/>
  </r>
  <r>
    <n v="103"/>
    <n v="52"/>
    <s v="2012_04_SD@KCY"/>
    <s v=""/>
    <n v="0.5"/>
    <n v="20"/>
    <n v="37"/>
    <x v="0"/>
    <x v="3"/>
    <s v="rs"/>
    <s v="SD"/>
    <s v="SD"/>
    <s v=""/>
    <x v="0"/>
    <n v="3"/>
    <s v=""/>
    <m/>
    <m/>
    <s v="KCY"/>
    <m/>
    <n v="0"/>
    <m/>
    <s v=""/>
  </r>
  <r>
    <n v="104"/>
    <n v="52"/>
    <s v="2012_04_SD@KCY"/>
    <s v=""/>
    <n v="0.5"/>
    <n v="20"/>
    <n v="37"/>
    <x v="0"/>
    <x v="3"/>
    <s v="rs"/>
    <s v="SD"/>
    <s v="SD"/>
    <s v=""/>
    <x v="1"/>
    <n v="3"/>
    <s v=""/>
    <m/>
    <m/>
    <s v="KCY"/>
    <m/>
    <n v="0"/>
    <m/>
    <s v=""/>
  </r>
  <r>
    <n v="105"/>
    <n v="53"/>
    <s v="2012_04_MIN@DET"/>
    <s v=""/>
    <n v="-6.5"/>
    <n v="13"/>
    <n v="20"/>
    <x v="0"/>
    <x v="3"/>
    <s v="rs"/>
    <s v="MIN"/>
    <s v="MIN"/>
    <s v=""/>
    <x v="0"/>
    <n v="-7.5"/>
    <s v=""/>
    <m/>
    <m/>
    <s v="MIN"/>
    <m/>
    <n v="1"/>
    <m/>
    <s v=""/>
  </r>
  <r>
    <n v="106"/>
    <n v="53"/>
    <s v="2012_04_MIN@DET"/>
    <s v=""/>
    <n v="-6.5"/>
    <n v="13"/>
    <n v="20"/>
    <x v="0"/>
    <x v="3"/>
    <s v="rs"/>
    <s v="MIN"/>
    <s v="MIN"/>
    <s v=""/>
    <x v="1"/>
    <n v="-6.5"/>
    <s v=""/>
    <m/>
    <m/>
    <s v="MIN"/>
    <m/>
    <n v="1"/>
    <m/>
    <s v=""/>
  </r>
  <r>
    <n v="107"/>
    <n v="54"/>
    <s v="2012_04_CAR@ATL"/>
    <s v=""/>
    <n v="-7.5"/>
    <n v="30"/>
    <n v="28"/>
    <x v="0"/>
    <x v="3"/>
    <s v="rs"/>
    <s v="CAR"/>
    <s v="ATL"/>
    <s v=""/>
    <x v="0"/>
    <n v="-8"/>
    <s v=""/>
    <m/>
    <m/>
    <s v="CAR"/>
    <m/>
    <n v="1"/>
    <m/>
    <s v=""/>
  </r>
  <r>
    <n v="108"/>
    <n v="54"/>
    <s v="2012_04_CAR@ATL"/>
    <s v=""/>
    <n v="-7.5"/>
    <n v="30"/>
    <n v="28"/>
    <x v="0"/>
    <x v="3"/>
    <s v="rs"/>
    <s v="CAR"/>
    <s v="ATL"/>
    <s v=""/>
    <x v="1"/>
    <n v="-7"/>
    <s v=""/>
    <m/>
    <m/>
    <s v="CAR"/>
    <m/>
    <n v="1"/>
    <m/>
    <s v=""/>
  </r>
  <r>
    <n v="109"/>
    <n v="55"/>
    <s v="2012_04_SEA@STL"/>
    <s v=""/>
    <n v="2.5"/>
    <n v="19"/>
    <n v="13"/>
    <x v="0"/>
    <x v="3"/>
    <s v="rs"/>
    <s v="STL"/>
    <s v="STL"/>
    <s v=""/>
    <x v="0"/>
    <n v="2.5"/>
    <s v=""/>
    <m/>
    <m/>
    <s v="SEA"/>
    <m/>
    <n v="0"/>
    <m/>
    <s v=""/>
  </r>
  <r>
    <n v="110"/>
    <n v="55"/>
    <s v="2012_04_SEA@STL"/>
    <s v=""/>
    <n v="2.5"/>
    <n v="19"/>
    <n v="13"/>
    <x v="0"/>
    <x v="3"/>
    <s v="rs"/>
    <s v="STL"/>
    <s v="STL"/>
    <s v=""/>
    <x v="1"/>
    <n v="1.5"/>
    <s v=""/>
    <m/>
    <m/>
    <s v="SEA"/>
    <m/>
    <n v="0"/>
    <m/>
    <s v=""/>
  </r>
  <r>
    <n v="111"/>
    <n v="56"/>
    <s v="2012_04_SFO@NYJ"/>
    <s v=""/>
    <n v="3.5"/>
    <n v="0"/>
    <n v="34"/>
    <x v="0"/>
    <x v="3"/>
    <s v="rs"/>
    <s v="SFO"/>
    <s v="SFO"/>
    <s v=""/>
    <x v="0"/>
    <n v="3.5"/>
    <s v=""/>
    <m/>
    <m/>
    <s v="SFO"/>
    <m/>
    <n v="1"/>
    <m/>
    <s v=""/>
  </r>
  <r>
    <n v="112"/>
    <n v="56"/>
    <s v="2012_04_SFO@NYJ"/>
    <s v=""/>
    <n v="3.5"/>
    <n v="0"/>
    <n v="34"/>
    <x v="0"/>
    <x v="3"/>
    <s v="rs"/>
    <s v="SFO"/>
    <s v="SFO"/>
    <s v=""/>
    <x v="1"/>
    <n v="3.5"/>
    <s v=""/>
    <m/>
    <m/>
    <s v="NYJ"/>
    <m/>
    <n v="0"/>
    <m/>
    <s v=""/>
  </r>
  <r>
    <n v="113"/>
    <n v="57"/>
    <s v="2012_04_MIA@ARI"/>
    <s v=""/>
    <n v="-6.5"/>
    <n v="24"/>
    <n v="21"/>
    <x v="0"/>
    <x v="3"/>
    <s v="rs"/>
    <s v="MIA"/>
    <s v="ARI"/>
    <s v=""/>
    <x v="0"/>
    <n v="-7.5"/>
    <s v=""/>
    <m/>
    <m/>
    <s v="ARI"/>
    <m/>
    <n v="0"/>
    <m/>
    <s v=""/>
  </r>
  <r>
    <n v="114"/>
    <n v="57"/>
    <s v="2012_04_MIA@ARI"/>
    <s v=""/>
    <n v="-6.5"/>
    <n v="24"/>
    <n v="21"/>
    <x v="0"/>
    <x v="3"/>
    <s v="rs"/>
    <s v="MIA"/>
    <s v="ARI"/>
    <s v=""/>
    <x v="1"/>
    <n v="-9.5"/>
    <s v=""/>
    <m/>
    <m/>
    <s v="ARI"/>
    <m/>
    <n v="0"/>
    <m/>
    <s v=""/>
  </r>
  <r>
    <n v="115"/>
    <n v="58"/>
    <s v="2012_04_OAK@DEN"/>
    <s v=""/>
    <n v="-6.5"/>
    <n v="37"/>
    <n v="6"/>
    <x v="0"/>
    <x v="3"/>
    <s v="rs"/>
    <s v="DEN"/>
    <s v="DEN"/>
    <s v=""/>
    <x v="0"/>
    <n v="-7"/>
    <s v=""/>
    <m/>
    <m/>
    <s v="OAK"/>
    <m/>
    <n v="0"/>
    <m/>
    <s v=""/>
  </r>
  <r>
    <n v="116"/>
    <n v="58"/>
    <s v="2012_04_OAK@DEN"/>
    <s v=""/>
    <n v="-6.5"/>
    <n v="37"/>
    <n v="6"/>
    <x v="0"/>
    <x v="3"/>
    <s v="rs"/>
    <s v="DEN"/>
    <s v="DEN"/>
    <s v=""/>
    <x v="1"/>
    <n v="-6"/>
    <s v=""/>
    <m/>
    <m/>
    <s v="OAK"/>
    <m/>
    <n v="0"/>
    <m/>
    <s v=""/>
  </r>
  <r>
    <n v="117"/>
    <n v="59"/>
    <s v="2012_04_CIN@JAX"/>
    <s v=""/>
    <n v="1.5"/>
    <n v="10"/>
    <n v="27"/>
    <x v="0"/>
    <x v="3"/>
    <s v="rs"/>
    <s v="CIN"/>
    <s v="CIN"/>
    <s v=""/>
    <x v="0"/>
    <n v="4"/>
    <s v=""/>
    <m/>
    <m/>
    <s v="CIN"/>
    <m/>
    <n v="1"/>
    <m/>
    <s v=""/>
  </r>
  <r>
    <n v="118"/>
    <n v="59"/>
    <s v="2012_04_CIN@JAX"/>
    <s v=""/>
    <n v="1.5"/>
    <n v="10"/>
    <n v="27"/>
    <x v="0"/>
    <x v="3"/>
    <s v="rs"/>
    <s v="CIN"/>
    <s v="CIN"/>
    <s v=""/>
    <x v="1"/>
    <n v="2.5"/>
    <s v=""/>
    <m/>
    <m/>
    <s v="CIN"/>
    <m/>
    <n v="1"/>
    <m/>
    <s v=""/>
  </r>
  <r>
    <n v="119"/>
    <n v="60"/>
    <s v="2012_04_NOR@GBY"/>
    <s v=""/>
    <n v="-7.5"/>
    <n v="28"/>
    <n v="27"/>
    <x v="0"/>
    <x v="3"/>
    <s v="rs"/>
    <s v="NOR"/>
    <s v="GBY"/>
    <s v=""/>
    <x v="0"/>
    <n v="-8"/>
    <s v=""/>
    <m/>
    <m/>
    <s v="NOR"/>
    <m/>
    <n v="1"/>
    <m/>
    <s v=""/>
  </r>
  <r>
    <n v="120"/>
    <n v="60"/>
    <s v="2012_04_NOR@GBY"/>
    <s v=""/>
    <n v="-7.5"/>
    <n v="28"/>
    <n v="27"/>
    <x v="0"/>
    <x v="3"/>
    <s v="rs"/>
    <s v="NOR"/>
    <s v="GBY"/>
    <s v=""/>
    <x v="1"/>
    <n v="-10"/>
    <s v=""/>
    <m/>
    <m/>
    <s v="NOR"/>
    <m/>
    <n v="1"/>
    <m/>
    <s v=""/>
  </r>
  <r>
    <n v="121"/>
    <n v="61"/>
    <s v="2012_04_WAS@TBY"/>
    <s v=""/>
    <n v="-2.5"/>
    <n v="22"/>
    <n v="24"/>
    <x v="0"/>
    <x v="3"/>
    <s v="rs"/>
    <s v="WAS"/>
    <s v="WAS"/>
    <s v=""/>
    <x v="0"/>
    <n v="-1.5"/>
    <s v=""/>
    <m/>
    <m/>
    <s v="TBY"/>
    <m/>
    <n v="0"/>
    <m/>
    <s v=""/>
  </r>
  <r>
    <n v="122"/>
    <n v="61"/>
    <s v="2012_04_WAS@TBY"/>
    <s v=""/>
    <n v="-2.5"/>
    <n v="22"/>
    <n v="24"/>
    <x v="0"/>
    <x v="3"/>
    <s v="rs"/>
    <s v="WAS"/>
    <s v="WAS"/>
    <s v=""/>
    <x v="1"/>
    <n v="-2.5"/>
    <s v=""/>
    <m/>
    <m/>
    <s v="TBY"/>
    <m/>
    <n v="0"/>
    <m/>
    <s v=""/>
  </r>
  <r>
    <n v="123"/>
    <n v="62"/>
    <s v="2012_04_NYG@PHI"/>
    <s v=""/>
    <n v="-2.5"/>
    <n v="19"/>
    <n v="17"/>
    <x v="0"/>
    <x v="3"/>
    <s v="rs"/>
    <s v="NYG"/>
    <s v="PHI"/>
    <s v=""/>
    <x v="0"/>
    <n v="-3"/>
    <s v=""/>
    <m/>
    <m/>
    <s v="NYG"/>
    <m/>
    <n v="1"/>
    <m/>
    <s v=""/>
  </r>
  <r>
    <n v="124"/>
    <n v="62"/>
    <s v="2012_04_NYG@PHI"/>
    <s v=""/>
    <n v="-2.5"/>
    <n v="19"/>
    <n v="17"/>
    <x v="0"/>
    <x v="3"/>
    <s v="rs"/>
    <s v="NYG"/>
    <s v="PHI"/>
    <s v=""/>
    <x v="1"/>
    <n v="-3"/>
    <s v=""/>
    <m/>
    <m/>
    <s v="PHI"/>
    <m/>
    <n v="0"/>
    <m/>
    <s v=""/>
  </r>
  <r>
    <n v="125"/>
    <n v="63"/>
    <s v="2012_04_CHI@DAL"/>
    <s v=""/>
    <n v="-3.5"/>
    <n v="18"/>
    <n v="34"/>
    <x v="0"/>
    <x v="3"/>
    <s v="rs"/>
    <s v="CHI"/>
    <s v="CHI"/>
    <s v=""/>
    <x v="0"/>
    <n v="-5"/>
    <s v=""/>
    <m/>
    <m/>
    <s v="DAL"/>
    <m/>
    <n v="0"/>
    <m/>
    <s v=""/>
  </r>
  <r>
    <n v="126"/>
    <n v="63"/>
    <s v="2012_04_CHI@DAL"/>
    <s v=""/>
    <n v="-3.5"/>
    <n v="18"/>
    <n v="34"/>
    <x v="0"/>
    <x v="3"/>
    <s v="rs"/>
    <s v="CHI"/>
    <s v="CHI"/>
    <s v=""/>
    <x v="1"/>
    <n v="-3.5"/>
    <s v=""/>
    <m/>
    <m/>
    <s v="CHI"/>
    <m/>
    <n v="1"/>
    <m/>
    <s v=""/>
  </r>
  <r>
    <n v="127"/>
    <n v="64"/>
    <s v="2012_05_ARI@STL"/>
    <s v=""/>
    <n v="1.5"/>
    <n v="17"/>
    <n v="3"/>
    <x v="0"/>
    <x v="4"/>
    <s v="rs"/>
    <s v="STL"/>
    <s v="STL"/>
    <s v=""/>
    <x v="0"/>
    <n v="3"/>
    <s v=""/>
    <m/>
    <m/>
    <s v="STL"/>
    <m/>
    <n v="1"/>
    <m/>
    <s v=""/>
  </r>
  <r>
    <n v="128"/>
    <n v="64"/>
    <s v="2012_05_ARI@STL"/>
    <s v=""/>
    <n v="1.5"/>
    <n v="17"/>
    <n v="3"/>
    <x v="0"/>
    <x v="4"/>
    <s v="rs"/>
    <s v="STL"/>
    <s v="STL"/>
    <s v=""/>
    <x v="1"/>
    <n v="3.5"/>
    <s v=""/>
    <m/>
    <m/>
    <s v="ARI"/>
    <m/>
    <n v="0"/>
    <m/>
    <s v=""/>
  </r>
  <r>
    <n v="129"/>
    <n v="65"/>
    <s v="2012_05_ATL@WAS"/>
    <s v=""/>
    <n v="3.5"/>
    <n v="17"/>
    <n v="24"/>
    <x v="0"/>
    <x v="4"/>
    <s v="rs"/>
    <s v="ATL"/>
    <s v="ATL"/>
    <s v=""/>
    <x v="0"/>
    <n v="4"/>
    <s v=""/>
    <m/>
    <m/>
    <s v="WAS"/>
    <m/>
    <n v="0"/>
    <m/>
    <s v=""/>
  </r>
  <r>
    <n v="130"/>
    <n v="65"/>
    <s v="2012_05_ATL@WAS"/>
    <s v=""/>
    <n v="3.5"/>
    <n v="17"/>
    <n v="24"/>
    <x v="0"/>
    <x v="4"/>
    <s v="rs"/>
    <s v="ATL"/>
    <s v="ATL"/>
    <s v=""/>
    <x v="1"/>
    <n v="3.5"/>
    <s v=""/>
    <m/>
    <m/>
    <s v="ATL"/>
    <m/>
    <n v="1"/>
    <m/>
    <s v=""/>
  </r>
  <r>
    <n v="131"/>
    <n v="66"/>
    <s v="2012_05_PHI@PIT"/>
    <s v=""/>
    <n v="-3.5"/>
    <n v="16"/>
    <n v="14"/>
    <x v="0"/>
    <x v="4"/>
    <s v="rs"/>
    <s v="PHI"/>
    <s v="PIT"/>
    <s v=""/>
    <x v="0"/>
    <n v="-2.5"/>
    <s v=""/>
    <m/>
    <m/>
    <s v="PHI"/>
    <m/>
    <n v="1"/>
    <m/>
    <s v=""/>
  </r>
  <r>
    <n v="132"/>
    <n v="66"/>
    <s v="2012_05_PHI@PIT"/>
    <s v=""/>
    <n v="-3.5"/>
    <n v="16"/>
    <n v="14"/>
    <x v="0"/>
    <x v="4"/>
    <s v="rs"/>
    <s v="PHI"/>
    <s v="PIT"/>
    <s v=""/>
    <x v="1"/>
    <n v="-3"/>
    <s v=""/>
    <m/>
    <m/>
    <s v="PIT"/>
    <m/>
    <n v="0"/>
    <m/>
    <s v=""/>
  </r>
  <r>
    <n v="133"/>
    <n v="67"/>
    <s v="2012_05_GBY@IND"/>
    <s v=""/>
    <n v="7.5"/>
    <n v="30"/>
    <n v="27"/>
    <x v="0"/>
    <x v="4"/>
    <s v="rs"/>
    <s v="IND"/>
    <s v="IND"/>
    <s v=""/>
    <x v="0"/>
    <n v="6.5"/>
    <s v=""/>
    <m/>
    <m/>
    <s v="GBY"/>
    <m/>
    <n v="0"/>
    <m/>
    <s v=""/>
  </r>
  <r>
    <n v="134"/>
    <n v="67"/>
    <s v="2012_05_GBY@IND"/>
    <s v=""/>
    <n v="7.5"/>
    <n v="30"/>
    <n v="27"/>
    <x v="0"/>
    <x v="4"/>
    <s v="rs"/>
    <s v="IND"/>
    <s v="IND"/>
    <s v=""/>
    <x v="1"/>
    <n v="5.5"/>
    <s v=""/>
    <m/>
    <m/>
    <s v="IND"/>
    <m/>
    <n v="1"/>
    <m/>
    <s v=""/>
  </r>
  <r>
    <n v="135"/>
    <n v="68"/>
    <s v="2012_05_CLE@NYG"/>
    <s v=""/>
    <n v="-9.5"/>
    <n v="41"/>
    <n v="27"/>
    <x v="0"/>
    <x v="4"/>
    <s v="rs"/>
    <s v="NYG"/>
    <s v="NYG"/>
    <s v=""/>
    <x v="0"/>
    <n v="-10"/>
    <s v=""/>
    <m/>
    <m/>
    <s v="CLE"/>
    <m/>
    <n v="0"/>
    <m/>
    <s v=""/>
  </r>
  <r>
    <n v="136"/>
    <n v="68"/>
    <s v="2012_05_CLE@NYG"/>
    <s v=""/>
    <n v="-9.5"/>
    <n v="41"/>
    <n v="27"/>
    <x v="0"/>
    <x v="4"/>
    <s v="rs"/>
    <s v="NYG"/>
    <s v="NYG"/>
    <s v=""/>
    <x v="1"/>
    <n v="-7.5"/>
    <s v=""/>
    <m/>
    <m/>
    <s v="CLE"/>
    <m/>
    <n v="0"/>
    <m/>
    <s v=""/>
  </r>
  <r>
    <n v="137"/>
    <n v="69"/>
    <s v="2012_05_TEN@MIN"/>
    <s v=""/>
    <n v="-5.5"/>
    <n v="30"/>
    <n v="7"/>
    <x v="0"/>
    <x v="4"/>
    <s v="rs"/>
    <s v="MIN"/>
    <s v="MIN"/>
    <s v=""/>
    <x v="0"/>
    <n v="-5"/>
    <s v=""/>
    <m/>
    <m/>
    <s v="MIN"/>
    <m/>
    <n v="1"/>
    <m/>
    <s v=""/>
  </r>
  <r>
    <n v="138"/>
    <n v="69"/>
    <s v="2012_05_TEN@MIN"/>
    <s v=""/>
    <n v="-5.5"/>
    <n v="30"/>
    <n v="7"/>
    <x v="0"/>
    <x v="4"/>
    <s v="rs"/>
    <s v="MIN"/>
    <s v="MIN"/>
    <s v=""/>
    <x v="1"/>
    <n v="-4"/>
    <s v=""/>
    <m/>
    <m/>
    <s v="TEN"/>
    <m/>
    <n v="0"/>
    <m/>
    <s v=""/>
  </r>
  <r>
    <n v="139"/>
    <n v="70"/>
    <s v="2012_05_MIA@CIN"/>
    <s v=""/>
    <n v="-4.5"/>
    <n v="13"/>
    <n v="17"/>
    <x v="0"/>
    <x v="4"/>
    <s v="rs"/>
    <s v="MIA"/>
    <s v="MIA"/>
    <s v=""/>
    <x v="0"/>
    <n v="-7.5"/>
    <s v=""/>
    <m/>
    <m/>
    <s v="CIIN"/>
    <m/>
    <n v="0"/>
    <m/>
    <s v=""/>
  </r>
  <r>
    <n v="140"/>
    <n v="70"/>
    <s v="2012_05_MIA@CIN"/>
    <s v=""/>
    <n v="-4.5"/>
    <n v="13"/>
    <n v="17"/>
    <x v="0"/>
    <x v="4"/>
    <s v="rs"/>
    <s v="MIA"/>
    <s v="MIA"/>
    <s v=""/>
    <x v="1"/>
    <n v="-6.5"/>
    <s v=""/>
    <m/>
    <m/>
    <s v="MIA"/>
    <m/>
    <n v="1"/>
    <m/>
    <s v=""/>
  </r>
  <r>
    <n v="141"/>
    <n v="71"/>
    <s v="2012_05_BAL@KCY"/>
    <s v=""/>
    <n v="4.5"/>
    <n v="6"/>
    <n v="9"/>
    <x v="0"/>
    <x v="4"/>
    <s v="rs"/>
    <s v="KCY"/>
    <s v="BAL"/>
    <s v=""/>
    <x v="0"/>
    <n v="5"/>
    <s v=""/>
    <m/>
    <m/>
    <s v="BAL"/>
    <m/>
    <n v="0"/>
    <m/>
    <s v=""/>
  </r>
  <r>
    <n v="142"/>
    <n v="71"/>
    <s v="2012_05_BAL@KCY"/>
    <s v=""/>
    <n v="4.5"/>
    <n v="6"/>
    <n v="9"/>
    <x v="0"/>
    <x v="4"/>
    <s v="rs"/>
    <s v="KCY"/>
    <s v="BAL"/>
    <s v=""/>
    <x v="1"/>
    <n v="4"/>
    <s v=""/>
    <m/>
    <m/>
    <s v="BAL"/>
    <m/>
    <n v="0"/>
    <m/>
    <s v=""/>
  </r>
  <r>
    <n v="143"/>
    <n v="72"/>
    <s v="2012_05_SEA@CAR"/>
    <s v=""/>
    <n v="-3.5"/>
    <n v="12"/>
    <n v="16"/>
    <x v="0"/>
    <x v="4"/>
    <s v="rs"/>
    <s v="SEA"/>
    <s v="SEA"/>
    <s v=""/>
    <x v="0"/>
    <n v="-1.5"/>
    <s v=""/>
    <m/>
    <m/>
    <s v="CAR"/>
    <m/>
    <n v="0"/>
    <m/>
    <s v=""/>
  </r>
  <r>
    <n v="144"/>
    <n v="72"/>
    <s v="2012_05_SEA@CAR"/>
    <s v=""/>
    <n v="-3.5"/>
    <n v="12"/>
    <n v="16"/>
    <x v="0"/>
    <x v="4"/>
    <s v="rs"/>
    <s v="SEA"/>
    <s v="SEA"/>
    <s v=""/>
    <x v="1"/>
    <n v="-3"/>
    <s v=""/>
    <m/>
    <m/>
    <s v="SEA"/>
    <m/>
    <n v="1"/>
    <m/>
    <s v=""/>
  </r>
  <r>
    <n v="145"/>
    <n v="73"/>
    <s v="2012_05_CHI@JAX"/>
    <s v=""/>
    <n v="5.5"/>
    <n v="3"/>
    <n v="41"/>
    <x v="0"/>
    <x v="4"/>
    <s v="rs"/>
    <s v="CHI"/>
    <s v="CHI"/>
    <s v=""/>
    <x v="0"/>
    <n v="2.5"/>
    <s v=""/>
    <m/>
    <m/>
    <s v="JAX"/>
    <m/>
    <n v="0"/>
    <m/>
    <s v=""/>
  </r>
  <r>
    <n v="146"/>
    <n v="73"/>
    <s v="2012_05_CHI@JAX"/>
    <s v=""/>
    <n v="5.5"/>
    <n v="3"/>
    <n v="41"/>
    <x v="0"/>
    <x v="4"/>
    <s v="rs"/>
    <s v="CHI"/>
    <s v="CHI"/>
    <s v=""/>
    <x v="1"/>
    <n v="3"/>
    <s v=""/>
    <m/>
    <m/>
    <s v="JAX"/>
    <m/>
    <n v="0"/>
    <m/>
    <s v=""/>
  </r>
  <r>
    <n v="147"/>
    <n v="74"/>
    <s v="2012_05_DEN@NWE"/>
    <s v=""/>
    <n v="-6.5"/>
    <n v="31"/>
    <n v="21"/>
    <x v="0"/>
    <x v="4"/>
    <s v="rs"/>
    <s v="NWE"/>
    <s v="NWE"/>
    <s v=""/>
    <x v="0"/>
    <n v="-5"/>
    <s v=""/>
    <m/>
    <m/>
    <s v="DEN"/>
    <m/>
    <n v="0"/>
    <m/>
    <s v=""/>
  </r>
  <r>
    <n v="148"/>
    <n v="74"/>
    <s v="2012_05_DEN@NWE"/>
    <s v=""/>
    <n v="-6.5"/>
    <n v="31"/>
    <n v="21"/>
    <x v="0"/>
    <x v="4"/>
    <s v="rs"/>
    <s v="NWE"/>
    <s v="NWE"/>
    <s v=""/>
    <x v="1"/>
    <n v="-3.5"/>
    <s v=""/>
    <m/>
    <m/>
    <s v="DEN"/>
    <m/>
    <n v="0"/>
    <m/>
    <s v=""/>
  </r>
  <r>
    <n v="149"/>
    <n v="75"/>
    <s v="2012_05_BUF@SFO"/>
    <s v=""/>
    <n v="-8.5"/>
    <n v="45"/>
    <n v="3"/>
    <x v="0"/>
    <x v="4"/>
    <s v="rs"/>
    <s v="SFO"/>
    <s v="SFO"/>
    <s v=""/>
    <x v="0"/>
    <n v="-8"/>
    <s v=""/>
    <m/>
    <m/>
    <s v="SFO"/>
    <m/>
    <n v="1"/>
    <m/>
    <s v=""/>
  </r>
  <r>
    <n v="150"/>
    <n v="75"/>
    <s v="2012_05_BUF@SFO"/>
    <s v=""/>
    <n v="-8.5"/>
    <n v="45"/>
    <n v="3"/>
    <x v="0"/>
    <x v="4"/>
    <s v="rs"/>
    <s v="SFO"/>
    <s v="SFO"/>
    <s v=""/>
    <x v="1"/>
    <n v="-7"/>
    <s v=""/>
    <m/>
    <m/>
    <s v="SFO"/>
    <m/>
    <n v="1"/>
    <m/>
    <s v=""/>
  </r>
  <r>
    <n v="151"/>
    <n v="76"/>
    <s v="2012_05_SD@NOR"/>
    <s v=""/>
    <n v="-3.5"/>
    <n v="31"/>
    <n v="24"/>
    <x v="0"/>
    <x v="4"/>
    <s v="rs"/>
    <s v="NOR"/>
    <s v="NOR"/>
    <s v=""/>
    <x v="0"/>
    <n v="-4"/>
    <s v=""/>
    <m/>
    <m/>
    <s v="NOR"/>
    <m/>
    <n v="1"/>
    <m/>
    <s v=""/>
  </r>
  <r>
    <n v="152"/>
    <n v="76"/>
    <s v="2012_05_SD@NOR"/>
    <s v=""/>
    <n v="-3.5"/>
    <n v="31"/>
    <n v="24"/>
    <x v="0"/>
    <x v="4"/>
    <s v="rs"/>
    <s v="NOR"/>
    <s v="NOR"/>
    <s v=""/>
    <x v="1"/>
    <n v="-2.5"/>
    <s v=""/>
    <m/>
    <m/>
    <s v="NOR"/>
    <m/>
    <n v="1"/>
    <m/>
    <s v=""/>
  </r>
  <r>
    <n v="153"/>
    <n v="77"/>
    <s v="2012_05_HOU@NYJ"/>
    <s v=""/>
    <n v="7.5"/>
    <n v="17"/>
    <n v="23"/>
    <x v="0"/>
    <x v="4"/>
    <s v="rs"/>
    <s v="NYJ"/>
    <s v="HOU"/>
    <s v=""/>
    <x v="0"/>
    <n v="4"/>
    <s v=""/>
    <m/>
    <m/>
    <s v="HOU"/>
    <m/>
    <n v="0"/>
    <m/>
    <s v=""/>
  </r>
  <r>
    <n v="154"/>
    <n v="77"/>
    <s v="2012_05_HOU@NYJ"/>
    <s v=""/>
    <n v="7.5"/>
    <n v="17"/>
    <n v="23"/>
    <x v="0"/>
    <x v="4"/>
    <s v="rs"/>
    <s v="NYJ"/>
    <s v="HOU"/>
    <s v=""/>
    <x v="1"/>
    <n v="5.5"/>
    <s v=""/>
    <m/>
    <m/>
    <s v="HOU"/>
    <m/>
    <n v="0"/>
    <m/>
    <s v=""/>
  </r>
  <r>
    <n v="155"/>
    <n v="78"/>
    <s v="2012_06_PIT@TEN"/>
    <s v=""/>
    <n v="5.5"/>
    <n v="26"/>
    <n v="23"/>
    <x v="0"/>
    <x v="5"/>
    <s v="rs"/>
    <s v="TEN"/>
    <s v="TEN"/>
    <s v=""/>
    <x v="0"/>
    <n v="5.5"/>
    <s v=""/>
    <m/>
    <m/>
    <s v="PIT"/>
    <m/>
    <n v="0"/>
    <m/>
    <s v=""/>
  </r>
  <r>
    <n v="156"/>
    <n v="78"/>
    <s v="2012_06_PIT@TEN"/>
    <s v=""/>
    <n v="5.5"/>
    <n v="26"/>
    <n v="23"/>
    <x v="0"/>
    <x v="5"/>
    <s v="rs"/>
    <s v="TEN"/>
    <s v="TEN"/>
    <s v=""/>
    <x v="1"/>
    <n v="7"/>
    <s v=""/>
    <m/>
    <m/>
    <s v="TEN"/>
    <m/>
    <n v="1"/>
    <m/>
    <s v=""/>
  </r>
  <r>
    <n v="157"/>
    <n v="79"/>
    <s v="2012_06_OAK@ATL"/>
    <s v=""/>
    <n v="-8.5"/>
    <n v="23"/>
    <n v="20"/>
    <x v="0"/>
    <x v="5"/>
    <s v="rs"/>
    <s v="OAK"/>
    <s v="ATL"/>
    <s v=""/>
    <x v="0"/>
    <n v="-11"/>
    <s v=""/>
    <m/>
    <m/>
    <s v="ATL"/>
    <m/>
    <n v="0"/>
    <m/>
    <s v=""/>
  </r>
  <r>
    <n v="158"/>
    <n v="79"/>
    <s v="2012_06_OAK@ATL"/>
    <s v=""/>
    <n v="-8.5"/>
    <n v="23"/>
    <n v="20"/>
    <x v="0"/>
    <x v="5"/>
    <s v="rs"/>
    <s v="OAK"/>
    <s v="ATL"/>
    <s v=""/>
    <x v="1"/>
    <n v="-13"/>
    <s v=""/>
    <m/>
    <m/>
    <s v="ATL"/>
    <m/>
    <n v="0"/>
    <m/>
    <s v=""/>
  </r>
  <r>
    <n v="159"/>
    <n v="80"/>
    <s v="2012_06_KCY@TBY"/>
    <s v=""/>
    <n v="-3.5"/>
    <n v="38"/>
    <n v="10"/>
    <x v="0"/>
    <x v="5"/>
    <s v="rs"/>
    <s v="TBY"/>
    <s v="TBY"/>
    <s v=""/>
    <x v="0"/>
    <n v="-4"/>
    <s v=""/>
    <m/>
    <m/>
    <s v="TBY"/>
    <m/>
    <n v="1"/>
    <m/>
    <s v=""/>
  </r>
  <r>
    <n v="160"/>
    <n v="80"/>
    <s v="2012_06_KCY@TBY"/>
    <s v=""/>
    <n v="-3.5"/>
    <n v="38"/>
    <n v="10"/>
    <x v="0"/>
    <x v="5"/>
    <s v="rs"/>
    <s v="TBY"/>
    <s v="TBY"/>
    <s v=""/>
    <x v="1"/>
    <n v="-4"/>
    <s v=""/>
    <m/>
    <m/>
    <s v="TBY"/>
    <m/>
    <n v="1"/>
    <m/>
    <s v=""/>
  </r>
  <r>
    <n v="161"/>
    <n v="81"/>
    <s v="2012_06_IND@NYJ"/>
    <s v=""/>
    <n v="-3.5"/>
    <n v="35"/>
    <n v="9"/>
    <x v="0"/>
    <x v="5"/>
    <s v="rs"/>
    <s v="NYJ"/>
    <s v="NYJ"/>
    <s v=""/>
    <x v="0"/>
    <n v="-4.5"/>
    <s v=""/>
    <m/>
    <m/>
    <s v="IND"/>
    <m/>
    <n v="0"/>
    <m/>
    <s v=""/>
  </r>
  <r>
    <n v="162"/>
    <n v="81"/>
    <s v="2012_06_IND@NYJ"/>
    <s v=""/>
    <n v="-3.5"/>
    <n v="35"/>
    <n v="9"/>
    <x v="0"/>
    <x v="5"/>
    <s v="rs"/>
    <s v="NYJ"/>
    <s v="NYJ"/>
    <s v=""/>
    <x v="1"/>
    <n v="-1"/>
    <s v=""/>
    <m/>
    <m/>
    <s v="NYJ"/>
    <m/>
    <n v="1"/>
    <m/>
    <s v=""/>
  </r>
  <r>
    <n v="163"/>
    <n v="82"/>
    <s v="2012_06_CIN@CLE"/>
    <s v=""/>
    <n v="2.5"/>
    <n v="34"/>
    <n v="24"/>
    <x v="0"/>
    <x v="5"/>
    <s v="rs"/>
    <s v="CLE"/>
    <s v="CLE"/>
    <s v=""/>
    <x v="0"/>
    <n v="3.5"/>
    <s v=""/>
    <m/>
    <m/>
    <s v="CIN"/>
    <m/>
    <n v="0"/>
    <m/>
    <s v=""/>
  </r>
  <r>
    <n v="164"/>
    <n v="82"/>
    <s v="2012_06_CIN@CLE"/>
    <s v=""/>
    <n v="2.5"/>
    <n v="34"/>
    <n v="24"/>
    <x v="0"/>
    <x v="5"/>
    <s v="rs"/>
    <s v="CLE"/>
    <s v="CLE"/>
    <s v=""/>
    <x v="1"/>
    <n v="2.5"/>
    <s v=""/>
    <m/>
    <m/>
    <s v="CIN"/>
    <m/>
    <n v="0"/>
    <m/>
    <s v=""/>
  </r>
  <r>
    <n v="165"/>
    <n v="83"/>
    <s v="2012_06_DET@PHI"/>
    <s v=""/>
    <n v="-5.5"/>
    <n v="23"/>
    <n v="26"/>
    <x v="0"/>
    <x v="5"/>
    <s v="rs"/>
    <s v="DET"/>
    <s v="DET"/>
    <s v=""/>
    <x v="0"/>
    <n v="-6"/>
    <s v=""/>
    <m/>
    <m/>
    <s v="DET"/>
    <m/>
    <n v="1"/>
    <m/>
    <s v=""/>
  </r>
  <r>
    <n v="166"/>
    <n v="83"/>
    <s v="2012_06_DET@PHI"/>
    <s v=""/>
    <n v="-5.5"/>
    <n v="23"/>
    <n v="26"/>
    <x v="0"/>
    <x v="5"/>
    <s v="rs"/>
    <s v="DET"/>
    <s v="DET"/>
    <s v=""/>
    <x v="1"/>
    <n v="-3.5"/>
    <s v=""/>
    <m/>
    <m/>
    <s v="DET"/>
    <m/>
    <n v="1"/>
    <m/>
    <s v=""/>
  </r>
  <r>
    <n v="167"/>
    <n v="84"/>
    <s v="2012_06_STL@MIA"/>
    <s v=""/>
    <n v="-3.5"/>
    <n v="17"/>
    <n v="14"/>
    <x v="0"/>
    <x v="5"/>
    <s v="rs"/>
    <s v="STL"/>
    <s v="MIA"/>
    <s v=""/>
    <x v="0"/>
    <n v="-1.5"/>
    <s v=""/>
    <m/>
    <m/>
    <s v="STL"/>
    <m/>
    <n v="1"/>
    <m/>
    <s v=""/>
  </r>
  <r>
    <n v="168"/>
    <n v="84"/>
    <s v="2012_06_STL@MIA"/>
    <s v=""/>
    <n v="-3.5"/>
    <n v="17"/>
    <n v="14"/>
    <x v="0"/>
    <x v="5"/>
    <s v="rs"/>
    <s v="STL"/>
    <s v="MIA"/>
    <s v=""/>
    <x v="1"/>
    <n v="-1"/>
    <s v=""/>
    <m/>
    <m/>
    <s v="MIA"/>
    <m/>
    <n v="0"/>
    <m/>
    <s v=""/>
  </r>
  <r>
    <n v="169"/>
    <n v="85"/>
    <s v="2012_06_DAL@BAL"/>
    <s v=""/>
    <n v="-3.5"/>
    <n v="31"/>
    <n v="29"/>
    <x v="0"/>
    <x v="5"/>
    <s v="rs"/>
    <s v="DAL"/>
    <s v="BAL"/>
    <s v=""/>
    <x v="0"/>
    <n v="-6"/>
    <s v=""/>
    <m/>
    <m/>
    <s v="DAL"/>
    <m/>
    <n v="1"/>
    <m/>
    <s v=""/>
  </r>
  <r>
    <n v="170"/>
    <n v="85"/>
    <s v="2012_06_DAL@BAL"/>
    <s v=""/>
    <n v="-3.5"/>
    <n v="31"/>
    <n v="29"/>
    <x v="0"/>
    <x v="5"/>
    <s v="rs"/>
    <s v="DAL"/>
    <s v="BAL"/>
    <s v=""/>
    <x v="1"/>
    <n v="-7"/>
    <s v=""/>
    <m/>
    <m/>
    <s v="DAL"/>
    <m/>
    <n v="1"/>
    <m/>
    <s v=""/>
  </r>
  <r>
    <n v="171"/>
    <n v="86"/>
    <s v="2012_06_BUF@ARI"/>
    <s v=""/>
    <n v="-4.5"/>
    <n v="16"/>
    <n v="19"/>
    <x v="0"/>
    <x v="5"/>
    <s v="rs"/>
    <s v="BUF"/>
    <s v="BUF"/>
    <s v=""/>
    <x v="0"/>
    <n v="-7"/>
    <s v=""/>
    <m/>
    <m/>
    <s v="ARI"/>
    <m/>
    <n v="0"/>
    <m/>
    <s v=""/>
  </r>
  <r>
    <n v="172"/>
    <n v="86"/>
    <s v="2012_06_BUF@ARI"/>
    <s v=""/>
    <n v="-4.5"/>
    <n v="16"/>
    <n v="19"/>
    <x v="0"/>
    <x v="5"/>
    <s v="rs"/>
    <s v="BUF"/>
    <s v="BUF"/>
    <s v=""/>
    <x v="1"/>
    <n v="-4"/>
    <s v=""/>
    <m/>
    <m/>
    <s v="ARI"/>
    <m/>
    <n v="0"/>
    <m/>
    <s v=""/>
  </r>
  <r>
    <n v="173"/>
    <n v="87"/>
    <s v="2012_06_NWE@SEA"/>
    <s v=""/>
    <n v="3.5"/>
    <n v="24"/>
    <n v="23"/>
    <x v="0"/>
    <x v="5"/>
    <s v="rs"/>
    <s v="SEA"/>
    <s v="SEA"/>
    <s v=""/>
    <x v="0"/>
    <n v="3"/>
    <s v=""/>
    <m/>
    <m/>
    <s v="NWE"/>
    <m/>
    <n v="0"/>
    <m/>
    <s v=""/>
  </r>
  <r>
    <n v="174"/>
    <n v="87"/>
    <s v="2012_06_NWE@SEA"/>
    <s v=""/>
    <n v="3.5"/>
    <n v="24"/>
    <n v="23"/>
    <x v="0"/>
    <x v="5"/>
    <s v="rs"/>
    <s v="SEA"/>
    <s v="SEA"/>
    <s v=""/>
    <x v="1"/>
    <n v="4.5"/>
    <s v=""/>
    <m/>
    <m/>
    <s v="NWE"/>
    <m/>
    <n v="0"/>
    <m/>
    <s v=""/>
  </r>
  <r>
    <n v="175"/>
    <n v="88"/>
    <s v="2012_06_NYG@SFO"/>
    <s v=""/>
    <n v="-5.5"/>
    <n v="3"/>
    <n v="26"/>
    <x v="0"/>
    <x v="5"/>
    <s v="rs"/>
    <s v="NYG"/>
    <s v="NYG"/>
    <s v=""/>
    <x v="0"/>
    <n v="-4.5"/>
    <s v=""/>
    <m/>
    <m/>
    <s v="SFO"/>
    <m/>
    <n v="0"/>
    <m/>
    <s v=""/>
  </r>
  <r>
    <n v="176"/>
    <n v="88"/>
    <s v="2012_06_NYG@SFO"/>
    <s v=""/>
    <n v="-5.5"/>
    <n v="3"/>
    <n v="26"/>
    <x v="0"/>
    <x v="5"/>
    <s v="rs"/>
    <s v="NYG"/>
    <s v="NYG"/>
    <s v=""/>
    <x v="1"/>
    <n v="-5.5"/>
    <s v=""/>
    <m/>
    <m/>
    <s v="SFO"/>
    <m/>
    <n v="0"/>
    <m/>
    <s v=""/>
  </r>
  <r>
    <n v="177"/>
    <n v="89"/>
    <s v="2012_06_MIN@WAS"/>
    <s v=""/>
    <n v="-2.5"/>
    <n v="38"/>
    <n v="26"/>
    <x v="0"/>
    <x v="5"/>
    <s v="rs"/>
    <s v="WAS"/>
    <s v="WAS"/>
    <s v=""/>
    <x v="0"/>
    <n v="1.5"/>
    <s v=""/>
    <m/>
    <m/>
    <s v="WAS"/>
    <m/>
    <n v="1"/>
    <m/>
    <s v=""/>
  </r>
  <r>
    <n v="178"/>
    <n v="89"/>
    <s v="2012_06_MIN@WAS"/>
    <s v=""/>
    <n v="-2.5"/>
    <n v="38"/>
    <n v="26"/>
    <x v="0"/>
    <x v="5"/>
    <s v="rs"/>
    <s v="WAS"/>
    <s v="WAS"/>
    <s v=""/>
    <x v="1"/>
    <n v="2.5"/>
    <s v=""/>
    <m/>
    <m/>
    <s v="MIN"/>
    <m/>
    <n v="0"/>
    <m/>
    <s v=""/>
  </r>
  <r>
    <n v="179"/>
    <n v="90"/>
    <s v="2012_06_GBY@HOU"/>
    <s v=""/>
    <n v="-3.5"/>
    <n v="24"/>
    <n v="42"/>
    <x v="0"/>
    <x v="5"/>
    <s v="rs"/>
    <s v="GBY"/>
    <s v="GBY"/>
    <s v=""/>
    <x v="0"/>
    <n v="-3.5"/>
    <s v=""/>
    <m/>
    <m/>
    <s v="HOU"/>
    <m/>
    <n v="0"/>
    <m/>
    <s v=""/>
  </r>
  <r>
    <n v="180"/>
    <n v="90"/>
    <s v="2012_06_GBY@HOU"/>
    <s v=""/>
    <n v="-3.5"/>
    <n v="24"/>
    <n v="42"/>
    <x v="0"/>
    <x v="5"/>
    <s v="rs"/>
    <s v="GBY"/>
    <s v="GBY"/>
    <s v=""/>
    <x v="1"/>
    <n v="-6.5"/>
    <s v=""/>
    <m/>
    <m/>
    <s v="HOU"/>
    <m/>
    <n v="0"/>
    <m/>
    <s v=""/>
  </r>
  <r>
    <n v="181"/>
    <n v="91"/>
    <s v="2012_06_DEN@SD"/>
    <s v=""/>
    <n v="-2.5"/>
    <n v="24"/>
    <n v="35"/>
    <x v="0"/>
    <x v="5"/>
    <s v="rs"/>
    <s v="DEN"/>
    <s v="DEN"/>
    <s v=""/>
    <x v="0"/>
    <n v="-3"/>
    <s v=""/>
    <m/>
    <m/>
    <s v="DEN"/>
    <m/>
    <n v="1"/>
    <m/>
    <s v=""/>
  </r>
  <r>
    <n v="182"/>
    <n v="91"/>
    <s v="2012_06_DEN@SD"/>
    <s v=""/>
    <n v="-2.5"/>
    <n v="24"/>
    <n v="35"/>
    <x v="0"/>
    <x v="5"/>
    <s v="rs"/>
    <s v="DEN"/>
    <s v="DEN"/>
    <s v=""/>
    <x v="1"/>
    <n v="-1.5"/>
    <s v=""/>
    <m/>
    <m/>
    <s v="DEN"/>
    <m/>
    <n v="1"/>
    <m/>
    <s v=""/>
  </r>
  <r>
    <n v="183"/>
    <n v="92"/>
    <s v="2012_07_SEA@SFO"/>
    <s v=""/>
    <n v="-7.5"/>
    <n v="13"/>
    <n v="6"/>
    <x v="0"/>
    <x v="6"/>
    <s v="rs"/>
    <s v="SEA"/>
    <s v="SFO"/>
    <s v=""/>
    <x v="0"/>
    <n v="-6.5"/>
    <s v=""/>
    <m/>
    <m/>
    <s v="SEA"/>
    <m/>
    <n v="1"/>
    <m/>
    <s v=""/>
  </r>
  <r>
    <n v="184"/>
    <n v="92"/>
    <s v="2012_07_SEA@SFO"/>
    <s v=""/>
    <n v="-7.5"/>
    <n v="13"/>
    <n v="6"/>
    <x v="0"/>
    <x v="6"/>
    <s v="rs"/>
    <s v="SEA"/>
    <s v="SFO"/>
    <s v=""/>
    <x v="1"/>
    <n v="-4.5"/>
    <s v=""/>
    <m/>
    <m/>
    <s v="SEA"/>
    <m/>
    <n v="1"/>
    <m/>
    <s v=""/>
  </r>
  <r>
    <n v="185"/>
    <n v="93"/>
    <s v="2012_07_WAS@NYG"/>
    <s v=""/>
    <n v="-6.5"/>
    <n v="27"/>
    <n v="23"/>
    <x v="0"/>
    <x v="6"/>
    <s v="rs"/>
    <s v="WAS"/>
    <s v="NYG"/>
    <s v=""/>
    <x v="0"/>
    <n v="-7"/>
    <s v=""/>
    <m/>
    <m/>
    <s v="WAS"/>
    <m/>
    <n v="1"/>
    <m/>
    <s v=""/>
  </r>
  <r>
    <n v="186"/>
    <n v="93"/>
    <s v="2012_07_WAS@NYG"/>
    <s v=""/>
    <n v="-6.5"/>
    <n v="27"/>
    <n v="23"/>
    <x v="0"/>
    <x v="6"/>
    <s v="rs"/>
    <s v="WAS"/>
    <s v="NYG"/>
    <s v=""/>
    <x v="1"/>
    <n v="-5.5"/>
    <s v=""/>
    <m/>
    <m/>
    <s v="NYG"/>
    <m/>
    <n v="0"/>
    <m/>
    <s v=""/>
  </r>
  <r>
    <n v="187"/>
    <n v="94"/>
    <s v="2012_07_ARI@MIN"/>
    <s v=""/>
    <n v="-5.5"/>
    <n v="21"/>
    <n v="14"/>
    <x v="0"/>
    <x v="6"/>
    <s v="rs"/>
    <s v="MIN"/>
    <s v="MIN"/>
    <s v=""/>
    <x v="0"/>
    <n v="-4"/>
    <s v=""/>
    <m/>
    <m/>
    <s v="MIN"/>
    <m/>
    <n v="1"/>
    <m/>
    <s v=""/>
  </r>
  <r>
    <n v="188"/>
    <n v="94"/>
    <s v="2012_07_ARI@MIN"/>
    <s v=""/>
    <n v="-5.5"/>
    <n v="21"/>
    <n v="14"/>
    <x v="0"/>
    <x v="6"/>
    <s v="rs"/>
    <s v="MIN"/>
    <s v="MIN"/>
    <s v=""/>
    <x v="1"/>
    <n v="-3"/>
    <s v=""/>
    <m/>
    <m/>
    <s v="ARI"/>
    <m/>
    <n v="0"/>
    <m/>
    <s v=""/>
  </r>
  <r>
    <n v="189"/>
    <n v="95"/>
    <s v="2012_07_DAL@CAR"/>
    <s v=""/>
    <n v="2.5"/>
    <n v="14"/>
    <n v="19"/>
    <x v="0"/>
    <x v="6"/>
    <s v="rs"/>
    <s v="DAL"/>
    <s v="DAL"/>
    <s v=""/>
    <x v="0"/>
    <n v="2.5"/>
    <s v=""/>
    <m/>
    <m/>
    <s v="DAL"/>
    <m/>
    <n v="1"/>
    <m/>
    <s v=""/>
  </r>
  <r>
    <n v="190"/>
    <n v="95"/>
    <s v="2012_07_DAL@CAR"/>
    <s v=""/>
    <n v="2.5"/>
    <n v="14"/>
    <n v="19"/>
    <x v="0"/>
    <x v="6"/>
    <s v="rs"/>
    <s v="DAL"/>
    <s v="DAL"/>
    <s v=""/>
    <x v="1"/>
    <n v="2.5"/>
    <s v=""/>
    <m/>
    <m/>
    <s v="DAL"/>
    <m/>
    <n v="1"/>
    <m/>
    <s v=""/>
  </r>
  <r>
    <n v="191"/>
    <n v="96"/>
    <s v="2012_07_NOR@TBY"/>
    <s v=""/>
    <n v="2.5"/>
    <n v="28"/>
    <n v="35"/>
    <x v="0"/>
    <x v="6"/>
    <s v="rs"/>
    <s v="NOR"/>
    <s v="NOR"/>
    <s v=""/>
    <x v="0"/>
    <n v="3"/>
    <s v=""/>
    <m/>
    <m/>
    <s v="NOR"/>
    <m/>
    <n v="1"/>
    <m/>
    <s v=""/>
  </r>
  <r>
    <n v="192"/>
    <n v="96"/>
    <s v="2012_07_NOR@TBY"/>
    <s v=""/>
    <n v="2.5"/>
    <n v="28"/>
    <n v="35"/>
    <x v="0"/>
    <x v="6"/>
    <s v="rs"/>
    <s v="NOR"/>
    <s v="NOR"/>
    <s v=""/>
    <x v="1"/>
    <n v="1.5"/>
    <s v=""/>
    <m/>
    <m/>
    <s v="TBY"/>
    <m/>
    <n v="0"/>
    <m/>
    <s v=""/>
  </r>
  <r>
    <n v="193"/>
    <n v="97"/>
    <s v="2012_07_GBY@STL"/>
    <s v=""/>
    <n v="5.5"/>
    <n v="20"/>
    <n v="30"/>
    <x v="0"/>
    <x v="6"/>
    <s v="rs"/>
    <s v="GBY"/>
    <s v="GBY"/>
    <s v=""/>
    <x v="0"/>
    <n v="5.5"/>
    <s v=""/>
    <m/>
    <m/>
    <s v="STL"/>
    <m/>
    <n v="0"/>
    <m/>
    <s v=""/>
  </r>
  <r>
    <n v="194"/>
    <n v="97"/>
    <s v="2012_07_GBY@STL"/>
    <s v=""/>
    <n v="5.5"/>
    <n v="20"/>
    <n v="30"/>
    <x v="0"/>
    <x v="6"/>
    <s v="rs"/>
    <s v="GBY"/>
    <s v="GBY"/>
    <s v=""/>
    <x v="1"/>
    <n v="6"/>
    <s v=""/>
    <m/>
    <m/>
    <s v="GBY"/>
    <m/>
    <n v="1"/>
    <m/>
    <s v=""/>
  </r>
  <r>
    <n v="195"/>
    <n v="98"/>
    <s v="2012_07_BAL@HOU"/>
    <s v=""/>
    <n v="-6.5"/>
    <n v="43"/>
    <n v="13"/>
    <x v="0"/>
    <x v="6"/>
    <s v="rs"/>
    <s v="HOU"/>
    <s v="HOU"/>
    <s v=""/>
    <x v="0"/>
    <n v="-3.5"/>
    <s v=""/>
    <m/>
    <m/>
    <s v="HOU"/>
    <m/>
    <n v="1"/>
    <m/>
    <s v=""/>
  </r>
  <r>
    <n v="196"/>
    <n v="98"/>
    <s v="2012_07_BAL@HOU"/>
    <s v=""/>
    <n v="-6.5"/>
    <n v="43"/>
    <n v="13"/>
    <x v="0"/>
    <x v="6"/>
    <s v="rs"/>
    <s v="HOU"/>
    <s v="HOU"/>
    <s v=""/>
    <x v="1"/>
    <n v="-3"/>
    <s v=""/>
    <m/>
    <m/>
    <s v="BAL"/>
    <m/>
    <n v="0"/>
    <m/>
    <s v=""/>
  </r>
  <r>
    <n v="197"/>
    <n v="99"/>
    <s v="2012_07_CLE@IND"/>
    <s v=""/>
    <n v="-3.5"/>
    <n v="17"/>
    <n v="13"/>
    <x v="0"/>
    <x v="6"/>
    <s v="rs"/>
    <s v="IND"/>
    <s v="IND"/>
    <s v=""/>
    <x v="0"/>
    <n v="-4.5"/>
    <s v=""/>
    <m/>
    <m/>
    <s v="CLE"/>
    <m/>
    <n v="0"/>
    <m/>
    <s v=""/>
  </r>
  <r>
    <n v="198"/>
    <n v="99"/>
    <s v="2012_07_CLE@IND"/>
    <s v=""/>
    <n v="-3.5"/>
    <n v="17"/>
    <n v="13"/>
    <x v="0"/>
    <x v="6"/>
    <s v="rs"/>
    <s v="IND"/>
    <s v="IND"/>
    <s v=""/>
    <x v="1"/>
    <n v="-3"/>
    <s v=""/>
    <m/>
    <m/>
    <s v="CLE"/>
    <m/>
    <n v="0"/>
    <m/>
    <s v=""/>
  </r>
  <r>
    <n v="199"/>
    <n v="100"/>
    <s v="2012_07_TEN@BUF"/>
    <s v=""/>
    <n v="-3.5"/>
    <n v="34"/>
    <n v="35"/>
    <x v="0"/>
    <x v="6"/>
    <s v="rs"/>
    <s v="TEN"/>
    <s v="TEN"/>
    <s v=""/>
    <x v="0"/>
    <n v="-4"/>
    <s v=""/>
    <m/>
    <m/>
    <s v="BUF"/>
    <m/>
    <n v="0"/>
    <m/>
    <s v=""/>
  </r>
  <r>
    <n v="200"/>
    <n v="100"/>
    <s v="2012_07_TEN@BUF"/>
    <s v=""/>
    <n v="-3.5"/>
    <n v="34"/>
    <n v="35"/>
    <x v="0"/>
    <x v="6"/>
    <s v="rs"/>
    <s v="TEN"/>
    <s v="TEN"/>
    <s v=""/>
    <x v="1"/>
    <n v="-3.5"/>
    <s v=""/>
    <m/>
    <m/>
    <s v="TEN"/>
    <m/>
    <n v="1"/>
    <m/>
    <s v=""/>
  </r>
  <r>
    <n v="201"/>
    <n v="101"/>
    <s v="2012_07_NYJ@NWE"/>
    <s v=""/>
    <n v="-10.5"/>
    <n v="29"/>
    <n v="26"/>
    <x v="0"/>
    <x v="6"/>
    <s v="rs"/>
    <s v="NYJ"/>
    <s v="NWE"/>
    <s v=""/>
    <x v="0"/>
    <n v="-7"/>
    <s v=""/>
    <m/>
    <m/>
    <s v="NYJ"/>
    <m/>
    <n v="1"/>
    <m/>
    <s v=""/>
  </r>
  <r>
    <n v="202"/>
    <n v="101"/>
    <s v="2012_07_NYJ@NWE"/>
    <s v=""/>
    <n v="-10.5"/>
    <n v="29"/>
    <n v="26"/>
    <x v="0"/>
    <x v="6"/>
    <s v="rs"/>
    <s v="NYJ"/>
    <s v="NWE"/>
    <s v=""/>
    <x v="1"/>
    <n v="-7"/>
    <s v=""/>
    <m/>
    <m/>
    <s v="NYJ"/>
    <m/>
    <n v="1"/>
    <m/>
    <s v=""/>
  </r>
  <r>
    <n v="203"/>
    <n v="102"/>
    <s v="2012_07_JAX@OAK"/>
    <s v=""/>
    <n v="-4.5"/>
    <n v="26"/>
    <n v="23"/>
    <x v="0"/>
    <x v="6"/>
    <s v="rs"/>
    <s v="JAX"/>
    <s v="OAK"/>
    <s v=""/>
    <x v="0"/>
    <n v="-3.5"/>
    <s v=""/>
    <m/>
    <m/>
    <s v="JAX"/>
    <m/>
    <n v="1"/>
    <m/>
    <s v=""/>
  </r>
  <r>
    <n v="204"/>
    <n v="102"/>
    <s v="2012_07_JAX@OAK"/>
    <s v=""/>
    <n v="-4.5"/>
    <n v="26"/>
    <n v="23"/>
    <x v="0"/>
    <x v="6"/>
    <s v="rs"/>
    <s v="JAX"/>
    <s v="OAK"/>
    <s v=""/>
    <x v="1"/>
    <n v="-3"/>
    <s v=""/>
    <m/>
    <m/>
    <s v="JAX"/>
    <m/>
    <n v="1"/>
    <m/>
    <s v=""/>
  </r>
  <r>
    <n v="205"/>
    <n v="103"/>
    <s v="2012_07_PIT@CIN"/>
    <s v=""/>
    <n v="2.5"/>
    <n v="17"/>
    <n v="24"/>
    <x v="0"/>
    <x v="6"/>
    <s v="rs"/>
    <s v="PIT"/>
    <s v="PIT"/>
    <s v=""/>
    <x v="0"/>
    <n v="1"/>
    <s v=""/>
    <m/>
    <m/>
    <s v="PIT"/>
    <m/>
    <n v="1"/>
    <m/>
    <s v=""/>
  </r>
  <r>
    <n v="206"/>
    <n v="103"/>
    <s v="2012_07_PIT@CIN"/>
    <s v=""/>
    <n v="2.5"/>
    <n v="17"/>
    <n v="24"/>
    <x v="0"/>
    <x v="6"/>
    <s v="rs"/>
    <s v="PIT"/>
    <s v="PIT"/>
    <s v=""/>
    <x v="1"/>
    <n v="-2.5"/>
    <s v=""/>
    <m/>
    <m/>
    <s v="CIN"/>
    <m/>
    <n v="0"/>
    <m/>
    <s v=""/>
  </r>
  <r>
    <n v="207"/>
    <n v="104"/>
    <s v="2012_07_DET@CHI"/>
    <s v=""/>
    <n v="-5.5"/>
    <n v="13"/>
    <n v="7"/>
    <x v="0"/>
    <x v="6"/>
    <s v="rs"/>
    <s v="CHI"/>
    <s v="CHI"/>
    <s v=""/>
    <x v="0"/>
    <n v="-6.5"/>
    <s v=""/>
    <m/>
    <m/>
    <s v="DET"/>
    <m/>
    <n v="0"/>
    <m/>
    <s v=""/>
  </r>
  <r>
    <n v="208"/>
    <n v="104"/>
    <s v="2012_07_DET@CHI"/>
    <s v=""/>
    <n v="-5.5"/>
    <n v="13"/>
    <n v="7"/>
    <x v="0"/>
    <x v="6"/>
    <s v="rs"/>
    <s v="CHI"/>
    <s v="CHI"/>
    <s v=""/>
    <x v="1"/>
    <n v="-3.5"/>
    <s v=""/>
    <m/>
    <m/>
    <s v="CHI"/>
    <m/>
    <n v="1"/>
    <m/>
    <s v=""/>
  </r>
  <r>
    <n v="209"/>
    <n v="105"/>
    <s v="2012_08_TBY@MIN"/>
    <s v=""/>
    <n v="-6.5"/>
    <n v="17"/>
    <n v="36"/>
    <x v="0"/>
    <x v="7"/>
    <s v="rs"/>
    <s v="TBY"/>
    <s v="TBY"/>
    <s v=""/>
    <x v="0"/>
    <n v="-6"/>
    <s v=""/>
    <m/>
    <m/>
    <s v="TBY"/>
    <m/>
    <n v="1"/>
    <m/>
    <s v=""/>
  </r>
  <r>
    <n v="210"/>
    <n v="105"/>
    <s v="2012_08_TBY@MIN"/>
    <s v=""/>
    <n v="-6.5"/>
    <n v="17"/>
    <n v="36"/>
    <x v="0"/>
    <x v="7"/>
    <s v="rs"/>
    <s v="TBY"/>
    <s v="TBY"/>
    <s v=""/>
    <x v="1"/>
    <n v="-7"/>
    <s v=""/>
    <m/>
    <m/>
    <s v="TBY"/>
    <m/>
    <n v="1"/>
    <m/>
    <s v=""/>
  </r>
  <r>
    <n v="211"/>
    <n v="106"/>
    <s v="2012_08_JAX@GBY"/>
    <s v=""/>
    <n v="-13.5"/>
    <n v="24"/>
    <n v="15"/>
    <x v="0"/>
    <x v="7"/>
    <s v="rs"/>
    <s v="JAX"/>
    <s v="GBY"/>
    <s v=""/>
    <x v="0"/>
    <n v="-13"/>
    <s v=""/>
    <m/>
    <m/>
    <s v="GBY"/>
    <m/>
    <n v="0"/>
    <m/>
    <s v=""/>
  </r>
  <r>
    <n v="212"/>
    <n v="106"/>
    <s v="2012_08_JAX@GBY"/>
    <s v=""/>
    <n v="-13.5"/>
    <n v="24"/>
    <n v="15"/>
    <x v="0"/>
    <x v="7"/>
    <s v="rs"/>
    <s v="JAX"/>
    <s v="GBY"/>
    <s v=""/>
    <x v="1"/>
    <n v="-14"/>
    <s v=""/>
    <m/>
    <m/>
    <s v="GBY"/>
    <m/>
    <n v="0"/>
    <m/>
    <s v=""/>
  </r>
  <r>
    <n v="213"/>
    <n v="107"/>
    <s v="2012_08_MIA@NYJ"/>
    <s v=""/>
    <n v="-2.5"/>
    <n v="9"/>
    <n v="30"/>
    <x v="0"/>
    <x v="7"/>
    <s v="rs"/>
    <s v="MIA"/>
    <s v="MIA"/>
    <s v=""/>
    <x v="0"/>
    <n v="-4.5"/>
    <s v=""/>
    <m/>
    <m/>
    <s v="MIA"/>
    <m/>
    <n v="1"/>
    <m/>
    <s v=""/>
  </r>
  <r>
    <n v="214"/>
    <n v="107"/>
    <s v="2012_08_MIA@NYJ"/>
    <s v=""/>
    <n v="-2.5"/>
    <n v="9"/>
    <n v="30"/>
    <x v="0"/>
    <x v="7"/>
    <s v="rs"/>
    <s v="MIA"/>
    <s v="MIA"/>
    <s v=""/>
    <x v="1"/>
    <n v="-3.5"/>
    <s v=""/>
    <m/>
    <m/>
    <s v="NYJ"/>
    <m/>
    <n v="0"/>
    <m/>
    <s v=""/>
  </r>
  <r>
    <n v="215"/>
    <n v="108"/>
    <s v="2012_08_SD@CLE"/>
    <s v=""/>
    <n v="2.5"/>
    <n v="7"/>
    <n v="6"/>
    <x v="0"/>
    <x v="7"/>
    <s v="rs"/>
    <s v="CLE"/>
    <s v="CLE"/>
    <s v=""/>
    <x v="0"/>
    <n v="3"/>
    <s v=""/>
    <m/>
    <m/>
    <s v="SD"/>
    <m/>
    <n v="0"/>
    <m/>
    <s v=""/>
  </r>
  <r>
    <n v="216"/>
    <n v="108"/>
    <s v="2012_08_SD@CLE"/>
    <s v=""/>
    <n v="2.5"/>
    <n v="7"/>
    <n v="6"/>
    <x v="0"/>
    <x v="7"/>
    <s v="rs"/>
    <s v="CLE"/>
    <s v="CLE"/>
    <s v=""/>
    <x v="1"/>
    <n v="2.5"/>
    <s v=""/>
    <m/>
    <m/>
    <s v="SD"/>
    <m/>
    <n v="0"/>
    <m/>
    <s v=""/>
  </r>
  <r>
    <n v="217"/>
    <n v="109"/>
    <s v="2012_08_IND@TEN"/>
    <s v=""/>
    <n v="-3.5"/>
    <n v="13"/>
    <n v="19"/>
    <x v="0"/>
    <x v="7"/>
    <s v="rs"/>
    <s v="IND"/>
    <s v="IND"/>
    <s v=""/>
    <x v="0"/>
    <n v="-2"/>
    <s v=""/>
    <m/>
    <m/>
    <s v="IND"/>
    <m/>
    <n v="1"/>
    <m/>
    <s v=""/>
  </r>
  <r>
    <n v="218"/>
    <n v="109"/>
    <s v="2012_08_IND@TEN"/>
    <s v=""/>
    <n v="-3.5"/>
    <n v="13"/>
    <n v="19"/>
    <x v="0"/>
    <x v="7"/>
    <s v="rs"/>
    <s v="IND"/>
    <s v="IND"/>
    <s v=""/>
    <x v="1"/>
    <n v="-3"/>
    <s v=""/>
    <m/>
    <m/>
    <s v="IND"/>
    <m/>
    <n v="1"/>
    <m/>
    <s v=""/>
  </r>
  <r>
    <n v="219"/>
    <n v="110"/>
    <s v="2012_08_NWE@STL"/>
    <s v=""/>
    <n v="6.5"/>
    <n v="7"/>
    <n v="45"/>
    <x v="0"/>
    <x v="7"/>
    <s v="rs"/>
    <s v="NWE"/>
    <s v="NWE"/>
    <s v=""/>
    <x v="0"/>
    <n v="10.5"/>
    <s v=""/>
    <m/>
    <m/>
    <s v="STL"/>
    <m/>
    <n v="0"/>
    <m/>
    <s v=""/>
  </r>
  <r>
    <n v="220"/>
    <n v="110"/>
    <s v="2012_08_NWE@STL"/>
    <s v=""/>
    <n v="6.5"/>
    <n v="7"/>
    <n v="45"/>
    <x v="0"/>
    <x v="7"/>
    <s v="rs"/>
    <s v="NWE"/>
    <s v="NWE"/>
    <s v=""/>
    <x v="1"/>
    <n v="3.5"/>
    <s v=""/>
    <m/>
    <m/>
    <s v="STL"/>
    <m/>
    <n v="0"/>
    <m/>
    <s v=""/>
  </r>
  <r>
    <n v="221"/>
    <n v="111"/>
    <s v="2012_08_ATL@PHI"/>
    <s v=""/>
    <n v="-2.5"/>
    <n v="17"/>
    <n v="30"/>
    <x v="0"/>
    <x v="7"/>
    <s v="rs"/>
    <s v="ATL"/>
    <s v="ATL"/>
    <s v=""/>
    <x v="0"/>
    <n v="-1"/>
    <s v=""/>
    <m/>
    <m/>
    <s v="PHI"/>
    <m/>
    <n v="0"/>
    <m/>
    <s v=""/>
  </r>
  <r>
    <n v="222"/>
    <n v="111"/>
    <s v="2012_08_ATL@PHI"/>
    <s v=""/>
    <n v="-2.5"/>
    <n v="17"/>
    <n v="30"/>
    <x v="0"/>
    <x v="7"/>
    <s v="rs"/>
    <s v="ATL"/>
    <s v="ATL"/>
    <s v=""/>
    <x v="1"/>
    <n v="2"/>
    <s v=""/>
    <m/>
    <m/>
    <s v="PHI"/>
    <m/>
    <n v="0"/>
    <m/>
    <s v=""/>
  </r>
  <r>
    <n v="223"/>
    <n v="112"/>
    <s v="2012_08_CAR@CHI"/>
    <s v=""/>
    <n v="-7.5"/>
    <n v="23"/>
    <n v="22"/>
    <x v="0"/>
    <x v="7"/>
    <s v="rs"/>
    <s v="CAR"/>
    <s v="CHI"/>
    <s v=""/>
    <x v="0"/>
    <n v="-7.5"/>
    <s v=""/>
    <m/>
    <m/>
    <s v="CAR"/>
    <m/>
    <n v="1"/>
    <m/>
    <s v=""/>
  </r>
  <r>
    <n v="224"/>
    <n v="112"/>
    <s v="2012_08_CAR@CHI"/>
    <s v=""/>
    <n v="-7.5"/>
    <n v="23"/>
    <n v="22"/>
    <x v="0"/>
    <x v="7"/>
    <s v="rs"/>
    <s v="CAR"/>
    <s v="CHI"/>
    <s v=""/>
    <x v="1"/>
    <n v="-7"/>
    <s v=""/>
    <m/>
    <m/>
    <s v="CAR"/>
    <m/>
    <n v="1"/>
    <m/>
    <s v=""/>
  </r>
  <r>
    <n v="225"/>
    <n v="113"/>
    <s v="2012_08_SEA@DET"/>
    <s v=""/>
    <n v="-2.5"/>
    <n v="28"/>
    <n v="24"/>
    <x v="0"/>
    <x v="7"/>
    <s v="rs"/>
    <s v="DET"/>
    <s v="DET"/>
    <s v=""/>
    <x v="0"/>
    <n v="-2.5"/>
    <s v=""/>
    <m/>
    <m/>
    <s v="SEA"/>
    <m/>
    <n v="0"/>
    <m/>
    <s v=""/>
  </r>
  <r>
    <n v="226"/>
    <n v="113"/>
    <s v="2012_08_SEA@DET"/>
    <s v=""/>
    <n v="-2.5"/>
    <n v="28"/>
    <n v="24"/>
    <x v="0"/>
    <x v="7"/>
    <s v="rs"/>
    <s v="DET"/>
    <s v="DET"/>
    <s v=""/>
    <x v="1"/>
    <n v="1.5"/>
    <s v=""/>
    <m/>
    <m/>
    <s v="DET"/>
    <m/>
    <n v="1"/>
    <m/>
    <s v=""/>
  </r>
  <r>
    <n v="227"/>
    <n v="114"/>
    <s v="2012_08_WAS@PIT"/>
    <s v=""/>
    <n v="-5.5"/>
    <n v="27"/>
    <n v="12"/>
    <x v="0"/>
    <x v="7"/>
    <s v="rs"/>
    <s v="PIT"/>
    <s v="PIT"/>
    <s v=""/>
    <x v="0"/>
    <n v="-4"/>
    <s v=""/>
    <m/>
    <m/>
    <s v="WAS"/>
    <m/>
    <n v="0"/>
    <m/>
    <s v=""/>
  </r>
  <r>
    <n v="228"/>
    <n v="114"/>
    <s v="2012_08_WAS@PIT"/>
    <s v=""/>
    <n v="-5.5"/>
    <n v="27"/>
    <n v="12"/>
    <x v="0"/>
    <x v="7"/>
    <s v="rs"/>
    <s v="PIT"/>
    <s v="PIT"/>
    <s v=""/>
    <x v="1"/>
    <n v="-4.5"/>
    <s v=""/>
    <m/>
    <m/>
    <s v="WAS"/>
    <m/>
    <n v="0"/>
    <m/>
    <s v=""/>
  </r>
  <r>
    <n v="229"/>
    <n v="115"/>
    <s v="2012_08_OAK@KCY"/>
    <s v=""/>
    <n v="-1.5"/>
    <n v="16"/>
    <n v="26"/>
    <x v="0"/>
    <x v="7"/>
    <s v="rs"/>
    <s v="OAK"/>
    <s v="OAK"/>
    <s v=""/>
    <x v="0"/>
    <n v="-1"/>
    <s v=""/>
    <m/>
    <m/>
    <s v="KCY"/>
    <m/>
    <n v="0"/>
    <m/>
    <s v=""/>
  </r>
  <r>
    <n v="230"/>
    <n v="115"/>
    <s v="2012_08_OAK@KCY"/>
    <s v=""/>
    <n v="-1.5"/>
    <n v="16"/>
    <n v="26"/>
    <x v="0"/>
    <x v="7"/>
    <s v="rs"/>
    <s v="OAK"/>
    <s v="OAK"/>
    <s v=""/>
    <x v="1"/>
    <n v="-3"/>
    <s v=""/>
    <m/>
    <m/>
    <s v="KCY"/>
    <m/>
    <n v="0"/>
    <m/>
    <s v=""/>
  </r>
  <r>
    <n v="231"/>
    <n v="116"/>
    <s v="2012_08_NYG@DAL"/>
    <s v=""/>
    <n v="1.5"/>
    <n v="24"/>
    <n v="29"/>
    <x v="0"/>
    <x v="7"/>
    <s v="rs"/>
    <s v="NYG"/>
    <s v="NYG"/>
    <s v=""/>
    <x v="0"/>
    <n v="-2"/>
    <s v=""/>
    <m/>
    <m/>
    <s v="DAL"/>
    <m/>
    <n v="0"/>
    <m/>
    <s v=""/>
  </r>
  <r>
    <n v="232"/>
    <n v="116"/>
    <s v="2012_08_NYG@DAL"/>
    <s v=""/>
    <n v="1.5"/>
    <n v="24"/>
    <n v="29"/>
    <x v="0"/>
    <x v="7"/>
    <s v="rs"/>
    <s v="NYG"/>
    <s v="NYG"/>
    <s v=""/>
    <x v="1"/>
    <n v="-3"/>
    <s v=""/>
    <m/>
    <m/>
    <s v="NYG"/>
    <m/>
    <n v="1"/>
    <m/>
    <s v=""/>
  </r>
  <r>
    <n v="233"/>
    <n v="117"/>
    <s v="2012_08_NOR@DEN"/>
    <s v=""/>
    <n v="-6.5"/>
    <n v="34"/>
    <n v="14"/>
    <x v="0"/>
    <x v="7"/>
    <s v="rs"/>
    <s v="DEN"/>
    <s v="DEN"/>
    <s v=""/>
    <x v="0"/>
    <n v="-4"/>
    <s v=""/>
    <m/>
    <m/>
    <s v="NOR"/>
    <m/>
    <n v="0"/>
    <m/>
    <s v=""/>
  </r>
  <r>
    <n v="234"/>
    <n v="117"/>
    <s v="2012_08_NOR@DEN"/>
    <s v=""/>
    <n v="-6.5"/>
    <n v="34"/>
    <n v="14"/>
    <x v="0"/>
    <x v="7"/>
    <s v="rs"/>
    <s v="DEN"/>
    <s v="DEN"/>
    <s v=""/>
    <x v="1"/>
    <n v="-4.5"/>
    <s v=""/>
    <m/>
    <m/>
    <s v="NOR"/>
    <m/>
    <n v="0"/>
    <m/>
    <s v=""/>
  </r>
  <r>
    <n v="235"/>
    <n v="118"/>
    <s v="2012_08_SFO@ARI"/>
    <s v=""/>
    <n v="6.5"/>
    <n v="3"/>
    <n v="24"/>
    <x v="0"/>
    <x v="7"/>
    <s v="rs"/>
    <s v="SFO"/>
    <s v="SFO"/>
    <s v=""/>
    <x v="0"/>
    <n v="6"/>
    <s v=""/>
    <m/>
    <m/>
    <s v="SFO"/>
    <m/>
    <n v="1"/>
    <m/>
    <s v=""/>
  </r>
  <r>
    <n v="236"/>
    <n v="118"/>
    <s v="2012_08_SFO@ARI"/>
    <s v=""/>
    <n v="6.5"/>
    <n v="3"/>
    <n v="24"/>
    <x v="0"/>
    <x v="7"/>
    <s v="rs"/>
    <s v="SFO"/>
    <s v="SFO"/>
    <s v=""/>
    <x v="1"/>
    <n v="3"/>
    <s v=""/>
    <m/>
    <m/>
    <s v="SFO"/>
    <m/>
    <n v="1"/>
    <m/>
    <s v=""/>
  </r>
  <r>
    <n v="237"/>
    <n v="119"/>
    <s v="2012_09_KCY@SD"/>
    <s v=""/>
    <n v="-8.5"/>
    <n v="31"/>
    <n v="13"/>
    <x v="0"/>
    <x v="8"/>
    <s v="rs"/>
    <s v="SD"/>
    <s v="SD"/>
    <s v=""/>
    <x v="0"/>
    <n v="-7"/>
    <s v=""/>
    <m/>
    <m/>
    <s v="SD"/>
    <m/>
    <n v="1"/>
    <m/>
    <s v=""/>
  </r>
  <r>
    <n v="238"/>
    <n v="119"/>
    <s v="2012_09_KCY@SD"/>
    <s v=""/>
    <n v="-8.5"/>
    <n v="31"/>
    <n v="13"/>
    <x v="0"/>
    <x v="8"/>
    <s v="rs"/>
    <s v="SD"/>
    <s v="SD"/>
    <s v=""/>
    <x v="1"/>
    <n v="-7"/>
    <s v=""/>
    <m/>
    <m/>
    <s v="KCY"/>
    <m/>
    <n v="0"/>
    <m/>
    <s v=""/>
  </r>
  <r>
    <n v="239"/>
    <n v="120"/>
    <s v="2012_09_CAR@WAS"/>
    <s v=""/>
    <n v="-3.5"/>
    <n v="13"/>
    <n v="21"/>
    <x v="0"/>
    <x v="8"/>
    <s v="rs"/>
    <s v="CAR"/>
    <s v="CAR"/>
    <s v=""/>
    <x v="0"/>
    <n v="-6"/>
    <s v=""/>
    <m/>
    <m/>
    <s v="WAS"/>
    <m/>
    <n v="0"/>
    <m/>
    <s v=""/>
  </r>
  <r>
    <n v="240"/>
    <n v="120"/>
    <s v="2012_09_CAR@WAS"/>
    <s v=""/>
    <n v="-3.5"/>
    <n v="13"/>
    <n v="21"/>
    <x v="0"/>
    <x v="8"/>
    <s v="rs"/>
    <s v="CAR"/>
    <s v="CAR"/>
    <s v=""/>
    <x v="1"/>
    <n v="-5.5"/>
    <s v=""/>
    <m/>
    <m/>
    <s v="CAR"/>
    <m/>
    <n v="1"/>
    <m/>
    <s v=""/>
  </r>
  <r>
    <n v="241"/>
    <n v="121"/>
    <s v="2012_09_ARI@GBY"/>
    <s v=""/>
    <n v="-10.5"/>
    <n v="31"/>
    <n v="17"/>
    <x v="0"/>
    <x v="8"/>
    <s v="rs"/>
    <s v="GBY"/>
    <s v="GBY"/>
    <s v=""/>
    <x v="0"/>
    <n v="-10.5"/>
    <s v=""/>
    <m/>
    <m/>
    <s v="ARI"/>
    <m/>
    <n v="0"/>
    <m/>
    <s v=""/>
  </r>
  <r>
    <n v="242"/>
    <n v="121"/>
    <s v="2012_09_ARI@GBY"/>
    <s v=""/>
    <n v="-10.5"/>
    <n v="31"/>
    <n v="17"/>
    <x v="0"/>
    <x v="8"/>
    <s v="rs"/>
    <s v="GBY"/>
    <s v="GBY"/>
    <s v=""/>
    <x v="1"/>
    <n v="-10.5"/>
    <s v=""/>
    <m/>
    <m/>
    <s v="GBY"/>
    <m/>
    <n v="1"/>
    <m/>
    <s v=""/>
  </r>
  <r>
    <n v="243"/>
    <n v="122"/>
    <s v="2012_09_DET@JAX"/>
    <s v=""/>
    <n v="3.5"/>
    <n v="14"/>
    <n v="31"/>
    <x v="0"/>
    <x v="8"/>
    <s v="rs"/>
    <s v="DET"/>
    <s v="DET"/>
    <s v=""/>
    <x v="0"/>
    <n v="2.5"/>
    <s v=""/>
    <m/>
    <m/>
    <s v="JAX"/>
    <m/>
    <n v="0"/>
    <m/>
    <s v=""/>
  </r>
  <r>
    <n v="244"/>
    <n v="122"/>
    <s v="2012_09_DET@JAX"/>
    <s v=""/>
    <n v="3.5"/>
    <n v="14"/>
    <n v="31"/>
    <x v="0"/>
    <x v="8"/>
    <s v="rs"/>
    <s v="DET"/>
    <s v="DET"/>
    <s v=""/>
    <x v="1"/>
    <n v="3"/>
    <s v=""/>
    <m/>
    <m/>
    <s v="JAX"/>
    <m/>
    <n v="0"/>
    <m/>
    <s v=""/>
  </r>
  <r>
    <n v="245"/>
    <n v="123"/>
    <s v="2012_09_CHI@TEN"/>
    <s v=""/>
    <n v="3.5"/>
    <n v="20"/>
    <n v="51"/>
    <x v="0"/>
    <x v="8"/>
    <s v="rs"/>
    <s v="CHI"/>
    <s v="CHI"/>
    <s v=""/>
    <x v="0"/>
    <n v="7"/>
    <s v=""/>
    <m/>
    <m/>
    <s v="CHI"/>
    <m/>
    <n v="1"/>
    <m/>
    <s v=""/>
  </r>
  <r>
    <n v="246"/>
    <n v="123"/>
    <s v="2012_09_CHI@TEN"/>
    <s v=""/>
    <n v="3.5"/>
    <n v="20"/>
    <n v="51"/>
    <x v="0"/>
    <x v="8"/>
    <s v="rs"/>
    <s v="CHI"/>
    <s v="CHI"/>
    <s v=""/>
    <x v="1"/>
    <n v="4"/>
    <s v=""/>
    <m/>
    <m/>
    <s v="CHI"/>
    <m/>
    <n v="1"/>
    <m/>
    <s v=""/>
  </r>
  <r>
    <n v="247"/>
    <n v="124"/>
    <s v="2012_09_DEN@CIN"/>
    <s v=""/>
    <n v="3.5"/>
    <n v="23"/>
    <n v="31"/>
    <x v="0"/>
    <x v="8"/>
    <s v="rs"/>
    <s v="DEN"/>
    <s v="DEN"/>
    <s v=""/>
    <x v="0"/>
    <n v="2.5"/>
    <s v=""/>
    <m/>
    <m/>
    <s v="DEN"/>
    <m/>
    <n v="1"/>
    <m/>
    <s v=""/>
  </r>
  <r>
    <n v="248"/>
    <n v="124"/>
    <s v="2012_09_DEN@CIN"/>
    <s v=""/>
    <n v="3.5"/>
    <n v="23"/>
    <n v="31"/>
    <x v="0"/>
    <x v="8"/>
    <s v="rs"/>
    <s v="DEN"/>
    <s v="DEN"/>
    <s v=""/>
    <x v="1"/>
    <n v="3"/>
    <s v=""/>
    <m/>
    <m/>
    <s v="DEN"/>
    <m/>
    <n v="1"/>
    <m/>
    <s v=""/>
  </r>
  <r>
    <n v="249"/>
    <n v="125"/>
    <s v="2012_09_BAL@CLE"/>
    <s v=""/>
    <n v="3.5"/>
    <n v="15"/>
    <n v="25"/>
    <x v="0"/>
    <x v="8"/>
    <s v="rs"/>
    <s v="BAL"/>
    <s v="BAL"/>
    <s v=""/>
    <x v="0"/>
    <n v="5.5"/>
    <s v=""/>
    <m/>
    <m/>
    <s v="CLE"/>
    <m/>
    <n v="0"/>
    <m/>
    <s v=""/>
  </r>
  <r>
    <n v="250"/>
    <n v="125"/>
    <s v="2012_09_BAL@CLE"/>
    <s v=""/>
    <n v="3.5"/>
    <n v="15"/>
    <n v="25"/>
    <x v="0"/>
    <x v="8"/>
    <s v="rs"/>
    <s v="BAL"/>
    <s v="BAL"/>
    <s v=""/>
    <x v="1"/>
    <n v="6"/>
    <s v=""/>
    <m/>
    <m/>
    <s v="CLE"/>
    <m/>
    <n v="0"/>
    <m/>
    <s v=""/>
  </r>
  <r>
    <n v="251"/>
    <n v="126"/>
    <s v="2012_09_BUF@HOU"/>
    <s v=""/>
    <n v="-10.5"/>
    <n v="21"/>
    <n v="9"/>
    <x v="0"/>
    <x v="8"/>
    <s v="rs"/>
    <s v="HOU"/>
    <s v="HOU"/>
    <s v=""/>
    <x v="0"/>
    <n v="-12"/>
    <s v=""/>
    <m/>
    <m/>
    <s v="HOU"/>
    <m/>
    <n v="1"/>
    <m/>
    <s v=""/>
  </r>
  <r>
    <n v="252"/>
    <n v="126"/>
    <s v="2012_09_BUF@HOU"/>
    <s v=""/>
    <n v="-10.5"/>
    <n v="21"/>
    <n v="9"/>
    <x v="0"/>
    <x v="8"/>
    <s v="rs"/>
    <s v="HOU"/>
    <s v="HOU"/>
    <s v=""/>
    <x v="1"/>
    <n v="-10.5"/>
    <s v=""/>
    <m/>
    <m/>
    <s v="HOU"/>
    <m/>
    <n v="1"/>
    <m/>
    <s v=""/>
  </r>
  <r>
    <n v="253"/>
    <n v="127"/>
    <s v="2012_09_MIA@IND"/>
    <s v=""/>
    <n v="2.5"/>
    <n v="23"/>
    <n v="20"/>
    <x v="0"/>
    <x v="8"/>
    <s v="rs"/>
    <s v="IND"/>
    <s v="IND"/>
    <s v=""/>
    <x v="0"/>
    <n v="-2.5"/>
    <s v=""/>
    <m/>
    <m/>
    <s v="MIA"/>
    <m/>
    <n v="0"/>
    <m/>
    <s v=""/>
  </r>
  <r>
    <n v="254"/>
    <n v="127"/>
    <s v="2012_09_MIA@IND"/>
    <s v=""/>
    <n v="2.5"/>
    <n v="23"/>
    <n v="20"/>
    <x v="0"/>
    <x v="8"/>
    <s v="rs"/>
    <s v="IND"/>
    <s v="IND"/>
    <s v=""/>
    <x v="1"/>
    <n v="-3"/>
    <s v=""/>
    <m/>
    <m/>
    <s v="MIA"/>
    <m/>
    <n v="0"/>
    <m/>
    <s v=""/>
  </r>
  <r>
    <n v="255"/>
    <n v="128"/>
    <s v="2012_09_MIN@SEA"/>
    <s v=""/>
    <n v="-4.5"/>
    <n v="30"/>
    <n v="20"/>
    <x v="0"/>
    <x v="8"/>
    <s v="rs"/>
    <s v="SEA"/>
    <s v="SEA"/>
    <s v=""/>
    <x v="0"/>
    <n v="-5.5"/>
    <s v=""/>
    <m/>
    <m/>
    <s v="SEA"/>
    <m/>
    <n v="1"/>
    <m/>
    <s v=""/>
  </r>
  <r>
    <n v="256"/>
    <n v="128"/>
    <s v="2012_09_MIN@SEA"/>
    <s v=""/>
    <n v="-4.5"/>
    <n v="30"/>
    <n v="20"/>
    <x v="0"/>
    <x v="8"/>
    <s v="rs"/>
    <s v="SEA"/>
    <s v="SEA"/>
    <s v=""/>
    <x v="1"/>
    <n v="-3"/>
    <s v=""/>
    <m/>
    <m/>
    <s v="MIN"/>
    <m/>
    <n v="0"/>
    <m/>
    <s v=""/>
  </r>
  <r>
    <n v="257"/>
    <n v="129"/>
    <s v="2012_09_TBY@OAK"/>
    <s v=""/>
    <n v="-1.5"/>
    <n v="32"/>
    <n v="42"/>
    <x v="0"/>
    <x v="8"/>
    <s v="rs"/>
    <s v="TBY"/>
    <s v="TBY"/>
    <s v=""/>
    <x v="0"/>
    <n v="-3"/>
    <s v=""/>
    <m/>
    <m/>
    <s v="TBY"/>
    <m/>
    <n v="1"/>
    <m/>
    <s v=""/>
  </r>
  <r>
    <n v="258"/>
    <n v="129"/>
    <s v="2012_09_TBY@OAK"/>
    <s v=""/>
    <n v="-1.5"/>
    <n v="32"/>
    <n v="42"/>
    <x v="0"/>
    <x v="8"/>
    <s v="rs"/>
    <s v="TBY"/>
    <s v="TBY"/>
    <s v=""/>
    <x v="1"/>
    <n v="-3.5"/>
    <s v=""/>
    <m/>
    <m/>
    <s v="OAK"/>
    <m/>
    <n v="0"/>
    <m/>
    <s v=""/>
  </r>
  <r>
    <n v="259"/>
    <n v="130"/>
    <s v="2012_09_PIT@NYG"/>
    <s v=""/>
    <n v="-3.5"/>
    <n v="20"/>
    <n v="24"/>
    <x v="0"/>
    <x v="8"/>
    <s v="rs"/>
    <s v="PIT"/>
    <s v="PIT"/>
    <s v=""/>
    <x v="0"/>
    <n v="-5"/>
    <s v=""/>
    <m/>
    <m/>
    <s v="PIT"/>
    <m/>
    <n v="1"/>
    <m/>
    <s v=""/>
  </r>
  <r>
    <n v="260"/>
    <n v="130"/>
    <s v="2012_09_PIT@NYG"/>
    <s v=""/>
    <n v="-3.5"/>
    <n v="20"/>
    <n v="24"/>
    <x v="0"/>
    <x v="8"/>
    <s v="rs"/>
    <s v="PIT"/>
    <s v="PIT"/>
    <s v=""/>
    <x v="1"/>
    <n v="-3.5"/>
    <s v=""/>
    <m/>
    <m/>
    <s v="PIT"/>
    <m/>
    <n v="1"/>
    <m/>
    <s v=""/>
  </r>
  <r>
    <n v="261"/>
    <n v="131"/>
    <s v="2012_09_DAL@ATL"/>
    <s v=""/>
    <n v="-4.5"/>
    <n v="19"/>
    <n v="13"/>
    <x v="0"/>
    <x v="8"/>
    <s v="rs"/>
    <s v="ATL"/>
    <s v="ATL"/>
    <s v=""/>
    <x v="0"/>
    <n v="-5"/>
    <s v=""/>
    <m/>
    <m/>
    <s v="DAL"/>
    <m/>
    <n v="0"/>
    <m/>
    <s v=""/>
  </r>
  <r>
    <n v="262"/>
    <n v="131"/>
    <s v="2012_09_DAL@ATL"/>
    <s v=""/>
    <n v="-4.5"/>
    <n v="19"/>
    <n v="13"/>
    <x v="0"/>
    <x v="8"/>
    <s v="rs"/>
    <s v="ATL"/>
    <s v="ATL"/>
    <s v=""/>
    <x v="1"/>
    <n v="-7.5"/>
    <s v=""/>
    <m/>
    <m/>
    <s v="DAL"/>
    <m/>
    <n v="0"/>
    <m/>
    <s v=""/>
  </r>
  <r>
    <n v="263"/>
    <n v="132"/>
    <s v="2012_09_PHI@NOR"/>
    <s v=""/>
    <n v="-3.5"/>
    <n v="28"/>
    <n v="13"/>
    <x v="0"/>
    <x v="8"/>
    <s v="rs"/>
    <s v="NOR"/>
    <s v="NOR"/>
    <s v=""/>
    <x v="0"/>
    <n v="-3"/>
    <s v=""/>
    <m/>
    <m/>
    <s v="NOR"/>
    <m/>
    <n v="1"/>
    <m/>
    <s v=""/>
  </r>
  <r>
    <n v="264"/>
    <n v="132"/>
    <s v="2012_09_PHI@NOR"/>
    <s v=""/>
    <n v="-3.5"/>
    <n v="28"/>
    <n v="13"/>
    <x v="0"/>
    <x v="8"/>
    <s v="rs"/>
    <s v="NOR"/>
    <s v="NOR"/>
    <s v=""/>
    <x v="1"/>
    <n v="-2.5"/>
    <s v=""/>
    <m/>
    <m/>
    <s v="NOR"/>
    <m/>
    <n v="1"/>
    <m/>
    <s v=""/>
  </r>
  <r>
    <n v="265"/>
    <n v="133"/>
    <s v="2012_10_IND@JAX"/>
    <s v=""/>
    <n v="3.5"/>
    <n v="10"/>
    <n v="27"/>
    <x v="0"/>
    <x v="9"/>
    <s v="rs"/>
    <s v="IND"/>
    <s v="IND"/>
    <s v=""/>
    <x v="0"/>
    <n v="2"/>
    <s v=""/>
    <m/>
    <m/>
    <s v="IND"/>
    <m/>
    <n v="1"/>
    <m/>
    <s v=""/>
  </r>
  <r>
    <n v="266"/>
    <n v="133"/>
    <s v="2012_10_IND@JAX"/>
    <s v=""/>
    <n v="3.5"/>
    <n v="10"/>
    <n v="27"/>
    <x v="0"/>
    <x v="9"/>
    <s v="rs"/>
    <s v="IND"/>
    <s v="IND"/>
    <s v=""/>
    <x v="1"/>
    <n v="2.5"/>
    <s v=""/>
    <m/>
    <m/>
    <s v="IND"/>
    <m/>
    <n v="1"/>
    <m/>
    <s v=""/>
  </r>
  <r>
    <n v="267"/>
    <n v="134"/>
    <s v="2012_10_DEN@CAR"/>
    <s v=""/>
    <n v="3.5"/>
    <n v="14"/>
    <n v="36"/>
    <x v="0"/>
    <x v="9"/>
    <s v="rs"/>
    <s v="DEN"/>
    <s v="DEN"/>
    <s v=""/>
    <x v="0"/>
    <n v="4"/>
    <s v=""/>
    <m/>
    <m/>
    <s v="CAR"/>
    <m/>
    <n v="0"/>
    <m/>
    <s v=""/>
  </r>
  <r>
    <n v="268"/>
    <n v="134"/>
    <s v="2012_10_DEN@CAR"/>
    <s v=""/>
    <n v="3.5"/>
    <n v="14"/>
    <n v="36"/>
    <x v="0"/>
    <x v="9"/>
    <s v="rs"/>
    <s v="DEN"/>
    <s v="DEN"/>
    <s v=""/>
    <x v="1"/>
    <n v="3.5"/>
    <s v=""/>
    <m/>
    <m/>
    <s v="CAR"/>
    <m/>
    <n v="0"/>
    <m/>
    <s v=""/>
  </r>
  <r>
    <n v="269"/>
    <n v="135"/>
    <s v="2012_10_SD@TBY"/>
    <s v=""/>
    <n v="-3.5"/>
    <n v="34"/>
    <n v="24"/>
    <x v="0"/>
    <x v="9"/>
    <s v="rs"/>
    <s v="TBY"/>
    <s v="TBY"/>
    <s v=""/>
    <x v="0"/>
    <n v="-3"/>
    <s v=""/>
    <m/>
    <m/>
    <s v="TBY"/>
    <m/>
    <n v="1"/>
    <m/>
    <s v=""/>
  </r>
  <r>
    <n v="270"/>
    <n v="135"/>
    <s v="2012_10_SD@TBY"/>
    <s v=""/>
    <n v="-3.5"/>
    <n v="34"/>
    <n v="24"/>
    <x v="0"/>
    <x v="9"/>
    <s v="rs"/>
    <s v="TBY"/>
    <s v="TBY"/>
    <s v=""/>
    <x v="1"/>
    <n v="-3"/>
    <s v=""/>
    <m/>
    <m/>
    <s v="TBY"/>
    <m/>
    <n v="1"/>
    <m/>
    <s v=""/>
  </r>
  <r>
    <n v="271"/>
    <n v="136"/>
    <s v="2012_10_TEN@MIA"/>
    <s v=""/>
    <n v="-6.5"/>
    <n v="3"/>
    <n v="37"/>
    <x v="0"/>
    <x v="9"/>
    <s v="rs"/>
    <s v="TEN"/>
    <s v="TEN"/>
    <s v=""/>
    <x v="0"/>
    <n v="-5"/>
    <s v=""/>
    <m/>
    <m/>
    <s v="MIA"/>
    <m/>
    <n v="0"/>
    <m/>
    <s v=""/>
  </r>
  <r>
    <n v="272"/>
    <n v="136"/>
    <s v="2012_10_TEN@MIA"/>
    <s v=""/>
    <n v="-6.5"/>
    <n v="3"/>
    <n v="37"/>
    <x v="0"/>
    <x v="9"/>
    <s v="rs"/>
    <s v="TEN"/>
    <s v="TEN"/>
    <s v=""/>
    <x v="1"/>
    <n v="-4.5"/>
    <s v=""/>
    <m/>
    <m/>
    <s v="TEN"/>
    <m/>
    <n v="1"/>
    <m/>
    <s v=""/>
  </r>
  <r>
    <n v="273"/>
    <n v="137"/>
    <s v="2012_10_BUF@NWE"/>
    <s v=""/>
    <n v="-11.5"/>
    <n v="37"/>
    <n v="31"/>
    <x v="0"/>
    <x v="9"/>
    <s v="rs"/>
    <s v="BUF"/>
    <s v="NWE"/>
    <s v=""/>
    <x v="0"/>
    <n v="-11"/>
    <s v=""/>
    <m/>
    <m/>
    <s v="NWE"/>
    <m/>
    <n v="0"/>
    <m/>
    <s v=""/>
  </r>
  <r>
    <n v="274"/>
    <n v="137"/>
    <s v="2012_10_BUF@NWE"/>
    <s v=""/>
    <n v="-11.5"/>
    <n v="37"/>
    <n v="31"/>
    <x v="0"/>
    <x v="9"/>
    <s v="rs"/>
    <s v="BUF"/>
    <s v="NWE"/>
    <s v=""/>
    <x v="1"/>
    <n v="-10"/>
    <s v=""/>
    <m/>
    <m/>
    <s v="BUF"/>
    <m/>
    <n v="1"/>
    <m/>
    <s v=""/>
  </r>
  <r>
    <n v="275"/>
    <n v="138"/>
    <s v="2012_10_OAK@BAL"/>
    <s v=""/>
    <n v="-7.5"/>
    <n v="55"/>
    <n v="20"/>
    <x v="0"/>
    <x v="9"/>
    <s v="rs"/>
    <s v="BAL"/>
    <s v="BAL"/>
    <s v=""/>
    <x v="0"/>
    <n v="-8"/>
    <s v=""/>
    <m/>
    <m/>
    <s v="OAK"/>
    <m/>
    <n v="0"/>
    <m/>
    <s v=""/>
  </r>
  <r>
    <n v="276"/>
    <n v="138"/>
    <s v="2012_10_OAK@BAL"/>
    <s v=""/>
    <n v="-7.5"/>
    <n v="55"/>
    <n v="20"/>
    <x v="0"/>
    <x v="9"/>
    <s v="rs"/>
    <s v="BAL"/>
    <s v="BAL"/>
    <s v=""/>
    <x v="1"/>
    <n v="-7"/>
    <s v=""/>
    <m/>
    <m/>
    <s v="OAK"/>
    <m/>
    <n v="0"/>
    <m/>
    <s v=""/>
  </r>
  <r>
    <n v="277"/>
    <n v="139"/>
    <s v="2012_10_NYG@CIN"/>
    <s v=""/>
    <n v="4.5"/>
    <n v="31"/>
    <n v="13"/>
    <x v="0"/>
    <x v="9"/>
    <s v="rs"/>
    <s v="CIN"/>
    <s v="CIN"/>
    <s v=""/>
    <x v="0"/>
    <n v="3"/>
    <s v=""/>
    <m/>
    <m/>
    <s v="NYG"/>
    <m/>
    <n v="0"/>
    <m/>
    <s v=""/>
  </r>
  <r>
    <n v="278"/>
    <n v="139"/>
    <s v="2012_10_NYG@CIN"/>
    <s v=""/>
    <n v="4.5"/>
    <n v="31"/>
    <n v="13"/>
    <x v="0"/>
    <x v="9"/>
    <s v="rs"/>
    <s v="CIN"/>
    <s v="CIN"/>
    <s v=""/>
    <x v="1"/>
    <n v="3.5"/>
    <s v=""/>
    <m/>
    <m/>
    <s v="CIN"/>
    <m/>
    <n v="1"/>
    <m/>
    <s v=""/>
  </r>
  <r>
    <n v="279"/>
    <n v="140"/>
    <s v="2012_10_ATL@NOR"/>
    <s v=""/>
    <n v="2.5"/>
    <n v="31"/>
    <n v="27"/>
    <x v="0"/>
    <x v="9"/>
    <s v="rs"/>
    <s v="NOR"/>
    <s v="NOR"/>
    <s v=""/>
    <x v="0"/>
    <n v="-2"/>
    <s v=""/>
    <m/>
    <m/>
    <s v="ATL"/>
    <m/>
    <n v="0"/>
    <m/>
    <s v=""/>
  </r>
  <r>
    <n v="280"/>
    <n v="140"/>
    <s v="2012_10_ATL@NOR"/>
    <s v=""/>
    <n v="2.5"/>
    <n v="31"/>
    <n v="27"/>
    <x v="0"/>
    <x v="9"/>
    <s v="rs"/>
    <s v="NOR"/>
    <s v="NOR"/>
    <s v=""/>
    <x v="1"/>
    <n v="3"/>
    <s v=""/>
    <m/>
    <m/>
    <s v="ATL"/>
    <m/>
    <n v="0"/>
    <m/>
    <s v=""/>
  </r>
  <r>
    <n v="281"/>
    <n v="141"/>
    <s v="2012_10_DET@MIN"/>
    <s v=""/>
    <n v="2.5"/>
    <n v="34"/>
    <n v="24"/>
    <x v="0"/>
    <x v="9"/>
    <s v="rs"/>
    <s v="MIN"/>
    <s v="MIN"/>
    <s v=""/>
    <x v="0"/>
    <n v="1"/>
    <s v=""/>
    <m/>
    <m/>
    <s v="MIN"/>
    <m/>
    <n v="1"/>
    <m/>
    <s v=""/>
  </r>
  <r>
    <n v="282"/>
    <n v="141"/>
    <s v="2012_10_DET@MIN"/>
    <s v=""/>
    <n v="2.5"/>
    <n v="34"/>
    <n v="24"/>
    <x v="0"/>
    <x v="9"/>
    <s v="rs"/>
    <s v="MIN"/>
    <s v="MIN"/>
    <s v=""/>
    <x v="1"/>
    <n v="-1.5"/>
    <s v=""/>
    <m/>
    <m/>
    <s v="MIN"/>
    <m/>
    <n v="1"/>
    <m/>
    <s v=""/>
  </r>
  <r>
    <n v="283"/>
    <n v="142"/>
    <s v="2012_10_NYJ@SEA"/>
    <s v=""/>
    <n v="-6.5"/>
    <n v="28"/>
    <n v="7"/>
    <x v="0"/>
    <x v="9"/>
    <s v="rs"/>
    <s v="SEA"/>
    <s v="SEA"/>
    <s v=""/>
    <x v="0"/>
    <n v="-5.5"/>
    <s v=""/>
    <m/>
    <m/>
    <s v="SEA"/>
    <m/>
    <n v="1"/>
    <m/>
    <s v=""/>
  </r>
  <r>
    <n v="284"/>
    <n v="142"/>
    <s v="2012_10_NYJ@SEA"/>
    <s v=""/>
    <n v="-6.5"/>
    <n v="28"/>
    <n v="7"/>
    <x v="0"/>
    <x v="9"/>
    <s v="rs"/>
    <s v="SEA"/>
    <s v="SEA"/>
    <s v=""/>
    <x v="1"/>
    <n v="-5.5"/>
    <s v=""/>
    <m/>
    <m/>
    <s v="NYJ"/>
    <m/>
    <n v="0"/>
    <m/>
    <s v=""/>
  </r>
  <r>
    <n v="285"/>
    <n v="143"/>
    <s v="2012_10_DAL@PHI"/>
    <s v=""/>
    <n v="-1.5"/>
    <n v="23"/>
    <n v="38"/>
    <x v="0"/>
    <x v="9"/>
    <s v="rs"/>
    <s v="DAL"/>
    <s v="DAL"/>
    <s v=""/>
    <x v="0"/>
    <n v="-2.5"/>
    <s v=""/>
    <m/>
    <m/>
    <s v="DAL"/>
    <m/>
    <n v="1"/>
    <m/>
    <s v=""/>
  </r>
  <r>
    <n v="286"/>
    <n v="143"/>
    <s v="2012_10_DAL@PHI"/>
    <s v=""/>
    <n v="-1.5"/>
    <n v="23"/>
    <n v="38"/>
    <x v="0"/>
    <x v="9"/>
    <s v="rs"/>
    <s v="DAL"/>
    <s v="DAL"/>
    <s v=""/>
    <x v="1"/>
    <n v="-3"/>
    <s v=""/>
    <m/>
    <m/>
    <s v="DAL"/>
    <m/>
    <n v="1"/>
    <m/>
    <s v=""/>
  </r>
  <r>
    <n v="287"/>
    <n v="144"/>
    <s v="2012_10_STL@SFO"/>
    <s v=""/>
    <n v="-11.5"/>
    <n v="24"/>
    <n v="24"/>
    <x v="0"/>
    <x v="9"/>
    <s v="rs"/>
    <s v="STL"/>
    <s v="na"/>
    <s v=""/>
    <x v="0"/>
    <n v="-10"/>
    <s v=""/>
    <m/>
    <m/>
    <s v="SFO"/>
    <m/>
    <n v="0"/>
    <m/>
    <s v=""/>
  </r>
  <r>
    <n v="288"/>
    <n v="144"/>
    <s v="2012_10_STL@SFO"/>
    <s v=""/>
    <n v="-11.5"/>
    <n v="24"/>
    <n v="24"/>
    <x v="0"/>
    <x v="9"/>
    <s v="rs"/>
    <s v="STL"/>
    <s v="na"/>
    <s v=""/>
    <x v="1"/>
    <n v="-10.5"/>
    <s v=""/>
    <m/>
    <m/>
    <s v="STL"/>
    <m/>
    <n v="1"/>
    <m/>
    <s v=""/>
  </r>
  <r>
    <n v="289"/>
    <n v="145"/>
    <s v="2012_10_HOU@CHI"/>
    <s v=""/>
    <n v="-1.5"/>
    <n v="6"/>
    <n v="13"/>
    <x v="0"/>
    <x v="9"/>
    <s v="rs"/>
    <s v="HOU"/>
    <s v="HOU"/>
    <s v=""/>
    <x v="0"/>
    <n v="-3.5"/>
    <s v=""/>
    <m/>
    <m/>
    <s v="CHI"/>
    <m/>
    <n v="0"/>
    <m/>
    <s v=""/>
  </r>
  <r>
    <n v="290"/>
    <n v="145"/>
    <s v="2012_10_HOU@CHI"/>
    <s v=""/>
    <n v="-1.5"/>
    <n v="6"/>
    <n v="13"/>
    <x v="0"/>
    <x v="9"/>
    <s v="rs"/>
    <s v="HOU"/>
    <s v="HOU"/>
    <s v=""/>
    <x v="1"/>
    <n v="-3"/>
    <s v=""/>
    <m/>
    <m/>
    <s v="CHI"/>
    <m/>
    <n v="0"/>
    <m/>
    <s v=""/>
  </r>
  <r>
    <n v="291"/>
    <n v="146"/>
    <s v="2012_10_KCY@PIT"/>
    <s v=""/>
    <n v="-12.5"/>
    <n v="16"/>
    <n v="13"/>
    <x v="0"/>
    <x v="9"/>
    <s v="rs"/>
    <s v="KCY"/>
    <s v="PIT"/>
    <s v=""/>
    <x v="0"/>
    <n v="-10.5"/>
    <s v=""/>
    <m/>
    <m/>
    <s v="PIT"/>
    <m/>
    <n v="0"/>
    <m/>
    <s v=""/>
  </r>
  <r>
    <n v="292"/>
    <n v="146"/>
    <s v="2012_10_KCY@PIT"/>
    <s v=""/>
    <n v="-12.5"/>
    <n v="16"/>
    <n v="13"/>
    <x v="0"/>
    <x v="9"/>
    <s v="rs"/>
    <s v="KCY"/>
    <s v="PIT"/>
    <s v=""/>
    <x v="1"/>
    <n v="-13"/>
    <s v=""/>
    <m/>
    <m/>
    <s v="PIT"/>
    <m/>
    <n v="0"/>
    <m/>
    <s v=""/>
  </r>
  <r>
    <n v="293"/>
    <n v="147"/>
    <s v="2012_11_MIA@BUF"/>
    <s v=""/>
    <n v="-1.5"/>
    <n v="19"/>
    <n v="14"/>
    <x v="0"/>
    <x v="10"/>
    <s v="rs"/>
    <s v="BUF"/>
    <s v="BUF"/>
    <s v=""/>
    <x v="0"/>
    <n v="-1"/>
    <s v=""/>
    <m/>
    <m/>
    <s v="BUF"/>
    <m/>
    <n v="1"/>
    <m/>
    <s v=""/>
  </r>
  <r>
    <n v="294"/>
    <n v="147"/>
    <s v="2012_11_MIA@BUF"/>
    <s v=""/>
    <n v="-1.5"/>
    <n v="19"/>
    <n v="14"/>
    <x v="0"/>
    <x v="10"/>
    <s v="rs"/>
    <s v="BUF"/>
    <s v="BUF"/>
    <s v=""/>
    <x v="1"/>
    <n v="-3"/>
    <s v=""/>
    <m/>
    <m/>
    <s v="BUF"/>
    <m/>
    <n v="1"/>
    <m/>
    <s v=""/>
  </r>
  <r>
    <n v="295"/>
    <n v="148"/>
    <s v="2012_11_PHI@WAS"/>
    <s v=""/>
    <n v="-3.5"/>
    <n v="31"/>
    <n v="6"/>
    <x v="0"/>
    <x v="10"/>
    <s v="rs"/>
    <s v="WAS"/>
    <s v="WAS"/>
    <s v=""/>
    <x v="0"/>
    <n v="-5.5"/>
    <s v=""/>
    <m/>
    <m/>
    <s v="WAS"/>
    <m/>
    <n v="1"/>
    <m/>
    <s v=""/>
  </r>
  <r>
    <n v="296"/>
    <n v="148"/>
    <s v="2012_11_PHI@WAS"/>
    <s v=""/>
    <n v="-3.5"/>
    <n v="31"/>
    <n v="6"/>
    <x v="0"/>
    <x v="10"/>
    <s v="rs"/>
    <s v="WAS"/>
    <s v="WAS"/>
    <s v=""/>
    <x v="1"/>
    <n v="-4"/>
    <s v=""/>
    <m/>
    <m/>
    <s v="WAS"/>
    <m/>
    <n v="1"/>
    <m/>
    <s v=""/>
  </r>
  <r>
    <n v="297"/>
    <n v="149"/>
    <s v="2012_11_GBY@DET"/>
    <s v=""/>
    <n v="3.5"/>
    <n v="20"/>
    <n v="24"/>
    <x v="0"/>
    <x v="10"/>
    <s v="rs"/>
    <s v="GBY"/>
    <s v="GBY"/>
    <s v=""/>
    <x v="0"/>
    <n v="5"/>
    <s v=""/>
    <m/>
    <m/>
    <s v="GBY"/>
    <m/>
    <n v="1"/>
    <m/>
    <s v=""/>
  </r>
  <r>
    <n v="298"/>
    <n v="149"/>
    <s v="2012_11_GBY@DET"/>
    <s v=""/>
    <n v="3.5"/>
    <n v="20"/>
    <n v="24"/>
    <x v="0"/>
    <x v="10"/>
    <s v="rs"/>
    <s v="GBY"/>
    <s v="GBY"/>
    <s v=""/>
    <x v="1"/>
    <n v="5.5"/>
    <s v=""/>
    <m/>
    <m/>
    <s v="DET"/>
    <m/>
    <n v="0"/>
    <m/>
    <s v=""/>
  </r>
  <r>
    <n v="299"/>
    <n v="150"/>
    <s v="2012_11_ARI@ATL"/>
    <s v=""/>
    <n v="-9.5"/>
    <n v="23"/>
    <n v="19"/>
    <x v="0"/>
    <x v="10"/>
    <s v="rs"/>
    <s v="ARI"/>
    <s v="ATL"/>
    <s v=""/>
    <x v="0"/>
    <n v="-9.5"/>
    <s v=""/>
    <m/>
    <m/>
    <s v="ARI"/>
    <m/>
    <n v="1"/>
    <m/>
    <s v=""/>
  </r>
  <r>
    <n v="300"/>
    <n v="150"/>
    <s v="2012_11_ARI@ATL"/>
    <s v=""/>
    <n v="-9.5"/>
    <n v="23"/>
    <n v="19"/>
    <x v="0"/>
    <x v="10"/>
    <s v="rs"/>
    <s v="ARI"/>
    <s v="ATL"/>
    <s v=""/>
    <x v="1"/>
    <n v="-10.5"/>
    <s v=""/>
    <m/>
    <m/>
    <s v="ARI"/>
    <m/>
    <n v="1"/>
    <m/>
    <s v=""/>
  </r>
  <r>
    <n v="301"/>
    <n v="151"/>
    <s v="2012_11_TBY@CAR"/>
    <s v=""/>
    <n v="1.5"/>
    <n v="21"/>
    <n v="27"/>
    <x v="0"/>
    <x v="10"/>
    <s v="rs"/>
    <s v="TBY"/>
    <s v="TBY"/>
    <s v=""/>
    <x v="0"/>
    <n v="2"/>
    <s v=""/>
    <m/>
    <m/>
    <s v="TBY"/>
    <m/>
    <n v="1"/>
    <m/>
    <s v=""/>
  </r>
  <r>
    <n v="302"/>
    <n v="151"/>
    <s v="2012_11_TBY@CAR"/>
    <s v=""/>
    <n v="1.5"/>
    <n v="21"/>
    <n v="27"/>
    <x v="0"/>
    <x v="10"/>
    <s v="rs"/>
    <s v="TBY"/>
    <s v="TBY"/>
    <s v=""/>
    <x v="1"/>
    <n v="-1.5"/>
    <s v=""/>
    <m/>
    <m/>
    <s v="TBY"/>
    <m/>
    <n v="1"/>
    <m/>
    <s v=""/>
  </r>
  <r>
    <n v="303"/>
    <n v="152"/>
    <s v="2012_11_CLE@DAL"/>
    <s v=""/>
    <n v="-7.5"/>
    <n v="23"/>
    <n v="20"/>
    <x v="0"/>
    <x v="10"/>
    <s v="rs"/>
    <s v="CLE"/>
    <s v="DAL"/>
    <s v=""/>
    <x v="0"/>
    <n v="-7"/>
    <s v=""/>
    <m/>
    <m/>
    <s v="CLE"/>
    <m/>
    <n v="1"/>
    <m/>
    <s v=""/>
  </r>
  <r>
    <n v="304"/>
    <n v="152"/>
    <s v="2012_11_CLE@DAL"/>
    <s v=""/>
    <n v="-7.5"/>
    <n v="23"/>
    <n v="20"/>
    <x v="0"/>
    <x v="10"/>
    <s v="rs"/>
    <s v="CLE"/>
    <s v="DAL"/>
    <s v=""/>
    <x v="1"/>
    <n v="-7"/>
    <s v=""/>
    <m/>
    <m/>
    <s v="CLE"/>
    <m/>
    <n v="1"/>
    <m/>
    <s v=""/>
  </r>
  <r>
    <n v="305"/>
    <n v="153"/>
    <s v="2012_11_NYJ@STL"/>
    <s v=""/>
    <n v="-3.5"/>
    <n v="13"/>
    <n v="27"/>
    <x v="0"/>
    <x v="10"/>
    <s v="rs"/>
    <s v="NYJ"/>
    <s v="NYJ"/>
    <s v=""/>
    <x v="0"/>
    <n v="-5"/>
    <s v=""/>
    <m/>
    <m/>
    <s v="STL"/>
    <m/>
    <n v="0"/>
    <m/>
    <s v=""/>
  </r>
  <r>
    <n v="306"/>
    <n v="153"/>
    <s v="2012_11_NYJ@STL"/>
    <s v=""/>
    <n v="-3.5"/>
    <n v="13"/>
    <n v="27"/>
    <x v="0"/>
    <x v="10"/>
    <s v="rs"/>
    <s v="NYJ"/>
    <s v="NYJ"/>
    <s v=""/>
    <x v="1"/>
    <n v="-4"/>
    <s v=""/>
    <m/>
    <m/>
    <s v="STL"/>
    <m/>
    <n v="0"/>
    <m/>
    <s v=""/>
  </r>
  <r>
    <n v="307"/>
    <n v="154"/>
    <s v="2012_11_JAX@HOU"/>
    <s v=""/>
    <n v="-15.5"/>
    <n v="43"/>
    <n v="37"/>
    <x v="0"/>
    <x v="10"/>
    <s v="rs"/>
    <s v="JAX"/>
    <s v="HOU"/>
    <s v=""/>
    <x v="0"/>
    <n v="-17"/>
    <s v=""/>
    <m/>
    <m/>
    <s v="HOU"/>
    <m/>
    <n v="0"/>
    <m/>
    <s v=""/>
  </r>
  <r>
    <n v="308"/>
    <n v="154"/>
    <s v="2012_11_JAX@HOU"/>
    <s v=""/>
    <n v="-15.5"/>
    <n v="43"/>
    <n v="37"/>
    <x v="0"/>
    <x v="10"/>
    <s v="rs"/>
    <s v="JAX"/>
    <s v="HOU"/>
    <s v=""/>
    <x v="1"/>
    <n v="-13.5"/>
    <s v=""/>
    <m/>
    <m/>
    <s v="JAX"/>
    <m/>
    <n v="1"/>
    <m/>
    <s v=""/>
  </r>
  <r>
    <n v="309"/>
    <n v="155"/>
    <s v="2012_11_CIN@KCY"/>
    <s v=""/>
    <n v="3.5"/>
    <n v="6"/>
    <n v="28"/>
    <x v="0"/>
    <x v="10"/>
    <s v="rs"/>
    <s v="CIN"/>
    <s v="CIN"/>
    <s v=""/>
    <x v="0"/>
    <n v="4"/>
    <s v=""/>
    <m/>
    <m/>
    <s v="CIN"/>
    <m/>
    <n v="1"/>
    <m/>
    <s v=""/>
  </r>
  <r>
    <n v="310"/>
    <n v="155"/>
    <s v="2012_11_CIN@KCY"/>
    <s v=""/>
    <n v="3.5"/>
    <n v="6"/>
    <n v="28"/>
    <x v="0"/>
    <x v="10"/>
    <s v="rs"/>
    <s v="CIN"/>
    <s v="CIN"/>
    <s v=""/>
    <x v="1"/>
    <n v="4.5"/>
    <s v=""/>
    <m/>
    <m/>
    <s v="CIN"/>
    <m/>
    <n v="1"/>
    <m/>
    <s v=""/>
  </r>
  <r>
    <n v="311"/>
    <n v="156"/>
    <s v="2012_11_IND@NWE"/>
    <s v=""/>
    <n v="-9.5"/>
    <n v="59"/>
    <n v="24"/>
    <x v="0"/>
    <x v="10"/>
    <s v="rs"/>
    <s v="NWE"/>
    <s v="NWE"/>
    <s v=""/>
    <x v="0"/>
    <n v="-8.5"/>
    <s v=""/>
    <m/>
    <m/>
    <s v="IND"/>
    <m/>
    <n v="0"/>
    <m/>
    <s v=""/>
  </r>
  <r>
    <n v="312"/>
    <n v="156"/>
    <s v="2012_11_IND@NWE"/>
    <s v=""/>
    <n v="-9.5"/>
    <n v="59"/>
    <n v="24"/>
    <x v="0"/>
    <x v="10"/>
    <s v="rs"/>
    <s v="NWE"/>
    <s v="NWE"/>
    <s v=""/>
    <x v="1"/>
    <n v="-7.5"/>
    <s v=""/>
    <m/>
    <m/>
    <s v="IND"/>
    <m/>
    <n v="0"/>
    <m/>
    <s v=""/>
  </r>
  <r>
    <n v="313"/>
    <n v="157"/>
    <s v="2012_11_NOR@OAK"/>
    <s v=""/>
    <n v="4.5"/>
    <n v="17"/>
    <n v="38"/>
    <x v="0"/>
    <x v="10"/>
    <s v="rs"/>
    <s v="NOR"/>
    <s v="NOR"/>
    <s v=""/>
    <x v="0"/>
    <n v="4"/>
    <s v=""/>
    <m/>
    <m/>
    <s v="NOR"/>
    <m/>
    <n v="1"/>
    <m/>
    <s v=""/>
  </r>
  <r>
    <n v="314"/>
    <n v="157"/>
    <s v="2012_11_NOR@OAK"/>
    <s v=""/>
    <n v="4.5"/>
    <n v="17"/>
    <n v="38"/>
    <x v="0"/>
    <x v="10"/>
    <s v="rs"/>
    <s v="NOR"/>
    <s v="NOR"/>
    <s v=""/>
    <x v="1"/>
    <n v="3.5"/>
    <s v=""/>
    <m/>
    <m/>
    <s v="OAK"/>
    <m/>
    <n v="0"/>
    <m/>
    <s v=""/>
  </r>
  <r>
    <n v="315"/>
    <n v="158"/>
    <s v="2012_11_SD@DEN"/>
    <s v=""/>
    <n v="-7.5"/>
    <n v="30"/>
    <n v="23"/>
    <x v="0"/>
    <x v="10"/>
    <s v="rs"/>
    <s v="SD"/>
    <s v="DEN"/>
    <s v=""/>
    <x v="0"/>
    <n v="-7"/>
    <s v=""/>
    <m/>
    <m/>
    <s v="SD"/>
    <m/>
    <n v="1"/>
    <m/>
    <s v=""/>
  </r>
  <r>
    <n v="316"/>
    <n v="158"/>
    <s v="2012_11_SD@DEN"/>
    <s v=""/>
    <n v="-7.5"/>
    <n v="30"/>
    <n v="23"/>
    <x v="0"/>
    <x v="10"/>
    <s v="rs"/>
    <s v="SD"/>
    <s v="DEN"/>
    <s v=""/>
    <x v="1"/>
    <n v="-8"/>
    <s v=""/>
    <m/>
    <m/>
    <s v="DEN"/>
    <m/>
    <n v="0"/>
    <m/>
    <s v=""/>
  </r>
  <r>
    <n v="317"/>
    <n v="159"/>
    <s v="2012_11_BAL@PIT"/>
    <s v=""/>
    <n v="-3.5"/>
    <n v="10"/>
    <n v="13"/>
    <x v="0"/>
    <x v="10"/>
    <s v="rs"/>
    <s v="BAL"/>
    <s v="BAL"/>
    <s v=""/>
    <x v="0"/>
    <n v="-3"/>
    <s v=""/>
    <m/>
    <m/>
    <s v="BAL"/>
    <m/>
    <n v="1"/>
    <m/>
    <s v=""/>
  </r>
  <r>
    <n v="318"/>
    <n v="159"/>
    <s v="2012_11_BAL@PIT"/>
    <s v=""/>
    <n v="-3.5"/>
    <n v="10"/>
    <n v="13"/>
    <x v="0"/>
    <x v="10"/>
    <s v="rs"/>
    <s v="BAL"/>
    <s v="BAL"/>
    <s v=""/>
    <x v="1"/>
    <n v="-3.5"/>
    <s v=""/>
    <m/>
    <m/>
    <s v="BAL"/>
    <m/>
    <n v="1"/>
    <m/>
    <s v=""/>
  </r>
  <r>
    <n v="319"/>
    <n v="160"/>
    <s v="2012_11_CHI@SFO"/>
    <s v=""/>
    <n v="-4.5"/>
    <n v="32"/>
    <n v="7"/>
    <x v="0"/>
    <x v="10"/>
    <s v="rs"/>
    <s v="SFO"/>
    <s v="SFO"/>
    <s v=""/>
    <x v="0"/>
    <n v="-4"/>
    <s v=""/>
    <m/>
    <m/>
    <s v="SFO"/>
    <m/>
    <n v="1"/>
    <m/>
    <s v=""/>
  </r>
  <r>
    <n v="320"/>
    <n v="160"/>
    <s v="2012_11_CHI@SFO"/>
    <s v=""/>
    <n v="-4.5"/>
    <n v="32"/>
    <n v="7"/>
    <x v="0"/>
    <x v="10"/>
    <s v="rs"/>
    <s v="SFO"/>
    <s v="SFO"/>
    <s v=""/>
    <x v="1"/>
    <n v="-3.5"/>
    <s v=""/>
    <m/>
    <m/>
    <s v="CHI"/>
    <m/>
    <n v="0"/>
    <m/>
    <s v=""/>
  </r>
  <r>
    <n v="321"/>
    <n v="161"/>
    <s v="2012_12_HOU@DET"/>
    <s v=""/>
    <n v="3.5"/>
    <n v="31"/>
    <n v="34"/>
    <x v="0"/>
    <x v="11"/>
    <s v="rs"/>
    <s v="DET"/>
    <s v="HOU"/>
    <s v=""/>
    <x v="0"/>
    <n v="3"/>
    <s v=""/>
    <m/>
    <m/>
    <s v="HOU"/>
    <m/>
    <n v="0"/>
    <m/>
    <s v=""/>
  </r>
  <r>
    <n v="322"/>
    <n v="161"/>
    <s v="2012_12_HOU@DET"/>
    <s v=""/>
    <n v="3.5"/>
    <n v="31"/>
    <n v="34"/>
    <x v="0"/>
    <x v="11"/>
    <s v="rs"/>
    <s v="DET"/>
    <s v="HOU"/>
    <s v=""/>
    <x v="1"/>
    <n v="7"/>
    <s v=""/>
    <m/>
    <m/>
    <s v="DET"/>
    <m/>
    <n v="1"/>
    <m/>
    <s v=""/>
  </r>
  <r>
    <n v="323"/>
    <n v="162"/>
    <s v="2012_12_WAS@DAL"/>
    <s v=""/>
    <n v="-3.5"/>
    <n v="31"/>
    <n v="38"/>
    <x v="0"/>
    <x v="11"/>
    <s v="rs"/>
    <s v="WAS"/>
    <s v="WAS"/>
    <s v=""/>
    <x v="0"/>
    <n v="-6"/>
    <s v=""/>
    <m/>
    <m/>
    <s v="DAL"/>
    <m/>
    <n v="0"/>
    <m/>
    <s v=""/>
  </r>
  <r>
    <n v="324"/>
    <n v="162"/>
    <s v="2012_12_WAS@DAL"/>
    <s v=""/>
    <n v="-3.5"/>
    <n v="31"/>
    <n v="38"/>
    <x v="0"/>
    <x v="11"/>
    <s v="rs"/>
    <s v="WAS"/>
    <s v="WAS"/>
    <s v=""/>
    <x v="1"/>
    <n v="-3"/>
    <s v=""/>
    <m/>
    <m/>
    <s v="WAS"/>
    <m/>
    <n v="1"/>
    <m/>
    <s v=""/>
  </r>
  <r>
    <n v="325"/>
    <n v="163"/>
    <s v="2012_12_NWE@NYJ"/>
    <s v=""/>
    <n v="6.5"/>
    <n v="19"/>
    <n v="49"/>
    <x v="0"/>
    <x v="11"/>
    <s v="rs"/>
    <s v="NWE"/>
    <s v="NWE"/>
    <s v=""/>
    <x v="0"/>
    <n v="5.5"/>
    <s v=""/>
    <m/>
    <m/>
    <s v="NYJ"/>
    <m/>
    <n v="0"/>
    <m/>
    <s v=""/>
  </r>
  <r>
    <n v="326"/>
    <n v="163"/>
    <s v="2012_12_NWE@NYJ"/>
    <s v=""/>
    <n v="6.5"/>
    <n v="19"/>
    <n v="49"/>
    <x v="0"/>
    <x v="11"/>
    <s v="rs"/>
    <s v="NWE"/>
    <s v="NWE"/>
    <s v=""/>
    <x v="1"/>
    <n v="6.5"/>
    <s v=""/>
    <m/>
    <m/>
    <s v="NYJ"/>
    <m/>
    <n v="0"/>
    <m/>
    <s v=""/>
  </r>
  <r>
    <n v="327"/>
    <n v="164"/>
    <s v="2012_12_OAK@CIN"/>
    <s v=""/>
    <n v="-7.5"/>
    <n v="34"/>
    <n v="10"/>
    <x v="0"/>
    <x v="11"/>
    <s v="rs"/>
    <s v="CIN"/>
    <s v="CIN"/>
    <s v=""/>
    <x v="0"/>
    <n v="-6.5"/>
    <s v=""/>
    <m/>
    <m/>
    <s v="CIN"/>
    <m/>
    <n v="1"/>
    <m/>
    <s v=""/>
  </r>
  <r>
    <n v="328"/>
    <n v="164"/>
    <s v="2012_12_OAK@CIN"/>
    <s v=""/>
    <n v="-7.5"/>
    <n v="34"/>
    <n v="10"/>
    <x v="0"/>
    <x v="11"/>
    <s v="rs"/>
    <s v="CIN"/>
    <s v="CIN"/>
    <s v=""/>
    <x v="1"/>
    <n v="-7.5"/>
    <s v=""/>
    <m/>
    <m/>
    <s v="OAK"/>
    <m/>
    <n v="0"/>
    <m/>
    <s v=""/>
  </r>
  <r>
    <n v="329"/>
    <n v="165"/>
    <s v="2012_12_PIT@CLE"/>
    <s v=""/>
    <n v="3.5"/>
    <n v="20"/>
    <n v="14"/>
    <x v="0"/>
    <x v="11"/>
    <s v="rs"/>
    <s v="CLE"/>
    <s v="CLE"/>
    <s v=""/>
    <x v="0"/>
    <n v="3"/>
    <s v=""/>
    <m/>
    <m/>
    <s v="CLE"/>
    <m/>
    <n v="1"/>
    <m/>
    <s v=""/>
  </r>
  <r>
    <n v="330"/>
    <n v="165"/>
    <s v="2012_12_PIT@CLE"/>
    <s v=""/>
    <n v="3.5"/>
    <n v="20"/>
    <n v="14"/>
    <x v="0"/>
    <x v="11"/>
    <s v="rs"/>
    <s v="CLE"/>
    <s v="CLE"/>
    <s v=""/>
    <x v="1"/>
    <n v="3.5"/>
    <s v=""/>
    <m/>
    <m/>
    <s v="CLE"/>
    <m/>
    <n v="1"/>
    <m/>
    <s v=""/>
  </r>
  <r>
    <n v="331"/>
    <n v="166"/>
    <s v="2012_12_BUF@IND"/>
    <s v=""/>
    <n v="-3.5"/>
    <n v="20"/>
    <n v="13"/>
    <x v="0"/>
    <x v="11"/>
    <s v="rs"/>
    <s v="IND"/>
    <s v="IND"/>
    <s v=""/>
    <x v="0"/>
    <n v="-4.5"/>
    <s v=""/>
    <m/>
    <m/>
    <s v="BUF"/>
    <m/>
    <n v="0"/>
    <m/>
    <s v=""/>
  </r>
  <r>
    <n v="332"/>
    <n v="166"/>
    <s v="2012_12_BUF@IND"/>
    <s v=""/>
    <n v="-3.5"/>
    <n v="20"/>
    <n v="13"/>
    <x v="0"/>
    <x v="11"/>
    <s v="rs"/>
    <s v="IND"/>
    <s v="IND"/>
    <s v=""/>
    <x v="1"/>
    <n v="-5.5"/>
    <s v=""/>
    <m/>
    <m/>
    <s v="IND"/>
    <m/>
    <n v="1"/>
    <m/>
    <s v=""/>
  </r>
  <r>
    <n v="333"/>
    <n v="167"/>
    <s v="2012_12_TEN@JAX"/>
    <s v=""/>
    <n v="2.5"/>
    <n v="24"/>
    <n v="19"/>
    <x v="0"/>
    <x v="11"/>
    <s v="rs"/>
    <s v="JAX"/>
    <s v="JAX"/>
    <s v=""/>
    <x v="0"/>
    <n v="-1.5"/>
    <s v=""/>
    <m/>
    <m/>
    <s v="JAX"/>
    <m/>
    <n v="1"/>
    <m/>
    <s v=""/>
  </r>
  <r>
    <n v="334"/>
    <n v="167"/>
    <s v="2012_12_TEN@JAX"/>
    <s v=""/>
    <n v="2.5"/>
    <n v="24"/>
    <n v="19"/>
    <x v="0"/>
    <x v="11"/>
    <s v="rs"/>
    <s v="JAX"/>
    <s v="JAX"/>
    <s v=""/>
    <x v="1"/>
    <n v="-2.5"/>
    <s v=""/>
    <m/>
    <m/>
    <s v="TEN"/>
    <m/>
    <n v="0"/>
    <m/>
    <s v=""/>
  </r>
  <r>
    <n v="335"/>
    <n v="168"/>
    <s v="2012_12_DEN@KCY"/>
    <s v=""/>
    <n v="10.5"/>
    <n v="9"/>
    <n v="17"/>
    <x v="0"/>
    <x v="11"/>
    <s v="rs"/>
    <s v="KCY"/>
    <s v="DEN"/>
    <s v=""/>
    <x v="0"/>
    <n v="6.5"/>
    <s v=""/>
    <m/>
    <m/>
    <s v="DEN"/>
    <m/>
    <n v="0"/>
    <m/>
    <s v=""/>
  </r>
  <r>
    <n v="336"/>
    <n v="168"/>
    <s v="2012_12_DEN@KCY"/>
    <s v=""/>
    <n v="10.5"/>
    <n v="9"/>
    <n v="17"/>
    <x v="0"/>
    <x v="11"/>
    <s v="rs"/>
    <s v="KCY"/>
    <s v="DEN"/>
    <s v=""/>
    <x v="1"/>
    <n v="8"/>
    <s v=""/>
    <m/>
    <m/>
    <s v="DEN"/>
    <m/>
    <n v="0"/>
    <m/>
    <s v=""/>
  </r>
  <r>
    <n v="337"/>
    <n v="169"/>
    <s v="2012_12_MIN@CHI"/>
    <s v=""/>
    <n v="-5.5"/>
    <n v="28"/>
    <n v="10"/>
    <x v="0"/>
    <x v="11"/>
    <s v="rs"/>
    <s v="CHI"/>
    <s v="CHI"/>
    <s v=""/>
    <x v="0"/>
    <n v="-4"/>
    <s v=""/>
    <m/>
    <m/>
    <s v="MIN"/>
    <m/>
    <n v="0"/>
    <m/>
    <s v=""/>
  </r>
  <r>
    <n v="338"/>
    <n v="169"/>
    <s v="2012_12_MIN@CHI"/>
    <s v=""/>
    <n v="-5.5"/>
    <n v="28"/>
    <n v="10"/>
    <x v="0"/>
    <x v="11"/>
    <s v="rs"/>
    <s v="CHI"/>
    <s v="CHI"/>
    <s v=""/>
    <x v="1"/>
    <n v="-5.5"/>
    <s v=""/>
    <m/>
    <m/>
    <s v="MIN"/>
    <m/>
    <n v="0"/>
    <m/>
    <s v=""/>
  </r>
  <r>
    <n v="339"/>
    <n v="170"/>
    <s v="2012_12_ATL@TBY"/>
    <s v=""/>
    <n v="0.5"/>
    <n v="23"/>
    <n v="24"/>
    <x v="0"/>
    <x v="11"/>
    <s v="rs"/>
    <s v="ATL"/>
    <s v="ATL"/>
    <s v=""/>
    <x v="0"/>
    <n v="2"/>
    <s v=""/>
    <m/>
    <m/>
    <s v="TBY"/>
    <m/>
    <n v="0"/>
    <m/>
    <s v=""/>
  </r>
  <r>
    <n v="340"/>
    <n v="170"/>
    <s v="2012_12_ATL@TBY"/>
    <s v=""/>
    <n v="0.5"/>
    <n v="23"/>
    <n v="24"/>
    <x v="0"/>
    <x v="11"/>
    <s v="rs"/>
    <s v="ATL"/>
    <s v="ATL"/>
    <s v=""/>
    <x v="1"/>
    <n v="3"/>
    <s v=""/>
    <m/>
    <m/>
    <s v="ATL"/>
    <m/>
    <n v="1"/>
    <m/>
    <s v=""/>
  </r>
  <r>
    <n v="341"/>
    <n v="171"/>
    <s v="2012_12_SEA@MIA"/>
    <s v=""/>
    <n v="2.5"/>
    <n v="24"/>
    <n v="21"/>
    <x v="0"/>
    <x v="11"/>
    <s v="rs"/>
    <s v="MIA"/>
    <s v="MIA"/>
    <s v=""/>
    <x v="0"/>
    <n v="2.5"/>
    <s v=""/>
    <m/>
    <m/>
    <s v="MIN"/>
    <m/>
    <n v="0"/>
    <m/>
    <s v=""/>
  </r>
  <r>
    <n v="342"/>
    <n v="171"/>
    <s v="2012_12_SEA@MIA"/>
    <s v=""/>
    <n v="2.5"/>
    <n v="24"/>
    <n v="21"/>
    <x v="0"/>
    <x v="11"/>
    <s v="rs"/>
    <s v="MIA"/>
    <s v="MIA"/>
    <s v=""/>
    <x v="1"/>
    <n v="2"/>
    <s v=""/>
    <m/>
    <m/>
    <s v="MIA"/>
    <m/>
    <n v="1"/>
    <m/>
    <s v=""/>
  </r>
  <r>
    <n v="343"/>
    <n v="172"/>
    <s v="2012_12_BAL@SD"/>
    <s v=""/>
    <n v="0.5"/>
    <n v="13"/>
    <n v="16"/>
    <x v="0"/>
    <x v="11"/>
    <s v="rs"/>
    <s v="BAL"/>
    <s v="BAL"/>
    <s v=""/>
    <x v="0"/>
    <n v="2"/>
    <s v=""/>
    <m/>
    <m/>
    <s v="BAL"/>
    <m/>
    <n v="1"/>
    <m/>
    <s v=""/>
  </r>
  <r>
    <n v="344"/>
    <n v="172"/>
    <s v="2012_12_BAL@SD"/>
    <s v=""/>
    <n v="0.5"/>
    <n v="13"/>
    <n v="16"/>
    <x v="0"/>
    <x v="11"/>
    <s v="rs"/>
    <s v="BAL"/>
    <s v="BAL"/>
    <s v=""/>
    <x v="1"/>
    <n v="3.5"/>
    <s v=""/>
    <m/>
    <m/>
    <s v="BAL"/>
    <m/>
    <n v="1"/>
    <m/>
    <s v=""/>
  </r>
  <r>
    <n v="345"/>
    <n v="173"/>
    <s v="2012_12_SFO@NOR"/>
    <s v=""/>
    <n v="-1.5"/>
    <n v="21"/>
    <n v="31"/>
    <x v="0"/>
    <x v="11"/>
    <s v="rs"/>
    <s v="SFO"/>
    <s v="SFO"/>
    <s v=""/>
    <x v="0"/>
    <n v="-2"/>
    <s v=""/>
    <m/>
    <m/>
    <s v="SFO"/>
    <m/>
    <n v="1"/>
    <m/>
    <s v=""/>
  </r>
  <r>
    <n v="346"/>
    <n v="173"/>
    <s v="2012_12_SFO@NOR"/>
    <s v=""/>
    <n v="-1.5"/>
    <n v="21"/>
    <n v="31"/>
    <x v="0"/>
    <x v="11"/>
    <s v="rs"/>
    <s v="SFO"/>
    <s v="SFO"/>
    <s v=""/>
    <x v="1"/>
    <n v="-1.5"/>
    <s v=""/>
    <m/>
    <m/>
    <s v="SFO"/>
    <m/>
    <n v="1"/>
    <m/>
    <s v=""/>
  </r>
  <r>
    <n v="347"/>
    <n v="174"/>
    <s v="2012_12_STL@ARI"/>
    <s v=""/>
    <n v="-2.5"/>
    <n v="17"/>
    <n v="31"/>
    <x v="0"/>
    <x v="11"/>
    <s v="rs"/>
    <s v="STL"/>
    <s v="STL"/>
    <s v=""/>
    <x v="0"/>
    <n v="-3"/>
    <s v=""/>
    <m/>
    <m/>
    <s v="STL"/>
    <m/>
    <n v="1"/>
    <m/>
    <s v=""/>
  </r>
  <r>
    <n v="348"/>
    <n v="174"/>
    <s v="2012_12_STL@ARI"/>
    <s v=""/>
    <n v="-2.5"/>
    <n v="17"/>
    <n v="31"/>
    <x v="0"/>
    <x v="11"/>
    <s v="rs"/>
    <s v="STL"/>
    <s v="STL"/>
    <s v=""/>
    <x v="1"/>
    <n v="-1.5"/>
    <s v=""/>
    <m/>
    <m/>
    <s v="ARI"/>
    <m/>
    <n v="0"/>
    <m/>
    <s v=""/>
  </r>
  <r>
    <n v="349"/>
    <n v="175"/>
    <s v="2012_12_GBY@NYG"/>
    <s v=""/>
    <n v="-2.5"/>
    <n v="38"/>
    <n v="10"/>
    <x v="0"/>
    <x v="11"/>
    <s v="rs"/>
    <s v="NYG"/>
    <s v="NYG"/>
    <s v=""/>
    <x v="0"/>
    <n v="3"/>
    <s v=""/>
    <m/>
    <m/>
    <s v="GBY"/>
    <m/>
    <n v="0"/>
    <m/>
    <s v=""/>
  </r>
  <r>
    <n v="350"/>
    <n v="175"/>
    <s v="2012_12_GBY@NYG"/>
    <s v=""/>
    <n v="-2.5"/>
    <n v="38"/>
    <n v="10"/>
    <x v="0"/>
    <x v="11"/>
    <s v="rs"/>
    <s v="NYG"/>
    <s v="NYG"/>
    <s v=""/>
    <x v="1"/>
    <n v="2.5"/>
    <s v=""/>
    <m/>
    <m/>
    <s v="GBY"/>
    <m/>
    <n v="0"/>
    <m/>
    <s v=""/>
  </r>
  <r>
    <n v="351"/>
    <n v="176"/>
    <s v="2012_12_CAR@PHI"/>
    <s v=""/>
    <n v="-2.5"/>
    <n v="22"/>
    <n v="30"/>
    <x v="0"/>
    <x v="11"/>
    <s v="rs"/>
    <s v="CAR"/>
    <s v="CAR"/>
    <s v=""/>
    <x v="0"/>
    <n v="-1"/>
    <s v=""/>
    <m/>
    <m/>
    <s v="CAR"/>
    <m/>
    <n v="1"/>
    <m/>
    <s v=""/>
  </r>
  <r>
    <n v="352"/>
    <n v="176"/>
    <s v="2012_12_CAR@PHI"/>
    <s v=""/>
    <n v="-2.5"/>
    <n v="22"/>
    <n v="30"/>
    <x v="0"/>
    <x v="11"/>
    <s v="rs"/>
    <s v="CAR"/>
    <s v="CAR"/>
    <s v=""/>
    <x v="1"/>
    <n v="1.5"/>
    <s v=""/>
    <m/>
    <m/>
    <s v="CAR"/>
    <m/>
    <n v="1"/>
    <m/>
    <s v=""/>
  </r>
  <r>
    <n v="353"/>
    <n v="177"/>
    <s v="2012_13_NOR@ATL"/>
    <s v=""/>
    <n v="-3.5"/>
    <n v="23"/>
    <n v="13"/>
    <x v="0"/>
    <x v="12"/>
    <s v="rs"/>
    <s v="ATL"/>
    <s v="ATL"/>
    <s v=""/>
    <x v="0"/>
    <n v="-5"/>
    <s v=""/>
    <m/>
    <m/>
    <s v="NOR"/>
    <m/>
    <n v="0"/>
    <m/>
    <s v=""/>
  </r>
  <r>
    <n v="354"/>
    <n v="177"/>
    <s v="2012_13_NOR@ATL"/>
    <s v=""/>
    <n v="-3.5"/>
    <n v="23"/>
    <n v="13"/>
    <x v="0"/>
    <x v="12"/>
    <s v="rs"/>
    <s v="ATL"/>
    <s v="ATL"/>
    <s v=""/>
    <x v="1"/>
    <n v="-4.5"/>
    <s v=""/>
    <m/>
    <m/>
    <s v="NOR"/>
    <m/>
    <n v="0"/>
    <m/>
    <s v=""/>
  </r>
  <r>
    <n v="355"/>
    <n v="178"/>
    <s v="2012_13_SEA@CHI"/>
    <s v=""/>
    <n v="-4.5"/>
    <n v="17"/>
    <n v="23"/>
    <x v="0"/>
    <x v="12"/>
    <s v="rs"/>
    <s v="SEA"/>
    <s v="SEA"/>
    <s v=""/>
    <x v="0"/>
    <n v="-6"/>
    <s v=""/>
    <m/>
    <m/>
    <s v="CHI"/>
    <m/>
    <n v="0"/>
    <m/>
    <s v=""/>
  </r>
  <r>
    <n v="356"/>
    <n v="178"/>
    <s v="2012_13_SEA@CHI"/>
    <s v=""/>
    <n v="-4.5"/>
    <n v="17"/>
    <n v="23"/>
    <x v="0"/>
    <x v="12"/>
    <s v="rs"/>
    <s v="SEA"/>
    <s v="SEA"/>
    <s v=""/>
    <x v="1"/>
    <n v="-7"/>
    <s v=""/>
    <m/>
    <m/>
    <s v="CHI"/>
    <m/>
    <n v="0"/>
    <m/>
    <s v=""/>
  </r>
  <r>
    <n v="357"/>
    <n v="179"/>
    <s v="2012_13_MIN@GBY"/>
    <s v=""/>
    <n v="-9.5"/>
    <n v="23"/>
    <n v="14"/>
    <x v="0"/>
    <x v="12"/>
    <s v="rs"/>
    <s v="MIN"/>
    <s v="GBY"/>
    <s v=""/>
    <x v="0"/>
    <n v="-9"/>
    <s v=""/>
    <m/>
    <m/>
    <s v="MIN"/>
    <m/>
    <n v="1"/>
    <m/>
    <s v=""/>
  </r>
  <r>
    <n v="358"/>
    <n v="179"/>
    <s v="2012_13_MIN@GBY"/>
    <s v=""/>
    <n v="-9.5"/>
    <n v="23"/>
    <n v="14"/>
    <x v="0"/>
    <x v="12"/>
    <s v="rs"/>
    <s v="MIN"/>
    <s v="GBY"/>
    <s v=""/>
    <x v="1"/>
    <n v="-5.5"/>
    <s v=""/>
    <m/>
    <m/>
    <s v="MIN"/>
    <m/>
    <n v="1"/>
    <m/>
    <s v=""/>
  </r>
  <r>
    <n v="359"/>
    <n v="180"/>
    <s v="2012_13_SFO@STL"/>
    <s v=""/>
    <n v="7.5"/>
    <n v="16"/>
    <n v="13"/>
    <x v="0"/>
    <x v="12"/>
    <s v="rs"/>
    <s v="STL"/>
    <s v="STL"/>
    <s v=""/>
    <x v="0"/>
    <n v="4.5"/>
    <s v=""/>
    <m/>
    <m/>
    <s v="STL"/>
    <m/>
    <n v="1"/>
    <m/>
    <s v=""/>
  </r>
  <r>
    <n v="360"/>
    <n v="180"/>
    <s v="2012_13_SFO@STL"/>
    <s v=""/>
    <n v="7.5"/>
    <n v="16"/>
    <n v="13"/>
    <x v="0"/>
    <x v="12"/>
    <s v="rs"/>
    <s v="STL"/>
    <s v="STL"/>
    <s v=""/>
    <x v="1"/>
    <n v="6"/>
    <s v=""/>
    <m/>
    <m/>
    <s v="STL"/>
    <m/>
    <n v="1"/>
    <m/>
    <s v=""/>
  </r>
  <r>
    <n v="361"/>
    <n v="181"/>
    <s v="2012_13_ARI@NYJ"/>
    <s v=""/>
    <n v="-4.5"/>
    <n v="7"/>
    <n v="6"/>
    <x v="0"/>
    <x v="12"/>
    <s v="rs"/>
    <s v="ARI"/>
    <s v="NYJ"/>
    <s v=""/>
    <x v="0"/>
    <n v="-4.5"/>
    <s v=""/>
    <m/>
    <m/>
    <s v="NYJ"/>
    <m/>
    <n v="0"/>
    <m/>
    <s v=""/>
  </r>
  <r>
    <n v="362"/>
    <n v="181"/>
    <s v="2012_13_ARI@NYJ"/>
    <s v=""/>
    <n v="-4.5"/>
    <n v="7"/>
    <n v="6"/>
    <x v="0"/>
    <x v="12"/>
    <s v="rs"/>
    <s v="ARI"/>
    <s v="NYJ"/>
    <s v=""/>
    <x v="1"/>
    <n v="-3.5"/>
    <s v=""/>
    <m/>
    <m/>
    <s v="NYJ"/>
    <m/>
    <n v="0"/>
    <m/>
    <s v=""/>
  </r>
  <r>
    <n v="363"/>
    <n v="182"/>
    <s v="2012_13_CAR@KCY"/>
    <s v=""/>
    <n v="3.5"/>
    <n v="27"/>
    <n v="21"/>
    <x v="0"/>
    <x v="12"/>
    <s v="rs"/>
    <s v="KCY"/>
    <s v="KCY"/>
    <s v=""/>
    <x v="0"/>
    <n v="1.5"/>
    <s v=""/>
    <m/>
    <m/>
    <s v="CAR"/>
    <m/>
    <n v="0"/>
    <m/>
    <s v=""/>
  </r>
  <r>
    <n v="364"/>
    <n v="182"/>
    <s v="2012_13_CAR@KCY"/>
    <s v=""/>
    <n v="3.5"/>
    <n v="27"/>
    <n v="21"/>
    <x v="0"/>
    <x v="12"/>
    <s v="rs"/>
    <s v="KCY"/>
    <s v="KCY"/>
    <s v=""/>
    <x v="1"/>
    <n v="2"/>
    <s v=""/>
    <m/>
    <m/>
    <s v="KCY"/>
    <m/>
    <n v="1"/>
    <m/>
    <s v=""/>
  </r>
  <r>
    <n v="365"/>
    <n v="183"/>
    <s v="2012_13_IND@DET"/>
    <s v=""/>
    <n v="-4.5"/>
    <n v="33"/>
    <n v="35"/>
    <x v="0"/>
    <x v="12"/>
    <s v="rs"/>
    <s v="IND"/>
    <s v="IND"/>
    <s v=""/>
    <x v="0"/>
    <n v="-3.5"/>
    <s v=""/>
    <m/>
    <m/>
    <s v="IND"/>
    <m/>
    <n v="1"/>
    <m/>
    <s v=""/>
  </r>
  <r>
    <n v="366"/>
    <n v="183"/>
    <s v="2012_13_IND@DET"/>
    <s v=""/>
    <n v="-4.5"/>
    <n v="33"/>
    <n v="35"/>
    <x v="0"/>
    <x v="12"/>
    <s v="rs"/>
    <s v="IND"/>
    <s v="IND"/>
    <s v=""/>
    <x v="1"/>
    <n v="-3.5"/>
    <s v=""/>
    <m/>
    <m/>
    <s v="IND"/>
    <m/>
    <n v="1"/>
    <m/>
    <s v=""/>
  </r>
  <r>
    <n v="367"/>
    <n v="184"/>
    <s v="2012_13_JAX@BUF"/>
    <s v=""/>
    <n v="-6.5"/>
    <n v="34"/>
    <n v="18"/>
    <x v="0"/>
    <x v="12"/>
    <s v="rs"/>
    <s v="BUF"/>
    <s v="BUF"/>
    <s v=""/>
    <x v="0"/>
    <n v="-5"/>
    <s v=""/>
    <m/>
    <m/>
    <s v="JAX"/>
    <m/>
    <n v="0"/>
    <m/>
    <s v=""/>
  </r>
  <r>
    <n v="368"/>
    <n v="184"/>
    <s v="2012_13_JAX@BUF"/>
    <s v=""/>
    <n v="-6.5"/>
    <n v="34"/>
    <n v="18"/>
    <x v="0"/>
    <x v="12"/>
    <s v="rs"/>
    <s v="BUF"/>
    <s v="BUF"/>
    <s v=""/>
    <x v="1"/>
    <n v="-3.5"/>
    <s v=""/>
    <m/>
    <m/>
    <s v="JAX"/>
    <m/>
    <n v="0"/>
    <m/>
    <s v=""/>
  </r>
  <r>
    <n v="369"/>
    <n v="185"/>
    <s v="2012_13_NWE@MIA"/>
    <s v=""/>
    <n v="7.5"/>
    <n v="16"/>
    <n v="23"/>
    <x v="0"/>
    <x v="12"/>
    <s v="rs"/>
    <s v="MIA"/>
    <s v="NWE"/>
    <s v=""/>
    <x v="0"/>
    <n v="6"/>
    <s v=""/>
    <m/>
    <m/>
    <s v="NWE"/>
    <m/>
    <n v="0"/>
    <m/>
    <s v=""/>
  </r>
  <r>
    <n v="370"/>
    <n v="185"/>
    <s v="2012_13_NWE@MIA"/>
    <s v=""/>
    <n v="7.5"/>
    <n v="16"/>
    <n v="23"/>
    <x v="0"/>
    <x v="12"/>
    <s v="rs"/>
    <s v="MIA"/>
    <s v="NWE"/>
    <s v=""/>
    <x v="1"/>
    <n v="7.5"/>
    <s v=""/>
    <m/>
    <m/>
    <s v="NWE"/>
    <m/>
    <n v="0"/>
    <m/>
    <s v=""/>
  </r>
  <r>
    <n v="371"/>
    <n v="186"/>
    <s v="2012_13_HOU@TEN"/>
    <s v=""/>
    <n v="5.5"/>
    <n v="10"/>
    <n v="24"/>
    <x v="0"/>
    <x v="12"/>
    <s v="rs"/>
    <s v="HOU"/>
    <s v="HOU"/>
    <s v=""/>
    <x v="0"/>
    <n v="7.5"/>
    <s v=""/>
    <m/>
    <m/>
    <s v="HOU"/>
    <m/>
    <n v="1"/>
    <m/>
    <s v=""/>
  </r>
  <r>
    <n v="372"/>
    <n v="186"/>
    <s v="2012_13_HOU@TEN"/>
    <s v=""/>
    <n v="5.5"/>
    <n v="10"/>
    <n v="24"/>
    <x v="0"/>
    <x v="12"/>
    <s v="rs"/>
    <s v="HOU"/>
    <s v="HOU"/>
    <s v=""/>
    <x v="1"/>
    <n v="7.5"/>
    <s v=""/>
    <m/>
    <m/>
    <s v="HOU"/>
    <m/>
    <n v="1"/>
    <m/>
    <s v=""/>
  </r>
  <r>
    <n v="373"/>
    <n v="187"/>
    <s v="2012_13_TBY@DEN"/>
    <s v=""/>
    <n v="-6.5"/>
    <n v="31"/>
    <n v="23"/>
    <x v="0"/>
    <x v="12"/>
    <s v="rs"/>
    <s v="DEN"/>
    <s v="DEN"/>
    <s v=""/>
    <x v="0"/>
    <n v="-7"/>
    <s v=""/>
    <m/>
    <m/>
    <s v="TBY"/>
    <m/>
    <n v="0"/>
    <m/>
    <s v=""/>
  </r>
  <r>
    <n v="374"/>
    <n v="187"/>
    <s v="2012_13_TBY@DEN"/>
    <s v=""/>
    <n v="-6.5"/>
    <n v="31"/>
    <n v="23"/>
    <x v="0"/>
    <x v="12"/>
    <s v="rs"/>
    <s v="DEN"/>
    <s v="DEN"/>
    <s v=""/>
    <x v="1"/>
    <n v="-4"/>
    <s v=""/>
    <m/>
    <m/>
    <s v="TBY"/>
    <m/>
    <n v="0"/>
    <m/>
    <s v=""/>
  </r>
  <r>
    <n v="375"/>
    <n v="188"/>
    <s v="2012_13_PIT@BAL"/>
    <s v=""/>
    <n v="-6.5"/>
    <n v="20"/>
    <n v="23"/>
    <x v="0"/>
    <x v="12"/>
    <s v="rs"/>
    <s v="PIT"/>
    <s v="PIT"/>
    <s v=""/>
    <x v="0"/>
    <n v="-4.5"/>
    <s v=""/>
    <m/>
    <m/>
    <s v="PIT"/>
    <m/>
    <n v="1"/>
    <m/>
    <s v=""/>
  </r>
  <r>
    <n v="376"/>
    <n v="188"/>
    <s v="2012_13_PIT@BAL"/>
    <s v=""/>
    <n v="-6.5"/>
    <n v="20"/>
    <n v="23"/>
    <x v="0"/>
    <x v="12"/>
    <s v="rs"/>
    <s v="PIT"/>
    <s v="PIT"/>
    <s v=""/>
    <x v="1"/>
    <n v="-3.5"/>
    <s v=""/>
    <m/>
    <m/>
    <s v="PIT"/>
    <m/>
    <n v="1"/>
    <m/>
    <s v=""/>
  </r>
  <r>
    <n v="377"/>
    <n v="189"/>
    <s v="2012_13_CLE@OAK"/>
    <s v=""/>
    <n v="-0.5"/>
    <n v="17"/>
    <n v="20"/>
    <x v="0"/>
    <x v="12"/>
    <s v="rs"/>
    <s v="CLE"/>
    <s v="CLE"/>
    <s v=""/>
    <x v="0"/>
    <n v="-3"/>
    <s v=""/>
    <m/>
    <m/>
    <s v="CLE"/>
    <m/>
    <n v="1"/>
    <m/>
    <s v=""/>
  </r>
  <r>
    <n v="378"/>
    <n v="189"/>
    <s v="2012_13_CLE@OAK"/>
    <s v=""/>
    <n v="-0.5"/>
    <n v="17"/>
    <n v="20"/>
    <x v="0"/>
    <x v="12"/>
    <s v="rs"/>
    <s v="CLE"/>
    <s v="CLE"/>
    <s v=""/>
    <x v="1"/>
    <n v="-2.5"/>
    <s v=""/>
    <m/>
    <m/>
    <s v="CLE"/>
    <m/>
    <n v="1"/>
    <m/>
    <s v=""/>
  </r>
  <r>
    <n v="379"/>
    <n v="190"/>
    <s v="2012_13_CIN@SD"/>
    <s v=""/>
    <n v="1.5"/>
    <n v="13"/>
    <n v="20"/>
    <x v="0"/>
    <x v="12"/>
    <s v="rs"/>
    <s v="CIN"/>
    <s v="CIN"/>
    <s v=""/>
    <x v="0"/>
    <n v="-2"/>
    <s v=""/>
    <m/>
    <m/>
    <s v="CIN"/>
    <m/>
    <n v="1"/>
    <m/>
    <s v=""/>
  </r>
  <r>
    <n v="380"/>
    <n v="190"/>
    <s v="2012_13_CIN@SD"/>
    <s v=""/>
    <n v="1.5"/>
    <n v="13"/>
    <n v="20"/>
    <x v="0"/>
    <x v="12"/>
    <s v="rs"/>
    <s v="CIN"/>
    <s v="CIN"/>
    <s v=""/>
    <x v="1"/>
    <n v="1.5"/>
    <s v=""/>
    <m/>
    <m/>
    <s v="CIN"/>
    <m/>
    <n v="1"/>
    <m/>
    <s v=""/>
  </r>
  <r>
    <n v="381"/>
    <n v="191"/>
    <s v="2012_13_PHI@DAL"/>
    <s v=""/>
    <n v="-9.5"/>
    <n v="38"/>
    <n v="33"/>
    <x v="0"/>
    <x v="12"/>
    <s v="rs"/>
    <s v="PHI"/>
    <s v="DAL"/>
    <s v=""/>
    <x v="0"/>
    <n v="-6"/>
    <s v=""/>
    <m/>
    <m/>
    <s v="PHI"/>
    <m/>
    <n v="1"/>
    <m/>
    <s v=""/>
  </r>
  <r>
    <n v="382"/>
    <n v="191"/>
    <s v="2012_13_PHI@DAL"/>
    <s v=""/>
    <n v="-9.5"/>
    <n v="38"/>
    <n v="33"/>
    <x v="0"/>
    <x v="12"/>
    <s v="rs"/>
    <s v="PHI"/>
    <s v="DAL"/>
    <s v=""/>
    <x v="1"/>
    <n v="-4.5"/>
    <s v=""/>
    <m/>
    <m/>
    <s v="DAL"/>
    <m/>
    <n v="0"/>
    <m/>
    <s v=""/>
  </r>
  <r>
    <n v="383"/>
    <n v="192"/>
    <s v="2012_13_NYG@WAS"/>
    <s v=""/>
    <n v="2.5"/>
    <n v="17"/>
    <n v="16"/>
    <x v="0"/>
    <x v="12"/>
    <s v="rs"/>
    <s v="WAS"/>
    <s v="WAS"/>
    <s v=""/>
    <x v="0"/>
    <n v="2"/>
    <s v=""/>
    <m/>
    <m/>
    <s v="WAS"/>
    <m/>
    <n v="1"/>
    <m/>
    <s v=""/>
  </r>
  <r>
    <n v="384"/>
    <n v="192"/>
    <s v="2012_13_NYG@WAS"/>
    <s v=""/>
    <n v="2.5"/>
    <n v="17"/>
    <n v="16"/>
    <x v="0"/>
    <x v="12"/>
    <s v="rs"/>
    <s v="WAS"/>
    <s v="WAS"/>
    <s v=""/>
    <x v="1"/>
    <n v="2.5"/>
    <s v=""/>
    <m/>
    <m/>
    <s v="WAS"/>
    <m/>
    <n v="1"/>
    <m/>
    <s v=""/>
  </r>
  <r>
    <n v="385"/>
    <n v="193"/>
    <s v="2012_14_DEN@OAK"/>
    <s v=""/>
    <n v="10.5"/>
    <n v="13"/>
    <n v="26"/>
    <x v="0"/>
    <x v="13"/>
    <s v="rs"/>
    <s v="DEN"/>
    <s v="DEN"/>
    <s v=""/>
    <x v="0"/>
    <n v="9.5"/>
    <s v=""/>
    <m/>
    <m/>
    <s v="OAK"/>
    <m/>
    <n v="0"/>
    <m/>
    <s v=""/>
  </r>
  <r>
    <n v="386"/>
    <n v="193"/>
    <s v="2012_14_DEN@OAK"/>
    <s v=""/>
    <n v="10.5"/>
    <n v="13"/>
    <n v="26"/>
    <x v="0"/>
    <x v="13"/>
    <s v="rs"/>
    <s v="DEN"/>
    <s v="DEN"/>
    <s v=""/>
    <x v="1"/>
    <n v="8.5"/>
    <s v=""/>
    <m/>
    <m/>
    <s v="OAK"/>
    <m/>
    <n v="0"/>
    <m/>
    <s v=""/>
  </r>
  <r>
    <n v="387"/>
    <n v="194"/>
    <s v="2012_14_BAL@WAS"/>
    <s v=""/>
    <n v="-0.5"/>
    <n v="31"/>
    <n v="28"/>
    <x v="0"/>
    <x v="13"/>
    <s v="rs"/>
    <s v="WAS"/>
    <s v="WAS"/>
    <s v=""/>
    <x v="0"/>
    <n v="1"/>
    <s v=""/>
    <m/>
    <m/>
    <s v="WAS"/>
    <m/>
    <n v="1"/>
    <m/>
    <s v=""/>
  </r>
  <r>
    <n v="388"/>
    <n v="194"/>
    <s v="2012_14_BAL@WAS"/>
    <s v=""/>
    <n v="-0.5"/>
    <n v="31"/>
    <n v="28"/>
    <x v="0"/>
    <x v="13"/>
    <s v="rs"/>
    <s v="WAS"/>
    <s v="WAS"/>
    <s v=""/>
    <x v="1"/>
    <n v="2.5"/>
    <s v=""/>
    <m/>
    <m/>
    <s v="WAS"/>
    <m/>
    <n v="1"/>
    <m/>
    <s v=""/>
  </r>
  <r>
    <n v="389"/>
    <n v="195"/>
    <s v="2012_14_KCY@CLE"/>
    <s v=""/>
    <n v="-5.5"/>
    <n v="30"/>
    <n v="7"/>
    <x v="0"/>
    <x v="13"/>
    <s v="rs"/>
    <s v="CLE"/>
    <s v="CLE"/>
    <s v=""/>
    <x v="0"/>
    <n v="-5.5"/>
    <s v=""/>
    <m/>
    <m/>
    <s v="KCY"/>
    <m/>
    <n v="0"/>
    <m/>
    <s v=""/>
  </r>
  <r>
    <n v="390"/>
    <n v="195"/>
    <s v="2012_14_KCY@CLE"/>
    <s v=""/>
    <n v="-5.5"/>
    <n v="30"/>
    <n v="7"/>
    <x v="0"/>
    <x v="13"/>
    <s v="rs"/>
    <s v="CLE"/>
    <s v="CLE"/>
    <s v=""/>
    <x v="1"/>
    <n v="-3.5"/>
    <s v=""/>
    <m/>
    <m/>
    <s v="KCY"/>
    <m/>
    <n v="0"/>
    <m/>
    <s v=""/>
  </r>
  <r>
    <n v="391"/>
    <n v="196"/>
    <s v="2012_14_SD@PIT"/>
    <s v=""/>
    <n v="-6.5"/>
    <n v="24"/>
    <n v="34"/>
    <x v="0"/>
    <x v="13"/>
    <s v="rs"/>
    <s v="SD"/>
    <s v="SD"/>
    <s v=""/>
    <x v="0"/>
    <n v="-6"/>
    <s v=""/>
    <m/>
    <m/>
    <s v="SD"/>
    <m/>
    <n v="1"/>
    <m/>
    <s v=""/>
  </r>
  <r>
    <n v="392"/>
    <n v="196"/>
    <s v="2012_14_SD@PIT"/>
    <s v=""/>
    <n v="-6.5"/>
    <n v="24"/>
    <n v="34"/>
    <x v="0"/>
    <x v="13"/>
    <s v="rs"/>
    <s v="SD"/>
    <s v="SD"/>
    <s v=""/>
    <x v="1"/>
    <n v="-5.5"/>
    <s v=""/>
    <m/>
    <m/>
    <s v="SD"/>
    <m/>
    <n v="1"/>
    <m/>
    <s v=""/>
  </r>
  <r>
    <n v="393"/>
    <n v="197"/>
    <s v="2012_14_TEN@IND"/>
    <s v=""/>
    <n v="-5.5"/>
    <n v="27"/>
    <n v="23"/>
    <x v="0"/>
    <x v="13"/>
    <s v="rs"/>
    <s v="TEN"/>
    <s v="IND"/>
    <s v=""/>
    <x v="0"/>
    <n v="-7"/>
    <s v=""/>
    <m/>
    <m/>
    <s v="TEN"/>
    <m/>
    <n v="1"/>
    <m/>
    <s v=""/>
  </r>
  <r>
    <n v="394"/>
    <n v="197"/>
    <s v="2012_14_TEN@IND"/>
    <s v=""/>
    <n v="-5.5"/>
    <n v="27"/>
    <n v="23"/>
    <x v="0"/>
    <x v="13"/>
    <s v="rs"/>
    <s v="TEN"/>
    <s v="IND"/>
    <s v=""/>
    <x v="1"/>
    <n v="-5.5"/>
    <s v=""/>
    <m/>
    <m/>
    <s v="TEN"/>
    <m/>
    <n v="1"/>
    <m/>
    <s v=""/>
  </r>
  <r>
    <n v="395"/>
    <n v="198"/>
    <s v="2012_14_NYJ@JAX"/>
    <s v=""/>
    <n v="2.5"/>
    <n v="10"/>
    <n v="17"/>
    <x v="0"/>
    <x v="13"/>
    <s v="rs"/>
    <s v="NYJ"/>
    <s v="NYJ"/>
    <s v=""/>
    <x v="0"/>
    <n v="2"/>
    <s v=""/>
    <m/>
    <m/>
    <s v="JAX"/>
    <m/>
    <n v="0"/>
    <m/>
    <s v=""/>
  </r>
  <r>
    <n v="396"/>
    <n v="198"/>
    <s v="2012_14_NYJ@JAX"/>
    <s v=""/>
    <n v="2.5"/>
    <n v="10"/>
    <n v="17"/>
    <x v="0"/>
    <x v="13"/>
    <s v="rs"/>
    <s v="NYJ"/>
    <s v="NYJ"/>
    <s v=""/>
    <x v="1"/>
    <n v="2"/>
    <s v=""/>
    <m/>
    <m/>
    <s v="JAX"/>
    <m/>
    <n v="0"/>
    <m/>
    <s v=""/>
  </r>
  <r>
    <n v="397"/>
    <n v="199"/>
    <s v="2012_14_CHI@MIN"/>
    <s v=""/>
    <n v="2.5"/>
    <n v="21"/>
    <n v="14"/>
    <x v="0"/>
    <x v="13"/>
    <s v="rs"/>
    <s v="MIN"/>
    <s v="MIN"/>
    <s v=""/>
    <x v="0"/>
    <n v="3"/>
    <s v=""/>
    <m/>
    <m/>
    <s v="CHI"/>
    <m/>
    <n v="0"/>
    <m/>
    <s v=""/>
  </r>
  <r>
    <n v="398"/>
    <n v="199"/>
    <s v="2012_14_CHI@MIN"/>
    <s v=""/>
    <n v="2.5"/>
    <n v="21"/>
    <n v="14"/>
    <x v="0"/>
    <x v="13"/>
    <s v="rs"/>
    <s v="MIN"/>
    <s v="MIN"/>
    <s v=""/>
    <x v="1"/>
    <n v="-1.5"/>
    <s v=""/>
    <m/>
    <m/>
    <s v="MIN"/>
    <m/>
    <n v="1"/>
    <m/>
    <s v=""/>
  </r>
  <r>
    <n v="399"/>
    <n v="200"/>
    <s v="2012_14_ATL@CAR"/>
    <s v=""/>
    <n v="3.5"/>
    <n v="30"/>
    <n v="20"/>
    <x v="0"/>
    <x v="13"/>
    <s v="rs"/>
    <s v="CAR"/>
    <s v="CAR"/>
    <s v=""/>
    <x v="0"/>
    <n v="4.5"/>
    <s v=""/>
    <m/>
    <m/>
    <s v="CAR"/>
    <m/>
    <n v="1"/>
    <m/>
    <s v=""/>
  </r>
  <r>
    <n v="400"/>
    <n v="200"/>
    <s v="2012_14_ATL@CAR"/>
    <s v=""/>
    <n v="3.5"/>
    <n v="30"/>
    <n v="20"/>
    <x v="0"/>
    <x v="13"/>
    <s v="rs"/>
    <s v="CAR"/>
    <s v="CAR"/>
    <s v=""/>
    <x v="1"/>
    <n v="4.5"/>
    <s v=""/>
    <m/>
    <m/>
    <s v="ATL"/>
    <m/>
    <n v="0"/>
    <m/>
    <s v=""/>
  </r>
  <r>
    <n v="401"/>
    <n v="201"/>
    <s v="2012_14_PHI@TBY"/>
    <s v=""/>
    <n v="-7.5"/>
    <n v="21"/>
    <n v="23"/>
    <x v="0"/>
    <x v="13"/>
    <s v="rs"/>
    <s v="PHI"/>
    <s v="PHI"/>
    <s v=""/>
    <x v="0"/>
    <n v="-7.5"/>
    <s v=""/>
    <m/>
    <m/>
    <s v="PHI"/>
    <m/>
    <n v="1"/>
    <m/>
    <s v=""/>
  </r>
  <r>
    <n v="402"/>
    <n v="201"/>
    <s v="2012_14_PHI@TBY"/>
    <s v=""/>
    <n v="-7.5"/>
    <n v="21"/>
    <n v="23"/>
    <x v="0"/>
    <x v="13"/>
    <s v="rs"/>
    <s v="PHI"/>
    <s v="PHI"/>
    <s v=""/>
    <x v="1"/>
    <n v="-6"/>
    <s v=""/>
    <m/>
    <m/>
    <s v="TBY"/>
    <m/>
    <n v="0"/>
    <m/>
    <s v=""/>
  </r>
  <r>
    <n v="403"/>
    <n v="202"/>
    <s v="2012_14_STL@BUF"/>
    <s v=""/>
    <n v="-3.5"/>
    <n v="12"/>
    <n v="15"/>
    <x v="0"/>
    <x v="13"/>
    <s v="rs"/>
    <s v="STL"/>
    <s v="STL"/>
    <s v=""/>
    <x v="0"/>
    <n v="-1"/>
    <s v=""/>
    <m/>
    <m/>
    <s v="STL"/>
    <m/>
    <n v="1"/>
    <m/>
    <s v=""/>
  </r>
  <r>
    <n v="404"/>
    <n v="202"/>
    <s v="2012_14_STL@BUF"/>
    <s v=""/>
    <n v="-3.5"/>
    <n v="12"/>
    <n v="15"/>
    <x v="0"/>
    <x v="13"/>
    <s v="rs"/>
    <s v="STL"/>
    <s v="STL"/>
    <s v=""/>
    <x v="1"/>
    <n v="-2"/>
    <s v=""/>
    <m/>
    <m/>
    <s v="STL"/>
    <m/>
    <n v="1"/>
    <m/>
    <s v=""/>
  </r>
  <r>
    <n v="405"/>
    <n v="203"/>
    <s v="2012_14_DAL@CIN"/>
    <s v=""/>
    <n v="-3.5"/>
    <n v="19"/>
    <n v="20"/>
    <x v="0"/>
    <x v="13"/>
    <s v="rs"/>
    <s v="DAL"/>
    <s v="DAL"/>
    <s v=""/>
    <x v="0"/>
    <n v="-2.5"/>
    <s v=""/>
    <m/>
    <m/>
    <s v="DAL"/>
    <m/>
    <n v="1"/>
    <m/>
    <s v=""/>
  </r>
  <r>
    <n v="406"/>
    <n v="203"/>
    <s v="2012_14_DAL@CIN"/>
    <s v=""/>
    <n v="-3.5"/>
    <n v="19"/>
    <n v="20"/>
    <x v="0"/>
    <x v="13"/>
    <s v="rs"/>
    <s v="DAL"/>
    <s v="DAL"/>
    <s v=""/>
    <x v="1"/>
    <n v="-2.5"/>
    <s v=""/>
    <m/>
    <m/>
    <s v="CIN"/>
    <m/>
    <n v="0"/>
    <m/>
    <s v=""/>
  </r>
  <r>
    <n v="407"/>
    <n v="204"/>
    <s v="2012_14_MIA@SFO"/>
    <s v=""/>
    <n v="-10.5"/>
    <n v="27"/>
    <n v="13"/>
    <x v="0"/>
    <x v="13"/>
    <s v="rs"/>
    <s v="SFO"/>
    <s v="SFO"/>
    <s v=""/>
    <x v="0"/>
    <n v="-8"/>
    <s v=""/>
    <m/>
    <m/>
    <s v="MIA"/>
    <m/>
    <n v="0"/>
    <m/>
    <s v=""/>
  </r>
  <r>
    <n v="408"/>
    <n v="204"/>
    <s v="2012_14_MIA@SFO"/>
    <s v=""/>
    <n v="-10.5"/>
    <n v="27"/>
    <n v="13"/>
    <x v="0"/>
    <x v="13"/>
    <s v="rs"/>
    <s v="SFO"/>
    <s v="SFO"/>
    <s v=""/>
    <x v="1"/>
    <n v="-7.5"/>
    <s v=""/>
    <m/>
    <m/>
    <s v="MIA"/>
    <m/>
    <n v="0"/>
    <m/>
    <s v=""/>
  </r>
  <r>
    <n v="409"/>
    <n v="205"/>
    <s v="2012_14_NOR@NYG"/>
    <s v=""/>
    <n v="-5.5"/>
    <n v="52"/>
    <n v="27"/>
    <x v="0"/>
    <x v="13"/>
    <s v="rs"/>
    <s v="NYG"/>
    <s v="NYG"/>
    <s v=""/>
    <x v="0"/>
    <n v="-5"/>
    <s v=""/>
    <m/>
    <m/>
    <s v="NYG"/>
    <m/>
    <n v="1"/>
    <m/>
    <s v=""/>
  </r>
  <r>
    <n v="410"/>
    <n v="205"/>
    <s v="2012_14_NOR@NYG"/>
    <s v=""/>
    <n v="-5.5"/>
    <n v="52"/>
    <n v="27"/>
    <x v="0"/>
    <x v="13"/>
    <s v="rs"/>
    <s v="NYG"/>
    <s v="NYG"/>
    <s v=""/>
    <x v="1"/>
    <n v="-6.5"/>
    <s v=""/>
    <m/>
    <m/>
    <s v="NYG"/>
    <m/>
    <n v="1"/>
    <m/>
    <s v=""/>
  </r>
  <r>
    <n v="411"/>
    <n v="206"/>
    <s v="2012_14_ARI@SEA"/>
    <s v=""/>
    <n v="-10.5"/>
    <n v="58"/>
    <n v="0"/>
    <x v="0"/>
    <x v="13"/>
    <s v="rs"/>
    <s v="SEA"/>
    <s v="SEA"/>
    <s v=""/>
    <x v="0"/>
    <n v="-9"/>
    <s v=""/>
    <m/>
    <m/>
    <s v="ARI"/>
    <m/>
    <n v="0"/>
    <m/>
    <s v=""/>
  </r>
  <r>
    <n v="412"/>
    <n v="206"/>
    <s v="2012_14_ARI@SEA"/>
    <s v=""/>
    <n v="-10.5"/>
    <n v="58"/>
    <n v="0"/>
    <x v="0"/>
    <x v="13"/>
    <s v="rs"/>
    <s v="SEA"/>
    <s v="SEA"/>
    <s v=""/>
    <x v="1"/>
    <n v="-7.5"/>
    <s v=""/>
    <m/>
    <m/>
    <s v="SEA"/>
    <m/>
    <n v="1"/>
    <m/>
    <s v=""/>
  </r>
  <r>
    <n v="413"/>
    <n v="207"/>
    <s v="2012_14_DET@GBY"/>
    <s v=""/>
    <n v="-6.5"/>
    <n v="27"/>
    <n v="20"/>
    <x v="0"/>
    <x v="13"/>
    <s v="rs"/>
    <s v="GBY"/>
    <s v="GBY"/>
    <s v=""/>
    <x v="0"/>
    <n v="-8"/>
    <s v=""/>
    <m/>
    <m/>
    <s v="DET"/>
    <m/>
    <n v="0"/>
    <m/>
    <s v=""/>
  </r>
  <r>
    <n v="414"/>
    <n v="207"/>
    <s v="2012_14_DET@GBY"/>
    <s v=""/>
    <n v="-6.5"/>
    <n v="27"/>
    <n v="20"/>
    <x v="0"/>
    <x v="13"/>
    <s v="rs"/>
    <s v="GBY"/>
    <s v="GBY"/>
    <s v=""/>
    <x v="1"/>
    <n v="-7.5"/>
    <s v=""/>
    <m/>
    <m/>
    <s v="DET"/>
    <m/>
    <n v="0"/>
    <m/>
    <s v=""/>
  </r>
  <r>
    <n v="415"/>
    <n v="208"/>
    <s v="2012_14_HOU@NWE"/>
    <s v=""/>
    <n v="-4.5"/>
    <n v="42"/>
    <n v="14"/>
    <x v="0"/>
    <x v="13"/>
    <s v="rs"/>
    <s v="NWE"/>
    <s v="NWE"/>
    <s v=""/>
    <x v="0"/>
    <n v="-3"/>
    <s v=""/>
    <m/>
    <m/>
    <s v="NWE"/>
    <m/>
    <n v="1"/>
    <m/>
    <s v=""/>
  </r>
  <r>
    <n v="416"/>
    <n v="208"/>
    <s v="2012_14_HOU@NWE"/>
    <s v=""/>
    <n v="-4.5"/>
    <n v="42"/>
    <n v="14"/>
    <x v="0"/>
    <x v="13"/>
    <s v="rs"/>
    <s v="NWE"/>
    <s v="NWE"/>
    <s v=""/>
    <x v="1"/>
    <n v="-3"/>
    <s v=""/>
    <m/>
    <m/>
    <s v="HOU"/>
    <m/>
    <n v="0"/>
    <m/>
    <s v=""/>
  </r>
  <r>
    <n v="417"/>
    <n v="209"/>
    <s v="2012_15_CIN@PHI"/>
    <s v=""/>
    <n v="3.5"/>
    <n v="13"/>
    <n v="34"/>
    <x v="0"/>
    <x v="14"/>
    <s v="rs"/>
    <s v="CIN"/>
    <s v="CIN"/>
    <s v=""/>
    <x v="0"/>
    <n v="2"/>
    <s v=""/>
    <m/>
    <m/>
    <s v="PHI"/>
    <m/>
    <n v="0"/>
    <m/>
    <s v=""/>
  </r>
  <r>
    <n v="418"/>
    <n v="209"/>
    <s v="2012_15_CIN@PHI"/>
    <s v=""/>
    <n v="3.5"/>
    <n v="13"/>
    <n v="34"/>
    <x v="0"/>
    <x v="14"/>
    <s v="rs"/>
    <s v="CIN"/>
    <s v="CIN"/>
    <s v=""/>
    <x v="1"/>
    <n v="2.5"/>
    <s v=""/>
    <m/>
    <m/>
    <s v="PHI"/>
    <m/>
    <n v="0"/>
    <m/>
    <s v=""/>
  </r>
  <r>
    <n v="419"/>
    <n v="210"/>
    <s v="2012_15_GBY@CHI"/>
    <s v=""/>
    <n v="2.5"/>
    <n v="13"/>
    <n v="21"/>
    <x v="0"/>
    <x v="14"/>
    <s v="rs"/>
    <s v="GBY"/>
    <s v="GBY"/>
    <s v=""/>
    <x v="0"/>
    <n v="3"/>
    <s v=""/>
    <m/>
    <m/>
    <s v="GBY"/>
    <m/>
    <n v="1"/>
    <m/>
    <s v=""/>
  </r>
  <r>
    <n v="420"/>
    <n v="210"/>
    <s v="2012_15_GBY@CHI"/>
    <s v=""/>
    <n v="2.5"/>
    <n v="13"/>
    <n v="21"/>
    <x v="0"/>
    <x v="14"/>
    <s v="rs"/>
    <s v="GBY"/>
    <s v="GBY"/>
    <s v=""/>
    <x v="1"/>
    <n v="3.5"/>
    <s v=""/>
    <m/>
    <m/>
    <s v="CHI"/>
    <m/>
    <n v="0"/>
    <m/>
    <s v=""/>
  </r>
  <r>
    <n v="421"/>
    <n v="211"/>
    <s v="2012_15_NYG@ATL"/>
    <s v=""/>
    <n v="-1.5"/>
    <n v="34"/>
    <n v="0"/>
    <x v="0"/>
    <x v="14"/>
    <s v="rs"/>
    <s v="ATL"/>
    <s v="ATL"/>
    <s v=""/>
    <x v="0"/>
    <n v="1.5"/>
    <s v=""/>
    <m/>
    <m/>
    <s v="NYG"/>
    <m/>
    <n v="0"/>
    <m/>
    <s v=""/>
  </r>
  <r>
    <n v="422"/>
    <n v="211"/>
    <s v="2012_15_NYG@ATL"/>
    <s v=""/>
    <n v="-1.5"/>
    <n v="34"/>
    <n v="0"/>
    <x v="0"/>
    <x v="14"/>
    <s v="rs"/>
    <s v="ATL"/>
    <s v="ATL"/>
    <s v=""/>
    <x v="1"/>
    <n v="3"/>
    <s v=""/>
    <m/>
    <m/>
    <s v="NYG"/>
    <m/>
    <n v="0"/>
    <m/>
    <s v=""/>
  </r>
  <r>
    <n v="423"/>
    <n v="212"/>
    <s v="2012_15_TBY@NOR"/>
    <s v=""/>
    <n v="-3.5"/>
    <n v="41"/>
    <n v="0"/>
    <x v="0"/>
    <x v="14"/>
    <s v="rs"/>
    <s v="NOR"/>
    <s v="NOR"/>
    <s v=""/>
    <x v="0"/>
    <n v="-4.5"/>
    <s v=""/>
    <m/>
    <m/>
    <s v="TBY"/>
    <m/>
    <n v="0"/>
    <m/>
    <s v=""/>
  </r>
  <r>
    <n v="424"/>
    <n v="212"/>
    <s v="2012_15_TBY@NOR"/>
    <s v=""/>
    <n v="-3.5"/>
    <n v="41"/>
    <n v="0"/>
    <x v="0"/>
    <x v="14"/>
    <s v="rs"/>
    <s v="NOR"/>
    <s v="NOR"/>
    <s v=""/>
    <x v="1"/>
    <n v="-2.5"/>
    <s v=""/>
    <m/>
    <m/>
    <s v="TBY"/>
    <m/>
    <n v="0"/>
    <m/>
    <s v=""/>
  </r>
  <r>
    <n v="425"/>
    <n v="213"/>
    <s v="2012_15_MIN@STL"/>
    <s v=""/>
    <n v="-2.5"/>
    <n v="22"/>
    <n v="36"/>
    <x v="0"/>
    <x v="14"/>
    <s v="rs"/>
    <s v="MIN"/>
    <s v="MIN"/>
    <s v=""/>
    <x v="0"/>
    <n v="-1"/>
    <s v=""/>
    <m/>
    <m/>
    <s v="STL"/>
    <m/>
    <n v="0"/>
    <m/>
    <s v=""/>
  </r>
  <r>
    <n v="426"/>
    <n v="213"/>
    <s v="2012_15_MIN@STL"/>
    <s v=""/>
    <n v="-2.5"/>
    <n v="22"/>
    <n v="36"/>
    <x v="0"/>
    <x v="14"/>
    <s v="rs"/>
    <s v="MIN"/>
    <s v="MIN"/>
    <s v=""/>
    <x v="1"/>
    <n v="0"/>
    <s v=""/>
    <m/>
    <m/>
    <s v="STL"/>
    <m/>
    <n v="0"/>
    <m/>
    <s v=""/>
  </r>
  <r>
    <n v="427"/>
    <n v="214"/>
    <s v="2012_15_WAS@CLE"/>
    <s v=""/>
    <n v="-1.5"/>
    <n v="21"/>
    <n v="38"/>
    <x v="0"/>
    <x v="14"/>
    <s v="rs"/>
    <s v="WAS"/>
    <s v="WAS"/>
    <s v=""/>
    <x v="0"/>
    <n v="3.5"/>
    <s v=""/>
    <m/>
    <m/>
    <s v="WAS"/>
    <m/>
    <n v="1"/>
    <m/>
    <s v=""/>
  </r>
  <r>
    <n v="428"/>
    <n v="214"/>
    <s v="2012_15_WAS@CLE"/>
    <s v=""/>
    <n v="-1.5"/>
    <n v="21"/>
    <n v="38"/>
    <x v="0"/>
    <x v="14"/>
    <s v="rs"/>
    <s v="WAS"/>
    <s v="WAS"/>
    <s v=""/>
    <x v="1"/>
    <n v="1.5"/>
    <s v=""/>
    <m/>
    <m/>
    <s v="CLE"/>
    <m/>
    <n v="0"/>
    <m/>
    <s v=""/>
  </r>
  <r>
    <n v="429"/>
    <n v="215"/>
    <s v="2012_15_JAX@MIA"/>
    <s v=""/>
    <n v="-7.5"/>
    <n v="24"/>
    <n v="3"/>
    <x v="0"/>
    <x v="14"/>
    <s v="rs"/>
    <s v="MIA"/>
    <s v="MIA"/>
    <s v=""/>
    <x v="0"/>
    <n v="-6"/>
    <s v=""/>
    <m/>
    <m/>
    <s v="JAX"/>
    <m/>
    <n v="0"/>
    <m/>
    <s v=""/>
  </r>
  <r>
    <n v="430"/>
    <n v="215"/>
    <s v="2012_15_JAX@MIA"/>
    <s v=""/>
    <n v="-7.5"/>
    <n v="24"/>
    <n v="3"/>
    <x v="0"/>
    <x v="14"/>
    <s v="rs"/>
    <s v="MIA"/>
    <s v="MIA"/>
    <s v=""/>
    <x v="1"/>
    <n v="-5.5"/>
    <s v=""/>
    <m/>
    <m/>
    <s v="JAX"/>
    <m/>
    <n v="0"/>
    <m/>
    <s v=""/>
  </r>
  <r>
    <n v="431"/>
    <n v="216"/>
    <s v="2012_15_DEN@BAL"/>
    <s v=""/>
    <n v="2.5"/>
    <n v="17"/>
    <n v="34"/>
    <x v="0"/>
    <x v="14"/>
    <s v="rs"/>
    <s v="DEN"/>
    <s v="DEN"/>
    <s v=""/>
    <x v="0"/>
    <n v="2.5"/>
    <s v=""/>
    <m/>
    <m/>
    <s v="DEN"/>
    <m/>
    <n v="1"/>
    <m/>
    <s v=""/>
  </r>
  <r>
    <n v="432"/>
    <n v="216"/>
    <s v="2012_15_DEN@BAL"/>
    <s v=""/>
    <n v="2.5"/>
    <n v="17"/>
    <n v="34"/>
    <x v="0"/>
    <x v="14"/>
    <s v="rs"/>
    <s v="DEN"/>
    <s v="DEN"/>
    <s v=""/>
    <x v="1"/>
    <n v="3"/>
    <s v=""/>
    <m/>
    <m/>
    <s v="BAL"/>
    <m/>
    <n v="0"/>
    <m/>
    <s v=""/>
  </r>
  <r>
    <n v="433"/>
    <n v="217"/>
    <s v="2012_15_IND@HOU"/>
    <s v=""/>
    <n v="-7.5"/>
    <n v="29"/>
    <n v="17"/>
    <x v="0"/>
    <x v="14"/>
    <s v="rs"/>
    <s v="HOU"/>
    <s v="HOU"/>
    <s v=""/>
    <x v="0"/>
    <n v="-7.5"/>
    <s v=""/>
    <m/>
    <m/>
    <s v="IND"/>
    <m/>
    <n v="0"/>
    <m/>
    <s v=""/>
  </r>
  <r>
    <n v="434"/>
    <n v="217"/>
    <s v="2012_15_IND@HOU"/>
    <s v=""/>
    <n v="-7.5"/>
    <n v="29"/>
    <n v="17"/>
    <x v="0"/>
    <x v="14"/>
    <s v="rs"/>
    <s v="HOU"/>
    <s v="HOU"/>
    <s v=""/>
    <x v="1"/>
    <n v="-7.5"/>
    <s v=""/>
    <m/>
    <m/>
    <s v="IND"/>
    <m/>
    <n v="0"/>
    <m/>
    <s v=""/>
  </r>
  <r>
    <n v="435"/>
    <n v="218"/>
    <s v="2012_15_DET@ARI"/>
    <s v=""/>
    <n v="5.5"/>
    <n v="38"/>
    <n v="10"/>
    <x v="0"/>
    <x v="14"/>
    <s v="rs"/>
    <s v="ARI"/>
    <s v="ARI"/>
    <s v=""/>
    <x v="0"/>
    <n v="5.5"/>
    <s v=""/>
    <m/>
    <m/>
    <s v="ARI"/>
    <m/>
    <n v="1"/>
    <m/>
    <s v=""/>
  </r>
  <r>
    <n v="436"/>
    <n v="218"/>
    <s v="2012_15_DET@ARI"/>
    <s v=""/>
    <n v="5.5"/>
    <n v="38"/>
    <n v="10"/>
    <x v="0"/>
    <x v="14"/>
    <s v="rs"/>
    <s v="ARI"/>
    <s v="ARI"/>
    <s v=""/>
    <x v="1"/>
    <n v="6"/>
    <s v=""/>
    <m/>
    <m/>
    <s v="DET"/>
    <m/>
    <n v="0"/>
    <m/>
    <s v=""/>
  </r>
  <r>
    <n v="437"/>
    <n v="219"/>
    <s v="2012_15_CAR@SD"/>
    <s v=""/>
    <n v="-2.5"/>
    <n v="7"/>
    <n v="31"/>
    <x v="0"/>
    <x v="14"/>
    <s v="rs"/>
    <s v="CAR"/>
    <s v="CAR"/>
    <s v=""/>
    <x v="0"/>
    <n v="-4"/>
    <s v=""/>
    <m/>
    <m/>
    <s v="CAR"/>
    <m/>
    <n v="1"/>
    <m/>
    <s v=""/>
  </r>
  <r>
    <n v="438"/>
    <n v="219"/>
    <s v="2012_15_CAR@SD"/>
    <s v=""/>
    <n v="-2.5"/>
    <n v="7"/>
    <n v="31"/>
    <x v="0"/>
    <x v="14"/>
    <s v="rs"/>
    <s v="CAR"/>
    <s v="CAR"/>
    <s v=""/>
    <x v="1"/>
    <n v="-3.5"/>
    <s v=""/>
    <m/>
    <m/>
    <s v="CAR"/>
    <m/>
    <n v="1"/>
    <m/>
    <s v=""/>
  </r>
  <r>
    <n v="439"/>
    <n v="220"/>
    <s v="2012_15_SEA@BUF"/>
    <s v=""/>
    <n v="5.5"/>
    <n v="17"/>
    <n v="50"/>
    <x v="0"/>
    <x v="14"/>
    <s v="rs"/>
    <s v="SEA"/>
    <s v="SEA"/>
    <s v=""/>
    <x v="0"/>
    <n v="3.5"/>
    <s v=""/>
    <m/>
    <m/>
    <s v="SEA"/>
    <m/>
    <n v="1"/>
    <m/>
    <s v=""/>
  </r>
  <r>
    <n v="440"/>
    <n v="220"/>
    <s v="2012_15_SEA@BUF"/>
    <s v=""/>
    <n v="5.5"/>
    <n v="17"/>
    <n v="50"/>
    <x v="0"/>
    <x v="14"/>
    <s v="rs"/>
    <s v="SEA"/>
    <s v="SEA"/>
    <s v=""/>
    <x v="1"/>
    <n v="1.5"/>
    <s v=""/>
    <m/>
    <m/>
    <s v="SEA"/>
    <m/>
    <n v="1"/>
    <m/>
    <s v=""/>
  </r>
  <r>
    <n v="441"/>
    <n v="221"/>
    <s v="2012_15_PIT@DAL"/>
    <s v=""/>
    <n v="1.5"/>
    <n v="27"/>
    <n v="24"/>
    <x v="0"/>
    <x v="14"/>
    <s v="rs"/>
    <s v="DAL"/>
    <s v="DAL"/>
    <s v=""/>
    <x v="0"/>
    <n v="-5"/>
    <s v=""/>
    <m/>
    <m/>
    <s v="DAL"/>
    <m/>
    <n v="1"/>
    <m/>
    <s v=""/>
  </r>
  <r>
    <n v="442"/>
    <n v="221"/>
    <s v="2012_15_PIT@DAL"/>
    <s v=""/>
    <n v="1.5"/>
    <n v="27"/>
    <n v="24"/>
    <x v="0"/>
    <x v="14"/>
    <s v="rs"/>
    <s v="DAL"/>
    <s v="DAL"/>
    <s v=""/>
    <x v="1"/>
    <n v="-3"/>
    <s v=""/>
    <m/>
    <m/>
    <s v="DAL"/>
    <m/>
    <n v="1"/>
    <m/>
    <s v=""/>
  </r>
  <r>
    <n v="443"/>
    <n v="222"/>
    <s v="2012_15_KCY@OAK"/>
    <s v=""/>
    <n v="-2.5"/>
    <n v="15"/>
    <n v="0"/>
    <x v="0"/>
    <x v="14"/>
    <s v="rs"/>
    <s v="OAK"/>
    <s v="OAK"/>
    <s v=""/>
    <x v="0"/>
    <n v="-3.5"/>
    <s v=""/>
    <m/>
    <m/>
    <s v="KCY"/>
    <m/>
    <n v="0"/>
    <m/>
    <s v=""/>
  </r>
  <r>
    <n v="444"/>
    <n v="222"/>
    <s v="2012_15_KCY@OAK"/>
    <s v=""/>
    <n v="-2.5"/>
    <n v="15"/>
    <n v="0"/>
    <x v="0"/>
    <x v="14"/>
    <s v="rs"/>
    <s v="OAK"/>
    <s v="OAK"/>
    <s v=""/>
    <x v="1"/>
    <n v="-3.5"/>
    <s v=""/>
    <m/>
    <m/>
    <s v="KCY"/>
    <m/>
    <n v="0"/>
    <m/>
    <s v=""/>
  </r>
  <r>
    <n v="445"/>
    <n v="223"/>
    <s v="2012_15_SFO@NWE"/>
    <s v=""/>
    <n v="-5.5"/>
    <n v="34"/>
    <n v="41"/>
    <x v="0"/>
    <x v="14"/>
    <s v="rs"/>
    <s v="SFO"/>
    <s v="SFO"/>
    <s v=""/>
    <x v="0"/>
    <n v="-4.5"/>
    <s v=""/>
    <m/>
    <m/>
    <s v="NWE"/>
    <m/>
    <n v="0"/>
    <m/>
    <s v=""/>
  </r>
  <r>
    <n v="446"/>
    <n v="223"/>
    <s v="2012_15_SFO@NWE"/>
    <s v=""/>
    <n v="-5.5"/>
    <n v="34"/>
    <n v="41"/>
    <x v="0"/>
    <x v="14"/>
    <s v="rs"/>
    <s v="SFO"/>
    <s v="SFO"/>
    <s v=""/>
    <x v="1"/>
    <n v="-6"/>
    <s v=""/>
    <m/>
    <m/>
    <s v="SFO"/>
    <m/>
    <n v="1"/>
    <m/>
    <s v=""/>
  </r>
  <r>
    <n v="447"/>
    <n v="224"/>
    <s v="2012_15_NYJ@TEN"/>
    <s v=""/>
    <n v="-1.5"/>
    <n v="14"/>
    <n v="10"/>
    <x v="0"/>
    <x v="14"/>
    <s v="rs"/>
    <s v="TEN"/>
    <s v="TEN"/>
    <s v=""/>
    <x v="0"/>
    <n v="-1.5"/>
    <s v=""/>
    <m/>
    <m/>
    <s v="TEN"/>
    <m/>
    <n v="1"/>
    <m/>
    <s v=""/>
  </r>
  <r>
    <n v="448"/>
    <n v="224"/>
    <s v="2012_15_NYJ@TEN"/>
    <s v=""/>
    <n v="-1.5"/>
    <n v="14"/>
    <n v="10"/>
    <x v="0"/>
    <x v="14"/>
    <s v="rs"/>
    <s v="TEN"/>
    <s v="TEN"/>
    <s v=""/>
    <x v="1"/>
    <n v="-3"/>
    <s v=""/>
    <m/>
    <m/>
    <s v="TEN"/>
    <m/>
    <n v="1"/>
    <m/>
    <s v=""/>
  </r>
  <r>
    <n v="449"/>
    <n v="225"/>
    <s v="2012_16_ATL@DET"/>
    <s v=""/>
    <n v="3.5"/>
    <n v="18"/>
    <n v="31"/>
    <x v="0"/>
    <x v="15"/>
    <s v="rs"/>
    <s v="ATL"/>
    <s v="ATL"/>
    <s v=""/>
    <x v="0"/>
    <n v="3"/>
    <s v=""/>
    <m/>
    <m/>
    <s v="ATL"/>
    <m/>
    <n v="1"/>
    <m/>
    <s v=""/>
  </r>
  <r>
    <n v="450"/>
    <n v="225"/>
    <s v="2012_16_ATL@DET"/>
    <s v=""/>
    <n v="3.5"/>
    <n v="18"/>
    <n v="31"/>
    <x v="0"/>
    <x v="15"/>
    <s v="rs"/>
    <s v="ATL"/>
    <s v="ATL"/>
    <s v=""/>
    <x v="1"/>
    <n v="4.5"/>
    <s v=""/>
    <m/>
    <m/>
    <s v="ATL"/>
    <m/>
    <n v="1"/>
    <m/>
    <s v=""/>
  </r>
  <r>
    <n v="451"/>
    <n v="226"/>
    <s v="2012_16_TEN@GBY"/>
    <s v=""/>
    <n v="-12.5"/>
    <n v="55"/>
    <n v="7"/>
    <x v="0"/>
    <x v="15"/>
    <s v="rs"/>
    <s v="GBY"/>
    <s v="GBY"/>
    <s v=""/>
    <x v="0"/>
    <n v="-9.5"/>
    <s v=""/>
    <m/>
    <m/>
    <s v="TEN"/>
    <m/>
    <n v="0"/>
    <m/>
    <s v=""/>
  </r>
  <r>
    <n v="452"/>
    <n v="226"/>
    <s v="2012_16_TEN@GBY"/>
    <s v=""/>
    <n v="-12.5"/>
    <n v="55"/>
    <n v="7"/>
    <x v="0"/>
    <x v="15"/>
    <s v="rs"/>
    <s v="GBY"/>
    <s v="GBY"/>
    <s v=""/>
    <x v="1"/>
    <n v="-10"/>
    <s v=""/>
    <m/>
    <m/>
    <s v="GBY"/>
    <m/>
    <n v="1"/>
    <m/>
    <s v=""/>
  </r>
  <r>
    <n v="453"/>
    <n v="227"/>
    <s v="2012_16_OAK@CAR"/>
    <s v=""/>
    <n v="-8.5"/>
    <n v="17"/>
    <n v="6"/>
    <x v="0"/>
    <x v="15"/>
    <s v="rs"/>
    <s v="CAR"/>
    <s v="CAR"/>
    <s v=""/>
    <x v="0"/>
    <n v="-6.5"/>
    <s v=""/>
    <m/>
    <m/>
    <s v="CAR"/>
    <m/>
    <n v="1"/>
    <m/>
    <s v=""/>
  </r>
  <r>
    <n v="454"/>
    <n v="227"/>
    <s v="2012_16_OAK@CAR"/>
    <s v=""/>
    <n v="-8.5"/>
    <n v="17"/>
    <n v="6"/>
    <x v="0"/>
    <x v="15"/>
    <s v="rs"/>
    <s v="CAR"/>
    <s v="CAR"/>
    <s v=""/>
    <x v="1"/>
    <n v="-6.5"/>
    <s v=""/>
    <m/>
    <m/>
    <s v="CAR"/>
    <m/>
    <n v="1"/>
    <m/>
    <s v=""/>
  </r>
  <r>
    <n v="455"/>
    <n v="228"/>
    <s v="2012_16_BUF@MIA"/>
    <s v=""/>
    <n v="-4.5"/>
    <n v="24"/>
    <n v="10"/>
    <x v="0"/>
    <x v="15"/>
    <s v="rs"/>
    <s v="MIA"/>
    <s v="MIA"/>
    <s v=""/>
    <x v="0"/>
    <n v="-4.5"/>
    <s v=""/>
    <m/>
    <m/>
    <s v="MIA"/>
    <m/>
    <n v="1"/>
    <m/>
    <s v=""/>
  </r>
  <r>
    <n v="456"/>
    <n v="228"/>
    <s v="2012_16_BUF@MIA"/>
    <s v=""/>
    <n v="-4.5"/>
    <n v="24"/>
    <n v="10"/>
    <x v="0"/>
    <x v="15"/>
    <s v="rs"/>
    <s v="MIA"/>
    <s v="MIA"/>
    <s v=""/>
    <x v="1"/>
    <n v="-5.5"/>
    <s v=""/>
    <m/>
    <m/>
    <s v="MIA"/>
    <m/>
    <n v="1"/>
    <m/>
    <s v=""/>
  </r>
  <r>
    <n v="457"/>
    <n v="229"/>
    <s v="2012_16_CIN@PIT"/>
    <s v=""/>
    <n v="-4.5"/>
    <n v="10"/>
    <n v="13"/>
    <x v="0"/>
    <x v="15"/>
    <s v="rs"/>
    <s v="CIN"/>
    <s v="CIN"/>
    <s v=""/>
    <x v="0"/>
    <n v="-4.5"/>
    <s v=""/>
    <m/>
    <m/>
    <s v="CIN"/>
    <m/>
    <n v="1"/>
    <m/>
    <s v=""/>
  </r>
  <r>
    <n v="458"/>
    <n v="229"/>
    <s v="2012_16_CIN@PIT"/>
    <s v=""/>
    <n v="-4.5"/>
    <n v="10"/>
    <n v="13"/>
    <x v="0"/>
    <x v="15"/>
    <s v="rs"/>
    <s v="CIN"/>
    <s v="CIN"/>
    <s v=""/>
    <x v="1"/>
    <n v="-3"/>
    <s v=""/>
    <m/>
    <m/>
    <s v="CIN"/>
    <m/>
    <n v="1"/>
    <m/>
    <s v=""/>
  </r>
  <r>
    <n v="459"/>
    <n v="230"/>
    <s v="2012_16_NWE@JAX"/>
    <s v=""/>
    <n v="14.5"/>
    <n v="16"/>
    <n v="23"/>
    <x v="0"/>
    <x v="15"/>
    <s v="rs"/>
    <s v="JAX"/>
    <s v="NWE"/>
    <s v=""/>
    <x v="0"/>
    <n v="7.5"/>
    <s v=""/>
    <m/>
    <m/>
    <s v="NWE"/>
    <m/>
    <n v="0"/>
    <m/>
    <s v=""/>
  </r>
  <r>
    <n v="460"/>
    <n v="230"/>
    <s v="2012_16_NWE@JAX"/>
    <s v=""/>
    <n v="14.5"/>
    <n v="16"/>
    <n v="23"/>
    <x v="0"/>
    <x v="15"/>
    <s v="rs"/>
    <s v="JAX"/>
    <s v="NWE"/>
    <s v=""/>
    <x v="1"/>
    <n v="7"/>
    <s v=""/>
    <m/>
    <m/>
    <s v="JAX"/>
    <m/>
    <n v="1"/>
    <m/>
    <s v=""/>
  </r>
  <r>
    <n v="461"/>
    <n v="231"/>
    <s v="2012_16_IND@KCY"/>
    <s v=""/>
    <n v="6.5"/>
    <n v="13"/>
    <n v="20"/>
    <x v="0"/>
    <x v="15"/>
    <s v="rs"/>
    <s v="IND"/>
    <s v="IND"/>
    <s v=""/>
    <x v="0"/>
    <n v="3"/>
    <s v=""/>
    <m/>
    <m/>
    <s v="KCY"/>
    <m/>
    <n v="0"/>
    <m/>
    <s v=""/>
  </r>
  <r>
    <n v="462"/>
    <n v="231"/>
    <s v="2012_16_IND@KCY"/>
    <s v=""/>
    <n v="6.5"/>
    <n v="13"/>
    <n v="20"/>
    <x v="0"/>
    <x v="15"/>
    <s v="rs"/>
    <s v="IND"/>
    <s v="IND"/>
    <s v=""/>
    <x v="1"/>
    <n v="2.5"/>
    <s v=""/>
    <m/>
    <m/>
    <s v="KCY"/>
    <m/>
    <n v="0"/>
    <m/>
    <s v=""/>
  </r>
  <r>
    <n v="463"/>
    <n v="232"/>
    <s v="2012_16_NOR@DAL"/>
    <s v=""/>
    <n v="-3.5"/>
    <n v="31"/>
    <n v="34"/>
    <x v="0"/>
    <x v="15"/>
    <s v="rs"/>
    <s v="NOR"/>
    <s v="NOR"/>
    <s v=""/>
    <x v="0"/>
    <n v="-4"/>
    <s v=""/>
    <m/>
    <m/>
    <s v="DAL"/>
    <m/>
    <n v="0"/>
    <m/>
    <s v=""/>
  </r>
  <r>
    <n v="464"/>
    <n v="232"/>
    <s v="2012_16_NOR@DAL"/>
    <s v=""/>
    <n v="-3.5"/>
    <n v="31"/>
    <n v="34"/>
    <x v="0"/>
    <x v="15"/>
    <s v="rs"/>
    <s v="NOR"/>
    <s v="NOR"/>
    <s v=""/>
    <x v="1"/>
    <n v="-3"/>
    <s v=""/>
    <m/>
    <m/>
    <s v="NOR"/>
    <m/>
    <n v="1"/>
    <m/>
    <s v=""/>
  </r>
  <r>
    <n v="465"/>
    <n v="233"/>
    <s v="2012_16_WAS@PHI"/>
    <s v=""/>
    <n v="4.5"/>
    <n v="20"/>
    <n v="27"/>
    <x v="0"/>
    <x v="15"/>
    <s v="rs"/>
    <s v="WAS"/>
    <s v="WAS"/>
    <s v=""/>
    <x v="0"/>
    <n v="2"/>
    <s v=""/>
    <m/>
    <m/>
    <s v="WAS"/>
    <m/>
    <n v="1"/>
    <m/>
    <s v=""/>
  </r>
  <r>
    <n v="466"/>
    <n v="233"/>
    <s v="2012_16_WAS@PHI"/>
    <s v=""/>
    <n v="4.5"/>
    <n v="20"/>
    <n v="27"/>
    <x v="0"/>
    <x v="15"/>
    <s v="rs"/>
    <s v="WAS"/>
    <s v="WAS"/>
    <s v=""/>
    <x v="1"/>
    <n v="2"/>
    <s v=""/>
    <m/>
    <m/>
    <s v="WAS"/>
    <m/>
    <n v="1"/>
    <m/>
    <s v=""/>
  </r>
  <r>
    <n v="467"/>
    <n v="234"/>
    <s v="2012_16_STL@TBY"/>
    <s v=""/>
    <n v="-3.5"/>
    <n v="13"/>
    <n v="28"/>
    <x v="0"/>
    <x v="15"/>
    <s v="rs"/>
    <s v="STL"/>
    <s v="STL"/>
    <s v=""/>
    <x v="0"/>
    <n v="-3.5"/>
    <s v=""/>
    <m/>
    <m/>
    <s v="TBY"/>
    <m/>
    <n v="0"/>
    <m/>
    <s v=""/>
  </r>
  <r>
    <n v="468"/>
    <n v="234"/>
    <s v="2012_16_STL@TBY"/>
    <s v=""/>
    <n v="-3.5"/>
    <n v="13"/>
    <n v="28"/>
    <x v="0"/>
    <x v="15"/>
    <s v="rs"/>
    <s v="STL"/>
    <s v="STL"/>
    <s v=""/>
    <x v="1"/>
    <n v="-3"/>
    <s v=""/>
    <m/>
    <m/>
    <s v="STL"/>
    <m/>
    <n v="1"/>
    <m/>
    <s v=""/>
  </r>
  <r>
    <n v="469"/>
    <n v="235"/>
    <s v="2012_16_MIN@HOU"/>
    <s v=""/>
    <n v="-7.5"/>
    <n v="6"/>
    <n v="23"/>
    <x v="0"/>
    <x v="15"/>
    <s v="rs"/>
    <s v="MIN"/>
    <s v="MIN"/>
    <s v=""/>
    <x v="0"/>
    <n v="-7.5"/>
    <s v=""/>
    <m/>
    <m/>
    <s v="HOU"/>
    <m/>
    <n v="0"/>
    <m/>
    <s v=""/>
  </r>
  <r>
    <n v="470"/>
    <n v="235"/>
    <s v="2012_16_MIN@HOU"/>
    <s v=""/>
    <n v="-7.5"/>
    <n v="6"/>
    <n v="23"/>
    <x v="0"/>
    <x v="15"/>
    <s v="rs"/>
    <s v="MIN"/>
    <s v="MIN"/>
    <s v=""/>
    <x v="1"/>
    <n v="-7.5"/>
    <s v=""/>
    <m/>
    <m/>
    <s v="HOU"/>
    <m/>
    <n v="0"/>
    <m/>
    <s v=""/>
  </r>
  <r>
    <n v="471"/>
    <n v="236"/>
    <s v="2012_16_SD@NYJ"/>
    <s v=""/>
    <n v="-2.5"/>
    <n v="17"/>
    <n v="27"/>
    <x v="0"/>
    <x v="15"/>
    <s v="rs"/>
    <s v="SD"/>
    <s v="SD"/>
    <s v=""/>
    <x v="0"/>
    <n v="-4"/>
    <s v=""/>
    <m/>
    <m/>
    <s v="SD"/>
    <m/>
    <n v="1"/>
    <m/>
    <s v=""/>
  </r>
  <r>
    <n v="472"/>
    <n v="236"/>
    <s v="2012_16_SD@NYJ"/>
    <s v=""/>
    <n v="-2.5"/>
    <n v="17"/>
    <n v="27"/>
    <x v="0"/>
    <x v="15"/>
    <s v="rs"/>
    <s v="SD"/>
    <s v="SD"/>
    <s v=""/>
    <x v="1"/>
    <n v="-3"/>
    <s v=""/>
    <m/>
    <m/>
    <s v="NYJ"/>
    <m/>
    <n v="0"/>
    <m/>
    <s v=""/>
  </r>
  <r>
    <n v="473"/>
    <n v="237"/>
    <s v="2012_16_CLE@DEN"/>
    <s v=""/>
    <n v="-13.5"/>
    <n v="34"/>
    <n v="12"/>
    <x v="0"/>
    <x v="15"/>
    <s v="rs"/>
    <s v="DEN"/>
    <s v="DEN"/>
    <s v=""/>
    <x v="0"/>
    <n v="-11"/>
    <s v=""/>
    <m/>
    <m/>
    <s v="DEN"/>
    <m/>
    <n v="1"/>
    <m/>
    <s v=""/>
  </r>
  <r>
    <n v="474"/>
    <n v="237"/>
    <s v="2012_16_CLE@DEN"/>
    <s v=""/>
    <n v="-13.5"/>
    <n v="34"/>
    <n v="12"/>
    <x v="0"/>
    <x v="15"/>
    <s v="rs"/>
    <s v="DEN"/>
    <s v="DEN"/>
    <s v=""/>
    <x v="1"/>
    <n v="-10.5"/>
    <s v=""/>
    <m/>
    <m/>
    <s v="DEN"/>
    <m/>
    <n v="1"/>
    <m/>
    <s v=""/>
  </r>
  <r>
    <n v="475"/>
    <n v="238"/>
    <s v="2012_16_CHI@ARI"/>
    <s v=""/>
    <n v="5.5"/>
    <n v="13"/>
    <n v="28"/>
    <x v="0"/>
    <x v="15"/>
    <s v="rs"/>
    <s v="CHI"/>
    <s v="CHI"/>
    <s v=""/>
    <x v="0"/>
    <n v="4.5"/>
    <s v=""/>
    <m/>
    <m/>
    <s v="CHI"/>
    <m/>
    <n v="1"/>
    <m/>
    <s v=""/>
  </r>
  <r>
    <n v="476"/>
    <n v="238"/>
    <s v="2012_16_CHI@ARI"/>
    <s v=""/>
    <n v="5.5"/>
    <n v="13"/>
    <n v="28"/>
    <x v="0"/>
    <x v="15"/>
    <s v="rs"/>
    <s v="CHI"/>
    <s v="CHI"/>
    <s v=""/>
    <x v="1"/>
    <n v="3"/>
    <s v=""/>
    <m/>
    <m/>
    <s v="ARI"/>
    <m/>
    <n v="0"/>
    <m/>
    <s v=""/>
  </r>
  <r>
    <n v="477"/>
    <n v="239"/>
    <s v="2012_16_NYG@BAL"/>
    <s v=""/>
    <n v="2.5"/>
    <n v="33"/>
    <n v="14"/>
    <x v="0"/>
    <x v="15"/>
    <s v="rs"/>
    <s v="BAL"/>
    <s v="BAL"/>
    <s v=""/>
    <x v="0"/>
    <n v="1"/>
    <s v=""/>
    <m/>
    <m/>
    <s v="NYG"/>
    <m/>
    <n v="0"/>
    <m/>
    <s v=""/>
  </r>
  <r>
    <n v="478"/>
    <n v="239"/>
    <s v="2012_16_NYG@BAL"/>
    <s v=""/>
    <n v="2.5"/>
    <n v="33"/>
    <n v="14"/>
    <x v="0"/>
    <x v="15"/>
    <s v="rs"/>
    <s v="BAL"/>
    <s v="BAL"/>
    <s v=""/>
    <x v="1"/>
    <n v="-2.5"/>
    <s v=""/>
    <m/>
    <m/>
    <s v="NYG"/>
    <m/>
    <n v="0"/>
    <m/>
    <s v=""/>
  </r>
  <r>
    <n v="479"/>
    <n v="240"/>
    <s v="2012_16_SFO@SEA"/>
    <s v=""/>
    <n v="1.5"/>
    <n v="42"/>
    <n v="13"/>
    <x v="0"/>
    <x v="15"/>
    <s v="rs"/>
    <s v="SEA"/>
    <s v="SEA"/>
    <s v=""/>
    <x v="0"/>
    <n v="-1"/>
    <s v=""/>
    <m/>
    <m/>
    <s v="SEA"/>
    <m/>
    <n v="1"/>
    <m/>
    <s v=""/>
  </r>
  <r>
    <n v="480"/>
    <n v="240"/>
    <s v="2012_16_SFO@SEA"/>
    <s v=""/>
    <n v="1.5"/>
    <n v="42"/>
    <n v="13"/>
    <x v="0"/>
    <x v="15"/>
    <s v="rs"/>
    <s v="SEA"/>
    <s v="SEA"/>
    <s v=""/>
    <x v="1"/>
    <n v="-2.5"/>
    <s v=""/>
    <m/>
    <m/>
    <s v="SEA"/>
    <m/>
    <n v="1"/>
    <m/>
    <s v=""/>
  </r>
  <r>
    <n v="481"/>
    <n v="241"/>
    <s v="2012_17_NYJ@BUF"/>
    <s v=""/>
    <n v="-3.5"/>
    <n v="28"/>
    <n v="9"/>
    <x v="0"/>
    <x v="16"/>
    <s v="rs"/>
    <s v="BUF"/>
    <s v="BUF"/>
    <s v=""/>
    <x v="0"/>
    <n v="-3"/>
    <s v=""/>
    <m/>
    <m/>
    <s v="NYJ"/>
    <m/>
    <n v="0"/>
    <m/>
    <s v=""/>
  </r>
  <r>
    <n v="482"/>
    <n v="241"/>
    <s v="2012_17_NYJ@BUF"/>
    <s v=""/>
    <n v="-3.5"/>
    <n v="28"/>
    <n v="9"/>
    <x v="0"/>
    <x v="16"/>
    <s v="rs"/>
    <s v="BUF"/>
    <s v="BUF"/>
    <s v=""/>
    <x v="1"/>
    <n v="-3.5"/>
    <s v=""/>
    <m/>
    <m/>
    <s v="NYJ"/>
    <m/>
    <n v="0"/>
    <m/>
    <s v=""/>
  </r>
  <r>
    <n v="483"/>
    <n v="242"/>
    <s v="2012_17_MIA@NWE"/>
    <s v=""/>
    <n v="-10.5"/>
    <n v="28"/>
    <n v="0"/>
    <x v="0"/>
    <x v="16"/>
    <s v="rs"/>
    <s v="NWE"/>
    <s v="NWE"/>
    <s v=""/>
    <x v="0"/>
    <n v="-11"/>
    <s v=""/>
    <m/>
    <m/>
    <s v="MIA"/>
    <m/>
    <n v="0"/>
    <m/>
    <s v=""/>
  </r>
  <r>
    <n v="484"/>
    <n v="242"/>
    <s v="2012_17_MIA@NWE"/>
    <s v=""/>
    <n v="-10.5"/>
    <n v="28"/>
    <n v="0"/>
    <x v="0"/>
    <x v="16"/>
    <s v="rs"/>
    <s v="NWE"/>
    <s v="NWE"/>
    <s v=""/>
    <x v="1"/>
    <n v="-8.5"/>
    <s v=""/>
    <m/>
    <m/>
    <s v="MIA"/>
    <m/>
    <n v="0"/>
    <m/>
    <s v=""/>
  </r>
  <r>
    <n v="485"/>
    <n v="243"/>
    <s v="2012_17_BAL@CIN"/>
    <s v=""/>
    <n v="-2.5"/>
    <n v="23"/>
    <n v="17"/>
    <x v="0"/>
    <x v="16"/>
    <s v="rs"/>
    <s v="CIN"/>
    <s v="CIN"/>
    <s v=""/>
    <x v="0"/>
    <n v="-1.5"/>
    <s v=""/>
    <m/>
    <m/>
    <s v="CIN"/>
    <m/>
    <n v="1"/>
    <m/>
    <s v=""/>
  </r>
  <r>
    <n v="486"/>
    <n v="243"/>
    <s v="2012_17_BAL@CIN"/>
    <s v=""/>
    <n v="-2.5"/>
    <n v="23"/>
    <n v="17"/>
    <x v="0"/>
    <x v="16"/>
    <s v="rs"/>
    <s v="CIN"/>
    <s v="CIN"/>
    <s v=""/>
    <x v="1"/>
    <n v="2"/>
    <s v=""/>
    <m/>
    <m/>
    <s v="CIN"/>
    <m/>
    <n v="1"/>
    <m/>
    <s v=""/>
  </r>
  <r>
    <n v="487"/>
    <n v="244"/>
    <s v="2012_17_CLE@PIT"/>
    <s v=""/>
    <n v="-6.5"/>
    <n v="24"/>
    <n v="10"/>
    <x v="0"/>
    <x v="16"/>
    <s v="rs"/>
    <s v="PIT"/>
    <s v="PIT"/>
    <s v=""/>
    <x v="0"/>
    <n v="-7"/>
    <s v=""/>
    <m/>
    <m/>
    <s v="PIT"/>
    <m/>
    <n v="1"/>
    <m/>
    <s v=""/>
  </r>
  <r>
    <n v="488"/>
    <n v="244"/>
    <s v="2012_17_CLE@PIT"/>
    <s v=""/>
    <n v="-6.5"/>
    <n v="24"/>
    <n v="10"/>
    <x v="0"/>
    <x v="16"/>
    <s v="rs"/>
    <s v="PIT"/>
    <s v="PIT"/>
    <s v=""/>
    <x v="1"/>
    <n v="-6"/>
    <s v=""/>
    <m/>
    <m/>
    <s v="PIT"/>
    <m/>
    <n v="1"/>
    <m/>
    <s v=""/>
  </r>
  <r>
    <n v="489"/>
    <n v="245"/>
    <s v="2012_17_HOU@IND"/>
    <s v=""/>
    <n v="3.5"/>
    <n v="28"/>
    <n v="16"/>
    <x v="0"/>
    <x v="16"/>
    <s v="rs"/>
    <s v="IND"/>
    <s v="IND"/>
    <s v=""/>
    <x v="0"/>
    <n v="4"/>
    <s v=""/>
    <m/>
    <m/>
    <s v="IND"/>
    <m/>
    <n v="1"/>
    <m/>
    <s v=""/>
  </r>
  <r>
    <n v="490"/>
    <n v="245"/>
    <s v="2012_17_HOU@IND"/>
    <s v=""/>
    <n v="3.5"/>
    <n v="28"/>
    <n v="16"/>
    <x v="0"/>
    <x v="16"/>
    <s v="rs"/>
    <s v="IND"/>
    <s v="IND"/>
    <s v=""/>
    <x v="1"/>
    <n v="4.5"/>
    <s v=""/>
    <m/>
    <m/>
    <s v="HOU"/>
    <m/>
    <n v="0"/>
    <m/>
    <s v=""/>
  </r>
  <r>
    <n v="491"/>
    <n v="246"/>
    <s v="2012_17_JAX@TEN"/>
    <s v=""/>
    <n v="-4.5"/>
    <n v="38"/>
    <n v="20"/>
    <x v="0"/>
    <x v="16"/>
    <s v="rs"/>
    <s v="TEN"/>
    <s v="TEN"/>
    <s v=""/>
    <x v="0"/>
    <n v="-4.5"/>
    <s v=""/>
    <m/>
    <m/>
    <s v="JAX"/>
    <m/>
    <n v="0"/>
    <m/>
    <s v=""/>
  </r>
  <r>
    <n v="492"/>
    <n v="246"/>
    <s v="2012_17_JAX@TEN"/>
    <s v=""/>
    <n v="-4.5"/>
    <n v="38"/>
    <n v="20"/>
    <x v="0"/>
    <x v="16"/>
    <s v="rs"/>
    <s v="TEN"/>
    <s v="TEN"/>
    <s v=""/>
    <x v="1"/>
    <n v="-3.5"/>
    <s v=""/>
    <m/>
    <m/>
    <s v="TEN"/>
    <m/>
    <n v="1"/>
    <m/>
    <s v=""/>
  </r>
  <r>
    <n v="493"/>
    <n v="247"/>
    <s v="2012_17_PHI@NYG"/>
    <s v=""/>
    <n v="-7.5"/>
    <n v="42"/>
    <n v="7"/>
    <x v="0"/>
    <x v="16"/>
    <s v="rs"/>
    <s v="NYG"/>
    <s v="NYG"/>
    <s v=""/>
    <x v="0"/>
    <n v="-9"/>
    <s v=""/>
    <m/>
    <m/>
    <s v="PHI"/>
    <m/>
    <n v="0"/>
    <m/>
    <s v=""/>
  </r>
  <r>
    <n v="494"/>
    <n v="247"/>
    <s v="2012_17_PHI@NYG"/>
    <s v=""/>
    <n v="-7.5"/>
    <n v="42"/>
    <n v="7"/>
    <x v="0"/>
    <x v="16"/>
    <s v="rs"/>
    <s v="NYG"/>
    <s v="NYG"/>
    <s v=""/>
    <x v="1"/>
    <n v="-9"/>
    <s v=""/>
    <m/>
    <m/>
    <s v="PHI"/>
    <m/>
    <n v="0"/>
    <m/>
    <s v=""/>
  </r>
  <r>
    <n v="495"/>
    <n v="248"/>
    <s v="2012_17_CHI@DET"/>
    <s v=""/>
    <n v="3.5"/>
    <n v="24"/>
    <n v="26"/>
    <x v="0"/>
    <x v="16"/>
    <s v="rs"/>
    <s v="DET"/>
    <s v="CHI"/>
    <s v=""/>
    <x v="0"/>
    <n v="2.5"/>
    <s v=""/>
    <m/>
    <m/>
    <s v="DET"/>
    <m/>
    <n v="1"/>
    <m/>
    <s v=""/>
  </r>
  <r>
    <n v="496"/>
    <n v="248"/>
    <s v="2012_17_CHI@DET"/>
    <s v=""/>
    <n v="3.5"/>
    <n v="24"/>
    <n v="26"/>
    <x v="0"/>
    <x v="16"/>
    <s v="rs"/>
    <s v="DET"/>
    <s v="CHI"/>
    <s v=""/>
    <x v="1"/>
    <n v="3"/>
    <s v=""/>
    <m/>
    <m/>
    <s v="DET"/>
    <m/>
    <n v="1"/>
    <m/>
    <s v=""/>
  </r>
  <r>
    <n v="497"/>
    <n v="249"/>
    <s v="2012_17_TBY@ATL"/>
    <s v=""/>
    <n v="-3.5"/>
    <n v="17"/>
    <n v="22"/>
    <x v="0"/>
    <x v="16"/>
    <s v="rs"/>
    <s v="TBY"/>
    <s v="TBY"/>
    <s v=""/>
    <x v="0"/>
    <n v="-6"/>
    <s v=""/>
    <m/>
    <m/>
    <s v="TBY"/>
    <m/>
    <n v="1"/>
    <m/>
    <s v=""/>
  </r>
  <r>
    <n v="498"/>
    <n v="249"/>
    <s v="2012_17_TBY@ATL"/>
    <s v=""/>
    <n v="-3.5"/>
    <n v="17"/>
    <n v="22"/>
    <x v="0"/>
    <x v="16"/>
    <s v="rs"/>
    <s v="TBY"/>
    <s v="TBY"/>
    <s v=""/>
    <x v="1"/>
    <n v="-7"/>
    <s v=""/>
    <m/>
    <m/>
    <s v="TBY"/>
    <m/>
    <n v="1"/>
    <m/>
    <s v=""/>
  </r>
  <r>
    <n v="499"/>
    <n v="250"/>
    <s v="2012_17_CAR@NOR"/>
    <s v=""/>
    <n v="-4.5"/>
    <n v="38"/>
    <n v="44"/>
    <x v="0"/>
    <x v="16"/>
    <s v="rs"/>
    <s v="CAR"/>
    <s v="CAR"/>
    <s v=""/>
    <x v="0"/>
    <n v="-6"/>
    <s v=""/>
    <m/>
    <m/>
    <s v="NOR"/>
    <m/>
    <n v="0"/>
    <m/>
    <s v=""/>
  </r>
  <r>
    <n v="500"/>
    <n v="250"/>
    <s v="2012_17_CAR@NOR"/>
    <s v=""/>
    <n v="-4.5"/>
    <n v="38"/>
    <n v="44"/>
    <x v="0"/>
    <x v="16"/>
    <s v="rs"/>
    <s v="CAR"/>
    <s v="CAR"/>
    <s v=""/>
    <x v="1"/>
    <n v="-5.5"/>
    <s v=""/>
    <m/>
    <m/>
    <s v="NOR"/>
    <m/>
    <n v="0"/>
    <m/>
    <s v=""/>
  </r>
  <r>
    <n v="501"/>
    <n v="251"/>
    <s v="2012_17_GBY@MIN"/>
    <s v=""/>
    <n v="3.5"/>
    <n v="37"/>
    <n v="34"/>
    <x v="0"/>
    <x v="16"/>
    <s v="rs"/>
    <s v="MIN"/>
    <s v="MIN"/>
    <s v=""/>
    <x v="0"/>
    <n v="5"/>
    <s v=""/>
    <m/>
    <m/>
    <s v="GBY"/>
    <m/>
    <n v="0"/>
    <m/>
    <s v=""/>
  </r>
  <r>
    <n v="502"/>
    <n v="251"/>
    <s v="2012_17_GBY@MIN"/>
    <s v=""/>
    <n v="3.5"/>
    <n v="37"/>
    <n v="34"/>
    <x v="0"/>
    <x v="16"/>
    <s v="rs"/>
    <s v="MIN"/>
    <s v="MIN"/>
    <s v=""/>
    <x v="1"/>
    <n v="3.5"/>
    <s v=""/>
    <m/>
    <m/>
    <s v="MIN"/>
    <m/>
    <n v="1"/>
    <m/>
    <s v=""/>
  </r>
  <r>
    <n v="503"/>
    <n v="252"/>
    <s v="2012_17_KCY@DEN"/>
    <s v=""/>
    <n v="-15.5"/>
    <n v="38"/>
    <n v="3"/>
    <x v="0"/>
    <x v="16"/>
    <s v="rs"/>
    <s v="DEN"/>
    <s v="DEN"/>
    <s v=""/>
    <x v="0"/>
    <n v="-18"/>
    <s v=""/>
    <m/>
    <m/>
    <s v="DEN"/>
    <m/>
    <n v="1"/>
    <m/>
    <s v=""/>
  </r>
  <r>
    <n v="504"/>
    <n v="252"/>
    <s v="2012_17_KCY@DEN"/>
    <s v=""/>
    <n v="-15.5"/>
    <n v="38"/>
    <n v="3"/>
    <x v="0"/>
    <x v="16"/>
    <s v="rs"/>
    <s v="DEN"/>
    <s v="DEN"/>
    <s v=""/>
    <x v="1"/>
    <n v="-17.5"/>
    <s v=""/>
    <m/>
    <m/>
    <s v="DEN"/>
    <m/>
    <n v="1"/>
    <m/>
    <s v=""/>
  </r>
  <r>
    <n v="505"/>
    <n v="253"/>
    <s v="2012_17_OAK@SD"/>
    <s v=""/>
    <n v="-4.5"/>
    <n v="24"/>
    <n v="21"/>
    <x v="0"/>
    <x v="16"/>
    <s v="rs"/>
    <s v="OAK"/>
    <s v="SD"/>
    <s v=""/>
    <x v="0"/>
    <n v="-7.5"/>
    <s v=""/>
    <m/>
    <m/>
    <s v="SD"/>
    <m/>
    <n v="0"/>
    <m/>
    <s v=""/>
  </r>
  <r>
    <n v="506"/>
    <n v="253"/>
    <s v="2012_17_OAK@SD"/>
    <s v=""/>
    <n v="-4.5"/>
    <n v="24"/>
    <n v="21"/>
    <x v="0"/>
    <x v="16"/>
    <s v="rs"/>
    <s v="OAK"/>
    <s v="SD"/>
    <s v=""/>
    <x v="1"/>
    <n v="-7.5"/>
    <s v=""/>
    <m/>
    <m/>
    <s v="SD"/>
    <m/>
    <n v="0"/>
    <m/>
    <s v=""/>
  </r>
  <r>
    <n v="507"/>
    <n v="254"/>
    <s v="2012_17_ARI@SFO"/>
    <s v=""/>
    <n v="-14.5"/>
    <n v="27"/>
    <n v="13"/>
    <x v="0"/>
    <x v="16"/>
    <s v="rs"/>
    <s v="ARI"/>
    <s v="SFO"/>
    <s v=""/>
    <x v="0"/>
    <n v="-12"/>
    <s v=""/>
    <m/>
    <m/>
    <s v="ARI"/>
    <m/>
    <n v="1"/>
    <m/>
    <s v=""/>
  </r>
  <r>
    <n v="508"/>
    <n v="254"/>
    <s v="2012_17_ARI@SFO"/>
    <s v=""/>
    <n v="-14.5"/>
    <n v="27"/>
    <n v="13"/>
    <x v="0"/>
    <x v="16"/>
    <s v="rs"/>
    <s v="ARI"/>
    <s v="SFO"/>
    <s v=""/>
    <x v="1"/>
    <n v="-10.5"/>
    <s v=""/>
    <m/>
    <m/>
    <s v="ARI"/>
    <m/>
    <n v="1"/>
    <m/>
    <s v=""/>
  </r>
  <r>
    <n v="509"/>
    <n v="255"/>
    <s v="2012_17_STL@SEA"/>
    <s v=""/>
    <n v="-10.5"/>
    <n v="20"/>
    <n v="13"/>
    <x v="0"/>
    <x v="16"/>
    <s v="rs"/>
    <s v="STL"/>
    <s v="SEA"/>
    <s v=""/>
    <x v="0"/>
    <n v="-11.5"/>
    <s v=""/>
    <m/>
    <m/>
    <s v="SEA"/>
    <m/>
    <n v="0"/>
    <m/>
    <s v=""/>
  </r>
  <r>
    <n v="510"/>
    <n v="255"/>
    <s v="2012_17_STL@SEA"/>
    <s v=""/>
    <n v="-10.5"/>
    <n v="20"/>
    <n v="13"/>
    <x v="0"/>
    <x v="16"/>
    <s v="rs"/>
    <s v="STL"/>
    <s v="SEA"/>
    <s v=""/>
    <x v="1"/>
    <n v="-9.5"/>
    <s v=""/>
    <m/>
    <m/>
    <s v="SEA"/>
    <m/>
    <n v="0"/>
    <m/>
    <s v=""/>
  </r>
  <r>
    <n v="511"/>
    <n v="256"/>
    <s v="2012_17_DAL@WAS"/>
    <s v=""/>
    <n v="-3.5"/>
    <n v="28"/>
    <n v="18"/>
    <x v="0"/>
    <x v="16"/>
    <s v="rs"/>
    <s v="WAS"/>
    <s v="WAS"/>
    <s v=""/>
    <x v="0"/>
    <n v="-4"/>
    <s v=""/>
    <m/>
    <m/>
    <s v="DAL"/>
    <m/>
    <n v="0"/>
    <m/>
    <s v=""/>
  </r>
  <r>
    <n v="512"/>
    <n v="256"/>
    <s v="2012_17_DAL@WAS"/>
    <s v=""/>
    <n v="-3.5"/>
    <n v="28"/>
    <n v="18"/>
    <x v="0"/>
    <x v="16"/>
    <s v="rs"/>
    <s v="WAS"/>
    <s v="WAS"/>
    <s v=""/>
    <x v="1"/>
    <n v="-3.5"/>
    <s v=""/>
    <m/>
    <m/>
    <s v="DAL"/>
    <m/>
    <n v="0"/>
    <m/>
    <s v=""/>
  </r>
  <r>
    <n v="513"/>
    <n v="257"/>
    <s v="2012_18_CIN@HOU"/>
    <n v="-4.5"/>
    <n v="-4.5"/>
    <n v="19"/>
    <n v="13"/>
    <x v="0"/>
    <x v="17"/>
    <s v="plyff"/>
    <s v="HOU"/>
    <s v="HOU"/>
    <n v="0"/>
    <x v="0"/>
    <n v="-5.5"/>
    <n v="1"/>
    <m/>
    <m/>
    <s v="HOU"/>
    <m/>
    <n v="1"/>
    <s v="HOU"/>
    <n v="1"/>
  </r>
  <r>
    <n v="514"/>
    <n v="257"/>
    <s v="2012_18_CIN@HOU"/>
    <n v="-4.5"/>
    <n v="-4.5"/>
    <n v="19"/>
    <n v="13"/>
    <x v="0"/>
    <x v="17"/>
    <s v="plyff"/>
    <s v="HOU"/>
    <s v="HOU"/>
    <n v="0"/>
    <x v="2"/>
    <m/>
    <s v=""/>
    <m/>
    <m/>
    <s v="HOU"/>
    <m/>
    <n v="1"/>
    <s v="HOU"/>
    <n v="1"/>
  </r>
  <r>
    <n v="515"/>
    <n v="257"/>
    <s v="2012_18_CIN@HOU"/>
    <n v="-4.5"/>
    <n v="-4.5"/>
    <n v="19"/>
    <n v="13"/>
    <x v="0"/>
    <x v="17"/>
    <s v="plyff"/>
    <s v="HOU"/>
    <s v="HOU"/>
    <n v="0"/>
    <x v="1"/>
    <n v="-6.5"/>
    <n v="2"/>
    <m/>
    <m/>
    <s v="HOU"/>
    <m/>
    <n v="1"/>
    <s v="HOU"/>
    <n v="1"/>
  </r>
  <r>
    <n v="516"/>
    <n v="258"/>
    <s v="2012_18_MIN@GBY"/>
    <n v="-7.5"/>
    <n v="-10.5"/>
    <n v="24"/>
    <n v="10"/>
    <x v="0"/>
    <x v="17"/>
    <s v="plyff"/>
    <s v="GBY"/>
    <s v="GBY"/>
    <n v="3"/>
    <x v="0"/>
    <n v="-5.5"/>
    <n v="2"/>
    <m/>
    <m/>
    <s v="MIN"/>
    <m/>
    <n v="0"/>
    <s v="GBY"/>
    <n v="1"/>
  </r>
  <r>
    <n v="517"/>
    <n v="258"/>
    <s v="2012_18_MIN@GBY"/>
    <n v="-7.5"/>
    <n v="-10.5"/>
    <n v="24"/>
    <n v="10"/>
    <x v="0"/>
    <x v="17"/>
    <s v="plyff"/>
    <s v="GBY"/>
    <s v="GBY"/>
    <n v="3"/>
    <x v="2"/>
    <m/>
    <s v=""/>
    <m/>
    <m/>
    <s v="GBY"/>
    <m/>
    <n v="1"/>
    <s v="GBY"/>
    <n v="1"/>
  </r>
  <r>
    <n v="518"/>
    <n v="258"/>
    <s v="2012_18_MIN@GBY"/>
    <n v="-7.5"/>
    <n v="-10.5"/>
    <n v="24"/>
    <n v="10"/>
    <x v="0"/>
    <x v="17"/>
    <s v="plyff"/>
    <s v="GBY"/>
    <s v="GBY"/>
    <n v="3"/>
    <x v="1"/>
    <n v="-7.5"/>
    <n v="0"/>
    <m/>
    <m/>
    <s v="GBY"/>
    <m/>
    <n v="1"/>
    <s v="GBY"/>
    <n v="1"/>
  </r>
  <r>
    <n v="519"/>
    <n v="259"/>
    <s v="2012_18_IND@BAL"/>
    <n v="-7"/>
    <n v="-7"/>
    <n v="24"/>
    <n v="9"/>
    <x v="0"/>
    <x v="17"/>
    <s v="plyff"/>
    <s v="BAL"/>
    <s v="BAL"/>
    <n v="0"/>
    <x v="0"/>
    <n v="-6"/>
    <n v="1"/>
    <m/>
    <m/>
    <s v="IND"/>
    <m/>
    <n v="0"/>
    <s v="BAL"/>
    <n v="1"/>
  </r>
  <r>
    <n v="520"/>
    <n v="259"/>
    <s v="2012_18_IND@BAL"/>
    <n v="-7"/>
    <n v="-7"/>
    <n v="24"/>
    <n v="9"/>
    <x v="0"/>
    <x v="17"/>
    <s v="plyff"/>
    <s v="BAL"/>
    <s v="BAL"/>
    <n v="0"/>
    <x v="2"/>
    <m/>
    <s v=""/>
    <m/>
    <m/>
    <s v="BAL"/>
    <m/>
    <n v="1"/>
    <s v="BAL"/>
    <n v="1"/>
  </r>
  <r>
    <n v="521"/>
    <n v="259"/>
    <s v="2012_18_IND@BAL"/>
    <n v="-7"/>
    <n v="-7"/>
    <n v="24"/>
    <n v="9"/>
    <x v="0"/>
    <x v="17"/>
    <s v="plyff"/>
    <s v="BAL"/>
    <s v="BAL"/>
    <n v="0"/>
    <x v="1"/>
    <n v="-6.5"/>
    <n v="0.5"/>
    <m/>
    <m/>
    <s v="IND"/>
    <m/>
    <n v="0"/>
    <s v="BAL"/>
    <n v="1"/>
  </r>
  <r>
    <n v="522"/>
    <n v="260"/>
    <s v="2012_18_SEA@WAS"/>
    <n v="3"/>
    <n v="3"/>
    <n v="14"/>
    <n v="24"/>
    <x v="0"/>
    <x v="17"/>
    <s v="plyff"/>
    <s v="SEA"/>
    <s v="SEA"/>
    <n v="0"/>
    <x v="0"/>
    <n v="2"/>
    <n v="1"/>
    <m/>
    <m/>
    <s v="SEA"/>
    <m/>
    <n v="1"/>
    <s v="SEA"/>
    <n v="1"/>
  </r>
  <r>
    <n v="523"/>
    <n v="260"/>
    <s v="2012_18_SEA@WAS"/>
    <n v="3"/>
    <n v="3"/>
    <n v="14"/>
    <n v="24"/>
    <x v="0"/>
    <x v="17"/>
    <s v="plyff"/>
    <s v="SEA"/>
    <s v="SEA"/>
    <n v="0"/>
    <x v="2"/>
    <m/>
    <s v=""/>
    <m/>
    <m/>
    <s v="SEA"/>
    <m/>
    <n v="1"/>
    <s v="SEA"/>
    <n v="1"/>
  </r>
  <r>
    <n v="524"/>
    <n v="260"/>
    <s v="2012_18_SEA@WAS"/>
    <n v="3"/>
    <n v="3"/>
    <n v="14"/>
    <n v="24"/>
    <x v="0"/>
    <x v="17"/>
    <s v="plyff"/>
    <s v="SEA"/>
    <s v="SEA"/>
    <n v="0"/>
    <x v="1"/>
    <n v="1.5"/>
    <n v="1.5"/>
    <m/>
    <m/>
    <s v="SEA"/>
    <m/>
    <n v="1"/>
    <s v="SEA"/>
    <n v="1"/>
  </r>
  <r>
    <n v="525"/>
    <n v="261"/>
    <s v="2012_19_BAL@DEN"/>
    <n v="-9"/>
    <n v="-9.5"/>
    <n v="35"/>
    <n v="38"/>
    <x v="0"/>
    <x v="18"/>
    <s v="plyff"/>
    <s v="BAL"/>
    <s v="BAL"/>
    <n v="0.5"/>
    <x v="0"/>
    <n v="-9.5"/>
    <n v="0.5"/>
    <m/>
    <m/>
    <s v="DEN"/>
    <m/>
    <n v="0"/>
    <s v="DEN"/>
    <n v="0"/>
  </r>
  <r>
    <n v="526"/>
    <n v="261"/>
    <s v="2012_19_BAL@DEN"/>
    <n v="-9"/>
    <n v="-9.5"/>
    <n v="35"/>
    <n v="38"/>
    <x v="0"/>
    <x v="18"/>
    <s v="plyff"/>
    <s v="BAL"/>
    <s v="BAL"/>
    <n v="0.5"/>
    <x v="2"/>
    <m/>
    <s v=""/>
    <m/>
    <m/>
    <s v="BAL"/>
    <m/>
    <n v="1"/>
    <s v="DEN"/>
    <n v="0"/>
  </r>
  <r>
    <n v="527"/>
    <n v="261"/>
    <s v="2012_19_BAL@DEN"/>
    <n v="-9"/>
    <n v="-9.5"/>
    <n v="35"/>
    <n v="38"/>
    <x v="0"/>
    <x v="18"/>
    <s v="plyff"/>
    <s v="BAL"/>
    <s v="BAL"/>
    <n v="0.5"/>
    <x v="1"/>
    <n v="-7.5"/>
    <n v="1.5"/>
    <m/>
    <m/>
    <s v="BAL"/>
    <m/>
    <n v="1"/>
    <s v="BAL"/>
    <n v="1"/>
  </r>
  <r>
    <n v="528"/>
    <n v="262"/>
    <s v="2012_19_GBY@SFO"/>
    <n v="-3"/>
    <n v="-3"/>
    <n v="45"/>
    <n v="31"/>
    <x v="0"/>
    <x v="18"/>
    <s v="plyff"/>
    <s v="SFO"/>
    <s v="SFO"/>
    <n v="0"/>
    <x v="0"/>
    <n v="-3"/>
    <n v="0"/>
    <m/>
    <m/>
    <s v="SFO"/>
    <m/>
    <n v="1"/>
    <s v="SFO"/>
    <n v="1"/>
  </r>
  <r>
    <n v="529"/>
    <n v="262"/>
    <s v="2012_19_GBY@SFO"/>
    <n v="-3"/>
    <n v="-3"/>
    <n v="45"/>
    <n v="31"/>
    <x v="0"/>
    <x v="18"/>
    <s v="plyff"/>
    <s v="SFO"/>
    <s v="SFO"/>
    <n v="0"/>
    <x v="2"/>
    <m/>
    <s v=""/>
    <m/>
    <m/>
    <s v="SFO"/>
    <m/>
    <n v="1"/>
    <s v="SFO"/>
    <n v="1"/>
  </r>
  <r>
    <n v="530"/>
    <n v="262"/>
    <s v="2012_19_GBY@SFO"/>
    <n v="-3"/>
    <n v="-3"/>
    <n v="45"/>
    <n v="31"/>
    <x v="0"/>
    <x v="18"/>
    <s v="plyff"/>
    <s v="SFO"/>
    <s v="SFO"/>
    <n v="0"/>
    <x v="1"/>
    <n v="-3"/>
    <n v="0"/>
    <m/>
    <m/>
    <s v="SFO"/>
    <m/>
    <n v="1"/>
    <s v="SFO"/>
    <n v="1"/>
  </r>
  <r>
    <n v="531"/>
    <n v="263"/>
    <s v="2012_19_SEA@ATL"/>
    <n v="-2.5"/>
    <n v="-2.5"/>
    <n v="30"/>
    <n v="28"/>
    <x v="0"/>
    <x v="18"/>
    <s v="plyff"/>
    <s v="SEA"/>
    <s v="ATL"/>
    <n v="0"/>
    <x v="0"/>
    <n v="-2.5"/>
    <n v="0"/>
    <m/>
    <m/>
    <s v="SEA"/>
    <m/>
    <n v="1"/>
    <s v="SEA"/>
    <n v="0"/>
  </r>
  <r>
    <n v="532"/>
    <n v="263"/>
    <s v="2012_19_SEA@ATL"/>
    <n v="-2.5"/>
    <n v="-2.5"/>
    <n v="30"/>
    <n v="28"/>
    <x v="0"/>
    <x v="18"/>
    <s v="plyff"/>
    <s v="SEA"/>
    <s v="ATL"/>
    <n v="0"/>
    <x v="2"/>
    <m/>
    <s v=""/>
    <m/>
    <m/>
    <s v="ATL"/>
    <m/>
    <n v="0"/>
    <s v="ATL"/>
    <n v="1"/>
  </r>
  <r>
    <n v="533"/>
    <n v="263"/>
    <s v="2012_19_SEA@ATL"/>
    <n v="-2.5"/>
    <n v="-2.5"/>
    <n v="30"/>
    <n v="28"/>
    <x v="0"/>
    <x v="18"/>
    <s v="plyff"/>
    <s v="SEA"/>
    <s v="ATL"/>
    <n v="0"/>
    <x v="1"/>
    <n v="-3.5"/>
    <n v="1"/>
    <m/>
    <m/>
    <s v="SEA"/>
    <m/>
    <n v="1"/>
    <s v="SEA"/>
    <n v="0"/>
  </r>
  <r>
    <n v="534"/>
    <n v="264"/>
    <s v="2012_19_HOU@NWE"/>
    <n v="-9"/>
    <n v="-8.5"/>
    <n v="41"/>
    <n v="28"/>
    <x v="0"/>
    <x v="18"/>
    <s v="plyff"/>
    <s v="NWE"/>
    <s v="NWE"/>
    <n v="-0.5"/>
    <x v="0"/>
    <n v="-9.5"/>
    <n v="0.5"/>
    <m/>
    <m/>
    <s v="NWE"/>
    <m/>
    <n v="1"/>
    <s v="NWE"/>
    <n v="1"/>
  </r>
  <r>
    <n v="535"/>
    <n v="264"/>
    <s v="2012_19_HOU@NWE"/>
    <n v="-9"/>
    <n v="-8.5"/>
    <n v="41"/>
    <n v="28"/>
    <x v="0"/>
    <x v="18"/>
    <s v="plyff"/>
    <s v="NWE"/>
    <s v="NWE"/>
    <n v="-0.5"/>
    <x v="2"/>
    <m/>
    <s v=""/>
    <m/>
    <m/>
    <s v="NWE"/>
    <m/>
    <n v="1"/>
    <s v="NWE"/>
    <n v="1"/>
  </r>
  <r>
    <n v="536"/>
    <n v="264"/>
    <s v="2012_19_HOU@NWE"/>
    <n v="-9"/>
    <n v="-8.5"/>
    <n v="41"/>
    <n v="28"/>
    <x v="0"/>
    <x v="18"/>
    <s v="plyff"/>
    <s v="NWE"/>
    <s v="NWE"/>
    <n v="-0.5"/>
    <x v="1"/>
    <n v="-7.5"/>
    <n v="1.5"/>
    <m/>
    <m/>
    <s v="NWE"/>
    <m/>
    <n v="1"/>
    <s v="NWE"/>
    <n v="1"/>
  </r>
  <r>
    <n v="537"/>
    <n v="265"/>
    <s v="2012_20_SFO@ATL"/>
    <n v="3.5"/>
    <n v="4.5"/>
    <n v="24"/>
    <n v="28"/>
    <x v="0"/>
    <x v="19"/>
    <s v="plyff"/>
    <s v="ATL"/>
    <s v="SFO"/>
    <n v="-1"/>
    <x v="0"/>
    <n v="-2"/>
    <n v="5.5"/>
    <m/>
    <m/>
    <s v="SFO"/>
    <m/>
    <n v="0"/>
    <s v="SFO"/>
    <n v="1"/>
  </r>
  <r>
    <n v="538"/>
    <n v="265"/>
    <s v="2012_20_SFO@ATL"/>
    <n v="3.5"/>
    <n v="4.5"/>
    <n v="24"/>
    <n v="28"/>
    <x v="0"/>
    <x v="19"/>
    <s v="plyff"/>
    <s v="ATL"/>
    <s v="SFO"/>
    <n v="-1"/>
    <x v="2"/>
    <m/>
    <s v=""/>
    <m/>
    <m/>
    <s v="SFO"/>
    <m/>
    <n v="0"/>
    <s v="SFO"/>
    <n v="1"/>
  </r>
  <r>
    <n v="539"/>
    <n v="265"/>
    <s v="2012_20_SFO@ATL"/>
    <n v="3.5"/>
    <n v="4.5"/>
    <n v="24"/>
    <n v="28"/>
    <x v="0"/>
    <x v="19"/>
    <s v="plyff"/>
    <s v="ATL"/>
    <s v="SFO"/>
    <n v="-1"/>
    <x v="1"/>
    <n v="3"/>
    <n v="0.5"/>
    <m/>
    <m/>
    <s v="ATL"/>
    <m/>
    <n v="1"/>
    <s v="ATL"/>
    <n v="0"/>
  </r>
  <r>
    <n v="540"/>
    <n v="266"/>
    <s v="2012_20_BAL@NWE"/>
    <n v="-9"/>
    <n v="-7.5"/>
    <n v="13"/>
    <n v="28"/>
    <x v="0"/>
    <x v="19"/>
    <s v="plyff"/>
    <s v="BAL"/>
    <s v="BAL"/>
    <n v="-1.5"/>
    <x v="0"/>
    <n v="-9"/>
    <n v="0"/>
    <m/>
    <m/>
    <s v="BAL"/>
    <m/>
    <n v="1"/>
    <s v="NWE"/>
    <n v="0"/>
  </r>
  <r>
    <n v="541"/>
    <n v="266"/>
    <s v="2012_20_BAL@NWE"/>
    <n v="-9"/>
    <n v="-7.5"/>
    <n v="13"/>
    <n v="28"/>
    <x v="0"/>
    <x v="19"/>
    <s v="plyff"/>
    <s v="BAL"/>
    <s v="BAL"/>
    <n v="-1.5"/>
    <x v="2"/>
    <m/>
    <s v=""/>
    <m/>
    <m/>
    <s v="BAL"/>
    <m/>
    <n v="1"/>
    <s v="NWE"/>
    <n v="0"/>
  </r>
  <r>
    <n v="542"/>
    <n v="266"/>
    <s v="2012_20_BAL@NWE"/>
    <n v="-9"/>
    <n v="-7.5"/>
    <n v="13"/>
    <n v="28"/>
    <x v="0"/>
    <x v="19"/>
    <s v="plyff"/>
    <s v="BAL"/>
    <s v="BAL"/>
    <n v="-1.5"/>
    <x v="1"/>
    <n v="-8"/>
    <n v="1"/>
    <m/>
    <m/>
    <s v="BAL"/>
    <m/>
    <n v="1"/>
    <s v="NWE"/>
    <n v="0"/>
  </r>
  <r>
    <n v="543"/>
    <n v="267"/>
    <s v="2012_21_BAL@SFO"/>
    <n v="-4"/>
    <n v="-3.5"/>
    <n v="31"/>
    <n v="34"/>
    <x v="0"/>
    <x v="20"/>
    <s v="plyff"/>
    <s v="BAL"/>
    <s v="BAL"/>
    <n v="-0.5"/>
    <x v="0"/>
    <n v="-3.5"/>
    <n v="0.5"/>
    <n v="26"/>
    <n v="21"/>
    <s v="SFO"/>
    <m/>
    <n v="0"/>
    <s v="SFO"/>
    <n v="0"/>
  </r>
  <r>
    <n v="544"/>
    <n v="267"/>
    <s v="2012_21_BAL@SFO"/>
    <n v="-4"/>
    <n v="-3.5"/>
    <n v="31"/>
    <n v="34"/>
    <x v="0"/>
    <x v="20"/>
    <s v="plyff"/>
    <s v="BAL"/>
    <s v="BAL"/>
    <n v="-0.5"/>
    <x v="2"/>
    <m/>
    <s v=""/>
    <m/>
    <m/>
    <s v="BAL"/>
    <m/>
    <n v="1"/>
    <s v="BAL"/>
    <n v="1"/>
  </r>
  <r>
    <n v="545"/>
    <n v="267"/>
    <s v="2012_21_BAL@SFO"/>
    <n v="-4"/>
    <n v="-3.5"/>
    <n v="31"/>
    <n v="34"/>
    <x v="0"/>
    <x v="20"/>
    <s v="plyff"/>
    <s v="BAL"/>
    <s v="BAL"/>
    <n v="-0.5"/>
    <x v="1"/>
    <n v="-4"/>
    <n v="0"/>
    <n v="24"/>
    <n v="22"/>
    <s v="BAL"/>
    <m/>
    <n v="1"/>
    <s v="BAL"/>
    <n v="1"/>
  </r>
  <r>
    <n v="546"/>
    <n v="268"/>
    <s v="2013_01_BAL@DEN"/>
    <s v=""/>
    <n v="-8.5"/>
    <n v="49"/>
    <n v="27"/>
    <x v="1"/>
    <x v="0"/>
    <s v="rs"/>
    <s v="DEN"/>
    <s v="DEN"/>
    <s v=""/>
    <x v="0"/>
    <n v="-8"/>
    <s v=""/>
    <m/>
    <m/>
    <s v="BAL"/>
    <m/>
    <n v="0"/>
    <m/>
    <s v=""/>
  </r>
  <r>
    <n v="547"/>
    <n v="268"/>
    <s v="2013_01_BAL@DEN"/>
    <s v=""/>
    <n v="-8.5"/>
    <n v="49"/>
    <n v="27"/>
    <x v="1"/>
    <x v="0"/>
    <s v="rs"/>
    <s v="DEN"/>
    <s v="DEN"/>
    <s v=""/>
    <x v="1"/>
    <n v="-7.5"/>
    <s v=""/>
    <m/>
    <m/>
    <s v="BAL"/>
    <m/>
    <n v="0"/>
    <m/>
    <s v=""/>
  </r>
  <r>
    <n v="548"/>
    <n v="269"/>
    <s v="2013_01_NWE@BUF"/>
    <s v=""/>
    <n v="6.5"/>
    <n v="21"/>
    <n v="23"/>
    <x v="1"/>
    <x v="0"/>
    <s v="rs"/>
    <s v="BUF"/>
    <s v="NWE"/>
    <s v=""/>
    <x v="0"/>
    <n v="12"/>
    <s v=""/>
    <m/>
    <m/>
    <s v="NWE"/>
    <m/>
    <n v="0"/>
    <m/>
    <s v=""/>
  </r>
  <r>
    <n v="549"/>
    <n v="269"/>
    <s v="2013_01_NWE@BUF"/>
    <s v=""/>
    <n v="6.5"/>
    <n v="21"/>
    <n v="23"/>
    <x v="1"/>
    <x v="0"/>
    <s v="rs"/>
    <s v="BUF"/>
    <s v="NWE"/>
    <s v=""/>
    <x v="1"/>
    <n v="6"/>
    <s v=""/>
    <m/>
    <m/>
    <s v="NWE"/>
    <m/>
    <n v="0"/>
    <m/>
    <s v=""/>
  </r>
  <r>
    <n v="550"/>
    <n v="270"/>
    <s v="2013_01_TEN@PIT"/>
    <s v=""/>
    <n v="-6.5"/>
    <n v="9"/>
    <n v="16"/>
    <x v="1"/>
    <x v="0"/>
    <s v="rs"/>
    <s v="TEN"/>
    <s v="TEN"/>
    <s v=""/>
    <x v="0"/>
    <n v="-7.5"/>
    <s v=""/>
    <m/>
    <m/>
    <s v="PIT"/>
    <m/>
    <n v="0"/>
    <m/>
    <s v=""/>
  </r>
  <r>
    <n v="551"/>
    <n v="270"/>
    <s v="2013_01_TEN@PIT"/>
    <s v=""/>
    <n v="-6.5"/>
    <n v="9"/>
    <n v="16"/>
    <x v="1"/>
    <x v="0"/>
    <s v="rs"/>
    <s v="TEN"/>
    <s v="TEN"/>
    <s v=""/>
    <x v="1"/>
    <n v="-3.5"/>
    <s v=""/>
    <m/>
    <m/>
    <s v="TEN"/>
    <m/>
    <n v="1"/>
    <m/>
    <s v=""/>
  </r>
  <r>
    <n v="552"/>
    <n v="271"/>
    <s v="2013_01_ATL@NOR"/>
    <s v=""/>
    <n v="-2.5"/>
    <n v="23"/>
    <n v="17"/>
    <x v="1"/>
    <x v="0"/>
    <s v="rs"/>
    <s v="NOR"/>
    <s v="NOR"/>
    <s v=""/>
    <x v="0"/>
    <n v="-3"/>
    <s v=""/>
    <m/>
    <m/>
    <s v="NOR"/>
    <m/>
    <n v="1"/>
    <m/>
    <s v=""/>
  </r>
  <r>
    <n v="553"/>
    <n v="271"/>
    <s v="2013_01_ATL@NOR"/>
    <s v=""/>
    <n v="-2.5"/>
    <n v="23"/>
    <n v="17"/>
    <x v="1"/>
    <x v="0"/>
    <s v="rs"/>
    <s v="NOR"/>
    <s v="NOR"/>
    <s v=""/>
    <x v="1"/>
    <n v="-3"/>
    <s v=""/>
    <m/>
    <m/>
    <s v="NOR"/>
    <m/>
    <n v="1"/>
    <m/>
    <s v=""/>
  </r>
  <r>
    <n v="554"/>
    <n v="272"/>
    <s v="2013_01_TBY@NYJ"/>
    <s v=""/>
    <n v="1.5"/>
    <n v="18"/>
    <n v="17"/>
    <x v="1"/>
    <x v="0"/>
    <s v="rs"/>
    <s v="NYJ"/>
    <s v="NYJ"/>
    <s v=""/>
    <x v="0"/>
    <n v="4.5"/>
    <s v=""/>
    <m/>
    <m/>
    <s v="TBY"/>
    <m/>
    <n v="0"/>
    <m/>
    <s v=""/>
  </r>
  <r>
    <n v="555"/>
    <n v="272"/>
    <s v="2013_01_TBY@NYJ"/>
    <s v=""/>
    <n v="1.5"/>
    <n v="18"/>
    <n v="17"/>
    <x v="1"/>
    <x v="0"/>
    <s v="rs"/>
    <s v="NYJ"/>
    <s v="NYJ"/>
    <s v=""/>
    <x v="1"/>
    <n v="-2.5"/>
    <s v=""/>
    <m/>
    <m/>
    <s v="TBY"/>
    <m/>
    <n v="0"/>
    <m/>
    <s v=""/>
  </r>
  <r>
    <n v="556"/>
    <n v="273"/>
    <s v="2013_01_KCY@JAX"/>
    <s v=""/>
    <n v="2.5"/>
    <n v="2"/>
    <n v="28"/>
    <x v="1"/>
    <x v="0"/>
    <s v="rs"/>
    <s v="KCY"/>
    <s v="KCY"/>
    <s v=""/>
    <x v="0"/>
    <n v="1"/>
    <s v=""/>
    <m/>
    <m/>
    <s v="KCY"/>
    <m/>
    <n v="1"/>
    <m/>
    <s v=""/>
  </r>
  <r>
    <n v="557"/>
    <n v="273"/>
    <s v="2013_01_KCY@JAX"/>
    <s v=""/>
    <n v="2.5"/>
    <n v="2"/>
    <n v="28"/>
    <x v="1"/>
    <x v="0"/>
    <s v="rs"/>
    <s v="KCY"/>
    <s v="KCY"/>
    <s v=""/>
    <x v="1"/>
    <n v="-2.5"/>
    <s v=""/>
    <m/>
    <m/>
    <s v="KCY"/>
    <m/>
    <n v="1"/>
    <m/>
    <s v=""/>
  </r>
  <r>
    <n v="558"/>
    <n v="274"/>
    <s v="2013_01_SEA@CAR"/>
    <s v=""/>
    <n v="2.5"/>
    <n v="7"/>
    <n v="12"/>
    <x v="1"/>
    <x v="0"/>
    <s v="rs"/>
    <s v="SEA"/>
    <s v="SEA"/>
    <s v=""/>
    <x v="0"/>
    <n v="5"/>
    <s v=""/>
    <m/>
    <m/>
    <s v="SEA"/>
    <m/>
    <n v="1"/>
    <m/>
    <s v=""/>
  </r>
  <r>
    <n v="559"/>
    <n v="274"/>
    <s v="2013_01_SEA@CAR"/>
    <s v=""/>
    <n v="2.5"/>
    <n v="7"/>
    <n v="12"/>
    <x v="1"/>
    <x v="0"/>
    <s v="rs"/>
    <s v="SEA"/>
    <s v="SEA"/>
    <s v=""/>
    <x v="1"/>
    <n v="2.5"/>
    <s v=""/>
    <m/>
    <m/>
    <s v="CAR"/>
    <m/>
    <n v="0"/>
    <m/>
    <s v=""/>
  </r>
  <r>
    <n v="560"/>
    <n v="275"/>
    <s v="2013_01_CIN@CHI"/>
    <s v=""/>
    <n v="-3.5"/>
    <n v="24"/>
    <n v="21"/>
    <x v="1"/>
    <x v="0"/>
    <s v="rs"/>
    <s v="CIN"/>
    <s v="CHI"/>
    <s v=""/>
    <x v="0"/>
    <n v="-4"/>
    <s v=""/>
    <m/>
    <m/>
    <s v="CHI"/>
    <m/>
    <n v="0"/>
    <m/>
    <s v=""/>
  </r>
  <r>
    <n v="561"/>
    <n v="275"/>
    <s v="2013_01_CIN@CHI"/>
    <s v=""/>
    <n v="-3.5"/>
    <n v="24"/>
    <n v="21"/>
    <x v="1"/>
    <x v="0"/>
    <s v="rs"/>
    <s v="CIN"/>
    <s v="CHI"/>
    <s v=""/>
    <x v="1"/>
    <n v="-3"/>
    <s v=""/>
    <m/>
    <m/>
    <s v="CIN"/>
    <m/>
    <n v="1"/>
    <m/>
    <s v=""/>
  </r>
  <r>
    <n v="562"/>
    <n v="276"/>
    <s v="2013_01_MIA@CLE"/>
    <s v=""/>
    <n v="0.5"/>
    <n v="10"/>
    <n v="23"/>
    <x v="1"/>
    <x v="0"/>
    <s v="rs"/>
    <s v="MIA"/>
    <s v="MIA"/>
    <s v=""/>
    <x v="0"/>
    <n v="-1"/>
    <s v=""/>
    <m/>
    <m/>
    <s v="MIA"/>
    <m/>
    <n v="1"/>
    <m/>
    <s v=""/>
  </r>
  <r>
    <n v="563"/>
    <n v="276"/>
    <s v="2013_01_MIA@CLE"/>
    <s v=""/>
    <n v="0.5"/>
    <n v="10"/>
    <n v="23"/>
    <x v="1"/>
    <x v="0"/>
    <s v="rs"/>
    <s v="MIA"/>
    <s v="MIA"/>
    <s v=""/>
    <x v="1"/>
    <n v="2.5"/>
    <s v=""/>
    <m/>
    <m/>
    <s v="CLE"/>
    <m/>
    <n v="0"/>
    <m/>
    <s v=""/>
  </r>
  <r>
    <n v="564"/>
    <n v="277"/>
    <s v="2013_01_MIN@DET"/>
    <s v=""/>
    <n v="-3.5"/>
    <n v="34"/>
    <n v="24"/>
    <x v="1"/>
    <x v="0"/>
    <s v="rs"/>
    <s v="DET"/>
    <s v="DET"/>
    <s v=""/>
    <x v="0"/>
    <n v="-5"/>
    <s v=""/>
    <m/>
    <m/>
    <s v="DET"/>
    <m/>
    <n v="1"/>
    <m/>
    <s v=""/>
  </r>
  <r>
    <n v="565"/>
    <n v="277"/>
    <s v="2013_01_MIN@DET"/>
    <s v=""/>
    <n v="-3.5"/>
    <n v="34"/>
    <n v="24"/>
    <x v="1"/>
    <x v="0"/>
    <s v="rs"/>
    <s v="DET"/>
    <s v="DET"/>
    <s v=""/>
    <x v="1"/>
    <n v="-3"/>
    <s v=""/>
    <m/>
    <m/>
    <s v="DET"/>
    <m/>
    <n v="1"/>
    <m/>
    <s v=""/>
  </r>
  <r>
    <n v="566"/>
    <n v="278"/>
    <s v="2013_01_OAK@IND"/>
    <s v=""/>
    <n v="-6.5"/>
    <n v="21"/>
    <n v="17"/>
    <x v="1"/>
    <x v="0"/>
    <s v="rs"/>
    <s v="OAK"/>
    <s v="IND"/>
    <s v=""/>
    <x v="0"/>
    <n v="-8"/>
    <s v=""/>
    <m/>
    <m/>
    <s v="IND"/>
    <m/>
    <n v="0"/>
    <m/>
    <s v=""/>
  </r>
  <r>
    <n v="567"/>
    <n v="278"/>
    <s v="2013_01_OAK@IND"/>
    <s v=""/>
    <n v="-6.5"/>
    <n v="21"/>
    <n v="17"/>
    <x v="1"/>
    <x v="0"/>
    <s v="rs"/>
    <s v="OAK"/>
    <s v="IND"/>
    <s v=""/>
    <x v="1"/>
    <n v="-6.5"/>
    <s v=""/>
    <m/>
    <m/>
    <s v="IND"/>
    <m/>
    <n v="0"/>
    <m/>
    <s v=""/>
  </r>
  <r>
    <n v="568"/>
    <n v="279"/>
    <s v="2013_01_GBY@SFO"/>
    <s v=""/>
    <n v="-4.5"/>
    <n v="34"/>
    <n v="28"/>
    <x v="1"/>
    <x v="0"/>
    <s v="rs"/>
    <s v="SFO"/>
    <s v="SFO"/>
    <s v=""/>
    <x v="0"/>
    <n v="-3.5"/>
    <s v=""/>
    <m/>
    <m/>
    <s v="SFO"/>
    <m/>
    <n v="1"/>
    <m/>
    <s v=""/>
  </r>
  <r>
    <n v="569"/>
    <n v="279"/>
    <s v="2013_01_GBY@SFO"/>
    <s v=""/>
    <n v="-4.5"/>
    <n v="34"/>
    <n v="28"/>
    <x v="1"/>
    <x v="0"/>
    <s v="rs"/>
    <s v="SFO"/>
    <s v="SFO"/>
    <s v=""/>
    <x v="1"/>
    <n v="-3"/>
    <s v=""/>
    <m/>
    <m/>
    <s v="GBY"/>
    <m/>
    <n v="0"/>
    <m/>
    <s v=""/>
  </r>
  <r>
    <n v="570"/>
    <n v="280"/>
    <s v="2013_01_ARI@STL"/>
    <s v=""/>
    <n v="-5.5"/>
    <n v="27"/>
    <n v="24"/>
    <x v="1"/>
    <x v="0"/>
    <s v="rs"/>
    <s v="ARI"/>
    <s v="STL"/>
    <s v=""/>
    <x v="0"/>
    <n v="-3"/>
    <s v=""/>
    <m/>
    <m/>
    <s v="ARI"/>
    <m/>
    <n v="1"/>
    <m/>
    <s v=""/>
  </r>
  <r>
    <n v="571"/>
    <n v="280"/>
    <s v="2013_01_ARI@STL"/>
    <s v=""/>
    <n v="-5.5"/>
    <n v="27"/>
    <n v="24"/>
    <x v="1"/>
    <x v="0"/>
    <s v="rs"/>
    <s v="ARI"/>
    <s v="STL"/>
    <s v=""/>
    <x v="1"/>
    <n v="-3.5"/>
    <s v=""/>
    <m/>
    <m/>
    <s v="ARI"/>
    <m/>
    <n v="1"/>
    <m/>
    <s v=""/>
  </r>
  <r>
    <n v="572"/>
    <n v="281"/>
    <s v="2013_01_NYG@DAL"/>
    <s v=""/>
    <n v="-2.5"/>
    <n v="36"/>
    <n v="31"/>
    <x v="1"/>
    <x v="0"/>
    <s v="rs"/>
    <s v="DAL"/>
    <s v="DAL"/>
    <s v=""/>
    <x v="0"/>
    <n v="-3"/>
    <s v=""/>
    <m/>
    <m/>
    <s v="DAL"/>
    <m/>
    <n v="1"/>
    <m/>
    <s v=""/>
  </r>
  <r>
    <n v="573"/>
    <n v="281"/>
    <s v="2013_01_NYG@DAL"/>
    <s v=""/>
    <n v="-2.5"/>
    <n v="36"/>
    <n v="31"/>
    <x v="1"/>
    <x v="0"/>
    <s v="rs"/>
    <s v="DAL"/>
    <s v="DAL"/>
    <s v=""/>
    <x v="1"/>
    <n v="-3"/>
    <s v=""/>
    <m/>
    <m/>
    <s v="DAL"/>
    <m/>
    <n v="1"/>
    <m/>
    <s v=""/>
  </r>
  <r>
    <n v="574"/>
    <n v="282"/>
    <s v="2013_01_PHI@WAS"/>
    <s v=""/>
    <n v="-4.5"/>
    <n v="27"/>
    <n v="33"/>
    <x v="1"/>
    <x v="0"/>
    <s v="rs"/>
    <s v="PHI"/>
    <s v="PHI"/>
    <s v=""/>
    <x v="0"/>
    <n v="-5"/>
    <s v=""/>
    <m/>
    <m/>
    <s v="PHI"/>
    <m/>
    <n v="1"/>
    <m/>
    <s v=""/>
  </r>
  <r>
    <n v="575"/>
    <n v="282"/>
    <s v="2013_01_PHI@WAS"/>
    <s v=""/>
    <n v="-4.5"/>
    <n v="27"/>
    <n v="33"/>
    <x v="1"/>
    <x v="0"/>
    <s v="rs"/>
    <s v="PHI"/>
    <s v="PHI"/>
    <s v=""/>
    <x v="1"/>
    <n v="-3.5"/>
    <s v=""/>
    <m/>
    <m/>
    <s v="WAS"/>
    <m/>
    <n v="0"/>
    <m/>
    <s v=""/>
  </r>
  <r>
    <n v="576"/>
    <n v="283"/>
    <s v="2013_01_HOU@SD"/>
    <s v=""/>
    <n v="2.5"/>
    <n v="28"/>
    <n v="31"/>
    <x v="1"/>
    <x v="0"/>
    <s v="rs"/>
    <s v="HOU"/>
    <s v="HOU"/>
    <s v=""/>
    <x v="0"/>
    <n v="3"/>
    <s v=""/>
    <m/>
    <m/>
    <s v="HOU"/>
    <m/>
    <n v="1"/>
    <m/>
    <s v=""/>
  </r>
  <r>
    <n v="577"/>
    <n v="283"/>
    <s v="2013_01_HOU@SD"/>
    <s v=""/>
    <n v="2.5"/>
    <n v="28"/>
    <n v="31"/>
    <x v="1"/>
    <x v="0"/>
    <s v="rs"/>
    <s v="HOU"/>
    <s v="HOU"/>
    <s v=""/>
    <x v="1"/>
    <n v="3"/>
    <s v=""/>
    <m/>
    <m/>
    <s v="HOU"/>
    <m/>
    <n v="1"/>
    <m/>
    <s v=""/>
  </r>
  <r>
    <n v="578"/>
    <n v="284"/>
    <s v="2013_02_NYJ@NWE"/>
    <s v=""/>
    <n v="-12.5"/>
    <n v="13"/>
    <n v="10"/>
    <x v="1"/>
    <x v="1"/>
    <s v="rs"/>
    <s v="NYJ"/>
    <s v="NWE"/>
    <s v=""/>
    <x v="0"/>
    <n v="-11.5"/>
    <s v=""/>
    <m/>
    <m/>
    <s v="NYJ"/>
    <m/>
    <n v="1"/>
    <m/>
    <s v=""/>
  </r>
  <r>
    <n v="579"/>
    <n v="284"/>
    <s v="2013_02_NYJ@NWE"/>
    <s v=""/>
    <n v="-12.5"/>
    <n v="13"/>
    <n v="10"/>
    <x v="1"/>
    <x v="1"/>
    <s v="rs"/>
    <s v="NYJ"/>
    <s v="NWE"/>
    <s v=""/>
    <x v="1"/>
    <n v="-9.5"/>
    <s v=""/>
    <m/>
    <m/>
    <s v="NYJ"/>
    <m/>
    <n v="1"/>
    <m/>
    <s v=""/>
  </r>
  <r>
    <n v="580"/>
    <n v="285"/>
    <s v="2013_02_STL@ATL"/>
    <s v=""/>
    <n v="-7.5"/>
    <n v="31"/>
    <n v="24"/>
    <x v="1"/>
    <x v="1"/>
    <s v="rs"/>
    <s v="STL"/>
    <s v="ATL"/>
    <s v=""/>
    <x v="0"/>
    <n v="-8.5"/>
    <s v=""/>
    <m/>
    <m/>
    <s v="STL"/>
    <m/>
    <n v="1"/>
    <m/>
    <s v=""/>
  </r>
  <r>
    <n v="581"/>
    <n v="285"/>
    <s v="2013_02_STL@ATL"/>
    <s v=""/>
    <n v="-7.5"/>
    <n v="31"/>
    <n v="24"/>
    <x v="1"/>
    <x v="1"/>
    <s v="rs"/>
    <s v="STL"/>
    <s v="ATL"/>
    <s v=""/>
    <x v="1"/>
    <n v="-7"/>
    <s v=""/>
    <m/>
    <m/>
    <s v="STL"/>
    <m/>
    <n v="1"/>
    <m/>
    <s v=""/>
  </r>
  <r>
    <n v="582"/>
    <n v="286"/>
    <s v="2013_02_CAR@BUF"/>
    <s v=""/>
    <n v="2.5"/>
    <n v="24"/>
    <n v="23"/>
    <x v="1"/>
    <x v="1"/>
    <s v="rs"/>
    <s v="BUF"/>
    <s v="BUF"/>
    <s v=""/>
    <x v="0"/>
    <n v="2.5"/>
    <s v=""/>
    <m/>
    <m/>
    <s v="CAR"/>
    <m/>
    <n v="0"/>
    <m/>
    <s v=""/>
  </r>
  <r>
    <n v="583"/>
    <n v="286"/>
    <s v="2013_02_CAR@BUF"/>
    <s v=""/>
    <n v="2.5"/>
    <n v="24"/>
    <n v="23"/>
    <x v="1"/>
    <x v="1"/>
    <s v="rs"/>
    <s v="BUF"/>
    <s v="BUF"/>
    <s v=""/>
    <x v="1"/>
    <n v="-2.5"/>
    <s v=""/>
    <m/>
    <m/>
    <s v="BUF"/>
    <m/>
    <n v="1"/>
    <m/>
    <s v=""/>
  </r>
  <r>
    <n v="584"/>
    <n v="287"/>
    <s v="2013_02_MIN@CHI"/>
    <s v=""/>
    <n v="-6.5"/>
    <n v="31"/>
    <n v="30"/>
    <x v="1"/>
    <x v="1"/>
    <s v="rs"/>
    <s v="MIN"/>
    <s v="CHI"/>
    <s v=""/>
    <x v="0"/>
    <n v="-7"/>
    <s v=""/>
    <m/>
    <m/>
    <s v="MIN"/>
    <m/>
    <n v="1"/>
    <m/>
    <s v=""/>
  </r>
  <r>
    <n v="585"/>
    <n v="287"/>
    <s v="2013_02_MIN@CHI"/>
    <s v=""/>
    <n v="-6.5"/>
    <n v="31"/>
    <n v="30"/>
    <x v="1"/>
    <x v="1"/>
    <s v="rs"/>
    <s v="MIN"/>
    <s v="CHI"/>
    <s v=""/>
    <x v="1"/>
    <n v="-7"/>
    <s v=""/>
    <m/>
    <m/>
    <s v="CHI"/>
    <m/>
    <n v="0"/>
    <m/>
    <s v=""/>
  </r>
  <r>
    <n v="586"/>
    <n v="288"/>
    <s v="2013_02_CLE@BAL"/>
    <s v=""/>
    <n v="-6.5"/>
    <n v="14"/>
    <n v="6"/>
    <x v="1"/>
    <x v="1"/>
    <s v="rs"/>
    <s v="BAL"/>
    <s v="BAL"/>
    <s v=""/>
    <x v="0"/>
    <n v="-6"/>
    <s v=""/>
    <m/>
    <m/>
    <s v="CLE"/>
    <m/>
    <n v="0"/>
    <m/>
    <s v=""/>
  </r>
  <r>
    <n v="587"/>
    <n v="288"/>
    <s v="2013_02_CLE@BAL"/>
    <s v=""/>
    <n v="-6.5"/>
    <n v="14"/>
    <n v="6"/>
    <x v="1"/>
    <x v="1"/>
    <s v="rs"/>
    <s v="BAL"/>
    <s v="BAL"/>
    <s v=""/>
    <x v="1"/>
    <n v="-5.5"/>
    <s v=""/>
    <m/>
    <m/>
    <s v="CLE"/>
    <m/>
    <n v="0"/>
    <m/>
    <s v=""/>
  </r>
  <r>
    <n v="588"/>
    <n v="289"/>
    <s v="2013_02_DAL@KCY"/>
    <s v=""/>
    <n v="-2.5"/>
    <n v="17"/>
    <n v="16"/>
    <x v="1"/>
    <x v="1"/>
    <s v="rs"/>
    <s v="DAL"/>
    <s v="KCY"/>
    <s v=""/>
    <x v="0"/>
    <n v="-1"/>
    <s v=""/>
    <m/>
    <m/>
    <s v="DAL"/>
    <m/>
    <n v="1"/>
    <m/>
    <s v=""/>
  </r>
  <r>
    <n v="589"/>
    <n v="289"/>
    <s v="2013_02_DAL@KCY"/>
    <s v=""/>
    <n v="-2.5"/>
    <n v="17"/>
    <n v="16"/>
    <x v="1"/>
    <x v="1"/>
    <s v="rs"/>
    <s v="DAL"/>
    <s v="KCY"/>
    <s v=""/>
    <x v="1"/>
    <n v="2.5"/>
    <s v=""/>
    <m/>
    <m/>
    <s v="KCY"/>
    <m/>
    <n v="0"/>
    <m/>
    <s v=""/>
  </r>
  <r>
    <n v="590"/>
    <n v="290"/>
    <s v="2013_02_WAS@GBY"/>
    <s v=""/>
    <n v="-7.5"/>
    <n v="38"/>
    <n v="20"/>
    <x v="1"/>
    <x v="1"/>
    <s v="rs"/>
    <s v="GBY"/>
    <s v="GBY"/>
    <s v=""/>
    <x v="0"/>
    <n v="-5.5"/>
    <s v=""/>
    <m/>
    <m/>
    <s v="WAS"/>
    <m/>
    <n v="0"/>
    <m/>
    <s v=""/>
  </r>
  <r>
    <n v="591"/>
    <n v="290"/>
    <s v="2013_02_WAS@GBY"/>
    <s v=""/>
    <n v="-7.5"/>
    <n v="38"/>
    <n v="20"/>
    <x v="1"/>
    <x v="1"/>
    <s v="rs"/>
    <s v="GBY"/>
    <s v="GBY"/>
    <s v=""/>
    <x v="1"/>
    <n v="-6.5"/>
    <s v=""/>
    <m/>
    <m/>
    <s v="GBY"/>
    <m/>
    <n v="1"/>
    <m/>
    <s v=""/>
  </r>
  <r>
    <n v="592"/>
    <n v="291"/>
    <s v="2013_02_TEN@HOU"/>
    <s v=""/>
    <n v="-9.5"/>
    <n v="30"/>
    <n v="24"/>
    <x v="1"/>
    <x v="1"/>
    <s v="rs"/>
    <s v="TEN"/>
    <s v="HOU"/>
    <s v=""/>
    <x v="0"/>
    <n v="-10"/>
    <s v=""/>
    <m/>
    <m/>
    <s v="TEN"/>
    <m/>
    <n v="1"/>
    <m/>
    <s v=""/>
  </r>
  <r>
    <n v="593"/>
    <n v="291"/>
    <s v="2013_02_TEN@HOU"/>
    <s v=""/>
    <n v="-9.5"/>
    <n v="30"/>
    <n v="24"/>
    <x v="1"/>
    <x v="1"/>
    <s v="rs"/>
    <s v="TEN"/>
    <s v="HOU"/>
    <s v=""/>
    <x v="1"/>
    <n v="-9.5"/>
    <s v=""/>
    <m/>
    <m/>
    <s v="TEN"/>
    <m/>
    <n v="1"/>
    <m/>
    <s v=""/>
  </r>
  <r>
    <n v="594"/>
    <n v="292"/>
    <s v="2013_02_MIA@IND"/>
    <s v=""/>
    <n v="-3.5"/>
    <n v="20"/>
    <n v="24"/>
    <x v="1"/>
    <x v="1"/>
    <s v="rs"/>
    <s v="MIA"/>
    <s v="MIA"/>
    <s v=""/>
    <x v="0"/>
    <n v="-3.5"/>
    <s v=""/>
    <m/>
    <m/>
    <s v="MIA"/>
    <m/>
    <n v="1"/>
    <m/>
    <s v=""/>
  </r>
  <r>
    <n v="595"/>
    <n v="292"/>
    <s v="2013_02_MIA@IND"/>
    <s v=""/>
    <n v="-3.5"/>
    <n v="20"/>
    <n v="24"/>
    <x v="1"/>
    <x v="1"/>
    <s v="rs"/>
    <s v="MIA"/>
    <s v="MIA"/>
    <s v=""/>
    <x v="1"/>
    <n v="-3.5"/>
    <s v=""/>
    <m/>
    <m/>
    <s v="MIA"/>
    <m/>
    <n v="1"/>
    <m/>
    <s v=""/>
  </r>
  <r>
    <n v="596"/>
    <n v="293"/>
    <s v="2013_02_SD@PHI"/>
    <s v=""/>
    <n v="-7.5"/>
    <n v="30"/>
    <n v="33"/>
    <x v="1"/>
    <x v="1"/>
    <s v="rs"/>
    <s v="SD"/>
    <s v="SD"/>
    <s v=""/>
    <x v="0"/>
    <n v="-7"/>
    <s v=""/>
    <m/>
    <m/>
    <s v="PHI"/>
    <m/>
    <n v="0"/>
    <m/>
    <s v=""/>
  </r>
  <r>
    <n v="597"/>
    <n v="293"/>
    <s v="2013_02_SD@PHI"/>
    <s v=""/>
    <n v="-7.5"/>
    <n v="30"/>
    <n v="33"/>
    <x v="1"/>
    <x v="1"/>
    <s v="rs"/>
    <s v="SD"/>
    <s v="SD"/>
    <s v=""/>
    <x v="1"/>
    <n v="-7"/>
    <s v=""/>
    <m/>
    <m/>
    <s v="SD"/>
    <m/>
    <n v="1"/>
    <m/>
    <s v=""/>
  </r>
  <r>
    <n v="598"/>
    <n v="294"/>
    <s v="2013_02_DET@ARI"/>
    <s v=""/>
    <n v="0.5"/>
    <n v="25"/>
    <n v="21"/>
    <x v="1"/>
    <x v="1"/>
    <s v="rs"/>
    <s v="ARI"/>
    <s v="ARI"/>
    <s v=""/>
    <x v="0"/>
    <n v="3"/>
    <s v=""/>
    <m/>
    <m/>
    <s v="DET"/>
    <m/>
    <n v="0"/>
    <m/>
    <s v=""/>
  </r>
  <r>
    <n v="599"/>
    <n v="294"/>
    <s v="2013_02_DET@ARI"/>
    <s v=""/>
    <n v="0.5"/>
    <n v="25"/>
    <n v="21"/>
    <x v="1"/>
    <x v="1"/>
    <s v="rs"/>
    <s v="ARI"/>
    <s v="ARI"/>
    <s v=""/>
    <x v="1"/>
    <n v="2.5"/>
    <s v=""/>
    <m/>
    <m/>
    <s v="DET"/>
    <m/>
    <n v="0"/>
    <m/>
    <s v=""/>
  </r>
  <r>
    <n v="600"/>
    <n v="295"/>
    <s v="2013_02_NOR@TBY"/>
    <s v=""/>
    <n v="3.5"/>
    <n v="14"/>
    <n v="16"/>
    <x v="1"/>
    <x v="1"/>
    <s v="rs"/>
    <s v="TBY"/>
    <s v="NOR"/>
    <s v=""/>
    <x v="0"/>
    <n v="3.5"/>
    <s v=""/>
    <m/>
    <m/>
    <s v="NOR"/>
    <m/>
    <n v="0"/>
    <m/>
    <s v=""/>
  </r>
  <r>
    <n v="601"/>
    <n v="295"/>
    <s v="2013_02_NOR@TBY"/>
    <s v=""/>
    <n v="3.5"/>
    <n v="14"/>
    <n v="16"/>
    <x v="1"/>
    <x v="1"/>
    <s v="rs"/>
    <s v="TBY"/>
    <s v="NOR"/>
    <s v=""/>
    <x v="1"/>
    <n v="3"/>
    <s v=""/>
    <m/>
    <m/>
    <s v="NOR"/>
    <m/>
    <n v="0"/>
    <m/>
    <s v=""/>
  </r>
  <r>
    <n v="602"/>
    <n v="296"/>
    <s v="2013_02_DEN@NYG"/>
    <s v=""/>
    <n v="5.5"/>
    <n v="23"/>
    <n v="41"/>
    <x v="1"/>
    <x v="1"/>
    <s v="rs"/>
    <s v="DEN"/>
    <s v="DEN"/>
    <s v=""/>
    <x v="0"/>
    <n v="3.5"/>
    <s v=""/>
    <m/>
    <m/>
    <s v="DEN"/>
    <m/>
    <n v="1"/>
    <m/>
    <s v=""/>
  </r>
  <r>
    <n v="603"/>
    <n v="296"/>
    <s v="2013_02_DEN@NYG"/>
    <s v=""/>
    <n v="5.5"/>
    <n v="23"/>
    <n v="41"/>
    <x v="1"/>
    <x v="1"/>
    <s v="rs"/>
    <s v="DEN"/>
    <s v="DEN"/>
    <s v=""/>
    <x v="1"/>
    <n v="6"/>
    <s v=""/>
    <m/>
    <m/>
    <s v="NYG"/>
    <m/>
    <n v="0"/>
    <m/>
    <s v=""/>
  </r>
  <r>
    <n v="604"/>
    <n v="297"/>
    <s v="2013_02_JAX@OAK"/>
    <s v=""/>
    <n v="-6.5"/>
    <n v="19"/>
    <n v="9"/>
    <x v="1"/>
    <x v="1"/>
    <s v="rs"/>
    <s v="OAK"/>
    <s v="OAK"/>
    <s v=""/>
    <x v="0"/>
    <n v="-4"/>
    <s v=""/>
    <m/>
    <m/>
    <s v="JAX"/>
    <m/>
    <n v="0"/>
    <m/>
    <s v=""/>
  </r>
  <r>
    <n v="605"/>
    <n v="297"/>
    <s v="2013_02_JAX@OAK"/>
    <s v=""/>
    <n v="-6.5"/>
    <n v="19"/>
    <n v="9"/>
    <x v="1"/>
    <x v="1"/>
    <s v="rs"/>
    <s v="OAK"/>
    <s v="OAK"/>
    <s v=""/>
    <x v="1"/>
    <n v="-3.5"/>
    <s v=""/>
    <m/>
    <m/>
    <s v="JAX"/>
    <m/>
    <n v="0"/>
    <m/>
    <s v=""/>
  </r>
  <r>
    <n v="606"/>
    <n v="298"/>
    <s v="2013_02_SFO@SEA"/>
    <s v=""/>
    <n v="-2.5"/>
    <n v="29"/>
    <n v="3"/>
    <x v="1"/>
    <x v="1"/>
    <s v="rs"/>
    <s v="SEA"/>
    <s v="SEA"/>
    <s v=""/>
    <x v="0"/>
    <n v="-3"/>
    <s v=""/>
    <m/>
    <m/>
    <s v="SFO"/>
    <m/>
    <n v="0"/>
    <m/>
    <s v=""/>
  </r>
  <r>
    <n v="607"/>
    <n v="298"/>
    <s v="2013_02_SFO@SEA"/>
    <s v=""/>
    <n v="-2.5"/>
    <n v="29"/>
    <n v="3"/>
    <x v="1"/>
    <x v="1"/>
    <s v="rs"/>
    <s v="SEA"/>
    <s v="SEA"/>
    <s v=""/>
    <x v="1"/>
    <n v="-2.5"/>
    <s v=""/>
    <m/>
    <m/>
    <s v="SFO"/>
    <m/>
    <n v="0"/>
    <m/>
    <s v=""/>
  </r>
  <r>
    <n v="608"/>
    <n v="299"/>
    <s v="2013_02_PIT@CIN"/>
    <s v=""/>
    <n v="-7.5"/>
    <n v="20"/>
    <n v="10"/>
    <x v="1"/>
    <x v="1"/>
    <s v="rs"/>
    <s v="CIN"/>
    <s v="CIN"/>
    <s v=""/>
    <x v="0"/>
    <n v="-7.5"/>
    <s v=""/>
    <m/>
    <m/>
    <s v="PIT"/>
    <m/>
    <n v="0"/>
    <m/>
    <s v=""/>
  </r>
  <r>
    <n v="609"/>
    <n v="299"/>
    <s v="2013_02_PIT@CIN"/>
    <s v=""/>
    <n v="-7.5"/>
    <n v="20"/>
    <n v="10"/>
    <x v="1"/>
    <x v="1"/>
    <s v="rs"/>
    <s v="CIN"/>
    <s v="CIN"/>
    <s v=""/>
    <x v="1"/>
    <n v="-4"/>
    <s v=""/>
    <m/>
    <m/>
    <s v="CIN"/>
    <m/>
    <n v="1"/>
    <m/>
    <s v=""/>
  </r>
  <r>
    <n v="610"/>
    <n v="300"/>
    <s v="2013_03_KCY@PHI"/>
    <s v=""/>
    <n v="-3.5"/>
    <n v="16"/>
    <n v="26"/>
    <x v="1"/>
    <x v="2"/>
    <s v="rs"/>
    <s v="KCY"/>
    <s v="KCY"/>
    <s v=""/>
    <x v="0"/>
    <n v="-3"/>
    <s v=""/>
    <m/>
    <m/>
    <s v="PHI"/>
    <m/>
    <n v="0"/>
    <m/>
    <s v=""/>
  </r>
  <r>
    <n v="611"/>
    <n v="300"/>
    <s v="2013_03_KCY@PHI"/>
    <s v=""/>
    <n v="-3.5"/>
    <n v="16"/>
    <n v="26"/>
    <x v="1"/>
    <x v="2"/>
    <s v="rs"/>
    <s v="KCY"/>
    <s v="KCY"/>
    <s v=""/>
    <x v="1"/>
    <n v="-3.5"/>
    <s v=""/>
    <m/>
    <m/>
    <s v="KCY"/>
    <m/>
    <n v="1"/>
    <m/>
    <s v=""/>
  </r>
  <r>
    <n v="612"/>
    <n v="301"/>
    <s v="2013_03_GBY@CIN"/>
    <s v=""/>
    <n v="2.5"/>
    <n v="34"/>
    <n v="30"/>
    <x v="1"/>
    <x v="2"/>
    <s v="rs"/>
    <s v="CIN"/>
    <s v="CIN"/>
    <s v=""/>
    <x v="0"/>
    <n v="-1.5"/>
    <s v=""/>
    <m/>
    <m/>
    <s v="GBY"/>
    <m/>
    <n v="0"/>
    <m/>
    <s v=""/>
  </r>
  <r>
    <n v="613"/>
    <n v="301"/>
    <s v="2013_03_GBY@CIN"/>
    <s v=""/>
    <n v="2.5"/>
    <n v="34"/>
    <n v="30"/>
    <x v="1"/>
    <x v="2"/>
    <s v="rs"/>
    <s v="CIN"/>
    <s v="CIN"/>
    <s v=""/>
    <x v="1"/>
    <n v="2.5"/>
    <s v=""/>
    <m/>
    <m/>
    <s v="GBY"/>
    <m/>
    <n v="0"/>
    <m/>
    <s v=""/>
  </r>
  <r>
    <n v="614"/>
    <n v="302"/>
    <s v="2013_03_CLE@MIN"/>
    <s v=""/>
    <n v="-5.5"/>
    <n v="27"/>
    <n v="31"/>
    <x v="1"/>
    <x v="2"/>
    <s v="rs"/>
    <s v="CLE"/>
    <s v="CLE"/>
    <s v=""/>
    <x v="0"/>
    <n v="-6"/>
    <s v=""/>
    <m/>
    <m/>
    <s v="CLE"/>
    <m/>
    <n v="1"/>
    <m/>
    <s v=""/>
  </r>
  <r>
    <n v="615"/>
    <n v="302"/>
    <s v="2013_03_CLE@MIN"/>
    <s v=""/>
    <n v="-5.5"/>
    <n v="27"/>
    <n v="31"/>
    <x v="1"/>
    <x v="2"/>
    <s v="rs"/>
    <s v="CLE"/>
    <s v="CLE"/>
    <s v=""/>
    <x v="1"/>
    <n v="-7"/>
    <s v=""/>
    <m/>
    <m/>
    <s v="CLE"/>
    <m/>
    <n v="1"/>
    <m/>
    <s v=""/>
  </r>
  <r>
    <n v="616"/>
    <n v="303"/>
    <s v="2013_03_STL@DAL"/>
    <s v=""/>
    <n v="-3.5"/>
    <n v="31"/>
    <n v="7"/>
    <x v="1"/>
    <x v="2"/>
    <s v="rs"/>
    <s v="DAL"/>
    <s v="DAL"/>
    <s v=""/>
    <x v="0"/>
    <n v="-6"/>
    <s v=""/>
    <m/>
    <m/>
    <s v="DAL"/>
    <m/>
    <n v="1"/>
    <m/>
    <s v=""/>
  </r>
  <r>
    <n v="617"/>
    <n v="303"/>
    <s v="2013_03_STL@DAL"/>
    <s v=""/>
    <n v="-3.5"/>
    <n v="31"/>
    <n v="7"/>
    <x v="1"/>
    <x v="2"/>
    <s v="rs"/>
    <s v="DAL"/>
    <s v="DAL"/>
    <s v=""/>
    <x v="1"/>
    <n v="-6"/>
    <s v=""/>
    <m/>
    <m/>
    <s v="STL"/>
    <m/>
    <n v="0"/>
    <m/>
    <s v=""/>
  </r>
  <r>
    <n v="618"/>
    <n v="304"/>
    <s v="2013_03_DET@WAS"/>
    <s v=""/>
    <n v="-1.5"/>
    <n v="20"/>
    <n v="27"/>
    <x v="1"/>
    <x v="2"/>
    <s v="rs"/>
    <s v="DET"/>
    <s v="DET"/>
    <s v=""/>
    <x v="0"/>
    <n v="-2.5"/>
    <s v=""/>
    <m/>
    <m/>
    <s v="WAS"/>
    <m/>
    <n v="0"/>
    <m/>
    <s v=""/>
  </r>
  <r>
    <n v="619"/>
    <n v="304"/>
    <s v="2013_03_DET@WAS"/>
    <s v=""/>
    <n v="-1.5"/>
    <n v="20"/>
    <n v="27"/>
    <x v="1"/>
    <x v="2"/>
    <s v="rs"/>
    <s v="DET"/>
    <s v="DET"/>
    <s v=""/>
    <x v="1"/>
    <n v="-2.5"/>
    <s v=""/>
    <m/>
    <m/>
    <s v="WAS"/>
    <m/>
    <n v="0"/>
    <m/>
    <s v=""/>
  </r>
  <r>
    <n v="620"/>
    <n v="305"/>
    <s v="2013_03_SD@TEN"/>
    <s v=""/>
    <n v="-3.5"/>
    <n v="20"/>
    <n v="17"/>
    <x v="1"/>
    <x v="2"/>
    <s v="rs"/>
    <s v="SD"/>
    <s v="TEN"/>
    <s v=""/>
    <x v="0"/>
    <n v="-3"/>
    <s v=""/>
    <m/>
    <m/>
    <s v="TEN"/>
    <m/>
    <n v="0"/>
    <m/>
    <s v=""/>
  </r>
  <r>
    <n v="621"/>
    <n v="305"/>
    <s v="2013_03_SD@TEN"/>
    <s v=""/>
    <n v="-3.5"/>
    <n v="20"/>
    <n v="17"/>
    <x v="1"/>
    <x v="2"/>
    <s v="rs"/>
    <s v="SD"/>
    <s v="TEN"/>
    <s v=""/>
    <x v="1"/>
    <n v="-3"/>
    <s v=""/>
    <m/>
    <m/>
    <s v="TEN"/>
    <m/>
    <n v="0"/>
    <m/>
    <s v=""/>
  </r>
  <r>
    <n v="622"/>
    <n v="306"/>
    <s v="2013_03_TBY@NWE"/>
    <s v=""/>
    <n v="-7.5"/>
    <n v="23"/>
    <n v="3"/>
    <x v="1"/>
    <x v="2"/>
    <s v="rs"/>
    <s v="NWE"/>
    <s v="NWE"/>
    <s v=""/>
    <x v="0"/>
    <n v="-8.5"/>
    <s v=""/>
    <m/>
    <m/>
    <s v="TBY"/>
    <m/>
    <n v="0"/>
    <m/>
    <s v=""/>
  </r>
  <r>
    <n v="623"/>
    <n v="306"/>
    <s v="2013_03_TBY@NWE"/>
    <s v=""/>
    <n v="-7.5"/>
    <n v="23"/>
    <n v="3"/>
    <x v="1"/>
    <x v="2"/>
    <s v="rs"/>
    <s v="NWE"/>
    <s v="NWE"/>
    <s v=""/>
    <x v="1"/>
    <n v="-7.5"/>
    <s v=""/>
    <m/>
    <m/>
    <s v="TBY"/>
    <m/>
    <n v="0"/>
    <m/>
    <s v=""/>
  </r>
  <r>
    <n v="624"/>
    <n v="307"/>
    <s v="2013_03_ARI@NOR"/>
    <s v=""/>
    <n v="-7.5"/>
    <n v="31"/>
    <n v="7"/>
    <x v="1"/>
    <x v="2"/>
    <s v="rs"/>
    <s v="NOR"/>
    <s v="NOR"/>
    <s v=""/>
    <x v="0"/>
    <n v="-7"/>
    <s v=""/>
    <m/>
    <m/>
    <s v="ARI"/>
    <m/>
    <n v="0"/>
    <m/>
    <s v=""/>
  </r>
  <r>
    <n v="625"/>
    <n v="307"/>
    <s v="2013_03_ARI@NOR"/>
    <s v=""/>
    <n v="-7.5"/>
    <n v="31"/>
    <n v="7"/>
    <x v="1"/>
    <x v="2"/>
    <s v="rs"/>
    <s v="NOR"/>
    <s v="NOR"/>
    <s v=""/>
    <x v="1"/>
    <n v="-7.5"/>
    <s v=""/>
    <m/>
    <m/>
    <s v="ARI"/>
    <m/>
    <n v="0"/>
    <m/>
    <s v=""/>
  </r>
  <r>
    <n v="626"/>
    <n v="308"/>
    <s v="2013_03_NYG@CAR"/>
    <s v=""/>
    <n v="-1.5"/>
    <n v="38"/>
    <n v="0"/>
    <x v="1"/>
    <x v="2"/>
    <s v="rs"/>
    <s v="CAR"/>
    <s v="CAR"/>
    <s v=""/>
    <x v="0"/>
    <n v="-1.5"/>
    <s v=""/>
    <m/>
    <m/>
    <s v="NYG"/>
    <m/>
    <n v="0"/>
    <m/>
    <s v=""/>
  </r>
  <r>
    <n v="627"/>
    <n v="308"/>
    <s v="2013_03_NYG@CAR"/>
    <s v=""/>
    <n v="-1.5"/>
    <n v="38"/>
    <n v="0"/>
    <x v="1"/>
    <x v="2"/>
    <s v="rs"/>
    <s v="CAR"/>
    <s v="CAR"/>
    <s v=""/>
    <x v="1"/>
    <n v="-3"/>
    <s v=""/>
    <m/>
    <m/>
    <s v="NYG"/>
    <m/>
    <n v="0"/>
    <m/>
    <s v=""/>
  </r>
  <r>
    <n v="628"/>
    <n v="309"/>
    <s v="2013_03_HOU@BAL"/>
    <s v=""/>
    <n v="2.5"/>
    <n v="30"/>
    <n v="9"/>
    <x v="1"/>
    <x v="2"/>
    <s v="rs"/>
    <s v="BAL"/>
    <s v="BAL"/>
    <s v=""/>
    <x v="0"/>
    <n v="1"/>
    <s v=""/>
    <m/>
    <m/>
    <s v="BAL"/>
    <m/>
    <n v="1"/>
    <m/>
    <s v=""/>
  </r>
  <r>
    <n v="629"/>
    <n v="309"/>
    <s v="2013_03_HOU@BAL"/>
    <s v=""/>
    <n v="2.5"/>
    <n v="30"/>
    <n v="9"/>
    <x v="1"/>
    <x v="2"/>
    <s v="rs"/>
    <s v="BAL"/>
    <s v="BAL"/>
    <s v=""/>
    <x v="1"/>
    <n v="-0.5"/>
    <s v=""/>
    <m/>
    <m/>
    <s v="HOU"/>
    <m/>
    <n v="0"/>
    <m/>
    <s v=""/>
  </r>
  <r>
    <n v="630"/>
    <n v="310"/>
    <s v="2013_03_ATL@MIA"/>
    <s v=""/>
    <n v="-1.5"/>
    <n v="27"/>
    <n v="23"/>
    <x v="1"/>
    <x v="2"/>
    <s v="rs"/>
    <s v="MIA"/>
    <s v="MIA"/>
    <s v=""/>
    <x v="0"/>
    <n v="0"/>
    <s v=""/>
    <m/>
    <m/>
    <s v="MIA"/>
    <m/>
    <n v="1"/>
    <m/>
    <s v=""/>
  </r>
  <r>
    <n v="631"/>
    <n v="310"/>
    <s v="2013_03_ATL@MIA"/>
    <s v=""/>
    <n v="-1.5"/>
    <n v="27"/>
    <n v="23"/>
    <x v="1"/>
    <x v="2"/>
    <s v="rs"/>
    <s v="MIA"/>
    <s v="MIA"/>
    <s v=""/>
    <x v="1"/>
    <n v="2.5"/>
    <s v=""/>
    <m/>
    <m/>
    <s v="MIA"/>
    <m/>
    <n v="1"/>
    <m/>
    <s v=""/>
  </r>
  <r>
    <n v="632"/>
    <n v="311"/>
    <s v="2013_03_BUF@NYJ"/>
    <s v=""/>
    <n v="-2.5"/>
    <n v="27"/>
    <n v="20"/>
    <x v="1"/>
    <x v="2"/>
    <s v="rs"/>
    <s v="NYJ"/>
    <s v="NYJ"/>
    <s v=""/>
    <x v="0"/>
    <n v="-1"/>
    <s v=""/>
    <m/>
    <m/>
    <s v="BUF"/>
    <m/>
    <n v="0"/>
    <m/>
    <s v=""/>
  </r>
  <r>
    <n v="633"/>
    <n v="311"/>
    <s v="2013_03_BUF@NYJ"/>
    <s v=""/>
    <n v="-2.5"/>
    <n v="27"/>
    <n v="20"/>
    <x v="1"/>
    <x v="2"/>
    <s v="rs"/>
    <s v="NYJ"/>
    <s v="NYJ"/>
    <s v=""/>
    <x v="1"/>
    <n v="-3"/>
    <s v=""/>
    <m/>
    <m/>
    <s v="NYJ"/>
    <m/>
    <n v="1"/>
    <m/>
    <s v=""/>
  </r>
  <r>
    <n v="634"/>
    <n v="312"/>
    <s v="2013_03_IND@SFO"/>
    <s v=""/>
    <n v="-10.5"/>
    <n v="7"/>
    <n v="27"/>
    <x v="1"/>
    <x v="2"/>
    <s v="rs"/>
    <s v="IND"/>
    <s v="IND"/>
    <s v=""/>
    <x v="0"/>
    <n v="-9"/>
    <s v=""/>
    <m/>
    <m/>
    <s v="IND"/>
    <m/>
    <n v="1"/>
    <m/>
    <s v=""/>
  </r>
  <r>
    <n v="635"/>
    <n v="312"/>
    <s v="2013_03_IND@SFO"/>
    <s v=""/>
    <n v="-10.5"/>
    <n v="7"/>
    <n v="27"/>
    <x v="1"/>
    <x v="2"/>
    <s v="rs"/>
    <s v="IND"/>
    <s v="IND"/>
    <s v=""/>
    <x v="1"/>
    <n v="-8"/>
    <s v=""/>
    <m/>
    <m/>
    <s v="SFO"/>
    <m/>
    <n v="0"/>
    <m/>
    <s v=""/>
  </r>
  <r>
    <n v="636"/>
    <n v="313"/>
    <s v="2013_03_JAX@SEA"/>
    <s v=""/>
    <n v="-19.5"/>
    <n v="45"/>
    <n v="17"/>
    <x v="1"/>
    <x v="2"/>
    <s v="rs"/>
    <s v="SEA"/>
    <s v="SEA"/>
    <s v=""/>
    <x v="0"/>
    <n v="-18"/>
    <s v=""/>
    <m/>
    <m/>
    <s v="SEA"/>
    <m/>
    <n v="1"/>
    <m/>
    <s v=""/>
  </r>
  <r>
    <n v="637"/>
    <n v="313"/>
    <s v="2013_03_JAX@SEA"/>
    <s v=""/>
    <n v="-19.5"/>
    <n v="45"/>
    <n v="17"/>
    <x v="1"/>
    <x v="2"/>
    <s v="rs"/>
    <s v="SEA"/>
    <s v="SEA"/>
    <s v=""/>
    <x v="1"/>
    <n v="-21"/>
    <s v=""/>
    <m/>
    <m/>
    <s v="SEA"/>
    <m/>
    <n v="1"/>
    <m/>
    <s v=""/>
  </r>
  <r>
    <n v="638"/>
    <n v="314"/>
    <s v="2013_03_CHI@PIT"/>
    <s v=""/>
    <n v="2.5"/>
    <n v="23"/>
    <n v="40"/>
    <x v="1"/>
    <x v="2"/>
    <s v="rs"/>
    <s v="CHI"/>
    <s v="CHI"/>
    <s v=""/>
    <x v="0"/>
    <n v="2.5"/>
    <s v=""/>
    <m/>
    <m/>
    <s v="CHI"/>
    <m/>
    <n v="1"/>
    <m/>
    <s v=""/>
  </r>
  <r>
    <n v="639"/>
    <n v="314"/>
    <s v="2013_03_CHI@PIT"/>
    <s v=""/>
    <n v="2.5"/>
    <n v="23"/>
    <n v="40"/>
    <x v="1"/>
    <x v="2"/>
    <s v="rs"/>
    <s v="CHI"/>
    <s v="CHI"/>
    <s v=""/>
    <x v="1"/>
    <n v="3"/>
    <s v=""/>
    <m/>
    <m/>
    <s v="PIT"/>
    <m/>
    <n v="0"/>
    <m/>
    <s v=""/>
  </r>
  <r>
    <n v="640"/>
    <n v="315"/>
    <s v="2013_03_OAK@DEN"/>
    <s v=""/>
    <n v="-14.5"/>
    <n v="37"/>
    <n v="21"/>
    <x v="1"/>
    <x v="2"/>
    <s v="rs"/>
    <s v="DEN"/>
    <s v="DEN"/>
    <s v=""/>
    <x v="0"/>
    <n v="-17"/>
    <s v=""/>
    <m/>
    <m/>
    <s v="DEN"/>
    <m/>
    <n v="1"/>
    <m/>
    <s v=""/>
  </r>
  <r>
    <n v="641"/>
    <n v="315"/>
    <s v="2013_03_OAK@DEN"/>
    <s v=""/>
    <n v="-14.5"/>
    <n v="37"/>
    <n v="21"/>
    <x v="1"/>
    <x v="2"/>
    <s v="rs"/>
    <s v="DEN"/>
    <s v="DEN"/>
    <s v=""/>
    <x v="1"/>
    <n v="-21"/>
    <s v=""/>
    <m/>
    <m/>
    <s v="DEN"/>
    <m/>
    <n v="1"/>
    <m/>
    <s v=""/>
  </r>
  <r>
    <n v="642"/>
    <n v="316"/>
    <s v="2013_04_SFO@STL"/>
    <s v=""/>
    <n v="3.5"/>
    <n v="11"/>
    <n v="35"/>
    <x v="1"/>
    <x v="3"/>
    <s v="rs"/>
    <s v="SFO"/>
    <s v="SFO"/>
    <s v=""/>
    <x v="0"/>
    <n v="3.5"/>
    <s v=""/>
    <m/>
    <m/>
    <s v="SFO"/>
    <m/>
    <n v="1"/>
    <m/>
    <s v=""/>
  </r>
  <r>
    <n v="643"/>
    <n v="316"/>
    <s v="2013_04_SFO@STL"/>
    <s v=""/>
    <n v="3.5"/>
    <n v="11"/>
    <n v="35"/>
    <x v="1"/>
    <x v="3"/>
    <s v="rs"/>
    <s v="SFO"/>
    <s v="SFO"/>
    <s v=""/>
    <x v="1"/>
    <n v="3.5"/>
    <s v=""/>
    <m/>
    <m/>
    <s v="STL"/>
    <m/>
    <n v="0"/>
    <m/>
    <s v=""/>
  </r>
  <r>
    <n v="644"/>
    <n v="317"/>
    <s v="2013_04_BAL@BUF"/>
    <s v=""/>
    <n v="3.5"/>
    <n v="23"/>
    <n v="20"/>
    <x v="1"/>
    <x v="3"/>
    <s v="rs"/>
    <s v="BUF"/>
    <s v="BUF"/>
    <s v=""/>
    <x v="0"/>
    <n v="1"/>
    <s v=""/>
    <m/>
    <m/>
    <s v="BUF"/>
    <m/>
    <n v="1"/>
    <m/>
    <s v=""/>
  </r>
  <r>
    <n v="645"/>
    <n v="317"/>
    <s v="2013_04_BAL@BUF"/>
    <s v=""/>
    <n v="3.5"/>
    <n v="23"/>
    <n v="20"/>
    <x v="1"/>
    <x v="3"/>
    <s v="rs"/>
    <s v="BUF"/>
    <s v="BUF"/>
    <s v=""/>
    <x v="1"/>
    <n v="2.5"/>
    <s v=""/>
    <m/>
    <m/>
    <s v="BUF"/>
    <m/>
    <n v="1"/>
    <m/>
    <s v=""/>
  </r>
  <r>
    <n v="646"/>
    <n v="318"/>
    <s v="2013_04_CHI@DET"/>
    <s v=""/>
    <n v="-2.5"/>
    <n v="40"/>
    <n v="32"/>
    <x v="1"/>
    <x v="3"/>
    <s v="rs"/>
    <s v="DET"/>
    <s v="DET"/>
    <s v=""/>
    <x v="0"/>
    <n v="-2"/>
    <s v=""/>
    <m/>
    <m/>
    <s v="DET"/>
    <m/>
    <n v="1"/>
    <m/>
    <s v=""/>
  </r>
  <r>
    <n v="647"/>
    <n v="318"/>
    <s v="2013_04_CHI@DET"/>
    <s v=""/>
    <n v="-2.5"/>
    <n v="40"/>
    <n v="32"/>
    <x v="1"/>
    <x v="3"/>
    <s v="rs"/>
    <s v="DET"/>
    <s v="DET"/>
    <s v=""/>
    <x v="1"/>
    <n v="2.5"/>
    <s v=""/>
    <m/>
    <m/>
    <s v="DET"/>
    <m/>
    <n v="1"/>
    <m/>
    <s v=""/>
  </r>
  <r>
    <n v="648"/>
    <n v="319"/>
    <s v="2013_04_CIN@CLE"/>
    <s v=""/>
    <n v="4.5"/>
    <n v="17"/>
    <n v="6"/>
    <x v="1"/>
    <x v="3"/>
    <s v="rs"/>
    <s v="CLE"/>
    <s v="CLE"/>
    <s v=""/>
    <x v="0"/>
    <n v="5"/>
    <s v=""/>
    <m/>
    <m/>
    <s v="CIN"/>
    <m/>
    <n v="0"/>
    <m/>
    <s v=""/>
  </r>
  <r>
    <n v="649"/>
    <n v="319"/>
    <s v="2013_04_CIN@CLE"/>
    <s v=""/>
    <n v="4.5"/>
    <n v="17"/>
    <n v="6"/>
    <x v="1"/>
    <x v="3"/>
    <s v="rs"/>
    <s v="CLE"/>
    <s v="CLE"/>
    <s v=""/>
    <x v="1"/>
    <n v="6.5"/>
    <s v=""/>
    <m/>
    <m/>
    <s v="CIN"/>
    <m/>
    <n v="0"/>
    <m/>
    <s v=""/>
  </r>
  <r>
    <n v="650"/>
    <n v="320"/>
    <s v="2013_04_IND@JAX"/>
    <s v=""/>
    <n v="8.5"/>
    <n v="3"/>
    <n v="37"/>
    <x v="1"/>
    <x v="3"/>
    <s v="rs"/>
    <s v="IND"/>
    <s v="IND"/>
    <s v=""/>
    <x v="0"/>
    <n v="7.5"/>
    <s v=""/>
    <m/>
    <m/>
    <s v="IND"/>
    <m/>
    <n v="1"/>
    <m/>
    <s v=""/>
  </r>
  <r>
    <n v="651"/>
    <n v="320"/>
    <s v="2013_04_IND@JAX"/>
    <s v=""/>
    <n v="8.5"/>
    <n v="3"/>
    <n v="37"/>
    <x v="1"/>
    <x v="3"/>
    <s v="rs"/>
    <s v="IND"/>
    <s v="IND"/>
    <s v=""/>
    <x v="1"/>
    <n v="3.5"/>
    <s v=""/>
    <m/>
    <m/>
    <s v="JAX"/>
    <m/>
    <n v="0"/>
    <m/>
    <s v=""/>
  </r>
  <r>
    <n v="652"/>
    <n v="321"/>
    <s v="2013_04_NYG@KCY"/>
    <s v=""/>
    <n v="-4.5"/>
    <n v="31"/>
    <n v="7"/>
    <x v="1"/>
    <x v="3"/>
    <s v="rs"/>
    <s v="KCY"/>
    <s v="KCY"/>
    <s v=""/>
    <x v="0"/>
    <n v="-7"/>
    <s v=""/>
    <m/>
    <m/>
    <s v="KCY"/>
    <m/>
    <n v="1"/>
    <m/>
    <s v=""/>
  </r>
  <r>
    <n v="653"/>
    <n v="321"/>
    <s v="2013_04_NYG@KCY"/>
    <s v=""/>
    <n v="-4.5"/>
    <n v="31"/>
    <n v="7"/>
    <x v="1"/>
    <x v="3"/>
    <s v="rs"/>
    <s v="KCY"/>
    <s v="KCY"/>
    <s v=""/>
    <x v="1"/>
    <n v="-7"/>
    <s v=""/>
    <m/>
    <m/>
    <s v="NYG"/>
    <m/>
    <n v="0"/>
    <m/>
    <s v=""/>
  </r>
  <r>
    <n v="654"/>
    <n v="322"/>
    <s v="2013_04_PIT@MIN"/>
    <s v=""/>
    <n v="0.5"/>
    <n v="34"/>
    <n v="27"/>
    <x v="1"/>
    <x v="3"/>
    <s v="rs"/>
    <s v="MIN"/>
    <s v="MIN"/>
    <s v=""/>
    <x v="0"/>
    <n v="-2.5"/>
    <s v=""/>
    <m/>
    <m/>
    <s v="PIT"/>
    <m/>
    <n v="0"/>
    <m/>
    <s v=""/>
  </r>
  <r>
    <n v="655"/>
    <n v="322"/>
    <s v="2013_04_PIT@MIN"/>
    <s v=""/>
    <n v="0.5"/>
    <n v="34"/>
    <n v="27"/>
    <x v="1"/>
    <x v="3"/>
    <s v="rs"/>
    <s v="MIN"/>
    <s v="MIN"/>
    <s v=""/>
    <x v="1"/>
    <n v="-3.5"/>
    <s v=""/>
    <m/>
    <m/>
    <s v="MIN"/>
    <m/>
    <n v="1"/>
    <m/>
    <s v=""/>
  </r>
  <r>
    <n v="656"/>
    <n v="323"/>
    <s v="2013_04_ARI@TBY"/>
    <s v=""/>
    <n v="-2.5"/>
    <n v="10"/>
    <n v="13"/>
    <x v="1"/>
    <x v="3"/>
    <s v="rs"/>
    <s v="ARI"/>
    <s v="ARI"/>
    <s v=""/>
    <x v="0"/>
    <n v="1"/>
    <s v=""/>
    <m/>
    <m/>
    <s v="ARI"/>
    <m/>
    <n v="1"/>
    <m/>
    <s v=""/>
  </r>
  <r>
    <n v="657"/>
    <n v="323"/>
    <s v="2013_04_ARI@TBY"/>
    <s v=""/>
    <n v="-2.5"/>
    <n v="10"/>
    <n v="13"/>
    <x v="1"/>
    <x v="3"/>
    <s v="rs"/>
    <s v="ARI"/>
    <s v="ARI"/>
    <s v=""/>
    <x v="1"/>
    <n v="-2.5"/>
    <s v=""/>
    <m/>
    <m/>
    <s v="ARI"/>
    <m/>
    <n v="1"/>
    <m/>
    <s v=""/>
  </r>
  <r>
    <n v="658"/>
    <n v="324"/>
    <s v="2013_04_SEA@HOU"/>
    <s v=""/>
    <n v="2.5"/>
    <n v="20"/>
    <n v="23"/>
    <x v="1"/>
    <x v="3"/>
    <s v="rs"/>
    <s v="SEA"/>
    <s v="SEA"/>
    <s v=""/>
    <x v="0"/>
    <n v="1.5"/>
    <s v=""/>
    <m/>
    <m/>
    <s v="SEA"/>
    <m/>
    <n v="1"/>
    <m/>
    <s v=""/>
  </r>
  <r>
    <n v="659"/>
    <n v="324"/>
    <s v="2013_04_SEA@HOU"/>
    <s v=""/>
    <n v="2.5"/>
    <n v="20"/>
    <n v="23"/>
    <x v="1"/>
    <x v="3"/>
    <s v="rs"/>
    <s v="SEA"/>
    <s v="SEA"/>
    <s v=""/>
    <x v="1"/>
    <n v="4"/>
    <s v=""/>
    <m/>
    <m/>
    <s v="SEA"/>
    <m/>
    <n v="1"/>
    <m/>
    <s v=""/>
  </r>
  <r>
    <n v="660"/>
    <n v="325"/>
    <s v="2013_04_NYJ@TEN"/>
    <s v=""/>
    <n v="-3.5"/>
    <n v="38"/>
    <n v="13"/>
    <x v="1"/>
    <x v="3"/>
    <s v="rs"/>
    <s v="TEN"/>
    <s v="TEN"/>
    <s v=""/>
    <x v="0"/>
    <n v="-7"/>
    <s v=""/>
    <m/>
    <m/>
    <s v="TEN"/>
    <m/>
    <n v="1"/>
    <m/>
    <s v=""/>
  </r>
  <r>
    <n v="661"/>
    <n v="325"/>
    <s v="2013_04_NYJ@TEN"/>
    <s v=""/>
    <n v="-3.5"/>
    <n v="38"/>
    <n v="13"/>
    <x v="1"/>
    <x v="3"/>
    <s v="rs"/>
    <s v="TEN"/>
    <s v="TEN"/>
    <s v=""/>
    <x v="1"/>
    <n v="-7"/>
    <s v=""/>
    <m/>
    <m/>
    <s v="TEN"/>
    <m/>
    <n v="1"/>
    <m/>
    <s v=""/>
  </r>
  <r>
    <n v="662"/>
    <n v="326"/>
    <s v="2013_04_DAL@SD"/>
    <s v=""/>
    <n v="1.5"/>
    <n v="30"/>
    <n v="21"/>
    <x v="1"/>
    <x v="3"/>
    <s v="rs"/>
    <s v="SD"/>
    <s v="SD"/>
    <s v=""/>
    <x v="0"/>
    <n v="2.5"/>
    <s v=""/>
    <m/>
    <m/>
    <s v="DAL"/>
    <m/>
    <n v="0"/>
    <m/>
    <s v=""/>
  </r>
  <r>
    <n v="663"/>
    <n v="326"/>
    <s v="2013_04_DAL@SD"/>
    <s v=""/>
    <n v="1.5"/>
    <n v="30"/>
    <n v="21"/>
    <x v="1"/>
    <x v="3"/>
    <s v="rs"/>
    <s v="SD"/>
    <s v="SD"/>
    <s v=""/>
    <x v="1"/>
    <n v="-2.5"/>
    <s v=""/>
    <m/>
    <m/>
    <s v="SD"/>
    <m/>
    <n v="1"/>
    <m/>
    <s v=""/>
  </r>
  <r>
    <n v="664"/>
    <n v="327"/>
    <s v="2013_04_PHI@DEN"/>
    <s v=""/>
    <n v="-11.5"/>
    <n v="52"/>
    <n v="20"/>
    <x v="1"/>
    <x v="3"/>
    <s v="rs"/>
    <s v="DEN"/>
    <s v="DEN"/>
    <s v=""/>
    <x v="0"/>
    <n v="-8.5"/>
    <s v=""/>
    <m/>
    <m/>
    <s v="DEN"/>
    <m/>
    <n v="1"/>
    <m/>
    <s v=""/>
  </r>
  <r>
    <n v="665"/>
    <n v="327"/>
    <s v="2013_04_PHI@DEN"/>
    <s v=""/>
    <n v="-11.5"/>
    <n v="52"/>
    <n v="20"/>
    <x v="1"/>
    <x v="3"/>
    <s v="rs"/>
    <s v="DEN"/>
    <s v="DEN"/>
    <s v=""/>
    <x v="1"/>
    <n v="-9.5"/>
    <s v=""/>
    <m/>
    <m/>
    <s v="DEN"/>
    <m/>
    <n v="1"/>
    <m/>
    <s v=""/>
  </r>
  <r>
    <n v="666"/>
    <n v="328"/>
    <s v="2013_04_WAS@OAK"/>
    <s v=""/>
    <n v="2.5"/>
    <n v="14"/>
    <n v="24"/>
    <x v="1"/>
    <x v="3"/>
    <s v="rs"/>
    <s v="WAS"/>
    <s v="WAS"/>
    <s v=""/>
    <x v="0"/>
    <n v="3"/>
    <s v=""/>
    <m/>
    <m/>
    <s v="WAS"/>
    <m/>
    <n v="1"/>
    <m/>
    <s v=""/>
  </r>
  <r>
    <n v="667"/>
    <n v="328"/>
    <s v="2013_04_WAS@OAK"/>
    <s v=""/>
    <n v="2.5"/>
    <n v="14"/>
    <n v="24"/>
    <x v="1"/>
    <x v="3"/>
    <s v="rs"/>
    <s v="WAS"/>
    <s v="WAS"/>
    <s v=""/>
    <x v="1"/>
    <n v="2.5"/>
    <s v=""/>
    <m/>
    <m/>
    <s v="OAK"/>
    <m/>
    <n v="0"/>
    <m/>
    <s v=""/>
  </r>
  <r>
    <n v="668"/>
    <n v="329"/>
    <s v="2013_04_NWE@ATL"/>
    <s v=""/>
    <n v="-1.5"/>
    <n v="23"/>
    <n v="30"/>
    <x v="1"/>
    <x v="3"/>
    <s v="rs"/>
    <s v="NWE"/>
    <s v="NWE"/>
    <s v=""/>
    <x v="0"/>
    <n v="-3.5"/>
    <s v=""/>
    <m/>
    <m/>
    <s v="ATL"/>
    <m/>
    <n v="0"/>
    <m/>
    <s v=""/>
  </r>
  <r>
    <n v="669"/>
    <n v="329"/>
    <s v="2013_04_NWE@ATL"/>
    <s v=""/>
    <n v="-1.5"/>
    <n v="23"/>
    <n v="30"/>
    <x v="1"/>
    <x v="3"/>
    <s v="rs"/>
    <s v="NWE"/>
    <s v="NWE"/>
    <s v=""/>
    <x v="1"/>
    <n v="1.5"/>
    <s v=""/>
    <m/>
    <m/>
    <s v="ATL"/>
    <m/>
    <n v="0"/>
    <m/>
    <s v=""/>
  </r>
  <r>
    <n v="670"/>
    <n v="330"/>
    <s v="2013_04_MIA@NOR"/>
    <s v=""/>
    <n v="-6.5"/>
    <n v="38"/>
    <n v="17"/>
    <x v="1"/>
    <x v="3"/>
    <s v="rs"/>
    <s v="NOR"/>
    <s v="NOR"/>
    <s v=""/>
    <x v="0"/>
    <n v="-4"/>
    <s v=""/>
    <m/>
    <m/>
    <s v="MIA"/>
    <m/>
    <n v="0"/>
    <m/>
    <s v=""/>
  </r>
  <r>
    <n v="671"/>
    <n v="330"/>
    <s v="2013_04_MIA@NOR"/>
    <s v=""/>
    <n v="-6.5"/>
    <n v="38"/>
    <n v="17"/>
    <x v="1"/>
    <x v="3"/>
    <s v="rs"/>
    <s v="NOR"/>
    <s v="NOR"/>
    <s v=""/>
    <x v="1"/>
    <n v="-4"/>
    <s v=""/>
    <m/>
    <m/>
    <s v="MIA"/>
    <m/>
    <n v="0"/>
    <m/>
    <s v=""/>
  </r>
  <r>
    <n v="672"/>
    <n v="331"/>
    <s v="2013_05_BUF@CLE"/>
    <s v=""/>
    <n v="-4.5"/>
    <n v="37"/>
    <n v="24"/>
    <x v="1"/>
    <x v="4"/>
    <s v="rs"/>
    <s v="CLE"/>
    <s v="CLE"/>
    <s v=""/>
    <x v="0"/>
    <n v="-4"/>
    <s v=""/>
    <m/>
    <m/>
    <s v="CLE"/>
    <m/>
    <n v="1"/>
    <m/>
    <s v=""/>
  </r>
  <r>
    <n v="673"/>
    <n v="331"/>
    <s v="2013_05_BUF@CLE"/>
    <s v=""/>
    <n v="-4.5"/>
    <n v="37"/>
    <n v="24"/>
    <x v="1"/>
    <x v="4"/>
    <s v="rs"/>
    <s v="CLE"/>
    <s v="CLE"/>
    <s v=""/>
    <x v="1"/>
    <n v="-3"/>
    <s v=""/>
    <m/>
    <m/>
    <s v="CLE"/>
    <m/>
    <n v="1"/>
    <m/>
    <s v=""/>
  </r>
  <r>
    <n v="674"/>
    <n v="332"/>
    <s v="2013_05_NOR@CHI"/>
    <s v=""/>
    <n v="-0.5"/>
    <n v="18"/>
    <n v="26"/>
    <x v="1"/>
    <x v="4"/>
    <s v="rs"/>
    <s v="NOR"/>
    <s v="NOR"/>
    <s v=""/>
    <x v="0"/>
    <n v="-1.5"/>
    <s v=""/>
    <m/>
    <m/>
    <s v="NOR"/>
    <m/>
    <n v="1"/>
    <m/>
    <s v=""/>
  </r>
  <r>
    <n v="675"/>
    <n v="332"/>
    <s v="2013_05_NOR@CHI"/>
    <s v=""/>
    <n v="-0.5"/>
    <n v="18"/>
    <n v="26"/>
    <x v="1"/>
    <x v="4"/>
    <s v="rs"/>
    <s v="NOR"/>
    <s v="NOR"/>
    <s v=""/>
    <x v="1"/>
    <n v="-2.5"/>
    <s v=""/>
    <m/>
    <m/>
    <s v="CHI"/>
    <m/>
    <n v="0"/>
    <m/>
    <s v=""/>
  </r>
  <r>
    <n v="676"/>
    <n v="333"/>
    <s v="2013_05_NWE@CIN"/>
    <s v=""/>
    <n v="-1.5"/>
    <n v="13"/>
    <n v="6"/>
    <x v="1"/>
    <x v="4"/>
    <s v="rs"/>
    <s v="CIN"/>
    <s v="CIN"/>
    <s v=""/>
    <x v="0"/>
    <n v="-2"/>
    <s v=""/>
    <m/>
    <m/>
    <s v="CIN"/>
    <m/>
    <n v="1"/>
    <m/>
    <s v=""/>
  </r>
  <r>
    <n v="677"/>
    <n v="333"/>
    <s v="2013_05_NWE@CIN"/>
    <s v=""/>
    <n v="-1.5"/>
    <n v="13"/>
    <n v="6"/>
    <x v="1"/>
    <x v="4"/>
    <s v="rs"/>
    <s v="CIN"/>
    <s v="CIN"/>
    <s v=""/>
    <x v="1"/>
    <n v="2.5"/>
    <s v=""/>
    <m/>
    <m/>
    <s v="CIN"/>
    <m/>
    <n v="1"/>
    <m/>
    <s v=""/>
  </r>
  <r>
    <n v="678"/>
    <n v="334"/>
    <s v="2013_05_DET@GBY"/>
    <s v=""/>
    <n v="-6.5"/>
    <n v="22"/>
    <n v="9"/>
    <x v="1"/>
    <x v="4"/>
    <s v="rs"/>
    <s v="GBY"/>
    <s v="GBY"/>
    <s v=""/>
    <x v="0"/>
    <n v="-5.5"/>
    <s v=""/>
    <m/>
    <m/>
    <s v="DET"/>
    <m/>
    <n v="0"/>
    <m/>
    <s v=""/>
  </r>
  <r>
    <n v="679"/>
    <n v="334"/>
    <s v="2013_05_DET@GBY"/>
    <s v=""/>
    <n v="-6.5"/>
    <n v="22"/>
    <n v="9"/>
    <x v="1"/>
    <x v="4"/>
    <s v="rs"/>
    <s v="GBY"/>
    <s v="GBY"/>
    <s v=""/>
    <x v="1"/>
    <n v="-3"/>
    <s v=""/>
    <m/>
    <m/>
    <s v="DET"/>
    <m/>
    <n v="0"/>
    <m/>
    <s v=""/>
  </r>
  <r>
    <n v="680"/>
    <n v="335"/>
    <s v="2013_05_KCY@TEN"/>
    <s v=""/>
    <n v="2.5"/>
    <n v="17"/>
    <n v="26"/>
    <x v="1"/>
    <x v="4"/>
    <s v="rs"/>
    <s v="KCY"/>
    <s v="KCY"/>
    <s v=""/>
    <x v="0"/>
    <n v="3"/>
    <s v=""/>
    <m/>
    <m/>
    <s v="KCY"/>
    <m/>
    <n v="1"/>
    <m/>
    <s v=""/>
  </r>
  <r>
    <n v="681"/>
    <n v="335"/>
    <s v="2013_05_KCY@TEN"/>
    <s v=""/>
    <n v="2.5"/>
    <n v="17"/>
    <n v="26"/>
    <x v="1"/>
    <x v="4"/>
    <s v="rs"/>
    <s v="KCY"/>
    <s v="KCY"/>
    <s v=""/>
    <x v="1"/>
    <n v="-2.5"/>
    <s v=""/>
    <m/>
    <m/>
    <s v="TEN"/>
    <m/>
    <n v="0"/>
    <m/>
    <s v=""/>
  </r>
  <r>
    <n v="682"/>
    <n v="336"/>
    <s v="2013_05_SEA@IND"/>
    <s v=""/>
    <n v="2.5"/>
    <n v="34"/>
    <n v="28"/>
    <x v="1"/>
    <x v="4"/>
    <s v="rs"/>
    <s v="IND"/>
    <s v="IND"/>
    <s v=""/>
    <x v="0"/>
    <n v="4.5"/>
    <s v=""/>
    <m/>
    <m/>
    <s v="SEA"/>
    <m/>
    <n v="0"/>
    <m/>
    <s v=""/>
  </r>
  <r>
    <n v="683"/>
    <n v="336"/>
    <s v="2013_05_SEA@IND"/>
    <s v=""/>
    <n v="2.5"/>
    <n v="34"/>
    <n v="28"/>
    <x v="1"/>
    <x v="4"/>
    <s v="rs"/>
    <s v="IND"/>
    <s v="IND"/>
    <s v=""/>
    <x v="1"/>
    <n v="3"/>
    <s v=""/>
    <m/>
    <m/>
    <s v="SEA"/>
    <m/>
    <n v="0"/>
    <m/>
    <s v=""/>
  </r>
  <r>
    <n v="684"/>
    <n v="337"/>
    <s v="2013_05_JAX@STL"/>
    <s v=""/>
    <n v="-11.5"/>
    <n v="34"/>
    <n v="20"/>
    <x v="1"/>
    <x v="4"/>
    <s v="rs"/>
    <s v="STL"/>
    <s v="STL"/>
    <s v=""/>
    <x v="0"/>
    <n v="-8.5"/>
    <s v=""/>
    <m/>
    <m/>
    <s v="JAX"/>
    <m/>
    <n v="0"/>
    <m/>
    <s v=""/>
  </r>
  <r>
    <n v="685"/>
    <n v="337"/>
    <s v="2013_05_JAX@STL"/>
    <s v=""/>
    <n v="-11.5"/>
    <n v="34"/>
    <n v="20"/>
    <x v="1"/>
    <x v="4"/>
    <s v="rs"/>
    <s v="STL"/>
    <s v="STL"/>
    <s v=""/>
    <x v="1"/>
    <n v="-7.5"/>
    <s v=""/>
    <m/>
    <m/>
    <s v="JAX"/>
    <m/>
    <n v="0"/>
    <m/>
    <s v=""/>
  </r>
  <r>
    <n v="686"/>
    <n v="338"/>
    <s v="2013_05_BAL@MIA"/>
    <s v=""/>
    <n v="-2.5"/>
    <n v="23"/>
    <n v="26"/>
    <x v="1"/>
    <x v="4"/>
    <s v="rs"/>
    <s v="BAL"/>
    <s v="BAL"/>
    <s v=""/>
    <x v="0"/>
    <n v="-4"/>
    <s v=""/>
    <m/>
    <m/>
    <s v="MIA"/>
    <m/>
    <n v="0"/>
    <m/>
    <s v=""/>
  </r>
  <r>
    <n v="687"/>
    <n v="338"/>
    <s v="2013_05_BAL@MIA"/>
    <s v=""/>
    <n v="-2.5"/>
    <n v="23"/>
    <n v="26"/>
    <x v="1"/>
    <x v="4"/>
    <s v="rs"/>
    <s v="BAL"/>
    <s v="BAL"/>
    <s v=""/>
    <x v="1"/>
    <n v="-7"/>
    <s v=""/>
    <m/>
    <m/>
    <s v="BAL"/>
    <m/>
    <n v="1"/>
    <m/>
    <s v=""/>
  </r>
  <r>
    <n v="688"/>
    <n v="339"/>
    <s v="2013_05_PHI@NYG"/>
    <s v=""/>
    <n v="-2.5"/>
    <n v="21"/>
    <n v="36"/>
    <x v="1"/>
    <x v="4"/>
    <s v="rs"/>
    <s v="PHI"/>
    <s v="PHI"/>
    <s v=""/>
    <x v="0"/>
    <n v="-1.5"/>
    <s v=""/>
    <m/>
    <m/>
    <s v="NYG"/>
    <m/>
    <n v="0"/>
    <m/>
    <s v=""/>
  </r>
  <r>
    <n v="689"/>
    <n v="339"/>
    <s v="2013_05_PHI@NYG"/>
    <s v=""/>
    <n v="-2.5"/>
    <n v="21"/>
    <n v="36"/>
    <x v="1"/>
    <x v="4"/>
    <s v="rs"/>
    <s v="PHI"/>
    <s v="PHI"/>
    <s v=""/>
    <x v="1"/>
    <n v="-2.5"/>
    <s v=""/>
    <m/>
    <m/>
    <s v="PHI"/>
    <m/>
    <n v="1"/>
    <m/>
    <s v=""/>
  </r>
  <r>
    <n v="690"/>
    <n v="340"/>
    <s v="2013_05_CAR@ARI"/>
    <s v=""/>
    <n v="2.5"/>
    <n v="22"/>
    <n v="6"/>
    <x v="1"/>
    <x v="4"/>
    <s v="rs"/>
    <s v="ARI"/>
    <s v="ARI"/>
    <s v=""/>
    <x v="0"/>
    <n v="-3.5"/>
    <s v=""/>
    <m/>
    <m/>
    <s v="CAR"/>
    <m/>
    <n v="0"/>
    <m/>
    <s v=""/>
  </r>
  <r>
    <n v="691"/>
    <n v="340"/>
    <s v="2013_05_CAR@ARI"/>
    <s v=""/>
    <n v="2.5"/>
    <n v="22"/>
    <n v="6"/>
    <x v="1"/>
    <x v="4"/>
    <s v="rs"/>
    <s v="ARI"/>
    <s v="ARI"/>
    <s v=""/>
    <x v="1"/>
    <n v="-1.5"/>
    <s v=""/>
    <m/>
    <m/>
    <s v="ARI"/>
    <m/>
    <n v="1"/>
    <m/>
    <s v=""/>
  </r>
  <r>
    <n v="692"/>
    <n v="341"/>
    <s v="2013_05_DEN@DAL"/>
    <s v=""/>
    <n v="7.5"/>
    <n v="48"/>
    <n v="51"/>
    <x v="1"/>
    <x v="4"/>
    <s v="rs"/>
    <s v="DAL"/>
    <s v="DEN"/>
    <s v=""/>
    <x v="0"/>
    <n v="6"/>
    <s v=""/>
    <m/>
    <m/>
    <s v="DAL"/>
    <m/>
    <n v="1"/>
    <m/>
    <s v=""/>
  </r>
  <r>
    <n v="693"/>
    <n v="341"/>
    <s v="2013_05_DEN@DAL"/>
    <s v=""/>
    <n v="7.5"/>
    <n v="48"/>
    <n v="51"/>
    <x v="1"/>
    <x v="4"/>
    <s v="rs"/>
    <s v="DAL"/>
    <s v="DEN"/>
    <s v=""/>
    <x v="1"/>
    <n v="6"/>
    <s v=""/>
    <m/>
    <m/>
    <s v="DEN"/>
    <m/>
    <n v="0"/>
    <m/>
    <s v=""/>
  </r>
  <r>
    <n v="694"/>
    <n v="342"/>
    <s v="2013_05_HOU@SFO"/>
    <s v=""/>
    <n v="-6.5"/>
    <n v="34"/>
    <n v="3"/>
    <x v="1"/>
    <x v="4"/>
    <s v="rs"/>
    <s v="SFO"/>
    <s v="SFO"/>
    <s v=""/>
    <x v="0"/>
    <n v="-6.5"/>
    <s v=""/>
    <m/>
    <m/>
    <s v="HOU"/>
    <m/>
    <n v="0"/>
    <m/>
    <s v=""/>
  </r>
  <r>
    <n v="695"/>
    <n v="342"/>
    <s v="2013_05_HOU@SFO"/>
    <s v=""/>
    <n v="-6.5"/>
    <n v="34"/>
    <n v="3"/>
    <x v="1"/>
    <x v="4"/>
    <s v="rs"/>
    <s v="SFO"/>
    <s v="SFO"/>
    <s v=""/>
    <x v="1"/>
    <n v="-4"/>
    <s v=""/>
    <m/>
    <m/>
    <s v="HOU"/>
    <m/>
    <n v="0"/>
    <m/>
    <s v=""/>
  </r>
  <r>
    <n v="696"/>
    <n v="343"/>
    <s v="2013_05_SD@OAK"/>
    <s v=""/>
    <n v="4.5"/>
    <n v="27"/>
    <n v="17"/>
    <x v="1"/>
    <x v="4"/>
    <s v="rs"/>
    <s v="OAK"/>
    <s v="OAK"/>
    <s v=""/>
    <x v="0"/>
    <n v="6"/>
    <s v=""/>
    <m/>
    <m/>
    <s v="SD"/>
    <m/>
    <n v="0"/>
    <m/>
    <s v=""/>
  </r>
  <r>
    <n v="697"/>
    <n v="343"/>
    <s v="2013_05_SD@OAK"/>
    <s v=""/>
    <n v="4.5"/>
    <n v="27"/>
    <n v="17"/>
    <x v="1"/>
    <x v="4"/>
    <s v="rs"/>
    <s v="OAK"/>
    <s v="OAK"/>
    <s v=""/>
    <x v="1"/>
    <n v="3"/>
    <s v=""/>
    <m/>
    <m/>
    <s v="OAK"/>
    <m/>
    <n v="1"/>
    <m/>
    <s v=""/>
  </r>
  <r>
    <n v="698"/>
    <n v="344"/>
    <s v="2013_05_NYJ@ATL"/>
    <s v=""/>
    <n v="-9.5"/>
    <n v="28"/>
    <n v="30"/>
    <x v="1"/>
    <x v="4"/>
    <s v="rs"/>
    <s v="NYJ"/>
    <s v="NYJ"/>
    <s v=""/>
    <x v="0"/>
    <n v="-9"/>
    <s v=""/>
    <m/>
    <m/>
    <s v="NYJ"/>
    <m/>
    <n v="1"/>
    <m/>
    <s v=""/>
  </r>
  <r>
    <n v="699"/>
    <n v="344"/>
    <s v="2013_05_NYJ@ATL"/>
    <s v=""/>
    <n v="-9.5"/>
    <n v="28"/>
    <n v="30"/>
    <x v="1"/>
    <x v="4"/>
    <s v="rs"/>
    <s v="NYJ"/>
    <s v="NYJ"/>
    <s v=""/>
    <x v="1"/>
    <n v="-7.5"/>
    <s v=""/>
    <m/>
    <m/>
    <s v="NYJ"/>
    <m/>
    <n v="1"/>
    <m/>
    <s v=""/>
  </r>
  <r>
    <n v="700"/>
    <n v="345"/>
    <s v="2013_06_NYG@CHI"/>
    <s v=""/>
    <n v="-7.5"/>
    <n v="27"/>
    <n v="21"/>
    <x v="1"/>
    <x v="5"/>
    <s v="rs"/>
    <s v="NYG"/>
    <s v="CHI"/>
    <s v=""/>
    <x v="0"/>
    <n v="-7.5"/>
    <s v=""/>
    <m/>
    <m/>
    <s v="CHI"/>
    <m/>
    <n v="0"/>
    <m/>
    <s v=""/>
  </r>
  <r>
    <n v="701"/>
    <n v="345"/>
    <s v="2013_06_NYG@CHI"/>
    <s v=""/>
    <n v="-7.5"/>
    <n v="27"/>
    <n v="21"/>
    <x v="1"/>
    <x v="5"/>
    <s v="rs"/>
    <s v="NYG"/>
    <s v="CHI"/>
    <s v=""/>
    <x v="1"/>
    <n v="-6"/>
    <s v=""/>
    <m/>
    <m/>
    <s v="CHI"/>
    <m/>
    <n v="0"/>
    <m/>
    <s v=""/>
  </r>
  <r>
    <n v="702"/>
    <n v="346"/>
    <s v="2013_06_CIN@BUF"/>
    <s v=""/>
    <n v="7.5"/>
    <n v="24"/>
    <n v="27"/>
    <x v="1"/>
    <x v="5"/>
    <s v="rs"/>
    <s v="BUF"/>
    <s v="CIN"/>
    <s v=""/>
    <x v="0"/>
    <n v="3.5"/>
    <s v=""/>
    <m/>
    <m/>
    <s v="CIN"/>
    <m/>
    <n v="0"/>
    <m/>
    <s v=""/>
  </r>
  <r>
    <n v="703"/>
    <n v="346"/>
    <s v="2013_06_CIN@BUF"/>
    <s v=""/>
    <n v="7.5"/>
    <n v="24"/>
    <n v="27"/>
    <x v="1"/>
    <x v="5"/>
    <s v="rs"/>
    <s v="BUF"/>
    <s v="CIN"/>
    <s v=""/>
    <x v="1"/>
    <n v="3.5"/>
    <s v=""/>
    <m/>
    <m/>
    <s v="BUF"/>
    <m/>
    <n v="1"/>
    <m/>
    <s v=""/>
  </r>
  <r>
    <n v="704"/>
    <n v="347"/>
    <s v="2013_06_DET@CLE"/>
    <s v=""/>
    <n v="2.5"/>
    <n v="17"/>
    <n v="31"/>
    <x v="1"/>
    <x v="5"/>
    <s v="rs"/>
    <s v="DET"/>
    <s v="DET"/>
    <s v=""/>
    <x v="0"/>
    <n v="1"/>
    <s v=""/>
    <m/>
    <m/>
    <s v="CLE"/>
    <m/>
    <n v="0"/>
    <m/>
    <s v=""/>
  </r>
  <r>
    <n v="705"/>
    <n v="347"/>
    <s v="2013_06_DET@CLE"/>
    <s v=""/>
    <n v="2.5"/>
    <n v="17"/>
    <n v="31"/>
    <x v="1"/>
    <x v="5"/>
    <s v="rs"/>
    <s v="DET"/>
    <s v="DET"/>
    <s v=""/>
    <x v="1"/>
    <n v="1.5"/>
    <s v=""/>
    <m/>
    <m/>
    <s v="CLE"/>
    <m/>
    <n v="0"/>
    <m/>
    <s v=""/>
  </r>
  <r>
    <n v="706"/>
    <n v="348"/>
    <s v="2013_06_GBY@BAL"/>
    <s v=""/>
    <n v="3.5"/>
    <n v="17"/>
    <n v="19"/>
    <x v="1"/>
    <x v="5"/>
    <s v="rs"/>
    <s v="BAL"/>
    <s v="GBY"/>
    <s v=""/>
    <x v="0"/>
    <n v="3"/>
    <s v=""/>
    <m/>
    <m/>
    <s v="GBY"/>
    <m/>
    <n v="0"/>
    <m/>
    <s v=""/>
  </r>
  <r>
    <n v="707"/>
    <n v="348"/>
    <s v="2013_06_GBY@BAL"/>
    <s v=""/>
    <n v="3.5"/>
    <n v="17"/>
    <n v="19"/>
    <x v="1"/>
    <x v="5"/>
    <s v="rs"/>
    <s v="BAL"/>
    <s v="GBY"/>
    <s v=""/>
    <x v="1"/>
    <n v="3"/>
    <s v=""/>
    <m/>
    <m/>
    <s v="GBY"/>
    <m/>
    <n v="0"/>
    <m/>
    <s v=""/>
  </r>
  <r>
    <n v="708"/>
    <n v="349"/>
    <s v="2013_06_OAK@KCY"/>
    <s v=""/>
    <n v="-9.5"/>
    <n v="24"/>
    <n v="7"/>
    <x v="1"/>
    <x v="5"/>
    <s v="rs"/>
    <s v="KCY"/>
    <s v="KCY"/>
    <s v=""/>
    <x v="0"/>
    <n v="-8"/>
    <s v=""/>
    <m/>
    <m/>
    <s v="OAK"/>
    <m/>
    <n v="0"/>
    <m/>
    <s v=""/>
  </r>
  <r>
    <n v="709"/>
    <n v="349"/>
    <s v="2013_06_OAK@KCY"/>
    <s v=""/>
    <n v="-9.5"/>
    <n v="24"/>
    <n v="7"/>
    <x v="1"/>
    <x v="5"/>
    <s v="rs"/>
    <s v="KCY"/>
    <s v="KCY"/>
    <s v=""/>
    <x v="1"/>
    <n v="-13"/>
    <s v=""/>
    <m/>
    <m/>
    <s v="OAK"/>
    <m/>
    <n v="0"/>
    <m/>
    <s v=""/>
  </r>
  <r>
    <n v="710"/>
    <n v="350"/>
    <s v="2013_06_STL@HOU"/>
    <s v=""/>
    <n v="-7.5"/>
    <n v="13"/>
    <n v="38"/>
    <x v="1"/>
    <x v="5"/>
    <s v="rs"/>
    <s v="STL"/>
    <s v="STL"/>
    <s v=""/>
    <x v="0"/>
    <n v="-8"/>
    <s v=""/>
    <m/>
    <m/>
    <s v="HOU"/>
    <m/>
    <n v="0"/>
    <m/>
    <s v=""/>
  </r>
  <r>
    <n v="711"/>
    <n v="350"/>
    <s v="2013_06_STL@HOU"/>
    <s v=""/>
    <n v="-7.5"/>
    <n v="13"/>
    <n v="38"/>
    <x v="1"/>
    <x v="5"/>
    <s v="rs"/>
    <s v="STL"/>
    <s v="STL"/>
    <s v=""/>
    <x v="1"/>
    <n v="-7.5"/>
    <s v=""/>
    <m/>
    <m/>
    <s v="HOU"/>
    <m/>
    <n v="0"/>
    <m/>
    <s v=""/>
  </r>
  <r>
    <n v="712"/>
    <n v="351"/>
    <s v="2013_06_CAR@MIN"/>
    <s v=""/>
    <n v="-2.5"/>
    <n v="10"/>
    <n v="35"/>
    <x v="1"/>
    <x v="5"/>
    <s v="rs"/>
    <s v="CAR"/>
    <s v="CAR"/>
    <s v=""/>
    <x v="0"/>
    <n v="2.5"/>
    <s v=""/>
    <m/>
    <m/>
    <s v="MIN"/>
    <m/>
    <n v="0"/>
    <m/>
    <s v=""/>
  </r>
  <r>
    <n v="713"/>
    <n v="351"/>
    <s v="2013_06_CAR@MIN"/>
    <s v=""/>
    <n v="-2.5"/>
    <n v="10"/>
    <n v="35"/>
    <x v="1"/>
    <x v="5"/>
    <s v="rs"/>
    <s v="CAR"/>
    <s v="CAR"/>
    <s v=""/>
    <x v="1"/>
    <n v="1.5"/>
    <s v=""/>
    <m/>
    <m/>
    <s v="MIN"/>
    <m/>
    <n v="0"/>
    <m/>
    <s v=""/>
  </r>
  <r>
    <n v="714"/>
    <n v="352"/>
    <s v="2013_06_PIT@NYJ"/>
    <s v=""/>
    <n v="-2.5"/>
    <n v="6"/>
    <n v="19"/>
    <x v="1"/>
    <x v="5"/>
    <s v="rs"/>
    <s v="PIT"/>
    <s v="PIT"/>
    <s v=""/>
    <x v="0"/>
    <n v="-3"/>
    <s v=""/>
    <m/>
    <m/>
    <s v="NYJ"/>
    <m/>
    <n v="0"/>
    <m/>
    <s v=""/>
  </r>
  <r>
    <n v="715"/>
    <n v="352"/>
    <s v="2013_06_PIT@NYJ"/>
    <s v=""/>
    <n v="-2.5"/>
    <n v="6"/>
    <n v="19"/>
    <x v="1"/>
    <x v="5"/>
    <s v="rs"/>
    <s v="PIT"/>
    <s v="PIT"/>
    <s v=""/>
    <x v="1"/>
    <n v="-1.5"/>
    <s v=""/>
    <m/>
    <m/>
    <s v="PIT"/>
    <m/>
    <n v="1"/>
    <m/>
    <s v=""/>
  </r>
  <r>
    <n v="716"/>
    <n v="353"/>
    <s v="2013_06_PHI@TBY"/>
    <s v=""/>
    <n v="1.5"/>
    <n v="20"/>
    <n v="31"/>
    <x v="1"/>
    <x v="5"/>
    <s v="rs"/>
    <s v="PHI"/>
    <s v="PHI"/>
    <s v=""/>
    <x v="0"/>
    <n v="-1"/>
    <s v=""/>
    <m/>
    <m/>
    <s v="PHI"/>
    <m/>
    <n v="1"/>
    <m/>
    <s v=""/>
  </r>
  <r>
    <n v="717"/>
    <n v="353"/>
    <s v="2013_06_PHI@TBY"/>
    <s v=""/>
    <n v="1.5"/>
    <n v="20"/>
    <n v="31"/>
    <x v="1"/>
    <x v="5"/>
    <s v="rs"/>
    <s v="PHI"/>
    <s v="PHI"/>
    <s v=""/>
    <x v="1"/>
    <n v="1.5"/>
    <s v=""/>
    <m/>
    <m/>
    <s v="TBY"/>
    <m/>
    <n v="0"/>
    <m/>
    <s v=""/>
  </r>
  <r>
    <n v="718"/>
    <n v="354"/>
    <s v="2013_06_JAX@DEN"/>
    <s v=""/>
    <n v="-27.5"/>
    <n v="35"/>
    <n v="19"/>
    <x v="1"/>
    <x v="5"/>
    <s v="rs"/>
    <s v="JAX"/>
    <s v="DEN"/>
    <s v=""/>
    <x v="0"/>
    <n v="-28"/>
    <s v=""/>
    <m/>
    <m/>
    <s v="DEN"/>
    <m/>
    <n v="0"/>
    <m/>
    <s v=""/>
  </r>
  <r>
    <n v="719"/>
    <n v="354"/>
    <s v="2013_06_JAX@DEN"/>
    <s v=""/>
    <n v="-27.5"/>
    <n v="35"/>
    <n v="19"/>
    <x v="1"/>
    <x v="5"/>
    <s v="rs"/>
    <s v="JAX"/>
    <s v="DEN"/>
    <s v=""/>
    <x v="1"/>
    <n v="-28"/>
    <s v=""/>
    <m/>
    <m/>
    <s v="DEN"/>
    <m/>
    <n v="0"/>
    <m/>
    <s v=""/>
  </r>
  <r>
    <n v="720"/>
    <n v="355"/>
    <s v="2013_06_TEN@SEA"/>
    <s v=""/>
    <n v="-13.5"/>
    <n v="20"/>
    <n v="13"/>
    <x v="1"/>
    <x v="5"/>
    <s v="rs"/>
    <s v="TEN"/>
    <s v="SEA"/>
    <s v=""/>
    <x v="0"/>
    <n v="-11"/>
    <s v=""/>
    <m/>
    <m/>
    <s v="SEA"/>
    <m/>
    <n v="0"/>
    <m/>
    <s v=""/>
  </r>
  <r>
    <n v="721"/>
    <n v="355"/>
    <s v="2013_06_TEN@SEA"/>
    <s v=""/>
    <n v="-13.5"/>
    <n v="20"/>
    <n v="13"/>
    <x v="1"/>
    <x v="5"/>
    <s v="rs"/>
    <s v="TEN"/>
    <s v="SEA"/>
    <s v=""/>
    <x v="1"/>
    <n v="-10.5"/>
    <s v=""/>
    <m/>
    <m/>
    <s v="SEA"/>
    <m/>
    <n v="0"/>
    <m/>
    <s v=""/>
  </r>
  <r>
    <n v="722"/>
    <n v="356"/>
    <s v="2013_06_NOR@NWE"/>
    <s v=""/>
    <n v="-2.5"/>
    <n v="30"/>
    <n v="27"/>
    <x v="1"/>
    <x v="5"/>
    <s v="rs"/>
    <s v="NWE"/>
    <s v="NWE"/>
    <s v=""/>
    <x v="0"/>
    <n v="-1"/>
    <s v=""/>
    <m/>
    <m/>
    <s v="NOR"/>
    <m/>
    <n v="0"/>
    <m/>
    <s v=""/>
  </r>
  <r>
    <n v="723"/>
    <n v="356"/>
    <s v="2013_06_NOR@NWE"/>
    <s v=""/>
    <n v="-2.5"/>
    <n v="30"/>
    <n v="27"/>
    <x v="1"/>
    <x v="5"/>
    <s v="rs"/>
    <s v="NWE"/>
    <s v="NWE"/>
    <s v=""/>
    <x v="1"/>
    <n v="-1.5"/>
    <s v=""/>
    <m/>
    <m/>
    <s v="NOR"/>
    <m/>
    <n v="0"/>
    <m/>
    <s v=""/>
  </r>
  <r>
    <n v="724"/>
    <n v="357"/>
    <s v="2013_06_ARI@SFO"/>
    <s v=""/>
    <n v="-11.5"/>
    <n v="32"/>
    <n v="20"/>
    <x v="1"/>
    <x v="5"/>
    <s v="rs"/>
    <s v="SFO"/>
    <s v="SFO"/>
    <s v=""/>
    <x v="0"/>
    <n v="-9.5"/>
    <s v=""/>
    <m/>
    <m/>
    <s v="ARI"/>
    <m/>
    <n v="0"/>
    <m/>
    <s v=""/>
  </r>
  <r>
    <n v="725"/>
    <n v="357"/>
    <s v="2013_06_ARI@SFO"/>
    <s v=""/>
    <n v="-11.5"/>
    <n v="32"/>
    <n v="20"/>
    <x v="1"/>
    <x v="5"/>
    <s v="rs"/>
    <s v="SFO"/>
    <s v="SFO"/>
    <s v=""/>
    <x v="1"/>
    <n v="-10.5"/>
    <s v=""/>
    <m/>
    <m/>
    <s v="SFO"/>
    <m/>
    <n v="1"/>
    <m/>
    <s v=""/>
  </r>
  <r>
    <n v="726"/>
    <n v="358"/>
    <s v="2013_06_WAS@DAL"/>
    <s v=""/>
    <n v="-5.5"/>
    <n v="31"/>
    <n v="16"/>
    <x v="1"/>
    <x v="5"/>
    <s v="rs"/>
    <s v="DAL"/>
    <s v="DAL"/>
    <s v=""/>
    <x v="0"/>
    <n v="-6"/>
    <s v=""/>
    <m/>
    <m/>
    <s v="WAS"/>
    <m/>
    <n v="0"/>
    <m/>
    <s v=""/>
  </r>
  <r>
    <n v="727"/>
    <n v="358"/>
    <s v="2013_06_WAS@DAL"/>
    <s v=""/>
    <n v="-5.5"/>
    <n v="31"/>
    <n v="16"/>
    <x v="1"/>
    <x v="5"/>
    <s v="rs"/>
    <s v="DAL"/>
    <s v="DAL"/>
    <s v=""/>
    <x v="1"/>
    <n v="-7.5"/>
    <s v=""/>
    <m/>
    <m/>
    <s v="WAS"/>
    <m/>
    <n v="0"/>
    <m/>
    <s v=""/>
  </r>
  <r>
    <n v="728"/>
    <n v="359"/>
    <s v="2013_06_IND@SD"/>
    <s v=""/>
    <n v="1.5"/>
    <n v="19"/>
    <n v="9"/>
    <x v="1"/>
    <x v="5"/>
    <s v="rs"/>
    <s v="SD"/>
    <s v="SD"/>
    <s v=""/>
    <x v="0"/>
    <n v="2.5"/>
    <s v=""/>
    <m/>
    <m/>
    <s v="IND"/>
    <m/>
    <n v="0"/>
    <m/>
    <s v=""/>
  </r>
  <r>
    <n v="729"/>
    <n v="359"/>
    <s v="2013_06_IND@SD"/>
    <s v=""/>
    <n v="1.5"/>
    <n v="19"/>
    <n v="9"/>
    <x v="1"/>
    <x v="5"/>
    <s v="rs"/>
    <s v="SD"/>
    <s v="SD"/>
    <s v=""/>
    <x v="1"/>
    <n v="2.5"/>
    <s v=""/>
    <m/>
    <m/>
    <s v="IND"/>
    <m/>
    <n v="0"/>
    <m/>
    <s v=""/>
  </r>
  <r>
    <n v="730"/>
    <n v="360"/>
    <s v="2013_07_SEA@ARI"/>
    <s v=""/>
    <n v="6.5"/>
    <n v="22"/>
    <n v="34"/>
    <x v="1"/>
    <x v="6"/>
    <s v="rs"/>
    <s v="SEA"/>
    <s v="SEA"/>
    <s v=""/>
    <x v="0"/>
    <n v="5.5"/>
    <s v=""/>
    <m/>
    <m/>
    <s v="ARI"/>
    <m/>
    <n v="0"/>
    <m/>
    <s v=""/>
  </r>
  <r>
    <n v="731"/>
    <n v="360"/>
    <s v="2013_07_SEA@ARI"/>
    <s v=""/>
    <n v="6.5"/>
    <n v="22"/>
    <n v="34"/>
    <x v="1"/>
    <x v="6"/>
    <s v="rs"/>
    <s v="SEA"/>
    <s v="SEA"/>
    <s v=""/>
    <x v="1"/>
    <n v="5.5"/>
    <s v=""/>
    <m/>
    <m/>
    <s v="ARI"/>
    <m/>
    <n v="0"/>
    <m/>
    <s v=""/>
  </r>
  <r>
    <n v="732"/>
    <n v="361"/>
    <s v="2013_07_TBY@ATL"/>
    <s v=""/>
    <n v="-7.5"/>
    <n v="31"/>
    <n v="23"/>
    <x v="1"/>
    <x v="6"/>
    <s v="rs"/>
    <s v="ATL"/>
    <s v="ATL"/>
    <s v=""/>
    <x v="0"/>
    <n v="-7.5"/>
    <s v=""/>
    <m/>
    <m/>
    <s v="TBY"/>
    <m/>
    <n v="0"/>
    <m/>
    <s v=""/>
  </r>
  <r>
    <n v="733"/>
    <n v="361"/>
    <s v="2013_07_TBY@ATL"/>
    <s v=""/>
    <n v="-7.5"/>
    <n v="31"/>
    <n v="23"/>
    <x v="1"/>
    <x v="6"/>
    <s v="rs"/>
    <s v="ATL"/>
    <s v="ATL"/>
    <s v=""/>
    <x v="1"/>
    <n v="-4"/>
    <s v=""/>
    <m/>
    <m/>
    <s v="TBY"/>
    <m/>
    <n v="0"/>
    <m/>
    <s v=""/>
  </r>
  <r>
    <n v="734"/>
    <n v="362"/>
    <s v="2013_07_BUF@MIA"/>
    <s v=""/>
    <n v="-8.5"/>
    <n v="21"/>
    <n v="23"/>
    <x v="1"/>
    <x v="6"/>
    <s v="rs"/>
    <s v="BUF"/>
    <s v="BUF"/>
    <s v=""/>
    <x v="0"/>
    <n v="-7"/>
    <s v=""/>
    <m/>
    <m/>
    <s v="MIA"/>
    <m/>
    <n v="0"/>
    <m/>
    <s v=""/>
  </r>
  <r>
    <n v="735"/>
    <n v="362"/>
    <s v="2013_07_BUF@MIA"/>
    <s v=""/>
    <n v="-8.5"/>
    <n v="21"/>
    <n v="23"/>
    <x v="1"/>
    <x v="6"/>
    <s v="rs"/>
    <s v="BUF"/>
    <s v="BUF"/>
    <s v=""/>
    <x v="1"/>
    <n v="-7"/>
    <s v=""/>
    <m/>
    <m/>
    <s v="BUF"/>
    <m/>
    <n v="1"/>
    <m/>
    <s v=""/>
  </r>
  <r>
    <n v="736"/>
    <n v="363"/>
    <s v="2013_07_CHI@WAS"/>
    <s v=""/>
    <n v="-1.5"/>
    <n v="45"/>
    <n v="41"/>
    <x v="1"/>
    <x v="6"/>
    <s v="rs"/>
    <s v="WAS"/>
    <s v="WAS"/>
    <s v=""/>
    <x v="0"/>
    <n v="2.5"/>
    <s v=""/>
    <m/>
    <m/>
    <s v="CHI"/>
    <m/>
    <n v="0"/>
    <m/>
    <s v=""/>
  </r>
  <r>
    <n v="737"/>
    <n v="363"/>
    <s v="2013_07_CHI@WAS"/>
    <s v=""/>
    <n v="-1.5"/>
    <n v="45"/>
    <n v="41"/>
    <x v="1"/>
    <x v="6"/>
    <s v="rs"/>
    <s v="WAS"/>
    <s v="WAS"/>
    <s v=""/>
    <x v="1"/>
    <n v="3.5"/>
    <s v=""/>
    <m/>
    <m/>
    <s v="WAS"/>
    <m/>
    <n v="1"/>
    <m/>
    <s v=""/>
  </r>
  <r>
    <n v="738"/>
    <n v="364"/>
    <s v="2013_07_CIN@DET"/>
    <s v=""/>
    <n v="-2.5"/>
    <n v="24"/>
    <n v="27"/>
    <x v="1"/>
    <x v="6"/>
    <s v="rs"/>
    <s v="CIN"/>
    <s v="CIN"/>
    <s v=""/>
    <x v="0"/>
    <n v="-2.5"/>
    <s v=""/>
    <m/>
    <m/>
    <s v="DET"/>
    <m/>
    <n v="0"/>
    <m/>
    <s v=""/>
  </r>
  <r>
    <n v="739"/>
    <n v="364"/>
    <s v="2013_07_CIN@DET"/>
    <s v=""/>
    <n v="-2.5"/>
    <n v="24"/>
    <n v="27"/>
    <x v="1"/>
    <x v="6"/>
    <s v="rs"/>
    <s v="CIN"/>
    <s v="CIN"/>
    <s v=""/>
    <x v="1"/>
    <n v="-3"/>
    <s v=""/>
    <m/>
    <m/>
    <s v="CIN"/>
    <m/>
    <n v="1"/>
    <m/>
    <s v=""/>
  </r>
  <r>
    <n v="740"/>
    <n v="365"/>
    <s v="2013_07_DAL@PHI"/>
    <s v=""/>
    <n v="-2.5"/>
    <n v="3"/>
    <n v="17"/>
    <x v="1"/>
    <x v="6"/>
    <s v="rs"/>
    <s v="DAL"/>
    <s v="DAL"/>
    <s v=""/>
    <x v="0"/>
    <n v="2.5"/>
    <s v=""/>
    <m/>
    <m/>
    <s v="DAL"/>
    <m/>
    <n v="1"/>
    <m/>
    <s v=""/>
  </r>
  <r>
    <n v="741"/>
    <n v="365"/>
    <s v="2013_07_DAL@PHI"/>
    <s v=""/>
    <n v="-2.5"/>
    <n v="3"/>
    <n v="17"/>
    <x v="1"/>
    <x v="6"/>
    <s v="rs"/>
    <s v="DAL"/>
    <s v="DAL"/>
    <s v=""/>
    <x v="1"/>
    <n v="-1.5"/>
    <s v=""/>
    <m/>
    <m/>
    <s v="DAL"/>
    <m/>
    <n v="1"/>
    <m/>
    <s v=""/>
  </r>
  <r>
    <n v="742"/>
    <n v="366"/>
    <s v="2013_07_STL@CAR"/>
    <s v=""/>
    <n v="-6.5"/>
    <n v="30"/>
    <n v="15"/>
    <x v="1"/>
    <x v="6"/>
    <s v="rs"/>
    <s v="CAR"/>
    <s v="CAR"/>
    <s v=""/>
    <x v="0"/>
    <n v="-7.5"/>
    <s v=""/>
    <m/>
    <m/>
    <s v="CAR"/>
    <m/>
    <n v="1"/>
    <m/>
    <s v=""/>
  </r>
  <r>
    <n v="743"/>
    <n v="366"/>
    <s v="2013_07_STL@CAR"/>
    <s v=""/>
    <n v="-6.5"/>
    <n v="30"/>
    <n v="15"/>
    <x v="1"/>
    <x v="6"/>
    <s v="rs"/>
    <s v="CAR"/>
    <s v="CAR"/>
    <s v=""/>
    <x v="1"/>
    <n v="-5.5"/>
    <s v=""/>
    <m/>
    <m/>
    <s v="CAR"/>
    <m/>
    <n v="1"/>
    <m/>
    <s v=""/>
  </r>
  <r>
    <n v="744"/>
    <n v="367"/>
    <s v="2013_07_NWE@NYJ"/>
    <s v=""/>
    <n v="4.5"/>
    <n v="30"/>
    <n v="27"/>
    <x v="1"/>
    <x v="6"/>
    <s v="rs"/>
    <s v="NYJ"/>
    <s v="NYJ"/>
    <s v=""/>
    <x v="0"/>
    <n v="7"/>
    <s v=""/>
    <m/>
    <m/>
    <s v="NYJ"/>
    <m/>
    <n v="1"/>
    <m/>
    <s v=""/>
  </r>
  <r>
    <n v="745"/>
    <n v="367"/>
    <s v="2013_07_NWE@NYJ"/>
    <s v=""/>
    <n v="4.5"/>
    <n v="30"/>
    <n v="27"/>
    <x v="1"/>
    <x v="6"/>
    <s v="rs"/>
    <s v="NYJ"/>
    <s v="NYJ"/>
    <s v=""/>
    <x v="1"/>
    <n v="6.5"/>
    <s v=""/>
    <m/>
    <m/>
    <s v="NYJ"/>
    <m/>
    <n v="1"/>
    <m/>
    <s v=""/>
  </r>
  <r>
    <n v="746"/>
    <n v="368"/>
    <s v="2013_07_SD@JAX"/>
    <s v=""/>
    <n v="7.5"/>
    <n v="6"/>
    <n v="24"/>
    <x v="1"/>
    <x v="6"/>
    <s v="rs"/>
    <s v="SD"/>
    <s v="SD"/>
    <s v=""/>
    <x v="0"/>
    <n v="7"/>
    <s v=""/>
    <m/>
    <m/>
    <s v="JAX"/>
    <m/>
    <n v="0"/>
    <m/>
    <s v=""/>
  </r>
  <r>
    <n v="747"/>
    <n v="368"/>
    <s v="2013_07_SD@JAX"/>
    <s v=""/>
    <n v="7.5"/>
    <n v="6"/>
    <n v="24"/>
    <x v="1"/>
    <x v="6"/>
    <s v="rs"/>
    <s v="SD"/>
    <s v="SD"/>
    <s v=""/>
    <x v="1"/>
    <n v="5.5"/>
    <s v=""/>
    <m/>
    <m/>
    <s v="JAX"/>
    <m/>
    <n v="0"/>
    <m/>
    <s v=""/>
  </r>
  <r>
    <n v="748"/>
    <n v="369"/>
    <s v="2013_07_SFO@TEN"/>
    <s v=""/>
    <n v="4.5"/>
    <n v="17"/>
    <n v="31"/>
    <x v="1"/>
    <x v="6"/>
    <s v="rs"/>
    <s v="SFO"/>
    <s v="SFO"/>
    <s v=""/>
    <x v="0"/>
    <n v="5"/>
    <s v=""/>
    <m/>
    <m/>
    <s v="TEN"/>
    <m/>
    <n v="0"/>
    <m/>
    <s v=""/>
  </r>
  <r>
    <n v="749"/>
    <n v="369"/>
    <s v="2013_07_SFO@TEN"/>
    <s v=""/>
    <n v="4.5"/>
    <n v="17"/>
    <n v="31"/>
    <x v="1"/>
    <x v="6"/>
    <s v="rs"/>
    <s v="SFO"/>
    <s v="SFO"/>
    <s v=""/>
    <x v="1"/>
    <n v="7"/>
    <s v=""/>
    <m/>
    <m/>
    <s v="SFO"/>
    <m/>
    <n v="1"/>
    <m/>
    <s v=""/>
  </r>
  <r>
    <n v="750"/>
    <n v="370"/>
    <s v="2013_07_CLE@GBY"/>
    <s v=""/>
    <n v="-10.5"/>
    <n v="31"/>
    <n v="13"/>
    <x v="1"/>
    <x v="6"/>
    <s v="rs"/>
    <s v="GBY"/>
    <s v="GBY"/>
    <s v=""/>
    <x v="0"/>
    <n v="-9.5"/>
    <s v=""/>
    <m/>
    <m/>
    <s v="CLE"/>
    <m/>
    <n v="0"/>
    <m/>
    <s v=""/>
  </r>
  <r>
    <n v="751"/>
    <n v="370"/>
    <s v="2013_07_CLE@GBY"/>
    <s v=""/>
    <n v="-10.5"/>
    <n v="31"/>
    <n v="13"/>
    <x v="1"/>
    <x v="6"/>
    <s v="rs"/>
    <s v="GBY"/>
    <s v="GBY"/>
    <s v=""/>
    <x v="1"/>
    <n v="-9.5"/>
    <s v=""/>
    <m/>
    <m/>
    <s v="CLE"/>
    <m/>
    <n v="0"/>
    <m/>
    <s v=""/>
  </r>
  <r>
    <n v="752"/>
    <n v="371"/>
    <s v="2013_07_HOU@KCY"/>
    <s v=""/>
    <n v="-6.5"/>
    <n v="17"/>
    <n v="16"/>
    <x v="1"/>
    <x v="6"/>
    <s v="rs"/>
    <s v="HOU"/>
    <s v="KCY"/>
    <s v=""/>
    <x v="0"/>
    <n v="-6"/>
    <s v=""/>
    <m/>
    <m/>
    <s v="KCY"/>
    <m/>
    <n v="0"/>
    <m/>
    <s v=""/>
  </r>
  <r>
    <n v="753"/>
    <n v="371"/>
    <s v="2013_07_HOU@KCY"/>
    <s v=""/>
    <n v="-6.5"/>
    <n v="17"/>
    <n v="16"/>
    <x v="1"/>
    <x v="6"/>
    <s v="rs"/>
    <s v="HOU"/>
    <s v="KCY"/>
    <s v=""/>
    <x v="1"/>
    <n v="-6"/>
    <s v=""/>
    <m/>
    <m/>
    <s v="KCY"/>
    <m/>
    <n v="0"/>
    <m/>
    <s v=""/>
  </r>
  <r>
    <n v="754"/>
    <n v="372"/>
    <s v="2013_07_BAL@PIT"/>
    <s v=""/>
    <n v="-1.5"/>
    <n v="19"/>
    <n v="16"/>
    <x v="1"/>
    <x v="6"/>
    <s v="rs"/>
    <s v="PIT"/>
    <s v="PIT"/>
    <s v=""/>
    <x v="0"/>
    <n v="1"/>
    <s v=""/>
    <m/>
    <m/>
    <s v="BAL"/>
    <m/>
    <n v="0"/>
    <m/>
    <s v=""/>
  </r>
  <r>
    <n v="755"/>
    <n v="372"/>
    <s v="2013_07_BAL@PIT"/>
    <s v=""/>
    <n v="-1.5"/>
    <n v="19"/>
    <n v="16"/>
    <x v="1"/>
    <x v="6"/>
    <s v="rs"/>
    <s v="PIT"/>
    <s v="PIT"/>
    <s v=""/>
    <x v="1"/>
    <n v="-2.5"/>
    <s v=""/>
    <m/>
    <m/>
    <s v="PIT"/>
    <m/>
    <n v="1"/>
    <m/>
    <s v=""/>
  </r>
  <r>
    <n v="756"/>
    <n v="373"/>
    <s v="2013_07_DEN@IND"/>
    <s v=""/>
    <n v="6.5"/>
    <n v="39"/>
    <n v="33"/>
    <x v="1"/>
    <x v="6"/>
    <s v="rs"/>
    <s v="IND"/>
    <s v="IND"/>
    <s v=""/>
    <x v="0"/>
    <n v="5.5"/>
    <s v=""/>
    <m/>
    <m/>
    <s v="IND"/>
    <m/>
    <n v="1"/>
    <m/>
    <s v=""/>
  </r>
  <r>
    <n v="757"/>
    <n v="373"/>
    <s v="2013_07_DEN@IND"/>
    <s v=""/>
    <n v="6.5"/>
    <n v="39"/>
    <n v="33"/>
    <x v="1"/>
    <x v="6"/>
    <s v="rs"/>
    <s v="IND"/>
    <s v="IND"/>
    <s v=""/>
    <x v="1"/>
    <n v="6"/>
    <s v=""/>
    <m/>
    <m/>
    <s v="DEN"/>
    <m/>
    <n v="0"/>
    <m/>
    <s v=""/>
  </r>
  <r>
    <n v="758"/>
    <n v="374"/>
    <s v="2013_07_MIN@NYG"/>
    <s v=""/>
    <n v="-3.5"/>
    <n v="23"/>
    <n v="7"/>
    <x v="1"/>
    <x v="6"/>
    <s v="rs"/>
    <s v="NYG"/>
    <s v="NYG"/>
    <s v=""/>
    <x v="0"/>
    <n v="-3"/>
    <s v=""/>
    <m/>
    <m/>
    <s v="NYG"/>
    <m/>
    <n v="1"/>
    <m/>
    <s v=""/>
  </r>
  <r>
    <n v="759"/>
    <n v="374"/>
    <s v="2013_07_MIN@NYG"/>
    <s v=""/>
    <n v="-3.5"/>
    <n v="23"/>
    <n v="7"/>
    <x v="1"/>
    <x v="6"/>
    <s v="rs"/>
    <s v="NYG"/>
    <s v="NYG"/>
    <s v=""/>
    <x v="1"/>
    <n v="-3.5"/>
    <s v=""/>
    <m/>
    <m/>
    <s v="MIN"/>
    <m/>
    <n v="0"/>
    <m/>
    <s v=""/>
  </r>
  <r>
    <n v="760"/>
    <n v="375"/>
    <s v="2013_08_CAR@TBY"/>
    <s v=""/>
    <n v="6.5"/>
    <n v="13"/>
    <n v="31"/>
    <x v="1"/>
    <x v="7"/>
    <s v="rs"/>
    <s v="CAR"/>
    <s v="CAR"/>
    <s v=""/>
    <x v="0"/>
    <n v="4.5"/>
    <s v=""/>
    <m/>
    <m/>
    <s v="CAR"/>
    <m/>
    <n v="1"/>
    <m/>
    <s v=""/>
  </r>
  <r>
    <n v="761"/>
    <n v="375"/>
    <s v="2013_08_CAR@TBY"/>
    <s v=""/>
    <n v="6.5"/>
    <n v="13"/>
    <n v="31"/>
    <x v="1"/>
    <x v="7"/>
    <s v="rs"/>
    <s v="CAR"/>
    <s v="CAR"/>
    <s v=""/>
    <x v="1"/>
    <n v="6"/>
    <s v=""/>
    <m/>
    <m/>
    <s v="CAR"/>
    <m/>
    <n v="1"/>
    <m/>
    <s v=""/>
  </r>
  <r>
    <n v="762"/>
    <n v="376"/>
    <s v="2013_08_BUF@NOR"/>
    <s v=""/>
    <n v="-12.5"/>
    <n v="35"/>
    <n v="17"/>
    <x v="1"/>
    <x v="7"/>
    <s v="rs"/>
    <s v="NOR"/>
    <s v="NOR"/>
    <s v=""/>
    <x v="0"/>
    <n v="-9.5"/>
    <s v=""/>
    <m/>
    <m/>
    <s v="BUF"/>
    <m/>
    <n v="0"/>
    <m/>
    <s v=""/>
  </r>
  <r>
    <n v="763"/>
    <n v="376"/>
    <s v="2013_08_BUF@NOR"/>
    <s v=""/>
    <n v="-12.5"/>
    <n v="35"/>
    <n v="17"/>
    <x v="1"/>
    <x v="7"/>
    <s v="rs"/>
    <s v="NOR"/>
    <s v="NOR"/>
    <s v=""/>
    <x v="1"/>
    <n v="-13"/>
    <s v=""/>
    <m/>
    <m/>
    <s v="BUF"/>
    <m/>
    <n v="0"/>
    <m/>
    <s v=""/>
  </r>
  <r>
    <n v="764"/>
    <n v="377"/>
    <s v="2013_08_CLE@KCY"/>
    <s v=""/>
    <n v="-7.5"/>
    <n v="23"/>
    <n v="17"/>
    <x v="1"/>
    <x v="7"/>
    <s v="rs"/>
    <s v="CLE"/>
    <s v="KCY"/>
    <s v=""/>
    <x v="0"/>
    <n v="-7.5"/>
    <s v=""/>
    <m/>
    <m/>
    <s v="KCY"/>
    <m/>
    <n v="0"/>
    <m/>
    <s v=""/>
  </r>
  <r>
    <n v="765"/>
    <n v="377"/>
    <s v="2013_08_CLE@KCY"/>
    <s v=""/>
    <n v="-7.5"/>
    <n v="23"/>
    <n v="17"/>
    <x v="1"/>
    <x v="7"/>
    <s v="rs"/>
    <s v="CLE"/>
    <s v="KCY"/>
    <s v=""/>
    <x v="1"/>
    <n v="-7.5"/>
    <s v=""/>
    <m/>
    <m/>
    <s v="KCY"/>
    <m/>
    <n v="0"/>
    <m/>
    <s v=""/>
  </r>
  <r>
    <n v="766"/>
    <n v="378"/>
    <s v="2013_08_DAL@DET"/>
    <s v=""/>
    <n v="-2.5"/>
    <n v="31"/>
    <n v="30"/>
    <x v="1"/>
    <x v="7"/>
    <s v="rs"/>
    <s v="DAL"/>
    <s v="DET"/>
    <s v=""/>
    <x v="0"/>
    <n v="-3.5"/>
    <s v=""/>
    <m/>
    <m/>
    <s v="DAL"/>
    <m/>
    <n v="1"/>
    <m/>
    <s v=""/>
  </r>
  <r>
    <n v="767"/>
    <n v="378"/>
    <s v="2013_08_DAL@DET"/>
    <s v=""/>
    <n v="-2.5"/>
    <n v="31"/>
    <n v="30"/>
    <x v="1"/>
    <x v="7"/>
    <s v="rs"/>
    <s v="DAL"/>
    <s v="DET"/>
    <s v=""/>
    <x v="1"/>
    <n v="-3"/>
    <s v=""/>
    <m/>
    <m/>
    <s v="DET"/>
    <m/>
    <n v="0"/>
    <m/>
    <s v=""/>
  </r>
  <r>
    <n v="768"/>
    <n v="379"/>
    <s v="2013_08_MIA@NWE"/>
    <s v=""/>
    <n v="-6.5"/>
    <n v="27"/>
    <n v="17"/>
    <x v="1"/>
    <x v="7"/>
    <s v="rs"/>
    <s v="NWE"/>
    <s v="NWE"/>
    <s v=""/>
    <x v="0"/>
    <n v="-7.5"/>
    <s v=""/>
    <m/>
    <m/>
    <s v="MIA"/>
    <m/>
    <n v="0"/>
    <m/>
    <s v=""/>
  </r>
  <r>
    <n v="769"/>
    <n v="379"/>
    <s v="2013_08_MIA@NWE"/>
    <s v=""/>
    <n v="-6.5"/>
    <n v="27"/>
    <n v="17"/>
    <x v="1"/>
    <x v="7"/>
    <s v="rs"/>
    <s v="NWE"/>
    <s v="NWE"/>
    <s v=""/>
    <x v="1"/>
    <n v="-5.5"/>
    <s v=""/>
    <m/>
    <m/>
    <s v="MIA"/>
    <m/>
    <n v="0"/>
    <m/>
    <s v=""/>
  </r>
  <r>
    <n v="770"/>
    <n v="380"/>
    <s v="2013_08_NYG@PHI"/>
    <s v=""/>
    <n v="-5.5"/>
    <n v="7"/>
    <n v="15"/>
    <x v="1"/>
    <x v="7"/>
    <s v="rs"/>
    <s v="NYG"/>
    <s v="NYG"/>
    <s v=""/>
    <x v="0"/>
    <n v="-5"/>
    <s v=""/>
    <m/>
    <m/>
    <s v="PHI"/>
    <m/>
    <n v="0"/>
    <m/>
    <s v=""/>
  </r>
  <r>
    <n v="771"/>
    <n v="380"/>
    <s v="2013_08_NYG@PHI"/>
    <s v=""/>
    <n v="-5.5"/>
    <n v="7"/>
    <n v="15"/>
    <x v="1"/>
    <x v="7"/>
    <s v="rs"/>
    <s v="NYG"/>
    <s v="NYG"/>
    <s v=""/>
    <x v="1"/>
    <n v="-4.5"/>
    <s v=""/>
    <m/>
    <m/>
    <s v="PHI"/>
    <m/>
    <n v="0"/>
    <m/>
    <s v=""/>
  </r>
  <r>
    <n v="772"/>
    <n v="381"/>
    <s v="2013_08_SFO@JAX"/>
    <s v=""/>
    <n v="16.5"/>
    <n v="10"/>
    <n v="42"/>
    <x v="1"/>
    <x v="7"/>
    <s v="rs"/>
    <s v="SFO"/>
    <s v="SFO"/>
    <s v=""/>
    <x v="0"/>
    <n v="17.5"/>
    <s v=""/>
    <m/>
    <m/>
    <s v="SFO"/>
    <m/>
    <n v="1"/>
    <m/>
    <s v=""/>
  </r>
  <r>
    <n v="773"/>
    <n v="381"/>
    <s v="2013_08_SFO@JAX"/>
    <s v=""/>
    <n v="16.5"/>
    <n v="10"/>
    <n v="42"/>
    <x v="1"/>
    <x v="7"/>
    <s v="rs"/>
    <s v="SFO"/>
    <s v="SFO"/>
    <s v=""/>
    <x v="1"/>
    <n v="16.5"/>
    <s v=""/>
    <m/>
    <m/>
    <s v="JAX"/>
    <m/>
    <n v="0"/>
    <m/>
    <s v=""/>
  </r>
  <r>
    <n v="774"/>
    <n v="382"/>
    <s v="2013_08_NYJ@CIN"/>
    <s v=""/>
    <n v="-6.5"/>
    <n v="49"/>
    <n v="9"/>
    <x v="1"/>
    <x v="7"/>
    <s v="rs"/>
    <s v="CIN"/>
    <s v="CIN"/>
    <s v=""/>
    <x v="0"/>
    <n v="-7.5"/>
    <s v=""/>
    <m/>
    <m/>
    <s v="CIN"/>
    <m/>
    <n v="1"/>
    <m/>
    <s v=""/>
  </r>
  <r>
    <n v="775"/>
    <n v="382"/>
    <s v="2013_08_NYJ@CIN"/>
    <s v=""/>
    <n v="-6.5"/>
    <n v="49"/>
    <n v="9"/>
    <x v="1"/>
    <x v="7"/>
    <s v="rs"/>
    <s v="CIN"/>
    <s v="CIN"/>
    <s v=""/>
    <x v="1"/>
    <n v="-7"/>
    <s v=""/>
    <m/>
    <m/>
    <s v="NYJ"/>
    <m/>
    <n v="0"/>
    <m/>
    <s v=""/>
  </r>
  <r>
    <n v="776"/>
    <n v="383"/>
    <s v="2013_08_PIT@OAK"/>
    <s v=""/>
    <n v="2.5"/>
    <n v="21"/>
    <n v="18"/>
    <x v="1"/>
    <x v="7"/>
    <s v="rs"/>
    <s v="OAK"/>
    <s v="OAK"/>
    <s v=""/>
    <x v="0"/>
    <n v="2"/>
    <s v=""/>
    <m/>
    <m/>
    <s v="OAK"/>
    <m/>
    <n v="1"/>
    <m/>
    <s v=""/>
  </r>
  <r>
    <n v="777"/>
    <n v="383"/>
    <s v="2013_08_PIT@OAK"/>
    <s v=""/>
    <n v="2.5"/>
    <n v="21"/>
    <n v="18"/>
    <x v="1"/>
    <x v="7"/>
    <s v="rs"/>
    <s v="OAK"/>
    <s v="OAK"/>
    <s v=""/>
    <x v="1"/>
    <n v="4"/>
    <s v=""/>
    <m/>
    <m/>
    <s v="OAK"/>
    <m/>
    <n v="1"/>
    <m/>
    <s v=""/>
  </r>
  <r>
    <n v="778"/>
    <n v="384"/>
    <s v="2013_08_ATL@ARI"/>
    <s v=""/>
    <n v="-2.5"/>
    <n v="27"/>
    <n v="13"/>
    <x v="1"/>
    <x v="7"/>
    <s v="rs"/>
    <s v="ARI"/>
    <s v="ARI"/>
    <s v=""/>
    <x v="0"/>
    <n v="2"/>
    <s v=""/>
    <m/>
    <m/>
    <s v="ARI"/>
    <m/>
    <n v="1"/>
    <m/>
    <s v=""/>
  </r>
  <r>
    <n v="779"/>
    <n v="384"/>
    <s v="2013_08_ATL@ARI"/>
    <s v=""/>
    <n v="-2.5"/>
    <n v="27"/>
    <n v="13"/>
    <x v="1"/>
    <x v="7"/>
    <s v="rs"/>
    <s v="ARI"/>
    <s v="ARI"/>
    <s v=""/>
    <x v="1"/>
    <n v="-2.5"/>
    <s v=""/>
    <m/>
    <m/>
    <s v="ARI"/>
    <m/>
    <n v="1"/>
    <m/>
    <s v=""/>
  </r>
  <r>
    <n v="780"/>
    <n v="385"/>
    <s v="2013_08_WAS@DEN"/>
    <s v=""/>
    <n v="-13.5"/>
    <n v="45"/>
    <n v="21"/>
    <x v="1"/>
    <x v="7"/>
    <s v="rs"/>
    <s v="DEN"/>
    <s v="DEN"/>
    <s v=""/>
    <x v="0"/>
    <n v="-12"/>
    <s v=""/>
    <m/>
    <m/>
    <s v="DEN"/>
    <m/>
    <n v="1"/>
    <m/>
    <s v=""/>
  </r>
  <r>
    <n v="781"/>
    <n v="385"/>
    <s v="2013_08_WAS@DEN"/>
    <s v=""/>
    <n v="-13.5"/>
    <n v="45"/>
    <n v="21"/>
    <x v="1"/>
    <x v="7"/>
    <s v="rs"/>
    <s v="DEN"/>
    <s v="DEN"/>
    <s v=""/>
    <x v="1"/>
    <n v="-13.5"/>
    <s v=""/>
    <m/>
    <m/>
    <s v="DEN"/>
    <m/>
    <n v="1"/>
    <m/>
    <s v=""/>
  </r>
  <r>
    <n v="782"/>
    <n v="386"/>
    <s v="2013_08_GBY@MIN"/>
    <s v=""/>
    <n v="9.5"/>
    <n v="31"/>
    <n v="44"/>
    <x v="1"/>
    <x v="7"/>
    <s v="rs"/>
    <s v="GBY"/>
    <s v="GBY"/>
    <s v=""/>
    <x v="0"/>
    <n v="10.5"/>
    <s v=""/>
    <m/>
    <m/>
    <s v="GBY"/>
    <m/>
    <n v="1"/>
    <m/>
    <s v=""/>
  </r>
  <r>
    <n v="783"/>
    <n v="386"/>
    <s v="2013_08_GBY@MIN"/>
    <s v=""/>
    <n v="9.5"/>
    <n v="31"/>
    <n v="44"/>
    <x v="1"/>
    <x v="7"/>
    <s v="rs"/>
    <s v="GBY"/>
    <s v="GBY"/>
    <s v=""/>
    <x v="1"/>
    <n v="7.5"/>
    <s v=""/>
    <m/>
    <m/>
    <s v="MIN"/>
    <m/>
    <n v="0"/>
    <m/>
    <s v=""/>
  </r>
  <r>
    <n v="784"/>
    <n v="387"/>
    <s v="2013_08_SEA@STL"/>
    <s v=""/>
    <n v="10.5"/>
    <n v="9"/>
    <n v="14"/>
    <x v="1"/>
    <x v="7"/>
    <s v="rs"/>
    <s v="STL"/>
    <s v="SEA"/>
    <s v=""/>
    <x v="0"/>
    <n v="9"/>
    <s v=""/>
    <m/>
    <m/>
    <s v="SEA"/>
    <m/>
    <n v="0"/>
    <m/>
    <s v=""/>
  </r>
  <r>
    <n v="785"/>
    <n v="387"/>
    <s v="2013_08_SEA@STL"/>
    <s v=""/>
    <n v="10.5"/>
    <n v="9"/>
    <n v="14"/>
    <x v="1"/>
    <x v="7"/>
    <s v="rs"/>
    <s v="STL"/>
    <s v="SEA"/>
    <s v=""/>
    <x v="1"/>
    <n v="12.5"/>
    <s v=""/>
    <m/>
    <m/>
    <s v="SEA"/>
    <m/>
    <n v="0"/>
    <m/>
    <s v=""/>
  </r>
  <r>
    <n v="786"/>
    <n v="388"/>
    <s v="2013_09_CIN@MIA"/>
    <s v=""/>
    <n v="2.5"/>
    <n v="22"/>
    <n v="20"/>
    <x v="1"/>
    <x v="8"/>
    <s v="rs"/>
    <s v="MIA"/>
    <s v="MIA"/>
    <s v=""/>
    <x v="0"/>
    <n v="3"/>
    <s v=""/>
    <m/>
    <m/>
    <s v="CIN"/>
    <m/>
    <n v="0"/>
    <m/>
    <s v=""/>
  </r>
  <r>
    <n v="787"/>
    <n v="388"/>
    <s v="2013_09_CIN@MIA"/>
    <s v=""/>
    <n v="2.5"/>
    <n v="22"/>
    <n v="20"/>
    <x v="1"/>
    <x v="8"/>
    <s v="rs"/>
    <s v="MIA"/>
    <s v="MIA"/>
    <s v=""/>
    <x v="1"/>
    <n v="-1.5"/>
    <s v=""/>
    <m/>
    <m/>
    <s v="MIA"/>
    <m/>
    <n v="1"/>
    <m/>
    <s v=""/>
  </r>
  <r>
    <n v="788"/>
    <n v="389"/>
    <s v="2013_09_ATL@CAR"/>
    <s v=""/>
    <n v="-7.5"/>
    <n v="34"/>
    <n v="10"/>
    <x v="1"/>
    <x v="8"/>
    <s v="rs"/>
    <s v="CAR"/>
    <s v="CAR"/>
    <s v=""/>
    <x v="0"/>
    <n v="-6"/>
    <s v=""/>
    <m/>
    <m/>
    <s v="CAR"/>
    <m/>
    <n v="1"/>
    <m/>
    <s v=""/>
  </r>
  <r>
    <n v="789"/>
    <n v="389"/>
    <s v="2013_09_ATL@CAR"/>
    <s v=""/>
    <n v="-7.5"/>
    <n v="34"/>
    <n v="10"/>
    <x v="1"/>
    <x v="8"/>
    <s v="rs"/>
    <s v="CAR"/>
    <s v="CAR"/>
    <s v=""/>
    <x v="1"/>
    <n v="-6"/>
    <s v=""/>
    <m/>
    <m/>
    <s v="CAR"/>
    <m/>
    <n v="1"/>
    <m/>
    <s v=""/>
  </r>
  <r>
    <n v="790"/>
    <n v="390"/>
    <s v="2013_09_KCY@BUF"/>
    <s v=""/>
    <n v="3.5"/>
    <n v="13"/>
    <n v="23"/>
    <x v="1"/>
    <x v="8"/>
    <s v="rs"/>
    <s v="KCY"/>
    <s v="KCY"/>
    <s v=""/>
    <x v="0"/>
    <n v="4"/>
    <s v=""/>
    <m/>
    <m/>
    <s v="KCY"/>
    <m/>
    <n v="1"/>
    <m/>
    <s v=""/>
  </r>
  <r>
    <n v="791"/>
    <n v="390"/>
    <s v="2013_09_KCY@BUF"/>
    <s v=""/>
    <n v="3.5"/>
    <n v="13"/>
    <n v="23"/>
    <x v="1"/>
    <x v="8"/>
    <s v="rs"/>
    <s v="KCY"/>
    <s v="KCY"/>
    <s v=""/>
    <x v="1"/>
    <n v="7"/>
    <s v=""/>
    <m/>
    <m/>
    <s v="KCY"/>
    <m/>
    <n v="1"/>
    <m/>
    <s v=""/>
  </r>
  <r>
    <n v="792"/>
    <n v="391"/>
    <s v="2013_09_MIN@DAL"/>
    <s v=""/>
    <n v="-10.5"/>
    <n v="27"/>
    <n v="23"/>
    <x v="1"/>
    <x v="8"/>
    <s v="rs"/>
    <s v="MIN"/>
    <s v="DAL"/>
    <s v=""/>
    <x v="0"/>
    <n v="-8"/>
    <s v=""/>
    <m/>
    <m/>
    <s v="DAL"/>
    <m/>
    <n v="0"/>
    <m/>
    <s v=""/>
  </r>
  <r>
    <n v="793"/>
    <n v="391"/>
    <s v="2013_09_MIN@DAL"/>
    <s v=""/>
    <n v="-10.5"/>
    <n v="27"/>
    <n v="23"/>
    <x v="1"/>
    <x v="8"/>
    <s v="rs"/>
    <s v="MIN"/>
    <s v="DAL"/>
    <s v=""/>
    <x v="1"/>
    <n v="-8"/>
    <s v=""/>
    <m/>
    <m/>
    <s v="MIN"/>
    <m/>
    <n v="1"/>
    <m/>
    <s v=""/>
  </r>
  <r>
    <n v="794"/>
    <n v="392"/>
    <s v="2013_09_TEN@STL"/>
    <s v=""/>
    <n v="2.5"/>
    <n v="21"/>
    <n v="28"/>
    <x v="1"/>
    <x v="8"/>
    <s v="rs"/>
    <s v="TEN"/>
    <s v="TEN"/>
    <s v=""/>
    <x v="0"/>
    <n v="7.5"/>
    <s v=""/>
    <m/>
    <m/>
    <s v="TEN"/>
    <m/>
    <n v="1"/>
    <m/>
    <s v=""/>
  </r>
  <r>
    <n v="795"/>
    <n v="392"/>
    <s v="2013_09_TEN@STL"/>
    <s v=""/>
    <n v="2.5"/>
    <n v="21"/>
    <n v="28"/>
    <x v="1"/>
    <x v="8"/>
    <s v="rs"/>
    <s v="TEN"/>
    <s v="TEN"/>
    <s v=""/>
    <x v="1"/>
    <n v="2.5"/>
    <s v=""/>
    <m/>
    <m/>
    <s v="TEN"/>
    <m/>
    <n v="1"/>
    <m/>
    <s v=""/>
  </r>
  <r>
    <n v="796"/>
    <n v="393"/>
    <s v="2013_09_NOR@NYJ"/>
    <s v=""/>
    <n v="5.5"/>
    <n v="26"/>
    <n v="20"/>
    <x v="1"/>
    <x v="8"/>
    <s v="rs"/>
    <s v="NYJ"/>
    <s v="NYJ"/>
    <s v=""/>
    <x v="0"/>
    <n v="6.5"/>
    <s v=""/>
    <m/>
    <m/>
    <s v="NOR"/>
    <m/>
    <n v="0"/>
    <m/>
    <s v=""/>
  </r>
  <r>
    <n v="797"/>
    <n v="393"/>
    <s v="2013_09_NOR@NYJ"/>
    <s v=""/>
    <n v="5.5"/>
    <n v="26"/>
    <n v="20"/>
    <x v="1"/>
    <x v="8"/>
    <s v="rs"/>
    <s v="NYJ"/>
    <s v="NYJ"/>
    <s v=""/>
    <x v="1"/>
    <n v="9"/>
    <s v=""/>
    <m/>
    <m/>
    <s v="NOR"/>
    <m/>
    <n v="0"/>
    <m/>
    <s v=""/>
  </r>
  <r>
    <n v="798"/>
    <n v="394"/>
    <s v="2013_09_SD@WAS"/>
    <s v=""/>
    <n v="-0.5"/>
    <n v="30"/>
    <n v="24"/>
    <x v="1"/>
    <x v="8"/>
    <s v="rs"/>
    <s v="WAS"/>
    <s v="WAS"/>
    <s v=""/>
    <x v="0"/>
    <n v="-1"/>
    <s v=""/>
    <m/>
    <m/>
    <s v="SD"/>
    <m/>
    <n v="0"/>
    <m/>
    <s v=""/>
  </r>
  <r>
    <n v="799"/>
    <n v="394"/>
    <s v="2013_09_SD@WAS"/>
    <s v=""/>
    <n v="-0.5"/>
    <n v="30"/>
    <n v="24"/>
    <x v="1"/>
    <x v="8"/>
    <s v="rs"/>
    <s v="WAS"/>
    <s v="WAS"/>
    <s v=""/>
    <x v="1"/>
    <n v="-3"/>
    <s v=""/>
    <m/>
    <m/>
    <s v="SD"/>
    <m/>
    <n v="0"/>
    <m/>
    <s v=""/>
  </r>
  <r>
    <n v="800"/>
    <n v="395"/>
    <s v="2013_09_PHI@OAK"/>
    <s v=""/>
    <n v="-2.5"/>
    <n v="20"/>
    <n v="49"/>
    <x v="1"/>
    <x v="8"/>
    <s v="rs"/>
    <s v="PHI"/>
    <s v="PHI"/>
    <s v=""/>
    <x v="0"/>
    <n v="-5"/>
    <s v=""/>
    <m/>
    <m/>
    <s v="OAK"/>
    <m/>
    <n v="0"/>
    <m/>
    <s v=""/>
  </r>
  <r>
    <n v="801"/>
    <n v="395"/>
    <s v="2013_09_PHI@OAK"/>
    <s v=""/>
    <n v="-2.5"/>
    <n v="20"/>
    <n v="49"/>
    <x v="1"/>
    <x v="8"/>
    <s v="rs"/>
    <s v="PHI"/>
    <s v="PHI"/>
    <s v=""/>
    <x v="1"/>
    <n v="-2.5"/>
    <s v=""/>
    <m/>
    <m/>
    <s v="OAK"/>
    <m/>
    <n v="0"/>
    <m/>
    <s v=""/>
  </r>
  <r>
    <n v="802"/>
    <n v="396"/>
    <s v="2013_09_TBY@SEA"/>
    <s v=""/>
    <n v="-16.5"/>
    <n v="27"/>
    <n v="24"/>
    <x v="1"/>
    <x v="8"/>
    <s v="rs"/>
    <s v="TBY"/>
    <s v="SEA"/>
    <s v=""/>
    <x v="0"/>
    <n v="-19.5"/>
    <s v=""/>
    <m/>
    <m/>
    <s v="SEA"/>
    <m/>
    <n v="0"/>
    <m/>
    <s v=""/>
  </r>
  <r>
    <n v="803"/>
    <n v="396"/>
    <s v="2013_09_TBY@SEA"/>
    <s v=""/>
    <n v="-16.5"/>
    <n v="27"/>
    <n v="24"/>
    <x v="1"/>
    <x v="8"/>
    <s v="rs"/>
    <s v="TBY"/>
    <s v="SEA"/>
    <s v=""/>
    <x v="1"/>
    <n v="-16.5"/>
    <s v=""/>
    <m/>
    <m/>
    <s v="SEA"/>
    <m/>
    <n v="0"/>
    <m/>
    <s v=""/>
  </r>
  <r>
    <n v="804"/>
    <n v="397"/>
    <s v="2013_09_BAL@CLE"/>
    <s v=""/>
    <n v="2.5"/>
    <n v="24"/>
    <n v="18"/>
    <x v="1"/>
    <x v="8"/>
    <s v="rs"/>
    <s v="CLE"/>
    <s v="CLE"/>
    <s v=""/>
    <x v="0"/>
    <n v="-1.5"/>
    <s v=""/>
    <m/>
    <m/>
    <s v="CLE"/>
    <m/>
    <n v="1"/>
    <m/>
    <s v=""/>
  </r>
  <r>
    <n v="805"/>
    <n v="397"/>
    <s v="2013_09_BAL@CLE"/>
    <s v=""/>
    <n v="2.5"/>
    <n v="24"/>
    <n v="18"/>
    <x v="1"/>
    <x v="8"/>
    <s v="rs"/>
    <s v="CLE"/>
    <s v="CLE"/>
    <s v=""/>
    <x v="1"/>
    <n v="2.5"/>
    <s v=""/>
    <m/>
    <m/>
    <s v="BAL"/>
    <m/>
    <n v="0"/>
    <m/>
    <s v=""/>
  </r>
  <r>
    <n v="806"/>
    <n v="398"/>
    <s v="2013_09_PIT@NWE"/>
    <s v=""/>
    <n v="-7.5"/>
    <n v="55"/>
    <n v="31"/>
    <x v="1"/>
    <x v="8"/>
    <s v="rs"/>
    <s v="NWE"/>
    <s v="NWE"/>
    <s v=""/>
    <x v="0"/>
    <n v="-7"/>
    <s v=""/>
    <m/>
    <m/>
    <s v="PIT"/>
    <m/>
    <n v="0"/>
    <m/>
    <s v=""/>
  </r>
  <r>
    <n v="807"/>
    <n v="398"/>
    <s v="2013_09_PIT@NWE"/>
    <s v=""/>
    <n v="-7.5"/>
    <n v="55"/>
    <n v="31"/>
    <x v="1"/>
    <x v="8"/>
    <s v="rs"/>
    <s v="NWE"/>
    <s v="NWE"/>
    <s v=""/>
    <x v="1"/>
    <n v="-7.5"/>
    <s v=""/>
    <m/>
    <m/>
    <s v="PIT"/>
    <m/>
    <n v="0"/>
    <m/>
    <s v=""/>
  </r>
  <r>
    <n v="808"/>
    <n v="399"/>
    <s v="2013_09_IND@HOU"/>
    <s v=""/>
    <n v="2.5"/>
    <n v="24"/>
    <n v="27"/>
    <x v="1"/>
    <x v="8"/>
    <s v="rs"/>
    <s v="IND"/>
    <s v="IND"/>
    <s v=""/>
    <x v="0"/>
    <n v="3"/>
    <s v=""/>
    <m/>
    <m/>
    <s v="IND"/>
    <m/>
    <n v="1"/>
    <m/>
    <s v=""/>
  </r>
  <r>
    <n v="809"/>
    <n v="399"/>
    <s v="2013_09_IND@HOU"/>
    <s v=""/>
    <n v="2.5"/>
    <n v="24"/>
    <n v="27"/>
    <x v="1"/>
    <x v="8"/>
    <s v="rs"/>
    <s v="IND"/>
    <s v="IND"/>
    <s v=""/>
    <x v="1"/>
    <n v="3.5"/>
    <s v=""/>
    <m/>
    <m/>
    <s v="IND"/>
    <m/>
    <n v="1"/>
    <m/>
    <s v=""/>
  </r>
  <r>
    <n v="810"/>
    <n v="400"/>
    <s v="2013_09_CHI@GBY"/>
    <s v=""/>
    <n v="-11.5"/>
    <n v="20"/>
    <n v="27"/>
    <x v="1"/>
    <x v="8"/>
    <s v="rs"/>
    <s v="CHI"/>
    <s v="CHI"/>
    <s v=""/>
    <x v="0"/>
    <n v="-10"/>
    <s v=""/>
    <m/>
    <m/>
    <s v="CHI"/>
    <m/>
    <n v="1"/>
    <m/>
    <s v=""/>
  </r>
  <r>
    <n v="811"/>
    <n v="400"/>
    <s v="2013_09_CHI@GBY"/>
    <s v=""/>
    <n v="-11.5"/>
    <n v="20"/>
    <n v="27"/>
    <x v="1"/>
    <x v="8"/>
    <s v="rs"/>
    <s v="CHI"/>
    <s v="CHI"/>
    <s v=""/>
    <x v="1"/>
    <n v="-7.5"/>
    <s v=""/>
    <m/>
    <m/>
    <s v="CHI"/>
    <m/>
    <n v="1"/>
    <m/>
    <s v=""/>
  </r>
  <r>
    <n v="812"/>
    <n v="401"/>
    <s v="2013_10_WAS@MIN"/>
    <s v=""/>
    <n v="2.5"/>
    <n v="34"/>
    <n v="27"/>
    <x v="1"/>
    <x v="9"/>
    <s v="rs"/>
    <s v="MIN"/>
    <s v="MIN"/>
    <s v=""/>
    <x v="0"/>
    <n v="3"/>
    <s v=""/>
    <m/>
    <m/>
    <s v="WAS"/>
    <m/>
    <n v="0"/>
    <m/>
    <s v=""/>
  </r>
  <r>
    <n v="813"/>
    <n v="401"/>
    <s v="2013_10_WAS@MIN"/>
    <s v=""/>
    <n v="2.5"/>
    <n v="34"/>
    <n v="27"/>
    <x v="1"/>
    <x v="9"/>
    <s v="rs"/>
    <s v="MIN"/>
    <s v="MIN"/>
    <s v=""/>
    <x v="1"/>
    <n v="2.5"/>
    <s v=""/>
    <m/>
    <m/>
    <s v="WAS"/>
    <m/>
    <n v="0"/>
    <m/>
    <s v=""/>
  </r>
  <r>
    <n v="814"/>
    <n v="402"/>
    <s v="2013_10_SEA@ATL"/>
    <s v=""/>
    <n v="6.5"/>
    <n v="10"/>
    <n v="33"/>
    <x v="1"/>
    <x v="9"/>
    <s v="rs"/>
    <s v="SEA"/>
    <s v="SEA"/>
    <s v=""/>
    <x v="0"/>
    <n v="5"/>
    <s v=""/>
    <m/>
    <m/>
    <s v="ATL"/>
    <m/>
    <n v="0"/>
    <m/>
    <s v=""/>
  </r>
  <r>
    <n v="815"/>
    <n v="402"/>
    <s v="2013_10_SEA@ATL"/>
    <s v=""/>
    <n v="6.5"/>
    <n v="10"/>
    <n v="33"/>
    <x v="1"/>
    <x v="9"/>
    <s v="rs"/>
    <s v="SEA"/>
    <s v="SEA"/>
    <s v=""/>
    <x v="1"/>
    <n v="7"/>
    <s v=""/>
    <m/>
    <m/>
    <s v="ATL"/>
    <m/>
    <n v="0"/>
    <m/>
    <s v=""/>
  </r>
  <r>
    <n v="816"/>
    <n v="403"/>
    <s v="2013_10_BUF@PIT"/>
    <s v=""/>
    <n v="-3.5"/>
    <n v="23"/>
    <n v="10"/>
    <x v="1"/>
    <x v="9"/>
    <s v="rs"/>
    <s v="PIT"/>
    <s v="PIT"/>
    <s v=""/>
    <x v="0"/>
    <n v="-3.5"/>
    <s v=""/>
    <m/>
    <m/>
    <s v="BUF"/>
    <m/>
    <n v="0"/>
    <m/>
    <s v=""/>
  </r>
  <r>
    <n v="817"/>
    <n v="403"/>
    <s v="2013_10_BUF@PIT"/>
    <s v=""/>
    <n v="-3.5"/>
    <n v="23"/>
    <n v="10"/>
    <x v="1"/>
    <x v="9"/>
    <s v="rs"/>
    <s v="PIT"/>
    <s v="PIT"/>
    <s v=""/>
    <x v="1"/>
    <n v="-3"/>
    <s v=""/>
    <m/>
    <m/>
    <s v="BUF"/>
    <m/>
    <n v="0"/>
    <m/>
    <s v=""/>
  </r>
  <r>
    <n v="818"/>
    <n v="404"/>
    <s v="2013_10_DET@CHI"/>
    <s v=""/>
    <n v="-2.5"/>
    <n v="19"/>
    <n v="21"/>
    <x v="1"/>
    <x v="9"/>
    <s v="rs"/>
    <s v="DET"/>
    <s v="DET"/>
    <s v=""/>
    <x v="0"/>
    <n v="-3"/>
    <s v=""/>
    <m/>
    <m/>
    <s v="DET"/>
    <m/>
    <n v="1"/>
    <m/>
    <s v=""/>
  </r>
  <r>
    <n v="819"/>
    <n v="404"/>
    <s v="2013_10_DET@CHI"/>
    <s v=""/>
    <n v="-2.5"/>
    <n v="19"/>
    <n v="21"/>
    <x v="1"/>
    <x v="9"/>
    <s v="rs"/>
    <s v="DET"/>
    <s v="DET"/>
    <s v=""/>
    <x v="1"/>
    <n v="-2.5"/>
    <s v=""/>
    <m/>
    <m/>
    <s v="DET"/>
    <m/>
    <n v="1"/>
    <m/>
    <s v=""/>
  </r>
  <r>
    <n v="820"/>
    <n v="405"/>
    <s v="2013_10_CIN@BAL"/>
    <s v=""/>
    <n v="1.5"/>
    <n v="20"/>
    <n v="17"/>
    <x v="1"/>
    <x v="9"/>
    <s v="rs"/>
    <s v="BAL"/>
    <s v="BAL"/>
    <s v=""/>
    <x v="0"/>
    <n v="3.5"/>
    <s v=""/>
    <m/>
    <m/>
    <s v="CIN"/>
    <m/>
    <n v="0"/>
    <m/>
    <s v=""/>
  </r>
  <r>
    <n v="821"/>
    <n v="405"/>
    <s v="2013_10_CIN@BAL"/>
    <s v=""/>
    <n v="1.5"/>
    <n v="20"/>
    <n v="17"/>
    <x v="1"/>
    <x v="9"/>
    <s v="rs"/>
    <s v="BAL"/>
    <s v="BAL"/>
    <s v=""/>
    <x v="1"/>
    <n v="4.5"/>
    <s v=""/>
    <m/>
    <m/>
    <s v="CIIN"/>
    <m/>
    <n v="0"/>
    <m/>
    <s v=""/>
  </r>
  <r>
    <n v="822"/>
    <n v="406"/>
    <s v="2013_10_PHI@GBY"/>
    <s v=""/>
    <n v="-0.5"/>
    <n v="13"/>
    <n v="27"/>
    <x v="1"/>
    <x v="9"/>
    <s v="rs"/>
    <s v="PHI"/>
    <s v="PHI"/>
    <s v=""/>
    <x v="0"/>
    <n v="-3"/>
    <s v=""/>
    <m/>
    <m/>
    <s v="GBY"/>
    <m/>
    <n v="0"/>
    <m/>
    <s v=""/>
  </r>
  <r>
    <n v="823"/>
    <n v="406"/>
    <s v="2013_10_PHI@GBY"/>
    <s v=""/>
    <n v="-0.5"/>
    <n v="13"/>
    <n v="27"/>
    <x v="1"/>
    <x v="9"/>
    <s v="rs"/>
    <s v="PHI"/>
    <s v="PHI"/>
    <s v=""/>
    <x v="1"/>
    <n v="-3"/>
    <s v=""/>
    <m/>
    <m/>
    <s v="GBY"/>
    <m/>
    <n v="0"/>
    <m/>
    <s v=""/>
  </r>
  <r>
    <n v="824"/>
    <n v="407"/>
    <s v="2013_10_JAX@TEN"/>
    <s v=""/>
    <n v="-13.5"/>
    <n v="27"/>
    <n v="29"/>
    <x v="1"/>
    <x v="9"/>
    <s v="rs"/>
    <s v="JAX"/>
    <s v="JAX"/>
    <s v=""/>
    <x v="0"/>
    <n v="-14"/>
    <s v=""/>
    <m/>
    <m/>
    <s v="TEN"/>
    <m/>
    <n v="0"/>
    <m/>
    <s v=""/>
  </r>
  <r>
    <n v="825"/>
    <n v="407"/>
    <s v="2013_10_JAX@TEN"/>
    <s v=""/>
    <n v="-13.5"/>
    <n v="27"/>
    <n v="29"/>
    <x v="1"/>
    <x v="9"/>
    <s v="rs"/>
    <s v="JAX"/>
    <s v="JAX"/>
    <s v=""/>
    <x v="1"/>
    <n v="-10.5"/>
    <s v=""/>
    <m/>
    <m/>
    <s v="JAX"/>
    <m/>
    <n v="1"/>
    <m/>
    <s v=""/>
  </r>
  <r>
    <n v="826"/>
    <n v="408"/>
    <s v="2013_10_STL@IND"/>
    <s v=""/>
    <n v="-10.5"/>
    <n v="8"/>
    <n v="38"/>
    <x v="1"/>
    <x v="9"/>
    <s v="rs"/>
    <s v="STL"/>
    <s v="STL"/>
    <s v=""/>
    <x v="0"/>
    <n v="-10.5"/>
    <s v=""/>
    <m/>
    <m/>
    <s v="STL"/>
    <m/>
    <n v="1"/>
    <m/>
    <s v=""/>
  </r>
  <r>
    <n v="827"/>
    <n v="408"/>
    <s v="2013_10_STL@IND"/>
    <s v=""/>
    <n v="-10.5"/>
    <n v="8"/>
    <n v="38"/>
    <x v="1"/>
    <x v="9"/>
    <s v="rs"/>
    <s v="STL"/>
    <s v="STL"/>
    <s v=""/>
    <x v="1"/>
    <n v="-9.5"/>
    <s v=""/>
    <m/>
    <m/>
    <s v="STL"/>
    <m/>
    <n v="1"/>
    <m/>
    <s v=""/>
  </r>
  <r>
    <n v="828"/>
    <n v="409"/>
    <s v="2013_10_OAK@NYG"/>
    <s v=""/>
    <n v="-7.5"/>
    <n v="24"/>
    <n v="20"/>
    <x v="1"/>
    <x v="9"/>
    <s v="rs"/>
    <s v="OAK"/>
    <s v="NYG"/>
    <s v=""/>
    <x v="0"/>
    <n v="-3.5"/>
    <s v=""/>
    <m/>
    <m/>
    <s v="OAK"/>
    <m/>
    <n v="1"/>
    <m/>
    <s v=""/>
  </r>
  <r>
    <n v="829"/>
    <n v="409"/>
    <s v="2013_10_OAK@NYG"/>
    <s v=""/>
    <n v="-7.5"/>
    <n v="24"/>
    <n v="20"/>
    <x v="1"/>
    <x v="9"/>
    <s v="rs"/>
    <s v="OAK"/>
    <s v="NYG"/>
    <s v=""/>
    <x v="1"/>
    <n v="-4.5"/>
    <s v=""/>
    <m/>
    <m/>
    <s v="OAK"/>
    <m/>
    <n v="1"/>
    <m/>
    <s v=""/>
  </r>
  <r>
    <n v="830"/>
    <n v="410"/>
    <s v="2013_10_CAR@SFO"/>
    <s v=""/>
    <n v="-6.5"/>
    <n v="9"/>
    <n v="10"/>
    <x v="1"/>
    <x v="9"/>
    <s v="rs"/>
    <s v="CAR"/>
    <s v="CAR"/>
    <s v=""/>
    <x v="0"/>
    <n v="-6.5"/>
    <s v=""/>
    <m/>
    <m/>
    <s v="CAR"/>
    <m/>
    <n v="1"/>
    <m/>
    <s v=""/>
  </r>
  <r>
    <n v="831"/>
    <n v="410"/>
    <s v="2013_10_CAR@SFO"/>
    <s v=""/>
    <n v="-6.5"/>
    <n v="9"/>
    <n v="10"/>
    <x v="1"/>
    <x v="9"/>
    <s v="rs"/>
    <s v="CAR"/>
    <s v="CAR"/>
    <s v=""/>
    <x v="1"/>
    <n v="-5.5"/>
    <s v=""/>
    <m/>
    <m/>
    <s v="SFO"/>
    <m/>
    <n v="0"/>
    <m/>
    <s v=""/>
  </r>
  <r>
    <n v="832"/>
    <n v="411"/>
    <s v="2013_10_DEN@SD"/>
    <s v=""/>
    <n v="7.5"/>
    <n v="20"/>
    <n v="28"/>
    <x v="1"/>
    <x v="9"/>
    <s v="rs"/>
    <s v="DEN"/>
    <s v="DEN"/>
    <s v=""/>
    <x v="0"/>
    <n v="8"/>
    <s v=""/>
    <m/>
    <m/>
    <s v="SD"/>
    <m/>
    <n v="0"/>
    <m/>
    <s v=""/>
  </r>
  <r>
    <n v="833"/>
    <n v="411"/>
    <s v="2013_10_DEN@SD"/>
    <s v=""/>
    <n v="7.5"/>
    <n v="20"/>
    <n v="28"/>
    <x v="1"/>
    <x v="9"/>
    <s v="rs"/>
    <s v="DEN"/>
    <s v="DEN"/>
    <s v=""/>
    <x v="1"/>
    <n v="8.5"/>
    <s v=""/>
    <m/>
    <m/>
    <s v="SD"/>
    <m/>
    <n v="0"/>
    <m/>
    <s v=""/>
  </r>
  <r>
    <n v="834"/>
    <n v="412"/>
    <s v="2013_10_HOU@ARI"/>
    <s v=""/>
    <n v="-2.5"/>
    <n v="27"/>
    <n v="24"/>
    <x v="1"/>
    <x v="9"/>
    <s v="rs"/>
    <s v="ARI"/>
    <s v="ARI"/>
    <s v=""/>
    <x v="0"/>
    <n v="-3.5"/>
    <s v=""/>
    <m/>
    <m/>
    <s v="ARI"/>
    <m/>
    <n v="1"/>
    <m/>
    <s v=""/>
  </r>
  <r>
    <n v="835"/>
    <n v="412"/>
    <s v="2013_10_HOU@ARI"/>
    <s v=""/>
    <n v="-2.5"/>
    <n v="27"/>
    <n v="24"/>
    <x v="1"/>
    <x v="9"/>
    <s v="rs"/>
    <s v="ARI"/>
    <s v="ARI"/>
    <s v=""/>
    <x v="1"/>
    <n v="-3"/>
    <s v=""/>
    <m/>
    <m/>
    <s v="ARI"/>
    <m/>
    <n v="1"/>
    <m/>
    <s v=""/>
  </r>
  <r>
    <n v="836"/>
    <n v="413"/>
    <s v="2013_10_DAL@NOR"/>
    <s v=""/>
    <n v="-6.5"/>
    <n v="49"/>
    <n v="17"/>
    <x v="1"/>
    <x v="9"/>
    <s v="rs"/>
    <s v="NOR"/>
    <s v="NOR"/>
    <s v=""/>
    <x v="0"/>
    <n v="-7"/>
    <s v=""/>
    <m/>
    <m/>
    <s v="DAL"/>
    <m/>
    <n v="0"/>
    <m/>
    <s v=""/>
  </r>
  <r>
    <n v="837"/>
    <n v="413"/>
    <s v="2013_10_DAL@NOR"/>
    <s v=""/>
    <n v="-6.5"/>
    <n v="49"/>
    <n v="17"/>
    <x v="1"/>
    <x v="9"/>
    <s v="rs"/>
    <s v="NOR"/>
    <s v="NOR"/>
    <s v=""/>
    <x v="1"/>
    <n v="-6.5"/>
    <s v=""/>
    <m/>
    <m/>
    <s v="NOR"/>
    <m/>
    <n v="1"/>
    <m/>
    <s v=""/>
  </r>
  <r>
    <n v="838"/>
    <n v="414"/>
    <s v="2013_10_MIA@TBY"/>
    <s v=""/>
    <n v="2.5"/>
    <n v="22"/>
    <n v="19"/>
    <x v="1"/>
    <x v="9"/>
    <s v="rs"/>
    <s v="TBY"/>
    <s v="TBY"/>
    <s v=""/>
    <x v="0"/>
    <n v="5"/>
    <s v=""/>
    <m/>
    <m/>
    <s v="TBY"/>
    <m/>
    <n v="1"/>
    <m/>
    <s v=""/>
  </r>
  <r>
    <n v="839"/>
    <n v="414"/>
    <s v="2013_10_MIA@TBY"/>
    <s v=""/>
    <n v="2.5"/>
    <n v="22"/>
    <n v="19"/>
    <x v="1"/>
    <x v="9"/>
    <s v="rs"/>
    <s v="TBY"/>
    <s v="TBY"/>
    <s v=""/>
    <x v="1"/>
    <n v="4.5"/>
    <s v=""/>
    <m/>
    <m/>
    <s v="TBY"/>
    <m/>
    <n v="1"/>
    <m/>
    <s v=""/>
  </r>
  <r>
    <n v="840"/>
    <n v="415"/>
    <s v="2013_11_IND@TEN"/>
    <s v=""/>
    <n v="3.5"/>
    <n v="27"/>
    <n v="30"/>
    <x v="1"/>
    <x v="10"/>
    <s v="rs"/>
    <s v="TEN"/>
    <s v="IND"/>
    <s v=""/>
    <x v="0"/>
    <n v="3"/>
    <s v=""/>
    <m/>
    <m/>
    <s v="IND"/>
    <m/>
    <n v="0"/>
    <m/>
    <s v=""/>
  </r>
  <r>
    <n v="841"/>
    <n v="415"/>
    <s v="2013_11_IND@TEN"/>
    <s v=""/>
    <n v="3.5"/>
    <n v="27"/>
    <n v="30"/>
    <x v="1"/>
    <x v="10"/>
    <s v="rs"/>
    <s v="TEN"/>
    <s v="IND"/>
    <s v=""/>
    <x v="1"/>
    <n v="6"/>
    <s v=""/>
    <m/>
    <m/>
    <s v="TEN"/>
    <m/>
    <n v="1"/>
    <m/>
    <s v=""/>
  </r>
  <r>
    <n v="842"/>
    <n v="416"/>
    <s v="2013_11_ATL@TBY"/>
    <s v=""/>
    <n v="1.5"/>
    <n v="41"/>
    <n v="28"/>
    <x v="1"/>
    <x v="10"/>
    <s v="rs"/>
    <s v="TBY"/>
    <s v="TBY"/>
    <s v=""/>
    <x v="0"/>
    <n v="-1"/>
    <s v=""/>
    <m/>
    <m/>
    <s v="TBY"/>
    <m/>
    <n v="1"/>
    <m/>
    <s v=""/>
  </r>
  <r>
    <n v="843"/>
    <n v="416"/>
    <s v="2013_11_ATL@TBY"/>
    <s v=""/>
    <n v="1.5"/>
    <n v="41"/>
    <n v="28"/>
    <x v="1"/>
    <x v="10"/>
    <s v="rs"/>
    <s v="TBY"/>
    <s v="TBY"/>
    <s v=""/>
    <x v="1"/>
    <n v="-2.5"/>
    <s v=""/>
    <m/>
    <m/>
    <s v="TBY"/>
    <m/>
    <n v="1"/>
    <m/>
    <s v=""/>
  </r>
  <r>
    <n v="844"/>
    <n v="417"/>
    <s v="2013_11_NYJ@BUF"/>
    <s v=""/>
    <n v="-1.5"/>
    <n v="37"/>
    <n v="14"/>
    <x v="1"/>
    <x v="10"/>
    <s v="rs"/>
    <s v="BUF"/>
    <s v="BUF"/>
    <s v=""/>
    <x v="0"/>
    <n v="1"/>
    <s v=""/>
    <m/>
    <m/>
    <s v="NYJ"/>
    <m/>
    <n v="0"/>
    <m/>
    <s v=""/>
  </r>
  <r>
    <n v="845"/>
    <n v="417"/>
    <s v="2013_11_NYJ@BUF"/>
    <s v=""/>
    <n v="-1.5"/>
    <n v="37"/>
    <n v="14"/>
    <x v="1"/>
    <x v="10"/>
    <s v="rs"/>
    <s v="BUF"/>
    <s v="BUF"/>
    <s v=""/>
    <x v="1"/>
    <n v="2.5"/>
    <s v=""/>
    <m/>
    <m/>
    <s v="NYJ"/>
    <m/>
    <n v="0"/>
    <m/>
    <s v=""/>
  </r>
  <r>
    <n v="846"/>
    <n v="418"/>
    <s v="2013_11_BAL@CHI"/>
    <s v=""/>
    <n v="-2.5"/>
    <n v="23"/>
    <n v="20"/>
    <x v="1"/>
    <x v="10"/>
    <s v="rs"/>
    <s v="CHI"/>
    <s v="CHI"/>
    <s v=""/>
    <x v="0"/>
    <n v="-6"/>
    <s v=""/>
    <m/>
    <m/>
    <s v="BAL"/>
    <m/>
    <n v="0"/>
    <m/>
    <s v=""/>
  </r>
  <r>
    <n v="847"/>
    <n v="418"/>
    <s v="2013_11_BAL@CHI"/>
    <s v=""/>
    <n v="-2.5"/>
    <n v="23"/>
    <n v="20"/>
    <x v="1"/>
    <x v="10"/>
    <s v="rs"/>
    <s v="CHI"/>
    <s v="CHI"/>
    <s v=""/>
    <x v="1"/>
    <n v="-6.5"/>
    <s v=""/>
    <m/>
    <m/>
    <s v="CHI"/>
    <m/>
    <n v="1"/>
    <m/>
    <s v=""/>
  </r>
  <r>
    <n v="848"/>
    <n v="419"/>
    <s v="2013_11_CLE@CIN"/>
    <s v=""/>
    <n v="-6.5"/>
    <n v="41"/>
    <n v="20"/>
    <x v="1"/>
    <x v="10"/>
    <s v="rs"/>
    <s v="CIN"/>
    <s v="CIN"/>
    <s v=""/>
    <x v="0"/>
    <n v="-7"/>
    <s v=""/>
    <m/>
    <m/>
    <s v="CLE"/>
    <m/>
    <n v="0"/>
    <m/>
    <s v=""/>
  </r>
  <r>
    <n v="849"/>
    <n v="419"/>
    <s v="2013_11_CLE@CIN"/>
    <s v=""/>
    <n v="-6.5"/>
    <n v="41"/>
    <n v="20"/>
    <x v="1"/>
    <x v="10"/>
    <s v="rs"/>
    <s v="CIN"/>
    <s v="CIN"/>
    <s v=""/>
    <x v="1"/>
    <n v="-7.5"/>
    <s v=""/>
    <m/>
    <m/>
    <s v="CLE"/>
    <m/>
    <n v="0"/>
    <m/>
    <s v=""/>
  </r>
  <r>
    <n v="850"/>
    <n v="420"/>
    <s v="2013_11_DET@PIT"/>
    <s v=""/>
    <n v="2.5"/>
    <n v="37"/>
    <n v="27"/>
    <x v="1"/>
    <x v="10"/>
    <s v="rs"/>
    <s v="PIT"/>
    <s v="PIT"/>
    <s v=""/>
    <x v="0"/>
    <n v="3"/>
    <s v=""/>
    <m/>
    <m/>
    <s v="DET"/>
    <m/>
    <n v="0"/>
    <m/>
    <s v=""/>
  </r>
  <r>
    <n v="851"/>
    <n v="420"/>
    <s v="2013_11_DET@PIT"/>
    <s v=""/>
    <n v="2.5"/>
    <n v="37"/>
    <n v="27"/>
    <x v="1"/>
    <x v="10"/>
    <s v="rs"/>
    <s v="PIT"/>
    <s v="PIT"/>
    <s v=""/>
    <x v="1"/>
    <n v="6"/>
    <s v=""/>
    <m/>
    <m/>
    <s v="DET"/>
    <m/>
    <n v="0"/>
    <m/>
    <s v=""/>
  </r>
  <r>
    <n v="852"/>
    <n v="421"/>
    <s v="2013_11_OAK@HOU"/>
    <s v=""/>
    <n v="-6.5"/>
    <n v="23"/>
    <n v="28"/>
    <x v="1"/>
    <x v="10"/>
    <s v="rs"/>
    <s v="OAK"/>
    <s v="OAK"/>
    <s v=""/>
    <x v="0"/>
    <n v="-6"/>
    <s v=""/>
    <m/>
    <m/>
    <s v="HOU"/>
    <m/>
    <n v="0"/>
    <m/>
    <s v=""/>
  </r>
  <r>
    <n v="853"/>
    <n v="421"/>
    <s v="2013_11_OAK@HOU"/>
    <s v=""/>
    <n v="-6.5"/>
    <n v="23"/>
    <n v="28"/>
    <x v="1"/>
    <x v="10"/>
    <s v="rs"/>
    <s v="OAK"/>
    <s v="OAK"/>
    <s v=""/>
    <x v="1"/>
    <n v="-5.5"/>
    <s v=""/>
    <m/>
    <m/>
    <s v="HOU"/>
    <m/>
    <n v="0"/>
    <m/>
    <s v=""/>
  </r>
  <r>
    <n v="854"/>
    <n v="422"/>
    <s v="2013_11_WAS@PHI"/>
    <s v=""/>
    <n v="-3.5"/>
    <n v="24"/>
    <n v="16"/>
    <x v="1"/>
    <x v="10"/>
    <s v="rs"/>
    <s v="PHI"/>
    <s v="PHI"/>
    <s v=""/>
    <x v="0"/>
    <n v="-6"/>
    <s v=""/>
    <m/>
    <m/>
    <s v="WAS"/>
    <m/>
    <n v="0"/>
    <m/>
    <s v=""/>
  </r>
  <r>
    <n v="855"/>
    <n v="422"/>
    <s v="2013_11_WAS@PHI"/>
    <s v=""/>
    <n v="-3.5"/>
    <n v="24"/>
    <n v="16"/>
    <x v="1"/>
    <x v="10"/>
    <s v="rs"/>
    <s v="PHI"/>
    <s v="PHI"/>
    <s v=""/>
    <x v="1"/>
    <n v="-7"/>
    <s v=""/>
    <m/>
    <m/>
    <s v="WAS"/>
    <m/>
    <n v="0"/>
    <m/>
    <s v=""/>
  </r>
  <r>
    <n v="856"/>
    <n v="423"/>
    <s v="2013_11_ARI@JAX"/>
    <s v=""/>
    <n v="6.5"/>
    <n v="14"/>
    <n v="27"/>
    <x v="1"/>
    <x v="10"/>
    <s v="rs"/>
    <s v="ARI"/>
    <s v="ARI"/>
    <s v=""/>
    <x v="0"/>
    <n v="8.5"/>
    <s v=""/>
    <m/>
    <m/>
    <s v="JAX"/>
    <m/>
    <n v="0"/>
    <m/>
    <s v=""/>
  </r>
  <r>
    <n v="857"/>
    <n v="423"/>
    <s v="2013_11_ARI@JAX"/>
    <s v=""/>
    <n v="6.5"/>
    <n v="14"/>
    <n v="27"/>
    <x v="1"/>
    <x v="10"/>
    <s v="rs"/>
    <s v="ARI"/>
    <s v="ARI"/>
    <s v=""/>
    <x v="1"/>
    <n v="6.5"/>
    <s v=""/>
    <m/>
    <m/>
    <s v="JAX"/>
    <m/>
    <n v="0"/>
    <m/>
    <s v=""/>
  </r>
  <r>
    <n v="858"/>
    <n v="424"/>
    <s v="2013_11_SD@MIA"/>
    <s v=""/>
    <n v="1.5"/>
    <n v="20"/>
    <n v="16"/>
    <x v="1"/>
    <x v="10"/>
    <s v="rs"/>
    <s v="MIA"/>
    <s v="MIA"/>
    <s v=""/>
    <x v="0"/>
    <n v="2.5"/>
    <s v=""/>
    <m/>
    <m/>
    <s v="SD"/>
    <m/>
    <n v="0"/>
    <m/>
    <s v=""/>
  </r>
  <r>
    <n v="859"/>
    <n v="424"/>
    <s v="2013_11_SD@MIA"/>
    <s v=""/>
    <n v="1.5"/>
    <n v="20"/>
    <n v="16"/>
    <x v="1"/>
    <x v="10"/>
    <s v="rs"/>
    <s v="MIA"/>
    <s v="MIA"/>
    <s v=""/>
    <x v="1"/>
    <n v="2.5"/>
    <s v=""/>
    <m/>
    <m/>
    <s v="SD"/>
    <m/>
    <n v="0"/>
    <m/>
    <s v=""/>
  </r>
  <r>
    <n v="860"/>
    <n v="425"/>
    <s v="2013_11_GBY@NYG"/>
    <s v=""/>
    <n v="-6.5"/>
    <n v="27"/>
    <n v="13"/>
    <x v="1"/>
    <x v="10"/>
    <s v="rs"/>
    <s v="NYG"/>
    <s v="NYG"/>
    <s v=""/>
    <x v="0"/>
    <n v="-7.5"/>
    <s v=""/>
    <m/>
    <m/>
    <s v="GBY"/>
    <m/>
    <n v="0"/>
    <m/>
    <s v=""/>
  </r>
  <r>
    <n v="861"/>
    <n v="425"/>
    <s v="2013_11_GBY@NYG"/>
    <s v=""/>
    <n v="-6.5"/>
    <n v="27"/>
    <n v="13"/>
    <x v="1"/>
    <x v="10"/>
    <s v="rs"/>
    <s v="NYG"/>
    <s v="NYG"/>
    <s v=""/>
    <x v="1"/>
    <n v="-7"/>
    <s v=""/>
    <m/>
    <m/>
    <s v="GBY"/>
    <m/>
    <n v="0"/>
    <m/>
    <s v=""/>
  </r>
  <r>
    <n v="862"/>
    <n v="426"/>
    <s v="2013_11_MIN@SEA"/>
    <s v=""/>
    <n v="-13.5"/>
    <n v="41"/>
    <n v="20"/>
    <x v="1"/>
    <x v="10"/>
    <s v="rs"/>
    <s v="SEA"/>
    <s v="SEA"/>
    <s v=""/>
    <x v="0"/>
    <n v="-12"/>
    <s v=""/>
    <m/>
    <m/>
    <s v="MIN"/>
    <m/>
    <n v="0"/>
    <m/>
    <s v=""/>
  </r>
  <r>
    <n v="863"/>
    <n v="426"/>
    <s v="2013_11_MIN@SEA"/>
    <s v=""/>
    <n v="-13.5"/>
    <n v="41"/>
    <n v="20"/>
    <x v="1"/>
    <x v="10"/>
    <s v="rs"/>
    <s v="SEA"/>
    <s v="SEA"/>
    <s v=""/>
    <x v="1"/>
    <n v="-13.5"/>
    <s v=""/>
    <m/>
    <m/>
    <s v="SEA"/>
    <m/>
    <n v="1"/>
    <m/>
    <s v=""/>
  </r>
  <r>
    <n v="864"/>
    <n v="427"/>
    <s v="2013_11_SFO@NOR"/>
    <s v=""/>
    <n v="-3.5"/>
    <n v="23"/>
    <n v="20"/>
    <x v="1"/>
    <x v="10"/>
    <s v="rs"/>
    <s v="SFO"/>
    <s v="NOR"/>
    <s v=""/>
    <x v="0"/>
    <n v="-4"/>
    <s v=""/>
    <m/>
    <m/>
    <s v="NOR"/>
    <m/>
    <n v="0"/>
    <m/>
    <s v=""/>
  </r>
  <r>
    <n v="865"/>
    <n v="427"/>
    <s v="2013_11_SFO@NOR"/>
    <s v=""/>
    <n v="-3.5"/>
    <n v="23"/>
    <n v="20"/>
    <x v="1"/>
    <x v="10"/>
    <s v="rs"/>
    <s v="SFO"/>
    <s v="NOR"/>
    <s v=""/>
    <x v="1"/>
    <n v="-5.5"/>
    <s v=""/>
    <m/>
    <m/>
    <s v="SFO"/>
    <m/>
    <n v="1"/>
    <m/>
    <s v=""/>
  </r>
  <r>
    <n v="866"/>
    <n v="428"/>
    <s v="2013_11_KCY@DEN"/>
    <s v=""/>
    <n v="-8.5"/>
    <n v="27"/>
    <n v="17"/>
    <x v="1"/>
    <x v="10"/>
    <s v="rs"/>
    <s v="DEN"/>
    <s v="DEN"/>
    <s v=""/>
    <x v="0"/>
    <n v="-6"/>
    <s v=""/>
    <m/>
    <m/>
    <s v="KCY"/>
    <m/>
    <n v="0"/>
    <m/>
    <s v=""/>
  </r>
  <r>
    <n v="867"/>
    <n v="428"/>
    <s v="2013_11_KCY@DEN"/>
    <s v=""/>
    <n v="-8.5"/>
    <n v="27"/>
    <n v="17"/>
    <x v="1"/>
    <x v="10"/>
    <s v="rs"/>
    <s v="DEN"/>
    <s v="DEN"/>
    <s v=""/>
    <x v="1"/>
    <n v="-8.5"/>
    <s v=""/>
    <m/>
    <m/>
    <s v="KCY"/>
    <m/>
    <n v="0"/>
    <m/>
    <s v=""/>
  </r>
  <r>
    <n v="868"/>
    <n v="429"/>
    <s v="2013_11_NWE@CAR"/>
    <s v=""/>
    <n v="-2.5"/>
    <n v="24"/>
    <n v="20"/>
    <x v="1"/>
    <x v="10"/>
    <s v="rs"/>
    <s v="CAR"/>
    <s v="CAR"/>
    <s v=""/>
    <x v="0"/>
    <n v="-3"/>
    <s v=""/>
    <m/>
    <m/>
    <s v="CAR"/>
    <m/>
    <n v="1"/>
    <m/>
    <s v=""/>
  </r>
  <r>
    <n v="869"/>
    <n v="429"/>
    <s v="2013_11_NWE@CAR"/>
    <s v=""/>
    <n v="-2.5"/>
    <n v="24"/>
    <n v="20"/>
    <x v="1"/>
    <x v="10"/>
    <s v="rs"/>
    <s v="CAR"/>
    <s v="CAR"/>
    <s v=""/>
    <x v="1"/>
    <n v="-4"/>
    <s v=""/>
    <m/>
    <m/>
    <s v="CAR"/>
    <m/>
    <n v="1"/>
    <m/>
    <s v=""/>
  </r>
  <r>
    <n v="870"/>
    <n v="430"/>
    <s v="2013_12_NOR@ATL"/>
    <s v=""/>
    <n v="8.5"/>
    <n v="13"/>
    <n v="17"/>
    <x v="1"/>
    <x v="11"/>
    <s v="rs"/>
    <s v="ATL"/>
    <s v="NOR"/>
    <s v=""/>
    <x v="0"/>
    <n v="9.5"/>
    <s v=""/>
    <m/>
    <m/>
    <s v="ATL"/>
    <m/>
    <n v="1"/>
    <m/>
    <s v=""/>
  </r>
  <r>
    <n v="871"/>
    <n v="430"/>
    <s v="2013_12_NOR@ATL"/>
    <s v=""/>
    <n v="8.5"/>
    <n v="13"/>
    <n v="17"/>
    <x v="1"/>
    <x v="11"/>
    <s v="rs"/>
    <s v="ATL"/>
    <s v="NOR"/>
    <s v=""/>
    <x v="1"/>
    <n v="10"/>
    <s v=""/>
    <m/>
    <m/>
    <s v="ATL"/>
    <m/>
    <n v="1"/>
    <m/>
    <s v=""/>
  </r>
  <r>
    <n v="872"/>
    <n v="431"/>
    <s v="2013_12_CHI@STL"/>
    <s v=""/>
    <n v="-1.5"/>
    <n v="42"/>
    <n v="21"/>
    <x v="1"/>
    <x v="11"/>
    <s v="rs"/>
    <s v="STL"/>
    <s v="STL"/>
    <s v=""/>
    <x v="0"/>
    <n v="3"/>
    <s v=""/>
    <m/>
    <m/>
    <s v="STL"/>
    <m/>
    <n v="1"/>
    <m/>
    <s v=""/>
  </r>
  <r>
    <n v="873"/>
    <n v="431"/>
    <s v="2013_12_CHI@STL"/>
    <s v=""/>
    <n v="-1.5"/>
    <n v="42"/>
    <n v="21"/>
    <x v="1"/>
    <x v="11"/>
    <s v="rs"/>
    <s v="STL"/>
    <s v="STL"/>
    <s v=""/>
    <x v="1"/>
    <n v="1.5"/>
    <s v=""/>
    <m/>
    <m/>
    <s v="STL"/>
    <m/>
    <n v="1"/>
    <m/>
    <s v=""/>
  </r>
  <r>
    <n v="874"/>
    <n v="432"/>
    <s v="2013_12_PIT@CLE"/>
    <s v=""/>
    <n v="-2.5"/>
    <n v="11"/>
    <n v="27"/>
    <x v="1"/>
    <x v="11"/>
    <s v="rs"/>
    <s v="PIT"/>
    <s v="PIT"/>
    <s v=""/>
    <x v="0"/>
    <n v="-2.5"/>
    <s v=""/>
    <m/>
    <m/>
    <s v="PIT"/>
    <m/>
    <n v="1"/>
    <m/>
    <s v=""/>
  </r>
  <r>
    <n v="875"/>
    <n v="432"/>
    <s v="2013_12_PIT@CLE"/>
    <s v=""/>
    <n v="-2.5"/>
    <n v="11"/>
    <n v="27"/>
    <x v="1"/>
    <x v="11"/>
    <s v="rs"/>
    <s v="PIT"/>
    <s v="PIT"/>
    <s v=""/>
    <x v="1"/>
    <n v="-1.5"/>
    <s v=""/>
    <m/>
    <m/>
    <s v="CLE"/>
    <m/>
    <n v="0"/>
    <m/>
    <s v=""/>
  </r>
  <r>
    <n v="876"/>
    <n v="433"/>
    <s v="2013_12_TBY@DET"/>
    <s v=""/>
    <n v="-9.5"/>
    <n v="21"/>
    <n v="24"/>
    <x v="1"/>
    <x v="11"/>
    <s v="rs"/>
    <s v="TBY"/>
    <s v="TBY"/>
    <s v=""/>
    <x v="0"/>
    <n v="-8"/>
    <s v=""/>
    <m/>
    <m/>
    <s v="TBY"/>
    <m/>
    <n v="1"/>
    <m/>
    <s v=""/>
  </r>
  <r>
    <n v="877"/>
    <n v="433"/>
    <s v="2013_12_TBY@DET"/>
    <s v=""/>
    <n v="-9.5"/>
    <n v="21"/>
    <n v="24"/>
    <x v="1"/>
    <x v="11"/>
    <s v="rs"/>
    <s v="TBY"/>
    <s v="TBY"/>
    <s v=""/>
    <x v="1"/>
    <n v="-7.5"/>
    <s v=""/>
    <m/>
    <m/>
    <s v="TBY"/>
    <m/>
    <n v="1"/>
    <m/>
    <s v=""/>
  </r>
  <r>
    <n v="878"/>
    <n v="434"/>
    <s v="2013_12_MIN@GBY"/>
    <s v=""/>
    <n v="-4.5"/>
    <n v="26"/>
    <n v="26"/>
    <x v="1"/>
    <x v="11"/>
    <s v="rs"/>
    <s v="MIN"/>
    <s v="na"/>
    <s v=""/>
    <x v="0"/>
    <n v="-1.5"/>
    <s v=""/>
    <m/>
    <m/>
    <s v="MIN"/>
    <m/>
    <n v="1"/>
    <m/>
    <s v=""/>
  </r>
  <r>
    <n v="879"/>
    <n v="434"/>
    <s v="2013_12_MIN@GBY"/>
    <s v=""/>
    <n v="-4.5"/>
    <n v="26"/>
    <n v="26"/>
    <x v="1"/>
    <x v="11"/>
    <s v="rs"/>
    <s v="MIN"/>
    <s v="na"/>
    <s v=""/>
    <x v="1"/>
    <n v="-4.5"/>
    <s v=""/>
    <m/>
    <m/>
    <s v="MIN"/>
    <m/>
    <n v="1"/>
    <m/>
    <s v=""/>
  </r>
  <r>
    <n v="880"/>
    <n v="435"/>
    <s v="2013_12_SD@KCY"/>
    <s v=""/>
    <n v="-5.5"/>
    <n v="38"/>
    <n v="41"/>
    <x v="1"/>
    <x v="11"/>
    <s v="rs"/>
    <s v="SD"/>
    <s v="SD"/>
    <s v=""/>
    <x v="0"/>
    <n v="-7"/>
    <s v=""/>
    <m/>
    <m/>
    <s v="KCY"/>
    <m/>
    <n v="0"/>
    <m/>
    <s v=""/>
  </r>
  <r>
    <n v="881"/>
    <n v="435"/>
    <s v="2013_12_SD@KCY"/>
    <s v=""/>
    <n v="-5.5"/>
    <n v="38"/>
    <n v="41"/>
    <x v="1"/>
    <x v="11"/>
    <s v="rs"/>
    <s v="SD"/>
    <s v="SD"/>
    <s v=""/>
    <x v="1"/>
    <n v="-6"/>
    <s v=""/>
    <m/>
    <m/>
    <s v="SD"/>
    <m/>
    <n v="1"/>
    <m/>
    <s v=""/>
  </r>
  <r>
    <n v="882"/>
    <n v="436"/>
    <s v="2013_12_CAR@MIA"/>
    <s v=""/>
    <n v="4.5"/>
    <n v="16"/>
    <n v="20"/>
    <x v="1"/>
    <x v="11"/>
    <s v="rs"/>
    <s v="MIA"/>
    <s v="CAR"/>
    <s v=""/>
    <x v="0"/>
    <n v="7.5"/>
    <s v=""/>
    <m/>
    <m/>
    <s v="CAR"/>
    <m/>
    <n v="0"/>
    <m/>
    <s v=""/>
  </r>
  <r>
    <n v="883"/>
    <n v="436"/>
    <s v="2013_12_CAR@MIA"/>
    <s v=""/>
    <n v="4.5"/>
    <n v="16"/>
    <n v="20"/>
    <x v="1"/>
    <x v="11"/>
    <s v="rs"/>
    <s v="MIA"/>
    <s v="CAR"/>
    <s v=""/>
    <x v="1"/>
    <n v="6"/>
    <s v=""/>
    <m/>
    <m/>
    <s v="CAR"/>
    <m/>
    <n v="0"/>
    <m/>
    <s v=""/>
  </r>
  <r>
    <n v="884"/>
    <n v="437"/>
    <s v="2013_12_NYJ@BAL"/>
    <s v=""/>
    <n v="-3.5"/>
    <n v="19"/>
    <n v="3"/>
    <x v="1"/>
    <x v="11"/>
    <s v="rs"/>
    <s v="BAL"/>
    <s v="BAL"/>
    <s v=""/>
    <x v="0"/>
    <n v="-3.5"/>
    <s v=""/>
    <m/>
    <m/>
    <s v="NYJ"/>
    <m/>
    <n v="0"/>
    <m/>
    <s v=""/>
  </r>
  <r>
    <n v="885"/>
    <n v="437"/>
    <s v="2013_12_NYJ@BAL"/>
    <s v=""/>
    <n v="-3.5"/>
    <n v="19"/>
    <n v="3"/>
    <x v="1"/>
    <x v="11"/>
    <s v="rs"/>
    <s v="BAL"/>
    <s v="BAL"/>
    <s v=""/>
    <x v="1"/>
    <n v="-4.5"/>
    <s v=""/>
    <m/>
    <m/>
    <s v="NYJ"/>
    <m/>
    <n v="0"/>
    <m/>
    <s v=""/>
  </r>
  <r>
    <n v="886"/>
    <n v="438"/>
    <s v="2013_12_JAX@HOU"/>
    <s v=""/>
    <n v="-10.5"/>
    <n v="6"/>
    <n v="13"/>
    <x v="1"/>
    <x v="11"/>
    <s v="rs"/>
    <s v="JAX"/>
    <s v="JAX"/>
    <s v=""/>
    <x v="0"/>
    <n v="-7.5"/>
    <s v=""/>
    <m/>
    <m/>
    <s v="JAX"/>
    <m/>
    <n v="1"/>
    <m/>
    <s v=""/>
  </r>
  <r>
    <n v="887"/>
    <n v="438"/>
    <s v="2013_12_JAX@HOU"/>
    <s v=""/>
    <n v="-10.5"/>
    <n v="6"/>
    <n v="13"/>
    <x v="1"/>
    <x v="11"/>
    <s v="rs"/>
    <s v="JAX"/>
    <s v="JAX"/>
    <s v=""/>
    <x v="1"/>
    <n v="-5.5"/>
    <s v=""/>
    <m/>
    <m/>
    <s v="JAX"/>
    <m/>
    <n v="1"/>
    <m/>
    <s v=""/>
  </r>
  <r>
    <n v="888"/>
    <n v="439"/>
    <s v="2013_12_TEN@OAK"/>
    <s v=""/>
    <n v="-1.5"/>
    <n v="19"/>
    <n v="23"/>
    <x v="1"/>
    <x v="11"/>
    <s v="rs"/>
    <s v="TEN"/>
    <s v="TEN"/>
    <s v=""/>
    <x v="0"/>
    <n v="-1.5"/>
    <s v=""/>
    <m/>
    <m/>
    <s v="TEN"/>
    <m/>
    <n v="1"/>
    <m/>
    <s v=""/>
  </r>
  <r>
    <n v="889"/>
    <n v="439"/>
    <s v="2013_12_TEN@OAK"/>
    <s v=""/>
    <n v="-1.5"/>
    <n v="19"/>
    <n v="23"/>
    <x v="1"/>
    <x v="11"/>
    <s v="rs"/>
    <s v="TEN"/>
    <s v="TEN"/>
    <s v=""/>
    <x v="1"/>
    <n v="-2.5"/>
    <s v=""/>
    <m/>
    <m/>
    <s v="TEN"/>
    <m/>
    <n v="1"/>
    <m/>
    <s v=""/>
  </r>
  <r>
    <n v="890"/>
    <n v="440"/>
    <s v="2013_12_IND@ARI"/>
    <s v=""/>
    <n v="-2.5"/>
    <n v="40"/>
    <n v="11"/>
    <x v="1"/>
    <x v="11"/>
    <s v="rs"/>
    <s v="ARI"/>
    <s v="ARI"/>
    <s v=""/>
    <x v="0"/>
    <n v="2"/>
    <s v=""/>
    <m/>
    <m/>
    <s v="ARI"/>
    <m/>
    <n v="1"/>
    <m/>
    <s v=""/>
  </r>
  <r>
    <n v="891"/>
    <n v="440"/>
    <s v="2013_12_IND@ARI"/>
    <s v=""/>
    <n v="-2.5"/>
    <n v="40"/>
    <n v="11"/>
    <x v="1"/>
    <x v="11"/>
    <s v="rs"/>
    <s v="ARI"/>
    <s v="ARI"/>
    <s v=""/>
    <x v="1"/>
    <n v="1.5"/>
    <s v=""/>
    <m/>
    <m/>
    <s v="IND"/>
    <m/>
    <n v="0"/>
    <m/>
    <s v=""/>
  </r>
  <r>
    <n v="892"/>
    <n v="441"/>
    <s v="2013_12_DAL@NYG"/>
    <s v=""/>
    <n v="-2.5"/>
    <n v="21"/>
    <n v="24"/>
    <x v="1"/>
    <x v="11"/>
    <s v="rs"/>
    <s v="DAL"/>
    <s v="DAL"/>
    <s v=""/>
    <x v="0"/>
    <n v="1"/>
    <s v=""/>
    <m/>
    <m/>
    <s v="DAL"/>
    <m/>
    <n v="1"/>
    <m/>
    <s v=""/>
  </r>
  <r>
    <n v="893"/>
    <n v="441"/>
    <s v="2013_12_DAL@NYG"/>
    <s v=""/>
    <n v="-2.5"/>
    <n v="21"/>
    <n v="24"/>
    <x v="1"/>
    <x v="11"/>
    <s v="rs"/>
    <s v="DAL"/>
    <s v="DAL"/>
    <s v=""/>
    <x v="1"/>
    <n v="-3"/>
    <s v=""/>
    <m/>
    <m/>
    <s v="NYG"/>
    <m/>
    <n v="0"/>
    <m/>
    <s v=""/>
  </r>
  <r>
    <n v="894"/>
    <n v="442"/>
    <s v="2013_12_DEN@NWE"/>
    <s v=""/>
    <n v="2.5"/>
    <n v="34"/>
    <n v="31"/>
    <x v="1"/>
    <x v="11"/>
    <s v="rs"/>
    <s v="NWE"/>
    <s v="NWE"/>
    <s v=""/>
    <x v="0"/>
    <n v="5.5"/>
    <s v=""/>
    <m/>
    <m/>
    <s v="DEN"/>
    <m/>
    <n v="0"/>
    <m/>
    <s v=""/>
  </r>
  <r>
    <n v="895"/>
    <n v="442"/>
    <s v="2013_12_DEN@NWE"/>
    <s v=""/>
    <n v="2.5"/>
    <n v="34"/>
    <n v="31"/>
    <x v="1"/>
    <x v="11"/>
    <s v="rs"/>
    <s v="NWE"/>
    <s v="NWE"/>
    <s v=""/>
    <x v="1"/>
    <n v="5.5"/>
    <s v=""/>
    <m/>
    <m/>
    <s v="NWE"/>
    <m/>
    <n v="1"/>
    <m/>
    <s v=""/>
  </r>
  <r>
    <n v="896"/>
    <n v="443"/>
    <s v="2013_12_SFO@WAS"/>
    <s v=""/>
    <n v="5.5"/>
    <n v="6"/>
    <n v="27"/>
    <x v="1"/>
    <x v="11"/>
    <s v="rs"/>
    <s v="SFO"/>
    <s v="SFO"/>
    <s v=""/>
    <x v="0"/>
    <n v="4.5"/>
    <s v=""/>
    <m/>
    <m/>
    <s v="WAS"/>
    <m/>
    <n v="0"/>
    <m/>
    <s v=""/>
  </r>
  <r>
    <n v="897"/>
    <n v="443"/>
    <s v="2013_12_SFO@WAS"/>
    <s v=""/>
    <n v="5.5"/>
    <n v="6"/>
    <n v="27"/>
    <x v="1"/>
    <x v="11"/>
    <s v="rs"/>
    <s v="SFO"/>
    <s v="SFO"/>
    <s v=""/>
    <x v="1"/>
    <n v="4.5"/>
    <s v=""/>
    <m/>
    <m/>
    <s v="SFO"/>
    <m/>
    <n v="1"/>
    <m/>
    <s v=""/>
  </r>
  <r>
    <n v="898"/>
    <n v="444"/>
    <s v="2013_13_GBY@DET"/>
    <s v=""/>
    <n v="-5.5"/>
    <n v="40"/>
    <n v="10"/>
    <x v="1"/>
    <x v="12"/>
    <s v="rs"/>
    <s v="DET"/>
    <s v="DET"/>
    <s v=""/>
    <x v="0"/>
    <n v="-9"/>
    <s v=""/>
    <m/>
    <m/>
    <s v="DET"/>
    <m/>
    <n v="1"/>
    <m/>
    <s v=""/>
  </r>
  <r>
    <n v="899"/>
    <n v="444"/>
    <s v="2013_13_GBY@DET"/>
    <s v=""/>
    <n v="-5.5"/>
    <n v="40"/>
    <n v="10"/>
    <x v="1"/>
    <x v="12"/>
    <s v="rs"/>
    <s v="DET"/>
    <s v="DET"/>
    <s v=""/>
    <x v="1"/>
    <n v="-7"/>
    <s v=""/>
    <m/>
    <m/>
    <s v="DET"/>
    <m/>
    <n v="1"/>
    <m/>
    <s v=""/>
  </r>
  <r>
    <n v="900"/>
    <n v="445"/>
    <s v="2013_13_OAK@DAL"/>
    <s v=""/>
    <n v="-9.5"/>
    <n v="31"/>
    <n v="24"/>
    <x v="1"/>
    <x v="12"/>
    <s v="rs"/>
    <s v="OAK"/>
    <s v="DAL"/>
    <s v=""/>
    <x v="0"/>
    <n v="-9"/>
    <s v=""/>
    <m/>
    <m/>
    <s v="OAK"/>
    <m/>
    <n v="1"/>
    <m/>
    <s v=""/>
  </r>
  <r>
    <n v="901"/>
    <n v="445"/>
    <s v="2013_13_OAK@DAL"/>
    <s v=""/>
    <n v="-9.5"/>
    <n v="31"/>
    <n v="24"/>
    <x v="1"/>
    <x v="12"/>
    <s v="rs"/>
    <s v="OAK"/>
    <s v="DAL"/>
    <s v=""/>
    <x v="1"/>
    <n v="-8"/>
    <s v=""/>
    <m/>
    <m/>
    <s v="OAK"/>
    <m/>
    <n v="1"/>
    <m/>
    <s v=""/>
  </r>
  <r>
    <n v="902"/>
    <n v="446"/>
    <s v="2013_13_PIT@BAL"/>
    <s v=""/>
    <n v="-2.5"/>
    <n v="22"/>
    <n v="20"/>
    <x v="1"/>
    <x v="12"/>
    <s v="rs"/>
    <s v="PIT"/>
    <s v="BAL"/>
    <s v=""/>
    <x v="0"/>
    <n v="-3"/>
    <s v=""/>
    <m/>
    <m/>
    <s v="PIT"/>
    <m/>
    <n v="1"/>
    <m/>
    <s v=""/>
  </r>
  <r>
    <n v="903"/>
    <n v="446"/>
    <s v="2013_13_PIT@BAL"/>
    <s v=""/>
    <n v="-2.5"/>
    <n v="22"/>
    <n v="20"/>
    <x v="1"/>
    <x v="12"/>
    <s v="rs"/>
    <s v="PIT"/>
    <s v="BAL"/>
    <s v=""/>
    <x v="1"/>
    <n v="-3"/>
    <s v=""/>
    <m/>
    <m/>
    <s v="BAL"/>
    <m/>
    <n v="0"/>
    <m/>
    <s v=""/>
  </r>
  <r>
    <n v="904"/>
    <n v="447"/>
    <s v="2013_13_CHI@MIN"/>
    <s v=""/>
    <n v="-0.5"/>
    <n v="23"/>
    <n v="20"/>
    <x v="1"/>
    <x v="12"/>
    <s v="rs"/>
    <s v="MIN"/>
    <s v="MIN"/>
    <s v=""/>
    <x v="0"/>
    <n v="1.5"/>
    <s v=""/>
    <m/>
    <m/>
    <s v="CHI"/>
    <m/>
    <n v="0"/>
    <m/>
    <s v=""/>
  </r>
  <r>
    <n v="905"/>
    <n v="447"/>
    <s v="2013_13_CHI@MIN"/>
    <s v=""/>
    <n v="-0.5"/>
    <n v="23"/>
    <n v="20"/>
    <x v="1"/>
    <x v="12"/>
    <s v="rs"/>
    <s v="MIN"/>
    <s v="MIN"/>
    <s v=""/>
    <x v="1"/>
    <n v="2.5"/>
    <s v=""/>
    <m/>
    <m/>
    <s v="MIN"/>
    <m/>
    <n v="1"/>
    <m/>
    <s v=""/>
  </r>
  <r>
    <n v="906"/>
    <n v="448"/>
    <s v="2013_13_JAX@CLE"/>
    <s v=""/>
    <n v="-7.5"/>
    <n v="28"/>
    <n v="32"/>
    <x v="1"/>
    <x v="12"/>
    <s v="rs"/>
    <s v="JAX"/>
    <s v="JAX"/>
    <s v=""/>
    <x v="0"/>
    <n v="-4"/>
    <s v=""/>
    <m/>
    <m/>
    <s v="JAX"/>
    <m/>
    <n v="1"/>
    <m/>
    <s v=""/>
  </r>
  <r>
    <n v="907"/>
    <n v="448"/>
    <s v="2013_13_JAX@CLE"/>
    <s v=""/>
    <n v="-7.5"/>
    <n v="28"/>
    <n v="32"/>
    <x v="1"/>
    <x v="12"/>
    <s v="rs"/>
    <s v="JAX"/>
    <s v="JAX"/>
    <s v=""/>
    <x v="1"/>
    <n v="-3.5"/>
    <s v=""/>
    <m/>
    <m/>
    <s v="JAX"/>
    <m/>
    <n v="1"/>
    <m/>
    <s v=""/>
  </r>
  <r>
    <n v="908"/>
    <n v="449"/>
    <s v="2013_13_TEN@IND"/>
    <s v=""/>
    <n v="-4.5"/>
    <n v="22"/>
    <n v="14"/>
    <x v="1"/>
    <x v="12"/>
    <s v="rs"/>
    <s v="IND"/>
    <s v="IND"/>
    <s v=""/>
    <x v="0"/>
    <n v="-5"/>
    <s v=""/>
    <m/>
    <m/>
    <s v="TEN"/>
    <m/>
    <n v="0"/>
    <m/>
    <s v=""/>
  </r>
  <r>
    <n v="909"/>
    <n v="449"/>
    <s v="2013_13_TEN@IND"/>
    <s v=""/>
    <n v="-4.5"/>
    <n v="22"/>
    <n v="14"/>
    <x v="1"/>
    <x v="12"/>
    <s v="rs"/>
    <s v="IND"/>
    <s v="IND"/>
    <s v=""/>
    <x v="1"/>
    <n v="-4.5"/>
    <s v=""/>
    <m/>
    <m/>
    <s v="IND"/>
    <m/>
    <n v="1"/>
    <m/>
    <s v=""/>
  </r>
  <r>
    <n v="910"/>
    <n v="450"/>
    <s v="2013_13_MIA@NYJ"/>
    <s v=""/>
    <n v="-1.5"/>
    <n v="3"/>
    <n v="23"/>
    <x v="1"/>
    <x v="12"/>
    <s v="rs"/>
    <s v="MIA"/>
    <s v="MIA"/>
    <s v=""/>
    <x v="0"/>
    <n v="-3"/>
    <s v=""/>
    <m/>
    <m/>
    <s v="MIA"/>
    <m/>
    <n v="1"/>
    <m/>
    <s v=""/>
  </r>
  <r>
    <n v="911"/>
    <n v="450"/>
    <s v="2013_13_MIA@NYJ"/>
    <s v=""/>
    <n v="-1.5"/>
    <n v="3"/>
    <n v="23"/>
    <x v="1"/>
    <x v="12"/>
    <s v="rs"/>
    <s v="MIA"/>
    <s v="MIA"/>
    <s v=""/>
    <x v="1"/>
    <n v="-2.5"/>
    <s v=""/>
    <m/>
    <m/>
    <s v="NYJ"/>
    <m/>
    <n v="0"/>
    <m/>
    <s v=""/>
  </r>
  <r>
    <n v="912"/>
    <n v="451"/>
    <s v="2013_13_NWE@HOU"/>
    <s v=""/>
    <n v="8.5"/>
    <n v="31"/>
    <n v="34"/>
    <x v="1"/>
    <x v="12"/>
    <s v="rs"/>
    <s v="HOU"/>
    <s v="NWE"/>
    <s v=""/>
    <x v="0"/>
    <n v="13"/>
    <s v=""/>
    <m/>
    <m/>
    <s v="NWE"/>
    <m/>
    <n v="0"/>
    <m/>
    <s v=""/>
  </r>
  <r>
    <n v="913"/>
    <n v="451"/>
    <s v="2013_13_NWE@HOU"/>
    <s v=""/>
    <n v="8.5"/>
    <n v="31"/>
    <n v="34"/>
    <x v="1"/>
    <x v="12"/>
    <s v="rs"/>
    <s v="HOU"/>
    <s v="NWE"/>
    <s v=""/>
    <x v="1"/>
    <n v="9.5"/>
    <s v=""/>
    <m/>
    <m/>
    <s v="HOU"/>
    <m/>
    <n v="1"/>
    <m/>
    <s v=""/>
  </r>
  <r>
    <n v="914"/>
    <n v="452"/>
    <s v="2013_13_ARI@PHI"/>
    <s v=""/>
    <n v="-3.5"/>
    <n v="24"/>
    <n v="21"/>
    <x v="1"/>
    <x v="12"/>
    <s v="rs"/>
    <s v="ARI"/>
    <s v="PHI"/>
    <s v=""/>
    <x v="0"/>
    <n v="-2.5"/>
    <s v=""/>
    <m/>
    <m/>
    <s v="ARI"/>
    <m/>
    <n v="1"/>
    <m/>
    <s v=""/>
  </r>
  <r>
    <n v="915"/>
    <n v="452"/>
    <s v="2013_13_ARI@PHI"/>
    <s v=""/>
    <n v="-3.5"/>
    <n v="24"/>
    <n v="21"/>
    <x v="1"/>
    <x v="12"/>
    <s v="rs"/>
    <s v="ARI"/>
    <s v="PHI"/>
    <s v=""/>
    <x v="1"/>
    <n v="-3"/>
    <s v=""/>
    <m/>
    <m/>
    <s v="ARI"/>
    <m/>
    <n v="1"/>
    <m/>
    <s v=""/>
  </r>
  <r>
    <n v="916"/>
    <n v="453"/>
    <s v="2013_13_TBY@CAR"/>
    <s v=""/>
    <n v="-8.5"/>
    <n v="27"/>
    <n v="6"/>
    <x v="1"/>
    <x v="12"/>
    <s v="rs"/>
    <s v="CAR"/>
    <s v="CAR"/>
    <s v=""/>
    <x v="0"/>
    <n v="-7.5"/>
    <s v=""/>
    <m/>
    <m/>
    <s v="TBY"/>
    <m/>
    <n v="0"/>
    <m/>
    <s v=""/>
  </r>
  <r>
    <n v="917"/>
    <n v="453"/>
    <s v="2013_13_TBY@CAR"/>
    <s v=""/>
    <n v="-8.5"/>
    <n v="27"/>
    <n v="6"/>
    <x v="1"/>
    <x v="12"/>
    <s v="rs"/>
    <s v="CAR"/>
    <s v="CAR"/>
    <s v=""/>
    <x v="1"/>
    <n v="-7"/>
    <s v=""/>
    <m/>
    <m/>
    <s v="TBY"/>
    <m/>
    <n v="0"/>
    <m/>
    <s v=""/>
  </r>
  <r>
    <n v="918"/>
    <n v="454"/>
    <s v="2013_13_ATL@BUF"/>
    <s v=""/>
    <n v="-3.5"/>
    <n v="31"/>
    <n v="34"/>
    <x v="1"/>
    <x v="12"/>
    <s v="rs"/>
    <s v="ATL"/>
    <s v="ATL"/>
    <s v=""/>
    <x v="0"/>
    <n v="-4"/>
    <s v=""/>
    <m/>
    <m/>
    <s v="BUF"/>
    <m/>
    <n v="0"/>
    <m/>
    <s v=""/>
  </r>
  <r>
    <n v="919"/>
    <n v="454"/>
    <s v="2013_13_ATL@BUF"/>
    <s v=""/>
    <n v="-3.5"/>
    <n v="31"/>
    <n v="34"/>
    <x v="1"/>
    <x v="12"/>
    <s v="rs"/>
    <s v="ATL"/>
    <s v="ATL"/>
    <s v=""/>
    <x v="1"/>
    <n v="-4"/>
    <s v=""/>
    <m/>
    <m/>
    <s v="ATL"/>
    <m/>
    <n v="1"/>
    <m/>
    <s v=""/>
  </r>
  <r>
    <n v="920"/>
    <n v="455"/>
    <s v="2013_13_STL@SFO"/>
    <s v=""/>
    <n v="-9.5"/>
    <n v="23"/>
    <n v="13"/>
    <x v="1"/>
    <x v="12"/>
    <s v="rs"/>
    <s v="SFO"/>
    <s v="SFO"/>
    <s v=""/>
    <x v="0"/>
    <n v="-7.5"/>
    <s v=""/>
    <m/>
    <m/>
    <s v="STL"/>
    <m/>
    <n v="0"/>
    <m/>
    <s v=""/>
  </r>
  <r>
    <n v="921"/>
    <n v="455"/>
    <s v="2013_13_STL@SFO"/>
    <s v=""/>
    <n v="-9.5"/>
    <n v="23"/>
    <n v="13"/>
    <x v="1"/>
    <x v="12"/>
    <s v="rs"/>
    <s v="SFO"/>
    <s v="SFO"/>
    <s v=""/>
    <x v="1"/>
    <n v="-7.5"/>
    <s v=""/>
    <m/>
    <m/>
    <s v="SFO"/>
    <m/>
    <n v="1"/>
    <m/>
    <s v=""/>
  </r>
  <r>
    <n v="922"/>
    <n v="456"/>
    <s v="2013_13_CIN@SD"/>
    <s v=""/>
    <n v="-1.5"/>
    <n v="10"/>
    <n v="17"/>
    <x v="1"/>
    <x v="12"/>
    <s v="rs"/>
    <s v="CIN"/>
    <s v="CIN"/>
    <s v=""/>
    <x v="0"/>
    <n v="1.5"/>
    <s v=""/>
    <m/>
    <m/>
    <s v="SD"/>
    <m/>
    <n v="0"/>
    <m/>
    <s v=""/>
  </r>
  <r>
    <n v="923"/>
    <n v="456"/>
    <s v="2013_13_CIN@SD"/>
    <s v=""/>
    <n v="-1.5"/>
    <n v="10"/>
    <n v="17"/>
    <x v="1"/>
    <x v="12"/>
    <s v="rs"/>
    <s v="CIN"/>
    <s v="CIN"/>
    <s v=""/>
    <x v="1"/>
    <n v="1.5"/>
    <s v=""/>
    <m/>
    <m/>
    <s v="CIN"/>
    <m/>
    <n v="1"/>
    <m/>
    <s v=""/>
  </r>
  <r>
    <n v="924"/>
    <n v="457"/>
    <s v="2013_13_DEN@KCY"/>
    <s v=""/>
    <n v="4.5"/>
    <n v="28"/>
    <n v="35"/>
    <x v="1"/>
    <x v="12"/>
    <s v="rs"/>
    <s v="DEN"/>
    <s v="DEN"/>
    <s v=""/>
    <x v="0"/>
    <n v="6"/>
    <s v=""/>
    <m/>
    <m/>
    <s v="DEN"/>
    <m/>
    <n v="1"/>
    <m/>
    <s v=""/>
  </r>
  <r>
    <n v="925"/>
    <n v="457"/>
    <s v="2013_13_DEN@KCY"/>
    <s v=""/>
    <n v="4.5"/>
    <n v="28"/>
    <n v="35"/>
    <x v="1"/>
    <x v="12"/>
    <s v="rs"/>
    <s v="DEN"/>
    <s v="DEN"/>
    <s v=""/>
    <x v="1"/>
    <n v="9"/>
    <s v=""/>
    <m/>
    <m/>
    <s v="DEN"/>
    <m/>
    <n v="1"/>
    <m/>
    <s v=""/>
  </r>
  <r>
    <n v="926"/>
    <n v="458"/>
    <s v="2013_13_NYG@WAS"/>
    <s v=""/>
    <n v="1.5"/>
    <n v="17"/>
    <n v="24"/>
    <x v="1"/>
    <x v="12"/>
    <s v="rs"/>
    <s v="NYG"/>
    <s v="NYG"/>
    <s v=""/>
    <x v="0"/>
    <n v="-3.5"/>
    <s v=""/>
    <m/>
    <m/>
    <s v="NYG"/>
    <m/>
    <n v="1"/>
    <m/>
    <s v=""/>
  </r>
  <r>
    <n v="927"/>
    <n v="458"/>
    <s v="2013_13_NYG@WAS"/>
    <s v=""/>
    <n v="1.5"/>
    <n v="17"/>
    <n v="24"/>
    <x v="1"/>
    <x v="12"/>
    <s v="rs"/>
    <s v="NYG"/>
    <s v="NYG"/>
    <s v=""/>
    <x v="1"/>
    <n v="-2.5"/>
    <s v=""/>
    <m/>
    <m/>
    <s v="NYG"/>
    <m/>
    <n v="1"/>
    <m/>
    <s v=""/>
  </r>
  <r>
    <n v="928"/>
    <n v="459"/>
    <s v="2013_13_NOR@SEA"/>
    <s v=""/>
    <n v="-5.5"/>
    <n v="34"/>
    <n v="7"/>
    <x v="1"/>
    <x v="12"/>
    <s v="rs"/>
    <s v="SEA"/>
    <s v="SEA"/>
    <s v=""/>
    <x v="0"/>
    <n v="-3.5"/>
    <s v=""/>
    <m/>
    <m/>
    <s v="NOR"/>
    <m/>
    <n v="0"/>
    <m/>
    <s v=""/>
  </r>
  <r>
    <n v="929"/>
    <n v="459"/>
    <s v="2013_13_NOR@SEA"/>
    <s v=""/>
    <n v="-5.5"/>
    <n v="34"/>
    <n v="7"/>
    <x v="1"/>
    <x v="12"/>
    <s v="rs"/>
    <s v="SEA"/>
    <s v="SEA"/>
    <s v=""/>
    <x v="1"/>
    <n v="-6.5"/>
    <s v=""/>
    <m/>
    <m/>
    <s v="SEA"/>
    <m/>
    <n v="1"/>
    <m/>
    <s v=""/>
  </r>
  <r>
    <n v="930"/>
    <n v="460"/>
    <s v="2013_14_HOU@JAX"/>
    <s v=""/>
    <n v="2.5"/>
    <n v="27"/>
    <n v="20"/>
    <x v="1"/>
    <x v="13"/>
    <s v="rs"/>
    <s v="JAX"/>
    <s v="JAX"/>
    <s v=""/>
    <x v="0"/>
    <n v="-3"/>
    <s v=""/>
    <m/>
    <m/>
    <s v="JAX"/>
    <m/>
    <n v="1"/>
    <m/>
    <s v=""/>
  </r>
  <r>
    <n v="931"/>
    <n v="460"/>
    <s v="2013_14_HOU@JAX"/>
    <s v=""/>
    <n v="2.5"/>
    <n v="27"/>
    <n v="20"/>
    <x v="1"/>
    <x v="13"/>
    <s v="rs"/>
    <s v="JAX"/>
    <s v="JAX"/>
    <s v=""/>
    <x v="1"/>
    <n v="0"/>
    <s v=""/>
    <m/>
    <m/>
    <s v="JAX"/>
    <m/>
    <n v="1"/>
    <m/>
    <s v=""/>
  </r>
  <r>
    <n v="932"/>
    <n v="461"/>
    <s v="2013_14_ATL@GBY"/>
    <s v=""/>
    <n v="-4.5"/>
    <n v="22"/>
    <n v="21"/>
    <x v="1"/>
    <x v="13"/>
    <s v="rs"/>
    <s v="ATL"/>
    <s v="GBY"/>
    <s v=""/>
    <x v="0"/>
    <n v="-9"/>
    <s v=""/>
    <m/>
    <m/>
    <s v="GBY"/>
    <m/>
    <n v="0"/>
    <m/>
    <s v=""/>
  </r>
  <r>
    <n v="933"/>
    <n v="461"/>
    <s v="2013_14_ATL@GBY"/>
    <s v=""/>
    <n v="-4.5"/>
    <n v="22"/>
    <n v="21"/>
    <x v="1"/>
    <x v="13"/>
    <s v="rs"/>
    <s v="ATL"/>
    <s v="GBY"/>
    <s v=""/>
    <x v="1"/>
    <n v="-7"/>
    <s v=""/>
    <m/>
    <m/>
    <s v="ATL"/>
    <m/>
    <n v="1"/>
    <m/>
    <s v=""/>
  </r>
  <r>
    <n v="934"/>
    <n v="462"/>
    <s v="2013_14_BUF@TBY"/>
    <s v=""/>
    <n v="-2.5"/>
    <n v="27"/>
    <n v="6"/>
    <x v="1"/>
    <x v="13"/>
    <s v="rs"/>
    <s v="TBY"/>
    <s v="TBY"/>
    <s v=""/>
    <x v="0"/>
    <n v="-5.5"/>
    <s v=""/>
    <m/>
    <m/>
    <s v="TBY"/>
    <m/>
    <n v="1"/>
    <m/>
    <s v=""/>
  </r>
  <r>
    <n v="935"/>
    <n v="462"/>
    <s v="2013_14_BUF@TBY"/>
    <s v=""/>
    <n v="-2.5"/>
    <n v="27"/>
    <n v="6"/>
    <x v="1"/>
    <x v="13"/>
    <s v="rs"/>
    <s v="TBY"/>
    <s v="TBY"/>
    <s v=""/>
    <x v="1"/>
    <n v="-4.5"/>
    <s v=""/>
    <m/>
    <m/>
    <s v="BUF"/>
    <m/>
    <n v="0"/>
    <m/>
    <s v=""/>
  </r>
  <r>
    <n v="936"/>
    <n v="463"/>
    <s v="2013_14_IND@CIN"/>
    <s v=""/>
    <n v="-5.5"/>
    <n v="42"/>
    <n v="28"/>
    <x v="1"/>
    <x v="13"/>
    <s v="rs"/>
    <s v="CIN"/>
    <s v="CIN"/>
    <s v=""/>
    <x v="0"/>
    <n v="-6"/>
    <s v=""/>
    <m/>
    <m/>
    <s v="CIN"/>
    <m/>
    <n v="1"/>
    <m/>
    <s v=""/>
  </r>
  <r>
    <n v="937"/>
    <n v="463"/>
    <s v="2013_14_IND@CIN"/>
    <s v=""/>
    <n v="-5.5"/>
    <n v="42"/>
    <n v="28"/>
    <x v="1"/>
    <x v="13"/>
    <s v="rs"/>
    <s v="CIN"/>
    <s v="CIN"/>
    <s v=""/>
    <x v="1"/>
    <n v="-5.5"/>
    <s v=""/>
    <m/>
    <m/>
    <s v="IND"/>
    <m/>
    <n v="0"/>
    <m/>
    <s v=""/>
  </r>
  <r>
    <n v="938"/>
    <n v="464"/>
    <s v="2013_14_CLE@NWE"/>
    <s v=""/>
    <n v="-12.5"/>
    <n v="27"/>
    <n v="26"/>
    <x v="1"/>
    <x v="13"/>
    <s v="rs"/>
    <s v="CLE"/>
    <s v="NWE"/>
    <s v=""/>
    <x v="0"/>
    <n v="-12"/>
    <s v=""/>
    <m/>
    <m/>
    <s v="NWE"/>
    <m/>
    <n v="0"/>
    <m/>
    <s v=""/>
  </r>
  <r>
    <n v="939"/>
    <n v="464"/>
    <s v="2013_14_CLE@NWE"/>
    <s v=""/>
    <n v="-12.5"/>
    <n v="27"/>
    <n v="26"/>
    <x v="1"/>
    <x v="13"/>
    <s v="rs"/>
    <s v="CLE"/>
    <s v="NWE"/>
    <s v=""/>
    <x v="1"/>
    <n v="-12"/>
    <s v=""/>
    <m/>
    <m/>
    <s v="NWE"/>
    <m/>
    <n v="0"/>
    <m/>
    <s v=""/>
  </r>
  <r>
    <n v="940"/>
    <n v="465"/>
    <s v="2013_14_DET@PHI"/>
    <s v=""/>
    <n v="-2.5"/>
    <n v="34"/>
    <n v="20"/>
    <x v="1"/>
    <x v="13"/>
    <s v="rs"/>
    <s v="PHI"/>
    <s v="PHI"/>
    <s v=""/>
    <x v="0"/>
    <n v="1"/>
    <s v=""/>
    <m/>
    <m/>
    <s v="DET"/>
    <m/>
    <n v="0"/>
    <m/>
    <s v=""/>
  </r>
  <r>
    <n v="941"/>
    <n v="465"/>
    <s v="2013_14_DET@PHI"/>
    <s v=""/>
    <n v="-2.5"/>
    <n v="34"/>
    <n v="20"/>
    <x v="1"/>
    <x v="13"/>
    <s v="rs"/>
    <s v="PHI"/>
    <s v="PHI"/>
    <s v=""/>
    <x v="1"/>
    <n v="-3"/>
    <s v=""/>
    <m/>
    <m/>
    <s v="DET"/>
    <m/>
    <n v="0"/>
    <m/>
    <s v=""/>
  </r>
  <r>
    <n v="942"/>
    <n v="466"/>
    <s v="2013_14_KCY@WAS"/>
    <s v=""/>
    <n v="3.5"/>
    <n v="10"/>
    <n v="45"/>
    <x v="1"/>
    <x v="13"/>
    <s v="rs"/>
    <s v="KCY"/>
    <s v="KCY"/>
    <s v=""/>
    <x v="0"/>
    <n v="3.5"/>
    <s v=""/>
    <m/>
    <m/>
    <s v="KCY"/>
    <m/>
    <n v="1"/>
    <m/>
    <s v=""/>
  </r>
  <r>
    <n v="943"/>
    <n v="466"/>
    <s v="2013_14_KCY@WAS"/>
    <s v=""/>
    <n v="3.5"/>
    <n v="10"/>
    <n v="45"/>
    <x v="1"/>
    <x v="13"/>
    <s v="rs"/>
    <s v="KCY"/>
    <s v="KCY"/>
    <s v=""/>
    <x v="1"/>
    <n v="4"/>
    <s v=""/>
    <m/>
    <m/>
    <s v="KCY"/>
    <m/>
    <n v="1"/>
    <m/>
    <s v=""/>
  </r>
  <r>
    <n v="944"/>
    <n v="467"/>
    <s v="2013_14_OAK@NYJ"/>
    <s v=""/>
    <n v="-2.5"/>
    <n v="37"/>
    <n v="27"/>
    <x v="1"/>
    <x v="13"/>
    <s v="rs"/>
    <s v="NYJ"/>
    <s v="NYJ"/>
    <s v=""/>
    <x v="0"/>
    <n v="-1"/>
    <s v=""/>
    <m/>
    <m/>
    <s v="OAK"/>
    <m/>
    <n v="0"/>
    <m/>
    <s v=""/>
  </r>
  <r>
    <n v="945"/>
    <n v="467"/>
    <s v="2013_14_OAK@NYJ"/>
    <s v=""/>
    <n v="-2.5"/>
    <n v="37"/>
    <n v="27"/>
    <x v="1"/>
    <x v="13"/>
    <s v="rs"/>
    <s v="NYJ"/>
    <s v="NYJ"/>
    <s v=""/>
    <x v="1"/>
    <n v="0"/>
    <s v=""/>
    <m/>
    <m/>
    <s v="NYJ"/>
    <m/>
    <n v="1"/>
    <m/>
    <s v=""/>
  </r>
  <r>
    <n v="946"/>
    <n v="468"/>
    <s v="2013_14_MIA@PIT"/>
    <s v=""/>
    <n v="-3.5"/>
    <n v="28"/>
    <n v="34"/>
    <x v="1"/>
    <x v="13"/>
    <s v="rs"/>
    <s v="MIA"/>
    <s v="MIA"/>
    <s v=""/>
    <x v="0"/>
    <n v="-3"/>
    <s v=""/>
    <m/>
    <m/>
    <s v="MIA"/>
    <m/>
    <n v="1"/>
    <m/>
    <s v=""/>
  </r>
  <r>
    <n v="947"/>
    <n v="468"/>
    <s v="2013_14_MIA@PIT"/>
    <s v=""/>
    <n v="-3.5"/>
    <n v="28"/>
    <n v="34"/>
    <x v="1"/>
    <x v="13"/>
    <s v="rs"/>
    <s v="MIA"/>
    <s v="MIA"/>
    <s v=""/>
    <x v="1"/>
    <n v="-3"/>
    <s v=""/>
    <m/>
    <m/>
    <s v="PIT"/>
    <m/>
    <n v="0"/>
    <m/>
    <s v=""/>
  </r>
  <r>
    <n v="948"/>
    <n v="469"/>
    <s v="2013_14_MIN@BAL"/>
    <s v=""/>
    <n v="-7.5"/>
    <n v="29"/>
    <n v="26"/>
    <x v="1"/>
    <x v="13"/>
    <s v="rs"/>
    <s v="MIN"/>
    <s v="BAL"/>
    <s v=""/>
    <x v="0"/>
    <n v="-7"/>
    <s v=""/>
    <m/>
    <m/>
    <s v="MIN"/>
    <m/>
    <n v="1"/>
    <m/>
    <s v=""/>
  </r>
  <r>
    <n v="949"/>
    <n v="469"/>
    <s v="2013_14_MIN@BAL"/>
    <s v=""/>
    <n v="-7.5"/>
    <n v="29"/>
    <n v="26"/>
    <x v="1"/>
    <x v="13"/>
    <s v="rs"/>
    <s v="MIN"/>
    <s v="BAL"/>
    <s v=""/>
    <x v="1"/>
    <n v="-6.5"/>
    <s v=""/>
    <m/>
    <m/>
    <s v="MIN"/>
    <m/>
    <n v="1"/>
    <m/>
    <s v=""/>
  </r>
  <r>
    <n v="950"/>
    <n v="470"/>
    <s v="2013_14_TEN@DEN"/>
    <s v=""/>
    <n v="-12.5"/>
    <n v="51"/>
    <n v="28"/>
    <x v="1"/>
    <x v="13"/>
    <s v="rs"/>
    <s v="DEN"/>
    <s v="DEN"/>
    <s v=""/>
    <x v="0"/>
    <n v="-13"/>
    <s v=""/>
    <m/>
    <m/>
    <s v="DEN"/>
    <m/>
    <n v="1"/>
    <m/>
    <s v=""/>
  </r>
  <r>
    <n v="951"/>
    <n v="470"/>
    <s v="2013_14_TEN@DEN"/>
    <s v=""/>
    <n v="-12.5"/>
    <n v="51"/>
    <n v="28"/>
    <x v="1"/>
    <x v="13"/>
    <s v="rs"/>
    <s v="DEN"/>
    <s v="DEN"/>
    <s v=""/>
    <x v="1"/>
    <n v="-13"/>
    <s v=""/>
    <m/>
    <m/>
    <s v="DEN"/>
    <m/>
    <n v="1"/>
    <m/>
    <s v=""/>
  </r>
  <r>
    <n v="952"/>
    <n v="471"/>
    <s v="2013_14_STL@ARI"/>
    <s v=""/>
    <n v="-6.5"/>
    <n v="30"/>
    <n v="10"/>
    <x v="1"/>
    <x v="13"/>
    <s v="rs"/>
    <s v="ARI"/>
    <s v="ARI"/>
    <s v=""/>
    <x v="0"/>
    <n v="-7"/>
    <s v=""/>
    <m/>
    <m/>
    <s v="ARI"/>
    <m/>
    <n v="1"/>
    <m/>
    <s v=""/>
  </r>
  <r>
    <n v="953"/>
    <n v="471"/>
    <s v="2013_14_STL@ARI"/>
    <s v=""/>
    <n v="-6.5"/>
    <n v="30"/>
    <n v="10"/>
    <x v="1"/>
    <x v="13"/>
    <s v="rs"/>
    <s v="ARI"/>
    <s v="ARI"/>
    <s v=""/>
    <x v="1"/>
    <n v="-5.5"/>
    <s v=""/>
    <m/>
    <m/>
    <s v="STL"/>
    <m/>
    <n v="0"/>
    <m/>
    <s v=""/>
  </r>
  <r>
    <n v="954"/>
    <n v="472"/>
    <s v="2013_14_NYG@SD"/>
    <s v=""/>
    <n v="-3.5"/>
    <n v="37"/>
    <n v="14"/>
    <x v="1"/>
    <x v="13"/>
    <s v="rs"/>
    <s v="SD"/>
    <s v="SD"/>
    <s v=""/>
    <x v="0"/>
    <n v="-7"/>
    <s v=""/>
    <m/>
    <m/>
    <s v="SD"/>
    <m/>
    <n v="1"/>
    <m/>
    <s v=""/>
  </r>
  <r>
    <n v="955"/>
    <n v="472"/>
    <s v="2013_14_NYG@SD"/>
    <s v=""/>
    <n v="-3.5"/>
    <n v="37"/>
    <n v="14"/>
    <x v="1"/>
    <x v="13"/>
    <s v="rs"/>
    <s v="SD"/>
    <s v="SD"/>
    <s v=""/>
    <x v="1"/>
    <n v="-7"/>
    <s v=""/>
    <m/>
    <m/>
    <s v="SD"/>
    <m/>
    <n v="1"/>
    <m/>
    <s v=""/>
  </r>
  <r>
    <n v="956"/>
    <n v="473"/>
    <s v="2013_14_SEA@SFO"/>
    <s v=""/>
    <n v="-2.5"/>
    <n v="19"/>
    <n v="17"/>
    <x v="1"/>
    <x v="13"/>
    <s v="rs"/>
    <s v="SEA"/>
    <s v="SFO"/>
    <s v=""/>
    <x v="0"/>
    <n v="-2.5"/>
    <s v=""/>
    <m/>
    <m/>
    <s v="SEA"/>
    <m/>
    <n v="1"/>
    <m/>
    <s v=""/>
  </r>
  <r>
    <n v="957"/>
    <n v="473"/>
    <s v="2013_14_SEA@SFO"/>
    <s v=""/>
    <n v="-2.5"/>
    <n v="19"/>
    <n v="17"/>
    <x v="1"/>
    <x v="13"/>
    <s v="rs"/>
    <s v="SEA"/>
    <s v="SFO"/>
    <s v=""/>
    <x v="1"/>
    <n v="-2.5"/>
    <s v=""/>
    <m/>
    <m/>
    <s v="SFO"/>
    <m/>
    <n v="0"/>
    <m/>
    <s v=""/>
  </r>
  <r>
    <n v="958"/>
    <n v="474"/>
    <s v="2013_14_CAR@NOR"/>
    <s v=""/>
    <n v="-3.5"/>
    <n v="31"/>
    <n v="13"/>
    <x v="1"/>
    <x v="13"/>
    <s v="rs"/>
    <s v="NOR"/>
    <s v="NOR"/>
    <s v=""/>
    <x v="0"/>
    <n v="-4"/>
    <s v=""/>
    <m/>
    <m/>
    <s v="CAR"/>
    <m/>
    <n v="0"/>
    <m/>
    <s v=""/>
  </r>
  <r>
    <n v="959"/>
    <n v="474"/>
    <s v="2013_14_CAR@NOR"/>
    <s v=""/>
    <n v="-3.5"/>
    <n v="31"/>
    <n v="13"/>
    <x v="1"/>
    <x v="13"/>
    <s v="rs"/>
    <s v="NOR"/>
    <s v="NOR"/>
    <s v=""/>
    <x v="1"/>
    <n v="-5.5"/>
    <s v=""/>
    <m/>
    <m/>
    <s v="CAR"/>
    <m/>
    <n v="0"/>
    <m/>
    <s v=""/>
  </r>
  <r>
    <n v="960"/>
    <n v="475"/>
    <s v="2013_14_DAL@CHI"/>
    <s v=""/>
    <n v="1.5"/>
    <n v="45"/>
    <n v="28"/>
    <x v="1"/>
    <x v="13"/>
    <s v="rs"/>
    <s v="CHI"/>
    <s v="CHI"/>
    <s v=""/>
    <x v="0"/>
    <n v="1"/>
    <s v=""/>
    <m/>
    <m/>
    <s v="DAL"/>
    <m/>
    <n v="0"/>
    <m/>
    <s v=""/>
  </r>
  <r>
    <n v="961"/>
    <n v="475"/>
    <s v="2013_14_DAL@CHI"/>
    <s v=""/>
    <n v="1.5"/>
    <n v="45"/>
    <n v="28"/>
    <x v="1"/>
    <x v="13"/>
    <s v="rs"/>
    <s v="CHI"/>
    <s v="CHI"/>
    <s v=""/>
    <x v="1"/>
    <n v="1.5"/>
    <s v=""/>
    <m/>
    <m/>
    <s v="CHI"/>
    <m/>
    <n v="1"/>
    <m/>
    <s v=""/>
  </r>
  <r>
    <n v="962"/>
    <n v="476"/>
    <s v="2013_15_SD@DEN"/>
    <s v=""/>
    <n v="-10.5"/>
    <n v="20"/>
    <n v="27"/>
    <x v="1"/>
    <x v="14"/>
    <s v="rs"/>
    <s v="SD"/>
    <s v="SD"/>
    <s v=""/>
    <x v="0"/>
    <n v="-9.5"/>
    <s v=""/>
    <m/>
    <m/>
    <s v="SD"/>
    <m/>
    <n v="1"/>
    <m/>
    <s v=""/>
  </r>
  <r>
    <n v="963"/>
    <n v="476"/>
    <s v="2013_15_SD@DEN"/>
    <s v=""/>
    <n v="-10.5"/>
    <n v="20"/>
    <n v="27"/>
    <x v="1"/>
    <x v="14"/>
    <s v="rs"/>
    <s v="SD"/>
    <s v="SD"/>
    <s v=""/>
    <x v="1"/>
    <n v="-8.5"/>
    <s v=""/>
    <m/>
    <m/>
    <s v="DEN"/>
    <m/>
    <n v="0"/>
    <m/>
    <s v=""/>
  </r>
  <r>
    <n v="964"/>
    <n v="477"/>
    <s v="2013_15_WAS@ATL"/>
    <s v=""/>
    <n v="-6.5"/>
    <n v="27"/>
    <n v="26"/>
    <x v="1"/>
    <x v="14"/>
    <s v="rs"/>
    <s v="WAS"/>
    <s v="ATL"/>
    <s v=""/>
    <x v="0"/>
    <n v="-4"/>
    <s v=""/>
    <m/>
    <m/>
    <s v="WAS"/>
    <m/>
    <n v="1"/>
    <m/>
    <s v=""/>
  </r>
  <r>
    <n v="965"/>
    <n v="477"/>
    <s v="2013_15_WAS@ATL"/>
    <s v=""/>
    <n v="-6.5"/>
    <n v="27"/>
    <n v="26"/>
    <x v="1"/>
    <x v="14"/>
    <s v="rs"/>
    <s v="WAS"/>
    <s v="ATL"/>
    <s v=""/>
    <x v="1"/>
    <n v="-6"/>
    <s v=""/>
    <m/>
    <m/>
    <s v="WAS"/>
    <m/>
    <n v="1"/>
    <m/>
    <s v=""/>
  </r>
  <r>
    <n v="966"/>
    <n v="478"/>
    <s v="2013_15_BUF@JAX"/>
    <s v=""/>
    <n v="1.5"/>
    <n v="20"/>
    <n v="27"/>
    <x v="1"/>
    <x v="14"/>
    <s v="rs"/>
    <s v="BUF"/>
    <s v="BUF"/>
    <s v=""/>
    <x v="0"/>
    <n v="-1.5"/>
    <s v=""/>
    <m/>
    <m/>
    <s v="JAX"/>
    <m/>
    <n v="0"/>
    <m/>
    <s v=""/>
  </r>
  <r>
    <n v="967"/>
    <n v="478"/>
    <s v="2013_15_BUF@JAX"/>
    <s v=""/>
    <n v="1.5"/>
    <n v="20"/>
    <n v="27"/>
    <x v="1"/>
    <x v="14"/>
    <s v="rs"/>
    <s v="BUF"/>
    <s v="BUF"/>
    <s v=""/>
    <x v="1"/>
    <n v="-3"/>
    <s v=""/>
    <m/>
    <m/>
    <s v="BUF"/>
    <m/>
    <n v="1"/>
    <m/>
    <s v=""/>
  </r>
  <r>
    <n v="968"/>
    <n v="479"/>
    <s v="2013_15_CHI@CLE"/>
    <s v=""/>
    <n v="-1.5"/>
    <n v="31"/>
    <n v="38"/>
    <x v="1"/>
    <x v="14"/>
    <s v="rs"/>
    <s v="CHI"/>
    <s v="CHI"/>
    <s v=""/>
    <x v="0"/>
    <n v="2.5"/>
    <s v=""/>
    <m/>
    <m/>
    <s v="CHI"/>
    <m/>
    <n v="1"/>
    <m/>
    <s v=""/>
  </r>
  <r>
    <n v="969"/>
    <n v="479"/>
    <s v="2013_15_CHI@CLE"/>
    <s v=""/>
    <n v="-1.5"/>
    <n v="31"/>
    <n v="38"/>
    <x v="1"/>
    <x v="14"/>
    <s v="rs"/>
    <s v="CHI"/>
    <s v="CHI"/>
    <s v=""/>
    <x v="1"/>
    <n v="2.5"/>
    <s v=""/>
    <m/>
    <m/>
    <s v="CHI"/>
    <m/>
    <n v="1"/>
    <m/>
    <s v=""/>
  </r>
  <r>
    <n v="970"/>
    <n v="480"/>
    <s v="2013_15_HOU@IND"/>
    <s v=""/>
    <n v="-6.5"/>
    <n v="25"/>
    <n v="3"/>
    <x v="1"/>
    <x v="14"/>
    <s v="rs"/>
    <s v="IND"/>
    <s v="IND"/>
    <s v=""/>
    <x v="0"/>
    <n v="-7"/>
    <s v=""/>
    <m/>
    <m/>
    <s v="HOU"/>
    <m/>
    <n v="0"/>
    <m/>
    <s v=""/>
  </r>
  <r>
    <n v="971"/>
    <n v="480"/>
    <s v="2013_15_HOU@IND"/>
    <s v=""/>
    <n v="-6.5"/>
    <n v="25"/>
    <n v="3"/>
    <x v="1"/>
    <x v="14"/>
    <s v="rs"/>
    <s v="IND"/>
    <s v="IND"/>
    <s v=""/>
    <x v="1"/>
    <n v="-7.5"/>
    <s v=""/>
    <m/>
    <m/>
    <s v="HOU"/>
    <m/>
    <n v="0"/>
    <m/>
    <s v=""/>
  </r>
  <r>
    <n v="972"/>
    <n v="481"/>
    <s v="2013_15_NWE@MIA"/>
    <s v=""/>
    <n v="2.5"/>
    <n v="24"/>
    <n v="20"/>
    <x v="1"/>
    <x v="14"/>
    <s v="rs"/>
    <s v="MIA"/>
    <s v="MIA"/>
    <s v=""/>
    <x v="0"/>
    <n v="4.5"/>
    <s v=""/>
    <m/>
    <m/>
    <s v="MIA"/>
    <m/>
    <n v="1"/>
    <m/>
    <s v=""/>
  </r>
  <r>
    <n v="973"/>
    <n v="481"/>
    <s v="2013_15_NWE@MIA"/>
    <s v=""/>
    <n v="2.5"/>
    <n v="24"/>
    <n v="20"/>
    <x v="1"/>
    <x v="14"/>
    <s v="rs"/>
    <s v="MIA"/>
    <s v="MIA"/>
    <s v=""/>
    <x v="1"/>
    <n v="3"/>
    <s v=""/>
    <m/>
    <m/>
    <s v="MIA"/>
    <m/>
    <n v="1"/>
    <m/>
    <s v=""/>
  </r>
  <r>
    <n v="974"/>
    <n v="482"/>
    <s v="2013_15_PHI@MIN"/>
    <s v=""/>
    <n v="4.5"/>
    <n v="48"/>
    <n v="30"/>
    <x v="1"/>
    <x v="14"/>
    <s v="rs"/>
    <s v="MIN"/>
    <s v="MIN"/>
    <s v=""/>
    <x v="0"/>
    <n v="6"/>
    <s v=""/>
    <m/>
    <m/>
    <s v="PHI"/>
    <m/>
    <n v="0"/>
    <m/>
    <s v=""/>
  </r>
  <r>
    <n v="975"/>
    <n v="482"/>
    <s v="2013_15_PHI@MIN"/>
    <s v=""/>
    <n v="4.5"/>
    <n v="48"/>
    <n v="30"/>
    <x v="1"/>
    <x v="14"/>
    <s v="rs"/>
    <s v="MIN"/>
    <s v="MIN"/>
    <s v=""/>
    <x v="1"/>
    <n v="6"/>
    <s v=""/>
    <m/>
    <m/>
    <s v="PHI"/>
    <m/>
    <n v="0"/>
    <m/>
    <s v=""/>
  </r>
  <r>
    <n v="976"/>
    <n v="483"/>
    <s v="2013_15_SEA@NYG"/>
    <s v=""/>
    <n v="6.5"/>
    <n v="0"/>
    <n v="23"/>
    <x v="1"/>
    <x v="14"/>
    <s v="rs"/>
    <s v="SEA"/>
    <s v="SEA"/>
    <s v=""/>
    <x v="0"/>
    <n v="7"/>
    <s v=""/>
    <m/>
    <m/>
    <s v="SEA"/>
    <m/>
    <n v="1"/>
    <m/>
    <s v=""/>
  </r>
  <r>
    <n v="977"/>
    <n v="483"/>
    <s v="2013_15_SEA@NYG"/>
    <s v=""/>
    <n v="6.5"/>
    <n v="0"/>
    <n v="23"/>
    <x v="1"/>
    <x v="14"/>
    <s v="rs"/>
    <s v="SEA"/>
    <s v="SEA"/>
    <s v=""/>
    <x v="1"/>
    <n v="7.5"/>
    <s v=""/>
    <m/>
    <m/>
    <s v="SEA"/>
    <m/>
    <n v="1"/>
    <m/>
    <s v=""/>
  </r>
  <r>
    <n v="978"/>
    <n v="484"/>
    <s v="2013_15_SFO@TBY"/>
    <s v=""/>
    <n v="5.5"/>
    <n v="14"/>
    <n v="33"/>
    <x v="1"/>
    <x v="14"/>
    <s v="rs"/>
    <s v="SFO"/>
    <s v="SFO"/>
    <s v=""/>
    <x v="0"/>
    <n v="6.5"/>
    <s v=""/>
    <m/>
    <m/>
    <s v="TBY"/>
    <m/>
    <n v="0"/>
    <m/>
    <s v=""/>
  </r>
  <r>
    <n v="979"/>
    <n v="484"/>
    <s v="2013_15_SFO@TBY"/>
    <s v=""/>
    <n v="5.5"/>
    <n v="14"/>
    <n v="33"/>
    <x v="1"/>
    <x v="14"/>
    <s v="rs"/>
    <s v="SFO"/>
    <s v="SFO"/>
    <s v=""/>
    <x v="1"/>
    <n v="4.5"/>
    <s v=""/>
    <m/>
    <m/>
    <s v="TBY"/>
    <m/>
    <n v="0"/>
    <m/>
    <s v=""/>
  </r>
  <r>
    <n v="980"/>
    <n v="485"/>
    <s v="2013_15_KCY@OAK"/>
    <s v=""/>
    <n v="4.5"/>
    <n v="31"/>
    <n v="56"/>
    <x v="1"/>
    <x v="14"/>
    <s v="rs"/>
    <s v="KCY"/>
    <s v="KCY"/>
    <s v=""/>
    <x v="0"/>
    <n v="7.5"/>
    <s v=""/>
    <m/>
    <m/>
    <s v="KCY"/>
    <m/>
    <n v="1"/>
    <m/>
    <s v=""/>
  </r>
  <r>
    <n v="981"/>
    <n v="485"/>
    <s v="2013_15_KCY@OAK"/>
    <s v=""/>
    <n v="4.5"/>
    <n v="31"/>
    <n v="56"/>
    <x v="1"/>
    <x v="14"/>
    <s v="rs"/>
    <s v="KCY"/>
    <s v="KCY"/>
    <s v=""/>
    <x v="1"/>
    <n v="6"/>
    <s v=""/>
    <m/>
    <m/>
    <s v="KCY"/>
    <m/>
    <n v="1"/>
    <m/>
    <s v=""/>
  </r>
  <r>
    <n v="982"/>
    <n v="486"/>
    <s v="2013_15_NYJ@CAR"/>
    <s v=""/>
    <n v="-11.5"/>
    <n v="30"/>
    <n v="20"/>
    <x v="1"/>
    <x v="14"/>
    <s v="rs"/>
    <s v="NYJ"/>
    <s v="CAR"/>
    <s v=""/>
    <x v="0"/>
    <n v="-7.5"/>
    <s v=""/>
    <m/>
    <m/>
    <s v="CAR"/>
    <m/>
    <n v="0"/>
    <m/>
    <s v=""/>
  </r>
  <r>
    <n v="983"/>
    <n v="486"/>
    <s v="2013_15_NYJ@CAR"/>
    <s v=""/>
    <n v="-11.5"/>
    <n v="30"/>
    <n v="20"/>
    <x v="1"/>
    <x v="14"/>
    <s v="rs"/>
    <s v="NYJ"/>
    <s v="CAR"/>
    <s v=""/>
    <x v="1"/>
    <n v="-8.5"/>
    <s v=""/>
    <m/>
    <m/>
    <s v="NYJ"/>
    <m/>
    <n v="1"/>
    <m/>
    <s v=""/>
  </r>
  <r>
    <n v="984"/>
    <n v="487"/>
    <s v="2013_15_GBY@DAL"/>
    <s v=""/>
    <n v="-6.5"/>
    <n v="36"/>
    <n v="37"/>
    <x v="1"/>
    <x v="14"/>
    <s v="rs"/>
    <s v="GBY"/>
    <s v="GBY"/>
    <s v=""/>
    <x v="0"/>
    <n v="-7"/>
    <s v=""/>
    <m/>
    <m/>
    <s v="GBY"/>
    <m/>
    <n v="1"/>
    <m/>
    <s v=""/>
  </r>
  <r>
    <n v="985"/>
    <n v="487"/>
    <s v="2013_15_GBY@DAL"/>
    <s v=""/>
    <n v="-6.5"/>
    <n v="36"/>
    <n v="37"/>
    <x v="1"/>
    <x v="14"/>
    <s v="rs"/>
    <s v="GBY"/>
    <s v="GBY"/>
    <s v=""/>
    <x v="1"/>
    <n v="-7"/>
    <s v=""/>
    <m/>
    <m/>
    <s v="GBY"/>
    <m/>
    <n v="1"/>
    <m/>
    <s v=""/>
  </r>
  <r>
    <n v="986"/>
    <n v="488"/>
    <s v="2013_15_ARI@TEN"/>
    <s v=""/>
    <n v="2.5"/>
    <n v="34"/>
    <n v="37"/>
    <x v="1"/>
    <x v="14"/>
    <s v="rs"/>
    <s v="ARI"/>
    <s v="ARI"/>
    <s v=""/>
    <x v="0"/>
    <n v="3"/>
    <s v=""/>
    <m/>
    <m/>
    <s v="ARI"/>
    <m/>
    <n v="1"/>
    <m/>
    <s v=""/>
  </r>
  <r>
    <n v="987"/>
    <n v="488"/>
    <s v="2013_15_ARI@TEN"/>
    <s v=""/>
    <n v="2.5"/>
    <n v="34"/>
    <n v="37"/>
    <x v="1"/>
    <x v="14"/>
    <s v="rs"/>
    <s v="ARI"/>
    <s v="ARI"/>
    <s v=""/>
    <x v="1"/>
    <n v="3"/>
    <s v=""/>
    <m/>
    <m/>
    <s v="TEN"/>
    <m/>
    <n v="0"/>
    <m/>
    <s v=""/>
  </r>
  <r>
    <n v="988"/>
    <n v="489"/>
    <s v="2013_15_NOR@STL"/>
    <s v=""/>
    <n v="5.5"/>
    <n v="27"/>
    <n v="16"/>
    <x v="1"/>
    <x v="14"/>
    <s v="rs"/>
    <s v="STL"/>
    <s v="STL"/>
    <s v=""/>
    <x v="0"/>
    <n v="7.5"/>
    <s v=""/>
    <m/>
    <m/>
    <s v="NOR"/>
    <m/>
    <n v="0"/>
    <m/>
    <s v=""/>
  </r>
  <r>
    <n v="989"/>
    <n v="489"/>
    <s v="2013_15_NOR@STL"/>
    <s v=""/>
    <n v="5.5"/>
    <n v="27"/>
    <n v="16"/>
    <x v="1"/>
    <x v="14"/>
    <s v="rs"/>
    <s v="STL"/>
    <s v="STL"/>
    <s v=""/>
    <x v="1"/>
    <n v="7.5"/>
    <s v=""/>
    <m/>
    <m/>
    <s v="NOR"/>
    <m/>
    <n v="0"/>
    <m/>
    <s v=""/>
  </r>
  <r>
    <n v="990"/>
    <n v="490"/>
    <s v="2013_15_CIN@PIT"/>
    <s v=""/>
    <n v="2.5"/>
    <n v="30"/>
    <n v="20"/>
    <x v="1"/>
    <x v="14"/>
    <s v="rs"/>
    <s v="PIT"/>
    <s v="PIT"/>
    <s v=""/>
    <x v="0"/>
    <n v="2.5"/>
    <s v=""/>
    <m/>
    <m/>
    <s v="CIN"/>
    <m/>
    <n v="0"/>
    <m/>
    <s v=""/>
  </r>
  <r>
    <n v="991"/>
    <n v="490"/>
    <s v="2013_15_CIN@PIT"/>
    <s v=""/>
    <n v="2.5"/>
    <n v="30"/>
    <n v="20"/>
    <x v="1"/>
    <x v="14"/>
    <s v="rs"/>
    <s v="PIT"/>
    <s v="PIT"/>
    <s v=""/>
    <x v="1"/>
    <n v="3"/>
    <s v=""/>
    <m/>
    <m/>
    <s v="CIN"/>
    <m/>
    <n v="0"/>
    <m/>
    <s v=""/>
  </r>
  <r>
    <n v="992"/>
    <n v="491"/>
    <s v="2013_15_BAL@DET"/>
    <s v=""/>
    <n v="-5.5"/>
    <n v="16"/>
    <n v="18"/>
    <x v="1"/>
    <x v="14"/>
    <s v="rs"/>
    <s v="BAL"/>
    <s v="BAL"/>
    <s v=""/>
    <x v="0"/>
    <n v="-5"/>
    <s v=""/>
    <m/>
    <m/>
    <s v="DET"/>
    <m/>
    <n v="0"/>
    <m/>
    <s v=""/>
  </r>
  <r>
    <n v="993"/>
    <n v="491"/>
    <s v="2013_15_BAL@DET"/>
    <s v=""/>
    <n v="-5.5"/>
    <n v="16"/>
    <n v="18"/>
    <x v="1"/>
    <x v="14"/>
    <s v="rs"/>
    <s v="BAL"/>
    <s v="BAL"/>
    <s v=""/>
    <x v="1"/>
    <n v="-3.5"/>
    <s v=""/>
    <m/>
    <m/>
    <s v="DET"/>
    <m/>
    <n v="0"/>
    <m/>
    <s v=""/>
  </r>
  <r>
    <n v="994"/>
    <n v="492"/>
    <s v="2013_16_MIA@BUF"/>
    <s v=""/>
    <n v="2.5"/>
    <n v="19"/>
    <n v="0"/>
    <x v="1"/>
    <x v="15"/>
    <s v="rs"/>
    <s v="BUF"/>
    <s v="BUF"/>
    <s v=""/>
    <x v="0"/>
    <n v="3"/>
    <s v=""/>
    <m/>
    <m/>
    <s v="MIA"/>
    <m/>
    <n v="0"/>
    <m/>
    <s v=""/>
  </r>
  <r>
    <n v="995"/>
    <n v="492"/>
    <s v="2013_16_MIA@BUF"/>
    <s v=""/>
    <n v="2.5"/>
    <n v="19"/>
    <n v="0"/>
    <x v="1"/>
    <x v="15"/>
    <s v="rs"/>
    <s v="BUF"/>
    <s v="BUF"/>
    <s v=""/>
    <x v="1"/>
    <n v="3.5"/>
    <s v=""/>
    <m/>
    <m/>
    <s v="MIA"/>
    <m/>
    <n v="0"/>
    <m/>
    <s v=""/>
  </r>
  <r>
    <n v="996"/>
    <n v="493"/>
    <s v="2013_16_MIN@CIN"/>
    <s v=""/>
    <n v="-7.5"/>
    <n v="42"/>
    <n v="14"/>
    <x v="1"/>
    <x v="15"/>
    <s v="rs"/>
    <s v="CIN"/>
    <s v="CIN"/>
    <s v=""/>
    <x v="0"/>
    <n v="-9"/>
    <s v=""/>
    <m/>
    <m/>
    <s v="MIN"/>
    <m/>
    <n v="0"/>
    <m/>
    <s v=""/>
  </r>
  <r>
    <n v="997"/>
    <n v="493"/>
    <s v="2013_16_MIN@CIN"/>
    <s v=""/>
    <n v="-7.5"/>
    <n v="42"/>
    <n v="14"/>
    <x v="1"/>
    <x v="15"/>
    <s v="rs"/>
    <s v="CIN"/>
    <s v="CIN"/>
    <s v=""/>
    <x v="1"/>
    <n v="-5.5"/>
    <s v=""/>
    <m/>
    <m/>
    <s v="MIN"/>
    <m/>
    <n v="0"/>
    <m/>
    <s v=""/>
  </r>
  <r>
    <n v="998"/>
    <n v="494"/>
    <s v="2013_16_CLE@NYJ"/>
    <s v=""/>
    <n v="-2.5"/>
    <n v="24"/>
    <n v="13"/>
    <x v="1"/>
    <x v="15"/>
    <s v="rs"/>
    <s v="NYJ"/>
    <s v="NYJ"/>
    <s v=""/>
    <x v="0"/>
    <n v="-4"/>
    <s v=""/>
    <m/>
    <m/>
    <s v="NYJ"/>
    <m/>
    <n v="1"/>
    <m/>
    <s v=""/>
  </r>
  <r>
    <n v="999"/>
    <n v="494"/>
    <s v="2013_16_CLE@NYJ"/>
    <s v=""/>
    <n v="-2.5"/>
    <n v="24"/>
    <n v="13"/>
    <x v="1"/>
    <x v="15"/>
    <s v="rs"/>
    <s v="NYJ"/>
    <s v="NYJ"/>
    <s v=""/>
    <x v="1"/>
    <n v="-3"/>
    <s v=""/>
    <m/>
    <m/>
    <s v="NYJ"/>
    <m/>
    <n v="1"/>
    <m/>
    <s v=""/>
  </r>
  <r>
    <n v="1000"/>
    <n v="495"/>
    <s v="2013_16_DAL@WAS"/>
    <s v=""/>
    <n v="3.5"/>
    <n v="23"/>
    <n v="24"/>
    <x v="1"/>
    <x v="15"/>
    <s v="rs"/>
    <s v="WAS"/>
    <s v="DAL"/>
    <s v=""/>
    <x v="0"/>
    <n v="3"/>
    <s v=""/>
    <m/>
    <m/>
    <s v="DAL"/>
    <m/>
    <n v="0"/>
    <m/>
    <s v=""/>
  </r>
  <r>
    <n v="1001"/>
    <n v="495"/>
    <s v="2013_16_DAL@WAS"/>
    <s v=""/>
    <n v="3.5"/>
    <n v="23"/>
    <n v="24"/>
    <x v="1"/>
    <x v="15"/>
    <s v="rs"/>
    <s v="WAS"/>
    <s v="DAL"/>
    <s v=""/>
    <x v="1"/>
    <n v="1.5"/>
    <s v=""/>
    <m/>
    <m/>
    <s v="WAS"/>
    <m/>
    <n v="1"/>
    <m/>
    <s v=""/>
  </r>
  <r>
    <n v="1002"/>
    <n v="496"/>
    <s v="2013_16_DEN@HOU"/>
    <s v=""/>
    <n v="11.5"/>
    <n v="13"/>
    <n v="37"/>
    <x v="1"/>
    <x v="15"/>
    <s v="rs"/>
    <s v="DEN"/>
    <s v="DEN"/>
    <s v=""/>
    <x v="0"/>
    <n v="13"/>
    <s v=""/>
    <m/>
    <m/>
    <s v="HOU"/>
    <m/>
    <n v="0"/>
    <m/>
    <s v=""/>
  </r>
  <r>
    <n v="1003"/>
    <n v="496"/>
    <s v="2013_16_DEN@HOU"/>
    <s v=""/>
    <n v="11.5"/>
    <n v="13"/>
    <n v="37"/>
    <x v="1"/>
    <x v="15"/>
    <s v="rs"/>
    <s v="DEN"/>
    <s v="DEN"/>
    <s v=""/>
    <x v="1"/>
    <n v="10.5"/>
    <s v=""/>
    <m/>
    <m/>
    <s v="DEN"/>
    <m/>
    <n v="1"/>
    <m/>
    <s v=""/>
  </r>
  <r>
    <n v="1004"/>
    <n v="497"/>
    <s v="2013_16_TEN@JAX"/>
    <s v=""/>
    <n v="5.5"/>
    <n v="16"/>
    <n v="20"/>
    <x v="1"/>
    <x v="15"/>
    <s v="rs"/>
    <s v="JAX"/>
    <s v="TEN"/>
    <s v=""/>
    <x v="0"/>
    <n v="1.5"/>
    <s v=""/>
    <m/>
    <m/>
    <s v="JAX"/>
    <m/>
    <n v="1"/>
    <m/>
    <s v=""/>
  </r>
  <r>
    <n v="1005"/>
    <n v="497"/>
    <s v="2013_16_TEN@JAX"/>
    <s v=""/>
    <n v="5.5"/>
    <n v="16"/>
    <n v="20"/>
    <x v="1"/>
    <x v="15"/>
    <s v="rs"/>
    <s v="JAX"/>
    <s v="TEN"/>
    <s v=""/>
    <x v="1"/>
    <n v="4.5"/>
    <s v=""/>
    <m/>
    <m/>
    <s v="JAX"/>
    <m/>
    <n v="1"/>
    <m/>
    <s v=""/>
  </r>
  <r>
    <n v="1006"/>
    <n v="498"/>
    <s v="2013_16_IND@KCY"/>
    <s v=""/>
    <n v="-6.5"/>
    <n v="7"/>
    <n v="23"/>
    <x v="1"/>
    <x v="15"/>
    <s v="rs"/>
    <s v="IND"/>
    <s v="IND"/>
    <s v=""/>
    <x v="0"/>
    <n v="-7"/>
    <s v=""/>
    <m/>
    <m/>
    <s v="KCY"/>
    <m/>
    <n v="0"/>
    <m/>
    <s v=""/>
  </r>
  <r>
    <n v="1007"/>
    <n v="498"/>
    <s v="2013_16_IND@KCY"/>
    <s v=""/>
    <n v="-6.5"/>
    <n v="7"/>
    <n v="23"/>
    <x v="1"/>
    <x v="15"/>
    <s v="rs"/>
    <s v="IND"/>
    <s v="IND"/>
    <s v=""/>
    <x v="1"/>
    <n v="-3.5"/>
    <s v=""/>
    <m/>
    <m/>
    <s v="KCY"/>
    <m/>
    <n v="0"/>
    <m/>
    <s v=""/>
  </r>
  <r>
    <n v="1008"/>
    <n v="499"/>
    <s v="2013_16_TBY@STL"/>
    <s v=""/>
    <n v="-5.5"/>
    <n v="23"/>
    <n v="13"/>
    <x v="1"/>
    <x v="15"/>
    <s v="rs"/>
    <s v="STL"/>
    <s v="STL"/>
    <s v=""/>
    <x v="0"/>
    <n v="-4"/>
    <s v=""/>
    <m/>
    <m/>
    <s v="TBY"/>
    <m/>
    <n v="0"/>
    <m/>
    <s v=""/>
  </r>
  <r>
    <n v="1009"/>
    <n v="499"/>
    <s v="2013_16_TBY@STL"/>
    <s v=""/>
    <n v="-5.5"/>
    <n v="23"/>
    <n v="13"/>
    <x v="1"/>
    <x v="15"/>
    <s v="rs"/>
    <s v="STL"/>
    <s v="STL"/>
    <s v=""/>
    <x v="1"/>
    <n v="-3"/>
    <s v=""/>
    <m/>
    <m/>
    <s v="TBY"/>
    <m/>
    <n v="0"/>
    <m/>
    <s v=""/>
  </r>
  <r>
    <n v="1010"/>
    <n v="500"/>
    <s v="2013_16_NOR@CAR"/>
    <s v=""/>
    <n v="-3.5"/>
    <n v="17"/>
    <n v="13"/>
    <x v="1"/>
    <x v="15"/>
    <s v="rs"/>
    <s v="CAR"/>
    <s v="CAR"/>
    <s v=""/>
    <x v="0"/>
    <n v="-4"/>
    <s v=""/>
    <m/>
    <m/>
    <s v="CAR"/>
    <m/>
    <n v="1"/>
    <m/>
    <s v=""/>
  </r>
  <r>
    <n v="1011"/>
    <n v="500"/>
    <s v="2013_16_NOR@CAR"/>
    <s v=""/>
    <n v="-3.5"/>
    <n v="17"/>
    <n v="13"/>
    <x v="1"/>
    <x v="15"/>
    <s v="rs"/>
    <s v="CAR"/>
    <s v="CAR"/>
    <s v=""/>
    <x v="1"/>
    <n v="-3"/>
    <s v=""/>
    <m/>
    <m/>
    <s v="CAR"/>
    <m/>
    <n v="1"/>
    <m/>
    <s v=""/>
  </r>
  <r>
    <n v="1012"/>
    <n v="501"/>
    <s v="2013_16_NYG@DET"/>
    <s v=""/>
    <n v="-9.5"/>
    <n v="20"/>
    <n v="23"/>
    <x v="1"/>
    <x v="15"/>
    <s v="rs"/>
    <s v="NYG"/>
    <s v="NYG"/>
    <s v=""/>
    <x v="0"/>
    <n v="-9"/>
    <s v=""/>
    <m/>
    <m/>
    <s v="DET"/>
    <m/>
    <n v="0"/>
    <m/>
    <s v=""/>
  </r>
  <r>
    <n v="1013"/>
    <n v="501"/>
    <s v="2013_16_NYG@DET"/>
    <s v=""/>
    <n v="-9.5"/>
    <n v="20"/>
    <n v="23"/>
    <x v="1"/>
    <x v="15"/>
    <s v="rs"/>
    <s v="NYG"/>
    <s v="NYG"/>
    <s v=""/>
    <x v="1"/>
    <n v="-8.5"/>
    <s v=""/>
    <m/>
    <m/>
    <s v="DET"/>
    <m/>
    <n v="0"/>
    <m/>
    <s v=""/>
  </r>
  <r>
    <n v="1014"/>
    <n v="502"/>
    <s v="2013_16_ARI@SEA"/>
    <s v=""/>
    <n v="-10.5"/>
    <n v="10"/>
    <n v="17"/>
    <x v="1"/>
    <x v="15"/>
    <s v="rs"/>
    <s v="ARI"/>
    <s v="ARI"/>
    <s v=""/>
    <x v="0"/>
    <n v="-11"/>
    <s v=""/>
    <m/>
    <m/>
    <s v="ARI"/>
    <m/>
    <n v="1"/>
    <m/>
    <s v=""/>
  </r>
  <r>
    <n v="1015"/>
    <n v="502"/>
    <s v="2013_16_ARI@SEA"/>
    <s v=""/>
    <n v="-10.5"/>
    <n v="10"/>
    <n v="17"/>
    <x v="1"/>
    <x v="15"/>
    <s v="rs"/>
    <s v="ARI"/>
    <s v="ARI"/>
    <s v=""/>
    <x v="1"/>
    <n v="-7"/>
    <s v=""/>
    <m/>
    <m/>
    <s v="SEA"/>
    <m/>
    <n v="0"/>
    <m/>
    <s v=""/>
  </r>
  <r>
    <n v="1016"/>
    <n v="503"/>
    <s v="2013_16_PIT@GBY"/>
    <s v=""/>
    <n v="-2.5"/>
    <n v="31"/>
    <n v="38"/>
    <x v="1"/>
    <x v="15"/>
    <s v="rs"/>
    <s v="PIT"/>
    <s v="PIT"/>
    <s v=""/>
    <x v="0"/>
    <n v="-6"/>
    <s v=""/>
    <m/>
    <m/>
    <s v="GBY"/>
    <m/>
    <n v="0"/>
    <m/>
    <s v=""/>
  </r>
  <r>
    <n v="1017"/>
    <n v="503"/>
    <s v="2013_16_PIT@GBY"/>
    <s v=""/>
    <n v="-2.5"/>
    <n v="31"/>
    <n v="38"/>
    <x v="1"/>
    <x v="15"/>
    <s v="rs"/>
    <s v="PIT"/>
    <s v="PIT"/>
    <s v=""/>
    <x v="1"/>
    <n v="-6.5"/>
    <s v=""/>
    <m/>
    <m/>
    <s v="PIT"/>
    <m/>
    <n v="1"/>
    <m/>
    <s v=""/>
  </r>
  <r>
    <n v="1018"/>
    <n v="504"/>
    <s v="2013_16_OAK@SD"/>
    <s v=""/>
    <n v="-10.5"/>
    <n v="26"/>
    <n v="13"/>
    <x v="1"/>
    <x v="15"/>
    <s v="rs"/>
    <s v="SD"/>
    <s v="SD"/>
    <s v=""/>
    <x v="0"/>
    <n v="-9.5"/>
    <s v=""/>
    <m/>
    <m/>
    <s v="OAK"/>
    <m/>
    <n v="0"/>
    <m/>
    <s v=""/>
  </r>
  <r>
    <n v="1019"/>
    <n v="504"/>
    <s v="2013_16_OAK@SD"/>
    <s v=""/>
    <n v="-10.5"/>
    <n v="26"/>
    <n v="13"/>
    <x v="1"/>
    <x v="15"/>
    <s v="rs"/>
    <s v="SD"/>
    <s v="SD"/>
    <s v=""/>
    <x v="1"/>
    <n v="-9"/>
    <s v=""/>
    <m/>
    <m/>
    <s v="OAK"/>
    <m/>
    <n v="0"/>
    <m/>
    <s v=""/>
  </r>
  <r>
    <n v="1020"/>
    <n v="505"/>
    <s v="2013_16_NWE@BAL"/>
    <s v=""/>
    <n v="-2.5"/>
    <n v="7"/>
    <n v="41"/>
    <x v="1"/>
    <x v="15"/>
    <s v="rs"/>
    <s v="NWE"/>
    <s v="NWE"/>
    <s v=""/>
    <x v="0"/>
    <n v="3"/>
    <s v=""/>
    <m/>
    <m/>
    <s v="NWE"/>
    <m/>
    <n v="1"/>
    <m/>
    <s v=""/>
  </r>
  <r>
    <n v="1021"/>
    <n v="505"/>
    <s v="2013_16_NWE@BAL"/>
    <s v=""/>
    <n v="-2.5"/>
    <n v="7"/>
    <n v="41"/>
    <x v="1"/>
    <x v="15"/>
    <s v="rs"/>
    <s v="NWE"/>
    <s v="NWE"/>
    <s v=""/>
    <x v="1"/>
    <n v="1.5"/>
    <s v=""/>
    <m/>
    <m/>
    <s v="NWE"/>
    <m/>
    <n v="1"/>
    <m/>
    <s v=""/>
  </r>
  <r>
    <n v="1022"/>
    <n v="506"/>
    <s v="2013_16_CHI@PHI"/>
    <s v=""/>
    <n v="-2.5"/>
    <n v="54"/>
    <n v="11"/>
    <x v="1"/>
    <x v="15"/>
    <s v="rs"/>
    <s v="PHI"/>
    <s v="PHI"/>
    <s v=""/>
    <x v="0"/>
    <n v="-4"/>
    <s v=""/>
    <m/>
    <m/>
    <s v="CHI"/>
    <m/>
    <n v="0"/>
    <m/>
    <s v=""/>
  </r>
  <r>
    <n v="1023"/>
    <n v="506"/>
    <s v="2013_16_CHI@PHI"/>
    <s v=""/>
    <n v="-2.5"/>
    <n v="54"/>
    <n v="11"/>
    <x v="1"/>
    <x v="15"/>
    <s v="rs"/>
    <s v="PHI"/>
    <s v="PHI"/>
    <s v=""/>
    <x v="1"/>
    <n v="-3.5"/>
    <s v=""/>
    <m/>
    <m/>
    <s v="CHI"/>
    <m/>
    <n v="0"/>
    <m/>
    <s v=""/>
  </r>
  <r>
    <n v="1024"/>
    <n v="507"/>
    <s v="2013_16_ATL@SFO"/>
    <s v=""/>
    <n v="-11.5"/>
    <n v="34"/>
    <n v="24"/>
    <x v="1"/>
    <x v="15"/>
    <s v="rs"/>
    <s v="ATL"/>
    <s v="SFO"/>
    <s v=""/>
    <x v="0"/>
    <n v="-12"/>
    <s v=""/>
    <m/>
    <m/>
    <s v="SFO"/>
    <m/>
    <n v="0"/>
    <m/>
    <s v=""/>
  </r>
  <r>
    <n v="1025"/>
    <n v="507"/>
    <s v="2013_16_ATL@SFO"/>
    <s v=""/>
    <n v="-11.5"/>
    <n v="34"/>
    <n v="24"/>
    <x v="1"/>
    <x v="15"/>
    <s v="rs"/>
    <s v="ATL"/>
    <s v="SFO"/>
    <s v=""/>
    <x v="1"/>
    <n v="-10.5"/>
    <s v=""/>
    <m/>
    <m/>
    <s v="SFO"/>
    <m/>
    <n v="0"/>
    <m/>
    <s v=""/>
  </r>
  <r>
    <n v="1026"/>
    <n v="508"/>
    <s v="2013_17_CAR@ATL"/>
    <s v=""/>
    <n v="7.5"/>
    <n v="20"/>
    <n v="21"/>
    <x v="1"/>
    <x v="16"/>
    <s v="rs"/>
    <s v="ATL"/>
    <s v="CAR"/>
    <s v=""/>
    <x v="0"/>
    <n v="7"/>
    <s v=""/>
    <m/>
    <m/>
    <s v="ATL"/>
    <m/>
    <n v="1"/>
    <m/>
    <s v=""/>
  </r>
  <r>
    <n v="1027"/>
    <n v="508"/>
    <s v="2013_17_CAR@ATL"/>
    <s v=""/>
    <n v="7.5"/>
    <n v="20"/>
    <n v="21"/>
    <x v="1"/>
    <x v="16"/>
    <s v="rs"/>
    <s v="ATL"/>
    <s v="CAR"/>
    <s v=""/>
    <x v="1"/>
    <n v="6"/>
    <s v=""/>
    <m/>
    <m/>
    <s v="ATL"/>
    <m/>
    <n v="1"/>
    <m/>
    <s v=""/>
  </r>
  <r>
    <n v="1028"/>
    <n v="509"/>
    <s v="2013_17_BUF@NWE"/>
    <s v=""/>
    <n v="-9.5"/>
    <n v="34"/>
    <n v="20"/>
    <x v="1"/>
    <x v="16"/>
    <s v="rs"/>
    <s v="NWE"/>
    <s v="NWE"/>
    <s v=""/>
    <x v="0"/>
    <n v="-9.5"/>
    <s v=""/>
    <m/>
    <m/>
    <s v="NWE"/>
    <m/>
    <n v="1"/>
    <m/>
    <s v=""/>
  </r>
  <r>
    <n v="1029"/>
    <n v="509"/>
    <s v="2013_17_BUF@NWE"/>
    <s v=""/>
    <n v="-9.5"/>
    <n v="34"/>
    <n v="20"/>
    <x v="1"/>
    <x v="16"/>
    <s v="rs"/>
    <s v="NWE"/>
    <s v="NWE"/>
    <s v=""/>
    <x v="1"/>
    <m/>
    <s v=""/>
    <m/>
    <m/>
    <s v="BUF"/>
    <m/>
    <n v="0"/>
    <m/>
    <s v=""/>
  </r>
  <r>
    <n v="1030"/>
    <n v="510"/>
    <s v="2013_17_GBY@CHI"/>
    <s v=""/>
    <n v="-3.5"/>
    <n v="28"/>
    <n v="33"/>
    <x v="1"/>
    <x v="16"/>
    <s v="rs"/>
    <s v="GBY"/>
    <s v="GBY"/>
    <s v=""/>
    <x v="0"/>
    <n v="-3"/>
    <s v=""/>
    <m/>
    <m/>
    <s v="GBY"/>
    <m/>
    <n v="1"/>
    <m/>
    <s v=""/>
  </r>
  <r>
    <n v="1031"/>
    <n v="510"/>
    <s v="2013_17_GBY@CHI"/>
    <s v=""/>
    <n v="-3.5"/>
    <n v="28"/>
    <n v="33"/>
    <x v="1"/>
    <x v="16"/>
    <s v="rs"/>
    <s v="GBY"/>
    <s v="GBY"/>
    <s v=""/>
    <x v="1"/>
    <m/>
    <s v=""/>
    <m/>
    <m/>
    <s v="GBY"/>
    <m/>
    <n v="1"/>
    <m/>
    <s v=""/>
  </r>
  <r>
    <n v="1032"/>
    <n v="511"/>
    <s v="2013_17_BAL@CIN"/>
    <s v=""/>
    <n v="-5.5"/>
    <n v="34"/>
    <n v="17"/>
    <x v="1"/>
    <x v="16"/>
    <s v="rs"/>
    <s v="CIN"/>
    <s v="CIN"/>
    <s v=""/>
    <x v="0"/>
    <n v="-6.5"/>
    <s v=""/>
    <m/>
    <m/>
    <s v="BAL"/>
    <m/>
    <n v="0"/>
    <m/>
    <s v=""/>
  </r>
  <r>
    <n v="1033"/>
    <n v="511"/>
    <s v="2013_17_BAL@CIN"/>
    <s v=""/>
    <n v="-5.5"/>
    <n v="34"/>
    <n v="17"/>
    <x v="1"/>
    <x v="16"/>
    <s v="rs"/>
    <s v="CIN"/>
    <s v="CIN"/>
    <s v=""/>
    <x v="1"/>
    <m/>
    <s v=""/>
    <m/>
    <m/>
    <s v="BAL"/>
    <m/>
    <n v="0"/>
    <m/>
    <s v=""/>
  </r>
  <r>
    <n v="1034"/>
    <n v="512"/>
    <s v="2013_17_CLE@PIT"/>
    <s v=""/>
    <n v="-6.5"/>
    <n v="20"/>
    <n v="7"/>
    <x v="1"/>
    <x v="16"/>
    <s v="rs"/>
    <s v="PIT"/>
    <s v="PIT"/>
    <s v=""/>
    <x v="0"/>
    <n v="-9"/>
    <s v=""/>
    <m/>
    <m/>
    <s v="PIT"/>
    <m/>
    <n v="1"/>
    <m/>
    <s v=""/>
  </r>
  <r>
    <n v="1035"/>
    <n v="512"/>
    <s v="2013_17_CLE@PIT"/>
    <s v=""/>
    <n v="-6.5"/>
    <n v="20"/>
    <n v="7"/>
    <x v="1"/>
    <x v="16"/>
    <s v="rs"/>
    <s v="PIT"/>
    <s v="PIT"/>
    <s v=""/>
    <x v="1"/>
    <m/>
    <s v=""/>
    <m/>
    <m/>
    <s v="PIT"/>
    <m/>
    <n v="1"/>
    <m/>
    <s v=""/>
  </r>
  <r>
    <n v="1036"/>
    <n v="513"/>
    <s v="2013_17_PHI@DAL"/>
    <s v=""/>
    <n v="6.5"/>
    <n v="22"/>
    <n v="24"/>
    <x v="1"/>
    <x v="16"/>
    <s v="rs"/>
    <s v="DAL"/>
    <s v="PHI"/>
    <s v=""/>
    <x v="0"/>
    <n v="7.5"/>
    <s v=""/>
    <m/>
    <m/>
    <s v="PHI"/>
    <m/>
    <n v="0"/>
    <m/>
    <s v=""/>
  </r>
  <r>
    <n v="1037"/>
    <n v="513"/>
    <s v="2013_17_PHI@DAL"/>
    <s v=""/>
    <n v="6.5"/>
    <n v="22"/>
    <n v="24"/>
    <x v="1"/>
    <x v="16"/>
    <s v="rs"/>
    <s v="DAL"/>
    <s v="PHI"/>
    <s v=""/>
    <x v="1"/>
    <m/>
    <s v=""/>
    <m/>
    <m/>
    <s v="PHI"/>
    <m/>
    <n v="0"/>
    <m/>
    <s v=""/>
  </r>
  <r>
    <n v="1038"/>
    <n v="514"/>
    <s v="2013_17_DET@MIN"/>
    <s v=""/>
    <n v="-3.5"/>
    <n v="14"/>
    <n v="13"/>
    <x v="1"/>
    <x v="16"/>
    <s v="rs"/>
    <s v="DET"/>
    <s v="MIN"/>
    <s v=""/>
    <x v="0"/>
    <n v="3.5"/>
    <s v=""/>
    <m/>
    <m/>
    <s v="DET"/>
    <m/>
    <n v="1"/>
    <m/>
    <s v=""/>
  </r>
  <r>
    <n v="1039"/>
    <n v="514"/>
    <s v="2013_17_DET@MIN"/>
    <s v=""/>
    <n v="-3.5"/>
    <n v="14"/>
    <n v="13"/>
    <x v="1"/>
    <x v="16"/>
    <s v="rs"/>
    <s v="DET"/>
    <s v="MIN"/>
    <s v=""/>
    <x v="1"/>
    <m/>
    <s v=""/>
    <m/>
    <m/>
    <s v="MIN"/>
    <m/>
    <n v="0"/>
    <m/>
    <s v=""/>
  </r>
  <r>
    <n v="1040"/>
    <n v="515"/>
    <s v="2013_17_HOU@TEN"/>
    <s v=""/>
    <n v="-6.5"/>
    <n v="16"/>
    <n v="10"/>
    <x v="1"/>
    <x v="16"/>
    <s v="rs"/>
    <s v="HOU"/>
    <s v="TEN"/>
    <s v=""/>
    <x v="0"/>
    <n v="-7.5"/>
    <s v=""/>
    <m/>
    <m/>
    <s v="TEN"/>
    <m/>
    <n v="0"/>
    <m/>
    <s v=""/>
  </r>
  <r>
    <n v="1041"/>
    <n v="515"/>
    <s v="2013_17_HOU@TEN"/>
    <s v=""/>
    <n v="-6.5"/>
    <n v="16"/>
    <n v="10"/>
    <x v="1"/>
    <x v="16"/>
    <s v="rs"/>
    <s v="HOU"/>
    <s v="TEN"/>
    <s v=""/>
    <x v="1"/>
    <m/>
    <s v=""/>
    <m/>
    <m/>
    <s v="HOU"/>
    <m/>
    <n v="1"/>
    <m/>
    <s v=""/>
  </r>
  <r>
    <n v="1042"/>
    <n v="516"/>
    <s v="2013_17_JAX@IND"/>
    <s v=""/>
    <n v="-11.5"/>
    <n v="30"/>
    <n v="10"/>
    <x v="1"/>
    <x v="16"/>
    <s v="rs"/>
    <s v="IND"/>
    <s v="IND"/>
    <s v=""/>
    <x v="0"/>
    <n v="-11"/>
    <s v=""/>
    <m/>
    <m/>
    <s v="JAX"/>
    <m/>
    <n v="0"/>
    <m/>
    <s v=""/>
  </r>
  <r>
    <n v="1043"/>
    <n v="516"/>
    <s v="2013_17_JAX@IND"/>
    <s v=""/>
    <n v="-11.5"/>
    <n v="30"/>
    <n v="10"/>
    <x v="1"/>
    <x v="16"/>
    <s v="rs"/>
    <s v="IND"/>
    <s v="IND"/>
    <s v=""/>
    <x v="1"/>
    <n v="-9.5"/>
    <s v=""/>
    <m/>
    <m/>
    <s v="JAX"/>
    <m/>
    <n v="0"/>
    <m/>
    <s v=""/>
  </r>
  <r>
    <n v="1044"/>
    <n v="517"/>
    <s v="2013_17_NYJ@MIA"/>
    <s v=""/>
    <n v="-6.5"/>
    <n v="7"/>
    <n v="20"/>
    <x v="1"/>
    <x v="16"/>
    <s v="rs"/>
    <s v="NYJ"/>
    <s v="NYJ"/>
    <s v=""/>
    <x v="0"/>
    <n v="-4.5"/>
    <s v=""/>
    <m/>
    <m/>
    <s v="NYJ"/>
    <m/>
    <n v="1"/>
    <m/>
    <s v=""/>
  </r>
  <r>
    <n v="1045"/>
    <n v="517"/>
    <s v="2013_17_NYJ@MIA"/>
    <s v=""/>
    <n v="-6.5"/>
    <n v="7"/>
    <n v="20"/>
    <x v="1"/>
    <x v="16"/>
    <s v="rs"/>
    <s v="NYJ"/>
    <s v="NYJ"/>
    <s v=""/>
    <x v="1"/>
    <n v="-5.5"/>
    <s v=""/>
    <m/>
    <m/>
    <s v="NYJ"/>
    <m/>
    <n v="1"/>
    <m/>
    <s v=""/>
  </r>
  <r>
    <n v="1046"/>
    <n v="518"/>
    <s v="2013_17_TBY@NOR"/>
    <s v=""/>
    <n v="-12.5"/>
    <n v="42"/>
    <n v="17"/>
    <x v="1"/>
    <x v="16"/>
    <s v="rs"/>
    <s v="NOR"/>
    <s v="NOR"/>
    <s v=""/>
    <x v="0"/>
    <n v="-9"/>
    <s v=""/>
    <m/>
    <m/>
    <s v="NOR"/>
    <m/>
    <n v="1"/>
    <m/>
    <s v=""/>
  </r>
  <r>
    <n v="1047"/>
    <n v="518"/>
    <s v="2013_17_TBY@NOR"/>
    <s v=""/>
    <n v="-12.5"/>
    <n v="42"/>
    <n v="17"/>
    <x v="1"/>
    <x v="16"/>
    <s v="rs"/>
    <s v="NOR"/>
    <s v="NOR"/>
    <s v=""/>
    <x v="1"/>
    <n v="-8.5"/>
    <s v=""/>
    <m/>
    <m/>
    <s v="TBY"/>
    <m/>
    <n v="0"/>
    <m/>
    <s v=""/>
  </r>
  <r>
    <n v="1048"/>
    <n v="519"/>
    <s v="2013_17_WAS@NYG"/>
    <s v=""/>
    <n v="-3.5"/>
    <n v="20"/>
    <n v="6"/>
    <x v="1"/>
    <x v="16"/>
    <s v="rs"/>
    <s v="NYG"/>
    <s v="NYG"/>
    <s v=""/>
    <x v="0"/>
    <n v="-6.5"/>
    <s v=""/>
    <m/>
    <m/>
    <s v="WAS"/>
    <m/>
    <n v="0"/>
    <m/>
    <s v=""/>
  </r>
  <r>
    <n v="1049"/>
    <n v="519"/>
    <s v="2013_17_WAS@NYG"/>
    <s v=""/>
    <n v="-3.5"/>
    <n v="20"/>
    <n v="6"/>
    <x v="1"/>
    <x v="16"/>
    <s v="rs"/>
    <s v="NYG"/>
    <s v="NYG"/>
    <s v=""/>
    <x v="1"/>
    <n v="-4.5"/>
    <s v=""/>
    <m/>
    <m/>
    <s v="NYG"/>
    <m/>
    <n v="1"/>
    <m/>
    <s v=""/>
  </r>
  <r>
    <n v="1050"/>
    <n v="520"/>
    <s v="2013_17_DEN@OAK"/>
    <s v=""/>
    <n v="12.5"/>
    <n v="14"/>
    <n v="34"/>
    <x v="1"/>
    <x v="16"/>
    <s v="rs"/>
    <s v="DEN"/>
    <s v="DEN"/>
    <s v=""/>
    <x v="0"/>
    <n v="11"/>
    <s v=""/>
    <m/>
    <m/>
    <s v="DEN"/>
    <m/>
    <n v="1"/>
    <m/>
    <s v=""/>
  </r>
  <r>
    <n v="1051"/>
    <n v="520"/>
    <s v="2013_17_DEN@OAK"/>
    <s v=""/>
    <n v="12.5"/>
    <n v="14"/>
    <n v="34"/>
    <x v="1"/>
    <x v="16"/>
    <s v="rs"/>
    <s v="DEN"/>
    <s v="DEN"/>
    <s v=""/>
    <x v="1"/>
    <n v="7.5"/>
    <s v=""/>
    <m/>
    <m/>
    <s v="OAK"/>
    <m/>
    <n v="0"/>
    <m/>
    <s v=""/>
  </r>
  <r>
    <n v="1052"/>
    <n v="521"/>
    <s v="2013_17_KCY@SD"/>
    <s v=""/>
    <n v="-9.5"/>
    <n v="27"/>
    <n v="24"/>
    <x v="1"/>
    <x v="16"/>
    <s v="rs"/>
    <s v="KCY"/>
    <s v="SD"/>
    <s v=""/>
    <x v="0"/>
    <n v="-7.5"/>
    <s v=""/>
    <m/>
    <m/>
    <s v="KCY"/>
    <m/>
    <n v="1"/>
    <m/>
    <s v=""/>
  </r>
  <r>
    <n v="1053"/>
    <n v="521"/>
    <s v="2013_17_KCY@SD"/>
    <s v=""/>
    <n v="-9.5"/>
    <n v="27"/>
    <n v="24"/>
    <x v="1"/>
    <x v="16"/>
    <s v="rs"/>
    <s v="KCY"/>
    <s v="SD"/>
    <s v=""/>
    <x v="1"/>
    <n v="-3"/>
    <s v=""/>
    <m/>
    <m/>
    <s v="SD"/>
    <m/>
    <n v="0"/>
    <m/>
    <s v=""/>
  </r>
  <r>
    <n v="1054"/>
    <n v="522"/>
    <s v="2013_17_STL@SEA"/>
    <s v=""/>
    <n v="-10.5"/>
    <n v="27"/>
    <n v="9"/>
    <x v="1"/>
    <x v="16"/>
    <s v="rs"/>
    <s v="SEA"/>
    <s v="SEA"/>
    <s v=""/>
    <x v="0"/>
    <n v="-11.5"/>
    <s v=""/>
    <m/>
    <m/>
    <s v="SEA"/>
    <m/>
    <n v="1"/>
    <m/>
    <s v=""/>
  </r>
  <r>
    <n v="1055"/>
    <n v="522"/>
    <s v="2013_17_STL@SEA"/>
    <s v=""/>
    <n v="-10.5"/>
    <n v="27"/>
    <n v="9"/>
    <x v="1"/>
    <x v="16"/>
    <s v="rs"/>
    <s v="SEA"/>
    <s v="SEA"/>
    <s v=""/>
    <x v="1"/>
    <n v="-9.5"/>
    <s v=""/>
    <m/>
    <m/>
    <s v="STL"/>
    <m/>
    <n v="0"/>
    <m/>
    <s v=""/>
  </r>
  <r>
    <n v="1056"/>
    <n v="523"/>
    <s v="2013_17_SFO@ARI"/>
    <s v=""/>
    <n v="2.5"/>
    <n v="20"/>
    <n v="23"/>
    <x v="1"/>
    <x v="16"/>
    <s v="rs"/>
    <s v="SFO"/>
    <s v="SFO"/>
    <s v=""/>
    <x v="0"/>
    <n v="2.5"/>
    <s v=""/>
    <m/>
    <m/>
    <s v="ARI"/>
    <m/>
    <n v="0"/>
    <m/>
    <s v=""/>
  </r>
  <r>
    <n v="1057"/>
    <n v="523"/>
    <s v="2013_17_SFO@ARI"/>
    <s v=""/>
    <n v="2.5"/>
    <n v="20"/>
    <n v="23"/>
    <x v="1"/>
    <x v="16"/>
    <s v="rs"/>
    <s v="SFO"/>
    <s v="SFO"/>
    <s v=""/>
    <x v="1"/>
    <n v="-2.5"/>
    <s v=""/>
    <m/>
    <m/>
    <s v="ARI"/>
    <m/>
    <n v="0"/>
    <m/>
    <s v=""/>
  </r>
  <r>
    <n v="1058"/>
    <n v="524"/>
    <s v="2013_18_KCY@IND"/>
    <n v="-2.5"/>
    <n v="1.5"/>
    <n v="45"/>
    <n v="44"/>
    <x v="1"/>
    <x v="17"/>
    <s v="plyff"/>
    <s v="IND"/>
    <s v="IND"/>
    <n v="-4"/>
    <x v="0"/>
    <n v="1.5"/>
    <n v="4"/>
    <m/>
    <m/>
    <s v="IND"/>
    <m/>
    <n v="1"/>
    <s v="IND"/>
    <n v="1"/>
  </r>
  <r>
    <n v="1059"/>
    <n v="524"/>
    <s v="2013_18_KCY@IND"/>
    <n v="-2.5"/>
    <n v="1.5"/>
    <n v="45"/>
    <n v="44"/>
    <x v="1"/>
    <x v="17"/>
    <s v="plyff"/>
    <s v="IND"/>
    <s v="IND"/>
    <n v="-4"/>
    <x v="2"/>
    <m/>
    <s v=""/>
    <m/>
    <m/>
    <s v="IND"/>
    <m/>
    <n v="1"/>
    <s v="IND"/>
    <n v="1"/>
  </r>
  <r>
    <n v="1060"/>
    <n v="524"/>
    <s v="2013_18_KCY@IND"/>
    <n v="-2.5"/>
    <n v="1.5"/>
    <n v="45"/>
    <n v="44"/>
    <x v="1"/>
    <x v="17"/>
    <s v="plyff"/>
    <s v="IND"/>
    <s v="IND"/>
    <n v="-4"/>
    <x v="1"/>
    <n v="2.5"/>
    <n v="5"/>
    <m/>
    <m/>
    <s v="IND"/>
    <m/>
    <n v="1"/>
    <s v="IND"/>
    <n v="1"/>
  </r>
  <r>
    <n v="1061"/>
    <n v="525"/>
    <s v="2013_18_SD@CIN"/>
    <n v="-7"/>
    <n v="-6.5"/>
    <n v="10"/>
    <n v="27"/>
    <x v="1"/>
    <x v="17"/>
    <s v="plyff"/>
    <s v="SD"/>
    <s v="SD"/>
    <n v="-0.5"/>
    <x v="0"/>
    <n v="-7"/>
    <n v="0"/>
    <m/>
    <m/>
    <s v="SD"/>
    <m/>
    <n v="1"/>
    <s v="CIN"/>
    <n v="0"/>
  </r>
  <r>
    <n v="1062"/>
    <n v="525"/>
    <s v="2013_18_SD@CIN"/>
    <n v="-7"/>
    <n v="-6.5"/>
    <n v="10"/>
    <n v="27"/>
    <x v="1"/>
    <x v="17"/>
    <s v="plyff"/>
    <s v="SD"/>
    <s v="SD"/>
    <n v="-0.5"/>
    <x v="2"/>
    <m/>
    <s v=""/>
    <m/>
    <m/>
    <s v="CIN"/>
    <m/>
    <n v="0"/>
    <s v="CIN"/>
    <n v="0"/>
  </r>
  <r>
    <n v="1063"/>
    <n v="525"/>
    <s v="2013_18_SD@CIN"/>
    <n v="-7"/>
    <n v="-6.5"/>
    <n v="10"/>
    <n v="27"/>
    <x v="1"/>
    <x v="17"/>
    <s v="plyff"/>
    <s v="SD"/>
    <s v="SD"/>
    <n v="-0.5"/>
    <x v="1"/>
    <n v="-5.5"/>
    <n v="1.5"/>
    <m/>
    <m/>
    <s v="CIN"/>
    <m/>
    <n v="0"/>
    <s v="CIN"/>
    <n v="0"/>
  </r>
  <r>
    <n v="1064"/>
    <n v="526"/>
    <s v="2013_18_SFO@GBY"/>
    <n v="3"/>
    <n v="3"/>
    <n v="20"/>
    <n v="23"/>
    <x v="1"/>
    <x v="17"/>
    <s v="plyff"/>
    <s v="na"/>
    <s v="SFO"/>
    <n v="0"/>
    <x v="0"/>
    <n v="2.5"/>
    <n v="0.5"/>
    <m/>
    <m/>
    <s v="SFO"/>
    <m/>
    <n v="0"/>
    <s v="SFO"/>
    <n v="1"/>
  </r>
  <r>
    <n v="1065"/>
    <n v="526"/>
    <s v="2013_18_SFO@GBY"/>
    <n v="3"/>
    <n v="3"/>
    <n v="20"/>
    <n v="23"/>
    <x v="1"/>
    <x v="17"/>
    <s v="plyff"/>
    <s v="na"/>
    <s v="SFO"/>
    <n v="0"/>
    <x v="2"/>
    <m/>
    <s v=""/>
    <m/>
    <m/>
    <s v="SFO"/>
    <m/>
    <n v="0"/>
    <s v="SFO"/>
    <n v="1"/>
  </r>
  <r>
    <n v="1066"/>
    <n v="526"/>
    <s v="2013_18_SFO@GBY"/>
    <n v="3"/>
    <n v="3"/>
    <n v="20"/>
    <n v="23"/>
    <x v="1"/>
    <x v="17"/>
    <s v="plyff"/>
    <s v="na"/>
    <s v="SFO"/>
    <n v="0"/>
    <x v="1"/>
    <n v="1.5"/>
    <n v="1.5"/>
    <m/>
    <m/>
    <s v="SFO"/>
    <m/>
    <n v="0"/>
    <s v="SFO"/>
    <n v="1"/>
  </r>
  <r>
    <n v="1067"/>
    <n v="527"/>
    <s v="2013_18_NOR@PHI"/>
    <n v="-3"/>
    <n v="-2.5"/>
    <n v="24"/>
    <n v="26"/>
    <x v="1"/>
    <x v="17"/>
    <s v="plyff"/>
    <s v="NOR"/>
    <s v="NOR"/>
    <n v="-0.5"/>
    <x v="0"/>
    <n v="-2.5"/>
    <n v="0.5"/>
    <m/>
    <m/>
    <s v="PHI"/>
    <m/>
    <n v="0"/>
    <s v="PHI"/>
    <n v="0"/>
  </r>
  <r>
    <n v="1068"/>
    <n v="527"/>
    <s v="2013_18_NOR@PHI"/>
    <n v="-3"/>
    <n v="-2.5"/>
    <n v="24"/>
    <n v="26"/>
    <x v="1"/>
    <x v="17"/>
    <s v="plyff"/>
    <s v="NOR"/>
    <s v="NOR"/>
    <n v="-0.5"/>
    <x v="2"/>
    <m/>
    <s v=""/>
    <m/>
    <m/>
    <s v="NOR"/>
    <m/>
    <n v="1"/>
    <s v="NOR"/>
    <n v="1"/>
  </r>
  <r>
    <n v="1069"/>
    <n v="527"/>
    <s v="2013_18_NOR@PHI"/>
    <n v="-3"/>
    <n v="-2.5"/>
    <n v="24"/>
    <n v="26"/>
    <x v="1"/>
    <x v="17"/>
    <s v="plyff"/>
    <s v="NOR"/>
    <s v="NOR"/>
    <n v="-0.5"/>
    <x v="1"/>
    <n v="-2.5"/>
    <n v="0.5"/>
    <m/>
    <m/>
    <s v="PHI"/>
    <m/>
    <n v="0"/>
    <s v="PHI"/>
    <n v="0"/>
  </r>
  <r>
    <n v="1070"/>
    <n v="528"/>
    <s v="2013_19_SD@DEN"/>
    <n v="-9.5"/>
    <n v="-9"/>
    <n v="24"/>
    <n v="17"/>
    <x v="1"/>
    <x v="18"/>
    <s v="plyff"/>
    <s v="SD"/>
    <s v="DEN"/>
    <n v="-0.5"/>
    <x v="0"/>
    <n v="-10.5"/>
    <n v="1"/>
    <m/>
    <m/>
    <s v="SD"/>
    <m/>
    <n v="1"/>
    <s v="DEN"/>
    <n v="1"/>
  </r>
  <r>
    <n v="1071"/>
    <n v="528"/>
    <s v="2013_19_SD@DEN"/>
    <n v="-9.5"/>
    <n v="-9"/>
    <n v="24"/>
    <n v="17"/>
    <x v="1"/>
    <x v="18"/>
    <s v="plyff"/>
    <s v="SD"/>
    <s v="DEN"/>
    <n v="-0.5"/>
    <x v="2"/>
    <m/>
    <s v=""/>
    <m/>
    <m/>
    <s v="DEN"/>
    <m/>
    <n v="0"/>
    <s v="DEN"/>
    <n v="1"/>
  </r>
  <r>
    <n v="1072"/>
    <n v="528"/>
    <s v="2013_19_SD@DEN"/>
    <n v="-9.5"/>
    <n v="-9"/>
    <n v="24"/>
    <n v="17"/>
    <x v="1"/>
    <x v="18"/>
    <s v="plyff"/>
    <s v="SD"/>
    <s v="DEN"/>
    <n v="-0.5"/>
    <x v="1"/>
    <n v="-9.5"/>
    <n v="0"/>
    <m/>
    <m/>
    <s v="SD"/>
    <m/>
    <n v="1"/>
    <s v="SD"/>
    <n v="0"/>
  </r>
  <r>
    <n v="1073"/>
    <n v="529"/>
    <s v="2013_19_IND@NWE"/>
    <n v="-7"/>
    <n v="-7"/>
    <n v="43"/>
    <n v="22"/>
    <x v="1"/>
    <x v="18"/>
    <s v="plyff"/>
    <s v="NWE"/>
    <s v="NWE"/>
    <n v="0"/>
    <x v="0"/>
    <n v="-7.5"/>
    <n v="0.5"/>
    <m/>
    <m/>
    <s v="IND"/>
    <m/>
    <n v="0"/>
    <s v="NWE"/>
    <n v="1"/>
  </r>
  <r>
    <n v="1074"/>
    <n v="529"/>
    <s v="2013_19_IND@NWE"/>
    <n v="-7"/>
    <n v="-7"/>
    <n v="43"/>
    <n v="22"/>
    <x v="1"/>
    <x v="18"/>
    <s v="plyff"/>
    <s v="NWE"/>
    <s v="NWE"/>
    <n v="0"/>
    <x v="2"/>
    <m/>
    <s v=""/>
    <m/>
    <m/>
    <s v="NWE"/>
    <m/>
    <n v="1"/>
    <s v="NWE"/>
    <n v="1"/>
  </r>
  <r>
    <n v="1075"/>
    <n v="529"/>
    <s v="2013_19_IND@NWE"/>
    <n v="-7"/>
    <n v="-7"/>
    <n v="43"/>
    <n v="22"/>
    <x v="1"/>
    <x v="18"/>
    <s v="plyff"/>
    <s v="NWE"/>
    <s v="NWE"/>
    <n v="0"/>
    <x v="1"/>
    <n v="-7"/>
    <n v="0"/>
    <m/>
    <m/>
    <s v="IND"/>
    <m/>
    <n v="0"/>
    <s v="NWE"/>
    <n v="1"/>
  </r>
  <r>
    <n v="1076"/>
    <n v="530"/>
    <s v="2013_19_NOR@SEA"/>
    <n v="-7.5"/>
    <n v="-9"/>
    <n v="23"/>
    <n v="15"/>
    <x v="1"/>
    <x v="18"/>
    <s v="plyff"/>
    <s v="NOR"/>
    <s v="SEA"/>
    <n v="1.5"/>
    <x v="0"/>
    <n v="-9"/>
    <n v="1.5"/>
    <m/>
    <m/>
    <s v="SEA"/>
    <m/>
    <n v="0"/>
    <s v="SEA"/>
    <n v="1"/>
  </r>
  <r>
    <n v="1077"/>
    <n v="530"/>
    <s v="2013_19_NOR@SEA"/>
    <n v="-7.5"/>
    <n v="-9"/>
    <n v="23"/>
    <n v="15"/>
    <x v="1"/>
    <x v="18"/>
    <s v="plyff"/>
    <s v="NOR"/>
    <s v="SEA"/>
    <n v="1.5"/>
    <x v="2"/>
    <m/>
    <s v=""/>
    <m/>
    <m/>
    <s v="SEA"/>
    <m/>
    <n v="0"/>
    <s v="SEA"/>
    <n v="1"/>
  </r>
  <r>
    <n v="1078"/>
    <n v="530"/>
    <s v="2013_19_NOR@SEA"/>
    <n v="-7.5"/>
    <n v="-9"/>
    <n v="23"/>
    <n v="15"/>
    <x v="1"/>
    <x v="18"/>
    <s v="plyff"/>
    <s v="NOR"/>
    <s v="SEA"/>
    <n v="1.5"/>
    <x v="1"/>
    <n v="-7"/>
    <n v="0.5"/>
    <m/>
    <m/>
    <s v="NOR"/>
    <m/>
    <n v="1"/>
    <s v="SEA"/>
    <n v="1"/>
  </r>
  <r>
    <n v="1079"/>
    <n v="531"/>
    <s v="2013_19_SFO@CAR"/>
    <n v="-1"/>
    <n v="1.5"/>
    <n v="10"/>
    <n v="23"/>
    <x v="1"/>
    <x v="18"/>
    <s v="plyff"/>
    <s v="SFO"/>
    <s v="SFO"/>
    <n v="-2.5"/>
    <x v="0"/>
    <n v="-3"/>
    <n v="2"/>
    <m/>
    <m/>
    <s v="CAR"/>
    <m/>
    <n v="0"/>
    <s v="CAR"/>
    <n v="0"/>
  </r>
  <r>
    <n v="1080"/>
    <n v="531"/>
    <s v="2013_19_SFO@CAR"/>
    <n v="-1"/>
    <n v="1.5"/>
    <n v="10"/>
    <n v="23"/>
    <x v="1"/>
    <x v="18"/>
    <s v="plyff"/>
    <s v="SFO"/>
    <s v="SFO"/>
    <n v="-2.5"/>
    <x v="2"/>
    <m/>
    <s v=""/>
    <m/>
    <m/>
    <s v="SFO"/>
    <m/>
    <n v="1"/>
    <s v="SFO"/>
    <n v="1"/>
  </r>
  <r>
    <n v="1081"/>
    <n v="531"/>
    <s v="2013_19_SFO@CAR"/>
    <n v="-1"/>
    <n v="1.5"/>
    <n v="10"/>
    <n v="23"/>
    <x v="1"/>
    <x v="18"/>
    <s v="plyff"/>
    <s v="SFO"/>
    <s v="SFO"/>
    <n v="-2.5"/>
    <x v="1"/>
    <n v="2.5"/>
    <n v="3.5"/>
    <m/>
    <m/>
    <s v="SFO"/>
    <m/>
    <n v="1"/>
    <s v="SFO"/>
    <n v="1"/>
  </r>
  <r>
    <n v="1082"/>
    <n v="532"/>
    <s v="2013_20_NWE@DEN"/>
    <n v="-5"/>
    <n v="-5"/>
    <n v="23"/>
    <n v="17"/>
    <x v="1"/>
    <x v="19"/>
    <s v="plyff"/>
    <s v="DEN"/>
    <s v="DEN"/>
    <n v="0"/>
    <x v="0"/>
    <n v="-4.5"/>
    <n v="0.5"/>
    <m/>
    <m/>
    <s v="NWE"/>
    <m/>
    <n v="0"/>
    <s v="NWE"/>
    <n v="0"/>
  </r>
  <r>
    <n v="1083"/>
    <n v="532"/>
    <s v="2013_20_NWE@DEN"/>
    <n v="-5"/>
    <n v="-5"/>
    <n v="23"/>
    <n v="17"/>
    <x v="1"/>
    <x v="19"/>
    <s v="plyff"/>
    <s v="DEN"/>
    <s v="DEN"/>
    <n v="0"/>
    <x v="2"/>
    <m/>
    <s v=""/>
    <m/>
    <m/>
    <s v="DEN"/>
    <m/>
    <n v="1"/>
    <s v="DEN"/>
    <n v="1"/>
  </r>
  <r>
    <n v="1084"/>
    <n v="532"/>
    <s v="2013_20_NWE@DEN"/>
    <n v="-5"/>
    <n v="-5"/>
    <n v="23"/>
    <n v="17"/>
    <x v="1"/>
    <x v="19"/>
    <s v="plyff"/>
    <s v="DEN"/>
    <s v="DEN"/>
    <n v="0"/>
    <x v="1"/>
    <n v="-4.5"/>
    <n v="0.5"/>
    <m/>
    <m/>
    <s v="NWE"/>
    <m/>
    <n v="0"/>
    <s v="DEN"/>
    <n v="1"/>
  </r>
  <r>
    <n v="1085"/>
    <n v="533"/>
    <s v="2013_20_SFO@SEA"/>
    <n v="-3.5"/>
    <n v="-3.5"/>
    <n v="26"/>
    <n v="16"/>
    <x v="1"/>
    <x v="19"/>
    <s v="plyff"/>
    <s v="SEA"/>
    <s v="SEA"/>
    <n v="0"/>
    <x v="0"/>
    <n v="-4"/>
    <n v="0.5"/>
    <m/>
    <m/>
    <s v="SFO"/>
    <m/>
    <n v="0"/>
    <s v="SFO"/>
    <n v="0"/>
  </r>
  <r>
    <n v="1086"/>
    <n v="533"/>
    <s v="2013_20_SFO@SEA"/>
    <n v="-3.5"/>
    <n v="-3.5"/>
    <n v="26"/>
    <n v="16"/>
    <x v="1"/>
    <x v="19"/>
    <s v="plyff"/>
    <s v="SEA"/>
    <s v="SEA"/>
    <n v="0"/>
    <x v="2"/>
    <m/>
    <s v=""/>
    <m/>
    <m/>
    <s v="SFO"/>
    <m/>
    <n v="0"/>
    <s v="SEA"/>
    <n v="1"/>
  </r>
  <r>
    <n v="1087"/>
    <n v="533"/>
    <s v="2013_20_SFO@SEA"/>
    <n v="-3.5"/>
    <n v="-3.5"/>
    <n v="26"/>
    <n v="16"/>
    <x v="1"/>
    <x v="19"/>
    <s v="plyff"/>
    <s v="SEA"/>
    <s v="SEA"/>
    <n v="0"/>
    <x v="1"/>
    <n v="-5.5"/>
    <n v="2"/>
    <m/>
    <m/>
    <s v="SEA"/>
    <m/>
    <n v="1"/>
    <s v="SEA"/>
    <n v="1"/>
  </r>
  <r>
    <n v="1088"/>
    <n v="534"/>
    <s v="2013_21_SEA@DEN"/>
    <n v="0"/>
    <n v="-2.5"/>
    <n v="8"/>
    <n v="43"/>
    <x v="1"/>
    <x v="20"/>
    <s v="plyff"/>
    <s v="SEA"/>
    <s v="SEA"/>
    <n v="2.5"/>
    <x v="0"/>
    <n v="-1.5"/>
    <n v="1.5"/>
    <n v="23"/>
    <n v="20"/>
    <s v="SEA"/>
    <m/>
    <n v="1"/>
    <s v="SEA"/>
    <n v="1"/>
  </r>
  <r>
    <n v="1089"/>
    <n v="534"/>
    <s v="2013_21_SEA@DEN"/>
    <n v="0"/>
    <n v="-2.5"/>
    <n v="8"/>
    <n v="43"/>
    <x v="1"/>
    <x v="20"/>
    <s v="plyff"/>
    <s v="SEA"/>
    <s v="SEA"/>
    <n v="2.5"/>
    <x v="2"/>
    <m/>
    <s v=""/>
    <n v="23"/>
    <n v="17"/>
    <s v="SEA"/>
    <m/>
    <n v="1"/>
    <s v="SEA"/>
    <n v="1"/>
  </r>
  <r>
    <n v="1090"/>
    <n v="534"/>
    <s v="2013_21_SEA@DEN"/>
    <n v="0"/>
    <n v="-2.5"/>
    <n v="8"/>
    <n v="43"/>
    <x v="1"/>
    <x v="20"/>
    <s v="plyff"/>
    <s v="SEA"/>
    <s v="SEA"/>
    <n v="2.5"/>
    <x v="1"/>
    <n v="1"/>
    <n v="1"/>
    <n v="24"/>
    <n v="20"/>
    <s v="SEA"/>
    <m/>
    <n v="1"/>
    <s v="SEA"/>
    <n v="1"/>
  </r>
  <r>
    <n v="1091"/>
    <n v="535"/>
    <s v="2014_01_GBY@SEA"/>
    <s v=""/>
    <n v="-5.5"/>
    <n v="36"/>
    <n v="16"/>
    <x v="2"/>
    <x v="0"/>
    <s v="rs"/>
    <s v="SEA"/>
    <s v="SEA"/>
    <s v=""/>
    <x v="0"/>
    <n v="-4.5"/>
    <s v=""/>
    <m/>
    <m/>
    <s v="SEA"/>
    <n v="7"/>
    <n v="1"/>
    <m/>
    <s v=""/>
  </r>
  <r>
    <n v="1092"/>
    <n v="535"/>
    <s v="2014_01_GBY@SEA"/>
    <s v=""/>
    <n v="-5.5"/>
    <n v="36"/>
    <n v="16"/>
    <x v="2"/>
    <x v="0"/>
    <s v="rs"/>
    <s v="SEA"/>
    <s v="SEA"/>
    <s v=""/>
    <x v="1"/>
    <n v="-5.5"/>
    <s v=""/>
    <m/>
    <m/>
    <s v="SEA"/>
    <n v="1"/>
    <n v="1"/>
    <s v="SEA"/>
    <n v="1"/>
  </r>
  <r>
    <n v="1093"/>
    <n v="536"/>
    <s v="2014_01_NOR@ATL"/>
    <s v=""/>
    <n v="3"/>
    <n v="37"/>
    <n v="34"/>
    <x v="2"/>
    <x v="0"/>
    <s v="rs"/>
    <s v="ATL"/>
    <s v="ATL"/>
    <s v=""/>
    <x v="0"/>
    <n v="3"/>
    <s v=""/>
    <m/>
    <m/>
    <s v="NOR"/>
    <n v="4"/>
    <n v="0"/>
    <m/>
    <s v=""/>
  </r>
  <r>
    <n v="1094"/>
    <n v="536"/>
    <s v="2014_01_NOR@ATL"/>
    <s v=""/>
    <n v="3"/>
    <n v="37"/>
    <n v="34"/>
    <x v="2"/>
    <x v="0"/>
    <s v="rs"/>
    <s v="ATL"/>
    <s v="ATL"/>
    <s v=""/>
    <x v="1"/>
    <n v="3.5"/>
    <s v=""/>
    <m/>
    <m/>
    <s v="NOR"/>
    <n v="13"/>
    <n v="0"/>
    <s v="NOR"/>
    <n v="0"/>
  </r>
  <r>
    <n v="1095"/>
    <n v="537"/>
    <s v="2014_01_BUF@CHI"/>
    <s v=""/>
    <n v="-6.5"/>
    <n v="20"/>
    <n v="23"/>
    <x v="2"/>
    <x v="0"/>
    <s v="rs"/>
    <s v="BUF"/>
    <s v="BUF"/>
    <s v=""/>
    <x v="0"/>
    <n v="-9"/>
    <s v=""/>
    <m/>
    <m/>
    <s v="CHI"/>
    <n v="6"/>
    <n v="0"/>
    <m/>
    <s v=""/>
  </r>
  <r>
    <n v="1096"/>
    <n v="537"/>
    <s v="2014_01_BUF@CHI"/>
    <s v=""/>
    <n v="-6.5"/>
    <n v="20"/>
    <n v="23"/>
    <x v="2"/>
    <x v="0"/>
    <s v="rs"/>
    <s v="BUF"/>
    <s v="BUF"/>
    <s v=""/>
    <x v="1"/>
    <n v="-7"/>
    <s v=""/>
    <m/>
    <m/>
    <s v="CHI"/>
    <n v="2"/>
    <n v="0"/>
    <s v="CHI"/>
    <n v="0"/>
  </r>
  <r>
    <n v="1097"/>
    <n v="538"/>
    <s v="2014_01_TEN@KCY"/>
    <s v=""/>
    <n v="-4.5"/>
    <n v="10"/>
    <n v="26"/>
    <x v="2"/>
    <x v="0"/>
    <s v="rs"/>
    <s v="TEN"/>
    <s v="TEN"/>
    <s v=""/>
    <x v="0"/>
    <n v="-6"/>
    <s v=""/>
    <m/>
    <m/>
    <s v="TEN"/>
    <n v="15"/>
    <n v="1"/>
    <m/>
    <s v=""/>
  </r>
  <r>
    <n v="1098"/>
    <n v="538"/>
    <s v="2014_01_TEN@KCY"/>
    <s v=""/>
    <n v="-4.5"/>
    <n v="10"/>
    <n v="26"/>
    <x v="2"/>
    <x v="0"/>
    <s v="rs"/>
    <s v="TEN"/>
    <s v="TEN"/>
    <s v=""/>
    <x v="1"/>
    <n v="-7"/>
    <s v=""/>
    <m/>
    <m/>
    <s v="TEN"/>
    <n v="9"/>
    <n v="1"/>
    <s v="KCY"/>
    <n v="0"/>
  </r>
  <r>
    <n v="1099"/>
    <n v="539"/>
    <s v="2014_01_MIN@STL"/>
    <s v=""/>
    <n v="-4"/>
    <n v="6"/>
    <n v="34"/>
    <x v="2"/>
    <x v="0"/>
    <s v="rs"/>
    <s v="MIN"/>
    <s v="MIN"/>
    <s v=""/>
    <x v="0"/>
    <n v="-2.5"/>
    <s v=""/>
    <m/>
    <m/>
    <s v="MIN"/>
    <n v="9"/>
    <n v="1"/>
    <m/>
    <s v=""/>
  </r>
  <r>
    <n v="1100"/>
    <n v="539"/>
    <s v="2014_01_MIN@STL"/>
    <s v=""/>
    <n v="-4"/>
    <n v="6"/>
    <n v="34"/>
    <x v="2"/>
    <x v="0"/>
    <s v="rs"/>
    <s v="MIN"/>
    <s v="MIN"/>
    <s v=""/>
    <x v="1"/>
    <n v="-2.5"/>
    <s v=""/>
    <m/>
    <m/>
    <s v="MIN"/>
    <n v="4"/>
    <n v="1"/>
    <s v="MIN"/>
    <n v="1"/>
  </r>
  <r>
    <n v="1101"/>
    <n v="540"/>
    <s v="2014_01_NWE@MIA"/>
    <s v=""/>
    <n v="4.5"/>
    <n v="33"/>
    <n v="20"/>
    <x v="2"/>
    <x v="0"/>
    <s v="rs"/>
    <s v="MIA"/>
    <s v="MIA"/>
    <s v=""/>
    <x v="0"/>
    <n v="3.5"/>
    <s v=""/>
    <m/>
    <m/>
    <s v="MIA"/>
    <n v="11"/>
    <n v="1"/>
    <m/>
    <s v=""/>
  </r>
  <r>
    <n v="1102"/>
    <n v="540"/>
    <s v="2014_01_NWE@MIA"/>
    <s v=""/>
    <n v="4.5"/>
    <n v="33"/>
    <n v="20"/>
    <x v="2"/>
    <x v="0"/>
    <s v="rs"/>
    <s v="MIA"/>
    <s v="MIA"/>
    <s v=""/>
    <x v="1"/>
    <n v="3.5"/>
    <s v=""/>
    <m/>
    <m/>
    <s v="NWE"/>
    <n v="8"/>
    <n v="0"/>
    <s v="NWE"/>
    <n v="0"/>
  </r>
  <r>
    <n v="1103"/>
    <n v="541"/>
    <s v="2014_01_OAK@NYJ"/>
    <s v=""/>
    <n v="-5"/>
    <n v="19"/>
    <n v="14"/>
    <x v="2"/>
    <x v="0"/>
    <s v="rs"/>
    <s v="na"/>
    <s v="NYJ"/>
    <s v=""/>
    <x v="0"/>
    <n v="-7"/>
    <s v=""/>
    <m/>
    <m/>
    <s v="OAK"/>
    <n v="12"/>
    <n v="0"/>
    <m/>
    <s v=""/>
  </r>
  <r>
    <n v="1104"/>
    <n v="541"/>
    <s v="2014_01_OAK@NYJ"/>
    <s v=""/>
    <n v="-5"/>
    <n v="19"/>
    <n v="14"/>
    <x v="2"/>
    <x v="0"/>
    <s v="rs"/>
    <s v="na"/>
    <s v="NYJ"/>
    <s v=""/>
    <x v="1"/>
    <n v="-3"/>
    <s v=""/>
    <m/>
    <m/>
    <s v="OAK"/>
    <n v="12"/>
    <n v="0"/>
    <s v="OAK"/>
    <n v="0"/>
  </r>
  <r>
    <n v="1105"/>
    <n v="542"/>
    <s v="2014_01_JAX@PHI"/>
    <s v=""/>
    <n v="-10"/>
    <n v="34"/>
    <n v="17"/>
    <x v="2"/>
    <x v="0"/>
    <s v="rs"/>
    <s v="PHI"/>
    <s v="PHI"/>
    <s v=""/>
    <x v="0"/>
    <n v="-11"/>
    <s v=""/>
    <m/>
    <m/>
    <s v="PHI"/>
    <n v="10"/>
    <n v="1"/>
    <m/>
    <s v=""/>
  </r>
  <r>
    <n v="1106"/>
    <n v="542"/>
    <s v="2014_01_JAX@PHI"/>
    <s v=""/>
    <n v="-10"/>
    <n v="34"/>
    <n v="17"/>
    <x v="2"/>
    <x v="0"/>
    <s v="rs"/>
    <s v="PHI"/>
    <s v="PHI"/>
    <s v=""/>
    <x v="1"/>
    <n v="-9"/>
    <s v=""/>
    <m/>
    <m/>
    <s v="PHI"/>
    <n v="11"/>
    <n v="1"/>
    <s v="PHI"/>
    <n v="1"/>
  </r>
  <r>
    <n v="1107"/>
    <n v="543"/>
    <s v="2014_01_CLE@PIT"/>
    <s v=""/>
    <n v="-6.5"/>
    <n v="30"/>
    <n v="27"/>
    <x v="2"/>
    <x v="0"/>
    <s v="rs"/>
    <s v="CLE"/>
    <s v="PIT"/>
    <s v=""/>
    <x v="0"/>
    <n v="-7.5"/>
    <s v=""/>
    <m/>
    <m/>
    <s v="PIT"/>
    <n v="2"/>
    <n v="0"/>
    <m/>
    <s v=""/>
  </r>
  <r>
    <n v="1108"/>
    <n v="543"/>
    <s v="2014_01_CLE@PIT"/>
    <s v=""/>
    <n v="-6.5"/>
    <n v="30"/>
    <n v="27"/>
    <x v="2"/>
    <x v="0"/>
    <s v="rs"/>
    <s v="CLE"/>
    <s v="PIT"/>
    <s v=""/>
    <x v="1"/>
    <n v="-6"/>
    <s v=""/>
    <m/>
    <m/>
    <s v="PIT"/>
    <n v="3"/>
    <n v="0"/>
    <s v="PIT"/>
    <n v="1"/>
  </r>
  <r>
    <n v="1109"/>
    <n v="544"/>
    <s v="2014_01_CIN@BAL"/>
    <s v=""/>
    <n v="-2"/>
    <n v="16"/>
    <n v="23"/>
    <x v="2"/>
    <x v="0"/>
    <s v="rs"/>
    <s v="CIN"/>
    <s v="CIN"/>
    <s v=""/>
    <x v="0"/>
    <n v="-3"/>
    <s v=""/>
    <m/>
    <m/>
    <s v="BAL"/>
    <n v="8"/>
    <n v="0"/>
    <m/>
    <s v=""/>
  </r>
  <r>
    <n v="1110"/>
    <n v="544"/>
    <s v="2014_01_CIN@BAL"/>
    <s v=""/>
    <n v="-2"/>
    <n v="16"/>
    <n v="23"/>
    <x v="2"/>
    <x v="0"/>
    <s v="rs"/>
    <s v="CIN"/>
    <s v="CIN"/>
    <s v=""/>
    <x v="1"/>
    <n v="-3"/>
    <s v=""/>
    <m/>
    <m/>
    <s v="BAL"/>
    <n v="7"/>
    <n v="0"/>
    <s v="BAL"/>
    <n v="0"/>
  </r>
  <r>
    <n v="1111"/>
    <n v="545"/>
    <s v="2014_01_WAS@HOU"/>
    <s v=""/>
    <n v="-2.5"/>
    <n v="17"/>
    <n v="6"/>
    <x v="2"/>
    <x v="0"/>
    <s v="rs"/>
    <s v="HOU"/>
    <s v="HOU"/>
    <s v=""/>
    <x v="0"/>
    <n v="2.5"/>
    <s v=""/>
    <m/>
    <m/>
    <s v="HOU"/>
    <n v="16"/>
    <n v="1"/>
    <m/>
    <s v=""/>
  </r>
  <r>
    <n v="1112"/>
    <n v="545"/>
    <s v="2014_01_WAS@HOU"/>
    <s v=""/>
    <n v="-2.5"/>
    <n v="17"/>
    <n v="6"/>
    <x v="2"/>
    <x v="0"/>
    <s v="rs"/>
    <s v="HOU"/>
    <s v="HOU"/>
    <s v=""/>
    <x v="1"/>
    <n v="-3"/>
    <s v=""/>
    <m/>
    <m/>
    <s v="WAS"/>
    <n v="10"/>
    <n v="0"/>
    <s v="WAS"/>
    <n v="0"/>
  </r>
  <r>
    <n v="1113"/>
    <n v="546"/>
    <s v="2014_01_SFO@DAL"/>
    <s v=""/>
    <n v="5.5"/>
    <n v="17"/>
    <n v="28"/>
    <x v="2"/>
    <x v="0"/>
    <s v="rs"/>
    <s v="SFO"/>
    <s v="SFO"/>
    <s v=""/>
    <x v="0"/>
    <n v="3"/>
    <s v=""/>
    <m/>
    <m/>
    <s v="Dal"/>
    <n v="5"/>
    <n v="0"/>
    <m/>
    <s v=""/>
  </r>
  <r>
    <n v="1114"/>
    <n v="546"/>
    <s v="2014_01_SFO@DAL"/>
    <s v=""/>
    <n v="5.5"/>
    <n v="17"/>
    <n v="28"/>
    <x v="2"/>
    <x v="0"/>
    <s v="rs"/>
    <s v="SFO"/>
    <s v="SFO"/>
    <s v=""/>
    <x v="1"/>
    <n v="2.5"/>
    <s v=""/>
    <m/>
    <m/>
    <s v="DAL"/>
    <n v="16"/>
    <n v="0"/>
    <s v="DAL"/>
    <n v="0"/>
  </r>
  <r>
    <n v="1115"/>
    <n v="547"/>
    <s v="2014_01_CAR@TBY"/>
    <s v=""/>
    <n v="-1"/>
    <n v="14"/>
    <n v="20"/>
    <x v="2"/>
    <x v="0"/>
    <s v="rs"/>
    <s v="CAR"/>
    <s v="CAR"/>
    <s v=""/>
    <x v="0"/>
    <n v="2.5"/>
    <s v=""/>
    <m/>
    <m/>
    <s v="TBY"/>
    <n v="14"/>
    <n v="0"/>
    <m/>
    <s v=""/>
  </r>
  <r>
    <n v="1116"/>
    <n v="547"/>
    <s v="2014_01_CAR@TBY"/>
    <s v=""/>
    <n v="-1"/>
    <n v="14"/>
    <n v="20"/>
    <x v="2"/>
    <x v="0"/>
    <s v="rs"/>
    <s v="CAR"/>
    <s v="CAR"/>
    <s v=""/>
    <x v="1"/>
    <n v="-3"/>
    <s v=""/>
    <m/>
    <m/>
    <s v="TBY"/>
    <n v="6"/>
    <n v="0"/>
    <s v="TBY"/>
    <n v="0"/>
  </r>
  <r>
    <n v="1117"/>
    <n v="548"/>
    <s v="2014_01_IND@DEN"/>
    <s v=""/>
    <n v="-7"/>
    <n v="31"/>
    <n v="24"/>
    <x v="2"/>
    <x v="0"/>
    <s v="rs"/>
    <s v="na"/>
    <s v="DEN"/>
    <s v=""/>
    <x v="0"/>
    <n v="-7.5"/>
    <s v=""/>
    <m/>
    <m/>
    <s v="DEN"/>
    <n v="1"/>
    <n v="0"/>
    <m/>
    <s v=""/>
  </r>
  <r>
    <n v="1118"/>
    <n v="548"/>
    <s v="2014_01_IND@DEN"/>
    <s v=""/>
    <n v="-7"/>
    <n v="31"/>
    <n v="24"/>
    <x v="2"/>
    <x v="0"/>
    <s v="rs"/>
    <s v="na"/>
    <s v="DEN"/>
    <s v=""/>
    <x v="1"/>
    <n v="-7"/>
    <s v=""/>
    <m/>
    <m/>
    <s v="DEN"/>
    <n v="5"/>
    <n v="0"/>
    <s v="DEN"/>
    <n v="1"/>
  </r>
  <r>
    <n v="1119"/>
    <n v="549"/>
    <s v="2014_01_NYG@DET"/>
    <s v=""/>
    <n v="-4.5"/>
    <n v="35"/>
    <n v="14"/>
    <x v="2"/>
    <x v="0"/>
    <s v="rs"/>
    <s v="DET"/>
    <s v="DET"/>
    <s v=""/>
    <x v="0"/>
    <n v="-5.5"/>
    <s v=""/>
    <m/>
    <m/>
    <s v="DET"/>
    <n v="3"/>
    <n v="1"/>
    <m/>
    <s v=""/>
  </r>
  <r>
    <n v="1120"/>
    <n v="549"/>
    <s v="2014_01_NYG@DET"/>
    <s v=""/>
    <n v="-4.5"/>
    <n v="35"/>
    <n v="14"/>
    <x v="2"/>
    <x v="0"/>
    <s v="rs"/>
    <s v="DET"/>
    <s v="DET"/>
    <s v=""/>
    <x v="1"/>
    <n v="-3.5"/>
    <s v=""/>
    <m/>
    <m/>
    <s v="NYG"/>
    <n v="14"/>
    <n v="0"/>
    <s v="DET"/>
    <n v="1"/>
  </r>
  <r>
    <n v="1121"/>
    <n v="550"/>
    <s v="2014_01_SD@ARI"/>
    <s v=""/>
    <n v="-3"/>
    <n v="18"/>
    <n v="17"/>
    <x v="2"/>
    <x v="0"/>
    <s v="rs"/>
    <s v="SD"/>
    <s v="ARI"/>
    <s v=""/>
    <x v="0"/>
    <n v="-3.5"/>
    <s v=""/>
    <m/>
    <m/>
    <s v="SD"/>
    <n v="13"/>
    <n v="1"/>
    <m/>
    <s v=""/>
  </r>
  <r>
    <n v="1122"/>
    <n v="550"/>
    <s v="2014_01_SD@ARI"/>
    <s v=""/>
    <n v="-3"/>
    <n v="18"/>
    <n v="17"/>
    <x v="2"/>
    <x v="0"/>
    <s v="rs"/>
    <s v="SD"/>
    <s v="ARI"/>
    <s v=""/>
    <x v="1"/>
    <n v="-3"/>
    <s v=""/>
    <m/>
    <m/>
    <s v="SD"/>
    <n v="15"/>
    <n v="1"/>
    <s v="SD"/>
    <n v="0"/>
  </r>
  <r>
    <n v="1123"/>
    <n v="551"/>
    <s v="2014_02_PIT@BAL"/>
    <s v=""/>
    <n v="-2.5"/>
    <n v="26"/>
    <n v="6"/>
    <x v="2"/>
    <x v="1"/>
    <s v="rs"/>
    <s v="BAL"/>
    <s v="BAL"/>
    <s v=""/>
    <x v="0"/>
    <n v="-3"/>
    <s v=""/>
    <m/>
    <m/>
    <s v="BAL"/>
    <n v="15"/>
    <n v="1"/>
    <m/>
    <s v=""/>
  </r>
  <r>
    <n v="1124"/>
    <n v="551"/>
    <s v="2014_02_PIT@BAL"/>
    <s v=""/>
    <n v="-2.5"/>
    <n v="26"/>
    <n v="6"/>
    <x v="2"/>
    <x v="1"/>
    <s v="rs"/>
    <s v="BAL"/>
    <s v="BAL"/>
    <s v=""/>
    <x v="1"/>
    <n v="-2.5"/>
    <s v=""/>
    <m/>
    <m/>
    <s v="PIT"/>
    <n v="6"/>
    <n v="0"/>
    <s v="PIT"/>
    <n v="0"/>
  </r>
  <r>
    <n v="1125"/>
    <n v="552"/>
    <s v="2014_02_MIA@BUF"/>
    <s v=""/>
    <n v="0"/>
    <n v="29"/>
    <n v="10"/>
    <x v="2"/>
    <x v="1"/>
    <s v="rs"/>
    <s v="BUF"/>
    <s v="BUF"/>
    <s v=""/>
    <x v="0"/>
    <n v="3"/>
    <s v=""/>
    <m/>
    <m/>
    <s v="MIA"/>
    <n v="3"/>
    <n v="0"/>
    <m/>
    <s v=""/>
  </r>
  <r>
    <n v="1126"/>
    <n v="552"/>
    <s v="2014_02_MIA@BUF"/>
    <s v=""/>
    <n v="0"/>
    <n v="29"/>
    <n v="10"/>
    <x v="2"/>
    <x v="1"/>
    <s v="rs"/>
    <s v="BUF"/>
    <s v="BUF"/>
    <s v=""/>
    <x v="1"/>
    <n v="2.5"/>
    <s v=""/>
    <m/>
    <m/>
    <s v="BUF"/>
    <n v="7"/>
    <n v="1"/>
    <s v="BUF"/>
    <n v="1"/>
  </r>
  <r>
    <n v="1127"/>
    <n v="553"/>
    <s v="2014_02_ATL@CIN"/>
    <s v=""/>
    <n v="-5"/>
    <n v="24"/>
    <n v="10"/>
    <x v="2"/>
    <x v="1"/>
    <s v="rs"/>
    <s v="CIN"/>
    <s v="CIN"/>
    <s v=""/>
    <x v="0"/>
    <n v="-3"/>
    <s v=""/>
    <m/>
    <m/>
    <s v="ATL"/>
    <n v="11"/>
    <n v="0"/>
    <m/>
    <s v=""/>
  </r>
  <r>
    <n v="1128"/>
    <n v="553"/>
    <s v="2014_02_ATL@CIN"/>
    <s v=""/>
    <n v="-5"/>
    <n v="24"/>
    <n v="10"/>
    <x v="2"/>
    <x v="1"/>
    <s v="rs"/>
    <s v="CIN"/>
    <s v="CIN"/>
    <s v=""/>
    <x v="1"/>
    <n v="-3"/>
    <s v=""/>
    <m/>
    <m/>
    <s v="CIN"/>
    <n v="4"/>
    <n v="1"/>
    <s v="CIN"/>
    <n v="1"/>
  </r>
  <r>
    <n v="1129"/>
    <n v="554"/>
    <s v="2014_02_NOR@CLE"/>
    <s v=""/>
    <n v="6"/>
    <n v="26"/>
    <n v="24"/>
    <x v="2"/>
    <x v="1"/>
    <s v="rs"/>
    <s v="CLE"/>
    <s v="CLE"/>
    <s v=""/>
    <x v="0"/>
    <n v="7.5"/>
    <s v=""/>
    <m/>
    <m/>
    <s v="NOR"/>
    <n v="6"/>
    <n v="0"/>
    <m/>
    <s v=""/>
  </r>
  <r>
    <n v="1130"/>
    <n v="554"/>
    <s v="2014_02_NOR@CLE"/>
    <s v=""/>
    <n v="6"/>
    <n v="26"/>
    <n v="24"/>
    <x v="2"/>
    <x v="1"/>
    <s v="rs"/>
    <s v="CLE"/>
    <s v="CLE"/>
    <s v=""/>
    <x v="1"/>
    <n v="8"/>
    <s v=""/>
    <m/>
    <m/>
    <s v="CLE"/>
    <n v="16"/>
    <n v="1"/>
    <s v="NOR"/>
    <n v="0"/>
  </r>
  <r>
    <n v="1131"/>
    <n v="555"/>
    <s v="2014_02_DAL@TEN"/>
    <s v=""/>
    <n v="-4"/>
    <n v="10"/>
    <n v="26"/>
    <x v="2"/>
    <x v="1"/>
    <s v="rs"/>
    <s v="DAL"/>
    <s v="DAL"/>
    <s v=""/>
    <x v="0"/>
    <n v="1"/>
    <s v=""/>
    <m/>
    <m/>
    <s v="DAL"/>
    <n v="12"/>
    <n v="1"/>
    <m/>
    <s v=""/>
  </r>
  <r>
    <n v="1132"/>
    <n v="555"/>
    <s v="2014_02_DAL@TEN"/>
    <s v=""/>
    <n v="-4"/>
    <n v="10"/>
    <n v="26"/>
    <x v="2"/>
    <x v="1"/>
    <s v="rs"/>
    <s v="DAL"/>
    <s v="DAL"/>
    <s v=""/>
    <x v="1"/>
    <n v="-3"/>
    <s v=""/>
    <m/>
    <m/>
    <s v="TEN"/>
    <n v="3"/>
    <n v="0"/>
    <s v="TEN"/>
    <n v="0"/>
  </r>
  <r>
    <n v="1133"/>
    <n v="556"/>
    <s v="2014_02_NWE@MIN"/>
    <s v=""/>
    <n v="3"/>
    <n v="7"/>
    <n v="30"/>
    <x v="2"/>
    <x v="1"/>
    <s v="rs"/>
    <s v="NWE"/>
    <s v="NWE"/>
    <s v=""/>
    <x v="0"/>
    <n v="6"/>
    <s v=""/>
    <m/>
    <m/>
    <s v="NWE"/>
    <n v="8"/>
    <n v="1"/>
    <m/>
    <s v=""/>
  </r>
  <r>
    <n v="1134"/>
    <n v="556"/>
    <s v="2014_02_NWE@MIN"/>
    <s v=""/>
    <n v="3"/>
    <n v="7"/>
    <n v="30"/>
    <x v="2"/>
    <x v="1"/>
    <s v="rs"/>
    <s v="NWE"/>
    <s v="NWE"/>
    <s v=""/>
    <x v="1"/>
    <n v="3"/>
    <s v=""/>
    <m/>
    <m/>
    <s v="MIN"/>
    <n v="15"/>
    <n v="0"/>
    <s v="MIN"/>
    <n v="0"/>
  </r>
  <r>
    <n v="1135"/>
    <n v="557"/>
    <s v="2014_02_ARI@NYG"/>
    <s v=""/>
    <n v="-2"/>
    <n v="14"/>
    <n v="25"/>
    <x v="2"/>
    <x v="1"/>
    <s v="rs"/>
    <s v="ARI"/>
    <s v="ARI"/>
    <s v=""/>
    <x v="0"/>
    <n v="6"/>
    <s v=""/>
    <m/>
    <m/>
    <s v="NYG"/>
    <n v="10"/>
    <n v="0"/>
    <m/>
    <s v=""/>
  </r>
  <r>
    <n v="1136"/>
    <n v="557"/>
    <s v="2014_02_ARI@NYG"/>
    <s v=""/>
    <n v="-2"/>
    <n v="14"/>
    <n v="25"/>
    <x v="2"/>
    <x v="1"/>
    <s v="rs"/>
    <s v="ARI"/>
    <s v="ARI"/>
    <s v=""/>
    <x v="1"/>
    <n v="1"/>
    <s v=""/>
    <m/>
    <m/>
    <s v="NYG"/>
    <n v="10"/>
    <n v="0"/>
    <s v="NYG"/>
    <n v="0"/>
  </r>
  <r>
    <n v="1137"/>
    <n v="558"/>
    <s v="2014_02_JAX@WAS"/>
    <s v=""/>
    <n v="-6"/>
    <n v="41"/>
    <n v="10"/>
    <x v="2"/>
    <x v="1"/>
    <s v="rs"/>
    <s v="WAS"/>
    <s v="WAS"/>
    <s v=""/>
    <x v="0"/>
    <n v="-4"/>
    <s v=""/>
    <m/>
    <m/>
    <s v="JAX"/>
    <n v="9"/>
    <n v="0"/>
    <m/>
    <s v=""/>
  </r>
  <r>
    <n v="1138"/>
    <n v="558"/>
    <s v="2014_02_JAX@WAS"/>
    <s v=""/>
    <n v="-6"/>
    <n v="41"/>
    <n v="10"/>
    <x v="2"/>
    <x v="1"/>
    <s v="rs"/>
    <s v="WAS"/>
    <s v="WAS"/>
    <s v=""/>
    <x v="1"/>
    <n v="-6"/>
    <s v=""/>
    <m/>
    <m/>
    <s v="JAX"/>
    <n v="11"/>
    <n v="0"/>
    <s v="JAX"/>
    <n v="0"/>
  </r>
  <r>
    <n v="1139"/>
    <n v="559"/>
    <s v="2014_02_DET@CAR"/>
    <s v=""/>
    <n v="-3"/>
    <n v="24"/>
    <n v="7"/>
    <x v="2"/>
    <x v="1"/>
    <s v="rs"/>
    <s v="CAR"/>
    <s v="CAR"/>
    <s v=""/>
    <x v="0"/>
    <n v="-3"/>
    <s v=""/>
    <m/>
    <m/>
    <s v="CAR"/>
    <n v="2"/>
    <n v="1"/>
    <m/>
    <s v=""/>
  </r>
  <r>
    <n v="1140"/>
    <n v="559"/>
    <s v="2014_02_DET@CAR"/>
    <s v=""/>
    <n v="-3"/>
    <n v="24"/>
    <n v="7"/>
    <x v="2"/>
    <x v="1"/>
    <s v="rs"/>
    <s v="CAR"/>
    <s v="CAR"/>
    <s v=""/>
    <x v="1"/>
    <n v="-3"/>
    <s v=""/>
    <m/>
    <m/>
    <s v="CAR"/>
    <n v="13"/>
    <n v="1"/>
    <s v="CAR"/>
    <n v="1"/>
  </r>
  <r>
    <n v="1141"/>
    <n v="560"/>
    <s v="2014_02_SEA@SD"/>
    <s v=""/>
    <n v="5.5"/>
    <n v="30"/>
    <n v="21"/>
    <x v="2"/>
    <x v="1"/>
    <s v="rs"/>
    <s v="SD"/>
    <s v="SD"/>
    <s v=""/>
    <x v="0"/>
    <n v="6"/>
    <s v=""/>
    <m/>
    <m/>
    <s v="SEA"/>
    <n v="7"/>
    <n v="0"/>
    <m/>
    <s v=""/>
  </r>
  <r>
    <n v="1142"/>
    <n v="560"/>
    <s v="2014_02_SEA@SD"/>
    <s v=""/>
    <n v="5.5"/>
    <n v="30"/>
    <n v="21"/>
    <x v="2"/>
    <x v="1"/>
    <s v="rs"/>
    <s v="SD"/>
    <s v="SD"/>
    <s v=""/>
    <x v="1"/>
    <n v="4.5"/>
    <s v=""/>
    <m/>
    <m/>
    <s v="SEA"/>
    <n v="12"/>
    <n v="0"/>
    <s v="SEA"/>
    <n v="0"/>
  </r>
  <r>
    <n v="1143"/>
    <n v="561"/>
    <s v="2014_02_STL@TBY"/>
    <s v=""/>
    <n v="-5"/>
    <n v="17"/>
    <n v="19"/>
    <x v="2"/>
    <x v="1"/>
    <s v="rs"/>
    <s v="STL"/>
    <s v="STL"/>
    <s v=""/>
    <x v="0"/>
    <n v="-5.5"/>
    <s v=""/>
    <m/>
    <m/>
    <s v="TBY"/>
    <n v="1"/>
    <n v="0"/>
    <m/>
    <s v=""/>
  </r>
  <r>
    <n v="1144"/>
    <n v="561"/>
    <s v="2014_02_STL@TBY"/>
    <s v=""/>
    <n v="-5"/>
    <n v="17"/>
    <n v="19"/>
    <x v="2"/>
    <x v="1"/>
    <s v="rs"/>
    <s v="STL"/>
    <s v="STL"/>
    <s v=""/>
    <x v="1"/>
    <n v="-4.5"/>
    <s v=""/>
    <m/>
    <m/>
    <s v="STL"/>
    <n v="1"/>
    <n v="1"/>
    <s v="TBY"/>
    <n v="0"/>
  </r>
  <r>
    <n v="1145"/>
    <n v="562"/>
    <s v="2014_02_KCY@DEN"/>
    <s v=""/>
    <n v="-13"/>
    <n v="24"/>
    <n v="17"/>
    <x v="2"/>
    <x v="1"/>
    <s v="rs"/>
    <s v="KCY"/>
    <s v="DEN"/>
    <s v=""/>
    <x v="0"/>
    <n v="-10.5"/>
    <s v=""/>
    <m/>
    <m/>
    <s v="DEN"/>
    <n v="14"/>
    <n v="0"/>
    <m/>
    <s v=""/>
  </r>
  <r>
    <n v="1146"/>
    <n v="562"/>
    <s v="2014_02_KCY@DEN"/>
    <s v=""/>
    <n v="-13"/>
    <n v="24"/>
    <n v="17"/>
    <x v="2"/>
    <x v="1"/>
    <s v="rs"/>
    <s v="KCY"/>
    <s v="DEN"/>
    <s v=""/>
    <x v="1"/>
    <n v="-9"/>
    <s v=""/>
    <m/>
    <m/>
    <s v="DEN"/>
    <n v="2"/>
    <n v="0"/>
    <s v="DEN"/>
    <n v="1"/>
  </r>
  <r>
    <n v="1147"/>
    <n v="563"/>
    <s v="2014_02_NYJ@GBY"/>
    <s v=""/>
    <n v="-8"/>
    <n v="31"/>
    <n v="24"/>
    <x v="2"/>
    <x v="1"/>
    <s v="rs"/>
    <s v="NYJ"/>
    <s v="GBY"/>
    <s v=""/>
    <x v="0"/>
    <n v="-7.5"/>
    <s v=""/>
    <m/>
    <m/>
    <s v="NYJ"/>
    <n v="4"/>
    <n v="1"/>
    <m/>
    <s v=""/>
  </r>
  <r>
    <n v="1148"/>
    <n v="563"/>
    <s v="2014_02_NYJ@GBY"/>
    <s v=""/>
    <n v="-8"/>
    <n v="31"/>
    <n v="24"/>
    <x v="2"/>
    <x v="1"/>
    <s v="rs"/>
    <s v="NYJ"/>
    <s v="GBY"/>
    <s v=""/>
    <x v="1"/>
    <n v="-8"/>
    <s v=""/>
    <m/>
    <m/>
    <s v="NYJ"/>
    <n v="8"/>
    <n v="1"/>
    <s v="GBY"/>
    <n v="1"/>
  </r>
  <r>
    <n v="1149"/>
    <n v="564"/>
    <s v="2014_02_HOU@OAK"/>
    <s v=""/>
    <n v="3"/>
    <n v="14"/>
    <n v="30"/>
    <x v="2"/>
    <x v="1"/>
    <s v="rs"/>
    <s v="HOU"/>
    <s v="HOU"/>
    <s v=""/>
    <x v="0"/>
    <n v="3"/>
    <s v=""/>
    <m/>
    <m/>
    <s v="HOU"/>
    <n v="5"/>
    <n v="1"/>
    <m/>
    <s v=""/>
  </r>
  <r>
    <n v="1150"/>
    <n v="564"/>
    <s v="2014_02_HOU@OAK"/>
    <s v=""/>
    <n v="3"/>
    <n v="14"/>
    <n v="30"/>
    <x v="2"/>
    <x v="1"/>
    <s v="rs"/>
    <s v="HOU"/>
    <s v="HOU"/>
    <s v=""/>
    <x v="1"/>
    <n v="2.5"/>
    <s v=""/>
    <m/>
    <m/>
    <s v="HOU"/>
    <n v="5"/>
    <n v="1"/>
    <s v="HOU"/>
    <n v="1"/>
  </r>
  <r>
    <n v="1151"/>
    <n v="565"/>
    <s v="2014_02_CHI@SFO"/>
    <s v=""/>
    <n v="-7"/>
    <n v="20"/>
    <n v="28"/>
    <x v="2"/>
    <x v="1"/>
    <s v="rs"/>
    <s v="CHI"/>
    <s v="CHI"/>
    <s v=""/>
    <x v="0"/>
    <n v="-7"/>
    <s v=""/>
    <m/>
    <m/>
    <s v="CHI"/>
    <n v="13"/>
    <n v="1"/>
    <m/>
    <s v=""/>
  </r>
  <r>
    <n v="1152"/>
    <n v="565"/>
    <s v="2014_02_CHI@SFO"/>
    <s v=""/>
    <n v="-7"/>
    <n v="20"/>
    <n v="28"/>
    <x v="2"/>
    <x v="1"/>
    <s v="rs"/>
    <s v="CHI"/>
    <s v="CHI"/>
    <s v=""/>
    <x v="1"/>
    <n v="-5.5"/>
    <s v=""/>
    <m/>
    <m/>
    <s v="SFO"/>
    <n v="9"/>
    <n v="0"/>
    <s v="SFO"/>
    <n v="0"/>
  </r>
  <r>
    <n v="1153"/>
    <n v="566"/>
    <s v="2014_02_PHI@IND"/>
    <s v=""/>
    <n v="-3"/>
    <n v="27"/>
    <n v="30"/>
    <x v="2"/>
    <x v="1"/>
    <s v="rs"/>
    <s v="PHI"/>
    <s v="PHI"/>
    <s v=""/>
    <x v="0"/>
    <n v="-3"/>
    <s v=""/>
    <m/>
    <m/>
    <s v="PHI"/>
    <n v="16"/>
    <n v="1"/>
    <m/>
    <s v=""/>
  </r>
  <r>
    <n v="1154"/>
    <n v="566"/>
    <s v="2014_02_PHI@IND"/>
    <s v=""/>
    <n v="-3"/>
    <n v="27"/>
    <n v="30"/>
    <x v="2"/>
    <x v="1"/>
    <s v="rs"/>
    <s v="PHI"/>
    <s v="PHI"/>
    <s v=""/>
    <x v="1"/>
    <n v="-2"/>
    <s v=""/>
    <m/>
    <m/>
    <s v="PHI"/>
    <n v="14"/>
    <n v="1"/>
    <s v="IND"/>
    <n v="0"/>
  </r>
  <r>
    <n v="1155"/>
    <n v="567"/>
    <s v="2014_03_TBY@ATL"/>
    <s v=""/>
    <n v="-6.5"/>
    <n v="56"/>
    <n v="14"/>
    <x v="2"/>
    <x v="2"/>
    <s v="rs"/>
    <s v="ATL"/>
    <s v="ATL"/>
    <s v=""/>
    <x v="0"/>
    <n v="-8"/>
    <s v=""/>
    <m/>
    <m/>
    <s v="ATL"/>
    <n v="7"/>
    <n v="1"/>
    <m/>
    <s v=""/>
  </r>
  <r>
    <n v="1156"/>
    <n v="567"/>
    <s v="2014_03_TBY@ATL"/>
    <s v=""/>
    <n v="-6.5"/>
    <n v="56"/>
    <n v="14"/>
    <x v="2"/>
    <x v="2"/>
    <s v="rs"/>
    <s v="ATL"/>
    <s v="ATL"/>
    <s v=""/>
    <x v="1"/>
    <n v="-7"/>
    <s v=""/>
    <m/>
    <m/>
    <s v="TBY"/>
    <n v="14"/>
    <n v="0"/>
    <s v="ATL"/>
    <n v="1"/>
  </r>
  <r>
    <n v="1157"/>
    <n v="568"/>
    <s v="2014_03_SD@BUF"/>
    <s v=""/>
    <n v="-2"/>
    <n v="10"/>
    <n v="22"/>
    <x v="2"/>
    <x v="2"/>
    <s v="rs"/>
    <s v="SD"/>
    <s v="SD"/>
    <s v=""/>
    <x v="0"/>
    <n v="1"/>
    <s v=""/>
    <m/>
    <m/>
    <s v="SD"/>
    <n v="15"/>
    <n v="1"/>
    <m/>
    <s v=""/>
  </r>
  <r>
    <n v="1158"/>
    <n v="568"/>
    <s v="2014_03_SD@BUF"/>
    <s v=""/>
    <n v="-2"/>
    <n v="10"/>
    <n v="22"/>
    <x v="2"/>
    <x v="2"/>
    <s v="rs"/>
    <s v="SD"/>
    <s v="SD"/>
    <s v=""/>
    <x v="1"/>
    <n v="-3"/>
    <s v=""/>
    <m/>
    <m/>
    <s v="BUF"/>
    <n v="2"/>
    <n v="0"/>
    <s v="BUF"/>
    <n v="0"/>
  </r>
  <r>
    <n v="1159"/>
    <n v="569"/>
    <s v="2014_03_TEN@CIN"/>
    <s v=""/>
    <n v="-7"/>
    <n v="33"/>
    <n v="7"/>
    <x v="2"/>
    <x v="2"/>
    <s v="rs"/>
    <s v="CIN"/>
    <s v="CIN"/>
    <s v=""/>
    <x v="0"/>
    <n v="-8"/>
    <s v=""/>
    <m/>
    <m/>
    <s v="TEN"/>
    <n v="16"/>
    <n v="0"/>
    <m/>
    <s v=""/>
  </r>
  <r>
    <n v="1160"/>
    <n v="569"/>
    <s v="2014_03_TEN@CIN"/>
    <s v=""/>
    <n v="-7"/>
    <n v="33"/>
    <n v="7"/>
    <x v="2"/>
    <x v="2"/>
    <s v="rs"/>
    <s v="CIN"/>
    <s v="CIN"/>
    <s v=""/>
    <x v="1"/>
    <n v="-7"/>
    <s v=""/>
    <m/>
    <m/>
    <s v="CIN"/>
    <n v="4"/>
    <n v="1"/>
    <s v="CIN"/>
    <n v="1"/>
  </r>
  <r>
    <n v="1161"/>
    <n v="570"/>
    <s v="2014_03_BAL@CLE"/>
    <s v=""/>
    <n v="0"/>
    <n v="21"/>
    <n v="23"/>
    <x v="2"/>
    <x v="2"/>
    <s v="rs"/>
    <s v="BAL"/>
    <s v="BAL"/>
    <s v=""/>
    <x v="0"/>
    <n v="1.5"/>
    <s v=""/>
    <m/>
    <m/>
    <s v="BAL"/>
    <n v="2"/>
    <n v="1"/>
    <m/>
    <s v=""/>
  </r>
  <r>
    <n v="1162"/>
    <n v="570"/>
    <s v="2014_03_BAL@CLE"/>
    <s v=""/>
    <n v="0"/>
    <n v="21"/>
    <n v="23"/>
    <x v="2"/>
    <x v="2"/>
    <s v="rs"/>
    <s v="BAL"/>
    <s v="BAL"/>
    <s v=""/>
    <x v="1"/>
    <n v="-3"/>
    <s v=""/>
    <m/>
    <m/>
    <s v="CLE"/>
    <n v="15"/>
    <n v="0"/>
    <s v="CLE"/>
    <n v="0"/>
  </r>
  <r>
    <n v="1163"/>
    <n v="571"/>
    <s v="2014_03_GBY@DET"/>
    <s v=""/>
    <n v="-1"/>
    <n v="19"/>
    <n v="7"/>
    <x v="2"/>
    <x v="2"/>
    <s v="rs"/>
    <s v="DET"/>
    <s v="DET"/>
    <s v=""/>
    <x v="0"/>
    <n v="3.5"/>
    <s v=""/>
    <m/>
    <m/>
    <s v="GBY"/>
    <n v="9"/>
    <n v="0"/>
    <m/>
    <s v=""/>
  </r>
  <r>
    <n v="1164"/>
    <n v="571"/>
    <s v="2014_03_GBY@DET"/>
    <s v=""/>
    <n v="-1"/>
    <n v="19"/>
    <n v="7"/>
    <x v="2"/>
    <x v="2"/>
    <s v="rs"/>
    <s v="DET"/>
    <s v="DET"/>
    <s v=""/>
    <x v="1"/>
    <n v="1"/>
    <s v=""/>
    <m/>
    <m/>
    <s v="DET"/>
    <n v="7"/>
    <n v="1"/>
    <s v="DET"/>
    <n v="1"/>
  </r>
  <r>
    <n v="1165"/>
    <n v="572"/>
    <s v="2014_03_DAL@STL"/>
    <s v=""/>
    <n v="1.5"/>
    <n v="31"/>
    <n v="34"/>
    <x v="2"/>
    <x v="2"/>
    <s v="rs"/>
    <s v="DAL"/>
    <s v="DAL"/>
    <s v=""/>
    <x v="0"/>
    <n v="3"/>
    <s v=""/>
    <m/>
    <m/>
    <s v="DAL"/>
    <n v="4"/>
    <n v="1"/>
    <m/>
    <s v=""/>
  </r>
  <r>
    <n v="1166"/>
    <n v="572"/>
    <s v="2014_03_DAL@STL"/>
    <s v=""/>
    <n v="1.5"/>
    <n v="31"/>
    <n v="34"/>
    <x v="2"/>
    <x v="2"/>
    <s v="rs"/>
    <s v="DAL"/>
    <s v="DAL"/>
    <s v=""/>
    <x v="1"/>
    <n v="2"/>
    <s v=""/>
    <m/>
    <m/>
    <s v="STL"/>
    <n v="8"/>
    <n v="0"/>
    <s v="STL"/>
    <n v="0"/>
  </r>
  <r>
    <n v="1167"/>
    <n v="573"/>
    <s v="2014_03_OAK@NWE"/>
    <s v=""/>
    <n v="-14.5"/>
    <n v="16"/>
    <n v="9"/>
    <x v="2"/>
    <x v="2"/>
    <s v="rs"/>
    <s v="OAK"/>
    <s v="NWE"/>
    <s v=""/>
    <x v="0"/>
    <n v="-14.5"/>
    <s v=""/>
    <m/>
    <m/>
    <s v="NWE"/>
    <n v="14"/>
    <n v="0"/>
    <m/>
    <s v=""/>
  </r>
  <r>
    <n v="1168"/>
    <n v="573"/>
    <s v="2014_03_OAK@NWE"/>
    <s v=""/>
    <n v="-14.5"/>
    <n v="16"/>
    <n v="9"/>
    <x v="2"/>
    <x v="2"/>
    <s v="rs"/>
    <s v="OAK"/>
    <s v="NWE"/>
    <s v=""/>
    <x v="1"/>
    <n v="-13"/>
    <s v=""/>
    <m/>
    <m/>
    <s v="NWE"/>
    <n v="11"/>
    <n v="0"/>
    <s v="NWE"/>
    <n v="1"/>
  </r>
  <r>
    <n v="1169"/>
    <n v="574"/>
    <s v="2014_03_MIN@NOR"/>
    <s v=""/>
    <n v="-9.5"/>
    <n v="20"/>
    <n v="9"/>
    <x v="2"/>
    <x v="2"/>
    <s v="rs"/>
    <s v="NOR"/>
    <s v="NOR"/>
    <s v=""/>
    <x v="0"/>
    <n v="-7.5"/>
    <s v=""/>
    <m/>
    <m/>
    <s v="MIN"/>
    <n v="13"/>
    <n v="0"/>
    <m/>
    <s v=""/>
  </r>
  <r>
    <n v="1170"/>
    <n v="574"/>
    <s v="2014_03_MIN@NOR"/>
    <s v=""/>
    <n v="-9.5"/>
    <n v="20"/>
    <n v="9"/>
    <x v="2"/>
    <x v="2"/>
    <s v="rs"/>
    <s v="NOR"/>
    <s v="NOR"/>
    <s v=""/>
    <x v="1"/>
    <n v="-7"/>
    <s v=""/>
    <m/>
    <m/>
    <s v="NOR"/>
    <n v="9"/>
    <n v="1"/>
    <s v="NOR"/>
    <n v="1"/>
  </r>
  <r>
    <n v="1171"/>
    <n v="575"/>
    <s v="2014_03_HOU@NYG"/>
    <s v=""/>
    <n v="2.5"/>
    <n v="30"/>
    <n v="17"/>
    <x v="2"/>
    <x v="2"/>
    <s v="rs"/>
    <s v="NYG"/>
    <s v="NYG"/>
    <s v=""/>
    <x v="0"/>
    <n v="3"/>
    <s v=""/>
    <m/>
    <m/>
    <s v="NYG"/>
    <n v="8"/>
    <n v="1"/>
    <m/>
    <s v=""/>
  </r>
  <r>
    <n v="1172"/>
    <n v="575"/>
    <s v="2014_03_HOU@NYG"/>
    <s v=""/>
    <n v="2.5"/>
    <n v="30"/>
    <n v="17"/>
    <x v="2"/>
    <x v="2"/>
    <s v="rs"/>
    <s v="NYG"/>
    <s v="NYG"/>
    <s v=""/>
    <x v="1"/>
    <n v="3"/>
    <s v=""/>
    <m/>
    <m/>
    <s v="NYG"/>
    <n v="16"/>
    <n v="1"/>
    <s v="HOU"/>
    <n v="0"/>
  </r>
  <r>
    <n v="1173"/>
    <n v="576"/>
    <s v="2014_03_WAS@PHI"/>
    <s v=""/>
    <n v="-7"/>
    <n v="37"/>
    <n v="34"/>
    <x v="2"/>
    <x v="2"/>
    <s v="rs"/>
    <s v="WAS"/>
    <s v="PHI"/>
    <s v=""/>
    <x v="0"/>
    <n v="-6"/>
    <s v=""/>
    <m/>
    <m/>
    <s v="WAS"/>
    <n v="3"/>
    <n v="1"/>
    <m/>
    <s v=""/>
  </r>
  <r>
    <n v="1174"/>
    <n v="576"/>
    <s v="2014_03_WAS@PHI"/>
    <s v=""/>
    <n v="-7"/>
    <n v="37"/>
    <n v="34"/>
    <x v="2"/>
    <x v="2"/>
    <s v="rs"/>
    <s v="WAS"/>
    <s v="PHI"/>
    <s v=""/>
    <x v="1"/>
    <n v="-5.5"/>
    <s v=""/>
    <m/>
    <m/>
    <s v="WAS"/>
    <n v="10"/>
    <n v="1"/>
    <s v="WAS"/>
    <n v="0"/>
  </r>
  <r>
    <n v="1175"/>
    <n v="577"/>
    <s v="2014_03_IND@JAX"/>
    <s v=""/>
    <n v="6.5"/>
    <n v="17"/>
    <n v="44"/>
    <x v="2"/>
    <x v="2"/>
    <s v="rs"/>
    <s v="IND"/>
    <s v="IND"/>
    <s v=""/>
    <x v="0"/>
    <n v="4"/>
    <s v=""/>
    <m/>
    <m/>
    <s v="JAX"/>
    <n v="11"/>
    <n v="0"/>
    <m/>
    <s v=""/>
  </r>
  <r>
    <n v="1176"/>
    <n v="577"/>
    <s v="2014_03_IND@JAX"/>
    <s v=""/>
    <n v="6.5"/>
    <n v="17"/>
    <n v="44"/>
    <x v="2"/>
    <x v="2"/>
    <s v="rs"/>
    <s v="IND"/>
    <s v="IND"/>
    <s v=""/>
    <x v="1"/>
    <n v="5"/>
    <s v=""/>
    <m/>
    <m/>
    <s v="JAX"/>
    <n v="13"/>
    <n v="0"/>
    <s v="IND"/>
    <n v="1"/>
  </r>
  <r>
    <n v="1177"/>
    <n v="578"/>
    <s v="2014_03_SFO@ARI"/>
    <s v=""/>
    <n v="2.5"/>
    <n v="23"/>
    <n v="14"/>
    <x v="2"/>
    <x v="2"/>
    <s v="rs"/>
    <s v="ARI"/>
    <s v="ARI"/>
    <s v=""/>
    <x v="0"/>
    <n v="-3"/>
    <s v=""/>
    <m/>
    <m/>
    <s v="SFO"/>
    <n v="5"/>
    <n v="0"/>
    <m/>
    <s v=""/>
  </r>
  <r>
    <n v="1178"/>
    <n v="578"/>
    <s v="2014_03_SFO@ARI"/>
    <s v=""/>
    <n v="2.5"/>
    <n v="23"/>
    <n v="14"/>
    <x v="2"/>
    <x v="2"/>
    <s v="rs"/>
    <s v="ARI"/>
    <s v="ARI"/>
    <s v=""/>
    <x v="1"/>
    <n v="-2.5"/>
    <s v=""/>
    <m/>
    <m/>
    <s v="SFO"/>
    <n v="5"/>
    <n v="0"/>
    <s v="SFO"/>
    <n v="0"/>
  </r>
  <r>
    <n v="1179"/>
    <n v="579"/>
    <s v="2014_03_KCY@MIA"/>
    <s v=""/>
    <n v="-4.5"/>
    <n v="15"/>
    <n v="34"/>
    <x v="2"/>
    <x v="2"/>
    <s v="rs"/>
    <s v="KCY"/>
    <s v="KCY"/>
    <s v=""/>
    <x v="0"/>
    <n v="-7"/>
    <s v=""/>
    <m/>
    <m/>
    <s v="MIA"/>
    <n v="1"/>
    <n v="0"/>
    <m/>
    <s v=""/>
  </r>
  <r>
    <n v="1180"/>
    <n v="579"/>
    <s v="2014_03_KCY@MIA"/>
    <s v=""/>
    <n v="-4.5"/>
    <n v="15"/>
    <n v="34"/>
    <x v="2"/>
    <x v="2"/>
    <s v="rs"/>
    <s v="KCY"/>
    <s v="KCY"/>
    <s v=""/>
    <x v="1"/>
    <n v="-4.5"/>
    <s v=""/>
    <m/>
    <m/>
    <s v="KCY"/>
    <n v="3"/>
    <n v="1"/>
    <s v="KCY"/>
    <n v="1"/>
  </r>
  <r>
    <n v="1181"/>
    <n v="580"/>
    <s v="2014_03_DEN@SEA"/>
    <s v=""/>
    <n v="-4.5"/>
    <n v="26"/>
    <n v="20"/>
    <x v="2"/>
    <x v="2"/>
    <s v="rs"/>
    <s v="SEA"/>
    <s v="SEA"/>
    <s v=""/>
    <x v="0"/>
    <n v="-4"/>
    <s v=""/>
    <m/>
    <m/>
    <s v="SEA"/>
    <n v="10"/>
    <n v="1"/>
    <m/>
    <s v=""/>
  </r>
  <r>
    <n v="1182"/>
    <n v="580"/>
    <s v="2014_03_DEN@SEA"/>
    <s v=""/>
    <n v="-4.5"/>
    <n v="26"/>
    <n v="20"/>
    <x v="2"/>
    <x v="2"/>
    <s v="rs"/>
    <s v="SEA"/>
    <s v="SEA"/>
    <s v=""/>
    <x v="1"/>
    <n v="-6"/>
    <s v=""/>
    <m/>
    <m/>
    <s v="SEA"/>
    <n v="6"/>
    <n v="1"/>
    <s v="SEA"/>
    <n v="1"/>
  </r>
  <r>
    <n v="1183"/>
    <n v="581"/>
    <s v="2014_03_PIT@CAR"/>
    <s v=""/>
    <n v="-3.5"/>
    <n v="19"/>
    <n v="37"/>
    <x v="2"/>
    <x v="2"/>
    <s v="rs"/>
    <s v="PIT"/>
    <s v="PIT"/>
    <s v=""/>
    <x v="0"/>
    <n v="-6"/>
    <s v=""/>
    <m/>
    <m/>
    <s v="CAR"/>
    <n v="6"/>
    <n v="0"/>
    <m/>
    <s v=""/>
  </r>
  <r>
    <n v="1184"/>
    <n v="581"/>
    <s v="2014_03_PIT@CAR"/>
    <s v=""/>
    <n v="-3.5"/>
    <n v="19"/>
    <n v="37"/>
    <x v="2"/>
    <x v="2"/>
    <s v="rs"/>
    <s v="PIT"/>
    <s v="PIT"/>
    <s v=""/>
    <x v="1"/>
    <n v="-5.5"/>
    <s v=""/>
    <m/>
    <m/>
    <s v="CAR"/>
    <n v="1"/>
    <n v="0"/>
    <s v="CAR"/>
    <n v="0"/>
  </r>
  <r>
    <n v="1185"/>
    <n v="582"/>
    <s v="2014_03_CHI@NYJ"/>
    <s v=""/>
    <n v="-1"/>
    <n v="19"/>
    <n v="27"/>
    <x v="2"/>
    <x v="2"/>
    <s v="rs"/>
    <s v="CHI"/>
    <s v="CHI"/>
    <s v=""/>
    <x v="0"/>
    <n v="-1"/>
    <s v=""/>
    <m/>
    <m/>
    <s v="NYJ"/>
    <n v="12"/>
    <n v="0"/>
    <m/>
    <s v=""/>
  </r>
  <r>
    <n v="1186"/>
    <n v="582"/>
    <s v="2014_03_CHI@NYJ"/>
    <s v=""/>
    <n v="-1"/>
    <n v="19"/>
    <n v="27"/>
    <x v="2"/>
    <x v="2"/>
    <s v="rs"/>
    <s v="CHI"/>
    <s v="CHI"/>
    <s v=""/>
    <x v="1"/>
    <n v="4"/>
    <s v=""/>
    <m/>
    <m/>
    <s v="NYJ"/>
    <n v="12"/>
    <n v="0"/>
    <s v="NYJ"/>
    <n v="0"/>
  </r>
  <r>
    <n v="1187"/>
    <n v="583"/>
    <s v="2014_04_NYG@WAS"/>
    <s v=""/>
    <n v="-4"/>
    <n v="14"/>
    <n v="45"/>
    <x v="2"/>
    <x v="3"/>
    <s v="rs"/>
    <s v="NYG"/>
    <s v="NYG"/>
    <s v=""/>
    <x v="0"/>
    <n v="-4"/>
    <s v=""/>
    <m/>
    <m/>
    <s v="WAS"/>
    <n v="10"/>
    <n v="0"/>
    <m/>
    <s v=""/>
  </r>
  <r>
    <n v="1188"/>
    <n v="583"/>
    <s v="2014_04_NYG@WAS"/>
    <s v=""/>
    <n v="-4"/>
    <n v="14"/>
    <n v="45"/>
    <x v="2"/>
    <x v="3"/>
    <s v="rs"/>
    <s v="NYG"/>
    <s v="NYG"/>
    <s v=""/>
    <x v="1"/>
    <n v="-3.5"/>
    <s v=""/>
    <m/>
    <m/>
    <s v="WAS"/>
    <n v="4"/>
    <n v="0"/>
    <s v="WAS"/>
    <n v="0"/>
  </r>
  <r>
    <n v="1189"/>
    <n v="584"/>
    <s v="2014_04_GBY@CHI"/>
    <s v=""/>
    <n v="-1"/>
    <n v="17"/>
    <n v="38"/>
    <x v="2"/>
    <x v="3"/>
    <s v="rs"/>
    <s v="GBY"/>
    <s v="GBY"/>
    <s v=""/>
    <x v="0"/>
    <n v="-2.5"/>
    <s v=""/>
    <m/>
    <m/>
    <s v="GBY"/>
    <n v="4"/>
    <n v="1"/>
    <m/>
    <s v=""/>
  </r>
  <r>
    <n v="1190"/>
    <n v="584"/>
    <s v="2014_04_GBY@CHI"/>
    <s v=""/>
    <n v="-1"/>
    <n v="17"/>
    <n v="38"/>
    <x v="2"/>
    <x v="3"/>
    <s v="rs"/>
    <s v="GBY"/>
    <s v="GBY"/>
    <s v=""/>
    <x v="1"/>
    <n v="-2.5"/>
    <s v=""/>
    <m/>
    <m/>
    <s v="CHI"/>
    <n v="10"/>
    <n v="0"/>
    <s v="CHI"/>
    <n v="0"/>
  </r>
  <r>
    <n v="1191"/>
    <n v="585"/>
    <s v="2014_04_TEN@IND"/>
    <s v=""/>
    <n v="-7"/>
    <n v="41"/>
    <n v="17"/>
    <x v="2"/>
    <x v="3"/>
    <s v="rs"/>
    <s v="IND"/>
    <s v="IND"/>
    <s v=""/>
    <x v="0"/>
    <n v="-8"/>
    <s v=""/>
    <m/>
    <m/>
    <s v="IND"/>
    <n v="8"/>
    <n v="1"/>
    <m/>
    <s v=""/>
  </r>
  <r>
    <n v="1192"/>
    <n v="585"/>
    <s v="2014_04_TEN@IND"/>
    <s v=""/>
    <n v="-7"/>
    <n v="41"/>
    <n v="17"/>
    <x v="2"/>
    <x v="3"/>
    <s v="rs"/>
    <s v="IND"/>
    <s v="IND"/>
    <s v=""/>
    <x v="1"/>
    <n v="-7"/>
    <s v=""/>
    <m/>
    <m/>
    <s v="IND"/>
    <n v="7"/>
    <n v="1"/>
    <s v="IND"/>
    <n v="1"/>
  </r>
  <r>
    <n v="1193"/>
    <n v="586"/>
    <s v="2014_04_MIA@OAK"/>
    <s v=""/>
    <n v="4.5"/>
    <n v="14"/>
    <n v="38"/>
    <x v="2"/>
    <x v="3"/>
    <s v="rs"/>
    <s v="MIA"/>
    <s v="MIA"/>
    <s v=""/>
    <x v="0"/>
    <n v="1"/>
    <s v=""/>
    <m/>
    <m/>
    <s v="MIA"/>
    <n v="13"/>
    <n v="1"/>
    <m/>
    <s v=""/>
  </r>
  <r>
    <n v="1194"/>
    <n v="586"/>
    <s v="2014_04_MIA@OAK"/>
    <s v=""/>
    <n v="4.5"/>
    <n v="14"/>
    <n v="38"/>
    <x v="2"/>
    <x v="3"/>
    <s v="rs"/>
    <s v="MIA"/>
    <s v="MIA"/>
    <s v=""/>
    <x v="1"/>
    <n v="2"/>
    <s v=""/>
    <m/>
    <m/>
    <s v="OAK"/>
    <n v="5"/>
    <n v="0"/>
    <s v="MIA"/>
    <n v="1"/>
  </r>
  <r>
    <n v="1195"/>
    <n v="587"/>
    <s v="2014_04_DET@NYJ"/>
    <s v=""/>
    <n v="1"/>
    <n v="17"/>
    <n v="24"/>
    <x v="2"/>
    <x v="3"/>
    <s v="rs"/>
    <s v="DET"/>
    <s v="DET"/>
    <s v=""/>
    <x v="0"/>
    <n v="2"/>
    <s v=""/>
    <m/>
    <m/>
    <s v="DET"/>
    <n v="9"/>
    <n v="1"/>
    <m/>
    <s v=""/>
  </r>
  <r>
    <n v="1196"/>
    <n v="587"/>
    <s v="2014_04_DET@NYJ"/>
    <s v=""/>
    <n v="1"/>
    <n v="17"/>
    <n v="24"/>
    <x v="2"/>
    <x v="3"/>
    <s v="rs"/>
    <s v="DET"/>
    <s v="DET"/>
    <s v=""/>
    <x v="1"/>
    <n v="3"/>
    <s v=""/>
    <m/>
    <m/>
    <s v="DET"/>
    <n v="12"/>
    <n v="1"/>
    <s v="DET"/>
    <n v="1"/>
  </r>
  <r>
    <n v="1197"/>
    <n v="588"/>
    <s v="2014_04_TBY@PIT"/>
    <s v=""/>
    <n v="-7"/>
    <n v="24"/>
    <n v="27"/>
    <x v="2"/>
    <x v="3"/>
    <s v="rs"/>
    <s v="TBY"/>
    <s v="TBY"/>
    <s v=""/>
    <x v="0"/>
    <n v="-9"/>
    <s v=""/>
    <m/>
    <m/>
    <s v="PIT"/>
    <n v="6"/>
    <n v="0"/>
    <m/>
    <s v=""/>
  </r>
  <r>
    <n v="1198"/>
    <n v="588"/>
    <s v="2014_04_TBY@PIT"/>
    <s v=""/>
    <n v="-7"/>
    <n v="24"/>
    <n v="27"/>
    <x v="2"/>
    <x v="3"/>
    <s v="rs"/>
    <s v="TBY"/>
    <s v="TBY"/>
    <s v=""/>
    <x v="1"/>
    <n v="-8"/>
    <s v=""/>
    <m/>
    <m/>
    <s v="PIT"/>
    <n v="6"/>
    <n v="0"/>
    <s v="PIT"/>
    <n v="0"/>
  </r>
  <r>
    <n v="1199"/>
    <n v="589"/>
    <s v="2014_04_CAR@BAL"/>
    <s v=""/>
    <n v="-3"/>
    <n v="38"/>
    <n v="10"/>
    <x v="2"/>
    <x v="3"/>
    <s v="rs"/>
    <s v="BAL"/>
    <s v="BAL"/>
    <s v=""/>
    <x v="0"/>
    <n v="-2.5"/>
    <s v=""/>
    <m/>
    <m/>
    <s v="BAL"/>
    <n v="5"/>
    <n v="1"/>
    <m/>
    <s v=""/>
  </r>
  <r>
    <n v="1200"/>
    <n v="589"/>
    <s v="2014_04_CAR@BAL"/>
    <s v=""/>
    <n v="-3"/>
    <n v="38"/>
    <n v="10"/>
    <x v="2"/>
    <x v="3"/>
    <s v="rs"/>
    <s v="BAL"/>
    <s v="BAL"/>
    <s v=""/>
    <x v="1"/>
    <n v="-2.5"/>
    <s v=""/>
    <m/>
    <m/>
    <s v="BAL"/>
    <n v="13"/>
    <n v="1"/>
    <s v="BAL"/>
    <n v="1"/>
  </r>
  <r>
    <n v="1201"/>
    <n v="590"/>
    <s v="2014_04_BUF@HOU"/>
    <s v=""/>
    <n v="-3"/>
    <n v="23"/>
    <n v="17"/>
    <x v="2"/>
    <x v="3"/>
    <s v="rs"/>
    <s v="HOU"/>
    <s v="HOU"/>
    <s v=""/>
    <x v="0"/>
    <n v="-3"/>
    <s v=""/>
    <m/>
    <m/>
    <s v="BUF"/>
    <n v="7"/>
    <n v="0"/>
    <m/>
    <s v=""/>
  </r>
  <r>
    <n v="1202"/>
    <n v="590"/>
    <s v="2014_04_BUF@HOU"/>
    <s v=""/>
    <n v="-3"/>
    <n v="23"/>
    <n v="17"/>
    <x v="2"/>
    <x v="3"/>
    <s v="rs"/>
    <s v="HOU"/>
    <s v="HOU"/>
    <s v=""/>
    <x v="1"/>
    <n v="-2.5"/>
    <s v=""/>
    <m/>
    <m/>
    <s v="BUF"/>
    <n v="9"/>
    <n v="0"/>
    <s v="HOU"/>
    <n v="1"/>
  </r>
  <r>
    <n v="1203"/>
    <n v="591"/>
    <s v="2014_04_JAX@SD"/>
    <s v=""/>
    <n v="-13.5"/>
    <n v="33"/>
    <n v="14"/>
    <x v="2"/>
    <x v="3"/>
    <s v="rs"/>
    <s v="SD"/>
    <s v="SD"/>
    <s v=""/>
    <x v="0"/>
    <n v="-12"/>
    <s v=""/>
    <m/>
    <m/>
    <s v="SD"/>
    <n v="12"/>
    <n v="1"/>
    <m/>
    <s v=""/>
  </r>
  <r>
    <n v="1204"/>
    <n v="591"/>
    <s v="2014_04_JAX@SD"/>
    <s v=""/>
    <n v="-13.5"/>
    <n v="33"/>
    <n v="14"/>
    <x v="2"/>
    <x v="3"/>
    <s v="rs"/>
    <s v="SD"/>
    <s v="SD"/>
    <s v=""/>
    <x v="1"/>
    <n v="-12"/>
    <s v=""/>
    <m/>
    <m/>
    <s v="SD"/>
    <n v="8"/>
    <n v="1"/>
    <s v="SD"/>
    <n v="1"/>
  </r>
  <r>
    <n v="1205"/>
    <n v="592"/>
    <s v="2014_04_ATL@MIN"/>
    <s v=""/>
    <n v="3"/>
    <n v="41"/>
    <n v="28"/>
    <x v="2"/>
    <x v="3"/>
    <s v="rs"/>
    <s v="MIN"/>
    <s v="MIN"/>
    <s v=""/>
    <x v="0"/>
    <n v="3.5"/>
    <s v=""/>
    <m/>
    <m/>
    <s v="ATL"/>
    <n v="11"/>
    <n v="0"/>
    <m/>
    <s v=""/>
  </r>
  <r>
    <n v="1206"/>
    <n v="592"/>
    <s v="2014_04_ATL@MIN"/>
    <s v=""/>
    <n v="3"/>
    <n v="41"/>
    <n v="28"/>
    <x v="2"/>
    <x v="3"/>
    <s v="rs"/>
    <s v="MIN"/>
    <s v="MIN"/>
    <s v=""/>
    <x v="1"/>
    <n v="4"/>
    <s v=""/>
    <m/>
    <m/>
    <s v="ATL"/>
    <n v="2"/>
    <n v="0"/>
    <s v="ATL"/>
    <n v="0"/>
  </r>
  <r>
    <n v="1207"/>
    <n v="593"/>
    <s v="2014_04_PHI@SFO"/>
    <s v=""/>
    <n v="-4.5"/>
    <n v="26"/>
    <n v="21"/>
    <x v="2"/>
    <x v="3"/>
    <s v="rs"/>
    <s v="SFO"/>
    <s v="SFO"/>
    <s v=""/>
    <x v="0"/>
    <n v="-3"/>
    <s v=""/>
    <m/>
    <m/>
    <s v="SFO"/>
    <n v="3"/>
    <n v="1"/>
    <m/>
    <s v=""/>
  </r>
  <r>
    <n v="1208"/>
    <n v="593"/>
    <s v="2014_04_PHI@SFO"/>
    <s v=""/>
    <n v="-4.5"/>
    <n v="26"/>
    <n v="21"/>
    <x v="2"/>
    <x v="3"/>
    <s v="rs"/>
    <s v="SFO"/>
    <s v="SFO"/>
    <s v=""/>
    <x v="1"/>
    <n v="-3"/>
    <s v=""/>
    <m/>
    <m/>
    <s v="SFO"/>
    <n v="11"/>
    <n v="1"/>
    <s v="SFO"/>
    <n v="1"/>
  </r>
  <r>
    <n v="1209"/>
    <n v="594"/>
    <s v="2014_04_NOR@DAL"/>
    <s v=""/>
    <n v="3"/>
    <n v="38"/>
    <n v="17"/>
    <x v="2"/>
    <x v="3"/>
    <s v="rs"/>
    <s v="DAL"/>
    <s v="DAL"/>
    <s v=""/>
    <x v="0"/>
    <n v="4"/>
    <s v=""/>
    <m/>
    <m/>
    <s v="NOR"/>
    <n v="2"/>
    <n v="0"/>
    <m/>
    <s v=""/>
  </r>
  <r>
    <n v="1210"/>
    <n v="594"/>
    <s v="2014_04_NOR@DAL"/>
    <s v=""/>
    <n v="3"/>
    <n v="38"/>
    <n v="17"/>
    <x v="2"/>
    <x v="3"/>
    <s v="rs"/>
    <s v="DAL"/>
    <s v="DAL"/>
    <s v=""/>
    <x v="1"/>
    <n v="1.5"/>
    <s v=""/>
    <m/>
    <m/>
    <s v="NOR"/>
    <n v="1"/>
    <n v="0"/>
    <s v="NOR"/>
    <n v="0"/>
  </r>
  <r>
    <n v="1211"/>
    <n v="595"/>
    <s v="2014_04_NWE@KCY"/>
    <s v=""/>
    <n v="4"/>
    <n v="41"/>
    <n v="14"/>
    <x v="2"/>
    <x v="3"/>
    <s v="rs"/>
    <s v="KCY"/>
    <s v="KCY"/>
    <s v=""/>
    <x v="0"/>
    <n v="4"/>
    <s v=""/>
    <m/>
    <m/>
    <s v="KCY"/>
    <n v="1"/>
    <n v="1"/>
    <m/>
    <s v=""/>
  </r>
  <r>
    <n v="1212"/>
    <n v="595"/>
    <s v="2014_04_NWE@KCY"/>
    <s v=""/>
    <n v="4"/>
    <n v="41"/>
    <n v="14"/>
    <x v="2"/>
    <x v="3"/>
    <s v="rs"/>
    <s v="KCY"/>
    <s v="KCY"/>
    <s v=""/>
    <x v="1"/>
    <n v="4"/>
    <s v=""/>
    <m/>
    <m/>
    <s v="KCY"/>
    <n v="3"/>
    <n v="1"/>
    <s v="KCY"/>
    <n v="1"/>
  </r>
  <r>
    <n v="1213"/>
    <n v="596"/>
    <s v="2014_05_MIN@GBY"/>
    <s v=""/>
    <n v="-9.5"/>
    <n v="42"/>
    <n v="10"/>
    <x v="2"/>
    <x v="4"/>
    <s v="rs"/>
    <s v="GBY"/>
    <s v="GBY"/>
    <s v=""/>
    <x v="0"/>
    <n v="-8"/>
    <s v=""/>
    <m/>
    <m/>
    <s v="MIN"/>
    <n v="10"/>
    <n v="0"/>
    <m/>
    <s v=""/>
  </r>
  <r>
    <n v="1214"/>
    <n v="596"/>
    <s v="2014_05_MIN@GBY"/>
    <s v=""/>
    <n v="-9.5"/>
    <n v="42"/>
    <n v="10"/>
    <x v="2"/>
    <x v="4"/>
    <s v="rs"/>
    <s v="GBY"/>
    <s v="GBY"/>
    <s v=""/>
    <x v="1"/>
    <n v="-7"/>
    <s v=""/>
    <m/>
    <m/>
    <s v="GBY"/>
    <n v="9"/>
    <n v="1"/>
    <s v="GBY"/>
    <n v="1"/>
  </r>
  <r>
    <n v="1215"/>
    <n v="597"/>
    <s v="2014_05_HOU@DAL"/>
    <s v=""/>
    <n v="-4"/>
    <n v="20"/>
    <n v="17"/>
    <x v="2"/>
    <x v="4"/>
    <s v="rs"/>
    <s v="HOU"/>
    <s v="DAL"/>
    <s v=""/>
    <x v="0"/>
    <n v="-5.5"/>
    <s v=""/>
    <m/>
    <m/>
    <s v="HOU"/>
    <n v="2"/>
    <n v="1"/>
    <m/>
    <s v=""/>
  </r>
  <r>
    <n v="1216"/>
    <n v="597"/>
    <s v="2014_05_HOU@DAL"/>
    <s v=""/>
    <n v="-4"/>
    <n v="20"/>
    <n v="17"/>
    <x v="2"/>
    <x v="4"/>
    <s v="rs"/>
    <s v="HOU"/>
    <s v="DAL"/>
    <s v=""/>
    <x v="1"/>
    <n v="-6"/>
    <s v=""/>
    <m/>
    <m/>
    <s v="HOU"/>
    <n v="3"/>
    <n v="1"/>
    <s v="DAL"/>
    <n v="1"/>
  </r>
  <r>
    <n v="1217"/>
    <n v="598"/>
    <s v="2014_05_BUF@DET"/>
    <s v=""/>
    <n v="-7"/>
    <n v="14"/>
    <n v="17"/>
    <x v="2"/>
    <x v="4"/>
    <s v="rs"/>
    <s v="BUF"/>
    <s v="BUF"/>
    <s v=""/>
    <x v="0"/>
    <n v="-8"/>
    <s v=""/>
    <m/>
    <m/>
    <s v="DET"/>
    <n v="8"/>
    <n v="0"/>
    <m/>
    <s v=""/>
  </r>
  <r>
    <n v="1218"/>
    <n v="598"/>
    <s v="2014_05_BUF@DET"/>
    <s v=""/>
    <n v="-7"/>
    <n v="14"/>
    <n v="17"/>
    <x v="2"/>
    <x v="4"/>
    <s v="rs"/>
    <s v="BUF"/>
    <s v="BUF"/>
    <s v=""/>
    <x v="1"/>
    <n v="-7"/>
    <s v=""/>
    <m/>
    <m/>
    <s v="BUF"/>
    <n v="11"/>
    <n v="1"/>
    <s v="DET"/>
    <n v="0"/>
  </r>
  <r>
    <n v="1219"/>
    <n v="599"/>
    <s v="2014_05_CLE@TEN"/>
    <s v=""/>
    <n v="-1.5"/>
    <n v="28"/>
    <n v="29"/>
    <x v="2"/>
    <x v="4"/>
    <s v="rs"/>
    <s v="CLE"/>
    <s v="CLE"/>
    <s v=""/>
    <x v="0"/>
    <n v="1.5"/>
    <s v=""/>
    <m/>
    <m/>
    <s v="CLE"/>
    <n v="4"/>
    <n v="1"/>
    <m/>
    <s v=""/>
  </r>
  <r>
    <n v="1220"/>
    <n v="599"/>
    <s v="2014_05_CLE@TEN"/>
    <s v=""/>
    <n v="-1.5"/>
    <n v="28"/>
    <n v="29"/>
    <x v="2"/>
    <x v="4"/>
    <s v="rs"/>
    <s v="CLE"/>
    <s v="CLE"/>
    <s v=""/>
    <x v="1"/>
    <n v="-2.5"/>
    <s v=""/>
    <m/>
    <m/>
    <s v="CLE"/>
    <n v="4"/>
    <n v="1"/>
    <s v="CLE"/>
    <n v="1"/>
  </r>
  <r>
    <n v="1221"/>
    <n v="600"/>
    <s v="2014_05_BAL@IND"/>
    <s v=""/>
    <n v="-3.5"/>
    <n v="20"/>
    <n v="13"/>
    <x v="2"/>
    <x v="4"/>
    <s v="rs"/>
    <s v="IND"/>
    <s v="IND"/>
    <s v=""/>
    <x v="0"/>
    <n v="-3"/>
    <s v=""/>
    <m/>
    <m/>
    <s v="BAL"/>
    <n v="14"/>
    <n v="0"/>
    <m/>
    <s v=""/>
  </r>
  <r>
    <n v="1222"/>
    <n v="600"/>
    <s v="2014_05_BAL@IND"/>
    <s v=""/>
    <n v="-3.5"/>
    <n v="20"/>
    <n v="13"/>
    <x v="2"/>
    <x v="4"/>
    <s v="rs"/>
    <s v="IND"/>
    <s v="IND"/>
    <s v=""/>
    <x v="1"/>
    <n v="-3"/>
    <s v=""/>
    <m/>
    <m/>
    <s v="IND"/>
    <n v="10"/>
    <n v="1"/>
    <s v="IND"/>
    <n v="1"/>
  </r>
  <r>
    <n v="1223"/>
    <n v="601"/>
    <s v="2014_05_TBY@NOR"/>
    <s v=""/>
    <n v="-10.5"/>
    <n v="37"/>
    <n v="31"/>
    <x v="2"/>
    <x v="4"/>
    <s v="rs"/>
    <s v="TBY"/>
    <s v="NOR"/>
    <s v=""/>
    <x v="0"/>
    <n v="-9"/>
    <s v=""/>
    <m/>
    <m/>
    <s v="NOR"/>
    <n v="6"/>
    <n v="0"/>
    <m/>
    <s v=""/>
  </r>
  <r>
    <n v="1224"/>
    <n v="601"/>
    <s v="2014_05_TBY@NOR"/>
    <s v=""/>
    <n v="-10.5"/>
    <n v="37"/>
    <n v="31"/>
    <x v="2"/>
    <x v="4"/>
    <s v="rs"/>
    <s v="TBY"/>
    <s v="NOR"/>
    <s v=""/>
    <x v="1"/>
    <n v="-7"/>
    <s v=""/>
    <m/>
    <m/>
    <s v="TBY"/>
    <n v="12"/>
    <n v="1"/>
    <s v="NOR"/>
    <n v="1"/>
  </r>
  <r>
    <n v="1225"/>
    <n v="602"/>
    <s v="2014_05_ATL@NYG"/>
    <s v=""/>
    <n v="-4.5"/>
    <n v="30"/>
    <n v="20"/>
    <x v="2"/>
    <x v="4"/>
    <s v="rs"/>
    <s v="NYG"/>
    <s v="NYG"/>
    <s v=""/>
    <x v="0"/>
    <n v="-3"/>
    <s v=""/>
    <m/>
    <m/>
    <s v="NYG"/>
    <n v="3"/>
    <n v="1"/>
    <m/>
    <s v=""/>
  </r>
  <r>
    <n v="1226"/>
    <n v="602"/>
    <s v="2014_05_ATL@NYG"/>
    <s v=""/>
    <n v="-4.5"/>
    <n v="30"/>
    <n v="20"/>
    <x v="2"/>
    <x v="4"/>
    <s v="rs"/>
    <s v="NYG"/>
    <s v="NYG"/>
    <s v=""/>
    <x v="1"/>
    <n v="-3.5"/>
    <s v=""/>
    <m/>
    <m/>
    <s v="ATL"/>
    <n v="8"/>
    <n v="0"/>
    <s v="ATL"/>
    <n v="0"/>
  </r>
  <r>
    <n v="1227"/>
    <n v="603"/>
    <s v="2014_05_STL@PHI"/>
    <s v=""/>
    <n v="-7"/>
    <n v="34"/>
    <n v="28"/>
    <x v="2"/>
    <x v="4"/>
    <s v="rs"/>
    <s v="STL"/>
    <s v="PHI"/>
    <s v=""/>
    <x v="0"/>
    <n v="-7.5"/>
    <s v=""/>
    <m/>
    <m/>
    <s v="STL"/>
    <n v="11"/>
    <n v="1"/>
    <m/>
    <s v=""/>
  </r>
  <r>
    <n v="1228"/>
    <n v="603"/>
    <s v="2014_05_STL@PHI"/>
    <s v=""/>
    <n v="-7"/>
    <n v="34"/>
    <n v="28"/>
    <x v="2"/>
    <x v="4"/>
    <s v="rs"/>
    <s v="STL"/>
    <s v="PHI"/>
    <s v=""/>
    <x v="1"/>
    <n v="-9"/>
    <s v=""/>
    <m/>
    <m/>
    <s v="STL"/>
    <n v="15"/>
    <n v="1"/>
    <s v="STL"/>
    <n v="0"/>
  </r>
  <r>
    <n v="1229"/>
    <n v="604"/>
    <s v="2014_05_CHI@CAR"/>
    <s v=""/>
    <n v="-3"/>
    <n v="31"/>
    <n v="24"/>
    <x v="2"/>
    <x v="4"/>
    <s v="rs"/>
    <s v="CAR"/>
    <s v="CAR"/>
    <s v=""/>
    <x v="0"/>
    <n v="-3"/>
    <s v=""/>
    <m/>
    <m/>
    <s v="CAR"/>
    <n v="12"/>
    <n v="1"/>
    <m/>
    <s v=""/>
  </r>
  <r>
    <n v="1230"/>
    <n v="604"/>
    <s v="2014_05_CHI@CAR"/>
    <s v=""/>
    <n v="-3"/>
    <n v="31"/>
    <n v="24"/>
    <x v="2"/>
    <x v="4"/>
    <s v="rs"/>
    <s v="CAR"/>
    <s v="CAR"/>
    <s v=""/>
    <x v="1"/>
    <n v="-3"/>
    <s v=""/>
    <m/>
    <m/>
    <s v="CHI"/>
    <n v="7"/>
    <n v="0"/>
    <s v="CHI"/>
    <n v="0"/>
  </r>
  <r>
    <n v="1231"/>
    <n v="605"/>
    <s v="2014_05_PIT@JAX"/>
    <s v=""/>
    <n v="6.5"/>
    <n v="9"/>
    <n v="17"/>
    <x v="2"/>
    <x v="4"/>
    <s v="rs"/>
    <s v="PIT"/>
    <s v="PIT"/>
    <s v=""/>
    <x v="0"/>
    <n v="6"/>
    <s v=""/>
    <m/>
    <m/>
    <s v="PIT"/>
    <n v="9"/>
    <n v="1"/>
    <m/>
    <s v=""/>
  </r>
  <r>
    <n v="1232"/>
    <n v="605"/>
    <s v="2014_05_PIT@JAX"/>
    <s v=""/>
    <n v="6.5"/>
    <n v="9"/>
    <n v="17"/>
    <x v="2"/>
    <x v="4"/>
    <s v="rs"/>
    <s v="PIT"/>
    <s v="PIT"/>
    <s v=""/>
    <x v="1"/>
    <n v="6"/>
    <s v=""/>
    <m/>
    <m/>
    <s v="PIT"/>
    <n v="13"/>
    <n v="1"/>
    <s v="PIT"/>
    <n v="1"/>
  </r>
  <r>
    <n v="1233"/>
    <n v="606"/>
    <s v="2014_05_ARI@DEN"/>
    <s v=""/>
    <n v="-7"/>
    <n v="41"/>
    <n v="20"/>
    <x v="2"/>
    <x v="4"/>
    <s v="rs"/>
    <s v="DEN"/>
    <s v="DEN"/>
    <s v=""/>
    <x v="0"/>
    <n v="-6"/>
    <s v=""/>
    <m/>
    <m/>
    <s v="ARI"/>
    <n v="15"/>
    <n v="0"/>
    <m/>
    <s v=""/>
  </r>
  <r>
    <n v="1234"/>
    <n v="606"/>
    <s v="2014_05_ARI@DEN"/>
    <s v=""/>
    <n v="-7"/>
    <n v="41"/>
    <n v="20"/>
    <x v="2"/>
    <x v="4"/>
    <s v="rs"/>
    <s v="DEN"/>
    <s v="DEN"/>
    <s v=""/>
    <x v="1"/>
    <n v="-7"/>
    <s v=""/>
    <m/>
    <m/>
    <s v="DEN"/>
    <n v="6"/>
    <n v="1"/>
    <s v="DEN"/>
    <n v="1"/>
  </r>
  <r>
    <n v="1235"/>
    <n v="607"/>
    <s v="2014_05_NYJ@SD"/>
    <s v=""/>
    <n v="-7"/>
    <n v="31"/>
    <n v="0"/>
    <x v="2"/>
    <x v="4"/>
    <s v="rs"/>
    <s v="SD"/>
    <s v="SD"/>
    <s v=""/>
    <x v="0"/>
    <n v="-8"/>
    <s v=""/>
    <m/>
    <m/>
    <s v="SD"/>
    <n v="7"/>
    <n v="1"/>
    <m/>
    <s v=""/>
  </r>
  <r>
    <n v="1236"/>
    <n v="607"/>
    <s v="2014_05_NYJ@SD"/>
    <s v=""/>
    <n v="-7"/>
    <n v="31"/>
    <n v="0"/>
    <x v="2"/>
    <x v="4"/>
    <s v="rs"/>
    <s v="SD"/>
    <s v="SD"/>
    <s v=""/>
    <x v="1"/>
    <n v="-8"/>
    <s v=""/>
    <m/>
    <m/>
    <s v="NYJ"/>
    <n v="14"/>
    <n v="0"/>
    <s v="SD"/>
    <n v="1"/>
  </r>
  <r>
    <n v="1237"/>
    <n v="608"/>
    <s v="2014_05_KCY@SFO"/>
    <s v=""/>
    <n v="-7.5"/>
    <n v="22"/>
    <n v="17"/>
    <x v="2"/>
    <x v="4"/>
    <s v="rs"/>
    <s v="KCY"/>
    <s v="SFO"/>
    <s v=""/>
    <x v="0"/>
    <n v="-7.5"/>
    <s v=""/>
    <m/>
    <m/>
    <s v="KCY"/>
    <n v="5"/>
    <n v="1"/>
    <m/>
    <s v=""/>
  </r>
  <r>
    <n v="1238"/>
    <n v="608"/>
    <s v="2014_05_KCY@SFO"/>
    <s v=""/>
    <n v="-7.5"/>
    <n v="22"/>
    <n v="17"/>
    <x v="2"/>
    <x v="4"/>
    <s v="rs"/>
    <s v="KCY"/>
    <s v="SFO"/>
    <s v=""/>
    <x v="1"/>
    <n v="-7.5"/>
    <s v=""/>
    <m/>
    <m/>
    <s v="SFO"/>
    <n v="5"/>
    <n v="0"/>
    <s v="SFO"/>
    <n v="1"/>
  </r>
  <r>
    <n v="1239"/>
    <n v="609"/>
    <s v="2014_05_CIN@NWE"/>
    <s v=""/>
    <n v="1"/>
    <n v="43"/>
    <n v="17"/>
    <x v="2"/>
    <x v="4"/>
    <s v="rs"/>
    <s v="NWE"/>
    <s v="NWE"/>
    <s v=""/>
    <x v="0"/>
    <n v="1"/>
    <s v=""/>
    <m/>
    <m/>
    <s v="CIN"/>
    <n v="1"/>
    <n v="0"/>
    <m/>
    <s v=""/>
  </r>
  <r>
    <n v="1240"/>
    <n v="609"/>
    <s v="2014_05_CIN@NWE"/>
    <s v=""/>
    <n v="1"/>
    <n v="43"/>
    <n v="17"/>
    <x v="2"/>
    <x v="4"/>
    <s v="rs"/>
    <s v="NWE"/>
    <s v="NWE"/>
    <s v=""/>
    <x v="1"/>
    <n v="-1.5"/>
    <s v=""/>
    <m/>
    <m/>
    <s v="CIN"/>
    <n v="2"/>
    <n v="0"/>
    <s v="CIN"/>
    <n v="0"/>
  </r>
  <r>
    <n v="1241"/>
    <n v="610"/>
    <s v="2014_05_SEA@WAS"/>
    <s v=""/>
    <n v="7.5"/>
    <n v="17"/>
    <n v="27"/>
    <x v="2"/>
    <x v="4"/>
    <s v="rs"/>
    <s v="SEA"/>
    <s v="SEA"/>
    <s v=""/>
    <x v="0"/>
    <n v="6.5"/>
    <s v=""/>
    <m/>
    <m/>
    <s v="SEA"/>
    <n v="13"/>
    <n v="1"/>
    <m/>
    <s v=""/>
  </r>
  <r>
    <n v="1242"/>
    <n v="610"/>
    <s v="2014_05_SEA@WAS"/>
    <s v=""/>
    <n v="7.5"/>
    <n v="17"/>
    <n v="27"/>
    <x v="2"/>
    <x v="4"/>
    <s v="rs"/>
    <s v="SEA"/>
    <s v="SEA"/>
    <s v=""/>
    <x v="1"/>
    <n v="5.5"/>
    <s v=""/>
    <m/>
    <m/>
    <s v="SEA"/>
    <n v="1"/>
    <n v="1"/>
    <s v="SEA"/>
    <n v="1"/>
  </r>
  <r>
    <n v="1243"/>
    <n v="611"/>
    <s v="2014_06_IND@HOU"/>
    <s v=""/>
    <n v="2.5"/>
    <n v="28"/>
    <n v="33"/>
    <x v="2"/>
    <x v="5"/>
    <s v="rs"/>
    <s v="IND"/>
    <s v="IND"/>
    <s v=""/>
    <x v="0"/>
    <n v="3.5"/>
    <s v=""/>
    <m/>
    <m/>
    <s v="IND"/>
    <n v="3"/>
    <n v="1"/>
    <m/>
    <s v=""/>
  </r>
  <r>
    <n v="1244"/>
    <n v="611"/>
    <s v="2014_06_IND@HOU"/>
    <s v=""/>
    <n v="2.5"/>
    <n v="28"/>
    <n v="33"/>
    <x v="2"/>
    <x v="5"/>
    <s v="rs"/>
    <s v="IND"/>
    <s v="IND"/>
    <s v=""/>
    <x v="1"/>
    <n v="1.5"/>
    <s v=""/>
    <m/>
    <m/>
    <s v="HOU"/>
    <n v="6"/>
    <n v="0"/>
    <s v="HOU"/>
    <n v="0"/>
  </r>
  <r>
    <n v="1245"/>
    <n v="612"/>
    <s v="2014_06_CHI@ATL"/>
    <s v=""/>
    <n v="-3"/>
    <n v="13"/>
    <n v="27"/>
    <x v="2"/>
    <x v="5"/>
    <s v="rs"/>
    <s v="CHI"/>
    <s v="CHI"/>
    <s v=""/>
    <x v="0"/>
    <n v="-3"/>
    <s v=""/>
    <m/>
    <m/>
    <s v="ATL"/>
    <n v="10"/>
    <n v="0"/>
    <m/>
    <s v=""/>
  </r>
  <r>
    <n v="1246"/>
    <n v="612"/>
    <s v="2014_06_CHI@ATL"/>
    <s v=""/>
    <n v="-3"/>
    <n v="13"/>
    <n v="27"/>
    <x v="2"/>
    <x v="5"/>
    <s v="rs"/>
    <s v="CHI"/>
    <s v="CHI"/>
    <s v=""/>
    <x v="1"/>
    <n v="-3"/>
    <s v=""/>
    <m/>
    <m/>
    <s v="ATL"/>
    <n v="7"/>
    <n v="0"/>
    <s v="ATL"/>
    <n v="0"/>
  </r>
  <r>
    <n v="1247"/>
    <n v="613"/>
    <s v="2014_06_NWE@BUF"/>
    <s v=""/>
    <n v="3"/>
    <n v="22"/>
    <n v="37"/>
    <x v="2"/>
    <x v="5"/>
    <s v="rs"/>
    <s v="NWE"/>
    <s v="NWE"/>
    <s v=""/>
    <x v="0"/>
    <n v="3"/>
    <s v=""/>
    <m/>
    <m/>
    <s v="BUF"/>
    <n v="5"/>
    <n v="0"/>
    <m/>
    <s v=""/>
  </r>
  <r>
    <n v="1248"/>
    <n v="613"/>
    <s v="2014_06_NWE@BUF"/>
    <s v=""/>
    <n v="3"/>
    <n v="22"/>
    <n v="37"/>
    <x v="2"/>
    <x v="5"/>
    <s v="rs"/>
    <s v="NWE"/>
    <s v="NWE"/>
    <s v=""/>
    <x v="1"/>
    <n v="5.5"/>
    <s v=""/>
    <m/>
    <m/>
    <s v="BUF"/>
    <n v="3"/>
    <n v="0"/>
    <s v="BUF"/>
    <n v="0"/>
  </r>
  <r>
    <n v="1249"/>
    <n v="614"/>
    <s v="2014_06_CAR@CIN"/>
    <s v=""/>
    <n v="-7"/>
    <n v="37"/>
    <n v="37"/>
    <x v="2"/>
    <x v="5"/>
    <s v="rs"/>
    <s v="CAR"/>
    <s v="na"/>
    <s v=""/>
    <x v="0"/>
    <n v="-5.5"/>
    <s v=""/>
    <m/>
    <m/>
    <s v="CAR"/>
    <n v="9"/>
    <n v="1"/>
    <m/>
    <s v=""/>
  </r>
  <r>
    <n v="1250"/>
    <n v="614"/>
    <s v="2014_06_CAR@CIN"/>
    <s v=""/>
    <n v="-7"/>
    <n v="37"/>
    <n v="37"/>
    <x v="2"/>
    <x v="5"/>
    <s v="rs"/>
    <s v="CAR"/>
    <s v="na"/>
    <s v=""/>
    <x v="1"/>
    <n v="-5.5"/>
    <s v=""/>
    <m/>
    <m/>
    <s v="CIN"/>
    <n v="1"/>
    <n v="0"/>
    <s v="CIN"/>
    <n v="0"/>
  </r>
  <r>
    <n v="1251"/>
    <n v="615"/>
    <s v="2014_06_PIT@CLE"/>
    <s v=""/>
    <n v="-2"/>
    <n v="31"/>
    <n v="10"/>
    <x v="2"/>
    <x v="5"/>
    <s v="rs"/>
    <s v="CLE"/>
    <s v="CLE"/>
    <s v=""/>
    <x v="0"/>
    <n v="1.5"/>
    <s v=""/>
    <m/>
    <m/>
    <s v="PIT"/>
    <n v="7"/>
    <n v="0"/>
    <m/>
    <s v=""/>
  </r>
  <r>
    <n v="1252"/>
    <n v="615"/>
    <s v="2014_06_PIT@CLE"/>
    <s v=""/>
    <n v="-2"/>
    <n v="31"/>
    <n v="10"/>
    <x v="2"/>
    <x v="5"/>
    <s v="rs"/>
    <s v="CLE"/>
    <s v="CLE"/>
    <s v=""/>
    <x v="1"/>
    <n v="-2"/>
    <s v=""/>
    <m/>
    <m/>
    <s v="CLE"/>
    <n v="8"/>
    <n v="1"/>
    <s v="CLE"/>
    <n v="1"/>
  </r>
  <r>
    <n v="1253"/>
    <n v="616"/>
    <s v="2014_06_JAX@TEN"/>
    <s v=""/>
    <n v="-6"/>
    <n v="16"/>
    <n v="14"/>
    <x v="2"/>
    <x v="5"/>
    <s v="rs"/>
    <s v="JAX"/>
    <s v="TEN"/>
    <s v=""/>
    <x v="0"/>
    <n v="-5.5"/>
    <s v=""/>
    <m/>
    <m/>
    <s v="JAX"/>
    <n v="8"/>
    <n v="1"/>
    <m/>
    <s v=""/>
  </r>
  <r>
    <n v="1254"/>
    <n v="616"/>
    <s v="2014_06_JAX@TEN"/>
    <s v=""/>
    <n v="-6"/>
    <n v="16"/>
    <n v="14"/>
    <x v="2"/>
    <x v="5"/>
    <s v="rs"/>
    <s v="JAX"/>
    <s v="TEN"/>
    <s v=""/>
    <x v="1"/>
    <n v="-6"/>
    <s v=""/>
    <m/>
    <m/>
    <s v="TEN"/>
    <n v="11"/>
    <n v="0"/>
    <s v="TEN"/>
    <n v="1"/>
  </r>
  <r>
    <n v="1255"/>
    <n v="617"/>
    <s v="2014_06_GBY@MIA"/>
    <s v=""/>
    <n v="3.5"/>
    <n v="24"/>
    <n v="27"/>
    <x v="2"/>
    <x v="5"/>
    <s v="rs"/>
    <s v="MIA"/>
    <s v="GBY"/>
    <s v=""/>
    <x v="0"/>
    <n v="4.5"/>
    <s v=""/>
    <m/>
    <m/>
    <s v="MIA"/>
    <n v="11"/>
    <n v="1"/>
    <m/>
    <s v=""/>
  </r>
  <r>
    <n v="1256"/>
    <n v="617"/>
    <s v="2014_06_GBY@MIA"/>
    <s v=""/>
    <n v="3.5"/>
    <n v="24"/>
    <n v="27"/>
    <x v="2"/>
    <x v="5"/>
    <s v="rs"/>
    <s v="MIA"/>
    <s v="GBY"/>
    <s v=""/>
    <x v="1"/>
    <n v="3"/>
    <s v=""/>
    <m/>
    <m/>
    <s v="GBY"/>
    <n v="12"/>
    <n v="0"/>
    <s v="GBY"/>
    <n v="1"/>
  </r>
  <r>
    <n v="1257"/>
    <n v="618"/>
    <s v="2014_06_DET@MIN"/>
    <s v=""/>
    <n v="2.5"/>
    <n v="3"/>
    <n v="17"/>
    <x v="2"/>
    <x v="5"/>
    <s v="rs"/>
    <s v="DET"/>
    <s v="DET"/>
    <s v=""/>
    <x v="0"/>
    <n v="2"/>
    <s v=""/>
    <m/>
    <m/>
    <s v="MIN"/>
    <n v="13"/>
    <n v="0"/>
    <m/>
    <s v=""/>
  </r>
  <r>
    <n v="1258"/>
    <n v="618"/>
    <s v="2014_06_DET@MIN"/>
    <s v=""/>
    <n v="2.5"/>
    <n v="3"/>
    <n v="17"/>
    <x v="2"/>
    <x v="5"/>
    <s v="rs"/>
    <s v="DET"/>
    <s v="DET"/>
    <s v=""/>
    <x v="1"/>
    <n v="-3"/>
    <s v=""/>
    <m/>
    <m/>
    <s v="DET"/>
    <n v="9"/>
    <n v="1"/>
    <s v="DET"/>
    <n v="1"/>
  </r>
  <r>
    <n v="1259"/>
    <n v="619"/>
    <s v="2014_06_DEN@NYJ"/>
    <s v=""/>
    <n v="-8"/>
    <n v="17"/>
    <n v="31"/>
    <x v="2"/>
    <x v="5"/>
    <s v="rs"/>
    <s v="DEN"/>
    <s v="DEN"/>
    <s v=""/>
    <x v="0"/>
    <n v="7.5"/>
    <s v=""/>
    <m/>
    <m/>
    <s v="DEN"/>
    <n v="4"/>
    <n v="1"/>
    <m/>
    <s v=""/>
  </r>
  <r>
    <n v="1260"/>
    <n v="619"/>
    <s v="2014_06_DEN@NYJ"/>
    <s v=""/>
    <n v="-8"/>
    <n v="17"/>
    <n v="31"/>
    <x v="2"/>
    <x v="5"/>
    <s v="rs"/>
    <s v="DEN"/>
    <s v="DEN"/>
    <s v=""/>
    <x v="1"/>
    <n v="9"/>
    <s v=""/>
    <m/>
    <m/>
    <s v="DEN"/>
    <n v="2"/>
    <n v="1"/>
    <s v="DEN"/>
    <n v="1"/>
  </r>
  <r>
    <n v="1261"/>
    <n v="620"/>
    <s v="2014_06_BAL@TBY"/>
    <s v=""/>
    <n v="3"/>
    <n v="17"/>
    <n v="48"/>
    <x v="2"/>
    <x v="5"/>
    <s v="rs"/>
    <s v="BAL"/>
    <s v="BAL"/>
    <s v=""/>
    <x v="0"/>
    <n v="3"/>
    <s v=""/>
    <m/>
    <m/>
    <s v="BAL"/>
    <n v="14"/>
    <n v="1"/>
    <m/>
    <s v=""/>
  </r>
  <r>
    <n v="1262"/>
    <n v="620"/>
    <s v="2014_06_BAL@TBY"/>
    <s v=""/>
    <n v="3"/>
    <n v="17"/>
    <n v="48"/>
    <x v="2"/>
    <x v="5"/>
    <s v="rs"/>
    <s v="BAL"/>
    <s v="BAL"/>
    <s v=""/>
    <x v="1"/>
    <n v="3"/>
    <s v=""/>
    <m/>
    <m/>
    <s v="BAL"/>
    <n v="14"/>
    <n v="1"/>
    <s v="BAL"/>
    <n v="1"/>
  </r>
  <r>
    <n v="1263"/>
    <n v="621"/>
    <s v="2014_06_SD@OAK"/>
    <s v=""/>
    <n v="7"/>
    <n v="28"/>
    <n v="31"/>
    <x v="2"/>
    <x v="5"/>
    <s v="rs"/>
    <s v="OAK"/>
    <s v="SD"/>
    <s v=""/>
    <x v="0"/>
    <n v="10.5"/>
    <s v=""/>
    <m/>
    <m/>
    <s v="SD"/>
    <n v="2"/>
    <n v="0"/>
    <m/>
    <s v=""/>
  </r>
  <r>
    <n v="1264"/>
    <n v="621"/>
    <s v="2014_06_SD@OAK"/>
    <s v=""/>
    <n v="7"/>
    <n v="28"/>
    <n v="31"/>
    <x v="2"/>
    <x v="5"/>
    <s v="rs"/>
    <s v="OAK"/>
    <s v="SD"/>
    <s v=""/>
    <x v="1"/>
    <n v="10.5"/>
    <s v=""/>
    <m/>
    <m/>
    <s v="SD"/>
    <n v="1"/>
    <n v="0"/>
    <s v="SD"/>
    <n v="1"/>
  </r>
  <r>
    <n v="1265"/>
    <n v="622"/>
    <s v="2014_06_WAS@ARI"/>
    <s v=""/>
    <n v="-3.5"/>
    <n v="30"/>
    <n v="20"/>
    <x v="2"/>
    <x v="5"/>
    <s v="rs"/>
    <s v="ARI"/>
    <s v="ARI"/>
    <s v=""/>
    <x v="0"/>
    <n v="-7.5"/>
    <s v=""/>
    <m/>
    <m/>
    <s v="ARI"/>
    <n v="15"/>
    <n v="1"/>
    <m/>
    <s v=""/>
  </r>
  <r>
    <n v="1266"/>
    <n v="622"/>
    <s v="2014_06_WAS@ARI"/>
    <s v=""/>
    <n v="-3.5"/>
    <n v="30"/>
    <n v="20"/>
    <x v="2"/>
    <x v="5"/>
    <s v="rs"/>
    <s v="ARI"/>
    <s v="ARI"/>
    <s v=""/>
    <x v="1"/>
    <n v="-4"/>
    <s v=""/>
    <m/>
    <m/>
    <s v="ARI"/>
    <n v="15"/>
    <n v="1"/>
    <s v="ARI"/>
    <n v="1"/>
  </r>
  <r>
    <n v="1267"/>
    <n v="623"/>
    <s v="2014_06_DAL@SEA"/>
    <s v=""/>
    <n v="-8.5"/>
    <n v="23"/>
    <n v="30"/>
    <x v="2"/>
    <x v="5"/>
    <s v="rs"/>
    <s v="DAL"/>
    <s v="DAL"/>
    <s v=""/>
    <x v="0"/>
    <n v="-7.5"/>
    <s v=""/>
    <m/>
    <m/>
    <s v="SEA"/>
    <n v="6"/>
    <n v="0"/>
    <m/>
    <s v=""/>
  </r>
  <r>
    <n v="1268"/>
    <n v="623"/>
    <s v="2014_06_DAL@SEA"/>
    <s v=""/>
    <n v="-8.5"/>
    <n v="23"/>
    <n v="30"/>
    <x v="2"/>
    <x v="5"/>
    <s v="rs"/>
    <s v="DAL"/>
    <s v="DAL"/>
    <s v=""/>
    <x v="1"/>
    <n v="-7"/>
    <s v=""/>
    <m/>
    <m/>
    <s v="SEA"/>
    <n v="5"/>
    <n v="0"/>
    <s v="SEA"/>
    <n v="0"/>
  </r>
  <r>
    <n v="1269"/>
    <n v="624"/>
    <s v="2014_06_NYG@PHI"/>
    <s v=""/>
    <n v="-2.5"/>
    <n v="27"/>
    <n v="0"/>
    <x v="2"/>
    <x v="5"/>
    <s v="rs"/>
    <s v="PHI"/>
    <s v="PHI"/>
    <s v=""/>
    <x v="0"/>
    <n v="-4.5"/>
    <s v=""/>
    <m/>
    <m/>
    <s v="NYG"/>
    <n v="1"/>
    <n v="0"/>
    <m/>
    <s v=""/>
  </r>
  <r>
    <n v="1270"/>
    <n v="624"/>
    <s v="2014_06_NYG@PHI"/>
    <s v=""/>
    <n v="-2.5"/>
    <n v="27"/>
    <n v="0"/>
    <x v="2"/>
    <x v="5"/>
    <s v="rs"/>
    <s v="PHI"/>
    <s v="PHI"/>
    <s v=""/>
    <x v="1"/>
    <n v="-3"/>
    <s v=""/>
    <m/>
    <m/>
    <s v="NYG"/>
    <n v="4"/>
    <n v="0"/>
    <s v="NYG"/>
    <n v="0"/>
  </r>
  <r>
    <n v="1271"/>
    <n v="625"/>
    <s v="2014_06_SFO@STL"/>
    <s v=""/>
    <n v="3.5"/>
    <n v="17"/>
    <n v="31"/>
    <x v="2"/>
    <x v="5"/>
    <s v="rs"/>
    <s v="SFO"/>
    <s v="SFO"/>
    <s v=""/>
    <x v="0"/>
    <n v="6.5"/>
    <s v=""/>
    <m/>
    <m/>
    <s v="SFO"/>
    <n v="12"/>
    <n v="1"/>
    <m/>
    <s v=""/>
  </r>
  <r>
    <n v="1272"/>
    <n v="625"/>
    <s v="2014_06_SFO@STL"/>
    <s v=""/>
    <n v="3.5"/>
    <n v="17"/>
    <n v="31"/>
    <x v="2"/>
    <x v="5"/>
    <s v="rs"/>
    <s v="SFO"/>
    <s v="SFO"/>
    <s v=""/>
    <x v="1"/>
    <n v="4.5"/>
    <s v=""/>
    <m/>
    <m/>
    <s v="STL"/>
    <n v="13"/>
    <n v="0"/>
    <s v="STL"/>
    <n v="0"/>
  </r>
  <r>
    <n v="1273"/>
    <n v="626"/>
    <s v="2014_07_NYJ@NWE"/>
    <s v=""/>
    <n v="-9.5"/>
    <n v="27"/>
    <n v="25"/>
    <x v="2"/>
    <x v="6"/>
    <s v="rs"/>
    <s v="NYJ"/>
    <s v="NWE"/>
    <s v=""/>
    <x v="0"/>
    <n v="-7.5"/>
    <s v=""/>
    <m/>
    <m/>
    <s v="NYJ"/>
    <n v="8"/>
    <n v="1"/>
    <m/>
    <s v=""/>
  </r>
  <r>
    <n v="1274"/>
    <n v="626"/>
    <s v="2014_07_NYJ@NWE"/>
    <s v=""/>
    <n v="-9.5"/>
    <n v="27"/>
    <n v="25"/>
    <x v="2"/>
    <x v="6"/>
    <s v="rs"/>
    <s v="NYJ"/>
    <s v="NWE"/>
    <s v=""/>
    <x v="1"/>
    <n v="-9"/>
    <s v=""/>
    <m/>
    <m/>
    <s v="NWE"/>
    <n v="8"/>
    <n v="0"/>
    <s v="NWE"/>
    <n v="1"/>
  </r>
  <r>
    <n v="1275"/>
    <n v="627"/>
    <s v="2014_07_MIN@BUF"/>
    <s v=""/>
    <n v="-4"/>
    <n v="17"/>
    <n v="16"/>
    <x v="2"/>
    <x v="6"/>
    <s v="rs"/>
    <s v="MIN"/>
    <s v="BUF"/>
    <s v=""/>
    <x v="0"/>
    <n v="-6"/>
    <s v=""/>
    <m/>
    <m/>
    <s v="BUF"/>
    <n v="3"/>
    <n v="0"/>
    <m/>
    <s v=""/>
  </r>
  <r>
    <n v="1276"/>
    <n v="627"/>
    <s v="2014_07_MIN@BUF"/>
    <s v=""/>
    <n v="-4"/>
    <n v="17"/>
    <n v="16"/>
    <x v="2"/>
    <x v="6"/>
    <s v="rs"/>
    <s v="MIN"/>
    <s v="BUF"/>
    <s v=""/>
    <x v="1"/>
    <n v="-5.5"/>
    <s v=""/>
    <m/>
    <m/>
    <s v="BUF"/>
    <n v="2"/>
    <n v="0"/>
    <s v="BUF"/>
    <n v="1"/>
  </r>
  <r>
    <n v="1277"/>
    <n v="628"/>
    <s v="2014_07_MIA@CHI"/>
    <s v=""/>
    <n v="-3.5"/>
    <n v="14"/>
    <n v="27"/>
    <x v="2"/>
    <x v="6"/>
    <s v="rs"/>
    <s v="MIA"/>
    <s v="MIA"/>
    <s v=""/>
    <x v="0"/>
    <n v="-3.5"/>
    <s v=""/>
    <m/>
    <m/>
    <s v="MIA"/>
    <n v="15"/>
    <n v="1"/>
    <m/>
    <s v=""/>
  </r>
  <r>
    <n v="1278"/>
    <n v="628"/>
    <s v="2014_07_MIA@CHI"/>
    <s v=""/>
    <n v="-3.5"/>
    <n v="14"/>
    <n v="27"/>
    <x v="2"/>
    <x v="6"/>
    <s v="rs"/>
    <s v="MIA"/>
    <s v="MIA"/>
    <s v=""/>
    <x v="1"/>
    <n v="-4"/>
    <s v=""/>
    <m/>
    <m/>
    <s v="MIA"/>
    <n v="7"/>
    <n v="1"/>
    <s v="MIA"/>
    <n v="1"/>
  </r>
  <r>
    <n v="1279"/>
    <n v="629"/>
    <s v="2014_07_NOR@DET"/>
    <s v=""/>
    <n v="-3"/>
    <n v="24"/>
    <n v="23"/>
    <x v="2"/>
    <x v="6"/>
    <s v="rs"/>
    <s v="NOR"/>
    <s v="DET"/>
    <s v=""/>
    <x v="0"/>
    <n v="-3"/>
    <s v=""/>
    <m/>
    <m/>
    <s v="NOR"/>
    <n v="7"/>
    <n v="1"/>
    <m/>
    <s v=""/>
  </r>
  <r>
    <n v="1280"/>
    <n v="629"/>
    <s v="2014_07_NOR@DET"/>
    <s v=""/>
    <n v="-3"/>
    <n v="24"/>
    <n v="23"/>
    <x v="2"/>
    <x v="6"/>
    <s v="rs"/>
    <s v="NOR"/>
    <s v="DET"/>
    <s v=""/>
    <x v="1"/>
    <n v="-3.5"/>
    <s v=""/>
    <m/>
    <m/>
    <s v="NOR"/>
    <n v="12"/>
    <n v="1"/>
    <s v="NOR"/>
    <n v="0"/>
  </r>
  <r>
    <n v="1281"/>
    <n v="630"/>
    <s v="2014_07_CAR@GBY"/>
    <s v=""/>
    <n v="-7"/>
    <n v="38"/>
    <n v="17"/>
    <x v="2"/>
    <x v="6"/>
    <s v="rs"/>
    <s v="GBY"/>
    <s v="GBY"/>
    <s v=""/>
    <x v="0"/>
    <n v="-6.5"/>
    <s v=""/>
    <m/>
    <m/>
    <s v="GBY"/>
    <n v="9"/>
    <n v="1"/>
    <m/>
    <s v=""/>
  </r>
  <r>
    <n v="1282"/>
    <n v="630"/>
    <s v="2014_07_CAR@GBY"/>
    <s v=""/>
    <n v="-7"/>
    <n v="38"/>
    <n v="17"/>
    <x v="2"/>
    <x v="6"/>
    <s v="rs"/>
    <s v="GBY"/>
    <s v="GBY"/>
    <s v=""/>
    <x v="1"/>
    <n v="-6"/>
    <s v=""/>
    <m/>
    <m/>
    <s v="CAR"/>
    <n v="9"/>
    <n v="0"/>
    <s v="GBY"/>
    <n v="1"/>
  </r>
  <r>
    <n v="1283"/>
    <n v="631"/>
    <s v="2014_07_CIN@IND"/>
    <s v=""/>
    <n v="-3"/>
    <n v="27"/>
    <n v="0"/>
    <x v="2"/>
    <x v="6"/>
    <s v="rs"/>
    <s v="IND"/>
    <s v="IND"/>
    <s v=""/>
    <x v="0"/>
    <n v="-4"/>
    <s v=""/>
    <m/>
    <m/>
    <s v="IND"/>
    <n v="2"/>
    <n v="1"/>
    <m/>
    <s v=""/>
  </r>
  <r>
    <n v="1284"/>
    <n v="631"/>
    <s v="2014_07_CIN@IND"/>
    <s v=""/>
    <n v="-3"/>
    <n v="27"/>
    <n v="0"/>
    <x v="2"/>
    <x v="6"/>
    <s v="rs"/>
    <s v="IND"/>
    <s v="IND"/>
    <s v=""/>
    <x v="1"/>
    <n v="-3.5"/>
    <s v=""/>
    <m/>
    <m/>
    <s v="IND"/>
    <n v="3"/>
    <n v="1"/>
    <s v="IND"/>
    <n v="1"/>
  </r>
  <r>
    <n v="1285"/>
    <n v="632"/>
    <s v="2014_07_SEA@STL"/>
    <s v=""/>
    <n v="6.5"/>
    <n v="28"/>
    <n v="26"/>
    <x v="2"/>
    <x v="6"/>
    <s v="rs"/>
    <s v="STL"/>
    <s v="STL"/>
    <s v=""/>
    <x v="0"/>
    <n v="5"/>
    <s v=""/>
    <m/>
    <m/>
    <s v="SEA"/>
    <n v="13"/>
    <n v="0"/>
    <m/>
    <s v=""/>
  </r>
  <r>
    <n v="1286"/>
    <n v="632"/>
    <s v="2014_07_SEA@STL"/>
    <s v=""/>
    <n v="6.5"/>
    <n v="28"/>
    <n v="26"/>
    <x v="2"/>
    <x v="6"/>
    <s v="rs"/>
    <s v="STL"/>
    <s v="STL"/>
    <s v=""/>
    <x v="1"/>
    <n v="5.5"/>
    <s v=""/>
    <m/>
    <m/>
    <s v="SEA"/>
    <n v="1"/>
    <n v="0"/>
    <s v="SEA"/>
    <n v="0"/>
  </r>
  <r>
    <n v="1287"/>
    <n v="633"/>
    <s v="2014_07_TEN@WAS"/>
    <s v=""/>
    <n v="-4.5"/>
    <n v="19"/>
    <n v="17"/>
    <x v="2"/>
    <x v="6"/>
    <s v="rs"/>
    <s v="TEN"/>
    <s v="WAS"/>
    <s v=""/>
    <x v="0"/>
    <n v="-3.5"/>
    <s v=""/>
    <m/>
    <m/>
    <s v="WAS"/>
    <n v="6"/>
    <n v="0"/>
    <m/>
    <s v=""/>
  </r>
  <r>
    <n v="1288"/>
    <n v="633"/>
    <s v="2014_07_TEN@WAS"/>
    <s v=""/>
    <n v="-4.5"/>
    <n v="19"/>
    <n v="17"/>
    <x v="2"/>
    <x v="6"/>
    <s v="rs"/>
    <s v="TEN"/>
    <s v="WAS"/>
    <s v=""/>
    <x v="1"/>
    <n v="-3"/>
    <s v=""/>
    <m/>
    <m/>
    <s v="WAS"/>
    <n v="4"/>
    <n v="0"/>
    <s v="WAS"/>
    <n v="1"/>
  </r>
  <r>
    <n v="1289"/>
    <n v="634"/>
    <s v="2014_07_CLE@JAX"/>
    <s v=""/>
    <n v="4.5"/>
    <n v="24"/>
    <n v="6"/>
    <x v="2"/>
    <x v="6"/>
    <s v="rs"/>
    <s v="JAX"/>
    <s v="JAX"/>
    <s v=""/>
    <x v="0"/>
    <n v="3.5"/>
    <s v=""/>
    <m/>
    <m/>
    <s v="JAX"/>
    <n v="14"/>
    <n v="1"/>
    <m/>
    <s v=""/>
  </r>
  <r>
    <n v="1290"/>
    <n v="634"/>
    <s v="2014_07_CLE@JAX"/>
    <s v=""/>
    <n v="4.5"/>
    <n v="24"/>
    <n v="6"/>
    <x v="2"/>
    <x v="6"/>
    <s v="rs"/>
    <s v="JAX"/>
    <s v="JAX"/>
    <s v=""/>
    <x v="1"/>
    <n v="4.5"/>
    <s v=""/>
    <m/>
    <m/>
    <s v="CLE"/>
    <n v="8"/>
    <n v="0"/>
    <s v="CLE"/>
    <n v="0"/>
  </r>
  <r>
    <n v="1291"/>
    <n v="635"/>
    <s v="2014_07_ATL@BAL"/>
    <s v=""/>
    <n v="-7"/>
    <n v="29"/>
    <n v="7"/>
    <x v="2"/>
    <x v="6"/>
    <s v="rs"/>
    <s v="BAL"/>
    <s v="BAL"/>
    <s v=""/>
    <x v="0"/>
    <n v="-7"/>
    <s v=""/>
    <m/>
    <m/>
    <s v="BAL"/>
    <n v="4"/>
    <n v="1"/>
    <m/>
    <s v=""/>
  </r>
  <r>
    <n v="1292"/>
    <n v="635"/>
    <s v="2014_07_ATL@BAL"/>
    <s v=""/>
    <n v="-7"/>
    <n v="29"/>
    <n v="7"/>
    <x v="2"/>
    <x v="6"/>
    <s v="rs"/>
    <s v="BAL"/>
    <s v="BAL"/>
    <s v=""/>
    <x v="1"/>
    <n v="-6.5"/>
    <s v=""/>
    <m/>
    <m/>
    <s v="ATL"/>
    <n v="14"/>
    <n v="0"/>
    <s v="BAL"/>
    <n v="1"/>
  </r>
  <r>
    <n v="1293"/>
    <n v="636"/>
    <s v="2014_07_KCY@SD"/>
    <s v=""/>
    <n v="-4"/>
    <n v="20"/>
    <n v="23"/>
    <x v="2"/>
    <x v="6"/>
    <s v="rs"/>
    <s v="KCY"/>
    <s v="KCY"/>
    <s v=""/>
    <x v="0"/>
    <n v="-6.5"/>
    <s v=""/>
    <m/>
    <m/>
    <s v="KCY"/>
    <n v="11"/>
    <n v="1"/>
    <m/>
    <s v=""/>
  </r>
  <r>
    <n v="1294"/>
    <n v="636"/>
    <s v="2014_07_KCY@SD"/>
    <s v=""/>
    <n v="-4"/>
    <n v="20"/>
    <n v="23"/>
    <x v="2"/>
    <x v="6"/>
    <s v="rs"/>
    <s v="KCY"/>
    <s v="KCY"/>
    <s v=""/>
    <x v="1"/>
    <n v="-6"/>
    <s v=""/>
    <m/>
    <m/>
    <s v="KCY"/>
    <n v="13"/>
    <n v="1"/>
    <s v="KCY"/>
    <n v="1"/>
  </r>
  <r>
    <n v="1295"/>
    <n v="637"/>
    <s v="2014_07_NYG@DAL"/>
    <s v=""/>
    <n v="-5.5"/>
    <n v="31"/>
    <n v="21"/>
    <x v="2"/>
    <x v="6"/>
    <s v="rs"/>
    <s v="DAL"/>
    <s v="DAL"/>
    <s v=""/>
    <x v="0"/>
    <n v="-5"/>
    <s v=""/>
    <m/>
    <m/>
    <s v="NYG"/>
    <n v="1"/>
    <n v="0"/>
    <m/>
    <s v=""/>
  </r>
  <r>
    <n v="1296"/>
    <n v="637"/>
    <s v="2014_07_NYG@DAL"/>
    <s v=""/>
    <n v="-5.5"/>
    <n v="31"/>
    <n v="21"/>
    <x v="2"/>
    <x v="6"/>
    <s v="rs"/>
    <s v="DAL"/>
    <s v="DAL"/>
    <s v=""/>
    <x v="1"/>
    <n v="-7"/>
    <s v=""/>
    <m/>
    <m/>
    <s v="DAL"/>
    <n v="5"/>
    <n v="1"/>
    <s v="DAL"/>
    <n v="1"/>
  </r>
  <r>
    <n v="1297"/>
    <n v="638"/>
    <s v="2014_07_ARI@OAK"/>
    <s v=""/>
    <n v="3.5"/>
    <n v="13"/>
    <n v="24"/>
    <x v="2"/>
    <x v="6"/>
    <s v="rs"/>
    <s v="ARI"/>
    <s v="ARI"/>
    <s v=""/>
    <x v="0"/>
    <n v="3.5"/>
    <s v=""/>
    <m/>
    <m/>
    <s v="ARI"/>
    <n v="12"/>
    <n v="1"/>
    <m/>
    <s v=""/>
  </r>
  <r>
    <n v="1298"/>
    <n v="638"/>
    <s v="2014_07_ARI@OAK"/>
    <s v=""/>
    <n v="3.5"/>
    <n v="13"/>
    <n v="24"/>
    <x v="2"/>
    <x v="6"/>
    <s v="rs"/>
    <s v="ARI"/>
    <s v="ARI"/>
    <s v=""/>
    <x v="1"/>
    <n v="6"/>
    <s v=""/>
    <m/>
    <m/>
    <s v="ARI"/>
    <n v="6"/>
    <n v="1"/>
    <s v="ARI"/>
    <n v="1"/>
  </r>
  <r>
    <n v="1299"/>
    <n v="639"/>
    <s v="2014_07_SFO@DEN"/>
    <s v=""/>
    <n v="-6.5"/>
    <n v="42"/>
    <n v="17"/>
    <x v="2"/>
    <x v="6"/>
    <s v="rs"/>
    <s v="DEN"/>
    <s v="DEN"/>
    <s v=""/>
    <x v="0"/>
    <n v="-6"/>
    <s v=""/>
    <m/>
    <m/>
    <s v="SFO"/>
    <n v="10"/>
    <n v="0"/>
    <m/>
    <s v=""/>
  </r>
  <r>
    <n v="1300"/>
    <n v="639"/>
    <s v="2014_07_SFO@DEN"/>
    <s v=""/>
    <n v="-6.5"/>
    <n v="42"/>
    <n v="17"/>
    <x v="2"/>
    <x v="6"/>
    <s v="rs"/>
    <s v="DEN"/>
    <s v="DEN"/>
    <s v=""/>
    <x v="1"/>
    <n v="-6"/>
    <s v=""/>
    <m/>
    <m/>
    <s v="SFO"/>
    <n v="15"/>
    <n v="0"/>
    <s v="SFO"/>
    <n v="0"/>
  </r>
  <r>
    <n v="1301"/>
    <n v="640"/>
    <s v="2014_07_HOU@PIT"/>
    <s v=""/>
    <n v="-3.5"/>
    <n v="30"/>
    <n v="23"/>
    <x v="2"/>
    <x v="6"/>
    <s v="rs"/>
    <s v="PIT"/>
    <s v="PIT"/>
    <s v=""/>
    <x v="0"/>
    <n v="-3"/>
    <s v=""/>
    <m/>
    <m/>
    <s v="PIT"/>
    <n v="5"/>
    <n v="1"/>
    <m/>
    <s v=""/>
  </r>
  <r>
    <n v="1302"/>
    <n v="640"/>
    <s v="2014_07_HOU@PIT"/>
    <s v=""/>
    <n v="-3.5"/>
    <n v="30"/>
    <n v="23"/>
    <x v="2"/>
    <x v="6"/>
    <s v="rs"/>
    <s v="PIT"/>
    <s v="PIT"/>
    <s v=""/>
    <x v="1"/>
    <n v="-3"/>
    <s v=""/>
    <m/>
    <m/>
    <s v="HOU"/>
    <n v="10"/>
    <n v="0"/>
    <s v="HOU"/>
    <n v="0"/>
  </r>
  <r>
    <n v="1303"/>
    <n v="641"/>
    <s v="2014_08_SD@DEN"/>
    <s v=""/>
    <n v="-7.5"/>
    <n v="35"/>
    <n v="21"/>
    <x v="2"/>
    <x v="7"/>
    <s v="rs"/>
    <s v="DEN"/>
    <s v="DEN"/>
    <s v=""/>
    <x v="0"/>
    <n v="-6"/>
    <s v=""/>
    <m/>
    <m/>
    <s v="SD"/>
    <n v="10"/>
    <n v="0"/>
    <m/>
    <s v=""/>
  </r>
  <r>
    <n v="1304"/>
    <n v="641"/>
    <s v="2014_08_SD@DEN"/>
    <s v=""/>
    <n v="-7.5"/>
    <n v="35"/>
    <n v="21"/>
    <x v="2"/>
    <x v="7"/>
    <s v="rs"/>
    <s v="DEN"/>
    <s v="DEN"/>
    <s v=""/>
    <x v="1"/>
    <n v="-7"/>
    <s v=""/>
    <m/>
    <m/>
    <s v="DEN"/>
    <n v="2"/>
    <n v="1"/>
    <s v="DEN"/>
    <n v="1"/>
  </r>
  <r>
    <n v="1305"/>
    <n v="642"/>
    <s v="2014_08_DET@ATL"/>
    <s v=""/>
    <n v="4"/>
    <n v="21"/>
    <n v="22"/>
    <x v="2"/>
    <x v="7"/>
    <s v="rs"/>
    <s v="ATL"/>
    <s v="DET"/>
    <s v=""/>
    <x v="0"/>
    <n v="5"/>
    <s v=""/>
    <m/>
    <m/>
    <s v="DET"/>
    <n v="6"/>
    <n v="0"/>
    <m/>
    <s v=""/>
  </r>
  <r>
    <n v="1306"/>
    <n v="642"/>
    <s v="2014_08_DET@ATL"/>
    <s v=""/>
    <n v="4"/>
    <n v="21"/>
    <n v="22"/>
    <x v="2"/>
    <x v="7"/>
    <s v="rs"/>
    <s v="ATL"/>
    <s v="DET"/>
    <s v=""/>
    <x v="1"/>
    <n v="6"/>
    <s v=""/>
    <m/>
    <m/>
    <s v="DET"/>
    <n v="11"/>
    <n v="0"/>
    <s v="DET"/>
    <n v="1"/>
  </r>
  <r>
    <n v="1307"/>
    <n v="643"/>
    <s v="2014_08_BAL@CIN"/>
    <s v=""/>
    <n v="-1"/>
    <n v="27"/>
    <n v="24"/>
    <x v="2"/>
    <x v="7"/>
    <s v="rs"/>
    <s v="CIN"/>
    <s v="CIN"/>
    <s v=""/>
    <x v="0"/>
    <n v="2.5"/>
    <s v=""/>
    <m/>
    <m/>
    <s v="BAL"/>
    <n v="5"/>
    <n v="0"/>
    <m/>
    <s v=""/>
  </r>
  <r>
    <n v="1308"/>
    <n v="643"/>
    <s v="2014_08_BAL@CIN"/>
    <s v=""/>
    <n v="-1"/>
    <n v="27"/>
    <n v="24"/>
    <x v="2"/>
    <x v="7"/>
    <s v="rs"/>
    <s v="CIN"/>
    <s v="CIN"/>
    <s v=""/>
    <x v="1"/>
    <n v="0"/>
    <s v=""/>
    <m/>
    <m/>
    <s v="CIN"/>
    <n v="15"/>
    <n v="1"/>
    <s v="CIN"/>
    <n v="1"/>
  </r>
  <r>
    <n v="1309"/>
    <n v="644"/>
    <s v="2014_08_HOU@TEN"/>
    <s v=""/>
    <n v="2"/>
    <n v="16"/>
    <n v="30"/>
    <x v="2"/>
    <x v="7"/>
    <s v="rs"/>
    <s v="HOU"/>
    <s v="HOU"/>
    <s v=""/>
    <x v="0"/>
    <n v="3.5"/>
    <s v=""/>
    <m/>
    <m/>
    <s v="HOU"/>
    <n v="14"/>
    <n v="1"/>
    <m/>
    <s v=""/>
  </r>
  <r>
    <n v="1310"/>
    <n v="644"/>
    <s v="2014_08_HOU@TEN"/>
    <s v=""/>
    <n v="2"/>
    <n v="16"/>
    <n v="30"/>
    <x v="2"/>
    <x v="7"/>
    <s v="rs"/>
    <s v="HOU"/>
    <s v="HOU"/>
    <s v=""/>
    <x v="1"/>
    <n v="-2.5"/>
    <s v=""/>
    <m/>
    <m/>
    <s v="HOU"/>
    <n v="5"/>
    <n v="1"/>
    <s v="HOU"/>
    <n v="1"/>
  </r>
  <r>
    <n v="1311"/>
    <n v="645"/>
    <s v="2014_08_STL@KCY"/>
    <s v=""/>
    <n v="-6.5"/>
    <n v="34"/>
    <n v="7"/>
    <x v="2"/>
    <x v="7"/>
    <s v="rs"/>
    <s v="KCY"/>
    <s v="KCY"/>
    <s v=""/>
    <x v="0"/>
    <n v="-7"/>
    <s v=""/>
    <m/>
    <m/>
    <s v="KCY"/>
    <n v="3"/>
    <n v="1"/>
    <m/>
    <s v=""/>
  </r>
  <r>
    <n v="1312"/>
    <n v="645"/>
    <s v="2014_08_STL@KCY"/>
    <s v=""/>
    <n v="-6.5"/>
    <n v="34"/>
    <n v="7"/>
    <x v="2"/>
    <x v="7"/>
    <s v="rs"/>
    <s v="KCY"/>
    <s v="KCY"/>
    <s v=""/>
    <x v="1"/>
    <n v="-6"/>
    <s v=""/>
    <m/>
    <m/>
    <s v="KCY"/>
    <n v="7"/>
    <n v="1"/>
    <s v="KCY"/>
    <n v="1"/>
  </r>
  <r>
    <n v="1313"/>
    <n v="646"/>
    <s v="2014_08_CHI@NWE"/>
    <s v=""/>
    <n v="-6.5"/>
    <n v="51"/>
    <n v="23"/>
    <x v="2"/>
    <x v="7"/>
    <s v="rs"/>
    <s v="NWE"/>
    <s v="NWE"/>
    <s v=""/>
    <x v="0"/>
    <n v="-7"/>
    <s v=""/>
    <m/>
    <m/>
    <s v="CHI"/>
    <n v="8"/>
    <n v="0"/>
    <m/>
    <s v=""/>
  </r>
  <r>
    <n v="1314"/>
    <n v="646"/>
    <s v="2014_08_CHI@NWE"/>
    <s v=""/>
    <n v="-6.5"/>
    <n v="51"/>
    <n v="23"/>
    <x v="2"/>
    <x v="7"/>
    <s v="rs"/>
    <s v="NWE"/>
    <s v="NWE"/>
    <s v=""/>
    <x v="1"/>
    <n v="-8"/>
    <s v=""/>
    <m/>
    <m/>
    <s v="CHI"/>
    <n v="13"/>
    <n v="0"/>
    <s v="NWE"/>
    <n v="1"/>
  </r>
  <r>
    <n v="1315"/>
    <n v="647"/>
    <s v="2014_08_BUF@NYJ"/>
    <s v=""/>
    <n v="-3"/>
    <n v="23"/>
    <n v="43"/>
    <x v="2"/>
    <x v="7"/>
    <s v="rs"/>
    <s v="BUF"/>
    <s v="BUF"/>
    <s v=""/>
    <x v="0"/>
    <n v="-2.5"/>
    <s v=""/>
    <m/>
    <m/>
    <s v="BUF"/>
    <n v="15"/>
    <n v="1"/>
    <m/>
    <s v=""/>
  </r>
  <r>
    <n v="1316"/>
    <n v="647"/>
    <s v="2014_08_BUF@NYJ"/>
    <s v=""/>
    <n v="-3"/>
    <n v="23"/>
    <n v="43"/>
    <x v="2"/>
    <x v="7"/>
    <s v="rs"/>
    <s v="BUF"/>
    <s v="BUF"/>
    <s v=""/>
    <x v="1"/>
    <n v="0"/>
    <s v=""/>
    <m/>
    <m/>
    <s v="BUF"/>
    <n v="6"/>
    <n v="1"/>
    <s v="BUF"/>
    <n v="1"/>
  </r>
  <r>
    <n v="1317"/>
    <n v="648"/>
    <s v="2014_08_MIN@TBY"/>
    <s v=""/>
    <n v="-3"/>
    <n v="13"/>
    <n v="19"/>
    <x v="2"/>
    <x v="7"/>
    <s v="rs"/>
    <s v="MIN"/>
    <s v="MIN"/>
    <s v=""/>
    <x v="0"/>
    <n v="-3"/>
    <s v=""/>
    <m/>
    <m/>
    <s v="TBY"/>
    <n v="11"/>
    <n v="0"/>
    <m/>
    <s v=""/>
  </r>
  <r>
    <n v="1318"/>
    <n v="648"/>
    <s v="2014_08_MIN@TBY"/>
    <s v=""/>
    <n v="-3"/>
    <n v="13"/>
    <n v="19"/>
    <x v="2"/>
    <x v="7"/>
    <s v="rs"/>
    <s v="MIN"/>
    <s v="MIN"/>
    <s v=""/>
    <x v="1"/>
    <n v="-3"/>
    <s v=""/>
    <m/>
    <m/>
    <s v="MIN"/>
    <n v="3"/>
    <n v="1"/>
    <s v="MIN"/>
    <n v="1"/>
  </r>
  <r>
    <n v="1319"/>
    <n v="649"/>
    <s v="2014_08_SEA@CAR"/>
    <s v=""/>
    <n v="4.5"/>
    <n v="9"/>
    <n v="13"/>
    <x v="2"/>
    <x v="7"/>
    <s v="rs"/>
    <s v="CAR"/>
    <s v="SEA"/>
    <s v=""/>
    <x v="0"/>
    <n v="3"/>
    <s v=""/>
    <m/>
    <m/>
    <s v="SEA"/>
    <n v="12"/>
    <n v="0"/>
    <m/>
    <s v=""/>
  </r>
  <r>
    <n v="1320"/>
    <n v="649"/>
    <s v="2014_08_SEA@CAR"/>
    <s v=""/>
    <n v="4.5"/>
    <n v="9"/>
    <n v="13"/>
    <x v="2"/>
    <x v="7"/>
    <s v="rs"/>
    <s v="CAR"/>
    <s v="SEA"/>
    <s v=""/>
    <x v="1"/>
    <n v="3"/>
    <s v=""/>
    <m/>
    <m/>
    <s v="CAR"/>
    <n v="12"/>
    <n v="1"/>
    <s v="CAR"/>
    <n v="0"/>
  </r>
  <r>
    <n v="1321"/>
    <n v="650"/>
    <s v="2014_08_MIA@JAX"/>
    <s v=""/>
    <n v="5"/>
    <n v="13"/>
    <n v="27"/>
    <x v="2"/>
    <x v="7"/>
    <s v="rs"/>
    <s v="MIA"/>
    <s v="MIA"/>
    <s v=""/>
    <x v="0"/>
    <n v="4"/>
    <s v=""/>
    <m/>
    <m/>
    <s v="MIA"/>
    <n v="9"/>
    <n v="1"/>
    <m/>
    <s v=""/>
  </r>
  <r>
    <n v="1322"/>
    <n v="650"/>
    <s v="2014_08_MIA@JAX"/>
    <s v=""/>
    <n v="5"/>
    <n v="13"/>
    <n v="27"/>
    <x v="2"/>
    <x v="7"/>
    <s v="rs"/>
    <s v="MIA"/>
    <s v="MIA"/>
    <s v=""/>
    <x v="1"/>
    <n v="4"/>
    <s v=""/>
    <m/>
    <m/>
    <s v="MIA"/>
    <n v="4"/>
    <n v="1"/>
    <s v="MIA"/>
    <n v="1"/>
  </r>
  <r>
    <n v="1323"/>
    <n v="651"/>
    <s v="2014_08_PHI@ARI"/>
    <s v=""/>
    <n v="-2.5"/>
    <n v="24"/>
    <n v="20"/>
    <x v="2"/>
    <x v="7"/>
    <s v="rs"/>
    <s v="ARI"/>
    <s v="ARI"/>
    <s v=""/>
    <x v="0"/>
    <n v="-3.5"/>
    <s v=""/>
    <m/>
    <m/>
    <s v="ARI"/>
    <n v="13"/>
    <n v="1"/>
    <m/>
    <s v=""/>
  </r>
  <r>
    <n v="1324"/>
    <n v="651"/>
    <s v="2014_08_PHI@ARI"/>
    <s v=""/>
    <n v="-2.5"/>
    <n v="24"/>
    <n v="20"/>
    <x v="2"/>
    <x v="7"/>
    <s v="rs"/>
    <s v="ARI"/>
    <s v="ARI"/>
    <s v=""/>
    <x v="1"/>
    <n v="-3"/>
    <s v=""/>
    <m/>
    <m/>
    <s v="ARI"/>
    <n v="14"/>
    <n v="1"/>
    <s v="ARI"/>
    <n v="1"/>
  </r>
  <r>
    <n v="1325"/>
    <n v="652"/>
    <s v="2014_08_OAK@CLE"/>
    <s v=""/>
    <n v="-7"/>
    <n v="23"/>
    <n v="13"/>
    <x v="2"/>
    <x v="7"/>
    <s v="rs"/>
    <s v="CLE"/>
    <s v="CLE"/>
    <s v=""/>
    <x v="0"/>
    <n v="-4"/>
    <s v=""/>
    <m/>
    <m/>
    <s v="OAK"/>
    <n v="7"/>
    <n v="0"/>
    <m/>
    <s v=""/>
  </r>
  <r>
    <n v="1326"/>
    <n v="652"/>
    <s v="2014_08_OAK@CLE"/>
    <s v=""/>
    <n v="-7"/>
    <n v="23"/>
    <n v="13"/>
    <x v="2"/>
    <x v="7"/>
    <s v="rs"/>
    <s v="CLE"/>
    <s v="CLE"/>
    <s v=""/>
    <x v="1"/>
    <n v="-5.5"/>
    <s v=""/>
    <m/>
    <m/>
    <s v="OAK"/>
    <n v="9"/>
    <n v="0"/>
    <s v="CLE"/>
    <n v="1"/>
  </r>
  <r>
    <n v="1327"/>
    <n v="653"/>
    <s v="2014_08_IND@PIT"/>
    <s v=""/>
    <n v="3"/>
    <n v="51"/>
    <n v="34"/>
    <x v="2"/>
    <x v="7"/>
    <s v="rs"/>
    <s v="PIT"/>
    <s v="PIT"/>
    <s v=""/>
    <x v="0"/>
    <n v="4"/>
    <s v=""/>
    <m/>
    <m/>
    <s v="IND"/>
    <n v="1"/>
    <n v="0"/>
    <m/>
    <s v=""/>
  </r>
  <r>
    <n v="1328"/>
    <n v="653"/>
    <s v="2014_08_IND@PIT"/>
    <s v=""/>
    <n v="3"/>
    <n v="51"/>
    <n v="34"/>
    <x v="2"/>
    <x v="7"/>
    <s v="rs"/>
    <s v="PIT"/>
    <s v="PIT"/>
    <s v=""/>
    <x v="1"/>
    <n v="1.5"/>
    <s v=""/>
    <m/>
    <m/>
    <s v="IND"/>
    <n v="8"/>
    <n v="0"/>
    <s v="IND"/>
    <n v="0"/>
  </r>
  <r>
    <n v="1329"/>
    <n v="654"/>
    <s v="2014_08_GBY@NOR"/>
    <s v=""/>
    <n v="-1.5"/>
    <n v="44"/>
    <n v="23"/>
    <x v="2"/>
    <x v="7"/>
    <s v="rs"/>
    <s v="NOR"/>
    <s v="NOR"/>
    <s v=""/>
    <x v="0"/>
    <n v="2.5"/>
    <s v=""/>
    <m/>
    <m/>
    <s v="GBY"/>
    <n v="2"/>
    <n v="0"/>
    <m/>
    <s v=""/>
  </r>
  <r>
    <n v="1330"/>
    <n v="654"/>
    <s v="2014_08_GBY@NOR"/>
    <s v=""/>
    <n v="-1.5"/>
    <n v="44"/>
    <n v="23"/>
    <x v="2"/>
    <x v="7"/>
    <s v="rs"/>
    <s v="NOR"/>
    <s v="NOR"/>
    <s v=""/>
    <x v="1"/>
    <n v="3.5"/>
    <s v=""/>
    <m/>
    <m/>
    <s v="GBY"/>
    <n v="1"/>
    <n v="0"/>
    <s v="GBY"/>
    <n v="0"/>
  </r>
  <r>
    <n v="1331"/>
    <n v="655"/>
    <s v="2014_08_WAS@DAL"/>
    <s v=""/>
    <n v="-9.5"/>
    <n v="17"/>
    <n v="20"/>
    <x v="2"/>
    <x v="7"/>
    <s v="rs"/>
    <s v="WAS"/>
    <s v="WAS"/>
    <s v=""/>
    <x v="0"/>
    <n v="-8.5"/>
    <s v=""/>
    <m/>
    <m/>
    <s v="WAS"/>
    <n v="4"/>
    <n v="1"/>
    <m/>
    <s v=""/>
  </r>
  <r>
    <n v="1332"/>
    <n v="655"/>
    <s v="2014_08_WAS@DAL"/>
    <s v=""/>
    <n v="-9.5"/>
    <n v="17"/>
    <n v="20"/>
    <x v="2"/>
    <x v="7"/>
    <s v="rs"/>
    <s v="WAS"/>
    <s v="WAS"/>
    <s v=""/>
    <x v="1"/>
    <n v="-7.5"/>
    <s v=""/>
    <m/>
    <m/>
    <s v="WAS"/>
    <n v="10"/>
    <n v="1"/>
    <s v="DAL"/>
    <n v="0"/>
  </r>
  <r>
    <n v="1333"/>
    <n v="656"/>
    <s v="2014_09_NOR@CAR"/>
    <s v=""/>
    <n v="2"/>
    <n v="10"/>
    <n v="28"/>
    <x v="2"/>
    <x v="8"/>
    <s v="rs"/>
    <s v="NOR"/>
    <s v="NOR"/>
    <s v=""/>
    <x v="0"/>
    <n v="-1"/>
    <s v=""/>
    <m/>
    <m/>
    <s v="NOR"/>
    <n v="7"/>
    <n v="1"/>
    <m/>
    <s v=""/>
  </r>
  <r>
    <n v="1334"/>
    <n v="656"/>
    <s v="2014_09_NOR@CAR"/>
    <s v=""/>
    <n v="2"/>
    <n v="10"/>
    <n v="28"/>
    <x v="2"/>
    <x v="8"/>
    <s v="rs"/>
    <s v="NOR"/>
    <s v="NOR"/>
    <s v=""/>
    <x v="1"/>
    <n v="0"/>
    <s v=""/>
    <m/>
    <m/>
    <s v="NOR"/>
    <n v="12"/>
    <n v="1"/>
    <s v="NOR"/>
    <n v="1"/>
  </r>
  <r>
    <n v="1335"/>
    <n v="657"/>
    <s v="2014_09_JAX@CIN"/>
    <s v=""/>
    <n v="-11.5"/>
    <n v="33"/>
    <n v="23"/>
    <x v="2"/>
    <x v="8"/>
    <s v="rs"/>
    <s v="JAX"/>
    <s v="CIN"/>
    <s v=""/>
    <x v="0"/>
    <n v="-10"/>
    <s v=""/>
    <m/>
    <m/>
    <s v="JAX"/>
    <n v="3"/>
    <n v="1"/>
    <m/>
    <s v=""/>
  </r>
  <r>
    <n v="1336"/>
    <n v="657"/>
    <s v="2014_09_JAX@CIN"/>
    <s v=""/>
    <n v="-11.5"/>
    <n v="33"/>
    <n v="23"/>
    <x v="2"/>
    <x v="8"/>
    <s v="rs"/>
    <s v="JAX"/>
    <s v="CIN"/>
    <s v=""/>
    <x v="1"/>
    <n v="-10"/>
    <s v=""/>
    <m/>
    <m/>
    <s v="CIN"/>
    <n v="8"/>
    <n v="0"/>
    <s v="CIN"/>
    <n v="1"/>
  </r>
  <r>
    <n v="1337"/>
    <n v="658"/>
    <s v="2014_09_TBY@CLE"/>
    <s v=""/>
    <n v="-6.5"/>
    <n v="22"/>
    <n v="17"/>
    <x v="2"/>
    <x v="8"/>
    <s v="rs"/>
    <s v="TBY"/>
    <s v="CLE"/>
    <s v=""/>
    <x v="0"/>
    <n v="-7"/>
    <s v=""/>
    <m/>
    <m/>
    <s v="CLE"/>
    <n v="4"/>
    <n v="0"/>
    <m/>
    <s v=""/>
  </r>
  <r>
    <n v="1338"/>
    <n v="658"/>
    <s v="2014_09_TBY@CLE"/>
    <s v=""/>
    <n v="-6.5"/>
    <n v="22"/>
    <n v="17"/>
    <x v="2"/>
    <x v="8"/>
    <s v="rs"/>
    <s v="TBY"/>
    <s v="CLE"/>
    <s v=""/>
    <x v="1"/>
    <n v="-6"/>
    <s v=""/>
    <m/>
    <m/>
    <s v="TBY"/>
    <n v="10"/>
    <n v="1"/>
    <s v="TBY"/>
    <n v="0"/>
  </r>
  <r>
    <n v="1339"/>
    <n v="659"/>
    <s v="2014_09_ARI@DAL"/>
    <s v=""/>
    <n v="-4"/>
    <n v="17"/>
    <n v="28"/>
    <x v="2"/>
    <x v="8"/>
    <s v="rs"/>
    <s v="ARI"/>
    <s v="ARI"/>
    <s v=""/>
    <x v="0"/>
    <n v="-6"/>
    <s v=""/>
    <m/>
    <m/>
    <s v="ARI"/>
    <n v="2"/>
    <n v="1"/>
    <m/>
    <s v=""/>
  </r>
  <r>
    <n v="1340"/>
    <n v="659"/>
    <s v="2014_09_ARI@DAL"/>
    <s v=""/>
    <n v="-4"/>
    <n v="17"/>
    <n v="28"/>
    <x v="2"/>
    <x v="8"/>
    <s v="rs"/>
    <s v="ARI"/>
    <s v="ARI"/>
    <s v=""/>
    <x v="1"/>
    <n v="-6"/>
    <s v=""/>
    <m/>
    <m/>
    <s v="ARI"/>
    <n v="2"/>
    <n v="1"/>
    <s v="ARI"/>
    <n v="1"/>
  </r>
  <r>
    <n v="1341"/>
    <n v="660"/>
    <s v="2014_09_NYJ@KCY"/>
    <s v=""/>
    <n v="-9.5"/>
    <n v="24"/>
    <n v="10"/>
    <x v="2"/>
    <x v="8"/>
    <s v="rs"/>
    <s v="KCY"/>
    <s v="KCY"/>
    <s v=""/>
    <x v="0"/>
    <n v="-9"/>
    <s v=""/>
    <m/>
    <m/>
    <s v="NYJ"/>
    <n v="13"/>
    <n v="0"/>
    <m/>
    <s v=""/>
  </r>
  <r>
    <n v="1342"/>
    <n v="660"/>
    <s v="2014_09_NYJ@KCY"/>
    <s v=""/>
    <n v="-9.5"/>
    <n v="24"/>
    <n v="10"/>
    <x v="2"/>
    <x v="8"/>
    <s v="rs"/>
    <s v="KCY"/>
    <s v="KCY"/>
    <s v=""/>
    <x v="1"/>
    <n v="-7.5"/>
    <s v=""/>
    <m/>
    <m/>
    <s v="NYJ"/>
    <n v="13"/>
    <n v="0"/>
    <s v="KCY"/>
    <n v="1"/>
  </r>
  <r>
    <n v="1343"/>
    <n v="661"/>
    <s v="2014_09_SD@MIA"/>
    <s v=""/>
    <n v="-1.5"/>
    <n v="37"/>
    <n v="0"/>
    <x v="2"/>
    <x v="8"/>
    <s v="rs"/>
    <s v="MIA"/>
    <s v="MIA"/>
    <s v=""/>
    <x v="0"/>
    <n v="1.5"/>
    <s v=""/>
    <m/>
    <m/>
    <s v="MIA"/>
    <n v="11"/>
    <n v="1"/>
    <m/>
    <s v=""/>
  </r>
  <r>
    <n v="1344"/>
    <n v="661"/>
    <s v="2014_09_SD@MIA"/>
    <s v=""/>
    <n v="-1.5"/>
    <n v="37"/>
    <n v="0"/>
    <x v="2"/>
    <x v="8"/>
    <s v="rs"/>
    <s v="MIA"/>
    <s v="MIA"/>
    <s v=""/>
    <x v="1"/>
    <n v="-3"/>
    <s v=""/>
    <m/>
    <m/>
    <s v="SD"/>
    <n v="9"/>
    <n v="0"/>
    <s v="SD"/>
    <n v="0"/>
  </r>
  <r>
    <n v="1345"/>
    <n v="662"/>
    <s v="2014_09_WAS@MIN"/>
    <s v=""/>
    <n v="-2.5"/>
    <n v="29"/>
    <n v="26"/>
    <x v="2"/>
    <x v="8"/>
    <s v="rs"/>
    <s v="MIN"/>
    <s v="MIN"/>
    <s v=""/>
    <x v="0"/>
    <n v="-4"/>
    <s v=""/>
    <m/>
    <m/>
    <s v="MIN"/>
    <n v="1"/>
    <n v="1"/>
    <m/>
    <s v=""/>
  </r>
  <r>
    <n v="1346"/>
    <n v="662"/>
    <s v="2014_09_WAS@MIN"/>
    <s v=""/>
    <n v="-2.5"/>
    <n v="29"/>
    <n v="26"/>
    <x v="2"/>
    <x v="8"/>
    <s v="rs"/>
    <s v="MIN"/>
    <s v="MIN"/>
    <s v=""/>
    <x v="1"/>
    <n v="-3"/>
    <s v=""/>
    <m/>
    <m/>
    <s v="MIN"/>
    <n v="11"/>
    <n v="1"/>
    <s v="MIN"/>
    <n v="1"/>
  </r>
  <r>
    <n v="1347"/>
    <n v="663"/>
    <s v="2014_09_PHI@HOU"/>
    <s v=""/>
    <n v="2.5"/>
    <n v="21"/>
    <n v="31"/>
    <x v="2"/>
    <x v="8"/>
    <s v="rs"/>
    <s v="PHI"/>
    <s v="PHI"/>
    <s v=""/>
    <x v="0"/>
    <n v="1"/>
    <s v=""/>
    <m/>
    <m/>
    <s v="PHI"/>
    <n v="9"/>
    <n v="1"/>
    <m/>
    <s v=""/>
  </r>
  <r>
    <n v="1348"/>
    <n v="663"/>
    <s v="2014_09_PHI@HOU"/>
    <s v=""/>
    <n v="2.5"/>
    <n v="21"/>
    <n v="31"/>
    <x v="2"/>
    <x v="8"/>
    <s v="rs"/>
    <s v="PHI"/>
    <s v="PHI"/>
    <s v=""/>
    <x v="1"/>
    <n v="2.5"/>
    <s v=""/>
    <m/>
    <m/>
    <s v="HOU"/>
    <n v="3"/>
    <n v="0"/>
    <s v="HOU"/>
    <n v="0"/>
  </r>
  <r>
    <n v="1349"/>
    <n v="664"/>
    <s v="2014_09_STL@SFO"/>
    <s v=""/>
    <n v="-9.5"/>
    <n v="10"/>
    <n v="13"/>
    <x v="2"/>
    <x v="8"/>
    <s v="rs"/>
    <s v="STL"/>
    <s v="STL"/>
    <s v=""/>
    <x v="0"/>
    <n v="-9"/>
    <s v=""/>
    <m/>
    <m/>
    <s v="STL"/>
    <n v="10"/>
    <n v="1"/>
    <m/>
    <s v=""/>
  </r>
  <r>
    <n v="1350"/>
    <n v="664"/>
    <s v="2014_09_STL@SFO"/>
    <s v=""/>
    <n v="-9.5"/>
    <n v="10"/>
    <n v="13"/>
    <x v="2"/>
    <x v="8"/>
    <s v="rs"/>
    <s v="STL"/>
    <s v="STL"/>
    <s v=""/>
    <x v="1"/>
    <n v="-8"/>
    <s v=""/>
    <m/>
    <m/>
    <s v="SFO"/>
    <n v="5"/>
    <n v="0"/>
    <s v="SFO"/>
    <n v="0"/>
  </r>
  <r>
    <n v="1351"/>
    <n v="665"/>
    <s v="2014_09_DEN@NWE"/>
    <s v=""/>
    <n v="3"/>
    <n v="43"/>
    <n v="21"/>
    <x v="2"/>
    <x v="8"/>
    <s v="rs"/>
    <s v="NWE"/>
    <s v="NWE"/>
    <s v=""/>
    <x v="0"/>
    <n v="-2.5"/>
    <s v=""/>
    <m/>
    <m/>
    <s v="DEN"/>
    <n v="12"/>
    <n v="0"/>
    <m/>
    <s v=""/>
  </r>
  <r>
    <n v="1352"/>
    <n v="665"/>
    <s v="2014_09_DEN@NWE"/>
    <s v=""/>
    <n v="3"/>
    <n v="43"/>
    <n v="21"/>
    <x v="2"/>
    <x v="8"/>
    <s v="rs"/>
    <s v="NWE"/>
    <s v="NWE"/>
    <s v=""/>
    <x v="1"/>
    <n v="-1.5"/>
    <s v=""/>
    <m/>
    <m/>
    <s v="DEN"/>
    <n v="7"/>
    <n v="0"/>
    <s v="DEN"/>
    <n v="0"/>
  </r>
  <r>
    <n v="1353"/>
    <n v="666"/>
    <s v="2014_09_OAK@SEA"/>
    <s v=""/>
    <n v="-15"/>
    <n v="30"/>
    <n v="24"/>
    <x v="2"/>
    <x v="8"/>
    <s v="rs"/>
    <s v="OAK"/>
    <s v="SEA"/>
    <s v=""/>
    <x v="0"/>
    <n v="-8"/>
    <s v=""/>
    <m/>
    <m/>
    <s v="OAK"/>
    <n v="5"/>
    <n v="1"/>
    <m/>
    <s v=""/>
  </r>
  <r>
    <n v="1354"/>
    <n v="666"/>
    <s v="2014_09_OAK@SEA"/>
    <s v=""/>
    <n v="-15"/>
    <n v="30"/>
    <n v="24"/>
    <x v="2"/>
    <x v="8"/>
    <s v="rs"/>
    <s v="OAK"/>
    <s v="SEA"/>
    <s v=""/>
    <x v="1"/>
    <n v="-14"/>
    <s v=""/>
    <m/>
    <m/>
    <s v="OAK"/>
    <n v="6"/>
    <n v="1"/>
    <s v="SEA"/>
    <n v="1"/>
  </r>
  <r>
    <n v="1355"/>
    <n v="667"/>
    <s v="2014_09_BAL@PIT"/>
    <s v=""/>
    <n v="0"/>
    <n v="43"/>
    <n v="23"/>
    <x v="2"/>
    <x v="8"/>
    <s v="rs"/>
    <s v="PIT"/>
    <s v="PIT"/>
    <s v=""/>
    <x v="0"/>
    <n v="-3"/>
    <s v=""/>
    <m/>
    <m/>
    <s v="BAL"/>
    <n v="8"/>
    <n v="0"/>
    <m/>
    <s v=""/>
  </r>
  <r>
    <n v="1356"/>
    <n v="667"/>
    <s v="2014_09_BAL@PIT"/>
    <s v=""/>
    <n v="0"/>
    <n v="43"/>
    <n v="23"/>
    <x v="2"/>
    <x v="8"/>
    <s v="rs"/>
    <s v="PIT"/>
    <s v="PIT"/>
    <s v=""/>
    <x v="1"/>
    <n v="-3"/>
    <s v=""/>
    <m/>
    <m/>
    <s v="BAL"/>
    <n v="4"/>
    <n v="0"/>
    <s v="BAL"/>
    <n v="0"/>
  </r>
  <r>
    <n v="1357"/>
    <n v="668"/>
    <s v="2014_09_IND@NYG"/>
    <s v=""/>
    <n v="3"/>
    <n v="24"/>
    <n v="40"/>
    <x v="2"/>
    <x v="8"/>
    <s v="rs"/>
    <s v="IND"/>
    <s v="IND"/>
    <s v=""/>
    <x v="0"/>
    <n v="1.5"/>
    <s v=""/>
    <m/>
    <m/>
    <s v="IND"/>
    <n v="6"/>
    <n v="1"/>
    <m/>
    <s v=""/>
  </r>
  <r>
    <n v="1358"/>
    <n v="668"/>
    <s v="2014_09_IND@NYG"/>
    <s v=""/>
    <n v="3"/>
    <n v="24"/>
    <n v="40"/>
    <x v="2"/>
    <x v="8"/>
    <s v="rs"/>
    <s v="IND"/>
    <s v="IND"/>
    <s v=""/>
    <x v="1"/>
    <n v="3"/>
    <s v=""/>
    <m/>
    <m/>
    <s v="IND"/>
    <n v="1"/>
    <n v="1"/>
    <s v="IND"/>
    <n v="1"/>
  </r>
  <r>
    <n v="1359"/>
    <n v="669"/>
    <s v="2014_10_CLE@CIN"/>
    <s v=""/>
    <n v="-6"/>
    <n v="3"/>
    <n v="24"/>
    <x v="2"/>
    <x v="9"/>
    <s v="rs"/>
    <s v="CLE"/>
    <s v="CLE"/>
    <s v=""/>
    <x v="0"/>
    <n v="-7"/>
    <s v=""/>
    <m/>
    <m/>
    <s v="CLE"/>
    <n v="7"/>
    <n v="1"/>
    <m/>
    <s v=""/>
  </r>
  <r>
    <n v="1360"/>
    <n v="669"/>
    <s v="2014_10_CLE@CIN"/>
    <s v=""/>
    <n v="-6"/>
    <n v="3"/>
    <n v="24"/>
    <x v="2"/>
    <x v="9"/>
    <s v="rs"/>
    <s v="CLE"/>
    <s v="CLE"/>
    <s v=""/>
    <x v="1"/>
    <n v="-3.5"/>
    <s v=""/>
    <m/>
    <m/>
    <s v="CLE"/>
    <n v="4"/>
    <n v="1"/>
    <s v="CIN"/>
    <n v="0"/>
  </r>
  <r>
    <n v="1361"/>
    <n v="670"/>
    <s v="2014_10_KCY@BUF"/>
    <s v=""/>
    <n v="1.5"/>
    <n v="13"/>
    <n v="17"/>
    <x v="2"/>
    <x v="9"/>
    <s v="rs"/>
    <s v="KCY"/>
    <s v="KCY"/>
    <s v=""/>
    <x v="0"/>
    <n v="1"/>
    <s v=""/>
    <m/>
    <m/>
    <s v="KCY"/>
    <n v="4"/>
    <n v="1"/>
    <m/>
    <s v=""/>
  </r>
  <r>
    <n v="1362"/>
    <n v="670"/>
    <s v="2014_10_KCY@BUF"/>
    <s v=""/>
    <n v="1.5"/>
    <n v="13"/>
    <n v="17"/>
    <x v="2"/>
    <x v="9"/>
    <s v="rs"/>
    <s v="KCY"/>
    <s v="KCY"/>
    <s v=""/>
    <x v="1"/>
    <n v="-2.5"/>
    <s v=""/>
    <m/>
    <m/>
    <s v="KCY"/>
    <n v="12"/>
    <n v="1"/>
    <s v="KCY"/>
    <n v="1"/>
  </r>
  <r>
    <n v="1363"/>
    <n v="671"/>
    <s v="2014_10_MIA@DET"/>
    <s v=""/>
    <n v="-3"/>
    <n v="20"/>
    <n v="16"/>
    <x v="2"/>
    <x v="9"/>
    <s v="rs"/>
    <s v="DET"/>
    <s v="DET"/>
    <s v=""/>
    <x v="0"/>
    <n v="-3"/>
    <s v=""/>
    <m/>
    <m/>
    <s v="DET"/>
    <n v="11"/>
    <n v="1"/>
    <m/>
    <s v=""/>
  </r>
  <r>
    <n v="1364"/>
    <n v="671"/>
    <s v="2014_10_MIA@DET"/>
    <s v=""/>
    <n v="-3"/>
    <n v="20"/>
    <n v="16"/>
    <x v="2"/>
    <x v="9"/>
    <s v="rs"/>
    <s v="DET"/>
    <s v="DET"/>
    <s v=""/>
    <x v="1"/>
    <n v="-3"/>
    <s v=""/>
    <m/>
    <m/>
    <s v="DET"/>
    <n v="13"/>
    <n v="1"/>
    <s v="DET"/>
    <n v="1"/>
  </r>
  <r>
    <n v="1365"/>
    <n v="672"/>
    <s v="2014_10_SFO@NOR"/>
    <s v=""/>
    <n v="-4"/>
    <n v="24"/>
    <n v="27"/>
    <x v="2"/>
    <x v="9"/>
    <s v="rs"/>
    <s v="SFO"/>
    <s v="SFO"/>
    <s v=""/>
    <x v="0"/>
    <n v="-3"/>
    <s v=""/>
    <m/>
    <m/>
    <s v="NOR"/>
    <n v="12"/>
    <n v="0"/>
    <m/>
    <s v=""/>
  </r>
  <r>
    <n v="1366"/>
    <n v="672"/>
    <s v="2014_10_SFO@NOR"/>
    <s v=""/>
    <n v="-4"/>
    <n v="24"/>
    <n v="27"/>
    <x v="2"/>
    <x v="9"/>
    <s v="rs"/>
    <s v="SFO"/>
    <s v="SFO"/>
    <s v=""/>
    <x v="1"/>
    <n v="-4.5"/>
    <s v=""/>
    <m/>
    <m/>
    <s v="SFO"/>
    <n v="11"/>
    <n v="1"/>
    <s v="SFO"/>
    <n v="1"/>
  </r>
  <r>
    <n v="1367"/>
    <n v="673"/>
    <s v="2014_10_PIT@NYJ"/>
    <s v=""/>
    <n v="4"/>
    <n v="20"/>
    <n v="13"/>
    <x v="2"/>
    <x v="9"/>
    <s v="rs"/>
    <s v="NYJ"/>
    <s v="NYJ"/>
    <s v=""/>
    <x v="0"/>
    <n v="4.5"/>
    <s v=""/>
    <m/>
    <m/>
    <s v="PIT"/>
    <n v="1"/>
    <n v="0"/>
    <m/>
    <s v=""/>
  </r>
  <r>
    <n v="1368"/>
    <n v="673"/>
    <s v="2014_10_PIT@NYJ"/>
    <s v=""/>
    <n v="4"/>
    <n v="20"/>
    <n v="13"/>
    <x v="2"/>
    <x v="9"/>
    <s v="rs"/>
    <s v="NYJ"/>
    <s v="NYJ"/>
    <s v=""/>
    <x v="1"/>
    <n v="5"/>
    <s v=""/>
    <m/>
    <m/>
    <s v="PIT"/>
    <n v="1"/>
    <n v="0"/>
    <s v="PIT"/>
    <n v="0"/>
  </r>
  <r>
    <n v="1369"/>
    <n v="674"/>
    <s v="2014_10_ATL@TBY"/>
    <s v=""/>
    <n v="0"/>
    <n v="17"/>
    <n v="27"/>
    <x v="2"/>
    <x v="9"/>
    <s v="rs"/>
    <s v="ATL"/>
    <s v="ATL"/>
    <s v=""/>
    <x v="0"/>
    <n v="-1.5"/>
    <s v=""/>
    <m/>
    <m/>
    <s v="TBY"/>
    <n v="8"/>
    <n v="0"/>
    <m/>
    <s v=""/>
  </r>
  <r>
    <n v="1370"/>
    <n v="674"/>
    <s v="2014_10_ATL@TBY"/>
    <s v=""/>
    <n v="0"/>
    <n v="17"/>
    <n v="27"/>
    <x v="2"/>
    <x v="9"/>
    <s v="rs"/>
    <s v="ATL"/>
    <s v="ATL"/>
    <s v=""/>
    <x v="1"/>
    <n v="0"/>
    <s v=""/>
    <m/>
    <m/>
    <s v="ATL"/>
    <n v="8"/>
    <n v="1"/>
    <s v="ATL"/>
    <n v="1"/>
  </r>
  <r>
    <n v="1371"/>
    <n v="675"/>
    <s v="2014_10_DAL@JAX"/>
    <s v=""/>
    <n v="5"/>
    <n v="17"/>
    <n v="31"/>
    <x v="2"/>
    <x v="9"/>
    <s v="rs"/>
    <s v="DAL"/>
    <s v="DAL"/>
    <s v=""/>
    <x v="0"/>
    <n v="4"/>
    <s v=""/>
    <m/>
    <m/>
    <s v="JAX"/>
    <n v="2"/>
    <n v="0"/>
    <m/>
    <s v=""/>
  </r>
  <r>
    <n v="1372"/>
    <n v="675"/>
    <s v="2014_10_DAL@JAX"/>
    <s v=""/>
    <n v="5"/>
    <n v="17"/>
    <n v="31"/>
    <x v="2"/>
    <x v="9"/>
    <s v="rs"/>
    <s v="DAL"/>
    <s v="DAL"/>
    <s v=""/>
    <x v="1"/>
    <n v="6.5"/>
    <s v=""/>
    <m/>
    <m/>
    <s v="JAX"/>
    <n v="9"/>
    <n v="0"/>
    <s v="DAL"/>
    <n v="1"/>
  </r>
  <r>
    <n v="1373"/>
    <n v="676"/>
    <s v="2014_10_TEN@BAL"/>
    <s v=""/>
    <n v="-9.5"/>
    <n v="21"/>
    <n v="7"/>
    <x v="2"/>
    <x v="9"/>
    <s v="rs"/>
    <s v="BAL"/>
    <s v="BAL"/>
    <s v=""/>
    <x v="0"/>
    <n v="-7"/>
    <s v=""/>
    <m/>
    <m/>
    <s v="BAL"/>
    <n v="6"/>
    <n v="1"/>
    <m/>
    <s v=""/>
  </r>
  <r>
    <n v="1374"/>
    <n v="676"/>
    <s v="2014_10_TEN@BAL"/>
    <s v=""/>
    <n v="-9.5"/>
    <n v="21"/>
    <n v="7"/>
    <x v="2"/>
    <x v="9"/>
    <s v="rs"/>
    <s v="BAL"/>
    <s v="BAL"/>
    <s v=""/>
    <x v="1"/>
    <n v="-7"/>
    <s v=""/>
    <m/>
    <m/>
    <s v="TEN"/>
    <n v="2"/>
    <n v="0"/>
    <s v="BAL"/>
    <n v="1"/>
  </r>
  <r>
    <n v="1375"/>
    <n v="677"/>
    <s v="2014_10_DEN@OAK"/>
    <s v=""/>
    <n v="11.5"/>
    <n v="17"/>
    <n v="41"/>
    <x v="2"/>
    <x v="9"/>
    <s v="rs"/>
    <s v="DEN"/>
    <s v="DEN"/>
    <s v=""/>
    <x v="0"/>
    <n v="11"/>
    <s v=""/>
    <m/>
    <m/>
    <s v="OAK"/>
    <n v="5"/>
    <n v="0"/>
    <m/>
    <s v=""/>
  </r>
  <r>
    <n v="1376"/>
    <n v="677"/>
    <s v="2014_10_DEN@OAK"/>
    <s v=""/>
    <n v="11.5"/>
    <n v="17"/>
    <n v="41"/>
    <x v="2"/>
    <x v="9"/>
    <s v="rs"/>
    <s v="DEN"/>
    <s v="DEN"/>
    <s v=""/>
    <x v="1"/>
    <n v="13"/>
    <s v=""/>
    <m/>
    <m/>
    <s v="OAK"/>
    <n v="10"/>
    <n v="0"/>
    <s v="DEN"/>
    <n v="1"/>
  </r>
  <r>
    <n v="1377"/>
    <n v="678"/>
    <s v="2014_10_STL@ARI"/>
    <s v=""/>
    <n v="-7"/>
    <n v="31"/>
    <n v="14"/>
    <x v="2"/>
    <x v="9"/>
    <s v="rs"/>
    <s v="ARI"/>
    <s v="ARI"/>
    <s v=""/>
    <x v="0"/>
    <n v="-7.5"/>
    <s v=""/>
    <m/>
    <m/>
    <s v="STL"/>
    <n v="10"/>
    <n v="0"/>
    <m/>
    <s v=""/>
  </r>
  <r>
    <n v="1378"/>
    <n v="678"/>
    <s v="2014_10_STL@ARI"/>
    <s v=""/>
    <n v="-7"/>
    <n v="31"/>
    <n v="14"/>
    <x v="2"/>
    <x v="9"/>
    <s v="rs"/>
    <s v="ARI"/>
    <s v="ARI"/>
    <s v=""/>
    <x v="1"/>
    <n v="-8"/>
    <s v=""/>
    <m/>
    <m/>
    <s v="ARI"/>
    <n v="6"/>
    <n v="1"/>
    <s v="ARI"/>
    <n v="1"/>
  </r>
  <r>
    <n v="1379"/>
    <n v="679"/>
    <s v="2014_10_NYG@SEA"/>
    <s v=""/>
    <n v="-9"/>
    <n v="38"/>
    <n v="17"/>
    <x v="2"/>
    <x v="9"/>
    <s v="rs"/>
    <s v="SEA"/>
    <s v="SEA"/>
    <s v=""/>
    <x v="0"/>
    <n v="-7"/>
    <s v=""/>
    <m/>
    <m/>
    <s v="NYG"/>
    <n v="3"/>
    <n v="0"/>
    <m/>
    <s v=""/>
  </r>
  <r>
    <n v="1380"/>
    <n v="679"/>
    <s v="2014_10_NYG@SEA"/>
    <s v=""/>
    <n v="-9"/>
    <n v="38"/>
    <n v="17"/>
    <x v="2"/>
    <x v="9"/>
    <s v="rs"/>
    <s v="SEA"/>
    <s v="SEA"/>
    <s v=""/>
    <x v="1"/>
    <n v="-6"/>
    <s v=""/>
    <m/>
    <m/>
    <s v="SEA"/>
    <n v="5"/>
    <n v="1"/>
    <s v="SEA"/>
    <n v="1"/>
  </r>
  <r>
    <n v="1381"/>
    <n v="680"/>
    <s v="2014_10_CHI@GBY"/>
    <s v=""/>
    <n v="-7"/>
    <n v="55"/>
    <n v="14"/>
    <x v="2"/>
    <x v="9"/>
    <s v="rs"/>
    <s v="GBY"/>
    <s v="GBY"/>
    <s v=""/>
    <x v="0"/>
    <n v="-6"/>
    <s v=""/>
    <m/>
    <m/>
    <s v="CHI"/>
    <n v="9"/>
    <n v="0"/>
    <m/>
    <s v=""/>
  </r>
  <r>
    <n v="1382"/>
    <n v="680"/>
    <s v="2014_10_CHI@GBY"/>
    <s v=""/>
    <n v="-7"/>
    <n v="55"/>
    <n v="14"/>
    <x v="2"/>
    <x v="9"/>
    <s v="rs"/>
    <s v="GBY"/>
    <s v="GBY"/>
    <s v=""/>
    <x v="1"/>
    <n v="-6.5"/>
    <s v=""/>
    <m/>
    <m/>
    <s v="CHI"/>
    <n v="7"/>
    <n v="0"/>
    <s v="CHI"/>
    <n v="0"/>
  </r>
  <r>
    <n v="1383"/>
    <n v="681"/>
    <s v="2014_10_CAR@PHI"/>
    <s v=""/>
    <n v="-6"/>
    <n v="45"/>
    <n v="21"/>
    <x v="2"/>
    <x v="9"/>
    <s v="rs"/>
    <s v="PHI"/>
    <s v="PHI"/>
    <s v=""/>
    <x v="0"/>
    <n v="-4.5"/>
    <s v=""/>
    <m/>
    <m/>
    <s v="CAR"/>
    <n v="13"/>
    <n v="0"/>
    <m/>
    <s v=""/>
  </r>
  <r>
    <n v="1384"/>
    <n v="681"/>
    <s v="2014_10_CAR@PHI"/>
    <s v=""/>
    <n v="-6"/>
    <n v="45"/>
    <n v="21"/>
    <x v="2"/>
    <x v="9"/>
    <s v="rs"/>
    <s v="PHI"/>
    <s v="PHI"/>
    <s v=""/>
    <x v="1"/>
    <n v="-6"/>
    <s v=""/>
    <m/>
    <m/>
    <s v="PHI"/>
    <n v="3"/>
    <n v="1"/>
    <s v="PHI"/>
    <n v="1"/>
  </r>
  <r>
    <n v="1385"/>
    <n v="682"/>
    <s v="2014_11_BUF@MIA"/>
    <s v=""/>
    <n v="-5.5"/>
    <n v="22"/>
    <n v="9"/>
    <x v="2"/>
    <x v="10"/>
    <s v="rs"/>
    <s v="MIA"/>
    <s v="MIA"/>
    <s v=""/>
    <x v="0"/>
    <n v="-3.5"/>
    <s v=""/>
    <m/>
    <m/>
    <s v="BUF"/>
    <n v="6"/>
    <n v="0"/>
    <m/>
    <s v=""/>
  </r>
  <r>
    <n v="1386"/>
    <n v="682"/>
    <s v="2014_11_BUF@MIA"/>
    <s v=""/>
    <n v="-5.5"/>
    <n v="22"/>
    <n v="9"/>
    <x v="2"/>
    <x v="10"/>
    <s v="rs"/>
    <s v="MIA"/>
    <s v="MIA"/>
    <s v=""/>
    <x v="1"/>
    <n v="-6.5"/>
    <s v=""/>
    <m/>
    <m/>
    <s v="BUF"/>
    <n v="5"/>
    <n v="0"/>
    <s v="BUF"/>
    <n v="0"/>
  </r>
  <r>
    <n v="1387"/>
    <n v="683"/>
    <s v="2014_11_MIN@CHI"/>
    <s v=""/>
    <n v="-3"/>
    <n v="21"/>
    <n v="13"/>
    <x v="2"/>
    <x v="10"/>
    <s v="rs"/>
    <s v="CHI"/>
    <s v="CHI"/>
    <s v=""/>
    <x v="0"/>
    <n v="-4"/>
    <s v=""/>
    <m/>
    <m/>
    <s v="MIN"/>
    <n v="11"/>
    <n v="0"/>
    <m/>
    <s v=""/>
  </r>
  <r>
    <n v="1388"/>
    <n v="683"/>
    <s v="2014_11_MIN@CHI"/>
    <s v=""/>
    <n v="-3"/>
    <n v="21"/>
    <n v="13"/>
    <x v="2"/>
    <x v="10"/>
    <s v="rs"/>
    <s v="CHI"/>
    <s v="CHI"/>
    <s v=""/>
    <x v="1"/>
    <n v="-3.5"/>
    <s v=""/>
    <m/>
    <m/>
    <s v="MIN"/>
    <n v="12"/>
    <n v="0"/>
    <s v="MIN"/>
    <n v="0"/>
  </r>
  <r>
    <n v="1389"/>
    <n v="684"/>
    <s v="2014_11_HOU@CLE"/>
    <s v=""/>
    <n v="-3"/>
    <n v="7"/>
    <n v="23"/>
    <x v="2"/>
    <x v="10"/>
    <s v="rs"/>
    <s v="HOU"/>
    <s v="HOU"/>
    <s v=""/>
    <x v="0"/>
    <n v="-4.5"/>
    <s v=""/>
    <m/>
    <m/>
    <s v="CLE"/>
    <n v="4"/>
    <n v="0"/>
    <m/>
    <s v=""/>
  </r>
  <r>
    <n v="1390"/>
    <n v="684"/>
    <s v="2014_11_HOU@CLE"/>
    <s v=""/>
    <n v="-3"/>
    <n v="7"/>
    <n v="23"/>
    <x v="2"/>
    <x v="10"/>
    <s v="rs"/>
    <s v="HOU"/>
    <s v="HOU"/>
    <s v=""/>
    <x v="1"/>
    <n v="-5.5"/>
    <s v=""/>
    <m/>
    <m/>
    <s v="CLE"/>
    <n v="11"/>
    <n v="0"/>
    <s v="CLE"/>
    <n v="0"/>
  </r>
  <r>
    <n v="1391"/>
    <n v="685"/>
    <s v="2014_11_PHI@GBY"/>
    <s v=""/>
    <n v="-6"/>
    <n v="53"/>
    <n v="20"/>
    <x v="2"/>
    <x v="10"/>
    <s v="rs"/>
    <s v="GBY"/>
    <s v="GBY"/>
    <s v=""/>
    <x v="0"/>
    <n v="-7"/>
    <s v=""/>
    <m/>
    <m/>
    <s v="GBY"/>
    <n v="5"/>
    <n v="1"/>
    <m/>
    <s v=""/>
  </r>
  <r>
    <n v="1392"/>
    <n v="685"/>
    <s v="2014_11_PHI@GBY"/>
    <s v=""/>
    <n v="-6"/>
    <n v="53"/>
    <n v="20"/>
    <x v="2"/>
    <x v="10"/>
    <s v="rs"/>
    <s v="GBY"/>
    <s v="GBY"/>
    <s v=""/>
    <x v="1"/>
    <n v="-6"/>
    <s v=""/>
    <m/>
    <m/>
    <s v="PHI"/>
    <n v="8"/>
    <n v="0"/>
    <s v="GBY"/>
    <n v="1"/>
  </r>
  <r>
    <n v="1393"/>
    <n v="686"/>
    <s v="2014_11_SEA@KCY"/>
    <s v=""/>
    <n v="-1.5"/>
    <n v="24"/>
    <n v="20"/>
    <x v="2"/>
    <x v="10"/>
    <s v="rs"/>
    <s v="KCY"/>
    <s v="KCY"/>
    <s v=""/>
    <x v="0"/>
    <n v="2"/>
    <s v=""/>
    <m/>
    <m/>
    <s v="KCY"/>
    <n v="9"/>
    <n v="1"/>
    <m/>
    <s v=""/>
  </r>
  <r>
    <n v="1394"/>
    <n v="686"/>
    <s v="2014_11_SEA@KCY"/>
    <s v=""/>
    <n v="-1.5"/>
    <n v="24"/>
    <n v="20"/>
    <x v="2"/>
    <x v="10"/>
    <s v="rs"/>
    <s v="KCY"/>
    <s v="KCY"/>
    <s v=""/>
    <x v="1"/>
    <n v="2.5"/>
    <s v=""/>
    <m/>
    <m/>
    <s v="KCY"/>
    <n v="10"/>
    <n v="1"/>
    <s v="KCY"/>
    <n v="1"/>
  </r>
  <r>
    <n v="1395"/>
    <n v="687"/>
    <s v="2014_11_DEN@STL"/>
    <s v=""/>
    <n v="9.5"/>
    <n v="22"/>
    <n v="7"/>
    <x v="2"/>
    <x v="10"/>
    <s v="rs"/>
    <s v="STL"/>
    <s v="STL"/>
    <s v=""/>
    <x v="0"/>
    <n v="11.5"/>
    <s v=""/>
    <m/>
    <m/>
    <s v="DEN"/>
    <n v="2"/>
    <n v="0"/>
    <m/>
    <s v=""/>
  </r>
  <r>
    <n v="1396"/>
    <n v="687"/>
    <s v="2014_11_DEN@STL"/>
    <s v=""/>
    <n v="9.5"/>
    <n v="22"/>
    <n v="7"/>
    <x v="2"/>
    <x v="10"/>
    <s v="rs"/>
    <s v="STL"/>
    <s v="STL"/>
    <s v=""/>
    <x v="1"/>
    <n v="12.5"/>
    <s v=""/>
    <m/>
    <m/>
    <s v="DEN"/>
    <n v="1"/>
    <n v="0"/>
    <s v="DEN"/>
    <n v="0"/>
  </r>
  <r>
    <n v="1397"/>
    <n v="688"/>
    <s v="2014_11_CIN@NOR"/>
    <s v=""/>
    <n v="-6.5"/>
    <n v="10"/>
    <n v="27"/>
    <x v="2"/>
    <x v="10"/>
    <s v="rs"/>
    <s v="CIN"/>
    <s v="CIN"/>
    <s v=""/>
    <x v="0"/>
    <n v="-6.5"/>
    <s v=""/>
    <m/>
    <m/>
    <s v="CIN"/>
    <n v="10"/>
    <n v="1"/>
    <m/>
    <s v=""/>
  </r>
  <r>
    <n v="1398"/>
    <n v="688"/>
    <s v="2014_11_CIN@NOR"/>
    <s v=""/>
    <n v="-6.5"/>
    <n v="10"/>
    <n v="27"/>
    <x v="2"/>
    <x v="10"/>
    <s v="rs"/>
    <s v="CIN"/>
    <s v="CIN"/>
    <s v=""/>
    <x v="1"/>
    <n v="-6"/>
    <s v=""/>
    <m/>
    <m/>
    <s v="NOR"/>
    <n v="4"/>
    <n v="0"/>
    <s v="NOR"/>
    <n v="0"/>
  </r>
  <r>
    <n v="1399"/>
    <n v="689"/>
    <s v="2014_11_SFO@NYG"/>
    <s v=""/>
    <n v="4.5"/>
    <n v="10"/>
    <n v="16"/>
    <x v="2"/>
    <x v="10"/>
    <s v="rs"/>
    <s v="SFO"/>
    <s v="SFO"/>
    <s v=""/>
    <x v="0"/>
    <n v="3"/>
    <s v=""/>
    <m/>
    <m/>
    <s v="NYG"/>
    <n v="12"/>
    <n v="0"/>
    <m/>
    <s v=""/>
  </r>
  <r>
    <n v="1400"/>
    <n v="689"/>
    <s v="2014_11_SFO@NYG"/>
    <s v=""/>
    <n v="4.5"/>
    <n v="10"/>
    <n v="16"/>
    <x v="2"/>
    <x v="10"/>
    <s v="rs"/>
    <s v="SFO"/>
    <s v="SFO"/>
    <s v=""/>
    <x v="1"/>
    <n v="3"/>
    <s v=""/>
    <m/>
    <m/>
    <s v="NYG"/>
    <n v="14"/>
    <n v="0"/>
    <s v="NYG"/>
    <n v="0"/>
  </r>
  <r>
    <n v="1401"/>
    <n v="690"/>
    <s v="2014_11_TBY@WAS"/>
    <s v=""/>
    <n v="-7"/>
    <n v="7"/>
    <n v="27"/>
    <x v="2"/>
    <x v="10"/>
    <s v="rs"/>
    <s v="TBY"/>
    <s v="TBY"/>
    <s v=""/>
    <x v="0"/>
    <n v="-6"/>
    <s v=""/>
    <m/>
    <m/>
    <s v="TBY"/>
    <n v="8"/>
    <n v="1"/>
    <m/>
    <s v=""/>
  </r>
  <r>
    <n v="1402"/>
    <n v="690"/>
    <s v="2014_11_TBY@WAS"/>
    <s v=""/>
    <n v="-7"/>
    <n v="7"/>
    <n v="27"/>
    <x v="2"/>
    <x v="10"/>
    <s v="rs"/>
    <s v="TBY"/>
    <s v="TBY"/>
    <s v=""/>
    <x v="1"/>
    <n v="-6"/>
    <s v=""/>
    <m/>
    <m/>
    <s v="TBY"/>
    <n v="7"/>
    <n v="1"/>
    <s v="TBY"/>
    <n v="1"/>
  </r>
  <r>
    <n v="1403"/>
    <n v="691"/>
    <s v="2014_11_ATL@CAR"/>
    <s v=""/>
    <n v="-2.5"/>
    <n v="17"/>
    <n v="19"/>
    <x v="2"/>
    <x v="10"/>
    <s v="rs"/>
    <s v="ATL"/>
    <s v="ATL"/>
    <s v=""/>
    <x v="0"/>
    <n v="-3"/>
    <s v=""/>
    <m/>
    <m/>
    <s v="ATL"/>
    <n v="7"/>
    <n v="1"/>
    <m/>
    <s v=""/>
  </r>
  <r>
    <n v="1404"/>
    <n v="691"/>
    <s v="2014_11_ATL@CAR"/>
    <s v=""/>
    <n v="-2.5"/>
    <n v="17"/>
    <n v="19"/>
    <x v="2"/>
    <x v="10"/>
    <s v="rs"/>
    <s v="ATL"/>
    <s v="ATL"/>
    <s v=""/>
    <x v="1"/>
    <n v="-4.5"/>
    <s v=""/>
    <m/>
    <m/>
    <s v="CAR"/>
    <n v="9"/>
    <n v="0"/>
    <s v="CAR"/>
    <n v="0"/>
  </r>
  <r>
    <n v="1405"/>
    <n v="692"/>
    <s v="2014_11_OAK@SD"/>
    <s v=""/>
    <n v="-10"/>
    <n v="13"/>
    <n v="6"/>
    <x v="2"/>
    <x v="10"/>
    <s v="rs"/>
    <s v="OAK"/>
    <s v="SD"/>
    <s v=""/>
    <x v="0"/>
    <n v="-7"/>
    <s v=""/>
    <m/>
    <m/>
    <s v="OAK"/>
    <n v="1"/>
    <n v="1"/>
    <m/>
    <s v=""/>
  </r>
  <r>
    <n v="1406"/>
    <n v="692"/>
    <s v="2014_11_OAK@SD"/>
    <s v=""/>
    <n v="-10"/>
    <n v="13"/>
    <n v="6"/>
    <x v="2"/>
    <x v="10"/>
    <s v="rs"/>
    <s v="OAK"/>
    <s v="SD"/>
    <s v=""/>
    <x v="1"/>
    <n v="-9"/>
    <s v=""/>
    <m/>
    <m/>
    <s v="SD"/>
    <n v="6"/>
    <n v="0"/>
    <s v="SD"/>
    <n v="1"/>
  </r>
  <r>
    <n v="1407"/>
    <n v="693"/>
    <s v="2014_11_DET@ARI"/>
    <s v=""/>
    <n v="-1.5"/>
    <n v="14"/>
    <n v="6"/>
    <x v="2"/>
    <x v="10"/>
    <s v="rs"/>
    <s v="ARI"/>
    <s v="ARI"/>
    <s v=""/>
    <x v="0"/>
    <n v="-4"/>
    <s v=""/>
    <m/>
    <m/>
    <s v="ARI"/>
    <n v="14"/>
    <n v="1"/>
    <m/>
    <s v=""/>
  </r>
  <r>
    <n v="1408"/>
    <n v="693"/>
    <s v="2014_11_DET@ARI"/>
    <s v=""/>
    <n v="-1.5"/>
    <n v="14"/>
    <n v="6"/>
    <x v="2"/>
    <x v="10"/>
    <s v="rs"/>
    <s v="ARI"/>
    <s v="ARI"/>
    <s v=""/>
    <x v="1"/>
    <n v="-3"/>
    <s v=""/>
    <m/>
    <m/>
    <s v="ARI"/>
    <n v="13"/>
    <n v="1"/>
    <s v="ARI"/>
    <n v="1"/>
  </r>
  <r>
    <n v="1409"/>
    <n v="694"/>
    <s v="2014_11_NWE@IND"/>
    <s v=""/>
    <n v="-2.5"/>
    <n v="20"/>
    <n v="42"/>
    <x v="2"/>
    <x v="10"/>
    <s v="rs"/>
    <s v="NWE"/>
    <s v="NWE"/>
    <s v=""/>
    <x v="0"/>
    <n v="-3"/>
    <s v=""/>
    <m/>
    <m/>
    <s v="IND"/>
    <n v="13"/>
    <n v="0"/>
    <m/>
    <s v=""/>
  </r>
  <r>
    <n v="1410"/>
    <n v="694"/>
    <s v="2014_11_NWE@IND"/>
    <s v=""/>
    <n v="-2.5"/>
    <n v="20"/>
    <n v="42"/>
    <x v="2"/>
    <x v="10"/>
    <s v="rs"/>
    <s v="NWE"/>
    <s v="NWE"/>
    <s v=""/>
    <x v="1"/>
    <n v="-2.5"/>
    <s v=""/>
    <m/>
    <m/>
    <s v="NWE"/>
    <n v="3"/>
    <n v="1"/>
    <s v="NWE"/>
    <n v="1"/>
  </r>
  <r>
    <n v="1411"/>
    <n v="695"/>
    <s v="2014_11_PIT@TEN"/>
    <s v=""/>
    <n v="5"/>
    <n v="24"/>
    <n v="27"/>
    <x v="2"/>
    <x v="10"/>
    <s v="rs"/>
    <s v="TEN"/>
    <s v="PIT"/>
    <s v=""/>
    <x v="0"/>
    <n v="7.5"/>
    <s v=""/>
    <m/>
    <m/>
    <s v="PIT"/>
    <n v="3"/>
    <n v="0"/>
    <m/>
    <s v=""/>
  </r>
  <r>
    <n v="1412"/>
    <n v="695"/>
    <s v="2014_11_PIT@TEN"/>
    <s v=""/>
    <n v="5"/>
    <n v="24"/>
    <n v="27"/>
    <x v="2"/>
    <x v="10"/>
    <s v="rs"/>
    <s v="TEN"/>
    <s v="PIT"/>
    <s v=""/>
    <x v="1"/>
    <n v="4"/>
    <s v=""/>
    <m/>
    <m/>
    <s v="PIT"/>
    <n v="1"/>
    <n v="0"/>
    <s v="PIT"/>
    <n v="1"/>
  </r>
  <r>
    <n v="1413"/>
    <n v="696"/>
    <s v="2014_12_KCY@OAK"/>
    <s v=""/>
    <n v="7"/>
    <n v="24"/>
    <n v="20"/>
    <x v="2"/>
    <x v="11"/>
    <s v="rs"/>
    <s v="OAK"/>
    <s v="OAK"/>
    <s v=""/>
    <x v="0"/>
    <n v="5"/>
    <s v=""/>
    <m/>
    <m/>
    <s v="OAK"/>
    <n v="11"/>
    <n v="1"/>
    <m/>
    <s v=""/>
  </r>
  <r>
    <n v="1414"/>
    <n v="696"/>
    <s v="2014_12_KCY@OAK"/>
    <s v=""/>
    <n v="7"/>
    <n v="24"/>
    <n v="20"/>
    <x v="2"/>
    <x v="11"/>
    <s v="rs"/>
    <s v="OAK"/>
    <s v="OAK"/>
    <s v=""/>
    <x v="1"/>
    <n v="6.5"/>
    <s v=""/>
    <m/>
    <m/>
    <s v="KCY"/>
    <n v="2"/>
    <n v="0"/>
    <s v="KCY"/>
    <n v="0"/>
  </r>
  <r>
    <n v="1415"/>
    <n v="697"/>
    <s v="2014_12_CLE@ATL"/>
    <s v=""/>
    <n v="-3"/>
    <n v="24"/>
    <n v="26"/>
    <x v="2"/>
    <x v="11"/>
    <s v="rs"/>
    <s v="CLE"/>
    <s v="CLE"/>
    <s v=""/>
    <x v="0"/>
    <n v="-3"/>
    <s v=""/>
    <m/>
    <m/>
    <s v="CLE"/>
    <n v="6"/>
    <n v="1"/>
    <m/>
    <s v=""/>
  </r>
  <r>
    <n v="1416"/>
    <n v="697"/>
    <s v="2014_12_CLE@ATL"/>
    <s v=""/>
    <n v="-3"/>
    <n v="24"/>
    <n v="26"/>
    <x v="2"/>
    <x v="11"/>
    <s v="rs"/>
    <s v="CLE"/>
    <s v="CLE"/>
    <s v=""/>
    <x v="1"/>
    <n v="1.5"/>
    <s v=""/>
    <m/>
    <m/>
    <s v="CLE"/>
    <n v="15"/>
    <n v="1"/>
    <s v="CLE"/>
    <n v="1"/>
  </r>
  <r>
    <n v="1417"/>
    <n v="698"/>
    <s v="2014_12_NYJ@BUF"/>
    <s v=""/>
    <n v="-4.5"/>
    <n v="38"/>
    <n v="3"/>
    <x v="2"/>
    <x v="11"/>
    <s v="rs"/>
    <s v="BUF"/>
    <s v="BUF"/>
    <s v=""/>
    <x v="0"/>
    <n v="-6"/>
    <s v=""/>
    <m/>
    <m/>
    <s v="BUF"/>
    <n v="3"/>
    <n v="1"/>
    <m/>
    <s v=""/>
  </r>
  <r>
    <n v="1418"/>
    <n v="698"/>
    <s v="2014_12_NYJ@BUF"/>
    <s v=""/>
    <n v="-4.5"/>
    <n v="38"/>
    <n v="3"/>
    <x v="2"/>
    <x v="11"/>
    <s v="rs"/>
    <s v="BUF"/>
    <s v="BUF"/>
    <s v=""/>
    <x v="1"/>
    <n v="-3"/>
    <s v=""/>
    <m/>
    <m/>
    <s v="NYJ"/>
    <n v="9"/>
    <n v="0"/>
    <s v="NYJ"/>
    <n v="0"/>
  </r>
  <r>
    <n v="1419"/>
    <n v="699"/>
    <s v="2014_12_TBY@CHI"/>
    <s v=""/>
    <n v="-6"/>
    <n v="21"/>
    <n v="13"/>
    <x v="2"/>
    <x v="11"/>
    <s v="rs"/>
    <s v="CHI"/>
    <s v="CHI"/>
    <s v=""/>
    <x v="0"/>
    <n v="-6.5"/>
    <s v=""/>
    <m/>
    <m/>
    <s v="TBY"/>
    <n v="7"/>
    <n v="0"/>
    <m/>
    <s v=""/>
  </r>
  <r>
    <n v="1420"/>
    <n v="699"/>
    <s v="2014_12_TBY@CHI"/>
    <s v=""/>
    <n v="-6"/>
    <n v="21"/>
    <n v="13"/>
    <x v="2"/>
    <x v="11"/>
    <s v="rs"/>
    <s v="CHI"/>
    <s v="CHI"/>
    <s v=""/>
    <x v="1"/>
    <n v="-6"/>
    <s v=""/>
    <m/>
    <m/>
    <s v="TBY"/>
    <n v="3"/>
    <n v="0"/>
    <s v="TBY"/>
    <n v="0"/>
  </r>
  <r>
    <n v="1421"/>
    <n v="700"/>
    <s v="2014_12_JAX@IND"/>
    <s v=""/>
    <n v="-13.5"/>
    <n v="23"/>
    <n v="3"/>
    <x v="2"/>
    <x v="11"/>
    <s v="rs"/>
    <s v="IND"/>
    <s v="IND"/>
    <s v=""/>
    <x v="0"/>
    <n v="-10"/>
    <s v=""/>
    <m/>
    <m/>
    <s v="IND"/>
    <n v="4"/>
    <n v="1"/>
    <m/>
    <s v=""/>
  </r>
  <r>
    <n v="1422"/>
    <n v="700"/>
    <s v="2014_12_JAX@IND"/>
    <s v=""/>
    <n v="-13.5"/>
    <n v="23"/>
    <n v="3"/>
    <x v="2"/>
    <x v="11"/>
    <s v="rs"/>
    <s v="IND"/>
    <s v="IND"/>
    <s v=""/>
    <x v="1"/>
    <n v="-11.5"/>
    <s v=""/>
    <m/>
    <m/>
    <s v="IND"/>
    <n v="8"/>
    <n v="1"/>
    <s v="IND"/>
    <n v="1"/>
  </r>
  <r>
    <n v="1423"/>
    <n v="701"/>
    <s v="2014_12_GBY@MIN"/>
    <s v=""/>
    <n v="9.5"/>
    <n v="21"/>
    <n v="24"/>
    <x v="2"/>
    <x v="11"/>
    <s v="rs"/>
    <s v="MIN"/>
    <s v="GBY"/>
    <s v=""/>
    <x v="0"/>
    <n v="7"/>
    <s v=""/>
    <m/>
    <m/>
    <s v="MIN"/>
    <n v="12"/>
    <n v="1"/>
    <m/>
    <s v=""/>
  </r>
  <r>
    <n v="1424"/>
    <n v="701"/>
    <s v="2014_12_GBY@MIN"/>
    <s v=""/>
    <n v="9.5"/>
    <n v="21"/>
    <n v="24"/>
    <x v="2"/>
    <x v="11"/>
    <s v="rs"/>
    <s v="MIN"/>
    <s v="GBY"/>
    <s v=""/>
    <x v="1"/>
    <n v="7.5"/>
    <s v=""/>
    <m/>
    <m/>
    <s v="GBY"/>
    <n v="6"/>
    <n v="0"/>
    <s v="GBY"/>
    <n v="1"/>
  </r>
  <r>
    <n v="1425"/>
    <n v="702"/>
    <s v="2014_12_DET@NWE"/>
    <s v=""/>
    <n v="-7"/>
    <n v="34"/>
    <n v="9"/>
    <x v="2"/>
    <x v="11"/>
    <s v="rs"/>
    <s v="NWE"/>
    <s v="NWE"/>
    <s v=""/>
    <x v="0"/>
    <n v="-6.5"/>
    <s v=""/>
    <m/>
    <m/>
    <s v="NWE"/>
    <n v="1"/>
    <n v="1"/>
    <m/>
    <s v=""/>
  </r>
  <r>
    <n v="1426"/>
    <n v="702"/>
    <s v="2014_12_DET@NWE"/>
    <s v=""/>
    <n v="-7"/>
    <n v="34"/>
    <n v="9"/>
    <x v="2"/>
    <x v="11"/>
    <s v="rs"/>
    <s v="NWE"/>
    <s v="NWE"/>
    <s v=""/>
    <x v="1"/>
    <n v="-5.5"/>
    <s v=""/>
    <m/>
    <m/>
    <s v="DET"/>
    <n v="14"/>
    <n v="0"/>
    <s v="NWE"/>
    <n v="1"/>
  </r>
  <r>
    <n v="1427"/>
    <n v="703"/>
    <s v="2014_12_TEN@PHI"/>
    <s v=""/>
    <n v="-10.5"/>
    <n v="43"/>
    <n v="24"/>
    <x v="2"/>
    <x v="11"/>
    <s v="rs"/>
    <s v="PHI"/>
    <s v="PHI"/>
    <s v=""/>
    <x v="0"/>
    <n v="-7.5"/>
    <s v=""/>
    <m/>
    <m/>
    <s v="TEN"/>
    <n v="11"/>
    <n v="0"/>
    <m/>
    <s v=""/>
  </r>
  <r>
    <n v="1428"/>
    <n v="703"/>
    <s v="2014_12_TEN@PHI"/>
    <s v=""/>
    <n v="-10.5"/>
    <n v="43"/>
    <n v="24"/>
    <x v="2"/>
    <x v="11"/>
    <s v="rs"/>
    <s v="PHI"/>
    <s v="PHI"/>
    <s v=""/>
    <x v="1"/>
    <n v="-7.5"/>
    <s v=""/>
    <m/>
    <m/>
    <s v="TEN"/>
    <n v="10"/>
    <n v="0"/>
    <s v="PHI"/>
    <n v="1"/>
  </r>
  <r>
    <n v="1429"/>
    <n v="704"/>
    <s v="2014_12_CIN@HOU"/>
    <s v=""/>
    <n v="-2"/>
    <n v="13"/>
    <n v="22"/>
    <x v="2"/>
    <x v="11"/>
    <s v="rs"/>
    <s v="CIN"/>
    <s v="CIN"/>
    <s v=""/>
    <x v="0"/>
    <n v="-2.5"/>
    <s v=""/>
    <m/>
    <m/>
    <s v="HOU"/>
    <n v="5"/>
    <n v="0"/>
    <m/>
    <s v=""/>
  </r>
  <r>
    <n v="1430"/>
    <n v="704"/>
    <s v="2014_12_CIN@HOU"/>
    <s v=""/>
    <n v="-2"/>
    <n v="13"/>
    <n v="22"/>
    <x v="2"/>
    <x v="11"/>
    <s v="rs"/>
    <s v="CIN"/>
    <s v="CIN"/>
    <s v=""/>
    <x v="1"/>
    <n v="0"/>
    <s v=""/>
    <m/>
    <m/>
    <s v="CIN"/>
    <n v="5"/>
    <n v="1"/>
    <s v="CIN"/>
    <n v="1"/>
  </r>
  <r>
    <n v="1431"/>
    <n v="705"/>
    <s v="2014_12_STL@SD"/>
    <s v=""/>
    <n v="-5.5"/>
    <n v="27"/>
    <n v="24"/>
    <x v="2"/>
    <x v="11"/>
    <s v="rs"/>
    <s v="STL"/>
    <s v="SD"/>
    <s v=""/>
    <x v="0"/>
    <n v="-4.5"/>
    <s v=""/>
    <m/>
    <m/>
    <s v="STL"/>
    <n v="2"/>
    <n v="1"/>
    <m/>
    <s v=""/>
  </r>
  <r>
    <n v="1432"/>
    <n v="705"/>
    <s v="2014_12_STL@SD"/>
    <s v=""/>
    <n v="-5.5"/>
    <n v="27"/>
    <n v="24"/>
    <x v="2"/>
    <x v="11"/>
    <s v="rs"/>
    <s v="STL"/>
    <s v="SD"/>
    <s v=""/>
    <x v="1"/>
    <n v="-3.5"/>
    <s v=""/>
    <m/>
    <m/>
    <s v="SD"/>
    <n v="4"/>
    <n v="0"/>
    <s v="SD"/>
    <n v="1"/>
  </r>
  <r>
    <n v="1433"/>
    <n v="706"/>
    <s v="2014_12_ARI@SEA"/>
    <s v=""/>
    <n v="-6.5"/>
    <n v="19"/>
    <n v="3"/>
    <x v="2"/>
    <x v="11"/>
    <s v="rs"/>
    <s v="SEA"/>
    <s v="SEA"/>
    <s v=""/>
    <x v="0"/>
    <n v="-3"/>
    <s v=""/>
    <m/>
    <m/>
    <s v="ARI"/>
    <n v="8"/>
    <n v="0"/>
    <m/>
    <s v=""/>
  </r>
  <r>
    <n v="1434"/>
    <n v="706"/>
    <s v="2014_12_ARI@SEA"/>
    <s v=""/>
    <n v="-6.5"/>
    <n v="19"/>
    <n v="3"/>
    <x v="2"/>
    <x v="11"/>
    <s v="rs"/>
    <s v="SEA"/>
    <s v="SEA"/>
    <s v=""/>
    <x v="1"/>
    <n v="-3"/>
    <s v=""/>
    <m/>
    <m/>
    <s v="ARI"/>
    <n v="13"/>
    <n v="0"/>
    <s v="ARI"/>
    <n v="0"/>
  </r>
  <r>
    <n v="1435"/>
    <n v="707"/>
    <s v="2014_12_MIA@DEN"/>
    <s v=""/>
    <n v="-7"/>
    <n v="39"/>
    <n v="36"/>
    <x v="2"/>
    <x v="11"/>
    <s v="rs"/>
    <s v="MIA"/>
    <s v="DEN"/>
    <s v=""/>
    <x v="0"/>
    <n v="-7.5"/>
    <s v=""/>
    <m/>
    <m/>
    <s v="MIA"/>
    <n v="15"/>
    <n v="1"/>
    <m/>
    <s v=""/>
  </r>
  <r>
    <n v="1436"/>
    <n v="707"/>
    <s v="2014_12_MIA@DEN"/>
    <s v=""/>
    <n v="-7"/>
    <n v="39"/>
    <n v="36"/>
    <x v="2"/>
    <x v="11"/>
    <s v="rs"/>
    <s v="MIA"/>
    <s v="DEN"/>
    <s v=""/>
    <x v="1"/>
    <n v="-7"/>
    <s v=""/>
    <m/>
    <m/>
    <s v="MIA"/>
    <n v="1"/>
    <n v="1"/>
    <s v="MIA"/>
    <n v="0"/>
  </r>
  <r>
    <n v="1437"/>
    <n v="708"/>
    <s v="2014_12_WAS@SFO"/>
    <s v=""/>
    <n v="-8.5"/>
    <n v="17"/>
    <n v="13"/>
    <x v="2"/>
    <x v="11"/>
    <s v="rs"/>
    <s v="WAS"/>
    <s v="SFO"/>
    <s v=""/>
    <x v="0"/>
    <n v="-9"/>
    <s v=""/>
    <m/>
    <m/>
    <s v="WAS"/>
    <n v="14"/>
    <n v="1"/>
    <m/>
    <s v=""/>
  </r>
  <r>
    <n v="1438"/>
    <n v="708"/>
    <s v="2014_12_WAS@SFO"/>
    <s v=""/>
    <n v="-8.5"/>
    <n v="17"/>
    <n v="13"/>
    <x v="2"/>
    <x v="11"/>
    <s v="rs"/>
    <s v="WAS"/>
    <s v="SFO"/>
    <s v=""/>
    <x v="1"/>
    <n v="-8.5"/>
    <s v=""/>
    <m/>
    <m/>
    <s v="SFO"/>
    <n v="7"/>
    <n v="0"/>
    <s v="SFO"/>
    <n v="1"/>
  </r>
  <r>
    <n v="1439"/>
    <n v="709"/>
    <s v="2014_12_DAL@NYG"/>
    <s v=""/>
    <n v="3"/>
    <n v="28"/>
    <n v="31"/>
    <x v="2"/>
    <x v="11"/>
    <s v="rs"/>
    <s v="na"/>
    <s v="DAL"/>
    <s v=""/>
    <x v="0"/>
    <n v="1.5"/>
    <s v=""/>
    <m/>
    <m/>
    <s v="NYG"/>
    <n v="13"/>
    <n v="0"/>
    <m/>
    <s v=""/>
  </r>
  <r>
    <n v="1440"/>
    <n v="709"/>
    <s v="2014_12_DAL@NYG"/>
    <s v=""/>
    <n v="3"/>
    <n v="28"/>
    <n v="31"/>
    <x v="2"/>
    <x v="11"/>
    <s v="rs"/>
    <s v="na"/>
    <s v="DAL"/>
    <s v=""/>
    <x v="1"/>
    <n v="3.5"/>
    <s v=""/>
    <m/>
    <m/>
    <s v="NYG"/>
    <n v="11"/>
    <n v="0"/>
    <s v="NYG"/>
    <n v="0"/>
  </r>
  <r>
    <n v="1441"/>
    <n v="710"/>
    <s v="2014_12_BAL@NOR"/>
    <s v=""/>
    <n v="-4"/>
    <n v="27"/>
    <n v="34"/>
    <x v="2"/>
    <x v="11"/>
    <s v="rs"/>
    <s v="BAL"/>
    <s v="BAL"/>
    <s v=""/>
    <x v="0"/>
    <n v="-1"/>
    <s v=""/>
    <m/>
    <m/>
    <s v="BAL"/>
    <n v="9"/>
    <n v="1"/>
    <m/>
    <s v=""/>
  </r>
  <r>
    <n v="1442"/>
    <n v="710"/>
    <s v="2014_12_BAL@NOR"/>
    <s v=""/>
    <n v="-4"/>
    <n v="27"/>
    <n v="34"/>
    <x v="2"/>
    <x v="11"/>
    <s v="rs"/>
    <s v="BAL"/>
    <s v="BAL"/>
    <s v=""/>
    <x v="1"/>
    <n v="-1"/>
    <s v=""/>
    <m/>
    <m/>
    <s v="BAL"/>
    <n v="12"/>
    <n v="1"/>
    <s v="BAL"/>
    <n v="1"/>
  </r>
  <r>
    <n v="1443"/>
    <n v="711"/>
    <s v="2014_13_CHI@DET"/>
    <s v=""/>
    <n v="-7"/>
    <n v="34"/>
    <n v="17"/>
    <x v="2"/>
    <x v="12"/>
    <s v="rs"/>
    <s v="DET"/>
    <s v="DET"/>
    <s v=""/>
    <x v="0"/>
    <n v="-5"/>
    <s v=""/>
    <m/>
    <m/>
    <s v="CHI"/>
    <n v="2"/>
    <n v="0"/>
    <m/>
    <s v=""/>
  </r>
  <r>
    <n v="1444"/>
    <n v="711"/>
    <s v="2014_13_CHI@DET"/>
    <s v=""/>
    <n v="-7"/>
    <n v="34"/>
    <n v="17"/>
    <x v="2"/>
    <x v="12"/>
    <s v="rs"/>
    <s v="DET"/>
    <s v="DET"/>
    <s v=""/>
    <x v="1"/>
    <n v="-7"/>
    <s v=""/>
    <m/>
    <m/>
    <s v="DET"/>
    <n v="11"/>
    <n v="1"/>
    <s v="DET"/>
    <n v="1"/>
  </r>
  <r>
    <n v="1445"/>
    <n v="712"/>
    <s v="2014_13_PHI@DAL"/>
    <s v=""/>
    <n v="-3"/>
    <n v="10"/>
    <n v="33"/>
    <x v="2"/>
    <x v="12"/>
    <s v="rs"/>
    <s v="PHI"/>
    <s v="PHI"/>
    <s v=""/>
    <x v="0"/>
    <n v="-3.5"/>
    <s v=""/>
    <m/>
    <m/>
    <s v="DAL"/>
    <n v="3"/>
    <n v="0"/>
    <m/>
    <s v=""/>
  </r>
  <r>
    <n v="1446"/>
    <n v="712"/>
    <s v="2014_13_PHI@DAL"/>
    <s v=""/>
    <n v="-3"/>
    <n v="10"/>
    <n v="33"/>
    <x v="2"/>
    <x v="12"/>
    <s v="rs"/>
    <s v="PHI"/>
    <s v="PHI"/>
    <s v=""/>
    <x v="1"/>
    <n v="-3.5"/>
    <s v=""/>
    <m/>
    <m/>
    <s v="DAL"/>
    <n v="3"/>
    <n v="0"/>
    <s v="DAL"/>
    <n v="0"/>
  </r>
  <r>
    <n v="1447"/>
    <n v="713"/>
    <s v="2014_13_SEA@SFO"/>
    <s v=""/>
    <n v="-1"/>
    <n v="3"/>
    <n v="19"/>
    <x v="2"/>
    <x v="12"/>
    <s v="rs"/>
    <s v="SEA"/>
    <s v="SEA"/>
    <s v=""/>
    <x v="0"/>
    <n v="-3"/>
    <s v=""/>
    <m/>
    <m/>
    <s v="SEA"/>
    <n v="9"/>
    <n v="1"/>
    <m/>
    <s v=""/>
  </r>
  <r>
    <n v="1448"/>
    <n v="713"/>
    <s v="2014_13_SEA@SFO"/>
    <s v=""/>
    <n v="-1"/>
    <n v="3"/>
    <n v="19"/>
    <x v="2"/>
    <x v="12"/>
    <s v="rs"/>
    <s v="SEA"/>
    <s v="SEA"/>
    <s v=""/>
    <x v="1"/>
    <n v="-2.5"/>
    <s v=""/>
    <m/>
    <m/>
    <s v="SFO"/>
    <n v="7"/>
    <n v="0"/>
    <s v="SFO"/>
    <n v="0"/>
  </r>
  <r>
    <n v="1449"/>
    <n v="714"/>
    <s v="2014_13_CLE@BUF"/>
    <s v=""/>
    <n v="-1.5"/>
    <n v="26"/>
    <n v="10"/>
    <x v="2"/>
    <x v="12"/>
    <s v="rs"/>
    <s v="BUF"/>
    <s v="BUF"/>
    <s v=""/>
    <x v="0"/>
    <n v="-1.5"/>
    <s v=""/>
    <m/>
    <m/>
    <s v="BUF"/>
    <n v="11"/>
    <n v="1"/>
    <m/>
    <s v=""/>
  </r>
  <r>
    <n v="1450"/>
    <n v="714"/>
    <s v="2014_13_CLE@BUF"/>
    <s v=""/>
    <n v="-1.5"/>
    <n v="26"/>
    <n v="10"/>
    <x v="2"/>
    <x v="12"/>
    <s v="rs"/>
    <s v="BUF"/>
    <s v="BUF"/>
    <s v=""/>
    <x v="1"/>
    <n v="-1.5"/>
    <s v=""/>
    <m/>
    <m/>
    <s v="BUF"/>
    <n v="4"/>
    <n v="1"/>
    <s v="BUF"/>
    <n v="1"/>
  </r>
  <r>
    <n v="1451"/>
    <n v="715"/>
    <s v="2014_13_WAS@IND"/>
    <s v=""/>
    <n v="-9.5"/>
    <n v="49"/>
    <n v="27"/>
    <x v="2"/>
    <x v="12"/>
    <s v="rs"/>
    <s v="IND"/>
    <s v="IND"/>
    <s v=""/>
    <x v="0"/>
    <n v="-9"/>
    <s v=""/>
    <m/>
    <m/>
    <s v="WAS"/>
    <n v="13"/>
    <n v="0"/>
    <m/>
    <s v=""/>
  </r>
  <r>
    <n v="1452"/>
    <n v="715"/>
    <s v="2014_13_WAS@IND"/>
    <s v=""/>
    <n v="-9.5"/>
    <n v="49"/>
    <n v="27"/>
    <x v="2"/>
    <x v="12"/>
    <s v="rs"/>
    <s v="IND"/>
    <s v="IND"/>
    <s v=""/>
    <x v="1"/>
    <n v="-8"/>
    <s v=""/>
    <m/>
    <m/>
    <s v="WAS"/>
    <n v="10"/>
    <n v="0"/>
    <s v="IND"/>
    <n v="1"/>
  </r>
  <r>
    <n v="1453"/>
    <n v="716"/>
    <s v="2014_13_OAK@STL"/>
    <s v=""/>
    <n v="-7"/>
    <n v="52"/>
    <n v="0"/>
    <x v="2"/>
    <x v="12"/>
    <s v="rs"/>
    <s v="STL"/>
    <s v="STL"/>
    <s v=""/>
    <x v="0"/>
    <n v="-7.5"/>
    <s v=""/>
    <m/>
    <m/>
    <s v="STL"/>
    <n v="8"/>
    <n v="1"/>
    <m/>
    <s v=""/>
  </r>
  <r>
    <n v="1454"/>
    <n v="716"/>
    <s v="2014_13_OAK@STL"/>
    <s v=""/>
    <n v="-7"/>
    <n v="52"/>
    <n v="0"/>
    <x v="2"/>
    <x v="12"/>
    <s v="rs"/>
    <s v="STL"/>
    <s v="STL"/>
    <s v=""/>
    <x v="1"/>
    <n v="-4.5"/>
    <s v=""/>
    <m/>
    <m/>
    <s v="STL"/>
    <n v="6"/>
    <n v="1"/>
    <s v="STL"/>
    <n v="1"/>
  </r>
  <r>
    <n v="1455"/>
    <n v="717"/>
    <s v="2014_13_CAR@MIN"/>
    <s v=""/>
    <n v="-3"/>
    <n v="31"/>
    <n v="13"/>
    <x v="2"/>
    <x v="12"/>
    <s v="rs"/>
    <s v="MIN"/>
    <s v="MIN"/>
    <s v=""/>
    <x v="0"/>
    <n v="-3.5"/>
    <s v=""/>
    <m/>
    <m/>
    <s v="MIN"/>
    <n v="7"/>
    <n v="1"/>
    <m/>
    <s v=""/>
  </r>
  <r>
    <n v="1456"/>
    <n v="717"/>
    <s v="2014_13_CAR@MIN"/>
    <s v=""/>
    <n v="-3"/>
    <n v="31"/>
    <n v="13"/>
    <x v="2"/>
    <x v="12"/>
    <s v="rs"/>
    <s v="MIN"/>
    <s v="MIN"/>
    <s v=""/>
    <x v="1"/>
    <n v="-4.5"/>
    <s v=""/>
    <m/>
    <m/>
    <s v="MIN"/>
    <n v="8"/>
    <n v="1"/>
    <s v="MIN"/>
    <n v="1"/>
  </r>
  <r>
    <n v="1457"/>
    <n v="718"/>
    <s v="2014_13_NOR@PIT"/>
    <s v=""/>
    <n v="-3"/>
    <n v="32"/>
    <n v="35"/>
    <x v="2"/>
    <x v="12"/>
    <s v="rs"/>
    <s v="NOR"/>
    <s v="NOR"/>
    <s v=""/>
    <x v="0"/>
    <n v="-6.5"/>
    <s v=""/>
    <m/>
    <m/>
    <s v="PIT"/>
    <n v="1"/>
    <n v="0"/>
    <m/>
    <s v=""/>
  </r>
  <r>
    <n v="1458"/>
    <n v="718"/>
    <s v="2014_13_NOR@PIT"/>
    <s v=""/>
    <n v="-3"/>
    <n v="32"/>
    <n v="35"/>
    <x v="2"/>
    <x v="12"/>
    <s v="rs"/>
    <s v="NOR"/>
    <s v="NOR"/>
    <s v=""/>
    <x v="1"/>
    <n v="-3.5"/>
    <s v=""/>
    <m/>
    <m/>
    <s v="PIT"/>
    <n v="16"/>
    <n v="0"/>
    <s v="PIT"/>
    <n v="0"/>
  </r>
  <r>
    <n v="1459"/>
    <n v="719"/>
    <s v="2014_13_CIN@TBY"/>
    <s v=""/>
    <n v="3.5"/>
    <n v="13"/>
    <n v="14"/>
    <x v="2"/>
    <x v="12"/>
    <s v="rs"/>
    <s v="TBY"/>
    <s v="CIN"/>
    <s v=""/>
    <x v="0"/>
    <n v="7"/>
    <s v=""/>
    <m/>
    <m/>
    <s v="CIN"/>
    <n v="4"/>
    <n v="0"/>
    <m/>
    <s v=""/>
  </r>
  <r>
    <n v="1460"/>
    <n v="719"/>
    <s v="2014_13_CIN@TBY"/>
    <s v=""/>
    <n v="3.5"/>
    <n v="13"/>
    <n v="14"/>
    <x v="2"/>
    <x v="12"/>
    <s v="rs"/>
    <s v="TBY"/>
    <s v="CIN"/>
    <s v=""/>
    <x v="1"/>
    <n v="3.5"/>
    <s v=""/>
    <m/>
    <m/>
    <s v="TBY"/>
    <n v="15"/>
    <n v="1"/>
    <s v="TBY"/>
    <n v="0"/>
  </r>
  <r>
    <n v="1461"/>
    <n v="720"/>
    <s v="2014_13_NYG@JAX"/>
    <s v=""/>
    <n v="2"/>
    <n v="25"/>
    <n v="24"/>
    <x v="2"/>
    <x v="12"/>
    <s v="rs"/>
    <s v="JAX"/>
    <s v="JAX"/>
    <s v=""/>
    <x v="0"/>
    <n v="5"/>
    <s v=""/>
    <m/>
    <m/>
    <s v="NYG"/>
    <n v="12"/>
    <n v="0"/>
    <m/>
    <s v=""/>
  </r>
  <r>
    <n v="1462"/>
    <n v="720"/>
    <s v="2014_13_NYG@JAX"/>
    <s v=""/>
    <n v="2"/>
    <n v="25"/>
    <n v="24"/>
    <x v="2"/>
    <x v="12"/>
    <s v="rs"/>
    <s v="JAX"/>
    <s v="JAX"/>
    <s v=""/>
    <x v="1"/>
    <n v="4"/>
    <s v=""/>
    <m/>
    <m/>
    <s v="JAX"/>
    <n v="9"/>
    <n v="1"/>
    <s v="JAX"/>
    <n v="1"/>
  </r>
  <r>
    <n v="1463"/>
    <n v="721"/>
    <s v="2014_13_SD@BAL"/>
    <s v=""/>
    <n v="-4.5"/>
    <n v="33"/>
    <n v="34"/>
    <x v="2"/>
    <x v="12"/>
    <s v="rs"/>
    <s v="SD"/>
    <s v="SD"/>
    <s v=""/>
    <x v="0"/>
    <n v="-6"/>
    <s v=""/>
    <m/>
    <m/>
    <s v="BAL"/>
    <n v="14"/>
    <n v="0"/>
    <m/>
    <s v=""/>
  </r>
  <r>
    <n v="1464"/>
    <n v="721"/>
    <s v="2014_13_SD@BAL"/>
    <s v=""/>
    <n v="-4.5"/>
    <n v="33"/>
    <n v="34"/>
    <x v="2"/>
    <x v="12"/>
    <s v="rs"/>
    <s v="SD"/>
    <s v="SD"/>
    <s v=""/>
    <x v="1"/>
    <n v="-3"/>
    <s v=""/>
    <m/>
    <m/>
    <s v="BAL"/>
    <n v="14"/>
    <n v="0"/>
    <s v="BAL"/>
    <n v="0"/>
  </r>
  <r>
    <n v="1465"/>
    <n v="722"/>
    <s v="2014_13_TEN@HOU"/>
    <s v=""/>
    <n v="-6.5"/>
    <n v="45"/>
    <n v="21"/>
    <x v="2"/>
    <x v="12"/>
    <s v="rs"/>
    <s v="HOU"/>
    <s v="HOU"/>
    <s v=""/>
    <x v="0"/>
    <n v="-6.5"/>
    <s v=""/>
    <m/>
    <m/>
    <s v="HOU"/>
    <n v="10"/>
    <n v="1"/>
    <m/>
    <s v=""/>
  </r>
  <r>
    <n v="1466"/>
    <n v="722"/>
    <s v="2014_13_TEN@HOU"/>
    <s v=""/>
    <n v="-6.5"/>
    <n v="45"/>
    <n v="21"/>
    <x v="2"/>
    <x v="12"/>
    <s v="rs"/>
    <s v="HOU"/>
    <s v="HOU"/>
    <s v=""/>
    <x v="1"/>
    <n v="-6.5"/>
    <s v=""/>
    <m/>
    <m/>
    <s v="HOU"/>
    <n v="5"/>
    <n v="1"/>
    <s v="HOU"/>
    <n v="1"/>
  </r>
  <r>
    <n v="1467"/>
    <n v="723"/>
    <s v="2014_13_ARI@ATL"/>
    <s v=""/>
    <n v="2.5"/>
    <n v="29"/>
    <n v="18"/>
    <x v="2"/>
    <x v="12"/>
    <s v="rs"/>
    <s v="ATL"/>
    <s v="ATL"/>
    <s v=""/>
    <x v="0"/>
    <n v="3"/>
    <s v=""/>
    <m/>
    <m/>
    <s v="ARI"/>
    <n v="5"/>
    <n v="0"/>
    <m/>
    <s v=""/>
  </r>
  <r>
    <n v="1468"/>
    <n v="723"/>
    <s v="2014_13_ARI@ATL"/>
    <s v=""/>
    <n v="2.5"/>
    <n v="29"/>
    <n v="18"/>
    <x v="2"/>
    <x v="12"/>
    <s v="rs"/>
    <s v="ATL"/>
    <s v="ATL"/>
    <s v=""/>
    <x v="1"/>
    <n v="3"/>
    <s v=""/>
    <m/>
    <m/>
    <s v="ARI"/>
    <n v="2"/>
    <n v="0"/>
    <s v="ARI"/>
    <n v="0"/>
  </r>
  <r>
    <n v="1469"/>
    <n v="724"/>
    <s v="2014_13_NWE@GBY"/>
    <s v=""/>
    <n v="-3"/>
    <n v="26"/>
    <n v="21"/>
    <x v="2"/>
    <x v="12"/>
    <s v="rs"/>
    <s v="GBY"/>
    <s v="GBY"/>
    <s v=""/>
    <x v="0"/>
    <n v="-3"/>
    <s v=""/>
    <m/>
    <m/>
    <s v="NWE"/>
    <n v="16"/>
    <n v="0"/>
    <m/>
    <s v=""/>
  </r>
  <r>
    <n v="1470"/>
    <n v="724"/>
    <s v="2014_13_NWE@GBY"/>
    <s v=""/>
    <n v="-3"/>
    <n v="26"/>
    <n v="21"/>
    <x v="2"/>
    <x v="12"/>
    <s v="rs"/>
    <s v="GBY"/>
    <s v="GBY"/>
    <s v=""/>
    <x v="1"/>
    <n v="-3"/>
    <s v=""/>
    <m/>
    <m/>
    <s v="NWE"/>
    <n v="13"/>
    <n v="0"/>
    <s v="NWE"/>
    <n v="0"/>
  </r>
  <r>
    <n v="1471"/>
    <n v="725"/>
    <s v="2014_13_DEN@KCY"/>
    <s v=""/>
    <n v="1"/>
    <n v="16"/>
    <n v="29"/>
    <x v="2"/>
    <x v="12"/>
    <s v="rs"/>
    <s v="DEN"/>
    <s v="DEN"/>
    <s v=""/>
    <x v="0"/>
    <n v="4.5"/>
    <s v=""/>
    <m/>
    <m/>
    <s v="KCY"/>
    <n v="15"/>
    <n v="0"/>
    <m/>
    <s v=""/>
  </r>
  <r>
    <n v="1472"/>
    <n v="725"/>
    <s v="2014_13_DEN@KCY"/>
    <s v=""/>
    <n v="1"/>
    <n v="16"/>
    <n v="29"/>
    <x v="2"/>
    <x v="12"/>
    <s v="rs"/>
    <s v="DEN"/>
    <s v="DEN"/>
    <s v=""/>
    <x v="1"/>
    <n v="2.5"/>
    <s v=""/>
    <m/>
    <m/>
    <s v="KCY"/>
    <n v="12"/>
    <n v="0"/>
    <s v="KCY"/>
    <n v="0"/>
  </r>
  <r>
    <n v="1473"/>
    <n v="726"/>
    <s v="2014_13_MIA@NYJ"/>
    <s v=""/>
    <n v="4.5"/>
    <n v="13"/>
    <n v="16"/>
    <x v="2"/>
    <x v="12"/>
    <s v="rs"/>
    <s v="NYJ"/>
    <s v="MIA"/>
    <s v=""/>
    <x v="0"/>
    <n v="3.5"/>
    <s v=""/>
    <m/>
    <m/>
    <s v="MIA"/>
    <n v="6"/>
    <n v="0"/>
    <m/>
    <s v=""/>
  </r>
  <r>
    <n v="1474"/>
    <n v="726"/>
    <s v="2014_13_MIA@NYJ"/>
    <s v=""/>
    <n v="4.5"/>
    <n v="13"/>
    <n v="16"/>
    <x v="2"/>
    <x v="12"/>
    <s v="rs"/>
    <s v="NYJ"/>
    <s v="MIA"/>
    <s v=""/>
    <x v="1"/>
    <n v="4.5"/>
    <s v=""/>
    <m/>
    <m/>
    <s v="MIA"/>
    <n v="1"/>
    <n v="0"/>
    <s v="MIA"/>
    <n v="1"/>
  </r>
  <r>
    <n v="1475"/>
    <n v="727"/>
    <s v="2014_14_DAL@CHI"/>
    <s v=""/>
    <n v="3.5"/>
    <n v="28"/>
    <n v="41"/>
    <x v="2"/>
    <x v="13"/>
    <s v="rs"/>
    <s v="DAL"/>
    <s v="DAL"/>
    <s v=""/>
    <x v="0"/>
    <n v="3"/>
    <s v=""/>
    <m/>
    <m/>
    <s v="DAL"/>
    <n v="6"/>
    <n v="1"/>
    <m/>
    <s v=""/>
  </r>
  <r>
    <n v="1476"/>
    <n v="727"/>
    <s v="2014_14_DAL@CHI"/>
    <s v=""/>
    <n v="3.5"/>
    <n v="28"/>
    <n v="41"/>
    <x v="2"/>
    <x v="13"/>
    <s v="rs"/>
    <s v="DAL"/>
    <s v="DAL"/>
    <s v=""/>
    <x v="1"/>
    <n v="2.5"/>
    <s v=""/>
    <m/>
    <m/>
    <s v="DAL"/>
    <n v="6"/>
    <n v="1"/>
    <s v="DAL"/>
    <n v="1"/>
  </r>
  <r>
    <n v="1477"/>
    <n v="728"/>
    <s v="2014_14_PIT@CIN"/>
    <s v=""/>
    <n v="-3.5"/>
    <n v="21"/>
    <n v="42"/>
    <x v="2"/>
    <x v="13"/>
    <s v="rs"/>
    <s v="PIT"/>
    <s v="PIT"/>
    <s v=""/>
    <x v="0"/>
    <n v="-5"/>
    <s v=""/>
    <m/>
    <m/>
    <s v="PIT"/>
    <n v="16"/>
    <n v="1"/>
    <m/>
    <s v=""/>
  </r>
  <r>
    <n v="1478"/>
    <n v="728"/>
    <s v="2014_14_PIT@CIN"/>
    <s v=""/>
    <n v="-3.5"/>
    <n v="21"/>
    <n v="42"/>
    <x v="2"/>
    <x v="13"/>
    <s v="rs"/>
    <s v="PIT"/>
    <s v="PIT"/>
    <s v=""/>
    <x v="1"/>
    <n v="-6.5"/>
    <s v=""/>
    <m/>
    <m/>
    <s v="PIT"/>
    <n v="4"/>
    <n v="1"/>
    <s v="PIT"/>
    <n v="1"/>
  </r>
  <r>
    <n v="1479"/>
    <n v="729"/>
    <s v="2014_14_IND@CLE"/>
    <s v=""/>
    <n v="3.5"/>
    <n v="24"/>
    <n v="25"/>
    <x v="2"/>
    <x v="13"/>
    <s v="rs"/>
    <s v="CLE"/>
    <s v="IND"/>
    <s v=""/>
    <x v="0"/>
    <n v="4"/>
    <s v=""/>
    <m/>
    <m/>
    <s v="IND"/>
    <n v="1"/>
    <n v="0"/>
    <m/>
    <s v=""/>
  </r>
  <r>
    <n v="1480"/>
    <n v="729"/>
    <s v="2014_14_IND@CLE"/>
    <s v=""/>
    <n v="3.5"/>
    <n v="24"/>
    <n v="25"/>
    <x v="2"/>
    <x v="13"/>
    <s v="rs"/>
    <s v="CLE"/>
    <s v="IND"/>
    <s v=""/>
    <x v="1"/>
    <n v="3"/>
    <s v=""/>
    <m/>
    <m/>
    <s v="CLE"/>
    <n v="8"/>
    <n v="1"/>
    <s v="CLE"/>
    <n v="0"/>
  </r>
  <r>
    <n v="1481"/>
    <n v="730"/>
    <s v="2014_14_TBY@DET"/>
    <s v=""/>
    <n v="-9.5"/>
    <n v="34"/>
    <n v="17"/>
    <x v="2"/>
    <x v="13"/>
    <s v="rs"/>
    <s v="DET"/>
    <s v="DET"/>
    <s v=""/>
    <x v="0"/>
    <n v="-7.5"/>
    <s v=""/>
    <m/>
    <m/>
    <s v="TBY"/>
    <n v="2"/>
    <n v="0"/>
    <m/>
    <s v=""/>
  </r>
  <r>
    <n v="1482"/>
    <n v="730"/>
    <s v="2014_14_TBY@DET"/>
    <s v=""/>
    <n v="-9.5"/>
    <n v="34"/>
    <n v="17"/>
    <x v="2"/>
    <x v="13"/>
    <s v="rs"/>
    <s v="DET"/>
    <s v="DET"/>
    <s v=""/>
    <x v="1"/>
    <n v="-8.5"/>
    <s v=""/>
    <m/>
    <m/>
    <s v="DET"/>
    <n v="13"/>
    <n v="1"/>
    <s v="DET"/>
    <n v="1"/>
  </r>
  <r>
    <n v="1483"/>
    <n v="731"/>
    <s v="2014_14_NYG@TEN"/>
    <s v=""/>
    <n v="0"/>
    <n v="7"/>
    <n v="36"/>
    <x v="2"/>
    <x v="13"/>
    <s v="rs"/>
    <s v="NYG"/>
    <s v="NYG"/>
    <s v=""/>
    <x v="0"/>
    <n v="2"/>
    <s v=""/>
    <m/>
    <m/>
    <s v="NYG"/>
    <n v="8"/>
    <n v="1"/>
    <m/>
    <s v=""/>
  </r>
  <r>
    <n v="1484"/>
    <n v="731"/>
    <s v="2014_14_NYG@TEN"/>
    <s v=""/>
    <n v="0"/>
    <n v="7"/>
    <n v="36"/>
    <x v="2"/>
    <x v="13"/>
    <s v="rs"/>
    <s v="NYG"/>
    <s v="NYG"/>
    <s v=""/>
    <x v="1"/>
    <n v="-2"/>
    <s v=""/>
    <m/>
    <m/>
    <s v="TEN"/>
    <n v="9"/>
    <n v="0"/>
    <s v="TEN"/>
    <n v="0"/>
  </r>
  <r>
    <n v="1485"/>
    <n v="732"/>
    <s v="2014_14_BAL@MIA"/>
    <s v=""/>
    <n v="-3"/>
    <n v="13"/>
    <n v="28"/>
    <x v="2"/>
    <x v="13"/>
    <s v="rs"/>
    <s v="BAL"/>
    <s v="BAL"/>
    <s v=""/>
    <x v="0"/>
    <n v="-3"/>
    <s v=""/>
    <m/>
    <m/>
    <s v="BAL"/>
    <n v="12"/>
    <n v="1"/>
    <m/>
    <s v=""/>
  </r>
  <r>
    <n v="1486"/>
    <n v="732"/>
    <s v="2014_14_BAL@MIA"/>
    <s v=""/>
    <n v="-3"/>
    <n v="13"/>
    <n v="28"/>
    <x v="2"/>
    <x v="13"/>
    <s v="rs"/>
    <s v="BAL"/>
    <s v="BAL"/>
    <s v=""/>
    <x v="1"/>
    <n v="-3"/>
    <s v=""/>
    <m/>
    <m/>
    <s v="MIA"/>
    <n v="14"/>
    <n v="0"/>
    <s v="MIA"/>
    <n v="0"/>
  </r>
  <r>
    <n v="1487"/>
    <n v="733"/>
    <s v="2014_14_NYJ@MIN"/>
    <s v=""/>
    <n v="-4.5"/>
    <n v="30"/>
    <n v="24"/>
    <x v="2"/>
    <x v="13"/>
    <s v="rs"/>
    <s v="MIN"/>
    <s v="MIN"/>
    <s v=""/>
    <x v="0"/>
    <n v="-4.5"/>
    <s v=""/>
    <m/>
    <m/>
    <s v="NYJ"/>
    <n v="14"/>
    <n v="0"/>
    <m/>
    <s v=""/>
  </r>
  <r>
    <n v="1488"/>
    <n v="733"/>
    <s v="2014_14_NYJ@MIN"/>
    <s v=""/>
    <n v="-4.5"/>
    <n v="30"/>
    <n v="24"/>
    <x v="2"/>
    <x v="13"/>
    <s v="rs"/>
    <s v="MIN"/>
    <s v="MIN"/>
    <s v=""/>
    <x v="1"/>
    <n v="-5.5"/>
    <s v=""/>
    <m/>
    <m/>
    <s v="MIN"/>
    <n v="5"/>
    <n v="1"/>
    <s v="MIN"/>
    <n v="1"/>
  </r>
  <r>
    <n v="1489"/>
    <n v="734"/>
    <s v="2014_14_CAR@NOR"/>
    <s v=""/>
    <n v="-9.5"/>
    <n v="10"/>
    <n v="41"/>
    <x v="2"/>
    <x v="13"/>
    <s v="rs"/>
    <s v="CAR"/>
    <s v="CAR"/>
    <s v=""/>
    <x v="0"/>
    <n v="-9"/>
    <s v=""/>
    <m/>
    <m/>
    <s v="NOR"/>
    <n v="7"/>
    <n v="0"/>
    <m/>
    <s v=""/>
  </r>
  <r>
    <n v="1490"/>
    <n v="734"/>
    <s v="2014_14_CAR@NOR"/>
    <s v=""/>
    <n v="-9.5"/>
    <n v="10"/>
    <n v="41"/>
    <x v="2"/>
    <x v="13"/>
    <s v="rs"/>
    <s v="CAR"/>
    <s v="CAR"/>
    <s v=""/>
    <x v="1"/>
    <n v="-7"/>
    <s v=""/>
    <m/>
    <m/>
    <s v="NOR"/>
    <n v="11"/>
    <n v="0"/>
    <s v="NOR"/>
    <n v="0"/>
  </r>
  <r>
    <n v="1491"/>
    <n v="735"/>
    <s v="2014_14_STL@WAS"/>
    <s v=""/>
    <n v="2.5"/>
    <n v="0"/>
    <n v="24"/>
    <x v="2"/>
    <x v="13"/>
    <s v="rs"/>
    <s v="STL"/>
    <s v="STL"/>
    <s v=""/>
    <x v="0"/>
    <n v="3.5"/>
    <s v=""/>
    <m/>
    <m/>
    <s v="WAS"/>
    <n v="10"/>
    <n v="0"/>
    <m/>
    <s v=""/>
  </r>
  <r>
    <n v="1492"/>
    <n v="735"/>
    <s v="2014_14_STL@WAS"/>
    <s v=""/>
    <n v="2.5"/>
    <n v="0"/>
    <n v="24"/>
    <x v="2"/>
    <x v="13"/>
    <s v="rs"/>
    <s v="STL"/>
    <s v="STL"/>
    <s v=""/>
    <x v="1"/>
    <n v="-2"/>
    <s v=""/>
    <m/>
    <m/>
    <s v="WAS"/>
    <n v="15"/>
    <n v="0"/>
    <s v="WAS"/>
    <n v="0"/>
  </r>
  <r>
    <n v="1493"/>
    <n v="736"/>
    <s v="2014_14_HOU@JAX"/>
    <s v=""/>
    <n v="4.5"/>
    <n v="13"/>
    <n v="27"/>
    <x v="2"/>
    <x v="13"/>
    <s v="rs"/>
    <s v="HOU"/>
    <s v="HOU"/>
    <s v=""/>
    <x v="0"/>
    <n v="4.5"/>
    <s v=""/>
    <m/>
    <m/>
    <s v="HOU"/>
    <n v="9"/>
    <n v="1"/>
    <m/>
    <s v=""/>
  </r>
  <r>
    <n v="1494"/>
    <n v="736"/>
    <s v="2014_14_HOU@JAX"/>
    <s v=""/>
    <n v="4.5"/>
    <n v="13"/>
    <n v="27"/>
    <x v="2"/>
    <x v="13"/>
    <s v="rs"/>
    <s v="HOU"/>
    <s v="HOU"/>
    <s v=""/>
    <x v="1"/>
    <n v="4"/>
    <s v=""/>
    <m/>
    <m/>
    <s v="HOU"/>
    <n v="1"/>
    <n v="1"/>
    <s v="HOU"/>
    <n v="1"/>
  </r>
  <r>
    <n v="1495"/>
    <n v="737"/>
    <s v="2014_14_BUF@DEN"/>
    <s v=""/>
    <n v="-10"/>
    <n v="24"/>
    <n v="17"/>
    <x v="2"/>
    <x v="13"/>
    <s v="rs"/>
    <s v="BUF"/>
    <s v="DEN"/>
    <s v=""/>
    <x v="0"/>
    <n v="-9"/>
    <s v=""/>
    <m/>
    <m/>
    <s v="BUF"/>
    <n v="3"/>
    <n v="1"/>
    <m/>
    <s v=""/>
  </r>
  <r>
    <n v="1496"/>
    <n v="737"/>
    <s v="2014_14_BUF@DEN"/>
    <s v=""/>
    <n v="-10"/>
    <n v="24"/>
    <n v="17"/>
    <x v="2"/>
    <x v="13"/>
    <s v="rs"/>
    <s v="BUF"/>
    <s v="DEN"/>
    <s v=""/>
    <x v="1"/>
    <n v="-9"/>
    <s v=""/>
    <m/>
    <m/>
    <s v="BUF"/>
    <n v="16"/>
    <n v="1"/>
    <s v="DEN"/>
    <n v="1"/>
  </r>
  <r>
    <n v="1497"/>
    <n v="738"/>
    <s v="2014_14_KCY@ARI"/>
    <s v=""/>
    <n v="-1"/>
    <n v="17"/>
    <n v="14"/>
    <x v="2"/>
    <x v="13"/>
    <s v="rs"/>
    <s v="ARI"/>
    <s v="ARI"/>
    <s v=""/>
    <x v="0"/>
    <n v="-4.5"/>
    <s v=""/>
    <m/>
    <m/>
    <s v="ARI"/>
    <n v="13"/>
    <n v="1"/>
    <m/>
    <s v=""/>
  </r>
  <r>
    <n v="1498"/>
    <n v="738"/>
    <s v="2014_14_KCY@ARI"/>
    <s v=""/>
    <n v="-1"/>
    <n v="17"/>
    <n v="14"/>
    <x v="2"/>
    <x v="13"/>
    <s v="rs"/>
    <s v="ARI"/>
    <s v="ARI"/>
    <s v=""/>
    <x v="1"/>
    <n v="-2.5"/>
    <s v=""/>
    <m/>
    <m/>
    <s v="ARI"/>
    <n v="3"/>
    <n v="1"/>
    <s v="ARI"/>
    <n v="1"/>
  </r>
  <r>
    <n v="1499"/>
    <n v="739"/>
    <s v="2014_14_SFO@OAK"/>
    <s v=""/>
    <n v="7.5"/>
    <n v="24"/>
    <n v="13"/>
    <x v="2"/>
    <x v="13"/>
    <s v="rs"/>
    <s v="OAK"/>
    <s v="OAK"/>
    <s v=""/>
    <x v="0"/>
    <n v="6"/>
    <s v=""/>
    <m/>
    <m/>
    <s v="OAK"/>
    <n v="4"/>
    <n v="1"/>
    <m/>
    <s v=""/>
  </r>
  <r>
    <n v="1500"/>
    <n v="739"/>
    <s v="2014_14_SFO@OAK"/>
    <s v=""/>
    <n v="7.5"/>
    <n v="24"/>
    <n v="13"/>
    <x v="2"/>
    <x v="13"/>
    <s v="rs"/>
    <s v="OAK"/>
    <s v="OAK"/>
    <s v=""/>
    <x v="1"/>
    <n v="6"/>
    <s v=""/>
    <m/>
    <m/>
    <s v="OAK"/>
    <n v="12"/>
    <n v="1"/>
    <s v="SFO"/>
    <n v="0"/>
  </r>
  <r>
    <n v="1501"/>
    <n v="740"/>
    <s v="2014_14_SEA@PHI"/>
    <s v=""/>
    <n v="-1"/>
    <n v="14"/>
    <n v="24"/>
    <x v="2"/>
    <x v="13"/>
    <s v="rs"/>
    <s v="SEA"/>
    <s v="SEA"/>
    <s v=""/>
    <x v="0"/>
    <n v="-1"/>
    <s v=""/>
    <m/>
    <m/>
    <s v="SEA"/>
    <n v="11"/>
    <n v="1"/>
    <m/>
    <s v=""/>
  </r>
  <r>
    <n v="1502"/>
    <n v="740"/>
    <s v="2014_14_SEA@PHI"/>
    <s v=""/>
    <n v="-1"/>
    <n v="14"/>
    <n v="24"/>
    <x v="2"/>
    <x v="13"/>
    <s v="rs"/>
    <s v="SEA"/>
    <s v="SEA"/>
    <s v=""/>
    <x v="1"/>
    <n v="0"/>
    <s v=""/>
    <m/>
    <m/>
    <s v="SEA"/>
    <n v="10"/>
    <n v="1"/>
    <s v="SEA"/>
    <n v="1"/>
  </r>
  <r>
    <n v="1503"/>
    <n v="741"/>
    <s v="2014_14_NWE@SD"/>
    <s v=""/>
    <n v="3.5"/>
    <n v="14"/>
    <n v="23"/>
    <x v="2"/>
    <x v="13"/>
    <s v="rs"/>
    <s v="NWE"/>
    <s v="NWE"/>
    <s v=""/>
    <x v="0"/>
    <n v="3"/>
    <s v=""/>
    <m/>
    <m/>
    <s v="SD"/>
    <n v="15"/>
    <n v="0"/>
    <m/>
    <s v=""/>
  </r>
  <r>
    <n v="1504"/>
    <n v="741"/>
    <s v="2014_14_NWE@SD"/>
    <s v=""/>
    <n v="3.5"/>
    <n v="14"/>
    <n v="23"/>
    <x v="2"/>
    <x v="13"/>
    <s v="rs"/>
    <s v="NWE"/>
    <s v="NWE"/>
    <s v=""/>
    <x v="1"/>
    <n v="2"/>
    <s v=""/>
    <m/>
    <m/>
    <s v="NWE"/>
    <n v="2"/>
    <n v="1"/>
    <s v="NWE"/>
    <n v="1"/>
  </r>
  <r>
    <n v="1505"/>
    <n v="742"/>
    <s v="2014_14_ATL@GBY"/>
    <s v=""/>
    <n v="-11.5"/>
    <n v="43"/>
    <n v="37"/>
    <x v="2"/>
    <x v="13"/>
    <s v="rs"/>
    <s v="ATL"/>
    <s v="GBY"/>
    <s v=""/>
    <x v="0"/>
    <n v="-10"/>
    <s v=""/>
    <m/>
    <m/>
    <s v="GBY"/>
    <n v="5"/>
    <n v="0"/>
    <m/>
    <s v=""/>
  </r>
  <r>
    <n v="1506"/>
    <n v="742"/>
    <s v="2014_14_ATL@GBY"/>
    <s v=""/>
    <n v="-11.5"/>
    <n v="43"/>
    <n v="37"/>
    <x v="2"/>
    <x v="13"/>
    <s v="rs"/>
    <s v="ATL"/>
    <s v="GBY"/>
    <s v=""/>
    <x v="1"/>
    <n v="-10.5"/>
    <s v=""/>
    <m/>
    <m/>
    <s v="GBY"/>
    <n v="7"/>
    <n v="0"/>
    <s v="GBY"/>
    <n v="1"/>
  </r>
  <r>
    <n v="1507"/>
    <n v="743"/>
    <s v="2014_15_ARI@STL"/>
    <s v=""/>
    <n v="-3.5"/>
    <n v="6"/>
    <n v="12"/>
    <x v="2"/>
    <x v="14"/>
    <s v="rs"/>
    <s v="ARI"/>
    <s v="ARI"/>
    <s v=""/>
    <x v="0"/>
    <n v="-2"/>
    <s v=""/>
    <m/>
    <m/>
    <s v="STL"/>
    <n v="6"/>
    <n v="0"/>
    <m/>
    <s v=""/>
  </r>
  <r>
    <n v="1508"/>
    <n v="743"/>
    <s v="2014_15_ARI@STL"/>
    <s v=""/>
    <n v="-3.5"/>
    <n v="6"/>
    <n v="12"/>
    <x v="2"/>
    <x v="14"/>
    <s v="rs"/>
    <s v="ARI"/>
    <s v="ARI"/>
    <s v=""/>
    <x v="1"/>
    <n v="-2.5"/>
    <s v=""/>
    <m/>
    <m/>
    <s v="STL"/>
    <n v="4"/>
    <n v="0"/>
    <s v="STL"/>
    <n v="0"/>
  </r>
  <r>
    <n v="1509"/>
    <n v="744"/>
    <s v="2014_15_PIT@ATL"/>
    <s v=""/>
    <n v="1.5"/>
    <n v="20"/>
    <n v="27"/>
    <x v="2"/>
    <x v="14"/>
    <s v="rs"/>
    <s v="PIT"/>
    <s v="PIT"/>
    <s v=""/>
    <x v="0"/>
    <n v="3"/>
    <s v=""/>
    <m/>
    <m/>
    <s v="PIT"/>
    <n v="13"/>
    <n v="1"/>
    <m/>
    <s v=""/>
  </r>
  <r>
    <n v="1510"/>
    <n v="744"/>
    <s v="2014_15_PIT@ATL"/>
    <s v=""/>
    <n v="1.5"/>
    <n v="20"/>
    <n v="27"/>
    <x v="2"/>
    <x v="14"/>
    <s v="rs"/>
    <s v="PIT"/>
    <s v="PIT"/>
    <s v=""/>
    <x v="1"/>
    <n v="1.5"/>
    <s v=""/>
    <m/>
    <m/>
    <s v="ATL"/>
    <n v="6"/>
    <n v="0"/>
    <s v="ATL"/>
    <n v="0"/>
  </r>
  <r>
    <n v="1511"/>
    <n v="745"/>
    <s v="2014_15_GBY@BUF"/>
    <s v=""/>
    <n v="5.5"/>
    <n v="21"/>
    <n v="13"/>
    <x v="2"/>
    <x v="14"/>
    <s v="rs"/>
    <s v="BUF"/>
    <s v="BUF"/>
    <s v=""/>
    <x v="0"/>
    <n v="6"/>
    <s v=""/>
    <m/>
    <m/>
    <s v="GBY"/>
    <n v="10"/>
    <n v="0"/>
    <m/>
    <s v=""/>
  </r>
  <r>
    <n v="1512"/>
    <n v="745"/>
    <s v="2014_15_GBY@BUF"/>
    <s v=""/>
    <n v="5.5"/>
    <n v="21"/>
    <n v="13"/>
    <x v="2"/>
    <x v="14"/>
    <s v="rs"/>
    <s v="BUF"/>
    <s v="BUF"/>
    <s v=""/>
    <x v="1"/>
    <n v="7.5"/>
    <s v=""/>
    <m/>
    <m/>
    <s v="BUF"/>
    <n v="16"/>
    <n v="1"/>
    <s v="GBY"/>
    <n v="0"/>
  </r>
  <r>
    <n v="1513"/>
    <n v="746"/>
    <s v="2014_15_CIN@CLE"/>
    <s v=""/>
    <n v="1"/>
    <n v="0"/>
    <n v="30"/>
    <x v="2"/>
    <x v="14"/>
    <s v="rs"/>
    <s v="CIN"/>
    <s v="CIN"/>
    <s v=""/>
    <x v="0"/>
    <n v="-1"/>
    <s v=""/>
    <m/>
    <m/>
    <s v="CLE"/>
    <n v="12"/>
    <n v="0"/>
    <m/>
    <s v=""/>
  </r>
  <r>
    <n v="1514"/>
    <n v="746"/>
    <s v="2014_15_CIN@CLE"/>
    <s v=""/>
    <n v="1"/>
    <n v="0"/>
    <n v="30"/>
    <x v="2"/>
    <x v="14"/>
    <s v="rs"/>
    <s v="CIN"/>
    <s v="CIN"/>
    <s v=""/>
    <x v="1"/>
    <n v="3"/>
    <s v=""/>
    <m/>
    <m/>
    <s v="CLE"/>
    <n v="11"/>
    <n v="0"/>
    <s v="CLE"/>
    <n v="0"/>
  </r>
  <r>
    <n v="1515"/>
    <n v="747"/>
    <s v="2014_15_HOU@IND"/>
    <s v=""/>
    <n v="-6.5"/>
    <n v="17"/>
    <n v="10"/>
    <x v="2"/>
    <x v="14"/>
    <s v="rs"/>
    <s v="IND"/>
    <s v="IND"/>
    <s v=""/>
    <x v="0"/>
    <n v="-7"/>
    <s v=""/>
    <m/>
    <m/>
    <s v="HOU"/>
    <n v="8"/>
    <n v="0"/>
    <m/>
    <s v=""/>
  </r>
  <r>
    <n v="1516"/>
    <n v="747"/>
    <s v="2014_15_HOU@IND"/>
    <s v=""/>
    <n v="-6.5"/>
    <n v="17"/>
    <n v="10"/>
    <x v="2"/>
    <x v="14"/>
    <s v="rs"/>
    <s v="IND"/>
    <s v="IND"/>
    <s v=""/>
    <x v="1"/>
    <n v="-7.5"/>
    <s v=""/>
    <m/>
    <m/>
    <s v="HOU"/>
    <n v="3"/>
    <n v="0"/>
    <s v="HOU"/>
    <n v="0"/>
  </r>
  <r>
    <n v="1517"/>
    <n v="748"/>
    <s v="2014_15_OAK@KCY"/>
    <s v=""/>
    <n v="-10"/>
    <n v="31"/>
    <n v="13"/>
    <x v="2"/>
    <x v="14"/>
    <s v="rs"/>
    <s v="KCY"/>
    <s v="KCY"/>
    <s v=""/>
    <x v="0"/>
    <n v="-6.5"/>
    <s v=""/>
    <m/>
    <m/>
    <s v="OAK"/>
    <n v="3"/>
    <n v="0"/>
    <m/>
    <s v=""/>
  </r>
  <r>
    <n v="1518"/>
    <n v="748"/>
    <s v="2014_15_OAK@KCY"/>
    <s v=""/>
    <n v="-10"/>
    <n v="31"/>
    <n v="13"/>
    <x v="2"/>
    <x v="14"/>
    <s v="rs"/>
    <s v="KCY"/>
    <s v="KCY"/>
    <s v=""/>
    <x v="1"/>
    <n v="-6.5"/>
    <s v=""/>
    <m/>
    <m/>
    <s v="OAK"/>
    <n v="15"/>
    <n v="0"/>
    <s v="KCY"/>
    <n v="1"/>
  </r>
  <r>
    <n v="1519"/>
    <n v="749"/>
    <s v="2014_15_MIA@NWE"/>
    <s v=""/>
    <n v="-7.5"/>
    <n v="41"/>
    <n v="13"/>
    <x v="2"/>
    <x v="14"/>
    <s v="rs"/>
    <s v="NWE"/>
    <s v="NWE"/>
    <s v=""/>
    <x v="0"/>
    <n v="-8.5"/>
    <s v=""/>
    <m/>
    <m/>
    <s v="NWE"/>
    <n v="2"/>
    <n v="1"/>
    <m/>
    <s v=""/>
  </r>
  <r>
    <n v="1520"/>
    <n v="749"/>
    <s v="2014_15_MIA@NWE"/>
    <s v=""/>
    <n v="-7.5"/>
    <n v="41"/>
    <n v="13"/>
    <x v="2"/>
    <x v="14"/>
    <s v="rs"/>
    <s v="NWE"/>
    <s v="NWE"/>
    <s v=""/>
    <x v="1"/>
    <n v="-7"/>
    <s v=""/>
    <m/>
    <m/>
    <s v="NWE"/>
    <n v="7"/>
    <n v="1"/>
    <s v="NWE"/>
    <n v="1"/>
  </r>
  <r>
    <n v="1521"/>
    <n v="750"/>
    <s v="2014_15_WAS@NYG"/>
    <s v=""/>
    <n v="-6.5"/>
    <n v="24"/>
    <n v="13"/>
    <x v="2"/>
    <x v="14"/>
    <s v="rs"/>
    <s v="NYG"/>
    <s v="NYG"/>
    <s v=""/>
    <x v="0"/>
    <n v="-4.5"/>
    <s v=""/>
    <m/>
    <m/>
    <s v="WAS"/>
    <n v="16"/>
    <n v="0"/>
    <m/>
    <s v=""/>
  </r>
  <r>
    <n v="1522"/>
    <n v="750"/>
    <s v="2014_15_WAS@NYG"/>
    <s v=""/>
    <n v="-6.5"/>
    <n v="24"/>
    <n v="13"/>
    <x v="2"/>
    <x v="14"/>
    <s v="rs"/>
    <s v="NYG"/>
    <s v="NYG"/>
    <s v=""/>
    <x v="1"/>
    <n v="-4.5"/>
    <s v=""/>
    <m/>
    <m/>
    <s v="NYG"/>
    <n v="8"/>
    <n v="1"/>
    <s v="NYG"/>
    <n v="1"/>
  </r>
  <r>
    <n v="1523"/>
    <n v="751"/>
    <s v="2014_15_TBY@CAR"/>
    <s v=""/>
    <n v="-5.5"/>
    <n v="19"/>
    <n v="17"/>
    <x v="2"/>
    <x v="14"/>
    <s v="rs"/>
    <s v="TBY"/>
    <s v="CAR"/>
    <s v=""/>
    <x v="0"/>
    <n v="-4"/>
    <s v=""/>
    <m/>
    <m/>
    <s v="TBY"/>
    <n v="5"/>
    <n v="1"/>
    <m/>
    <s v=""/>
  </r>
  <r>
    <n v="1524"/>
    <n v="751"/>
    <s v="2014_15_TBY@CAR"/>
    <s v=""/>
    <n v="-5.5"/>
    <n v="19"/>
    <n v="17"/>
    <x v="2"/>
    <x v="14"/>
    <s v="rs"/>
    <s v="TBY"/>
    <s v="CAR"/>
    <s v=""/>
    <x v="1"/>
    <n v="-5.5"/>
    <s v=""/>
    <m/>
    <m/>
    <s v="CAR"/>
    <n v="9"/>
    <n v="0"/>
    <s v="CAR"/>
    <n v="1"/>
  </r>
  <r>
    <n v="1525"/>
    <n v="752"/>
    <s v="2014_15_JAX@BAL"/>
    <s v=""/>
    <n v="-13.5"/>
    <n v="20"/>
    <n v="12"/>
    <x v="2"/>
    <x v="14"/>
    <s v="rs"/>
    <s v="JAX"/>
    <s v="BAL"/>
    <s v=""/>
    <x v="0"/>
    <n v="-12"/>
    <s v=""/>
    <m/>
    <m/>
    <s v="BAL"/>
    <n v="16"/>
    <n v="0"/>
    <m/>
    <s v=""/>
  </r>
  <r>
    <n v="1526"/>
    <n v="752"/>
    <s v="2014_15_JAX@BAL"/>
    <s v=""/>
    <n v="-13.5"/>
    <n v="20"/>
    <n v="12"/>
    <x v="2"/>
    <x v="14"/>
    <s v="rs"/>
    <s v="JAX"/>
    <s v="BAL"/>
    <s v=""/>
    <x v="1"/>
    <n v="-10"/>
    <s v=""/>
    <m/>
    <m/>
    <s v="JAX"/>
    <n v="9"/>
    <n v="1"/>
    <s v="BAL"/>
    <n v="1"/>
  </r>
  <r>
    <n v="1527"/>
    <n v="753"/>
    <s v="2014_15_MIN@DET"/>
    <s v=""/>
    <n v="-7.5"/>
    <n v="16"/>
    <n v="14"/>
    <x v="2"/>
    <x v="14"/>
    <s v="rs"/>
    <s v="MIN"/>
    <s v="DET"/>
    <s v=""/>
    <x v="0"/>
    <n v="-7"/>
    <s v=""/>
    <m/>
    <m/>
    <s v="MIN"/>
    <n v="11"/>
    <n v="1"/>
    <m/>
    <s v=""/>
  </r>
  <r>
    <n v="1528"/>
    <n v="753"/>
    <s v="2014_15_MIN@DET"/>
    <s v=""/>
    <n v="-7.5"/>
    <n v="16"/>
    <n v="14"/>
    <x v="2"/>
    <x v="14"/>
    <s v="rs"/>
    <s v="MIN"/>
    <s v="DET"/>
    <s v=""/>
    <x v="1"/>
    <n v="-7"/>
    <s v=""/>
    <m/>
    <m/>
    <s v="MIN"/>
    <n v="12"/>
    <n v="1"/>
    <s v="DET"/>
    <n v="1"/>
  </r>
  <r>
    <n v="1529"/>
    <n v="754"/>
    <s v="2014_15_NYJ@TEN"/>
    <s v=""/>
    <n v="1"/>
    <n v="11"/>
    <n v="16"/>
    <x v="2"/>
    <x v="14"/>
    <s v="rs"/>
    <s v="NYJ"/>
    <s v="NYJ"/>
    <s v=""/>
    <x v="0"/>
    <n v="-1.5"/>
    <s v=""/>
    <m/>
    <m/>
    <s v="NYJ"/>
    <n v="4"/>
    <n v="1"/>
    <m/>
    <s v=""/>
  </r>
  <r>
    <n v="1530"/>
    <n v="754"/>
    <s v="2014_15_NYJ@TEN"/>
    <s v=""/>
    <n v="1"/>
    <n v="11"/>
    <n v="16"/>
    <x v="2"/>
    <x v="14"/>
    <s v="rs"/>
    <s v="NYJ"/>
    <s v="NYJ"/>
    <s v=""/>
    <x v="1"/>
    <n v="-2"/>
    <s v=""/>
    <m/>
    <m/>
    <s v="NYJ"/>
    <n v="10"/>
    <n v="1"/>
    <s v="NYJ"/>
    <n v="1"/>
  </r>
  <r>
    <n v="1531"/>
    <n v="755"/>
    <s v="2014_15_DEN@SD"/>
    <s v=""/>
    <n v="4"/>
    <n v="10"/>
    <n v="22"/>
    <x v="2"/>
    <x v="14"/>
    <s v="rs"/>
    <s v="DEN"/>
    <s v="DEN"/>
    <s v=""/>
    <x v="0"/>
    <n v="2.5"/>
    <s v=""/>
    <m/>
    <m/>
    <s v="DEN"/>
    <n v="1"/>
    <n v="1"/>
    <m/>
    <s v=""/>
  </r>
  <r>
    <n v="1532"/>
    <n v="755"/>
    <s v="2014_15_DEN@SD"/>
    <s v=""/>
    <n v="4"/>
    <n v="10"/>
    <n v="22"/>
    <x v="2"/>
    <x v="14"/>
    <s v="rs"/>
    <s v="DEN"/>
    <s v="DEN"/>
    <s v=""/>
    <x v="1"/>
    <n v="5.5"/>
    <s v=""/>
    <m/>
    <m/>
    <s v="DEN"/>
    <n v="1"/>
    <n v="1"/>
    <s v="DEN"/>
    <n v="1"/>
  </r>
  <r>
    <n v="1533"/>
    <n v="756"/>
    <s v="2014_15_SFO@SEA"/>
    <s v=""/>
    <n v="-8.5"/>
    <n v="17"/>
    <n v="7"/>
    <x v="2"/>
    <x v="14"/>
    <s v="rs"/>
    <s v="SEA"/>
    <s v="SEA"/>
    <s v=""/>
    <x v="0"/>
    <n v="-10"/>
    <s v=""/>
    <m/>
    <m/>
    <s v="SEA"/>
    <n v="9"/>
    <n v="1"/>
    <m/>
    <s v=""/>
  </r>
  <r>
    <n v="1534"/>
    <n v="756"/>
    <s v="2014_15_SFO@SEA"/>
    <s v=""/>
    <n v="-8.5"/>
    <n v="17"/>
    <n v="7"/>
    <x v="2"/>
    <x v="14"/>
    <s v="rs"/>
    <s v="SEA"/>
    <s v="SEA"/>
    <s v=""/>
    <x v="1"/>
    <n v="-7.5"/>
    <s v=""/>
    <m/>
    <m/>
    <s v="SFO"/>
    <n v="13"/>
    <n v="0"/>
    <s v="SEA"/>
    <n v="1"/>
  </r>
  <r>
    <n v="1535"/>
    <n v="757"/>
    <s v="2014_15_DAL@PHI"/>
    <s v=""/>
    <n v="-3.5"/>
    <n v="27"/>
    <n v="38"/>
    <x v="2"/>
    <x v="14"/>
    <s v="rs"/>
    <s v="DAL"/>
    <s v="DAL"/>
    <s v=""/>
    <x v="0"/>
    <n v="-3"/>
    <s v=""/>
    <m/>
    <m/>
    <s v="DAL"/>
    <n v="14"/>
    <n v="1"/>
    <m/>
    <s v=""/>
  </r>
  <r>
    <n v="1536"/>
    <n v="757"/>
    <s v="2014_15_DAL@PHI"/>
    <s v=""/>
    <n v="-3.5"/>
    <n v="27"/>
    <n v="38"/>
    <x v="2"/>
    <x v="14"/>
    <s v="rs"/>
    <s v="DAL"/>
    <s v="DAL"/>
    <s v=""/>
    <x v="1"/>
    <n v="-3"/>
    <s v=""/>
    <m/>
    <m/>
    <s v="DAL"/>
    <n v="2"/>
    <n v="1"/>
    <s v="DAL"/>
    <n v="1"/>
  </r>
  <r>
    <n v="1537"/>
    <n v="758"/>
    <s v="2014_15_NOR@CHI"/>
    <s v=""/>
    <n v="3"/>
    <n v="15"/>
    <n v="31"/>
    <x v="2"/>
    <x v="14"/>
    <s v="rs"/>
    <s v="NOR"/>
    <s v="NOR"/>
    <s v=""/>
    <x v="0"/>
    <n v="-1"/>
    <s v=""/>
    <m/>
    <m/>
    <s v="NOR"/>
    <n v="7"/>
    <n v="1"/>
    <m/>
    <s v=""/>
  </r>
  <r>
    <n v="1538"/>
    <n v="758"/>
    <s v="2014_15_NOR@CHI"/>
    <s v=""/>
    <n v="3"/>
    <n v="15"/>
    <n v="31"/>
    <x v="2"/>
    <x v="14"/>
    <s v="rs"/>
    <s v="NOR"/>
    <s v="NOR"/>
    <s v=""/>
    <x v="1"/>
    <n v="-3"/>
    <s v=""/>
    <m/>
    <m/>
    <s v="CHI"/>
    <n v="5"/>
    <n v="0"/>
    <s v="CHI"/>
    <n v="0"/>
  </r>
  <r>
    <n v="1539"/>
    <n v="759"/>
    <s v="2014_16_TEN@JAX"/>
    <s v=""/>
    <n v="-3"/>
    <n v="21"/>
    <n v="13"/>
    <x v="2"/>
    <x v="15"/>
    <s v="rs"/>
    <s v="JAX"/>
    <s v="JAX"/>
    <s v=""/>
    <x v="0"/>
    <n v="-3"/>
    <s v=""/>
    <m/>
    <m/>
    <s v="JAX"/>
    <n v="8"/>
    <n v="1"/>
    <m/>
    <s v=""/>
  </r>
  <r>
    <n v="1540"/>
    <n v="759"/>
    <s v="2014_16_TEN@JAX"/>
    <s v=""/>
    <n v="-3"/>
    <n v="21"/>
    <n v="13"/>
    <x v="2"/>
    <x v="15"/>
    <s v="rs"/>
    <s v="JAX"/>
    <s v="JAX"/>
    <s v=""/>
    <x v="1"/>
    <n v="-3.5"/>
    <s v=""/>
    <m/>
    <m/>
    <s v="TEN"/>
    <n v="16"/>
    <n v="0"/>
    <s v="TEN"/>
    <n v="0"/>
  </r>
  <r>
    <n v="1541"/>
    <n v="760"/>
    <s v="2014_16_SD@SFO"/>
    <s v=""/>
    <n v="-2.5"/>
    <n v="35"/>
    <n v="38"/>
    <x v="2"/>
    <x v="15"/>
    <s v="rs"/>
    <s v="SD"/>
    <s v="SD"/>
    <s v=""/>
    <x v="0"/>
    <n v="-1"/>
    <s v=""/>
    <m/>
    <m/>
    <s v="SD"/>
    <n v="10"/>
    <n v="1"/>
    <m/>
    <s v=""/>
  </r>
  <r>
    <n v="1542"/>
    <n v="760"/>
    <s v="2014_16_SD@SFO"/>
    <s v=""/>
    <n v="-2.5"/>
    <n v="35"/>
    <n v="38"/>
    <x v="2"/>
    <x v="15"/>
    <s v="rs"/>
    <s v="SD"/>
    <s v="SD"/>
    <s v=""/>
    <x v="1"/>
    <n v="1.5"/>
    <s v=""/>
    <m/>
    <m/>
    <s v="SD"/>
    <n v="1"/>
    <n v="1"/>
    <s v="SD"/>
    <n v="1"/>
  </r>
  <r>
    <n v="1543"/>
    <n v="761"/>
    <s v="2014_16_PHI@WAS"/>
    <s v=""/>
    <n v="8.5"/>
    <n v="27"/>
    <n v="24"/>
    <x v="2"/>
    <x v="15"/>
    <s v="rs"/>
    <s v="WAS"/>
    <s v="WAS"/>
    <s v=""/>
    <x v="0"/>
    <n v="6.5"/>
    <s v=""/>
    <m/>
    <m/>
    <s v="PHI"/>
    <n v="5"/>
    <n v="0"/>
    <m/>
    <s v=""/>
  </r>
  <r>
    <n v="1544"/>
    <n v="761"/>
    <s v="2014_16_PHI@WAS"/>
    <s v=""/>
    <n v="8.5"/>
    <n v="27"/>
    <n v="24"/>
    <x v="2"/>
    <x v="15"/>
    <s v="rs"/>
    <s v="WAS"/>
    <s v="WAS"/>
    <s v=""/>
    <x v="1"/>
    <n v="6"/>
    <s v=""/>
    <m/>
    <m/>
    <s v="PHI"/>
    <n v="13"/>
    <n v="0"/>
    <s v="PHI"/>
    <n v="0"/>
  </r>
  <r>
    <n v="1545"/>
    <n v="762"/>
    <s v="2014_16_DET@CHI"/>
    <s v=""/>
    <n v="4.5"/>
    <n v="14"/>
    <n v="20"/>
    <x v="2"/>
    <x v="15"/>
    <s v="rs"/>
    <s v="DET"/>
    <s v="DET"/>
    <s v=""/>
    <x v="0"/>
    <n v="5"/>
    <s v=""/>
    <m/>
    <m/>
    <s v="DET"/>
    <n v="11"/>
    <n v="1"/>
    <m/>
    <s v=""/>
  </r>
  <r>
    <n v="1546"/>
    <n v="762"/>
    <s v="2014_16_DET@CHI"/>
    <s v=""/>
    <n v="4.5"/>
    <n v="14"/>
    <n v="20"/>
    <x v="2"/>
    <x v="15"/>
    <s v="rs"/>
    <s v="DET"/>
    <s v="DET"/>
    <s v=""/>
    <x v="1"/>
    <n v="6"/>
    <s v=""/>
    <m/>
    <m/>
    <s v="DET"/>
    <n v="10"/>
    <n v="1"/>
    <s v="DET"/>
    <n v="1"/>
  </r>
  <r>
    <n v="1547"/>
    <n v="763"/>
    <s v="2014_16_MIN@MIA"/>
    <s v=""/>
    <n v="-6.5"/>
    <n v="37"/>
    <n v="35"/>
    <x v="2"/>
    <x v="15"/>
    <s v="rs"/>
    <s v="MIN"/>
    <s v="MIA"/>
    <s v=""/>
    <x v="0"/>
    <n v="-4.5"/>
    <s v=""/>
    <m/>
    <m/>
    <s v="MIN"/>
    <n v="7"/>
    <n v="1"/>
    <m/>
    <s v=""/>
  </r>
  <r>
    <n v="1548"/>
    <n v="763"/>
    <s v="2014_16_MIN@MIA"/>
    <s v=""/>
    <n v="-6.5"/>
    <n v="37"/>
    <n v="35"/>
    <x v="2"/>
    <x v="15"/>
    <s v="rs"/>
    <s v="MIN"/>
    <s v="MIA"/>
    <s v=""/>
    <x v="1"/>
    <n v="-5.5"/>
    <s v=""/>
    <m/>
    <m/>
    <s v="MIA"/>
    <n v="12"/>
    <n v="0"/>
    <s v="MIA"/>
    <n v="1"/>
  </r>
  <r>
    <n v="1549"/>
    <n v="764"/>
    <s v="2014_16_ATL@NOR"/>
    <s v=""/>
    <n v="-6.5"/>
    <n v="14"/>
    <n v="30"/>
    <x v="2"/>
    <x v="15"/>
    <s v="rs"/>
    <s v="ATL"/>
    <s v="ATL"/>
    <s v=""/>
    <x v="0"/>
    <n v="-6.5"/>
    <s v=""/>
    <m/>
    <m/>
    <s v="ATL"/>
    <n v="9"/>
    <n v="1"/>
    <m/>
    <s v=""/>
  </r>
  <r>
    <n v="1550"/>
    <n v="764"/>
    <s v="2014_16_ATL@NOR"/>
    <s v=""/>
    <n v="-6.5"/>
    <n v="14"/>
    <n v="30"/>
    <x v="2"/>
    <x v="15"/>
    <s v="rs"/>
    <s v="ATL"/>
    <s v="ATL"/>
    <s v=""/>
    <x v="1"/>
    <n v="-6"/>
    <s v=""/>
    <m/>
    <m/>
    <s v="ATL"/>
    <n v="5"/>
    <n v="1"/>
    <s v="ATL"/>
    <n v="1"/>
  </r>
  <r>
    <n v="1551"/>
    <n v="765"/>
    <s v="2014_16_NWE@NYJ"/>
    <s v=""/>
    <n v="10"/>
    <n v="16"/>
    <n v="17"/>
    <x v="2"/>
    <x v="15"/>
    <s v="rs"/>
    <s v="NYJ"/>
    <s v="NWE"/>
    <s v=""/>
    <x v="0"/>
    <n v="11"/>
    <s v=""/>
    <m/>
    <m/>
    <s v="NWE"/>
    <n v="4"/>
    <n v="0"/>
    <m/>
    <s v=""/>
  </r>
  <r>
    <n v="1552"/>
    <n v="765"/>
    <s v="2014_16_NWE@NYJ"/>
    <s v=""/>
    <n v="10"/>
    <n v="16"/>
    <n v="17"/>
    <x v="2"/>
    <x v="15"/>
    <s v="rs"/>
    <s v="NYJ"/>
    <s v="NWE"/>
    <s v=""/>
    <x v="1"/>
    <n v="9.5"/>
    <s v=""/>
    <m/>
    <m/>
    <s v="NYJ"/>
    <n v="14"/>
    <n v="1"/>
    <s v="NWE"/>
    <n v="1"/>
  </r>
  <r>
    <n v="1553"/>
    <n v="766"/>
    <s v="2014_16_KCY@PIT"/>
    <s v=""/>
    <n v="-3"/>
    <n v="20"/>
    <n v="12"/>
    <x v="2"/>
    <x v="15"/>
    <s v="rs"/>
    <s v="PIT"/>
    <s v="PIT"/>
    <s v=""/>
    <x v="0"/>
    <n v="-6.5"/>
    <s v=""/>
    <m/>
    <m/>
    <s v="PIT"/>
    <n v="12"/>
    <n v="1"/>
    <m/>
    <s v=""/>
  </r>
  <r>
    <n v="1554"/>
    <n v="766"/>
    <s v="2014_16_KCY@PIT"/>
    <s v=""/>
    <n v="-3"/>
    <n v="20"/>
    <n v="12"/>
    <x v="2"/>
    <x v="15"/>
    <s v="rs"/>
    <s v="PIT"/>
    <s v="PIT"/>
    <s v=""/>
    <x v="1"/>
    <n v="-3.5"/>
    <s v=""/>
    <m/>
    <m/>
    <s v="KCY"/>
    <n v="2"/>
    <n v="0"/>
    <s v="KCY"/>
    <n v="0"/>
  </r>
  <r>
    <n v="1555"/>
    <n v="767"/>
    <s v="2014_16_GBY@TBY"/>
    <s v=""/>
    <n v="10"/>
    <n v="3"/>
    <n v="20"/>
    <x v="2"/>
    <x v="15"/>
    <s v="rs"/>
    <s v="GBY"/>
    <s v="GBY"/>
    <s v=""/>
    <x v="0"/>
    <n v="10"/>
    <s v=""/>
    <m/>
    <m/>
    <s v="GBY"/>
    <n v="6"/>
    <n v="1"/>
    <m/>
    <s v=""/>
  </r>
  <r>
    <n v="1556"/>
    <n v="767"/>
    <s v="2014_16_GBY@TBY"/>
    <s v=""/>
    <n v="10"/>
    <n v="3"/>
    <n v="20"/>
    <x v="2"/>
    <x v="15"/>
    <s v="rs"/>
    <s v="GBY"/>
    <s v="GBY"/>
    <s v=""/>
    <x v="1"/>
    <n v="9.5"/>
    <s v=""/>
    <m/>
    <m/>
    <s v="GBY"/>
    <n v="9"/>
    <n v="1"/>
    <s v="GBY"/>
    <n v="1"/>
  </r>
  <r>
    <n v="1557"/>
    <n v="768"/>
    <s v="2014_16_CLE@CAR"/>
    <s v=""/>
    <n v="-4"/>
    <n v="17"/>
    <n v="13"/>
    <x v="2"/>
    <x v="15"/>
    <s v="rs"/>
    <s v="na"/>
    <s v="CAR"/>
    <s v=""/>
    <x v="0"/>
    <n v="1.5"/>
    <s v=""/>
    <m/>
    <m/>
    <s v="CLE"/>
    <n v="16"/>
    <n v="0"/>
    <m/>
    <s v=""/>
  </r>
  <r>
    <n v="1558"/>
    <n v="768"/>
    <s v="2014_16_CLE@CAR"/>
    <s v=""/>
    <n v="-4"/>
    <n v="17"/>
    <n v="13"/>
    <x v="2"/>
    <x v="15"/>
    <s v="rs"/>
    <s v="na"/>
    <s v="CAR"/>
    <s v=""/>
    <x v="1"/>
    <n v="-3.5"/>
    <s v=""/>
    <m/>
    <m/>
    <s v="CAR"/>
    <n v="15"/>
    <n v="0"/>
    <s v="CAR"/>
    <n v="1"/>
  </r>
  <r>
    <n v="1559"/>
    <n v="769"/>
    <s v="2014_16_BAL@HOU"/>
    <s v=""/>
    <n v="4.5"/>
    <n v="25"/>
    <n v="13"/>
    <x v="2"/>
    <x v="15"/>
    <s v="rs"/>
    <s v="HOU"/>
    <s v="HOU"/>
    <s v=""/>
    <x v="0"/>
    <n v="6"/>
    <s v=""/>
    <m/>
    <m/>
    <s v="BAL"/>
    <n v="1"/>
    <n v="0"/>
    <m/>
    <s v=""/>
  </r>
  <r>
    <n v="1560"/>
    <n v="769"/>
    <s v="2014_16_BAL@HOU"/>
    <s v=""/>
    <n v="4.5"/>
    <n v="25"/>
    <n v="13"/>
    <x v="2"/>
    <x v="15"/>
    <s v="rs"/>
    <s v="HOU"/>
    <s v="HOU"/>
    <s v=""/>
    <x v="1"/>
    <n v="4.5"/>
    <s v=""/>
    <m/>
    <m/>
    <s v="BAL"/>
    <n v="8"/>
    <n v="0"/>
    <s v="BAL"/>
    <n v="0"/>
  </r>
  <r>
    <n v="1561"/>
    <n v="770"/>
    <s v="2014_16_NYG@STL"/>
    <s v=""/>
    <n v="-5"/>
    <n v="27"/>
    <n v="37"/>
    <x v="2"/>
    <x v="15"/>
    <s v="rs"/>
    <s v="NYG"/>
    <s v="NYG"/>
    <s v=""/>
    <x v="0"/>
    <n v="-4"/>
    <s v=""/>
    <m/>
    <m/>
    <s v="STL"/>
    <n v="15"/>
    <n v="0"/>
    <m/>
    <s v=""/>
  </r>
  <r>
    <n v="1562"/>
    <n v="770"/>
    <s v="2014_16_NYG@STL"/>
    <s v=""/>
    <n v="-5"/>
    <n v="27"/>
    <n v="37"/>
    <x v="2"/>
    <x v="15"/>
    <s v="rs"/>
    <s v="NYG"/>
    <s v="NYG"/>
    <s v=""/>
    <x v="1"/>
    <n v="-2.5"/>
    <s v=""/>
    <m/>
    <m/>
    <s v="NYG"/>
    <n v="4"/>
    <n v="1"/>
    <s v="NYG"/>
    <n v="1"/>
  </r>
  <r>
    <n v="1563"/>
    <n v="771"/>
    <s v="2014_16_IND@DAL"/>
    <s v=""/>
    <n v="-3"/>
    <n v="42"/>
    <n v="7"/>
    <x v="2"/>
    <x v="15"/>
    <s v="rs"/>
    <s v="DAL"/>
    <s v="DAL"/>
    <s v=""/>
    <x v="0"/>
    <n v="-3.5"/>
    <s v=""/>
    <m/>
    <m/>
    <s v="DAL"/>
    <n v="13"/>
    <n v="1"/>
    <m/>
    <s v=""/>
  </r>
  <r>
    <n v="1564"/>
    <n v="771"/>
    <s v="2014_16_IND@DAL"/>
    <s v=""/>
    <n v="-3"/>
    <n v="42"/>
    <n v="7"/>
    <x v="2"/>
    <x v="15"/>
    <s v="rs"/>
    <s v="DAL"/>
    <s v="DAL"/>
    <s v=""/>
    <x v="1"/>
    <n v="-3.5"/>
    <s v=""/>
    <m/>
    <m/>
    <s v="DAL"/>
    <n v="7"/>
    <n v="1"/>
    <s v="DAL"/>
    <n v="1"/>
  </r>
  <r>
    <n v="1565"/>
    <n v="772"/>
    <s v="2014_16_BUF@OAK"/>
    <s v=""/>
    <n v="6"/>
    <n v="26"/>
    <n v="24"/>
    <x v="2"/>
    <x v="15"/>
    <s v="rs"/>
    <s v="OAK"/>
    <s v="OAK"/>
    <s v=""/>
    <x v="0"/>
    <n v="4"/>
    <s v=""/>
    <m/>
    <m/>
    <s v="BUF"/>
    <n v="14"/>
    <n v="0"/>
    <m/>
    <s v=""/>
  </r>
  <r>
    <n v="1566"/>
    <n v="772"/>
    <s v="2014_16_BUF@OAK"/>
    <s v=""/>
    <n v="6"/>
    <n v="26"/>
    <n v="24"/>
    <x v="2"/>
    <x v="15"/>
    <s v="rs"/>
    <s v="OAK"/>
    <s v="OAK"/>
    <s v=""/>
    <x v="1"/>
    <n v="6"/>
    <s v=""/>
    <m/>
    <m/>
    <s v="BUF"/>
    <n v="3"/>
    <n v="0"/>
    <s v="BUF"/>
    <n v="0"/>
  </r>
  <r>
    <n v="1567"/>
    <n v="773"/>
    <s v="2014_16_SEA@ARI"/>
    <s v=""/>
    <n v="7.5"/>
    <n v="6"/>
    <n v="35"/>
    <x v="2"/>
    <x v="15"/>
    <s v="rs"/>
    <s v="SEA"/>
    <s v="SEA"/>
    <s v=""/>
    <x v="0"/>
    <n v="7"/>
    <s v=""/>
    <m/>
    <m/>
    <s v="SEA"/>
    <n v="2"/>
    <n v="1"/>
    <m/>
    <s v=""/>
  </r>
  <r>
    <n v="1568"/>
    <n v="773"/>
    <s v="2014_16_SEA@ARI"/>
    <s v=""/>
    <n v="7.5"/>
    <n v="6"/>
    <n v="35"/>
    <x v="2"/>
    <x v="15"/>
    <s v="rs"/>
    <s v="SEA"/>
    <s v="SEA"/>
    <s v=""/>
    <x v="1"/>
    <n v="4"/>
    <s v=""/>
    <m/>
    <m/>
    <s v="ARI"/>
    <n v="11"/>
    <n v="0"/>
    <s v="SEA"/>
    <n v="1"/>
  </r>
  <r>
    <n v="1569"/>
    <n v="774"/>
    <s v="2014_16_DEN@CIN"/>
    <s v=""/>
    <n v="3.5"/>
    <n v="37"/>
    <n v="28"/>
    <x v="2"/>
    <x v="15"/>
    <s v="rs"/>
    <s v="CIN"/>
    <s v="CIN"/>
    <s v=""/>
    <x v="0"/>
    <n v="5.5"/>
    <s v=""/>
    <m/>
    <m/>
    <s v="DEN"/>
    <n v="3"/>
    <n v="0"/>
    <m/>
    <s v=""/>
  </r>
  <r>
    <n v="1570"/>
    <n v="774"/>
    <s v="2014_16_DEN@CIN"/>
    <s v=""/>
    <n v="3.5"/>
    <n v="37"/>
    <n v="28"/>
    <x v="2"/>
    <x v="15"/>
    <s v="rs"/>
    <s v="CIN"/>
    <s v="CIN"/>
    <s v=""/>
    <x v="1"/>
    <n v="3.5"/>
    <s v=""/>
    <m/>
    <m/>
    <s v="CIN"/>
    <n v="6"/>
    <n v="1"/>
    <s v="CIN"/>
    <n v="1"/>
  </r>
  <r>
    <n v="1571"/>
    <n v="775"/>
    <s v="2014_17_CAR@ATL"/>
    <s v=""/>
    <n v="-3.5"/>
    <n v="3"/>
    <n v="34"/>
    <x v="2"/>
    <x v="16"/>
    <s v="rs"/>
    <s v="CAR"/>
    <s v="CAR"/>
    <s v=""/>
    <x v="0"/>
    <n v="-5"/>
    <s v=""/>
    <m/>
    <m/>
    <s v="CAR"/>
    <n v="3"/>
    <n v="1"/>
    <m/>
    <s v=""/>
  </r>
  <r>
    <n v="1572"/>
    <n v="775"/>
    <s v="2014_17_CAR@ATL"/>
    <s v=""/>
    <n v="-3.5"/>
    <n v="3"/>
    <n v="34"/>
    <x v="2"/>
    <x v="16"/>
    <s v="rs"/>
    <s v="CAR"/>
    <s v="CAR"/>
    <s v=""/>
    <x v="1"/>
    <n v="-4"/>
    <s v=""/>
    <m/>
    <m/>
    <s v="ATL"/>
    <n v="14"/>
    <n v="0"/>
    <s v="ATL"/>
    <n v="0"/>
  </r>
  <r>
    <n v="1573"/>
    <n v="776"/>
    <s v="2014_17_DET@GBY"/>
    <s v=""/>
    <n v="-7"/>
    <n v="30"/>
    <n v="20"/>
    <x v="2"/>
    <x v="16"/>
    <s v="rs"/>
    <s v="GBY"/>
    <s v="GBY"/>
    <s v=""/>
    <x v="0"/>
    <n v="-7"/>
    <s v=""/>
    <m/>
    <m/>
    <s v="GBY"/>
    <n v="4"/>
    <n v="1"/>
    <m/>
    <s v=""/>
  </r>
  <r>
    <n v="1574"/>
    <n v="776"/>
    <s v="2014_17_DET@GBY"/>
    <s v=""/>
    <n v="-7"/>
    <n v="30"/>
    <n v="20"/>
    <x v="2"/>
    <x v="16"/>
    <s v="rs"/>
    <s v="GBY"/>
    <s v="GBY"/>
    <s v=""/>
    <x v="1"/>
    <n v="-6.5"/>
    <s v=""/>
    <m/>
    <m/>
    <s v="GBY"/>
    <n v="6"/>
    <n v="1"/>
    <s v="GBY"/>
    <n v="1"/>
  </r>
  <r>
    <n v="1575"/>
    <n v="777"/>
    <s v="2014_17_IND@TEN"/>
    <s v=""/>
    <n v="6.5"/>
    <n v="10"/>
    <n v="27"/>
    <x v="2"/>
    <x v="16"/>
    <s v="rs"/>
    <s v="IND"/>
    <s v="IND"/>
    <s v=""/>
    <x v="0"/>
    <n v="7.5"/>
    <s v=""/>
    <m/>
    <m/>
    <s v="IND"/>
    <n v="14"/>
    <n v="1"/>
    <m/>
    <s v=""/>
  </r>
  <r>
    <n v="1576"/>
    <n v="777"/>
    <s v="2014_17_IND@TEN"/>
    <s v=""/>
    <n v="6.5"/>
    <n v="10"/>
    <n v="27"/>
    <x v="2"/>
    <x v="16"/>
    <s v="rs"/>
    <s v="IND"/>
    <s v="IND"/>
    <s v=""/>
    <x v="1"/>
    <n v="9.5"/>
    <s v=""/>
    <m/>
    <m/>
    <s v="IND"/>
    <n v="13"/>
    <n v="1"/>
    <s v="IND"/>
    <n v="1"/>
  </r>
  <r>
    <n v="1577"/>
    <n v="778"/>
    <s v="2014_17_SD@KCY"/>
    <s v=""/>
    <n v="-2.5"/>
    <n v="19"/>
    <n v="7"/>
    <x v="2"/>
    <x v="16"/>
    <s v="rs"/>
    <s v="KCY"/>
    <s v="KCY"/>
    <s v=""/>
    <x v="0"/>
    <n v="1"/>
    <s v=""/>
    <m/>
    <m/>
    <s v="SD"/>
    <n v="13"/>
    <n v="0"/>
    <m/>
    <s v=""/>
  </r>
  <r>
    <n v="1578"/>
    <n v="778"/>
    <s v="2014_17_SD@KCY"/>
    <s v=""/>
    <n v="-2.5"/>
    <n v="19"/>
    <n v="7"/>
    <x v="2"/>
    <x v="16"/>
    <s v="rs"/>
    <s v="KCY"/>
    <s v="KCY"/>
    <s v=""/>
    <x v="1"/>
    <n v="-3"/>
    <s v=""/>
    <m/>
    <m/>
    <s v="SD"/>
    <n v="15"/>
    <n v="0"/>
    <s v="SD"/>
    <n v="0"/>
  </r>
  <r>
    <n v="1579"/>
    <n v="779"/>
    <s v="2014_17_NYJ@MIA"/>
    <s v=""/>
    <n v="-4.5"/>
    <n v="24"/>
    <n v="37"/>
    <x v="2"/>
    <x v="16"/>
    <s v="rs"/>
    <s v="NYJ"/>
    <s v="NYJ"/>
    <s v=""/>
    <x v="0"/>
    <n v="-7"/>
    <s v=""/>
    <m/>
    <m/>
    <s v="NYJ"/>
    <n v="6"/>
    <n v="1"/>
    <m/>
    <s v=""/>
  </r>
  <r>
    <n v="1580"/>
    <n v="779"/>
    <s v="2014_17_NYJ@MIA"/>
    <s v=""/>
    <n v="-4.5"/>
    <n v="24"/>
    <n v="37"/>
    <x v="2"/>
    <x v="16"/>
    <s v="rs"/>
    <s v="NYJ"/>
    <s v="NYJ"/>
    <s v=""/>
    <x v="1"/>
    <n v="-7"/>
    <s v=""/>
    <m/>
    <m/>
    <s v="MIA"/>
    <n v="5"/>
    <n v="0"/>
    <s v="MIA"/>
    <n v="0"/>
  </r>
  <r>
    <n v="1581"/>
    <n v="780"/>
    <s v="2014_17_CHI@MIN"/>
    <s v=""/>
    <n v="-7"/>
    <n v="13"/>
    <n v="9"/>
    <x v="2"/>
    <x v="16"/>
    <s v="rs"/>
    <s v="CHI"/>
    <s v="MIN"/>
    <s v=""/>
    <x v="0"/>
    <n v="-4.5"/>
    <s v=""/>
    <m/>
    <m/>
    <s v="CHI"/>
    <n v="7"/>
    <n v="1"/>
    <m/>
    <s v=""/>
  </r>
  <r>
    <n v="1582"/>
    <n v="780"/>
    <s v="2014_17_CHI@MIN"/>
    <s v=""/>
    <n v="-7"/>
    <n v="13"/>
    <n v="9"/>
    <x v="2"/>
    <x v="16"/>
    <s v="rs"/>
    <s v="CHI"/>
    <s v="MIN"/>
    <s v=""/>
    <x v="1"/>
    <n v="-3"/>
    <s v=""/>
    <m/>
    <m/>
    <s v="CHI"/>
    <n v="12"/>
    <n v="1"/>
    <s v="CHI"/>
    <n v="0"/>
  </r>
  <r>
    <n v="1583"/>
    <n v="781"/>
    <s v="2014_17_BUF@NWE"/>
    <s v=""/>
    <n v="-10.5"/>
    <n v="9"/>
    <n v="17"/>
    <x v="2"/>
    <x v="16"/>
    <s v="rs"/>
    <s v="BUF"/>
    <s v="BUF"/>
    <s v=""/>
    <x v="0"/>
    <n v="-10"/>
    <s v=""/>
    <m/>
    <m/>
    <s v="BUF"/>
    <n v="2"/>
    <n v="1"/>
    <m/>
    <s v=""/>
  </r>
  <r>
    <n v="1584"/>
    <n v="781"/>
    <s v="2014_17_BUF@NWE"/>
    <s v=""/>
    <n v="-10.5"/>
    <n v="9"/>
    <n v="17"/>
    <x v="2"/>
    <x v="16"/>
    <s v="rs"/>
    <s v="BUF"/>
    <s v="BUF"/>
    <s v=""/>
    <x v="1"/>
    <n v="-10"/>
    <s v=""/>
    <m/>
    <m/>
    <s v="BUF"/>
    <n v="7"/>
    <n v="1"/>
    <s v="BUF"/>
    <n v="1"/>
  </r>
  <r>
    <n v="1585"/>
    <n v="782"/>
    <s v="2014_17_PHI@NYG"/>
    <s v=""/>
    <n v="-2.5"/>
    <n v="26"/>
    <n v="34"/>
    <x v="2"/>
    <x v="16"/>
    <s v="rs"/>
    <s v="PHI"/>
    <s v="PHI"/>
    <s v=""/>
    <x v="0"/>
    <n v="-3"/>
    <s v=""/>
    <m/>
    <m/>
    <s v="NYG"/>
    <n v="12"/>
    <n v="0"/>
    <m/>
    <s v=""/>
  </r>
  <r>
    <n v="1586"/>
    <n v="782"/>
    <s v="2014_17_PHI@NYG"/>
    <s v=""/>
    <n v="-2.5"/>
    <n v="26"/>
    <n v="34"/>
    <x v="2"/>
    <x v="16"/>
    <s v="rs"/>
    <s v="PHI"/>
    <s v="PHI"/>
    <s v=""/>
    <x v="1"/>
    <n v="-3"/>
    <s v=""/>
    <m/>
    <m/>
    <s v="PHI"/>
    <n v="3"/>
    <n v="1"/>
    <s v="PHI"/>
    <n v="1"/>
  </r>
  <r>
    <n v="1587"/>
    <n v="783"/>
    <s v="2014_17_CIN@PIT"/>
    <s v=""/>
    <n v="-3"/>
    <n v="27"/>
    <n v="17"/>
    <x v="2"/>
    <x v="16"/>
    <s v="rs"/>
    <s v="PIT"/>
    <s v="PIT"/>
    <s v=""/>
    <x v="0"/>
    <n v="-4.5"/>
    <s v=""/>
    <m/>
    <m/>
    <s v="PIT"/>
    <n v="16"/>
    <n v="1"/>
    <m/>
    <s v=""/>
  </r>
  <r>
    <n v="1588"/>
    <n v="783"/>
    <s v="2014_17_CIN@PIT"/>
    <s v=""/>
    <n v="-3"/>
    <n v="27"/>
    <n v="17"/>
    <x v="2"/>
    <x v="16"/>
    <s v="rs"/>
    <s v="PIT"/>
    <s v="PIT"/>
    <s v=""/>
    <x v="1"/>
    <n v="-3"/>
    <s v=""/>
    <m/>
    <m/>
    <s v="PIT"/>
    <n v="10"/>
    <n v="1"/>
    <s v="PIT"/>
    <n v="1"/>
  </r>
  <r>
    <n v="1589"/>
    <n v="784"/>
    <s v="2014_17_NOR@TBY"/>
    <s v=""/>
    <n v="3.5"/>
    <n v="20"/>
    <n v="23"/>
    <x v="2"/>
    <x v="16"/>
    <s v="rs"/>
    <s v="TBY"/>
    <s v="NOR"/>
    <s v=""/>
    <x v="0"/>
    <n v="3.5"/>
    <s v=""/>
    <m/>
    <m/>
    <s v="NOR"/>
    <n v="8"/>
    <n v="0"/>
    <m/>
    <s v=""/>
  </r>
  <r>
    <n v="1590"/>
    <n v="784"/>
    <s v="2014_17_NOR@TBY"/>
    <s v=""/>
    <n v="3.5"/>
    <n v="20"/>
    <n v="23"/>
    <x v="2"/>
    <x v="16"/>
    <s v="rs"/>
    <s v="TBY"/>
    <s v="NOR"/>
    <s v=""/>
    <x v="1"/>
    <n v="1.5"/>
    <s v=""/>
    <m/>
    <m/>
    <s v="NOR"/>
    <n v="1"/>
    <n v="0"/>
    <s v="NOR"/>
    <n v="1"/>
  </r>
  <r>
    <n v="1591"/>
    <n v="785"/>
    <s v="2014_17_DAL@WAS"/>
    <s v=""/>
    <n v="6.5"/>
    <n v="17"/>
    <n v="44"/>
    <x v="2"/>
    <x v="16"/>
    <s v="rs"/>
    <s v="DAL"/>
    <s v="DAL"/>
    <s v=""/>
    <x v="0"/>
    <n v="4.5"/>
    <s v=""/>
    <m/>
    <m/>
    <s v="WAS"/>
    <n v="9"/>
    <n v="0"/>
    <m/>
    <s v=""/>
  </r>
  <r>
    <n v="1592"/>
    <n v="785"/>
    <s v="2014_17_DAL@WAS"/>
    <s v=""/>
    <n v="6.5"/>
    <n v="17"/>
    <n v="44"/>
    <x v="2"/>
    <x v="16"/>
    <s v="rs"/>
    <s v="DAL"/>
    <s v="DAL"/>
    <s v=""/>
    <x v="1"/>
    <n v="6"/>
    <s v=""/>
    <m/>
    <m/>
    <s v="DAL"/>
    <n v="2"/>
    <n v="1"/>
    <s v="DAL"/>
    <n v="1"/>
  </r>
  <r>
    <n v="1593"/>
    <n v="786"/>
    <s v="2014_17_CLE@BAL"/>
    <s v=""/>
    <n v="-9"/>
    <n v="20"/>
    <n v="10"/>
    <x v="2"/>
    <x v="16"/>
    <s v="rs"/>
    <s v="BAL"/>
    <s v="BAL"/>
    <s v=""/>
    <x v="0"/>
    <n v="-9"/>
    <s v=""/>
    <m/>
    <m/>
    <s v="BAL"/>
    <n v="5"/>
    <n v="1"/>
    <m/>
    <s v=""/>
  </r>
  <r>
    <n v="1594"/>
    <n v="786"/>
    <s v="2014_17_CLE@BAL"/>
    <s v=""/>
    <n v="-9"/>
    <n v="20"/>
    <n v="10"/>
    <x v="2"/>
    <x v="16"/>
    <s v="rs"/>
    <s v="BAL"/>
    <s v="BAL"/>
    <s v=""/>
    <x v="1"/>
    <n v="-7.5"/>
    <s v=""/>
    <m/>
    <m/>
    <s v="BAL"/>
    <n v="11"/>
    <n v="1"/>
    <s v="BAL"/>
    <n v="1"/>
  </r>
  <r>
    <n v="1595"/>
    <n v="787"/>
    <s v="2014_17_JAX@HOU"/>
    <s v=""/>
    <n v="-10"/>
    <n v="23"/>
    <n v="17"/>
    <x v="2"/>
    <x v="16"/>
    <s v="rs"/>
    <s v="JAX"/>
    <s v="HOU"/>
    <s v=""/>
    <x v="0"/>
    <n v="-11"/>
    <s v=""/>
    <m/>
    <m/>
    <s v="HOU"/>
    <n v="10"/>
    <n v="0"/>
    <m/>
    <s v=""/>
  </r>
  <r>
    <n v="1596"/>
    <n v="787"/>
    <s v="2014_17_JAX@HOU"/>
    <s v=""/>
    <n v="-10"/>
    <n v="23"/>
    <n v="17"/>
    <x v="2"/>
    <x v="16"/>
    <s v="rs"/>
    <s v="JAX"/>
    <s v="HOU"/>
    <s v=""/>
    <x v="1"/>
    <n v="-8.5"/>
    <s v=""/>
    <m/>
    <m/>
    <s v="HOU"/>
    <n v="4"/>
    <n v="0"/>
    <s v="HOU"/>
    <n v="1"/>
  </r>
  <r>
    <n v="1597"/>
    <n v="788"/>
    <s v="2014_17_OAK@DEN"/>
    <s v=""/>
    <n v="-14.5"/>
    <n v="47"/>
    <n v="14"/>
    <x v="2"/>
    <x v="16"/>
    <s v="rs"/>
    <s v="DEN"/>
    <s v="DEN"/>
    <s v=""/>
    <x v="0"/>
    <n v="-11"/>
    <s v=""/>
    <m/>
    <m/>
    <s v="OAK"/>
    <n v="1"/>
    <n v="0"/>
    <m/>
    <s v=""/>
  </r>
  <r>
    <n v="1598"/>
    <n v="788"/>
    <s v="2014_17_OAK@DEN"/>
    <s v=""/>
    <n v="-14.5"/>
    <n v="47"/>
    <n v="14"/>
    <x v="2"/>
    <x v="16"/>
    <s v="rs"/>
    <s v="DEN"/>
    <s v="DEN"/>
    <s v=""/>
    <x v="1"/>
    <n v="-14"/>
    <s v=""/>
    <m/>
    <m/>
    <s v="OAK"/>
    <n v="9"/>
    <n v="0"/>
    <s v="DEN"/>
    <n v="1"/>
  </r>
  <r>
    <n v="1599"/>
    <n v="789"/>
    <s v="2014_17_ARI@SFO"/>
    <s v=""/>
    <n v="-4"/>
    <n v="20"/>
    <n v="17"/>
    <x v="2"/>
    <x v="16"/>
    <s v="rs"/>
    <s v="ARI"/>
    <s v="SFO"/>
    <s v=""/>
    <x v="0"/>
    <n v="-3"/>
    <s v=""/>
    <m/>
    <m/>
    <s v="SFO"/>
    <n v="15"/>
    <n v="0"/>
    <m/>
    <s v=""/>
  </r>
  <r>
    <n v="1600"/>
    <n v="789"/>
    <s v="2014_17_ARI@SFO"/>
    <s v=""/>
    <n v="-4"/>
    <n v="20"/>
    <n v="17"/>
    <x v="2"/>
    <x v="16"/>
    <s v="rs"/>
    <s v="ARI"/>
    <s v="SFO"/>
    <s v=""/>
    <x v="1"/>
    <n v="-3"/>
    <s v=""/>
    <m/>
    <m/>
    <s v="ARI"/>
    <n v="16"/>
    <n v="1"/>
    <s v="ARI"/>
    <n v="0"/>
  </r>
  <r>
    <n v="1601"/>
    <n v="790"/>
    <s v="2014_17_STL@SEA"/>
    <s v=""/>
    <n v="-12.5"/>
    <n v="20"/>
    <n v="6"/>
    <x v="2"/>
    <x v="16"/>
    <s v="rs"/>
    <s v="SEA"/>
    <s v="SEA"/>
    <s v=""/>
    <x v="0"/>
    <n v="-13"/>
    <s v=""/>
    <m/>
    <m/>
    <s v="SEA"/>
    <n v="11"/>
    <n v="1"/>
    <m/>
    <s v=""/>
  </r>
  <r>
    <n v="1602"/>
    <n v="790"/>
    <s v="2014_17_STL@SEA"/>
    <s v=""/>
    <n v="-12.5"/>
    <n v="20"/>
    <n v="6"/>
    <x v="2"/>
    <x v="16"/>
    <s v="rs"/>
    <s v="SEA"/>
    <s v="SEA"/>
    <s v=""/>
    <x v="1"/>
    <n v="-13"/>
    <s v=""/>
    <m/>
    <m/>
    <s v="SEA"/>
    <n v="8"/>
    <n v="1"/>
    <s v="SEA"/>
    <n v="1"/>
  </r>
  <r>
    <n v="1603"/>
    <n v="791"/>
    <s v="2014_18_ARI@CAR"/>
    <n v="-4.5"/>
    <n v="-5.5"/>
    <n v="27"/>
    <n v="16"/>
    <x v="2"/>
    <x v="17"/>
    <s v="plyff"/>
    <s v="CAR"/>
    <s v="CAR"/>
    <n v="1"/>
    <x v="0"/>
    <n v="-6"/>
    <n v="1.5"/>
    <m/>
    <m/>
    <s v="CAR"/>
    <n v="4"/>
    <n v="1"/>
    <s v="CAR"/>
    <n v="1"/>
  </r>
  <r>
    <n v="1604"/>
    <n v="791"/>
    <s v="2014_18_ARI@CAR"/>
    <n v="-4.5"/>
    <n v="-5.5"/>
    <n v="27"/>
    <n v="16"/>
    <x v="2"/>
    <x v="17"/>
    <s v="plyff"/>
    <s v="CAR"/>
    <s v="CAR"/>
    <n v="1"/>
    <x v="2"/>
    <m/>
    <s v=""/>
    <m/>
    <m/>
    <s v="CAR"/>
    <n v="1"/>
    <n v="1"/>
    <s v="CAR"/>
    <n v="1"/>
  </r>
  <r>
    <n v="1605"/>
    <n v="791"/>
    <s v="2014_18_ARI@CAR"/>
    <n v="-4.5"/>
    <n v="-5.5"/>
    <n v="27"/>
    <n v="16"/>
    <x v="2"/>
    <x v="17"/>
    <s v="plyff"/>
    <s v="CAR"/>
    <s v="CAR"/>
    <n v="1"/>
    <x v="1"/>
    <n v="-6"/>
    <n v="1.5"/>
    <m/>
    <m/>
    <s v="ARI"/>
    <n v="3"/>
    <n v="0"/>
    <s v="ARI"/>
    <n v="0"/>
  </r>
  <r>
    <n v="1606"/>
    <n v="792"/>
    <s v="2014_18_BAL@PIT"/>
    <n v="-3.5"/>
    <n v="-3"/>
    <n v="17"/>
    <n v="30"/>
    <x v="2"/>
    <x v="17"/>
    <s v="plyff"/>
    <s v="BAL"/>
    <s v="BAL"/>
    <n v="-0.5"/>
    <x v="0"/>
    <n v="-4.5"/>
    <n v="1"/>
    <m/>
    <m/>
    <s v="BAL"/>
    <n v="3"/>
    <n v="1"/>
    <s v="BAL"/>
    <n v="1"/>
  </r>
  <r>
    <n v="1607"/>
    <n v="792"/>
    <s v="2014_18_BAL@PIT"/>
    <n v="-3.5"/>
    <n v="-3"/>
    <n v="17"/>
    <n v="30"/>
    <x v="2"/>
    <x v="17"/>
    <s v="plyff"/>
    <s v="BAL"/>
    <s v="BAL"/>
    <n v="-0.5"/>
    <x v="2"/>
    <m/>
    <s v=""/>
    <m/>
    <m/>
    <s v="PIT"/>
    <n v="2"/>
    <n v="0"/>
    <s v="PIT"/>
    <n v="0"/>
  </r>
  <r>
    <n v="1608"/>
    <n v="792"/>
    <s v="2014_18_BAL@PIT"/>
    <n v="-3.5"/>
    <n v="-3"/>
    <n v="17"/>
    <n v="30"/>
    <x v="2"/>
    <x v="17"/>
    <s v="plyff"/>
    <s v="BAL"/>
    <s v="BAL"/>
    <n v="-0.5"/>
    <x v="1"/>
    <n v="-3.5"/>
    <n v="0"/>
    <m/>
    <m/>
    <s v="BAL"/>
    <n v="1"/>
    <n v="1"/>
    <s v="BAL"/>
    <n v="1"/>
  </r>
  <r>
    <n v="1609"/>
    <n v="793"/>
    <s v="2014_18_CIN@IND"/>
    <n v="-6"/>
    <n v="-4"/>
    <n v="26"/>
    <n v="10"/>
    <x v="2"/>
    <x v="17"/>
    <s v="plyff"/>
    <s v="IND"/>
    <s v="IND"/>
    <n v="-2"/>
    <x v="0"/>
    <n v="-1"/>
    <n v="5"/>
    <m/>
    <m/>
    <s v="CIN"/>
    <n v="2"/>
    <n v="0"/>
    <s v="CIN"/>
    <n v="0"/>
  </r>
  <r>
    <n v="1610"/>
    <n v="793"/>
    <s v="2014_18_CIN@IND"/>
    <n v="-6"/>
    <n v="-4"/>
    <n v="26"/>
    <n v="10"/>
    <x v="2"/>
    <x v="17"/>
    <s v="plyff"/>
    <s v="IND"/>
    <s v="IND"/>
    <n v="-2"/>
    <x v="2"/>
    <m/>
    <s v=""/>
    <m/>
    <m/>
    <s v="CIN"/>
    <n v="4"/>
    <n v="0"/>
    <s v="CIN"/>
    <n v="0"/>
  </r>
  <r>
    <n v="1611"/>
    <n v="793"/>
    <s v="2014_18_CIN@IND"/>
    <n v="-6"/>
    <n v="-4"/>
    <n v="26"/>
    <n v="10"/>
    <x v="2"/>
    <x v="17"/>
    <s v="plyff"/>
    <s v="IND"/>
    <s v="IND"/>
    <n v="-2"/>
    <x v="1"/>
    <n v="-3.5"/>
    <n v="2.5"/>
    <m/>
    <m/>
    <s v="CIN"/>
    <n v="4"/>
    <n v="0"/>
    <s v="CIN"/>
    <n v="0"/>
  </r>
  <r>
    <n v="1612"/>
    <n v="794"/>
    <s v="2014_18_DET@DAL"/>
    <n v="-8"/>
    <n v="-6.5"/>
    <n v="24"/>
    <n v="20"/>
    <x v="2"/>
    <x v="17"/>
    <s v="plyff"/>
    <s v="DET"/>
    <s v="DAL"/>
    <n v="-1.5"/>
    <x v="0"/>
    <n v="-6.5"/>
    <n v="1.5"/>
    <m/>
    <m/>
    <s v="DET"/>
    <n v="1"/>
    <n v="1"/>
    <s v="DAL"/>
    <n v="1"/>
  </r>
  <r>
    <n v="1613"/>
    <n v="794"/>
    <s v="2014_18_DET@DAL"/>
    <n v="-8"/>
    <n v="-6.5"/>
    <n v="24"/>
    <n v="20"/>
    <x v="2"/>
    <x v="17"/>
    <s v="plyff"/>
    <s v="DET"/>
    <s v="DAL"/>
    <n v="-1.5"/>
    <x v="2"/>
    <m/>
    <s v=""/>
    <m/>
    <m/>
    <s v="DAL"/>
    <n v="3"/>
    <n v="0"/>
    <s v="DAL"/>
    <n v="1"/>
  </r>
  <r>
    <n v="1614"/>
    <n v="794"/>
    <s v="2014_18_DET@DAL"/>
    <n v="-8"/>
    <n v="-6.5"/>
    <n v="24"/>
    <n v="20"/>
    <x v="2"/>
    <x v="17"/>
    <s v="plyff"/>
    <s v="DET"/>
    <s v="DAL"/>
    <n v="-1.5"/>
    <x v="1"/>
    <n v="-6.5"/>
    <n v="1.5"/>
    <m/>
    <m/>
    <s v="DET"/>
    <n v="2"/>
    <n v="1"/>
    <s v="DAL"/>
    <n v="1"/>
  </r>
  <r>
    <n v="1615"/>
    <n v="795"/>
    <s v="2014_19_BAL@NWE"/>
    <n v="-7.5"/>
    <n v="-7"/>
    <n v="35"/>
    <n v="31"/>
    <x v="2"/>
    <x v="18"/>
    <s v="plyff"/>
    <s v="BAL"/>
    <s v="NWE"/>
    <n v="-0.5"/>
    <x v="0"/>
    <n v="-6"/>
    <n v="1.5"/>
    <m/>
    <m/>
    <s v="BAL"/>
    <n v="2"/>
    <n v="1"/>
    <s v="NWE"/>
    <n v="1"/>
  </r>
  <r>
    <n v="1616"/>
    <n v="795"/>
    <s v="2014_19_BAL@NWE"/>
    <n v="-7.5"/>
    <n v="-7"/>
    <n v="35"/>
    <n v="31"/>
    <x v="2"/>
    <x v="18"/>
    <s v="plyff"/>
    <s v="BAL"/>
    <s v="NWE"/>
    <n v="-0.5"/>
    <x v="2"/>
    <m/>
    <s v=""/>
    <m/>
    <m/>
    <s v="NWE"/>
    <n v="1"/>
    <n v="0"/>
    <s v="NWE"/>
    <n v="1"/>
  </r>
  <r>
    <n v="1617"/>
    <n v="795"/>
    <s v="2014_19_BAL@NWE"/>
    <n v="-7.5"/>
    <n v="-7"/>
    <n v="35"/>
    <n v="31"/>
    <x v="2"/>
    <x v="18"/>
    <s v="plyff"/>
    <s v="BAL"/>
    <s v="NWE"/>
    <n v="-0.5"/>
    <x v="1"/>
    <n v="-7"/>
    <n v="0.5"/>
    <m/>
    <m/>
    <s v="BAL"/>
    <n v="1"/>
    <n v="1"/>
    <s v="BAL"/>
    <n v="0"/>
  </r>
  <r>
    <n v="1618"/>
    <n v="796"/>
    <s v="2014_19_CAR@SEA"/>
    <n v="-11"/>
    <n v="-13.5"/>
    <n v="31"/>
    <n v="17"/>
    <x v="2"/>
    <x v="18"/>
    <s v="plyff"/>
    <s v="SEA"/>
    <s v="SEA"/>
    <n v="2.5"/>
    <x v="0"/>
    <n v="-9.5"/>
    <n v="1.5"/>
    <m/>
    <m/>
    <s v="SEA"/>
    <n v="1"/>
    <n v="1"/>
    <s v="SEA"/>
    <n v="1"/>
  </r>
  <r>
    <n v="1619"/>
    <n v="796"/>
    <s v="2014_19_CAR@SEA"/>
    <n v="-11"/>
    <n v="-13.5"/>
    <n v="31"/>
    <n v="17"/>
    <x v="2"/>
    <x v="18"/>
    <s v="plyff"/>
    <s v="SEA"/>
    <s v="SEA"/>
    <n v="2.5"/>
    <x v="2"/>
    <m/>
    <s v=""/>
    <m/>
    <m/>
    <s v="CAR"/>
    <n v="2"/>
    <n v="0"/>
    <s v="SEA"/>
    <n v="1"/>
  </r>
  <r>
    <n v="1620"/>
    <n v="796"/>
    <s v="2014_19_CAR@SEA"/>
    <n v="-11"/>
    <n v="-13.5"/>
    <n v="31"/>
    <n v="17"/>
    <x v="2"/>
    <x v="18"/>
    <s v="plyff"/>
    <s v="SEA"/>
    <s v="SEA"/>
    <n v="2.5"/>
    <x v="1"/>
    <n v="-8.5"/>
    <n v="2.5"/>
    <m/>
    <m/>
    <s v="CAR"/>
    <n v="4"/>
    <n v="0"/>
    <s v="SEA"/>
    <n v="1"/>
  </r>
  <r>
    <n v="1621"/>
    <n v="797"/>
    <s v="2014_19_DAL@GBY"/>
    <n v="-6.5"/>
    <n v="-5.5"/>
    <n v="26"/>
    <n v="21"/>
    <x v="2"/>
    <x v="18"/>
    <s v="plyff"/>
    <s v="DAL"/>
    <s v="GBY"/>
    <n v="-1"/>
    <x v="0"/>
    <n v="-6"/>
    <n v="0.5"/>
    <m/>
    <m/>
    <s v="GBY"/>
    <n v="3"/>
    <n v="0"/>
    <s v="GBY"/>
    <n v="1"/>
  </r>
  <r>
    <n v="1622"/>
    <n v="797"/>
    <s v="2014_19_DAL@GBY"/>
    <n v="-6.5"/>
    <n v="-5.5"/>
    <n v="26"/>
    <n v="21"/>
    <x v="2"/>
    <x v="18"/>
    <s v="plyff"/>
    <s v="DAL"/>
    <s v="GBY"/>
    <n v="-1"/>
    <x v="2"/>
    <m/>
    <s v=""/>
    <m/>
    <m/>
    <s v="DAL"/>
    <n v="3"/>
    <n v="1"/>
    <s v="GBY"/>
    <n v="1"/>
  </r>
  <r>
    <n v="1623"/>
    <n v="797"/>
    <s v="2014_19_DAL@GBY"/>
    <n v="-6.5"/>
    <n v="-5.5"/>
    <n v="26"/>
    <n v="21"/>
    <x v="2"/>
    <x v="18"/>
    <s v="plyff"/>
    <s v="DAL"/>
    <s v="GBY"/>
    <n v="-1"/>
    <x v="1"/>
    <n v="-4"/>
    <n v="2.5"/>
    <m/>
    <m/>
    <s v="GBY"/>
    <n v="2"/>
    <n v="0"/>
    <s v="GBY"/>
    <n v="1"/>
  </r>
  <r>
    <n v="1624"/>
    <n v="798"/>
    <s v="2014_19_IND@DEN"/>
    <n v="-7"/>
    <n v="-9.5"/>
    <n v="13"/>
    <n v="24"/>
    <x v="2"/>
    <x v="18"/>
    <s v="plyff"/>
    <s v="IND"/>
    <s v="IND"/>
    <n v="2.5"/>
    <x v="0"/>
    <n v="-6.5"/>
    <n v="0.5"/>
    <m/>
    <m/>
    <s v="DEN"/>
    <n v="4"/>
    <n v="0"/>
    <s v="DEN"/>
    <n v="0"/>
  </r>
  <r>
    <n v="1625"/>
    <n v="798"/>
    <s v="2014_19_IND@DEN"/>
    <n v="-7"/>
    <n v="-9.5"/>
    <n v="13"/>
    <n v="24"/>
    <x v="2"/>
    <x v="18"/>
    <s v="plyff"/>
    <s v="IND"/>
    <s v="IND"/>
    <n v="2.5"/>
    <x v="2"/>
    <m/>
    <s v=""/>
    <m/>
    <m/>
    <s v="DEN"/>
    <n v="4"/>
    <n v="0"/>
    <s v="DEN"/>
    <n v="0"/>
  </r>
  <r>
    <n v="1626"/>
    <n v="798"/>
    <s v="2014_19_IND@DEN"/>
    <n v="-7"/>
    <n v="-9.5"/>
    <n v="13"/>
    <n v="24"/>
    <x v="2"/>
    <x v="18"/>
    <s v="plyff"/>
    <s v="IND"/>
    <s v="IND"/>
    <n v="2.5"/>
    <x v="1"/>
    <n v="-7"/>
    <n v="0"/>
    <m/>
    <m/>
    <s v="IND"/>
    <n v="3"/>
    <n v="1"/>
    <s v="DEN"/>
    <n v="0"/>
  </r>
  <r>
    <n v="1627"/>
    <n v="799"/>
    <s v="2014_20_GBY@SEA"/>
    <n v="-7"/>
    <n v="-8.5"/>
    <n v="28"/>
    <n v="22"/>
    <x v="2"/>
    <x v="19"/>
    <s v="plyff"/>
    <s v="GBY"/>
    <s v="SEA"/>
    <n v="1.5"/>
    <x v="0"/>
    <n v="-6.5"/>
    <n v="0.5"/>
    <m/>
    <m/>
    <s v="SEA"/>
    <n v="2"/>
    <n v="0"/>
    <s v="SEA"/>
    <n v="1"/>
  </r>
  <r>
    <n v="1628"/>
    <n v="799"/>
    <s v="2014_20_GBY@SEA"/>
    <n v="-7"/>
    <n v="-8.5"/>
    <n v="28"/>
    <n v="22"/>
    <x v="2"/>
    <x v="19"/>
    <s v="plyff"/>
    <s v="GBY"/>
    <s v="SEA"/>
    <n v="1.5"/>
    <x v="2"/>
    <m/>
    <s v=""/>
    <m/>
    <m/>
    <s v="SEA"/>
    <n v="2"/>
    <n v="0"/>
    <s v="SEA"/>
    <n v="1"/>
  </r>
  <r>
    <n v="1629"/>
    <n v="799"/>
    <s v="2014_20_GBY@SEA"/>
    <n v="-7"/>
    <n v="-8.5"/>
    <n v="28"/>
    <n v="22"/>
    <x v="2"/>
    <x v="19"/>
    <s v="plyff"/>
    <s v="GBY"/>
    <s v="SEA"/>
    <n v="1.5"/>
    <x v="1"/>
    <n v="-6.5"/>
    <n v="0.5"/>
    <m/>
    <m/>
    <s v="GBY"/>
    <n v="2"/>
    <n v="1"/>
    <s v="SEA"/>
    <n v="1"/>
  </r>
  <r>
    <n v="1630"/>
    <n v="800"/>
    <s v="2014_20_IND@NWE"/>
    <n v="-7"/>
    <n v="-7"/>
    <n v="45"/>
    <n v="7"/>
    <x v="2"/>
    <x v="19"/>
    <s v="plyff"/>
    <s v="NWE"/>
    <s v="NWE"/>
    <n v="0"/>
    <x v="0"/>
    <n v="-7.5"/>
    <n v="0.5"/>
    <m/>
    <m/>
    <s v="IND"/>
    <n v="1"/>
    <n v="0"/>
    <s v="NWE"/>
    <n v="1"/>
  </r>
  <r>
    <n v="1631"/>
    <n v="800"/>
    <s v="2014_20_IND@NWE"/>
    <n v="-7"/>
    <n v="-7"/>
    <n v="45"/>
    <n v="7"/>
    <x v="2"/>
    <x v="19"/>
    <s v="plyff"/>
    <s v="NWE"/>
    <s v="NWE"/>
    <n v="0"/>
    <x v="2"/>
    <m/>
    <s v=""/>
    <m/>
    <m/>
    <s v="NWE"/>
    <n v="1"/>
    <n v="1"/>
    <s v="NWE"/>
    <n v="1"/>
  </r>
  <r>
    <n v="1632"/>
    <n v="800"/>
    <s v="2014_20_IND@NWE"/>
    <n v="-7"/>
    <n v="-7"/>
    <n v="45"/>
    <n v="7"/>
    <x v="2"/>
    <x v="19"/>
    <s v="plyff"/>
    <s v="NWE"/>
    <s v="NWE"/>
    <n v="0"/>
    <x v="1"/>
    <n v="-7"/>
    <n v="0"/>
    <m/>
    <m/>
    <s v="IND"/>
    <n v="1"/>
    <n v="0"/>
    <s v="NWE"/>
    <n v="1"/>
  </r>
  <r>
    <n v="1633"/>
    <n v="801"/>
    <s v="2014_21_NWE@SEA"/>
    <n v="-2.5"/>
    <n v="0"/>
    <n v="24"/>
    <n v="28"/>
    <x v="2"/>
    <x v="20"/>
    <s v="plyff"/>
    <s v="NWE"/>
    <s v="NWE"/>
    <n v="-2.5"/>
    <x v="0"/>
    <m/>
    <s v=""/>
    <n v="20"/>
    <n v="23"/>
    <s v="SEA"/>
    <n v="1"/>
    <n v="0"/>
    <s v="SEA"/>
    <n v="0"/>
  </r>
  <r>
    <n v="1634"/>
    <n v="801"/>
    <s v="2014_21_NWE@SEA"/>
    <n v="-2.5"/>
    <n v="0"/>
    <n v="24"/>
    <n v="28"/>
    <x v="2"/>
    <x v="20"/>
    <s v="plyff"/>
    <s v="NWE"/>
    <s v="NWE"/>
    <n v="-2.5"/>
    <x v="2"/>
    <m/>
    <s v=""/>
    <n v="10"/>
    <n v="14"/>
    <s v="SEA"/>
    <n v="1"/>
    <n v="0"/>
    <s v="SEA"/>
    <n v="0"/>
  </r>
  <r>
    <n v="1635"/>
    <n v="801"/>
    <s v="2014_21_NWE@SEA"/>
    <n v="-2.5"/>
    <n v="0"/>
    <n v="24"/>
    <n v="28"/>
    <x v="2"/>
    <x v="20"/>
    <s v="plyff"/>
    <s v="NWE"/>
    <s v="NWE"/>
    <n v="-2.5"/>
    <x v="1"/>
    <n v="-1.5"/>
    <n v="1"/>
    <n v="17"/>
    <n v="23"/>
    <s v="SEA"/>
    <n v="1"/>
    <n v="0"/>
    <s v="SEA"/>
    <n v="0"/>
  </r>
  <r>
    <n v="1636"/>
    <n v="802"/>
    <s v="2015_01_PIT@NWE"/>
    <n v="-6.5"/>
    <n v="-7"/>
    <n v="28"/>
    <n v="21"/>
    <x v="3"/>
    <x v="0"/>
    <s v="rs"/>
    <s v="na"/>
    <s v="NWE"/>
    <n v="0.5"/>
    <x v="0"/>
    <n v="-7.5"/>
    <n v="1"/>
    <m/>
    <m/>
    <s v="NWE"/>
    <n v="8"/>
    <n v="0"/>
    <s v="PIT"/>
    <n v="0"/>
  </r>
  <r>
    <n v="1637"/>
    <n v="802"/>
    <s v="2015_01_PIT@NWE"/>
    <n v="-6.5"/>
    <n v="-7"/>
    <n v="28"/>
    <n v="21"/>
    <x v="3"/>
    <x v="0"/>
    <s v="rs"/>
    <s v="na"/>
    <s v="NWE"/>
    <n v="0.5"/>
    <x v="1"/>
    <n v="-6"/>
    <n v="0.5"/>
    <m/>
    <m/>
    <s v="NWE"/>
    <n v="5"/>
    <n v="0"/>
    <s v="NWE"/>
    <n v="1"/>
  </r>
  <r>
    <n v="1638"/>
    <n v="803"/>
    <s v="2015_01_GBY@CHI"/>
    <n v="4"/>
    <n v="7"/>
    <n v="23"/>
    <n v="31"/>
    <x v="3"/>
    <x v="0"/>
    <s v="rs"/>
    <s v="GBY"/>
    <s v="GBY"/>
    <n v="-3"/>
    <x v="0"/>
    <n v="11"/>
    <n v="7"/>
    <m/>
    <m/>
    <s v="GBY"/>
    <n v="14"/>
    <n v="1"/>
    <s v="GBY"/>
    <n v="1"/>
  </r>
  <r>
    <n v="1639"/>
    <n v="803"/>
    <s v="2015_01_GBY@CHI"/>
    <n v="4"/>
    <n v="7"/>
    <n v="23"/>
    <n v="31"/>
    <x v="3"/>
    <x v="0"/>
    <s v="rs"/>
    <s v="GBY"/>
    <s v="GBY"/>
    <n v="-3"/>
    <x v="1"/>
    <n v="3.5"/>
    <n v="0.5"/>
    <m/>
    <m/>
    <s v="GBY"/>
    <n v="3"/>
    <n v="1"/>
    <s v="GBY"/>
    <n v="1"/>
  </r>
  <r>
    <n v="1640"/>
    <n v="804"/>
    <s v="2015_01_KCY@HOU"/>
    <n v="-1.5"/>
    <n v="-1"/>
    <n v="20"/>
    <n v="27"/>
    <x v="3"/>
    <x v="0"/>
    <s v="rs"/>
    <s v="KCY"/>
    <s v="KCY"/>
    <n v="-0.5"/>
    <x v="0"/>
    <n v="-3.5"/>
    <n v="2"/>
    <m/>
    <m/>
    <s v="HOU"/>
    <n v="4"/>
    <n v="0"/>
    <s v="HOU"/>
    <n v="0"/>
  </r>
  <r>
    <n v="1641"/>
    <n v="804"/>
    <s v="2015_01_KCY@HOU"/>
    <n v="-1.5"/>
    <n v="-1"/>
    <n v="20"/>
    <n v="27"/>
    <x v="3"/>
    <x v="0"/>
    <s v="rs"/>
    <s v="KCY"/>
    <s v="KCY"/>
    <n v="-0.5"/>
    <x v="1"/>
    <n v="-3.5"/>
    <n v="2"/>
    <m/>
    <m/>
    <s v="KCY"/>
    <n v="2"/>
    <n v="1"/>
    <s v="KCY"/>
    <n v="1"/>
  </r>
  <r>
    <n v="1642"/>
    <n v="805"/>
    <s v="2015_01_CLE@NYJ"/>
    <n v="-1"/>
    <n v="-3"/>
    <n v="31"/>
    <n v="10"/>
    <x v="3"/>
    <x v="0"/>
    <s v="rs"/>
    <s v="NYJ"/>
    <s v="NYJ"/>
    <n v="2"/>
    <x v="0"/>
    <n v="-5"/>
    <n v="4"/>
    <m/>
    <m/>
    <s v="NYJ"/>
    <n v="1"/>
    <n v="1"/>
    <s v="NYJ"/>
    <n v="1"/>
  </r>
  <r>
    <n v="1643"/>
    <n v="805"/>
    <s v="2015_01_CLE@NYJ"/>
    <n v="-1"/>
    <n v="-3"/>
    <n v="31"/>
    <n v="10"/>
    <x v="3"/>
    <x v="0"/>
    <s v="rs"/>
    <s v="NYJ"/>
    <s v="NYJ"/>
    <n v="2"/>
    <x v="1"/>
    <n v="-3"/>
    <n v="2"/>
    <m/>
    <m/>
    <s v="NYJ"/>
    <n v="10"/>
    <n v="1"/>
    <s v="NYJ"/>
    <n v="1"/>
  </r>
  <r>
    <n v="1644"/>
    <n v="806"/>
    <s v="2015_01_IND@BUF"/>
    <n v="3"/>
    <n v="2.5"/>
    <n v="27"/>
    <n v="14"/>
    <x v="3"/>
    <x v="0"/>
    <s v="rs"/>
    <s v="BUF"/>
    <s v="BUF"/>
    <n v="0.5"/>
    <x v="0"/>
    <n v="3.5"/>
    <n v="0.5"/>
    <m/>
    <m/>
    <s v="IND"/>
    <n v="7"/>
    <n v="0"/>
    <s v="IND"/>
    <n v="0"/>
  </r>
  <r>
    <n v="1645"/>
    <n v="806"/>
    <s v="2015_01_IND@BUF"/>
    <n v="3"/>
    <n v="2.5"/>
    <n v="27"/>
    <n v="14"/>
    <x v="3"/>
    <x v="0"/>
    <s v="rs"/>
    <s v="BUF"/>
    <s v="BUF"/>
    <n v="0.5"/>
    <x v="1"/>
    <n v="2.5"/>
    <n v="0.5"/>
    <m/>
    <m/>
    <s v="BUF"/>
    <n v="16"/>
    <n v="1"/>
    <s v="BUF"/>
    <n v="1"/>
  </r>
  <r>
    <n v="1646"/>
    <n v="807"/>
    <s v="2015_01_MIA@WAS"/>
    <n v="2.5"/>
    <n v="3.5"/>
    <n v="10"/>
    <n v="17"/>
    <x v="3"/>
    <x v="0"/>
    <s v="rs"/>
    <s v="MIA"/>
    <s v="MIA"/>
    <n v="-1"/>
    <x v="0"/>
    <n v="3.5"/>
    <n v="1"/>
    <m/>
    <m/>
    <s v="MIA"/>
    <n v="2"/>
    <n v="1"/>
    <s v="MIA"/>
    <n v="1"/>
  </r>
  <r>
    <n v="1647"/>
    <n v="807"/>
    <s v="2015_01_MIA@WAS"/>
    <n v="2.5"/>
    <n v="3.5"/>
    <n v="10"/>
    <n v="17"/>
    <x v="3"/>
    <x v="0"/>
    <s v="rs"/>
    <s v="MIA"/>
    <s v="MIA"/>
    <n v="-1"/>
    <x v="1"/>
    <n v="3"/>
    <n v="0.5"/>
    <m/>
    <m/>
    <s v="MIA"/>
    <n v="9"/>
    <n v="1"/>
    <s v="MIA"/>
    <n v="1"/>
  </r>
  <r>
    <n v="1648"/>
    <n v="808"/>
    <s v="2015_01_CAR@JAX"/>
    <n v="4"/>
    <n v="3"/>
    <n v="9"/>
    <n v="20"/>
    <x v="3"/>
    <x v="0"/>
    <s v="rs"/>
    <s v="CAR"/>
    <s v="CAR"/>
    <n v="1"/>
    <x v="0"/>
    <n v="2"/>
    <n v="2"/>
    <m/>
    <m/>
    <s v="JAX"/>
    <n v="6"/>
    <n v="0"/>
    <s v="JAX"/>
    <n v="0"/>
  </r>
  <r>
    <n v="1649"/>
    <n v="808"/>
    <s v="2015_01_CAR@JAX"/>
    <n v="4"/>
    <n v="3"/>
    <n v="9"/>
    <n v="20"/>
    <x v="3"/>
    <x v="0"/>
    <s v="rs"/>
    <s v="CAR"/>
    <s v="CAR"/>
    <n v="1"/>
    <x v="1"/>
    <n v="3"/>
    <n v="1"/>
    <m/>
    <m/>
    <s v="JAX"/>
    <n v="14"/>
    <n v="0"/>
    <s v="JAX"/>
    <n v="0"/>
  </r>
  <r>
    <n v="1650"/>
    <n v="809"/>
    <s v="2015_01_SEA@STL"/>
    <n v="3.5"/>
    <n v="4"/>
    <n v="34"/>
    <n v="31"/>
    <x v="3"/>
    <x v="0"/>
    <s v="rs"/>
    <s v="STL"/>
    <s v="STL"/>
    <n v="-0.5"/>
    <x v="0"/>
    <n v="5"/>
    <n v="1.5"/>
    <m/>
    <m/>
    <s v="SEA"/>
    <n v="12"/>
    <n v="0"/>
    <s v="STL"/>
    <n v="1"/>
  </r>
  <r>
    <n v="1651"/>
    <n v="809"/>
    <s v="2015_01_SEA@STL"/>
    <n v="3.5"/>
    <n v="4"/>
    <n v="34"/>
    <n v="31"/>
    <x v="3"/>
    <x v="0"/>
    <s v="rs"/>
    <s v="STL"/>
    <s v="STL"/>
    <n v="-0.5"/>
    <x v="1"/>
    <n v="6"/>
    <n v="2.5"/>
    <m/>
    <m/>
    <s v="STL"/>
    <n v="15"/>
    <n v="1"/>
    <s v="STL"/>
    <n v="1"/>
  </r>
  <r>
    <n v="1652"/>
    <n v="810"/>
    <s v="2015_01_NOR@ARI"/>
    <n v="-2.5"/>
    <n v="-2.5"/>
    <n v="31"/>
    <n v="19"/>
    <x v="3"/>
    <x v="0"/>
    <s v="rs"/>
    <s v="ARI"/>
    <s v="ARI"/>
    <n v="0"/>
    <x v="0"/>
    <n v="-3.5"/>
    <n v="1"/>
    <m/>
    <m/>
    <s v="ARI"/>
    <n v="16"/>
    <n v="1"/>
    <s v="ARI"/>
    <n v="1"/>
  </r>
  <r>
    <n v="1653"/>
    <n v="810"/>
    <s v="2015_01_NOR@ARI"/>
    <n v="-2.5"/>
    <n v="-2.5"/>
    <n v="31"/>
    <n v="19"/>
    <x v="3"/>
    <x v="0"/>
    <s v="rs"/>
    <s v="ARI"/>
    <s v="ARI"/>
    <n v="0"/>
    <x v="1"/>
    <n v="-3"/>
    <n v="0.5"/>
    <m/>
    <m/>
    <s v="ARI"/>
    <n v="6"/>
    <n v="1"/>
    <s v="ARI"/>
    <n v="1"/>
  </r>
  <r>
    <n v="1654"/>
    <n v="811"/>
    <s v="2015_01_DET@SD"/>
    <n v="-2"/>
    <n v="-3"/>
    <n v="33"/>
    <n v="28"/>
    <x v="3"/>
    <x v="0"/>
    <s v="rs"/>
    <s v="SD"/>
    <s v="SD"/>
    <n v="1"/>
    <x v="0"/>
    <n v="-1.5"/>
    <n v="0.5"/>
    <m/>
    <m/>
    <s v="SD"/>
    <n v="15"/>
    <n v="1"/>
    <s v="SD"/>
    <n v="1"/>
  </r>
  <r>
    <n v="1655"/>
    <n v="811"/>
    <s v="2015_01_DET@SD"/>
    <n v="-2"/>
    <n v="-3"/>
    <n v="33"/>
    <n v="28"/>
    <x v="3"/>
    <x v="0"/>
    <s v="rs"/>
    <s v="SD"/>
    <s v="SD"/>
    <n v="1"/>
    <x v="1"/>
    <n v="-3"/>
    <n v="1"/>
    <m/>
    <m/>
    <s v="SD"/>
    <n v="7"/>
    <n v="1"/>
    <s v="SD"/>
    <n v="1"/>
  </r>
  <r>
    <n v="1656"/>
    <n v="812"/>
    <s v="2015_01_TEN@TBY"/>
    <n v="-3"/>
    <n v="-3"/>
    <n v="14"/>
    <n v="42"/>
    <x v="3"/>
    <x v="0"/>
    <s v="rs"/>
    <s v="TEN"/>
    <s v="TEN"/>
    <n v="0"/>
    <x v="0"/>
    <n v="-3"/>
    <n v="0"/>
    <m/>
    <m/>
    <s v="TEN"/>
    <n v="11"/>
    <n v="1"/>
    <s v="TEN"/>
    <n v="1"/>
  </r>
  <r>
    <n v="1657"/>
    <n v="812"/>
    <s v="2015_01_TEN@TBY"/>
    <n v="-3"/>
    <n v="-3"/>
    <n v="14"/>
    <n v="42"/>
    <x v="3"/>
    <x v="0"/>
    <s v="rs"/>
    <s v="TEN"/>
    <s v="TEN"/>
    <n v="0"/>
    <x v="1"/>
    <n v="-3"/>
    <n v="0"/>
    <m/>
    <m/>
    <s v="TBY"/>
    <n v="1"/>
    <n v="0"/>
    <s v="TBY"/>
    <n v="0"/>
  </r>
  <r>
    <n v="1658"/>
    <n v="813"/>
    <s v="2015_01_CIN@OAK"/>
    <n v="3"/>
    <n v="3"/>
    <n v="13"/>
    <n v="33"/>
    <x v="3"/>
    <x v="0"/>
    <s v="rs"/>
    <s v="CIN"/>
    <s v="CIN"/>
    <n v="0"/>
    <x v="0"/>
    <n v="4"/>
    <n v="1"/>
    <m/>
    <m/>
    <s v="CIN"/>
    <n v="10"/>
    <n v="1"/>
    <s v="CIN"/>
    <n v="1"/>
  </r>
  <r>
    <n v="1659"/>
    <n v="813"/>
    <s v="2015_01_CIN@OAK"/>
    <n v="3"/>
    <n v="3"/>
    <n v="13"/>
    <n v="33"/>
    <x v="3"/>
    <x v="0"/>
    <s v="rs"/>
    <s v="CIN"/>
    <s v="CIN"/>
    <n v="0"/>
    <x v="1"/>
    <n v="2.5"/>
    <n v="0.5"/>
    <m/>
    <m/>
    <s v="OAK"/>
    <n v="13"/>
    <n v="0"/>
    <s v="OAK"/>
    <n v="0"/>
  </r>
  <r>
    <n v="1660"/>
    <n v="814"/>
    <s v="2015_01_BAL@DEN"/>
    <n v="-4"/>
    <n v="-4.5"/>
    <n v="19"/>
    <n v="13"/>
    <x v="3"/>
    <x v="0"/>
    <s v="rs"/>
    <s v="DEN"/>
    <s v="DEN"/>
    <n v="0.5"/>
    <x v="0"/>
    <n v="-6"/>
    <n v="2"/>
    <m/>
    <m/>
    <s v="DEN"/>
    <n v="13"/>
    <n v="1"/>
    <s v="BAL"/>
    <n v="0"/>
  </r>
  <r>
    <n v="1661"/>
    <n v="814"/>
    <s v="2015_01_BAL@DEN"/>
    <n v="-4"/>
    <n v="-4.5"/>
    <n v="19"/>
    <n v="13"/>
    <x v="3"/>
    <x v="0"/>
    <s v="rs"/>
    <s v="DEN"/>
    <s v="DEN"/>
    <n v="0.5"/>
    <x v="1"/>
    <n v="-5.5"/>
    <n v="1.5"/>
    <m/>
    <m/>
    <s v="DEN"/>
    <n v="11"/>
    <n v="1"/>
    <s v="DEN"/>
    <n v="1"/>
  </r>
  <r>
    <n v="1662"/>
    <n v="815"/>
    <s v="2015_01_NYG@DAL"/>
    <n v="-5.5"/>
    <n v="-6"/>
    <n v="27"/>
    <n v="26"/>
    <x v="3"/>
    <x v="0"/>
    <s v="rs"/>
    <s v="NYG"/>
    <s v="DAL"/>
    <n v="0.5"/>
    <x v="0"/>
    <n v="-4.5"/>
    <n v="1"/>
    <m/>
    <m/>
    <s v="DAL"/>
    <n v="9"/>
    <n v="0"/>
    <s v="NYG"/>
    <n v="0"/>
  </r>
  <r>
    <n v="1663"/>
    <n v="815"/>
    <s v="2015_01_NYG@DAL"/>
    <n v="-5.5"/>
    <n v="-6"/>
    <n v="27"/>
    <n v="26"/>
    <x v="3"/>
    <x v="0"/>
    <s v="rs"/>
    <s v="NYG"/>
    <s v="DAL"/>
    <n v="0.5"/>
    <x v="1"/>
    <n v="-3.5"/>
    <n v="2"/>
    <m/>
    <m/>
    <s v="NYG"/>
    <n v="8"/>
    <n v="1"/>
    <s v="NYG"/>
    <n v="0"/>
  </r>
  <r>
    <n v="1664"/>
    <n v="816"/>
    <s v="2015_01_PHI@ATL"/>
    <n v="1.5"/>
    <n v="3"/>
    <n v="26"/>
    <n v="24"/>
    <x v="3"/>
    <x v="0"/>
    <s v="rs"/>
    <s v="ATL"/>
    <s v="ATL"/>
    <n v="-1.5"/>
    <x v="0"/>
    <n v="-1.5"/>
    <n v="3"/>
    <m/>
    <m/>
    <s v="PHI"/>
    <n v="3"/>
    <n v="0"/>
    <s v="PHI"/>
    <n v="0"/>
  </r>
  <r>
    <n v="1665"/>
    <n v="816"/>
    <s v="2015_01_PHI@ATL"/>
    <n v="1.5"/>
    <n v="3"/>
    <n v="26"/>
    <n v="24"/>
    <x v="3"/>
    <x v="0"/>
    <s v="rs"/>
    <s v="ATL"/>
    <s v="ATL"/>
    <n v="-1.5"/>
    <x v="1"/>
    <n v="-2.5"/>
    <n v="4"/>
    <m/>
    <m/>
    <s v="ATL"/>
    <n v="4"/>
    <n v="1"/>
    <s v="ATL"/>
    <n v="1"/>
  </r>
  <r>
    <n v="1666"/>
    <n v="817"/>
    <s v="2015_01_MIN@SFO"/>
    <n v="-3.5"/>
    <n v="2.5"/>
    <n v="20"/>
    <n v="3"/>
    <x v="3"/>
    <x v="0"/>
    <s v="rs"/>
    <s v="SFO"/>
    <s v="SFO"/>
    <n v="-6"/>
    <x v="0"/>
    <n v="-3"/>
    <n v="0.5"/>
    <m/>
    <m/>
    <s v="MIN"/>
    <n v="5"/>
    <n v="0"/>
    <s v="MIN"/>
    <n v="0"/>
  </r>
  <r>
    <n v="1667"/>
    <n v="817"/>
    <s v="2015_01_MIN@SFO"/>
    <n v="-3.5"/>
    <n v="2.5"/>
    <n v="20"/>
    <n v="3"/>
    <x v="3"/>
    <x v="0"/>
    <s v="rs"/>
    <s v="SFO"/>
    <s v="SFO"/>
    <n v="-6"/>
    <x v="1"/>
    <n v="-1"/>
    <n v="2.5"/>
    <m/>
    <m/>
    <s v="MIN"/>
    <n v="12"/>
    <n v="0"/>
    <s v="MIN"/>
    <n v="0"/>
  </r>
  <r>
    <n v="1668"/>
    <n v="818"/>
    <s v="2015_02_DEN@KCY"/>
    <n v="1.5"/>
    <n v="-3"/>
    <n v="24"/>
    <n v="31"/>
    <x v="3"/>
    <x v="1"/>
    <s v="rs"/>
    <s v="DEN"/>
    <s v="DEN"/>
    <n v="4.5"/>
    <x v="0"/>
    <n v="2"/>
    <n v="0.5"/>
    <m/>
    <m/>
    <s v="KCY"/>
    <n v="5"/>
    <n v="0"/>
    <s v="KCY"/>
    <n v="0"/>
  </r>
  <r>
    <n v="1669"/>
    <n v="818"/>
    <s v="2015_02_DEN@KCY"/>
    <n v="1.5"/>
    <n v="-3"/>
    <n v="24"/>
    <n v="31"/>
    <x v="3"/>
    <x v="1"/>
    <s v="rs"/>
    <s v="DEN"/>
    <s v="DEN"/>
    <n v="4.5"/>
    <x v="1"/>
    <n v="-1.5"/>
    <n v="3"/>
    <m/>
    <m/>
    <s v="KCY"/>
    <n v="3"/>
    <n v="0"/>
    <s v="KCY"/>
    <n v="0"/>
  </r>
  <r>
    <n v="1670"/>
    <n v="819"/>
    <s v="2015_02_DAL@PHI"/>
    <n v="-3"/>
    <n v="-6.5"/>
    <n v="10"/>
    <n v="20"/>
    <x v="3"/>
    <x v="1"/>
    <s v="rs"/>
    <s v="DAL"/>
    <s v="DAL"/>
    <n v="3.5"/>
    <x v="0"/>
    <n v="-1.5"/>
    <n v="1.5"/>
    <m/>
    <m/>
    <s v="PHI"/>
    <n v="10"/>
    <n v="0"/>
    <s v="PHI"/>
    <n v="0"/>
  </r>
  <r>
    <n v="1671"/>
    <n v="819"/>
    <s v="2015_02_DAL@PHI"/>
    <n v="-3"/>
    <n v="-6.5"/>
    <n v="10"/>
    <n v="20"/>
    <x v="3"/>
    <x v="1"/>
    <s v="rs"/>
    <s v="DAL"/>
    <s v="DAL"/>
    <n v="3.5"/>
    <x v="1"/>
    <n v="-3"/>
    <n v="0"/>
    <m/>
    <m/>
    <s v="DAL"/>
    <n v="11"/>
    <n v="1"/>
    <s v="PHI"/>
    <n v="0"/>
  </r>
  <r>
    <n v="1672"/>
    <n v="820"/>
    <s v="2015_02_HOU@CAR"/>
    <n v="-4.5"/>
    <n v="-3"/>
    <n v="24"/>
    <n v="17"/>
    <x v="3"/>
    <x v="1"/>
    <s v="rs"/>
    <s v="CAR"/>
    <s v="CAR"/>
    <n v="-1.5"/>
    <x v="0"/>
    <n v="-3.5"/>
    <n v="1"/>
    <m/>
    <m/>
    <s v="HOU"/>
    <n v="7"/>
    <n v="0"/>
    <s v="HOU"/>
    <n v="0"/>
  </r>
  <r>
    <n v="1673"/>
    <n v="820"/>
    <s v="2015_02_HOU@CAR"/>
    <n v="-4.5"/>
    <n v="-3"/>
    <n v="24"/>
    <n v="17"/>
    <x v="3"/>
    <x v="1"/>
    <s v="rs"/>
    <s v="CAR"/>
    <s v="CAR"/>
    <n v="-1.5"/>
    <x v="1"/>
    <n v="-3.5"/>
    <n v="1"/>
    <m/>
    <m/>
    <s v="CAR"/>
    <n v="12"/>
    <n v="1"/>
    <s v="CAR"/>
    <n v="1"/>
  </r>
  <r>
    <n v="1674"/>
    <n v="821"/>
    <s v="2015_02_SFO@PIT"/>
    <n v="-6.5"/>
    <n v="-6"/>
    <n v="43"/>
    <n v="18"/>
    <x v="3"/>
    <x v="1"/>
    <s v="rs"/>
    <s v="PIT"/>
    <s v="PIT"/>
    <n v="-0.5"/>
    <x v="0"/>
    <n v="-7"/>
    <n v="0.5"/>
    <m/>
    <m/>
    <s v="PIT"/>
    <n v="11"/>
    <n v="1"/>
    <s v="PIY"/>
    <n v="0"/>
  </r>
  <r>
    <n v="1675"/>
    <n v="821"/>
    <s v="2015_02_SFO@PIT"/>
    <n v="-6.5"/>
    <n v="-6"/>
    <n v="43"/>
    <n v="18"/>
    <x v="3"/>
    <x v="1"/>
    <s v="rs"/>
    <s v="PIT"/>
    <s v="PIT"/>
    <n v="-0.5"/>
    <x v="1"/>
    <n v="-6"/>
    <n v="0.5"/>
    <m/>
    <m/>
    <s v="SFO"/>
    <n v="10"/>
    <n v="0"/>
    <s v="PIT"/>
    <n v="1"/>
  </r>
  <r>
    <n v="1676"/>
    <n v="822"/>
    <s v="2015_02_TBY@NOR"/>
    <n v="-10.5"/>
    <n v="-9"/>
    <n v="19"/>
    <n v="26"/>
    <x v="3"/>
    <x v="1"/>
    <s v="rs"/>
    <s v="TBY"/>
    <s v="TBY"/>
    <n v="-1.5"/>
    <x v="0"/>
    <n v="-9"/>
    <n v="1.5"/>
    <m/>
    <m/>
    <s v="TBY"/>
    <n v="4"/>
    <n v="1"/>
    <s v="NOR"/>
    <n v="0"/>
  </r>
  <r>
    <n v="1677"/>
    <n v="822"/>
    <s v="2015_02_TBY@NOR"/>
    <n v="-10.5"/>
    <n v="-9"/>
    <n v="19"/>
    <n v="26"/>
    <x v="3"/>
    <x v="1"/>
    <s v="rs"/>
    <s v="TBY"/>
    <s v="TBY"/>
    <n v="-1.5"/>
    <x v="1"/>
    <n v="-7"/>
    <n v="3.5"/>
    <m/>
    <m/>
    <s v="TBY"/>
    <n v="9"/>
    <n v="1"/>
    <s v="NOR"/>
    <n v="0"/>
  </r>
  <r>
    <n v="1678"/>
    <n v="823"/>
    <s v="2015_02_DET@MIN"/>
    <n v="-3"/>
    <n v="-3"/>
    <n v="26"/>
    <n v="16"/>
    <x v="3"/>
    <x v="1"/>
    <s v="rs"/>
    <s v="MIN"/>
    <s v="MIN"/>
    <n v="0"/>
    <x v="0"/>
    <n v="2"/>
    <n v="5"/>
    <m/>
    <m/>
    <s v="DET"/>
    <n v="14"/>
    <n v="0"/>
    <s v="DET"/>
    <n v="0"/>
  </r>
  <r>
    <n v="1679"/>
    <n v="823"/>
    <s v="2015_02_DET@MIN"/>
    <n v="-3"/>
    <n v="-3"/>
    <n v="26"/>
    <n v="16"/>
    <x v="3"/>
    <x v="1"/>
    <s v="rs"/>
    <s v="MIN"/>
    <s v="MIN"/>
    <n v="0"/>
    <x v="1"/>
    <n v="-2.5"/>
    <n v="0.5"/>
    <m/>
    <m/>
    <s v="MIN"/>
    <n v="13"/>
    <n v="1"/>
    <s v="MIN"/>
    <n v="1"/>
  </r>
  <r>
    <n v="1680"/>
    <n v="824"/>
    <s v="2015_02_ARI@CHI"/>
    <n v="1.5"/>
    <n v="2"/>
    <n v="23"/>
    <n v="48"/>
    <x v="3"/>
    <x v="1"/>
    <s v="rs"/>
    <s v="ARI"/>
    <s v="ARI"/>
    <n v="-0.5"/>
    <x v="0"/>
    <n v="3.5"/>
    <n v="2"/>
    <m/>
    <m/>
    <s v="ARI"/>
    <n v="3"/>
    <n v="1"/>
    <s v="ARI"/>
    <n v="1"/>
  </r>
  <r>
    <n v="1681"/>
    <n v="824"/>
    <s v="2015_02_ARI@CHI"/>
    <n v="1.5"/>
    <n v="2"/>
    <n v="23"/>
    <n v="48"/>
    <x v="3"/>
    <x v="1"/>
    <s v="rs"/>
    <s v="ARI"/>
    <s v="ARI"/>
    <n v="-0.5"/>
    <x v="1"/>
    <n v="-1.5"/>
    <n v="3"/>
    <m/>
    <m/>
    <s v="CHI"/>
    <n v="14"/>
    <n v="0"/>
    <s v="CHI"/>
    <n v="0"/>
  </r>
  <r>
    <n v="1682"/>
    <n v="825"/>
    <s v="2015_02_NWE@BUF"/>
    <n v="1.5"/>
    <n v="-1.5"/>
    <n v="32"/>
    <n v="40"/>
    <x v="3"/>
    <x v="1"/>
    <s v="rs"/>
    <s v="NWE"/>
    <s v="NWE"/>
    <n v="3"/>
    <x v="0"/>
    <n v="3"/>
    <n v="1.5"/>
    <m/>
    <m/>
    <s v="NWE"/>
    <n v="6"/>
    <n v="1"/>
    <s v="NWE"/>
    <n v="1"/>
  </r>
  <r>
    <n v="1683"/>
    <n v="825"/>
    <s v="2015_02_NWE@BUF"/>
    <n v="1.5"/>
    <n v="-1.5"/>
    <n v="32"/>
    <n v="40"/>
    <x v="3"/>
    <x v="1"/>
    <s v="rs"/>
    <s v="NWE"/>
    <s v="NWE"/>
    <n v="3"/>
    <x v="1"/>
    <n v="2.5"/>
    <n v="1"/>
    <m/>
    <m/>
    <s v="BUF"/>
    <n v="15"/>
    <n v="0"/>
    <s v="BUF"/>
    <n v="0"/>
  </r>
  <r>
    <n v="1684"/>
    <n v="826"/>
    <s v="2015_02_SD@CIN"/>
    <n v="-3"/>
    <n v="-3.5"/>
    <n v="24"/>
    <n v="19"/>
    <x v="3"/>
    <x v="1"/>
    <s v="rs"/>
    <s v="CIN"/>
    <s v="CIN"/>
    <n v="0.5"/>
    <x v="0"/>
    <n v="-4"/>
    <n v="1"/>
    <m/>
    <m/>
    <s v="CIN"/>
    <n v="12"/>
    <n v="1"/>
    <s v="CIN"/>
    <n v="1"/>
  </r>
  <r>
    <n v="1685"/>
    <n v="826"/>
    <s v="2015_02_SD@CIN"/>
    <n v="-3"/>
    <n v="-3.5"/>
    <n v="24"/>
    <n v="19"/>
    <x v="3"/>
    <x v="1"/>
    <s v="rs"/>
    <s v="CIN"/>
    <s v="CIN"/>
    <n v="0.5"/>
    <x v="1"/>
    <n v="-3.5"/>
    <n v="0.5"/>
    <m/>
    <m/>
    <s v="CIN"/>
    <n v="8"/>
    <n v="1"/>
    <s v="CIN"/>
    <n v="1"/>
  </r>
  <r>
    <n v="1686"/>
    <n v="827"/>
    <s v="2015_02_TEN@CLE"/>
    <n v="-3.5"/>
    <n v="1"/>
    <n v="28"/>
    <n v="14"/>
    <x v="3"/>
    <x v="1"/>
    <s v="rs"/>
    <s v="CLE"/>
    <s v="CLE"/>
    <n v="-4.5"/>
    <x v="0"/>
    <n v="3.5"/>
    <n v="7"/>
    <m/>
    <m/>
    <s v="TEN"/>
    <n v="1"/>
    <n v="0"/>
    <s v="TEN"/>
    <n v="0"/>
  </r>
  <r>
    <n v="1687"/>
    <n v="827"/>
    <s v="2015_02_TEN@CLE"/>
    <n v="-3.5"/>
    <n v="1"/>
    <n v="28"/>
    <n v="14"/>
    <x v="3"/>
    <x v="1"/>
    <s v="rs"/>
    <s v="CLE"/>
    <s v="CLE"/>
    <n v="-4.5"/>
    <x v="1"/>
    <n v="2.5"/>
    <n v="6"/>
    <m/>
    <m/>
    <s v="TEN"/>
    <n v="5"/>
    <n v="0"/>
    <s v="TEN"/>
    <n v="0"/>
  </r>
  <r>
    <n v="1688"/>
    <n v="828"/>
    <s v="2015_02_ATL@NYG"/>
    <n v="-2.5"/>
    <n v="-2"/>
    <n v="20"/>
    <n v="24"/>
    <x v="3"/>
    <x v="1"/>
    <s v="rs"/>
    <s v="ATL"/>
    <s v="ATL"/>
    <n v="-0.5"/>
    <x v="0"/>
    <n v="-2.5"/>
    <n v="0"/>
    <m/>
    <m/>
    <s v="ATL"/>
    <n v="15"/>
    <n v="1"/>
    <s v="ATL"/>
    <n v="1"/>
  </r>
  <r>
    <n v="1689"/>
    <n v="828"/>
    <s v="2015_02_ATL@NYG"/>
    <n v="-2.5"/>
    <n v="-2"/>
    <n v="20"/>
    <n v="24"/>
    <x v="3"/>
    <x v="1"/>
    <s v="rs"/>
    <s v="ATL"/>
    <s v="ATL"/>
    <n v="-0.5"/>
    <x v="1"/>
    <n v="-2"/>
    <n v="0.5"/>
    <m/>
    <m/>
    <s v="NYG"/>
    <n v="7"/>
    <n v="0"/>
    <s v="NYG"/>
    <n v="0"/>
  </r>
  <r>
    <n v="1690"/>
    <n v="829"/>
    <s v="2015_02_STL@WAS"/>
    <n v="2.5"/>
    <n v="3"/>
    <n v="24"/>
    <n v="10"/>
    <x v="3"/>
    <x v="1"/>
    <s v="rs"/>
    <s v="WAS"/>
    <s v="WAS"/>
    <n v="-0.5"/>
    <x v="0"/>
    <n v="4.5"/>
    <n v="2"/>
    <m/>
    <m/>
    <s v="STL"/>
    <n v="2"/>
    <n v="0"/>
    <s v="STL"/>
    <n v="0"/>
  </r>
  <r>
    <n v="1691"/>
    <n v="829"/>
    <s v="2015_02_STL@WAS"/>
    <n v="2.5"/>
    <n v="3"/>
    <n v="24"/>
    <n v="10"/>
    <x v="3"/>
    <x v="1"/>
    <s v="rs"/>
    <s v="WAS"/>
    <s v="WAS"/>
    <n v="-0.5"/>
    <x v="1"/>
    <n v="2.5"/>
    <n v="0"/>
    <m/>
    <m/>
    <s v="WAS"/>
    <n v="16"/>
    <n v="1"/>
    <s v="WAS"/>
    <n v="1"/>
  </r>
  <r>
    <n v="1692"/>
    <n v="830"/>
    <s v="2015_02_MIA@JAX"/>
    <n v="4.5"/>
    <n v="6"/>
    <n v="23"/>
    <n v="20"/>
    <x v="3"/>
    <x v="1"/>
    <s v="rs"/>
    <s v="JAX"/>
    <s v="JAX"/>
    <n v="-1.5"/>
    <x v="0"/>
    <n v="4.5"/>
    <n v="0"/>
    <m/>
    <m/>
    <s v="MIA"/>
    <n v="8"/>
    <n v="0"/>
    <s v="MIA"/>
    <n v="0"/>
  </r>
  <r>
    <n v="1693"/>
    <n v="830"/>
    <s v="2015_02_MIA@JAX"/>
    <n v="4.5"/>
    <n v="6"/>
    <n v="23"/>
    <n v="20"/>
    <x v="3"/>
    <x v="1"/>
    <s v="rs"/>
    <s v="JAX"/>
    <s v="JAX"/>
    <n v="-1.5"/>
    <x v="1"/>
    <n v="3"/>
    <n v="1.5"/>
    <m/>
    <m/>
    <s v="JAX"/>
    <n v="4"/>
    <n v="1"/>
    <s v="MIA"/>
    <n v="0"/>
  </r>
  <r>
    <n v="1694"/>
    <n v="831"/>
    <s v="2015_02_BAL@OAK"/>
    <n v="6"/>
    <n v="6"/>
    <n v="37"/>
    <n v="33"/>
    <x v="3"/>
    <x v="1"/>
    <s v="rs"/>
    <s v="OAK"/>
    <s v="OAK"/>
    <n v="0"/>
    <x v="0"/>
    <n v="4.5"/>
    <n v="1.5"/>
    <m/>
    <m/>
    <s v="OAK"/>
    <n v="9"/>
    <n v="1"/>
    <s v="OAK"/>
    <n v="1"/>
  </r>
  <r>
    <n v="1695"/>
    <n v="831"/>
    <s v="2015_02_BAL@OAK"/>
    <n v="6"/>
    <n v="6"/>
    <n v="37"/>
    <n v="33"/>
    <x v="3"/>
    <x v="1"/>
    <s v="rs"/>
    <s v="OAK"/>
    <s v="OAK"/>
    <n v="0"/>
    <x v="1"/>
    <n v="3"/>
    <n v="3"/>
    <m/>
    <m/>
    <s v="BAL"/>
    <n v="1"/>
    <n v="0"/>
    <s v="BAL"/>
    <n v="0"/>
  </r>
  <r>
    <n v="1696"/>
    <n v="832"/>
    <s v="2015_02_SEA@GBY"/>
    <n v="-3"/>
    <n v="-3"/>
    <n v="27"/>
    <n v="17"/>
    <x v="3"/>
    <x v="1"/>
    <s v="rs"/>
    <s v="GBY"/>
    <s v="GBY"/>
    <n v="0"/>
    <x v="0"/>
    <n v="-3"/>
    <n v="0"/>
    <m/>
    <m/>
    <s v="GBY"/>
    <n v="16"/>
    <n v="1"/>
    <s v="GBY"/>
    <n v="1"/>
  </r>
  <r>
    <n v="1697"/>
    <n v="832"/>
    <s v="2015_02_SEA@GBY"/>
    <n v="-3"/>
    <n v="-3"/>
    <n v="27"/>
    <n v="17"/>
    <x v="3"/>
    <x v="1"/>
    <s v="rs"/>
    <s v="GBY"/>
    <s v="GBY"/>
    <n v="0"/>
    <x v="1"/>
    <n v="-3"/>
    <n v="0"/>
    <m/>
    <m/>
    <s v="SEA"/>
    <n v="6"/>
    <n v="0"/>
    <s v="SEA"/>
    <n v="0"/>
  </r>
  <r>
    <n v="1698"/>
    <n v="833"/>
    <s v="2015_02_NYJ@IND"/>
    <n v="-6"/>
    <n v="-7"/>
    <n v="7"/>
    <n v="20"/>
    <x v="3"/>
    <x v="1"/>
    <s v="rs"/>
    <s v="NYJ"/>
    <s v="NYJ"/>
    <n v="1"/>
    <x v="0"/>
    <n v="-7.5"/>
    <n v="1.5"/>
    <m/>
    <m/>
    <s v="NYJ"/>
    <n v="13"/>
    <n v="1"/>
    <s v="IND"/>
    <n v="0"/>
  </r>
  <r>
    <n v="1699"/>
    <n v="833"/>
    <s v="2015_02_NYJ@IND"/>
    <n v="-6"/>
    <n v="-7"/>
    <n v="7"/>
    <n v="20"/>
    <x v="3"/>
    <x v="1"/>
    <s v="rs"/>
    <s v="NYJ"/>
    <s v="NYJ"/>
    <n v="1"/>
    <x v="1"/>
    <n v="-6"/>
    <n v="0"/>
    <m/>
    <m/>
    <s v="NYJ"/>
    <n v="2"/>
    <n v="1"/>
    <s v="IND"/>
    <n v="0"/>
  </r>
  <r>
    <n v="1700"/>
    <n v="834"/>
    <s v="2015_03_WAS@NYG"/>
    <n v="-3"/>
    <n v="-3"/>
    <n v="32"/>
    <n v="21"/>
    <x v="3"/>
    <x v="2"/>
    <s v="rs"/>
    <s v="NYG"/>
    <s v="NYG"/>
    <n v="0"/>
    <x v="0"/>
    <n v="-4"/>
    <n v="1"/>
    <m/>
    <m/>
    <s v="NYG"/>
    <n v="8"/>
    <n v="1"/>
    <s v="NYG"/>
    <n v="1"/>
  </r>
  <r>
    <n v="1701"/>
    <n v="834"/>
    <s v="2015_03_WAS@NYG"/>
    <n v="-3"/>
    <n v="-3"/>
    <n v="32"/>
    <n v="21"/>
    <x v="3"/>
    <x v="2"/>
    <s v="rs"/>
    <s v="NYG"/>
    <s v="NYG"/>
    <n v="0"/>
    <x v="1"/>
    <n v="-3.5"/>
    <n v="0.5"/>
    <m/>
    <m/>
    <s v="NYG"/>
    <n v="5"/>
    <n v="1"/>
    <s v="NYG"/>
    <n v="1"/>
  </r>
  <r>
    <n v="1702"/>
    <n v="835"/>
    <s v="2015_03_ATL@DAL"/>
    <n v="0"/>
    <n v="0"/>
    <n v="28"/>
    <n v="39"/>
    <x v="3"/>
    <x v="2"/>
    <s v="rs"/>
    <s v="ATL"/>
    <s v="ATL"/>
    <n v="0"/>
    <x v="0"/>
    <n v="2"/>
    <n v="2"/>
    <m/>
    <m/>
    <s v="ATL"/>
    <n v="1"/>
    <n v="1"/>
    <s v="ATL"/>
    <n v="1"/>
  </r>
  <r>
    <n v="1703"/>
    <n v="835"/>
    <s v="2015_03_ATL@DAL"/>
    <n v="0"/>
    <n v="0"/>
    <n v="28"/>
    <n v="39"/>
    <x v="3"/>
    <x v="2"/>
    <s v="rs"/>
    <s v="ATL"/>
    <s v="ATL"/>
    <n v="0"/>
    <x v="1"/>
    <n v="-1"/>
    <n v="1"/>
    <m/>
    <m/>
    <s v="ATL"/>
    <n v="3"/>
    <n v="1"/>
    <s v="ATL"/>
    <n v="1"/>
  </r>
  <r>
    <n v="1704"/>
    <n v="836"/>
    <s v="2015_03_IND@TEN"/>
    <n v="5"/>
    <n v="3.5"/>
    <n v="33"/>
    <n v="35"/>
    <x v="3"/>
    <x v="2"/>
    <s v="rs"/>
    <s v="TEN"/>
    <s v="IND"/>
    <n v="1.5"/>
    <x v="0"/>
    <n v="3.5"/>
    <n v="1.5"/>
    <m/>
    <m/>
    <s v="TEN"/>
    <n v="15"/>
    <n v="1"/>
    <s v="TEN"/>
    <n v="0"/>
  </r>
  <r>
    <n v="1705"/>
    <n v="836"/>
    <s v="2015_03_IND@TEN"/>
    <n v="5"/>
    <n v="3.5"/>
    <n v="33"/>
    <n v="35"/>
    <x v="3"/>
    <x v="2"/>
    <s v="rs"/>
    <s v="TEN"/>
    <s v="IND"/>
    <n v="1.5"/>
    <x v="1"/>
    <n v="6"/>
    <n v="1"/>
    <m/>
    <m/>
    <s v="IND"/>
    <n v="15"/>
    <n v="0"/>
    <s v="IND"/>
    <n v="1"/>
  </r>
  <r>
    <n v="1706"/>
    <n v="837"/>
    <s v="2015_03_OAK@CLE"/>
    <n v="-4"/>
    <n v="-3.5"/>
    <n v="20"/>
    <n v="27"/>
    <x v="3"/>
    <x v="2"/>
    <s v="rs"/>
    <s v="OAK"/>
    <s v="OAK"/>
    <n v="-0.5"/>
    <x v="0"/>
    <n v="-3"/>
    <n v="1"/>
    <m/>
    <m/>
    <s v="CLE"/>
    <n v="9"/>
    <n v="0"/>
    <s v="CLE"/>
    <n v="0"/>
  </r>
  <r>
    <n v="1707"/>
    <n v="837"/>
    <s v="2015_03_OAK@CLE"/>
    <n v="-4"/>
    <n v="-3.5"/>
    <n v="20"/>
    <n v="27"/>
    <x v="3"/>
    <x v="2"/>
    <s v="rs"/>
    <s v="OAK"/>
    <s v="OAK"/>
    <n v="-0.5"/>
    <x v="1"/>
    <n v="-3"/>
    <n v="1"/>
    <m/>
    <m/>
    <s v="CLE"/>
    <n v="4"/>
    <n v="0"/>
    <s v="CLE"/>
    <n v="0"/>
  </r>
  <r>
    <n v="1708"/>
    <n v="838"/>
    <s v="2015_03_CIN@BAL"/>
    <n v="-1.5"/>
    <n v="-1.5"/>
    <n v="24"/>
    <n v="28"/>
    <x v="3"/>
    <x v="2"/>
    <s v="rs"/>
    <s v="CIN"/>
    <s v="CIN"/>
    <n v="0"/>
    <x v="0"/>
    <n v="-1"/>
    <n v="0.5"/>
    <m/>
    <m/>
    <s v="CIN"/>
    <n v="7"/>
    <n v="1"/>
    <s v="CIN"/>
    <n v="1"/>
  </r>
  <r>
    <n v="1709"/>
    <n v="838"/>
    <s v="2015_03_CIN@BAL"/>
    <n v="-1.5"/>
    <n v="-1.5"/>
    <n v="24"/>
    <n v="28"/>
    <x v="3"/>
    <x v="2"/>
    <s v="rs"/>
    <s v="CIN"/>
    <s v="CIN"/>
    <n v="0"/>
    <x v="1"/>
    <n v="-3"/>
    <n v="1.5"/>
    <m/>
    <m/>
    <s v="BAL"/>
    <n v="14"/>
    <n v="0"/>
    <s v="BAL"/>
    <n v="0"/>
  </r>
  <r>
    <n v="1710"/>
    <n v="839"/>
    <s v="2015_03_JAX@NWE"/>
    <n v="-14"/>
    <n v="-14"/>
    <n v="51"/>
    <n v="17"/>
    <x v="3"/>
    <x v="2"/>
    <s v="rs"/>
    <s v="NWE"/>
    <s v="NWE"/>
    <n v="0"/>
    <x v="0"/>
    <n v="-11.5"/>
    <n v="2.5"/>
    <m/>
    <m/>
    <s v="JAX"/>
    <n v="13"/>
    <n v="0"/>
    <s v="NWE"/>
    <n v="1"/>
  </r>
  <r>
    <n v="1711"/>
    <n v="839"/>
    <s v="2015_03_JAX@NWE"/>
    <n v="-14"/>
    <n v="-14"/>
    <n v="51"/>
    <n v="17"/>
    <x v="3"/>
    <x v="2"/>
    <s v="rs"/>
    <s v="NWE"/>
    <s v="NWE"/>
    <n v="0"/>
    <x v="1"/>
    <n v="-14"/>
    <n v="0"/>
    <m/>
    <m/>
    <s v="NWE"/>
    <n v="6"/>
    <n v="1"/>
    <s v="NWE"/>
    <n v="1"/>
  </r>
  <r>
    <n v="1712"/>
    <n v="840"/>
    <s v="2015_03_NOR@CAR"/>
    <n v="-3.5"/>
    <n v="-9.5"/>
    <n v="27"/>
    <n v="22"/>
    <x v="3"/>
    <x v="2"/>
    <s v="rs"/>
    <s v="NOR"/>
    <s v="CAR"/>
    <n v="6"/>
    <x v="0"/>
    <n v="-3.5"/>
    <n v="0"/>
    <m/>
    <m/>
    <s v="NOR"/>
    <n v="10"/>
    <n v="1"/>
    <s v="CAR"/>
    <n v="1"/>
  </r>
  <r>
    <n v="1713"/>
    <n v="840"/>
    <s v="2015_03_NOR@CAR"/>
    <n v="-3.5"/>
    <n v="-9.5"/>
    <n v="27"/>
    <n v="22"/>
    <x v="3"/>
    <x v="2"/>
    <s v="rs"/>
    <s v="NOR"/>
    <s v="CAR"/>
    <n v="6"/>
    <x v="1"/>
    <n v="-4"/>
    <n v="0.5"/>
    <m/>
    <m/>
    <s v="CAR"/>
    <n v="1"/>
    <n v="0"/>
    <s v="CAR"/>
    <n v="1"/>
  </r>
  <r>
    <n v="1714"/>
    <n v="841"/>
    <s v="2015_03_PHI@NYJ"/>
    <n v="2.5"/>
    <n v="-3"/>
    <n v="17"/>
    <n v="24"/>
    <x v="3"/>
    <x v="2"/>
    <s v="rs"/>
    <s v="PHI"/>
    <s v="PHI"/>
    <n v="5.5"/>
    <x v="0"/>
    <n v="1"/>
    <n v="1.5"/>
    <m/>
    <m/>
    <s v="PHI"/>
    <n v="2"/>
    <n v="1"/>
    <s v="PHI"/>
    <n v="1"/>
  </r>
  <r>
    <n v="1715"/>
    <n v="841"/>
    <s v="2015_03_PHI@NYJ"/>
    <n v="2.5"/>
    <n v="-3"/>
    <n v="17"/>
    <n v="24"/>
    <x v="3"/>
    <x v="2"/>
    <s v="rs"/>
    <s v="PHI"/>
    <s v="PHI"/>
    <n v="5.5"/>
    <x v="1"/>
    <n v="-1"/>
    <n v="3.5"/>
    <m/>
    <m/>
    <s v="NYJ"/>
    <n v="8"/>
    <n v="0"/>
    <s v="NYJ"/>
    <n v="0"/>
  </r>
  <r>
    <n v="1716"/>
    <n v="842"/>
    <s v="2015_03_TBY@HOU"/>
    <n v="-3.5"/>
    <n v="-6"/>
    <n v="19"/>
    <n v="9"/>
    <x v="3"/>
    <x v="2"/>
    <s v="rs"/>
    <s v="HOU"/>
    <s v="HOU"/>
    <n v="2.5"/>
    <x v="0"/>
    <n v="-3"/>
    <n v="0.5"/>
    <m/>
    <m/>
    <s v="TBY"/>
    <n v="12"/>
    <n v="0"/>
    <s v="TBY"/>
    <n v="0"/>
  </r>
  <r>
    <n v="1717"/>
    <n v="842"/>
    <s v="2015_03_TBY@HOU"/>
    <n v="-3.5"/>
    <n v="-6"/>
    <n v="19"/>
    <n v="9"/>
    <x v="3"/>
    <x v="2"/>
    <s v="rs"/>
    <s v="HOU"/>
    <s v="HOU"/>
    <n v="2.5"/>
    <x v="1"/>
    <n v="-3"/>
    <n v="0.5"/>
    <m/>
    <m/>
    <s v="HOU"/>
    <n v="16"/>
    <n v="1"/>
    <s v="HOU"/>
    <n v="1"/>
  </r>
  <r>
    <n v="1718"/>
    <n v="843"/>
    <s v="2015_03_SD@MIN"/>
    <n v="-1.5"/>
    <n v="-2"/>
    <n v="31"/>
    <n v="14"/>
    <x v="3"/>
    <x v="2"/>
    <s v="rs"/>
    <s v="MIN"/>
    <s v="MIN"/>
    <n v="0.5"/>
    <x v="0"/>
    <n v="-3"/>
    <n v="1.5"/>
    <m/>
    <m/>
    <s v="SD"/>
    <n v="5"/>
    <n v="0"/>
    <s v="SD"/>
    <n v="0"/>
  </r>
  <r>
    <n v="1719"/>
    <n v="843"/>
    <s v="2015_03_SD@MIN"/>
    <n v="-1.5"/>
    <n v="-2"/>
    <n v="31"/>
    <n v="14"/>
    <x v="3"/>
    <x v="2"/>
    <s v="rs"/>
    <s v="MIN"/>
    <s v="MIN"/>
    <n v="0.5"/>
    <x v="1"/>
    <n v="-3"/>
    <n v="1.5"/>
    <m/>
    <m/>
    <s v="MIN"/>
    <n v="10"/>
    <n v="1"/>
    <s v="MIN"/>
    <n v="1"/>
  </r>
  <r>
    <n v="1720"/>
    <n v="844"/>
    <s v="2015_03_PIT@STL"/>
    <n v="1.5"/>
    <n v="-1"/>
    <n v="6"/>
    <n v="12"/>
    <x v="3"/>
    <x v="2"/>
    <s v="rs"/>
    <s v="PIT"/>
    <s v="PIT"/>
    <n v="2.5"/>
    <x v="0"/>
    <n v="-1"/>
    <n v="2.5"/>
    <m/>
    <m/>
    <s v="STL"/>
    <n v="16"/>
    <n v="0"/>
    <s v="STL"/>
    <n v="0"/>
  </r>
  <r>
    <n v="1721"/>
    <n v="844"/>
    <s v="2015_03_PIT@STL"/>
    <n v="1.5"/>
    <n v="-1"/>
    <n v="6"/>
    <n v="12"/>
    <x v="3"/>
    <x v="2"/>
    <s v="rs"/>
    <s v="PIT"/>
    <s v="PIT"/>
    <n v="2.5"/>
    <x v="1"/>
    <n v="3"/>
    <n v="1.5"/>
    <m/>
    <m/>
    <s v="STL"/>
    <n v="12"/>
    <n v="0"/>
    <s v="STL"/>
    <n v="0"/>
  </r>
  <r>
    <n v="1722"/>
    <n v="845"/>
    <s v="2015_03_SFO@ARI"/>
    <n v="-6"/>
    <n v="-6.5"/>
    <n v="47"/>
    <n v="7"/>
    <x v="3"/>
    <x v="2"/>
    <s v="rs"/>
    <s v="ARI"/>
    <s v="ARI"/>
    <n v="0.5"/>
    <x v="0"/>
    <n v="-7"/>
    <n v="1"/>
    <m/>
    <m/>
    <s v="ARI"/>
    <n v="3"/>
    <n v="1"/>
    <s v="ARI"/>
    <n v="1"/>
  </r>
  <r>
    <n v="1723"/>
    <n v="845"/>
    <s v="2015_03_SFO@ARI"/>
    <n v="-6"/>
    <n v="-6.5"/>
    <n v="47"/>
    <n v="7"/>
    <x v="3"/>
    <x v="2"/>
    <s v="rs"/>
    <s v="ARI"/>
    <s v="ARI"/>
    <n v="0.5"/>
    <x v="1"/>
    <n v="-6"/>
    <n v="0"/>
    <m/>
    <m/>
    <s v="ARI"/>
    <n v="2"/>
    <n v="1"/>
    <s v="ARI"/>
    <n v="1"/>
  </r>
  <r>
    <n v="1724"/>
    <n v="846"/>
    <s v="2015_03_BUF@MIA"/>
    <n v="-2.5"/>
    <n v="-1.5"/>
    <n v="14"/>
    <n v="41"/>
    <x v="3"/>
    <x v="2"/>
    <s v="rs"/>
    <s v="BUF"/>
    <s v="BUF"/>
    <n v="-1"/>
    <x v="0"/>
    <n v="-3"/>
    <n v="0.5"/>
    <m/>
    <m/>
    <s v="BUF"/>
    <n v="14"/>
    <n v="1"/>
    <s v="BUF"/>
    <n v="1"/>
  </r>
  <r>
    <n v="1725"/>
    <n v="846"/>
    <s v="2015_03_BUF@MIA"/>
    <n v="-2.5"/>
    <n v="-1.5"/>
    <n v="14"/>
    <n v="41"/>
    <x v="3"/>
    <x v="2"/>
    <s v="rs"/>
    <s v="BUF"/>
    <s v="BUF"/>
    <n v="-1"/>
    <x v="1"/>
    <n v="-2.5"/>
    <n v="0"/>
    <m/>
    <m/>
    <s v="BUF"/>
    <n v="13"/>
    <n v="1"/>
    <s v="BUF"/>
    <n v="1"/>
  </r>
  <r>
    <n v="1726"/>
    <n v="847"/>
    <s v="2015_03_CHI@SEA"/>
    <n v="-14"/>
    <n v="-15"/>
    <n v="26"/>
    <n v="0"/>
    <x v="3"/>
    <x v="2"/>
    <s v="rs"/>
    <s v="SEA"/>
    <s v="SEA"/>
    <n v="1"/>
    <x v="0"/>
    <n v="-10.5"/>
    <n v="3.5"/>
    <m/>
    <m/>
    <s v="SEA"/>
    <n v="4"/>
    <n v="1"/>
    <s v="SEA"/>
    <n v="1"/>
  </r>
  <r>
    <n v="1727"/>
    <n v="847"/>
    <s v="2015_03_CHI@SEA"/>
    <n v="-14"/>
    <n v="-15"/>
    <n v="26"/>
    <n v="0"/>
    <x v="3"/>
    <x v="2"/>
    <s v="rs"/>
    <s v="SEA"/>
    <s v="SEA"/>
    <n v="1"/>
    <x v="1"/>
    <n v="-8"/>
    <n v="6"/>
    <m/>
    <m/>
    <s v="SEA"/>
    <n v="7"/>
    <n v="1"/>
    <s v="SEA"/>
    <n v="1"/>
  </r>
  <r>
    <n v="1728"/>
    <n v="848"/>
    <s v="2015_03_DEN@DET"/>
    <n v="2.5"/>
    <n v="3"/>
    <n v="12"/>
    <n v="24"/>
    <x v="3"/>
    <x v="2"/>
    <s v="rs"/>
    <s v="DEN"/>
    <s v="DEN"/>
    <n v="-0.5"/>
    <x v="0"/>
    <n v="2.5"/>
    <n v="0"/>
    <m/>
    <m/>
    <s v="DET"/>
    <n v="11"/>
    <n v="0"/>
    <s v="DET"/>
    <n v="0"/>
  </r>
  <r>
    <n v="1729"/>
    <n v="848"/>
    <s v="2015_03_DEN@DET"/>
    <n v="2.5"/>
    <n v="3"/>
    <n v="12"/>
    <n v="24"/>
    <x v="3"/>
    <x v="2"/>
    <s v="rs"/>
    <s v="DEN"/>
    <s v="DEN"/>
    <n v="-0.5"/>
    <x v="1"/>
    <n v="2"/>
    <n v="0.5"/>
    <m/>
    <m/>
    <s v="DET"/>
    <n v="11"/>
    <n v="0"/>
    <s v="DET"/>
    <n v="0"/>
  </r>
  <r>
    <n v="1730"/>
    <n v="849"/>
    <s v="2015_03_KCY@GBY"/>
    <n v="-6.5"/>
    <n v="-6.5"/>
    <n v="38"/>
    <n v="28"/>
    <x v="3"/>
    <x v="2"/>
    <s v="rs"/>
    <s v="GBY"/>
    <s v="GBY"/>
    <n v="0"/>
    <x v="0"/>
    <n v="-6"/>
    <n v="0.5"/>
    <m/>
    <m/>
    <s v="KCY"/>
    <n v="6"/>
    <n v="0"/>
    <s v="GBY"/>
    <n v="1"/>
  </r>
  <r>
    <n v="1731"/>
    <n v="849"/>
    <s v="2015_03_KCY@GBY"/>
    <n v="-6.5"/>
    <n v="-6.5"/>
    <n v="38"/>
    <n v="28"/>
    <x v="3"/>
    <x v="2"/>
    <s v="rs"/>
    <s v="GBY"/>
    <s v="GBY"/>
    <n v="0"/>
    <x v="1"/>
    <n v="-7.5"/>
    <n v="1"/>
    <m/>
    <m/>
    <s v="KCY"/>
    <n v="9"/>
    <n v="0"/>
    <s v="GBY"/>
    <n v="1"/>
  </r>
  <r>
    <n v="1732"/>
    <n v="850"/>
    <s v="2015_04_BAL@PIT"/>
    <n v="0"/>
    <n v="-3"/>
    <n v="20"/>
    <n v="23"/>
    <x v="3"/>
    <x v="3"/>
    <s v="rs"/>
    <s v="BAL"/>
    <s v="BAL"/>
    <n v="3"/>
    <x v="0"/>
    <n v="-3"/>
    <n v="3"/>
    <m/>
    <m/>
    <s v="BAL"/>
    <n v="11"/>
    <n v="1"/>
    <s v="BAL"/>
    <n v="1"/>
  </r>
  <r>
    <n v="1733"/>
    <n v="850"/>
    <s v="2015_04_BAL@PIT"/>
    <n v="0"/>
    <n v="-3"/>
    <n v="20"/>
    <n v="23"/>
    <x v="3"/>
    <x v="3"/>
    <s v="rs"/>
    <s v="BAL"/>
    <s v="BAL"/>
    <n v="3"/>
    <x v="1"/>
    <n v="0"/>
    <n v="0"/>
    <m/>
    <m/>
    <s v="PIT"/>
    <n v="10"/>
    <n v="0"/>
    <s v="PIT"/>
    <n v="0"/>
  </r>
  <r>
    <n v="1734"/>
    <n v="851"/>
    <s v="2015_04_NYJ@MIA"/>
    <n v="0"/>
    <n v="1.5"/>
    <n v="14"/>
    <n v="27"/>
    <x v="3"/>
    <x v="3"/>
    <s v="rs"/>
    <s v="NYJ"/>
    <s v="NYJ"/>
    <n v="-1.5"/>
    <x v="0"/>
    <n v="-3"/>
    <n v="3"/>
    <m/>
    <m/>
    <s v="NYJ"/>
    <n v="1"/>
    <n v="1"/>
    <s v="NYJ"/>
    <n v="1"/>
  </r>
  <r>
    <n v="1735"/>
    <n v="851"/>
    <s v="2015_04_NYJ@MIA"/>
    <n v="0"/>
    <n v="1.5"/>
    <n v="14"/>
    <n v="27"/>
    <x v="3"/>
    <x v="3"/>
    <s v="rs"/>
    <s v="NYJ"/>
    <s v="NYJ"/>
    <n v="-1.5"/>
    <x v="1"/>
    <n v="0"/>
    <n v="0"/>
    <m/>
    <m/>
    <s v="MIA"/>
    <n v="14"/>
    <n v="0"/>
    <s v="MIA"/>
    <n v="0"/>
  </r>
  <r>
    <n v="1736"/>
    <n v="852"/>
    <s v="2015_04_JAX@IND"/>
    <n v="-9.5"/>
    <n v="-9"/>
    <n v="16"/>
    <n v="13"/>
    <x v="3"/>
    <x v="3"/>
    <s v="rs"/>
    <s v="JAX"/>
    <s v="IND"/>
    <n v="-0.5"/>
    <x v="0"/>
    <n v="-7.5"/>
    <n v="2"/>
    <m/>
    <m/>
    <s v="JAX"/>
    <n v="9"/>
    <n v="1"/>
    <s v="IND"/>
    <n v="1"/>
  </r>
  <r>
    <n v="1737"/>
    <n v="852"/>
    <s v="2015_04_JAX@IND"/>
    <n v="-9.5"/>
    <n v="-9"/>
    <n v="16"/>
    <n v="13"/>
    <x v="3"/>
    <x v="3"/>
    <s v="rs"/>
    <s v="JAX"/>
    <s v="IND"/>
    <n v="-0.5"/>
    <x v="1"/>
    <n v="-10"/>
    <n v="0.5"/>
    <m/>
    <m/>
    <s v="IND"/>
    <n v="13"/>
    <n v="0"/>
    <s v="IND"/>
    <n v="1"/>
  </r>
  <r>
    <n v="1738"/>
    <n v="853"/>
    <s v="2015_04_NYG@BUF"/>
    <n v="-6.5"/>
    <n v="-5.5"/>
    <n v="10"/>
    <n v="24"/>
    <x v="3"/>
    <x v="3"/>
    <s v="rs"/>
    <s v="NYG"/>
    <s v="NYG"/>
    <n v="-1"/>
    <x v="0"/>
    <n v="-5"/>
    <n v="1.5"/>
    <m/>
    <m/>
    <s v="NYG"/>
    <n v="4"/>
    <n v="1"/>
    <s v="BUF"/>
    <n v="0"/>
  </r>
  <r>
    <n v="1739"/>
    <n v="853"/>
    <s v="2015_04_NYG@BUF"/>
    <n v="-6.5"/>
    <n v="-5.5"/>
    <n v="10"/>
    <n v="24"/>
    <x v="3"/>
    <x v="3"/>
    <s v="rs"/>
    <s v="NYG"/>
    <s v="NYG"/>
    <n v="-1"/>
    <x v="1"/>
    <n v="-3.5"/>
    <n v="3"/>
    <m/>
    <m/>
    <s v="NYG"/>
    <n v="2"/>
    <n v="1"/>
    <s v="NYG"/>
    <n v="1"/>
  </r>
  <r>
    <n v="1740"/>
    <n v="854"/>
    <s v="2015_04_CAR@TBY"/>
    <n v="2.5"/>
    <n v="3"/>
    <n v="23"/>
    <n v="37"/>
    <x v="3"/>
    <x v="3"/>
    <s v="rs"/>
    <s v="CAR"/>
    <s v="CAR"/>
    <n v="-0.5"/>
    <x v="0"/>
    <n v="2.5"/>
    <n v="0"/>
    <m/>
    <m/>
    <s v="CAR"/>
    <n v="3"/>
    <n v="1"/>
    <s v="CAR"/>
    <n v="1"/>
  </r>
  <r>
    <n v="1741"/>
    <n v="854"/>
    <s v="2015_04_CAR@TBY"/>
    <n v="2.5"/>
    <n v="3"/>
    <n v="23"/>
    <n v="37"/>
    <x v="3"/>
    <x v="3"/>
    <s v="rs"/>
    <s v="CAR"/>
    <s v="CAR"/>
    <n v="-0.5"/>
    <x v="1"/>
    <n v="2"/>
    <n v="0.5"/>
    <m/>
    <m/>
    <s v="TBY"/>
    <n v="11"/>
    <n v="0"/>
    <s v="TBY"/>
    <n v="0"/>
  </r>
  <r>
    <n v="1742"/>
    <n v="855"/>
    <s v="2015_04_PHI@WAS"/>
    <n v="2.5"/>
    <n v="3"/>
    <n v="23"/>
    <n v="20"/>
    <x v="3"/>
    <x v="3"/>
    <s v="rs"/>
    <s v="WAS"/>
    <s v="WAS"/>
    <n v="-0.5"/>
    <x v="0"/>
    <n v="2.5"/>
    <n v="0"/>
    <m/>
    <m/>
    <s v="WAS"/>
    <n v="10"/>
    <n v="1"/>
    <s v="WAS"/>
    <n v="1"/>
  </r>
  <r>
    <n v="1743"/>
    <n v="855"/>
    <s v="2015_04_PHI@WAS"/>
    <n v="2.5"/>
    <n v="3"/>
    <n v="23"/>
    <n v="20"/>
    <x v="3"/>
    <x v="3"/>
    <s v="rs"/>
    <s v="WAS"/>
    <s v="WAS"/>
    <n v="-0.5"/>
    <x v="1"/>
    <n v="3"/>
    <n v="0.5"/>
    <m/>
    <m/>
    <s v="WAS"/>
    <n v="12"/>
    <n v="1"/>
    <s v="WAS"/>
    <n v="1"/>
  </r>
  <r>
    <n v="1744"/>
    <n v="856"/>
    <s v="2015_04_OAK@CHI"/>
    <n v="2"/>
    <n v="3"/>
    <n v="22"/>
    <n v="20"/>
    <x v="3"/>
    <x v="3"/>
    <s v="rs"/>
    <s v="CHI"/>
    <s v="CHI"/>
    <n v="-1"/>
    <x v="0"/>
    <n v="3"/>
    <n v="1"/>
    <m/>
    <m/>
    <s v="OAK"/>
    <n v="5"/>
    <n v="0"/>
    <s v="OAK"/>
    <n v="0"/>
  </r>
  <r>
    <n v="1745"/>
    <n v="856"/>
    <s v="2015_04_OAK@CHI"/>
    <n v="2"/>
    <n v="3"/>
    <n v="22"/>
    <n v="20"/>
    <x v="3"/>
    <x v="3"/>
    <s v="rs"/>
    <s v="CHI"/>
    <s v="CHI"/>
    <n v="-1"/>
    <x v="1"/>
    <n v="0"/>
    <n v="2"/>
    <m/>
    <m/>
    <s v="OAK"/>
    <n v="9"/>
    <n v="0"/>
    <s v="OAK"/>
    <n v="0"/>
  </r>
  <r>
    <n v="1746"/>
    <n v="857"/>
    <s v="2015_04_HOU@ATL"/>
    <n v="-3.5"/>
    <n v="-6"/>
    <n v="48"/>
    <n v="21"/>
    <x v="3"/>
    <x v="3"/>
    <s v="rs"/>
    <s v="ATL"/>
    <s v="ATL"/>
    <n v="2.5"/>
    <x v="0"/>
    <n v="-8"/>
    <n v="4.5"/>
    <m/>
    <m/>
    <s v="ATL"/>
    <n v="2"/>
    <n v="1"/>
    <s v="ATL"/>
    <n v="1"/>
  </r>
  <r>
    <n v="1747"/>
    <n v="857"/>
    <s v="2015_04_HOU@ATL"/>
    <n v="-3.5"/>
    <n v="-6"/>
    <n v="48"/>
    <n v="21"/>
    <x v="3"/>
    <x v="3"/>
    <s v="rs"/>
    <s v="ATL"/>
    <s v="ATL"/>
    <n v="2.5"/>
    <x v="1"/>
    <n v="-6"/>
    <n v="2.5"/>
    <m/>
    <m/>
    <s v="HOU"/>
    <n v="4"/>
    <n v="0"/>
    <s v="ATL"/>
    <n v="1"/>
  </r>
  <r>
    <n v="1748"/>
    <n v="858"/>
    <s v="2015_04_KCY@CIN"/>
    <n v="-3"/>
    <n v="-3.5"/>
    <n v="36"/>
    <n v="21"/>
    <x v="3"/>
    <x v="3"/>
    <s v="rs"/>
    <s v="CIN"/>
    <s v="CIN"/>
    <n v="0.5"/>
    <x v="0"/>
    <n v="-4"/>
    <n v="1"/>
    <m/>
    <m/>
    <s v="CIN"/>
    <n v="7"/>
    <n v="1"/>
    <s v="CIN"/>
    <n v="1"/>
  </r>
  <r>
    <n v="1749"/>
    <n v="858"/>
    <s v="2015_04_KCY@CIN"/>
    <n v="-3"/>
    <n v="-3.5"/>
    <n v="36"/>
    <n v="21"/>
    <x v="3"/>
    <x v="3"/>
    <s v="rs"/>
    <s v="CIN"/>
    <s v="CIN"/>
    <n v="0.5"/>
    <x v="1"/>
    <n v="-3"/>
    <n v="0"/>
    <m/>
    <m/>
    <s v="KCY"/>
    <n v="5"/>
    <n v="0"/>
    <s v="CIN"/>
    <n v="1"/>
  </r>
  <r>
    <n v="1750"/>
    <n v="859"/>
    <s v="2015_04_CLE@SD"/>
    <n v="-7"/>
    <n v="-7"/>
    <n v="30"/>
    <n v="27"/>
    <x v="3"/>
    <x v="3"/>
    <s v="rs"/>
    <s v="CLE"/>
    <s v="SD"/>
    <n v="0"/>
    <x v="0"/>
    <n v="-6"/>
    <n v="1"/>
    <m/>
    <m/>
    <s v="CLE"/>
    <n v="6"/>
    <n v="1"/>
    <s v="CLE"/>
    <n v="0"/>
  </r>
  <r>
    <n v="1751"/>
    <n v="859"/>
    <s v="2015_04_CLE@SD"/>
    <n v="-7"/>
    <n v="-7"/>
    <n v="30"/>
    <n v="27"/>
    <x v="3"/>
    <x v="3"/>
    <s v="rs"/>
    <s v="CLE"/>
    <s v="SD"/>
    <n v="0"/>
    <x v="1"/>
    <n v="-3.5"/>
    <n v="3.5"/>
    <m/>
    <m/>
    <s v="CLE"/>
    <n v="6"/>
    <n v="1"/>
    <s v="CLE"/>
    <n v="0"/>
  </r>
  <r>
    <n v="1752"/>
    <n v="860"/>
    <s v="2015_04_GBY@SFO"/>
    <n v="9.5"/>
    <n v="7.5"/>
    <n v="3"/>
    <n v="17"/>
    <x v="3"/>
    <x v="3"/>
    <s v="rs"/>
    <s v="GBY"/>
    <s v="GBY"/>
    <n v="2"/>
    <x v="0"/>
    <n v="7"/>
    <n v="2.5"/>
    <m/>
    <m/>
    <s v="SFO"/>
    <n v="13"/>
    <n v="0"/>
    <s v="GBY"/>
    <n v="1"/>
  </r>
  <r>
    <n v="1753"/>
    <n v="860"/>
    <s v="2015_04_GBY@SFO"/>
    <n v="9.5"/>
    <n v="7.5"/>
    <n v="3"/>
    <n v="17"/>
    <x v="3"/>
    <x v="3"/>
    <s v="rs"/>
    <s v="GBY"/>
    <s v="GBY"/>
    <n v="2"/>
    <x v="1"/>
    <n v="6"/>
    <n v="3.5"/>
    <m/>
    <m/>
    <s v="SFO"/>
    <n v="7"/>
    <n v="0"/>
    <s v="GBY"/>
    <n v="1"/>
  </r>
  <r>
    <n v="1754"/>
    <n v="861"/>
    <s v="2015_04_STL@ARI"/>
    <n v="-6"/>
    <n v="-7"/>
    <n v="22"/>
    <n v="24"/>
    <x v="3"/>
    <x v="3"/>
    <s v="rs"/>
    <s v="STL"/>
    <s v="STL"/>
    <n v="1"/>
    <x v="0"/>
    <n v="-7"/>
    <n v="1"/>
    <m/>
    <m/>
    <s v="ARI"/>
    <n v="8"/>
    <n v="0"/>
    <s v="ARI"/>
    <n v="0"/>
  </r>
  <r>
    <n v="1755"/>
    <n v="861"/>
    <s v="2015_04_STL@ARI"/>
    <n v="-6"/>
    <n v="-7"/>
    <n v="22"/>
    <n v="24"/>
    <x v="3"/>
    <x v="3"/>
    <s v="rs"/>
    <s v="STL"/>
    <s v="STL"/>
    <n v="1"/>
    <x v="1"/>
    <n v="-7"/>
    <n v="1"/>
    <m/>
    <m/>
    <s v="STL"/>
    <n v="3"/>
    <n v="1"/>
    <s v="ARI"/>
    <n v="0"/>
  </r>
  <r>
    <n v="1756"/>
    <n v="862"/>
    <s v="2015_04_MIN@DEN"/>
    <n v="-4.5"/>
    <n v="-7"/>
    <n v="23"/>
    <n v="20"/>
    <x v="3"/>
    <x v="3"/>
    <s v="rs"/>
    <s v="MIN"/>
    <s v="DEN"/>
    <n v="2.5"/>
    <x v="0"/>
    <n v="-4.5"/>
    <n v="0"/>
    <m/>
    <m/>
    <s v="MIN"/>
    <n v="12"/>
    <n v="1"/>
    <s v="DEN"/>
    <n v="1"/>
  </r>
  <r>
    <n v="1757"/>
    <n v="862"/>
    <s v="2015_04_MIN@DEN"/>
    <n v="-4.5"/>
    <n v="-7"/>
    <n v="23"/>
    <n v="20"/>
    <x v="3"/>
    <x v="3"/>
    <s v="rs"/>
    <s v="MIN"/>
    <s v="DEN"/>
    <n v="2.5"/>
    <x v="1"/>
    <n v="-4.5"/>
    <n v="0"/>
    <m/>
    <m/>
    <s v="MIN"/>
    <n v="8"/>
    <n v="1"/>
    <s v="MIN"/>
    <n v="0"/>
  </r>
  <r>
    <n v="1758"/>
    <n v="863"/>
    <s v="2015_04_DAL@NOR"/>
    <n v="-7"/>
    <n v="-3"/>
    <n v="26"/>
    <n v="20"/>
    <x v="3"/>
    <x v="3"/>
    <s v="rs"/>
    <s v="NOR"/>
    <s v="NOR"/>
    <n v="-4"/>
    <x v="0"/>
    <n v="1"/>
    <n v="8"/>
    <m/>
    <m/>
    <s v="DAL"/>
    <n v="15"/>
    <n v="0"/>
    <s v="DAL"/>
    <n v="0"/>
  </r>
  <r>
    <n v="1759"/>
    <n v="863"/>
    <s v="2015_04_DAL@NOR"/>
    <n v="-7"/>
    <n v="-3"/>
    <n v="26"/>
    <n v="20"/>
    <x v="3"/>
    <x v="3"/>
    <s v="rs"/>
    <s v="NOR"/>
    <s v="NOR"/>
    <n v="-4"/>
    <x v="1"/>
    <n v="2"/>
    <n v="9"/>
    <m/>
    <m/>
    <s v="NOR"/>
    <n v="15"/>
    <n v="1"/>
    <s v="NOR"/>
    <n v="1"/>
  </r>
  <r>
    <n v="1760"/>
    <n v="864"/>
    <s v="2015_04_DET@SEA"/>
    <n v="-9.5"/>
    <n v="-9.5"/>
    <n v="13"/>
    <n v="10"/>
    <x v="3"/>
    <x v="3"/>
    <s v="rs"/>
    <s v="DET"/>
    <s v="SEA"/>
    <n v="0"/>
    <x v="0"/>
    <n v="-9"/>
    <n v="0.5"/>
    <m/>
    <m/>
    <s v="DET"/>
    <n v="14"/>
    <n v="1"/>
    <s v="SEA"/>
    <n v="1"/>
  </r>
  <r>
    <n v="1761"/>
    <n v="864"/>
    <s v="2015_04_DET@SEA"/>
    <n v="-9.5"/>
    <n v="-9.5"/>
    <n v="13"/>
    <n v="10"/>
    <x v="3"/>
    <x v="3"/>
    <s v="rs"/>
    <s v="DET"/>
    <s v="SEA"/>
    <n v="0"/>
    <x v="1"/>
    <n v="-9"/>
    <n v="0.5"/>
    <m/>
    <m/>
    <s v="SEA"/>
    <n v="1"/>
    <n v="0"/>
    <s v="SEA"/>
    <n v="1"/>
  </r>
  <r>
    <n v="1762"/>
    <n v="865"/>
    <s v="2015_05_IND@HOU"/>
    <n v="0"/>
    <n v="1"/>
    <n v="20"/>
    <n v="27"/>
    <x v="3"/>
    <x v="4"/>
    <s v="rs"/>
    <s v="IND"/>
    <s v="IND"/>
    <n v="-1"/>
    <x v="0"/>
    <n v="3"/>
    <n v="3"/>
    <m/>
    <m/>
    <s v="IND"/>
    <n v="8"/>
    <n v="1"/>
    <s v="IND"/>
    <n v="1"/>
  </r>
  <r>
    <n v="1763"/>
    <n v="865"/>
    <s v="2015_05_IND@HOU"/>
    <n v="0"/>
    <n v="1"/>
    <n v="20"/>
    <n v="27"/>
    <x v="3"/>
    <x v="4"/>
    <s v="rs"/>
    <s v="IND"/>
    <s v="IND"/>
    <n v="-1"/>
    <x v="1"/>
    <n v="3"/>
    <n v="3"/>
    <m/>
    <m/>
    <s v="IND"/>
    <n v="6"/>
    <n v="1"/>
    <s v="IND"/>
    <n v="1"/>
  </r>
  <r>
    <n v="1764"/>
    <n v="866"/>
    <s v="2015_05_CHI@KCY"/>
    <n v="-10"/>
    <n v="-9.5"/>
    <n v="17"/>
    <n v="18"/>
    <x v="3"/>
    <x v="4"/>
    <s v="rs"/>
    <s v="CHI"/>
    <s v="CHI"/>
    <n v="-0.5"/>
    <x v="0"/>
    <n v="-5.5"/>
    <n v="4.5"/>
    <m/>
    <m/>
    <s v="CHI"/>
    <n v="2"/>
    <n v="1"/>
    <s v="KCY"/>
    <n v="0"/>
  </r>
  <r>
    <n v="1765"/>
    <n v="866"/>
    <s v="2015_05_CHI@KCY"/>
    <n v="-10"/>
    <n v="-9.5"/>
    <n v="17"/>
    <n v="18"/>
    <x v="3"/>
    <x v="4"/>
    <s v="rs"/>
    <s v="CHI"/>
    <s v="CHI"/>
    <n v="-0.5"/>
    <x v="1"/>
    <n v="-5.5"/>
    <n v="4.5"/>
    <m/>
    <m/>
    <s v="KCY"/>
    <n v="9"/>
    <n v="0"/>
    <s v="KCY"/>
    <n v="0"/>
  </r>
  <r>
    <n v="1766"/>
    <n v="867"/>
    <s v="2015_05_SEA@CIN"/>
    <n v="-1"/>
    <n v="-3"/>
    <n v="27"/>
    <n v="24"/>
    <x v="3"/>
    <x v="4"/>
    <s v="rs"/>
    <s v="na"/>
    <s v="CIN"/>
    <n v="2"/>
    <x v="0"/>
    <n v="-3"/>
    <n v="2"/>
    <m/>
    <m/>
    <s v="CIN"/>
    <n v="10"/>
    <n v="0"/>
    <s v="CIN"/>
    <n v="1"/>
  </r>
  <r>
    <n v="1767"/>
    <n v="867"/>
    <s v="2015_05_SEA@CIN"/>
    <n v="-1"/>
    <n v="-3"/>
    <n v="27"/>
    <n v="24"/>
    <x v="3"/>
    <x v="4"/>
    <s v="rs"/>
    <s v="na"/>
    <s v="CIN"/>
    <n v="2"/>
    <x v="1"/>
    <n v="-3"/>
    <n v="2"/>
    <m/>
    <m/>
    <s v="CIN"/>
    <n v="7"/>
    <n v="0"/>
    <s v="CIN"/>
    <n v="1"/>
  </r>
  <r>
    <n v="1768"/>
    <n v="868"/>
    <s v="2015_05_WAS@ATL"/>
    <n v="-8"/>
    <n v="-7"/>
    <n v="25"/>
    <n v="19"/>
    <x v="3"/>
    <x v="4"/>
    <s v="rs"/>
    <s v="WAS"/>
    <s v="ATL"/>
    <n v="-1"/>
    <x v="0"/>
    <n v="-7.5"/>
    <n v="0.5"/>
    <m/>
    <m/>
    <s v="WAS"/>
    <n v="11"/>
    <n v="1"/>
    <s v="ATL"/>
    <n v="1"/>
  </r>
  <r>
    <n v="1769"/>
    <n v="868"/>
    <s v="2015_05_WAS@ATL"/>
    <n v="-8"/>
    <n v="-7"/>
    <n v="25"/>
    <n v="19"/>
    <x v="3"/>
    <x v="4"/>
    <s v="rs"/>
    <s v="WAS"/>
    <s v="ATL"/>
    <n v="-1"/>
    <x v="1"/>
    <n v="-7"/>
    <n v="1"/>
    <m/>
    <m/>
    <s v="WAS"/>
    <n v="10"/>
    <n v="1"/>
    <s v="ATL"/>
    <n v="1"/>
  </r>
  <r>
    <n v="1770"/>
    <n v="869"/>
    <s v="2015_05_JAX@TBY"/>
    <n v="-3"/>
    <n v="-1"/>
    <n v="38"/>
    <n v="31"/>
    <x v="3"/>
    <x v="4"/>
    <s v="rs"/>
    <s v="TBY"/>
    <s v="TBY"/>
    <n v="-2"/>
    <x v="0"/>
    <n v="-2.5"/>
    <n v="0.5"/>
    <m/>
    <m/>
    <s v="JAX"/>
    <n v="6"/>
    <n v="0"/>
    <s v="JAX"/>
    <n v="0"/>
  </r>
  <r>
    <n v="1771"/>
    <n v="869"/>
    <s v="2015_05_JAX@TBY"/>
    <n v="-3"/>
    <n v="-1"/>
    <n v="38"/>
    <n v="31"/>
    <x v="3"/>
    <x v="4"/>
    <s v="rs"/>
    <s v="TBY"/>
    <s v="TBY"/>
    <n v="-2"/>
    <x v="1"/>
    <n v="-3"/>
    <n v="0"/>
    <m/>
    <m/>
    <s v="JAX"/>
    <n v="2"/>
    <n v="0"/>
    <s v="JAX"/>
    <n v="0"/>
  </r>
  <r>
    <n v="1772"/>
    <n v="870"/>
    <s v="2015_05_NOR@PHI"/>
    <n v="-4"/>
    <n v="-6.5"/>
    <n v="39"/>
    <n v="17"/>
    <x v="3"/>
    <x v="4"/>
    <s v="rs"/>
    <s v="PHI"/>
    <s v="PHI"/>
    <n v="2.5"/>
    <x v="0"/>
    <n v="-4.5"/>
    <n v="0.5"/>
    <m/>
    <m/>
    <s v="PHI"/>
    <n v="4"/>
    <n v="1"/>
    <s v="PHI"/>
    <n v="1"/>
  </r>
  <r>
    <n v="1773"/>
    <n v="870"/>
    <s v="2015_05_NOR@PHI"/>
    <n v="-4"/>
    <n v="-6.5"/>
    <n v="39"/>
    <n v="17"/>
    <x v="3"/>
    <x v="4"/>
    <s v="rs"/>
    <s v="PHI"/>
    <s v="PHI"/>
    <n v="2.5"/>
    <x v="1"/>
    <n v="-5.5"/>
    <n v="1.5"/>
    <m/>
    <m/>
    <s v="PHI"/>
    <n v="13"/>
    <n v="1"/>
    <s v="PHI"/>
    <n v="1"/>
  </r>
  <r>
    <n v="1774"/>
    <n v="871"/>
    <s v="2015_05_CLE@BAL"/>
    <n v="-7"/>
    <n v="-6.5"/>
    <n v="30"/>
    <n v="33"/>
    <x v="3"/>
    <x v="4"/>
    <s v="rs"/>
    <s v="CLE"/>
    <s v="CLE"/>
    <n v="-0.5"/>
    <x v="0"/>
    <n v="-6"/>
    <n v="1"/>
    <m/>
    <m/>
    <s v="CLE"/>
    <n v="7"/>
    <n v="1"/>
    <s v="BAL"/>
    <n v="0"/>
  </r>
  <r>
    <n v="1775"/>
    <n v="871"/>
    <s v="2015_05_CLE@BAL"/>
    <n v="-7"/>
    <n v="-6.5"/>
    <n v="30"/>
    <n v="33"/>
    <x v="3"/>
    <x v="4"/>
    <s v="rs"/>
    <s v="CLE"/>
    <s v="CLE"/>
    <n v="-0.5"/>
    <x v="1"/>
    <n v="-4.5"/>
    <n v="2.5"/>
    <m/>
    <m/>
    <s v="CLE"/>
    <n v="3"/>
    <n v="1"/>
    <s v="BAL"/>
    <n v="0"/>
  </r>
  <r>
    <n v="1776"/>
    <n v="872"/>
    <s v="2015_05_STL@GBY"/>
    <n v="-9.5"/>
    <n v="-9"/>
    <n v="24"/>
    <n v="10"/>
    <x v="3"/>
    <x v="4"/>
    <s v="rs"/>
    <s v="GBY"/>
    <s v="GBY"/>
    <n v="-0.5"/>
    <x v="0"/>
    <n v="-7.5"/>
    <n v="2"/>
    <m/>
    <m/>
    <s v="STL"/>
    <n v="9"/>
    <n v="0"/>
    <s v="GBY"/>
    <n v="1"/>
  </r>
  <r>
    <n v="1777"/>
    <n v="872"/>
    <s v="2015_05_STL@GBY"/>
    <n v="-9.5"/>
    <n v="-9"/>
    <n v="24"/>
    <n v="10"/>
    <x v="3"/>
    <x v="4"/>
    <s v="rs"/>
    <s v="GBY"/>
    <s v="GBY"/>
    <n v="-0.5"/>
    <x v="1"/>
    <n v="-7.5"/>
    <n v="2"/>
    <m/>
    <m/>
    <s v="STL"/>
    <n v="12"/>
    <n v="0"/>
    <s v="STL"/>
    <n v="0"/>
  </r>
  <r>
    <n v="1778"/>
    <n v="873"/>
    <s v="2015_05_BUF@TEN"/>
    <n v="3"/>
    <n v="0"/>
    <n v="13"/>
    <n v="14"/>
    <x v="3"/>
    <x v="4"/>
    <s v="rs"/>
    <s v="BUF"/>
    <s v="BUF"/>
    <n v="3"/>
    <x v="0"/>
    <n v="2.5"/>
    <n v="0.5"/>
    <m/>
    <m/>
    <s v="TEN"/>
    <n v="14"/>
    <n v="0"/>
    <s v="TEN"/>
    <n v="0"/>
  </r>
  <r>
    <n v="1779"/>
    <n v="873"/>
    <s v="2015_05_BUF@TEN"/>
    <n v="3"/>
    <n v="0"/>
    <n v="13"/>
    <n v="14"/>
    <x v="3"/>
    <x v="4"/>
    <s v="rs"/>
    <s v="BUF"/>
    <s v="BUF"/>
    <n v="3"/>
    <x v="1"/>
    <n v="-3"/>
    <n v="6"/>
    <m/>
    <m/>
    <s v="BUF"/>
    <n v="4"/>
    <n v="1"/>
    <s v="BUF"/>
    <n v="1"/>
  </r>
  <r>
    <n v="1780"/>
    <n v="874"/>
    <s v="2015_05_ARI@DET"/>
    <n v="3"/>
    <n v="4.5"/>
    <n v="17"/>
    <n v="42"/>
    <x v="3"/>
    <x v="4"/>
    <s v="rs"/>
    <s v="ARI"/>
    <s v="ARI"/>
    <n v="-1.5"/>
    <x v="0"/>
    <n v="4"/>
    <n v="1"/>
    <m/>
    <m/>
    <s v="ARI"/>
    <n v="5"/>
    <n v="1"/>
    <s v="ARI"/>
    <n v="1"/>
  </r>
  <r>
    <n v="1781"/>
    <n v="874"/>
    <s v="2015_05_ARI@DET"/>
    <n v="3"/>
    <n v="4.5"/>
    <n v="17"/>
    <n v="42"/>
    <x v="3"/>
    <x v="4"/>
    <s v="rs"/>
    <s v="ARI"/>
    <s v="ARI"/>
    <n v="-1.5"/>
    <x v="1"/>
    <n v="2"/>
    <n v="1"/>
    <m/>
    <m/>
    <s v="ARI"/>
    <n v="8"/>
    <n v="1"/>
    <s v="ARI"/>
    <n v="1"/>
  </r>
  <r>
    <n v="1782"/>
    <n v="875"/>
    <s v="2015_05_DEN@OAK"/>
    <n v="6"/>
    <n v="5.5"/>
    <n v="10"/>
    <n v="16"/>
    <x v="3"/>
    <x v="4"/>
    <s v="rs"/>
    <s v="DEN"/>
    <s v="DEN"/>
    <n v="0.5"/>
    <x v="0"/>
    <n v="4.5"/>
    <n v="1.5"/>
    <m/>
    <m/>
    <s v="OAK"/>
    <n v="13"/>
    <n v="0"/>
    <s v="OAK"/>
    <n v="0"/>
  </r>
  <r>
    <n v="1783"/>
    <n v="875"/>
    <s v="2015_05_DEN@OAK"/>
    <n v="6"/>
    <n v="5.5"/>
    <n v="10"/>
    <n v="16"/>
    <x v="3"/>
    <x v="4"/>
    <s v="rs"/>
    <s v="DEN"/>
    <s v="DEN"/>
    <n v="0.5"/>
    <x v="1"/>
    <n v="6"/>
    <n v="0"/>
    <m/>
    <m/>
    <s v="DEN"/>
    <n v="5"/>
    <n v="1"/>
    <s v="DEN"/>
    <n v="1"/>
  </r>
  <r>
    <n v="1784"/>
    <n v="876"/>
    <s v="2015_05_NWE@DAL"/>
    <n v="7.5"/>
    <n v="-9"/>
    <n v="6"/>
    <n v="30"/>
    <x v="3"/>
    <x v="4"/>
    <s v="rs"/>
    <s v="NWE"/>
    <s v="NWE"/>
    <n v="16.5"/>
    <x v="0"/>
    <n v="6.5"/>
    <n v="1"/>
    <m/>
    <m/>
    <s v="NWE"/>
    <n v="1"/>
    <n v="1"/>
    <s v="NWE"/>
    <n v="1"/>
  </r>
  <r>
    <n v="1785"/>
    <n v="876"/>
    <s v="2015_05_NWE@DAL"/>
    <n v="7.5"/>
    <n v="-9"/>
    <n v="6"/>
    <n v="30"/>
    <x v="3"/>
    <x v="4"/>
    <s v="rs"/>
    <s v="NWE"/>
    <s v="NWE"/>
    <n v="16.5"/>
    <x v="1"/>
    <n v="6"/>
    <n v="1.5"/>
    <m/>
    <m/>
    <s v="NWE"/>
    <n v="1"/>
    <n v="1"/>
    <s v="NWE"/>
    <n v="1"/>
  </r>
  <r>
    <n v="1786"/>
    <n v="877"/>
    <s v="2015_05_SFO@NYG"/>
    <n v="-7"/>
    <n v="-7.5"/>
    <n v="30"/>
    <n v="27"/>
    <x v="3"/>
    <x v="4"/>
    <s v="rs"/>
    <s v="SFO"/>
    <s v="NYG"/>
    <n v="0.5"/>
    <x v="0"/>
    <n v="-7.5"/>
    <n v="0.5"/>
    <m/>
    <m/>
    <s v="NYG"/>
    <n v="3"/>
    <n v="0"/>
    <s v="NYG"/>
    <n v="1"/>
  </r>
  <r>
    <n v="1787"/>
    <n v="877"/>
    <s v="2015_05_SFO@NYG"/>
    <n v="-7"/>
    <n v="-7.5"/>
    <n v="30"/>
    <n v="27"/>
    <x v="3"/>
    <x v="4"/>
    <s v="rs"/>
    <s v="SFO"/>
    <s v="NYG"/>
    <n v="0.5"/>
    <x v="1"/>
    <n v="-5.5"/>
    <n v="1.5"/>
    <m/>
    <m/>
    <s v="NYG"/>
    <n v="11"/>
    <n v="0"/>
    <s v="NYG"/>
    <n v="1"/>
  </r>
  <r>
    <n v="1788"/>
    <n v="878"/>
    <s v="2015_05_PIT@SD"/>
    <n v="-3"/>
    <n v="-3.5"/>
    <n v="20"/>
    <n v="24"/>
    <x v="3"/>
    <x v="4"/>
    <s v="rs"/>
    <s v="PIT"/>
    <s v="PIT"/>
    <n v="0.5"/>
    <x v="0"/>
    <n v="-3.5"/>
    <n v="0.5"/>
    <m/>
    <m/>
    <s v="PIT"/>
    <n v="12"/>
    <n v="1"/>
    <s v="PIT"/>
    <n v="1"/>
  </r>
  <r>
    <n v="1789"/>
    <n v="878"/>
    <s v="2015_05_PIT@SD"/>
    <n v="-3"/>
    <n v="-3.5"/>
    <n v="20"/>
    <n v="24"/>
    <x v="3"/>
    <x v="4"/>
    <s v="rs"/>
    <s v="PIT"/>
    <s v="PIT"/>
    <n v="0.5"/>
    <x v="1"/>
    <n v="-3"/>
    <n v="0"/>
    <m/>
    <m/>
    <s v="SD"/>
    <n v="14"/>
    <n v="0"/>
    <s v="SD"/>
    <n v="0"/>
  </r>
  <r>
    <n v="1790"/>
    <n v="879"/>
    <s v="2015_06_ATL@NOR"/>
    <n v="3.5"/>
    <n v="3"/>
    <n v="31"/>
    <n v="21"/>
    <x v="3"/>
    <x v="5"/>
    <s v="rs"/>
    <s v="NOR"/>
    <s v="NOR"/>
    <n v="0.5"/>
    <x v="0"/>
    <n v="5"/>
    <n v="1.5"/>
    <m/>
    <m/>
    <s v="ATL"/>
    <n v="6"/>
    <n v="0"/>
    <s v="ATL"/>
    <n v="0"/>
  </r>
  <r>
    <n v="1791"/>
    <n v="879"/>
    <s v="2015_06_ATL@NOR"/>
    <n v="3.5"/>
    <n v="3"/>
    <n v="31"/>
    <n v="21"/>
    <x v="3"/>
    <x v="5"/>
    <s v="rs"/>
    <s v="NOR"/>
    <s v="NOR"/>
    <n v="0.5"/>
    <x v="1"/>
    <n v="6"/>
    <n v="2.5"/>
    <m/>
    <m/>
    <s v="NOR"/>
    <n v="14"/>
    <n v="1"/>
    <s v="NOR"/>
    <n v="1"/>
  </r>
  <r>
    <n v="1792"/>
    <n v="880"/>
    <s v="2015_06_WAS@NYJ"/>
    <n v="-5.5"/>
    <n v="-6.5"/>
    <n v="34"/>
    <n v="20"/>
    <x v="3"/>
    <x v="5"/>
    <s v="rs"/>
    <s v="NYJ"/>
    <s v="NYJ"/>
    <n v="1"/>
    <x v="0"/>
    <n v="-4"/>
    <n v="1.5"/>
    <m/>
    <m/>
    <s v="WAS"/>
    <n v="4"/>
    <n v="0"/>
    <s v="NYJ"/>
    <n v="1"/>
  </r>
  <r>
    <n v="1793"/>
    <n v="880"/>
    <s v="2015_06_WAS@NYJ"/>
    <n v="-5.5"/>
    <n v="-6.5"/>
    <n v="34"/>
    <n v="20"/>
    <x v="3"/>
    <x v="5"/>
    <s v="rs"/>
    <s v="NYJ"/>
    <s v="NYJ"/>
    <n v="1"/>
    <x v="1"/>
    <n v="-3"/>
    <n v="2.5"/>
    <m/>
    <m/>
    <s v="WAS"/>
    <n v="12"/>
    <n v="0"/>
    <s v="NYJ"/>
    <n v="1"/>
  </r>
  <r>
    <n v="1794"/>
    <n v="881"/>
    <s v="2015_06_ARI@PIT"/>
    <n v="3.5"/>
    <n v="4"/>
    <n v="25"/>
    <n v="13"/>
    <x v="3"/>
    <x v="5"/>
    <s v="rs"/>
    <s v="PIT"/>
    <s v="PIT"/>
    <n v="-0.5"/>
    <x v="0"/>
    <n v="3"/>
    <n v="0.5"/>
    <m/>
    <m/>
    <s v="ARI"/>
    <n v="1"/>
    <n v="0"/>
    <s v="ARI"/>
    <n v="0"/>
  </r>
  <r>
    <n v="1795"/>
    <n v="881"/>
    <s v="2015_06_ARI@PIT"/>
    <n v="3.5"/>
    <n v="4"/>
    <n v="25"/>
    <n v="13"/>
    <x v="3"/>
    <x v="5"/>
    <s v="rs"/>
    <s v="PIT"/>
    <s v="PIT"/>
    <n v="-0.5"/>
    <x v="1"/>
    <n v="3"/>
    <n v="0.5"/>
    <m/>
    <m/>
    <s v="ARI"/>
    <n v="1"/>
    <n v="0"/>
    <s v="ARI"/>
    <n v="0"/>
  </r>
  <r>
    <n v="1796"/>
    <n v="882"/>
    <s v="2015_06_KCY@MIN"/>
    <n v="-3.5"/>
    <n v="-3.5"/>
    <n v="16"/>
    <n v="10"/>
    <x v="3"/>
    <x v="5"/>
    <s v="rs"/>
    <s v="MIN"/>
    <s v="MIN"/>
    <n v="0"/>
    <x v="0"/>
    <n v="-4.5"/>
    <n v="1"/>
    <m/>
    <m/>
    <s v="MIN"/>
    <n v="7"/>
    <n v="1"/>
    <s v="MIN"/>
    <n v="1"/>
  </r>
  <r>
    <n v="1797"/>
    <n v="882"/>
    <s v="2015_06_KCY@MIN"/>
    <n v="-3.5"/>
    <n v="-3.5"/>
    <n v="16"/>
    <n v="10"/>
    <x v="3"/>
    <x v="5"/>
    <s v="rs"/>
    <s v="MIN"/>
    <s v="MIN"/>
    <n v="0"/>
    <x v="1"/>
    <n v="-6"/>
    <n v="2.5"/>
    <m/>
    <m/>
    <s v="MIN"/>
    <n v="2"/>
    <n v="1"/>
    <s v="MIN"/>
    <n v="1"/>
  </r>
  <r>
    <n v="1798"/>
    <n v="883"/>
    <s v="2015_06_CIN@BUF"/>
    <n v="0"/>
    <n v="3"/>
    <n v="21"/>
    <n v="34"/>
    <x v="3"/>
    <x v="5"/>
    <s v="rs"/>
    <s v="CIN"/>
    <s v="CIN"/>
    <n v="-3"/>
    <x v="0"/>
    <n v="1"/>
    <n v="1"/>
    <m/>
    <m/>
    <s v="CIN"/>
    <n v="3"/>
    <n v="1"/>
    <s v="CIN"/>
    <n v="1"/>
  </r>
  <r>
    <n v="1799"/>
    <n v="883"/>
    <s v="2015_06_CIN@BUF"/>
    <n v="0"/>
    <n v="3"/>
    <n v="21"/>
    <n v="34"/>
    <x v="3"/>
    <x v="5"/>
    <s v="rs"/>
    <s v="CIN"/>
    <s v="CIN"/>
    <n v="-3"/>
    <x v="1"/>
    <n v="3"/>
    <n v="3"/>
    <m/>
    <m/>
    <s v="CIN"/>
    <n v="3"/>
    <n v="1"/>
    <s v="CIN"/>
    <n v="1"/>
  </r>
  <r>
    <n v="1800"/>
    <n v="884"/>
    <s v="2015_06_CHI@DET"/>
    <n v="-3.5"/>
    <n v="-3.5"/>
    <n v="37"/>
    <n v="34"/>
    <x v="3"/>
    <x v="5"/>
    <s v="rs"/>
    <s v="CHI"/>
    <s v="DET"/>
    <n v="0"/>
    <x v="0"/>
    <n v="-3"/>
    <n v="0.5"/>
    <m/>
    <m/>
    <s v="CHI"/>
    <n v="10"/>
    <n v="1"/>
    <s v="CHI"/>
    <n v="0"/>
  </r>
  <r>
    <n v="1801"/>
    <n v="884"/>
    <s v="2015_06_CHI@DET"/>
    <n v="-3.5"/>
    <n v="-3.5"/>
    <n v="37"/>
    <n v="34"/>
    <x v="3"/>
    <x v="5"/>
    <s v="rs"/>
    <s v="CHI"/>
    <s v="DET"/>
    <n v="0"/>
    <x v="1"/>
    <n v="-2.5"/>
    <n v="1"/>
    <m/>
    <m/>
    <s v="DET"/>
    <n v="8"/>
    <n v="0"/>
    <s v="DET"/>
    <n v="1"/>
  </r>
  <r>
    <n v="1802"/>
    <n v="885"/>
    <s v="2015_06_DEN@CLE"/>
    <n v="4.5"/>
    <n v="3.5"/>
    <n v="23"/>
    <n v="26"/>
    <x v="3"/>
    <x v="5"/>
    <s v="rs"/>
    <s v="CLE"/>
    <s v="DEN"/>
    <n v="1"/>
    <x v="0"/>
    <n v="4"/>
    <n v="0.5"/>
    <m/>
    <m/>
    <s v="CLE"/>
    <n v="9"/>
    <n v="1"/>
    <s v="CLE"/>
    <n v="0"/>
  </r>
  <r>
    <n v="1803"/>
    <n v="885"/>
    <s v="2015_06_DEN@CLE"/>
    <n v="4.5"/>
    <n v="3.5"/>
    <n v="23"/>
    <n v="26"/>
    <x v="3"/>
    <x v="5"/>
    <s v="rs"/>
    <s v="CLE"/>
    <s v="DEN"/>
    <n v="1"/>
    <x v="1"/>
    <n v="3.5"/>
    <n v="1"/>
    <m/>
    <m/>
    <s v="DEN"/>
    <n v="9"/>
    <n v="0"/>
    <s v="DEN"/>
    <n v="1"/>
  </r>
  <r>
    <n v="1804"/>
    <n v="886"/>
    <s v="2015_06_HOU@JAX"/>
    <n v="0"/>
    <n v="-2"/>
    <n v="20"/>
    <n v="31"/>
    <x v="3"/>
    <x v="5"/>
    <s v="rs"/>
    <s v="HOU"/>
    <s v="HOU"/>
    <n v="2"/>
    <x v="0"/>
    <n v="-3"/>
    <n v="3"/>
    <m/>
    <m/>
    <s v="JAX"/>
    <n v="11"/>
    <n v="0"/>
    <s v="JAX"/>
    <n v="0"/>
  </r>
  <r>
    <n v="1805"/>
    <n v="886"/>
    <s v="2015_06_HOU@JAX"/>
    <n v="0"/>
    <n v="-2"/>
    <n v="20"/>
    <n v="31"/>
    <x v="3"/>
    <x v="5"/>
    <s v="rs"/>
    <s v="HOU"/>
    <s v="HOU"/>
    <n v="2"/>
    <x v="1"/>
    <n v="-1"/>
    <n v="1"/>
    <m/>
    <m/>
    <s v="JAX"/>
    <n v="6"/>
    <n v="0"/>
    <s v="JAX"/>
    <n v="0"/>
  </r>
  <r>
    <n v="1806"/>
    <n v="887"/>
    <s v="2015_06_MIA@TEN"/>
    <n v="-2.5"/>
    <n v="-1.5"/>
    <n v="10"/>
    <n v="38"/>
    <x v="3"/>
    <x v="5"/>
    <s v="rs"/>
    <s v="MIA"/>
    <s v="MIA"/>
    <n v="-1"/>
    <x v="0"/>
    <n v="-3.5"/>
    <n v="1"/>
    <m/>
    <m/>
    <s v="MIA"/>
    <n v="5"/>
    <n v="1"/>
    <s v="MIA"/>
    <n v="1"/>
  </r>
  <r>
    <n v="1807"/>
    <n v="887"/>
    <s v="2015_06_MIA@TEN"/>
    <n v="-2.5"/>
    <n v="-1.5"/>
    <n v="10"/>
    <n v="38"/>
    <x v="3"/>
    <x v="5"/>
    <s v="rs"/>
    <s v="MIA"/>
    <s v="MIA"/>
    <n v="-1"/>
    <x v="1"/>
    <n v="-3"/>
    <n v="0.5"/>
    <m/>
    <m/>
    <s v="MIA"/>
    <n v="11"/>
    <n v="1"/>
    <s v="MIA"/>
    <n v="1"/>
  </r>
  <r>
    <n v="1808"/>
    <n v="888"/>
    <s v="2015_06_CAR@SEA"/>
    <n v="-5.5"/>
    <n v="-7"/>
    <n v="23"/>
    <n v="27"/>
    <x v="3"/>
    <x v="5"/>
    <s v="rs"/>
    <s v="CAR"/>
    <s v="CAR"/>
    <n v="1.5"/>
    <x v="0"/>
    <n v="-5"/>
    <n v="0.5"/>
    <m/>
    <m/>
    <s v="CAR"/>
    <n v="8"/>
    <n v="1"/>
    <s v="SEA"/>
    <n v="0"/>
  </r>
  <r>
    <n v="1809"/>
    <n v="888"/>
    <s v="2015_06_CAR@SEA"/>
    <n v="-5.5"/>
    <n v="-7"/>
    <n v="23"/>
    <n v="27"/>
    <x v="3"/>
    <x v="5"/>
    <s v="rs"/>
    <s v="CAR"/>
    <s v="CAR"/>
    <n v="1.5"/>
    <x v="1"/>
    <n v="-5.5"/>
    <n v="0"/>
    <m/>
    <m/>
    <s v="SEA"/>
    <n v="10"/>
    <n v="0"/>
    <s v="SEA"/>
    <n v="0"/>
  </r>
  <r>
    <n v="1810"/>
    <n v="889"/>
    <s v="2015_06_SD@GBY"/>
    <n v="-9.5"/>
    <n v="-10.5"/>
    <n v="27"/>
    <n v="20"/>
    <x v="3"/>
    <x v="5"/>
    <s v="rs"/>
    <s v="SD"/>
    <s v="GBY"/>
    <n v="1"/>
    <x v="0"/>
    <n v="-7"/>
    <n v="2.5"/>
    <m/>
    <m/>
    <s v="GBY"/>
    <n v="14"/>
    <n v="0"/>
    <s v="GBY"/>
    <n v="1"/>
  </r>
  <r>
    <n v="1811"/>
    <n v="889"/>
    <s v="2015_06_SD@GBY"/>
    <n v="-9.5"/>
    <n v="-10.5"/>
    <n v="27"/>
    <n v="20"/>
    <x v="3"/>
    <x v="5"/>
    <s v="rs"/>
    <s v="SD"/>
    <s v="GBY"/>
    <n v="1"/>
    <x v="1"/>
    <n v="-8"/>
    <n v="1.5"/>
    <m/>
    <m/>
    <s v="SD"/>
    <n v="13"/>
    <n v="1"/>
    <s v="SD"/>
    <n v="0"/>
  </r>
  <r>
    <n v="1812"/>
    <n v="890"/>
    <s v="2015_06_BAL@SFO"/>
    <n v="3"/>
    <n v="2"/>
    <n v="25"/>
    <n v="20"/>
    <x v="3"/>
    <x v="5"/>
    <s v="rs"/>
    <s v="SFO"/>
    <s v="SFO"/>
    <n v="1"/>
    <x v="0"/>
    <n v="2"/>
    <n v="1"/>
    <m/>
    <m/>
    <s v="SFO"/>
    <n v="12"/>
    <n v="1"/>
    <s v="SFO"/>
    <n v="1"/>
  </r>
  <r>
    <n v="1813"/>
    <n v="890"/>
    <s v="2015_06_BAL@SFO"/>
    <n v="3"/>
    <n v="2"/>
    <n v="25"/>
    <n v="20"/>
    <x v="3"/>
    <x v="5"/>
    <s v="rs"/>
    <s v="SFO"/>
    <s v="SFO"/>
    <n v="1"/>
    <x v="1"/>
    <n v="-1"/>
    <n v="4"/>
    <m/>
    <m/>
    <s v="SFO"/>
    <n v="5"/>
    <n v="1"/>
    <s v="SFO"/>
    <n v="1"/>
  </r>
  <r>
    <n v="1814"/>
    <n v="891"/>
    <s v="2015_06_NWE@IND"/>
    <n v="6.5"/>
    <n v="9.5"/>
    <n v="27"/>
    <n v="34"/>
    <x v="3"/>
    <x v="5"/>
    <s v="rs"/>
    <s v="IND"/>
    <s v="NWE"/>
    <n v="-3"/>
    <x v="0"/>
    <n v="4.5"/>
    <n v="2"/>
    <m/>
    <m/>
    <s v="NWE"/>
    <n v="2"/>
    <n v="0"/>
    <s v="NWE"/>
    <n v="1"/>
  </r>
  <r>
    <n v="1815"/>
    <n v="891"/>
    <s v="2015_06_NWE@IND"/>
    <n v="6.5"/>
    <n v="9.5"/>
    <n v="27"/>
    <n v="34"/>
    <x v="3"/>
    <x v="5"/>
    <s v="rs"/>
    <s v="IND"/>
    <s v="NWE"/>
    <n v="-3"/>
    <x v="1"/>
    <n v="4"/>
    <n v="2.5"/>
    <m/>
    <m/>
    <s v="NWE"/>
    <n v="4"/>
    <n v="0"/>
    <s v="NWE"/>
    <n v="1"/>
  </r>
  <r>
    <n v="1816"/>
    <n v="892"/>
    <s v="2015_06_NYG@PHI"/>
    <n v="-3.5"/>
    <n v="-5.5"/>
    <n v="27"/>
    <n v="7"/>
    <x v="3"/>
    <x v="5"/>
    <s v="rs"/>
    <s v="PHI"/>
    <s v="PHI"/>
    <n v="2"/>
    <x v="0"/>
    <n v="-1.5"/>
    <n v="2"/>
    <m/>
    <m/>
    <s v="NYG"/>
    <n v="13"/>
    <n v="0"/>
    <s v="NYG"/>
    <n v="0"/>
  </r>
  <r>
    <n v="1817"/>
    <n v="892"/>
    <s v="2015_06_NYG@PHI"/>
    <n v="-3.5"/>
    <n v="-5.5"/>
    <n v="27"/>
    <n v="7"/>
    <x v="3"/>
    <x v="5"/>
    <s v="rs"/>
    <s v="PHI"/>
    <s v="PHI"/>
    <n v="2"/>
    <x v="1"/>
    <n v="-3.5"/>
    <n v="0"/>
    <m/>
    <m/>
    <s v="PHI"/>
    <n v="7"/>
    <n v="1"/>
    <s v="PHI"/>
    <n v="1"/>
  </r>
  <r>
    <n v="1818"/>
    <n v="893"/>
    <s v="2015_07_SEA@SFO"/>
    <n v="4"/>
    <n v="6.5"/>
    <n v="3"/>
    <n v="20"/>
    <x v="3"/>
    <x v="6"/>
    <s v="rs"/>
    <s v="SEA"/>
    <s v="SEA"/>
    <n v="-2.5"/>
    <x v="0"/>
    <n v="4"/>
    <n v="0"/>
    <m/>
    <m/>
    <s v="SEA"/>
    <n v="3"/>
    <n v="1"/>
    <s v="SEA"/>
    <n v="1"/>
  </r>
  <r>
    <n v="1819"/>
    <n v="893"/>
    <s v="2015_07_SEA@SFO"/>
    <n v="4"/>
    <n v="6.5"/>
    <n v="3"/>
    <n v="20"/>
    <x v="3"/>
    <x v="6"/>
    <s v="rs"/>
    <s v="SEA"/>
    <s v="SEA"/>
    <n v="-2.5"/>
    <x v="1"/>
    <n v="6"/>
    <n v="2"/>
    <m/>
    <m/>
    <s v="SFO"/>
    <n v="12"/>
    <n v="0"/>
    <s v="SEA"/>
    <n v="1"/>
  </r>
  <r>
    <n v="1820"/>
    <n v="894"/>
    <s v="2015_07_BUF@JAX"/>
    <n v="3.5"/>
    <n v="4.5"/>
    <n v="34"/>
    <n v="31"/>
    <x v="3"/>
    <x v="6"/>
    <s v="rs"/>
    <s v="JAX"/>
    <s v="JAX"/>
    <n v="-1"/>
    <x v="0"/>
    <n v="6"/>
    <n v="2.5"/>
    <m/>
    <m/>
    <s v="JAX"/>
    <n v="11"/>
    <n v="1"/>
    <s v="JAX"/>
    <n v="1"/>
  </r>
  <r>
    <n v="1821"/>
    <n v="894"/>
    <s v="2015_07_BUF@JAX"/>
    <n v="3.5"/>
    <n v="4.5"/>
    <n v="34"/>
    <n v="31"/>
    <x v="3"/>
    <x v="6"/>
    <s v="rs"/>
    <s v="JAX"/>
    <s v="JAX"/>
    <n v="-1"/>
    <x v="1"/>
    <n v="0"/>
    <n v="3.5"/>
    <m/>
    <m/>
    <s v="BUF"/>
    <n v="14"/>
    <n v="0"/>
    <s v="BUF"/>
    <n v="0"/>
  </r>
  <r>
    <n v="1822"/>
    <n v="895"/>
    <s v="2015_07_TBY@WAS"/>
    <n v="-4"/>
    <n v="-3"/>
    <n v="31"/>
    <n v="30"/>
    <x v="3"/>
    <x v="6"/>
    <s v="rs"/>
    <s v="TBY"/>
    <s v="WAS"/>
    <n v="-1"/>
    <x v="0"/>
    <n v="-4"/>
    <n v="0"/>
    <m/>
    <m/>
    <s v="WAS"/>
    <n v="12"/>
    <n v="0"/>
    <s v="WAS"/>
    <n v="1"/>
  </r>
  <r>
    <n v="1823"/>
    <n v="895"/>
    <s v="2015_07_TBY@WAS"/>
    <n v="-4"/>
    <n v="-3"/>
    <n v="31"/>
    <n v="30"/>
    <x v="3"/>
    <x v="6"/>
    <s v="rs"/>
    <s v="TBY"/>
    <s v="WAS"/>
    <n v="-1"/>
    <x v="1"/>
    <n v="-4"/>
    <n v="0"/>
    <m/>
    <m/>
    <s v="TBY"/>
    <n v="13"/>
    <n v="1"/>
    <s v="TBY"/>
    <n v="0"/>
  </r>
  <r>
    <n v="1824"/>
    <n v="896"/>
    <s v="2015_07_ATL@TEN"/>
    <n v="4.5"/>
    <n v="6"/>
    <n v="7"/>
    <n v="10"/>
    <x v="3"/>
    <x v="6"/>
    <s v="rs"/>
    <s v="TEN"/>
    <s v="ATL"/>
    <n v="-1.5"/>
    <x v="0"/>
    <n v="2.5"/>
    <n v="2"/>
    <m/>
    <m/>
    <s v="ATL"/>
    <n v="6"/>
    <n v="0"/>
    <s v="ATL"/>
    <n v="1"/>
  </r>
  <r>
    <n v="1825"/>
    <n v="896"/>
    <s v="2015_07_ATL@TEN"/>
    <n v="4.5"/>
    <n v="6"/>
    <n v="7"/>
    <n v="10"/>
    <x v="3"/>
    <x v="6"/>
    <s v="rs"/>
    <s v="TEN"/>
    <s v="ATL"/>
    <n v="-1.5"/>
    <x v="1"/>
    <n v="7"/>
    <n v="2.5"/>
    <m/>
    <m/>
    <s v="ATL"/>
    <n v="2"/>
    <n v="0"/>
    <s v="ATL"/>
    <n v="1"/>
  </r>
  <r>
    <n v="1826"/>
    <n v="897"/>
    <s v="2015_07_NOR@IND"/>
    <n v="-4"/>
    <n v="-4.5"/>
    <n v="21"/>
    <n v="27"/>
    <x v="3"/>
    <x v="6"/>
    <s v="rs"/>
    <s v="NOR"/>
    <s v="NOR"/>
    <n v="0.5"/>
    <x v="0"/>
    <n v="-6.5"/>
    <n v="2.5"/>
    <m/>
    <m/>
    <s v="IND"/>
    <n v="1"/>
    <n v="0"/>
    <s v="IND"/>
    <n v="0"/>
  </r>
  <r>
    <n v="1827"/>
    <n v="897"/>
    <s v="2015_07_NOR@IND"/>
    <n v="-4"/>
    <n v="-4.5"/>
    <n v="21"/>
    <n v="27"/>
    <x v="3"/>
    <x v="6"/>
    <s v="rs"/>
    <s v="NOR"/>
    <s v="NOR"/>
    <n v="0.5"/>
    <x v="1"/>
    <n v="-7.5"/>
    <n v="3.5"/>
    <m/>
    <m/>
    <s v="IND"/>
    <n v="3"/>
    <n v="0"/>
    <s v="IND"/>
    <n v="0"/>
  </r>
  <r>
    <n v="1828"/>
    <n v="898"/>
    <s v="2015_07_MIN@DET"/>
    <n v="0"/>
    <n v="0"/>
    <n v="19"/>
    <n v="28"/>
    <x v="3"/>
    <x v="6"/>
    <s v="rs"/>
    <s v="MIN"/>
    <s v="MIN"/>
    <n v="0"/>
    <x v="0"/>
    <n v="1"/>
    <n v="1"/>
    <m/>
    <m/>
    <s v="DET"/>
    <n v="5"/>
    <n v="0"/>
    <s v="DET"/>
    <n v="0"/>
  </r>
  <r>
    <n v="1829"/>
    <n v="898"/>
    <s v="2015_07_MIN@DET"/>
    <n v="0"/>
    <n v="0"/>
    <n v="19"/>
    <n v="28"/>
    <x v="3"/>
    <x v="6"/>
    <s v="rs"/>
    <s v="MIN"/>
    <s v="MIN"/>
    <n v="0"/>
    <x v="1"/>
    <n v="-1"/>
    <n v="1"/>
    <m/>
    <m/>
    <s v="DET"/>
    <n v="7"/>
    <n v="0"/>
    <s v="DET"/>
    <n v="0"/>
  </r>
  <r>
    <n v="1830"/>
    <n v="899"/>
    <s v="2015_07_PIT@KCY"/>
    <n v="3.5"/>
    <n v="-3"/>
    <n v="23"/>
    <n v="13"/>
    <x v="3"/>
    <x v="6"/>
    <s v="rs"/>
    <s v="KCY"/>
    <s v="KCY"/>
    <n v="6.5"/>
    <x v="0"/>
    <n v="1.5"/>
    <n v="2"/>
    <m/>
    <m/>
    <s v="KCY"/>
    <n v="7"/>
    <n v="1"/>
    <s v="KCY"/>
    <n v="1"/>
  </r>
  <r>
    <n v="1831"/>
    <n v="899"/>
    <s v="2015_07_PIT@KCY"/>
    <n v="3.5"/>
    <n v="-3"/>
    <n v="23"/>
    <n v="13"/>
    <x v="3"/>
    <x v="6"/>
    <s v="rs"/>
    <s v="KCY"/>
    <s v="KCY"/>
    <n v="6.5"/>
    <x v="1"/>
    <n v="0"/>
    <n v="3.5"/>
    <m/>
    <m/>
    <s v="PIT"/>
    <n v="5"/>
    <n v="0"/>
    <s v="PIT"/>
    <n v="0"/>
  </r>
  <r>
    <n v="1832"/>
    <n v="900"/>
    <s v="2015_07_CLE@STL"/>
    <n v="-4"/>
    <n v="-6.5"/>
    <n v="24"/>
    <n v="6"/>
    <x v="3"/>
    <x v="6"/>
    <s v="rs"/>
    <s v="STL"/>
    <s v="STL"/>
    <n v="2.5"/>
    <x v="0"/>
    <n v="-5.5"/>
    <n v="1.5"/>
    <m/>
    <m/>
    <s v="STL"/>
    <n v="8"/>
    <n v="1"/>
    <s v="STL"/>
    <n v="1"/>
  </r>
  <r>
    <n v="1833"/>
    <n v="900"/>
    <s v="2015_07_CLE@STL"/>
    <n v="-4"/>
    <n v="-6.5"/>
    <n v="24"/>
    <n v="6"/>
    <x v="3"/>
    <x v="6"/>
    <s v="rs"/>
    <s v="STL"/>
    <s v="STL"/>
    <n v="2.5"/>
    <x v="1"/>
    <n v="-3"/>
    <n v="1"/>
    <m/>
    <m/>
    <s v="CLE"/>
    <n v="11"/>
    <n v="0"/>
    <s v="CLE"/>
    <n v="0"/>
  </r>
  <r>
    <n v="1834"/>
    <n v="901"/>
    <s v="2015_07_HOU@MIA"/>
    <n v="-3"/>
    <n v="-4.5"/>
    <n v="44"/>
    <n v="26"/>
    <x v="3"/>
    <x v="6"/>
    <s v="rs"/>
    <s v="MIA"/>
    <s v="MIA"/>
    <n v="1.5"/>
    <x v="0"/>
    <n v="-6"/>
    <n v="3"/>
    <m/>
    <m/>
    <s v="MIA"/>
    <n v="2"/>
    <n v="1"/>
    <s v="MIA"/>
    <n v="1"/>
  </r>
  <r>
    <n v="1835"/>
    <n v="901"/>
    <s v="2015_07_HOU@MIA"/>
    <n v="-3"/>
    <n v="-4.5"/>
    <n v="44"/>
    <n v="26"/>
    <x v="3"/>
    <x v="6"/>
    <s v="rs"/>
    <s v="MIA"/>
    <s v="MIA"/>
    <n v="1.5"/>
    <x v="1"/>
    <n v="-3.5"/>
    <n v="0.5"/>
    <m/>
    <m/>
    <s v="MIA"/>
    <n v="9"/>
    <n v="1"/>
    <s v="MIA"/>
    <n v="1"/>
  </r>
  <r>
    <n v="1836"/>
    <n v="902"/>
    <s v="2015_07_NYJ@NWE"/>
    <n v="-9.5"/>
    <n v="-7.5"/>
    <n v="30"/>
    <n v="23"/>
    <x v="3"/>
    <x v="6"/>
    <s v="rs"/>
    <s v="NYJ"/>
    <s v="NWE"/>
    <n v="-2"/>
    <x v="0"/>
    <n v="-7.5"/>
    <n v="2"/>
    <m/>
    <m/>
    <s v="NYJ"/>
    <n v="13"/>
    <n v="1"/>
    <s v="NWE"/>
    <n v="1"/>
  </r>
  <r>
    <n v="1837"/>
    <n v="902"/>
    <s v="2015_07_NYJ@NWE"/>
    <n v="-9.5"/>
    <n v="-7.5"/>
    <n v="30"/>
    <n v="23"/>
    <x v="3"/>
    <x v="6"/>
    <s v="rs"/>
    <s v="NYJ"/>
    <s v="NWE"/>
    <n v="-2"/>
    <x v="1"/>
    <n v="-12.5"/>
    <n v="3"/>
    <m/>
    <m/>
    <s v="NYJ"/>
    <n v="10"/>
    <n v="1"/>
    <s v="NYJ"/>
    <n v="0"/>
  </r>
  <r>
    <n v="1838"/>
    <n v="903"/>
    <s v="2015_07_OAK@SD"/>
    <n v="-4"/>
    <n v="-3.5"/>
    <n v="29"/>
    <n v="37"/>
    <x v="3"/>
    <x v="6"/>
    <s v="rs"/>
    <s v="OAK"/>
    <s v="OAK"/>
    <n v="-0.5"/>
    <x v="0"/>
    <n v="-4"/>
    <n v="0"/>
    <m/>
    <m/>
    <s v="OAK"/>
    <n v="10"/>
    <n v="1"/>
    <s v="OAK"/>
    <n v="1"/>
  </r>
  <r>
    <n v="1839"/>
    <n v="903"/>
    <s v="2015_07_OAK@SD"/>
    <n v="-4"/>
    <n v="-3.5"/>
    <n v="29"/>
    <n v="37"/>
    <x v="3"/>
    <x v="6"/>
    <s v="rs"/>
    <s v="OAK"/>
    <s v="OAK"/>
    <n v="-0.5"/>
    <x v="1"/>
    <n v="-3"/>
    <n v="1"/>
    <m/>
    <m/>
    <s v="SD"/>
    <n v="8"/>
    <n v="0"/>
    <s v="SD"/>
    <n v="0"/>
  </r>
  <r>
    <n v="1840"/>
    <n v="904"/>
    <s v="2015_07_DAL@NYG"/>
    <n v="-4"/>
    <n v="-3"/>
    <n v="27"/>
    <n v="20"/>
    <x v="3"/>
    <x v="6"/>
    <s v="rs"/>
    <s v="NYG"/>
    <s v="NYG"/>
    <n v="-1"/>
    <x v="0"/>
    <n v="-7"/>
    <n v="3"/>
    <m/>
    <m/>
    <s v="NYG"/>
    <n v="9"/>
    <n v="1"/>
    <s v="NYG"/>
    <n v="1"/>
  </r>
  <r>
    <n v="1841"/>
    <n v="904"/>
    <s v="2015_07_DAL@NYG"/>
    <n v="-4"/>
    <n v="-3"/>
    <n v="27"/>
    <n v="20"/>
    <x v="3"/>
    <x v="6"/>
    <s v="rs"/>
    <s v="NYG"/>
    <s v="NYG"/>
    <n v="-1"/>
    <x v="1"/>
    <n v="-7"/>
    <n v="3"/>
    <m/>
    <m/>
    <s v="NYG"/>
    <n v="4"/>
    <n v="1"/>
    <s v="NYG"/>
    <n v="1"/>
  </r>
  <r>
    <n v="1842"/>
    <n v="905"/>
    <s v="2015_07_PHI@CAR"/>
    <n v="-2.5"/>
    <n v="-3"/>
    <n v="27"/>
    <n v="16"/>
    <x v="3"/>
    <x v="6"/>
    <s v="rs"/>
    <s v="CAR"/>
    <s v="CAR"/>
    <n v="0.5"/>
    <x v="0"/>
    <n v="-4.5"/>
    <n v="2"/>
    <m/>
    <m/>
    <s v="CAR"/>
    <n v="4"/>
    <n v="1"/>
    <s v="CAR"/>
    <n v="1"/>
  </r>
  <r>
    <n v="1843"/>
    <n v="905"/>
    <s v="2015_07_PHI@CAR"/>
    <n v="-2.5"/>
    <n v="-3"/>
    <n v="27"/>
    <n v="16"/>
    <x v="3"/>
    <x v="6"/>
    <s v="rs"/>
    <s v="CAR"/>
    <s v="CAR"/>
    <n v="0.5"/>
    <x v="1"/>
    <n v="-3.5"/>
    <n v="1"/>
    <m/>
    <m/>
    <s v="CAR"/>
    <n v="6"/>
    <n v="1"/>
    <s v="CAR"/>
    <n v="1"/>
  </r>
  <r>
    <n v="1844"/>
    <n v="906"/>
    <s v="2015_07_BAL@ARI"/>
    <n v="-6.5"/>
    <n v="-8.5"/>
    <n v="26"/>
    <n v="18"/>
    <x v="3"/>
    <x v="6"/>
    <s v="rs"/>
    <s v="BAL"/>
    <s v="ARI"/>
    <n v="2"/>
    <x v="0"/>
    <n v="-7"/>
    <n v="0.5"/>
    <m/>
    <m/>
    <s v="ARI"/>
    <n v="14"/>
    <n v="0"/>
    <s v="ARI"/>
    <n v="1"/>
  </r>
  <r>
    <n v="1845"/>
    <n v="906"/>
    <s v="2015_07_BAL@ARI"/>
    <n v="-6.5"/>
    <n v="-8.5"/>
    <n v="26"/>
    <n v="18"/>
    <x v="3"/>
    <x v="6"/>
    <s v="rs"/>
    <s v="BAL"/>
    <s v="ARI"/>
    <n v="2"/>
    <x v="1"/>
    <n v="-7"/>
    <n v="0.5"/>
    <m/>
    <m/>
    <s v="ARI"/>
    <n v="1"/>
    <n v="0"/>
    <s v="ARI"/>
    <n v="1"/>
  </r>
  <r>
    <n v="1846"/>
    <n v="907"/>
    <s v="2015_08_MIA@NWE"/>
    <n v="-7.5"/>
    <n v="-8"/>
    <n v="36"/>
    <n v="7"/>
    <x v="3"/>
    <x v="7"/>
    <s v="rs"/>
    <s v="NWE"/>
    <s v="NWE"/>
    <n v="0.5"/>
    <x v="0"/>
    <n v="-8"/>
    <n v="0.5"/>
    <m/>
    <m/>
    <s v="MIA"/>
    <n v="8"/>
    <n v="0"/>
    <s v="NWE"/>
    <n v="1"/>
  </r>
  <r>
    <n v="1847"/>
    <n v="907"/>
    <s v="2015_08_MIA@NWE"/>
    <n v="-7.5"/>
    <n v="-8"/>
    <n v="36"/>
    <n v="7"/>
    <x v="3"/>
    <x v="7"/>
    <s v="rs"/>
    <s v="NWE"/>
    <s v="NWE"/>
    <n v="0.5"/>
    <x v="1"/>
    <n v="-8.5"/>
    <n v="1"/>
    <m/>
    <m/>
    <s v="MIA"/>
    <n v="8"/>
    <n v="0"/>
    <s v="NWE"/>
    <n v="1"/>
  </r>
  <r>
    <n v="1848"/>
    <n v="908"/>
    <s v="2015_08_DET@KCY"/>
    <n v="-3"/>
    <n v="-3"/>
    <n v="45"/>
    <n v="10"/>
    <x v="3"/>
    <x v="7"/>
    <s v="rs"/>
    <s v="KCY"/>
    <s v="KCY"/>
    <n v="0"/>
    <x v="0"/>
    <n v="-1.5"/>
    <n v="1.5"/>
    <m/>
    <m/>
    <s v="DET"/>
    <n v="11"/>
    <n v="0"/>
    <s v="KCY"/>
    <n v="1"/>
  </r>
  <r>
    <n v="1849"/>
    <n v="908"/>
    <s v="2015_08_DET@KCY"/>
    <n v="-3"/>
    <n v="-3"/>
    <n v="45"/>
    <n v="10"/>
    <x v="3"/>
    <x v="7"/>
    <s v="rs"/>
    <s v="KCY"/>
    <s v="KCY"/>
    <n v="0"/>
    <x v="1"/>
    <n v="-1.5"/>
    <n v="1.5"/>
    <m/>
    <m/>
    <s v="DET"/>
    <n v="14"/>
    <n v="0"/>
    <s v="DET"/>
    <n v="0"/>
  </r>
  <r>
    <n v="1850"/>
    <n v="909"/>
    <s v="2015_08_TBY@ATL"/>
    <n v="-7"/>
    <n v="-7.5"/>
    <n v="20"/>
    <n v="23"/>
    <x v="3"/>
    <x v="7"/>
    <s v="rs"/>
    <s v="TBY"/>
    <s v="TBY"/>
    <n v="0.5"/>
    <x v="0"/>
    <n v="-7"/>
    <n v="0"/>
    <m/>
    <m/>
    <s v="TBY"/>
    <n v="7"/>
    <n v="1"/>
    <s v="ATL"/>
    <n v="0"/>
  </r>
  <r>
    <n v="1851"/>
    <n v="909"/>
    <s v="2015_08_TBY@ATL"/>
    <n v="-7"/>
    <n v="-7.5"/>
    <n v="20"/>
    <n v="23"/>
    <x v="3"/>
    <x v="7"/>
    <s v="rs"/>
    <s v="TBY"/>
    <s v="TBY"/>
    <n v="0.5"/>
    <x v="1"/>
    <n v="-7.5"/>
    <n v="0.5"/>
    <m/>
    <m/>
    <s v="ATL"/>
    <n v="4"/>
    <n v="0"/>
    <s v="ATL"/>
    <n v="0"/>
  </r>
  <r>
    <n v="1852"/>
    <n v="910"/>
    <s v="2015_08_ARI@CLE"/>
    <n v="4.5"/>
    <n v="6.5"/>
    <n v="20"/>
    <n v="34"/>
    <x v="3"/>
    <x v="7"/>
    <s v="rs"/>
    <s v="ARI"/>
    <s v="ARI"/>
    <n v="-2"/>
    <x v="0"/>
    <n v="4"/>
    <n v="0.5"/>
    <m/>
    <m/>
    <s v="ARI"/>
    <n v="6"/>
    <n v="1"/>
    <s v="ARI"/>
    <n v="1"/>
  </r>
  <r>
    <n v="1853"/>
    <n v="910"/>
    <s v="2015_08_ARI@CLE"/>
    <n v="4.5"/>
    <n v="6.5"/>
    <n v="20"/>
    <n v="34"/>
    <x v="3"/>
    <x v="7"/>
    <s v="rs"/>
    <s v="ARI"/>
    <s v="ARI"/>
    <n v="-2"/>
    <x v="1"/>
    <n v="5.5"/>
    <n v="1"/>
    <m/>
    <m/>
    <s v="CLE"/>
    <n v="11"/>
    <n v="0"/>
    <s v="ARI"/>
    <n v="1"/>
  </r>
  <r>
    <n v="1854"/>
    <n v="911"/>
    <s v="2015_08_SFO@STL"/>
    <n v="-7.5"/>
    <n v="-8"/>
    <n v="27"/>
    <n v="6"/>
    <x v="3"/>
    <x v="7"/>
    <s v="rs"/>
    <s v="STL"/>
    <s v="STL"/>
    <n v="0.5"/>
    <x v="0"/>
    <n v="-7"/>
    <n v="0.5"/>
    <m/>
    <m/>
    <s v="STL"/>
    <n v="1"/>
    <n v="1"/>
    <s v="STL"/>
    <n v="1"/>
  </r>
  <r>
    <n v="1855"/>
    <n v="911"/>
    <s v="2015_08_SFO@STL"/>
    <n v="-7.5"/>
    <n v="-8"/>
    <n v="27"/>
    <n v="6"/>
    <x v="3"/>
    <x v="7"/>
    <s v="rs"/>
    <s v="STL"/>
    <s v="STL"/>
    <n v="0.5"/>
    <x v="1"/>
    <n v="-7.5"/>
    <n v="0"/>
    <m/>
    <m/>
    <s v="STL"/>
    <n v="2"/>
    <n v="1"/>
    <s v="STL"/>
    <n v="1"/>
  </r>
  <r>
    <n v="1856"/>
    <n v="912"/>
    <s v="2015_08_NYG@NOR"/>
    <n v="-3"/>
    <n v="-3"/>
    <n v="52"/>
    <n v="49"/>
    <x v="3"/>
    <x v="7"/>
    <s v="rs"/>
    <s v="na"/>
    <s v="NOR"/>
    <n v="0"/>
    <x v="0"/>
    <n v="2"/>
    <n v="5"/>
    <m/>
    <m/>
    <s v="NYG"/>
    <n v="3"/>
    <n v="0"/>
    <s v="NYG"/>
    <n v="0"/>
  </r>
  <r>
    <n v="1857"/>
    <n v="912"/>
    <s v="2015_08_NYG@NOR"/>
    <n v="-3"/>
    <n v="-3"/>
    <n v="52"/>
    <n v="49"/>
    <x v="3"/>
    <x v="7"/>
    <s v="rs"/>
    <s v="na"/>
    <s v="NOR"/>
    <n v="0"/>
    <x v="1"/>
    <n v="-3"/>
    <n v="0"/>
    <m/>
    <m/>
    <s v="NYG"/>
    <n v="6"/>
    <n v="0"/>
    <s v="NYG"/>
    <n v="0"/>
  </r>
  <r>
    <n v="1858"/>
    <n v="913"/>
    <s v="2015_08_MIN@CHI"/>
    <n v="2.5"/>
    <n v="1"/>
    <n v="20"/>
    <n v="23"/>
    <x v="3"/>
    <x v="7"/>
    <s v="rs"/>
    <s v="MIN"/>
    <s v="MIN"/>
    <n v="1.5"/>
    <x v="0"/>
    <n v="2"/>
    <n v="0.5"/>
    <m/>
    <m/>
    <s v="CHI"/>
    <n v="4"/>
    <n v="0"/>
    <s v="CHI"/>
    <n v="0"/>
  </r>
  <r>
    <n v="1859"/>
    <n v="913"/>
    <s v="2015_08_MIN@CHI"/>
    <n v="2.5"/>
    <n v="1"/>
    <n v="20"/>
    <n v="23"/>
    <x v="3"/>
    <x v="7"/>
    <s v="rs"/>
    <s v="MIN"/>
    <s v="MIN"/>
    <n v="1.5"/>
    <x v="1"/>
    <n v="2.5"/>
    <n v="0"/>
    <m/>
    <m/>
    <s v="CHI"/>
    <n v="7"/>
    <n v="0"/>
    <s v="CHI"/>
    <n v="0"/>
  </r>
  <r>
    <n v="1860"/>
    <n v="914"/>
    <s v="2015_08_SD@BAL"/>
    <n v="-2.5"/>
    <n v="-3.5"/>
    <n v="29"/>
    <n v="26"/>
    <x v="3"/>
    <x v="7"/>
    <s v="rs"/>
    <s v="SD"/>
    <s v="BAL"/>
    <n v="1"/>
    <x v="0"/>
    <n v="-3"/>
    <n v="0.5"/>
    <m/>
    <m/>
    <s v="BAL"/>
    <n v="9"/>
    <n v="0"/>
    <s v="BAL"/>
    <n v="1"/>
  </r>
  <r>
    <n v="1861"/>
    <n v="914"/>
    <s v="2015_08_SD@BAL"/>
    <n v="-2.5"/>
    <n v="-3.5"/>
    <n v="29"/>
    <n v="26"/>
    <x v="3"/>
    <x v="7"/>
    <s v="rs"/>
    <s v="SD"/>
    <s v="BAL"/>
    <n v="1"/>
    <x v="1"/>
    <n v="-3"/>
    <n v="0.5"/>
    <m/>
    <m/>
    <s v="SD"/>
    <n v="3"/>
    <n v="1"/>
    <s v="SD"/>
    <n v="0"/>
  </r>
  <r>
    <n v="1862"/>
    <n v="915"/>
    <s v="2015_08_CIN@PIT"/>
    <n v="2.5"/>
    <n v="-1"/>
    <n v="10"/>
    <n v="16"/>
    <x v="3"/>
    <x v="7"/>
    <s v="rs"/>
    <s v="CIN"/>
    <s v="CIN"/>
    <n v="3.5"/>
    <x v="0"/>
    <n v="-2.5"/>
    <n v="5"/>
    <m/>
    <m/>
    <s v="CIN"/>
    <n v="12"/>
    <n v="1"/>
    <s v="CIN"/>
    <n v="1"/>
  </r>
  <r>
    <n v="1863"/>
    <n v="915"/>
    <s v="2015_08_CIN@PIT"/>
    <n v="2.5"/>
    <n v="-1"/>
    <n v="10"/>
    <n v="16"/>
    <x v="3"/>
    <x v="7"/>
    <s v="rs"/>
    <s v="CIN"/>
    <s v="CIN"/>
    <n v="3.5"/>
    <x v="1"/>
    <n v="0"/>
    <n v="2.5"/>
    <m/>
    <m/>
    <s v="CIN"/>
    <n v="10"/>
    <n v="1"/>
    <s v="CIN"/>
    <n v="1"/>
  </r>
  <r>
    <n v="1864"/>
    <n v="916"/>
    <s v="2015_08_TEN@HOU"/>
    <n v="-4.5"/>
    <n v="-3.5"/>
    <n v="20"/>
    <n v="6"/>
    <x v="3"/>
    <x v="7"/>
    <s v="rs"/>
    <s v="HOU"/>
    <s v="HOU"/>
    <n v="-1"/>
    <x v="0"/>
    <n v="-3"/>
    <n v="1.5"/>
    <m/>
    <m/>
    <s v="HOU"/>
    <n v="5"/>
    <n v="1"/>
    <s v="HOU"/>
    <n v="1"/>
  </r>
  <r>
    <n v="1865"/>
    <n v="916"/>
    <s v="2015_08_TEN@HOU"/>
    <n v="-4.5"/>
    <n v="-3.5"/>
    <n v="20"/>
    <n v="6"/>
    <x v="3"/>
    <x v="7"/>
    <s v="rs"/>
    <s v="HOU"/>
    <s v="HOU"/>
    <n v="-1"/>
    <x v="1"/>
    <n v="-3"/>
    <n v="1.5"/>
    <m/>
    <m/>
    <s v="TEN"/>
    <n v="13"/>
    <n v="0"/>
    <s v="TEN"/>
    <n v="0"/>
  </r>
  <r>
    <n v="1866"/>
    <n v="917"/>
    <s v="2015_08_NYJ@OAK"/>
    <n v="2.5"/>
    <n v="3"/>
    <n v="34"/>
    <n v="20"/>
    <x v="3"/>
    <x v="7"/>
    <s v="rs"/>
    <s v="OAK"/>
    <s v="OAK"/>
    <n v="-0.5"/>
    <x v="0"/>
    <n v="1.5"/>
    <n v="1"/>
    <m/>
    <m/>
    <s v="NYJ"/>
    <n v="10"/>
    <n v="0"/>
    <s v="NYJ"/>
    <n v="0"/>
  </r>
  <r>
    <n v="1867"/>
    <n v="917"/>
    <s v="2015_08_NYJ@OAK"/>
    <n v="2.5"/>
    <n v="3"/>
    <n v="34"/>
    <n v="20"/>
    <x v="3"/>
    <x v="7"/>
    <s v="rs"/>
    <s v="OAK"/>
    <s v="OAK"/>
    <n v="-0.5"/>
    <x v="1"/>
    <n v="-2.5"/>
    <n v="5"/>
    <m/>
    <m/>
    <s v="OAK"/>
    <n v="12"/>
    <n v="1"/>
    <s v="OAK"/>
    <n v="1"/>
  </r>
  <r>
    <n v="1868"/>
    <n v="918"/>
    <s v="2015_08_SEA@DAL"/>
    <n v="6"/>
    <n v="5"/>
    <n v="12"/>
    <n v="13"/>
    <x v="3"/>
    <x v="7"/>
    <s v="rs"/>
    <s v="DAL"/>
    <s v="SEA"/>
    <n v="1"/>
    <x v="0"/>
    <n v="4.5"/>
    <n v="1.5"/>
    <m/>
    <m/>
    <s v="SEA"/>
    <n v="2"/>
    <n v="0"/>
    <s v="SEA"/>
    <n v="1"/>
  </r>
  <r>
    <n v="1869"/>
    <n v="918"/>
    <s v="2015_08_SEA@DAL"/>
    <n v="6"/>
    <n v="5"/>
    <n v="12"/>
    <n v="13"/>
    <x v="3"/>
    <x v="7"/>
    <s v="rs"/>
    <s v="DAL"/>
    <s v="SEA"/>
    <n v="1"/>
    <x v="1"/>
    <n v="3"/>
    <n v="3"/>
    <m/>
    <m/>
    <s v="SEA"/>
    <n v="9"/>
    <n v="0"/>
    <s v="SEA"/>
    <n v="1"/>
  </r>
  <r>
    <n v="1870"/>
    <n v="919"/>
    <s v="2015_08_GBY@DEN"/>
    <n v="3"/>
    <n v="2.5"/>
    <n v="29"/>
    <n v="10"/>
    <x v="3"/>
    <x v="7"/>
    <s v="rs"/>
    <s v="DEN"/>
    <s v="DEN"/>
    <n v="0.5"/>
    <x v="0"/>
    <n v="-2.5"/>
    <n v="5.5"/>
    <m/>
    <m/>
    <s v="GBY"/>
    <n v="14"/>
    <n v="0"/>
    <s v="GBY"/>
    <n v="0"/>
  </r>
  <r>
    <n v="1871"/>
    <n v="919"/>
    <s v="2015_08_GBY@DEN"/>
    <n v="3"/>
    <n v="2.5"/>
    <n v="29"/>
    <n v="10"/>
    <x v="3"/>
    <x v="7"/>
    <s v="rs"/>
    <s v="DEN"/>
    <s v="DEN"/>
    <n v="0.5"/>
    <x v="1"/>
    <n v="0"/>
    <n v="3"/>
    <m/>
    <m/>
    <s v="DEN"/>
    <n v="1"/>
    <n v="1"/>
    <s v="DEN"/>
    <n v="1"/>
  </r>
  <r>
    <n v="1872"/>
    <n v="920"/>
    <s v="2015_08_IND@CAR"/>
    <n v="-5.5"/>
    <n v="-6.5"/>
    <n v="29"/>
    <n v="26"/>
    <x v="3"/>
    <x v="7"/>
    <s v="rs"/>
    <s v="IND"/>
    <s v="CAR"/>
    <n v="1"/>
    <x v="0"/>
    <n v="-5"/>
    <n v="0.5"/>
    <m/>
    <m/>
    <s v="CAR"/>
    <n v="13"/>
    <n v="0"/>
    <s v="CAR"/>
    <n v="1"/>
  </r>
  <r>
    <n v="1873"/>
    <n v="920"/>
    <s v="2015_08_IND@CAR"/>
    <n v="-5.5"/>
    <n v="-6.5"/>
    <n v="29"/>
    <n v="26"/>
    <x v="3"/>
    <x v="7"/>
    <s v="rs"/>
    <s v="IND"/>
    <s v="CAR"/>
    <n v="1"/>
    <x v="1"/>
    <n v="-6"/>
    <n v="0.5"/>
    <m/>
    <m/>
    <s v="IND"/>
    <n v="5"/>
    <n v="1"/>
    <s v="CAR"/>
    <n v="1"/>
  </r>
  <r>
    <n v="1874"/>
    <n v="921"/>
    <s v="2015_09_CLE@CIN"/>
    <n v="-10"/>
    <n v="-11"/>
    <n v="31"/>
    <n v="10"/>
    <x v="3"/>
    <x v="8"/>
    <s v="rs"/>
    <s v="CIN"/>
    <s v="CIN"/>
    <n v="1"/>
    <x v="0"/>
    <n v="-7.5"/>
    <n v="2.5"/>
    <m/>
    <m/>
    <s v="CIN"/>
    <n v="5"/>
    <n v="1"/>
    <s v="CIN"/>
    <n v="1"/>
  </r>
  <r>
    <n v="1875"/>
    <n v="921"/>
    <s v="2015_09_CLE@CIN"/>
    <n v="-10"/>
    <n v="-11"/>
    <n v="31"/>
    <n v="10"/>
    <x v="3"/>
    <x v="8"/>
    <s v="rs"/>
    <s v="CIN"/>
    <s v="CIN"/>
    <n v="1"/>
    <x v="1"/>
    <n v="-7.5"/>
    <n v="2.5"/>
    <m/>
    <m/>
    <s v="CIN"/>
    <n v="13"/>
    <n v="1"/>
    <s v="CIN"/>
    <n v="1"/>
  </r>
  <r>
    <n v="1876"/>
    <n v="922"/>
    <s v="2015_09_GBY@CAR"/>
    <n v="3"/>
    <n v="2.5"/>
    <n v="37"/>
    <n v="29"/>
    <x v="3"/>
    <x v="8"/>
    <s v="rs"/>
    <s v="CAR"/>
    <s v="CAR"/>
    <n v="0.5"/>
    <x v="0"/>
    <n v="1.5"/>
    <n v="1.5"/>
    <m/>
    <m/>
    <s v="CAR"/>
    <n v="3"/>
    <n v="1"/>
    <s v="CAR"/>
    <n v="1"/>
  </r>
  <r>
    <n v="1877"/>
    <n v="922"/>
    <s v="2015_09_GBY@CAR"/>
    <n v="3"/>
    <n v="2.5"/>
    <n v="37"/>
    <n v="29"/>
    <x v="3"/>
    <x v="8"/>
    <s v="rs"/>
    <s v="CAR"/>
    <s v="CAR"/>
    <n v="0.5"/>
    <x v="1"/>
    <n v="0"/>
    <n v="3"/>
    <m/>
    <m/>
    <s v="GBY"/>
    <n v="11"/>
    <n v="0"/>
    <s v="GBY"/>
    <n v="0"/>
  </r>
  <r>
    <n v="1878"/>
    <n v="923"/>
    <s v="2015_09_WAS@NWE"/>
    <n v="-13"/>
    <n v="-13.5"/>
    <n v="27"/>
    <n v="10"/>
    <x v="3"/>
    <x v="8"/>
    <s v="rs"/>
    <s v="NWE"/>
    <s v="NWE"/>
    <n v="0.5"/>
    <x v="0"/>
    <n v="-11"/>
    <n v="2"/>
    <m/>
    <m/>
    <s v="WAS"/>
    <n v="8"/>
    <n v="0"/>
    <s v="NWE"/>
    <n v="1"/>
  </r>
  <r>
    <n v="1879"/>
    <n v="923"/>
    <s v="2015_09_WAS@NWE"/>
    <n v="-13"/>
    <n v="-13.5"/>
    <n v="27"/>
    <n v="10"/>
    <x v="3"/>
    <x v="8"/>
    <s v="rs"/>
    <s v="NWE"/>
    <s v="NWE"/>
    <n v="0.5"/>
    <x v="1"/>
    <n v="-13"/>
    <n v="0"/>
    <m/>
    <m/>
    <s v="WAS"/>
    <n v="8"/>
    <n v="0"/>
    <s v="NWE"/>
    <n v="1"/>
  </r>
  <r>
    <n v="1880"/>
    <n v="924"/>
    <s v="2015_09_TEN@NOR"/>
    <n v="-9.5"/>
    <n v="-7"/>
    <n v="28"/>
    <n v="34"/>
    <x v="3"/>
    <x v="8"/>
    <s v="rs"/>
    <s v="TEN"/>
    <s v="TEN"/>
    <n v="-2.5"/>
    <x v="0"/>
    <n v="-7.5"/>
    <n v="2"/>
    <m/>
    <m/>
    <s v="TEN"/>
    <n v="7"/>
    <n v="1"/>
    <s v="NOR"/>
    <n v="0"/>
  </r>
  <r>
    <n v="1881"/>
    <n v="924"/>
    <s v="2015_09_TEN@NOR"/>
    <n v="-9.5"/>
    <n v="-7"/>
    <n v="28"/>
    <n v="34"/>
    <x v="3"/>
    <x v="8"/>
    <s v="rs"/>
    <s v="TEN"/>
    <s v="TEN"/>
    <n v="-2.5"/>
    <x v="1"/>
    <n v="-9"/>
    <n v="0.5"/>
    <m/>
    <m/>
    <s v="TEN"/>
    <n v="12"/>
    <n v="1"/>
    <s v="NOR"/>
    <n v="0"/>
  </r>
  <r>
    <n v="1882"/>
    <n v="925"/>
    <s v="2015_09_MIA@BUF"/>
    <n v="-3"/>
    <n v="-4"/>
    <n v="33"/>
    <n v="17"/>
    <x v="3"/>
    <x v="8"/>
    <s v="rs"/>
    <s v="BUF"/>
    <s v="BUF"/>
    <n v="1"/>
    <x v="0"/>
    <n v="1.5"/>
    <n v="4.5"/>
    <m/>
    <m/>
    <s v="BUF"/>
    <n v="4"/>
    <n v="1"/>
    <s v="BUF"/>
    <n v="1"/>
  </r>
  <r>
    <n v="1883"/>
    <n v="925"/>
    <s v="2015_09_MIA@BUF"/>
    <n v="-3"/>
    <n v="-4"/>
    <n v="33"/>
    <n v="17"/>
    <x v="3"/>
    <x v="8"/>
    <s v="rs"/>
    <s v="BUF"/>
    <s v="BUF"/>
    <n v="1"/>
    <x v="1"/>
    <n v="-5.5"/>
    <n v="2.5"/>
    <m/>
    <m/>
    <s v="BUF"/>
    <n v="1"/>
    <n v="1"/>
    <s v="BUF"/>
    <n v="1"/>
  </r>
  <r>
    <n v="1884"/>
    <n v="926"/>
    <s v="2015_09_STL@MIN"/>
    <n v="-3.5"/>
    <n v="-1"/>
    <n v="21"/>
    <n v="18"/>
    <x v="3"/>
    <x v="8"/>
    <s v="rs"/>
    <s v="MIN"/>
    <s v="MIN"/>
    <n v="-2.5"/>
    <x v="0"/>
    <n v="-3"/>
    <n v="0.5"/>
    <m/>
    <m/>
    <s v="STL"/>
    <n v="10"/>
    <n v="0"/>
    <s v="STL"/>
    <n v="0"/>
  </r>
  <r>
    <n v="1885"/>
    <n v="926"/>
    <s v="2015_09_STL@MIN"/>
    <n v="-3.5"/>
    <n v="-1"/>
    <n v="21"/>
    <n v="18"/>
    <x v="3"/>
    <x v="8"/>
    <s v="rs"/>
    <s v="MIN"/>
    <s v="MIN"/>
    <n v="-2.5"/>
    <x v="1"/>
    <n v="0"/>
    <n v="3.5"/>
    <m/>
    <m/>
    <s v="STL"/>
    <n v="3"/>
    <n v="0"/>
    <s v="STL"/>
    <n v="0"/>
  </r>
  <r>
    <n v="1886"/>
    <n v="927"/>
    <s v="2015_09_JAX@NYJ"/>
    <n v="-2.5"/>
    <n v="-7.5"/>
    <n v="28"/>
    <n v="23"/>
    <x v="3"/>
    <x v="8"/>
    <s v="rs"/>
    <s v="JAX"/>
    <s v="NYJ"/>
    <n v="5"/>
    <x v="0"/>
    <n v="-7.5"/>
    <n v="5"/>
    <m/>
    <m/>
    <s v="NYJ"/>
    <n v="2"/>
    <n v="0"/>
    <s v="NYJ"/>
    <n v="1"/>
  </r>
  <r>
    <n v="1887"/>
    <n v="927"/>
    <s v="2015_09_JAX@NYJ"/>
    <n v="-2.5"/>
    <n v="-7.5"/>
    <n v="28"/>
    <n v="23"/>
    <x v="3"/>
    <x v="8"/>
    <s v="rs"/>
    <s v="JAX"/>
    <s v="NYJ"/>
    <n v="5"/>
    <x v="1"/>
    <n v="-7.5"/>
    <n v="5"/>
    <m/>
    <m/>
    <s v="NYJ"/>
    <n v="9"/>
    <n v="0"/>
    <s v="NYJ"/>
    <n v="1"/>
  </r>
  <r>
    <n v="1888"/>
    <n v="928"/>
    <s v="2015_09_OAK@PIT"/>
    <n v="-6"/>
    <n v="-6"/>
    <n v="38"/>
    <n v="35"/>
    <x v="3"/>
    <x v="8"/>
    <s v="rs"/>
    <s v="OAK"/>
    <s v="PIT"/>
    <n v="0"/>
    <x v="0"/>
    <n v="-6"/>
    <n v="0"/>
    <m/>
    <m/>
    <s v="PIT"/>
    <n v="6"/>
    <n v="0"/>
    <s v="PIT"/>
    <n v="1"/>
  </r>
  <r>
    <n v="1889"/>
    <n v="928"/>
    <s v="2015_09_OAK@PIT"/>
    <n v="-6"/>
    <n v="-6"/>
    <n v="38"/>
    <n v="35"/>
    <x v="3"/>
    <x v="8"/>
    <s v="rs"/>
    <s v="OAK"/>
    <s v="PIT"/>
    <n v="0"/>
    <x v="1"/>
    <n v="-3"/>
    <n v="3"/>
    <m/>
    <m/>
    <s v="PIT"/>
    <n v="10"/>
    <n v="0"/>
    <s v="PIT"/>
    <n v="1"/>
  </r>
  <r>
    <n v="1890"/>
    <n v="929"/>
    <s v="2015_09_NYG@TBY"/>
    <n v="1"/>
    <n v="2"/>
    <n v="18"/>
    <n v="32"/>
    <x v="3"/>
    <x v="8"/>
    <s v="rs"/>
    <s v="NYG"/>
    <s v="NYG"/>
    <n v="-1"/>
    <x v="0"/>
    <n v="3"/>
    <n v="2"/>
    <m/>
    <m/>
    <s v="TBY"/>
    <n v="9"/>
    <n v="0"/>
    <s v="TBY"/>
    <n v="0"/>
  </r>
  <r>
    <n v="1891"/>
    <n v="929"/>
    <s v="2015_09_NYG@TBY"/>
    <n v="1"/>
    <n v="2"/>
    <n v="18"/>
    <n v="32"/>
    <x v="3"/>
    <x v="8"/>
    <s v="rs"/>
    <s v="NYG"/>
    <s v="NYG"/>
    <n v="-1"/>
    <x v="1"/>
    <n v="3"/>
    <n v="2"/>
    <m/>
    <m/>
    <s v="NYG"/>
    <n v="4"/>
    <n v="1"/>
    <s v="NYG"/>
    <n v="1"/>
  </r>
  <r>
    <n v="1892"/>
    <n v="930"/>
    <s v="2015_09_ATL@SFO"/>
    <n v="2.5"/>
    <n v="7"/>
    <n v="17"/>
    <n v="16"/>
    <x v="3"/>
    <x v="8"/>
    <s v="rs"/>
    <s v="SFO"/>
    <s v="SFO"/>
    <n v="-4.5"/>
    <x v="0"/>
    <n v="4"/>
    <n v="1.5"/>
    <m/>
    <m/>
    <s v="ATL"/>
    <n v="13"/>
    <n v="0"/>
    <s v="ATL"/>
    <n v="0"/>
  </r>
  <r>
    <n v="1893"/>
    <n v="930"/>
    <s v="2015_09_ATL@SFO"/>
    <n v="2.5"/>
    <n v="7"/>
    <n v="17"/>
    <n v="16"/>
    <x v="3"/>
    <x v="8"/>
    <s v="rs"/>
    <s v="SFO"/>
    <s v="SFO"/>
    <n v="-4.5"/>
    <x v="1"/>
    <n v="4"/>
    <n v="1.5"/>
    <m/>
    <m/>
    <s v="ATL"/>
    <n v="6"/>
    <n v="0"/>
    <s v="ATL"/>
    <n v="0"/>
  </r>
  <r>
    <n v="1894"/>
    <n v="931"/>
    <s v="2015_09_DEN@IND"/>
    <n v="3"/>
    <n v="4"/>
    <n v="27"/>
    <n v="24"/>
    <x v="3"/>
    <x v="8"/>
    <s v="rs"/>
    <s v="IND"/>
    <s v="IND"/>
    <n v="-1"/>
    <x v="0"/>
    <n v="3"/>
    <n v="0"/>
    <m/>
    <m/>
    <s v="IND"/>
    <n v="12"/>
    <n v="1"/>
    <s v="IND"/>
    <n v="1"/>
  </r>
  <r>
    <n v="1895"/>
    <n v="931"/>
    <s v="2015_09_DEN@IND"/>
    <n v="3"/>
    <n v="4"/>
    <n v="27"/>
    <n v="24"/>
    <x v="3"/>
    <x v="8"/>
    <s v="rs"/>
    <s v="IND"/>
    <s v="IND"/>
    <n v="-1"/>
    <x v="1"/>
    <n v="3"/>
    <n v="0"/>
    <m/>
    <m/>
    <s v="DEN"/>
    <n v="7"/>
    <n v="0"/>
    <s v="DEN"/>
    <n v="0"/>
  </r>
  <r>
    <n v="1896"/>
    <n v="932"/>
    <s v="2015_09_PHI@DAL"/>
    <n v="-3"/>
    <n v="3"/>
    <n v="27"/>
    <n v="33"/>
    <x v="3"/>
    <x v="8"/>
    <s v="rs"/>
    <s v="PHI"/>
    <s v="PHI"/>
    <n v="-6"/>
    <x v="0"/>
    <n v="3"/>
    <n v="6"/>
    <m/>
    <m/>
    <s v="PHI"/>
    <n v="11"/>
    <n v="1"/>
    <s v="PHI"/>
    <n v="1"/>
  </r>
  <r>
    <n v="1897"/>
    <n v="932"/>
    <s v="2015_09_PHI@DAL"/>
    <n v="-3"/>
    <n v="3"/>
    <n v="27"/>
    <n v="33"/>
    <x v="3"/>
    <x v="8"/>
    <s v="rs"/>
    <s v="PHI"/>
    <s v="PHI"/>
    <n v="-6"/>
    <x v="1"/>
    <n v="3"/>
    <n v="6"/>
    <m/>
    <m/>
    <s v="DAL"/>
    <n v="5"/>
    <n v="0"/>
    <s v="DAL"/>
    <n v="0"/>
  </r>
  <r>
    <n v="1898"/>
    <n v="933"/>
    <s v="2015_09_CHI@SD"/>
    <n v="-3.5"/>
    <n v="-4.5"/>
    <n v="19"/>
    <n v="22"/>
    <x v="3"/>
    <x v="8"/>
    <s v="rs"/>
    <s v="CHI"/>
    <s v="CHI"/>
    <n v="1"/>
    <x v="0"/>
    <n v="-3"/>
    <n v="0.5"/>
    <m/>
    <m/>
    <s v="CHI"/>
    <n v="1"/>
    <n v="1"/>
    <s v="CHI"/>
    <n v="1"/>
  </r>
  <r>
    <n v="1899"/>
    <n v="933"/>
    <s v="2015_09_CHI@SD"/>
    <n v="-3.5"/>
    <n v="-4.5"/>
    <n v="19"/>
    <n v="22"/>
    <x v="3"/>
    <x v="8"/>
    <s v="rs"/>
    <s v="CHI"/>
    <s v="CHI"/>
    <n v="1"/>
    <x v="1"/>
    <n v="-4.5"/>
    <n v="1"/>
    <m/>
    <m/>
    <s v="CHI"/>
    <n v="2"/>
    <n v="1"/>
    <s v="CHI"/>
    <n v="1"/>
  </r>
  <r>
    <n v="1900"/>
    <n v="934"/>
    <s v="2015_10_BUF@NYJ"/>
    <n v="-2.5"/>
    <n v="-1.5"/>
    <n v="17"/>
    <n v="22"/>
    <x v="3"/>
    <x v="9"/>
    <s v="rs"/>
    <s v="BUF"/>
    <s v="BUF"/>
    <n v="-1"/>
    <x v="0"/>
    <n v="-4"/>
    <n v="1.5"/>
    <m/>
    <m/>
    <s v="BUF"/>
    <n v="4"/>
    <n v="1"/>
    <s v="BUF"/>
    <n v="1"/>
  </r>
  <r>
    <n v="1901"/>
    <n v="934"/>
    <s v="2015_10_BUF@NYJ"/>
    <n v="-2.5"/>
    <n v="-1.5"/>
    <n v="17"/>
    <n v="22"/>
    <x v="3"/>
    <x v="9"/>
    <s v="rs"/>
    <s v="BUF"/>
    <s v="BUF"/>
    <n v="-1"/>
    <x v="1"/>
    <n v="-3"/>
    <n v="0.5"/>
    <m/>
    <m/>
    <s v="NYJ"/>
    <n v="14"/>
    <n v="0"/>
    <s v="NYJ"/>
    <n v="0"/>
  </r>
  <r>
    <n v="1902"/>
    <n v="935"/>
    <s v="2015_10_DAL@TBY"/>
    <n v="1"/>
    <n v="1"/>
    <n v="10"/>
    <n v="6"/>
    <x v="3"/>
    <x v="9"/>
    <s v="rs"/>
    <s v="TBY"/>
    <s v="TBY"/>
    <n v="0"/>
    <x v="0"/>
    <n v="-3"/>
    <n v="4"/>
    <m/>
    <m/>
    <s v="GBY"/>
    <n v="12"/>
    <n v="0"/>
    <s v="GBY"/>
    <n v="0"/>
  </r>
  <r>
    <n v="1903"/>
    <n v="935"/>
    <s v="2015_10_DAL@TBY"/>
    <n v="1"/>
    <n v="1"/>
    <n v="10"/>
    <n v="6"/>
    <x v="3"/>
    <x v="9"/>
    <s v="rs"/>
    <s v="TBY"/>
    <s v="TBY"/>
    <n v="0"/>
    <x v="1"/>
    <n v="-2.5"/>
    <n v="3.5"/>
    <m/>
    <m/>
    <s v="TBY"/>
    <n v="1"/>
    <n v="1"/>
    <s v="TBY"/>
    <n v="1"/>
  </r>
  <r>
    <n v="1904"/>
    <n v="936"/>
    <s v="2015_10_DET@GBY"/>
    <n v="-11"/>
    <n v="-10.5"/>
    <n v="16"/>
    <n v="18"/>
    <x v="3"/>
    <x v="9"/>
    <s v="rs"/>
    <s v="DET"/>
    <s v="DET"/>
    <n v="-0.5"/>
    <x v="0"/>
    <n v="-10"/>
    <n v="1"/>
    <m/>
    <m/>
    <s v="TBY"/>
    <n v="5"/>
    <n v="0"/>
    <s v="TBY"/>
    <n v="0"/>
  </r>
  <r>
    <n v="1905"/>
    <n v="936"/>
    <s v="2015_10_DET@GBY"/>
    <n v="-11"/>
    <n v="-10.5"/>
    <n v="16"/>
    <n v="18"/>
    <x v="3"/>
    <x v="9"/>
    <s v="rs"/>
    <s v="DET"/>
    <s v="DET"/>
    <n v="-0.5"/>
    <x v="1"/>
    <n v="-8"/>
    <n v="3"/>
    <m/>
    <m/>
    <s v="GBY"/>
    <n v="2"/>
    <n v="0"/>
    <s v="GBY"/>
    <n v="0"/>
  </r>
  <r>
    <n v="1906"/>
    <n v="937"/>
    <s v="2015_10_CAR@TEN"/>
    <n v="6"/>
    <n v="4"/>
    <n v="10"/>
    <n v="27"/>
    <x v="3"/>
    <x v="9"/>
    <s v="rs"/>
    <s v="CAR"/>
    <s v="CAR"/>
    <n v="2"/>
    <x v="0"/>
    <n v="4.5"/>
    <n v="1.5"/>
    <m/>
    <m/>
    <s v="TEN"/>
    <n v="9"/>
    <n v="0"/>
    <s v="CAR"/>
    <n v="1"/>
  </r>
  <r>
    <n v="1907"/>
    <n v="937"/>
    <s v="2015_10_CAR@TEN"/>
    <n v="6"/>
    <n v="4"/>
    <n v="10"/>
    <n v="27"/>
    <x v="3"/>
    <x v="9"/>
    <s v="rs"/>
    <s v="CAR"/>
    <s v="CAR"/>
    <n v="2"/>
    <x v="1"/>
    <n v="6"/>
    <n v="0"/>
    <m/>
    <m/>
    <s v="CAR"/>
    <n v="9"/>
    <n v="1"/>
    <s v="CAR"/>
    <n v="1"/>
  </r>
  <r>
    <n v="1908"/>
    <n v="938"/>
    <s v="2015_10_CHI@STL"/>
    <n v="-9"/>
    <n v="-7"/>
    <n v="13"/>
    <n v="37"/>
    <x v="3"/>
    <x v="9"/>
    <s v="rs"/>
    <s v="CHI"/>
    <s v="CHI"/>
    <n v="-2"/>
    <x v="0"/>
    <n v="-6"/>
    <n v="3"/>
    <m/>
    <m/>
    <s v="CHI"/>
    <n v="8"/>
    <n v="1"/>
    <s v="STL"/>
    <n v="0"/>
  </r>
  <r>
    <n v="1909"/>
    <n v="938"/>
    <s v="2015_10_CHI@STL"/>
    <n v="-9"/>
    <n v="-7"/>
    <n v="13"/>
    <n v="37"/>
    <x v="3"/>
    <x v="9"/>
    <s v="rs"/>
    <s v="CHI"/>
    <s v="CHI"/>
    <n v="-2"/>
    <x v="1"/>
    <n v="-7.5"/>
    <n v="1.5"/>
    <m/>
    <m/>
    <s v="STL"/>
    <n v="8"/>
    <n v="0"/>
    <s v="STL"/>
    <n v="0"/>
  </r>
  <r>
    <n v="1910"/>
    <n v="939"/>
    <s v="2015_10_NOR@WAS"/>
    <n v="0"/>
    <n v="0"/>
    <n v="47"/>
    <n v="14"/>
    <x v="3"/>
    <x v="9"/>
    <s v="rs"/>
    <s v="WAS"/>
    <s v="WAS"/>
    <n v="0"/>
    <x v="0"/>
    <n v="3"/>
    <n v="3"/>
    <m/>
    <m/>
    <s v="WAS"/>
    <n v="7"/>
    <n v="1"/>
    <s v="WAS"/>
    <n v="1"/>
  </r>
  <r>
    <n v="1911"/>
    <n v="939"/>
    <s v="2015_10_NOR@WAS"/>
    <n v="0"/>
    <n v="0"/>
    <n v="47"/>
    <n v="14"/>
    <x v="3"/>
    <x v="9"/>
    <s v="rs"/>
    <s v="WAS"/>
    <s v="WAS"/>
    <n v="0"/>
    <x v="1"/>
    <n v="1"/>
    <n v="1"/>
    <m/>
    <m/>
    <s v="WAS"/>
    <n v="3"/>
    <n v="1"/>
    <s v="WAS"/>
    <n v="1"/>
  </r>
  <r>
    <n v="1912"/>
    <n v="940"/>
    <s v="2015_10_MIA@PHI"/>
    <n v="-5.5"/>
    <n v="-6"/>
    <n v="19"/>
    <n v="20"/>
    <x v="3"/>
    <x v="9"/>
    <s v="rs"/>
    <s v="MIA"/>
    <s v="MIA"/>
    <n v="0.5"/>
    <x v="0"/>
    <n v="-5.5"/>
    <n v="0"/>
    <m/>
    <m/>
    <s v="MIA"/>
    <n v="13"/>
    <n v="1"/>
    <s v="MIA"/>
    <n v="1"/>
  </r>
  <r>
    <n v="1913"/>
    <n v="940"/>
    <s v="2015_10_MIA@PHI"/>
    <n v="-5.5"/>
    <n v="-6"/>
    <n v="19"/>
    <n v="20"/>
    <x v="3"/>
    <x v="9"/>
    <s v="rs"/>
    <s v="MIA"/>
    <s v="MIA"/>
    <n v="0.5"/>
    <x v="1"/>
    <n v="-6"/>
    <n v="0.5"/>
    <m/>
    <m/>
    <s v="PHI"/>
    <n v="10"/>
    <n v="0"/>
    <s v="PHI"/>
    <n v="0"/>
  </r>
  <r>
    <n v="1914"/>
    <n v="941"/>
    <s v="2015_10_CLE@PIT"/>
    <n v="-4.5"/>
    <n v="-6"/>
    <n v="30"/>
    <n v="9"/>
    <x v="3"/>
    <x v="9"/>
    <s v="rs"/>
    <s v="PIT"/>
    <s v="PIT"/>
    <n v="1.5"/>
    <x v="0"/>
    <n v="-4"/>
    <n v="0.5"/>
    <m/>
    <m/>
    <s v="CLE"/>
    <n v="14"/>
    <n v="0"/>
    <s v="PIT"/>
    <n v="1"/>
  </r>
  <r>
    <n v="1915"/>
    <n v="941"/>
    <s v="2015_10_CLE@PIT"/>
    <n v="-4.5"/>
    <n v="-6"/>
    <n v="30"/>
    <n v="9"/>
    <x v="3"/>
    <x v="9"/>
    <s v="rs"/>
    <s v="PIT"/>
    <s v="PIT"/>
    <n v="1.5"/>
    <x v="1"/>
    <n v="-3"/>
    <n v="1.5"/>
    <m/>
    <m/>
    <s v="CLE"/>
    <n v="4"/>
    <n v="0"/>
    <s v="CLE"/>
    <n v="0"/>
  </r>
  <r>
    <n v="1916"/>
    <n v="942"/>
    <s v="2015_10_JAX@BAL"/>
    <n v="-6.5"/>
    <n v="-5.5"/>
    <n v="20"/>
    <n v="22"/>
    <x v="3"/>
    <x v="9"/>
    <s v="rs"/>
    <s v="JAX"/>
    <s v="JAX"/>
    <n v="-1"/>
    <x v="0"/>
    <n v="-5.5"/>
    <n v="1"/>
    <m/>
    <m/>
    <s v="JAX"/>
    <n v="10"/>
    <n v="1"/>
    <s v="JAX"/>
    <n v="1"/>
  </r>
  <r>
    <n v="1917"/>
    <n v="942"/>
    <s v="2015_10_JAX@BAL"/>
    <n v="-6.5"/>
    <n v="-5.5"/>
    <n v="20"/>
    <n v="22"/>
    <x v="3"/>
    <x v="9"/>
    <s v="rs"/>
    <s v="JAX"/>
    <s v="JAX"/>
    <n v="-1"/>
    <x v="1"/>
    <n v="-3.5"/>
    <n v="3"/>
    <m/>
    <m/>
    <s v="JAX"/>
    <n v="5"/>
    <n v="1"/>
    <s v="JAX"/>
    <n v="1"/>
  </r>
  <r>
    <n v="1918"/>
    <n v="943"/>
    <s v="2015_10_MIN@OAK"/>
    <n v="-2.5"/>
    <n v="-3"/>
    <n v="14"/>
    <n v="30"/>
    <x v="3"/>
    <x v="9"/>
    <s v="rs"/>
    <s v="MIN"/>
    <s v="MIN"/>
    <n v="0.5"/>
    <x v="0"/>
    <n v="-5"/>
    <n v="2.5"/>
    <m/>
    <m/>
    <s v="OAK"/>
    <n v="1"/>
    <n v="0"/>
    <s v="OAK"/>
    <n v="0"/>
  </r>
  <r>
    <n v="1919"/>
    <n v="943"/>
    <s v="2015_10_MIN@OAK"/>
    <n v="-2.5"/>
    <n v="-3"/>
    <n v="14"/>
    <n v="30"/>
    <x v="3"/>
    <x v="9"/>
    <s v="rs"/>
    <s v="MIN"/>
    <s v="MIN"/>
    <n v="0.5"/>
    <x v="1"/>
    <n v="-3"/>
    <n v="0.5"/>
    <m/>
    <m/>
    <s v="OAK"/>
    <n v="11"/>
    <n v="0"/>
    <s v="OAK"/>
    <n v="0"/>
  </r>
  <r>
    <n v="1920"/>
    <n v="944"/>
    <s v="2015_10_NWE@NYG"/>
    <n v="7"/>
    <n v="7"/>
    <n v="26"/>
    <n v="27"/>
    <x v="3"/>
    <x v="9"/>
    <s v="rs"/>
    <s v="NYG"/>
    <s v="NWE"/>
    <n v="0"/>
    <x v="0"/>
    <n v="6.5"/>
    <n v="0.5"/>
    <m/>
    <m/>
    <s v="NYG"/>
    <n v="11"/>
    <n v="1"/>
    <s v="NWE"/>
    <n v="1"/>
  </r>
  <r>
    <n v="1921"/>
    <n v="944"/>
    <s v="2015_10_NWE@NYG"/>
    <n v="7"/>
    <n v="7"/>
    <n v="26"/>
    <n v="27"/>
    <x v="3"/>
    <x v="9"/>
    <s v="rs"/>
    <s v="NYG"/>
    <s v="NWE"/>
    <n v="0"/>
    <x v="1"/>
    <n v="6"/>
    <n v="1"/>
    <m/>
    <m/>
    <s v="NYG"/>
    <n v="7"/>
    <n v="1"/>
    <s v="NWE"/>
    <n v="1"/>
  </r>
  <r>
    <n v="1922"/>
    <n v="945"/>
    <s v="2015_10_KCY@DEN"/>
    <n v="-6.5"/>
    <n v="-4"/>
    <n v="13"/>
    <n v="29"/>
    <x v="3"/>
    <x v="9"/>
    <s v="rs"/>
    <s v="KCY"/>
    <s v="KCY"/>
    <n v="-2.5"/>
    <x v="0"/>
    <n v="-6.5"/>
    <n v="0"/>
    <m/>
    <m/>
    <s v="DEN"/>
    <n v="3"/>
    <n v="0"/>
    <s v="DEN"/>
    <n v="0"/>
  </r>
  <r>
    <n v="1923"/>
    <n v="945"/>
    <s v="2015_10_KCY@DEN"/>
    <n v="-6.5"/>
    <n v="-4"/>
    <n v="13"/>
    <n v="29"/>
    <x v="3"/>
    <x v="9"/>
    <s v="rs"/>
    <s v="KCY"/>
    <s v="KCY"/>
    <n v="-2.5"/>
    <x v="1"/>
    <n v="-7.5"/>
    <n v="1"/>
    <m/>
    <m/>
    <s v="KCY"/>
    <n v="6"/>
    <n v="1"/>
    <s v="KCY"/>
    <n v="1"/>
  </r>
  <r>
    <n v="1924"/>
    <n v="946"/>
    <s v="2015_10_ARI@SEA"/>
    <n v="-2.5"/>
    <n v="-3"/>
    <n v="32"/>
    <n v="39"/>
    <x v="3"/>
    <x v="9"/>
    <s v="rs"/>
    <s v="ARI"/>
    <s v="ARI"/>
    <n v="0.5"/>
    <x v="0"/>
    <n v="-3"/>
    <n v="0.5"/>
    <m/>
    <m/>
    <s v="SEA"/>
    <n v="6"/>
    <n v="0"/>
    <s v="SEA"/>
    <n v="0"/>
  </r>
  <r>
    <n v="1925"/>
    <n v="946"/>
    <s v="2015_10_ARI@SEA"/>
    <n v="-2.5"/>
    <n v="-3"/>
    <n v="32"/>
    <n v="39"/>
    <x v="3"/>
    <x v="9"/>
    <s v="rs"/>
    <s v="ARI"/>
    <s v="ARI"/>
    <n v="0.5"/>
    <x v="1"/>
    <n v="-4"/>
    <n v="1.5"/>
    <m/>
    <m/>
    <s v="ARI"/>
    <n v="13"/>
    <n v="1"/>
    <s v="ARI"/>
    <n v="1"/>
  </r>
  <r>
    <n v="1926"/>
    <n v="947"/>
    <s v="2015_10_HOU@CIN"/>
    <n v="-13"/>
    <n v="-11"/>
    <n v="6"/>
    <n v="10"/>
    <x v="3"/>
    <x v="9"/>
    <s v="rs"/>
    <s v="HOU"/>
    <s v="HOU"/>
    <n v="-2"/>
    <x v="0"/>
    <n v="-11.5"/>
    <n v="1.5"/>
    <m/>
    <m/>
    <s v="CIN"/>
    <n v="2"/>
    <n v="0"/>
    <s v="CIN"/>
    <n v="0"/>
  </r>
  <r>
    <n v="1927"/>
    <n v="947"/>
    <s v="2015_10_HOU@CIN"/>
    <n v="-13"/>
    <n v="-11"/>
    <n v="6"/>
    <n v="10"/>
    <x v="3"/>
    <x v="9"/>
    <s v="rs"/>
    <s v="HOU"/>
    <s v="HOU"/>
    <n v="-2"/>
    <x v="1"/>
    <n v="-10.5"/>
    <n v="2.5"/>
    <m/>
    <m/>
    <s v="HOU"/>
    <n v="12"/>
    <n v="1"/>
    <s v="CIN"/>
    <n v="0"/>
  </r>
  <r>
    <n v="1928"/>
    <n v="948"/>
    <s v="2015_11_TEN@JAX"/>
    <n v="-3"/>
    <n v="-3"/>
    <n v="19"/>
    <n v="13"/>
    <x v="3"/>
    <x v="10"/>
    <s v="rs"/>
    <s v="JAX"/>
    <s v="JAX"/>
    <n v="0"/>
    <x v="0"/>
    <n v="-3"/>
    <n v="0"/>
    <m/>
    <m/>
    <s v="TEN"/>
    <n v="11"/>
    <n v="0"/>
    <s v="TEN"/>
    <n v="0"/>
  </r>
  <r>
    <n v="1929"/>
    <n v="948"/>
    <s v="2015_11_TEN@JAX"/>
    <n v="-3"/>
    <n v="-3"/>
    <n v="19"/>
    <n v="13"/>
    <x v="3"/>
    <x v="10"/>
    <s v="rs"/>
    <s v="JAX"/>
    <s v="JAX"/>
    <n v="0"/>
    <x v="1"/>
    <n v="-3"/>
    <n v="0"/>
    <m/>
    <m/>
    <s v="JAX"/>
    <n v="14"/>
    <n v="1"/>
    <s v="JAX"/>
    <n v="1"/>
  </r>
  <r>
    <n v="1930"/>
    <n v="949"/>
    <s v="2015_11_DAL@MIA"/>
    <n v="-1"/>
    <n v="2"/>
    <n v="14"/>
    <n v="24"/>
    <x v="3"/>
    <x v="10"/>
    <s v="rs"/>
    <s v="DAL"/>
    <s v="DAL"/>
    <n v="-3"/>
    <x v="0"/>
    <n v="-1"/>
    <n v="0"/>
    <m/>
    <m/>
    <s v="DAL"/>
    <n v="1"/>
    <n v="1"/>
    <s v="DAL"/>
    <n v="1"/>
  </r>
  <r>
    <n v="1931"/>
    <n v="949"/>
    <s v="2015_11_DAL@MIA"/>
    <n v="-1"/>
    <n v="2"/>
    <n v="14"/>
    <n v="24"/>
    <x v="3"/>
    <x v="10"/>
    <s v="rs"/>
    <s v="DAL"/>
    <s v="DAL"/>
    <n v="-3"/>
    <x v="1"/>
    <n v="-3"/>
    <n v="2"/>
    <m/>
    <m/>
    <s v="MIA"/>
    <n v="13"/>
    <n v="0"/>
    <s v="MIA"/>
    <n v="0"/>
  </r>
  <r>
    <n v="1932"/>
    <n v="950"/>
    <s v="2015_11_OAK@DET"/>
    <n v="0"/>
    <n v="0"/>
    <n v="18"/>
    <n v="13"/>
    <x v="3"/>
    <x v="10"/>
    <s v="rs"/>
    <s v="DET"/>
    <s v="DET"/>
    <n v="0"/>
    <x v="0"/>
    <n v="3.5"/>
    <n v="3.5"/>
    <m/>
    <m/>
    <s v="OAK"/>
    <n v="3"/>
    <n v="0"/>
    <s v="OAK"/>
    <n v="0"/>
  </r>
  <r>
    <n v="1933"/>
    <n v="950"/>
    <s v="2015_11_OAK@DET"/>
    <n v="0"/>
    <n v="0"/>
    <n v="18"/>
    <n v="13"/>
    <x v="3"/>
    <x v="10"/>
    <s v="rs"/>
    <s v="DET"/>
    <s v="DET"/>
    <n v="0"/>
    <x v="1"/>
    <n v="-1"/>
    <n v="1"/>
    <m/>
    <m/>
    <s v="DET"/>
    <n v="10"/>
    <n v="1"/>
    <s v="DET"/>
    <n v="1"/>
  </r>
  <r>
    <n v="1934"/>
    <n v="951"/>
    <s v="2015_11_IND@ATL"/>
    <n v="-4"/>
    <n v="-4.5"/>
    <n v="21"/>
    <n v="24"/>
    <x v="3"/>
    <x v="10"/>
    <s v="rs"/>
    <s v="IND"/>
    <s v="IND"/>
    <n v="0.5"/>
    <x v="0"/>
    <n v="-4"/>
    <n v="0"/>
    <m/>
    <m/>
    <s v="IND"/>
    <n v="7"/>
    <n v="1"/>
    <s v="IND"/>
    <n v="1"/>
  </r>
  <r>
    <n v="1935"/>
    <n v="951"/>
    <s v="2015_11_IND@ATL"/>
    <n v="-4"/>
    <n v="-4.5"/>
    <n v="21"/>
    <n v="24"/>
    <x v="3"/>
    <x v="10"/>
    <s v="rs"/>
    <s v="IND"/>
    <s v="IND"/>
    <n v="0.5"/>
    <x v="1"/>
    <n v="-3.5"/>
    <n v="0.5"/>
    <m/>
    <m/>
    <s v="IND"/>
    <n v="4"/>
    <n v="1"/>
    <s v="ATL"/>
    <n v="0"/>
  </r>
  <r>
    <n v="1936"/>
    <n v="952"/>
    <s v="2015_11_NYJ@HOU"/>
    <n v="2.5"/>
    <n v="3"/>
    <n v="24"/>
    <n v="17"/>
    <x v="3"/>
    <x v="10"/>
    <s v="rs"/>
    <s v="HOU"/>
    <s v="HOU"/>
    <n v="-0.5"/>
    <x v="0"/>
    <n v="4"/>
    <n v="1.5"/>
    <m/>
    <m/>
    <s v="NYJ"/>
    <n v="2"/>
    <n v="0"/>
    <s v="NYJ"/>
    <n v="0"/>
  </r>
  <r>
    <n v="1937"/>
    <n v="952"/>
    <s v="2015_11_NYJ@HOU"/>
    <n v="2.5"/>
    <n v="3"/>
    <n v="24"/>
    <n v="17"/>
    <x v="3"/>
    <x v="10"/>
    <s v="rs"/>
    <s v="HOU"/>
    <s v="HOU"/>
    <n v="-0.5"/>
    <x v="1"/>
    <n v="3"/>
    <n v="0.5"/>
    <m/>
    <m/>
    <s v="NYJ"/>
    <n v="1"/>
    <n v="0"/>
    <s v="NYJ"/>
    <n v="0"/>
  </r>
  <r>
    <n v="1938"/>
    <n v="953"/>
    <s v="2015_11_TBY@PHI"/>
    <n v="-7"/>
    <n v="-6"/>
    <n v="17"/>
    <n v="45"/>
    <x v="3"/>
    <x v="10"/>
    <s v="rs"/>
    <s v="TBY"/>
    <s v="TBY"/>
    <n v="-1"/>
    <x v="0"/>
    <n v="-5"/>
    <n v="2"/>
    <m/>
    <m/>
    <s v="TBY"/>
    <n v="14"/>
    <n v="1"/>
    <s v="PHI"/>
    <n v="0"/>
  </r>
  <r>
    <n v="1939"/>
    <n v="953"/>
    <s v="2015_11_TBY@PHI"/>
    <n v="-7"/>
    <n v="-6"/>
    <n v="17"/>
    <n v="45"/>
    <x v="3"/>
    <x v="10"/>
    <s v="rs"/>
    <s v="TBY"/>
    <s v="TBY"/>
    <n v="-1"/>
    <x v="1"/>
    <n v="-5.5"/>
    <n v="1.5"/>
    <m/>
    <m/>
    <s v="TBY"/>
    <n v="9"/>
    <n v="1"/>
    <s v="TBY"/>
    <n v="1"/>
  </r>
  <r>
    <n v="1940"/>
    <n v="954"/>
    <s v="2015_11_DEN@CHI"/>
    <n v="3"/>
    <n v="1"/>
    <n v="15"/>
    <n v="17"/>
    <x v="3"/>
    <x v="10"/>
    <s v="rs"/>
    <s v="DEN"/>
    <s v="DEN"/>
    <n v="2"/>
    <x v="0"/>
    <n v="1"/>
    <n v="2"/>
    <m/>
    <m/>
    <s v="CHI"/>
    <n v="9"/>
    <n v="0"/>
    <s v="CHI"/>
    <n v="0"/>
  </r>
  <r>
    <n v="1941"/>
    <n v="954"/>
    <s v="2015_11_DEN@CHI"/>
    <n v="3"/>
    <n v="1"/>
    <n v="15"/>
    <n v="17"/>
    <x v="3"/>
    <x v="10"/>
    <s v="rs"/>
    <s v="DEN"/>
    <s v="DEN"/>
    <n v="2"/>
    <x v="1"/>
    <n v="3.5"/>
    <n v="0.5"/>
    <m/>
    <m/>
    <s v="CHI"/>
    <n v="7"/>
    <n v="0"/>
    <s v="CHI"/>
    <n v="0"/>
  </r>
  <r>
    <n v="1942"/>
    <n v="955"/>
    <s v="2015_11_STL@BAL"/>
    <n v="0"/>
    <n v="-2.5"/>
    <n v="16"/>
    <n v="13"/>
    <x v="3"/>
    <x v="10"/>
    <s v="rs"/>
    <s v="BAL"/>
    <s v="BAL"/>
    <n v="2.5"/>
    <x v="0"/>
    <n v="2.5"/>
    <n v="2.5"/>
    <m/>
    <m/>
    <s v="STL"/>
    <n v="12"/>
    <n v="0"/>
    <s v="STL"/>
    <n v="0"/>
  </r>
  <r>
    <n v="1943"/>
    <n v="955"/>
    <s v="2015_11_STL@BAL"/>
    <n v="0"/>
    <n v="-2.5"/>
    <n v="16"/>
    <n v="13"/>
    <x v="3"/>
    <x v="10"/>
    <s v="rs"/>
    <s v="BAL"/>
    <s v="BAL"/>
    <n v="2.5"/>
    <x v="1"/>
    <n v="2.5"/>
    <n v="2.5"/>
    <m/>
    <m/>
    <s v="BAL"/>
    <n v="11"/>
    <n v="1"/>
    <s v="BAL"/>
    <n v="1"/>
  </r>
  <r>
    <n v="1944"/>
    <n v="956"/>
    <s v="2015_11_WAS@CAR"/>
    <n v="-7.5"/>
    <n v="-7"/>
    <n v="44"/>
    <n v="16"/>
    <x v="3"/>
    <x v="10"/>
    <s v="rs"/>
    <s v="CAR"/>
    <s v="CAR"/>
    <n v="-0.5"/>
    <x v="0"/>
    <n v="-7"/>
    <n v="0.5"/>
    <m/>
    <m/>
    <s v="CAR"/>
    <n v="5"/>
    <n v="1"/>
    <s v="CAR"/>
    <n v="1"/>
  </r>
  <r>
    <n v="1945"/>
    <n v="956"/>
    <s v="2015_11_WAS@CAR"/>
    <n v="-7.5"/>
    <n v="-7"/>
    <n v="44"/>
    <n v="16"/>
    <x v="3"/>
    <x v="10"/>
    <s v="rs"/>
    <s v="CAR"/>
    <s v="CAR"/>
    <n v="-0.5"/>
    <x v="1"/>
    <n v="-7.5"/>
    <n v="0"/>
    <m/>
    <m/>
    <s v="CAR"/>
    <n v="3"/>
    <n v="1"/>
    <s v="CAR"/>
    <n v="1"/>
  </r>
  <r>
    <n v="1946"/>
    <n v="957"/>
    <s v="2015_11_KCY@SD"/>
    <n v="3"/>
    <n v="3"/>
    <n v="3"/>
    <n v="33"/>
    <x v="3"/>
    <x v="10"/>
    <s v="rs"/>
    <s v="KCY"/>
    <s v="KCY"/>
    <n v="0"/>
    <x v="0"/>
    <n v="4"/>
    <n v="1"/>
    <m/>
    <m/>
    <s v="KCY"/>
    <n v="13"/>
    <n v="1"/>
    <s v="KCY"/>
    <n v="1"/>
  </r>
  <r>
    <n v="1947"/>
    <n v="957"/>
    <s v="2015_11_KCY@SD"/>
    <n v="3"/>
    <n v="3"/>
    <n v="3"/>
    <n v="33"/>
    <x v="3"/>
    <x v="10"/>
    <s v="rs"/>
    <s v="KCY"/>
    <s v="KCY"/>
    <n v="0"/>
    <x v="1"/>
    <n v="3"/>
    <n v="0"/>
    <m/>
    <m/>
    <s v="KCY"/>
    <n v="2"/>
    <n v="1"/>
    <s v="KCY"/>
    <n v="1"/>
  </r>
  <r>
    <n v="1948"/>
    <n v="958"/>
    <s v="2015_11_GBY@MIN"/>
    <n v="0"/>
    <n v="-1"/>
    <n v="13"/>
    <n v="30"/>
    <x v="3"/>
    <x v="10"/>
    <s v="rs"/>
    <s v="GBY"/>
    <s v="GBY"/>
    <n v="1"/>
    <x v="0"/>
    <n v="-3"/>
    <n v="3"/>
    <m/>
    <m/>
    <s v="MIN"/>
    <n v="10"/>
    <n v="0"/>
    <s v="MIN"/>
    <n v="0"/>
  </r>
  <r>
    <n v="1949"/>
    <n v="958"/>
    <s v="2015_11_GBY@MIN"/>
    <n v="0"/>
    <n v="-1"/>
    <n v="13"/>
    <n v="30"/>
    <x v="3"/>
    <x v="10"/>
    <s v="rs"/>
    <s v="GBY"/>
    <s v="GBY"/>
    <n v="1"/>
    <x v="1"/>
    <n v="1"/>
    <n v="1"/>
    <m/>
    <m/>
    <s v="MIN"/>
    <n v="12"/>
    <n v="0"/>
    <s v="MIN"/>
    <n v="0"/>
  </r>
  <r>
    <n v="1950"/>
    <n v="959"/>
    <s v="2015_11_SFO@SEA"/>
    <n v="-10"/>
    <n v="-13"/>
    <n v="29"/>
    <n v="13"/>
    <x v="3"/>
    <x v="10"/>
    <s v="rs"/>
    <s v="SEA"/>
    <s v="SEA"/>
    <n v="3"/>
    <x v="0"/>
    <n v="-12.5"/>
    <n v="2.5"/>
    <m/>
    <m/>
    <s v="SEA"/>
    <n v="8"/>
    <n v="1"/>
    <s v="SEA"/>
    <n v="1"/>
  </r>
  <r>
    <n v="1951"/>
    <n v="959"/>
    <s v="2015_11_SFO@SEA"/>
    <n v="-10"/>
    <n v="-13"/>
    <n v="29"/>
    <n v="13"/>
    <x v="3"/>
    <x v="10"/>
    <s v="rs"/>
    <s v="SEA"/>
    <s v="SEA"/>
    <n v="3"/>
    <x v="1"/>
    <n v="-9"/>
    <n v="1"/>
    <m/>
    <m/>
    <s v="SEA"/>
    <n v="6"/>
    <n v="1"/>
    <s v="SEA"/>
    <n v="1"/>
  </r>
  <r>
    <n v="1952"/>
    <n v="960"/>
    <s v="2015_11_CIN@ARI"/>
    <n v="-2.5"/>
    <n v="-5"/>
    <n v="34"/>
    <n v="31"/>
    <x v="3"/>
    <x v="10"/>
    <s v="rs"/>
    <s v="CIN"/>
    <s v="ARI"/>
    <n v="2.5"/>
    <x v="0"/>
    <n v="-3"/>
    <n v="0.5"/>
    <m/>
    <m/>
    <s v="ARI"/>
    <n v="6"/>
    <n v="0"/>
    <s v="ARI"/>
    <n v="1"/>
  </r>
  <r>
    <n v="1953"/>
    <n v="960"/>
    <s v="2015_11_CIN@ARI"/>
    <n v="-2.5"/>
    <n v="-5"/>
    <n v="34"/>
    <n v="31"/>
    <x v="3"/>
    <x v="10"/>
    <s v="rs"/>
    <s v="CIN"/>
    <s v="ARI"/>
    <n v="2.5"/>
    <x v="1"/>
    <n v="-3"/>
    <n v="0.5"/>
    <m/>
    <m/>
    <s v="ARI"/>
    <n v="5"/>
    <n v="0"/>
    <s v="ARI"/>
    <n v="1"/>
  </r>
  <r>
    <n v="1954"/>
    <n v="961"/>
    <s v="2015_11_BUF@NWE"/>
    <n v="-7.5"/>
    <n v="-7"/>
    <n v="20"/>
    <n v="13"/>
    <x v="3"/>
    <x v="10"/>
    <s v="rs"/>
    <s v="na"/>
    <s v="NWE"/>
    <n v="-0.5"/>
    <x v="0"/>
    <n v="-7.5"/>
    <n v="0"/>
    <m/>
    <m/>
    <s v="BUF"/>
    <n v="4"/>
    <n v="0"/>
    <s v="NWE"/>
    <n v="1"/>
  </r>
  <r>
    <n v="1955"/>
    <n v="961"/>
    <s v="2015_11_BUF@NWE"/>
    <n v="-7.5"/>
    <n v="-7"/>
    <n v="20"/>
    <n v="13"/>
    <x v="3"/>
    <x v="10"/>
    <s v="rs"/>
    <s v="na"/>
    <s v="NWE"/>
    <n v="-0.5"/>
    <x v="1"/>
    <n v="-7.5"/>
    <n v="0"/>
    <m/>
    <m/>
    <s v="BUF"/>
    <n v="8"/>
    <n v="0"/>
    <s v="NWE"/>
    <n v="1"/>
  </r>
  <r>
    <n v="1956"/>
    <n v="962"/>
    <s v="2015_12_PHI@DET"/>
    <n v="1"/>
    <n v="-2.5"/>
    <n v="45"/>
    <n v="14"/>
    <x v="3"/>
    <x v="11"/>
    <s v="rs"/>
    <s v="DET"/>
    <s v="DET"/>
    <n v="3.5"/>
    <x v="0"/>
    <n v="-3"/>
    <n v="4"/>
    <m/>
    <m/>
    <s v="DET"/>
    <n v="5"/>
    <n v="1"/>
    <s v="DET"/>
    <n v="1"/>
  </r>
  <r>
    <n v="1957"/>
    <n v="962"/>
    <s v="2015_12_PHI@DET"/>
    <n v="1"/>
    <n v="-2.5"/>
    <n v="45"/>
    <n v="14"/>
    <x v="3"/>
    <x v="11"/>
    <s v="rs"/>
    <s v="DET"/>
    <s v="DET"/>
    <n v="3.5"/>
    <x v="1"/>
    <n v="0"/>
    <n v="1"/>
    <m/>
    <m/>
    <s v="DET"/>
    <n v="5"/>
    <n v="1"/>
    <s v="DET"/>
    <n v="1"/>
  </r>
  <r>
    <n v="1958"/>
    <n v="963"/>
    <s v="2015_12_CAR@DAL"/>
    <n v="0"/>
    <n v="-1"/>
    <n v="14"/>
    <n v="33"/>
    <x v="3"/>
    <x v="11"/>
    <s v="rs"/>
    <s v="CAR"/>
    <s v="CAR"/>
    <n v="1"/>
    <x v="0"/>
    <n v="-1"/>
    <n v="1"/>
    <m/>
    <m/>
    <s v="DAL"/>
    <n v="8"/>
    <n v="0"/>
    <s v="DAL"/>
    <n v="0"/>
  </r>
  <r>
    <n v="1959"/>
    <n v="963"/>
    <s v="2015_12_CAR@DAL"/>
    <n v="0"/>
    <n v="-1"/>
    <n v="14"/>
    <n v="33"/>
    <x v="3"/>
    <x v="11"/>
    <s v="rs"/>
    <s v="CAR"/>
    <s v="CAR"/>
    <n v="1"/>
    <x v="1"/>
    <n v="1"/>
    <n v="1"/>
    <m/>
    <m/>
    <s v="CAR"/>
    <n v="15"/>
    <n v="1"/>
    <s v="CAR"/>
    <n v="1"/>
  </r>
  <r>
    <n v="1960"/>
    <n v="964"/>
    <s v="2015_12_CHI@GBY"/>
    <n v="-7"/>
    <n v="-8.5"/>
    <n v="13"/>
    <n v="17"/>
    <x v="3"/>
    <x v="11"/>
    <s v="rs"/>
    <s v="CHI"/>
    <s v="CHI"/>
    <n v="1.5"/>
    <x v="0"/>
    <n v="-9.5"/>
    <n v="2.5"/>
    <m/>
    <m/>
    <s v="GBY"/>
    <n v="3"/>
    <n v="0"/>
    <s v="GBY"/>
    <n v="0"/>
  </r>
  <r>
    <n v="1961"/>
    <n v="964"/>
    <s v="2015_12_CHI@GBY"/>
    <n v="-7"/>
    <n v="-8.5"/>
    <n v="13"/>
    <n v="17"/>
    <x v="3"/>
    <x v="11"/>
    <s v="rs"/>
    <s v="CHI"/>
    <s v="CHI"/>
    <n v="1.5"/>
    <x v="1"/>
    <n v="-9"/>
    <n v="2"/>
    <m/>
    <m/>
    <s v="GBY"/>
    <n v="3"/>
    <n v="0"/>
    <s v="GBY"/>
    <n v="0"/>
  </r>
  <r>
    <n v="1962"/>
    <n v="965"/>
    <s v="2015_12_OAK@TEN"/>
    <n v="2"/>
    <n v="1"/>
    <n v="21"/>
    <n v="24"/>
    <x v="3"/>
    <x v="11"/>
    <s v="rs"/>
    <s v="OAK"/>
    <s v="OAK"/>
    <n v="1"/>
    <x v="0"/>
    <n v="3"/>
    <n v="1"/>
    <m/>
    <m/>
    <s v="OAK"/>
    <n v="13"/>
    <n v="1"/>
    <s v="OAK"/>
    <n v="1"/>
  </r>
  <r>
    <n v="1963"/>
    <n v="965"/>
    <s v="2015_12_OAK@TEN"/>
    <n v="2"/>
    <n v="1"/>
    <n v="21"/>
    <n v="24"/>
    <x v="3"/>
    <x v="11"/>
    <s v="rs"/>
    <s v="OAK"/>
    <s v="OAK"/>
    <n v="1"/>
    <x v="1"/>
    <n v="-1"/>
    <n v="3"/>
    <m/>
    <m/>
    <s v="OAK"/>
    <n v="10"/>
    <n v="1"/>
    <s v="OAK"/>
    <n v="1"/>
  </r>
  <r>
    <n v="1964"/>
    <n v="966"/>
    <s v="2015_12_BUF@KCY"/>
    <n v="-3.5"/>
    <n v="-5.5"/>
    <n v="30"/>
    <n v="22"/>
    <x v="3"/>
    <x v="11"/>
    <s v="rs"/>
    <s v="KCY"/>
    <s v="KCY"/>
    <n v="2"/>
    <x v="0"/>
    <n v="-3"/>
    <n v="0.5"/>
    <m/>
    <m/>
    <s v="KCY"/>
    <n v="12"/>
    <n v="1"/>
    <s v="KCY"/>
    <n v="1"/>
  </r>
  <r>
    <n v="1965"/>
    <n v="966"/>
    <s v="2015_12_BUF@KCY"/>
    <n v="-3.5"/>
    <n v="-5.5"/>
    <n v="30"/>
    <n v="22"/>
    <x v="3"/>
    <x v="11"/>
    <s v="rs"/>
    <s v="KCY"/>
    <s v="KCY"/>
    <n v="2"/>
    <x v="1"/>
    <n v="-3"/>
    <n v="0.5"/>
    <m/>
    <m/>
    <s v="KCY"/>
    <n v="2"/>
    <n v="1"/>
    <s v="KCY"/>
    <n v="1"/>
  </r>
  <r>
    <n v="1966"/>
    <n v="967"/>
    <s v="2015_12_TBY@IND"/>
    <n v="-3"/>
    <n v="-3"/>
    <n v="25"/>
    <n v="12"/>
    <x v="3"/>
    <x v="11"/>
    <s v="rs"/>
    <s v="IND"/>
    <s v="IND"/>
    <n v="0"/>
    <x v="0"/>
    <n v="-4.5"/>
    <n v="1.5"/>
    <m/>
    <m/>
    <s v="TBY"/>
    <n v="1"/>
    <n v="0"/>
    <s v="TBY"/>
    <n v="0"/>
  </r>
  <r>
    <n v="1967"/>
    <n v="967"/>
    <s v="2015_12_TBY@IND"/>
    <n v="-3"/>
    <n v="-3"/>
    <n v="25"/>
    <n v="12"/>
    <x v="3"/>
    <x v="11"/>
    <s v="rs"/>
    <s v="IND"/>
    <s v="IND"/>
    <n v="0"/>
    <x v="1"/>
    <n v="-5.5"/>
    <n v="2.5"/>
    <m/>
    <m/>
    <s v="TBY"/>
    <n v="8"/>
    <n v="0"/>
    <s v="TBY"/>
    <n v="0"/>
  </r>
  <r>
    <n v="1968"/>
    <n v="968"/>
    <s v="2015_12_NYG@WAS"/>
    <n v="1.5"/>
    <n v="2.5"/>
    <n v="20"/>
    <n v="14"/>
    <x v="3"/>
    <x v="11"/>
    <s v="rs"/>
    <s v="WAS"/>
    <s v="WAS"/>
    <n v="-1"/>
    <x v="0"/>
    <n v="2"/>
    <n v="0.5"/>
    <m/>
    <m/>
    <s v="NYG"/>
    <n v="11"/>
    <n v="0"/>
    <s v="NYG"/>
    <n v="0"/>
  </r>
  <r>
    <n v="1969"/>
    <n v="968"/>
    <s v="2015_12_NYG@WAS"/>
    <n v="1.5"/>
    <n v="2.5"/>
    <n v="20"/>
    <n v="14"/>
    <x v="3"/>
    <x v="11"/>
    <s v="rs"/>
    <s v="WAS"/>
    <s v="WAS"/>
    <n v="-1"/>
    <x v="1"/>
    <n v="2.5"/>
    <n v="1"/>
    <m/>
    <m/>
    <s v="WAS"/>
    <n v="12"/>
    <n v="1"/>
    <s v="WAS"/>
    <n v="1"/>
  </r>
  <r>
    <n v="1970"/>
    <n v="969"/>
    <s v="2015_12_NOR@HOU"/>
    <n v="-3"/>
    <n v="-3"/>
    <n v="24"/>
    <n v="6"/>
    <x v="3"/>
    <x v="11"/>
    <s v="rs"/>
    <s v="HOU"/>
    <s v="HOU"/>
    <n v="0"/>
    <x v="0"/>
    <n v="-2"/>
    <n v="1"/>
    <m/>
    <m/>
    <s v="HOU"/>
    <n v="10"/>
    <n v="1"/>
    <s v="HOU"/>
    <n v="1"/>
  </r>
  <r>
    <n v="1971"/>
    <n v="969"/>
    <s v="2015_12_NOR@HOU"/>
    <n v="-3"/>
    <n v="-3"/>
    <n v="24"/>
    <n v="6"/>
    <x v="3"/>
    <x v="11"/>
    <s v="rs"/>
    <s v="HOU"/>
    <s v="HOU"/>
    <n v="0"/>
    <x v="1"/>
    <n v="0"/>
    <n v="3"/>
    <m/>
    <m/>
    <s v="HOU"/>
    <n v="13"/>
    <n v="1"/>
    <s v="HOU"/>
    <n v="1"/>
  </r>
  <r>
    <n v="1972"/>
    <n v="970"/>
    <s v="2015_12_MIN@ATL"/>
    <n v="-2.5"/>
    <n v="-2.5"/>
    <n v="10"/>
    <n v="20"/>
    <x v="3"/>
    <x v="11"/>
    <s v="rs"/>
    <s v="MIN"/>
    <s v="MIN"/>
    <n v="0"/>
    <x v="0"/>
    <n v="-1"/>
    <n v="1.5"/>
    <m/>
    <m/>
    <s v="MIN"/>
    <n v="2"/>
    <n v="1"/>
    <s v="MIN"/>
    <n v="1"/>
  </r>
  <r>
    <n v="1973"/>
    <n v="970"/>
    <s v="2015_12_MIN@ATL"/>
    <n v="-2.5"/>
    <n v="-2.5"/>
    <n v="10"/>
    <n v="20"/>
    <x v="3"/>
    <x v="11"/>
    <s v="rs"/>
    <s v="MIN"/>
    <s v="MIN"/>
    <n v="0"/>
    <x v="1"/>
    <n v="-1"/>
    <n v="1.5"/>
    <m/>
    <m/>
    <s v="ATL"/>
    <n v="16"/>
    <n v="0"/>
    <s v="ATL"/>
    <n v="0"/>
  </r>
  <r>
    <n v="1974"/>
    <n v="971"/>
    <s v="2015_12_STL@CIN"/>
    <n v="-7"/>
    <n v="-9"/>
    <n v="31"/>
    <n v="7"/>
    <x v="3"/>
    <x v="11"/>
    <s v="rs"/>
    <s v="CIN"/>
    <s v="CIN"/>
    <n v="2"/>
    <x v="0"/>
    <n v="-6.5"/>
    <n v="0.5"/>
    <m/>
    <m/>
    <s v="CIN"/>
    <n v="7"/>
    <n v="1"/>
    <s v="CIN"/>
    <n v="1"/>
  </r>
  <r>
    <n v="1975"/>
    <n v="971"/>
    <s v="2015_12_STL@CIN"/>
    <n v="-7"/>
    <n v="-9"/>
    <n v="31"/>
    <n v="7"/>
    <x v="3"/>
    <x v="11"/>
    <s v="rs"/>
    <s v="CIN"/>
    <s v="CIN"/>
    <n v="2"/>
    <x v="1"/>
    <n v="-9"/>
    <n v="2"/>
    <m/>
    <m/>
    <s v="CIN"/>
    <n v="4"/>
    <n v="1"/>
    <s v="CIN"/>
    <n v="1"/>
  </r>
  <r>
    <n v="1976"/>
    <n v="972"/>
    <s v="2015_12_SD@JAX"/>
    <n v="-4.5"/>
    <n v="-5"/>
    <n v="25"/>
    <n v="31"/>
    <x v="3"/>
    <x v="11"/>
    <s v="rs"/>
    <s v="SD"/>
    <s v="SD"/>
    <n v="0.5"/>
    <x v="0"/>
    <n v="-4"/>
    <n v="0.5"/>
    <m/>
    <m/>
    <s v="JAX"/>
    <n v="9"/>
    <n v="0"/>
    <s v="JAX"/>
    <n v="0"/>
  </r>
  <r>
    <n v="1977"/>
    <n v="972"/>
    <s v="2015_12_SD@JAX"/>
    <n v="-4.5"/>
    <n v="-5"/>
    <n v="25"/>
    <n v="31"/>
    <x v="3"/>
    <x v="11"/>
    <s v="rs"/>
    <s v="SD"/>
    <s v="SD"/>
    <n v="0.5"/>
    <x v="1"/>
    <n v="-3"/>
    <n v="1.5"/>
    <m/>
    <m/>
    <s v="JAX"/>
    <n v="9"/>
    <n v="0"/>
    <s v="JAX"/>
    <n v="0"/>
  </r>
  <r>
    <n v="1978"/>
    <n v="973"/>
    <s v="2015_12_MIA@NYJ"/>
    <n v="-4.5"/>
    <n v="-4"/>
    <n v="38"/>
    <n v="20"/>
    <x v="3"/>
    <x v="11"/>
    <s v="rs"/>
    <s v="NYJ"/>
    <s v="NYJ"/>
    <n v="-0.5"/>
    <x v="0"/>
    <n v="-4"/>
    <n v="0.5"/>
    <m/>
    <m/>
    <s v="NYJ"/>
    <n v="15"/>
    <n v="1"/>
    <s v="NYJ"/>
    <n v="1"/>
  </r>
  <r>
    <n v="1979"/>
    <n v="973"/>
    <s v="2015_12_MIA@NYJ"/>
    <n v="-4.5"/>
    <n v="-4"/>
    <n v="38"/>
    <n v="20"/>
    <x v="3"/>
    <x v="11"/>
    <s v="rs"/>
    <s v="NYJ"/>
    <s v="NYJ"/>
    <n v="-0.5"/>
    <x v="1"/>
    <n v="-5"/>
    <n v="0.5"/>
    <m/>
    <m/>
    <s v="NYJ"/>
    <n v="6"/>
    <n v="1"/>
    <s v="NYJ"/>
    <n v="1"/>
  </r>
  <r>
    <n v="1980"/>
    <n v="974"/>
    <s v="2015_12_ARI@SFO"/>
    <n v="8.5"/>
    <n v="10"/>
    <n v="13"/>
    <n v="19"/>
    <x v="3"/>
    <x v="11"/>
    <s v="rs"/>
    <s v="SFO"/>
    <s v="ARI"/>
    <n v="-1.5"/>
    <x v="0"/>
    <n v="7"/>
    <n v="1.5"/>
    <m/>
    <m/>
    <s v="ARI"/>
    <n v="14"/>
    <n v="0"/>
    <s v="ARI"/>
    <n v="1"/>
  </r>
  <r>
    <n v="1981"/>
    <n v="974"/>
    <s v="2015_12_ARI@SFO"/>
    <n v="8.5"/>
    <n v="10"/>
    <n v="13"/>
    <n v="19"/>
    <x v="3"/>
    <x v="11"/>
    <s v="rs"/>
    <s v="SFO"/>
    <s v="ARI"/>
    <n v="-1.5"/>
    <x v="1"/>
    <n v="7"/>
    <n v="1.5"/>
    <m/>
    <m/>
    <s v="ARI"/>
    <n v="1"/>
    <n v="0"/>
    <s v="ARI"/>
    <n v="1"/>
  </r>
  <r>
    <n v="1982"/>
    <n v="975"/>
    <s v="2015_12_PIT@SEA"/>
    <n v="-3.5"/>
    <n v="-3.5"/>
    <n v="39"/>
    <n v="30"/>
    <x v="3"/>
    <x v="11"/>
    <s v="rs"/>
    <s v="SEA"/>
    <s v="SEA"/>
    <n v="0"/>
    <x v="0"/>
    <n v="-6"/>
    <n v="2.5"/>
    <m/>
    <m/>
    <s v="SEA"/>
    <n v="16"/>
    <n v="1"/>
    <s v="SEA"/>
    <n v="1"/>
  </r>
  <r>
    <n v="1983"/>
    <n v="975"/>
    <s v="2015_12_PIT@SEA"/>
    <n v="-3.5"/>
    <n v="-3.5"/>
    <n v="39"/>
    <n v="30"/>
    <x v="3"/>
    <x v="11"/>
    <s v="rs"/>
    <s v="SEA"/>
    <s v="SEA"/>
    <n v="0"/>
    <x v="1"/>
    <n v="-5.5"/>
    <n v="2"/>
    <m/>
    <m/>
    <s v="SEA"/>
    <n v="11"/>
    <n v="1"/>
    <s v="SEA"/>
    <n v="1"/>
  </r>
  <r>
    <n v="1984"/>
    <n v="976"/>
    <s v="2015_12_NWE@DEN"/>
    <n v="5.5"/>
    <n v="3"/>
    <n v="30"/>
    <n v="24"/>
    <x v="3"/>
    <x v="11"/>
    <s v="rs"/>
    <s v="DEN"/>
    <s v="DEN"/>
    <n v="2.5"/>
    <x v="0"/>
    <n v="6.5"/>
    <n v="1"/>
    <m/>
    <m/>
    <s v="DEN"/>
    <n v="6"/>
    <n v="1"/>
    <s v="DEN"/>
    <n v="1"/>
  </r>
  <r>
    <n v="1985"/>
    <n v="976"/>
    <s v="2015_12_NWE@DEN"/>
    <n v="5.5"/>
    <n v="3"/>
    <n v="30"/>
    <n v="24"/>
    <x v="3"/>
    <x v="11"/>
    <s v="rs"/>
    <s v="DEN"/>
    <s v="DEN"/>
    <n v="2.5"/>
    <x v="1"/>
    <n v="4"/>
    <n v="1.5"/>
    <m/>
    <m/>
    <s v="DEN"/>
    <n v="7"/>
    <n v="1"/>
    <s v="DEN"/>
    <n v="1"/>
  </r>
  <r>
    <n v="1986"/>
    <n v="977"/>
    <s v="2015_12_BAL@CLE"/>
    <n v="0"/>
    <n v="-3.5"/>
    <n v="27"/>
    <n v="33"/>
    <x v="3"/>
    <x v="11"/>
    <s v="rs"/>
    <s v="BAL"/>
    <s v="BAL"/>
    <n v="3.5"/>
    <x v="0"/>
    <n v="-4"/>
    <n v="4"/>
    <m/>
    <m/>
    <s v="CLE"/>
    <n v="4"/>
    <n v="0"/>
    <s v="CLE"/>
    <n v="0"/>
  </r>
  <r>
    <n v="1987"/>
    <n v="977"/>
    <s v="2015_12_BAL@CLE"/>
    <n v="0"/>
    <n v="-3.5"/>
    <n v="27"/>
    <n v="33"/>
    <x v="3"/>
    <x v="11"/>
    <s v="rs"/>
    <s v="BAL"/>
    <s v="BAL"/>
    <n v="3.5"/>
    <x v="1"/>
    <n v="-3"/>
    <n v="3"/>
    <m/>
    <m/>
    <s v="CLE"/>
    <n v="14"/>
    <n v="0"/>
    <s v="CLE"/>
    <n v="0"/>
  </r>
  <r>
    <n v="1988"/>
    <n v="978"/>
    <s v="2015_13_GBY@DET"/>
    <n v="5.5"/>
    <n v="3"/>
    <n v="23"/>
    <n v="27"/>
    <x v="3"/>
    <x v="12"/>
    <s v="rs"/>
    <s v="GBY"/>
    <s v="GBY"/>
    <n v="2.5"/>
    <x v="0"/>
    <n v="4"/>
    <n v="1.5"/>
    <m/>
    <m/>
    <s v="DET"/>
    <n v="6"/>
    <n v="0"/>
    <s v="DET"/>
    <n v="0"/>
  </r>
  <r>
    <n v="1989"/>
    <n v="978"/>
    <s v="2015_13_GBY@DET"/>
    <n v="5.5"/>
    <n v="3"/>
    <n v="23"/>
    <n v="27"/>
    <x v="3"/>
    <x v="12"/>
    <s v="rs"/>
    <s v="GBY"/>
    <s v="GBY"/>
    <n v="2.5"/>
    <x v="1"/>
    <n v="3"/>
    <n v="2.5"/>
    <m/>
    <m/>
    <s v="DET"/>
    <n v="10"/>
    <n v="0"/>
    <s v="DET"/>
    <n v="0"/>
  </r>
  <r>
    <n v="1990"/>
    <n v="979"/>
    <s v="2015_13_NYJ@NYG"/>
    <n v="0"/>
    <n v="2.5"/>
    <n v="20"/>
    <n v="23"/>
    <x v="3"/>
    <x v="12"/>
    <s v="rs"/>
    <s v="NYJ"/>
    <s v="NYJ"/>
    <n v="-2.5"/>
    <x v="0"/>
    <n v="3"/>
    <n v="3"/>
    <m/>
    <m/>
    <s v="NYG"/>
    <n v="15"/>
    <n v="0"/>
    <s v="NYG"/>
    <n v="0"/>
  </r>
  <r>
    <n v="1991"/>
    <n v="979"/>
    <s v="2015_13_NYJ@NYG"/>
    <n v="0"/>
    <n v="2.5"/>
    <n v="20"/>
    <n v="23"/>
    <x v="3"/>
    <x v="12"/>
    <s v="rs"/>
    <s v="NYJ"/>
    <s v="NYJ"/>
    <n v="-2.5"/>
    <x v="1"/>
    <n v="-3"/>
    <n v="3"/>
    <m/>
    <m/>
    <s v="NYJ"/>
    <n v="4"/>
    <n v="1"/>
    <s v="NYJ"/>
    <n v="1"/>
  </r>
  <r>
    <n v="1992"/>
    <n v="980"/>
    <s v="2015_13_ARI@STL"/>
    <n v="5.5"/>
    <n v="4.5"/>
    <n v="3"/>
    <n v="27"/>
    <x v="3"/>
    <x v="12"/>
    <s v="rs"/>
    <s v="ARI"/>
    <s v="ARI"/>
    <n v="1"/>
    <x v="0"/>
    <n v="6"/>
    <n v="0.5"/>
    <m/>
    <m/>
    <s v="ARI"/>
    <n v="12"/>
    <n v="1"/>
    <s v="ARI"/>
    <n v="1"/>
  </r>
  <r>
    <n v="1993"/>
    <n v="980"/>
    <s v="2015_13_ARI@STL"/>
    <n v="5.5"/>
    <n v="4.5"/>
    <n v="3"/>
    <n v="27"/>
    <x v="3"/>
    <x v="12"/>
    <s v="rs"/>
    <s v="ARI"/>
    <s v="ARI"/>
    <n v="1"/>
    <x v="1"/>
    <n v="6"/>
    <n v="0.5"/>
    <m/>
    <m/>
    <s v="ARI"/>
    <n v="5"/>
    <n v="1"/>
    <s v="ARI"/>
    <n v="1"/>
  </r>
  <r>
    <n v="1994"/>
    <n v="981"/>
    <s v="2015_13_ATL@TBY"/>
    <n v="0"/>
    <n v="0"/>
    <n v="23"/>
    <n v="19"/>
    <x v="3"/>
    <x v="12"/>
    <s v="rs"/>
    <s v="TBY"/>
    <s v="TBY"/>
    <n v="0"/>
    <x v="0"/>
    <n v="-3.5"/>
    <n v="3.5"/>
    <m/>
    <m/>
    <s v="TBY"/>
    <n v="7"/>
    <n v="1"/>
    <s v="TBY"/>
    <n v="1"/>
  </r>
  <r>
    <n v="1995"/>
    <n v="981"/>
    <s v="2015_13_ATL@TBY"/>
    <n v="0"/>
    <n v="0"/>
    <n v="23"/>
    <n v="19"/>
    <x v="3"/>
    <x v="12"/>
    <s v="rs"/>
    <s v="TBY"/>
    <s v="TBY"/>
    <n v="0"/>
    <x v="1"/>
    <n v="-3"/>
    <n v="3"/>
    <m/>
    <m/>
    <s v="ATL"/>
    <n v="8"/>
    <n v="0"/>
    <s v="ATL"/>
    <n v="0"/>
  </r>
  <r>
    <n v="1996"/>
    <n v="982"/>
    <s v="2015_13_SEA@MIN"/>
    <n v="0"/>
    <n v="1.5"/>
    <n v="7"/>
    <n v="38"/>
    <x v="3"/>
    <x v="12"/>
    <s v="rs"/>
    <s v="SEA"/>
    <s v="SEA"/>
    <n v="-1.5"/>
    <x v="0"/>
    <n v="-3"/>
    <n v="3"/>
    <m/>
    <m/>
    <s v="SEA"/>
    <n v="11"/>
    <n v="1"/>
    <s v="SEA"/>
    <n v="1"/>
  </r>
  <r>
    <n v="1997"/>
    <n v="982"/>
    <s v="2015_13_SEA@MIN"/>
    <n v="0"/>
    <n v="1.5"/>
    <n v="7"/>
    <n v="38"/>
    <x v="3"/>
    <x v="12"/>
    <s v="rs"/>
    <s v="SEA"/>
    <s v="SEA"/>
    <n v="-1.5"/>
    <x v="1"/>
    <n v="-2.5"/>
    <n v="2.5"/>
    <m/>
    <m/>
    <s v="SEA"/>
    <n v="15"/>
    <n v="1"/>
    <s v="SEA"/>
    <n v="1"/>
  </r>
  <r>
    <n v="1998"/>
    <n v="983"/>
    <s v="2015_13_HOU@BUF"/>
    <n v="-3"/>
    <n v="-3.5"/>
    <n v="30"/>
    <n v="21"/>
    <x v="3"/>
    <x v="12"/>
    <s v="rs"/>
    <s v="BUF"/>
    <s v="BUF"/>
    <n v="0.5"/>
    <x v="0"/>
    <n v="-4.5"/>
    <n v="1.5"/>
    <m/>
    <m/>
    <s v="HOU"/>
    <n v="14"/>
    <n v="0"/>
    <s v="HOU"/>
    <n v="0"/>
  </r>
  <r>
    <n v="1999"/>
    <n v="983"/>
    <s v="2015_13_HOU@BUF"/>
    <n v="-3"/>
    <n v="-3.5"/>
    <n v="30"/>
    <n v="21"/>
    <x v="3"/>
    <x v="12"/>
    <s v="rs"/>
    <s v="BUF"/>
    <s v="BUF"/>
    <n v="0.5"/>
    <x v="1"/>
    <n v="-2.5"/>
    <n v="0.5"/>
    <m/>
    <m/>
    <s v="BUF"/>
    <n v="11"/>
    <n v="1"/>
    <s v="BUF"/>
    <n v="1"/>
  </r>
  <r>
    <n v="2000"/>
    <n v="984"/>
    <s v="2015_13_BAL@MIA"/>
    <n v="-4.5"/>
    <n v="-3.5"/>
    <n v="15"/>
    <n v="13"/>
    <x v="3"/>
    <x v="12"/>
    <s v="rs"/>
    <s v="BAL"/>
    <s v="MIA"/>
    <n v="-1"/>
    <x v="0"/>
    <n v="-6"/>
    <n v="1.5"/>
    <m/>
    <m/>
    <s v="MIA"/>
    <n v="1"/>
    <n v="0"/>
    <s v="MIA"/>
    <n v="1"/>
  </r>
  <r>
    <n v="2001"/>
    <n v="984"/>
    <s v="2015_13_BAL@MIA"/>
    <n v="-4.5"/>
    <n v="-3.5"/>
    <n v="15"/>
    <n v="13"/>
    <x v="3"/>
    <x v="12"/>
    <s v="rs"/>
    <s v="BAL"/>
    <s v="MIA"/>
    <n v="-1"/>
    <x v="1"/>
    <n v="-4"/>
    <n v="0.5"/>
    <m/>
    <m/>
    <s v="MIA"/>
    <n v="14"/>
    <n v="0"/>
    <s v="MIA"/>
    <n v="1"/>
  </r>
  <r>
    <n v="2002"/>
    <n v="985"/>
    <s v="2015_13_CIN@CLE"/>
    <n v="7.5"/>
    <n v="9"/>
    <n v="3"/>
    <n v="37"/>
    <x v="3"/>
    <x v="12"/>
    <s v="rs"/>
    <s v="CIN"/>
    <s v="CIN"/>
    <n v="-1.5"/>
    <x v="0"/>
    <n v="8.5"/>
    <n v="1"/>
    <m/>
    <m/>
    <s v="CIN"/>
    <n v="4"/>
    <n v="1"/>
    <s v="CIN"/>
    <n v="1"/>
  </r>
  <r>
    <n v="2003"/>
    <n v="985"/>
    <s v="2015_13_CIN@CLE"/>
    <n v="7.5"/>
    <n v="9"/>
    <n v="3"/>
    <n v="37"/>
    <x v="3"/>
    <x v="12"/>
    <s v="rs"/>
    <s v="CIN"/>
    <s v="CIN"/>
    <n v="-1.5"/>
    <x v="1"/>
    <n v="7"/>
    <n v="0.5"/>
    <m/>
    <m/>
    <s v="CIN"/>
    <n v="2"/>
    <n v="1"/>
    <s v="CIN"/>
    <n v="1"/>
  </r>
  <r>
    <n v="2004"/>
    <n v="986"/>
    <s v="2015_13_JAX@TEN"/>
    <n v="0"/>
    <n v="-2.5"/>
    <n v="42"/>
    <n v="39"/>
    <x v="3"/>
    <x v="12"/>
    <s v="rs"/>
    <s v="TEN"/>
    <s v="TEN"/>
    <n v="2.5"/>
    <x v="0"/>
    <n v="-3"/>
    <n v="3"/>
    <m/>
    <m/>
    <s v="TEN"/>
    <n v="13"/>
    <n v="1"/>
    <s v="TEN"/>
    <n v="1"/>
  </r>
  <r>
    <n v="2005"/>
    <n v="986"/>
    <s v="2015_13_JAX@TEN"/>
    <n v="0"/>
    <n v="-2.5"/>
    <n v="42"/>
    <n v="39"/>
    <x v="3"/>
    <x v="12"/>
    <s v="rs"/>
    <s v="TEN"/>
    <s v="TEN"/>
    <n v="2.5"/>
    <x v="1"/>
    <n v="-3"/>
    <n v="3"/>
    <m/>
    <m/>
    <s v="TEN"/>
    <n v="13"/>
    <n v="1"/>
    <s v="TEN"/>
    <n v="1"/>
  </r>
  <r>
    <n v="2006"/>
    <n v="987"/>
    <s v="2015_13_SFO@CHI"/>
    <n v="-6.5"/>
    <n v="-7"/>
    <n v="20"/>
    <n v="26"/>
    <x v="3"/>
    <x v="12"/>
    <s v="rs"/>
    <s v="SFO"/>
    <s v="SFO"/>
    <n v="0.5"/>
    <x v="0"/>
    <n v="-5.5"/>
    <n v="1"/>
    <m/>
    <m/>
    <s v="SFO"/>
    <n v="8"/>
    <n v="1"/>
    <s v="CHI"/>
    <n v="0"/>
  </r>
  <r>
    <n v="2007"/>
    <n v="987"/>
    <s v="2015_13_SFO@CHI"/>
    <n v="-6.5"/>
    <n v="-7"/>
    <n v="20"/>
    <n v="26"/>
    <x v="3"/>
    <x v="12"/>
    <s v="rs"/>
    <s v="SFO"/>
    <s v="SFO"/>
    <n v="0.5"/>
    <x v="1"/>
    <n v="-6"/>
    <n v="0.5"/>
    <m/>
    <m/>
    <s v="CHI"/>
    <n v="3"/>
    <n v="0"/>
    <s v="CHI"/>
    <n v="0"/>
  </r>
  <r>
    <n v="2008"/>
    <n v="988"/>
    <s v="2015_13_DEN@SD"/>
    <n v="3"/>
    <n v="4.5"/>
    <n v="3"/>
    <n v="17"/>
    <x v="3"/>
    <x v="12"/>
    <s v="rs"/>
    <s v="DEN"/>
    <s v="DEN"/>
    <n v="-1.5"/>
    <x v="0"/>
    <n v="3.5"/>
    <n v="0.5"/>
    <m/>
    <m/>
    <s v="SD"/>
    <n v="5"/>
    <n v="0"/>
    <s v="SD"/>
    <n v="0"/>
  </r>
  <r>
    <n v="2009"/>
    <n v="988"/>
    <s v="2015_13_DEN@SD"/>
    <n v="3"/>
    <n v="4.5"/>
    <n v="3"/>
    <n v="17"/>
    <x v="3"/>
    <x v="12"/>
    <s v="rs"/>
    <s v="DEN"/>
    <s v="DEN"/>
    <n v="-1.5"/>
    <x v="1"/>
    <n v="5"/>
    <n v="2"/>
    <m/>
    <m/>
    <s v="SD"/>
    <n v="16"/>
    <n v="0"/>
    <s v="SD"/>
    <n v="0"/>
  </r>
  <r>
    <n v="2010"/>
    <n v="989"/>
    <s v="2015_13_KCY@OAK"/>
    <n v="3"/>
    <n v="3"/>
    <n v="20"/>
    <n v="34"/>
    <x v="3"/>
    <x v="12"/>
    <s v="rs"/>
    <s v="KCY"/>
    <s v="KCY"/>
    <n v="0"/>
    <x v="0"/>
    <n v="0.5"/>
    <n v="2.5"/>
    <m/>
    <m/>
    <s v="KCY"/>
    <n v="2"/>
    <n v="1"/>
    <s v="KCY"/>
    <n v="1"/>
  </r>
  <r>
    <n v="2011"/>
    <n v="989"/>
    <s v="2015_13_KCY@OAK"/>
    <n v="3"/>
    <n v="3"/>
    <n v="20"/>
    <n v="34"/>
    <x v="3"/>
    <x v="12"/>
    <s v="rs"/>
    <s v="KCY"/>
    <s v="KCY"/>
    <n v="0"/>
    <x v="1"/>
    <n v="-2.5"/>
    <n v="5.5"/>
    <m/>
    <m/>
    <s v="OAK"/>
    <n v="12"/>
    <n v="0"/>
    <s v="OAK"/>
    <n v="0"/>
  </r>
  <r>
    <n v="2012"/>
    <n v="990"/>
    <s v="2015_13_CAR@NOR"/>
    <n v="7"/>
    <n v="6.5"/>
    <n v="38"/>
    <n v="41"/>
    <x v="3"/>
    <x v="12"/>
    <s v="rs"/>
    <s v="NOR"/>
    <s v="CAR"/>
    <n v="0.5"/>
    <x v="0"/>
    <n v="5.5"/>
    <n v="1.5"/>
    <m/>
    <m/>
    <s v="CAR"/>
    <n v="9"/>
    <n v="0"/>
    <s v="CAR"/>
    <n v="1"/>
  </r>
  <r>
    <n v="2013"/>
    <n v="990"/>
    <s v="2015_13_CAR@NOR"/>
    <n v="7"/>
    <n v="6.5"/>
    <n v="38"/>
    <n v="41"/>
    <x v="3"/>
    <x v="12"/>
    <s v="rs"/>
    <s v="NOR"/>
    <s v="CAR"/>
    <n v="0.5"/>
    <x v="1"/>
    <n v="7.5"/>
    <n v="0.5"/>
    <m/>
    <m/>
    <s v="NOR"/>
    <n v="7"/>
    <n v="1"/>
    <s v="NOR"/>
    <n v="0"/>
  </r>
  <r>
    <n v="2014"/>
    <n v="991"/>
    <s v="2015_13_PHI@NWE"/>
    <n v="-13"/>
    <n v="-8.5"/>
    <n v="28"/>
    <n v="35"/>
    <x v="3"/>
    <x v="12"/>
    <s v="rs"/>
    <s v="PHI"/>
    <s v="PHI"/>
    <n v="-4.5"/>
    <x v="0"/>
    <n v="-9"/>
    <n v="4"/>
    <m/>
    <m/>
    <s v="PHI"/>
    <n v="10"/>
    <n v="1"/>
    <s v="NWE"/>
    <n v="0"/>
  </r>
  <r>
    <n v="2015"/>
    <n v="991"/>
    <s v="2015_13_PHI@NWE"/>
    <n v="-13"/>
    <n v="-8.5"/>
    <n v="28"/>
    <n v="35"/>
    <x v="3"/>
    <x v="12"/>
    <s v="rs"/>
    <s v="PHI"/>
    <s v="PHI"/>
    <n v="-4.5"/>
    <x v="1"/>
    <n v="-9"/>
    <n v="4"/>
    <m/>
    <m/>
    <s v="NWE"/>
    <n v="12"/>
    <n v="0"/>
    <s v="NWE"/>
    <n v="0"/>
  </r>
  <r>
    <n v="2016"/>
    <n v="992"/>
    <s v="2015_13_IND@PIT"/>
    <n v="-6"/>
    <n v="-7.5"/>
    <n v="45"/>
    <n v="10"/>
    <x v="3"/>
    <x v="12"/>
    <s v="rs"/>
    <s v="PIT"/>
    <s v="PIT"/>
    <n v="1.5"/>
    <x v="0"/>
    <n v="-4.5"/>
    <n v="1.5"/>
    <m/>
    <m/>
    <s v="PIT"/>
    <n v="16"/>
    <n v="1"/>
    <s v="PIT"/>
    <n v="1"/>
  </r>
  <r>
    <n v="2017"/>
    <n v="992"/>
    <s v="2015_13_IND@PIT"/>
    <n v="-6"/>
    <n v="-7.5"/>
    <n v="45"/>
    <n v="10"/>
    <x v="3"/>
    <x v="12"/>
    <s v="rs"/>
    <s v="PIT"/>
    <s v="PIT"/>
    <n v="1.5"/>
    <x v="1"/>
    <n v="-4.5"/>
    <n v="1.5"/>
    <m/>
    <m/>
    <s v="PIT"/>
    <n v="6"/>
    <n v="1"/>
    <s v="PIT"/>
    <n v="1"/>
  </r>
  <r>
    <n v="2018"/>
    <n v="993"/>
    <s v="2015_13_DAL@WAS"/>
    <n v="-3"/>
    <n v="-4"/>
    <n v="16"/>
    <n v="19"/>
    <x v="3"/>
    <x v="12"/>
    <s v="rs"/>
    <s v="DAL"/>
    <s v="DAL"/>
    <n v="1"/>
    <x v="0"/>
    <n v="-4"/>
    <n v="1"/>
    <m/>
    <m/>
    <s v="DAL"/>
    <n v="3"/>
    <n v="1"/>
    <s v="DAL"/>
    <n v="1"/>
  </r>
  <r>
    <n v="2019"/>
    <n v="993"/>
    <s v="2015_13_DAL@WAS"/>
    <n v="-3"/>
    <n v="-4"/>
    <n v="16"/>
    <n v="19"/>
    <x v="3"/>
    <x v="12"/>
    <s v="rs"/>
    <s v="DAL"/>
    <s v="DAL"/>
    <n v="1"/>
    <x v="1"/>
    <n v="-4.5"/>
    <n v="1.5"/>
    <m/>
    <m/>
    <s v="WAS"/>
    <n v="1"/>
    <n v="0"/>
    <s v="WAS"/>
    <n v="0"/>
  </r>
  <r>
    <n v="2020"/>
    <n v="994"/>
    <s v="2015_14_MIN@ARI"/>
    <n v="-7.5"/>
    <n v="-8.5"/>
    <n v="23"/>
    <n v="20"/>
    <x v="3"/>
    <x v="13"/>
    <s v="rs"/>
    <s v="MIN"/>
    <s v="ARI"/>
    <n v="1"/>
    <x v="0"/>
    <n v="-6.5"/>
    <n v="1"/>
    <m/>
    <m/>
    <s v="ARI"/>
    <n v="1"/>
    <n v="0"/>
    <s v="ARI"/>
    <n v="1"/>
  </r>
  <r>
    <n v="2021"/>
    <n v="994"/>
    <s v="2015_14_MIN@ARI"/>
    <n v="-7.5"/>
    <n v="-8.5"/>
    <n v="23"/>
    <n v="20"/>
    <x v="3"/>
    <x v="13"/>
    <s v="rs"/>
    <s v="MIN"/>
    <s v="ARI"/>
    <n v="1"/>
    <x v="1"/>
    <n v="-7"/>
    <n v="0.5"/>
    <m/>
    <m/>
    <s v="MIN"/>
    <n v="16"/>
    <n v="1"/>
    <s v="MIN"/>
    <n v="0"/>
  </r>
  <r>
    <n v="2022"/>
    <n v="995"/>
    <s v="2015_14_BUF@PHI"/>
    <n v="-2"/>
    <n v="0"/>
    <n v="23"/>
    <n v="20"/>
    <x v="3"/>
    <x v="13"/>
    <s v="rs"/>
    <s v="PHI"/>
    <s v="PHI"/>
    <n v="-2"/>
    <x v="0"/>
    <n v="1"/>
    <n v="3"/>
    <m/>
    <m/>
    <s v="BUF"/>
    <n v="3"/>
    <n v="0"/>
    <s v="BUF"/>
    <n v="0"/>
  </r>
  <r>
    <n v="2023"/>
    <n v="995"/>
    <s v="2015_14_BUF@PHI"/>
    <n v="-2"/>
    <n v="0"/>
    <n v="23"/>
    <n v="20"/>
    <x v="3"/>
    <x v="13"/>
    <s v="rs"/>
    <s v="PHI"/>
    <s v="PHI"/>
    <n v="-2"/>
    <x v="1"/>
    <n v="-4"/>
    <n v="2"/>
    <m/>
    <m/>
    <s v="BUF"/>
    <n v="10"/>
    <n v="0"/>
    <s v="BUF"/>
    <n v="0"/>
  </r>
  <r>
    <n v="2024"/>
    <n v="996"/>
    <s v="2015_14_SFO@CLE"/>
    <n v="-1"/>
    <n v="-1.5"/>
    <n v="24"/>
    <n v="10"/>
    <x v="3"/>
    <x v="13"/>
    <s v="rs"/>
    <s v="CLE"/>
    <s v="CLE"/>
    <n v="0.5"/>
    <x v="0"/>
    <n v="1.5"/>
    <n v="2.5"/>
    <m/>
    <m/>
    <s v="SFO"/>
    <n v="14"/>
    <n v="0"/>
    <s v="SFO"/>
    <n v="0"/>
  </r>
  <r>
    <n v="2025"/>
    <n v="996"/>
    <s v="2015_14_SFO@CLE"/>
    <n v="-1"/>
    <n v="-1.5"/>
    <n v="24"/>
    <n v="10"/>
    <x v="3"/>
    <x v="13"/>
    <s v="rs"/>
    <s v="CLE"/>
    <s v="CLE"/>
    <n v="0.5"/>
    <x v="1"/>
    <n v="-2"/>
    <n v="1"/>
    <m/>
    <m/>
    <s v="CLE"/>
    <n v="13"/>
    <n v="1"/>
    <s v="CLE"/>
    <n v="1"/>
  </r>
  <r>
    <n v="2026"/>
    <n v="997"/>
    <s v="2015_14_DET@STL"/>
    <n v="-1"/>
    <n v="3"/>
    <n v="21"/>
    <n v="14"/>
    <x v="3"/>
    <x v="13"/>
    <s v="rs"/>
    <s v="STL"/>
    <s v="STL"/>
    <n v="-4"/>
    <x v="0"/>
    <n v="-2"/>
    <n v="1"/>
    <m/>
    <m/>
    <s v="DET"/>
    <n v="5"/>
    <n v="0"/>
    <s v="DET"/>
    <n v="0"/>
  </r>
  <r>
    <n v="2027"/>
    <n v="997"/>
    <s v="2015_14_DET@STL"/>
    <n v="-1"/>
    <n v="3"/>
    <n v="21"/>
    <n v="14"/>
    <x v="3"/>
    <x v="13"/>
    <s v="rs"/>
    <s v="STL"/>
    <s v="STL"/>
    <n v="-4"/>
    <x v="1"/>
    <n v="0"/>
    <n v="1"/>
    <m/>
    <m/>
    <s v="DET"/>
    <n v="1"/>
    <n v="0"/>
    <s v="DET"/>
    <n v="0"/>
  </r>
  <r>
    <n v="2028"/>
    <n v="998"/>
    <s v="2015_14_NOR@TBY"/>
    <n v="-4"/>
    <n v="-4"/>
    <n v="17"/>
    <n v="24"/>
    <x v="3"/>
    <x v="13"/>
    <s v="rs"/>
    <s v="NOR"/>
    <s v="NOR"/>
    <n v="0"/>
    <x v="0"/>
    <n v="-4"/>
    <n v="0"/>
    <m/>
    <m/>
    <s v="TBY"/>
    <n v="9"/>
    <n v="0"/>
    <s v="TBY"/>
    <n v="0"/>
  </r>
  <r>
    <n v="2029"/>
    <n v="998"/>
    <s v="2015_14_NOR@TBY"/>
    <n v="-4"/>
    <n v="-4"/>
    <n v="17"/>
    <n v="24"/>
    <x v="3"/>
    <x v="13"/>
    <s v="rs"/>
    <s v="NOR"/>
    <s v="NOR"/>
    <n v="0"/>
    <x v="1"/>
    <n v="-3"/>
    <n v="1"/>
    <m/>
    <m/>
    <s v="TBY"/>
    <n v="2"/>
    <n v="0"/>
    <s v="TBY"/>
    <n v="0"/>
  </r>
  <r>
    <n v="2030"/>
    <n v="999"/>
    <s v="2015_14_TEN@NYJ"/>
    <n v="-7"/>
    <n v="-7"/>
    <n v="30"/>
    <n v="8"/>
    <x v="3"/>
    <x v="13"/>
    <s v="rs"/>
    <s v="NYJ"/>
    <s v="NYJ"/>
    <n v="0"/>
    <x v="0"/>
    <n v="-6"/>
    <n v="1"/>
    <m/>
    <m/>
    <s v="TEN"/>
    <n v="13"/>
    <n v="0"/>
    <s v="NYJ"/>
    <n v="1"/>
  </r>
  <r>
    <n v="2031"/>
    <n v="999"/>
    <s v="2015_14_TEN@NYJ"/>
    <n v="-7"/>
    <n v="-7"/>
    <n v="30"/>
    <n v="8"/>
    <x v="3"/>
    <x v="13"/>
    <s v="rs"/>
    <s v="NYJ"/>
    <s v="NYJ"/>
    <n v="0"/>
    <x v="1"/>
    <n v="-6"/>
    <n v="1"/>
    <m/>
    <m/>
    <s v="TEN"/>
    <n v="7"/>
    <n v="0"/>
    <s v="NYJ"/>
    <n v="1"/>
  </r>
  <r>
    <n v="2032"/>
    <n v="1000"/>
    <s v="2015_14_PIT@CIN"/>
    <n v="-3.5"/>
    <n v="-3"/>
    <n v="20"/>
    <n v="33"/>
    <x v="3"/>
    <x v="13"/>
    <s v="rs"/>
    <s v="PIT"/>
    <s v="PIT"/>
    <n v="-0.5"/>
    <x v="0"/>
    <n v="-3"/>
    <n v="0.5"/>
    <m/>
    <m/>
    <s v="PIT"/>
    <n v="8"/>
    <n v="1"/>
    <s v="PIT"/>
    <n v="1"/>
  </r>
  <r>
    <n v="2033"/>
    <n v="1000"/>
    <s v="2015_14_PIT@CIN"/>
    <n v="-3.5"/>
    <n v="-3"/>
    <n v="20"/>
    <n v="33"/>
    <x v="3"/>
    <x v="13"/>
    <s v="rs"/>
    <s v="PIT"/>
    <s v="PIT"/>
    <n v="-0.5"/>
    <x v="1"/>
    <n v="-6"/>
    <n v="2.5"/>
    <m/>
    <m/>
    <s v="CIN"/>
    <n v="9"/>
    <n v="0"/>
    <s v="CIN"/>
    <n v="0"/>
  </r>
  <r>
    <n v="2034"/>
    <n v="1001"/>
    <s v="2015_14_IND@JAX"/>
    <n v="0"/>
    <n v="0"/>
    <n v="51"/>
    <n v="16"/>
    <x v="3"/>
    <x v="13"/>
    <s v="rs"/>
    <s v="JAX"/>
    <s v="JAX"/>
    <n v="0"/>
    <x v="0"/>
    <n v="0"/>
    <n v="0"/>
    <m/>
    <m/>
    <s v="JAX"/>
    <n v="12"/>
    <n v="1"/>
    <s v="JAX"/>
    <n v="1"/>
  </r>
  <r>
    <n v="2035"/>
    <n v="1001"/>
    <s v="2015_14_IND@JAX"/>
    <n v="0"/>
    <n v="0"/>
    <n v="51"/>
    <n v="16"/>
    <x v="3"/>
    <x v="13"/>
    <s v="rs"/>
    <s v="JAX"/>
    <s v="JAX"/>
    <n v="0"/>
    <x v="1"/>
    <n v="3"/>
    <n v="3"/>
    <m/>
    <m/>
    <s v="JAX"/>
    <n v="12"/>
    <n v="1"/>
    <s v="JAX"/>
    <n v="1"/>
  </r>
  <r>
    <n v="2036"/>
    <n v="1002"/>
    <s v="2015_14_SD@KCY"/>
    <n v="-10"/>
    <n v="-10.5"/>
    <n v="10"/>
    <n v="3"/>
    <x v="3"/>
    <x v="13"/>
    <s v="rs"/>
    <s v="SD"/>
    <s v="KCY"/>
    <n v="0.5"/>
    <x v="0"/>
    <n v="-10"/>
    <n v="0"/>
    <m/>
    <m/>
    <s v="KCY"/>
    <n v="4"/>
    <n v="0"/>
    <s v="KCY"/>
    <n v="1"/>
  </r>
  <r>
    <n v="2037"/>
    <n v="1002"/>
    <s v="2015_14_SD@KCY"/>
    <n v="-10"/>
    <n v="-10.5"/>
    <n v="10"/>
    <n v="3"/>
    <x v="3"/>
    <x v="13"/>
    <s v="rs"/>
    <s v="SD"/>
    <s v="KCY"/>
    <n v="0.5"/>
    <x v="1"/>
    <n v="-8"/>
    <n v="2"/>
    <m/>
    <m/>
    <s v="SD"/>
    <n v="6"/>
    <n v="1"/>
    <s v="KCY"/>
    <n v="1"/>
  </r>
  <r>
    <n v="2038"/>
    <n v="1003"/>
    <s v="2015_14_WAS@CHI"/>
    <n v="-3"/>
    <n v="-3.5"/>
    <n v="21"/>
    <n v="24"/>
    <x v="3"/>
    <x v="13"/>
    <s v="rs"/>
    <s v="WAS"/>
    <s v="WAS"/>
    <n v="0.5"/>
    <x v="0"/>
    <n v="-3"/>
    <n v="0"/>
    <m/>
    <m/>
    <s v="CHI"/>
    <n v="15"/>
    <n v="0"/>
    <s v="CHI"/>
    <n v="0"/>
  </r>
  <r>
    <n v="2039"/>
    <n v="1003"/>
    <s v="2015_14_WAS@CHI"/>
    <n v="-3"/>
    <n v="-3.5"/>
    <n v="21"/>
    <n v="24"/>
    <x v="3"/>
    <x v="13"/>
    <s v="rs"/>
    <s v="WAS"/>
    <s v="WAS"/>
    <n v="0.5"/>
    <x v="1"/>
    <n v="-3"/>
    <n v="0"/>
    <m/>
    <m/>
    <s v="WAS"/>
    <n v="8"/>
    <n v="1"/>
    <s v="WAS"/>
    <n v="1"/>
  </r>
  <r>
    <n v="2040"/>
    <n v="1004"/>
    <s v="2015_14_ATL@CAR"/>
    <n v="-7.5"/>
    <n v="-8.5"/>
    <n v="38"/>
    <n v="0"/>
    <x v="3"/>
    <x v="13"/>
    <s v="rs"/>
    <s v="CAR"/>
    <s v="CAR"/>
    <n v="1"/>
    <x v="0"/>
    <n v="-8"/>
    <n v="0.5"/>
    <m/>
    <m/>
    <s v="CAR"/>
    <n v="11"/>
    <n v="1"/>
    <s v="CAR"/>
    <n v="1"/>
  </r>
  <r>
    <n v="2041"/>
    <n v="1004"/>
    <s v="2015_14_ATL@CAR"/>
    <n v="-7.5"/>
    <n v="-8.5"/>
    <n v="38"/>
    <n v="0"/>
    <x v="3"/>
    <x v="13"/>
    <s v="rs"/>
    <s v="CAR"/>
    <s v="CAR"/>
    <n v="1"/>
    <x v="1"/>
    <n v="-8"/>
    <n v="0.5"/>
    <m/>
    <m/>
    <s v="CAR"/>
    <n v="3"/>
    <n v="1"/>
    <s v="CAR"/>
    <n v="1"/>
  </r>
  <r>
    <n v="2042"/>
    <n v="1005"/>
    <s v="2015_14_SEA@BAL"/>
    <n v="6"/>
    <n v="10"/>
    <n v="6"/>
    <n v="35"/>
    <x v="3"/>
    <x v="13"/>
    <s v="rs"/>
    <s v="SEA"/>
    <s v="SEA"/>
    <n v="-4"/>
    <x v="0"/>
    <n v="7"/>
    <n v="1"/>
    <m/>
    <m/>
    <s v="SEA"/>
    <n v="2"/>
    <n v="1"/>
    <s v="SEA"/>
    <n v="1"/>
  </r>
  <r>
    <n v="2043"/>
    <n v="1005"/>
    <s v="2015_14_SEA@BAL"/>
    <n v="6"/>
    <n v="10"/>
    <n v="6"/>
    <n v="35"/>
    <x v="3"/>
    <x v="13"/>
    <s v="rs"/>
    <s v="SEA"/>
    <s v="SEA"/>
    <n v="-4"/>
    <x v="1"/>
    <n v="7"/>
    <n v="1"/>
    <m/>
    <m/>
    <s v="BAL"/>
    <n v="14"/>
    <n v="0"/>
    <s v="SEA"/>
    <n v="1"/>
  </r>
  <r>
    <n v="2044"/>
    <n v="1006"/>
    <s v="2015_14_OAK@DEN"/>
    <n v="-7.5"/>
    <n v="-7"/>
    <n v="12"/>
    <n v="15"/>
    <x v="3"/>
    <x v="13"/>
    <s v="rs"/>
    <s v="OAK"/>
    <s v="OAK"/>
    <n v="-0.5"/>
    <x v="0"/>
    <n v="-6"/>
    <n v="1.5"/>
    <m/>
    <m/>
    <s v="DEN"/>
    <n v="10"/>
    <n v="0"/>
    <s v="DEN"/>
    <n v="0"/>
  </r>
  <r>
    <n v="2045"/>
    <n v="1006"/>
    <s v="2015_14_OAK@DEN"/>
    <n v="-7.5"/>
    <n v="-7"/>
    <n v="12"/>
    <n v="15"/>
    <x v="3"/>
    <x v="13"/>
    <s v="rs"/>
    <s v="OAK"/>
    <s v="OAK"/>
    <n v="-0.5"/>
    <x v="1"/>
    <n v="-9"/>
    <n v="1.5"/>
    <m/>
    <m/>
    <s v="OAK"/>
    <n v="11"/>
    <n v="1"/>
    <s v="OAK"/>
    <n v="1"/>
  </r>
  <r>
    <n v="2046"/>
    <n v="1007"/>
    <s v="2015_14_DAL@GBY"/>
    <n v="-7.5"/>
    <n v="-7"/>
    <n v="28"/>
    <n v="7"/>
    <x v="3"/>
    <x v="13"/>
    <s v="rs"/>
    <s v="GBY"/>
    <s v="GBY"/>
    <n v="-0.5"/>
    <x v="0"/>
    <n v="-7"/>
    <n v="0.5"/>
    <m/>
    <m/>
    <s v="DAL"/>
    <n v="6"/>
    <n v="0"/>
    <s v="GBY"/>
    <n v="1"/>
  </r>
  <r>
    <n v="2047"/>
    <n v="1007"/>
    <s v="2015_14_DAL@GBY"/>
    <n v="-7.5"/>
    <n v="-7"/>
    <n v="28"/>
    <n v="7"/>
    <x v="3"/>
    <x v="13"/>
    <s v="rs"/>
    <s v="GBY"/>
    <s v="GBY"/>
    <n v="-0.5"/>
    <x v="1"/>
    <n v="-10"/>
    <n v="2.5"/>
    <m/>
    <m/>
    <s v="GBY"/>
    <n v="4"/>
    <n v="1"/>
    <s v="GBY"/>
    <n v="1"/>
  </r>
  <r>
    <n v="2048"/>
    <n v="1008"/>
    <s v="2015_14_NWE@HOU"/>
    <n v="3.5"/>
    <n v="3.5"/>
    <n v="6"/>
    <n v="27"/>
    <x v="3"/>
    <x v="13"/>
    <s v="rs"/>
    <s v="NWE"/>
    <s v="NWE"/>
    <n v="0"/>
    <x v="0"/>
    <n v="3"/>
    <n v="0.5"/>
    <m/>
    <m/>
    <s v="NWE"/>
    <n v="7"/>
    <n v="1"/>
    <s v="NWE"/>
    <n v="1"/>
  </r>
  <r>
    <n v="2049"/>
    <n v="1008"/>
    <s v="2015_14_NWE@HOU"/>
    <n v="3.5"/>
    <n v="3.5"/>
    <n v="6"/>
    <n v="27"/>
    <x v="3"/>
    <x v="13"/>
    <s v="rs"/>
    <s v="NWE"/>
    <s v="NWE"/>
    <n v="0"/>
    <x v="1"/>
    <n v="3"/>
    <n v="0.5"/>
    <m/>
    <m/>
    <s v="NWE"/>
    <n v="5"/>
    <n v="1"/>
    <s v="NWE"/>
    <n v="1"/>
  </r>
  <r>
    <n v="2050"/>
    <n v="1009"/>
    <s v="2015_14_NYG@MIA"/>
    <n v="0"/>
    <n v="1"/>
    <n v="24"/>
    <n v="31"/>
    <x v="3"/>
    <x v="13"/>
    <s v="rs"/>
    <s v="NYG"/>
    <s v="NYG"/>
    <n v="-1"/>
    <x v="0"/>
    <n v="-3"/>
    <n v="3"/>
    <m/>
    <m/>
    <s v="NYG"/>
    <n v="16"/>
    <n v="1"/>
    <s v="NYG"/>
    <n v="1"/>
  </r>
  <r>
    <n v="2051"/>
    <n v="1009"/>
    <s v="2015_14_NYG@MIA"/>
    <n v="0"/>
    <n v="1"/>
    <n v="24"/>
    <n v="31"/>
    <x v="3"/>
    <x v="13"/>
    <s v="rs"/>
    <s v="NYG"/>
    <s v="NYG"/>
    <n v="-1"/>
    <x v="1"/>
    <n v="-2.5"/>
    <n v="2.5"/>
    <m/>
    <m/>
    <s v="MIA"/>
    <n v="15"/>
    <n v="0"/>
    <s v="MIA"/>
    <n v="0"/>
  </r>
  <r>
    <n v="2052"/>
    <n v="1010"/>
    <s v="2015_15_TBY@STL"/>
    <n v="0"/>
    <n v="-1"/>
    <n v="31"/>
    <n v="23"/>
    <x v="3"/>
    <x v="14"/>
    <s v="rs"/>
    <s v="STL"/>
    <s v="STL"/>
    <n v="1"/>
    <x v="0"/>
    <n v="-3"/>
    <n v="3"/>
    <m/>
    <m/>
    <s v="TBY"/>
    <n v="14"/>
    <n v="0"/>
    <s v="TBY"/>
    <n v="0"/>
  </r>
  <r>
    <n v="2053"/>
    <n v="1010"/>
    <s v="2015_15_TBY@STL"/>
    <n v="0"/>
    <n v="-1"/>
    <n v="31"/>
    <n v="23"/>
    <x v="3"/>
    <x v="14"/>
    <s v="rs"/>
    <s v="STL"/>
    <s v="STL"/>
    <n v="1"/>
    <x v="1"/>
    <n v="-3"/>
    <n v="3"/>
    <m/>
    <m/>
    <s v="STL"/>
    <n v="16"/>
    <n v="1"/>
    <s v="STL"/>
    <n v="1"/>
  </r>
  <r>
    <n v="2054"/>
    <n v="1011"/>
    <s v="2015_15_NYJ@DAL"/>
    <n v="3"/>
    <n v="3.5"/>
    <n v="16"/>
    <n v="19"/>
    <x v="3"/>
    <x v="14"/>
    <s v="rs"/>
    <s v="DAL"/>
    <s v="NYJ"/>
    <n v="-0.5"/>
    <x v="0"/>
    <n v="3"/>
    <n v="0"/>
    <m/>
    <m/>
    <s v="NYJ"/>
    <n v="7"/>
    <n v="0"/>
    <s v="NYJ"/>
    <n v="1"/>
  </r>
  <r>
    <n v="2055"/>
    <n v="1011"/>
    <s v="2015_15_NYJ@DAL"/>
    <n v="3"/>
    <n v="3.5"/>
    <n v="16"/>
    <n v="19"/>
    <x v="3"/>
    <x v="14"/>
    <s v="rs"/>
    <s v="DAL"/>
    <s v="NYJ"/>
    <n v="-0.5"/>
    <x v="1"/>
    <n v="3"/>
    <n v="0"/>
    <m/>
    <m/>
    <s v="NYJ"/>
    <n v="10"/>
    <n v="0"/>
    <s v="NYJ"/>
    <n v="1"/>
  </r>
  <r>
    <n v="2056"/>
    <n v="1012"/>
    <s v="2015_15_CHI@MIN"/>
    <n v="-5"/>
    <n v="-5.5"/>
    <n v="38"/>
    <n v="17"/>
    <x v="3"/>
    <x v="14"/>
    <s v="rs"/>
    <s v="MIN"/>
    <s v="MIN"/>
    <n v="0.5"/>
    <x v="0"/>
    <n v="-6.5"/>
    <n v="1.5"/>
    <m/>
    <m/>
    <s v="CHI"/>
    <n v="8"/>
    <n v="0"/>
    <s v="MIN"/>
    <n v="1"/>
  </r>
  <r>
    <n v="2057"/>
    <n v="1012"/>
    <s v="2015_15_CHI@MIN"/>
    <n v="-5"/>
    <n v="-5.5"/>
    <n v="38"/>
    <n v="17"/>
    <x v="3"/>
    <x v="14"/>
    <s v="rs"/>
    <s v="MIN"/>
    <s v="MIN"/>
    <n v="0.5"/>
    <x v="1"/>
    <n v="-6.5"/>
    <n v="1.5"/>
    <m/>
    <m/>
    <s v="CHI"/>
    <n v="12"/>
    <n v="0"/>
    <s v="CHI"/>
    <n v="0"/>
  </r>
  <r>
    <n v="2058"/>
    <n v="1013"/>
    <s v="2015_15_ATL@JAX"/>
    <n v="-3"/>
    <n v="-3"/>
    <n v="17"/>
    <n v="23"/>
    <x v="3"/>
    <x v="14"/>
    <s v="rs"/>
    <s v="ATL"/>
    <s v="ATL"/>
    <n v="0"/>
    <x v="0"/>
    <n v="-3"/>
    <n v="0"/>
    <m/>
    <m/>
    <s v="JAX"/>
    <n v="3"/>
    <n v="0"/>
    <s v="JAX"/>
    <n v="0"/>
  </r>
  <r>
    <n v="2059"/>
    <n v="1013"/>
    <s v="2015_15_ATL@JAX"/>
    <n v="-3"/>
    <n v="-3"/>
    <n v="17"/>
    <n v="23"/>
    <x v="3"/>
    <x v="14"/>
    <s v="rs"/>
    <s v="ATL"/>
    <s v="ATL"/>
    <n v="0"/>
    <x v="1"/>
    <n v="-4.5"/>
    <n v="1.5"/>
    <m/>
    <m/>
    <s v="ATL"/>
    <n v="14"/>
    <n v="1"/>
    <s v="ATL"/>
    <n v="1"/>
  </r>
  <r>
    <n v="2060"/>
    <n v="1014"/>
    <s v="2015_15_HOU@IND"/>
    <n v="0"/>
    <n v="-1"/>
    <n v="10"/>
    <n v="16"/>
    <x v="3"/>
    <x v="14"/>
    <s v="rs"/>
    <s v="HOU"/>
    <s v="HOU"/>
    <n v="1"/>
    <x v="0"/>
    <n v="-3"/>
    <n v="3"/>
    <m/>
    <m/>
    <s v="HOU"/>
    <n v="4"/>
    <n v="1"/>
    <s v="HOU"/>
    <n v="1"/>
  </r>
  <r>
    <n v="2061"/>
    <n v="1014"/>
    <s v="2015_15_HOU@IND"/>
    <n v="0"/>
    <n v="-1"/>
    <n v="10"/>
    <n v="16"/>
    <x v="3"/>
    <x v="14"/>
    <s v="rs"/>
    <s v="HOU"/>
    <s v="HOU"/>
    <n v="1"/>
    <x v="1"/>
    <n v="-3"/>
    <n v="3"/>
    <m/>
    <m/>
    <s v="HOU"/>
    <n v="13"/>
    <n v="1"/>
    <s v="HOU"/>
    <n v="1"/>
  </r>
  <r>
    <n v="2062"/>
    <n v="1015"/>
    <s v="2015_15_CAR@NYG"/>
    <n v="4"/>
    <n v="4.5"/>
    <n v="35"/>
    <n v="38"/>
    <x v="3"/>
    <x v="14"/>
    <s v="rs"/>
    <s v="NYG"/>
    <s v="CAR"/>
    <n v="-0.5"/>
    <x v="0"/>
    <n v="4.5"/>
    <n v="0.5"/>
    <m/>
    <m/>
    <s v="CAR"/>
    <n v="5"/>
    <n v="0"/>
    <s v="CAR"/>
    <n v="1"/>
  </r>
  <r>
    <n v="2063"/>
    <n v="1015"/>
    <s v="2015_15_CAR@NYG"/>
    <n v="4"/>
    <n v="4.5"/>
    <n v="35"/>
    <n v="38"/>
    <x v="3"/>
    <x v="14"/>
    <s v="rs"/>
    <s v="NYG"/>
    <s v="CAR"/>
    <n v="-0.5"/>
    <x v="1"/>
    <n v="4"/>
    <n v="0"/>
    <m/>
    <m/>
    <s v="CAR"/>
    <n v="8"/>
    <n v="0"/>
    <s v="CAR"/>
    <n v="1"/>
  </r>
  <r>
    <n v="2064"/>
    <n v="1016"/>
    <s v="2015_15_TEN@NWE"/>
    <n v="-13.5"/>
    <n v="-14"/>
    <n v="33"/>
    <n v="16"/>
    <x v="3"/>
    <x v="14"/>
    <s v="rs"/>
    <s v="NWE"/>
    <s v="NWE"/>
    <n v="0.5"/>
    <x v="0"/>
    <n v="-13"/>
    <n v="0.5"/>
    <m/>
    <m/>
    <s v="NWE"/>
    <n v="6"/>
    <n v="1"/>
    <s v="NWE"/>
    <n v="1"/>
  </r>
  <r>
    <n v="2065"/>
    <n v="1016"/>
    <s v="2015_15_TEN@NWE"/>
    <n v="-13.5"/>
    <n v="-14"/>
    <n v="33"/>
    <n v="16"/>
    <x v="3"/>
    <x v="14"/>
    <s v="rs"/>
    <s v="NWE"/>
    <s v="NWE"/>
    <n v="0.5"/>
    <x v="1"/>
    <n v="-12"/>
    <n v="1.5"/>
    <m/>
    <m/>
    <s v="NWE"/>
    <n v="5"/>
    <n v="1"/>
    <s v="NWE"/>
    <n v="1"/>
  </r>
  <r>
    <n v="2066"/>
    <n v="1017"/>
    <s v="2015_15_BUF@WAS"/>
    <n v="0"/>
    <n v="2.5"/>
    <n v="35"/>
    <n v="25"/>
    <x v="3"/>
    <x v="14"/>
    <s v="rs"/>
    <s v="WAS"/>
    <s v="WAS"/>
    <n v="-2.5"/>
    <x v="0"/>
    <n v="-3"/>
    <n v="3"/>
    <m/>
    <m/>
    <s v="BUF"/>
    <n v="11"/>
    <n v="0"/>
    <s v="BUF"/>
    <n v="0"/>
  </r>
  <r>
    <n v="2067"/>
    <n v="1017"/>
    <s v="2015_15_BUF@WAS"/>
    <n v="0"/>
    <n v="2.5"/>
    <n v="35"/>
    <n v="25"/>
    <x v="3"/>
    <x v="14"/>
    <s v="rs"/>
    <s v="WAS"/>
    <s v="WAS"/>
    <n v="-2.5"/>
    <x v="1"/>
    <n v="-3"/>
    <n v="3"/>
    <m/>
    <m/>
    <s v="BUF"/>
    <n v="11"/>
    <n v="0"/>
    <s v="BUF"/>
    <n v="0"/>
  </r>
  <r>
    <n v="2068"/>
    <n v="1018"/>
    <s v="2015_15_KCY@BAL"/>
    <n v="7"/>
    <n v="6.5"/>
    <n v="14"/>
    <n v="34"/>
    <x v="3"/>
    <x v="14"/>
    <s v="rs"/>
    <s v="KCY"/>
    <s v="KCY"/>
    <n v="0.5"/>
    <x v="0"/>
    <n v="5"/>
    <n v="2"/>
    <m/>
    <m/>
    <s v="KCY"/>
    <n v="2"/>
    <n v="1"/>
    <s v="KCY"/>
    <n v="1"/>
  </r>
  <r>
    <n v="2069"/>
    <n v="1018"/>
    <s v="2015_15_KCY@BAL"/>
    <n v="7"/>
    <n v="6.5"/>
    <n v="14"/>
    <n v="34"/>
    <x v="3"/>
    <x v="14"/>
    <s v="rs"/>
    <s v="KCY"/>
    <s v="KCY"/>
    <n v="0.5"/>
    <x v="1"/>
    <n v="6"/>
    <n v="1"/>
    <m/>
    <m/>
    <s v="KCY"/>
    <n v="3"/>
    <n v="1"/>
    <s v="KCY"/>
    <n v="1"/>
  </r>
  <r>
    <n v="2070"/>
    <n v="1019"/>
    <s v="2015_15_CLE@SEA"/>
    <n v="-14"/>
    <n v="-14.5"/>
    <n v="30"/>
    <n v="13"/>
    <x v="3"/>
    <x v="14"/>
    <s v="rs"/>
    <s v="SEA"/>
    <s v="SEA"/>
    <n v="0.5"/>
    <x v="0"/>
    <n v="-12"/>
    <n v="2"/>
    <m/>
    <m/>
    <s v="CLE"/>
    <n v="16"/>
    <n v="0"/>
    <s v="SEA"/>
    <n v="1"/>
  </r>
  <r>
    <n v="2071"/>
    <n v="1019"/>
    <s v="2015_15_CLE@SEA"/>
    <n v="-14"/>
    <n v="-14.5"/>
    <n v="30"/>
    <n v="13"/>
    <x v="3"/>
    <x v="14"/>
    <s v="rs"/>
    <s v="SEA"/>
    <s v="SEA"/>
    <n v="0.5"/>
    <x v="1"/>
    <n v="-13"/>
    <n v="1"/>
    <m/>
    <m/>
    <s v="SEA"/>
    <n v="4"/>
    <n v="1"/>
    <s v="SEA"/>
    <n v="1"/>
  </r>
  <r>
    <n v="2072"/>
    <n v="1020"/>
    <s v="2015_15_GBY@OAK"/>
    <n v="3"/>
    <n v="4"/>
    <n v="20"/>
    <n v="30"/>
    <x v="3"/>
    <x v="14"/>
    <s v="rs"/>
    <s v="GBY"/>
    <s v="GBY"/>
    <n v="-1"/>
    <x v="0"/>
    <n v="3.5"/>
    <n v="0.5"/>
    <m/>
    <m/>
    <s v="GBY"/>
    <n v="12"/>
    <n v="1"/>
    <s v="GBY"/>
    <n v="1"/>
  </r>
  <r>
    <n v="2073"/>
    <n v="1020"/>
    <s v="2015_15_GBY@OAK"/>
    <n v="3"/>
    <n v="4"/>
    <n v="20"/>
    <n v="30"/>
    <x v="3"/>
    <x v="14"/>
    <s v="rs"/>
    <s v="GBY"/>
    <s v="GBY"/>
    <n v="-1"/>
    <x v="1"/>
    <n v="5"/>
    <n v="2"/>
    <m/>
    <m/>
    <s v="OAK"/>
    <n v="9"/>
    <n v="0"/>
    <s v="OAK"/>
    <n v="0"/>
  </r>
  <r>
    <n v="2074"/>
    <n v="1021"/>
    <s v="2015_15_DEN@PIT"/>
    <n v="-5.5"/>
    <n v="-6.5"/>
    <n v="34"/>
    <n v="27"/>
    <x v="3"/>
    <x v="14"/>
    <s v="rs"/>
    <s v="PIT"/>
    <s v="PIT"/>
    <n v="1"/>
    <x v="0"/>
    <n v="-6"/>
    <n v="0.5"/>
    <m/>
    <m/>
    <s v="PIT"/>
    <n v="13"/>
    <n v="1"/>
    <s v="PIT"/>
    <n v="1"/>
  </r>
  <r>
    <n v="2075"/>
    <n v="1021"/>
    <s v="2015_15_DEN@PIT"/>
    <n v="-5.5"/>
    <n v="-6.5"/>
    <n v="34"/>
    <n v="27"/>
    <x v="3"/>
    <x v="14"/>
    <s v="rs"/>
    <s v="PIT"/>
    <s v="PIT"/>
    <n v="1"/>
    <x v="1"/>
    <n v="-4.5"/>
    <n v="1"/>
    <m/>
    <m/>
    <s v="PIT"/>
    <n v="7"/>
    <n v="1"/>
    <s v="PIT"/>
    <n v="1"/>
  </r>
  <r>
    <n v="2076"/>
    <n v="1022"/>
    <s v="2015_15_MIA@SD"/>
    <n v="0"/>
    <n v="-2.5"/>
    <n v="30"/>
    <n v="14"/>
    <x v="3"/>
    <x v="14"/>
    <s v="rs"/>
    <s v="SD"/>
    <s v="SD"/>
    <n v="2.5"/>
    <x v="0"/>
    <n v="1"/>
    <n v="1"/>
    <m/>
    <m/>
    <s v="MIA"/>
    <n v="10"/>
    <n v="0"/>
    <s v="MIA"/>
    <n v="0"/>
  </r>
  <r>
    <n v="2077"/>
    <n v="1022"/>
    <s v="2015_15_MIA@SD"/>
    <n v="0"/>
    <n v="-2.5"/>
    <n v="30"/>
    <n v="14"/>
    <x v="3"/>
    <x v="14"/>
    <s v="rs"/>
    <s v="SD"/>
    <s v="SD"/>
    <n v="2.5"/>
    <x v="1"/>
    <n v="-1"/>
    <n v="1"/>
    <m/>
    <m/>
    <s v="SD"/>
    <n v="15"/>
    <n v="1"/>
    <s v="SD"/>
    <n v="1"/>
  </r>
  <r>
    <n v="2078"/>
    <n v="1023"/>
    <s v="2015_15_CIN@SFO"/>
    <n v="4"/>
    <n v="6.5"/>
    <n v="14"/>
    <n v="24"/>
    <x v="3"/>
    <x v="14"/>
    <s v="rs"/>
    <s v="CIN"/>
    <s v="CIN"/>
    <n v="-2.5"/>
    <x v="0"/>
    <n v="3"/>
    <n v="1"/>
    <m/>
    <m/>
    <s v="CIN"/>
    <n v="15"/>
    <n v="1"/>
    <s v="CIN"/>
    <n v="1"/>
  </r>
  <r>
    <n v="2079"/>
    <n v="1023"/>
    <s v="2015_15_CIN@SFO"/>
    <n v="4"/>
    <n v="6.5"/>
    <n v="14"/>
    <n v="24"/>
    <x v="3"/>
    <x v="14"/>
    <s v="rs"/>
    <s v="CIN"/>
    <s v="CIN"/>
    <n v="-2.5"/>
    <x v="1"/>
    <n v="6"/>
    <n v="2"/>
    <m/>
    <m/>
    <s v="CIN"/>
    <n v="6"/>
    <n v="1"/>
    <s v="CIN"/>
    <n v="1"/>
  </r>
  <r>
    <n v="2080"/>
    <n v="1024"/>
    <s v="2015_15_ARI@PHI"/>
    <n v="3.5"/>
    <n v="4"/>
    <n v="17"/>
    <n v="40"/>
    <x v="3"/>
    <x v="14"/>
    <s v="rs"/>
    <s v="ARI"/>
    <s v="ARI"/>
    <n v="-0.5"/>
    <x v="0"/>
    <n v="3"/>
    <n v="0.5"/>
    <m/>
    <m/>
    <s v="ARI"/>
    <n v="9"/>
    <n v="1"/>
    <s v="ARI"/>
    <n v="1"/>
  </r>
  <r>
    <n v="2081"/>
    <n v="1024"/>
    <s v="2015_15_ARI@PHI"/>
    <n v="3.5"/>
    <n v="4"/>
    <n v="17"/>
    <n v="40"/>
    <x v="3"/>
    <x v="14"/>
    <s v="rs"/>
    <s v="ARI"/>
    <s v="ARI"/>
    <n v="-0.5"/>
    <x v="1"/>
    <n v="1"/>
    <n v="2.5"/>
    <m/>
    <m/>
    <s v="ARI"/>
    <n v="2"/>
    <n v="1"/>
    <s v="ARI"/>
    <n v="1"/>
  </r>
  <r>
    <n v="2082"/>
    <n v="1025"/>
    <s v="2015_15_DET@NOR"/>
    <n v="-3"/>
    <n v="-3"/>
    <n v="27"/>
    <n v="35"/>
    <x v="3"/>
    <x v="14"/>
    <s v="rs"/>
    <s v="DET"/>
    <s v="DET"/>
    <n v="0"/>
    <x v="0"/>
    <n v="-6"/>
    <n v="3"/>
    <m/>
    <m/>
    <s v="NOR"/>
    <n v="1"/>
    <n v="0"/>
    <s v="NOR"/>
    <n v="0"/>
  </r>
  <r>
    <n v="2083"/>
    <n v="1025"/>
    <s v="2015_15_DET@NOR"/>
    <n v="-3"/>
    <n v="-3"/>
    <n v="27"/>
    <n v="35"/>
    <x v="3"/>
    <x v="14"/>
    <s v="rs"/>
    <s v="DET"/>
    <s v="DET"/>
    <n v="0"/>
    <x v="1"/>
    <n v="-5"/>
    <n v="2"/>
    <m/>
    <m/>
    <s v="NOR"/>
    <n v="1"/>
    <n v="0"/>
    <s v="NOR"/>
    <n v="0"/>
  </r>
  <r>
    <n v="2084"/>
    <n v="1026"/>
    <s v="2015_16_SD@OAK"/>
    <n v="-5.5"/>
    <n v="-6"/>
    <n v="23"/>
    <n v="20"/>
    <x v="3"/>
    <x v="15"/>
    <s v="rs"/>
    <s v="SD"/>
    <s v="OAK"/>
    <n v="0.5"/>
    <x v="0"/>
    <n v="-5"/>
    <n v="0.5"/>
    <m/>
    <m/>
    <s v="OAK"/>
    <n v="13"/>
    <n v="0"/>
    <s v="OAK"/>
    <n v="1"/>
  </r>
  <r>
    <n v="2085"/>
    <n v="1026"/>
    <s v="2015_16_SD@OAK"/>
    <n v="-5.5"/>
    <n v="-6"/>
    <n v="23"/>
    <n v="20"/>
    <x v="3"/>
    <x v="15"/>
    <s v="rs"/>
    <s v="SD"/>
    <s v="OAK"/>
    <n v="0.5"/>
    <x v="1"/>
    <n v="-4"/>
    <n v="1.5"/>
    <m/>
    <m/>
    <s v="OAK"/>
    <n v="16"/>
    <n v="0"/>
    <s v="OAK"/>
    <n v="1"/>
  </r>
  <r>
    <n v="2086"/>
    <n v="1027"/>
    <s v="2015_16_WAS@PHI"/>
    <n v="-3.5"/>
    <n v="-3"/>
    <n v="24"/>
    <n v="38"/>
    <x v="3"/>
    <x v="15"/>
    <s v="rs"/>
    <s v="WAS"/>
    <s v="WAS"/>
    <n v="-0.5"/>
    <x v="0"/>
    <n v="-3"/>
    <n v="0.5"/>
    <m/>
    <m/>
    <s v="PHI"/>
    <n v="10"/>
    <n v="0"/>
    <s v="PHI"/>
    <n v="0"/>
  </r>
  <r>
    <n v="2087"/>
    <n v="1027"/>
    <s v="2015_16_WAS@PHI"/>
    <n v="-3.5"/>
    <n v="-3"/>
    <n v="24"/>
    <n v="38"/>
    <x v="3"/>
    <x v="15"/>
    <s v="rs"/>
    <s v="WAS"/>
    <s v="WAS"/>
    <n v="-0.5"/>
    <x v="1"/>
    <n v="-3"/>
    <n v="0.5"/>
    <m/>
    <m/>
    <s v="WAS"/>
    <n v="15"/>
    <n v="1"/>
    <s v="WAS"/>
    <n v="1"/>
  </r>
  <r>
    <n v="2088"/>
    <n v="1028"/>
    <s v="2015_16_DAL@BUF"/>
    <n v="-6"/>
    <n v="-6.5"/>
    <n v="16"/>
    <n v="6"/>
    <x v="3"/>
    <x v="15"/>
    <s v="rs"/>
    <s v="BUF"/>
    <s v="BUF"/>
    <n v="0.5"/>
    <x v="0"/>
    <n v="-4"/>
    <n v="2"/>
    <m/>
    <m/>
    <s v="BUF"/>
    <n v="9"/>
    <n v="1"/>
    <s v="BUF"/>
    <n v="1"/>
  </r>
  <r>
    <n v="2089"/>
    <n v="1028"/>
    <s v="2015_16_DAL@BUF"/>
    <n v="-6"/>
    <n v="-6.5"/>
    <n v="16"/>
    <n v="6"/>
    <x v="3"/>
    <x v="15"/>
    <s v="rs"/>
    <s v="BUF"/>
    <s v="BUF"/>
    <n v="0.5"/>
    <x v="1"/>
    <n v="-3"/>
    <n v="3"/>
    <m/>
    <m/>
    <s v="BUF"/>
    <n v="5"/>
    <n v="1"/>
    <s v="BUF"/>
    <n v="1"/>
  </r>
  <r>
    <n v="2090"/>
    <n v="1029"/>
    <s v="2015_16_NWE@NYJ"/>
    <n v="3"/>
    <n v="3"/>
    <n v="26"/>
    <n v="20"/>
    <x v="3"/>
    <x v="15"/>
    <s v="rs"/>
    <s v="NYJ"/>
    <s v="NYJ"/>
    <n v="0"/>
    <x v="0"/>
    <n v="6"/>
    <n v="3"/>
    <m/>
    <m/>
    <s v="NWE"/>
    <n v="3"/>
    <n v="0"/>
    <s v="NWE"/>
    <n v="0"/>
  </r>
  <r>
    <n v="2091"/>
    <n v="1029"/>
    <s v="2015_16_NWE@NYJ"/>
    <n v="3"/>
    <n v="3"/>
    <n v="26"/>
    <n v="20"/>
    <x v="3"/>
    <x v="15"/>
    <s v="rs"/>
    <s v="NYJ"/>
    <s v="NYJ"/>
    <n v="0"/>
    <x v="1"/>
    <n v="5"/>
    <n v="2"/>
    <m/>
    <m/>
    <s v="NYJ"/>
    <n v="9"/>
    <n v="1"/>
    <s v="NYJ"/>
    <n v="1"/>
  </r>
  <r>
    <n v="2092"/>
    <n v="1030"/>
    <s v="2015_16_HOU@TEN"/>
    <n v="0"/>
    <n v="3.5"/>
    <n v="6"/>
    <n v="34"/>
    <x v="3"/>
    <x v="15"/>
    <s v="rs"/>
    <s v="HOU"/>
    <s v="HOU"/>
    <n v="-3.5"/>
    <x v="0"/>
    <n v="4"/>
    <n v="4"/>
    <m/>
    <m/>
    <s v="HOU"/>
    <n v="2"/>
    <n v="1"/>
    <s v="HOU"/>
    <n v="1"/>
  </r>
  <r>
    <n v="2093"/>
    <n v="1030"/>
    <s v="2015_16_HOU@TEN"/>
    <n v="0"/>
    <n v="3.5"/>
    <n v="6"/>
    <n v="34"/>
    <x v="3"/>
    <x v="15"/>
    <s v="rs"/>
    <s v="HOU"/>
    <s v="HOU"/>
    <n v="-3.5"/>
    <x v="1"/>
    <n v="0"/>
    <n v="0"/>
    <m/>
    <m/>
    <s v="HOU"/>
    <n v="2"/>
    <n v="1"/>
    <s v="HOU"/>
    <n v="1"/>
  </r>
  <r>
    <n v="2094"/>
    <n v="1031"/>
    <s v="2015_16_CLE@KCY"/>
    <n v="-12.5"/>
    <n v="-11"/>
    <n v="17"/>
    <n v="13"/>
    <x v="3"/>
    <x v="15"/>
    <s v="rs"/>
    <s v="CLE"/>
    <s v="KCY"/>
    <n v="-1.5"/>
    <x v="0"/>
    <n v="-9"/>
    <n v="3.5"/>
    <m/>
    <m/>
    <s v="CLE"/>
    <n v="15"/>
    <n v="1"/>
    <s v="KCY"/>
    <n v="1"/>
  </r>
  <r>
    <n v="2095"/>
    <n v="1031"/>
    <s v="2015_16_CLE@KCY"/>
    <n v="-12.5"/>
    <n v="-11"/>
    <n v="17"/>
    <n v="13"/>
    <x v="3"/>
    <x v="15"/>
    <s v="rs"/>
    <s v="CLE"/>
    <s v="KCY"/>
    <n v="-1.5"/>
    <x v="1"/>
    <n v="-9"/>
    <n v="3.5"/>
    <m/>
    <m/>
    <s v="KCY"/>
    <n v="7"/>
    <n v="0"/>
    <s v="KCY"/>
    <n v="1"/>
  </r>
  <r>
    <n v="2096"/>
    <n v="1032"/>
    <s v="2015_16_IND@MIA"/>
    <n v="-1"/>
    <n v="-2.5"/>
    <n v="12"/>
    <n v="18"/>
    <x v="3"/>
    <x v="15"/>
    <s v="rs"/>
    <s v="IND"/>
    <s v="IND"/>
    <n v="1.5"/>
    <x v="0"/>
    <n v="1"/>
    <n v="2"/>
    <m/>
    <m/>
    <s v="MIA"/>
    <n v="14"/>
    <n v="0"/>
    <s v="MIA"/>
    <n v="0"/>
  </r>
  <r>
    <n v="2097"/>
    <n v="1032"/>
    <s v="2015_16_IND@MIA"/>
    <n v="-1"/>
    <n v="-2.5"/>
    <n v="12"/>
    <n v="18"/>
    <x v="3"/>
    <x v="15"/>
    <s v="rs"/>
    <s v="IND"/>
    <s v="IND"/>
    <n v="1.5"/>
    <x v="1"/>
    <n v="-3"/>
    <n v="2"/>
    <m/>
    <m/>
    <s v="IND"/>
    <n v="13"/>
    <n v="1"/>
    <s v="IND"/>
    <n v="1"/>
  </r>
  <r>
    <n v="2098"/>
    <n v="1033"/>
    <s v="2015_16_SFO@DET"/>
    <n v="-8.5"/>
    <n v="-10"/>
    <n v="32"/>
    <n v="17"/>
    <x v="3"/>
    <x v="15"/>
    <s v="rs"/>
    <s v="DET"/>
    <s v="DET"/>
    <n v="1.5"/>
    <x v="0"/>
    <n v="-4.5"/>
    <n v="4"/>
    <m/>
    <m/>
    <s v="DET"/>
    <n v="6"/>
    <n v="1"/>
    <s v="DET"/>
    <n v="1"/>
  </r>
  <r>
    <n v="2099"/>
    <n v="1033"/>
    <s v="2015_16_SFO@DET"/>
    <n v="-8.5"/>
    <n v="-10"/>
    <n v="32"/>
    <n v="17"/>
    <x v="3"/>
    <x v="15"/>
    <s v="rs"/>
    <s v="DET"/>
    <s v="DET"/>
    <n v="1.5"/>
    <x v="1"/>
    <n v="-5.5"/>
    <n v="3"/>
    <m/>
    <m/>
    <s v="SFO"/>
    <n v="10"/>
    <n v="0"/>
    <s v="DET"/>
    <n v="1"/>
  </r>
  <r>
    <n v="2100"/>
    <n v="1034"/>
    <s v="2015_16_CHI@TBY"/>
    <n v="-3"/>
    <n v="-3.5"/>
    <n v="21"/>
    <n v="26"/>
    <x v="3"/>
    <x v="15"/>
    <s v="rs"/>
    <s v="CHI"/>
    <s v="CHI"/>
    <n v="0.5"/>
    <x v="0"/>
    <n v="-3"/>
    <n v="0"/>
    <m/>
    <m/>
    <s v="TBY"/>
    <n v="12"/>
    <n v="0"/>
    <s v="TBY"/>
    <n v="0"/>
  </r>
  <r>
    <n v="2101"/>
    <n v="1034"/>
    <s v="2015_16_CHI@TBY"/>
    <n v="-3"/>
    <n v="-3.5"/>
    <n v="21"/>
    <n v="26"/>
    <x v="3"/>
    <x v="15"/>
    <s v="rs"/>
    <s v="CHI"/>
    <s v="CHI"/>
    <n v="0.5"/>
    <x v="1"/>
    <n v="-3"/>
    <n v="0"/>
    <m/>
    <m/>
    <s v="CHI"/>
    <n v="4"/>
    <n v="1"/>
    <s v="CHI"/>
    <n v="1"/>
  </r>
  <r>
    <n v="2102"/>
    <n v="1035"/>
    <s v="2015_16_CAR@ATL"/>
    <n v="7"/>
    <n v="6.5"/>
    <n v="20"/>
    <n v="13"/>
    <x v="3"/>
    <x v="15"/>
    <s v="rs"/>
    <s v="ATL"/>
    <s v="ATL"/>
    <n v="0.5"/>
    <x v="0"/>
    <n v="6"/>
    <n v="1"/>
    <m/>
    <m/>
    <s v="CAR"/>
    <n v="7"/>
    <n v="0"/>
    <s v="CAR"/>
    <n v="0"/>
  </r>
  <r>
    <n v="2103"/>
    <n v="1035"/>
    <s v="2015_16_CAR@ATL"/>
    <n v="7"/>
    <n v="6.5"/>
    <n v="20"/>
    <n v="13"/>
    <x v="3"/>
    <x v="15"/>
    <s v="rs"/>
    <s v="ATL"/>
    <s v="ATL"/>
    <n v="0.5"/>
    <x v="1"/>
    <n v="7"/>
    <n v="0"/>
    <m/>
    <m/>
    <s v="ATL"/>
    <n v="11"/>
    <n v="1"/>
    <s v="CAR"/>
    <n v="0"/>
  </r>
  <r>
    <n v="2104"/>
    <n v="1036"/>
    <s v="2015_16_PIT@BAL"/>
    <n v="10"/>
    <n v="10"/>
    <n v="20"/>
    <n v="17"/>
    <x v="3"/>
    <x v="15"/>
    <s v="rs"/>
    <s v="BAL"/>
    <s v="BAL"/>
    <n v="0"/>
    <x v="0"/>
    <n v="10.5"/>
    <n v="0.5"/>
    <m/>
    <m/>
    <s v="PIT"/>
    <n v="1"/>
    <n v="0"/>
    <s v="PIT"/>
    <n v="0"/>
  </r>
  <r>
    <n v="2105"/>
    <n v="1036"/>
    <s v="2015_16_PIT@BAL"/>
    <n v="10"/>
    <n v="10"/>
    <n v="20"/>
    <n v="17"/>
    <x v="3"/>
    <x v="15"/>
    <s v="rs"/>
    <s v="BAL"/>
    <s v="BAL"/>
    <n v="0"/>
    <x v="1"/>
    <n v="7"/>
    <n v="3"/>
    <m/>
    <m/>
    <s v="PIT"/>
    <n v="1"/>
    <n v="0"/>
    <s v="PIT"/>
    <n v="0"/>
  </r>
  <r>
    <n v="2106"/>
    <n v="1037"/>
    <s v="2015_16_JAX@NOR"/>
    <n v="-3.5"/>
    <n v="-3"/>
    <n v="38"/>
    <n v="27"/>
    <x v="3"/>
    <x v="15"/>
    <s v="rs"/>
    <s v="NOR"/>
    <s v="NOR"/>
    <n v="-0.5"/>
    <x v="0"/>
    <n v="-6"/>
    <n v="2.5"/>
    <m/>
    <m/>
    <s v="NOR"/>
    <n v="8"/>
    <n v="1"/>
    <s v="NOR"/>
    <n v="1"/>
  </r>
  <r>
    <n v="2107"/>
    <n v="1037"/>
    <s v="2015_16_JAX@NOR"/>
    <n v="-3.5"/>
    <n v="-3"/>
    <n v="38"/>
    <n v="27"/>
    <x v="3"/>
    <x v="15"/>
    <s v="rs"/>
    <s v="NOR"/>
    <s v="NOR"/>
    <n v="-0.5"/>
    <x v="1"/>
    <n v="-5.5"/>
    <n v="2"/>
    <m/>
    <m/>
    <s v="JAX"/>
    <n v="14"/>
    <n v="0"/>
    <s v="JAX"/>
    <n v="0"/>
  </r>
  <r>
    <n v="2108"/>
    <n v="1038"/>
    <s v="2015_16_STL@SEA"/>
    <n v="-13.5"/>
    <n v="-12"/>
    <n v="17"/>
    <n v="23"/>
    <x v="3"/>
    <x v="15"/>
    <s v="rs"/>
    <s v="STL"/>
    <s v="STL"/>
    <n v="-1.5"/>
    <x v="0"/>
    <n v="-14"/>
    <n v="0.5"/>
    <m/>
    <m/>
    <s v="STL"/>
    <n v="4"/>
    <n v="1"/>
    <s v="SEA"/>
    <n v="0"/>
  </r>
  <r>
    <n v="2109"/>
    <n v="1038"/>
    <s v="2015_16_STL@SEA"/>
    <n v="-13.5"/>
    <n v="-12"/>
    <n v="17"/>
    <n v="23"/>
    <x v="3"/>
    <x v="15"/>
    <s v="rs"/>
    <s v="STL"/>
    <s v="STL"/>
    <n v="-1.5"/>
    <x v="1"/>
    <n v="-9.5"/>
    <n v="4"/>
    <m/>
    <m/>
    <s v="STL"/>
    <n v="8"/>
    <n v="1"/>
    <s v="SEA"/>
    <n v="0"/>
  </r>
  <r>
    <n v="2110"/>
    <n v="1039"/>
    <s v="2015_16_GBY@ARI"/>
    <n v="-4"/>
    <n v="-4.5"/>
    <n v="38"/>
    <n v="8"/>
    <x v="3"/>
    <x v="15"/>
    <s v="rs"/>
    <s v="ARI"/>
    <s v="ARI"/>
    <n v="0.5"/>
    <x v="0"/>
    <n v="-4.5"/>
    <n v="0.5"/>
    <m/>
    <m/>
    <s v="ARI"/>
    <n v="5"/>
    <n v="1"/>
    <s v="ARI"/>
    <n v="1"/>
  </r>
  <r>
    <n v="2111"/>
    <n v="1039"/>
    <s v="2015_16_GBY@ARI"/>
    <n v="-4"/>
    <n v="-4.5"/>
    <n v="38"/>
    <n v="8"/>
    <x v="3"/>
    <x v="15"/>
    <s v="rs"/>
    <s v="ARI"/>
    <s v="ARI"/>
    <n v="0.5"/>
    <x v="1"/>
    <n v="-4.5"/>
    <n v="0.5"/>
    <m/>
    <m/>
    <s v="ARI"/>
    <n v="6"/>
    <n v="1"/>
    <s v="ARI"/>
    <n v="1"/>
  </r>
  <r>
    <n v="2112"/>
    <n v="1040"/>
    <s v="2015_16_NYG@MIN"/>
    <n v="-4"/>
    <n v="-7"/>
    <n v="49"/>
    <n v="17"/>
    <x v="3"/>
    <x v="15"/>
    <s v="rs"/>
    <s v="MIN"/>
    <s v="MIN"/>
    <n v="3"/>
    <x v="0"/>
    <n v="-4"/>
    <n v="0"/>
    <m/>
    <m/>
    <s v="MIN"/>
    <n v="11"/>
    <n v="1"/>
    <s v="MIN"/>
    <n v="1"/>
  </r>
  <r>
    <n v="2113"/>
    <n v="1040"/>
    <s v="2015_16_NYG@MIN"/>
    <n v="-4"/>
    <n v="-7"/>
    <n v="49"/>
    <n v="17"/>
    <x v="3"/>
    <x v="15"/>
    <s v="rs"/>
    <s v="MIN"/>
    <s v="MIN"/>
    <n v="3"/>
    <x v="1"/>
    <n v="-4"/>
    <n v="0"/>
    <m/>
    <m/>
    <s v="MIN"/>
    <n v="3"/>
    <n v="1"/>
    <s v="MIN"/>
    <n v="1"/>
  </r>
  <r>
    <n v="2114"/>
    <n v="1041"/>
    <s v="2015_16_CIN@DEN"/>
    <n v="-3.5"/>
    <n v="-3.5"/>
    <n v="20"/>
    <n v="17"/>
    <x v="3"/>
    <x v="15"/>
    <s v="rs"/>
    <s v="CIN"/>
    <s v="DEN"/>
    <n v="0"/>
    <x v="0"/>
    <n v="-4"/>
    <n v="0.5"/>
    <m/>
    <m/>
    <s v="DEN"/>
    <n v="16"/>
    <n v="0"/>
    <s v="DEN"/>
    <n v="1"/>
  </r>
  <r>
    <n v="2115"/>
    <n v="1041"/>
    <s v="2015_16_CIN@DEN"/>
    <n v="-3.5"/>
    <n v="-3.5"/>
    <n v="20"/>
    <n v="17"/>
    <x v="3"/>
    <x v="15"/>
    <s v="rs"/>
    <s v="CIN"/>
    <s v="DEN"/>
    <n v="0"/>
    <x v="1"/>
    <n v="-3"/>
    <n v="0.5"/>
    <m/>
    <m/>
    <s v="CIN"/>
    <n v="12"/>
    <n v="1"/>
    <s v="CIN"/>
    <n v="0"/>
  </r>
  <r>
    <n v="2116"/>
    <n v="1042"/>
    <s v="2015_17_NYJ@BUF"/>
    <n v="3"/>
    <n v="3"/>
    <n v="22"/>
    <n v="17"/>
    <x v="3"/>
    <x v="16"/>
    <s v="rs"/>
    <s v="BUF"/>
    <s v="BUF"/>
    <n v="0"/>
    <x v="0"/>
    <n v="3.5"/>
    <n v="0.5"/>
    <m/>
    <m/>
    <s v="NYJ"/>
    <n v="6"/>
    <n v="0"/>
    <s v="NYJ"/>
    <n v="0"/>
  </r>
  <r>
    <n v="2117"/>
    <n v="1042"/>
    <s v="2015_17_NYJ@BUF"/>
    <n v="3"/>
    <n v="3"/>
    <n v="22"/>
    <n v="17"/>
    <x v="3"/>
    <x v="16"/>
    <s v="rs"/>
    <s v="BUF"/>
    <s v="BUF"/>
    <n v="0"/>
    <x v="1"/>
    <n v="3"/>
    <n v="0"/>
    <m/>
    <m/>
    <s v="NYJ"/>
    <n v="5"/>
    <n v="0"/>
    <s v="NYJ"/>
    <n v="0"/>
  </r>
  <r>
    <n v="2118"/>
    <n v="1043"/>
    <s v="2015_17_NWE@MIA"/>
    <n v="9"/>
    <n v="10"/>
    <n v="20"/>
    <n v="10"/>
    <x v="3"/>
    <x v="16"/>
    <s v="rs"/>
    <s v="MIA"/>
    <s v="MIA"/>
    <n v="-1"/>
    <x v="0"/>
    <n v="7"/>
    <n v="2"/>
    <m/>
    <m/>
    <s v="NWE"/>
    <n v="11"/>
    <n v="0"/>
    <s v="NWE"/>
    <n v="0"/>
  </r>
  <r>
    <n v="2119"/>
    <n v="1043"/>
    <s v="2015_17_NWE@MIA"/>
    <n v="9"/>
    <n v="10"/>
    <n v="20"/>
    <n v="10"/>
    <x v="3"/>
    <x v="16"/>
    <s v="rs"/>
    <s v="MIA"/>
    <s v="MIA"/>
    <n v="-1"/>
    <x v="1"/>
    <n v="4.5"/>
    <n v="4.5"/>
    <m/>
    <m/>
    <s v="NWE"/>
    <n v="10"/>
    <n v="0"/>
    <s v="NWE"/>
    <n v="0"/>
  </r>
  <r>
    <n v="2120"/>
    <n v="1044"/>
    <s v="2015_17_TBY@CAR"/>
    <n v="-10.5"/>
    <n v="-10.5"/>
    <n v="38"/>
    <n v="10"/>
    <x v="3"/>
    <x v="16"/>
    <s v="rs"/>
    <s v="CAR"/>
    <s v="CAR"/>
    <n v="0"/>
    <x v="0"/>
    <n v="-7.5"/>
    <n v="3"/>
    <m/>
    <m/>
    <s v="CAR"/>
    <n v="15"/>
    <n v="1"/>
    <s v="CAR"/>
    <n v="1"/>
  </r>
  <r>
    <n v="2121"/>
    <n v="1044"/>
    <s v="2015_17_TBY@CAR"/>
    <n v="-10.5"/>
    <n v="-10.5"/>
    <n v="38"/>
    <n v="10"/>
    <x v="3"/>
    <x v="16"/>
    <s v="rs"/>
    <s v="CAR"/>
    <s v="CAR"/>
    <n v="0"/>
    <x v="1"/>
    <n v="-10"/>
    <n v="0.5"/>
    <m/>
    <m/>
    <s v="TBY"/>
    <n v="3"/>
    <n v="0"/>
    <s v="CAR"/>
    <n v="1"/>
  </r>
  <r>
    <n v="2122"/>
    <n v="1045"/>
    <s v="2015_17_NOR@ATL"/>
    <n v="-2"/>
    <n v="-6"/>
    <n v="17"/>
    <n v="20"/>
    <x v="3"/>
    <x v="16"/>
    <s v="rs"/>
    <s v="NOR"/>
    <s v="NOR"/>
    <n v="4"/>
    <x v="0"/>
    <n v="-4.5"/>
    <n v="2.5"/>
    <m/>
    <m/>
    <s v="NOR"/>
    <n v="7"/>
    <n v="1"/>
    <s v="ATL"/>
    <n v="0"/>
  </r>
  <r>
    <n v="2123"/>
    <n v="1045"/>
    <s v="2015_17_NOR@ATL"/>
    <n v="-2"/>
    <n v="-6"/>
    <n v="17"/>
    <n v="20"/>
    <x v="3"/>
    <x v="16"/>
    <s v="rs"/>
    <s v="NOR"/>
    <s v="NOR"/>
    <n v="4"/>
    <x v="1"/>
    <n v="-7.5"/>
    <n v="5.5"/>
    <m/>
    <m/>
    <s v="ATL"/>
    <n v="12"/>
    <n v="0"/>
    <s v="ATL"/>
    <n v="0"/>
  </r>
  <r>
    <n v="2124"/>
    <n v="1046"/>
    <s v="2015_17_BAL@CIN"/>
    <n v="-7"/>
    <n v="-9.5"/>
    <n v="24"/>
    <n v="16"/>
    <x v="3"/>
    <x v="16"/>
    <s v="rs"/>
    <s v="BAL"/>
    <s v="CIN"/>
    <n v="2.5"/>
    <x v="0"/>
    <n v="-7.5"/>
    <n v="0.5"/>
    <m/>
    <m/>
    <s v="BAL"/>
    <n v="12"/>
    <n v="1"/>
    <s v="CIN"/>
    <n v="1"/>
  </r>
  <r>
    <n v="2125"/>
    <n v="1046"/>
    <s v="2015_17_BAL@CIN"/>
    <n v="-7"/>
    <n v="-9.5"/>
    <n v="24"/>
    <n v="16"/>
    <x v="3"/>
    <x v="16"/>
    <s v="rs"/>
    <s v="BAL"/>
    <s v="CIN"/>
    <n v="2.5"/>
    <x v="1"/>
    <n v="-8"/>
    <n v="1"/>
    <m/>
    <m/>
    <s v="CIN"/>
    <n v="11"/>
    <n v="0"/>
    <s v="CIN"/>
    <n v="1"/>
  </r>
  <r>
    <n v="2126"/>
    <n v="1047"/>
    <s v="2015_17_PIT@CLE"/>
    <n v="10"/>
    <n v="11"/>
    <n v="12"/>
    <n v="28"/>
    <x v="3"/>
    <x v="16"/>
    <s v="rs"/>
    <s v="PIT"/>
    <s v="PIT"/>
    <n v="-1"/>
    <x v="0"/>
    <n v="9"/>
    <n v="1"/>
    <m/>
    <m/>
    <s v="PIT"/>
    <n v="3"/>
    <n v="1"/>
    <s v="PIT"/>
    <n v="1"/>
  </r>
  <r>
    <n v="2127"/>
    <n v="1047"/>
    <s v="2015_17_PIT@CLE"/>
    <n v="10"/>
    <n v="11"/>
    <n v="12"/>
    <n v="28"/>
    <x v="3"/>
    <x v="16"/>
    <s v="rs"/>
    <s v="PIT"/>
    <s v="PIT"/>
    <n v="-1"/>
    <x v="1"/>
    <n v="7"/>
    <n v="3"/>
    <m/>
    <m/>
    <s v="PIT"/>
    <n v="6"/>
    <n v="1"/>
    <s v="PIT"/>
    <n v="1"/>
  </r>
  <r>
    <n v="2128"/>
    <n v="1048"/>
    <s v="2015_17_JAX@HOU"/>
    <n v="-5.5"/>
    <n v="-6.5"/>
    <n v="30"/>
    <n v="6"/>
    <x v="3"/>
    <x v="16"/>
    <s v="rs"/>
    <s v="HOU"/>
    <s v="HOU"/>
    <n v="1"/>
    <x v="0"/>
    <n v="-4.5"/>
    <n v="1"/>
    <m/>
    <m/>
    <s v="JAX"/>
    <n v="8"/>
    <n v="0"/>
    <s v="HOU"/>
    <n v="1"/>
  </r>
  <r>
    <n v="2129"/>
    <n v="1048"/>
    <s v="2015_17_JAX@HOU"/>
    <n v="-5.5"/>
    <n v="-6.5"/>
    <n v="30"/>
    <n v="6"/>
    <x v="3"/>
    <x v="16"/>
    <s v="rs"/>
    <s v="HOU"/>
    <s v="HOU"/>
    <n v="1"/>
    <x v="1"/>
    <n v="-7"/>
    <n v="1.5"/>
    <m/>
    <m/>
    <s v="HOU"/>
    <n v="4"/>
    <n v="1"/>
    <s v="HOU"/>
    <n v="1"/>
  </r>
  <r>
    <n v="2130"/>
    <n v="1049"/>
    <s v="2015_17_TEN@IND"/>
    <n v="-6"/>
    <n v="-3.5"/>
    <n v="30"/>
    <n v="24"/>
    <x v="3"/>
    <x v="16"/>
    <s v="rs"/>
    <s v="IND"/>
    <s v="IND"/>
    <n v="-2.5"/>
    <x v="0"/>
    <n v="-6"/>
    <n v="0"/>
    <m/>
    <m/>
    <s v="TEN"/>
    <n v="13"/>
    <n v="0"/>
    <s v="TEN"/>
    <n v="0"/>
  </r>
  <r>
    <n v="2131"/>
    <n v="1049"/>
    <s v="2015_17_TEN@IND"/>
    <n v="-6"/>
    <n v="-3.5"/>
    <n v="30"/>
    <n v="24"/>
    <x v="3"/>
    <x v="16"/>
    <s v="rs"/>
    <s v="IND"/>
    <s v="IND"/>
    <n v="-2.5"/>
    <x v="1"/>
    <n v="-6"/>
    <n v="0"/>
    <m/>
    <m/>
    <s v="TEN"/>
    <n v="16"/>
    <n v="0"/>
    <s v="TEN"/>
    <n v="0"/>
  </r>
  <r>
    <n v="2132"/>
    <n v="1050"/>
    <s v="2015_17_OAK@KCY"/>
    <n v="-6.5"/>
    <n v="-7"/>
    <n v="23"/>
    <n v="17"/>
    <x v="3"/>
    <x v="16"/>
    <s v="rs"/>
    <s v="OAK"/>
    <s v="KCY"/>
    <n v="0.5"/>
    <x v="0"/>
    <n v="-7"/>
    <n v="0.5"/>
    <m/>
    <m/>
    <s v="OAK"/>
    <n v="9"/>
    <n v="1"/>
    <s v="KCY"/>
    <n v="1"/>
  </r>
  <r>
    <n v="2133"/>
    <n v="1050"/>
    <s v="2015_17_OAK@KCY"/>
    <n v="-6.5"/>
    <n v="-7"/>
    <n v="23"/>
    <n v="17"/>
    <x v="3"/>
    <x v="16"/>
    <s v="rs"/>
    <s v="OAK"/>
    <s v="KCY"/>
    <n v="0.5"/>
    <x v="1"/>
    <n v="-7"/>
    <n v="0.5"/>
    <m/>
    <m/>
    <s v="KCY"/>
    <n v="7"/>
    <n v="0"/>
    <s v="KCY"/>
    <n v="1"/>
  </r>
  <r>
    <n v="2134"/>
    <n v="1051"/>
    <s v="2015_17_PHI@NYG"/>
    <n v="-3.5"/>
    <n v="-5.5"/>
    <n v="30"/>
    <n v="35"/>
    <x v="3"/>
    <x v="16"/>
    <s v="rs"/>
    <s v="PHI"/>
    <s v="PHI"/>
    <n v="2"/>
    <x v="0"/>
    <n v="-4"/>
    <n v="0.5"/>
    <m/>
    <m/>
    <s v="PHI"/>
    <n v="1"/>
    <n v="1"/>
    <s v="PHI"/>
    <n v="1"/>
  </r>
  <r>
    <n v="2135"/>
    <n v="1051"/>
    <s v="2015_17_PHI@NYG"/>
    <n v="-3.5"/>
    <n v="-5.5"/>
    <n v="30"/>
    <n v="35"/>
    <x v="3"/>
    <x v="16"/>
    <s v="rs"/>
    <s v="PHI"/>
    <s v="PHI"/>
    <n v="2"/>
    <x v="1"/>
    <n v="-3"/>
    <n v="0.5"/>
    <m/>
    <m/>
    <s v="PHI"/>
    <n v="2"/>
    <n v="1"/>
    <s v="PHI"/>
    <n v="1"/>
  </r>
  <r>
    <n v="2136"/>
    <n v="1052"/>
    <s v="2015_17_WAS@DAL"/>
    <n v="-3"/>
    <n v="-4"/>
    <n v="23"/>
    <n v="34"/>
    <x v="3"/>
    <x v="16"/>
    <s v="rs"/>
    <s v="WAS"/>
    <s v="WAS"/>
    <n v="1"/>
    <x v="0"/>
    <n v="2"/>
    <n v="5"/>
    <m/>
    <m/>
    <s v="DAL"/>
    <n v="14"/>
    <n v="0"/>
    <s v="DAL"/>
    <n v="0"/>
  </r>
  <r>
    <n v="2137"/>
    <n v="1052"/>
    <s v="2015_17_WAS@DAL"/>
    <n v="-3"/>
    <n v="-4"/>
    <n v="23"/>
    <n v="34"/>
    <x v="3"/>
    <x v="16"/>
    <s v="rs"/>
    <s v="WAS"/>
    <s v="WAS"/>
    <n v="1"/>
    <x v="1"/>
    <n v="2"/>
    <n v="5"/>
    <m/>
    <m/>
    <s v="DAL"/>
    <n v="15"/>
    <n v="0"/>
    <s v="DAL"/>
    <n v="0"/>
  </r>
  <r>
    <n v="2138"/>
    <n v="1053"/>
    <s v="2015_17_DET@CHI"/>
    <n v="-1"/>
    <n v="1"/>
    <n v="20"/>
    <n v="24"/>
    <x v="3"/>
    <x v="16"/>
    <s v="rs"/>
    <s v="DET"/>
    <s v="DET"/>
    <n v="-2"/>
    <x v="0"/>
    <n v="-3"/>
    <n v="2"/>
    <m/>
    <m/>
    <s v="DET"/>
    <n v="2"/>
    <n v="1"/>
    <s v="DET"/>
    <n v="1"/>
  </r>
  <r>
    <n v="2139"/>
    <n v="1053"/>
    <s v="2015_17_DET@CHI"/>
    <n v="-1"/>
    <n v="1"/>
    <n v="20"/>
    <n v="24"/>
    <x v="3"/>
    <x v="16"/>
    <s v="rs"/>
    <s v="DET"/>
    <s v="DET"/>
    <n v="-2"/>
    <x v="1"/>
    <n v="3"/>
    <n v="4"/>
    <m/>
    <m/>
    <s v="CHI"/>
    <n v="14"/>
    <n v="0"/>
    <s v="CHI"/>
    <n v="0"/>
  </r>
  <r>
    <n v="2140"/>
    <n v="1054"/>
    <s v="2015_17_MIN@GBY"/>
    <n v="-3"/>
    <n v="-3"/>
    <n v="13"/>
    <n v="20"/>
    <x v="3"/>
    <x v="16"/>
    <s v="rs"/>
    <s v="MIN"/>
    <s v="MIN"/>
    <n v="0"/>
    <x v="0"/>
    <n v="-4.5"/>
    <n v="1.5"/>
    <m/>
    <m/>
    <s v="MIN"/>
    <n v="10"/>
    <n v="1"/>
    <s v="MIN"/>
    <n v="1"/>
  </r>
  <r>
    <n v="2141"/>
    <n v="1054"/>
    <s v="2015_17_MIN@GBY"/>
    <n v="-3"/>
    <n v="-3"/>
    <n v="13"/>
    <n v="20"/>
    <x v="3"/>
    <x v="16"/>
    <s v="rs"/>
    <s v="MIN"/>
    <s v="MIN"/>
    <n v="0"/>
    <x v="1"/>
    <n v="-3.5"/>
    <n v="0.5"/>
    <m/>
    <m/>
    <s v="MIN"/>
    <n v="9"/>
    <n v="1"/>
    <s v="MIN"/>
    <n v="1"/>
  </r>
  <r>
    <n v="2142"/>
    <n v="1055"/>
    <s v="2015_17_SD@DEN"/>
    <n v="-7.5"/>
    <n v="-9.5"/>
    <n v="27"/>
    <n v="20"/>
    <x v="3"/>
    <x v="16"/>
    <s v="rs"/>
    <s v="SD"/>
    <s v="DEN"/>
    <n v="2"/>
    <x v="0"/>
    <n v="-6.5"/>
    <n v="1"/>
    <m/>
    <m/>
    <s v="SD"/>
    <n v="4"/>
    <n v="1"/>
    <s v="DEN"/>
    <n v="1"/>
  </r>
  <r>
    <n v="2143"/>
    <n v="1055"/>
    <s v="2015_17_SD@DEN"/>
    <n v="-7.5"/>
    <n v="-9.5"/>
    <n v="27"/>
    <n v="20"/>
    <x v="3"/>
    <x v="16"/>
    <s v="rs"/>
    <s v="SD"/>
    <s v="DEN"/>
    <n v="2"/>
    <x v="1"/>
    <n v="-7.5"/>
    <n v="0"/>
    <m/>
    <m/>
    <s v="SD"/>
    <n v="13"/>
    <n v="1"/>
    <s v="DEN"/>
    <n v="1"/>
  </r>
  <r>
    <n v="2144"/>
    <n v="1056"/>
    <s v="2015_17_SEA@ARI"/>
    <n v="-3.5"/>
    <n v="-6.5"/>
    <n v="6"/>
    <n v="36"/>
    <x v="3"/>
    <x v="16"/>
    <s v="rs"/>
    <s v="SEA"/>
    <s v="SEA"/>
    <n v="3"/>
    <x v="0"/>
    <n v="-6"/>
    <n v="2.5"/>
    <m/>
    <m/>
    <s v="SEA"/>
    <n v="16"/>
    <n v="1"/>
    <s v="ARI"/>
    <n v="0"/>
  </r>
  <r>
    <n v="2145"/>
    <n v="1056"/>
    <s v="2015_17_SEA@ARI"/>
    <n v="-3.5"/>
    <n v="-6.5"/>
    <n v="6"/>
    <n v="36"/>
    <x v="3"/>
    <x v="16"/>
    <s v="rs"/>
    <s v="SEA"/>
    <s v="SEA"/>
    <n v="3"/>
    <x v="1"/>
    <n v="-4"/>
    <n v="0.5"/>
    <m/>
    <m/>
    <s v="ARI"/>
    <n v="8"/>
    <n v="0"/>
    <s v="ARI"/>
    <n v="0"/>
  </r>
  <r>
    <n v="2146"/>
    <n v="1057"/>
    <s v="2015_17_STL@SFO"/>
    <n v="3.5"/>
    <n v="3.5"/>
    <n v="19"/>
    <n v="16"/>
    <x v="3"/>
    <x v="16"/>
    <s v="rs"/>
    <s v="SFO"/>
    <s v="SFO"/>
    <n v="0"/>
    <x v="0"/>
    <n v="4"/>
    <n v="0.5"/>
    <m/>
    <m/>
    <s v="STL"/>
    <n v="5"/>
    <n v="0"/>
    <s v="STL"/>
    <n v="0"/>
  </r>
  <r>
    <n v="2147"/>
    <n v="1057"/>
    <s v="2015_17_STL@SFO"/>
    <n v="3.5"/>
    <n v="3.5"/>
    <n v="19"/>
    <n v="16"/>
    <x v="3"/>
    <x v="16"/>
    <s v="rs"/>
    <s v="SFO"/>
    <s v="SFO"/>
    <n v="0"/>
    <x v="1"/>
    <n v="2"/>
    <n v="1.5"/>
    <m/>
    <m/>
    <s v="SFO"/>
    <n v="1"/>
    <n v="1"/>
    <s v="SFO"/>
    <n v="1"/>
  </r>
  <r>
    <n v="2148"/>
    <n v="1058"/>
    <s v="2015_18_KCY@HOU"/>
    <n v="3.5"/>
    <n v="3"/>
    <n v="0"/>
    <n v="30"/>
    <x v="3"/>
    <x v="17"/>
    <s v="plyff"/>
    <s v="KCY"/>
    <s v="KCY"/>
    <n v="0.5"/>
    <x v="0"/>
    <n v="3"/>
    <n v="0.5"/>
    <m/>
    <m/>
    <s v="KCY"/>
    <n v="3"/>
    <n v="1"/>
    <s v="KCY"/>
    <n v="1"/>
  </r>
  <r>
    <n v="2149"/>
    <n v="1058"/>
    <s v="2015_18_KCY@HOU"/>
    <n v="3.5"/>
    <n v="3"/>
    <n v="0"/>
    <n v="30"/>
    <x v="3"/>
    <x v="17"/>
    <s v="plyff"/>
    <s v="KCY"/>
    <s v="KCY"/>
    <n v="0.5"/>
    <x v="2"/>
    <m/>
    <s v=""/>
    <m/>
    <m/>
    <s v="KCY"/>
    <n v="2"/>
    <n v="1"/>
    <s v="KCY"/>
    <n v="1"/>
  </r>
  <r>
    <n v="2150"/>
    <n v="1058"/>
    <s v="2015_18_KCY@HOU"/>
    <n v="3.5"/>
    <n v="3"/>
    <n v="0"/>
    <n v="30"/>
    <x v="3"/>
    <x v="17"/>
    <s v="plyff"/>
    <s v="KCY"/>
    <s v="KCY"/>
    <n v="0.5"/>
    <x v="1"/>
    <n v="3"/>
    <n v="0.5"/>
    <m/>
    <m/>
    <s v="HOU"/>
    <n v="1"/>
    <n v="0"/>
    <s v="KCY"/>
    <n v="1"/>
  </r>
  <r>
    <n v="2151"/>
    <n v="1059"/>
    <s v="2015_18_PIT@CIN"/>
    <n v="3"/>
    <n v="3"/>
    <n v="16"/>
    <n v="18"/>
    <x v="3"/>
    <x v="17"/>
    <s v="plyff"/>
    <s v="CIN"/>
    <s v="PIT"/>
    <n v="0"/>
    <x v="0"/>
    <n v="3"/>
    <n v="0"/>
    <m/>
    <m/>
    <s v="PIT"/>
    <n v="1"/>
    <n v="0"/>
    <s v="PIT"/>
    <n v="1"/>
  </r>
  <r>
    <n v="2152"/>
    <n v="1059"/>
    <s v="2015_18_PIT@CIN"/>
    <n v="3"/>
    <n v="3"/>
    <n v="16"/>
    <n v="18"/>
    <x v="3"/>
    <x v="17"/>
    <s v="plyff"/>
    <s v="CIN"/>
    <s v="PIT"/>
    <n v="0"/>
    <x v="2"/>
    <m/>
    <s v=""/>
    <m/>
    <m/>
    <s v="PIT"/>
    <n v="1"/>
    <n v="0"/>
    <s v="PIT"/>
    <n v="1"/>
  </r>
  <r>
    <n v="2153"/>
    <n v="1059"/>
    <s v="2015_18_PIT@CIN"/>
    <n v="3"/>
    <n v="3"/>
    <n v="16"/>
    <n v="18"/>
    <x v="3"/>
    <x v="17"/>
    <s v="plyff"/>
    <s v="CIN"/>
    <s v="PIT"/>
    <n v="0"/>
    <x v="1"/>
    <n v="3"/>
    <n v="0"/>
    <m/>
    <m/>
    <s v="CIN"/>
    <n v="4"/>
    <n v="1"/>
    <s v="CIN"/>
    <n v="0"/>
  </r>
  <r>
    <n v="2154"/>
    <n v="1060"/>
    <s v="2015_18_SEA@MIN"/>
    <n v="3.5"/>
    <n v="5"/>
    <n v="9"/>
    <n v="10"/>
    <x v="3"/>
    <x v="17"/>
    <s v="plyff"/>
    <s v="MIN"/>
    <s v="SEA"/>
    <n v="-1.5"/>
    <x v="0"/>
    <n v="4.5"/>
    <n v="1"/>
    <m/>
    <m/>
    <s v="MIN"/>
    <n v="4"/>
    <n v="1"/>
    <s v="SEA"/>
    <n v="1"/>
  </r>
  <r>
    <n v="2155"/>
    <n v="1060"/>
    <s v="2015_18_SEA@MIN"/>
    <n v="3.5"/>
    <n v="5"/>
    <n v="9"/>
    <n v="10"/>
    <x v="3"/>
    <x v="17"/>
    <s v="plyff"/>
    <s v="MIN"/>
    <s v="SEA"/>
    <n v="-1.5"/>
    <x v="2"/>
    <m/>
    <s v=""/>
    <m/>
    <m/>
    <s v="SEA"/>
    <n v="3"/>
    <n v="0"/>
    <s v="SEA"/>
    <n v="1"/>
  </r>
  <r>
    <n v="2156"/>
    <n v="1060"/>
    <s v="2015_18_SEA@MIN"/>
    <n v="3.5"/>
    <n v="5"/>
    <n v="9"/>
    <n v="10"/>
    <x v="3"/>
    <x v="17"/>
    <s v="plyff"/>
    <s v="MIN"/>
    <s v="SEA"/>
    <n v="-1.5"/>
    <x v="1"/>
    <n v="4.5"/>
    <n v="1"/>
    <m/>
    <m/>
    <s v="MIN"/>
    <n v="3"/>
    <n v="1"/>
    <s v="MIN"/>
    <n v="0"/>
  </r>
  <r>
    <n v="2157"/>
    <n v="1061"/>
    <s v="2015_18_GBY@WAS"/>
    <n v="-1"/>
    <n v="-1"/>
    <n v="18"/>
    <n v="35"/>
    <x v="3"/>
    <x v="17"/>
    <s v="plyff"/>
    <s v="GBY"/>
    <s v="GBY"/>
    <n v="0"/>
    <x v="0"/>
    <n v="3"/>
    <n v="4"/>
    <m/>
    <m/>
    <s v="WAS"/>
    <n v="2"/>
    <n v="0"/>
    <s v="GBY"/>
    <n v="1"/>
  </r>
  <r>
    <n v="2158"/>
    <n v="1061"/>
    <s v="2015_18_GBY@WAS"/>
    <n v="-1"/>
    <n v="-1"/>
    <n v="18"/>
    <n v="35"/>
    <x v="3"/>
    <x v="17"/>
    <s v="plyff"/>
    <s v="GBY"/>
    <s v="GBY"/>
    <n v="0"/>
    <x v="2"/>
    <m/>
    <s v=""/>
    <m/>
    <m/>
    <s v="WAS"/>
    <n v="4"/>
    <n v="0"/>
    <s v="WAS"/>
    <n v="0"/>
  </r>
  <r>
    <n v="2159"/>
    <n v="1061"/>
    <s v="2015_18_GBY@WAS"/>
    <n v="-1"/>
    <n v="-1"/>
    <n v="18"/>
    <n v="35"/>
    <x v="3"/>
    <x v="17"/>
    <s v="plyff"/>
    <s v="GBY"/>
    <s v="GBY"/>
    <n v="0"/>
    <x v="1"/>
    <n v="3"/>
    <n v="4"/>
    <m/>
    <m/>
    <s v="GBY"/>
    <n v="2"/>
    <n v="1"/>
    <s v="GBY"/>
    <n v="1"/>
  </r>
  <r>
    <n v="2160"/>
    <n v="1062"/>
    <s v="2015_19_KCY@NWE"/>
    <n v="-4.5"/>
    <n v="-4.5"/>
    <n v="27"/>
    <n v="20"/>
    <x v="3"/>
    <x v="18"/>
    <s v="plyff"/>
    <s v="NWE"/>
    <s v="NWE"/>
    <n v="0"/>
    <x v="0"/>
    <n v="-5.5"/>
    <n v="1"/>
    <m/>
    <m/>
    <s v="KCY"/>
    <n v="1"/>
    <n v="0"/>
    <s v="KCY"/>
    <n v="0"/>
  </r>
  <r>
    <n v="2161"/>
    <n v="1062"/>
    <s v="2015_19_KCY@NWE"/>
    <n v="-4.5"/>
    <n v="-4.5"/>
    <n v="27"/>
    <n v="20"/>
    <x v="3"/>
    <x v="18"/>
    <s v="plyff"/>
    <s v="NWE"/>
    <s v="NWE"/>
    <n v="0"/>
    <x v="2"/>
    <m/>
    <s v=""/>
    <m/>
    <m/>
    <s v="NWE"/>
    <n v="2"/>
    <n v="1"/>
    <s v="NWE"/>
    <n v="1"/>
  </r>
  <r>
    <n v="2162"/>
    <n v="1062"/>
    <s v="2015_19_KCY@NWE"/>
    <n v="-4.5"/>
    <n v="-4.5"/>
    <n v="27"/>
    <n v="20"/>
    <x v="3"/>
    <x v="18"/>
    <s v="plyff"/>
    <s v="NWE"/>
    <s v="NWE"/>
    <n v="0"/>
    <x v="1"/>
    <n v="-5"/>
    <n v="0.5"/>
    <m/>
    <m/>
    <s v="KCY"/>
    <n v="3"/>
    <n v="0"/>
    <s v="NWE"/>
    <n v="1"/>
  </r>
  <r>
    <n v="2163"/>
    <n v="1063"/>
    <s v="2015_19_GBY@ARI"/>
    <n v="-7"/>
    <n v="-7"/>
    <n v="26"/>
    <n v="20"/>
    <x v="3"/>
    <x v="18"/>
    <s v="plyff"/>
    <s v="GBY"/>
    <s v="ARI"/>
    <n v="0"/>
    <x v="0"/>
    <n v="-4"/>
    <n v="3"/>
    <m/>
    <m/>
    <s v="ARI"/>
    <n v="3"/>
    <n v="0"/>
    <s v="ARI"/>
    <n v="1"/>
  </r>
  <r>
    <n v="2164"/>
    <n v="1063"/>
    <s v="2015_19_GBY@ARI"/>
    <n v="-7"/>
    <n v="-7"/>
    <n v="26"/>
    <n v="20"/>
    <x v="3"/>
    <x v="18"/>
    <s v="plyff"/>
    <s v="GBY"/>
    <s v="ARI"/>
    <n v="0"/>
    <x v="2"/>
    <m/>
    <s v=""/>
    <m/>
    <m/>
    <s v="ARI"/>
    <n v="3"/>
    <n v="0"/>
    <s v="ARI"/>
    <n v="1"/>
  </r>
  <r>
    <n v="2165"/>
    <n v="1063"/>
    <s v="2015_19_GBY@ARI"/>
    <n v="-7"/>
    <n v="-7"/>
    <n v="26"/>
    <n v="20"/>
    <x v="3"/>
    <x v="18"/>
    <s v="plyff"/>
    <s v="GBY"/>
    <s v="ARI"/>
    <n v="0"/>
    <x v="1"/>
    <n v="-4"/>
    <n v="3"/>
    <m/>
    <m/>
    <s v="ARI"/>
    <n v="1"/>
    <n v="0"/>
    <s v="ARI"/>
    <n v="1"/>
  </r>
  <r>
    <n v="2166"/>
    <n v="1064"/>
    <s v="2015_19_SEA@CAR"/>
    <n v="-3"/>
    <n v="-2"/>
    <n v="31"/>
    <n v="24"/>
    <x v="3"/>
    <x v="18"/>
    <s v="plyff"/>
    <s v="CAR"/>
    <s v="CAR"/>
    <n v="-1"/>
    <x v="0"/>
    <n v="-3"/>
    <n v="0"/>
    <m/>
    <m/>
    <s v="CAR"/>
    <n v="2"/>
    <n v="1"/>
    <s v="CAR"/>
    <n v="1"/>
  </r>
  <r>
    <n v="2167"/>
    <n v="1064"/>
    <s v="2015_19_SEA@CAR"/>
    <n v="-3"/>
    <n v="-2"/>
    <n v="31"/>
    <n v="24"/>
    <x v="3"/>
    <x v="18"/>
    <s v="plyff"/>
    <s v="CAR"/>
    <s v="CAR"/>
    <n v="-1"/>
    <x v="2"/>
    <m/>
    <s v=""/>
    <m/>
    <m/>
    <s v="CAR"/>
    <n v="1"/>
    <n v="1"/>
    <s v="CAR"/>
    <n v="1"/>
  </r>
  <r>
    <n v="2168"/>
    <n v="1064"/>
    <s v="2015_19_SEA@CAR"/>
    <n v="-3"/>
    <n v="-2"/>
    <n v="31"/>
    <n v="24"/>
    <x v="3"/>
    <x v="18"/>
    <s v="plyff"/>
    <s v="CAR"/>
    <s v="CAR"/>
    <n v="-1"/>
    <x v="1"/>
    <n v="-3"/>
    <n v="0"/>
    <m/>
    <m/>
    <s v="SEA"/>
    <n v="2"/>
    <n v="0"/>
    <s v="SEA"/>
    <n v="0"/>
  </r>
  <r>
    <n v="2169"/>
    <n v="1065"/>
    <s v="2015_19_PIT@DEN"/>
    <n v="-6"/>
    <n v="-7.5"/>
    <n v="23"/>
    <n v="16"/>
    <x v="3"/>
    <x v="18"/>
    <s v="plyff"/>
    <s v="PIT"/>
    <s v="DEN"/>
    <n v="1.5"/>
    <x v="0"/>
    <n v="-4.5"/>
    <n v="1.5"/>
    <m/>
    <m/>
    <s v="DEN"/>
    <n v="4"/>
    <n v="0"/>
    <s v="DEN"/>
    <n v="1"/>
  </r>
  <r>
    <n v="2170"/>
    <n v="1065"/>
    <s v="2015_19_PIT@DEN"/>
    <n v="-6"/>
    <n v="-7.5"/>
    <n v="23"/>
    <n v="16"/>
    <x v="3"/>
    <x v="18"/>
    <s v="plyff"/>
    <s v="PIT"/>
    <s v="DEN"/>
    <n v="1.5"/>
    <x v="2"/>
    <m/>
    <s v=""/>
    <m/>
    <m/>
    <s v="DEN"/>
    <n v="4"/>
    <n v="0"/>
    <s v="DEN"/>
    <n v="1"/>
  </r>
  <r>
    <n v="2171"/>
    <n v="1065"/>
    <s v="2015_19_PIT@DEN"/>
    <n v="-6"/>
    <n v="-7.5"/>
    <n v="23"/>
    <n v="16"/>
    <x v="3"/>
    <x v="18"/>
    <s v="plyff"/>
    <s v="PIT"/>
    <s v="DEN"/>
    <n v="1.5"/>
    <x v="1"/>
    <n v="-4"/>
    <n v="2"/>
    <m/>
    <m/>
    <s v="DEN"/>
    <n v="4"/>
    <n v="0"/>
    <s v="DEN"/>
    <n v="1"/>
  </r>
  <r>
    <n v="2172"/>
    <n v="1066"/>
    <s v="2015_20_NWE@DEN"/>
    <n v="3"/>
    <n v="3"/>
    <n v="20"/>
    <n v="18"/>
    <x v="3"/>
    <x v="19"/>
    <s v="plyff"/>
    <s v="DEN"/>
    <s v="DEN"/>
    <n v="0"/>
    <x v="0"/>
    <n v="1.5"/>
    <n v="1.5"/>
    <m/>
    <m/>
    <s v="NWE"/>
    <n v="1"/>
    <n v="0"/>
    <s v="NWE"/>
    <n v="0"/>
  </r>
  <r>
    <n v="2173"/>
    <n v="1066"/>
    <s v="2015_20_NWE@DEN"/>
    <n v="3"/>
    <n v="3"/>
    <n v="20"/>
    <n v="18"/>
    <x v="3"/>
    <x v="19"/>
    <s v="plyff"/>
    <s v="DEN"/>
    <s v="DEN"/>
    <n v="0"/>
    <x v="2"/>
    <m/>
    <s v=""/>
    <m/>
    <m/>
    <s v="NWE"/>
    <n v="1"/>
    <n v="0"/>
    <s v="NWE"/>
    <n v="0"/>
  </r>
  <r>
    <n v="2174"/>
    <n v="1066"/>
    <s v="2015_20_NWE@DEN"/>
    <n v="3"/>
    <n v="3"/>
    <n v="20"/>
    <n v="18"/>
    <x v="3"/>
    <x v="19"/>
    <s v="plyff"/>
    <s v="DEN"/>
    <s v="DEN"/>
    <n v="0"/>
    <x v="1"/>
    <n v="1"/>
    <n v="2"/>
    <m/>
    <m/>
    <s v="DEN"/>
    <n v="1"/>
    <n v="1"/>
    <s v="NWE"/>
    <n v="0"/>
  </r>
  <r>
    <n v="2175"/>
    <n v="1067"/>
    <s v="2015_20_ARI@CAR"/>
    <n v="-3"/>
    <n v="-3"/>
    <n v="49"/>
    <n v="15"/>
    <x v="3"/>
    <x v="19"/>
    <s v="plyff"/>
    <s v="CAR"/>
    <s v="CAR"/>
    <n v="0"/>
    <x v="0"/>
    <n v="-3"/>
    <n v="0"/>
    <m/>
    <m/>
    <s v="ARI"/>
    <n v="2"/>
    <n v="0"/>
    <s v="ARI"/>
    <n v="0"/>
  </r>
  <r>
    <n v="2176"/>
    <n v="1067"/>
    <s v="2015_20_ARI@CAR"/>
    <n v="-3"/>
    <n v="-3"/>
    <n v="49"/>
    <n v="15"/>
    <x v="3"/>
    <x v="19"/>
    <s v="plyff"/>
    <s v="CAR"/>
    <s v="CAR"/>
    <n v="0"/>
    <x v="2"/>
    <m/>
    <s v=""/>
    <m/>
    <m/>
    <s v="CAR"/>
    <n v="2"/>
    <n v="1"/>
    <s v="CAR"/>
    <n v="1"/>
  </r>
  <r>
    <n v="2177"/>
    <n v="1067"/>
    <s v="2015_20_ARI@CAR"/>
    <n v="-3"/>
    <n v="-3"/>
    <n v="49"/>
    <n v="15"/>
    <x v="3"/>
    <x v="19"/>
    <s v="plyff"/>
    <s v="CAR"/>
    <s v="CAR"/>
    <n v="0"/>
    <x v="1"/>
    <n v="-2.5"/>
    <n v="0.5"/>
    <m/>
    <m/>
    <s v="CAR"/>
    <n v="2"/>
    <n v="1"/>
    <s v="CAR"/>
    <n v="1"/>
  </r>
  <r>
    <n v="2178"/>
    <n v="1068"/>
    <s v="2015_21_DEN@CAR"/>
    <n v="-4"/>
    <n v="-5"/>
    <n v="10"/>
    <n v="24"/>
    <x v="3"/>
    <x v="20"/>
    <s v="plyff"/>
    <s v="DEN"/>
    <s v="DEN"/>
    <n v="1"/>
    <x v="0"/>
    <n v="-5"/>
    <n v="1"/>
    <m/>
    <m/>
    <s v="DEN"/>
    <m/>
    <n v="1"/>
    <s v="CAR"/>
    <n v="0"/>
  </r>
  <r>
    <n v="2179"/>
    <n v="1068"/>
    <s v="2015_21_DEN@CAR"/>
    <n v="-4"/>
    <n v="-5"/>
    <n v="10"/>
    <n v="24"/>
    <x v="3"/>
    <x v="20"/>
    <s v="plyff"/>
    <s v="DEN"/>
    <s v="DEN"/>
    <n v="1"/>
    <x v="2"/>
    <m/>
    <s v=""/>
    <m/>
    <m/>
    <s v="CAR"/>
    <n v="1"/>
    <n v="0"/>
    <s v="CAR"/>
    <n v="0"/>
  </r>
  <r>
    <n v="2180"/>
    <n v="1068"/>
    <s v="2015_21_DEN@CAR"/>
    <n v="-4"/>
    <n v="-5"/>
    <n v="10"/>
    <n v="24"/>
    <x v="3"/>
    <x v="20"/>
    <s v="plyff"/>
    <s v="DEN"/>
    <s v="DEN"/>
    <n v="1"/>
    <x v="1"/>
    <n v="-5.5"/>
    <n v="1.5"/>
    <m/>
    <m/>
    <s v="DEN"/>
    <n v="1"/>
    <n v="1"/>
    <s v="CAR"/>
    <n v="0"/>
  </r>
  <r>
    <n v="2181"/>
    <n v="1069"/>
    <s v="2016_01_CAR@DEN"/>
    <n v="1"/>
    <n v="3"/>
    <n v="21"/>
    <n v="20"/>
    <x v="4"/>
    <x v="0"/>
    <s v="rs"/>
    <s v="DEN"/>
    <s v="DEN"/>
    <n v="-2"/>
    <x v="0"/>
    <n v="3"/>
    <n v="2"/>
    <m/>
    <m/>
    <s v="CAR"/>
    <n v="12"/>
    <n v="0"/>
    <m/>
    <s v=""/>
  </r>
  <r>
    <n v="2182"/>
    <n v="1069"/>
    <s v="2016_01_CAR@DEN"/>
    <n v="1"/>
    <n v="3"/>
    <n v="21"/>
    <n v="20"/>
    <x v="4"/>
    <x v="0"/>
    <s v="rs"/>
    <s v="DEN"/>
    <s v="DEN"/>
    <n v="-2"/>
    <x v="1"/>
    <n v="3"/>
    <n v="2"/>
    <m/>
    <m/>
    <s v="DEN"/>
    <n v="16"/>
    <n v="1"/>
    <s v="DEN"/>
    <n v="1"/>
  </r>
  <r>
    <n v="2183"/>
    <n v="1070"/>
    <s v="2016_01_GBY@JAX"/>
    <n v="4.5"/>
    <n v="3.5"/>
    <n v="23"/>
    <n v="27"/>
    <x v="4"/>
    <x v="0"/>
    <s v="rs"/>
    <s v="GBY"/>
    <s v="GBY"/>
    <n v="1"/>
    <x v="0"/>
    <n v="7"/>
    <n v="2.5"/>
    <m/>
    <m/>
    <s v="GBY"/>
    <n v="4"/>
    <n v="1"/>
    <m/>
    <s v=""/>
  </r>
  <r>
    <n v="2184"/>
    <n v="1070"/>
    <s v="2016_01_GBY@JAX"/>
    <n v="4.5"/>
    <n v="3.5"/>
    <n v="23"/>
    <n v="27"/>
    <x v="4"/>
    <x v="0"/>
    <s v="rs"/>
    <s v="GBY"/>
    <s v="GBY"/>
    <n v="1"/>
    <x v="1"/>
    <n v="7"/>
    <n v="2.5"/>
    <m/>
    <m/>
    <s v="JAX"/>
    <n v="14"/>
    <n v="0"/>
    <s v="GBY"/>
    <n v="1"/>
  </r>
  <r>
    <n v="2185"/>
    <n v="1071"/>
    <s v="2016_01_BUF@BAL"/>
    <n v="-3"/>
    <n v="-3"/>
    <n v="13"/>
    <n v="7"/>
    <x v="4"/>
    <x v="0"/>
    <s v="rs"/>
    <s v="BAL"/>
    <s v="BAL"/>
    <n v="0"/>
    <x v="0"/>
    <n v="-4.5"/>
    <n v="1.5"/>
    <m/>
    <m/>
    <s v="BAL"/>
    <n v="10"/>
    <n v="1"/>
    <m/>
    <s v=""/>
  </r>
  <r>
    <n v="2186"/>
    <n v="1071"/>
    <s v="2016_01_BUF@BAL"/>
    <n v="-3"/>
    <n v="-3"/>
    <n v="13"/>
    <n v="7"/>
    <x v="4"/>
    <x v="0"/>
    <s v="rs"/>
    <s v="BAL"/>
    <s v="BAL"/>
    <n v="0"/>
    <x v="1"/>
    <n v="-3"/>
    <n v="0"/>
    <m/>
    <m/>
    <s v="BAL"/>
    <n v="13"/>
    <n v="1"/>
    <s v="BAL"/>
    <n v="1"/>
  </r>
  <r>
    <n v="2187"/>
    <n v="1072"/>
    <s v="2016_01_CHI@HOU"/>
    <n v="-10"/>
    <n v="-5.5"/>
    <n v="23"/>
    <n v="14"/>
    <x v="4"/>
    <x v="0"/>
    <s v="rs"/>
    <s v="HOU"/>
    <s v="HOU"/>
    <n v="-4.5"/>
    <x v="0"/>
    <n v="-5"/>
    <n v="5"/>
    <m/>
    <m/>
    <s v="HOU"/>
    <n v="16"/>
    <n v="1"/>
    <m/>
    <s v=""/>
  </r>
  <r>
    <n v="2188"/>
    <n v="1072"/>
    <s v="2016_01_CHI@HOU"/>
    <n v="-10"/>
    <n v="-5.5"/>
    <n v="23"/>
    <n v="14"/>
    <x v="4"/>
    <x v="0"/>
    <s v="rs"/>
    <s v="HOU"/>
    <s v="HOU"/>
    <n v="-4.5"/>
    <x v="1"/>
    <n v="-5"/>
    <n v="5"/>
    <m/>
    <m/>
    <s v="HOU"/>
    <n v="2"/>
    <n v="1"/>
    <s v="HOU"/>
    <n v="1"/>
  </r>
  <r>
    <n v="2189"/>
    <n v="1073"/>
    <s v="2016_01_CLE@PHI"/>
    <n v="-7.5"/>
    <n v="-3.5"/>
    <n v="29"/>
    <n v="10"/>
    <x v="4"/>
    <x v="0"/>
    <s v="rs"/>
    <s v="PHI"/>
    <s v="PHI"/>
    <n v="-4"/>
    <x v="0"/>
    <n v="-3"/>
    <n v="4.5"/>
    <m/>
    <m/>
    <s v="CLE"/>
    <n v="8"/>
    <n v="0"/>
    <m/>
    <s v=""/>
  </r>
  <r>
    <n v="2190"/>
    <n v="1073"/>
    <s v="2016_01_CLE@PHI"/>
    <n v="-7.5"/>
    <n v="-3.5"/>
    <n v="29"/>
    <n v="10"/>
    <x v="4"/>
    <x v="0"/>
    <s v="rs"/>
    <s v="PHI"/>
    <s v="PHI"/>
    <n v="-4"/>
    <x v="1"/>
    <n v="-3"/>
    <n v="4.5"/>
    <m/>
    <m/>
    <s v="CLE"/>
    <n v="10"/>
    <n v="0"/>
    <s v="CLE"/>
    <n v="0"/>
  </r>
  <r>
    <n v="2191"/>
    <n v="1074"/>
    <s v="2016_01_TBY@ATL"/>
    <n v="-3"/>
    <n v="-2.5"/>
    <n v="24"/>
    <n v="31"/>
    <x v="4"/>
    <x v="0"/>
    <s v="rs"/>
    <s v="TBY"/>
    <s v="TBY"/>
    <n v="-0.5"/>
    <x v="0"/>
    <n v="-4"/>
    <n v="1"/>
    <m/>
    <m/>
    <s v="TBY"/>
    <n v="11"/>
    <n v="1"/>
    <m/>
    <s v=""/>
  </r>
  <r>
    <n v="2192"/>
    <n v="1074"/>
    <s v="2016_01_TBY@ATL"/>
    <n v="-3"/>
    <n v="-2.5"/>
    <n v="24"/>
    <n v="31"/>
    <x v="4"/>
    <x v="0"/>
    <s v="rs"/>
    <s v="TBY"/>
    <s v="TBY"/>
    <n v="-0.5"/>
    <x v="1"/>
    <n v="-3"/>
    <n v="0"/>
    <m/>
    <m/>
    <s v="ATL"/>
    <n v="3"/>
    <n v="0"/>
    <s v="ATL"/>
    <n v="0"/>
  </r>
  <r>
    <n v="2193"/>
    <n v="1075"/>
    <s v="2016_01_MIN@TEN"/>
    <n v="3"/>
    <n v="2.5"/>
    <n v="16"/>
    <n v="25"/>
    <x v="4"/>
    <x v="0"/>
    <s v="rs"/>
    <s v="MIN"/>
    <s v="MIN"/>
    <n v="0.5"/>
    <x v="0"/>
    <n v="-4"/>
    <n v="7"/>
    <m/>
    <m/>
    <s v="TEN"/>
    <n v="1"/>
    <n v="0"/>
    <m/>
    <s v=""/>
  </r>
  <r>
    <n v="2194"/>
    <n v="1075"/>
    <s v="2016_01_MIN@TEN"/>
    <n v="3"/>
    <n v="2.5"/>
    <n v="16"/>
    <n v="25"/>
    <x v="4"/>
    <x v="0"/>
    <s v="rs"/>
    <s v="MIN"/>
    <s v="MIN"/>
    <n v="0.5"/>
    <x v="1"/>
    <n v="0"/>
    <n v="3"/>
    <m/>
    <m/>
    <s v="TEN"/>
    <n v="6"/>
    <n v="0"/>
    <s v="TEN"/>
    <n v="0"/>
  </r>
  <r>
    <n v="2195"/>
    <n v="1076"/>
    <s v="2016_01_CIN@NYJ"/>
    <n v="0"/>
    <n v="1"/>
    <n v="22"/>
    <n v="23"/>
    <x v="4"/>
    <x v="0"/>
    <s v="rs"/>
    <s v="na"/>
    <s v="CIN"/>
    <n v="-1"/>
    <x v="0"/>
    <n v="-1"/>
    <n v="1"/>
    <m/>
    <m/>
    <s v="NYJ"/>
    <n v="9"/>
    <n v="0"/>
    <m/>
    <s v=""/>
  </r>
  <r>
    <n v="2196"/>
    <n v="1076"/>
    <s v="2016_01_CIN@NYJ"/>
    <n v="0"/>
    <n v="1"/>
    <n v="22"/>
    <n v="23"/>
    <x v="4"/>
    <x v="0"/>
    <s v="rs"/>
    <s v="na"/>
    <s v="CIN"/>
    <n v="-1"/>
    <x v="1"/>
    <n v="-2.5"/>
    <n v="2.5"/>
    <m/>
    <m/>
    <s v="NYJ"/>
    <n v="7"/>
    <n v="0"/>
    <s v="NYJ"/>
    <n v="0"/>
  </r>
  <r>
    <n v="2197"/>
    <n v="1077"/>
    <s v="2016_01_OAK@NOR"/>
    <n v="0"/>
    <n v="-3"/>
    <n v="34"/>
    <n v="35"/>
    <x v="4"/>
    <x v="0"/>
    <s v="rs"/>
    <s v="OAK"/>
    <s v="OAK"/>
    <n v="3"/>
    <x v="0"/>
    <n v="-4.5"/>
    <n v="4.5"/>
    <m/>
    <m/>
    <s v="NOR"/>
    <n v="14"/>
    <n v="0"/>
    <m/>
    <s v=""/>
  </r>
  <r>
    <n v="2198"/>
    <n v="1077"/>
    <s v="2016_01_OAK@NOR"/>
    <n v="0"/>
    <n v="-3"/>
    <n v="34"/>
    <n v="35"/>
    <x v="4"/>
    <x v="0"/>
    <s v="rs"/>
    <s v="OAK"/>
    <s v="OAK"/>
    <n v="3"/>
    <x v="1"/>
    <n v="-3"/>
    <n v="3"/>
    <m/>
    <m/>
    <s v="NOR"/>
    <n v="9"/>
    <n v="0"/>
    <s v="NOR"/>
    <n v="0"/>
  </r>
  <r>
    <n v="2199"/>
    <n v="1078"/>
    <s v="2016_01_SD@KCY"/>
    <n v="-7.5"/>
    <n v="-6.5"/>
    <n v="33"/>
    <n v="27"/>
    <x v="4"/>
    <x v="0"/>
    <s v="rs"/>
    <s v="SD"/>
    <s v="KCY"/>
    <n v="-1"/>
    <x v="0"/>
    <n v="-6"/>
    <n v="1.5"/>
    <m/>
    <m/>
    <s v="KCY"/>
    <n v="3"/>
    <n v="0"/>
    <m/>
    <s v=""/>
  </r>
  <r>
    <n v="2200"/>
    <n v="1078"/>
    <s v="2016_01_SD@KCY"/>
    <n v="-7.5"/>
    <n v="-6.5"/>
    <n v="33"/>
    <n v="27"/>
    <x v="4"/>
    <x v="0"/>
    <s v="rs"/>
    <s v="SD"/>
    <s v="KCY"/>
    <n v="-1"/>
    <x v="1"/>
    <n v="-4"/>
    <n v="3.5"/>
    <m/>
    <m/>
    <s v="KCY"/>
    <n v="11"/>
    <n v="0"/>
    <s v="KCY"/>
    <n v="1"/>
  </r>
  <r>
    <n v="2201"/>
    <n v="1079"/>
    <s v="2016_01_MIA@SEA"/>
    <n v="-7.5"/>
    <n v="-10.5"/>
    <n v="12"/>
    <n v="10"/>
    <x v="4"/>
    <x v="0"/>
    <s v="rs"/>
    <s v="MIA"/>
    <s v="SEA"/>
    <n v="3"/>
    <x v="0"/>
    <n v="-9.5"/>
    <n v="2"/>
    <m/>
    <m/>
    <s v="SEA"/>
    <n v="5"/>
    <n v="0"/>
    <m/>
    <s v=""/>
  </r>
  <r>
    <n v="2202"/>
    <n v="1079"/>
    <s v="2016_01_MIA@SEA"/>
    <n v="-7.5"/>
    <n v="-10.5"/>
    <n v="12"/>
    <n v="10"/>
    <x v="4"/>
    <x v="0"/>
    <s v="rs"/>
    <s v="MIA"/>
    <s v="SEA"/>
    <n v="3"/>
    <x v="1"/>
    <n v="-9"/>
    <n v="1.5"/>
    <m/>
    <m/>
    <s v="MIA"/>
    <n v="15"/>
    <n v="1"/>
    <s v="MIA"/>
    <n v="0"/>
  </r>
  <r>
    <n v="2203"/>
    <n v="1080"/>
    <s v="2016_01_DET@IND"/>
    <n v="-6"/>
    <n v="-2.5"/>
    <n v="35"/>
    <n v="39"/>
    <x v="4"/>
    <x v="0"/>
    <s v="rs"/>
    <s v="DET"/>
    <s v="DET"/>
    <n v="-3.5"/>
    <x v="0"/>
    <n v="-4.5"/>
    <n v="1.5"/>
    <m/>
    <m/>
    <s v="DET"/>
    <n v="7"/>
    <n v="1"/>
    <m/>
    <s v=""/>
  </r>
  <r>
    <n v="2204"/>
    <n v="1080"/>
    <s v="2016_01_DET@IND"/>
    <n v="-6"/>
    <n v="-2.5"/>
    <n v="35"/>
    <n v="39"/>
    <x v="4"/>
    <x v="0"/>
    <s v="rs"/>
    <s v="DET"/>
    <s v="DET"/>
    <n v="-3.5"/>
    <x v="1"/>
    <n v="-5.5"/>
    <n v="0.5"/>
    <m/>
    <m/>
    <s v="DET"/>
    <n v="12"/>
    <n v="1"/>
    <s v="DET"/>
    <n v="1"/>
  </r>
  <r>
    <n v="2205"/>
    <n v="1081"/>
    <s v="2016_01_NYG@DAL"/>
    <n v="-4"/>
    <n v="1"/>
    <n v="19"/>
    <n v="20"/>
    <x v="4"/>
    <x v="0"/>
    <s v="rs"/>
    <s v="na"/>
    <s v="NYG"/>
    <n v="-5"/>
    <x v="0"/>
    <n v="-3"/>
    <n v="1"/>
    <m/>
    <m/>
    <s v="NYG"/>
    <n v="6"/>
    <n v="0"/>
    <m/>
    <s v=""/>
  </r>
  <r>
    <n v="2206"/>
    <n v="1081"/>
    <s v="2016_01_NYG@DAL"/>
    <n v="-4"/>
    <n v="1"/>
    <n v="19"/>
    <n v="20"/>
    <x v="4"/>
    <x v="0"/>
    <s v="rs"/>
    <s v="na"/>
    <s v="NYG"/>
    <n v="-5"/>
    <x v="1"/>
    <n v="-2.5"/>
    <n v="1.5"/>
    <m/>
    <m/>
    <s v="NYG"/>
    <n v="4"/>
    <n v="0"/>
    <s v="NYG"/>
    <n v="1"/>
  </r>
  <r>
    <n v="2207"/>
    <n v="1082"/>
    <s v="2016_01_NWE@ARI"/>
    <n v="1"/>
    <n v="-8.5"/>
    <n v="21"/>
    <n v="23"/>
    <x v="4"/>
    <x v="0"/>
    <s v="rs"/>
    <s v="NWE"/>
    <s v="NWE"/>
    <n v="9.5"/>
    <x v="0"/>
    <n v="-7.5"/>
    <n v="8.5"/>
    <m/>
    <m/>
    <s v="ARI"/>
    <n v="13"/>
    <n v="0"/>
    <m/>
    <s v=""/>
  </r>
  <r>
    <n v="2208"/>
    <n v="1082"/>
    <s v="2016_01_NWE@ARI"/>
    <n v="1"/>
    <n v="-8.5"/>
    <n v="21"/>
    <n v="23"/>
    <x v="4"/>
    <x v="0"/>
    <s v="rs"/>
    <s v="NWE"/>
    <s v="NWE"/>
    <n v="9.5"/>
    <x v="1"/>
    <n v="-5.5"/>
    <n v="6.5"/>
    <m/>
    <m/>
    <s v="ARI"/>
    <n v="1"/>
    <n v="0"/>
    <s v="ARI"/>
    <n v="0"/>
  </r>
  <r>
    <n v="2209"/>
    <n v="1083"/>
    <s v="2016_01_PIT@WAS"/>
    <n v="3"/>
    <n v="2.5"/>
    <n v="16"/>
    <n v="38"/>
    <x v="4"/>
    <x v="0"/>
    <s v="rs"/>
    <s v="PIT"/>
    <s v="PIT"/>
    <n v="0.5"/>
    <x v="0"/>
    <n v="3"/>
    <n v="0"/>
    <m/>
    <m/>
    <s v="PIT"/>
    <n v="15"/>
    <n v="1"/>
    <m/>
    <s v=""/>
  </r>
  <r>
    <n v="2210"/>
    <n v="1083"/>
    <s v="2016_01_PIT@WAS"/>
    <n v="3"/>
    <n v="2.5"/>
    <n v="16"/>
    <n v="38"/>
    <x v="4"/>
    <x v="0"/>
    <s v="rs"/>
    <s v="PIT"/>
    <s v="PIT"/>
    <n v="0.5"/>
    <x v="1"/>
    <n v="3"/>
    <n v="0"/>
    <m/>
    <m/>
    <s v="WAS"/>
    <n v="5"/>
    <n v="0"/>
    <s v="WAS"/>
    <n v="0"/>
  </r>
  <r>
    <n v="2211"/>
    <n v="1084"/>
    <s v="2016_01_LAR@SFO"/>
    <n v="1"/>
    <n v="2.5"/>
    <n v="28"/>
    <n v="0"/>
    <x v="4"/>
    <x v="0"/>
    <s v="rs"/>
    <s v="SFO"/>
    <s v="SFO"/>
    <n v="-1.5"/>
    <x v="0"/>
    <n v="4"/>
    <n v="3"/>
    <m/>
    <m/>
    <s v="LAR"/>
    <n v="2"/>
    <n v="0"/>
    <m/>
    <s v=""/>
  </r>
  <r>
    <n v="2212"/>
    <n v="1084"/>
    <s v="2016_01_LAR@SFO"/>
    <n v="1"/>
    <n v="2.5"/>
    <n v="28"/>
    <n v="0"/>
    <x v="4"/>
    <x v="0"/>
    <s v="rs"/>
    <s v="SFO"/>
    <s v="SFO"/>
    <n v="-1.5"/>
    <x v="1"/>
    <n v="-3"/>
    <n v="4"/>
    <m/>
    <m/>
    <s v="SFO"/>
    <n v="8"/>
    <n v="1"/>
    <s v="SFO"/>
    <n v="1"/>
  </r>
  <r>
    <n v="2213"/>
    <n v="1085"/>
    <s v="2016_02_NYJ@BUF"/>
    <n v="1"/>
    <n v="0"/>
    <n v="31"/>
    <n v="37"/>
    <x v="4"/>
    <x v="1"/>
    <s v="rs"/>
    <s v="NYJ"/>
    <s v="NYJ"/>
    <n v="1"/>
    <x v="0"/>
    <n v="-3"/>
    <n v="4"/>
    <m/>
    <m/>
    <s v="NYJ"/>
    <n v="9"/>
    <n v="1"/>
    <m/>
    <s v=""/>
  </r>
  <r>
    <n v="2214"/>
    <n v="1085"/>
    <s v="2016_02_NYJ@BUF"/>
    <n v="1"/>
    <n v="0"/>
    <n v="31"/>
    <n v="37"/>
    <x v="4"/>
    <x v="1"/>
    <s v="rs"/>
    <s v="NYJ"/>
    <s v="NYJ"/>
    <n v="1"/>
    <x v="1"/>
    <n v="-2.5"/>
    <n v="3.5"/>
    <m/>
    <m/>
    <s v="NYJ"/>
    <n v="16"/>
    <n v="1"/>
    <s v="NYJ"/>
    <n v="1"/>
  </r>
  <r>
    <n v="2215"/>
    <n v="1086"/>
    <s v="2016_02_CIN@PIT"/>
    <n v="-3.5"/>
    <n v="-3.5"/>
    <n v="24"/>
    <n v="16"/>
    <x v="4"/>
    <x v="1"/>
    <s v="rs"/>
    <s v="PIT"/>
    <s v="PIT"/>
    <n v="0"/>
    <x v="0"/>
    <n v="-4.5"/>
    <n v="1"/>
    <m/>
    <m/>
    <s v="CIN"/>
    <n v="16"/>
    <n v="0"/>
    <m/>
    <s v=""/>
  </r>
  <r>
    <n v="2216"/>
    <n v="1086"/>
    <s v="2016_02_CIN@PIT"/>
    <n v="-3.5"/>
    <n v="-3.5"/>
    <n v="24"/>
    <n v="16"/>
    <x v="4"/>
    <x v="1"/>
    <s v="rs"/>
    <s v="PIT"/>
    <s v="PIT"/>
    <n v="0"/>
    <x v="1"/>
    <n v="-4"/>
    <n v="0.5"/>
    <m/>
    <m/>
    <s v="CIN"/>
    <n v="14"/>
    <n v="0"/>
    <s v="CIN"/>
    <n v="0"/>
  </r>
  <r>
    <n v="2217"/>
    <n v="1087"/>
    <s v="2016_02_TEN@DET"/>
    <n v="-5.5"/>
    <n v="-6"/>
    <n v="15"/>
    <n v="16"/>
    <x v="4"/>
    <x v="1"/>
    <s v="rs"/>
    <s v="TEN"/>
    <s v="TEN"/>
    <n v="0.5"/>
    <x v="0"/>
    <n v="-6"/>
    <n v="0.5"/>
    <m/>
    <m/>
    <s v="TEN"/>
    <n v="4"/>
    <n v="1"/>
    <m/>
    <s v=""/>
  </r>
  <r>
    <n v="2218"/>
    <n v="1087"/>
    <s v="2016_02_TEN@DET"/>
    <n v="-5.5"/>
    <n v="-6"/>
    <n v="15"/>
    <n v="16"/>
    <x v="4"/>
    <x v="1"/>
    <s v="rs"/>
    <s v="TEN"/>
    <s v="TEN"/>
    <n v="0.5"/>
    <x v="1"/>
    <n v="-4.5"/>
    <n v="1"/>
    <m/>
    <m/>
    <s v="TEN"/>
    <n v="15"/>
    <n v="1"/>
    <s v="TEN"/>
    <n v="1"/>
  </r>
  <r>
    <n v="2219"/>
    <n v="1088"/>
    <s v="2016_02_BAL@CLE"/>
    <n v="2.5"/>
    <n v="6.5"/>
    <n v="20"/>
    <n v="25"/>
    <x v="4"/>
    <x v="1"/>
    <s v="rs"/>
    <s v="CLE"/>
    <s v="BAL"/>
    <n v="-4"/>
    <x v="0"/>
    <n v="5"/>
    <n v="2.5"/>
    <m/>
    <m/>
    <s v="BAL"/>
    <n v="11"/>
    <n v="0"/>
    <m/>
    <s v=""/>
  </r>
  <r>
    <n v="2220"/>
    <n v="1088"/>
    <s v="2016_02_BAL@CLE"/>
    <n v="2.5"/>
    <n v="6.5"/>
    <n v="20"/>
    <n v="25"/>
    <x v="4"/>
    <x v="1"/>
    <s v="rs"/>
    <s v="CLE"/>
    <s v="BAL"/>
    <n v="-4"/>
    <x v="1"/>
    <n v="3"/>
    <n v="0.5"/>
    <m/>
    <m/>
    <s v="BAL"/>
    <n v="2"/>
    <n v="0"/>
    <s v="BAL"/>
    <n v="1"/>
  </r>
  <r>
    <n v="2221"/>
    <n v="1089"/>
    <s v="2016_02_DAL@WAS"/>
    <n v="-3.5"/>
    <n v="-2.5"/>
    <n v="23"/>
    <n v="27"/>
    <x v="4"/>
    <x v="1"/>
    <s v="rs"/>
    <s v="DAL"/>
    <s v="DAL"/>
    <n v="-1"/>
    <x v="0"/>
    <n v="-3.5"/>
    <n v="0"/>
    <m/>
    <m/>
    <s v="WAS"/>
    <n v="6"/>
    <n v="0"/>
    <m/>
    <s v=""/>
  </r>
  <r>
    <n v="2222"/>
    <n v="1089"/>
    <s v="2016_02_DAL@WAS"/>
    <n v="-3.5"/>
    <n v="-2.5"/>
    <n v="23"/>
    <n v="27"/>
    <x v="4"/>
    <x v="1"/>
    <s v="rs"/>
    <s v="DAL"/>
    <s v="DAL"/>
    <n v="-1"/>
    <x v="1"/>
    <n v="-3.5"/>
    <n v="0"/>
    <m/>
    <m/>
    <s v="WAS"/>
    <n v="8"/>
    <n v="0"/>
    <s v="WAS"/>
    <n v="0"/>
  </r>
  <r>
    <n v="2223"/>
    <n v="1090"/>
    <s v="2016_02_NOR@NYG"/>
    <n v="-4"/>
    <n v="-5"/>
    <n v="16"/>
    <n v="13"/>
    <x v="4"/>
    <x v="1"/>
    <s v="rs"/>
    <s v="NOR"/>
    <s v="NYG"/>
    <n v="1"/>
    <x v="0"/>
    <n v="-3.5"/>
    <n v="0.5"/>
    <m/>
    <m/>
    <s v="NYG"/>
    <n v="1"/>
    <n v="0"/>
    <m/>
    <s v=""/>
  </r>
  <r>
    <n v="2224"/>
    <n v="1090"/>
    <s v="2016_02_NOR@NYG"/>
    <n v="-4"/>
    <n v="-5"/>
    <n v="16"/>
    <n v="13"/>
    <x v="4"/>
    <x v="1"/>
    <s v="rs"/>
    <s v="NOR"/>
    <s v="NYG"/>
    <n v="1"/>
    <x v="1"/>
    <n v="-4.5"/>
    <n v="0.5"/>
    <m/>
    <m/>
    <s v="NYG"/>
    <n v="9"/>
    <n v="0"/>
    <s v="NYG"/>
    <n v="1"/>
  </r>
  <r>
    <n v="2225"/>
    <n v="1091"/>
    <s v="2016_02_SFO@CAR"/>
    <n v="-13.5"/>
    <n v="-13.5"/>
    <n v="46"/>
    <n v="27"/>
    <x v="4"/>
    <x v="1"/>
    <s v="rs"/>
    <s v="CAR"/>
    <s v="CAR"/>
    <n v="0"/>
    <x v="0"/>
    <n v="-10.5"/>
    <n v="3"/>
    <m/>
    <m/>
    <s v="CAR"/>
    <n v="7"/>
    <n v="1"/>
    <m/>
    <s v=""/>
  </r>
  <r>
    <n v="2226"/>
    <n v="1091"/>
    <s v="2016_02_SFO@CAR"/>
    <n v="-13.5"/>
    <n v="-13.5"/>
    <n v="46"/>
    <n v="27"/>
    <x v="4"/>
    <x v="1"/>
    <s v="rs"/>
    <s v="CAR"/>
    <s v="CAR"/>
    <n v="0"/>
    <x v="1"/>
    <n v="-10"/>
    <n v="3.5"/>
    <m/>
    <m/>
    <s v="SFO"/>
    <n v="11"/>
    <n v="0"/>
    <s v="CAR"/>
    <n v="1"/>
  </r>
  <r>
    <n v="2227"/>
    <n v="1092"/>
    <s v="2016_02_MIA@NWE"/>
    <n v="-5"/>
    <n v="-6.5"/>
    <n v="31"/>
    <n v="24"/>
    <x v="4"/>
    <x v="1"/>
    <s v="rs"/>
    <s v="NWE"/>
    <s v="NWE"/>
    <n v="1.5"/>
    <x v="0"/>
    <n v="-4"/>
    <n v="1"/>
    <m/>
    <m/>
    <s v="MIA"/>
    <n v="5"/>
    <n v="0"/>
    <m/>
    <s v=""/>
  </r>
  <r>
    <n v="2228"/>
    <n v="1092"/>
    <s v="2016_02_MIA@NWE"/>
    <n v="-5"/>
    <n v="-6.5"/>
    <n v="31"/>
    <n v="24"/>
    <x v="4"/>
    <x v="1"/>
    <s v="rs"/>
    <s v="NWE"/>
    <s v="NWE"/>
    <n v="1.5"/>
    <x v="1"/>
    <n v="-7"/>
    <n v="2"/>
    <m/>
    <m/>
    <s v="MIA"/>
    <n v="12"/>
    <n v="0"/>
    <s v="NWE"/>
    <n v="1"/>
  </r>
  <r>
    <n v="2229"/>
    <n v="1093"/>
    <s v="2016_02_KCY@HOU"/>
    <n v="0"/>
    <n v="-2.5"/>
    <n v="19"/>
    <n v="12"/>
    <x v="4"/>
    <x v="1"/>
    <s v="rs"/>
    <s v="HOU"/>
    <s v="HOU"/>
    <n v="2.5"/>
    <x v="0"/>
    <n v="-3"/>
    <n v="3"/>
    <m/>
    <m/>
    <s v="HOU"/>
    <n v="3"/>
    <n v="1"/>
    <m/>
    <s v=""/>
  </r>
  <r>
    <n v="2230"/>
    <n v="1093"/>
    <s v="2016_02_KCY@HOU"/>
    <n v="0"/>
    <n v="-2.5"/>
    <n v="19"/>
    <n v="12"/>
    <x v="4"/>
    <x v="1"/>
    <s v="rs"/>
    <s v="HOU"/>
    <s v="HOU"/>
    <n v="2.5"/>
    <x v="1"/>
    <n v="-2.5"/>
    <n v="2.5"/>
    <m/>
    <m/>
    <s v="HOU"/>
    <n v="7"/>
    <n v="1"/>
    <s v="HOU"/>
    <n v="1"/>
  </r>
  <r>
    <n v="2231"/>
    <n v="1094"/>
    <s v="2016_02_SEA@LAR"/>
    <n v="3.5"/>
    <n v="6.5"/>
    <n v="9"/>
    <n v="3"/>
    <x v="4"/>
    <x v="1"/>
    <s v="rs"/>
    <s v="LAR"/>
    <s v="LAR"/>
    <n v="-3"/>
    <x v="0"/>
    <n v="3"/>
    <n v="0.5"/>
    <m/>
    <m/>
    <s v="LAR"/>
    <n v="12"/>
    <n v="1"/>
    <m/>
    <s v=""/>
  </r>
  <r>
    <n v="2232"/>
    <n v="1094"/>
    <s v="2016_02_SEA@LAR"/>
    <n v="3.5"/>
    <n v="6.5"/>
    <n v="9"/>
    <n v="3"/>
    <x v="4"/>
    <x v="1"/>
    <s v="rs"/>
    <s v="LAR"/>
    <s v="LAR"/>
    <n v="-3"/>
    <x v="1"/>
    <n v="7"/>
    <n v="3.5"/>
    <m/>
    <m/>
    <s v="SEA"/>
    <n v="13"/>
    <n v="0"/>
    <s v="SEA"/>
    <n v="0"/>
  </r>
  <r>
    <n v="2233"/>
    <n v="1095"/>
    <s v="2016_02_TBY@ARI"/>
    <n v="-7.5"/>
    <n v="-7"/>
    <n v="40"/>
    <n v="7"/>
    <x v="4"/>
    <x v="1"/>
    <s v="rs"/>
    <s v="ARI"/>
    <s v="ARI"/>
    <n v="-0.5"/>
    <x v="0"/>
    <n v="-5.5"/>
    <n v="2"/>
    <m/>
    <m/>
    <s v="TBY"/>
    <n v="2"/>
    <n v="0"/>
    <m/>
    <s v=""/>
  </r>
  <r>
    <n v="2234"/>
    <n v="1095"/>
    <s v="2016_02_TBY@ARI"/>
    <n v="-7.5"/>
    <n v="-7"/>
    <n v="40"/>
    <n v="7"/>
    <x v="4"/>
    <x v="1"/>
    <s v="rs"/>
    <s v="ARI"/>
    <s v="ARI"/>
    <n v="-0.5"/>
    <x v="1"/>
    <n v="-3.5"/>
    <n v="4"/>
    <m/>
    <m/>
    <s v="ARI"/>
    <n v="1"/>
    <n v="1"/>
    <s v="ARI"/>
    <n v="1"/>
  </r>
  <r>
    <n v="2235"/>
    <n v="1096"/>
    <s v="2016_02_JAX@SD"/>
    <n v="-2.5"/>
    <n v="-3"/>
    <n v="38"/>
    <n v="14"/>
    <x v="4"/>
    <x v="1"/>
    <s v="rs"/>
    <s v="SD"/>
    <s v="SD"/>
    <n v="0.5"/>
    <x v="0"/>
    <n v="-3"/>
    <n v="0.5"/>
    <m/>
    <m/>
    <s v="JAX"/>
    <n v="13"/>
    <n v="0"/>
    <m/>
    <s v=""/>
  </r>
  <r>
    <n v="2236"/>
    <n v="1096"/>
    <s v="2016_02_JAX@SD"/>
    <n v="-2.5"/>
    <n v="-3"/>
    <n v="38"/>
    <n v="14"/>
    <x v="4"/>
    <x v="1"/>
    <s v="rs"/>
    <s v="SD"/>
    <s v="SD"/>
    <n v="0.5"/>
    <x v="1"/>
    <n v="-3"/>
    <n v="0.5"/>
    <m/>
    <m/>
    <s v="JAX"/>
    <n v="6"/>
    <n v="0"/>
    <s v="JAX"/>
    <n v="0"/>
  </r>
  <r>
    <n v="2237"/>
    <n v="1097"/>
    <s v="2016_02_ATL@OAK"/>
    <n v="-6.5"/>
    <n v="-4.5"/>
    <n v="28"/>
    <n v="35"/>
    <x v="4"/>
    <x v="1"/>
    <s v="rs"/>
    <s v="ATL"/>
    <s v="ATL"/>
    <n v="-2"/>
    <x v="0"/>
    <n v="-4"/>
    <n v="2.5"/>
    <m/>
    <m/>
    <s v="ATL"/>
    <n v="15"/>
    <n v="1"/>
    <m/>
    <s v=""/>
  </r>
  <r>
    <n v="2238"/>
    <n v="1097"/>
    <s v="2016_02_ATL@OAK"/>
    <n v="-6.5"/>
    <n v="-4.5"/>
    <n v="28"/>
    <n v="35"/>
    <x v="4"/>
    <x v="1"/>
    <s v="rs"/>
    <s v="ATL"/>
    <s v="ATL"/>
    <n v="-2"/>
    <x v="1"/>
    <n v="-6"/>
    <n v="0.5"/>
    <m/>
    <m/>
    <s v="OAK"/>
    <n v="5"/>
    <n v="0"/>
    <s v="OAK"/>
    <n v="0"/>
  </r>
  <r>
    <n v="2239"/>
    <n v="1098"/>
    <s v="2016_02_IND@DEN"/>
    <n v="-4"/>
    <n v="-6"/>
    <n v="34"/>
    <n v="20"/>
    <x v="4"/>
    <x v="1"/>
    <s v="rs"/>
    <s v="DEN"/>
    <s v="DEN"/>
    <n v="2"/>
    <x v="0"/>
    <n v="-4"/>
    <n v="0"/>
    <m/>
    <m/>
    <s v="DEN"/>
    <n v="10"/>
    <n v="1"/>
    <m/>
    <s v=""/>
  </r>
  <r>
    <n v="2240"/>
    <n v="1098"/>
    <s v="2016_02_IND@DEN"/>
    <n v="-4"/>
    <n v="-6"/>
    <n v="34"/>
    <n v="20"/>
    <x v="4"/>
    <x v="1"/>
    <s v="rs"/>
    <s v="DEN"/>
    <s v="DEN"/>
    <n v="2"/>
    <x v="1"/>
    <n v="-6"/>
    <n v="2"/>
    <m/>
    <m/>
    <s v="DEN"/>
    <n v="3"/>
    <n v="1"/>
    <s v="DEN"/>
    <n v="1"/>
  </r>
  <r>
    <n v="2241"/>
    <n v="1099"/>
    <s v="2016_02_GBY@MIN"/>
    <n v="3.5"/>
    <n v="2.5"/>
    <n v="17"/>
    <n v="14"/>
    <x v="4"/>
    <x v="1"/>
    <s v="rs"/>
    <s v="MIN"/>
    <s v="MIN"/>
    <n v="1"/>
    <x v="0"/>
    <n v="3.5"/>
    <n v="0"/>
    <m/>
    <m/>
    <s v="GBY"/>
    <n v="14"/>
    <n v="0"/>
    <m/>
    <s v=""/>
  </r>
  <r>
    <n v="2242"/>
    <n v="1099"/>
    <s v="2016_02_GBY@MIN"/>
    <n v="3.5"/>
    <n v="2.5"/>
    <n v="17"/>
    <n v="14"/>
    <x v="4"/>
    <x v="1"/>
    <s v="rs"/>
    <s v="MIN"/>
    <s v="MIN"/>
    <n v="1"/>
    <x v="1"/>
    <n v="3"/>
    <n v="0.5"/>
    <m/>
    <m/>
    <s v="MIN"/>
    <n v="10"/>
    <n v="1"/>
    <s v="MIN"/>
    <n v="1"/>
  </r>
  <r>
    <n v="2243"/>
    <n v="1100"/>
    <s v="2016_02_PHI@CHI"/>
    <n v="-1"/>
    <n v="-3"/>
    <n v="14"/>
    <n v="29"/>
    <x v="4"/>
    <x v="1"/>
    <s v="rs"/>
    <s v="PHI"/>
    <s v="PHI"/>
    <n v="2"/>
    <x v="0"/>
    <n v="-3"/>
    <n v="2"/>
    <m/>
    <m/>
    <s v="CHI"/>
    <n v="8"/>
    <n v="0"/>
    <m/>
    <s v=""/>
  </r>
  <r>
    <n v="2244"/>
    <n v="1100"/>
    <s v="2016_02_PHI@CHI"/>
    <n v="-1"/>
    <n v="-3"/>
    <n v="14"/>
    <n v="29"/>
    <x v="4"/>
    <x v="1"/>
    <s v="rs"/>
    <s v="PHI"/>
    <s v="PHI"/>
    <n v="2"/>
    <x v="1"/>
    <n v="-1"/>
    <n v="0"/>
    <m/>
    <m/>
    <s v="CHI"/>
    <n v="4"/>
    <n v="0"/>
    <s v="CHI"/>
    <n v="0"/>
  </r>
  <r>
    <n v="2245"/>
    <n v="1101"/>
    <s v="2016_03_HOU@NWE"/>
    <n v="2.5"/>
    <n v="-1"/>
    <n v="27"/>
    <n v="0"/>
    <x v="4"/>
    <x v="2"/>
    <s v="rs"/>
    <s v="NWE"/>
    <s v="NWE"/>
    <n v="3.5"/>
    <x v="0"/>
    <n v="2"/>
    <n v="0.5"/>
    <m/>
    <m/>
    <s v="HOU"/>
    <n v="8"/>
    <n v="0"/>
    <m/>
    <s v=""/>
  </r>
  <r>
    <n v="2246"/>
    <n v="1101"/>
    <s v="2016_03_HOU@NWE"/>
    <n v="2.5"/>
    <n v="-1"/>
    <n v="27"/>
    <n v="0"/>
    <x v="4"/>
    <x v="2"/>
    <s v="rs"/>
    <s v="NWE"/>
    <s v="NWE"/>
    <n v="3.5"/>
    <x v="1"/>
    <n v="0"/>
    <n v="2.5"/>
    <m/>
    <m/>
    <s v="HOU"/>
    <n v="8"/>
    <n v="0"/>
    <s v="HOU"/>
    <n v="0"/>
  </r>
  <r>
    <n v="2247"/>
    <n v="1102"/>
    <s v="2016_03_BAL@JAX"/>
    <n v="0"/>
    <n v="1"/>
    <n v="17"/>
    <n v="19"/>
    <x v="4"/>
    <x v="2"/>
    <s v="rs"/>
    <s v="BAL"/>
    <s v="BAL"/>
    <n v="-1"/>
    <x v="0"/>
    <n v="1"/>
    <n v="1"/>
    <m/>
    <m/>
    <s v="JAX"/>
    <n v="7"/>
    <n v="0"/>
    <m/>
    <s v=""/>
  </r>
  <r>
    <n v="2248"/>
    <n v="1102"/>
    <s v="2016_03_BAL@JAX"/>
    <n v="0"/>
    <n v="1"/>
    <n v="17"/>
    <n v="19"/>
    <x v="4"/>
    <x v="2"/>
    <s v="rs"/>
    <s v="BAL"/>
    <s v="BAL"/>
    <n v="-1"/>
    <x v="1"/>
    <n v="2.5"/>
    <n v="2.5"/>
    <m/>
    <m/>
    <s v="BAL"/>
    <n v="12"/>
    <n v="1"/>
    <s v="BAL"/>
    <n v="1"/>
  </r>
  <r>
    <n v="2249"/>
    <n v="1103"/>
    <s v="2016_03_WAS@NYG"/>
    <n v="-4.5"/>
    <n v="-3.5"/>
    <n v="27"/>
    <n v="29"/>
    <x v="4"/>
    <x v="2"/>
    <s v="rs"/>
    <s v="WAS"/>
    <s v="WAS"/>
    <n v="-1"/>
    <x v="0"/>
    <n v="-4.5"/>
    <n v="0"/>
    <m/>
    <m/>
    <s v="NYG"/>
    <n v="12"/>
    <n v="0"/>
    <m/>
    <s v=""/>
  </r>
  <r>
    <n v="2250"/>
    <n v="1103"/>
    <s v="2016_03_WAS@NYG"/>
    <n v="-4.5"/>
    <n v="-3.5"/>
    <n v="27"/>
    <n v="29"/>
    <x v="4"/>
    <x v="2"/>
    <s v="rs"/>
    <s v="WAS"/>
    <s v="WAS"/>
    <n v="-1"/>
    <x v="1"/>
    <n v="-6"/>
    <n v="1.5"/>
    <m/>
    <m/>
    <s v="WAS"/>
    <n v="16"/>
    <n v="1"/>
    <s v="WAS"/>
    <n v="1"/>
  </r>
  <r>
    <n v="2251"/>
    <n v="1104"/>
    <s v="2016_03_DET@GBY"/>
    <n v="-8"/>
    <n v="-7"/>
    <n v="34"/>
    <n v="27"/>
    <x v="4"/>
    <x v="2"/>
    <s v="rs"/>
    <s v="na"/>
    <s v="GBY"/>
    <n v="-1"/>
    <x v="0"/>
    <n v="-6.5"/>
    <n v="1.5"/>
    <m/>
    <m/>
    <s v="GBY"/>
    <n v="9"/>
    <n v="0"/>
    <m/>
    <s v=""/>
  </r>
  <r>
    <n v="2252"/>
    <n v="1104"/>
    <s v="2016_03_DET@GBY"/>
    <n v="-8"/>
    <n v="-7"/>
    <n v="34"/>
    <n v="27"/>
    <x v="4"/>
    <x v="2"/>
    <s v="rs"/>
    <s v="na"/>
    <s v="GBY"/>
    <n v="-1"/>
    <x v="1"/>
    <n v="-7"/>
    <n v="1"/>
    <m/>
    <m/>
    <s v="GBY"/>
    <n v="4"/>
    <n v="0"/>
    <s v="GBY"/>
    <n v="1"/>
  </r>
  <r>
    <n v="2253"/>
    <n v="1105"/>
    <s v="2016_03_CLE@MIA"/>
    <n v="-7"/>
    <n v="-9.5"/>
    <n v="30"/>
    <n v="24"/>
    <x v="4"/>
    <x v="2"/>
    <s v="rs"/>
    <s v="CLE"/>
    <s v="MIA"/>
    <n v="2.5"/>
    <x v="0"/>
    <n v="-5.5"/>
    <n v="1.5"/>
    <m/>
    <m/>
    <s v="CLE"/>
    <n v="15"/>
    <n v="1"/>
    <m/>
    <s v=""/>
  </r>
  <r>
    <n v="2254"/>
    <n v="1105"/>
    <s v="2016_03_CLE@MIA"/>
    <n v="-7"/>
    <n v="-9.5"/>
    <n v="30"/>
    <n v="24"/>
    <x v="4"/>
    <x v="2"/>
    <s v="rs"/>
    <s v="CLE"/>
    <s v="MIA"/>
    <n v="2.5"/>
    <x v="1"/>
    <n v="-7"/>
    <n v="0"/>
    <m/>
    <m/>
    <s v="MIA"/>
    <n v="5"/>
    <n v="0"/>
    <s v="MIA"/>
    <n v="1"/>
  </r>
  <r>
    <n v="2255"/>
    <n v="1106"/>
    <s v="2016_03_MIN@CAR"/>
    <n v="-6.5"/>
    <n v="-7"/>
    <n v="10"/>
    <n v="22"/>
    <x v="4"/>
    <x v="2"/>
    <s v="rs"/>
    <s v="MIN"/>
    <s v="MIN"/>
    <n v="0.5"/>
    <x v="0"/>
    <n v="-4.5"/>
    <n v="2"/>
    <m/>
    <m/>
    <s v="CAR"/>
    <n v="11"/>
    <n v="0"/>
    <m/>
    <s v=""/>
  </r>
  <r>
    <n v="2256"/>
    <n v="1106"/>
    <s v="2016_03_MIN@CAR"/>
    <n v="-6.5"/>
    <n v="-7"/>
    <n v="10"/>
    <n v="22"/>
    <x v="4"/>
    <x v="2"/>
    <s v="rs"/>
    <s v="MIN"/>
    <s v="MIN"/>
    <n v="0.5"/>
    <x v="1"/>
    <n v="-3"/>
    <n v="3.5"/>
    <m/>
    <m/>
    <s v="CAR"/>
    <n v="9"/>
    <n v="0"/>
    <s v="CAR"/>
    <n v="0"/>
  </r>
  <r>
    <n v="2257"/>
    <n v="1107"/>
    <s v="2016_03_DEN@CIN"/>
    <n v="-3.5"/>
    <n v="-3.5"/>
    <n v="17"/>
    <n v="29"/>
    <x v="4"/>
    <x v="2"/>
    <s v="rs"/>
    <s v="DEN"/>
    <s v="DEN"/>
    <n v="0"/>
    <x v="0"/>
    <n v="-3"/>
    <n v="0.5"/>
    <m/>
    <m/>
    <s v="DEN"/>
    <n v="14"/>
    <n v="1"/>
    <m/>
    <s v=""/>
  </r>
  <r>
    <n v="2258"/>
    <n v="1107"/>
    <s v="2016_03_DEN@CIN"/>
    <n v="-3.5"/>
    <n v="-3.5"/>
    <n v="17"/>
    <n v="29"/>
    <x v="4"/>
    <x v="2"/>
    <s v="rs"/>
    <s v="DEN"/>
    <s v="DEN"/>
    <n v="0"/>
    <x v="1"/>
    <n v="0"/>
    <n v="3.5"/>
    <m/>
    <m/>
    <s v="CIN"/>
    <n v="14"/>
    <n v="0"/>
    <s v="CIN"/>
    <n v="0"/>
  </r>
  <r>
    <n v="2259"/>
    <n v="1108"/>
    <s v="2016_03_ARI@BUF"/>
    <n v="6.5"/>
    <n v="4"/>
    <n v="33"/>
    <n v="18"/>
    <x v="4"/>
    <x v="2"/>
    <s v="rs"/>
    <s v="BUF"/>
    <s v="BUF"/>
    <n v="2.5"/>
    <x v="0"/>
    <n v="4"/>
    <n v="2.5"/>
    <m/>
    <m/>
    <s v="BUF"/>
    <n v="5"/>
    <n v="1"/>
    <m/>
    <s v=""/>
  </r>
  <r>
    <n v="2260"/>
    <n v="1108"/>
    <s v="2016_03_ARI@BUF"/>
    <n v="6.5"/>
    <n v="4"/>
    <n v="33"/>
    <n v="18"/>
    <x v="4"/>
    <x v="2"/>
    <s v="rs"/>
    <s v="BUF"/>
    <s v="BUF"/>
    <n v="2.5"/>
    <x v="1"/>
    <n v="4"/>
    <n v="2.5"/>
    <m/>
    <m/>
    <s v="ARI"/>
    <n v="1"/>
    <n v="0"/>
    <s v="ARI"/>
    <n v="0"/>
  </r>
  <r>
    <n v="2261"/>
    <n v="1109"/>
    <s v="2016_03_OAK@TEN"/>
    <n v="0"/>
    <n v="1"/>
    <n v="10"/>
    <n v="17"/>
    <x v="4"/>
    <x v="2"/>
    <s v="rs"/>
    <s v="OAK"/>
    <s v="OAK"/>
    <n v="-1"/>
    <x v="0"/>
    <n v="1"/>
    <n v="1"/>
    <m/>
    <m/>
    <s v="OAK"/>
    <n v="3"/>
    <n v="1"/>
    <m/>
    <s v=""/>
  </r>
  <r>
    <n v="2262"/>
    <n v="1109"/>
    <s v="2016_03_OAK@TEN"/>
    <n v="0"/>
    <n v="1"/>
    <n v="10"/>
    <n v="17"/>
    <x v="4"/>
    <x v="2"/>
    <s v="rs"/>
    <s v="OAK"/>
    <s v="OAK"/>
    <n v="-1"/>
    <x v="1"/>
    <n v="-2.5"/>
    <n v="2.5"/>
    <m/>
    <m/>
    <s v="OAK"/>
    <n v="13"/>
    <n v="1"/>
    <s v="OAK"/>
    <n v="1"/>
  </r>
  <r>
    <n v="2263"/>
    <n v="1110"/>
    <s v="2016_03_LAR@TBY"/>
    <n v="-3.5"/>
    <n v="-5"/>
    <n v="32"/>
    <n v="37"/>
    <x v="4"/>
    <x v="2"/>
    <s v="rs"/>
    <s v="LAR"/>
    <s v="LAR"/>
    <n v="1.5"/>
    <x v="0"/>
    <n v="-5"/>
    <n v="1.5"/>
    <m/>
    <m/>
    <s v="TBY"/>
    <n v="10"/>
    <n v="0"/>
    <m/>
    <s v=""/>
  </r>
  <r>
    <n v="2264"/>
    <n v="1110"/>
    <s v="2016_03_LAR@TBY"/>
    <n v="-3.5"/>
    <n v="-5"/>
    <n v="32"/>
    <n v="37"/>
    <x v="4"/>
    <x v="2"/>
    <s v="rs"/>
    <s v="LAR"/>
    <s v="LAR"/>
    <n v="1.5"/>
    <x v="1"/>
    <n v="-3"/>
    <n v="0.5"/>
    <m/>
    <m/>
    <s v="TBY"/>
    <n v="11"/>
    <n v="0"/>
    <s v="TBY"/>
    <n v="0"/>
  </r>
  <r>
    <n v="2265"/>
    <n v="1111"/>
    <s v="2016_03_SFO@SEA"/>
    <n v="-11"/>
    <n v="-9.5"/>
    <n v="37"/>
    <n v="18"/>
    <x v="4"/>
    <x v="2"/>
    <s v="rs"/>
    <s v="SEA"/>
    <s v="SEA"/>
    <n v="-1.5"/>
    <x v="0"/>
    <n v="-4"/>
    <n v="7"/>
    <m/>
    <m/>
    <s v="SFO"/>
    <n v="6"/>
    <n v="0"/>
    <m/>
    <s v=""/>
  </r>
  <r>
    <n v="2266"/>
    <n v="1111"/>
    <s v="2016_03_SFO@SEA"/>
    <n v="-11"/>
    <n v="-9.5"/>
    <n v="37"/>
    <n v="18"/>
    <x v="4"/>
    <x v="2"/>
    <s v="rs"/>
    <s v="SEA"/>
    <s v="SEA"/>
    <n v="-1.5"/>
    <x v="1"/>
    <n v="-9"/>
    <n v="2"/>
    <m/>
    <m/>
    <s v="SFO"/>
    <n v="3"/>
    <n v="0"/>
    <s v="SEA"/>
    <n v="1"/>
  </r>
  <r>
    <n v="2267"/>
    <n v="1112"/>
    <s v="2016_03_PIT@PHI"/>
    <n v="5.5"/>
    <n v="3.5"/>
    <n v="34"/>
    <n v="3"/>
    <x v="4"/>
    <x v="2"/>
    <s v="rs"/>
    <s v="PHI"/>
    <s v="PHI"/>
    <n v="2"/>
    <x v="0"/>
    <n v="4.5"/>
    <n v="1"/>
    <m/>
    <m/>
    <s v="PIT"/>
    <n v="1"/>
    <n v="0"/>
    <m/>
    <s v=""/>
  </r>
  <r>
    <n v="2268"/>
    <n v="1112"/>
    <s v="2016_03_PIT@PHI"/>
    <n v="5.5"/>
    <n v="3.5"/>
    <n v="34"/>
    <n v="3"/>
    <x v="4"/>
    <x v="2"/>
    <s v="rs"/>
    <s v="PHI"/>
    <s v="PHI"/>
    <n v="2"/>
    <x v="1"/>
    <n v="5"/>
    <n v="0.5"/>
    <m/>
    <m/>
    <s v="PIT"/>
    <n v="2"/>
    <n v="0"/>
    <s v="PIT"/>
    <n v="0"/>
  </r>
  <r>
    <n v="2269"/>
    <n v="1113"/>
    <s v="2016_03_NYJ@KCY"/>
    <n v="-4"/>
    <n v="-3"/>
    <n v="24"/>
    <n v="3"/>
    <x v="4"/>
    <x v="2"/>
    <s v="rs"/>
    <s v="KCY"/>
    <s v="KCY"/>
    <n v="-1"/>
    <x v="0"/>
    <n v="-3"/>
    <n v="1"/>
    <m/>
    <m/>
    <s v="NYJ"/>
    <n v="16"/>
    <n v="0"/>
    <m/>
    <s v=""/>
  </r>
  <r>
    <n v="2270"/>
    <n v="1113"/>
    <s v="2016_03_NYJ@KCY"/>
    <n v="-4"/>
    <n v="-3"/>
    <n v="24"/>
    <n v="3"/>
    <x v="4"/>
    <x v="2"/>
    <s v="rs"/>
    <s v="KCY"/>
    <s v="KCY"/>
    <n v="-1"/>
    <x v="1"/>
    <n v="-3"/>
    <n v="1"/>
    <m/>
    <m/>
    <s v="NYJ"/>
    <n v="7"/>
    <n v="0"/>
    <s v="NYJ"/>
    <n v="0"/>
  </r>
  <r>
    <n v="2271"/>
    <n v="1114"/>
    <s v="2016_03_SD@IND"/>
    <n v="-3"/>
    <n v="-1"/>
    <n v="26"/>
    <n v="22"/>
    <x v="4"/>
    <x v="2"/>
    <s v="rs"/>
    <s v="IND"/>
    <s v="IND"/>
    <n v="-2"/>
    <x v="0"/>
    <n v="-3"/>
    <n v="0"/>
    <m/>
    <m/>
    <s v="SD"/>
    <n v="2"/>
    <n v="0"/>
    <m/>
    <s v=""/>
  </r>
  <r>
    <n v="2272"/>
    <n v="1114"/>
    <s v="2016_03_SD@IND"/>
    <n v="-3"/>
    <n v="-1"/>
    <n v="26"/>
    <n v="22"/>
    <x v="4"/>
    <x v="2"/>
    <s v="rs"/>
    <s v="IND"/>
    <s v="IND"/>
    <n v="-2"/>
    <x v="1"/>
    <n v="-3"/>
    <n v="0"/>
    <m/>
    <m/>
    <s v="SD"/>
    <n v="10"/>
    <n v="0"/>
    <s v="SD"/>
    <n v="0"/>
  </r>
  <r>
    <n v="2273"/>
    <n v="1115"/>
    <s v="2016_03_CHI@DAL"/>
    <n v="-4"/>
    <n v="-7"/>
    <n v="31"/>
    <n v="17"/>
    <x v="4"/>
    <x v="2"/>
    <s v="rs"/>
    <s v="DAL"/>
    <s v="DAL"/>
    <n v="3"/>
    <x v="0"/>
    <n v="-6"/>
    <n v="2"/>
    <m/>
    <m/>
    <s v="CHI"/>
    <n v="4"/>
    <n v="0"/>
    <m/>
    <s v=""/>
  </r>
  <r>
    <n v="2274"/>
    <n v="1115"/>
    <s v="2016_03_CHI@DAL"/>
    <n v="-4"/>
    <n v="-7"/>
    <n v="31"/>
    <n v="17"/>
    <x v="4"/>
    <x v="2"/>
    <s v="rs"/>
    <s v="DAL"/>
    <s v="DAL"/>
    <n v="3"/>
    <x v="1"/>
    <n v="-3"/>
    <n v="1"/>
    <m/>
    <m/>
    <s v="CHI"/>
    <n v="15"/>
    <n v="0"/>
    <s v="DAL"/>
    <n v="1"/>
  </r>
  <r>
    <n v="2275"/>
    <n v="1116"/>
    <s v="2016_03_ATL@NOR"/>
    <n v="-3.5"/>
    <n v="-3"/>
    <n v="32"/>
    <n v="45"/>
    <x v="4"/>
    <x v="2"/>
    <s v="rs"/>
    <s v="ATL"/>
    <s v="ATL"/>
    <n v="-0.5"/>
    <x v="0"/>
    <n v="-3"/>
    <n v="0.5"/>
    <m/>
    <m/>
    <s v="NOR"/>
    <n v="13"/>
    <n v="0"/>
    <m/>
    <s v=""/>
  </r>
  <r>
    <n v="2276"/>
    <n v="1116"/>
    <s v="2016_03_ATL@NOR"/>
    <n v="-3.5"/>
    <n v="-3"/>
    <n v="32"/>
    <n v="45"/>
    <x v="4"/>
    <x v="2"/>
    <s v="rs"/>
    <s v="ATL"/>
    <s v="ATL"/>
    <n v="-0.5"/>
    <x v="1"/>
    <n v="-3"/>
    <n v="0.5"/>
    <m/>
    <m/>
    <s v="ATL"/>
    <n v="6"/>
    <n v="1"/>
    <s v="NOR"/>
    <n v="0"/>
  </r>
  <r>
    <n v="2277"/>
    <n v="1117"/>
    <s v="2016_04_MIA@CIN"/>
    <n v="-7"/>
    <n v="-7.5"/>
    <n v="22"/>
    <n v="7"/>
    <x v="4"/>
    <x v="3"/>
    <s v="rs"/>
    <s v="CIN"/>
    <s v="CIN"/>
    <n v="0.5"/>
    <x v="0"/>
    <n v="-6.5"/>
    <n v="0.5"/>
    <m/>
    <m/>
    <s v="CIN"/>
    <n v="6"/>
    <n v="1"/>
    <m/>
    <s v=""/>
  </r>
  <r>
    <n v="2278"/>
    <n v="1117"/>
    <s v="2016_04_MIA@CIN"/>
    <n v="-7"/>
    <n v="-7.5"/>
    <n v="22"/>
    <n v="7"/>
    <x v="4"/>
    <x v="3"/>
    <s v="rs"/>
    <s v="CIN"/>
    <s v="CIN"/>
    <n v="0.5"/>
    <x v="1"/>
    <n v="-6"/>
    <n v="1"/>
    <m/>
    <m/>
    <s v="MIA"/>
    <n v="15"/>
    <n v="0"/>
    <s v="MIA"/>
    <n v="0"/>
  </r>
  <r>
    <n v="2279"/>
    <n v="1118"/>
    <s v="2016_04_IND@JAX"/>
    <n v="2.5"/>
    <n v="2"/>
    <n v="30"/>
    <n v="27"/>
    <x v="4"/>
    <x v="3"/>
    <s v="rs"/>
    <s v="JAX"/>
    <s v="JAX"/>
    <n v="0.5"/>
    <x v="0"/>
    <n v="2.5"/>
    <n v="0"/>
    <m/>
    <m/>
    <s v="JAX"/>
    <n v="7"/>
    <n v="1"/>
    <m/>
    <s v=""/>
  </r>
  <r>
    <n v="2280"/>
    <n v="1118"/>
    <s v="2016_04_IND@JAX"/>
    <n v="2.5"/>
    <n v="2"/>
    <n v="30"/>
    <n v="27"/>
    <x v="4"/>
    <x v="3"/>
    <s v="rs"/>
    <s v="JAX"/>
    <s v="JAX"/>
    <n v="0.5"/>
    <x v="1"/>
    <n v="0"/>
    <n v="2.5"/>
    <m/>
    <m/>
    <s v="JAX"/>
    <n v="4"/>
    <n v="1"/>
    <s v="JAX"/>
    <n v="1"/>
  </r>
  <r>
    <n v="2281"/>
    <n v="1119"/>
    <s v="2016_04_TEN@HOU"/>
    <n v="-4.5"/>
    <n v="-4.5"/>
    <n v="27"/>
    <n v="20"/>
    <x v="4"/>
    <x v="3"/>
    <s v="rs"/>
    <s v="HOU"/>
    <s v="HOU"/>
    <n v="0"/>
    <x v="0"/>
    <n v="-6"/>
    <n v="1.5"/>
    <m/>
    <m/>
    <s v="HOU"/>
    <n v="12"/>
    <n v="1"/>
    <m/>
    <s v=""/>
  </r>
  <r>
    <n v="2282"/>
    <n v="1119"/>
    <s v="2016_04_TEN@HOU"/>
    <n v="-4.5"/>
    <n v="-4.5"/>
    <n v="27"/>
    <n v="20"/>
    <x v="4"/>
    <x v="3"/>
    <s v="rs"/>
    <s v="HOU"/>
    <s v="HOU"/>
    <n v="0"/>
    <x v="1"/>
    <n v="-5"/>
    <n v="0.5"/>
    <m/>
    <m/>
    <s v="HOU"/>
    <n v="2"/>
    <n v="1"/>
    <s v="HOU"/>
    <n v="1"/>
  </r>
  <r>
    <n v="2283"/>
    <n v="1120"/>
    <s v="2016_04_CLE@WAS"/>
    <n v="-6.5"/>
    <n v="-7.5"/>
    <n v="31"/>
    <n v="20"/>
    <x v="4"/>
    <x v="3"/>
    <s v="rs"/>
    <s v="WAS"/>
    <s v="WAS"/>
    <n v="1"/>
    <x v="0"/>
    <n v="-7.5"/>
    <n v="1"/>
    <m/>
    <m/>
    <s v="CLE"/>
    <n v="2"/>
    <n v="0"/>
    <m/>
    <s v=""/>
  </r>
  <r>
    <n v="2284"/>
    <n v="1120"/>
    <s v="2016_04_CLE@WAS"/>
    <n v="-6.5"/>
    <n v="-7.5"/>
    <n v="31"/>
    <n v="20"/>
    <x v="4"/>
    <x v="3"/>
    <s v="rs"/>
    <s v="WAS"/>
    <s v="WAS"/>
    <n v="1"/>
    <x v="1"/>
    <n v="-8.5"/>
    <n v="2"/>
    <m/>
    <m/>
    <s v="WAS"/>
    <n v="5"/>
    <n v="1"/>
    <s v="WAS"/>
    <n v="1"/>
  </r>
  <r>
    <n v="2285"/>
    <n v="1121"/>
    <s v="2016_04_SEA@NYJ"/>
    <n v="3.5"/>
    <n v="1.5"/>
    <n v="17"/>
    <n v="27"/>
    <x v="4"/>
    <x v="3"/>
    <s v="rs"/>
    <s v="SEA"/>
    <s v="SEA"/>
    <n v="2"/>
    <x v="0"/>
    <n v="1.5"/>
    <n v="2"/>
    <m/>
    <m/>
    <s v="NYJ"/>
    <n v="9"/>
    <n v="0"/>
    <m/>
    <s v=""/>
  </r>
  <r>
    <n v="2286"/>
    <n v="1121"/>
    <s v="2016_04_SEA@NYJ"/>
    <n v="3.5"/>
    <n v="1.5"/>
    <n v="17"/>
    <n v="27"/>
    <x v="4"/>
    <x v="3"/>
    <s v="rs"/>
    <s v="SEA"/>
    <s v="SEA"/>
    <n v="2"/>
    <x v="1"/>
    <n v="1"/>
    <n v="2.5"/>
    <m/>
    <m/>
    <s v="NYJ"/>
    <n v="1"/>
    <n v="0"/>
    <s v="NYJ"/>
    <n v="0"/>
  </r>
  <r>
    <n v="2287"/>
    <n v="1122"/>
    <s v="2016_04_BUF@NWE"/>
    <n v="-3.5"/>
    <n v="-7"/>
    <n v="0"/>
    <n v="16"/>
    <x v="4"/>
    <x v="3"/>
    <s v="rs"/>
    <s v="BUF"/>
    <s v="BUF"/>
    <n v="3.5"/>
    <x v="0"/>
    <n v="-7"/>
    <n v="3.5"/>
    <m/>
    <m/>
    <s v="BUF"/>
    <n v="4"/>
    <n v="1"/>
    <m/>
    <s v=""/>
  </r>
  <r>
    <n v="2288"/>
    <n v="1122"/>
    <s v="2016_04_BUF@NWE"/>
    <n v="-3.5"/>
    <n v="-7"/>
    <n v="0"/>
    <n v="16"/>
    <x v="4"/>
    <x v="3"/>
    <s v="rs"/>
    <s v="BUF"/>
    <s v="BUF"/>
    <n v="3.5"/>
    <x v="1"/>
    <n v="-7.5"/>
    <n v="4"/>
    <m/>
    <m/>
    <s v="BUF"/>
    <n v="13"/>
    <n v="1"/>
    <s v="NWE"/>
    <n v="0"/>
  </r>
  <r>
    <n v="2289"/>
    <n v="1123"/>
    <s v="2016_04_CAR@ATL"/>
    <n v="3"/>
    <n v="3"/>
    <n v="48"/>
    <n v="33"/>
    <x v="4"/>
    <x v="3"/>
    <s v="rs"/>
    <s v="ATL"/>
    <s v="ATL"/>
    <n v="0"/>
    <x v="0"/>
    <n v="1"/>
    <n v="2"/>
    <m/>
    <m/>
    <s v="CAR"/>
    <n v="14"/>
    <n v="0"/>
    <m/>
    <s v=""/>
  </r>
  <r>
    <n v="2290"/>
    <n v="1123"/>
    <s v="2016_04_CAR@ATL"/>
    <n v="3"/>
    <n v="3"/>
    <n v="48"/>
    <n v="33"/>
    <x v="4"/>
    <x v="3"/>
    <s v="rs"/>
    <s v="ATL"/>
    <s v="ATL"/>
    <n v="0"/>
    <x v="1"/>
    <n v="3"/>
    <n v="0"/>
    <m/>
    <m/>
    <s v="CAR"/>
    <n v="11"/>
    <n v="0"/>
    <s v="CAR"/>
    <n v="0"/>
  </r>
  <r>
    <n v="2291"/>
    <n v="1124"/>
    <s v="2016_04_OAK@BAL"/>
    <n v="-3.5"/>
    <n v="-3.5"/>
    <n v="27"/>
    <n v="28"/>
    <x v="4"/>
    <x v="3"/>
    <s v="rs"/>
    <s v="OAK"/>
    <s v="OAK"/>
    <n v="0"/>
    <x v="0"/>
    <n v="-4.5"/>
    <n v="1"/>
    <m/>
    <m/>
    <s v="BAL"/>
    <n v="13"/>
    <n v="0"/>
    <m/>
    <s v=""/>
  </r>
  <r>
    <n v="2292"/>
    <n v="1124"/>
    <s v="2016_04_OAK@BAL"/>
    <n v="-3.5"/>
    <n v="-3.5"/>
    <n v="27"/>
    <n v="28"/>
    <x v="4"/>
    <x v="3"/>
    <s v="rs"/>
    <s v="OAK"/>
    <s v="OAK"/>
    <n v="0"/>
    <x v="1"/>
    <n v="-3"/>
    <n v="0.5"/>
    <m/>
    <m/>
    <s v="OAK"/>
    <n v="7"/>
    <n v="1"/>
    <s v="OAK"/>
    <n v="1"/>
  </r>
  <r>
    <n v="2293"/>
    <n v="1125"/>
    <s v="2016_04_DET@CHI"/>
    <n v="1"/>
    <n v="3"/>
    <n v="17"/>
    <n v="14"/>
    <x v="4"/>
    <x v="3"/>
    <s v="rs"/>
    <s v="CHI"/>
    <s v="CHI"/>
    <n v="-2"/>
    <x v="0"/>
    <n v="3.5"/>
    <n v="2.5"/>
    <m/>
    <m/>
    <s v="DET"/>
    <n v="8"/>
    <n v="0"/>
    <m/>
    <s v=""/>
  </r>
  <r>
    <n v="2294"/>
    <n v="1125"/>
    <s v="2016_04_DET@CHI"/>
    <n v="1"/>
    <n v="3"/>
    <n v="17"/>
    <n v="14"/>
    <x v="4"/>
    <x v="3"/>
    <s v="rs"/>
    <s v="CHI"/>
    <s v="CHI"/>
    <n v="-2"/>
    <x v="1"/>
    <n v="2.5"/>
    <n v="1.5"/>
    <m/>
    <m/>
    <s v="CHI"/>
    <n v="14"/>
    <n v="1"/>
    <s v="CHI"/>
    <n v="1"/>
  </r>
  <r>
    <n v="2295"/>
    <n v="1126"/>
    <s v="2016_04_DEN@TBY"/>
    <n v="4"/>
    <n v="3"/>
    <n v="7"/>
    <n v="27"/>
    <x v="4"/>
    <x v="3"/>
    <s v="rs"/>
    <s v="DEN"/>
    <s v="DEN"/>
    <n v="1"/>
    <x v="0"/>
    <n v="3.5"/>
    <n v="0.5"/>
    <m/>
    <m/>
    <s v="DEN"/>
    <n v="10"/>
    <n v="1"/>
    <m/>
    <s v=""/>
  </r>
  <r>
    <n v="2296"/>
    <n v="1126"/>
    <s v="2016_04_DEN@TBY"/>
    <n v="4"/>
    <n v="3"/>
    <n v="7"/>
    <n v="27"/>
    <x v="4"/>
    <x v="3"/>
    <s v="rs"/>
    <s v="DEN"/>
    <s v="DEN"/>
    <n v="1"/>
    <x v="1"/>
    <n v="3"/>
    <n v="1"/>
    <m/>
    <m/>
    <s v="DEN"/>
    <n v="8"/>
    <n v="1"/>
    <s v="DEN"/>
    <n v="1"/>
  </r>
  <r>
    <n v="2297"/>
    <n v="1127"/>
    <s v="2016_04_LAR@ARI"/>
    <n v="-8"/>
    <n v="-8.5"/>
    <n v="13"/>
    <n v="17"/>
    <x v="4"/>
    <x v="3"/>
    <s v="rs"/>
    <s v="LAR"/>
    <s v="LAR"/>
    <n v="0.5"/>
    <x v="0"/>
    <n v="-7.5"/>
    <n v="0.5"/>
    <m/>
    <m/>
    <s v="LAR"/>
    <n v="3"/>
    <n v="1"/>
    <m/>
    <s v=""/>
  </r>
  <r>
    <n v="2298"/>
    <n v="1127"/>
    <s v="2016_04_LAR@ARI"/>
    <n v="-8"/>
    <n v="-8.5"/>
    <n v="13"/>
    <n v="17"/>
    <x v="4"/>
    <x v="3"/>
    <s v="rs"/>
    <s v="LAR"/>
    <s v="LAR"/>
    <n v="0.5"/>
    <x v="1"/>
    <n v="-6.5"/>
    <n v="1.5"/>
    <m/>
    <m/>
    <s v="LAR"/>
    <n v="3"/>
    <n v="1"/>
    <s v="LAR"/>
    <n v="1"/>
  </r>
  <r>
    <n v="2299"/>
    <n v="1128"/>
    <s v="2016_04_NOR@SD"/>
    <n v="-4"/>
    <n v="-3.5"/>
    <n v="34"/>
    <n v="35"/>
    <x v="4"/>
    <x v="3"/>
    <s v="rs"/>
    <s v="NOR"/>
    <s v="NOR"/>
    <n v="-0.5"/>
    <x v="0"/>
    <n v="-3.5"/>
    <n v="0.5"/>
    <m/>
    <m/>
    <s v="SD"/>
    <n v="15"/>
    <n v="0"/>
    <m/>
    <s v=""/>
  </r>
  <r>
    <n v="2300"/>
    <n v="1128"/>
    <s v="2016_04_NOR@SD"/>
    <n v="-4"/>
    <n v="-3.5"/>
    <n v="34"/>
    <n v="35"/>
    <x v="4"/>
    <x v="3"/>
    <s v="rs"/>
    <s v="NOR"/>
    <s v="NOR"/>
    <n v="-0.5"/>
    <x v="1"/>
    <n v="-3"/>
    <n v="1"/>
    <m/>
    <m/>
    <s v="SD"/>
    <n v="9"/>
    <n v="0"/>
    <s v="SD"/>
    <n v="0"/>
  </r>
  <r>
    <n v="2301"/>
    <n v="1129"/>
    <s v="2016_04_DAL@SFO"/>
    <n v="0"/>
    <n v="1.5"/>
    <n v="17"/>
    <n v="24"/>
    <x v="4"/>
    <x v="3"/>
    <s v="rs"/>
    <s v="DAL"/>
    <s v="DAL"/>
    <n v="-1.5"/>
    <x v="0"/>
    <n v="3.5"/>
    <n v="3.5"/>
    <m/>
    <m/>
    <s v="DAL"/>
    <n v="5"/>
    <n v="1"/>
    <m/>
    <s v=""/>
  </r>
  <r>
    <n v="2302"/>
    <n v="1129"/>
    <s v="2016_04_DAL@SFO"/>
    <n v="0"/>
    <n v="1.5"/>
    <n v="17"/>
    <n v="24"/>
    <x v="4"/>
    <x v="3"/>
    <s v="rs"/>
    <s v="DAL"/>
    <s v="DAL"/>
    <n v="-1.5"/>
    <x v="1"/>
    <n v="6"/>
    <n v="6"/>
    <m/>
    <m/>
    <s v="DAL"/>
    <n v="6"/>
    <n v="1"/>
    <s v="DAL"/>
    <n v="1"/>
  </r>
  <r>
    <n v="2303"/>
    <n v="1130"/>
    <s v="2016_04_KCY@PIT"/>
    <n v="-4"/>
    <n v="-4"/>
    <n v="43"/>
    <n v="14"/>
    <x v="4"/>
    <x v="3"/>
    <s v="rs"/>
    <s v="PIT"/>
    <s v="PIT"/>
    <n v="0"/>
    <x v="0"/>
    <n v="-5"/>
    <n v="1"/>
    <m/>
    <m/>
    <s v="PIT"/>
    <n v="1"/>
    <n v="1"/>
    <m/>
    <s v=""/>
  </r>
  <r>
    <n v="2304"/>
    <n v="1130"/>
    <s v="2016_04_KCY@PIT"/>
    <n v="-4"/>
    <n v="-4"/>
    <n v="43"/>
    <n v="14"/>
    <x v="4"/>
    <x v="3"/>
    <s v="rs"/>
    <s v="PIT"/>
    <s v="PIT"/>
    <n v="0"/>
    <x v="1"/>
    <n v="-4.5"/>
    <n v="0.5"/>
    <m/>
    <m/>
    <s v="PIT"/>
    <n v="10"/>
    <n v="1"/>
    <s v="PIT"/>
    <n v="1"/>
  </r>
  <r>
    <n v="2305"/>
    <n v="1131"/>
    <s v="2016_04_NYG@MIN"/>
    <n v="-3.5"/>
    <n v="-4.5"/>
    <n v="24"/>
    <n v="10"/>
    <x v="4"/>
    <x v="3"/>
    <s v="rs"/>
    <s v="MIN"/>
    <s v="MIN"/>
    <n v="1"/>
    <x v="0"/>
    <n v="-4"/>
    <n v="0.5"/>
    <m/>
    <m/>
    <s v="NYG"/>
    <n v="11"/>
    <n v="0"/>
    <m/>
    <s v=""/>
  </r>
  <r>
    <n v="2306"/>
    <n v="1131"/>
    <s v="2016_04_NYG@MIN"/>
    <n v="-3.5"/>
    <n v="-4.5"/>
    <n v="24"/>
    <n v="10"/>
    <x v="4"/>
    <x v="3"/>
    <s v="rs"/>
    <s v="MIN"/>
    <s v="MIN"/>
    <n v="1"/>
    <x v="1"/>
    <n v="-4"/>
    <n v="0.5"/>
    <m/>
    <m/>
    <s v="NYG"/>
    <n v="12"/>
    <n v="0"/>
    <s v="NYG"/>
    <n v="0"/>
  </r>
  <r>
    <n v="2307"/>
    <n v="1132"/>
    <s v="2016_05_ARI@SFO"/>
    <n v="1.5"/>
    <n v="3.5"/>
    <n v="21"/>
    <n v="33"/>
    <x v="4"/>
    <x v="4"/>
    <s v="rs"/>
    <s v="ARI"/>
    <s v="ARI"/>
    <n v="-2"/>
    <x v="0"/>
    <n v="2.5"/>
    <n v="1"/>
    <m/>
    <m/>
    <s v="SFO"/>
    <n v="14"/>
    <n v="0"/>
    <m/>
    <s v=""/>
  </r>
  <r>
    <n v="2308"/>
    <n v="1132"/>
    <s v="2016_05_ARI@SFO"/>
    <n v="1.5"/>
    <n v="3.5"/>
    <n v="21"/>
    <n v="33"/>
    <x v="4"/>
    <x v="4"/>
    <s v="rs"/>
    <s v="ARI"/>
    <s v="ARI"/>
    <n v="-2"/>
    <x v="1"/>
    <n v="4"/>
    <n v="2.5"/>
    <m/>
    <m/>
    <s v="SFO"/>
    <n v="14"/>
    <n v="0"/>
    <s v="SFO"/>
    <n v="0"/>
  </r>
  <r>
    <n v="2309"/>
    <n v="1133"/>
    <s v="2016_05_HOU@MIN"/>
    <n v="-5.5"/>
    <n v="-7"/>
    <n v="31"/>
    <n v="13"/>
    <x v="4"/>
    <x v="4"/>
    <s v="rs"/>
    <s v="MIN"/>
    <s v="MIN"/>
    <n v="1.5"/>
    <x v="0"/>
    <n v="-4.5"/>
    <n v="1"/>
    <m/>
    <m/>
    <s v="HOU"/>
    <n v="12"/>
    <n v="0"/>
    <s v="MIN"/>
    <n v="1"/>
  </r>
  <r>
    <n v="2310"/>
    <n v="1133"/>
    <s v="2016_05_HOU@MIN"/>
    <n v="-5.5"/>
    <n v="-7"/>
    <n v="31"/>
    <n v="13"/>
    <x v="4"/>
    <x v="4"/>
    <s v="rs"/>
    <s v="MIN"/>
    <s v="MIN"/>
    <n v="1.5"/>
    <x v="1"/>
    <n v="-5"/>
    <n v="0.5"/>
    <m/>
    <m/>
    <s v="MIN"/>
    <n v="1"/>
    <n v="1"/>
    <s v="MIN"/>
    <n v="1"/>
  </r>
  <r>
    <n v="2311"/>
    <n v="1134"/>
    <s v="2016_05_CHI@IND"/>
    <n v="-4.5"/>
    <n v="-4.5"/>
    <n v="29"/>
    <n v="23"/>
    <x v="4"/>
    <x v="4"/>
    <s v="rs"/>
    <s v="IND"/>
    <s v="IND"/>
    <n v="0"/>
    <x v="0"/>
    <n v="-4.5"/>
    <n v="0"/>
    <m/>
    <m/>
    <s v="CHI"/>
    <n v="8"/>
    <n v="0"/>
    <s v="IND"/>
    <n v="1"/>
  </r>
  <r>
    <n v="2312"/>
    <n v="1134"/>
    <s v="2016_05_CHI@IND"/>
    <n v="-4.5"/>
    <n v="-4.5"/>
    <n v="29"/>
    <n v="23"/>
    <x v="4"/>
    <x v="4"/>
    <s v="rs"/>
    <s v="IND"/>
    <s v="IND"/>
    <n v="0"/>
    <x v="1"/>
    <n v="-4"/>
    <n v="0.5"/>
    <m/>
    <m/>
    <s v="CHI"/>
    <n v="5"/>
    <n v="0"/>
    <s v="CHI"/>
    <n v="0"/>
  </r>
  <r>
    <n v="2313"/>
    <n v="1135"/>
    <s v="2016_05_NYJ@PIT"/>
    <n v="-7"/>
    <n v="-7"/>
    <n v="31"/>
    <n v="13"/>
    <x v="4"/>
    <x v="4"/>
    <s v="rs"/>
    <s v="PIT"/>
    <s v="PIT"/>
    <n v="0"/>
    <x v="0"/>
    <n v="-6.5"/>
    <n v="0.5"/>
    <m/>
    <m/>
    <s v="NYJ"/>
    <n v="13"/>
    <n v="0"/>
    <s v="PIT"/>
    <n v="1"/>
  </r>
  <r>
    <n v="2314"/>
    <n v="1135"/>
    <s v="2016_05_NYJ@PIT"/>
    <n v="-7"/>
    <n v="-7"/>
    <n v="31"/>
    <n v="13"/>
    <x v="4"/>
    <x v="4"/>
    <s v="rs"/>
    <s v="PIT"/>
    <s v="PIT"/>
    <n v="0"/>
    <x v="1"/>
    <n v="-7.5"/>
    <n v="0.5"/>
    <m/>
    <m/>
    <s v="NYJ"/>
    <n v="13"/>
    <n v="0"/>
    <s v="NYJ"/>
    <n v="0"/>
  </r>
  <r>
    <n v="2315"/>
    <n v="1136"/>
    <s v="2016_05_TEN@MIA"/>
    <n v="-3.5"/>
    <n v="-3.5"/>
    <n v="17"/>
    <n v="30"/>
    <x v="4"/>
    <x v="4"/>
    <s v="rs"/>
    <s v="TEN"/>
    <s v="TEN"/>
    <n v="0"/>
    <x v="0"/>
    <n v="-3"/>
    <n v="0.5"/>
    <m/>
    <m/>
    <s v="TEN"/>
    <n v="5"/>
    <n v="1"/>
    <s v="TEN"/>
    <n v="1"/>
  </r>
  <r>
    <n v="2316"/>
    <n v="1136"/>
    <s v="2016_05_TEN@MIA"/>
    <n v="-3.5"/>
    <n v="-3.5"/>
    <n v="17"/>
    <n v="30"/>
    <x v="4"/>
    <x v="4"/>
    <s v="rs"/>
    <s v="TEN"/>
    <s v="TEN"/>
    <n v="0"/>
    <x v="1"/>
    <n v="-3"/>
    <n v="0.5"/>
    <m/>
    <m/>
    <s v="TEN"/>
    <n v="8"/>
    <n v="1"/>
    <s v="TEN"/>
    <n v="1"/>
  </r>
  <r>
    <n v="2317"/>
    <n v="1137"/>
    <s v="2016_05_PHI@DET"/>
    <n v="2"/>
    <n v="3.5"/>
    <n v="24"/>
    <n v="23"/>
    <x v="4"/>
    <x v="4"/>
    <s v="rs"/>
    <s v="DET"/>
    <s v="DET"/>
    <n v="-1.5"/>
    <x v="0"/>
    <n v="4"/>
    <n v="2"/>
    <m/>
    <m/>
    <s v="PHI"/>
    <n v="2"/>
    <n v="0"/>
    <s v="PHI"/>
    <n v="0"/>
  </r>
  <r>
    <n v="2318"/>
    <n v="1137"/>
    <s v="2016_05_PHI@DET"/>
    <n v="2"/>
    <n v="3.5"/>
    <n v="24"/>
    <n v="23"/>
    <x v="4"/>
    <x v="4"/>
    <s v="rs"/>
    <s v="DET"/>
    <s v="DET"/>
    <n v="-1.5"/>
    <x v="1"/>
    <n v="3"/>
    <n v="1"/>
    <m/>
    <m/>
    <s v="DET"/>
    <n v="12"/>
    <n v="1"/>
    <s v="DET"/>
    <n v="1"/>
  </r>
  <r>
    <n v="2319"/>
    <n v="1138"/>
    <s v="2016_05_NWE@CLE"/>
    <n v="10"/>
    <n v="10.5"/>
    <n v="13"/>
    <n v="33"/>
    <x v="4"/>
    <x v="4"/>
    <s v="rs"/>
    <s v="NWE"/>
    <s v="NWE"/>
    <n v="-0.5"/>
    <x v="0"/>
    <n v="9"/>
    <n v="1"/>
    <m/>
    <m/>
    <s v="NWE"/>
    <n v="1"/>
    <n v="1"/>
    <s v="NWE"/>
    <n v="1"/>
  </r>
  <r>
    <n v="2320"/>
    <n v="1138"/>
    <s v="2016_05_NWE@CLE"/>
    <n v="10"/>
    <n v="10.5"/>
    <n v="13"/>
    <n v="33"/>
    <x v="4"/>
    <x v="4"/>
    <s v="rs"/>
    <s v="NWE"/>
    <s v="NWE"/>
    <n v="-0.5"/>
    <x v="1"/>
    <n v="8"/>
    <n v="2"/>
    <m/>
    <m/>
    <s v="NWE"/>
    <n v="4"/>
    <n v="1"/>
    <s v="NWE"/>
    <n v="1"/>
  </r>
  <r>
    <n v="2321"/>
    <n v="1139"/>
    <s v="2016_05_WAS@BAL"/>
    <n v="-3.5"/>
    <n v="-4"/>
    <n v="10"/>
    <n v="16"/>
    <x v="4"/>
    <x v="4"/>
    <s v="rs"/>
    <s v="WAS"/>
    <s v="WAS"/>
    <n v="0.5"/>
    <x v="0"/>
    <n v="-4"/>
    <n v="0.5"/>
    <m/>
    <m/>
    <s v="BAL"/>
    <n v="3"/>
    <n v="0"/>
    <s v="BAL"/>
    <n v="0"/>
  </r>
  <r>
    <n v="2322"/>
    <n v="1139"/>
    <s v="2016_05_WAS@BAL"/>
    <n v="-3.5"/>
    <n v="-4"/>
    <n v="10"/>
    <n v="16"/>
    <x v="4"/>
    <x v="4"/>
    <s v="rs"/>
    <s v="WAS"/>
    <s v="WAS"/>
    <n v="0.5"/>
    <x v="1"/>
    <n v="-4"/>
    <n v="0.5"/>
    <m/>
    <m/>
    <s v="BAL"/>
    <n v="2"/>
    <n v="0"/>
    <s v="BAL"/>
    <n v="0"/>
  </r>
  <r>
    <n v="2323"/>
    <n v="1140"/>
    <s v="2016_05_ATL@DEN"/>
    <n v="-5.5"/>
    <n v="-5"/>
    <n v="16"/>
    <n v="23"/>
    <x v="4"/>
    <x v="4"/>
    <s v="rs"/>
    <s v="ATL"/>
    <s v="ATL"/>
    <n v="-0.5"/>
    <x v="0"/>
    <n v="-4"/>
    <n v="1.5"/>
    <m/>
    <m/>
    <s v="ATL"/>
    <n v="10"/>
    <n v="1"/>
    <s v="DEN"/>
    <n v="0"/>
  </r>
  <r>
    <n v="2324"/>
    <n v="1140"/>
    <s v="2016_05_ATL@DEN"/>
    <n v="-5.5"/>
    <n v="-5"/>
    <n v="16"/>
    <n v="23"/>
    <x v="4"/>
    <x v="4"/>
    <s v="rs"/>
    <s v="ATL"/>
    <s v="ATL"/>
    <n v="-0.5"/>
    <x v="1"/>
    <n v="-3.5"/>
    <n v="2"/>
    <m/>
    <m/>
    <s v="DEN"/>
    <n v="6"/>
    <n v="0"/>
    <s v="DEN"/>
    <n v="0"/>
  </r>
  <r>
    <n v="2325"/>
    <n v="1141"/>
    <s v="2016_05_CIN@DAL"/>
    <n v="-1"/>
    <n v="1"/>
    <n v="28"/>
    <n v="14"/>
    <x v="4"/>
    <x v="4"/>
    <s v="rs"/>
    <s v="DAL"/>
    <s v="DAL"/>
    <n v="-2"/>
    <x v="0"/>
    <n v="-3"/>
    <n v="2"/>
    <m/>
    <m/>
    <s v="DAL"/>
    <n v="4"/>
    <n v="1"/>
    <s v="DAL"/>
    <n v="1"/>
  </r>
  <r>
    <n v="2326"/>
    <n v="1141"/>
    <s v="2016_05_CIN@DAL"/>
    <n v="-1"/>
    <n v="1"/>
    <n v="28"/>
    <n v="14"/>
    <x v="4"/>
    <x v="4"/>
    <s v="rs"/>
    <s v="DAL"/>
    <s v="DAL"/>
    <n v="-2"/>
    <x v="1"/>
    <n v="-3"/>
    <n v="2"/>
    <m/>
    <m/>
    <s v="DAL"/>
    <n v="11"/>
    <n v="1"/>
    <s v="DAL"/>
    <n v="1"/>
  </r>
  <r>
    <n v="2327"/>
    <n v="1142"/>
    <s v="2016_05_SD@OAK"/>
    <n v="-4.5"/>
    <n v="-3.5"/>
    <n v="34"/>
    <n v="31"/>
    <x v="4"/>
    <x v="4"/>
    <s v="rs"/>
    <s v="SD"/>
    <s v="OAK"/>
    <n v="-1"/>
    <x v="0"/>
    <n v="-4.5"/>
    <n v="0"/>
    <m/>
    <m/>
    <s v="SD"/>
    <n v="7"/>
    <n v="1"/>
    <s v="OAK"/>
    <n v="1"/>
  </r>
  <r>
    <n v="2328"/>
    <n v="1142"/>
    <s v="2016_05_SD@OAK"/>
    <n v="-4.5"/>
    <n v="-3.5"/>
    <n v="34"/>
    <n v="31"/>
    <x v="4"/>
    <x v="4"/>
    <s v="rs"/>
    <s v="SD"/>
    <s v="OAK"/>
    <n v="-1"/>
    <x v="1"/>
    <n v="-5.5"/>
    <n v="1"/>
    <m/>
    <m/>
    <s v="OAK"/>
    <n v="7"/>
    <n v="0"/>
    <s v="OAK"/>
    <n v="1"/>
  </r>
  <r>
    <n v="2329"/>
    <n v="1143"/>
    <s v="2016_05_BUF@LAR"/>
    <n v="-3"/>
    <n v="-2.5"/>
    <n v="19"/>
    <n v="30"/>
    <x v="4"/>
    <x v="4"/>
    <s v="rs"/>
    <s v="BUF"/>
    <s v="BUF"/>
    <n v="-0.5"/>
    <x v="0"/>
    <n v="-4"/>
    <n v="1"/>
    <m/>
    <m/>
    <s v="LAR"/>
    <n v="6"/>
    <n v="0"/>
    <s v="LAR"/>
    <n v="0"/>
  </r>
  <r>
    <n v="2330"/>
    <n v="1143"/>
    <s v="2016_05_BUF@LAR"/>
    <n v="-3"/>
    <n v="-2.5"/>
    <n v="19"/>
    <n v="30"/>
    <x v="4"/>
    <x v="4"/>
    <s v="rs"/>
    <s v="BUF"/>
    <s v="BUF"/>
    <n v="-0.5"/>
    <x v="1"/>
    <n v="-3"/>
    <n v="0"/>
    <m/>
    <m/>
    <s v="LAR"/>
    <n v="12"/>
    <n v="0"/>
    <s v="LAR"/>
    <n v="0"/>
  </r>
  <r>
    <n v="2331"/>
    <n v="1144"/>
    <s v="2016_05_NYG@GBY"/>
    <n v="-7"/>
    <n v="-7.5"/>
    <n v="23"/>
    <n v="16"/>
    <x v="4"/>
    <x v="4"/>
    <s v="rs"/>
    <s v="NYG"/>
    <s v="GBY"/>
    <n v="0.5"/>
    <x v="0"/>
    <n v="-4.5"/>
    <n v="2.5"/>
    <m/>
    <m/>
    <s v="NYG"/>
    <n v="9"/>
    <n v="1"/>
    <s v="GBY"/>
    <n v="1"/>
  </r>
  <r>
    <n v="2332"/>
    <n v="1144"/>
    <s v="2016_05_NYG@GBY"/>
    <n v="-7"/>
    <n v="-7.5"/>
    <n v="23"/>
    <n v="16"/>
    <x v="4"/>
    <x v="4"/>
    <s v="rs"/>
    <s v="NYG"/>
    <s v="GBY"/>
    <n v="0.5"/>
    <x v="1"/>
    <n v="-6"/>
    <n v="1"/>
    <m/>
    <m/>
    <s v="GBY"/>
    <n v="10"/>
    <n v="0"/>
    <s v="GBY"/>
    <n v="1"/>
  </r>
  <r>
    <n v="2333"/>
    <n v="1145"/>
    <s v="2016_05_TBY@CAR"/>
    <n v="-6"/>
    <n v="-6"/>
    <n v="14"/>
    <n v="17"/>
    <x v="4"/>
    <x v="4"/>
    <s v="rs"/>
    <s v="TBY"/>
    <s v="TBY"/>
    <n v="0"/>
    <x v="0"/>
    <n v="-6"/>
    <n v="0"/>
    <m/>
    <m/>
    <s v="CAR"/>
    <n v="11"/>
    <n v="0"/>
    <s v="CAR"/>
    <n v="0"/>
  </r>
  <r>
    <n v="2334"/>
    <n v="1145"/>
    <s v="2016_05_TBY@CAR"/>
    <n v="-6"/>
    <n v="-6"/>
    <n v="14"/>
    <n v="17"/>
    <x v="4"/>
    <x v="4"/>
    <s v="rs"/>
    <s v="TBY"/>
    <s v="TBY"/>
    <n v="0"/>
    <x v="1"/>
    <n v="-4"/>
    <n v="2"/>
    <m/>
    <m/>
    <s v="CAR"/>
    <n v="9"/>
    <n v="0"/>
    <s v="CAR"/>
    <n v="0"/>
  </r>
  <r>
    <n v="2335"/>
    <n v="1146"/>
    <s v="2016_06_DEN@SD"/>
    <n v="2.5"/>
    <n v="2.5"/>
    <n v="21"/>
    <n v="13"/>
    <x v="4"/>
    <x v="5"/>
    <s v="rs"/>
    <s v="SD"/>
    <s v="SD"/>
    <n v="0"/>
    <x v="0"/>
    <n v="2.5"/>
    <n v="0"/>
    <m/>
    <m/>
    <s v="SD"/>
    <n v="7"/>
    <n v="1"/>
    <m/>
    <s v=""/>
  </r>
  <r>
    <n v="2336"/>
    <n v="1146"/>
    <s v="2016_06_DEN@SD"/>
    <n v="2.5"/>
    <n v="2.5"/>
    <n v="21"/>
    <n v="13"/>
    <x v="4"/>
    <x v="5"/>
    <s v="rs"/>
    <s v="SD"/>
    <s v="SD"/>
    <n v="0"/>
    <x v="1"/>
    <n v="4"/>
    <n v="1.5"/>
    <m/>
    <m/>
    <s v="DEN"/>
    <n v="15"/>
    <n v="0"/>
    <s v="DEN"/>
    <n v="0"/>
  </r>
  <r>
    <n v="2337"/>
    <n v="1147"/>
    <s v="2016_06_PHI@WAS"/>
    <n v="1.5"/>
    <n v="3"/>
    <n v="27"/>
    <n v="20"/>
    <x v="4"/>
    <x v="5"/>
    <s v="rs"/>
    <s v="WAS"/>
    <s v="WAS"/>
    <n v="-1.5"/>
    <x v="0"/>
    <n v="-1"/>
    <n v="2.5"/>
    <m/>
    <m/>
    <s v="PHI"/>
    <n v="1"/>
    <n v="0"/>
    <m/>
    <s v=""/>
  </r>
  <r>
    <n v="2338"/>
    <n v="1147"/>
    <s v="2016_06_PHI@WAS"/>
    <n v="1.5"/>
    <n v="3"/>
    <n v="27"/>
    <n v="20"/>
    <x v="4"/>
    <x v="5"/>
    <s v="rs"/>
    <s v="WAS"/>
    <s v="WAS"/>
    <n v="-1.5"/>
    <x v="1"/>
    <n v="1.5"/>
    <n v="0"/>
    <m/>
    <m/>
    <s v="WAS"/>
    <n v="3"/>
    <n v="1"/>
    <s v="WAS"/>
    <n v="1"/>
  </r>
  <r>
    <n v="2339"/>
    <n v="1148"/>
    <s v="2016_06_PIT@MIA"/>
    <n v="7.5"/>
    <n v="7"/>
    <n v="30"/>
    <n v="15"/>
    <x v="4"/>
    <x v="5"/>
    <s v="rs"/>
    <s v="MIA"/>
    <s v="MIA"/>
    <n v="0.5"/>
    <x v="0"/>
    <n v="7"/>
    <n v="0.5"/>
    <m/>
    <m/>
    <s v="PIT"/>
    <n v="2"/>
    <n v="0"/>
    <m/>
    <s v=""/>
  </r>
  <r>
    <n v="2340"/>
    <n v="1148"/>
    <s v="2016_06_PIT@MIA"/>
    <n v="7.5"/>
    <n v="7"/>
    <n v="30"/>
    <n v="15"/>
    <x v="4"/>
    <x v="5"/>
    <s v="rs"/>
    <s v="MIA"/>
    <s v="MIA"/>
    <n v="0.5"/>
    <x v="1"/>
    <n v="7"/>
    <n v="0.5"/>
    <m/>
    <m/>
    <s v="PIT"/>
    <n v="2"/>
    <n v="0"/>
    <s v="PIT"/>
    <n v="0"/>
  </r>
  <r>
    <n v="2341"/>
    <n v="1149"/>
    <s v="2016_06_JAX@CHI"/>
    <n v="-2"/>
    <n v="-1.5"/>
    <n v="16"/>
    <n v="17"/>
    <x v="4"/>
    <x v="5"/>
    <s v="rs"/>
    <s v="JAX"/>
    <s v="JAX"/>
    <n v="-0.5"/>
    <x v="0"/>
    <n v="2.5"/>
    <n v="4.5"/>
    <m/>
    <m/>
    <s v="CHI"/>
    <n v="13"/>
    <n v="0"/>
    <m/>
    <s v=""/>
  </r>
  <r>
    <n v="2342"/>
    <n v="1149"/>
    <s v="2016_06_JAX@CHI"/>
    <n v="-2"/>
    <n v="-1.5"/>
    <n v="16"/>
    <n v="17"/>
    <x v="4"/>
    <x v="5"/>
    <s v="rs"/>
    <s v="JAX"/>
    <s v="JAX"/>
    <n v="-0.5"/>
    <x v="1"/>
    <n v="-2.5"/>
    <n v="0.5"/>
    <m/>
    <m/>
    <s v="CHI"/>
    <n v="9"/>
    <n v="0"/>
    <s v="CHI"/>
    <n v="0"/>
  </r>
  <r>
    <n v="2343"/>
    <n v="1150"/>
    <s v="2016_06_CLE@TEN"/>
    <n v="-6.5"/>
    <n v="-7.5"/>
    <n v="28"/>
    <n v="26"/>
    <x v="4"/>
    <x v="5"/>
    <s v="rs"/>
    <s v="CLE"/>
    <s v="TEN"/>
    <n v="1"/>
    <x v="0"/>
    <n v="-6.5"/>
    <n v="0"/>
    <m/>
    <m/>
    <s v="CLE"/>
    <n v="11"/>
    <n v="1"/>
    <m/>
    <s v=""/>
  </r>
  <r>
    <n v="2344"/>
    <n v="1150"/>
    <s v="2016_06_CLE@TEN"/>
    <n v="-6.5"/>
    <n v="-7.5"/>
    <n v="28"/>
    <n v="26"/>
    <x v="4"/>
    <x v="5"/>
    <s v="rs"/>
    <s v="CLE"/>
    <s v="TEN"/>
    <n v="1"/>
    <x v="1"/>
    <n v="-6"/>
    <n v="0.5"/>
    <m/>
    <m/>
    <s v="TEN"/>
    <n v="8"/>
    <n v="0"/>
    <s v="TEN"/>
    <n v="1"/>
  </r>
  <r>
    <n v="2345"/>
    <n v="1151"/>
    <s v="2016_06_CIN@NWE"/>
    <n v="-8"/>
    <n v="-8"/>
    <n v="35"/>
    <n v="17"/>
    <x v="4"/>
    <x v="5"/>
    <s v="rs"/>
    <s v="NWE"/>
    <s v="NWE"/>
    <n v="0"/>
    <x v="0"/>
    <n v="-7"/>
    <n v="1"/>
    <m/>
    <m/>
    <s v="NWE"/>
    <n v="5"/>
    <n v="1"/>
    <m/>
    <s v=""/>
  </r>
  <r>
    <n v="2346"/>
    <n v="1151"/>
    <s v="2016_06_CIN@NWE"/>
    <n v="-8"/>
    <n v="-8"/>
    <n v="35"/>
    <n v="17"/>
    <x v="4"/>
    <x v="5"/>
    <s v="rs"/>
    <s v="NWE"/>
    <s v="NWE"/>
    <n v="0"/>
    <x v="1"/>
    <n v="-7"/>
    <n v="1"/>
    <m/>
    <m/>
    <s v="NWE"/>
    <n v="5"/>
    <n v="1"/>
    <s v="NWE"/>
    <n v="1"/>
  </r>
  <r>
    <n v="2347"/>
    <n v="1152"/>
    <s v="2016_06_SFO@BUF"/>
    <n v="-7.5"/>
    <n v="-8.5"/>
    <n v="45"/>
    <n v="16"/>
    <x v="4"/>
    <x v="5"/>
    <s v="rs"/>
    <s v="BUF"/>
    <s v="BUF"/>
    <n v="1"/>
    <x v="0"/>
    <n v="-6.5"/>
    <n v="1"/>
    <m/>
    <m/>
    <s v="SFO"/>
    <n v="12"/>
    <n v="0"/>
    <m/>
    <s v=""/>
  </r>
  <r>
    <n v="2348"/>
    <n v="1152"/>
    <s v="2016_06_SFO@BUF"/>
    <n v="-7.5"/>
    <n v="-8.5"/>
    <n v="45"/>
    <n v="16"/>
    <x v="4"/>
    <x v="5"/>
    <s v="rs"/>
    <s v="BUF"/>
    <s v="BUF"/>
    <n v="1"/>
    <x v="1"/>
    <n v="-7.5"/>
    <n v="0"/>
    <m/>
    <m/>
    <s v="SFO"/>
    <n v="14"/>
    <n v="0"/>
    <s v="BUF"/>
    <n v="1"/>
  </r>
  <r>
    <n v="2349"/>
    <n v="1153"/>
    <s v="2016_06_BAL@NYG"/>
    <n v="-3"/>
    <n v="-3.5"/>
    <n v="27"/>
    <n v="23"/>
    <x v="4"/>
    <x v="5"/>
    <s v="rs"/>
    <s v="NYG"/>
    <s v="NYG"/>
    <n v="0.5"/>
    <x v="0"/>
    <n v="-3"/>
    <n v="0"/>
    <m/>
    <m/>
    <s v="BAL"/>
    <n v="8"/>
    <n v="0"/>
    <m/>
    <s v=""/>
  </r>
  <r>
    <n v="2350"/>
    <n v="1153"/>
    <s v="2016_06_BAL@NYG"/>
    <n v="-3"/>
    <n v="-3.5"/>
    <n v="27"/>
    <n v="23"/>
    <x v="4"/>
    <x v="5"/>
    <s v="rs"/>
    <s v="NYG"/>
    <s v="NYG"/>
    <n v="0.5"/>
    <x v="1"/>
    <n v="-3"/>
    <n v="0"/>
    <m/>
    <m/>
    <s v="NYG"/>
    <n v="12"/>
    <n v="1"/>
    <s v="NYG"/>
    <n v="1"/>
  </r>
  <r>
    <n v="2351"/>
    <n v="1154"/>
    <s v="2016_06_LAR@DET"/>
    <n v="-3.5"/>
    <n v="-3"/>
    <n v="31"/>
    <n v="28"/>
    <x v="4"/>
    <x v="5"/>
    <s v="rs"/>
    <s v="na"/>
    <s v="DET"/>
    <n v="-0.5"/>
    <x v="0"/>
    <n v="-3"/>
    <n v="0.5"/>
    <m/>
    <m/>
    <s v="LAR"/>
    <n v="9"/>
    <n v="0"/>
    <m/>
    <s v=""/>
  </r>
  <r>
    <n v="2352"/>
    <n v="1154"/>
    <s v="2016_06_LAR@DET"/>
    <n v="-3.5"/>
    <n v="-3"/>
    <n v="31"/>
    <n v="28"/>
    <x v="4"/>
    <x v="5"/>
    <s v="rs"/>
    <s v="na"/>
    <s v="DET"/>
    <n v="-0.5"/>
    <x v="1"/>
    <n v="-3"/>
    <n v="0.5"/>
    <m/>
    <m/>
    <s v="DET"/>
    <n v="11"/>
    <n v="0"/>
    <s v="DET"/>
    <n v="1"/>
  </r>
  <r>
    <n v="2353"/>
    <n v="1155"/>
    <s v="2016_06_CAR@NOR"/>
    <n v="3"/>
    <n v="2.5"/>
    <n v="41"/>
    <n v="38"/>
    <x v="4"/>
    <x v="5"/>
    <s v="rs"/>
    <s v="NOR"/>
    <s v="NOR"/>
    <n v="0.5"/>
    <x v="0"/>
    <n v="-1.5"/>
    <n v="4.5"/>
    <m/>
    <m/>
    <s v="CAR"/>
    <n v="15"/>
    <n v="0"/>
    <m/>
    <s v=""/>
  </r>
  <r>
    <n v="2354"/>
    <n v="1155"/>
    <s v="2016_06_CAR@NOR"/>
    <n v="3"/>
    <n v="2.5"/>
    <n v="41"/>
    <n v="38"/>
    <x v="4"/>
    <x v="5"/>
    <s v="rs"/>
    <s v="NOR"/>
    <s v="NOR"/>
    <n v="0.5"/>
    <x v="1"/>
    <n v="-1.5"/>
    <n v="4.5"/>
    <m/>
    <m/>
    <s v="NOR"/>
    <n v="1"/>
    <n v="1"/>
    <s v="NOR"/>
    <n v="1"/>
  </r>
  <r>
    <n v="2355"/>
    <n v="1156"/>
    <s v="2016_06_KCY@OAK"/>
    <n v="-1"/>
    <n v="1.5"/>
    <n v="10"/>
    <n v="26"/>
    <x v="4"/>
    <x v="5"/>
    <s v="rs"/>
    <s v="KCY"/>
    <s v="KCY"/>
    <n v="-2.5"/>
    <x v="0"/>
    <n v="-4"/>
    <n v="3"/>
    <m/>
    <m/>
    <s v="KCY"/>
    <n v="6"/>
    <n v="1"/>
    <m/>
    <s v=""/>
  </r>
  <r>
    <n v="2356"/>
    <n v="1156"/>
    <s v="2016_06_KCY@OAK"/>
    <n v="-1"/>
    <n v="1.5"/>
    <n v="10"/>
    <n v="26"/>
    <x v="4"/>
    <x v="5"/>
    <s v="rs"/>
    <s v="KCY"/>
    <s v="KCY"/>
    <n v="-2.5"/>
    <x v="1"/>
    <n v="-3.5"/>
    <n v="2.5"/>
    <m/>
    <m/>
    <s v="KCY"/>
    <n v="6"/>
    <n v="1"/>
    <s v="KCY"/>
    <n v="1"/>
  </r>
  <r>
    <n v="2357"/>
    <n v="1157"/>
    <s v="2016_06_DAL@GBY"/>
    <n v="-4.5"/>
    <n v="-4"/>
    <n v="16"/>
    <n v="30"/>
    <x v="4"/>
    <x v="5"/>
    <s v="rs"/>
    <s v="DAL"/>
    <s v="DAL"/>
    <n v="-0.5"/>
    <x v="0"/>
    <n v="-4.5"/>
    <n v="0"/>
    <m/>
    <m/>
    <s v="DAL"/>
    <n v="3"/>
    <n v="1"/>
    <m/>
    <s v=""/>
  </r>
  <r>
    <n v="2358"/>
    <n v="1157"/>
    <s v="2016_06_DAL@GBY"/>
    <n v="-4.5"/>
    <n v="-4"/>
    <n v="16"/>
    <n v="30"/>
    <x v="4"/>
    <x v="5"/>
    <s v="rs"/>
    <s v="DAL"/>
    <s v="DAL"/>
    <n v="-0.5"/>
    <x v="1"/>
    <n v="-4"/>
    <n v="0.5"/>
    <m/>
    <m/>
    <s v="DAL"/>
    <n v="13"/>
    <n v="1"/>
    <s v="DAL"/>
    <n v="1"/>
  </r>
  <r>
    <n v="2359"/>
    <n v="1158"/>
    <s v="2016_06_ATL@SEA"/>
    <n v="-6.5"/>
    <n v="-6.5"/>
    <n v="26"/>
    <n v="24"/>
    <x v="4"/>
    <x v="5"/>
    <s v="rs"/>
    <s v="ATL"/>
    <s v="SEA"/>
    <n v="0"/>
    <x v="0"/>
    <n v="-4"/>
    <n v="2.5"/>
    <m/>
    <m/>
    <s v="ATL"/>
    <n v="4"/>
    <n v="1"/>
    <m/>
    <s v=""/>
  </r>
  <r>
    <n v="2360"/>
    <n v="1158"/>
    <s v="2016_06_ATL@SEA"/>
    <n v="-6.5"/>
    <n v="-6.5"/>
    <n v="26"/>
    <n v="24"/>
    <x v="4"/>
    <x v="5"/>
    <s v="rs"/>
    <s v="ATL"/>
    <s v="SEA"/>
    <n v="0"/>
    <x v="1"/>
    <n v="-3"/>
    <n v="3.5"/>
    <m/>
    <m/>
    <s v="SEA"/>
    <n v="7"/>
    <n v="0"/>
    <s v="SEA"/>
    <n v="1"/>
  </r>
  <r>
    <n v="2361"/>
    <n v="1159"/>
    <s v="2016_06_IND@HOU"/>
    <n v="-3"/>
    <n v="-3"/>
    <n v="26"/>
    <n v="23"/>
    <x v="4"/>
    <x v="5"/>
    <s v="rs"/>
    <s v="na"/>
    <s v="HOU"/>
    <n v="0"/>
    <x v="0"/>
    <n v="-4"/>
    <n v="1"/>
    <m/>
    <m/>
    <s v="HOU"/>
    <n v="10"/>
    <n v="0"/>
    <m/>
    <s v=""/>
  </r>
  <r>
    <n v="2362"/>
    <n v="1159"/>
    <s v="2016_06_IND@HOU"/>
    <n v="-3"/>
    <n v="-3"/>
    <n v="26"/>
    <n v="23"/>
    <x v="4"/>
    <x v="5"/>
    <s v="rs"/>
    <s v="na"/>
    <s v="HOU"/>
    <n v="0"/>
    <x v="1"/>
    <n v="-3"/>
    <n v="0"/>
    <m/>
    <m/>
    <s v="HOU"/>
    <n v="10"/>
    <n v="0"/>
    <s v="HOU"/>
    <n v="1"/>
  </r>
  <r>
    <n v="2363"/>
    <n v="1160"/>
    <s v="2016_06_NYJ@ARI"/>
    <n v="-6.5"/>
    <n v="-7.5"/>
    <n v="28"/>
    <n v="3"/>
    <x v="4"/>
    <x v="5"/>
    <s v="rs"/>
    <s v="ARI"/>
    <s v="ARI"/>
    <n v="1"/>
    <x v="0"/>
    <n v="-5"/>
    <n v="1.5"/>
    <m/>
    <m/>
    <s v="NYJ"/>
    <n v="14"/>
    <n v="0"/>
    <m/>
    <s v=""/>
  </r>
  <r>
    <n v="2364"/>
    <n v="1160"/>
    <s v="2016_06_NYJ@ARI"/>
    <n v="-6.5"/>
    <n v="-7.5"/>
    <n v="28"/>
    <n v="3"/>
    <x v="4"/>
    <x v="5"/>
    <s v="rs"/>
    <s v="ARI"/>
    <s v="ARI"/>
    <n v="1"/>
    <x v="1"/>
    <n v="-5"/>
    <n v="1.5"/>
    <m/>
    <m/>
    <s v="ARI"/>
    <n v="4"/>
    <n v="1"/>
    <s v="ARI"/>
    <n v="1"/>
  </r>
  <r>
    <n v="2365"/>
    <n v="1161"/>
    <s v="2016_07_CHI@GBY"/>
    <n v="-9"/>
    <n v="-8"/>
    <n v="26"/>
    <n v="10"/>
    <x v="4"/>
    <x v="6"/>
    <s v="rs"/>
    <s v="GBY"/>
    <s v="GBY"/>
    <n v="-1"/>
    <x v="0"/>
    <n v="-7.5"/>
    <n v="1.5"/>
    <m/>
    <m/>
    <s v="CHI"/>
    <n v="8"/>
    <n v="0"/>
    <m/>
    <s v=""/>
  </r>
  <r>
    <n v="2366"/>
    <n v="1161"/>
    <s v="2016_07_CHI@GBY"/>
    <n v="-9"/>
    <n v="-8"/>
    <n v="26"/>
    <n v="10"/>
    <x v="4"/>
    <x v="6"/>
    <s v="rs"/>
    <s v="GBY"/>
    <s v="GBY"/>
    <n v="-1"/>
    <x v="1"/>
    <n v="-8"/>
    <n v="1"/>
    <m/>
    <m/>
    <s v="CHI"/>
    <n v="15"/>
    <n v="0"/>
    <s v="GBY"/>
    <n v="1"/>
  </r>
  <r>
    <n v="2367"/>
    <n v="1162"/>
    <s v="2016_07_NYG@LAR"/>
    <n v="3"/>
    <n v="-2.5"/>
    <n v="10"/>
    <n v="17"/>
    <x v="4"/>
    <x v="6"/>
    <s v="rs"/>
    <s v="NYG"/>
    <s v="NYG"/>
    <n v="5.5"/>
    <x v="0"/>
    <n v="1.5"/>
    <n v="1.5"/>
    <m/>
    <m/>
    <s v="LAR"/>
    <n v="7"/>
    <n v="0"/>
    <m/>
    <s v=""/>
  </r>
  <r>
    <n v="2368"/>
    <n v="1162"/>
    <s v="2016_07_NYG@LAR"/>
    <n v="3"/>
    <n v="-2.5"/>
    <n v="10"/>
    <n v="17"/>
    <x v="4"/>
    <x v="6"/>
    <s v="rs"/>
    <s v="NYG"/>
    <s v="NYG"/>
    <n v="5.5"/>
    <x v="1"/>
    <n v="1"/>
    <n v="2"/>
    <m/>
    <m/>
    <s v="LAR"/>
    <n v="14"/>
    <n v="0"/>
    <s v="LAR"/>
    <n v="0"/>
  </r>
  <r>
    <n v="2369"/>
    <n v="1163"/>
    <s v="2016_07_NOR@KCY"/>
    <n v="-6.5"/>
    <n v="-6"/>
    <n v="27"/>
    <n v="21"/>
    <x v="4"/>
    <x v="6"/>
    <s v="rs"/>
    <s v="na"/>
    <s v="KCY"/>
    <n v="-0.5"/>
    <x v="0"/>
    <n v="1.5"/>
    <n v="8"/>
    <m/>
    <m/>
    <s v="NOR"/>
    <n v="10"/>
    <n v="0"/>
    <m/>
    <s v=""/>
  </r>
  <r>
    <n v="2370"/>
    <n v="1163"/>
    <s v="2016_07_NOR@KCY"/>
    <n v="-6.5"/>
    <n v="-6"/>
    <n v="27"/>
    <n v="21"/>
    <x v="4"/>
    <x v="6"/>
    <s v="rs"/>
    <s v="na"/>
    <s v="KCY"/>
    <n v="-0.5"/>
    <x v="1"/>
    <n v="-7.5"/>
    <n v="1"/>
    <m/>
    <m/>
    <s v="KCY"/>
    <n v="3"/>
    <n v="0"/>
    <s v="KCY"/>
    <n v="1"/>
  </r>
  <r>
    <n v="2371"/>
    <n v="1164"/>
    <s v="2016_07_MIN@PHI"/>
    <n v="2.5"/>
    <n v="3"/>
    <n v="21"/>
    <n v="10"/>
    <x v="4"/>
    <x v="6"/>
    <s v="rs"/>
    <s v="PHI"/>
    <s v="PHI"/>
    <n v="-0.5"/>
    <x v="0"/>
    <n v="4"/>
    <n v="1.5"/>
    <m/>
    <m/>
    <s v="MIN"/>
    <n v="11"/>
    <n v="0"/>
    <m/>
    <s v=""/>
  </r>
  <r>
    <n v="2372"/>
    <n v="1164"/>
    <s v="2016_07_MIN@PHI"/>
    <n v="2.5"/>
    <n v="3"/>
    <n v="21"/>
    <n v="10"/>
    <x v="4"/>
    <x v="6"/>
    <s v="rs"/>
    <s v="PHI"/>
    <s v="PHI"/>
    <n v="-0.5"/>
    <x v="1"/>
    <n v="2.5"/>
    <n v="0"/>
    <m/>
    <m/>
    <s v="MIN"/>
    <n v="6"/>
    <n v="0"/>
    <s v="MIN"/>
    <n v="0"/>
  </r>
  <r>
    <n v="2373"/>
    <n v="1165"/>
    <s v="2016_07_IND@TEN"/>
    <n v="-2.5"/>
    <n v="3"/>
    <n v="26"/>
    <n v="34"/>
    <x v="4"/>
    <x v="6"/>
    <s v="rs"/>
    <s v="IND"/>
    <s v="IND"/>
    <n v="-5.5"/>
    <x v="0"/>
    <n v="1"/>
    <n v="3.5"/>
    <m/>
    <m/>
    <s v="TEN"/>
    <n v="15"/>
    <n v="0"/>
    <m/>
    <s v=""/>
  </r>
  <r>
    <n v="2374"/>
    <n v="1165"/>
    <s v="2016_07_IND@TEN"/>
    <n v="-2.5"/>
    <n v="3"/>
    <n v="26"/>
    <n v="34"/>
    <x v="4"/>
    <x v="6"/>
    <s v="rs"/>
    <s v="IND"/>
    <s v="IND"/>
    <n v="-5.5"/>
    <x v="1"/>
    <n v="-3"/>
    <n v="0.5"/>
    <m/>
    <m/>
    <s v="IND"/>
    <n v="8"/>
    <n v="1"/>
    <s v="IND"/>
    <n v="1"/>
  </r>
  <r>
    <n v="2375"/>
    <n v="1166"/>
    <s v="2016_07_BUF@MIA"/>
    <n v="3"/>
    <n v="2.5"/>
    <n v="28"/>
    <n v="25"/>
    <x v="4"/>
    <x v="6"/>
    <s v="rs"/>
    <s v="MIA"/>
    <s v="MIA"/>
    <n v="0.5"/>
    <x v="0"/>
    <n v="3.5"/>
    <n v="0.5"/>
    <m/>
    <m/>
    <s v="BUF"/>
    <n v="13"/>
    <n v="0"/>
    <m/>
    <s v=""/>
  </r>
  <r>
    <n v="2376"/>
    <n v="1166"/>
    <s v="2016_07_BUF@MIA"/>
    <n v="3"/>
    <n v="2.5"/>
    <n v="28"/>
    <n v="25"/>
    <x v="4"/>
    <x v="6"/>
    <s v="rs"/>
    <s v="MIA"/>
    <s v="MIA"/>
    <n v="0.5"/>
    <x v="1"/>
    <n v="4"/>
    <n v="1"/>
    <m/>
    <m/>
    <s v="MIA"/>
    <n v="12"/>
    <n v="1"/>
    <s v="MIA"/>
    <n v="1"/>
  </r>
  <r>
    <n v="2377"/>
    <n v="1167"/>
    <s v="2016_07_WAS@DET"/>
    <n v="-1.5"/>
    <n v="-1.5"/>
    <n v="20"/>
    <n v="17"/>
    <x v="4"/>
    <x v="6"/>
    <s v="rs"/>
    <s v="DET"/>
    <s v="DET"/>
    <n v="0"/>
    <x v="0"/>
    <n v="-3"/>
    <n v="1.5"/>
    <m/>
    <m/>
    <s v="DET"/>
    <n v="14"/>
    <n v="1"/>
    <m/>
    <s v=""/>
  </r>
  <r>
    <n v="2378"/>
    <n v="1167"/>
    <s v="2016_07_WAS@DET"/>
    <n v="-1.5"/>
    <n v="-1.5"/>
    <n v="20"/>
    <n v="17"/>
    <x v="4"/>
    <x v="6"/>
    <s v="rs"/>
    <s v="DET"/>
    <s v="DET"/>
    <n v="0"/>
    <x v="1"/>
    <n v="-3"/>
    <n v="1.5"/>
    <m/>
    <m/>
    <s v="WAS"/>
    <n v="1"/>
    <n v="0"/>
    <s v="WAS"/>
    <n v="0"/>
  </r>
  <r>
    <n v="2379"/>
    <n v="1168"/>
    <s v="2016_07_CLE@CIN"/>
    <n v="-10"/>
    <n v="-10"/>
    <n v="31"/>
    <n v="17"/>
    <x v="4"/>
    <x v="6"/>
    <s v="rs"/>
    <s v="CIN"/>
    <s v="CIN"/>
    <n v="0"/>
    <x v="0"/>
    <n v="-7.5"/>
    <n v="2.5"/>
    <m/>
    <m/>
    <s v="CLE"/>
    <n v="2"/>
    <n v="0"/>
    <m/>
    <s v=""/>
  </r>
  <r>
    <n v="2380"/>
    <n v="1168"/>
    <s v="2016_07_CLE@CIN"/>
    <n v="-10"/>
    <n v="-10"/>
    <n v="31"/>
    <n v="17"/>
    <x v="4"/>
    <x v="6"/>
    <s v="rs"/>
    <s v="CIN"/>
    <s v="CIN"/>
    <n v="0"/>
    <x v="1"/>
    <n v="-7"/>
    <n v="3"/>
    <m/>
    <m/>
    <s v="CIN"/>
    <n v="2"/>
    <n v="1"/>
    <s v="CIN"/>
    <n v="1"/>
  </r>
  <r>
    <n v="2381"/>
    <n v="1169"/>
    <s v="2016_07_OAK@JAX"/>
    <n v="-1.5"/>
    <n v="-1.5"/>
    <n v="16"/>
    <n v="33"/>
    <x v="4"/>
    <x v="6"/>
    <s v="rs"/>
    <s v="OAK"/>
    <s v="OAK"/>
    <n v="0"/>
    <x v="0"/>
    <n v="2.5"/>
    <n v="4"/>
    <m/>
    <m/>
    <s v="OAK"/>
    <n v="9"/>
    <n v="1"/>
    <m/>
    <s v=""/>
  </r>
  <r>
    <n v="2382"/>
    <n v="1169"/>
    <s v="2016_07_OAK@JAX"/>
    <n v="-1.5"/>
    <n v="-1.5"/>
    <n v="16"/>
    <n v="33"/>
    <x v="4"/>
    <x v="6"/>
    <s v="rs"/>
    <s v="OAK"/>
    <s v="OAK"/>
    <n v="0"/>
    <x v="1"/>
    <n v="-3"/>
    <n v="1.5"/>
    <m/>
    <m/>
    <s v="OAK"/>
    <n v="7"/>
    <n v="1"/>
    <s v="OAK"/>
    <n v="1"/>
  </r>
  <r>
    <n v="2383"/>
    <n v="1170"/>
    <s v="2016_07_BAL@NYJ"/>
    <n v="-1"/>
    <n v="-1.5"/>
    <n v="24"/>
    <n v="16"/>
    <x v="4"/>
    <x v="6"/>
    <s v="rs"/>
    <s v="NYJ"/>
    <s v="NYJ"/>
    <n v="0.5"/>
    <x v="0"/>
    <n v="1.5"/>
    <n v="2.5"/>
    <m/>
    <m/>
    <s v="BAL"/>
    <n v="5"/>
    <n v="0"/>
    <m/>
    <s v=""/>
  </r>
  <r>
    <n v="2384"/>
    <n v="1170"/>
    <s v="2016_07_BAL@NYJ"/>
    <n v="-1"/>
    <n v="-1.5"/>
    <n v="24"/>
    <n v="16"/>
    <x v="4"/>
    <x v="6"/>
    <s v="rs"/>
    <s v="NYJ"/>
    <s v="NYJ"/>
    <n v="0.5"/>
    <x v="1"/>
    <n v="-2.5"/>
    <n v="1.5"/>
    <m/>
    <m/>
    <s v="NYJ"/>
    <n v="11"/>
    <n v="1"/>
    <s v="NYJ"/>
    <n v="1"/>
  </r>
  <r>
    <n v="2385"/>
    <n v="1171"/>
    <s v="2016_07_SD@ATL"/>
    <n v="-6"/>
    <n v="-6"/>
    <n v="30"/>
    <n v="33"/>
    <x v="4"/>
    <x v="6"/>
    <s v="rs"/>
    <s v="SD"/>
    <s v="SD"/>
    <n v="0"/>
    <x v="0"/>
    <n v="-5.5"/>
    <n v="0.5"/>
    <m/>
    <m/>
    <s v="SD"/>
    <n v="4"/>
    <n v="1"/>
    <m/>
    <s v=""/>
  </r>
  <r>
    <n v="2386"/>
    <n v="1171"/>
    <s v="2016_07_SD@ATL"/>
    <n v="-6"/>
    <n v="-6"/>
    <n v="30"/>
    <n v="33"/>
    <x v="4"/>
    <x v="6"/>
    <s v="rs"/>
    <s v="SD"/>
    <s v="SD"/>
    <n v="0"/>
    <x v="1"/>
    <n v="-7.5"/>
    <n v="1.5"/>
    <m/>
    <m/>
    <s v="SD"/>
    <n v="9"/>
    <n v="1"/>
    <s v="ATL"/>
    <n v="0"/>
  </r>
  <r>
    <n v="2387"/>
    <n v="1172"/>
    <s v="2016_07_TBY@SFO"/>
    <n v="2"/>
    <n v="-1"/>
    <n v="17"/>
    <n v="34"/>
    <x v="4"/>
    <x v="6"/>
    <s v="rs"/>
    <s v="TBY"/>
    <s v="TBY"/>
    <n v="3"/>
    <x v="0"/>
    <n v="2"/>
    <n v="0"/>
    <m/>
    <m/>
    <s v="TBY"/>
    <n v="12"/>
    <n v="1"/>
    <m/>
    <s v=""/>
  </r>
  <r>
    <n v="2388"/>
    <n v="1172"/>
    <s v="2016_07_TBY@SFO"/>
    <n v="2"/>
    <n v="-1"/>
    <n v="17"/>
    <n v="34"/>
    <x v="4"/>
    <x v="6"/>
    <s v="rs"/>
    <s v="TBY"/>
    <s v="TBY"/>
    <n v="3"/>
    <x v="1"/>
    <n v="1"/>
    <n v="1"/>
    <m/>
    <m/>
    <s v="SFO"/>
    <n v="5"/>
    <n v="0"/>
    <s v="SFO"/>
    <n v="0"/>
  </r>
  <r>
    <n v="2389"/>
    <n v="1173"/>
    <s v="2016_07_NWE@PIT"/>
    <n v="4"/>
    <n v="7"/>
    <n v="16"/>
    <n v="27"/>
    <x v="4"/>
    <x v="6"/>
    <s v="rs"/>
    <s v="NWE"/>
    <s v="NWE"/>
    <n v="-3"/>
    <x v="0"/>
    <n v="6.5"/>
    <n v="2.5"/>
    <m/>
    <m/>
    <s v="NWE"/>
    <n v="1"/>
    <n v="1"/>
    <m/>
    <s v=""/>
  </r>
  <r>
    <n v="2390"/>
    <n v="1173"/>
    <s v="2016_07_NWE@PIT"/>
    <n v="4"/>
    <n v="7"/>
    <n v="16"/>
    <n v="27"/>
    <x v="4"/>
    <x v="6"/>
    <s v="rs"/>
    <s v="NWE"/>
    <s v="NWE"/>
    <n v="-3"/>
    <x v="1"/>
    <n v="3"/>
    <n v="1"/>
    <m/>
    <m/>
    <s v="PIT"/>
    <n v="13"/>
    <n v="0"/>
    <s v="NWE"/>
    <n v="1"/>
  </r>
  <r>
    <n v="2391"/>
    <n v="1174"/>
    <s v="2016_07_SEA@ARI"/>
    <n v="-1"/>
    <n v="-1"/>
    <n v="6"/>
    <n v="6"/>
    <x v="4"/>
    <x v="6"/>
    <s v="rs"/>
    <s v="SEA"/>
    <s v="na"/>
    <n v="0"/>
    <x v="0"/>
    <n v="-1"/>
    <n v="0"/>
    <m/>
    <m/>
    <s v="SEA"/>
    <n v="6"/>
    <n v="1"/>
    <m/>
    <s v=""/>
  </r>
  <r>
    <n v="2392"/>
    <n v="1174"/>
    <s v="2016_07_SEA@ARI"/>
    <n v="-1"/>
    <n v="-1"/>
    <n v="6"/>
    <n v="6"/>
    <x v="4"/>
    <x v="6"/>
    <s v="rs"/>
    <s v="SEA"/>
    <s v="na"/>
    <n v="0"/>
    <x v="1"/>
    <n v="-3"/>
    <n v="2"/>
    <m/>
    <m/>
    <s v="SEA"/>
    <n v="4"/>
    <n v="1"/>
    <s v="SEA"/>
    <n v="0"/>
  </r>
  <r>
    <n v="2393"/>
    <n v="1175"/>
    <s v="2016_07_HOU@DEN"/>
    <n v="-6.5"/>
    <n v="-8"/>
    <n v="27"/>
    <n v="9"/>
    <x v="4"/>
    <x v="6"/>
    <s v="rs"/>
    <s v="DEN"/>
    <s v="DEN"/>
    <n v="1.5"/>
    <x v="0"/>
    <n v="-6"/>
    <n v="0.5"/>
    <m/>
    <m/>
    <s v="DEN"/>
    <n v="3"/>
    <n v="1"/>
    <m/>
    <s v=""/>
  </r>
  <r>
    <n v="2394"/>
    <n v="1175"/>
    <s v="2016_07_HOU@DEN"/>
    <n v="-6.5"/>
    <n v="-8"/>
    <n v="27"/>
    <n v="9"/>
    <x v="4"/>
    <x v="6"/>
    <s v="rs"/>
    <s v="DEN"/>
    <s v="DEN"/>
    <n v="1.5"/>
    <x v="1"/>
    <n v="-6"/>
    <n v="0.5"/>
    <m/>
    <m/>
    <s v="DEN"/>
    <n v="10"/>
    <n v="1"/>
    <s v="DEN"/>
    <n v="1"/>
  </r>
  <r>
    <n v="2395"/>
    <n v="1176"/>
    <s v="2016_08_JAX@TEN"/>
    <n v="-3.5"/>
    <n v="-3.5"/>
    <n v="36"/>
    <n v="22"/>
    <x v="4"/>
    <x v="7"/>
    <s v="rs"/>
    <s v="TEN"/>
    <s v="TEN"/>
    <n v="0"/>
    <x v="0"/>
    <n v="-4"/>
    <n v="0.5"/>
    <m/>
    <m/>
    <s v="TEN"/>
    <n v="13"/>
    <n v="1"/>
    <m/>
    <s v=""/>
  </r>
  <r>
    <n v="2396"/>
    <n v="1176"/>
    <s v="2016_08_JAX@TEN"/>
    <n v="-3.5"/>
    <n v="-3.5"/>
    <n v="36"/>
    <n v="22"/>
    <x v="4"/>
    <x v="7"/>
    <s v="rs"/>
    <s v="TEN"/>
    <s v="TEN"/>
    <n v="0"/>
    <x v="1"/>
    <n v="-3"/>
    <n v="0.5"/>
    <m/>
    <m/>
    <s v="TEN"/>
    <n v="13"/>
    <n v="1"/>
    <s v="TEN"/>
    <n v="1"/>
  </r>
  <r>
    <n v="2397"/>
    <n v="1177"/>
    <s v="2016_08_WAS@CIN"/>
    <n v="-3"/>
    <n v="-3"/>
    <n v="27"/>
    <n v="27"/>
    <x v="4"/>
    <x v="7"/>
    <s v="rs"/>
    <s v="WAS"/>
    <s v="na"/>
    <n v="0"/>
    <x v="0"/>
    <n v="-2.5"/>
    <n v="0.5"/>
    <m/>
    <m/>
    <s v="WAS"/>
    <n v="12"/>
    <n v="1"/>
    <m/>
    <s v=""/>
  </r>
  <r>
    <n v="2398"/>
    <n v="1177"/>
    <s v="2016_08_WAS@CIN"/>
    <n v="-3"/>
    <n v="-3"/>
    <n v="27"/>
    <n v="27"/>
    <x v="4"/>
    <x v="7"/>
    <s v="rs"/>
    <s v="WAS"/>
    <s v="na"/>
    <n v="0"/>
    <x v="1"/>
    <n v="-2.5"/>
    <n v="0.5"/>
    <m/>
    <m/>
    <s v="WAS"/>
    <n v="4"/>
    <n v="1"/>
    <s v="WAS"/>
    <n v="0"/>
  </r>
  <r>
    <n v="2399"/>
    <n v="1178"/>
    <s v="2016_08_ARI@CAR"/>
    <n v="-1"/>
    <n v="-3"/>
    <n v="30"/>
    <n v="20"/>
    <x v="4"/>
    <x v="7"/>
    <s v="rs"/>
    <s v="CAR"/>
    <s v="CAR"/>
    <n v="2"/>
    <x v="0"/>
    <n v="-3"/>
    <n v="2"/>
    <m/>
    <m/>
    <s v="CAR"/>
    <n v="9"/>
    <n v="1"/>
    <m/>
    <s v=""/>
  </r>
  <r>
    <n v="2400"/>
    <n v="1178"/>
    <s v="2016_08_ARI@CAR"/>
    <n v="-1"/>
    <n v="-3"/>
    <n v="30"/>
    <n v="20"/>
    <x v="4"/>
    <x v="7"/>
    <s v="rs"/>
    <s v="CAR"/>
    <s v="CAR"/>
    <n v="2"/>
    <x v="1"/>
    <n v="3"/>
    <n v="4"/>
    <m/>
    <m/>
    <s v="CAR"/>
    <n v="9"/>
    <n v="1"/>
    <s v="CAR"/>
    <n v="1"/>
  </r>
  <r>
    <n v="2401"/>
    <n v="1179"/>
    <s v="2016_08_DET@HOU"/>
    <n v="-3"/>
    <n v="-1.5"/>
    <n v="20"/>
    <n v="13"/>
    <x v="4"/>
    <x v="7"/>
    <s v="rs"/>
    <s v="HOU"/>
    <s v="HOU"/>
    <n v="-1.5"/>
    <x v="0"/>
    <n v="-3"/>
    <n v="0"/>
    <m/>
    <m/>
    <s v="DET"/>
    <n v="6"/>
    <n v="0"/>
    <m/>
    <s v=""/>
  </r>
  <r>
    <n v="2402"/>
    <n v="1179"/>
    <s v="2016_08_DET@HOU"/>
    <n v="-3"/>
    <n v="-1.5"/>
    <n v="20"/>
    <n v="13"/>
    <x v="4"/>
    <x v="7"/>
    <s v="rs"/>
    <s v="HOU"/>
    <s v="HOU"/>
    <n v="-1.5"/>
    <x v="1"/>
    <n v="-1.5"/>
    <n v="1.5"/>
    <m/>
    <m/>
    <s v="DET"/>
    <n v="5"/>
    <n v="0"/>
    <s v="DET"/>
    <n v="0"/>
  </r>
  <r>
    <n v="2403"/>
    <n v="1180"/>
    <s v="2016_08_SEA@NOR"/>
    <n v="3.5"/>
    <n v="2"/>
    <n v="25"/>
    <n v="20"/>
    <x v="4"/>
    <x v="7"/>
    <s v="rs"/>
    <s v="NOR"/>
    <s v="NOR"/>
    <n v="1.5"/>
    <x v="0"/>
    <n v="2.5"/>
    <n v="1"/>
    <m/>
    <m/>
    <s v="NOR"/>
    <n v="10"/>
    <n v="1"/>
    <m/>
    <s v=""/>
  </r>
  <r>
    <n v="2404"/>
    <n v="1180"/>
    <s v="2016_08_SEA@NOR"/>
    <n v="3.5"/>
    <n v="2"/>
    <n v="25"/>
    <n v="20"/>
    <x v="4"/>
    <x v="7"/>
    <s v="rs"/>
    <s v="NOR"/>
    <s v="NOR"/>
    <n v="1.5"/>
    <x v="1"/>
    <n v="3"/>
    <n v="0.5"/>
    <m/>
    <m/>
    <s v="NOR"/>
    <n v="8"/>
    <n v="1"/>
    <s v="NOR"/>
    <n v="1"/>
  </r>
  <r>
    <n v="2405"/>
    <n v="1181"/>
    <s v="2016_08_KCY@IND"/>
    <n v="2.5"/>
    <n v="3"/>
    <n v="14"/>
    <n v="30"/>
    <x v="4"/>
    <x v="7"/>
    <s v="rs"/>
    <s v="KCY"/>
    <s v="KCY"/>
    <n v="-0.5"/>
    <x v="0"/>
    <n v="-2"/>
    <n v="4.5"/>
    <m/>
    <m/>
    <s v="KCY"/>
    <n v="4"/>
    <n v="1"/>
    <m/>
    <s v=""/>
  </r>
  <r>
    <n v="2406"/>
    <n v="1181"/>
    <s v="2016_08_KCY@IND"/>
    <n v="2.5"/>
    <n v="3"/>
    <n v="14"/>
    <n v="30"/>
    <x v="4"/>
    <x v="7"/>
    <s v="rs"/>
    <s v="KCY"/>
    <s v="KCY"/>
    <n v="-0.5"/>
    <x v="1"/>
    <n v="0"/>
    <n v="2.5"/>
    <m/>
    <m/>
    <s v="KCY"/>
    <n v="2"/>
    <n v="1"/>
    <s v="KCY"/>
    <n v="1"/>
  </r>
  <r>
    <n v="2407"/>
    <n v="1182"/>
    <s v="2016_08_NYJ@CLE"/>
    <n v="3"/>
    <n v="2.5"/>
    <n v="28"/>
    <n v="31"/>
    <x v="4"/>
    <x v="7"/>
    <s v="rs"/>
    <s v="NYJ"/>
    <s v="NYJ"/>
    <n v="0.5"/>
    <x v="0"/>
    <n v="3.5"/>
    <n v="0.5"/>
    <m/>
    <m/>
    <s v="NYJ"/>
    <n v="3"/>
    <n v="1"/>
    <m/>
    <s v=""/>
  </r>
  <r>
    <n v="2408"/>
    <n v="1182"/>
    <s v="2016_08_NYJ@CLE"/>
    <n v="3"/>
    <n v="2.5"/>
    <n v="28"/>
    <n v="31"/>
    <x v="4"/>
    <x v="7"/>
    <s v="rs"/>
    <s v="NYJ"/>
    <s v="NYJ"/>
    <n v="0.5"/>
    <x v="1"/>
    <n v="4"/>
    <n v="1"/>
    <m/>
    <m/>
    <s v="CLE"/>
    <n v="7"/>
    <n v="0"/>
    <s v="CLE"/>
    <n v="0"/>
  </r>
  <r>
    <n v="2409"/>
    <n v="1183"/>
    <s v="2016_08_NWE@BUF"/>
    <n v="5.5"/>
    <n v="6"/>
    <n v="25"/>
    <n v="41"/>
    <x v="4"/>
    <x v="7"/>
    <s v="rs"/>
    <s v="NWE"/>
    <s v="NWE"/>
    <n v="-0.5"/>
    <x v="0"/>
    <n v="6"/>
    <n v="0.5"/>
    <m/>
    <m/>
    <s v="NWE"/>
    <n v="2"/>
    <n v="1"/>
    <m/>
    <s v=""/>
  </r>
  <r>
    <n v="2410"/>
    <n v="1183"/>
    <s v="2016_08_NWE@BUF"/>
    <n v="5.5"/>
    <n v="6"/>
    <n v="25"/>
    <n v="41"/>
    <x v="4"/>
    <x v="7"/>
    <s v="rs"/>
    <s v="NWE"/>
    <s v="NWE"/>
    <n v="-0.5"/>
    <x v="1"/>
    <n v="6"/>
    <n v="0.5"/>
    <m/>
    <m/>
    <s v="NWE"/>
    <n v="1"/>
    <n v="1"/>
    <s v="NWE"/>
    <n v="1"/>
  </r>
  <r>
    <n v="2411"/>
    <n v="1184"/>
    <s v="2016_08_OAK@TBY"/>
    <n v="-1"/>
    <n v="1.5"/>
    <n v="24"/>
    <n v="30"/>
    <x v="4"/>
    <x v="7"/>
    <s v="rs"/>
    <s v="OAK"/>
    <s v="OAK"/>
    <n v="-2.5"/>
    <x v="0"/>
    <n v="-1"/>
    <n v="0"/>
    <m/>
    <m/>
    <s v="TBY"/>
    <n v="8"/>
    <n v="0"/>
    <m/>
    <s v=""/>
  </r>
  <r>
    <n v="2412"/>
    <n v="1184"/>
    <s v="2016_08_OAK@TBY"/>
    <n v="-1"/>
    <n v="1.5"/>
    <n v="24"/>
    <n v="30"/>
    <x v="4"/>
    <x v="7"/>
    <s v="rs"/>
    <s v="OAK"/>
    <s v="OAK"/>
    <n v="-2.5"/>
    <x v="1"/>
    <n v="0"/>
    <n v="1"/>
    <m/>
    <m/>
    <s v="OAK"/>
    <n v="6"/>
    <n v="1"/>
    <s v="OAK"/>
    <n v="1"/>
  </r>
  <r>
    <n v="2413"/>
    <n v="1185"/>
    <s v="2016_08_SD@DEN"/>
    <n v="-6"/>
    <n v="-3.5"/>
    <n v="27"/>
    <n v="19"/>
    <x v="4"/>
    <x v="7"/>
    <s v="rs"/>
    <s v="DEN"/>
    <s v="DEN"/>
    <n v="-2.5"/>
    <x v="0"/>
    <n v="-3.5"/>
    <n v="2.5"/>
    <m/>
    <m/>
    <s v="SD"/>
    <n v="7"/>
    <n v="0"/>
    <m/>
    <s v=""/>
  </r>
  <r>
    <n v="2414"/>
    <n v="1185"/>
    <s v="2016_08_SD@DEN"/>
    <n v="-6"/>
    <n v="-3.5"/>
    <n v="27"/>
    <n v="19"/>
    <x v="4"/>
    <x v="7"/>
    <s v="rs"/>
    <s v="DEN"/>
    <s v="DEN"/>
    <n v="-2.5"/>
    <x v="1"/>
    <n v="-3"/>
    <n v="3"/>
    <m/>
    <m/>
    <s v="SD"/>
    <n v="11"/>
    <n v="0"/>
    <s v="SD"/>
    <n v="0"/>
  </r>
  <r>
    <n v="2415"/>
    <n v="1186"/>
    <s v="2016_08_GBY@ATL"/>
    <n v="-3"/>
    <n v="-3"/>
    <n v="33"/>
    <n v="32"/>
    <x v="4"/>
    <x v="7"/>
    <s v="rs"/>
    <s v="GBY"/>
    <s v="ATL"/>
    <n v="0"/>
    <x v="0"/>
    <n v="-3"/>
    <n v="0"/>
    <m/>
    <m/>
    <s v="ATL"/>
    <n v="1"/>
    <n v="0"/>
    <m/>
    <s v=""/>
  </r>
  <r>
    <n v="2416"/>
    <n v="1186"/>
    <s v="2016_08_GBY@ATL"/>
    <n v="-3"/>
    <n v="-3"/>
    <n v="33"/>
    <n v="32"/>
    <x v="4"/>
    <x v="7"/>
    <s v="rs"/>
    <s v="GBY"/>
    <s v="ATL"/>
    <n v="0"/>
    <x v="1"/>
    <n v="-3"/>
    <n v="0"/>
    <m/>
    <m/>
    <s v="ATL"/>
    <n v="10"/>
    <n v="0"/>
    <s v="ATL"/>
    <n v="1"/>
  </r>
  <r>
    <n v="2417"/>
    <n v="1187"/>
    <s v="2016_08_PHI@DAL"/>
    <n v="-4.5"/>
    <n v="-5"/>
    <n v="29"/>
    <n v="23"/>
    <x v="4"/>
    <x v="7"/>
    <s v="rs"/>
    <s v="DAL"/>
    <s v="DAL"/>
    <n v="0.5"/>
    <x v="0"/>
    <n v="-4"/>
    <n v="0.5"/>
    <m/>
    <m/>
    <s v="PHI"/>
    <n v="11"/>
    <n v="0"/>
    <m/>
    <s v=""/>
  </r>
  <r>
    <n v="2418"/>
    <n v="1187"/>
    <s v="2016_08_PHI@DAL"/>
    <n v="-4.5"/>
    <n v="-5"/>
    <n v="29"/>
    <n v="23"/>
    <x v="4"/>
    <x v="7"/>
    <s v="rs"/>
    <s v="DAL"/>
    <s v="DAL"/>
    <n v="0.5"/>
    <x v="1"/>
    <n v="-3"/>
    <n v="1.5"/>
    <m/>
    <m/>
    <s v="PHI"/>
    <n v="12"/>
    <n v="0"/>
    <s v="PHI"/>
    <n v="0"/>
  </r>
  <r>
    <n v="2419"/>
    <n v="1188"/>
    <s v="2016_08_MIN@CHI"/>
    <n v="4.5"/>
    <n v="4.5"/>
    <n v="20"/>
    <n v="10"/>
    <x v="4"/>
    <x v="7"/>
    <s v="rs"/>
    <s v="CHI"/>
    <s v="CHI"/>
    <n v="0"/>
    <x v="0"/>
    <n v="7.5"/>
    <n v="3"/>
    <m/>
    <m/>
    <s v="MIN"/>
    <n v="5"/>
    <n v="0"/>
    <m/>
    <s v=""/>
  </r>
  <r>
    <n v="2420"/>
    <n v="1188"/>
    <s v="2016_08_MIN@CHI"/>
    <n v="4.5"/>
    <n v="4.5"/>
    <n v="20"/>
    <n v="10"/>
    <x v="4"/>
    <x v="7"/>
    <s v="rs"/>
    <s v="CHI"/>
    <s v="CHI"/>
    <n v="0"/>
    <x v="1"/>
    <n v="5.5"/>
    <n v="1"/>
    <m/>
    <m/>
    <s v="MIN"/>
    <n v="3"/>
    <n v="0"/>
    <s v="MIN"/>
    <n v="0"/>
  </r>
  <r>
    <n v="2421"/>
    <n v="1189"/>
    <s v="2016_09_ATL@TBY"/>
    <n v="3"/>
    <n v="4.5"/>
    <n v="28"/>
    <n v="43"/>
    <x v="4"/>
    <x v="8"/>
    <s v="rs"/>
    <s v="ATL"/>
    <s v="ATL"/>
    <n v="-1.5"/>
    <x v="0"/>
    <n v="2"/>
    <n v="1"/>
    <m/>
    <m/>
    <s v="ATL"/>
    <n v="5"/>
    <n v="1"/>
    <m/>
    <s v=""/>
  </r>
  <r>
    <n v="2422"/>
    <n v="1189"/>
    <s v="2016_09_ATL@TBY"/>
    <n v="3"/>
    <n v="4.5"/>
    <n v="28"/>
    <n v="43"/>
    <x v="4"/>
    <x v="8"/>
    <s v="rs"/>
    <s v="ATL"/>
    <s v="ATL"/>
    <n v="-1.5"/>
    <x v="1"/>
    <n v="1.5"/>
    <n v="1.5"/>
    <m/>
    <m/>
    <s v="ATL"/>
    <n v="2"/>
    <n v="1"/>
    <s v="ATL"/>
    <n v="1"/>
  </r>
  <r>
    <n v="2423"/>
    <n v="1190"/>
    <s v="2016_09_DET@MIN"/>
    <n v="-6.5"/>
    <n v="-6"/>
    <n v="16"/>
    <n v="22"/>
    <x v="4"/>
    <x v="8"/>
    <s v="rs"/>
    <s v="DET"/>
    <s v="DET"/>
    <n v="-0.5"/>
    <x v="0"/>
    <n v="-6"/>
    <n v="0.5"/>
    <m/>
    <m/>
    <s v="MIN"/>
    <n v="11"/>
    <n v="0"/>
    <m/>
    <s v=""/>
  </r>
  <r>
    <n v="2424"/>
    <n v="1190"/>
    <s v="2016_09_DET@MIN"/>
    <n v="-6.5"/>
    <n v="-6"/>
    <n v="16"/>
    <n v="22"/>
    <x v="4"/>
    <x v="8"/>
    <s v="rs"/>
    <s v="DET"/>
    <s v="DET"/>
    <n v="-0.5"/>
    <x v="1"/>
    <n v="-6"/>
    <n v="0.5"/>
    <m/>
    <m/>
    <s v="MIN"/>
    <n v="6"/>
    <n v="0"/>
    <s v="MIN"/>
    <n v="0"/>
  </r>
  <r>
    <n v="2425"/>
    <n v="1191"/>
    <s v="2016_09_PIT@BAL"/>
    <n v="-3"/>
    <n v="1"/>
    <n v="21"/>
    <n v="14"/>
    <x v="4"/>
    <x v="8"/>
    <s v="rs"/>
    <s v="BAL"/>
    <s v="BAL"/>
    <n v="-4"/>
    <x v="0"/>
    <n v="-4"/>
    <n v="1"/>
    <m/>
    <m/>
    <s v="PIT"/>
    <n v="12"/>
    <n v="0"/>
    <m/>
    <s v=""/>
  </r>
  <r>
    <n v="2426"/>
    <n v="1191"/>
    <s v="2016_09_PIT@BAL"/>
    <n v="-3"/>
    <n v="1"/>
    <n v="21"/>
    <n v="14"/>
    <x v="4"/>
    <x v="8"/>
    <s v="rs"/>
    <s v="BAL"/>
    <s v="BAL"/>
    <n v="-4"/>
    <x v="1"/>
    <n v="-3"/>
    <n v="0"/>
    <m/>
    <m/>
    <s v="BAL"/>
    <n v="10"/>
    <n v="1"/>
    <s v="BAL"/>
    <n v="1"/>
  </r>
  <r>
    <n v="2427"/>
    <n v="1192"/>
    <s v="2016_09_NYJ@MIA"/>
    <n v="-3.5"/>
    <n v="-3.5"/>
    <n v="27"/>
    <n v="23"/>
    <x v="4"/>
    <x v="8"/>
    <s v="rs"/>
    <s v="MIA"/>
    <s v="MIA"/>
    <n v="0"/>
    <x v="0"/>
    <n v="-3"/>
    <n v="0.5"/>
    <m/>
    <m/>
    <s v="MIA"/>
    <n v="13"/>
    <n v="1"/>
    <m/>
    <s v=""/>
  </r>
  <r>
    <n v="2428"/>
    <n v="1192"/>
    <s v="2016_09_NYJ@MIA"/>
    <n v="-3.5"/>
    <n v="-3.5"/>
    <n v="27"/>
    <n v="23"/>
    <x v="4"/>
    <x v="8"/>
    <s v="rs"/>
    <s v="MIA"/>
    <s v="MIA"/>
    <n v="0"/>
    <x v="1"/>
    <n v="-3"/>
    <n v="0.5"/>
    <m/>
    <m/>
    <s v="MIA"/>
    <n v="9"/>
    <n v="1"/>
    <s v="MIA"/>
    <n v="1"/>
  </r>
  <r>
    <n v="2429"/>
    <n v="1193"/>
    <s v="2016_09_DAL@CLE"/>
    <n v="7"/>
    <n v="7"/>
    <n v="10"/>
    <n v="35"/>
    <x v="4"/>
    <x v="8"/>
    <s v="rs"/>
    <s v="DAL"/>
    <s v="DAL"/>
    <n v="0"/>
    <x v="0"/>
    <n v="4.5"/>
    <n v="2.5"/>
    <m/>
    <m/>
    <s v="DAL"/>
    <n v="2"/>
    <n v="1"/>
    <m/>
    <s v=""/>
  </r>
  <r>
    <n v="2430"/>
    <n v="1193"/>
    <s v="2016_09_DAL@CLE"/>
    <n v="7"/>
    <n v="7"/>
    <n v="10"/>
    <n v="35"/>
    <x v="4"/>
    <x v="8"/>
    <s v="rs"/>
    <s v="DAL"/>
    <s v="DAL"/>
    <n v="0"/>
    <x v="1"/>
    <n v="8"/>
    <n v="1"/>
    <m/>
    <m/>
    <s v="CLE"/>
    <n v="13"/>
    <n v="0"/>
    <s v="DAL"/>
    <n v="1"/>
  </r>
  <r>
    <n v="2431"/>
    <n v="1194"/>
    <s v="2016_09_JAX@KCY"/>
    <n v="-8"/>
    <n v="-7.5"/>
    <n v="19"/>
    <n v="14"/>
    <x v="4"/>
    <x v="8"/>
    <s v="rs"/>
    <s v="JAX"/>
    <s v="KCY"/>
    <n v="-0.5"/>
    <x v="0"/>
    <n v="-6"/>
    <n v="2"/>
    <m/>
    <m/>
    <s v="KCY"/>
    <n v="3"/>
    <n v="0"/>
    <m/>
    <s v=""/>
  </r>
  <r>
    <n v="2432"/>
    <n v="1194"/>
    <s v="2016_09_JAX@KCY"/>
    <n v="-8"/>
    <n v="-7.5"/>
    <n v="19"/>
    <n v="14"/>
    <x v="4"/>
    <x v="8"/>
    <s v="rs"/>
    <s v="JAX"/>
    <s v="KCY"/>
    <n v="-0.5"/>
    <x v="1"/>
    <n v="-9"/>
    <n v="1"/>
    <m/>
    <m/>
    <s v="KCY"/>
    <n v="5"/>
    <n v="0"/>
    <s v="KCY"/>
    <n v="1"/>
  </r>
  <r>
    <n v="2433"/>
    <n v="1195"/>
    <s v="2016_09_PHI@NYG"/>
    <n v="-2.5"/>
    <n v="-2.5"/>
    <n v="28"/>
    <n v="23"/>
    <x v="4"/>
    <x v="8"/>
    <s v="rs"/>
    <s v="NYG"/>
    <s v="NYG"/>
    <n v="0"/>
    <x v="0"/>
    <n v="-2"/>
    <n v="0.5"/>
    <m/>
    <m/>
    <s v="PHI"/>
    <n v="6"/>
    <n v="0"/>
    <m/>
    <s v=""/>
  </r>
  <r>
    <n v="2434"/>
    <n v="1195"/>
    <s v="2016_09_PHI@NYG"/>
    <n v="-2.5"/>
    <n v="-2.5"/>
    <n v="28"/>
    <n v="23"/>
    <x v="4"/>
    <x v="8"/>
    <s v="rs"/>
    <s v="NYG"/>
    <s v="NYG"/>
    <n v="0"/>
    <x v="1"/>
    <n v="-3"/>
    <n v="0.5"/>
    <m/>
    <m/>
    <s v="NYG"/>
    <n v="12"/>
    <n v="1"/>
    <s v="NYG"/>
    <n v="1"/>
  </r>
  <r>
    <n v="2435"/>
    <n v="1196"/>
    <s v="2016_09_CAR@LAR"/>
    <n v="3"/>
    <n v="3"/>
    <n v="10"/>
    <n v="13"/>
    <x v="4"/>
    <x v="8"/>
    <s v="rs"/>
    <s v="na"/>
    <s v="CAR"/>
    <n v="0"/>
    <x v="0"/>
    <n v="0"/>
    <n v="3"/>
    <m/>
    <m/>
    <s v="CAR"/>
    <n v="9"/>
    <n v="0"/>
    <m/>
    <s v=""/>
  </r>
  <r>
    <n v="2436"/>
    <n v="1196"/>
    <s v="2016_09_CAR@LAR"/>
    <n v="3"/>
    <n v="3"/>
    <n v="10"/>
    <n v="13"/>
    <x v="4"/>
    <x v="8"/>
    <s v="rs"/>
    <s v="na"/>
    <s v="CAR"/>
    <n v="0"/>
    <x v="1"/>
    <n v="3"/>
    <n v="0"/>
    <m/>
    <m/>
    <s v="CAR"/>
    <n v="8"/>
    <n v="0"/>
    <s v="CAR"/>
    <n v="1"/>
  </r>
  <r>
    <n v="2437"/>
    <n v="1197"/>
    <s v="2016_09_NOR@SFO"/>
    <n v="3"/>
    <n v="4.5"/>
    <n v="23"/>
    <n v="41"/>
    <x v="4"/>
    <x v="8"/>
    <s v="rs"/>
    <s v="NOR"/>
    <s v="NOR"/>
    <n v="-1.5"/>
    <x v="0"/>
    <n v="3"/>
    <n v="0"/>
    <m/>
    <m/>
    <s v="SFO"/>
    <n v="10"/>
    <n v="0"/>
    <m/>
    <s v=""/>
  </r>
  <r>
    <n v="2438"/>
    <n v="1197"/>
    <s v="2016_09_NOR@SFO"/>
    <n v="3"/>
    <n v="4.5"/>
    <n v="23"/>
    <n v="41"/>
    <x v="4"/>
    <x v="8"/>
    <s v="rs"/>
    <s v="NOR"/>
    <s v="NOR"/>
    <n v="-1.5"/>
    <x v="1"/>
    <n v="-1"/>
    <n v="4"/>
    <m/>
    <m/>
    <s v="NOR"/>
    <n v="3"/>
    <n v="1"/>
    <s v="NOR"/>
    <n v="1"/>
  </r>
  <r>
    <n v="2439"/>
    <n v="1198"/>
    <s v="2016_09_TEN@SD"/>
    <n v="-5"/>
    <n v="-5"/>
    <n v="43"/>
    <n v="35"/>
    <x v="4"/>
    <x v="8"/>
    <s v="rs"/>
    <s v="SD"/>
    <s v="SD"/>
    <n v="0"/>
    <x v="0"/>
    <n v="-5"/>
    <n v="0"/>
    <m/>
    <m/>
    <s v="SD"/>
    <n v="8"/>
    <n v="1"/>
    <m/>
    <s v=""/>
  </r>
  <r>
    <n v="2440"/>
    <n v="1198"/>
    <s v="2016_09_TEN@SD"/>
    <n v="-5"/>
    <n v="-5"/>
    <n v="43"/>
    <n v="35"/>
    <x v="4"/>
    <x v="8"/>
    <s v="rs"/>
    <s v="SD"/>
    <s v="SD"/>
    <n v="0"/>
    <x v="1"/>
    <n v="-5"/>
    <n v="0"/>
    <m/>
    <m/>
    <s v="SD"/>
    <n v="7"/>
    <n v="1"/>
    <s v="SD"/>
    <n v="1"/>
  </r>
  <r>
    <n v="2441"/>
    <n v="1199"/>
    <s v="2016_09_IND@GBY"/>
    <n v="-7"/>
    <n v="-7.5"/>
    <n v="26"/>
    <n v="31"/>
    <x v="4"/>
    <x v="8"/>
    <s v="rs"/>
    <s v="IND"/>
    <s v="IND"/>
    <n v="0.5"/>
    <x v="0"/>
    <n v="-6"/>
    <n v="1"/>
    <m/>
    <m/>
    <s v="IND"/>
    <n v="1"/>
    <n v="1"/>
    <m/>
    <s v=""/>
  </r>
  <r>
    <n v="2442"/>
    <n v="1199"/>
    <s v="2016_09_IND@GBY"/>
    <n v="-7"/>
    <n v="-7.5"/>
    <n v="26"/>
    <n v="31"/>
    <x v="4"/>
    <x v="8"/>
    <s v="rs"/>
    <s v="IND"/>
    <s v="IND"/>
    <n v="0.5"/>
    <x v="1"/>
    <n v="-7"/>
    <n v="0"/>
    <m/>
    <m/>
    <s v="GBY"/>
    <n v="1"/>
    <n v="0"/>
    <s v="GBY"/>
    <n v="0"/>
  </r>
  <r>
    <n v="2443"/>
    <n v="1200"/>
    <s v="2016_09_DEN@OAK"/>
    <n v="1"/>
    <n v="-1"/>
    <n v="30"/>
    <n v="20"/>
    <x v="4"/>
    <x v="8"/>
    <s v="rs"/>
    <s v="OAK"/>
    <s v="OAK"/>
    <n v="2"/>
    <x v="0"/>
    <n v="-3"/>
    <n v="4"/>
    <m/>
    <m/>
    <s v="DEN"/>
    <n v="4"/>
    <n v="0"/>
    <m/>
    <s v=""/>
  </r>
  <r>
    <n v="2444"/>
    <n v="1200"/>
    <s v="2016_09_DEN@OAK"/>
    <n v="1"/>
    <n v="-1"/>
    <n v="30"/>
    <n v="20"/>
    <x v="4"/>
    <x v="8"/>
    <s v="rs"/>
    <s v="OAK"/>
    <s v="OAK"/>
    <n v="2"/>
    <x v="1"/>
    <n v="2.5"/>
    <n v="1.5"/>
    <m/>
    <m/>
    <s v="OAK"/>
    <n v="11"/>
    <n v="1"/>
    <s v="OAK"/>
    <n v="1"/>
  </r>
  <r>
    <n v="2445"/>
    <n v="1201"/>
    <s v="2016_09_BUF@SEA"/>
    <n v="-7"/>
    <n v="-7"/>
    <n v="31"/>
    <n v="25"/>
    <x v="4"/>
    <x v="8"/>
    <s v="rs"/>
    <s v="BUF"/>
    <s v="SEA"/>
    <n v="0"/>
    <x v="0"/>
    <n v="-4.5"/>
    <n v="2.5"/>
    <m/>
    <m/>
    <s v="BUF"/>
    <n v="7"/>
    <n v="1"/>
    <m/>
    <s v=""/>
  </r>
  <r>
    <n v="2446"/>
    <n v="1201"/>
    <s v="2016_09_BUF@SEA"/>
    <n v="-7"/>
    <n v="-7"/>
    <n v="31"/>
    <n v="25"/>
    <x v="4"/>
    <x v="8"/>
    <s v="rs"/>
    <s v="BUF"/>
    <s v="SEA"/>
    <n v="0"/>
    <x v="1"/>
    <n v="-8"/>
    <n v="1"/>
    <m/>
    <m/>
    <s v="SEA"/>
    <n v="4"/>
    <n v="0"/>
    <s v="SEA"/>
    <n v="1"/>
  </r>
  <r>
    <n v="2447"/>
    <n v="1202"/>
    <s v="2016_10_CLE@BAL"/>
    <n v="-10"/>
    <n v="-10"/>
    <n v="28"/>
    <n v="7"/>
    <x v="4"/>
    <x v="9"/>
    <s v="rs"/>
    <s v="BAL"/>
    <s v="BAL"/>
    <n v="0"/>
    <x v="0"/>
    <n v="-9"/>
    <n v="1"/>
    <m/>
    <m/>
    <s v="CLE"/>
    <n v="6"/>
    <n v="0"/>
    <m/>
    <s v=""/>
  </r>
  <r>
    <n v="2448"/>
    <n v="1202"/>
    <s v="2016_10_CLE@BAL"/>
    <n v="-10"/>
    <n v="-10"/>
    <n v="28"/>
    <n v="7"/>
    <x v="4"/>
    <x v="9"/>
    <s v="rs"/>
    <s v="BAL"/>
    <s v="BAL"/>
    <n v="0"/>
    <x v="1"/>
    <n v="-7.5"/>
    <n v="2.5"/>
    <m/>
    <m/>
    <s v="BAL"/>
    <n v="1"/>
    <n v="1"/>
    <s v="BAL"/>
    <n v="1"/>
  </r>
  <r>
    <n v="2449"/>
    <n v="1203"/>
    <s v="2016_10_KCY@CAR"/>
    <n v="-3"/>
    <n v="-3"/>
    <n v="17"/>
    <n v="20"/>
    <x v="4"/>
    <x v="9"/>
    <s v="rs"/>
    <s v="KCY"/>
    <s v="KCY"/>
    <n v="0"/>
    <x v="0"/>
    <n v="-3"/>
    <n v="0"/>
    <m/>
    <m/>
    <s v="CAR"/>
    <n v="14"/>
    <n v="0"/>
    <m/>
    <s v=""/>
  </r>
  <r>
    <n v="2450"/>
    <n v="1203"/>
    <s v="2016_10_KCY@CAR"/>
    <n v="-3"/>
    <n v="-3"/>
    <n v="17"/>
    <n v="20"/>
    <x v="4"/>
    <x v="9"/>
    <s v="rs"/>
    <s v="KCY"/>
    <s v="KCY"/>
    <n v="0"/>
    <x v="1"/>
    <n v="-3.5"/>
    <n v="0.5"/>
    <m/>
    <m/>
    <s v="CAR"/>
    <n v="4"/>
    <n v="0"/>
    <s v="CAR"/>
    <n v="0"/>
  </r>
  <r>
    <n v="2451"/>
    <n v="1204"/>
    <s v="2016_10_DEN@NOR"/>
    <n v="-1"/>
    <n v="-3"/>
    <n v="23"/>
    <n v="25"/>
    <x v="4"/>
    <x v="9"/>
    <s v="rs"/>
    <s v="DEN"/>
    <s v="DEN"/>
    <n v="2"/>
    <x v="0"/>
    <n v="-2.5"/>
    <n v="1.5"/>
    <m/>
    <m/>
    <s v="NOR"/>
    <n v="1"/>
    <n v="0"/>
    <m/>
    <s v=""/>
  </r>
  <r>
    <n v="2452"/>
    <n v="1204"/>
    <s v="2016_10_DEN@NOR"/>
    <n v="-1"/>
    <n v="-3"/>
    <n v="23"/>
    <n v="25"/>
    <x v="4"/>
    <x v="9"/>
    <s v="rs"/>
    <s v="DEN"/>
    <s v="DEN"/>
    <n v="2"/>
    <x v="1"/>
    <n v="-1.5"/>
    <n v="0.5"/>
    <m/>
    <m/>
    <s v="NOR"/>
    <n v="2"/>
    <n v="0"/>
    <s v="NOR"/>
    <n v="0"/>
  </r>
  <r>
    <n v="2453"/>
    <n v="1205"/>
    <s v="2016_10_LAR@NYJ"/>
    <n v="-2.5"/>
    <n v="-1.5"/>
    <n v="6"/>
    <n v="9"/>
    <x v="4"/>
    <x v="9"/>
    <s v="rs"/>
    <s v="LAR"/>
    <s v="LAR"/>
    <n v="-1"/>
    <x v="0"/>
    <n v="-3.5"/>
    <n v="1"/>
    <m/>
    <m/>
    <s v="NYJ"/>
    <n v="2"/>
    <n v="0"/>
    <m/>
    <s v=""/>
  </r>
  <r>
    <n v="2454"/>
    <n v="1205"/>
    <s v="2016_10_LAR@NYJ"/>
    <n v="-2.5"/>
    <n v="-1.5"/>
    <n v="6"/>
    <n v="9"/>
    <x v="4"/>
    <x v="9"/>
    <s v="rs"/>
    <s v="LAR"/>
    <s v="LAR"/>
    <n v="-1"/>
    <x v="1"/>
    <n v="-3"/>
    <n v="0.5"/>
    <m/>
    <m/>
    <s v="LAR"/>
    <n v="12"/>
    <n v="1"/>
    <s v="LAR"/>
    <n v="1"/>
  </r>
  <r>
    <n v="2455"/>
    <n v="1206"/>
    <s v="2016_10_GBY@TEN"/>
    <n v="2"/>
    <n v="3"/>
    <n v="47"/>
    <n v="25"/>
    <x v="4"/>
    <x v="9"/>
    <s v="rs"/>
    <s v="TEN"/>
    <s v="TEN"/>
    <n v="-1"/>
    <x v="0"/>
    <n v="1"/>
    <n v="1"/>
    <m/>
    <m/>
    <s v="TEN"/>
    <n v="7"/>
    <n v="1"/>
    <m/>
    <s v=""/>
  </r>
  <r>
    <n v="2456"/>
    <n v="1206"/>
    <s v="2016_10_GBY@TEN"/>
    <n v="2"/>
    <n v="3"/>
    <n v="47"/>
    <n v="25"/>
    <x v="4"/>
    <x v="9"/>
    <s v="rs"/>
    <s v="TEN"/>
    <s v="TEN"/>
    <n v="-1"/>
    <x v="1"/>
    <n v="2.5"/>
    <n v="0.5"/>
    <m/>
    <m/>
    <s v="GBY"/>
    <n v="13"/>
    <n v="0"/>
    <s v="GBY"/>
    <n v="0"/>
  </r>
  <r>
    <n v="2457"/>
    <n v="1207"/>
    <s v="2016_10_ATL@PHI"/>
    <n v="-1.5"/>
    <n v="1.5"/>
    <n v="24"/>
    <n v="15"/>
    <x v="4"/>
    <x v="9"/>
    <s v="rs"/>
    <s v="PHI"/>
    <s v="PHI"/>
    <n v="-3"/>
    <x v="0"/>
    <n v="1"/>
    <n v="2.5"/>
    <m/>
    <m/>
    <s v="ATL"/>
    <n v="12"/>
    <n v="0"/>
    <m/>
    <s v=""/>
  </r>
  <r>
    <n v="2458"/>
    <n v="1207"/>
    <s v="2016_10_ATL@PHI"/>
    <n v="-1.5"/>
    <n v="1.5"/>
    <n v="24"/>
    <n v="15"/>
    <x v="4"/>
    <x v="9"/>
    <s v="rs"/>
    <s v="PHI"/>
    <s v="PHI"/>
    <n v="-3"/>
    <x v="1"/>
    <n v="-2.5"/>
    <n v="1"/>
    <m/>
    <m/>
    <s v="PHI"/>
    <n v="11"/>
    <n v="1"/>
    <s v="PHI"/>
    <n v="1"/>
  </r>
  <r>
    <n v="2459"/>
    <n v="1208"/>
    <s v="2016_10_MIN@WAS"/>
    <n v="-2.5"/>
    <n v="-2.5"/>
    <n v="26"/>
    <n v="20"/>
    <x v="4"/>
    <x v="9"/>
    <s v="rs"/>
    <s v="WAS"/>
    <s v="WAS"/>
    <n v="0"/>
    <x v="0"/>
    <n v="-3"/>
    <n v="0.5"/>
    <m/>
    <m/>
    <s v="WAS"/>
    <n v="5"/>
    <n v="1"/>
    <m/>
    <s v=""/>
  </r>
  <r>
    <n v="2460"/>
    <n v="1208"/>
    <s v="2016_10_MIN@WAS"/>
    <n v="-2.5"/>
    <n v="-2.5"/>
    <n v="26"/>
    <n v="20"/>
    <x v="4"/>
    <x v="9"/>
    <s v="rs"/>
    <s v="WAS"/>
    <s v="WAS"/>
    <n v="0"/>
    <x v="1"/>
    <n v="-2.5"/>
    <n v="0"/>
    <m/>
    <m/>
    <s v="MIN"/>
    <n v="10"/>
    <n v="0"/>
    <s v="MIN"/>
    <n v="0"/>
  </r>
  <r>
    <n v="2461"/>
    <n v="1209"/>
    <s v="2016_10_HOU@JAX"/>
    <n v="1"/>
    <n v="-2"/>
    <n v="21"/>
    <n v="24"/>
    <x v="4"/>
    <x v="9"/>
    <s v="rs"/>
    <s v="HOU"/>
    <s v="HOU"/>
    <n v="3"/>
    <x v="0"/>
    <n v="2"/>
    <n v="1"/>
    <m/>
    <m/>
    <s v="HOU"/>
    <n v="4"/>
    <n v="1"/>
    <m/>
    <s v=""/>
  </r>
  <r>
    <n v="2462"/>
    <n v="1209"/>
    <s v="2016_10_HOU@JAX"/>
    <n v="1"/>
    <n v="-2"/>
    <n v="21"/>
    <n v="24"/>
    <x v="4"/>
    <x v="9"/>
    <s v="rs"/>
    <s v="HOU"/>
    <s v="HOU"/>
    <n v="3"/>
    <x v="1"/>
    <n v="3"/>
    <n v="2"/>
    <m/>
    <m/>
    <s v="HOU"/>
    <n v="14"/>
    <n v="1"/>
    <s v="HOU"/>
    <n v="1"/>
  </r>
  <r>
    <n v="2463"/>
    <n v="1210"/>
    <s v="2016_10_CHI@TBY"/>
    <n v="-1.5"/>
    <n v="2.5"/>
    <n v="36"/>
    <n v="10"/>
    <x v="4"/>
    <x v="9"/>
    <s v="rs"/>
    <s v="TBY"/>
    <s v="TBY"/>
    <n v="-4"/>
    <x v="0"/>
    <n v="-4"/>
    <n v="2.5"/>
    <m/>
    <m/>
    <s v="CHI"/>
    <n v="8"/>
    <n v="0"/>
    <m/>
    <s v=""/>
  </r>
  <r>
    <n v="2464"/>
    <n v="1210"/>
    <s v="2016_10_CHI@TBY"/>
    <n v="-1.5"/>
    <n v="2.5"/>
    <n v="36"/>
    <n v="10"/>
    <x v="4"/>
    <x v="9"/>
    <s v="rs"/>
    <s v="TBY"/>
    <s v="TBY"/>
    <n v="-4"/>
    <x v="1"/>
    <n v="-3"/>
    <n v="1.5"/>
    <m/>
    <m/>
    <s v="CHI"/>
    <n v="3"/>
    <n v="0"/>
    <s v="CHI"/>
    <n v="0"/>
  </r>
  <r>
    <n v="2465"/>
    <n v="1211"/>
    <s v="2016_10_MIA@SD"/>
    <n v="-3.5"/>
    <n v="-4"/>
    <n v="24"/>
    <n v="31"/>
    <x v="4"/>
    <x v="9"/>
    <s v="rs"/>
    <s v="MIA"/>
    <s v="MIA"/>
    <n v="0.5"/>
    <x v="0"/>
    <n v="-6.5"/>
    <n v="3"/>
    <m/>
    <m/>
    <s v="SD"/>
    <n v="3"/>
    <n v="0"/>
    <m/>
    <s v=""/>
  </r>
  <r>
    <n v="2466"/>
    <n v="1211"/>
    <s v="2016_10_MIA@SD"/>
    <n v="-3.5"/>
    <n v="-4"/>
    <n v="24"/>
    <n v="31"/>
    <x v="4"/>
    <x v="9"/>
    <s v="rs"/>
    <s v="MIA"/>
    <s v="MIA"/>
    <n v="0.5"/>
    <x v="1"/>
    <n v="-5"/>
    <n v="1.5"/>
    <m/>
    <m/>
    <s v="SD"/>
    <n v="9"/>
    <n v="0"/>
    <s v="SD"/>
    <n v="0"/>
  </r>
  <r>
    <n v="2467"/>
    <n v="1212"/>
    <s v="2016_10_SFO@ARI"/>
    <n v="-13"/>
    <n v="-14"/>
    <n v="23"/>
    <n v="20"/>
    <x v="4"/>
    <x v="9"/>
    <s v="rs"/>
    <s v="SFO"/>
    <s v="ARI"/>
    <n v="1"/>
    <x v="0"/>
    <n v="-10.5"/>
    <n v="2.5"/>
    <m/>
    <m/>
    <s v="SFO"/>
    <n v="9"/>
    <n v="1"/>
    <m/>
    <s v=""/>
  </r>
  <r>
    <n v="2468"/>
    <n v="1212"/>
    <s v="2016_10_SFO@ARI"/>
    <n v="-13"/>
    <n v="-14"/>
    <n v="23"/>
    <n v="20"/>
    <x v="4"/>
    <x v="9"/>
    <s v="rs"/>
    <s v="SFO"/>
    <s v="ARI"/>
    <n v="1"/>
    <x v="1"/>
    <n v="-9"/>
    <n v="4"/>
    <m/>
    <m/>
    <s v="ARI"/>
    <n v="7"/>
    <n v="0"/>
    <s v="ARI"/>
    <n v="1"/>
  </r>
  <r>
    <n v="2469"/>
    <n v="1213"/>
    <s v="2016_10_DAL@PIT"/>
    <n v="-2.5"/>
    <n v="-2.5"/>
    <n v="30"/>
    <n v="35"/>
    <x v="4"/>
    <x v="9"/>
    <s v="rs"/>
    <s v="DAL"/>
    <s v="DAL"/>
    <n v="0"/>
    <x v="0"/>
    <n v="1"/>
    <n v="3.5"/>
    <m/>
    <m/>
    <s v="DAL"/>
    <n v="10"/>
    <n v="1"/>
    <m/>
    <s v=""/>
  </r>
  <r>
    <n v="2470"/>
    <n v="1213"/>
    <s v="2016_10_DAL@PIT"/>
    <n v="-2.5"/>
    <n v="-2.5"/>
    <n v="30"/>
    <n v="35"/>
    <x v="4"/>
    <x v="9"/>
    <s v="rs"/>
    <s v="DAL"/>
    <s v="DAL"/>
    <n v="0"/>
    <x v="1"/>
    <n v="-2.5"/>
    <n v="0"/>
    <m/>
    <m/>
    <s v="PIT"/>
    <n v="8"/>
    <n v="0"/>
    <s v="PIT"/>
    <n v="0"/>
  </r>
  <r>
    <n v="2471"/>
    <n v="1214"/>
    <s v="2016_10_SEA@NWE"/>
    <n v="-7"/>
    <n v="-7.5"/>
    <n v="24"/>
    <n v="31"/>
    <x v="4"/>
    <x v="9"/>
    <s v="rs"/>
    <s v="SEA"/>
    <s v="SEA"/>
    <n v="0.5"/>
    <x v="0"/>
    <n v="-5"/>
    <n v="2"/>
    <m/>
    <m/>
    <s v="SEA"/>
    <n v="11"/>
    <n v="1"/>
    <m/>
    <s v=""/>
  </r>
  <r>
    <n v="2472"/>
    <n v="1214"/>
    <s v="2016_10_SEA@NWE"/>
    <n v="-7"/>
    <n v="-7.5"/>
    <n v="24"/>
    <n v="31"/>
    <x v="4"/>
    <x v="9"/>
    <s v="rs"/>
    <s v="SEA"/>
    <s v="SEA"/>
    <n v="0.5"/>
    <x v="1"/>
    <n v="-4.5"/>
    <n v="2.5"/>
    <m/>
    <m/>
    <s v="NWE"/>
    <n v="5"/>
    <n v="0"/>
    <s v="NWE"/>
    <n v="0"/>
  </r>
  <r>
    <n v="2473"/>
    <n v="1215"/>
    <s v="2016_10_CIN@NYG"/>
    <n v="-2.5"/>
    <n v="1"/>
    <n v="21"/>
    <n v="20"/>
    <x v="4"/>
    <x v="9"/>
    <s v="rs"/>
    <s v="NYG"/>
    <s v="NYG"/>
    <n v="-3.5"/>
    <x v="0"/>
    <n v="-3"/>
    <n v="0.5"/>
    <m/>
    <m/>
    <s v="CIN"/>
    <n v="13"/>
    <n v="0"/>
    <m/>
    <s v=""/>
  </r>
  <r>
    <n v="2474"/>
    <n v="1215"/>
    <s v="2016_10_CIN@NYG"/>
    <n v="-2.5"/>
    <n v="1"/>
    <n v="21"/>
    <n v="20"/>
    <x v="4"/>
    <x v="9"/>
    <s v="rs"/>
    <s v="NYG"/>
    <s v="NYG"/>
    <n v="-3.5"/>
    <x v="1"/>
    <n v="-4.5"/>
    <n v="2"/>
    <m/>
    <m/>
    <s v="NYG"/>
    <n v="6"/>
    <n v="1"/>
    <s v="NYG"/>
    <n v="1"/>
  </r>
  <r>
    <n v="2475"/>
    <n v="1216"/>
    <s v="2016_11_NOR@CAR"/>
    <n v="-4"/>
    <n v="-3.5"/>
    <n v="23"/>
    <n v="20"/>
    <x v="4"/>
    <x v="10"/>
    <s v="rs"/>
    <s v="NOR"/>
    <s v="CAR"/>
    <n v="-0.5"/>
    <x v="0"/>
    <n v="-3"/>
    <n v="1"/>
    <m/>
    <m/>
    <s v="NOR"/>
    <n v="10"/>
    <n v="1"/>
    <m/>
    <s v=""/>
  </r>
  <r>
    <n v="2476"/>
    <n v="1216"/>
    <s v="2016_11_NOR@CAR"/>
    <n v="-4"/>
    <n v="-3.5"/>
    <n v="23"/>
    <n v="20"/>
    <x v="4"/>
    <x v="10"/>
    <s v="rs"/>
    <s v="NOR"/>
    <s v="CAR"/>
    <n v="-0.5"/>
    <x v="1"/>
    <n v="-3.5"/>
    <n v="0.5"/>
    <m/>
    <m/>
    <s v="CAR"/>
    <n v="14"/>
    <n v="0"/>
    <s v="CAR"/>
    <n v="1"/>
  </r>
  <r>
    <n v="2477"/>
    <n v="1217"/>
    <s v="2016_11_ARI@MIN"/>
    <n v="0"/>
    <n v="-2"/>
    <n v="30"/>
    <n v="24"/>
    <x v="4"/>
    <x v="10"/>
    <s v="rs"/>
    <s v="MIN"/>
    <s v="MIN"/>
    <n v="2"/>
    <x v="0"/>
    <n v="-1"/>
    <n v="1"/>
    <m/>
    <m/>
    <s v="MIN"/>
    <n v="13"/>
    <n v="1"/>
    <m/>
    <s v=""/>
  </r>
  <r>
    <n v="2478"/>
    <n v="1217"/>
    <s v="2016_11_ARI@MIN"/>
    <n v="0"/>
    <n v="-2"/>
    <n v="30"/>
    <n v="24"/>
    <x v="4"/>
    <x v="10"/>
    <s v="rs"/>
    <s v="MIN"/>
    <s v="MIN"/>
    <n v="2"/>
    <x v="1"/>
    <n v="-3"/>
    <n v="3"/>
    <m/>
    <m/>
    <s v="ARI"/>
    <n v="8"/>
    <n v="0"/>
    <s v="ARI"/>
    <n v="0"/>
  </r>
  <r>
    <n v="2479"/>
    <n v="1218"/>
    <s v="2016_11_BUF@CIN"/>
    <n v="-4.5"/>
    <n v="-2.5"/>
    <n v="12"/>
    <n v="16"/>
    <x v="4"/>
    <x v="10"/>
    <s v="rs"/>
    <s v="BUF"/>
    <s v="BUF"/>
    <n v="-2"/>
    <x v="0"/>
    <n v="-4"/>
    <n v="0.5"/>
    <m/>
    <m/>
    <s v="BUF"/>
    <n v="8"/>
    <n v="1"/>
    <m/>
    <s v=""/>
  </r>
  <r>
    <n v="2480"/>
    <n v="1218"/>
    <s v="2016_11_BUF@CIN"/>
    <n v="-4.5"/>
    <n v="-2.5"/>
    <n v="12"/>
    <n v="16"/>
    <x v="4"/>
    <x v="10"/>
    <s v="rs"/>
    <s v="BUF"/>
    <s v="BUF"/>
    <n v="-2"/>
    <x v="1"/>
    <n v="-4.5"/>
    <n v="0"/>
    <m/>
    <m/>
    <s v="BUF"/>
    <n v="2"/>
    <n v="1"/>
    <s v="BUF"/>
    <n v="1"/>
  </r>
  <r>
    <n v="2481"/>
    <n v="1219"/>
    <s v="2016_11_CHI@NYG"/>
    <n v="-6"/>
    <n v="-6.5"/>
    <n v="22"/>
    <n v="16"/>
    <x v="4"/>
    <x v="10"/>
    <s v="rs"/>
    <s v="CHI"/>
    <s v="NYG"/>
    <n v="0.5"/>
    <x v="0"/>
    <n v="-7.5"/>
    <n v="1.5"/>
    <m/>
    <m/>
    <s v="CHI"/>
    <n v="14"/>
    <n v="1"/>
    <m/>
    <s v=""/>
  </r>
  <r>
    <n v="2482"/>
    <n v="1219"/>
    <s v="2016_11_CHI@NYG"/>
    <n v="-6"/>
    <n v="-6.5"/>
    <n v="22"/>
    <n v="16"/>
    <x v="4"/>
    <x v="10"/>
    <s v="rs"/>
    <s v="CHI"/>
    <s v="NYG"/>
    <n v="0.5"/>
    <x v="1"/>
    <n v="-7.5"/>
    <n v="1.5"/>
    <m/>
    <m/>
    <s v="CHI"/>
    <n v="10"/>
    <n v="1"/>
    <s v="NYG"/>
    <n v="1"/>
  </r>
  <r>
    <n v="2483"/>
    <n v="1220"/>
    <s v="2016_11_PIT@CLE"/>
    <n v="9.5"/>
    <n v="8.5"/>
    <n v="9"/>
    <n v="24"/>
    <x v="4"/>
    <x v="10"/>
    <s v="rs"/>
    <s v="PIT"/>
    <s v="PIT"/>
    <n v="1"/>
    <x v="0"/>
    <n v="10"/>
    <n v="0.5"/>
    <m/>
    <m/>
    <s v="PIT"/>
    <n v="12"/>
    <n v="1"/>
    <m/>
    <s v=""/>
  </r>
  <r>
    <n v="2484"/>
    <n v="1220"/>
    <s v="2016_11_PIT@CLE"/>
    <n v="9.5"/>
    <n v="8.5"/>
    <n v="9"/>
    <n v="24"/>
    <x v="4"/>
    <x v="10"/>
    <s v="rs"/>
    <s v="PIT"/>
    <s v="PIT"/>
    <n v="1"/>
    <x v="1"/>
    <n v="7"/>
    <n v="2.5"/>
    <m/>
    <m/>
    <s v="PIT"/>
    <n v="4"/>
    <n v="1"/>
    <s v="PIT"/>
    <n v="1"/>
  </r>
  <r>
    <n v="2485"/>
    <n v="1221"/>
    <s v="2016_11_TBY@KCY"/>
    <n v="-7.5"/>
    <n v="-7"/>
    <n v="17"/>
    <n v="19"/>
    <x v="4"/>
    <x v="10"/>
    <s v="rs"/>
    <s v="TBY"/>
    <s v="TBY"/>
    <n v="-0.5"/>
    <x v="0"/>
    <n v="-5.5"/>
    <n v="2"/>
    <m/>
    <m/>
    <s v="TBY"/>
    <n v="11"/>
    <n v="1"/>
    <m/>
    <s v=""/>
  </r>
  <r>
    <n v="2486"/>
    <n v="1221"/>
    <s v="2016_11_TBY@KCY"/>
    <n v="-7.5"/>
    <n v="-7"/>
    <n v="17"/>
    <n v="19"/>
    <x v="4"/>
    <x v="10"/>
    <s v="rs"/>
    <s v="TBY"/>
    <s v="TBY"/>
    <n v="-0.5"/>
    <x v="1"/>
    <n v="-7"/>
    <n v="0.5"/>
    <m/>
    <m/>
    <s v="KCY"/>
    <n v="1"/>
    <n v="0"/>
    <s v="KCY"/>
    <n v="0"/>
  </r>
  <r>
    <n v="2487"/>
    <n v="1222"/>
    <s v="2016_11_BAL@DAL"/>
    <n v="-7"/>
    <n v="-7.5"/>
    <n v="27"/>
    <n v="17"/>
    <x v="4"/>
    <x v="10"/>
    <s v="rs"/>
    <s v="DAL"/>
    <s v="DAL"/>
    <n v="0.5"/>
    <x v="0"/>
    <n v="-6"/>
    <n v="1"/>
    <m/>
    <m/>
    <s v="BAL"/>
    <n v="1"/>
    <n v="0"/>
    <m/>
    <s v=""/>
  </r>
  <r>
    <n v="2488"/>
    <n v="1222"/>
    <s v="2016_11_BAL@DAL"/>
    <n v="-7"/>
    <n v="-7.5"/>
    <n v="27"/>
    <n v="17"/>
    <x v="4"/>
    <x v="10"/>
    <s v="rs"/>
    <s v="DAL"/>
    <s v="DAL"/>
    <n v="0.5"/>
    <x v="1"/>
    <n v="-6.5"/>
    <n v="0.5"/>
    <m/>
    <m/>
    <s v="DAL"/>
    <n v="3"/>
    <n v="1"/>
    <s v="DAL"/>
    <n v="1"/>
  </r>
  <r>
    <n v="2489"/>
    <n v="1223"/>
    <s v="2016_11_JAX@DET"/>
    <n v="-6.5"/>
    <n v="-6"/>
    <n v="26"/>
    <n v="19"/>
    <x v="4"/>
    <x v="10"/>
    <s v="rs"/>
    <s v="DET"/>
    <s v="DET"/>
    <n v="-0.5"/>
    <x v="0"/>
    <n v="-5.5"/>
    <n v="1"/>
    <m/>
    <m/>
    <s v="JAX"/>
    <n v="2"/>
    <n v="0"/>
    <m/>
    <s v=""/>
  </r>
  <r>
    <n v="2490"/>
    <n v="1223"/>
    <s v="2016_11_JAX@DET"/>
    <n v="-6.5"/>
    <n v="-6"/>
    <n v="26"/>
    <n v="19"/>
    <x v="4"/>
    <x v="10"/>
    <s v="rs"/>
    <s v="DET"/>
    <s v="DET"/>
    <n v="-0.5"/>
    <x v="1"/>
    <n v="-5"/>
    <n v="1.5"/>
    <m/>
    <m/>
    <s v="DET"/>
    <n v="6"/>
    <n v="1"/>
    <s v="DET"/>
    <n v="1"/>
  </r>
  <r>
    <n v="2491"/>
    <n v="1224"/>
    <s v="2016_11_TEN@IND"/>
    <n v="-3"/>
    <n v="-2.5"/>
    <n v="24"/>
    <n v="17"/>
    <x v="4"/>
    <x v="10"/>
    <s v="rs"/>
    <s v="IND"/>
    <s v="IND"/>
    <n v="-0.5"/>
    <x v="0"/>
    <n v="-4"/>
    <n v="1"/>
    <m/>
    <m/>
    <s v="TEN"/>
    <n v="5"/>
    <n v="0"/>
    <m/>
    <s v=""/>
  </r>
  <r>
    <n v="2492"/>
    <n v="1224"/>
    <s v="2016_11_TEN@IND"/>
    <n v="-3"/>
    <n v="-2.5"/>
    <n v="24"/>
    <n v="17"/>
    <x v="4"/>
    <x v="10"/>
    <s v="rs"/>
    <s v="IND"/>
    <s v="IND"/>
    <n v="-0.5"/>
    <x v="1"/>
    <n v="-3"/>
    <n v="0"/>
    <m/>
    <m/>
    <s v="IND"/>
    <n v="7"/>
    <n v="1"/>
    <s v="IND"/>
    <n v="1"/>
  </r>
  <r>
    <n v="2493"/>
    <n v="1225"/>
    <s v="2016_11_MIA@LAR"/>
    <n v="-1"/>
    <n v="1"/>
    <n v="10"/>
    <n v="14"/>
    <x v="4"/>
    <x v="10"/>
    <s v="rs"/>
    <s v="MIA"/>
    <s v="MIA"/>
    <n v="-2"/>
    <x v="0"/>
    <n v="-1"/>
    <n v="0"/>
    <m/>
    <m/>
    <s v="MIA"/>
    <n v="4"/>
    <n v="1"/>
    <m/>
    <s v=""/>
  </r>
  <r>
    <n v="2494"/>
    <n v="1225"/>
    <s v="2016_11_MIA@LAR"/>
    <n v="-1"/>
    <n v="1"/>
    <n v="10"/>
    <n v="14"/>
    <x v="4"/>
    <x v="10"/>
    <s v="rs"/>
    <s v="MIA"/>
    <s v="MIA"/>
    <n v="-2"/>
    <x v="1"/>
    <n v="-2"/>
    <n v="1"/>
    <m/>
    <m/>
    <s v="STL"/>
    <n v="13"/>
    <n v="0"/>
    <s v="STL"/>
    <n v="0"/>
  </r>
  <r>
    <n v="2495"/>
    <n v="1226"/>
    <s v="2016_11_NWE@SFO"/>
    <n v="14"/>
    <n v="-12"/>
    <n v="17"/>
    <n v="30"/>
    <x v="4"/>
    <x v="10"/>
    <s v="rs"/>
    <s v="NWE"/>
    <s v="NWE"/>
    <n v="26"/>
    <x v="0"/>
    <n v="10"/>
    <n v="4"/>
    <m/>
    <m/>
    <s v="SFO"/>
    <n v="9"/>
    <n v="0"/>
    <m/>
    <s v=""/>
  </r>
  <r>
    <n v="2496"/>
    <n v="1226"/>
    <s v="2016_11_NWE@SFO"/>
    <n v="14"/>
    <n v="-12"/>
    <n v="17"/>
    <n v="30"/>
    <x v="4"/>
    <x v="10"/>
    <s v="rs"/>
    <s v="NWE"/>
    <s v="NWE"/>
    <n v="26"/>
    <x v="1"/>
    <n v="9"/>
    <n v="5"/>
    <m/>
    <m/>
    <s v="NWE"/>
    <n v="5"/>
    <n v="1"/>
    <s v="NWE"/>
    <n v="1"/>
  </r>
  <r>
    <n v="2497"/>
    <n v="1227"/>
    <s v="2016_11_PHI@SEA"/>
    <n v="-4.5"/>
    <n v="-6.5"/>
    <n v="26"/>
    <n v="15"/>
    <x v="4"/>
    <x v="10"/>
    <s v="rs"/>
    <s v="SEA"/>
    <s v="SEA"/>
    <n v="2"/>
    <x v="0"/>
    <n v="-6.5"/>
    <n v="2"/>
    <m/>
    <m/>
    <s v="SEA"/>
    <n v="7"/>
    <n v="1"/>
    <m/>
    <s v=""/>
  </r>
  <r>
    <n v="2498"/>
    <n v="1227"/>
    <s v="2016_11_PHI@SEA"/>
    <n v="-4.5"/>
    <n v="-6.5"/>
    <n v="26"/>
    <n v="15"/>
    <x v="4"/>
    <x v="10"/>
    <s v="rs"/>
    <s v="SEA"/>
    <s v="SEA"/>
    <n v="2"/>
    <x v="1"/>
    <n v="-7"/>
    <n v="2.5"/>
    <m/>
    <m/>
    <s v="PHI"/>
    <n v="12"/>
    <n v="0"/>
    <s v="PHI"/>
    <n v="0"/>
  </r>
  <r>
    <n v="2499"/>
    <n v="1228"/>
    <s v="2016_11_GBY@WAS"/>
    <n v="-2.5"/>
    <n v="-3"/>
    <n v="42"/>
    <n v="24"/>
    <x v="4"/>
    <x v="10"/>
    <s v="rs"/>
    <s v="WAS"/>
    <s v="WAS"/>
    <n v="0.5"/>
    <x v="0"/>
    <n v="-3"/>
    <n v="0.5"/>
    <m/>
    <m/>
    <s v="WAS"/>
    <n v="6"/>
    <n v="1"/>
    <m/>
    <s v=""/>
  </r>
  <r>
    <n v="2500"/>
    <n v="1228"/>
    <s v="2016_11_GBY@WAS"/>
    <n v="-2.5"/>
    <n v="-3"/>
    <n v="42"/>
    <n v="24"/>
    <x v="4"/>
    <x v="10"/>
    <s v="rs"/>
    <s v="WAS"/>
    <s v="WAS"/>
    <n v="0.5"/>
    <x v="1"/>
    <n v="-5"/>
    <n v="2.5"/>
    <m/>
    <m/>
    <s v="WAS"/>
    <n v="9"/>
    <n v="1"/>
    <s v="WAS"/>
    <n v="1"/>
  </r>
  <r>
    <n v="2501"/>
    <n v="1229"/>
    <s v="2016_11_HOU@OAK"/>
    <n v="-5.5"/>
    <n v="-6"/>
    <n v="27"/>
    <n v="20"/>
    <x v="4"/>
    <x v="10"/>
    <s v="rs"/>
    <s v="OAK"/>
    <s v="OAK"/>
    <n v="0.5"/>
    <x v="0"/>
    <n v="-4"/>
    <n v="1.5"/>
    <m/>
    <m/>
    <s v="OAK"/>
    <n v="3"/>
    <n v="1"/>
    <m/>
    <s v=""/>
  </r>
  <r>
    <n v="2502"/>
    <n v="1229"/>
    <s v="2016_11_HOU@OAK"/>
    <n v="-5.5"/>
    <n v="-6"/>
    <n v="27"/>
    <n v="20"/>
    <x v="4"/>
    <x v="10"/>
    <s v="rs"/>
    <s v="OAK"/>
    <s v="OAK"/>
    <n v="0.5"/>
    <x v="1"/>
    <n v="-7.5"/>
    <n v="2"/>
    <m/>
    <m/>
    <s v="HOU"/>
    <n v="11"/>
    <n v="0"/>
    <s v="OAK"/>
    <n v="1"/>
  </r>
  <r>
    <n v="2503"/>
    <n v="1230"/>
    <s v="2016_12_MIN@DET"/>
    <n v="-2.5"/>
    <n v="-1"/>
    <n v="16"/>
    <n v="13"/>
    <x v="4"/>
    <x v="11"/>
    <s v="rs"/>
    <s v="DET"/>
    <s v="DET"/>
    <n v="-1.5"/>
    <x v="0"/>
    <n v="-1.5"/>
    <n v="1"/>
    <m/>
    <m/>
    <s v="DET"/>
    <n v="12"/>
    <n v="1"/>
    <m/>
    <s v=""/>
  </r>
  <r>
    <n v="2504"/>
    <n v="1230"/>
    <s v="2016_12_MIN@DET"/>
    <n v="-2.5"/>
    <n v="-1"/>
    <n v="16"/>
    <n v="13"/>
    <x v="4"/>
    <x v="11"/>
    <s v="rs"/>
    <s v="DET"/>
    <s v="DET"/>
    <n v="-1.5"/>
    <x v="1"/>
    <n v="-2.5"/>
    <n v="0"/>
    <m/>
    <m/>
    <s v="MIN"/>
    <n v="2"/>
    <n v="0"/>
    <s v="MIN"/>
    <n v="0"/>
  </r>
  <r>
    <n v="2505"/>
    <n v="1231"/>
    <s v="2016_12_WAS@DAL"/>
    <n v="-7"/>
    <n v="-7"/>
    <n v="31"/>
    <n v="26"/>
    <x v="4"/>
    <x v="11"/>
    <s v="rs"/>
    <s v="WAS"/>
    <s v="DAL"/>
    <n v="0"/>
    <x v="0"/>
    <n v="-6.5"/>
    <n v="0.5"/>
    <m/>
    <m/>
    <s v="WAS"/>
    <n v="3"/>
    <n v="1"/>
    <m/>
    <s v=""/>
  </r>
  <r>
    <n v="2506"/>
    <n v="1231"/>
    <s v="2016_12_WAS@DAL"/>
    <n v="-7"/>
    <n v="-7"/>
    <n v="31"/>
    <n v="26"/>
    <x v="4"/>
    <x v="11"/>
    <s v="rs"/>
    <s v="WAS"/>
    <s v="DAL"/>
    <n v="0"/>
    <x v="1"/>
    <n v="-7"/>
    <n v="0"/>
    <m/>
    <m/>
    <s v="WAS"/>
    <n v="8"/>
    <n v="1"/>
    <s v="DAL"/>
    <n v="1"/>
  </r>
  <r>
    <n v="2507"/>
    <n v="1232"/>
    <s v="2016_12_PIT@IND"/>
    <n v="3"/>
    <n v="9"/>
    <n v="7"/>
    <n v="28"/>
    <x v="4"/>
    <x v="11"/>
    <s v="rs"/>
    <s v="PIT"/>
    <s v="PIT"/>
    <n v="-6"/>
    <x v="0"/>
    <n v="1.5"/>
    <n v="1.5"/>
    <m/>
    <m/>
    <s v="IND"/>
    <n v="10"/>
    <n v="0"/>
    <m/>
    <s v=""/>
  </r>
  <r>
    <n v="2508"/>
    <n v="1232"/>
    <s v="2016_12_PIT@IND"/>
    <n v="3"/>
    <n v="9"/>
    <n v="7"/>
    <n v="28"/>
    <x v="4"/>
    <x v="11"/>
    <s v="rs"/>
    <s v="PIT"/>
    <s v="PIT"/>
    <n v="-6"/>
    <x v="1"/>
    <n v="0"/>
    <n v="3"/>
    <m/>
    <m/>
    <s v="PIT"/>
    <n v="9"/>
    <n v="1"/>
    <s v="PIT"/>
    <n v="1"/>
  </r>
  <r>
    <n v="2509"/>
    <n v="1233"/>
    <s v="2016_12_LAR@NOR"/>
    <n v="-6.5"/>
    <n v="-7.5"/>
    <n v="49"/>
    <n v="21"/>
    <x v="4"/>
    <x v="11"/>
    <s v="rs"/>
    <s v="NOR"/>
    <s v="NOR"/>
    <n v="1"/>
    <x v="0"/>
    <n v="-7"/>
    <n v="0.5"/>
    <m/>
    <m/>
    <s v="NOR"/>
    <n v="2"/>
    <n v="1"/>
    <m/>
    <s v=""/>
  </r>
  <r>
    <n v="2510"/>
    <n v="1233"/>
    <s v="2016_12_LAR@NOR"/>
    <n v="-6.5"/>
    <n v="-7.5"/>
    <n v="49"/>
    <n v="21"/>
    <x v="4"/>
    <x v="11"/>
    <s v="rs"/>
    <s v="NOR"/>
    <s v="NOR"/>
    <n v="1"/>
    <x v="1"/>
    <n v="-5.5"/>
    <n v="1"/>
    <m/>
    <m/>
    <s v="LAR"/>
    <n v="13"/>
    <n v="0"/>
    <s v="NOR"/>
    <n v="1"/>
  </r>
  <r>
    <n v="2511"/>
    <n v="1234"/>
    <s v="2016_12_TEN@CHI"/>
    <n v="1.5"/>
    <n v="5.5"/>
    <n v="21"/>
    <n v="27"/>
    <x v="4"/>
    <x v="11"/>
    <s v="rs"/>
    <s v="TEN"/>
    <s v="TEN"/>
    <n v="-4"/>
    <x v="0"/>
    <n v="3"/>
    <n v="1.5"/>
    <m/>
    <m/>
    <s v="TEN"/>
    <n v="14"/>
    <n v="1"/>
    <m/>
    <s v=""/>
  </r>
  <r>
    <n v="2512"/>
    <n v="1234"/>
    <s v="2016_12_TEN@CHI"/>
    <n v="1.5"/>
    <n v="5.5"/>
    <n v="21"/>
    <n v="27"/>
    <x v="4"/>
    <x v="11"/>
    <s v="rs"/>
    <s v="TEN"/>
    <s v="TEN"/>
    <n v="-4"/>
    <x v="1"/>
    <n v="-1"/>
    <n v="2.5"/>
    <m/>
    <m/>
    <s v="TEN"/>
    <n v="4"/>
    <n v="1"/>
    <s v="TEN"/>
    <n v="1"/>
  </r>
  <r>
    <n v="2513"/>
    <n v="1235"/>
    <s v="2016_12_ARI@ATL"/>
    <n v="-4"/>
    <n v="-5"/>
    <n v="38"/>
    <n v="19"/>
    <x v="4"/>
    <x v="11"/>
    <s v="rs"/>
    <s v="ATL"/>
    <s v="ATL"/>
    <n v="1"/>
    <x v="0"/>
    <n v="-4"/>
    <n v="0"/>
    <m/>
    <m/>
    <s v="ATL"/>
    <n v="15"/>
    <n v="1"/>
    <m/>
    <s v=""/>
  </r>
  <r>
    <n v="2514"/>
    <n v="1235"/>
    <s v="2016_12_ARI@ATL"/>
    <n v="-4"/>
    <n v="-5"/>
    <n v="38"/>
    <n v="19"/>
    <x v="4"/>
    <x v="11"/>
    <s v="rs"/>
    <s v="ATL"/>
    <s v="ATL"/>
    <n v="1"/>
    <x v="1"/>
    <n v="-7"/>
    <n v="3"/>
    <m/>
    <m/>
    <s v="ARI"/>
    <n v="15"/>
    <n v="0"/>
    <s v="ATL"/>
    <n v="1"/>
  </r>
  <r>
    <n v="2515"/>
    <n v="1236"/>
    <s v="2016_12_NYG@CLE"/>
    <n v="6.5"/>
    <n v="7"/>
    <n v="13"/>
    <n v="27"/>
    <x v="4"/>
    <x v="11"/>
    <s v="rs"/>
    <s v="NYG"/>
    <s v="NYG"/>
    <n v="-0.5"/>
    <x v="0"/>
    <n v="9"/>
    <n v="2.5"/>
    <m/>
    <m/>
    <s v="CLE"/>
    <n v="11"/>
    <n v="0"/>
    <m/>
    <s v=""/>
  </r>
  <r>
    <n v="2516"/>
    <n v="1236"/>
    <s v="2016_12_NYG@CLE"/>
    <n v="6.5"/>
    <n v="7"/>
    <n v="13"/>
    <n v="27"/>
    <x v="4"/>
    <x v="11"/>
    <s v="rs"/>
    <s v="NYG"/>
    <s v="NYG"/>
    <n v="-0.5"/>
    <x v="1"/>
    <n v="8"/>
    <n v="1.5"/>
    <m/>
    <m/>
    <s v="NYG"/>
    <n v="12"/>
    <n v="1"/>
    <s v="NYG"/>
    <n v="1"/>
  </r>
  <r>
    <n v="2517"/>
    <n v="1237"/>
    <s v="2016_12_SD@HOU"/>
    <n v="0"/>
    <n v="2.5"/>
    <n v="13"/>
    <n v="21"/>
    <x v="4"/>
    <x v="11"/>
    <s v="rs"/>
    <s v="SD"/>
    <s v="SD"/>
    <n v="-2.5"/>
    <x v="0"/>
    <n v="-3"/>
    <n v="3"/>
    <m/>
    <m/>
    <s v="SD"/>
    <n v="7"/>
    <n v="1"/>
    <m/>
    <s v=""/>
  </r>
  <r>
    <n v="2518"/>
    <n v="1237"/>
    <s v="2016_12_SD@HOU"/>
    <n v="0"/>
    <n v="2.5"/>
    <n v="13"/>
    <n v="21"/>
    <x v="4"/>
    <x v="11"/>
    <s v="rs"/>
    <s v="SD"/>
    <s v="SD"/>
    <n v="-2.5"/>
    <x v="1"/>
    <n v="-2.5"/>
    <n v="2.5"/>
    <m/>
    <m/>
    <s v="SD"/>
    <n v="5"/>
    <n v="1"/>
    <s v="SD"/>
    <n v="1"/>
  </r>
  <r>
    <n v="2519"/>
    <n v="1238"/>
    <s v="2016_12_JAX@BUF"/>
    <n v="-7"/>
    <n v="-7.5"/>
    <n v="28"/>
    <n v="21"/>
    <x v="4"/>
    <x v="11"/>
    <s v="rs"/>
    <s v="JAX"/>
    <s v="BUF"/>
    <n v="0.5"/>
    <x v="0"/>
    <n v="-6"/>
    <n v="1"/>
    <m/>
    <m/>
    <s v="BUF"/>
    <n v="6"/>
    <n v="0"/>
    <m/>
    <s v=""/>
  </r>
  <r>
    <n v="2520"/>
    <n v="1238"/>
    <s v="2016_12_JAX@BUF"/>
    <n v="-7"/>
    <n v="-7.5"/>
    <n v="28"/>
    <n v="21"/>
    <x v="4"/>
    <x v="11"/>
    <s v="rs"/>
    <s v="JAX"/>
    <s v="BUF"/>
    <n v="0.5"/>
    <x v="1"/>
    <n v="-6.5"/>
    <n v="0.5"/>
    <m/>
    <m/>
    <s v="BUF"/>
    <n v="6"/>
    <n v="0"/>
    <s v="BUF"/>
    <n v="1"/>
  </r>
  <r>
    <n v="2521"/>
    <n v="1239"/>
    <s v="2016_12_CIN@BAL"/>
    <n v="-3.5"/>
    <n v="-4"/>
    <n v="19"/>
    <n v="14"/>
    <x v="4"/>
    <x v="11"/>
    <s v="rs"/>
    <s v="BAL"/>
    <s v="BAL"/>
    <n v="0.5"/>
    <x v="0"/>
    <n v="-5"/>
    <n v="1.5"/>
    <m/>
    <m/>
    <s v="CIN"/>
    <n v="16"/>
    <n v="0"/>
    <m/>
    <s v=""/>
  </r>
  <r>
    <n v="2522"/>
    <n v="1239"/>
    <s v="2016_12_CIN@BAL"/>
    <n v="-3.5"/>
    <n v="-4"/>
    <n v="19"/>
    <n v="14"/>
    <x v="4"/>
    <x v="11"/>
    <s v="rs"/>
    <s v="BAL"/>
    <s v="BAL"/>
    <n v="0.5"/>
    <x v="1"/>
    <n v="-7"/>
    <n v="3.5"/>
    <m/>
    <m/>
    <s v="BAL"/>
    <n v="3"/>
    <n v="1"/>
    <s v="BAL"/>
    <n v="1"/>
  </r>
  <r>
    <n v="2523"/>
    <n v="1240"/>
    <s v="2016_12_SFO@MIA"/>
    <n v="-8"/>
    <n v="-7"/>
    <n v="31"/>
    <n v="24"/>
    <x v="4"/>
    <x v="11"/>
    <s v="rs"/>
    <s v="na"/>
    <s v="MIA"/>
    <n v="-1"/>
    <x v="0"/>
    <n v="-7"/>
    <n v="1"/>
    <m/>
    <m/>
    <s v="SFO"/>
    <n v="5"/>
    <n v="0"/>
    <m/>
    <s v=""/>
  </r>
  <r>
    <n v="2524"/>
    <n v="1240"/>
    <s v="2016_12_SFO@MIA"/>
    <n v="-8"/>
    <n v="-7"/>
    <n v="31"/>
    <n v="24"/>
    <x v="4"/>
    <x v="11"/>
    <s v="rs"/>
    <s v="na"/>
    <s v="MIA"/>
    <n v="-1"/>
    <x v="1"/>
    <n v="-7"/>
    <n v="1"/>
    <m/>
    <m/>
    <s v="SFO"/>
    <n v="14"/>
    <n v="0"/>
    <s v="SFO"/>
    <n v="0"/>
  </r>
  <r>
    <n v="2525"/>
    <n v="1241"/>
    <s v="2016_12_SEA@TBY"/>
    <n v="5.5"/>
    <n v="6"/>
    <n v="14"/>
    <n v="5"/>
    <x v="4"/>
    <x v="11"/>
    <s v="rs"/>
    <s v="TBY"/>
    <s v="TBY"/>
    <n v="-0.5"/>
    <x v="0"/>
    <n v="3.5"/>
    <n v="2"/>
    <m/>
    <m/>
    <s v="SEA"/>
    <n v="9"/>
    <n v="0"/>
    <m/>
    <s v=""/>
  </r>
  <r>
    <n v="2526"/>
    <n v="1241"/>
    <s v="2016_12_SEA@TBY"/>
    <n v="5.5"/>
    <n v="6"/>
    <n v="14"/>
    <n v="5"/>
    <x v="4"/>
    <x v="11"/>
    <s v="rs"/>
    <s v="TBY"/>
    <s v="TBY"/>
    <n v="-0.5"/>
    <x v="1"/>
    <n v="4.5"/>
    <n v="1"/>
    <m/>
    <m/>
    <s v="TBY"/>
    <n v="16"/>
    <n v="1"/>
    <s v="TBY"/>
    <n v="1"/>
  </r>
  <r>
    <n v="2527"/>
    <n v="1242"/>
    <s v="2016_12_NWE@NYJ"/>
    <n v="9"/>
    <n v="7.5"/>
    <n v="17"/>
    <n v="22"/>
    <x v="4"/>
    <x v="11"/>
    <s v="rs"/>
    <s v="NYJ"/>
    <s v="NWE"/>
    <n v="1.5"/>
    <x v="0"/>
    <n v="9"/>
    <n v="0"/>
    <m/>
    <m/>
    <s v="NWE"/>
    <n v="4"/>
    <n v="0"/>
    <m/>
    <s v=""/>
  </r>
  <r>
    <n v="2528"/>
    <n v="1242"/>
    <s v="2016_12_NWE@NYJ"/>
    <n v="9"/>
    <n v="7.5"/>
    <n v="17"/>
    <n v="22"/>
    <x v="4"/>
    <x v="11"/>
    <s v="rs"/>
    <s v="NYJ"/>
    <s v="NWE"/>
    <n v="1.5"/>
    <x v="1"/>
    <n v="10"/>
    <n v="1"/>
    <m/>
    <m/>
    <s v="NWE"/>
    <n v="1"/>
    <n v="0"/>
    <s v="NWE"/>
    <n v="1"/>
  </r>
  <r>
    <n v="2529"/>
    <n v="1243"/>
    <s v="2016_12_CAR@OAK"/>
    <n v="-4"/>
    <n v="-3.5"/>
    <n v="35"/>
    <n v="32"/>
    <x v="4"/>
    <x v="11"/>
    <s v="rs"/>
    <s v="CAR"/>
    <s v="OAK"/>
    <n v="-0.5"/>
    <x v="0"/>
    <n v="-4"/>
    <n v="0"/>
    <m/>
    <m/>
    <s v="CAR"/>
    <n v="1"/>
    <n v="1"/>
    <m/>
    <s v=""/>
  </r>
  <r>
    <n v="2530"/>
    <n v="1243"/>
    <s v="2016_12_CAR@OAK"/>
    <n v="-4"/>
    <n v="-3.5"/>
    <n v="35"/>
    <n v="32"/>
    <x v="4"/>
    <x v="11"/>
    <s v="rs"/>
    <s v="CAR"/>
    <s v="OAK"/>
    <n v="-0.5"/>
    <x v="1"/>
    <n v="-5"/>
    <n v="1"/>
    <m/>
    <m/>
    <s v="CAR"/>
    <n v="7"/>
    <n v="1"/>
    <s v="CAR"/>
    <n v="0"/>
  </r>
  <r>
    <n v="2531"/>
    <n v="1244"/>
    <s v="2016_12_KCY@DEN"/>
    <n v="-3.5"/>
    <n v="-3.5"/>
    <n v="27"/>
    <n v="30"/>
    <x v="4"/>
    <x v="11"/>
    <s v="rs"/>
    <s v="KCY"/>
    <s v="KCY"/>
    <n v="0"/>
    <x v="0"/>
    <n v="-4"/>
    <n v="0.5"/>
    <m/>
    <m/>
    <s v="DEN"/>
    <n v="13"/>
    <n v="0"/>
    <m/>
    <s v=""/>
  </r>
  <r>
    <n v="2532"/>
    <n v="1244"/>
    <s v="2016_12_KCY@DEN"/>
    <n v="-3.5"/>
    <n v="-3.5"/>
    <n v="27"/>
    <n v="30"/>
    <x v="4"/>
    <x v="11"/>
    <s v="rs"/>
    <s v="KCY"/>
    <s v="KCY"/>
    <n v="0"/>
    <x v="1"/>
    <n v="-3"/>
    <n v="0.5"/>
    <m/>
    <m/>
    <s v="KCY"/>
    <n v="13"/>
    <n v="1"/>
    <s v="KCY"/>
    <n v="1"/>
  </r>
  <r>
    <n v="2533"/>
    <n v="1245"/>
    <s v="2016_12_GBY@PHI"/>
    <n v="-3"/>
    <n v="-4"/>
    <n v="13"/>
    <n v="27"/>
    <x v="4"/>
    <x v="11"/>
    <s v="rs"/>
    <s v="GBY"/>
    <s v="GBY"/>
    <n v="1"/>
    <x v="0"/>
    <n v="-3"/>
    <n v="0"/>
    <m/>
    <m/>
    <s v="PHI"/>
    <n v="8"/>
    <n v="0"/>
    <m/>
    <s v=""/>
  </r>
  <r>
    <n v="2534"/>
    <n v="1245"/>
    <s v="2016_12_GBY@PHI"/>
    <n v="-3"/>
    <n v="-4"/>
    <n v="13"/>
    <n v="27"/>
    <x v="4"/>
    <x v="11"/>
    <s v="rs"/>
    <s v="GBY"/>
    <s v="GBY"/>
    <n v="1"/>
    <x v="1"/>
    <n v="-6"/>
    <n v="3"/>
    <m/>
    <m/>
    <s v="PHI"/>
    <n v="5"/>
    <n v="0"/>
    <s v="PHI"/>
    <n v="0"/>
  </r>
  <r>
    <n v="2535"/>
    <n v="1246"/>
    <s v="2016_13_DAL@MIN"/>
    <n v="3"/>
    <n v="4"/>
    <n v="15"/>
    <n v="17"/>
    <x v="4"/>
    <x v="12"/>
    <s v="rs"/>
    <s v="MIN"/>
    <s v="DAL"/>
    <n v="-1"/>
    <x v="0"/>
    <n v="4"/>
    <n v="1"/>
    <m/>
    <m/>
    <s v="DAL"/>
    <n v="9"/>
    <n v="0"/>
    <m/>
    <s v=""/>
  </r>
  <r>
    <n v="2536"/>
    <n v="1246"/>
    <s v="2016_13_DAL@MIN"/>
    <n v="3"/>
    <n v="4"/>
    <n v="15"/>
    <n v="17"/>
    <x v="4"/>
    <x v="12"/>
    <s v="rs"/>
    <s v="MIN"/>
    <s v="DAL"/>
    <n v="-1"/>
    <x v="1"/>
    <n v="3.5"/>
    <n v="0.5"/>
    <m/>
    <m/>
    <s v="MIN"/>
    <n v="5"/>
    <n v="1"/>
    <s v="DAL"/>
    <n v="1"/>
  </r>
  <r>
    <n v="2537"/>
    <n v="1247"/>
    <s v="2016_13_DET@NOR"/>
    <n v="-5"/>
    <n v="-6.5"/>
    <n v="13"/>
    <n v="28"/>
    <x v="4"/>
    <x v="12"/>
    <s v="rs"/>
    <s v="DET"/>
    <s v="DET"/>
    <n v="1.5"/>
    <x v="0"/>
    <n v="-5"/>
    <n v="0"/>
    <m/>
    <m/>
    <s v="NOR"/>
    <n v="10"/>
    <n v="0"/>
    <m/>
    <s v=""/>
  </r>
  <r>
    <n v="2538"/>
    <n v="1247"/>
    <s v="2016_13_DET@NOR"/>
    <n v="-5"/>
    <n v="-6.5"/>
    <n v="13"/>
    <n v="28"/>
    <x v="4"/>
    <x v="12"/>
    <s v="rs"/>
    <s v="DET"/>
    <s v="DET"/>
    <n v="1.5"/>
    <x v="1"/>
    <n v="-4"/>
    <n v="1"/>
    <m/>
    <m/>
    <s v="NOR"/>
    <n v="2"/>
    <n v="0"/>
    <s v="NOR"/>
    <n v="0"/>
  </r>
  <r>
    <n v="2539"/>
    <n v="1248"/>
    <s v="2016_13_LAR@NWE"/>
    <n v="-13"/>
    <n v="-13"/>
    <n v="26"/>
    <n v="10"/>
    <x v="4"/>
    <x v="12"/>
    <s v="rs"/>
    <s v="NWE"/>
    <s v="NWE"/>
    <n v="0"/>
    <x v="0"/>
    <n v="-9.5"/>
    <n v="3.5"/>
    <m/>
    <m/>
    <s v="LAR"/>
    <n v="7"/>
    <n v="0"/>
    <m/>
    <s v=""/>
  </r>
  <r>
    <n v="2540"/>
    <n v="1248"/>
    <s v="2016_13_LAR@NWE"/>
    <n v="-13"/>
    <n v="-13"/>
    <n v="26"/>
    <n v="10"/>
    <x v="4"/>
    <x v="12"/>
    <s v="rs"/>
    <s v="NWE"/>
    <s v="NWE"/>
    <n v="0"/>
    <x v="1"/>
    <n v="-9"/>
    <n v="4"/>
    <m/>
    <m/>
    <s v="NWE"/>
    <n v="6"/>
    <n v="1"/>
    <s v="NWE"/>
    <n v="1"/>
  </r>
  <r>
    <n v="2541"/>
    <n v="1249"/>
    <s v="2016_13_DEN@JAX"/>
    <n v="4.5"/>
    <n v="3.5"/>
    <n v="10"/>
    <n v="20"/>
    <x v="4"/>
    <x v="12"/>
    <s v="rs"/>
    <s v="DEN"/>
    <s v="DEN"/>
    <n v="1"/>
    <x v="0"/>
    <n v="3"/>
    <n v="1.5"/>
    <m/>
    <m/>
    <s v="DEN"/>
    <n v="13"/>
    <n v="1"/>
    <m/>
    <s v=""/>
  </r>
  <r>
    <n v="2542"/>
    <n v="1249"/>
    <s v="2016_13_DEN@JAX"/>
    <n v="4.5"/>
    <n v="3.5"/>
    <n v="10"/>
    <n v="20"/>
    <x v="4"/>
    <x v="12"/>
    <s v="rs"/>
    <s v="DEN"/>
    <s v="DEN"/>
    <n v="1"/>
    <x v="1"/>
    <n v="6"/>
    <n v="1.5"/>
    <m/>
    <m/>
    <s v="JAX"/>
    <n v="7"/>
    <n v="0"/>
    <s v="JAX"/>
    <n v="0"/>
  </r>
  <r>
    <n v="2543"/>
    <n v="1250"/>
    <s v="2016_13_SFO@CHI"/>
    <n v="-2.5"/>
    <n v="1"/>
    <n v="26"/>
    <n v="6"/>
    <x v="4"/>
    <x v="12"/>
    <s v="rs"/>
    <s v="CHI"/>
    <s v="CHI"/>
    <n v="-3.5"/>
    <x v="0"/>
    <n v="-3"/>
    <n v="0.5"/>
    <m/>
    <m/>
    <s v="CHI"/>
    <n v="12"/>
    <n v="1"/>
    <m/>
    <s v=""/>
  </r>
  <r>
    <n v="2544"/>
    <n v="1250"/>
    <s v="2016_13_SFO@CHI"/>
    <n v="-2.5"/>
    <n v="1"/>
    <n v="26"/>
    <n v="6"/>
    <x v="4"/>
    <x v="12"/>
    <s v="rs"/>
    <s v="CHI"/>
    <s v="CHI"/>
    <n v="-3.5"/>
    <x v="1"/>
    <n v="-3"/>
    <n v="0.5"/>
    <m/>
    <m/>
    <s v="SFO"/>
    <n v="9"/>
    <n v="0"/>
    <s v="SFO"/>
    <n v="0"/>
  </r>
  <r>
    <n v="2545"/>
    <n v="1251"/>
    <s v="2016_13_HOU@GBY"/>
    <n v="-4.5"/>
    <n v="-6.5"/>
    <n v="21"/>
    <n v="13"/>
    <x v="4"/>
    <x v="12"/>
    <s v="rs"/>
    <s v="GBY"/>
    <s v="GBY"/>
    <n v="2"/>
    <x v="0"/>
    <n v="-4"/>
    <n v="0.5"/>
    <m/>
    <m/>
    <s v="HOU"/>
    <n v="8"/>
    <n v="0"/>
    <m/>
    <s v=""/>
  </r>
  <r>
    <n v="2546"/>
    <n v="1251"/>
    <s v="2016_13_HOU@GBY"/>
    <n v="-4.5"/>
    <n v="-6.5"/>
    <n v="21"/>
    <n v="13"/>
    <x v="4"/>
    <x v="12"/>
    <s v="rs"/>
    <s v="GBY"/>
    <s v="GBY"/>
    <n v="2"/>
    <x v="1"/>
    <n v="-5.5"/>
    <n v="1"/>
    <m/>
    <m/>
    <s v="GBY"/>
    <n v="4"/>
    <n v="1"/>
    <s v="GBY"/>
    <n v="1"/>
  </r>
  <r>
    <n v="2547"/>
    <n v="1252"/>
    <s v="2016_13_KCY@ATL"/>
    <n v="-3.5"/>
    <n v="-5"/>
    <n v="28"/>
    <n v="29"/>
    <x v="4"/>
    <x v="12"/>
    <s v="rs"/>
    <s v="KCY"/>
    <s v="KCY"/>
    <n v="1.5"/>
    <x v="0"/>
    <n v="-4.5"/>
    <n v="1"/>
    <m/>
    <m/>
    <s v="ATL"/>
    <n v="15"/>
    <n v="0"/>
    <m/>
    <s v=""/>
  </r>
  <r>
    <n v="2548"/>
    <n v="1252"/>
    <s v="2016_13_KCY@ATL"/>
    <n v="-3.5"/>
    <n v="-5"/>
    <n v="28"/>
    <n v="29"/>
    <x v="4"/>
    <x v="12"/>
    <s v="rs"/>
    <s v="KCY"/>
    <s v="KCY"/>
    <n v="1.5"/>
    <x v="1"/>
    <n v="-3"/>
    <n v="0.5"/>
    <m/>
    <m/>
    <s v="ATL"/>
    <n v="11"/>
    <n v="0"/>
    <s v="ATL"/>
    <n v="0"/>
  </r>
  <r>
    <n v="2549"/>
    <n v="1253"/>
    <s v="2016_13_MIA@BAL"/>
    <n v="-3.5"/>
    <n v="-3.5"/>
    <n v="38"/>
    <n v="6"/>
    <x v="4"/>
    <x v="12"/>
    <s v="rs"/>
    <s v="BAL"/>
    <s v="BAL"/>
    <n v="0"/>
    <x v="0"/>
    <n v="-4"/>
    <n v="0.5"/>
    <m/>
    <m/>
    <s v="MIA"/>
    <n v="11"/>
    <n v="0"/>
    <m/>
    <s v=""/>
  </r>
  <r>
    <n v="2550"/>
    <n v="1253"/>
    <s v="2016_13_MIA@BAL"/>
    <n v="-3.5"/>
    <n v="-3.5"/>
    <n v="38"/>
    <n v="6"/>
    <x v="4"/>
    <x v="12"/>
    <s v="rs"/>
    <s v="BAL"/>
    <s v="BAL"/>
    <n v="0"/>
    <x v="1"/>
    <n v="-2.5"/>
    <n v="1"/>
    <m/>
    <m/>
    <s v="MIA"/>
    <n v="13"/>
    <n v="0"/>
    <s v="MIA"/>
    <n v="0"/>
  </r>
  <r>
    <n v="2551"/>
    <n v="1254"/>
    <s v="2016_13_PHI@CIN"/>
    <n v="2.5"/>
    <n v="-1.5"/>
    <n v="32"/>
    <n v="14"/>
    <x v="4"/>
    <x v="12"/>
    <s v="rs"/>
    <s v="CIN"/>
    <s v="CIN"/>
    <n v="4"/>
    <x v="0"/>
    <n v="-2.5"/>
    <n v="5"/>
    <m/>
    <m/>
    <s v="PHI"/>
    <n v="14"/>
    <n v="0"/>
    <m/>
    <s v=""/>
  </r>
  <r>
    <n v="2552"/>
    <n v="1254"/>
    <s v="2016_13_PHI@CIN"/>
    <n v="2.5"/>
    <n v="-1.5"/>
    <n v="32"/>
    <n v="14"/>
    <x v="4"/>
    <x v="12"/>
    <s v="rs"/>
    <s v="CIN"/>
    <s v="CIN"/>
    <n v="4"/>
    <x v="1"/>
    <n v="3"/>
    <n v="0.5"/>
    <m/>
    <m/>
    <s v="CIN"/>
    <n v="15"/>
    <n v="1"/>
    <s v="CIN"/>
    <n v="1"/>
  </r>
  <r>
    <n v="2553"/>
    <n v="1255"/>
    <s v="2016_13_BUF@OAK"/>
    <n v="-3"/>
    <n v="-3"/>
    <n v="38"/>
    <n v="24"/>
    <x v="4"/>
    <x v="12"/>
    <s v="rs"/>
    <s v="OAK"/>
    <s v="OAK"/>
    <n v="0"/>
    <x v="0"/>
    <n v="-4.5"/>
    <n v="1.5"/>
    <m/>
    <m/>
    <s v="BUF"/>
    <n v="1"/>
    <n v="0"/>
    <m/>
    <s v=""/>
  </r>
  <r>
    <n v="2554"/>
    <n v="1255"/>
    <s v="2016_13_BUF@OAK"/>
    <n v="-3"/>
    <n v="-3"/>
    <n v="38"/>
    <n v="24"/>
    <x v="4"/>
    <x v="12"/>
    <s v="rs"/>
    <s v="OAK"/>
    <s v="OAK"/>
    <n v="0"/>
    <x v="1"/>
    <n v="-5.5"/>
    <n v="2.5"/>
    <m/>
    <m/>
    <s v="BUF"/>
    <n v="12"/>
    <n v="0"/>
    <s v="BUF"/>
    <n v="0"/>
  </r>
  <r>
    <n v="2555"/>
    <n v="1256"/>
    <s v="2016_13_TBY@SD"/>
    <n v="-4"/>
    <n v="-3.5"/>
    <n v="21"/>
    <n v="28"/>
    <x v="4"/>
    <x v="12"/>
    <s v="rs"/>
    <s v="TBY"/>
    <s v="TBY"/>
    <n v="-0.5"/>
    <x v="0"/>
    <n v="-4.5"/>
    <n v="0.5"/>
    <m/>
    <m/>
    <s v="SD"/>
    <n v="5"/>
    <n v="0"/>
    <m/>
    <s v=""/>
  </r>
  <r>
    <n v="2556"/>
    <n v="1256"/>
    <s v="2016_13_TBY@SD"/>
    <n v="-4"/>
    <n v="-3.5"/>
    <n v="21"/>
    <n v="28"/>
    <x v="4"/>
    <x v="12"/>
    <s v="rs"/>
    <s v="TBY"/>
    <s v="TBY"/>
    <n v="-0.5"/>
    <x v="1"/>
    <n v="-4"/>
    <n v="0"/>
    <m/>
    <m/>
    <s v="SD"/>
    <n v="10"/>
    <n v="0"/>
    <s v="SD"/>
    <n v="0"/>
  </r>
  <r>
    <n v="2557"/>
    <n v="1257"/>
    <s v="2016_13_NYG@PIT"/>
    <n v="-5.5"/>
    <n v="-6"/>
    <n v="24"/>
    <n v="14"/>
    <x v="4"/>
    <x v="12"/>
    <s v="rs"/>
    <s v="PIT"/>
    <s v="PIT"/>
    <n v="0.5"/>
    <x v="0"/>
    <n v="-4.5"/>
    <n v="1"/>
    <m/>
    <m/>
    <s v="NYG"/>
    <n v="6"/>
    <n v="0"/>
    <m/>
    <s v=""/>
  </r>
  <r>
    <n v="2558"/>
    <n v="1257"/>
    <s v="2016_13_NYG@PIT"/>
    <n v="-5.5"/>
    <n v="-6"/>
    <n v="24"/>
    <n v="14"/>
    <x v="4"/>
    <x v="12"/>
    <s v="rs"/>
    <s v="PIT"/>
    <s v="PIT"/>
    <n v="0.5"/>
    <x v="1"/>
    <n v="-3.5"/>
    <n v="2"/>
    <m/>
    <m/>
    <s v="PIT"/>
    <n v="3"/>
    <n v="1"/>
    <s v="PIT"/>
    <n v="1"/>
  </r>
  <r>
    <n v="2559"/>
    <n v="1258"/>
    <s v="2016_13_WAS@ARI"/>
    <n v="-2.5"/>
    <n v="-2.5"/>
    <n v="31"/>
    <n v="23"/>
    <x v="4"/>
    <x v="12"/>
    <s v="rs"/>
    <s v="ARI"/>
    <s v="ARI"/>
    <n v="0"/>
    <x v="0"/>
    <n v="-3.5"/>
    <n v="1"/>
    <m/>
    <m/>
    <s v="WAS"/>
    <n v="2"/>
    <n v="0"/>
    <m/>
    <s v=""/>
  </r>
  <r>
    <n v="2560"/>
    <n v="1258"/>
    <s v="2016_13_WAS@ARI"/>
    <n v="-2.5"/>
    <n v="-2.5"/>
    <n v="31"/>
    <n v="23"/>
    <x v="4"/>
    <x v="12"/>
    <s v="rs"/>
    <s v="ARI"/>
    <s v="ARI"/>
    <n v="0"/>
    <x v="1"/>
    <n v="0"/>
    <n v="2.5"/>
    <m/>
    <m/>
    <s v="WAS"/>
    <n v="8"/>
    <n v="0"/>
    <s v="WAS"/>
    <n v="0"/>
  </r>
  <r>
    <n v="2561"/>
    <n v="1259"/>
    <s v="2016_13_CAR@SEA"/>
    <n v="-6.5"/>
    <n v="-7.5"/>
    <n v="40"/>
    <n v="7"/>
    <x v="4"/>
    <x v="12"/>
    <s v="rs"/>
    <s v="SEA"/>
    <s v="SEA"/>
    <n v="1"/>
    <x v="0"/>
    <n v="-5.5"/>
    <n v="1"/>
    <m/>
    <m/>
    <s v="CAR"/>
    <n v="3"/>
    <n v="0"/>
    <m/>
    <s v=""/>
  </r>
  <r>
    <n v="2562"/>
    <n v="1259"/>
    <s v="2016_13_CAR@SEA"/>
    <n v="-6.5"/>
    <n v="-7.5"/>
    <n v="40"/>
    <n v="7"/>
    <x v="4"/>
    <x v="12"/>
    <s v="rs"/>
    <s v="SEA"/>
    <s v="SEA"/>
    <n v="1"/>
    <x v="1"/>
    <n v="-7"/>
    <n v="0.5"/>
    <m/>
    <m/>
    <s v="SEA"/>
    <n v="1"/>
    <n v="1"/>
    <s v="SEA"/>
    <n v="1"/>
  </r>
  <r>
    <n v="2563"/>
    <n v="1260"/>
    <s v="2016_13_IND@NYJ"/>
    <n v="1"/>
    <n v="2"/>
    <n v="10"/>
    <n v="41"/>
    <x v="4"/>
    <x v="12"/>
    <s v="rs"/>
    <s v="IND"/>
    <s v="IND"/>
    <n v="-1"/>
    <x v="0"/>
    <n v="1.5"/>
    <n v="0.5"/>
    <m/>
    <m/>
    <s v="IND"/>
    <n v="4"/>
    <n v="1"/>
    <m/>
    <s v=""/>
  </r>
  <r>
    <n v="2564"/>
    <n v="1260"/>
    <s v="2016_13_IND@NYJ"/>
    <n v="1"/>
    <n v="2"/>
    <n v="10"/>
    <n v="41"/>
    <x v="4"/>
    <x v="12"/>
    <s v="rs"/>
    <s v="IND"/>
    <s v="IND"/>
    <n v="-1"/>
    <x v="1"/>
    <n v="-2.5"/>
    <n v="3.5"/>
    <m/>
    <m/>
    <s v="NYJ"/>
    <n v="14"/>
    <n v="0"/>
    <s v="NYJ"/>
    <n v="0"/>
  </r>
  <r>
    <n v="2565"/>
    <n v="1261"/>
    <s v="2016_14_OAK@KCY"/>
    <n v="-3"/>
    <n v="-4"/>
    <n v="21"/>
    <n v="13"/>
    <x v="4"/>
    <x v="13"/>
    <s v="rs"/>
    <s v="KCY"/>
    <s v="KCY"/>
    <n v="1"/>
    <x v="0"/>
    <n v="-3"/>
    <n v="0"/>
    <m/>
    <m/>
    <s v="KCY"/>
    <n v="12"/>
    <n v="1"/>
    <m/>
    <s v=""/>
  </r>
  <r>
    <n v="2566"/>
    <n v="1261"/>
    <s v="2016_14_OAK@KCY"/>
    <n v="-3"/>
    <n v="-4"/>
    <n v="21"/>
    <n v="13"/>
    <x v="4"/>
    <x v="13"/>
    <s v="rs"/>
    <s v="KCY"/>
    <s v="KCY"/>
    <n v="1"/>
    <x v="1"/>
    <n v="-3"/>
    <n v="0"/>
    <m/>
    <m/>
    <s v="KCY"/>
    <n v="6"/>
    <n v="1"/>
    <s v="KCY"/>
    <n v="1"/>
  </r>
  <r>
    <n v="2567"/>
    <n v="1262"/>
    <s v="2016_14_WAS@PHI"/>
    <n v="1"/>
    <n v="2"/>
    <n v="22"/>
    <n v="27"/>
    <x v="4"/>
    <x v="13"/>
    <s v="rs"/>
    <s v="WAS"/>
    <s v="WAS"/>
    <n v="-1"/>
    <x v="0"/>
    <n v="-2"/>
    <n v="3"/>
    <m/>
    <m/>
    <s v="WAS"/>
    <n v="10"/>
    <n v="1"/>
    <m/>
    <s v=""/>
  </r>
  <r>
    <n v="2568"/>
    <n v="1262"/>
    <s v="2016_14_WAS@PHI"/>
    <n v="1"/>
    <n v="2"/>
    <n v="22"/>
    <n v="27"/>
    <x v="4"/>
    <x v="13"/>
    <s v="rs"/>
    <s v="WAS"/>
    <s v="WAS"/>
    <n v="-1"/>
    <x v="1"/>
    <n v="-2.5"/>
    <n v="3.5"/>
    <m/>
    <m/>
    <s v="WAS"/>
    <n v="16"/>
    <n v="1"/>
    <s v="WAS"/>
    <n v="1"/>
  </r>
  <r>
    <n v="2569"/>
    <n v="1263"/>
    <s v="2016_14_HOU@IND"/>
    <n v="-4.5"/>
    <n v="-6.5"/>
    <n v="17"/>
    <n v="22"/>
    <x v="4"/>
    <x v="13"/>
    <s v="rs"/>
    <s v="HOU"/>
    <s v="HOU"/>
    <n v="2"/>
    <x v="0"/>
    <n v="-3.5"/>
    <n v="1"/>
    <m/>
    <m/>
    <s v="HOU"/>
    <n v="6"/>
    <n v="1"/>
    <m/>
    <s v=""/>
  </r>
  <r>
    <n v="2570"/>
    <n v="1263"/>
    <s v="2016_14_HOU@IND"/>
    <n v="-4.5"/>
    <n v="-6.5"/>
    <n v="17"/>
    <n v="22"/>
    <x v="4"/>
    <x v="13"/>
    <s v="rs"/>
    <s v="HOU"/>
    <s v="HOU"/>
    <n v="2"/>
    <x v="1"/>
    <n v="-6"/>
    <n v="1.5"/>
    <m/>
    <m/>
    <s v="HOU"/>
    <n v="15"/>
    <n v="1"/>
    <s v="HOU"/>
    <n v="1"/>
  </r>
  <r>
    <n v="2571"/>
    <n v="1264"/>
    <s v="2016_14_CIN@CLE"/>
    <n v="4"/>
    <n v="5.5"/>
    <n v="10"/>
    <n v="23"/>
    <x v="4"/>
    <x v="13"/>
    <s v="rs"/>
    <s v="CIN"/>
    <s v="CIN"/>
    <n v="-1.5"/>
    <x v="0"/>
    <n v="6"/>
    <n v="2"/>
    <m/>
    <m/>
    <s v="CLE"/>
    <n v="13"/>
    <n v="0"/>
    <m/>
    <s v=""/>
  </r>
  <r>
    <n v="2572"/>
    <n v="1264"/>
    <s v="2016_14_CIN@CLE"/>
    <n v="4"/>
    <n v="5.5"/>
    <n v="10"/>
    <n v="23"/>
    <x v="4"/>
    <x v="13"/>
    <s v="rs"/>
    <s v="CIN"/>
    <s v="CIN"/>
    <n v="-1.5"/>
    <x v="1"/>
    <n v="3"/>
    <n v="1"/>
    <m/>
    <m/>
    <s v="CLE"/>
    <n v="13"/>
    <n v="0"/>
    <s v="CLE"/>
    <n v="0"/>
  </r>
  <r>
    <n v="2573"/>
    <n v="1265"/>
    <s v="2016_14_DEN@TEN"/>
    <n v="-1"/>
    <n v="-1"/>
    <n v="13"/>
    <n v="10"/>
    <x v="4"/>
    <x v="13"/>
    <s v="rs"/>
    <s v="TEN"/>
    <s v="TEN"/>
    <n v="0"/>
    <x v="0"/>
    <n v="3"/>
    <n v="4"/>
    <m/>
    <m/>
    <s v="DEN"/>
    <n v="2"/>
    <n v="0"/>
    <m/>
    <s v=""/>
  </r>
  <r>
    <n v="2574"/>
    <n v="1265"/>
    <s v="2016_14_DEN@TEN"/>
    <n v="-1"/>
    <n v="-1"/>
    <n v="13"/>
    <n v="10"/>
    <x v="4"/>
    <x v="13"/>
    <s v="rs"/>
    <s v="TEN"/>
    <s v="TEN"/>
    <n v="0"/>
    <x v="1"/>
    <n v="2.5"/>
    <n v="3.5"/>
    <m/>
    <m/>
    <s v="DEN"/>
    <n v="4"/>
    <n v="0"/>
    <s v="DEN"/>
    <n v="0"/>
  </r>
  <r>
    <n v="2575"/>
    <n v="1266"/>
    <s v="2016_14_ARI@MIA"/>
    <n v="-2.5"/>
    <n v="2.5"/>
    <n v="26"/>
    <n v="23"/>
    <x v="4"/>
    <x v="13"/>
    <s v="rs"/>
    <s v="MIA"/>
    <s v="MIA"/>
    <n v="-5"/>
    <x v="0"/>
    <n v="-3"/>
    <n v="0.5"/>
    <m/>
    <m/>
    <s v="MIA"/>
    <n v="11"/>
    <n v="1"/>
    <m/>
    <s v=""/>
  </r>
  <r>
    <n v="2576"/>
    <n v="1266"/>
    <s v="2016_14_ARI@MIA"/>
    <n v="-2.5"/>
    <n v="2.5"/>
    <n v="26"/>
    <n v="23"/>
    <x v="4"/>
    <x v="13"/>
    <s v="rs"/>
    <s v="MIA"/>
    <s v="MIA"/>
    <n v="-5"/>
    <x v="1"/>
    <n v="-2.5"/>
    <n v="0"/>
    <m/>
    <m/>
    <s v="ARI"/>
    <n v="2"/>
    <n v="0"/>
    <s v="ARI"/>
    <n v="0"/>
  </r>
  <r>
    <n v="2577"/>
    <n v="1267"/>
    <s v="2016_14_CHI@DET"/>
    <n v="-8"/>
    <n v="-7.5"/>
    <n v="20"/>
    <n v="17"/>
    <x v="4"/>
    <x v="13"/>
    <s v="rs"/>
    <s v="CHI"/>
    <s v="DET"/>
    <n v="-0.5"/>
    <x v="0"/>
    <n v="-6.5"/>
    <n v="1.5"/>
    <m/>
    <m/>
    <s v="CHI"/>
    <n v="3"/>
    <n v="1"/>
    <m/>
    <s v=""/>
  </r>
  <r>
    <n v="2578"/>
    <n v="1267"/>
    <s v="2016_14_CHI@DET"/>
    <n v="-8"/>
    <n v="-7.5"/>
    <n v="20"/>
    <n v="17"/>
    <x v="4"/>
    <x v="13"/>
    <s v="rs"/>
    <s v="CHI"/>
    <s v="DET"/>
    <n v="-0.5"/>
    <x v="1"/>
    <n v="-7"/>
    <n v="1"/>
    <m/>
    <m/>
    <s v="CHI"/>
    <n v="8"/>
    <n v="1"/>
    <s v="DET"/>
    <n v="1"/>
  </r>
  <r>
    <n v="2579"/>
    <n v="1268"/>
    <s v="2016_14_PIT@BUF"/>
    <n v="2"/>
    <n v="3"/>
    <n v="20"/>
    <n v="27"/>
    <x v="4"/>
    <x v="13"/>
    <s v="rs"/>
    <s v="PIT"/>
    <s v="PIT"/>
    <n v="-1"/>
    <x v="0"/>
    <n v="2"/>
    <n v="0"/>
    <m/>
    <m/>
    <s v="PIT"/>
    <n v="8"/>
    <n v="1"/>
    <m/>
    <s v=""/>
  </r>
  <r>
    <n v="2580"/>
    <n v="1268"/>
    <s v="2016_14_PIT@BUF"/>
    <n v="2"/>
    <n v="3"/>
    <n v="20"/>
    <n v="27"/>
    <x v="4"/>
    <x v="13"/>
    <s v="rs"/>
    <s v="PIT"/>
    <s v="PIT"/>
    <n v="-1"/>
    <x v="1"/>
    <n v="1"/>
    <n v="1"/>
    <m/>
    <m/>
    <s v="PIT"/>
    <n v="7"/>
    <n v="1"/>
    <s v="PIT"/>
    <n v="1"/>
  </r>
  <r>
    <n v="2581"/>
    <n v="1269"/>
    <s v="2016_14_SD@CAR"/>
    <n v="-3"/>
    <n v="-1"/>
    <n v="28"/>
    <n v="16"/>
    <x v="4"/>
    <x v="13"/>
    <s v="rs"/>
    <s v="CAR"/>
    <s v="CAR"/>
    <n v="-2"/>
    <x v="0"/>
    <n v="-3"/>
    <n v="0"/>
    <m/>
    <m/>
    <s v="SD"/>
    <n v="15"/>
    <n v="0"/>
    <m/>
    <s v=""/>
  </r>
  <r>
    <n v="2582"/>
    <n v="1269"/>
    <s v="2016_14_SD@CAR"/>
    <n v="-3"/>
    <n v="-1"/>
    <n v="28"/>
    <n v="16"/>
    <x v="4"/>
    <x v="13"/>
    <s v="rs"/>
    <s v="CAR"/>
    <s v="CAR"/>
    <n v="-2"/>
    <x v="1"/>
    <n v="-2.5"/>
    <n v="0.5"/>
    <m/>
    <m/>
    <s v="SD"/>
    <n v="11"/>
    <n v="0"/>
    <s v="SD"/>
    <n v="0"/>
  </r>
  <r>
    <n v="2583"/>
    <n v="1270"/>
    <s v="2016_14_MIN@JAX"/>
    <n v="3"/>
    <n v="3"/>
    <n v="16"/>
    <n v="25"/>
    <x v="4"/>
    <x v="13"/>
    <s v="rs"/>
    <s v="MIN"/>
    <s v="MIN"/>
    <n v="0"/>
    <x v="0"/>
    <n v="1.5"/>
    <n v="1.5"/>
    <m/>
    <m/>
    <s v="MIN"/>
    <n v="7"/>
    <n v="1"/>
    <m/>
    <s v=""/>
  </r>
  <r>
    <n v="2584"/>
    <n v="1270"/>
    <s v="2016_14_MIN@JAX"/>
    <n v="3"/>
    <n v="3"/>
    <n v="16"/>
    <n v="25"/>
    <x v="4"/>
    <x v="13"/>
    <s v="rs"/>
    <s v="MIN"/>
    <s v="MIN"/>
    <n v="0"/>
    <x v="1"/>
    <n v="3"/>
    <n v="0"/>
    <m/>
    <m/>
    <s v="MIN"/>
    <n v="3"/>
    <n v="1"/>
    <s v="MIN"/>
    <n v="1"/>
  </r>
  <r>
    <n v="2585"/>
    <n v="1271"/>
    <s v="2016_14_NYJ@SFO"/>
    <n v="-1"/>
    <n v="-3"/>
    <n v="17"/>
    <n v="23"/>
    <x v="4"/>
    <x v="13"/>
    <s v="rs"/>
    <s v="NYJ"/>
    <s v="NYJ"/>
    <n v="2"/>
    <x v="0"/>
    <n v="-1.5"/>
    <n v="0.5"/>
    <m/>
    <m/>
    <s v="SFO"/>
    <n v="4"/>
    <n v="0"/>
    <m/>
    <s v=""/>
  </r>
  <r>
    <n v="2586"/>
    <n v="1271"/>
    <s v="2016_14_NYJ@SFO"/>
    <n v="-1"/>
    <n v="-3"/>
    <n v="17"/>
    <n v="23"/>
    <x v="4"/>
    <x v="13"/>
    <s v="rs"/>
    <s v="NYJ"/>
    <s v="NYJ"/>
    <n v="2"/>
    <x v="1"/>
    <n v="0"/>
    <n v="1"/>
    <m/>
    <m/>
    <s v="SFO"/>
    <n v="12"/>
    <n v="0"/>
    <s v="SFO"/>
    <n v="0"/>
  </r>
  <r>
    <n v="2587"/>
    <n v="1272"/>
    <s v="2016_14_ATL@LAR"/>
    <n v="5.5"/>
    <n v="5.5"/>
    <n v="14"/>
    <n v="42"/>
    <x v="4"/>
    <x v="13"/>
    <s v="rs"/>
    <s v="ATL"/>
    <s v="ATL"/>
    <n v="0"/>
    <x v="0"/>
    <n v="3"/>
    <n v="2.5"/>
    <m/>
    <m/>
    <s v="LAR"/>
    <n v="9"/>
    <n v="0"/>
    <m/>
    <s v=""/>
  </r>
  <r>
    <n v="2588"/>
    <n v="1272"/>
    <s v="2016_14_ATL@LAR"/>
    <n v="5.5"/>
    <n v="5.5"/>
    <n v="14"/>
    <n v="42"/>
    <x v="4"/>
    <x v="13"/>
    <s v="rs"/>
    <s v="ATL"/>
    <s v="ATL"/>
    <n v="0"/>
    <x v="1"/>
    <n v="3"/>
    <n v="2.5"/>
    <m/>
    <m/>
    <s v="ATL"/>
    <n v="5"/>
    <n v="1"/>
    <s v="ATL"/>
    <n v="1"/>
  </r>
  <r>
    <n v="2589"/>
    <n v="1273"/>
    <s v="2016_14_NOR@TBY"/>
    <n v="-2.5"/>
    <n v="-2"/>
    <n v="16"/>
    <n v="11"/>
    <x v="4"/>
    <x v="13"/>
    <s v="rs"/>
    <s v="TBY"/>
    <s v="TBY"/>
    <n v="-0.5"/>
    <x v="0"/>
    <n v="-3"/>
    <n v="0.5"/>
    <m/>
    <m/>
    <s v="NOR"/>
    <n v="16"/>
    <n v="0"/>
    <m/>
    <s v=""/>
  </r>
  <r>
    <n v="2590"/>
    <n v="1273"/>
    <s v="2016_14_NOR@TBY"/>
    <n v="-2.5"/>
    <n v="-2"/>
    <n v="16"/>
    <n v="11"/>
    <x v="4"/>
    <x v="13"/>
    <s v="rs"/>
    <s v="TBY"/>
    <s v="TBY"/>
    <n v="-0.5"/>
    <x v="1"/>
    <n v="-3.5"/>
    <n v="1"/>
    <m/>
    <m/>
    <s v="NOR"/>
    <n v="14"/>
    <n v="0"/>
    <s v="NOR"/>
    <n v="0"/>
  </r>
  <r>
    <n v="2591"/>
    <n v="1274"/>
    <s v="2016_14_SEA@GBY"/>
    <n v="2.5"/>
    <n v="3"/>
    <n v="38"/>
    <n v="10"/>
    <x v="4"/>
    <x v="13"/>
    <s v="rs"/>
    <s v="GBY"/>
    <s v="GBY"/>
    <n v="-0.5"/>
    <x v="0"/>
    <n v="2.5"/>
    <n v="0"/>
    <m/>
    <m/>
    <s v="SEA"/>
    <n v="14"/>
    <n v="0"/>
    <m/>
    <s v=""/>
  </r>
  <r>
    <n v="2592"/>
    <n v="1274"/>
    <s v="2016_14_SEA@GBY"/>
    <n v="2.5"/>
    <n v="3"/>
    <n v="38"/>
    <n v="10"/>
    <x v="4"/>
    <x v="13"/>
    <s v="rs"/>
    <s v="GBY"/>
    <s v="GBY"/>
    <n v="-0.5"/>
    <x v="1"/>
    <n v="-2.5"/>
    <n v="5"/>
    <m/>
    <m/>
    <s v="GBY"/>
    <n v="9"/>
    <n v="1"/>
    <s v="GBY"/>
    <n v="1"/>
  </r>
  <r>
    <n v="2593"/>
    <n v="1275"/>
    <s v="2016_14_DAL@NYG"/>
    <n v="3"/>
    <n v="4"/>
    <n v="10"/>
    <n v="7"/>
    <x v="4"/>
    <x v="13"/>
    <s v="rs"/>
    <s v="NYG"/>
    <s v="NYG"/>
    <n v="-1"/>
    <x v="0"/>
    <n v="3"/>
    <n v="0"/>
    <m/>
    <m/>
    <s v="DAL"/>
    <n v="5"/>
    <n v="0"/>
    <m/>
    <s v=""/>
  </r>
  <r>
    <n v="2594"/>
    <n v="1275"/>
    <s v="2016_14_DAL@NYG"/>
    <n v="3"/>
    <n v="4"/>
    <n v="10"/>
    <n v="7"/>
    <x v="4"/>
    <x v="13"/>
    <s v="rs"/>
    <s v="NYG"/>
    <s v="NYG"/>
    <n v="-1"/>
    <x v="1"/>
    <n v="2.5"/>
    <n v="0.5"/>
    <m/>
    <m/>
    <s v="DAL"/>
    <n v="10"/>
    <n v="0"/>
    <s v="NYG"/>
    <n v="1"/>
  </r>
  <r>
    <n v="2595"/>
    <n v="1276"/>
    <s v="2016_14_BAL@NWE"/>
    <n v="-7.5"/>
    <n v="-6.5"/>
    <n v="30"/>
    <n v="23"/>
    <x v="4"/>
    <x v="13"/>
    <s v="rs"/>
    <s v="NWE"/>
    <s v="NWE"/>
    <n v="-1"/>
    <x v="0"/>
    <n v="-7"/>
    <n v="0.5"/>
    <m/>
    <m/>
    <s v="BAL"/>
    <n v="1"/>
    <n v="0"/>
    <m/>
    <s v=""/>
  </r>
  <r>
    <n v="2596"/>
    <n v="1276"/>
    <s v="2016_14_BAL@NWE"/>
    <n v="-7.5"/>
    <n v="-6.5"/>
    <n v="30"/>
    <n v="23"/>
    <x v="4"/>
    <x v="13"/>
    <s v="rs"/>
    <s v="NWE"/>
    <s v="NWE"/>
    <n v="-1"/>
    <x v="1"/>
    <n v="-6.5"/>
    <n v="1"/>
    <m/>
    <m/>
    <s v="BAL"/>
    <n v="1"/>
    <n v="0"/>
    <s v="BAL"/>
    <n v="0"/>
  </r>
  <r>
    <n v="2597"/>
    <n v="1277"/>
    <s v="2016_15_LAR@SEA"/>
    <n v="-13.5"/>
    <n v="-14"/>
    <n v="24"/>
    <n v="3"/>
    <x v="4"/>
    <x v="14"/>
    <s v="rs"/>
    <s v="SEA"/>
    <s v="SEA"/>
    <n v="0.5"/>
    <x v="0"/>
    <n v="-10.5"/>
    <n v="3"/>
    <m/>
    <m/>
    <s v="LAR"/>
    <n v="10"/>
    <n v="0"/>
    <m/>
    <s v=""/>
  </r>
  <r>
    <n v="2598"/>
    <n v="1277"/>
    <s v="2016_15_LAR@SEA"/>
    <n v="-13.5"/>
    <n v="-14"/>
    <n v="24"/>
    <n v="3"/>
    <x v="4"/>
    <x v="14"/>
    <s v="rs"/>
    <s v="SEA"/>
    <s v="SEA"/>
    <n v="0.5"/>
    <x v="1"/>
    <n v="-13"/>
    <n v="0.5"/>
    <m/>
    <m/>
    <s v="SEA"/>
    <n v="6"/>
    <n v="1"/>
    <s v="SEA"/>
    <n v="1"/>
  </r>
  <r>
    <n v="2599"/>
    <n v="1278"/>
    <s v="2016_15_MIA@NYJ"/>
    <n v="3"/>
    <n v="2.5"/>
    <n v="13"/>
    <n v="34"/>
    <x v="4"/>
    <x v="14"/>
    <s v="rs"/>
    <s v="MIA"/>
    <s v="MIA"/>
    <n v="0.5"/>
    <x v="0"/>
    <n v="4"/>
    <n v="1"/>
    <m/>
    <m/>
    <s v="MIA"/>
    <n v="8"/>
    <n v="1"/>
    <m/>
    <s v=""/>
  </r>
  <r>
    <n v="2600"/>
    <n v="1278"/>
    <s v="2016_15_MIA@NYJ"/>
    <n v="3"/>
    <n v="2.5"/>
    <n v="13"/>
    <n v="34"/>
    <x v="4"/>
    <x v="14"/>
    <s v="rs"/>
    <s v="MIA"/>
    <s v="MIA"/>
    <n v="0.5"/>
    <x v="1"/>
    <n v="2.5"/>
    <n v="0.5"/>
    <m/>
    <m/>
    <s v="MIA"/>
    <n v="16"/>
    <n v="1"/>
    <s v="MIA"/>
    <n v="1"/>
  </r>
  <r>
    <n v="2601"/>
    <n v="1279"/>
    <s v="2016_15_CLE@BUF"/>
    <n v="-10"/>
    <n v="-10"/>
    <n v="33"/>
    <n v="13"/>
    <x v="4"/>
    <x v="14"/>
    <s v="rs"/>
    <s v="BUF"/>
    <s v="BUF"/>
    <n v="0"/>
    <x v="0"/>
    <n v="-10"/>
    <n v="0"/>
    <m/>
    <m/>
    <s v="BUF"/>
    <n v="15"/>
    <n v="1"/>
    <m/>
    <s v=""/>
  </r>
  <r>
    <n v="2602"/>
    <n v="1279"/>
    <s v="2016_15_CLE@BUF"/>
    <n v="-10"/>
    <n v="-10"/>
    <n v="33"/>
    <n v="13"/>
    <x v="4"/>
    <x v="14"/>
    <s v="rs"/>
    <s v="BUF"/>
    <s v="BUF"/>
    <n v="0"/>
    <x v="1"/>
    <n v="-9"/>
    <n v="1"/>
    <m/>
    <m/>
    <s v="BUF"/>
    <n v="4"/>
    <n v="1"/>
    <s v="BUF"/>
    <n v="1"/>
  </r>
  <r>
    <n v="2603"/>
    <n v="1280"/>
    <s v="2016_15_DET@NYG"/>
    <n v="-4.5"/>
    <n v="-4"/>
    <n v="17"/>
    <n v="6"/>
    <x v="4"/>
    <x v="14"/>
    <s v="rs"/>
    <s v="NYG"/>
    <s v="NYG"/>
    <n v="-0.5"/>
    <x v="0"/>
    <n v="-3"/>
    <n v="1.5"/>
    <m/>
    <m/>
    <s v="DET"/>
    <n v="11"/>
    <n v="0"/>
    <m/>
    <s v=""/>
  </r>
  <r>
    <n v="2604"/>
    <n v="1280"/>
    <s v="2016_15_DET@NYG"/>
    <n v="-4.5"/>
    <n v="-4"/>
    <n v="17"/>
    <n v="6"/>
    <x v="4"/>
    <x v="14"/>
    <s v="rs"/>
    <s v="NYG"/>
    <s v="NYG"/>
    <n v="-0.5"/>
    <x v="1"/>
    <n v="-3.5"/>
    <n v="1"/>
    <m/>
    <m/>
    <s v="NYG"/>
    <n v="1"/>
    <n v="1"/>
    <s v="NYG"/>
    <n v="1"/>
  </r>
  <r>
    <n v="2605"/>
    <n v="1281"/>
    <s v="2016_15_PHI@BAL"/>
    <n v="-6"/>
    <n v="-6"/>
    <n v="27"/>
    <n v="26"/>
    <x v="4"/>
    <x v="14"/>
    <s v="rs"/>
    <s v="PHI"/>
    <s v="BAL"/>
    <n v="0"/>
    <x v="0"/>
    <n v="-4"/>
    <n v="2"/>
    <m/>
    <m/>
    <s v="PHI"/>
    <n v="14"/>
    <n v="1"/>
    <m/>
    <s v=""/>
  </r>
  <r>
    <n v="2606"/>
    <n v="1281"/>
    <s v="2016_15_PHI@BAL"/>
    <n v="-6"/>
    <n v="-6"/>
    <n v="27"/>
    <n v="26"/>
    <x v="4"/>
    <x v="14"/>
    <s v="rs"/>
    <s v="PHI"/>
    <s v="BAL"/>
    <n v="0"/>
    <x v="1"/>
    <n v="-3.5"/>
    <n v="2.5"/>
    <m/>
    <m/>
    <s v="BAL"/>
    <n v="3"/>
    <n v="0"/>
    <s v="BAL"/>
    <n v="1"/>
  </r>
  <r>
    <n v="2607"/>
    <n v="1282"/>
    <s v="2016_15_PIT@CIN"/>
    <n v="3"/>
    <n v="3"/>
    <n v="20"/>
    <n v="24"/>
    <x v="4"/>
    <x v="14"/>
    <s v="rs"/>
    <s v="PIT"/>
    <s v="PIT"/>
    <n v="0"/>
    <x v="0"/>
    <n v="3.5"/>
    <n v="0.5"/>
    <m/>
    <m/>
    <s v="PIT"/>
    <n v="5"/>
    <n v="1"/>
    <m/>
    <s v=""/>
  </r>
  <r>
    <n v="2608"/>
    <n v="1282"/>
    <s v="2016_15_PIT@CIN"/>
    <n v="3"/>
    <n v="3"/>
    <n v="20"/>
    <n v="24"/>
    <x v="4"/>
    <x v="14"/>
    <s v="rs"/>
    <s v="PIT"/>
    <s v="PIT"/>
    <n v="0"/>
    <x v="1"/>
    <n v="3.5"/>
    <n v="0.5"/>
    <m/>
    <m/>
    <s v="CIN"/>
    <n v="10"/>
    <n v="0"/>
    <s v="PIT"/>
    <n v="1"/>
  </r>
  <r>
    <n v="2609"/>
    <n v="1283"/>
    <s v="2016_15_IND@MIN"/>
    <n v="-4"/>
    <n v="-5"/>
    <n v="6"/>
    <n v="34"/>
    <x v="4"/>
    <x v="14"/>
    <s v="rs"/>
    <s v="IND"/>
    <s v="IND"/>
    <n v="1"/>
    <x v="0"/>
    <n v="-3"/>
    <n v="1"/>
    <m/>
    <m/>
    <s v="IND"/>
    <n v="1"/>
    <n v="1"/>
    <m/>
    <s v=""/>
  </r>
  <r>
    <n v="2610"/>
    <n v="1283"/>
    <s v="2016_15_IND@MIN"/>
    <n v="-4"/>
    <n v="-5"/>
    <n v="6"/>
    <n v="34"/>
    <x v="4"/>
    <x v="14"/>
    <s v="rs"/>
    <s v="IND"/>
    <s v="IND"/>
    <n v="1"/>
    <x v="1"/>
    <n v="-4"/>
    <n v="0"/>
    <m/>
    <m/>
    <s v="MIN"/>
    <n v="7"/>
    <n v="0"/>
    <s v="MIN"/>
    <n v="0"/>
  </r>
  <r>
    <n v="2611"/>
    <n v="1284"/>
    <s v="2016_15_GBY@CHI"/>
    <n v="5"/>
    <n v="5.5"/>
    <n v="27"/>
    <n v="30"/>
    <x v="4"/>
    <x v="14"/>
    <s v="rs"/>
    <s v="CHI"/>
    <s v="GBY"/>
    <n v="-0.5"/>
    <x v="0"/>
    <n v="6"/>
    <n v="1"/>
    <m/>
    <m/>
    <s v="CHI"/>
    <n v="2"/>
    <n v="1"/>
    <m/>
    <s v=""/>
  </r>
  <r>
    <n v="2612"/>
    <n v="1284"/>
    <s v="2016_15_GBY@CHI"/>
    <n v="5"/>
    <n v="5.5"/>
    <n v="27"/>
    <n v="30"/>
    <x v="4"/>
    <x v="14"/>
    <s v="rs"/>
    <s v="CHI"/>
    <s v="GBY"/>
    <n v="-0.5"/>
    <x v="1"/>
    <n v="6"/>
    <n v="1"/>
    <m/>
    <m/>
    <s v="CHI"/>
    <n v="14"/>
    <n v="1"/>
    <s v="CHI"/>
    <n v="0"/>
  </r>
  <r>
    <n v="2613"/>
    <n v="1285"/>
    <s v="2016_15_TEN@KCY"/>
    <n v="-5.5"/>
    <n v="-6"/>
    <n v="17"/>
    <n v="19"/>
    <x v="4"/>
    <x v="14"/>
    <s v="rs"/>
    <s v="TEN"/>
    <s v="TEN"/>
    <n v="0.5"/>
    <x v="0"/>
    <n v="-5.5"/>
    <n v="0"/>
    <m/>
    <m/>
    <s v="KCY"/>
    <n v="9"/>
    <n v="0"/>
    <m/>
    <s v=""/>
  </r>
  <r>
    <n v="2614"/>
    <n v="1285"/>
    <s v="2016_15_TEN@KCY"/>
    <n v="-5.5"/>
    <n v="-6"/>
    <n v="17"/>
    <n v="19"/>
    <x v="4"/>
    <x v="14"/>
    <s v="rs"/>
    <s v="TEN"/>
    <s v="TEN"/>
    <n v="0.5"/>
    <x v="1"/>
    <n v="-6"/>
    <n v="0.5"/>
    <m/>
    <m/>
    <s v="KCY"/>
    <n v="11"/>
    <n v="0"/>
    <s v="KCY"/>
    <n v="0"/>
  </r>
  <r>
    <n v="2615"/>
    <n v="1286"/>
    <s v="2016_15_JAX@HOU"/>
    <n v="-5.5"/>
    <n v="-5"/>
    <n v="21"/>
    <n v="20"/>
    <x v="4"/>
    <x v="14"/>
    <s v="rs"/>
    <s v="JAX"/>
    <s v="HOU"/>
    <n v="-0.5"/>
    <x v="0"/>
    <n v="-5.5"/>
    <n v="0"/>
    <m/>
    <m/>
    <s v="JAX"/>
    <n v="4"/>
    <n v="1"/>
    <m/>
    <s v=""/>
  </r>
  <r>
    <n v="2616"/>
    <n v="1286"/>
    <s v="2016_15_JAX@HOU"/>
    <n v="-5.5"/>
    <n v="-5"/>
    <n v="21"/>
    <n v="20"/>
    <x v="4"/>
    <x v="14"/>
    <s v="rs"/>
    <s v="JAX"/>
    <s v="HOU"/>
    <n v="-0.5"/>
    <x v="1"/>
    <n v="-5"/>
    <n v="0.5"/>
    <m/>
    <m/>
    <s v="JAX"/>
    <n v="5"/>
    <n v="1"/>
    <s v="JAX"/>
    <n v="0"/>
  </r>
  <r>
    <n v="2617"/>
    <n v="1287"/>
    <s v="2016_15_NOR@ARI"/>
    <n v="-2.5"/>
    <n v="-3"/>
    <n v="41"/>
    <n v="48"/>
    <x v="4"/>
    <x v="14"/>
    <s v="rs"/>
    <s v="NOR"/>
    <s v="NOR"/>
    <n v="0.5"/>
    <x v="0"/>
    <n v="-3"/>
    <n v="0.5"/>
    <m/>
    <m/>
    <s v="NOR"/>
    <n v="13"/>
    <n v="1"/>
    <m/>
    <s v=""/>
  </r>
  <r>
    <n v="2618"/>
    <n v="1287"/>
    <s v="2016_15_NOR@ARI"/>
    <n v="-2.5"/>
    <n v="-3"/>
    <n v="41"/>
    <n v="48"/>
    <x v="4"/>
    <x v="14"/>
    <s v="rs"/>
    <s v="NOR"/>
    <s v="NOR"/>
    <n v="0.5"/>
    <x v="1"/>
    <n v="-3.5"/>
    <n v="1"/>
    <m/>
    <m/>
    <s v="NOR"/>
    <n v="13"/>
    <n v="1"/>
    <s v="NOR"/>
    <n v="1"/>
  </r>
  <r>
    <n v="2619"/>
    <n v="1288"/>
    <s v="2016_15_SFO@ATL"/>
    <n v="-12.5"/>
    <n v="-13.5"/>
    <n v="41"/>
    <n v="13"/>
    <x v="4"/>
    <x v="14"/>
    <s v="rs"/>
    <s v="ATL"/>
    <s v="ATL"/>
    <n v="1"/>
    <x v="0"/>
    <n v="-10.5"/>
    <n v="2"/>
    <m/>
    <m/>
    <s v="SFO"/>
    <n v="7"/>
    <n v="0"/>
    <m/>
    <s v=""/>
  </r>
  <r>
    <n v="2620"/>
    <n v="1288"/>
    <s v="2016_15_SFO@ATL"/>
    <n v="-12.5"/>
    <n v="-13.5"/>
    <n v="41"/>
    <n v="13"/>
    <x v="4"/>
    <x v="14"/>
    <s v="rs"/>
    <s v="ATL"/>
    <s v="ATL"/>
    <n v="1"/>
    <x v="1"/>
    <n v="-14"/>
    <n v="1.5"/>
    <m/>
    <m/>
    <s v="ATL"/>
    <n v="2"/>
    <n v="1"/>
    <s v="ATL"/>
    <n v="1"/>
  </r>
  <r>
    <n v="2621"/>
    <n v="1289"/>
    <s v="2016_15_NWE@DEN"/>
    <n v="3"/>
    <n v="3"/>
    <n v="3"/>
    <n v="16"/>
    <x v="4"/>
    <x v="14"/>
    <s v="rs"/>
    <s v="NWE"/>
    <s v="NWE"/>
    <n v="0"/>
    <x v="0"/>
    <n v="1.5"/>
    <n v="1.5"/>
    <m/>
    <m/>
    <s v="NWE"/>
    <n v="12"/>
    <n v="1"/>
    <m/>
    <s v=""/>
  </r>
  <r>
    <n v="2622"/>
    <n v="1289"/>
    <s v="2016_15_NWE@DEN"/>
    <n v="3"/>
    <n v="3"/>
    <n v="3"/>
    <n v="16"/>
    <x v="4"/>
    <x v="14"/>
    <s v="rs"/>
    <s v="NWE"/>
    <s v="NWE"/>
    <n v="0"/>
    <x v="1"/>
    <n v="3.5"/>
    <n v="0.5"/>
    <m/>
    <m/>
    <s v="NWE"/>
    <n v="8"/>
    <n v="1"/>
    <s v="NWE"/>
    <n v="1"/>
  </r>
  <r>
    <n v="2623"/>
    <n v="1290"/>
    <s v="2016_15_OAK@SD"/>
    <n v="3"/>
    <n v="2.5"/>
    <n v="16"/>
    <n v="19"/>
    <x v="4"/>
    <x v="14"/>
    <s v="rs"/>
    <s v="OAK"/>
    <s v="OAK"/>
    <n v="0.5"/>
    <x v="0"/>
    <n v="3"/>
    <n v="0"/>
    <m/>
    <m/>
    <s v="OAK"/>
    <n v="16"/>
    <n v="1"/>
    <m/>
    <s v=""/>
  </r>
  <r>
    <n v="2624"/>
    <n v="1290"/>
    <s v="2016_15_OAK@SD"/>
    <n v="3"/>
    <n v="2.5"/>
    <n v="16"/>
    <n v="19"/>
    <x v="4"/>
    <x v="14"/>
    <s v="rs"/>
    <s v="OAK"/>
    <s v="OAK"/>
    <n v="0.5"/>
    <x v="1"/>
    <n v="3.5"/>
    <n v="0.5"/>
    <m/>
    <m/>
    <s v="SD"/>
    <n v="9"/>
    <n v="0"/>
    <s v="OAK"/>
    <n v="1"/>
  </r>
  <r>
    <n v="2625"/>
    <n v="1291"/>
    <s v="2016_15_TBY@DAL"/>
    <n v="-7.5"/>
    <n v="-7"/>
    <n v="26"/>
    <n v="20"/>
    <x v="4"/>
    <x v="14"/>
    <s v="rs"/>
    <s v="TBY"/>
    <s v="DAL"/>
    <n v="-0.5"/>
    <x v="0"/>
    <n v="-5.5"/>
    <n v="2"/>
    <m/>
    <m/>
    <s v="TBY"/>
    <n v="3"/>
    <n v="1"/>
    <m/>
    <s v=""/>
  </r>
  <r>
    <n v="2626"/>
    <n v="1291"/>
    <s v="2016_15_TBY@DAL"/>
    <n v="-7.5"/>
    <n v="-7"/>
    <n v="26"/>
    <n v="20"/>
    <x v="4"/>
    <x v="14"/>
    <s v="rs"/>
    <s v="TBY"/>
    <s v="DAL"/>
    <n v="-0.5"/>
    <x v="1"/>
    <n v="-5"/>
    <n v="2.5"/>
    <m/>
    <m/>
    <s v="TBY"/>
    <n v="12"/>
    <n v="1"/>
    <s v="TBY"/>
    <n v="0"/>
  </r>
  <r>
    <n v="2627"/>
    <n v="1292"/>
    <s v="2016_15_CAR@WAS"/>
    <n v="-4"/>
    <n v="-7"/>
    <n v="15"/>
    <n v="26"/>
    <x v="4"/>
    <x v="14"/>
    <s v="rs"/>
    <s v="CAR"/>
    <s v="CAR"/>
    <n v="3"/>
    <x v="0"/>
    <n v="-4"/>
    <n v="0"/>
    <m/>
    <m/>
    <s v="WAS"/>
    <n v="6"/>
    <n v="0"/>
    <m/>
    <s v=""/>
  </r>
  <r>
    <n v="2628"/>
    <n v="1292"/>
    <s v="2016_15_CAR@WAS"/>
    <n v="-4"/>
    <n v="-7"/>
    <n v="15"/>
    <n v="26"/>
    <x v="4"/>
    <x v="14"/>
    <s v="rs"/>
    <s v="CAR"/>
    <s v="CAR"/>
    <n v="3"/>
    <x v="1"/>
    <n v="-3.5"/>
    <n v="0.5"/>
    <m/>
    <m/>
    <s v="CAR"/>
    <n v="15"/>
    <n v="1"/>
    <s v="WAS"/>
    <n v="0"/>
  </r>
  <r>
    <n v="2629"/>
    <n v="1293"/>
    <s v="2016_16_NYG@PHI"/>
    <n v="-3"/>
    <n v="1"/>
    <n v="24"/>
    <n v="19"/>
    <x v="4"/>
    <x v="15"/>
    <s v="rs"/>
    <s v="PHI"/>
    <s v="PHI"/>
    <n v="-4"/>
    <x v="0"/>
    <n v="2"/>
    <n v="5"/>
    <m/>
    <m/>
    <s v="NYG"/>
    <n v="12"/>
    <n v="0"/>
    <m/>
    <s v=""/>
  </r>
  <r>
    <n v="2630"/>
    <n v="1293"/>
    <s v="2016_16_NYG@PHI"/>
    <n v="-3"/>
    <n v="1"/>
    <n v="24"/>
    <n v="19"/>
    <x v="4"/>
    <x v="15"/>
    <s v="rs"/>
    <s v="PHI"/>
    <s v="PHI"/>
    <n v="-4"/>
    <x v="1"/>
    <n v="3"/>
    <n v="6"/>
    <m/>
    <m/>
    <s v="NYG"/>
    <n v="6"/>
    <n v="0"/>
    <s v="NYG"/>
    <n v="0"/>
  </r>
  <r>
    <n v="2631"/>
    <n v="1294"/>
    <s v="2016_16_ATL@CAR"/>
    <n v="3.5"/>
    <s v=""/>
    <n v="16"/>
    <n v="33"/>
    <x v="4"/>
    <x v="15"/>
    <s v="rs"/>
    <s v="ATL"/>
    <s v="ATL"/>
    <s v=""/>
    <x v="0"/>
    <n v="-2"/>
    <n v="5.5"/>
    <m/>
    <m/>
    <s v="ATL"/>
    <n v="14"/>
    <n v="1"/>
    <m/>
    <s v=""/>
  </r>
  <r>
    <n v="2632"/>
    <n v="1294"/>
    <s v="2016_16_ATL@CAR"/>
    <n v="3.5"/>
    <s v=""/>
    <n v="16"/>
    <n v="33"/>
    <x v="4"/>
    <x v="15"/>
    <s v="rs"/>
    <s v="ATL"/>
    <s v="ATL"/>
    <s v=""/>
    <x v="1"/>
    <n v="5"/>
    <n v="1.5"/>
    <m/>
    <m/>
    <s v="ATL"/>
    <n v="3"/>
    <n v="1"/>
    <s v="ATL"/>
    <n v="1"/>
  </r>
  <r>
    <n v="2633"/>
    <n v="1295"/>
    <s v="2016_16_MIA@BUF"/>
    <n v="-3.5"/>
    <s v=""/>
    <n v="31"/>
    <n v="34"/>
    <x v="4"/>
    <x v="15"/>
    <s v="rs"/>
    <s v="MIA"/>
    <s v="MIA"/>
    <s v=""/>
    <x v="0"/>
    <n v="-2"/>
    <n v="1.5"/>
    <m/>
    <m/>
    <s v="BUF"/>
    <n v="11"/>
    <n v="0"/>
    <m/>
    <s v=""/>
  </r>
  <r>
    <n v="2634"/>
    <n v="1295"/>
    <s v="2016_16_MIA@BUF"/>
    <n v="-3.5"/>
    <s v=""/>
    <n v="31"/>
    <n v="34"/>
    <x v="4"/>
    <x v="15"/>
    <s v="rs"/>
    <s v="MIA"/>
    <s v="MIA"/>
    <s v=""/>
    <x v="1"/>
    <n v="-2.5"/>
    <n v="1"/>
    <m/>
    <m/>
    <s v="BUF"/>
    <n v="2"/>
    <n v="0"/>
    <s v="BUF"/>
    <n v="0"/>
  </r>
  <r>
    <n v="2635"/>
    <n v="1296"/>
    <s v="2016_16_WAS@CHI"/>
    <n v="3.5"/>
    <s v=""/>
    <n v="21"/>
    <n v="41"/>
    <x v="4"/>
    <x v="15"/>
    <s v="rs"/>
    <s v="WAS"/>
    <s v="WAS"/>
    <s v=""/>
    <x v="0"/>
    <n v="4"/>
    <n v="0.5"/>
    <m/>
    <m/>
    <s v="WAS"/>
    <n v="3"/>
    <n v="1"/>
    <m/>
    <s v=""/>
  </r>
  <r>
    <n v="2636"/>
    <n v="1296"/>
    <s v="2016_16_WAS@CHI"/>
    <n v="3.5"/>
    <s v=""/>
    <n v="21"/>
    <n v="41"/>
    <x v="4"/>
    <x v="15"/>
    <s v="rs"/>
    <s v="WAS"/>
    <s v="WAS"/>
    <s v=""/>
    <x v="1"/>
    <n v="2.5"/>
    <n v="1"/>
    <m/>
    <m/>
    <s v="WAS"/>
    <n v="11"/>
    <n v="1"/>
    <s v="WAS"/>
    <n v="1"/>
  </r>
  <r>
    <n v="2637"/>
    <n v="1297"/>
    <s v="2016_16_NYJ@NWE"/>
    <n v="-16.5"/>
    <s v=""/>
    <n v="41"/>
    <n v="3"/>
    <x v="4"/>
    <x v="15"/>
    <s v="rs"/>
    <s v="NWE"/>
    <s v="NWE"/>
    <s v=""/>
    <x v="0"/>
    <n v="-13.5"/>
    <n v="3"/>
    <m/>
    <m/>
    <s v="NYJ"/>
    <n v="16"/>
    <n v="0"/>
    <m/>
    <s v=""/>
  </r>
  <r>
    <n v="2638"/>
    <n v="1297"/>
    <s v="2016_16_NYJ@NWE"/>
    <n v="-16.5"/>
    <s v=""/>
    <n v="41"/>
    <n v="3"/>
    <x v="4"/>
    <x v="15"/>
    <s v="rs"/>
    <s v="NWE"/>
    <s v="NWE"/>
    <s v=""/>
    <x v="1"/>
    <n v="-14"/>
    <n v="2.5"/>
    <m/>
    <m/>
    <s v="NWE"/>
    <n v="1"/>
    <n v="1"/>
    <s v="NWE"/>
    <n v="1"/>
  </r>
  <r>
    <n v="2639"/>
    <n v="1298"/>
    <s v="2016_16_SD@CLE"/>
    <n v="6"/>
    <s v=""/>
    <n v="20"/>
    <n v="17"/>
    <x v="4"/>
    <x v="15"/>
    <s v="rs"/>
    <s v="CLE"/>
    <s v="CLE"/>
    <s v=""/>
    <x v="0"/>
    <n v="7"/>
    <n v="1"/>
    <m/>
    <m/>
    <s v="SD"/>
    <n v="9"/>
    <n v="0"/>
    <m/>
    <s v=""/>
  </r>
  <r>
    <n v="2640"/>
    <n v="1298"/>
    <s v="2016_16_SD@CLE"/>
    <n v="6"/>
    <s v=""/>
    <n v="20"/>
    <n v="17"/>
    <x v="4"/>
    <x v="15"/>
    <s v="rs"/>
    <s v="CLE"/>
    <s v="CLE"/>
    <s v=""/>
    <x v="1"/>
    <n v="8"/>
    <n v="2"/>
    <m/>
    <m/>
    <s v="CLE"/>
    <n v="12"/>
    <n v="1"/>
    <s v="CLE"/>
    <n v="1"/>
  </r>
  <r>
    <n v="2641"/>
    <n v="1299"/>
    <s v="2016_16_TEN@JAX"/>
    <n v="4.5"/>
    <s v=""/>
    <n v="38"/>
    <n v="17"/>
    <x v="4"/>
    <x v="15"/>
    <s v="rs"/>
    <s v="JAX"/>
    <s v="JAX"/>
    <s v=""/>
    <x v="0"/>
    <n v="3.5"/>
    <n v="1"/>
    <m/>
    <m/>
    <s v="JAX"/>
    <n v="10"/>
    <n v="1"/>
    <m/>
    <s v=""/>
  </r>
  <r>
    <n v="2642"/>
    <n v="1299"/>
    <s v="2016_16_TEN@JAX"/>
    <n v="4.5"/>
    <s v=""/>
    <n v="38"/>
    <n v="17"/>
    <x v="4"/>
    <x v="15"/>
    <s v="rs"/>
    <s v="JAX"/>
    <s v="JAX"/>
    <s v=""/>
    <x v="1"/>
    <n v="3"/>
    <n v="1.5"/>
    <m/>
    <m/>
    <s v="JAX"/>
    <n v="8"/>
    <n v="1"/>
    <s v="JAX"/>
    <n v="1"/>
  </r>
  <r>
    <n v="2643"/>
    <n v="1300"/>
    <s v="2016_16_MIN@GBY"/>
    <n v="-7"/>
    <s v=""/>
    <n v="38"/>
    <n v="25"/>
    <x v="4"/>
    <x v="15"/>
    <s v="rs"/>
    <s v="GBY"/>
    <s v="GBY"/>
    <s v=""/>
    <x v="0"/>
    <n v="-6"/>
    <n v="1"/>
    <m/>
    <m/>
    <s v="MIN"/>
    <n v="4"/>
    <n v="0"/>
    <m/>
    <s v=""/>
  </r>
  <r>
    <n v="2644"/>
    <n v="1300"/>
    <s v="2016_16_MIN@GBY"/>
    <n v="-7"/>
    <s v=""/>
    <n v="38"/>
    <n v="25"/>
    <x v="4"/>
    <x v="15"/>
    <s v="rs"/>
    <s v="GBY"/>
    <s v="GBY"/>
    <s v=""/>
    <x v="1"/>
    <n v="-6"/>
    <n v="1"/>
    <m/>
    <m/>
    <s v="MIN"/>
    <n v="16"/>
    <n v="0"/>
    <s v="MIN"/>
    <n v="0"/>
  </r>
  <r>
    <n v="2645"/>
    <n v="1301"/>
    <s v="2016_16_IND@OAK"/>
    <n v="-4"/>
    <s v=""/>
    <n v="33"/>
    <n v="25"/>
    <x v="4"/>
    <x v="15"/>
    <s v="rs"/>
    <s v="OAK"/>
    <s v="OAK"/>
    <s v=""/>
    <x v="0"/>
    <n v="-4"/>
    <n v="0"/>
    <m/>
    <m/>
    <s v="IND"/>
    <n v="1"/>
    <n v="0"/>
    <m/>
    <s v=""/>
  </r>
  <r>
    <n v="2646"/>
    <n v="1301"/>
    <s v="2016_16_IND@OAK"/>
    <n v="-4"/>
    <s v=""/>
    <n v="33"/>
    <n v="25"/>
    <x v="4"/>
    <x v="15"/>
    <s v="rs"/>
    <s v="OAK"/>
    <s v="OAK"/>
    <s v=""/>
    <x v="1"/>
    <n v="-4.5"/>
    <n v="0.5"/>
    <m/>
    <m/>
    <s v="IND"/>
    <n v="4"/>
    <n v="0"/>
    <s v="IND"/>
    <n v="0"/>
  </r>
  <r>
    <n v="2647"/>
    <n v="1302"/>
    <s v="2016_16_TBY@NOR"/>
    <n v="-3.5"/>
    <s v=""/>
    <n v="31"/>
    <n v="24"/>
    <x v="4"/>
    <x v="15"/>
    <s v="rs"/>
    <s v="NOR"/>
    <s v="NOR"/>
    <s v=""/>
    <x v="0"/>
    <n v="-3"/>
    <n v="0.5"/>
    <m/>
    <m/>
    <s v="TBY"/>
    <n v="2"/>
    <n v="0"/>
    <m/>
    <s v=""/>
  </r>
  <r>
    <n v="2648"/>
    <n v="1302"/>
    <s v="2016_16_TBY@NOR"/>
    <n v="-3.5"/>
    <s v=""/>
    <n v="31"/>
    <n v="24"/>
    <x v="4"/>
    <x v="15"/>
    <s v="rs"/>
    <s v="NOR"/>
    <s v="NOR"/>
    <s v=""/>
    <x v="1"/>
    <n v="-3"/>
    <n v="0.5"/>
    <m/>
    <m/>
    <s v="NOR"/>
    <n v="9"/>
    <n v="1"/>
    <s v="NOR"/>
    <n v="1"/>
  </r>
  <r>
    <n v="2649"/>
    <n v="1303"/>
    <s v="2016_16_SFO@LAR"/>
    <n v="-3"/>
    <s v=""/>
    <n v="21"/>
    <n v="22"/>
    <x v="4"/>
    <x v="15"/>
    <s v="rs"/>
    <s v="SFO"/>
    <s v="SFO"/>
    <s v=""/>
    <x v="0"/>
    <n v="-3"/>
    <n v="0"/>
    <m/>
    <m/>
    <s v="SFO"/>
    <n v="6"/>
    <n v="1"/>
    <m/>
    <s v=""/>
  </r>
  <r>
    <n v="2650"/>
    <n v="1303"/>
    <s v="2016_16_SFO@LAR"/>
    <n v="-3"/>
    <s v=""/>
    <n v="21"/>
    <n v="22"/>
    <x v="4"/>
    <x v="15"/>
    <s v="rs"/>
    <s v="SFO"/>
    <s v="SFO"/>
    <s v=""/>
    <x v="1"/>
    <n v="-3"/>
    <n v="0"/>
    <m/>
    <m/>
    <s v="LAR"/>
    <n v="14"/>
    <n v="0"/>
    <s v="LAR"/>
    <n v="0"/>
  </r>
  <r>
    <n v="2651"/>
    <n v="1304"/>
    <s v="2016_16_ARI@SEA"/>
    <n v="-8.5"/>
    <s v=""/>
    <n v="31"/>
    <n v="34"/>
    <x v="4"/>
    <x v="15"/>
    <s v="rs"/>
    <s v="ARI"/>
    <s v="ARI"/>
    <s v=""/>
    <x v="0"/>
    <n v="-7.5"/>
    <n v="1"/>
    <m/>
    <m/>
    <s v="ARI"/>
    <n v="5"/>
    <n v="1"/>
    <m/>
    <s v=""/>
  </r>
  <r>
    <n v="2652"/>
    <n v="1304"/>
    <s v="2016_16_ARI@SEA"/>
    <n v="-8.5"/>
    <s v=""/>
    <n v="31"/>
    <n v="34"/>
    <x v="4"/>
    <x v="15"/>
    <s v="rs"/>
    <s v="ARI"/>
    <s v="ARI"/>
    <s v=""/>
    <x v="1"/>
    <n v="-7.5"/>
    <n v="1"/>
    <m/>
    <m/>
    <s v="SEA"/>
    <n v="10"/>
    <n v="0"/>
    <s v="SEA"/>
    <n v="0"/>
  </r>
  <r>
    <n v="2653"/>
    <n v="1305"/>
    <s v="2016_16_CIN@HOU"/>
    <n v="-2"/>
    <s v=""/>
    <n v="12"/>
    <n v="10"/>
    <x v="4"/>
    <x v="15"/>
    <s v="rs"/>
    <s v="na"/>
    <s v="HOU"/>
    <s v=""/>
    <x v="0"/>
    <n v="-1.5"/>
    <n v="0.5"/>
    <m/>
    <m/>
    <s v="CIN"/>
    <n v="13"/>
    <n v="0"/>
    <m/>
    <s v=""/>
  </r>
  <r>
    <n v="2654"/>
    <n v="1305"/>
    <s v="2016_16_CIN@HOU"/>
    <n v="-2"/>
    <s v=""/>
    <n v="12"/>
    <n v="10"/>
    <x v="4"/>
    <x v="15"/>
    <s v="rs"/>
    <s v="na"/>
    <s v="HOU"/>
    <s v=""/>
    <x v="1"/>
    <n v="-3"/>
    <n v="1"/>
    <m/>
    <m/>
    <s v="CIN"/>
    <n v="5"/>
    <n v="0"/>
    <s v="CIN"/>
    <n v="0"/>
  </r>
  <r>
    <n v="2655"/>
    <n v="1306"/>
    <s v="2016_16_BAL@PIT"/>
    <n v="-5"/>
    <n v="-5.5"/>
    <n v="31"/>
    <n v="27"/>
    <x v="4"/>
    <x v="15"/>
    <s v="rs"/>
    <s v="BAL"/>
    <s v="PIT"/>
    <n v="0.5"/>
    <x v="0"/>
    <n v="-4"/>
    <n v="1"/>
    <m/>
    <m/>
    <s v="BAL"/>
    <n v="7"/>
    <n v="1"/>
    <m/>
    <s v=""/>
  </r>
  <r>
    <n v="2656"/>
    <n v="1306"/>
    <s v="2016_16_BAL@PIT"/>
    <n v="-5"/>
    <n v="-5.5"/>
    <n v="31"/>
    <n v="27"/>
    <x v="4"/>
    <x v="15"/>
    <s v="rs"/>
    <s v="BAL"/>
    <s v="PIT"/>
    <n v="0.5"/>
    <x v="1"/>
    <n v="-3"/>
    <n v="2"/>
    <m/>
    <m/>
    <s v="PIT"/>
    <n v="15"/>
    <n v="0"/>
    <s v="PIT"/>
    <n v="1"/>
  </r>
  <r>
    <n v="2657"/>
    <n v="1307"/>
    <s v="2016_16_DEN@KCY"/>
    <n v="-5"/>
    <n v="-3"/>
    <n v="33"/>
    <n v="10"/>
    <x v="4"/>
    <x v="15"/>
    <s v="rs"/>
    <s v="KCY"/>
    <s v="KCY"/>
    <n v="-2"/>
    <x v="0"/>
    <n v="-4.5"/>
    <n v="0.5"/>
    <m/>
    <m/>
    <s v="DEN"/>
    <n v="8"/>
    <n v="0"/>
    <m/>
    <s v=""/>
  </r>
  <r>
    <n v="2658"/>
    <n v="1307"/>
    <s v="2016_16_DEN@KCY"/>
    <n v="-5"/>
    <n v="-3"/>
    <n v="33"/>
    <n v="10"/>
    <x v="4"/>
    <x v="15"/>
    <s v="rs"/>
    <s v="KCY"/>
    <s v="KCY"/>
    <n v="-2"/>
    <x v="1"/>
    <n v="-5"/>
    <n v="0"/>
    <m/>
    <m/>
    <s v="KCY"/>
    <n v="7"/>
    <n v="1"/>
    <s v="DEN"/>
    <n v="0"/>
  </r>
  <r>
    <n v="2659"/>
    <n v="1308"/>
    <s v="2016_16_DET@DAL"/>
    <n v="-7.5"/>
    <n v="-6.5"/>
    <n v="42"/>
    <n v="21"/>
    <x v="4"/>
    <x v="15"/>
    <s v="rs"/>
    <s v="DAL"/>
    <s v="DAL"/>
    <n v="-1"/>
    <x v="0"/>
    <n v="-6"/>
    <n v="1.5"/>
    <m/>
    <m/>
    <s v="DET"/>
    <n v="15"/>
    <n v="0"/>
    <m/>
    <s v=""/>
  </r>
  <r>
    <n v="2660"/>
    <n v="1308"/>
    <s v="2016_16_DET@DAL"/>
    <n v="-7.5"/>
    <n v="-6.5"/>
    <n v="42"/>
    <n v="21"/>
    <x v="4"/>
    <x v="15"/>
    <s v="rs"/>
    <s v="DAL"/>
    <s v="DAL"/>
    <n v="-1"/>
    <x v="1"/>
    <n v="-7.5"/>
    <n v="0"/>
    <m/>
    <m/>
    <s v="DAL"/>
    <n v="13"/>
    <n v="1"/>
    <s v="DAL"/>
    <n v="1"/>
  </r>
  <r>
    <n v="2661"/>
    <n v="1309"/>
    <s v="2016_17_NWE@MIA"/>
    <n v="6"/>
    <n v="8"/>
    <n v="14"/>
    <n v="35"/>
    <x v="4"/>
    <x v="16"/>
    <s v="rs"/>
    <s v="NWE"/>
    <s v="NWE"/>
    <n v="-2"/>
    <x v="0"/>
    <n v="6"/>
    <n v="0"/>
    <m/>
    <m/>
    <s v="MIA"/>
    <n v="12"/>
    <n v="0"/>
    <m/>
    <s v=""/>
  </r>
  <r>
    <n v="2662"/>
    <n v="1309"/>
    <s v="2016_17_NWE@MIA"/>
    <n v="6"/>
    <n v="8"/>
    <n v="14"/>
    <n v="35"/>
    <x v="4"/>
    <x v="16"/>
    <s v="rs"/>
    <s v="NWE"/>
    <s v="NWE"/>
    <n v="-2"/>
    <x v="1"/>
    <n v="7"/>
    <n v="1"/>
    <m/>
    <m/>
    <s v="NWE"/>
    <n v="4"/>
    <n v="1"/>
    <s v="NWE"/>
    <n v="1"/>
  </r>
  <r>
    <n v="2663"/>
    <n v="1310"/>
    <s v="2016_17_JAX@IND"/>
    <n v="-7"/>
    <n v="-5.5"/>
    <n v="24"/>
    <n v="20"/>
    <x v="4"/>
    <x v="16"/>
    <s v="rs"/>
    <s v="JAX"/>
    <s v="IND"/>
    <n v="-1.5"/>
    <x v="0"/>
    <n v="-6.5"/>
    <n v="0.5"/>
    <m/>
    <m/>
    <s v="IND"/>
    <n v="1"/>
    <n v="0"/>
    <m/>
    <s v=""/>
  </r>
  <r>
    <n v="2664"/>
    <n v="1310"/>
    <s v="2016_17_JAX@IND"/>
    <n v="-7"/>
    <n v="-5.5"/>
    <n v="24"/>
    <n v="20"/>
    <x v="4"/>
    <x v="16"/>
    <s v="rs"/>
    <s v="JAX"/>
    <s v="IND"/>
    <n v="-1.5"/>
    <x v="1"/>
    <n v="-6"/>
    <n v="1"/>
    <m/>
    <m/>
    <s v="IND"/>
    <n v="5"/>
    <n v="0"/>
    <s v="IND"/>
    <n v="1"/>
  </r>
  <r>
    <n v="2665"/>
    <n v="1311"/>
    <s v="2016_17_CAR@TBY"/>
    <n v="-3.5"/>
    <n v="-3"/>
    <n v="17"/>
    <n v="16"/>
    <x v="4"/>
    <x v="16"/>
    <s v="rs"/>
    <s v="CAR"/>
    <s v="TBY"/>
    <n v="-0.5"/>
    <x v="0"/>
    <n v="-3.5"/>
    <n v="0"/>
    <m/>
    <m/>
    <s v="TBY"/>
    <n v="16"/>
    <n v="0"/>
    <m/>
    <s v=""/>
  </r>
  <r>
    <n v="2666"/>
    <n v="1311"/>
    <s v="2016_17_CAR@TBY"/>
    <n v="-3.5"/>
    <n v="-3"/>
    <n v="17"/>
    <n v="16"/>
    <x v="4"/>
    <x v="16"/>
    <s v="rs"/>
    <s v="CAR"/>
    <s v="TBY"/>
    <n v="-0.5"/>
    <x v="1"/>
    <n v="-4"/>
    <n v="0.5"/>
    <m/>
    <m/>
    <s v="TBY"/>
    <n v="3"/>
    <n v="0"/>
    <s v="TBY"/>
    <n v="1"/>
  </r>
  <r>
    <n v="2667"/>
    <n v="1312"/>
    <s v="2016_17_CHI@MIN"/>
    <n v="-6.5"/>
    <n v="-6.5"/>
    <n v="38"/>
    <n v="10"/>
    <x v="4"/>
    <x v="16"/>
    <s v="rs"/>
    <s v="MIN"/>
    <s v="MIN"/>
    <n v="0"/>
    <x v="0"/>
    <n v="-5.5"/>
    <n v="1"/>
    <m/>
    <m/>
    <s v="CHI"/>
    <n v="7"/>
    <n v="0"/>
    <m/>
    <s v=""/>
  </r>
  <r>
    <n v="2668"/>
    <n v="1312"/>
    <s v="2016_17_CHI@MIN"/>
    <n v="-6.5"/>
    <n v="-6.5"/>
    <n v="38"/>
    <n v="10"/>
    <x v="4"/>
    <x v="16"/>
    <s v="rs"/>
    <s v="MIN"/>
    <s v="MIN"/>
    <n v="0"/>
    <x v="1"/>
    <n v="-5"/>
    <n v="1.5"/>
    <m/>
    <m/>
    <s v="CHI"/>
    <n v="10"/>
    <n v="0"/>
    <s v="CHI"/>
    <n v="0"/>
  </r>
  <r>
    <n v="2669"/>
    <n v="1313"/>
    <s v="2016_17_CLE@PIT"/>
    <n v="-12.5"/>
    <n v="-4"/>
    <n v="27"/>
    <n v="24"/>
    <x v="4"/>
    <x v="16"/>
    <s v="rs"/>
    <s v="CLE"/>
    <s v="PIT"/>
    <n v="-8.5"/>
    <x v="0"/>
    <n v="-10.5"/>
    <n v="2"/>
    <m/>
    <m/>
    <s v="CLE"/>
    <n v="10"/>
    <n v="1"/>
    <m/>
    <s v=""/>
  </r>
  <r>
    <n v="2670"/>
    <n v="1313"/>
    <s v="2016_17_CLE@PIT"/>
    <n v="-12.5"/>
    <n v="-4"/>
    <n v="27"/>
    <n v="24"/>
    <x v="4"/>
    <x v="16"/>
    <s v="rs"/>
    <s v="CLE"/>
    <s v="PIT"/>
    <n v="-8.5"/>
    <x v="1"/>
    <n v="-10"/>
    <n v="2.5"/>
    <m/>
    <m/>
    <s v="PIT"/>
    <n v="16"/>
    <n v="0"/>
    <s v="PIT"/>
    <n v="1"/>
  </r>
  <r>
    <n v="2671"/>
    <n v="1314"/>
    <s v="2016_17_NOR@ATL"/>
    <n v="-6.5"/>
    <n v="-7.5"/>
    <n v="38"/>
    <n v="32"/>
    <x v="4"/>
    <x v="16"/>
    <s v="rs"/>
    <s v="NOR"/>
    <s v="ATL"/>
    <n v="1"/>
    <x v="0"/>
    <n v="-4.5"/>
    <n v="2"/>
    <m/>
    <m/>
    <s v="NOR"/>
    <n v="5"/>
    <n v="1"/>
    <m/>
    <s v=""/>
  </r>
  <r>
    <n v="2672"/>
    <n v="1314"/>
    <s v="2016_17_NOR@ATL"/>
    <n v="-6.5"/>
    <n v="-7.5"/>
    <n v="38"/>
    <n v="32"/>
    <x v="4"/>
    <x v="16"/>
    <s v="rs"/>
    <s v="NOR"/>
    <s v="ATL"/>
    <n v="1"/>
    <x v="1"/>
    <n v="-7"/>
    <n v="0.5"/>
    <m/>
    <m/>
    <s v="ATL"/>
    <n v="2"/>
    <n v="0"/>
    <s v="ATL"/>
    <n v="1"/>
  </r>
  <r>
    <n v="2673"/>
    <n v="1315"/>
    <s v="2016_17_BUF@NYJ"/>
    <n v="5"/>
    <n v="4"/>
    <n v="30"/>
    <n v="10"/>
    <x v="4"/>
    <x v="16"/>
    <s v="rs"/>
    <s v="NYJ"/>
    <s v="NYJ"/>
    <n v="1"/>
    <x v="0"/>
    <n v="6"/>
    <n v="1"/>
    <m/>
    <m/>
    <s v="BUF"/>
    <n v="14"/>
    <n v="0"/>
    <m/>
    <s v=""/>
  </r>
  <r>
    <n v="2674"/>
    <n v="1315"/>
    <s v="2016_17_BUF@NYJ"/>
    <n v="5"/>
    <n v="4"/>
    <n v="30"/>
    <n v="10"/>
    <x v="4"/>
    <x v="16"/>
    <s v="rs"/>
    <s v="NYJ"/>
    <s v="NYJ"/>
    <n v="1"/>
    <x v="1"/>
    <n v="3"/>
    <n v="2"/>
    <m/>
    <m/>
    <s v="NYJ"/>
    <n v="15"/>
    <n v="1"/>
    <s v="NYJ"/>
    <n v="1"/>
  </r>
  <r>
    <n v="2675"/>
    <n v="1316"/>
    <s v="2016_17_DAL@PHI"/>
    <n v="-6"/>
    <n v="-6.5"/>
    <n v="27"/>
    <n v="13"/>
    <x v="4"/>
    <x v="16"/>
    <s v="rs"/>
    <s v="PHI"/>
    <s v="PHI"/>
    <n v="0.5"/>
    <x v="0"/>
    <n v="3.5"/>
    <n v="9.5"/>
    <m/>
    <m/>
    <s v="DAL"/>
    <n v="6"/>
    <n v="0"/>
    <m/>
    <s v=""/>
  </r>
  <r>
    <n v="2676"/>
    <n v="1316"/>
    <s v="2016_17_DAL@PHI"/>
    <n v="-6"/>
    <n v="-6.5"/>
    <n v="27"/>
    <n v="13"/>
    <x v="4"/>
    <x v="16"/>
    <s v="rs"/>
    <s v="PHI"/>
    <s v="PHI"/>
    <n v="0.5"/>
    <x v="1"/>
    <n v="0"/>
    <n v="6"/>
    <m/>
    <m/>
    <s v="PHI"/>
    <n v="13"/>
    <n v="1"/>
    <s v="PHI"/>
    <n v="1"/>
  </r>
  <r>
    <n v="2677"/>
    <n v="1317"/>
    <s v="2016_17_GBY@DET"/>
    <n v="3"/>
    <n v="3.5"/>
    <n v="24"/>
    <n v="31"/>
    <x v="4"/>
    <x v="16"/>
    <s v="rs"/>
    <s v="GBY"/>
    <s v="GBY"/>
    <n v="-0.5"/>
    <x v="0"/>
    <n v="1"/>
    <n v="2"/>
    <m/>
    <m/>
    <s v="DET"/>
    <n v="15"/>
    <n v="0"/>
    <m/>
    <s v=""/>
  </r>
  <r>
    <n v="2678"/>
    <n v="1317"/>
    <s v="2016_17_GBY@DET"/>
    <n v="3"/>
    <n v="3.5"/>
    <n v="24"/>
    <n v="31"/>
    <x v="4"/>
    <x v="16"/>
    <s v="rs"/>
    <s v="GBY"/>
    <s v="GBY"/>
    <n v="-0.5"/>
    <x v="1"/>
    <n v="2.5"/>
    <n v="0.5"/>
    <m/>
    <m/>
    <s v="GBY"/>
    <n v="1"/>
    <n v="1"/>
    <s v="GBY"/>
    <n v="1"/>
  </r>
  <r>
    <n v="2679"/>
    <n v="1318"/>
    <s v="2016_17_HOU@TEN"/>
    <n v="-3"/>
    <n v="-3"/>
    <n v="24"/>
    <n v="17"/>
    <x v="4"/>
    <x v="16"/>
    <s v="rs"/>
    <s v="TEN"/>
    <s v="TEN"/>
    <n v="0"/>
    <x v="0"/>
    <n v="-2"/>
    <n v="1"/>
    <m/>
    <m/>
    <s v="HOU"/>
    <n v="3"/>
    <n v="0"/>
    <m/>
    <s v=""/>
  </r>
  <r>
    <n v="2680"/>
    <n v="1318"/>
    <s v="2016_17_HOU@TEN"/>
    <n v="-3"/>
    <n v="-3"/>
    <n v="24"/>
    <n v="17"/>
    <x v="4"/>
    <x v="16"/>
    <s v="rs"/>
    <s v="TEN"/>
    <s v="TEN"/>
    <n v="0"/>
    <x v="1"/>
    <n v="3.5"/>
    <n v="6.5"/>
    <m/>
    <m/>
    <s v="TEN"/>
    <n v="8"/>
    <n v="1"/>
    <s v="TEN"/>
    <n v="1"/>
  </r>
  <r>
    <n v="2681"/>
    <n v="1319"/>
    <s v="2016_17_NYG@WAS"/>
    <n v="-5"/>
    <n v="-7"/>
    <n v="10"/>
    <n v="19"/>
    <x v="4"/>
    <x v="16"/>
    <s v="rs"/>
    <s v="NYG"/>
    <s v="NYG"/>
    <n v="2"/>
    <x v="0"/>
    <n v="-2.5"/>
    <n v="2.5"/>
    <m/>
    <m/>
    <s v="WAS"/>
    <n v="8"/>
    <n v="0"/>
    <m/>
    <s v=""/>
  </r>
  <r>
    <n v="2682"/>
    <n v="1319"/>
    <s v="2016_17_NYG@WAS"/>
    <n v="-5"/>
    <n v="-7"/>
    <n v="10"/>
    <n v="19"/>
    <x v="4"/>
    <x v="16"/>
    <s v="rs"/>
    <s v="NYG"/>
    <s v="NYG"/>
    <n v="2"/>
    <x v="1"/>
    <n v="-2.5"/>
    <n v="2.5"/>
    <m/>
    <m/>
    <s v="WAS"/>
    <n v="7"/>
    <n v="0"/>
    <s v="WAS"/>
    <n v="0"/>
  </r>
  <r>
    <n v="2683"/>
    <n v="1320"/>
    <s v="2016_17_BAL@CIN"/>
    <n v="-2.5"/>
    <n v="1.5"/>
    <n v="27"/>
    <n v="10"/>
    <x v="4"/>
    <x v="16"/>
    <s v="rs"/>
    <s v="CIN"/>
    <s v="CIN"/>
    <n v="-4"/>
    <x v="0"/>
    <n v="-2"/>
    <n v="0.5"/>
    <m/>
    <m/>
    <s v="BAL"/>
    <n v="9"/>
    <n v="0"/>
    <m/>
    <s v=""/>
  </r>
  <r>
    <n v="2684"/>
    <n v="1320"/>
    <s v="2016_17_BAL@CIN"/>
    <n v="-2.5"/>
    <n v="1.5"/>
    <n v="27"/>
    <n v="10"/>
    <x v="4"/>
    <x v="16"/>
    <s v="rs"/>
    <s v="CIN"/>
    <s v="CIN"/>
    <n v="-4"/>
    <x v="1"/>
    <n v="-2.5"/>
    <n v="0"/>
    <m/>
    <m/>
    <s v="CIN"/>
    <n v="9"/>
    <n v="1"/>
    <s v="CIN"/>
    <n v="1"/>
  </r>
  <r>
    <n v="2685"/>
    <n v="1321"/>
    <s v="2016_17_KCY@SD"/>
    <n v="4.5"/>
    <n v="5"/>
    <n v="27"/>
    <n v="37"/>
    <x v="4"/>
    <x v="16"/>
    <s v="rs"/>
    <s v="KCY"/>
    <s v="KCY"/>
    <n v="-0.5"/>
    <x v="0"/>
    <n v="4.5"/>
    <n v="0"/>
    <m/>
    <m/>
    <s v="KCY"/>
    <n v="4"/>
    <n v="1"/>
    <m/>
    <s v=""/>
  </r>
  <r>
    <n v="2686"/>
    <n v="1321"/>
    <s v="2016_17_KCY@SD"/>
    <n v="4.5"/>
    <n v="5"/>
    <n v="27"/>
    <n v="37"/>
    <x v="4"/>
    <x v="16"/>
    <s v="rs"/>
    <s v="KCY"/>
    <s v="KCY"/>
    <n v="-0.5"/>
    <x v="1"/>
    <n v="4.5"/>
    <n v="0"/>
    <m/>
    <m/>
    <s v="KCY"/>
    <n v="6"/>
    <n v="1"/>
    <s v="KCY"/>
    <n v="1"/>
  </r>
  <r>
    <n v="2687"/>
    <n v="1322"/>
    <s v="2016_17_OAK@DEN"/>
    <n v="-3.5"/>
    <n v="-1"/>
    <n v="24"/>
    <n v="6"/>
    <x v="4"/>
    <x v="16"/>
    <s v="rs"/>
    <s v="DEN"/>
    <s v="DEN"/>
    <n v="-2.5"/>
    <x v="0"/>
    <n v="-3.5"/>
    <n v="0"/>
    <m/>
    <m/>
    <s v="DEN"/>
    <n v="11"/>
    <n v="1"/>
    <m/>
    <s v=""/>
  </r>
  <r>
    <n v="2688"/>
    <n v="1322"/>
    <s v="2016_17_OAK@DEN"/>
    <n v="-3.5"/>
    <n v="-1"/>
    <n v="24"/>
    <n v="6"/>
    <x v="4"/>
    <x v="16"/>
    <s v="rs"/>
    <s v="DEN"/>
    <s v="DEN"/>
    <n v="-2.5"/>
    <x v="1"/>
    <n v="-3"/>
    <n v="0.5"/>
    <m/>
    <m/>
    <s v="DEN"/>
    <n v="12"/>
    <n v="1"/>
    <s v="DEN"/>
    <n v="1"/>
  </r>
  <r>
    <n v="2689"/>
    <n v="1323"/>
    <s v="2016_17_SEA@SFO"/>
    <n v="9"/>
    <n v="11"/>
    <n v="23"/>
    <n v="25"/>
    <x v="4"/>
    <x v="16"/>
    <s v="rs"/>
    <s v="SFO"/>
    <s v="SEA"/>
    <n v="-2"/>
    <x v="0"/>
    <n v="6.5"/>
    <n v="2.5"/>
    <m/>
    <m/>
    <s v="SFO"/>
    <n v="2"/>
    <n v="1"/>
    <m/>
    <s v=""/>
  </r>
  <r>
    <n v="2690"/>
    <n v="1323"/>
    <s v="2016_17_SEA@SFO"/>
    <n v="9"/>
    <n v="11"/>
    <n v="23"/>
    <n v="25"/>
    <x v="4"/>
    <x v="16"/>
    <s v="rs"/>
    <s v="SFO"/>
    <s v="SEA"/>
    <n v="-2"/>
    <x v="1"/>
    <n v="7"/>
    <n v="2"/>
    <m/>
    <m/>
    <s v="SEA"/>
    <n v="11"/>
    <n v="0"/>
    <s v="SEA"/>
    <n v="1"/>
  </r>
  <r>
    <n v="2691"/>
    <n v="1324"/>
    <s v="2016_17_ARI@LAR"/>
    <n v="7.5"/>
    <n v="7"/>
    <n v="6"/>
    <n v="44"/>
    <x v="4"/>
    <x v="16"/>
    <s v="rs"/>
    <s v="ARI"/>
    <s v="ARI"/>
    <n v="0.5"/>
    <x v="0"/>
    <n v="6.5"/>
    <n v="1"/>
    <m/>
    <m/>
    <s v="ARI"/>
    <n v="13"/>
    <n v="1"/>
    <m/>
    <s v=""/>
  </r>
  <r>
    <n v="2692"/>
    <n v="1324"/>
    <s v="2016_17_ARI@LAR"/>
    <n v="7.5"/>
    <n v="7"/>
    <n v="6"/>
    <n v="44"/>
    <x v="4"/>
    <x v="16"/>
    <s v="rs"/>
    <s v="ARI"/>
    <s v="ARI"/>
    <n v="0.5"/>
    <x v="1"/>
    <n v="3"/>
    <n v="4.5"/>
    <m/>
    <m/>
    <s v="LAR"/>
    <n v="14"/>
    <n v="0"/>
    <s v="LAR"/>
    <n v="0"/>
  </r>
  <r>
    <n v="2693"/>
    <n v="1325"/>
    <s v="2016_18_OAK@HOU"/>
    <n v="-3"/>
    <n v="-4"/>
    <n v="27"/>
    <n v="14"/>
    <x v="4"/>
    <x v="17"/>
    <s v="plyff"/>
    <s v="HOU"/>
    <s v="HOU"/>
    <n v="1"/>
    <x v="0"/>
    <n v="-3.5"/>
    <n v="0.5"/>
    <m/>
    <m/>
    <s v="HOU"/>
    <n v="3"/>
    <n v="1"/>
    <s v="HOU"/>
    <n v="1"/>
  </r>
  <r>
    <n v="2694"/>
    <n v="1325"/>
    <s v="2016_18_OAK@HOU"/>
    <n v="-3"/>
    <n v="-4"/>
    <n v="27"/>
    <n v="14"/>
    <x v="4"/>
    <x v="17"/>
    <s v="plyff"/>
    <s v="HOU"/>
    <s v="HOU"/>
    <n v="1"/>
    <x v="1"/>
    <n v="-4.5"/>
    <n v="1.5"/>
    <m/>
    <m/>
    <s v="HOU"/>
    <n v="1"/>
    <n v="1"/>
    <s v="HOU"/>
    <n v="1"/>
  </r>
  <r>
    <n v="2695"/>
    <n v="1326"/>
    <s v="2016_18_DET@SEA"/>
    <n v="-7.5"/>
    <n v="-9"/>
    <n v="26"/>
    <n v="6"/>
    <x v="4"/>
    <x v="17"/>
    <s v="plyff"/>
    <s v="SEA"/>
    <s v="SEA"/>
    <n v="1.5"/>
    <x v="0"/>
    <n v="-6"/>
    <n v="1.5"/>
    <m/>
    <m/>
    <s v="SEA"/>
    <n v="2"/>
    <n v="1"/>
    <s v="SEA"/>
    <n v="1"/>
  </r>
  <r>
    <n v="2696"/>
    <n v="1326"/>
    <s v="2016_18_DET@SEA"/>
    <n v="-7.5"/>
    <n v="-9"/>
    <n v="26"/>
    <n v="6"/>
    <x v="4"/>
    <x v="17"/>
    <s v="plyff"/>
    <s v="SEA"/>
    <s v="SEA"/>
    <n v="1.5"/>
    <x v="1"/>
    <n v="-7"/>
    <n v="0.5"/>
    <m/>
    <m/>
    <s v="DET"/>
    <n v="4"/>
    <n v="0"/>
    <s v="DET"/>
    <n v="0"/>
  </r>
  <r>
    <n v="2697"/>
    <n v="1327"/>
    <s v="2016_18_MIA@PIT"/>
    <n v="-10"/>
    <n v="-12"/>
    <n v="30"/>
    <n v="12"/>
    <x v="4"/>
    <x v="17"/>
    <s v="plyff"/>
    <s v="PIT"/>
    <s v="PIT"/>
    <n v="2"/>
    <x v="0"/>
    <n v="-7"/>
    <n v="3"/>
    <m/>
    <m/>
    <s v="MIA"/>
    <n v="1"/>
    <n v="0"/>
    <s v="PIT"/>
    <n v="1"/>
  </r>
  <r>
    <n v="2698"/>
    <n v="1327"/>
    <s v="2016_18_MIA@PIT"/>
    <n v="-10"/>
    <n v="-12"/>
    <n v="30"/>
    <n v="12"/>
    <x v="4"/>
    <x v="17"/>
    <s v="plyff"/>
    <s v="PIT"/>
    <s v="PIT"/>
    <n v="2"/>
    <x v="1"/>
    <n v="-7"/>
    <n v="3"/>
    <m/>
    <m/>
    <s v="MIA"/>
    <n v="2"/>
    <n v="0"/>
    <s v="PIT"/>
    <n v="1"/>
  </r>
  <r>
    <n v="2699"/>
    <n v="1328"/>
    <s v="2016_18_NYG@GBY"/>
    <n v="-3.5"/>
    <n v="-5.5"/>
    <n v="38"/>
    <n v="13"/>
    <x v="4"/>
    <x v="17"/>
    <s v="plyff"/>
    <s v="GBY"/>
    <s v="GBY"/>
    <n v="2"/>
    <x v="0"/>
    <n v="-5"/>
    <n v="1.5"/>
    <m/>
    <m/>
    <s v="NYG"/>
    <n v="4"/>
    <n v="0"/>
    <s v="NYG"/>
    <n v="0"/>
  </r>
  <r>
    <n v="2700"/>
    <n v="1328"/>
    <s v="2016_18_NYG@GBY"/>
    <n v="-3.5"/>
    <n v="-5.5"/>
    <n v="38"/>
    <n v="13"/>
    <x v="4"/>
    <x v="17"/>
    <s v="plyff"/>
    <s v="GBY"/>
    <s v="GBY"/>
    <n v="2"/>
    <x v="1"/>
    <n v="-5"/>
    <n v="1.5"/>
    <m/>
    <m/>
    <s v="NYG"/>
    <n v="3"/>
    <n v="0"/>
    <s v="NYG"/>
    <n v="0"/>
  </r>
  <r>
    <n v="2701"/>
    <n v="1329"/>
    <s v="2016_19_SEA@ATL"/>
    <n v="-4"/>
    <n v="-6.5"/>
    <n v="36"/>
    <n v="20"/>
    <x v="4"/>
    <x v="18"/>
    <s v="plyff"/>
    <s v="ATL"/>
    <s v="ATL"/>
    <n v="2.5"/>
    <x v="0"/>
    <n v="-3"/>
    <n v="1"/>
    <m/>
    <m/>
    <s v="ATL"/>
    <n v="1"/>
    <n v="1"/>
    <s v="ATL"/>
    <n v="1"/>
  </r>
  <r>
    <n v="2702"/>
    <n v="1329"/>
    <s v="2016_19_SEA@ATL"/>
    <n v="-4"/>
    <n v="-6.5"/>
    <n v="36"/>
    <n v="20"/>
    <x v="4"/>
    <x v="18"/>
    <s v="plyff"/>
    <s v="ATL"/>
    <s v="ATL"/>
    <n v="2.5"/>
    <x v="1"/>
    <n v="-3"/>
    <n v="1"/>
    <m/>
    <m/>
    <s v="ATL"/>
    <n v="2"/>
    <n v="1"/>
    <s v="ATL"/>
    <n v="1"/>
  </r>
  <r>
    <n v="2703"/>
    <n v="1330"/>
    <s v="2016_19_HOU@NWE"/>
    <n v="-16"/>
    <n v="-16"/>
    <n v="34"/>
    <n v="16"/>
    <x v="4"/>
    <x v="18"/>
    <s v="plyff"/>
    <s v="NWE"/>
    <s v="NWE"/>
    <n v="0"/>
    <x v="0"/>
    <n v="-10.5"/>
    <n v="5.5"/>
    <m/>
    <m/>
    <s v="NWE"/>
    <n v="2"/>
    <n v="1"/>
    <s v="NWE"/>
    <n v="1"/>
  </r>
  <r>
    <n v="2704"/>
    <n v="1330"/>
    <s v="2016_19_HOU@NWE"/>
    <n v="-16"/>
    <n v="-16"/>
    <n v="34"/>
    <n v="16"/>
    <x v="4"/>
    <x v="18"/>
    <s v="plyff"/>
    <s v="NWE"/>
    <s v="NWE"/>
    <n v="0"/>
    <x v="1"/>
    <n v="-12.5"/>
    <n v="3.5"/>
    <m/>
    <m/>
    <s v="NWE"/>
    <n v="1"/>
    <n v="1"/>
    <s v="NWE"/>
    <n v="1"/>
  </r>
  <r>
    <n v="2705"/>
    <n v="1331"/>
    <s v="2016_19_PIT@KCY"/>
    <n v="-1"/>
    <n v="-1"/>
    <n v="16"/>
    <n v="18"/>
    <x v="4"/>
    <x v="18"/>
    <s v="plyff"/>
    <s v="PIT"/>
    <s v="PIT"/>
    <n v="0"/>
    <x v="0"/>
    <n v="-2.5"/>
    <n v="1.5"/>
    <m/>
    <m/>
    <s v="KCY"/>
    <n v="3"/>
    <n v="0"/>
    <s v="KCY"/>
    <n v="0"/>
  </r>
  <r>
    <n v="2706"/>
    <n v="1331"/>
    <s v="2016_19_PIT@KCY"/>
    <n v="-1"/>
    <n v="-1"/>
    <n v="16"/>
    <n v="18"/>
    <x v="4"/>
    <x v="18"/>
    <s v="plyff"/>
    <s v="PIT"/>
    <s v="PIT"/>
    <n v="0"/>
    <x v="1"/>
    <n v="-3"/>
    <n v="2"/>
    <m/>
    <m/>
    <s v="KCY"/>
    <n v="4"/>
    <n v="0"/>
    <s v="KCY"/>
    <n v="0"/>
  </r>
  <r>
    <n v="2707"/>
    <n v="1332"/>
    <s v="2016_19_GBY@DAL"/>
    <n v="-4"/>
    <n v="-5"/>
    <n v="31"/>
    <n v="34"/>
    <x v="4"/>
    <x v="18"/>
    <s v="plyff"/>
    <s v="GBY"/>
    <s v="GBY"/>
    <n v="1"/>
    <x v="0"/>
    <n v="-4"/>
    <n v="0"/>
    <m/>
    <m/>
    <s v="GBY"/>
    <n v="4"/>
    <n v="1"/>
    <s v="GBY"/>
    <n v="1"/>
  </r>
  <r>
    <n v="2708"/>
    <n v="1332"/>
    <s v="2016_19_GBY@DAL"/>
    <n v="-4"/>
    <n v="-5"/>
    <n v="31"/>
    <n v="34"/>
    <x v="4"/>
    <x v="18"/>
    <s v="plyff"/>
    <s v="GBY"/>
    <s v="GBY"/>
    <n v="1"/>
    <x v="1"/>
    <n v="-4.5"/>
    <n v="0.5"/>
    <m/>
    <m/>
    <s v="GBY"/>
    <n v="3"/>
    <n v="1"/>
    <s v="GBY"/>
    <n v="1"/>
  </r>
  <r>
    <n v="2709"/>
    <n v="1333"/>
    <s v="2016_20_GBY@ATL"/>
    <n v="-4"/>
    <n v="-4"/>
    <n v="44"/>
    <n v="21"/>
    <x v="4"/>
    <x v="19"/>
    <s v="plyff"/>
    <s v="ATL"/>
    <s v="ATL"/>
    <n v="0"/>
    <x v="0"/>
    <n v="-2.5"/>
    <n v="1.5"/>
    <m/>
    <m/>
    <s v="ATL"/>
    <n v="2"/>
    <n v="1"/>
    <s v="ATL"/>
    <n v="1"/>
  </r>
  <r>
    <n v="2710"/>
    <n v="1333"/>
    <s v="2016_20_GBY@ATL"/>
    <n v="-4"/>
    <n v="-4"/>
    <n v="44"/>
    <n v="21"/>
    <x v="4"/>
    <x v="19"/>
    <s v="plyff"/>
    <s v="ATL"/>
    <s v="ATL"/>
    <n v="0"/>
    <x v="1"/>
    <n v="-2.5"/>
    <n v="1.5"/>
    <m/>
    <m/>
    <s v="ATL"/>
    <n v="1"/>
    <n v="1"/>
    <s v="ATL"/>
    <n v="1"/>
  </r>
  <r>
    <n v="2711"/>
    <n v="1334"/>
    <s v="2016_20_PIT@NWE"/>
    <n v="-6"/>
    <n v="-6"/>
    <n v="36"/>
    <n v="17"/>
    <x v="4"/>
    <x v="19"/>
    <s v="plyff"/>
    <s v="NWE"/>
    <s v="NWE"/>
    <n v="0"/>
    <x v="0"/>
    <n v="-6"/>
    <n v="0"/>
    <m/>
    <m/>
    <s v="NWE"/>
    <n v="1"/>
    <n v="1"/>
    <s v="NWE"/>
    <n v="1"/>
  </r>
  <r>
    <n v="2712"/>
    <n v="1334"/>
    <s v="2016_20_PIT@NWE"/>
    <n v="-6"/>
    <n v="-6"/>
    <n v="36"/>
    <n v="17"/>
    <x v="4"/>
    <x v="19"/>
    <s v="plyff"/>
    <s v="NWE"/>
    <s v="NWE"/>
    <n v="0"/>
    <x v="1"/>
    <n v="-4"/>
    <n v="2"/>
    <m/>
    <m/>
    <s v="PIT"/>
    <n v="2"/>
    <n v="0"/>
    <s v="NWE"/>
    <n v="1"/>
  </r>
  <r>
    <n v="2713"/>
    <n v="1335"/>
    <s v="2016_21_ATL@NWE"/>
    <n v="-3"/>
    <n v="-3"/>
    <n v="34"/>
    <n v="28"/>
    <x v="4"/>
    <x v="20"/>
    <s v="plyff"/>
    <s v="NWE"/>
    <s v="NWE"/>
    <n v="0"/>
    <x v="0"/>
    <n v="-2.5"/>
    <n v="0.5"/>
    <n v="24"/>
    <n v="31"/>
    <s v="NWE"/>
    <n v="1"/>
    <n v="1"/>
    <s v="NWE"/>
    <n v="1"/>
  </r>
  <r>
    <n v="2714"/>
    <n v="1335"/>
    <s v="2016_21_ATL@NWE"/>
    <n v="-3"/>
    <n v="-3"/>
    <n v="34"/>
    <n v="28"/>
    <x v="4"/>
    <x v="20"/>
    <s v="plyff"/>
    <s v="NWE"/>
    <s v="NWE"/>
    <n v="0"/>
    <x v="1"/>
    <n v="-5.5"/>
    <n v="2.5"/>
    <n v="24"/>
    <n v="30"/>
    <s v="NWE"/>
    <n v="1"/>
    <n v="1"/>
    <s v="NWE"/>
    <n v="1"/>
  </r>
  <r>
    <n v="2715"/>
    <n v="1336"/>
    <s v="2017_01_KCY@NWE"/>
    <n v="-8.5"/>
    <n v="-9"/>
    <n v="27"/>
    <n v="42"/>
    <x v="5"/>
    <x v="0"/>
    <s v="rs"/>
    <s v="KCY"/>
    <s v="KCY"/>
    <n v="0.5"/>
    <x v="0"/>
    <n v="-7.5"/>
    <n v="1"/>
    <m/>
    <m/>
    <s v="KCY"/>
    <n v="0.57999999999999996"/>
    <n v="1"/>
    <m/>
    <s v=""/>
  </r>
  <r>
    <n v="2716"/>
    <n v="1336"/>
    <s v="2017_01_KCY@NWE"/>
    <n v="-8.5"/>
    <n v="-9"/>
    <n v="27"/>
    <n v="42"/>
    <x v="5"/>
    <x v="0"/>
    <s v="rs"/>
    <s v="KCY"/>
    <s v="KCY"/>
    <n v="0.5"/>
    <x v="1"/>
    <n v="-7"/>
    <n v="1.5"/>
    <m/>
    <m/>
    <s v="KCY"/>
    <n v="0.55000000000000004"/>
    <n v="1"/>
    <s v="NWE"/>
    <n v="0"/>
  </r>
  <r>
    <n v="2717"/>
    <n v="1337"/>
    <s v="2017_01_NYJ@BUF"/>
    <n v="-8.5"/>
    <n v="-7.5"/>
    <n v="21"/>
    <n v="12"/>
    <x v="5"/>
    <x v="0"/>
    <s v="rs"/>
    <s v="BUF"/>
    <s v="BUF"/>
    <n v="-1"/>
    <x v="0"/>
    <n v="-7.5"/>
    <n v="1"/>
    <m/>
    <m/>
    <s v="NYJ"/>
    <n v="0.6"/>
    <n v="0"/>
    <m/>
    <s v=""/>
  </r>
  <r>
    <n v="2718"/>
    <n v="1337"/>
    <s v="2017_01_NYJ@BUF"/>
    <n v="-8.5"/>
    <n v="-7.5"/>
    <n v="21"/>
    <n v="12"/>
    <x v="5"/>
    <x v="0"/>
    <s v="rs"/>
    <s v="BUF"/>
    <s v="BUF"/>
    <n v="-1"/>
    <x v="1"/>
    <n v="-3.5"/>
    <n v="5"/>
    <m/>
    <m/>
    <s v="NYJ"/>
    <n v="0.55000000000000004"/>
    <n v="0"/>
    <s v="NYJ"/>
    <n v="0"/>
  </r>
  <r>
    <n v="2719"/>
    <n v="1338"/>
    <s v="2017_01_JAX@HOU"/>
    <n v="-5"/>
    <n v="-5.5"/>
    <n v="7"/>
    <n v="29"/>
    <x v="5"/>
    <x v="0"/>
    <s v="rs"/>
    <s v="JAX"/>
    <s v="JAX"/>
    <n v="0.5"/>
    <x v="0"/>
    <n v="-7.5"/>
    <n v="2.5"/>
    <m/>
    <m/>
    <s v="HOU"/>
    <n v="0.75"/>
    <n v="0"/>
    <m/>
    <s v=""/>
  </r>
  <r>
    <n v="2720"/>
    <n v="1338"/>
    <s v="2017_01_JAX@HOU"/>
    <n v="-5"/>
    <n v="-5.5"/>
    <n v="7"/>
    <n v="29"/>
    <x v="5"/>
    <x v="0"/>
    <s v="rs"/>
    <s v="JAX"/>
    <s v="JAX"/>
    <n v="0.5"/>
    <x v="1"/>
    <n v="-6"/>
    <n v="1"/>
    <m/>
    <m/>
    <s v="HOU"/>
    <n v="0.7"/>
    <n v="0"/>
    <s v="HOU"/>
    <n v="0"/>
  </r>
  <r>
    <n v="2721"/>
    <n v="1339"/>
    <s v="2017_01_PIT@CLE"/>
    <n v="8.5"/>
    <n v="10"/>
    <n v="18"/>
    <n v="21"/>
    <x v="5"/>
    <x v="0"/>
    <s v="rs"/>
    <s v="CLE"/>
    <s v="PIT"/>
    <n v="-1.5"/>
    <x v="0"/>
    <n v="6.5"/>
    <n v="2"/>
    <m/>
    <m/>
    <s v="CLE"/>
    <n v="0.61"/>
    <n v="1"/>
    <m/>
    <s v=""/>
  </r>
  <r>
    <n v="2722"/>
    <n v="1339"/>
    <s v="2017_01_PIT@CLE"/>
    <n v="8.5"/>
    <n v="10"/>
    <n v="18"/>
    <n v="21"/>
    <x v="5"/>
    <x v="0"/>
    <s v="rs"/>
    <s v="CLE"/>
    <s v="PIT"/>
    <n v="-1.5"/>
    <x v="1"/>
    <n v="6"/>
    <n v="2.5"/>
    <m/>
    <m/>
    <s v="PIT"/>
    <n v="0.7"/>
    <n v="0"/>
    <s v="PIT"/>
    <n v="1"/>
  </r>
  <r>
    <n v="2723"/>
    <n v="1340"/>
    <s v="2017_01_ARI@DET"/>
    <n v="1.5"/>
    <n v="2"/>
    <n v="35"/>
    <n v="28"/>
    <x v="5"/>
    <x v="0"/>
    <s v="rs"/>
    <s v="DET"/>
    <s v="DET"/>
    <n v="-0.5"/>
    <x v="0"/>
    <n v="2.5"/>
    <n v="1"/>
    <m/>
    <m/>
    <s v="ARI"/>
    <n v="0.78"/>
    <n v="0"/>
    <m/>
    <s v=""/>
  </r>
  <r>
    <n v="2724"/>
    <n v="1340"/>
    <s v="2017_01_ARI@DET"/>
    <n v="1.5"/>
    <n v="2"/>
    <n v="35"/>
    <n v="28"/>
    <x v="5"/>
    <x v="0"/>
    <s v="rs"/>
    <s v="DET"/>
    <s v="DET"/>
    <n v="-0.5"/>
    <x v="1"/>
    <n v="2.5"/>
    <n v="1"/>
    <m/>
    <m/>
    <s v="DET"/>
    <n v="0.55000000000000004"/>
    <n v="1"/>
    <s v="DET"/>
    <n v="1"/>
  </r>
  <r>
    <n v="2725"/>
    <n v="1341"/>
    <s v="2017_01_ATL@CHI"/>
    <n v="7"/>
    <n v="7"/>
    <n v="17"/>
    <n v="23"/>
    <x v="5"/>
    <x v="0"/>
    <s v="rs"/>
    <s v="CHI"/>
    <s v="ATL"/>
    <n v="0"/>
    <x v="0"/>
    <n v="1"/>
    <n v="6"/>
    <m/>
    <m/>
    <s v="ATL"/>
    <n v="0.67"/>
    <n v="0"/>
    <m/>
    <s v=""/>
  </r>
  <r>
    <n v="2726"/>
    <n v="1341"/>
    <s v="2017_01_ATL@CHI"/>
    <n v="7"/>
    <n v="7"/>
    <n v="17"/>
    <n v="23"/>
    <x v="5"/>
    <x v="0"/>
    <s v="rs"/>
    <s v="CHI"/>
    <s v="ATL"/>
    <n v="0"/>
    <x v="1"/>
    <n v="7"/>
    <n v="0"/>
    <m/>
    <m/>
    <s v="CHI"/>
    <n v="0.55000000000000004"/>
    <n v="1"/>
    <s v="ATL"/>
    <n v="1"/>
  </r>
  <r>
    <n v="2727"/>
    <n v="1342"/>
    <s v="2017_01_OAK@TEN"/>
    <n v="-2"/>
    <n v="-2.5"/>
    <n v="16"/>
    <n v="26"/>
    <x v="5"/>
    <x v="0"/>
    <s v="rs"/>
    <s v="OAK"/>
    <s v="OAK"/>
    <n v="0.5"/>
    <x v="0"/>
    <n v="-3"/>
    <n v="1"/>
    <m/>
    <m/>
    <s v="OAK"/>
    <n v="0.56000000000000005"/>
    <n v="1"/>
    <m/>
    <s v=""/>
  </r>
  <r>
    <n v="2728"/>
    <n v="1342"/>
    <s v="2017_01_OAK@TEN"/>
    <n v="-2"/>
    <n v="-2.5"/>
    <n v="16"/>
    <n v="26"/>
    <x v="5"/>
    <x v="0"/>
    <s v="rs"/>
    <s v="OAK"/>
    <s v="OAK"/>
    <n v="0.5"/>
    <x v="1"/>
    <n v="-3"/>
    <n v="1"/>
    <m/>
    <m/>
    <s v="TEN"/>
    <n v="0.6"/>
    <n v="0"/>
    <s v="TEN"/>
    <n v="0"/>
  </r>
  <r>
    <n v="2729"/>
    <n v="1343"/>
    <s v="2017_01_BAL@CIN"/>
    <n v="-3"/>
    <n v="-3"/>
    <n v="0"/>
    <n v="20"/>
    <x v="5"/>
    <x v="0"/>
    <s v="rs"/>
    <s v="BAL"/>
    <s v="BAL"/>
    <n v="0"/>
    <x v="0"/>
    <n v="2"/>
    <n v="5"/>
    <m/>
    <m/>
    <s v="CIN"/>
    <n v="0.56999999999999995"/>
    <n v="0"/>
    <m/>
    <s v=""/>
  </r>
  <r>
    <n v="2730"/>
    <n v="1343"/>
    <s v="2017_01_BAL@CIN"/>
    <n v="-3"/>
    <n v="-3"/>
    <n v="0"/>
    <n v="20"/>
    <x v="5"/>
    <x v="0"/>
    <s v="rs"/>
    <s v="BAL"/>
    <s v="BAL"/>
    <n v="0"/>
    <x v="1"/>
    <n v="-3"/>
    <n v="0"/>
    <m/>
    <m/>
    <s v="CIN"/>
    <n v="0.6"/>
    <n v="0"/>
    <s v="CIN"/>
    <n v="0"/>
  </r>
  <r>
    <n v="2731"/>
    <n v="1344"/>
    <s v="2017_01_PHI@WAS"/>
    <n v="1"/>
    <n v="1"/>
    <n v="17"/>
    <n v="30"/>
    <x v="5"/>
    <x v="0"/>
    <s v="rs"/>
    <s v="PHI"/>
    <s v="PHI"/>
    <n v="0"/>
    <x v="0"/>
    <n v="-4"/>
    <n v="5"/>
    <m/>
    <m/>
    <s v="WAS"/>
    <n v="0.53"/>
    <n v="0"/>
    <m/>
    <s v=""/>
  </r>
  <r>
    <n v="2732"/>
    <n v="1344"/>
    <s v="2017_01_PHI@WAS"/>
    <n v="1"/>
    <n v="1"/>
    <n v="17"/>
    <n v="30"/>
    <x v="5"/>
    <x v="0"/>
    <s v="rs"/>
    <s v="PHI"/>
    <s v="PHI"/>
    <n v="0"/>
    <x v="1"/>
    <n v="-3"/>
    <n v="4"/>
    <m/>
    <m/>
    <s v="WAS"/>
    <n v="0.55000000000000004"/>
    <n v="0"/>
    <s v="WAS"/>
    <n v="0"/>
  </r>
  <r>
    <n v="2733"/>
    <n v="1345"/>
    <s v="2017_01_IND@LAR"/>
    <n v="3"/>
    <n v="-3.5"/>
    <n v="46"/>
    <n v="9"/>
    <x v="5"/>
    <x v="0"/>
    <s v="rs"/>
    <s v="LAR"/>
    <s v="LAR"/>
    <n v="6.5"/>
    <x v="0"/>
    <n v="-3.5"/>
    <n v="6.5"/>
    <m/>
    <m/>
    <s v="LAR"/>
    <n v="0.62"/>
    <n v="1"/>
    <m/>
    <s v=""/>
  </r>
  <r>
    <n v="2734"/>
    <n v="1345"/>
    <s v="2017_01_IND@LAR"/>
    <n v="3"/>
    <n v="-3.5"/>
    <n v="46"/>
    <n v="9"/>
    <x v="5"/>
    <x v="0"/>
    <s v="rs"/>
    <s v="LAR"/>
    <s v="LAR"/>
    <n v="6.5"/>
    <x v="1"/>
    <n v="-2"/>
    <n v="5"/>
    <m/>
    <m/>
    <s v="LAR"/>
    <n v="0.7"/>
    <n v="1"/>
    <s v="LAR"/>
    <n v="1"/>
  </r>
  <r>
    <n v="2735"/>
    <n v="1346"/>
    <s v="2017_01_CAR@SFO"/>
    <n v="5.5"/>
    <n v="4.5"/>
    <n v="3"/>
    <n v="23"/>
    <x v="5"/>
    <x v="0"/>
    <s v="rs"/>
    <s v="CAR"/>
    <s v="CAR"/>
    <n v="1"/>
    <x v="0"/>
    <n v="7.5"/>
    <n v="2"/>
    <m/>
    <m/>
    <s v="CAR"/>
    <n v="0.71"/>
    <n v="1"/>
    <m/>
    <s v=""/>
  </r>
  <r>
    <n v="2736"/>
    <n v="1346"/>
    <s v="2017_01_CAR@SFO"/>
    <n v="5.5"/>
    <n v="4.5"/>
    <n v="3"/>
    <n v="23"/>
    <x v="5"/>
    <x v="0"/>
    <s v="rs"/>
    <s v="CAR"/>
    <s v="CAR"/>
    <n v="1"/>
    <x v="1"/>
    <n v="4"/>
    <n v="1.5"/>
    <m/>
    <m/>
    <s v="CAR"/>
    <n v="0.6"/>
    <n v="1"/>
    <s v="CAR"/>
    <n v="1"/>
  </r>
  <r>
    <n v="2737"/>
    <n v="1347"/>
    <s v="2017_01_SEA@GBY"/>
    <n v="-3"/>
    <n v="-2.5"/>
    <n v="17"/>
    <n v="9"/>
    <x v="5"/>
    <x v="0"/>
    <s v="rs"/>
    <s v="GBY"/>
    <s v="GBY"/>
    <n v="-0.5"/>
    <x v="0"/>
    <n v="-3.5"/>
    <n v="0.5"/>
    <m/>
    <m/>
    <s v="SEA"/>
    <n v="0.69"/>
    <n v="0"/>
    <m/>
    <s v=""/>
  </r>
  <r>
    <n v="2738"/>
    <n v="1347"/>
    <s v="2017_01_SEA@GBY"/>
    <n v="-3"/>
    <n v="-2.5"/>
    <n v="17"/>
    <n v="9"/>
    <x v="5"/>
    <x v="0"/>
    <s v="rs"/>
    <s v="GBY"/>
    <s v="GBY"/>
    <n v="-0.5"/>
    <x v="1"/>
    <n v="-3.5"/>
    <n v="0.5"/>
    <m/>
    <m/>
    <s v="GBY"/>
    <n v="0.55000000000000004"/>
    <n v="1"/>
    <s v="SEA"/>
    <n v="0"/>
  </r>
  <r>
    <n v="2739"/>
    <n v="1348"/>
    <s v="2017_01_NYG@DAL"/>
    <n v="-3.5"/>
    <n v="-6"/>
    <n v="19"/>
    <n v="3"/>
    <x v="5"/>
    <x v="0"/>
    <s v="rs"/>
    <s v="DAL"/>
    <s v="DAL"/>
    <n v="2.5"/>
    <x v="0"/>
    <n v="-3"/>
    <n v="0.5"/>
    <m/>
    <m/>
    <s v="DAL"/>
    <n v="0.55000000000000004"/>
    <n v="1"/>
    <m/>
    <s v=""/>
  </r>
  <r>
    <n v="2740"/>
    <n v="1348"/>
    <s v="2017_01_NYG@DAL"/>
    <n v="-3.5"/>
    <n v="-6"/>
    <n v="19"/>
    <n v="3"/>
    <x v="5"/>
    <x v="0"/>
    <s v="rs"/>
    <s v="DAL"/>
    <s v="DAL"/>
    <n v="2.5"/>
    <x v="1"/>
    <n v="-4"/>
    <n v="0.5"/>
    <m/>
    <m/>
    <s v="NYG"/>
    <n v="0.55000000000000004"/>
    <n v="0"/>
    <s v="NYG"/>
    <n v="0"/>
  </r>
  <r>
    <n v="2741"/>
    <n v="1349"/>
    <s v="2017_01_NOR@MIN"/>
    <n v="-3.5"/>
    <n v="-3"/>
    <n v="29"/>
    <n v="19"/>
    <x v="5"/>
    <x v="0"/>
    <s v="rs"/>
    <s v="MIN"/>
    <s v="MIN"/>
    <n v="-0.5"/>
    <x v="0"/>
    <n v="-3"/>
    <n v="0.5"/>
    <m/>
    <m/>
    <s v="NOR"/>
    <n v="0.59"/>
    <n v="0"/>
    <m/>
    <s v=""/>
  </r>
  <r>
    <n v="2742"/>
    <n v="1349"/>
    <s v="2017_01_NOR@MIN"/>
    <n v="-3.5"/>
    <n v="-3"/>
    <n v="29"/>
    <n v="19"/>
    <x v="5"/>
    <x v="0"/>
    <s v="rs"/>
    <s v="MIN"/>
    <s v="MIN"/>
    <n v="-0.5"/>
    <x v="1"/>
    <n v="-3.5"/>
    <n v="0"/>
    <m/>
    <m/>
    <s v="MIN"/>
    <n v="0.6"/>
    <n v="1"/>
    <s v="MIN"/>
    <n v="1"/>
  </r>
  <r>
    <n v="2743"/>
    <n v="1350"/>
    <s v="2017_01_LAC@DEN"/>
    <n v="-3.5"/>
    <n v="-3"/>
    <n v="24"/>
    <n v="21"/>
    <x v="5"/>
    <x v="0"/>
    <s v="rs"/>
    <s v="na"/>
    <s v="DEN"/>
    <n v="-0.5"/>
    <x v="0"/>
    <n v="-3"/>
    <n v="0.5"/>
    <m/>
    <m/>
    <s v="LAC"/>
    <n v="0.54"/>
    <n v="0"/>
    <m/>
    <s v=""/>
  </r>
  <r>
    <n v="2744"/>
    <n v="1350"/>
    <s v="2017_01_LAC@DEN"/>
    <n v="-3.5"/>
    <n v="-3"/>
    <n v="24"/>
    <n v="21"/>
    <x v="5"/>
    <x v="0"/>
    <s v="rs"/>
    <s v="na"/>
    <s v="DEN"/>
    <n v="-0.5"/>
    <x v="1"/>
    <n v="-3.5"/>
    <n v="0"/>
    <m/>
    <m/>
    <s v="DEN"/>
    <n v="0.55000000000000004"/>
    <n v="0"/>
    <s v="DEN"/>
    <n v="1"/>
  </r>
  <r>
    <n v="2745"/>
    <n v="1351"/>
    <s v="2017_02_HOU@CIN"/>
    <n v="-3"/>
    <n v="-3"/>
    <n v="9"/>
    <n v="13"/>
    <x v="5"/>
    <x v="1"/>
    <s v="rs"/>
    <s v="HOU"/>
    <s v="HOU"/>
    <n v="0"/>
    <x v="1"/>
    <n v="-3"/>
    <n v="0"/>
    <m/>
    <m/>
    <s v="CIN"/>
    <n v="0.6"/>
    <n v="0"/>
    <s v="CIN"/>
    <n v="0"/>
  </r>
  <r>
    <n v="2746"/>
    <n v="1352"/>
    <s v="2017_02_CLE@BAL"/>
    <n v="-7.5"/>
    <n v="-8"/>
    <n v="24"/>
    <n v="10"/>
    <x v="5"/>
    <x v="1"/>
    <s v="rs"/>
    <s v="BAL"/>
    <s v="BAL"/>
    <n v="0.5"/>
    <x v="1"/>
    <n v="-8"/>
    <n v="0.5"/>
    <m/>
    <m/>
    <s v="BAL"/>
    <n v="0.65"/>
    <n v="1"/>
    <s v="BAL"/>
    <n v="1"/>
  </r>
  <r>
    <n v="2747"/>
    <n v="1353"/>
    <s v="2017_02_CHI@TBY"/>
    <n v="-5.5"/>
    <n v="-6.5"/>
    <n v="29"/>
    <n v="7"/>
    <x v="5"/>
    <x v="1"/>
    <s v="rs"/>
    <s v="TBY"/>
    <s v="TBY"/>
    <n v="1"/>
    <x v="1"/>
    <n v="-5"/>
    <n v="0.5"/>
    <m/>
    <m/>
    <s v="CHI"/>
    <n v="0.64"/>
    <n v="0"/>
    <s v="CHI"/>
    <n v="0"/>
  </r>
  <r>
    <n v="2748"/>
    <n v="1354"/>
    <s v="2017_02_MIN@PIT"/>
    <n v="-7"/>
    <n v="-6"/>
    <n v="26"/>
    <n v="9"/>
    <x v="5"/>
    <x v="1"/>
    <s v="rs"/>
    <s v="PIT"/>
    <s v="PIT"/>
    <n v="-1"/>
    <x v="1"/>
    <n v="-5"/>
    <n v="2"/>
    <m/>
    <m/>
    <s v="PIT"/>
    <n v="0.6"/>
    <n v="1"/>
    <s v="PIT"/>
    <n v="1"/>
  </r>
  <r>
    <n v="2749"/>
    <n v="1355"/>
    <s v="2017_02_NWE@NOR"/>
    <n v="4.5"/>
    <n v="6.5"/>
    <n v="20"/>
    <n v="36"/>
    <x v="5"/>
    <x v="1"/>
    <s v="rs"/>
    <s v="NWE"/>
    <s v="NWE"/>
    <n v="-2"/>
    <x v="1"/>
    <n v="3"/>
    <n v="1.5"/>
    <m/>
    <m/>
    <s v="NOR"/>
    <n v="0.52"/>
    <n v="0"/>
    <s v="NOR"/>
    <n v="0"/>
  </r>
  <r>
    <n v="2750"/>
    <n v="1356"/>
    <s v="2017_02_PHI@KCY"/>
    <n v="-4.5"/>
    <n v="-5.5"/>
    <n v="27"/>
    <n v="20"/>
    <x v="5"/>
    <x v="1"/>
    <s v="rs"/>
    <s v="KCY"/>
    <s v="KCY"/>
    <n v="1"/>
    <x v="1"/>
    <n v="-3.5"/>
    <n v="1"/>
    <m/>
    <m/>
    <s v="KCY"/>
    <n v="0.56999999999999995"/>
    <n v="1"/>
    <s v="KCY"/>
    <n v="1"/>
  </r>
  <r>
    <n v="2751"/>
    <n v="1357"/>
    <s v="2017_02_TEN@JAX"/>
    <n v="0"/>
    <n v="1.5"/>
    <n v="16"/>
    <n v="37"/>
    <x v="5"/>
    <x v="1"/>
    <s v="rs"/>
    <s v="TEN"/>
    <s v="TEN"/>
    <n v="-1.5"/>
    <x v="1"/>
    <n v="-2.5"/>
    <n v="2.5"/>
    <m/>
    <m/>
    <s v="TEN"/>
    <n v="0.61"/>
    <n v="1"/>
    <s v="TEN"/>
    <n v="1"/>
  </r>
  <r>
    <n v="2752"/>
    <n v="1358"/>
    <s v="2017_02_ARI@IND"/>
    <n v="7.5"/>
    <n v="7"/>
    <n v="13"/>
    <n v="16"/>
    <x v="5"/>
    <x v="1"/>
    <s v="rs"/>
    <s v="IND"/>
    <s v="ARI"/>
    <n v="0.5"/>
    <x v="1"/>
    <n v="5"/>
    <n v="2.5"/>
    <m/>
    <m/>
    <s v="IND"/>
    <n v="0.51"/>
    <n v="1"/>
    <s v="ARI"/>
    <n v="1"/>
  </r>
  <r>
    <n v="2753"/>
    <n v="1359"/>
    <s v="2017_02_BUF@CAR"/>
    <n v="-7.5"/>
    <n v="-7"/>
    <n v="9"/>
    <n v="3"/>
    <x v="5"/>
    <x v="1"/>
    <s v="rs"/>
    <s v="BUF"/>
    <s v="CAR"/>
    <n v="-0.5"/>
    <x v="1"/>
    <n v="-9"/>
    <n v="1.5"/>
    <m/>
    <m/>
    <s v="BUF"/>
    <n v="0.63"/>
    <n v="1"/>
    <s v="CAR"/>
    <n v="1"/>
  </r>
  <r>
    <n v="2754"/>
    <n v="1360"/>
    <s v="2017_02_NYJ@OAK"/>
    <n v="-13.5"/>
    <n v="-13.5"/>
    <n v="45"/>
    <n v="20"/>
    <x v="5"/>
    <x v="1"/>
    <s v="rs"/>
    <s v="OAK"/>
    <s v="OAK"/>
    <n v="0"/>
    <x v="1"/>
    <n v="-12"/>
    <n v="1.5"/>
    <m/>
    <m/>
    <s v="OAK"/>
    <n v="0.8"/>
    <n v="1"/>
    <s v="OAK"/>
    <n v="1"/>
  </r>
  <r>
    <n v="2755"/>
    <n v="1361"/>
    <s v="2017_02_MIA@LAC"/>
    <n v="-3"/>
    <n v="-3.5"/>
    <n v="17"/>
    <n v="19"/>
    <x v="5"/>
    <x v="1"/>
    <s v="rs"/>
    <s v="MIA"/>
    <s v="MIA"/>
    <n v="0.5"/>
    <x v="1"/>
    <n v="-3"/>
    <n v="0"/>
    <m/>
    <m/>
    <s v="LAC"/>
    <n v="0.7"/>
    <n v="0"/>
    <s v="LAC"/>
    <n v="0"/>
  </r>
  <r>
    <n v="2756"/>
    <n v="1362"/>
    <s v="2017_02_SFO@SEA"/>
    <n v="-12.5"/>
    <n v="-14"/>
    <n v="12"/>
    <n v="9"/>
    <x v="5"/>
    <x v="1"/>
    <s v="rs"/>
    <s v="SFO"/>
    <s v="SEA"/>
    <n v="1.5"/>
    <x v="1"/>
    <n v="-12"/>
    <n v="0.5"/>
    <m/>
    <m/>
    <s v="SEA"/>
    <n v="0.62"/>
    <n v="0"/>
    <s v="SEA"/>
    <n v="1"/>
  </r>
  <r>
    <n v="2757"/>
    <n v="1363"/>
    <s v="2017_02_DAL@DEN"/>
    <n v="1.5"/>
    <n v="2.5"/>
    <n v="42"/>
    <n v="17"/>
    <x v="5"/>
    <x v="1"/>
    <s v="rs"/>
    <s v="DEN"/>
    <s v="DEN"/>
    <n v="-1"/>
    <x v="1"/>
    <n v="2.5"/>
    <n v="1"/>
    <m/>
    <m/>
    <s v="DAL"/>
    <n v="0.59"/>
    <n v="0"/>
    <s v="DAL"/>
    <n v="0"/>
  </r>
  <r>
    <n v="2758"/>
    <n v="1364"/>
    <s v="2017_02_WAS@LAR"/>
    <n v="-2.5"/>
    <n v="-2.5"/>
    <n v="20"/>
    <n v="27"/>
    <x v="5"/>
    <x v="1"/>
    <s v="rs"/>
    <s v="WAS"/>
    <s v="WAS"/>
    <n v="0"/>
    <x v="1"/>
    <n v="-3"/>
    <n v="0.5"/>
    <m/>
    <m/>
    <s v="LAR"/>
    <n v="0.54"/>
    <n v="0"/>
    <s v="LAR"/>
    <n v="0"/>
  </r>
  <r>
    <n v="2759"/>
    <n v="1365"/>
    <s v="2017_02_GBY@ATL"/>
    <n v="-2.5"/>
    <n v="-3"/>
    <n v="34"/>
    <n v="23"/>
    <x v="5"/>
    <x v="1"/>
    <s v="rs"/>
    <s v="ATL"/>
    <s v="ATL"/>
    <n v="0.5"/>
    <x v="1"/>
    <n v="-1"/>
    <n v="1.5"/>
    <m/>
    <m/>
    <s v="GBY"/>
    <n v="0.66"/>
    <n v="0"/>
    <s v="GBY"/>
    <n v="0"/>
  </r>
  <r>
    <n v="2760"/>
    <n v="1366"/>
    <s v="2017_02_DET@NYG"/>
    <n v="-5"/>
    <n v="-3"/>
    <n v="24"/>
    <n v="10"/>
    <x v="5"/>
    <x v="1"/>
    <s v="rs"/>
    <s v="NYG"/>
    <s v="NYG"/>
    <n v="-2"/>
    <x v="1"/>
    <n v="-3"/>
    <n v="2"/>
    <m/>
    <m/>
    <s v="DET"/>
    <n v="0.54"/>
    <n v="0"/>
    <s v="DET"/>
    <n v="0"/>
  </r>
  <r>
    <n v="2745"/>
    <n v="1351"/>
    <s v="2017_02_HOU@CIN"/>
    <n v="-3"/>
    <n v="-3"/>
    <n v="9"/>
    <n v="13"/>
    <x v="5"/>
    <x v="1"/>
    <s v="rs"/>
    <s v="HOU"/>
    <s v="HOU"/>
    <n v="0"/>
    <x v="0"/>
    <n v="-3.5"/>
    <n v="0.5"/>
    <m/>
    <m/>
    <s v="CIN"/>
    <n v="0.63"/>
    <n v="0"/>
    <m/>
    <s v=""/>
  </r>
  <r>
    <n v="2746"/>
    <n v="1352"/>
    <s v="2017_02_CLE@BAL"/>
    <n v="-7.5"/>
    <n v="-8"/>
    <n v="24"/>
    <n v="10"/>
    <x v="5"/>
    <x v="1"/>
    <s v="rs"/>
    <s v="BAL"/>
    <s v="BAL"/>
    <n v="0.5"/>
    <x v="0"/>
    <n v="-12"/>
    <n v="4.5"/>
    <m/>
    <m/>
    <s v="CLE"/>
    <n v="0.63"/>
    <n v="0"/>
    <m/>
    <s v=""/>
  </r>
  <r>
    <n v="2747"/>
    <n v="1353"/>
    <s v="2017_02_CHI@TBY"/>
    <n v="-5.5"/>
    <n v="-6.5"/>
    <n v="29"/>
    <n v="7"/>
    <x v="5"/>
    <x v="1"/>
    <s v="rs"/>
    <s v="TBY"/>
    <s v="TBY"/>
    <n v="1"/>
    <x v="0"/>
    <n v="-5.5"/>
    <n v="0"/>
    <m/>
    <m/>
    <s v="CHI"/>
    <n v="0.55000000000000004"/>
    <n v="0"/>
    <m/>
    <s v=""/>
  </r>
  <r>
    <n v="2748"/>
    <n v="1354"/>
    <s v="2017_02_MIN@PIT"/>
    <n v="-7"/>
    <n v="-6"/>
    <n v="26"/>
    <n v="9"/>
    <x v="5"/>
    <x v="1"/>
    <s v="rs"/>
    <s v="PIT"/>
    <s v="PIT"/>
    <n v="-1"/>
    <x v="0"/>
    <n v="-5.5"/>
    <n v="1.5"/>
    <m/>
    <m/>
    <s v="MIN"/>
    <n v="0.56999999999999995"/>
    <n v="0"/>
    <m/>
    <s v=""/>
  </r>
  <r>
    <n v="2749"/>
    <n v="1355"/>
    <s v="2017_02_NWE@NOR"/>
    <n v="4.5"/>
    <n v="6.5"/>
    <n v="20"/>
    <n v="36"/>
    <x v="5"/>
    <x v="1"/>
    <s v="rs"/>
    <s v="NWE"/>
    <s v="NWE"/>
    <n v="-2"/>
    <x v="0"/>
    <n v="3.5"/>
    <n v="1"/>
    <m/>
    <m/>
    <s v="NOR"/>
    <n v="0.6"/>
    <n v="0"/>
    <m/>
    <s v=""/>
  </r>
  <r>
    <n v="2750"/>
    <n v="1356"/>
    <s v="2017_02_PHI@KCY"/>
    <n v="-4.5"/>
    <n v="-5.5"/>
    <n v="27"/>
    <n v="20"/>
    <x v="5"/>
    <x v="1"/>
    <s v="rs"/>
    <s v="KCY"/>
    <s v="KCY"/>
    <n v="1"/>
    <x v="0"/>
    <n v="-5"/>
    <n v="0.5"/>
    <m/>
    <m/>
    <s v="KCY"/>
    <n v="0.56000000000000005"/>
    <n v="1"/>
    <m/>
    <s v=""/>
  </r>
  <r>
    <n v="2751"/>
    <n v="1357"/>
    <s v="2017_02_TEN@JAX"/>
    <n v="0"/>
    <n v="1.5"/>
    <n v="16"/>
    <n v="37"/>
    <x v="5"/>
    <x v="1"/>
    <s v="rs"/>
    <s v="TEN"/>
    <s v="TEN"/>
    <n v="-1.5"/>
    <x v="0"/>
    <n v="2.5"/>
    <n v="2.5"/>
    <m/>
    <m/>
    <s v="TEN"/>
    <n v="0.67"/>
    <n v="1"/>
    <m/>
    <s v=""/>
  </r>
  <r>
    <n v="2752"/>
    <n v="1358"/>
    <s v="2017_02_ARI@IND"/>
    <n v="7.5"/>
    <n v="7"/>
    <n v="13"/>
    <n v="16"/>
    <x v="5"/>
    <x v="1"/>
    <s v="rs"/>
    <s v="IND"/>
    <s v="ARI"/>
    <n v="0.5"/>
    <x v="0"/>
    <n v="4.5"/>
    <n v="3"/>
    <m/>
    <m/>
    <s v="ARI"/>
    <n v="0.69"/>
    <n v="0"/>
    <m/>
    <s v=""/>
  </r>
  <r>
    <n v="2753"/>
    <n v="1359"/>
    <s v="2017_02_BUF@CAR"/>
    <n v="-7.5"/>
    <n v="-7"/>
    <n v="9"/>
    <n v="3"/>
    <x v="5"/>
    <x v="1"/>
    <s v="rs"/>
    <s v="BUF"/>
    <s v="CAR"/>
    <n v="-0.5"/>
    <x v="0"/>
    <n v="-7.5"/>
    <n v="0"/>
    <m/>
    <m/>
    <s v="BUF"/>
    <n v="0.61"/>
    <n v="1"/>
    <m/>
    <s v=""/>
  </r>
  <r>
    <n v="2754"/>
    <n v="1360"/>
    <s v="2017_02_NYJ@OAK"/>
    <n v="-13.5"/>
    <n v="-13.5"/>
    <n v="45"/>
    <n v="20"/>
    <x v="5"/>
    <x v="1"/>
    <s v="rs"/>
    <s v="OAK"/>
    <s v="OAK"/>
    <n v="0"/>
    <x v="0"/>
    <n v="-14.5"/>
    <n v="1"/>
    <m/>
    <m/>
    <s v="OAK"/>
    <n v="0.73"/>
    <n v="1"/>
    <m/>
    <s v=""/>
  </r>
  <r>
    <n v="2755"/>
    <n v="1361"/>
    <s v="2017_02_MIA@LAC"/>
    <n v="-3"/>
    <n v="-3.5"/>
    <n v="17"/>
    <n v="19"/>
    <x v="5"/>
    <x v="1"/>
    <s v="rs"/>
    <s v="MIA"/>
    <s v="MIA"/>
    <n v="0.5"/>
    <x v="0"/>
    <n v="-4.5"/>
    <n v="1.5"/>
    <m/>
    <m/>
    <s v="LAC"/>
    <n v="0.53"/>
    <n v="0"/>
    <m/>
    <s v=""/>
  </r>
  <r>
    <n v="2756"/>
    <n v="1362"/>
    <s v="2017_02_SFO@SEA"/>
    <n v="-12.5"/>
    <n v="-14"/>
    <n v="12"/>
    <n v="9"/>
    <x v="5"/>
    <x v="1"/>
    <s v="rs"/>
    <s v="SFO"/>
    <s v="SEA"/>
    <n v="1.5"/>
    <x v="0"/>
    <n v="-12.5"/>
    <n v="0"/>
    <m/>
    <m/>
    <s v="SEA"/>
    <n v="0.65"/>
    <n v="0"/>
    <m/>
    <s v=""/>
  </r>
  <r>
    <n v="2757"/>
    <n v="1363"/>
    <s v="2017_02_DAL@DEN"/>
    <n v="1.5"/>
    <n v="2.5"/>
    <n v="42"/>
    <n v="17"/>
    <x v="5"/>
    <x v="1"/>
    <s v="rs"/>
    <s v="DEN"/>
    <s v="DEN"/>
    <n v="-1"/>
    <x v="0"/>
    <n v="2"/>
    <n v="0.5"/>
    <m/>
    <m/>
    <s v="DAL"/>
    <n v="0.66"/>
    <n v="0"/>
    <m/>
    <s v=""/>
  </r>
  <r>
    <n v="2758"/>
    <n v="1364"/>
    <s v="2017_02_WAS@LAR"/>
    <n v="-2.5"/>
    <n v="-2.5"/>
    <n v="20"/>
    <n v="27"/>
    <x v="5"/>
    <x v="1"/>
    <s v="rs"/>
    <s v="WAS"/>
    <s v="WAS"/>
    <n v="0"/>
    <x v="0"/>
    <n v="-3"/>
    <n v="0.5"/>
    <m/>
    <m/>
    <s v="LAR"/>
    <n v="0.59"/>
    <n v="0"/>
    <m/>
    <s v=""/>
  </r>
  <r>
    <n v="2759"/>
    <n v="1365"/>
    <s v="2017_02_GBY@ATL"/>
    <n v="-2.5"/>
    <n v="-3"/>
    <n v="34"/>
    <n v="23"/>
    <x v="5"/>
    <x v="1"/>
    <s v="rs"/>
    <s v="ATL"/>
    <s v="ATL"/>
    <n v="0.5"/>
    <x v="0"/>
    <n v="-2"/>
    <n v="0.5"/>
    <m/>
    <m/>
    <s v="GBY"/>
    <n v="0.64"/>
    <n v="0"/>
    <m/>
    <s v=""/>
  </r>
  <r>
    <n v="2760"/>
    <n v="1366"/>
    <s v="2017_02_DET@NYG"/>
    <n v="-5"/>
    <n v="-3"/>
    <n v="24"/>
    <n v="10"/>
    <x v="5"/>
    <x v="1"/>
    <s v="rs"/>
    <s v="NYG"/>
    <s v="NYG"/>
    <n v="-2"/>
    <x v="0"/>
    <n v="-3"/>
    <n v="2"/>
    <m/>
    <m/>
    <s v="DET"/>
    <n v="0.66"/>
    <n v="0"/>
    <m/>
    <s v=""/>
  </r>
  <r>
    <n v="2761"/>
    <n v="1367"/>
    <s v="2017_03_LAR@SFO"/>
    <n v="2.5"/>
    <n v="2.5"/>
    <n v="41"/>
    <n v="39"/>
    <x v="5"/>
    <x v="2"/>
    <s v="rs"/>
    <s v="SFO"/>
    <s v="SFO"/>
    <n v="0"/>
    <x v="1"/>
    <n v="3"/>
    <n v="0.5"/>
    <m/>
    <m/>
    <s v="SFO"/>
    <n v="0.55000000000000004"/>
    <n v="1"/>
    <s v="SFO"/>
    <n v="1"/>
  </r>
  <r>
    <n v="2762"/>
    <n v="1368"/>
    <s v="2017_03_BAL@JAX"/>
    <n v="4"/>
    <n v="3.5"/>
    <n v="44"/>
    <n v="7"/>
    <x v="5"/>
    <x v="2"/>
    <s v="rs"/>
    <s v="JAX"/>
    <s v="JAX"/>
    <n v="0.5"/>
    <x v="1"/>
    <n v="4.5"/>
    <n v="0.5"/>
    <m/>
    <m/>
    <s v="BAL"/>
    <n v="0.65"/>
    <n v="0"/>
    <s v="BAL"/>
    <n v="0"/>
  </r>
  <r>
    <n v="2763"/>
    <n v="1369"/>
    <s v="2017_03_DEN@BUF"/>
    <n v="2.5"/>
    <n v="3"/>
    <n v="26"/>
    <n v="16"/>
    <x v="5"/>
    <x v="2"/>
    <s v="rs"/>
    <s v="BUF"/>
    <s v="BUF"/>
    <n v="-0.5"/>
    <x v="1"/>
    <n v="6.5"/>
    <n v="4"/>
    <m/>
    <m/>
    <s v="BUF"/>
    <n v="0.55000000000000004"/>
    <n v="1"/>
    <s v="BUF"/>
    <n v="1"/>
  </r>
  <r>
    <n v="2764"/>
    <n v="1370"/>
    <s v="2017_03_PIT@CHI"/>
    <n v="7.5"/>
    <n v="7.5"/>
    <n v="23"/>
    <n v="17"/>
    <x v="5"/>
    <x v="2"/>
    <s v="rs"/>
    <s v="CHI"/>
    <s v="CHI"/>
    <n v="0"/>
    <x v="1"/>
    <n v="7"/>
    <n v="0.5"/>
    <m/>
    <m/>
    <s v="CHI"/>
    <n v="0.54"/>
    <n v="1"/>
    <s v="CHI"/>
    <n v="1"/>
  </r>
  <r>
    <n v="2765"/>
    <n v="1371"/>
    <s v="2017_03_NOR@CAR"/>
    <n v="6"/>
    <n v="5.5"/>
    <n v="34"/>
    <n v="13"/>
    <x v="5"/>
    <x v="2"/>
    <s v="rs"/>
    <s v="CAR"/>
    <s v="CAR"/>
    <n v="0.5"/>
    <x v="1"/>
    <n v="-5"/>
    <n v="11"/>
    <m/>
    <m/>
    <s v="CAR"/>
    <n v="0.62"/>
    <n v="1"/>
    <s v="CAR"/>
    <n v="1"/>
  </r>
  <r>
    <n v="2766"/>
    <n v="1372"/>
    <s v="2017_03_TBY@MIN"/>
    <s v="na"/>
    <n v="-2.5"/>
    <n v="34"/>
    <n v="17"/>
    <x v="5"/>
    <x v="2"/>
    <s v="rs"/>
    <s v="MIN"/>
    <s v="MIN"/>
    <e v="#VALUE!"/>
    <x v="1"/>
    <n v="2.5"/>
    <s v=""/>
    <m/>
    <m/>
    <s v="MIN"/>
    <n v="0.57999999999999996"/>
    <n v="1"/>
    <s v="MIN"/>
    <n v="1"/>
  </r>
  <r>
    <n v="2767"/>
    <n v="1373"/>
    <s v="2017_03_CLE@IND"/>
    <n v="1.5"/>
    <n v="-1.5"/>
    <n v="31"/>
    <n v="28"/>
    <x v="5"/>
    <x v="2"/>
    <s v="rs"/>
    <s v="IND"/>
    <s v="IND"/>
    <n v="3"/>
    <x v="1"/>
    <n v="0"/>
    <n v="1.5"/>
    <m/>
    <m/>
    <s v="CLE"/>
    <n v="0.51"/>
    <n v="0"/>
    <s v="CLE"/>
    <n v="0"/>
  </r>
  <r>
    <n v="2768"/>
    <n v="1374"/>
    <s v="2017_03_MIA@NYJ"/>
    <n v="6.5"/>
    <n v="6"/>
    <n v="20"/>
    <n v="6"/>
    <x v="5"/>
    <x v="2"/>
    <s v="rs"/>
    <s v="NYJ"/>
    <s v="NYJ"/>
    <n v="0.5"/>
    <x v="1"/>
    <n v="6"/>
    <n v="0.5"/>
    <m/>
    <m/>
    <s v="MIA"/>
    <n v="0.6"/>
    <n v="0"/>
    <s v="MIA"/>
    <n v="0"/>
  </r>
  <r>
    <n v="2769"/>
    <n v="1375"/>
    <s v="2017_03_HOU@NWE"/>
    <n v="-13"/>
    <n v="-14"/>
    <n v="36"/>
    <n v="33"/>
    <x v="5"/>
    <x v="2"/>
    <s v="rs"/>
    <s v="HOU"/>
    <s v="NWE"/>
    <n v="1"/>
    <x v="1"/>
    <n v="-11"/>
    <n v="2"/>
    <m/>
    <m/>
    <s v="NWE"/>
    <n v="0.68"/>
    <n v="0"/>
    <s v="NWE"/>
    <n v="1"/>
  </r>
  <r>
    <n v="2770"/>
    <n v="1376"/>
    <s v="2017_03_ATL@DET"/>
    <n v="3.5"/>
    <n v="3"/>
    <n v="26"/>
    <n v="30"/>
    <x v="5"/>
    <x v="2"/>
    <s v="rs"/>
    <s v="ATL"/>
    <s v="ATL"/>
    <n v="0.5"/>
    <x v="1"/>
    <n v="3"/>
    <n v="0.5"/>
    <m/>
    <m/>
    <s v="ATL"/>
    <n v="0.63"/>
    <n v="1"/>
    <s v="ATL"/>
    <n v="1"/>
  </r>
  <r>
    <n v="2771"/>
    <n v="1377"/>
    <s v="2017_03_NYG@PHI"/>
    <n v="3.5"/>
    <n v="6"/>
    <n v="27"/>
    <n v="24"/>
    <x v="5"/>
    <x v="2"/>
    <s v="rs"/>
    <s v="PHI"/>
    <s v="PHI"/>
    <n v="-2.5"/>
    <x v="1"/>
    <n v="-4.5"/>
    <n v="8"/>
    <m/>
    <m/>
    <s v="PHI"/>
    <n v="0.69"/>
    <n v="1"/>
    <s v="PHI"/>
    <n v="1"/>
  </r>
  <r>
    <n v="2772"/>
    <n v="1378"/>
    <s v="2017_03_SEA@TEN"/>
    <n v="-2"/>
    <n v="-2.5"/>
    <n v="33"/>
    <n v="27"/>
    <x v="5"/>
    <x v="2"/>
    <s v="rs"/>
    <s v="TEN"/>
    <s v="TEN"/>
    <n v="0.5"/>
    <x v="1"/>
    <n v="1"/>
    <n v="3"/>
    <m/>
    <m/>
    <s v="TEN"/>
    <n v="0.56000000000000005"/>
    <n v="1"/>
    <s v="TEN"/>
    <n v="1"/>
  </r>
  <r>
    <n v="2773"/>
    <n v="1379"/>
    <s v="2017_03_KCY@LAC"/>
    <n v="2.5"/>
    <n v="3"/>
    <n v="10"/>
    <n v="24"/>
    <x v="5"/>
    <x v="2"/>
    <s v="rs"/>
    <s v="KCY"/>
    <s v="KCY"/>
    <n v="-0.5"/>
    <x v="1"/>
    <n v="6"/>
    <n v="3.5"/>
    <m/>
    <m/>
    <s v="LAC"/>
    <n v="0.55000000000000004"/>
    <n v="0"/>
    <s v="KCY"/>
    <n v="1"/>
  </r>
  <r>
    <n v="2774"/>
    <n v="1380"/>
    <s v="2017_03_CIN@GBY"/>
    <n v="-8.5"/>
    <n v="-7.5"/>
    <n v="27"/>
    <n v="24"/>
    <x v="5"/>
    <x v="2"/>
    <s v="rs"/>
    <s v="CIN"/>
    <s v="GBY"/>
    <n v="-1"/>
    <x v="1"/>
    <n v="-10.5"/>
    <n v="2"/>
    <m/>
    <m/>
    <s v="CIN"/>
    <n v="0.57999999999999996"/>
    <n v="1"/>
    <s v="GBY"/>
    <n v="1"/>
  </r>
  <r>
    <n v="2775"/>
    <n v="1381"/>
    <s v="2017_03_OAK@WAS"/>
    <n v="3.5"/>
    <n v="3"/>
    <n v="27"/>
    <n v="10"/>
    <x v="5"/>
    <x v="2"/>
    <s v="rs"/>
    <s v="WAS"/>
    <s v="WAS"/>
    <n v="0.5"/>
    <x v="1"/>
    <n v="4"/>
    <n v="0.5"/>
    <m/>
    <m/>
    <s v="OAK"/>
    <n v="0.6"/>
    <n v="0"/>
    <s v="OAK"/>
    <n v="0"/>
  </r>
  <r>
    <n v="2776"/>
    <n v="1382"/>
    <s v="2017_03_DAL@ARI"/>
    <n v="3.5"/>
    <n v="3"/>
    <n v="17"/>
    <n v="28"/>
    <x v="5"/>
    <x v="2"/>
    <s v="rs"/>
    <s v="DAL"/>
    <s v="DAL"/>
    <n v="0.5"/>
    <x v="1"/>
    <n v="7"/>
    <n v="3.5"/>
    <m/>
    <m/>
    <s v="DAL"/>
    <n v="0.61"/>
    <n v="1"/>
    <s v="DAL"/>
    <n v="1"/>
  </r>
  <r>
    <n v="2777"/>
    <n v="1367"/>
    <s v="2017_03_LAR@SFO"/>
    <n v="2.5"/>
    <n v="2.5"/>
    <n v="41"/>
    <n v="39"/>
    <x v="5"/>
    <x v="2"/>
    <s v="rs"/>
    <s v="SFO"/>
    <s v="SFO"/>
    <n v="0"/>
    <x v="0"/>
    <n v="3"/>
    <n v="0.5"/>
    <m/>
    <m/>
    <s v="LAR"/>
    <n v="0.52"/>
    <n v="0"/>
    <m/>
    <s v=""/>
  </r>
  <r>
    <n v="2778"/>
    <n v="1368"/>
    <s v="2017_03_BAL@JAX"/>
    <n v="4"/>
    <n v="3.5"/>
    <n v="44"/>
    <n v="7"/>
    <x v="5"/>
    <x v="2"/>
    <s v="rs"/>
    <s v="JAX"/>
    <s v="JAX"/>
    <n v="0.5"/>
    <x v="0"/>
    <n v="5.5"/>
    <n v="1.5"/>
    <m/>
    <m/>
    <s v="BAL"/>
    <n v="0.75"/>
    <n v="0"/>
    <m/>
    <s v=""/>
  </r>
  <r>
    <n v="2779"/>
    <n v="1369"/>
    <s v="2017_03_DEN@BUF"/>
    <n v="2.5"/>
    <n v="3"/>
    <n v="26"/>
    <n v="16"/>
    <x v="5"/>
    <x v="2"/>
    <s v="rs"/>
    <s v="BUF"/>
    <s v="BUF"/>
    <n v="-0.5"/>
    <x v="0"/>
    <n v="4.5"/>
    <n v="2"/>
    <m/>
    <m/>
    <s v="BUF"/>
    <n v="0.57999999999999996"/>
    <n v="1"/>
    <m/>
    <s v=""/>
  </r>
  <r>
    <n v="2780"/>
    <n v="1370"/>
    <s v="2017_03_PIT@CHI"/>
    <n v="7.5"/>
    <n v="7.5"/>
    <n v="23"/>
    <n v="17"/>
    <x v="5"/>
    <x v="2"/>
    <s v="rs"/>
    <s v="CHI"/>
    <s v="CHI"/>
    <n v="0"/>
    <x v="0"/>
    <n v="9"/>
    <n v="1.5"/>
    <m/>
    <m/>
    <s v="CHI"/>
    <n v="0.51"/>
    <n v="1"/>
    <m/>
    <s v=""/>
  </r>
  <r>
    <n v="2781"/>
    <n v="1371"/>
    <s v="2017_03_NOR@CAR"/>
    <n v="6"/>
    <n v="5.5"/>
    <n v="34"/>
    <n v="13"/>
    <x v="5"/>
    <x v="2"/>
    <s v="rs"/>
    <s v="CAR"/>
    <s v="CAR"/>
    <n v="0.5"/>
    <x v="0"/>
    <n v="-4.5"/>
    <n v="10.5"/>
    <m/>
    <m/>
    <s v="NOR"/>
    <n v="0.74"/>
    <n v="0"/>
    <m/>
    <s v=""/>
  </r>
  <r>
    <n v="2782"/>
    <n v="1372"/>
    <s v="2017_03_TBY@MIN"/>
    <s v="na"/>
    <n v="-2.5"/>
    <n v="34"/>
    <n v="17"/>
    <x v="5"/>
    <x v="2"/>
    <s v="rs"/>
    <s v="MIN"/>
    <s v="MIN"/>
    <e v="#VALUE!"/>
    <x v="0"/>
    <n v="1.5"/>
    <s v=""/>
    <m/>
    <m/>
    <s v="TBY"/>
    <n v="0.61"/>
    <n v="0"/>
    <m/>
    <s v=""/>
  </r>
  <r>
    <n v="2783"/>
    <n v="1373"/>
    <s v="2017_03_CLE@IND"/>
    <n v="1.5"/>
    <n v="-1.5"/>
    <n v="31"/>
    <n v="28"/>
    <x v="5"/>
    <x v="2"/>
    <s v="rs"/>
    <s v="IND"/>
    <s v="IND"/>
    <n v="3"/>
    <x v="0"/>
    <n v="-1.5"/>
    <n v="3"/>
    <m/>
    <m/>
    <s v="IND"/>
    <n v="0.65"/>
    <n v="1"/>
    <m/>
    <s v=""/>
  </r>
  <r>
    <n v="2784"/>
    <n v="1374"/>
    <s v="2017_03_MIA@NYJ"/>
    <n v="6.5"/>
    <n v="6"/>
    <n v="20"/>
    <n v="6"/>
    <x v="5"/>
    <x v="2"/>
    <s v="rs"/>
    <s v="NYJ"/>
    <s v="NYJ"/>
    <n v="0.5"/>
    <x v="0"/>
    <n v="7"/>
    <n v="0.5"/>
    <m/>
    <m/>
    <s v="MIA"/>
    <n v="0.64"/>
    <n v="0"/>
    <m/>
    <s v=""/>
  </r>
  <r>
    <n v="2785"/>
    <n v="1375"/>
    <s v="2017_03_HOU@NWE"/>
    <n v="-13"/>
    <n v="-14"/>
    <n v="36"/>
    <n v="33"/>
    <x v="5"/>
    <x v="2"/>
    <s v="rs"/>
    <s v="HOU"/>
    <s v="NWE"/>
    <n v="1"/>
    <x v="0"/>
    <n v="-11"/>
    <n v="2"/>
    <m/>
    <m/>
    <s v="NWE"/>
    <n v="0.55000000000000004"/>
    <n v="0"/>
    <m/>
    <s v=""/>
  </r>
  <r>
    <n v="2786"/>
    <n v="1376"/>
    <s v="2017_03_ATL@DET"/>
    <n v="3.5"/>
    <n v="3"/>
    <n v="26"/>
    <n v="30"/>
    <x v="5"/>
    <x v="2"/>
    <s v="rs"/>
    <s v="ATL"/>
    <s v="ATL"/>
    <n v="0.5"/>
    <x v="0"/>
    <n v="2"/>
    <n v="1.5"/>
    <m/>
    <m/>
    <s v="ATL"/>
    <n v="0.56999999999999995"/>
    <n v="1"/>
    <m/>
    <s v=""/>
  </r>
  <r>
    <n v="2787"/>
    <n v="1377"/>
    <s v="2017_03_NYG@PHI"/>
    <n v="3.5"/>
    <n v="6"/>
    <n v="27"/>
    <n v="24"/>
    <x v="5"/>
    <x v="2"/>
    <s v="rs"/>
    <s v="PHI"/>
    <s v="PHI"/>
    <n v="-2.5"/>
    <x v="0"/>
    <n v="-4"/>
    <n v="7.5"/>
    <m/>
    <m/>
    <s v="PHI"/>
    <n v="0.69"/>
    <n v="1"/>
    <m/>
    <s v=""/>
  </r>
  <r>
    <n v="2788"/>
    <n v="1378"/>
    <s v="2017_03_SEA@TEN"/>
    <n v="-2"/>
    <n v="-2.5"/>
    <n v="33"/>
    <n v="27"/>
    <x v="5"/>
    <x v="2"/>
    <s v="rs"/>
    <s v="TEN"/>
    <s v="TEN"/>
    <n v="0.5"/>
    <x v="0"/>
    <n v="1.5"/>
    <n v="3.5"/>
    <m/>
    <m/>
    <s v="TEN"/>
    <n v="0.56000000000000005"/>
    <n v="1"/>
    <m/>
    <s v=""/>
  </r>
  <r>
    <n v="2789"/>
    <n v="1379"/>
    <s v="2017_03_KCY@LAC"/>
    <n v="2.5"/>
    <n v="3"/>
    <n v="10"/>
    <n v="24"/>
    <x v="5"/>
    <x v="2"/>
    <s v="rs"/>
    <s v="KCY"/>
    <s v="KCY"/>
    <n v="-0.5"/>
    <x v="0"/>
    <n v="2.5"/>
    <n v="0"/>
    <m/>
    <m/>
    <s v="LAC"/>
    <n v="0.54"/>
    <n v="0"/>
    <m/>
    <s v=""/>
  </r>
  <r>
    <n v="2790"/>
    <n v="1380"/>
    <s v="2017_03_CIN@GBY"/>
    <n v="-8.5"/>
    <n v="-7.5"/>
    <n v="27"/>
    <n v="24"/>
    <x v="5"/>
    <x v="2"/>
    <s v="rs"/>
    <s v="CIN"/>
    <s v="GBY"/>
    <n v="-1"/>
    <x v="0"/>
    <n v="-9.5"/>
    <n v="1"/>
    <m/>
    <m/>
    <s v="CIN"/>
    <n v="0.62"/>
    <n v="1"/>
    <m/>
    <s v=""/>
  </r>
  <r>
    <n v="2791"/>
    <n v="1381"/>
    <s v="2017_03_OAK@WAS"/>
    <n v="3.5"/>
    <n v="3"/>
    <n v="27"/>
    <n v="10"/>
    <x v="5"/>
    <x v="2"/>
    <s v="rs"/>
    <s v="WAS"/>
    <s v="WAS"/>
    <n v="0.5"/>
    <x v="0"/>
    <n v="3"/>
    <n v="0.5"/>
    <m/>
    <m/>
    <s v="OAK"/>
    <n v="0.59"/>
    <n v="0"/>
    <m/>
    <s v=""/>
  </r>
  <r>
    <n v="2792"/>
    <n v="1382"/>
    <s v="2017_03_DAL@ARI"/>
    <n v="3.5"/>
    <n v="3"/>
    <n v="17"/>
    <n v="28"/>
    <x v="5"/>
    <x v="2"/>
    <s v="rs"/>
    <s v="DAL"/>
    <s v="DAL"/>
    <n v="0.5"/>
    <x v="0"/>
    <n v="3"/>
    <n v="0.5"/>
    <m/>
    <m/>
    <s v="DAL"/>
    <n v="0.6"/>
    <n v="1"/>
    <m/>
    <s v=""/>
  </r>
  <r>
    <n v="2793"/>
    <n v="1383"/>
    <s v="2017_04_CHI@GBY"/>
    <n v="-7.5"/>
    <n v="-7.5"/>
    <n v="35"/>
    <n v="14"/>
    <x v="5"/>
    <x v="3"/>
    <s v="rs"/>
    <s v="GBY"/>
    <s v="GBY"/>
    <n v="0"/>
    <x v="1"/>
    <n v="-8"/>
    <n v="0.5"/>
    <m/>
    <m/>
    <s v="GBY"/>
    <n v="0.6"/>
    <n v="1"/>
    <s v="GBY"/>
    <n v="1"/>
  </r>
  <r>
    <n v="2794"/>
    <n v="1384"/>
    <s v="2017_04_NOR@MIA"/>
    <n v="2.5"/>
    <n v="3"/>
    <n v="0"/>
    <n v="20"/>
    <x v="5"/>
    <x v="3"/>
    <s v="rs"/>
    <s v="NOR"/>
    <s v="NOR"/>
    <n v="-0.5"/>
    <x v="1"/>
    <n v="-2.5"/>
    <n v="5"/>
    <m/>
    <m/>
    <s v="NOR"/>
    <n v="0.57999999999999996"/>
    <n v="1"/>
    <s v="NOR"/>
    <n v="1"/>
  </r>
  <r>
    <n v="2795"/>
    <n v="1385"/>
    <s v="2017_04_CAR@NWE"/>
    <n v="-8.5"/>
    <n v="-9"/>
    <n v="30"/>
    <n v="33"/>
    <x v="5"/>
    <x v="3"/>
    <s v="rs"/>
    <s v="CAR"/>
    <s v="CAR"/>
    <n v="0.5"/>
    <x v="1"/>
    <n v="8.5"/>
    <n v="17"/>
    <m/>
    <m/>
    <s v="NWE"/>
    <n v="0.7"/>
    <n v="0"/>
    <s v="NWE"/>
    <n v="0"/>
  </r>
  <r>
    <n v="2796"/>
    <n v="1386"/>
    <s v="2017_04_JAX@NYJ"/>
    <n v="3.5"/>
    <n v="3"/>
    <n v="23"/>
    <n v="20"/>
    <x v="5"/>
    <x v="3"/>
    <s v="rs"/>
    <s v="NYJ"/>
    <s v="NYJ"/>
    <n v="0.5"/>
    <x v="1"/>
    <n v="2.5"/>
    <n v="1"/>
    <m/>
    <m/>
    <s v="NYJ"/>
    <n v="0.53"/>
    <n v="1"/>
    <s v="NYJ"/>
    <n v="1"/>
  </r>
  <r>
    <n v="2797"/>
    <n v="1387"/>
    <s v="2017_04_TEN@HOU"/>
    <n v="1"/>
    <n v="2.5"/>
    <n v="57"/>
    <n v="14"/>
    <x v="5"/>
    <x v="3"/>
    <s v="rs"/>
    <s v="HOU"/>
    <s v="HOU"/>
    <n v="-1.5"/>
    <x v="1"/>
    <n v="2.5"/>
    <n v="1.5"/>
    <m/>
    <m/>
    <s v="TEN"/>
    <n v="0.53"/>
    <n v="0"/>
    <s v="TEN"/>
    <n v="0"/>
  </r>
  <r>
    <n v="2798"/>
    <n v="1388"/>
    <s v="2017_04_PIT@BAL"/>
    <n v="2.5"/>
    <n v="3"/>
    <n v="9"/>
    <n v="26"/>
    <x v="5"/>
    <x v="3"/>
    <s v="rs"/>
    <s v="PIT"/>
    <s v="PIT"/>
    <n v="-0.5"/>
    <x v="1"/>
    <n v="1.5"/>
    <n v="1"/>
    <m/>
    <m/>
    <s v="PIT"/>
    <n v="0.62"/>
    <n v="1"/>
    <s v="PIT"/>
    <n v="1"/>
  </r>
  <r>
    <n v="2799"/>
    <n v="1389"/>
    <s v="2017_04_CIN@CLE"/>
    <n v="3"/>
    <n v="3"/>
    <n v="7"/>
    <n v="31"/>
    <x v="5"/>
    <x v="3"/>
    <s v="rs"/>
    <s v="CIN"/>
    <s v="CIN"/>
    <n v="0"/>
    <x v="1"/>
    <n v="2.5"/>
    <n v="0.5"/>
    <m/>
    <m/>
    <s v="CIN"/>
    <n v="0.64"/>
    <n v="1"/>
    <s v="CIN"/>
    <n v="1"/>
  </r>
  <r>
    <n v="2800"/>
    <n v="1390"/>
    <s v="2017_04_DET@MIN"/>
    <n v="-3"/>
    <n v="-2"/>
    <n v="7"/>
    <n v="14"/>
    <x v="5"/>
    <x v="3"/>
    <s v="rs"/>
    <s v="DET"/>
    <s v="DET"/>
    <n v="-1"/>
    <x v="1"/>
    <n v="-3"/>
    <n v="0"/>
    <m/>
    <m/>
    <s v="MIN"/>
    <n v="0.56000000000000005"/>
    <n v="0"/>
    <s v="MIN"/>
    <n v="0"/>
  </r>
  <r>
    <n v="2801"/>
    <n v="1391"/>
    <s v="2017_04_LAR@DAL"/>
    <n v="-8"/>
    <n v="-6.5"/>
    <n v="30"/>
    <n v="35"/>
    <x v="5"/>
    <x v="3"/>
    <s v="rs"/>
    <s v="LAR"/>
    <s v="LAR"/>
    <n v="-1.5"/>
    <x v="1"/>
    <n v="-7"/>
    <n v="1"/>
    <m/>
    <m/>
    <s v="LAR"/>
    <n v="0.61"/>
    <n v="1"/>
    <s v="LAR"/>
    <n v="1"/>
  </r>
  <r>
    <n v="2802"/>
    <n v="1392"/>
    <s v="2017_04_BUF@ATL"/>
    <n v="-8.5"/>
    <n v="-8"/>
    <n v="17"/>
    <n v="23"/>
    <x v="5"/>
    <x v="3"/>
    <s v="rs"/>
    <s v="BUF"/>
    <s v="BUF"/>
    <n v="-0.5"/>
    <x v="1"/>
    <n v="-8.5"/>
    <n v="0"/>
    <m/>
    <m/>
    <s v="BUF"/>
    <n v="0.64"/>
    <n v="1"/>
    <s v="ATL"/>
    <n v="0"/>
  </r>
  <r>
    <n v="2803"/>
    <n v="1393"/>
    <s v="2017_04_PHI@LAC"/>
    <n v="0"/>
    <n v="-2"/>
    <n v="24"/>
    <n v="26"/>
    <x v="5"/>
    <x v="3"/>
    <s v="rs"/>
    <s v="PHI"/>
    <s v="PHI"/>
    <n v="2"/>
    <x v="1"/>
    <n v="3"/>
    <n v="3"/>
    <m/>
    <m/>
    <s v="LAC"/>
    <n v="0.51"/>
    <n v="0"/>
    <s v="LAC"/>
    <n v="0"/>
  </r>
  <r>
    <n v="2804"/>
    <n v="1394"/>
    <s v="2017_04_SFO@ARI"/>
    <n v="-7"/>
    <n v="-6.5"/>
    <n v="18"/>
    <n v="15"/>
    <x v="5"/>
    <x v="3"/>
    <s v="rs"/>
    <s v="SFO"/>
    <s v="ARI"/>
    <n v="-0.5"/>
    <x v="1"/>
    <n v="-7"/>
    <n v="0"/>
    <m/>
    <m/>
    <s v="SFO"/>
    <n v="0.54"/>
    <n v="1"/>
    <s v="SFO"/>
    <n v="0"/>
  </r>
  <r>
    <n v="2805"/>
    <n v="1395"/>
    <s v="2017_04_NYG@TBY"/>
    <n v="-3.5"/>
    <n v="-3"/>
    <n v="25"/>
    <n v="23"/>
    <x v="5"/>
    <x v="3"/>
    <s v="rs"/>
    <s v="NYG"/>
    <s v="TBY"/>
    <n v="-0.5"/>
    <x v="1"/>
    <n v="-3"/>
    <n v="0.5"/>
    <m/>
    <m/>
    <s v="NYG"/>
    <n v="0.52"/>
    <n v="1"/>
    <s v="NYG"/>
    <n v="0"/>
  </r>
  <r>
    <n v="2806"/>
    <n v="1396"/>
    <s v="2017_04_OAK@DEN"/>
    <n v="-1.5"/>
    <n v="-3"/>
    <n v="16"/>
    <n v="10"/>
    <x v="5"/>
    <x v="3"/>
    <s v="rs"/>
    <s v="DEN"/>
    <s v="DEN"/>
    <n v="1.5"/>
    <x v="1"/>
    <n v="1"/>
    <n v="2.5"/>
    <m/>
    <m/>
    <s v="DEN"/>
    <n v="0.59"/>
    <n v="1"/>
    <s v="DEN"/>
    <n v="1"/>
  </r>
  <r>
    <n v="2807"/>
    <n v="1397"/>
    <s v="2017_04_IND@SEA"/>
    <n v="-13"/>
    <n v="-13"/>
    <n v="46"/>
    <n v="18"/>
    <x v="5"/>
    <x v="3"/>
    <s v="rs"/>
    <s v="SEA"/>
    <s v="SEA"/>
    <n v="0"/>
    <x v="1"/>
    <n v="-12"/>
    <n v="1"/>
    <m/>
    <m/>
    <s v="SEA"/>
    <n v="0.65"/>
    <n v="1"/>
    <s v="SEA"/>
    <n v="1"/>
  </r>
  <r>
    <n v="2808"/>
    <n v="1398"/>
    <s v="2017_04_WAS@KCY"/>
    <n v="-7"/>
    <n v="-7"/>
    <n v="29"/>
    <n v="20"/>
    <x v="5"/>
    <x v="3"/>
    <s v="rs"/>
    <s v="KCY"/>
    <s v="KCY"/>
    <n v="0"/>
    <x v="1"/>
    <n v="-7"/>
    <n v="0"/>
    <m/>
    <m/>
    <s v="WAS"/>
    <n v="0.52"/>
    <n v="0"/>
    <s v="KCY"/>
    <n v="1"/>
  </r>
  <r>
    <n v="2809"/>
    <n v="1383"/>
    <s v="2017_04_CHI@GBY"/>
    <n v="-7.5"/>
    <n v="-7.5"/>
    <n v="35"/>
    <n v="14"/>
    <x v="5"/>
    <x v="3"/>
    <s v="rs"/>
    <s v="GBY"/>
    <s v="GBY"/>
    <n v="0"/>
    <x v="0"/>
    <n v="-9.5"/>
    <n v="2"/>
    <m/>
    <m/>
    <s v="GBY"/>
    <n v="0.63"/>
    <n v="1"/>
    <m/>
    <s v=""/>
  </r>
  <r>
    <n v="2810"/>
    <n v="1384"/>
    <s v="2017_04_NOR@MIA"/>
    <n v="2.5"/>
    <n v="3"/>
    <n v="0"/>
    <n v="20"/>
    <x v="5"/>
    <x v="3"/>
    <s v="rs"/>
    <s v="NOR"/>
    <s v="NOR"/>
    <n v="-0.5"/>
    <x v="0"/>
    <n v="4.5"/>
    <n v="2"/>
    <m/>
    <m/>
    <s v="NOR"/>
    <n v="0.57999999999999996"/>
    <n v="1"/>
    <m/>
    <s v=""/>
  </r>
  <r>
    <n v="2811"/>
    <n v="1385"/>
    <s v="2017_04_CAR@NWE"/>
    <n v="-8.5"/>
    <n v="-9"/>
    <n v="30"/>
    <n v="33"/>
    <x v="5"/>
    <x v="3"/>
    <s v="rs"/>
    <s v="CAR"/>
    <s v="CAR"/>
    <n v="0.5"/>
    <x v="0"/>
    <n v="-10.5"/>
    <n v="2"/>
    <m/>
    <m/>
    <s v="NWE"/>
    <n v="0.6"/>
    <n v="0"/>
    <m/>
    <s v=""/>
  </r>
  <r>
    <n v="2812"/>
    <n v="1386"/>
    <s v="2017_04_JAX@NYJ"/>
    <n v="3.5"/>
    <n v="3"/>
    <n v="23"/>
    <n v="20"/>
    <x v="5"/>
    <x v="3"/>
    <s v="rs"/>
    <s v="NYJ"/>
    <s v="NYJ"/>
    <n v="0.5"/>
    <x v="0"/>
    <n v="5"/>
    <n v="1.5"/>
    <m/>
    <m/>
    <s v="JAX"/>
    <n v="0.62"/>
    <n v="0"/>
    <m/>
    <s v=""/>
  </r>
  <r>
    <n v="2813"/>
    <n v="1387"/>
    <s v="2017_04_TEN@HOU"/>
    <n v="1"/>
    <n v="2.5"/>
    <n v="57"/>
    <n v="14"/>
    <x v="5"/>
    <x v="3"/>
    <s v="rs"/>
    <s v="HOU"/>
    <s v="HOU"/>
    <n v="-1.5"/>
    <x v="0"/>
    <n v="1"/>
    <n v="0"/>
    <m/>
    <m/>
    <s v="TEN"/>
    <n v="0.54"/>
    <n v="0"/>
    <m/>
    <s v=""/>
  </r>
  <r>
    <n v="2814"/>
    <n v="1388"/>
    <s v="2017_04_PIT@BAL"/>
    <n v="2.5"/>
    <n v="3"/>
    <n v="9"/>
    <n v="26"/>
    <x v="5"/>
    <x v="3"/>
    <s v="rs"/>
    <s v="PIT"/>
    <s v="PIT"/>
    <n v="-0.5"/>
    <x v="0"/>
    <n v="-2.5"/>
    <n v="5"/>
    <m/>
    <m/>
    <s v="PIT"/>
    <n v="0.65"/>
    <n v="1"/>
    <m/>
    <s v=""/>
  </r>
  <r>
    <n v="2815"/>
    <n v="1389"/>
    <s v="2017_04_CIN@CLE"/>
    <n v="3"/>
    <n v="3"/>
    <n v="7"/>
    <n v="31"/>
    <x v="5"/>
    <x v="3"/>
    <s v="rs"/>
    <s v="CIN"/>
    <s v="CIN"/>
    <n v="0"/>
    <x v="0"/>
    <n v="4.5"/>
    <n v="1.5"/>
    <m/>
    <m/>
    <s v="CIN"/>
    <n v="0.6"/>
    <n v="1"/>
    <m/>
    <s v=""/>
  </r>
  <r>
    <n v="2816"/>
    <n v="1390"/>
    <s v="2017_04_DET@MIN"/>
    <n v="-3"/>
    <n v="-2"/>
    <n v="7"/>
    <n v="14"/>
    <x v="5"/>
    <x v="3"/>
    <s v="rs"/>
    <s v="DET"/>
    <s v="DET"/>
    <n v="-1"/>
    <x v="0"/>
    <n v="-3"/>
    <n v="0"/>
    <m/>
    <m/>
    <s v="DET"/>
    <n v="0.56999999999999995"/>
    <n v="1"/>
    <m/>
    <s v=""/>
  </r>
  <r>
    <n v="2817"/>
    <n v="1391"/>
    <s v="2017_04_LAR@DAL"/>
    <n v="-8"/>
    <n v="-6.5"/>
    <n v="30"/>
    <n v="35"/>
    <x v="5"/>
    <x v="3"/>
    <s v="rs"/>
    <s v="LAR"/>
    <s v="LAR"/>
    <n v="-1.5"/>
    <x v="0"/>
    <n v="-7.5"/>
    <n v="0.5"/>
    <m/>
    <m/>
    <s v="LAR"/>
    <n v="0.63"/>
    <n v="1"/>
    <m/>
    <s v=""/>
  </r>
  <r>
    <n v="2818"/>
    <n v="1392"/>
    <s v="2017_04_BUF@ATL"/>
    <n v="-8.5"/>
    <n v="-8"/>
    <n v="17"/>
    <n v="23"/>
    <x v="5"/>
    <x v="3"/>
    <s v="rs"/>
    <s v="BUF"/>
    <s v="BUF"/>
    <n v="-0.5"/>
    <x v="0"/>
    <n v="-8"/>
    <n v="0.5"/>
    <m/>
    <m/>
    <s v="BUF"/>
    <n v="0.59"/>
    <n v="1"/>
    <m/>
    <s v=""/>
  </r>
  <r>
    <n v="2819"/>
    <n v="1393"/>
    <s v="2017_04_PHI@LAC"/>
    <n v="0"/>
    <n v="-2"/>
    <n v="24"/>
    <n v="26"/>
    <x v="5"/>
    <x v="3"/>
    <s v="rs"/>
    <s v="PHI"/>
    <s v="PHI"/>
    <n v="2"/>
    <x v="0"/>
    <n v="3"/>
    <n v="3"/>
    <m/>
    <m/>
    <s v="LAC"/>
    <n v="0.62"/>
    <n v="0"/>
    <m/>
    <s v=""/>
  </r>
  <r>
    <n v="2820"/>
    <n v="1394"/>
    <s v="2017_04_SFO@ARI"/>
    <n v="-7"/>
    <n v="-6.5"/>
    <n v="18"/>
    <n v="15"/>
    <x v="5"/>
    <x v="3"/>
    <s v="rs"/>
    <s v="SFO"/>
    <s v="ARI"/>
    <n v="-0.5"/>
    <x v="0"/>
    <n v="-7.5"/>
    <n v="0.5"/>
    <m/>
    <m/>
    <s v="SFO"/>
    <n v="0.65"/>
    <n v="1"/>
    <m/>
    <s v=""/>
  </r>
  <r>
    <n v="2821"/>
    <n v="1395"/>
    <s v="2017_04_NYG@TBY"/>
    <n v="-3.5"/>
    <n v="-3"/>
    <n v="25"/>
    <n v="23"/>
    <x v="5"/>
    <x v="3"/>
    <s v="rs"/>
    <s v="NYG"/>
    <s v="TBY"/>
    <n v="-0.5"/>
    <x v="0"/>
    <n v="-6.5"/>
    <n v="3"/>
    <m/>
    <m/>
    <s v="TBY"/>
    <n v="0.53"/>
    <n v="0"/>
    <m/>
    <s v=""/>
  </r>
  <r>
    <n v="2822"/>
    <n v="1396"/>
    <s v="2017_04_OAK@DEN"/>
    <n v="-1.5"/>
    <n v="-3"/>
    <n v="16"/>
    <n v="10"/>
    <x v="5"/>
    <x v="3"/>
    <s v="rs"/>
    <s v="DEN"/>
    <s v="DEN"/>
    <n v="1.5"/>
    <x v="0"/>
    <n v="-3"/>
    <n v="1.5"/>
    <m/>
    <m/>
    <s v="DEN"/>
    <n v="0.56000000000000005"/>
    <n v="1"/>
    <m/>
    <s v=""/>
  </r>
  <r>
    <n v="2823"/>
    <n v="1397"/>
    <s v="2017_04_IND@SEA"/>
    <n v="-13"/>
    <n v="-13"/>
    <n v="46"/>
    <n v="18"/>
    <x v="5"/>
    <x v="3"/>
    <s v="rs"/>
    <s v="SEA"/>
    <s v="SEA"/>
    <n v="0"/>
    <x v="0"/>
    <n v="-10.5"/>
    <n v="2.5"/>
    <m/>
    <m/>
    <s v="SEA"/>
    <n v="0.52"/>
    <n v="1"/>
    <m/>
    <s v=""/>
  </r>
  <r>
    <n v="2824"/>
    <n v="1398"/>
    <s v="2017_04_WAS@KCY"/>
    <n v="-7"/>
    <n v="-7"/>
    <n v="29"/>
    <n v="20"/>
    <x v="5"/>
    <x v="3"/>
    <s v="rs"/>
    <s v="KCY"/>
    <s v="KCY"/>
    <n v="0"/>
    <x v="0"/>
    <n v="-5"/>
    <n v="2"/>
    <m/>
    <m/>
    <s v="WAS"/>
    <n v="0.54"/>
    <n v="0"/>
    <m/>
    <s v=""/>
  </r>
  <r>
    <n v="2825"/>
    <n v="1399"/>
    <s v="2017_05_NWE@TBY"/>
    <n v="5.5"/>
    <n v="5"/>
    <n v="14"/>
    <n v="19"/>
    <x v="5"/>
    <x v="4"/>
    <s v="rs"/>
    <s v="na"/>
    <s v="NWE"/>
    <n v="0.5"/>
    <x v="1"/>
    <n v="3"/>
    <n v="2.5"/>
    <m/>
    <m/>
    <s v="NWE"/>
    <n v="0.55000000000000004"/>
    <n v="0"/>
    <s v="NWE"/>
    <n v="1"/>
  </r>
  <r>
    <n v="2826"/>
    <n v="1400"/>
    <s v="2017_05_SFO@IND"/>
    <n v="-1.5"/>
    <n v="-1.5"/>
    <n v="26"/>
    <n v="23"/>
    <x v="5"/>
    <x v="4"/>
    <s v="rs"/>
    <s v="IND"/>
    <s v="IND"/>
    <n v="0"/>
    <x v="1"/>
    <n v="-3"/>
    <n v="1.5"/>
    <m/>
    <m/>
    <s v="IND"/>
    <n v="0.54"/>
    <n v="1"/>
    <s v="IND"/>
    <n v="1"/>
  </r>
  <r>
    <n v="2827"/>
    <n v="1401"/>
    <s v="2017_05_NYJ@CLE"/>
    <n v="-2"/>
    <n v="0"/>
    <n v="17"/>
    <n v="14"/>
    <x v="5"/>
    <x v="4"/>
    <s v="rs"/>
    <s v="CLE"/>
    <s v="CLE"/>
    <n v="-2"/>
    <x v="1"/>
    <n v="0"/>
    <n v="2"/>
    <m/>
    <m/>
    <s v="CLE"/>
    <n v="0.51"/>
    <n v="1"/>
    <s v="CLE"/>
    <n v="1"/>
  </r>
  <r>
    <n v="2828"/>
    <n v="1402"/>
    <s v="2017_05_JAX@PIT"/>
    <n v="-8.5"/>
    <n v="-8"/>
    <n v="9"/>
    <n v="30"/>
    <x v="5"/>
    <x v="4"/>
    <s v="rs"/>
    <s v="JAX"/>
    <s v="JAX"/>
    <n v="-0.5"/>
    <x v="1"/>
    <n v="-8.5"/>
    <n v="0"/>
    <m/>
    <m/>
    <s v="PIT"/>
    <n v="0.65"/>
    <n v="0"/>
    <s v="PIT"/>
    <n v="0"/>
  </r>
  <r>
    <n v="2829"/>
    <n v="1403"/>
    <s v="2017_05_LAC@NYG"/>
    <n v="-3.5"/>
    <n v="-3"/>
    <n v="22"/>
    <n v="27"/>
    <x v="5"/>
    <x v="4"/>
    <s v="rs"/>
    <s v="LAC"/>
    <s v="LAC"/>
    <n v="-0.5"/>
    <x v="1"/>
    <n v="-4"/>
    <n v="0.5"/>
    <m/>
    <m/>
    <s v="NYG"/>
    <n v="0.56999999999999995"/>
    <n v="0"/>
    <s v="NYG"/>
    <n v="0"/>
  </r>
  <r>
    <n v="2830"/>
    <n v="1404"/>
    <s v="2017_05_BUF@CIN"/>
    <n v="-3"/>
    <n v="-3"/>
    <n v="20"/>
    <n v="16"/>
    <x v="5"/>
    <x v="4"/>
    <s v="rs"/>
    <s v="CIN"/>
    <s v="CIN"/>
    <n v="0"/>
    <x v="1"/>
    <n v="-2.5"/>
    <n v="0.5"/>
    <m/>
    <m/>
    <s v="CIN"/>
    <n v="0.64"/>
    <n v="1"/>
    <s v="CIN"/>
    <n v="1"/>
  </r>
  <r>
    <n v="2831"/>
    <n v="1405"/>
    <s v="2017_05_CAR@DET"/>
    <n v="-3"/>
    <n v="-2.5"/>
    <n v="24"/>
    <n v="27"/>
    <x v="5"/>
    <x v="4"/>
    <s v="rs"/>
    <s v="CAR"/>
    <s v="CAR"/>
    <n v="-0.5"/>
    <x v="1"/>
    <n v="-3"/>
    <n v="0"/>
    <m/>
    <m/>
    <s v="CAR"/>
    <n v="0.51"/>
    <n v="1"/>
    <s v="CAR"/>
    <n v="1"/>
  </r>
  <r>
    <n v="2832"/>
    <n v="1406"/>
    <s v="2017_05_TEN@MIA"/>
    <n v="3"/>
    <n v="-2.5"/>
    <n v="16"/>
    <n v="10"/>
    <x v="5"/>
    <x v="4"/>
    <s v="rs"/>
    <s v="MIA"/>
    <s v="MIA"/>
    <n v="5.5"/>
    <x v="1"/>
    <n v="-2"/>
    <n v="5"/>
    <m/>
    <m/>
    <s v="MIA"/>
    <n v="0.51"/>
    <n v="1"/>
    <s v="MIA"/>
    <n v="1"/>
  </r>
  <r>
    <n v="2833"/>
    <n v="1407"/>
    <s v="2017_05_ARI@PHI"/>
    <n v="-6.5"/>
    <n v="-6.5"/>
    <n v="34"/>
    <n v="7"/>
    <x v="5"/>
    <x v="4"/>
    <s v="rs"/>
    <s v="PHI"/>
    <s v="PHI"/>
    <n v="0"/>
    <x v="1"/>
    <n v="-5.5"/>
    <n v="1"/>
    <m/>
    <m/>
    <s v="PHI"/>
    <n v="0.62"/>
    <n v="1"/>
    <s v="PHI"/>
    <n v="1"/>
  </r>
  <r>
    <n v="2834"/>
    <n v="1408"/>
    <s v="2017_05_BAL@OAK"/>
    <n v="-4"/>
    <n v="-3"/>
    <n v="17"/>
    <n v="30"/>
    <x v="5"/>
    <x v="4"/>
    <s v="rs"/>
    <s v="BAL"/>
    <s v="BAL"/>
    <n v="-1"/>
    <x v="1"/>
    <n v="-4"/>
    <n v="0"/>
    <m/>
    <m/>
    <s v="BAL"/>
    <n v="0.54"/>
    <n v="1"/>
    <s v="BAL"/>
    <n v="1"/>
  </r>
  <r>
    <n v="2835"/>
    <n v="1409"/>
    <s v="2017_05_SEA@LAR"/>
    <n v="-2"/>
    <n v="-1.5"/>
    <n v="10"/>
    <n v="16"/>
    <x v="5"/>
    <x v="4"/>
    <s v="rs"/>
    <s v="SEA"/>
    <s v="SEA"/>
    <n v="-0.5"/>
    <x v="1"/>
    <n v="1"/>
    <n v="3"/>
    <m/>
    <m/>
    <s v="LAR"/>
    <n v="0.61"/>
    <n v="0"/>
    <s v="LAR"/>
    <n v="0"/>
  </r>
  <r>
    <n v="2836"/>
    <n v="1410"/>
    <s v="2017_05_GBY@DAL"/>
    <n v="-2"/>
    <n v="-3"/>
    <n v="31"/>
    <n v="35"/>
    <x v="5"/>
    <x v="4"/>
    <s v="rs"/>
    <s v="GBY"/>
    <s v="GBY"/>
    <n v="1"/>
    <x v="1"/>
    <n v="-3"/>
    <n v="1"/>
    <m/>
    <m/>
    <s v="DAL"/>
    <n v="0.57999999999999996"/>
    <n v="0"/>
    <s v="DAL"/>
    <n v="0"/>
  </r>
  <r>
    <n v="2837"/>
    <n v="1411"/>
    <s v="2017_05_KCY@HOU"/>
    <n v="1.5"/>
    <n v="1"/>
    <n v="34"/>
    <n v="42"/>
    <x v="5"/>
    <x v="4"/>
    <s v="rs"/>
    <s v="KCY"/>
    <s v="KCY"/>
    <n v="0.5"/>
    <x v="1"/>
    <n v="3"/>
    <n v="1.5"/>
    <m/>
    <m/>
    <s v="HOU"/>
    <n v="0.59"/>
    <n v="0"/>
    <s v="HOU"/>
    <n v="0"/>
  </r>
  <r>
    <n v="2838"/>
    <n v="1412"/>
    <s v="2017_05_MIN@CHI"/>
    <n v="3"/>
    <n v="3"/>
    <n v="17"/>
    <n v="20"/>
    <x v="5"/>
    <x v="4"/>
    <s v="rs"/>
    <s v="na"/>
    <s v="MIN"/>
    <n v="0"/>
    <x v="1"/>
    <n v="0"/>
    <n v="3"/>
    <m/>
    <m/>
    <s v="MIN"/>
    <n v="0.57999999999999996"/>
    <n v="0"/>
    <s v="MIN"/>
    <n v="1"/>
  </r>
  <r>
    <n v="2839"/>
    <n v="1399"/>
    <s v="2017_05_NWE@TBY"/>
    <n v="5.5"/>
    <n v="5"/>
    <n v="14"/>
    <n v="19"/>
    <x v="5"/>
    <x v="4"/>
    <s v="rs"/>
    <s v="na"/>
    <s v="NWE"/>
    <n v="0.5"/>
    <x v="0"/>
    <n v="4"/>
    <n v="1.5"/>
    <m/>
    <m/>
    <s v="TBY"/>
    <n v="0.55000000000000004"/>
    <n v="0"/>
    <m/>
    <s v=""/>
  </r>
  <r>
    <n v="2840"/>
    <n v="1400"/>
    <s v="2017_05_SFO@IND"/>
    <n v="-1.5"/>
    <n v="-1.5"/>
    <n v="26"/>
    <n v="23"/>
    <x v="5"/>
    <x v="4"/>
    <s v="rs"/>
    <s v="IND"/>
    <s v="IND"/>
    <n v="0"/>
    <x v="0"/>
    <n v="-3"/>
    <n v="1.5"/>
    <m/>
    <m/>
    <s v="IND"/>
    <n v="0.57999999999999996"/>
    <n v="1"/>
    <m/>
    <s v=""/>
  </r>
  <r>
    <n v="2841"/>
    <n v="1401"/>
    <s v="2017_05_NYJ@CLE"/>
    <n v="-2"/>
    <n v="0"/>
    <n v="17"/>
    <n v="14"/>
    <x v="5"/>
    <x v="4"/>
    <s v="rs"/>
    <s v="CLE"/>
    <s v="CLE"/>
    <n v="-2"/>
    <x v="0"/>
    <n v="3"/>
    <n v="5"/>
    <m/>
    <m/>
    <s v="NYJ"/>
    <n v="0.72"/>
    <n v="0"/>
    <m/>
    <s v=""/>
  </r>
  <r>
    <n v="2842"/>
    <n v="1402"/>
    <s v="2017_05_JAX@PIT"/>
    <n v="-8.5"/>
    <n v="-8"/>
    <n v="9"/>
    <n v="30"/>
    <x v="5"/>
    <x v="4"/>
    <s v="rs"/>
    <s v="JAX"/>
    <s v="JAX"/>
    <n v="-0.5"/>
    <x v="0"/>
    <n v="-7.5"/>
    <n v="1"/>
    <m/>
    <m/>
    <s v="JAX"/>
    <n v="0.59"/>
    <n v="1"/>
    <m/>
    <s v=""/>
  </r>
  <r>
    <n v="2843"/>
    <n v="1403"/>
    <s v="2017_05_LAC@NYG"/>
    <n v="-3.5"/>
    <n v="-3"/>
    <n v="22"/>
    <n v="27"/>
    <x v="5"/>
    <x v="4"/>
    <s v="rs"/>
    <s v="LAC"/>
    <s v="LAC"/>
    <n v="-0.5"/>
    <x v="0"/>
    <n v="-3.5"/>
    <n v="0"/>
    <m/>
    <m/>
    <s v="NYG"/>
    <n v="0.61"/>
    <n v="0"/>
    <m/>
    <s v=""/>
  </r>
  <r>
    <n v="2844"/>
    <n v="1404"/>
    <s v="2017_05_BUF@CIN"/>
    <n v="-3"/>
    <n v="-3"/>
    <n v="20"/>
    <n v="16"/>
    <x v="5"/>
    <x v="4"/>
    <s v="rs"/>
    <s v="CIN"/>
    <s v="CIN"/>
    <n v="0"/>
    <x v="0"/>
    <n v="1.5"/>
    <n v="4.5"/>
    <m/>
    <m/>
    <s v="CIN"/>
    <n v="0.7"/>
    <n v="1"/>
    <m/>
    <s v=""/>
  </r>
  <r>
    <n v="2845"/>
    <n v="1405"/>
    <s v="2017_05_CAR@DET"/>
    <n v="-3"/>
    <n v="-2.5"/>
    <n v="24"/>
    <n v="27"/>
    <x v="5"/>
    <x v="4"/>
    <s v="rs"/>
    <s v="CAR"/>
    <s v="CAR"/>
    <n v="-0.5"/>
    <x v="0"/>
    <n v="-3"/>
    <n v="0"/>
    <m/>
    <m/>
    <s v="DET"/>
    <n v="0.52"/>
    <n v="0"/>
    <m/>
    <s v=""/>
  </r>
  <r>
    <n v="2846"/>
    <n v="1406"/>
    <s v="2017_05_TEN@MIA"/>
    <n v="3"/>
    <n v="-2.5"/>
    <n v="16"/>
    <n v="10"/>
    <x v="5"/>
    <x v="4"/>
    <s v="rs"/>
    <s v="MIA"/>
    <s v="MIA"/>
    <n v="5.5"/>
    <x v="0"/>
    <n v="2.5"/>
    <n v="0.5"/>
    <m/>
    <m/>
    <s v="MIA"/>
    <n v="0.63"/>
    <n v="1"/>
    <m/>
    <s v=""/>
  </r>
  <r>
    <n v="2847"/>
    <n v="1407"/>
    <s v="2017_05_ARI@PHI"/>
    <n v="-6.5"/>
    <n v="-6.5"/>
    <n v="34"/>
    <n v="7"/>
    <x v="5"/>
    <x v="4"/>
    <s v="rs"/>
    <s v="PHI"/>
    <s v="PHI"/>
    <n v="0"/>
    <x v="0"/>
    <n v="-5.5"/>
    <n v="1"/>
    <m/>
    <m/>
    <s v="ARI"/>
    <n v="0.56000000000000005"/>
    <n v="0"/>
    <m/>
    <s v=""/>
  </r>
  <r>
    <n v="2848"/>
    <n v="1408"/>
    <s v="2017_05_BAL@OAK"/>
    <n v="-4"/>
    <n v="-3"/>
    <n v="17"/>
    <n v="30"/>
    <x v="5"/>
    <x v="4"/>
    <s v="rs"/>
    <s v="BAL"/>
    <s v="BAL"/>
    <n v="-1"/>
    <x v="0"/>
    <n v="-6.5"/>
    <n v="2.5"/>
    <m/>
    <m/>
    <s v="BAL"/>
    <n v="0.53"/>
    <n v="1"/>
    <m/>
    <s v=""/>
  </r>
  <r>
    <n v="2849"/>
    <n v="1409"/>
    <s v="2017_05_SEA@LAR"/>
    <n v="-2"/>
    <n v="-1.5"/>
    <n v="10"/>
    <n v="16"/>
    <x v="5"/>
    <x v="4"/>
    <s v="rs"/>
    <s v="SEA"/>
    <s v="SEA"/>
    <n v="-0.5"/>
    <x v="0"/>
    <n v="1"/>
    <n v="3"/>
    <m/>
    <m/>
    <s v="LAR"/>
    <n v="0.54"/>
    <n v="0"/>
    <m/>
    <s v=""/>
  </r>
  <r>
    <n v="2850"/>
    <n v="1410"/>
    <s v="2017_05_GBY@DAL"/>
    <n v="-2"/>
    <n v="-3"/>
    <n v="31"/>
    <n v="35"/>
    <x v="5"/>
    <x v="4"/>
    <s v="rs"/>
    <s v="GBY"/>
    <s v="GBY"/>
    <n v="1"/>
    <x v="0"/>
    <n v="2"/>
    <n v="4"/>
    <m/>
    <m/>
    <s v="GBY"/>
    <n v="0.73"/>
    <n v="1"/>
    <m/>
    <s v=""/>
  </r>
  <r>
    <n v="2851"/>
    <n v="1411"/>
    <s v="2017_05_KCY@HOU"/>
    <n v="1.5"/>
    <n v="1"/>
    <n v="34"/>
    <n v="42"/>
    <x v="5"/>
    <x v="4"/>
    <s v="rs"/>
    <s v="KCY"/>
    <s v="KCY"/>
    <n v="0.5"/>
    <x v="0"/>
    <n v="2"/>
    <n v="0.5"/>
    <m/>
    <m/>
    <s v="KCY"/>
    <n v="0.67"/>
    <n v="1"/>
    <m/>
    <s v=""/>
  </r>
  <r>
    <n v="2852"/>
    <n v="1412"/>
    <s v="2017_05_MIN@CHI"/>
    <n v="3"/>
    <n v="3"/>
    <n v="17"/>
    <n v="20"/>
    <x v="5"/>
    <x v="4"/>
    <s v="rs"/>
    <s v="na"/>
    <s v="MIN"/>
    <n v="0"/>
    <x v="0"/>
    <n v="3"/>
    <n v="0"/>
    <m/>
    <m/>
    <s v="MIN"/>
    <n v="0.64"/>
    <n v="0"/>
    <m/>
    <s v=""/>
  </r>
  <r>
    <n v="2853"/>
    <n v="1413"/>
    <s v="2017_06_PHI@CAR"/>
    <n v="-3"/>
    <n v="-3"/>
    <n v="23"/>
    <n v="28"/>
    <x v="5"/>
    <x v="5"/>
    <s v="rs"/>
    <s v="PHI"/>
    <s v="PHI"/>
    <n v="0"/>
    <x v="1"/>
    <n v="-3"/>
    <n v="0"/>
    <m/>
    <m/>
    <s v="CAR"/>
    <n v="0.55000000000000004"/>
    <n v="0"/>
    <s v="CAR"/>
    <n v="0"/>
  </r>
  <r>
    <n v="2854"/>
    <n v="1414"/>
    <s v="2017_06_CHI@BAL"/>
    <n v="-7"/>
    <n v="-6.5"/>
    <n v="24"/>
    <n v="27"/>
    <x v="5"/>
    <x v="5"/>
    <s v="rs"/>
    <s v="CHI"/>
    <s v="CHI"/>
    <n v="-0.5"/>
    <x v="1"/>
    <n v="-5"/>
    <n v="2"/>
    <m/>
    <m/>
    <s v="BAL"/>
    <n v="0.6"/>
    <n v="0"/>
    <s v="BAL"/>
    <n v="0"/>
  </r>
  <r>
    <n v="2855"/>
    <n v="1415"/>
    <s v="2017_06_GBY@MIN"/>
    <s v="na"/>
    <n v="3"/>
    <n v="23"/>
    <n v="10"/>
    <x v="5"/>
    <x v="5"/>
    <s v="rs"/>
    <s v="MIN"/>
    <s v="MIN"/>
    <e v="#VALUE!"/>
    <x v="1"/>
    <n v="3.5"/>
    <s v=""/>
    <m/>
    <m/>
    <s v="MIN"/>
    <n v="0.54"/>
    <n v="1"/>
    <s v="MIN"/>
    <n v="1"/>
  </r>
  <r>
    <n v="2856"/>
    <n v="1416"/>
    <s v="2017_06_SFO@WAS"/>
    <n v="-10"/>
    <n v="-11"/>
    <n v="26"/>
    <n v="24"/>
    <x v="5"/>
    <x v="5"/>
    <s v="rs"/>
    <s v="SFO"/>
    <s v="WAS"/>
    <n v="1"/>
    <x v="1"/>
    <n v="-7.5"/>
    <n v="2.5"/>
    <m/>
    <m/>
    <s v="SFO"/>
    <n v="0.52"/>
    <n v="1"/>
    <s v="SFO"/>
    <n v="0"/>
  </r>
  <r>
    <n v="2857"/>
    <n v="1417"/>
    <s v="2017_06_DET@NOR"/>
    <n v="-3.5"/>
    <n v="-4.5"/>
    <n v="52"/>
    <n v="38"/>
    <x v="5"/>
    <x v="5"/>
    <s v="rs"/>
    <s v="NOR"/>
    <s v="NOR"/>
    <n v="1"/>
    <x v="1"/>
    <n v="-3.5"/>
    <n v="0"/>
    <m/>
    <m/>
    <s v="NOR"/>
    <n v="0.65"/>
    <n v="1"/>
    <s v="NOR"/>
    <n v="1"/>
  </r>
  <r>
    <n v="2858"/>
    <n v="1418"/>
    <s v="2017_06_MIA@ATL"/>
    <n v="-10.5"/>
    <n v="-13"/>
    <n v="17"/>
    <n v="20"/>
    <x v="5"/>
    <x v="5"/>
    <s v="rs"/>
    <s v="MIA"/>
    <s v="MIA"/>
    <n v="2.5"/>
    <x v="1"/>
    <n v="-7.5"/>
    <n v="3"/>
    <m/>
    <m/>
    <s v="ATL"/>
    <n v="0.66"/>
    <n v="0"/>
    <s v="ATL"/>
    <n v="0"/>
  </r>
  <r>
    <n v="2859"/>
    <n v="1419"/>
    <s v="2017_06_CLE@HOU"/>
    <n v="-10.5"/>
    <n v="-9"/>
    <n v="33"/>
    <n v="17"/>
    <x v="5"/>
    <x v="5"/>
    <s v="rs"/>
    <s v="HOU"/>
    <s v="HOU"/>
    <n v="-1.5"/>
    <x v="1"/>
    <n v="-12"/>
    <n v="1.5"/>
    <m/>
    <m/>
    <s v="CLE"/>
    <n v="0.51"/>
    <n v="0"/>
    <s v="CLE"/>
    <n v="0"/>
  </r>
  <r>
    <n v="2860"/>
    <n v="1420"/>
    <s v="2017_06_NWE@NYJ"/>
    <n v="9.5"/>
    <n v="9.5"/>
    <n v="17"/>
    <n v="24"/>
    <x v="5"/>
    <x v="5"/>
    <s v="rs"/>
    <s v="NYJ"/>
    <s v="NWE"/>
    <n v="0"/>
    <x v="1"/>
    <n v="7.5"/>
    <n v="2"/>
    <m/>
    <m/>
    <s v="NWE"/>
    <n v="0.54"/>
    <n v="0"/>
    <s v="NWE"/>
    <n v="1"/>
  </r>
  <r>
    <n v="2861"/>
    <n v="1421"/>
    <s v="2017_06_TBY@ARI"/>
    <n v="2"/>
    <n v="1.5"/>
    <n v="38"/>
    <n v="33"/>
    <x v="5"/>
    <x v="5"/>
    <s v="rs"/>
    <s v="ARI"/>
    <s v="ARI"/>
    <n v="0.5"/>
    <x v="1"/>
    <n v="-2.5"/>
    <n v="4.5"/>
    <m/>
    <m/>
    <s v="TBY"/>
    <n v="0.53"/>
    <n v="0"/>
    <s v="TBY"/>
    <n v="0"/>
  </r>
  <r>
    <n v="2862"/>
    <n v="1422"/>
    <s v="2017_06_LAR@JAX"/>
    <n v="-2.5"/>
    <n v="-2.5"/>
    <n v="27"/>
    <n v="17"/>
    <x v="5"/>
    <x v="5"/>
    <s v="rs"/>
    <s v="JAX"/>
    <s v="JAX"/>
    <n v="0"/>
    <x v="1"/>
    <n v="-3"/>
    <n v="0.5"/>
    <m/>
    <m/>
    <s v="JAX"/>
    <n v="0.56000000000000005"/>
    <n v="1"/>
    <s v="JAX"/>
    <n v="1"/>
  </r>
  <r>
    <n v="2863"/>
    <n v="1423"/>
    <s v="2017_06_LAC@OAK"/>
    <s v="na"/>
    <n v="-3.5"/>
    <n v="16"/>
    <n v="17"/>
    <x v="5"/>
    <x v="5"/>
    <s v="rs"/>
    <s v="LAC"/>
    <s v="LAC"/>
    <e v="#VALUE!"/>
    <x v="1"/>
    <n v="-3"/>
    <s v=""/>
    <m/>
    <m/>
    <s v="LAC"/>
    <n v="0.56999999999999995"/>
    <n v="1"/>
    <s v="LAC"/>
    <n v="1"/>
  </r>
  <r>
    <n v="2864"/>
    <n v="1424"/>
    <s v="2017_06_PIT@KCY"/>
    <n v="-3"/>
    <n v="-4"/>
    <n v="13"/>
    <n v="19"/>
    <x v="5"/>
    <x v="5"/>
    <s v="rs"/>
    <s v="PIT"/>
    <s v="PIT"/>
    <n v="1"/>
    <x v="1"/>
    <n v="-6"/>
    <n v="3"/>
    <m/>
    <m/>
    <s v="PIT"/>
    <n v="0.62"/>
    <n v="1"/>
    <s v="PIT"/>
    <n v="1"/>
  </r>
  <r>
    <n v="2865"/>
    <n v="1425"/>
    <s v="2017_06_NYG@DEN"/>
    <n v="-10"/>
    <n v="-11.5"/>
    <n v="10"/>
    <n v="23"/>
    <x v="5"/>
    <x v="5"/>
    <s v="rs"/>
    <s v="NYG"/>
    <s v="NYG"/>
    <n v="1.5"/>
    <x v="1"/>
    <n v="-8"/>
    <n v="2"/>
    <m/>
    <m/>
    <s v="DEN"/>
    <n v="0.64"/>
    <n v="0"/>
    <s v="DEN"/>
    <n v="0"/>
  </r>
  <r>
    <n v="2866"/>
    <n v="1426"/>
    <s v="2017_06_IND@TEN"/>
    <s v="na"/>
    <n v="-5.5"/>
    <n v="36"/>
    <n v="22"/>
    <x v="5"/>
    <x v="5"/>
    <s v="rs"/>
    <s v="TEN"/>
    <s v="TEN"/>
    <e v="#VALUE!"/>
    <x v="1"/>
    <n v="-4"/>
    <s v=""/>
    <m/>
    <m/>
    <s v="TEN"/>
    <n v="0.52"/>
    <n v="1"/>
    <s v="TEN"/>
    <n v="1"/>
  </r>
  <r>
    <n v="2867"/>
    <n v="1413"/>
    <s v="2017_06_PHI@CAR"/>
    <n v="-3"/>
    <n v="-3"/>
    <n v="23"/>
    <n v="28"/>
    <x v="5"/>
    <x v="5"/>
    <s v="rs"/>
    <s v="PHI"/>
    <s v="PHI"/>
    <n v="0"/>
    <x v="0"/>
    <n v="-3"/>
    <n v="0"/>
    <m/>
    <m/>
    <s v="CAR"/>
    <n v="0.6"/>
    <n v="0"/>
    <s v="CAR"/>
    <n v="0"/>
  </r>
  <r>
    <n v="2868"/>
    <n v="1414"/>
    <s v="2017_06_CHI@BAL"/>
    <n v="-7"/>
    <n v="-6.5"/>
    <n v="24"/>
    <n v="27"/>
    <x v="5"/>
    <x v="5"/>
    <s v="rs"/>
    <s v="CHI"/>
    <s v="CHI"/>
    <n v="-0.5"/>
    <x v="0"/>
    <n v="-5.5"/>
    <n v="1.5"/>
    <m/>
    <m/>
    <s v="CHI"/>
    <n v="0.66"/>
    <n v="1"/>
    <m/>
    <s v=""/>
  </r>
  <r>
    <n v="2869"/>
    <n v="1415"/>
    <s v="2017_06_GBY@MIN"/>
    <s v="na"/>
    <n v="3"/>
    <n v="23"/>
    <n v="10"/>
    <x v="5"/>
    <x v="5"/>
    <s v="rs"/>
    <s v="MIN"/>
    <s v="MIN"/>
    <e v="#VALUE!"/>
    <x v="0"/>
    <n v="3"/>
    <s v=""/>
    <m/>
    <m/>
    <s v="MIN"/>
    <n v="0.6"/>
    <n v="1"/>
    <m/>
    <s v=""/>
  </r>
  <r>
    <n v="2870"/>
    <n v="1416"/>
    <s v="2017_06_SFO@WAS"/>
    <n v="-10"/>
    <n v="-11"/>
    <n v="26"/>
    <n v="24"/>
    <x v="5"/>
    <x v="5"/>
    <s v="rs"/>
    <s v="SFO"/>
    <s v="WAS"/>
    <n v="1"/>
    <x v="0"/>
    <n v="-7.5"/>
    <n v="2.5"/>
    <m/>
    <m/>
    <s v="WAS"/>
    <n v="0.59"/>
    <n v="0"/>
    <m/>
    <s v=""/>
  </r>
  <r>
    <n v="2871"/>
    <n v="1417"/>
    <s v="2017_06_DET@NOR"/>
    <n v="-3.5"/>
    <n v="-4.5"/>
    <n v="52"/>
    <n v="38"/>
    <x v="5"/>
    <x v="5"/>
    <s v="rs"/>
    <s v="NOR"/>
    <s v="NOR"/>
    <n v="1"/>
    <x v="0"/>
    <n v="-3"/>
    <n v="0.5"/>
    <m/>
    <m/>
    <s v="DET"/>
    <n v="0.61"/>
    <n v="0"/>
    <m/>
    <s v=""/>
  </r>
  <r>
    <n v="2872"/>
    <n v="1418"/>
    <s v="2017_06_MIA@ATL"/>
    <n v="-10.5"/>
    <n v="-13"/>
    <n v="17"/>
    <n v="20"/>
    <x v="5"/>
    <x v="5"/>
    <s v="rs"/>
    <s v="MIA"/>
    <s v="MIA"/>
    <n v="2.5"/>
    <x v="0"/>
    <n v="-8"/>
    <n v="2.5"/>
    <m/>
    <m/>
    <s v="ATL"/>
    <n v="0.54"/>
    <n v="0"/>
    <m/>
    <s v=""/>
  </r>
  <r>
    <n v="2873"/>
    <n v="1419"/>
    <s v="2017_06_CLE@HOU"/>
    <n v="-10.5"/>
    <n v="-9"/>
    <n v="33"/>
    <n v="17"/>
    <x v="5"/>
    <x v="5"/>
    <s v="rs"/>
    <s v="HOU"/>
    <s v="HOU"/>
    <n v="-1.5"/>
    <x v="0"/>
    <n v="-11"/>
    <n v="0.5"/>
    <m/>
    <m/>
    <s v="CLE"/>
    <n v="0.69"/>
    <n v="0"/>
    <m/>
    <s v=""/>
  </r>
  <r>
    <n v="2874"/>
    <n v="1420"/>
    <s v="2017_06_NWE@NYJ"/>
    <n v="9.5"/>
    <n v="9.5"/>
    <n v="17"/>
    <n v="24"/>
    <x v="5"/>
    <x v="5"/>
    <s v="rs"/>
    <s v="NYJ"/>
    <s v="NWE"/>
    <n v="0"/>
    <x v="0"/>
    <n v="10"/>
    <n v="0.5"/>
    <m/>
    <m/>
    <s v="NWE"/>
    <n v="0.56000000000000005"/>
    <n v="0"/>
    <m/>
    <s v=""/>
  </r>
  <r>
    <n v="2875"/>
    <n v="1421"/>
    <s v="2017_06_TBY@ARI"/>
    <n v="2"/>
    <n v="1.5"/>
    <n v="38"/>
    <n v="33"/>
    <x v="5"/>
    <x v="5"/>
    <s v="rs"/>
    <s v="ARI"/>
    <s v="ARI"/>
    <n v="0.5"/>
    <x v="0"/>
    <n v="1"/>
    <n v="1"/>
    <m/>
    <m/>
    <s v="TBY"/>
    <n v="0.57999999999999996"/>
    <n v="0"/>
    <m/>
    <s v=""/>
  </r>
  <r>
    <n v="2876"/>
    <n v="1422"/>
    <s v="2017_06_LAR@JAX"/>
    <n v="-2.5"/>
    <n v="-2.5"/>
    <n v="27"/>
    <n v="17"/>
    <x v="5"/>
    <x v="5"/>
    <s v="rs"/>
    <s v="JAX"/>
    <s v="JAX"/>
    <n v="0"/>
    <x v="0"/>
    <n v="1"/>
    <n v="3.5"/>
    <m/>
    <m/>
    <s v="LAR"/>
    <n v="0.63"/>
    <n v="0"/>
    <m/>
    <s v=""/>
  </r>
  <r>
    <n v="2877"/>
    <n v="1423"/>
    <s v="2017_06_LAC@OAK"/>
    <s v="na"/>
    <n v="-3.5"/>
    <n v="16"/>
    <n v="17"/>
    <x v="5"/>
    <x v="5"/>
    <s v="rs"/>
    <s v="LAC"/>
    <s v="LAC"/>
    <e v="#VALUE!"/>
    <x v="0"/>
    <n v="-3.5"/>
    <s v=""/>
    <m/>
    <m/>
    <s v="LAC"/>
    <n v="0.64"/>
    <n v="1"/>
    <m/>
    <s v=""/>
  </r>
  <r>
    <n v="2878"/>
    <n v="1424"/>
    <s v="2017_06_PIT@KCY"/>
    <n v="-3"/>
    <n v="-4"/>
    <n v="13"/>
    <n v="19"/>
    <x v="5"/>
    <x v="5"/>
    <s v="rs"/>
    <s v="PIT"/>
    <s v="PIT"/>
    <n v="1"/>
    <x v="0"/>
    <n v="-4.5"/>
    <n v="1.5"/>
    <m/>
    <m/>
    <s v="PIT"/>
    <n v="0.65"/>
    <n v="1"/>
    <m/>
    <s v=""/>
  </r>
  <r>
    <n v="2879"/>
    <n v="1425"/>
    <s v="2017_06_NYG@DEN"/>
    <n v="-10"/>
    <n v="-11.5"/>
    <n v="10"/>
    <n v="23"/>
    <x v="5"/>
    <x v="5"/>
    <s v="rs"/>
    <s v="NYG"/>
    <s v="NYG"/>
    <n v="1.5"/>
    <x v="0"/>
    <n v="-8.5"/>
    <n v="1.5"/>
    <m/>
    <m/>
    <s v="DEN"/>
    <n v="0.7"/>
    <n v="0"/>
    <m/>
    <s v=""/>
  </r>
  <r>
    <n v="2880"/>
    <n v="1426"/>
    <s v="2017_06_IND@TEN"/>
    <s v="na"/>
    <n v="-5.5"/>
    <n v="36"/>
    <n v="22"/>
    <x v="5"/>
    <x v="5"/>
    <s v="rs"/>
    <s v="TEN"/>
    <s v="TEN"/>
    <e v="#VALUE!"/>
    <x v="0"/>
    <n v="-4.5"/>
    <s v=""/>
    <m/>
    <m/>
    <s v="TEN"/>
    <n v="0.52"/>
    <n v="1"/>
    <m/>
    <s v=""/>
  </r>
  <r>
    <n v="2881"/>
    <n v="1427"/>
    <s v="2017_07_KCY@OAK"/>
    <n v="2.5"/>
    <n v="2.5"/>
    <n v="31"/>
    <n v="30"/>
    <x v="5"/>
    <x v="6"/>
    <s v="rs"/>
    <s v="OAK"/>
    <s v="OAK"/>
    <n v="0"/>
    <x v="1"/>
    <n v="4"/>
    <n v="1.5"/>
    <m/>
    <m/>
    <s v="KCY"/>
    <n v="0.65"/>
    <n v="0"/>
    <s v="KCY"/>
    <n v="0"/>
  </r>
  <r>
    <n v="2882"/>
    <n v="1428"/>
    <s v="2017_07_BAL@MIN"/>
    <n v="-4.5"/>
    <n v="-5.5"/>
    <n v="24"/>
    <n v="16"/>
    <x v="5"/>
    <x v="6"/>
    <s v="rs"/>
    <s v="MIN"/>
    <s v="MIN"/>
    <n v="1"/>
    <x v="1"/>
    <n v="-4.5"/>
    <n v="0"/>
    <m/>
    <m/>
    <s v="MIN"/>
    <n v="0.53"/>
    <n v="1"/>
    <s v="MIN"/>
    <n v="1"/>
  </r>
  <r>
    <n v="2883"/>
    <n v="1429"/>
    <s v="2017_07_NOR@GBY"/>
    <n v="4"/>
    <n v="4"/>
    <n v="17"/>
    <n v="26"/>
    <x v="5"/>
    <x v="6"/>
    <s v="rs"/>
    <s v="NOR"/>
    <s v="NOR"/>
    <n v="0"/>
    <x v="1"/>
    <n v="3"/>
    <n v="1"/>
    <m/>
    <m/>
    <s v="GBY"/>
    <n v="0.6"/>
    <n v="0"/>
    <s v="GBY"/>
    <n v="0"/>
  </r>
  <r>
    <n v="2884"/>
    <n v="1430"/>
    <s v="2017_07_NYJ@MIA"/>
    <n v="-3"/>
    <n v="-3"/>
    <n v="31"/>
    <n v="28"/>
    <x v="5"/>
    <x v="6"/>
    <s v="rs"/>
    <s v="na"/>
    <s v="MIA"/>
    <n v="0"/>
    <x v="1"/>
    <n v="-3.5"/>
    <n v="0.5"/>
    <m/>
    <m/>
    <s v="NYJ"/>
    <n v="0.57999999999999996"/>
    <n v="0"/>
    <s v="NYJ"/>
    <n v="0"/>
  </r>
  <r>
    <n v="2885"/>
    <n v="1431"/>
    <s v="2017_07_CAR@CHI"/>
    <n v="3.5"/>
    <n v="3"/>
    <n v="17"/>
    <n v="3"/>
    <x v="5"/>
    <x v="6"/>
    <s v="rs"/>
    <s v="CHI"/>
    <s v="CHI"/>
    <n v="0.5"/>
    <x v="1"/>
    <n v="3"/>
    <n v="0.5"/>
    <m/>
    <m/>
    <s v="CAR"/>
    <n v="0.62"/>
    <n v="0"/>
    <s v="CAR"/>
    <n v="0"/>
  </r>
  <r>
    <n v="2886"/>
    <n v="1432"/>
    <s v="2017_07_ARI@LAR"/>
    <n v="-3.5"/>
    <n v="-3"/>
    <n v="33"/>
    <n v="0"/>
    <x v="5"/>
    <x v="6"/>
    <s v="rs"/>
    <s v="LAR"/>
    <s v="LAR"/>
    <n v="-0.5"/>
    <x v="1"/>
    <n v="-4"/>
    <n v="0.5"/>
    <m/>
    <m/>
    <s v="ARI"/>
    <n v="0.51"/>
    <n v="0"/>
    <s v="ARI"/>
    <n v="0"/>
  </r>
  <r>
    <n v="2887"/>
    <n v="1433"/>
    <s v="2017_07_TBY@BUF"/>
    <n v="-3"/>
    <n v="-3"/>
    <n v="30"/>
    <n v="27"/>
    <x v="5"/>
    <x v="6"/>
    <s v="rs"/>
    <s v="na"/>
    <s v="BUF"/>
    <n v="0"/>
    <x v="1"/>
    <n v="-3"/>
    <n v="0"/>
    <m/>
    <m/>
    <s v="BUF"/>
    <n v="0.67"/>
    <n v="0"/>
    <s v="BUF"/>
    <n v="1"/>
  </r>
  <r>
    <n v="2888"/>
    <n v="1434"/>
    <s v="2017_07_JAX@IND"/>
    <n v="3"/>
    <n v="3"/>
    <n v="0"/>
    <n v="27"/>
    <x v="5"/>
    <x v="6"/>
    <s v="rs"/>
    <s v="JAX"/>
    <s v="JAX"/>
    <n v="0"/>
    <x v="1"/>
    <n v="-2.5"/>
    <n v="5.5"/>
    <m/>
    <m/>
    <s v="IND"/>
    <n v="0.54"/>
    <n v="0"/>
    <s v="IND"/>
    <n v="0"/>
  </r>
  <r>
    <n v="2889"/>
    <n v="1435"/>
    <s v="2017_07_TEN@CLE"/>
    <n v="6.5"/>
    <n v="6"/>
    <n v="9"/>
    <n v="12"/>
    <x v="5"/>
    <x v="6"/>
    <s v="rs"/>
    <s v="CLE"/>
    <s v="TEN"/>
    <n v="0.5"/>
    <x v="1"/>
    <n v="6"/>
    <n v="0.5"/>
    <m/>
    <m/>
    <s v="CLE"/>
    <n v="0.52"/>
    <n v="1"/>
    <s v="TEN"/>
    <n v="1"/>
  </r>
  <r>
    <n v="2890"/>
    <n v="1436"/>
    <s v="2017_07_DAL@SFO"/>
    <n v="6"/>
    <n v="6"/>
    <n v="10"/>
    <n v="40"/>
    <x v="5"/>
    <x v="6"/>
    <s v="rs"/>
    <s v="DAL"/>
    <s v="DAL"/>
    <n v="0"/>
    <x v="1"/>
    <n v="6"/>
    <n v="0"/>
    <m/>
    <m/>
    <s v="DAL"/>
    <n v="0.6"/>
    <n v="1"/>
    <s v="DAL"/>
    <n v="1"/>
  </r>
  <r>
    <n v="2891"/>
    <n v="1437"/>
    <s v="2017_07_CIN@PIT"/>
    <n v="-6"/>
    <n v="-5.5"/>
    <n v="29"/>
    <n v="14"/>
    <x v="5"/>
    <x v="6"/>
    <s v="rs"/>
    <s v="PIT"/>
    <s v="PIT"/>
    <n v="-0.5"/>
    <x v="1"/>
    <n v="-7.5"/>
    <n v="1.5"/>
    <m/>
    <m/>
    <s v="CIN"/>
    <n v="0.52"/>
    <n v="0"/>
    <s v="CIN"/>
    <n v="0"/>
  </r>
  <r>
    <n v="2892"/>
    <n v="1438"/>
    <s v="2017_07_SEA@NYG"/>
    <n v="6"/>
    <n v="4"/>
    <n v="7"/>
    <n v="24"/>
    <x v="5"/>
    <x v="6"/>
    <s v="rs"/>
    <s v="SEA"/>
    <s v="SEA"/>
    <n v="2"/>
    <x v="1"/>
    <n v="5"/>
    <n v="1"/>
    <m/>
    <m/>
    <s v="NYG"/>
    <n v="0.54"/>
    <n v="0"/>
    <s v="NYG"/>
    <n v="0"/>
  </r>
  <r>
    <n v="2893"/>
    <n v="1439"/>
    <s v="2017_07_DEN@LAC"/>
    <n v="2"/>
    <n v="0"/>
    <n v="21"/>
    <n v="0"/>
    <x v="5"/>
    <x v="6"/>
    <s v="rs"/>
    <s v="LAC"/>
    <s v="LAC"/>
    <n v="2"/>
    <x v="1"/>
    <n v="-3"/>
    <n v="5"/>
    <m/>
    <m/>
    <s v="DEN"/>
    <n v="0.59"/>
    <n v="0"/>
    <s v="DEN"/>
    <n v="0"/>
  </r>
  <r>
    <n v="2894"/>
    <n v="1440"/>
    <s v="2017_07_ATL@NWE"/>
    <n v="-3.5"/>
    <n v="-3"/>
    <n v="23"/>
    <n v="7"/>
    <x v="5"/>
    <x v="6"/>
    <s v="rs"/>
    <s v="NWE"/>
    <s v="NWE"/>
    <n v="-0.5"/>
    <x v="1"/>
    <n v="-6.5"/>
    <n v="3"/>
    <m/>
    <m/>
    <s v="NWE"/>
    <n v="0.52"/>
    <n v="1"/>
    <s v="NWE"/>
    <n v="1"/>
  </r>
  <r>
    <n v="2895"/>
    <n v="1441"/>
    <s v="2017_07_WAS@PHI"/>
    <n v="-5"/>
    <n v="-4.5"/>
    <n v="34"/>
    <n v="24"/>
    <x v="5"/>
    <x v="6"/>
    <s v="rs"/>
    <s v="PHI"/>
    <s v="PHI"/>
    <n v="-0.5"/>
    <x v="1"/>
    <n v="-5"/>
    <n v="0"/>
    <m/>
    <m/>
    <s v="PHI"/>
    <n v="0.61"/>
    <n v="1"/>
    <s v="PHI"/>
    <n v="1"/>
  </r>
  <r>
    <n v="2896"/>
    <n v="1427"/>
    <s v="2017_07_KCY@OAK"/>
    <n v="2.5"/>
    <n v="2.5"/>
    <n v="31"/>
    <n v="30"/>
    <x v="5"/>
    <x v="6"/>
    <s v="rs"/>
    <s v="OAK"/>
    <s v="OAK"/>
    <n v="0"/>
    <x v="0"/>
    <n v="3"/>
    <n v="0.5"/>
    <m/>
    <m/>
    <s v="KCY"/>
    <n v="0.62"/>
    <n v="0"/>
    <m/>
    <s v=""/>
  </r>
  <r>
    <n v="2897"/>
    <n v="1428"/>
    <s v="2017_07_BAL@MIN"/>
    <n v="-4.5"/>
    <n v="-5.5"/>
    <n v="24"/>
    <n v="16"/>
    <x v="5"/>
    <x v="6"/>
    <s v="rs"/>
    <s v="MIN"/>
    <s v="MIN"/>
    <n v="1"/>
    <x v="0"/>
    <n v="-5.5"/>
    <n v="1"/>
    <m/>
    <m/>
    <s v="MIN"/>
    <n v="0.54"/>
    <n v="1"/>
    <m/>
    <s v=""/>
  </r>
  <r>
    <n v="2898"/>
    <n v="1429"/>
    <s v="2017_07_NOR@GBY"/>
    <n v="4"/>
    <n v="4"/>
    <n v="17"/>
    <n v="26"/>
    <x v="5"/>
    <x v="6"/>
    <s v="rs"/>
    <s v="NOR"/>
    <s v="NOR"/>
    <n v="0"/>
    <x v="0"/>
    <n v="4"/>
    <n v="0"/>
    <m/>
    <m/>
    <s v="GBY"/>
    <n v="0.52"/>
    <n v="0"/>
    <m/>
    <s v=""/>
  </r>
  <r>
    <n v="2899"/>
    <n v="1430"/>
    <s v="2017_07_NYJ@MIA"/>
    <n v="-3"/>
    <n v="-3"/>
    <n v="31"/>
    <n v="28"/>
    <x v="5"/>
    <x v="6"/>
    <s v="rs"/>
    <s v="na"/>
    <s v="MIA"/>
    <n v="0"/>
    <x v="0"/>
    <n v="-2.5"/>
    <n v="0.5"/>
    <m/>
    <m/>
    <s v="NYJ"/>
    <n v="0.65"/>
    <n v="0"/>
    <m/>
    <s v=""/>
  </r>
  <r>
    <n v="2900"/>
    <n v="1431"/>
    <s v="2017_07_CAR@CHI"/>
    <n v="3.5"/>
    <n v="3"/>
    <n v="17"/>
    <n v="3"/>
    <x v="5"/>
    <x v="6"/>
    <s v="rs"/>
    <s v="CHI"/>
    <s v="CHI"/>
    <n v="0.5"/>
    <x v="0"/>
    <n v="4"/>
    <n v="0.5"/>
    <m/>
    <m/>
    <s v="CAR"/>
    <n v="0.56000000000000005"/>
    <n v="0"/>
    <m/>
    <s v=""/>
  </r>
  <r>
    <n v="2901"/>
    <n v="1432"/>
    <s v="2017_07_ARI@LAR"/>
    <n v="-3.5"/>
    <n v="-3"/>
    <n v="33"/>
    <n v="0"/>
    <x v="5"/>
    <x v="6"/>
    <s v="rs"/>
    <s v="LAR"/>
    <s v="LAR"/>
    <n v="-0.5"/>
    <x v="0"/>
    <n v="-4"/>
    <n v="0.5"/>
    <m/>
    <m/>
    <s v="LAR"/>
    <n v="0.51"/>
    <n v="1"/>
    <m/>
    <s v=""/>
  </r>
  <r>
    <n v="2902"/>
    <n v="1433"/>
    <s v="2017_07_TBY@BUF"/>
    <n v="-3"/>
    <n v="-3"/>
    <n v="30"/>
    <n v="27"/>
    <x v="5"/>
    <x v="6"/>
    <s v="rs"/>
    <s v="na"/>
    <s v="BUF"/>
    <n v="0"/>
    <x v="0"/>
    <n v="-3"/>
    <n v="0"/>
    <m/>
    <m/>
    <s v="BUF"/>
    <n v="0.62"/>
    <n v="0"/>
    <m/>
    <s v=""/>
  </r>
  <r>
    <n v="2903"/>
    <n v="1434"/>
    <s v="2017_07_JAX@IND"/>
    <n v="3"/>
    <n v="3"/>
    <n v="0"/>
    <n v="27"/>
    <x v="5"/>
    <x v="6"/>
    <s v="rs"/>
    <s v="JAX"/>
    <s v="JAX"/>
    <n v="0"/>
    <x v="0"/>
    <n v="-1"/>
    <n v="4"/>
    <m/>
    <m/>
    <s v="IND"/>
    <n v="0.67"/>
    <n v="0"/>
    <m/>
    <s v=""/>
  </r>
  <r>
    <n v="2904"/>
    <n v="1435"/>
    <s v="2017_07_TEN@CLE"/>
    <n v="6.5"/>
    <n v="6"/>
    <n v="9"/>
    <n v="12"/>
    <x v="5"/>
    <x v="6"/>
    <s v="rs"/>
    <s v="CLE"/>
    <s v="TEN"/>
    <n v="0.5"/>
    <x v="0"/>
    <n v="4.5"/>
    <n v="2"/>
    <m/>
    <m/>
    <s v="CLE"/>
    <n v="0.63"/>
    <n v="1"/>
    <m/>
    <s v=""/>
  </r>
  <r>
    <n v="2905"/>
    <n v="1436"/>
    <s v="2017_07_DAL@SFO"/>
    <n v="6"/>
    <n v="6"/>
    <n v="10"/>
    <n v="40"/>
    <x v="5"/>
    <x v="6"/>
    <s v="rs"/>
    <s v="DAL"/>
    <s v="DAL"/>
    <n v="0"/>
    <x v="0"/>
    <n v="4.5"/>
    <n v="1.5"/>
    <m/>
    <m/>
    <s v="SFO"/>
    <n v="0.57999999999999996"/>
    <n v="0"/>
    <m/>
    <s v=""/>
  </r>
  <r>
    <n v="2906"/>
    <n v="1437"/>
    <s v="2017_07_CIN@PIT"/>
    <n v="-6"/>
    <n v="-5.5"/>
    <n v="29"/>
    <n v="14"/>
    <x v="5"/>
    <x v="6"/>
    <s v="rs"/>
    <s v="PIT"/>
    <s v="PIT"/>
    <n v="-0.5"/>
    <x v="0"/>
    <n v="-6"/>
    <n v="0"/>
    <m/>
    <m/>
    <s v="CIN"/>
    <n v="0.68"/>
    <n v="0"/>
    <m/>
    <s v=""/>
  </r>
  <r>
    <n v="2907"/>
    <n v="1438"/>
    <s v="2017_07_SEA@NYG"/>
    <n v="6"/>
    <n v="4"/>
    <n v="7"/>
    <n v="24"/>
    <x v="5"/>
    <x v="6"/>
    <s v="rs"/>
    <s v="SEA"/>
    <s v="SEA"/>
    <n v="2"/>
    <x v="0"/>
    <n v="4"/>
    <n v="2"/>
    <m/>
    <m/>
    <s v="SEA"/>
    <n v="0.6"/>
    <n v="1"/>
    <m/>
    <s v=""/>
  </r>
  <r>
    <n v="2908"/>
    <n v="1439"/>
    <s v="2017_07_DEN@LAC"/>
    <n v="2"/>
    <n v="0"/>
    <n v="21"/>
    <n v="0"/>
    <x v="5"/>
    <x v="6"/>
    <s v="rs"/>
    <s v="LAC"/>
    <s v="LAC"/>
    <n v="2"/>
    <x v="0"/>
    <n v="1.5"/>
    <n v="0.5"/>
    <m/>
    <m/>
    <s v="DEN"/>
    <n v="0.72"/>
    <n v="0"/>
    <m/>
    <s v=""/>
  </r>
  <r>
    <n v="2909"/>
    <n v="1440"/>
    <s v="2017_07_ATL@NWE"/>
    <n v="-3.5"/>
    <n v="-3"/>
    <n v="23"/>
    <n v="7"/>
    <x v="5"/>
    <x v="6"/>
    <s v="rs"/>
    <s v="NWE"/>
    <s v="NWE"/>
    <n v="-0.5"/>
    <x v="0"/>
    <n v="-6"/>
    <n v="2.5"/>
    <m/>
    <m/>
    <s v="NEW"/>
    <n v="0.59"/>
    <n v="0"/>
    <m/>
    <s v=""/>
  </r>
  <r>
    <n v="2910"/>
    <n v="1441"/>
    <s v="2017_07_WAS@PHI"/>
    <n v="-5"/>
    <n v="-4.5"/>
    <n v="34"/>
    <n v="24"/>
    <x v="5"/>
    <x v="6"/>
    <s v="rs"/>
    <s v="PHI"/>
    <s v="PHI"/>
    <n v="-0.5"/>
    <x v="0"/>
    <n v="-4"/>
    <n v="1"/>
    <m/>
    <m/>
    <s v="WAS"/>
    <n v="0.55000000000000004"/>
    <n v="0"/>
    <m/>
    <s v=""/>
  </r>
  <r>
    <n v="2911"/>
    <n v="1442"/>
    <s v="2017_08_MIA@BAL"/>
    <n v="-3.5"/>
    <n v="-3.5"/>
    <n v="40"/>
    <n v="0"/>
    <x v="5"/>
    <x v="7"/>
    <s v="rs"/>
    <s v="BAL"/>
    <s v="BAL"/>
    <n v="0"/>
    <x v="1"/>
    <n v="0"/>
    <n v="3.5"/>
    <m/>
    <m/>
    <s v="MIA"/>
    <n v="0.51"/>
    <n v="0"/>
    <s v="MIA"/>
    <n v="0"/>
  </r>
  <r>
    <n v="2912"/>
    <n v="1443"/>
    <s v="2017_08_MIN@CLE"/>
    <n v="8"/>
    <n v="9.5"/>
    <n v="16"/>
    <n v="33"/>
    <x v="5"/>
    <x v="7"/>
    <s v="rs"/>
    <s v="MIN"/>
    <s v="MIN"/>
    <n v="-1.5"/>
    <x v="1"/>
    <n v="9"/>
    <n v="1"/>
    <m/>
    <m/>
    <s v="MIN"/>
    <n v="0.65"/>
    <n v="1"/>
    <s v="MIN"/>
    <n v="1"/>
  </r>
  <r>
    <n v="2913"/>
    <n v="1444"/>
    <s v="2017_08_LAC@NWE"/>
    <n v="-7"/>
    <n v="-7"/>
    <n v="21"/>
    <n v="13"/>
    <x v="5"/>
    <x v="7"/>
    <s v="rs"/>
    <s v="NWE"/>
    <s v="NWE"/>
    <n v="0"/>
    <x v="1"/>
    <n v="-6.5"/>
    <n v="0.5"/>
    <m/>
    <m/>
    <s v="LAC"/>
    <n v="0.6"/>
    <n v="0"/>
    <s v="NWE"/>
    <n v="1"/>
  </r>
  <r>
    <n v="2914"/>
    <n v="1445"/>
    <s v="2017_08_CHI@NOR"/>
    <n v="-8"/>
    <n v="-9"/>
    <n v="20"/>
    <n v="12"/>
    <x v="5"/>
    <x v="7"/>
    <s v="rs"/>
    <s v="CHI"/>
    <s v="NOR"/>
    <n v="1"/>
    <x v="1"/>
    <n v="-7"/>
    <n v="1"/>
    <m/>
    <m/>
    <s v="NOR"/>
    <n v="0.64"/>
    <n v="0"/>
    <s v="NOR"/>
    <n v="1"/>
  </r>
  <r>
    <n v="2915"/>
    <n v="1446"/>
    <s v="2017_08_CAR@TBY"/>
    <n v="-2.5"/>
    <n v="-1.5"/>
    <n v="3"/>
    <n v="17"/>
    <x v="5"/>
    <x v="7"/>
    <s v="rs"/>
    <s v="CAR"/>
    <s v="CAR"/>
    <n v="-1"/>
    <x v="1"/>
    <n v="-2.5"/>
    <n v="0"/>
    <m/>
    <m/>
    <s v="CAR"/>
    <n v="0.65"/>
    <n v="1"/>
    <s v="CAR"/>
    <n v="1"/>
  </r>
  <r>
    <n v="2916"/>
    <n v="1447"/>
    <s v="2017_08_IND@CIN"/>
    <n v="-10"/>
    <n v="-10.5"/>
    <n v="24"/>
    <n v="23"/>
    <x v="5"/>
    <x v="7"/>
    <s v="rs"/>
    <s v="IND"/>
    <s v="CIN"/>
    <n v="0.5"/>
    <x v="1"/>
    <n v="-6"/>
    <n v="4"/>
    <m/>
    <m/>
    <s v="CIN"/>
    <n v="0.61"/>
    <n v="0"/>
    <s v="CIN"/>
    <n v="1"/>
  </r>
  <r>
    <n v="2917"/>
    <n v="1448"/>
    <s v="2017_08_OAK@BUF"/>
    <n v="-3"/>
    <n v="-2.5"/>
    <n v="34"/>
    <n v="14"/>
    <x v="5"/>
    <x v="7"/>
    <s v="rs"/>
    <s v="BUF"/>
    <s v="BUF"/>
    <n v="-0.5"/>
    <x v="1"/>
    <n v="0"/>
    <n v="3"/>
    <m/>
    <m/>
    <s v="BUF"/>
    <n v="0.62"/>
    <n v="1"/>
    <s v="BUF"/>
    <n v="1"/>
  </r>
  <r>
    <n v="2918"/>
    <n v="1449"/>
    <s v="2017_08_SFO@PHI"/>
    <n v="-11"/>
    <n v="-12.5"/>
    <n v="33"/>
    <n v="10"/>
    <x v="5"/>
    <x v="7"/>
    <s v="rs"/>
    <s v="PHI"/>
    <s v="PHI"/>
    <n v="1.5"/>
    <x v="1"/>
    <n v="-10"/>
    <n v="1"/>
    <m/>
    <m/>
    <s v="SFO"/>
    <n v="0.52"/>
    <n v="0"/>
    <s v="PHI"/>
    <n v="1"/>
  </r>
  <r>
    <n v="2919"/>
    <n v="1450"/>
    <s v="2017_08_ATL@NYJ"/>
    <n v="7"/>
    <n v="6"/>
    <n v="20"/>
    <n v="25"/>
    <x v="5"/>
    <x v="7"/>
    <s v="rs"/>
    <s v="NYJ"/>
    <s v="ATL"/>
    <n v="1"/>
    <x v="1"/>
    <n v="1"/>
    <n v="6"/>
    <m/>
    <m/>
    <s v="NYJ"/>
    <n v="0.55000000000000004"/>
    <n v="1"/>
    <s v="ATL"/>
    <n v="1"/>
  </r>
  <r>
    <n v="2920"/>
    <n v="1451"/>
    <s v="2017_08_HOU@SEA"/>
    <n v="-5.5"/>
    <n v="-6.5"/>
    <n v="41"/>
    <n v="38"/>
    <x v="5"/>
    <x v="7"/>
    <s v="rs"/>
    <s v="HOU"/>
    <s v="SEA"/>
    <n v="1"/>
    <x v="1"/>
    <n v="-6.5"/>
    <n v="1"/>
    <m/>
    <m/>
    <s v="SEA"/>
    <n v="0.54"/>
    <n v="0"/>
    <s v="SEA"/>
    <n v="1"/>
  </r>
  <r>
    <n v="2921"/>
    <n v="1452"/>
    <s v="2017_08_DAL@WAS"/>
    <n v="1"/>
    <n v="2"/>
    <n v="19"/>
    <n v="33"/>
    <x v="5"/>
    <x v="7"/>
    <s v="rs"/>
    <s v="DAL"/>
    <s v="DAL"/>
    <n v="-1"/>
    <x v="1"/>
    <n v="0"/>
    <n v="1"/>
    <m/>
    <m/>
    <s v="WAS"/>
    <n v="0.56999999999999995"/>
    <n v="0"/>
    <s v="WAS"/>
    <n v="0"/>
  </r>
  <r>
    <n v="2922"/>
    <n v="1453"/>
    <s v="2017_08_PIT@DET"/>
    <n v="3"/>
    <n v="3"/>
    <n v="15"/>
    <n v="20"/>
    <x v="5"/>
    <x v="7"/>
    <s v="rs"/>
    <s v="PIT"/>
    <s v="PIT"/>
    <n v="0"/>
    <x v="1"/>
    <n v="3"/>
    <n v="0"/>
    <m/>
    <m/>
    <s v="PIT"/>
    <n v="0.53"/>
    <n v="1"/>
    <s v="PIT"/>
    <n v="1"/>
  </r>
  <r>
    <n v="2923"/>
    <n v="1454"/>
    <s v="2017_08_DEN@KCY"/>
    <n v="-7"/>
    <n v="-7"/>
    <n v="29"/>
    <n v="19"/>
    <x v="5"/>
    <x v="7"/>
    <s v="rs"/>
    <s v="KCY"/>
    <s v="KCY"/>
    <n v="0"/>
    <x v="1"/>
    <n v="-7.5"/>
    <n v="0.5"/>
    <m/>
    <m/>
    <s v="KCY"/>
    <n v="0.59"/>
    <n v="1"/>
    <s v="KCY"/>
    <n v="1"/>
  </r>
  <r>
    <n v="2924"/>
    <n v="1442"/>
    <s v="2017_08_MIA@BAL"/>
    <n v="-3.5"/>
    <n v="-3.5"/>
    <n v="40"/>
    <n v="0"/>
    <x v="5"/>
    <x v="7"/>
    <s v="rs"/>
    <s v="BAL"/>
    <s v="BAL"/>
    <n v="0"/>
    <x v="0"/>
    <n v="-3"/>
    <n v="0.5"/>
    <m/>
    <m/>
    <s v="BAL"/>
    <n v="0.51"/>
    <n v="1"/>
    <m/>
    <s v=""/>
  </r>
  <r>
    <n v="2925"/>
    <n v="1443"/>
    <s v="2017_08_MIN@CLE"/>
    <n v="8"/>
    <n v="9.5"/>
    <n v="16"/>
    <n v="33"/>
    <x v="5"/>
    <x v="7"/>
    <s v="rs"/>
    <s v="MIN"/>
    <s v="MIN"/>
    <n v="-1.5"/>
    <x v="0"/>
    <n v="7.5"/>
    <n v="0.5"/>
    <m/>
    <m/>
    <s v="MIN"/>
    <n v="0.52"/>
    <n v="1"/>
    <m/>
    <s v=""/>
  </r>
  <r>
    <n v="2926"/>
    <n v="1444"/>
    <s v="2017_08_LAC@NWE"/>
    <n v="-7"/>
    <n v="-7"/>
    <n v="21"/>
    <n v="13"/>
    <x v="5"/>
    <x v="7"/>
    <s v="rs"/>
    <s v="NWE"/>
    <s v="NWE"/>
    <n v="0"/>
    <x v="0"/>
    <n v="-7.5"/>
    <n v="0.5"/>
    <m/>
    <m/>
    <s v="LAC"/>
    <n v="0.53"/>
    <n v="0"/>
    <m/>
    <s v=""/>
  </r>
  <r>
    <n v="2927"/>
    <n v="1445"/>
    <s v="2017_08_CHI@NOR"/>
    <n v="-8"/>
    <n v="-9"/>
    <n v="20"/>
    <n v="12"/>
    <x v="5"/>
    <x v="7"/>
    <s v="rs"/>
    <s v="CHI"/>
    <s v="NOR"/>
    <n v="1"/>
    <x v="0"/>
    <n v="-8"/>
    <n v="0"/>
    <m/>
    <m/>
    <s v="NOR"/>
    <n v="0.55000000000000004"/>
    <n v="0"/>
    <m/>
    <s v=""/>
  </r>
  <r>
    <n v="2928"/>
    <n v="1446"/>
    <s v="2017_08_CAR@TBY"/>
    <n v="-2.5"/>
    <n v="-1.5"/>
    <n v="3"/>
    <n v="17"/>
    <x v="5"/>
    <x v="7"/>
    <s v="rs"/>
    <s v="CAR"/>
    <s v="CAR"/>
    <n v="-1"/>
    <x v="0"/>
    <n v="-1.5"/>
    <n v="1"/>
    <m/>
    <m/>
    <s v="CAR"/>
    <n v="0.6"/>
    <n v="1"/>
    <m/>
    <s v=""/>
  </r>
  <r>
    <n v="2929"/>
    <n v="1447"/>
    <s v="2017_08_IND@CIN"/>
    <n v="-10"/>
    <n v="-10.5"/>
    <n v="24"/>
    <n v="23"/>
    <x v="5"/>
    <x v="7"/>
    <s v="rs"/>
    <s v="IND"/>
    <s v="CIN"/>
    <n v="0.5"/>
    <x v="0"/>
    <n v="-6"/>
    <n v="4"/>
    <m/>
    <m/>
    <s v="IND"/>
    <n v="0.7"/>
    <n v="1"/>
    <m/>
    <s v=""/>
  </r>
  <r>
    <n v="2930"/>
    <n v="1448"/>
    <s v="2017_08_OAK@BUF"/>
    <n v="-3"/>
    <n v="-2.5"/>
    <n v="34"/>
    <n v="14"/>
    <x v="5"/>
    <x v="7"/>
    <s v="rs"/>
    <s v="BUF"/>
    <s v="BUF"/>
    <n v="-0.5"/>
    <x v="0"/>
    <n v="-3"/>
    <n v="0"/>
    <m/>
    <m/>
    <s v="BUF"/>
    <n v="0.68"/>
    <n v="1"/>
    <m/>
    <s v=""/>
  </r>
  <r>
    <n v="2931"/>
    <n v="1449"/>
    <s v="2017_08_SFO@PHI"/>
    <n v="-11"/>
    <n v="-12.5"/>
    <n v="33"/>
    <n v="10"/>
    <x v="5"/>
    <x v="7"/>
    <s v="rs"/>
    <s v="PHI"/>
    <s v="PHI"/>
    <n v="1.5"/>
    <x v="0"/>
    <n v="-9.5"/>
    <n v="1.5"/>
    <m/>
    <m/>
    <s v="SFO"/>
    <n v="0.65"/>
    <n v="0"/>
    <m/>
    <s v=""/>
  </r>
  <r>
    <n v="2932"/>
    <n v="1450"/>
    <s v="2017_08_ATL@NYJ"/>
    <n v="7"/>
    <n v="6"/>
    <n v="20"/>
    <n v="25"/>
    <x v="5"/>
    <x v="7"/>
    <s v="rs"/>
    <s v="NYJ"/>
    <s v="ATL"/>
    <n v="1"/>
    <x v="0"/>
    <n v="3"/>
    <n v="4"/>
    <m/>
    <m/>
    <s v="NYJ"/>
    <n v="0.66"/>
    <n v="1"/>
    <m/>
    <s v=""/>
  </r>
  <r>
    <n v="2933"/>
    <n v="1451"/>
    <s v="2017_08_HOU@SEA"/>
    <n v="-5.5"/>
    <n v="-6.5"/>
    <n v="41"/>
    <n v="38"/>
    <x v="5"/>
    <x v="7"/>
    <s v="rs"/>
    <s v="HOU"/>
    <s v="SEA"/>
    <n v="1"/>
    <x v="0"/>
    <n v="-7"/>
    <n v="1.5"/>
    <m/>
    <m/>
    <s v="SEA"/>
    <n v="0.57999999999999996"/>
    <n v="0"/>
    <m/>
    <s v=""/>
  </r>
  <r>
    <n v="2934"/>
    <n v="1452"/>
    <s v="2017_08_DAL@WAS"/>
    <n v="1"/>
    <n v="2"/>
    <n v="19"/>
    <n v="33"/>
    <x v="5"/>
    <x v="7"/>
    <s v="rs"/>
    <s v="DAL"/>
    <s v="DAL"/>
    <n v="-1"/>
    <x v="0"/>
    <n v="-1.5"/>
    <n v="2.5"/>
    <m/>
    <m/>
    <s v="DAL"/>
    <n v="0.62"/>
    <n v="1"/>
    <m/>
    <s v=""/>
  </r>
  <r>
    <n v="2935"/>
    <n v="1453"/>
    <s v="2017_08_PIT@DET"/>
    <n v="3"/>
    <n v="3"/>
    <n v="15"/>
    <n v="20"/>
    <x v="5"/>
    <x v="7"/>
    <s v="rs"/>
    <s v="PIT"/>
    <s v="PIT"/>
    <n v="0"/>
    <x v="0"/>
    <n v="2.5"/>
    <n v="0.5"/>
    <m/>
    <m/>
    <s v="DET"/>
    <n v="0.63"/>
    <n v="0"/>
    <m/>
    <s v=""/>
  </r>
  <r>
    <n v="2936"/>
    <n v="1454"/>
    <s v="2017_08_DEN@KCY"/>
    <n v="-7"/>
    <n v="-7"/>
    <n v="29"/>
    <n v="19"/>
    <x v="5"/>
    <x v="7"/>
    <s v="rs"/>
    <s v="KCY"/>
    <s v="KCY"/>
    <n v="0"/>
    <x v="0"/>
    <n v="-5"/>
    <n v="2"/>
    <m/>
    <m/>
    <s v="DEN"/>
    <n v="0.56000000000000005"/>
    <n v="0"/>
    <m/>
    <s v=""/>
  </r>
  <r>
    <n v="2937"/>
    <n v="1455"/>
    <s v="2017_09_BUF@NYJ"/>
    <n v="3.5"/>
    <n v="3.5"/>
    <n v="34"/>
    <n v="21"/>
    <x v="5"/>
    <x v="8"/>
    <s v="rs"/>
    <s v="NYJ"/>
    <s v="NYJ"/>
    <n v="0"/>
    <x v="1"/>
    <n v="5"/>
    <n v="1.5"/>
    <m/>
    <m/>
    <s v="NYJ"/>
    <n v="0.55000000000000004"/>
    <n v="1"/>
    <s v="NYJ"/>
    <n v="1"/>
  </r>
  <r>
    <n v="2938"/>
    <n v="1456"/>
    <s v="2017_09_TBY@NOR"/>
    <n v="-7"/>
    <n v="-7"/>
    <n v="30"/>
    <n v="10"/>
    <x v="5"/>
    <x v="8"/>
    <s v="rs"/>
    <s v="NOR"/>
    <s v="NOR"/>
    <n v="0"/>
    <x v="1"/>
    <n v="-8.5"/>
    <n v="1.5"/>
    <m/>
    <m/>
    <s v="TBY"/>
    <n v="0.52"/>
    <n v="0"/>
    <s v="TBY"/>
    <n v="0"/>
  </r>
  <r>
    <n v="2939"/>
    <n v="1457"/>
    <s v="2017_09_ATL@CAR"/>
    <n v="-2"/>
    <n v="2"/>
    <n v="20"/>
    <n v="17"/>
    <x v="5"/>
    <x v="8"/>
    <s v="rs"/>
    <s v="CAR"/>
    <s v="CAR"/>
    <n v="-4"/>
    <x v="1"/>
    <n v="-3"/>
    <n v="1"/>
    <m/>
    <m/>
    <s v="CAR"/>
    <n v="0.51"/>
    <n v="1"/>
    <s v="CAR"/>
    <n v="1"/>
  </r>
  <r>
    <n v="2940"/>
    <n v="1458"/>
    <s v="2017_09_LAR@NYG"/>
    <n v="3.5"/>
    <n v="4.5"/>
    <n v="17"/>
    <n v="51"/>
    <x v="5"/>
    <x v="8"/>
    <s v="rs"/>
    <s v="LAR"/>
    <s v="LAR"/>
    <n v="-1"/>
    <x v="1"/>
    <n v="3"/>
    <n v="0.5"/>
    <m/>
    <m/>
    <s v="NYG"/>
    <n v="0.56000000000000005"/>
    <n v="0"/>
    <s v="NYG"/>
    <n v="0"/>
  </r>
  <r>
    <n v="2941"/>
    <n v="1459"/>
    <s v="2017_09_BAL@TEN"/>
    <n v="-5.5"/>
    <n v="-3.5"/>
    <n v="23"/>
    <n v="20"/>
    <x v="5"/>
    <x v="8"/>
    <s v="rs"/>
    <s v="BAL"/>
    <s v="TEN"/>
    <n v="-2"/>
    <x v="1"/>
    <n v="-2.5"/>
    <n v="3"/>
    <m/>
    <m/>
    <s v="BAL"/>
    <n v="0.55000000000000004"/>
    <n v="1"/>
    <s v="BAL"/>
    <n v="0"/>
  </r>
  <r>
    <n v="2942"/>
    <n v="1460"/>
    <s v="2017_09_CIN@JAX"/>
    <n v="-3.5"/>
    <n v="-6"/>
    <n v="23"/>
    <n v="7"/>
    <x v="5"/>
    <x v="8"/>
    <s v="rs"/>
    <s v="JAX"/>
    <s v="JAX"/>
    <n v="2.5"/>
    <x v="1"/>
    <n v="-5"/>
    <n v="1.5"/>
    <m/>
    <m/>
    <s v="JAX"/>
    <n v="0.54"/>
    <n v="1"/>
    <s v="JAX"/>
    <n v="1"/>
  </r>
  <r>
    <n v="2943"/>
    <n v="1461"/>
    <s v="2017_09_DEN@PHI"/>
    <n v="-7.5"/>
    <n v="-7.5"/>
    <n v="51"/>
    <n v="23"/>
    <x v="5"/>
    <x v="8"/>
    <s v="rs"/>
    <s v="PHI"/>
    <s v="PHI"/>
    <n v="0"/>
    <x v="1"/>
    <n v="-8"/>
    <n v="0.5"/>
    <m/>
    <m/>
    <s v="DEN"/>
    <n v="0.51"/>
    <n v="0"/>
    <s v="PHI"/>
    <n v="1"/>
  </r>
  <r>
    <n v="2944"/>
    <n v="1462"/>
    <s v="2017_09_IND@HOU"/>
    <n v="-13"/>
    <n v="-7.5"/>
    <n v="14"/>
    <n v="20"/>
    <x v="5"/>
    <x v="8"/>
    <s v="rs"/>
    <s v="IND"/>
    <s v="IND"/>
    <n v="-5.5"/>
    <x v="1"/>
    <n v="-10"/>
    <n v="3"/>
    <m/>
    <m/>
    <s v="HOU"/>
    <n v="0.6"/>
    <n v="0"/>
    <s v="HOU"/>
    <n v="0"/>
  </r>
  <r>
    <n v="2945"/>
    <n v="1463"/>
    <s v="2017_09_WAS@SEA"/>
    <n v="-7"/>
    <n v="-7"/>
    <n v="14"/>
    <n v="17"/>
    <x v="5"/>
    <x v="8"/>
    <s v="rs"/>
    <s v="WAS"/>
    <s v="WAS"/>
    <n v="0"/>
    <x v="1"/>
    <n v="-5.5"/>
    <n v="1.5"/>
    <m/>
    <m/>
    <s v="SEA"/>
    <n v="0.7"/>
    <n v="0"/>
    <s v="SEA"/>
    <n v="0"/>
  </r>
  <r>
    <n v="2946"/>
    <n v="1464"/>
    <s v="2017_09_ARI@SFO"/>
    <n v="2.5"/>
    <n v="2.5"/>
    <n v="10"/>
    <n v="20"/>
    <x v="5"/>
    <x v="8"/>
    <s v="rs"/>
    <s v="ARI"/>
    <s v="ARI"/>
    <n v="0"/>
    <x v="1"/>
    <n v="0"/>
    <n v="2.5"/>
    <m/>
    <m/>
    <s v="ARI"/>
    <n v="0.56000000000000005"/>
    <n v="1"/>
    <s v="ARI"/>
    <n v="1"/>
  </r>
  <r>
    <n v="2947"/>
    <n v="1465"/>
    <s v="2017_09_KCY@DAL"/>
    <n v="-1.5"/>
    <n v="-2.5"/>
    <n v="28"/>
    <n v="17"/>
    <x v="5"/>
    <x v="8"/>
    <s v="rs"/>
    <s v="DAL"/>
    <s v="DAL"/>
    <n v="1"/>
    <x v="1"/>
    <n v="-3"/>
    <n v="1.5"/>
    <m/>
    <m/>
    <s v="DAL"/>
    <n v="0.56000000000000005"/>
    <n v="1"/>
    <s v="DAL"/>
    <n v="1"/>
  </r>
  <r>
    <n v="2948"/>
    <n v="1466"/>
    <s v="2017_09_OAK@MIA"/>
    <n v="2.5"/>
    <n v="3"/>
    <n v="24"/>
    <n v="27"/>
    <x v="5"/>
    <x v="8"/>
    <s v="rs"/>
    <s v="na"/>
    <s v="OAK"/>
    <n v="-0.5"/>
    <x v="1"/>
    <n v="-1"/>
    <n v="3.5"/>
    <m/>
    <m/>
    <s v="MIA"/>
    <n v="0.57999999999999996"/>
    <n v="0"/>
    <s v="MIA"/>
    <n v="0"/>
  </r>
  <r>
    <n v="2949"/>
    <n v="1467"/>
    <s v="2017_09_DET@GBY"/>
    <n v="0"/>
    <n v="2"/>
    <n v="17"/>
    <n v="30"/>
    <x v="5"/>
    <x v="8"/>
    <s v="rs"/>
    <s v="DET"/>
    <s v="DET"/>
    <n v="-2"/>
    <x v="1"/>
    <n v="2.5"/>
    <n v="2.5"/>
    <m/>
    <m/>
    <s v="DET"/>
    <n v="0.52"/>
    <n v="1"/>
    <s v="DET"/>
    <n v="1"/>
  </r>
  <r>
    <n v="2950"/>
    <n v="1455"/>
    <s v="2017_09_BUF@NYJ"/>
    <n v="3.5"/>
    <n v="3.5"/>
    <n v="34"/>
    <n v="21"/>
    <x v="5"/>
    <x v="8"/>
    <s v="rs"/>
    <s v="NYJ"/>
    <s v="NYJ"/>
    <n v="0"/>
    <x v="0"/>
    <n v="3"/>
    <n v="0.5"/>
    <m/>
    <m/>
    <s v="BUF"/>
    <n v="0.6"/>
    <n v="0"/>
    <s v="BUF"/>
    <n v="0"/>
  </r>
  <r>
    <n v="2951"/>
    <n v="1456"/>
    <s v="2017_09_TBY@NOR"/>
    <n v="-7"/>
    <n v="-7"/>
    <n v="30"/>
    <n v="10"/>
    <x v="5"/>
    <x v="8"/>
    <s v="rs"/>
    <s v="NOR"/>
    <s v="NOR"/>
    <n v="0"/>
    <x v="0"/>
    <n v="-7"/>
    <n v="0"/>
    <m/>
    <m/>
    <s v="TB"/>
    <n v="0.64"/>
    <n v="0"/>
    <s v="NOR"/>
    <n v="1"/>
  </r>
  <r>
    <n v="2952"/>
    <n v="1457"/>
    <s v="2017_09_ATL@CAR"/>
    <n v="-2"/>
    <n v="2"/>
    <n v="20"/>
    <n v="17"/>
    <x v="5"/>
    <x v="8"/>
    <s v="rs"/>
    <s v="CAR"/>
    <s v="CAR"/>
    <n v="-4"/>
    <x v="0"/>
    <n v="-3"/>
    <n v="1"/>
    <m/>
    <m/>
    <s v="CAR"/>
    <n v="0.6"/>
    <n v="1"/>
    <s v="CAR"/>
    <n v="1"/>
  </r>
  <r>
    <n v="2953"/>
    <n v="1458"/>
    <s v="2017_09_LAR@NYG"/>
    <n v="3.5"/>
    <n v="4.5"/>
    <n v="17"/>
    <n v="51"/>
    <x v="5"/>
    <x v="8"/>
    <s v="rs"/>
    <s v="LAR"/>
    <s v="LAR"/>
    <n v="-1"/>
    <x v="0"/>
    <n v="3"/>
    <n v="0.5"/>
    <m/>
    <m/>
    <s v="LAR"/>
    <n v="0.62"/>
    <n v="1"/>
    <s v="LAR"/>
    <n v="1"/>
  </r>
  <r>
    <n v="2954"/>
    <n v="1459"/>
    <s v="2017_09_BAL@TEN"/>
    <n v="-5.5"/>
    <n v="-3.5"/>
    <n v="23"/>
    <n v="20"/>
    <x v="5"/>
    <x v="8"/>
    <s v="rs"/>
    <s v="BAL"/>
    <s v="TEN"/>
    <n v="-2"/>
    <x v="0"/>
    <n v="-3"/>
    <n v="2.5"/>
    <m/>
    <m/>
    <s v="TEN"/>
    <n v="0.59"/>
    <n v="0"/>
    <s v="TEN"/>
    <n v="1"/>
  </r>
  <r>
    <n v="2955"/>
    <n v="1460"/>
    <s v="2017_09_CIN@JAX"/>
    <n v="-3.5"/>
    <n v="-6"/>
    <n v="23"/>
    <n v="7"/>
    <x v="5"/>
    <x v="8"/>
    <s v="rs"/>
    <s v="JAX"/>
    <s v="JAX"/>
    <n v="2.5"/>
    <x v="0"/>
    <n v="-4.5"/>
    <n v="1"/>
    <m/>
    <m/>
    <s v="JAX"/>
    <n v="0.53"/>
    <n v="1"/>
    <s v="JAX"/>
    <n v="1"/>
  </r>
  <r>
    <n v="2956"/>
    <n v="1461"/>
    <s v="2017_09_DEN@PHI"/>
    <n v="-7.5"/>
    <n v="-7.5"/>
    <n v="51"/>
    <n v="23"/>
    <x v="5"/>
    <x v="8"/>
    <s v="rs"/>
    <s v="PHI"/>
    <s v="PHI"/>
    <n v="0"/>
    <x v="0"/>
    <n v="-7.5"/>
    <n v="0"/>
    <m/>
    <m/>
    <s v="DEN"/>
    <n v="0.68"/>
    <n v="0"/>
    <s v="PHI"/>
    <n v="1"/>
  </r>
  <r>
    <n v="2957"/>
    <n v="1462"/>
    <s v="2017_09_IND@HOU"/>
    <n v="-13"/>
    <n v="-7.5"/>
    <n v="14"/>
    <n v="20"/>
    <x v="5"/>
    <x v="8"/>
    <s v="rs"/>
    <s v="IND"/>
    <s v="IND"/>
    <n v="-5.5"/>
    <x v="0"/>
    <n v="-6.5"/>
    <n v="6.5"/>
    <m/>
    <m/>
    <s v="IND"/>
    <n v="0.66"/>
    <n v="1"/>
    <s v="HOU"/>
    <n v="0"/>
  </r>
  <r>
    <n v="2958"/>
    <n v="1463"/>
    <s v="2017_09_WAS@SEA"/>
    <n v="-7"/>
    <n v="-7"/>
    <n v="14"/>
    <n v="17"/>
    <x v="5"/>
    <x v="8"/>
    <s v="rs"/>
    <s v="WAS"/>
    <s v="WAS"/>
    <n v="0"/>
    <x v="0"/>
    <n v="-6"/>
    <n v="1"/>
    <m/>
    <m/>
    <s v="WAS"/>
    <n v="0.51"/>
    <n v="1"/>
    <s v="SEA"/>
    <n v="0"/>
  </r>
  <r>
    <n v="2959"/>
    <n v="1464"/>
    <s v="2017_09_ARI@SFO"/>
    <n v="2.5"/>
    <n v="2.5"/>
    <n v="10"/>
    <n v="20"/>
    <x v="5"/>
    <x v="8"/>
    <s v="rs"/>
    <s v="ARI"/>
    <s v="ARI"/>
    <n v="0"/>
    <x v="0"/>
    <n v="4"/>
    <n v="1.5"/>
    <m/>
    <m/>
    <s v="SFO"/>
    <n v="0.61"/>
    <n v="0"/>
    <s v="SFO"/>
    <n v="0"/>
  </r>
  <r>
    <n v="2960"/>
    <n v="1465"/>
    <s v="2017_09_KCY@DAL"/>
    <n v="-1.5"/>
    <n v="-2.5"/>
    <n v="28"/>
    <n v="17"/>
    <x v="5"/>
    <x v="8"/>
    <s v="rs"/>
    <s v="DAL"/>
    <s v="DAL"/>
    <n v="1"/>
    <x v="0"/>
    <n v="-3.5"/>
    <n v="2"/>
    <m/>
    <m/>
    <s v="KCY"/>
    <n v="0.56999999999999995"/>
    <n v="0"/>
    <s v="KCY"/>
    <n v="0"/>
  </r>
  <r>
    <n v="2961"/>
    <n v="1466"/>
    <s v="2017_09_OAK@MIA"/>
    <n v="2.5"/>
    <n v="3"/>
    <n v="24"/>
    <n v="27"/>
    <x v="5"/>
    <x v="8"/>
    <s v="rs"/>
    <s v="na"/>
    <s v="OAK"/>
    <n v="-0.5"/>
    <x v="0"/>
    <n v="3.5"/>
    <n v="1"/>
    <m/>
    <m/>
    <s v="MIA"/>
    <n v="0.57999999999999996"/>
    <n v="0"/>
    <s v="MIA"/>
    <n v="0"/>
  </r>
  <r>
    <n v="2962"/>
    <n v="1467"/>
    <s v="2017_09_DET@GBY"/>
    <n v="0"/>
    <n v="2"/>
    <n v="17"/>
    <n v="30"/>
    <x v="5"/>
    <x v="8"/>
    <s v="rs"/>
    <s v="DET"/>
    <s v="DET"/>
    <n v="-2"/>
    <x v="0"/>
    <n v="3"/>
    <n v="3"/>
    <m/>
    <m/>
    <s v="DET"/>
    <n v="0.55000000000000004"/>
    <n v="1"/>
    <s v="DET"/>
    <n v="1"/>
  </r>
  <r>
    <n v="2963"/>
    <n v="1468"/>
    <s v="2017_10_SEA@ARI"/>
    <n v="6"/>
    <n v="6.5"/>
    <n v="16"/>
    <n v="22"/>
    <x v="5"/>
    <x v="9"/>
    <s v="rs"/>
    <s v="ARI"/>
    <s v="SEA"/>
    <n v="-0.5"/>
    <x v="1"/>
    <n v="6"/>
    <n v="0"/>
    <m/>
    <m/>
    <s v="ARI"/>
    <n v="0.55000000000000004"/>
    <n v="1"/>
    <s v="SEA"/>
    <n v="1"/>
  </r>
  <r>
    <n v="2964"/>
    <n v="1469"/>
    <s v="2017_10_NYJ@TBY"/>
    <n v="0"/>
    <n v="2"/>
    <n v="15"/>
    <n v="10"/>
    <x v="5"/>
    <x v="9"/>
    <s v="rs"/>
    <s v="TBY"/>
    <s v="TBY"/>
    <n v="-2"/>
    <x v="1"/>
    <n v="0"/>
    <n v="0"/>
    <m/>
    <m/>
    <s v="NYJ"/>
    <n v="0.57999999999999996"/>
    <n v="0"/>
    <s v="NYJ"/>
    <n v="0"/>
  </r>
  <r>
    <n v="2965"/>
    <n v="1470"/>
    <s v="2017_10_NOR@BUF"/>
    <n v="2"/>
    <n v="3"/>
    <n v="10"/>
    <n v="47"/>
    <x v="5"/>
    <x v="9"/>
    <s v="rs"/>
    <s v="NOR"/>
    <s v="NOR"/>
    <n v="-1"/>
    <x v="1"/>
    <n v="3"/>
    <n v="1"/>
    <m/>
    <m/>
    <s v="BUF"/>
    <n v="0.61"/>
    <n v="0"/>
    <s v="BUF"/>
    <n v="0"/>
  </r>
  <r>
    <n v="2966"/>
    <n v="1471"/>
    <s v="2017_10_CLE@DET"/>
    <n v="-9.5"/>
    <n v="-11"/>
    <n v="38"/>
    <n v="24"/>
    <x v="5"/>
    <x v="9"/>
    <s v="rs"/>
    <s v="DET"/>
    <s v="DET"/>
    <n v="1.5"/>
    <x v="1"/>
    <n v="-8.5"/>
    <n v="1"/>
    <m/>
    <m/>
    <s v="DET"/>
    <n v="0.59"/>
    <n v="1"/>
    <s v="DET"/>
    <n v="1"/>
  </r>
  <r>
    <n v="2967"/>
    <n v="1472"/>
    <s v="2017_10_CIN@TEN"/>
    <n v="-5.5"/>
    <n v="-4.5"/>
    <n v="24"/>
    <n v="20"/>
    <x v="5"/>
    <x v="9"/>
    <s v="rs"/>
    <s v="CIN"/>
    <s v="TEN"/>
    <n v="-1"/>
    <x v="1"/>
    <n v="-6.5"/>
    <n v="1"/>
    <m/>
    <m/>
    <s v="CIN"/>
    <n v="0.57999999999999996"/>
    <n v="1"/>
    <s v="TEN"/>
    <n v="1"/>
  </r>
  <r>
    <n v="2968"/>
    <n v="1473"/>
    <s v="2017_10_GBY@CHI"/>
    <n v="-3"/>
    <n v="-5.5"/>
    <n v="16"/>
    <n v="23"/>
    <x v="5"/>
    <x v="9"/>
    <s v="rs"/>
    <s v="GBY"/>
    <s v="GBY"/>
    <n v="2.5"/>
    <x v="1"/>
    <n v="-2.5"/>
    <n v="0.5"/>
    <m/>
    <m/>
    <s v="GBY"/>
    <n v="0.53"/>
    <n v="1"/>
    <s v="CHI"/>
    <n v="0"/>
  </r>
  <r>
    <n v="2969"/>
    <n v="1474"/>
    <s v="2017_10_LAC@JAX"/>
    <n v="-4.5"/>
    <n v="-5"/>
    <n v="20"/>
    <n v="17"/>
    <x v="5"/>
    <x v="9"/>
    <s v="rs"/>
    <s v="LAC"/>
    <s v="JAX"/>
    <n v="0.5"/>
    <x v="1"/>
    <n v="-4.5"/>
    <n v="0"/>
    <m/>
    <m/>
    <s v="JAX"/>
    <n v="0.56999999999999995"/>
    <n v="0"/>
    <s v="JAX"/>
    <n v="1"/>
  </r>
  <r>
    <n v="2970"/>
    <n v="1475"/>
    <s v="2017_10_MIN@WAS"/>
    <n v="2"/>
    <n v="2"/>
    <n v="30"/>
    <n v="38"/>
    <x v="5"/>
    <x v="9"/>
    <s v="rs"/>
    <s v="MIN"/>
    <s v="MIN"/>
    <n v="0"/>
    <x v="1"/>
    <n v="0"/>
    <n v="2"/>
    <m/>
    <m/>
    <s v="WAS"/>
    <n v="0.56000000000000005"/>
    <n v="0"/>
    <s v="WAS"/>
    <n v="0"/>
  </r>
  <r>
    <n v="2971"/>
    <n v="1476"/>
    <s v="2017_10_PIT@IND"/>
    <n v="10"/>
    <n v="10"/>
    <n v="17"/>
    <n v="20"/>
    <x v="5"/>
    <x v="9"/>
    <s v="rs"/>
    <s v="IND"/>
    <s v="PIT"/>
    <n v="0"/>
    <x v="1"/>
    <n v="6"/>
    <n v="4"/>
    <m/>
    <m/>
    <s v="IND"/>
    <n v="0.6"/>
    <n v="1"/>
    <s v="PIT"/>
    <n v="1"/>
  </r>
  <r>
    <n v="2972"/>
    <n v="1477"/>
    <s v="2017_10_HOU@LAR"/>
    <n v="-11"/>
    <n v="-12"/>
    <n v="33"/>
    <n v="7"/>
    <x v="5"/>
    <x v="9"/>
    <s v="rs"/>
    <s v="LAR"/>
    <s v="LAR"/>
    <n v="1"/>
    <x v="1"/>
    <n v="-8"/>
    <n v="3"/>
    <m/>
    <m/>
    <s v="LAR"/>
    <n v="0.64"/>
    <n v="1"/>
    <s v="LAR"/>
    <n v="1"/>
  </r>
  <r>
    <n v="2973"/>
    <n v="1478"/>
    <s v="2017_10_NYG@SFO"/>
    <n v="-1"/>
    <n v="2.5"/>
    <n v="31"/>
    <n v="21"/>
    <x v="5"/>
    <x v="9"/>
    <s v="rs"/>
    <s v="SFO"/>
    <s v="SFO"/>
    <n v="-3.5"/>
    <x v="1"/>
    <n v="-2"/>
    <n v="1"/>
    <m/>
    <m/>
    <s v="NYG"/>
    <n v="0.54"/>
    <n v="0"/>
    <s v="NYG"/>
    <n v="0"/>
  </r>
  <r>
    <n v="2974"/>
    <n v="1479"/>
    <s v="2017_10_DAL@ATL"/>
    <n v="-3"/>
    <n v="-3.5"/>
    <n v="27"/>
    <n v="7"/>
    <x v="5"/>
    <x v="9"/>
    <s v="rs"/>
    <s v="ATL"/>
    <s v="ATL"/>
    <n v="0.5"/>
    <x v="1"/>
    <n v="1"/>
    <n v="4"/>
    <m/>
    <m/>
    <s v="ATL"/>
    <n v="0.53"/>
    <n v="1"/>
    <s v="ATL"/>
    <n v="1"/>
  </r>
  <r>
    <n v="2975"/>
    <n v="1480"/>
    <s v="2017_10_NWE@DEN"/>
    <n v="7.5"/>
    <n v="7.5"/>
    <n v="16"/>
    <n v="41"/>
    <x v="5"/>
    <x v="9"/>
    <s v="rs"/>
    <s v="NWE"/>
    <s v="NWE"/>
    <n v="0"/>
    <x v="1"/>
    <n v="8"/>
    <n v="0.5"/>
    <m/>
    <m/>
    <s v="DEN"/>
    <n v="0.51"/>
    <n v="0"/>
    <s v="NWE"/>
    <n v="1"/>
  </r>
  <r>
    <n v="2976"/>
    <n v="1481"/>
    <s v="2017_10_MIA@CAR"/>
    <n v="-8"/>
    <n v="-9"/>
    <n v="45"/>
    <n v="21"/>
    <x v="5"/>
    <x v="9"/>
    <s v="rs"/>
    <s v="CAR"/>
    <s v="CAR"/>
    <n v="1"/>
    <x v="1"/>
    <n v="-6"/>
    <n v="2"/>
    <m/>
    <m/>
    <s v="CAR"/>
    <n v="0.6"/>
    <n v="1"/>
    <s v="CAR"/>
    <n v="1"/>
  </r>
  <r>
    <n v="2977"/>
    <n v="1468"/>
    <s v="2017_10_SEA@ARI"/>
    <n v="6"/>
    <n v="6.5"/>
    <n v="16"/>
    <n v="22"/>
    <x v="5"/>
    <x v="9"/>
    <s v="rs"/>
    <s v="ARI"/>
    <s v="SEA"/>
    <n v="-0.5"/>
    <x v="0"/>
    <n v="5.5"/>
    <n v="0.5"/>
    <m/>
    <m/>
    <s v="SEA"/>
    <n v="0.6"/>
    <n v="0"/>
    <s v="SEA"/>
    <n v="1"/>
  </r>
  <r>
    <n v="2978"/>
    <n v="1469"/>
    <s v="2017_10_NYJ@TBY"/>
    <n v="0"/>
    <n v="2"/>
    <n v="15"/>
    <n v="10"/>
    <x v="5"/>
    <x v="9"/>
    <s v="rs"/>
    <s v="TBY"/>
    <s v="TBY"/>
    <n v="-2"/>
    <x v="0"/>
    <n v="-2.5"/>
    <n v="2.5"/>
    <m/>
    <m/>
    <s v="NYJ"/>
    <n v="0.56000000000000005"/>
    <n v="0"/>
    <s v="NYJ"/>
    <n v="0"/>
  </r>
  <r>
    <n v="2979"/>
    <n v="1470"/>
    <s v="2017_10_NOR@BUF"/>
    <n v="2"/>
    <n v="3"/>
    <n v="10"/>
    <n v="47"/>
    <x v="5"/>
    <x v="9"/>
    <s v="rs"/>
    <s v="NOR"/>
    <s v="NOR"/>
    <n v="-1"/>
    <x v="0"/>
    <n v="1.5"/>
    <n v="0.5"/>
    <m/>
    <m/>
    <s v="BUF"/>
    <n v="0.52"/>
    <n v="0"/>
    <s v="BUF"/>
    <n v="0"/>
  </r>
  <r>
    <n v="2980"/>
    <n v="1471"/>
    <s v="2017_10_CLE@DET"/>
    <n v="-9.5"/>
    <n v="-11"/>
    <n v="38"/>
    <n v="24"/>
    <x v="5"/>
    <x v="9"/>
    <s v="rs"/>
    <s v="DET"/>
    <s v="DET"/>
    <n v="1.5"/>
    <x v="0"/>
    <n v="-11"/>
    <n v="1.5"/>
    <m/>
    <m/>
    <s v="DET"/>
    <n v="0.57999999999999996"/>
    <n v="1"/>
    <s v="DET"/>
    <n v="1"/>
  </r>
  <r>
    <n v="2981"/>
    <n v="1472"/>
    <s v="2017_10_CIN@TEN"/>
    <n v="-5.5"/>
    <n v="-4.5"/>
    <n v="24"/>
    <n v="20"/>
    <x v="5"/>
    <x v="9"/>
    <s v="rs"/>
    <s v="CIN"/>
    <s v="TEN"/>
    <n v="-1"/>
    <x v="0"/>
    <n v="-5"/>
    <n v="0.5"/>
    <m/>
    <m/>
    <s v="TEN"/>
    <n v="0.53"/>
    <n v="0"/>
    <s v="TEN"/>
    <n v="1"/>
  </r>
  <r>
    <n v="2982"/>
    <n v="1473"/>
    <s v="2017_10_GBY@CHI"/>
    <n v="-3"/>
    <n v="-5.5"/>
    <n v="16"/>
    <n v="23"/>
    <x v="5"/>
    <x v="9"/>
    <s v="rs"/>
    <s v="GBY"/>
    <s v="GBY"/>
    <n v="2.5"/>
    <x v="0"/>
    <n v="-3"/>
    <n v="0"/>
    <m/>
    <m/>
    <s v="CHI"/>
    <n v="0.61"/>
    <n v="0"/>
    <s v="CHI"/>
    <n v="0"/>
  </r>
  <r>
    <n v="2983"/>
    <n v="1474"/>
    <s v="2017_10_LAC@JAX"/>
    <n v="-4.5"/>
    <n v="-5"/>
    <n v="20"/>
    <n v="17"/>
    <x v="5"/>
    <x v="9"/>
    <s v="rs"/>
    <s v="LAC"/>
    <s v="JAX"/>
    <n v="0.5"/>
    <x v="0"/>
    <n v="-4.5"/>
    <n v="0"/>
    <m/>
    <m/>
    <s v="JAX"/>
    <n v="0.6"/>
    <n v="0"/>
    <s v="JAX"/>
    <n v="1"/>
  </r>
  <r>
    <n v="2984"/>
    <n v="1475"/>
    <s v="2017_10_MIN@WAS"/>
    <n v="2"/>
    <n v="2"/>
    <n v="30"/>
    <n v="38"/>
    <x v="5"/>
    <x v="9"/>
    <s v="rs"/>
    <s v="MIN"/>
    <s v="MIN"/>
    <n v="0"/>
    <x v="0"/>
    <n v="-2.5"/>
    <n v="4.5"/>
    <m/>
    <m/>
    <s v="MIN"/>
    <n v="0.59"/>
    <n v="1"/>
    <s v="MIN"/>
    <n v="1"/>
  </r>
  <r>
    <n v="2985"/>
    <n v="1476"/>
    <s v="2017_10_PIT@IND"/>
    <n v="10"/>
    <n v="10"/>
    <n v="17"/>
    <n v="20"/>
    <x v="5"/>
    <x v="9"/>
    <s v="rs"/>
    <s v="IND"/>
    <s v="PIT"/>
    <n v="0"/>
    <x v="0"/>
    <n v="7.5"/>
    <n v="2.5"/>
    <m/>
    <m/>
    <s v="IND"/>
    <n v="0.51"/>
    <n v="1"/>
    <s v="PIT"/>
    <n v="1"/>
  </r>
  <r>
    <n v="2986"/>
    <n v="1477"/>
    <s v="2017_10_HOU@LAR"/>
    <n v="-11"/>
    <n v="-12"/>
    <n v="33"/>
    <n v="7"/>
    <x v="5"/>
    <x v="9"/>
    <s v="rs"/>
    <s v="LAR"/>
    <s v="LAR"/>
    <n v="1"/>
    <x v="0"/>
    <n v="-9"/>
    <n v="2"/>
    <m/>
    <m/>
    <s v="LAR"/>
    <n v="0.64"/>
    <n v="1"/>
    <s v="LAR"/>
    <n v="1"/>
  </r>
  <r>
    <n v="2987"/>
    <n v="1478"/>
    <s v="2017_10_NYG@SFO"/>
    <n v="-1"/>
    <n v="2.5"/>
    <n v="31"/>
    <n v="21"/>
    <x v="5"/>
    <x v="9"/>
    <s v="rs"/>
    <s v="SFO"/>
    <s v="SFO"/>
    <n v="-3.5"/>
    <x v="0"/>
    <n v="1.5"/>
    <n v="2.5"/>
    <m/>
    <m/>
    <s v="NYG"/>
    <n v="0.62"/>
    <n v="0"/>
    <s v="NYG"/>
    <n v="0"/>
  </r>
  <r>
    <n v="2988"/>
    <n v="1479"/>
    <s v="2017_10_DAL@ATL"/>
    <n v="-3"/>
    <n v="-3.5"/>
    <n v="27"/>
    <n v="7"/>
    <x v="5"/>
    <x v="9"/>
    <s v="rs"/>
    <s v="ATL"/>
    <s v="ATL"/>
    <n v="0.5"/>
    <x v="0"/>
    <n v="2"/>
    <n v="5"/>
    <m/>
    <m/>
    <s v="DAL"/>
    <n v="0.67"/>
    <n v="0"/>
    <s v="DAL"/>
    <n v="0"/>
  </r>
  <r>
    <n v="2989"/>
    <n v="1480"/>
    <s v="2017_10_NWE@DEN"/>
    <n v="7.5"/>
    <n v="7.5"/>
    <n v="16"/>
    <n v="41"/>
    <x v="5"/>
    <x v="9"/>
    <s v="rs"/>
    <s v="NWE"/>
    <s v="NWE"/>
    <n v="0"/>
    <x v="0"/>
    <n v="7.5"/>
    <n v="0"/>
    <m/>
    <m/>
    <s v="NWE"/>
    <n v="0.55000000000000004"/>
    <n v="1"/>
    <s v="NWE"/>
    <n v="1"/>
  </r>
  <r>
    <n v="2990"/>
    <n v="1481"/>
    <s v="2017_10_MIA@CAR"/>
    <n v="-8"/>
    <n v="-9"/>
    <n v="45"/>
    <n v="21"/>
    <x v="5"/>
    <x v="9"/>
    <s v="rs"/>
    <s v="CAR"/>
    <s v="CAR"/>
    <n v="1"/>
    <x v="0"/>
    <n v="-7.5"/>
    <n v="0.5"/>
    <m/>
    <m/>
    <s v="MIA"/>
    <n v="0.66"/>
    <n v="0"/>
    <s v="CAR"/>
    <n v="1"/>
  </r>
  <r>
    <n v="2991"/>
    <n v="1482"/>
    <s v="2017_11_TEN@PIT"/>
    <n v="-7"/>
    <n v="-7"/>
    <n v="40"/>
    <n v="17"/>
    <x v="5"/>
    <x v="10"/>
    <s v="rs"/>
    <s v="PIT"/>
    <s v="PIT"/>
    <n v="0"/>
    <x v="1"/>
    <n v="-7"/>
    <n v="0"/>
    <m/>
    <m/>
    <s v="PIT"/>
    <n v="0.62"/>
    <n v="1"/>
    <s v="PIT"/>
    <n v="1"/>
  </r>
  <r>
    <n v="2992"/>
    <n v="1483"/>
    <s v="2017_11_JAX@CLE"/>
    <n v="8"/>
    <n v="7.5"/>
    <n v="7"/>
    <n v="19"/>
    <x v="5"/>
    <x v="10"/>
    <s v="rs"/>
    <s v="JAX"/>
    <s v="JAX"/>
    <n v="0.5"/>
    <x v="1"/>
    <n v="8"/>
    <n v="0"/>
    <m/>
    <m/>
    <s v="JAX"/>
    <n v="0.56000000000000005"/>
    <n v="1"/>
    <s v="CLE"/>
    <n v="0"/>
  </r>
  <r>
    <n v="2993"/>
    <n v="1484"/>
    <s v="2017_11_TBY@MIA"/>
    <n v="-2.5"/>
    <n v="1"/>
    <n v="20"/>
    <n v="30"/>
    <x v="5"/>
    <x v="10"/>
    <s v="rs"/>
    <s v="TBY"/>
    <s v="TBY"/>
    <n v="-3.5"/>
    <x v="1"/>
    <n v="-3"/>
    <n v="0.5"/>
    <m/>
    <m/>
    <s v="MIA"/>
    <n v="0.59"/>
    <n v="0"/>
    <s v="MIA"/>
    <n v="0"/>
  </r>
  <r>
    <n v="2994"/>
    <n v="1485"/>
    <s v="2017_11_BAL@GBY"/>
    <n v="2"/>
    <n v="2"/>
    <n v="0"/>
    <n v="23"/>
    <x v="5"/>
    <x v="10"/>
    <s v="rs"/>
    <s v="BAL"/>
    <s v="BAL"/>
    <n v="0"/>
    <x v="1"/>
    <n v="-3"/>
    <n v="5"/>
    <m/>
    <m/>
    <s v="BAL"/>
    <n v="0.65"/>
    <n v="1"/>
    <s v="BAL"/>
    <n v="1"/>
  </r>
  <r>
    <n v="2995"/>
    <n v="1486"/>
    <s v="2017_11_DET@CHI"/>
    <n v="3"/>
    <n v="3"/>
    <n v="24"/>
    <n v="27"/>
    <x v="5"/>
    <x v="10"/>
    <s v="rs"/>
    <s v="na"/>
    <s v="DET"/>
    <n v="0"/>
    <x v="1"/>
    <n v="3"/>
    <n v="0"/>
    <m/>
    <m/>
    <s v="CHI"/>
    <n v="0.56000000000000005"/>
    <n v="0"/>
    <s v="CHI"/>
    <n v="0"/>
  </r>
  <r>
    <n v="2996"/>
    <n v="1487"/>
    <s v="2017_11_LAR@MIN"/>
    <n v="-1.5"/>
    <n v="-2.5"/>
    <n v="24"/>
    <n v="7"/>
    <x v="5"/>
    <x v="10"/>
    <s v="rs"/>
    <s v="MIN"/>
    <s v="MIN"/>
    <n v="1"/>
    <x v="1"/>
    <n v="-3"/>
    <n v="1.5"/>
    <m/>
    <m/>
    <s v="MIN"/>
    <n v="0.51"/>
    <n v="1"/>
    <s v="MIN"/>
    <n v="1"/>
  </r>
  <r>
    <n v="2997"/>
    <n v="1488"/>
    <s v="2017_11_ARI@HOU"/>
    <n v="2"/>
    <n v="-2"/>
    <n v="31"/>
    <n v="21"/>
    <x v="5"/>
    <x v="10"/>
    <s v="rs"/>
    <s v="HOU"/>
    <s v="HOU"/>
    <n v="4"/>
    <x v="1"/>
    <n v="-1"/>
    <n v="3"/>
    <m/>
    <m/>
    <s v="HOU"/>
    <n v="0.52"/>
    <n v="1"/>
    <s v="HOU"/>
    <n v="1"/>
  </r>
  <r>
    <n v="2998"/>
    <n v="1489"/>
    <s v="2017_11_KCY@NYG"/>
    <n v="11.5"/>
    <n v="10"/>
    <n v="12"/>
    <n v="9"/>
    <x v="5"/>
    <x v="10"/>
    <s v="rs"/>
    <s v="NYG"/>
    <s v="NYG"/>
    <n v="1.5"/>
    <x v="1"/>
    <n v="8"/>
    <n v="3.5"/>
    <m/>
    <m/>
    <s v="NYG"/>
    <n v="0.56999999999999995"/>
    <n v="1"/>
    <s v="KCY"/>
    <n v="0"/>
  </r>
  <r>
    <n v="2999"/>
    <n v="1490"/>
    <s v="2017_11_WAS@NOR"/>
    <n v="-7.5"/>
    <n v="-7.5"/>
    <n v="34"/>
    <n v="31"/>
    <x v="5"/>
    <x v="10"/>
    <s v="rs"/>
    <s v="WAS"/>
    <s v="NOR"/>
    <n v="0"/>
    <x v="1"/>
    <n v="-7"/>
    <n v="0.5"/>
    <m/>
    <m/>
    <s v="NOR"/>
    <n v="0.6"/>
    <n v="0"/>
    <s v="NOR"/>
    <n v="1"/>
  </r>
  <r>
    <n v="3000"/>
    <n v="1491"/>
    <s v="2017_11_BUF@LAC"/>
    <n v="-4"/>
    <n v="-6"/>
    <n v="54"/>
    <n v="24"/>
    <x v="5"/>
    <x v="10"/>
    <s v="rs"/>
    <s v="LAC"/>
    <s v="LAC"/>
    <n v="2"/>
    <x v="1"/>
    <n v="-3"/>
    <n v="1"/>
    <m/>
    <m/>
    <s v="LAC"/>
    <n v="0.59"/>
    <n v="1"/>
    <s v="LAC"/>
    <n v="1"/>
  </r>
  <r>
    <n v="3001"/>
    <n v="1492"/>
    <s v="2017_11_CIN@DEN"/>
    <n v="-2.5"/>
    <n v="-2.5"/>
    <n v="17"/>
    <n v="20"/>
    <x v="5"/>
    <x v="10"/>
    <s v="rs"/>
    <s v="CIN"/>
    <s v="CIN"/>
    <n v="0"/>
    <x v="1"/>
    <n v="0"/>
    <n v="2.5"/>
    <m/>
    <m/>
    <s v="DEN"/>
    <n v="0.55000000000000004"/>
    <n v="0"/>
    <s v="DEN"/>
    <n v="0"/>
  </r>
  <r>
    <n v="3002"/>
    <n v="1493"/>
    <s v="2017_11_NWE@OAK"/>
    <n v="5.5"/>
    <n v="7"/>
    <n v="8"/>
    <n v="33"/>
    <x v="5"/>
    <x v="10"/>
    <s v="rs"/>
    <s v="NWE"/>
    <s v="NWE"/>
    <n v="-1.5"/>
    <x v="1"/>
    <n v="7.5"/>
    <n v="2"/>
    <m/>
    <m/>
    <s v="NWE"/>
    <n v="0.57999999999999996"/>
    <n v="1"/>
    <s v="NWE"/>
    <n v="1"/>
  </r>
  <r>
    <n v="3003"/>
    <n v="1494"/>
    <s v="2017_11_PHI@DAL"/>
    <n v="3.5"/>
    <n v="6"/>
    <n v="9"/>
    <n v="37"/>
    <x v="5"/>
    <x v="10"/>
    <s v="rs"/>
    <s v="PHI"/>
    <s v="PHI"/>
    <n v="-2.5"/>
    <x v="1"/>
    <n v="4"/>
    <n v="0.5"/>
    <m/>
    <m/>
    <s v="DAL"/>
    <n v="0.53"/>
    <n v="0"/>
    <s v="DAL"/>
    <n v="0"/>
  </r>
  <r>
    <n v="3004"/>
    <n v="1495"/>
    <s v="2017_11_ATL@SEA"/>
    <n v="-3"/>
    <n v="-2"/>
    <n v="31"/>
    <n v="34"/>
    <x v="5"/>
    <x v="10"/>
    <s v="rs"/>
    <s v="ATL"/>
    <s v="ATL"/>
    <n v="-1"/>
    <x v="1"/>
    <n v="-4.5"/>
    <n v="1.5"/>
    <m/>
    <m/>
    <s v="SEA"/>
    <n v="0.54"/>
    <n v="0"/>
    <s v="SEA"/>
    <n v="0"/>
  </r>
  <r>
    <n v="3005"/>
    <n v="1482"/>
    <s v="2017_11_TEN@PIT"/>
    <n v="-7"/>
    <n v="-7"/>
    <n v="40"/>
    <n v="17"/>
    <x v="5"/>
    <x v="10"/>
    <s v="rs"/>
    <s v="PIT"/>
    <s v="PIT"/>
    <n v="0"/>
    <x v="0"/>
    <n v="-7"/>
    <n v="0"/>
    <m/>
    <m/>
    <s v="PIT"/>
    <n v="0.51"/>
    <n v="1"/>
    <s v="PIT"/>
    <n v="1"/>
  </r>
  <r>
    <n v="3006"/>
    <n v="1483"/>
    <s v="2017_11_JAX@CLE"/>
    <n v="8"/>
    <n v="7.5"/>
    <n v="7"/>
    <n v="19"/>
    <x v="5"/>
    <x v="10"/>
    <s v="rs"/>
    <s v="JAX"/>
    <s v="JAX"/>
    <n v="0.5"/>
    <x v="0"/>
    <n v="5"/>
    <n v="3"/>
    <m/>
    <m/>
    <s v="JAX"/>
    <n v="0.59"/>
    <n v="1"/>
    <s v="JAX"/>
    <n v="1"/>
  </r>
  <r>
    <n v="3007"/>
    <n v="1484"/>
    <s v="2017_11_TBY@MIA"/>
    <n v="-2.5"/>
    <n v="1"/>
    <n v="20"/>
    <n v="30"/>
    <x v="5"/>
    <x v="10"/>
    <s v="rs"/>
    <s v="TBY"/>
    <s v="TBY"/>
    <n v="-3.5"/>
    <x v="0"/>
    <n v="-3"/>
    <n v="0.5"/>
    <m/>
    <m/>
    <s v="TBY"/>
    <n v="0.62"/>
    <n v="1"/>
    <s v="TBY"/>
    <n v="1"/>
  </r>
  <r>
    <n v="3008"/>
    <n v="1485"/>
    <s v="2017_11_BAL@GBY"/>
    <n v="2"/>
    <n v="2"/>
    <n v="0"/>
    <n v="23"/>
    <x v="5"/>
    <x v="10"/>
    <s v="rs"/>
    <s v="BAL"/>
    <s v="BAL"/>
    <n v="0"/>
    <x v="0"/>
    <n v="2.5"/>
    <n v="0.5"/>
    <m/>
    <m/>
    <s v="BAL"/>
    <n v="0.54"/>
    <n v="1"/>
    <s v="BAL"/>
    <n v="1"/>
  </r>
  <r>
    <n v="3009"/>
    <n v="1486"/>
    <s v="2017_11_DET@CHI"/>
    <n v="3"/>
    <n v="3"/>
    <n v="24"/>
    <n v="27"/>
    <x v="5"/>
    <x v="10"/>
    <s v="rs"/>
    <s v="na"/>
    <s v="DET"/>
    <n v="0"/>
    <x v="0"/>
    <n v="2.5"/>
    <n v="0.5"/>
    <m/>
    <m/>
    <s v="CHI"/>
    <n v="0.52"/>
    <n v="0"/>
    <s v="DET"/>
    <n v="1"/>
  </r>
  <r>
    <n v="3010"/>
    <n v="1487"/>
    <s v="2017_11_LAR@MIN"/>
    <n v="-1.5"/>
    <n v="-2.5"/>
    <n v="24"/>
    <n v="7"/>
    <x v="5"/>
    <x v="10"/>
    <s v="rs"/>
    <s v="MIN"/>
    <s v="MIN"/>
    <n v="1"/>
    <x v="0"/>
    <n v="-1"/>
    <n v="0.5"/>
    <m/>
    <m/>
    <s v="LAR"/>
    <n v="0.59"/>
    <n v="0"/>
    <s v="LAR"/>
    <n v="0"/>
  </r>
  <r>
    <n v="3011"/>
    <n v="1488"/>
    <s v="2017_11_ARI@HOU"/>
    <n v="2"/>
    <n v="-2"/>
    <n v="31"/>
    <n v="21"/>
    <x v="5"/>
    <x v="10"/>
    <s v="rs"/>
    <s v="HOU"/>
    <s v="HOU"/>
    <n v="4"/>
    <x v="0"/>
    <n v="-3"/>
    <n v="5"/>
    <m/>
    <m/>
    <s v="ARI"/>
    <n v="0.66"/>
    <n v="0"/>
    <s v="ARI"/>
    <n v="0"/>
  </r>
  <r>
    <n v="3012"/>
    <n v="1489"/>
    <s v="2017_11_KCY@NYG"/>
    <n v="11.5"/>
    <n v="10"/>
    <n v="12"/>
    <n v="9"/>
    <x v="5"/>
    <x v="10"/>
    <s v="rs"/>
    <s v="NYG"/>
    <s v="NYG"/>
    <n v="1.5"/>
    <x v="0"/>
    <n v="8"/>
    <n v="3.5"/>
    <m/>
    <m/>
    <s v="KCY"/>
    <n v="0.67"/>
    <n v="0"/>
    <s v="KCY"/>
    <n v="0"/>
  </r>
  <r>
    <n v="3013"/>
    <n v="1490"/>
    <s v="2017_11_WAS@NOR"/>
    <n v="-7.5"/>
    <n v="-7.5"/>
    <n v="34"/>
    <n v="31"/>
    <x v="5"/>
    <x v="10"/>
    <s v="rs"/>
    <s v="WAS"/>
    <s v="NOR"/>
    <n v="0"/>
    <x v="0"/>
    <n v="-6.5"/>
    <n v="1"/>
    <m/>
    <m/>
    <s v="WAS"/>
    <n v="0.56999999999999995"/>
    <n v="1"/>
    <s v="NOR"/>
    <n v="1"/>
  </r>
  <r>
    <n v="3014"/>
    <n v="1491"/>
    <s v="2017_11_BUF@LAC"/>
    <n v="-4"/>
    <n v="-6"/>
    <n v="54"/>
    <n v="24"/>
    <x v="5"/>
    <x v="10"/>
    <s v="rs"/>
    <s v="LAC"/>
    <s v="LAC"/>
    <n v="2"/>
    <x v="0"/>
    <n v="-3"/>
    <n v="1"/>
    <m/>
    <m/>
    <s v="LAC"/>
    <n v="0.55000000000000004"/>
    <n v="1"/>
    <s v="LAC"/>
    <n v="1"/>
  </r>
  <r>
    <n v="3015"/>
    <n v="1492"/>
    <s v="2017_11_CIN@DEN"/>
    <n v="-2.5"/>
    <n v="-2.5"/>
    <n v="17"/>
    <n v="20"/>
    <x v="5"/>
    <x v="10"/>
    <s v="rs"/>
    <s v="CIN"/>
    <s v="CIN"/>
    <n v="0"/>
    <x v="0"/>
    <n v="-3"/>
    <n v="0.5"/>
    <m/>
    <m/>
    <s v="DEN"/>
    <n v="0.65"/>
    <n v="0"/>
    <s v="DEN"/>
    <n v="0"/>
  </r>
  <r>
    <n v="3016"/>
    <n v="1493"/>
    <s v="2017_11_NWE@OAK"/>
    <n v="5.5"/>
    <n v="7"/>
    <n v="8"/>
    <n v="33"/>
    <x v="5"/>
    <x v="10"/>
    <s v="rs"/>
    <s v="NWE"/>
    <s v="NWE"/>
    <n v="-1.5"/>
    <x v="0"/>
    <n v="7.5"/>
    <n v="2"/>
    <m/>
    <m/>
    <s v="NWE"/>
    <n v="0.6"/>
    <n v="1"/>
    <s v="NWE"/>
    <n v="1"/>
  </r>
  <r>
    <n v="3017"/>
    <n v="1494"/>
    <s v="2017_11_PHI@DAL"/>
    <n v="3.5"/>
    <n v="6"/>
    <n v="9"/>
    <n v="37"/>
    <x v="5"/>
    <x v="10"/>
    <s v="rs"/>
    <s v="PHI"/>
    <s v="PHI"/>
    <n v="-2.5"/>
    <x v="0"/>
    <n v="2"/>
    <n v="1.5"/>
    <m/>
    <m/>
    <s v="PHI"/>
    <n v="0.53"/>
    <n v="1"/>
    <s v="PHI"/>
    <n v="1"/>
  </r>
  <r>
    <n v="3018"/>
    <n v="1495"/>
    <s v="2017_11_ATL@SEA"/>
    <n v="-3"/>
    <n v="-2"/>
    <n v="31"/>
    <n v="34"/>
    <x v="5"/>
    <x v="10"/>
    <s v="rs"/>
    <s v="ATL"/>
    <s v="ATL"/>
    <n v="-1"/>
    <x v="0"/>
    <n v="-4.5"/>
    <n v="1.5"/>
    <m/>
    <m/>
    <s v="ATL"/>
    <n v="0.61"/>
    <n v="1"/>
    <s v="ATL"/>
    <n v="1"/>
  </r>
  <r>
    <n v="3019"/>
    <n v="1496"/>
    <s v="2017_12_MIN@DET"/>
    <n v="1.5"/>
    <n v="3"/>
    <n v="23"/>
    <n v="30"/>
    <x v="5"/>
    <x v="11"/>
    <s v="rs"/>
    <s v="MIN"/>
    <s v="MIN"/>
    <n v="-1.5"/>
    <x v="1"/>
    <n v="3.5"/>
    <n v="2"/>
    <m/>
    <m/>
    <s v="MIN"/>
    <n v="0.59"/>
    <n v="1"/>
    <s v="MIN"/>
    <n v="1"/>
  </r>
  <r>
    <n v="3020"/>
    <n v="1497"/>
    <s v="2017_12_LAC@DAL"/>
    <n v="-1"/>
    <n v="2"/>
    <n v="6"/>
    <n v="28"/>
    <x v="5"/>
    <x v="11"/>
    <s v="rs"/>
    <s v="LAC"/>
    <s v="LAC"/>
    <n v="-3"/>
    <x v="1"/>
    <n v="-3.5"/>
    <n v="2.5"/>
    <m/>
    <m/>
    <s v="LAC"/>
    <n v="0.54"/>
    <n v="1"/>
    <s v="LAC"/>
    <n v="1"/>
  </r>
  <r>
    <n v="3021"/>
    <n v="1498"/>
    <s v="2017_12_NYG@WAS"/>
    <n v="-7"/>
    <n v="-7.5"/>
    <n v="20"/>
    <n v="10"/>
    <x v="5"/>
    <x v="11"/>
    <s v="rs"/>
    <s v="WAS"/>
    <s v="WAS"/>
    <n v="0.5"/>
    <x v="1"/>
    <n v="-7"/>
    <n v="0"/>
    <m/>
    <m/>
    <s v="WAS"/>
    <n v="0.56999999999999995"/>
    <n v="1"/>
    <s v="WAS"/>
    <n v="1"/>
  </r>
  <r>
    <n v="3022"/>
    <n v="1499"/>
    <s v="2017_12_CLE@CIN"/>
    <n v="-8.5"/>
    <n v="-8"/>
    <n v="30"/>
    <n v="16"/>
    <x v="5"/>
    <x v="11"/>
    <s v="rs"/>
    <s v="CIN"/>
    <s v="CIN"/>
    <n v="-0.5"/>
    <x v="1"/>
    <n v="-10"/>
    <n v="1.5"/>
    <m/>
    <m/>
    <s v="CLE"/>
    <n v="0.54"/>
    <n v="0"/>
    <s v="CLE"/>
    <n v="0"/>
  </r>
  <r>
    <n v="3023"/>
    <n v="1500"/>
    <s v="2017_12_CAR@NYJ"/>
    <n v="4.5"/>
    <n v="5.5"/>
    <n v="27"/>
    <n v="35"/>
    <x v="5"/>
    <x v="11"/>
    <s v="rs"/>
    <s v="CAR"/>
    <s v="CAR"/>
    <n v="-1"/>
    <x v="1"/>
    <n v="4.5"/>
    <n v="0"/>
    <m/>
    <m/>
    <s v="CAR"/>
    <n v="0.52"/>
    <n v="1"/>
    <s v="CAR"/>
    <n v="1"/>
  </r>
  <r>
    <n v="3024"/>
    <n v="1501"/>
    <s v="2017_12_TEN@IND"/>
    <n v="4.5"/>
    <n v="3"/>
    <n v="16"/>
    <n v="20"/>
    <x v="5"/>
    <x v="11"/>
    <s v="rs"/>
    <s v="TEN"/>
    <s v="TEN"/>
    <n v="1.5"/>
    <x v="1"/>
    <n v="3.5"/>
    <n v="1"/>
    <m/>
    <m/>
    <s v="IND"/>
    <n v="0.57999999999999996"/>
    <n v="0"/>
    <s v="IND"/>
    <n v="0"/>
  </r>
  <r>
    <n v="3025"/>
    <n v="1502"/>
    <s v="2017_12_TBY@ATL"/>
    <n v="-8.5"/>
    <n v="-9.5"/>
    <n v="34"/>
    <n v="20"/>
    <x v="5"/>
    <x v="11"/>
    <s v="rs"/>
    <s v="ATL"/>
    <s v="ATL"/>
    <n v="1"/>
    <x v="1"/>
    <n v="-7"/>
    <n v="1.5"/>
    <m/>
    <m/>
    <s v="ATL"/>
    <n v="0.55000000000000004"/>
    <n v="1"/>
    <s v="ATL"/>
    <n v="1"/>
  </r>
  <r>
    <n v="3026"/>
    <n v="1503"/>
    <s v="2017_12_MIA@NWE"/>
    <n v="-16.5"/>
    <n v="-16.5"/>
    <n v="35"/>
    <n v="17"/>
    <x v="5"/>
    <x v="11"/>
    <s v="rs"/>
    <s v="NWE"/>
    <s v="NWE"/>
    <n v="0"/>
    <x v="1"/>
    <n v="-9.5"/>
    <n v="7"/>
    <m/>
    <m/>
    <s v="MIA"/>
    <n v="0.51"/>
    <n v="0"/>
    <s v="NWE"/>
    <n v="1"/>
  </r>
  <r>
    <n v="3027"/>
    <n v="1504"/>
    <s v="2017_12_CHI@PHI"/>
    <n v="-13"/>
    <n v="-14"/>
    <n v="31"/>
    <n v="3"/>
    <x v="5"/>
    <x v="11"/>
    <s v="rs"/>
    <s v="PHI"/>
    <s v="PHI"/>
    <n v="1"/>
    <x v="1"/>
    <n v="-10.5"/>
    <n v="2.5"/>
    <m/>
    <m/>
    <s v="PHI"/>
    <n v="0.59"/>
    <n v="1"/>
    <s v="PHI"/>
    <n v="1"/>
  </r>
  <r>
    <n v="3028"/>
    <n v="1505"/>
    <s v="2017_12_BUF@KCY"/>
    <n v="-9.5"/>
    <n v="-10"/>
    <n v="10"/>
    <n v="16"/>
    <x v="5"/>
    <x v="11"/>
    <s v="rs"/>
    <s v="BUF"/>
    <s v="BUF"/>
    <n v="0.5"/>
    <x v="1"/>
    <n v="-8.5"/>
    <n v="1"/>
    <m/>
    <m/>
    <s v="KCY"/>
    <n v="0.62"/>
    <n v="0"/>
    <s v="KCY"/>
    <n v="0"/>
  </r>
  <r>
    <n v="3029"/>
    <n v="1506"/>
    <s v="2017_12_SEA@SFO"/>
    <n v="6.5"/>
    <n v="6.5"/>
    <n v="13"/>
    <n v="24"/>
    <x v="5"/>
    <x v="11"/>
    <s v="rs"/>
    <s v="SEA"/>
    <s v="SEA"/>
    <n v="0"/>
    <x v="1"/>
    <n v="6.5"/>
    <n v="0"/>
    <m/>
    <m/>
    <s v="SFO"/>
    <n v="0.55000000000000004"/>
    <n v="0"/>
    <s v="SFO"/>
    <n v="0"/>
  </r>
  <r>
    <n v="3030"/>
    <n v="1507"/>
    <s v="2017_12_DEN@OAK"/>
    <n v="-5"/>
    <n v="-5"/>
    <n v="21"/>
    <n v="14"/>
    <x v="5"/>
    <x v="11"/>
    <s v="rs"/>
    <s v="OAK"/>
    <s v="OAK"/>
    <n v="0"/>
    <x v="1"/>
    <n v="-3"/>
    <n v="2"/>
    <m/>
    <m/>
    <s v="OAK"/>
    <n v="0.53"/>
    <n v="1"/>
    <s v="OAK"/>
    <n v="1"/>
  </r>
  <r>
    <n v="3031"/>
    <n v="1508"/>
    <s v="2017_12_NOR@LAR"/>
    <n v="-2.5"/>
    <n v="-2.5"/>
    <n v="26"/>
    <n v="20"/>
    <x v="5"/>
    <x v="11"/>
    <s v="rs"/>
    <s v="LAR"/>
    <s v="LAR"/>
    <n v="0"/>
    <x v="1"/>
    <n v="1"/>
    <n v="3.5"/>
    <m/>
    <m/>
    <s v="LAR"/>
    <n v="0.52"/>
    <n v="1"/>
    <s v="LAR"/>
    <n v="1"/>
  </r>
  <r>
    <n v="3032"/>
    <n v="1509"/>
    <s v="2017_12_JAX@ARI"/>
    <n v="4.5"/>
    <n v="5.5"/>
    <n v="27"/>
    <n v="24"/>
    <x v="5"/>
    <x v="11"/>
    <s v="rs"/>
    <s v="ARI"/>
    <s v="ARI"/>
    <n v="-1"/>
    <x v="1"/>
    <n v="8.5"/>
    <n v="4"/>
    <m/>
    <m/>
    <s v="ARI"/>
    <n v="0.51"/>
    <n v="1"/>
    <s v="ARI"/>
    <n v="1"/>
  </r>
  <r>
    <n v="3033"/>
    <n v="1510"/>
    <s v="2017_12_GBY@PIT"/>
    <n v="-13.5"/>
    <n v="-14"/>
    <n v="31"/>
    <n v="28"/>
    <x v="5"/>
    <x v="11"/>
    <s v="rs"/>
    <s v="GBY"/>
    <s v="PIT"/>
    <n v="0.5"/>
    <x v="1"/>
    <n v="-12.5"/>
    <n v="1"/>
    <m/>
    <m/>
    <s v="PIT"/>
    <n v="0.63"/>
    <n v="0"/>
    <s v="PIT"/>
    <n v="1"/>
  </r>
  <r>
    <n v="3034"/>
    <n v="1511"/>
    <s v="2017_12_HOU@BAL"/>
    <n v="-7"/>
    <n v="-7"/>
    <n v="23"/>
    <n v="16"/>
    <x v="5"/>
    <x v="11"/>
    <s v="rs"/>
    <s v="na"/>
    <s v="BAL"/>
    <n v="0"/>
    <x v="1"/>
    <n v="-4"/>
    <n v="3"/>
    <m/>
    <m/>
    <s v="BAL"/>
    <n v="0.61"/>
    <n v="0"/>
    <s v="BAL"/>
    <n v="1"/>
  </r>
  <r>
    <n v="3035"/>
    <n v="1496"/>
    <s v="2017_12_MIN@DET"/>
    <n v="1.5"/>
    <n v="3"/>
    <n v="23"/>
    <n v="30"/>
    <x v="5"/>
    <x v="11"/>
    <s v="rs"/>
    <s v="MIN"/>
    <s v="MIN"/>
    <n v="-1.5"/>
    <x v="0"/>
    <n v="-2.5"/>
    <n v="4"/>
    <m/>
    <m/>
    <s v="DET"/>
    <n v="0.6"/>
    <n v="0"/>
    <s v="DET"/>
    <n v="0"/>
  </r>
  <r>
    <n v="3036"/>
    <n v="1497"/>
    <s v="2017_12_LAC@DAL"/>
    <n v="-1"/>
    <n v="2"/>
    <n v="6"/>
    <n v="28"/>
    <x v="5"/>
    <x v="11"/>
    <s v="rs"/>
    <s v="LAC"/>
    <s v="LAC"/>
    <n v="-3"/>
    <x v="0"/>
    <n v="-4.5"/>
    <n v="3.5"/>
    <m/>
    <m/>
    <s v="DAL"/>
    <n v="0.52"/>
    <n v="0"/>
    <s v="DAL"/>
    <n v="0"/>
  </r>
  <r>
    <n v="3037"/>
    <n v="1498"/>
    <s v="2017_12_NYG@WAS"/>
    <n v="-7"/>
    <n v="-7.5"/>
    <n v="20"/>
    <n v="10"/>
    <x v="5"/>
    <x v="11"/>
    <s v="rs"/>
    <s v="WAS"/>
    <s v="WAS"/>
    <n v="0.5"/>
    <x v="0"/>
    <n v="-7"/>
    <n v="0"/>
    <m/>
    <m/>
    <s v="WAS"/>
    <n v="0.56000000000000005"/>
    <n v="1"/>
    <s v="WAS"/>
    <n v="1"/>
  </r>
  <r>
    <n v="3038"/>
    <n v="1499"/>
    <s v="2017_12_CLE@CIN"/>
    <n v="-8.5"/>
    <n v="-8"/>
    <n v="30"/>
    <n v="16"/>
    <x v="5"/>
    <x v="11"/>
    <s v="rs"/>
    <s v="CIN"/>
    <s v="CIN"/>
    <n v="-0.5"/>
    <x v="0"/>
    <n v="-11"/>
    <n v="2.5"/>
    <m/>
    <m/>
    <s v="CLE"/>
    <n v="0.56000000000000005"/>
    <n v="0"/>
    <s v="CIN"/>
    <n v="1"/>
  </r>
  <r>
    <n v="3039"/>
    <n v="1500"/>
    <s v="2017_12_CAR@NYJ"/>
    <n v="4.5"/>
    <n v="5.5"/>
    <n v="27"/>
    <n v="35"/>
    <x v="5"/>
    <x v="11"/>
    <s v="rs"/>
    <s v="CAR"/>
    <s v="CAR"/>
    <n v="-1"/>
    <x v="0"/>
    <n v="5.5"/>
    <n v="1"/>
    <m/>
    <m/>
    <s v="CAR"/>
    <n v="0.55000000000000004"/>
    <n v="1"/>
    <s v="CAR"/>
    <n v="1"/>
  </r>
  <r>
    <n v="3040"/>
    <n v="1501"/>
    <s v="2017_12_TEN@IND"/>
    <n v="4.5"/>
    <n v="3"/>
    <n v="16"/>
    <n v="20"/>
    <x v="5"/>
    <x v="11"/>
    <s v="rs"/>
    <s v="TEN"/>
    <s v="TEN"/>
    <n v="1.5"/>
    <x v="0"/>
    <n v="2.5"/>
    <n v="2"/>
    <m/>
    <m/>
    <s v="IND"/>
    <n v="0.52"/>
    <n v="0"/>
    <s v="TEN"/>
    <n v="1"/>
  </r>
  <r>
    <n v="3041"/>
    <n v="1502"/>
    <s v="2017_12_TBY@ATL"/>
    <n v="-8.5"/>
    <n v="-9.5"/>
    <n v="34"/>
    <n v="20"/>
    <x v="5"/>
    <x v="11"/>
    <s v="rs"/>
    <s v="ATL"/>
    <s v="ATL"/>
    <n v="1"/>
    <x v="0"/>
    <n v="-7"/>
    <n v="1.5"/>
    <m/>
    <m/>
    <s v="TBY"/>
    <n v="0.66"/>
    <n v="0"/>
    <s v="ATL"/>
    <n v="1"/>
  </r>
  <r>
    <n v="3042"/>
    <n v="1503"/>
    <s v="2017_12_MIA@NWE"/>
    <n v="-16.5"/>
    <n v="-16.5"/>
    <n v="35"/>
    <n v="17"/>
    <x v="5"/>
    <x v="11"/>
    <s v="rs"/>
    <s v="NWE"/>
    <s v="NWE"/>
    <n v="0"/>
    <x v="0"/>
    <n v="-13"/>
    <n v="3.5"/>
    <m/>
    <m/>
    <s v="NWE"/>
    <n v="0.56999999999999995"/>
    <n v="1"/>
    <s v="NWE"/>
    <n v="1"/>
  </r>
  <r>
    <n v="3043"/>
    <n v="1504"/>
    <s v="2017_12_CHI@PHI"/>
    <n v="-13"/>
    <n v="-14"/>
    <n v="31"/>
    <n v="3"/>
    <x v="5"/>
    <x v="11"/>
    <s v="rs"/>
    <s v="PHI"/>
    <s v="PHI"/>
    <n v="1"/>
    <x v="0"/>
    <n v="-8.5"/>
    <n v="4.5"/>
    <m/>
    <m/>
    <s v="CHI"/>
    <n v="0.63"/>
    <n v="0"/>
    <s v="PHI"/>
    <n v="1"/>
  </r>
  <r>
    <n v="3044"/>
    <n v="1505"/>
    <s v="2017_12_BUF@KCY"/>
    <n v="-9.5"/>
    <n v="-10"/>
    <n v="10"/>
    <n v="16"/>
    <x v="5"/>
    <x v="11"/>
    <s v="rs"/>
    <s v="BUF"/>
    <s v="BUF"/>
    <n v="0.5"/>
    <x v="0"/>
    <n v="-7"/>
    <n v="2.5"/>
    <m/>
    <m/>
    <s v="BUF"/>
    <n v="0.67"/>
    <n v="1"/>
    <s v="KCY"/>
    <n v="0"/>
  </r>
  <r>
    <n v="3045"/>
    <n v="1506"/>
    <s v="2017_12_SEA@SFO"/>
    <n v="6.5"/>
    <n v="6.5"/>
    <n v="13"/>
    <n v="24"/>
    <x v="5"/>
    <x v="11"/>
    <s v="rs"/>
    <s v="SEA"/>
    <s v="SEA"/>
    <n v="0"/>
    <x v="0"/>
    <n v="6"/>
    <n v="0.5"/>
    <m/>
    <m/>
    <s v="SFO"/>
    <n v="0.53"/>
    <n v="0"/>
    <s v="SEA"/>
    <n v="1"/>
  </r>
  <r>
    <n v="3046"/>
    <n v="1507"/>
    <s v="2017_12_DEN@OAK"/>
    <n v="-5"/>
    <n v="-5"/>
    <n v="21"/>
    <n v="14"/>
    <x v="5"/>
    <x v="11"/>
    <s v="rs"/>
    <s v="OAK"/>
    <s v="OAK"/>
    <n v="0"/>
    <x v="0"/>
    <n v="-4"/>
    <n v="1"/>
    <m/>
    <m/>
    <s v="OAK"/>
    <n v="0.62"/>
    <n v="1"/>
    <s v="OAK"/>
    <n v="1"/>
  </r>
  <r>
    <n v="3047"/>
    <n v="1508"/>
    <s v="2017_12_NOR@LAR"/>
    <n v="-2.5"/>
    <n v="-2.5"/>
    <n v="26"/>
    <n v="20"/>
    <x v="5"/>
    <x v="11"/>
    <s v="rs"/>
    <s v="LAR"/>
    <s v="LAR"/>
    <n v="0"/>
    <x v="0"/>
    <n v="-2"/>
    <n v="0.5"/>
    <m/>
    <m/>
    <s v="LAR"/>
    <n v="0.61"/>
    <n v="1"/>
    <s v="LAR"/>
    <n v="1"/>
  </r>
  <r>
    <n v="3048"/>
    <n v="1509"/>
    <s v="2017_12_JAX@ARI"/>
    <n v="4.5"/>
    <n v="5.5"/>
    <n v="27"/>
    <n v="24"/>
    <x v="5"/>
    <x v="11"/>
    <s v="rs"/>
    <s v="ARI"/>
    <s v="ARI"/>
    <n v="-1"/>
    <x v="0"/>
    <n v="5"/>
    <n v="0.5"/>
    <m/>
    <m/>
    <s v="JAX"/>
    <n v="0.59"/>
    <n v="0"/>
    <s v="JAX"/>
    <n v="0"/>
  </r>
  <r>
    <n v="3049"/>
    <n v="1510"/>
    <s v="2017_12_GBY@PIT"/>
    <n v="-13.5"/>
    <n v="-14"/>
    <n v="31"/>
    <n v="28"/>
    <x v="5"/>
    <x v="11"/>
    <s v="rs"/>
    <s v="GBY"/>
    <s v="PIT"/>
    <n v="0.5"/>
    <x v="0"/>
    <n v="-12"/>
    <n v="1.5"/>
    <m/>
    <m/>
    <s v="PIT"/>
    <n v="0.57999999999999996"/>
    <n v="0"/>
    <s v="PIT"/>
    <n v="1"/>
  </r>
  <r>
    <n v="3050"/>
    <n v="1511"/>
    <s v="2017_12_HOU@BAL"/>
    <n v="-7"/>
    <n v="-7"/>
    <n v="23"/>
    <n v="16"/>
    <x v="5"/>
    <x v="11"/>
    <s v="rs"/>
    <s v="na"/>
    <s v="BAL"/>
    <n v="0"/>
    <x v="0"/>
    <n v="-5"/>
    <n v="2"/>
    <m/>
    <m/>
    <s v="HOU"/>
    <n v="0.54"/>
    <n v="0"/>
    <s v="BAL"/>
    <n v="1"/>
  </r>
  <r>
    <n v="3051"/>
    <n v="1512"/>
    <s v="2017_13_WAS@DAL"/>
    <n v="-1.5"/>
    <n v="-1.5"/>
    <n v="38"/>
    <n v="14"/>
    <x v="5"/>
    <x v="12"/>
    <s v="rs"/>
    <s v="DAL"/>
    <s v="DAL"/>
    <n v="0"/>
    <x v="1"/>
    <n v="-3"/>
    <n v="1.5"/>
    <m/>
    <m/>
    <s v="WAS"/>
    <n v="0.6"/>
    <n v="0"/>
    <s v="WAS"/>
    <n v="0"/>
  </r>
  <r>
    <n v="3052"/>
    <n v="1513"/>
    <s v="2017_13_KCY@NYJ"/>
    <n v="3.5"/>
    <n v="3.5"/>
    <n v="38"/>
    <n v="31"/>
    <x v="5"/>
    <x v="12"/>
    <s v="rs"/>
    <s v="NYJ"/>
    <s v="NYJ"/>
    <n v="0"/>
    <x v="1"/>
    <n v="4.5"/>
    <n v="1"/>
    <m/>
    <m/>
    <s v="KCY"/>
    <n v="0.61"/>
    <n v="0"/>
    <s v="KCY"/>
    <n v="0"/>
  </r>
  <r>
    <n v="3053"/>
    <n v="1514"/>
    <s v="2017_13_NWE@BUF"/>
    <n v="8"/>
    <n v="9"/>
    <n v="3"/>
    <n v="23"/>
    <x v="5"/>
    <x v="12"/>
    <s v="rs"/>
    <s v="NWE"/>
    <s v="NWE"/>
    <n v="-1"/>
    <x v="1"/>
    <n v="8.5"/>
    <n v="0.5"/>
    <m/>
    <m/>
    <s v="BUF"/>
    <n v="0.53"/>
    <n v="0"/>
    <s v="NWE"/>
    <n v="1"/>
  </r>
  <r>
    <n v="3054"/>
    <n v="1515"/>
    <s v="2017_13_DEN@MIA"/>
    <n v="1"/>
    <n v="1.5"/>
    <n v="35"/>
    <n v="9"/>
    <x v="5"/>
    <x v="12"/>
    <s v="rs"/>
    <s v="MIA"/>
    <s v="MIA"/>
    <n v="-0.5"/>
    <x v="1"/>
    <n v="-3"/>
    <n v="4"/>
    <m/>
    <m/>
    <s v="MIA"/>
    <n v="0.51"/>
    <n v="1"/>
    <s v="MIA"/>
    <n v="1"/>
  </r>
  <r>
    <n v="3055"/>
    <n v="1516"/>
    <s v="2017_13_SFO@CHI"/>
    <n v="-3.5"/>
    <n v="-3"/>
    <n v="14"/>
    <n v="15"/>
    <x v="5"/>
    <x v="12"/>
    <s v="rs"/>
    <s v="SFO"/>
    <s v="SFO"/>
    <n v="-0.5"/>
    <x v="1"/>
    <n v="-3"/>
    <n v="0.5"/>
    <m/>
    <m/>
    <s v="SFO"/>
    <n v="0.63"/>
    <n v="1"/>
    <s v="SFO"/>
    <n v="1"/>
  </r>
  <r>
    <n v="3056"/>
    <n v="1517"/>
    <s v="2017_13_DET@BAL"/>
    <n v="-3"/>
    <n v="-3"/>
    <n v="44"/>
    <n v="20"/>
    <x v="5"/>
    <x v="12"/>
    <s v="rs"/>
    <s v="BAL"/>
    <s v="BAL"/>
    <n v="0"/>
    <x v="1"/>
    <n v="-3"/>
    <n v="0"/>
    <m/>
    <m/>
    <s v="BAL"/>
    <n v="0.62"/>
    <n v="1"/>
    <s v="BAL"/>
    <n v="1"/>
  </r>
  <r>
    <n v="3057"/>
    <n v="1518"/>
    <s v="2017_13_MIN@ATL"/>
    <n v="-3"/>
    <n v="-3"/>
    <n v="9"/>
    <n v="14"/>
    <x v="5"/>
    <x v="12"/>
    <s v="rs"/>
    <s v="MIN"/>
    <s v="MIN"/>
    <n v="0"/>
    <x v="1"/>
    <n v="-1"/>
    <n v="2"/>
    <m/>
    <m/>
    <s v="ATL"/>
    <n v="0.52"/>
    <n v="0"/>
    <s v="ATL"/>
    <n v="0"/>
  </r>
  <r>
    <n v="3058"/>
    <n v="1519"/>
    <s v="2017_13_TBY@GBY"/>
    <n v="-1"/>
    <n v="-2.5"/>
    <n v="26"/>
    <n v="20"/>
    <x v="5"/>
    <x v="12"/>
    <s v="rs"/>
    <s v="GBY"/>
    <s v="GBY"/>
    <n v="1.5"/>
    <x v="1"/>
    <n v="-4.5"/>
    <n v="3.5"/>
    <m/>
    <m/>
    <s v="GBY"/>
    <n v="0.53"/>
    <n v="1"/>
    <s v="GBY"/>
    <n v="1"/>
  </r>
  <r>
    <n v="3059"/>
    <n v="1520"/>
    <s v="2017_13_HOU@TEN"/>
    <n v="-6.5"/>
    <n v="-7"/>
    <n v="24"/>
    <n v="13"/>
    <x v="5"/>
    <x v="12"/>
    <s v="rs"/>
    <s v="TEN"/>
    <s v="TEN"/>
    <n v="0.5"/>
    <x v="1"/>
    <n v="-5"/>
    <n v="1.5"/>
    <m/>
    <m/>
    <s v="TEN"/>
    <n v="0.55000000000000004"/>
    <n v="1"/>
    <s v="TEN"/>
    <n v="1"/>
  </r>
  <r>
    <n v="3060"/>
    <n v="1521"/>
    <s v="2017_13_IND@JAX"/>
    <n v="-9.5"/>
    <n v="-9.5"/>
    <n v="30"/>
    <n v="10"/>
    <x v="5"/>
    <x v="12"/>
    <s v="rs"/>
    <s v="JAX"/>
    <s v="JAX"/>
    <n v="0"/>
    <x v="1"/>
    <n v="-6.5"/>
    <n v="3"/>
    <m/>
    <m/>
    <s v="JAX"/>
    <n v="0.57999999999999996"/>
    <n v="1"/>
    <s v="JAX"/>
    <n v="1"/>
  </r>
  <r>
    <n v="3061"/>
    <n v="1522"/>
    <s v="2017_13_CLE@LAC"/>
    <n v="-13"/>
    <n v="-14"/>
    <n v="19"/>
    <n v="10"/>
    <x v="5"/>
    <x v="12"/>
    <s v="rs"/>
    <s v="CLE"/>
    <s v="LAC"/>
    <n v="1"/>
    <x v="1"/>
    <n v="-14"/>
    <n v="1"/>
    <m/>
    <m/>
    <s v="CLE"/>
    <n v="0.51"/>
    <n v="1"/>
    <s v="LAC"/>
    <n v="1"/>
  </r>
  <r>
    <n v="3062"/>
    <n v="1523"/>
    <s v="2017_13_LAR@ARI"/>
    <n v="7"/>
    <n v="-7"/>
    <n v="16"/>
    <n v="32"/>
    <x v="5"/>
    <x v="12"/>
    <s v="rs"/>
    <s v="LAR"/>
    <s v="LAR"/>
    <n v="14"/>
    <x v="1"/>
    <n v="7"/>
    <n v="0"/>
    <m/>
    <m/>
    <s v="ARI"/>
    <n v="0.57999999999999996"/>
    <n v="0"/>
    <s v="ARI"/>
    <n v="0"/>
  </r>
  <r>
    <n v="3063"/>
    <n v="1524"/>
    <s v="2017_13_NYG@OAK"/>
    <n v="-7.5"/>
    <n v="-8.5"/>
    <n v="24"/>
    <n v="17"/>
    <x v="5"/>
    <x v="12"/>
    <s v="rs"/>
    <s v="NYG"/>
    <s v="OAK"/>
    <n v="1"/>
    <x v="1"/>
    <n v="-6.5"/>
    <n v="1"/>
    <m/>
    <m/>
    <s v="OAK"/>
    <n v="0.57999999999999996"/>
    <n v="0"/>
    <s v="OAK"/>
    <n v="1"/>
  </r>
  <r>
    <n v="3064"/>
    <n v="1525"/>
    <s v="2017_13_CAR@NOR"/>
    <n v="-4"/>
    <n v="-5"/>
    <n v="31"/>
    <n v="21"/>
    <x v="5"/>
    <x v="12"/>
    <s v="rs"/>
    <s v="NOR"/>
    <s v="NOR"/>
    <n v="1"/>
    <x v="1"/>
    <n v="-4"/>
    <n v="0"/>
    <m/>
    <m/>
    <s v="NOR"/>
    <n v="0.62"/>
    <n v="1"/>
    <s v="NOR"/>
    <n v="1"/>
  </r>
  <r>
    <n v="3065"/>
    <n v="1526"/>
    <s v="2017_13_PHI@SEA"/>
    <n v="4"/>
    <n v="5"/>
    <n v="24"/>
    <n v="10"/>
    <x v="5"/>
    <x v="12"/>
    <s v="rs"/>
    <s v="SEA"/>
    <s v="SEA"/>
    <n v="-1"/>
    <x v="1"/>
    <n v="3.5"/>
    <n v="0.5"/>
    <m/>
    <m/>
    <s v="SEA"/>
    <n v="0.53"/>
    <n v="1"/>
    <s v="SEA"/>
    <n v="1"/>
  </r>
  <r>
    <n v="3066"/>
    <n v="1527"/>
    <s v="2017_13_PIT@CIN"/>
    <n v="6"/>
    <n v="5"/>
    <n v="20"/>
    <n v="23"/>
    <x v="5"/>
    <x v="12"/>
    <s v="rs"/>
    <s v="CIN"/>
    <s v="PIT"/>
    <n v="1"/>
    <x v="1"/>
    <n v="7.5"/>
    <n v="1.5"/>
    <m/>
    <m/>
    <s v="CIN"/>
    <n v="0.62"/>
    <n v="1"/>
    <s v="CIN"/>
    <n v="0"/>
  </r>
  <r>
    <n v="3067"/>
    <n v="1512"/>
    <s v="2017_13_WAS@DAL"/>
    <n v="-1.5"/>
    <n v="-1.5"/>
    <n v="38"/>
    <n v="14"/>
    <x v="5"/>
    <x v="12"/>
    <s v="rs"/>
    <s v="DAL"/>
    <s v="DAL"/>
    <n v="0"/>
    <x v="0"/>
    <n v="-2"/>
    <n v="0.5"/>
    <m/>
    <m/>
    <s v="WAS"/>
    <n v="0.6"/>
    <n v="0"/>
    <s v="WAS"/>
    <n v="0"/>
  </r>
  <r>
    <n v="3068"/>
    <n v="1513"/>
    <s v="2017_13_KCY@NYJ"/>
    <n v="3.5"/>
    <n v="3.5"/>
    <n v="38"/>
    <n v="31"/>
    <x v="5"/>
    <x v="12"/>
    <s v="rs"/>
    <s v="NYJ"/>
    <s v="NYJ"/>
    <n v="0"/>
    <x v="0"/>
    <n v="1.5"/>
    <n v="2"/>
    <m/>
    <m/>
    <s v="KCY"/>
    <n v="0.62"/>
    <n v="0"/>
    <s v="KCY"/>
    <n v="0"/>
  </r>
  <r>
    <n v="3069"/>
    <n v="1514"/>
    <s v="2017_13_NWE@BUF"/>
    <n v="8"/>
    <n v="9"/>
    <n v="3"/>
    <n v="23"/>
    <x v="5"/>
    <x v="12"/>
    <s v="rs"/>
    <s v="NWE"/>
    <s v="NWE"/>
    <n v="-1"/>
    <x v="0"/>
    <n v="9.5"/>
    <n v="1.5"/>
    <m/>
    <m/>
    <s v="NWE"/>
    <n v="0.65"/>
    <n v="1"/>
    <s v="NWE"/>
    <n v="1"/>
  </r>
  <r>
    <n v="3070"/>
    <n v="1515"/>
    <s v="2017_13_DEN@MIA"/>
    <n v="1"/>
    <n v="1.5"/>
    <n v="35"/>
    <n v="9"/>
    <x v="5"/>
    <x v="12"/>
    <s v="rs"/>
    <s v="MIA"/>
    <s v="MIA"/>
    <n v="-0.5"/>
    <x v="0"/>
    <n v="-3"/>
    <n v="4"/>
    <m/>
    <m/>
    <s v="MIA"/>
    <n v="0.56000000000000005"/>
    <n v="1"/>
    <s v="MIA"/>
    <n v="1"/>
  </r>
  <r>
    <n v="3071"/>
    <n v="1516"/>
    <s v="2017_13_SFO@CHI"/>
    <n v="-3.5"/>
    <n v="-3"/>
    <n v="14"/>
    <n v="15"/>
    <x v="5"/>
    <x v="12"/>
    <s v="rs"/>
    <s v="SFO"/>
    <s v="SFO"/>
    <n v="-0.5"/>
    <x v="0"/>
    <n v="-4.5"/>
    <n v="1"/>
    <m/>
    <m/>
    <s v="SFO"/>
    <n v="0.56999999999999995"/>
    <n v="1"/>
    <s v="SFO"/>
    <n v="1"/>
  </r>
  <r>
    <n v="3072"/>
    <n v="1517"/>
    <s v="2017_13_DET@BAL"/>
    <n v="-3"/>
    <n v="-3"/>
    <n v="44"/>
    <n v="20"/>
    <x v="5"/>
    <x v="12"/>
    <s v="rs"/>
    <s v="BAL"/>
    <s v="BAL"/>
    <n v="0"/>
    <x v="0"/>
    <n v="-3"/>
    <n v="0"/>
    <m/>
    <m/>
    <s v="BAL"/>
    <n v="0.53"/>
    <n v="1"/>
    <s v="BAL"/>
    <n v="1"/>
  </r>
  <r>
    <n v="3073"/>
    <n v="1518"/>
    <s v="2017_13_MIN@ATL"/>
    <n v="-3"/>
    <n v="-3"/>
    <n v="9"/>
    <n v="14"/>
    <x v="5"/>
    <x v="12"/>
    <s v="rs"/>
    <s v="MIN"/>
    <s v="MIN"/>
    <n v="0"/>
    <x v="0"/>
    <n v="1"/>
    <n v="4"/>
    <m/>
    <m/>
    <s v="MIN"/>
    <n v="0.52"/>
    <n v="1"/>
    <s v="MIN"/>
    <n v="1"/>
  </r>
  <r>
    <n v="3074"/>
    <n v="1519"/>
    <s v="2017_13_TBY@GBY"/>
    <n v="-1"/>
    <n v="-2.5"/>
    <n v="26"/>
    <n v="20"/>
    <x v="5"/>
    <x v="12"/>
    <s v="rs"/>
    <s v="GBY"/>
    <s v="GBY"/>
    <n v="1.5"/>
    <x v="0"/>
    <n v="-1"/>
    <n v="0"/>
    <m/>
    <m/>
    <s v="GBY"/>
    <n v="0.66"/>
    <n v="1"/>
    <s v="GBY"/>
    <n v="1"/>
  </r>
  <r>
    <n v="3075"/>
    <n v="1520"/>
    <s v="2017_13_HOU@TEN"/>
    <n v="-6.5"/>
    <n v="-7"/>
    <n v="24"/>
    <n v="13"/>
    <x v="5"/>
    <x v="12"/>
    <s v="rs"/>
    <s v="TEN"/>
    <s v="TEN"/>
    <n v="0.5"/>
    <x v="0"/>
    <n v="-4.5"/>
    <n v="2"/>
    <m/>
    <m/>
    <s v="TEN"/>
    <n v="0.57999999999999996"/>
    <n v="1"/>
    <s v="TEN"/>
    <n v="1"/>
  </r>
  <r>
    <n v="3076"/>
    <n v="1521"/>
    <s v="2017_13_IND@JAX"/>
    <n v="-9.5"/>
    <n v="-9.5"/>
    <n v="30"/>
    <n v="10"/>
    <x v="5"/>
    <x v="12"/>
    <s v="rs"/>
    <s v="JAX"/>
    <s v="JAX"/>
    <n v="0"/>
    <x v="0"/>
    <n v="-6.5"/>
    <n v="3"/>
    <m/>
    <m/>
    <s v="IND"/>
    <n v="0.64"/>
    <n v="0"/>
    <s v="JAX"/>
    <n v="1"/>
  </r>
  <r>
    <n v="3077"/>
    <n v="1522"/>
    <s v="2017_13_CLE@LAC"/>
    <n v="-13"/>
    <n v="-14"/>
    <n v="19"/>
    <n v="10"/>
    <x v="5"/>
    <x v="12"/>
    <s v="rs"/>
    <s v="CLE"/>
    <s v="LAC"/>
    <n v="1"/>
    <x v="0"/>
    <n v="-11"/>
    <n v="2"/>
    <m/>
    <m/>
    <s v="LAC"/>
    <n v="0.63"/>
    <n v="0"/>
    <s v="LAC"/>
    <n v="1"/>
  </r>
  <r>
    <n v="3078"/>
    <n v="1523"/>
    <s v="2017_13_LAR@ARI"/>
    <n v="7"/>
    <n v="-7"/>
    <n v="16"/>
    <n v="32"/>
    <x v="5"/>
    <x v="12"/>
    <s v="rs"/>
    <s v="LAR"/>
    <s v="LAR"/>
    <n v="14"/>
    <x v="0"/>
    <n v="6"/>
    <n v="1"/>
    <m/>
    <m/>
    <s v="LAR"/>
    <n v="0.61"/>
    <n v="1"/>
    <s v="LAR"/>
    <n v="1"/>
  </r>
  <r>
    <n v="3079"/>
    <n v="1524"/>
    <s v="2017_13_NYG@OAK"/>
    <n v="-7.5"/>
    <n v="-8.5"/>
    <n v="24"/>
    <n v="17"/>
    <x v="5"/>
    <x v="12"/>
    <s v="rs"/>
    <s v="NYG"/>
    <s v="OAK"/>
    <n v="1"/>
    <x v="0"/>
    <n v="-4.5"/>
    <n v="3"/>
    <m/>
    <m/>
    <s v="OAK"/>
    <n v="0.51"/>
    <n v="0"/>
    <s v="OAK"/>
    <n v="1"/>
  </r>
  <r>
    <n v="3080"/>
    <n v="1525"/>
    <s v="2017_13_CAR@NOR"/>
    <n v="-4"/>
    <n v="-5"/>
    <n v="31"/>
    <n v="21"/>
    <x v="5"/>
    <x v="12"/>
    <s v="rs"/>
    <s v="NOR"/>
    <s v="NOR"/>
    <n v="1"/>
    <x v="0"/>
    <n v="-3"/>
    <n v="1"/>
    <m/>
    <m/>
    <s v="CAR"/>
    <n v="0.59"/>
    <n v="0"/>
    <s v="CAR"/>
    <n v="0"/>
  </r>
  <r>
    <n v="3081"/>
    <n v="1526"/>
    <s v="2017_13_PHI@SEA"/>
    <n v="4"/>
    <n v="5"/>
    <n v="24"/>
    <n v="10"/>
    <x v="5"/>
    <x v="12"/>
    <s v="rs"/>
    <s v="SEA"/>
    <s v="SEA"/>
    <n v="-1"/>
    <x v="0"/>
    <n v="4"/>
    <n v="0"/>
    <m/>
    <m/>
    <s v="PHI"/>
    <n v="0.67"/>
    <n v="0"/>
    <s v="PHI"/>
    <n v="0"/>
  </r>
  <r>
    <n v="3082"/>
    <n v="1527"/>
    <s v="2017_13_PIT@CIN"/>
    <n v="6"/>
    <n v="5"/>
    <n v="20"/>
    <n v="23"/>
    <x v="5"/>
    <x v="12"/>
    <s v="rs"/>
    <s v="CIN"/>
    <s v="PIT"/>
    <n v="1"/>
    <x v="0"/>
    <n v="4.5"/>
    <n v="1.5"/>
    <m/>
    <m/>
    <s v="CIN"/>
    <n v="0.55000000000000004"/>
    <n v="1"/>
    <s v="PIT"/>
    <n v="1"/>
  </r>
  <r>
    <n v="3083"/>
    <n v="1528"/>
    <s v="2017_14_NOR@ATL"/>
    <n v="-1.5"/>
    <n v="1.5"/>
    <n v="20"/>
    <n v="17"/>
    <x v="5"/>
    <x v="13"/>
    <s v="rs"/>
    <s v="ATL"/>
    <s v="ATL"/>
    <n v="-3"/>
    <x v="1"/>
    <n v="-2"/>
    <n v="0.5"/>
    <m/>
    <m/>
    <s v="NOR"/>
    <n v="0.55000000000000004"/>
    <n v="0"/>
    <s v="NOR"/>
    <n v="0"/>
  </r>
  <r>
    <n v="3084"/>
    <n v="1529"/>
    <s v="2017_14_GBY@CLE"/>
    <n v="3.5"/>
    <n v="3"/>
    <n v="21"/>
    <n v="27"/>
    <x v="5"/>
    <x v="13"/>
    <s v="rs"/>
    <s v="GBY"/>
    <s v="GBY"/>
    <n v="0.5"/>
    <x v="1"/>
    <n v="8"/>
    <n v="4.5"/>
    <m/>
    <m/>
    <s v="CLE"/>
    <n v="0.53"/>
    <n v="0"/>
    <s v="CLE"/>
    <n v="0"/>
  </r>
  <r>
    <n v="3085"/>
    <n v="1530"/>
    <s v="2017_14_DET@TBY"/>
    <n v="1"/>
    <n v="3"/>
    <n v="21"/>
    <n v="24"/>
    <x v="5"/>
    <x v="13"/>
    <s v="rs"/>
    <s v="na"/>
    <s v="DET"/>
    <n v="-2"/>
    <x v="1"/>
    <n v="-3"/>
    <n v="4"/>
    <m/>
    <m/>
    <s v="TBY"/>
    <n v="0.61"/>
    <n v="0"/>
    <s v="TBY"/>
    <n v="0"/>
  </r>
  <r>
    <n v="3086"/>
    <n v="1531"/>
    <s v="2017_14_OAK@KCY"/>
    <n v="-3.5"/>
    <n v="-4"/>
    <n v="26"/>
    <n v="15"/>
    <x v="5"/>
    <x v="13"/>
    <s v="rs"/>
    <s v="KCY"/>
    <s v="KCY"/>
    <n v="0.5"/>
    <x v="1"/>
    <n v="-5"/>
    <n v="1.5"/>
    <m/>
    <m/>
    <s v="KCY"/>
    <n v="0.52"/>
    <n v="1"/>
    <s v="KCY"/>
    <n v="1"/>
  </r>
  <r>
    <n v="3087"/>
    <n v="1532"/>
    <s v="2017_14_MIN@CAR"/>
    <n v="1.5"/>
    <n v="2.5"/>
    <n v="31"/>
    <n v="24"/>
    <x v="5"/>
    <x v="13"/>
    <s v="rs"/>
    <s v="CAR"/>
    <s v="CAR"/>
    <n v="-1"/>
    <x v="1"/>
    <n v="0"/>
    <n v="1.5"/>
    <m/>
    <m/>
    <s v="CAR"/>
    <n v="0.62"/>
    <n v="1"/>
    <s v="CAR"/>
    <n v="1"/>
  </r>
  <r>
    <n v="3088"/>
    <n v="1533"/>
    <s v="2017_14_SFO@HOU"/>
    <n v="-1.5"/>
    <n v="-2.5"/>
    <n v="16"/>
    <n v="26"/>
    <x v="5"/>
    <x v="13"/>
    <s v="rs"/>
    <s v="SFO"/>
    <s v="SFO"/>
    <n v="1"/>
    <x v="1"/>
    <n v="-3"/>
    <n v="1.5"/>
    <m/>
    <m/>
    <s v="SFO"/>
    <n v="0.6"/>
    <n v="1"/>
    <s v="SFO"/>
    <n v="1"/>
  </r>
  <r>
    <n v="3089"/>
    <n v="1534"/>
    <s v="2017_14_IND@BUF"/>
    <n v="-4"/>
    <n v="-3"/>
    <n v="13"/>
    <n v="7"/>
    <x v="5"/>
    <x v="13"/>
    <s v="rs"/>
    <s v="BUF"/>
    <s v="BUF"/>
    <n v="-1"/>
    <x v="1"/>
    <n v="0"/>
    <n v="4"/>
    <m/>
    <m/>
    <s v="BUF"/>
    <n v="0.51"/>
    <n v="1"/>
    <s v="BUF"/>
    <n v="1"/>
  </r>
  <r>
    <n v="3090"/>
    <n v="1535"/>
    <s v="2017_14_CHI@CIN"/>
    <n v="-6.5"/>
    <n v="-6.5"/>
    <n v="7"/>
    <n v="33"/>
    <x v="5"/>
    <x v="13"/>
    <s v="rs"/>
    <s v="CHI"/>
    <s v="CHI"/>
    <n v="0"/>
    <x v="1"/>
    <n v="-7"/>
    <n v="0.5"/>
    <m/>
    <m/>
    <s v="CHI"/>
    <n v="0.59"/>
    <n v="1"/>
    <s v="CHI"/>
    <n v="1"/>
  </r>
  <r>
    <n v="3091"/>
    <n v="1536"/>
    <s v="2017_14_DAL@NYG"/>
    <n v="6"/>
    <n v="3.5"/>
    <n v="10"/>
    <n v="30"/>
    <x v="5"/>
    <x v="13"/>
    <s v="rs"/>
    <s v="DAL"/>
    <s v="DAL"/>
    <n v="2.5"/>
    <x v="1"/>
    <n v="6"/>
    <n v="0"/>
    <m/>
    <m/>
    <s v="NYG"/>
    <n v="0.62"/>
    <n v="0"/>
    <s v="NYG"/>
    <n v="0"/>
  </r>
  <r>
    <n v="3092"/>
    <n v="1537"/>
    <s v="2017_14_TEN@ARI"/>
    <n v="3"/>
    <n v="3"/>
    <n v="12"/>
    <n v="7"/>
    <x v="5"/>
    <x v="13"/>
    <s v="rs"/>
    <s v="ARI"/>
    <s v="ARI"/>
    <n v="0"/>
    <x v="1"/>
    <n v="4.5"/>
    <n v="1.5"/>
    <m/>
    <m/>
    <s v="TEN"/>
    <n v="0.6"/>
    <n v="0"/>
    <s v="TEN"/>
    <n v="0"/>
  </r>
  <r>
    <n v="3093"/>
    <n v="1538"/>
    <s v="2017_14_NYJ@DEN"/>
    <n v="-1"/>
    <n v="1"/>
    <n v="23"/>
    <n v="0"/>
    <x v="5"/>
    <x v="13"/>
    <s v="rs"/>
    <s v="DEN"/>
    <s v="DEN"/>
    <n v="-2"/>
    <x v="1"/>
    <n v="-2"/>
    <n v="1"/>
    <m/>
    <m/>
    <s v="DEN"/>
    <n v="0.51"/>
    <n v="1"/>
    <s v="DEN"/>
    <n v="1"/>
  </r>
  <r>
    <n v="3094"/>
    <n v="1539"/>
    <s v="2017_14_WAS@LAC"/>
    <n v="-6.5"/>
    <n v="-6"/>
    <n v="30"/>
    <n v="13"/>
    <x v="5"/>
    <x v="13"/>
    <s v="rs"/>
    <s v="LAC"/>
    <s v="LAC"/>
    <n v="-0.5"/>
    <x v="1"/>
    <n v="-5"/>
    <n v="1.5"/>
    <m/>
    <m/>
    <s v="LAC"/>
    <n v="0.56999999999999995"/>
    <n v="1"/>
    <s v="LAC"/>
    <n v="1"/>
  </r>
  <r>
    <n v="3095"/>
    <n v="1540"/>
    <s v="2017_14_SEA@JAX"/>
    <n v="-2.5"/>
    <n v="-2.5"/>
    <n v="30"/>
    <n v="24"/>
    <x v="5"/>
    <x v="13"/>
    <s v="rs"/>
    <s v="JAX"/>
    <s v="JAX"/>
    <n v="0"/>
    <x v="1"/>
    <n v="-3"/>
    <n v="0.5"/>
    <m/>
    <m/>
    <s v="JAX"/>
    <n v="0.56000000000000005"/>
    <n v="1"/>
    <s v="JAX"/>
    <n v="1"/>
  </r>
  <r>
    <n v="3096"/>
    <n v="1541"/>
    <s v="2017_14_PHI@LAR"/>
    <n v="1.5"/>
    <n v="-1"/>
    <n v="43"/>
    <n v="35"/>
    <x v="5"/>
    <x v="13"/>
    <s v="rs"/>
    <s v="LAR"/>
    <s v="LAR"/>
    <n v="2.5"/>
    <x v="1"/>
    <n v="0"/>
    <n v="1.5"/>
    <m/>
    <m/>
    <s v="PHI"/>
    <n v="0.55000000000000004"/>
    <n v="0"/>
    <s v="PHI"/>
    <n v="0"/>
  </r>
  <r>
    <n v="3097"/>
    <n v="1542"/>
    <s v="2017_14_BAL@PIT"/>
    <n v="-7"/>
    <n v="-4.5"/>
    <n v="39"/>
    <n v="38"/>
    <x v="5"/>
    <x v="13"/>
    <s v="rs"/>
    <s v="BAL"/>
    <s v="PIT"/>
    <n v="-2.5"/>
    <x v="1"/>
    <n v="-7"/>
    <n v="0"/>
    <m/>
    <m/>
    <s v="BAL"/>
    <n v="0.7"/>
    <n v="1"/>
    <s v="BAL"/>
    <n v="0"/>
  </r>
  <r>
    <n v="3098"/>
    <n v="1543"/>
    <s v="2017_14_NWE@MIA"/>
    <n v="12"/>
    <n v="11"/>
    <n v="27"/>
    <n v="20"/>
    <x v="5"/>
    <x v="13"/>
    <s v="rs"/>
    <s v="MIA"/>
    <s v="MIA"/>
    <n v="1"/>
    <x v="1"/>
    <n v="12.5"/>
    <n v="0.5"/>
    <m/>
    <m/>
    <s v="MIA"/>
    <n v="0.54"/>
    <n v="1"/>
    <s v="NWE"/>
    <n v="0"/>
  </r>
  <r>
    <n v="3099"/>
    <n v="1528"/>
    <s v="2017_14_NOR@ATL"/>
    <n v="-1.5"/>
    <n v="1.5"/>
    <n v="20"/>
    <n v="17"/>
    <x v="5"/>
    <x v="13"/>
    <s v="rs"/>
    <s v="ATL"/>
    <s v="ATL"/>
    <n v="-3"/>
    <x v="0"/>
    <n v="-1.5"/>
    <n v="0"/>
    <m/>
    <m/>
    <s v="ATL"/>
    <n v="0.55000000000000004"/>
    <n v="1"/>
    <s v="ATL"/>
    <n v="1"/>
  </r>
  <r>
    <n v="3100"/>
    <n v="1529"/>
    <s v="2017_14_GBY@CLE"/>
    <n v="3.5"/>
    <n v="3"/>
    <n v="21"/>
    <n v="27"/>
    <x v="5"/>
    <x v="13"/>
    <s v="rs"/>
    <s v="GBY"/>
    <s v="GBY"/>
    <n v="0.5"/>
    <x v="0"/>
    <n v="4.5"/>
    <n v="1"/>
    <m/>
    <m/>
    <s v="CLE"/>
    <n v="0.51"/>
    <n v="0"/>
    <s v="GBY"/>
    <n v="1"/>
  </r>
  <r>
    <n v="3101"/>
    <n v="1530"/>
    <s v="2017_14_DET@TBY"/>
    <n v="1"/>
    <n v="3"/>
    <n v="21"/>
    <n v="24"/>
    <x v="5"/>
    <x v="13"/>
    <s v="rs"/>
    <s v="na"/>
    <s v="DET"/>
    <n v="-2"/>
    <x v="0"/>
    <n v="-3"/>
    <n v="4"/>
    <m/>
    <m/>
    <s v="TBY"/>
    <n v="0.54"/>
    <n v="0"/>
    <s v="TBY"/>
    <n v="0"/>
  </r>
  <r>
    <n v="3102"/>
    <n v="1531"/>
    <s v="2017_14_OAK@KCY"/>
    <n v="-3.5"/>
    <n v="-4"/>
    <n v="26"/>
    <n v="15"/>
    <x v="5"/>
    <x v="13"/>
    <s v="rs"/>
    <s v="KCY"/>
    <s v="KCY"/>
    <n v="0.5"/>
    <x v="0"/>
    <n v="-3"/>
    <n v="0.5"/>
    <m/>
    <m/>
    <s v="KCY"/>
    <n v="0.64"/>
    <n v="1"/>
    <s v="KCY"/>
    <n v="1"/>
  </r>
  <r>
    <n v="3103"/>
    <n v="1532"/>
    <s v="2017_14_MIN@CAR"/>
    <n v="1.5"/>
    <n v="2.5"/>
    <n v="31"/>
    <n v="24"/>
    <x v="5"/>
    <x v="13"/>
    <s v="rs"/>
    <s v="CAR"/>
    <s v="CAR"/>
    <n v="-1"/>
    <x v="0"/>
    <n v="1"/>
    <n v="0.5"/>
    <m/>
    <m/>
    <s v="MIN"/>
    <n v="0.66"/>
    <n v="0"/>
    <s v="MIN"/>
    <n v="0"/>
  </r>
  <r>
    <n v="3104"/>
    <n v="1533"/>
    <s v="2017_14_SFO@HOU"/>
    <n v="-1.5"/>
    <n v="-2.5"/>
    <n v="16"/>
    <n v="26"/>
    <x v="5"/>
    <x v="13"/>
    <s v="rs"/>
    <s v="SFO"/>
    <s v="SFO"/>
    <n v="1"/>
    <x v="0"/>
    <n v="-2"/>
    <n v="0.5"/>
    <m/>
    <m/>
    <s v="SFO"/>
    <n v="0.65"/>
    <n v="1"/>
    <s v="SFO"/>
    <n v="1"/>
  </r>
  <r>
    <n v="3105"/>
    <n v="1534"/>
    <s v="2017_14_IND@BUF"/>
    <n v="-4"/>
    <n v="-3"/>
    <n v="13"/>
    <n v="7"/>
    <x v="5"/>
    <x v="13"/>
    <s v="rs"/>
    <s v="BUF"/>
    <s v="BUF"/>
    <n v="-1"/>
    <x v="0"/>
    <n v="1"/>
    <n v="5"/>
    <m/>
    <m/>
    <s v="IND"/>
    <n v="0.56999999999999995"/>
    <n v="0"/>
    <s v="IND"/>
    <n v="0"/>
  </r>
  <r>
    <n v="3106"/>
    <n v="1535"/>
    <s v="2017_14_CHI@CIN"/>
    <n v="-6.5"/>
    <n v="-6.5"/>
    <n v="7"/>
    <n v="33"/>
    <x v="5"/>
    <x v="13"/>
    <s v="rs"/>
    <s v="CHI"/>
    <s v="CHI"/>
    <n v="0"/>
    <x v="0"/>
    <n v="-6"/>
    <n v="0.5"/>
    <m/>
    <m/>
    <s v="CHI"/>
    <n v="0.57999999999999996"/>
    <n v="1"/>
    <s v="CIN"/>
    <n v="0"/>
  </r>
  <r>
    <n v="3107"/>
    <n v="1536"/>
    <s v="2017_14_DAL@NYG"/>
    <n v="6"/>
    <n v="3.5"/>
    <n v="10"/>
    <n v="30"/>
    <x v="5"/>
    <x v="13"/>
    <s v="rs"/>
    <s v="DAL"/>
    <s v="DAL"/>
    <n v="2.5"/>
    <x v="0"/>
    <n v="5"/>
    <n v="1"/>
    <m/>
    <m/>
    <s v="DAL"/>
    <n v="0.61"/>
    <n v="1"/>
    <s v="DAL"/>
    <n v="1"/>
  </r>
  <r>
    <n v="3108"/>
    <n v="1537"/>
    <s v="2017_14_TEN@ARI"/>
    <n v="3"/>
    <n v="3"/>
    <n v="12"/>
    <n v="7"/>
    <x v="5"/>
    <x v="13"/>
    <s v="rs"/>
    <s v="ARI"/>
    <s v="ARI"/>
    <n v="0"/>
    <x v="0"/>
    <n v="3.5"/>
    <n v="0.5"/>
    <m/>
    <m/>
    <s v="ARI"/>
    <n v="0.56000000000000005"/>
    <n v="1"/>
    <s v="ARI"/>
    <n v="1"/>
  </r>
  <r>
    <n v="3109"/>
    <n v="1538"/>
    <s v="2017_14_NYJ@DEN"/>
    <n v="-1"/>
    <n v="1"/>
    <n v="23"/>
    <n v="0"/>
    <x v="5"/>
    <x v="13"/>
    <s v="rs"/>
    <s v="DEN"/>
    <s v="DEN"/>
    <n v="-2"/>
    <x v="0"/>
    <n v="-3"/>
    <n v="2"/>
    <m/>
    <m/>
    <s v="NYJ"/>
    <n v="0.67"/>
    <n v="0"/>
    <s v="NYJ"/>
    <n v="0"/>
  </r>
  <r>
    <n v="3110"/>
    <n v="1539"/>
    <s v="2017_14_WAS@LAC"/>
    <n v="-6.5"/>
    <n v="-6"/>
    <n v="30"/>
    <n v="13"/>
    <x v="5"/>
    <x v="13"/>
    <s v="rs"/>
    <s v="LAC"/>
    <s v="LAC"/>
    <n v="-0.5"/>
    <x v="0"/>
    <n v="-4"/>
    <n v="2.5"/>
    <m/>
    <m/>
    <s v="WAS"/>
    <n v="0.59"/>
    <n v="0"/>
    <s v="LAC"/>
    <n v="1"/>
  </r>
  <r>
    <n v="3111"/>
    <n v="1540"/>
    <s v="2017_14_SEA@JAX"/>
    <n v="-2.5"/>
    <n v="-2.5"/>
    <n v="30"/>
    <n v="24"/>
    <x v="5"/>
    <x v="13"/>
    <s v="rs"/>
    <s v="JAX"/>
    <s v="JAX"/>
    <n v="0"/>
    <x v="0"/>
    <n v="1.5"/>
    <n v="4"/>
    <m/>
    <m/>
    <s v="SEA"/>
    <n v="0.52"/>
    <n v="0"/>
    <s v="SEA"/>
    <n v="0"/>
  </r>
  <r>
    <n v="3112"/>
    <n v="1541"/>
    <s v="2017_14_PHI@LAR"/>
    <n v="1.5"/>
    <n v="-1"/>
    <n v="43"/>
    <n v="35"/>
    <x v="5"/>
    <x v="13"/>
    <s v="rs"/>
    <s v="LAR"/>
    <s v="LAR"/>
    <n v="2.5"/>
    <x v="0"/>
    <n v="-1"/>
    <n v="2.5"/>
    <m/>
    <m/>
    <s v="PHI"/>
    <n v="0.63"/>
    <n v="0"/>
    <s v="PHI"/>
    <n v="0"/>
  </r>
  <r>
    <n v="3113"/>
    <n v="1542"/>
    <s v="2017_14_BAL@PIT"/>
    <n v="-7"/>
    <n v="-4.5"/>
    <n v="39"/>
    <n v="38"/>
    <x v="5"/>
    <x v="13"/>
    <s v="rs"/>
    <s v="BAL"/>
    <s v="PIT"/>
    <n v="-2.5"/>
    <x v="0"/>
    <n v="-4.5"/>
    <n v="2.5"/>
    <m/>
    <m/>
    <s v="BAL"/>
    <n v="0.62"/>
    <n v="1"/>
    <s v="PIT"/>
    <n v="1"/>
  </r>
  <r>
    <n v="3114"/>
    <n v="1543"/>
    <s v="2017_14_NWE@MIA"/>
    <n v="12"/>
    <n v="11"/>
    <n v="27"/>
    <n v="20"/>
    <x v="5"/>
    <x v="13"/>
    <s v="rs"/>
    <s v="MIA"/>
    <s v="MIA"/>
    <n v="1"/>
    <x v="0"/>
    <n v="11.5"/>
    <n v="0.5"/>
    <m/>
    <m/>
    <s v="NWE"/>
    <n v="0.6"/>
    <n v="0"/>
    <s v="NWE"/>
    <n v="0"/>
  </r>
  <r>
    <n v="3115"/>
    <n v="1544"/>
    <s v="2017_15_DEN@IND"/>
    <n v="2"/>
    <n v="2"/>
    <n v="13"/>
    <n v="25"/>
    <x v="5"/>
    <x v="14"/>
    <s v="rs"/>
    <s v="DEN"/>
    <s v="DEN"/>
    <n v="0"/>
    <x v="1"/>
    <n v="-1"/>
    <n v="3"/>
    <m/>
    <m/>
    <s v="DEN"/>
    <n v="0.53"/>
    <n v="1"/>
    <s v="DEN"/>
    <n v="1"/>
  </r>
  <r>
    <n v="3116"/>
    <n v="1545"/>
    <s v="2017_15_CHI@DET"/>
    <n v="-6.5"/>
    <n v="-5"/>
    <n v="20"/>
    <n v="10"/>
    <x v="5"/>
    <x v="14"/>
    <s v="rs"/>
    <s v="DET"/>
    <s v="DET"/>
    <n v="-1.5"/>
    <x v="1"/>
    <n v="-7"/>
    <n v="0.5"/>
    <m/>
    <m/>
    <s v="DET"/>
    <n v="0.55000000000000004"/>
    <n v="1"/>
    <s v="DET"/>
    <n v="1"/>
  </r>
  <r>
    <n v="3117"/>
    <n v="1546"/>
    <s v="2017_15_LAC@KCY"/>
    <n v="-1"/>
    <n v="1"/>
    <n v="30"/>
    <n v="13"/>
    <x v="5"/>
    <x v="14"/>
    <s v="rs"/>
    <s v="KCY"/>
    <s v="KCY"/>
    <n v="-2"/>
    <x v="1"/>
    <n v="-2.5"/>
    <n v="1.5"/>
    <m/>
    <m/>
    <s v="KCY"/>
    <n v="0.54"/>
    <n v="1"/>
    <s v="KCY"/>
    <n v="1"/>
  </r>
  <r>
    <n v="3118"/>
    <n v="1547"/>
    <s v="2017_15_PHI@NYG"/>
    <n v="8"/>
    <n v="7.5"/>
    <n v="29"/>
    <n v="34"/>
    <x v="5"/>
    <x v="14"/>
    <s v="rs"/>
    <s v="NYG"/>
    <s v="PHI"/>
    <n v="0.5"/>
    <x v="1"/>
    <n v="3"/>
    <n v="5"/>
    <m/>
    <m/>
    <s v="PHI"/>
    <n v="0.63"/>
    <n v="0"/>
    <s v="PHI"/>
    <n v="1"/>
  </r>
  <r>
    <n v="3119"/>
    <n v="1548"/>
    <s v="2017_15_CIN@MIN"/>
    <n v="-10.5"/>
    <n v="-10.5"/>
    <n v="34"/>
    <n v="7"/>
    <x v="5"/>
    <x v="14"/>
    <s v="rs"/>
    <s v="MIN"/>
    <s v="MIN"/>
    <n v="0"/>
    <x v="1"/>
    <n v="-9.5"/>
    <n v="1"/>
    <m/>
    <m/>
    <s v="MIN"/>
    <n v="0.68"/>
    <n v="1"/>
    <s v="MIN"/>
    <n v="1"/>
  </r>
  <r>
    <n v="3120"/>
    <n v="1549"/>
    <s v="2017_15_BAL@CLE"/>
    <n v="7"/>
    <n v="-7"/>
    <n v="10"/>
    <n v="27"/>
    <x v="5"/>
    <x v="14"/>
    <s v="rs"/>
    <s v="BAL"/>
    <s v="BAL"/>
    <n v="14"/>
    <x v="1"/>
    <n v="7"/>
    <n v="0"/>
    <m/>
    <m/>
    <s v="CLE"/>
    <n v="0.52"/>
    <n v="0"/>
    <s v="CLE"/>
    <n v="0"/>
  </r>
  <r>
    <n v="3121"/>
    <n v="1550"/>
    <s v="2017_15_ARI@WAS"/>
    <n v="-4.5"/>
    <n v="-4.5"/>
    <n v="20"/>
    <n v="15"/>
    <x v="5"/>
    <x v="14"/>
    <s v="rs"/>
    <s v="WAS"/>
    <s v="WAS"/>
    <n v="0"/>
    <x v="1"/>
    <n v="-3"/>
    <n v="1.5"/>
    <m/>
    <m/>
    <s v="WAS"/>
    <n v="0.6"/>
    <n v="1"/>
    <s v="WAS"/>
    <n v="1"/>
  </r>
  <r>
    <n v="3122"/>
    <n v="1551"/>
    <s v="2017_15_GBY@CAR"/>
    <n v="-2"/>
    <n v="-3"/>
    <n v="31"/>
    <n v="24"/>
    <x v="5"/>
    <x v="14"/>
    <s v="rs"/>
    <s v="CAR"/>
    <s v="CAR"/>
    <n v="1"/>
    <x v="1"/>
    <n v="-3.5"/>
    <n v="1.5"/>
    <m/>
    <m/>
    <s v="CAR"/>
    <n v="0.59"/>
    <n v="1"/>
    <s v="CAR"/>
    <n v="1"/>
  </r>
  <r>
    <n v="3123"/>
    <n v="1552"/>
    <s v="2017_15_NYJ@NOR"/>
    <n v="-15"/>
    <n v="-15.5"/>
    <n v="31"/>
    <n v="19"/>
    <x v="5"/>
    <x v="14"/>
    <s v="rs"/>
    <s v="NYJ"/>
    <s v="NOR"/>
    <n v="0.5"/>
    <x v="1"/>
    <n v="-13"/>
    <n v="2"/>
    <m/>
    <m/>
    <s v="NOR"/>
    <n v="0.57999999999999996"/>
    <n v="0"/>
    <s v="NOR"/>
    <n v="1"/>
  </r>
  <r>
    <n v="3124"/>
    <n v="1553"/>
    <s v="2017_15_MIA@BUF"/>
    <n v="-4"/>
    <n v="-3.5"/>
    <n v="24"/>
    <n v="16"/>
    <x v="5"/>
    <x v="14"/>
    <s v="rs"/>
    <s v="BUF"/>
    <s v="BUF"/>
    <n v="-0.5"/>
    <x v="1"/>
    <n v="-4"/>
    <n v="0"/>
    <m/>
    <m/>
    <s v="BUF"/>
    <n v="0.51"/>
    <n v="1"/>
    <s v="BUF"/>
    <n v="1"/>
  </r>
  <r>
    <n v="3125"/>
    <n v="1554"/>
    <s v="2017_15_HOU@JAX"/>
    <n v="-11.5"/>
    <n v="-11"/>
    <n v="45"/>
    <n v="7"/>
    <x v="5"/>
    <x v="14"/>
    <s v="rs"/>
    <s v="JAX"/>
    <s v="JAX"/>
    <n v="-0.5"/>
    <x v="1"/>
    <n v="-10"/>
    <n v="1.5"/>
    <m/>
    <m/>
    <s v="HOU"/>
    <n v="0.51"/>
    <n v="0"/>
    <s v="JAX"/>
    <n v="1"/>
  </r>
  <r>
    <n v="3126"/>
    <n v="1555"/>
    <s v="2017_15_LAR@SEA"/>
    <n v="-1"/>
    <n v="-2.5"/>
    <n v="7"/>
    <n v="42"/>
    <x v="5"/>
    <x v="14"/>
    <s v="rs"/>
    <s v="LAR"/>
    <s v="LAR"/>
    <n v="1.5"/>
    <x v="1"/>
    <n v="-3"/>
    <n v="2"/>
    <m/>
    <m/>
    <s v="LAR"/>
    <n v="0.54"/>
    <n v="1"/>
    <s v="LAR"/>
    <n v="1"/>
  </r>
  <r>
    <n v="3127"/>
    <n v="1556"/>
    <s v="2017_15_TEN@SFO"/>
    <n v="2"/>
    <n v="-2"/>
    <n v="25"/>
    <n v="23"/>
    <x v="5"/>
    <x v="14"/>
    <s v="rs"/>
    <s v="na"/>
    <s v="SFO"/>
    <n v="4"/>
    <x v="1"/>
    <n v="-1"/>
    <n v="3"/>
    <m/>
    <m/>
    <s v="SFO"/>
    <n v="0.56000000000000005"/>
    <n v="0"/>
    <s v="SFO"/>
    <n v="1"/>
  </r>
  <r>
    <n v="3128"/>
    <n v="1557"/>
    <s v="2017_15_NWE@PIT"/>
    <n v="2.5"/>
    <n v="3"/>
    <n v="24"/>
    <n v="27"/>
    <x v="5"/>
    <x v="14"/>
    <s v="rs"/>
    <s v="na"/>
    <s v="NWE"/>
    <n v="-0.5"/>
    <x v="1"/>
    <n v="-2.5"/>
    <n v="5"/>
    <m/>
    <m/>
    <s v="NWE"/>
    <n v="0.52"/>
    <n v="0"/>
    <s v="NWE"/>
    <n v="1"/>
  </r>
  <r>
    <n v="3129"/>
    <n v="1558"/>
    <s v="2017_15_DAL@OAK"/>
    <n v="2.5"/>
    <n v="3"/>
    <n v="17"/>
    <n v="20"/>
    <x v="5"/>
    <x v="14"/>
    <s v="rs"/>
    <s v="na"/>
    <s v="DAL"/>
    <n v="-0.5"/>
    <x v="1"/>
    <n v="2.5"/>
    <n v="0"/>
    <m/>
    <m/>
    <s v="DAL"/>
    <n v="0.59"/>
    <n v="0"/>
    <s v="DAL"/>
    <n v="1"/>
  </r>
  <r>
    <n v="3130"/>
    <n v="1559"/>
    <s v="2017_15_ATL@TBY"/>
    <n v="5"/>
    <n v="6"/>
    <n v="21"/>
    <n v="24"/>
    <x v="5"/>
    <x v="14"/>
    <s v="rs"/>
    <s v="TBY"/>
    <s v="ATL"/>
    <n v="-1"/>
    <x v="1"/>
    <n v="8"/>
    <n v="3"/>
    <m/>
    <m/>
    <s v="ATL"/>
    <n v="0.61"/>
    <n v="0"/>
    <s v="ATL"/>
    <n v="1"/>
  </r>
  <r>
    <n v="3131"/>
    <n v="1544"/>
    <s v="2017_15_DEN@IND"/>
    <n v="2"/>
    <n v="2"/>
    <n v="13"/>
    <n v="25"/>
    <x v="5"/>
    <x v="14"/>
    <s v="rs"/>
    <s v="DEN"/>
    <s v="DEN"/>
    <n v="0"/>
    <x v="0"/>
    <n v="2.5"/>
    <n v="0.5"/>
    <m/>
    <m/>
    <s v="IND"/>
    <n v="0.51"/>
    <n v="0"/>
    <s v="IND"/>
    <n v="0"/>
  </r>
  <r>
    <n v="3132"/>
    <n v="1545"/>
    <s v="2017_15_CHI@DET"/>
    <n v="-6.5"/>
    <n v="-5"/>
    <n v="20"/>
    <n v="10"/>
    <x v="5"/>
    <x v="14"/>
    <s v="rs"/>
    <s v="DET"/>
    <s v="DET"/>
    <n v="-1.5"/>
    <x v="0"/>
    <n v="-5.5"/>
    <n v="1"/>
    <m/>
    <m/>
    <s v="CHI"/>
    <n v="0.54"/>
    <n v="0"/>
    <s v="DET"/>
    <n v="1"/>
  </r>
  <r>
    <n v="3133"/>
    <n v="1546"/>
    <s v="2017_15_LAC@KCY"/>
    <n v="-1"/>
    <n v="1"/>
    <n v="30"/>
    <n v="13"/>
    <x v="5"/>
    <x v="14"/>
    <s v="rs"/>
    <s v="KCY"/>
    <s v="KCY"/>
    <n v="-2"/>
    <x v="0"/>
    <n v="1"/>
    <n v="2"/>
    <m/>
    <m/>
    <s v="LAC"/>
    <n v="0.56000000000000005"/>
    <n v="0"/>
    <s v="LAC"/>
    <n v="0"/>
  </r>
  <r>
    <n v="3134"/>
    <n v="1547"/>
    <s v="2017_15_PHI@NYG"/>
    <n v="8"/>
    <n v="7.5"/>
    <n v="29"/>
    <n v="34"/>
    <x v="5"/>
    <x v="14"/>
    <s v="rs"/>
    <s v="NYG"/>
    <s v="PHI"/>
    <n v="0.5"/>
    <x v="0"/>
    <n v="3"/>
    <n v="5"/>
    <m/>
    <m/>
    <s v="PHI"/>
    <n v="0.53"/>
    <n v="0"/>
    <s v="PHI"/>
    <n v="1"/>
  </r>
  <r>
    <n v="3135"/>
    <n v="1548"/>
    <s v="2017_15_CIN@MIN"/>
    <n v="-10.5"/>
    <n v="-10.5"/>
    <n v="34"/>
    <n v="7"/>
    <x v="5"/>
    <x v="14"/>
    <s v="rs"/>
    <s v="MIN"/>
    <s v="MIN"/>
    <n v="0"/>
    <x v="0"/>
    <n v="-8.5"/>
    <n v="2"/>
    <m/>
    <m/>
    <s v="MIN"/>
    <n v="0.54"/>
    <n v="1"/>
    <s v="MIN"/>
    <n v="1"/>
  </r>
  <r>
    <n v="3136"/>
    <n v="1549"/>
    <s v="2017_15_BAL@CLE"/>
    <n v="7"/>
    <n v="-7"/>
    <n v="10"/>
    <n v="27"/>
    <x v="5"/>
    <x v="14"/>
    <s v="rs"/>
    <s v="BAL"/>
    <s v="BAL"/>
    <n v="14"/>
    <x v="0"/>
    <n v="5.5"/>
    <n v="1.5"/>
    <m/>
    <m/>
    <s v="BAL"/>
    <n v="0.62"/>
    <n v="1"/>
    <s v="BAL"/>
    <n v="1"/>
  </r>
  <r>
    <n v="3137"/>
    <n v="1550"/>
    <s v="2017_15_ARI@WAS"/>
    <n v="-4.5"/>
    <n v="-4.5"/>
    <n v="20"/>
    <n v="15"/>
    <x v="5"/>
    <x v="14"/>
    <s v="rs"/>
    <s v="WAS"/>
    <s v="WAS"/>
    <n v="0"/>
    <x v="0"/>
    <n v="-4"/>
    <n v="0.5"/>
    <m/>
    <m/>
    <s v="ARI"/>
    <n v="0.56000000000000005"/>
    <n v="0"/>
    <s v="ARI"/>
    <n v="0"/>
  </r>
  <r>
    <n v="3138"/>
    <n v="1551"/>
    <s v="2017_15_GBY@CAR"/>
    <n v="-2"/>
    <n v="-3"/>
    <n v="31"/>
    <n v="24"/>
    <x v="5"/>
    <x v="14"/>
    <s v="rs"/>
    <s v="CAR"/>
    <s v="CAR"/>
    <n v="1"/>
    <x v="0"/>
    <n v="-2"/>
    <n v="0"/>
    <m/>
    <m/>
    <s v="CAR"/>
    <n v="0.61"/>
    <n v="1"/>
    <s v="CAR"/>
    <n v="1"/>
  </r>
  <r>
    <n v="3139"/>
    <n v="1552"/>
    <s v="2017_15_NYJ@NOR"/>
    <n v="-15"/>
    <n v="-15.5"/>
    <n v="31"/>
    <n v="19"/>
    <x v="5"/>
    <x v="14"/>
    <s v="rs"/>
    <s v="NYJ"/>
    <s v="NOR"/>
    <n v="0.5"/>
    <x v="0"/>
    <n v="-9.5"/>
    <n v="5.5"/>
    <m/>
    <m/>
    <s v="NOR"/>
    <n v="0.69"/>
    <n v="0"/>
    <s v="NOR"/>
    <n v="1"/>
  </r>
  <r>
    <n v="3140"/>
    <n v="1553"/>
    <s v="2017_15_MIA@BUF"/>
    <n v="-4"/>
    <n v="-3.5"/>
    <n v="24"/>
    <n v="16"/>
    <x v="5"/>
    <x v="14"/>
    <s v="rs"/>
    <s v="BUF"/>
    <s v="BUF"/>
    <n v="-0.5"/>
    <x v="0"/>
    <n v="-5"/>
    <n v="1"/>
    <m/>
    <m/>
    <s v="BUF"/>
    <n v="0.67"/>
    <n v="1"/>
    <s v="BUF"/>
    <n v="1"/>
  </r>
  <r>
    <n v="3141"/>
    <n v="1554"/>
    <s v="2017_15_HOU@JAX"/>
    <n v="-11.5"/>
    <n v="-11"/>
    <n v="45"/>
    <n v="7"/>
    <x v="5"/>
    <x v="14"/>
    <s v="rs"/>
    <s v="JAX"/>
    <s v="JAX"/>
    <n v="-0.5"/>
    <x v="0"/>
    <n v="-11"/>
    <n v="0.5"/>
    <m/>
    <m/>
    <s v="JAX"/>
    <n v="0.56999999999999995"/>
    <n v="1"/>
    <s v="JAX"/>
    <n v="1"/>
  </r>
  <r>
    <n v="3142"/>
    <n v="1555"/>
    <s v="2017_15_LAR@SEA"/>
    <n v="-1"/>
    <n v="-2.5"/>
    <n v="7"/>
    <n v="42"/>
    <x v="5"/>
    <x v="14"/>
    <s v="rs"/>
    <s v="LAR"/>
    <s v="LAR"/>
    <n v="1.5"/>
    <x v="0"/>
    <n v="-3"/>
    <n v="2"/>
    <m/>
    <m/>
    <s v="LAR"/>
    <n v="0.57999999999999996"/>
    <n v="1"/>
    <s v="LAR"/>
    <n v="1"/>
  </r>
  <r>
    <n v="3143"/>
    <n v="1556"/>
    <s v="2017_15_TEN@SFO"/>
    <n v="2"/>
    <n v="-2"/>
    <n v="25"/>
    <n v="23"/>
    <x v="5"/>
    <x v="14"/>
    <s v="rs"/>
    <s v="na"/>
    <s v="SFO"/>
    <n v="4"/>
    <x v="0"/>
    <n v="1"/>
    <n v="1"/>
    <m/>
    <m/>
    <s v="SFO"/>
    <n v="0.66"/>
    <n v="0"/>
    <s v="SFO"/>
    <n v="1"/>
  </r>
  <r>
    <n v="3144"/>
    <n v="1557"/>
    <s v="2017_15_NWE@PIT"/>
    <n v="2.5"/>
    <n v="3"/>
    <n v="24"/>
    <n v="27"/>
    <x v="5"/>
    <x v="14"/>
    <s v="rs"/>
    <s v="na"/>
    <s v="NWE"/>
    <n v="-0.5"/>
    <x v="0"/>
    <n v="3"/>
    <n v="0.5"/>
    <m/>
    <m/>
    <s v="NEW"/>
    <n v="0.59"/>
    <n v="0"/>
    <s v="NEW"/>
    <n v="0"/>
  </r>
  <r>
    <n v="3145"/>
    <n v="1558"/>
    <s v="2017_15_DAL@OAK"/>
    <n v="2.5"/>
    <n v="3"/>
    <n v="17"/>
    <n v="20"/>
    <x v="5"/>
    <x v="14"/>
    <s v="rs"/>
    <s v="na"/>
    <s v="DAL"/>
    <n v="-0.5"/>
    <x v="0"/>
    <n v="3.5"/>
    <n v="1"/>
    <m/>
    <m/>
    <s v="DAL"/>
    <n v="0.64"/>
    <n v="0"/>
    <s v="DAL"/>
    <n v="1"/>
  </r>
  <r>
    <n v="3146"/>
    <n v="1559"/>
    <s v="2017_15_ATL@TBY"/>
    <n v="5"/>
    <n v="6"/>
    <n v="21"/>
    <n v="24"/>
    <x v="5"/>
    <x v="14"/>
    <s v="rs"/>
    <s v="TBY"/>
    <s v="ATL"/>
    <n v="-1"/>
    <x v="0"/>
    <n v="4.5"/>
    <n v="0.5"/>
    <m/>
    <m/>
    <s v="TBY"/>
    <n v="0.55000000000000004"/>
    <n v="1"/>
    <s v="ATL"/>
    <n v="1"/>
  </r>
  <r>
    <n v="3147"/>
    <n v="1560"/>
    <s v="2017_16_IND@BAL"/>
    <n v="-13.5"/>
    <n v="-13.5"/>
    <n v="23"/>
    <n v="16"/>
    <x v="5"/>
    <x v="15"/>
    <s v="rs"/>
    <s v="IND"/>
    <s v="BAL"/>
    <n v="0"/>
    <x v="1"/>
    <n v="-9.5"/>
    <n v="4"/>
    <m/>
    <m/>
    <s v="BAL"/>
    <n v="0.55000000000000004"/>
    <n v="0"/>
    <s v="BAL"/>
    <n v="1"/>
  </r>
  <r>
    <n v="3148"/>
    <n v="1561"/>
    <s v="2017_16_MIN@GBY"/>
    <n v="-9"/>
    <n v="-9"/>
    <n v="0"/>
    <n v="16"/>
    <x v="5"/>
    <x v="15"/>
    <s v="rs"/>
    <s v="MIN"/>
    <s v="MIN"/>
    <n v="0"/>
    <x v="1"/>
    <n v="3"/>
    <n v="12"/>
    <m/>
    <m/>
    <s v="MIN"/>
    <n v="0.57999999999999996"/>
    <n v="1"/>
    <s v="MIN"/>
    <n v="1"/>
  </r>
  <r>
    <n v="3149"/>
    <n v="1562"/>
    <s v="2017_16_LAR@TEN"/>
    <n v="6.5"/>
    <n v="6.5"/>
    <n v="23"/>
    <n v="27"/>
    <x v="5"/>
    <x v="15"/>
    <s v="rs"/>
    <s v="TEN"/>
    <s v="LAR"/>
    <n v="0"/>
    <x v="1"/>
    <n v="5"/>
    <n v="1.5"/>
    <m/>
    <m/>
    <s v="TEN"/>
    <n v="0.59"/>
    <n v="1"/>
    <s v="LAR"/>
    <n v="1"/>
  </r>
  <r>
    <n v="3150"/>
    <n v="1563"/>
    <s v="2017_16_BUF@NWE"/>
    <n v="-12.5"/>
    <n v="-12"/>
    <n v="37"/>
    <n v="16"/>
    <x v="5"/>
    <x v="15"/>
    <s v="rs"/>
    <s v="NWE"/>
    <s v="NWE"/>
    <n v="-0.5"/>
    <x v="1"/>
    <n v="-10"/>
    <n v="2.5"/>
    <m/>
    <m/>
    <s v="NWE"/>
    <n v="0.62"/>
    <n v="1"/>
    <s v="NWE"/>
    <n v="1"/>
  </r>
  <r>
    <n v="3151"/>
    <n v="1564"/>
    <s v="2017_16_CLE@CHI"/>
    <n v="-6.5"/>
    <n v="-6.5"/>
    <n v="20"/>
    <n v="3"/>
    <x v="5"/>
    <x v="15"/>
    <s v="rs"/>
    <s v="CHI"/>
    <s v="CHI"/>
    <n v="0"/>
    <x v="1"/>
    <n v="-7"/>
    <n v="0.5"/>
    <m/>
    <m/>
    <s v="CHI"/>
    <n v="0.53"/>
    <n v="1"/>
    <s v="CHI"/>
    <n v="1"/>
  </r>
  <r>
    <n v="3152"/>
    <n v="1565"/>
    <s v="2017_16_ATL@NOR"/>
    <n v="-5.5"/>
    <n v="-5.5"/>
    <n v="23"/>
    <n v="13"/>
    <x v="5"/>
    <x v="15"/>
    <s v="rs"/>
    <s v="NOR"/>
    <s v="NOR"/>
    <n v="0"/>
    <x v="1"/>
    <n v="-4.5"/>
    <n v="1"/>
    <m/>
    <m/>
    <s v="NOR"/>
    <n v="0.65"/>
    <n v="1"/>
    <s v="NOR"/>
    <n v="1"/>
  </r>
  <r>
    <n v="3153"/>
    <n v="1566"/>
    <s v="2017_16_DET@CIN"/>
    <n v="4"/>
    <n v="4"/>
    <n v="26"/>
    <n v="17"/>
    <x v="5"/>
    <x v="15"/>
    <s v="rs"/>
    <s v="CIN"/>
    <s v="CIN"/>
    <n v="0"/>
    <x v="1"/>
    <n v="7"/>
    <n v="3"/>
    <m/>
    <m/>
    <s v="DET"/>
    <n v="0.61"/>
    <n v="0"/>
    <s v="DET"/>
    <n v="0"/>
  </r>
  <r>
    <n v="3154"/>
    <n v="1567"/>
    <s v="2017_16_TBY@CAR"/>
    <n v="-9.5"/>
    <n v="-10"/>
    <n v="22"/>
    <n v="19"/>
    <x v="5"/>
    <x v="15"/>
    <s v="rs"/>
    <s v="TBY"/>
    <s v="CAR"/>
    <n v="0.5"/>
    <x v="1"/>
    <n v="-9"/>
    <n v="0.5"/>
    <m/>
    <m/>
    <s v="CAR"/>
    <n v="0.66"/>
    <n v="0"/>
    <s v="CAR"/>
    <n v="1"/>
  </r>
  <r>
    <n v="3155"/>
    <n v="1568"/>
    <s v="2017_16_MIA@KCY"/>
    <n v="-10"/>
    <n v="-10.5"/>
    <n v="29"/>
    <n v="13"/>
    <x v="5"/>
    <x v="15"/>
    <s v="rs"/>
    <s v="KCY"/>
    <s v="KCY"/>
    <n v="0.5"/>
    <x v="1"/>
    <n v="-8"/>
    <n v="2"/>
    <m/>
    <m/>
    <s v="MIA"/>
    <n v="0.52"/>
    <n v="0"/>
    <s v="KCY"/>
    <n v="1"/>
  </r>
  <r>
    <n v="3156"/>
    <n v="1569"/>
    <s v="2017_16_DEN@WAS"/>
    <n v="-3.5"/>
    <n v="-3.5"/>
    <n v="27"/>
    <n v="11"/>
    <x v="5"/>
    <x v="15"/>
    <s v="rs"/>
    <s v="WAS"/>
    <s v="WAS"/>
    <n v="0"/>
    <x v="1"/>
    <n v="-5"/>
    <n v="1.5"/>
    <m/>
    <m/>
    <s v="DEN"/>
    <n v="0.53"/>
    <n v="0"/>
    <s v="DEN"/>
    <n v="0"/>
  </r>
  <r>
    <n v="3157"/>
    <n v="1570"/>
    <s v="2017_16_LAC@NYJ"/>
    <n v="7"/>
    <n v="7"/>
    <n v="7"/>
    <n v="14"/>
    <x v="5"/>
    <x v="15"/>
    <s v="rs"/>
    <s v="na"/>
    <s v="LAC"/>
    <n v="0"/>
    <x v="1"/>
    <n v="7"/>
    <n v="0"/>
    <m/>
    <m/>
    <s v="NYJ"/>
    <n v="0.51"/>
    <n v="0"/>
    <s v="LAC"/>
    <n v="1"/>
  </r>
  <r>
    <n v="3158"/>
    <n v="1571"/>
    <s v="2017_16_JAX@SFO"/>
    <n v="5"/>
    <n v="4"/>
    <n v="44"/>
    <n v="33"/>
    <x v="5"/>
    <x v="15"/>
    <s v="rs"/>
    <s v="SFO"/>
    <s v="SFO"/>
    <n v="1"/>
    <x v="1"/>
    <n v="6"/>
    <n v="1"/>
    <m/>
    <m/>
    <s v="SFO"/>
    <n v="0.52"/>
    <n v="1"/>
    <s v="JAX"/>
    <n v="0"/>
  </r>
  <r>
    <n v="3159"/>
    <n v="1572"/>
    <s v="2017_16_SEA@DAL"/>
    <n v="-4.5"/>
    <n v="-5"/>
    <n v="12"/>
    <n v="21"/>
    <x v="5"/>
    <x v="15"/>
    <s v="rs"/>
    <s v="SEA"/>
    <s v="SEA"/>
    <n v="0.5"/>
    <x v="1"/>
    <n v="-3"/>
    <n v="1.5"/>
    <m/>
    <m/>
    <s v="DAL"/>
    <n v="0.56000000000000005"/>
    <n v="0"/>
    <s v="DAL"/>
    <n v="0"/>
  </r>
  <r>
    <n v="3160"/>
    <n v="1573"/>
    <s v="2017_16_NYG@ARI"/>
    <n v="-4.5"/>
    <n v="-3.5"/>
    <n v="23"/>
    <n v="0"/>
    <x v="5"/>
    <x v="15"/>
    <s v="rs"/>
    <s v="ARI"/>
    <s v="ARI"/>
    <n v="-1"/>
    <x v="1"/>
    <n v="-4.5"/>
    <n v="0"/>
    <m/>
    <m/>
    <s v="NYG"/>
    <n v="0.51"/>
    <n v="0"/>
    <s v="NYG"/>
    <n v="0"/>
  </r>
  <r>
    <n v="3161"/>
    <n v="1574"/>
    <s v="2017_16_PIT@HOU"/>
    <n v="10"/>
    <n v="9.5"/>
    <n v="6"/>
    <n v="34"/>
    <x v="5"/>
    <x v="15"/>
    <s v="rs"/>
    <s v="PIT"/>
    <s v="PIT"/>
    <n v="0.5"/>
    <x v="1"/>
    <n v="8"/>
    <n v="2"/>
    <m/>
    <m/>
    <s v="HOU"/>
    <n v="0.55000000000000004"/>
    <n v="0"/>
    <s v="PIT"/>
    <n v="1"/>
  </r>
  <r>
    <n v="3162"/>
    <n v="1575"/>
    <s v="2017_16_OAK@PHI"/>
    <n v="-9"/>
    <n v="-9"/>
    <n v="19"/>
    <n v="10"/>
    <x v="5"/>
    <x v="15"/>
    <s v="rs"/>
    <s v="na"/>
    <s v="PHI"/>
    <n v="0"/>
    <x v="1"/>
    <n v="-7.5"/>
    <n v="1.5"/>
    <m/>
    <m/>
    <s v="PHI"/>
    <n v="0.6"/>
    <n v="0"/>
    <s v="PHI"/>
    <n v="1"/>
  </r>
  <r>
    <n v="3163"/>
    <n v="1560"/>
    <s v="2017_16_IND@BAL"/>
    <n v="-13.5"/>
    <n v="-13.5"/>
    <n v="23"/>
    <n v="16"/>
    <x v="5"/>
    <x v="15"/>
    <s v="rs"/>
    <s v="IND"/>
    <s v="BAL"/>
    <n v="0"/>
    <x v="0"/>
    <n v="-8"/>
    <n v="5.5"/>
    <m/>
    <m/>
    <s v="IND"/>
    <n v="0.52"/>
    <n v="1"/>
    <s v="BAL"/>
    <n v="1"/>
  </r>
  <r>
    <n v="3164"/>
    <n v="1561"/>
    <s v="2017_16_MIN@GBY"/>
    <n v="-9"/>
    <n v="-9"/>
    <n v="0"/>
    <n v="16"/>
    <x v="5"/>
    <x v="15"/>
    <s v="rs"/>
    <s v="MIN"/>
    <s v="MIN"/>
    <n v="0"/>
    <x v="0"/>
    <n v="-3"/>
    <n v="6"/>
    <m/>
    <m/>
    <s v="MIN"/>
    <n v="0.55000000000000004"/>
    <n v="1"/>
    <s v="MIN"/>
    <n v="1"/>
  </r>
  <r>
    <n v="3165"/>
    <n v="1562"/>
    <s v="2017_16_LAR@TEN"/>
    <n v="6.5"/>
    <n v="6.5"/>
    <n v="23"/>
    <n v="27"/>
    <x v="5"/>
    <x v="15"/>
    <s v="rs"/>
    <s v="TEN"/>
    <s v="LAR"/>
    <n v="0"/>
    <x v="0"/>
    <n v="6"/>
    <n v="0.5"/>
    <m/>
    <m/>
    <s v="LAR"/>
    <n v="0.66"/>
    <n v="0"/>
    <s v="LAR"/>
    <n v="1"/>
  </r>
  <r>
    <n v="3166"/>
    <n v="1563"/>
    <s v="2017_16_BUF@NWE"/>
    <n v="-12.5"/>
    <n v="-12"/>
    <n v="37"/>
    <n v="16"/>
    <x v="5"/>
    <x v="15"/>
    <s v="rs"/>
    <s v="NWE"/>
    <s v="NWE"/>
    <n v="-0.5"/>
    <x v="0"/>
    <n v="-12"/>
    <n v="0.5"/>
    <m/>
    <m/>
    <s v="NWE"/>
    <n v="0.6"/>
    <n v="1"/>
    <s v="NWE"/>
    <n v="1"/>
  </r>
  <r>
    <n v="3167"/>
    <n v="1564"/>
    <s v="2017_16_CLE@CHI"/>
    <n v="-6.5"/>
    <n v="-6.5"/>
    <n v="20"/>
    <n v="3"/>
    <x v="5"/>
    <x v="15"/>
    <s v="rs"/>
    <s v="CHI"/>
    <s v="CHI"/>
    <n v="0"/>
    <x v="0"/>
    <n v="-5"/>
    <n v="1.5"/>
    <m/>
    <m/>
    <s v="CLE"/>
    <n v="0.56000000000000005"/>
    <n v="0"/>
    <s v="CLE"/>
    <n v="0"/>
  </r>
  <r>
    <n v="3168"/>
    <n v="1565"/>
    <s v="2017_16_ATL@NOR"/>
    <n v="-5.5"/>
    <n v="-5.5"/>
    <n v="23"/>
    <n v="13"/>
    <x v="5"/>
    <x v="15"/>
    <s v="rs"/>
    <s v="NOR"/>
    <s v="NOR"/>
    <n v="0"/>
    <x v="0"/>
    <n v="-4.5"/>
    <n v="1"/>
    <m/>
    <m/>
    <s v="ATL"/>
    <n v="0.56999999999999995"/>
    <n v="0"/>
    <s v="NOR"/>
    <n v="1"/>
  </r>
  <r>
    <n v="3169"/>
    <n v="1566"/>
    <s v="2017_16_DET@CIN"/>
    <n v="4"/>
    <n v="4"/>
    <n v="26"/>
    <n v="17"/>
    <x v="5"/>
    <x v="15"/>
    <s v="rs"/>
    <s v="CIN"/>
    <s v="CIN"/>
    <n v="0"/>
    <x v="0"/>
    <n v="3.5"/>
    <n v="0.5"/>
    <m/>
    <m/>
    <s v="CIN"/>
    <n v="0.53"/>
    <n v="1"/>
    <s v="CIN"/>
    <n v="1"/>
  </r>
  <r>
    <n v="3170"/>
    <n v="1567"/>
    <s v="2017_16_TBY@CAR"/>
    <n v="-9.5"/>
    <n v="-10"/>
    <n v="22"/>
    <n v="19"/>
    <x v="5"/>
    <x v="15"/>
    <s v="rs"/>
    <s v="TBY"/>
    <s v="CAR"/>
    <n v="0.5"/>
    <x v="0"/>
    <n v="-7.5"/>
    <n v="2"/>
    <m/>
    <m/>
    <s v="CAR"/>
    <n v="0.62"/>
    <n v="0"/>
    <s v="CAR"/>
    <n v="1"/>
  </r>
  <r>
    <n v="3171"/>
    <n v="1568"/>
    <s v="2017_16_MIA@KCY"/>
    <n v="-10"/>
    <n v="-10.5"/>
    <n v="29"/>
    <n v="13"/>
    <x v="5"/>
    <x v="15"/>
    <s v="rs"/>
    <s v="KCY"/>
    <s v="KCY"/>
    <n v="0.5"/>
    <x v="0"/>
    <n v="-7.5"/>
    <n v="2.5"/>
    <m/>
    <m/>
    <s v="KCY"/>
    <n v="0.61"/>
    <n v="1"/>
    <s v="KCY"/>
    <n v="1"/>
  </r>
  <r>
    <n v="3172"/>
    <n v="1569"/>
    <s v="2017_16_DEN@WAS"/>
    <n v="-3.5"/>
    <n v="-3.5"/>
    <n v="27"/>
    <n v="11"/>
    <x v="5"/>
    <x v="15"/>
    <s v="rs"/>
    <s v="WAS"/>
    <s v="WAS"/>
    <n v="0"/>
    <x v="0"/>
    <n v="-4"/>
    <n v="0.5"/>
    <m/>
    <m/>
    <s v="DEN"/>
    <n v="0.59"/>
    <n v="0"/>
    <s v="DEN"/>
    <n v="0"/>
  </r>
  <r>
    <n v="3173"/>
    <n v="1570"/>
    <s v="2017_16_LAC@NYJ"/>
    <n v="7"/>
    <n v="7"/>
    <n v="7"/>
    <n v="14"/>
    <x v="5"/>
    <x v="15"/>
    <s v="rs"/>
    <s v="na"/>
    <s v="LAC"/>
    <n v="0"/>
    <x v="0"/>
    <n v="5.5"/>
    <n v="1.5"/>
    <m/>
    <m/>
    <s v="LAC"/>
    <n v="0.51"/>
    <n v="0"/>
    <s v="LAC"/>
    <n v="1"/>
  </r>
  <r>
    <n v="3174"/>
    <n v="1571"/>
    <s v="2017_16_JAX@SFO"/>
    <n v="5"/>
    <n v="4"/>
    <n v="44"/>
    <n v="33"/>
    <x v="5"/>
    <x v="15"/>
    <s v="rs"/>
    <s v="SFO"/>
    <s v="SFO"/>
    <n v="1"/>
    <x v="0"/>
    <n v="3"/>
    <n v="2"/>
    <m/>
    <m/>
    <s v="SFO"/>
    <n v="0.54"/>
    <n v="1"/>
    <s v="SFO"/>
    <n v="1"/>
  </r>
  <r>
    <n v="3175"/>
    <n v="1572"/>
    <s v="2017_16_SEA@DAL"/>
    <n v="-4.5"/>
    <n v="-5"/>
    <n v="12"/>
    <n v="21"/>
    <x v="5"/>
    <x v="15"/>
    <s v="rs"/>
    <s v="SEA"/>
    <s v="SEA"/>
    <n v="0.5"/>
    <x v="0"/>
    <n v="-3.5"/>
    <n v="1"/>
    <m/>
    <m/>
    <s v="DAL"/>
    <n v="0.64"/>
    <n v="0"/>
    <s v="DAL"/>
    <n v="0"/>
  </r>
  <r>
    <n v="3176"/>
    <n v="1573"/>
    <s v="2017_16_NYG@ARI"/>
    <n v="-4.5"/>
    <n v="-3.5"/>
    <n v="23"/>
    <n v="0"/>
    <x v="5"/>
    <x v="15"/>
    <s v="rs"/>
    <s v="ARI"/>
    <s v="ARI"/>
    <n v="-1"/>
    <x v="0"/>
    <n v="-3"/>
    <n v="1.5"/>
    <m/>
    <m/>
    <s v="ARI"/>
    <n v="0.55000000000000004"/>
    <n v="1"/>
    <s v="ARI"/>
    <n v="1"/>
  </r>
  <r>
    <n v="3177"/>
    <n v="1574"/>
    <s v="2017_16_PIT@HOU"/>
    <n v="10"/>
    <n v="9.5"/>
    <n v="6"/>
    <n v="34"/>
    <x v="5"/>
    <x v="15"/>
    <s v="rs"/>
    <s v="PIT"/>
    <s v="PIT"/>
    <n v="0.5"/>
    <x v="0"/>
    <n v="9"/>
    <n v="1"/>
    <m/>
    <m/>
    <s v="HOU"/>
    <n v="0.56999999999999995"/>
    <n v="0"/>
    <s v="PIT"/>
    <n v="1"/>
  </r>
  <r>
    <n v="3178"/>
    <n v="1575"/>
    <s v="2017_16_OAK@PHI"/>
    <n v="-9"/>
    <n v="-9"/>
    <n v="19"/>
    <n v="10"/>
    <x v="5"/>
    <x v="15"/>
    <s v="rs"/>
    <s v="na"/>
    <s v="PHI"/>
    <n v="0"/>
    <x v="0"/>
    <n v="-7"/>
    <n v="2"/>
    <m/>
    <m/>
    <s v="PHI"/>
    <n v="0.56999999999999995"/>
    <n v="0"/>
    <s v="PHI"/>
    <n v="1"/>
  </r>
  <r>
    <n v="3179"/>
    <n v="1576"/>
    <s v="2017_17_GBY@DET"/>
    <n v="-7"/>
    <n v="-7"/>
    <n v="35"/>
    <n v="11"/>
    <x v="5"/>
    <x v="16"/>
    <s v="rs"/>
    <s v="DET"/>
    <s v="DET"/>
    <n v="0"/>
    <x v="1"/>
    <n v="-6"/>
    <n v="1"/>
    <m/>
    <m/>
    <s v="DET"/>
    <n v="0.59"/>
    <n v="1"/>
    <s v="DET"/>
    <n v="1"/>
  </r>
  <r>
    <n v="3180"/>
    <n v="1577"/>
    <s v="2017_17_CHI@MIN"/>
    <n v="-12"/>
    <n v="-12.5"/>
    <n v="23"/>
    <n v="10"/>
    <x v="5"/>
    <x v="16"/>
    <s v="rs"/>
    <s v="MIN"/>
    <s v="MIN"/>
    <n v="0.5"/>
    <x v="1"/>
    <n v="-11"/>
    <n v="1"/>
    <m/>
    <m/>
    <s v="CHI"/>
    <n v="0.51"/>
    <n v="0"/>
    <s v="MIN"/>
    <n v="1"/>
  </r>
  <r>
    <n v="3181"/>
    <n v="1578"/>
    <s v="2017_17_HOU@IND"/>
    <n v="-3.5"/>
    <n v="-5.5"/>
    <n v="22"/>
    <n v="13"/>
    <x v="5"/>
    <x v="16"/>
    <s v="rs"/>
    <s v="IND"/>
    <s v="IND"/>
    <n v="2"/>
    <x v="1"/>
    <n v="-3"/>
    <n v="0.5"/>
    <m/>
    <m/>
    <s v="IND"/>
    <n v="0.56000000000000005"/>
    <n v="1"/>
    <s v="IND"/>
    <n v="1"/>
  </r>
  <r>
    <n v="3182"/>
    <n v="1579"/>
    <s v="2017_17_CLE@PIT"/>
    <n v="-11"/>
    <n v="-6"/>
    <n v="28"/>
    <n v="24"/>
    <x v="5"/>
    <x v="16"/>
    <s v="rs"/>
    <s v="CLE"/>
    <s v="PIT"/>
    <n v="-5"/>
    <x v="1"/>
    <n v="-13.5"/>
    <n v="2.5"/>
    <m/>
    <m/>
    <s v="CLE"/>
    <n v="0.61"/>
    <n v="1"/>
    <s v="CLE"/>
    <n v="0"/>
  </r>
  <r>
    <n v="3183"/>
    <n v="1580"/>
    <s v="2017_17_NYJ@NWE"/>
    <n v="-15.5"/>
    <n v="-15.5"/>
    <n v="26"/>
    <n v="6"/>
    <x v="5"/>
    <x v="16"/>
    <s v="rs"/>
    <s v="NWE"/>
    <s v="NWE"/>
    <n v="0"/>
    <x v="1"/>
    <n v="-16.5"/>
    <n v="1"/>
    <m/>
    <m/>
    <s v="NWE"/>
    <n v="0.55000000000000004"/>
    <n v="1"/>
    <s v="NWE"/>
    <n v="1"/>
  </r>
  <r>
    <n v="3184"/>
    <n v="1581"/>
    <s v="2017_17_WAS@NYG"/>
    <n v="3"/>
    <n v="4"/>
    <n v="18"/>
    <n v="10"/>
    <x v="5"/>
    <x v="16"/>
    <s v="rs"/>
    <s v="NYG"/>
    <s v="NYG"/>
    <n v="-1"/>
    <x v="1"/>
    <n v="1"/>
    <n v="2"/>
    <m/>
    <m/>
    <s v="WAS"/>
    <n v="0.54"/>
    <n v="0"/>
    <s v="WAS"/>
    <n v="0"/>
  </r>
  <r>
    <n v="3185"/>
    <n v="1582"/>
    <s v="2017_17_DAL@PHI"/>
    <n v="2.5"/>
    <n v="3.5"/>
    <n v="0"/>
    <n v="6"/>
    <x v="5"/>
    <x v="16"/>
    <s v="rs"/>
    <s v="DAL"/>
    <s v="DAL"/>
    <n v="-1"/>
    <x v="1"/>
    <n v="-6"/>
    <n v="8.5"/>
    <m/>
    <m/>
    <s v="DAL"/>
    <n v="0.56999999999999995"/>
    <n v="1"/>
    <s v="DAL"/>
    <n v="1"/>
  </r>
  <r>
    <n v="3186"/>
    <n v="1583"/>
    <s v="2017_17_JAX@TEN"/>
    <n v="-3.5"/>
    <n v="-2"/>
    <n v="15"/>
    <n v="10"/>
    <x v="5"/>
    <x v="16"/>
    <s v="rs"/>
    <s v="TEN"/>
    <s v="TEN"/>
    <n v="-1.5"/>
    <x v="1"/>
    <n v="3"/>
    <n v="6.5"/>
    <m/>
    <m/>
    <s v="TEN"/>
    <n v="0.52"/>
    <n v="1"/>
    <s v="TEN"/>
    <n v="1"/>
  </r>
  <r>
    <n v="3187"/>
    <n v="1584"/>
    <s v="2017_17_BUF@MIA"/>
    <n v="3"/>
    <n v="2.5"/>
    <n v="16"/>
    <n v="22"/>
    <x v="5"/>
    <x v="16"/>
    <s v="rs"/>
    <s v="BUF"/>
    <s v="BUF"/>
    <n v="0.5"/>
    <x v="1"/>
    <n v="-3"/>
    <n v="6"/>
    <m/>
    <m/>
    <s v="BUF"/>
    <n v="0.55000000000000004"/>
    <n v="1"/>
    <s v="BUF"/>
    <n v="1"/>
  </r>
  <r>
    <n v="3188"/>
    <n v="1585"/>
    <s v="2017_17_CIN@BAL"/>
    <n v="-9.5"/>
    <n v="-9"/>
    <n v="27"/>
    <n v="31"/>
    <x v="5"/>
    <x v="16"/>
    <s v="rs"/>
    <s v="CIN"/>
    <s v="CIN"/>
    <n v="-0.5"/>
    <x v="1"/>
    <n v="-7"/>
    <n v="2.5"/>
    <m/>
    <m/>
    <s v="CIN"/>
    <n v="0.53"/>
    <n v="1"/>
    <s v="CIN"/>
    <n v="1"/>
  </r>
  <r>
    <n v="3189"/>
    <n v="1586"/>
    <s v="2017_17_OAK@LAC"/>
    <n v="-8"/>
    <n v="-7"/>
    <n v="30"/>
    <n v="10"/>
    <x v="5"/>
    <x v="16"/>
    <s v="rs"/>
    <s v="LAC"/>
    <s v="LAC"/>
    <n v="-1"/>
    <x v="1"/>
    <n v="-7.5"/>
    <n v="0.5"/>
    <m/>
    <m/>
    <s v="LAC"/>
    <n v="0.6"/>
    <n v="1"/>
    <s v="LAC"/>
    <n v="1"/>
  </r>
  <r>
    <n v="3190"/>
    <n v="1587"/>
    <s v="2017_17_ARI@SEA"/>
    <n v="-9"/>
    <n v="-8.5"/>
    <n v="24"/>
    <n v="26"/>
    <x v="5"/>
    <x v="16"/>
    <s v="rs"/>
    <s v="ARI"/>
    <s v="ARI"/>
    <n v="-0.5"/>
    <x v="1"/>
    <n v="-14"/>
    <n v="5"/>
    <m/>
    <m/>
    <s v="SEA"/>
    <n v="0.56000000000000005"/>
    <n v="0"/>
    <s v="SEA"/>
    <n v="0"/>
  </r>
  <r>
    <n v="3191"/>
    <n v="1588"/>
    <s v="2017_17_SFO@LAR"/>
    <n v="1"/>
    <n v="5.5"/>
    <n v="13"/>
    <n v="34"/>
    <x v="5"/>
    <x v="16"/>
    <s v="rs"/>
    <s v="SFO"/>
    <s v="SFO"/>
    <n v="-4.5"/>
    <x v="1"/>
    <n v="-6"/>
    <n v="7"/>
    <m/>
    <m/>
    <s v="SFO"/>
    <n v="0.57999999999999996"/>
    <n v="1"/>
    <s v="SFO"/>
    <n v="1"/>
  </r>
  <r>
    <n v="3192"/>
    <n v="1589"/>
    <s v="2017_17_CAR@ATL"/>
    <n v="-4"/>
    <n v="-4"/>
    <n v="22"/>
    <n v="10"/>
    <x v="5"/>
    <x v="16"/>
    <s v="rs"/>
    <s v="ATL"/>
    <s v="ATL"/>
    <n v="0"/>
    <x v="1"/>
    <n v="-1"/>
    <n v="3"/>
    <m/>
    <m/>
    <s v="ATL"/>
    <n v="0.52"/>
    <n v="1"/>
    <s v="ATL"/>
    <n v="1"/>
  </r>
  <r>
    <n v="3193"/>
    <n v="1590"/>
    <s v="2017_17_KCY@DEN"/>
    <n v="-3.5"/>
    <n v="-3"/>
    <n v="24"/>
    <n v="27"/>
    <x v="5"/>
    <x v="16"/>
    <s v="rs"/>
    <s v="KCY"/>
    <s v="KCY"/>
    <n v="-0.5"/>
    <x v="1"/>
    <n v="7"/>
    <n v="10.5"/>
    <m/>
    <m/>
    <s v="DEN"/>
    <n v="0.51"/>
    <n v="0"/>
    <s v="DEN"/>
    <n v="0"/>
  </r>
  <r>
    <n v="3194"/>
    <n v="1591"/>
    <s v="2017_17_NOR@TBY"/>
    <n v="7"/>
    <n v="6"/>
    <n v="31"/>
    <n v="24"/>
    <x v="5"/>
    <x v="16"/>
    <s v="rs"/>
    <s v="TBY"/>
    <s v="TBY"/>
    <n v="1"/>
    <x v="1"/>
    <n v="7.5"/>
    <n v="0.5"/>
    <m/>
    <m/>
    <s v="NOR"/>
    <n v="0.62"/>
    <n v="0"/>
    <s v="NOR"/>
    <n v="0"/>
  </r>
  <r>
    <n v="3195"/>
    <n v="1576"/>
    <s v="2017_17_GBY@DET"/>
    <n v="-7"/>
    <n v="-7"/>
    <n v="35"/>
    <n v="11"/>
    <x v="5"/>
    <x v="16"/>
    <s v="rs"/>
    <s v="DET"/>
    <s v="DET"/>
    <n v="0"/>
    <x v="0"/>
    <n v="-6"/>
    <n v="1"/>
    <m/>
    <m/>
    <s v="DET"/>
    <n v="0.6"/>
    <n v="1"/>
    <s v="DET"/>
    <n v="1"/>
  </r>
  <r>
    <n v="3196"/>
    <n v="1577"/>
    <s v="2017_17_CHI@MIN"/>
    <n v="-12"/>
    <n v="-12.5"/>
    <n v="23"/>
    <n v="10"/>
    <x v="5"/>
    <x v="16"/>
    <s v="rs"/>
    <s v="MIN"/>
    <s v="MIN"/>
    <n v="0.5"/>
    <x v="0"/>
    <n v="-9"/>
    <n v="3"/>
    <m/>
    <m/>
    <s v="MIN"/>
    <n v="0.65"/>
    <n v="1"/>
    <s v="MIN"/>
    <n v="1"/>
  </r>
  <r>
    <n v="3197"/>
    <n v="1578"/>
    <s v="2017_17_HOU@IND"/>
    <n v="-3.5"/>
    <n v="-5.5"/>
    <n v="22"/>
    <n v="13"/>
    <x v="5"/>
    <x v="16"/>
    <s v="rs"/>
    <s v="IND"/>
    <s v="IND"/>
    <n v="2"/>
    <x v="0"/>
    <n v="-3"/>
    <n v="0.5"/>
    <m/>
    <m/>
    <s v="IND"/>
    <n v="0.56999999999999995"/>
    <n v="1"/>
    <s v="IND"/>
    <n v="1"/>
  </r>
  <r>
    <n v="3198"/>
    <n v="1579"/>
    <s v="2017_17_CLE@PIT"/>
    <n v="-11"/>
    <n v="-6"/>
    <n v="28"/>
    <n v="24"/>
    <x v="5"/>
    <x v="16"/>
    <s v="rs"/>
    <s v="CLE"/>
    <s v="PIT"/>
    <n v="-5"/>
    <x v="0"/>
    <n v="-13.5"/>
    <n v="2.5"/>
    <m/>
    <m/>
    <s v="CLE"/>
    <n v="0.62"/>
    <n v="1"/>
    <s v="PIT"/>
    <n v="1"/>
  </r>
  <r>
    <n v="3199"/>
    <n v="1580"/>
    <s v="2017_17_NYJ@NWE"/>
    <n v="-15.5"/>
    <n v="-15.5"/>
    <n v="26"/>
    <n v="6"/>
    <x v="5"/>
    <x v="16"/>
    <s v="rs"/>
    <s v="NWE"/>
    <s v="NWE"/>
    <n v="0"/>
    <x v="0"/>
    <n v="-13"/>
    <n v="2.5"/>
    <m/>
    <m/>
    <s v="NYJ"/>
    <n v="0.53"/>
    <n v="0"/>
    <s v="NWE"/>
    <n v="1"/>
  </r>
  <r>
    <n v="3200"/>
    <n v="1581"/>
    <s v="2017_17_WAS@NYG"/>
    <n v="3"/>
    <n v="4"/>
    <n v="18"/>
    <n v="10"/>
    <x v="5"/>
    <x v="16"/>
    <s v="rs"/>
    <s v="NYG"/>
    <s v="NYG"/>
    <n v="-1"/>
    <x v="0"/>
    <n v="2.5"/>
    <n v="0.5"/>
    <m/>
    <m/>
    <s v="WAS"/>
    <n v="0.51"/>
    <n v="0"/>
    <s v="WAS"/>
    <n v="0"/>
  </r>
  <r>
    <n v="3201"/>
    <n v="1582"/>
    <s v="2017_17_DAL@PHI"/>
    <n v="2.5"/>
    <n v="3.5"/>
    <n v="0"/>
    <n v="6"/>
    <x v="5"/>
    <x v="16"/>
    <s v="rs"/>
    <s v="DAL"/>
    <s v="DAL"/>
    <n v="-1"/>
    <x v="0"/>
    <n v="-4"/>
    <n v="6.5"/>
    <m/>
    <m/>
    <s v="DAL"/>
    <n v="0.59"/>
    <n v="1"/>
    <s v="DAL"/>
    <n v="1"/>
  </r>
  <r>
    <n v="3202"/>
    <n v="1583"/>
    <s v="2017_17_JAX@TEN"/>
    <n v="-3.5"/>
    <n v="-2"/>
    <n v="15"/>
    <n v="10"/>
    <x v="5"/>
    <x v="16"/>
    <s v="rs"/>
    <s v="TEN"/>
    <s v="TEN"/>
    <n v="-1.5"/>
    <x v="0"/>
    <n v="2.5"/>
    <n v="6"/>
    <m/>
    <m/>
    <s v="JAX"/>
    <n v="0.61"/>
    <n v="0"/>
    <s v="JAX"/>
    <n v="0"/>
  </r>
  <r>
    <n v="3203"/>
    <n v="1584"/>
    <s v="2017_17_BUF@MIA"/>
    <n v="3"/>
    <n v="2.5"/>
    <n v="16"/>
    <n v="22"/>
    <x v="5"/>
    <x v="16"/>
    <s v="rs"/>
    <s v="BUF"/>
    <s v="BUF"/>
    <n v="0.5"/>
    <x v="0"/>
    <n v="3"/>
    <n v="0"/>
    <m/>
    <m/>
    <s v="BUF"/>
    <n v="0.54"/>
    <n v="1"/>
    <s v="BUF"/>
    <n v="1"/>
  </r>
  <r>
    <n v="3204"/>
    <n v="1585"/>
    <s v="2017_17_CIN@BAL"/>
    <n v="-9.5"/>
    <n v="-9"/>
    <n v="27"/>
    <n v="31"/>
    <x v="5"/>
    <x v="16"/>
    <s v="rs"/>
    <s v="CIN"/>
    <s v="CIN"/>
    <n v="-0.5"/>
    <x v="0"/>
    <n v="-7"/>
    <n v="2.5"/>
    <m/>
    <m/>
    <s v="CIN"/>
    <n v="0.55000000000000004"/>
    <n v="1"/>
    <s v="BAL"/>
    <n v="0"/>
  </r>
  <r>
    <n v="3205"/>
    <n v="1586"/>
    <s v="2017_17_OAK@LAC"/>
    <n v="-8"/>
    <n v="-7"/>
    <n v="30"/>
    <n v="10"/>
    <x v="5"/>
    <x v="16"/>
    <s v="rs"/>
    <s v="LAC"/>
    <s v="LAC"/>
    <n v="-1"/>
    <x v="0"/>
    <n v="-6.5"/>
    <n v="1.5"/>
    <m/>
    <m/>
    <s v="LAC"/>
    <n v="0.56000000000000005"/>
    <n v="1"/>
    <s v="LAC"/>
    <n v="1"/>
  </r>
  <r>
    <n v="3206"/>
    <n v="1587"/>
    <s v="2017_17_ARI@SEA"/>
    <n v="-9"/>
    <n v="-8.5"/>
    <n v="24"/>
    <n v="26"/>
    <x v="5"/>
    <x v="16"/>
    <s v="rs"/>
    <s v="ARI"/>
    <s v="ARI"/>
    <n v="-0.5"/>
    <x v="0"/>
    <n v="-8"/>
    <n v="1"/>
    <m/>
    <m/>
    <s v="ARI"/>
    <n v="0.52"/>
    <n v="1"/>
    <s v="SEA"/>
    <n v="0"/>
  </r>
  <r>
    <n v="3207"/>
    <n v="1588"/>
    <s v="2017_17_SFO@LAR"/>
    <n v="1"/>
    <n v="5.5"/>
    <n v="13"/>
    <n v="34"/>
    <x v="5"/>
    <x v="16"/>
    <s v="rs"/>
    <s v="SFO"/>
    <s v="SFO"/>
    <n v="-4.5"/>
    <x v="0"/>
    <n v="-7"/>
    <n v="8"/>
    <m/>
    <m/>
    <s v="SFO"/>
    <n v="0.57999999999999996"/>
    <n v="1"/>
    <s v="SFO"/>
    <n v="1"/>
  </r>
  <r>
    <n v="3208"/>
    <n v="1589"/>
    <s v="2017_17_CAR@ATL"/>
    <n v="-4"/>
    <n v="-4"/>
    <n v="22"/>
    <n v="10"/>
    <x v="5"/>
    <x v="16"/>
    <s v="rs"/>
    <s v="ATL"/>
    <s v="ATL"/>
    <n v="0"/>
    <x v="0"/>
    <n v="1"/>
    <n v="5"/>
    <m/>
    <m/>
    <s v="CAR"/>
    <n v="0.57999999999999996"/>
    <n v="0"/>
    <s v="CAR"/>
    <n v="0"/>
  </r>
  <r>
    <n v="3209"/>
    <n v="1590"/>
    <s v="2017_17_KCY@DEN"/>
    <n v="-3.5"/>
    <n v="-3"/>
    <n v="24"/>
    <n v="27"/>
    <x v="5"/>
    <x v="16"/>
    <s v="rs"/>
    <s v="KCY"/>
    <s v="KCY"/>
    <n v="-0.5"/>
    <x v="0"/>
    <n v="4.5"/>
    <n v="8"/>
    <m/>
    <m/>
    <s v="DEN"/>
    <n v="0.51"/>
    <n v="0"/>
    <s v="DEN"/>
    <n v="0"/>
  </r>
  <r>
    <n v="3210"/>
    <n v="1591"/>
    <s v="2017_17_NOR@TBY"/>
    <n v="7"/>
    <n v="6"/>
    <n v="31"/>
    <n v="24"/>
    <x v="5"/>
    <x v="16"/>
    <s v="rs"/>
    <s v="TBY"/>
    <s v="TBY"/>
    <n v="1"/>
    <x v="0"/>
    <n v="5.5"/>
    <n v="1.5"/>
    <m/>
    <m/>
    <s v="NOR"/>
    <n v="0.63"/>
    <n v="0"/>
    <s v="NOR"/>
    <n v="0"/>
  </r>
  <r>
    <n v="3211"/>
    <n v="1592"/>
    <s v="2017_18_TEN@KCY"/>
    <s v=""/>
    <s v=""/>
    <s v=""/>
    <s v=""/>
    <x v="5"/>
    <x v="17"/>
    <s v="plyff"/>
    <s v=""/>
    <s v=""/>
    <s v=""/>
    <x v="1"/>
    <n v="-7"/>
    <s v=""/>
    <m/>
    <m/>
    <m/>
    <m/>
    <m/>
    <m/>
    <m/>
  </r>
  <r>
    <n v="3212"/>
    <n v="1593"/>
    <s v="2017_18_ATL@LAR"/>
    <s v=""/>
    <s v=""/>
    <s v=""/>
    <s v=""/>
    <x v="5"/>
    <x v="17"/>
    <s v="plyff"/>
    <s v=""/>
    <s v=""/>
    <s v=""/>
    <x v="1"/>
    <n v="-5.5"/>
    <s v=""/>
    <m/>
    <m/>
    <m/>
    <m/>
    <m/>
    <m/>
    <m/>
  </r>
  <r>
    <n v="3213"/>
    <n v="1594"/>
    <s v="2017_18_BUF@JAX"/>
    <s v=""/>
    <s v=""/>
    <s v=""/>
    <s v=""/>
    <x v="5"/>
    <x v="17"/>
    <s v="plyff"/>
    <s v=""/>
    <s v=""/>
    <s v=""/>
    <x v="1"/>
    <n v="-6"/>
    <s v=""/>
    <m/>
    <m/>
    <m/>
    <m/>
    <m/>
    <m/>
    <m/>
  </r>
  <r>
    <n v="3214"/>
    <n v="1595"/>
    <s v="2017_18_CAR@NOR"/>
    <s v=""/>
    <s v=""/>
    <s v=""/>
    <s v=""/>
    <x v="5"/>
    <x v="17"/>
    <s v="plyff"/>
    <s v=""/>
    <s v=""/>
    <s v=""/>
    <x v="1"/>
    <n v="-4"/>
    <s v=""/>
    <m/>
    <m/>
    <m/>
    <m/>
    <m/>
    <m/>
    <m/>
  </r>
  <r>
    <n v="3215"/>
    <n v="1592"/>
    <s v="2017_18_TEN@KCY"/>
    <s v=""/>
    <s v=""/>
    <s v=""/>
    <s v=""/>
    <x v="5"/>
    <x v="17"/>
    <s v="plyff"/>
    <s v=""/>
    <s v=""/>
    <s v=""/>
    <x v="0"/>
    <m/>
    <s v=""/>
    <m/>
    <m/>
    <m/>
    <m/>
    <m/>
    <m/>
    <m/>
  </r>
  <r>
    <n v="3216"/>
    <n v="1593"/>
    <s v="2017_18_ATL@LAR"/>
    <s v=""/>
    <s v=""/>
    <s v=""/>
    <s v=""/>
    <x v="5"/>
    <x v="17"/>
    <s v="plyff"/>
    <s v=""/>
    <s v=""/>
    <s v=""/>
    <x v="0"/>
    <m/>
    <s v=""/>
    <m/>
    <m/>
    <m/>
    <m/>
    <m/>
    <m/>
    <m/>
  </r>
  <r>
    <n v="3217"/>
    <n v="1594"/>
    <s v="2017_18_BUF@JAX"/>
    <s v=""/>
    <s v=""/>
    <s v=""/>
    <s v=""/>
    <x v="5"/>
    <x v="17"/>
    <s v="plyff"/>
    <s v=""/>
    <s v=""/>
    <s v=""/>
    <x v="0"/>
    <m/>
    <s v=""/>
    <m/>
    <m/>
    <m/>
    <m/>
    <m/>
    <m/>
    <m/>
  </r>
  <r>
    <n v="3218"/>
    <n v="1595"/>
    <s v="2017_18_CAR@NOR"/>
    <s v=""/>
    <s v=""/>
    <s v=""/>
    <s v=""/>
    <x v="5"/>
    <x v="17"/>
    <s v="plyff"/>
    <s v=""/>
    <s v=""/>
    <s v=""/>
    <x v="0"/>
    <m/>
    <s v="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0">
  <r>
    <n v="1"/>
    <n v="1"/>
    <x v="0"/>
    <x v="0"/>
    <x v="0"/>
    <n v="7"/>
    <n v="5"/>
    <s v="U"/>
    <s v="na"/>
    <s v="U"/>
    <n v="1"/>
  </r>
  <r>
    <n v="2"/>
    <n v="1"/>
    <x v="0"/>
    <x v="0"/>
    <x v="1"/>
    <n v="7"/>
    <n v="4"/>
    <s v="U"/>
    <s v="na"/>
    <s v="U"/>
    <n v="1"/>
  </r>
  <r>
    <n v="3"/>
    <n v="2"/>
    <x v="1"/>
    <x v="0"/>
    <x v="0"/>
    <n v="9"/>
    <n v="12"/>
    <s v="O"/>
    <s v="na"/>
    <s v="O"/>
    <n v="1"/>
  </r>
  <r>
    <n v="4"/>
    <n v="2"/>
    <x v="1"/>
    <x v="0"/>
    <x v="1"/>
    <n v="9"/>
    <n v="10"/>
    <s v="O"/>
    <s v="na"/>
    <s v="O"/>
    <n v="1"/>
  </r>
  <r>
    <n v="5"/>
    <n v="3"/>
    <x v="2"/>
    <x v="0"/>
    <x v="0"/>
    <n v="10"/>
    <n v="12"/>
    <s v="O"/>
    <s v="na"/>
    <s v="E"/>
    <n v="0"/>
  </r>
  <r>
    <n v="6"/>
    <n v="3"/>
    <x v="2"/>
    <x v="0"/>
    <x v="1"/>
    <n v="10"/>
    <n v="12"/>
    <s v="O"/>
    <s v="na"/>
    <s v="E"/>
    <n v="0"/>
  </r>
  <r>
    <n v="7"/>
    <n v="4"/>
    <x v="3"/>
    <x v="0"/>
    <x v="0"/>
    <n v="8"/>
    <n v="9"/>
    <s v="O"/>
    <s v="na"/>
    <s v="U"/>
    <n v="0"/>
  </r>
  <r>
    <n v="8"/>
    <n v="4"/>
    <x v="3"/>
    <x v="0"/>
    <x v="1"/>
    <n v="8"/>
    <n v="8"/>
    <s v="E"/>
    <s v="na"/>
    <s v="U"/>
    <n v="0"/>
  </r>
  <r>
    <n v="9"/>
    <n v="5"/>
    <x v="4"/>
    <x v="0"/>
    <x v="0"/>
    <n v="7.5"/>
    <n v="5"/>
    <s v="U"/>
    <s v="na"/>
    <s v="U"/>
    <n v="1"/>
  </r>
  <r>
    <n v="10"/>
    <n v="5"/>
    <x v="4"/>
    <x v="0"/>
    <x v="1"/>
    <n v="7.5"/>
    <n v="9"/>
    <s v="O"/>
    <s v="na"/>
    <s v="U"/>
    <n v="0"/>
  </r>
  <r>
    <n v="11"/>
    <n v="6"/>
    <x v="5"/>
    <x v="0"/>
    <x v="0"/>
    <n v="9.5"/>
    <n v="10"/>
    <s v="O"/>
    <s v="na"/>
    <s v="O"/>
    <n v="1"/>
  </r>
  <r>
    <n v="12"/>
    <n v="6"/>
    <x v="5"/>
    <x v="0"/>
    <x v="1"/>
    <n v="9.5"/>
    <n v="11"/>
    <s v="O"/>
    <s v="na"/>
    <s v="O"/>
    <n v="1"/>
  </r>
  <r>
    <n v="13"/>
    <n v="7"/>
    <x v="6"/>
    <x v="0"/>
    <x v="0"/>
    <n v="8"/>
    <n v="7"/>
    <s v="U"/>
    <s v="na"/>
    <s v="O"/>
    <n v="0"/>
  </r>
  <r>
    <n v="14"/>
    <n v="7"/>
    <x v="6"/>
    <x v="0"/>
    <x v="1"/>
    <n v="8"/>
    <n v="10"/>
    <s v="O"/>
    <s v="na"/>
    <s v="O"/>
    <n v="1"/>
  </r>
  <r>
    <n v="15"/>
    <n v="8"/>
    <x v="7"/>
    <x v="0"/>
    <x v="0"/>
    <n v="5"/>
    <n v="3"/>
    <s v="U"/>
    <s v="na"/>
    <s v="E"/>
    <n v="0"/>
  </r>
  <r>
    <n v="16"/>
    <n v="8"/>
    <x v="7"/>
    <x v="0"/>
    <x v="1"/>
    <n v="5"/>
    <n v="3"/>
    <s v="U"/>
    <s v="na"/>
    <s v="E"/>
    <n v="0"/>
  </r>
  <r>
    <n v="17"/>
    <n v="9"/>
    <x v="8"/>
    <x v="0"/>
    <x v="0"/>
    <n v="8.5"/>
    <n v="10"/>
    <s v="O"/>
    <s v="na"/>
    <s v="U"/>
    <n v="0"/>
  </r>
  <r>
    <n v="18"/>
    <n v="9"/>
    <x v="8"/>
    <x v="0"/>
    <x v="1"/>
    <n v="8.5"/>
    <n v="6"/>
    <s v="U"/>
    <s v="na"/>
    <s v="U"/>
    <n v="1"/>
  </r>
  <r>
    <n v="19"/>
    <n v="10"/>
    <x v="9"/>
    <x v="0"/>
    <x v="0"/>
    <n v="9"/>
    <n v="8"/>
    <s v="U"/>
    <s v="na"/>
    <s v="O"/>
    <n v="0"/>
  </r>
  <r>
    <n v="20"/>
    <n v="10"/>
    <x v="9"/>
    <x v="0"/>
    <x v="1"/>
    <n v="9"/>
    <n v="9"/>
    <s v="E"/>
    <s v="na"/>
    <s v="O"/>
    <n v="0"/>
  </r>
  <r>
    <n v="21"/>
    <n v="11"/>
    <x v="10"/>
    <x v="0"/>
    <x v="0"/>
    <n v="9"/>
    <n v="7"/>
    <s v="U"/>
    <s v="na"/>
    <s v="U"/>
    <n v="1"/>
  </r>
  <r>
    <n v="22"/>
    <n v="11"/>
    <x v="10"/>
    <x v="0"/>
    <x v="1"/>
    <n v="9"/>
    <n v="7"/>
    <s v="U"/>
    <s v="na"/>
    <s v="U"/>
    <n v="1"/>
  </r>
  <r>
    <n v="23"/>
    <n v="12"/>
    <x v="11"/>
    <x v="0"/>
    <x v="0"/>
    <n v="12"/>
    <n v="11"/>
    <s v="U"/>
    <s v="na"/>
    <s v="U"/>
    <n v="1"/>
  </r>
  <r>
    <n v="24"/>
    <n v="12"/>
    <x v="11"/>
    <x v="0"/>
    <x v="1"/>
    <n v="12"/>
    <n v="12"/>
    <s v="E"/>
    <s v="na"/>
    <s v="U"/>
    <n v="0"/>
  </r>
  <r>
    <n v="25"/>
    <n v="13"/>
    <x v="12"/>
    <x v="0"/>
    <x v="0"/>
    <n v="10"/>
    <n v="12"/>
    <s v="O"/>
    <s v="na"/>
    <s v="O"/>
    <n v="1"/>
  </r>
  <r>
    <n v="26"/>
    <n v="13"/>
    <x v="12"/>
    <x v="0"/>
    <x v="1"/>
    <n v="10"/>
    <n v="9"/>
    <s v="U"/>
    <s v="na"/>
    <s v="O"/>
    <n v="0"/>
  </r>
  <r>
    <n v="27"/>
    <n v="14"/>
    <x v="13"/>
    <x v="0"/>
    <x v="0"/>
    <n v="5"/>
    <n v="5"/>
    <s v="E"/>
    <s v="na"/>
    <s v="O"/>
    <n v="0"/>
  </r>
  <r>
    <n v="28"/>
    <n v="14"/>
    <x v="13"/>
    <x v="0"/>
    <x v="1"/>
    <n v="5"/>
    <n v="9"/>
    <s v="O"/>
    <s v="na"/>
    <s v="O"/>
    <n v="1"/>
  </r>
  <r>
    <n v="29"/>
    <n v="15"/>
    <x v="14"/>
    <x v="0"/>
    <x v="0"/>
    <n v="5"/>
    <n v="5"/>
    <s v="E"/>
    <s v="na"/>
    <s v="U"/>
    <n v="0"/>
  </r>
  <r>
    <n v="30"/>
    <n v="15"/>
    <x v="14"/>
    <x v="0"/>
    <x v="1"/>
    <n v="5"/>
    <n v="4"/>
    <s v="U"/>
    <s v="na"/>
    <s v="U"/>
    <n v="1"/>
  </r>
  <r>
    <n v="31"/>
    <n v="16"/>
    <x v="15"/>
    <x v="0"/>
    <x v="0"/>
    <n v="8"/>
    <n v="9"/>
    <s v="O"/>
    <s v="na"/>
    <s v="U"/>
    <n v="0"/>
  </r>
  <r>
    <n v="32"/>
    <n v="16"/>
    <x v="15"/>
    <x v="0"/>
    <x v="1"/>
    <n v="8"/>
    <n v="7"/>
    <s v="U"/>
    <s v="na"/>
    <s v="U"/>
    <n v="1"/>
  </r>
  <r>
    <n v="33"/>
    <n v="17"/>
    <x v="16"/>
    <x v="0"/>
    <x v="0"/>
    <n v="7"/>
    <n v="3"/>
    <s v="U"/>
    <s v="na"/>
    <s v="E"/>
    <n v="0"/>
  </r>
  <r>
    <n v="34"/>
    <n v="17"/>
    <x v="16"/>
    <x v="0"/>
    <x v="1"/>
    <n v="7"/>
    <n v="5"/>
    <s v="U"/>
    <s v="na"/>
    <s v="E"/>
    <n v="0"/>
  </r>
  <r>
    <n v="35"/>
    <n v="18"/>
    <x v="17"/>
    <x v="0"/>
    <x v="0"/>
    <n v="5.5"/>
    <n v="5"/>
    <s v="U"/>
    <s v="na"/>
    <s v="O"/>
    <n v="0"/>
  </r>
  <r>
    <n v="36"/>
    <n v="18"/>
    <x v="17"/>
    <x v="0"/>
    <x v="1"/>
    <n v="5.5"/>
    <n v="5"/>
    <s v="U"/>
    <s v="na"/>
    <s v="O"/>
    <n v="0"/>
  </r>
  <r>
    <n v="37"/>
    <n v="19"/>
    <x v="18"/>
    <x v="0"/>
    <x v="0"/>
    <n v="12"/>
    <n v="14"/>
    <s v="O"/>
    <s v="na"/>
    <s v="E"/>
    <n v="0"/>
  </r>
  <r>
    <n v="38"/>
    <n v="19"/>
    <x v="18"/>
    <x v="0"/>
    <x v="1"/>
    <n v="12"/>
    <n v="14"/>
    <s v="O"/>
    <s v="na"/>
    <s v="E"/>
    <n v="0"/>
  </r>
  <r>
    <n v="39"/>
    <n v="20"/>
    <x v="19"/>
    <x v="0"/>
    <x v="0"/>
    <n v="10"/>
    <n v="8"/>
    <s v="U"/>
    <s v="na"/>
    <s v="U"/>
    <n v="1"/>
  </r>
  <r>
    <n v="40"/>
    <n v="20"/>
    <x v="19"/>
    <x v="0"/>
    <x v="1"/>
    <n v="10"/>
    <n v="8"/>
    <s v="U"/>
    <s v="na"/>
    <s v="U"/>
    <n v="1"/>
  </r>
  <r>
    <n v="41"/>
    <n v="21"/>
    <x v="20"/>
    <x v="0"/>
    <x v="0"/>
    <n v="9"/>
    <n v="11"/>
    <s v="O"/>
    <s v="na"/>
    <s v="E"/>
    <n v="0"/>
  </r>
  <r>
    <n v="42"/>
    <n v="21"/>
    <x v="20"/>
    <x v="0"/>
    <x v="1"/>
    <n v="9"/>
    <n v="9"/>
    <s v="E"/>
    <s v="na"/>
    <s v="E"/>
    <n v="1"/>
  </r>
  <r>
    <n v="43"/>
    <n v="22"/>
    <x v="21"/>
    <x v="0"/>
    <x v="0"/>
    <n v="8.5"/>
    <n v="8"/>
    <s v="U"/>
    <s v="na"/>
    <s v="U"/>
    <n v="1"/>
  </r>
  <r>
    <n v="44"/>
    <n v="22"/>
    <x v="21"/>
    <x v="0"/>
    <x v="1"/>
    <n v="8.5"/>
    <n v="8"/>
    <s v="U"/>
    <s v="na"/>
    <s v="U"/>
    <n v="1"/>
  </r>
  <r>
    <n v="45"/>
    <n v="23"/>
    <x v="22"/>
    <x v="0"/>
    <x v="0"/>
    <n v="7"/>
    <n v="7"/>
    <s v="E"/>
    <s v="na"/>
    <s v="U"/>
    <n v="0"/>
  </r>
  <r>
    <n v="46"/>
    <n v="23"/>
    <x v="22"/>
    <x v="0"/>
    <x v="1"/>
    <n v="7"/>
    <n v="5"/>
    <s v="U"/>
    <s v="na"/>
    <s v="U"/>
    <n v="1"/>
  </r>
  <r>
    <n v="47"/>
    <n v="24"/>
    <x v="23"/>
    <x v="0"/>
    <x v="0"/>
    <n v="10.5"/>
    <n v="9"/>
    <s v="U"/>
    <s v="na"/>
    <s v="U"/>
    <n v="1"/>
  </r>
  <r>
    <n v="48"/>
    <n v="24"/>
    <x v="23"/>
    <x v="0"/>
    <x v="1"/>
    <n v="10.5"/>
    <n v="10"/>
    <s v="U"/>
    <s v="na"/>
    <s v="U"/>
    <n v="1"/>
  </r>
  <r>
    <n v="49"/>
    <n v="25"/>
    <x v="24"/>
    <x v="0"/>
    <x v="0"/>
    <n v="10"/>
    <n v="8"/>
    <s v="U"/>
    <s v="na"/>
    <s v="U"/>
    <n v="1"/>
  </r>
  <r>
    <n v="50"/>
    <n v="25"/>
    <x v="24"/>
    <x v="0"/>
    <x v="1"/>
    <n v="10"/>
    <n v="7"/>
    <s v="U"/>
    <s v="na"/>
    <s v="U"/>
    <n v="1"/>
  </r>
  <r>
    <n v="51"/>
    <n v="26"/>
    <x v="25"/>
    <x v="0"/>
    <x v="0"/>
    <n v="9"/>
    <n v="5"/>
    <s v="U"/>
    <s v="na"/>
    <s v="U"/>
    <n v="1"/>
  </r>
  <r>
    <n v="52"/>
    <n v="26"/>
    <x v="25"/>
    <x v="0"/>
    <x v="1"/>
    <n v="9"/>
    <n v="10"/>
    <s v="O"/>
    <s v="na"/>
    <s v="U"/>
    <n v="0"/>
  </r>
  <r>
    <n v="53"/>
    <n v="27"/>
    <x v="26"/>
    <x v="0"/>
    <x v="0"/>
    <n v="7"/>
    <n v="9"/>
    <s v="O"/>
    <s v="na"/>
    <s v="O"/>
    <n v="1"/>
  </r>
  <r>
    <n v="54"/>
    <n v="27"/>
    <x v="26"/>
    <x v="0"/>
    <x v="1"/>
    <n v="7"/>
    <n v="8"/>
    <s v="O"/>
    <s v="na"/>
    <s v="O"/>
    <n v="1"/>
  </r>
  <r>
    <n v="55"/>
    <n v="28"/>
    <x v="27"/>
    <x v="0"/>
    <x v="0"/>
    <n v="10"/>
    <n v="11"/>
    <s v="O"/>
    <s v="na"/>
    <s v="O"/>
    <n v="1"/>
  </r>
  <r>
    <n v="56"/>
    <n v="28"/>
    <x v="27"/>
    <x v="0"/>
    <x v="1"/>
    <n v="10"/>
    <n v="12"/>
    <s v="O"/>
    <s v="na"/>
    <s v="O"/>
    <n v="1"/>
  </r>
  <r>
    <n v="57"/>
    <n v="29"/>
    <x v="28"/>
    <x v="0"/>
    <x v="0"/>
    <n v="6"/>
    <n v="5"/>
    <s v="U"/>
    <s v="na"/>
    <s v="O"/>
    <n v="0"/>
  </r>
  <r>
    <n v="58"/>
    <n v="29"/>
    <x v="28"/>
    <x v="0"/>
    <x v="1"/>
    <n v="6"/>
    <n v="5"/>
    <s v="U"/>
    <s v="na"/>
    <s v="O"/>
    <n v="0"/>
  </r>
  <r>
    <n v="59"/>
    <n v="30"/>
    <x v="29"/>
    <x v="0"/>
    <x v="0"/>
    <n v="6"/>
    <n v="8"/>
    <s v="O"/>
    <s v="na"/>
    <s v="O"/>
    <n v="1"/>
  </r>
  <r>
    <n v="60"/>
    <n v="30"/>
    <x v="29"/>
    <x v="0"/>
    <x v="1"/>
    <n v="6"/>
    <n v="7"/>
    <s v="O"/>
    <s v="na"/>
    <s v="O"/>
    <n v="1"/>
  </r>
  <r>
    <n v="61"/>
    <n v="31"/>
    <x v="30"/>
    <x v="0"/>
    <x v="0"/>
    <n v="7"/>
    <n v="7"/>
    <s v="E"/>
    <s v="na"/>
    <s v="U"/>
    <n v="0"/>
  </r>
  <r>
    <n v="62"/>
    <n v="31"/>
    <x v="30"/>
    <x v="0"/>
    <x v="1"/>
    <n v="7"/>
    <n v="6"/>
    <s v="U"/>
    <s v="na"/>
    <s v="U"/>
    <n v="1"/>
  </r>
  <r>
    <n v="63"/>
    <n v="32"/>
    <x v="31"/>
    <x v="0"/>
    <x v="0"/>
    <n v="6.5"/>
    <n v="6"/>
    <s v="U"/>
    <s v="na"/>
    <s v="O"/>
    <n v="0"/>
  </r>
  <r>
    <n v="64"/>
    <n v="32"/>
    <x v="31"/>
    <x v="0"/>
    <x v="1"/>
    <n v="6.5"/>
    <n v="7"/>
    <s v="O"/>
    <s v="na"/>
    <s v="O"/>
    <n v="1"/>
  </r>
  <r>
    <n v="65"/>
    <n v="33"/>
    <x v="32"/>
    <x v="1"/>
    <x v="0"/>
    <n v="5.5"/>
    <n v="6"/>
    <s v="O"/>
    <s v="na"/>
    <s v="O"/>
    <n v="1"/>
  </r>
  <r>
    <n v="66"/>
    <n v="33"/>
    <x v="32"/>
    <x v="1"/>
    <x v="2"/>
    <n v="5.5"/>
    <n v="5"/>
    <s v="U"/>
    <s v="na"/>
    <s v="O"/>
    <n v="0"/>
  </r>
  <r>
    <n v="67"/>
    <n v="33"/>
    <x v="32"/>
    <x v="1"/>
    <x v="1"/>
    <n v="5.5"/>
    <n v="5"/>
    <s v="U"/>
    <s v="na"/>
    <s v="O"/>
    <n v="0"/>
  </r>
  <r>
    <n v="68"/>
    <n v="34"/>
    <x v="33"/>
    <x v="1"/>
    <x v="0"/>
    <n v="10"/>
    <n v="11"/>
    <s v="O"/>
    <s v="na"/>
    <s v="U"/>
    <n v="0"/>
  </r>
  <r>
    <n v="69"/>
    <n v="34"/>
    <x v="33"/>
    <x v="1"/>
    <x v="2"/>
    <n v="10"/>
    <n v="11"/>
    <s v="O"/>
    <s v="na"/>
    <s v="U"/>
    <n v="0"/>
  </r>
  <r>
    <n v="70"/>
    <n v="34"/>
    <x v="33"/>
    <x v="1"/>
    <x v="1"/>
    <n v="10"/>
    <n v="9"/>
    <s v="U"/>
    <s v="na"/>
    <s v="U"/>
    <n v="1"/>
  </r>
  <r>
    <n v="71"/>
    <n v="35"/>
    <x v="34"/>
    <x v="1"/>
    <x v="0"/>
    <n v="8.5"/>
    <n v="7"/>
    <s v="U"/>
    <s v="na"/>
    <s v="U"/>
    <n v="1"/>
  </r>
  <r>
    <n v="72"/>
    <n v="35"/>
    <x v="34"/>
    <x v="1"/>
    <x v="2"/>
    <n v="8.5"/>
    <n v="9"/>
    <s v="O"/>
    <s v="na"/>
    <s v="U"/>
    <n v="0"/>
  </r>
  <r>
    <n v="73"/>
    <n v="35"/>
    <x v="34"/>
    <x v="1"/>
    <x v="1"/>
    <n v="8.5"/>
    <n v="9"/>
    <s v="O"/>
    <s v="na"/>
    <s v="U"/>
    <n v="0"/>
  </r>
  <r>
    <n v="74"/>
    <n v="36"/>
    <x v="35"/>
    <x v="1"/>
    <x v="0"/>
    <n v="6.5"/>
    <n v="4"/>
    <s v="U"/>
    <s v="na"/>
    <s v="U"/>
    <n v="1"/>
  </r>
  <r>
    <n v="75"/>
    <n v="36"/>
    <x v="35"/>
    <x v="1"/>
    <x v="2"/>
    <n v="6.5"/>
    <n v="5"/>
    <s v="U"/>
    <s v="na"/>
    <s v="U"/>
    <n v="1"/>
  </r>
  <r>
    <n v="76"/>
    <n v="36"/>
    <x v="35"/>
    <x v="1"/>
    <x v="1"/>
    <n v="6.5"/>
    <n v="4"/>
    <s v="U"/>
    <s v="na"/>
    <s v="U"/>
    <n v="1"/>
  </r>
  <r>
    <n v="77"/>
    <n v="37"/>
    <x v="36"/>
    <x v="1"/>
    <x v="0"/>
    <n v="7.5"/>
    <n v="7"/>
    <s v="U"/>
    <s v="na"/>
    <s v="O"/>
    <n v="0"/>
  </r>
  <r>
    <n v="78"/>
    <n v="37"/>
    <x v="36"/>
    <x v="1"/>
    <x v="2"/>
    <n v="7.5"/>
    <n v="7"/>
    <s v="U"/>
    <s v="na"/>
    <s v="O"/>
    <n v="0"/>
  </r>
  <r>
    <n v="79"/>
    <n v="37"/>
    <x v="36"/>
    <x v="1"/>
    <x v="1"/>
    <n v="7.5"/>
    <n v="9"/>
    <s v="O"/>
    <s v="na"/>
    <s v="O"/>
    <n v="1"/>
  </r>
  <r>
    <n v="80"/>
    <n v="38"/>
    <x v="37"/>
    <x v="1"/>
    <x v="0"/>
    <n v="8.5"/>
    <n v="9"/>
    <s v="O"/>
    <s v="na"/>
    <s v="U"/>
    <n v="0"/>
  </r>
  <r>
    <n v="81"/>
    <n v="38"/>
    <x v="37"/>
    <x v="1"/>
    <x v="2"/>
    <n v="8.5"/>
    <n v="8"/>
    <s v="U"/>
    <s v="na"/>
    <s v="U"/>
    <n v="1"/>
  </r>
  <r>
    <n v="82"/>
    <n v="38"/>
    <x v="37"/>
    <x v="1"/>
    <x v="1"/>
    <n v="8.5"/>
    <n v="11"/>
    <s v="O"/>
    <s v="na"/>
    <s v="U"/>
    <n v="0"/>
  </r>
  <r>
    <n v="83"/>
    <n v="39"/>
    <x v="38"/>
    <x v="1"/>
    <x v="0"/>
    <n v="8.5"/>
    <n v="9"/>
    <s v="O"/>
    <s v="na"/>
    <s v="O"/>
    <n v="1"/>
  </r>
  <r>
    <n v="84"/>
    <n v="39"/>
    <x v="38"/>
    <x v="1"/>
    <x v="2"/>
    <n v="8.5"/>
    <n v="8"/>
    <s v="U"/>
    <s v="na"/>
    <s v="O"/>
    <n v="0"/>
  </r>
  <r>
    <n v="85"/>
    <n v="39"/>
    <x v="38"/>
    <x v="1"/>
    <x v="1"/>
    <n v="8.5"/>
    <n v="10"/>
    <s v="O"/>
    <s v="na"/>
    <s v="O"/>
    <n v="1"/>
  </r>
  <r>
    <n v="86"/>
    <n v="40"/>
    <x v="39"/>
    <x v="1"/>
    <x v="0"/>
    <n v="6"/>
    <n v="6"/>
    <s v="E"/>
    <s v="na"/>
    <s v="U"/>
    <n v="0"/>
  </r>
  <r>
    <n v="87"/>
    <n v="40"/>
    <x v="39"/>
    <x v="1"/>
    <x v="2"/>
    <n v="6"/>
    <n v="4"/>
    <s v="U"/>
    <s v="na"/>
    <s v="U"/>
    <n v="1"/>
  </r>
  <r>
    <n v="88"/>
    <n v="40"/>
    <x v="39"/>
    <x v="1"/>
    <x v="1"/>
    <n v="6"/>
    <n v="6"/>
    <s v="E"/>
    <s v="na"/>
    <s v="U"/>
    <n v="0"/>
  </r>
  <r>
    <n v="89"/>
    <n v="41"/>
    <x v="40"/>
    <x v="1"/>
    <x v="0"/>
    <n v="8.5"/>
    <n v="10"/>
    <s v="O"/>
    <s v="na"/>
    <s v="U"/>
    <n v="0"/>
  </r>
  <r>
    <n v="90"/>
    <n v="41"/>
    <x v="40"/>
    <x v="1"/>
    <x v="2"/>
    <n v="8.5"/>
    <n v="9"/>
    <s v="O"/>
    <s v="na"/>
    <s v="U"/>
    <n v="0"/>
  </r>
  <r>
    <n v="91"/>
    <n v="41"/>
    <x v="40"/>
    <x v="1"/>
    <x v="1"/>
    <n v="8.5"/>
    <n v="8"/>
    <s v="U"/>
    <s v="na"/>
    <s v="U"/>
    <n v="1"/>
  </r>
  <r>
    <n v="92"/>
    <n v="42"/>
    <x v="41"/>
    <x v="1"/>
    <x v="0"/>
    <n v="11.5"/>
    <n v="12"/>
    <s v="O"/>
    <s v="na"/>
    <s v="O"/>
    <n v="1"/>
  </r>
  <r>
    <n v="93"/>
    <n v="42"/>
    <x v="41"/>
    <x v="1"/>
    <x v="2"/>
    <n v="11.5"/>
    <n v="13"/>
    <s v="O"/>
    <s v="na"/>
    <s v="O"/>
    <n v="1"/>
  </r>
  <r>
    <n v="94"/>
    <n v="42"/>
    <x v="41"/>
    <x v="1"/>
    <x v="1"/>
    <n v="11.5"/>
    <n v="12"/>
    <s v="O"/>
    <s v="na"/>
    <s v="O"/>
    <n v="1"/>
  </r>
  <r>
    <n v="95"/>
    <n v="43"/>
    <x v="42"/>
    <x v="1"/>
    <x v="0"/>
    <n v="7.5"/>
    <n v="6"/>
    <s v="U"/>
    <s v="na"/>
    <s v="U"/>
    <n v="1"/>
  </r>
  <r>
    <n v="96"/>
    <n v="43"/>
    <x v="42"/>
    <x v="1"/>
    <x v="2"/>
    <n v="7.5"/>
    <n v="9"/>
    <s v="O"/>
    <s v="na"/>
    <s v="U"/>
    <n v="0"/>
  </r>
  <r>
    <n v="97"/>
    <n v="43"/>
    <x v="42"/>
    <x v="1"/>
    <x v="1"/>
    <n v="7.5"/>
    <n v="8"/>
    <s v="O"/>
    <s v="na"/>
    <s v="U"/>
    <n v="0"/>
  </r>
  <r>
    <n v="98"/>
    <n v="44"/>
    <x v="43"/>
    <x v="1"/>
    <x v="0"/>
    <n v="10"/>
    <n v="12"/>
    <s v="O"/>
    <s v="na"/>
    <s v="U"/>
    <n v="0"/>
  </r>
  <r>
    <n v="99"/>
    <n v="44"/>
    <x v="43"/>
    <x v="1"/>
    <x v="2"/>
    <n v="10"/>
    <n v="10"/>
    <s v="E"/>
    <s v="na"/>
    <s v="U"/>
    <n v="0"/>
  </r>
  <r>
    <n v="100"/>
    <n v="44"/>
    <x v="43"/>
    <x v="1"/>
    <x v="1"/>
    <n v="10"/>
    <n v="12"/>
    <s v="O"/>
    <s v="na"/>
    <s v="U"/>
    <n v="0"/>
  </r>
  <r>
    <n v="101"/>
    <n v="45"/>
    <x v="44"/>
    <x v="1"/>
    <x v="0"/>
    <n v="10"/>
    <n v="11"/>
    <s v="O"/>
    <s v="na"/>
    <s v="U"/>
    <n v="0"/>
  </r>
  <r>
    <n v="102"/>
    <n v="45"/>
    <x v="44"/>
    <x v="1"/>
    <x v="2"/>
    <n v="10"/>
    <n v="10"/>
    <s v="E"/>
    <s v="na"/>
    <s v="U"/>
    <n v="0"/>
  </r>
  <r>
    <n v="103"/>
    <n v="45"/>
    <x v="44"/>
    <x v="1"/>
    <x v="1"/>
    <n v="10"/>
    <n v="12"/>
    <s v="O"/>
    <s v="na"/>
    <s v="U"/>
    <n v="0"/>
  </r>
  <r>
    <n v="104"/>
    <n v="46"/>
    <x v="45"/>
    <x v="1"/>
    <x v="0"/>
    <n v="8.5"/>
    <n v="7"/>
    <s v="U"/>
    <s v="na"/>
    <s v="O"/>
    <n v="0"/>
  </r>
  <r>
    <n v="105"/>
    <n v="46"/>
    <x v="45"/>
    <x v="1"/>
    <x v="2"/>
    <n v="8.5"/>
    <n v="7"/>
    <s v="U"/>
    <s v="na"/>
    <s v="O"/>
    <n v="0"/>
  </r>
  <r>
    <n v="106"/>
    <n v="46"/>
    <x v="45"/>
    <x v="1"/>
    <x v="1"/>
    <n v="8.5"/>
    <n v="8"/>
    <s v="U"/>
    <s v="na"/>
    <s v="O"/>
    <n v="0"/>
  </r>
  <r>
    <n v="107"/>
    <n v="47"/>
    <x v="46"/>
    <x v="1"/>
    <x v="0"/>
    <n v="5"/>
    <n v="5"/>
    <s v="E"/>
    <s v="na"/>
    <s v="U"/>
    <n v="0"/>
  </r>
  <r>
    <n v="108"/>
    <n v="47"/>
    <x v="46"/>
    <x v="1"/>
    <x v="2"/>
    <n v="5"/>
    <n v="5"/>
    <s v="E"/>
    <s v="na"/>
    <s v="U"/>
    <n v="0"/>
  </r>
  <r>
    <n v="109"/>
    <n v="47"/>
    <x v="46"/>
    <x v="1"/>
    <x v="1"/>
    <n v="5"/>
    <n v="6"/>
    <s v="O"/>
    <s v="na"/>
    <s v="U"/>
    <n v="0"/>
  </r>
  <r>
    <n v="110"/>
    <n v="48"/>
    <x v="47"/>
    <x v="1"/>
    <x v="0"/>
    <n v="7"/>
    <n v="8"/>
    <s v="O"/>
    <s v="na"/>
    <s v="O"/>
    <n v="1"/>
  </r>
  <r>
    <n v="111"/>
    <n v="48"/>
    <x v="47"/>
    <x v="1"/>
    <x v="2"/>
    <n v="7"/>
    <n v="6"/>
    <s v="U"/>
    <s v="na"/>
    <s v="O"/>
    <n v="0"/>
  </r>
  <r>
    <n v="112"/>
    <n v="48"/>
    <x v="47"/>
    <x v="1"/>
    <x v="1"/>
    <n v="7"/>
    <n v="8"/>
    <s v="O"/>
    <s v="na"/>
    <s v="O"/>
    <n v="1"/>
  </r>
  <r>
    <n v="113"/>
    <n v="49"/>
    <x v="48"/>
    <x v="1"/>
    <x v="0"/>
    <n v="7.5"/>
    <n v="8"/>
    <s v="O"/>
    <s v="na"/>
    <s v="O"/>
    <n v="1"/>
  </r>
  <r>
    <n v="114"/>
    <n v="49"/>
    <x v="48"/>
    <x v="1"/>
    <x v="2"/>
    <n v="7.5"/>
    <n v="8"/>
    <s v="O"/>
    <s v="na"/>
    <s v="O"/>
    <n v="1"/>
  </r>
  <r>
    <n v="115"/>
    <n v="49"/>
    <x v="48"/>
    <x v="1"/>
    <x v="1"/>
    <n v="7.5"/>
    <n v="9"/>
    <s v="O"/>
    <s v="na"/>
    <s v="O"/>
    <n v="1"/>
  </r>
  <r>
    <n v="116"/>
    <n v="50"/>
    <x v="49"/>
    <x v="1"/>
    <x v="0"/>
    <n v="7.5"/>
    <n v="5"/>
    <s v="U"/>
    <s v="na"/>
    <s v="U"/>
    <n v="1"/>
  </r>
  <r>
    <n v="117"/>
    <n v="50"/>
    <x v="49"/>
    <x v="1"/>
    <x v="2"/>
    <n v="7.5"/>
    <n v="7"/>
    <s v="U"/>
    <s v="na"/>
    <s v="U"/>
    <n v="1"/>
  </r>
  <r>
    <n v="118"/>
    <n v="50"/>
    <x v="49"/>
    <x v="1"/>
    <x v="1"/>
    <n v="7.5"/>
    <n v="5"/>
    <s v="U"/>
    <s v="na"/>
    <s v="U"/>
    <n v="1"/>
  </r>
  <r>
    <n v="119"/>
    <n v="51"/>
    <x v="50"/>
    <x v="1"/>
    <x v="0"/>
    <n v="11.5"/>
    <n v="12"/>
    <s v="O"/>
    <s v="na"/>
    <s v="O"/>
    <n v="1"/>
  </r>
  <r>
    <n v="120"/>
    <n v="51"/>
    <x v="50"/>
    <x v="1"/>
    <x v="2"/>
    <n v="11.5"/>
    <n v="10"/>
    <s v="U"/>
    <s v="na"/>
    <s v="O"/>
    <n v="0"/>
  </r>
  <r>
    <n v="121"/>
    <n v="51"/>
    <x v="50"/>
    <x v="1"/>
    <x v="1"/>
    <n v="11.5"/>
    <n v="10"/>
    <s v="U"/>
    <s v="na"/>
    <s v="O"/>
    <n v="0"/>
  </r>
  <r>
    <n v="122"/>
    <n v="52"/>
    <x v="51"/>
    <x v="1"/>
    <x v="0"/>
    <n v="9"/>
    <n v="10"/>
    <s v="O"/>
    <s v="na"/>
    <s v="O"/>
    <n v="1"/>
  </r>
  <r>
    <n v="123"/>
    <n v="52"/>
    <x v="51"/>
    <x v="1"/>
    <x v="2"/>
    <n v="9"/>
    <n v="11"/>
    <s v="O"/>
    <s v="na"/>
    <s v="O"/>
    <n v="1"/>
  </r>
  <r>
    <n v="124"/>
    <n v="52"/>
    <x v="51"/>
    <x v="1"/>
    <x v="1"/>
    <n v="9"/>
    <n v="8"/>
    <s v="U"/>
    <s v="na"/>
    <s v="O"/>
    <n v="0"/>
  </r>
  <r>
    <n v="125"/>
    <n v="53"/>
    <x v="52"/>
    <x v="1"/>
    <x v="0"/>
    <n v="9"/>
    <n v="8"/>
    <s v="U"/>
    <s v="na"/>
    <s v="U"/>
    <n v="1"/>
  </r>
  <r>
    <n v="126"/>
    <n v="53"/>
    <x v="52"/>
    <x v="1"/>
    <x v="2"/>
    <n v="9"/>
    <n v="9"/>
    <s v="E"/>
    <s v="na"/>
    <s v="U"/>
    <n v="0"/>
  </r>
  <r>
    <n v="127"/>
    <n v="53"/>
    <x v="52"/>
    <x v="1"/>
    <x v="1"/>
    <n v="9"/>
    <n v="7"/>
    <s v="U"/>
    <s v="na"/>
    <s v="U"/>
    <n v="1"/>
  </r>
  <r>
    <n v="128"/>
    <n v="54"/>
    <x v="53"/>
    <x v="1"/>
    <x v="0"/>
    <n v="6.5"/>
    <n v="4"/>
    <s v="U"/>
    <s v="na"/>
    <s v="O"/>
    <n v="0"/>
  </r>
  <r>
    <n v="129"/>
    <n v="54"/>
    <x v="53"/>
    <x v="1"/>
    <x v="2"/>
    <n v="6.5"/>
    <n v="8"/>
    <s v="O"/>
    <s v="na"/>
    <s v="O"/>
    <n v="1"/>
  </r>
  <r>
    <n v="130"/>
    <n v="54"/>
    <x v="53"/>
    <x v="1"/>
    <x v="1"/>
    <n v="6.5"/>
    <n v="4"/>
    <s v="U"/>
    <s v="na"/>
    <s v="O"/>
    <n v="0"/>
  </r>
  <r>
    <n v="131"/>
    <n v="55"/>
    <x v="54"/>
    <x v="1"/>
    <x v="0"/>
    <n v="5.5"/>
    <n v="3"/>
    <s v="U"/>
    <s v="na"/>
    <s v="U"/>
    <n v="1"/>
  </r>
  <r>
    <n v="132"/>
    <n v="55"/>
    <x v="54"/>
    <x v="1"/>
    <x v="2"/>
    <n v="5.5"/>
    <n v="4"/>
    <s v="U"/>
    <s v="na"/>
    <s v="U"/>
    <n v="1"/>
  </r>
  <r>
    <n v="133"/>
    <n v="55"/>
    <x v="54"/>
    <x v="1"/>
    <x v="1"/>
    <n v="5.5"/>
    <n v="2"/>
    <s v="U"/>
    <s v="na"/>
    <s v="U"/>
    <n v="1"/>
  </r>
  <r>
    <n v="134"/>
    <n v="56"/>
    <x v="55"/>
    <x v="1"/>
    <x v="0"/>
    <n v="7"/>
    <n v="8"/>
    <s v="O"/>
    <s v="na"/>
    <s v="O"/>
    <n v="1"/>
  </r>
  <r>
    <n v="135"/>
    <n v="56"/>
    <x v="55"/>
    <x v="1"/>
    <x v="2"/>
    <n v="7"/>
    <n v="8"/>
    <s v="O"/>
    <s v="na"/>
    <s v="O"/>
    <n v="1"/>
  </r>
  <r>
    <n v="136"/>
    <n v="56"/>
    <x v="55"/>
    <x v="1"/>
    <x v="1"/>
    <n v="7"/>
    <n v="7"/>
    <s v="E"/>
    <s v="na"/>
    <s v="O"/>
    <n v="0"/>
  </r>
  <r>
    <n v="137"/>
    <n v="57"/>
    <x v="56"/>
    <x v="1"/>
    <x v="0"/>
    <n v="9"/>
    <n v="8"/>
    <s v="U"/>
    <s v="na"/>
    <s v="U"/>
    <n v="1"/>
  </r>
  <r>
    <n v="138"/>
    <n v="57"/>
    <x v="56"/>
    <x v="1"/>
    <x v="2"/>
    <n v="9"/>
    <n v="9"/>
    <s v="E"/>
    <s v="na"/>
    <s v="U"/>
    <n v="0"/>
  </r>
  <r>
    <n v="139"/>
    <n v="57"/>
    <x v="56"/>
    <x v="1"/>
    <x v="1"/>
    <n v="9"/>
    <n v="8"/>
    <s v="U"/>
    <s v="na"/>
    <s v="U"/>
    <n v="1"/>
  </r>
  <r>
    <n v="140"/>
    <n v="58"/>
    <x v="57"/>
    <x v="1"/>
    <x v="0"/>
    <n v="7.5"/>
    <n v="7"/>
    <s v="U"/>
    <s v="na"/>
    <s v="O"/>
    <n v="0"/>
  </r>
  <r>
    <n v="141"/>
    <n v="58"/>
    <x v="57"/>
    <x v="1"/>
    <x v="2"/>
    <n v="7.5"/>
    <n v="6"/>
    <s v="U"/>
    <s v="na"/>
    <s v="O"/>
    <n v="0"/>
  </r>
  <r>
    <n v="142"/>
    <n v="58"/>
    <x v="57"/>
    <x v="1"/>
    <x v="1"/>
    <n v="7.5"/>
    <n v="6"/>
    <s v="U"/>
    <s v="na"/>
    <s v="O"/>
    <n v="0"/>
  </r>
  <r>
    <n v="143"/>
    <n v="59"/>
    <x v="58"/>
    <x v="1"/>
    <x v="0"/>
    <n v="10.5"/>
    <n v="12"/>
    <s v="O"/>
    <s v="na"/>
    <s v="O"/>
    <n v="1"/>
  </r>
  <r>
    <n v="144"/>
    <n v="59"/>
    <x v="58"/>
    <x v="1"/>
    <x v="2"/>
    <n v="10.5"/>
    <n v="10"/>
    <s v="U"/>
    <s v="na"/>
    <s v="O"/>
    <n v="0"/>
  </r>
  <r>
    <n v="145"/>
    <n v="59"/>
    <x v="58"/>
    <x v="1"/>
    <x v="1"/>
    <n v="10.5"/>
    <n v="12"/>
    <s v="O"/>
    <s v="na"/>
    <s v="O"/>
    <n v="1"/>
  </r>
  <r>
    <n v="146"/>
    <n v="60"/>
    <x v="59"/>
    <x v="1"/>
    <x v="0"/>
    <n v="11.5"/>
    <n v="13"/>
    <s v="O"/>
    <s v="na"/>
    <s v="O"/>
    <n v="1"/>
  </r>
  <r>
    <n v="147"/>
    <n v="60"/>
    <x v="59"/>
    <x v="1"/>
    <x v="2"/>
    <n v="11.5"/>
    <n v="10"/>
    <s v="U"/>
    <s v="na"/>
    <s v="O"/>
    <n v="0"/>
  </r>
  <r>
    <n v="148"/>
    <n v="60"/>
    <x v="59"/>
    <x v="1"/>
    <x v="1"/>
    <n v="11.5"/>
    <n v="12"/>
    <s v="O"/>
    <s v="na"/>
    <s v="O"/>
    <n v="1"/>
  </r>
  <r>
    <n v="149"/>
    <n v="61"/>
    <x v="60"/>
    <x v="1"/>
    <x v="0"/>
    <n v="7.5"/>
    <n v="6"/>
    <s v="U"/>
    <s v="na"/>
    <s v="U"/>
    <n v="1"/>
  </r>
  <r>
    <n v="150"/>
    <n v="61"/>
    <x v="60"/>
    <x v="1"/>
    <x v="2"/>
    <n v="7.5"/>
    <n v="6"/>
    <s v="U"/>
    <s v="na"/>
    <s v="U"/>
    <n v="1"/>
  </r>
  <r>
    <n v="151"/>
    <n v="61"/>
    <x v="60"/>
    <x v="1"/>
    <x v="1"/>
    <n v="7.5"/>
    <n v="5"/>
    <s v="U"/>
    <s v="na"/>
    <s v="U"/>
    <n v="1"/>
  </r>
  <r>
    <n v="152"/>
    <n v="62"/>
    <x v="61"/>
    <x v="1"/>
    <x v="0"/>
    <n v="7.5"/>
    <n v="7"/>
    <s v="U"/>
    <s v="na"/>
    <s v="U"/>
    <n v="1"/>
  </r>
  <r>
    <n v="153"/>
    <n v="62"/>
    <x v="61"/>
    <x v="1"/>
    <x v="2"/>
    <n v="7.5"/>
    <n v="6"/>
    <s v="U"/>
    <s v="na"/>
    <s v="U"/>
    <n v="1"/>
  </r>
  <r>
    <n v="154"/>
    <n v="62"/>
    <x v="61"/>
    <x v="1"/>
    <x v="1"/>
    <n v="7.5"/>
    <n v="8"/>
    <s v="O"/>
    <s v="na"/>
    <s v="U"/>
    <n v="0"/>
  </r>
  <r>
    <n v="155"/>
    <n v="63"/>
    <x v="62"/>
    <x v="1"/>
    <x v="0"/>
    <n v="6.5"/>
    <n v="6"/>
    <s v="U"/>
    <s v="na"/>
    <s v="O"/>
    <n v="0"/>
  </r>
  <r>
    <n v="156"/>
    <n v="63"/>
    <x v="62"/>
    <x v="1"/>
    <x v="2"/>
    <n v="6.5"/>
    <n v="7"/>
    <s v="O"/>
    <s v="na"/>
    <s v="O"/>
    <n v="1"/>
  </r>
  <r>
    <n v="157"/>
    <n v="63"/>
    <x v="62"/>
    <x v="1"/>
    <x v="1"/>
    <n v="6.5"/>
    <n v="6"/>
    <s v="U"/>
    <s v="na"/>
    <s v="O"/>
    <n v="0"/>
  </r>
  <r>
    <n v="158"/>
    <n v="64"/>
    <x v="63"/>
    <x v="1"/>
    <x v="0"/>
    <n v="8"/>
    <n v="9"/>
    <s v="O"/>
    <s v="na"/>
    <s v="U"/>
    <n v="0"/>
  </r>
  <r>
    <n v="159"/>
    <n v="64"/>
    <x v="63"/>
    <x v="1"/>
    <x v="2"/>
    <n v="8"/>
    <n v="9"/>
    <s v="O"/>
    <s v="na"/>
    <s v="U"/>
    <n v="0"/>
  </r>
  <r>
    <n v="160"/>
    <n v="64"/>
    <x v="63"/>
    <x v="1"/>
    <x v="1"/>
    <n v="8"/>
    <n v="10"/>
    <s v="O"/>
    <s v="na"/>
    <s v="U"/>
    <n v="0"/>
  </r>
  <r>
    <n v="161"/>
    <n v="65"/>
    <x v="64"/>
    <x v="2"/>
    <x v="0"/>
    <n v="7.5"/>
    <n v="6"/>
    <s v="U"/>
    <n v="10"/>
    <s v="O"/>
    <n v="0"/>
  </r>
  <r>
    <n v="162"/>
    <n v="65"/>
    <x v="64"/>
    <x v="2"/>
    <x v="1"/>
    <n v="7.5"/>
    <n v="6"/>
    <s v="U"/>
    <n v="18"/>
    <s v="O"/>
    <n v="0"/>
  </r>
  <r>
    <n v="163"/>
    <n v="66"/>
    <x v="65"/>
    <x v="2"/>
    <x v="0"/>
    <n v="8.5"/>
    <n v="9"/>
    <s v="O"/>
    <n v="15"/>
    <s v="U"/>
    <n v="0"/>
  </r>
  <r>
    <n v="164"/>
    <n v="66"/>
    <x v="65"/>
    <x v="2"/>
    <x v="1"/>
    <n v="8.5"/>
    <n v="10"/>
    <s v="O"/>
    <n v="15"/>
    <s v="U"/>
    <n v="0"/>
  </r>
  <r>
    <n v="165"/>
    <n v="67"/>
    <x v="66"/>
    <x v="2"/>
    <x v="0"/>
    <n v="8.5"/>
    <n v="10"/>
    <s v="O"/>
    <n v="12"/>
    <s v="O"/>
    <n v="1"/>
  </r>
  <r>
    <n v="166"/>
    <n v="67"/>
    <x v="66"/>
    <x v="2"/>
    <x v="1"/>
    <n v="8.5"/>
    <n v="8"/>
    <s v="U"/>
    <n v="9"/>
    <s v="O"/>
    <n v="0"/>
  </r>
  <r>
    <n v="167"/>
    <n v="68"/>
    <x v="67"/>
    <x v="2"/>
    <x v="0"/>
    <n v="6.5"/>
    <n v="4"/>
    <s v="U"/>
    <n v="2"/>
    <s v="O"/>
    <n v="0"/>
  </r>
  <r>
    <n v="168"/>
    <n v="68"/>
    <x v="67"/>
    <x v="2"/>
    <x v="1"/>
    <n v="6.5"/>
    <n v="3"/>
    <s v="U"/>
    <n v="6"/>
    <s v="O"/>
    <n v="0"/>
  </r>
  <r>
    <n v="169"/>
    <n v="69"/>
    <x v="68"/>
    <x v="2"/>
    <x v="0"/>
    <n v="8.5"/>
    <n v="5"/>
    <s v="U"/>
    <n v="5"/>
    <s v="U"/>
    <n v="1"/>
  </r>
  <r>
    <n v="170"/>
    <n v="69"/>
    <x v="68"/>
    <x v="2"/>
    <x v="1"/>
    <n v="8.5"/>
    <n v="5"/>
    <s v="U"/>
    <n v="28"/>
    <s v="U"/>
    <n v="1"/>
  </r>
  <r>
    <n v="171"/>
    <n v="70"/>
    <x v="69"/>
    <x v="2"/>
    <x v="0"/>
    <n v="8.5"/>
    <n v="7"/>
    <s v="U"/>
    <n v="23"/>
    <s v="U"/>
    <n v="1"/>
  </r>
  <r>
    <n v="172"/>
    <n v="70"/>
    <x v="69"/>
    <x v="2"/>
    <x v="1"/>
    <n v="8.5"/>
    <n v="6"/>
    <s v="U"/>
    <n v="32"/>
    <s v="U"/>
    <n v="1"/>
  </r>
  <r>
    <n v="173"/>
    <n v="71"/>
    <x v="70"/>
    <x v="2"/>
    <x v="0"/>
    <n v="9"/>
    <n v="8"/>
    <s v="U"/>
    <n v="30"/>
    <s v="O"/>
    <n v="0"/>
  </r>
  <r>
    <n v="174"/>
    <n v="71"/>
    <x v="70"/>
    <x v="2"/>
    <x v="1"/>
    <n v="9"/>
    <n v="9"/>
    <s v="E"/>
    <n v="16"/>
    <s v="O"/>
    <n v="0"/>
  </r>
  <r>
    <n v="175"/>
    <n v="72"/>
    <x v="71"/>
    <x v="2"/>
    <x v="0"/>
    <n v="6.5"/>
    <n v="4"/>
    <s v="U"/>
    <n v="9"/>
    <s v="O"/>
    <n v="0"/>
  </r>
  <r>
    <n v="176"/>
    <n v="72"/>
    <x v="71"/>
    <x v="2"/>
    <x v="1"/>
    <n v="6.5"/>
    <n v="4"/>
    <s v="U"/>
    <n v="1"/>
    <s v="O"/>
    <n v="0"/>
  </r>
  <r>
    <n v="177"/>
    <n v="73"/>
    <x v="72"/>
    <x v="2"/>
    <x v="0"/>
    <n v="7.5"/>
    <n v="7"/>
    <s v="U"/>
    <n v="24"/>
    <s v="O"/>
    <n v="0"/>
  </r>
  <r>
    <n v="178"/>
    <n v="73"/>
    <x v="72"/>
    <x v="2"/>
    <x v="1"/>
    <n v="7.5"/>
    <n v="7"/>
    <s v="U"/>
    <n v="26"/>
    <s v="O"/>
    <n v="0"/>
  </r>
  <r>
    <n v="179"/>
    <n v="74"/>
    <x v="73"/>
    <x v="2"/>
    <x v="0"/>
    <n v="11.5"/>
    <n v="13"/>
    <s v="O"/>
    <n v="16"/>
    <s v="O"/>
    <n v="1"/>
  </r>
  <r>
    <n v="180"/>
    <n v="74"/>
    <x v="73"/>
    <x v="2"/>
    <x v="1"/>
    <n v="11.5"/>
    <n v="12"/>
    <s v="O"/>
    <n v="3"/>
    <s v="O"/>
    <n v="1"/>
  </r>
  <r>
    <n v="181"/>
    <n v="75"/>
    <x v="74"/>
    <x v="2"/>
    <x v="0"/>
    <n v="8.5"/>
    <n v="7"/>
    <s v="U"/>
    <n v="25"/>
    <s v="O"/>
    <n v="0"/>
  </r>
  <r>
    <n v="182"/>
    <n v="75"/>
    <x v="74"/>
    <x v="2"/>
    <x v="1"/>
    <n v="8.5"/>
    <n v="9"/>
    <s v="O"/>
    <n v="27"/>
    <s v="O"/>
    <n v="1"/>
  </r>
  <r>
    <n v="183"/>
    <n v="76"/>
    <x v="75"/>
    <x v="2"/>
    <x v="0"/>
    <n v="10.5"/>
    <n v="11"/>
    <s v="O"/>
    <n v="20"/>
    <s v="O"/>
    <n v="1"/>
  </r>
  <r>
    <n v="184"/>
    <n v="76"/>
    <x v="75"/>
    <x v="2"/>
    <x v="1"/>
    <n v="10.5"/>
    <n v="11"/>
    <s v="O"/>
    <n v="12"/>
    <s v="O"/>
    <n v="1"/>
  </r>
  <r>
    <n v="185"/>
    <n v="77"/>
    <x v="76"/>
    <x v="2"/>
    <x v="0"/>
    <n v="7.5"/>
    <n v="6"/>
    <s v="U"/>
    <n v="26"/>
    <s v="O"/>
    <n v="0"/>
  </r>
  <r>
    <n v="186"/>
    <n v="77"/>
    <x v="76"/>
    <x v="2"/>
    <x v="1"/>
    <n v="7.5"/>
    <n v="8"/>
    <s v="O"/>
    <n v="30"/>
    <s v="O"/>
    <n v="1"/>
  </r>
  <r>
    <n v="187"/>
    <n v="78"/>
    <x v="77"/>
    <x v="2"/>
    <x v="0"/>
    <n v="9.5"/>
    <n v="8"/>
    <s v="U"/>
    <n v="11"/>
    <s v="O"/>
    <n v="0"/>
  </r>
  <r>
    <n v="188"/>
    <n v="78"/>
    <x v="77"/>
    <x v="2"/>
    <x v="1"/>
    <n v="9.5"/>
    <n v="10"/>
    <s v="O"/>
    <n v="19"/>
    <s v="O"/>
    <n v="1"/>
  </r>
  <r>
    <n v="189"/>
    <n v="79"/>
    <x v="78"/>
    <x v="2"/>
    <x v="0"/>
    <n v="5"/>
    <n v="7"/>
    <s v="O"/>
    <n v="14"/>
    <s v="U"/>
    <n v="0"/>
  </r>
  <r>
    <n v="190"/>
    <n v="79"/>
    <x v="78"/>
    <x v="2"/>
    <x v="1"/>
    <n v="5"/>
    <n v="5"/>
    <s v="E"/>
    <n v="13"/>
    <s v="U"/>
    <n v="0"/>
  </r>
  <r>
    <n v="191"/>
    <n v="80"/>
    <x v="79"/>
    <x v="2"/>
    <x v="0"/>
    <n v="8"/>
    <n v="6"/>
    <s v="U"/>
    <n v="8"/>
    <s v="O"/>
    <n v="0"/>
  </r>
  <r>
    <n v="192"/>
    <n v="80"/>
    <x v="79"/>
    <x v="2"/>
    <x v="1"/>
    <n v="8"/>
    <n v="6"/>
    <s v="U"/>
    <n v="14"/>
    <s v="O"/>
    <n v="0"/>
  </r>
  <r>
    <n v="193"/>
    <n v="81"/>
    <x v="80"/>
    <x v="2"/>
    <x v="0"/>
    <n v="7.5"/>
    <n v="9"/>
    <s v="O"/>
    <n v="13"/>
    <s v="O"/>
    <n v="1"/>
  </r>
  <r>
    <n v="194"/>
    <n v="81"/>
    <x v="80"/>
    <x v="2"/>
    <x v="1"/>
    <n v="7.5"/>
    <n v="6"/>
    <s v="U"/>
    <n v="23"/>
    <s v="O"/>
    <n v="0"/>
  </r>
  <r>
    <n v="195"/>
    <n v="82"/>
    <x v="81"/>
    <x v="2"/>
    <x v="0"/>
    <n v="6"/>
    <n v="7"/>
    <s v="O"/>
    <n v="32"/>
    <s v="O"/>
    <n v="1"/>
  </r>
  <r>
    <n v="196"/>
    <n v="82"/>
    <x v="81"/>
    <x v="2"/>
    <x v="1"/>
    <n v="6"/>
    <n v="7"/>
    <s v="O"/>
    <n v="29"/>
    <s v="O"/>
    <n v="1"/>
  </r>
  <r>
    <n v="197"/>
    <n v="83"/>
    <x v="82"/>
    <x v="2"/>
    <x v="0"/>
    <n v="11"/>
    <n v="12"/>
    <s v="O"/>
    <n v="7"/>
    <s v="O"/>
    <n v="1"/>
  </r>
  <r>
    <n v="198"/>
    <n v="83"/>
    <x v="82"/>
    <x v="2"/>
    <x v="1"/>
    <n v="11"/>
    <n v="13"/>
    <s v="O"/>
    <n v="2"/>
    <s v="O"/>
    <n v="1"/>
  </r>
  <r>
    <n v="199"/>
    <n v="84"/>
    <x v="83"/>
    <x v="2"/>
    <x v="0"/>
    <n v="10.5"/>
    <n v="12"/>
    <s v="O"/>
    <n v="1"/>
    <s v="U"/>
    <n v="0"/>
  </r>
  <r>
    <n v="200"/>
    <n v="84"/>
    <x v="83"/>
    <x v="2"/>
    <x v="1"/>
    <n v="10.5"/>
    <n v="12"/>
    <s v="O"/>
    <n v="7"/>
    <s v="U"/>
    <n v="0"/>
  </r>
  <r>
    <n v="201"/>
    <n v="85"/>
    <x v="84"/>
    <x v="2"/>
    <x v="0"/>
    <n v="8"/>
    <n v="7"/>
    <s v="U"/>
    <n v="21"/>
    <s v="U"/>
    <n v="1"/>
  </r>
  <r>
    <n v="202"/>
    <n v="85"/>
    <x v="84"/>
    <x v="2"/>
    <x v="1"/>
    <n v="8"/>
    <n v="9"/>
    <s v="O"/>
    <n v="31"/>
    <s v="U"/>
    <n v="0"/>
  </r>
  <r>
    <n v="203"/>
    <n v="86"/>
    <x v="85"/>
    <x v="2"/>
    <x v="0"/>
    <n v="7"/>
    <n v="8"/>
    <s v="O"/>
    <n v="28"/>
    <s v="U"/>
    <n v="0"/>
  </r>
  <r>
    <n v="204"/>
    <n v="86"/>
    <x v="85"/>
    <x v="2"/>
    <x v="1"/>
    <n v="7"/>
    <n v="6"/>
    <s v="U"/>
    <n v="11"/>
    <s v="U"/>
    <n v="1"/>
  </r>
  <r>
    <n v="205"/>
    <n v="87"/>
    <x v="86"/>
    <x v="2"/>
    <x v="0"/>
    <n v="5"/>
    <n v="4"/>
    <s v="U"/>
    <n v="29"/>
    <s v="U"/>
    <n v="1"/>
  </r>
  <r>
    <n v="206"/>
    <n v="87"/>
    <x v="86"/>
    <x v="2"/>
    <x v="1"/>
    <n v="5"/>
    <n v="5"/>
    <s v="E"/>
    <n v="5"/>
    <s v="U"/>
    <n v="0"/>
  </r>
  <r>
    <n v="207"/>
    <n v="88"/>
    <x v="87"/>
    <x v="2"/>
    <x v="0"/>
    <n v="9"/>
    <n v="10"/>
    <s v="O"/>
    <n v="22"/>
    <s v="O"/>
    <n v="1"/>
  </r>
  <r>
    <n v="208"/>
    <n v="88"/>
    <x v="87"/>
    <x v="2"/>
    <x v="1"/>
    <n v="9"/>
    <n v="8"/>
    <s v="U"/>
    <n v="22"/>
    <s v="O"/>
    <n v="0"/>
  </r>
  <r>
    <n v="209"/>
    <n v="89"/>
    <x v="88"/>
    <x v="2"/>
    <x v="0"/>
    <n v="8.5"/>
    <n v="7"/>
    <s v="U"/>
    <n v="18"/>
    <s v="O"/>
    <n v="0"/>
  </r>
  <r>
    <n v="210"/>
    <n v="89"/>
    <x v="88"/>
    <x v="2"/>
    <x v="1"/>
    <n v="8.5"/>
    <n v="9"/>
    <s v="O"/>
    <n v="10"/>
    <s v="O"/>
    <n v="1"/>
  </r>
  <r>
    <n v="211"/>
    <n v="90"/>
    <x v="89"/>
    <x v="2"/>
    <x v="0"/>
    <n v="8"/>
    <n v="9"/>
    <s v="O"/>
    <n v="17"/>
    <s v="O"/>
    <n v="1"/>
  </r>
  <r>
    <n v="212"/>
    <n v="90"/>
    <x v="89"/>
    <x v="2"/>
    <x v="1"/>
    <n v="8"/>
    <n v="9"/>
    <s v="O"/>
    <n v="20"/>
    <s v="O"/>
    <n v="1"/>
  </r>
  <r>
    <n v="213"/>
    <n v="91"/>
    <x v="90"/>
    <x v="2"/>
    <x v="0"/>
    <n v="11"/>
    <n v="12"/>
    <s v="O"/>
    <n v="6"/>
    <s v="O"/>
    <n v="1"/>
  </r>
  <r>
    <n v="214"/>
    <n v="91"/>
    <x v="90"/>
    <x v="2"/>
    <x v="1"/>
    <n v="11"/>
    <n v="12"/>
    <s v="O"/>
    <n v="4"/>
    <s v="O"/>
    <n v="1"/>
  </r>
  <r>
    <n v="215"/>
    <n v="92"/>
    <x v="91"/>
    <x v="2"/>
    <x v="0"/>
    <n v="10.5"/>
    <n v="8"/>
    <s v="U"/>
    <n v="3"/>
    <s v="U"/>
    <n v="1"/>
  </r>
  <r>
    <n v="216"/>
    <n v="92"/>
    <x v="91"/>
    <x v="2"/>
    <x v="1"/>
    <n v="10.5"/>
    <n v="8"/>
    <s v="U"/>
    <n v="24"/>
    <s v="U"/>
    <n v="1"/>
  </r>
  <r>
    <n v="217"/>
    <n v="93"/>
    <x v="92"/>
    <x v="2"/>
    <x v="0"/>
    <n v="7.5"/>
    <n v="5"/>
    <s v="U"/>
    <n v="4"/>
    <s v="U"/>
    <n v="1"/>
  </r>
  <r>
    <n v="218"/>
    <n v="93"/>
    <x v="92"/>
    <x v="2"/>
    <x v="1"/>
    <n v="7.5"/>
    <n v="5"/>
    <s v="U"/>
    <n v="17"/>
    <s v="U"/>
    <n v="1"/>
  </r>
  <r>
    <n v="219"/>
    <n v="94"/>
    <x v="93"/>
    <x v="2"/>
    <x v="0"/>
    <n v="7"/>
    <n v="8"/>
    <s v="O"/>
    <n v="27"/>
    <s v="U"/>
    <n v="0"/>
  </r>
  <r>
    <n v="220"/>
    <n v="94"/>
    <x v="93"/>
    <x v="2"/>
    <x v="1"/>
    <n v="7"/>
    <n v="7"/>
    <s v="E"/>
    <n v="8"/>
    <s v="U"/>
    <n v="0"/>
  </r>
  <r>
    <n v="221"/>
    <n v="95"/>
    <x v="94"/>
    <x v="2"/>
    <x v="0"/>
    <n v="7"/>
    <n v="8"/>
    <s v="O"/>
    <n v="19"/>
    <s v="U"/>
    <n v="0"/>
  </r>
  <r>
    <n v="222"/>
    <n v="95"/>
    <x v="94"/>
    <x v="2"/>
    <x v="1"/>
    <n v="7"/>
    <n v="6"/>
    <s v="U"/>
    <n v="21"/>
    <s v="U"/>
    <n v="1"/>
  </r>
  <r>
    <n v="223"/>
    <n v="96"/>
    <x v="95"/>
    <x v="2"/>
    <x v="0"/>
    <n v="7.5"/>
    <n v="8"/>
    <s v="O"/>
    <n v="31"/>
    <s v="U"/>
    <n v="0"/>
  </r>
  <r>
    <n v="224"/>
    <n v="96"/>
    <x v="95"/>
    <x v="2"/>
    <x v="1"/>
    <n v="7.5"/>
    <n v="6"/>
    <s v="U"/>
    <n v="25"/>
    <s v="U"/>
    <n v="1"/>
  </r>
  <r>
    <n v="225"/>
    <n v="97"/>
    <x v="96"/>
    <x v="3"/>
    <x v="0"/>
    <n v="8.5"/>
    <n v="7"/>
    <s v="U"/>
    <n v="28"/>
    <s v="O"/>
    <n v="0"/>
  </r>
  <r>
    <n v="226"/>
    <n v="97"/>
    <x v="96"/>
    <x v="3"/>
    <x v="1"/>
    <n v="8.5"/>
    <n v="6"/>
    <s v="U"/>
    <n v="21"/>
    <s v="O"/>
    <n v="0"/>
  </r>
  <r>
    <n v="227"/>
    <n v="98"/>
    <x v="97"/>
    <x v="3"/>
    <x v="0"/>
    <n v="8.5"/>
    <n v="10"/>
    <s v="O"/>
    <n v="8"/>
    <s v="U"/>
    <n v="0"/>
  </r>
  <r>
    <n v="228"/>
    <n v="98"/>
    <x v="97"/>
    <x v="3"/>
    <x v="1"/>
    <n v="8.5"/>
    <n v="10"/>
    <s v="O"/>
    <n v="1"/>
    <s v="U"/>
    <n v="0"/>
  </r>
  <r>
    <n v="229"/>
    <n v="99"/>
    <x v="98"/>
    <x v="3"/>
    <x v="0"/>
    <n v="9.5"/>
    <n v="8"/>
    <s v="U"/>
    <n v="27"/>
    <s v="U"/>
    <n v="1"/>
  </r>
  <r>
    <n v="230"/>
    <n v="99"/>
    <x v="98"/>
    <x v="3"/>
    <x v="1"/>
    <n v="9.5"/>
    <n v="10"/>
    <s v="O"/>
    <n v="5"/>
    <s v="U"/>
    <n v="0"/>
  </r>
  <r>
    <n v="231"/>
    <n v="100"/>
    <x v="99"/>
    <x v="3"/>
    <x v="0"/>
    <n v="8.5"/>
    <n v="7"/>
    <s v="U"/>
    <n v="17"/>
    <s v="U"/>
    <n v="1"/>
  </r>
  <r>
    <n v="232"/>
    <n v="100"/>
    <x v="99"/>
    <x v="3"/>
    <x v="1"/>
    <n v="8.5"/>
    <n v="7"/>
    <s v="U"/>
    <n v="15"/>
    <s v="U"/>
    <n v="1"/>
  </r>
  <r>
    <n v="233"/>
    <n v="101"/>
    <x v="100"/>
    <x v="3"/>
    <x v="0"/>
    <n v="8"/>
    <n v="6"/>
    <s v="U"/>
    <n v="6"/>
    <s v="O"/>
    <n v="0"/>
  </r>
  <r>
    <n v="234"/>
    <n v="101"/>
    <x v="100"/>
    <x v="3"/>
    <x v="1"/>
    <n v="8"/>
    <n v="5"/>
    <s v="U"/>
    <n v="3"/>
    <s v="O"/>
    <n v="0"/>
  </r>
  <r>
    <n v="235"/>
    <n v="102"/>
    <x v="101"/>
    <x v="3"/>
    <x v="0"/>
    <n v="6.5"/>
    <n v="6"/>
    <s v="U"/>
    <n v="16"/>
    <s v="U"/>
    <n v="1"/>
  </r>
  <r>
    <n v="236"/>
    <n v="102"/>
    <x v="101"/>
    <x v="3"/>
    <x v="1"/>
    <n v="6.5"/>
    <n v="6"/>
    <s v="U"/>
    <n v="16"/>
    <s v="U"/>
    <n v="1"/>
  </r>
  <r>
    <n v="237"/>
    <n v="103"/>
    <x v="102"/>
    <x v="3"/>
    <x v="0"/>
    <n v="8.5"/>
    <n v="10"/>
    <s v="O"/>
    <n v="21"/>
    <s v="O"/>
    <n v="1"/>
  </r>
  <r>
    <n v="238"/>
    <n v="103"/>
    <x v="102"/>
    <x v="3"/>
    <x v="1"/>
    <n v="8.5"/>
    <n v="8"/>
    <s v="U"/>
    <n v="11"/>
    <s v="O"/>
    <n v="0"/>
  </r>
  <r>
    <n v="239"/>
    <n v="104"/>
    <x v="103"/>
    <x v="3"/>
    <x v="0"/>
    <n v="6.5"/>
    <n v="4"/>
    <s v="U"/>
    <n v="5"/>
    <s v="U"/>
    <n v="1"/>
  </r>
  <r>
    <n v="240"/>
    <n v="104"/>
    <x v="103"/>
    <x v="3"/>
    <x v="1"/>
    <n v="6.5"/>
    <n v="5"/>
    <s v="U"/>
    <n v="4"/>
    <s v="U"/>
    <n v="1"/>
  </r>
  <r>
    <n v="241"/>
    <n v="105"/>
    <x v="104"/>
    <x v="3"/>
    <x v="0"/>
    <n v="9.5"/>
    <n v="8"/>
    <s v="U"/>
    <n v="9"/>
    <s v="U"/>
    <n v="1"/>
  </r>
  <r>
    <n v="242"/>
    <n v="105"/>
    <x v="104"/>
    <x v="3"/>
    <x v="1"/>
    <n v="9.5"/>
    <n v="8"/>
    <s v="U"/>
    <n v="13"/>
    <s v="U"/>
    <n v="1"/>
  </r>
  <r>
    <n v="243"/>
    <n v="106"/>
    <x v="105"/>
    <x v="3"/>
    <x v="0"/>
    <n v="10.5"/>
    <n v="12"/>
    <s v="O"/>
    <n v="10"/>
    <s v="O"/>
    <n v="1"/>
  </r>
  <r>
    <n v="244"/>
    <n v="106"/>
    <x v="105"/>
    <x v="3"/>
    <x v="1"/>
    <n v="10.5"/>
    <n v="11"/>
    <s v="O"/>
    <n v="7"/>
    <s v="O"/>
    <n v="1"/>
  </r>
  <r>
    <n v="245"/>
    <n v="107"/>
    <x v="106"/>
    <x v="3"/>
    <x v="0"/>
    <n v="8.5"/>
    <n v="8"/>
    <s v="U"/>
    <n v="25"/>
    <s v="U"/>
    <n v="1"/>
  </r>
  <r>
    <n v="246"/>
    <n v="107"/>
    <x v="106"/>
    <x v="3"/>
    <x v="1"/>
    <n v="8.5"/>
    <n v="6"/>
    <s v="U"/>
    <n v="32"/>
    <s v="U"/>
    <n v="1"/>
  </r>
  <r>
    <n v="247"/>
    <n v="108"/>
    <x v="107"/>
    <x v="3"/>
    <x v="0"/>
    <n v="11"/>
    <n v="12"/>
    <s v="O"/>
    <n v="1"/>
    <s v="U"/>
    <n v="0"/>
  </r>
  <r>
    <n v="248"/>
    <n v="108"/>
    <x v="107"/>
    <x v="3"/>
    <x v="1"/>
    <n v="11"/>
    <n v="9"/>
    <s v="U"/>
    <n v="26"/>
    <s v="U"/>
    <n v="1"/>
  </r>
  <r>
    <n v="249"/>
    <n v="109"/>
    <x v="108"/>
    <x v="3"/>
    <x v="0"/>
    <n v="8.5"/>
    <n v="8"/>
    <s v="U"/>
    <n v="15"/>
    <s v="O"/>
    <n v="0"/>
  </r>
  <r>
    <n v="250"/>
    <n v="109"/>
    <x v="108"/>
    <x v="3"/>
    <x v="1"/>
    <n v="8.5"/>
    <n v="9"/>
    <s v="O"/>
    <n v="27"/>
    <s v="O"/>
    <n v="1"/>
  </r>
  <r>
    <n v="251"/>
    <n v="110"/>
    <x v="109"/>
    <x v="3"/>
    <x v="0"/>
    <n v="10.5"/>
    <n v="12"/>
    <s v="O"/>
    <n v="2"/>
    <s v="U"/>
    <n v="0"/>
  </r>
  <r>
    <n v="252"/>
    <n v="110"/>
    <x v="109"/>
    <x v="3"/>
    <x v="1"/>
    <n v="10.5"/>
    <n v="11"/>
    <s v="O"/>
    <n v="2"/>
    <s v="U"/>
    <n v="0"/>
  </r>
  <r>
    <n v="253"/>
    <n v="111"/>
    <x v="110"/>
    <x v="3"/>
    <x v="0"/>
    <n v="5.5"/>
    <n v="5"/>
    <s v="U"/>
    <n v="14"/>
    <s v="U"/>
    <n v="1"/>
  </r>
  <r>
    <n v="254"/>
    <n v="111"/>
    <x v="110"/>
    <x v="3"/>
    <x v="1"/>
    <n v="5.5"/>
    <n v="4"/>
    <s v="U"/>
    <n v="8"/>
    <s v="U"/>
    <n v="1"/>
  </r>
  <r>
    <n v="255"/>
    <n v="112"/>
    <x v="111"/>
    <x v="3"/>
    <x v="0"/>
    <n v="8.5"/>
    <n v="8"/>
    <s v="U"/>
    <n v="24"/>
    <s v="O"/>
    <n v="0"/>
  </r>
  <r>
    <n v="256"/>
    <n v="112"/>
    <x v="111"/>
    <x v="3"/>
    <x v="1"/>
    <n v="8.5"/>
    <n v="6"/>
    <s v="U"/>
    <n v="28"/>
    <s v="O"/>
    <n v="0"/>
  </r>
  <r>
    <n v="257"/>
    <n v="113"/>
    <x v="112"/>
    <x v="3"/>
    <x v="0"/>
    <n v="9"/>
    <n v="11"/>
    <s v="O"/>
    <n v="20"/>
    <s v="U"/>
    <n v="0"/>
  </r>
  <r>
    <n v="258"/>
    <n v="113"/>
    <x v="112"/>
    <x v="3"/>
    <x v="1"/>
    <n v="9"/>
    <n v="10"/>
    <s v="O"/>
    <n v="23"/>
    <s v="U"/>
    <n v="0"/>
  </r>
  <r>
    <n v="259"/>
    <n v="114"/>
    <x v="113"/>
    <x v="3"/>
    <x v="0"/>
    <n v="7.5"/>
    <n v="7"/>
    <s v="U"/>
    <n v="31"/>
    <s v="O"/>
    <n v="0"/>
  </r>
  <r>
    <n v="260"/>
    <n v="114"/>
    <x v="113"/>
    <x v="3"/>
    <x v="1"/>
    <n v="7.5"/>
    <n v="10"/>
    <s v="O"/>
    <n v="30"/>
    <s v="O"/>
    <n v="1"/>
  </r>
  <r>
    <n v="261"/>
    <n v="115"/>
    <x v="114"/>
    <x v="3"/>
    <x v="0"/>
    <n v="10.5"/>
    <n v="11"/>
    <s v="O"/>
    <n v="18"/>
    <s v="O"/>
    <n v="1"/>
  </r>
  <r>
    <n v="262"/>
    <n v="115"/>
    <x v="114"/>
    <x v="3"/>
    <x v="1"/>
    <n v="10.5"/>
    <n v="8"/>
    <s v="U"/>
    <n v="20"/>
    <s v="O"/>
    <n v="0"/>
  </r>
  <r>
    <n v="263"/>
    <n v="116"/>
    <x v="115"/>
    <x v="3"/>
    <x v="0"/>
    <n v="8.5"/>
    <n v="9"/>
    <s v="O"/>
    <n v="30"/>
    <s v="U"/>
    <n v="0"/>
  </r>
  <r>
    <n v="264"/>
    <n v="116"/>
    <x v="115"/>
    <x v="3"/>
    <x v="1"/>
    <n v="8.5"/>
    <n v="7"/>
    <s v="U"/>
    <n v="25"/>
    <s v="U"/>
    <n v="1"/>
  </r>
  <r>
    <n v="265"/>
    <n v="117"/>
    <x v="116"/>
    <x v="3"/>
    <x v="0"/>
    <n v="8.5"/>
    <n v="8"/>
    <s v="U"/>
    <n v="19"/>
    <s v="U"/>
    <n v="1"/>
  </r>
  <r>
    <n v="266"/>
    <n v="117"/>
    <x v="116"/>
    <x v="3"/>
    <x v="1"/>
    <n v="8.5"/>
    <n v="9"/>
    <s v="O"/>
    <n v="6"/>
    <s v="U"/>
    <n v="0"/>
  </r>
  <r>
    <n v="267"/>
    <n v="118"/>
    <x v="117"/>
    <x v="3"/>
    <x v="0"/>
    <n v="7.5"/>
    <n v="9"/>
    <s v="O"/>
    <n v="29"/>
    <s v="O"/>
    <n v="1"/>
  </r>
  <r>
    <n v="268"/>
    <n v="118"/>
    <x v="117"/>
    <x v="3"/>
    <x v="1"/>
    <n v="7.5"/>
    <n v="6"/>
    <s v="U"/>
    <n v="22"/>
    <s v="O"/>
    <n v="0"/>
  </r>
  <r>
    <n v="269"/>
    <n v="119"/>
    <x v="118"/>
    <x v="3"/>
    <x v="0"/>
    <n v="6"/>
    <n v="6"/>
    <s v="E"/>
    <n v="23"/>
    <s v="O"/>
    <n v="0"/>
  </r>
  <r>
    <n v="270"/>
    <n v="119"/>
    <x v="118"/>
    <x v="3"/>
    <x v="1"/>
    <n v="6"/>
    <n v="9"/>
    <s v="O"/>
    <n v="29"/>
    <s v="O"/>
    <n v="1"/>
  </r>
  <r>
    <n v="271"/>
    <n v="120"/>
    <x v="119"/>
    <x v="3"/>
    <x v="0"/>
    <n v="9.5"/>
    <n v="11"/>
    <s v="O"/>
    <n v="13"/>
    <s v="U"/>
    <n v="0"/>
  </r>
  <r>
    <n v="272"/>
    <n v="120"/>
    <x v="119"/>
    <x v="3"/>
    <x v="1"/>
    <n v="9.5"/>
    <n v="10"/>
    <s v="O"/>
    <n v="10"/>
    <s v="U"/>
    <n v="0"/>
  </r>
  <r>
    <n v="273"/>
    <n v="121"/>
    <x v="120"/>
    <x v="3"/>
    <x v="0"/>
    <n v="8.5"/>
    <n v="8"/>
    <s v="U"/>
    <n v="32"/>
    <s v="O"/>
    <n v="0"/>
  </r>
  <r>
    <n v="274"/>
    <n v="121"/>
    <x v="120"/>
    <x v="3"/>
    <x v="1"/>
    <n v="8.5"/>
    <n v="7"/>
    <s v="U"/>
    <n v="31"/>
    <s v="O"/>
    <n v="0"/>
  </r>
  <r>
    <n v="275"/>
    <n v="122"/>
    <x v="121"/>
    <x v="3"/>
    <x v="0"/>
    <n v="8.5"/>
    <n v="7"/>
    <s v="U"/>
    <n v="7"/>
    <s v="U"/>
    <n v="1"/>
  </r>
  <r>
    <n v="276"/>
    <n v="122"/>
    <x v="121"/>
    <x v="3"/>
    <x v="1"/>
    <n v="8.5"/>
    <n v="6"/>
    <s v="U"/>
    <n v="19"/>
    <s v="U"/>
    <n v="1"/>
  </r>
  <r>
    <n v="277"/>
    <n v="123"/>
    <x v="122"/>
    <x v="3"/>
    <x v="0"/>
    <n v="11"/>
    <n v="11"/>
    <s v="E"/>
    <n v="22"/>
    <s v="U"/>
    <n v="0"/>
  </r>
  <r>
    <n v="278"/>
    <n v="123"/>
    <x v="122"/>
    <x v="3"/>
    <x v="1"/>
    <n v="11"/>
    <n v="12"/>
    <s v="O"/>
    <n v="9"/>
    <s v="U"/>
    <n v="0"/>
  </r>
  <r>
    <n v="279"/>
    <n v="124"/>
    <x v="123"/>
    <x v="3"/>
    <x v="0"/>
    <n v="6.5"/>
    <n v="5"/>
    <s v="U"/>
    <n v="4"/>
    <s v="U"/>
    <n v="1"/>
  </r>
  <r>
    <n v="280"/>
    <n v="124"/>
    <x v="123"/>
    <x v="3"/>
    <x v="1"/>
    <n v="6.5"/>
    <n v="5"/>
    <s v="U"/>
    <n v="17"/>
    <s v="U"/>
    <n v="1"/>
  </r>
  <r>
    <n v="281"/>
    <n v="125"/>
    <x v="124"/>
    <x v="3"/>
    <x v="0"/>
    <n v="8"/>
    <n v="9"/>
    <s v="O"/>
    <n v="26"/>
    <s v="U"/>
    <n v="0"/>
  </r>
  <r>
    <n v="282"/>
    <n v="125"/>
    <x v="124"/>
    <x v="3"/>
    <x v="1"/>
    <n v="8"/>
    <n v="8"/>
    <s v="E"/>
    <n v="12"/>
    <s v="U"/>
    <n v="0"/>
  </r>
  <r>
    <n v="283"/>
    <n v="126"/>
    <x v="125"/>
    <x v="3"/>
    <x v="0"/>
    <n v="6"/>
    <n v="5"/>
    <s v="U"/>
    <n v="12"/>
    <s v="E"/>
    <n v="0"/>
  </r>
  <r>
    <n v="284"/>
    <n v="126"/>
    <x v="125"/>
    <x v="3"/>
    <x v="1"/>
    <n v="6"/>
    <n v="7"/>
    <s v="O"/>
    <n v="24"/>
    <s v="E"/>
    <n v="0"/>
  </r>
  <r>
    <n v="285"/>
    <n v="127"/>
    <x v="126"/>
    <x v="3"/>
    <x v="0"/>
    <n v="5.5"/>
    <n v="3"/>
    <s v="U"/>
    <n v="11"/>
    <s v="U"/>
    <n v="1"/>
  </r>
  <r>
    <n v="286"/>
    <n v="127"/>
    <x v="126"/>
    <x v="3"/>
    <x v="1"/>
    <n v="5.5"/>
    <n v="4"/>
    <s v="U"/>
    <n v="18"/>
    <s v="U"/>
    <n v="1"/>
  </r>
  <r>
    <n v="287"/>
    <n v="128"/>
    <x v="127"/>
    <x v="3"/>
    <x v="0"/>
    <n v="6.5"/>
    <n v="5"/>
    <s v="U"/>
    <n v="3"/>
    <s v="O"/>
    <n v="0"/>
  </r>
  <r>
    <n v="288"/>
    <n v="128"/>
    <x v="127"/>
    <x v="3"/>
    <x v="1"/>
    <n v="6.5"/>
    <n v="4"/>
    <s v="U"/>
    <n v="14"/>
    <s v="O"/>
    <n v="0"/>
  </r>
  <r>
    <n v="289"/>
    <n v="129"/>
    <x v="128"/>
    <x v="4"/>
    <x v="0"/>
    <n v="10.5"/>
    <n v="10"/>
    <s v="U"/>
    <n v="32"/>
    <s v="U"/>
    <n v="1"/>
  </r>
  <r>
    <n v="290"/>
    <n v="129"/>
    <x v="128"/>
    <x v="4"/>
    <x v="1"/>
    <n v="10.5"/>
    <n v="12"/>
    <s v="O"/>
    <n v="2"/>
    <s v="U"/>
    <n v="0"/>
  </r>
  <r>
    <n v="291"/>
    <n v="129"/>
    <x v="128"/>
    <x v="4"/>
    <x v="3"/>
    <n v="10.5"/>
    <n v="12"/>
    <s v="O"/>
    <s v="na"/>
    <s v="U"/>
    <n v="0"/>
  </r>
  <r>
    <n v="292"/>
    <n v="130"/>
    <x v="129"/>
    <x v="4"/>
    <x v="0"/>
    <n v="7.5"/>
    <n v="6"/>
    <s v="U"/>
    <n v="20"/>
    <s v="O"/>
    <n v="0"/>
  </r>
  <r>
    <n v="293"/>
    <n v="130"/>
    <x v="129"/>
    <x v="4"/>
    <x v="1"/>
    <n v="7.5"/>
    <n v="7"/>
    <s v="U"/>
    <n v="8"/>
    <s v="O"/>
    <n v="0"/>
  </r>
  <r>
    <n v="294"/>
    <n v="130"/>
    <x v="129"/>
    <x v="4"/>
    <x v="3"/>
    <n v="7.5"/>
    <n v="10"/>
    <s v="O"/>
    <s v="na"/>
    <s v="O"/>
    <n v="1"/>
  </r>
  <r>
    <n v="295"/>
    <n v="131"/>
    <x v="130"/>
    <x v="4"/>
    <x v="0"/>
    <n v="8"/>
    <n v="10"/>
    <s v="O"/>
    <n v="15"/>
    <s v="E"/>
    <n v="0"/>
  </r>
  <r>
    <n v="296"/>
    <n v="131"/>
    <x v="130"/>
    <x v="4"/>
    <x v="1"/>
    <n v="8"/>
    <n v="7"/>
    <s v="U"/>
    <n v="32"/>
    <s v="E"/>
    <n v="0"/>
  </r>
  <r>
    <n v="297"/>
    <n v="131"/>
    <x v="130"/>
    <x v="4"/>
    <x v="3"/>
    <n v="8"/>
    <n v="10"/>
    <s v="O"/>
    <s v="na"/>
    <s v="E"/>
    <n v="0"/>
  </r>
  <r>
    <n v="298"/>
    <n v="132"/>
    <x v="131"/>
    <x v="4"/>
    <x v="0"/>
    <n v="8"/>
    <n v="7"/>
    <s v="U"/>
    <n v="22"/>
    <s v="U"/>
    <n v="1"/>
  </r>
  <r>
    <n v="299"/>
    <n v="132"/>
    <x v="131"/>
    <x v="4"/>
    <x v="1"/>
    <n v="8"/>
    <n v="6"/>
    <s v="U"/>
    <n v="27"/>
    <s v="U"/>
    <n v="1"/>
  </r>
  <r>
    <n v="300"/>
    <n v="132"/>
    <x v="131"/>
    <x v="4"/>
    <x v="3"/>
    <n v="8"/>
    <n v="7"/>
    <s v="U"/>
    <s v="na"/>
    <s v="U"/>
    <n v="1"/>
  </r>
  <r>
    <n v="301"/>
    <n v="133"/>
    <x v="132"/>
    <x v="4"/>
    <x v="0"/>
    <n v="10.5"/>
    <n v="11"/>
    <s v="O"/>
    <n v="12"/>
    <s v="U"/>
    <n v="0"/>
  </r>
  <r>
    <n v="302"/>
    <n v="133"/>
    <x v="132"/>
    <x v="4"/>
    <x v="1"/>
    <n v="10.5"/>
    <n v="11"/>
    <s v="O"/>
    <n v="9"/>
    <s v="U"/>
    <n v="0"/>
  </r>
  <r>
    <n v="303"/>
    <n v="133"/>
    <x v="132"/>
    <x v="4"/>
    <x v="3"/>
    <n v="10.5"/>
    <n v="10"/>
    <s v="U"/>
    <s v="na"/>
    <s v="U"/>
    <n v="1"/>
  </r>
  <r>
    <n v="304"/>
    <n v="134"/>
    <x v="133"/>
    <x v="4"/>
    <x v="0"/>
    <n v="7.5"/>
    <n v="6"/>
    <s v="U"/>
    <n v="11"/>
    <s v="U"/>
    <n v="1"/>
  </r>
  <r>
    <n v="305"/>
    <n v="134"/>
    <x v="133"/>
    <x v="4"/>
    <x v="1"/>
    <n v="7.5"/>
    <n v="6"/>
    <s v="U"/>
    <n v="17"/>
    <s v="U"/>
    <n v="1"/>
  </r>
  <r>
    <n v="306"/>
    <n v="134"/>
    <x v="133"/>
    <x v="4"/>
    <x v="3"/>
    <n v="7.5"/>
    <n v="7"/>
    <s v="U"/>
    <s v="na"/>
    <s v="U"/>
    <n v="1"/>
  </r>
  <r>
    <n v="307"/>
    <n v="135"/>
    <x v="134"/>
    <x v="4"/>
    <x v="0"/>
    <n v="9.5"/>
    <n v="8"/>
    <s v="U"/>
    <n v="23"/>
    <s v="U"/>
    <n v="1"/>
  </r>
  <r>
    <n v="308"/>
    <n v="135"/>
    <x v="134"/>
    <x v="4"/>
    <x v="1"/>
    <n v="9.5"/>
    <n v="11"/>
    <s v="O"/>
    <n v="14"/>
    <s v="U"/>
    <n v="0"/>
  </r>
  <r>
    <n v="309"/>
    <n v="135"/>
    <x v="134"/>
    <x v="4"/>
    <x v="3"/>
    <n v="9.5"/>
    <n v="8"/>
    <s v="U"/>
    <s v="na"/>
    <s v="U"/>
    <n v="1"/>
  </r>
  <r>
    <n v="310"/>
    <n v="136"/>
    <x v="135"/>
    <x v="4"/>
    <x v="0"/>
    <n v="5"/>
    <n v="6"/>
    <s v="O"/>
    <n v="21"/>
    <s v="U"/>
    <n v="0"/>
  </r>
  <r>
    <n v="311"/>
    <n v="136"/>
    <x v="135"/>
    <x v="4"/>
    <x v="1"/>
    <n v="5"/>
    <n v="2"/>
    <s v="U"/>
    <n v="3"/>
    <s v="U"/>
    <n v="1"/>
  </r>
  <r>
    <n v="312"/>
    <n v="136"/>
    <x v="135"/>
    <x v="4"/>
    <x v="3"/>
    <n v="5"/>
    <n v="3"/>
    <s v="U"/>
    <s v="na"/>
    <s v="U"/>
    <n v="1"/>
  </r>
  <r>
    <n v="313"/>
    <n v="137"/>
    <x v="136"/>
    <x v="4"/>
    <x v="0"/>
    <n v="9.5"/>
    <n v="8"/>
    <s v="U"/>
    <n v="14"/>
    <s v="O"/>
    <n v="0"/>
  </r>
  <r>
    <n v="314"/>
    <n v="137"/>
    <x v="136"/>
    <x v="4"/>
    <x v="1"/>
    <n v="9.5"/>
    <n v="8"/>
    <s v="U"/>
    <n v="31"/>
    <s v="O"/>
    <n v="0"/>
  </r>
  <r>
    <n v="315"/>
    <n v="137"/>
    <x v="136"/>
    <x v="4"/>
    <x v="3"/>
    <n v="9.5"/>
    <n v="6"/>
    <s v="U"/>
    <s v="na"/>
    <s v="O"/>
    <n v="0"/>
  </r>
  <r>
    <n v="316"/>
    <n v="138"/>
    <x v="137"/>
    <x v="4"/>
    <x v="0"/>
    <n v="9.5"/>
    <n v="9"/>
    <s v="U"/>
    <n v="17"/>
    <s v="U"/>
    <n v="1"/>
  </r>
  <r>
    <n v="317"/>
    <n v="138"/>
    <x v="137"/>
    <x v="4"/>
    <x v="1"/>
    <n v="9.5"/>
    <n v="8"/>
    <s v="U"/>
    <n v="16"/>
    <s v="U"/>
    <n v="1"/>
  </r>
  <r>
    <n v="318"/>
    <n v="138"/>
    <x v="137"/>
    <x v="4"/>
    <x v="3"/>
    <n v="9.5"/>
    <n v="7"/>
    <s v="U"/>
    <s v="na"/>
    <s v="U"/>
    <n v="1"/>
  </r>
  <r>
    <n v="319"/>
    <n v="139"/>
    <x v="138"/>
    <x v="4"/>
    <x v="0"/>
    <n v="7.5"/>
    <n v="7"/>
    <s v="U"/>
    <n v="25"/>
    <s v="O"/>
    <n v="0"/>
  </r>
  <r>
    <n v="320"/>
    <n v="139"/>
    <x v="138"/>
    <x v="4"/>
    <x v="1"/>
    <n v="7.5"/>
    <n v="8"/>
    <s v="O"/>
    <n v="30"/>
    <s v="O"/>
    <n v="1"/>
  </r>
  <r>
    <n v="321"/>
    <n v="139"/>
    <x v="138"/>
    <x v="4"/>
    <x v="3"/>
    <n v="7.5"/>
    <n v="7"/>
    <s v="U"/>
    <s v="na"/>
    <s v="O"/>
    <n v="0"/>
  </r>
  <r>
    <n v="322"/>
    <n v="140"/>
    <x v="139"/>
    <x v="4"/>
    <x v="0"/>
    <n v="10.5"/>
    <n v="11"/>
    <s v="O"/>
    <n v="10"/>
    <s v="U"/>
    <n v="0"/>
  </r>
  <r>
    <n v="323"/>
    <n v="140"/>
    <x v="139"/>
    <x v="4"/>
    <x v="1"/>
    <n v="10.5"/>
    <n v="11"/>
    <s v="O"/>
    <n v="6"/>
    <s v="U"/>
    <n v="0"/>
  </r>
  <r>
    <n v="324"/>
    <n v="140"/>
    <x v="139"/>
    <x v="4"/>
    <x v="3"/>
    <n v="10.5"/>
    <n v="11"/>
    <s v="O"/>
    <s v="na"/>
    <s v="U"/>
    <n v="0"/>
  </r>
  <r>
    <n v="325"/>
    <n v="141"/>
    <x v="140"/>
    <x v="4"/>
    <x v="0"/>
    <n v="8.5"/>
    <n v="8"/>
    <s v="U"/>
    <n v="29"/>
    <s v="O"/>
    <n v="0"/>
  </r>
  <r>
    <n v="326"/>
    <n v="141"/>
    <x v="140"/>
    <x v="4"/>
    <x v="1"/>
    <n v="8.5"/>
    <n v="7"/>
    <s v="U"/>
    <n v="23"/>
    <s v="O"/>
    <n v="0"/>
  </r>
  <r>
    <n v="327"/>
    <n v="141"/>
    <x v="140"/>
    <x v="4"/>
    <x v="3"/>
    <n v="8.5"/>
    <n v="10"/>
    <s v="O"/>
    <s v="na"/>
    <s v="O"/>
    <n v="1"/>
  </r>
  <r>
    <n v="328"/>
    <n v="142"/>
    <x v="141"/>
    <x v="4"/>
    <x v="0"/>
    <n v="9.5"/>
    <n v="6"/>
    <s v="U"/>
    <n v="7"/>
    <s v="U"/>
    <n v="1"/>
  </r>
  <r>
    <n v="329"/>
    <n v="142"/>
    <x v="141"/>
    <x v="4"/>
    <x v="1"/>
    <n v="9.5"/>
    <n v="8"/>
    <s v="U"/>
    <n v="22"/>
    <s v="U"/>
    <n v="1"/>
  </r>
  <r>
    <n v="330"/>
    <n v="142"/>
    <x v="141"/>
    <x v="4"/>
    <x v="3"/>
    <n v="9.5"/>
    <n v="8"/>
    <s v="U"/>
    <s v="na"/>
    <s v="U"/>
    <n v="1"/>
  </r>
  <r>
    <n v="331"/>
    <n v="143"/>
    <x v="142"/>
    <x v="4"/>
    <x v="0"/>
    <n v="7.5"/>
    <n v="7"/>
    <s v="U"/>
    <n v="16"/>
    <s v="U"/>
    <n v="1"/>
  </r>
  <r>
    <n v="332"/>
    <n v="143"/>
    <x v="142"/>
    <x v="4"/>
    <x v="1"/>
    <n v="7.5"/>
    <n v="6"/>
    <s v="U"/>
    <n v="24"/>
    <s v="U"/>
    <n v="1"/>
  </r>
  <r>
    <n v="333"/>
    <n v="143"/>
    <x v="142"/>
    <x v="4"/>
    <x v="3"/>
    <n v="7.5"/>
    <n v="7"/>
    <s v="U"/>
    <s v="na"/>
    <s v="U"/>
    <n v="1"/>
  </r>
  <r>
    <n v="334"/>
    <n v="144"/>
    <x v="143"/>
    <x v="4"/>
    <x v="0"/>
    <n v="9.5"/>
    <n v="13"/>
    <s v="O"/>
    <n v="1"/>
    <s v="O"/>
    <n v="1"/>
  </r>
  <r>
    <n v="335"/>
    <n v="144"/>
    <x v="143"/>
    <x v="4"/>
    <x v="1"/>
    <n v="9.5"/>
    <n v="11"/>
    <s v="O"/>
    <n v="15"/>
    <s v="O"/>
    <n v="1"/>
  </r>
  <r>
    <n v="336"/>
    <n v="144"/>
    <x v="143"/>
    <x v="4"/>
    <x v="3"/>
    <n v="9.5"/>
    <n v="11"/>
    <s v="O"/>
    <s v="na"/>
    <s v="O"/>
    <n v="1"/>
  </r>
  <r>
    <n v="337"/>
    <n v="145"/>
    <x v="144"/>
    <x v="4"/>
    <x v="0"/>
    <n v="7"/>
    <n v="7"/>
    <s v="E"/>
    <n v="26"/>
    <s v="O"/>
    <n v="0"/>
  </r>
  <r>
    <n v="338"/>
    <n v="145"/>
    <x v="144"/>
    <x v="4"/>
    <x v="1"/>
    <n v="7"/>
    <n v="6"/>
    <s v="U"/>
    <n v="18"/>
    <s v="O"/>
    <n v="0"/>
  </r>
  <r>
    <n v="339"/>
    <n v="145"/>
    <x v="144"/>
    <x v="4"/>
    <x v="3"/>
    <n v="7"/>
    <n v="6"/>
    <s v="U"/>
    <s v="na"/>
    <s v="O"/>
    <n v="0"/>
  </r>
  <r>
    <n v="340"/>
    <n v="146"/>
    <x v="145"/>
    <x v="4"/>
    <x v="0"/>
    <n v="9.5"/>
    <n v="7"/>
    <s v="U"/>
    <n v="4"/>
    <s v="U"/>
    <n v="1"/>
  </r>
  <r>
    <n v="341"/>
    <n v="146"/>
    <x v="145"/>
    <x v="4"/>
    <x v="1"/>
    <n v="9.5"/>
    <n v="8"/>
    <s v="U"/>
    <n v="28"/>
    <s v="U"/>
    <n v="1"/>
  </r>
  <r>
    <n v="342"/>
    <n v="146"/>
    <x v="145"/>
    <x v="4"/>
    <x v="3"/>
    <n v="9.5"/>
    <n v="8"/>
    <s v="U"/>
    <s v="na"/>
    <s v="U"/>
    <n v="1"/>
  </r>
  <r>
    <n v="343"/>
    <n v="147"/>
    <x v="146"/>
    <x v="4"/>
    <x v="0"/>
    <n v="10.5"/>
    <n v="12"/>
    <s v="O"/>
    <n v="5"/>
    <s v="O"/>
    <n v="1"/>
  </r>
  <r>
    <n v="344"/>
    <n v="147"/>
    <x v="146"/>
    <x v="4"/>
    <x v="1"/>
    <n v="10.5"/>
    <n v="10"/>
    <s v="U"/>
    <n v="7"/>
    <s v="O"/>
    <n v="0"/>
  </r>
  <r>
    <n v="345"/>
    <n v="147"/>
    <x v="146"/>
    <x v="4"/>
    <x v="3"/>
    <n v="10.5"/>
    <n v="11"/>
    <s v="O"/>
    <s v="na"/>
    <s v="O"/>
    <n v="1"/>
  </r>
  <r>
    <n v="346"/>
    <n v="148"/>
    <x v="147"/>
    <x v="4"/>
    <x v="0"/>
    <n v="7"/>
    <n v="6"/>
    <s v="U"/>
    <n v="28"/>
    <s v="E"/>
    <n v="0"/>
  </r>
  <r>
    <n v="347"/>
    <n v="148"/>
    <x v="147"/>
    <x v="4"/>
    <x v="1"/>
    <n v="7"/>
    <n v="7"/>
    <s v="E"/>
    <n v="29"/>
    <s v="E"/>
    <n v="1"/>
  </r>
  <r>
    <n v="348"/>
    <n v="148"/>
    <x v="147"/>
    <x v="4"/>
    <x v="3"/>
    <n v="7"/>
    <n v="6"/>
    <s v="U"/>
    <s v="na"/>
    <s v="E"/>
    <n v="0"/>
  </r>
  <r>
    <n v="349"/>
    <n v="149"/>
    <x v="148"/>
    <x v="4"/>
    <x v="0"/>
    <n v="8"/>
    <n v="10"/>
    <s v="O"/>
    <n v="6"/>
    <s v="O"/>
    <n v="1"/>
  </r>
  <r>
    <n v="350"/>
    <n v="149"/>
    <x v="148"/>
    <x v="4"/>
    <x v="1"/>
    <n v="8"/>
    <n v="8"/>
    <s v="E"/>
    <n v="21"/>
    <s v="O"/>
    <n v="0"/>
  </r>
  <r>
    <n v="351"/>
    <n v="149"/>
    <x v="148"/>
    <x v="4"/>
    <x v="3"/>
    <n v="8"/>
    <n v="10"/>
    <s v="O"/>
    <s v="na"/>
    <s v="O"/>
    <n v="1"/>
  </r>
  <r>
    <n v="352"/>
    <n v="150"/>
    <x v="149"/>
    <x v="4"/>
    <x v="0"/>
    <n v="8"/>
    <n v="9"/>
    <s v="O"/>
    <n v="18"/>
    <s v="U"/>
    <n v="0"/>
  </r>
  <r>
    <n v="353"/>
    <n v="150"/>
    <x v="149"/>
    <x v="4"/>
    <x v="1"/>
    <n v="8"/>
    <n v="9"/>
    <s v="O"/>
    <n v="26"/>
    <s v="U"/>
    <n v="0"/>
  </r>
  <r>
    <n v="354"/>
    <n v="150"/>
    <x v="149"/>
    <x v="4"/>
    <x v="3"/>
    <n v="8"/>
    <n v="7"/>
    <s v="U"/>
    <s v="na"/>
    <s v="U"/>
    <n v="1"/>
  </r>
  <r>
    <n v="355"/>
    <n v="151"/>
    <x v="150"/>
    <x v="4"/>
    <x v="0"/>
    <n v="8.5"/>
    <n v="7"/>
    <s v="U"/>
    <n v="30"/>
    <s v="O"/>
    <n v="0"/>
  </r>
  <r>
    <n v="356"/>
    <n v="151"/>
    <x v="150"/>
    <x v="4"/>
    <x v="1"/>
    <n v="8.5"/>
    <n v="7"/>
    <s v="U"/>
    <n v="25"/>
    <s v="O"/>
    <n v="0"/>
  </r>
  <r>
    <n v="357"/>
    <n v="151"/>
    <x v="150"/>
    <x v="4"/>
    <x v="3"/>
    <n v="8.5"/>
    <n v="6"/>
    <s v="U"/>
    <s v="na"/>
    <s v="O"/>
    <n v="0"/>
  </r>
  <r>
    <n v="358"/>
    <n v="152"/>
    <x v="151"/>
    <x v="4"/>
    <x v="0"/>
    <n v="7"/>
    <n v="4"/>
    <s v="U"/>
    <n v="2"/>
    <s v="E"/>
    <n v="0"/>
  </r>
  <r>
    <n v="359"/>
    <n v="152"/>
    <x v="151"/>
    <x v="4"/>
    <x v="1"/>
    <n v="7"/>
    <n v="6"/>
    <s v="U"/>
    <n v="12"/>
    <s v="E"/>
    <n v="0"/>
  </r>
  <r>
    <n v="360"/>
    <n v="152"/>
    <x v="151"/>
    <x v="4"/>
    <x v="3"/>
    <n v="7"/>
    <n v="6"/>
    <s v="U"/>
    <s v="na"/>
    <s v="E"/>
    <n v="0"/>
  </r>
  <r>
    <n v="361"/>
    <n v="153"/>
    <x v="152"/>
    <x v="4"/>
    <x v="0"/>
    <n v="10.5"/>
    <n v="9"/>
    <s v="U"/>
    <n v="31"/>
    <s v="O"/>
    <n v="0"/>
  </r>
  <r>
    <n v="362"/>
    <n v="153"/>
    <x v="152"/>
    <x v="4"/>
    <x v="1"/>
    <n v="10.5"/>
    <n v="10"/>
    <s v="U"/>
    <n v="13"/>
    <s v="O"/>
    <n v="0"/>
  </r>
  <r>
    <n v="363"/>
    <n v="153"/>
    <x v="152"/>
    <x v="4"/>
    <x v="3"/>
    <n v="10.5"/>
    <n v="10"/>
    <s v="U"/>
    <s v="na"/>
    <s v="O"/>
    <n v="0"/>
  </r>
  <r>
    <n v="364"/>
    <n v="154"/>
    <x v="153"/>
    <x v="4"/>
    <x v="0"/>
    <n v="7"/>
    <n v="6"/>
    <s v="U"/>
    <n v="24"/>
    <s v="U"/>
    <n v="1"/>
  </r>
  <r>
    <n v="365"/>
    <n v="154"/>
    <x v="153"/>
    <x v="4"/>
    <x v="1"/>
    <n v="7"/>
    <n v="9"/>
    <s v="O"/>
    <n v="5"/>
    <s v="U"/>
    <n v="0"/>
  </r>
  <r>
    <n v="366"/>
    <n v="154"/>
    <x v="153"/>
    <x v="4"/>
    <x v="3"/>
    <n v="7"/>
    <n v="9"/>
    <s v="O"/>
    <s v="na"/>
    <s v="U"/>
    <n v="0"/>
  </r>
  <r>
    <n v="367"/>
    <n v="155"/>
    <x v="154"/>
    <x v="4"/>
    <x v="0"/>
    <n v="10.5"/>
    <n v="12"/>
    <s v="O"/>
    <n v="9"/>
    <s v="U"/>
    <n v="0"/>
  </r>
  <r>
    <n v="368"/>
    <n v="155"/>
    <x v="154"/>
    <x v="4"/>
    <x v="1"/>
    <n v="10.5"/>
    <n v="12"/>
    <s v="O"/>
    <n v="1"/>
    <s v="U"/>
    <n v="0"/>
  </r>
  <r>
    <n v="369"/>
    <n v="155"/>
    <x v="154"/>
    <x v="4"/>
    <x v="3"/>
    <n v="10.5"/>
    <n v="12"/>
    <s v="O"/>
    <s v="na"/>
    <s v="U"/>
    <n v="0"/>
  </r>
  <r>
    <n v="370"/>
    <n v="156"/>
    <x v="155"/>
    <x v="4"/>
    <x v="0"/>
    <n v="5.5"/>
    <n v="3"/>
    <s v="U"/>
    <n v="13"/>
    <s v="U"/>
    <n v="1"/>
  </r>
  <r>
    <n v="371"/>
    <n v="156"/>
    <x v="155"/>
    <x v="4"/>
    <x v="1"/>
    <n v="5.5"/>
    <n v="4"/>
    <s v="U"/>
    <n v="4"/>
    <s v="U"/>
    <n v="1"/>
  </r>
  <r>
    <n v="372"/>
    <n v="156"/>
    <x v="155"/>
    <x v="4"/>
    <x v="3"/>
    <n v="5.5"/>
    <n v="4"/>
    <s v="U"/>
    <s v="na"/>
    <s v="U"/>
    <n v="1"/>
  </r>
  <r>
    <n v="373"/>
    <n v="157"/>
    <x v="156"/>
    <x v="4"/>
    <x v="0"/>
    <n v="7.5"/>
    <n v="7"/>
    <s v="U"/>
    <n v="19"/>
    <s v="U"/>
    <n v="1"/>
  </r>
  <r>
    <n v="374"/>
    <n v="157"/>
    <x v="156"/>
    <x v="4"/>
    <x v="1"/>
    <n v="7.5"/>
    <n v="4"/>
    <s v="U"/>
    <n v="11"/>
    <s v="U"/>
    <n v="1"/>
  </r>
  <r>
    <n v="375"/>
    <n v="157"/>
    <x v="156"/>
    <x v="4"/>
    <x v="3"/>
    <n v="7.5"/>
    <n v="4"/>
    <s v="U"/>
    <s v="na"/>
    <s v="U"/>
    <n v="1"/>
  </r>
  <r>
    <n v="376"/>
    <n v="158"/>
    <x v="157"/>
    <x v="4"/>
    <x v="0"/>
    <n v="7"/>
    <n v="9"/>
    <s v="O"/>
    <n v="8"/>
    <s v="O"/>
    <n v="1"/>
  </r>
  <r>
    <n v="377"/>
    <n v="158"/>
    <x v="157"/>
    <x v="4"/>
    <x v="1"/>
    <n v="7"/>
    <n v="9"/>
    <s v="O"/>
    <n v="20"/>
    <s v="O"/>
    <n v="1"/>
  </r>
  <r>
    <n v="378"/>
    <n v="158"/>
    <x v="157"/>
    <x v="4"/>
    <x v="3"/>
    <n v="7"/>
    <n v="7"/>
    <s v="E"/>
    <s v="na"/>
    <s v="O"/>
    <n v="0"/>
  </r>
  <r>
    <n v="379"/>
    <n v="159"/>
    <x v="158"/>
    <x v="4"/>
    <x v="0"/>
    <n v="5.5"/>
    <n v="8"/>
    <s v="O"/>
    <n v="3"/>
    <s v="O"/>
    <n v="1"/>
  </r>
  <r>
    <n v="380"/>
    <n v="159"/>
    <x v="158"/>
    <x v="4"/>
    <x v="1"/>
    <n v="5.5"/>
    <n v="8"/>
    <s v="O"/>
    <n v="29"/>
    <s v="O"/>
    <n v="1"/>
  </r>
  <r>
    <n v="381"/>
    <n v="159"/>
    <x v="158"/>
    <x v="4"/>
    <x v="3"/>
    <n v="5.5"/>
    <n v="9"/>
    <s v="O"/>
    <s v="na"/>
    <s v="O"/>
    <n v="1"/>
  </r>
  <r>
    <n v="382"/>
    <n v="160"/>
    <x v="159"/>
    <x v="4"/>
    <x v="0"/>
    <n v="7.5"/>
    <n v="7"/>
    <s v="U"/>
    <n v="27"/>
    <s v="O"/>
    <n v="0"/>
  </r>
  <r>
    <n v="383"/>
    <n v="160"/>
    <x v="159"/>
    <x v="4"/>
    <x v="1"/>
    <n v="7.5"/>
    <n v="10"/>
    <s v="O"/>
    <n v="10"/>
    <s v="O"/>
    <n v="1"/>
  </r>
  <r>
    <n v="384"/>
    <n v="160"/>
    <x v="159"/>
    <x v="4"/>
    <x v="3"/>
    <n v="7.5"/>
    <n v="8"/>
    <s v="O"/>
    <s v="na"/>
    <s v="O"/>
    <n v="1"/>
  </r>
  <r>
    <n v="385"/>
    <n v="161"/>
    <x v="160"/>
    <x v="5"/>
    <x v="0"/>
    <n v="8"/>
    <n v="9"/>
    <s v="O"/>
    <n v="9"/>
    <s v="E"/>
    <n v="0"/>
  </r>
  <r>
    <n v="386"/>
    <n v="161"/>
    <x v="160"/>
    <x v="5"/>
    <x v="1"/>
    <n v="8"/>
    <n v="9"/>
    <s v="O"/>
    <m/>
    <s v="E"/>
    <n v="0"/>
  </r>
  <r>
    <n v="387"/>
    <n v="162"/>
    <x v="161"/>
    <x v="5"/>
    <x v="0"/>
    <n v="9.5"/>
    <n v="9"/>
    <s v="U"/>
    <n v="30"/>
    <s v="O"/>
    <n v="0"/>
  </r>
  <r>
    <n v="388"/>
    <n v="162"/>
    <x v="161"/>
    <x v="5"/>
    <x v="1"/>
    <n v="9.5"/>
    <n v="9"/>
    <s v="U"/>
    <m/>
    <s v="O"/>
    <n v="0"/>
  </r>
  <r>
    <n v="389"/>
    <n v="163"/>
    <x v="162"/>
    <x v="5"/>
    <x v="0"/>
    <n v="9"/>
    <n v="7"/>
    <s v="U"/>
    <n v="6"/>
    <s v="E"/>
    <n v="0"/>
  </r>
  <r>
    <n v="390"/>
    <n v="163"/>
    <x v="162"/>
    <x v="5"/>
    <x v="1"/>
    <n v="9"/>
    <n v="7"/>
    <s v="U"/>
    <m/>
    <s v="E"/>
    <n v="0"/>
  </r>
  <r>
    <n v="391"/>
    <n v="164"/>
    <x v="163"/>
    <x v="5"/>
    <x v="0"/>
    <n v="6"/>
    <n v="7"/>
    <s v="O"/>
    <n v="32"/>
    <s v="O"/>
    <n v="1"/>
  </r>
  <r>
    <n v="392"/>
    <n v="164"/>
    <x v="163"/>
    <x v="5"/>
    <x v="1"/>
    <n v="6"/>
    <n v="4"/>
    <s v="U"/>
    <m/>
    <s v="O"/>
    <n v="0"/>
  </r>
  <r>
    <n v="393"/>
    <n v="165"/>
    <x v="164"/>
    <x v="5"/>
    <x v="0"/>
    <n v="8.5"/>
    <n v="11"/>
    <s v="O"/>
    <n v="2"/>
    <s v="O"/>
    <n v="1"/>
  </r>
  <r>
    <n v="394"/>
    <n v="165"/>
    <x v="164"/>
    <x v="5"/>
    <x v="1"/>
    <n v="8.5"/>
    <n v="9"/>
    <s v="O"/>
    <m/>
    <s v="O"/>
    <n v="1"/>
  </r>
  <r>
    <n v="395"/>
    <n v="166"/>
    <x v="165"/>
    <x v="5"/>
    <x v="0"/>
    <n v="5.5"/>
    <n v="5"/>
    <s v="U"/>
    <n v="12"/>
    <s v="U"/>
    <n v="1"/>
  </r>
  <r>
    <n v="396"/>
    <n v="166"/>
    <x v="165"/>
    <x v="5"/>
    <x v="1"/>
    <n v="5.5"/>
    <n v="6"/>
    <s v="O"/>
    <m/>
    <s v="U"/>
    <n v="0"/>
  </r>
  <r>
    <n v="397"/>
    <n v="167"/>
    <x v="166"/>
    <x v="5"/>
    <x v="0"/>
    <n v="8.5"/>
    <n v="9"/>
    <s v="O"/>
    <n v="15"/>
    <s v="U"/>
    <n v="0"/>
  </r>
  <r>
    <n v="398"/>
    <n v="167"/>
    <x v="166"/>
    <x v="5"/>
    <x v="1"/>
    <n v="8.5"/>
    <n v="8"/>
    <s v="U"/>
    <m/>
    <s v="U"/>
    <n v="1"/>
  </r>
  <r>
    <n v="399"/>
    <n v="168"/>
    <x v="167"/>
    <x v="5"/>
    <x v="0"/>
    <n v="4.5"/>
    <n v="4"/>
    <s v="U"/>
    <n v="11"/>
    <s v="U"/>
    <n v="1"/>
  </r>
  <r>
    <n v="400"/>
    <n v="168"/>
    <x v="167"/>
    <x v="5"/>
    <x v="1"/>
    <n v="4.5"/>
    <n v="4"/>
    <s v="U"/>
    <m/>
    <s v="U"/>
    <n v="1"/>
  </r>
  <r>
    <n v="401"/>
    <n v="169"/>
    <x v="168"/>
    <x v="5"/>
    <x v="0"/>
    <n v="9.5"/>
    <n v="9"/>
    <s v="U"/>
    <n v="16"/>
    <s v="U"/>
    <n v="1"/>
  </r>
  <r>
    <n v="402"/>
    <n v="169"/>
    <x v="168"/>
    <x v="5"/>
    <x v="1"/>
    <n v="9.5"/>
    <n v="10"/>
    <s v="O"/>
    <m/>
    <s v="U"/>
    <n v="0"/>
  </r>
  <r>
    <n v="403"/>
    <n v="170"/>
    <x v="169"/>
    <x v="5"/>
    <x v="0"/>
    <n v="8.5"/>
    <n v="8"/>
    <s v="U"/>
    <n v="21"/>
    <s v="U"/>
    <n v="1"/>
  </r>
  <r>
    <n v="404"/>
    <n v="170"/>
    <x v="169"/>
    <x v="5"/>
    <x v="1"/>
    <n v="8.5"/>
    <n v="10"/>
    <s v="O"/>
    <m/>
    <s v="U"/>
    <n v="0"/>
  </r>
  <r>
    <n v="405"/>
    <n v="171"/>
    <x v="170"/>
    <x v="5"/>
    <x v="0"/>
    <n v="8"/>
    <n v="7"/>
    <s v="U"/>
    <n v="5"/>
    <s v="O"/>
    <n v="0"/>
  </r>
  <r>
    <n v="406"/>
    <n v="171"/>
    <x v="170"/>
    <x v="5"/>
    <x v="1"/>
    <n v="8"/>
    <n v="8"/>
    <s v="E"/>
    <m/>
    <s v="O"/>
    <n v="0"/>
  </r>
  <r>
    <n v="407"/>
    <n v="172"/>
    <x v="171"/>
    <x v="5"/>
    <x v="0"/>
    <n v="10"/>
    <n v="12"/>
    <s v="O"/>
    <n v="10"/>
    <s v="U"/>
    <n v="0"/>
  </r>
  <r>
    <n v="408"/>
    <n v="172"/>
    <x v="171"/>
    <x v="5"/>
    <x v="1"/>
    <n v="10"/>
    <n v="11"/>
    <s v="O"/>
    <m/>
    <s v="U"/>
    <n v="0"/>
  </r>
  <r>
    <n v="409"/>
    <n v="173"/>
    <x v="172"/>
    <x v="5"/>
    <x v="0"/>
    <n v="8.5"/>
    <n v="9"/>
    <s v="O"/>
    <n v="25"/>
    <s v="U"/>
    <n v="0"/>
  </r>
  <r>
    <n v="410"/>
    <n v="173"/>
    <x v="172"/>
    <x v="5"/>
    <x v="1"/>
    <n v="8.5"/>
    <n v="6"/>
    <s v="U"/>
    <m/>
    <s v="U"/>
    <n v="1"/>
  </r>
  <r>
    <n v="411"/>
    <n v="174"/>
    <x v="173"/>
    <x v="5"/>
    <x v="0"/>
    <n v="9"/>
    <n v="6"/>
    <s v="U"/>
    <n v="3"/>
    <s v="U"/>
    <n v="1"/>
  </r>
  <r>
    <n v="412"/>
    <n v="174"/>
    <x v="173"/>
    <x v="5"/>
    <x v="1"/>
    <n v="9"/>
    <n v="7"/>
    <s v="U"/>
    <m/>
    <s v="U"/>
    <n v="1"/>
  </r>
  <r>
    <n v="413"/>
    <n v="175"/>
    <x v="174"/>
    <x v="5"/>
    <x v="0"/>
    <n v="6.5"/>
    <n v="5"/>
    <s v="U"/>
    <n v="1"/>
    <s v="O"/>
    <n v="0"/>
  </r>
  <r>
    <n v="414"/>
    <n v="175"/>
    <x v="174"/>
    <x v="5"/>
    <x v="1"/>
    <n v="6.5"/>
    <n v="6"/>
    <s v="U"/>
    <m/>
    <s v="O"/>
    <n v="0"/>
  </r>
  <r>
    <n v="415"/>
    <n v="176"/>
    <x v="175"/>
    <x v="5"/>
    <x v="0"/>
    <n v="9"/>
    <n v="10"/>
    <s v="O"/>
    <n v="14"/>
    <s v="O"/>
    <n v="1"/>
  </r>
  <r>
    <n v="416"/>
    <n v="176"/>
    <x v="175"/>
    <x v="5"/>
    <x v="1"/>
    <n v="9"/>
    <n v="9"/>
    <s v="E"/>
    <m/>
    <s v="O"/>
    <n v="0"/>
  </r>
  <r>
    <n v="417"/>
    <n v="177"/>
    <x v="176"/>
    <x v="5"/>
    <x v="0"/>
    <n v="7.5"/>
    <n v="6"/>
    <s v="U"/>
    <n v="13"/>
    <s v="U"/>
    <n v="1"/>
  </r>
  <r>
    <n v="418"/>
    <n v="177"/>
    <x v="176"/>
    <x v="5"/>
    <x v="1"/>
    <n v="7.5"/>
    <n v="9"/>
    <s v="O"/>
    <m/>
    <s v="U"/>
    <n v="0"/>
  </r>
  <r>
    <n v="419"/>
    <n v="178"/>
    <x v="177"/>
    <x v="5"/>
    <x v="0"/>
    <n v="8.5"/>
    <n v="9"/>
    <s v="O"/>
    <n v="23"/>
    <s v="O"/>
    <n v="1"/>
  </r>
  <r>
    <n v="420"/>
    <n v="178"/>
    <x v="177"/>
    <x v="5"/>
    <x v="1"/>
    <n v="8.5"/>
    <n v="7"/>
    <s v="U"/>
    <m/>
    <s v="O"/>
    <n v="0"/>
  </r>
  <r>
    <n v="421"/>
    <n v="179"/>
    <x v="178"/>
    <x v="5"/>
    <x v="0"/>
    <n v="12.5"/>
    <n v="14"/>
    <s v="O"/>
    <n v="20"/>
    <s v="O"/>
    <n v="1"/>
  </r>
  <r>
    <n v="422"/>
    <n v="179"/>
    <x v="178"/>
    <x v="5"/>
    <x v="1"/>
    <n v="12.5"/>
    <n v="13"/>
    <s v="O"/>
    <m/>
    <s v="O"/>
    <n v="1"/>
  </r>
  <r>
    <n v="423"/>
    <n v="180"/>
    <x v="179"/>
    <x v="5"/>
    <x v="0"/>
    <n v="8"/>
    <n v="9"/>
    <s v="O"/>
    <n v="22"/>
    <s v="O"/>
    <n v="1"/>
  </r>
  <r>
    <n v="424"/>
    <n v="180"/>
    <x v="179"/>
    <x v="5"/>
    <x v="1"/>
    <n v="8"/>
    <n v="8"/>
    <s v="E"/>
    <m/>
    <s v="O"/>
    <n v="0"/>
  </r>
  <r>
    <n v="425"/>
    <n v="181"/>
    <x v="180"/>
    <x v="5"/>
    <x v="0"/>
    <n v="9"/>
    <n v="8"/>
    <s v="U"/>
    <n v="26"/>
    <s v="U"/>
    <n v="1"/>
  </r>
  <r>
    <n v="426"/>
    <n v="181"/>
    <x v="180"/>
    <x v="5"/>
    <x v="1"/>
    <n v="9"/>
    <n v="10"/>
    <s v="O"/>
    <m/>
    <s v="U"/>
    <n v="0"/>
  </r>
  <r>
    <n v="427"/>
    <n v="182"/>
    <x v="181"/>
    <x v="5"/>
    <x v="0"/>
    <n v="4.5"/>
    <n v="3"/>
    <s v="U"/>
    <n v="7"/>
    <s v="O"/>
    <n v="0"/>
  </r>
  <r>
    <n v="428"/>
    <n v="182"/>
    <x v="181"/>
    <x v="5"/>
    <x v="1"/>
    <n v="4.5"/>
    <n v="2"/>
    <s v="U"/>
    <m/>
    <s v="O"/>
    <n v="0"/>
  </r>
  <r>
    <n v="429"/>
    <n v="183"/>
    <x v="182"/>
    <x v="5"/>
    <x v="0"/>
    <n v="10"/>
    <n v="9"/>
    <s v="U"/>
    <n v="28"/>
    <s v="U"/>
    <n v="1"/>
  </r>
  <r>
    <n v="430"/>
    <n v="183"/>
    <x v="182"/>
    <x v="5"/>
    <x v="1"/>
    <n v="10"/>
    <n v="8"/>
    <s v="U"/>
    <m/>
    <s v="U"/>
    <n v="1"/>
  </r>
  <r>
    <n v="431"/>
    <n v="184"/>
    <x v="183"/>
    <x v="5"/>
    <x v="0"/>
    <n v="8"/>
    <n v="6"/>
    <s v="U"/>
    <n v="4"/>
    <s v="O"/>
    <n v="0"/>
  </r>
  <r>
    <n v="432"/>
    <n v="184"/>
    <x v="183"/>
    <x v="5"/>
    <x v="1"/>
    <n v="8"/>
    <n v="8"/>
    <s v="E"/>
    <m/>
    <s v="O"/>
    <n v="0"/>
  </r>
  <r>
    <n v="433"/>
    <n v="185"/>
    <x v="184"/>
    <x v="5"/>
    <x v="0"/>
    <n v="10.5"/>
    <n v="10"/>
    <s v="U"/>
    <n v="27"/>
    <s v="O"/>
    <n v="0"/>
  </r>
  <r>
    <n v="434"/>
    <n v="185"/>
    <x v="184"/>
    <x v="5"/>
    <x v="1"/>
    <n v="10.5"/>
    <n v="11"/>
    <s v="O"/>
    <m/>
    <s v="O"/>
    <n v="1"/>
  </r>
  <r>
    <n v="435"/>
    <n v="186"/>
    <x v="185"/>
    <x v="5"/>
    <x v="0"/>
    <n v="7.5"/>
    <n v="9"/>
    <s v="O"/>
    <n v="10"/>
    <s v="O"/>
    <n v="1"/>
  </r>
  <r>
    <n v="436"/>
    <n v="186"/>
    <x v="185"/>
    <x v="5"/>
    <x v="1"/>
    <n v="7.5"/>
    <n v="9"/>
    <s v="O"/>
    <m/>
    <s v="O"/>
    <n v="1"/>
  </r>
  <r>
    <n v="437"/>
    <n v="187"/>
    <x v="186"/>
    <x v="5"/>
    <x v="0"/>
    <n v="10.5"/>
    <n v="12"/>
    <s v="O"/>
    <n v="8"/>
    <s v="U"/>
    <n v="0"/>
  </r>
  <r>
    <n v="438"/>
    <n v="187"/>
    <x v="186"/>
    <x v="5"/>
    <x v="1"/>
    <n v="10.5"/>
    <n v="11"/>
    <s v="O"/>
    <m/>
    <s v="U"/>
    <n v="0"/>
  </r>
  <r>
    <n v="439"/>
    <n v="188"/>
    <x v="187"/>
    <x v="5"/>
    <x v="0"/>
    <n v="4.5"/>
    <n v="5"/>
    <s v="O"/>
    <n v="31"/>
    <s v="O"/>
    <n v="1"/>
  </r>
  <r>
    <n v="440"/>
    <n v="188"/>
    <x v="187"/>
    <x v="5"/>
    <x v="1"/>
    <n v="4.5"/>
    <n v="5"/>
    <s v="O"/>
    <m/>
    <s v="O"/>
    <n v="1"/>
  </r>
  <r>
    <n v="441"/>
    <n v="189"/>
    <x v="188"/>
    <x v="5"/>
    <x v="0"/>
    <n v="5.5"/>
    <n v="6"/>
    <s v="O"/>
    <n v="18"/>
    <s v="O"/>
    <n v="1"/>
  </r>
  <r>
    <n v="442"/>
    <n v="189"/>
    <x v="188"/>
    <x v="5"/>
    <x v="1"/>
    <n v="5.5"/>
    <n v="5"/>
    <s v="U"/>
    <m/>
    <s v="O"/>
    <n v="0"/>
  </r>
  <r>
    <n v="443"/>
    <n v="190"/>
    <x v="189"/>
    <x v="5"/>
    <x v="0"/>
    <n v="8.5"/>
    <n v="8"/>
    <s v="U"/>
    <n v="24"/>
    <s v="U"/>
    <n v="1"/>
  </r>
  <r>
    <n v="444"/>
    <n v="190"/>
    <x v="189"/>
    <x v="5"/>
    <x v="1"/>
    <n v="8.5"/>
    <n v="8"/>
    <s v="U"/>
    <m/>
    <s v="U"/>
    <n v="1"/>
  </r>
  <r>
    <n v="445"/>
    <n v="191"/>
    <x v="190"/>
    <x v="5"/>
    <x v="0"/>
    <n v="8.5"/>
    <n v="8"/>
    <s v="U"/>
    <n v="29"/>
    <s v="O"/>
    <n v="0"/>
  </r>
  <r>
    <n v="446"/>
    <n v="191"/>
    <x v="190"/>
    <x v="5"/>
    <x v="1"/>
    <n v="8.5"/>
    <n v="11"/>
    <s v="O"/>
    <m/>
    <s v="O"/>
    <n v="1"/>
  </r>
  <r>
    <n v="447"/>
    <n v="192"/>
    <x v="191"/>
    <x v="5"/>
    <x v="0"/>
    <n v="7.5"/>
    <n v="7"/>
    <s v="U"/>
    <n v="17"/>
    <s v="U"/>
    <n v="1"/>
  </r>
  <r>
    <n v="448"/>
    <n v="192"/>
    <x v="191"/>
    <x v="5"/>
    <x v="1"/>
    <n v="7.5"/>
    <n v="6"/>
    <s v="U"/>
    <m/>
    <s v="U"/>
    <n v="1"/>
  </r>
  <r>
    <n v="449"/>
    <n v="161"/>
    <x v="160"/>
    <x v="5"/>
    <x v="3"/>
    <n v="8"/>
    <n v="8"/>
    <s v="E"/>
    <n v="32"/>
    <s v="E"/>
    <n v="1"/>
  </r>
  <r>
    <n v="450"/>
    <n v="162"/>
    <x v="161"/>
    <x v="5"/>
    <x v="3"/>
    <n v="9.5"/>
    <n v="9"/>
    <s v="U"/>
    <n v="26"/>
    <s v="O"/>
    <n v="0"/>
  </r>
  <r>
    <n v="451"/>
    <n v="163"/>
    <x v="162"/>
    <x v="5"/>
    <x v="3"/>
    <n v="9"/>
    <n v="7"/>
    <s v="U"/>
    <n v="8"/>
    <s v="E"/>
    <n v="0"/>
  </r>
  <r>
    <n v="452"/>
    <n v="164"/>
    <x v="163"/>
    <x v="5"/>
    <x v="3"/>
    <n v="6"/>
    <n v="4"/>
    <s v="U"/>
    <n v="5"/>
    <s v="O"/>
    <n v="0"/>
  </r>
  <r>
    <n v="453"/>
    <n v="165"/>
    <x v="164"/>
    <x v="5"/>
    <x v="3"/>
    <n v="8.5"/>
    <n v="11"/>
    <s v="O"/>
    <n v="13"/>
    <s v="O"/>
    <n v="1"/>
  </r>
  <r>
    <n v="454"/>
    <n v="166"/>
    <x v="165"/>
    <x v="5"/>
    <x v="3"/>
    <n v="5.5"/>
    <n v="6"/>
    <s v="O"/>
    <n v="31"/>
    <s v="U"/>
    <n v="0"/>
  </r>
  <r>
    <n v="455"/>
    <n v="167"/>
    <x v="166"/>
    <x v="5"/>
    <x v="3"/>
    <n v="8.5"/>
    <n v="10"/>
    <s v="O"/>
    <n v="10"/>
    <s v="U"/>
    <n v="0"/>
  </r>
  <r>
    <n v="456"/>
    <n v="168"/>
    <x v="167"/>
    <x v="5"/>
    <x v="3"/>
    <n v="4.5"/>
    <n v="4"/>
    <s v="U"/>
    <n v="24"/>
    <s v="U"/>
    <n v="1"/>
  </r>
  <r>
    <n v="457"/>
    <n v="169"/>
    <x v="168"/>
    <x v="5"/>
    <x v="3"/>
    <n v="9.5"/>
    <n v="10"/>
    <s v="O"/>
    <n v="18"/>
    <s v="U"/>
    <n v="0"/>
  </r>
  <r>
    <n v="458"/>
    <n v="170"/>
    <x v="169"/>
    <x v="5"/>
    <x v="3"/>
    <n v="8.5"/>
    <n v="6"/>
    <s v="U"/>
    <n v="29"/>
    <s v="U"/>
    <n v="1"/>
  </r>
  <r>
    <n v="459"/>
    <n v="171"/>
    <x v="170"/>
    <x v="5"/>
    <x v="3"/>
    <n v="8"/>
    <n v="6"/>
    <s v="U"/>
    <n v="7"/>
    <s v="O"/>
    <n v="0"/>
  </r>
  <r>
    <n v="460"/>
    <n v="172"/>
    <x v="171"/>
    <x v="5"/>
    <x v="3"/>
    <n v="10"/>
    <n v="11"/>
    <s v="O"/>
    <n v="15"/>
    <s v="U"/>
    <n v="0"/>
  </r>
  <r>
    <n v="461"/>
    <n v="173"/>
    <x v="172"/>
    <x v="5"/>
    <x v="3"/>
    <n v="8.5"/>
    <n v="10"/>
    <s v="O"/>
    <n v="12"/>
    <s v="U"/>
    <n v="0"/>
  </r>
  <r>
    <n v="462"/>
    <n v="174"/>
    <x v="173"/>
    <x v="5"/>
    <x v="3"/>
    <n v="9"/>
    <n v="4"/>
    <s v="U"/>
    <n v="1"/>
    <s v="U"/>
    <n v="1"/>
  </r>
  <r>
    <n v="463"/>
    <n v="175"/>
    <x v="174"/>
    <x v="5"/>
    <x v="3"/>
    <n v="6.5"/>
    <n v="6"/>
    <s v="U"/>
    <n v="17"/>
    <s v="O"/>
    <n v="0"/>
  </r>
  <r>
    <n v="464"/>
    <n v="176"/>
    <x v="175"/>
    <x v="5"/>
    <x v="3"/>
    <n v="9"/>
    <n v="9"/>
    <s v="E"/>
    <n v="19"/>
    <s v="O"/>
    <n v="0"/>
  </r>
  <r>
    <n v="465"/>
    <n v="177"/>
    <x v="176"/>
    <x v="5"/>
    <x v="3"/>
    <n v="7.5"/>
    <n v="8"/>
    <s v="O"/>
    <n v="22"/>
    <s v="U"/>
    <n v="0"/>
  </r>
  <r>
    <n v="466"/>
    <n v="178"/>
    <x v="177"/>
    <x v="5"/>
    <x v="3"/>
    <n v="8.5"/>
    <n v="10"/>
    <s v="O"/>
    <n v="6"/>
    <s v="O"/>
    <n v="1"/>
  </r>
  <r>
    <n v="467"/>
    <n v="179"/>
    <x v="178"/>
    <x v="5"/>
    <x v="3"/>
    <n v="12.5"/>
    <n v="14"/>
    <s v="O"/>
    <n v="11"/>
    <s v="O"/>
    <n v="1"/>
  </r>
  <r>
    <n v="468"/>
    <n v="180"/>
    <x v="179"/>
    <x v="5"/>
    <x v="3"/>
    <n v="8"/>
    <n v="8"/>
    <s v="E"/>
    <n v="16"/>
    <s v="O"/>
    <n v="0"/>
  </r>
  <r>
    <n v="469"/>
    <n v="181"/>
    <x v="180"/>
    <x v="5"/>
    <x v="3"/>
    <n v="9"/>
    <n v="8"/>
    <s v="U"/>
    <n v="21"/>
    <s v="U"/>
    <n v="1"/>
  </r>
  <r>
    <n v="470"/>
    <n v="182"/>
    <x v="181"/>
    <x v="5"/>
    <x v="3"/>
    <n v="4.5"/>
    <n v="2"/>
    <s v="U"/>
    <n v="2"/>
    <s v="O"/>
    <n v="0"/>
  </r>
  <r>
    <n v="471"/>
    <n v="183"/>
    <x v="182"/>
    <x v="5"/>
    <x v="3"/>
    <n v="10"/>
    <n v="9"/>
    <s v="U"/>
    <n v="14"/>
    <s v="U"/>
    <n v="1"/>
  </r>
  <r>
    <n v="472"/>
    <n v="184"/>
    <x v="183"/>
    <x v="5"/>
    <x v="3"/>
    <n v="8"/>
    <n v="5"/>
    <s v="U"/>
    <n v="20"/>
    <s v="O"/>
    <n v="0"/>
  </r>
  <r>
    <n v="473"/>
    <n v="185"/>
    <x v="184"/>
    <x v="5"/>
    <x v="3"/>
    <n v="10.5"/>
    <n v="12"/>
    <s v="O"/>
    <n v="4"/>
    <s v="O"/>
    <n v="1"/>
  </r>
  <r>
    <n v="474"/>
    <n v="186"/>
    <x v="185"/>
    <x v="5"/>
    <x v="3"/>
    <n v="7.5"/>
    <n v="10"/>
    <s v="O"/>
    <n v="25"/>
    <s v="O"/>
    <n v="1"/>
  </r>
  <r>
    <n v="475"/>
    <n v="187"/>
    <x v="186"/>
    <x v="5"/>
    <x v="3"/>
    <n v="10.5"/>
    <n v="12"/>
    <s v="O"/>
    <n v="3"/>
    <s v="U"/>
    <n v="0"/>
  </r>
  <r>
    <n v="476"/>
    <n v="188"/>
    <x v="187"/>
    <x v="5"/>
    <x v="3"/>
    <n v="4.5"/>
    <n v="5"/>
    <s v="O"/>
    <n v="28"/>
    <s v="O"/>
    <n v="1"/>
  </r>
  <r>
    <n v="477"/>
    <n v="189"/>
    <x v="188"/>
    <x v="5"/>
    <x v="3"/>
    <n v="5.5"/>
    <n v="6"/>
    <s v="O"/>
    <n v="27"/>
    <s v="O"/>
    <n v="1"/>
  </r>
  <r>
    <n v="478"/>
    <n v="190"/>
    <x v="189"/>
    <x v="5"/>
    <x v="3"/>
    <n v="8.5"/>
    <n v="8"/>
    <s v="U"/>
    <n v="30"/>
    <s v="U"/>
    <n v="1"/>
  </r>
  <r>
    <n v="479"/>
    <n v="191"/>
    <x v="190"/>
    <x v="5"/>
    <x v="3"/>
    <n v="8.5"/>
    <n v="10"/>
    <s v="O"/>
    <n v="9"/>
    <s v="O"/>
    <n v="1"/>
  </r>
  <r>
    <n v="480"/>
    <n v="192"/>
    <x v="191"/>
    <x v="5"/>
    <x v="3"/>
    <n v="7.5"/>
    <n v="8"/>
    <s v="O"/>
    <n v="23"/>
    <s v="U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C18" firstHeaderRow="1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5"/>
        <item x="188"/>
        <item x="176"/>
        <item x="177"/>
        <item x="179"/>
        <item x="178"/>
        <item x="180"/>
        <item x="181"/>
        <item x="182"/>
        <item x="183"/>
        <item x="184"/>
        <item x="186"/>
        <item x="187"/>
        <item x="189"/>
        <item x="190"/>
        <item x="1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n="Andrew" x="0"/>
        <item n="Kid" x="2"/>
        <item n="Tony" x="1"/>
        <item n="Tony_v2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5">
    <i>
      <x/>
      <x/>
    </i>
    <i r="1">
      <x v="2"/>
    </i>
    <i>
      <x v="1"/>
      <x/>
    </i>
    <i r="1">
      <x v="1"/>
    </i>
    <i r="1">
      <x v="2"/>
    </i>
    <i>
      <x v="2"/>
      <x/>
    </i>
    <i r="1">
      <x v="2"/>
    </i>
    <i>
      <x v="3"/>
      <x/>
    </i>
    <i r="1">
      <x v="2"/>
    </i>
    <i>
      <x v="4"/>
      <x/>
    </i>
    <i r="1">
      <x v="2"/>
    </i>
    <i r="1">
      <x v="3"/>
    </i>
    <i>
      <x v="5"/>
      <x/>
    </i>
    <i r="1">
      <x v="2"/>
    </i>
    <i r="1">
      <x v="3"/>
    </i>
  </rowItems>
  <colItems count="1">
    <i/>
  </colItems>
  <dataFields count="1">
    <dataField name="Sum of pick_result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19">
  <location ref="A3:D40" firstHeaderRow="1" firstDataRow="1" firstDataCol="3"/>
  <pivotFields count="2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7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  <i t="grand">
      <x/>
    </i>
  </rowItems>
  <colItems count="1">
    <i/>
  </colItems>
  <dataFields count="1">
    <dataField name="Average of pick_result_spread" fld="20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8">
  <location ref="A3:D39" firstHeaderRow="1" firstDataRow="1" firstDataCol="3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6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</rowItems>
  <colItems count="1">
    <i/>
  </colItems>
  <dataFields count="1">
    <dataField name="Average of line_home_pick_diff" fld="15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8951-3FEC-4197-A502-5AF683FC5AA1}">
  <sheetPr>
    <tabColor theme="0"/>
  </sheetPr>
  <dimension ref="A1:C19"/>
  <sheetViews>
    <sheetView workbookViewId="0">
      <selection activeCell="A20" sqref="A20"/>
    </sheetView>
  </sheetViews>
  <sheetFormatPr defaultRowHeight="15" x14ac:dyDescent="0.25"/>
  <sheetData>
    <row r="1" spans="1:3" s="23" customFormat="1" x14ac:dyDescent="0.25">
      <c r="A1" s="23" t="s">
        <v>445</v>
      </c>
    </row>
    <row r="2" spans="1:3" x14ac:dyDescent="0.25">
      <c r="A2" s="1" t="s">
        <v>426</v>
      </c>
      <c r="B2" s="1" t="s">
        <v>425</v>
      </c>
      <c r="C2" t="s">
        <v>433</v>
      </c>
    </row>
    <row r="3" spans="1:3" x14ac:dyDescent="0.25">
      <c r="A3" t="s">
        <v>427</v>
      </c>
      <c r="B3" s="25" t="s">
        <v>421</v>
      </c>
      <c r="C3" t="s">
        <v>434</v>
      </c>
    </row>
    <row r="4" spans="1:3" x14ac:dyDescent="0.25">
      <c r="A4" s="23" t="s">
        <v>427</v>
      </c>
      <c r="B4" s="26" t="s">
        <v>422</v>
      </c>
      <c r="C4" t="s">
        <v>444</v>
      </c>
    </row>
    <row r="5" spans="1:3" x14ac:dyDescent="0.25">
      <c r="A5" s="23" t="s">
        <v>427</v>
      </c>
      <c r="B5" s="18" t="s">
        <v>423</v>
      </c>
      <c r="C5" t="s">
        <v>435</v>
      </c>
    </row>
    <row r="6" spans="1:3" x14ac:dyDescent="0.25">
      <c r="A6" s="23" t="s">
        <v>427</v>
      </c>
      <c r="B6" s="17" t="s">
        <v>424</v>
      </c>
      <c r="C6" t="s">
        <v>436</v>
      </c>
    </row>
    <row r="7" spans="1:3" x14ac:dyDescent="0.25">
      <c r="A7" s="23" t="s">
        <v>428</v>
      </c>
      <c r="B7" t="s">
        <v>432</v>
      </c>
      <c r="C7" t="s">
        <v>443</v>
      </c>
    </row>
    <row r="8" spans="1:3" x14ac:dyDescent="0.25">
      <c r="A8" t="s">
        <v>428</v>
      </c>
      <c r="B8" s="18" t="s">
        <v>423</v>
      </c>
      <c r="C8" t="s">
        <v>437</v>
      </c>
    </row>
    <row r="9" spans="1:3" x14ac:dyDescent="0.25">
      <c r="A9" s="23" t="s">
        <v>428</v>
      </c>
      <c r="B9" s="19" t="s">
        <v>429</v>
      </c>
      <c r="C9" t="s">
        <v>438</v>
      </c>
    </row>
    <row r="10" spans="1:3" s="23" customFormat="1" x14ac:dyDescent="0.25">
      <c r="A10" s="23" t="s">
        <v>428</v>
      </c>
      <c r="B10" s="17" t="s">
        <v>424</v>
      </c>
      <c r="C10" s="23" t="s">
        <v>442</v>
      </c>
    </row>
    <row r="11" spans="1:3" x14ac:dyDescent="0.25">
      <c r="A11" s="23" t="s">
        <v>428</v>
      </c>
      <c r="B11" s="11" t="s">
        <v>430</v>
      </c>
      <c r="C11" t="s">
        <v>439</v>
      </c>
    </row>
    <row r="12" spans="1:3" x14ac:dyDescent="0.25">
      <c r="A12" s="23" t="s">
        <v>428</v>
      </c>
      <c r="B12" s="12" t="s">
        <v>431</v>
      </c>
      <c r="C12" t="s">
        <v>440</v>
      </c>
    </row>
    <row r="13" spans="1:3" x14ac:dyDescent="0.25">
      <c r="A13" s="23" t="s">
        <v>428</v>
      </c>
      <c r="B13" s="26" t="s">
        <v>422</v>
      </c>
      <c r="C13" t="s">
        <v>441</v>
      </c>
    </row>
    <row r="15" spans="1:3" x14ac:dyDescent="0.25">
      <c r="A15" t="s">
        <v>447</v>
      </c>
    </row>
    <row r="16" spans="1:3" x14ac:dyDescent="0.25">
      <c r="A16" t="s">
        <v>446</v>
      </c>
      <c r="B16" t="s">
        <v>433</v>
      </c>
    </row>
    <row r="17" spans="1:2" x14ac:dyDescent="0.25">
      <c r="A17">
        <v>1</v>
      </c>
      <c r="B17" t="s">
        <v>448</v>
      </c>
    </row>
    <row r="18" spans="1:2" x14ac:dyDescent="0.25">
      <c r="A18">
        <v>2</v>
      </c>
      <c r="B18" t="s">
        <v>449</v>
      </c>
    </row>
    <row r="19" spans="1:2" x14ac:dyDescent="0.25">
      <c r="A19">
        <v>3</v>
      </c>
      <c r="B19" t="s">
        <v>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8161-7BC6-4299-BE30-BA9DF2C25D60}">
  <sheetPr>
    <tabColor theme="0"/>
  </sheetPr>
  <dimension ref="A1:I13"/>
  <sheetViews>
    <sheetView workbookViewId="0"/>
  </sheetViews>
  <sheetFormatPr defaultRowHeight="15" x14ac:dyDescent="0.25"/>
  <cols>
    <col min="1" max="1" width="30.42578125" bestFit="1" customWidth="1"/>
  </cols>
  <sheetData>
    <row r="1" spans="1:9" s="22" customFormat="1" x14ac:dyDescent="0.25">
      <c r="A1" s="23" t="s">
        <v>406</v>
      </c>
      <c r="B1" s="23" t="s">
        <v>407</v>
      </c>
      <c r="C1" s="23" t="s">
        <v>408</v>
      </c>
      <c r="D1" s="23" t="s">
        <v>409</v>
      </c>
      <c r="E1" s="23" t="s">
        <v>410</v>
      </c>
      <c r="F1" s="23" t="s">
        <v>411</v>
      </c>
      <c r="G1" s="23" t="s">
        <v>412</v>
      </c>
      <c r="H1" s="23" t="s">
        <v>413</v>
      </c>
      <c r="I1" s="23" t="s">
        <v>414</v>
      </c>
    </row>
    <row r="2" spans="1:9" x14ac:dyDescent="0.25">
      <c r="A2" s="23" t="s">
        <v>394</v>
      </c>
      <c r="B2" s="23" t="s">
        <v>394</v>
      </c>
      <c r="C2" s="23">
        <v>2</v>
      </c>
      <c r="D2" s="23">
        <v>1</v>
      </c>
      <c r="E2" s="23">
        <f ca="1">COUNTA(INDIRECT(CONCATENATE(B2,"!$A:$A")))</f>
        <v>85</v>
      </c>
      <c r="F2" s="23">
        <f ca="1">COUNTA(INDIRECT(CONCATENATE(B2,"!$1:$1")))</f>
        <v>5</v>
      </c>
      <c r="G2" s="23" t="str">
        <f>ADDRESS(C2,D2)</f>
        <v>$A$2</v>
      </c>
      <c r="H2" s="23" t="str">
        <f ca="1">ADDRESS(E2,F2)</f>
        <v>$E$85</v>
      </c>
      <c r="I2" s="23" t="str">
        <f ca="1">CONCATENATE(B2,"!",G2,":",H2)</f>
        <v>nfl_award_result!$A$2:$E$85</v>
      </c>
    </row>
    <row r="3" spans="1:9" x14ac:dyDescent="0.25">
      <c r="A3" s="23" t="s">
        <v>395</v>
      </c>
      <c r="B3" s="23" t="s">
        <v>394</v>
      </c>
      <c r="C3" s="23">
        <v>1</v>
      </c>
      <c r="D3" s="23">
        <v>1</v>
      </c>
      <c r="E3" s="23">
        <v>1</v>
      </c>
      <c r="F3" s="23">
        <f t="shared" ref="F3:F13" ca="1" si="0">COUNTA(INDIRECT(CONCATENATE(B3,"!$1:$1")))</f>
        <v>5</v>
      </c>
      <c r="G3" s="23" t="str">
        <f t="shared" ref="G3:G13" si="1">ADDRESS(C3,D3)</f>
        <v>$A$1</v>
      </c>
      <c r="H3" s="23" t="str">
        <f t="shared" ref="H3:H13" ca="1" si="2">ADDRESS(E3,F3)</f>
        <v>$E$1</v>
      </c>
      <c r="I3" s="23" t="str">
        <f t="shared" ref="I3:I13" ca="1" si="3">CONCATENATE(B3,"!",G3,":",H3)</f>
        <v>nfl_award_result!$A$1:$E$1</v>
      </c>
    </row>
    <row r="4" spans="1:9" x14ac:dyDescent="0.25">
      <c r="A4" s="23" t="s">
        <v>396</v>
      </c>
      <c r="B4" s="23" t="s">
        <v>396</v>
      </c>
      <c r="C4" s="23">
        <v>2</v>
      </c>
      <c r="D4" s="23">
        <v>1</v>
      </c>
      <c r="E4" s="23">
        <f ca="1">COUNTA(INDIRECT(CONCATENATE(B4,"!$A:$A")))</f>
        <v>3</v>
      </c>
      <c r="F4" s="23">
        <f t="shared" ca="1" si="0"/>
        <v>2</v>
      </c>
      <c r="G4" s="23" t="str">
        <f t="shared" si="1"/>
        <v>$A$2</v>
      </c>
      <c r="H4" s="23" t="str">
        <f t="shared" ca="1" si="2"/>
        <v>$B$3</v>
      </c>
      <c r="I4" s="23" t="str">
        <f t="shared" ca="1" si="3"/>
        <v>nfl_conf!$A$2:$B$3</v>
      </c>
    </row>
    <row r="5" spans="1:9" x14ac:dyDescent="0.25">
      <c r="A5" s="23" t="s">
        <v>397</v>
      </c>
      <c r="B5" s="23" t="s">
        <v>396</v>
      </c>
      <c r="C5" s="23">
        <v>1</v>
      </c>
      <c r="D5" s="23">
        <v>1</v>
      </c>
      <c r="E5" s="23">
        <v>1</v>
      </c>
      <c r="F5" s="23">
        <f t="shared" ca="1" si="0"/>
        <v>2</v>
      </c>
      <c r="G5" s="23" t="str">
        <f t="shared" si="1"/>
        <v>$A$1</v>
      </c>
      <c r="H5" s="23" t="str">
        <f t="shared" ca="1" si="2"/>
        <v>$B$1</v>
      </c>
      <c r="I5" s="23" t="str">
        <f t="shared" ca="1" si="3"/>
        <v>nfl_conf!$A$1:$B$1</v>
      </c>
    </row>
    <row r="6" spans="1:9" x14ac:dyDescent="0.25">
      <c r="A6" s="23" t="s">
        <v>398</v>
      </c>
      <c r="B6" s="23" t="s">
        <v>398</v>
      </c>
      <c r="C6" s="23">
        <v>2</v>
      </c>
      <c r="D6" s="23">
        <v>1</v>
      </c>
      <c r="E6" s="23">
        <f ca="1">COUNTA(INDIRECT(CONCATENATE(B6,"!$A:$A")))</f>
        <v>9</v>
      </c>
      <c r="F6" s="23">
        <f t="shared" ca="1" si="0"/>
        <v>3</v>
      </c>
      <c r="G6" s="23" t="str">
        <f t="shared" si="1"/>
        <v>$A$2</v>
      </c>
      <c r="H6" s="23" t="str">
        <f t="shared" ca="1" si="2"/>
        <v>$C$9</v>
      </c>
      <c r="I6" s="23" t="str">
        <f t="shared" ca="1" si="3"/>
        <v>nfl_div!$A$2:$C$9</v>
      </c>
    </row>
    <row r="7" spans="1:9" x14ac:dyDescent="0.25">
      <c r="A7" s="23" t="s">
        <v>399</v>
      </c>
      <c r="B7" s="23" t="s">
        <v>398</v>
      </c>
      <c r="C7" s="23">
        <v>1</v>
      </c>
      <c r="D7" s="23">
        <v>1</v>
      </c>
      <c r="E7" s="23">
        <v>1</v>
      </c>
      <c r="F7" s="23">
        <f t="shared" ca="1" si="0"/>
        <v>3</v>
      </c>
      <c r="G7" s="23" t="str">
        <f t="shared" si="1"/>
        <v>$A$1</v>
      </c>
      <c r="H7" s="23" t="str">
        <f t="shared" ca="1" si="2"/>
        <v>$C$1</v>
      </c>
      <c r="I7" s="23" t="str">
        <f t="shared" ca="1" si="3"/>
        <v>nfl_div!$A$1:$C$1</v>
      </c>
    </row>
    <row r="8" spans="1:9" x14ac:dyDescent="0.25">
      <c r="A8" s="23" t="s">
        <v>400</v>
      </c>
      <c r="B8" s="23" t="s">
        <v>400</v>
      </c>
      <c r="C8" s="23">
        <v>2</v>
      </c>
      <c r="D8" s="23">
        <v>1</v>
      </c>
      <c r="E8" s="23">
        <f ca="1">COUNTA(INDIRECT(CONCATENATE(B8,"!$A:$A")))</f>
        <v>1859</v>
      </c>
      <c r="F8" s="23">
        <f t="shared" ca="1" si="0"/>
        <v>17</v>
      </c>
      <c r="G8" s="23" t="str">
        <f t="shared" si="1"/>
        <v>$A$2</v>
      </c>
      <c r="H8" s="23" t="str">
        <f t="shared" ca="1" si="2"/>
        <v>$Q$1859</v>
      </c>
      <c r="I8" s="23" t="str">
        <f t="shared" ca="1" si="3"/>
        <v>nfl_game_result!$A$2:$Q$1859</v>
      </c>
    </row>
    <row r="9" spans="1:9" x14ac:dyDescent="0.25">
      <c r="A9" s="23" t="s">
        <v>401</v>
      </c>
      <c r="B9" s="23" t="s">
        <v>400</v>
      </c>
      <c r="C9" s="23">
        <v>1</v>
      </c>
      <c r="D9" s="23">
        <v>1</v>
      </c>
      <c r="E9" s="23">
        <v>1</v>
      </c>
      <c r="F9" s="23">
        <f t="shared" ca="1" si="0"/>
        <v>17</v>
      </c>
      <c r="G9" s="23" t="str">
        <f t="shared" si="1"/>
        <v>$A$1</v>
      </c>
      <c r="H9" s="23" t="str">
        <f t="shared" ca="1" si="2"/>
        <v>$Q$1</v>
      </c>
      <c r="I9" s="23" t="str">
        <f t="shared" ca="1" si="3"/>
        <v>nfl_game_result!$A$1:$Q$1</v>
      </c>
    </row>
    <row r="10" spans="1:9" x14ac:dyDescent="0.25">
      <c r="A10" s="23" t="s">
        <v>402</v>
      </c>
      <c r="B10" s="23" t="s">
        <v>402</v>
      </c>
      <c r="C10" s="23">
        <v>2</v>
      </c>
      <c r="D10" s="23">
        <v>1</v>
      </c>
      <c r="E10" s="23">
        <f ca="1">COUNTA(INDIRECT(CONCATENATE(B10,"!$A:$A")))</f>
        <v>106</v>
      </c>
      <c r="F10" s="23">
        <f t="shared" ca="1" si="0"/>
        <v>7</v>
      </c>
      <c r="G10" s="23" t="str">
        <f t="shared" si="1"/>
        <v>$A$2</v>
      </c>
      <c r="H10" s="23" t="str">
        <f t="shared" ca="1" si="2"/>
        <v>$G$106</v>
      </c>
      <c r="I10" s="23" t="str">
        <f t="shared" ca="1" si="3"/>
        <v>nfl_plyff_tm!$A$2:$G$106</v>
      </c>
    </row>
    <row r="11" spans="1:9" x14ac:dyDescent="0.25">
      <c r="A11" s="23" t="s">
        <v>403</v>
      </c>
      <c r="B11" s="23" t="s">
        <v>402</v>
      </c>
      <c r="C11" s="23">
        <v>1</v>
      </c>
      <c r="D11" s="23">
        <v>1</v>
      </c>
      <c r="E11" s="23">
        <v>1</v>
      </c>
      <c r="F11" s="23">
        <f t="shared" ca="1" si="0"/>
        <v>7</v>
      </c>
      <c r="G11" s="23" t="str">
        <f t="shared" si="1"/>
        <v>$A$1</v>
      </c>
      <c r="H11" s="23" t="str">
        <f t="shared" ca="1" si="2"/>
        <v>$G$1</v>
      </c>
      <c r="I11" s="23" t="str">
        <f t="shared" ca="1" si="3"/>
        <v>nfl_plyff_tm!$A$1:$G$1</v>
      </c>
    </row>
    <row r="12" spans="1:9" x14ac:dyDescent="0.25">
      <c r="A12" s="23" t="s">
        <v>404</v>
      </c>
      <c r="B12" s="23" t="s">
        <v>404</v>
      </c>
      <c r="C12" s="23">
        <v>2</v>
      </c>
      <c r="D12" s="23">
        <v>1</v>
      </c>
      <c r="E12" s="23">
        <f ca="1">COUNTA(INDIRECT(CONCATENATE(B12,"!$A:$A")))</f>
        <v>225</v>
      </c>
      <c r="F12" s="23">
        <f t="shared" ca="1" si="0"/>
        <v>14</v>
      </c>
      <c r="G12" s="23" t="str">
        <f t="shared" si="1"/>
        <v>$A$2</v>
      </c>
      <c r="H12" s="23" t="str">
        <f t="shared" ca="1" si="2"/>
        <v>$N$225</v>
      </c>
      <c r="I12" s="23" t="str">
        <f t="shared" ca="1" si="3"/>
        <v>nfl_win_total_result!$A$2:$N$225</v>
      </c>
    </row>
    <row r="13" spans="1:9" x14ac:dyDescent="0.25">
      <c r="A13" s="23" t="s">
        <v>405</v>
      </c>
      <c r="B13" s="23" t="s">
        <v>404</v>
      </c>
      <c r="C13" s="23">
        <v>1</v>
      </c>
      <c r="D13" s="23">
        <v>1</v>
      </c>
      <c r="E13" s="23">
        <v>1</v>
      </c>
      <c r="F13" s="23">
        <f t="shared" ca="1" si="0"/>
        <v>14</v>
      </c>
      <c r="G13" s="23" t="str">
        <f t="shared" si="1"/>
        <v>$A$1</v>
      </c>
      <c r="H13" s="23" t="str">
        <f t="shared" ca="1" si="2"/>
        <v>$N$1</v>
      </c>
      <c r="I13" s="23" t="str">
        <f t="shared" ca="1" si="3"/>
        <v>nfl_win_total_result!$A$1:$N$1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1"/>
  </sheetPr>
  <dimension ref="A1:C4"/>
  <sheetViews>
    <sheetView zoomScale="80" zoomScaleNormal="80" workbookViewId="0"/>
  </sheetViews>
  <sheetFormatPr defaultRowHeight="15" x14ac:dyDescent="0.25"/>
  <sheetData>
    <row r="1" spans="1:3" x14ac:dyDescent="0.25">
      <c r="A1" s="18" t="s">
        <v>359</v>
      </c>
      <c r="B1" t="s">
        <v>129</v>
      </c>
      <c r="C1" t="s">
        <v>13</v>
      </c>
    </row>
    <row r="2" spans="1:3" x14ac:dyDescent="0.25">
      <c r="A2">
        <v>1</v>
      </c>
      <c r="B2" t="s">
        <v>14</v>
      </c>
      <c r="C2" t="s">
        <v>15</v>
      </c>
    </row>
    <row r="3" spans="1:3" x14ac:dyDescent="0.25">
      <c r="A3">
        <v>2</v>
      </c>
      <c r="B3" t="s">
        <v>16</v>
      </c>
      <c r="C3" t="s">
        <v>17</v>
      </c>
    </row>
    <row r="4" spans="1:3" x14ac:dyDescent="0.25">
      <c r="A4">
        <v>3</v>
      </c>
      <c r="B4" t="s">
        <v>18</v>
      </c>
      <c r="C4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1"/>
  </sheetPr>
  <dimension ref="A1:C5"/>
  <sheetViews>
    <sheetView zoomScale="80" zoomScaleNormal="80" workbookViewId="0">
      <selection activeCell="C2" sqref="C2"/>
    </sheetView>
  </sheetViews>
  <sheetFormatPr defaultRowHeight="15" x14ac:dyDescent="0.25"/>
  <sheetData>
    <row r="1" spans="1:3" x14ac:dyDescent="0.25">
      <c r="A1" s="18" t="s">
        <v>417</v>
      </c>
      <c r="B1" t="s">
        <v>418</v>
      </c>
      <c r="C1" t="s">
        <v>419</v>
      </c>
    </row>
    <row r="2" spans="1:3" x14ac:dyDescent="0.25">
      <c r="A2">
        <v>1</v>
      </c>
      <c r="B2" t="s">
        <v>0</v>
      </c>
      <c r="C2" t="s">
        <v>1</v>
      </c>
    </row>
    <row r="3" spans="1:3" x14ac:dyDescent="0.25">
      <c r="A3">
        <v>2</v>
      </c>
      <c r="B3" t="s">
        <v>2</v>
      </c>
      <c r="C3" t="s">
        <v>3</v>
      </c>
    </row>
    <row r="4" spans="1:3" x14ac:dyDescent="0.25">
      <c r="A4">
        <v>3</v>
      </c>
      <c r="B4" t="s">
        <v>4</v>
      </c>
      <c r="C4" t="s">
        <v>5</v>
      </c>
    </row>
    <row r="5" spans="1:3" x14ac:dyDescent="0.25">
      <c r="A5">
        <v>4</v>
      </c>
      <c r="B5" t="s">
        <v>6</v>
      </c>
      <c r="C5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1"/>
  </sheetPr>
  <dimension ref="A1:D5"/>
  <sheetViews>
    <sheetView zoomScale="80" zoomScaleNormal="80" workbookViewId="0">
      <selection activeCell="C2" sqref="C2"/>
    </sheetView>
  </sheetViews>
  <sheetFormatPr defaultRowHeight="15" x14ac:dyDescent="0.25"/>
  <sheetData>
    <row r="1" spans="1:4" x14ac:dyDescent="0.25">
      <c r="A1" s="18" t="s">
        <v>358</v>
      </c>
      <c r="B1" t="s">
        <v>8</v>
      </c>
      <c r="C1" t="s">
        <v>8</v>
      </c>
      <c r="D1" s="19" t="s">
        <v>417</v>
      </c>
    </row>
    <row r="2" spans="1:4" x14ac:dyDescent="0.25">
      <c r="A2">
        <v>1</v>
      </c>
      <c r="B2">
        <v>1</v>
      </c>
      <c r="C2" t="s">
        <v>9</v>
      </c>
      <c r="D2">
        <v>2</v>
      </c>
    </row>
    <row r="3" spans="1:4" x14ac:dyDescent="0.25">
      <c r="A3">
        <v>2</v>
      </c>
      <c r="B3">
        <v>2</v>
      </c>
      <c r="C3" t="s">
        <v>10</v>
      </c>
      <c r="D3">
        <v>2</v>
      </c>
    </row>
    <row r="4" spans="1:4" x14ac:dyDescent="0.25">
      <c r="A4">
        <v>3</v>
      </c>
      <c r="B4">
        <v>3</v>
      </c>
      <c r="C4" t="s">
        <v>11</v>
      </c>
      <c r="D4">
        <v>2</v>
      </c>
    </row>
    <row r="5" spans="1:4" x14ac:dyDescent="0.25">
      <c r="A5">
        <v>4</v>
      </c>
      <c r="B5">
        <v>4</v>
      </c>
      <c r="C5" t="s">
        <v>12</v>
      </c>
      <c r="D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1"/>
  </sheetPr>
  <dimension ref="A1:B3"/>
  <sheetViews>
    <sheetView zoomScale="80" zoomScaleNormal="80" workbookViewId="0">
      <selection activeCell="C2" sqref="C2"/>
    </sheetView>
  </sheetViews>
  <sheetFormatPr defaultRowHeight="15" x14ac:dyDescent="0.25"/>
  <sheetData>
    <row r="1" spans="1:2" x14ac:dyDescent="0.25">
      <c r="A1" s="18" t="s">
        <v>262</v>
      </c>
      <c r="B1" t="s">
        <v>27</v>
      </c>
    </row>
    <row r="2" spans="1:2" x14ac:dyDescent="0.25">
      <c r="A2">
        <v>1</v>
      </c>
      <c r="B2" t="s">
        <v>29</v>
      </c>
    </row>
    <row r="3" spans="1:2" x14ac:dyDescent="0.25">
      <c r="A3">
        <v>2</v>
      </c>
      <c r="B3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theme="1"/>
  </sheetPr>
  <dimension ref="A1:C9"/>
  <sheetViews>
    <sheetView zoomScale="80" zoomScaleNormal="80" workbookViewId="0">
      <selection activeCell="C2" sqref="C2"/>
    </sheetView>
  </sheetViews>
  <sheetFormatPr defaultRowHeight="15" x14ac:dyDescent="0.25"/>
  <sheetData>
    <row r="1" spans="1:3" x14ac:dyDescent="0.25">
      <c r="A1" s="18" t="s">
        <v>263</v>
      </c>
      <c r="B1" t="s">
        <v>30</v>
      </c>
      <c r="C1" s="19" t="s">
        <v>262</v>
      </c>
    </row>
    <row r="2" spans="1:3" x14ac:dyDescent="0.25">
      <c r="A2">
        <v>1</v>
      </c>
      <c r="B2" t="s">
        <v>254</v>
      </c>
      <c r="C2">
        <v>1</v>
      </c>
    </row>
    <row r="3" spans="1:3" x14ac:dyDescent="0.25">
      <c r="A3">
        <v>2</v>
      </c>
      <c r="B3" t="s">
        <v>255</v>
      </c>
      <c r="C3">
        <v>1</v>
      </c>
    </row>
    <row r="4" spans="1:3" x14ac:dyDescent="0.25">
      <c r="A4">
        <v>3</v>
      </c>
      <c r="B4" t="s">
        <v>256</v>
      </c>
      <c r="C4">
        <v>1</v>
      </c>
    </row>
    <row r="5" spans="1:3" x14ac:dyDescent="0.25">
      <c r="A5">
        <v>4</v>
      </c>
      <c r="B5" t="s">
        <v>257</v>
      </c>
      <c r="C5">
        <v>1</v>
      </c>
    </row>
    <row r="6" spans="1:3" x14ac:dyDescent="0.25">
      <c r="A6">
        <v>5</v>
      </c>
      <c r="B6" t="s">
        <v>258</v>
      </c>
      <c r="C6">
        <v>2</v>
      </c>
    </row>
    <row r="7" spans="1:3" x14ac:dyDescent="0.25">
      <c r="A7">
        <v>6</v>
      </c>
      <c r="B7" t="s">
        <v>259</v>
      </c>
      <c r="C7">
        <v>2</v>
      </c>
    </row>
    <row r="8" spans="1:3" x14ac:dyDescent="0.25">
      <c r="A8">
        <v>7</v>
      </c>
      <c r="B8" t="s">
        <v>260</v>
      </c>
      <c r="C8">
        <v>2</v>
      </c>
    </row>
    <row r="9" spans="1:3" x14ac:dyDescent="0.25">
      <c r="A9">
        <v>8</v>
      </c>
      <c r="B9" t="s">
        <v>261</v>
      </c>
      <c r="C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theme="1"/>
  </sheetPr>
  <dimension ref="A1:L35"/>
  <sheetViews>
    <sheetView zoomScale="80" zoomScaleNormal="80" workbookViewId="0">
      <selection activeCell="C2" sqref="C2"/>
    </sheetView>
  </sheetViews>
  <sheetFormatPr defaultRowHeight="15" x14ac:dyDescent="0.25"/>
  <cols>
    <col min="4" max="4" width="23.85546875" bestFit="1" customWidth="1"/>
    <col min="5" max="5" width="17.85546875" bestFit="1" customWidth="1"/>
    <col min="6" max="7" width="17.85546875" customWidth="1"/>
  </cols>
  <sheetData>
    <row r="1" spans="1:12" x14ac:dyDescent="0.25">
      <c r="A1" s="20" t="s">
        <v>360</v>
      </c>
      <c r="B1" s="1" t="s">
        <v>289</v>
      </c>
      <c r="C1" s="1" t="s">
        <v>273</v>
      </c>
      <c r="D1" s="1" t="s">
        <v>272</v>
      </c>
      <c r="E1" s="1" t="s">
        <v>291</v>
      </c>
      <c r="F1" s="1" t="s">
        <v>350</v>
      </c>
      <c r="G1" s="1" t="s">
        <v>355</v>
      </c>
      <c r="H1" s="1" t="s">
        <v>290</v>
      </c>
      <c r="I1" s="21" t="s">
        <v>262</v>
      </c>
      <c r="J1" s="8" t="s">
        <v>27</v>
      </c>
      <c r="K1" s="21" t="s">
        <v>263</v>
      </c>
      <c r="L1" s="8" t="s">
        <v>30</v>
      </c>
    </row>
    <row r="2" spans="1:12" x14ac:dyDescent="0.25">
      <c r="A2" s="2">
        <v>1</v>
      </c>
      <c r="B2" s="2">
        <v>1</v>
      </c>
      <c r="C2" s="2" t="s">
        <v>64</v>
      </c>
      <c r="D2" s="1" t="s">
        <v>23</v>
      </c>
      <c r="E2" s="1" t="s">
        <v>326</v>
      </c>
      <c r="F2" t="s">
        <v>344</v>
      </c>
      <c r="G2" t="s">
        <v>344</v>
      </c>
      <c r="H2" s="2">
        <v>1</v>
      </c>
      <c r="I2" s="1">
        <v>2</v>
      </c>
      <c r="J2" s="1" t="str">
        <f t="shared" ref="J2:J35" ca="1" si="0">IFERROR(VLOOKUP($I2,INDIRECT(nfl_conf),MATCH(J$1,INDIRECT(nfl_conf_header),0),FALSE),"na")</f>
        <v>NFC</v>
      </c>
      <c r="K2" s="1">
        <v>8</v>
      </c>
      <c r="L2" s="1" t="str">
        <f t="shared" ref="L2:L35" ca="1" si="1">IFERROR(VLOOKUP($K2,INDIRECT(nfl_div),MATCH(L$1,INDIRECT(nfl_div_header),0),FALSE),"na")</f>
        <v>NFC West</v>
      </c>
    </row>
    <row r="3" spans="1:12" x14ac:dyDescent="0.25">
      <c r="A3" s="2">
        <v>2</v>
      </c>
      <c r="B3" s="2">
        <v>2</v>
      </c>
      <c r="C3" s="1" t="s">
        <v>20</v>
      </c>
      <c r="D3" s="1" t="s">
        <v>22</v>
      </c>
      <c r="E3" s="1" t="s">
        <v>292</v>
      </c>
      <c r="F3" t="s">
        <v>292</v>
      </c>
      <c r="G3" t="s">
        <v>292</v>
      </c>
      <c r="H3" s="1">
        <v>1</v>
      </c>
      <c r="I3" s="1">
        <v>2</v>
      </c>
      <c r="J3" s="1" t="str">
        <f t="shared" ca="1" si="0"/>
        <v>NFC</v>
      </c>
      <c r="K3" s="1">
        <v>6</v>
      </c>
      <c r="L3" s="1" t="str">
        <f t="shared" ca="1" si="1"/>
        <v>NFC South</v>
      </c>
    </row>
    <row r="4" spans="1:12" x14ac:dyDescent="0.25">
      <c r="A4" s="2">
        <v>3</v>
      </c>
      <c r="B4" s="2">
        <v>3</v>
      </c>
      <c r="C4" t="s">
        <v>65</v>
      </c>
      <c r="D4" s="1" t="s">
        <v>96</v>
      </c>
      <c r="E4" s="1" t="s">
        <v>293</v>
      </c>
      <c r="F4" t="s">
        <v>293</v>
      </c>
      <c r="G4" t="s">
        <v>293</v>
      </c>
      <c r="H4">
        <v>1</v>
      </c>
      <c r="I4" s="1">
        <v>1</v>
      </c>
      <c r="J4" s="1" t="str">
        <f t="shared" ca="1" si="0"/>
        <v>AFC</v>
      </c>
      <c r="K4" s="1">
        <v>1</v>
      </c>
      <c r="L4" s="1" t="str">
        <f t="shared" ca="1" si="1"/>
        <v>AFC North</v>
      </c>
    </row>
    <row r="5" spans="1:12" x14ac:dyDescent="0.25">
      <c r="A5" s="2">
        <v>4</v>
      </c>
      <c r="B5" s="2">
        <v>4</v>
      </c>
      <c r="C5" t="s">
        <v>66</v>
      </c>
      <c r="D5" s="1" t="s">
        <v>97</v>
      </c>
      <c r="E5" s="1" t="s">
        <v>294</v>
      </c>
      <c r="F5" t="s">
        <v>294</v>
      </c>
      <c r="G5" t="s">
        <v>294</v>
      </c>
      <c r="H5" s="2">
        <v>1</v>
      </c>
      <c r="I5" s="1">
        <v>1</v>
      </c>
      <c r="J5" s="1" t="str">
        <f t="shared" ca="1" si="0"/>
        <v>AFC</v>
      </c>
      <c r="K5" s="1">
        <v>3</v>
      </c>
      <c r="L5" s="1" t="str">
        <f t="shared" ca="1" si="1"/>
        <v>AFC East</v>
      </c>
    </row>
    <row r="6" spans="1:12" x14ac:dyDescent="0.25">
      <c r="A6" s="2">
        <v>5</v>
      </c>
      <c r="B6" s="2">
        <v>5</v>
      </c>
      <c r="C6" t="s">
        <v>67</v>
      </c>
      <c r="D6" s="1" t="s">
        <v>98</v>
      </c>
      <c r="E6" s="1" t="s">
        <v>325</v>
      </c>
      <c r="F6" s="1" t="s">
        <v>348</v>
      </c>
      <c r="G6" s="1" t="s">
        <v>348</v>
      </c>
      <c r="H6" s="1">
        <v>1</v>
      </c>
      <c r="I6" s="1">
        <v>2</v>
      </c>
      <c r="J6" s="1" t="str">
        <f t="shared" ca="1" si="0"/>
        <v>NFC</v>
      </c>
      <c r="K6" s="1">
        <v>6</v>
      </c>
      <c r="L6" s="1" t="str">
        <f t="shared" ca="1" si="1"/>
        <v>NFC South</v>
      </c>
    </row>
    <row r="7" spans="1:12" x14ac:dyDescent="0.25">
      <c r="A7" s="2">
        <v>6</v>
      </c>
      <c r="B7" s="2">
        <v>6</v>
      </c>
      <c r="C7" t="s">
        <v>68</v>
      </c>
      <c r="D7" s="1" t="s">
        <v>99</v>
      </c>
      <c r="E7" s="1" t="s">
        <v>295</v>
      </c>
      <c r="F7" t="s">
        <v>295</v>
      </c>
      <c r="G7" t="s">
        <v>295</v>
      </c>
      <c r="H7">
        <v>1</v>
      </c>
      <c r="I7" s="1">
        <v>2</v>
      </c>
      <c r="J7" s="1" t="str">
        <f t="shared" ca="1" si="0"/>
        <v>NFC</v>
      </c>
      <c r="K7" s="1">
        <v>5</v>
      </c>
      <c r="L7" s="1" t="str">
        <f t="shared" ca="1" si="1"/>
        <v>NFC North</v>
      </c>
    </row>
    <row r="8" spans="1:12" x14ac:dyDescent="0.25">
      <c r="A8" s="2">
        <v>7</v>
      </c>
      <c r="B8" s="2">
        <v>7</v>
      </c>
      <c r="C8" t="s">
        <v>69</v>
      </c>
      <c r="D8" s="1" t="s">
        <v>323</v>
      </c>
      <c r="E8" s="1" t="s">
        <v>324</v>
      </c>
      <c r="F8" t="s">
        <v>324</v>
      </c>
      <c r="G8" t="s">
        <v>324</v>
      </c>
      <c r="H8" s="2">
        <v>1</v>
      </c>
      <c r="I8" s="1">
        <v>1</v>
      </c>
      <c r="J8" s="1" t="str">
        <f t="shared" ca="1" si="0"/>
        <v>AFC</v>
      </c>
      <c r="K8" s="1">
        <v>1</v>
      </c>
      <c r="L8" s="1" t="str">
        <f t="shared" ca="1" si="1"/>
        <v>AFC North</v>
      </c>
    </row>
    <row r="9" spans="1:12" x14ac:dyDescent="0.25">
      <c r="A9" s="2">
        <v>8</v>
      </c>
      <c r="B9" s="2">
        <v>8</v>
      </c>
      <c r="C9" t="s">
        <v>70</v>
      </c>
      <c r="D9" s="1" t="s">
        <v>100</v>
      </c>
      <c r="E9" s="1" t="s">
        <v>296</v>
      </c>
      <c r="F9" t="s">
        <v>296</v>
      </c>
      <c r="G9" t="s">
        <v>296</v>
      </c>
      <c r="H9" s="1">
        <v>1</v>
      </c>
      <c r="I9" s="1">
        <v>1</v>
      </c>
      <c r="J9" s="1" t="str">
        <f t="shared" ca="1" si="0"/>
        <v>AFC</v>
      </c>
      <c r="K9" s="1">
        <v>1</v>
      </c>
      <c r="L9" s="1" t="str">
        <f t="shared" ca="1" si="1"/>
        <v>AFC North</v>
      </c>
    </row>
    <row r="10" spans="1:12" x14ac:dyDescent="0.25">
      <c r="A10" s="2">
        <v>9</v>
      </c>
      <c r="B10" s="2">
        <v>9</v>
      </c>
      <c r="C10" t="s">
        <v>71</v>
      </c>
      <c r="D10" s="1" t="s">
        <v>101</v>
      </c>
      <c r="E10" s="1" t="s">
        <v>297</v>
      </c>
      <c r="F10" t="s">
        <v>297</v>
      </c>
      <c r="G10" t="s">
        <v>297</v>
      </c>
      <c r="H10">
        <v>1</v>
      </c>
      <c r="I10" s="1">
        <v>2</v>
      </c>
      <c r="J10" s="1" t="str">
        <f t="shared" ca="1" si="0"/>
        <v>NFC</v>
      </c>
      <c r="K10" s="1">
        <v>7</v>
      </c>
      <c r="L10" s="1" t="str">
        <f t="shared" ca="1" si="1"/>
        <v>NFC East</v>
      </c>
    </row>
    <row r="11" spans="1:12" x14ac:dyDescent="0.25">
      <c r="A11" s="2">
        <v>10</v>
      </c>
      <c r="B11" s="2">
        <v>10</v>
      </c>
      <c r="C11" t="s">
        <v>72</v>
      </c>
      <c r="D11" s="1" t="s">
        <v>102</v>
      </c>
      <c r="E11" s="1" t="s">
        <v>298</v>
      </c>
      <c r="F11" t="s">
        <v>298</v>
      </c>
      <c r="G11" t="s">
        <v>298</v>
      </c>
      <c r="H11" s="2">
        <v>1</v>
      </c>
      <c r="I11" s="1">
        <v>1</v>
      </c>
      <c r="J11" s="1" t="str">
        <f t="shared" ca="1" si="0"/>
        <v>AFC</v>
      </c>
      <c r="K11" s="1">
        <v>4</v>
      </c>
      <c r="L11" s="1" t="str">
        <f t="shared" ca="1" si="1"/>
        <v>AFC West</v>
      </c>
    </row>
    <row r="12" spans="1:12" x14ac:dyDescent="0.25">
      <c r="A12" s="2">
        <v>11</v>
      </c>
      <c r="B12" s="2">
        <v>11</v>
      </c>
      <c r="C12" t="s">
        <v>73</v>
      </c>
      <c r="D12" s="1" t="s">
        <v>103</v>
      </c>
      <c r="E12" s="1" t="s">
        <v>299</v>
      </c>
      <c r="F12" t="s">
        <v>299</v>
      </c>
      <c r="G12" t="s">
        <v>299</v>
      </c>
      <c r="H12" s="1">
        <v>1</v>
      </c>
      <c r="I12" s="1">
        <v>2</v>
      </c>
      <c r="J12" s="1" t="str">
        <f t="shared" ca="1" si="0"/>
        <v>NFC</v>
      </c>
      <c r="K12" s="1">
        <v>5</v>
      </c>
      <c r="L12" s="1" t="str">
        <f t="shared" ca="1" si="1"/>
        <v>NFC North</v>
      </c>
    </row>
    <row r="13" spans="1:12" x14ac:dyDescent="0.25">
      <c r="A13" s="2">
        <v>12</v>
      </c>
      <c r="B13" s="2">
        <v>12</v>
      </c>
      <c r="C13" t="s">
        <v>330</v>
      </c>
      <c r="D13" s="1" t="s">
        <v>104</v>
      </c>
      <c r="E13" s="1" t="s">
        <v>308</v>
      </c>
      <c r="F13" t="s">
        <v>308</v>
      </c>
      <c r="G13" t="s">
        <v>308</v>
      </c>
      <c r="H13">
        <v>1</v>
      </c>
      <c r="I13" s="1">
        <v>2</v>
      </c>
      <c r="J13" s="1" t="str">
        <f t="shared" ca="1" si="0"/>
        <v>NFC</v>
      </c>
      <c r="K13" s="1">
        <v>5</v>
      </c>
      <c r="L13" s="1" t="str">
        <f t="shared" ca="1" si="1"/>
        <v>NFC North</v>
      </c>
    </row>
    <row r="14" spans="1:12" x14ac:dyDescent="0.25">
      <c r="A14" s="2">
        <v>13</v>
      </c>
      <c r="B14" s="2">
        <v>13</v>
      </c>
      <c r="C14" t="s">
        <v>75</v>
      </c>
      <c r="D14" s="1" t="s">
        <v>105</v>
      </c>
      <c r="E14" s="1" t="s">
        <v>300</v>
      </c>
      <c r="F14" t="s">
        <v>300</v>
      </c>
      <c r="G14" t="s">
        <v>300</v>
      </c>
      <c r="H14" s="2">
        <v>1</v>
      </c>
      <c r="I14" s="1">
        <v>1</v>
      </c>
      <c r="J14" s="1" t="str">
        <f t="shared" ca="1" si="0"/>
        <v>AFC</v>
      </c>
      <c r="K14" s="1">
        <v>2</v>
      </c>
      <c r="L14" s="1" t="str">
        <f t="shared" ca="1" si="1"/>
        <v>AFC South</v>
      </c>
    </row>
    <row r="15" spans="1:12" x14ac:dyDescent="0.25">
      <c r="A15" s="2">
        <v>14</v>
      </c>
      <c r="B15" s="2">
        <v>14</v>
      </c>
      <c r="C15" t="s">
        <v>76</v>
      </c>
      <c r="D15" s="1" t="s">
        <v>106</v>
      </c>
      <c r="E15" s="1" t="s">
        <v>301</v>
      </c>
      <c r="F15" s="1" t="s">
        <v>301</v>
      </c>
      <c r="G15" s="1" t="s">
        <v>301</v>
      </c>
      <c r="H15" s="1">
        <v>1</v>
      </c>
      <c r="I15" s="1">
        <v>1</v>
      </c>
      <c r="J15" s="1" t="str">
        <f t="shared" ca="1" si="0"/>
        <v>AFC</v>
      </c>
      <c r="K15" s="1">
        <v>2</v>
      </c>
      <c r="L15" s="1" t="str">
        <f t="shared" ca="1" si="1"/>
        <v>AFC South</v>
      </c>
    </row>
    <row r="16" spans="1:12" x14ac:dyDescent="0.25">
      <c r="A16" s="2">
        <v>15</v>
      </c>
      <c r="B16" s="2">
        <v>15</v>
      </c>
      <c r="C16" t="s">
        <v>77</v>
      </c>
      <c r="D16" s="1" t="s">
        <v>107</v>
      </c>
      <c r="E16" s="1" t="s">
        <v>302</v>
      </c>
      <c r="F16" t="s">
        <v>302</v>
      </c>
      <c r="G16" t="s">
        <v>302</v>
      </c>
      <c r="H16">
        <v>1</v>
      </c>
      <c r="I16" s="1">
        <v>1</v>
      </c>
      <c r="J16" s="1" t="str">
        <f t="shared" ca="1" si="0"/>
        <v>AFC</v>
      </c>
      <c r="K16" s="1">
        <v>2</v>
      </c>
      <c r="L16" s="1" t="str">
        <f t="shared" ca="1" si="1"/>
        <v>AFC South</v>
      </c>
    </row>
    <row r="17" spans="1:12" x14ac:dyDescent="0.25">
      <c r="A17" s="2">
        <v>18</v>
      </c>
      <c r="B17" s="2">
        <v>16</v>
      </c>
      <c r="C17" t="s">
        <v>123</v>
      </c>
      <c r="D17" s="1" t="s">
        <v>319</v>
      </c>
      <c r="E17" s="1" t="s">
        <v>313</v>
      </c>
      <c r="F17" t="s">
        <v>345</v>
      </c>
      <c r="G17" t="s">
        <v>309</v>
      </c>
      <c r="H17" s="1">
        <v>1</v>
      </c>
      <c r="I17" s="1">
        <v>2</v>
      </c>
      <c r="J17" s="1" t="str">
        <f t="shared" ca="1" si="0"/>
        <v>NFC</v>
      </c>
      <c r="K17" s="1">
        <v>8</v>
      </c>
      <c r="L17" s="1" t="str">
        <f t="shared" ca="1" si="1"/>
        <v>NFC West</v>
      </c>
    </row>
    <row r="18" spans="1:12" x14ac:dyDescent="0.25">
      <c r="A18" s="2">
        <v>17</v>
      </c>
      <c r="B18" s="2">
        <v>17</v>
      </c>
      <c r="C18" t="s">
        <v>122</v>
      </c>
      <c r="D18" s="1" t="s">
        <v>328</v>
      </c>
      <c r="E18" s="1" t="s">
        <v>313</v>
      </c>
      <c r="F18" t="s">
        <v>340</v>
      </c>
      <c r="G18" t="s">
        <v>340</v>
      </c>
      <c r="H18">
        <v>1</v>
      </c>
      <c r="I18" s="1">
        <v>1</v>
      </c>
      <c r="J18" s="1" t="str">
        <f t="shared" ca="1" si="0"/>
        <v>AFC</v>
      </c>
      <c r="K18" s="1">
        <v>4</v>
      </c>
      <c r="L18" s="1" t="str">
        <f t="shared" ca="1" si="1"/>
        <v>AFC West</v>
      </c>
    </row>
    <row r="19" spans="1:12" x14ac:dyDescent="0.25">
      <c r="A19" s="2">
        <v>16</v>
      </c>
      <c r="B19" s="2">
        <v>18</v>
      </c>
      <c r="C19" t="s">
        <v>331</v>
      </c>
      <c r="D19" s="1" t="s">
        <v>108</v>
      </c>
      <c r="E19" s="1" t="s">
        <v>309</v>
      </c>
      <c r="F19" t="s">
        <v>309</v>
      </c>
      <c r="G19" t="s">
        <v>345</v>
      </c>
      <c r="H19" s="2">
        <v>1</v>
      </c>
      <c r="I19" s="1">
        <v>1</v>
      </c>
      <c r="J19" s="1" t="str">
        <f t="shared" ca="1" si="0"/>
        <v>AFC</v>
      </c>
      <c r="K19" s="1">
        <v>4</v>
      </c>
      <c r="L19" s="1" t="str">
        <f t="shared" ca="1" si="1"/>
        <v>AFC West</v>
      </c>
    </row>
    <row r="20" spans="1:12" x14ac:dyDescent="0.25">
      <c r="A20" s="2">
        <v>19</v>
      </c>
      <c r="B20" s="2">
        <v>19</v>
      </c>
      <c r="C20" t="s">
        <v>79</v>
      </c>
      <c r="D20" s="1" t="s">
        <v>109</v>
      </c>
      <c r="E20" s="1" t="s">
        <v>303</v>
      </c>
      <c r="F20" t="s">
        <v>303</v>
      </c>
      <c r="G20" t="s">
        <v>303</v>
      </c>
      <c r="H20" s="1">
        <v>1</v>
      </c>
      <c r="I20" s="1">
        <v>1</v>
      </c>
      <c r="J20" s="1" t="str">
        <f t="shared" ca="1" si="0"/>
        <v>AFC</v>
      </c>
      <c r="K20" s="1">
        <v>3</v>
      </c>
      <c r="L20" s="1" t="str">
        <f t="shared" ca="1" si="1"/>
        <v>AFC East</v>
      </c>
    </row>
    <row r="21" spans="1:12" x14ac:dyDescent="0.25">
      <c r="A21" s="2">
        <v>20</v>
      </c>
      <c r="B21" s="2">
        <v>20</v>
      </c>
      <c r="C21" t="s">
        <v>80</v>
      </c>
      <c r="D21" s="1" t="s">
        <v>110</v>
      </c>
      <c r="E21" s="1" t="s">
        <v>310</v>
      </c>
      <c r="F21" t="s">
        <v>341</v>
      </c>
      <c r="G21" t="s">
        <v>341</v>
      </c>
      <c r="H21">
        <v>1</v>
      </c>
      <c r="I21" s="1">
        <v>2</v>
      </c>
      <c r="J21" s="1" t="str">
        <f t="shared" ca="1" si="0"/>
        <v>NFC</v>
      </c>
      <c r="K21" s="1">
        <v>5</v>
      </c>
      <c r="L21" s="1" t="str">
        <f t="shared" ca="1" si="1"/>
        <v>NFC North</v>
      </c>
    </row>
    <row r="22" spans="1:12" x14ac:dyDescent="0.25">
      <c r="A22" s="2">
        <v>21</v>
      </c>
      <c r="B22" s="2">
        <v>21</v>
      </c>
      <c r="C22" t="s">
        <v>332</v>
      </c>
      <c r="D22" s="1" t="s">
        <v>111</v>
      </c>
      <c r="E22" s="1" t="s">
        <v>327</v>
      </c>
      <c r="F22" t="s">
        <v>347</v>
      </c>
      <c r="G22" t="s">
        <v>347</v>
      </c>
      <c r="H22" s="2">
        <v>1</v>
      </c>
      <c r="I22" s="1">
        <v>1</v>
      </c>
      <c r="J22" s="1" t="str">
        <f t="shared" ca="1" si="0"/>
        <v>AFC</v>
      </c>
      <c r="K22" s="1">
        <v>3</v>
      </c>
      <c r="L22" s="1" t="str">
        <f t="shared" ca="1" si="1"/>
        <v>AFC East</v>
      </c>
    </row>
    <row r="23" spans="1:12" x14ac:dyDescent="0.25">
      <c r="A23" s="2">
        <v>22</v>
      </c>
      <c r="B23" s="2">
        <v>22</v>
      </c>
      <c r="C23" t="s">
        <v>335</v>
      </c>
      <c r="D23" s="1" t="s">
        <v>320</v>
      </c>
      <c r="E23" s="1" t="s">
        <v>311</v>
      </c>
      <c r="F23" t="s">
        <v>311</v>
      </c>
      <c r="G23" t="s">
        <v>311</v>
      </c>
      <c r="H23" s="1">
        <v>1</v>
      </c>
      <c r="I23" s="1">
        <v>2</v>
      </c>
      <c r="J23" s="1" t="str">
        <f t="shared" ca="1" si="0"/>
        <v>NFC</v>
      </c>
      <c r="K23" s="1">
        <v>6</v>
      </c>
      <c r="L23" s="1" t="str">
        <f t="shared" ca="1" si="1"/>
        <v>NFC South</v>
      </c>
    </row>
    <row r="24" spans="1:12" x14ac:dyDescent="0.25">
      <c r="A24" s="2">
        <v>23</v>
      </c>
      <c r="B24" s="2">
        <v>23</v>
      </c>
      <c r="C24" t="s">
        <v>83</v>
      </c>
      <c r="D24" s="1" t="s">
        <v>112</v>
      </c>
      <c r="E24" s="1" t="s">
        <v>312</v>
      </c>
      <c r="F24" t="s">
        <v>342</v>
      </c>
      <c r="G24" t="s">
        <v>356</v>
      </c>
      <c r="H24">
        <v>1</v>
      </c>
      <c r="I24" s="1">
        <v>2</v>
      </c>
      <c r="J24" s="1" t="str">
        <f t="shared" ca="1" si="0"/>
        <v>NFC</v>
      </c>
      <c r="K24" s="1">
        <v>7</v>
      </c>
      <c r="L24" s="1" t="str">
        <f t="shared" ca="1" si="1"/>
        <v>NFC East</v>
      </c>
    </row>
    <row r="25" spans="1:12" x14ac:dyDescent="0.25">
      <c r="A25" s="2">
        <v>24</v>
      </c>
      <c r="B25" s="2">
        <v>24</v>
      </c>
      <c r="C25" t="s">
        <v>84</v>
      </c>
      <c r="D25" s="1" t="s">
        <v>113</v>
      </c>
      <c r="E25" s="1" t="s">
        <v>312</v>
      </c>
      <c r="F25" s="1" t="s">
        <v>349</v>
      </c>
      <c r="G25" s="1" t="s">
        <v>357</v>
      </c>
      <c r="H25" s="2">
        <v>1</v>
      </c>
      <c r="I25" s="1">
        <v>1</v>
      </c>
      <c r="J25" s="1" t="str">
        <f t="shared" ca="1" si="0"/>
        <v>AFC</v>
      </c>
      <c r="K25" s="1">
        <v>3</v>
      </c>
      <c r="L25" s="1" t="str">
        <f t="shared" ca="1" si="1"/>
        <v>AFC East</v>
      </c>
    </row>
    <row r="26" spans="1:12" x14ac:dyDescent="0.25">
      <c r="A26" s="2">
        <v>25</v>
      </c>
      <c r="B26" s="2">
        <v>25</v>
      </c>
      <c r="C26" t="s">
        <v>85</v>
      </c>
      <c r="D26" s="1" t="s">
        <v>114</v>
      </c>
      <c r="E26" s="1" t="s">
        <v>304</v>
      </c>
      <c r="F26" t="s">
        <v>304</v>
      </c>
      <c r="G26" t="s">
        <v>304</v>
      </c>
      <c r="H26" s="1">
        <v>1</v>
      </c>
      <c r="I26" s="1">
        <v>1</v>
      </c>
      <c r="J26" s="1" t="str">
        <f t="shared" ca="1" si="0"/>
        <v>AFC</v>
      </c>
      <c r="K26" s="1">
        <v>4</v>
      </c>
      <c r="L26" s="1" t="str">
        <f t="shared" ca="1" si="1"/>
        <v>AFC West</v>
      </c>
    </row>
    <row r="27" spans="1:12" x14ac:dyDescent="0.25">
      <c r="A27" s="2">
        <v>26</v>
      </c>
      <c r="B27" s="2">
        <v>26</v>
      </c>
      <c r="C27" t="s">
        <v>86</v>
      </c>
      <c r="D27" s="1" t="s">
        <v>115</v>
      </c>
      <c r="E27" s="1" t="s">
        <v>305</v>
      </c>
      <c r="F27" t="s">
        <v>305</v>
      </c>
      <c r="G27" t="s">
        <v>305</v>
      </c>
      <c r="H27">
        <v>1</v>
      </c>
      <c r="I27" s="1">
        <v>2</v>
      </c>
      <c r="J27" s="1" t="str">
        <f t="shared" ca="1" si="0"/>
        <v>NFC</v>
      </c>
      <c r="K27" s="1">
        <v>7</v>
      </c>
      <c r="L27" s="1" t="str">
        <f t="shared" ca="1" si="1"/>
        <v>NFC East</v>
      </c>
    </row>
    <row r="28" spans="1:12" x14ac:dyDescent="0.25">
      <c r="A28" s="2">
        <v>27</v>
      </c>
      <c r="B28" s="2">
        <v>27</v>
      </c>
      <c r="C28" t="s">
        <v>87</v>
      </c>
      <c r="D28" s="1" t="s">
        <v>322</v>
      </c>
      <c r="E28" s="1" t="s">
        <v>306</v>
      </c>
      <c r="F28" t="s">
        <v>306</v>
      </c>
      <c r="G28" t="s">
        <v>306</v>
      </c>
      <c r="H28" s="2">
        <v>1</v>
      </c>
      <c r="I28" s="1">
        <v>1</v>
      </c>
      <c r="J28" s="1" t="str">
        <f t="shared" ca="1" si="0"/>
        <v>AFC</v>
      </c>
      <c r="K28" s="1">
        <v>1</v>
      </c>
      <c r="L28" s="1" t="str">
        <f t="shared" ca="1" si="1"/>
        <v>AFC North</v>
      </c>
    </row>
    <row r="29" spans="1:12" x14ac:dyDescent="0.25">
      <c r="A29" s="2">
        <v>28</v>
      </c>
      <c r="B29" s="2">
        <v>28</v>
      </c>
      <c r="C29" t="s">
        <v>333</v>
      </c>
      <c r="D29" s="1" t="s">
        <v>118</v>
      </c>
      <c r="E29" s="1" t="s">
        <v>314</v>
      </c>
      <c r="F29" s="1" t="s">
        <v>314</v>
      </c>
      <c r="G29" s="1" t="s">
        <v>314</v>
      </c>
      <c r="H29" s="2">
        <v>1</v>
      </c>
      <c r="I29" s="1">
        <v>2</v>
      </c>
      <c r="J29" s="1" t="str">
        <f t="shared" ca="1" si="0"/>
        <v>NFC</v>
      </c>
      <c r="K29" s="1">
        <v>8</v>
      </c>
      <c r="L29" s="1" t="str">
        <f t="shared" ca="1" si="1"/>
        <v>NFC West</v>
      </c>
    </row>
    <row r="30" spans="1:12" x14ac:dyDescent="0.25">
      <c r="A30" s="2">
        <v>29</v>
      </c>
      <c r="B30" s="2">
        <v>29</v>
      </c>
      <c r="C30" t="s">
        <v>89</v>
      </c>
      <c r="D30" s="1" t="s">
        <v>117</v>
      </c>
      <c r="E30" s="1" t="s">
        <v>307</v>
      </c>
      <c r="F30" t="s">
        <v>307</v>
      </c>
      <c r="G30" t="s">
        <v>307</v>
      </c>
      <c r="H30" s="1">
        <v>1</v>
      </c>
      <c r="I30" s="1">
        <v>2</v>
      </c>
      <c r="J30" s="1" t="str">
        <f t="shared" ca="1" si="0"/>
        <v>NFC</v>
      </c>
      <c r="K30" s="1">
        <v>8</v>
      </c>
      <c r="L30" s="1" t="str">
        <f t="shared" ca="1" si="1"/>
        <v>NFC West</v>
      </c>
    </row>
    <row r="31" spans="1:12" x14ac:dyDescent="0.25">
      <c r="A31" s="2">
        <v>30</v>
      </c>
      <c r="B31" s="2">
        <v>30</v>
      </c>
      <c r="C31" t="s">
        <v>334</v>
      </c>
      <c r="D31" s="1" t="s">
        <v>119</v>
      </c>
      <c r="E31" s="1" t="s">
        <v>315</v>
      </c>
      <c r="F31" t="s">
        <v>315</v>
      </c>
      <c r="G31" t="s">
        <v>315</v>
      </c>
      <c r="H31">
        <v>1</v>
      </c>
      <c r="I31" s="1">
        <v>2</v>
      </c>
      <c r="J31" s="1" t="str">
        <f t="shared" ca="1" si="0"/>
        <v>NFC</v>
      </c>
      <c r="K31" s="1">
        <v>6</v>
      </c>
      <c r="L31" s="1" t="str">
        <f t="shared" ca="1" si="1"/>
        <v>NFC South</v>
      </c>
    </row>
    <row r="32" spans="1:12" x14ac:dyDescent="0.25">
      <c r="A32" s="2">
        <v>31</v>
      </c>
      <c r="B32" s="2">
        <v>31</v>
      </c>
      <c r="C32" t="s">
        <v>93</v>
      </c>
      <c r="D32" s="1" t="s">
        <v>120</v>
      </c>
      <c r="E32" s="1" t="s">
        <v>316</v>
      </c>
      <c r="F32" t="s">
        <v>343</v>
      </c>
      <c r="G32" t="s">
        <v>343</v>
      </c>
      <c r="H32" s="2">
        <v>1</v>
      </c>
      <c r="I32" s="1">
        <v>1</v>
      </c>
      <c r="J32" s="1" t="str">
        <f t="shared" ca="1" si="0"/>
        <v>AFC</v>
      </c>
      <c r="K32" s="1">
        <v>2</v>
      </c>
      <c r="L32" s="1" t="str">
        <f t="shared" ca="1" si="1"/>
        <v>AFC South</v>
      </c>
    </row>
    <row r="33" spans="1:12" x14ac:dyDescent="0.25">
      <c r="A33" s="2">
        <v>32</v>
      </c>
      <c r="B33" s="2">
        <v>32</v>
      </c>
      <c r="C33" t="s">
        <v>94</v>
      </c>
      <c r="D33" s="1" t="s">
        <v>121</v>
      </c>
      <c r="E33" s="1" t="s">
        <v>317</v>
      </c>
      <c r="F33" t="s">
        <v>346</v>
      </c>
      <c r="G33" t="s">
        <v>346</v>
      </c>
      <c r="H33" s="1">
        <v>1</v>
      </c>
      <c r="I33" s="1">
        <v>2</v>
      </c>
      <c r="J33" s="1" t="str">
        <f t="shared" ca="1" si="0"/>
        <v>NFC</v>
      </c>
      <c r="K33" s="1">
        <v>7</v>
      </c>
      <c r="L33" s="1" t="str">
        <f t="shared" ca="1" si="1"/>
        <v>NFC East</v>
      </c>
    </row>
    <row r="34" spans="1:12" x14ac:dyDescent="0.25">
      <c r="A34" s="2">
        <v>33</v>
      </c>
      <c r="B34" s="2">
        <v>16</v>
      </c>
      <c r="C34" s="9" t="s">
        <v>91</v>
      </c>
      <c r="D34" s="1" t="s">
        <v>321</v>
      </c>
      <c r="E34" s="1" t="s">
        <v>318</v>
      </c>
      <c r="F34" s="1" t="s">
        <v>318</v>
      </c>
      <c r="G34" s="1" t="s">
        <v>345</v>
      </c>
      <c r="H34">
        <v>0</v>
      </c>
      <c r="I34" s="1">
        <v>2</v>
      </c>
      <c r="J34" s="1" t="str">
        <f t="shared" ca="1" si="0"/>
        <v>NFC</v>
      </c>
      <c r="K34" s="1">
        <v>8</v>
      </c>
      <c r="L34" s="1" t="str">
        <f t="shared" ca="1" si="1"/>
        <v>NFC West</v>
      </c>
    </row>
    <row r="35" spans="1:12" x14ac:dyDescent="0.25">
      <c r="A35" s="2">
        <v>34</v>
      </c>
      <c r="B35" s="2">
        <v>17</v>
      </c>
      <c r="C35" s="9" t="s">
        <v>329</v>
      </c>
      <c r="D35" s="1" t="s">
        <v>116</v>
      </c>
      <c r="E35" s="1" t="s">
        <v>351</v>
      </c>
      <c r="F35" s="1" t="s">
        <v>351</v>
      </c>
      <c r="G35" s="1" t="s">
        <v>340</v>
      </c>
      <c r="H35" s="2">
        <v>0</v>
      </c>
      <c r="I35" s="1">
        <v>1</v>
      </c>
      <c r="J35" s="1" t="str">
        <f t="shared" ca="1" si="0"/>
        <v>AFC</v>
      </c>
      <c r="K35" s="1">
        <v>4</v>
      </c>
      <c r="L35" s="1" t="str">
        <f t="shared" ca="1" si="1"/>
        <v>AFC West</v>
      </c>
    </row>
  </sheetData>
  <sortState ref="F2:F29">
    <sortCondition ref="F2:F2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1"/>
  </sheetPr>
  <dimension ref="A1:F8"/>
  <sheetViews>
    <sheetView zoomScale="80" zoomScaleNormal="80" workbookViewId="0">
      <selection activeCell="C2" sqref="C2"/>
    </sheetView>
  </sheetViews>
  <sheetFormatPr defaultRowHeight="15" x14ac:dyDescent="0.25"/>
  <sheetData>
    <row r="1" spans="1:6" x14ac:dyDescent="0.25">
      <c r="A1" s="18" t="s">
        <v>361</v>
      </c>
      <c r="B1" t="s">
        <v>287</v>
      </c>
      <c r="C1" t="s">
        <v>125</v>
      </c>
      <c r="D1" t="s">
        <v>126</v>
      </c>
      <c r="E1" t="s">
        <v>127</v>
      </c>
      <c r="F1" t="s">
        <v>128</v>
      </c>
    </row>
    <row r="2" spans="1:6" x14ac:dyDescent="0.25">
      <c r="A2">
        <v>1</v>
      </c>
      <c r="B2">
        <v>2012</v>
      </c>
      <c r="C2" t="s">
        <v>376</v>
      </c>
      <c r="E2" s="3"/>
    </row>
    <row r="3" spans="1:6" x14ac:dyDescent="0.25">
      <c r="A3">
        <v>2</v>
      </c>
      <c r="B3">
        <v>2013</v>
      </c>
      <c r="C3" t="s">
        <v>376</v>
      </c>
      <c r="E3" s="3"/>
    </row>
    <row r="4" spans="1:6" x14ac:dyDescent="0.25">
      <c r="A4">
        <v>3</v>
      </c>
      <c r="B4">
        <v>2014</v>
      </c>
      <c r="C4" t="s">
        <v>376</v>
      </c>
      <c r="E4" s="3"/>
    </row>
    <row r="5" spans="1:6" x14ac:dyDescent="0.25">
      <c r="A5">
        <v>4</v>
      </c>
      <c r="B5">
        <v>2015</v>
      </c>
      <c r="C5" t="s">
        <v>376</v>
      </c>
      <c r="E5" s="3"/>
    </row>
    <row r="6" spans="1:6" x14ac:dyDescent="0.25">
      <c r="A6">
        <v>5</v>
      </c>
      <c r="B6">
        <v>2016</v>
      </c>
      <c r="C6" t="s">
        <v>138</v>
      </c>
      <c r="E6" s="3"/>
      <c r="F6" t="s">
        <v>124</v>
      </c>
    </row>
    <row r="7" spans="1:6" x14ac:dyDescent="0.25">
      <c r="A7">
        <v>6</v>
      </c>
      <c r="B7">
        <v>2017</v>
      </c>
      <c r="C7" t="s">
        <v>138</v>
      </c>
      <c r="E7" s="3">
        <v>42954</v>
      </c>
      <c r="F7" t="s">
        <v>137</v>
      </c>
    </row>
    <row r="8" spans="1:6" x14ac:dyDescent="0.25">
      <c r="A8">
        <v>7</v>
      </c>
      <c r="B8">
        <v>2018</v>
      </c>
      <c r="C8" t="s">
        <v>138</v>
      </c>
      <c r="E8" s="3">
        <v>43346</v>
      </c>
      <c r="F8" t="s">
        <v>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>
    <tabColor theme="1"/>
  </sheetPr>
  <dimension ref="A1:C15"/>
  <sheetViews>
    <sheetView zoomScale="80" zoomScaleNormal="80" workbookViewId="0">
      <selection activeCell="H162" sqref="H162:H193"/>
    </sheetView>
  </sheetViews>
  <sheetFormatPr defaultRowHeight="15" x14ac:dyDescent="0.25"/>
  <cols>
    <col min="2" max="2" width="30.140625" bestFit="1" customWidth="1"/>
  </cols>
  <sheetData>
    <row r="1" spans="1:3" x14ac:dyDescent="0.25">
      <c r="A1" s="18" t="s">
        <v>371</v>
      </c>
      <c r="B1" t="s">
        <v>285</v>
      </c>
      <c r="C1" t="s">
        <v>286</v>
      </c>
    </row>
    <row r="2" spans="1:3" x14ac:dyDescent="0.25">
      <c r="A2">
        <v>1</v>
      </c>
      <c r="B2" t="s">
        <v>32</v>
      </c>
      <c r="C2" t="s">
        <v>33</v>
      </c>
    </row>
    <row r="3" spans="1:3" x14ac:dyDescent="0.25">
      <c r="A3">
        <v>2</v>
      </c>
      <c r="B3" t="s">
        <v>39</v>
      </c>
      <c r="C3" t="s">
        <v>40</v>
      </c>
    </row>
    <row r="4" spans="1:3" x14ac:dyDescent="0.25">
      <c r="A4">
        <v>3</v>
      </c>
      <c r="B4" t="s">
        <v>34</v>
      </c>
      <c r="C4" t="s">
        <v>35</v>
      </c>
    </row>
    <row r="5" spans="1:3" x14ac:dyDescent="0.25">
      <c r="A5">
        <v>4</v>
      </c>
      <c r="B5" t="s">
        <v>50</v>
      </c>
      <c r="C5" t="s">
        <v>63</v>
      </c>
    </row>
    <row r="6" spans="1:3" x14ac:dyDescent="0.25">
      <c r="A6">
        <v>5</v>
      </c>
      <c r="B6" t="s">
        <v>51</v>
      </c>
      <c r="C6" t="s">
        <v>57</v>
      </c>
    </row>
    <row r="7" spans="1:3" x14ac:dyDescent="0.25">
      <c r="A7">
        <v>6</v>
      </c>
      <c r="B7" t="s">
        <v>52</v>
      </c>
      <c r="C7" t="s">
        <v>58</v>
      </c>
    </row>
    <row r="8" spans="1:3" x14ac:dyDescent="0.25">
      <c r="A8">
        <v>7</v>
      </c>
      <c r="B8" t="s">
        <v>53</v>
      </c>
      <c r="C8" t="s">
        <v>59</v>
      </c>
    </row>
    <row r="9" spans="1:3" x14ac:dyDescent="0.25">
      <c r="A9">
        <v>8</v>
      </c>
      <c r="B9" t="s">
        <v>54</v>
      </c>
      <c r="C9" t="s">
        <v>60</v>
      </c>
    </row>
    <row r="10" spans="1:3" x14ac:dyDescent="0.25">
      <c r="A10">
        <v>9</v>
      </c>
      <c r="B10" t="s">
        <v>55</v>
      </c>
      <c r="C10" t="s">
        <v>61</v>
      </c>
    </row>
    <row r="11" spans="1:3" x14ac:dyDescent="0.25">
      <c r="A11">
        <v>10</v>
      </c>
      <c r="B11" t="s">
        <v>163</v>
      </c>
      <c r="C11" t="s">
        <v>165</v>
      </c>
    </row>
    <row r="12" spans="1:3" x14ac:dyDescent="0.25">
      <c r="A12">
        <v>11</v>
      </c>
      <c r="B12" t="s">
        <v>164</v>
      </c>
      <c r="C12" t="s">
        <v>166</v>
      </c>
    </row>
    <row r="13" spans="1:3" x14ac:dyDescent="0.25">
      <c r="A13">
        <v>12</v>
      </c>
      <c r="B13" t="s">
        <v>36</v>
      </c>
      <c r="C13" t="s">
        <v>37</v>
      </c>
    </row>
    <row r="14" spans="1:3" x14ac:dyDescent="0.25">
      <c r="A14">
        <v>13</v>
      </c>
      <c r="B14" t="s">
        <v>56</v>
      </c>
      <c r="C14" t="s">
        <v>62</v>
      </c>
    </row>
    <row r="15" spans="1:3" x14ac:dyDescent="0.25">
      <c r="A15">
        <v>14</v>
      </c>
      <c r="B15" t="s">
        <v>38</v>
      </c>
      <c r="C15" t="s">
        <v>385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50"/>
  </sheetPr>
  <dimension ref="A1:N225"/>
  <sheetViews>
    <sheetView zoomScale="80" zoomScaleNormal="80" workbookViewId="0">
      <pane ySplit="1" topLeftCell="A2" activePane="bottomLeft" state="frozen"/>
      <selection activeCell="H162" sqref="H162:H193"/>
      <selection pane="bottomLeft" activeCell="H162" sqref="H162:H193"/>
    </sheetView>
  </sheetViews>
  <sheetFormatPr defaultRowHeight="15" x14ac:dyDescent="0.25"/>
  <cols>
    <col min="2" max="2" width="25.5703125" bestFit="1" customWidth="1"/>
  </cols>
  <sheetData>
    <row r="1" spans="1:14" x14ac:dyDescent="0.25">
      <c r="A1" s="18" t="s">
        <v>363</v>
      </c>
      <c r="B1" s="18" t="s">
        <v>364</v>
      </c>
      <c r="C1" s="10" t="s">
        <v>287</v>
      </c>
      <c r="D1" s="10" t="s">
        <v>273</v>
      </c>
      <c r="E1" t="s">
        <v>42</v>
      </c>
      <c r="F1" t="s">
        <v>43</v>
      </c>
      <c r="G1" t="s">
        <v>44</v>
      </c>
      <c r="H1" t="s">
        <v>28</v>
      </c>
      <c r="I1" s="12" t="s">
        <v>95</v>
      </c>
      <c r="J1" s="12" t="s">
        <v>45</v>
      </c>
      <c r="K1" s="12" t="s">
        <v>46</v>
      </c>
      <c r="L1" s="12" t="s">
        <v>47</v>
      </c>
      <c r="M1" s="12" t="s">
        <v>48</v>
      </c>
      <c r="N1" s="12" t="s">
        <v>49</v>
      </c>
    </row>
    <row r="2" spans="1:14" x14ac:dyDescent="0.25">
      <c r="A2">
        <v>1</v>
      </c>
      <c r="B2" t="str">
        <f>CONCATENATE(C2,"_",D2)</f>
        <v>2012_ARI</v>
      </c>
      <c r="C2">
        <v>2012</v>
      </c>
      <c r="D2" t="s">
        <v>64</v>
      </c>
      <c r="E2">
        <v>7</v>
      </c>
      <c r="F2">
        <v>120</v>
      </c>
      <c r="G2">
        <v>-150</v>
      </c>
      <c r="H2">
        <v>5</v>
      </c>
      <c r="I2" t="str">
        <f>IF(NOT(OR(ISBLANK(E2),ISBLANK(H2))),IF(E2&lt;H2,"O",IF(E2&gt;H2,"U","E")),"")</f>
        <v>U</v>
      </c>
      <c r="J2">
        <f t="shared" ref="J2:J33" si="0">IF(ISNUMBER(F2),IF(F2&lt;0,-F2/(-F2+100),100/(F2+100)),"na")</f>
        <v>0.45454545454545453</v>
      </c>
      <c r="K2">
        <f t="shared" ref="K2:K33" si="1">IF(ISNUMBER(G2),IF(G2&lt;0,-G2/(-G2+100),100/(G2+100)),"na")</f>
        <v>0.6</v>
      </c>
      <c r="L2">
        <f>IF(AND(ISNUMBER(J2),ISNUMBER(K2)),J2-K2,"na")</f>
        <v>-0.14545454545454545</v>
      </c>
      <c r="M2">
        <f t="shared" ref="M2:M33" si="2">IF(ISNUMBER(F2),IF(F2&gt;0,1,0),"na")</f>
        <v>1</v>
      </c>
      <c r="N2">
        <f t="shared" ref="N2:N33" si="3">IF(ISNUMBER(G2),IF(G2&gt;0,1,0),"na")</f>
        <v>0</v>
      </c>
    </row>
    <row r="3" spans="1:14" x14ac:dyDescent="0.25">
      <c r="A3">
        <v>2</v>
      </c>
      <c r="B3" t="str">
        <f t="shared" ref="B3:B66" si="4">CONCATENATE(C3,"_",D3)</f>
        <v>2012_ATL</v>
      </c>
      <c r="C3">
        <v>2012</v>
      </c>
      <c r="D3" t="s">
        <v>20</v>
      </c>
      <c r="E3">
        <v>9</v>
      </c>
      <c r="F3">
        <v>-150</v>
      </c>
      <c r="G3">
        <v>120</v>
      </c>
      <c r="H3">
        <v>13</v>
      </c>
      <c r="I3" t="str">
        <f t="shared" ref="I3:I66" si="5">IF(NOT(OR(ISBLANK(E3),ISBLANK(H3))),IF(E3&lt;H3,"O",IF(E3&gt;H3,"U","E")),"")</f>
        <v>O</v>
      </c>
      <c r="J3">
        <f t="shared" si="0"/>
        <v>0.6</v>
      </c>
      <c r="K3">
        <f t="shared" si="1"/>
        <v>0.45454545454545453</v>
      </c>
      <c r="L3">
        <f>IF(AND(ISNUMBER(J3),ISNUMBER(K3)),J3-K3,"na")</f>
        <v>0.14545454545454545</v>
      </c>
      <c r="M3">
        <f t="shared" si="2"/>
        <v>0</v>
      </c>
      <c r="N3">
        <f t="shared" si="3"/>
        <v>1</v>
      </c>
    </row>
    <row r="4" spans="1:14" x14ac:dyDescent="0.25">
      <c r="A4">
        <v>3</v>
      </c>
      <c r="B4" t="str">
        <f t="shared" si="4"/>
        <v>2012_BAL</v>
      </c>
      <c r="C4">
        <v>2012</v>
      </c>
      <c r="D4" t="s">
        <v>65</v>
      </c>
      <c r="E4">
        <v>10</v>
      </c>
      <c r="F4">
        <v>-100</v>
      </c>
      <c r="G4">
        <v>-130</v>
      </c>
      <c r="H4">
        <v>10</v>
      </c>
      <c r="I4" t="str">
        <f t="shared" si="5"/>
        <v>E</v>
      </c>
      <c r="J4">
        <f t="shared" si="0"/>
        <v>0.5</v>
      </c>
      <c r="K4">
        <f t="shared" si="1"/>
        <v>0.56521739130434778</v>
      </c>
      <c r="L4">
        <f t="shared" ref="L4:L67" si="6">IF(AND(ISNUMBER(J4),ISNUMBER(K4)),J4-K4,"na")</f>
        <v>-6.5217391304347783E-2</v>
      </c>
      <c r="M4">
        <f t="shared" si="2"/>
        <v>0</v>
      </c>
      <c r="N4">
        <f t="shared" si="3"/>
        <v>0</v>
      </c>
    </row>
    <row r="5" spans="1:14" x14ac:dyDescent="0.25">
      <c r="A5">
        <v>4</v>
      </c>
      <c r="B5" t="str">
        <f t="shared" si="4"/>
        <v>2012_BUF</v>
      </c>
      <c r="C5">
        <v>2012</v>
      </c>
      <c r="D5" t="s">
        <v>66</v>
      </c>
      <c r="E5">
        <v>8</v>
      </c>
      <c r="F5">
        <v>-100</v>
      </c>
      <c r="G5">
        <v>-130</v>
      </c>
      <c r="H5">
        <v>6</v>
      </c>
      <c r="I5" t="str">
        <f t="shared" si="5"/>
        <v>U</v>
      </c>
      <c r="J5">
        <f t="shared" si="0"/>
        <v>0.5</v>
      </c>
      <c r="K5">
        <f t="shared" si="1"/>
        <v>0.56521739130434778</v>
      </c>
      <c r="L5">
        <f t="shared" si="6"/>
        <v>-6.5217391304347783E-2</v>
      </c>
      <c r="M5">
        <f t="shared" si="2"/>
        <v>0</v>
      </c>
      <c r="N5">
        <f t="shared" si="3"/>
        <v>0</v>
      </c>
    </row>
    <row r="6" spans="1:14" x14ac:dyDescent="0.25">
      <c r="A6">
        <v>5</v>
      </c>
      <c r="B6" t="str">
        <f t="shared" si="4"/>
        <v>2012_CAR</v>
      </c>
      <c r="C6">
        <v>2012</v>
      </c>
      <c r="D6" t="s">
        <v>67</v>
      </c>
      <c r="E6">
        <v>7.5</v>
      </c>
      <c r="F6">
        <v>-150</v>
      </c>
      <c r="G6">
        <v>120</v>
      </c>
      <c r="H6">
        <v>7</v>
      </c>
      <c r="I6" t="str">
        <f t="shared" si="5"/>
        <v>U</v>
      </c>
      <c r="J6">
        <f t="shared" si="0"/>
        <v>0.6</v>
      </c>
      <c r="K6">
        <f t="shared" si="1"/>
        <v>0.45454545454545453</v>
      </c>
      <c r="L6">
        <f t="shared" si="6"/>
        <v>0.14545454545454545</v>
      </c>
      <c r="M6">
        <f t="shared" si="2"/>
        <v>0</v>
      </c>
      <c r="N6">
        <f t="shared" si="3"/>
        <v>1</v>
      </c>
    </row>
    <row r="7" spans="1:14" x14ac:dyDescent="0.25">
      <c r="A7">
        <v>6</v>
      </c>
      <c r="B7" t="str">
        <f t="shared" si="4"/>
        <v>2012_CHI</v>
      </c>
      <c r="C7">
        <v>2012</v>
      </c>
      <c r="D7" t="s">
        <v>68</v>
      </c>
      <c r="E7">
        <v>9.5</v>
      </c>
      <c r="F7">
        <v>-100</v>
      </c>
      <c r="G7">
        <v>-130</v>
      </c>
      <c r="H7">
        <v>10</v>
      </c>
      <c r="I7" t="str">
        <f t="shared" si="5"/>
        <v>O</v>
      </c>
      <c r="J7">
        <f t="shared" si="0"/>
        <v>0.5</v>
      </c>
      <c r="K7">
        <f t="shared" si="1"/>
        <v>0.56521739130434778</v>
      </c>
      <c r="L7">
        <f t="shared" si="6"/>
        <v>-6.5217391304347783E-2</v>
      </c>
      <c r="M7">
        <f t="shared" si="2"/>
        <v>0</v>
      </c>
      <c r="N7">
        <f t="shared" si="3"/>
        <v>0</v>
      </c>
    </row>
    <row r="8" spans="1:14" x14ac:dyDescent="0.25">
      <c r="A8">
        <v>7</v>
      </c>
      <c r="B8" t="str">
        <f t="shared" si="4"/>
        <v>2012_CIN</v>
      </c>
      <c r="C8">
        <v>2012</v>
      </c>
      <c r="D8" t="s">
        <v>69</v>
      </c>
      <c r="E8">
        <v>8</v>
      </c>
      <c r="F8">
        <v>-130</v>
      </c>
      <c r="G8">
        <v>-100</v>
      </c>
      <c r="H8">
        <v>10</v>
      </c>
      <c r="I8" t="str">
        <f t="shared" si="5"/>
        <v>O</v>
      </c>
      <c r="J8">
        <f t="shared" si="0"/>
        <v>0.56521739130434778</v>
      </c>
      <c r="K8">
        <f t="shared" si="1"/>
        <v>0.5</v>
      </c>
      <c r="L8">
        <f t="shared" si="6"/>
        <v>6.5217391304347783E-2</v>
      </c>
      <c r="M8">
        <f t="shared" si="2"/>
        <v>0</v>
      </c>
      <c r="N8">
        <f t="shared" si="3"/>
        <v>0</v>
      </c>
    </row>
    <row r="9" spans="1:14" x14ac:dyDescent="0.25">
      <c r="A9">
        <v>8</v>
      </c>
      <c r="B9" t="str">
        <f t="shared" si="4"/>
        <v>2012_CLE</v>
      </c>
      <c r="C9">
        <v>2012</v>
      </c>
      <c r="D9" t="s">
        <v>70</v>
      </c>
      <c r="E9">
        <v>5</v>
      </c>
      <c r="F9">
        <v>-130</v>
      </c>
      <c r="G9">
        <v>-100</v>
      </c>
      <c r="H9">
        <v>5</v>
      </c>
      <c r="I9" t="str">
        <f t="shared" si="5"/>
        <v>E</v>
      </c>
      <c r="J9">
        <f t="shared" si="0"/>
        <v>0.56521739130434778</v>
      </c>
      <c r="K9">
        <f t="shared" si="1"/>
        <v>0.5</v>
      </c>
      <c r="L9">
        <f t="shared" si="6"/>
        <v>6.5217391304347783E-2</v>
      </c>
      <c r="M9">
        <f t="shared" si="2"/>
        <v>0</v>
      </c>
      <c r="N9">
        <f t="shared" si="3"/>
        <v>0</v>
      </c>
    </row>
    <row r="10" spans="1:14" x14ac:dyDescent="0.25">
      <c r="A10">
        <v>9</v>
      </c>
      <c r="B10" t="str">
        <f t="shared" si="4"/>
        <v>2012_DAL</v>
      </c>
      <c r="C10">
        <v>2012</v>
      </c>
      <c r="D10" t="s">
        <v>71</v>
      </c>
      <c r="E10">
        <v>8.5</v>
      </c>
      <c r="F10">
        <v>-140</v>
      </c>
      <c r="G10">
        <v>110</v>
      </c>
      <c r="H10">
        <v>8</v>
      </c>
      <c r="I10" t="str">
        <f t="shared" si="5"/>
        <v>U</v>
      </c>
      <c r="J10">
        <f t="shared" si="0"/>
        <v>0.58333333333333337</v>
      </c>
      <c r="K10">
        <f t="shared" si="1"/>
        <v>0.47619047619047616</v>
      </c>
      <c r="L10">
        <f t="shared" si="6"/>
        <v>0.10714285714285721</v>
      </c>
      <c r="M10">
        <f t="shared" si="2"/>
        <v>0</v>
      </c>
      <c r="N10">
        <f t="shared" si="3"/>
        <v>1</v>
      </c>
    </row>
    <row r="11" spans="1:14" x14ac:dyDescent="0.25">
      <c r="A11">
        <v>10</v>
      </c>
      <c r="B11" t="str">
        <f t="shared" si="4"/>
        <v>2012_DEN</v>
      </c>
      <c r="C11">
        <v>2012</v>
      </c>
      <c r="D11" t="s">
        <v>72</v>
      </c>
      <c r="E11">
        <v>9</v>
      </c>
      <c r="F11">
        <v>-130</v>
      </c>
      <c r="G11">
        <v>-100</v>
      </c>
      <c r="H11">
        <v>13</v>
      </c>
      <c r="I11" t="str">
        <f t="shared" si="5"/>
        <v>O</v>
      </c>
      <c r="J11">
        <f t="shared" si="0"/>
        <v>0.56521739130434778</v>
      </c>
      <c r="K11">
        <f t="shared" si="1"/>
        <v>0.5</v>
      </c>
      <c r="L11">
        <f t="shared" si="6"/>
        <v>6.5217391304347783E-2</v>
      </c>
      <c r="M11">
        <f t="shared" si="2"/>
        <v>0</v>
      </c>
      <c r="N11">
        <f t="shared" si="3"/>
        <v>0</v>
      </c>
    </row>
    <row r="12" spans="1:14" x14ac:dyDescent="0.25">
      <c r="A12">
        <v>11</v>
      </c>
      <c r="B12" t="str">
        <f t="shared" si="4"/>
        <v>2012_DET</v>
      </c>
      <c r="C12">
        <v>2012</v>
      </c>
      <c r="D12" t="s">
        <v>73</v>
      </c>
      <c r="E12">
        <v>9</v>
      </c>
      <c r="F12">
        <v>-130</v>
      </c>
      <c r="G12">
        <v>-100</v>
      </c>
      <c r="H12">
        <v>4</v>
      </c>
      <c r="I12" t="str">
        <f t="shared" si="5"/>
        <v>U</v>
      </c>
      <c r="J12">
        <f t="shared" si="0"/>
        <v>0.56521739130434778</v>
      </c>
      <c r="K12">
        <f t="shared" si="1"/>
        <v>0.5</v>
      </c>
      <c r="L12">
        <f t="shared" si="6"/>
        <v>6.5217391304347783E-2</v>
      </c>
      <c r="M12">
        <f t="shared" si="2"/>
        <v>0</v>
      </c>
      <c r="N12">
        <f t="shared" si="3"/>
        <v>0</v>
      </c>
    </row>
    <row r="13" spans="1:14" x14ac:dyDescent="0.25">
      <c r="A13">
        <v>12</v>
      </c>
      <c r="B13" t="str">
        <f t="shared" si="4"/>
        <v>2012_GBY</v>
      </c>
      <c r="C13">
        <v>2012</v>
      </c>
      <c r="D13" t="s">
        <v>330</v>
      </c>
      <c r="E13">
        <v>12</v>
      </c>
      <c r="F13">
        <v>-115</v>
      </c>
      <c r="G13">
        <v>-115</v>
      </c>
      <c r="H13">
        <v>11</v>
      </c>
      <c r="I13" t="str">
        <f t="shared" si="5"/>
        <v>U</v>
      </c>
      <c r="J13">
        <f t="shared" si="0"/>
        <v>0.53488372093023251</v>
      </c>
      <c r="K13">
        <f t="shared" si="1"/>
        <v>0.53488372093023251</v>
      </c>
      <c r="L13">
        <f t="shared" si="6"/>
        <v>0</v>
      </c>
      <c r="M13">
        <f t="shared" si="2"/>
        <v>0</v>
      </c>
      <c r="N13">
        <f t="shared" si="3"/>
        <v>0</v>
      </c>
    </row>
    <row r="14" spans="1:14" x14ac:dyDescent="0.25">
      <c r="A14">
        <v>13</v>
      </c>
      <c r="B14" t="str">
        <f t="shared" si="4"/>
        <v>2012_HOU</v>
      </c>
      <c r="C14">
        <v>2012</v>
      </c>
      <c r="D14" t="s">
        <v>75</v>
      </c>
      <c r="E14">
        <v>10</v>
      </c>
      <c r="F14">
        <v>-130</v>
      </c>
      <c r="G14">
        <v>-100</v>
      </c>
      <c r="H14">
        <v>12</v>
      </c>
      <c r="I14" t="str">
        <f t="shared" si="5"/>
        <v>O</v>
      </c>
      <c r="J14">
        <f t="shared" si="0"/>
        <v>0.56521739130434778</v>
      </c>
      <c r="K14">
        <f t="shared" si="1"/>
        <v>0.5</v>
      </c>
      <c r="L14">
        <f t="shared" si="6"/>
        <v>6.5217391304347783E-2</v>
      </c>
      <c r="M14">
        <f t="shared" si="2"/>
        <v>0</v>
      </c>
      <c r="N14">
        <f t="shared" si="3"/>
        <v>0</v>
      </c>
    </row>
    <row r="15" spans="1:14" x14ac:dyDescent="0.25">
      <c r="A15">
        <v>14</v>
      </c>
      <c r="B15" t="str">
        <f t="shared" si="4"/>
        <v>2012_IND</v>
      </c>
      <c r="C15">
        <v>2012</v>
      </c>
      <c r="D15" t="s">
        <v>76</v>
      </c>
      <c r="E15">
        <v>5</v>
      </c>
      <c r="F15">
        <v>-130</v>
      </c>
      <c r="G15">
        <v>-100</v>
      </c>
      <c r="H15">
        <v>11</v>
      </c>
      <c r="I15" t="str">
        <f t="shared" si="5"/>
        <v>O</v>
      </c>
      <c r="J15">
        <f t="shared" si="0"/>
        <v>0.56521739130434778</v>
      </c>
      <c r="K15">
        <f t="shared" si="1"/>
        <v>0.5</v>
      </c>
      <c r="L15">
        <f t="shared" si="6"/>
        <v>6.5217391304347783E-2</v>
      </c>
      <c r="M15">
        <f t="shared" si="2"/>
        <v>0</v>
      </c>
      <c r="N15">
        <f t="shared" si="3"/>
        <v>0</v>
      </c>
    </row>
    <row r="16" spans="1:14" x14ac:dyDescent="0.25">
      <c r="A16">
        <v>15</v>
      </c>
      <c r="B16" t="str">
        <f t="shared" si="4"/>
        <v>2012_JAX</v>
      </c>
      <c r="C16">
        <v>2012</v>
      </c>
      <c r="D16" t="s">
        <v>77</v>
      </c>
      <c r="E16">
        <v>5</v>
      </c>
      <c r="F16">
        <v>-130</v>
      </c>
      <c r="G16">
        <v>-100</v>
      </c>
      <c r="H16">
        <v>2</v>
      </c>
      <c r="I16" t="str">
        <f t="shared" si="5"/>
        <v>U</v>
      </c>
      <c r="J16">
        <f t="shared" si="0"/>
        <v>0.56521739130434778</v>
      </c>
      <c r="K16">
        <f t="shared" si="1"/>
        <v>0.5</v>
      </c>
      <c r="L16">
        <f t="shared" si="6"/>
        <v>6.5217391304347783E-2</v>
      </c>
      <c r="M16">
        <f t="shared" si="2"/>
        <v>0</v>
      </c>
      <c r="N16">
        <f t="shared" si="3"/>
        <v>0</v>
      </c>
    </row>
    <row r="17" spans="1:14" x14ac:dyDescent="0.25">
      <c r="A17">
        <v>16</v>
      </c>
      <c r="B17" t="str">
        <f t="shared" si="4"/>
        <v>2012_KCY</v>
      </c>
      <c r="C17">
        <v>2012</v>
      </c>
      <c r="D17" t="s">
        <v>331</v>
      </c>
      <c r="E17">
        <v>8</v>
      </c>
      <c r="F17">
        <v>-115</v>
      </c>
      <c r="G17">
        <v>-115</v>
      </c>
      <c r="H17">
        <v>2</v>
      </c>
      <c r="I17" t="str">
        <f t="shared" si="5"/>
        <v>U</v>
      </c>
      <c r="J17">
        <f t="shared" si="0"/>
        <v>0.53488372093023251</v>
      </c>
      <c r="K17">
        <f t="shared" si="1"/>
        <v>0.53488372093023251</v>
      </c>
      <c r="L17">
        <f t="shared" si="6"/>
        <v>0</v>
      </c>
      <c r="M17">
        <f t="shared" si="2"/>
        <v>0</v>
      </c>
      <c r="N17">
        <f t="shared" si="3"/>
        <v>0</v>
      </c>
    </row>
    <row r="18" spans="1:14" x14ac:dyDescent="0.25">
      <c r="A18">
        <v>17</v>
      </c>
      <c r="B18" t="str">
        <f t="shared" si="4"/>
        <v>2012_MIA</v>
      </c>
      <c r="C18">
        <v>2012</v>
      </c>
      <c r="D18" t="s">
        <v>79</v>
      </c>
      <c r="E18">
        <v>7</v>
      </c>
      <c r="F18">
        <v>-100</v>
      </c>
      <c r="G18">
        <v>-130</v>
      </c>
      <c r="H18">
        <v>7</v>
      </c>
      <c r="I18" t="str">
        <f t="shared" si="5"/>
        <v>E</v>
      </c>
      <c r="J18">
        <f t="shared" si="0"/>
        <v>0.5</v>
      </c>
      <c r="K18">
        <f t="shared" si="1"/>
        <v>0.56521739130434778</v>
      </c>
      <c r="L18">
        <f t="shared" si="6"/>
        <v>-6.5217391304347783E-2</v>
      </c>
      <c r="M18">
        <f t="shared" si="2"/>
        <v>0</v>
      </c>
      <c r="N18">
        <f t="shared" si="3"/>
        <v>0</v>
      </c>
    </row>
    <row r="19" spans="1:14" x14ac:dyDescent="0.25">
      <c r="A19">
        <v>18</v>
      </c>
      <c r="B19" t="str">
        <f t="shared" si="4"/>
        <v>2012_MIN</v>
      </c>
      <c r="C19">
        <v>2012</v>
      </c>
      <c r="D19" t="s">
        <v>80</v>
      </c>
      <c r="E19">
        <v>5.5</v>
      </c>
      <c r="F19">
        <v>-130</v>
      </c>
      <c r="G19">
        <v>-100</v>
      </c>
      <c r="H19">
        <v>10</v>
      </c>
      <c r="I19" t="str">
        <f t="shared" si="5"/>
        <v>O</v>
      </c>
      <c r="J19">
        <f t="shared" si="0"/>
        <v>0.56521739130434778</v>
      </c>
      <c r="K19">
        <f t="shared" si="1"/>
        <v>0.5</v>
      </c>
      <c r="L19">
        <f t="shared" si="6"/>
        <v>6.5217391304347783E-2</v>
      </c>
      <c r="M19">
        <f t="shared" si="2"/>
        <v>0</v>
      </c>
      <c r="N19">
        <f t="shared" si="3"/>
        <v>0</v>
      </c>
    </row>
    <row r="20" spans="1:14" x14ac:dyDescent="0.25">
      <c r="A20">
        <v>19</v>
      </c>
      <c r="B20" t="str">
        <f t="shared" si="4"/>
        <v>2012_NWE</v>
      </c>
      <c r="C20">
        <v>2012</v>
      </c>
      <c r="D20" t="s">
        <v>332</v>
      </c>
      <c r="E20">
        <v>12</v>
      </c>
      <c r="F20">
        <v>-115</v>
      </c>
      <c r="G20">
        <v>-115</v>
      </c>
      <c r="H20">
        <v>12</v>
      </c>
      <c r="I20" t="str">
        <f t="shared" si="5"/>
        <v>E</v>
      </c>
      <c r="J20">
        <f t="shared" si="0"/>
        <v>0.53488372093023251</v>
      </c>
      <c r="K20">
        <f t="shared" si="1"/>
        <v>0.53488372093023251</v>
      </c>
      <c r="L20">
        <f t="shared" si="6"/>
        <v>0</v>
      </c>
      <c r="M20">
        <f t="shared" si="2"/>
        <v>0</v>
      </c>
      <c r="N20">
        <f t="shared" si="3"/>
        <v>0</v>
      </c>
    </row>
    <row r="21" spans="1:14" x14ac:dyDescent="0.25">
      <c r="A21">
        <v>20</v>
      </c>
      <c r="B21" t="str">
        <f t="shared" si="4"/>
        <v>2012_NOR</v>
      </c>
      <c r="C21">
        <v>2012</v>
      </c>
      <c r="D21" t="s">
        <v>335</v>
      </c>
      <c r="E21">
        <v>10</v>
      </c>
      <c r="F21">
        <v>120</v>
      </c>
      <c r="G21">
        <v>-150</v>
      </c>
      <c r="H21">
        <v>7</v>
      </c>
      <c r="I21" t="str">
        <f t="shared" si="5"/>
        <v>U</v>
      </c>
      <c r="J21">
        <f t="shared" si="0"/>
        <v>0.45454545454545453</v>
      </c>
      <c r="K21">
        <f t="shared" si="1"/>
        <v>0.6</v>
      </c>
      <c r="L21">
        <f t="shared" si="6"/>
        <v>-0.14545454545454545</v>
      </c>
      <c r="M21">
        <f t="shared" si="2"/>
        <v>1</v>
      </c>
      <c r="N21">
        <f t="shared" si="3"/>
        <v>0</v>
      </c>
    </row>
    <row r="22" spans="1:14" x14ac:dyDescent="0.25">
      <c r="A22">
        <v>21</v>
      </c>
      <c r="B22" t="str">
        <f t="shared" si="4"/>
        <v>2012_NYG</v>
      </c>
      <c r="C22">
        <v>2012</v>
      </c>
      <c r="D22" t="s">
        <v>83</v>
      </c>
      <c r="E22">
        <v>9</v>
      </c>
      <c r="F22">
        <v>-115</v>
      </c>
      <c r="G22">
        <v>-115</v>
      </c>
      <c r="H22">
        <v>9</v>
      </c>
      <c r="I22" t="str">
        <f t="shared" si="5"/>
        <v>E</v>
      </c>
      <c r="J22">
        <f t="shared" si="0"/>
        <v>0.53488372093023251</v>
      </c>
      <c r="K22">
        <f t="shared" si="1"/>
        <v>0.53488372093023251</v>
      </c>
      <c r="L22">
        <f t="shared" si="6"/>
        <v>0</v>
      </c>
      <c r="M22">
        <f t="shared" si="2"/>
        <v>0</v>
      </c>
      <c r="N22">
        <f t="shared" si="3"/>
        <v>0</v>
      </c>
    </row>
    <row r="23" spans="1:14" x14ac:dyDescent="0.25">
      <c r="A23">
        <v>22</v>
      </c>
      <c r="B23" t="str">
        <f t="shared" si="4"/>
        <v>2012_NYJ</v>
      </c>
      <c r="C23">
        <v>2012</v>
      </c>
      <c r="D23" t="s">
        <v>84</v>
      </c>
      <c r="E23">
        <v>8.5</v>
      </c>
      <c r="F23">
        <v>-150</v>
      </c>
      <c r="G23">
        <v>120</v>
      </c>
      <c r="H23">
        <v>6</v>
      </c>
      <c r="I23" t="str">
        <f t="shared" si="5"/>
        <v>U</v>
      </c>
      <c r="J23">
        <f t="shared" si="0"/>
        <v>0.6</v>
      </c>
      <c r="K23">
        <f t="shared" si="1"/>
        <v>0.45454545454545453</v>
      </c>
      <c r="L23">
        <f t="shared" si="6"/>
        <v>0.14545454545454545</v>
      </c>
      <c r="M23">
        <f t="shared" si="2"/>
        <v>0</v>
      </c>
      <c r="N23">
        <f t="shared" si="3"/>
        <v>1</v>
      </c>
    </row>
    <row r="24" spans="1:14" x14ac:dyDescent="0.25">
      <c r="A24">
        <v>23</v>
      </c>
      <c r="B24" t="str">
        <f t="shared" si="4"/>
        <v>2012_OAK</v>
      </c>
      <c r="C24">
        <v>2012</v>
      </c>
      <c r="D24" t="s">
        <v>85</v>
      </c>
      <c r="E24">
        <v>7</v>
      </c>
      <c r="F24">
        <v>-100</v>
      </c>
      <c r="G24">
        <v>-130</v>
      </c>
      <c r="H24">
        <v>4</v>
      </c>
      <c r="I24" t="str">
        <f t="shared" si="5"/>
        <v>U</v>
      </c>
      <c r="J24">
        <f t="shared" si="0"/>
        <v>0.5</v>
      </c>
      <c r="K24">
        <f t="shared" si="1"/>
        <v>0.56521739130434778</v>
      </c>
      <c r="L24">
        <f t="shared" si="6"/>
        <v>-6.5217391304347783E-2</v>
      </c>
      <c r="M24">
        <f t="shared" si="2"/>
        <v>0</v>
      </c>
      <c r="N24">
        <f t="shared" si="3"/>
        <v>0</v>
      </c>
    </row>
    <row r="25" spans="1:14" x14ac:dyDescent="0.25">
      <c r="A25">
        <v>24</v>
      </c>
      <c r="B25" t="str">
        <f t="shared" si="4"/>
        <v>2012_PHI</v>
      </c>
      <c r="C25">
        <v>2012</v>
      </c>
      <c r="D25" t="s">
        <v>86</v>
      </c>
      <c r="E25">
        <v>10.5</v>
      </c>
      <c r="F25">
        <v>-100</v>
      </c>
      <c r="G25">
        <v>-130</v>
      </c>
      <c r="H25">
        <v>4</v>
      </c>
      <c r="I25" t="str">
        <f t="shared" si="5"/>
        <v>U</v>
      </c>
      <c r="J25">
        <f t="shared" si="0"/>
        <v>0.5</v>
      </c>
      <c r="K25">
        <f t="shared" si="1"/>
        <v>0.56521739130434778</v>
      </c>
      <c r="L25">
        <f t="shared" si="6"/>
        <v>-6.5217391304347783E-2</v>
      </c>
      <c r="M25">
        <f t="shared" si="2"/>
        <v>0</v>
      </c>
      <c r="N25">
        <f t="shared" si="3"/>
        <v>0</v>
      </c>
    </row>
    <row r="26" spans="1:14" x14ac:dyDescent="0.25">
      <c r="A26">
        <v>25</v>
      </c>
      <c r="B26" t="str">
        <f t="shared" si="4"/>
        <v>2012_PIT</v>
      </c>
      <c r="C26">
        <v>2012</v>
      </c>
      <c r="D26" t="s">
        <v>87</v>
      </c>
      <c r="E26">
        <v>10</v>
      </c>
      <c r="F26">
        <v>-115</v>
      </c>
      <c r="G26">
        <v>-115</v>
      </c>
      <c r="H26">
        <v>8</v>
      </c>
      <c r="I26" t="str">
        <f t="shared" si="5"/>
        <v>U</v>
      </c>
      <c r="J26">
        <f t="shared" si="0"/>
        <v>0.53488372093023251</v>
      </c>
      <c r="K26">
        <f t="shared" si="1"/>
        <v>0.53488372093023251</v>
      </c>
      <c r="L26">
        <f t="shared" si="6"/>
        <v>0</v>
      </c>
      <c r="M26">
        <f t="shared" si="2"/>
        <v>0</v>
      </c>
      <c r="N26">
        <f t="shared" si="3"/>
        <v>0</v>
      </c>
    </row>
    <row r="27" spans="1:14" x14ac:dyDescent="0.25">
      <c r="A27">
        <v>26</v>
      </c>
      <c r="B27" t="str">
        <f t="shared" si="4"/>
        <v>2012_SD</v>
      </c>
      <c r="C27">
        <v>2012</v>
      </c>
      <c r="D27" t="s">
        <v>88</v>
      </c>
      <c r="E27">
        <v>9</v>
      </c>
      <c r="F27">
        <v>-115</v>
      </c>
      <c r="G27">
        <v>-115</v>
      </c>
      <c r="H27">
        <v>7</v>
      </c>
      <c r="I27" t="str">
        <f t="shared" si="5"/>
        <v>U</v>
      </c>
      <c r="J27">
        <f t="shared" si="0"/>
        <v>0.53488372093023251</v>
      </c>
      <c r="K27">
        <f t="shared" si="1"/>
        <v>0.53488372093023251</v>
      </c>
      <c r="L27">
        <f t="shared" si="6"/>
        <v>0</v>
      </c>
      <c r="M27">
        <f t="shared" si="2"/>
        <v>0</v>
      </c>
      <c r="N27">
        <f t="shared" si="3"/>
        <v>0</v>
      </c>
    </row>
    <row r="28" spans="1:14" x14ac:dyDescent="0.25">
      <c r="A28">
        <v>27</v>
      </c>
      <c r="B28" t="str">
        <f t="shared" si="4"/>
        <v>2012_SEA</v>
      </c>
      <c r="C28">
        <v>2012</v>
      </c>
      <c r="D28" t="s">
        <v>89</v>
      </c>
      <c r="E28">
        <v>7</v>
      </c>
      <c r="F28">
        <v>-150</v>
      </c>
      <c r="G28">
        <v>120</v>
      </c>
      <c r="H28">
        <v>11</v>
      </c>
      <c r="I28" t="str">
        <f t="shared" si="5"/>
        <v>O</v>
      </c>
      <c r="J28">
        <f t="shared" si="0"/>
        <v>0.6</v>
      </c>
      <c r="K28">
        <f t="shared" si="1"/>
        <v>0.45454545454545453</v>
      </c>
      <c r="L28">
        <f t="shared" si="6"/>
        <v>0.14545454545454545</v>
      </c>
      <c r="M28">
        <f t="shared" si="2"/>
        <v>0</v>
      </c>
      <c r="N28">
        <f t="shared" si="3"/>
        <v>1</v>
      </c>
    </row>
    <row r="29" spans="1:14" x14ac:dyDescent="0.25">
      <c r="A29">
        <v>28</v>
      </c>
      <c r="B29" t="str">
        <f t="shared" si="4"/>
        <v>2012_SFO</v>
      </c>
      <c r="C29">
        <v>2012</v>
      </c>
      <c r="D29" t="s">
        <v>333</v>
      </c>
      <c r="E29">
        <v>10</v>
      </c>
      <c r="F29">
        <v>-100</v>
      </c>
      <c r="G29">
        <v>-130</v>
      </c>
      <c r="H29">
        <v>11</v>
      </c>
      <c r="I29" t="str">
        <f t="shared" si="5"/>
        <v>O</v>
      </c>
      <c r="J29">
        <f t="shared" si="0"/>
        <v>0.5</v>
      </c>
      <c r="K29">
        <f t="shared" si="1"/>
        <v>0.56521739130434778</v>
      </c>
      <c r="L29">
        <f t="shared" si="6"/>
        <v>-6.5217391304347783E-2</v>
      </c>
      <c r="M29">
        <f t="shared" si="2"/>
        <v>0</v>
      </c>
      <c r="N29">
        <f t="shared" si="3"/>
        <v>0</v>
      </c>
    </row>
    <row r="30" spans="1:14" x14ac:dyDescent="0.25">
      <c r="A30">
        <v>29</v>
      </c>
      <c r="B30" t="str">
        <f t="shared" si="4"/>
        <v>2012_STL</v>
      </c>
      <c r="C30">
        <v>2012</v>
      </c>
      <c r="D30" t="s">
        <v>91</v>
      </c>
      <c r="E30">
        <v>6</v>
      </c>
      <c r="F30">
        <v>-115</v>
      </c>
      <c r="G30">
        <v>-115</v>
      </c>
      <c r="H30">
        <v>7</v>
      </c>
      <c r="I30" t="str">
        <f t="shared" si="5"/>
        <v>O</v>
      </c>
      <c r="J30">
        <f t="shared" si="0"/>
        <v>0.53488372093023251</v>
      </c>
      <c r="K30">
        <f t="shared" si="1"/>
        <v>0.53488372093023251</v>
      </c>
      <c r="L30">
        <f t="shared" si="6"/>
        <v>0</v>
      </c>
      <c r="M30">
        <f t="shared" si="2"/>
        <v>0</v>
      </c>
      <c r="N30">
        <f t="shared" si="3"/>
        <v>0</v>
      </c>
    </row>
    <row r="31" spans="1:14" x14ac:dyDescent="0.25">
      <c r="A31">
        <v>30</v>
      </c>
      <c r="B31" t="str">
        <f t="shared" si="4"/>
        <v>2012_TBY</v>
      </c>
      <c r="C31">
        <v>2012</v>
      </c>
      <c r="D31" t="s">
        <v>334</v>
      </c>
      <c r="E31">
        <v>6</v>
      </c>
      <c r="F31">
        <v>-130</v>
      </c>
      <c r="G31">
        <v>-100</v>
      </c>
      <c r="H31">
        <v>7</v>
      </c>
      <c r="I31" t="str">
        <f t="shared" si="5"/>
        <v>O</v>
      </c>
      <c r="J31">
        <f t="shared" si="0"/>
        <v>0.56521739130434778</v>
      </c>
      <c r="K31">
        <f t="shared" si="1"/>
        <v>0.5</v>
      </c>
      <c r="L31">
        <f t="shared" si="6"/>
        <v>6.5217391304347783E-2</v>
      </c>
      <c r="M31">
        <f t="shared" si="2"/>
        <v>0</v>
      </c>
      <c r="N31">
        <f t="shared" si="3"/>
        <v>0</v>
      </c>
    </row>
    <row r="32" spans="1:14" x14ac:dyDescent="0.25">
      <c r="A32">
        <v>31</v>
      </c>
      <c r="B32" t="str">
        <f t="shared" si="4"/>
        <v>2012_TEN</v>
      </c>
      <c r="C32">
        <v>2012</v>
      </c>
      <c r="D32" t="s">
        <v>93</v>
      </c>
      <c r="E32">
        <v>7</v>
      </c>
      <c r="F32">
        <v>-150</v>
      </c>
      <c r="G32">
        <v>120</v>
      </c>
      <c r="H32">
        <v>6</v>
      </c>
      <c r="I32" t="str">
        <f t="shared" si="5"/>
        <v>U</v>
      </c>
      <c r="J32">
        <f t="shared" si="0"/>
        <v>0.6</v>
      </c>
      <c r="K32">
        <f t="shared" si="1"/>
        <v>0.45454545454545453</v>
      </c>
      <c r="L32">
        <f t="shared" si="6"/>
        <v>0.14545454545454545</v>
      </c>
      <c r="M32">
        <f t="shared" si="2"/>
        <v>0</v>
      </c>
      <c r="N32">
        <f t="shared" si="3"/>
        <v>1</v>
      </c>
    </row>
    <row r="33" spans="1:14" x14ac:dyDescent="0.25">
      <c r="A33">
        <v>32</v>
      </c>
      <c r="B33" t="str">
        <f t="shared" si="4"/>
        <v>2012_WAS</v>
      </c>
      <c r="C33">
        <v>2012</v>
      </c>
      <c r="D33" t="s">
        <v>94</v>
      </c>
      <c r="E33">
        <v>6.5</v>
      </c>
      <c r="F33">
        <v>110</v>
      </c>
      <c r="G33">
        <v>-140</v>
      </c>
      <c r="H33">
        <v>10</v>
      </c>
      <c r="I33" t="str">
        <f t="shared" si="5"/>
        <v>O</v>
      </c>
      <c r="J33">
        <f t="shared" si="0"/>
        <v>0.47619047619047616</v>
      </c>
      <c r="K33">
        <f t="shared" si="1"/>
        <v>0.58333333333333337</v>
      </c>
      <c r="L33">
        <f t="shared" si="6"/>
        <v>-0.10714285714285721</v>
      </c>
      <c r="M33">
        <f t="shared" si="2"/>
        <v>1</v>
      </c>
      <c r="N33">
        <f t="shared" si="3"/>
        <v>0</v>
      </c>
    </row>
    <row r="34" spans="1:14" x14ac:dyDescent="0.25">
      <c r="A34">
        <v>33</v>
      </c>
      <c r="B34" t="str">
        <f t="shared" si="4"/>
        <v>2013_ARI</v>
      </c>
      <c r="C34">
        <v>2013</v>
      </c>
      <c r="D34" t="s">
        <v>64</v>
      </c>
      <c r="E34">
        <v>5.5</v>
      </c>
      <c r="F34">
        <v>-100</v>
      </c>
      <c r="G34">
        <v>-120</v>
      </c>
      <c r="H34">
        <v>10</v>
      </c>
      <c r="I34" t="str">
        <f t="shared" si="5"/>
        <v>O</v>
      </c>
      <c r="J34">
        <f t="shared" ref="J34:J65" si="7">IF(ISNUMBER(F34),IF(F34&lt;0,-F34/(-F34+100),100/(F34+100)),"na")</f>
        <v>0.5</v>
      </c>
      <c r="K34">
        <f t="shared" ref="K34:K65" si="8">IF(ISNUMBER(G34),IF(G34&lt;0,-G34/(-G34+100),100/(G34+100)),"na")</f>
        <v>0.54545454545454541</v>
      </c>
      <c r="L34">
        <f t="shared" si="6"/>
        <v>-4.5454545454545414E-2</v>
      </c>
      <c r="M34">
        <f t="shared" ref="M34:M65" si="9">IF(ISNUMBER(F34),IF(F34&gt;0,1,0),"na")</f>
        <v>0</v>
      </c>
      <c r="N34">
        <f t="shared" ref="N34:N65" si="10">IF(ISNUMBER(G34),IF(G34&gt;0,1,0),"na")</f>
        <v>0</v>
      </c>
    </row>
    <row r="35" spans="1:14" x14ac:dyDescent="0.25">
      <c r="A35">
        <v>34</v>
      </c>
      <c r="B35" t="str">
        <f t="shared" si="4"/>
        <v>2013_ATL</v>
      </c>
      <c r="C35">
        <v>2013</v>
      </c>
      <c r="D35" t="s">
        <v>20</v>
      </c>
      <c r="E35">
        <v>10</v>
      </c>
      <c r="F35">
        <v>120</v>
      </c>
      <c r="G35">
        <v>-140</v>
      </c>
      <c r="H35">
        <v>4</v>
      </c>
      <c r="I35" t="str">
        <f t="shared" si="5"/>
        <v>U</v>
      </c>
      <c r="J35">
        <f t="shared" si="7"/>
        <v>0.45454545454545453</v>
      </c>
      <c r="K35">
        <f t="shared" si="8"/>
        <v>0.58333333333333337</v>
      </c>
      <c r="L35">
        <f t="shared" si="6"/>
        <v>-0.12878787878787884</v>
      </c>
      <c r="M35">
        <f t="shared" si="9"/>
        <v>1</v>
      </c>
      <c r="N35">
        <f t="shared" si="10"/>
        <v>0</v>
      </c>
    </row>
    <row r="36" spans="1:14" x14ac:dyDescent="0.25">
      <c r="A36">
        <v>35</v>
      </c>
      <c r="B36" t="str">
        <f t="shared" si="4"/>
        <v>2013_BAL</v>
      </c>
      <c r="C36">
        <v>2013</v>
      </c>
      <c r="D36" t="s">
        <v>65</v>
      </c>
      <c r="E36">
        <v>8.5</v>
      </c>
      <c r="F36">
        <v>-140</v>
      </c>
      <c r="G36">
        <v>120</v>
      </c>
      <c r="H36">
        <v>8</v>
      </c>
      <c r="I36" t="str">
        <f t="shared" si="5"/>
        <v>U</v>
      </c>
      <c r="J36">
        <f t="shared" si="7"/>
        <v>0.58333333333333337</v>
      </c>
      <c r="K36">
        <f t="shared" si="8"/>
        <v>0.45454545454545453</v>
      </c>
      <c r="L36">
        <f t="shared" si="6"/>
        <v>0.12878787878787884</v>
      </c>
      <c r="M36">
        <f t="shared" si="9"/>
        <v>0</v>
      </c>
      <c r="N36">
        <f t="shared" si="10"/>
        <v>1</v>
      </c>
    </row>
    <row r="37" spans="1:14" x14ac:dyDescent="0.25">
      <c r="A37">
        <v>36</v>
      </c>
      <c r="B37" t="str">
        <f t="shared" si="4"/>
        <v>2013_BUF</v>
      </c>
      <c r="C37">
        <v>2013</v>
      </c>
      <c r="D37" t="s">
        <v>66</v>
      </c>
      <c r="E37">
        <v>6.5</v>
      </c>
      <c r="F37">
        <v>115</v>
      </c>
      <c r="G37">
        <v>-135</v>
      </c>
      <c r="H37">
        <v>6</v>
      </c>
      <c r="I37" t="str">
        <f t="shared" si="5"/>
        <v>U</v>
      </c>
      <c r="J37">
        <f t="shared" si="7"/>
        <v>0.46511627906976744</v>
      </c>
      <c r="K37">
        <f t="shared" si="8"/>
        <v>0.57446808510638303</v>
      </c>
      <c r="L37">
        <f t="shared" si="6"/>
        <v>-0.1093518060366156</v>
      </c>
      <c r="M37">
        <f t="shared" si="9"/>
        <v>1</v>
      </c>
      <c r="N37">
        <f t="shared" si="10"/>
        <v>0</v>
      </c>
    </row>
    <row r="38" spans="1:14" x14ac:dyDescent="0.25">
      <c r="A38">
        <v>37</v>
      </c>
      <c r="B38" t="str">
        <f t="shared" si="4"/>
        <v>2013_CAR</v>
      </c>
      <c r="C38">
        <v>2013</v>
      </c>
      <c r="D38" t="s">
        <v>67</v>
      </c>
      <c r="E38">
        <v>7.5</v>
      </c>
      <c r="F38">
        <v>-110</v>
      </c>
      <c r="G38">
        <v>-110</v>
      </c>
      <c r="H38">
        <v>12</v>
      </c>
      <c r="I38" t="str">
        <f t="shared" si="5"/>
        <v>O</v>
      </c>
      <c r="J38">
        <f t="shared" si="7"/>
        <v>0.52380952380952384</v>
      </c>
      <c r="K38">
        <f t="shared" si="8"/>
        <v>0.52380952380952384</v>
      </c>
      <c r="L38">
        <f t="shared" si="6"/>
        <v>0</v>
      </c>
      <c r="M38">
        <f t="shared" si="9"/>
        <v>0</v>
      </c>
      <c r="N38">
        <f t="shared" si="10"/>
        <v>0</v>
      </c>
    </row>
    <row r="39" spans="1:14" x14ac:dyDescent="0.25">
      <c r="A39">
        <v>38</v>
      </c>
      <c r="B39" t="str">
        <f t="shared" si="4"/>
        <v>2013_CHI</v>
      </c>
      <c r="C39">
        <v>2013</v>
      </c>
      <c r="D39" t="s">
        <v>68</v>
      </c>
      <c r="E39">
        <v>8.5</v>
      </c>
      <c r="F39">
        <v>-120</v>
      </c>
      <c r="G39">
        <v>-100</v>
      </c>
      <c r="H39">
        <v>8</v>
      </c>
      <c r="I39" t="str">
        <f t="shared" si="5"/>
        <v>U</v>
      </c>
      <c r="J39">
        <f t="shared" si="7"/>
        <v>0.54545454545454541</v>
      </c>
      <c r="K39">
        <f t="shared" si="8"/>
        <v>0.5</v>
      </c>
      <c r="L39">
        <f t="shared" si="6"/>
        <v>4.5454545454545414E-2</v>
      </c>
      <c r="M39">
        <f t="shared" si="9"/>
        <v>0</v>
      </c>
      <c r="N39">
        <f t="shared" si="10"/>
        <v>0</v>
      </c>
    </row>
    <row r="40" spans="1:14" x14ac:dyDescent="0.25">
      <c r="A40">
        <v>39</v>
      </c>
      <c r="B40" t="str">
        <f t="shared" si="4"/>
        <v>2013_CIN</v>
      </c>
      <c r="C40">
        <v>2013</v>
      </c>
      <c r="D40" t="s">
        <v>69</v>
      </c>
      <c r="E40">
        <v>8.5</v>
      </c>
      <c r="F40">
        <v>-125</v>
      </c>
      <c r="G40">
        <v>105</v>
      </c>
      <c r="H40">
        <v>11</v>
      </c>
      <c r="I40" t="str">
        <f t="shared" si="5"/>
        <v>O</v>
      </c>
      <c r="J40">
        <f t="shared" si="7"/>
        <v>0.55555555555555558</v>
      </c>
      <c r="K40">
        <f t="shared" si="8"/>
        <v>0.48780487804878048</v>
      </c>
      <c r="L40">
        <f t="shared" si="6"/>
        <v>6.7750677506775103E-2</v>
      </c>
      <c r="M40">
        <f t="shared" si="9"/>
        <v>0</v>
      </c>
      <c r="N40">
        <f t="shared" si="10"/>
        <v>1</v>
      </c>
    </row>
    <row r="41" spans="1:14" x14ac:dyDescent="0.25">
      <c r="A41">
        <v>40</v>
      </c>
      <c r="B41" t="str">
        <f t="shared" si="4"/>
        <v>2013_CLE</v>
      </c>
      <c r="C41">
        <v>2013</v>
      </c>
      <c r="D41" t="s">
        <v>70</v>
      </c>
      <c r="E41">
        <v>6</v>
      </c>
      <c r="F41">
        <v>-140</v>
      </c>
      <c r="G41">
        <v>120</v>
      </c>
      <c r="H41">
        <v>4</v>
      </c>
      <c r="I41" t="str">
        <f t="shared" si="5"/>
        <v>U</v>
      </c>
      <c r="J41">
        <f t="shared" si="7"/>
        <v>0.58333333333333337</v>
      </c>
      <c r="K41">
        <f t="shared" si="8"/>
        <v>0.45454545454545453</v>
      </c>
      <c r="L41">
        <f t="shared" si="6"/>
        <v>0.12878787878787884</v>
      </c>
      <c r="M41">
        <f t="shared" si="9"/>
        <v>0</v>
      </c>
      <c r="N41">
        <f t="shared" si="10"/>
        <v>1</v>
      </c>
    </row>
    <row r="42" spans="1:14" x14ac:dyDescent="0.25">
      <c r="A42">
        <v>41</v>
      </c>
      <c r="B42" t="str">
        <f t="shared" si="4"/>
        <v>2013_DAL</v>
      </c>
      <c r="C42">
        <v>2013</v>
      </c>
      <c r="D42" t="s">
        <v>71</v>
      </c>
      <c r="E42">
        <v>8.5</v>
      </c>
      <c r="F42">
        <v>120</v>
      </c>
      <c r="G42">
        <v>-140</v>
      </c>
      <c r="H42">
        <v>8</v>
      </c>
      <c r="I42" t="str">
        <f t="shared" si="5"/>
        <v>U</v>
      </c>
      <c r="J42">
        <f t="shared" si="7"/>
        <v>0.45454545454545453</v>
      </c>
      <c r="K42">
        <f t="shared" si="8"/>
        <v>0.58333333333333337</v>
      </c>
      <c r="L42">
        <f t="shared" si="6"/>
        <v>-0.12878787878787884</v>
      </c>
      <c r="M42">
        <f t="shared" si="9"/>
        <v>1</v>
      </c>
      <c r="N42">
        <f t="shared" si="10"/>
        <v>0</v>
      </c>
    </row>
    <row r="43" spans="1:14" x14ac:dyDescent="0.25">
      <c r="A43">
        <v>42</v>
      </c>
      <c r="B43" t="str">
        <f t="shared" si="4"/>
        <v>2013_DEN</v>
      </c>
      <c r="C43">
        <v>2013</v>
      </c>
      <c r="D43" t="s">
        <v>72</v>
      </c>
      <c r="E43">
        <v>11.5</v>
      </c>
      <c r="F43">
        <v>-110</v>
      </c>
      <c r="G43">
        <v>-110</v>
      </c>
      <c r="H43">
        <v>13</v>
      </c>
      <c r="I43" t="str">
        <f t="shared" si="5"/>
        <v>O</v>
      </c>
      <c r="J43">
        <f t="shared" si="7"/>
        <v>0.52380952380952384</v>
      </c>
      <c r="K43">
        <f t="shared" si="8"/>
        <v>0.52380952380952384</v>
      </c>
      <c r="L43">
        <f t="shared" si="6"/>
        <v>0</v>
      </c>
      <c r="M43">
        <f t="shared" si="9"/>
        <v>0</v>
      </c>
      <c r="N43">
        <f t="shared" si="10"/>
        <v>0</v>
      </c>
    </row>
    <row r="44" spans="1:14" x14ac:dyDescent="0.25">
      <c r="A44">
        <v>43</v>
      </c>
      <c r="B44" t="str">
        <f t="shared" si="4"/>
        <v>2013_DET</v>
      </c>
      <c r="C44">
        <v>2013</v>
      </c>
      <c r="D44" t="s">
        <v>73</v>
      </c>
      <c r="E44">
        <v>7.5</v>
      </c>
      <c r="F44">
        <v>-130</v>
      </c>
      <c r="G44">
        <v>110</v>
      </c>
      <c r="H44">
        <v>7</v>
      </c>
      <c r="I44" t="str">
        <f t="shared" si="5"/>
        <v>U</v>
      </c>
      <c r="J44">
        <f t="shared" si="7"/>
        <v>0.56521739130434778</v>
      </c>
      <c r="K44">
        <f t="shared" si="8"/>
        <v>0.47619047619047616</v>
      </c>
      <c r="L44">
        <f t="shared" si="6"/>
        <v>8.9026915113871619E-2</v>
      </c>
      <c r="M44">
        <f t="shared" si="9"/>
        <v>0</v>
      </c>
      <c r="N44">
        <f t="shared" si="10"/>
        <v>1</v>
      </c>
    </row>
    <row r="45" spans="1:14" x14ac:dyDescent="0.25">
      <c r="A45">
        <v>44</v>
      </c>
      <c r="B45" t="str">
        <f t="shared" si="4"/>
        <v>2013_GBY</v>
      </c>
      <c r="C45">
        <v>2013</v>
      </c>
      <c r="D45" t="s">
        <v>330</v>
      </c>
      <c r="E45">
        <v>10</v>
      </c>
      <c r="F45">
        <v>-135</v>
      </c>
      <c r="G45">
        <v>115</v>
      </c>
      <c r="H45">
        <v>8</v>
      </c>
      <c r="I45" t="str">
        <f t="shared" si="5"/>
        <v>U</v>
      </c>
      <c r="J45">
        <f t="shared" si="7"/>
        <v>0.57446808510638303</v>
      </c>
      <c r="K45">
        <f t="shared" si="8"/>
        <v>0.46511627906976744</v>
      </c>
      <c r="L45">
        <f t="shared" si="6"/>
        <v>0.1093518060366156</v>
      </c>
      <c r="M45">
        <f t="shared" si="9"/>
        <v>0</v>
      </c>
      <c r="N45">
        <f t="shared" si="10"/>
        <v>1</v>
      </c>
    </row>
    <row r="46" spans="1:14" x14ac:dyDescent="0.25">
      <c r="A46">
        <v>45</v>
      </c>
      <c r="B46" t="str">
        <f t="shared" si="4"/>
        <v>2013_HOU</v>
      </c>
      <c r="C46">
        <v>2013</v>
      </c>
      <c r="D46" t="s">
        <v>75</v>
      </c>
      <c r="E46">
        <v>10</v>
      </c>
      <c r="F46">
        <v>-130</v>
      </c>
      <c r="G46">
        <v>110</v>
      </c>
      <c r="H46">
        <v>2</v>
      </c>
      <c r="I46" t="str">
        <f t="shared" si="5"/>
        <v>U</v>
      </c>
      <c r="J46">
        <f t="shared" si="7"/>
        <v>0.56521739130434778</v>
      </c>
      <c r="K46">
        <f t="shared" si="8"/>
        <v>0.47619047619047616</v>
      </c>
      <c r="L46">
        <f t="shared" si="6"/>
        <v>8.9026915113871619E-2</v>
      </c>
      <c r="M46">
        <f t="shared" si="9"/>
        <v>0</v>
      </c>
      <c r="N46">
        <f t="shared" si="10"/>
        <v>1</v>
      </c>
    </row>
    <row r="47" spans="1:14" x14ac:dyDescent="0.25">
      <c r="A47">
        <v>46</v>
      </c>
      <c r="B47" t="str">
        <f t="shared" si="4"/>
        <v>2013_IND</v>
      </c>
      <c r="C47">
        <v>2013</v>
      </c>
      <c r="D47" t="s">
        <v>76</v>
      </c>
      <c r="E47">
        <v>8.5</v>
      </c>
      <c r="F47">
        <v>-115</v>
      </c>
      <c r="G47">
        <v>-105</v>
      </c>
      <c r="H47">
        <v>11</v>
      </c>
      <c r="I47" t="str">
        <f t="shared" si="5"/>
        <v>O</v>
      </c>
      <c r="J47">
        <f t="shared" si="7"/>
        <v>0.53488372093023251</v>
      </c>
      <c r="K47">
        <f t="shared" si="8"/>
        <v>0.51219512195121952</v>
      </c>
      <c r="L47">
        <f t="shared" si="6"/>
        <v>2.2688598979012986E-2</v>
      </c>
      <c r="M47">
        <f t="shared" si="9"/>
        <v>0</v>
      </c>
      <c r="N47">
        <f t="shared" si="10"/>
        <v>0</v>
      </c>
    </row>
    <row r="48" spans="1:14" x14ac:dyDescent="0.25">
      <c r="A48">
        <v>47</v>
      </c>
      <c r="B48" t="str">
        <f t="shared" si="4"/>
        <v>2013_JAX</v>
      </c>
      <c r="C48">
        <v>2013</v>
      </c>
      <c r="D48" t="s">
        <v>77</v>
      </c>
      <c r="E48">
        <v>5</v>
      </c>
      <c r="F48">
        <v>-130</v>
      </c>
      <c r="G48">
        <v>110</v>
      </c>
      <c r="H48">
        <v>4</v>
      </c>
      <c r="I48" t="str">
        <f t="shared" si="5"/>
        <v>U</v>
      </c>
      <c r="J48">
        <f t="shared" si="7"/>
        <v>0.56521739130434778</v>
      </c>
      <c r="K48">
        <f t="shared" si="8"/>
        <v>0.47619047619047616</v>
      </c>
      <c r="L48">
        <f t="shared" si="6"/>
        <v>8.9026915113871619E-2</v>
      </c>
      <c r="M48">
        <f t="shared" si="9"/>
        <v>0</v>
      </c>
      <c r="N48">
        <f t="shared" si="10"/>
        <v>1</v>
      </c>
    </row>
    <row r="49" spans="1:14" x14ac:dyDescent="0.25">
      <c r="A49">
        <v>48</v>
      </c>
      <c r="B49" t="str">
        <f t="shared" si="4"/>
        <v>2013_KCY</v>
      </c>
      <c r="C49">
        <v>2013</v>
      </c>
      <c r="D49" t="s">
        <v>331</v>
      </c>
      <c r="E49">
        <v>7</v>
      </c>
      <c r="F49">
        <v>-160</v>
      </c>
      <c r="G49">
        <v>140</v>
      </c>
      <c r="H49">
        <v>11</v>
      </c>
      <c r="I49" t="str">
        <f t="shared" si="5"/>
        <v>O</v>
      </c>
      <c r="J49">
        <f t="shared" si="7"/>
        <v>0.61538461538461542</v>
      </c>
      <c r="K49">
        <f t="shared" si="8"/>
        <v>0.41666666666666669</v>
      </c>
      <c r="L49">
        <f t="shared" si="6"/>
        <v>0.19871794871794873</v>
      </c>
      <c r="M49">
        <f t="shared" si="9"/>
        <v>0</v>
      </c>
      <c r="N49">
        <f t="shared" si="10"/>
        <v>1</v>
      </c>
    </row>
    <row r="50" spans="1:14" x14ac:dyDescent="0.25">
      <c r="A50">
        <v>49</v>
      </c>
      <c r="B50" t="str">
        <f t="shared" si="4"/>
        <v>2013_MIA</v>
      </c>
      <c r="C50">
        <v>2013</v>
      </c>
      <c r="D50" t="s">
        <v>79</v>
      </c>
      <c r="E50">
        <v>7.5</v>
      </c>
      <c r="F50">
        <v>-145</v>
      </c>
      <c r="G50">
        <v>125</v>
      </c>
      <c r="H50">
        <v>8</v>
      </c>
      <c r="I50" t="str">
        <f t="shared" si="5"/>
        <v>O</v>
      </c>
      <c r="J50">
        <f t="shared" si="7"/>
        <v>0.59183673469387754</v>
      </c>
      <c r="K50">
        <f t="shared" si="8"/>
        <v>0.44444444444444442</v>
      </c>
      <c r="L50">
        <f t="shared" si="6"/>
        <v>0.14739229024943312</v>
      </c>
      <c r="M50">
        <f t="shared" si="9"/>
        <v>0</v>
      </c>
      <c r="N50">
        <f t="shared" si="10"/>
        <v>1</v>
      </c>
    </row>
    <row r="51" spans="1:14" x14ac:dyDescent="0.25">
      <c r="A51">
        <v>50</v>
      </c>
      <c r="B51" t="str">
        <f t="shared" si="4"/>
        <v>2013_MIN</v>
      </c>
      <c r="C51">
        <v>2013</v>
      </c>
      <c r="D51" t="s">
        <v>80</v>
      </c>
      <c r="E51">
        <v>7.5</v>
      </c>
      <c r="F51">
        <v>-110</v>
      </c>
      <c r="G51">
        <v>-110</v>
      </c>
      <c r="H51">
        <v>6</v>
      </c>
      <c r="I51" t="str">
        <f t="shared" si="5"/>
        <v>U</v>
      </c>
      <c r="J51">
        <f t="shared" si="7"/>
        <v>0.52380952380952384</v>
      </c>
      <c r="K51">
        <f t="shared" si="8"/>
        <v>0.52380952380952384</v>
      </c>
      <c r="L51">
        <f t="shared" si="6"/>
        <v>0</v>
      </c>
      <c r="M51">
        <f t="shared" si="9"/>
        <v>0</v>
      </c>
      <c r="N51">
        <f t="shared" si="10"/>
        <v>0</v>
      </c>
    </row>
    <row r="52" spans="1:14" x14ac:dyDescent="0.25">
      <c r="A52">
        <v>51</v>
      </c>
      <c r="B52" t="str">
        <f t="shared" si="4"/>
        <v>2013_NWE</v>
      </c>
      <c r="C52">
        <v>2013</v>
      </c>
      <c r="D52" t="s">
        <v>332</v>
      </c>
      <c r="E52">
        <v>11.5</v>
      </c>
      <c r="F52">
        <v>130</v>
      </c>
      <c r="G52">
        <v>-150</v>
      </c>
      <c r="H52">
        <v>12</v>
      </c>
      <c r="I52" t="str">
        <f t="shared" si="5"/>
        <v>O</v>
      </c>
      <c r="J52">
        <f t="shared" si="7"/>
        <v>0.43478260869565216</v>
      </c>
      <c r="K52">
        <f t="shared" si="8"/>
        <v>0.6</v>
      </c>
      <c r="L52">
        <f t="shared" si="6"/>
        <v>-0.16521739130434782</v>
      </c>
      <c r="M52">
        <f t="shared" si="9"/>
        <v>1</v>
      </c>
      <c r="N52">
        <f t="shared" si="10"/>
        <v>0</v>
      </c>
    </row>
    <row r="53" spans="1:14" x14ac:dyDescent="0.25">
      <c r="A53">
        <v>52</v>
      </c>
      <c r="B53" t="str">
        <f t="shared" si="4"/>
        <v>2013_NOR</v>
      </c>
      <c r="C53">
        <v>2013</v>
      </c>
      <c r="D53" t="s">
        <v>335</v>
      </c>
      <c r="E53">
        <v>9</v>
      </c>
      <c r="F53">
        <v>-135</v>
      </c>
      <c r="G53">
        <v>115</v>
      </c>
      <c r="H53">
        <v>11</v>
      </c>
      <c r="I53" t="str">
        <f t="shared" si="5"/>
        <v>O</v>
      </c>
      <c r="J53">
        <f t="shared" si="7"/>
        <v>0.57446808510638303</v>
      </c>
      <c r="K53">
        <f t="shared" si="8"/>
        <v>0.46511627906976744</v>
      </c>
      <c r="L53">
        <f t="shared" si="6"/>
        <v>0.1093518060366156</v>
      </c>
      <c r="M53">
        <f t="shared" si="9"/>
        <v>0</v>
      </c>
      <c r="N53">
        <f t="shared" si="10"/>
        <v>1</v>
      </c>
    </row>
    <row r="54" spans="1:14" x14ac:dyDescent="0.25">
      <c r="A54">
        <v>53</v>
      </c>
      <c r="B54" t="str">
        <f t="shared" si="4"/>
        <v>2013_NYG</v>
      </c>
      <c r="C54">
        <v>2013</v>
      </c>
      <c r="D54" t="s">
        <v>83</v>
      </c>
      <c r="E54">
        <v>9</v>
      </c>
      <c r="F54">
        <v>-100</v>
      </c>
      <c r="G54">
        <v>-120</v>
      </c>
      <c r="H54">
        <v>7</v>
      </c>
      <c r="I54" t="str">
        <f t="shared" si="5"/>
        <v>U</v>
      </c>
      <c r="J54">
        <f t="shared" si="7"/>
        <v>0.5</v>
      </c>
      <c r="K54">
        <f t="shared" si="8"/>
        <v>0.54545454545454541</v>
      </c>
      <c r="L54">
        <f t="shared" si="6"/>
        <v>-4.5454545454545414E-2</v>
      </c>
      <c r="M54">
        <f t="shared" si="9"/>
        <v>0</v>
      </c>
      <c r="N54">
        <f t="shared" si="10"/>
        <v>0</v>
      </c>
    </row>
    <row r="55" spans="1:14" x14ac:dyDescent="0.25">
      <c r="A55">
        <v>54</v>
      </c>
      <c r="B55" t="str">
        <f t="shared" si="4"/>
        <v>2013_NYJ</v>
      </c>
      <c r="C55">
        <v>2013</v>
      </c>
      <c r="D55" t="s">
        <v>84</v>
      </c>
      <c r="E55">
        <v>6.5</v>
      </c>
      <c r="F55">
        <v>130</v>
      </c>
      <c r="G55">
        <v>-150</v>
      </c>
      <c r="H55">
        <v>8</v>
      </c>
      <c r="I55" t="str">
        <f t="shared" si="5"/>
        <v>O</v>
      </c>
      <c r="J55">
        <f t="shared" si="7"/>
        <v>0.43478260869565216</v>
      </c>
      <c r="K55">
        <f t="shared" si="8"/>
        <v>0.6</v>
      </c>
      <c r="L55">
        <f t="shared" si="6"/>
        <v>-0.16521739130434782</v>
      </c>
      <c r="M55">
        <f t="shared" si="9"/>
        <v>1</v>
      </c>
      <c r="N55">
        <f t="shared" si="10"/>
        <v>0</v>
      </c>
    </row>
    <row r="56" spans="1:14" x14ac:dyDescent="0.25">
      <c r="A56">
        <v>55</v>
      </c>
      <c r="B56" t="str">
        <f t="shared" si="4"/>
        <v>2013_OAK</v>
      </c>
      <c r="C56">
        <v>2013</v>
      </c>
      <c r="D56" t="s">
        <v>85</v>
      </c>
      <c r="E56">
        <v>5.5</v>
      </c>
      <c r="F56">
        <v>105</v>
      </c>
      <c r="G56">
        <v>-125</v>
      </c>
      <c r="H56">
        <v>4</v>
      </c>
      <c r="I56" t="str">
        <f t="shared" si="5"/>
        <v>U</v>
      </c>
      <c r="J56">
        <f t="shared" si="7"/>
        <v>0.48780487804878048</v>
      </c>
      <c r="K56">
        <f t="shared" si="8"/>
        <v>0.55555555555555558</v>
      </c>
      <c r="L56">
        <f t="shared" si="6"/>
        <v>-6.7750677506775103E-2</v>
      </c>
      <c r="M56">
        <f t="shared" si="9"/>
        <v>1</v>
      </c>
      <c r="N56">
        <f t="shared" si="10"/>
        <v>0</v>
      </c>
    </row>
    <row r="57" spans="1:14" x14ac:dyDescent="0.25">
      <c r="A57">
        <v>56</v>
      </c>
      <c r="B57" t="str">
        <f t="shared" si="4"/>
        <v>2013_PHI</v>
      </c>
      <c r="C57">
        <v>2013</v>
      </c>
      <c r="D57" t="s">
        <v>86</v>
      </c>
      <c r="E57">
        <v>7</v>
      </c>
      <c r="F57">
        <v>-120</v>
      </c>
      <c r="G57">
        <v>-100</v>
      </c>
      <c r="H57">
        <v>10</v>
      </c>
      <c r="I57" t="str">
        <f t="shared" si="5"/>
        <v>O</v>
      </c>
      <c r="J57">
        <f t="shared" si="7"/>
        <v>0.54545454545454541</v>
      </c>
      <c r="K57">
        <f t="shared" si="8"/>
        <v>0.5</v>
      </c>
      <c r="L57">
        <f t="shared" si="6"/>
        <v>4.5454545454545414E-2</v>
      </c>
      <c r="M57">
        <f t="shared" si="9"/>
        <v>0</v>
      </c>
      <c r="N57">
        <f t="shared" si="10"/>
        <v>0</v>
      </c>
    </row>
    <row r="58" spans="1:14" x14ac:dyDescent="0.25">
      <c r="A58">
        <v>57</v>
      </c>
      <c r="B58" t="str">
        <f t="shared" si="4"/>
        <v>2013_PIT</v>
      </c>
      <c r="C58">
        <v>2013</v>
      </c>
      <c r="D58" t="s">
        <v>87</v>
      </c>
      <c r="E58">
        <v>9</v>
      </c>
      <c r="F58">
        <v>-140</v>
      </c>
      <c r="G58">
        <v>120</v>
      </c>
      <c r="H58">
        <v>8</v>
      </c>
      <c r="I58" t="str">
        <f t="shared" si="5"/>
        <v>U</v>
      </c>
      <c r="J58">
        <f t="shared" si="7"/>
        <v>0.58333333333333337</v>
      </c>
      <c r="K58">
        <f t="shared" si="8"/>
        <v>0.45454545454545453</v>
      </c>
      <c r="L58">
        <f t="shared" si="6"/>
        <v>0.12878787878787884</v>
      </c>
      <c r="M58">
        <f t="shared" si="9"/>
        <v>0</v>
      </c>
      <c r="N58">
        <f t="shared" si="10"/>
        <v>1</v>
      </c>
    </row>
    <row r="59" spans="1:14" x14ac:dyDescent="0.25">
      <c r="A59">
        <v>58</v>
      </c>
      <c r="B59" t="str">
        <f t="shared" si="4"/>
        <v>2013_SD</v>
      </c>
      <c r="C59">
        <v>2013</v>
      </c>
      <c r="D59" t="s">
        <v>88</v>
      </c>
      <c r="E59">
        <v>7.5</v>
      </c>
      <c r="F59">
        <v>125</v>
      </c>
      <c r="G59">
        <v>-145</v>
      </c>
      <c r="H59">
        <v>9</v>
      </c>
      <c r="I59" t="str">
        <f t="shared" si="5"/>
        <v>O</v>
      </c>
      <c r="J59">
        <f t="shared" si="7"/>
        <v>0.44444444444444442</v>
      </c>
      <c r="K59">
        <f t="shared" si="8"/>
        <v>0.59183673469387754</v>
      </c>
      <c r="L59">
        <f t="shared" si="6"/>
        <v>-0.14739229024943312</v>
      </c>
      <c r="M59">
        <f t="shared" si="9"/>
        <v>1</v>
      </c>
      <c r="N59">
        <f t="shared" si="10"/>
        <v>0</v>
      </c>
    </row>
    <row r="60" spans="1:14" x14ac:dyDescent="0.25">
      <c r="A60">
        <v>59</v>
      </c>
      <c r="B60" t="str">
        <f t="shared" si="4"/>
        <v>2013_SEA</v>
      </c>
      <c r="C60">
        <v>2013</v>
      </c>
      <c r="D60" t="s">
        <v>89</v>
      </c>
      <c r="E60">
        <v>10.5</v>
      </c>
      <c r="F60">
        <v>-120</v>
      </c>
      <c r="G60">
        <v>-100</v>
      </c>
      <c r="H60">
        <v>13</v>
      </c>
      <c r="I60" t="str">
        <f t="shared" si="5"/>
        <v>O</v>
      </c>
      <c r="J60">
        <f t="shared" si="7"/>
        <v>0.54545454545454541</v>
      </c>
      <c r="K60">
        <f t="shared" si="8"/>
        <v>0.5</v>
      </c>
      <c r="L60">
        <f t="shared" si="6"/>
        <v>4.5454545454545414E-2</v>
      </c>
      <c r="M60">
        <f t="shared" si="9"/>
        <v>0</v>
      </c>
      <c r="N60">
        <f t="shared" si="10"/>
        <v>0</v>
      </c>
    </row>
    <row r="61" spans="1:14" x14ac:dyDescent="0.25">
      <c r="A61">
        <v>60</v>
      </c>
      <c r="B61" t="str">
        <f t="shared" si="4"/>
        <v>2013_SFO</v>
      </c>
      <c r="C61">
        <v>2013</v>
      </c>
      <c r="D61" t="s">
        <v>333</v>
      </c>
      <c r="E61">
        <v>11.5</v>
      </c>
      <c r="F61">
        <v>135</v>
      </c>
      <c r="G61">
        <v>-155</v>
      </c>
      <c r="H61">
        <v>12</v>
      </c>
      <c r="I61" t="str">
        <f t="shared" si="5"/>
        <v>O</v>
      </c>
      <c r="J61">
        <f t="shared" si="7"/>
        <v>0.42553191489361702</v>
      </c>
      <c r="K61">
        <f t="shared" si="8"/>
        <v>0.60784313725490191</v>
      </c>
      <c r="L61">
        <f t="shared" si="6"/>
        <v>-0.18231122236128489</v>
      </c>
      <c r="M61">
        <f t="shared" si="9"/>
        <v>1</v>
      </c>
      <c r="N61">
        <f t="shared" si="10"/>
        <v>0</v>
      </c>
    </row>
    <row r="62" spans="1:14" x14ac:dyDescent="0.25">
      <c r="A62">
        <v>61</v>
      </c>
      <c r="B62" t="str">
        <f t="shared" si="4"/>
        <v>2013_STL</v>
      </c>
      <c r="C62">
        <v>2013</v>
      </c>
      <c r="D62" t="s">
        <v>91</v>
      </c>
      <c r="E62">
        <v>7.5</v>
      </c>
      <c r="F62">
        <v>-110</v>
      </c>
      <c r="G62">
        <v>-110</v>
      </c>
      <c r="H62">
        <v>7</v>
      </c>
      <c r="I62" t="str">
        <f t="shared" si="5"/>
        <v>U</v>
      </c>
      <c r="J62">
        <f t="shared" si="7"/>
        <v>0.52380952380952384</v>
      </c>
      <c r="K62">
        <f t="shared" si="8"/>
        <v>0.52380952380952384</v>
      </c>
      <c r="L62">
        <f t="shared" si="6"/>
        <v>0</v>
      </c>
      <c r="M62">
        <f t="shared" si="9"/>
        <v>0</v>
      </c>
      <c r="N62">
        <f t="shared" si="10"/>
        <v>0</v>
      </c>
    </row>
    <row r="63" spans="1:14" x14ac:dyDescent="0.25">
      <c r="A63">
        <v>62</v>
      </c>
      <c r="B63" t="str">
        <f t="shared" si="4"/>
        <v>2013_TBY</v>
      </c>
      <c r="C63">
        <v>2013</v>
      </c>
      <c r="D63" t="s">
        <v>334</v>
      </c>
      <c r="E63">
        <v>7.5</v>
      </c>
      <c r="F63">
        <v>-140</v>
      </c>
      <c r="G63">
        <v>120</v>
      </c>
      <c r="H63">
        <v>4</v>
      </c>
      <c r="I63" t="str">
        <f t="shared" si="5"/>
        <v>U</v>
      </c>
      <c r="J63">
        <f t="shared" si="7"/>
        <v>0.58333333333333337</v>
      </c>
      <c r="K63">
        <f t="shared" si="8"/>
        <v>0.45454545454545453</v>
      </c>
      <c r="L63">
        <f t="shared" si="6"/>
        <v>0.12878787878787884</v>
      </c>
      <c r="M63">
        <f t="shared" si="9"/>
        <v>0</v>
      </c>
      <c r="N63">
        <f t="shared" si="10"/>
        <v>1</v>
      </c>
    </row>
    <row r="64" spans="1:14" x14ac:dyDescent="0.25">
      <c r="A64">
        <v>63</v>
      </c>
      <c r="B64" t="str">
        <f t="shared" si="4"/>
        <v>2013_TEN</v>
      </c>
      <c r="C64">
        <v>2013</v>
      </c>
      <c r="D64" t="s">
        <v>93</v>
      </c>
      <c r="E64">
        <v>6.5</v>
      </c>
      <c r="F64">
        <v>-110</v>
      </c>
      <c r="G64">
        <v>-110</v>
      </c>
      <c r="H64">
        <v>7</v>
      </c>
      <c r="I64" t="str">
        <f t="shared" si="5"/>
        <v>O</v>
      </c>
      <c r="J64">
        <f t="shared" si="7"/>
        <v>0.52380952380952384</v>
      </c>
      <c r="K64">
        <f t="shared" si="8"/>
        <v>0.52380952380952384</v>
      </c>
      <c r="L64">
        <f t="shared" si="6"/>
        <v>0</v>
      </c>
      <c r="M64">
        <f t="shared" si="9"/>
        <v>0</v>
      </c>
      <c r="N64">
        <f t="shared" si="10"/>
        <v>0</v>
      </c>
    </row>
    <row r="65" spans="1:14" x14ac:dyDescent="0.25">
      <c r="A65">
        <v>64</v>
      </c>
      <c r="B65" t="str">
        <f t="shared" si="4"/>
        <v>2013_WAS</v>
      </c>
      <c r="C65">
        <v>2013</v>
      </c>
      <c r="D65" t="s">
        <v>94</v>
      </c>
      <c r="E65">
        <v>8</v>
      </c>
      <c r="F65">
        <v>-120</v>
      </c>
      <c r="G65">
        <v>-100</v>
      </c>
      <c r="H65">
        <v>3</v>
      </c>
      <c r="I65" t="str">
        <f t="shared" si="5"/>
        <v>U</v>
      </c>
      <c r="J65">
        <f t="shared" si="7"/>
        <v>0.54545454545454541</v>
      </c>
      <c r="K65">
        <f t="shared" si="8"/>
        <v>0.5</v>
      </c>
      <c r="L65">
        <f t="shared" si="6"/>
        <v>4.5454545454545414E-2</v>
      </c>
      <c r="M65">
        <f t="shared" si="9"/>
        <v>0</v>
      </c>
      <c r="N65">
        <f t="shared" si="10"/>
        <v>0</v>
      </c>
    </row>
    <row r="66" spans="1:14" x14ac:dyDescent="0.25">
      <c r="A66">
        <v>65</v>
      </c>
      <c r="B66" t="str">
        <f t="shared" si="4"/>
        <v>2014_ARI</v>
      </c>
      <c r="C66">
        <v>2014</v>
      </c>
      <c r="D66" t="s">
        <v>64</v>
      </c>
      <c r="E66">
        <v>7.5</v>
      </c>
      <c r="F66">
        <v>-155</v>
      </c>
      <c r="G66">
        <v>125</v>
      </c>
      <c r="H66">
        <v>11</v>
      </c>
      <c r="I66" t="str">
        <f t="shared" si="5"/>
        <v>O</v>
      </c>
      <c r="J66">
        <f t="shared" ref="J66:J97" si="11">IF(ISNUMBER(F66),IF(F66&lt;0,-F66/(-F66+100),100/(F66+100)),"na")</f>
        <v>0.60784313725490191</v>
      </c>
      <c r="K66">
        <f t="shared" ref="K66:K97" si="12">IF(ISNUMBER(G66),IF(G66&lt;0,-G66/(-G66+100),100/(G66+100)),"na")</f>
        <v>0.44444444444444442</v>
      </c>
      <c r="L66">
        <f t="shared" si="6"/>
        <v>0.16339869281045749</v>
      </c>
      <c r="M66">
        <f t="shared" ref="M66:M97" si="13">IF(ISNUMBER(F66),IF(F66&gt;0,1,0),"na")</f>
        <v>0</v>
      </c>
      <c r="N66">
        <f t="shared" ref="N66:N97" si="14">IF(ISNUMBER(G66),IF(G66&gt;0,1,0),"na")</f>
        <v>1</v>
      </c>
    </row>
    <row r="67" spans="1:14" x14ac:dyDescent="0.25">
      <c r="A67">
        <v>66</v>
      </c>
      <c r="B67" t="str">
        <f t="shared" ref="B67:B130" si="15">CONCATENATE(C67,"_",D67)</f>
        <v>2014_ATL</v>
      </c>
      <c r="C67">
        <v>2014</v>
      </c>
      <c r="D67" t="s">
        <v>20</v>
      </c>
      <c r="E67">
        <v>8.5</v>
      </c>
      <c r="F67">
        <v>120</v>
      </c>
      <c r="G67">
        <v>-150</v>
      </c>
      <c r="H67">
        <v>6</v>
      </c>
      <c r="I67" t="str">
        <f t="shared" ref="I67:I130" si="16">IF(NOT(OR(ISBLANK(E67),ISBLANK(H67))),IF(E67&lt;H67,"O",IF(E67&gt;H67,"U","E")),"")</f>
        <v>U</v>
      </c>
      <c r="J67">
        <f t="shared" si="11"/>
        <v>0.45454545454545453</v>
      </c>
      <c r="K67">
        <f t="shared" si="12"/>
        <v>0.6</v>
      </c>
      <c r="L67">
        <f t="shared" si="6"/>
        <v>-0.14545454545454545</v>
      </c>
      <c r="M67">
        <f t="shared" si="13"/>
        <v>1</v>
      </c>
      <c r="N67">
        <f t="shared" si="14"/>
        <v>0</v>
      </c>
    </row>
    <row r="68" spans="1:14" x14ac:dyDescent="0.25">
      <c r="A68">
        <v>67</v>
      </c>
      <c r="B68" t="str">
        <f t="shared" si="15"/>
        <v>2014_BAL</v>
      </c>
      <c r="C68">
        <v>2014</v>
      </c>
      <c r="D68" t="s">
        <v>65</v>
      </c>
      <c r="E68">
        <v>8.5</v>
      </c>
      <c r="F68">
        <v>-130</v>
      </c>
      <c r="G68">
        <v>-100</v>
      </c>
      <c r="H68">
        <v>10</v>
      </c>
      <c r="I68" t="str">
        <f t="shared" si="16"/>
        <v>O</v>
      </c>
      <c r="J68">
        <f t="shared" si="11"/>
        <v>0.56521739130434778</v>
      </c>
      <c r="K68">
        <f t="shared" si="12"/>
        <v>0.5</v>
      </c>
      <c r="L68">
        <f t="shared" ref="L68:L131" si="17">IF(AND(ISNUMBER(J68),ISNUMBER(K68)),J68-K68,"na")</f>
        <v>6.5217391304347783E-2</v>
      </c>
      <c r="M68">
        <f t="shared" si="13"/>
        <v>0</v>
      </c>
      <c r="N68">
        <f t="shared" si="14"/>
        <v>0</v>
      </c>
    </row>
    <row r="69" spans="1:14" x14ac:dyDescent="0.25">
      <c r="A69">
        <v>68</v>
      </c>
      <c r="B69" t="str">
        <f t="shared" si="15"/>
        <v>2014_BUF</v>
      </c>
      <c r="C69">
        <v>2014</v>
      </c>
      <c r="D69" t="s">
        <v>66</v>
      </c>
      <c r="E69">
        <v>6.5</v>
      </c>
      <c r="F69">
        <v>-165</v>
      </c>
      <c r="G69">
        <v>135</v>
      </c>
      <c r="H69">
        <v>9</v>
      </c>
      <c r="I69" t="str">
        <f t="shared" si="16"/>
        <v>O</v>
      </c>
      <c r="J69">
        <f t="shared" si="11"/>
        <v>0.62264150943396224</v>
      </c>
      <c r="K69">
        <f t="shared" si="12"/>
        <v>0.42553191489361702</v>
      </c>
      <c r="L69">
        <f t="shared" si="17"/>
        <v>0.19710959454034521</v>
      </c>
      <c r="M69">
        <f t="shared" si="13"/>
        <v>0</v>
      </c>
      <c r="N69">
        <f t="shared" si="14"/>
        <v>1</v>
      </c>
    </row>
    <row r="70" spans="1:14" x14ac:dyDescent="0.25">
      <c r="A70">
        <v>69</v>
      </c>
      <c r="B70" t="str">
        <f t="shared" si="15"/>
        <v>2014_CAR</v>
      </c>
      <c r="C70">
        <v>2014</v>
      </c>
      <c r="D70" t="s">
        <v>67</v>
      </c>
      <c r="E70">
        <v>8.5</v>
      </c>
      <c r="F70">
        <v>145</v>
      </c>
      <c r="G70">
        <v>-175</v>
      </c>
      <c r="H70">
        <v>7</v>
      </c>
      <c r="I70" t="str">
        <f t="shared" si="16"/>
        <v>U</v>
      </c>
      <c r="J70">
        <f t="shared" si="11"/>
        <v>0.40816326530612246</v>
      </c>
      <c r="K70">
        <f t="shared" si="12"/>
        <v>0.63636363636363635</v>
      </c>
      <c r="L70">
        <f t="shared" si="17"/>
        <v>-0.2282003710575139</v>
      </c>
      <c r="M70">
        <f t="shared" si="13"/>
        <v>1</v>
      </c>
      <c r="N70">
        <f t="shared" si="14"/>
        <v>0</v>
      </c>
    </row>
    <row r="71" spans="1:14" x14ac:dyDescent="0.25">
      <c r="A71">
        <v>70</v>
      </c>
      <c r="B71" t="str">
        <f t="shared" si="15"/>
        <v>2014_CHI</v>
      </c>
      <c r="C71">
        <v>2014</v>
      </c>
      <c r="D71" t="s">
        <v>68</v>
      </c>
      <c r="E71">
        <v>8.5</v>
      </c>
      <c r="F71">
        <v>-150</v>
      </c>
      <c r="G71">
        <v>120</v>
      </c>
      <c r="H71">
        <v>5</v>
      </c>
      <c r="I71" t="str">
        <f t="shared" si="16"/>
        <v>U</v>
      </c>
      <c r="J71">
        <f t="shared" si="11"/>
        <v>0.6</v>
      </c>
      <c r="K71">
        <f t="shared" si="12"/>
        <v>0.45454545454545453</v>
      </c>
      <c r="L71">
        <f t="shared" si="17"/>
        <v>0.14545454545454545</v>
      </c>
      <c r="M71">
        <f t="shared" si="13"/>
        <v>0</v>
      </c>
      <c r="N71">
        <f t="shared" si="14"/>
        <v>1</v>
      </c>
    </row>
    <row r="72" spans="1:14" x14ac:dyDescent="0.25">
      <c r="A72">
        <v>71</v>
      </c>
      <c r="B72" t="str">
        <f t="shared" si="15"/>
        <v>2014_CIN</v>
      </c>
      <c r="C72">
        <v>2014</v>
      </c>
      <c r="D72" t="s">
        <v>69</v>
      </c>
      <c r="E72">
        <v>9</v>
      </c>
      <c r="F72">
        <v>-105</v>
      </c>
      <c r="G72">
        <v>-125</v>
      </c>
      <c r="H72">
        <v>10</v>
      </c>
      <c r="I72" t="str">
        <f t="shared" si="16"/>
        <v>O</v>
      </c>
      <c r="J72">
        <f t="shared" si="11"/>
        <v>0.51219512195121952</v>
      </c>
      <c r="K72">
        <f t="shared" si="12"/>
        <v>0.55555555555555558</v>
      </c>
      <c r="L72">
        <f t="shared" si="17"/>
        <v>-4.3360433604336057E-2</v>
      </c>
      <c r="M72">
        <f t="shared" si="13"/>
        <v>0</v>
      </c>
      <c r="N72">
        <f t="shared" si="14"/>
        <v>0</v>
      </c>
    </row>
    <row r="73" spans="1:14" x14ac:dyDescent="0.25">
      <c r="A73">
        <v>72</v>
      </c>
      <c r="B73" t="str">
        <f t="shared" si="15"/>
        <v>2014_CLE</v>
      </c>
      <c r="C73">
        <v>2014</v>
      </c>
      <c r="D73" t="s">
        <v>70</v>
      </c>
      <c r="E73">
        <v>6.5</v>
      </c>
      <c r="F73">
        <v>-135</v>
      </c>
      <c r="G73">
        <v>105</v>
      </c>
      <c r="H73">
        <v>7</v>
      </c>
      <c r="I73" t="str">
        <f t="shared" si="16"/>
        <v>O</v>
      </c>
      <c r="J73">
        <f t="shared" si="11"/>
        <v>0.57446808510638303</v>
      </c>
      <c r="K73">
        <f t="shared" si="12"/>
        <v>0.48780487804878048</v>
      </c>
      <c r="L73">
        <f t="shared" si="17"/>
        <v>8.6663207057602554E-2</v>
      </c>
      <c r="M73">
        <f t="shared" si="13"/>
        <v>0</v>
      </c>
      <c r="N73">
        <f t="shared" si="14"/>
        <v>1</v>
      </c>
    </row>
    <row r="74" spans="1:14" x14ac:dyDescent="0.25">
      <c r="A74">
        <v>73</v>
      </c>
      <c r="B74" t="str">
        <f t="shared" si="15"/>
        <v>2014_DAL</v>
      </c>
      <c r="C74">
        <v>2014</v>
      </c>
      <c r="D74" t="s">
        <v>71</v>
      </c>
      <c r="E74">
        <v>7.5</v>
      </c>
      <c r="F74">
        <v>145</v>
      </c>
      <c r="G74">
        <v>-175</v>
      </c>
      <c r="H74">
        <v>12</v>
      </c>
      <c r="I74" t="str">
        <f t="shared" si="16"/>
        <v>O</v>
      </c>
      <c r="J74">
        <f t="shared" si="11"/>
        <v>0.40816326530612246</v>
      </c>
      <c r="K74">
        <f t="shared" si="12"/>
        <v>0.63636363636363635</v>
      </c>
      <c r="L74">
        <f t="shared" si="17"/>
        <v>-0.2282003710575139</v>
      </c>
      <c r="M74">
        <f t="shared" si="13"/>
        <v>1</v>
      </c>
      <c r="N74">
        <f t="shared" si="14"/>
        <v>0</v>
      </c>
    </row>
    <row r="75" spans="1:14" x14ac:dyDescent="0.25">
      <c r="A75">
        <v>74</v>
      </c>
      <c r="B75" t="str">
        <f t="shared" si="15"/>
        <v>2014_DEN</v>
      </c>
      <c r="C75">
        <v>2014</v>
      </c>
      <c r="D75" t="s">
        <v>72</v>
      </c>
      <c r="E75">
        <v>11.5</v>
      </c>
      <c r="F75">
        <v>-105</v>
      </c>
      <c r="G75">
        <v>-125</v>
      </c>
      <c r="H75">
        <v>12</v>
      </c>
      <c r="I75" t="str">
        <f t="shared" si="16"/>
        <v>O</v>
      </c>
      <c r="J75">
        <f t="shared" si="11"/>
        <v>0.51219512195121952</v>
      </c>
      <c r="K75">
        <f t="shared" si="12"/>
        <v>0.55555555555555558</v>
      </c>
      <c r="L75">
        <f t="shared" si="17"/>
        <v>-4.3360433604336057E-2</v>
      </c>
      <c r="M75">
        <f t="shared" si="13"/>
        <v>0</v>
      </c>
      <c r="N75">
        <f t="shared" si="14"/>
        <v>0</v>
      </c>
    </row>
    <row r="76" spans="1:14" x14ac:dyDescent="0.25">
      <c r="A76">
        <v>75</v>
      </c>
      <c r="B76" t="str">
        <f t="shared" si="15"/>
        <v>2014_DET</v>
      </c>
      <c r="C76">
        <v>2014</v>
      </c>
      <c r="D76" t="s">
        <v>73</v>
      </c>
      <c r="E76">
        <v>8.5</v>
      </c>
      <c r="F76">
        <v>-105</v>
      </c>
      <c r="G76">
        <v>-125</v>
      </c>
      <c r="H76">
        <v>11</v>
      </c>
      <c r="I76" t="str">
        <f t="shared" si="16"/>
        <v>O</v>
      </c>
      <c r="J76">
        <f t="shared" si="11"/>
        <v>0.51219512195121952</v>
      </c>
      <c r="K76">
        <f t="shared" si="12"/>
        <v>0.55555555555555558</v>
      </c>
      <c r="L76">
        <f t="shared" si="17"/>
        <v>-4.3360433604336057E-2</v>
      </c>
      <c r="M76">
        <f t="shared" si="13"/>
        <v>0</v>
      </c>
      <c r="N76">
        <f t="shared" si="14"/>
        <v>0</v>
      </c>
    </row>
    <row r="77" spans="1:14" x14ac:dyDescent="0.25">
      <c r="A77">
        <v>76</v>
      </c>
      <c r="B77" t="str">
        <f t="shared" si="15"/>
        <v>2014_GBY</v>
      </c>
      <c r="C77">
        <v>2014</v>
      </c>
      <c r="D77" t="s">
        <v>330</v>
      </c>
      <c r="E77">
        <v>10.5</v>
      </c>
      <c r="F77">
        <v>-115</v>
      </c>
      <c r="G77">
        <v>-115</v>
      </c>
      <c r="H77">
        <v>12</v>
      </c>
      <c r="I77" t="str">
        <f t="shared" si="16"/>
        <v>O</v>
      </c>
      <c r="J77">
        <f t="shared" si="11"/>
        <v>0.53488372093023251</v>
      </c>
      <c r="K77">
        <f t="shared" si="12"/>
        <v>0.53488372093023251</v>
      </c>
      <c r="L77">
        <f t="shared" si="17"/>
        <v>0</v>
      </c>
      <c r="M77">
        <f t="shared" si="13"/>
        <v>0</v>
      </c>
      <c r="N77">
        <f t="shared" si="14"/>
        <v>0</v>
      </c>
    </row>
    <row r="78" spans="1:14" x14ac:dyDescent="0.25">
      <c r="A78">
        <v>77</v>
      </c>
      <c r="B78" t="str">
        <f t="shared" si="15"/>
        <v>2014_HOU</v>
      </c>
      <c r="C78">
        <v>2014</v>
      </c>
      <c r="D78" t="s">
        <v>75</v>
      </c>
      <c r="E78">
        <v>7.5</v>
      </c>
      <c r="F78">
        <v>-150</v>
      </c>
      <c r="G78">
        <v>120</v>
      </c>
      <c r="H78">
        <v>9</v>
      </c>
      <c r="I78" t="str">
        <f t="shared" si="16"/>
        <v>O</v>
      </c>
      <c r="J78">
        <f t="shared" si="11"/>
        <v>0.6</v>
      </c>
      <c r="K78">
        <f t="shared" si="12"/>
        <v>0.45454545454545453</v>
      </c>
      <c r="L78">
        <f t="shared" si="17"/>
        <v>0.14545454545454545</v>
      </c>
      <c r="M78">
        <f t="shared" si="13"/>
        <v>0</v>
      </c>
      <c r="N78">
        <f t="shared" si="14"/>
        <v>1</v>
      </c>
    </row>
    <row r="79" spans="1:14" x14ac:dyDescent="0.25">
      <c r="A79">
        <v>78</v>
      </c>
      <c r="B79" t="str">
        <f t="shared" si="15"/>
        <v>2014_IND</v>
      </c>
      <c r="C79">
        <v>2014</v>
      </c>
      <c r="D79" t="s">
        <v>76</v>
      </c>
      <c r="E79">
        <v>9.5</v>
      </c>
      <c r="F79">
        <v>-115</v>
      </c>
      <c r="G79">
        <v>-115</v>
      </c>
      <c r="H79">
        <v>11</v>
      </c>
      <c r="I79" t="str">
        <f t="shared" si="16"/>
        <v>O</v>
      </c>
      <c r="J79">
        <f t="shared" si="11"/>
        <v>0.53488372093023251</v>
      </c>
      <c r="K79">
        <f t="shared" si="12"/>
        <v>0.53488372093023251</v>
      </c>
      <c r="L79">
        <f t="shared" si="17"/>
        <v>0</v>
      </c>
      <c r="M79">
        <f t="shared" si="13"/>
        <v>0</v>
      </c>
      <c r="N79">
        <f t="shared" si="14"/>
        <v>0</v>
      </c>
    </row>
    <row r="80" spans="1:14" x14ac:dyDescent="0.25">
      <c r="A80">
        <v>79</v>
      </c>
      <c r="B80" t="str">
        <f t="shared" si="15"/>
        <v>2014_JAX</v>
      </c>
      <c r="C80">
        <v>2014</v>
      </c>
      <c r="D80" t="s">
        <v>77</v>
      </c>
      <c r="E80">
        <v>5</v>
      </c>
      <c r="F80">
        <v>-135</v>
      </c>
      <c r="G80">
        <v>105</v>
      </c>
      <c r="H80">
        <v>3</v>
      </c>
      <c r="I80" t="str">
        <f t="shared" si="16"/>
        <v>U</v>
      </c>
      <c r="J80">
        <f t="shared" si="11"/>
        <v>0.57446808510638303</v>
      </c>
      <c r="K80">
        <f t="shared" si="12"/>
        <v>0.48780487804878048</v>
      </c>
      <c r="L80">
        <f t="shared" si="17"/>
        <v>8.6663207057602554E-2</v>
      </c>
      <c r="M80">
        <f t="shared" si="13"/>
        <v>0</v>
      </c>
      <c r="N80">
        <f t="shared" si="14"/>
        <v>1</v>
      </c>
    </row>
    <row r="81" spans="1:14" x14ac:dyDescent="0.25">
      <c r="A81">
        <v>80</v>
      </c>
      <c r="B81" t="str">
        <f t="shared" si="15"/>
        <v>2014_KCY</v>
      </c>
      <c r="C81">
        <v>2014</v>
      </c>
      <c r="D81" t="s">
        <v>331</v>
      </c>
      <c r="E81">
        <v>8</v>
      </c>
      <c r="F81">
        <v>110</v>
      </c>
      <c r="G81">
        <v>-140</v>
      </c>
      <c r="H81">
        <v>9</v>
      </c>
      <c r="I81" t="str">
        <f t="shared" si="16"/>
        <v>O</v>
      </c>
      <c r="J81">
        <f t="shared" si="11"/>
        <v>0.47619047619047616</v>
      </c>
      <c r="K81">
        <f t="shared" si="12"/>
        <v>0.58333333333333337</v>
      </c>
      <c r="L81">
        <f t="shared" si="17"/>
        <v>-0.10714285714285721</v>
      </c>
      <c r="M81">
        <f t="shared" si="13"/>
        <v>1</v>
      </c>
      <c r="N81">
        <f t="shared" si="14"/>
        <v>0</v>
      </c>
    </row>
    <row r="82" spans="1:14" x14ac:dyDescent="0.25">
      <c r="A82">
        <v>81</v>
      </c>
      <c r="B82" t="str">
        <f t="shared" si="15"/>
        <v>2014_MIA</v>
      </c>
      <c r="C82">
        <v>2014</v>
      </c>
      <c r="D82" t="s">
        <v>79</v>
      </c>
      <c r="E82">
        <v>7.5</v>
      </c>
      <c r="F82">
        <v>-105</v>
      </c>
      <c r="G82">
        <v>-125</v>
      </c>
      <c r="H82">
        <v>8</v>
      </c>
      <c r="I82" t="str">
        <f t="shared" si="16"/>
        <v>O</v>
      </c>
      <c r="J82">
        <f t="shared" si="11"/>
        <v>0.51219512195121952</v>
      </c>
      <c r="K82">
        <f t="shared" si="12"/>
        <v>0.55555555555555558</v>
      </c>
      <c r="L82">
        <f t="shared" si="17"/>
        <v>-4.3360433604336057E-2</v>
      </c>
      <c r="M82">
        <f t="shared" si="13"/>
        <v>0</v>
      </c>
      <c r="N82">
        <f t="shared" si="14"/>
        <v>0</v>
      </c>
    </row>
    <row r="83" spans="1:14" x14ac:dyDescent="0.25">
      <c r="A83">
        <v>82</v>
      </c>
      <c r="B83" t="str">
        <f t="shared" si="15"/>
        <v>2014_MIN</v>
      </c>
      <c r="C83">
        <v>2014</v>
      </c>
      <c r="D83" t="s">
        <v>80</v>
      </c>
      <c r="E83">
        <v>6</v>
      </c>
      <c r="F83">
        <v>-165</v>
      </c>
      <c r="G83">
        <v>135</v>
      </c>
      <c r="H83">
        <v>7</v>
      </c>
      <c r="I83" t="str">
        <f t="shared" si="16"/>
        <v>O</v>
      </c>
      <c r="J83">
        <f t="shared" si="11"/>
        <v>0.62264150943396224</v>
      </c>
      <c r="K83">
        <f t="shared" si="12"/>
        <v>0.42553191489361702</v>
      </c>
      <c r="L83">
        <f t="shared" si="17"/>
        <v>0.19710959454034521</v>
      </c>
      <c r="M83">
        <f t="shared" si="13"/>
        <v>0</v>
      </c>
      <c r="N83">
        <f t="shared" si="14"/>
        <v>1</v>
      </c>
    </row>
    <row r="84" spans="1:14" x14ac:dyDescent="0.25">
      <c r="A84">
        <v>83</v>
      </c>
      <c r="B84" t="str">
        <f t="shared" si="15"/>
        <v>2014_NWE</v>
      </c>
      <c r="C84">
        <v>2014</v>
      </c>
      <c r="D84" t="s">
        <v>332</v>
      </c>
      <c r="E84">
        <v>11</v>
      </c>
      <c r="F84">
        <v>-140</v>
      </c>
      <c r="G84">
        <v>110</v>
      </c>
      <c r="H84">
        <v>12</v>
      </c>
      <c r="I84" t="str">
        <f t="shared" si="16"/>
        <v>O</v>
      </c>
      <c r="J84">
        <f t="shared" si="11"/>
        <v>0.58333333333333337</v>
      </c>
      <c r="K84">
        <f t="shared" si="12"/>
        <v>0.47619047619047616</v>
      </c>
      <c r="L84">
        <f t="shared" si="17"/>
        <v>0.10714285714285721</v>
      </c>
      <c r="M84">
        <f t="shared" si="13"/>
        <v>0</v>
      </c>
      <c r="N84">
        <f t="shared" si="14"/>
        <v>1</v>
      </c>
    </row>
    <row r="85" spans="1:14" x14ac:dyDescent="0.25">
      <c r="A85">
        <v>84</v>
      </c>
      <c r="B85" t="str">
        <f t="shared" si="15"/>
        <v>2014_NOR</v>
      </c>
      <c r="C85">
        <v>2014</v>
      </c>
      <c r="D85" t="s">
        <v>335</v>
      </c>
      <c r="E85">
        <v>10.5</v>
      </c>
      <c r="F85">
        <v>-125</v>
      </c>
      <c r="G85">
        <v>-105</v>
      </c>
      <c r="H85">
        <v>7</v>
      </c>
      <c r="I85" t="str">
        <f t="shared" si="16"/>
        <v>U</v>
      </c>
      <c r="J85">
        <f t="shared" si="11"/>
        <v>0.55555555555555558</v>
      </c>
      <c r="K85">
        <f t="shared" si="12"/>
        <v>0.51219512195121952</v>
      </c>
      <c r="L85">
        <f t="shared" si="17"/>
        <v>4.3360433604336057E-2</v>
      </c>
      <c r="M85">
        <f t="shared" si="13"/>
        <v>0</v>
      </c>
      <c r="N85">
        <f t="shared" si="14"/>
        <v>0</v>
      </c>
    </row>
    <row r="86" spans="1:14" x14ac:dyDescent="0.25">
      <c r="A86">
        <v>85</v>
      </c>
      <c r="B86" t="str">
        <f t="shared" si="15"/>
        <v>2014_NYG</v>
      </c>
      <c r="C86">
        <v>2014</v>
      </c>
      <c r="D86" t="s">
        <v>83</v>
      </c>
      <c r="E86">
        <v>8</v>
      </c>
      <c r="F86">
        <v>-105</v>
      </c>
      <c r="G86">
        <v>-125</v>
      </c>
      <c r="H86">
        <v>6</v>
      </c>
      <c r="I86" t="str">
        <f t="shared" si="16"/>
        <v>U</v>
      </c>
      <c r="J86">
        <f t="shared" si="11"/>
        <v>0.51219512195121952</v>
      </c>
      <c r="K86">
        <f t="shared" si="12"/>
        <v>0.55555555555555558</v>
      </c>
      <c r="L86">
        <f t="shared" si="17"/>
        <v>-4.3360433604336057E-2</v>
      </c>
      <c r="M86">
        <f t="shared" si="13"/>
        <v>0</v>
      </c>
      <c r="N86">
        <f t="shared" si="14"/>
        <v>0</v>
      </c>
    </row>
    <row r="87" spans="1:14" x14ac:dyDescent="0.25">
      <c r="A87">
        <v>86</v>
      </c>
      <c r="B87" t="str">
        <f t="shared" si="15"/>
        <v>2014_NYJ</v>
      </c>
      <c r="C87">
        <v>2014</v>
      </c>
      <c r="D87" t="s">
        <v>84</v>
      </c>
      <c r="E87">
        <v>7</v>
      </c>
      <c r="F87">
        <v>-150</v>
      </c>
      <c r="G87">
        <v>120</v>
      </c>
      <c r="H87">
        <v>4</v>
      </c>
      <c r="I87" t="str">
        <f t="shared" si="16"/>
        <v>U</v>
      </c>
      <c r="J87">
        <f t="shared" si="11"/>
        <v>0.6</v>
      </c>
      <c r="K87">
        <f t="shared" si="12"/>
        <v>0.45454545454545453</v>
      </c>
      <c r="L87">
        <f t="shared" si="17"/>
        <v>0.14545454545454545</v>
      </c>
      <c r="M87">
        <f t="shared" si="13"/>
        <v>0</v>
      </c>
      <c r="N87">
        <f t="shared" si="14"/>
        <v>1</v>
      </c>
    </row>
    <row r="88" spans="1:14" x14ac:dyDescent="0.25">
      <c r="A88">
        <v>87</v>
      </c>
      <c r="B88" t="str">
        <f t="shared" si="15"/>
        <v>2014_OAK</v>
      </c>
      <c r="C88">
        <v>2014</v>
      </c>
      <c r="D88" t="s">
        <v>85</v>
      </c>
      <c r="E88">
        <v>5</v>
      </c>
      <c r="F88">
        <v>-140</v>
      </c>
      <c r="G88">
        <v>110</v>
      </c>
      <c r="H88">
        <v>3</v>
      </c>
      <c r="I88" t="str">
        <f t="shared" si="16"/>
        <v>U</v>
      </c>
      <c r="J88">
        <f t="shared" si="11"/>
        <v>0.58333333333333337</v>
      </c>
      <c r="K88">
        <f t="shared" si="12"/>
        <v>0.47619047619047616</v>
      </c>
      <c r="L88">
        <f t="shared" si="17"/>
        <v>0.10714285714285721</v>
      </c>
      <c r="M88">
        <f t="shared" si="13"/>
        <v>0</v>
      </c>
      <c r="N88">
        <f t="shared" si="14"/>
        <v>1</v>
      </c>
    </row>
    <row r="89" spans="1:14" x14ac:dyDescent="0.25">
      <c r="A89">
        <v>88</v>
      </c>
      <c r="B89" t="str">
        <f t="shared" si="15"/>
        <v>2014_PHI</v>
      </c>
      <c r="C89">
        <v>2014</v>
      </c>
      <c r="D89" t="s">
        <v>86</v>
      </c>
      <c r="E89">
        <v>9</v>
      </c>
      <c r="F89">
        <v>-140</v>
      </c>
      <c r="G89">
        <v>110</v>
      </c>
      <c r="H89">
        <v>10</v>
      </c>
      <c r="I89" t="str">
        <f t="shared" si="16"/>
        <v>O</v>
      </c>
      <c r="J89">
        <f t="shared" si="11"/>
        <v>0.58333333333333337</v>
      </c>
      <c r="K89">
        <f t="shared" si="12"/>
        <v>0.47619047619047616</v>
      </c>
      <c r="L89">
        <f t="shared" si="17"/>
        <v>0.10714285714285721</v>
      </c>
      <c r="M89">
        <f t="shared" si="13"/>
        <v>0</v>
      </c>
      <c r="N89">
        <f t="shared" si="14"/>
        <v>1</v>
      </c>
    </row>
    <row r="90" spans="1:14" x14ac:dyDescent="0.25">
      <c r="A90">
        <v>89</v>
      </c>
      <c r="B90" t="str">
        <f t="shared" si="15"/>
        <v>2014_PIT</v>
      </c>
      <c r="C90">
        <v>2014</v>
      </c>
      <c r="D90" t="s">
        <v>87</v>
      </c>
      <c r="E90">
        <v>8.5</v>
      </c>
      <c r="F90">
        <v>-140</v>
      </c>
      <c r="G90">
        <v>110</v>
      </c>
      <c r="H90">
        <v>11</v>
      </c>
      <c r="I90" t="str">
        <f t="shared" si="16"/>
        <v>O</v>
      </c>
      <c r="J90">
        <f t="shared" si="11"/>
        <v>0.58333333333333337</v>
      </c>
      <c r="K90">
        <f t="shared" si="12"/>
        <v>0.47619047619047616</v>
      </c>
      <c r="L90">
        <f t="shared" si="17"/>
        <v>0.10714285714285721</v>
      </c>
      <c r="M90">
        <f t="shared" si="13"/>
        <v>0</v>
      </c>
      <c r="N90">
        <f t="shared" si="14"/>
        <v>1</v>
      </c>
    </row>
    <row r="91" spans="1:14" x14ac:dyDescent="0.25">
      <c r="A91">
        <v>90</v>
      </c>
      <c r="B91" t="str">
        <f t="shared" si="15"/>
        <v>2014_SD</v>
      </c>
      <c r="C91">
        <v>2014</v>
      </c>
      <c r="D91" t="s">
        <v>88</v>
      </c>
      <c r="E91">
        <v>8</v>
      </c>
      <c r="F91">
        <v>-150</v>
      </c>
      <c r="G91">
        <v>120</v>
      </c>
      <c r="H91">
        <v>9</v>
      </c>
      <c r="I91" t="str">
        <f t="shared" si="16"/>
        <v>O</v>
      </c>
      <c r="J91">
        <f t="shared" si="11"/>
        <v>0.6</v>
      </c>
      <c r="K91">
        <f t="shared" si="12"/>
        <v>0.45454545454545453</v>
      </c>
      <c r="L91">
        <f t="shared" si="17"/>
        <v>0.14545454545454545</v>
      </c>
      <c r="M91">
        <f t="shared" si="13"/>
        <v>0</v>
      </c>
      <c r="N91">
        <f t="shared" si="14"/>
        <v>1</v>
      </c>
    </row>
    <row r="92" spans="1:14" x14ac:dyDescent="0.25">
      <c r="A92">
        <v>91</v>
      </c>
      <c r="B92" t="str">
        <f t="shared" si="15"/>
        <v>2014_SEA</v>
      </c>
      <c r="C92">
        <v>2014</v>
      </c>
      <c r="D92" t="s">
        <v>89</v>
      </c>
      <c r="E92">
        <v>11</v>
      </c>
      <c r="F92">
        <v>-115</v>
      </c>
      <c r="G92">
        <v>-115</v>
      </c>
      <c r="H92">
        <v>12</v>
      </c>
      <c r="I92" t="str">
        <f t="shared" si="16"/>
        <v>O</v>
      </c>
      <c r="J92">
        <f t="shared" si="11"/>
        <v>0.53488372093023251</v>
      </c>
      <c r="K92">
        <f t="shared" si="12"/>
        <v>0.53488372093023251</v>
      </c>
      <c r="L92">
        <f t="shared" si="17"/>
        <v>0</v>
      </c>
      <c r="M92">
        <f t="shared" si="13"/>
        <v>0</v>
      </c>
      <c r="N92">
        <f t="shared" si="14"/>
        <v>0</v>
      </c>
    </row>
    <row r="93" spans="1:14" x14ac:dyDescent="0.25">
      <c r="A93">
        <v>92</v>
      </c>
      <c r="B93" t="str">
        <f t="shared" si="15"/>
        <v>2014_SFO</v>
      </c>
      <c r="C93">
        <v>2014</v>
      </c>
      <c r="D93" t="s">
        <v>333</v>
      </c>
      <c r="E93">
        <v>10.5</v>
      </c>
      <c r="F93">
        <v>-100</v>
      </c>
      <c r="G93">
        <v>-130</v>
      </c>
      <c r="H93">
        <v>8</v>
      </c>
      <c r="I93" t="str">
        <f t="shared" si="16"/>
        <v>U</v>
      </c>
      <c r="J93">
        <f t="shared" si="11"/>
        <v>0.5</v>
      </c>
      <c r="K93">
        <f t="shared" si="12"/>
        <v>0.56521739130434778</v>
      </c>
      <c r="L93">
        <f t="shared" si="17"/>
        <v>-6.5217391304347783E-2</v>
      </c>
      <c r="M93">
        <f t="shared" si="13"/>
        <v>0</v>
      </c>
      <c r="N93">
        <f t="shared" si="14"/>
        <v>0</v>
      </c>
    </row>
    <row r="94" spans="1:14" x14ac:dyDescent="0.25">
      <c r="A94">
        <v>93</v>
      </c>
      <c r="B94" t="str">
        <f t="shared" si="15"/>
        <v>2014_STL</v>
      </c>
      <c r="C94">
        <v>2014</v>
      </c>
      <c r="D94" t="s">
        <v>91</v>
      </c>
      <c r="E94">
        <v>7.5</v>
      </c>
      <c r="F94">
        <v>-150</v>
      </c>
      <c r="G94">
        <v>120</v>
      </c>
      <c r="H94">
        <v>6</v>
      </c>
      <c r="I94" t="str">
        <f t="shared" si="16"/>
        <v>U</v>
      </c>
      <c r="J94">
        <f t="shared" si="11"/>
        <v>0.6</v>
      </c>
      <c r="K94">
        <f t="shared" si="12"/>
        <v>0.45454545454545453</v>
      </c>
      <c r="L94">
        <f t="shared" si="17"/>
        <v>0.14545454545454545</v>
      </c>
      <c r="M94">
        <f t="shared" si="13"/>
        <v>0</v>
      </c>
      <c r="N94">
        <f t="shared" si="14"/>
        <v>1</v>
      </c>
    </row>
    <row r="95" spans="1:14" x14ac:dyDescent="0.25">
      <c r="A95">
        <v>94</v>
      </c>
      <c r="B95" t="str">
        <f t="shared" si="15"/>
        <v>2014_TBY</v>
      </c>
      <c r="C95">
        <v>2014</v>
      </c>
      <c r="D95" t="s">
        <v>334</v>
      </c>
      <c r="E95">
        <v>7</v>
      </c>
      <c r="F95">
        <v>-140</v>
      </c>
      <c r="G95">
        <v>110</v>
      </c>
      <c r="H95">
        <v>2</v>
      </c>
      <c r="I95" t="str">
        <f t="shared" si="16"/>
        <v>U</v>
      </c>
      <c r="J95">
        <f t="shared" si="11"/>
        <v>0.58333333333333337</v>
      </c>
      <c r="K95">
        <f t="shared" si="12"/>
        <v>0.47619047619047616</v>
      </c>
      <c r="L95">
        <f t="shared" si="17"/>
        <v>0.10714285714285721</v>
      </c>
      <c r="M95">
        <f t="shared" si="13"/>
        <v>0</v>
      </c>
      <c r="N95">
        <f t="shared" si="14"/>
        <v>1</v>
      </c>
    </row>
    <row r="96" spans="1:14" x14ac:dyDescent="0.25">
      <c r="A96">
        <v>95</v>
      </c>
      <c r="B96" t="str">
        <f t="shared" si="15"/>
        <v>2014_TEN</v>
      </c>
      <c r="C96">
        <v>2014</v>
      </c>
      <c r="D96" t="s">
        <v>93</v>
      </c>
      <c r="E96">
        <v>7</v>
      </c>
      <c r="F96">
        <v>-105</v>
      </c>
      <c r="G96">
        <v>-125</v>
      </c>
      <c r="H96">
        <v>2</v>
      </c>
      <c r="I96" t="str">
        <f t="shared" si="16"/>
        <v>U</v>
      </c>
      <c r="J96">
        <f t="shared" si="11"/>
        <v>0.51219512195121952</v>
      </c>
      <c r="K96">
        <f t="shared" si="12"/>
        <v>0.55555555555555558</v>
      </c>
      <c r="L96">
        <f t="shared" si="17"/>
        <v>-4.3360433604336057E-2</v>
      </c>
      <c r="M96">
        <f t="shared" si="13"/>
        <v>0</v>
      </c>
      <c r="N96">
        <f t="shared" si="14"/>
        <v>0</v>
      </c>
    </row>
    <row r="97" spans="1:14" x14ac:dyDescent="0.25">
      <c r="A97">
        <v>96</v>
      </c>
      <c r="B97" t="str">
        <f t="shared" si="15"/>
        <v>2014_WAS</v>
      </c>
      <c r="C97">
        <v>2014</v>
      </c>
      <c r="D97" t="s">
        <v>94</v>
      </c>
      <c r="E97">
        <v>7.5</v>
      </c>
      <c r="F97">
        <v>-125</v>
      </c>
      <c r="G97">
        <v>-105</v>
      </c>
      <c r="H97">
        <v>4</v>
      </c>
      <c r="I97" t="str">
        <f t="shared" si="16"/>
        <v>U</v>
      </c>
      <c r="J97">
        <f t="shared" si="11"/>
        <v>0.55555555555555558</v>
      </c>
      <c r="K97">
        <f t="shared" si="12"/>
        <v>0.51219512195121952</v>
      </c>
      <c r="L97">
        <f t="shared" si="17"/>
        <v>4.3360433604336057E-2</v>
      </c>
      <c r="M97">
        <f t="shared" si="13"/>
        <v>0</v>
      </c>
      <c r="N97">
        <f t="shared" si="14"/>
        <v>0</v>
      </c>
    </row>
    <row r="98" spans="1:14" x14ac:dyDescent="0.25">
      <c r="A98">
        <v>97</v>
      </c>
      <c r="B98" t="str">
        <f t="shared" si="15"/>
        <v>2015_ARI</v>
      </c>
      <c r="C98">
        <v>2015</v>
      </c>
      <c r="D98" t="s">
        <v>64</v>
      </c>
      <c r="E98">
        <v>8.5</v>
      </c>
      <c r="F98">
        <v>-115</v>
      </c>
      <c r="G98">
        <v>-115</v>
      </c>
      <c r="H98">
        <v>13</v>
      </c>
      <c r="I98" t="str">
        <f t="shared" si="16"/>
        <v>O</v>
      </c>
      <c r="J98">
        <f t="shared" ref="J98:J129" si="18">IF(ISNUMBER(F98),IF(F98&lt;0,-F98/(-F98+100),100/(F98+100)),"na")</f>
        <v>0.53488372093023251</v>
      </c>
      <c r="K98">
        <f t="shared" ref="K98:K129" si="19">IF(ISNUMBER(G98),IF(G98&lt;0,-G98/(-G98+100),100/(G98+100)),"na")</f>
        <v>0.53488372093023251</v>
      </c>
      <c r="L98">
        <f t="shared" si="17"/>
        <v>0</v>
      </c>
      <c r="M98">
        <f t="shared" ref="M98:M129" si="20">IF(ISNUMBER(F98),IF(F98&gt;0,1,0),"na")</f>
        <v>0</v>
      </c>
      <c r="N98">
        <f t="shared" ref="N98:N129" si="21">IF(ISNUMBER(G98),IF(G98&gt;0,1,0),"na")</f>
        <v>0</v>
      </c>
    </row>
    <row r="99" spans="1:14" x14ac:dyDescent="0.25">
      <c r="A99">
        <v>98</v>
      </c>
      <c r="B99" t="str">
        <f t="shared" si="15"/>
        <v>2015_ATL</v>
      </c>
      <c r="C99">
        <v>2015</v>
      </c>
      <c r="D99" t="s">
        <v>20</v>
      </c>
      <c r="E99">
        <v>8.5</v>
      </c>
      <c r="F99">
        <v>-105</v>
      </c>
      <c r="G99">
        <v>-125</v>
      </c>
      <c r="H99">
        <v>8</v>
      </c>
      <c r="I99" t="str">
        <f t="shared" si="16"/>
        <v>U</v>
      </c>
      <c r="J99">
        <f t="shared" si="18"/>
        <v>0.51219512195121952</v>
      </c>
      <c r="K99">
        <f t="shared" si="19"/>
        <v>0.55555555555555558</v>
      </c>
      <c r="L99">
        <f t="shared" si="17"/>
        <v>-4.3360433604336057E-2</v>
      </c>
      <c r="M99">
        <f t="shared" si="20"/>
        <v>0</v>
      </c>
      <c r="N99">
        <f t="shared" si="21"/>
        <v>0</v>
      </c>
    </row>
    <row r="100" spans="1:14" x14ac:dyDescent="0.25">
      <c r="A100">
        <v>99</v>
      </c>
      <c r="B100" t="str">
        <f t="shared" si="15"/>
        <v>2015_BAL</v>
      </c>
      <c r="C100">
        <v>2015</v>
      </c>
      <c r="D100" t="s">
        <v>65</v>
      </c>
      <c r="E100">
        <v>9.5</v>
      </c>
      <c r="F100">
        <v>-115</v>
      </c>
      <c r="G100">
        <v>-115</v>
      </c>
      <c r="H100">
        <v>5</v>
      </c>
      <c r="I100" t="str">
        <f t="shared" si="16"/>
        <v>U</v>
      </c>
      <c r="J100">
        <f t="shared" si="18"/>
        <v>0.53488372093023251</v>
      </c>
      <c r="K100">
        <f t="shared" si="19"/>
        <v>0.53488372093023251</v>
      </c>
      <c r="L100">
        <f t="shared" si="17"/>
        <v>0</v>
      </c>
      <c r="M100">
        <f t="shared" si="20"/>
        <v>0</v>
      </c>
      <c r="N100">
        <f t="shared" si="21"/>
        <v>0</v>
      </c>
    </row>
    <row r="101" spans="1:14" x14ac:dyDescent="0.25">
      <c r="A101">
        <v>100</v>
      </c>
      <c r="B101" t="str">
        <f t="shared" si="15"/>
        <v>2015_BUF</v>
      </c>
      <c r="C101">
        <v>2015</v>
      </c>
      <c r="D101" t="s">
        <v>66</v>
      </c>
      <c r="E101">
        <v>8.5</v>
      </c>
      <c r="F101">
        <v>-120</v>
      </c>
      <c r="G101">
        <v>-115</v>
      </c>
      <c r="H101">
        <v>8</v>
      </c>
      <c r="I101" t="str">
        <f t="shared" si="16"/>
        <v>U</v>
      </c>
      <c r="J101">
        <f t="shared" si="18"/>
        <v>0.54545454545454541</v>
      </c>
      <c r="K101">
        <f t="shared" si="19"/>
        <v>0.53488372093023251</v>
      </c>
      <c r="L101">
        <f t="shared" si="17"/>
        <v>1.0570824524312905E-2</v>
      </c>
      <c r="M101">
        <f t="shared" si="20"/>
        <v>0</v>
      </c>
      <c r="N101">
        <f t="shared" si="21"/>
        <v>0</v>
      </c>
    </row>
    <row r="102" spans="1:14" x14ac:dyDescent="0.25">
      <c r="A102">
        <v>101</v>
      </c>
      <c r="B102" t="str">
        <f t="shared" si="15"/>
        <v>2015_CAR</v>
      </c>
      <c r="C102">
        <v>2015</v>
      </c>
      <c r="D102" t="s">
        <v>67</v>
      </c>
      <c r="E102">
        <v>8</v>
      </c>
      <c r="F102">
        <v>105</v>
      </c>
      <c r="G102">
        <v>-135</v>
      </c>
      <c r="H102">
        <v>15</v>
      </c>
      <c r="I102" t="str">
        <f t="shared" si="16"/>
        <v>O</v>
      </c>
      <c r="J102">
        <f t="shared" si="18"/>
        <v>0.48780487804878048</v>
      </c>
      <c r="K102">
        <f t="shared" si="19"/>
        <v>0.57446808510638303</v>
      </c>
      <c r="L102">
        <f t="shared" si="17"/>
        <v>-8.6663207057602554E-2</v>
      </c>
      <c r="M102">
        <f t="shared" si="20"/>
        <v>1</v>
      </c>
      <c r="N102">
        <f t="shared" si="21"/>
        <v>0</v>
      </c>
    </row>
    <row r="103" spans="1:14" x14ac:dyDescent="0.25">
      <c r="A103">
        <v>102</v>
      </c>
      <c r="B103" t="str">
        <f t="shared" si="15"/>
        <v>2015_CHI</v>
      </c>
      <c r="C103">
        <v>2015</v>
      </c>
      <c r="D103" t="s">
        <v>68</v>
      </c>
      <c r="E103">
        <v>6.5</v>
      </c>
      <c r="F103">
        <v>120</v>
      </c>
      <c r="G103">
        <v>-150</v>
      </c>
      <c r="H103">
        <v>6</v>
      </c>
      <c r="I103" t="str">
        <f t="shared" si="16"/>
        <v>U</v>
      </c>
      <c r="J103">
        <f t="shared" si="18"/>
        <v>0.45454545454545453</v>
      </c>
      <c r="K103">
        <f t="shared" si="19"/>
        <v>0.6</v>
      </c>
      <c r="L103">
        <f t="shared" si="17"/>
        <v>-0.14545454545454545</v>
      </c>
      <c r="M103">
        <f t="shared" si="20"/>
        <v>1</v>
      </c>
      <c r="N103">
        <f t="shared" si="21"/>
        <v>0</v>
      </c>
    </row>
    <row r="104" spans="1:14" x14ac:dyDescent="0.25">
      <c r="A104">
        <v>103</v>
      </c>
      <c r="B104" t="str">
        <f t="shared" si="15"/>
        <v>2015_CIN</v>
      </c>
      <c r="C104">
        <v>2015</v>
      </c>
      <c r="D104" t="s">
        <v>69</v>
      </c>
      <c r="E104">
        <v>8.5</v>
      </c>
      <c r="F104">
        <v>-115</v>
      </c>
      <c r="G104">
        <v>-115</v>
      </c>
      <c r="H104">
        <v>12</v>
      </c>
      <c r="I104" t="str">
        <f t="shared" si="16"/>
        <v>O</v>
      </c>
      <c r="J104">
        <f t="shared" si="18"/>
        <v>0.53488372093023251</v>
      </c>
      <c r="K104">
        <f t="shared" si="19"/>
        <v>0.53488372093023251</v>
      </c>
      <c r="L104">
        <f t="shared" si="17"/>
        <v>0</v>
      </c>
      <c r="M104">
        <f t="shared" si="20"/>
        <v>0</v>
      </c>
      <c r="N104">
        <f t="shared" si="21"/>
        <v>0</v>
      </c>
    </row>
    <row r="105" spans="1:14" x14ac:dyDescent="0.25">
      <c r="A105">
        <v>104</v>
      </c>
      <c r="B105" t="str">
        <f t="shared" si="15"/>
        <v>2015_CLE</v>
      </c>
      <c r="C105">
        <v>2015</v>
      </c>
      <c r="D105" t="s">
        <v>70</v>
      </c>
      <c r="E105">
        <v>6.5</v>
      </c>
      <c r="F105">
        <v>-105</v>
      </c>
      <c r="G105">
        <v>-125</v>
      </c>
      <c r="H105">
        <v>3</v>
      </c>
      <c r="I105" t="str">
        <f t="shared" si="16"/>
        <v>U</v>
      </c>
      <c r="J105">
        <f t="shared" si="18"/>
        <v>0.51219512195121952</v>
      </c>
      <c r="K105">
        <f t="shared" si="19"/>
        <v>0.55555555555555558</v>
      </c>
      <c r="L105">
        <f t="shared" si="17"/>
        <v>-4.3360433604336057E-2</v>
      </c>
      <c r="M105">
        <f t="shared" si="20"/>
        <v>0</v>
      </c>
      <c r="N105">
        <f t="shared" si="21"/>
        <v>0</v>
      </c>
    </row>
    <row r="106" spans="1:14" x14ac:dyDescent="0.25">
      <c r="A106">
        <v>105</v>
      </c>
      <c r="B106" t="str">
        <f t="shared" si="15"/>
        <v>2015_DAL</v>
      </c>
      <c r="C106">
        <v>2015</v>
      </c>
      <c r="D106" t="s">
        <v>71</v>
      </c>
      <c r="E106">
        <v>9.5</v>
      </c>
      <c r="F106">
        <v>-130</v>
      </c>
      <c r="G106">
        <v>-100</v>
      </c>
      <c r="H106">
        <v>4</v>
      </c>
      <c r="I106" t="str">
        <f t="shared" si="16"/>
        <v>U</v>
      </c>
      <c r="J106">
        <f t="shared" si="18"/>
        <v>0.56521739130434778</v>
      </c>
      <c r="K106">
        <f t="shared" si="19"/>
        <v>0.5</v>
      </c>
      <c r="L106">
        <f t="shared" si="17"/>
        <v>6.5217391304347783E-2</v>
      </c>
      <c r="M106">
        <f t="shared" si="20"/>
        <v>0</v>
      </c>
      <c r="N106">
        <f t="shared" si="21"/>
        <v>0</v>
      </c>
    </row>
    <row r="107" spans="1:14" x14ac:dyDescent="0.25">
      <c r="A107">
        <v>106</v>
      </c>
      <c r="B107" t="str">
        <f t="shared" si="15"/>
        <v>2015_DEN</v>
      </c>
      <c r="C107">
        <v>2015</v>
      </c>
      <c r="D107" t="s">
        <v>72</v>
      </c>
      <c r="E107">
        <v>10.5</v>
      </c>
      <c r="F107">
        <v>-100</v>
      </c>
      <c r="G107">
        <v>-130</v>
      </c>
      <c r="H107">
        <v>12</v>
      </c>
      <c r="I107" t="str">
        <f t="shared" si="16"/>
        <v>O</v>
      </c>
      <c r="J107">
        <f t="shared" si="18"/>
        <v>0.5</v>
      </c>
      <c r="K107">
        <f t="shared" si="19"/>
        <v>0.56521739130434778</v>
      </c>
      <c r="L107">
        <f t="shared" si="17"/>
        <v>-6.5217391304347783E-2</v>
      </c>
      <c r="M107">
        <f t="shared" si="20"/>
        <v>0</v>
      </c>
      <c r="N107">
        <f t="shared" si="21"/>
        <v>0</v>
      </c>
    </row>
    <row r="108" spans="1:14" x14ac:dyDescent="0.25">
      <c r="A108">
        <v>107</v>
      </c>
      <c r="B108" t="str">
        <f t="shared" si="15"/>
        <v>2015_DET</v>
      </c>
      <c r="C108">
        <v>2015</v>
      </c>
      <c r="D108" t="s">
        <v>73</v>
      </c>
      <c r="E108">
        <v>8.5</v>
      </c>
      <c r="F108">
        <v>110</v>
      </c>
      <c r="G108">
        <v>-140</v>
      </c>
      <c r="H108">
        <v>7</v>
      </c>
      <c r="I108" t="str">
        <f t="shared" si="16"/>
        <v>U</v>
      </c>
      <c r="J108">
        <f t="shared" si="18"/>
        <v>0.47619047619047616</v>
      </c>
      <c r="K108">
        <f t="shared" si="19"/>
        <v>0.58333333333333337</v>
      </c>
      <c r="L108">
        <f t="shared" si="17"/>
        <v>-0.10714285714285721</v>
      </c>
      <c r="M108">
        <f t="shared" si="20"/>
        <v>1</v>
      </c>
      <c r="N108">
        <f t="shared" si="21"/>
        <v>0</v>
      </c>
    </row>
    <row r="109" spans="1:14" x14ac:dyDescent="0.25">
      <c r="A109">
        <v>108</v>
      </c>
      <c r="B109" t="str">
        <f t="shared" si="15"/>
        <v>2015_GBY</v>
      </c>
      <c r="C109">
        <v>2015</v>
      </c>
      <c r="D109" t="s">
        <v>330</v>
      </c>
      <c r="E109">
        <v>11</v>
      </c>
      <c r="F109">
        <v>-100</v>
      </c>
      <c r="G109">
        <v>-130</v>
      </c>
      <c r="H109">
        <v>10</v>
      </c>
      <c r="I109" t="str">
        <f t="shared" si="16"/>
        <v>U</v>
      </c>
      <c r="J109">
        <f t="shared" si="18"/>
        <v>0.5</v>
      </c>
      <c r="K109">
        <f t="shared" si="19"/>
        <v>0.56521739130434778</v>
      </c>
      <c r="L109">
        <f t="shared" si="17"/>
        <v>-6.5217391304347783E-2</v>
      </c>
      <c r="M109">
        <f t="shared" si="20"/>
        <v>0</v>
      </c>
      <c r="N109">
        <f t="shared" si="21"/>
        <v>0</v>
      </c>
    </row>
    <row r="110" spans="1:14" x14ac:dyDescent="0.25">
      <c r="A110">
        <v>109</v>
      </c>
      <c r="B110" t="str">
        <f t="shared" si="15"/>
        <v>2015_HOU</v>
      </c>
      <c r="C110">
        <v>2015</v>
      </c>
      <c r="D110" t="s">
        <v>75</v>
      </c>
      <c r="E110">
        <v>8.5</v>
      </c>
      <c r="F110">
        <v>-120</v>
      </c>
      <c r="G110">
        <v>-110</v>
      </c>
      <c r="H110">
        <v>9</v>
      </c>
      <c r="I110" t="str">
        <f t="shared" si="16"/>
        <v>O</v>
      </c>
      <c r="J110">
        <f t="shared" si="18"/>
        <v>0.54545454545454541</v>
      </c>
      <c r="K110">
        <f t="shared" si="19"/>
        <v>0.52380952380952384</v>
      </c>
      <c r="L110">
        <f t="shared" si="17"/>
        <v>2.1645021645021578E-2</v>
      </c>
      <c r="M110">
        <f t="shared" si="20"/>
        <v>0</v>
      </c>
      <c r="N110">
        <f t="shared" si="21"/>
        <v>0</v>
      </c>
    </row>
    <row r="111" spans="1:14" x14ac:dyDescent="0.25">
      <c r="A111">
        <v>110</v>
      </c>
      <c r="B111" t="str">
        <f t="shared" si="15"/>
        <v>2015_IND</v>
      </c>
      <c r="C111">
        <v>2015</v>
      </c>
      <c r="D111" t="s">
        <v>76</v>
      </c>
      <c r="E111">
        <v>10.5</v>
      </c>
      <c r="F111">
        <v>-175</v>
      </c>
      <c r="G111">
        <v>145.5</v>
      </c>
      <c r="H111">
        <v>8</v>
      </c>
      <c r="I111" t="str">
        <f t="shared" si="16"/>
        <v>U</v>
      </c>
      <c r="J111">
        <f t="shared" si="18"/>
        <v>0.63636363636363635</v>
      </c>
      <c r="K111">
        <f t="shared" si="19"/>
        <v>0.40733197556008149</v>
      </c>
      <c r="L111">
        <f t="shared" si="17"/>
        <v>0.22903166080355486</v>
      </c>
      <c r="M111">
        <f t="shared" si="20"/>
        <v>0</v>
      </c>
      <c r="N111">
        <f t="shared" si="21"/>
        <v>1</v>
      </c>
    </row>
    <row r="112" spans="1:14" x14ac:dyDescent="0.25">
      <c r="A112">
        <v>111</v>
      </c>
      <c r="B112" t="str">
        <f t="shared" si="15"/>
        <v>2015_JAX</v>
      </c>
      <c r="C112">
        <v>2015</v>
      </c>
      <c r="D112" t="s">
        <v>77</v>
      </c>
      <c r="E112">
        <v>5.5</v>
      </c>
      <c r="F112">
        <v>-140</v>
      </c>
      <c r="G112">
        <v>110</v>
      </c>
      <c r="H112">
        <v>5</v>
      </c>
      <c r="I112" t="str">
        <f t="shared" si="16"/>
        <v>U</v>
      </c>
      <c r="J112">
        <f t="shared" si="18"/>
        <v>0.58333333333333337</v>
      </c>
      <c r="K112">
        <f t="shared" si="19"/>
        <v>0.47619047619047616</v>
      </c>
      <c r="L112">
        <f t="shared" si="17"/>
        <v>0.10714285714285721</v>
      </c>
      <c r="M112">
        <f t="shared" si="20"/>
        <v>0</v>
      </c>
      <c r="N112">
        <f t="shared" si="21"/>
        <v>1</v>
      </c>
    </row>
    <row r="113" spans="1:14" x14ac:dyDescent="0.25">
      <c r="A113">
        <v>112</v>
      </c>
      <c r="B113" t="str">
        <f t="shared" si="15"/>
        <v>2015_KCY</v>
      </c>
      <c r="C113">
        <v>2015</v>
      </c>
      <c r="D113" t="s">
        <v>331</v>
      </c>
      <c r="E113">
        <v>8.5</v>
      </c>
      <c r="F113">
        <v>-120</v>
      </c>
      <c r="G113">
        <v>-110</v>
      </c>
      <c r="H113">
        <v>11</v>
      </c>
      <c r="I113" t="str">
        <f t="shared" si="16"/>
        <v>O</v>
      </c>
      <c r="J113">
        <f t="shared" si="18"/>
        <v>0.54545454545454541</v>
      </c>
      <c r="K113">
        <f t="shared" si="19"/>
        <v>0.52380952380952384</v>
      </c>
      <c r="L113">
        <f t="shared" si="17"/>
        <v>2.1645021645021578E-2</v>
      </c>
      <c r="M113">
        <f t="shared" si="20"/>
        <v>0</v>
      </c>
      <c r="N113">
        <f t="shared" si="21"/>
        <v>0</v>
      </c>
    </row>
    <row r="114" spans="1:14" x14ac:dyDescent="0.25">
      <c r="A114">
        <v>113</v>
      </c>
      <c r="B114" t="str">
        <f t="shared" si="15"/>
        <v>2015_MIA</v>
      </c>
      <c r="C114">
        <v>2015</v>
      </c>
      <c r="D114" t="s">
        <v>79</v>
      </c>
      <c r="E114">
        <v>9</v>
      </c>
      <c r="F114">
        <v>-150</v>
      </c>
      <c r="G114">
        <v>120</v>
      </c>
      <c r="H114">
        <v>6</v>
      </c>
      <c r="I114" t="str">
        <f t="shared" si="16"/>
        <v>U</v>
      </c>
      <c r="J114">
        <f t="shared" si="18"/>
        <v>0.6</v>
      </c>
      <c r="K114">
        <f t="shared" si="19"/>
        <v>0.45454545454545453</v>
      </c>
      <c r="L114">
        <f t="shared" si="17"/>
        <v>0.14545454545454545</v>
      </c>
      <c r="M114">
        <f t="shared" si="20"/>
        <v>0</v>
      </c>
      <c r="N114">
        <f t="shared" si="21"/>
        <v>1</v>
      </c>
    </row>
    <row r="115" spans="1:14" x14ac:dyDescent="0.25">
      <c r="A115">
        <v>114</v>
      </c>
      <c r="B115" t="str">
        <f t="shared" si="15"/>
        <v>2015_MIN</v>
      </c>
      <c r="C115">
        <v>2015</v>
      </c>
      <c r="D115" t="s">
        <v>80</v>
      </c>
      <c r="E115">
        <v>7.5</v>
      </c>
      <c r="F115">
        <v>-115</v>
      </c>
      <c r="G115">
        <v>-115</v>
      </c>
      <c r="H115">
        <v>11</v>
      </c>
      <c r="I115" t="str">
        <f t="shared" si="16"/>
        <v>O</v>
      </c>
      <c r="J115">
        <f t="shared" si="18"/>
        <v>0.53488372093023251</v>
      </c>
      <c r="K115">
        <f t="shared" si="19"/>
        <v>0.53488372093023251</v>
      </c>
      <c r="L115">
        <f t="shared" si="17"/>
        <v>0</v>
      </c>
      <c r="M115">
        <f t="shared" si="20"/>
        <v>0</v>
      </c>
      <c r="N115">
        <f t="shared" si="21"/>
        <v>0</v>
      </c>
    </row>
    <row r="116" spans="1:14" x14ac:dyDescent="0.25">
      <c r="A116">
        <v>115</v>
      </c>
      <c r="B116" t="str">
        <f t="shared" si="15"/>
        <v>2015_NWE</v>
      </c>
      <c r="C116">
        <v>2015</v>
      </c>
      <c r="D116" t="s">
        <v>332</v>
      </c>
      <c r="E116">
        <v>10.5</v>
      </c>
      <c r="F116">
        <v>-150</v>
      </c>
      <c r="G116">
        <v>120</v>
      </c>
      <c r="H116">
        <v>12</v>
      </c>
      <c r="I116" t="str">
        <f t="shared" si="16"/>
        <v>O</v>
      </c>
      <c r="J116">
        <f t="shared" si="18"/>
        <v>0.6</v>
      </c>
      <c r="K116">
        <f t="shared" si="19"/>
        <v>0.45454545454545453</v>
      </c>
      <c r="L116">
        <f t="shared" si="17"/>
        <v>0.14545454545454545</v>
      </c>
      <c r="M116">
        <f t="shared" si="20"/>
        <v>0</v>
      </c>
      <c r="N116">
        <f t="shared" si="21"/>
        <v>1</v>
      </c>
    </row>
    <row r="117" spans="1:14" x14ac:dyDescent="0.25">
      <c r="A117">
        <v>116</v>
      </c>
      <c r="B117" t="str">
        <f t="shared" si="15"/>
        <v>2015_NOR</v>
      </c>
      <c r="C117">
        <v>2015</v>
      </c>
      <c r="D117" t="s">
        <v>335</v>
      </c>
      <c r="E117">
        <v>8.5</v>
      </c>
      <c r="F117">
        <v>110</v>
      </c>
      <c r="G117">
        <v>-140</v>
      </c>
      <c r="H117">
        <v>7</v>
      </c>
      <c r="I117" t="str">
        <f t="shared" si="16"/>
        <v>U</v>
      </c>
      <c r="J117">
        <f t="shared" si="18"/>
        <v>0.47619047619047616</v>
      </c>
      <c r="K117">
        <f t="shared" si="19"/>
        <v>0.58333333333333337</v>
      </c>
      <c r="L117">
        <f t="shared" si="17"/>
        <v>-0.10714285714285721</v>
      </c>
      <c r="M117">
        <f t="shared" si="20"/>
        <v>1</v>
      </c>
      <c r="N117">
        <f t="shared" si="21"/>
        <v>0</v>
      </c>
    </row>
    <row r="118" spans="1:14" x14ac:dyDescent="0.25">
      <c r="A118">
        <v>117</v>
      </c>
      <c r="B118" t="str">
        <f t="shared" si="15"/>
        <v>2015_NYG</v>
      </c>
      <c r="C118">
        <v>2015</v>
      </c>
      <c r="D118" t="s">
        <v>83</v>
      </c>
      <c r="E118">
        <v>8.5</v>
      </c>
      <c r="F118">
        <v>-110</v>
      </c>
      <c r="G118">
        <v>-120</v>
      </c>
      <c r="H118">
        <v>6</v>
      </c>
      <c r="I118" t="str">
        <f t="shared" si="16"/>
        <v>U</v>
      </c>
      <c r="J118">
        <f t="shared" si="18"/>
        <v>0.52380952380952384</v>
      </c>
      <c r="K118">
        <f t="shared" si="19"/>
        <v>0.54545454545454541</v>
      </c>
      <c r="L118">
        <f t="shared" si="17"/>
        <v>-2.1645021645021578E-2</v>
      </c>
      <c r="M118">
        <f t="shared" si="20"/>
        <v>0</v>
      </c>
      <c r="N118">
        <f t="shared" si="21"/>
        <v>0</v>
      </c>
    </row>
    <row r="119" spans="1:14" x14ac:dyDescent="0.25">
      <c r="A119">
        <v>118</v>
      </c>
      <c r="B119" t="str">
        <f t="shared" si="15"/>
        <v>2015_NYJ</v>
      </c>
      <c r="C119">
        <v>2015</v>
      </c>
      <c r="D119" t="s">
        <v>84</v>
      </c>
      <c r="E119">
        <v>7.5</v>
      </c>
      <c r="F119">
        <v>-150</v>
      </c>
      <c r="G119">
        <v>120</v>
      </c>
      <c r="H119">
        <v>10</v>
      </c>
      <c r="I119" t="str">
        <f t="shared" si="16"/>
        <v>O</v>
      </c>
      <c r="J119">
        <f t="shared" si="18"/>
        <v>0.6</v>
      </c>
      <c r="K119">
        <f t="shared" si="19"/>
        <v>0.45454545454545453</v>
      </c>
      <c r="L119">
        <f t="shared" si="17"/>
        <v>0.14545454545454545</v>
      </c>
      <c r="M119">
        <f t="shared" si="20"/>
        <v>0</v>
      </c>
      <c r="N119">
        <f t="shared" si="21"/>
        <v>1</v>
      </c>
    </row>
    <row r="120" spans="1:14" x14ac:dyDescent="0.25">
      <c r="A120">
        <v>119</v>
      </c>
      <c r="B120" t="str">
        <f t="shared" si="15"/>
        <v>2015_OAK</v>
      </c>
      <c r="C120">
        <v>2015</v>
      </c>
      <c r="D120" t="s">
        <v>85</v>
      </c>
      <c r="E120">
        <v>6</v>
      </c>
      <c r="F120">
        <v>-105</v>
      </c>
      <c r="G120">
        <v>-125</v>
      </c>
      <c r="H120">
        <v>7</v>
      </c>
      <c r="I120" t="str">
        <f t="shared" si="16"/>
        <v>O</v>
      </c>
      <c r="J120">
        <f t="shared" si="18"/>
        <v>0.51219512195121952</v>
      </c>
      <c r="K120">
        <f t="shared" si="19"/>
        <v>0.55555555555555558</v>
      </c>
      <c r="L120">
        <f t="shared" si="17"/>
        <v>-4.3360433604336057E-2</v>
      </c>
      <c r="M120">
        <f t="shared" si="20"/>
        <v>0</v>
      </c>
      <c r="N120">
        <f t="shared" si="21"/>
        <v>0</v>
      </c>
    </row>
    <row r="121" spans="1:14" x14ac:dyDescent="0.25">
      <c r="A121">
        <v>120</v>
      </c>
      <c r="B121" t="str">
        <f t="shared" si="15"/>
        <v>2015_PHI</v>
      </c>
      <c r="C121">
        <v>2015</v>
      </c>
      <c r="D121" t="s">
        <v>86</v>
      </c>
      <c r="E121">
        <v>9.5</v>
      </c>
      <c r="F121">
        <v>-105</v>
      </c>
      <c r="G121">
        <v>-125</v>
      </c>
      <c r="H121">
        <v>7</v>
      </c>
      <c r="I121" t="str">
        <f t="shared" si="16"/>
        <v>U</v>
      </c>
      <c r="J121">
        <f t="shared" si="18"/>
        <v>0.51219512195121952</v>
      </c>
      <c r="K121">
        <f t="shared" si="19"/>
        <v>0.55555555555555558</v>
      </c>
      <c r="L121">
        <f t="shared" si="17"/>
        <v>-4.3360433604336057E-2</v>
      </c>
      <c r="M121">
        <f t="shared" si="20"/>
        <v>0</v>
      </c>
      <c r="N121">
        <f t="shared" si="21"/>
        <v>0</v>
      </c>
    </row>
    <row r="122" spans="1:14" x14ac:dyDescent="0.25">
      <c r="A122">
        <v>121</v>
      </c>
      <c r="B122" t="str">
        <f t="shared" si="15"/>
        <v>2015_PIT</v>
      </c>
      <c r="C122">
        <v>2015</v>
      </c>
      <c r="D122" t="s">
        <v>87</v>
      </c>
      <c r="E122">
        <v>8.5</v>
      </c>
      <c r="F122">
        <v>-115</v>
      </c>
      <c r="G122">
        <v>-115</v>
      </c>
      <c r="H122">
        <v>10</v>
      </c>
      <c r="I122" t="str">
        <f t="shared" si="16"/>
        <v>O</v>
      </c>
      <c r="J122">
        <f t="shared" si="18"/>
        <v>0.53488372093023251</v>
      </c>
      <c r="K122">
        <f t="shared" si="19"/>
        <v>0.53488372093023251</v>
      </c>
      <c r="L122">
        <f t="shared" si="17"/>
        <v>0</v>
      </c>
      <c r="M122">
        <f t="shared" si="20"/>
        <v>0</v>
      </c>
      <c r="N122">
        <f t="shared" si="21"/>
        <v>0</v>
      </c>
    </row>
    <row r="123" spans="1:14" x14ac:dyDescent="0.25">
      <c r="A123">
        <v>122</v>
      </c>
      <c r="B123" t="str">
        <f t="shared" si="15"/>
        <v>2015_SD</v>
      </c>
      <c r="C123">
        <v>2015</v>
      </c>
      <c r="D123" t="s">
        <v>88</v>
      </c>
      <c r="E123">
        <v>8.5</v>
      </c>
      <c r="F123">
        <v>-130</v>
      </c>
      <c r="G123">
        <v>-100</v>
      </c>
      <c r="H123">
        <v>4</v>
      </c>
      <c r="I123" t="str">
        <f t="shared" si="16"/>
        <v>U</v>
      </c>
      <c r="J123">
        <f t="shared" si="18"/>
        <v>0.56521739130434778</v>
      </c>
      <c r="K123">
        <f t="shared" si="19"/>
        <v>0.5</v>
      </c>
      <c r="L123">
        <f t="shared" si="17"/>
        <v>6.5217391304347783E-2</v>
      </c>
      <c r="M123">
        <f t="shared" si="20"/>
        <v>0</v>
      </c>
      <c r="N123">
        <f t="shared" si="21"/>
        <v>0</v>
      </c>
    </row>
    <row r="124" spans="1:14" x14ac:dyDescent="0.25">
      <c r="A124">
        <v>123</v>
      </c>
      <c r="B124" t="str">
        <f t="shared" si="15"/>
        <v>2015_SEA</v>
      </c>
      <c r="C124">
        <v>2015</v>
      </c>
      <c r="D124" t="s">
        <v>89</v>
      </c>
      <c r="E124">
        <v>11</v>
      </c>
      <c r="F124">
        <v>-125</v>
      </c>
      <c r="G124">
        <v>-105</v>
      </c>
      <c r="H124">
        <v>10</v>
      </c>
      <c r="I124" t="str">
        <f t="shared" si="16"/>
        <v>U</v>
      </c>
      <c r="J124">
        <f t="shared" si="18"/>
        <v>0.55555555555555558</v>
      </c>
      <c r="K124">
        <f t="shared" si="19"/>
        <v>0.51219512195121952</v>
      </c>
      <c r="L124">
        <f t="shared" si="17"/>
        <v>4.3360433604336057E-2</v>
      </c>
      <c r="M124">
        <f t="shared" si="20"/>
        <v>0</v>
      </c>
      <c r="N124">
        <f t="shared" si="21"/>
        <v>0</v>
      </c>
    </row>
    <row r="125" spans="1:14" x14ac:dyDescent="0.25">
      <c r="A125">
        <v>124</v>
      </c>
      <c r="B125" t="str">
        <f t="shared" si="15"/>
        <v>2015_SFO</v>
      </c>
      <c r="C125">
        <v>2015</v>
      </c>
      <c r="D125" t="s">
        <v>333</v>
      </c>
      <c r="E125">
        <v>6.5</v>
      </c>
      <c r="F125">
        <v>120</v>
      </c>
      <c r="G125">
        <v>-150</v>
      </c>
      <c r="H125">
        <v>5</v>
      </c>
      <c r="I125" t="str">
        <f t="shared" si="16"/>
        <v>U</v>
      </c>
      <c r="J125">
        <f t="shared" si="18"/>
        <v>0.45454545454545453</v>
      </c>
      <c r="K125">
        <f t="shared" si="19"/>
        <v>0.6</v>
      </c>
      <c r="L125">
        <f t="shared" si="17"/>
        <v>-0.14545454545454545</v>
      </c>
      <c r="M125">
        <f t="shared" si="20"/>
        <v>1</v>
      </c>
      <c r="N125">
        <f t="shared" si="21"/>
        <v>0</v>
      </c>
    </row>
    <row r="126" spans="1:14" x14ac:dyDescent="0.25">
      <c r="A126">
        <v>125</v>
      </c>
      <c r="B126" t="str">
        <f t="shared" si="15"/>
        <v>2015_STL</v>
      </c>
      <c r="C126">
        <v>2015</v>
      </c>
      <c r="D126" t="s">
        <v>91</v>
      </c>
      <c r="E126">
        <v>8</v>
      </c>
      <c r="F126">
        <v>-100</v>
      </c>
      <c r="G126">
        <v>-130</v>
      </c>
      <c r="H126">
        <v>7</v>
      </c>
      <c r="I126" t="str">
        <f t="shared" si="16"/>
        <v>U</v>
      </c>
      <c r="J126">
        <f t="shared" si="18"/>
        <v>0.5</v>
      </c>
      <c r="K126">
        <f t="shared" si="19"/>
        <v>0.56521739130434778</v>
      </c>
      <c r="L126">
        <f t="shared" si="17"/>
        <v>-6.5217391304347783E-2</v>
      </c>
      <c r="M126">
        <f t="shared" si="20"/>
        <v>0</v>
      </c>
      <c r="N126">
        <f t="shared" si="21"/>
        <v>0</v>
      </c>
    </row>
    <row r="127" spans="1:14" x14ac:dyDescent="0.25">
      <c r="A127">
        <v>126</v>
      </c>
      <c r="B127" t="str">
        <f t="shared" si="15"/>
        <v>2015_TBY</v>
      </c>
      <c r="C127">
        <v>2015</v>
      </c>
      <c r="D127" t="s">
        <v>334</v>
      </c>
      <c r="E127">
        <v>6</v>
      </c>
      <c r="F127">
        <v>-100</v>
      </c>
      <c r="G127">
        <v>-130</v>
      </c>
      <c r="H127">
        <v>6</v>
      </c>
      <c r="I127" t="str">
        <f t="shared" si="16"/>
        <v>E</v>
      </c>
      <c r="J127">
        <f t="shared" si="18"/>
        <v>0.5</v>
      </c>
      <c r="K127">
        <f t="shared" si="19"/>
        <v>0.56521739130434778</v>
      </c>
      <c r="L127">
        <f t="shared" si="17"/>
        <v>-6.5217391304347783E-2</v>
      </c>
      <c r="M127">
        <f t="shared" si="20"/>
        <v>0</v>
      </c>
      <c r="N127">
        <f t="shared" si="21"/>
        <v>0</v>
      </c>
    </row>
    <row r="128" spans="1:14" x14ac:dyDescent="0.25">
      <c r="A128">
        <v>127</v>
      </c>
      <c r="B128" t="str">
        <f t="shared" si="15"/>
        <v>2015_TEN</v>
      </c>
      <c r="C128">
        <v>2015</v>
      </c>
      <c r="D128" t="s">
        <v>93</v>
      </c>
      <c r="E128">
        <v>5.5</v>
      </c>
      <c r="F128">
        <v>-115</v>
      </c>
      <c r="G128">
        <v>-115</v>
      </c>
      <c r="H128">
        <v>3</v>
      </c>
      <c r="I128" t="str">
        <f t="shared" si="16"/>
        <v>U</v>
      </c>
      <c r="J128">
        <f t="shared" si="18"/>
        <v>0.53488372093023251</v>
      </c>
      <c r="K128">
        <f t="shared" si="19"/>
        <v>0.53488372093023251</v>
      </c>
      <c r="L128">
        <f t="shared" si="17"/>
        <v>0</v>
      </c>
      <c r="M128">
        <f t="shared" si="20"/>
        <v>0</v>
      </c>
      <c r="N128">
        <f t="shared" si="21"/>
        <v>0</v>
      </c>
    </row>
    <row r="129" spans="1:14" x14ac:dyDescent="0.25">
      <c r="A129">
        <v>128</v>
      </c>
      <c r="B129" t="str">
        <f t="shared" si="15"/>
        <v>2015_WAS</v>
      </c>
      <c r="C129">
        <v>2015</v>
      </c>
      <c r="D129" t="s">
        <v>94</v>
      </c>
      <c r="E129">
        <v>6.5</v>
      </c>
      <c r="F129">
        <v>-100</v>
      </c>
      <c r="G129">
        <v>-130</v>
      </c>
      <c r="H129">
        <v>9</v>
      </c>
      <c r="I129" t="str">
        <f t="shared" si="16"/>
        <v>O</v>
      </c>
      <c r="J129">
        <f t="shared" si="18"/>
        <v>0.5</v>
      </c>
      <c r="K129">
        <f t="shared" si="19"/>
        <v>0.56521739130434778</v>
      </c>
      <c r="L129">
        <f t="shared" si="17"/>
        <v>-6.5217391304347783E-2</v>
      </c>
      <c r="M129">
        <f t="shared" si="20"/>
        <v>0</v>
      </c>
      <c r="N129">
        <f t="shared" si="21"/>
        <v>0</v>
      </c>
    </row>
    <row r="130" spans="1:14" x14ac:dyDescent="0.25">
      <c r="A130">
        <v>129</v>
      </c>
      <c r="B130" t="str">
        <f t="shared" si="15"/>
        <v>2016_ARI</v>
      </c>
      <c r="C130">
        <v>2016</v>
      </c>
      <c r="D130" t="s">
        <v>64</v>
      </c>
      <c r="E130">
        <v>10.5</v>
      </c>
      <c r="F130">
        <v>-160</v>
      </c>
      <c r="G130">
        <v>130</v>
      </c>
      <c r="H130">
        <v>7</v>
      </c>
      <c r="I130" t="str">
        <f t="shared" si="16"/>
        <v>U</v>
      </c>
      <c r="J130">
        <f t="shared" ref="J130:J161" si="22">IF(ISNUMBER(F130),IF(F130&lt;0,-F130/(-F130+100),100/(F130+100)),"na")</f>
        <v>0.61538461538461542</v>
      </c>
      <c r="K130">
        <f t="shared" ref="K130:K161" si="23">IF(ISNUMBER(G130),IF(G130&lt;0,-G130/(-G130+100),100/(G130+100)),"na")</f>
        <v>0.43478260869565216</v>
      </c>
      <c r="L130">
        <f t="shared" si="17"/>
        <v>0.18060200668896326</v>
      </c>
      <c r="M130">
        <f t="shared" ref="M130:M161" si="24">IF(ISNUMBER(F130),IF(F130&gt;0,1,0),"na")</f>
        <v>0</v>
      </c>
      <c r="N130">
        <f t="shared" ref="N130:N161" si="25">IF(ISNUMBER(G130),IF(G130&gt;0,1,0),"na")</f>
        <v>1</v>
      </c>
    </row>
    <row r="131" spans="1:14" x14ac:dyDescent="0.25">
      <c r="A131">
        <v>130</v>
      </c>
      <c r="B131" t="str">
        <f t="shared" ref="B131:B194" si="26">CONCATENATE(C131,"_",D131)</f>
        <v>2016_ATL</v>
      </c>
      <c r="C131">
        <v>2016</v>
      </c>
      <c r="D131" t="s">
        <v>20</v>
      </c>
      <c r="E131">
        <v>7.5</v>
      </c>
      <c r="F131">
        <v>110</v>
      </c>
      <c r="G131">
        <v>-140</v>
      </c>
      <c r="H131">
        <v>11</v>
      </c>
      <c r="I131" t="str">
        <f t="shared" ref="I131:I193" si="27">IF(NOT(OR(ISBLANK(E131),ISBLANK(H131))),IF(E131&lt;H131,"O",IF(E131&gt;H131,"U","E")),"")</f>
        <v>O</v>
      </c>
      <c r="J131">
        <f t="shared" si="22"/>
        <v>0.47619047619047616</v>
      </c>
      <c r="K131">
        <f t="shared" si="23"/>
        <v>0.58333333333333337</v>
      </c>
      <c r="L131">
        <f t="shared" si="17"/>
        <v>-0.10714285714285721</v>
      </c>
      <c r="M131">
        <f t="shared" si="24"/>
        <v>1</v>
      </c>
      <c r="N131">
        <f t="shared" si="25"/>
        <v>0</v>
      </c>
    </row>
    <row r="132" spans="1:14" x14ac:dyDescent="0.25">
      <c r="A132">
        <v>131</v>
      </c>
      <c r="B132" t="str">
        <f t="shared" si="26"/>
        <v>2016_BAL</v>
      </c>
      <c r="C132">
        <v>2016</v>
      </c>
      <c r="D132" t="s">
        <v>65</v>
      </c>
      <c r="E132">
        <v>8</v>
      </c>
      <c r="F132">
        <v>-140</v>
      </c>
      <c r="G132">
        <v>110</v>
      </c>
      <c r="H132">
        <v>8</v>
      </c>
      <c r="I132" t="str">
        <f t="shared" si="27"/>
        <v>E</v>
      </c>
      <c r="J132">
        <f t="shared" si="22"/>
        <v>0.58333333333333337</v>
      </c>
      <c r="K132">
        <f t="shared" si="23"/>
        <v>0.47619047619047616</v>
      </c>
      <c r="L132">
        <f t="shared" ref="L132:L161" si="28">IF(AND(ISNUMBER(J132),ISNUMBER(K132)),J132-K132,"na")</f>
        <v>0.10714285714285721</v>
      </c>
      <c r="M132">
        <f t="shared" si="24"/>
        <v>0</v>
      </c>
      <c r="N132">
        <f t="shared" si="25"/>
        <v>1</v>
      </c>
    </row>
    <row r="133" spans="1:14" x14ac:dyDescent="0.25">
      <c r="A133">
        <v>132</v>
      </c>
      <c r="B133" t="str">
        <f t="shared" si="26"/>
        <v>2016_BUF</v>
      </c>
      <c r="C133">
        <v>2016</v>
      </c>
      <c r="D133" t="s">
        <v>66</v>
      </c>
      <c r="E133">
        <v>8</v>
      </c>
      <c r="F133">
        <v>-125</v>
      </c>
      <c r="G133">
        <v>-105</v>
      </c>
      <c r="H133">
        <v>7</v>
      </c>
      <c r="I133" t="str">
        <f t="shared" si="27"/>
        <v>U</v>
      </c>
      <c r="J133">
        <f t="shared" si="22"/>
        <v>0.55555555555555558</v>
      </c>
      <c r="K133">
        <f t="shared" si="23"/>
        <v>0.51219512195121952</v>
      </c>
      <c r="L133">
        <f t="shared" si="28"/>
        <v>4.3360433604336057E-2</v>
      </c>
      <c r="M133">
        <f t="shared" si="24"/>
        <v>0</v>
      </c>
      <c r="N133">
        <f t="shared" si="25"/>
        <v>0</v>
      </c>
    </row>
    <row r="134" spans="1:14" x14ac:dyDescent="0.25">
      <c r="A134">
        <v>133</v>
      </c>
      <c r="B134" t="str">
        <f t="shared" si="26"/>
        <v>2016_CAR</v>
      </c>
      <c r="C134">
        <v>2016</v>
      </c>
      <c r="D134" t="s">
        <v>67</v>
      </c>
      <c r="E134">
        <v>10.5</v>
      </c>
      <c r="F134">
        <v>-125</v>
      </c>
      <c r="G134">
        <v>-105</v>
      </c>
      <c r="H134">
        <v>6</v>
      </c>
      <c r="I134" t="str">
        <f t="shared" si="27"/>
        <v>U</v>
      </c>
      <c r="J134">
        <f t="shared" si="22"/>
        <v>0.55555555555555558</v>
      </c>
      <c r="K134">
        <f t="shared" si="23"/>
        <v>0.51219512195121952</v>
      </c>
      <c r="L134">
        <f t="shared" si="28"/>
        <v>4.3360433604336057E-2</v>
      </c>
      <c r="M134">
        <f t="shared" si="24"/>
        <v>0</v>
      </c>
      <c r="N134">
        <f t="shared" si="25"/>
        <v>0</v>
      </c>
    </row>
    <row r="135" spans="1:14" x14ac:dyDescent="0.25">
      <c r="A135">
        <v>134</v>
      </c>
      <c r="B135" t="str">
        <f t="shared" si="26"/>
        <v>2016_CHI</v>
      </c>
      <c r="C135">
        <v>2016</v>
      </c>
      <c r="D135" t="s">
        <v>68</v>
      </c>
      <c r="E135">
        <v>7.5</v>
      </c>
      <c r="F135">
        <v>115</v>
      </c>
      <c r="G135">
        <v>-145</v>
      </c>
      <c r="H135">
        <v>3</v>
      </c>
      <c r="I135" t="str">
        <f t="shared" si="27"/>
        <v>U</v>
      </c>
      <c r="J135">
        <f t="shared" si="22"/>
        <v>0.46511627906976744</v>
      </c>
      <c r="K135">
        <f t="shared" si="23"/>
        <v>0.59183673469387754</v>
      </c>
      <c r="L135">
        <f t="shared" si="28"/>
        <v>-0.12672045562411011</v>
      </c>
      <c r="M135">
        <f t="shared" si="24"/>
        <v>1</v>
      </c>
      <c r="N135">
        <f t="shared" si="25"/>
        <v>0</v>
      </c>
    </row>
    <row r="136" spans="1:14" x14ac:dyDescent="0.25">
      <c r="A136">
        <v>135</v>
      </c>
      <c r="B136" t="str">
        <f t="shared" si="26"/>
        <v>2016_CIN</v>
      </c>
      <c r="C136">
        <v>2016</v>
      </c>
      <c r="D136" t="s">
        <v>69</v>
      </c>
      <c r="E136">
        <v>9.5</v>
      </c>
      <c r="F136">
        <v>-125</v>
      </c>
      <c r="G136">
        <v>-105</v>
      </c>
      <c r="H136">
        <v>6</v>
      </c>
      <c r="I136" t="str">
        <f t="shared" si="27"/>
        <v>U</v>
      </c>
      <c r="J136">
        <f t="shared" si="22"/>
        <v>0.55555555555555558</v>
      </c>
      <c r="K136">
        <f t="shared" si="23"/>
        <v>0.51219512195121952</v>
      </c>
      <c r="L136">
        <f t="shared" si="28"/>
        <v>4.3360433604336057E-2</v>
      </c>
      <c r="M136">
        <f t="shared" si="24"/>
        <v>0</v>
      </c>
      <c r="N136">
        <f t="shared" si="25"/>
        <v>0</v>
      </c>
    </row>
    <row r="137" spans="1:14" x14ac:dyDescent="0.25">
      <c r="A137">
        <v>136</v>
      </c>
      <c r="B137" t="str">
        <f t="shared" si="26"/>
        <v>2016_CLE</v>
      </c>
      <c r="C137">
        <v>2016</v>
      </c>
      <c r="D137" t="s">
        <v>70</v>
      </c>
      <c r="E137">
        <v>5</v>
      </c>
      <c r="F137">
        <v>-105</v>
      </c>
      <c r="G137">
        <v>-125</v>
      </c>
      <c r="H137">
        <v>1</v>
      </c>
      <c r="I137" t="str">
        <f t="shared" si="27"/>
        <v>U</v>
      </c>
      <c r="J137">
        <f t="shared" si="22"/>
        <v>0.51219512195121952</v>
      </c>
      <c r="K137">
        <f t="shared" si="23"/>
        <v>0.55555555555555558</v>
      </c>
      <c r="L137">
        <f t="shared" si="28"/>
        <v>-4.3360433604336057E-2</v>
      </c>
      <c r="M137">
        <f t="shared" si="24"/>
        <v>0</v>
      </c>
      <c r="N137">
        <f t="shared" si="25"/>
        <v>0</v>
      </c>
    </row>
    <row r="138" spans="1:14" x14ac:dyDescent="0.25">
      <c r="A138">
        <v>137</v>
      </c>
      <c r="B138" t="str">
        <f t="shared" si="26"/>
        <v>2016_DAL</v>
      </c>
      <c r="C138">
        <v>2016</v>
      </c>
      <c r="D138" t="s">
        <v>71</v>
      </c>
      <c r="E138">
        <v>9.5</v>
      </c>
      <c r="F138">
        <v>115</v>
      </c>
      <c r="G138">
        <v>-145</v>
      </c>
      <c r="H138">
        <v>13</v>
      </c>
      <c r="I138" t="str">
        <f t="shared" si="27"/>
        <v>O</v>
      </c>
      <c r="J138">
        <f t="shared" si="22"/>
        <v>0.46511627906976744</v>
      </c>
      <c r="K138">
        <f t="shared" si="23"/>
        <v>0.59183673469387754</v>
      </c>
      <c r="L138">
        <f t="shared" si="28"/>
        <v>-0.12672045562411011</v>
      </c>
      <c r="M138">
        <f t="shared" si="24"/>
        <v>1</v>
      </c>
      <c r="N138">
        <f t="shared" si="25"/>
        <v>0</v>
      </c>
    </row>
    <row r="139" spans="1:14" x14ac:dyDescent="0.25">
      <c r="A139">
        <v>138</v>
      </c>
      <c r="B139" t="str">
        <f t="shared" si="26"/>
        <v>2016_DEN</v>
      </c>
      <c r="C139">
        <v>2016</v>
      </c>
      <c r="D139" t="s">
        <v>72</v>
      </c>
      <c r="E139">
        <v>9.5</v>
      </c>
      <c r="F139">
        <v>130</v>
      </c>
      <c r="G139">
        <v>-160</v>
      </c>
      <c r="H139">
        <v>9</v>
      </c>
      <c r="I139" t="str">
        <f t="shared" si="27"/>
        <v>U</v>
      </c>
      <c r="J139">
        <f t="shared" si="22"/>
        <v>0.43478260869565216</v>
      </c>
      <c r="K139">
        <f t="shared" si="23"/>
        <v>0.61538461538461542</v>
      </c>
      <c r="L139">
        <f t="shared" si="28"/>
        <v>-0.18060200668896326</v>
      </c>
      <c r="M139">
        <f t="shared" si="24"/>
        <v>1</v>
      </c>
      <c r="N139">
        <f t="shared" si="25"/>
        <v>0</v>
      </c>
    </row>
    <row r="140" spans="1:14" x14ac:dyDescent="0.25">
      <c r="A140">
        <v>139</v>
      </c>
      <c r="B140" t="str">
        <f t="shared" si="26"/>
        <v>2016_DET</v>
      </c>
      <c r="C140">
        <v>2016</v>
      </c>
      <c r="D140" t="s">
        <v>73</v>
      </c>
      <c r="E140">
        <v>7.5</v>
      </c>
      <c r="F140">
        <v>110</v>
      </c>
      <c r="G140">
        <v>-140</v>
      </c>
      <c r="H140">
        <v>9</v>
      </c>
      <c r="I140" t="str">
        <f t="shared" si="27"/>
        <v>O</v>
      </c>
      <c r="J140">
        <f t="shared" si="22"/>
        <v>0.47619047619047616</v>
      </c>
      <c r="K140">
        <f t="shared" si="23"/>
        <v>0.58333333333333337</v>
      </c>
      <c r="L140">
        <f t="shared" si="28"/>
        <v>-0.10714285714285721</v>
      </c>
      <c r="M140">
        <f t="shared" si="24"/>
        <v>1</v>
      </c>
      <c r="N140">
        <f t="shared" si="25"/>
        <v>0</v>
      </c>
    </row>
    <row r="141" spans="1:14" x14ac:dyDescent="0.25">
      <c r="A141">
        <v>140</v>
      </c>
      <c r="B141" t="str">
        <f t="shared" si="26"/>
        <v>2016_GBY</v>
      </c>
      <c r="C141">
        <v>2016</v>
      </c>
      <c r="D141" t="s">
        <v>330</v>
      </c>
      <c r="E141">
        <v>10.5</v>
      </c>
      <c r="F141">
        <v>-175</v>
      </c>
      <c r="G141">
        <v>145</v>
      </c>
      <c r="H141">
        <v>10</v>
      </c>
      <c r="I141" t="str">
        <f t="shared" si="27"/>
        <v>U</v>
      </c>
      <c r="J141">
        <f t="shared" si="22"/>
        <v>0.63636363636363635</v>
      </c>
      <c r="K141">
        <f t="shared" si="23"/>
        <v>0.40816326530612246</v>
      </c>
      <c r="L141">
        <f t="shared" si="28"/>
        <v>0.2282003710575139</v>
      </c>
      <c r="M141">
        <f t="shared" si="24"/>
        <v>0</v>
      </c>
      <c r="N141">
        <f t="shared" si="25"/>
        <v>1</v>
      </c>
    </row>
    <row r="142" spans="1:14" x14ac:dyDescent="0.25">
      <c r="A142">
        <v>141</v>
      </c>
      <c r="B142" t="str">
        <f t="shared" si="26"/>
        <v>2016_HOU</v>
      </c>
      <c r="C142">
        <v>2016</v>
      </c>
      <c r="D142" t="s">
        <v>75</v>
      </c>
      <c r="E142">
        <v>8.5</v>
      </c>
      <c r="F142">
        <v>-140</v>
      </c>
      <c r="G142">
        <v>110</v>
      </c>
      <c r="H142">
        <v>9</v>
      </c>
      <c r="I142" t="str">
        <f t="shared" si="27"/>
        <v>O</v>
      </c>
      <c r="J142">
        <f t="shared" si="22"/>
        <v>0.58333333333333337</v>
      </c>
      <c r="K142">
        <f t="shared" si="23"/>
        <v>0.47619047619047616</v>
      </c>
      <c r="L142">
        <f t="shared" si="28"/>
        <v>0.10714285714285721</v>
      </c>
      <c r="M142">
        <f t="shared" si="24"/>
        <v>0</v>
      </c>
      <c r="N142">
        <f t="shared" si="25"/>
        <v>1</v>
      </c>
    </row>
    <row r="143" spans="1:14" x14ac:dyDescent="0.25">
      <c r="A143">
        <v>142</v>
      </c>
      <c r="B143" t="str">
        <f t="shared" si="26"/>
        <v>2016_IND</v>
      </c>
      <c r="C143">
        <v>2016</v>
      </c>
      <c r="D143" t="s">
        <v>76</v>
      </c>
      <c r="E143">
        <v>9.5</v>
      </c>
      <c r="F143">
        <v>130</v>
      </c>
      <c r="G143">
        <v>-160</v>
      </c>
      <c r="H143">
        <v>8</v>
      </c>
      <c r="I143" t="str">
        <f t="shared" si="27"/>
        <v>U</v>
      </c>
      <c r="J143">
        <f t="shared" si="22"/>
        <v>0.43478260869565216</v>
      </c>
      <c r="K143">
        <f t="shared" si="23"/>
        <v>0.61538461538461542</v>
      </c>
      <c r="L143">
        <f t="shared" si="28"/>
        <v>-0.18060200668896326</v>
      </c>
      <c r="M143">
        <f t="shared" si="24"/>
        <v>1</v>
      </c>
      <c r="N143">
        <f t="shared" si="25"/>
        <v>0</v>
      </c>
    </row>
    <row r="144" spans="1:14" x14ac:dyDescent="0.25">
      <c r="A144">
        <v>143</v>
      </c>
      <c r="B144" t="str">
        <f t="shared" si="26"/>
        <v>2016_JAX</v>
      </c>
      <c r="C144">
        <v>2016</v>
      </c>
      <c r="D144" t="s">
        <v>77</v>
      </c>
      <c r="E144">
        <v>7.5</v>
      </c>
      <c r="F144">
        <v>-135</v>
      </c>
      <c r="G144">
        <v>105</v>
      </c>
      <c r="H144">
        <v>3</v>
      </c>
      <c r="I144" t="str">
        <f t="shared" si="27"/>
        <v>U</v>
      </c>
      <c r="J144">
        <f t="shared" si="22"/>
        <v>0.57446808510638303</v>
      </c>
      <c r="K144">
        <f t="shared" si="23"/>
        <v>0.48780487804878048</v>
      </c>
      <c r="L144">
        <f t="shared" si="28"/>
        <v>8.6663207057602554E-2</v>
      </c>
      <c r="M144">
        <f t="shared" si="24"/>
        <v>0</v>
      </c>
      <c r="N144">
        <f t="shared" si="25"/>
        <v>1</v>
      </c>
    </row>
    <row r="145" spans="1:14" x14ac:dyDescent="0.25">
      <c r="A145">
        <v>144</v>
      </c>
      <c r="B145" t="str">
        <f t="shared" si="26"/>
        <v>2016_KCY</v>
      </c>
      <c r="C145">
        <v>2016</v>
      </c>
      <c r="D145" t="s">
        <v>331</v>
      </c>
      <c r="E145">
        <v>9.5</v>
      </c>
      <c r="F145">
        <v>-140</v>
      </c>
      <c r="G145">
        <v>110</v>
      </c>
      <c r="H145">
        <v>12</v>
      </c>
      <c r="I145" t="str">
        <f t="shared" si="27"/>
        <v>O</v>
      </c>
      <c r="J145">
        <f t="shared" si="22"/>
        <v>0.58333333333333337</v>
      </c>
      <c r="K145">
        <f t="shared" si="23"/>
        <v>0.47619047619047616</v>
      </c>
      <c r="L145">
        <f t="shared" si="28"/>
        <v>0.10714285714285721</v>
      </c>
      <c r="M145">
        <f t="shared" si="24"/>
        <v>0</v>
      </c>
      <c r="N145">
        <f t="shared" si="25"/>
        <v>1</v>
      </c>
    </row>
    <row r="146" spans="1:14" x14ac:dyDescent="0.25">
      <c r="A146">
        <v>145</v>
      </c>
      <c r="B146" t="str">
        <f t="shared" si="26"/>
        <v>2016_MIA</v>
      </c>
      <c r="C146">
        <v>2016</v>
      </c>
      <c r="D146" t="s">
        <v>79</v>
      </c>
      <c r="E146">
        <v>7</v>
      </c>
      <c r="F146">
        <v>-130</v>
      </c>
      <c r="G146">
        <v>-100</v>
      </c>
      <c r="H146">
        <v>10</v>
      </c>
      <c r="I146" t="str">
        <f t="shared" si="27"/>
        <v>O</v>
      </c>
      <c r="J146">
        <f t="shared" si="22"/>
        <v>0.56521739130434778</v>
      </c>
      <c r="K146">
        <f t="shared" si="23"/>
        <v>0.5</v>
      </c>
      <c r="L146">
        <f t="shared" si="28"/>
        <v>6.5217391304347783E-2</v>
      </c>
      <c r="M146">
        <f t="shared" si="24"/>
        <v>0</v>
      </c>
      <c r="N146">
        <f t="shared" si="25"/>
        <v>0</v>
      </c>
    </row>
    <row r="147" spans="1:14" x14ac:dyDescent="0.25">
      <c r="A147">
        <v>146</v>
      </c>
      <c r="B147" t="str">
        <f t="shared" si="26"/>
        <v>2016_MIN</v>
      </c>
      <c r="C147">
        <v>2016</v>
      </c>
      <c r="D147" t="s">
        <v>80</v>
      </c>
      <c r="E147">
        <v>9.5</v>
      </c>
      <c r="F147">
        <v>-150</v>
      </c>
      <c r="G147">
        <v>120</v>
      </c>
      <c r="H147">
        <v>8</v>
      </c>
      <c r="I147" t="str">
        <f t="shared" si="27"/>
        <v>U</v>
      </c>
      <c r="J147">
        <f t="shared" si="22"/>
        <v>0.6</v>
      </c>
      <c r="K147">
        <f t="shared" si="23"/>
        <v>0.45454545454545453</v>
      </c>
      <c r="L147">
        <f t="shared" si="28"/>
        <v>0.14545454545454545</v>
      </c>
      <c r="M147">
        <f t="shared" si="24"/>
        <v>0</v>
      </c>
      <c r="N147">
        <f t="shared" si="25"/>
        <v>1</v>
      </c>
    </row>
    <row r="148" spans="1:14" x14ac:dyDescent="0.25">
      <c r="A148">
        <v>147</v>
      </c>
      <c r="B148" t="str">
        <f t="shared" si="26"/>
        <v>2016_NWE</v>
      </c>
      <c r="C148">
        <v>2016</v>
      </c>
      <c r="D148" t="s">
        <v>332</v>
      </c>
      <c r="E148">
        <v>10.5</v>
      </c>
      <c r="F148">
        <v>-150</v>
      </c>
      <c r="G148">
        <v>120</v>
      </c>
      <c r="H148">
        <v>14</v>
      </c>
      <c r="I148" t="str">
        <f t="shared" si="27"/>
        <v>O</v>
      </c>
      <c r="J148">
        <f t="shared" si="22"/>
        <v>0.6</v>
      </c>
      <c r="K148">
        <f t="shared" si="23"/>
        <v>0.45454545454545453</v>
      </c>
      <c r="L148">
        <f t="shared" si="28"/>
        <v>0.14545454545454545</v>
      </c>
      <c r="M148">
        <f t="shared" si="24"/>
        <v>0</v>
      </c>
      <c r="N148">
        <f t="shared" si="25"/>
        <v>1</v>
      </c>
    </row>
    <row r="149" spans="1:14" x14ac:dyDescent="0.25">
      <c r="A149">
        <v>148</v>
      </c>
      <c r="B149" t="str">
        <f t="shared" si="26"/>
        <v>2016_NOR</v>
      </c>
      <c r="C149">
        <v>2016</v>
      </c>
      <c r="D149" t="s">
        <v>335</v>
      </c>
      <c r="E149">
        <v>7</v>
      </c>
      <c r="F149">
        <v>-110</v>
      </c>
      <c r="G149">
        <v>-120</v>
      </c>
      <c r="H149">
        <v>7</v>
      </c>
      <c r="I149" t="str">
        <f t="shared" si="27"/>
        <v>E</v>
      </c>
      <c r="J149">
        <f t="shared" si="22"/>
        <v>0.52380952380952384</v>
      </c>
      <c r="K149">
        <f t="shared" si="23"/>
        <v>0.54545454545454541</v>
      </c>
      <c r="L149">
        <f t="shared" si="28"/>
        <v>-2.1645021645021578E-2</v>
      </c>
      <c r="M149">
        <f t="shared" si="24"/>
        <v>0</v>
      </c>
      <c r="N149">
        <f t="shared" si="25"/>
        <v>0</v>
      </c>
    </row>
    <row r="150" spans="1:14" x14ac:dyDescent="0.25">
      <c r="A150">
        <v>149</v>
      </c>
      <c r="B150" t="str">
        <f t="shared" si="26"/>
        <v>2016_NYG</v>
      </c>
      <c r="C150">
        <v>2016</v>
      </c>
      <c r="D150" t="s">
        <v>83</v>
      </c>
      <c r="E150">
        <v>8</v>
      </c>
      <c r="F150">
        <v>-140</v>
      </c>
      <c r="G150">
        <v>110</v>
      </c>
      <c r="H150">
        <v>11</v>
      </c>
      <c r="I150" t="str">
        <f t="shared" si="27"/>
        <v>O</v>
      </c>
      <c r="J150">
        <f t="shared" si="22"/>
        <v>0.58333333333333337</v>
      </c>
      <c r="K150">
        <f t="shared" si="23"/>
        <v>0.47619047619047616</v>
      </c>
      <c r="L150">
        <f t="shared" si="28"/>
        <v>0.10714285714285721</v>
      </c>
      <c r="M150">
        <f t="shared" si="24"/>
        <v>0</v>
      </c>
      <c r="N150">
        <f t="shared" si="25"/>
        <v>1</v>
      </c>
    </row>
    <row r="151" spans="1:14" x14ac:dyDescent="0.25">
      <c r="A151">
        <v>150</v>
      </c>
      <c r="B151" t="str">
        <f t="shared" si="26"/>
        <v>2016_NYJ</v>
      </c>
      <c r="C151">
        <v>2016</v>
      </c>
      <c r="D151" t="s">
        <v>84</v>
      </c>
      <c r="E151">
        <v>8</v>
      </c>
      <c r="F151">
        <v>120</v>
      </c>
      <c r="G151">
        <v>-150</v>
      </c>
      <c r="H151">
        <v>5</v>
      </c>
      <c r="I151" t="str">
        <f t="shared" si="27"/>
        <v>U</v>
      </c>
      <c r="J151">
        <f t="shared" si="22"/>
        <v>0.45454545454545453</v>
      </c>
      <c r="K151">
        <f t="shared" si="23"/>
        <v>0.6</v>
      </c>
      <c r="L151">
        <f t="shared" si="28"/>
        <v>-0.14545454545454545</v>
      </c>
      <c r="M151">
        <f t="shared" si="24"/>
        <v>1</v>
      </c>
      <c r="N151">
        <f t="shared" si="25"/>
        <v>0</v>
      </c>
    </row>
    <row r="152" spans="1:14" x14ac:dyDescent="0.25">
      <c r="A152">
        <v>151</v>
      </c>
      <c r="B152" t="str">
        <f t="shared" si="26"/>
        <v>2016_OAK</v>
      </c>
      <c r="C152">
        <v>2016</v>
      </c>
      <c r="D152" t="s">
        <v>85</v>
      </c>
      <c r="E152">
        <v>8.5</v>
      </c>
      <c r="F152">
        <v>-135</v>
      </c>
      <c r="G152">
        <v>105</v>
      </c>
      <c r="H152">
        <v>12</v>
      </c>
      <c r="I152" t="str">
        <f t="shared" si="27"/>
        <v>O</v>
      </c>
      <c r="J152">
        <f t="shared" si="22"/>
        <v>0.57446808510638303</v>
      </c>
      <c r="K152">
        <f t="shared" si="23"/>
        <v>0.48780487804878048</v>
      </c>
      <c r="L152">
        <f t="shared" si="28"/>
        <v>8.6663207057602554E-2</v>
      </c>
      <c r="M152">
        <f t="shared" si="24"/>
        <v>0</v>
      </c>
      <c r="N152">
        <f t="shared" si="25"/>
        <v>1</v>
      </c>
    </row>
    <row r="153" spans="1:14" x14ac:dyDescent="0.25">
      <c r="A153">
        <v>152</v>
      </c>
      <c r="B153" t="str">
        <f t="shared" si="26"/>
        <v>2016_PHI</v>
      </c>
      <c r="C153">
        <v>2016</v>
      </c>
      <c r="D153" t="s">
        <v>86</v>
      </c>
      <c r="E153">
        <v>7</v>
      </c>
      <c r="F153">
        <v>120</v>
      </c>
      <c r="G153">
        <v>-150</v>
      </c>
      <c r="H153">
        <v>7</v>
      </c>
      <c r="I153" t="str">
        <f t="shared" si="27"/>
        <v>E</v>
      </c>
      <c r="J153">
        <f t="shared" si="22"/>
        <v>0.45454545454545453</v>
      </c>
      <c r="K153">
        <f t="shared" si="23"/>
        <v>0.6</v>
      </c>
      <c r="L153">
        <f t="shared" si="28"/>
        <v>-0.14545454545454545</v>
      </c>
      <c r="M153">
        <f t="shared" si="24"/>
        <v>1</v>
      </c>
      <c r="N153">
        <f t="shared" si="25"/>
        <v>0</v>
      </c>
    </row>
    <row r="154" spans="1:14" x14ac:dyDescent="0.25">
      <c r="A154">
        <v>153</v>
      </c>
      <c r="B154" t="str">
        <f t="shared" si="26"/>
        <v>2016_PIT</v>
      </c>
      <c r="C154">
        <v>2016</v>
      </c>
      <c r="D154" t="s">
        <v>87</v>
      </c>
      <c r="E154">
        <v>10.5</v>
      </c>
      <c r="F154">
        <v>-140</v>
      </c>
      <c r="G154">
        <v>110</v>
      </c>
      <c r="H154">
        <v>11</v>
      </c>
      <c r="I154" t="str">
        <f t="shared" si="27"/>
        <v>O</v>
      </c>
      <c r="J154">
        <f t="shared" si="22"/>
        <v>0.58333333333333337</v>
      </c>
      <c r="K154">
        <f t="shared" si="23"/>
        <v>0.47619047619047616</v>
      </c>
      <c r="L154">
        <f t="shared" si="28"/>
        <v>0.10714285714285721</v>
      </c>
      <c r="M154">
        <f t="shared" si="24"/>
        <v>0</v>
      </c>
      <c r="N154">
        <f t="shared" si="25"/>
        <v>1</v>
      </c>
    </row>
    <row r="155" spans="1:14" x14ac:dyDescent="0.25">
      <c r="A155">
        <v>154</v>
      </c>
      <c r="B155" t="str">
        <f t="shared" si="26"/>
        <v>2016_SD</v>
      </c>
      <c r="C155">
        <v>2016</v>
      </c>
      <c r="D155" t="s">
        <v>88</v>
      </c>
      <c r="E155">
        <v>7</v>
      </c>
      <c r="F155">
        <v>-155</v>
      </c>
      <c r="G155">
        <v>125</v>
      </c>
      <c r="H155">
        <v>5</v>
      </c>
      <c r="I155" t="str">
        <f t="shared" si="27"/>
        <v>U</v>
      </c>
      <c r="J155">
        <f t="shared" si="22"/>
        <v>0.60784313725490191</v>
      </c>
      <c r="K155">
        <f t="shared" si="23"/>
        <v>0.44444444444444442</v>
      </c>
      <c r="L155">
        <f t="shared" si="28"/>
        <v>0.16339869281045749</v>
      </c>
      <c r="M155">
        <f t="shared" si="24"/>
        <v>0</v>
      </c>
      <c r="N155">
        <f t="shared" si="25"/>
        <v>1</v>
      </c>
    </row>
    <row r="156" spans="1:14" x14ac:dyDescent="0.25">
      <c r="A156">
        <v>155</v>
      </c>
      <c r="B156" t="str">
        <f t="shared" si="26"/>
        <v>2016_SEA</v>
      </c>
      <c r="C156">
        <v>2016</v>
      </c>
      <c r="D156" t="s">
        <v>89</v>
      </c>
      <c r="E156">
        <v>10.5</v>
      </c>
      <c r="F156">
        <v>-145</v>
      </c>
      <c r="G156">
        <v>115</v>
      </c>
      <c r="H156">
        <v>10</v>
      </c>
      <c r="I156" t="str">
        <f t="shared" si="27"/>
        <v>U</v>
      </c>
      <c r="J156">
        <f t="shared" si="22"/>
        <v>0.59183673469387754</v>
      </c>
      <c r="K156">
        <f t="shared" si="23"/>
        <v>0.46511627906976744</v>
      </c>
      <c r="L156">
        <f t="shared" si="28"/>
        <v>0.12672045562411011</v>
      </c>
      <c r="M156">
        <f t="shared" si="24"/>
        <v>0</v>
      </c>
      <c r="N156">
        <f t="shared" si="25"/>
        <v>1</v>
      </c>
    </row>
    <row r="157" spans="1:14" x14ac:dyDescent="0.25">
      <c r="A157">
        <v>156</v>
      </c>
      <c r="B157" t="str">
        <f t="shared" si="26"/>
        <v>2016_SFO</v>
      </c>
      <c r="C157">
        <v>2016</v>
      </c>
      <c r="D157" t="s">
        <v>333</v>
      </c>
      <c r="E157">
        <v>5.5</v>
      </c>
      <c r="F157">
        <v>100</v>
      </c>
      <c r="G157">
        <v>-130</v>
      </c>
      <c r="H157">
        <v>2</v>
      </c>
      <c r="I157" t="str">
        <f t="shared" si="27"/>
        <v>U</v>
      </c>
      <c r="J157">
        <f t="shared" si="22"/>
        <v>0.5</v>
      </c>
      <c r="K157">
        <f t="shared" si="23"/>
        <v>0.56521739130434778</v>
      </c>
      <c r="L157">
        <f t="shared" si="28"/>
        <v>-6.5217391304347783E-2</v>
      </c>
      <c r="M157">
        <f t="shared" si="24"/>
        <v>1</v>
      </c>
      <c r="N157">
        <f t="shared" si="25"/>
        <v>0</v>
      </c>
    </row>
    <row r="158" spans="1:14" x14ac:dyDescent="0.25">
      <c r="A158">
        <v>157</v>
      </c>
      <c r="B158" t="str">
        <f t="shared" si="26"/>
        <v>2016_STL</v>
      </c>
      <c r="C158">
        <v>2016</v>
      </c>
      <c r="D158" t="s">
        <v>91</v>
      </c>
      <c r="E158">
        <v>7.5</v>
      </c>
      <c r="F158">
        <v>140</v>
      </c>
      <c r="G158">
        <v>-170</v>
      </c>
      <c r="H158">
        <v>4</v>
      </c>
      <c r="I158" t="str">
        <f t="shared" si="27"/>
        <v>U</v>
      </c>
      <c r="J158">
        <f t="shared" si="22"/>
        <v>0.41666666666666669</v>
      </c>
      <c r="K158">
        <f t="shared" si="23"/>
        <v>0.62962962962962965</v>
      </c>
      <c r="L158">
        <f t="shared" si="28"/>
        <v>-0.21296296296296297</v>
      </c>
      <c r="M158">
        <f t="shared" si="24"/>
        <v>1</v>
      </c>
      <c r="N158">
        <f t="shared" si="25"/>
        <v>0</v>
      </c>
    </row>
    <row r="159" spans="1:14" x14ac:dyDescent="0.25">
      <c r="A159">
        <v>158</v>
      </c>
      <c r="B159" t="str">
        <f t="shared" si="26"/>
        <v>2016_TBY</v>
      </c>
      <c r="C159">
        <v>2016</v>
      </c>
      <c r="D159" t="s">
        <v>334</v>
      </c>
      <c r="E159">
        <v>7</v>
      </c>
      <c r="F159">
        <v>-125</v>
      </c>
      <c r="G159">
        <v>-105</v>
      </c>
      <c r="H159">
        <v>9</v>
      </c>
      <c r="I159" t="str">
        <f t="shared" si="27"/>
        <v>O</v>
      </c>
      <c r="J159">
        <f t="shared" si="22"/>
        <v>0.55555555555555558</v>
      </c>
      <c r="K159">
        <f t="shared" si="23"/>
        <v>0.51219512195121952</v>
      </c>
      <c r="L159">
        <f t="shared" si="28"/>
        <v>4.3360433604336057E-2</v>
      </c>
      <c r="M159">
        <f t="shared" si="24"/>
        <v>0</v>
      </c>
      <c r="N159">
        <f t="shared" si="25"/>
        <v>0</v>
      </c>
    </row>
    <row r="160" spans="1:14" x14ac:dyDescent="0.25">
      <c r="A160">
        <v>159</v>
      </c>
      <c r="B160" t="str">
        <f t="shared" si="26"/>
        <v>2016_TEN</v>
      </c>
      <c r="C160">
        <v>2016</v>
      </c>
      <c r="D160" t="s">
        <v>93</v>
      </c>
      <c r="E160">
        <v>5.5</v>
      </c>
      <c r="F160">
        <v>-160</v>
      </c>
      <c r="G160">
        <v>130</v>
      </c>
      <c r="H160">
        <v>9</v>
      </c>
      <c r="I160" t="str">
        <f t="shared" si="27"/>
        <v>O</v>
      </c>
      <c r="J160">
        <f t="shared" si="22"/>
        <v>0.61538461538461542</v>
      </c>
      <c r="K160">
        <f t="shared" si="23"/>
        <v>0.43478260869565216</v>
      </c>
      <c r="L160">
        <f t="shared" si="28"/>
        <v>0.18060200668896326</v>
      </c>
      <c r="M160">
        <f t="shared" si="24"/>
        <v>0</v>
      </c>
      <c r="N160">
        <f t="shared" si="25"/>
        <v>1</v>
      </c>
    </row>
    <row r="161" spans="1:14" x14ac:dyDescent="0.25">
      <c r="A161">
        <v>160</v>
      </c>
      <c r="B161" t="str">
        <f t="shared" si="26"/>
        <v>2016_WAS</v>
      </c>
      <c r="C161">
        <v>2016</v>
      </c>
      <c r="D161" t="s">
        <v>94</v>
      </c>
      <c r="E161">
        <v>7.5</v>
      </c>
      <c r="F161">
        <v>-125</v>
      </c>
      <c r="G161">
        <v>-105</v>
      </c>
      <c r="H161">
        <v>8</v>
      </c>
      <c r="I161" t="str">
        <f t="shared" si="27"/>
        <v>O</v>
      </c>
      <c r="J161">
        <f t="shared" si="22"/>
        <v>0.55555555555555558</v>
      </c>
      <c r="K161">
        <f t="shared" si="23"/>
        <v>0.51219512195121952</v>
      </c>
      <c r="L161">
        <f t="shared" si="28"/>
        <v>4.3360433604336057E-2</v>
      </c>
      <c r="M161">
        <f t="shared" si="24"/>
        <v>0</v>
      </c>
      <c r="N161">
        <f t="shared" si="25"/>
        <v>0</v>
      </c>
    </row>
    <row r="162" spans="1:14" x14ac:dyDescent="0.25">
      <c r="A162">
        <v>161</v>
      </c>
      <c r="B162" t="str">
        <f t="shared" si="26"/>
        <v>2017_ARI</v>
      </c>
      <c r="C162">
        <v>2017</v>
      </c>
      <c r="D162" t="s">
        <v>64</v>
      </c>
      <c r="E162">
        <v>8</v>
      </c>
      <c r="F162">
        <v>-155</v>
      </c>
      <c r="G162">
        <v>125</v>
      </c>
      <c r="H162">
        <v>8</v>
      </c>
      <c r="I162" t="str">
        <f t="shared" si="27"/>
        <v>E</v>
      </c>
      <c r="J162">
        <f t="shared" ref="J162:J193" si="29">IF(ISNUMBER(F162),IF(F162&lt;0,-F162/(-F162+100),100/(F162+100)),"na")</f>
        <v>0.60784313725490191</v>
      </c>
      <c r="K162">
        <f t="shared" ref="K162:K193" si="30">IF(ISNUMBER(G162),IF(G162&lt;0,-G162/(-G162+100),100/(G162+100)),"na")</f>
        <v>0.44444444444444442</v>
      </c>
      <c r="L162" s="10">
        <f t="shared" ref="L162:L193" si="31">IF(AND(ISNUMBER(J162),ISNUMBER(K162)),J162-K162,"na")</f>
        <v>0.16339869281045749</v>
      </c>
      <c r="M162">
        <f t="shared" ref="M162:M193" si="32">IF(ISNUMBER(F162),IF(F162&gt;0,1,0),"na")</f>
        <v>0</v>
      </c>
      <c r="N162">
        <f t="shared" ref="N162:N193" si="33">IF(ISNUMBER(G162),IF(G162&gt;0,1,0),"na")</f>
        <v>1</v>
      </c>
    </row>
    <row r="163" spans="1:14" x14ac:dyDescent="0.25">
      <c r="A163">
        <v>162</v>
      </c>
      <c r="B163" t="str">
        <f t="shared" si="26"/>
        <v>2017_ATL</v>
      </c>
      <c r="C163">
        <v>2017</v>
      </c>
      <c r="D163" t="s">
        <v>20</v>
      </c>
      <c r="E163">
        <v>9.5</v>
      </c>
      <c r="F163">
        <v>-125</v>
      </c>
      <c r="G163">
        <v>-105</v>
      </c>
      <c r="H163">
        <v>10</v>
      </c>
      <c r="I163" t="str">
        <f t="shared" si="27"/>
        <v>O</v>
      </c>
      <c r="J163">
        <f t="shared" si="29"/>
        <v>0.55555555555555558</v>
      </c>
      <c r="K163">
        <f t="shared" si="30"/>
        <v>0.51219512195121952</v>
      </c>
      <c r="L163" s="10">
        <f t="shared" si="31"/>
        <v>4.3360433604336057E-2</v>
      </c>
      <c r="M163">
        <f t="shared" si="32"/>
        <v>0</v>
      </c>
      <c r="N163">
        <f t="shared" si="33"/>
        <v>0</v>
      </c>
    </row>
    <row r="164" spans="1:14" x14ac:dyDescent="0.25">
      <c r="A164">
        <v>163</v>
      </c>
      <c r="B164" t="str">
        <f t="shared" si="26"/>
        <v>2017_BAL</v>
      </c>
      <c r="C164">
        <v>2017</v>
      </c>
      <c r="D164" t="s">
        <v>65</v>
      </c>
      <c r="E164">
        <v>9</v>
      </c>
      <c r="F164">
        <v>100</v>
      </c>
      <c r="G164">
        <v>-130</v>
      </c>
      <c r="H164">
        <v>9</v>
      </c>
      <c r="I164" t="str">
        <f t="shared" si="27"/>
        <v>E</v>
      </c>
      <c r="J164">
        <f t="shared" si="29"/>
        <v>0.5</v>
      </c>
      <c r="K164">
        <f t="shared" si="30"/>
        <v>0.56521739130434778</v>
      </c>
      <c r="L164" s="10">
        <f t="shared" si="31"/>
        <v>-6.5217391304347783E-2</v>
      </c>
      <c r="M164">
        <f t="shared" si="32"/>
        <v>1</v>
      </c>
      <c r="N164">
        <f t="shared" si="33"/>
        <v>0</v>
      </c>
    </row>
    <row r="165" spans="1:14" x14ac:dyDescent="0.25">
      <c r="A165">
        <v>164</v>
      </c>
      <c r="B165" t="str">
        <f t="shared" si="26"/>
        <v>2017_BUF</v>
      </c>
      <c r="C165">
        <v>2017</v>
      </c>
      <c r="D165" t="s">
        <v>66</v>
      </c>
      <c r="E165">
        <v>6</v>
      </c>
      <c r="F165">
        <v>-155</v>
      </c>
      <c r="G165">
        <v>125</v>
      </c>
      <c r="H165">
        <v>9</v>
      </c>
      <c r="I165" t="str">
        <f t="shared" si="27"/>
        <v>O</v>
      </c>
      <c r="J165">
        <f t="shared" si="29"/>
        <v>0.60784313725490191</v>
      </c>
      <c r="K165">
        <f t="shared" si="30"/>
        <v>0.44444444444444442</v>
      </c>
      <c r="L165" s="10">
        <f t="shared" si="31"/>
        <v>0.16339869281045749</v>
      </c>
      <c r="M165">
        <f t="shared" si="32"/>
        <v>0</v>
      </c>
      <c r="N165">
        <f t="shared" si="33"/>
        <v>1</v>
      </c>
    </row>
    <row r="166" spans="1:14" x14ac:dyDescent="0.25">
      <c r="A166">
        <v>165</v>
      </c>
      <c r="B166" t="str">
        <f t="shared" si="26"/>
        <v>2017_CAR</v>
      </c>
      <c r="C166">
        <v>2017</v>
      </c>
      <c r="D166" t="s">
        <v>67</v>
      </c>
      <c r="E166">
        <v>8.5</v>
      </c>
      <c r="F166">
        <v>-165</v>
      </c>
      <c r="G166">
        <v>135</v>
      </c>
      <c r="H166">
        <v>11</v>
      </c>
      <c r="I166" t="str">
        <f t="shared" si="27"/>
        <v>O</v>
      </c>
      <c r="J166">
        <f t="shared" si="29"/>
        <v>0.62264150943396224</v>
      </c>
      <c r="K166">
        <f t="shared" si="30"/>
        <v>0.42553191489361702</v>
      </c>
      <c r="L166" s="10">
        <f t="shared" si="31"/>
        <v>0.19710959454034521</v>
      </c>
      <c r="M166">
        <f t="shared" si="32"/>
        <v>0</v>
      </c>
      <c r="N166">
        <f t="shared" si="33"/>
        <v>1</v>
      </c>
    </row>
    <row r="167" spans="1:14" x14ac:dyDescent="0.25">
      <c r="A167">
        <v>166</v>
      </c>
      <c r="B167" t="str">
        <f t="shared" si="26"/>
        <v>2017_CHI</v>
      </c>
      <c r="C167">
        <v>2017</v>
      </c>
      <c r="D167" t="s">
        <v>68</v>
      </c>
      <c r="E167">
        <v>5.5</v>
      </c>
      <c r="F167">
        <v>110</v>
      </c>
      <c r="G167">
        <v>-140</v>
      </c>
      <c r="H167">
        <v>5</v>
      </c>
      <c r="I167" t="str">
        <f t="shared" si="27"/>
        <v>U</v>
      </c>
      <c r="J167">
        <f t="shared" si="29"/>
        <v>0.47619047619047616</v>
      </c>
      <c r="K167">
        <f t="shared" si="30"/>
        <v>0.58333333333333337</v>
      </c>
      <c r="L167" s="10">
        <f t="shared" si="31"/>
        <v>-0.10714285714285721</v>
      </c>
      <c r="M167">
        <f t="shared" si="32"/>
        <v>1</v>
      </c>
      <c r="N167">
        <f t="shared" si="33"/>
        <v>0</v>
      </c>
    </row>
    <row r="168" spans="1:14" x14ac:dyDescent="0.25">
      <c r="A168">
        <v>167</v>
      </c>
      <c r="B168" t="str">
        <f t="shared" si="26"/>
        <v>2017_CIN</v>
      </c>
      <c r="C168">
        <v>2017</v>
      </c>
      <c r="D168" t="s">
        <v>69</v>
      </c>
      <c r="E168">
        <v>8.5</v>
      </c>
      <c r="F168">
        <v>100</v>
      </c>
      <c r="G168">
        <v>-130</v>
      </c>
      <c r="H168">
        <v>7</v>
      </c>
      <c r="I168" t="str">
        <f t="shared" si="27"/>
        <v>U</v>
      </c>
      <c r="J168">
        <f t="shared" si="29"/>
        <v>0.5</v>
      </c>
      <c r="K168">
        <f t="shared" si="30"/>
        <v>0.56521739130434778</v>
      </c>
      <c r="L168" s="10">
        <f t="shared" si="31"/>
        <v>-6.5217391304347783E-2</v>
      </c>
      <c r="M168">
        <f t="shared" si="32"/>
        <v>1</v>
      </c>
      <c r="N168">
        <f t="shared" si="33"/>
        <v>0</v>
      </c>
    </row>
    <row r="169" spans="1:14" x14ac:dyDescent="0.25">
      <c r="A169">
        <v>168</v>
      </c>
      <c r="B169" t="str">
        <f t="shared" si="26"/>
        <v>2017_CLE</v>
      </c>
      <c r="C169">
        <v>2017</v>
      </c>
      <c r="D169" t="s">
        <v>70</v>
      </c>
      <c r="E169">
        <v>4.5</v>
      </c>
      <c r="F169">
        <v>-130</v>
      </c>
      <c r="G169">
        <v>100</v>
      </c>
      <c r="H169">
        <v>0</v>
      </c>
      <c r="I169" t="str">
        <f t="shared" si="27"/>
        <v>U</v>
      </c>
      <c r="J169">
        <f t="shared" si="29"/>
        <v>0.56521739130434778</v>
      </c>
      <c r="K169">
        <f t="shared" si="30"/>
        <v>0.5</v>
      </c>
      <c r="L169" s="10">
        <f t="shared" si="31"/>
        <v>6.5217391304347783E-2</v>
      </c>
      <c r="M169">
        <f t="shared" si="32"/>
        <v>0</v>
      </c>
      <c r="N169">
        <f t="shared" si="33"/>
        <v>1</v>
      </c>
    </row>
    <row r="170" spans="1:14" x14ac:dyDescent="0.25">
      <c r="A170">
        <v>169</v>
      </c>
      <c r="B170" t="str">
        <f t="shared" si="26"/>
        <v>2017_DAL</v>
      </c>
      <c r="C170">
        <v>2017</v>
      </c>
      <c r="D170" t="s">
        <v>71</v>
      </c>
      <c r="E170">
        <v>9.5</v>
      </c>
      <c r="F170">
        <v>-115</v>
      </c>
      <c r="G170">
        <v>-115</v>
      </c>
      <c r="H170">
        <v>9</v>
      </c>
      <c r="I170" t="str">
        <f t="shared" si="27"/>
        <v>U</v>
      </c>
      <c r="J170">
        <f t="shared" si="29"/>
        <v>0.53488372093023251</v>
      </c>
      <c r="K170">
        <f t="shared" si="30"/>
        <v>0.53488372093023251</v>
      </c>
      <c r="L170" s="10">
        <f t="shared" si="31"/>
        <v>0</v>
      </c>
      <c r="M170">
        <f t="shared" si="32"/>
        <v>0</v>
      </c>
      <c r="N170">
        <f t="shared" si="33"/>
        <v>0</v>
      </c>
    </row>
    <row r="171" spans="1:14" x14ac:dyDescent="0.25">
      <c r="A171">
        <v>170</v>
      </c>
      <c r="B171" t="str">
        <f t="shared" si="26"/>
        <v>2017_DEN</v>
      </c>
      <c r="C171">
        <v>2017</v>
      </c>
      <c r="D171" t="s">
        <v>72</v>
      </c>
      <c r="E171">
        <v>8.5</v>
      </c>
      <c r="F171">
        <v>125</v>
      </c>
      <c r="G171">
        <v>-155</v>
      </c>
      <c r="H171">
        <v>5</v>
      </c>
      <c r="I171" t="str">
        <f t="shared" si="27"/>
        <v>U</v>
      </c>
      <c r="J171">
        <f t="shared" si="29"/>
        <v>0.44444444444444442</v>
      </c>
      <c r="K171">
        <f t="shared" si="30"/>
        <v>0.60784313725490191</v>
      </c>
      <c r="L171" s="10">
        <f t="shared" si="31"/>
        <v>-0.16339869281045749</v>
      </c>
      <c r="M171">
        <f t="shared" si="32"/>
        <v>1</v>
      </c>
      <c r="N171">
        <f t="shared" si="33"/>
        <v>0</v>
      </c>
    </row>
    <row r="172" spans="1:14" x14ac:dyDescent="0.25">
      <c r="A172">
        <v>171</v>
      </c>
      <c r="B172" t="str">
        <f t="shared" si="26"/>
        <v>2017_DET</v>
      </c>
      <c r="C172">
        <v>2017</v>
      </c>
      <c r="D172" t="s">
        <v>73</v>
      </c>
      <c r="E172">
        <v>8</v>
      </c>
      <c r="F172">
        <v>155</v>
      </c>
      <c r="G172">
        <v>-190</v>
      </c>
      <c r="H172">
        <v>9</v>
      </c>
      <c r="I172" t="str">
        <f t="shared" si="27"/>
        <v>O</v>
      </c>
      <c r="J172">
        <f t="shared" si="29"/>
        <v>0.39215686274509803</v>
      </c>
      <c r="K172">
        <f t="shared" si="30"/>
        <v>0.65517241379310343</v>
      </c>
      <c r="L172" s="10">
        <f t="shared" si="31"/>
        <v>-0.26301555104800539</v>
      </c>
      <c r="M172">
        <f t="shared" si="32"/>
        <v>1</v>
      </c>
      <c r="N172">
        <f t="shared" si="33"/>
        <v>0</v>
      </c>
    </row>
    <row r="173" spans="1:14" x14ac:dyDescent="0.25">
      <c r="A173">
        <v>172</v>
      </c>
      <c r="B173" t="str">
        <f t="shared" si="26"/>
        <v>2017_GBY</v>
      </c>
      <c r="C173">
        <v>2017</v>
      </c>
      <c r="D173" t="s">
        <v>330</v>
      </c>
      <c r="E173">
        <v>10</v>
      </c>
      <c r="F173">
        <v>-150</v>
      </c>
      <c r="G173">
        <v>120</v>
      </c>
      <c r="H173">
        <v>7</v>
      </c>
      <c r="I173" t="str">
        <f t="shared" si="27"/>
        <v>U</v>
      </c>
      <c r="J173">
        <f t="shared" si="29"/>
        <v>0.6</v>
      </c>
      <c r="K173">
        <f t="shared" si="30"/>
        <v>0.45454545454545453</v>
      </c>
      <c r="L173" s="10">
        <f t="shared" si="31"/>
        <v>0.14545454545454545</v>
      </c>
      <c r="M173">
        <f t="shared" si="32"/>
        <v>0</v>
      </c>
      <c r="N173">
        <f t="shared" si="33"/>
        <v>1</v>
      </c>
    </row>
    <row r="174" spans="1:14" x14ac:dyDescent="0.25">
      <c r="A174">
        <v>173</v>
      </c>
      <c r="B174" t="str">
        <f t="shared" si="26"/>
        <v>2017_HOU</v>
      </c>
      <c r="C174">
        <v>2017</v>
      </c>
      <c r="D174" t="s">
        <v>75</v>
      </c>
      <c r="E174">
        <v>8.5</v>
      </c>
      <c r="F174">
        <v>-125</v>
      </c>
      <c r="G174">
        <v>-105</v>
      </c>
      <c r="H174">
        <v>4</v>
      </c>
      <c r="I174" t="str">
        <f t="shared" si="27"/>
        <v>U</v>
      </c>
      <c r="J174">
        <f t="shared" si="29"/>
        <v>0.55555555555555558</v>
      </c>
      <c r="K174">
        <f t="shared" si="30"/>
        <v>0.51219512195121952</v>
      </c>
      <c r="L174" s="10">
        <f t="shared" si="31"/>
        <v>4.3360433604336057E-2</v>
      </c>
      <c r="M174">
        <f t="shared" si="32"/>
        <v>0</v>
      </c>
      <c r="N174">
        <f t="shared" si="33"/>
        <v>0</v>
      </c>
    </row>
    <row r="175" spans="1:14" x14ac:dyDescent="0.25">
      <c r="A175">
        <v>174</v>
      </c>
      <c r="B175" t="str">
        <f t="shared" si="26"/>
        <v>2017_IND</v>
      </c>
      <c r="C175">
        <v>2017</v>
      </c>
      <c r="D175" t="s">
        <v>76</v>
      </c>
      <c r="E175">
        <v>9</v>
      </c>
      <c r="F175">
        <v>110</v>
      </c>
      <c r="G175">
        <v>-140</v>
      </c>
      <c r="H175">
        <v>4</v>
      </c>
      <c r="I175" t="str">
        <f t="shared" si="27"/>
        <v>U</v>
      </c>
      <c r="J175">
        <f t="shared" si="29"/>
        <v>0.47619047619047616</v>
      </c>
      <c r="K175">
        <f t="shared" si="30"/>
        <v>0.58333333333333337</v>
      </c>
      <c r="L175" s="10">
        <f t="shared" si="31"/>
        <v>-0.10714285714285721</v>
      </c>
      <c r="M175">
        <f t="shared" si="32"/>
        <v>1</v>
      </c>
      <c r="N175">
        <f t="shared" si="33"/>
        <v>0</v>
      </c>
    </row>
    <row r="176" spans="1:14" x14ac:dyDescent="0.25">
      <c r="A176">
        <v>175</v>
      </c>
      <c r="B176" t="str">
        <f t="shared" si="26"/>
        <v>2017_JAX</v>
      </c>
      <c r="C176">
        <v>2017</v>
      </c>
      <c r="D176" t="s">
        <v>77</v>
      </c>
      <c r="E176">
        <v>6.5</v>
      </c>
      <c r="F176">
        <v>-165</v>
      </c>
      <c r="G176">
        <v>135</v>
      </c>
      <c r="H176">
        <v>10</v>
      </c>
      <c r="I176" t="str">
        <f t="shared" si="27"/>
        <v>O</v>
      </c>
      <c r="J176">
        <f t="shared" si="29"/>
        <v>0.62264150943396224</v>
      </c>
      <c r="K176">
        <f t="shared" si="30"/>
        <v>0.42553191489361702</v>
      </c>
      <c r="L176" s="10">
        <f t="shared" si="31"/>
        <v>0.19710959454034521</v>
      </c>
      <c r="M176">
        <f t="shared" si="32"/>
        <v>0</v>
      </c>
      <c r="N176">
        <f t="shared" si="33"/>
        <v>1</v>
      </c>
    </row>
    <row r="177" spans="1:14" x14ac:dyDescent="0.25">
      <c r="A177">
        <v>176</v>
      </c>
      <c r="B177" t="str">
        <f t="shared" si="26"/>
        <v>2017_KCY</v>
      </c>
      <c r="C177">
        <v>2017</v>
      </c>
      <c r="D177" t="s">
        <v>331</v>
      </c>
      <c r="E177">
        <v>9</v>
      </c>
      <c r="F177">
        <v>-125</v>
      </c>
      <c r="G177">
        <v>-105</v>
      </c>
      <c r="H177">
        <v>10</v>
      </c>
      <c r="I177" t="str">
        <f t="shared" si="27"/>
        <v>O</v>
      </c>
      <c r="J177">
        <f t="shared" si="29"/>
        <v>0.55555555555555558</v>
      </c>
      <c r="K177">
        <f t="shared" si="30"/>
        <v>0.51219512195121952</v>
      </c>
      <c r="L177" s="10">
        <f t="shared" si="31"/>
        <v>4.3360433604336057E-2</v>
      </c>
      <c r="M177">
        <f t="shared" si="32"/>
        <v>0</v>
      </c>
      <c r="N177">
        <f t="shared" si="33"/>
        <v>0</v>
      </c>
    </row>
    <row r="178" spans="1:14" x14ac:dyDescent="0.25">
      <c r="A178">
        <v>177</v>
      </c>
      <c r="B178" t="str">
        <f t="shared" si="26"/>
        <v>2017_MIA</v>
      </c>
      <c r="C178">
        <v>2017</v>
      </c>
      <c r="D178" t="s">
        <v>79</v>
      </c>
      <c r="E178">
        <v>7.5</v>
      </c>
      <c r="F178">
        <v>-125</v>
      </c>
      <c r="G178">
        <v>-105</v>
      </c>
      <c r="H178">
        <v>6</v>
      </c>
      <c r="I178" t="str">
        <f t="shared" si="27"/>
        <v>U</v>
      </c>
      <c r="J178">
        <f t="shared" si="29"/>
        <v>0.55555555555555558</v>
      </c>
      <c r="K178">
        <f t="shared" si="30"/>
        <v>0.51219512195121952</v>
      </c>
      <c r="L178" s="10">
        <f t="shared" si="31"/>
        <v>4.3360433604336057E-2</v>
      </c>
      <c r="M178">
        <f t="shared" si="32"/>
        <v>0</v>
      </c>
      <c r="N178">
        <f t="shared" si="33"/>
        <v>0</v>
      </c>
    </row>
    <row r="179" spans="1:14" x14ac:dyDescent="0.25">
      <c r="A179">
        <v>178</v>
      </c>
      <c r="B179" t="str">
        <f t="shared" si="26"/>
        <v>2017_MIN</v>
      </c>
      <c r="C179">
        <v>2017</v>
      </c>
      <c r="D179" t="s">
        <v>80</v>
      </c>
      <c r="E179">
        <v>8.5</v>
      </c>
      <c r="F179">
        <v>-105</v>
      </c>
      <c r="G179">
        <v>-125</v>
      </c>
      <c r="H179">
        <v>13</v>
      </c>
      <c r="I179" t="str">
        <f t="shared" si="27"/>
        <v>O</v>
      </c>
      <c r="J179">
        <f t="shared" si="29"/>
        <v>0.51219512195121952</v>
      </c>
      <c r="K179">
        <f t="shared" si="30"/>
        <v>0.55555555555555558</v>
      </c>
      <c r="L179" s="10">
        <f t="shared" si="31"/>
        <v>-4.3360433604336057E-2</v>
      </c>
      <c r="M179">
        <f t="shared" si="32"/>
        <v>0</v>
      </c>
      <c r="N179">
        <f t="shared" si="33"/>
        <v>0</v>
      </c>
    </row>
    <row r="180" spans="1:14" x14ac:dyDescent="0.25">
      <c r="A180">
        <v>179</v>
      </c>
      <c r="B180" t="str">
        <f t="shared" si="26"/>
        <v>2017_NWE</v>
      </c>
      <c r="C180">
        <v>2017</v>
      </c>
      <c r="D180" t="s">
        <v>332</v>
      </c>
      <c r="E180">
        <v>12.5</v>
      </c>
      <c r="F180">
        <v>-130</v>
      </c>
      <c r="G180">
        <v>100</v>
      </c>
      <c r="H180">
        <v>13</v>
      </c>
      <c r="I180" t="str">
        <f t="shared" si="27"/>
        <v>O</v>
      </c>
      <c r="J180">
        <f t="shared" si="29"/>
        <v>0.56521739130434778</v>
      </c>
      <c r="K180">
        <f t="shared" si="30"/>
        <v>0.5</v>
      </c>
      <c r="L180" s="10">
        <f t="shared" si="31"/>
        <v>6.5217391304347783E-2</v>
      </c>
      <c r="M180">
        <f t="shared" si="32"/>
        <v>0</v>
      </c>
      <c r="N180">
        <f t="shared" si="33"/>
        <v>1</v>
      </c>
    </row>
    <row r="181" spans="1:14" x14ac:dyDescent="0.25">
      <c r="A181">
        <v>180</v>
      </c>
      <c r="B181" t="str">
        <f t="shared" si="26"/>
        <v>2017_NOR</v>
      </c>
      <c r="C181">
        <v>2017</v>
      </c>
      <c r="D181" t="s">
        <v>335</v>
      </c>
      <c r="E181">
        <v>8</v>
      </c>
      <c r="F181">
        <v>-105</v>
      </c>
      <c r="G181">
        <v>-125</v>
      </c>
      <c r="H181">
        <v>11</v>
      </c>
      <c r="I181" t="str">
        <f t="shared" si="27"/>
        <v>O</v>
      </c>
      <c r="J181">
        <f t="shared" si="29"/>
        <v>0.51219512195121952</v>
      </c>
      <c r="K181">
        <f t="shared" si="30"/>
        <v>0.55555555555555558</v>
      </c>
      <c r="L181" s="10">
        <f t="shared" si="31"/>
        <v>-4.3360433604336057E-2</v>
      </c>
      <c r="M181">
        <f t="shared" si="32"/>
        <v>0</v>
      </c>
      <c r="N181">
        <f t="shared" si="33"/>
        <v>0</v>
      </c>
    </row>
    <row r="182" spans="1:14" x14ac:dyDescent="0.25">
      <c r="A182">
        <v>181</v>
      </c>
      <c r="B182" t="str">
        <f t="shared" si="26"/>
        <v>2017_NYG</v>
      </c>
      <c r="C182">
        <v>2017</v>
      </c>
      <c r="D182" t="s">
        <v>83</v>
      </c>
      <c r="E182">
        <v>9</v>
      </c>
      <c r="F182">
        <v>-105</v>
      </c>
      <c r="G182">
        <v>-125</v>
      </c>
      <c r="H182">
        <v>3</v>
      </c>
      <c r="I182" t="str">
        <f t="shared" si="27"/>
        <v>U</v>
      </c>
      <c r="J182">
        <f t="shared" si="29"/>
        <v>0.51219512195121952</v>
      </c>
      <c r="K182">
        <f t="shared" si="30"/>
        <v>0.55555555555555558</v>
      </c>
      <c r="L182" s="10">
        <f t="shared" si="31"/>
        <v>-4.3360433604336057E-2</v>
      </c>
      <c r="M182">
        <f t="shared" si="32"/>
        <v>0</v>
      </c>
      <c r="N182">
        <f t="shared" si="33"/>
        <v>0</v>
      </c>
    </row>
    <row r="183" spans="1:14" x14ac:dyDescent="0.25">
      <c r="A183">
        <v>182</v>
      </c>
      <c r="B183" t="str">
        <f t="shared" si="26"/>
        <v>2017_NYJ</v>
      </c>
      <c r="C183">
        <v>2017</v>
      </c>
      <c r="D183" t="s">
        <v>84</v>
      </c>
      <c r="E183">
        <v>4.5</v>
      </c>
      <c r="F183">
        <v>160</v>
      </c>
      <c r="G183">
        <v>-200</v>
      </c>
      <c r="H183">
        <v>5</v>
      </c>
      <c r="I183" t="str">
        <f t="shared" si="27"/>
        <v>O</v>
      </c>
      <c r="J183">
        <f t="shared" si="29"/>
        <v>0.38461538461538464</v>
      </c>
      <c r="K183">
        <f t="shared" si="30"/>
        <v>0.66666666666666663</v>
      </c>
      <c r="L183" s="10">
        <f t="shared" si="31"/>
        <v>-0.28205128205128199</v>
      </c>
      <c r="M183">
        <f t="shared" si="32"/>
        <v>1</v>
      </c>
      <c r="N183">
        <f t="shared" si="33"/>
        <v>0</v>
      </c>
    </row>
    <row r="184" spans="1:14" x14ac:dyDescent="0.25">
      <c r="A184">
        <v>183</v>
      </c>
      <c r="B184" t="str">
        <f t="shared" si="26"/>
        <v>2017_OAK</v>
      </c>
      <c r="C184">
        <v>2017</v>
      </c>
      <c r="D184" t="s">
        <v>85</v>
      </c>
      <c r="E184">
        <v>10</v>
      </c>
      <c r="F184">
        <v>100</v>
      </c>
      <c r="G184">
        <v>-130</v>
      </c>
      <c r="H184">
        <v>6</v>
      </c>
      <c r="I184" t="str">
        <f t="shared" si="27"/>
        <v>U</v>
      </c>
      <c r="J184">
        <f t="shared" si="29"/>
        <v>0.5</v>
      </c>
      <c r="K184">
        <f t="shared" si="30"/>
        <v>0.56521739130434778</v>
      </c>
      <c r="L184" s="10">
        <f t="shared" si="31"/>
        <v>-6.5217391304347783E-2</v>
      </c>
      <c r="M184">
        <f t="shared" si="32"/>
        <v>1</v>
      </c>
      <c r="N184">
        <f t="shared" si="33"/>
        <v>0</v>
      </c>
    </row>
    <row r="185" spans="1:14" x14ac:dyDescent="0.25">
      <c r="A185">
        <v>184</v>
      </c>
      <c r="B185" t="str">
        <f t="shared" si="26"/>
        <v>2017_PHI</v>
      </c>
      <c r="C185">
        <v>2017</v>
      </c>
      <c r="D185" t="s">
        <v>86</v>
      </c>
      <c r="E185">
        <v>8</v>
      </c>
      <c r="F185">
        <v>-140</v>
      </c>
      <c r="G185">
        <v>110</v>
      </c>
      <c r="H185">
        <v>13</v>
      </c>
      <c r="I185" t="str">
        <f t="shared" si="27"/>
        <v>O</v>
      </c>
      <c r="J185">
        <f t="shared" si="29"/>
        <v>0.58333333333333337</v>
      </c>
      <c r="K185">
        <f t="shared" si="30"/>
        <v>0.47619047619047616</v>
      </c>
      <c r="L185" s="10">
        <f t="shared" si="31"/>
        <v>0.10714285714285721</v>
      </c>
      <c r="M185">
        <f t="shared" si="32"/>
        <v>0</v>
      </c>
      <c r="N185">
        <f t="shared" si="33"/>
        <v>1</v>
      </c>
    </row>
    <row r="186" spans="1:14" x14ac:dyDescent="0.25">
      <c r="A186">
        <v>185</v>
      </c>
      <c r="B186" t="str">
        <f t="shared" si="26"/>
        <v>2017_PIT</v>
      </c>
      <c r="C186">
        <v>2017</v>
      </c>
      <c r="D186" t="s">
        <v>87</v>
      </c>
      <c r="E186">
        <v>10.5</v>
      </c>
      <c r="F186">
        <v>-140</v>
      </c>
      <c r="G186">
        <v>110</v>
      </c>
      <c r="H186">
        <v>13</v>
      </c>
      <c r="I186" t="str">
        <f t="shared" si="27"/>
        <v>O</v>
      </c>
      <c r="J186">
        <f t="shared" si="29"/>
        <v>0.58333333333333337</v>
      </c>
      <c r="K186">
        <f t="shared" si="30"/>
        <v>0.47619047619047616</v>
      </c>
      <c r="L186" s="10">
        <f t="shared" si="31"/>
        <v>0.10714285714285721</v>
      </c>
      <c r="M186">
        <f t="shared" si="32"/>
        <v>0</v>
      </c>
      <c r="N186">
        <f t="shared" si="33"/>
        <v>1</v>
      </c>
    </row>
    <row r="187" spans="1:14" x14ac:dyDescent="0.25">
      <c r="A187">
        <v>186</v>
      </c>
      <c r="B187" t="str">
        <f t="shared" si="26"/>
        <v>2017_LAC</v>
      </c>
      <c r="C187">
        <v>2017</v>
      </c>
      <c r="D187" t="s">
        <v>122</v>
      </c>
      <c r="E187">
        <v>7.5</v>
      </c>
      <c r="F187">
        <v>-135</v>
      </c>
      <c r="G187">
        <v>105</v>
      </c>
      <c r="H187">
        <v>9</v>
      </c>
      <c r="I187" t="str">
        <f t="shared" si="27"/>
        <v>O</v>
      </c>
      <c r="J187">
        <f t="shared" si="29"/>
        <v>0.57446808510638303</v>
      </c>
      <c r="K187">
        <f t="shared" si="30"/>
        <v>0.48780487804878048</v>
      </c>
      <c r="L187" s="10">
        <f t="shared" si="31"/>
        <v>8.6663207057602554E-2</v>
      </c>
      <c r="M187">
        <f t="shared" si="32"/>
        <v>0</v>
      </c>
      <c r="N187">
        <f t="shared" si="33"/>
        <v>1</v>
      </c>
    </row>
    <row r="188" spans="1:14" x14ac:dyDescent="0.25">
      <c r="A188">
        <v>187</v>
      </c>
      <c r="B188" t="str">
        <f t="shared" si="26"/>
        <v>2017_SEA</v>
      </c>
      <c r="C188">
        <v>2017</v>
      </c>
      <c r="D188" t="s">
        <v>89</v>
      </c>
      <c r="E188">
        <v>10.5</v>
      </c>
      <c r="F188">
        <v>-115</v>
      </c>
      <c r="G188">
        <v>-115</v>
      </c>
      <c r="H188">
        <v>9</v>
      </c>
      <c r="I188" t="str">
        <f t="shared" si="27"/>
        <v>U</v>
      </c>
      <c r="J188">
        <f t="shared" si="29"/>
        <v>0.53488372093023251</v>
      </c>
      <c r="K188">
        <f t="shared" si="30"/>
        <v>0.53488372093023251</v>
      </c>
      <c r="L188" s="10">
        <f t="shared" si="31"/>
        <v>0</v>
      </c>
      <c r="M188">
        <f t="shared" si="32"/>
        <v>0</v>
      </c>
      <c r="N188">
        <f t="shared" si="33"/>
        <v>0</v>
      </c>
    </row>
    <row r="189" spans="1:14" x14ac:dyDescent="0.25">
      <c r="A189">
        <v>188</v>
      </c>
      <c r="B189" t="str">
        <f t="shared" si="26"/>
        <v>2017_SFO</v>
      </c>
      <c r="C189">
        <v>2017</v>
      </c>
      <c r="D189" t="s">
        <v>333</v>
      </c>
      <c r="E189">
        <v>4.5</v>
      </c>
      <c r="F189">
        <v>-160</v>
      </c>
      <c r="G189">
        <v>130</v>
      </c>
      <c r="H189">
        <v>6</v>
      </c>
      <c r="I189" t="str">
        <f t="shared" si="27"/>
        <v>O</v>
      </c>
      <c r="J189">
        <f t="shared" si="29"/>
        <v>0.61538461538461542</v>
      </c>
      <c r="K189">
        <f t="shared" si="30"/>
        <v>0.43478260869565216</v>
      </c>
      <c r="L189" s="10">
        <f t="shared" si="31"/>
        <v>0.18060200668896326</v>
      </c>
      <c r="M189">
        <f t="shared" si="32"/>
        <v>0</v>
      </c>
      <c r="N189">
        <f t="shared" si="33"/>
        <v>1</v>
      </c>
    </row>
    <row r="190" spans="1:14" x14ac:dyDescent="0.25">
      <c r="A190">
        <v>189</v>
      </c>
      <c r="B190" t="str">
        <f t="shared" si="26"/>
        <v>2017_LAR</v>
      </c>
      <c r="C190">
        <v>2017</v>
      </c>
      <c r="D190" t="s">
        <v>123</v>
      </c>
      <c r="E190">
        <v>5.5</v>
      </c>
      <c r="F190">
        <v>-120</v>
      </c>
      <c r="G190">
        <v>-110</v>
      </c>
      <c r="H190">
        <v>11</v>
      </c>
      <c r="I190" t="str">
        <f t="shared" si="27"/>
        <v>O</v>
      </c>
      <c r="J190">
        <f t="shared" si="29"/>
        <v>0.54545454545454541</v>
      </c>
      <c r="K190">
        <f t="shared" si="30"/>
        <v>0.52380952380952384</v>
      </c>
      <c r="L190" s="10">
        <f t="shared" si="31"/>
        <v>2.1645021645021578E-2</v>
      </c>
      <c r="M190">
        <f t="shared" si="32"/>
        <v>0</v>
      </c>
      <c r="N190">
        <f t="shared" si="33"/>
        <v>0</v>
      </c>
    </row>
    <row r="191" spans="1:14" x14ac:dyDescent="0.25">
      <c r="A191">
        <v>190</v>
      </c>
      <c r="B191" t="str">
        <f t="shared" si="26"/>
        <v>2017_TBY</v>
      </c>
      <c r="C191">
        <v>2017</v>
      </c>
      <c r="D191" t="s">
        <v>334</v>
      </c>
      <c r="E191">
        <v>8.5</v>
      </c>
      <c r="F191">
        <v>-130</v>
      </c>
      <c r="G191">
        <v>100</v>
      </c>
      <c r="H191">
        <v>5</v>
      </c>
      <c r="I191" t="str">
        <f t="shared" si="27"/>
        <v>U</v>
      </c>
      <c r="J191">
        <f t="shared" si="29"/>
        <v>0.56521739130434778</v>
      </c>
      <c r="K191">
        <f t="shared" si="30"/>
        <v>0.5</v>
      </c>
      <c r="L191" s="10">
        <f t="shared" si="31"/>
        <v>6.5217391304347783E-2</v>
      </c>
      <c r="M191">
        <f t="shared" si="32"/>
        <v>0</v>
      </c>
      <c r="N191">
        <f t="shared" si="33"/>
        <v>1</v>
      </c>
    </row>
    <row r="192" spans="1:14" x14ac:dyDescent="0.25">
      <c r="A192">
        <v>191</v>
      </c>
      <c r="B192" t="str">
        <f t="shared" si="26"/>
        <v>2017_TEN</v>
      </c>
      <c r="C192">
        <v>2017</v>
      </c>
      <c r="D192" t="s">
        <v>93</v>
      </c>
      <c r="E192">
        <v>8.5</v>
      </c>
      <c r="F192">
        <v>-155</v>
      </c>
      <c r="G192">
        <v>125</v>
      </c>
      <c r="H192">
        <v>9</v>
      </c>
      <c r="I192" t="str">
        <f t="shared" si="27"/>
        <v>O</v>
      </c>
      <c r="J192">
        <f t="shared" si="29"/>
        <v>0.60784313725490191</v>
      </c>
      <c r="K192">
        <f t="shared" si="30"/>
        <v>0.44444444444444442</v>
      </c>
      <c r="L192" s="10">
        <f t="shared" si="31"/>
        <v>0.16339869281045749</v>
      </c>
      <c r="M192">
        <f t="shared" si="32"/>
        <v>0</v>
      </c>
      <c r="N192">
        <f t="shared" si="33"/>
        <v>1</v>
      </c>
    </row>
    <row r="193" spans="1:14" x14ac:dyDescent="0.25">
      <c r="A193">
        <v>192</v>
      </c>
      <c r="B193" t="str">
        <f t="shared" si="26"/>
        <v>2017_WAS</v>
      </c>
      <c r="C193">
        <v>2017</v>
      </c>
      <c r="D193" t="s">
        <v>94</v>
      </c>
      <c r="E193">
        <v>7.5</v>
      </c>
      <c r="F193">
        <v>-125</v>
      </c>
      <c r="G193">
        <v>-105</v>
      </c>
      <c r="H193">
        <v>7</v>
      </c>
      <c r="I193" t="str">
        <f t="shared" si="27"/>
        <v>U</v>
      </c>
      <c r="J193">
        <f t="shared" si="29"/>
        <v>0.55555555555555558</v>
      </c>
      <c r="K193">
        <f t="shared" si="30"/>
        <v>0.51219512195121952</v>
      </c>
      <c r="L193" s="10">
        <f t="shared" si="31"/>
        <v>4.3360433604336057E-2</v>
      </c>
      <c r="M193">
        <f t="shared" si="32"/>
        <v>0</v>
      </c>
      <c r="N193">
        <f t="shared" si="33"/>
        <v>0</v>
      </c>
    </row>
    <row r="194" spans="1:14" x14ac:dyDescent="0.25">
      <c r="A194">
        <v>193</v>
      </c>
      <c r="B194" t="str">
        <f t="shared" si="26"/>
        <v>2018_ARI</v>
      </c>
      <c r="C194">
        <v>2018</v>
      </c>
      <c r="D194" t="s">
        <v>64</v>
      </c>
      <c r="E194">
        <v>5.5</v>
      </c>
      <c r="F194">
        <v>-200</v>
      </c>
      <c r="G194">
        <v>160</v>
      </c>
    </row>
    <row r="195" spans="1:14" x14ac:dyDescent="0.25">
      <c r="A195">
        <v>194</v>
      </c>
      <c r="B195" t="str">
        <f t="shared" ref="B195:B225" si="34">CONCATENATE(C195,"_",D195)</f>
        <v>2018_ATL</v>
      </c>
      <c r="C195">
        <v>2018</v>
      </c>
      <c r="D195" t="s">
        <v>20</v>
      </c>
      <c r="E195">
        <v>9</v>
      </c>
      <c r="F195">
        <v>-160</v>
      </c>
      <c r="G195">
        <v>130</v>
      </c>
    </row>
    <row r="196" spans="1:14" x14ac:dyDescent="0.25">
      <c r="A196">
        <v>195</v>
      </c>
      <c r="B196" t="str">
        <f t="shared" si="34"/>
        <v>2018_BAL</v>
      </c>
      <c r="C196">
        <v>2018</v>
      </c>
      <c r="D196" t="s">
        <v>65</v>
      </c>
      <c r="E196">
        <v>8</v>
      </c>
      <c r="F196">
        <v>-165</v>
      </c>
      <c r="G196">
        <v>135</v>
      </c>
    </row>
    <row r="197" spans="1:14" x14ac:dyDescent="0.25">
      <c r="A197">
        <v>196</v>
      </c>
      <c r="B197" t="str">
        <f t="shared" si="34"/>
        <v>2018_BUF</v>
      </c>
      <c r="C197">
        <v>2018</v>
      </c>
      <c r="D197" t="s">
        <v>66</v>
      </c>
      <c r="E197">
        <v>6</v>
      </c>
      <c r="F197">
        <v>145</v>
      </c>
      <c r="G197">
        <v>-175</v>
      </c>
    </row>
    <row r="198" spans="1:14" x14ac:dyDescent="0.25">
      <c r="A198">
        <v>197</v>
      </c>
      <c r="B198" t="str">
        <f t="shared" si="34"/>
        <v>2018_CAR</v>
      </c>
      <c r="C198">
        <v>2018</v>
      </c>
      <c r="D198" t="s">
        <v>67</v>
      </c>
      <c r="E198">
        <v>9</v>
      </c>
      <c r="F198">
        <v>165</v>
      </c>
      <c r="G198">
        <v>-205</v>
      </c>
    </row>
    <row r="199" spans="1:14" x14ac:dyDescent="0.25">
      <c r="A199">
        <v>198</v>
      </c>
      <c r="B199" t="str">
        <f t="shared" si="34"/>
        <v>2018_CHI</v>
      </c>
      <c r="C199">
        <v>2018</v>
      </c>
      <c r="D199" t="s">
        <v>68</v>
      </c>
      <c r="E199">
        <v>6.5</v>
      </c>
      <c r="F199">
        <v>-140</v>
      </c>
      <c r="G199">
        <v>110</v>
      </c>
    </row>
    <row r="200" spans="1:14" x14ac:dyDescent="0.25">
      <c r="A200">
        <v>199</v>
      </c>
      <c r="B200" t="str">
        <f t="shared" si="34"/>
        <v>2018_CIN</v>
      </c>
      <c r="C200">
        <v>2018</v>
      </c>
      <c r="D200" t="s">
        <v>69</v>
      </c>
      <c r="E200">
        <v>6.5</v>
      </c>
      <c r="F200">
        <v>-165</v>
      </c>
      <c r="G200">
        <v>135</v>
      </c>
    </row>
    <row r="201" spans="1:14" x14ac:dyDescent="0.25">
      <c r="A201">
        <v>200</v>
      </c>
      <c r="B201" t="str">
        <f t="shared" si="34"/>
        <v>2018_CLE</v>
      </c>
      <c r="C201">
        <v>2018</v>
      </c>
      <c r="D201" t="s">
        <v>70</v>
      </c>
      <c r="E201">
        <v>5.5</v>
      </c>
      <c r="F201">
        <v>-145</v>
      </c>
      <c r="G201">
        <v>115</v>
      </c>
    </row>
    <row r="202" spans="1:14" x14ac:dyDescent="0.25">
      <c r="A202">
        <v>201</v>
      </c>
      <c r="B202" t="str">
        <f t="shared" si="34"/>
        <v>2018_DAL</v>
      </c>
      <c r="C202">
        <v>2018</v>
      </c>
      <c r="D202" t="s">
        <v>71</v>
      </c>
      <c r="E202">
        <v>8.5</v>
      </c>
      <c r="F202">
        <v>105</v>
      </c>
      <c r="G202">
        <v>-135</v>
      </c>
    </row>
    <row r="203" spans="1:14" x14ac:dyDescent="0.25">
      <c r="A203">
        <v>202</v>
      </c>
      <c r="B203" t="str">
        <f t="shared" si="34"/>
        <v>2018_DEN</v>
      </c>
      <c r="C203">
        <v>2018</v>
      </c>
      <c r="D203" t="s">
        <v>72</v>
      </c>
      <c r="E203">
        <v>7</v>
      </c>
      <c r="F203">
        <v>-170</v>
      </c>
      <c r="G203">
        <v>140</v>
      </c>
    </row>
    <row r="204" spans="1:14" x14ac:dyDescent="0.25">
      <c r="A204">
        <v>203</v>
      </c>
      <c r="B204" t="str">
        <f t="shared" si="34"/>
        <v>2018_DET</v>
      </c>
      <c r="C204">
        <v>2018</v>
      </c>
      <c r="D204" t="s">
        <v>73</v>
      </c>
      <c r="E204">
        <v>7.5</v>
      </c>
      <c r="F204">
        <v>-115</v>
      </c>
      <c r="G204">
        <v>-115</v>
      </c>
    </row>
    <row r="205" spans="1:14" x14ac:dyDescent="0.25">
      <c r="A205">
        <v>204</v>
      </c>
      <c r="B205" t="str">
        <f t="shared" si="34"/>
        <v>2018_GBY</v>
      </c>
      <c r="C205">
        <v>2018</v>
      </c>
      <c r="D205" t="s">
        <v>330</v>
      </c>
      <c r="E205">
        <v>10</v>
      </c>
      <c r="F205">
        <v>-125</v>
      </c>
      <c r="G205">
        <v>-105</v>
      </c>
    </row>
    <row r="206" spans="1:14" x14ac:dyDescent="0.25">
      <c r="A206">
        <v>205</v>
      </c>
      <c r="B206" t="str">
        <f t="shared" si="34"/>
        <v>2018_HOU</v>
      </c>
      <c r="C206">
        <v>2018</v>
      </c>
      <c r="D206" t="s">
        <v>75</v>
      </c>
      <c r="E206">
        <v>8.5</v>
      </c>
      <c r="F206">
        <v>-145</v>
      </c>
      <c r="G206">
        <v>115</v>
      </c>
    </row>
    <row r="207" spans="1:14" x14ac:dyDescent="0.25">
      <c r="A207">
        <v>206</v>
      </c>
      <c r="B207" t="str">
        <f t="shared" si="34"/>
        <v>2018_IND</v>
      </c>
      <c r="C207">
        <v>2018</v>
      </c>
      <c r="D207" t="s">
        <v>76</v>
      </c>
      <c r="E207">
        <v>6.5</v>
      </c>
      <c r="F207">
        <v>110</v>
      </c>
      <c r="G207">
        <v>-140</v>
      </c>
    </row>
    <row r="208" spans="1:14" x14ac:dyDescent="0.25">
      <c r="A208">
        <v>207</v>
      </c>
      <c r="B208" t="str">
        <f t="shared" si="34"/>
        <v>2018_JAX</v>
      </c>
      <c r="C208">
        <v>2018</v>
      </c>
      <c r="D208" t="s">
        <v>77</v>
      </c>
      <c r="E208">
        <v>9</v>
      </c>
      <c r="F208">
        <v>-120</v>
      </c>
      <c r="G208">
        <v>-110</v>
      </c>
    </row>
    <row r="209" spans="1:7" x14ac:dyDescent="0.25">
      <c r="A209">
        <v>208</v>
      </c>
      <c r="B209" t="str">
        <f t="shared" si="34"/>
        <v>2018_KCY</v>
      </c>
      <c r="C209">
        <v>2018</v>
      </c>
      <c r="D209" t="s">
        <v>331</v>
      </c>
      <c r="E209">
        <v>8.5</v>
      </c>
      <c r="F209">
        <v>-105</v>
      </c>
      <c r="G209">
        <v>-125</v>
      </c>
    </row>
    <row r="210" spans="1:7" x14ac:dyDescent="0.25">
      <c r="A210">
        <v>218</v>
      </c>
      <c r="B210" t="str">
        <f>CONCATENATE(C210,"_",D210)</f>
        <v>2018_LAC</v>
      </c>
      <c r="C210">
        <v>2018</v>
      </c>
      <c r="D210" t="s">
        <v>122</v>
      </c>
      <c r="E210">
        <v>9.5</v>
      </c>
      <c r="F210">
        <v>-115</v>
      </c>
      <c r="G210">
        <v>-115</v>
      </c>
    </row>
    <row r="211" spans="1:7" x14ac:dyDescent="0.25">
      <c r="A211">
        <v>221</v>
      </c>
      <c r="B211" t="str">
        <f>CONCATENATE(C211,"_",D211)</f>
        <v>2018_LAR</v>
      </c>
      <c r="C211">
        <v>2018</v>
      </c>
      <c r="D211" t="s">
        <v>123</v>
      </c>
      <c r="E211">
        <v>10</v>
      </c>
      <c r="F211">
        <v>-135</v>
      </c>
      <c r="G211">
        <v>105</v>
      </c>
    </row>
    <row r="212" spans="1:7" x14ac:dyDescent="0.25">
      <c r="A212">
        <v>209</v>
      </c>
      <c r="B212" t="str">
        <f t="shared" si="34"/>
        <v>2018_MIA</v>
      </c>
      <c r="C212">
        <v>2018</v>
      </c>
      <c r="D212" t="s">
        <v>79</v>
      </c>
      <c r="E212">
        <v>6.5</v>
      </c>
      <c r="F212">
        <v>-135</v>
      </c>
      <c r="G212">
        <v>105</v>
      </c>
    </row>
    <row r="213" spans="1:7" x14ac:dyDescent="0.25">
      <c r="A213">
        <v>210</v>
      </c>
      <c r="B213" t="str">
        <f t="shared" si="34"/>
        <v>2018_MIN</v>
      </c>
      <c r="C213">
        <v>2018</v>
      </c>
      <c r="D213" t="s">
        <v>80</v>
      </c>
      <c r="E213">
        <v>10</v>
      </c>
      <c r="F213">
        <v>-135</v>
      </c>
      <c r="G213">
        <v>105</v>
      </c>
    </row>
    <row r="214" spans="1:7" x14ac:dyDescent="0.25">
      <c r="A214">
        <v>211</v>
      </c>
      <c r="B214" t="str">
        <f t="shared" si="34"/>
        <v>2018_NWE</v>
      </c>
      <c r="C214">
        <v>2018</v>
      </c>
      <c r="D214" t="s">
        <v>332</v>
      </c>
      <c r="E214">
        <v>11</v>
      </c>
      <c r="F214">
        <v>-140</v>
      </c>
      <c r="G214">
        <v>110</v>
      </c>
    </row>
    <row r="215" spans="1:7" x14ac:dyDescent="0.25">
      <c r="A215">
        <v>212</v>
      </c>
      <c r="B215" t="str">
        <f t="shared" si="34"/>
        <v>2018_NOR</v>
      </c>
      <c r="C215">
        <v>2018</v>
      </c>
      <c r="D215" t="s">
        <v>335</v>
      </c>
      <c r="E215">
        <v>9.5</v>
      </c>
      <c r="F215">
        <v>-140</v>
      </c>
      <c r="G215">
        <v>110</v>
      </c>
    </row>
    <row r="216" spans="1:7" x14ac:dyDescent="0.25">
      <c r="A216">
        <v>213</v>
      </c>
      <c r="B216" t="str">
        <f t="shared" si="34"/>
        <v>2018_NYG</v>
      </c>
      <c r="C216">
        <v>2018</v>
      </c>
      <c r="D216" t="s">
        <v>83</v>
      </c>
      <c r="E216">
        <v>7</v>
      </c>
      <c r="F216">
        <v>-150</v>
      </c>
      <c r="G216">
        <v>120</v>
      </c>
    </row>
    <row r="217" spans="1:7" x14ac:dyDescent="0.25">
      <c r="A217">
        <v>214</v>
      </c>
      <c r="B217" t="str">
        <f t="shared" si="34"/>
        <v>2018_NYJ</v>
      </c>
      <c r="C217">
        <v>2018</v>
      </c>
      <c r="D217" t="s">
        <v>84</v>
      </c>
      <c r="E217">
        <v>6</v>
      </c>
      <c r="F217">
        <v>-110</v>
      </c>
      <c r="G217">
        <v>-120</v>
      </c>
    </row>
    <row r="218" spans="1:7" x14ac:dyDescent="0.25">
      <c r="A218">
        <v>215</v>
      </c>
      <c r="B218" t="str">
        <f t="shared" si="34"/>
        <v>2018_OAK</v>
      </c>
      <c r="C218">
        <v>2018</v>
      </c>
      <c r="D218" t="s">
        <v>85</v>
      </c>
      <c r="E218">
        <v>8</v>
      </c>
      <c r="F218">
        <v>-105</v>
      </c>
      <c r="G218">
        <v>-125</v>
      </c>
    </row>
    <row r="219" spans="1:7" x14ac:dyDescent="0.25">
      <c r="A219">
        <v>216</v>
      </c>
      <c r="B219" t="str">
        <f t="shared" si="34"/>
        <v>2018_PHI</v>
      </c>
      <c r="C219">
        <v>2018</v>
      </c>
      <c r="D219" t="s">
        <v>86</v>
      </c>
      <c r="E219">
        <v>10</v>
      </c>
      <c r="F219">
        <v>-125</v>
      </c>
      <c r="G219">
        <v>-105</v>
      </c>
    </row>
    <row r="220" spans="1:7" x14ac:dyDescent="0.25">
      <c r="A220">
        <v>217</v>
      </c>
      <c r="B220" t="str">
        <f t="shared" si="34"/>
        <v>2018_PIT</v>
      </c>
      <c r="C220">
        <v>2018</v>
      </c>
      <c r="D220" t="s">
        <v>87</v>
      </c>
      <c r="E220">
        <v>10.5</v>
      </c>
      <c r="F220">
        <v>-105</v>
      </c>
      <c r="G220">
        <v>-125</v>
      </c>
    </row>
    <row r="221" spans="1:7" x14ac:dyDescent="0.25">
      <c r="A221">
        <v>219</v>
      </c>
      <c r="B221" t="str">
        <f t="shared" si="34"/>
        <v>2018_SEA</v>
      </c>
      <c r="C221">
        <v>2018</v>
      </c>
      <c r="D221" t="s">
        <v>89</v>
      </c>
      <c r="E221">
        <v>8.5</v>
      </c>
      <c r="F221">
        <v>140</v>
      </c>
      <c r="G221">
        <v>-170</v>
      </c>
    </row>
    <row r="222" spans="1:7" x14ac:dyDescent="0.25">
      <c r="A222">
        <v>220</v>
      </c>
      <c r="B222" t="str">
        <f t="shared" si="34"/>
        <v>2018_SFO</v>
      </c>
      <c r="C222">
        <v>2018</v>
      </c>
      <c r="D222" t="s">
        <v>333</v>
      </c>
      <c r="E222">
        <v>8</v>
      </c>
      <c r="F222">
        <v>150</v>
      </c>
      <c r="G222">
        <v>-180</v>
      </c>
    </row>
    <row r="223" spans="1:7" x14ac:dyDescent="0.25">
      <c r="A223">
        <v>222</v>
      </c>
      <c r="B223" t="str">
        <f t="shared" si="34"/>
        <v>2018_TBY</v>
      </c>
      <c r="C223">
        <v>2018</v>
      </c>
      <c r="D223" t="s">
        <v>334</v>
      </c>
      <c r="E223">
        <v>6.5</v>
      </c>
      <c r="F223">
        <v>130</v>
      </c>
      <c r="G223">
        <v>-160</v>
      </c>
    </row>
    <row r="224" spans="1:7" x14ac:dyDescent="0.25">
      <c r="A224">
        <v>223</v>
      </c>
      <c r="B224" t="str">
        <f t="shared" si="34"/>
        <v>2018_TEN</v>
      </c>
      <c r="C224">
        <v>2018</v>
      </c>
      <c r="D224" t="s">
        <v>93</v>
      </c>
      <c r="E224">
        <v>8</v>
      </c>
      <c r="F224">
        <v>-130</v>
      </c>
      <c r="G224">
        <v>100</v>
      </c>
    </row>
    <row r="225" spans="1:7" x14ac:dyDescent="0.25">
      <c r="A225">
        <v>224</v>
      </c>
      <c r="B225" t="str">
        <f t="shared" si="34"/>
        <v>2018_WAS</v>
      </c>
      <c r="C225">
        <v>2018</v>
      </c>
      <c r="D225" t="s">
        <v>94</v>
      </c>
      <c r="E225">
        <v>7</v>
      </c>
      <c r="F225">
        <v>-110</v>
      </c>
      <c r="G225">
        <v>-120</v>
      </c>
    </row>
  </sheetData>
  <autoFilter ref="A1:N193" xr:uid="{00000000-0009-0000-0000-000007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FF00"/>
  </sheetPr>
  <dimension ref="A1:M481"/>
  <sheetViews>
    <sheetView topLeftCell="B1" zoomScale="90" zoomScaleNormal="90" workbookViewId="0">
      <pane ySplit="1" topLeftCell="A413" activePane="bottomLeft" state="frozen"/>
      <selection activeCell="D432" sqref="D432"/>
      <selection pane="bottomLeft" activeCell="D432" sqref="D432"/>
    </sheetView>
  </sheetViews>
  <sheetFormatPr defaultRowHeight="15" x14ac:dyDescent="0.25"/>
  <cols>
    <col min="3" max="3" width="19.140625" bestFit="1" customWidth="1"/>
    <col min="4" max="4" width="8.42578125" bestFit="1" customWidth="1"/>
  </cols>
  <sheetData>
    <row r="1" spans="1:13" x14ac:dyDescent="0.25">
      <c r="A1" s="20" t="s">
        <v>362</v>
      </c>
      <c r="B1" s="21" t="s">
        <v>363</v>
      </c>
      <c r="C1" s="8" t="s">
        <v>364</v>
      </c>
      <c r="D1" s="8" t="s">
        <v>287</v>
      </c>
      <c r="E1" s="1" t="s">
        <v>129</v>
      </c>
      <c r="F1" s="16" t="s">
        <v>253</v>
      </c>
      <c r="G1" s="16" t="s">
        <v>136</v>
      </c>
      <c r="H1" s="7" t="s">
        <v>42</v>
      </c>
      <c r="I1" s="7" t="s">
        <v>43</v>
      </c>
      <c r="J1" s="7" t="s">
        <v>44</v>
      </c>
      <c r="K1" s="7" t="s">
        <v>135</v>
      </c>
      <c r="L1" s="7" t="s">
        <v>95</v>
      </c>
      <c r="M1" s="7" t="s">
        <v>134</v>
      </c>
    </row>
    <row r="2" spans="1:13" x14ac:dyDescent="0.25">
      <c r="A2">
        <v>1</v>
      </c>
      <c r="B2">
        <v>1</v>
      </c>
      <c r="C2" t="str">
        <f t="shared" ref="C2:C65" ca="1" si="0">IFERROR(VLOOKUP($B2,INDIRECT(nfl_win_total_result),MATCH(C$1,INDIRECT(nfl_win_total_result_header),0),FALSE),"error")</f>
        <v>2012_ARI</v>
      </c>
      <c r="D2">
        <f t="shared" ref="D2:D65" ca="1" si="1">VALUE(LEFT(C2,4))</f>
        <v>2012</v>
      </c>
      <c r="E2" t="s">
        <v>16</v>
      </c>
      <c r="F2">
        <v>5</v>
      </c>
      <c r="G2" t="s">
        <v>376</v>
      </c>
      <c r="H2" s="1">
        <f t="shared" ref="H2:J21" ca="1" si="2">IFERROR(VLOOKUP($B2,INDIRECT(nfl_win_total_result),MATCH(H$1,INDIRECT(nfl_win_total_result_header),0),FALSE),"error")</f>
        <v>7</v>
      </c>
      <c r="I2" s="1">
        <f t="shared" ca="1" si="2"/>
        <v>120</v>
      </c>
      <c r="J2" s="1">
        <f t="shared" ca="1" si="2"/>
        <v>-150</v>
      </c>
      <c r="K2" s="1" t="str">
        <f ca="1">IFERROR(IF(F2&gt;H2,"O",IF(F2&lt;H2,"U","E")),"na")</f>
        <v>U</v>
      </c>
      <c r="L2" s="1" t="str">
        <f t="shared" ref="L2:L65" ca="1" si="3">IFERROR(IF(VLOOKUP($B2,INDIRECT(nfl_win_total_result),MATCH(L$1,INDIRECT(nfl_win_total_result_header),0),FALSE)="","",VLOOKUP($B2,INDIRECT(nfl_win_total_result),MATCH(L$1,INDIRECT(nfl_win_total_result_header),0),FALSE)),"error")</f>
        <v>U</v>
      </c>
      <c r="M2" s="2">
        <f ca="1">IFERROR(IF(OR(ISBLANK(K2),ISBLANK(L2),K2="",L2=""),"",IF(K2=L2,1,0)),"na")</f>
        <v>1</v>
      </c>
    </row>
    <row r="3" spans="1:13" x14ac:dyDescent="0.25">
      <c r="A3">
        <v>2</v>
      </c>
      <c r="B3">
        <v>2</v>
      </c>
      <c r="C3" t="str">
        <f t="shared" ca="1" si="0"/>
        <v>2012_ATL</v>
      </c>
      <c r="D3">
        <f t="shared" ca="1" si="1"/>
        <v>2012</v>
      </c>
      <c r="E3" t="s">
        <v>16</v>
      </c>
      <c r="F3" s="23">
        <v>12</v>
      </c>
      <c r="G3" s="23" t="s">
        <v>376</v>
      </c>
      <c r="H3" s="1">
        <f t="shared" ca="1" si="2"/>
        <v>9</v>
      </c>
      <c r="I3" s="1">
        <f t="shared" ca="1" si="2"/>
        <v>-150</v>
      </c>
      <c r="J3" s="1">
        <f t="shared" ca="1" si="2"/>
        <v>120</v>
      </c>
      <c r="K3" s="1" t="str">
        <f ca="1">IFERROR(IF(F3&gt;H3,"O",IF(F3&lt;H3,"U","E")),"na")</f>
        <v>O</v>
      </c>
      <c r="L3" s="1" t="str">
        <f t="shared" ca="1" si="3"/>
        <v>O</v>
      </c>
      <c r="M3" s="2">
        <f ca="1">IFERROR(IF(OR(ISBLANK(K3),ISBLANK(L3),K3="",L3=""),"",IF(K3=L3,1,0)),"na")</f>
        <v>1</v>
      </c>
    </row>
    <row r="4" spans="1:13" x14ac:dyDescent="0.25">
      <c r="A4">
        <v>3</v>
      </c>
      <c r="B4">
        <v>3</v>
      </c>
      <c r="C4" t="str">
        <f t="shared" ca="1" si="0"/>
        <v>2012_BAL</v>
      </c>
      <c r="D4">
        <f t="shared" ca="1" si="1"/>
        <v>2012</v>
      </c>
      <c r="E4" t="s">
        <v>16</v>
      </c>
      <c r="F4">
        <v>12</v>
      </c>
      <c r="G4" t="s">
        <v>376</v>
      </c>
      <c r="H4" s="1">
        <f t="shared" ca="1" si="2"/>
        <v>10</v>
      </c>
      <c r="I4" s="1">
        <f t="shared" ca="1" si="2"/>
        <v>-100</v>
      </c>
      <c r="J4" s="1">
        <f t="shared" ca="1" si="2"/>
        <v>-130</v>
      </c>
      <c r="K4" s="1" t="str">
        <f ca="1">IFERROR(IF(F4&gt;H4,"O",IF(F4&lt;H4,"U","E")),"na")</f>
        <v>O</v>
      </c>
      <c r="L4" s="1" t="str">
        <f t="shared" ca="1" si="3"/>
        <v>E</v>
      </c>
      <c r="M4" s="2">
        <f ca="1">IFERROR(IF(OR(ISBLANK(K4),ISBLANK(L4),K4="",L4=""),"",IF(K4=L4,1,0)),"na")</f>
        <v>0</v>
      </c>
    </row>
    <row r="5" spans="1:13" x14ac:dyDescent="0.25">
      <c r="A5" s="23">
        <v>4</v>
      </c>
      <c r="B5">
        <v>4</v>
      </c>
      <c r="C5" t="str">
        <f t="shared" ca="1" si="0"/>
        <v>2012_BUF</v>
      </c>
      <c r="D5">
        <f t="shared" ca="1" si="1"/>
        <v>2012</v>
      </c>
      <c r="E5" t="s">
        <v>16</v>
      </c>
      <c r="F5" s="23">
        <v>9</v>
      </c>
      <c r="G5" s="23" t="s">
        <v>376</v>
      </c>
      <c r="H5" s="1">
        <f t="shared" ca="1" si="2"/>
        <v>8</v>
      </c>
      <c r="I5" s="1">
        <f t="shared" ca="1" si="2"/>
        <v>-100</v>
      </c>
      <c r="J5" s="1">
        <f t="shared" ca="1" si="2"/>
        <v>-130</v>
      </c>
      <c r="K5" s="1" t="str">
        <f ca="1">IFERROR(IF(F5&gt;H5,"O",IF(F5&lt;H5,"U","E")),"na")</f>
        <v>O</v>
      </c>
      <c r="L5" s="1" t="str">
        <f t="shared" ca="1" si="3"/>
        <v>U</v>
      </c>
      <c r="M5" s="2">
        <f ca="1">IFERROR(IF(OR(ISBLANK(K5),ISBLANK(L5),K5="",L5=""),"",IF(K5=L5,1,0)),"na")</f>
        <v>0</v>
      </c>
    </row>
    <row r="6" spans="1:13" x14ac:dyDescent="0.25">
      <c r="A6" s="23">
        <v>5</v>
      </c>
      <c r="B6">
        <v>5</v>
      </c>
      <c r="C6" t="str">
        <f t="shared" ca="1" si="0"/>
        <v>2012_CAR</v>
      </c>
      <c r="D6">
        <f t="shared" ca="1" si="1"/>
        <v>2012</v>
      </c>
      <c r="E6" t="s">
        <v>16</v>
      </c>
      <c r="F6">
        <v>5</v>
      </c>
      <c r="G6" t="s">
        <v>376</v>
      </c>
      <c r="H6" s="1">
        <f t="shared" ca="1" si="2"/>
        <v>7.5</v>
      </c>
      <c r="I6" s="1">
        <f t="shared" ca="1" si="2"/>
        <v>-150</v>
      </c>
      <c r="J6" s="1">
        <f t="shared" ca="1" si="2"/>
        <v>120</v>
      </c>
      <c r="K6" s="1" t="str">
        <f ca="1">IFERROR(IF(F6&gt;H6,"O",IF(F6&lt;H6,"U","E")),"na")</f>
        <v>U</v>
      </c>
      <c r="L6" s="1" t="str">
        <f t="shared" ca="1" si="3"/>
        <v>U</v>
      </c>
      <c r="M6" s="2">
        <f ca="1">IFERROR(IF(OR(ISBLANK(K6),ISBLANK(L6),K6="",L6=""),"",IF(K6=L6,1,0)),"na")</f>
        <v>1</v>
      </c>
    </row>
    <row r="7" spans="1:13" x14ac:dyDescent="0.25">
      <c r="A7" s="23">
        <v>6</v>
      </c>
      <c r="B7">
        <v>6</v>
      </c>
      <c r="C7" t="str">
        <f t="shared" ca="1" si="0"/>
        <v>2012_CHI</v>
      </c>
      <c r="D7">
        <f t="shared" ca="1" si="1"/>
        <v>2012</v>
      </c>
      <c r="E7" t="s">
        <v>16</v>
      </c>
      <c r="F7" s="23">
        <v>10</v>
      </c>
      <c r="G7" s="23" t="s">
        <v>376</v>
      </c>
      <c r="H7" s="1">
        <f t="shared" ca="1" si="2"/>
        <v>9.5</v>
      </c>
      <c r="I7" s="1">
        <f t="shared" ca="1" si="2"/>
        <v>-100</v>
      </c>
      <c r="J7" s="1">
        <f t="shared" ca="1" si="2"/>
        <v>-130</v>
      </c>
      <c r="K7" s="1" t="str">
        <f ca="1">IFERROR(IF(F7&gt;H7,"O",IF(F7&lt;H7,"U","E")),"na")</f>
        <v>O</v>
      </c>
      <c r="L7" s="1" t="str">
        <f t="shared" ca="1" si="3"/>
        <v>O</v>
      </c>
      <c r="M7" s="2">
        <f ca="1">IFERROR(IF(OR(ISBLANK(K7),ISBLANK(L7),K7="",L7=""),"",IF(K7=L7,1,0)),"na")</f>
        <v>1</v>
      </c>
    </row>
    <row r="8" spans="1:13" x14ac:dyDescent="0.25">
      <c r="A8" s="23">
        <v>7</v>
      </c>
      <c r="B8">
        <v>7</v>
      </c>
      <c r="C8" t="str">
        <f t="shared" ca="1" si="0"/>
        <v>2012_CIN</v>
      </c>
      <c r="D8">
        <f t="shared" ca="1" si="1"/>
        <v>2012</v>
      </c>
      <c r="E8" t="s">
        <v>16</v>
      </c>
      <c r="F8">
        <v>7</v>
      </c>
      <c r="G8" t="s">
        <v>376</v>
      </c>
      <c r="H8" s="1">
        <f t="shared" ca="1" si="2"/>
        <v>8</v>
      </c>
      <c r="I8" s="1">
        <f t="shared" ca="1" si="2"/>
        <v>-130</v>
      </c>
      <c r="J8" s="1">
        <f t="shared" ca="1" si="2"/>
        <v>-100</v>
      </c>
      <c r="K8" s="1" t="str">
        <f ca="1">IFERROR(IF(F8&gt;H8,"O",IF(F8&lt;H8,"U","E")),"na")</f>
        <v>U</v>
      </c>
      <c r="L8" s="1" t="str">
        <f t="shared" ca="1" si="3"/>
        <v>O</v>
      </c>
      <c r="M8" s="2">
        <f ca="1">IFERROR(IF(OR(ISBLANK(K8),ISBLANK(L8),K8="",L8=""),"",IF(K8=L8,1,0)),"na")</f>
        <v>0</v>
      </c>
    </row>
    <row r="9" spans="1:13" x14ac:dyDescent="0.25">
      <c r="A9" s="23">
        <v>8</v>
      </c>
      <c r="B9">
        <v>8</v>
      </c>
      <c r="C9" t="str">
        <f t="shared" ca="1" si="0"/>
        <v>2012_CLE</v>
      </c>
      <c r="D9">
        <f t="shared" ca="1" si="1"/>
        <v>2012</v>
      </c>
      <c r="E9" t="s">
        <v>16</v>
      </c>
      <c r="F9" s="23">
        <v>3</v>
      </c>
      <c r="G9" s="23" t="s">
        <v>376</v>
      </c>
      <c r="H9" s="1">
        <f t="shared" ca="1" si="2"/>
        <v>5</v>
      </c>
      <c r="I9" s="1">
        <f t="shared" ca="1" si="2"/>
        <v>-130</v>
      </c>
      <c r="J9" s="1">
        <f t="shared" ca="1" si="2"/>
        <v>-100</v>
      </c>
      <c r="K9" s="1" t="str">
        <f ca="1">IFERROR(IF(F9&gt;H9,"O",IF(F9&lt;H9,"U","E")),"na")</f>
        <v>U</v>
      </c>
      <c r="L9" s="1" t="str">
        <f t="shared" ca="1" si="3"/>
        <v>E</v>
      </c>
      <c r="M9" s="2">
        <f ca="1">IFERROR(IF(OR(ISBLANK(K9),ISBLANK(L9),K9="",L9=""),"",IF(K9=L9,1,0)),"na")</f>
        <v>0</v>
      </c>
    </row>
    <row r="10" spans="1:13" x14ac:dyDescent="0.25">
      <c r="A10" s="23">
        <v>9</v>
      </c>
      <c r="B10">
        <v>9</v>
      </c>
      <c r="C10" t="str">
        <f t="shared" ca="1" si="0"/>
        <v>2012_DAL</v>
      </c>
      <c r="D10">
        <f t="shared" ca="1" si="1"/>
        <v>2012</v>
      </c>
      <c r="E10" t="s">
        <v>16</v>
      </c>
      <c r="F10">
        <v>10</v>
      </c>
      <c r="G10" t="s">
        <v>376</v>
      </c>
      <c r="H10" s="1">
        <f t="shared" ca="1" si="2"/>
        <v>8.5</v>
      </c>
      <c r="I10" s="1">
        <f t="shared" ca="1" si="2"/>
        <v>-140</v>
      </c>
      <c r="J10" s="1">
        <f t="shared" ca="1" si="2"/>
        <v>110</v>
      </c>
      <c r="K10" s="1" t="str">
        <f ca="1">IFERROR(IF(F10&gt;H10,"O",IF(F10&lt;H10,"U","E")),"na")</f>
        <v>O</v>
      </c>
      <c r="L10" s="1" t="str">
        <f t="shared" ca="1" si="3"/>
        <v>U</v>
      </c>
      <c r="M10" s="2">
        <f ca="1">IFERROR(IF(OR(ISBLANK(K10),ISBLANK(L10),K10="",L10=""),"",IF(K10=L10,1,0)),"na")</f>
        <v>0</v>
      </c>
    </row>
    <row r="11" spans="1:13" x14ac:dyDescent="0.25">
      <c r="A11" s="23">
        <v>10</v>
      </c>
      <c r="B11">
        <v>10</v>
      </c>
      <c r="C11" t="str">
        <f t="shared" ca="1" si="0"/>
        <v>2012_DEN</v>
      </c>
      <c r="D11">
        <f t="shared" ca="1" si="1"/>
        <v>2012</v>
      </c>
      <c r="E11" t="s">
        <v>16</v>
      </c>
      <c r="F11">
        <v>8</v>
      </c>
      <c r="G11" s="23" t="s">
        <v>376</v>
      </c>
      <c r="H11" s="1">
        <f t="shared" ca="1" si="2"/>
        <v>9</v>
      </c>
      <c r="I11" s="1">
        <f t="shared" ca="1" si="2"/>
        <v>-130</v>
      </c>
      <c r="J11" s="1">
        <f t="shared" ca="1" si="2"/>
        <v>-100</v>
      </c>
      <c r="K11" s="1" t="str">
        <f ca="1">IFERROR(IF(F11&gt;H11,"O",IF(F11&lt;H11,"U","E")),"na")</f>
        <v>U</v>
      </c>
      <c r="L11" s="1" t="str">
        <f t="shared" ca="1" si="3"/>
        <v>O</v>
      </c>
      <c r="M11" s="2">
        <f ca="1">IFERROR(IF(OR(ISBLANK(K11),ISBLANK(L11),K11="",L11=""),"",IF(K11=L11,1,0)),"na")</f>
        <v>0</v>
      </c>
    </row>
    <row r="12" spans="1:13" x14ac:dyDescent="0.25">
      <c r="A12" s="23">
        <v>11</v>
      </c>
      <c r="B12">
        <v>11</v>
      </c>
      <c r="C12" t="str">
        <f t="shared" ca="1" si="0"/>
        <v>2012_DET</v>
      </c>
      <c r="D12">
        <f t="shared" ca="1" si="1"/>
        <v>2012</v>
      </c>
      <c r="E12" t="s">
        <v>16</v>
      </c>
      <c r="F12">
        <v>7</v>
      </c>
      <c r="G12" t="s">
        <v>376</v>
      </c>
      <c r="H12" s="1">
        <f t="shared" ca="1" si="2"/>
        <v>9</v>
      </c>
      <c r="I12" s="1">
        <f t="shared" ca="1" si="2"/>
        <v>-130</v>
      </c>
      <c r="J12" s="1">
        <f t="shared" ca="1" si="2"/>
        <v>-100</v>
      </c>
      <c r="K12" s="1" t="str">
        <f ca="1">IFERROR(IF(F12&gt;H12,"O",IF(F12&lt;H12,"U","E")),"na")</f>
        <v>U</v>
      </c>
      <c r="L12" s="1" t="str">
        <f t="shared" ca="1" si="3"/>
        <v>U</v>
      </c>
      <c r="M12" s="2">
        <f ca="1">IFERROR(IF(OR(ISBLANK(K12),ISBLANK(L12),K12="",L12=""),"",IF(K12=L12,1,0)),"na")</f>
        <v>1</v>
      </c>
    </row>
    <row r="13" spans="1:13" x14ac:dyDescent="0.25">
      <c r="A13" s="23">
        <v>12</v>
      </c>
      <c r="B13">
        <v>12</v>
      </c>
      <c r="C13" t="str">
        <f t="shared" ca="1" si="0"/>
        <v>2012_GBY</v>
      </c>
      <c r="D13">
        <f t="shared" ca="1" si="1"/>
        <v>2012</v>
      </c>
      <c r="E13" t="s">
        <v>16</v>
      </c>
      <c r="F13">
        <v>11</v>
      </c>
      <c r="G13" s="23" t="s">
        <v>376</v>
      </c>
      <c r="H13" s="1">
        <f t="shared" ca="1" si="2"/>
        <v>12</v>
      </c>
      <c r="I13" s="1">
        <f t="shared" ca="1" si="2"/>
        <v>-115</v>
      </c>
      <c r="J13" s="1">
        <f t="shared" ca="1" si="2"/>
        <v>-115</v>
      </c>
      <c r="K13" s="1" t="str">
        <f ca="1">IFERROR(IF(F13&gt;H13,"O",IF(F13&lt;H13,"U","E")),"na")</f>
        <v>U</v>
      </c>
      <c r="L13" s="1" t="str">
        <f t="shared" ca="1" si="3"/>
        <v>U</v>
      </c>
      <c r="M13" s="2">
        <f ca="1">IFERROR(IF(OR(ISBLANK(K13),ISBLANK(L13),K13="",L13=""),"",IF(K13=L13,1,0)),"na")</f>
        <v>1</v>
      </c>
    </row>
    <row r="14" spans="1:13" x14ac:dyDescent="0.25">
      <c r="A14" s="23">
        <v>13</v>
      </c>
      <c r="B14">
        <v>13</v>
      </c>
      <c r="C14" t="str">
        <f t="shared" ca="1" si="0"/>
        <v>2012_HOU</v>
      </c>
      <c r="D14">
        <f t="shared" ca="1" si="1"/>
        <v>2012</v>
      </c>
      <c r="E14" t="s">
        <v>16</v>
      </c>
      <c r="F14">
        <v>12</v>
      </c>
      <c r="G14" t="s">
        <v>376</v>
      </c>
      <c r="H14" s="1">
        <f t="shared" ca="1" si="2"/>
        <v>10</v>
      </c>
      <c r="I14" s="1">
        <f t="shared" ca="1" si="2"/>
        <v>-130</v>
      </c>
      <c r="J14" s="1">
        <f t="shared" ca="1" si="2"/>
        <v>-100</v>
      </c>
      <c r="K14" s="1" t="str">
        <f ca="1">IFERROR(IF(F14&gt;H14,"O",IF(F14&lt;H14,"U","E")),"na")</f>
        <v>O</v>
      </c>
      <c r="L14" s="1" t="str">
        <f t="shared" ca="1" si="3"/>
        <v>O</v>
      </c>
      <c r="M14" s="2">
        <f ca="1">IFERROR(IF(OR(ISBLANK(K14),ISBLANK(L14),K14="",L14=""),"",IF(K14=L14,1,0)),"na")</f>
        <v>1</v>
      </c>
    </row>
    <row r="15" spans="1:13" x14ac:dyDescent="0.25">
      <c r="A15" s="23">
        <v>14</v>
      </c>
      <c r="B15">
        <v>14</v>
      </c>
      <c r="C15" t="str">
        <f t="shared" ca="1" si="0"/>
        <v>2012_IND</v>
      </c>
      <c r="D15">
        <f t="shared" ca="1" si="1"/>
        <v>2012</v>
      </c>
      <c r="E15" t="s">
        <v>16</v>
      </c>
      <c r="F15">
        <v>5</v>
      </c>
      <c r="G15" s="23" t="s">
        <v>376</v>
      </c>
      <c r="H15" s="1">
        <f t="shared" ca="1" si="2"/>
        <v>5</v>
      </c>
      <c r="I15" s="1">
        <f t="shared" ca="1" si="2"/>
        <v>-130</v>
      </c>
      <c r="J15" s="1">
        <f t="shared" ca="1" si="2"/>
        <v>-100</v>
      </c>
      <c r="K15" s="1" t="str">
        <f ca="1">IFERROR(IF(F15&gt;H15,"O",IF(F15&lt;H15,"U","E")),"na")</f>
        <v>E</v>
      </c>
      <c r="L15" s="1" t="str">
        <f t="shared" ca="1" si="3"/>
        <v>O</v>
      </c>
      <c r="M15" s="2">
        <f ca="1">IFERROR(IF(OR(ISBLANK(K15),ISBLANK(L15),K15="",L15=""),"",IF(K15=L15,1,0)),"na")</f>
        <v>0</v>
      </c>
    </row>
    <row r="16" spans="1:13" x14ac:dyDescent="0.25">
      <c r="A16" s="23">
        <v>15</v>
      </c>
      <c r="B16">
        <v>15</v>
      </c>
      <c r="C16" t="str">
        <f t="shared" ca="1" si="0"/>
        <v>2012_JAX</v>
      </c>
      <c r="D16">
        <f t="shared" ca="1" si="1"/>
        <v>2012</v>
      </c>
      <c r="E16" t="s">
        <v>16</v>
      </c>
      <c r="F16">
        <v>5</v>
      </c>
      <c r="G16" t="s">
        <v>376</v>
      </c>
      <c r="H16" s="1">
        <f t="shared" ca="1" si="2"/>
        <v>5</v>
      </c>
      <c r="I16" s="1">
        <f t="shared" ca="1" si="2"/>
        <v>-130</v>
      </c>
      <c r="J16" s="1">
        <f t="shared" ca="1" si="2"/>
        <v>-100</v>
      </c>
      <c r="K16" s="1" t="str">
        <f ca="1">IFERROR(IF(F16&gt;H16,"O",IF(F16&lt;H16,"U","E")),"na")</f>
        <v>E</v>
      </c>
      <c r="L16" s="1" t="str">
        <f t="shared" ca="1" si="3"/>
        <v>U</v>
      </c>
      <c r="M16" s="2">
        <f ca="1">IFERROR(IF(OR(ISBLANK(K16),ISBLANK(L16),K16="",L16=""),"",IF(K16=L16,1,0)),"na")</f>
        <v>0</v>
      </c>
    </row>
    <row r="17" spans="1:13" x14ac:dyDescent="0.25">
      <c r="A17" s="23">
        <v>16</v>
      </c>
      <c r="B17">
        <v>16</v>
      </c>
      <c r="C17" t="str">
        <f t="shared" ca="1" si="0"/>
        <v>2012_KCY</v>
      </c>
      <c r="D17">
        <f t="shared" ca="1" si="1"/>
        <v>2012</v>
      </c>
      <c r="E17" t="s">
        <v>16</v>
      </c>
      <c r="F17">
        <v>9</v>
      </c>
      <c r="G17" s="23" t="s">
        <v>376</v>
      </c>
      <c r="H17" s="1">
        <f t="shared" ca="1" si="2"/>
        <v>8</v>
      </c>
      <c r="I17" s="1">
        <f t="shared" ca="1" si="2"/>
        <v>-115</v>
      </c>
      <c r="J17" s="1">
        <f t="shared" ca="1" si="2"/>
        <v>-115</v>
      </c>
      <c r="K17" s="1" t="str">
        <f ca="1">IFERROR(IF(F17&gt;H17,"O",IF(F17&lt;H17,"U","E")),"na")</f>
        <v>O</v>
      </c>
      <c r="L17" s="1" t="str">
        <f t="shared" ca="1" si="3"/>
        <v>U</v>
      </c>
      <c r="M17" s="2">
        <f ca="1">IFERROR(IF(OR(ISBLANK(K17),ISBLANK(L17),K17="",L17=""),"",IF(K17=L17,1,0)),"na")</f>
        <v>0</v>
      </c>
    </row>
    <row r="18" spans="1:13" x14ac:dyDescent="0.25">
      <c r="A18" s="23">
        <v>17</v>
      </c>
      <c r="B18">
        <v>17</v>
      </c>
      <c r="C18" t="str">
        <f t="shared" ca="1" si="0"/>
        <v>2012_MIA</v>
      </c>
      <c r="D18">
        <f t="shared" ca="1" si="1"/>
        <v>2012</v>
      </c>
      <c r="E18" t="s">
        <v>16</v>
      </c>
      <c r="F18">
        <v>3</v>
      </c>
      <c r="G18" t="s">
        <v>376</v>
      </c>
      <c r="H18" s="1">
        <f t="shared" ca="1" si="2"/>
        <v>7</v>
      </c>
      <c r="I18" s="1">
        <f t="shared" ca="1" si="2"/>
        <v>-100</v>
      </c>
      <c r="J18" s="1">
        <f t="shared" ca="1" si="2"/>
        <v>-130</v>
      </c>
      <c r="K18" s="1" t="str">
        <f ca="1">IFERROR(IF(F18&gt;H18,"O",IF(F18&lt;H18,"U","E")),"na")</f>
        <v>U</v>
      </c>
      <c r="L18" s="1" t="str">
        <f t="shared" ca="1" si="3"/>
        <v>E</v>
      </c>
      <c r="M18" s="2">
        <f ca="1">IFERROR(IF(OR(ISBLANK(K18),ISBLANK(L18),K18="",L18=""),"",IF(K18=L18,1,0)),"na")</f>
        <v>0</v>
      </c>
    </row>
    <row r="19" spans="1:13" x14ac:dyDescent="0.25">
      <c r="A19" s="23">
        <v>18</v>
      </c>
      <c r="B19">
        <v>18</v>
      </c>
      <c r="C19" t="str">
        <f t="shared" ca="1" si="0"/>
        <v>2012_MIN</v>
      </c>
      <c r="D19">
        <f t="shared" ca="1" si="1"/>
        <v>2012</v>
      </c>
      <c r="E19" t="s">
        <v>16</v>
      </c>
      <c r="F19">
        <v>5</v>
      </c>
      <c r="G19" s="23" t="s">
        <v>376</v>
      </c>
      <c r="H19" s="1">
        <f t="shared" ca="1" si="2"/>
        <v>5.5</v>
      </c>
      <c r="I19" s="1">
        <f t="shared" ca="1" si="2"/>
        <v>-130</v>
      </c>
      <c r="J19" s="1">
        <f t="shared" ca="1" si="2"/>
        <v>-100</v>
      </c>
      <c r="K19" s="1" t="str">
        <f ca="1">IFERROR(IF(F19&gt;H19,"O",IF(F19&lt;H19,"U","E")),"na")</f>
        <v>U</v>
      </c>
      <c r="L19" s="1" t="str">
        <f t="shared" ca="1" si="3"/>
        <v>O</v>
      </c>
      <c r="M19" s="2">
        <f ca="1">IFERROR(IF(OR(ISBLANK(K19),ISBLANK(L19),K19="",L19=""),"",IF(K19=L19,1,0)),"na")</f>
        <v>0</v>
      </c>
    </row>
    <row r="20" spans="1:13" x14ac:dyDescent="0.25">
      <c r="A20" s="23">
        <v>19</v>
      </c>
      <c r="B20">
        <v>19</v>
      </c>
      <c r="C20" t="str">
        <f t="shared" ca="1" si="0"/>
        <v>2012_NWE</v>
      </c>
      <c r="D20">
        <f t="shared" ca="1" si="1"/>
        <v>2012</v>
      </c>
      <c r="E20" t="s">
        <v>16</v>
      </c>
      <c r="F20">
        <v>14</v>
      </c>
      <c r="G20" t="s">
        <v>376</v>
      </c>
      <c r="H20" s="1">
        <f t="shared" ca="1" si="2"/>
        <v>12</v>
      </c>
      <c r="I20" s="1">
        <f t="shared" ca="1" si="2"/>
        <v>-115</v>
      </c>
      <c r="J20" s="1">
        <f t="shared" ca="1" si="2"/>
        <v>-115</v>
      </c>
      <c r="K20" s="1" t="str">
        <f ca="1">IFERROR(IF(F20&gt;H20,"O",IF(F20&lt;H20,"U","E")),"na")</f>
        <v>O</v>
      </c>
      <c r="L20" s="1" t="str">
        <f t="shared" ca="1" si="3"/>
        <v>E</v>
      </c>
      <c r="M20" s="2">
        <f ca="1">IFERROR(IF(OR(ISBLANK(K20),ISBLANK(L20),K20="",L20=""),"",IF(K20=L20,1,0)),"na")</f>
        <v>0</v>
      </c>
    </row>
    <row r="21" spans="1:13" x14ac:dyDescent="0.25">
      <c r="A21" s="23">
        <v>20</v>
      </c>
      <c r="B21">
        <v>20</v>
      </c>
      <c r="C21" t="str">
        <f t="shared" ca="1" si="0"/>
        <v>2012_NOR</v>
      </c>
      <c r="D21">
        <f t="shared" ca="1" si="1"/>
        <v>2012</v>
      </c>
      <c r="E21" t="s">
        <v>16</v>
      </c>
      <c r="F21">
        <v>8</v>
      </c>
      <c r="G21" s="23" t="s">
        <v>376</v>
      </c>
      <c r="H21" s="1">
        <f t="shared" ca="1" si="2"/>
        <v>10</v>
      </c>
      <c r="I21" s="1">
        <f t="shared" ca="1" si="2"/>
        <v>120</v>
      </c>
      <c r="J21" s="1">
        <f t="shared" ca="1" si="2"/>
        <v>-150</v>
      </c>
      <c r="K21" s="1" t="str">
        <f ca="1">IFERROR(IF(F21&gt;H21,"O",IF(F21&lt;H21,"U","E")),"na")</f>
        <v>U</v>
      </c>
      <c r="L21" s="1" t="str">
        <f t="shared" ca="1" si="3"/>
        <v>U</v>
      </c>
      <c r="M21" s="2">
        <f ca="1">IFERROR(IF(OR(ISBLANK(K21),ISBLANK(L21),K21="",L21=""),"",IF(K21=L21,1,0)),"na")</f>
        <v>1</v>
      </c>
    </row>
    <row r="22" spans="1:13" x14ac:dyDescent="0.25">
      <c r="A22" s="23">
        <v>21</v>
      </c>
      <c r="B22">
        <v>21</v>
      </c>
      <c r="C22" t="str">
        <f t="shared" ca="1" si="0"/>
        <v>2012_NYG</v>
      </c>
      <c r="D22">
        <f t="shared" ca="1" si="1"/>
        <v>2012</v>
      </c>
      <c r="E22" t="s">
        <v>16</v>
      </c>
      <c r="F22">
        <v>11</v>
      </c>
      <c r="G22" t="s">
        <v>376</v>
      </c>
      <c r="H22" s="1">
        <f t="shared" ref="H22:J41" ca="1" si="4">IFERROR(VLOOKUP($B22,INDIRECT(nfl_win_total_result),MATCH(H$1,INDIRECT(nfl_win_total_result_header),0),FALSE),"error")</f>
        <v>9</v>
      </c>
      <c r="I22" s="1">
        <f t="shared" ca="1" si="4"/>
        <v>-115</v>
      </c>
      <c r="J22" s="1">
        <f t="shared" ca="1" si="4"/>
        <v>-115</v>
      </c>
      <c r="K22" s="1" t="str">
        <f ca="1">IFERROR(IF(F22&gt;H22,"O",IF(F22&lt;H22,"U","E")),"na")</f>
        <v>O</v>
      </c>
      <c r="L22" s="1" t="str">
        <f t="shared" ca="1" si="3"/>
        <v>E</v>
      </c>
      <c r="M22" s="2">
        <f ca="1">IFERROR(IF(OR(ISBLANK(K22),ISBLANK(L22),K22="",L22=""),"",IF(K22=L22,1,0)),"na")</f>
        <v>0</v>
      </c>
    </row>
    <row r="23" spans="1:13" x14ac:dyDescent="0.25">
      <c r="A23" s="23">
        <v>22</v>
      </c>
      <c r="B23">
        <v>22</v>
      </c>
      <c r="C23" t="str">
        <f t="shared" ca="1" si="0"/>
        <v>2012_NYJ</v>
      </c>
      <c r="D23">
        <f t="shared" ca="1" si="1"/>
        <v>2012</v>
      </c>
      <c r="E23" t="s">
        <v>16</v>
      </c>
      <c r="F23">
        <v>8</v>
      </c>
      <c r="G23" s="23" t="s">
        <v>376</v>
      </c>
      <c r="H23" s="1">
        <f t="shared" ca="1" si="4"/>
        <v>8.5</v>
      </c>
      <c r="I23" s="1">
        <f t="shared" ca="1" si="4"/>
        <v>-150</v>
      </c>
      <c r="J23" s="1">
        <f t="shared" ca="1" si="4"/>
        <v>120</v>
      </c>
      <c r="K23" s="1" t="str">
        <f ca="1">IFERROR(IF(F23&gt;H23,"O",IF(F23&lt;H23,"U","E")),"na")</f>
        <v>U</v>
      </c>
      <c r="L23" s="1" t="str">
        <f t="shared" ca="1" si="3"/>
        <v>U</v>
      </c>
      <c r="M23" s="2">
        <f ca="1">IFERROR(IF(OR(ISBLANK(K23),ISBLANK(L23),K23="",L23=""),"",IF(K23=L23,1,0)),"na")</f>
        <v>1</v>
      </c>
    </row>
    <row r="24" spans="1:13" x14ac:dyDescent="0.25">
      <c r="A24" s="23">
        <v>23</v>
      </c>
      <c r="B24">
        <v>23</v>
      </c>
      <c r="C24" t="str">
        <f t="shared" ca="1" si="0"/>
        <v>2012_OAK</v>
      </c>
      <c r="D24">
        <f t="shared" ca="1" si="1"/>
        <v>2012</v>
      </c>
      <c r="E24" t="s">
        <v>16</v>
      </c>
      <c r="F24">
        <v>7</v>
      </c>
      <c r="G24" t="s">
        <v>376</v>
      </c>
      <c r="H24" s="1">
        <f t="shared" ca="1" si="4"/>
        <v>7</v>
      </c>
      <c r="I24" s="1">
        <f t="shared" ca="1" si="4"/>
        <v>-100</v>
      </c>
      <c r="J24" s="1">
        <f t="shared" ca="1" si="4"/>
        <v>-130</v>
      </c>
      <c r="K24" s="1" t="str">
        <f ca="1">IFERROR(IF(F24&gt;H24,"O",IF(F24&lt;H24,"U","E")),"na")</f>
        <v>E</v>
      </c>
      <c r="L24" s="1" t="str">
        <f t="shared" ca="1" si="3"/>
        <v>U</v>
      </c>
      <c r="M24" s="2">
        <f ca="1">IFERROR(IF(OR(ISBLANK(K24),ISBLANK(L24),K24="",L24=""),"",IF(K24=L24,1,0)),"na")</f>
        <v>0</v>
      </c>
    </row>
    <row r="25" spans="1:13" x14ac:dyDescent="0.25">
      <c r="A25" s="23">
        <v>24</v>
      </c>
      <c r="B25">
        <v>24</v>
      </c>
      <c r="C25" t="str">
        <f t="shared" ca="1" si="0"/>
        <v>2012_PHI</v>
      </c>
      <c r="D25">
        <f t="shared" ca="1" si="1"/>
        <v>2012</v>
      </c>
      <c r="E25" t="s">
        <v>16</v>
      </c>
      <c r="F25">
        <v>9</v>
      </c>
      <c r="G25" s="23" t="s">
        <v>376</v>
      </c>
      <c r="H25" s="1">
        <f t="shared" ca="1" si="4"/>
        <v>10.5</v>
      </c>
      <c r="I25" s="1">
        <f t="shared" ca="1" si="4"/>
        <v>-100</v>
      </c>
      <c r="J25" s="1">
        <f t="shared" ca="1" si="4"/>
        <v>-130</v>
      </c>
      <c r="K25" s="1" t="str">
        <f ca="1">IFERROR(IF(F25&gt;H25,"O",IF(F25&lt;H25,"U","E")),"na")</f>
        <v>U</v>
      </c>
      <c r="L25" s="1" t="str">
        <f t="shared" ca="1" si="3"/>
        <v>U</v>
      </c>
      <c r="M25" s="2">
        <f ca="1">IFERROR(IF(OR(ISBLANK(K25),ISBLANK(L25),K25="",L25=""),"",IF(K25=L25,1,0)),"na")</f>
        <v>1</v>
      </c>
    </row>
    <row r="26" spans="1:13" x14ac:dyDescent="0.25">
      <c r="A26" s="23">
        <v>25</v>
      </c>
      <c r="B26">
        <v>25</v>
      </c>
      <c r="C26" t="str">
        <f t="shared" ca="1" si="0"/>
        <v>2012_PIT</v>
      </c>
      <c r="D26">
        <f t="shared" ca="1" si="1"/>
        <v>2012</v>
      </c>
      <c r="E26" t="s">
        <v>16</v>
      </c>
      <c r="F26">
        <v>8</v>
      </c>
      <c r="G26" t="s">
        <v>376</v>
      </c>
      <c r="H26" s="1">
        <f t="shared" ca="1" si="4"/>
        <v>10</v>
      </c>
      <c r="I26" s="1">
        <f t="shared" ca="1" si="4"/>
        <v>-115</v>
      </c>
      <c r="J26" s="1">
        <f t="shared" ca="1" si="4"/>
        <v>-115</v>
      </c>
      <c r="K26" s="1" t="str">
        <f ca="1">IFERROR(IF(F26&gt;H26,"O",IF(F26&lt;H26,"U","E")),"na")</f>
        <v>U</v>
      </c>
      <c r="L26" s="1" t="str">
        <f t="shared" ca="1" si="3"/>
        <v>U</v>
      </c>
      <c r="M26" s="2">
        <f ca="1">IFERROR(IF(OR(ISBLANK(K26),ISBLANK(L26),K26="",L26=""),"",IF(K26=L26,1,0)),"na")</f>
        <v>1</v>
      </c>
    </row>
    <row r="27" spans="1:13" x14ac:dyDescent="0.25">
      <c r="A27" s="23">
        <v>26</v>
      </c>
      <c r="B27">
        <v>26</v>
      </c>
      <c r="C27" t="str">
        <f t="shared" ca="1" si="0"/>
        <v>2012_SD</v>
      </c>
      <c r="D27">
        <f t="shared" ca="1" si="1"/>
        <v>2012</v>
      </c>
      <c r="E27" t="s">
        <v>16</v>
      </c>
      <c r="F27">
        <v>5</v>
      </c>
      <c r="G27" s="23" t="s">
        <v>376</v>
      </c>
      <c r="H27" s="1">
        <f t="shared" ca="1" si="4"/>
        <v>9</v>
      </c>
      <c r="I27" s="1">
        <f t="shared" ca="1" si="4"/>
        <v>-115</v>
      </c>
      <c r="J27" s="1">
        <f t="shared" ca="1" si="4"/>
        <v>-115</v>
      </c>
      <c r="K27" s="1" t="str">
        <f ca="1">IFERROR(IF(F27&gt;H27,"O",IF(F27&lt;H27,"U","E")),"na")</f>
        <v>U</v>
      </c>
      <c r="L27" s="1" t="str">
        <f t="shared" ca="1" si="3"/>
        <v>U</v>
      </c>
      <c r="M27" s="2">
        <f ca="1">IFERROR(IF(OR(ISBLANK(K27),ISBLANK(L27),K27="",L27=""),"",IF(K27=L27,1,0)),"na")</f>
        <v>1</v>
      </c>
    </row>
    <row r="28" spans="1:13" x14ac:dyDescent="0.25">
      <c r="A28" s="23">
        <v>27</v>
      </c>
      <c r="B28">
        <v>27</v>
      </c>
      <c r="C28" t="str">
        <f t="shared" ca="1" si="0"/>
        <v>2012_SEA</v>
      </c>
      <c r="D28">
        <f t="shared" ca="1" si="1"/>
        <v>2012</v>
      </c>
      <c r="E28" t="s">
        <v>16</v>
      </c>
      <c r="F28">
        <v>9</v>
      </c>
      <c r="G28" t="s">
        <v>376</v>
      </c>
      <c r="H28" s="1">
        <f t="shared" ca="1" si="4"/>
        <v>7</v>
      </c>
      <c r="I28" s="1">
        <f t="shared" ca="1" si="4"/>
        <v>-150</v>
      </c>
      <c r="J28" s="1">
        <f t="shared" ca="1" si="4"/>
        <v>120</v>
      </c>
      <c r="K28" s="1" t="str">
        <f ca="1">IFERROR(IF(F28&gt;H28,"O",IF(F28&lt;H28,"U","E")),"na")</f>
        <v>O</v>
      </c>
      <c r="L28" s="1" t="str">
        <f t="shared" ca="1" si="3"/>
        <v>O</v>
      </c>
      <c r="M28" s="2">
        <f ca="1">IFERROR(IF(OR(ISBLANK(K28),ISBLANK(L28),K28="",L28=""),"",IF(K28=L28,1,0)),"na")</f>
        <v>1</v>
      </c>
    </row>
    <row r="29" spans="1:13" x14ac:dyDescent="0.25">
      <c r="A29" s="23">
        <v>28</v>
      </c>
      <c r="B29">
        <v>28</v>
      </c>
      <c r="C29" t="str">
        <f t="shared" ca="1" si="0"/>
        <v>2012_SFO</v>
      </c>
      <c r="D29">
        <f t="shared" ca="1" si="1"/>
        <v>2012</v>
      </c>
      <c r="E29" t="s">
        <v>16</v>
      </c>
      <c r="F29">
        <v>11</v>
      </c>
      <c r="G29" s="23" t="s">
        <v>376</v>
      </c>
      <c r="H29" s="1">
        <f t="shared" ca="1" si="4"/>
        <v>10</v>
      </c>
      <c r="I29" s="1">
        <f t="shared" ca="1" si="4"/>
        <v>-100</v>
      </c>
      <c r="J29" s="1">
        <f t="shared" ca="1" si="4"/>
        <v>-130</v>
      </c>
      <c r="K29" s="1" t="str">
        <f ca="1">IFERROR(IF(F29&gt;H29,"O",IF(F29&lt;H29,"U","E")),"na")</f>
        <v>O</v>
      </c>
      <c r="L29" s="1" t="str">
        <f t="shared" ca="1" si="3"/>
        <v>O</v>
      </c>
      <c r="M29" s="2">
        <f ca="1">IFERROR(IF(OR(ISBLANK(K29),ISBLANK(L29),K29="",L29=""),"",IF(K29=L29,1,0)),"na")</f>
        <v>1</v>
      </c>
    </row>
    <row r="30" spans="1:13" x14ac:dyDescent="0.25">
      <c r="A30" s="23">
        <v>29</v>
      </c>
      <c r="B30">
        <v>29</v>
      </c>
      <c r="C30" t="str">
        <f t="shared" ca="1" si="0"/>
        <v>2012_STL</v>
      </c>
      <c r="D30">
        <f t="shared" ca="1" si="1"/>
        <v>2012</v>
      </c>
      <c r="E30" t="s">
        <v>16</v>
      </c>
      <c r="F30">
        <v>5</v>
      </c>
      <c r="G30" t="s">
        <v>376</v>
      </c>
      <c r="H30" s="1">
        <f t="shared" ca="1" si="4"/>
        <v>6</v>
      </c>
      <c r="I30" s="1">
        <f t="shared" ca="1" si="4"/>
        <v>-115</v>
      </c>
      <c r="J30" s="1">
        <f t="shared" ca="1" si="4"/>
        <v>-115</v>
      </c>
      <c r="K30" s="1" t="str">
        <f ca="1">IFERROR(IF(F30&gt;H30,"O",IF(F30&lt;H30,"U","E")),"na")</f>
        <v>U</v>
      </c>
      <c r="L30" s="1" t="str">
        <f t="shared" ca="1" si="3"/>
        <v>O</v>
      </c>
      <c r="M30" s="2">
        <f ca="1">IFERROR(IF(OR(ISBLANK(K30),ISBLANK(L30),K30="",L30=""),"",IF(K30=L30,1,0)),"na")</f>
        <v>0</v>
      </c>
    </row>
    <row r="31" spans="1:13" x14ac:dyDescent="0.25">
      <c r="A31" s="23">
        <v>30</v>
      </c>
      <c r="B31">
        <v>30</v>
      </c>
      <c r="C31" t="str">
        <f t="shared" ca="1" si="0"/>
        <v>2012_TBY</v>
      </c>
      <c r="D31">
        <f t="shared" ca="1" si="1"/>
        <v>2012</v>
      </c>
      <c r="E31" t="s">
        <v>16</v>
      </c>
      <c r="F31">
        <v>8</v>
      </c>
      <c r="G31" s="23" t="s">
        <v>376</v>
      </c>
      <c r="H31" s="1">
        <f t="shared" ca="1" si="4"/>
        <v>6</v>
      </c>
      <c r="I31" s="1">
        <f t="shared" ca="1" si="4"/>
        <v>-130</v>
      </c>
      <c r="J31" s="1">
        <f t="shared" ca="1" si="4"/>
        <v>-100</v>
      </c>
      <c r="K31" s="1" t="str">
        <f ca="1">IFERROR(IF(F31&gt;H31,"O",IF(F31&lt;H31,"U","E")),"na")</f>
        <v>O</v>
      </c>
      <c r="L31" s="1" t="str">
        <f t="shared" ca="1" si="3"/>
        <v>O</v>
      </c>
      <c r="M31" s="2">
        <f ca="1">IFERROR(IF(OR(ISBLANK(K31),ISBLANK(L31),K31="",L31=""),"",IF(K31=L31,1,0)),"na")</f>
        <v>1</v>
      </c>
    </row>
    <row r="32" spans="1:13" x14ac:dyDescent="0.25">
      <c r="A32" s="23">
        <v>31</v>
      </c>
      <c r="B32">
        <v>31</v>
      </c>
      <c r="C32" t="str">
        <f t="shared" ca="1" si="0"/>
        <v>2012_TEN</v>
      </c>
      <c r="D32">
        <f t="shared" ca="1" si="1"/>
        <v>2012</v>
      </c>
      <c r="E32" t="s">
        <v>16</v>
      </c>
      <c r="F32">
        <v>7</v>
      </c>
      <c r="G32" t="s">
        <v>376</v>
      </c>
      <c r="H32" s="1">
        <f t="shared" ca="1" si="4"/>
        <v>7</v>
      </c>
      <c r="I32" s="1">
        <f t="shared" ca="1" si="4"/>
        <v>-150</v>
      </c>
      <c r="J32" s="1">
        <f t="shared" ca="1" si="4"/>
        <v>120</v>
      </c>
      <c r="K32" s="1" t="str">
        <f ca="1">IFERROR(IF(F32&gt;H32,"O",IF(F32&lt;H32,"U","E")),"na")</f>
        <v>E</v>
      </c>
      <c r="L32" s="1" t="str">
        <f t="shared" ca="1" si="3"/>
        <v>U</v>
      </c>
      <c r="M32" s="2">
        <f ca="1">IFERROR(IF(OR(ISBLANK(K32),ISBLANK(L32),K32="",L32=""),"",IF(K32=L32,1,0)),"na")</f>
        <v>0</v>
      </c>
    </row>
    <row r="33" spans="1:13" x14ac:dyDescent="0.25">
      <c r="A33" s="23">
        <v>32</v>
      </c>
      <c r="B33">
        <v>32</v>
      </c>
      <c r="C33" t="str">
        <f t="shared" ca="1" si="0"/>
        <v>2012_WAS</v>
      </c>
      <c r="D33">
        <f t="shared" ca="1" si="1"/>
        <v>2012</v>
      </c>
      <c r="E33" t="s">
        <v>16</v>
      </c>
      <c r="F33">
        <v>6</v>
      </c>
      <c r="G33" s="23" t="s">
        <v>376</v>
      </c>
      <c r="H33" s="1">
        <f t="shared" ca="1" si="4"/>
        <v>6.5</v>
      </c>
      <c r="I33" s="1">
        <f t="shared" ca="1" si="4"/>
        <v>110</v>
      </c>
      <c r="J33" s="1">
        <f t="shared" ca="1" si="4"/>
        <v>-140</v>
      </c>
      <c r="K33" s="1" t="str">
        <f ca="1">IFERROR(IF(F33&gt;H33,"O",IF(F33&lt;H33,"U","E")),"na")</f>
        <v>U</v>
      </c>
      <c r="L33" s="1" t="str">
        <f t="shared" ca="1" si="3"/>
        <v>O</v>
      </c>
      <c r="M33" s="2">
        <f ca="1">IFERROR(IF(OR(ISBLANK(K33),ISBLANK(L33),K33="",L33=""),"",IF(K33=L33,1,0)),"na")</f>
        <v>0</v>
      </c>
    </row>
    <row r="34" spans="1:13" x14ac:dyDescent="0.25">
      <c r="A34" s="23">
        <v>33</v>
      </c>
      <c r="B34">
        <v>1</v>
      </c>
      <c r="C34" t="str">
        <f t="shared" ca="1" si="0"/>
        <v>2012_ARI</v>
      </c>
      <c r="D34">
        <f t="shared" ca="1" si="1"/>
        <v>2012</v>
      </c>
      <c r="E34" t="s">
        <v>14</v>
      </c>
      <c r="F34" s="1">
        <v>4</v>
      </c>
      <c r="G34" s="1" t="s">
        <v>376</v>
      </c>
      <c r="H34" s="1">
        <f t="shared" ca="1" si="4"/>
        <v>7</v>
      </c>
      <c r="I34" s="1">
        <f t="shared" ca="1" si="4"/>
        <v>120</v>
      </c>
      <c r="J34" s="1">
        <f t="shared" ca="1" si="4"/>
        <v>-150</v>
      </c>
      <c r="K34" s="1" t="str">
        <f ca="1">IFERROR(IF(F34&gt;H34,"O",IF(F34&lt;H34,"U","E")),"na")</f>
        <v>U</v>
      </c>
      <c r="L34" s="1" t="str">
        <f t="shared" ca="1" si="3"/>
        <v>U</v>
      </c>
      <c r="M34" s="2">
        <f ca="1">IFERROR(IF(OR(ISBLANK(K34),ISBLANK(L34),K34="",L34=""),"",IF(K34=L34,1,0)),"na")</f>
        <v>1</v>
      </c>
    </row>
    <row r="35" spans="1:13" x14ac:dyDescent="0.25">
      <c r="A35" s="23">
        <v>34</v>
      </c>
      <c r="B35">
        <v>2</v>
      </c>
      <c r="C35" t="str">
        <f t="shared" ca="1" si="0"/>
        <v>2012_ATL</v>
      </c>
      <c r="D35">
        <f t="shared" ca="1" si="1"/>
        <v>2012</v>
      </c>
      <c r="E35" t="s">
        <v>14</v>
      </c>
      <c r="F35" s="1">
        <v>10</v>
      </c>
      <c r="G35" s="1" t="s">
        <v>376</v>
      </c>
      <c r="H35" s="1">
        <f t="shared" ca="1" si="4"/>
        <v>9</v>
      </c>
      <c r="I35" s="1">
        <f t="shared" ca="1" si="4"/>
        <v>-150</v>
      </c>
      <c r="J35" s="1">
        <f t="shared" ca="1" si="4"/>
        <v>120</v>
      </c>
      <c r="K35" s="1" t="str">
        <f ca="1">IFERROR(IF(F35&gt;H35,"O",IF(F35&lt;H35,"U","E")),"na")</f>
        <v>O</v>
      </c>
      <c r="L35" s="1" t="str">
        <f t="shared" ca="1" si="3"/>
        <v>O</v>
      </c>
      <c r="M35" s="2">
        <f ca="1">IFERROR(IF(OR(ISBLANK(K35),ISBLANK(L35),K35="",L35=""),"",IF(K35=L35,1,0)),"na")</f>
        <v>1</v>
      </c>
    </row>
    <row r="36" spans="1:13" x14ac:dyDescent="0.25">
      <c r="A36" s="23">
        <v>35</v>
      </c>
      <c r="B36">
        <v>3</v>
      </c>
      <c r="C36" t="str">
        <f t="shared" ca="1" si="0"/>
        <v>2012_BAL</v>
      </c>
      <c r="D36">
        <f t="shared" ca="1" si="1"/>
        <v>2012</v>
      </c>
      <c r="E36" t="s">
        <v>14</v>
      </c>
      <c r="F36" s="1">
        <v>12</v>
      </c>
      <c r="G36" s="1" t="s">
        <v>376</v>
      </c>
      <c r="H36" s="1">
        <f t="shared" ca="1" si="4"/>
        <v>10</v>
      </c>
      <c r="I36" s="1">
        <f t="shared" ca="1" si="4"/>
        <v>-100</v>
      </c>
      <c r="J36" s="1">
        <f t="shared" ca="1" si="4"/>
        <v>-130</v>
      </c>
      <c r="K36" s="1" t="str">
        <f ca="1">IFERROR(IF(F36&gt;H36,"O",IF(F36&lt;H36,"U","E")),"na")</f>
        <v>O</v>
      </c>
      <c r="L36" s="1" t="str">
        <f t="shared" ca="1" si="3"/>
        <v>E</v>
      </c>
      <c r="M36" s="2">
        <f ca="1">IFERROR(IF(OR(ISBLANK(K36),ISBLANK(L36),K36="",L36=""),"",IF(K36=L36,1,0)),"na")</f>
        <v>0</v>
      </c>
    </row>
    <row r="37" spans="1:13" x14ac:dyDescent="0.25">
      <c r="A37" s="23">
        <v>36</v>
      </c>
      <c r="B37">
        <v>4</v>
      </c>
      <c r="C37" t="str">
        <f t="shared" ca="1" si="0"/>
        <v>2012_BUF</v>
      </c>
      <c r="D37">
        <f t="shared" ca="1" si="1"/>
        <v>2012</v>
      </c>
      <c r="E37" t="s">
        <v>14</v>
      </c>
      <c r="F37" s="1">
        <v>8</v>
      </c>
      <c r="G37" s="1" t="s">
        <v>376</v>
      </c>
      <c r="H37" s="1">
        <f t="shared" ca="1" si="4"/>
        <v>8</v>
      </c>
      <c r="I37" s="1">
        <f t="shared" ca="1" si="4"/>
        <v>-100</v>
      </c>
      <c r="J37" s="1">
        <f t="shared" ca="1" si="4"/>
        <v>-130</v>
      </c>
      <c r="K37" s="1" t="str">
        <f ca="1">IFERROR(IF(F37&gt;H37,"O",IF(F37&lt;H37,"U","E")),"na")</f>
        <v>E</v>
      </c>
      <c r="L37" s="1" t="str">
        <f t="shared" ca="1" si="3"/>
        <v>U</v>
      </c>
      <c r="M37" s="2">
        <f ca="1">IFERROR(IF(OR(ISBLANK(K37),ISBLANK(L37),K37="",L37=""),"",IF(K37=L37,1,0)),"na")</f>
        <v>0</v>
      </c>
    </row>
    <row r="38" spans="1:13" x14ac:dyDescent="0.25">
      <c r="A38" s="23">
        <v>37</v>
      </c>
      <c r="B38">
        <v>5</v>
      </c>
      <c r="C38" t="str">
        <f t="shared" ca="1" si="0"/>
        <v>2012_CAR</v>
      </c>
      <c r="D38">
        <f t="shared" ca="1" si="1"/>
        <v>2012</v>
      </c>
      <c r="E38" t="s">
        <v>14</v>
      </c>
      <c r="F38">
        <v>9</v>
      </c>
      <c r="G38" s="1" t="s">
        <v>376</v>
      </c>
      <c r="H38" s="1">
        <f t="shared" ca="1" si="4"/>
        <v>7.5</v>
      </c>
      <c r="I38" s="1">
        <f t="shared" ca="1" si="4"/>
        <v>-150</v>
      </c>
      <c r="J38" s="1">
        <f t="shared" ca="1" si="4"/>
        <v>120</v>
      </c>
      <c r="K38" s="1" t="str">
        <f ca="1">IFERROR(IF(F38&gt;H38,"O",IF(F38&lt;H38,"U","E")),"na")</f>
        <v>O</v>
      </c>
      <c r="L38" s="1" t="str">
        <f t="shared" ca="1" si="3"/>
        <v>U</v>
      </c>
      <c r="M38" s="2">
        <f ca="1">IFERROR(IF(OR(ISBLANK(K38),ISBLANK(L38),K38="",L38=""),"",IF(K38=L38,1,0)),"na")</f>
        <v>0</v>
      </c>
    </row>
    <row r="39" spans="1:13" x14ac:dyDescent="0.25">
      <c r="A39" s="23">
        <v>38</v>
      </c>
      <c r="B39">
        <v>6</v>
      </c>
      <c r="C39" t="str">
        <f t="shared" ca="1" si="0"/>
        <v>2012_CHI</v>
      </c>
      <c r="D39">
        <f t="shared" ca="1" si="1"/>
        <v>2012</v>
      </c>
      <c r="E39" t="s">
        <v>14</v>
      </c>
      <c r="F39">
        <v>11</v>
      </c>
      <c r="G39" s="1" t="s">
        <v>376</v>
      </c>
      <c r="H39" s="1">
        <f t="shared" ca="1" si="4"/>
        <v>9.5</v>
      </c>
      <c r="I39" s="1">
        <f t="shared" ca="1" si="4"/>
        <v>-100</v>
      </c>
      <c r="J39" s="1">
        <f t="shared" ca="1" si="4"/>
        <v>-130</v>
      </c>
      <c r="K39" s="1" t="str">
        <f ca="1">IFERROR(IF(F39&gt;H39,"O",IF(F39&lt;H39,"U","E")),"na")</f>
        <v>O</v>
      </c>
      <c r="L39" s="1" t="str">
        <f t="shared" ca="1" si="3"/>
        <v>O</v>
      </c>
      <c r="M39" s="2">
        <f ca="1">IFERROR(IF(OR(ISBLANK(K39),ISBLANK(L39),K39="",L39=""),"",IF(K39=L39,1,0)),"na")</f>
        <v>1</v>
      </c>
    </row>
    <row r="40" spans="1:13" x14ac:dyDescent="0.25">
      <c r="A40" s="23">
        <v>39</v>
      </c>
      <c r="B40">
        <v>7</v>
      </c>
      <c r="C40" t="str">
        <f t="shared" ca="1" si="0"/>
        <v>2012_CIN</v>
      </c>
      <c r="D40">
        <f t="shared" ca="1" si="1"/>
        <v>2012</v>
      </c>
      <c r="E40" t="s">
        <v>14</v>
      </c>
      <c r="F40">
        <v>10</v>
      </c>
      <c r="G40" s="1" t="s">
        <v>376</v>
      </c>
      <c r="H40" s="1">
        <f t="shared" ca="1" si="4"/>
        <v>8</v>
      </c>
      <c r="I40" s="1">
        <f t="shared" ca="1" si="4"/>
        <v>-130</v>
      </c>
      <c r="J40" s="1">
        <f t="shared" ca="1" si="4"/>
        <v>-100</v>
      </c>
      <c r="K40" s="1" t="str">
        <f ca="1">IFERROR(IF(F40&gt;H40,"O",IF(F40&lt;H40,"U","E")),"na")</f>
        <v>O</v>
      </c>
      <c r="L40" s="1" t="str">
        <f t="shared" ca="1" si="3"/>
        <v>O</v>
      </c>
      <c r="M40" s="2">
        <f ca="1">IFERROR(IF(OR(ISBLANK(K40),ISBLANK(L40),K40="",L40=""),"",IF(K40=L40,1,0)),"na")</f>
        <v>1</v>
      </c>
    </row>
    <row r="41" spans="1:13" x14ac:dyDescent="0.25">
      <c r="A41" s="23">
        <v>40</v>
      </c>
      <c r="B41">
        <v>8</v>
      </c>
      <c r="C41" t="str">
        <f t="shared" ca="1" si="0"/>
        <v>2012_CLE</v>
      </c>
      <c r="D41">
        <f t="shared" ca="1" si="1"/>
        <v>2012</v>
      </c>
      <c r="E41" t="s">
        <v>14</v>
      </c>
      <c r="F41">
        <v>3</v>
      </c>
      <c r="G41" s="1" t="s">
        <v>376</v>
      </c>
      <c r="H41" s="1">
        <f t="shared" ca="1" si="4"/>
        <v>5</v>
      </c>
      <c r="I41" s="1">
        <f t="shared" ca="1" si="4"/>
        <v>-130</v>
      </c>
      <c r="J41" s="1">
        <f t="shared" ca="1" si="4"/>
        <v>-100</v>
      </c>
      <c r="K41" s="1" t="str">
        <f ca="1">IFERROR(IF(F41&gt;H41,"O",IF(F41&lt;H41,"U","E")),"na")</f>
        <v>U</v>
      </c>
      <c r="L41" s="1" t="str">
        <f t="shared" ca="1" si="3"/>
        <v>E</v>
      </c>
      <c r="M41" s="2">
        <f ca="1">IFERROR(IF(OR(ISBLANK(K41),ISBLANK(L41),K41="",L41=""),"",IF(K41=L41,1,0)),"na")</f>
        <v>0</v>
      </c>
    </row>
    <row r="42" spans="1:13" x14ac:dyDescent="0.25">
      <c r="A42" s="23">
        <v>41</v>
      </c>
      <c r="B42">
        <v>9</v>
      </c>
      <c r="C42" t="str">
        <f t="shared" ca="1" si="0"/>
        <v>2012_DAL</v>
      </c>
      <c r="D42">
        <f t="shared" ca="1" si="1"/>
        <v>2012</v>
      </c>
      <c r="E42" t="s">
        <v>14</v>
      </c>
      <c r="F42">
        <v>6</v>
      </c>
      <c r="G42" s="1" t="s">
        <v>376</v>
      </c>
      <c r="H42" s="1">
        <f t="shared" ref="H42:J61" ca="1" si="5">IFERROR(VLOOKUP($B42,INDIRECT(nfl_win_total_result),MATCH(H$1,INDIRECT(nfl_win_total_result_header),0),FALSE),"error")</f>
        <v>8.5</v>
      </c>
      <c r="I42" s="1">
        <f t="shared" ca="1" si="5"/>
        <v>-140</v>
      </c>
      <c r="J42" s="1">
        <f t="shared" ca="1" si="5"/>
        <v>110</v>
      </c>
      <c r="K42" s="1" t="str">
        <f ca="1">IFERROR(IF(F42&gt;H42,"O",IF(F42&lt;H42,"U","E")),"na")</f>
        <v>U</v>
      </c>
      <c r="L42" s="1" t="str">
        <f t="shared" ca="1" si="3"/>
        <v>U</v>
      </c>
      <c r="M42" s="2">
        <f ca="1">IFERROR(IF(OR(ISBLANK(K42),ISBLANK(L42),K42="",L42=""),"",IF(K42=L42,1,0)),"na")</f>
        <v>1</v>
      </c>
    </row>
    <row r="43" spans="1:13" x14ac:dyDescent="0.25">
      <c r="A43" s="23">
        <v>42</v>
      </c>
      <c r="B43">
        <v>10</v>
      </c>
      <c r="C43" t="str">
        <f t="shared" ca="1" si="0"/>
        <v>2012_DEN</v>
      </c>
      <c r="D43">
        <f t="shared" ca="1" si="1"/>
        <v>2012</v>
      </c>
      <c r="E43" t="s">
        <v>14</v>
      </c>
      <c r="F43">
        <v>9</v>
      </c>
      <c r="G43" s="1" t="s">
        <v>376</v>
      </c>
      <c r="H43" s="1">
        <f t="shared" ca="1" si="5"/>
        <v>9</v>
      </c>
      <c r="I43" s="1">
        <f t="shared" ca="1" si="5"/>
        <v>-130</v>
      </c>
      <c r="J43" s="1">
        <f t="shared" ca="1" si="5"/>
        <v>-100</v>
      </c>
      <c r="K43" s="1" t="str">
        <f ca="1">IFERROR(IF(F43&gt;H43,"O",IF(F43&lt;H43,"U","E")),"na")</f>
        <v>E</v>
      </c>
      <c r="L43" s="1" t="str">
        <f t="shared" ca="1" si="3"/>
        <v>O</v>
      </c>
      <c r="M43" s="2">
        <f ca="1">IFERROR(IF(OR(ISBLANK(K43),ISBLANK(L43),K43="",L43=""),"",IF(K43=L43,1,0)),"na")</f>
        <v>0</v>
      </c>
    </row>
    <row r="44" spans="1:13" x14ac:dyDescent="0.25">
      <c r="A44" s="23">
        <v>43</v>
      </c>
      <c r="B44">
        <v>11</v>
      </c>
      <c r="C44" t="str">
        <f t="shared" ca="1" si="0"/>
        <v>2012_DET</v>
      </c>
      <c r="D44">
        <f t="shared" ca="1" si="1"/>
        <v>2012</v>
      </c>
      <c r="E44" t="s">
        <v>14</v>
      </c>
      <c r="F44">
        <v>7</v>
      </c>
      <c r="G44" s="1" t="s">
        <v>376</v>
      </c>
      <c r="H44" s="1">
        <f t="shared" ca="1" si="5"/>
        <v>9</v>
      </c>
      <c r="I44" s="1">
        <f t="shared" ca="1" si="5"/>
        <v>-130</v>
      </c>
      <c r="J44" s="1">
        <f t="shared" ca="1" si="5"/>
        <v>-100</v>
      </c>
      <c r="K44" s="1" t="str">
        <f ca="1">IFERROR(IF(F44&gt;H44,"O",IF(F44&lt;H44,"U","E")),"na")</f>
        <v>U</v>
      </c>
      <c r="L44" s="1" t="str">
        <f t="shared" ca="1" si="3"/>
        <v>U</v>
      </c>
      <c r="M44" s="2">
        <f ca="1">IFERROR(IF(OR(ISBLANK(K44),ISBLANK(L44),K44="",L44=""),"",IF(K44=L44,1,0)),"na")</f>
        <v>1</v>
      </c>
    </row>
    <row r="45" spans="1:13" x14ac:dyDescent="0.25">
      <c r="A45" s="23">
        <v>44</v>
      </c>
      <c r="B45">
        <v>12</v>
      </c>
      <c r="C45" t="str">
        <f t="shared" ca="1" si="0"/>
        <v>2012_GBY</v>
      </c>
      <c r="D45">
        <f t="shared" ca="1" si="1"/>
        <v>2012</v>
      </c>
      <c r="E45" t="s">
        <v>14</v>
      </c>
      <c r="F45">
        <v>12</v>
      </c>
      <c r="G45" s="1" t="s">
        <v>376</v>
      </c>
      <c r="H45" s="1">
        <f t="shared" ca="1" si="5"/>
        <v>12</v>
      </c>
      <c r="I45" s="1">
        <f t="shared" ca="1" si="5"/>
        <v>-115</v>
      </c>
      <c r="J45" s="1">
        <f t="shared" ca="1" si="5"/>
        <v>-115</v>
      </c>
      <c r="K45" s="1" t="str">
        <f ca="1">IFERROR(IF(F45&gt;H45,"O",IF(F45&lt;H45,"U","E")),"na")</f>
        <v>E</v>
      </c>
      <c r="L45" s="1" t="str">
        <f t="shared" ca="1" si="3"/>
        <v>U</v>
      </c>
      <c r="M45" s="2">
        <f ca="1">IFERROR(IF(OR(ISBLANK(K45),ISBLANK(L45),K45="",L45=""),"",IF(K45=L45,1,0)),"na")</f>
        <v>0</v>
      </c>
    </row>
    <row r="46" spans="1:13" x14ac:dyDescent="0.25">
      <c r="A46" s="23">
        <v>45</v>
      </c>
      <c r="B46">
        <v>13</v>
      </c>
      <c r="C46" t="str">
        <f t="shared" ca="1" si="0"/>
        <v>2012_HOU</v>
      </c>
      <c r="D46">
        <f t="shared" ca="1" si="1"/>
        <v>2012</v>
      </c>
      <c r="E46" t="s">
        <v>14</v>
      </c>
      <c r="F46">
        <v>9</v>
      </c>
      <c r="G46" s="1" t="s">
        <v>376</v>
      </c>
      <c r="H46" s="1">
        <f t="shared" ca="1" si="5"/>
        <v>10</v>
      </c>
      <c r="I46" s="1">
        <f t="shared" ca="1" si="5"/>
        <v>-130</v>
      </c>
      <c r="J46" s="1">
        <f t="shared" ca="1" si="5"/>
        <v>-100</v>
      </c>
      <c r="K46" s="1" t="str">
        <f ca="1">IFERROR(IF(F46&gt;H46,"O",IF(F46&lt;H46,"U","E")),"na")</f>
        <v>U</v>
      </c>
      <c r="L46" s="1" t="str">
        <f t="shared" ca="1" si="3"/>
        <v>O</v>
      </c>
      <c r="M46" s="2">
        <f ca="1">IFERROR(IF(OR(ISBLANK(K46),ISBLANK(L46),K46="",L46=""),"",IF(K46=L46,1,0)),"na")</f>
        <v>0</v>
      </c>
    </row>
    <row r="47" spans="1:13" x14ac:dyDescent="0.25">
      <c r="A47" s="23">
        <v>46</v>
      </c>
      <c r="B47">
        <v>14</v>
      </c>
      <c r="C47" t="str">
        <f t="shared" ca="1" si="0"/>
        <v>2012_IND</v>
      </c>
      <c r="D47">
        <f t="shared" ca="1" si="1"/>
        <v>2012</v>
      </c>
      <c r="E47" t="s">
        <v>14</v>
      </c>
      <c r="F47">
        <v>9</v>
      </c>
      <c r="G47" s="1" t="s">
        <v>376</v>
      </c>
      <c r="H47" s="1">
        <f t="shared" ca="1" si="5"/>
        <v>5</v>
      </c>
      <c r="I47" s="1">
        <f t="shared" ca="1" si="5"/>
        <v>-130</v>
      </c>
      <c r="J47" s="1">
        <f t="shared" ca="1" si="5"/>
        <v>-100</v>
      </c>
      <c r="K47" s="1" t="str">
        <f ca="1">IFERROR(IF(F47&gt;H47,"O",IF(F47&lt;H47,"U","E")),"na")</f>
        <v>O</v>
      </c>
      <c r="L47" s="1" t="str">
        <f t="shared" ca="1" si="3"/>
        <v>O</v>
      </c>
      <c r="M47" s="2">
        <f ca="1">IFERROR(IF(OR(ISBLANK(K47),ISBLANK(L47),K47="",L47=""),"",IF(K47=L47,1,0)),"na")</f>
        <v>1</v>
      </c>
    </row>
    <row r="48" spans="1:13" x14ac:dyDescent="0.25">
      <c r="A48" s="23">
        <v>47</v>
      </c>
      <c r="B48">
        <v>15</v>
      </c>
      <c r="C48" t="str">
        <f t="shared" ca="1" si="0"/>
        <v>2012_JAX</v>
      </c>
      <c r="D48">
        <f t="shared" ca="1" si="1"/>
        <v>2012</v>
      </c>
      <c r="E48" t="s">
        <v>14</v>
      </c>
      <c r="F48">
        <v>4</v>
      </c>
      <c r="G48" s="1" t="s">
        <v>376</v>
      </c>
      <c r="H48" s="1">
        <f t="shared" ca="1" si="5"/>
        <v>5</v>
      </c>
      <c r="I48" s="1">
        <f t="shared" ca="1" si="5"/>
        <v>-130</v>
      </c>
      <c r="J48" s="1">
        <f t="shared" ca="1" si="5"/>
        <v>-100</v>
      </c>
      <c r="K48" s="1" t="str">
        <f ca="1">IFERROR(IF(F48&gt;H48,"O",IF(F48&lt;H48,"U","E")),"na")</f>
        <v>U</v>
      </c>
      <c r="L48" s="1" t="str">
        <f t="shared" ca="1" si="3"/>
        <v>U</v>
      </c>
      <c r="M48" s="2">
        <f ca="1">IFERROR(IF(OR(ISBLANK(K48),ISBLANK(L48),K48="",L48=""),"",IF(K48=L48,1,0)),"na")</f>
        <v>1</v>
      </c>
    </row>
    <row r="49" spans="1:13" x14ac:dyDescent="0.25">
      <c r="A49" s="23">
        <v>48</v>
      </c>
      <c r="B49">
        <v>16</v>
      </c>
      <c r="C49" t="str">
        <f t="shared" ca="1" si="0"/>
        <v>2012_KCY</v>
      </c>
      <c r="D49">
        <f t="shared" ca="1" si="1"/>
        <v>2012</v>
      </c>
      <c r="E49" t="s">
        <v>14</v>
      </c>
      <c r="F49">
        <v>7</v>
      </c>
      <c r="G49" s="1" t="s">
        <v>376</v>
      </c>
      <c r="H49" s="1">
        <f t="shared" ca="1" si="5"/>
        <v>8</v>
      </c>
      <c r="I49" s="1">
        <f t="shared" ca="1" si="5"/>
        <v>-115</v>
      </c>
      <c r="J49" s="1">
        <f t="shared" ca="1" si="5"/>
        <v>-115</v>
      </c>
      <c r="K49" s="1" t="str">
        <f ca="1">IFERROR(IF(F49&gt;H49,"O",IF(F49&lt;H49,"U","E")),"na")</f>
        <v>U</v>
      </c>
      <c r="L49" s="1" t="str">
        <f t="shared" ca="1" si="3"/>
        <v>U</v>
      </c>
      <c r="M49" s="2">
        <f ca="1">IFERROR(IF(OR(ISBLANK(K49),ISBLANK(L49),K49="",L49=""),"",IF(K49=L49,1,0)),"na")</f>
        <v>1</v>
      </c>
    </row>
    <row r="50" spans="1:13" x14ac:dyDescent="0.25">
      <c r="A50" s="23">
        <v>49</v>
      </c>
      <c r="B50">
        <v>17</v>
      </c>
      <c r="C50" t="str">
        <f t="shared" ca="1" si="0"/>
        <v>2012_MIA</v>
      </c>
      <c r="D50">
        <f t="shared" ca="1" si="1"/>
        <v>2012</v>
      </c>
      <c r="E50" t="s">
        <v>14</v>
      </c>
      <c r="F50">
        <v>5</v>
      </c>
      <c r="G50" s="1" t="s">
        <v>376</v>
      </c>
      <c r="H50" s="1">
        <f t="shared" ca="1" si="5"/>
        <v>7</v>
      </c>
      <c r="I50" s="1">
        <f t="shared" ca="1" si="5"/>
        <v>-100</v>
      </c>
      <c r="J50" s="1">
        <f t="shared" ca="1" si="5"/>
        <v>-130</v>
      </c>
      <c r="K50" s="1" t="str">
        <f ca="1">IFERROR(IF(F50&gt;H50,"O",IF(F50&lt;H50,"U","E")),"na")</f>
        <v>U</v>
      </c>
      <c r="L50" s="1" t="str">
        <f t="shared" ca="1" si="3"/>
        <v>E</v>
      </c>
      <c r="M50" s="2">
        <f ca="1">IFERROR(IF(OR(ISBLANK(K50),ISBLANK(L50),K50="",L50=""),"",IF(K50=L50,1,0)),"na")</f>
        <v>0</v>
      </c>
    </row>
    <row r="51" spans="1:13" x14ac:dyDescent="0.25">
      <c r="A51" s="23">
        <v>50</v>
      </c>
      <c r="B51">
        <v>18</v>
      </c>
      <c r="C51" t="str">
        <f t="shared" ca="1" si="0"/>
        <v>2012_MIN</v>
      </c>
      <c r="D51">
        <f t="shared" ca="1" si="1"/>
        <v>2012</v>
      </c>
      <c r="E51" t="s">
        <v>14</v>
      </c>
      <c r="F51">
        <v>5</v>
      </c>
      <c r="G51" s="1" t="s">
        <v>376</v>
      </c>
      <c r="H51" s="1">
        <f t="shared" ca="1" si="5"/>
        <v>5.5</v>
      </c>
      <c r="I51" s="1">
        <f t="shared" ca="1" si="5"/>
        <v>-130</v>
      </c>
      <c r="J51" s="1">
        <f t="shared" ca="1" si="5"/>
        <v>-100</v>
      </c>
      <c r="K51" s="1" t="str">
        <f ca="1">IFERROR(IF(F51&gt;H51,"O",IF(F51&lt;H51,"U","E")),"na")</f>
        <v>U</v>
      </c>
      <c r="L51" s="1" t="str">
        <f t="shared" ca="1" si="3"/>
        <v>O</v>
      </c>
      <c r="M51" s="2">
        <f ca="1">IFERROR(IF(OR(ISBLANK(K51),ISBLANK(L51),K51="",L51=""),"",IF(K51=L51,1,0)),"na")</f>
        <v>0</v>
      </c>
    </row>
    <row r="52" spans="1:13" x14ac:dyDescent="0.25">
      <c r="A52" s="23">
        <v>51</v>
      </c>
      <c r="B52">
        <v>19</v>
      </c>
      <c r="C52" t="str">
        <f t="shared" ca="1" si="0"/>
        <v>2012_NWE</v>
      </c>
      <c r="D52">
        <f t="shared" ca="1" si="1"/>
        <v>2012</v>
      </c>
      <c r="E52" t="s">
        <v>14</v>
      </c>
      <c r="F52">
        <v>14</v>
      </c>
      <c r="G52" s="1" t="s">
        <v>376</v>
      </c>
      <c r="H52" s="1">
        <f t="shared" ca="1" si="5"/>
        <v>12</v>
      </c>
      <c r="I52" s="1">
        <f t="shared" ca="1" si="5"/>
        <v>-115</v>
      </c>
      <c r="J52" s="1">
        <f t="shared" ca="1" si="5"/>
        <v>-115</v>
      </c>
      <c r="K52" s="1" t="str">
        <f ca="1">IFERROR(IF(F52&gt;H52,"O",IF(F52&lt;H52,"U","E")),"na")</f>
        <v>O</v>
      </c>
      <c r="L52" s="1" t="str">
        <f t="shared" ca="1" si="3"/>
        <v>E</v>
      </c>
      <c r="M52" s="2">
        <f ca="1">IFERROR(IF(OR(ISBLANK(K52),ISBLANK(L52),K52="",L52=""),"",IF(K52=L52,1,0)),"na")</f>
        <v>0</v>
      </c>
    </row>
    <row r="53" spans="1:13" x14ac:dyDescent="0.25">
      <c r="A53" s="23">
        <v>52</v>
      </c>
      <c r="B53">
        <v>20</v>
      </c>
      <c r="C53" t="str">
        <f t="shared" ca="1" si="0"/>
        <v>2012_NOR</v>
      </c>
      <c r="D53">
        <f t="shared" ca="1" si="1"/>
        <v>2012</v>
      </c>
      <c r="E53" t="s">
        <v>14</v>
      </c>
      <c r="F53">
        <v>8</v>
      </c>
      <c r="G53" s="1" t="s">
        <v>376</v>
      </c>
      <c r="H53" s="1">
        <f t="shared" ca="1" si="5"/>
        <v>10</v>
      </c>
      <c r="I53" s="1">
        <f t="shared" ca="1" si="5"/>
        <v>120</v>
      </c>
      <c r="J53" s="1">
        <f t="shared" ca="1" si="5"/>
        <v>-150</v>
      </c>
      <c r="K53" s="1" t="str">
        <f ca="1">IFERROR(IF(F53&gt;H53,"O",IF(F53&lt;H53,"U","E")),"na")</f>
        <v>U</v>
      </c>
      <c r="L53" s="1" t="str">
        <f t="shared" ca="1" si="3"/>
        <v>U</v>
      </c>
      <c r="M53" s="2">
        <f ca="1">IFERROR(IF(OR(ISBLANK(K53),ISBLANK(L53),K53="",L53=""),"",IF(K53=L53,1,0)),"na")</f>
        <v>1</v>
      </c>
    </row>
    <row r="54" spans="1:13" x14ac:dyDescent="0.25">
      <c r="A54" s="23">
        <v>53</v>
      </c>
      <c r="B54">
        <v>21</v>
      </c>
      <c r="C54" t="str">
        <f t="shared" ca="1" si="0"/>
        <v>2012_NYG</v>
      </c>
      <c r="D54">
        <f t="shared" ca="1" si="1"/>
        <v>2012</v>
      </c>
      <c r="E54" t="s">
        <v>14</v>
      </c>
      <c r="F54">
        <v>9</v>
      </c>
      <c r="G54" s="1" t="s">
        <v>376</v>
      </c>
      <c r="H54" s="1">
        <f t="shared" ca="1" si="5"/>
        <v>9</v>
      </c>
      <c r="I54" s="1">
        <f t="shared" ca="1" si="5"/>
        <v>-115</v>
      </c>
      <c r="J54" s="1">
        <f t="shared" ca="1" si="5"/>
        <v>-115</v>
      </c>
      <c r="K54" s="1" t="str">
        <f ca="1">IFERROR(IF(F54&gt;H54,"O",IF(F54&lt;H54,"U","E")),"na")</f>
        <v>E</v>
      </c>
      <c r="L54" s="1" t="str">
        <f t="shared" ca="1" si="3"/>
        <v>E</v>
      </c>
      <c r="M54" s="2">
        <f ca="1">IFERROR(IF(OR(ISBLANK(K54),ISBLANK(L54),K54="",L54=""),"",IF(K54=L54,1,0)),"na")</f>
        <v>1</v>
      </c>
    </row>
    <row r="55" spans="1:13" x14ac:dyDescent="0.25">
      <c r="A55" s="23">
        <v>54</v>
      </c>
      <c r="B55">
        <v>22</v>
      </c>
      <c r="C55" t="str">
        <f t="shared" ca="1" si="0"/>
        <v>2012_NYJ</v>
      </c>
      <c r="D55">
        <f t="shared" ca="1" si="1"/>
        <v>2012</v>
      </c>
      <c r="E55" t="s">
        <v>14</v>
      </c>
      <c r="F55">
        <v>8</v>
      </c>
      <c r="G55" s="1" t="s">
        <v>376</v>
      </c>
      <c r="H55" s="1">
        <f t="shared" ca="1" si="5"/>
        <v>8.5</v>
      </c>
      <c r="I55" s="1">
        <f t="shared" ca="1" si="5"/>
        <v>-150</v>
      </c>
      <c r="J55" s="1">
        <f t="shared" ca="1" si="5"/>
        <v>120</v>
      </c>
      <c r="K55" s="1" t="str">
        <f ca="1">IFERROR(IF(F55&gt;H55,"O",IF(F55&lt;H55,"U","E")),"na")</f>
        <v>U</v>
      </c>
      <c r="L55" s="1" t="str">
        <f t="shared" ca="1" si="3"/>
        <v>U</v>
      </c>
      <c r="M55" s="2">
        <f ca="1">IFERROR(IF(OR(ISBLANK(K55),ISBLANK(L55),K55="",L55=""),"",IF(K55=L55,1,0)),"na")</f>
        <v>1</v>
      </c>
    </row>
    <row r="56" spans="1:13" x14ac:dyDescent="0.25">
      <c r="A56" s="23">
        <v>55</v>
      </c>
      <c r="B56">
        <v>23</v>
      </c>
      <c r="C56" t="str">
        <f t="shared" ca="1" si="0"/>
        <v>2012_OAK</v>
      </c>
      <c r="D56">
        <f t="shared" ca="1" si="1"/>
        <v>2012</v>
      </c>
      <c r="E56" t="s">
        <v>14</v>
      </c>
      <c r="F56">
        <v>5</v>
      </c>
      <c r="G56" s="1" t="s">
        <v>376</v>
      </c>
      <c r="H56" s="1">
        <f t="shared" ca="1" si="5"/>
        <v>7</v>
      </c>
      <c r="I56" s="1">
        <f t="shared" ca="1" si="5"/>
        <v>-100</v>
      </c>
      <c r="J56" s="1">
        <f t="shared" ca="1" si="5"/>
        <v>-130</v>
      </c>
      <c r="K56" s="1" t="str">
        <f ca="1">IFERROR(IF(F56&gt;H56,"O",IF(F56&lt;H56,"U","E")),"na")</f>
        <v>U</v>
      </c>
      <c r="L56" s="1" t="str">
        <f t="shared" ca="1" si="3"/>
        <v>U</v>
      </c>
      <c r="M56" s="2">
        <f ca="1">IFERROR(IF(OR(ISBLANK(K56),ISBLANK(L56),K56="",L56=""),"",IF(K56=L56,1,0)),"na")</f>
        <v>1</v>
      </c>
    </row>
    <row r="57" spans="1:13" x14ac:dyDescent="0.25">
      <c r="A57" s="23">
        <v>56</v>
      </c>
      <c r="B57">
        <v>24</v>
      </c>
      <c r="C57" t="str">
        <f t="shared" ca="1" si="0"/>
        <v>2012_PHI</v>
      </c>
      <c r="D57">
        <f t="shared" ca="1" si="1"/>
        <v>2012</v>
      </c>
      <c r="E57" t="s">
        <v>14</v>
      </c>
      <c r="F57">
        <v>10</v>
      </c>
      <c r="G57" s="1" t="s">
        <v>376</v>
      </c>
      <c r="H57" s="1">
        <f t="shared" ca="1" si="5"/>
        <v>10.5</v>
      </c>
      <c r="I57" s="1">
        <f t="shared" ca="1" si="5"/>
        <v>-100</v>
      </c>
      <c r="J57" s="1">
        <f t="shared" ca="1" si="5"/>
        <v>-130</v>
      </c>
      <c r="K57" s="1" t="str">
        <f ca="1">IFERROR(IF(F57&gt;H57,"O",IF(F57&lt;H57,"U","E")),"na")</f>
        <v>U</v>
      </c>
      <c r="L57" s="1" t="str">
        <f t="shared" ca="1" si="3"/>
        <v>U</v>
      </c>
      <c r="M57" s="2">
        <f ca="1">IFERROR(IF(OR(ISBLANK(K57),ISBLANK(L57),K57="",L57=""),"",IF(K57=L57,1,0)),"na")</f>
        <v>1</v>
      </c>
    </row>
    <row r="58" spans="1:13" x14ac:dyDescent="0.25">
      <c r="A58" s="23">
        <v>57</v>
      </c>
      <c r="B58">
        <v>25</v>
      </c>
      <c r="C58" t="str">
        <f t="shared" ca="1" si="0"/>
        <v>2012_PIT</v>
      </c>
      <c r="D58">
        <f t="shared" ca="1" si="1"/>
        <v>2012</v>
      </c>
      <c r="E58" t="s">
        <v>14</v>
      </c>
      <c r="F58">
        <v>7</v>
      </c>
      <c r="G58" s="1" t="s">
        <v>376</v>
      </c>
      <c r="H58" s="1">
        <f t="shared" ca="1" si="5"/>
        <v>10</v>
      </c>
      <c r="I58" s="1">
        <f t="shared" ca="1" si="5"/>
        <v>-115</v>
      </c>
      <c r="J58" s="1">
        <f t="shared" ca="1" si="5"/>
        <v>-115</v>
      </c>
      <c r="K58" s="1" t="str">
        <f ca="1">IFERROR(IF(F58&gt;H58,"O",IF(F58&lt;H58,"U","E")),"na")</f>
        <v>U</v>
      </c>
      <c r="L58" s="1" t="str">
        <f t="shared" ca="1" si="3"/>
        <v>U</v>
      </c>
      <c r="M58" s="2">
        <f ca="1">IFERROR(IF(OR(ISBLANK(K58),ISBLANK(L58),K58="",L58=""),"",IF(K58=L58,1,0)),"na")</f>
        <v>1</v>
      </c>
    </row>
    <row r="59" spans="1:13" x14ac:dyDescent="0.25">
      <c r="A59" s="23">
        <v>58</v>
      </c>
      <c r="B59">
        <v>26</v>
      </c>
      <c r="C59" t="str">
        <f t="shared" ca="1" si="0"/>
        <v>2012_SD</v>
      </c>
      <c r="D59">
        <f t="shared" ca="1" si="1"/>
        <v>2012</v>
      </c>
      <c r="E59" t="s">
        <v>14</v>
      </c>
      <c r="F59">
        <v>10</v>
      </c>
      <c r="G59" s="1" t="s">
        <v>376</v>
      </c>
      <c r="H59" s="1">
        <f t="shared" ca="1" si="5"/>
        <v>9</v>
      </c>
      <c r="I59" s="1">
        <f t="shared" ca="1" si="5"/>
        <v>-115</v>
      </c>
      <c r="J59" s="1">
        <f t="shared" ca="1" si="5"/>
        <v>-115</v>
      </c>
      <c r="K59" s="1" t="str">
        <f ca="1">IFERROR(IF(F59&gt;H59,"O",IF(F59&lt;H59,"U","E")),"na")</f>
        <v>O</v>
      </c>
      <c r="L59" s="1" t="str">
        <f t="shared" ca="1" si="3"/>
        <v>U</v>
      </c>
      <c r="M59" s="2">
        <f ca="1">IFERROR(IF(OR(ISBLANK(K59),ISBLANK(L59),K59="",L59=""),"",IF(K59=L59,1,0)),"na")</f>
        <v>0</v>
      </c>
    </row>
    <row r="60" spans="1:13" x14ac:dyDescent="0.25">
      <c r="A60" s="23">
        <v>59</v>
      </c>
      <c r="B60">
        <v>27</v>
      </c>
      <c r="C60" t="str">
        <f t="shared" ca="1" si="0"/>
        <v>2012_SEA</v>
      </c>
      <c r="D60">
        <f t="shared" ca="1" si="1"/>
        <v>2012</v>
      </c>
      <c r="E60" t="s">
        <v>14</v>
      </c>
      <c r="F60">
        <v>8</v>
      </c>
      <c r="G60" s="1" t="s">
        <v>376</v>
      </c>
      <c r="H60" s="1">
        <f t="shared" ca="1" si="5"/>
        <v>7</v>
      </c>
      <c r="I60" s="1">
        <f t="shared" ca="1" si="5"/>
        <v>-150</v>
      </c>
      <c r="J60" s="1">
        <f t="shared" ca="1" si="5"/>
        <v>120</v>
      </c>
      <c r="K60" s="1" t="str">
        <f ca="1">IFERROR(IF(F60&gt;H60,"O",IF(F60&lt;H60,"U","E")),"na")</f>
        <v>O</v>
      </c>
      <c r="L60" s="1" t="str">
        <f t="shared" ca="1" si="3"/>
        <v>O</v>
      </c>
      <c r="M60" s="2">
        <f ca="1">IFERROR(IF(OR(ISBLANK(K60),ISBLANK(L60),K60="",L60=""),"",IF(K60=L60,1,0)),"na")</f>
        <v>1</v>
      </c>
    </row>
    <row r="61" spans="1:13" x14ac:dyDescent="0.25">
      <c r="A61" s="23">
        <v>60</v>
      </c>
      <c r="B61">
        <v>28</v>
      </c>
      <c r="C61" t="str">
        <f t="shared" ca="1" si="0"/>
        <v>2012_SFO</v>
      </c>
      <c r="D61">
        <f t="shared" ca="1" si="1"/>
        <v>2012</v>
      </c>
      <c r="E61" t="s">
        <v>14</v>
      </c>
      <c r="F61">
        <v>12</v>
      </c>
      <c r="G61" s="1" t="s">
        <v>376</v>
      </c>
      <c r="H61" s="1">
        <f t="shared" ca="1" si="5"/>
        <v>10</v>
      </c>
      <c r="I61" s="1">
        <f t="shared" ca="1" si="5"/>
        <v>-100</v>
      </c>
      <c r="J61" s="1">
        <f t="shared" ca="1" si="5"/>
        <v>-130</v>
      </c>
      <c r="K61" s="1" t="str">
        <f ca="1">IFERROR(IF(F61&gt;H61,"O",IF(F61&lt;H61,"U","E")),"na")</f>
        <v>O</v>
      </c>
      <c r="L61" s="1" t="str">
        <f t="shared" ca="1" si="3"/>
        <v>O</v>
      </c>
      <c r="M61" s="2">
        <f ca="1">IFERROR(IF(OR(ISBLANK(K61),ISBLANK(L61),K61="",L61=""),"",IF(K61=L61,1,0)),"na")</f>
        <v>1</v>
      </c>
    </row>
    <row r="62" spans="1:13" x14ac:dyDescent="0.25">
      <c r="A62" s="23">
        <v>61</v>
      </c>
      <c r="B62">
        <v>29</v>
      </c>
      <c r="C62" t="str">
        <f t="shared" ca="1" si="0"/>
        <v>2012_STL</v>
      </c>
      <c r="D62">
        <f t="shared" ca="1" si="1"/>
        <v>2012</v>
      </c>
      <c r="E62" t="s">
        <v>14</v>
      </c>
      <c r="F62">
        <v>5</v>
      </c>
      <c r="G62" s="1" t="s">
        <v>376</v>
      </c>
      <c r="H62" s="1">
        <f t="shared" ref="H62:J81" ca="1" si="6">IFERROR(VLOOKUP($B62,INDIRECT(nfl_win_total_result),MATCH(H$1,INDIRECT(nfl_win_total_result_header),0),FALSE),"error")</f>
        <v>6</v>
      </c>
      <c r="I62" s="1">
        <f t="shared" ca="1" si="6"/>
        <v>-115</v>
      </c>
      <c r="J62" s="1">
        <f t="shared" ca="1" si="6"/>
        <v>-115</v>
      </c>
      <c r="K62" s="1" t="str">
        <f ca="1">IFERROR(IF(F62&gt;H62,"O",IF(F62&lt;H62,"U","E")),"na")</f>
        <v>U</v>
      </c>
      <c r="L62" s="1" t="str">
        <f t="shared" ca="1" si="3"/>
        <v>O</v>
      </c>
      <c r="M62" s="2">
        <f ca="1">IFERROR(IF(OR(ISBLANK(K62),ISBLANK(L62),K62="",L62=""),"",IF(K62=L62,1,0)),"na")</f>
        <v>0</v>
      </c>
    </row>
    <row r="63" spans="1:13" x14ac:dyDescent="0.25">
      <c r="A63" s="23">
        <v>62</v>
      </c>
      <c r="B63">
        <v>30</v>
      </c>
      <c r="C63" t="str">
        <f t="shared" ca="1" si="0"/>
        <v>2012_TBY</v>
      </c>
      <c r="D63">
        <f t="shared" ca="1" si="1"/>
        <v>2012</v>
      </c>
      <c r="E63" t="s">
        <v>14</v>
      </c>
      <c r="F63">
        <v>7</v>
      </c>
      <c r="G63" s="1" t="s">
        <v>376</v>
      </c>
      <c r="H63" s="1">
        <f t="shared" ca="1" si="6"/>
        <v>6</v>
      </c>
      <c r="I63" s="1">
        <f t="shared" ca="1" si="6"/>
        <v>-130</v>
      </c>
      <c r="J63" s="1">
        <f t="shared" ca="1" si="6"/>
        <v>-100</v>
      </c>
      <c r="K63" s="1" t="str">
        <f ca="1">IFERROR(IF(F63&gt;H63,"O",IF(F63&lt;H63,"U","E")),"na")</f>
        <v>O</v>
      </c>
      <c r="L63" s="1" t="str">
        <f t="shared" ca="1" si="3"/>
        <v>O</v>
      </c>
      <c r="M63" s="2">
        <f ca="1">IFERROR(IF(OR(ISBLANK(K63),ISBLANK(L63),K63="",L63=""),"",IF(K63=L63,1,0)),"na")</f>
        <v>1</v>
      </c>
    </row>
    <row r="64" spans="1:13" x14ac:dyDescent="0.25">
      <c r="A64" s="23">
        <v>63</v>
      </c>
      <c r="B64">
        <v>31</v>
      </c>
      <c r="C64" t="str">
        <f t="shared" ca="1" si="0"/>
        <v>2012_TEN</v>
      </c>
      <c r="D64">
        <f t="shared" ca="1" si="1"/>
        <v>2012</v>
      </c>
      <c r="E64" t="s">
        <v>14</v>
      </c>
      <c r="F64">
        <v>6</v>
      </c>
      <c r="G64" s="1" t="s">
        <v>376</v>
      </c>
      <c r="H64" s="1">
        <f t="shared" ca="1" si="6"/>
        <v>7</v>
      </c>
      <c r="I64" s="1">
        <f t="shared" ca="1" si="6"/>
        <v>-150</v>
      </c>
      <c r="J64" s="1">
        <f t="shared" ca="1" si="6"/>
        <v>120</v>
      </c>
      <c r="K64" s="1" t="str">
        <f ca="1">IFERROR(IF(F64&gt;H64,"O",IF(F64&lt;H64,"U","E")),"na")</f>
        <v>U</v>
      </c>
      <c r="L64" s="1" t="str">
        <f t="shared" ca="1" si="3"/>
        <v>U</v>
      </c>
      <c r="M64" s="2">
        <f ca="1">IFERROR(IF(OR(ISBLANK(K64),ISBLANK(L64),K64="",L64=""),"",IF(K64=L64,1,0)),"na")</f>
        <v>1</v>
      </c>
    </row>
    <row r="65" spans="1:13" x14ac:dyDescent="0.25">
      <c r="A65" s="23">
        <v>64</v>
      </c>
      <c r="B65">
        <v>32</v>
      </c>
      <c r="C65" t="str">
        <f t="shared" ca="1" si="0"/>
        <v>2012_WAS</v>
      </c>
      <c r="D65">
        <f t="shared" ca="1" si="1"/>
        <v>2012</v>
      </c>
      <c r="E65" t="s">
        <v>14</v>
      </c>
      <c r="F65">
        <v>7</v>
      </c>
      <c r="G65" s="1" t="s">
        <v>376</v>
      </c>
      <c r="H65" s="1">
        <f t="shared" ca="1" si="6"/>
        <v>6.5</v>
      </c>
      <c r="I65" s="1">
        <f t="shared" ca="1" si="6"/>
        <v>110</v>
      </c>
      <c r="J65" s="1">
        <f t="shared" ca="1" si="6"/>
        <v>-140</v>
      </c>
      <c r="K65" s="1" t="str">
        <f ca="1">IFERROR(IF(F65&gt;H65,"O",IF(F65&lt;H65,"U","E")),"na")</f>
        <v>O</v>
      </c>
      <c r="L65" s="1" t="str">
        <f t="shared" ca="1" si="3"/>
        <v>O</v>
      </c>
      <c r="M65" s="2">
        <f ca="1">IFERROR(IF(OR(ISBLANK(K65),ISBLANK(L65),K65="",L65=""),"",IF(K65=L65,1,0)),"na")</f>
        <v>1</v>
      </c>
    </row>
    <row r="66" spans="1:13" x14ac:dyDescent="0.25">
      <c r="A66" s="23">
        <v>65</v>
      </c>
      <c r="B66">
        <v>33</v>
      </c>
      <c r="C66" t="str">
        <f t="shared" ref="C66:C129" ca="1" si="7">IFERROR(VLOOKUP($B66,INDIRECT(nfl_win_total_result),MATCH(C$1,INDIRECT(nfl_win_total_result_header),0),FALSE),"error")</f>
        <v>2013_ARI</v>
      </c>
      <c r="D66">
        <f t="shared" ref="D66:D129" ca="1" si="8">VALUE(LEFT(C66,4))</f>
        <v>2013</v>
      </c>
      <c r="E66" t="s">
        <v>16</v>
      </c>
      <c r="F66">
        <v>6</v>
      </c>
      <c r="G66" t="s">
        <v>376</v>
      </c>
      <c r="H66" s="1">
        <f t="shared" ca="1" si="6"/>
        <v>5.5</v>
      </c>
      <c r="I66" s="1">
        <f t="shared" ca="1" si="6"/>
        <v>-100</v>
      </c>
      <c r="J66" s="1">
        <f t="shared" ca="1" si="6"/>
        <v>-120</v>
      </c>
      <c r="K66" s="1" t="str">
        <f ca="1">IFERROR(IF(F66&gt;H66,"O",IF(F66&lt;H66,"U","E")),"na")</f>
        <v>O</v>
      </c>
      <c r="L66" s="1" t="str">
        <f t="shared" ref="L66:L129" ca="1" si="9">IFERROR(IF(VLOOKUP($B66,INDIRECT(nfl_win_total_result),MATCH(L$1,INDIRECT(nfl_win_total_result_header),0),FALSE)="","",VLOOKUP($B66,INDIRECT(nfl_win_total_result),MATCH(L$1,INDIRECT(nfl_win_total_result_header),0),FALSE)),"error")</f>
        <v>O</v>
      </c>
      <c r="M66" s="2">
        <f ca="1">IFERROR(IF(OR(ISBLANK(K66),ISBLANK(L66),K66="",L66=""),"",IF(K66=L66,1,0)),"na")</f>
        <v>1</v>
      </c>
    </row>
    <row r="67" spans="1:13" x14ac:dyDescent="0.25">
      <c r="A67" s="23">
        <v>66</v>
      </c>
      <c r="B67">
        <v>34</v>
      </c>
      <c r="C67" t="str">
        <f t="shared" ca="1" si="7"/>
        <v>2013_ATL</v>
      </c>
      <c r="D67">
        <f t="shared" ca="1" si="8"/>
        <v>2013</v>
      </c>
      <c r="E67" t="s">
        <v>16</v>
      </c>
      <c r="F67">
        <v>11</v>
      </c>
      <c r="G67" t="s">
        <v>376</v>
      </c>
      <c r="H67" s="1">
        <f t="shared" ca="1" si="6"/>
        <v>10</v>
      </c>
      <c r="I67" s="1">
        <f t="shared" ca="1" si="6"/>
        <v>120</v>
      </c>
      <c r="J67" s="1">
        <f t="shared" ca="1" si="6"/>
        <v>-140</v>
      </c>
      <c r="K67" s="1" t="str">
        <f ca="1">IFERROR(IF(F67&gt;H67,"O",IF(F67&lt;H67,"U","E")),"na")</f>
        <v>O</v>
      </c>
      <c r="L67" s="1" t="str">
        <f t="shared" ca="1" si="9"/>
        <v>U</v>
      </c>
      <c r="M67" s="2">
        <f ca="1">IFERROR(IF(OR(ISBLANK(K67),ISBLANK(L67),K67="",L67=""),"",IF(K67=L67,1,0)),"na")</f>
        <v>0</v>
      </c>
    </row>
    <row r="68" spans="1:13" x14ac:dyDescent="0.25">
      <c r="A68" s="23">
        <v>67</v>
      </c>
      <c r="B68">
        <v>35</v>
      </c>
      <c r="C68" t="str">
        <f t="shared" ca="1" si="7"/>
        <v>2013_BAL</v>
      </c>
      <c r="D68">
        <f t="shared" ca="1" si="8"/>
        <v>2013</v>
      </c>
      <c r="E68" t="s">
        <v>16</v>
      </c>
      <c r="F68">
        <v>7</v>
      </c>
      <c r="G68" s="23" t="s">
        <v>376</v>
      </c>
      <c r="H68" s="1">
        <f t="shared" ca="1" si="6"/>
        <v>8.5</v>
      </c>
      <c r="I68" s="1">
        <f t="shared" ca="1" si="6"/>
        <v>-140</v>
      </c>
      <c r="J68" s="1">
        <f t="shared" ca="1" si="6"/>
        <v>120</v>
      </c>
      <c r="K68" s="1" t="str">
        <f ca="1">IFERROR(IF(F68&gt;H68,"O",IF(F68&lt;H68,"U","E")),"na")</f>
        <v>U</v>
      </c>
      <c r="L68" s="1" t="str">
        <f t="shared" ca="1" si="9"/>
        <v>U</v>
      </c>
      <c r="M68" s="2">
        <f ca="1">IFERROR(IF(OR(ISBLANK(K68),ISBLANK(L68),K68="",L68=""),"",IF(K68=L68,1,0)),"na")</f>
        <v>1</v>
      </c>
    </row>
    <row r="69" spans="1:13" x14ac:dyDescent="0.25">
      <c r="A69" s="23">
        <v>68</v>
      </c>
      <c r="B69">
        <v>36</v>
      </c>
      <c r="C69" t="str">
        <f t="shared" ca="1" si="7"/>
        <v>2013_BUF</v>
      </c>
      <c r="D69">
        <f t="shared" ca="1" si="8"/>
        <v>2013</v>
      </c>
      <c r="E69" t="s">
        <v>16</v>
      </c>
      <c r="F69">
        <v>4</v>
      </c>
      <c r="G69" t="s">
        <v>376</v>
      </c>
      <c r="H69" s="1">
        <f t="shared" ca="1" si="6"/>
        <v>6.5</v>
      </c>
      <c r="I69" s="1">
        <f t="shared" ca="1" si="6"/>
        <v>115</v>
      </c>
      <c r="J69" s="1">
        <f t="shared" ca="1" si="6"/>
        <v>-135</v>
      </c>
      <c r="K69" s="1" t="str">
        <f ca="1">IFERROR(IF(F69&gt;H69,"O",IF(F69&lt;H69,"U","E")),"na")</f>
        <v>U</v>
      </c>
      <c r="L69" s="1" t="str">
        <f t="shared" ca="1" si="9"/>
        <v>U</v>
      </c>
      <c r="M69" s="2">
        <f ca="1">IFERROR(IF(OR(ISBLANK(K69),ISBLANK(L69),K69="",L69=""),"",IF(K69=L69,1,0)),"na")</f>
        <v>1</v>
      </c>
    </row>
    <row r="70" spans="1:13" x14ac:dyDescent="0.25">
      <c r="A70" s="23">
        <v>69</v>
      </c>
      <c r="B70">
        <v>37</v>
      </c>
      <c r="C70" t="str">
        <f t="shared" ca="1" si="7"/>
        <v>2013_CAR</v>
      </c>
      <c r="D70">
        <f t="shared" ca="1" si="8"/>
        <v>2013</v>
      </c>
      <c r="E70" t="s">
        <v>16</v>
      </c>
      <c r="F70">
        <v>7</v>
      </c>
      <c r="G70" t="s">
        <v>376</v>
      </c>
      <c r="H70" s="1">
        <f t="shared" ca="1" si="6"/>
        <v>7.5</v>
      </c>
      <c r="I70" s="1">
        <f t="shared" ca="1" si="6"/>
        <v>-110</v>
      </c>
      <c r="J70" s="1">
        <f t="shared" ca="1" si="6"/>
        <v>-110</v>
      </c>
      <c r="K70" s="1" t="str">
        <f ca="1">IFERROR(IF(F70&gt;H70,"O",IF(F70&lt;H70,"U","E")),"na")</f>
        <v>U</v>
      </c>
      <c r="L70" s="1" t="str">
        <f t="shared" ca="1" si="9"/>
        <v>O</v>
      </c>
      <c r="M70" s="2">
        <f ca="1">IFERROR(IF(OR(ISBLANK(K70),ISBLANK(L70),K70="",L70=""),"",IF(K70=L70,1,0)),"na")</f>
        <v>0</v>
      </c>
    </row>
    <row r="71" spans="1:13" x14ac:dyDescent="0.25">
      <c r="A71" s="23">
        <v>70</v>
      </c>
      <c r="B71">
        <v>38</v>
      </c>
      <c r="C71" t="str">
        <f t="shared" ca="1" si="7"/>
        <v>2013_CHI</v>
      </c>
      <c r="D71">
        <f t="shared" ca="1" si="8"/>
        <v>2013</v>
      </c>
      <c r="E71" t="s">
        <v>16</v>
      </c>
      <c r="F71">
        <v>9</v>
      </c>
      <c r="G71" s="23" t="s">
        <v>376</v>
      </c>
      <c r="H71" s="1">
        <f t="shared" ca="1" si="6"/>
        <v>8.5</v>
      </c>
      <c r="I71" s="1">
        <f t="shared" ca="1" si="6"/>
        <v>-120</v>
      </c>
      <c r="J71" s="1">
        <f t="shared" ca="1" si="6"/>
        <v>-100</v>
      </c>
      <c r="K71" s="1" t="str">
        <f ca="1">IFERROR(IF(F71&gt;H71,"O",IF(F71&lt;H71,"U","E")),"na")</f>
        <v>O</v>
      </c>
      <c r="L71" s="1" t="str">
        <f t="shared" ca="1" si="9"/>
        <v>U</v>
      </c>
      <c r="M71" s="2">
        <f ca="1">IFERROR(IF(OR(ISBLANK(K71),ISBLANK(L71),K71="",L71=""),"",IF(K71=L71,1,0)),"na")</f>
        <v>0</v>
      </c>
    </row>
    <row r="72" spans="1:13" x14ac:dyDescent="0.25">
      <c r="A72" s="23">
        <v>71</v>
      </c>
      <c r="B72">
        <v>39</v>
      </c>
      <c r="C72" t="str">
        <f t="shared" ca="1" si="7"/>
        <v>2013_CIN</v>
      </c>
      <c r="D72">
        <f t="shared" ca="1" si="8"/>
        <v>2013</v>
      </c>
      <c r="E72" t="s">
        <v>16</v>
      </c>
      <c r="F72">
        <v>9</v>
      </c>
      <c r="G72" t="s">
        <v>376</v>
      </c>
      <c r="H72" s="1">
        <f t="shared" ca="1" si="6"/>
        <v>8.5</v>
      </c>
      <c r="I72" s="1">
        <f t="shared" ca="1" si="6"/>
        <v>-125</v>
      </c>
      <c r="J72" s="1">
        <f t="shared" ca="1" si="6"/>
        <v>105</v>
      </c>
      <c r="K72" s="1" t="str">
        <f ca="1">IFERROR(IF(F72&gt;H72,"O",IF(F72&lt;H72,"U","E")),"na")</f>
        <v>O</v>
      </c>
      <c r="L72" s="1" t="str">
        <f t="shared" ca="1" si="9"/>
        <v>O</v>
      </c>
      <c r="M72" s="2">
        <f ca="1">IFERROR(IF(OR(ISBLANK(K72),ISBLANK(L72),K72="",L72=""),"",IF(K72=L72,1,0)),"na")</f>
        <v>1</v>
      </c>
    </row>
    <row r="73" spans="1:13" x14ac:dyDescent="0.25">
      <c r="A73" s="23">
        <v>72</v>
      </c>
      <c r="B73">
        <v>40</v>
      </c>
      <c r="C73" t="str">
        <f t="shared" ca="1" si="7"/>
        <v>2013_CLE</v>
      </c>
      <c r="D73">
        <f t="shared" ca="1" si="8"/>
        <v>2013</v>
      </c>
      <c r="E73" t="s">
        <v>16</v>
      </c>
      <c r="F73">
        <v>6</v>
      </c>
      <c r="G73" t="s">
        <v>376</v>
      </c>
      <c r="H73" s="1">
        <f t="shared" ca="1" si="6"/>
        <v>6</v>
      </c>
      <c r="I73" s="1">
        <f t="shared" ca="1" si="6"/>
        <v>-140</v>
      </c>
      <c r="J73" s="1">
        <f t="shared" ca="1" si="6"/>
        <v>120</v>
      </c>
      <c r="K73" s="1" t="str">
        <f ca="1">IFERROR(IF(F73&gt;H73,"O",IF(F73&lt;H73,"U","E")),"na")</f>
        <v>E</v>
      </c>
      <c r="L73" s="1" t="str">
        <f t="shared" ca="1" si="9"/>
        <v>U</v>
      </c>
      <c r="M73" s="2">
        <f ca="1">IFERROR(IF(OR(ISBLANK(K73),ISBLANK(L73),K73="",L73=""),"",IF(K73=L73,1,0)),"na")</f>
        <v>0</v>
      </c>
    </row>
    <row r="74" spans="1:13" x14ac:dyDescent="0.25">
      <c r="A74" s="23">
        <v>73</v>
      </c>
      <c r="B74">
        <v>41</v>
      </c>
      <c r="C74" t="str">
        <f t="shared" ca="1" si="7"/>
        <v>2013_DAL</v>
      </c>
      <c r="D74">
        <f t="shared" ca="1" si="8"/>
        <v>2013</v>
      </c>
      <c r="E74" t="s">
        <v>16</v>
      </c>
      <c r="F74">
        <v>10</v>
      </c>
      <c r="G74" s="23" t="s">
        <v>376</v>
      </c>
      <c r="H74" s="1">
        <f t="shared" ca="1" si="6"/>
        <v>8.5</v>
      </c>
      <c r="I74" s="1">
        <f t="shared" ca="1" si="6"/>
        <v>120</v>
      </c>
      <c r="J74" s="1">
        <f t="shared" ca="1" si="6"/>
        <v>-140</v>
      </c>
      <c r="K74" s="1" t="str">
        <f ca="1">IFERROR(IF(F74&gt;H74,"O",IF(F74&lt;H74,"U","E")),"na")</f>
        <v>O</v>
      </c>
      <c r="L74" s="1" t="str">
        <f t="shared" ca="1" si="9"/>
        <v>U</v>
      </c>
      <c r="M74" s="2">
        <f ca="1">IFERROR(IF(OR(ISBLANK(K74),ISBLANK(L74),K74="",L74=""),"",IF(K74=L74,1,0)),"na")</f>
        <v>0</v>
      </c>
    </row>
    <row r="75" spans="1:13" x14ac:dyDescent="0.25">
      <c r="A75" s="23">
        <v>74</v>
      </c>
      <c r="B75">
        <v>42</v>
      </c>
      <c r="C75" t="str">
        <f t="shared" ca="1" si="7"/>
        <v>2013_DEN</v>
      </c>
      <c r="D75">
        <f t="shared" ca="1" si="8"/>
        <v>2013</v>
      </c>
      <c r="E75" t="s">
        <v>16</v>
      </c>
      <c r="F75">
        <v>12</v>
      </c>
      <c r="G75" t="s">
        <v>376</v>
      </c>
      <c r="H75" s="1">
        <f t="shared" ca="1" si="6"/>
        <v>11.5</v>
      </c>
      <c r="I75" s="1">
        <f t="shared" ca="1" si="6"/>
        <v>-110</v>
      </c>
      <c r="J75" s="1">
        <f t="shared" ca="1" si="6"/>
        <v>-110</v>
      </c>
      <c r="K75" s="1" t="str">
        <f ca="1">IFERROR(IF(F75&gt;H75,"O",IF(F75&lt;H75,"U","E")),"na")</f>
        <v>O</v>
      </c>
      <c r="L75" s="1" t="str">
        <f t="shared" ca="1" si="9"/>
        <v>O</v>
      </c>
      <c r="M75" s="2">
        <f ca="1">IFERROR(IF(OR(ISBLANK(K75),ISBLANK(L75),K75="",L75=""),"",IF(K75=L75,1,0)),"na")</f>
        <v>1</v>
      </c>
    </row>
    <row r="76" spans="1:13" x14ac:dyDescent="0.25">
      <c r="A76" s="23">
        <v>75</v>
      </c>
      <c r="B76">
        <v>43</v>
      </c>
      <c r="C76" t="str">
        <f t="shared" ca="1" si="7"/>
        <v>2013_DET</v>
      </c>
      <c r="D76">
        <f t="shared" ca="1" si="8"/>
        <v>2013</v>
      </c>
      <c r="E76" t="s">
        <v>16</v>
      </c>
      <c r="F76">
        <v>6</v>
      </c>
      <c r="G76" t="s">
        <v>376</v>
      </c>
      <c r="H76" s="1">
        <f t="shared" ca="1" si="6"/>
        <v>7.5</v>
      </c>
      <c r="I76" s="1">
        <f t="shared" ca="1" si="6"/>
        <v>-130</v>
      </c>
      <c r="J76" s="1">
        <f t="shared" ca="1" si="6"/>
        <v>110</v>
      </c>
      <c r="K76" s="1" t="str">
        <f ca="1">IFERROR(IF(F76&gt;H76,"O",IF(F76&lt;H76,"U","E")),"na")</f>
        <v>U</v>
      </c>
      <c r="L76" s="1" t="str">
        <f t="shared" ca="1" si="9"/>
        <v>U</v>
      </c>
      <c r="M76" s="2">
        <f ca="1">IFERROR(IF(OR(ISBLANK(K76),ISBLANK(L76),K76="",L76=""),"",IF(K76=L76,1,0)),"na")</f>
        <v>1</v>
      </c>
    </row>
    <row r="77" spans="1:13" x14ac:dyDescent="0.25">
      <c r="A77" s="23">
        <v>76</v>
      </c>
      <c r="B77">
        <v>44</v>
      </c>
      <c r="C77" t="str">
        <f t="shared" ca="1" si="7"/>
        <v>2013_GBY</v>
      </c>
      <c r="D77">
        <f t="shared" ca="1" si="8"/>
        <v>2013</v>
      </c>
      <c r="E77" t="s">
        <v>16</v>
      </c>
      <c r="F77">
        <v>12</v>
      </c>
      <c r="G77" s="23" t="s">
        <v>376</v>
      </c>
      <c r="H77" s="1">
        <f t="shared" ca="1" si="6"/>
        <v>10</v>
      </c>
      <c r="I77" s="1">
        <f t="shared" ca="1" si="6"/>
        <v>-135</v>
      </c>
      <c r="J77" s="1">
        <f t="shared" ca="1" si="6"/>
        <v>115</v>
      </c>
      <c r="K77" s="1" t="str">
        <f ca="1">IFERROR(IF(F77&gt;H77,"O",IF(F77&lt;H77,"U","E")),"na")</f>
        <v>O</v>
      </c>
      <c r="L77" s="1" t="str">
        <f t="shared" ca="1" si="9"/>
        <v>U</v>
      </c>
      <c r="M77" s="2">
        <f ca="1">IFERROR(IF(OR(ISBLANK(K77),ISBLANK(L77),K77="",L77=""),"",IF(K77=L77,1,0)),"na")</f>
        <v>0</v>
      </c>
    </row>
    <row r="78" spans="1:13" x14ac:dyDescent="0.25">
      <c r="A78" s="23">
        <v>77</v>
      </c>
      <c r="B78">
        <v>45</v>
      </c>
      <c r="C78" t="str">
        <f t="shared" ca="1" si="7"/>
        <v>2013_HOU</v>
      </c>
      <c r="D78">
        <f t="shared" ca="1" si="8"/>
        <v>2013</v>
      </c>
      <c r="E78" t="s">
        <v>16</v>
      </c>
      <c r="F78">
        <v>11</v>
      </c>
      <c r="G78" t="s">
        <v>376</v>
      </c>
      <c r="H78" s="1">
        <f t="shared" ca="1" si="6"/>
        <v>10</v>
      </c>
      <c r="I78" s="1">
        <f t="shared" ca="1" si="6"/>
        <v>-130</v>
      </c>
      <c r="J78" s="1">
        <f t="shared" ca="1" si="6"/>
        <v>110</v>
      </c>
      <c r="K78" s="1" t="str">
        <f ca="1">IFERROR(IF(F78&gt;H78,"O",IF(F78&lt;H78,"U","E")),"na")</f>
        <v>O</v>
      </c>
      <c r="L78" s="1" t="str">
        <f t="shared" ca="1" si="9"/>
        <v>U</v>
      </c>
      <c r="M78" s="2">
        <f ca="1">IFERROR(IF(OR(ISBLANK(K78),ISBLANK(L78),K78="",L78=""),"",IF(K78=L78,1,0)),"na")</f>
        <v>0</v>
      </c>
    </row>
    <row r="79" spans="1:13" x14ac:dyDescent="0.25">
      <c r="A79" s="23">
        <v>78</v>
      </c>
      <c r="B79">
        <v>46</v>
      </c>
      <c r="C79" t="str">
        <f t="shared" ca="1" si="7"/>
        <v>2013_IND</v>
      </c>
      <c r="D79">
        <f t="shared" ca="1" si="8"/>
        <v>2013</v>
      </c>
      <c r="E79" t="s">
        <v>16</v>
      </c>
      <c r="F79">
        <v>7</v>
      </c>
      <c r="G79" t="s">
        <v>376</v>
      </c>
      <c r="H79" s="1">
        <f t="shared" ca="1" si="6"/>
        <v>8.5</v>
      </c>
      <c r="I79" s="1">
        <f t="shared" ca="1" si="6"/>
        <v>-115</v>
      </c>
      <c r="J79" s="1">
        <f t="shared" ca="1" si="6"/>
        <v>-105</v>
      </c>
      <c r="K79" s="1" t="str">
        <f ca="1">IFERROR(IF(F79&gt;H79,"O",IF(F79&lt;H79,"U","E")),"na")</f>
        <v>U</v>
      </c>
      <c r="L79" s="1" t="str">
        <f t="shared" ca="1" si="9"/>
        <v>O</v>
      </c>
      <c r="M79" s="2">
        <f ca="1">IFERROR(IF(OR(ISBLANK(K79),ISBLANK(L79),K79="",L79=""),"",IF(K79=L79,1,0)),"na")</f>
        <v>0</v>
      </c>
    </row>
    <row r="80" spans="1:13" x14ac:dyDescent="0.25">
      <c r="A80" s="23">
        <v>79</v>
      </c>
      <c r="B80">
        <v>47</v>
      </c>
      <c r="C80" t="str">
        <f t="shared" ca="1" si="7"/>
        <v>2013_JAX</v>
      </c>
      <c r="D80">
        <f t="shared" ca="1" si="8"/>
        <v>2013</v>
      </c>
      <c r="E80" t="s">
        <v>16</v>
      </c>
      <c r="F80">
        <v>5</v>
      </c>
      <c r="G80" s="23" t="s">
        <v>376</v>
      </c>
      <c r="H80" s="1">
        <f t="shared" ca="1" si="6"/>
        <v>5</v>
      </c>
      <c r="I80" s="1">
        <f t="shared" ca="1" si="6"/>
        <v>-130</v>
      </c>
      <c r="J80" s="1">
        <f t="shared" ca="1" si="6"/>
        <v>110</v>
      </c>
      <c r="K80" s="1" t="str">
        <f ca="1">IFERROR(IF(F80&gt;H80,"O",IF(F80&lt;H80,"U","E")),"na")</f>
        <v>E</v>
      </c>
      <c r="L80" s="1" t="str">
        <f t="shared" ca="1" si="9"/>
        <v>U</v>
      </c>
      <c r="M80" s="2">
        <f ca="1">IFERROR(IF(OR(ISBLANK(K80),ISBLANK(L80),K80="",L80=""),"",IF(K80=L80,1,0)),"na")</f>
        <v>0</v>
      </c>
    </row>
    <row r="81" spans="1:13" x14ac:dyDescent="0.25">
      <c r="A81" s="23">
        <v>80</v>
      </c>
      <c r="B81">
        <v>48</v>
      </c>
      <c r="C81" t="str">
        <f t="shared" ca="1" si="7"/>
        <v>2013_KCY</v>
      </c>
      <c r="D81">
        <f t="shared" ca="1" si="8"/>
        <v>2013</v>
      </c>
      <c r="E81" t="s">
        <v>16</v>
      </c>
      <c r="F81">
        <v>8</v>
      </c>
      <c r="G81" t="s">
        <v>376</v>
      </c>
      <c r="H81" s="1">
        <f t="shared" ca="1" si="6"/>
        <v>7</v>
      </c>
      <c r="I81" s="1">
        <f t="shared" ca="1" si="6"/>
        <v>-160</v>
      </c>
      <c r="J81" s="1">
        <f t="shared" ca="1" si="6"/>
        <v>140</v>
      </c>
      <c r="K81" s="1" t="str">
        <f ca="1">IFERROR(IF(F81&gt;H81,"O",IF(F81&lt;H81,"U","E")),"na")</f>
        <v>O</v>
      </c>
      <c r="L81" s="1" t="str">
        <f t="shared" ca="1" si="9"/>
        <v>O</v>
      </c>
      <c r="M81" s="2">
        <f ca="1">IFERROR(IF(OR(ISBLANK(K81),ISBLANK(L81),K81="",L81=""),"",IF(K81=L81,1,0)),"na")</f>
        <v>1</v>
      </c>
    </row>
    <row r="82" spans="1:13" x14ac:dyDescent="0.25">
      <c r="A82" s="23">
        <v>81</v>
      </c>
      <c r="B82">
        <v>49</v>
      </c>
      <c r="C82" t="str">
        <f t="shared" ca="1" si="7"/>
        <v>2013_MIA</v>
      </c>
      <c r="D82">
        <f t="shared" ca="1" si="8"/>
        <v>2013</v>
      </c>
      <c r="E82" t="s">
        <v>16</v>
      </c>
      <c r="F82">
        <v>8</v>
      </c>
      <c r="G82" t="s">
        <v>376</v>
      </c>
      <c r="H82" s="1">
        <f t="shared" ref="H82:J101" ca="1" si="10">IFERROR(VLOOKUP($B82,INDIRECT(nfl_win_total_result),MATCH(H$1,INDIRECT(nfl_win_total_result_header),0),FALSE),"error")</f>
        <v>7.5</v>
      </c>
      <c r="I82" s="1">
        <f t="shared" ca="1" si="10"/>
        <v>-145</v>
      </c>
      <c r="J82" s="1">
        <f t="shared" ca="1" si="10"/>
        <v>125</v>
      </c>
      <c r="K82" s="1" t="str">
        <f ca="1">IFERROR(IF(F82&gt;H82,"O",IF(F82&lt;H82,"U","E")),"na")</f>
        <v>O</v>
      </c>
      <c r="L82" s="1" t="str">
        <f t="shared" ca="1" si="9"/>
        <v>O</v>
      </c>
      <c r="M82" s="2">
        <f ca="1">IFERROR(IF(OR(ISBLANK(K82),ISBLANK(L82),K82="",L82=""),"",IF(K82=L82,1,0)),"na")</f>
        <v>1</v>
      </c>
    </row>
    <row r="83" spans="1:13" x14ac:dyDescent="0.25">
      <c r="A83" s="23">
        <v>82</v>
      </c>
      <c r="B83">
        <v>50</v>
      </c>
      <c r="C83" t="str">
        <f t="shared" ca="1" si="7"/>
        <v>2013_MIN</v>
      </c>
      <c r="D83">
        <f t="shared" ca="1" si="8"/>
        <v>2013</v>
      </c>
      <c r="E83" t="s">
        <v>16</v>
      </c>
      <c r="F83">
        <v>5</v>
      </c>
      <c r="G83" s="23" t="s">
        <v>376</v>
      </c>
      <c r="H83" s="1">
        <f t="shared" ca="1" si="10"/>
        <v>7.5</v>
      </c>
      <c r="I83" s="1">
        <f t="shared" ca="1" si="10"/>
        <v>-110</v>
      </c>
      <c r="J83" s="1">
        <f t="shared" ca="1" si="10"/>
        <v>-110</v>
      </c>
      <c r="K83" s="1" t="str">
        <f ca="1">IFERROR(IF(F83&gt;H83,"O",IF(F83&lt;H83,"U","E")),"na")</f>
        <v>U</v>
      </c>
      <c r="L83" s="1" t="str">
        <f t="shared" ca="1" si="9"/>
        <v>U</v>
      </c>
      <c r="M83" s="2">
        <f ca="1">IFERROR(IF(OR(ISBLANK(K83),ISBLANK(L83),K83="",L83=""),"",IF(K83=L83,1,0)),"na")</f>
        <v>1</v>
      </c>
    </row>
    <row r="84" spans="1:13" x14ac:dyDescent="0.25">
      <c r="A84" s="23">
        <v>83</v>
      </c>
      <c r="B84">
        <v>51</v>
      </c>
      <c r="C84" t="str">
        <f t="shared" ca="1" si="7"/>
        <v>2013_NWE</v>
      </c>
      <c r="D84">
        <f t="shared" ca="1" si="8"/>
        <v>2013</v>
      </c>
      <c r="E84" t="s">
        <v>16</v>
      </c>
      <c r="F84">
        <v>12</v>
      </c>
      <c r="G84" t="s">
        <v>376</v>
      </c>
      <c r="H84" s="1">
        <f t="shared" ca="1" si="10"/>
        <v>11.5</v>
      </c>
      <c r="I84" s="1">
        <f t="shared" ca="1" si="10"/>
        <v>130</v>
      </c>
      <c r="J84" s="1">
        <f t="shared" ca="1" si="10"/>
        <v>-150</v>
      </c>
      <c r="K84" s="1" t="str">
        <f ca="1">IFERROR(IF(F84&gt;H84,"O",IF(F84&lt;H84,"U","E")),"na")</f>
        <v>O</v>
      </c>
      <c r="L84" s="1" t="str">
        <f t="shared" ca="1" si="9"/>
        <v>O</v>
      </c>
      <c r="M84" s="2">
        <f ca="1">IFERROR(IF(OR(ISBLANK(K84),ISBLANK(L84),K84="",L84=""),"",IF(K84=L84,1,0)),"na")</f>
        <v>1</v>
      </c>
    </row>
    <row r="85" spans="1:13" x14ac:dyDescent="0.25">
      <c r="A85" s="23">
        <v>84</v>
      </c>
      <c r="B85">
        <v>52</v>
      </c>
      <c r="C85" t="str">
        <f t="shared" ca="1" si="7"/>
        <v>2013_NOR</v>
      </c>
      <c r="D85">
        <f t="shared" ca="1" si="8"/>
        <v>2013</v>
      </c>
      <c r="E85" t="s">
        <v>16</v>
      </c>
      <c r="F85">
        <v>10</v>
      </c>
      <c r="G85" t="s">
        <v>376</v>
      </c>
      <c r="H85" s="1">
        <f t="shared" ca="1" si="10"/>
        <v>9</v>
      </c>
      <c r="I85" s="1">
        <f t="shared" ca="1" si="10"/>
        <v>-135</v>
      </c>
      <c r="J85" s="1">
        <f t="shared" ca="1" si="10"/>
        <v>115</v>
      </c>
      <c r="K85" s="1" t="str">
        <f ca="1">IFERROR(IF(F85&gt;H85,"O",IF(F85&lt;H85,"U","E")),"na")</f>
        <v>O</v>
      </c>
      <c r="L85" s="1" t="str">
        <f t="shared" ca="1" si="9"/>
        <v>O</v>
      </c>
      <c r="M85" s="2">
        <f ca="1">IFERROR(IF(OR(ISBLANK(K85),ISBLANK(L85),K85="",L85=""),"",IF(K85=L85,1,0)),"na")</f>
        <v>1</v>
      </c>
    </row>
    <row r="86" spans="1:13" x14ac:dyDescent="0.25">
      <c r="A86" s="23">
        <v>85</v>
      </c>
      <c r="B86">
        <v>53</v>
      </c>
      <c r="C86" t="str">
        <f t="shared" ca="1" si="7"/>
        <v>2013_NYG</v>
      </c>
      <c r="D86">
        <f t="shared" ca="1" si="8"/>
        <v>2013</v>
      </c>
      <c r="E86" t="s">
        <v>16</v>
      </c>
      <c r="F86">
        <v>8</v>
      </c>
      <c r="G86" s="23" t="s">
        <v>376</v>
      </c>
      <c r="H86" s="1">
        <f t="shared" ca="1" si="10"/>
        <v>9</v>
      </c>
      <c r="I86" s="1">
        <f t="shared" ca="1" si="10"/>
        <v>-100</v>
      </c>
      <c r="J86" s="1">
        <f t="shared" ca="1" si="10"/>
        <v>-120</v>
      </c>
      <c r="K86" s="1" t="str">
        <f ca="1">IFERROR(IF(F86&gt;H86,"O",IF(F86&lt;H86,"U","E")),"na")</f>
        <v>U</v>
      </c>
      <c r="L86" s="1" t="str">
        <f t="shared" ca="1" si="9"/>
        <v>U</v>
      </c>
      <c r="M86" s="2">
        <f ca="1">IFERROR(IF(OR(ISBLANK(K86),ISBLANK(L86),K86="",L86=""),"",IF(K86=L86,1,0)),"na")</f>
        <v>1</v>
      </c>
    </row>
    <row r="87" spans="1:13" x14ac:dyDescent="0.25">
      <c r="A87" s="23">
        <v>86</v>
      </c>
      <c r="B87">
        <v>54</v>
      </c>
      <c r="C87" t="str">
        <f t="shared" ca="1" si="7"/>
        <v>2013_NYJ</v>
      </c>
      <c r="D87">
        <f t="shared" ca="1" si="8"/>
        <v>2013</v>
      </c>
      <c r="E87" t="s">
        <v>16</v>
      </c>
      <c r="F87">
        <v>4</v>
      </c>
      <c r="G87" t="s">
        <v>376</v>
      </c>
      <c r="H87" s="1">
        <f t="shared" ca="1" si="10"/>
        <v>6.5</v>
      </c>
      <c r="I87" s="1">
        <f t="shared" ca="1" si="10"/>
        <v>130</v>
      </c>
      <c r="J87" s="1">
        <f t="shared" ca="1" si="10"/>
        <v>-150</v>
      </c>
      <c r="K87" s="1" t="str">
        <f ca="1">IFERROR(IF(F87&gt;H87,"O",IF(F87&lt;H87,"U","E")),"na")</f>
        <v>U</v>
      </c>
      <c r="L87" s="1" t="str">
        <f t="shared" ca="1" si="9"/>
        <v>O</v>
      </c>
      <c r="M87" s="2">
        <f ca="1">IFERROR(IF(OR(ISBLANK(K87),ISBLANK(L87),K87="",L87=""),"",IF(K87=L87,1,0)),"na")</f>
        <v>0</v>
      </c>
    </row>
    <row r="88" spans="1:13" x14ac:dyDescent="0.25">
      <c r="A88" s="23">
        <v>87</v>
      </c>
      <c r="B88">
        <v>55</v>
      </c>
      <c r="C88" t="str">
        <f t="shared" ca="1" si="7"/>
        <v>2013_OAK</v>
      </c>
      <c r="D88">
        <f t="shared" ca="1" si="8"/>
        <v>2013</v>
      </c>
      <c r="E88" t="s">
        <v>16</v>
      </c>
      <c r="F88">
        <v>3</v>
      </c>
      <c r="G88" t="s">
        <v>376</v>
      </c>
      <c r="H88" s="1">
        <f t="shared" ca="1" si="10"/>
        <v>5.5</v>
      </c>
      <c r="I88" s="1">
        <f t="shared" ca="1" si="10"/>
        <v>105</v>
      </c>
      <c r="J88" s="1">
        <f t="shared" ca="1" si="10"/>
        <v>-125</v>
      </c>
      <c r="K88" s="1" t="str">
        <f ca="1">IFERROR(IF(F88&gt;H88,"O",IF(F88&lt;H88,"U","E")),"na")</f>
        <v>U</v>
      </c>
      <c r="L88" s="1" t="str">
        <f t="shared" ca="1" si="9"/>
        <v>U</v>
      </c>
      <c r="M88" s="2">
        <f ca="1">IFERROR(IF(OR(ISBLANK(K88),ISBLANK(L88),K88="",L88=""),"",IF(K88=L88,1,0)),"na")</f>
        <v>1</v>
      </c>
    </row>
    <row r="89" spans="1:13" x14ac:dyDescent="0.25">
      <c r="A89" s="23">
        <v>88</v>
      </c>
      <c r="B89">
        <v>56</v>
      </c>
      <c r="C89" t="str">
        <f t="shared" ca="1" si="7"/>
        <v>2013_PHI</v>
      </c>
      <c r="D89">
        <f t="shared" ca="1" si="8"/>
        <v>2013</v>
      </c>
      <c r="E89" t="s">
        <v>16</v>
      </c>
      <c r="F89">
        <v>8</v>
      </c>
      <c r="G89" s="23" t="s">
        <v>376</v>
      </c>
      <c r="H89" s="1">
        <f t="shared" ca="1" si="10"/>
        <v>7</v>
      </c>
      <c r="I89" s="1">
        <f t="shared" ca="1" si="10"/>
        <v>-120</v>
      </c>
      <c r="J89" s="1">
        <f t="shared" ca="1" si="10"/>
        <v>-100</v>
      </c>
      <c r="K89" s="1" t="str">
        <f ca="1">IFERROR(IF(F89&gt;H89,"O",IF(F89&lt;H89,"U","E")),"na")</f>
        <v>O</v>
      </c>
      <c r="L89" s="1" t="str">
        <f t="shared" ca="1" si="9"/>
        <v>O</v>
      </c>
      <c r="M89" s="2">
        <f ca="1">IFERROR(IF(OR(ISBLANK(K89),ISBLANK(L89),K89="",L89=""),"",IF(K89=L89,1,0)),"na")</f>
        <v>1</v>
      </c>
    </row>
    <row r="90" spans="1:13" x14ac:dyDescent="0.25">
      <c r="A90" s="23">
        <v>89</v>
      </c>
      <c r="B90">
        <v>57</v>
      </c>
      <c r="C90" t="str">
        <f t="shared" ca="1" si="7"/>
        <v>2013_PIT</v>
      </c>
      <c r="D90">
        <f t="shared" ca="1" si="8"/>
        <v>2013</v>
      </c>
      <c r="E90" t="s">
        <v>16</v>
      </c>
      <c r="F90">
        <v>8</v>
      </c>
      <c r="G90" t="s">
        <v>376</v>
      </c>
      <c r="H90" s="1">
        <f t="shared" ca="1" si="10"/>
        <v>9</v>
      </c>
      <c r="I90" s="1">
        <f t="shared" ca="1" si="10"/>
        <v>-140</v>
      </c>
      <c r="J90" s="1">
        <f t="shared" ca="1" si="10"/>
        <v>120</v>
      </c>
      <c r="K90" s="1" t="str">
        <f ca="1">IFERROR(IF(F90&gt;H90,"O",IF(F90&lt;H90,"U","E")),"na")</f>
        <v>U</v>
      </c>
      <c r="L90" s="1" t="str">
        <f t="shared" ca="1" si="9"/>
        <v>U</v>
      </c>
      <c r="M90" s="2">
        <f ca="1">IFERROR(IF(OR(ISBLANK(K90),ISBLANK(L90),K90="",L90=""),"",IF(K90=L90,1,0)),"na")</f>
        <v>1</v>
      </c>
    </row>
    <row r="91" spans="1:13" x14ac:dyDescent="0.25">
      <c r="A91" s="23">
        <v>90</v>
      </c>
      <c r="B91">
        <v>58</v>
      </c>
      <c r="C91" t="str">
        <f t="shared" ca="1" si="7"/>
        <v>2013_SD</v>
      </c>
      <c r="D91">
        <f t="shared" ca="1" si="8"/>
        <v>2013</v>
      </c>
      <c r="E91" t="s">
        <v>16</v>
      </c>
      <c r="F91">
        <v>7</v>
      </c>
      <c r="G91" t="s">
        <v>376</v>
      </c>
      <c r="H91" s="1">
        <f t="shared" ca="1" si="10"/>
        <v>7.5</v>
      </c>
      <c r="I91" s="1">
        <f t="shared" ca="1" si="10"/>
        <v>125</v>
      </c>
      <c r="J91" s="1">
        <f t="shared" ca="1" si="10"/>
        <v>-145</v>
      </c>
      <c r="K91" s="1" t="str">
        <f ca="1">IFERROR(IF(F91&gt;H91,"O",IF(F91&lt;H91,"U","E")),"na")</f>
        <v>U</v>
      </c>
      <c r="L91" s="1" t="str">
        <f t="shared" ca="1" si="9"/>
        <v>O</v>
      </c>
      <c r="M91" s="2">
        <f ca="1">IFERROR(IF(OR(ISBLANK(K91),ISBLANK(L91),K91="",L91=""),"",IF(K91=L91,1,0)),"na")</f>
        <v>0</v>
      </c>
    </row>
    <row r="92" spans="1:13" x14ac:dyDescent="0.25">
      <c r="A92" s="23">
        <v>91</v>
      </c>
      <c r="B92">
        <v>59</v>
      </c>
      <c r="C92" t="str">
        <f t="shared" ca="1" si="7"/>
        <v>2013_SEA</v>
      </c>
      <c r="D92">
        <f t="shared" ca="1" si="8"/>
        <v>2013</v>
      </c>
      <c r="E92" t="s">
        <v>16</v>
      </c>
      <c r="F92">
        <v>12</v>
      </c>
      <c r="G92" s="23" t="s">
        <v>376</v>
      </c>
      <c r="H92" s="1">
        <f t="shared" ca="1" si="10"/>
        <v>10.5</v>
      </c>
      <c r="I92" s="1">
        <f t="shared" ca="1" si="10"/>
        <v>-120</v>
      </c>
      <c r="J92" s="1">
        <f t="shared" ca="1" si="10"/>
        <v>-100</v>
      </c>
      <c r="K92" s="1" t="str">
        <f ca="1">IFERROR(IF(F92&gt;H92,"O",IF(F92&lt;H92,"U","E")),"na")</f>
        <v>O</v>
      </c>
      <c r="L92" s="1" t="str">
        <f t="shared" ca="1" si="9"/>
        <v>O</v>
      </c>
      <c r="M92" s="2">
        <f ca="1">IFERROR(IF(OR(ISBLANK(K92),ISBLANK(L92),K92="",L92=""),"",IF(K92=L92,1,0)),"na")</f>
        <v>1</v>
      </c>
    </row>
    <row r="93" spans="1:13" x14ac:dyDescent="0.25">
      <c r="A93" s="23">
        <v>92</v>
      </c>
      <c r="B93">
        <v>60</v>
      </c>
      <c r="C93" t="str">
        <f t="shared" ca="1" si="7"/>
        <v>2013_SFO</v>
      </c>
      <c r="D93">
        <f t="shared" ca="1" si="8"/>
        <v>2013</v>
      </c>
      <c r="E93" t="s">
        <v>16</v>
      </c>
      <c r="F93">
        <v>13</v>
      </c>
      <c r="G93" t="s">
        <v>376</v>
      </c>
      <c r="H93" s="1">
        <f t="shared" ca="1" si="10"/>
        <v>11.5</v>
      </c>
      <c r="I93" s="1">
        <f t="shared" ca="1" si="10"/>
        <v>135</v>
      </c>
      <c r="J93" s="1">
        <f t="shared" ca="1" si="10"/>
        <v>-155</v>
      </c>
      <c r="K93" s="1" t="str">
        <f ca="1">IFERROR(IF(F93&gt;H93,"O",IF(F93&lt;H93,"U","E")),"na")</f>
        <v>O</v>
      </c>
      <c r="L93" s="1" t="str">
        <f t="shared" ca="1" si="9"/>
        <v>O</v>
      </c>
      <c r="M93" s="2">
        <f ca="1">IFERROR(IF(OR(ISBLANK(K93),ISBLANK(L93),K93="",L93=""),"",IF(K93=L93,1,0)),"na")</f>
        <v>1</v>
      </c>
    </row>
    <row r="94" spans="1:13" x14ac:dyDescent="0.25">
      <c r="A94" s="23">
        <v>93</v>
      </c>
      <c r="B94">
        <v>61</v>
      </c>
      <c r="C94" t="str">
        <f t="shared" ca="1" si="7"/>
        <v>2013_STL</v>
      </c>
      <c r="D94">
        <f t="shared" ca="1" si="8"/>
        <v>2013</v>
      </c>
      <c r="E94" t="s">
        <v>16</v>
      </c>
      <c r="F94">
        <v>6</v>
      </c>
      <c r="G94" t="s">
        <v>376</v>
      </c>
      <c r="H94" s="1">
        <f t="shared" ca="1" si="10"/>
        <v>7.5</v>
      </c>
      <c r="I94" s="1">
        <f t="shared" ca="1" si="10"/>
        <v>-110</v>
      </c>
      <c r="J94" s="1">
        <f t="shared" ca="1" si="10"/>
        <v>-110</v>
      </c>
      <c r="K94" s="1" t="str">
        <f ca="1">IFERROR(IF(F94&gt;H94,"O",IF(F94&lt;H94,"U","E")),"na")</f>
        <v>U</v>
      </c>
      <c r="L94" s="1" t="str">
        <f t="shared" ca="1" si="9"/>
        <v>U</v>
      </c>
      <c r="M94" s="2">
        <f ca="1">IFERROR(IF(OR(ISBLANK(K94),ISBLANK(L94),K94="",L94=""),"",IF(K94=L94,1,0)),"na")</f>
        <v>1</v>
      </c>
    </row>
    <row r="95" spans="1:13" x14ac:dyDescent="0.25">
      <c r="A95" s="23">
        <v>94</v>
      </c>
      <c r="B95">
        <v>62</v>
      </c>
      <c r="C95" t="str">
        <f t="shared" ca="1" si="7"/>
        <v>2013_TBY</v>
      </c>
      <c r="D95">
        <f t="shared" ca="1" si="8"/>
        <v>2013</v>
      </c>
      <c r="E95" t="s">
        <v>16</v>
      </c>
      <c r="F95">
        <v>7</v>
      </c>
      <c r="G95" s="23" t="s">
        <v>376</v>
      </c>
      <c r="H95" s="1">
        <f t="shared" ca="1" si="10"/>
        <v>7.5</v>
      </c>
      <c r="I95" s="1">
        <f t="shared" ca="1" si="10"/>
        <v>-140</v>
      </c>
      <c r="J95" s="1">
        <f t="shared" ca="1" si="10"/>
        <v>120</v>
      </c>
      <c r="K95" s="1" t="str">
        <f ca="1">IFERROR(IF(F95&gt;H95,"O",IF(F95&lt;H95,"U","E")),"na")</f>
        <v>U</v>
      </c>
      <c r="L95" s="1" t="str">
        <f t="shared" ca="1" si="9"/>
        <v>U</v>
      </c>
      <c r="M95" s="2">
        <f ca="1">IFERROR(IF(OR(ISBLANK(K95),ISBLANK(L95),K95="",L95=""),"",IF(K95=L95,1,0)),"na")</f>
        <v>1</v>
      </c>
    </row>
    <row r="96" spans="1:13" x14ac:dyDescent="0.25">
      <c r="A96" s="23">
        <v>95</v>
      </c>
      <c r="B96">
        <v>63</v>
      </c>
      <c r="C96" t="str">
        <f t="shared" ca="1" si="7"/>
        <v>2013_TEN</v>
      </c>
      <c r="D96">
        <f t="shared" ca="1" si="8"/>
        <v>2013</v>
      </c>
      <c r="E96" t="s">
        <v>16</v>
      </c>
      <c r="F96">
        <v>6</v>
      </c>
      <c r="G96" t="s">
        <v>376</v>
      </c>
      <c r="H96" s="1">
        <f t="shared" ca="1" si="10"/>
        <v>6.5</v>
      </c>
      <c r="I96" s="1">
        <f t="shared" ca="1" si="10"/>
        <v>-110</v>
      </c>
      <c r="J96" s="1">
        <f t="shared" ca="1" si="10"/>
        <v>-110</v>
      </c>
      <c r="K96" s="1" t="str">
        <f ca="1">IFERROR(IF(F96&gt;H96,"O",IF(F96&lt;H96,"U","E")),"na")</f>
        <v>U</v>
      </c>
      <c r="L96" s="1" t="str">
        <f t="shared" ca="1" si="9"/>
        <v>O</v>
      </c>
      <c r="M96" s="2">
        <f ca="1">IFERROR(IF(OR(ISBLANK(K96),ISBLANK(L96),K96="",L96=""),"",IF(K96=L96,1,0)),"na")</f>
        <v>0</v>
      </c>
    </row>
    <row r="97" spans="1:13" x14ac:dyDescent="0.25">
      <c r="A97" s="23">
        <v>96</v>
      </c>
      <c r="B97">
        <v>64</v>
      </c>
      <c r="C97" t="str">
        <f t="shared" ca="1" si="7"/>
        <v>2013_WAS</v>
      </c>
      <c r="D97">
        <f t="shared" ca="1" si="8"/>
        <v>2013</v>
      </c>
      <c r="E97" t="s">
        <v>16</v>
      </c>
      <c r="F97">
        <v>9</v>
      </c>
      <c r="G97" t="s">
        <v>376</v>
      </c>
      <c r="H97" s="1">
        <f t="shared" ca="1" si="10"/>
        <v>8</v>
      </c>
      <c r="I97" s="1">
        <f t="shared" ca="1" si="10"/>
        <v>-120</v>
      </c>
      <c r="J97" s="1">
        <f t="shared" ca="1" si="10"/>
        <v>-100</v>
      </c>
      <c r="K97" s="1" t="str">
        <f ca="1">IFERROR(IF(F97&gt;H97,"O",IF(F97&lt;H97,"U","E")),"na")</f>
        <v>O</v>
      </c>
      <c r="L97" s="1" t="str">
        <f t="shared" ca="1" si="9"/>
        <v>U</v>
      </c>
      <c r="M97" s="2">
        <f ca="1">IFERROR(IF(OR(ISBLANK(K97),ISBLANK(L97),K97="",L97=""),"",IF(K97=L97,1,0)),"na")</f>
        <v>0</v>
      </c>
    </row>
    <row r="98" spans="1:13" x14ac:dyDescent="0.25">
      <c r="A98" s="23">
        <v>97</v>
      </c>
      <c r="B98">
        <v>33</v>
      </c>
      <c r="C98" t="str">
        <f t="shared" ca="1" si="7"/>
        <v>2013_ARI</v>
      </c>
      <c r="D98">
        <f t="shared" ca="1" si="8"/>
        <v>2013</v>
      </c>
      <c r="E98" t="s">
        <v>18</v>
      </c>
      <c r="F98">
        <v>5</v>
      </c>
      <c r="G98" s="23" t="s">
        <v>376</v>
      </c>
      <c r="H98" s="1">
        <f t="shared" ca="1" si="10"/>
        <v>5.5</v>
      </c>
      <c r="I98" s="1">
        <f t="shared" ca="1" si="10"/>
        <v>-100</v>
      </c>
      <c r="J98" s="1">
        <f t="shared" ca="1" si="10"/>
        <v>-120</v>
      </c>
      <c r="K98" s="1" t="str">
        <f ca="1">IFERROR(IF(F98&gt;H98,"O",IF(F98&lt;H98,"U","E")),"na")</f>
        <v>U</v>
      </c>
      <c r="L98" s="1" t="str">
        <f t="shared" ca="1" si="9"/>
        <v>O</v>
      </c>
      <c r="M98" s="2">
        <f ca="1">IFERROR(IF(OR(ISBLANK(K98),ISBLANK(L98),K98="",L98=""),"",IF(K98=L98,1,0)),"na")</f>
        <v>0</v>
      </c>
    </row>
    <row r="99" spans="1:13" x14ac:dyDescent="0.25">
      <c r="A99" s="23">
        <v>98</v>
      </c>
      <c r="B99">
        <v>34</v>
      </c>
      <c r="C99" t="str">
        <f t="shared" ca="1" si="7"/>
        <v>2013_ATL</v>
      </c>
      <c r="D99">
        <f t="shared" ca="1" si="8"/>
        <v>2013</v>
      </c>
      <c r="E99" t="s">
        <v>18</v>
      </c>
      <c r="F99">
        <v>11</v>
      </c>
      <c r="G99" t="s">
        <v>376</v>
      </c>
      <c r="H99" s="1">
        <f t="shared" ca="1" si="10"/>
        <v>10</v>
      </c>
      <c r="I99" s="1">
        <f t="shared" ca="1" si="10"/>
        <v>120</v>
      </c>
      <c r="J99" s="1">
        <f t="shared" ca="1" si="10"/>
        <v>-140</v>
      </c>
      <c r="K99" s="1" t="str">
        <f ca="1">IFERROR(IF(F99&gt;H99,"O",IF(F99&lt;H99,"U","E")),"na")</f>
        <v>O</v>
      </c>
      <c r="L99" s="1" t="str">
        <f t="shared" ca="1" si="9"/>
        <v>U</v>
      </c>
      <c r="M99" s="2">
        <f ca="1">IFERROR(IF(OR(ISBLANK(K99),ISBLANK(L99),K99="",L99=""),"",IF(K99=L99,1,0)),"na")</f>
        <v>0</v>
      </c>
    </row>
    <row r="100" spans="1:13" x14ac:dyDescent="0.25">
      <c r="A100" s="23">
        <v>99</v>
      </c>
      <c r="B100">
        <v>35</v>
      </c>
      <c r="C100" t="str">
        <f t="shared" ca="1" si="7"/>
        <v>2013_BAL</v>
      </c>
      <c r="D100">
        <f t="shared" ca="1" si="8"/>
        <v>2013</v>
      </c>
      <c r="E100" t="s">
        <v>18</v>
      </c>
      <c r="F100">
        <v>9</v>
      </c>
      <c r="G100" t="s">
        <v>376</v>
      </c>
      <c r="H100" s="1">
        <f t="shared" ca="1" si="10"/>
        <v>8.5</v>
      </c>
      <c r="I100" s="1">
        <f t="shared" ca="1" si="10"/>
        <v>-140</v>
      </c>
      <c r="J100" s="1">
        <f t="shared" ca="1" si="10"/>
        <v>120</v>
      </c>
      <c r="K100" s="1" t="str">
        <f ca="1">IFERROR(IF(F100&gt;H100,"O",IF(F100&lt;H100,"U","E")),"na")</f>
        <v>O</v>
      </c>
      <c r="L100" s="1" t="str">
        <f t="shared" ca="1" si="9"/>
        <v>U</v>
      </c>
      <c r="M100" s="2">
        <f ca="1">IFERROR(IF(OR(ISBLANK(K100),ISBLANK(L100),K100="",L100=""),"",IF(K100=L100,1,0)),"na")</f>
        <v>0</v>
      </c>
    </row>
    <row r="101" spans="1:13" x14ac:dyDescent="0.25">
      <c r="A101" s="23">
        <v>100</v>
      </c>
      <c r="B101">
        <v>36</v>
      </c>
      <c r="C101" t="str">
        <f t="shared" ca="1" si="7"/>
        <v>2013_BUF</v>
      </c>
      <c r="D101">
        <f t="shared" ca="1" si="8"/>
        <v>2013</v>
      </c>
      <c r="E101" t="s">
        <v>18</v>
      </c>
      <c r="F101">
        <v>5</v>
      </c>
      <c r="G101" s="23" t="s">
        <v>376</v>
      </c>
      <c r="H101" s="1">
        <f t="shared" ca="1" si="10"/>
        <v>6.5</v>
      </c>
      <c r="I101" s="1">
        <f t="shared" ca="1" si="10"/>
        <v>115</v>
      </c>
      <c r="J101" s="1">
        <f t="shared" ca="1" si="10"/>
        <v>-135</v>
      </c>
      <c r="K101" s="1" t="str">
        <f ca="1">IFERROR(IF(F101&gt;H101,"O",IF(F101&lt;H101,"U","E")),"na")</f>
        <v>U</v>
      </c>
      <c r="L101" s="1" t="str">
        <f t="shared" ca="1" si="9"/>
        <v>U</v>
      </c>
      <c r="M101" s="2">
        <f ca="1">IFERROR(IF(OR(ISBLANK(K101),ISBLANK(L101),K101="",L101=""),"",IF(K101=L101,1,0)),"na")</f>
        <v>1</v>
      </c>
    </row>
    <row r="102" spans="1:13" x14ac:dyDescent="0.25">
      <c r="A102" s="23">
        <v>101</v>
      </c>
      <c r="B102">
        <v>37</v>
      </c>
      <c r="C102" t="str">
        <f t="shared" ca="1" si="7"/>
        <v>2013_CAR</v>
      </c>
      <c r="D102">
        <f t="shared" ca="1" si="8"/>
        <v>2013</v>
      </c>
      <c r="E102" t="s">
        <v>18</v>
      </c>
      <c r="F102">
        <v>7</v>
      </c>
      <c r="G102" t="s">
        <v>376</v>
      </c>
      <c r="H102" s="1">
        <f t="shared" ref="H102:J121" ca="1" si="11">IFERROR(VLOOKUP($B102,INDIRECT(nfl_win_total_result),MATCH(H$1,INDIRECT(nfl_win_total_result_header),0),FALSE),"error")</f>
        <v>7.5</v>
      </c>
      <c r="I102" s="1">
        <f t="shared" ca="1" si="11"/>
        <v>-110</v>
      </c>
      <c r="J102" s="1">
        <f t="shared" ca="1" si="11"/>
        <v>-110</v>
      </c>
      <c r="K102" s="1" t="str">
        <f ca="1">IFERROR(IF(F102&gt;H102,"O",IF(F102&lt;H102,"U","E")),"na")</f>
        <v>U</v>
      </c>
      <c r="L102" s="1" t="str">
        <f t="shared" ca="1" si="9"/>
        <v>O</v>
      </c>
      <c r="M102" s="2">
        <f ca="1">IFERROR(IF(OR(ISBLANK(K102),ISBLANK(L102),K102="",L102=""),"",IF(K102=L102,1,0)),"na")</f>
        <v>0</v>
      </c>
    </row>
    <row r="103" spans="1:13" x14ac:dyDescent="0.25">
      <c r="A103" s="23">
        <v>102</v>
      </c>
      <c r="B103">
        <v>38</v>
      </c>
      <c r="C103" t="str">
        <f t="shared" ca="1" si="7"/>
        <v>2013_CHI</v>
      </c>
      <c r="D103">
        <f t="shared" ca="1" si="8"/>
        <v>2013</v>
      </c>
      <c r="E103" t="s">
        <v>18</v>
      </c>
      <c r="F103">
        <v>8</v>
      </c>
      <c r="G103" t="s">
        <v>376</v>
      </c>
      <c r="H103" s="1">
        <f t="shared" ca="1" si="11"/>
        <v>8.5</v>
      </c>
      <c r="I103" s="1">
        <f t="shared" ca="1" si="11"/>
        <v>-120</v>
      </c>
      <c r="J103" s="1">
        <f t="shared" ca="1" si="11"/>
        <v>-100</v>
      </c>
      <c r="K103" s="1" t="str">
        <f ca="1">IFERROR(IF(F103&gt;H103,"O",IF(F103&lt;H103,"U","E")),"na")</f>
        <v>U</v>
      </c>
      <c r="L103" s="1" t="str">
        <f t="shared" ca="1" si="9"/>
        <v>U</v>
      </c>
      <c r="M103" s="2">
        <f ca="1">IFERROR(IF(OR(ISBLANK(K103),ISBLANK(L103),K103="",L103=""),"",IF(K103=L103,1,0)),"na")</f>
        <v>1</v>
      </c>
    </row>
    <row r="104" spans="1:13" x14ac:dyDescent="0.25">
      <c r="A104" s="23">
        <v>103</v>
      </c>
      <c r="B104">
        <v>39</v>
      </c>
      <c r="C104" t="str">
        <f t="shared" ca="1" si="7"/>
        <v>2013_CIN</v>
      </c>
      <c r="D104">
        <f t="shared" ca="1" si="8"/>
        <v>2013</v>
      </c>
      <c r="E104" t="s">
        <v>18</v>
      </c>
      <c r="F104">
        <v>8</v>
      </c>
      <c r="G104" s="23" t="s">
        <v>376</v>
      </c>
      <c r="H104" s="1">
        <f t="shared" ca="1" si="11"/>
        <v>8.5</v>
      </c>
      <c r="I104" s="1">
        <f t="shared" ca="1" si="11"/>
        <v>-125</v>
      </c>
      <c r="J104" s="1">
        <f t="shared" ca="1" si="11"/>
        <v>105</v>
      </c>
      <c r="K104" s="1" t="str">
        <f ca="1">IFERROR(IF(F104&gt;H104,"O",IF(F104&lt;H104,"U","E")),"na")</f>
        <v>U</v>
      </c>
      <c r="L104" s="1" t="str">
        <f t="shared" ca="1" si="9"/>
        <v>O</v>
      </c>
      <c r="M104" s="2">
        <f ca="1">IFERROR(IF(OR(ISBLANK(K104),ISBLANK(L104),K104="",L104=""),"",IF(K104=L104,1,0)),"na")</f>
        <v>0</v>
      </c>
    </row>
    <row r="105" spans="1:13" x14ac:dyDescent="0.25">
      <c r="A105" s="23">
        <v>104</v>
      </c>
      <c r="B105">
        <v>40</v>
      </c>
      <c r="C105" t="str">
        <f t="shared" ca="1" si="7"/>
        <v>2013_CLE</v>
      </c>
      <c r="D105">
        <f t="shared" ca="1" si="8"/>
        <v>2013</v>
      </c>
      <c r="E105" t="s">
        <v>18</v>
      </c>
      <c r="F105">
        <v>4</v>
      </c>
      <c r="G105" t="s">
        <v>376</v>
      </c>
      <c r="H105" s="1">
        <f t="shared" ca="1" si="11"/>
        <v>6</v>
      </c>
      <c r="I105" s="1">
        <f t="shared" ca="1" si="11"/>
        <v>-140</v>
      </c>
      <c r="J105" s="1">
        <f t="shared" ca="1" si="11"/>
        <v>120</v>
      </c>
      <c r="K105" s="1" t="str">
        <f ca="1">IFERROR(IF(F105&gt;H105,"O",IF(F105&lt;H105,"U","E")),"na")</f>
        <v>U</v>
      </c>
      <c r="L105" s="1" t="str">
        <f t="shared" ca="1" si="9"/>
        <v>U</v>
      </c>
      <c r="M105" s="2">
        <f ca="1">IFERROR(IF(OR(ISBLANK(K105),ISBLANK(L105),K105="",L105=""),"",IF(K105=L105,1,0)),"na")</f>
        <v>1</v>
      </c>
    </row>
    <row r="106" spans="1:13" x14ac:dyDescent="0.25">
      <c r="A106" s="23">
        <v>105</v>
      </c>
      <c r="B106">
        <v>41</v>
      </c>
      <c r="C106" t="str">
        <f t="shared" ca="1" si="7"/>
        <v>2013_DAL</v>
      </c>
      <c r="D106">
        <f t="shared" ca="1" si="8"/>
        <v>2013</v>
      </c>
      <c r="E106" t="s">
        <v>18</v>
      </c>
      <c r="F106">
        <v>9</v>
      </c>
      <c r="G106" t="s">
        <v>376</v>
      </c>
      <c r="H106" s="1">
        <f t="shared" ca="1" si="11"/>
        <v>8.5</v>
      </c>
      <c r="I106" s="1">
        <f t="shared" ca="1" si="11"/>
        <v>120</v>
      </c>
      <c r="J106" s="1">
        <f t="shared" ca="1" si="11"/>
        <v>-140</v>
      </c>
      <c r="K106" s="1" t="str">
        <f ca="1">IFERROR(IF(F106&gt;H106,"O",IF(F106&lt;H106,"U","E")),"na")</f>
        <v>O</v>
      </c>
      <c r="L106" s="1" t="str">
        <f t="shared" ca="1" si="9"/>
        <v>U</v>
      </c>
      <c r="M106" s="2">
        <f ca="1">IFERROR(IF(OR(ISBLANK(K106),ISBLANK(L106),K106="",L106=""),"",IF(K106=L106,1,0)),"na")</f>
        <v>0</v>
      </c>
    </row>
    <row r="107" spans="1:13" x14ac:dyDescent="0.25">
      <c r="A107" s="23">
        <v>106</v>
      </c>
      <c r="B107">
        <v>42</v>
      </c>
      <c r="C107" t="str">
        <f t="shared" ca="1" si="7"/>
        <v>2013_DEN</v>
      </c>
      <c r="D107">
        <f t="shared" ca="1" si="8"/>
        <v>2013</v>
      </c>
      <c r="E107" t="s">
        <v>18</v>
      </c>
      <c r="F107">
        <v>13</v>
      </c>
      <c r="G107" s="23" t="s">
        <v>376</v>
      </c>
      <c r="H107" s="1">
        <f t="shared" ca="1" si="11"/>
        <v>11.5</v>
      </c>
      <c r="I107" s="1">
        <f t="shared" ca="1" si="11"/>
        <v>-110</v>
      </c>
      <c r="J107" s="1">
        <f t="shared" ca="1" si="11"/>
        <v>-110</v>
      </c>
      <c r="K107" s="1" t="str">
        <f ca="1">IFERROR(IF(F107&gt;H107,"O",IF(F107&lt;H107,"U","E")),"na")</f>
        <v>O</v>
      </c>
      <c r="L107" s="1" t="str">
        <f t="shared" ca="1" si="9"/>
        <v>O</v>
      </c>
      <c r="M107" s="2">
        <f ca="1">IFERROR(IF(OR(ISBLANK(K107),ISBLANK(L107),K107="",L107=""),"",IF(K107=L107,1,0)),"na")</f>
        <v>1</v>
      </c>
    </row>
    <row r="108" spans="1:13" x14ac:dyDescent="0.25">
      <c r="A108" s="23">
        <v>107</v>
      </c>
      <c r="B108">
        <v>43</v>
      </c>
      <c r="C108" t="str">
        <f t="shared" ca="1" si="7"/>
        <v>2013_DET</v>
      </c>
      <c r="D108">
        <f t="shared" ca="1" si="8"/>
        <v>2013</v>
      </c>
      <c r="E108" t="s">
        <v>18</v>
      </c>
      <c r="F108">
        <v>9</v>
      </c>
      <c r="G108" t="s">
        <v>376</v>
      </c>
      <c r="H108" s="1">
        <f t="shared" ca="1" si="11"/>
        <v>7.5</v>
      </c>
      <c r="I108" s="1">
        <f t="shared" ca="1" si="11"/>
        <v>-130</v>
      </c>
      <c r="J108" s="1">
        <f t="shared" ca="1" si="11"/>
        <v>110</v>
      </c>
      <c r="K108" s="1" t="str">
        <f ca="1">IFERROR(IF(F108&gt;H108,"O",IF(F108&lt;H108,"U","E")),"na")</f>
        <v>O</v>
      </c>
      <c r="L108" s="1" t="str">
        <f t="shared" ca="1" si="9"/>
        <v>U</v>
      </c>
      <c r="M108" s="2">
        <f ca="1">IFERROR(IF(OR(ISBLANK(K108),ISBLANK(L108),K108="",L108=""),"",IF(K108=L108,1,0)),"na")</f>
        <v>0</v>
      </c>
    </row>
    <row r="109" spans="1:13" x14ac:dyDescent="0.25">
      <c r="A109" s="23">
        <v>108</v>
      </c>
      <c r="B109">
        <v>44</v>
      </c>
      <c r="C109" t="str">
        <f t="shared" ca="1" si="7"/>
        <v>2013_GBY</v>
      </c>
      <c r="D109">
        <f t="shared" ca="1" si="8"/>
        <v>2013</v>
      </c>
      <c r="E109" t="s">
        <v>18</v>
      </c>
      <c r="F109">
        <v>10</v>
      </c>
      <c r="G109" t="s">
        <v>376</v>
      </c>
      <c r="H109" s="1">
        <f t="shared" ca="1" si="11"/>
        <v>10</v>
      </c>
      <c r="I109" s="1">
        <f t="shared" ca="1" si="11"/>
        <v>-135</v>
      </c>
      <c r="J109" s="1">
        <f t="shared" ca="1" si="11"/>
        <v>115</v>
      </c>
      <c r="K109" s="1" t="str">
        <f ca="1">IFERROR(IF(F109&gt;H109,"O",IF(F109&lt;H109,"U","E")),"na")</f>
        <v>E</v>
      </c>
      <c r="L109" s="1" t="str">
        <f t="shared" ca="1" si="9"/>
        <v>U</v>
      </c>
      <c r="M109" s="2">
        <f ca="1">IFERROR(IF(OR(ISBLANK(K109),ISBLANK(L109),K109="",L109=""),"",IF(K109=L109,1,0)),"na")</f>
        <v>0</v>
      </c>
    </row>
    <row r="110" spans="1:13" x14ac:dyDescent="0.25">
      <c r="A110" s="23">
        <v>109</v>
      </c>
      <c r="B110">
        <v>45</v>
      </c>
      <c r="C110" t="str">
        <f t="shared" ca="1" si="7"/>
        <v>2013_HOU</v>
      </c>
      <c r="D110">
        <f t="shared" ca="1" si="8"/>
        <v>2013</v>
      </c>
      <c r="E110" t="s">
        <v>18</v>
      </c>
      <c r="F110">
        <v>10</v>
      </c>
      <c r="G110" s="23" t="s">
        <v>376</v>
      </c>
      <c r="H110" s="1">
        <f t="shared" ca="1" si="11"/>
        <v>10</v>
      </c>
      <c r="I110" s="1">
        <f t="shared" ca="1" si="11"/>
        <v>-130</v>
      </c>
      <c r="J110" s="1">
        <f t="shared" ca="1" si="11"/>
        <v>110</v>
      </c>
      <c r="K110" s="1" t="str">
        <f ca="1">IFERROR(IF(F110&gt;H110,"O",IF(F110&lt;H110,"U","E")),"na")</f>
        <v>E</v>
      </c>
      <c r="L110" s="1" t="str">
        <f t="shared" ca="1" si="9"/>
        <v>U</v>
      </c>
      <c r="M110" s="2">
        <f ca="1">IFERROR(IF(OR(ISBLANK(K110),ISBLANK(L110),K110="",L110=""),"",IF(K110=L110,1,0)),"na")</f>
        <v>0</v>
      </c>
    </row>
    <row r="111" spans="1:13" x14ac:dyDescent="0.25">
      <c r="A111" s="23">
        <v>110</v>
      </c>
      <c r="B111">
        <v>46</v>
      </c>
      <c r="C111" t="str">
        <f t="shared" ca="1" si="7"/>
        <v>2013_IND</v>
      </c>
      <c r="D111">
        <f t="shared" ca="1" si="8"/>
        <v>2013</v>
      </c>
      <c r="E111" t="s">
        <v>18</v>
      </c>
      <c r="F111">
        <v>7</v>
      </c>
      <c r="G111" t="s">
        <v>376</v>
      </c>
      <c r="H111" s="1">
        <f t="shared" ca="1" si="11"/>
        <v>8.5</v>
      </c>
      <c r="I111" s="1">
        <f t="shared" ca="1" si="11"/>
        <v>-115</v>
      </c>
      <c r="J111" s="1">
        <f t="shared" ca="1" si="11"/>
        <v>-105</v>
      </c>
      <c r="K111" s="1" t="str">
        <f ca="1">IFERROR(IF(F111&gt;H111,"O",IF(F111&lt;H111,"U","E")),"na")</f>
        <v>U</v>
      </c>
      <c r="L111" s="1" t="str">
        <f t="shared" ca="1" si="9"/>
        <v>O</v>
      </c>
      <c r="M111" s="2">
        <f ca="1">IFERROR(IF(OR(ISBLANK(K111),ISBLANK(L111),K111="",L111=""),"",IF(K111=L111,1,0)),"na")</f>
        <v>0</v>
      </c>
    </row>
    <row r="112" spans="1:13" x14ac:dyDescent="0.25">
      <c r="A112" s="23">
        <v>111</v>
      </c>
      <c r="B112">
        <v>47</v>
      </c>
      <c r="C112" t="str">
        <f t="shared" ca="1" si="7"/>
        <v>2013_JAX</v>
      </c>
      <c r="D112">
        <f t="shared" ca="1" si="8"/>
        <v>2013</v>
      </c>
      <c r="E112" t="s">
        <v>18</v>
      </c>
      <c r="F112">
        <v>5</v>
      </c>
      <c r="G112" t="s">
        <v>376</v>
      </c>
      <c r="H112" s="1">
        <f t="shared" ca="1" si="11"/>
        <v>5</v>
      </c>
      <c r="I112" s="1">
        <f t="shared" ca="1" si="11"/>
        <v>-130</v>
      </c>
      <c r="J112" s="1">
        <f t="shared" ca="1" si="11"/>
        <v>110</v>
      </c>
      <c r="K112" s="1" t="str">
        <f ca="1">IFERROR(IF(F112&gt;H112,"O",IF(F112&lt;H112,"U","E")),"na")</f>
        <v>E</v>
      </c>
      <c r="L112" s="1" t="str">
        <f t="shared" ca="1" si="9"/>
        <v>U</v>
      </c>
      <c r="M112" s="2">
        <f ca="1">IFERROR(IF(OR(ISBLANK(K112),ISBLANK(L112),K112="",L112=""),"",IF(K112=L112,1,0)),"na")</f>
        <v>0</v>
      </c>
    </row>
    <row r="113" spans="1:13" x14ac:dyDescent="0.25">
      <c r="A113" s="23">
        <v>112</v>
      </c>
      <c r="B113">
        <v>48</v>
      </c>
      <c r="C113" t="str">
        <f t="shared" ca="1" si="7"/>
        <v>2013_KCY</v>
      </c>
      <c r="D113">
        <f t="shared" ca="1" si="8"/>
        <v>2013</v>
      </c>
      <c r="E113" t="s">
        <v>18</v>
      </c>
      <c r="F113">
        <v>6</v>
      </c>
      <c r="G113" s="23" t="s">
        <v>376</v>
      </c>
      <c r="H113" s="1">
        <f t="shared" ca="1" si="11"/>
        <v>7</v>
      </c>
      <c r="I113" s="1">
        <f t="shared" ca="1" si="11"/>
        <v>-160</v>
      </c>
      <c r="J113" s="1">
        <f t="shared" ca="1" si="11"/>
        <v>140</v>
      </c>
      <c r="K113" s="1" t="str">
        <f ca="1">IFERROR(IF(F113&gt;H113,"O",IF(F113&lt;H113,"U","E")),"na")</f>
        <v>U</v>
      </c>
      <c r="L113" s="1" t="str">
        <f t="shared" ca="1" si="9"/>
        <v>O</v>
      </c>
      <c r="M113" s="2">
        <f ca="1">IFERROR(IF(OR(ISBLANK(K113),ISBLANK(L113),K113="",L113=""),"",IF(K113=L113,1,0)),"na")</f>
        <v>0</v>
      </c>
    </row>
    <row r="114" spans="1:13" x14ac:dyDescent="0.25">
      <c r="A114" s="23">
        <v>113</v>
      </c>
      <c r="B114">
        <v>49</v>
      </c>
      <c r="C114" t="str">
        <f t="shared" ca="1" si="7"/>
        <v>2013_MIA</v>
      </c>
      <c r="D114">
        <f t="shared" ca="1" si="8"/>
        <v>2013</v>
      </c>
      <c r="E114" t="s">
        <v>18</v>
      </c>
      <c r="F114">
        <v>8</v>
      </c>
      <c r="G114" t="s">
        <v>376</v>
      </c>
      <c r="H114" s="1">
        <f t="shared" ca="1" si="11"/>
        <v>7.5</v>
      </c>
      <c r="I114" s="1">
        <f t="shared" ca="1" si="11"/>
        <v>-145</v>
      </c>
      <c r="J114" s="1">
        <f t="shared" ca="1" si="11"/>
        <v>125</v>
      </c>
      <c r="K114" s="1" t="str">
        <f ca="1">IFERROR(IF(F114&gt;H114,"O",IF(F114&lt;H114,"U","E")),"na")</f>
        <v>O</v>
      </c>
      <c r="L114" s="1" t="str">
        <f t="shared" ca="1" si="9"/>
        <v>O</v>
      </c>
      <c r="M114" s="2">
        <f ca="1">IFERROR(IF(OR(ISBLANK(K114),ISBLANK(L114),K114="",L114=""),"",IF(K114=L114,1,0)),"na")</f>
        <v>1</v>
      </c>
    </row>
    <row r="115" spans="1:13" x14ac:dyDescent="0.25">
      <c r="A115" s="23">
        <v>114</v>
      </c>
      <c r="B115">
        <v>50</v>
      </c>
      <c r="C115" t="str">
        <f t="shared" ca="1" si="7"/>
        <v>2013_MIN</v>
      </c>
      <c r="D115">
        <f t="shared" ca="1" si="8"/>
        <v>2013</v>
      </c>
      <c r="E115" t="s">
        <v>18</v>
      </c>
      <c r="F115">
        <v>7</v>
      </c>
      <c r="G115" t="s">
        <v>376</v>
      </c>
      <c r="H115" s="1">
        <f t="shared" ca="1" si="11"/>
        <v>7.5</v>
      </c>
      <c r="I115" s="1">
        <f t="shared" ca="1" si="11"/>
        <v>-110</v>
      </c>
      <c r="J115" s="1">
        <f t="shared" ca="1" si="11"/>
        <v>-110</v>
      </c>
      <c r="K115" s="1" t="str">
        <f ca="1">IFERROR(IF(F115&gt;H115,"O",IF(F115&lt;H115,"U","E")),"na")</f>
        <v>U</v>
      </c>
      <c r="L115" s="1" t="str">
        <f t="shared" ca="1" si="9"/>
        <v>U</v>
      </c>
      <c r="M115" s="2">
        <f ca="1">IFERROR(IF(OR(ISBLANK(K115),ISBLANK(L115),K115="",L115=""),"",IF(K115=L115,1,0)),"na")</f>
        <v>1</v>
      </c>
    </row>
    <row r="116" spans="1:13" x14ac:dyDescent="0.25">
      <c r="A116" s="23">
        <v>115</v>
      </c>
      <c r="B116">
        <v>51</v>
      </c>
      <c r="C116" t="str">
        <f t="shared" ca="1" si="7"/>
        <v>2013_NWE</v>
      </c>
      <c r="D116">
        <f t="shared" ca="1" si="8"/>
        <v>2013</v>
      </c>
      <c r="E116" t="s">
        <v>18</v>
      </c>
      <c r="F116">
        <v>10</v>
      </c>
      <c r="G116" s="23" t="s">
        <v>376</v>
      </c>
      <c r="H116" s="1">
        <f t="shared" ca="1" si="11"/>
        <v>11.5</v>
      </c>
      <c r="I116" s="1">
        <f t="shared" ca="1" si="11"/>
        <v>130</v>
      </c>
      <c r="J116" s="1">
        <f t="shared" ca="1" si="11"/>
        <v>-150</v>
      </c>
      <c r="K116" s="1" t="str">
        <f ca="1">IFERROR(IF(F116&gt;H116,"O",IF(F116&lt;H116,"U","E")),"na")</f>
        <v>U</v>
      </c>
      <c r="L116" s="1" t="str">
        <f t="shared" ca="1" si="9"/>
        <v>O</v>
      </c>
      <c r="M116" s="2">
        <f ca="1">IFERROR(IF(OR(ISBLANK(K116),ISBLANK(L116),K116="",L116=""),"",IF(K116=L116,1,0)),"na")</f>
        <v>0</v>
      </c>
    </row>
    <row r="117" spans="1:13" x14ac:dyDescent="0.25">
      <c r="A117" s="23">
        <v>116</v>
      </c>
      <c r="B117">
        <v>52</v>
      </c>
      <c r="C117" t="str">
        <f t="shared" ca="1" si="7"/>
        <v>2013_NOR</v>
      </c>
      <c r="D117">
        <f t="shared" ca="1" si="8"/>
        <v>2013</v>
      </c>
      <c r="E117" t="s">
        <v>18</v>
      </c>
      <c r="F117">
        <v>11</v>
      </c>
      <c r="G117" t="s">
        <v>376</v>
      </c>
      <c r="H117" s="1">
        <f t="shared" ca="1" si="11"/>
        <v>9</v>
      </c>
      <c r="I117" s="1">
        <f t="shared" ca="1" si="11"/>
        <v>-135</v>
      </c>
      <c r="J117" s="1">
        <f t="shared" ca="1" si="11"/>
        <v>115</v>
      </c>
      <c r="K117" s="1" t="str">
        <f ca="1">IFERROR(IF(F117&gt;H117,"O",IF(F117&lt;H117,"U","E")),"na")</f>
        <v>O</v>
      </c>
      <c r="L117" s="1" t="str">
        <f t="shared" ca="1" si="9"/>
        <v>O</v>
      </c>
      <c r="M117" s="2">
        <f ca="1">IFERROR(IF(OR(ISBLANK(K117),ISBLANK(L117),K117="",L117=""),"",IF(K117=L117,1,0)),"na")</f>
        <v>1</v>
      </c>
    </row>
    <row r="118" spans="1:13" x14ac:dyDescent="0.25">
      <c r="A118" s="23">
        <v>117</v>
      </c>
      <c r="B118">
        <v>53</v>
      </c>
      <c r="C118" t="str">
        <f t="shared" ca="1" si="7"/>
        <v>2013_NYG</v>
      </c>
      <c r="D118">
        <f t="shared" ca="1" si="8"/>
        <v>2013</v>
      </c>
      <c r="E118" t="s">
        <v>18</v>
      </c>
      <c r="F118">
        <v>9</v>
      </c>
      <c r="G118" t="s">
        <v>376</v>
      </c>
      <c r="H118" s="1">
        <f t="shared" ca="1" si="11"/>
        <v>9</v>
      </c>
      <c r="I118" s="1">
        <f t="shared" ca="1" si="11"/>
        <v>-100</v>
      </c>
      <c r="J118" s="1">
        <f t="shared" ca="1" si="11"/>
        <v>-120</v>
      </c>
      <c r="K118" s="1" t="str">
        <f ca="1">IFERROR(IF(F118&gt;H118,"O",IF(F118&lt;H118,"U","E")),"na")</f>
        <v>E</v>
      </c>
      <c r="L118" s="1" t="str">
        <f t="shared" ca="1" si="9"/>
        <v>U</v>
      </c>
      <c r="M118" s="2">
        <f ca="1">IFERROR(IF(OR(ISBLANK(K118),ISBLANK(L118),K118="",L118=""),"",IF(K118=L118,1,0)),"na")</f>
        <v>0</v>
      </c>
    </row>
    <row r="119" spans="1:13" x14ac:dyDescent="0.25">
      <c r="A119" s="23">
        <v>118</v>
      </c>
      <c r="B119">
        <v>54</v>
      </c>
      <c r="C119" t="str">
        <f t="shared" ca="1" si="7"/>
        <v>2013_NYJ</v>
      </c>
      <c r="D119">
        <f t="shared" ca="1" si="8"/>
        <v>2013</v>
      </c>
      <c r="E119" t="s">
        <v>18</v>
      </c>
      <c r="F119">
        <v>8</v>
      </c>
      <c r="G119" s="23" t="s">
        <v>376</v>
      </c>
      <c r="H119" s="1">
        <f t="shared" ca="1" si="11"/>
        <v>6.5</v>
      </c>
      <c r="I119" s="1">
        <f t="shared" ca="1" si="11"/>
        <v>130</v>
      </c>
      <c r="J119" s="1">
        <f t="shared" ca="1" si="11"/>
        <v>-150</v>
      </c>
      <c r="K119" s="1" t="str">
        <f ca="1">IFERROR(IF(F119&gt;H119,"O",IF(F119&lt;H119,"U","E")),"na")</f>
        <v>O</v>
      </c>
      <c r="L119" s="1" t="str">
        <f t="shared" ca="1" si="9"/>
        <v>O</v>
      </c>
      <c r="M119" s="2">
        <f ca="1">IFERROR(IF(OR(ISBLANK(K119),ISBLANK(L119),K119="",L119=""),"",IF(K119=L119,1,0)),"na")</f>
        <v>1</v>
      </c>
    </row>
    <row r="120" spans="1:13" x14ac:dyDescent="0.25">
      <c r="A120" s="23">
        <v>119</v>
      </c>
      <c r="B120">
        <v>55</v>
      </c>
      <c r="C120" t="str">
        <f t="shared" ca="1" si="7"/>
        <v>2013_OAK</v>
      </c>
      <c r="D120">
        <f t="shared" ca="1" si="8"/>
        <v>2013</v>
      </c>
      <c r="E120" t="s">
        <v>18</v>
      </c>
      <c r="F120">
        <v>4</v>
      </c>
      <c r="G120" t="s">
        <v>376</v>
      </c>
      <c r="H120" s="1">
        <f t="shared" ca="1" si="11"/>
        <v>5.5</v>
      </c>
      <c r="I120" s="1">
        <f t="shared" ca="1" si="11"/>
        <v>105</v>
      </c>
      <c r="J120" s="1">
        <f t="shared" ca="1" si="11"/>
        <v>-125</v>
      </c>
      <c r="K120" s="1" t="str">
        <f ca="1">IFERROR(IF(F120&gt;H120,"O",IF(F120&lt;H120,"U","E")),"na")</f>
        <v>U</v>
      </c>
      <c r="L120" s="1" t="str">
        <f t="shared" ca="1" si="9"/>
        <v>U</v>
      </c>
      <c r="M120" s="2">
        <f ca="1">IFERROR(IF(OR(ISBLANK(K120),ISBLANK(L120),K120="",L120=""),"",IF(K120=L120,1,0)),"na")</f>
        <v>1</v>
      </c>
    </row>
    <row r="121" spans="1:13" x14ac:dyDescent="0.25">
      <c r="A121" s="23">
        <v>120</v>
      </c>
      <c r="B121">
        <v>56</v>
      </c>
      <c r="C121" t="str">
        <f t="shared" ca="1" si="7"/>
        <v>2013_PHI</v>
      </c>
      <c r="D121">
        <f t="shared" ca="1" si="8"/>
        <v>2013</v>
      </c>
      <c r="E121" t="s">
        <v>18</v>
      </c>
      <c r="F121">
        <v>8</v>
      </c>
      <c r="G121" t="s">
        <v>376</v>
      </c>
      <c r="H121" s="1">
        <f t="shared" ca="1" si="11"/>
        <v>7</v>
      </c>
      <c r="I121" s="1">
        <f t="shared" ca="1" si="11"/>
        <v>-120</v>
      </c>
      <c r="J121" s="1">
        <f t="shared" ca="1" si="11"/>
        <v>-100</v>
      </c>
      <c r="K121" s="1" t="str">
        <f ca="1">IFERROR(IF(F121&gt;H121,"O",IF(F121&lt;H121,"U","E")),"na")</f>
        <v>O</v>
      </c>
      <c r="L121" s="1" t="str">
        <f t="shared" ca="1" si="9"/>
        <v>O</v>
      </c>
      <c r="M121" s="2">
        <f ca="1">IFERROR(IF(OR(ISBLANK(K121),ISBLANK(L121),K121="",L121=""),"",IF(K121=L121,1,0)),"na")</f>
        <v>1</v>
      </c>
    </row>
    <row r="122" spans="1:13" x14ac:dyDescent="0.25">
      <c r="A122" s="23">
        <v>121</v>
      </c>
      <c r="B122">
        <v>57</v>
      </c>
      <c r="C122" t="str">
        <f t="shared" ca="1" si="7"/>
        <v>2013_PIT</v>
      </c>
      <c r="D122">
        <f t="shared" ca="1" si="8"/>
        <v>2013</v>
      </c>
      <c r="E122" t="s">
        <v>18</v>
      </c>
      <c r="F122">
        <v>9</v>
      </c>
      <c r="G122" s="23" t="s">
        <v>376</v>
      </c>
      <c r="H122" s="1">
        <f t="shared" ref="H122:J141" ca="1" si="12">IFERROR(VLOOKUP($B122,INDIRECT(nfl_win_total_result),MATCH(H$1,INDIRECT(nfl_win_total_result_header),0),FALSE),"error")</f>
        <v>9</v>
      </c>
      <c r="I122" s="1">
        <f t="shared" ca="1" si="12"/>
        <v>-140</v>
      </c>
      <c r="J122" s="1">
        <f t="shared" ca="1" si="12"/>
        <v>120</v>
      </c>
      <c r="K122" s="1" t="str">
        <f ca="1">IFERROR(IF(F122&gt;H122,"O",IF(F122&lt;H122,"U","E")),"na")</f>
        <v>E</v>
      </c>
      <c r="L122" s="1" t="str">
        <f t="shared" ca="1" si="9"/>
        <v>U</v>
      </c>
      <c r="M122" s="2">
        <f ca="1">IFERROR(IF(OR(ISBLANK(K122),ISBLANK(L122),K122="",L122=""),"",IF(K122=L122,1,0)),"na")</f>
        <v>0</v>
      </c>
    </row>
    <row r="123" spans="1:13" x14ac:dyDescent="0.25">
      <c r="A123" s="23">
        <v>122</v>
      </c>
      <c r="B123">
        <v>58</v>
      </c>
      <c r="C123" t="str">
        <f t="shared" ca="1" si="7"/>
        <v>2013_SD</v>
      </c>
      <c r="D123">
        <f t="shared" ca="1" si="8"/>
        <v>2013</v>
      </c>
      <c r="E123" t="s">
        <v>18</v>
      </c>
      <c r="F123">
        <v>6</v>
      </c>
      <c r="G123" t="s">
        <v>376</v>
      </c>
      <c r="H123" s="1">
        <f t="shared" ca="1" si="12"/>
        <v>7.5</v>
      </c>
      <c r="I123" s="1">
        <f t="shared" ca="1" si="12"/>
        <v>125</v>
      </c>
      <c r="J123" s="1">
        <f t="shared" ca="1" si="12"/>
        <v>-145</v>
      </c>
      <c r="K123" s="1" t="str">
        <f ca="1">IFERROR(IF(F123&gt;H123,"O",IF(F123&lt;H123,"U","E")),"na")</f>
        <v>U</v>
      </c>
      <c r="L123" s="1" t="str">
        <f t="shared" ca="1" si="9"/>
        <v>O</v>
      </c>
      <c r="M123" s="2">
        <f ca="1">IFERROR(IF(OR(ISBLANK(K123),ISBLANK(L123),K123="",L123=""),"",IF(K123=L123,1,0)),"na")</f>
        <v>0</v>
      </c>
    </row>
    <row r="124" spans="1:13" x14ac:dyDescent="0.25">
      <c r="A124" s="23">
        <v>123</v>
      </c>
      <c r="B124">
        <v>59</v>
      </c>
      <c r="C124" t="str">
        <f t="shared" ca="1" si="7"/>
        <v>2013_SEA</v>
      </c>
      <c r="D124">
        <f t="shared" ca="1" si="8"/>
        <v>2013</v>
      </c>
      <c r="E124" t="s">
        <v>18</v>
      </c>
      <c r="F124">
        <v>10</v>
      </c>
      <c r="G124" t="s">
        <v>376</v>
      </c>
      <c r="H124" s="1">
        <f t="shared" ca="1" si="12"/>
        <v>10.5</v>
      </c>
      <c r="I124" s="1">
        <f t="shared" ca="1" si="12"/>
        <v>-120</v>
      </c>
      <c r="J124" s="1">
        <f t="shared" ca="1" si="12"/>
        <v>-100</v>
      </c>
      <c r="K124" s="1" t="str">
        <f ca="1">IFERROR(IF(F124&gt;H124,"O",IF(F124&lt;H124,"U","E")),"na")</f>
        <v>U</v>
      </c>
      <c r="L124" s="1" t="str">
        <f t="shared" ca="1" si="9"/>
        <v>O</v>
      </c>
      <c r="M124" s="2">
        <f ca="1">IFERROR(IF(OR(ISBLANK(K124),ISBLANK(L124),K124="",L124=""),"",IF(K124=L124,1,0)),"na")</f>
        <v>0</v>
      </c>
    </row>
    <row r="125" spans="1:13" x14ac:dyDescent="0.25">
      <c r="A125" s="23">
        <v>124</v>
      </c>
      <c r="B125">
        <v>60</v>
      </c>
      <c r="C125" t="str">
        <f t="shared" ca="1" si="7"/>
        <v>2013_SFO</v>
      </c>
      <c r="D125">
        <f t="shared" ca="1" si="8"/>
        <v>2013</v>
      </c>
      <c r="E125" t="s">
        <v>18</v>
      </c>
      <c r="F125">
        <v>10</v>
      </c>
      <c r="G125" s="23" t="s">
        <v>376</v>
      </c>
      <c r="H125" s="1">
        <f t="shared" ca="1" si="12"/>
        <v>11.5</v>
      </c>
      <c r="I125" s="1">
        <f t="shared" ca="1" si="12"/>
        <v>135</v>
      </c>
      <c r="J125" s="1">
        <f t="shared" ca="1" si="12"/>
        <v>-155</v>
      </c>
      <c r="K125" s="1" t="str">
        <f ca="1">IFERROR(IF(F125&gt;H125,"O",IF(F125&lt;H125,"U","E")),"na")</f>
        <v>U</v>
      </c>
      <c r="L125" s="1" t="str">
        <f t="shared" ca="1" si="9"/>
        <v>O</v>
      </c>
      <c r="M125" s="2">
        <f ca="1">IFERROR(IF(OR(ISBLANK(K125),ISBLANK(L125),K125="",L125=""),"",IF(K125=L125,1,0)),"na")</f>
        <v>0</v>
      </c>
    </row>
    <row r="126" spans="1:13" x14ac:dyDescent="0.25">
      <c r="A126" s="23">
        <v>125</v>
      </c>
      <c r="B126">
        <v>61</v>
      </c>
      <c r="C126" t="str">
        <f t="shared" ca="1" si="7"/>
        <v>2013_STL</v>
      </c>
      <c r="D126">
        <f t="shared" ca="1" si="8"/>
        <v>2013</v>
      </c>
      <c r="E126" t="s">
        <v>18</v>
      </c>
      <c r="F126">
        <v>6</v>
      </c>
      <c r="G126" t="s">
        <v>376</v>
      </c>
      <c r="H126" s="1">
        <f t="shared" ca="1" si="12"/>
        <v>7.5</v>
      </c>
      <c r="I126" s="1">
        <f t="shared" ca="1" si="12"/>
        <v>-110</v>
      </c>
      <c r="J126" s="1">
        <f t="shared" ca="1" si="12"/>
        <v>-110</v>
      </c>
      <c r="K126" s="1" t="str">
        <f ca="1">IFERROR(IF(F126&gt;H126,"O",IF(F126&lt;H126,"U","E")),"na")</f>
        <v>U</v>
      </c>
      <c r="L126" s="1" t="str">
        <f t="shared" ca="1" si="9"/>
        <v>U</v>
      </c>
      <c r="M126" s="2">
        <f ca="1">IFERROR(IF(OR(ISBLANK(K126),ISBLANK(L126),K126="",L126=""),"",IF(K126=L126,1,0)),"na")</f>
        <v>1</v>
      </c>
    </row>
    <row r="127" spans="1:13" x14ac:dyDescent="0.25">
      <c r="A127" s="23">
        <v>126</v>
      </c>
      <c r="B127">
        <v>62</v>
      </c>
      <c r="C127" t="str">
        <f t="shared" ca="1" si="7"/>
        <v>2013_TBY</v>
      </c>
      <c r="D127">
        <f t="shared" ca="1" si="8"/>
        <v>2013</v>
      </c>
      <c r="E127" t="s">
        <v>18</v>
      </c>
      <c r="F127">
        <v>6</v>
      </c>
      <c r="G127" t="s">
        <v>376</v>
      </c>
      <c r="H127" s="1">
        <f t="shared" ca="1" si="12"/>
        <v>7.5</v>
      </c>
      <c r="I127" s="1">
        <f t="shared" ca="1" si="12"/>
        <v>-140</v>
      </c>
      <c r="J127" s="1">
        <f t="shared" ca="1" si="12"/>
        <v>120</v>
      </c>
      <c r="K127" s="1" t="str">
        <f ca="1">IFERROR(IF(F127&gt;H127,"O",IF(F127&lt;H127,"U","E")),"na")</f>
        <v>U</v>
      </c>
      <c r="L127" s="1" t="str">
        <f t="shared" ca="1" si="9"/>
        <v>U</v>
      </c>
      <c r="M127" s="2">
        <f ca="1">IFERROR(IF(OR(ISBLANK(K127),ISBLANK(L127),K127="",L127=""),"",IF(K127=L127,1,0)),"na")</f>
        <v>1</v>
      </c>
    </row>
    <row r="128" spans="1:13" x14ac:dyDescent="0.25">
      <c r="A128" s="23">
        <v>127</v>
      </c>
      <c r="B128">
        <v>63</v>
      </c>
      <c r="C128" t="str">
        <f t="shared" ca="1" si="7"/>
        <v>2013_TEN</v>
      </c>
      <c r="D128">
        <f t="shared" ca="1" si="8"/>
        <v>2013</v>
      </c>
      <c r="E128" t="s">
        <v>18</v>
      </c>
      <c r="F128">
        <v>7</v>
      </c>
      <c r="G128" s="23" t="s">
        <v>376</v>
      </c>
      <c r="H128" s="1">
        <f t="shared" ca="1" si="12"/>
        <v>6.5</v>
      </c>
      <c r="I128" s="1">
        <f t="shared" ca="1" si="12"/>
        <v>-110</v>
      </c>
      <c r="J128" s="1">
        <f t="shared" ca="1" si="12"/>
        <v>-110</v>
      </c>
      <c r="K128" s="1" t="str">
        <f ca="1">IFERROR(IF(F128&gt;H128,"O",IF(F128&lt;H128,"U","E")),"na")</f>
        <v>O</v>
      </c>
      <c r="L128" s="1" t="str">
        <f t="shared" ca="1" si="9"/>
        <v>O</v>
      </c>
      <c r="M128" s="2">
        <f ca="1">IFERROR(IF(OR(ISBLANK(K128),ISBLANK(L128),K128="",L128=""),"",IF(K128=L128,1,0)),"na")</f>
        <v>1</v>
      </c>
    </row>
    <row r="129" spans="1:13" x14ac:dyDescent="0.25">
      <c r="A129" s="23">
        <v>128</v>
      </c>
      <c r="B129">
        <v>64</v>
      </c>
      <c r="C129" t="str">
        <f t="shared" ca="1" si="7"/>
        <v>2013_WAS</v>
      </c>
      <c r="D129">
        <f t="shared" ca="1" si="8"/>
        <v>2013</v>
      </c>
      <c r="E129" t="s">
        <v>18</v>
      </c>
      <c r="F129">
        <v>9</v>
      </c>
      <c r="G129" t="s">
        <v>376</v>
      </c>
      <c r="H129" s="1">
        <f t="shared" ca="1" si="12"/>
        <v>8</v>
      </c>
      <c r="I129" s="1">
        <f t="shared" ca="1" si="12"/>
        <v>-120</v>
      </c>
      <c r="J129" s="1">
        <f t="shared" ca="1" si="12"/>
        <v>-100</v>
      </c>
      <c r="K129" s="1" t="str">
        <f ca="1">IFERROR(IF(F129&gt;H129,"O",IF(F129&lt;H129,"U","E")),"na")</f>
        <v>O</v>
      </c>
      <c r="L129" s="1" t="str">
        <f t="shared" ca="1" si="9"/>
        <v>U</v>
      </c>
      <c r="M129" s="2">
        <f ca="1">IFERROR(IF(OR(ISBLANK(K129),ISBLANK(L129),K129="",L129=""),"",IF(K129=L129,1,0)),"na")</f>
        <v>0</v>
      </c>
    </row>
    <row r="130" spans="1:13" x14ac:dyDescent="0.25">
      <c r="A130" s="23">
        <v>129</v>
      </c>
      <c r="B130">
        <v>33</v>
      </c>
      <c r="C130" t="str">
        <f t="shared" ref="C130:C193" ca="1" si="13">IFERROR(VLOOKUP($B130,INDIRECT(nfl_win_total_result),MATCH(C$1,INDIRECT(nfl_win_total_result_header),0),FALSE),"error")</f>
        <v>2013_ARI</v>
      </c>
      <c r="D130">
        <f t="shared" ref="D130:D193" ca="1" si="14">VALUE(LEFT(C130,4))</f>
        <v>2013</v>
      </c>
      <c r="E130" t="s">
        <v>14</v>
      </c>
      <c r="F130">
        <v>5</v>
      </c>
      <c r="G130" s="1" t="s">
        <v>376</v>
      </c>
      <c r="H130" s="1">
        <f t="shared" ca="1" si="12"/>
        <v>5.5</v>
      </c>
      <c r="I130" s="1">
        <f t="shared" ca="1" si="12"/>
        <v>-100</v>
      </c>
      <c r="J130" s="1">
        <f t="shared" ca="1" si="12"/>
        <v>-120</v>
      </c>
      <c r="K130" s="1" t="str">
        <f ca="1">IFERROR(IF(F130&gt;H130,"O",IF(F130&lt;H130,"U","E")),"na")</f>
        <v>U</v>
      </c>
      <c r="L130" s="1" t="str">
        <f t="shared" ref="L130:L193" ca="1" si="15">IFERROR(IF(VLOOKUP($B130,INDIRECT(nfl_win_total_result),MATCH(L$1,INDIRECT(nfl_win_total_result_header),0),FALSE)="","",VLOOKUP($B130,INDIRECT(nfl_win_total_result),MATCH(L$1,INDIRECT(nfl_win_total_result_header),0),FALSE)),"error")</f>
        <v>O</v>
      </c>
      <c r="M130" s="2">
        <f ca="1">IFERROR(IF(OR(ISBLANK(K130),ISBLANK(L130),K130="",L130=""),"",IF(K130=L130,1,0)),"na")</f>
        <v>0</v>
      </c>
    </row>
    <row r="131" spans="1:13" x14ac:dyDescent="0.25">
      <c r="A131" s="23">
        <v>130</v>
      </c>
      <c r="B131">
        <v>34</v>
      </c>
      <c r="C131" t="str">
        <f t="shared" ca="1" si="13"/>
        <v>2013_ATL</v>
      </c>
      <c r="D131">
        <f t="shared" ca="1" si="14"/>
        <v>2013</v>
      </c>
      <c r="E131" t="s">
        <v>14</v>
      </c>
      <c r="F131">
        <v>9</v>
      </c>
      <c r="G131" s="1" t="s">
        <v>376</v>
      </c>
      <c r="H131" s="1">
        <f t="shared" ca="1" si="12"/>
        <v>10</v>
      </c>
      <c r="I131" s="1">
        <f t="shared" ca="1" si="12"/>
        <v>120</v>
      </c>
      <c r="J131" s="1">
        <f t="shared" ca="1" si="12"/>
        <v>-140</v>
      </c>
      <c r="K131" s="1" t="str">
        <f ca="1">IFERROR(IF(F131&gt;H131,"O",IF(F131&lt;H131,"U","E")),"na")</f>
        <v>U</v>
      </c>
      <c r="L131" s="1" t="str">
        <f t="shared" ca="1" si="15"/>
        <v>U</v>
      </c>
      <c r="M131" s="2">
        <f ca="1">IFERROR(IF(OR(ISBLANK(K131),ISBLANK(L131),K131="",L131=""),"",IF(K131=L131,1,0)),"na")</f>
        <v>1</v>
      </c>
    </row>
    <row r="132" spans="1:13" x14ac:dyDescent="0.25">
      <c r="A132" s="23">
        <v>131</v>
      </c>
      <c r="B132">
        <v>35</v>
      </c>
      <c r="C132" t="str">
        <f t="shared" ca="1" si="13"/>
        <v>2013_BAL</v>
      </c>
      <c r="D132">
        <f t="shared" ca="1" si="14"/>
        <v>2013</v>
      </c>
      <c r="E132" t="s">
        <v>14</v>
      </c>
      <c r="F132">
        <v>9</v>
      </c>
      <c r="G132" s="1" t="s">
        <v>376</v>
      </c>
      <c r="H132" s="1">
        <f t="shared" ca="1" si="12"/>
        <v>8.5</v>
      </c>
      <c r="I132" s="1">
        <f t="shared" ca="1" si="12"/>
        <v>-140</v>
      </c>
      <c r="J132" s="1">
        <f t="shared" ca="1" si="12"/>
        <v>120</v>
      </c>
      <c r="K132" s="1" t="str">
        <f ca="1">IFERROR(IF(F132&gt;H132,"O",IF(F132&lt;H132,"U","E")),"na")</f>
        <v>O</v>
      </c>
      <c r="L132" s="1" t="str">
        <f t="shared" ca="1" si="15"/>
        <v>U</v>
      </c>
      <c r="M132" s="2">
        <f ca="1">IFERROR(IF(OR(ISBLANK(K132),ISBLANK(L132),K132="",L132=""),"",IF(K132=L132,1,0)),"na")</f>
        <v>0</v>
      </c>
    </row>
    <row r="133" spans="1:13" x14ac:dyDescent="0.25">
      <c r="A133" s="23">
        <v>132</v>
      </c>
      <c r="B133">
        <v>36</v>
      </c>
      <c r="C133" t="str">
        <f t="shared" ca="1" si="13"/>
        <v>2013_BUF</v>
      </c>
      <c r="D133">
        <f t="shared" ca="1" si="14"/>
        <v>2013</v>
      </c>
      <c r="E133" t="s">
        <v>14</v>
      </c>
      <c r="F133">
        <v>4</v>
      </c>
      <c r="G133" s="1" t="s">
        <v>376</v>
      </c>
      <c r="H133" s="1">
        <f t="shared" ca="1" si="12"/>
        <v>6.5</v>
      </c>
      <c r="I133" s="1">
        <f t="shared" ca="1" si="12"/>
        <v>115</v>
      </c>
      <c r="J133" s="1">
        <f t="shared" ca="1" si="12"/>
        <v>-135</v>
      </c>
      <c r="K133" s="1" t="str">
        <f ca="1">IFERROR(IF(F133&gt;H133,"O",IF(F133&lt;H133,"U","E")),"na")</f>
        <v>U</v>
      </c>
      <c r="L133" s="1" t="str">
        <f t="shared" ca="1" si="15"/>
        <v>U</v>
      </c>
      <c r="M133" s="2">
        <f ca="1">IFERROR(IF(OR(ISBLANK(K133),ISBLANK(L133),K133="",L133=""),"",IF(K133=L133,1,0)),"na")</f>
        <v>1</v>
      </c>
    </row>
    <row r="134" spans="1:13" x14ac:dyDescent="0.25">
      <c r="A134" s="23">
        <v>133</v>
      </c>
      <c r="B134">
        <v>37</v>
      </c>
      <c r="C134" t="str">
        <f t="shared" ca="1" si="13"/>
        <v>2013_CAR</v>
      </c>
      <c r="D134">
        <f t="shared" ca="1" si="14"/>
        <v>2013</v>
      </c>
      <c r="E134" t="s">
        <v>14</v>
      </c>
      <c r="F134">
        <v>9</v>
      </c>
      <c r="G134" s="1" t="s">
        <v>376</v>
      </c>
      <c r="H134" s="1">
        <f t="shared" ca="1" si="12"/>
        <v>7.5</v>
      </c>
      <c r="I134" s="1">
        <f t="shared" ca="1" si="12"/>
        <v>-110</v>
      </c>
      <c r="J134" s="1">
        <f t="shared" ca="1" si="12"/>
        <v>-110</v>
      </c>
      <c r="K134" s="1" t="str">
        <f ca="1">IFERROR(IF(F134&gt;H134,"O",IF(F134&lt;H134,"U","E")),"na")</f>
        <v>O</v>
      </c>
      <c r="L134" s="1" t="str">
        <f t="shared" ca="1" si="15"/>
        <v>O</v>
      </c>
      <c r="M134" s="2">
        <f ca="1">IFERROR(IF(OR(ISBLANK(K134),ISBLANK(L134),K134="",L134=""),"",IF(K134=L134,1,0)),"na")</f>
        <v>1</v>
      </c>
    </row>
    <row r="135" spans="1:13" x14ac:dyDescent="0.25">
      <c r="A135" s="23">
        <v>134</v>
      </c>
      <c r="B135">
        <v>38</v>
      </c>
      <c r="C135" t="str">
        <f t="shared" ca="1" si="13"/>
        <v>2013_CHI</v>
      </c>
      <c r="D135">
        <f t="shared" ca="1" si="14"/>
        <v>2013</v>
      </c>
      <c r="E135" t="s">
        <v>14</v>
      </c>
      <c r="F135">
        <v>11</v>
      </c>
      <c r="G135" s="1" t="s">
        <v>376</v>
      </c>
      <c r="H135" s="1">
        <f t="shared" ca="1" si="12"/>
        <v>8.5</v>
      </c>
      <c r="I135" s="1">
        <f t="shared" ca="1" si="12"/>
        <v>-120</v>
      </c>
      <c r="J135" s="1">
        <f t="shared" ca="1" si="12"/>
        <v>-100</v>
      </c>
      <c r="K135" s="1" t="str">
        <f ca="1">IFERROR(IF(F135&gt;H135,"O",IF(F135&lt;H135,"U","E")),"na")</f>
        <v>O</v>
      </c>
      <c r="L135" s="1" t="str">
        <f t="shared" ca="1" si="15"/>
        <v>U</v>
      </c>
      <c r="M135" s="2">
        <f ca="1">IFERROR(IF(OR(ISBLANK(K135),ISBLANK(L135),K135="",L135=""),"",IF(K135=L135,1,0)),"na")</f>
        <v>0</v>
      </c>
    </row>
    <row r="136" spans="1:13" x14ac:dyDescent="0.25">
      <c r="A136" s="23">
        <v>135</v>
      </c>
      <c r="B136">
        <v>39</v>
      </c>
      <c r="C136" t="str">
        <f t="shared" ca="1" si="13"/>
        <v>2013_CIN</v>
      </c>
      <c r="D136">
        <f t="shared" ca="1" si="14"/>
        <v>2013</v>
      </c>
      <c r="E136" t="s">
        <v>14</v>
      </c>
      <c r="F136">
        <v>10</v>
      </c>
      <c r="G136" s="1" t="s">
        <v>376</v>
      </c>
      <c r="H136" s="1">
        <f t="shared" ca="1" si="12"/>
        <v>8.5</v>
      </c>
      <c r="I136" s="1">
        <f t="shared" ca="1" si="12"/>
        <v>-125</v>
      </c>
      <c r="J136" s="1">
        <f t="shared" ca="1" si="12"/>
        <v>105</v>
      </c>
      <c r="K136" s="1" t="str">
        <f ca="1">IFERROR(IF(F136&gt;H136,"O",IF(F136&lt;H136,"U","E")),"na")</f>
        <v>O</v>
      </c>
      <c r="L136" s="1" t="str">
        <f t="shared" ca="1" si="15"/>
        <v>O</v>
      </c>
      <c r="M136" s="2">
        <f ca="1">IFERROR(IF(OR(ISBLANK(K136),ISBLANK(L136),K136="",L136=""),"",IF(K136=L136,1,0)),"na")</f>
        <v>1</v>
      </c>
    </row>
    <row r="137" spans="1:13" x14ac:dyDescent="0.25">
      <c r="A137" s="23">
        <v>136</v>
      </c>
      <c r="B137">
        <v>40</v>
      </c>
      <c r="C137" t="str">
        <f t="shared" ca="1" si="13"/>
        <v>2013_CLE</v>
      </c>
      <c r="D137">
        <f t="shared" ca="1" si="14"/>
        <v>2013</v>
      </c>
      <c r="E137" t="s">
        <v>14</v>
      </c>
      <c r="F137">
        <v>6</v>
      </c>
      <c r="G137" s="1" t="s">
        <v>376</v>
      </c>
      <c r="H137" s="1">
        <f t="shared" ca="1" si="12"/>
        <v>6</v>
      </c>
      <c r="I137" s="1">
        <f t="shared" ca="1" si="12"/>
        <v>-140</v>
      </c>
      <c r="J137" s="1">
        <f t="shared" ca="1" si="12"/>
        <v>120</v>
      </c>
      <c r="K137" s="1" t="str">
        <f ca="1">IFERROR(IF(F137&gt;H137,"O",IF(F137&lt;H137,"U","E")),"na")</f>
        <v>E</v>
      </c>
      <c r="L137" s="1" t="str">
        <f t="shared" ca="1" si="15"/>
        <v>U</v>
      </c>
      <c r="M137" s="2">
        <f ca="1">IFERROR(IF(OR(ISBLANK(K137),ISBLANK(L137),K137="",L137=""),"",IF(K137=L137,1,0)),"na")</f>
        <v>0</v>
      </c>
    </row>
    <row r="138" spans="1:13" x14ac:dyDescent="0.25">
      <c r="A138" s="23">
        <v>137</v>
      </c>
      <c r="B138">
        <v>41</v>
      </c>
      <c r="C138" t="str">
        <f t="shared" ca="1" si="13"/>
        <v>2013_DAL</v>
      </c>
      <c r="D138">
        <f t="shared" ca="1" si="14"/>
        <v>2013</v>
      </c>
      <c r="E138" t="s">
        <v>14</v>
      </c>
      <c r="F138">
        <v>8</v>
      </c>
      <c r="G138" s="1" t="s">
        <v>376</v>
      </c>
      <c r="H138" s="1">
        <f t="shared" ca="1" si="12"/>
        <v>8.5</v>
      </c>
      <c r="I138" s="1">
        <f t="shared" ca="1" si="12"/>
        <v>120</v>
      </c>
      <c r="J138" s="1">
        <f t="shared" ca="1" si="12"/>
        <v>-140</v>
      </c>
      <c r="K138" s="1" t="str">
        <f ca="1">IFERROR(IF(F138&gt;H138,"O",IF(F138&lt;H138,"U","E")),"na")</f>
        <v>U</v>
      </c>
      <c r="L138" s="1" t="str">
        <f t="shared" ca="1" si="15"/>
        <v>U</v>
      </c>
      <c r="M138" s="2">
        <f ca="1">IFERROR(IF(OR(ISBLANK(K138),ISBLANK(L138),K138="",L138=""),"",IF(K138=L138,1,0)),"na")</f>
        <v>1</v>
      </c>
    </row>
    <row r="139" spans="1:13" x14ac:dyDescent="0.25">
      <c r="A139" s="23">
        <v>138</v>
      </c>
      <c r="B139">
        <v>42</v>
      </c>
      <c r="C139" t="str">
        <f t="shared" ca="1" si="13"/>
        <v>2013_DEN</v>
      </c>
      <c r="D139">
        <f t="shared" ca="1" si="14"/>
        <v>2013</v>
      </c>
      <c r="E139" t="s">
        <v>14</v>
      </c>
      <c r="F139">
        <v>12</v>
      </c>
      <c r="G139" s="1" t="s">
        <v>376</v>
      </c>
      <c r="H139" s="1">
        <f t="shared" ca="1" si="12"/>
        <v>11.5</v>
      </c>
      <c r="I139" s="1">
        <f t="shared" ca="1" si="12"/>
        <v>-110</v>
      </c>
      <c r="J139" s="1">
        <f t="shared" ca="1" si="12"/>
        <v>-110</v>
      </c>
      <c r="K139" s="1" t="str">
        <f ca="1">IFERROR(IF(F139&gt;H139,"O",IF(F139&lt;H139,"U","E")),"na")</f>
        <v>O</v>
      </c>
      <c r="L139" s="1" t="str">
        <f t="shared" ca="1" si="15"/>
        <v>O</v>
      </c>
      <c r="M139" s="2">
        <f ca="1">IFERROR(IF(OR(ISBLANK(K139),ISBLANK(L139),K139="",L139=""),"",IF(K139=L139,1,0)),"na")</f>
        <v>1</v>
      </c>
    </row>
    <row r="140" spans="1:13" x14ac:dyDescent="0.25">
      <c r="A140" s="23">
        <v>139</v>
      </c>
      <c r="B140">
        <v>43</v>
      </c>
      <c r="C140" t="str">
        <f t="shared" ca="1" si="13"/>
        <v>2013_DET</v>
      </c>
      <c r="D140">
        <f t="shared" ca="1" si="14"/>
        <v>2013</v>
      </c>
      <c r="E140" t="s">
        <v>14</v>
      </c>
      <c r="F140">
        <v>8</v>
      </c>
      <c r="G140" s="1" t="s">
        <v>376</v>
      </c>
      <c r="H140" s="1">
        <f t="shared" ca="1" si="12"/>
        <v>7.5</v>
      </c>
      <c r="I140" s="1">
        <f t="shared" ca="1" si="12"/>
        <v>-130</v>
      </c>
      <c r="J140" s="1">
        <f t="shared" ca="1" si="12"/>
        <v>110</v>
      </c>
      <c r="K140" s="1" t="str">
        <f ca="1">IFERROR(IF(F140&gt;H140,"O",IF(F140&lt;H140,"U","E")),"na")</f>
        <v>O</v>
      </c>
      <c r="L140" s="1" t="str">
        <f t="shared" ca="1" si="15"/>
        <v>U</v>
      </c>
      <c r="M140" s="2">
        <f ca="1">IFERROR(IF(OR(ISBLANK(K140),ISBLANK(L140),K140="",L140=""),"",IF(K140=L140,1,0)),"na")</f>
        <v>0</v>
      </c>
    </row>
    <row r="141" spans="1:13" x14ac:dyDescent="0.25">
      <c r="A141" s="23">
        <v>140</v>
      </c>
      <c r="B141">
        <v>44</v>
      </c>
      <c r="C141" t="str">
        <f t="shared" ca="1" si="13"/>
        <v>2013_GBY</v>
      </c>
      <c r="D141">
        <f t="shared" ca="1" si="14"/>
        <v>2013</v>
      </c>
      <c r="E141" t="s">
        <v>14</v>
      </c>
      <c r="F141">
        <v>12</v>
      </c>
      <c r="G141" s="1" t="s">
        <v>376</v>
      </c>
      <c r="H141" s="1">
        <f t="shared" ca="1" si="12"/>
        <v>10</v>
      </c>
      <c r="I141" s="1">
        <f t="shared" ca="1" si="12"/>
        <v>-135</v>
      </c>
      <c r="J141" s="1">
        <f t="shared" ca="1" si="12"/>
        <v>115</v>
      </c>
      <c r="K141" s="1" t="str">
        <f ca="1">IFERROR(IF(F141&gt;H141,"O",IF(F141&lt;H141,"U","E")),"na")</f>
        <v>O</v>
      </c>
      <c r="L141" s="1" t="str">
        <f t="shared" ca="1" si="15"/>
        <v>U</v>
      </c>
      <c r="M141" s="2">
        <f ca="1">IFERROR(IF(OR(ISBLANK(K141),ISBLANK(L141),K141="",L141=""),"",IF(K141=L141,1,0)),"na")</f>
        <v>0</v>
      </c>
    </row>
    <row r="142" spans="1:13" x14ac:dyDescent="0.25">
      <c r="A142" s="23">
        <v>141</v>
      </c>
      <c r="B142">
        <v>45</v>
      </c>
      <c r="C142" t="str">
        <f t="shared" ca="1" si="13"/>
        <v>2013_HOU</v>
      </c>
      <c r="D142">
        <f t="shared" ca="1" si="14"/>
        <v>2013</v>
      </c>
      <c r="E142" t="s">
        <v>14</v>
      </c>
      <c r="F142">
        <v>12</v>
      </c>
      <c r="G142" s="1" t="s">
        <v>376</v>
      </c>
      <c r="H142" s="1">
        <f t="shared" ref="H142:J161" ca="1" si="16">IFERROR(VLOOKUP($B142,INDIRECT(nfl_win_total_result),MATCH(H$1,INDIRECT(nfl_win_total_result_header),0),FALSE),"error")</f>
        <v>10</v>
      </c>
      <c r="I142" s="1">
        <f t="shared" ca="1" si="16"/>
        <v>-130</v>
      </c>
      <c r="J142" s="1">
        <f t="shared" ca="1" si="16"/>
        <v>110</v>
      </c>
      <c r="K142" s="1" t="str">
        <f ca="1">IFERROR(IF(F142&gt;H142,"O",IF(F142&lt;H142,"U","E")),"na")</f>
        <v>O</v>
      </c>
      <c r="L142" s="1" t="str">
        <f t="shared" ca="1" si="15"/>
        <v>U</v>
      </c>
      <c r="M142" s="2">
        <f ca="1">IFERROR(IF(OR(ISBLANK(K142),ISBLANK(L142),K142="",L142=""),"",IF(K142=L142,1,0)),"na")</f>
        <v>0</v>
      </c>
    </row>
    <row r="143" spans="1:13" x14ac:dyDescent="0.25">
      <c r="A143" s="23">
        <v>142</v>
      </c>
      <c r="B143">
        <v>46</v>
      </c>
      <c r="C143" t="str">
        <f t="shared" ca="1" si="13"/>
        <v>2013_IND</v>
      </c>
      <c r="D143">
        <f t="shared" ca="1" si="14"/>
        <v>2013</v>
      </c>
      <c r="E143" t="s">
        <v>14</v>
      </c>
      <c r="F143">
        <v>8</v>
      </c>
      <c r="G143" s="1" t="s">
        <v>376</v>
      </c>
      <c r="H143" s="1">
        <f t="shared" ca="1" si="16"/>
        <v>8.5</v>
      </c>
      <c r="I143" s="1">
        <f t="shared" ca="1" si="16"/>
        <v>-115</v>
      </c>
      <c r="J143" s="1">
        <f t="shared" ca="1" si="16"/>
        <v>-105</v>
      </c>
      <c r="K143" s="1" t="str">
        <f ca="1">IFERROR(IF(F143&gt;H143,"O",IF(F143&lt;H143,"U","E")),"na")</f>
        <v>U</v>
      </c>
      <c r="L143" s="1" t="str">
        <f t="shared" ca="1" si="15"/>
        <v>O</v>
      </c>
      <c r="M143" s="2">
        <f ca="1">IFERROR(IF(OR(ISBLANK(K143),ISBLANK(L143),K143="",L143=""),"",IF(K143=L143,1,0)),"na")</f>
        <v>0</v>
      </c>
    </row>
    <row r="144" spans="1:13" x14ac:dyDescent="0.25">
      <c r="A144" s="23">
        <v>143</v>
      </c>
      <c r="B144">
        <v>47</v>
      </c>
      <c r="C144" t="str">
        <f t="shared" ca="1" si="13"/>
        <v>2013_JAX</v>
      </c>
      <c r="D144">
        <f t="shared" ca="1" si="14"/>
        <v>2013</v>
      </c>
      <c r="E144" t="s">
        <v>14</v>
      </c>
      <c r="F144">
        <v>6</v>
      </c>
      <c r="G144" s="1" t="s">
        <v>376</v>
      </c>
      <c r="H144" s="1">
        <f t="shared" ca="1" si="16"/>
        <v>5</v>
      </c>
      <c r="I144" s="1">
        <f t="shared" ca="1" si="16"/>
        <v>-130</v>
      </c>
      <c r="J144" s="1">
        <f t="shared" ca="1" si="16"/>
        <v>110</v>
      </c>
      <c r="K144" s="1" t="str">
        <f ca="1">IFERROR(IF(F144&gt;H144,"O",IF(F144&lt;H144,"U","E")),"na")</f>
        <v>O</v>
      </c>
      <c r="L144" s="1" t="str">
        <f t="shared" ca="1" si="15"/>
        <v>U</v>
      </c>
      <c r="M144" s="2">
        <f ca="1">IFERROR(IF(OR(ISBLANK(K144),ISBLANK(L144),K144="",L144=""),"",IF(K144=L144,1,0)),"na")</f>
        <v>0</v>
      </c>
    </row>
    <row r="145" spans="1:13" x14ac:dyDescent="0.25">
      <c r="A145" s="23">
        <v>144</v>
      </c>
      <c r="B145">
        <v>48</v>
      </c>
      <c r="C145" t="str">
        <f t="shared" ca="1" si="13"/>
        <v>2013_KCY</v>
      </c>
      <c r="D145">
        <f t="shared" ca="1" si="14"/>
        <v>2013</v>
      </c>
      <c r="E145" t="s">
        <v>14</v>
      </c>
      <c r="F145">
        <v>8</v>
      </c>
      <c r="G145" s="1" t="s">
        <v>376</v>
      </c>
      <c r="H145" s="1">
        <f t="shared" ca="1" si="16"/>
        <v>7</v>
      </c>
      <c r="I145" s="1">
        <f t="shared" ca="1" si="16"/>
        <v>-160</v>
      </c>
      <c r="J145" s="1">
        <f t="shared" ca="1" si="16"/>
        <v>140</v>
      </c>
      <c r="K145" s="1" t="str">
        <f ca="1">IFERROR(IF(F145&gt;H145,"O",IF(F145&lt;H145,"U","E")),"na")</f>
        <v>O</v>
      </c>
      <c r="L145" s="1" t="str">
        <f t="shared" ca="1" si="15"/>
        <v>O</v>
      </c>
      <c r="M145" s="2">
        <f ca="1">IFERROR(IF(OR(ISBLANK(K145),ISBLANK(L145),K145="",L145=""),"",IF(K145=L145,1,0)),"na")</f>
        <v>1</v>
      </c>
    </row>
    <row r="146" spans="1:13" x14ac:dyDescent="0.25">
      <c r="A146" s="23">
        <v>145</v>
      </c>
      <c r="B146">
        <v>49</v>
      </c>
      <c r="C146" t="str">
        <f t="shared" ca="1" si="13"/>
        <v>2013_MIA</v>
      </c>
      <c r="D146">
        <f t="shared" ca="1" si="14"/>
        <v>2013</v>
      </c>
      <c r="E146" t="s">
        <v>14</v>
      </c>
      <c r="F146">
        <v>9</v>
      </c>
      <c r="G146" s="1" t="s">
        <v>376</v>
      </c>
      <c r="H146" s="1">
        <f t="shared" ca="1" si="16"/>
        <v>7.5</v>
      </c>
      <c r="I146" s="1">
        <f t="shared" ca="1" si="16"/>
        <v>-145</v>
      </c>
      <c r="J146" s="1">
        <f t="shared" ca="1" si="16"/>
        <v>125</v>
      </c>
      <c r="K146" s="1" t="str">
        <f ca="1">IFERROR(IF(F146&gt;H146,"O",IF(F146&lt;H146,"U","E")),"na")</f>
        <v>O</v>
      </c>
      <c r="L146" s="1" t="str">
        <f t="shared" ca="1" si="15"/>
        <v>O</v>
      </c>
      <c r="M146" s="2">
        <f ca="1">IFERROR(IF(OR(ISBLANK(K146),ISBLANK(L146),K146="",L146=""),"",IF(K146=L146,1,0)),"na")</f>
        <v>1</v>
      </c>
    </row>
    <row r="147" spans="1:13" x14ac:dyDescent="0.25">
      <c r="A147" s="23">
        <v>146</v>
      </c>
      <c r="B147">
        <v>50</v>
      </c>
      <c r="C147" t="str">
        <f t="shared" ca="1" si="13"/>
        <v>2013_MIN</v>
      </c>
      <c r="D147">
        <f t="shared" ca="1" si="14"/>
        <v>2013</v>
      </c>
      <c r="E147" t="s">
        <v>14</v>
      </c>
      <c r="F147">
        <v>5</v>
      </c>
      <c r="G147" s="1" t="s">
        <v>376</v>
      </c>
      <c r="H147" s="1">
        <f t="shared" ca="1" si="16"/>
        <v>7.5</v>
      </c>
      <c r="I147" s="1">
        <f t="shared" ca="1" si="16"/>
        <v>-110</v>
      </c>
      <c r="J147" s="1">
        <f t="shared" ca="1" si="16"/>
        <v>-110</v>
      </c>
      <c r="K147" s="1" t="str">
        <f ca="1">IFERROR(IF(F147&gt;H147,"O",IF(F147&lt;H147,"U","E")),"na")</f>
        <v>U</v>
      </c>
      <c r="L147" s="1" t="str">
        <f t="shared" ca="1" si="15"/>
        <v>U</v>
      </c>
      <c r="M147" s="2">
        <f ca="1">IFERROR(IF(OR(ISBLANK(K147),ISBLANK(L147),K147="",L147=""),"",IF(K147=L147,1,0)),"na")</f>
        <v>1</v>
      </c>
    </row>
    <row r="148" spans="1:13" x14ac:dyDescent="0.25">
      <c r="A148" s="23">
        <v>147</v>
      </c>
      <c r="B148">
        <v>51</v>
      </c>
      <c r="C148" t="str">
        <f t="shared" ca="1" si="13"/>
        <v>2013_NWE</v>
      </c>
      <c r="D148">
        <f t="shared" ca="1" si="14"/>
        <v>2013</v>
      </c>
      <c r="E148" t="s">
        <v>14</v>
      </c>
      <c r="F148">
        <v>10</v>
      </c>
      <c r="G148" s="1" t="s">
        <v>376</v>
      </c>
      <c r="H148" s="1">
        <f t="shared" ca="1" si="16"/>
        <v>11.5</v>
      </c>
      <c r="I148" s="1">
        <f t="shared" ca="1" si="16"/>
        <v>130</v>
      </c>
      <c r="J148" s="1">
        <f t="shared" ca="1" si="16"/>
        <v>-150</v>
      </c>
      <c r="K148" s="1" t="str">
        <f ca="1">IFERROR(IF(F148&gt;H148,"O",IF(F148&lt;H148,"U","E")),"na")</f>
        <v>U</v>
      </c>
      <c r="L148" s="1" t="str">
        <f t="shared" ca="1" si="15"/>
        <v>O</v>
      </c>
      <c r="M148" s="2">
        <f ca="1">IFERROR(IF(OR(ISBLANK(K148),ISBLANK(L148),K148="",L148=""),"",IF(K148=L148,1,0)),"na")</f>
        <v>0</v>
      </c>
    </row>
    <row r="149" spans="1:13" x14ac:dyDescent="0.25">
      <c r="A149" s="23">
        <v>148</v>
      </c>
      <c r="B149">
        <v>52</v>
      </c>
      <c r="C149" t="str">
        <f t="shared" ca="1" si="13"/>
        <v>2013_NOR</v>
      </c>
      <c r="D149">
        <f t="shared" ca="1" si="14"/>
        <v>2013</v>
      </c>
      <c r="E149" t="s">
        <v>14</v>
      </c>
      <c r="F149">
        <v>8</v>
      </c>
      <c r="G149" s="1" t="s">
        <v>376</v>
      </c>
      <c r="H149" s="1">
        <f t="shared" ca="1" si="16"/>
        <v>9</v>
      </c>
      <c r="I149" s="1">
        <f t="shared" ca="1" si="16"/>
        <v>-135</v>
      </c>
      <c r="J149" s="1">
        <f t="shared" ca="1" si="16"/>
        <v>115</v>
      </c>
      <c r="K149" s="1" t="str">
        <f ca="1">IFERROR(IF(F149&gt;H149,"O",IF(F149&lt;H149,"U","E")),"na")</f>
        <v>U</v>
      </c>
      <c r="L149" s="1" t="str">
        <f t="shared" ca="1" si="15"/>
        <v>O</v>
      </c>
      <c r="M149" s="2">
        <f ca="1">IFERROR(IF(OR(ISBLANK(K149),ISBLANK(L149),K149="",L149=""),"",IF(K149=L149,1,0)),"na")</f>
        <v>0</v>
      </c>
    </row>
    <row r="150" spans="1:13" x14ac:dyDescent="0.25">
      <c r="A150" s="23">
        <v>149</v>
      </c>
      <c r="B150">
        <v>53</v>
      </c>
      <c r="C150" t="str">
        <f t="shared" ca="1" si="13"/>
        <v>2013_NYG</v>
      </c>
      <c r="D150">
        <f t="shared" ca="1" si="14"/>
        <v>2013</v>
      </c>
      <c r="E150" t="s">
        <v>14</v>
      </c>
      <c r="F150">
        <v>7</v>
      </c>
      <c r="G150" s="1" t="s">
        <v>376</v>
      </c>
      <c r="H150" s="1">
        <f t="shared" ca="1" si="16"/>
        <v>9</v>
      </c>
      <c r="I150" s="1">
        <f t="shared" ca="1" si="16"/>
        <v>-100</v>
      </c>
      <c r="J150" s="1">
        <f t="shared" ca="1" si="16"/>
        <v>-120</v>
      </c>
      <c r="K150" s="1" t="str">
        <f ca="1">IFERROR(IF(F150&gt;H150,"O",IF(F150&lt;H150,"U","E")),"na")</f>
        <v>U</v>
      </c>
      <c r="L150" s="1" t="str">
        <f t="shared" ca="1" si="15"/>
        <v>U</v>
      </c>
      <c r="M150" s="2">
        <f ca="1">IFERROR(IF(OR(ISBLANK(K150),ISBLANK(L150),K150="",L150=""),"",IF(K150=L150,1,0)),"na")</f>
        <v>1</v>
      </c>
    </row>
    <row r="151" spans="1:13" x14ac:dyDescent="0.25">
      <c r="A151" s="23">
        <v>150</v>
      </c>
      <c r="B151">
        <v>54</v>
      </c>
      <c r="C151" t="str">
        <f t="shared" ca="1" si="13"/>
        <v>2013_NYJ</v>
      </c>
      <c r="D151">
        <f t="shared" ca="1" si="14"/>
        <v>2013</v>
      </c>
      <c r="E151" t="s">
        <v>14</v>
      </c>
      <c r="F151">
        <v>4</v>
      </c>
      <c r="G151" s="1" t="s">
        <v>376</v>
      </c>
      <c r="H151" s="1">
        <f t="shared" ca="1" si="16"/>
        <v>6.5</v>
      </c>
      <c r="I151" s="1">
        <f t="shared" ca="1" si="16"/>
        <v>130</v>
      </c>
      <c r="J151" s="1">
        <f t="shared" ca="1" si="16"/>
        <v>-150</v>
      </c>
      <c r="K151" s="1" t="str">
        <f ca="1">IFERROR(IF(F151&gt;H151,"O",IF(F151&lt;H151,"U","E")),"na")</f>
        <v>U</v>
      </c>
      <c r="L151" s="1" t="str">
        <f t="shared" ca="1" si="15"/>
        <v>O</v>
      </c>
      <c r="M151" s="2">
        <f ca="1">IFERROR(IF(OR(ISBLANK(K151),ISBLANK(L151),K151="",L151=""),"",IF(K151=L151,1,0)),"na")</f>
        <v>0</v>
      </c>
    </row>
    <row r="152" spans="1:13" x14ac:dyDescent="0.25">
      <c r="A152" s="23">
        <v>151</v>
      </c>
      <c r="B152">
        <v>55</v>
      </c>
      <c r="C152" t="str">
        <f t="shared" ca="1" si="13"/>
        <v>2013_OAK</v>
      </c>
      <c r="D152">
        <f t="shared" ca="1" si="14"/>
        <v>2013</v>
      </c>
      <c r="E152" t="s">
        <v>14</v>
      </c>
      <c r="F152">
        <v>2</v>
      </c>
      <c r="G152" s="1" t="s">
        <v>376</v>
      </c>
      <c r="H152" s="1">
        <f t="shared" ca="1" si="16"/>
        <v>5.5</v>
      </c>
      <c r="I152" s="1">
        <f t="shared" ca="1" si="16"/>
        <v>105</v>
      </c>
      <c r="J152" s="1">
        <f t="shared" ca="1" si="16"/>
        <v>-125</v>
      </c>
      <c r="K152" s="1" t="str">
        <f ca="1">IFERROR(IF(F152&gt;H152,"O",IF(F152&lt;H152,"U","E")),"na")</f>
        <v>U</v>
      </c>
      <c r="L152" s="1" t="str">
        <f t="shared" ca="1" si="15"/>
        <v>U</v>
      </c>
      <c r="M152" s="2">
        <f ca="1">IFERROR(IF(OR(ISBLANK(K152),ISBLANK(L152),K152="",L152=""),"",IF(K152=L152,1,0)),"na")</f>
        <v>1</v>
      </c>
    </row>
    <row r="153" spans="1:13" x14ac:dyDescent="0.25">
      <c r="A153" s="23">
        <v>152</v>
      </c>
      <c r="B153">
        <v>56</v>
      </c>
      <c r="C153" t="str">
        <f t="shared" ca="1" si="13"/>
        <v>2013_PHI</v>
      </c>
      <c r="D153">
        <f t="shared" ca="1" si="14"/>
        <v>2013</v>
      </c>
      <c r="E153" t="s">
        <v>14</v>
      </c>
      <c r="F153">
        <v>7</v>
      </c>
      <c r="G153" s="1" t="s">
        <v>376</v>
      </c>
      <c r="H153" s="1">
        <f t="shared" ca="1" si="16"/>
        <v>7</v>
      </c>
      <c r="I153" s="1">
        <f t="shared" ca="1" si="16"/>
        <v>-120</v>
      </c>
      <c r="J153" s="1">
        <f t="shared" ca="1" si="16"/>
        <v>-100</v>
      </c>
      <c r="K153" s="1" t="str">
        <f ca="1">IFERROR(IF(F153&gt;H153,"O",IF(F153&lt;H153,"U","E")),"na")</f>
        <v>E</v>
      </c>
      <c r="L153" s="1" t="str">
        <f t="shared" ca="1" si="15"/>
        <v>O</v>
      </c>
      <c r="M153" s="2">
        <f ca="1">IFERROR(IF(OR(ISBLANK(K153),ISBLANK(L153),K153="",L153=""),"",IF(K153=L153,1,0)),"na")</f>
        <v>0</v>
      </c>
    </row>
    <row r="154" spans="1:13" x14ac:dyDescent="0.25">
      <c r="A154" s="23">
        <v>153</v>
      </c>
      <c r="B154">
        <v>57</v>
      </c>
      <c r="C154" t="str">
        <f t="shared" ca="1" si="13"/>
        <v>2013_PIT</v>
      </c>
      <c r="D154">
        <f t="shared" ca="1" si="14"/>
        <v>2013</v>
      </c>
      <c r="E154" t="s">
        <v>14</v>
      </c>
      <c r="F154">
        <v>8</v>
      </c>
      <c r="G154" s="1" t="s">
        <v>376</v>
      </c>
      <c r="H154" s="1">
        <f t="shared" ca="1" si="16"/>
        <v>9</v>
      </c>
      <c r="I154" s="1">
        <f t="shared" ca="1" si="16"/>
        <v>-140</v>
      </c>
      <c r="J154" s="1">
        <f t="shared" ca="1" si="16"/>
        <v>120</v>
      </c>
      <c r="K154" s="1" t="str">
        <f ca="1">IFERROR(IF(F154&gt;H154,"O",IF(F154&lt;H154,"U","E")),"na")</f>
        <v>U</v>
      </c>
      <c r="L154" s="1" t="str">
        <f t="shared" ca="1" si="15"/>
        <v>U</v>
      </c>
      <c r="M154" s="2">
        <f ca="1">IFERROR(IF(OR(ISBLANK(K154),ISBLANK(L154),K154="",L154=""),"",IF(K154=L154,1,0)),"na")</f>
        <v>1</v>
      </c>
    </row>
    <row r="155" spans="1:13" x14ac:dyDescent="0.25">
      <c r="A155" s="23">
        <v>154</v>
      </c>
      <c r="B155">
        <v>58</v>
      </c>
      <c r="C155" t="str">
        <f t="shared" ca="1" si="13"/>
        <v>2013_SD</v>
      </c>
      <c r="D155">
        <f t="shared" ca="1" si="14"/>
        <v>2013</v>
      </c>
      <c r="E155" t="s">
        <v>14</v>
      </c>
      <c r="F155">
        <v>6</v>
      </c>
      <c r="G155" s="1" t="s">
        <v>376</v>
      </c>
      <c r="H155" s="1">
        <f t="shared" ca="1" si="16"/>
        <v>7.5</v>
      </c>
      <c r="I155" s="1">
        <f t="shared" ca="1" si="16"/>
        <v>125</v>
      </c>
      <c r="J155" s="1">
        <f t="shared" ca="1" si="16"/>
        <v>-145</v>
      </c>
      <c r="K155" s="1" t="str">
        <f ca="1">IFERROR(IF(F155&gt;H155,"O",IF(F155&lt;H155,"U","E")),"na")</f>
        <v>U</v>
      </c>
      <c r="L155" s="1" t="str">
        <f t="shared" ca="1" si="15"/>
        <v>O</v>
      </c>
      <c r="M155" s="2">
        <f ca="1">IFERROR(IF(OR(ISBLANK(K155),ISBLANK(L155),K155="",L155=""),"",IF(K155=L155,1,0)),"na")</f>
        <v>0</v>
      </c>
    </row>
    <row r="156" spans="1:13" x14ac:dyDescent="0.25">
      <c r="A156" s="23">
        <v>155</v>
      </c>
      <c r="B156">
        <v>59</v>
      </c>
      <c r="C156" t="str">
        <f t="shared" ca="1" si="13"/>
        <v>2013_SEA</v>
      </c>
      <c r="D156">
        <f t="shared" ca="1" si="14"/>
        <v>2013</v>
      </c>
      <c r="E156" t="s">
        <v>14</v>
      </c>
      <c r="F156">
        <v>12</v>
      </c>
      <c r="G156" s="1" t="s">
        <v>376</v>
      </c>
      <c r="H156" s="1">
        <f t="shared" ca="1" si="16"/>
        <v>10.5</v>
      </c>
      <c r="I156" s="1">
        <f t="shared" ca="1" si="16"/>
        <v>-120</v>
      </c>
      <c r="J156" s="1">
        <f t="shared" ca="1" si="16"/>
        <v>-100</v>
      </c>
      <c r="K156" s="1" t="str">
        <f ca="1">IFERROR(IF(F156&gt;H156,"O",IF(F156&lt;H156,"U","E")),"na")</f>
        <v>O</v>
      </c>
      <c r="L156" s="1" t="str">
        <f t="shared" ca="1" si="15"/>
        <v>O</v>
      </c>
      <c r="M156" s="2">
        <f ca="1">IFERROR(IF(OR(ISBLANK(K156),ISBLANK(L156),K156="",L156=""),"",IF(K156=L156,1,0)),"na")</f>
        <v>1</v>
      </c>
    </row>
    <row r="157" spans="1:13" x14ac:dyDescent="0.25">
      <c r="A157" s="23">
        <v>156</v>
      </c>
      <c r="B157">
        <v>60</v>
      </c>
      <c r="C157" t="str">
        <f t="shared" ca="1" si="13"/>
        <v>2013_SFO</v>
      </c>
      <c r="D157">
        <f t="shared" ca="1" si="14"/>
        <v>2013</v>
      </c>
      <c r="E157" t="s">
        <v>14</v>
      </c>
      <c r="F157">
        <v>12</v>
      </c>
      <c r="G157" s="1" t="s">
        <v>376</v>
      </c>
      <c r="H157" s="1">
        <f t="shared" ca="1" si="16"/>
        <v>11.5</v>
      </c>
      <c r="I157" s="1">
        <f t="shared" ca="1" si="16"/>
        <v>135</v>
      </c>
      <c r="J157" s="1">
        <f t="shared" ca="1" si="16"/>
        <v>-155</v>
      </c>
      <c r="K157" s="1" t="str">
        <f ca="1">IFERROR(IF(F157&gt;H157,"O",IF(F157&lt;H157,"U","E")),"na")</f>
        <v>O</v>
      </c>
      <c r="L157" s="1" t="str">
        <f t="shared" ca="1" si="15"/>
        <v>O</v>
      </c>
      <c r="M157" s="2">
        <f ca="1">IFERROR(IF(OR(ISBLANK(K157),ISBLANK(L157),K157="",L157=""),"",IF(K157=L157,1,0)),"na")</f>
        <v>1</v>
      </c>
    </row>
    <row r="158" spans="1:13" x14ac:dyDescent="0.25">
      <c r="A158" s="23">
        <v>157</v>
      </c>
      <c r="B158">
        <v>61</v>
      </c>
      <c r="C158" t="str">
        <f t="shared" ca="1" si="13"/>
        <v>2013_STL</v>
      </c>
      <c r="D158">
        <f t="shared" ca="1" si="14"/>
        <v>2013</v>
      </c>
      <c r="E158" t="s">
        <v>14</v>
      </c>
      <c r="F158">
        <v>5</v>
      </c>
      <c r="G158" s="1" t="s">
        <v>376</v>
      </c>
      <c r="H158" s="1">
        <f t="shared" ca="1" si="16"/>
        <v>7.5</v>
      </c>
      <c r="I158" s="1">
        <f t="shared" ca="1" si="16"/>
        <v>-110</v>
      </c>
      <c r="J158" s="1">
        <f t="shared" ca="1" si="16"/>
        <v>-110</v>
      </c>
      <c r="K158" s="1" t="str">
        <f ca="1">IFERROR(IF(F158&gt;H158,"O",IF(F158&lt;H158,"U","E")),"na")</f>
        <v>U</v>
      </c>
      <c r="L158" s="1" t="str">
        <f t="shared" ca="1" si="15"/>
        <v>U</v>
      </c>
      <c r="M158" s="2">
        <f ca="1">IFERROR(IF(OR(ISBLANK(K158),ISBLANK(L158),K158="",L158=""),"",IF(K158=L158,1,0)),"na")</f>
        <v>1</v>
      </c>
    </row>
    <row r="159" spans="1:13" x14ac:dyDescent="0.25">
      <c r="A159" s="23">
        <v>158</v>
      </c>
      <c r="B159">
        <v>62</v>
      </c>
      <c r="C159" t="str">
        <f t="shared" ca="1" si="13"/>
        <v>2013_TBY</v>
      </c>
      <c r="D159">
        <f t="shared" ca="1" si="14"/>
        <v>2013</v>
      </c>
      <c r="E159" t="s">
        <v>14</v>
      </c>
      <c r="F159">
        <v>8</v>
      </c>
      <c r="G159" s="1" t="s">
        <v>376</v>
      </c>
      <c r="H159" s="1">
        <f t="shared" ca="1" si="16"/>
        <v>7.5</v>
      </c>
      <c r="I159" s="1">
        <f t="shared" ca="1" si="16"/>
        <v>-140</v>
      </c>
      <c r="J159" s="1">
        <f t="shared" ca="1" si="16"/>
        <v>120</v>
      </c>
      <c r="K159" s="1" t="str">
        <f ca="1">IFERROR(IF(F159&gt;H159,"O",IF(F159&lt;H159,"U","E")),"na")</f>
        <v>O</v>
      </c>
      <c r="L159" s="1" t="str">
        <f t="shared" ca="1" si="15"/>
        <v>U</v>
      </c>
      <c r="M159" s="2">
        <f ca="1">IFERROR(IF(OR(ISBLANK(K159),ISBLANK(L159),K159="",L159=""),"",IF(K159=L159,1,0)),"na")</f>
        <v>0</v>
      </c>
    </row>
    <row r="160" spans="1:13" x14ac:dyDescent="0.25">
      <c r="A160" s="23">
        <v>159</v>
      </c>
      <c r="B160">
        <v>63</v>
      </c>
      <c r="C160" t="str">
        <f t="shared" ca="1" si="13"/>
        <v>2013_TEN</v>
      </c>
      <c r="D160">
        <f t="shared" ca="1" si="14"/>
        <v>2013</v>
      </c>
      <c r="E160" t="s">
        <v>14</v>
      </c>
      <c r="F160">
        <v>6</v>
      </c>
      <c r="G160" s="1" t="s">
        <v>376</v>
      </c>
      <c r="H160" s="1">
        <f t="shared" ca="1" si="16"/>
        <v>6.5</v>
      </c>
      <c r="I160" s="1">
        <f t="shared" ca="1" si="16"/>
        <v>-110</v>
      </c>
      <c r="J160" s="1">
        <f t="shared" ca="1" si="16"/>
        <v>-110</v>
      </c>
      <c r="K160" s="1" t="str">
        <f ca="1">IFERROR(IF(F160&gt;H160,"O",IF(F160&lt;H160,"U","E")),"na")</f>
        <v>U</v>
      </c>
      <c r="L160" s="1" t="str">
        <f t="shared" ca="1" si="15"/>
        <v>O</v>
      </c>
      <c r="M160" s="2">
        <f ca="1">IFERROR(IF(OR(ISBLANK(K160),ISBLANK(L160),K160="",L160=""),"",IF(K160=L160,1,0)),"na")</f>
        <v>0</v>
      </c>
    </row>
    <row r="161" spans="1:13" x14ac:dyDescent="0.25">
      <c r="A161" s="23">
        <v>160</v>
      </c>
      <c r="B161">
        <v>64</v>
      </c>
      <c r="C161" t="str">
        <f t="shared" ca="1" si="13"/>
        <v>2013_WAS</v>
      </c>
      <c r="D161">
        <f t="shared" ca="1" si="14"/>
        <v>2013</v>
      </c>
      <c r="E161" t="s">
        <v>14</v>
      </c>
      <c r="F161">
        <v>10</v>
      </c>
      <c r="G161" s="1" t="s">
        <v>376</v>
      </c>
      <c r="H161" s="1">
        <f t="shared" ca="1" si="16"/>
        <v>8</v>
      </c>
      <c r="I161" s="1">
        <f t="shared" ca="1" si="16"/>
        <v>-120</v>
      </c>
      <c r="J161" s="1">
        <f t="shared" ca="1" si="16"/>
        <v>-100</v>
      </c>
      <c r="K161" s="1" t="str">
        <f ca="1">IFERROR(IF(F161&gt;H161,"O",IF(F161&lt;H161,"U","E")),"na")</f>
        <v>O</v>
      </c>
      <c r="L161" s="1" t="str">
        <f t="shared" ca="1" si="15"/>
        <v>U</v>
      </c>
      <c r="M161" s="2">
        <f ca="1">IFERROR(IF(OR(ISBLANK(K161),ISBLANK(L161),K161="",L161=""),"",IF(K161=L161,1,0)),"na")</f>
        <v>0</v>
      </c>
    </row>
    <row r="162" spans="1:13" x14ac:dyDescent="0.25">
      <c r="A162" s="23">
        <v>161</v>
      </c>
      <c r="B162">
        <v>65</v>
      </c>
      <c r="C162" t="str">
        <f t="shared" ca="1" si="13"/>
        <v>2014_ARI</v>
      </c>
      <c r="D162">
        <f t="shared" ca="1" si="14"/>
        <v>2014</v>
      </c>
      <c r="E162" t="s">
        <v>16</v>
      </c>
      <c r="F162">
        <v>6</v>
      </c>
      <c r="G162">
        <v>10</v>
      </c>
      <c r="H162" s="1">
        <f t="shared" ref="H162:J181" ca="1" si="17">IFERROR(VLOOKUP($B162,INDIRECT(nfl_win_total_result),MATCH(H$1,INDIRECT(nfl_win_total_result_header),0),FALSE),"error")</f>
        <v>7.5</v>
      </c>
      <c r="I162" s="1">
        <f t="shared" ca="1" si="17"/>
        <v>-155</v>
      </c>
      <c r="J162" s="1">
        <f t="shared" ca="1" si="17"/>
        <v>125</v>
      </c>
      <c r="K162" s="1" t="str">
        <f ca="1">IFERROR(IF(F162&gt;H162,"O",IF(F162&lt;H162,"U","E")),"na")</f>
        <v>U</v>
      </c>
      <c r="L162" s="1" t="str">
        <f t="shared" ca="1" si="15"/>
        <v>O</v>
      </c>
      <c r="M162" s="2">
        <f ca="1">IFERROR(IF(OR(ISBLANK(K162),ISBLANK(L162),K162="",L162=""),"",IF(K162=L162,1,0)),"na")</f>
        <v>0</v>
      </c>
    </row>
    <row r="163" spans="1:13" x14ac:dyDescent="0.25">
      <c r="A163" s="23">
        <v>162</v>
      </c>
      <c r="B163">
        <v>66</v>
      </c>
      <c r="C163" t="str">
        <f t="shared" ca="1" si="13"/>
        <v>2014_ATL</v>
      </c>
      <c r="D163">
        <f t="shared" ca="1" si="14"/>
        <v>2014</v>
      </c>
      <c r="E163" t="s">
        <v>16</v>
      </c>
      <c r="F163">
        <v>9</v>
      </c>
      <c r="G163">
        <v>15</v>
      </c>
      <c r="H163" s="1">
        <f t="shared" ca="1" si="17"/>
        <v>8.5</v>
      </c>
      <c r="I163" s="1">
        <f t="shared" ca="1" si="17"/>
        <v>120</v>
      </c>
      <c r="J163" s="1">
        <f t="shared" ca="1" si="17"/>
        <v>-150</v>
      </c>
      <c r="K163" s="1" t="str">
        <f ca="1">IFERROR(IF(F163&gt;H163,"O",IF(F163&lt;H163,"U","E")),"na")</f>
        <v>O</v>
      </c>
      <c r="L163" s="1" t="str">
        <f t="shared" ca="1" si="15"/>
        <v>U</v>
      </c>
      <c r="M163" s="2">
        <f ca="1">IFERROR(IF(OR(ISBLANK(K163),ISBLANK(L163),K163="",L163=""),"",IF(K163=L163,1,0)),"na")</f>
        <v>0</v>
      </c>
    </row>
    <row r="164" spans="1:13" x14ac:dyDescent="0.25">
      <c r="A164" s="23">
        <v>163</v>
      </c>
      <c r="B164">
        <v>67</v>
      </c>
      <c r="C164" t="str">
        <f t="shared" ca="1" si="13"/>
        <v>2014_BAL</v>
      </c>
      <c r="D164">
        <f t="shared" ca="1" si="14"/>
        <v>2014</v>
      </c>
      <c r="E164" t="s">
        <v>16</v>
      </c>
      <c r="F164">
        <v>10</v>
      </c>
      <c r="G164">
        <v>12</v>
      </c>
      <c r="H164" s="1">
        <f t="shared" ca="1" si="17"/>
        <v>8.5</v>
      </c>
      <c r="I164" s="1">
        <f t="shared" ca="1" si="17"/>
        <v>-130</v>
      </c>
      <c r="J164" s="1">
        <f t="shared" ca="1" si="17"/>
        <v>-100</v>
      </c>
      <c r="K164" s="1" t="str">
        <f ca="1">IFERROR(IF(F164&gt;H164,"O",IF(F164&lt;H164,"U","E")),"na")</f>
        <v>O</v>
      </c>
      <c r="L164" s="1" t="str">
        <f t="shared" ca="1" si="15"/>
        <v>O</v>
      </c>
      <c r="M164" s="2">
        <f ca="1">IFERROR(IF(OR(ISBLANK(K164),ISBLANK(L164),K164="",L164=""),"",IF(K164=L164,1,0)),"na")</f>
        <v>1</v>
      </c>
    </row>
    <row r="165" spans="1:13" x14ac:dyDescent="0.25">
      <c r="A165" s="23">
        <v>164</v>
      </c>
      <c r="B165">
        <v>68</v>
      </c>
      <c r="C165" t="str">
        <f t="shared" ca="1" si="13"/>
        <v>2014_BUF</v>
      </c>
      <c r="D165">
        <f t="shared" ca="1" si="14"/>
        <v>2014</v>
      </c>
      <c r="E165" t="s">
        <v>16</v>
      </c>
      <c r="F165">
        <v>4</v>
      </c>
      <c r="G165">
        <v>2</v>
      </c>
      <c r="H165" s="1">
        <f t="shared" ca="1" si="17"/>
        <v>6.5</v>
      </c>
      <c r="I165" s="1">
        <f t="shared" ca="1" si="17"/>
        <v>-165</v>
      </c>
      <c r="J165" s="1">
        <f t="shared" ca="1" si="17"/>
        <v>135</v>
      </c>
      <c r="K165" s="1" t="str">
        <f ca="1">IFERROR(IF(F165&gt;H165,"O",IF(F165&lt;H165,"U","E")),"na")</f>
        <v>U</v>
      </c>
      <c r="L165" s="1" t="str">
        <f t="shared" ca="1" si="15"/>
        <v>O</v>
      </c>
      <c r="M165" s="2">
        <f ca="1">IFERROR(IF(OR(ISBLANK(K165),ISBLANK(L165),K165="",L165=""),"",IF(K165=L165,1,0)),"na")</f>
        <v>0</v>
      </c>
    </row>
    <row r="166" spans="1:13" x14ac:dyDescent="0.25">
      <c r="A166" s="23">
        <v>165</v>
      </c>
      <c r="B166">
        <v>69</v>
      </c>
      <c r="C166" t="str">
        <f t="shared" ca="1" si="13"/>
        <v>2014_CAR</v>
      </c>
      <c r="D166">
        <f t="shared" ca="1" si="14"/>
        <v>2014</v>
      </c>
      <c r="E166" t="s">
        <v>16</v>
      </c>
      <c r="F166">
        <v>5</v>
      </c>
      <c r="G166">
        <v>5</v>
      </c>
      <c r="H166" s="1">
        <f t="shared" ca="1" si="17"/>
        <v>8.5</v>
      </c>
      <c r="I166" s="1">
        <f t="shared" ca="1" si="17"/>
        <v>145</v>
      </c>
      <c r="J166" s="1">
        <f t="shared" ca="1" si="17"/>
        <v>-175</v>
      </c>
      <c r="K166" s="1" t="str">
        <f ca="1">IFERROR(IF(F166&gt;H166,"O",IF(F166&lt;H166,"U","E")),"na")</f>
        <v>U</v>
      </c>
      <c r="L166" s="1" t="str">
        <f t="shared" ca="1" si="15"/>
        <v>U</v>
      </c>
      <c r="M166" s="2">
        <f ca="1">IFERROR(IF(OR(ISBLANK(K166),ISBLANK(L166),K166="",L166=""),"",IF(K166=L166,1,0)),"na")</f>
        <v>1</v>
      </c>
    </row>
    <row r="167" spans="1:13" x14ac:dyDescent="0.25">
      <c r="A167" s="23">
        <v>166</v>
      </c>
      <c r="B167">
        <v>70</v>
      </c>
      <c r="C167" t="str">
        <f t="shared" ca="1" si="13"/>
        <v>2014_CHI</v>
      </c>
      <c r="D167">
        <f t="shared" ca="1" si="14"/>
        <v>2014</v>
      </c>
      <c r="E167" t="s">
        <v>16</v>
      </c>
      <c r="F167">
        <v>7</v>
      </c>
      <c r="G167">
        <v>23</v>
      </c>
      <c r="H167" s="1">
        <f t="shared" ca="1" si="17"/>
        <v>8.5</v>
      </c>
      <c r="I167" s="1">
        <f t="shared" ca="1" si="17"/>
        <v>-150</v>
      </c>
      <c r="J167" s="1">
        <f t="shared" ca="1" si="17"/>
        <v>120</v>
      </c>
      <c r="K167" s="1" t="str">
        <f ca="1">IFERROR(IF(F167&gt;H167,"O",IF(F167&lt;H167,"U","E")),"na")</f>
        <v>U</v>
      </c>
      <c r="L167" s="1" t="str">
        <f t="shared" ca="1" si="15"/>
        <v>U</v>
      </c>
      <c r="M167" s="2">
        <f ca="1">IFERROR(IF(OR(ISBLANK(K167),ISBLANK(L167),K167="",L167=""),"",IF(K167=L167,1,0)),"na")</f>
        <v>1</v>
      </c>
    </row>
    <row r="168" spans="1:13" x14ac:dyDescent="0.25">
      <c r="A168" s="23">
        <v>167</v>
      </c>
      <c r="B168">
        <v>71</v>
      </c>
      <c r="C168" t="str">
        <f t="shared" ca="1" si="13"/>
        <v>2014_CIN</v>
      </c>
      <c r="D168">
        <f t="shared" ca="1" si="14"/>
        <v>2014</v>
      </c>
      <c r="E168" t="s">
        <v>16</v>
      </c>
      <c r="F168">
        <v>8</v>
      </c>
      <c r="G168">
        <v>30</v>
      </c>
      <c r="H168" s="1">
        <f t="shared" ca="1" si="17"/>
        <v>9</v>
      </c>
      <c r="I168" s="1">
        <f t="shared" ca="1" si="17"/>
        <v>-105</v>
      </c>
      <c r="J168" s="1">
        <f t="shared" ca="1" si="17"/>
        <v>-125</v>
      </c>
      <c r="K168" s="1" t="str">
        <f ca="1">IFERROR(IF(F168&gt;H168,"O",IF(F168&lt;H168,"U","E")),"na")</f>
        <v>U</v>
      </c>
      <c r="L168" s="1" t="str">
        <f t="shared" ca="1" si="15"/>
        <v>O</v>
      </c>
      <c r="M168" s="2">
        <f ca="1">IFERROR(IF(OR(ISBLANK(K168),ISBLANK(L168),K168="",L168=""),"",IF(K168=L168,1,0)),"na")</f>
        <v>0</v>
      </c>
    </row>
    <row r="169" spans="1:13" x14ac:dyDescent="0.25">
      <c r="A169" s="23">
        <v>168</v>
      </c>
      <c r="B169">
        <v>72</v>
      </c>
      <c r="C169" t="str">
        <f t="shared" ca="1" si="13"/>
        <v>2014_CLE</v>
      </c>
      <c r="D169">
        <f t="shared" ca="1" si="14"/>
        <v>2014</v>
      </c>
      <c r="E169" t="s">
        <v>16</v>
      </c>
      <c r="F169">
        <v>4</v>
      </c>
      <c r="G169">
        <v>9</v>
      </c>
      <c r="H169" s="1">
        <f t="shared" ca="1" si="17"/>
        <v>6.5</v>
      </c>
      <c r="I169" s="1">
        <f t="shared" ca="1" si="17"/>
        <v>-135</v>
      </c>
      <c r="J169" s="1">
        <f t="shared" ca="1" si="17"/>
        <v>105</v>
      </c>
      <c r="K169" s="1" t="str">
        <f ca="1">IFERROR(IF(F169&gt;H169,"O",IF(F169&lt;H169,"U","E")),"na")</f>
        <v>U</v>
      </c>
      <c r="L169" s="1" t="str">
        <f t="shared" ca="1" si="15"/>
        <v>O</v>
      </c>
      <c r="M169" s="2">
        <f ca="1">IFERROR(IF(OR(ISBLANK(K169),ISBLANK(L169),K169="",L169=""),"",IF(K169=L169,1,0)),"na")</f>
        <v>0</v>
      </c>
    </row>
    <row r="170" spans="1:13" x14ac:dyDescent="0.25">
      <c r="A170" s="23">
        <v>169</v>
      </c>
      <c r="B170">
        <v>73</v>
      </c>
      <c r="C170" t="str">
        <f t="shared" ca="1" si="13"/>
        <v>2014_DAL</v>
      </c>
      <c r="D170">
        <f t="shared" ca="1" si="14"/>
        <v>2014</v>
      </c>
      <c r="E170" t="s">
        <v>16</v>
      </c>
      <c r="F170">
        <v>7</v>
      </c>
      <c r="G170">
        <v>24</v>
      </c>
      <c r="H170" s="1">
        <f t="shared" ca="1" si="17"/>
        <v>7.5</v>
      </c>
      <c r="I170" s="1">
        <f t="shared" ca="1" si="17"/>
        <v>145</v>
      </c>
      <c r="J170" s="1">
        <f t="shared" ca="1" si="17"/>
        <v>-175</v>
      </c>
      <c r="K170" s="1" t="str">
        <f ca="1">IFERROR(IF(F170&gt;H170,"O",IF(F170&lt;H170,"U","E")),"na")</f>
        <v>U</v>
      </c>
      <c r="L170" s="1" t="str">
        <f t="shared" ca="1" si="15"/>
        <v>O</v>
      </c>
      <c r="M170" s="2">
        <f ca="1">IFERROR(IF(OR(ISBLANK(K170),ISBLANK(L170),K170="",L170=""),"",IF(K170=L170,1,0)),"na")</f>
        <v>0</v>
      </c>
    </row>
    <row r="171" spans="1:13" x14ac:dyDescent="0.25">
      <c r="A171" s="23">
        <v>170</v>
      </c>
      <c r="B171">
        <v>74</v>
      </c>
      <c r="C171" t="str">
        <f t="shared" ca="1" si="13"/>
        <v>2014_DEN</v>
      </c>
      <c r="D171">
        <f t="shared" ca="1" si="14"/>
        <v>2014</v>
      </c>
      <c r="E171" t="s">
        <v>16</v>
      </c>
      <c r="F171">
        <v>13</v>
      </c>
      <c r="G171">
        <v>16</v>
      </c>
      <c r="H171" s="1">
        <f t="shared" ca="1" si="17"/>
        <v>11.5</v>
      </c>
      <c r="I171" s="1">
        <f t="shared" ca="1" si="17"/>
        <v>-105</v>
      </c>
      <c r="J171" s="1">
        <f t="shared" ca="1" si="17"/>
        <v>-125</v>
      </c>
      <c r="K171" s="1" t="str">
        <f ca="1">IFERROR(IF(F171&gt;H171,"O",IF(F171&lt;H171,"U","E")),"na")</f>
        <v>O</v>
      </c>
      <c r="L171" s="1" t="str">
        <f t="shared" ca="1" si="15"/>
        <v>O</v>
      </c>
      <c r="M171" s="2">
        <f ca="1">IFERROR(IF(OR(ISBLANK(K171),ISBLANK(L171),K171="",L171=""),"",IF(K171=L171,1,0)),"na")</f>
        <v>1</v>
      </c>
    </row>
    <row r="172" spans="1:13" x14ac:dyDescent="0.25">
      <c r="A172" s="23">
        <v>171</v>
      </c>
      <c r="B172">
        <v>75</v>
      </c>
      <c r="C172" t="str">
        <f t="shared" ca="1" si="13"/>
        <v>2014_DET</v>
      </c>
      <c r="D172">
        <f t="shared" ca="1" si="14"/>
        <v>2014</v>
      </c>
      <c r="E172" t="s">
        <v>16</v>
      </c>
      <c r="F172">
        <v>7</v>
      </c>
      <c r="G172">
        <v>25</v>
      </c>
      <c r="H172" s="1">
        <f t="shared" ca="1" si="17"/>
        <v>8.5</v>
      </c>
      <c r="I172" s="1">
        <f t="shared" ca="1" si="17"/>
        <v>-105</v>
      </c>
      <c r="J172" s="1">
        <f t="shared" ca="1" si="17"/>
        <v>-125</v>
      </c>
      <c r="K172" s="1" t="str">
        <f ca="1">IFERROR(IF(F172&gt;H172,"O",IF(F172&lt;H172,"U","E")),"na")</f>
        <v>U</v>
      </c>
      <c r="L172" s="1" t="str">
        <f t="shared" ca="1" si="15"/>
        <v>O</v>
      </c>
      <c r="M172" s="2">
        <f ca="1">IFERROR(IF(OR(ISBLANK(K172),ISBLANK(L172),K172="",L172=""),"",IF(K172=L172,1,0)),"na")</f>
        <v>0</v>
      </c>
    </row>
    <row r="173" spans="1:13" x14ac:dyDescent="0.25">
      <c r="A173" s="23">
        <v>172</v>
      </c>
      <c r="B173">
        <v>76</v>
      </c>
      <c r="C173" t="str">
        <f t="shared" ca="1" si="13"/>
        <v>2014_GBY</v>
      </c>
      <c r="D173">
        <f t="shared" ca="1" si="14"/>
        <v>2014</v>
      </c>
      <c r="E173" t="s">
        <v>16</v>
      </c>
      <c r="F173">
        <v>11</v>
      </c>
      <c r="G173">
        <v>20</v>
      </c>
      <c r="H173" s="1">
        <f t="shared" ca="1" si="17"/>
        <v>10.5</v>
      </c>
      <c r="I173" s="1">
        <f t="shared" ca="1" si="17"/>
        <v>-115</v>
      </c>
      <c r="J173" s="1">
        <f t="shared" ca="1" si="17"/>
        <v>-115</v>
      </c>
      <c r="K173" s="1" t="str">
        <f ca="1">IFERROR(IF(F173&gt;H173,"O",IF(F173&lt;H173,"U","E")),"na")</f>
        <v>O</v>
      </c>
      <c r="L173" s="1" t="str">
        <f t="shared" ca="1" si="15"/>
        <v>O</v>
      </c>
      <c r="M173" s="2">
        <f ca="1">IFERROR(IF(OR(ISBLANK(K173),ISBLANK(L173),K173="",L173=""),"",IF(K173=L173,1,0)),"na")</f>
        <v>1</v>
      </c>
    </row>
    <row r="174" spans="1:13" x14ac:dyDescent="0.25">
      <c r="A174" s="23">
        <v>173</v>
      </c>
      <c r="B174">
        <v>77</v>
      </c>
      <c r="C174" t="str">
        <f t="shared" ca="1" si="13"/>
        <v>2014_HOU</v>
      </c>
      <c r="D174">
        <f t="shared" ca="1" si="14"/>
        <v>2014</v>
      </c>
      <c r="E174" t="s">
        <v>16</v>
      </c>
      <c r="F174">
        <v>6</v>
      </c>
      <c r="G174">
        <v>26</v>
      </c>
      <c r="H174" s="1">
        <f t="shared" ca="1" si="17"/>
        <v>7.5</v>
      </c>
      <c r="I174" s="1">
        <f t="shared" ca="1" si="17"/>
        <v>-150</v>
      </c>
      <c r="J174" s="1">
        <f t="shared" ca="1" si="17"/>
        <v>120</v>
      </c>
      <c r="K174" s="1" t="str">
        <f ca="1">IFERROR(IF(F174&gt;H174,"O",IF(F174&lt;H174,"U","E")),"na")</f>
        <v>U</v>
      </c>
      <c r="L174" s="1" t="str">
        <f t="shared" ca="1" si="15"/>
        <v>O</v>
      </c>
      <c r="M174" s="2">
        <f ca="1">IFERROR(IF(OR(ISBLANK(K174),ISBLANK(L174),K174="",L174=""),"",IF(K174=L174,1,0)),"na")</f>
        <v>0</v>
      </c>
    </row>
    <row r="175" spans="1:13" x14ac:dyDescent="0.25">
      <c r="A175" s="23">
        <v>174</v>
      </c>
      <c r="B175">
        <v>78</v>
      </c>
      <c r="C175" t="str">
        <f t="shared" ca="1" si="13"/>
        <v>2014_IND</v>
      </c>
      <c r="D175">
        <f t="shared" ca="1" si="14"/>
        <v>2014</v>
      </c>
      <c r="E175" t="s">
        <v>16</v>
      </c>
      <c r="F175">
        <v>8</v>
      </c>
      <c r="G175">
        <v>11</v>
      </c>
      <c r="H175" s="1">
        <f t="shared" ca="1" si="17"/>
        <v>9.5</v>
      </c>
      <c r="I175" s="1">
        <f t="shared" ca="1" si="17"/>
        <v>-115</v>
      </c>
      <c r="J175" s="1">
        <f t="shared" ca="1" si="17"/>
        <v>-115</v>
      </c>
      <c r="K175" s="1" t="str">
        <f ca="1">IFERROR(IF(F175&gt;H175,"O",IF(F175&lt;H175,"U","E")),"na")</f>
        <v>U</v>
      </c>
      <c r="L175" s="1" t="str">
        <f t="shared" ca="1" si="15"/>
        <v>O</v>
      </c>
      <c r="M175" s="2">
        <f ca="1">IFERROR(IF(OR(ISBLANK(K175),ISBLANK(L175),K175="",L175=""),"",IF(K175=L175,1,0)),"na")</f>
        <v>0</v>
      </c>
    </row>
    <row r="176" spans="1:13" x14ac:dyDescent="0.25">
      <c r="A176" s="23">
        <v>175</v>
      </c>
      <c r="B176">
        <v>79</v>
      </c>
      <c r="C176" t="str">
        <f t="shared" ca="1" si="13"/>
        <v>2014_JAX</v>
      </c>
      <c r="D176">
        <f t="shared" ca="1" si="14"/>
        <v>2014</v>
      </c>
      <c r="E176" t="s">
        <v>16</v>
      </c>
      <c r="F176">
        <v>7</v>
      </c>
      <c r="G176">
        <v>14</v>
      </c>
      <c r="H176" s="1">
        <f t="shared" ca="1" si="17"/>
        <v>5</v>
      </c>
      <c r="I176" s="1">
        <f t="shared" ca="1" si="17"/>
        <v>-135</v>
      </c>
      <c r="J176" s="1">
        <f t="shared" ca="1" si="17"/>
        <v>105</v>
      </c>
      <c r="K176" s="1" t="str">
        <f ca="1">IFERROR(IF(F176&gt;H176,"O",IF(F176&lt;H176,"U","E")),"na")</f>
        <v>O</v>
      </c>
      <c r="L176" s="1" t="str">
        <f t="shared" ca="1" si="15"/>
        <v>U</v>
      </c>
      <c r="M176" s="2">
        <f ca="1">IFERROR(IF(OR(ISBLANK(K176),ISBLANK(L176),K176="",L176=""),"",IF(K176=L176,1,0)),"na")</f>
        <v>0</v>
      </c>
    </row>
    <row r="177" spans="1:13" x14ac:dyDescent="0.25">
      <c r="A177" s="23">
        <v>176</v>
      </c>
      <c r="B177">
        <v>80</v>
      </c>
      <c r="C177" t="str">
        <f t="shared" ca="1" si="13"/>
        <v>2014_KCY</v>
      </c>
      <c r="D177">
        <f t="shared" ca="1" si="14"/>
        <v>2014</v>
      </c>
      <c r="E177" t="s">
        <v>16</v>
      </c>
      <c r="F177">
        <v>6</v>
      </c>
      <c r="G177">
        <v>8</v>
      </c>
      <c r="H177" s="1">
        <f t="shared" ca="1" si="17"/>
        <v>8</v>
      </c>
      <c r="I177" s="1">
        <f t="shared" ca="1" si="17"/>
        <v>110</v>
      </c>
      <c r="J177" s="1">
        <f t="shared" ca="1" si="17"/>
        <v>-140</v>
      </c>
      <c r="K177" s="1" t="str">
        <f ca="1">IFERROR(IF(F177&gt;H177,"O",IF(F177&lt;H177,"U","E")),"na")</f>
        <v>U</v>
      </c>
      <c r="L177" s="1" t="str">
        <f t="shared" ca="1" si="15"/>
        <v>O</v>
      </c>
      <c r="M177" s="2">
        <f ca="1">IFERROR(IF(OR(ISBLANK(K177),ISBLANK(L177),K177="",L177=""),"",IF(K177=L177,1,0)),"na")</f>
        <v>0</v>
      </c>
    </row>
    <row r="178" spans="1:13" x14ac:dyDescent="0.25">
      <c r="A178" s="23">
        <v>177</v>
      </c>
      <c r="B178">
        <v>81</v>
      </c>
      <c r="C178" t="str">
        <f t="shared" ca="1" si="13"/>
        <v>2014_MIA</v>
      </c>
      <c r="D178">
        <f t="shared" ca="1" si="14"/>
        <v>2014</v>
      </c>
      <c r="E178" t="s">
        <v>16</v>
      </c>
      <c r="F178">
        <v>9</v>
      </c>
      <c r="G178">
        <v>13</v>
      </c>
      <c r="H178" s="1">
        <f t="shared" ca="1" si="17"/>
        <v>7.5</v>
      </c>
      <c r="I178" s="1">
        <f t="shared" ca="1" si="17"/>
        <v>-105</v>
      </c>
      <c r="J178" s="1">
        <f t="shared" ca="1" si="17"/>
        <v>-125</v>
      </c>
      <c r="K178" s="1" t="str">
        <f ca="1">IFERROR(IF(F178&gt;H178,"O",IF(F178&lt;H178,"U","E")),"na")</f>
        <v>O</v>
      </c>
      <c r="L178" s="1" t="str">
        <f t="shared" ca="1" si="15"/>
        <v>O</v>
      </c>
      <c r="M178" s="2">
        <f ca="1">IFERROR(IF(OR(ISBLANK(K178),ISBLANK(L178),K178="",L178=""),"",IF(K178=L178,1,0)),"na")</f>
        <v>1</v>
      </c>
    </row>
    <row r="179" spans="1:13" x14ac:dyDescent="0.25">
      <c r="A179" s="23">
        <v>178</v>
      </c>
      <c r="B179">
        <v>82</v>
      </c>
      <c r="C179" t="str">
        <f t="shared" ca="1" si="13"/>
        <v>2014_MIN</v>
      </c>
      <c r="D179">
        <f t="shared" ca="1" si="14"/>
        <v>2014</v>
      </c>
      <c r="E179" t="s">
        <v>16</v>
      </c>
      <c r="F179">
        <v>7</v>
      </c>
      <c r="G179">
        <v>32</v>
      </c>
      <c r="H179" s="1">
        <f t="shared" ca="1" si="17"/>
        <v>6</v>
      </c>
      <c r="I179" s="1">
        <f t="shared" ca="1" si="17"/>
        <v>-165</v>
      </c>
      <c r="J179" s="1">
        <f t="shared" ca="1" si="17"/>
        <v>135</v>
      </c>
      <c r="K179" s="1" t="str">
        <f ca="1">IFERROR(IF(F179&gt;H179,"O",IF(F179&lt;H179,"U","E")),"na")</f>
        <v>O</v>
      </c>
      <c r="L179" s="1" t="str">
        <f t="shared" ca="1" si="15"/>
        <v>O</v>
      </c>
      <c r="M179" s="2">
        <f ca="1">IFERROR(IF(OR(ISBLANK(K179),ISBLANK(L179),K179="",L179=""),"",IF(K179=L179,1,0)),"na")</f>
        <v>1</v>
      </c>
    </row>
    <row r="180" spans="1:13" x14ac:dyDescent="0.25">
      <c r="A180" s="23">
        <v>179</v>
      </c>
      <c r="B180">
        <v>83</v>
      </c>
      <c r="C180" t="str">
        <f t="shared" ca="1" si="13"/>
        <v>2014_NWE</v>
      </c>
      <c r="D180">
        <f t="shared" ca="1" si="14"/>
        <v>2014</v>
      </c>
      <c r="E180" t="s">
        <v>16</v>
      </c>
      <c r="F180">
        <v>12</v>
      </c>
      <c r="G180">
        <v>7</v>
      </c>
      <c r="H180" s="1">
        <f t="shared" ca="1" si="17"/>
        <v>11</v>
      </c>
      <c r="I180" s="1">
        <f t="shared" ca="1" si="17"/>
        <v>-140</v>
      </c>
      <c r="J180" s="1">
        <f t="shared" ca="1" si="17"/>
        <v>110</v>
      </c>
      <c r="K180" s="1" t="str">
        <f ca="1">IFERROR(IF(F180&gt;H180,"O",IF(F180&lt;H180,"U","E")),"na")</f>
        <v>O</v>
      </c>
      <c r="L180" s="1" t="str">
        <f t="shared" ca="1" si="15"/>
        <v>O</v>
      </c>
      <c r="M180" s="2">
        <f ca="1">IFERROR(IF(OR(ISBLANK(K180),ISBLANK(L180),K180="",L180=""),"",IF(K180=L180,1,0)),"na")</f>
        <v>1</v>
      </c>
    </row>
    <row r="181" spans="1:13" x14ac:dyDescent="0.25">
      <c r="A181" s="23">
        <v>180</v>
      </c>
      <c r="B181">
        <v>84</v>
      </c>
      <c r="C181" t="str">
        <f t="shared" ca="1" si="13"/>
        <v>2014_NOR</v>
      </c>
      <c r="D181">
        <f t="shared" ca="1" si="14"/>
        <v>2014</v>
      </c>
      <c r="E181" t="s">
        <v>16</v>
      </c>
      <c r="F181">
        <v>12</v>
      </c>
      <c r="G181">
        <v>1</v>
      </c>
      <c r="H181" s="1">
        <f t="shared" ca="1" si="17"/>
        <v>10.5</v>
      </c>
      <c r="I181" s="1">
        <f t="shared" ca="1" si="17"/>
        <v>-125</v>
      </c>
      <c r="J181" s="1">
        <f t="shared" ca="1" si="17"/>
        <v>-105</v>
      </c>
      <c r="K181" s="1" t="str">
        <f ca="1">IFERROR(IF(F181&gt;H181,"O",IF(F181&lt;H181,"U","E")),"na")</f>
        <v>O</v>
      </c>
      <c r="L181" s="1" t="str">
        <f t="shared" ca="1" si="15"/>
        <v>U</v>
      </c>
      <c r="M181" s="2">
        <f ca="1">IFERROR(IF(OR(ISBLANK(K181),ISBLANK(L181),K181="",L181=""),"",IF(K181=L181,1,0)),"na")</f>
        <v>0</v>
      </c>
    </row>
    <row r="182" spans="1:13" x14ac:dyDescent="0.25">
      <c r="A182" s="23">
        <v>181</v>
      </c>
      <c r="B182">
        <v>85</v>
      </c>
      <c r="C182" t="str">
        <f t="shared" ca="1" si="13"/>
        <v>2014_NYG</v>
      </c>
      <c r="D182">
        <f t="shared" ca="1" si="14"/>
        <v>2014</v>
      </c>
      <c r="E182" t="s">
        <v>16</v>
      </c>
      <c r="F182">
        <v>7</v>
      </c>
      <c r="G182">
        <v>21</v>
      </c>
      <c r="H182" s="1">
        <f t="shared" ref="H182:J201" ca="1" si="18">IFERROR(VLOOKUP($B182,INDIRECT(nfl_win_total_result),MATCH(H$1,INDIRECT(nfl_win_total_result_header),0),FALSE),"error")</f>
        <v>8</v>
      </c>
      <c r="I182" s="1">
        <f t="shared" ca="1" si="18"/>
        <v>-105</v>
      </c>
      <c r="J182" s="1">
        <f t="shared" ca="1" si="18"/>
        <v>-125</v>
      </c>
      <c r="K182" s="1" t="str">
        <f ca="1">IFERROR(IF(F182&gt;H182,"O",IF(F182&lt;H182,"U","E")),"na")</f>
        <v>U</v>
      </c>
      <c r="L182" s="1" t="str">
        <f t="shared" ca="1" si="15"/>
        <v>U</v>
      </c>
      <c r="M182" s="2">
        <f ca="1">IFERROR(IF(OR(ISBLANK(K182),ISBLANK(L182),K182="",L182=""),"",IF(K182=L182,1,0)),"na")</f>
        <v>1</v>
      </c>
    </row>
    <row r="183" spans="1:13" x14ac:dyDescent="0.25">
      <c r="A183" s="23">
        <v>182</v>
      </c>
      <c r="B183">
        <v>86</v>
      </c>
      <c r="C183" t="str">
        <f t="shared" ca="1" si="13"/>
        <v>2014_NYJ</v>
      </c>
      <c r="D183">
        <f t="shared" ca="1" si="14"/>
        <v>2014</v>
      </c>
      <c r="E183" t="s">
        <v>16</v>
      </c>
      <c r="F183">
        <v>8</v>
      </c>
      <c r="G183">
        <v>28</v>
      </c>
      <c r="H183" s="1">
        <f t="shared" ca="1" si="18"/>
        <v>7</v>
      </c>
      <c r="I183" s="1">
        <f t="shared" ca="1" si="18"/>
        <v>-150</v>
      </c>
      <c r="J183" s="1">
        <f t="shared" ca="1" si="18"/>
        <v>120</v>
      </c>
      <c r="K183" s="1" t="str">
        <f ca="1">IFERROR(IF(F183&gt;H183,"O",IF(F183&lt;H183,"U","E")),"na")</f>
        <v>O</v>
      </c>
      <c r="L183" s="1" t="str">
        <f t="shared" ca="1" si="15"/>
        <v>U</v>
      </c>
      <c r="M183" s="2">
        <f ca="1">IFERROR(IF(OR(ISBLANK(K183),ISBLANK(L183),K183="",L183=""),"",IF(K183=L183,1,0)),"na")</f>
        <v>0</v>
      </c>
    </row>
    <row r="184" spans="1:13" x14ac:dyDescent="0.25">
      <c r="A184" s="23">
        <v>183</v>
      </c>
      <c r="B184">
        <v>87</v>
      </c>
      <c r="C184" t="str">
        <f t="shared" ca="1" si="13"/>
        <v>2014_OAK</v>
      </c>
      <c r="D184">
        <f t="shared" ca="1" si="14"/>
        <v>2014</v>
      </c>
      <c r="E184" t="s">
        <v>16</v>
      </c>
      <c r="F184">
        <v>4</v>
      </c>
      <c r="G184">
        <v>29</v>
      </c>
      <c r="H184" s="1">
        <f t="shared" ca="1" si="18"/>
        <v>5</v>
      </c>
      <c r="I184" s="1">
        <f t="shared" ca="1" si="18"/>
        <v>-140</v>
      </c>
      <c r="J184" s="1">
        <f t="shared" ca="1" si="18"/>
        <v>110</v>
      </c>
      <c r="K184" s="1" t="str">
        <f ca="1">IFERROR(IF(F184&gt;H184,"O",IF(F184&lt;H184,"U","E")),"na")</f>
        <v>U</v>
      </c>
      <c r="L184" s="1" t="str">
        <f t="shared" ca="1" si="15"/>
        <v>U</v>
      </c>
      <c r="M184" s="2">
        <f ca="1">IFERROR(IF(OR(ISBLANK(K184),ISBLANK(L184),K184="",L184=""),"",IF(K184=L184,1,0)),"na")</f>
        <v>1</v>
      </c>
    </row>
    <row r="185" spans="1:13" x14ac:dyDescent="0.25">
      <c r="A185" s="23">
        <v>184</v>
      </c>
      <c r="B185">
        <v>88</v>
      </c>
      <c r="C185" t="str">
        <f t="shared" ca="1" si="13"/>
        <v>2014_PHI</v>
      </c>
      <c r="D185">
        <f t="shared" ca="1" si="14"/>
        <v>2014</v>
      </c>
      <c r="E185" t="s">
        <v>16</v>
      </c>
      <c r="F185">
        <v>10</v>
      </c>
      <c r="G185">
        <v>22</v>
      </c>
      <c r="H185" s="1">
        <f t="shared" ca="1" si="18"/>
        <v>9</v>
      </c>
      <c r="I185" s="1">
        <f t="shared" ca="1" si="18"/>
        <v>-140</v>
      </c>
      <c r="J185" s="1">
        <f t="shared" ca="1" si="18"/>
        <v>110</v>
      </c>
      <c r="K185" s="1" t="str">
        <f ca="1">IFERROR(IF(F185&gt;H185,"O",IF(F185&lt;H185,"U","E")),"na")</f>
        <v>O</v>
      </c>
      <c r="L185" s="1" t="str">
        <f t="shared" ca="1" si="15"/>
        <v>O</v>
      </c>
      <c r="M185" s="2">
        <f ca="1">IFERROR(IF(OR(ISBLANK(K185),ISBLANK(L185),K185="",L185=""),"",IF(K185=L185,1,0)),"na")</f>
        <v>1</v>
      </c>
    </row>
    <row r="186" spans="1:13" x14ac:dyDescent="0.25">
      <c r="A186" s="23">
        <v>185</v>
      </c>
      <c r="B186">
        <v>89</v>
      </c>
      <c r="C186" t="str">
        <f t="shared" ca="1" si="13"/>
        <v>2014_PIT</v>
      </c>
      <c r="D186">
        <f t="shared" ca="1" si="14"/>
        <v>2014</v>
      </c>
      <c r="E186" t="s">
        <v>16</v>
      </c>
      <c r="F186">
        <v>7</v>
      </c>
      <c r="G186">
        <v>18</v>
      </c>
      <c r="H186" s="1">
        <f t="shared" ca="1" si="18"/>
        <v>8.5</v>
      </c>
      <c r="I186" s="1">
        <f t="shared" ca="1" si="18"/>
        <v>-140</v>
      </c>
      <c r="J186" s="1">
        <f t="shared" ca="1" si="18"/>
        <v>110</v>
      </c>
      <c r="K186" s="1" t="str">
        <f ca="1">IFERROR(IF(F186&gt;H186,"O",IF(F186&lt;H186,"U","E")),"na")</f>
        <v>U</v>
      </c>
      <c r="L186" s="1" t="str">
        <f t="shared" ca="1" si="15"/>
        <v>O</v>
      </c>
      <c r="M186" s="2">
        <f ca="1">IFERROR(IF(OR(ISBLANK(K186),ISBLANK(L186),K186="",L186=""),"",IF(K186=L186,1,0)),"na")</f>
        <v>0</v>
      </c>
    </row>
    <row r="187" spans="1:13" x14ac:dyDescent="0.25">
      <c r="A187" s="23">
        <v>186</v>
      </c>
      <c r="B187">
        <v>90</v>
      </c>
      <c r="C187" t="str">
        <f t="shared" ca="1" si="13"/>
        <v>2014_SD</v>
      </c>
      <c r="D187">
        <f t="shared" ca="1" si="14"/>
        <v>2014</v>
      </c>
      <c r="E187" t="s">
        <v>16</v>
      </c>
      <c r="F187">
        <v>9</v>
      </c>
      <c r="G187">
        <v>17</v>
      </c>
      <c r="H187" s="1">
        <f t="shared" ca="1" si="18"/>
        <v>8</v>
      </c>
      <c r="I187" s="1">
        <f t="shared" ca="1" si="18"/>
        <v>-150</v>
      </c>
      <c r="J187" s="1">
        <f t="shared" ca="1" si="18"/>
        <v>120</v>
      </c>
      <c r="K187" s="1" t="str">
        <f ca="1">IFERROR(IF(F187&gt;H187,"O",IF(F187&lt;H187,"U","E")),"na")</f>
        <v>O</v>
      </c>
      <c r="L187" s="1" t="str">
        <f t="shared" ca="1" si="15"/>
        <v>O</v>
      </c>
      <c r="M187" s="2">
        <f ca="1">IFERROR(IF(OR(ISBLANK(K187),ISBLANK(L187),K187="",L187=""),"",IF(K187=L187,1,0)),"na")</f>
        <v>1</v>
      </c>
    </row>
    <row r="188" spans="1:13" x14ac:dyDescent="0.25">
      <c r="A188" s="23">
        <v>187</v>
      </c>
      <c r="B188">
        <v>91</v>
      </c>
      <c r="C188" t="str">
        <f t="shared" ca="1" si="13"/>
        <v>2014_SEA</v>
      </c>
      <c r="D188">
        <f t="shared" ca="1" si="14"/>
        <v>2014</v>
      </c>
      <c r="E188" t="s">
        <v>16</v>
      </c>
      <c r="F188">
        <v>12</v>
      </c>
      <c r="G188">
        <v>6</v>
      </c>
      <c r="H188" s="1">
        <f t="shared" ca="1" si="18"/>
        <v>11</v>
      </c>
      <c r="I188" s="1">
        <f t="shared" ca="1" si="18"/>
        <v>-115</v>
      </c>
      <c r="J188" s="1">
        <f t="shared" ca="1" si="18"/>
        <v>-115</v>
      </c>
      <c r="K188" s="1" t="str">
        <f ca="1">IFERROR(IF(F188&gt;H188,"O",IF(F188&lt;H188,"U","E")),"na")</f>
        <v>O</v>
      </c>
      <c r="L188" s="1" t="str">
        <f t="shared" ca="1" si="15"/>
        <v>O</v>
      </c>
      <c r="M188" s="2">
        <f ca="1">IFERROR(IF(OR(ISBLANK(K188),ISBLANK(L188),K188="",L188=""),"",IF(K188=L188,1,0)),"na")</f>
        <v>1</v>
      </c>
    </row>
    <row r="189" spans="1:13" x14ac:dyDescent="0.25">
      <c r="A189" s="23">
        <v>188</v>
      </c>
      <c r="B189">
        <v>92</v>
      </c>
      <c r="C189" t="str">
        <f t="shared" ca="1" si="13"/>
        <v>2014_SFO</v>
      </c>
      <c r="D189">
        <f t="shared" ca="1" si="14"/>
        <v>2014</v>
      </c>
      <c r="E189" t="s">
        <v>16</v>
      </c>
      <c r="F189">
        <v>8</v>
      </c>
      <c r="G189">
        <v>3</v>
      </c>
      <c r="H189" s="1">
        <f t="shared" ca="1" si="18"/>
        <v>10.5</v>
      </c>
      <c r="I189" s="1">
        <f t="shared" ca="1" si="18"/>
        <v>-100</v>
      </c>
      <c r="J189" s="1">
        <f t="shared" ca="1" si="18"/>
        <v>-130</v>
      </c>
      <c r="K189" s="1" t="str">
        <f ca="1">IFERROR(IF(F189&gt;H189,"O",IF(F189&lt;H189,"U","E")),"na")</f>
        <v>U</v>
      </c>
      <c r="L189" s="1" t="str">
        <f t="shared" ca="1" si="15"/>
        <v>U</v>
      </c>
      <c r="M189" s="2">
        <f ca="1">IFERROR(IF(OR(ISBLANK(K189),ISBLANK(L189),K189="",L189=""),"",IF(K189=L189,1,0)),"na")</f>
        <v>1</v>
      </c>
    </row>
    <row r="190" spans="1:13" x14ac:dyDescent="0.25">
      <c r="A190" s="23">
        <v>189</v>
      </c>
      <c r="B190">
        <v>93</v>
      </c>
      <c r="C190" t="str">
        <f t="shared" ca="1" si="13"/>
        <v>2014_STL</v>
      </c>
      <c r="D190">
        <f t="shared" ca="1" si="14"/>
        <v>2014</v>
      </c>
      <c r="E190" t="s">
        <v>16</v>
      </c>
      <c r="F190">
        <v>5</v>
      </c>
      <c r="G190">
        <v>4</v>
      </c>
      <c r="H190" s="1">
        <f t="shared" ca="1" si="18"/>
        <v>7.5</v>
      </c>
      <c r="I190" s="1">
        <f t="shared" ca="1" si="18"/>
        <v>-150</v>
      </c>
      <c r="J190" s="1">
        <f t="shared" ca="1" si="18"/>
        <v>120</v>
      </c>
      <c r="K190" s="1" t="str">
        <f ca="1">IFERROR(IF(F190&gt;H190,"O",IF(F190&lt;H190,"U","E")),"na")</f>
        <v>U</v>
      </c>
      <c r="L190" s="1" t="str">
        <f t="shared" ca="1" si="15"/>
        <v>U</v>
      </c>
      <c r="M190" s="2">
        <f ca="1">IFERROR(IF(OR(ISBLANK(K190),ISBLANK(L190),K190="",L190=""),"",IF(K190=L190,1,0)),"na")</f>
        <v>1</v>
      </c>
    </row>
    <row r="191" spans="1:13" x14ac:dyDescent="0.25">
      <c r="A191" s="23">
        <v>190</v>
      </c>
      <c r="B191">
        <v>94</v>
      </c>
      <c r="C191" t="str">
        <f t="shared" ca="1" si="13"/>
        <v>2014_TBY</v>
      </c>
      <c r="D191">
        <f t="shared" ca="1" si="14"/>
        <v>2014</v>
      </c>
      <c r="E191" t="s">
        <v>16</v>
      </c>
      <c r="F191">
        <v>8</v>
      </c>
      <c r="G191">
        <v>27</v>
      </c>
      <c r="H191" s="1">
        <f t="shared" ca="1" si="18"/>
        <v>7</v>
      </c>
      <c r="I191" s="1">
        <f t="shared" ca="1" si="18"/>
        <v>-140</v>
      </c>
      <c r="J191" s="1">
        <f t="shared" ca="1" si="18"/>
        <v>110</v>
      </c>
      <c r="K191" s="1" t="str">
        <f ca="1">IFERROR(IF(F191&gt;H191,"O",IF(F191&lt;H191,"U","E")),"na")</f>
        <v>O</v>
      </c>
      <c r="L191" s="1" t="str">
        <f t="shared" ca="1" si="15"/>
        <v>U</v>
      </c>
      <c r="M191" s="2">
        <f ca="1">IFERROR(IF(OR(ISBLANK(K191),ISBLANK(L191),K191="",L191=""),"",IF(K191=L191,1,0)),"na")</f>
        <v>0</v>
      </c>
    </row>
    <row r="192" spans="1:13" x14ac:dyDescent="0.25">
      <c r="A192" s="23">
        <v>191</v>
      </c>
      <c r="B192">
        <v>95</v>
      </c>
      <c r="C192" t="str">
        <f t="shared" ca="1" si="13"/>
        <v>2014_TEN</v>
      </c>
      <c r="D192">
        <f t="shared" ca="1" si="14"/>
        <v>2014</v>
      </c>
      <c r="E192" t="s">
        <v>16</v>
      </c>
      <c r="F192">
        <v>8</v>
      </c>
      <c r="G192">
        <v>19</v>
      </c>
      <c r="H192" s="1">
        <f t="shared" ca="1" si="18"/>
        <v>7</v>
      </c>
      <c r="I192" s="1">
        <f t="shared" ca="1" si="18"/>
        <v>-105</v>
      </c>
      <c r="J192" s="1">
        <f t="shared" ca="1" si="18"/>
        <v>-125</v>
      </c>
      <c r="K192" s="1" t="str">
        <f ca="1">IFERROR(IF(F192&gt;H192,"O",IF(F192&lt;H192,"U","E")),"na")</f>
        <v>O</v>
      </c>
      <c r="L192" s="1" t="str">
        <f t="shared" ca="1" si="15"/>
        <v>U</v>
      </c>
      <c r="M192" s="2">
        <f ca="1">IFERROR(IF(OR(ISBLANK(K192),ISBLANK(L192),K192="",L192=""),"",IF(K192=L192,1,0)),"na")</f>
        <v>0</v>
      </c>
    </row>
    <row r="193" spans="1:13" x14ac:dyDescent="0.25">
      <c r="A193" s="23">
        <v>192</v>
      </c>
      <c r="B193">
        <v>96</v>
      </c>
      <c r="C193" t="str">
        <f t="shared" ca="1" si="13"/>
        <v>2014_WAS</v>
      </c>
      <c r="D193">
        <f t="shared" ca="1" si="14"/>
        <v>2014</v>
      </c>
      <c r="E193" t="s">
        <v>16</v>
      </c>
      <c r="F193">
        <v>8</v>
      </c>
      <c r="G193">
        <v>31</v>
      </c>
      <c r="H193" s="1">
        <f t="shared" ca="1" si="18"/>
        <v>7.5</v>
      </c>
      <c r="I193" s="1">
        <f t="shared" ca="1" si="18"/>
        <v>-125</v>
      </c>
      <c r="J193" s="1">
        <f t="shared" ca="1" si="18"/>
        <v>-105</v>
      </c>
      <c r="K193" s="1" t="str">
        <f ca="1">IFERROR(IF(F193&gt;H193,"O",IF(F193&lt;H193,"U","E")),"na")</f>
        <v>O</v>
      </c>
      <c r="L193" s="1" t="str">
        <f t="shared" ca="1" si="15"/>
        <v>U</v>
      </c>
      <c r="M193" s="2">
        <f ca="1">IFERROR(IF(OR(ISBLANK(K193),ISBLANK(L193),K193="",L193=""),"",IF(K193=L193,1,0)),"na")</f>
        <v>0</v>
      </c>
    </row>
    <row r="194" spans="1:13" x14ac:dyDescent="0.25">
      <c r="A194" s="23">
        <v>193</v>
      </c>
      <c r="B194">
        <v>65</v>
      </c>
      <c r="C194" t="str">
        <f t="shared" ref="C194:C257" ca="1" si="19">IFERROR(VLOOKUP($B194,INDIRECT(nfl_win_total_result),MATCH(C$1,INDIRECT(nfl_win_total_result_header),0),FALSE),"error")</f>
        <v>2014_ARI</v>
      </c>
      <c r="D194">
        <f t="shared" ref="D194:D257" ca="1" si="20">VALUE(LEFT(C194,4))</f>
        <v>2014</v>
      </c>
      <c r="E194" t="s">
        <v>14</v>
      </c>
      <c r="F194">
        <v>6</v>
      </c>
      <c r="G194">
        <v>18</v>
      </c>
      <c r="H194" s="1">
        <f t="shared" ca="1" si="18"/>
        <v>7.5</v>
      </c>
      <c r="I194" s="1">
        <f t="shared" ca="1" si="18"/>
        <v>-155</v>
      </c>
      <c r="J194" s="1">
        <f t="shared" ca="1" si="18"/>
        <v>125</v>
      </c>
      <c r="K194" s="1" t="str">
        <f ca="1">IFERROR(IF(F194&gt;H194,"O",IF(F194&lt;H194,"U","E")),"na")</f>
        <v>U</v>
      </c>
      <c r="L194" s="1" t="str">
        <f t="shared" ref="L194:L257" ca="1" si="21">IFERROR(IF(VLOOKUP($B194,INDIRECT(nfl_win_total_result),MATCH(L$1,INDIRECT(nfl_win_total_result_header),0),FALSE)="","",VLOOKUP($B194,INDIRECT(nfl_win_total_result),MATCH(L$1,INDIRECT(nfl_win_total_result_header),0),FALSE)),"error")</f>
        <v>O</v>
      </c>
      <c r="M194" s="2">
        <f ca="1">IFERROR(IF(OR(ISBLANK(K194),ISBLANK(L194),K194="",L194=""),"",IF(K194=L194,1,0)),"na")</f>
        <v>0</v>
      </c>
    </row>
    <row r="195" spans="1:13" x14ac:dyDescent="0.25">
      <c r="A195" s="23">
        <v>194</v>
      </c>
      <c r="B195">
        <v>66</v>
      </c>
      <c r="C195" t="str">
        <f t="shared" ca="1" si="19"/>
        <v>2014_ATL</v>
      </c>
      <c r="D195">
        <f t="shared" ca="1" si="20"/>
        <v>2014</v>
      </c>
      <c r="E195" t="s">
        <v>14</v>
      </c>
      <c r="F195">
        <v>10</v>
      </c>
      <c r="G195">
        <v>15</v>
      </c>
      <c r="H195" s="1">
        <f t="shared" ca="1" si="18"/>
        <v>8.5</v>
      </c>
      <c r="I195" s="1">
        <f t="shared" ca="1" si="18"/>
        <v>120</v>
      </c>
      <c r="J195" s="1">
        <f t="shared" ca="1" si="18"/>
        <v>-150</v>
      </c>
      <c r="K195" s="1" t="str">
        <f ca="1">IFERROR(IF(F195&gt;H195,"O",IF(F195&lt;H195,"U","E")),"na")</f>
        <v>O</v>
      </c>
      <c r="L195" s="1" t="str">
        <f t="shared" ca="1" si="21"/>
        <v>U</v>
      </c>
      <c r="M195" s="2">
        <f ca="1">IFERROR(IF(OR(ISBLANK(K195),ISBLANK(L195),K195="",L195=""),"",IF(K195=L195,1,0)),"na")</f>
        <v>0</v>
      </c>
    </row>
    <row r="196" spans="1:13" x14ac:dyDescent="0.25">
      <c r="A196" s="23">
        <v>195</v>
      </c>
      <c r="B196">
        <v>67</v>
      </c>
      <c r="C196" t="str">
        <f t="shared" ca="1" si="19"/>
        <v>2014_BAL</v>
      </c>
      <c r="D196">
        <f t="shared" ca="1" si="20"/>
        <v>2014</v>
      </c>
      <c r="E196" t="s">
        <v>14</v>
      </c>
      <c r="F196">
        <v>8</v>
      </c>
      <c r="G196">
        <v>9</v>
      </c>
      <c r="H196" s="1">
        <f t="shared" ca="1" si="18"/>
        <v>8.5</v>
      </c>
      <c r="I196" s="1">
        <f t="shared" ca="1" si="18"/>
        <v>-130</v>
      </c>
      <c r="J196" s="1">
        <f t="shared" ca="1" si="18"/>
        <v>-100</v>
      </c>
      <c r="K196" s="1" t="str">
        <f ca="1">IFERROR(IF(F196&gt;H196,"O",IF(F196&lt;H196,"U","E")),"na")</f>
        <v>U</v>
      </c>
      <c r="L196" s="1" t="str">
        <f t="shared" ca="1" si="21"/>
        <v>O</v>
      </c>
      <c r="M196" s="2">
        <f ca="1">IFERROR(IF(OR(ISBLANK(K196),ISBLANK(L196),K196="",L196=""),"",IF(K196=L196,1,0)),"na")</f>
        <v>0</v>
      </c>
    </row>
    <row r="197" spans="1:13" x14ac:dyDescent="0.25">
      <c r="A197" s="23">
        <v>196</v>
      </c>
      <c r="B197">
        <v>68</v>
      </c>
      <c r="C197" t="str">
        <f t="shared" ca="1" si="19"/>
        <v>2014_BUF</v>
      </c>
      <c r="D197">
        <f t="shared" ca="1" si="20"/>
        <v>2014</v>
      </c>
      <c r="E197" t="s">
        <v>14</v>
      </c>
      <c r="F197">
        <v>3</v>
      </c>
      <c r="G197">
        <v>6</v>
      </c>
      <c r="H197" s="1">
        <f t="shared" ca="1" si="18"/>
        <v>6.5</v>
      </c>
      <c r="I197" s="1">
        <f t="shared" ca="1" si="18"/>
        <v>-165</v>
      </c>
      <c r="J197" s="1">
        <f t="shared" ca="1" si="18"/>
        <v>135</v>
      </c>
      <c r="K197" s="1" t="str">
        <f ca="1">IFERROR(IF(F197&gt;H197,"O",IF(F197&lt;H197,"U","E")),"na")</f>
        <v>U</v>
      </c>
      <c r="L197" s="1" t="str">
        <f t="shared" ca="1" si="21"/>
        <v>O</v>
      </c>
      <c r="M197" s="2">
        <f ca="1">IFERROR(IF(OR(ISBLANK(K197),ISBLANK(L197),K197="",L197=""),"",IF(K197=L197,1,0)),"na")</f>
        <v>0</v>
      </c>
    </row>
    <row r="198" spans="1:13" x14ac:dyDescent="0.25">
      <c r="A198" s="23">
        <v>197</v>
      </c>
      <c r="B198">
        <v>69</v>
      </c>
      <c r="C198" t="str">
        <f t="shared" ca="1" si="19"/>
        <v>2014_CAR</v>
      </c>
      <c r="D198">
        <f t="shared" ca="1" si="20"/>
        <v>2014</v>
      </c>
      <c r="E198" t="s">
        <v>14</v>
      </c>
      <c r="F198">
        <v>5</v>
      </c>
      <c r="G198">
        <v>28</v>
      </c>
      <c r="H198" s="1">
        <f t="shared" ca="1" si="18"/>
        <v>8.5</v>
      </c>
      <c r="I198" s="1">
        <f t="shared" ca="1" si="18"/>
        <v>145</v>
      </c>
      <c r="J198" s="1">
        <f t="shared" ca="1" si="18"/>
        <v>-175</v>
      </c>
      <c r="K198" s="1" t="str">
        <f ca="1">IFERROR(IF(F198&gt;H198,"O",IF(F198&lt;H198,"U","E")),"na")</f>
        <v>U</v>
      </c>
      <c r="L198" s="1" t="str">
        <f t="shared" ca="1" si="21"/>
        <v>U</v>
      </c>
      <c r="M198" s="2">
        <f ca="1">IFERROR(IF(OR(ISBLANK(K198),ISBLANK(L198),K198="",L198=""),"",IF(K198=L198,1,0)),"na")</f>
        <v>1</v>
      </c>
    </row>
    <row r="199" spans="1:13" x14ac:dyDescent="0.25">
      <c r="A199" s="23">
        <v>198</v>
      </c>
      <c r="B199">
        <v>70</v>
      </c>
      <c r="C199" t="str">
        <f t="shared" ca="1" si="19"/>
        <v>2014_CHI</v>
      </c>
      <c r="D199">
        <f t="shared" ca="1" si="20"/>
        <v>2014</v>
      </c>
      <c r="E199" t="s">
        <v>14</v>
      </c>
      <c r="F199">
        <v>6</v>
      </c>
      <c r="G199">
        <v>32</v>
      </c>
      <c r="H199" s="1">
        <f t="shared" ca="1" si="18"/>
        <v>8.5</v>
      </c>
      <c r="I199" s="1">
        <f t="shared" ca="1" si="18"/>
        <v>-150</v>
      </c>
      <c r="J199" s="1">
        <f t="shared" ca="1" si="18"/>
        <v>120</v>
      </c>
      <c r="K199" s="1" t="str">
        <f ca="1">IFERROR(IF(F199&gt;H199,"O",IF(F199&lt;H199,"U","E")),"na")</f>
        <v>U</v>
      </c>
      <c r="L199" s="1" t="str">
        <f t="shared" ca="1" si="21"/>
        <v>U</v>
      </c>
      <c r="M199" s="2">
        <f ca="1">IFERROR(IF(OR(ISBLANK(K199),ISBLANK(L199),K199="",L199=""),"",IF(K199=L199,1,0)),"na")</f>
        <v>1</v>
      </c>
    </row>
    <row r="200" spans="1:13" x14ac:dyDescent="0.25">
      <c r="A200" s="23">
        <v>199</v>
      </c>
      <c r="B200">
        <v>71</v>
      </c>
      <c r="C200" t="str">
        <f t="shared" ca="1" si="19"/>
        <v>2014_CIN</v>
      </c>
      <c r="D200">
        <f t="shared" ca="1" si="20"/>
        <v>2014</v>
      </c>
      <c r="E200" t="s">
        <v>14</v>
      </c>
      <c r="F200">
        <v>9</v>
      </c>
      <c r="G200">
        <v>16</v>
      </c>
      <c r="H200" s="1">
        <f t="shared" ca="1" si="18"/>
        <v>9</v>
      </c>
      <c r="I200" s="1">
        <f t="shared" ca="1" si="18"/>
        <v>-105</v>
      </c>
      <c r="J200" s="1">
        <f t="shared" ca="1" si="18"/>
        <v>-125</v>
      </c>
      <c r="K200" s="1" t="str">
        <f ca="1">IFERROR(IF(F200&gt;H200,"O",IF(F200&lt;H200,"U","E")),"na")</f>
        <v>E</v>
      </c>
      <c r="L200" s="1" t="str">
        <f t="shared" ca="1" si="21"/>
        <v>O</v>
      </c>
      <c r="M200" s="2">
        <f ca="1">IFERROR(IF(OR(ISBLANK(K200),ISBLANK(L200),K200="",L200=""),"",IF(K200=L200,1,0)),"na")</f>
        <v>0</v>
      </c>
    </row>
    <row r="201" spans="1:13" x14ac:dyDescent="0.25">
      <c r="A201" s="23">
        <v>200</v>
      </c>
      <c r="B201">
        <v>72</v>
      </c>
      <c r="C201" t="str">
        <f t="shared" ca="1" si="19"/>
        <v>2014_CLE</v>
      </c>
      <c r="D201">
        <f t="shared" ca="1" si="20"/>
        <v>2014</v>
      </c>
      <c r="E201" t="s">
        <v>14</v>
      </c>
      <c r="F201">
        <v>4</v>
      </c>
      <c r="G201">
        <v>1</v>
      </c>
      <c r="H201" s="1">
        <f t="shared" ca="1" si="18"/>
        <v>6.5</v>
      </c>
      <c r="I201" s="1">
        <f t="shared" ca="1" si="18"/>
        <v>-135</v>
      </c>
      <c r="J201" s="1">
        <f t="shared" ca="1" si="18"/>
        <v>105</v>
      </c>
      <c r="K201" s="1" t="str">
        <f ca="1">IFERROR(IF(F201&gt;H201,"O",IF(F201&lt;H201,"U","E")),"na")</f>
        <v>U</v>
      </c>
      <c r="L201" s="1" t="str">
        <f t="shared" ca="1" si="21"/>
        <v>O</v>
      </c>
      <c r="M201" s="2">
        <f ca="1">IFERROR(IF(OR(ISBLANK(K201),ISBLANK(L201),K201="",L201=""),"",IF(K201=L201,1,0)),"na")</f>
        <v>0</v>
      </c>
    </row>
    <row r="202" spans="1:13" x14ac:dyDescent="0.25">
      <c r="A202" s="23">
        <v>201</v>
      </c>
      <c r="B202">
        <v>73</v>
      </c>
      <c r="C202" t="str">
        <f t="shared" ca="1" si="19"/>
        <v>2014_DAL</v>
      </c>
      <c r="D202">
        <f t="shared" ca="1" si="20"/>
        <v>2014</v>
      </c>
      <c r="E202" t="s">
        <v>14</v>
      </c>
      <c r="F202">
        <v>7</v>
      </c>
      <c r="G202">
        <v>26</v>
      </c>
      <c r="H202" s="1">
        <f t="shared" ref="H202:J221" ca="1" si="22">IFERROR(VLOOKUP($B202,INDIRECT(nfl_win_total_result),MATCH(H$1,INDIRECT(nfl_win_total_result_header),0),FALSE),"error")</f>
        <v>7.5</v>
      </c>
      <c r="I202" s="1">
        <f t="shared" ca="1" si="22"/>
        <v>145</v>
      </c>
      <c r="J202" s="1">
        <f t="shared" ca="1" si="22"/>
        <v>-175</v>
      </c>
      <c r="K202" s="1" t="str">
        <f ca="1">IFERROR(IF(F202&gt;H202,"O",IF(F202&lt;H202,"U","E")),"na")</f>
        <v>U</v>
      </c>
      <c r="L202" s="1" t="str">
        <f t="shared" ca="1" si="21"/>
        <v>O</v>
      </c>
      <c r="M202" s="2">
        <f ca="1">IFERROR(IF(OR(ISBLANK(K202),ISBLANK(L202),K202="",L202=""),"",IF(K202=L202,1,0)),"na")</f>
        <v>0</v>
      </c>
    </row>
    <row r="203" spans="1:13" x14ac:dyDescent="0.25">
      <c r="A203" s="23">
        <v>202</v>
      </c>
      <c r="B203">
        <v>74</v>
      </c>
      <c r="C203" t="str">
        <f t="shared" ca="1" si="19"/>
        <v>2014_DEN</v>
      </c>
      <c r="D203">
        <f t="shared" ca="1" si="20"/>
        <v>2014</v>
      </c>
      <c r="E203" t="s">
        <v>14</v>
      </c>
      <c r="F203">
        <v>12</v>
      </c>
      <c r="G203">
        <v>3</v>
      </c>
      <c r="H203" s="1">
        <f t="shared" ca="1" si="22"/>
        <v>11.5</v>
      </c>
      <c r="I203" s="1">
        <f t="shared" ca="1" si="22"/>
        <v>-105</v>
      </c>
      <c r="J203" s="1">
        <f t="shared" ca="1" si="22"/>
        <v>-125</v>
      </c>
      <c r="K203" s="1" t="str">
        <f ca="1">IFERROR(IF(F203&gt;H203,"O",IF(F203&lt;H203,"U","E")),"na")</f>
        <v>O</v>
      </c>
      <c r="L203" s="1" t="str">
        <f t="shared" ca="1" si="21"/>
        <v>O</v>
      </c>
      <c r="M203" s="2">
        <f ca="1">IFERROR(IF(OR(ISBLANK(K203),ISBLANK(L203),K203="",L203=""),"",IF(K203=L203,1,0)),"na")</f>
        <v>1</v>
      </c>
    </row>
    <row r="204" spans="1:13" x14ac:dyDescent="0.25">
      <c r="A204" s="23">
        <v>203</v>
      </c>
      <c r="B204">
        <v>75</v>
      </c>
      <c r="C204" t="str">
        <f t="shared" ca="1" si="19"/>
        <v>2014_DET</v>
      </c>
      <c r="D204">
        <f t="shared" ca="1" si="20"/>
        <v>2014</v>
      </c>
      <c r="E204" t="s">
        <v>14</v>
      </c>
      <c r="F204">
        <v>9</v>
      </c>
      <c r="G204">
        <v>27</v>
      </c>
      <c r="H204" s="1">
        <f t="shared" ca="1" si="22"/>
        <v>8.5</v>
      </c>
      <c r="I204" s="1">
        <f t="shared" ca="1" si="22"/>
        <v>-105</v>
      </c>
      <c r="J204" s="1">
        <f t="shared" ca="1" si="22"/>
        <v>-125</v>
      </c>
      <c r="K204" s="1" t="str">
        <f ca="1">IFERROR(IF(F204&gt;H204,"O",IF(F204&lt;H204,"U","E")),"na")</f>
        <v>O</v>
      </c>
      <c r="L204" s="1" t="str">
        <f t="shared" ca="1" si="21"/>
        <v>O</v>
      </c>
      <c r="M204" s="2">
        <f ca="1">IFERROR(IF(OR(ISBLANK(K204),ISBLANK(L204),K204="",L204=""),"",IF(K204=L204,1,0)),"na")</f>
        <v>1</v>
      </c>
    </row>
    <row r="205" spans="1:13" x14ac:dyDescent="0.25">
      <c r="A205" s="23">
        <v>204</v>
      </c>
      <c r="B205">
        <v>76</v>
      </c>
      <c r="C205" t="str">
        <f t="shared" ca="1" si="19"/>
        <v>2014_GBY</v>
      </c>
      <c r="D205">
        <f t="shared" ca="1" si="20"/>
        <v>2014</v>
      </c>
      <c r="E205" t="s">
        <v>14</v>
      </c>
      <c r="F205">
        <v>11</v>
      </c>
      <c r="G205">
        <v>12</v>
      </c>
      <c r="H205" s="1">
        <f t="shared" ca="1" si="22"/>
        <v>10.5</v>
      </c>
      <c r="I205" s="1">
        <f t="shared" ca="1" si="22"/>
        <v>-115</v>
      </c>
      <c r="J205" s="1">
        <f t="shared" ca="1" si="22"/>
        <v>-115</v>
      </c>
      <c r="K205" s="1" t="str">
        <f ca="1">IFERROR(IF(F205&gt;H205,"O",IF(F205&lt;H205,"U","E")),"na")</f>
        <v>O</v>
      </c>
      <c r="L205" s="1" t="str">
        <f t="shared" ca="1" si="21"/>
        <v>O</v>
      </c>
      <c r="M205" s="2">
        <f ca="1">IFERROR(IF(OR(ISBLANK(K205),ISBLANK(L205),K205="",L205=""),"",IF(K205=L205,1,0)),"na")</f>
        <v>1</v>
      </c>
    </row>
    <row r="206" spans="1:13" x14ac:dyDescent="0.25">
      <c r="A206" s="23">
        <v>205</v>
      </c>
      <c r="B206">
        <v>77</v>
      </c>
      <c r="C206" t="str">
        <f t="shared" ca="1" si="19"/>
        <v>2014_HOU</v>
      </c>
      <c r="D206">
        <f t="shared" ca="1" si="20"/>
        <v>2014</v>
      </c>
      <c r="E206" t="s">
        <v>14</v>
      </c>
      <c r="F206">
        <v>8</v>
      </c>
      <c r="G206">
        <v>30</v>
      </c>
      <c r="H206" s="1">
        <f t="shared" ca="1" si="22"/>
        <v>7.5</v>
      </c>
      <c r="I206" s="1">
        <f t="shared" ca="1" si="22"/>
        <v>-150</v>
      </c>
      <c r="J206" s="1">
        <f t="shared" ca="1" si="22"/>
        <v>120</v>
      </c>
      <c r="K206" s="1" t="str">
        <f ca="1">IFERROR(IF(F206&gt;H206,"O",IF(F206&lt;H206,"U","E")),"na")</f>
        <v>O</v>
      </c>
      <c r="L206" s="1" t="str">
        <f t="shared" ca="1" si="21"/>
        <v>O</v>
      </c>
      <c r="M206" s="2">
        <f ca="1">IFERROR(IF(OR(ISBLANK(K206),ISBLANK(L206),K206="",L206=""),"",IF(K206=L206,1,0)),"na")</f>
        <v>1</v>
      </c>
    </row>
    <row r="207" spans="1:13" x14ac:dyDescent="0.25">
      <c r="A207" s="23">
        <v>206</v>
      </c>
      <c r="B207">
        <v>78</v>
      </c>
      <c r="C207" t="str">
        <f t="shared" ca="1" si="19"/>
        <v>2014_IND</v>
      </c>
      <c r="D207">
        <f t="shared" ca="1" si="20"/>
        <v>2014</v>
      </c>
      <c r="E207" t="s">
        <v>14</v>
      </c>
      <c r="F207">
        <v>10</v>
      </c>
      <c r="G207">
        <v>19</v>
      </c>
      <c r="H207" s="1">
        <f t="shared" ca="1" si="22"/>
        <v>9.5</v>
      </c>
      <c r="I207" s="1">
        <f t="shared" ca="1" si="22"/>
        <v>-115</v>
      </c>
      <c r="J207" s="1">
        <f t="shared" ca="1" si="22"/>
        <v>-115</v>
      </c>
      <c r="K207" s="1" t="str">
        <f ca="1">IFERROR(IF(F207&gt;H207,"O",IF(F207&lt;H207,"U","E")),"na")</f>
        <v>O</v>
      </c>
      <c r="L207" s="1" t="str">
        <f t="shared" ca="1" si="21"/>
        <v>O</v>
      </c>
      <c r="M207" s="2">
        <f ca="1">IFERROR(IF(OR(ISBLANK(K207),ISBLANK(L207),K207="",L207=""),"",IF(K207=L207,1,0)),"na")</f>
        <v>1</v>
      </c>
    </row>
    <row r="208" spans="1:13" x14ac:dyDescent="0.25">
      <c r="A208" s="23">
        <v>207</v>
      </c>
      <c r="B208">
        <v>79</v>
      </c>
      <c r="C208" t="str">
        <f t="shared" ca="1" si="19"/>
        <v>2014_JAX</v>
      </c>
      <c r="D208">
        <f t="shared" ca="1" si="20"/>
        <v>2014</v>
      </c>
      <c r="E208" t="s">
        <v>14</v>
      </c>
      <c r="F208">
        <v>5</v>
      </c>
      <c r="G208">
        <v>13</v>
      </c>
      <c r="H208" s="1">
        <f t="shared" ca="1" si="22"/>
        <v>5</v>
      </c>
      <c r="I208" s="1">
        <f t="shared" ca="1" si="22"/>
        <v>-135</v>
      </c>
      <c r="J208" s="1">
        <f t="shared" ca="1" si="22"/>
        <v>105</v>
      </c>
      <c r="K208" s="1" t="str">
        <f ca="1">IFERROR(IF(F208&gt;H208,"O",IF(F208&lt;H208,"U","E")),"na")</f>
        <v>E</v>
      </c>
      <c r="L208" s="1" t="str">
        <f t="shared" ca="1" si="21"/>
        <v>U</v>
      </c>
      <c r="M208" s="2">
        <f ca="1">IFERROR(IF(OR(ISBLANK(K208),ISBLANK(L208),K208="",L208=""),"",IF(K208=L208,1,0)),"na")</f>
        <v>0</v>
      </c>
    </row>
    <row r="209" spans="1:13" x14ac:dyDescent="0.25">
      <c r="A209" s="23">
        <v>208</v>
      </c>
      <c r="B209">
        <v>80</v>
      </c>
      <c r="C209" t="str">
        <f t="shared" ca="1" si="19"/>
        <v>2014_KCY</v>
      </c>
      <c r="D209">
        <f t="shared" ca="1" si="20"/>
        <v>2014</v>
      </c>
      <c r="E209" t="s">
        <v>14</v>
      </c>
      <c r="F209">
        <v>6</v>
      </c>
      <c r="G209">
        <v>14</v>
      </c>
      <c r="H209" s="1">
        <f t="shared" ca="1" si="22"/>
        <v>8</v>
      </c>
      <c r="I209" s="1">
        <f t="shared" ca="1" si="22"/>
        <v>110</v>
      </c>
      <c r="J209" s="1">
        <f t="shared" ca="1" si="22"/>
        <v>-140</v>
      </c>
      <c r="K209" s="1" t="str">
        <f ca="1">IFERROR(IF(F209&gt;H209,"O",IF(F209&lt;H209,"U","E")),"na")</f>
        <v>U</v>
      </c>
      <c r="L209" s="1" t="str">
        <f t="shared" ca="1" si="21"/>
        <v>O</v>
      </c>
      <c r="M209" s="2">
        <f ca="1">IFERROR(IF(OR(ISBLANK(K209),ISBLANK(L209),K209="",L209=""),"",IF(K209=L209,1,0)),"na")</f>
        <v>0</v>
      </c>
    </row>
    <row r="210" spans="1:13" x14ac:dyDescent="0.25">
      <c r="A210" s="23">
        <v>209</v>
      </c>
      <c r="B210">
        <v>81</v>
      </c>
      <c r="C210" t="str">
        <f t="shared" ca="1" si="19"/>
        <v>2014_MIA</v>
      </c>
      <c r="D210">
        <f t="shared" ca="1" si="20"/>
        <v>2014</v>
      </c>
      <c r="E210" t="s">
        <v>14</v>
      </c>
      <c r="F210">
        <v>6</v>
      </c>
      <c r="G210">
        <v>23</v>
      </c>
      <c r="H210" s="1">
        <f t="shared" ca="1" si="22"/>
        <v>7.5</v>
      </c>
      <c r="I210" s="1">
        <f t="shared" ca="1" si="22"/>
        <v>-105</v>
      </c>
      <c r="J210" s="1">
        <f t="shared" ca="1" si="22"/>
        <v>-125</v>
      </c>
      <c r="K210" s="1" t="str">
        <f ca="1">IFERROR(IF(F210&gt;H210,"O",IF(F210&lt;H210,"U","E")),"na")</f>
        <v>U</v>
      </c>
      <c r="L210" s="1" t="str">
        <f t="shared" ca="1" si="21"/>
        <v>O</v>
      </c>
      <c r="M210" s="2">
        <f ca="1">IFERROR(IF(OR(ISBLANK(K210),ISBLANK(L210),K210="",L210=""),"",IF(K210=L210,1,0)),"na")</f>
        <v>0</v>
      </c>
    </row>
    <row r="211" spans="1:13" x14ac:dyDescent="0.25">
      <c r="A211" s="23">
        <v>210</v>
      </c>
      <c r="B211">
        <v>82</v>
      </c>
      <c r="C211" t="str">
        <f t="shared" ca="1" si="19"/>
        <v>2014_MIN</v>
      </c>
      <c r="D211">
        <f t="shared" ca="1" si="20"/>
        <v>2014</v>
      </c>
      <c r="E211" t="s">
        <v>14</v>
      </c>
      <c r="F211">
        <v>7</v>
      </c>
      <c r="G211">
        <v>29</v>
      </c>
      <c r="H211" s="1">
        <f t="shared" ca="1" si="22"/>
        <v>6</v>
      </c>
      <c r="I211" s="1">
        <f t="shared" ca="1" si="22"/>
        <v>-165</v>
      </c>
      <c r="J211" s="1">
        <f t="shared" ca="1" si="22"/>
        <v>135</v>
      </c>
      <c r="K211" s="1" t="str">
        <f ca="1">IFERROR(IF(F211&gt;H211,"O",IF(F211&lt;H211,"U","E")),"na")</f>
        <v>O</v>
      </c>
      <c r="L211" s="1" t="str">
        <f t="shared" ca="1" si="21"/>
        <v>O</v>
      </c>
      <c r="M211" s="2">
        <f ca="1">IFERROR(IF(OR(ISBLANK(K211),ISBLANK(L211),K211="",L211=""),"",IF(K211=L211,1,0)),"na")</f>
        <v>1</v>
      </c>
    </row>
    <row r="212" spans="1:13" x14ac:dyDescent="0.25">
      <c r="A212" s="23">
        <v>211</v>
      </c>
      <c r="B212">
        <v>83</v>
      </c>
      <c r="C212" t="str">
        <f t="shared" ca="1" si="19"/>
        <v>2014_NWE</v>
      </c>
      <c r="D212">
        <f t="shared" ca="1" si="20"/>
        <v>2014</v>
      </c>
      <c r="E212" t="s">
        <v>14</v>
      </c>
      <c r="F212">
        <v>13</v>
      </c>
      <c r="G212">
        <v>2</v>
      </c>
      <c r="H212" s="1">
        <f t="shared" ca="1" si="22"/>
        <v>11</v>
      </c>
      <c r="I212" s="1">
        <f t="shared" ca="1" si="22"/>
        <v>-140</v>
      </c>
      <c r="J212" s="1">
        <f t="shared" ca="1" si="22"/>
        <v>110</v>
      </c>
      <c r="K212" s="1" t="str">
        <f ca="1">IFERROR(IF(F212&gt;H212,"O",IF(F212&lt;H212,"U","E")),"na")</f>
        <v>O</v>
      </c>
      <c r="L212" s="1" t="str">
        <f t="shared" ca="1" si="21"/>
        <v>O</v>
      </c>
      <c r="M212" s="2">
        <f ca="1">IFERROR(IF(OR(ISBLANK(K212),ISBLANK(L212),K212="",L212=""),"",IF(K212=L212,1,0)),"na")</f>
        <v>1</v>
      </c>
    </row>
    <row r="213" spans="1:13" x14ac:dyDescent="0.25">
      <c r="A213" s="23">
        <v>212</v>
      </c>
      <c r="B213">
        <v>84</v>
      </c>
      <c r="C213" t="str">
        <f t="shared" ca="1" si="19"/>
        <v>2014_NOR</v>
      </c>
      <c r="D213">
        <f t="shared" ca="1" si="20"/>
        <v>2014</v>
      </c>
      <c r="E213" t="s">
        <v>14</v>
      </c>
      <c r="F213">
        <v>12</v>
      </c>
      <c r="G213">
        <v>7</v>
      </c>
      <c r="H213" s="1">
        <f t="shared" ca="1" si="22"/>
        <v>10.5</v>
      </c>
      <c r="I213" s="1">
        <f t="shared" ca="1" si="22"/>
        <v>-125</v>
      </c>
      <c r="J213" s="1">
        <f t="shared" ca="1" si="22"/>
        <v>-105</v>
      </c>
      <c r="K213" s="1" t="str">
        <f ca="1">IFERROR(IF(F213&gt;H213,"O",IF(F213&lt;H213,"U","E")),"na")</f>
        <v>O</v>
      </c>
      <c r="L213" s="1" t="str">
        <f t="shared" ca="1" si="21"/>
        <v>U</v>
      </c>
      <c r="M213" s="2">
        <f ca="1">IFERROR(IF(OR(ISBLANK(K213),ISBLANK(L213),K213="",L213=""),"",IF(K213=L213,1,0)),"na")</f>
        <v>0</v>
      </c>
    </row>
    <row r="214" spans="1:13" x14ac:dyDescent="0.25">
      <c r="A214" s="23">
        <v>213</v>
      </c>
      <c r="B214">
        <v>85</v>
      </c>
      <c r="C214" t="str">
        <f t="shared" ca="1" si="19"/>
        <v>2014_NYG</v>
      </c>
      <c r="D214">
        <f t="shared" ca="1" si="20"/>
        <v>2014</v>
      </c>
      <c r="E214" t="s">
        <v>14</v>
      </c>
      <c r="F214">
        <v>9</v>
      </c>
      <c r="G214">
        <v>31</v>
      </c>
      <c r="H214" s="1">
        <f t="shared" ca="1" si="22"/>
        <v>8</v>
      </c>
      <c r="I214" s="1">
        <f t="shared" ca="1" si="22"/>
        <v>-105</v>
      </c>
      <c r="J214" s="1">
        <f t="shared" ca="1" si="22"/>
        <v>-125</v>
      </c>
      <c r="K214" s="1" t="str">
        <f ca="1">IFERROR(IF(F214&gt;H214,"O",IF(F214&lt;H214,"U","E")),"na")</f>
        <v>O</v>
      </c>
      <c r="L214" s="1" t="str">
        <f t="shared" ca="1" si="21"/>
        <v>U</v>
      </c>
      <c r="M214" s="2">
        <f ca="1">IFERROR(IF(OR(ISBLANK(K214),ISBLANK(L214),K214="",L214=""),"",IF(K214=L214,1,0)),"na")</f>
        <v>0</v>
      </c>
    </row>
    <row r="215" spans="1:13" x14ac:dyDescent="0.25">
      <c r="A215" s="23">
        <v>214</v>
      </c>
      <c r="B215">
        <v>86</v>
      </c>
      <c r="C215" t="str">
        <f t="shared" ca="1" si="19"/>
        <v>2014_NYJ</v>
      </c>
      <c r="D215">
        <f t="shared" ca="1" si="20"/>
        <v>2014</v>
      </c>
      <c r="E215" t="s">
        <v>14</v>
      </c>
      <c r="F215">
        <v>6</v>
      </c>
      <c r="G215">
        <v>11</v>
      </c>
      <c r="H215" s="1">
        <f t="shared" ca="1" si="22"/>
        <v>7</v>
      </c>
      <c r="I215" s="1">
        <f t="shared" ca="1" si="22"/>
        <v>-150</v>
      </c>
      <c r="J215" s="1">
        <f t="shared" ca="1" si="22"/>
        <v>120</v>
      </c>
      <c r="K215" s="1" t="str">
        <f ca="1">IFERROR(IF(F215&gt;H215,"O",IF(F215&lt;H215,"U","E")),"na")</f>
        <v>U</v>
      </c>
      <c r="L215" s="1" t="str">
        <f t="shared" ca="1" si="21"/>
        <v>U</v>
      </c>
      <c r="M215" s="2">
        <f ca="1">IFERROR(IF(OR(ISBLANK(K215),ISBLANK(L215),K215="",L215=""),"",IF(K215=L215,1,0)),"na")</f>
        <v>1</v>
      </c>
    </row>
    <row r="216" spans="1:13" x14ac:dyDescent="0.25">
      <c r="A216" s="23">
        <v>215</v>
      </c>
      <c r="B216">
        <v>87</v>
      </c>
      <c r="C216" t="str">
        <f t="shared" ca="1" si="19"/>
        <v>2014_OAK</v>
      </c>
      <c r="D216">
        <f t="shared" ca="1" si="20"/>
        <v>2014</v>
      </c>
      <c r="E216" t="s">
        <v>14</v>
      </c>
      <c r="F216">
        <v>5</v>
      </c>
      <c r="G216">
        <v>5</v>
      </c>
      <c r="H216" s="1">
        <f t="shared" ca="1" si="22"/>
        <v>5</v>
      </c>
      <c r="I216" s="1">
        <f t="shared" ca="1" si="22"/>
        <v>-140</v>
      </c>
      <c r="J216" s="1">
        <f t="shared" ca="1" si="22"/>
        <v>110</v>
      </c>
      <c r="K216" s="1" t="str">
        <f ca="1">IFERROR(IF(F216&gt;H216,"O",IF(F216&lt;H216,"U","E")),"na")</f>
        <v>E</v>
      </c>
      <c r="L216" s="1" t="str">
        <f t="shared" ca="1" si="21"/>
        <v>U</v>
      </c>
      <c r="M216" s="2">
        <f ca="1">IFERROR(IF(OR(ISBLANK(K216),ISBLANK(L216),K216="",L216=""),"",IF(K216=L216,1,0)),"na")</f>
        <v>0</v>
      </c>
    </row>
    <row r="217" spans="1:13" x14ac:dyDescent="0.25">
      <c r="A217" s="23">
        <v>216</v>
      </c>
      <c r="B217">
        <v>88</v>
      </c>
      <c r="C217" t="str">
        <f t="shared" ca="1" si="19"/>
        <v>2014_PHI</v>
      </c>
      <c r="D217">
        <f t="shared" ca="1" si="20"/>
        <v>2014</v>
      </c>
      <c r="E217" t="s">
        <v>14</v>
      </c>
      <c r="F217">
        <v>8</v>
      </c>
      <c r="G217">
        <v>22</v>
      </c>
      <c r="H217" s="1">
        <f t="shared" ca="1" si="22"/>
        <v>9</v>
      </c>
      <c r="I217" s="1">
        <f t="shared" ca="1" si="22"/>
        <v>-140</v>
      </c>
      <c r="J217" s="1">
        <f t="shared" ca="1" si="22"/>
        <v>110</v>
      </c>
      <c r="K217" s="1" t="str">
        <f ca="1">IFERROR(IF(F217&gt;H217,"O",IF(F217&lt;H217,"U","E")),"na")</f>
        <v>U</v>
      </c>
      <c r="L217" s="1" t="str">
        <f t="shared" ca="1" si="21"/>
        <v>O</v>
      </c>
      <c r="M217" s="2">
        <f ca="1">IFERROR(IF(OR(ISBLANK(K217),ISBLANK(L217),K217="",L217=""),"",IF(K217=L217,1,0)),"na")</f>
        <v>0</v>
      </c>
    </row>
    <row r="218" spans="1:13" x14ac:dyDescent="0.25">
      <c r="A218" s="23">
        <v>217</v>
      </c>
      <c r="B218">
        <v>89</v>
      </c>
      <c r="C218" t="str">
        <f t="shared" ca="1" si="19"/>
        <v>2014_PIT</v>
      </c>
      <c r="D218">
        <f t="shared" ca="1" si="20"/>
        <v>2014</v>
      </c>
      <c r="E218" t="s">
        <v>14</v>
      </c>
      <c r="F218">
        <v>9</v>
      </c>
      <c r="G218">
        <v>10</v>
      </c>
      <c r="H218" s="1">
        <f t="shared" ca="1" si="22"/>
        <v>8.5</v>
      </c>
      <c r="I218" s="1">
        <f t="shared" ca="1" si="22"/>
        <v>-140</v>
      </c>
      <c r="J218" s="1">
        <f t="shared" ca="1" si="22"/>
        <v>110</v>
      </c>
      <c r="K218" s="1" t="str">
        <f ca="1">IFERROR(IF(F218&gt;H218,"O",IF(F218&lt;H218,"U","E")),"na")</f>
        <v>O</v>
      </c>
      <c r="L218" s="1" t="str">
        <f t="shared" ca="1" si="21"/>
        <v>O</v>
      </c>
      <c r="M218" s="2">
        <f ca="1">IFERROR(IF(OR(ISBLANK(K218),ISBLANK(L218),K218="",L218=""),"",IF(K218=L218,1,0)),"na")</f>
        <v>1</v>
      </c>
    </row>
    <row r="219" spans="1:13" x14ac:dyDescent="0.25">
      <c r="A219" s="23">
        <v>218</v>
      </c>
      <c r="B219">
        <v>90</v>
      </c>
      <c r="C219" t="str">
        <f t="shared" ca="1" si="19"/>
        <v>2014_SD</v>
      </c>
      <c r="D219">
        <f t="shared" ca="1" si="20"/>
        <v>2014</v>
      </c>
      <c r="E219" t="s">
        <v>14</v>
      </c>
      <c r="F219">
        <v>9</v>
      </c>
      <c r="G219">
        <v>20</v>
      </c>
      <c r="H219" s="1">
        <f t="shared" ca="1" si="22"/>
        <v>8</v>
      </c>
      <c r="I219" s="1">
        <f t="shared" ca="1" si="22"/>
        <v>-150</v>
      </c>
      <c r="J219" s="1">
        <f t="shared" ca="1" si="22"/>
        <v>120</v>
      </c>
      <c r="K219" s="1" t="str">
        <f ca="1">IFERROR(IF(F219&gt;H219,"O",IF(F219&lt;H219,"U","E")),"na")</f>
        <v>O</v>
      </c>
      <c r="L219" s="1" t="str">
        <f t="shared" ca="1" si="21"/>
        <v>O</v>
      </c>
      <c r="M219" s="2">
        <f ca="1">IFERROR(IF(OR(ISBLANK(K219),ISBLANK(L219),K219="",L219=""),"",IF(K219=L219,1,0)),"na")</f>
        <v>1</v>
      </c>
    </row>
    <row r="220" spans="1:13" x14ac:dyDescent="0.25">
      <c r="A220" s="23">
        <v>219</v>
      </c>
      <c r="B220">
        <v>91</v>
      </c>
      <c r="C220" t="str">
        <f t="shared" ca="1" si="19"/>
        <v>2014_SEA</v>
      </c>
      <c r="D220">
        <f t="shared" ca="1" si="20"/>
        <v>2014</v>
      </c>
      <c r="E220" t="s">
        <v>14</v>
      </c>
      <c r="F220">
        <v>12</v>
      </c>
      <c r="G220">
        <v>4</v>
      </c>
      <c r="H220" s="1">
        <f t="shared" ca="1" si="22"/>
        <v>11</v>
      </c>
      <c r="I220" s="1">
        <f t="shared" ca="1" si="22"/>
        <v>-115</v>
      </c>
      <c r="J220" s="1">
        <f t="shared" ca="1" si="22"/>
        <v>-115</v>
      </c>
      <c r="K220" s="1" t="str">
        <f ca="1">IFERROR(IF(F220&gt;H220,"O",IF(F220&lt;H220,"U","E")),"na")</f>
        <v>O</v>
      </c>
      <c r="L220" s="1" t="str">
        <f t="shared" ca="1" si="21"/>
        <v>O</v>
      </c>
      <c r="M220" s="2">
        <f ca="1">IFERROR(IF(OR(ISBLANK(K220),ISBLANK(L220),K220="",L220=""),"",IF(K220=L220,1,0)),"na")</f>
        <v>1</v>
      </c>
    </row>
    <row r="221" spans="1:13" x14ac:dyDescent="0.25">
      <c r="A221" s="23">
        <v>220</v>
      </c>
      <c r="B221">
        <v>92</v>
      </c>
      <c r="C221" t="str">
        <f t="shared" ca="1" si="19"/>
        <v>2014_SFO</v>
      </c>
      <c r="D221">
        <f t="shared" ca="1" si="20"/>
        <v>2014</v>
      </c>
      <c r="E221" t="s">
        <v>14</v>
      </c>
      <c r="F221">
        <v>8</v>
      </c>
      <c r="G221">
        <v>24</v>
      </c>
      <c r="H221" s="1">
        <f t="shared" ca="1" si="22"/>
        <v>10.5</v>
      </c>
      <c r="I221" s="1">
        <f t="shared" ca="1" si="22"/>
        <v>-100</v>
      </c>
      <c r="J221" s="1">
        <f t="shared" ca="1" si="22"/>
        <v>-130</v>
      </c>
      <c r="K221" s="1" t="str">
        <f ca="1">IFERROR(IF(F221&gt;H221,"O",IF(F221&lt;H221,"U","E")),"na")</f>
        <v>U</v>
      </c>
      <c r="L221" s="1" t="str">
        <f t="shared" ca="1" si="21"/>
        <v>U</v>
      </c>
      <c r="M221" s="2">
        <f ca="1">IFERROR(IF(OR(ISBLANK(K221),ISBLANK(L221),K221="",L221=""),"",IF(K221=L221,1,0)),"na")</f>
        <v>1</v>
      </c>
    </row>
    <row r="222" spans="1:13" x14ac:dyDescent="0.25">
      <c r="A222" s="23">
        <v>221</v>
      </c>
      <c r="B222">
        <v>93</v>
      </c>
      <c r="C222" t="str">
        <f t="shared" ca="1" si="19"/>
        <v>2014_STL</v>
      </c>
      <c r="D222">
        <f t="shared" ca="1" si="20"/>
        <v>2014</v>
      </c>
      <c r="E222" t="s">
        <v>14</v>
      </c>
      <c r="F222">
        <v>5</v>
      </c>
      <c r="G222">
        <v>17</v>
      </c>
      <c r="H222" s="1">
        <f t="shared" ref="H222:J241" ca="1" si="23">IFERROR(VLOOKUP($B222,INDIRECT(nfl_win_total_result),MATCH(H$1,INDIRECT(nfl_win_total_result_header),0),FALSE),"error")</f>
        <v>7.5</v>
      </c>
      <c r="I222" s="1">
        <f t="shared" ca="1" si="23"/>
        <v>-150</v>
      </c>
      <c r="J222" s="1">
        <f t="shared" ca="1" si="23"/>
        <v>120</v>
      </c>
      <c r="K222" s="1" t="str">
        <f ca="1">IFERROR(IF(F222&gt;H222,"O",IF(F222&lt;H222,"U","E")),"na")</f>
        <v>U</v>
      </c>
      <c r="L222" s="1" t="str">
        <f t="shared" ca="1" si="21"/>
        <v>U</v>
      </c>
      <c r="M222" s="2">
        <f ca="1">IFERROR(IF(OR(ISBLANK(K222),ISBLANK(L222),K222="",L222=""),"",IF(K222=L222,1,0)),"na")</f>
        <v>1</v>
      </c>
    </row>
    <row r="223" spans="1:13" x14ac:dyDescent="0.25">
      <c r="A223" s="23">
        <v>222</v>
      </c>
      <c r="B223">
        <v>94</v>
      </c>
      <c r="C223" t="str">
        <f t="shared" ca="1" si="19"/>
        <v>2014_TBY</v>
      </c>
      <c r="D223">
        <f t="shared" ca="1" si="20"/>
        <v>2014</v>
      </c>
      <c r="E223" t="s">
        <v>14</v>
      </c>
      <c r="F223">
        <v>7</v>
      </c>
      <c r="G223">
        <v>8</v>
      </c>
      <c r="H223" s="1">
        <f t="shared" ca="1" si="23"/>
        <v>7</v>
      </c>
      <c r="I223" s="1">
        <f t="shared" ca="1" si="23"/>
        <v>-140</v>
      </c>
      <c r="J223" s="1">
        <f t="shared" ca="1" si="23"/>
        <v>110</v>
      </c>
      <c r="K223" s="1" t="str">
        <f ca="1">IFERROR(IF(F223&gt;H223,"O",IF(F223&lt;H223,"U","E")),"na")</f>
        <v>E</v>
      </c>
      <c r="L223" s="1" t="str">
        <f t="shared" ca="1" si="21"/>
        <v>U</v>
      </c>
      <c r="M223" s="2">
        <f ca="1">IFERROR(IF(OR(ISBLANK(K223),ISBLANK(L223),K223="",L223=""),"",IF(K223=L223,1,0)),"na")</f>
        <v>0</v>
      </c>
    </row>
    <row r="224" spans="1:13" x14ac:dyDescent="0.25">
      <c r="A224" s="23">
        <v>223</v>
      </c>
      <c r="B224">
        <v>95</v>
      </c>
      <c r="C224" t="str">
        <f t="shared" ca="1" si="19"/>
        <v>2014_TEN</v>
      </c>
      <c r="D224">
        <f t="shared" ca="1" si="20"/>
        <v>2014</v>
      </c>
      <c r="E224" t="s">
        <v>14</v>
      </c>
      <c r="F224">
        <v>6</v>
      </c>
      <c r="G224">
        <v>21</v>
      </c>
      <c r="H224" s="1">
        <f t="shared" ca="1" si="23"/>
        <v>7</v>
      </c>
      <c r="I224" s="1">
        <f t="shared" ca="1" si="23"/>
        <v>-105</v>
      </c>
      <c r="J224" s="1">
        <f t="shared" ca="1" si="23"/>
        <v>-125</v>
      </c>
      <c r="K224" s="1" t="str">
        <f ca="1">IFERROR(IF(F224&gt;H224,"O",IF(F224&lt;H224,"U","E")),"na")</f>
        <v>U</v>
      </c>
      <c r="L224" s="1" t="str">
        <f t="shared" ca="1" si="21"/>
        <v>U</v>
      </c>
      <c r="M224" s="2">
        <f ca="1">IFERROR(IF(OR(ISBLANK(K224),ISBLANK(L224),K224="",L224=""),"",IF(K224=L224,1,0)),"na")</f>
        <v>1</v>
      </c>
    </row>
    <row r="225" spans="1:13" x14ac:dyDescent="0.25">
      <c r="A225" s="23">
        <v>224</v>
      </c>
      <c r="B225">
        <v>96</v>
      </c>
      <c r="C225" t="str">
        <f t="shared" ca="1" si="19"/>
        <v>2014_WAS</v>
      </c>
      <c r="D225">
        <f t="shared" ca="1" si="20"/>
        <v>2014</v>
      </c>
      <c r="E225" t="s">
        <v>14</v>
      </c>
      <c r="F225">
        <v>6</v>
      </c>
      <c r="G225">
        <v>25</v>
      </c>
      <c r="H225" s="1">
        <f t="shared" ca="1" si="23"/>
        <v>7.5</v>
      </c>
      <c r="I225" s="1">
        <f t="shared" ca="1" si="23"/>
        <v>-125</v>
      </c>
      <c r="J225" s="1">
        <f t="shared" ca="1" si="23"/>
        <v>-105</v>
      </c>
      <c r="K225" s="1" t="str">
        <f ca="1">IFERROR(IF(F225&gt;H225,"O",IF(F225&lt;H225,"U","E")),"na")</f>
        <v>U</v>
      </c>
      <c r="L225" s="1" t="str">
        <f t="shared" ca="1" si="21"/>
        <v>U</v>
      </c>
      <c r="M225" s="2">
        <f ca="1">IFERROR(IF(OR(ISBLANK(K225),ISBLANK(L225),K225="",L225=""),"",IF(K225=L225,1,0)),"na")</f>
        <v>1</v>
      </c>
    </row>
    <row r="226" spans="1:13" x14ac:dyDescent="0.25">
      <c r="A226" s="23">
        <v>225</v>
      </c>
      <c r="B226">
        <v>97</v>
      </c>
      <c r="C226" t="str">
        <f t="shared" ca="1" si="19"/>
        <v>2015_ARI</v>
      </c>
      <c r="D226">
        <f t="shared" ca="1" si="20"/>
        <v>2015</v>
      </c>
      <c r="E226" t="s">
        <v>16</v>
      </c>
      <c r="F226">
        <v>7</v>
      </c>
      <c r="G226">
        <v>28</v>
      </c>
      <c r="H226" s="1">
        <f t="shared" ca="1" si="23"/>
        <v>8.5</v>
      </c>
      <c r="I226" s="1">
        <f t="shared" ca="1" si="23"/>
        <v>-115</v>
      </c>
      <c r="J226" s="1">
        <f t="shared" ca="1" si="23"/>
        <v>-115</v>
      </c>
      <c r="K226" s="1" t="str">
        <f ca="1">IFERROR(IF(F226&gt;H226,"O",IF(F226&lt;H226,"U","E")),"na")</f>
        <v>U</v>
      </c>
      <c r="L226" s="1" t="str">
        <f t="shared" ca="1" si="21"/>
        <v>O</v>
      </c>
      <c r="M226" s="2">
        <f ca="1">IFERROR(IF(OR(ISBLANK(K226),ISBLANK(L226),K226="",L226=""),"",IF(K226=L226,1,0)),"na")</f>
        <v>0</v>
      </c>
    </row>
    <row r="227" spans="1:13" x14ac:dyDescent="0.25">
      <c r="A227" s="23">
        <v>226</v>
      </c>
      <c r="B227">
        <v>98</v>
      </c>
      <c r="C227" t="str">
        <f t="shared" ca="1" si="19"/>
        <v>2015_ATL</v>
      </c>
      <c r="D227">
        <f t="shared" ca="1" si="20"/>
        <v>2015</v>
      </c>
      <c r="E227" t="s">
        <v>16</v>
      </c>
      <c r="F227">
        <v>10</v>
      </c>
      <c r="G227">
        <v>8</v>
      </c>
      <c r="H227" s="1">
        <f t="shared" ca="1" si="23"/>
        <v>8.5</v>
      </c>
      <c r="I227" s="1">
        <f t="shared" ca="1" si="23"/>
        <v>-105</v>
      </c>
      <c r="J227" s="1">
        <f t="shared" ca="1" si="23"/>
        <v>-125</v>
      </c>
      <c r="K227" s="1" t="str">
        <f ca="1">IFERROR(IF(F227&gt;H227,"O",IF(F227&lt;H227,"U","E")),"na")</f>
        <v>O</v>
      </c>
      <c r="L227" s="1" t="str">
        <f t="shared" ca="1" si="21"/>
        <v>U</v>
      </c>
      <c r="M227" s="2">
        <f ca="1">IFERROR(IF(OR(ISBLANK(K227),ISBLANK(L227),K227="",L227=""),"",IF(K227=L227,1,0)),"na")</f>
        <v>0</v>
      </c>
    </row>
    <row r="228" spans="1:13" x14ac:dyDescent="0.25">
      <c r="A228" s="23">
        <v>227</v>
      </c>
      <c r="B228">
        <v>99</v>
      </c>
      <c r="C228" t="str">
        <f t="shared" ca="1" si="19"/>
        <v>2015_BAL</v>
      </c>
      <c r="D228">
        <f t="shared" ca="1" si="20"/>
        <v>2015</v>
      </c>
      <c r="E228" t="s">
        <v>16</v>
      </c>
      <c r="F228">
        <v>8</v>
      </c>
      <c r="G228">
        <v>27</v>
      </c>
      <c r="H228" s="1">
        <f t="shared" ca="1" si="23"/>
        <v>9.5</v>
      </c>
      <c r="I228" s="1">
        <f t="shared" ca="1" si="23"/>
        <v>-115</v>
      </c>
      <c r="J228" s="1">
        <f t="shared" ca="1" si="23"/>
        <v>-115</v>
      </c>
      <c r="K228" s="1" t="str">
        <f ca="1">IFERROR(IF(F228&gt;H228,"O",IF(F228&lt;H228,"U","E")),"na")</f>
        <v>U</v>
      </c>
      <c r="L228" s="1" t="str">
        <f t="shared" ca="1" si="21"/>
        <v>U</v>
      </c>
      <c r="M228" s="2">
        <f ca="1">IFERROR(IF(OR(ISBLANK(K228),ISBLANK(L228),K228="",L228=""),"",IF(K228=L228,1,0)),"na")</f>
        <v>1</v>
      </c>
    </row>
    <row r="229" spans="1:13" x14ac:dyDescent="0.25">
      <c r="A229" s="23">
        <v>228</v>
      </c>
      <c r="B229">
        <v>100</v>
      </c>
      <c r="C229" t="str">
        <f t="shared" ca="1" si="19"/>
        <v>2015_BUF</v>
      </c>
      <c r="D229">
        <f t="shared" ca="1" si="20"/>
        <v>2015</v>
      </c>
      <c r="E229" t="s">
        <v>16</v>
      </c>
      <c r="F229">
        <v>7</v>
      </c>
      <c r="G229">
        <v>17</v>
      </c>
      <c r="H229" s="1">
        <f t="shared" ca="1" si="23"/>
        <v>8.5</v>
      </c>
      <c r="I229" s="1">
        <f t="shared" ca="1" si="23"/>
        <v>-120</v>
      </c>
      <c r="J229" s="1">
        <f t="shared" ca="1" si="23"/>
        <v>-115</v>
      </c>
      <c r="K229" s="1" t="str">
        <f ca="1">IFERROR(IF(F229&gt;H229,"O",IF(F229&lt;H229,"U","E")),"na")</f>
        <v>U</v>
      </c>
      <c r="L229" s="1" t="str">
        <f t="shared" ca="1" si="21"/>
        <v>U</v>
      </c>
      <c r="M229" s="2">
        <f ca="1">IFERROR(IF(OR(ISBLANK(K229),ISBLANK(L229),K229="",L229=""),"",IF(K229=L229,1,0)),"na")</f>
        <v>1</v>
      </c>
    </row>
    <row r="230" spans="1:13" x14ac:dyDescent="0.25">
      <c r="A230" s="23">
        <v>229</v>
      </c>
      <c r="B230">
        <v>101</v>
      </c>
      <c r="C230" t="str">
        <f t="shared" ca="1" si="19"/>
        <v>2015_CAR</v>
      </c>
      <c r="D230">
        <f t="shared" ca="1" si="20"/>
        <v>2015</v>
      </c>
      <c r="E230" t="s">
        <v>16</v>
      </c>
      <c r="F230">
        <v>6</v>
      </c>
      <c r="G230">
        <v>6</v>
      </c>
      <c r="H230" s="1">
        <f t="shared" ca="1" si="23"/>
        <v>8</v>
      </c>
      <c r="I230" s="1">
        <f t="shared" ca="1" si="23"/>
        <v>105</v>
      </c>
      <c r="J230" s="1">
        <f t="shared" ca="1" si="23"/>
        <v>-135</v>
      </c>
      <c r="K230" s="1" t="str">
        <f ca="1">IFERROR(IF(F230&gt;H230,"O",IF(F230&lt;H230,"U","E")),"na")</f>
        <v>U</v>
      </c>
      <c r="L230" s="1" t="str">
        <f t="shared" ca="1" si="21"/>
        <v>O</v>
      </c>
      <c r="M230" s="2">
        <f ca="1">IFERROR(IF(OR(ISBLANK(K230),ISBLANK(L230),K230="",L230=""),"",IF(K230=L230,1,0)),"na")</f>
        <v>0</v>
      </c>
    </row>
    <row r="231" spans="1:13" x14ac:dyDescent="0.25">
      <c r="A231" s="23">
        <v>230</v>
      </c>
      <c r="B231">
        <v>102</v>
      </c>
      <c r="C231" t="str">
        <f t="shared" ca="1" si="19"/>
        <v>2015_CHI</v>
      </c>
      <c r="D231">
        <f t="shared" ca="1" si="20"/>
        <v>2015</v>
      </c>
      <c r="E231" t="s">
        <v>16</v>
      </c>
      <c r="F231">
        <v>6</v>
      </c>
      <c r="G231">
        <v>16</v>
      </c>
      <c r="H231" s="1">
        <f t="shared" ca="1" si="23"/>
        <v>6.5</v>
      </c>
      <c r="I231" s="1">
        <f t="shared" ca="1" si="23"/>
        <v>120</v>
      </c>
      <c r="J231" s="1">
        <f t="shared" ca="1" si="23"/>
        <v>-150</v>
      </c>
      <c r="K231" s="1" t="str">
        <f ca="1">IFERROR(IF(F231&gt;H231,"O",IF(F231&lt;H231,"U","E")),"na")</f>
        <v>U</v>
      </c>
      <c r="L231" s="1" t="str">
        <f t="shared" ca="1" si="21"/>
        <v>U</v>
      </c>
      <c r="M231" s="2">
        <f ca="1">IFERROR(IF(OR(ISBLANK(K231),ISBLANK(L231),K231="",L231=""),"",IF(K231=L231,1,0)),"na")</f>
        <v>1</v>
      </c>
    </row>
    <row r="232" spans="1:13" x14ac:dyDescent="0.25">
      <c r="A232" s="23">
        <v>231</v>
      </c>
      <c r="B232">
        <v>103</v>
      </c>
      <c r="C232" t="str">
        <f t="shared" ca="1" si="19"/>
        <v>2015_CIN</v>
      </c>
      <c r="D232">
        <f t="shared" ca="1" si="20"/>
        <v>2015</v>
      </c>
      <c r="E232" t="s">
        <v>16</v>
      </c>
      <c r="F232">
        <v>10</v>
      </c>
      <c r="G232">
        <v>21</v>
      </c>
      <c r="H232" s="1">
        <f t="shared" ca="1" si="23"/>
        <v>8.5</v>
      </c>
      <c r="I232" s="1">
        <f t="shared" ca="1" si="23"/>
        <v>-115</v>
      </c>
      <c r="J232" s="1">
        <f t="shared" ca="1" si="23"/>
        <v>-115</v>
      </c>
      <c r="K232" s="1" t="str">
        <f ca="1">IFERROR(IF(F232&gt;H232,"O",IF(F232&lt;H232,"U","E")),"na")</f>
        <v>O</v>
      </c>
      <c r="L232" s="1" t="str">
        <f t="shared" ca="1" si="21"/>
        <v>O</v>
      </c>
      <c r="M232" s="2">
        <f ca="1">IFERROR(IF(OR(ISBLANK(K232),ISBLANK(L232),K232="",L232=""),"",IF(K232=L232,1,0)),"na")</f>
        <v>1</v>
      </c>
    </row>
    <row r="233" spans="1:13" x14ac:dyDescent="0.25">
      <c r="A233" s="23">
        <v>232</v>
      </c>
      <c r="B233">
        <v>104</v>
      </c>
      <c r="C233" t="str">
        <f t="shared" ca="1" si="19"/>
        <v>2015_CLE</v>
      </c>
      <c r="D233">
        <f t="shared" ca="1" si="20"/>
        <v>2015</v>
      </c>
      <c r="E233" t="s">
        <v>16</v>
      </c>
      <c r="F233">
        <v>4</v>
      </c>
      <c r="G233">
        <v>5</v>
      </c>
      <c r="H233" s="1">
        <f t="shared" ca="1" si="23"/>
        <v>6.5</v>
      </c>
      <c r="I233" s="1">
        <f t="shared" ca="1" si="23"/>
        <v>-105</v>
      </c>
      <c r="J233" s="1">
        <f t="shared" ca="1" si="23"/>
        <v>-125</v>
      </c>
      <c r="K233" s="1" t="str">
        <f ca="1">IFERROR(IF(F233&gt;H233,"O",IF(F233&lt;H233,"U","E")),"na")</f>
        <v>U</v>
      </c>
      <c r="L233" s="1" t="str">
        <f t="shared" ca="1" si="21"/>
        <v>U</v>
      </c>
      <c r="M233" s="2">
        <f ca="1">IFERROR(IF(OR(ISBLANK(K233),ISBLANK(L233),K233="",L233=""),"",IF(K233=L233,1,0)),"na")</f>
        <v>1</v>
      </c>
    </row>
    <row r="234" spans="1:13" x14ac:dyDescent="0.25">
      <c r="A234" s="23">
        <v>233</v>
      </c>
      <c r="B234">
        <v>105</v>
      </c>
      <c r="C234" t="str">
        <f t="shared" ca="1" si="19"/>
        <v>2015_DAL</v>
      </c>
      <c r="D234">
        <f t="shared" ca="1" si="20"/>
        <v>2015</v>
      </c>
      <c r="E234" t="s">
        <v>16</v>
      </c>
      <c r="F234">
        <v>8</v>
      </c>
      <c r="G234">
        <v>9</v>
      </c>
      <c r="H234" s="1">
        <f t="shared" ca="1" si="23"/>
        <v>9.5</v>
      </c>
      <c r="I234" s="1">
        <f t="shared" ca="1" si="23"/>
        <v>-130</v>
      </c>
      <c r="J234" s="1">
        <f t="shared" ca="1" si="23"/>
        <v>-100</v>
      </c>
      <c r="K234" s="1" t="str">
        <f ca="1">IFERROR(IF(F234&gt;H234,"O",IF(F234&lt;H234,"U","E")),"na")</f>
        <v>U</v>
      </c>
      <c r="L234" s="1" t="str">
        <f t="shared" ca="1" si="21"/>
        <v>U</v>
      </c>
      <c r="M234" s="2">
        <f ca="1">IFERROR(IF(OR(ISBLANK(K234),ISBLANK(L234),K234="",L234=""),"",IF(K234=L234,1,0)),"na")</f>
        <v>1</v>
      </c>
    </row>
    <row r="235" spans="1:13" x14ac:dyDescent="0.25">
      <c r="A235" s="23">
        <v>234</v>
      </c>
      <c r="B235">
        <v>106</v>
      </c>
      <c r="C235" t="str">
        <f t="shared" ca="1" si="19"/>
        <v>2015_DEN</v>
      </c>
      <c r="D235">
        <f t="shared" ca="1" si="20"/>
        <v>2015</v>
      </c>
      <c r="E235" t="s">
        <v>16</v>
      </c>
      <c r="F235">
        <v>12</v>
      </c>
      <c r="G235">
        <v>10</v>
      </c>
      <c r="H235" s="1">
        <f t="shared" ca="1" si="23"/>
        <v>10.5</v>
      </c>
      <c r="I235" s="1">
        <f t="shared" ca="1" si="23"/>
        <v>-100</v>
      </c>
      <c r="J235" s="1">
        <f t="shared" ca="1" si="23"/>
        <v>-130</v>
      </c>
      <c r="K235" s="1" t="str">
        <f ca="1">IFERROR(IF(F235&gt;H235,"O",IF(F235&lt;H235,"U","E")),"na")</f>
        <v>O</v>
      </c>
      <c r="L235" s="1" t="str">
        <f t="shared" ca="1" si="21"/>
        <v>O</v>
      </c>
      <c r="M235" s="2">
        <f ca="1">IFERROR(IF(OR(ISBLANK(K235),ISBLANK(L235),K235="",L235=""),"",IF(K235=L235,1,0)),"na")</f>
        <v>1</v>
      </c>
    </row>
    <row r="236" spans="1:13" x14ac:dyDescent="0.25">
      <c r="A236" s="23">
        <v>235</v>
      </c>
      <c r="B236">
        <v>107</v>
      </c>
      <c r="C236" t="str">
        <f t="shared" ca="1" si="19"/>
        <v>2015_DET</v>
      </c>
      <c r="D236">
        <f t="shared" ca="1" si="20"/>
        <v>2015</v>
      </c>
      <c r="E236" t="s">
        <v>16</v>
      </c>
      <c r="F236">
        <v>8</v>
      </c>
      <c r="G236">
        <v>25</v>
      </c>
      <c r="H236" s="1">
        <f t="shared" ca="1" si="23"/>
        <v>8.5</v>
      </c>
      <c r="I236" s="1">
        <f t="shared" ca="1" si="23"/>
        <v>110</v>
      </c>
      <c r="J236" s="1">
        <f t="shared" ca="1" si="23"/>
        <v>-140</v>
      </c>
      <c r="K236" s="1" t="str">
        <f ca="1">IFERROR(IF(F236&gt;H236,"O",IF(F236&lt;H236,"U","E")),"na")</f>
        <v>U</v>
      </c>
      <c r="L236" s="1" t="str">
        <f t="shared" ca="1" si="21"/>
        <v>U</v>
      </c>
      <c r="M236" s="2">
        <f ca="1">IFERROR(IF(OR(ISBLANK(K236),ISBLANK(L236),K236="",L236=""),"",IF(K236=L236,1,0)),"na")</f>
        <v>1</v>
      </c>
    </row>
    <row r="237" spans="1:13" x14ac:dyDescent="0.25">
      <c r="A237" s="23">
        <v>236</v>
      </c>
      <c r="B237">
        <v>108</v>
      </c>
      <c r="C237" t="str">
        <f t="shared" ca="1" si="19"/>
        <v>2015_GBY</v>
      </c>
      <c r="D237">
        <f t="shared" ca="1" si="20"/>
        <v>2015</v>
      </c>
      <c r="E237" t="s">
        <v>16</v>
      </c>
      <c r="F237">
        <v>12</v>
      </c>
      <c r="G237">
        <v>1</v>
      </c>
      <c r="H237" s="1">
        <f t="shared" ca="1" si="23"/>
        <v>11</v>
      </c>
      <c r="I237" s="1">
        <f t="shared" ca="1" si="23"/>
        <v>-100</v>
      </c>
      <c r="J237" s="1">
        <f t="shared" ca="1" si="23"/>
        <v>-130</v>
      </c>
      <c r="K237" s="1" t="str">
        <f ca="1">IFERROR(IF(F237&gt;H237,"O",IF(F237&lt;H237,"U","E")),"na")</f>
        <v>O</v>
      </c>
      <c r="L237" s="1" t="str">
        <f t="shared" ca="1" si="21"/>
        <v>U</v>
      </c>
      <c r="M237" s="2">
        <f ca="1">IFERROR(IF(OR(ISBLANK(K237),ISBLANK(L237),K237="",L237=""),"",IF(K237=L237,1,0)),"na")</f>
        <v>0</v>
      </c>
    </row>
    <row r="238" spans="1:13" x14ac:dyDescent="0.25">
      <c r="A238" s="23">
        <v>237</v>
      </c>
      <c r="B238">
        <v>109</v>
      </c>
      <c r="C238" t="str">
        <f t="shared" ca="1" si="19"/>
        <v>2015_HOU</v>
      </c>
      <c r="D238">
        <f t="shared" ca="1" si="20"/>
        <v>2015</v>
      </c>
      <c r="E238" t="s">
        <v>16</v>
      </c>
      <c r="F238">
        <v>8</v>
      </c>
      <c r="G238">
        <v>15</v>
      </c>
      <c r="H238" s="1">
        <f t="shared" ca="1" si="23"/>
        <v>8.5</v>
      </c>
      <c r="I238" s="1">
        <f t="shared" ca="1" si="23"/>
        <v>-120</v>
      </c>
      <c r="J238" s="1">
        <f t="shared" ca="1" si="23"/>
        <v>-110</v>
      </c>
      <c r="K238" s="1" t="str">
        <f ca="1">IFERROR(IF(F238&gt;H238,"O",IF(F238&lt;H238,"U","E")),"na")</f>
        <v>U</v>
      </c>
      <c r="L238" s="1" t="str">
        <f t="shared" ca="1" si="21"/>
        <v>O</v>
      </c>
      <c r="M238" s="2">
        <f ca="1">IFERROR(IF(OR(ISBLANK(K238),ISBLANK(L238),K238="",L238=""),"",IF(K238=L238,1,0)),"na")</f>
        <v>0</v>
      </c>
    </row>
    <row r="239" spans="1:13" x14ac:dyDescent="0.25">
      <c r="A239" s="23">
        <v>238</v>
      </c>
      <c r="B239">
        <v>110</v>
      </c>
      <c r="C239" t="str">
        <f t="shared" ca="1" si="19"/>
        <v>2015_IND</v>
      </c>
      <c r="D239">
        <f t="shared" ca="1" si="20"/>
        <v>2015</v>
      </c>
      <c r="E239" t="s">
        <v>16</v>
      </c>
      <c r="F239">
        <v>12</v>
      </c>
      <c r="G239">
        <v>2</v>
      </c>
      <c r="H239" s="1">
        <f t="shared" ca="1" si="23"/>
        <v>10.5</v>
      </c>
      <c r="I239" s="1">
        <f t="shared" ca="1" si="23"/>
        <v>-175</v>
      </c>
      <c r="J239" s="1">
        <f t="shared" ca="1" si="23"/>
        <v>145.5</v>
      </c>
      <c r="K239" s="1" t="str">
        <f ca="1">IFERROR(IF(F239&gt;H239,"O",IF(F239&lt;H239,"U","E")),"na")</f>
        <v>O</v>
      </c>
      <c r="L239" s="1" t="str">
        <f t="shared" ca="1" si="21"/>
        <v>U</v>
      </c>
      <c r="M239" s="2">
        <f ca="1">IFERROR(IF(OR(ISBLANK(K239),ISBLANK(L239),K239="",L239=""),"",IF(K239=L239,1,0)),"na")</f>
        <v>0</v>
      </c>
    </row>
    <row r="240" spans="1:13" x14ac:dyDescent="0.25">
      <c r="A240" s="23">
        <v>239</v>
      </c>
      <c r="B240">
        <v>111</v>
      </c>
      <c r="C240" t="str">
        <f t="shared" ca="1" si="19"/>
        <v>2015_JAX</v>
      </c>
      <c r="D240">
        <f t="shared" ca="1" si="20"/>
        <v>2015</v>
      </c>
      <c r="E240" t="s">
        <v>16</v>
      </c>
      <c r="F240">
        <v>5</v>
      </c>
      <c r="G240">
        <v>14</v>
      </c>
      <c r="H240" s="1">
        <f t="shared" ca="1" si="23"/>
        <v>5.5</v>
      </c>
      <c r="I240" s="1">
        <f t="shared" ca="1" si="23"/>
        <v>-140</v>
      </c>
      <c r="J240" s="1">
        <f t="shared" ca="1" si="23"/>
        <v>110</v>
      </c>
      <c r="K240" s="1" t="str">
        <f ca="1">IFERROR(IF(F240&gt;H240,"O",IF(F240&lt;H240,"U","E")),"na")</f>
        <v>U</v>
      </c>
      <c r="L240" s="1" t="str">
        <f t="shared" ca="1" si="21"/>
        <v>U</v>
      </c>
      <c r="M240" s="2">
        <f ca="1">IFERROR(IF(OR(ISBLANK(K240),ISBLANK(L240),K240="",L240=""),"",IF(K240=L240,1,0)),"na")</f>
        <v>1</v>
      </c>
    </row>
    <row r="241" spans="1:13" x14ac:dyDescent="0.25">
      <c r="A241" s="23">
        <v>240</v>
      </c>
      <c r="B241">
        <v>112</v>
      </c>
      <c r="C241" t="str">
        <f t="shared" ca="1" si="19"/>
        <v>2015_KCY</v>
      </c>
      <c r="D241">
        <f t="shared" ca="1" si="20"/>
        <v>2015</v>
      </c>
      <c r="E241" t="s">
        <v>16</v>
      </c>
      <c r="F241">
        <v>8</v>
      </c>
      <c r="G241">
        <v>24</v>
      </c>
      <c r="H241" s="1">
        <f t="shared" ca="1" si="23"/>
        <v>8.5</v>
      </c>
      <c r="I241" s="1">
        <f t="shared" ca="1" si="23"/>
        <v>-120</v>
      </c>
      <c r="J241" s="1">
        <f t="shared" ca="1" si="23"/>
        <v>-110</v>
      </c>
      <c r="K241" s="1" t="str">
        <f ca="1">IFERROR(IF(F241&gt;H241,"O",IF(F241&lt;H241,"U","E")),"na")</f>
        <v>U</v>
      </c>
      <c r="L241" s="1" t="str">
        <f t="shared" ca="1" si="21"/>
        <v>O</v>
      </c>
      <c r="M241" s="2">
        <f ca="1">IFERROR(IF(OR(ISBLANK(K241),ISBLANK(L241),K241="",L241=""),"",IF(K241=L241,1,0)),"na")</f>
        <v>0</v>
      </c>
    </row>
    <row r="242" spans="1:13" x14ac:dyDescent="0.25">
      <c r="A242" s="23">
        <v>241</v>
      </c>
      <c r="B242">
        <v>113</v>
      </c>
      <c r="C242" t="str">
        <f t="shared" ca="1" si="19"/>
        <v>2015_MIA</v>
      </c>
      <c r="D242">
        <f t="shared" ca="1" si="20"/>
        <v>2015</v>
      </c>
      <c r="E242" t="s">
        <v>16</v>
      </c>
      <c r="F242">
        <v>11</v>
      </c>
      <c r="G242">
        <v>20</v>
      </c>
      <c r="H242" s="1">
        <f t="shared" ref="H242:J261" ca="1" si="24">IFERROR(VLOOKUP($B242,INDIRECT(nfl_win_total_result),MATCH(H$1,INDIRECT(nfl_win_total_result_header),0),FALSE),"error")</f>
        <v>9</v>
      </c>
      <c r="I242" s="1">
        <f t="shared" ca="1" si="24"/>
        <v>-150</v>
      </c>
      <c r="J242" s="1">
        <f t="shared" ca="1" si="24"/>
        <v>120</v>
      </c>
      <c r="K242" s="1" t="str">
        <f ca="1">IFERROR(IF(F242&gt;H242,"O",IF(F242&lt;H242,"U","E")),"na")</f>
        <v>O</v>
      </c>
      <c r="L242" s="1" t="str">
        <f t="shared" ca="1" si="21"/>
        <v>U</v>
      </c>
      <c r="M242" s="2">
        <f ca="1">IFERROR(IF(OR(ISBLANK(K242),ISBLANK(L242),K242="",L242=""),"",IF(K242=L242,1,0)),"na")</f>
        <v>0</v>
      </c>
    </row>
    <row r="243" spans="1:13" x14ac:dyDescent="0.25">
      <c r="A243" s="23">
        <v>242</v>
      </c>
      <c r="B243">
        <v>114</v>
      </c>
      <c r="C243" t="str">
        <f t="shared" ca="1" si="19"/>
        <v>2015_MIN</v>
      </c>
      <c r="D243">
        <f t="shared" ca="1" si="20"/>
        <v>2015</v>
      </c>
      <c r="E243" t="s">
        <v>16</v>
      </c>
      <c r="F243">
        <v>7</v>
      </c>
      <c r="G243">
        <v>31</v>
      </c>
      <c r="H243" s="1">
        <f t="shared" ca="1" si="24"/>
        <v>7.5</v>
      </c>
      <c r="I243" s="1">
        <f t="shared" ca="1" si="24"/>
        <v>-115</v>
      </c>
      <c r="J243" s="1">
        <f t="shared" ca="1" si="24"/>
        <v>-115</v>
      </c>
      <c r="K243" s="1" t="str">
        <f ca="1">IFERROR(IF(F243&gt;H243,"O",IF(F243&lt;H243,"U","E")),"na")</f>
        <v>U</v>
      </c>
      <c r="L243" s="1" t="str">
        <f t="shared" ca="1" si="21"/>
        <v>O</v>
      </c>
      <c r="M243" s="2">
        <f ca="1">IFERROR(IF(OR(ISBLANK(K243),ISBLANK(L243),K243="",L243=""),"",IF(K243=L243,1,0)),"na")</f>
        <v>0</v>
      </c>
    </row>
    <row r="244" spans="1:13" x14ac:dyDescent="0.25">
      <c r="A244" s="23">
        <v>243</v>
      </c>
      <c r="B244">
        <v>115</v>
      </c>
      <c r="C244" t="str">
        <f t="shared" ca="1" si="19"/>
        <v>2015_NWE</v>
      </c>
      <c r="D244">
        <f t="shared" ca="1" si="20"/>
        <v>2015</v>
      </c>
      <c r="E244" t="s">
        <v>16</v>
      </c>
      <c r="F244">
        <v>11</v>
      </c>
      <c r="G244">
        <v>18</v>
      </c>
      <c r="H244" s="1">
        <f t="shared" ca="1" si="24"/>
        <v>10.5</v>
      </c>
      <c r="I244" s="1">
        <f t="shared" ca="1" si="24"/>
        <v>-150</v>
      </c>
      <c r="J244" s="1">
        <f t="shared" ca="1" si="24"/>
        <v>120</v>
      </c>
      <c r="K244" s="1" t="str">
        <f ca="1">IFERROR(IF(F244&gt;H244,"O",IF(F244&lt;H244,"U","E")),"na")</f>
        <v>O</v>
      </c>
      <c r="L244" s="1" t="str">
        <f t="shared" ca="1" si="21"/>
        <v>O</v>
      </c>
      <c r="M244" s="2">
        <f ca="1">IFERROR(IF(OR(ISBLANK(K244),ISBLANK(L244),K244="",L244=""),"",IF(K244=L244,1,0)),"na")</f>
        <v>1</v>
      </c>
    </row>
    <row r="245" spans="1:13" x14ac:dyDescent="0.25">
      <c r="A245" s="23">
        <v>244</v>
      </c>
      <c r="B245">
        <v>116</v>
      </c>
      <c r="C245" t="str">
        <f t="shared" ca="1" si="19"/>
        <v>2015_NOR</v>
      </c>
      <c r="D245">
        <f t="shared" ca="1" si="20"/>
        <v>2015</v>
      </c>
      <c r="E245" t="s">
        <v>16</v>
      </c>
      <c r="F245">
        <v>9</v>
      </c>
      <c r="G245">
        <v>30</v>
      </c>
      <c r="H245" s="1">
        <f t="shared" ca="1" si="24"/>
        <v>8.5</v>
      </c>
      <c r="I245" s="1">
        <f t="shared" ca="1" si="24"/>
        <v>110</v>
      </c>
      <c r="J245" s="1">
        <f t="shared" ca="1" si="24"/>
        <v>-140</v>
      </c>
      <c r="K245" s="1" t="str">
        <f ca="1">IFERROR(IF(F245&gt;H245,"O",IF(F245&lt;H245,"U","E")),"na")</f>
        <v>O</v>
      </c>
      <c r="L245" s="1" t="str">
        <f t="shared" ca="1" si="21"/>
        <v>U</v>
      </c>
      <c r="M245" s="2">
        <f ca="1">IFERROR(IF(OR(ISBLANK(K245),ISBLANK(L245),K245="",L245=""),"",IF(K245=L245,1,0)),"na")</f>
        <v>0</v>
      </c>
    </row>
    <row r="246" spans="1:13" x14ac:dyDescent="0.25">
      <c r="A246" s="23">
        <v>245</v>
      </c>
      <c r="B246">
        <v>117</v>
      </c>
      <c r="C246" t="str">
        <f t="shared" ca="1" si="19"/>
        <v>2015_NYG</v>
      </c>
      <c r="D246">
        <f t="shared" ca="1" si="20"/>
        <v>2015</v>
      </c>
      <c r="E246" t="s">
        <v>16</v>
      </c>
      <c r="F246">
        <v>8</v>
      </c>
      <c r="G246">
        <v>19</v>
      </c>
      <c r="H246" s="1">
        <f t="shared" ca="1" si="24"/>
        <v>8.5</v>
      </c>
      <c r="I246" s="1">
        <f t="shared" ca="1" si="24"/>
        <v>-110</v>
      </c>
      <c r="J246" s="1">
        <f t="shared" ca="1" si="24"/>
        <v>-120</v>
      </c>
      <c r="K246" s="1" t="str">
        <f ca="1">IFERROR(IF(F246&gt;H246,"O",IF(F246&lt;H246,"U","E")),"na")</f>
        <v>U</v>
      </c>
      <c r="L246" s="1" t="str">
        <f t="shared" ca="1" si="21"/>
        <v>U</v>
      </c>
      <c r="M246" s="2">
        <f ca="1">IFERROR(IF(OR(ISBLANK(K246),ISBLANK(L246),K246="",L246=""),"",IF(K246=L246,1,0)),"na")</f>
        <v>1</v>
      </c>
    </row>
    <row r="247" spans="1:13" x14ac:dyDescent="0.25">
      <c r="A247" s="23">
        <v>246</v>
      </c>
      <c r="B247">
        <v>118</v>
      </c>
      <c r="C247" t="str">
        <f t="shared" ca="1" si="19"/>
        <v>2015_NYJ</v>
      </c>
      <c r="D247">
        <f t="shared" ca="1" si="20"/>
        <v>2015</v>
      </c>
      <c r="E247" t="s">
        <v>16</v>
      </c>
      <c r="F247">
        <v>9</v>
      </c>
      <c r="G247">
        <v>29</v>
      </c>
      <c r="H247" s="1">
        <f t="shared" ca="1" si="24"/>
        <v>7.5</v>
      </c>
      <c r="I247" s="1">
        <f t="shared" ca="1" si="24"/>
        <v>-150</v>
      </c>
      <c r="J247" s="1">
        <f t="shared" ca="1" si="24"/>
        <v>120</v>
      </c>
      <c r="K247" s="1" t="str">
        <f ca="1">IFERROR(IF(F247&gt;H247,"O",IF(F247&lt;H247,"U","E")),"na")</f>
        <v>O</v>
      </c>
      <c r="L247" s="1" t="str">
        <f t="shared" ca="1" si="21"/>
        <v>O</v>
      </c>
      <c r="M247" s="2">
        <f ca="1">IFERROR(IF(OR(ISBLANK(K247),ISBLANK(L247),K247="",L247=""),"",IF(K247=L247,1,0)),"na")</f>
        <v>1</v>
      </c>
    </row>
    <row r="248" spans="1:13" x14ac:dyDescent="0.25">
      <c r="A248" s="23">
        <v>247</v>
      </c>
      <c r="B248">
        <v>119</v>
      </c>
      <c r="C248" t="str">
        <f t="shared" ca="1" si="19"/>
        <v>2015_OAK</v>
      </c>
      <c r="D248">
        <f t="shared" ca="1" si="20"/>
        <v>2015</v>
      </c>
      <c r="E248" t="s">
        <v>16</v>
      </c>
      <c r="F248">
        <v>6</v>
      </c>
      <c r="G248">
        <v>23</v>
      </c>
      <c r="H248" s="1">
        <f t="shared" ca="1" si="24"/>
        <v>6</v>
      </c>
      <c r="I248" s="1">
        <f t="shared" ca="1" si="24"/>
        <v>-105</v>
      </c>
      <c r="J248" s="1">
        <f t="shared" ca="1" si="24"/>
        <v>-125</v>
      </c>
      <c r="K248" s="1" t="str">
        <f ca="1">IFERROR(IF(F248&gt;H248,"O",IF(F248&lt;H248,"U","E")),"na")</f>
        <v>E</v>
      </c>
      <c r="L248" s="1" t="str">
        <f t="shared" ca="1" si="21"/>
        <v>O</v>
      </c>
      <c r="M248" s="2">
        <f ca="1">IFERROR(IF(OR(ISBLANK(K248),ISBLANK(L248),K248="",L248=""),"",IF(K248=L248,1,0)),"na")</f>
        <v>0</v>
      </c>
    </row>
    <row r="249" spans="1:13" x14ac:dyDescent="0.25">
      <c r="A249" s="23">
        <v>248</v>
      </c>
      <c r="B249">
        <v>120</v>
      </c>
      <c r="C249" t="str">
        <f t="shared" ca="1" si="19"/>
        <v>2015_PHI</v>
      </c>
      <c r="D249">
        <f t="shared" ca="1" si="20"/>
        <v>2015</v>
      </c>
      <c r="E249" t="s">
        <v>16</v>
      </c>
      <c r="F249">
        <v>11</v>
      </c>
      <c r="G249">
        <v>13</v>
      </c>
      <c r="H249" s="1">
        <f t="shared" ca="1" si="24"/>
        <v>9.5</v>
      </c>
      <c r="I249" s="1">
        <f t="shared" ca="1" si="24"/>
        <v>-105</v>
      </c>
      <c r="J249" s="1">
        <f t="shared" ca="1" si="24"/>
        <v>-125</v>
      </c>
      <c r="K249" s="1" t="str">
        <f ca="1">IFERROR(IF(F249&gt;H249,"O",IF(F249&lt;H249,"U","E")),"na")</f>
        <v>O</v>
      </c>
      <c r="L249" s="1" t="str">
        <f t="shared" ca="1" si="21"/>
        <v>U</v>
      </c>
      <c r="M249" s="2">
        <f ca="1">IFERROR(IF(OR(ISBLANK(K249),ISBLANK(L249),K249="",L249=""),"",IF(K249=L249,1,0)),"na")</f>
        <v>0</v>
      </c>
    </row>
    <row r="250" spans="1:13" x14ac:dyDescent="0.25">
      <c r="A250" s="23">
        <v>249</v>
      </c>
      <c r="B250">
        <v>121</v>
      </c>
      <c r="C250" t="str">
        <f t="shared" ca="1" si="19"/>
        <v>2015_PIT</v>
      </c>
      <c r="D250">
        <f t="shared" ca="1" si="20"/>
        <v>2015</v>
      </c>
      <c r="E250" t="s">
        <v>16</v>
      </c>
      <c r="F250">
        <v>8</v>
      </c>
      <c r="G250">
        <v>32</v>
      </c>
      <c r="H250" s="1">
        <f t="shared" ca="1" si="24"/>
        <v>8.5</v>
      </c>
      <c r="I250" s="1">
        <f t="shared" ca="1" si="24"/>
        <v>-115</v>
      </c>
      <c r="J250" s="1">
        <f t="shared" ca="1" si="24"/>
        <v>-115</v>
      </c>
      <c r="K250" s="1" t="str">
        <f ca="1">IFERROR(IF(F250&gt;H250,"O",IF(F250&lt;H250,"U","E")),"na")</f>
        <v>U</v>
      </c>
      <c r="L250" s="1" t="str">
        <f t="shared" ca="1" si="21"/>
        <v>O</v>
      </c>
      <c r="M250" s="2">
        <f ca="1">IFERROR(IF(OR(ISBLANK(K250),ISBLANK(L250),K250="",L250=""),"",IF(K250=L250,1,0)),"na")</f>
        <v>0</v>
      </c>
    </row>
    <row r="251" spans="1:13" x14ac:dyDescent="0.25">
      <c r="A251" s="23">
        <v>250</v>
      </c>
      <c r="B251">
        <v>122</v>
      </c>
      <c r="C251" t="str">
        <f t="shared" ca="1" si="19"/>
        <v>2015_SD</v>
      </c>
      <c r="D251">
        <f t="shared" ca="1" si="20"/>
        <v>2015</v>
      </c>
      <c r="E251" t="s">
        <v>16</v>
      </c>
      <c r="F251">
        <v>7</v>
      </c>
      <c r="G251">
        <v>7</v>
      </c>
      <c r="H251" s="1">
        <f t="shared" ca="1" si="24"/>
        <v>8.5</v>
      </c>
      <c r="I251" s="1">
        <f t="shared" ca="1" si="24"/>
        <v>-130</v>
      </c>
      <c r="J251" s="1">
        <f t="shared" ca="1" si="24"/>
        <v>-100</v>
      </c>
      <c r="K251" s="1" t="str">
        <f ca="1">IFERROR(IF(F251&gt;H251,"O",IF(F251&lt;H251,"U","E")),"na")</f>
        <v>U</v>
      </c>
      <c r="L251" s="1" t="str">
        <f t="shared" ca="1" si="21"/>
        <v>U</v>
      </c>
      <c r="M251" s="2">
        <f ca="1">IFERROR(IF(OR(ISBLANK(K251),ISBLANK(L251),K251="",L251=""),"",IF(K251=L251,1,0)),"na")</f>
        <v>1</v>
      </c>
    </row>
    <row r="252" spans="1:13" x14ac:dyDescent="0.25">
      <c r="A252" s="23">
        <v>251</v>
      </c>
      <c r="B252">
        <v>123</v>
      </c>
      <c r="C252" t="str">
        <f t="shared" ca="1" si="19"/>
        <v>2015_SEA</v>
      </c>
      <c r="D252">
        <f t="shared" ca="1" si="20"/>
        <v>2015</v>
      </c>
      <c r="E252" t="s">
        <v>16</v>
      </c>
      <c r="F252">
        <v>11</v>
      </c>
      <c r="G252">
        <v>22</v>
      </c>
      <c r="H252" s="1">
        <f t="shared" ca="1" si="24"/>
        <v>11</v>
      </c>
      <c r="I252" s="1">
        <f t="shared" ca="1" si="24"/>
        <v>-125</v>
      </c>
      <c r="J252" s="1">
        <f t="shared" ca="1" si="24"/>
        <v>-105</v>
      </c>
      <c r="K252" s="1" t="str">
        <f ca="1">IFERROR(IF(F252&gt;H252,"O",IF(F252&lt;H252,"U","E")),"na")</f>
        <v>E</v>
      </c>
      <c r="L252" s="1" t="str">
        <f t="shared" ca="1" si="21"/>
        <v>U</v>
      </c>
      <c r="M252" s="2">
        <f ca="1">IFERROR(IF(OR(ISBLANK(K252),ISBLANK(L252),K252="",L252=""),"",IF(K252=L252,1,0)),"na")</f>
        <v>0</v>
      </c>
    </row>
    <row r="253" spans="1:13" x14ac:dyDescent="0.25">
      <c r="A253" s="23">
        <v>252</v>
      </c>
      <c r="B253">
        <v>124</v>
      </c>
      <c r="C253" t="str">
        <f t="shared" ca="1" si="19"/>
        <v>2015_SFO</v>
      </c>
      <c r="D253">
        <f t="shared" ca="1" si="20"/>
        <v>2015</v>
      </c>
      <c r="E253" t="s">
        <v>16</v>
      </c>
      <c r="F253">
        <v>5</v>
      </c>
      <c r="G253">
        <v>4</v>
      </c>
      <c r="H253" s="1">
        <f t="shared" ca="1" si="24"/>
        <v>6.5</v>
      </c>
      <c r="I253" s="1">
        <f t="shared" ca="1" si="24"/>
        <v>120</v>
      </c>
      <c r="J253" s="1">
        <f t="shared" ca="1" si="24"/>
        <v>-150</v>
      </c>
      <c r="K253" s="1" t="str">
        <f ca="1">IFERROR(IF(F253&gt;H253,"O",IF(F253&lt;H253,"U","E")),"na")</f>
        <v>U</v>
      </c>
      <c r="L253" s="1" t="str">
        <f t="shared" ca="1" si="21"/>
        <v>U</v>
      </c>
      <c r="M253" s="2">
        <f ca="1">IFERROR(IF(OR(ISBLANK(K253),ISBLANK(L253),K253="",L253=""),"",IF(K253=L253,1,0)),"na")</f>
        <v>1</v>
      </c>
    </row>
    <row r="254" spans="1:13" x14ac:dyDescent="0.25">
      <c r="A254" s="23">
        <v>253</v>
      </c>
      <c r="B254">
        <v>125</v>
      </c>
      <c r="C254" t="str">
        <f t="shared" ca="1" si="19"/>
        <v>2015_STL</v>
      </c>
      <c r="D254">
        <f t="shared" ca="1" si="20"/>
        <v>2015</v>
      </c>
      <c r="E254" t="s">
        <v>16</v>
      </c>
      <c r="F254">
        <v>9</v>
      </c>
      <c r="G254">
        <v>26</v>
      </c>
      <c r="H254" s="1">
        <f t="shared" ca="1" si="24"/>
        <v>8</v>
      </c>
      <c r="I254" s="1">
        <f t="shared" ca="1" si="24"/>
        <v>-100</v>
      </c>
      <c r="J254" s="1">
        <f t="shared" ca="1" si="24"/>
        <v>-130</v>
      </c>
      <c r="K254" s="1" t="str">
        <f ca="1">IFERROR(IF(F254&gt;H254,"O",IF(F254&lt;H254,"U","E")),"na")</f>
        <v>O</v>
      </c>
      <c r="L254" s="1" t="str">
        <f t="shared" ca="1" si="21"/>
        <v>U</v>
      </c>
      <c r="M254" s="2">
        <f ca="1">IFERROR(IF(OR(ISBLANK(K254),ISBLANK(L254),K254="",L254=""),"",IF(K254=L254,1,0)),"na")</f>
        <v>0</v>
      </c>
    </row>
    <row r="255" spans="1:13" x14ac:dyDescent="0.25">
      <c r="A255" s="23">
        <v>254</v>
      </c>
      <c r="B255">
        <v>126</v>
      </c>
      <c r="C255" t="str">
        <f t="shared" ca="1" si="19"/>
        <v>2015_TBY</v>
      </c>
      <c r="D255">
        <f t="shared" ca="1" si="20"/>
        <v>2015</v>
      </c>
      <c r="E255" t="s">
        <v>16</v>
      </c>
      <c r="F255">
        <v>5</v>
      </c>
      <c r="G255">
        <v>12</v>
      </c>
      <c r="H255" s="1">
        <f t="shared" ca="1" si="24"/>
        <v>6</v>
      </c>
      <c r="I255" s="1">
        <f t="shared" ca="1" si="24"/>
        <v>-100</v>
      </c>
      <c r="J255" s="1">
        <f t="shared" ca="1" si="24"/>
        <v>-130</v>
      </c>
      <c r="K255" s="1" t="str">
        <f ca="1">IFERROR(IF(F255&gt;H255,"O",IF(F255&lt;H255,"U","E")),"na")</f>
        <v>U</v>
      </c>
      <c r="L255" s="1" t="str">
        <f t="shared" ca="1" si="21"/>
        <v>E</v>
      </c>
      <c r="M255" s="2">
        <f ca="1">IFERROR(IF(OR(ISBLANK(K255),ISBLANK(L255),K255="",L255=""),"",IF(K255=L255,1,0)),"na")</f>
        <v>0</v>
      </c>
    </row>
    <row r="256" spans="1:13" x14ac:dyDescent="0.25">
      <c r="A256" s="23">
        <v>255</v>
      </c>
      <c r="B256">
        <v>127</v>
      </c>
      <c r="C256" t="str">
        <f t="shared" ca="1" si="19"/>
        <v>2015_TEN</v>
      </c>
      <c r="D256">
        <f t="shared" ca="1" si="20"/>
        <v>2015</v>
      </c>
      <c r="E256" t="s">
        <v>16</v>
      </c>
      <c r="F256">
        <v>3</v>
      </c>
      <c r="G256">
        <v>11</v>
      </c>
      <c r="H256" s="1">
        <f t="shared" ca="1" si="24"/>
        <v>5.5</v>
      </c>
      <c r="I256" s="1">
        <f t="shared" ca="1" si="24"/>
        <v>-115</v>
      </c>
      <c r="J256" s="1">
        <f t="shared" ca="1" si="24"/>
        <v>-115</v>
      </c>
      <c r="K256" s="1" t="str">
        <f ca="1">IFERROR(IF(F256&gt;H256,"O",IF(F256&lt;H256,"U","E")),"na")</f>
        <v>U</v>
      </c>
      <c r="L256" s="1" t="str">
        <f t="shared" ca="1" si="21"/>
        <v>U</v>
      </c>
      <c r="M256" s="2">
        <f ca="1">IFERROR(IF(OR(ISBLANK(K256),ISBLANK(L256),K256="",L256=""),"",IF(K256=L256,1,0)),"na")</f>
        <v>1</v>
      </c>
    </row>
    <row r="257" spans="1:13" x14ac:dyDescent="0.25">
      <c r="A257" s="23">
        <v>256</v>
      </c>
      <c r="B257">
        <v>128</v>
      </c>
      <c r="C257" t="str">
        <f t="shared" ca="1" si="19"/>
        <v>2015_WAS</v>
      </c>
      <c r="D257">
        <f t="shared" ca="1" si="20"/>
        <v>2015</v>
      </c>
      <c r="E257" t="s">
        <v>16</v>
      </c>
      <c r="F257">
        <v>5</v>
      </c>
      <c r="G257">
        <v>3</v>
      </c>
      <c r="H257" s="1">
        <f t="shared" ca="1" si="24"/>
        <v>6.5</v>
      </c>
      <c r="I257" s="1">
        <f t="shared" ca="1" si="24"/>
        <v>-100</v>
      </c>
      <c r="J257" s="1">
        <f t="shared" ca="1" si="24"/>
        <v>-130</v>
      </c>
      <c r="K257" s="1" t="str">
        <f ca="1">IFERROR(IF(F257&gt;H257,"O",IF(F257&lt;H257,"U","E")),"na")</f>
        <v>U</v>
      </c>
      <c r="L257" s="1" t="str">
        <f t="shared" ca="1" si="21"/>
        <v>O</v>
      </c>
      <c r="M257" s="2">
        <f ca="1">IFERROR(IF(OR(ISBLANK(K257),ISBLANK(L257),K257="",L257=""),"",IF(K257=L257,1,0)),"na")</f>
        <v>0</v>
      </c>
    </row>
    <row r="258" spans="1:13" x14ac:dyDescent="0.25">
      <c r="A258" s="23">
        <v>257</v>
      </c>
      <c r="B258">
        <v>97</v>
      </c>
      <c r="C258" t="str">
        <f t="shared" ref="C258:C321" ca="1" si="25">IFERROR(VLOOKUP($B258,INDIRECT(nfl_win_total_result),MATCH(C$1,INDIRECT(nfl_win_total_result_header),0),FALSE),"error")</f>
        <v>2015_ARI</v>
      </c>
      <c r="D258">
        <f t="shared" ref="D258:D321" ca="1" si="26">VALUE(LEFT(C258,4))</f>
        <v>2015</v>
      </c>
      <c r="E258" t="s">
        <v>14</v>
      </c>
      <c r="F258">
        <v>6</v>
      </c>
      <c r="G258">
        <v>21</v>
      </c>
      <c r="H258" s="1">
        <f t="shared" ca="1" si="24"/>
        <v>8.5</v>
      </c>
      <c r="I258" s="1">
        <f t="shared" ca="1" si="24"/>
        <v>-115</v>
      </c>
      <c r="J258" s="1">
        <f t="shared" ca="1" si="24"/>
        <v>-115</v>
      </c>
      <c r="K258" s="1" t="str">
        <f ca="1">IFERROR(IF(F258&gt;H258,"O",IF(F258&lt;H258,"U","E")),"na")</f>
        <v>U</v>
      </c>
      <c r="L258" s="1" t="str">
        <f t="shared" ref="L258:L321" ca="1" si="27">IFERROR(IF(VLOOKUP($B258,INDIRECT(nfl_win_total_result),MATCH(L$1,INDIRECT(nfl_win_total_result_header),0),FALSE)="","",VLOOKUP($B258,INDIRECT(nfl_win_total_result),MATCH(L$1,INDIRECT(nfl_win_total_result_header),0),FALSE)),"error")</f>
        <v>O</v>
      </c>
      <c r="M258" s="2">
        <f ca="1">IFERROR(IF(OR(ISBLANK(K258),ISBLANK(L258),K258="",L258=""),"",IF(K258=L258,1,0)),"na")</f>
        <v>0</v>
      </c>
    </row>
    <row r="259" spans="1:13" x14ac:dyDescent="0.25">
      <c r="A259" s="23">
        <v>258</v>
      </c>
      <c r="B259">
        <v>98</v>
      </c>
      <c r="C259" t="str">
        <f t="shared" ca="1" si="25"/>
        <v>2015_ATL</v>
      </c>
      <c r="D259">
        <f t="shared" ca="1" si="26"/>
        <v>2015</v>
      </c>
      <c r="E259" t="s">
        <v>14</v>
      </c>
      <c r="F259">
        <v>10</v>
      </c>
      <c r="G259">
        <v>1</v>
      </c>
      <c r="H259" s="1">
        <f t="shared" ca="1" si="24"/>
        <v>8.5</v>
      </c>
      <c r="I259" s="1">
        <f t="shared" ca="1" si="24"/>
        <v>-105</v>
      </c>
      <c r="J259" s="1">
        <f t="shared" ca="1" si="24"/>
        <v>-125</v>
      </c>
      <c r="K259" s="1" t="str">
        <f ca="1">IFERROR(IF(F259&gt;H259,"O",IF(F259&lt;H259,"U","E")),"na")</f>
        <v>O</v>
      </c>
      <c r="L259" s="1" t="str">
        <f t="shared" ca="1" si="27"/>
        <v>U</v>
      </c>
      <c r="M259" s="2">
        <f ca="1">IFERROR(IF(OR(ISBLANK(K259),ISBLANK(L259),K259="",L259=""),"",IF(K259=L259,1,0)),"na")</f>
        <v>0</v>
      </c>
    </row>
    <row r="260" spans="1:13" x14ac:dyDescent="0.25">
      <c r="A260" s="23">
        <v>259</v>
      </c>
      <c r="B260">
        <v>99</v>
      </c>
      <c r="C260" t="str">
        <f t="shared" ca="1" si="25"/>
        <v>2015_BAL</v>
      </c>
      <c r="D260">
        <f t="shared" ca="1" si="26"/>
        <v>2015</v>
      </c>
      <c r="E260" t="s">
        <v>14</v>
      </c>
      <c r="F260">
        <v>10</v>
      </c>
      <c r="G260">
        <v>5</v>
      </c>
      <c r="H260" s="1">
        <f t="shared" ca="1" si="24"/>
        <v>9.5</v>
      </c>
      <c r="I260" s="1">
        <f t="shared" ca="1" si="24"/>
        <v>-115</v>
      </c>
      <c r="J260" s="1">
        <f t="shared" ca="1" si="24"/>
        <v>-115</v>
      </c>
      <c r="K260" s="1" t="str">
        <f ca="1">IFERROR(IF(F260&gt;H260,"O",IF(F260&lt;H260,"U","E")),"na")</f>
        <v>O</v>
      </c>
      <c r="L260" s="1" t="str">
        <f t="shared" ca="1" si="27"/>
        <v>U</v>
      </c>
      <c r="M260" s="2">
        <f ca="1">IFERROR(IF(OR(ISBLANK(K260),ISBLANK(L260),K260="",L260=""),"",IF(K260=L260,1,0)),"na")</f>
        <v>0</v>
      </c>
    </row>
    <row r="261" spans="1:13" x14ac:dyDescent="0.25">
      <c r="A261" s="23">
        <v>260</v>
      </c>
      <c r="B261">
        <v>100</v>
      </c>
      <c r="C261" t="str">
        <f t="shared" ca="1" si="25"/>
        <v>2015_BUF</v>
      </c>
      <c r="D261">
        <f t="shared" ca="1" si="26"/>
        <v>2015</v>
      </c>
      <c r="E261" t="s">
        <v>14</v>
      </c>
      <c r="F261">
        <v>7</v>
      </c>
      <c r="G261">
        <v>15</v>
      </c>
      <c r="H261" s="1">
        <f t="shared" ca="1" si="24"/>
        <v>8.5</v>
      </c>
      <c r="I261" s="1">
        <f t="shared" ca="1" si="24"/>
        <v>-120</v>
      </c>
      <c r="J261" s="1">
        <f t="shared" ca="1" si="24"/>
        <v>-115</v>
      </c>
      <c r="K261" s="1" t="str">
        <f ca="1">IFERROR(IF(F261&gt;H261,"O",IF(F261&lt;H261,"U","E")),"na")</f>
        <v>U</v>
      </c>
      <c r="L261" s="1" t="str">
        <f t="shared" ca="1" si="27"/>
        <v>U</v>
      </c>
      <c r="M261" s="2">
        <f ca="1">IFERROR(IF(OR(ISBLANK(K261),ISBLANK(L261),K261="",L261=""),"",IF(K261=L261,1,0)),"na")</f>
        <v>1</v>
      </c>
    </row>
    <row r="262" spans="1:13" x14ac:dyDescent="0.25">
      <c r="A262" s="23">
        <v>261</v>
      </c>
      <c r="B262">
        <v>101</v>
      </c>
      <c r="C262" t="str">
        <f t="shared" ca="1" si="25"/>
        <v>2015_CAR</v>
      </c>
      <c r="D262">
        <f t="shared" ca="1" si="26"/>
        <v>2015</v>
      </c>
      <c r="E262" t="s">
        <v>14</v>
      </c>
      <c r="F262">
        <v>5</v>
      </c>
      <c r="G262">
        <v>3</v>
      </c>
      <c r="H262" s="1">
        <f t="shared" ref="H262:J281" ca="1" si="28">IFERROR(VLOOKUP($B262,INDIRECT(nfl_win_total_result),MATCH(H$1,INDIRECT(nfl_win_total_result_header),0),FALSE),"error")</f>
        <v>8</v>
      </c>
      <c r="I262" s="1">
        <f t="shared" ca="1" si="28"/>
        <v>105</v>
      </c>
      <c r="J262" s="1">
        <f t="shared" ca="1" si="28"/>
        <v>-135</v>
      </c>
      <c r="K262" s="1" t="str">
        <f ca="1">IFERROR(IF(F262&gt;H262,"O",IF(F262&lt;H262,"U","E")),"na")</f>
        <v>U</v>
      </c>
      <c r="L262" s="1" t="str">
        <f t="shared" ca="1" si="27"/>
        <v>O</v>
      </c>
      <c r="M262" s="2">
        <f ca="1">IFERROR(IF(OR(ISBLANK(K262),ISBLANK(L262),K262="",L262=""),"",IF(K262=L262,1,0)),"na")</f>
        <v>0</v>
      </c>
    </row>
    <row r="263" spans="1:13" x14ac:dyDescent="0.25">
      <c r="A263" s="23">
        <v>262</v>
      </c>
      <c r="B263">
        <v>102</v>
      </c>
      <c r="C263" t="str">
        <f t="shared" ca="1" si="25"/>
        <v>2015_CHI</v>
      </c>
      <c r="D263">
        <f t="shared" ca="1" si="26"/>
        <v>2015</v>
      </c>
      <c r="E263" t="s">
        <v>14</v>
      </c>
      <c r="F263">
        <v>6</v>
      </c>
      <c r="G263">
        <v>16</v>
      </c>
      <c r="H263" s="1">
        <f t="shared" ca="1" si="28"/>
        <v>6.5</v>
      </c>
      <c r="I263" s="1">
        <f t="shared" ca="1" si="28"/>
        <v>120</v>
      </c>
      <c r="J263" s="1">
        <f t="shared" ca="1" si="28"/>
        <v>-150</v>
      </c>
      <c r="K263" s="1" t="str">
        <f ca="1">IFERROR(IF(F263&gt;H263,"O",IF(F263&lt;H263,"U","E")),"na")</f>
        <v>U</v>
      </c>
      <c r="L263" s="1" t="str">
        <f t="shared" ca="1" si="27"/>
        <v>U</v>
      </c>
      <c r="M263" s="2">
        <f ca="1">IFERROR(IF(OR(ISBLANK(K263),ISBLANK(L263),K263="",L263=""),"",IF(K263=L263,1,0)),"na")</f>
        <v>1</v>
      </c>
    </row>
    <row r="264" spans="1:13" x14ac:dyDescent="0.25">
      <c r="A264" s="23">
        <v>263</v>
      </c>
      <c r="B264">
        <v>103</v>
      </c>
      <c r="C264" t="str">
        <f t="shared" ca="1" si="25"/>
        <v>2015_CIN</v>
      </c>
      <c r="D264">
        <f t="shared" ca="1" si="26"/>
        <v>2015</v>
      </c>
      <c r="E264" t="s">
        <v>14</v>
      </c>
      <c r="F264">
        <v>8</v>
      </c>
      <c r="G264">
        <v>11</v>
      </c>
      <c r="H264" s="1">
        <f t="shared" ca="1" si="28"/>
        <v>8.5</v>
      </c>
      <c r="I264" s="1">
        <f t="shared" ca="1" si="28"/>
        <v>-115</v>
      </c>
      <c r="J264" s="1">
        <f t="shared" ca="1" si="28"/>
        <v>-115</v>
      </c>
      <c r="K264" s="1" t="str">
        <f ca="1">IFERROR(IF(F264&gt;H264,"O",IF(F264&lt;H264,"U","E")),"na")</f>
        <v>U</v>
      </c>
      <c r="L264" s="1" t="str">
        <f t="shared" ca="1" si="27"/>
        <v>O</v>
      </c>
      <c r="M264" s="2">
        <f ca="1">IFERROR(IF(OR(ISBLANK(K264),ISBLANK(L264),K264="",L264=""),"",IF(K264=L264,1,0)),"na")</f>
        <v>0</v>
      </c>
    </row>
    <row r="265" spans="1:13" x14ac:dyDescent="0.25">
      <c r="A265" s="23">
        <v>264</v>
      </c>
      <c r="B265">
        <v>104</v>
      </c>
      <c r="C265" t="str">
        <f t="shared" ca="1" si="25"/>
        <v>2015_CLE</v>
      </c>
      <c r="D265">
        <f t="shared" ca="1" si="26"/>
        <v>2015</v>
      </c>
      <c r="E265" t="s">
        <v>14</v>
      </c>
      <c r="F265">
        <v>5</v>
      </c>
      <c r="G265">
        <v>4</v>
      </c>
      <c r="H265" s="1">
        <f t="shared" ca="1" si="28"/>
        <v>6.5</v>
      </c>
      <c r="I265" s="1">
        <f t="shared" ca="1" si="28"/>
        <v>-105</v>
      </c>
      <c r="J265" s="1">
        <f t="shared" ca="1" si="28"/>
        <v>-125</v>
      </c>
      <c r="K265" s="1" t="str">
        <f ca="1">IFERROR(IF(F265&gt;H265,"O",IF(F265&lt;H265,"U","E")),"na")</f>
        <v>U</v>
      </c>
      <c r="L265" s="1" t="str">
        <f t="shared" ca="1" si="27"/>
        <v>U</v>
      </c>
      <c r="M265" s="2">
        <f ca="1">IFERROR(IF(OR(ISBLANK(K265),ISBLANK(L265),K265="",L265=""),"",IF(K265=L265,1,0)),"na")</f>
        <v>1</v>
      </c>
    </row>
    <row r="266" spans="1:13" x14ac:dyDescent="0.25">
      <c r="A266" s="23">
        <v>265</v>
      </c>
      <c r="B266">
        <v>105</v>
      </c>
      <c r="C266" t="str">
        <f t="shared" ca="1" si="25"/>
        <v>2015_DAL</v>
      </c>
      <c r="D266">
        <f t="shared" ca="1" si="26"/>
        <v>2015</v>
      </c>
      <c r="E266" t="s">
        <v>14</v>
      </c>
      <c r="F266">
        <v>8</v>
      </c>
      <c r="G266">
        <v>13</v>
      </c>
      <c r="H266" s="1">
        <f t="shared" ca="1" si="28"/>
        <v>9.5</v>
      </c>
      <c r="I266" s="1">
        <f t="shared" ca="1" si="28"/>
        <v>-130</v>
      </c>
      <c r="J266" s="1">
        <f t="shared" ca="1" si="28"/>
        <v>-100</v>
      </c>
      <c r="K266" s="1" t="str">
        <f ca="1">IFERROR(IF(F266&gt;H266,"O",IF(F266&lt;H266,"U","E")),"na")</f>
        <v>U</v>
      </c>
      <c r="L266" s="1" t="str">
        <f t="shared" ca="1" si="27"/>
        <v>U</v>
      </c>
      <c r="M266" s="2">
        <f ca="1">IFERROR(IF(OR(ISBLANK(K266),ISBLANK(L266),K266="",L266=""),"",IF(K266=L266,1,0)),"na")</f>
        <v>1</v>
      </c>
    </row>
    <row r="267" spans="1:13" x14ac:dyDescent="0.25">
      <c r="A267" s="23">
        <v>266</v>
      </c>
      <c r="B267">
        <v>106</v>
      </c>
      <c r="C267" t="str">
        <f t="shared" ca="1" si="25"/>
        <v>2015_DEN</v>
      </c>
      <c r="D267">
        <f t="shared" ca="1" si="26"/>
        <v>2015</v>
      </c>
      <c r="E267" t="s">
        <v>14</v>
      </c>
      <c r="F267">
        <v>11</v>
      </c>
      <c r="G267">
        <v>7</v>
      </c>
      <c r="H267" s="1">
        <f t="shared" ca="1" si="28"/>
        <v>10.5</v>
      </c>
      <c r="I267" s="1">
        <f t="shared" ca="1" si="28"/>
        <v>-100</v>
      </c>
      <c r="J267" s="1">
        <f t="shared" ca="1" si="28"/>
        <v>-130</v>
      </c>
      <c r="K267" s="1" t="str">
        <f ca="1">IFERROR(IF(F267&gt;H267,"O",IF(F267&lt;H267,"U","E")),"na")</f>
        <v>O</v>
      </c>
      <c r="L267" s="1" t="str">
        <f t="shared" ca="1" si="27"/>
        <v>O</v>
      </c>
      <c r="M267" s="2">
        <f ca="1">IFERROR(IF(OR(ISBLANK(K267),ISBLANK(L267),K267="",L267=""),"",IF(K267=L267,1,0)),"na")</f>
        <v>1</v>
      </c>
    </row>
    <row r="268" spans="1:13" x14ac:dyDescent="0.25">
      <c r="A268" s="23">
        <v>267</v>
      </c>
      <c r="B268">
        <v>107</v>
      </c>
      <c r="C268" t="str">
        <f t="shared" ca="1" si="25"/>
        <v>2015_DET</v>
      </c>
      <c r="D268">
        <f t="shared" ca="1" si="26"/>
        <v>2015</v>
      </c>
      <c r="E268" t="s">
        <v>14</v>
      </c>
      <c r="F268">
        <v>6</v>
      </c>
      <c r="G268">
        <v>32</v>
      </c>
      <c r="H268" s="1">
        <f t="shared" ca="1" si="28"/>
        <v>8.5</v>
      </c>
      <c r="I268" s="1">
        <f t="shared" ca="1" si="28"/>
        <v>110</v>
      </c>
      <c r="J268" s="1">
        <f t="shared" ca="1" si="28"/>
        <v>-140</v>
      </c>
      <c r="K268" s="1" t="str">
        <f ca="1">IFERROR(IF(F268&gt;H268,"O",IF(F268&lt;H268,"U","E")),"na")</f>
        <v>U</v>
      </c>
      <c r="L268" s="1" t="str">
        <f t="shared" ca="1" si="27"/>
        <v>U</v>
      </c>
      <c r="M268" s="2">
        <f ca="1">IFERROR(IF(OR(ISBLANK(K268),ISBLANK(L268),K268="",L268=""),"",IF(K268=L268,1,0)),"na")</f>
        <v>1</v>
      </c>
    </row>
    <row r="269" spans="1:13" x14ac:dyDescent="0.25">
      <c r="A269" s="23">
        <v>268</v>
      </c>
      <c r="B269">
        <v>108</v>
      </c>
      <c r="C269" t="str">
        <f t="shared" ca="1" si="25"/>
        <v>2015_GBY</v>
      </c>
      <c r="D269">
        <f t="shared" ca="1" si="26"/>
        <v>2015</v>
      </c>
      <c r="E269" t="s">
        <v>14</v>
      </c>
      <c r="F269">
        <v>9</v>
      </c>
      <c r="G269">
        <v>26</v>
      </c>
      <c r="H269" s="1">
        <f t="shared" ca="1" si="28"/>
        <v>11</v>
      </c>
      <c r="I269" s="1">
        <f t="shared" ca="1" si="28"/>
        <v>-100</v>
      </c>
      <c r="J269" s="1">
        <f t="shared" ca="1" si="28"/>
        <v>-130</v>
      </c>
      <c r="K269" s="1" t="str">
        <f ca="1">IFERROR(IF(F269&gt;H269,"O",IF(F269&lt;H269,"U","E")),"na")</f>
        <v>U</v>
      </c>
      <c r="L269" s="1" t="str">
        <f t="shared" ca="1" si="27"/>
        <v>U</v>
      </c>
      <c r="M269" s="2">
        <f ca="1">IFERROR(IF(OR(ISBLANK(K269),ISBLANK(L269),K269="",L269=""),"",IF(K269=L269,1,0)),"na")</f>
        <v>1</v>
      </c>
    </row>
    <row r="270" spans="1:13" x14ac:dyDescent="0.25">
      <c r="A270" s="23">
        <v>269</v>
      </c>
      <c r="B270">
        <v>109</v>
      </c>
      <c r="C270" t="str">
        <f t="shared" ca="1" si="25"/>
        <v>2015_HOU</v>
      </c>
      <c r="D270">
        <f t="shared" ca="1" si="26"/>
        <v>2015</v>
      </c>
      <c r="E270" t="s">
        <v>14</v>
      </c>
      <c r="F270">
        <v>9</v>
      </c>
      <c r="G270">
        <v>27</v>
      </c>
      <c r="H270" s="1">
        <f t="shared" ca="1" si="28"/>
        <v>8.5</v>
      </c>
      <c r="I270" s="1">
        <f t="shared" ca="1" si="28"/>
        <v>-120</v>
      </c>
      <c r="J270" s="1">
        <f t="shared" ca="1" si="28"/>
        <v>-110</v>
      </c>
      <c r="K270" s="1" t="str">
        <f ca="1">IFERROR(IF(F270&gt;H270,"O",IF(F270&lt;H270,"U","E")),"na")</f>
        <v>O</v>
      </c>
      <c r="L270" s="1" t="str">
        <f t="shared" ca="1" si="27"/>
        <v>O</v>
      </c>
      <c r="M270" s="2">
        <f ca="1">IFERROR(IF(OR(ISBLANK(K270),ISBLANK(L270),K270="",L270=""),"",IF(K270=L270,1,0)),"na")</f>
        <v>1</v>
      </c>
    </row>
    <row r="271" spans="1:13" x14ac:dyDescent="0.25">
      <c r="A271" s="23">
        <v>270</v>
      </c>
      <c r="B271">
        <v>110</v>
      </c>
      <c r="C271" t="str">
        <f t="shared" ca="1" si="25"/>
        <v>2015_IND</v>
      </c>
      <c r="D271">
        <f t="shared" ca="1" si="26"/>
        <v>2015</v>
      </c>
      <c r="E271" t="s">
        <v>14</v>
      </c>
      <c r="F271">
        <v>11</v>
      </c>
      <c r="G271">
        <v>2</v>
      </c>
      <c r="H271" s="1">
        <f t="shared" ca="1" si="28"/>
        <v>10.5</v>
      </c>
      <c r="I271" s="1">
        <f t="shared" ca="1" si="28"/>
        <v>-175</v>
      </c>
      <c r="J271" s="1">
        <f t="shared" ca="1" si="28"/>
        <v>145.5</v>
      </c>
      <c r="K271" s="1" t="str">
        <f ca="1">IFERROR(IF(F271&gt;H271,"O",IF(F271&lt;H271,"U","E")),"na")</f>
        <v>O</v>
      </c>
      <c r="L271" s="1" t="str">
        <f t="shared" ca="1" si="27"/>
        <v>U</v>
      </c>
      <c r="M271" s="2">
        <f ca="1">IFERROR(IF(OR(ISBLANK(K271),ISBLANK(L271),K271="",L271=""),"",IF(K271=L271,1,0)),"na")</f>
        <v>0</v>
      </c>
    </row>
    <row r="272" spans="1:13" x14ac:dyDescent="0.25">
      <c r="A272" s="23">
        <v>271</v>
      </c>
      <c r="B272">
        <v>111</v>
      </c>
      <c r="C272" t="str">
        <f t="shared" ca="1" si="25"/>
        <v>2015_JAX</v>
      </c>
      <c r="D272">
        <f t="shared" ca="1" si="26"/>
        <v>2015</v>
      </c>
      <c r="E272" t="s">
        <v>14</v>
      </c>
      <c r="F272">
        <v>4</v>
      </c>
      <c r="G272">
        <v>8</v>
      </c>
      <c r="H272" s="1">
        <f t="shared" ca="1" si="28"/>
        <v>5.5</v>
      </c>
      <c r="I272" s="1">
        <f t="shared" ca="1" si="28"/>
        <v>-140</v>
      </c>
      <c r="J272" s="1">
        <f t="shared" ca="1" si="28"/>
        <v>110</v>
      </c>
      <c r="K272" s="1" t="str">
        <f ca="1">IFERROR(IF(F272&gt;H272,"O",IF(F272&lt;H272,"U","E")),"na")</f>
        <v>U</v>
      </c>
      <c r="L272" s="1" t="str">
        <f t="shared" ca="1" si="27"/>
        <v>U</v>
      </c>
      <c r="M272" s="2">
        <f ca="1">IFERROR(IF(OR(ISBLANK(K272),ISBLANK(L272),K272="",L272=""),"",IF(K272=L272,1,0)),"na")</f>
        <v>1</v>
      </c>
    </row>
    <row r="273" spans="1:13" x14ac:dyDescent="0.25">
      <c r="A273" s="23">
        <v>272</v>
      </c>
      <c r="B273">
        <v>112</v>
      </c>
      <c r="C273" t="str">
        <f t="shared" ca="1" si="25"/>
        <v>2015_KCY</v>
      </c>
      <c r="D273">
        <f t="shared" ca="1" si="26"/>
        <v>2015</v>
      </c>
      <c r="E273" t="s">
        <v>14</v>
      </c>
      <c r="F273">
        <v>6</v>
      </c>
      <c r="G273">
        <v>28</v>
      </c>
      <c r="H273" s="1">
        <f t="shared" ca="1" si="28"/>
        <v>8.5</v>
      </c>
      <c r="I273" s="1">
        <f t="shared" ca="1" si="28"/>
        <v>-120</v>
      </c>
      <c r="J273" s="1">
        <f t="shared" ca="1" si="28"/>
        <v>-110</v>
      </c>
      <c r="K273" s="1" t="str">
        <f ca="1">IFERROR(IF(F273&gt;H273,"O",IF(F273&lt;H273,"U","E")),"na")</f>
        <v>U</v>
      </c>
      <c r="L273" s="1" t="str">
        <f t="shared" ca="1" si="27"/>
        <v>O</v>
      </c>
      <c r="M273" s="2">
        <f ca="1">IFERROR(IF(OR(ISBLANK(K273),ISBLANK(L273),K273="",L273=""),"",IF(K273=L273,1,0)),"na")</f>
        <v>0</v>
      </c>
    </row>
    <row r="274" spans="1:13" x14ac:dyDescent="0.25">
      <c r="A274" s="23">
        <v>273</v>
      </c>
      <c r="B274">
        <v>113</v>
      </c>
      <c r="C274" t="str">
        <f t="shared" ca="1" si="25"/>
        <v>2015_MIA</v>
      </c>
      <c r="D274">
        <f t="shared" ca="1" si="26"/>
        <v>2015</v>
      </c>
      <c r="E274" t="s">
        <v>14</v>
      </c>
      <c r="F274">
        <v>10</v>
      </c>
      <c r="G274">
        <v>23</v>
      </c>
      <c r="H274" s="1">
        <f t="shared" ca="1" si="28"/>
        <v>9</v>
      </c>
      <c r="I274" s="1">
        <f t="shared" ca="1" si="28"/>
        <v>-150</v>
      </c>
      <c r="J274" s="1">
        <f t="shared" ca="1" si="28"/>
        <v>120</v>
      </c>
      <c r="K274" s="1" t="str">
        <f ca="1">IFERROR(IF(F274&gt;H274,"O",IF(F274&lt;H274,"U","E")),"na")</f>
        <v>O</v>
      </c>
      <c r="L274" s="1" t="str">
        <f t="shared" ca="1" si="27"/>
        <v>U</v>
      </c>
      <c r="M274" s="2">
        <f ca="1">IFERROR(IF(OR(ISBLANK(K274),ISBLANK(L274),K274="",L274=""),"",IF(K274=L274,1,0)),"na")</f>
        <v>0</v>
      </c>
    </row>
    <row r="275" spans="1:13" x14ac:dyDescent="0.25">
      <c r="A275" s="23">
        <v>274</v>
      </c>
      <c r="B275">
        <v>114</v>
      </c>
      <c r="C275" t="str">
        <f t="shared" ca="1" si="25"/>
        <v>2015_MIN</v>
      </c>
      <c r="D275">
        <f t="shared" ca="1" si="26"/>
        <v>2015</v>
      </c>
      <c r="E275" t="s">
        <v>14</v>
      </c>
      <c r="F275">
        <v>10</v>
      </c>
      <c r="G275">
        <v>30</v>
      </c>
      <c r="H275" s="1">
        <f t="shared" ca="1" si="28"/>
        <v>7.5</v>
      </c>
      <c r="I275" s="1">
        <f t="shared" ca="1" si="28"/>
        <v>-115</v>
      </c>
      <c r="J275" s="1">
        <f t="shared" ca="1" si="28"/>
        <v>-115</v>
      </c>
      <c r="K275" s="1" t="str">
        <f ca="1">IFERROR(IF(F275&gt;H275,"O",IF(F275&lt;H275,"U","E")),"na")</f>
        <v>O</v>
      </c>
      <c r="L275" s="1" t="str">
        <f t="shared" ca="1" si="27"/>
        <v>O</v>
      </c>
      <c r="M275" s="2">
        <f ca="1">IFERROR(IF(OR(ISBLANK(K275),ISBLANK(L275),K275="",L275=""),"",IF(K275=L275,1,0)),"na")</f>
        <v>1</v>
      </c>
    </row>
    <row r="276" spans="1:13" x14ac:dyDescent="0.25">
      <c r="A276" s="23">
        <v>275</v>
      </c>
      <c r="B276">
        <v>115</v>
      </c>
      <c r="C276" t="str">
        <f t="shared" ca="1" si="25"/>
        <v>2015_NWE</v>
      </c>
      <c r="D276">
        <f t="shared" ca="1" si="26"/>
        <v>2015</v>
      </c>
      <c r="E276" t="s">
        <v>14</v>
      </c>
      <c r="F276">
        <v>8</v>
      </c>
      <c r="G276">
        <v>20</v>
      </c>
      <c r="H276" s="1">
        <f t="shared" ca="1" si="28"/>
        <v>10.5</v>
      </c>
      <c r="I276" s="1">
        <f t="shared" ca="1" si="28"/>
        <v>-150</v>
      </c>
      <c r="J276" s="1">
        <f t="shared" ca="1" si="28"/>
        <v>120</v>
      </c>
      <c r="K276" s="1" t="str">
        <f ca="1">IFERROR(IF(F276&gt;H276,"O",IF(F276&lt;H276,"U","E")),"na")</f>
        <v>U</v>
      </c>
      <c r="L276" s="1" t="str">
        <f t="shared" ca="1" si="27"/>
        <v>O</v>
      </c>
      <c r="M276" s="2">
        <f ca="1">IFERROR(IF(OR(ISBLANK(K276),ISBLANK(L276),K276="",L276=""),"",IF(K276=L276,1,0)),"na")</f>
        <v>0</v>
      </c>
    </row>
    <row r="277" spans="1:13" x14ac:dyDescent="0.25">
      <c r="A277" s="23">
        <v>276</v>
      </c>
      <c r="B277">
        <v>116</v>
      </c>
      <c r="C277" t="str">
        <f t="shared" ca="1" si="25"/>
        <v>2015_NOR</v>
      </c>
      <c r="D277">
        <f t="shared" ca="1" si="26"/>
        <v>2015</v>
      </c>
      <c r="E277" t="s">
        <v>14</v>
      </c>
      <c r="F277">
        <v>7</v>
      </c>
      <c r="G277">
        <v>25</v>
      </c>
      <c r="H277" s="1">
        <f t="shared" ca="1" si="28"/>
        <v>8.5</v>
      </c>
      <c r="I277" s="1">
        <f t="shared" ca="1" si="28"/>
        <v>110</v>
      </c>
      <c r="J277" s="1">
        <f t="shared" ca="1" si="28"/>
        <v>-140</v>
      </c>
      <c r="K277" s="1" t="str">
        <f ca="1">IFERROR(IF(F277&gt;H277,"O",IF(F277&lt;H277,"U","E")),"na")</f>
        <v>U</v>
      </c>
      <c r="L277" s="1" t="str">
        <f t="shared" ca="1" si="27"/>
        <v>U</v>
      </c>
      <c r="M277" s="2">
        <f ca="1">IFERROR(IF(OR(ISBLANK(K277),ISBLANK(L277),K277="",L277=""),"",IF(K277=L277,1,0)),"na")</f>
        <v>1</v>
      </c>
    </row>
    <row r="278" spans="1:13" x14ac:dyDescent="0.25">
      <c r="A278" s="23">
        <v>277</v>
      </c>
      <c r="B278">
        <v>117</v>
      </c>
      <c r="C278" t="str">
        <f t="shared" ca="1" si="25"/>
        <v>2015_NYG</v>
      </c>
      <c r="D278">
        <f t="shared" ca="1" si="26"/>
        <v>2015</v>
      </c>
      <c r="E278" t="s">
        <v>14</v>
      </c>
      <c r="F278">
        <v>9</v>
      </c>
      <c r="G278">
        <v>6</v>
      </c>
      <c r="H278" s="1">
        <f t="shared" ca="1" si="28"/>
        <v>8.5</v>
      </c>
      <c r="I278" s="1">
        <f t="shared" ca="1" si="28"/>
        <v>-110</v>
      </c>
      <c r="J278" s="1">
        <f t="shared" ca="1" si="28"/>
        <v>-120</v>
      </c>
      <c r="K278" s="1" t="str">
        <f ca="1">IFERROR(IF(F278&gt;H278,"O",IF(F278&lt;H278,"U","E")),"na")</f>
        <v>O</v>
      </c>
      <c r="L278" s="1" t="str">
        <f t="shared" ca="1" si="27"/>
        <v>U</v>
      </c>
      <c r="M278" s="2">
        <f ca="1">IFERROR(IF(OR(ISBLANK(K278),ISBLANK(L278),K278="",L278=""),"",IF(K278=L278,1,0)),"na")</f>
        <v>0</v>
      </c>
    </row>
    <row r="279" spans="1:13" x14ac:dyDescent="0.25">
      <c r="A279" s="23">
        <v>278</v>
      </c>
      <c r="B279">
        <v>118</v>
      </c>
      <c r="C279" t="str">
        <f t="shared" ca="1" si="25"/>
        <v>2015_NYJ</v>
      </c>
      <c r="D279">
        <f t="shared" ca="1" si="26"/>
        <v>2015</v>
      </c>
      <c r="E279" t="s">
        <v>14</v>
      </c>
      <c r="F279">
        <v>6</v>
      </c>
      <c r="G279">
        <v>22</v>
      </c>
      <c r="H279" s="1">
        <f t="shared" ca="1" si="28"/>
        <v>7.5</v>
      </c>
      <c r="I279" s="1">
        <f t="shared" ca="1" si="28"/>
        <v>-150</v>
      </c>
      <c r="J279" s="1">
        <f t="shared" ca="1" si="28"/>
        <v>120</v>
      </c>
      <c r="K279" s="1" t="str">
        <f ca="1">IFERROR(IF(F279&gt;H279,"O",IF(F279&lt;H279,"U","E")),"na")</f>
        <v>U</v>
      </c>
      <c r="L279" s="1" t="str">
        <f t="shared" ca="1" si="27"/>
        <v>O</v>
      </c>
      <c r="M279" s="2">
        <f ca="1">IFERROR(IF(OR(ISBLANK(K279),ISBLANK(L279),K279="",L279=""),"",IF(K279=L279,1,0)),"na")</f>
        <v>0</v>
      </c>
    </row>
    <row r="280" spans="1:13" x14ac:dyDescent="0.25">
      <c r="A280" s="23">
        <v>279</v>
      </c>
      <c r="B280">
        <v>119</v>
      </c>
      <c r="C280" t="str">
        <f t="shared" ca="1" si="25"/>
        <v>2015_OAK</v>
      </c>
      <c r="D280">
        <f t="shared" ca="1" si="26"/>
        <v>2015</v>
      </c>
      <c r="E280" t="s">
        <v>14</v>
      </c>
      <c r="F280">
        <v>9</v>
      </c>
      <c r="G280">
        <v>29</v>
      </c>
      <c r="H280" s="1">
        <f t="shared" ca="1" si="28"/>
        <v>6</v>
      </c>
      <c r="I280" s="1">
        <f t="shared" ca="1" si="28"/>
        <v>-105</v>
      </c>
      <c r="J280" s="1">
        <f t="shared" ca="1" si="28"/>
        <v>-125</v>
      </c>
      <c r="K280" s="1" t="str">
        <f ca="1">IFERROR(IF(F280&gt;H280,"O",IF(F280&lt;H280,"U","E")),"na")</f>
        <v>O</v>
      </c>
      <c r="L280" s="1" t="str">
        <f t="shared" ca="1" si="27"/>
        <v>O</v>
      </c>
      <c r="M280" s="2">
        <f ca="1">IFERROR(IF(OR(ISBLANK(K280),ISBLANK(L280),K280="",L280=""),"",IF(K280=L280,1,0)),"na")</f>
        <v>1</v>
      </c>
    </row>
    <row r="281" spans="1:13" x14ac:dyDescent="0.25">
      <c r="A281" s="23">
        <v>280</v>
      </c>
      <c r="B281">
        <v>120</v>
      </c>
      <c r="C281" t="str">
        <f t="shared" ca="1" si="25"/>
        <v>2015_PHI</v>
      </c>
      <c r="D281">
        <f t="shared" ca="1" si="26"/>
        <v>2015</v>
      </c>
      <c r="E281" t="s">
        <v>14</v>
      </c>
      <c r="F281">
        <v>10</v>
      </c>
      <c r="G281">
        <v>10</v>
      </c>
      <c r="H281" s="1">
        <f t="shared" ca="1" si="28"/>
        <v>9.5</v>
      </c>
      <c r="I281" s="1">
        <f t="shared" ca="1" si="28"/>
        <v>-105</v>
      </c>
      <c r="J281" s="1">
        <f t="shared" ca="1" si="28"/>
        <v>-125</v>
      </c>
      <c r="K281" s="1" t="str">
        <f ca="1">IFERROR(IF(F281&gt;H281,"O",IF(F281&lt;H281,"U","E")),"na")</f>
        <v>O</v>
      </c>
      <c r="L281" s="1" t="str">
        <f t="shared" ca="1" si="27"/>
        <v>U</v>
      </c>
      <c r="M281" s="2">
        <f ca="1">IFERROR(IF(OR(ISBLANK(K281),ISBLANK(L281),K281="",L281=""),"",IF(K281=L281,1,0)),"na")</f>
        <v>0</v>
      </c>
    </row>
    <row r="282" spans="1:13" x14ac:dyDescent="0.25">
      <c r="A282" s="23">
        <v>281</v>
      </c>
      <c r="B282">
        <v>121</v>
      </c>
      <c r="C282" t="str">
        <f t="shared" ca="1" si="25"/>
        <v>2015_PIT</v>
      </c>
      <c r="D282">
        <f t="shared" ca="1" si="26"/>
        <v>2015</v>
      </c>
      <c r="E282" t="s">
        <v>14</v>
      </c>
      <c r="F282">
        <v>7</v>
      </c>
      <c r="G282">
        <v>31</v>
      </c>
      <c r="H282" s="1">
        <f t="shared" ref="H282:J301" ca="1" si="29">IFERROR(VLOOKUP($B282,INDIRECT(nfl_win_total_result),MATCH(H$1,INDIRECT(nfl_win_total_result_header),0),FALSE),"error")</f>
        <v>8.5</v>
      </c>
      <c r="I282" s="1">
        <f t="shared" ca="1" si="29"/>
        <v>-115</v>
      </c>
      <c r="J282" s="1">
        <f t="shared" ca="1" si="29"/>
        <v>-115</v>
      </c>
      <c r="K282" s="1" t="str">
        <f ca="1">IFERROR(IF(F282&gt;H282,"O",IF(F282&lt;H282,"U","E")),"na")</f>
        <v>U</v>
      </c>
      <c r="L282" s="1" t="str">
        <f t="shared" ca="1" si="27"/>
        <v>O</v>
      </c>
      <c r="M282" s="2">
        <f ca="1">IFERROR(IF(OR(ISBLANK(K282),ISBLANK(L282),K282="",L282=""),"",IF(K282=L282,1,0)),"na")</f>
        <v>0</v>
      </c>
    </row>
    <row r="283" spans="1:13" x14ac:dyDescent="0.25">
      <c r="A283" s="23">
        <v>282</v>
      </c>
      <c r="B283">
        <v>122</v>
      </c>
      <c r="C283" t="str">
        <f t="shared" ca="1" si="25"/>
        <v>2015_SD</v>
      </c>
      <c r="D283">
        <f t="shared" ca="1" si="26"/>
        <v>2015</v>
      </c>
      <c r="E283" t="s">
        <v>14</v>
      </c>
      <c r="F283">
        <v>6</v>
      </c>
      <c r="G283">
        <v>19</v>
      </c>
      <c r="H283" s="1">
        <f t="shared" ca="1" si="29"/>
        <v>8.5</v>
      </c>
      <c r="I283" s="1">
        <f t="shared" ca="1" si="29"/>
        <v>-130</v>
      </c>
      <c r="J283" s="1">
        <f t="shared" ca="1" si="29"/>
        <v>-100</v>
      </c>
      <c r="K283" s="1" t="str">
        <f ca="1">IFERROR(IF(F283&gt;H283,"O",IF(F283&lt;H283,"U","E")),"na")</f>
        <v>U</v>
      </c>
      <c r="L283" s="1" t="str">
        <f t="shared" ca="1" si="27"/>
        <v>U</v>
      </c>
      <c r="M283" s="2">
        <f ca="1">IFERROR(IF(OR(ISBLANK(K283),ISBLANK(L283),K283="",L283=""),"",IF(K283=L283,1,0)),"na")</f>
        <v>1</v>
      </c>
    </row>
    <row r="284" spans="1:13" x14ac:dyDescent="0.25">
      <c r="A284" s="23">
        <v>283</v>
      </c>
      <c r="B284">
        <v>123</v>
      </c>
      <c r="C284" t="str">
        <f t="shared" ca="1" si="25"/>
        <v>2015_SEA</v>
      </c>
      <c r="D284">
        <f t="shared" ca="1" si="26"/>
        <v>2015</v>
      </c>
      <c r="E284" t="s">
        <v>14</v>
      </c>
      <c r="F284">
        <v>12</v>
      </c>
      <c r="G284">
        <v>9</v>
      </c>
      <c r="H284" s="1">
        <f t="shared" ca="1" si="29"/>
        <v>11</v>
      </c>
      <c r="I284" s="1">
        <f t="shared" ca="1" si="29"/>
        <v>-125</v>
      </c>
      <c r="J284" s="1">
        <f t="shared" ca="1" si="29"/>
        <v>-105</v>
      </c>
      <c r="K284" s="1" t="str">
        <f ca="1">IFERROR(IF(F284&gt;H284,"O",IF(F284&lt;H284,"U","E")),"na")</f>
        <v>O</v>
      </c>
      <c r="L284" s="1" t="str">
        <f t="shared" ca="1" si="27"/>
        <v>U</v>
      </c>
      <c r="M284" s="2">
        <f ca="1">IFERROR(IF(OR(ISBLANK(K284),ISBLANK(L284),K284="",L284=""),"",IF(K284=L284,1,0)),"na")</f>
        <v>0</v>
      </c>
    </row>
    <row r="285" spans="1:13" x14ac:dyDescent="0.25">
      <c r="A285" s="23">
        <v>284</v>
      </c>
      <c r="B285">
        <v>124</v>
      </c>
      <c r="C285" t="str">
        <f t="shared" ca="1" si="25"/>
        <v>2015_SFO</v>
      </c>
      <c r="D285">
        <f t="shared" ca="1" si="26"/>
        <v>2015</v>
      </c>
      <c r="E285" t="s">
        <v>14</v>
      </c>
      <c r="F285">
        <v>5</v>
      </c>
      <c r="G285">
        <v>17</v>
      </c>
      <c r="H285" s="1">
        <f t="shared" ca="1" si="29"/>
        <v>6.5</v>
      </c>
      <c r="I285" s="1">
        <f t="shared" ca="1" si="29"/>
        <v>120</v>
      </c>
      <c r="J285" s="1">
        <f t="shared" ca="1" si="29"/>
        <v>-150</v>
      </c>
      <c r="K285" s="1" t="str">
        <f ca="1">IFERROR(IF(F285&gt;H285,"O",IF(F285&lt;H285,"U","E")),"na")</f>
        <v>U</v>
      </c>
      <c r="L285" s="1" t="str">
        <f t="shared" ca="1" si="27"/>
        <v>U</v>
      </c>
      <c r="M285" s="2">
        <f ca="1">IFERROR(IF(OR(ISBLANK(K285),ISBLANK(L285),K285="",L285=""),"",IF(K285=L285,1,0)),"na")</f>
        <v>1</v>
      </c>
    </row>
    <row r="286" spans="1:13" x14ac:dyDescent="0.25">
      <c r="A286" s="23">
        <v>285</v>
      </c>
      <c r="B286">
        <v>125</v>
      </c>
      <c r="C286" t="str">
        <f t="shared" ca="1" si="25"/>
        <v>2015_STL</v>
      </c>
      <c r="D286">
        <f t="shared" ca="1" si="26"/>
        <v>2015</v>
      </c>
      <c r="E286" t="s">
        <v>14</v>
      </c>
      <c r="F286">
        <v>8</v>
      </c>
      <c r="G286">
        <v>12</v>
      </c>
      <c r="H286" s="1">
        <f t="shared" ca="1" si="29"/>
        <v>8</v>
      </c>
      <c r="I286" s="1">
        <f t="shared" ca="1" si="29"/>
        <v>-100</v>
      </c>
      <c r="J286" s="1">
        <f t="shared" ca="1" si="29"/>
        <v>-130</v>
      </c>
      <c r="K286" s="1" t="str">
        <f ca="1">IFERROR(IF(F286&gt;H286,"O",IF(F286&lt;H286,"U","E")),"na")</f>
        <v>E</v>
      </c>
      <c r="L286" s="1" t="str">
        <f t="shared" ca="1" si="27"/>
        <v>U</v>
      </c>
      <c r="M286" s="2">
        <f ca="1">IFERROR(IF(OR(ISBLANK(K286),ISBLANK(L286),K286="",L286=""),"",IF(K286=L286,1,0)),"na")</f>
        <v>0</v>
      </c>
    </row>
    <row r="287" spans="1:13" x14ac:dyDescent="0.25">
      <c r="A287" s="23">
        <v>286</v>
      </c>
      <c r="B287">
        <v>126</v>
      </c>
      <c r="C287" t="str">
        <f t="shared" ca="1" si="25"/>
        <v>2015_TBY</v>
      </c>
      <c r="D287">
        <f t="shared" ca="1" si="26"/>
        <v>2015</v>
      </c>
      <c r="E287" t="s">
        <v>14</v>
      </c>
      <c r="F287">
        <v>7</v>
      </c>
      <c r="G287">
        <v>24</v>
      </c>
      <c r="H287" s="1">
        <f t="shared" ca="1" si="29"/>
        <v>6</v>
      </c>
      <c r="I287" s="1">
        <f t="shared" ca="1" si="29"/>
        <v>-100</v>
      </c>
      <c r="J287" s="1">
        <f t="shared" ca="1" si="29"/>
        <v>-130</v>
      </c>
      <c r="K287" s="1" t="str">
        <f ca="1">IFERROR(IF(F287&gt;H287,"O",IF(F287&lt;H287,"U","E")),"na")</f>
        <v>O</v>
      </c>
      <c r="L287" s="1" t="str">
        <f t="shared" ca="1" si="27"/>
        <v>E</v>
      </c>
      <c r="M287" s="2">
        <f ca="1">IFERROR(IF(OR(ISBLANK(K287),ISBLANK(L287),K287="",L287=""),"",IF(K287=L287,1,0)),"na")</f>
        <v>0</v>
      </c>
    </row>
    <row r="288" spans="1:13" x14ac:dyDescent="0.25">
      <c r="A288" s="23">
        <v>287</v>
      </c>
      <c r="B288">
        <v>127</v>
      </c>
      <c r="C288" t="str">
        <f t="shared" ca="1" si="25"/>
        <v>2015_TEN</v>
      </c>
      <c r="D288">
        <f t="shared" ca="1" si="26"/>
        <v>2015</v>
      </c>
      <c r="E288" t="s">
        <v>14</v>
      </c>
      <c r="F288">
        <v>4</v>
      </c>
      <c r="G288">
        <v>18</v>
      </c>
      <c r="H288" s="1">
        <f t="shared" ca="1" si="29"/>
        <v>5.5</v>
      </c>
      <c r="I288" s="1">
        <f t="shared" ca="1" si="29"/>
        <v>-115</v>
      </c>
      <c r="J288" s="1">
        <f t="shared" ca="1" si="29"/>
        <v>-115</v>
      </c>
      <c r="K288" s="1" t="str">
        <f ca="1">IFERROR(IF(F288&gt;H288,"O",IF(F288&lt;H288,"U","E")),"na")</f>
        <v>U</v>
      </c>
      <c r="L288" s="1" t="str">
        <f t="shared" ca="1" si="27"/>
        <v>U</v>
      </c>
      <c r="M288" s="2">
        <f ca="1">IFERROR(IF(OR(ISBLANK(K288),ISBLANK(L288),K288="",L288=""),"",IF(K288=L288,1,0)),"na")</f>
        <v>1</v>
      </c>
    </row>
    <row r="289" spans="1:13" x14ac:dyDescent="0.25">
      <c r="A289" s="23">
        <v>288</v>
      </c>
      <c r="B289">
        <v>128</v>
      </c>
      <c r="C289" t="str">
        <f t="shared" ca="1" si="25"/>
        <v>2015_WAS</v>
      </c>
      <c r="D289">
        <f t="shared" ca="1" si="26"/>
        <v>2015</v>
      </c>
      <c r="E289" t="s">
        <v>14</v>
      </c>
      <c r="F289">
        <v>4</v>
      </c>
      <c r="G289">
        <v>14</v>
      </c>
      <c r="H289" s="1">
        <f t="shared" ca="1" si="29"/>
        <v>6.5</v>
      </c>
      <c r="I289" s="1">
        <f t="shared" ca="1" si="29"/>
        <v>-100</v>
      </c>
      <c r="J289" s="1">
        <f t="shared" ca="1" si="29"/>
        <v>-130</v>
      </c>
      <c r="K289" s="1" t="str">
        <f ca="1">IFERROR(IF(F289&gt;H289,"O",IF(F289&lt;H289,"U","E")),"na")</f>
        <v>U</v>
      </c>
      <c r="L289" s="1" t="str">
        <f t="shared" ca="1" si="27"/>
        <v>O</v>
      </c>
      <c r="M289" s="2">
        <f ca="1">IFERROR(IF(OR(ISBLANK(K289),ISBLANK(L289),K289="",L289=""),"",IF(K289=L289,1,0)),"na")</f>
        <v>0</v>
      </c>
    </row>
    <row r="290" spans="1:13" x14ac:dyDescent="0.25">
      <c r="A290" s="23">
        <v>289</v>
      </c>
      <c r="B290">
        <v>129</v>
      </c>
      <c r="C290" t="str">
        <f t="shared" ca="1" si="25"/>
        <v>2016_ARI</v>
      </c>
      <c r="D290">
        <f t="shared" ca="1" si="26"/>
        <v>2016</v>
      </c>
      <c r="E290" t="s">
        <v>16</v>
      </c>
      <c r="F290">
        <v>10</v>
      </c>
      <c r="G290">
        <v>32</v>
      </c>
      <c r="H290" s="1">
        <f t="shared" ca="1" si="29"/>
        <v>10.5</v>
      </c>
      <c r="I290" s="1">
        <f t="shared" ca="1" si="29"/>
        <v>-160</v>
      </c>
      <c r="J290" s="1">
        <f t="shared" ca="1" si="29"/>
        <v>130</v>
      </c>
      <c r="K290" s="1" t="str">
        <f ca="1">IFERROR(IF(F290&gt;H290,"O",IF(F290&lt;H290,"U","E")),"na")</f>
        <v>U</v>
      </c>
      <c r="L290" s="1" t="str">
        <f t="shared" ca="1" si="27"/>
        <v>U</v>
      </c>
      <c r="M290" s="2">
        <f ca="1">IFERROR(IF(OR(ISBLANK(K290),ISBLANK(L290),K290="",L290=""),"",IF(K290=L290,1,0)),"na")</f>
        <v>1</v>
      </c>
    </row>
    <row r="291" spans="1:13" x14ac:dyDescent="0.25">
      <c r="A291" s="23">
        <v>290</v>
      </c>
      <c r="B291">
        <v>130</v>
      </c>
      <c r="C291" t="str">
        <f t="shared" ca="1" si="25"/>
        <v>2016_ATL</v>
      </c>
      <c r="D291">
        <f t="shared" ca="1" si="26"/>
        <v>2016</v>
      </c>
      <c r="E291" t="s">
        <v>16</v>
      </c>
      <c r="F291">
        <v>6</v>
      </c>
      <c r="G291">
        <v>20</v>
      </c>
      <c r="H291" s="1">
        <f t="shared" ca="1" si="29"/>
        <v>7.5</v>
      </c>
      <c r="I291" s="1">
        <f t="shared" ca="1" si="29"/>
        <v>110</v>
      </c>
      <c r="J291" s="1">
        <f t="shared" ca="1" si="29"/>
        <v>-140</v>
      </c>
      <c r="K291" s="1" t="str">
        <f ca="1">IFERROR(IF(F291&gt;H291,"O",IF(F291&lt;H291,"U","E")),"na")</f>
        <v>U</v>
      </c>
      <c r="L291" s="1" t="str">
        <f t="shared" ca="1" si="27"/>
        <v>O</v>
      </c>
      <c r="M291" s="2">
        <f ca="1">IFERROR(IF(OR(ISBLANK(K291),ISBLANK(L291),K291="",L291=""),"",IF(K291=L291,1,0)),"na")</f>
        <v>0</v>
      </c>
    </row>
    <row r="292" spans="1:13" x14ac:dyDescent="0.25">
      <c r="A292" s="23">
        <v>291</v>
      </c>
      <c r="B292">
        <v>131</v>
      </c>
      <c r="C292" t="str">
        <f t="shared" ca="1" si="25"/>
        <v>2016_BAL</v>
      </c>
      <c r="D292">
        <f t="shared" ca="1" si="26"/>
        <v>2016</v>
      </c>
      <c r="E292" t="s">
        <v>16</v>
      </c>
      <c r="F292">
        <v>10</v>
      </c>
      <c r="G292">
        <v>15</v>
      </c>
      <c r="H292" s="1">
        <f t="shared" ca="1" si="29"/>
        <v>8</v>
      </c>
      <c r="I292" s="1">
        <f t="shared" ca="1" si="29"/>
        <v>-140</v>
      </c>
      <c r="J292" s="1">
        <f t="shared" ca="1" si="29"/>
        <v>110</v>
      </c>
      <c r="K292" s="1" t="str">
        <f ca="1">IFERROR(IF(F292&gt;H292,"O",IF(F292&lt;H292,"U","E")),"na")</f>
        <v>O</v>
      </c>
      <c r="L292" s="1" t="str">
        <f t="shared" ca="1" si="27"/>
        <v>E</v>
      </c>
      <c r="M292" s="2">
        <f ca="1">IFERROR(IF(OR(ISBLANK(K292),ISBLANK(L292),K292="",L292=""),"",IF(K292=L292,1,0)),"na")</f>
        <v>0</v>
      </c>
    </row>
    <row r="293" spans="1:13" x14ac:dyDescent="0.25">
      <c r="A293" s="23">
        <v>292</v>
      </c>
      <c r="B293">
        <v>132</v>
      </c>
      <c r="C293" t="str">
        <f t="shared" ca="1" si="25"/>
        <v>2016_BUF</v>
      </c>
      <c r="D293">
        <f t="shared" ca="1" si="26"/>
        <v>2016</v>
      </c>
      <c r="E293" t="s">
        <v>16</v>
      </c>
      <c r="F293">
        <v>7</v>
      </c>
      <c r="G293">
        <v>22</v>
      </c>
      <c r="H293" s="1">
        <f t="shared" ca="1" si="29"/>
        <v>8</v>
      </c>
      <c r="I293" s="1">
        <f t="shared" ca="1" si="29"/>
        <v>-125</v>
      </c>
      <c r="J293" s="1">
        <f t="shared" ca="1" si="29"/>
        <v>-105</v>
      </c>
      <c r="K293" s="1" t="str">
        <f ca="1">IFERROR(IF(F293&gt;H293,"O",IF(F293&lt;H293,"U","E")),"na")</f>
        <v>U</v>
      </c>
      <c r="L293" s="1" t="str">
        <f t="shared" ca="1" si="27"/>
        <v>U</v>
      </c>
      <c r="M293" s="2">
        <f ca="1">IFERROR(IF(OR(ISBLANK(K293),ISBLANK(L293),K293="",L293=""),"",IF(K293=L293,1,0)),"na")</f>
        <v>1</v>
      </c>
    </row>
    <row r="294" spans="1:13" x14ac:dyDescent="0.25">
      <c r="A294" s="23">
        <v>293</v>
      </c>
      <c r="B294">
        <v>133</v>
      </c>
      <c r="C294" t="str">
        <f t="shared" ca="1" si="25"/>
        <v>2016_CAR</v>
      </c>
      <c r="D294">
        <f t="shared" ca="1" si="26"/>
        <v>2016</v>
      </c>
      <c r="E294" t="s">
        <v>16</v>
      </c>
      <c r="F294">
        <v>11</v>
      </c>
      <c r="G294">
        <v>12</v>
      </c>
      <c r="H294" s="1">
        <f t="shared" ca="1" si="29"/>
        <v>10.5</v>
      </c>
      <c r="I294" s="1">
        <f t="shared" ca="1" si="29"/>
        <v>-125</v>
      </c>
      <c r="J294" s="1">
        <f t="shared" ca="1" si="29"/>
        <v>-105</v>
      </c>
      <c r="K294" s="1" t="str">
        <f ca="1">IFERROR(IF(F294&gt;H294,"O",IF(F294&lt;H294,"U","E")),"na")</f>
        <v>O</v>
      </c>
      <c r="L294" s="1" t="str">
        <f t="shared" ca="1" si="27"/>
        <v>U</v>
      </c>
      <c r="M294" s="2">
        <f ca="1">IFERROR(IF(OR(ISBLANK(K294),ISBLANK(L294),K294="",L294=""),"",IF(K294=L294,1,0)),"na")</f>
        <v>0</v>
      </c>
    </row>
    <row r="295" spans="1:13" x14ac:dyDescent="0.25">
      <c r="A295" s="23">
        <v>294</v>
      </c>
      <c r="B295">
        <v>134</v>
      </c>
      <c r="C295" t="str">
        <f t="shared" ca="1" si="25"/>
        <v>2016_CHI</v>
      </c>
      <c r="D295">
        <f t="shared" ca="1" si="26"/>
        <v>2016</v>
      </c>
      <c r="E295" t="s">
        <v>16</v>
      </c>
      <c r="F295">
        <v>6</v>
      </c>
      <c r="G295">
        <v>11</v>
      </c>
      <c r="H295" s="1">
        <f t="shared" ca="1" si="29"/>
        <v>7.5</v>
      </c>
      <c r="I295" s="1">
        <f t="shared" ca="1" si="29"/>
        <v>115</v>
      </c>
      <c r="J295" s="1">
        <f t="shared" ca="1" si="29"/>
        <v>-145</v>
      </c>
      <c r="K295" s="1" t="str">
        <f ca="1">IFERROR(IF(F295&gt;H295,"O",IF(F295&lt;H295,"U","E")),"na")</f>
        <v>U</v>
      </c>
      <c r="L295" s="1" t="str">
        <f t="shared" ca="1" si="27"/>
        <v>U</v>
      </c>
      <c r="M295" s="2">
        <f ca="1">IFERROR(IF(OR(ISBLANK(K295),ISBLANK(L295),K295="",L295=""),"",IF(K295=L295,1,0)),"na")</f>
        <v>1</v>
      </c>
    </row>
    <row r="296" spans="1:13" x14ac:dyDescent="0.25">
      <c r="A296" s="23">
        <v>295</v>
      </c>
      <c r="B296">
        <v>135</v>
      </c>
      <c r="C296" t="str">
        <f t="shared" ca="1" si="25"/>
        <v>2016_CIN</v>
      </c>
      <c r="D296">
        <f t="shared" ca="1" si="26"/>
        <v>2016</v>
      </c>
      <c r="E296" t="s">
        <v>16</v>
      </c>
      <c r="F296">
        <v>8</v>
      </c>
      <c r="G296">
        <v>23</v>
      </c>
      <c r="H296" s="1">
        <f t="shared" ca="1" si="29"/>
        <v>9.5</v>
      </c>
      <c r="I296" s="1">
        <f t="shared" ca="1" si="29"/>
        <v>-125</v>
      </c>
      <c r="J296" s="1">
        <f t="shared" ca="1" si="29"/>
        <v>-105</v>
      </c>
      <c r="K296" s="1" t="str">
        <f ca="1">IFERROR(IF(F296&gt;H296,"O",IF(F296&lt;H296,"U","E")),"na")</f>
        <v>U</v>
      </c>
      <c r="L296" s="1" t="str">
        <f t="shared" ca="1" si="27"/>
        <v>U</v>
      </c>
      <c r="M296" s="2">
        <f ca="1">IFERROR(IF(OR(ISBLANK(K296),ISBLANK(L296),K296="",L296=""),"",IF(K296=L296,1,0)),"na")</f>
        <v>1</v>
      </c>
    </row>
    <row r="297" spans="1:13" x14ac:dyDescent="0.25">
      <c r="A297" s="23">
        <v>296</v>
      </c>
      <c r="B297">
        <v>136</v>
      </c>
      <c r="C297" t="str">
        <f t="shared" ca="1" si="25"/>
        <v>2016_CLE</v>
      </c>
      <c r="D297">
        <f t="shared" ca="1" si="26"/>
        <v>2016</v>
      </c>
      <c r="E297" t="s">
        <v>16</v>
      </c>
      <c r="F297">
        <v>6</v>
      </c>
      <c r="G297">
        <v>21</v>
      </c>
      <c r="H297" s="1">
        <f t="shared" ca="1" si="29"/>
        <v>5</v>
      </c>
      <c r="I297" s="1">
        <f t="shared" ca="1" si="29"/>
        <v>-105</v>
      </c>
      <c r="J297" s="1">
        <f t="shared" ca="1" si="29"/>
        <v>-125</v>
      </c>
      <c r="K297" s="1" t="str">
        <f ca="1">IFERROR(IF(F297&gt;H297,"O",IF(F297&lt;H297,"U","E")),"na")</f>
        <v>O</v>
      </c>
      <c r="L297" s="1" t="str">
        <f t="shared" ca="1" si="27"/>
        <v>U</v>
      </c>
      <c r="M297" s="2">
        <f ca="1">IFERROR(IF(OR(ISBLANK(K297),ISBLANK(L297),K297="",L297=""),"",IF(K297=L297,1,0)),"na")</f>
        <v>0</v>
      </c>
    </row>
    <row r="298" spans="1:13" x14ac:dyDescent="0.25">
      <c r="A298" s="23">
        <v>297</v>
      </c>
      <c r="B298">
        <v>137</v>
      </c>
      <c r="C298" t="str">
        <f t="shared" ca="1" si="25"/>
        <v>2016_DAL</v>
      </c>
      <c r="D298">
        <f t="shared" ca="1" si="26"/>
        <v>2016</v>
      </c>
      <c r="E298" t="s">
        <v>16</v>
      </c>
      <c r="F298">
        <v>8</v>
      </c>
      <c r="G298">
        <v>14</v>
      </c>
      <c r="H298" s="1">
        <f t="shared" ca="1" si="29"/>
        <v>9.5</v>
      </c>
      <c r="I298" s="1">
        <f t="shared" ca="1" si="29"/>
        <v>115</v>
      </c>
      <c r="J298" s="1">
        <f t="shared" ca="1" si="29"/>
        <v>-145</v>
      </c>
      <c r="K298" s="1" t="str">
        <f ca="1">IFERROR(IF(F298&gt;H298,"O",IF(F298&lt;H298,"U","E")),"na")</f>
        <v>U</v>
      </c>
      <c r="L298" s="1" t="str">
        <f t="shared" ca="1" si="27"/>
        <v>O</v>
      </c>
      <c r="M298" s="2">
        <f ca="1">IFERROR(IF(OR(ISBLANK(K298),ISBLANK(L298),K298="",L298=""),"",IF(K298=L298,1,0)),"na")</f>
        <v>0</v>
      </c>
    </row>
    <row r="299" spans="1:13" x14ac:dyDescent="0.25">
      <c r="A299" s="23">
        <v>298</v>
      </c>
      <c r="B299">
        <v>138</v>
      </c>
      <c r="C299" t="str">
        <f t="shared" ca="1" si="25"/>
        <v>2016_DEN</v>
      </c>
      <c r="D299">
        <f t="shared" ca="1" si="26"/>
        <v>2016</v>
      </c>
      <c r="E299" t="s">
        <v>16</v>
      </c>
      <c r="F299">
        <v>9</v>
      </c>
      <c r="G299">
        <v>17</v>
      </c>
      <c r="H299" s="1">
        <f t="shared" ca="1" si="29"/>
        <v>9.5</v>
      </c>
      <c r="I299" s="1">
        <f t="shared" ca="1" si="29"/>
        <v>130</v>
      </c>
      <c r="J299" s="1">
        <f t="shared" ca="1" si="29"/>
        <v>-160</v>
      </c>
      <c r="K299" s="1" t="str">
        <f ca="1">IFERROR(IF(F299&gt;H299,"O",IF(F299&lt;H299,"U","E")),"na")</f>
        <v>U</v>
      </c>
      <c r="L299" s="1" t="str">
        <f t="shared" ca="1" si="27"/>
        <v>U</v>
      </c>
      <c r="M299" s="2">
        <f ca="1">IFERROR(IF(OR(ISBLANK(K299),ISBLANK(L299),K299="",L299=""),"",IF(K299=L299,1,0)),"na")</f>
        <v>1</v>
      </c>
    </row>
    <row r="300" spans="1:13" x14ac:dyDescent="0.25">
      <c r="A300" s="23">
        <v>299</v>
      </c>
      <c r="B300">
        <v>139</v>
      </c>
      <c r="C300" t="str">
        <f t="shared" ca="1" si="25"/>
        <v>2016_DET</v>
      </c>
      <c r="D300">
        <f t="shared" ca="1" si="26"/>
        <v>2016</v>
      </c>
      <c r="E300" t="s">
        <v>16</v>
      </c>
      <c r="F300">
        <v>7</v>
      </c>
      <c r="G300">
        <v>25</v>
      </c>
      <c r="H300" s="1">
        <f t="shared" ca="1" si="29"/>
        <v>7.5</v>
      </c>
      <c r="I300" s="1">
        <f t="shared" ca="1" si="29"/>
        <v>110</v>
      </c>
      <c r="J300" s="1">
        <f t="shared" ca="1" si="29"/>
        <v>-140</v>
      </c>
      <c r="K300" s="1" t="str">
        <f ca="1">IFERROR(IF(F300&gt;H300,"O",IF(F300&lt;H300,"U","E")),"na")</f>
        <v>U</v>
      </c>
      <c r="L300" s="1" t="str">
        <f t="shared" ca="1" si="27"/>
        <v>O</v>
      </c>
      <c r="M300" s="2">
        <f ca="1">IFERROR(IF(OR(ISBLANK(K300),ISBLANK(L300),K300="",L300=""),"",IF(K300=L300,1,0)),"na")</f>
        <v>0</v>
      </c>
    </row>
    <row r="301" spans="1:13" x14ac:dyDescent="0.25">
      <c r="A301" s="23">
        <v>300</v>
      </c>
      <c r="B301">
        <v>140</v>
      </c>
      <c r="C301" t="str">
        <f t="shared" ca="1" si="25"/>
        <v>2016_GBY</v>
      </c>
      <c r="D301">
        <f t="shared" ca="1" si="26"/>
        <v>2016</v>
      </c>
      <c r="E301" t="s">
        <v>16</v>
      </c>
      <c r="F301">
        <v>11</v>
      </c>
      <c r="G301">
        <v>10</v>
      </c>
      <c r="H301" s="1">
        <f t="shared" ca="1" si="29"/>
        <v>10.5</v>
      </c>
      <c r="I301" s="1">
        <f t="shared" ca="1" si="29"/>
        <v>-175</v>
      </c>
      <c r="J301" s="1">
        <f t="shared" ca="1" si="29"/>
        <v>145</v>
      </c>
      <c r="K301" s="1" t="str">
        <f ca="1">IFERROR(IF(F301&gt;H301,"O",IF(F301&lt;H301,"U","E")),"na")</f>
        <v>O</v>
      </c>
      <c r="L301" s="1" t="str">
        <f t="shared" ca="1" si="27"/>
        <v>U</v>
      </c>
      <c r="M301" s="2">
        <f ca="1">IFERROR(IF(OR(ISBLANK(K301),ISBLANK(L301),K301="",L301=""),"",IF(K301=L301,1,0)),"na")</f>
        <v>0</v>
      </c>
    </row>
    <row r="302" spans="1:13" x14ac:dyDescent="0.25">
      <c r="A302" s="23">
        <v>301</v>
      </c>
      <c r="B302">
        <v>141</v>
      </c>
      <c r="C302" t="str">
        <f t="shared" ca="1" si="25"/>
        <v>2016_HOU</v>
      </c>
      <c r="D302">
        <f t="shared" ca="1" si="26"/>
        <v>2016</v>
      </c>
      <c r="E302" t="s">
        <v>16</v>
      </c>
      <c r="F302">
        <v>8</v>
      </c>
      <c r="G302">
        <v>29</v>
      </c>
      <c r="H302" s="1">
        <f t="shared" ref="H302:J321" ca="1" si="30">IFERROR(VLOOKUP($B302,INDIRECT(nfl_win_total_result),MATCH(H$1,INDIRECT(nfl_win_total_result_header),0),FALSE),"error")</f>
        <v>8.5</v>
      </c>
      <c r="I302" s="1">
        <f t="shared" ca="1" si="30"/>
        <v>-140</v>
      </c>
      <c r="J302" s="1">
        <f t="shared" ca="1" si="30"/>
        <v>110</v>
      </c>
      <c r="K302" s="1" t="str">
        <f ca="1">IFERROR(IF(F302&gt;H302,"O",IF(F302&lt;H302,"U","E")),"na")</f>
        <v>U</v>
      </c>
      <c r="L302" s="1" t="str">
        <f t="shared" ca="1" si="27"/>
        <v>O</v>
      </c>
      <c r="M302" s="2">
        <f ca="1">IFERROR(IF(OR(ISBLANK(K302),ISBLANK(L302),K302="",L302=""),"",IF(K302=L302,1,0)),"na")</f>
        <v>0</v>
      </c>
    </row>
    <row r="303" spans="1:13" x14ac:dyDescent="0.25">
      <c r="A303" s="23">
        <v>302</v>
      </c>
      <c r="B303">
        <v>142</v>
      </c>
      <c r="C303" t="str">
        <f t="shared" ca="1" si="25"/>
        <v>2016_IND</v>
      </c>
      <c r="D303">
        <f t="shared" ca="1" si="26"/>
        <v>2016</v>
      </c>
      <c r="E303" t="s">
        <v>16</v>
      </c>
      <c r="F303">
        <v>6</v>
      </c>
      <c r="G303">
        <v>7</v>
      </c>
      <c r="H303" s="1">
        <f t="shared" ca="1" si="30"/>
        <v>9.5</v>
      </c>
      <c r="I303" s="1">
        <f t="shared" ca="1" si="30"/>
        <v>130</v>
      </c>
      <c r="J303" s="1">
        <f t="shared" ca="1" si="30"/>
        <v>-160</v>
      </c>
      <c r="K303" s="1" t="str">
        <f ca="1">IFERROR(IF(F303&gt;H303,"O",IF(F303&lt;H303,"U","E")),"na")</f>
        <v>U</v>
      </c>
      <c r="L303" s="1" t="str">
        <f t="shared" ca="1" si="27"/>
        <v>U</v>
      </c>
      <c r="M303" s="2">
        <f ca="1">IFERROR(IF(OR(ISBLANK(K303),ISBLANK(L303),K303="",L303=""),"",IF(K303=L303,1,0)),"na")</f>
        <v>1</v>
      </c>
    </row>
    <row r="304" spans="1:13" x14ac:dyDescent="0.25">
      <c r="A304" s="23">
        <v>303</v>
      </c>
      <c r="B304">
        <v>143</v>
      </c>
      <c r="C304" t="str">
        <f t="shared" ca="1" si="25"/>
        <v>2016_JAX</v>
      </c>
      <c r="D304">
        <f t="shared" ca="1" si="26"/>
        <v>2016</v>
      </c>
      <c r="E304" t="s">
        <v>16</v>
      </c>
      <c r="F304">
        <v>7</v>
      </c>
      <c r="G304">
        <v>16</v>
      </c>
      <c r="H304" s="1">
        <f t="shared" ca="1" si="30"/>
        <v>7.5</v>
      </c>
      <c r="I304" s="1">
        <f t="shared" ca="1" si="30"/>
        <v>-135</v>
      </c>
      <c r="J304" s="1">
        <f t="shared" ca="1" si="30"/>
        <v>105</v>
      </c>
      <c r="K304" s="1" t="str">
        <f ca="1">IFERROR(IF(F304&gt;H304,"O",IF(F304&lt;H304,"U","E")),"na")</f>
        <v>U</v>
      </c>
      <c r="L304" s="1" t="str">
        <f t="shared" ca="1" si="27"/>
        <v>U</v>
      </c>
      <c r="M304" s="2">
        <f ca="1">IFERROR(IF(OR(ISBLANK(K304),ISBLANK(L304),K304="",L304=""),"",IF(K304=L304,1,0)),"na")</f>
        <v>1</v>
      </c>
    </row>
    <row r="305" spans="1:13" x14ac:dyDescent="0.25">
      <c r="A305" s="23">
        <v>304</v>
      </c>
      <c r="B305">
        <v>144</v>
      </c>
      <c r="C305" t="str">
        <f t="shared" ca="1" si="25"/>
        <v>2016_KCY</v>
      </c>
      <c r="D305">
        <f t="shared" ca="1" si="26"/>
        <v>2016</v>
      </c>
      <c r="E305" t="s">
        <v>16</v>
      </c>
      <c r="F305">
        <v>13</v>
      </c>
      <c r="G305">
        <v>1</v>
      </c>
      <c r="H305" s="1">
        <f t="shared" ca="1" si="30"/>
        <v>9.5</v>
      </c>
      <c r="I305" s="1">
        <f t="shared" ca="1" si="30"/>
        <v>-140</v>
      </c>
      <c r="J305" s="1">
        <f t="shared" ca="1" si="30"/>
        <v>110</v>
      </c>
      <c r="K305" s="1" t="str">
        <f ca="1">IFERROR(IF(F305&gt;H305,"O",IF(F305&lt;H305,"U","E")),"na")</f>
        <v>O</v>
      </c>
      <c r="L305" s="1" t="str">
        <f t="shared" ca="1" si="27"/>
        <v>O</v>
      </c>
      <c r="M305" s="2">
        <f ca="1">IFERROR(IF(OR(ISBLANK(K305),ISBLANK(L305),K305="",L305=""),"",IF(K305=L305,1,0)),"na")</f>
        <v>1</v>
      </c>
    </row>
    <row r="306" spans="1:13" x14ac:dyDescent="0.25">
      <c r="A306" s="23">
        <v>305</v>
      </c>
      <c r="B306">
        <v>145</v>
      </c>
      <c r="C306" t="str">
        <f t="shared" ca="1" si="25"/>
        <v>2016_MIA</v>
      </c>
      <c r="D306">
        <f t="shared" ca="1" si="26"/>
        <v>2016</v>
      </c>
      <c r="E306" t="s">
        <v>16</v>
      </c>
      <c r="F306">
        <v>7</v>
      </c>
      <c r="G306">
        <v>26</v>
      </c>
      <c r="H306" s="1">
        <f t="shared" ca="1" si="30"/>
        <v>7</v>
      </c>
      <c r="I306" s="1">
        <f t="shared" ca="1" si="30"/>
        <v>-130</v>
      </c>
      <c r="J306" s="1">
        <f t="shared" ca="1" si="30"/>
        <v>-100</v>
      </c>
      <c r="K306" s="1" t="str">
        <f ca="1">IFERROR(IF(F306&gt;H306,"O",IF(F306&lt;H306,"U","E")),"na")</f>
        <v>E</v>
      </c>
      <c r="L306" s="1" t="str">
        <f t="shared" ca="1" si="27"/>
        <v>O</v>
      </c>
      <c r="M306" s="2">
        <f ca="1">IFERROR(IF(OR(ISBLANK(K306),ISBLANK(L306),K306="",L306=""),"",IF(K306=L306,1,0)),"na")</f>
        <v>0</v>
      </c>
    </row>
    <row r="307" spans="1:13" x14ac:dyDescent="0.25">
      <c r="A307" s="23">
        <v>306</v>
      </c>
      <c r="B307">
        <v>146</v>
      </c>
      <c r="C307" t="str">
        <f t="shared" ca="1" si="25"/>
        <v>2016_MIN</v>
      </c>
      <c r="D307">
        <f t="shared" ca="1" si="26"/>
        <v>2016</v>
      </c>
      <c r="E307" t="s">
        <v>16</v>
      </c>
      <c r="F307">
        <v>7</v>
      </c>
      <c r="G307">
        <v>4</v>
      </c>
      <c r="H307" s="1">
        <f t="shared" ca="1" si="30"/>
        <v>9.5</v>
      </c>
      <c r="I307" s="1">
        <f t="shared" ca="1" si="30"/>
        <v>-150</v>
      </c>
      <c r="J307" s="1">
        <f t="shared" ca="1" si="30"/>
        <v>120</v>
      </c>
      <c r="K307" s="1" t="str">
        <f ca="1">IFERROR(IF(F307&gt;H307,"O",IF(F307&lt;H307,"U","E")),"na")</f>
        <v>U</v>
      </c>
      <c r="L307" s="1" t="str">
        <f t="shared" ca="1" si="27"/>
        <v>U</v>
      </c>
      <c r="M307" s="2">
        <f ca="1">IFERROR(IF(OR(ISBLANK(K307),ISBLANK(L307),K307="",L307=""),"",IF(K307=L307,1,0)),"na")</f>
        <v>1</v>
      </c>
    </row>
    <row r="308" spans="1:13" x14ac:dyDescent="0.25">
      <c r="A308" s="23">
        <v>307</v>
      </c>
      <c r="B308">
        <v>147</v>
      </c>
      <c r="C308" t="str">
        <f t="shared" ca="1" si="25"/>
        <v>2016_NWE</v>
      </c>
      <c r="D308">
        <f t="shared" ca="1" si="26"/>
        <v>2016</v>
      </c>
      <c r="E308" t="s">
        <v>16</v>
      </c>
      <c r="F308">
        <v>12</v>
      </c>
      <c r="G308">
        <v>5</v>
      </c>
      <c r="H308" s="1">
        <f t="shared" ca="1" si="30"/>
        <v>10.5</v>
      </c>
      <c r="I308" s="1">
        <f t="shared" ca="1" si="30"/>
        <v>-150</v>
      </c>
      <c r="J308" s="1">
        <f t="shared" ca="1" si="30"/>
        <v>120</v>
      </c>
      <c r="K308" s="1" t="str">
        <f ca="1">IFERROR(IF(F308&gt;H308,"O",IF(F308&lt;H308,"U","E")),"na")</f>
        <v>O</v>
      </c>
      <c r="L308" s="1" t="str">
        <f t="shared" ca="1" si="27"/>
        <v>O</v>
      </c>
      <c r="M308" s="2">
        <f ca="1">IFERROR(IF(OR(ISBLANK(K308),ISBLANK(L308),K308="",L308=""),"",IF(K308=L308,1,0)),"na")</f>
        <v>1</v>
      </c>
    </row>
    <row r="309" spans="1:13" x14ac:dyDescent="0.25">
      <c r="A309" s="23">
        <v>308</v>
      </c>
      <c r="B309">
        <v>148</v>
      </c>
      <c r="C309" t="str">
        <f t="shared" ca="1" si="25"/>
        <v>2016_NOR</v>
      </c>
      <c r="D309">
        <f t="shared" ca="1" si="26"/>
        <v>2016</v>
      </c>
      <c r="E309" t="s">
        <v>16</v>
      </c>
      <c r="F309">
        <v>6</v>
      </c>
      <c r="G309">
        <v>28</v>
      </c>
      <c r="H309" s="1">
        <f t="shared" ca="1" si="30"/>
        <v>7</v>
      </c>
      <c r="I309" s="1">
        <f t="shared" ca="1" si="30"/>
        <v>-110</v>
      </c>
      <c r="J309" s="1">
        <f t="shared" ca="1" si="30"/>
        <v>-120</v>
      </c>
      <c r="K309" s="1" t="str">
        <f ca="1">IFERROR(IF(F309&gt;H309,"O",IF(F309&lt;H309,"U","E")),"na")</f>
        <v>U</v>
      </c>
      <c r="L309" s="1" t="str">
        <f t="shared" ca="1" si="27"/>
        <v>E</v>
      </c>
      <c r="M309" s="2">
        <f ca="1">IFERROR(IF(OR(ISBLANK(K309),ISBLANK(L309),K309="",L309=""),"",IF(K309=L309,1,0)),"na")</f>
        <v>0</v>
      </c>
    </row>
    <row r="310" spans="1:13" x14ac:dyDescent="0.25">
      <c r="A310" s="23">
        <v>309</v>
      </c>
      <c r="B310">
        <v>149</v>
      </c>
      <c r="C310" t="str">
        <f t="shared" ca="1" si="25"/>
        <v>2016_NYG</v>
      </c>
      <c r="D310">
        <f t="shared" ca="1" si="26"/>
        <v>2016</v>
      </c>
      <c r="E310" t="s">
        <v>16</v>
      </c>
      <c r="F310">
        <v>10</v>
      </c>
      <c r="G310">
        <v>6</v>
      </c>
      <c r="H310" s="1">
        <f t="shared" ca="1" si="30"/>
        <v>8</v>
      </c>
      <c r="I310" s="1">
        <f t="shared" ca="1" si="30"/>
        <v>-140</v>
      </c>
      <c r="J310" s="1">
        <f t="shared" ca="1" si="30"/>
        <v>110</v>
      </c>
      <c r="K310" s="1" t="str">
        <f ca="1">IFERROR(IF(F310&gt;H310,"O",IF(F310&lt;H310,"U","E")),"na")</f>
        <v>O</v>
      </c>
      <c r="L310" s="1" t="str">
        <f t="shared" ca="1" si="27"/>
        <v>O</v>
      </c>
      <c r="M310" s="2">
        <f ca="1">IFERROR(IF(OR(ISBLANK(K310),ISBLANK(L310),K310="",L310=""),"",IF(K310=L310,1,0)),"na")</f>
        <v>1</v>
      </c>
    </row>
    <row r="311" spans="1:13" x14ac:dyDescent="0.25">
      <c r="A311" s="23">
        <v>310</v>
      </c>
      <c r="B311">
        <v>150</v>
      </c>
      <c r="C311" t="str">
        <f t="shared" ca="1" si="25"/>
        <v>2016_NYJ</v>
      </c>
      <c r="D311">
        <f t="shared" ca="1" si="26"/>
        <v>2016</v>
      </c>
      <c r="E311" t="s">
        <v>16</v>
      </c>
      <c r="F311">
        <v>9</v>
      </c>
      <c r="G311">
        <v>18</v>
      </c>
      <c r="H311" s="1">
        <f t="shared" ca="1" si="30"/>
        <v>8</v>
      </c>
      <c r="I311" s="1">
        <f t="shared" ca="1" si="30"/>
        <v>120</v>
      </c>
      <c r="J311" s="1">
        <f t="shared" ca="1" si="30"/>
        <v>-150</v>
      </c>
      <c r="K311" s="1" t="str">
        <f ca="1">IFERROR(IF(F311&gt;H311,"O",IF(F311&lt;H311,"U","E")),"na")</f>
        <v>O</v>
      </c>
      <c r="L311" s="1" t="str">
        <f t="shared" ca="1" si="27"/>
        <v>U</v>
      </c>
      <c r="M311" s="2">
        <f ca="1">IFERROR(IF(OR(ISBLANK(K311),ISBLANK(L311),K311="",L311=""),"",IF(K311=L311,1,0)),"na")</f>
        <v>0</v>
      </c>
    </row>
    <row r="312" spans="1:13" x14ac:dyDescent="0.25">
      <c r="A312" s="23">
        <v>311</v>
      </c>
      <c r="B312">
        <v>151</v>
      </c>
      <c r="C312" t="str">
        <f t="shared" ca="1" si="25"/>
        <v>2016_OAK</v>
      </c>
      <c r="D312">
        <f t="shared" ca="1" si="26"/>
        <v>2016</v>
      </c>
      <c r="E312" t="s">
        <v>16</v>
      </c>
      <c r="F312">
        <v>7</v>
      </c>
      <c r="G312">
        <v>30</v>
      </c>
      <c r="H312" s="1">
        <f t="shared" ca="1" si="30"/>
        <v>8.5</v>
      </c>
      <c r="I312" s="1">
        <f t="shared" ca="1" si="30"/>
        <v>-135</v>
      </c>
      <c r="J312" s="1">
        <f t="shared" ca="1" si="30"/>
        <v>105</v>
      </c>
      <c r="K312" s="1" t="str">
        <f ca="1">IFERROR(IF(F312&gt;H312,"O",IF(F312&lt;H312,"U","E")),"na")</f>
        <v>U</v>
      </c>
      <c r="L312" s="1" t="str">
        <f t="shared" ca="1" si="27"/>
        <v>O</v>
      </c>
      <c r="M312" s="2">
        <f ca="1">IFERROR(IF(OR(ISBLANK(K312),ISBLANK(L312),K312="",L312=""),"",IF(K312=L312,1,0)),"na")</f>
        <v>0</v>
      </c>
    </row>
    <row r="313" spans="1:13" x14ac:dyDescent="0.25">
      <c r="A313" s="23">
        <v>312</v>
      </c>
      <c r="B313">
        <v>152</v>
      </c>
      <c r="C313" t="str">
        <f t="shared" ca="1" si="25"/>
        <v>2016_PHI</v>
      </c>
      <c r="D313">
        <f t="shared" ca="1" si="26"/>
        <v>2016</v>
      </c>
      <c r="E313" t="s">
        <v>16</v>
      </c>
      <c r="F313">
        <v>4</v>
      </c>
      <c r="G313">
        <v>2</v>
      </c>
      <c r="H313" s="1">
        <f t="shared" ca="1" si="30"/>
        <v>7</v>
      </c>
      <c r="I313" s="1">
        <f t="shared" ca="1" si="30"/>
        <v>120</v>
      </c>
      <c r="J313" s="1">
        <f t="shared" ca="1" si="30"/>
        <v>-150</v>
      </c>
      <c r="K313" s="1" t="str">
        <f ca="1">IFERROR(IF(F313&gt;H313,"O",IF(F313&lt;H313,"U","E")),"na")</f>
        <v>U</v>
      </c>
      <c r="L313" s="1" t="str">
        <f t="shared" ca="1" si="27"/>
        <v>E</v>
      </c>
      <c r="M313" s="2">
        <f ca="1">IFERROR(IF(OR(ISBLANK(K313),ISBLANK(L313),K313="",L313=""),"",IF(K313=L313,1,0)),"na")</f>
        <v>0</v>
      </c>
    </row>
    <row r="314" spans="1:13" x14ac:dyDescent="0.25">
      <c r="A314" s="23">
        <v>313</v>
      </c>
      <c r="B314">
        <v>153</v>
      </c>
      <c r="C314" t="str">
        <f t="shared" ca="1" si="25"/>
        <v>2016_PIT</v>
      </c>
      <c r="D314">
        <f t="shared" ca="1" si="26"/>
        <v>2016</v>
      </c>
      <c r="E314" t="s">
        <v>16</v>
      </c>
      <c r="F314">
        <v>9</v>
      </c>
      <c r="G314">
        <v>31</v>
      </c>
      <c r="H314" s="1">
        <f t="shared" ca="1" si="30"/>
        <v>10.5</v>
      </c>
      <c r="I314" s="1">
        <f t="shared" ca="1" si="30"/>
        <v>-140</v>
      </c>
      <c r="J314" s="1">
        <f t="shared" ca="1" si="30"/>
        <v>110</v>
      </c>
      <c r="K314" s="1" t="str">
        <f ca="1">IFERROR(IF(F314&gt;H314,"O",IF(F314&lt;H314,"U","E")),"na")</f>
        <v>U</v>
      </c>
      <c r="L314" s="1" t="str">
        <f t="shared" ca="1" si="27"/>
        <v>O</v>
      </c>
      <c r="M314" s="2">
        <f ca="1">IFERROR(IF(OR(ISBLANK(K314),ISBLANK(L314),K314="",L314=""),"",IF(K314=L314,1,0)),"na")</f>
        <v>0</v>
      </c>
    </row>
    <row r="315" spans="1:13" x14ac:dyDescent="0.25">
      <c r="A315" s="23">
        <v>314</v>
      </c>
      <c r="B315">
        <v>154</v>
      </c>
      <c r="C315" t="str">
        <f t="shared" ca="1" si="25"/>
        <v>2016_SD</v>
      </c>
      <c r="D315">
        <f t="shared" ca="1" si="26"/>
        <v>2016</v>
      </c>
      <c r="E315" t="s">
        <v>16</v>
      </c>
      <c r="F315">
        <v>6</v>
      </c>
      <c r="G315">
        <v>24</v>
      </c>
      <c r="H315" s="1">
        <f t="shared" ca="1" si="30"/>
        <v>7</v>
      </c>
      <c r="I315" s="1">
        <f t="shared" ca="1" si="30"/>
        <v>-155</v>
      </c>
      <c r="J315" s="1">
        <f t="shared" ca="1" si="30"/>
        <v>125</v>
      </c>
      <c r="K315" s="1" t="str">
        <f ca="1">IFERROR(IF(F315&gt;H315,"O",IF(F315&lt;H315,"U","E")),"na")</f>
        <v>U</v>
      </c>
      <c r="L315" s="1" t="str">
        <f t="shared" ca="1" si="27"/>
        <v>U</v>
      </c>
      <c r="M315" s="2">
        <f ca="1">IFERROR(IF(OR(ISBLANK(K315),ISBLANK(L315),K315="",L315=""),"",IF(K315=L315,1,0)),"na")</f>
        <v>1</v>
      </c>
    </row>
    <row r="316" spans="1:13" x14ac:dyDescent="0.25">
      <c r="A316" s="23">
        <v>315</v>
      </c>
      <c r="B316">
        <v>155</v>
      </c>
      <c r="C316" t="str">
        <f t="shared" ca="1" si="25"/>
        <v>2016_SEA</v>
      </c>
      <c r="D316">
        <f t="shared" ca="1" si="26"/>
        <v>2016</v>
      </c>
      <c r="E316" t="s">
        <v>16</v>
      </c>
      <c r="F316">
        <v>12</v>
      </c>
      <c r="G316">
        <v>9</v>
      </c>
      <c r="H316" s="1">
        <f t="shared" ca="1" si="30"/>
        <v>10.5</v>
      </c>
      <c r="I316" s="1">
        <f t="shared" ca="1" si="30"/>
        <v>-145</v>
      </c>
      <c r="J316" s="1">
        <f t="shared" ca="1" si="30"/>
        <v>115</v>
      </c>
      <c r="K316" s="1" t="str">
        <f ca="1">IFERROR(IF(F316&gt;H316,"O",IF(F316&lt;H316,"U","E")),"na")</f>
        <v>O</v>
      </c>
      <c r="L316" s="1" t="str">
        <f t="shared" ca="1" si="27"/>
        <v>U</v>
      </c>
      <c r="M316" s="2">
        <f ca="1">IFERROR(IF(OR(ISBLANK(K316),ISBLANK(L316),K316="",L316=""),"",IF(K316=L316,1,0)),"na")</f>
        <v>0</v>
      </c>
    </row>
    <row r="317" spans="1:13" x14ac:dyDescent="0.25">
      <c r="A317" s="23">
        <v>316</v>
      </c>
      <c r="B317">
        <v>156</v>
      </c>
      <c r="C317" t="str">
        <f t="shared" ca="1" si="25"/>
        <v>2016_SFO</v>
      </c>
      <c r="D317">
        <f t="shared" ca="1" si="26"/>
        <v>2016</v>
      </c>
      <c r="E317" t="s">
        <v>16</v>
      </c>
      <c r="F317">
        <v>3</v>
      </c>
      <c r="G317">
        <v>13</v>
      </c>
      <c r="H317" s="1">
        <f t="shared" ca="1" si="30"/>
        <v>5.5</v>
      </c>
      <c r="I317" s="1">
        <f t="shared" ca="1" si="30"/>
        <v>100</v>
      </c>
      <c r="J317" s="1">
        <f t="shared" ca="1" si="30"/>
        <v>-130</v>
      </c>
      <c r="K317" s="1" t="str">
        <f ca="1">IFERROR(IF(F317&gt;H317,"O",IF(F317&lt;H317,"U","E")),"na")</f>
        <v>U</v>
      </c>
      <c r="L317" s="1" t="str">
        <f t="shared" ca="1" si="27"/>
        <v>U</v>
      </c>
      <c r="M317" s="2">
        <f ca="1">IFERROR(IF(OR(ISBLANK(K317),ISBLANK(L317),K317="",L317=""),"",IF(K317=L317,1,0)),"na")</f>
        <v>1</v>
      </c>
    </row>
    <row r="318" spans="1:13" x14ac:dyDescent="0.25">
      <c r="A318" s="23">
        <v>317</v>
      </c>
      <c r="B318">
        <v>157</v>
      </c>
      <c r="C318" t="str">
        <f t="shared" ca="1" si="25"/>
        <v>2016_STL</v>
      </c>
      <c r="D318">
        <f t="shared" ca="1" si="26"/>
        <v>2016</v>
      </c>
      <c r="E318" t="s">
        <v>16</v>
      </c>
      <c r="F318">
        <v>7</v>
      </c>
      <c r="G318">
        <v>19</v>
      </c>
      <c r="H318" s="1">
        <f t="shared" ca="1" si="30"/>
        <v>7.5</v>
      </c>
      <c r="I318" s="1">
        <f t="shared" ca="1" si="30"/>
        <v>140</v>
      </c>
      <c r="J318" s="1">
        <f t="shared" ca="1" si="30"/>
        <v>-170</v>
      </c>
      <c r="K318" s="1" t="str">
        <f ca="1">IFERROR(IF(F318&gt;H318,"O",IF(F318&lt;H318,"U","E")),"na")</f>
        <v>U</v>
      </c>
      <c r="L318" s="1" t="str">
        <f t="shared" ca="1" si="27"/>
        <v>U</v>
      </c>
      <c r="M318" s="2">
        <f ca="1">IFERROR(IF(OR(ISBLANK(K318),ISBLANK(L318),K318="",L318=""),"",IF(K318=L318,1,0)),"na")</f>
        <v>1</v>
      </c>
    </row>
    <row r="319" spans="1:13" x14ac:dyDescent="0.25">
      <c r="A319" s="23">
        <v>318</v>
      </c>
      <c r="B319">
        <v>158</v>
      </c>
      <c r="C319" t="str">
        <f t="shared" ca="1" si="25"/>
        <v>2016_TBY</v>
      </c>
      <c r="D319">
        <f t="shared" ca="1" si="26"/>
        <v>2016</v>
      </c>
      <c r="E319" t="s">
        <v>16</v>
      </c>
      <c r="F319">
        <v>9</v>
      </c>
      <c r="G319">
        <v>8</v>
      </c>
      <c r="H319" s="1">
        <f t="shared" ca="1" si="30"/>
        <v>7</v>
      </c>
      <c r="I319" s="1">
        <f t="shared" ca="1" si="30"/>
        <v>-125</v>
      </c>
      <c r="J319" s="1">
        <f t="shared" ca="1" si="30"/>
        <v>-105</v>
      </c>
      <c r="K319" s="1" t="str">
        <f ca="1">IFERROR(IF(F319&gt;H319,"O",IF(F319&lt;H319,"U","E")),"na")</f>
        <v>O</v>
      </c>
      <c r="L319" s="1" t="str">
        <f t="shared" ca="1" si="27"/>
        <v>O</v>
      </c>
      <c r="M319" s="2">
        <f ca="1">IFERROR(IF(OR(ISBLANK(K319),ISBLANK(L319),K319="",L319=""),"",IF(K319=L319,1,0)),"na")</f>
        <v>1</v>
      </c>
    </row>
    <row r="320" spans="1:13" x14ac:dyDescent="0.25">
      <c r="A320" s="23">
        <v>319</v>
      </c>
      <c r="B320">
        <v>159</v>
      </c>
      <c r="C320" t="str">
        <f t="shared" ca="1" si="25"/>
        <v>2016_TEN</v>
      </c>
      <c r="D320">
        <f t="shared" ca="1" si="26"/>
        <v>2016</v>
      </c>
      <c r="E320" t="s">
        <v>16</v>
      </c>
      <c r="F320">
        <v>8</v>
      </c>
      <c r="G320">
        <v>3</v>
      </c>
      <c r="H320" s="1">
        <f t="shared" ca="1" si="30"/>
        <v>5.5</v>
      </c>
      <c r="I320" s="1">
        <f t="shared" ca="1" si="30"/>
        <v>-160</v>
      </c>
      <c r="J320" s="1">
        <f t="shared" ca="1" si="30"/>
        <v>130</v>
      </c>
      <c r="K320" s="1" t="str">
        <f ca="1">IFERROR(IF(F320&gt;H320,"O",IF(F320&lt;H320,"U","E")),"na")</f>
        <v>O</v>
      </c>
      <c r="L320" s="1" t="str">
        <f t="shared" ca="1" si="27"/>
        <v>O</v>
      </c>
      <c r="M320" s="2">
        <f ca="1">IFERROR(IF(OR(ISBLANK(K320),ISBLANK(L320),K320="",L320=""),"",IF(K320=L320,1,0)),"na")</f>
        <v>1</v>
      </c>
    </row>
    <row r="321" spans="1:13" x14ac:dyDescent="0.25">
      <c r="A321" s="23">
        <v>320</v>
      </c>
      <c r="B321">
        <v>160</v>
      </c>
      <c r="C321" t="str">
        <f t="shared" ca="1" si="25"/>
        <v>2016_WAS</v>
      </c>
      <c r="D321">
        <f t="shared" ca="1" si="26"/>
        <v>2016</v>
      </c>
      <c r="E321" t="s">
        <v>16</v>
      </c>
      <c r="F321">
        <v>7</v>
      </c>
      <c r="G321">
        <v>27</v>
      </c>
      <c r="H321" s="1">
        <f t="shared" ca="1" si="30"/>
        <v>7.5</v>
      </c>
      <c r="I321" s="1">
        <f t="shared" ca="1" si="30"/>
        <v>-125</v>
      </c>
      <c r="J321" s="1">
        <f t="shared" ca="1" si="30"/>
        <v>-105</v>
      </c>
      <c r="K321" s="1" t="str">
        <f ca="1">IFERROR(IF(F321&gt;H321,"O",IF(F321&lt;H321,"U","E")),"na")</f>
        <v>U</v>
      </c>
      <c r="L321" s="1" t="str">
        <f t="shared" ca="1" si="27"/>
        <v>O</v>
      </c>
      <c r="M321" s="2">
        <f ca="1">IFERROR(IF(OR(ISBLANK(K321),ISBLANK(L321),K321="",L321=""),"",IF(K321=L321,1,0)),"na")</f>
        <v>0</v>
      </c>
    </row>
    <row r="322" spans="1:13" x14ac:dyDescent="0.25">
      <c r="A322" s="23">
        <v>321</v>
      </c>
      <c r="B322">
        <v>129</v>
      </c>
      <c r="C322" t="str">
        <f t="shared" ref="C322:C385" ca="1" si="31">IFERROR(VLOOKUP($B322,INDIRECT(nfl_win_total_result),MATCH(C$1,INDIRECT(nfl_win_total_result_header),0),FALSE),"error")</f>
        <v>2016_ARI</v>
      </c>
      <c r="D322">
        <f t="shared" ref="D322:D385" ca="1" si="32">VALUE(LEFT(C322,4))</f>
        <v>2016</v>
      </c>
      <c r="E322" t="s">
        <v>14</v>
      </c>
      <c r="F322">
        <v>12</v>
      </c>
      <c r="G322">
        <v>2</v>
      </c>
      <c r="H322" s="1">
        <f t="shared" ref="H322:J341" ca="1" si="33">IFERROR(VLOOKUP($B322,INDIRECT(nfl_win_total_result),MATCH(H$1,INDIRECT(nfl_win_total_result_header),0),FALSE),"error")</f>
        <v>10.5</v>
      </c>
      <c r="I322" s="1">
        <f t="shared" ca="1" si="33"/>
        <v>-160</v>
      </c>
      <c r="J322" s="1">
        <f t="shared" ca="1" si="33"/>
        <v>130</v>
      </c>
      <c r="K322" s="1" t="str">
        <f ca="1">IFERROR(IF(F322&gt;H322,"O",IF(F322&lt;H322,"U","E")),"na")</f>
        <v>O</v>
      </c>
      <c r="L322" s="1" t="str">
        <f t="shared" ref="L322:L385" ca="1" si="34">IFERROR(IF(VLOOKUP($B322,INDIRECT(nfl_win_total_result),MATCH(L$1,INDIRECT(nfl_win_total_result_header),0),FALSE)="","",VLOOKUP($B322,INDIRECT(nfl_win_total_result),MATCH(L$1,INDIRECT(nfl_win_total_result_header),0),FALSE)),"error")</f>
        <v>U</v>
      </c>
      <c r="M322" s="2">
        <f ca="1">IFERROR(IF(OR(ISBLANK(K322),ISBLANK(L322),K322="",L322=""),"",IF(K322=L322,1,0)),"na")</f>
        <v>0</v>
      </c>
    </row>
    <row r="323" spans="1:13" x14ac:dyDescent="0.25">
      <c r="A323" s="23">
        <v>322</v>
      </c>
      <c r="B323">
        <v>130</v>
      </c>
      <c r="C323" t="str">
        <f t="shared" ca="1" si="31"/>
        <v>2016_ATL</v>
      </c>
      <c r="D323">
        <f t="shared" ca="1" si="32"/>
        <v>2016</v>
      </c>
      <c r="E323" t="s">
        <v>14</v>
      </c>
      <c r="F323">
        <v>7</v>
      </c>
      <c r="G323">
        <v>8</v>
      </c>
      <c r="H323" s="1">
        <f t="shared" ca="1" si="33"/>
        <v>7.5</v>
      </c>
      <c r="I323" s="1">
        <f t="shared" ca="1" si="33"/>
        <v>110</v>
      </c>
      <c r="J323" s="1">
        <f t="shared" ca="1" si="33"/>
        <v>-140</v>
      </c>
      <c r="K323" s="1" t="str">
        <f ca="1">IFERROR(IF(F323&gt;H323,"O",IF(F323&lt;H323,"U","E")),"na")</f>
        <v>U</v>
      </c>
      <c r="L323" s="1" t="str">
        <f t="shared" ca="1" si="34"/>
        <v>O</v>
      </c>
      <c r="M323" s="2">
        <f ca="1">IFERROR(IF(OR(ISBLANK(K323),ISBLANK(L323),K323="",L323=""),"",IF(K323=L323,1,0)),"na")</f>
        <v>0</v>
      </c>
    </row>
    <row r="324" spans="1:13" x14ac:dyDescent="0.25">
      <c r="A324" s="23">
        <v>323</v>
      </c>
      <c r="B324">
        <v>131</v>
      </c>
      <c r="C324" t="str">
        <f t="shared" ca="1" si="31"/>
        <v>2016_BAL</v>
      </c>
      <c r="D324">
        <f t="shared" ca="1" si="32"/>
        <v>2016</v>
      </c>
      <c r="E324" t="s">
        <v>14</v>
      </c>
      <c r="F324">
        <v>7</v>
      </c>
      <c r="G324">
        <v>32</v>
      </c>
      <c r="H324" s="1">
        <f t="shared" ca="1" si="33"/>
        <v>8</v>
      </c>
      <c r="I324" s="1">
        <f t="shared" ca="1" si="33"/>
        <v>-140</v>
      </c>
      <c r="J324" s="1">
        <f t="shared" ca="1" si="33"/>
        <v>110</v>
      </c>
      <c r="K324" s="1" t="str">
        <f ca="1">IFERROR(IF(F324&gt;H324,"O",IF(F324&lt;H324,"U","E")),"na")</f>
        <v>U</v>
      </c>
      <c r="L324" s="1" t="str">
        <f t="shared" ca="1" si="34"/>
        <v>E</v>
      </c>
      <c r="M324" s="2">
        <f ca="1">IFERROR(IF(OR(ISBLANK(K324),ISBLANK(L324),K324="",L324=""),"",IF(K324=L324,1,0)),"na")</f>
        <v>0</v>
      </c>
    </row>
    <row r="325" spans="1:13" x14ac:dyDescent="0.25">
      <c r="A325" s="23">
        <v>324</v>
      </c>
      <c r="B325">
        <v>132</v>
      </c>
      <c r="C325" t="str">
        <f t="shared" ca="1" si="31"/>
        <v>2016_BUF</v>
      </c>
      <c r="D325">
        <f t="shared" ca="1" si="32"/>
        <v>2016</v>
      </c>
      <c r="E325" t="s">
        <v>14</v>
      </c>
      <c r="F325">
        <v>6</v>
      </c>
      <c r="G325">
        <v>27</v>
      </c>
      <c r="H325" s="1">
        <f t="shared" ca="1" si="33"/>
        <v>8</v>
      </c>
      <c r="I325" s="1">
        <f t="shared" ca="1" si="33"/>
        <v>-125</v>
      </c>
      <c r="J325" s="1">
        <f t="shared" ca="1" si="33"/>
        <v>-105</v>
      </c>
      <c r="K325" s="1" t="str">
        <f ca="1">IFERROR(IF(F325&gt;H325,"O",IF(F325&lt;H325,"U","E")),"na")</f>
        <v>U</v>
      </c>
      <c r="L325" s="1" t="str">
        <f t="shared" ca="1" si="34"/>
        <v>U</v>
      </c>
      <c r="M325" s="2">
        <f ca="1">IFERROR(IF(OR(ISBLANK(K325),ISBLANK(L325),K325="",L325=""),"",IF(K325=L325,1,0)),"na")</f>
        <v>1</v>
      </c>
    </row>
    <row r="326" spans="1:13" x14ac:dyDescent="0.25">
      <c r="A326" s="23">
        <v>325</v>
      </c>
      <c r="B326">
        <v>133</v>
      </c>
      <c r="C326" t="str">
        <f t="shared" ca="1" si="31"/>
        <v>2016_CAR</v>
      </c>
      <c r="D326">
        <f t="shared" ca="1" si="32"/>
        <v>2016</v>
      </c>
      <c r="E326" t="s">
        <v>14</v>
      </c>
      <c r="F326">
        <v>11</v>
      </c>
      <c r="G326">
        <v>9</v>
      </c>
      <c r="H326" s="1">
        <f t="shared" ca="1" si="33"/>
        <v>10.5</v>
      </c>
      <c r="I326" s="1">
        <f t="shared" ca="1" si="33"/>
        <v>-125</v>
      </c>
      <c r="J326" s="1">
        <f t="shared" ca="1" si="33"/>
        <v>-105</v>
      </c>
      <c r="K326" s="1" t="str">
        <f ca="1">IFERROR(IF(F326&gt;H326,"O",IF(F326&lt;H326,"U","E")),"na")</f>
        <v>O</v>
      </c>
      <c r="L326" s="1" t="str">
        <f t="shared" ca="1" si="34"/>
        <v>U</v>
      </c>
      <c r="M326" s="2">
        <f ca="1">IFERROR(IF(OR(ISBLANK(K326),ISBLANK(L326),K326="",L326=""),"",IF(K326=L326,1,0)),"na")</f>
        <v>0</v>
      </c>
    </row>
    <row r="327" spans="1:13" x14ac:dyDescent="0.25">
      <c r="A327" s="23">
        <v>326</v>
      </c>
      <c r="B327">
        <v>134</v>
      </c>
      <c r="C327" t="str">
        <f t="shared" ca="1" si="31"/>
        <v>2016_CHI</v>
      </c>
      <c r="D327">
        <f t="shared" ca="1" si="32"/>
        <v>2016</v>
      </c>
      <c r="E327" t="s">
        <v>14</v>
      </c>
      <c r="F327">
        <v>6</v>
      </c>
      <c r="G327">
        <v>17</v>
      </c>
      <c r="H327" s="1">
        <f t="shared" ca="1" si="33"/>
        <v>7.5</v>
      </c>
      <c r="I327" s="1">
        <f t="shared" ca="1" si="33"/>
        <v>115</v>
      </c>
      <c r="J327" s="1">
        <f t="shared" ca="1" si="33"/>
        <v>-145</v>
      </c>
      <c r="K327" s="1" t="str">
        <f ca="1">IFERROR(IF(F327&gt;H327,"O",IF(F327&lt;H327,"U","E")),"na")</f>
        <v>U</v>
      </c>
      <c r="L327" s="1" t="str">
        <f t="shared" ca="1" si="34"/>
        <v>U</v>
      </c>
      <c r="M327" s="2">
        <f ca="1">IFERROR(IF(OR(ISBLANK(K327),ISBLANK(L327),K327="",L327=""),"",IF(K327=L327,1,0)),"na")</f>
        <v>1</v>
      </c>
    </row>
    <row r="328" spans="1:13" x14ac:dyDescent="0.25">
      <c r="A328" s="23">
        <v>327</v>
      </c>
      <c r="B328">
        <v>135</v>
      </c>
      <c r="C328" t="str">
        <f t="shared" ca="1" si="31"/>
        <v>2016_CIN</v>
      </c>
      <c r="D328">
        <f t="shared" ca="1" si="32"/>
        <v>2016</v>
      </c>
      <c r="E328" t="s">
        <v>14</v>
      </c>
      <c r="F328">
        <v>11</v>
      </c>
      <c r="G328">
        <v>14</v>
      </c>
      <c r="H328" s="1">
        <f t="shared" ca="1" si="33"/>
        <v>9.5</v>
      </c>
      <c r="I328" s="1">
        <f t="shared" ca="1" si="33"/>
        <v>-125</v>
      </c>
      <c r="J328" s="1">
        <f t="shared" ca="1" si="33"/>
        <v>-105</v>
      </c>
      <c r="K328" s="1" t="str">
        <f ca="1">IFERROR(IF(F328&gt;H328,"O",IF(F328&lt;H328,"U","E")),"na")</f>
        <v>O</v>
      </c>
      <c r="L328" s="1" t="str">
        <f t="shared" ca="1" si="34"/>
        <v>U</v>
      </c>
      <c r="M328" s="2">
        <f ca="1">IFERROR(IF(OR(ISBLANK(K328),ISBLANK(L328),K328="",L328=""),"",IF(K328=L328,1,0)),"na")</f>
        <v>0</v>
      </c>
    </row>
    <row r="329" spans="1:13" x14ac:dyDescent="0.25">
      <c r="A329" s="23">
        <v>328</v>
      </c>
      <c r="B329">
        <v>136</v>
      </c>
      <c r="C329" t="str">
        <f t="shared" ca="1" si="31"/>
        <v>2016_CLE</v>
      </c>
      <c r="D329">
        <f t="shared" ca="1" si="32"/>
        <v>2016</v>
      </c>
      <c r="E329" t="s">
        <v>14</v>
      </c>
      <c r="F329">
        <v>2</v>
      </c>
      <c r="G329">
        <v>3</v>
      </c>
      <c r="H329" s="1">
        <f t="shared" ca="1" si="33"/>
        <v>5</v>
      </c>
      <c r="I329" s="1">
        <f t="shared" ca="1" si="33"/>
        <v>-105</v>
      </c>
      <c r="J329" s="1">
        <f t="shared" ca="1" si="33"/>
        <v>-125</v>
      </c>
      <c r="K329" s="1" t="str">
        <f ca="1">IFERROR(IF(F329&gt;H329,"O",IF(F329&lt;H329,"U","E")),"na")</f>
        <v>U</v>
      </c>
      <c r="L329" s="1" t="str">
        <f t="shared" ca="1" si="34"/>
        <v>U</v>
      </c>
      <c r="M329" s="2">
        <f ca="1">IFERROR(IF(OR(ISBLANK(K329),ISBLANK(L329),K329="",L329=""),"",IF(K329=L329,1,0)),"na")</f>
        <v>1</v>
      </c>
    </row>
    <row r="330" spans="1:13" x14ac:dyDescent="0.25">
      <c r="A330" s="23">
        <v>329</v>
      </c>
      <c r="B330">
        <v>137</v>
      </c>
      <c r="C330" t="str">
        <f t="shared" ca="1" si="31"/>
        <v>2016_DAL</v>
      </c>
      <c r="D330">
        <f t="shared" ca="1" si="32"/>
        <v>2016</v>
      </c>
      <c r="E330" t="s">
        <v>14</v>
      </c>
      <c r="F330">
        <v>8</v>
      </c>
      <c r="G330">
        <v>31</v>
      </c>
      <c r="H330" s="1">
        <f t="shared" ca="1" si="33"/>
        <v>9.5</v>
      </c>
      <c r="I330" s="1">
        <f t="shared" ca="1" si="33"/>
        <v>115</v>
      </c>
      <c r="J330" s="1">
        <f t="shared" ca="1" si="33"/>
        <v>-145</v>
      </c>
      <c r="K330" s="1" t="str">
        <f ca="1">IFERROR(IF(F330&gt;H330,"O",IF(F330&lt;H330,"U","E")),"na")</f>
        <v>U</v>
      </c>
      <c r="L330" s="1" t="str">
        <f t="shared" ca="1" si="34"/>
        <v>O</v>
      </c>
      <c r="M330" s="2">
        <f ca="1">IFERROR(IF(OR(ISBLANK(K330),ISBLANK(L330),K330="",L330=""),"",IF(K330=L330,1,0)),"na")</f>
        <v>0</v>
      </c>
    </row>
    <row r="331" spans="1:13" x14ac:dyDescent="0.25">
      <c r="A331" s="23">
        <v>330</v>
      </c>
      <c r="B331">
        <v>138</v>
      </c>
      <c r="C331" t="str">
        <f t="shared" ca="1" si="31"/>
        <v>2016_DEN</v>
      </c>
      <c r="D331">
        <f t="shared" ca="1" si="32"/>
        <v>2016</v>
      </c>
      <c r="E331" t="s">
        <v>14</v>
      </c>
      <c r="F331">
        <v>8</v>
      </c>
      <c r="G331">
        <v>16</v>
      </c>
      <c r="H331" s="1">
        <f t="shared" ca="1" si="33"/>
        <v>9.5</v>
      </c>
      <c r="I331" s="1">
        <f t="shared" ca="1" si="33"/>
        <v>130</v>
      </c>
      <c r="J331" s="1">
        <f t="shared" ca="1" si="33"/>
        <v>-160</v>
      </c>
      <c r="K331" s="1" t="str">
        <f ca="1">IFERROR(IF(F331&gt;H331,"O",IF(F331&lt;H331,"U","E")),"na")</f>
        <v>U</v>
      </c>
      <c r="L331" s="1" t="str">
        <f t="shared" ca="1" si="34"/>
        <v>U</v>
      </c>
      <c r="M331" s="2">
        <f ca="1">IFERROR(IF(OR(ISBLANK(K331),ISBLANK(L331),K331="",L331=""),"",IF(K331=L331,1,0)),"na")</f>
        <v>1</v>
      </c>
    </row>
    <row r="332" spans="1:13" x14ac:dyDescent="0.25">
      <c r="A332" s="23">
        <v>331</v>
      </c>
      <c r="B332">
        <v>139</v>
      </c>
      <c r="C332" t="str">
        <f t="shared" ca="1" si="31"/>
        <v>2016_DET</v>
      </c>
      <c r="D332">
        <f t="shared" ca="1" si="32"/>
        <v>2016</v>
      </c>
      <c r="E332" t="s">
        <v>14</v>
      </c>
      <c r="F332">
        <v>8</v>
      </c>
      <c r="G332">
        <v>30</v>
      </c>
      <c r="H332" s="1">
        <f t="shared" ca="1" si="33"/>
        <v>7.5</v>
      </c>
      <c r="I332" s="1">
        <f t="shared" ca="1" si="33"/>
        <v>110</v>
      </c>
      <c r="J332" s="1">
        <f t="shared" ca="1" si="33"/>
        <v>-140</v>
      </c>
      <c r="K332" s="1" t="str">
        <f ca="1">IFERROR(IF(F332&gt;H332,"O",IF(F332&lt;H332,"U","E")),"na")</f>
        <v>O</v>
      </c>
      <c r="L332" s="1" t="str">
        <f t="shared" ca="1" si="34"/>
        <v>O</v>
      </c>
      <c r="M332" s="2">
        <f ca="1">IFERROR(IF(OR(ISBLANK(K332),ISBLANK(L332),K332="",L332=""),"",IF(K332=L332,1,0)),"na")</f>
        <v>1</v>
      </c>
    </row>
    <row r="333" spans="1:13" x14ac:dyDescent="0.25">
      <c r="A333" s="23">
        <v>332</v>
      </c>
      <c r="B333">
        <v>140</v>
      </c>
      <c r="C333" t="str">
        <f t="shared" ca="1" si="31"/>
        <v>2016_GBY</v>
      </c>
      <c r="D333">
        <f t="shared" ca="1" si="32"/>
        <v>2016</v>
      </c>
      <c r="E333" t="s">
        <v>14</v>
      </c>
      <c r="F333">
        <v>11</v>
      </c>
      <c r="G333">
        <v>6</v>
      </c>
      <c r="H333" s="1">
        <f t="shared" ca="1" si="33"/>
        <v>10.5</v>
      </c>
      <c r="I333" s="1">
        <f t="shared" ca="1" si="33"/>
        <v>-175</v>
      </c>
      <c r="J333" s="1">
        <f t="shared" ca="1" si="33"/>
        <v>145</v>
      </c>
      <c r="K333" s="1" t="str">
        <f ca="1">IFERROR(IF(F333&gt;H333,"O",IF(F333&lt;H333,"U","E")),"na")</f>
        <v>O</v>
      </c>
      <c r="L333" s="1" t="str">
        <f t="shared" ca="1" si="34"/>
        <v>U</v>
      </c>
      <c r="M333" s="2">
        <f ca="1">IFERROR(IF(OR(ISBLANK(K333),ISBLANK(L333),K333="",L333=""),"",IF(K333=L333,1,0)),"na")</f>
        <v>0</v>
      </c>
    </row>
    <row r="334" spans="1:13" x14ac:dyDescent="0.25">
      <c r="A334" s="23">
        <v>333</v>
      </c>
      <c r="B334">
        <v>141</v>
      </c>
      <c r="C334" t="str">
        <f t="shared" ca="1" si="31"/>
        <v>2016_HOU</v>
      </c>
      <c r="D334">
        <f t="shared" ca="1" si="32"/>
        <v>2016</v>
      </c>
      <c r="E334" t="s">
        <v>14</v>
      </c>
      <c r="F334">
        <v>7</v>
      </c>
      <c r="G334">
        <v>23</v>
      </c>
      <c r="H334" s="1">
        <f t="shared" ca="1" si="33"/>
        <v>8.5</v>
      </c>
      <c r="I334" s="1">
        <f t="shared" ca="1" si="33"/>
        <v>-140</v>
      </c>
      <c r="J334" s="1">
        <f t="shared" ca="1" si="33"/>
        <v>110</v>
      </c>
      <c r="K334" s="1" t="str">
        <f ca="1">IFERROR(IF(F334&gt;H334,"O",IF(F334&lt;H334,"U","E")),"na")</f>
        <v>U</v>
      </c>
      <c r="L334" s="1" t="str">
        <f t="shared" ca="1" si="34"/>
        <v>O</v>
      </c>
      <c r="M334" s="2">
        <f ca="1">IFERROR(IF(OR(ISBLANK(K334),ISBLANK(L334),K334="",L334=""),"",IF(K334=L334,1,0)),"na")</f>
        <v>0</v>
      </c>
    </row>
    <row r="335" spans="1:13" x14ac:dyDescent="0.25">
      <c r="A335" s="23">
        <v>334</v>
      </c>
      <c r="B335">
        <v>142</v>
      </c>
      <c r="C335" t="str">
        <f t="shared" ca="1" si="31"/>
        <v>2016_IND</v>
      </c>
      <c r="D335">
        <f t="shared" ca="1" si="32"/>
        <v>2016</v>
      </c>
      <c r="E335" t="s">
        <v>14</v>
      </c>
      <c r="F335">
        <v>8</v>
      </c>
      <c r="G335">
        <v>22</v>
      </c>
      <c r="H335" s="1">
        <f t="shared" ca="1" si="33"/>
        <v>9.5</v>
      </c>
      <c r="I335" s="1">
        <f t="shared" ca="1" si="33"/>
        <v>130</v>
      </c>
      <c r="J335" s="1">
        <f t="shared" ca="1" si="33"/>
        <v>-160</v>
      </c>
      <c r="K335" s="1" t="str">
        <f ca="1">IFERROR(IF(F335&gt;H335,"O",IF(F335&lt;H335,"U","E")),"na")</f>
        <v>U</v>
      </c>
      <c r="L335" s="1" t="str">
        <f t="shared" ca="1" si="34"/>
        <v>U</v>
      </c>
      <c r="M335" s="2">
        <f ca="1">IFERROR(IF(OR(ISBLANK(K335),ISBLANK(L335),K335="",L335=""),"",IF(K335=L335,1,0)),"na")</f>
        <v>1</v>
      </c>
    </row>
    <row r="336" spans="1:13" x14ac:dyDescent="0.25">
      <c r="A336" s="23">
        <v>335</v>
      </c>
      <c r="B336">
        <v>143</v>
      </c>
      <c r="C336" t="str">
        <f t="shared" ca="1" si="31"/>
        <v>2016_JAX</v>
      </c>
      <c r="D336">
        <f t="shared" ca="1" si="32"/>
        <v>2016</v>
      </c>
      <c r="E336" t="s">
        <v>14</v>
      </c>
      <c r="F336">
        <v>6</v>
      </c>
      <c r="G336">
        <v>24</v>
      </c>
      <c r="H336" s="1">
        <f t="shared" ca="1" si="33"/>
        <v>7.5</v>
      </c>
      <c r="I336" s="1">
        <f t="shared" ca="1" si="33"/>
        <v>-135</v>
      </c>
      <c r="J336" s="1">
        <f t="shared" ca="1" si="33"/>
        <v>105</v>
      </c>
      <c r="K336" s="1" t="str">
        <f ca="1">IFERROR(IF(F336&gt;H336,"O",IF(F336&lt;H336,"U","E")),"na")</f>
        <v>U</v>
      </c>
      <c r="L336" s="1" t="str">
        <f t="shared" ca="1" si="34"/>
        <v>U</v>
      </c>
      <c r="M336" s="2">
        <f ca="1">IFERROR(IF(OR(ISBLANK(K336),ISBLANK(L336),K336="",L336=""),"",IF(K336=L336,1,0)),"na")</f>
        <v>1</v>
      </c>
    </row>
    <row r="337" spans="1:13" x14ac:dyDescent="0.25">
      <c r="A337" s="23">
        <v>336</v>
      </c>
      <c r="B337">
        <v>144</v>
      </c>
      <c r="C337" t="str">
        <f t="shared" ca="1" si="31"/>
        <v>2016_KCY</v>
      </c>
      <c r="D337">
        <f t="shared" ca="1" si="32"/>
        <v>2016</v>
      </c>
      <c r="E337" t="s">
        <v>14</v>
      </c>
      <c r="F337">
        <v>11</v>
      </c>
      <c r="G337">
        <v>15</v>
      </c>
      <c r="H337" s="1">
        <f t="shared" ca="1" si="33"/>
        <v>9.5</v>
      </c>
      <c r="I337" s="1">
        <f t="shared" ca="1" si="33"/>
        <v>-140</v>
      </c>
      <c r="J337" s="1">
        <f t="shared" ca="1" si="33"/>
        <v>110</v>
      </c>
      <c r="K337" s="1" t="str">
        <f ca="1">IFERROR(IF(F337&gt;H337,"O",IF(F337&lt;H337,"U","E")),"na")</f>
        <v>O</v>
      </c>
      <c r="L337" s="1" t="str">
        <f t="shared" ca="1" si="34"/>
        <v>O</v>
      </c>
      <c r="M337" s="2">
        <f ca="1">IFERROR(IF(OR(ISBLANK(K337),ISBLANK(L337),K337="",L337=""),"",IF(K337=L337,1,0)),"na")</f>
        <v>1</v>
      </c>
    </row>
    <row r="338" spans="1:13" x14ac:dyDescent="0.25">
      <c r="A338" s="23">
        <v>337</v>
      </c>
      <c r="B338">
        <v>145</v>
      </c>
      <c r="C338" t="str">
        <f t="shared" ca="1" si="31"/>
        <v>2016_MIA</v>
      </c>
      <c r="D338">
        <f t="shared" ca="1" si="32"/>
        <v>2016</v>
      </c>
      <c r="E338" t="s">
        <v>14</v>
      </c>
      <c r="F338">
        <v>6</v>
      </c>
      <c r="G338">
        <v>18</v>
      </c>
      <c r="H338" s="1">
        <f t="shared" ca="1" si="33"/>
        <v>7</v>
      </c>
      <c r="I338" s="1">
        <f t="shared" ca="1" si="33"/>
        <v>-130</v>
      </c>
      <c r="J338" s="1">
        <f t="shared" ca="1" si="33"/>
        <v>-100</v>
      </c>
      <c r="K338" s="1" t="str">
        <f ca="1">IFERROR(IF(F338&gt;H338,"O",IF(F338&lt;H338,"U","E")),"na")</f>
        <v>U</v>
      </c>
      <c r="L338" s="1" t="str">
        <f t="shared" ca="1" si="34"/>
        <v>O</v>
      </c>
      <c r="M338" s="2">
        <f ca="1">IFERROR(IF(OR(ISBLANK(K338),ISBLANK(L338),K338="",L338=""),"",IF(K338=L338,1,0)),"na")</f>
        <v>0</v>
      </c>
    </row>
    <row r="339" spans="1:13" x14ac:dyDescent="0.25">
      <c r="A339" s="23">
        <v>338</v>
      </c>
      <c r="B339">
        <v>146</v>
      </c>
      <c r="C339" t="str">
        <f t="shared" ca="1" si="31"/>
        <v>2016_MIN</v>
      </c>
      <c r="D339">
        <f t="shared" ca="1" si="32"/>
        <v>2016</v>
      </c>
      <c r="E339" t="s">
        <v>14</v>
      </c>
      <c r="F339">
        <v>8</v>
      </c>
      <c r="G339">
        <v>28</v>
      </c>
      <c r="H339" s="1">
        <f t="shared" ca="1" si="33"/>
        <v>9.5</v>
      </c>
      <c r="I339" s="1">
        <f t="shared" ca="1" si="33"/>
        <v>-150</v>
      </c>
      <c r="J339" s="1">
        <f t="shared" ca="1" si="33"/>
        <v>120</v>
      </c>
      <c r="K339" s="1" t="str">
        <f ca="1">IFERROR(IF(F339&gt;H339,"O",IF(F339&lt;H339,"U","E")),"na")</f>
        <v>U</v>
      </c>
      <c r="L339" s="1" t="str">
        <f t="shared" ca="1" si="34"/>
        <v>U</v>
      </c>
      <c r="M339" s="2">
        <f ca="1">IFERROR(IF(OR(ISBLANK(K339),ISBLANK(L339),K339="",L339=""),"",IF(K339=L339,1,0)),"na")</f>
        <v>1</v>
      </c>
    </row>
    <row r="340" spans="1:13" x14ac:dyDescent="0.25">
      <c r="A340" s="23">
        <v>339</v>
      </c>
      <c r="B340">
        <v>147</v>
      </c>
      <c r="C340" t="str">
        <f t="shared" ca="1" si="31"/>
        <v>2016_NWE</v>
      </c>
      <c r="D340">
        <f t="shared" ca="1" si="32"/>
        <v>2016</v>
      </c>
      <c r="E340" t="s">
        <v>14</v>
      </c>
      <c r="F340">
        <v>10</v>
      </c>
      <c r="G340">
        <v>7</v>
      </c>
      <c r="H340" s="1">
        <f t="shared" ca="1" si="33"/>
        <v>10.5</v>
      </c>
      <c r="I340" s="1">
        <f t="shared" ca="1" si="33"/>
        <v>-150</v>
      </c>
      <c r="J340" s="1">
        <f t="shared" ca="1" si="33"/>
        <v>120</v>
      </c>
      <c r="K340" s="1" t="str">
        <f ca="1">IFERROR(IF(F340&gt;H340,"O",IF(F340&lt;H340,"U","E")),"na")</f>
        <v>U</v>
      </c>
      <c r="L340" s="1" t="str">
        <f t="shared" ca="1" si="34"/>
        <v>O</v>
      </c>
      <c r="M340" s="2">
        <f ca="1">IFERROR(IF(OR(ISBLANK(K340),ISBLANK(L340),K340="",L340=""),"",IF(K340=L340,1,0)),"na")</f>
        <v>0</v>
      </c>
    </row>
    <row r="341" spans="1:13" x14ac:dyDescent="0.25">
      <c r="A341" s="23">
        <v>340</v>
      </c>
      <c r="B341">
        <v>148</v>
      </c>
      <c r="C341" t="str">
        <f t="shared" ca="1" si="31"/>
        <v>2016_NOR</v>
      </c>
      <c r="D341">
        <f t="shared" ca="1" si="32"/>
        <v>2016</v>
      </c>
      <c r="E341" t="s">
        <v>14</v>
      </c>
      <c r="F341">
        <v>7</v>
      </c>
      <c r="G341">
        <v>29</v>
      </c>
      <c r="H341" s="1">
        <f t="shared" ca="1" si="33"/>
        <v>7</v>
      </c>
      <c r="I341" s="1">
        <f t="shared" ca="1" si="33"/>
        <v>-110</v>
      </c>
      <c r="J341" s="1">
        <f t="shared" ca="1" si="33"/>
        <v>-120</v>
      </c>
      <c r="K341" s="1" t="str">
        <f ca="1">IFERROR(IF(F341&gt;H341,"O",IF(F341&lt;H341,"U","E")),"na")</f>
        <v>E</v>
      </c>
      <c r="L341" s="1" t="str">
        <f t="shared" ca="1" si="34"/>
        <v>E</v>
      </c>
      <c r="M341" s="2">
        <f ca="1">IFERROR(IF(OR(ISBLANK(K341),ISBLANK(L341),K341="",L341=""),"",IF(K341=L341,1,0)),"na")</f>
        <v>1</v>
      </c>
    </row>
    <row r="342" spans="1:13" x14ac:dyDescent="0.25">
      <c r="A342" s="23">
        <v>341</v>
      </c>
      <c r="B342">
        <v>149</v>
      </c>
      <c r="C342" t="str">
        <f t="shared" ca="1" si="31"/>
        <v>2016_NYG</v>
      </c>
      <c r="D342">
        <f t="shared" ca="1" si="32"/>
        <v>2016</v>
      </c>
      <c r="E342" t="s">
        <v>14</v>
      </c>
      <c r="F342">
        <v>8</v>
      </c>
      <c r="G342">
        <v>21</v>
      </c>
      <c r="H342" s="1">
        <f t="shared" ref="H342:J361" ca="1" si="35">IFERROR(VLOOKUP($B342,INDIRECT(nfl_win_total_result),MATCH(H$1,INDIRECT(nfl_win_total_result_header),0),FALSE),"error")</f>
        <v>8</v>
      </c>
      <c r="I342" s="1">
        <f t="shared" ca="1" si="35"/>
        <v>-140</v>
      </c>
      <c r="J342" s="1">
        <f t="shared" ca="1" si="35"/>
        <v>110</v>
      </c>
      <c r="K342" s="1" t="str">
        <f ca="1">IFERROR(IF(F342&gt;H342,"O",IF(F342&lt;H342,"U","E")),"na")</f>
        <v>E</v>
      </c>
      <c r="L342" s="1" t="str">
        <f t="shared" ca="1" si="34"/>
        <v>O</v>
      </c>
      <c r="M342" s="2">
        <f ca="1">IFERROR(IF(OR(ISBLANK(K342),ISBLANK(L342),K342="",L342=""),"",IF(K342=L342,1,0)),"na")</f>
        <v>0</v>
      </c>
    </row>
    <row r="343" spans="1:13" x14ac:dyDescent="0.25">
      <c r="A343" s="23">
        <v>342</v>
      </c>
      <c r="B343">
        <v>150</v>
      </c>
      <c r="C343" t="str">
        <f t="shared" ca="1" si="31"/>
        <v>2016_NYJ</v>
      </c>
      <c r="D343">
        <f t="shared" ca="1" si="32"/>
        <v>2016</v>
      </c>
      <c r="E343" t="s">
        <v>14</v>
      </c>
      <c r="F343">
        <v>9</v>
      </c>
      <c r="G343">
        <v>26</v>
      </c>
      <c r="H343" s="1">
        <f t="shared" ca="1" si="35"/>
        <v>8</v>
      </c>
      <c r="I343" s="1">
        <f t="shared" ca="1" si="35"/>
        <v>120</v>
      </c>
      <c r="J343" s="1">
        <f t="shared" ca="1" si="35"/>
        <v>-150</v>
      </c>
      <c r="K343" s="1" t="str">
        <f ca="1">IFERROR(IF(F343&gt;H343,"O",IF(F343&lt;H343,"U","E")),"na")</f>
        <v>O</v>
      </c>
      <c r="L343" s="1" t="str">
        <f t="shared" ca="1" si="34"/>
        <v>U</v>
      </c>
      <c r="M343" s="2">
        <f ca="1">IFERROR(IF(OR(ISBLANK(K343),ISBLANK(L343),K343="",L343=""),"",IF(K343=L343,1,0)),"na")</f>
        <v>0</v>
      </c>
    </row>
    <row r="344" spans="1:13" x14ac:dyDescent="0.25">
      <c r="A344" s="23">
        <v>343</v>
      </c>
      <c r="B344">
        <v>151</v>
      </c>
      <c r="C344" t="str">
        <f t="shared" ca="1" si="31"/>
        <v>2016_OAK</v>
      </c>
      <c r="D344">
        <f t="shared" ca="1" si="32"/>
        <v>2016</v>
      </c>
      <c r="E344" t="s">
        <v>14</v>
      </c>
      <c r="F344">
        <v>7</v>
      </c>
      <c r="G344">
        <v>25</v>
      </c>
      <c r="H344" s="1">
        <f t="shared" ca="1" si="35"/>
        <v>8.5</v>
      </c>
      <c r="I344" s="1">
        <f t="shared" ca="1" si="35"/>
        <v>-135</v>
      </c>
      <c r="J344" s="1">
        <f t="shared" ca="1" si="35"/>
        <v>105</v>
      </c>
      <c r="K344" s="1" t="str">
        <f ca="1">IFERROR(IF(F344&gt;H344,"O",IF(F344&lt;H344,"U","E")),"na")</f>
        <v>U</v>
      </c>
      <c r="L344" s="1" t="str">
        <f t="shared" ca="1" si="34"/>
        <v>O</v>
      </c>
      <c r="M344" s="2">
        <f ca="1">IFERROR(IF(OR(ISBLANK(K344),ISBLANK(L344),K344="",L344=""),"",IF(K344=L344,1,0)),"na")</f>
        <v>0</v>
      </c>
    </row>
    <row r="345" spans="1:13" x14ac:dyDescent="0.25">
      <c r="A345" s="23">
        <v>344</v>
      </c>
      <c r="B345">
        <v>152</v>
      </c>
      <c r="C345" t="str">
        <f t="shared" ca="1" si="31"/>
        <v>2016_PHI</v>
      </c>
      <c r="D345">
        <f t="shared" ca="1" si="32"/>
        <v>2016</v>
      </c>
      <c r="E345" t="s">
        <v>14</v>
      </c>
      <c r="F345">
        <v>6</v>
      </c>
      <c r="G345">
        <v>12</v>
      </c>
      <c r="H345" s="1">
        <f t="shared" ca="1" si="35"/>
        <v>7</v>
      </c>
      <c r="I345" s="1">
        <f t="shared" ca="1" si="35"/>
        <v>120</v>
      </c>
      <c r="J345" s="1">
        <f t="shared" ca="1" si="35"/>
        <v>-150</v>
      </c>
      <c r="K345" s="1" t="str">
        <f ca="1">IFERROR(IF(F345&gt;H345,"O",IF(F345&lt;H345,"U","E")),"na")</f>
        <v>U</v>
      </c>
      <c r="L345" s="1" t="str">
        <f t="shared" ca="1" si="34"/>
        <v>E</v>
      </c>
      <c r="M345" s="2">
        <f ca="1">IFERROR(IF(OR(ISBLANK(K345),ISBLANK(L345),K345="",L345=""),"",IF(K345=L345,1,0)),"na")</f>
        <v>0</v>
      </c>
    </row>
    <row r="346" spans="1:13" x14ac:dyDescent="0.25">
      <c r="A346" s="23">
        <v>345</v>
      </c>
      <c r="B346">
        <v>153</v>
      </c>
      <c r="C346" t="str">
        <f t="shared" ca="1" si="31"/>
        <v>2016_PIT</v>
      </c>
      <c r="D346">
        <f t="shared" ca="1" si="32"/>
        <v>2016</v>
      </c>
      <c r="E346" t="s">
        <v>14</v>
      </c>
      <c r="F346">
        <v>10</v>
      </c>
      <c r="G346">
        <v>13</v>
      </c>
      <c r="H346" s="1">
        <f t="shared" ca="1" si="35"/>
        <v>10.5</v>
      </c>
      <c r="I346" s="1">
        <f t="shared" ca="1" si="35"/>
        <v>-140</v>
      </c>
      <c r="J346" s="1">
        <f t="shared" ca="1" si="35"/>
        <v>110</v>
      </c>
      <c r="K346" s="1" t="str">
        <f ca="1">IFERROR(IF(F346&gt;H346,"O",IF(F346&lt;H346,"U","E")),"na")</f>
        <v>U</v>
      </c>
      <c r="L346" s="1" t="str">
        <f t="shared" ca="1" si="34"/>
        <v>O</v>
      </c>
      <c r="M346" s="2">
        <f ca="1">IFERROR(IF(OR(ISBLANK(K346),ISBLANK(L346),K346="",L346=""),"",IF(K346=L346,1,0)),"na")</f>
        <v>0</v>
      </c>
    </row>
    <row r="347" spans="1:13" x14ac:dyDescent="0.25">
      <c r="A347" s="23">
        <v>346</v>
      </c>
      <c r="B347">
        <v>154</v>
      </c>
      <c r="C347" t="str">
        <f t="shared" ca="1" si="31"/>
        <v>2016_SD</v>
      </c>
      <c r="D347">
        <f t="shared" ca="1" si="32"/>
        <v>2016</v>
      </c>
      <c r="E347" t="s">
        <v>14</v>
      </c>
      <c r="F347">
        <v>9</v>
      </c>
      <c r="G347">
        <v>5</v>
      </c>
      <c r="H347" s="1">
        <f t="shared" ca="1" si="35"/>
        <v>7</v>
      </c>
      <c r="I347" s="1">
        <f t="shared" ca="1" si="35"/>
        <v>-155</v>
      </c>
      <c r="J347" s="1">
        <f t="shared" ca="1" si="35"/>
        <v>125</v>
      </c>
      <c r="K347" s="1" t="str">
        <f ca="1">IFERROR(IF(F347&gt;H347,"O",IF(F347&lt;H347,"U","E")),"na")</f>
        <v>O</v>
      </c>
      <c r="L347" s="1" t="str">
        <f t="shared" ca="1" si="34"/>
        <v>U</v>
      </c>
      <c r="M347" s="2">
        <f ca="1">IFERROR(IF(OR(ISBLANK(K347),ISBLANK(L347),K347="",L347=""),"",IF(K347=L347,1,0)),"na")</f>
        <v>0</v>
      </c>
    </row>
    <row r="348" spans="1:13" x14ac:dyDescent="0.25">
      <c r="A348" s="23">
        <v>347</v>
      </c>
      <c r="B348">
        <v>155</v>
      </c>
      <c r="C348" t="str">
        <f t="shared" ca="1" si="31"/>
        <v>2016_SEA</v>
      </c>
      <c r="D348">
        <f t="shared" ca="1" si="32"/>
        <v>2016</v>
      </c>
      <c r="E348" t="s">
        <v>14</v>
      </c>
      <c r="F348">
        <v>12</v>
      </c>
      <c r="G348">
        <v>1</v>
      </c>
      <c r="H348" s="1">
        <f t="shared" ca="1" si="35"/>
        <v>10.5</v>
      </c>
      <c r="I348" s="1">
        <f t="shared" ca="1" si="35"/>
        <v>-145</v>
      </c>
      <c r="J348" s="1">
        <f t="shared" ca="1" si="35"/>
        <v>115</v>
      </c>
      <c r="K348" s="1" t="str">
        <f ca="1">IFERROR(IF(F348&gt;H348,"O",IF(F348&lt;H348,"U","E")),"na")</f>
        <v>O</v>
      </c>
      <c r="L348" s="1" t="str">
        <f t="shared" ca="1" si="34"/>
        <v>U</v>
      </c>
      <c r="M348" s="2">
        <f ca="1">IFERROR(IF(OR(ISBLANK(K348),ISBLANK(L348),K348="",L348=""),"",IF(K348=L348,1,0)),"na")</f>
        <v>0</v>
      </c>
    </row>
    <row r="349" spans="1:13" x14ac:dyDescent="0.25">
      <c r="A349" s="23">
        <v>348</v>
      </c>
      <c r="B349">
        <v>156</v>
      </c>
      <c r="C349" t="str">
        <f t="shared" ca="1" si="31"/>
        <v>2016_SFO</v>
      </c>
      <c r="D349">
        <f t="shared" ca="1" si="32"/>
        <v>2016</v>
      </c>
      <c r="E349" t="s">
        <v>14</v>
      </c>
      <c r="F349">
        <v>4</v>
      </c>
      <c r="G349">
        <v>4</v>
      </c>
      <c r="H349" s="1">
        <f t="shared" ca="1" si="35"/>
        <v>5.5</v>
      </c>
      <c r="I349" s="1">
        <f t="shared" ca="1" si="35"/>
        <v>100</v>
      </c>
      <c r="J349" s="1">
        <f t="shared" ca="1" si="35"/>
        <v>-130</v>
      </c>
      <c r="K349" s="1" t="str">
        <f ca="1">IFERROR(IF(F349&gt;H349,"O",IF(F349&lt;H349,"U","E")),"na")</f>
        <v>U</v>
      </c>
      <c r="L349" s="1" t="str">
        <f t="shared" ca="1" si="34"/>
        <v>U</v>
      </c>
      <c r="M349" s="2">
        <f ca="1">IFERROR(IF(OR(ISBLANK(K349),ISBLANK(L349),K349="",L349=""),"",IF(K349=L349,1,0)),"na")</f>
        <v>1</v>
      </c>
    </row>
    <row r="350" spans="1:13" x14ac:dyDescent="0.25">
      <c r="A350" s="23">
        <v>349</v>
      </c>
      <c r="B350">
        <v>157</v>
      </c>
      <c r="C350" t="str">
        <f t="shared" ca="1" si="31"/>
        <v>2016_STL</v>
      </c>
      <c r="D350">
        <f t="shared" ca="1" si="32"/>
        <v>2016</v>
      </c>
      <c r="E350" t="s">
        <v>14</v>
      </c>
      <c r="F350">
        <v>4</v>
      </c>
      <c r="G350">
        <v>11</v>
      </c>
      <c r="H350" s="1">
        <f t="shared" ca="1" si="35"/>
        <v>7.5</v>
      </c>
      <c r="I350" s="1">
        <f t="shared" ca="1" si="35"/>
        <v>140</v>
      </c>
      <c r="J350" s="1">
        <f t="shared" ca="1" si="35"/>
        <v>-170</v>
      </c>
      <c r="K350" s="1" t="str">
        <f ca="1">IFERROR(IF(F350&gt;H350,"O",IF(F350&lt;H350,"U","E")),"na")</f>
        <v>U</v>
      </c>
      <c r="L350" s="1" t="str">
        <f t="shared" ca="1" si="34"/>
        <v>U</v>
      </c>
      <c r="M350" s="2">
        <f ca="1">IFERROR(IF(OR(ISBLANK(K350),ISBLANK(L350),K350="",L350=""),"",IF(K350=L350,1,0)),"na")</f>
        <v>1</v>
      </c>
    </row>
    <row r="351" spans="1:13" x14ac:dyDescent="0.25">
      <c r="A351" s="23">
        <v>350</v>
      </c>
      <c r="B351">
        <v>158</v>
      </c>
      <c r="C351" t="str">
        <f t="shared" ca="1" si="31"/>
        <v>2016_TBY</v>
      </c>
      <c r="D351">
        <f t="shared" ca="1" si="32"/>
        <v>2016</v>
      </c>
      <c r="E351" t="s">
        <v>14</v>
      </c>
      <c r="F351">
        <v>9</v>
      </c>
      <c r="G351">
        <v>20</v>
      </c>
      <c r="H351" s="1">
        <f t="shared" ca="1" si="35"/>
        <v>7</v>
      </c>
      <c r="I351" s="1">
        <f t="shared" ca="1" si="35"/>
        <v>-125</v>
      </c>
      <c r="J351" s="1">
        <f t="shared" ca="1" si="35"/>
        <v>-105</v>
      </c>
      <c r="K351" s="1" t="str">
        <f ca="1">IFERROR(IF(F351&gt;H351,"O",IF(F351&lt;H351,"U","E")),"na")</f>
        <v>O</v>
      </c>
      <c r="L351" s="1" t="str">
        <f t="shared" ca="1" si="34"/>
        <v>O</v>
      </c>
      <c r="M351" s="2">
        <f ca="1">IFERROR(IF(OR(ISBLANK(K351),ISBLANK(L351),K351="",L351=""),"",IF(K351=L351,1,0)),"na")</f>
        <v>1</v>
      </c>
    </row>
    <row r="352" spans="1:13" x14ac:dyDescent="0.25">
      <c r="A352" s="23">
        <v>351</v>
      </c>
      <c r="B352">
        <v>159</v>
      </c>
      <c r="C352" t="str">
        <f t="shared" ca="1" si="31"/>
        <v>2016_TEN</v>
      </c>
      <c r="D352">
        <f t="shared" ca="1" si="32"/>
        <v>2016</v>
      </c>
      <c r="E352" t="s">
        <v>14</v>
      </c>
      <c r="F352">
        <v>8</v>
      </c>
      <c r="G352">
        <v>29</v>
      </c>
      <c r="H352" s="1">
        <f t="shared" ca="1" si="35"/>
        <v>5.5</v>
      </c>
      <c r="I352" s="1">
        <f t="shared" ca="1" si="35"/>
        <v>-160</v>
      </c>
      <c r="J352" s="1">
        <f t="shared" ca="1" si="35"/>
        <v>130</v>
      </c>
      <c r="K352" s="1" t="str">
        <f ca="1">IFERROR(IF(F352&gt;H352,"O",IF(F352&lt;H352,"U","E")),"na")</f>
        <v>O</v>
      </c>
      <c r="L352" s="1" t="str">
        <f t="shared" ca="1" si="34"/>
        <v>O</v>
      </c>
      <c r="M352" s="2">
        <f ca="1">IFERROR(IF(OR(ISBLANK(K352),ISBLANK(L352),K352="",L352=""),"",IF(K352=L352,1,0)),"na")</f>
        <v>1</v>
      </c>
    </row>
    <row r="353" spans="1:13" x14ac:dyDescent="0.25">
      <c r="A353" s="23">
        <v>352</v>
      </c>
      <c r="B353">
        <v>160</v>
      </c>
      <c r="C353" t="str">
        <f t="shared" ca="1" si="31"/>
        <v>2016_WAS</v>
      </c>
      <c r="D353">
        <f t="shared" ca="1" si="32"/>
        <v>2016</v>
      </c>
      <c r="E353" t="s">
        <v>14</v>
      </c>
      <c r="F353">
        <v>10</v>
      </c>
      <c r="G353">
        <v>10</v>
      </c>
      <c r="H353" s="1">
        <f t="shared" ca="1" si="35"/>
        <v>7.5</v>
      </c>
      <c r="I353" s="1">
        <f t="shared" ca="1" si="35"/>
        <v>-125</v>
      </c>
      <c r="J353" s="1">
        <f t="shared" ca="1" si="35"/>
        <v>-105</v>
      </c>
      <c r="K353" s="1" t="str">
        <f ca="1">IFERROR(IF(F353&gt;H353,"O",IF(F353&lt;H353,"U","E")),"na")</f>
        <v>O</v>
      </c>
      <c r="L353" s="1" t="str">
        <f t="shared" ca="1" si="34"/>
        <v>O</v>
      </c>
      <c r="M353" s="2">
        <f ca="1">IFERROR(IF(OR(ISBLANK(K353),ISBLANK(L353),K353="",L353=""),"",IF(K353=L353,1,0)),"na")</f>
        <v>1</v>
      </c>
    </row>
    <row r="354" spans="1:13" x14ac:dyDescent="0.25">
      <c r="A354" s="23">
        <v>353</v>
      </c>
      <c r="B354">
        <v>161</v>
      </c>
      <c r="C354" t="str">
        <f t="shared" ca="1" si="31"/>
        <v>2017_ARI</v>
      </c>
      <c r="D354">
        <f t="shared" ca="1" si="32"/>
        <v>2017</v>
      </c>
      <c r="E354" t="s">
        <v>16</v>
      </c>
      <c r="F354">
        <v>9</v>
      </c>
      <c r="G354">
        <v>9</v>
      </c>
      <c r="H354" s="1">
        <f t="shared" ca="1" si="35"/>
        <v>8</v>
      </c>
      <c r="I354" s="1">
        <f t="shared" ca="1" si="35"/>
        <v>-155</v>
      </c>
      <c r="J354" s="1">
        <f t="shared" ca="1" si="35"/>
        <v>125</v>
      </c>
      <c r="K354" s="1" t="str">
        <f ca="1">IFERROR(IF(F354&gt;H354,"O",IF(F354&lt;H354,"U","E")),"na")</f>
        <v>O</v>
      </c>
      <c r="L354" s="1" t="str">
        <f t="shared" ca="1" si="34"/>
        <v>E</v>
      </c>
      <c r="M354" s="2">
        <f ca="1">IFERROR(IF(OR(ISBLANK(K354),ISBLANK(L354),K354="",L354=""),"",IF(K354=L354,1,0)),"na")</f>
        <v>0</v>
      </c>
    </row>
    <row r="355" spans="1:13" x14ac:dyDescent="0.25">
      <c r="A355" s="23">
        <v>354</v>
      </c>
      <c r="B355">
        <v>162</v>
      </c>
      <c r="C355" t="str">
        <f t="shared" ca="1" si="31"/>
        <v>2017_ATL</v>
      </c>
      <c r="D355">
        <f t="shared" ca="1" si="32"/>
        <v>2017</v>
      </c>
      <c r="E355" t="s">
        <v>16</v>
      </c>
      <c r="F355">
        <v>9</v>
      </c>
      <c r="G355">
        <v>30</v>
      </c>
      <c r="H355" s="1">
        <f t="shared" ca="1" si="35"/>
        <v>9.5</v>
      </c>
      <c r="I355" s="1">
        <f t="shared" ca="1" si="35"/>
        <v>-125</v>
      </c>
      <c r="J355" s="1">
        <f t="shared" ca="1" si="35"/>
        <v>-105</v>
      </c>
      <c r="K355" s="1" t="str">
        <f ca="1">IFERROR(IF(F355&gt;H355,"O",IF(F355&lt;H355,"U","E")),"na")</f>
        <v>U</v>
      </c>
      <c r="L355" s="1" t="str">
        <f t="shared" ca="1" si="34"/>
        <v>O</v>
      </c>
      <c r="M355" s="2">
        <f ca="1">IFERROR(IF(OR(ISBLANK(K355),ISBLANK(L355),K355="",L355=""),"",IF(K355=L355,1,0)),"na")</f>
        <v>0</v>
      </c>
    </row>
    <row r="356" spans="1:13" x14ac:dyDescent="0.25">
      <c r="A356" s="23">
        <v>355</v>
      </c>
      <c r="B356">
        <v>163</v>
      </c>
      <c r="C356" t="str">
        <f t="shared" ca="1" si="31"/>
        <v>2017_BAL</v>
      </c>
      <c r="D356">
        <f t="shared" ca="1" si="32"/>
        <v>2017</v>
      </c>
      <c r="E356" t="s">
        <v>16</v>
      </c>
      <c r="F356">
        <v>7</v>
      </c>
      <c r="G356">
        <v>6</v>
      </c>
      <c r="H356" s="1">
        <f t="shared" ca="1" si="35"/>
        <v>9</v>
      </c>
      <c r="I356" s="1">
        <f t="shared" ca="1" si="35"/>
        <v>100</v>
      </c>
      <c r="J356" s="1">
        <f t="shared" ca="1" si="35"/>
        <v>-130</v>
      </c>
      <c r="K356" s="1" t="str">
        <f ca="1">IFERROR(IF(F356&gt;H356,"O",IF(F356&lt;H356,"U","E")),"na")</f>
        <v>U</v>
      </c>
      <c r="L356" s="1" t="str">
        <f t="shared" ca="1" si="34"/>
        <v>E</v>
      </c>
      <c r="M356" s="2">
        <f ca="1">IFERROR(IF(OR(ISBLANK(K356),ISBLANK(L356),K356="",L356=""),"",IF(K356=L356,1,0)),"na")</f>
        <v>0</v>
      </c>
    </row>
    <row r="357" spans="1:13" x14ac:dyDescent="0.25">
      <c r="A357" s="23">
        <v>356</v>
      </c>
      <c r="B357">
        <v>164</v>
      </c>
      <c r="C357" t="str">
        <f t="shared" ca="1" si="31"/>
        <v>2017_BUF</v>
      </c>
      <c r="D357">
        <f t="shared" ca="1" si="32"/>
        <v>2017</v>
      </c>
      <c r="E357" t="s">
        <v>16</v>
      </c>
      <c r="F357">
        <v>7</v>
      </c>
      <c r="G357">
        <v>32</v>
      </c>
      <c r="H357" s="1">
        <f t="shared" ca="1" si="35"/>
        <v>6</v>
      </c>
      <c r="I357" s="1">
        <f t="shared" ca="1" si="35"/>
        <v>-155</v>
      </c>
      <c r="J357" s="1">
        <f t="shared" ca="1" si="35"/>
        <v>125</v>
      </c>
      <c r="K357" s="1" t="str">
        <f ca="1">IFERROR(IF(F357&gt;H357,"O",IF(F357&lt;H357,"U","E")),"na")</f>
        <v>O</v>
      </c>
      <c r="L357" s="1" t="str">
        <f t="shared" ca="1" si="34"/>
        <v>O</v>
      </c>
      <c r="M357" s="2">
        <f ca="1">IFERROR(IF(OR(ISBLANK(K357),ISBLANK(L357),K357="",L357=""),"",IF(K357=L357,1,0)),"na")</f>
        <v>1</v>
      </c>
    </row>
    <row r="358" spans="1:13" x14ac:dyDescent="0.25">
      <c r="A358" s="23">
        <v>357</v>
      </c>
      <c r="B358">
        <v>165</v>
      </c>
      <c r="C358" t="str">
        <f t="shared" ca="1" si="31"/>
        <v>2017_CAR</v>
      </c>
      <c r="D358">
        <f t="shared" ca="1" si="32"/>
        <v>2017</v>
      </c>
      <c r="E358" t="s">
        <v>16</v>
      </c>
      <c r="F358">
        <v>11</v>
      </c>
      <c r="G358">
        <v>2</v>
      </c>
      <c r="H358" s="1">
        <f t="shared" ca="1" si="35"/>
        <v>8.5</v>
      </c>
      <c r="I358" s="1">
        <f t="shared" ca="1" si="35"/>
        <v>-165</v>
      </c>
      <c r="J358" s="1">
        <f t="shared" ca="1" si="35"/>
        <v>135</v>
      </c>
      <c r="K358" s="1" t="str">
        <f ca="1">IFERROR(IF(F358&gt;H358,"O",IF(F358&lt;H358,"U","E")),"na")</f>
        <v>O</v>
      </c>
      <c r="L358" s="1" t="str">
        <f t="shared" ca="1" si="34"/>
        <v>O</v>
      </c>
      <c r="M358" s="2">
        <f ca="1">IFERROR(IF(OR(ISBLANK(K358),ISBLANK(L358),K358="",L358=""),"",IF(K358=L358,1,0)),"na")</f>
        <v>1</v>
      </c>
    </row>
    <row r="359" spans="1:13" x14ac:dyDescent="0.25">
      <c r="A359" s="23">
        <v>358</v>
      </c>
      <c r="B359">
        <v>166</v>
      </c>
      <c r="C359" t="str">
        <f t="shared" ca="1" si="31"/>
        <v>2017_CHI</v>
      </c>
      <c r="D359">
        <f t="shared" ca="1" si="32"/>
        <v>2017</v>
      </c>
      <c r="E359" t="s">
        <v>16</v>
      </c>
      <c r="F359">
        <v>5</v>
      </c>
      <c r="G359">
        <v>12</v>
      </c>
      <c r="H359" s="1">
        <f t="shared" ca="1" si="35"/>
        <v>5.5</v>
      </c>
      <c r="I359" s="1">
        <f t="shared" ca="1" si="35"/>
        <v>110</v>
      </c>
      <c r="J359" s="1">
        <f t="shared" ca="1" si="35"/>
        <v>-140</v>
      </c>
      <c r="K359" s="1" t="str">
        <f ca="1">IFERROR(IF(F359&gt;H359,"O",IF(F359&lt;H359,"U","E")),"na")</f>
        <v>U</v>
      </c>
      <c r="L359" s="1" t="str">
        <f t="shared" ca="1" si="34"/>
        <v>U</v>
      </c>
      <c r="M359" s="2">
        <f ca="1">IFERROR(IF(OR(ISBLANK(K359),ISBLANK(L359),K359="",L359=""),"",IF(K359=L359,1,0)),"na")</f>
        <v>1</v>
      </c>
    </row>
    <row r="360" spans="1:13" x14ac:dyDescent="0.25">
      <c r="A360" s="23">
        <v>359</v>
      </c>
      <c r="B360">
        <v>167</v>
      </c>
      <c r="C360" t="str">
        <f t="shared" ca="1" si="31"/>
        <v>2017_CIN</v>
      </c>
      <c r="D360">
        <f t="shared" ca="1" si="32"/>
        <v>2017</v>
      </c>
      <c r="E360" t="s">
        <v>16</v>
      </c>
      <c r="F360">
        <v>9</v>
      </c>
      <c r="G360">
        <v>15</v>
      </c>
      <c r="H360" s="1">
        <f t="shared" ca="1" si="35"/>
        <v>8.5</v>
      </c>
      <c r="I360" s="1">
        <f t="shared" ca="1" si="35"/>
        <v>100</v>
      </c>
      <c r="J360" s="1">
        <f t="shared" ca="1" si="35"/>
        <v>-130</v>
      </c>
      <c r="K360" s="1" t="str">
        <f ca="1">IFERROR(IF(F360&gt;H360,"O",IF(F360&lt;H360,"U","E")),"na")</f>
        <v>O</v>
      </c>
      <c r="L360" s="1" t="str">
        <f t="shared" ca="1" si="34"/>
        <v>U</v>
      </c>
      <c r="M360" s="2">
        <f ca="1">IFERROR(IF(OR(ISBLANK(K360),ISBLANK(L360),K360="",L360=""),"",IF(K360=L360,1,0)),"na")</f>
        <v>0</v>
      </c>
    </row>
    <row r="361" spans="1:13" x14ac:dyDescent="0.25">
      <c r="A361" s="23">
        <v>360</v>
      </c>
      <c r="B361">
        <v>168</v>
      </c>
      <c r="C361" t="str">
        <f t="shared" ca="1" si="31"/>
        <v>2017_CLE</v>
      </c>
      <c r="D361">
        <f t="shared" ca="1" si="32"/>
        <v>2017</v>
      </c>
      <c r="E361" t="s">
        <v>16</v>
      </c>
      <c r="F361">
        <v>4</v>
      </c>
      <c r="G361">
        <v>11</v>
      </c>
      <c r="H361" s="1">
        <f t="shared" ca="1" si="35"/>
        <v>4.5</v>
      </c>
      <c r="I361" s="1">
        <f t="shared" ca="1" si="35"/>
        <v>-130</v>
      </c>
      <c r="J361" s="1">
        <f t="shared" ca="1" si="35"/>
        <v>100</v>
      </c>
      <c r="K361" s="1" t="str">
        <f ca="1">IFERROR(IF(F361&gt;H361,"O",IF(F361&lt;H361,"U","E")),"na")</f>
        <v>U</v>
      </c>
      <c r="L361" s="1" t="str">
        <f t="shared" ca="1" si="34"/>
        <v>U</v>
      </c>
      <c r="M361" s="2">
        <f ca="1">IFERROR(IF(OR(ISBLANK(K361),ISBLANK(L361),K361="",L361=""),"",IF(K361=L361,1,0)),"na")</f>
        <v>1</v>
      </c>
    </row>
    <row r="362" spans="1:13" x14ac:dyDescent="0.25">
      <c r="A362" s="23">
        <v>361</v>
      </c>
      <c r="B362">
        <v>169</v>
      </c>
      <c r="C362" t="str">
        <f t="shared" ca="1" si="31"/>
        <v>2017_DAL</v>
      </c>
      <c r="D362">
        <f t="shared" ca="1" si="32"/>
        <v>2017</v>
      </c>
      <c r="E362" t="s">
        <v>16</v>
      </c>
      <c r="F362">
        <v>9</v>
      </c>
      <c r="G362">
        <v>16</v>
      </c>
      <c r="H362" s="1">
        <f t="shared" ref="H362:J381" ca="1" si="36">IFERROR(VLOOKUP($B362,INDIRECT(nfl_win_total_result),MATCH(H$1,INDIRECT(nfl_win_total_result_header),0),FALSE),"error")</f>
        <v>9.5</v>
      </c>
      <c r="I362" s="1">
        <f t="shared" ca="1" si="36"/>
        <v>-115</v>
      </c>
      <c r="J362" s="1">
        <f t="shared" ca="1" si="36"/>
        <v>-115</v>
      </c>
      <c r="K362" s="1" t="str">
        <f ca="1">IFERROR(IF(F362&gt;H362,"O",IF(F362&lt;H362,"U","E")),"na")</f>
        <v>U</v>
      </c>
      <c r="L362" s="1" t="str">
        <f t="shared" ca="1" si="34"/>
        <v>U</v>
      </c>
      <c r="M362" s="2">
        <f ca="1">IFERROR(IF(OR(ISBLANK(K362),ISBLANK(L362),K362="",L362=""),"",IF(K362=L362,1,0)),"na")</f>
        <v>1</v>
      </c>
    </row>
    <row r="363" spans="1:13" x14ac:dyDescent="0.25">
      <c r="A363" s="23">
        <v>362</v>
      </c>
      <c r="B363">
        <v>170</v>
      </c>
      <c r="C363" t="str">
        <f t="shared" ca="1" si="31"/>
        <v>2017_DEN</v>
      </c>
      <c r="D363">
        <f t="shared" ca="1" si="32"/>
        <v>2017</v>
      </c>
      <c r="E363" t="s">
        <v>16</v>
      </c>
      <c r="F363">
        <v>8</v>
      </c>
      <c r="G363">
        <v>21</v>
      </c>
      <c r="H363" s="1">
        <f t="shared" ca="1" si="36"/>
        <v>8.5</v>
      </c>
      <c r="I363" s="1">
        <f t="shared" ca="1" si="36"/>
        <v>125</v>
      </c>
      <c r="J363" s="1">
        <f t="shared" ca="1" si="36"/>
        <v>-155</v>
      </c>
      <c r="K363" s="1" t="str">
        <f ca="1">IFERROR(IF(F363&gt;H363,"O",IF(F363&lt;H363,"U","E")),"na")</f>
        <v>U</v>
      </c>
      <c r="L363" s="1" t="str">
        <f t="shared" ca="1" si="34"/>
        <v>U</v>
      </c>
      <c r="M363" s="2">
        <f ca="1">IFERROR(IF(OR(ISBLANK(K363),ISBLANK(L363),K363="",L363=""),"",IF(K363=L363,1,0)),"na")</f>
        <v>1</v>
      </c>
    </row>
    <row r="364" spans="1:13" x14ac:dyDescent="0.25">
      <c r="A364" s="23">
        <v>363</v>
      </c>
      <c r="B364">
        <v>171</v>
      </c>
      <c r="C364" t="str">
        <f t="shared" ca="1" si="31"/>
        <v>2017_DET</v>
      </c>
      <c r="D364">
        <f t="shared" ca="1" si="32"/>
        <v>2017</v>
      </c>
      <c r="E364" t="s">
        <v>16</v>
      </c>
      <c r="F364">
        <v>7</v>
      </c>
      <c r="G364">
        <v>5</v>
      </c>
      <c r="H364" s="1">
        <f t="shared" ca="1" si="36"/>
        <v>8</v>
      </c>
      <c r="I364" s="1">
        <f t="shared" ca="1" si="36"/>
        <v>155</v>
      </c>
      <c r="J364" s="1">
        <f t="shared" ca="1" si="36"/>
        <v>-190</v>
      </c>
      <c r="K364" s="1" t="str">
        <f ca="1">IFERROR(IF(F364&gt;H364,"O",IF(F364&lt;H364,"U","E")),"na")</f>
        <v>U</v>
      </c>
      <c r="L364" s="1" t="str">
        <f t="shared" ca="1" si="34"/>
        <v>O</v>
      </c>
      <c r="M364" s="2">
        <f ca="1">IFERROR(IF(OR(ISBLANK(K364),ISBLANK(L364),K364="",L364=""),"",IF(K364=L364,1,0)),"na")</f>
        <v>0</v>
      </c>
    </row>
    <row r="365" spans="1:13" x14ac:dyDescent="0.25">
      <c r="A365" s="23">
        <v>364</v>
      </c>
      <c r="B365">
        <v>172</v>
      </c>
      <c r="C365" t="str">
        <f t="shared" ca="1" si="31"/>
        <v>2017_GBY</v>
      </c>
      <c r="D365">
        <f t="shared" ca="1" si="32"/>
        <v>2017</v>
      </c>
      <c r="E365" t="s">
        <v>16</v>
      </c>
      <c r="F365">
        <v>12</v>
      </c>
      <c r="G365">
        <v>10</v>
      </c>
      <c r="H365" s="1">
        <f t="shared" ca="1" si="36"/>
        <v>10</v>
      </c>
      <c r="I365" s="1">
        <f t="shared" ca="1" si="36"/>
        <v>-150</v>
      </c>
      <c r="J365" s="1">
        <f t="shared" ca="1" si="36"/>
        <v>120</v>
      </c>
      <c r="K365" s="1" t="str">
        <f ca="1">IFERROR(IF(F365&gt;H365,"O",IF(F365&lt;H365,"U","E")),"na")</f>
        <v>O</v>
      </c>
      <c r="L365" s="1" t="str">
        <f t="shared" ca="1" si="34"/>
        <v>U</v>
      </c>
      <c r="M365" s="2">
        <f ca="1">IFERROR(IF(OR(ISBLANK(K365),ISBLANK(L365),K365="",L365=""),"",IF(K365=L365,1,0)),"na")</f>
        <v>0</v>
      </c>
    </row>
    <row r="366" spans="1:13" x14ac:dyDescent="0.25">
      <c r="A366" s="23">
        <v>365</v>
      </c>
      <c r="B366">
        <v>173</v>
      </c>
      <c r="C366" t="str">
        <f t="shared" ca="1" si="31"/>
        <v>2017_HOU</v>
      </c>
      <c r="D366">
        <f t="shared" ca="1" si="32"/>
        <v>2017</v>
      </c>
      <c r="E366" t="s">
        <v>16</v>
      </c>
      <c r="F366">
        <v>9</v>
      </c>
      <c r="G366">
        <v>25</v>
      </c>
      <c r="H366" s="1">
        <f t="shared" ca="1" si="36"/>
        <v>8.5</v>
      </c>
      <c r="I366" s="1">
        <f t="shared" ca="1" si="36"/>
        <v>-125</v>
      </c>
      <c r="J366" s="1">
        <f t="shared" ca="1" si="36"/>
        <v>-105</v>
      </c>
      <c r="K366" s="1" t="str">
        <f ca="1">IFERROR(IF(F366&gt;H366,"O",IF(F366&lt;H366,"U","E")),"na")</f>
        <v>O</v>
      </c>
      <c r="L366" s="1" t="str">
        <f t="shared" ca="1" si="34"/>
        <v>U</v>
      </c>
      <c r="M366" s="2">
        <f ca="1">IFERROR(IF(OR(ISBLANK(K366),ISBLANK(L366),K366="",L366=""),"",IF(K366=L366,1,0)),"na")</f>
        <v>0</v>
      </c>
    </row>
    <row r="367" spans="1:13" x14ac:dyDescent="0.25">
      <c r="A367" s="23">
        <v>366</v>
      </c>
      <c r="B367">
        <v>174</v>
      </c>
      <c r="C367" t="str">
        <f t="shared" ca="1" si="31"/>
        <v>2017_IND</v>
      </c>
      <c r="D367">
        <f t="shared" ca="1" si="32"/>
        <v>2017</v>
      </c>
      <c r="E367" t="s">
        <v>16</v>
      </c>
      <c r="F367">
        <v>6</v>
      </c>
      <c r="G367">
        <v>3</v>
      </c>
      <c r="H367" s="1">
        <f t="shared" ca="1" si="36"/>
        <v>9</v>
      </c>
      <c r="I367" s="1">
        <f t="shared" ca="1" si="36"/>
        <v>110</v>
      </c>
      <c r="J367" s="1">
        <f t="shared" ca="1" si="36"/>
        <v>-140</v>
      </c>
      <c r="K367" s="1" t="str">
        <f ca="1">IFERROR(IF(F367&gt;H367,"O",IF(F367&lt;H367,"U","E")),"na")</f>
        <v>U</v>
      </c>
      <c r="L367" s="1" t="str">
        <f t="shared" ca="1" si="34"/>
        <v>U</v>
      </c>
      <c r="M367" s="2">
        <f ca="1">IFERROR(IF(OR(ISBLANK(K367),ISBLANK(L367),K367="",L367=""),"",IF(K367=L367,1,0)),"na")</f>
        <v>1</v>
      </c>
    </row>
    <row r="368" spans="1:13" x14ac:dyDescent="0.25">
      <c r="A368" s="23">
        <v>367</v>
      </c>
      <c r="B368">
        <v>175</v>
      </c>
      <c r="C368" t="str">
        <f t="shared" ca="1" si="31"/>
        <v>2017_JAX</v>
      </c>
      <c r="D368">
        <f t="shared" ca="1" si="32"/>
        <v>2017</v>
      </c>
      <c r="E368" t="s">
        <v>16</v>
      </c>
      <c r="F368">
        <v>5</v>
      </c>
      <c r="G368">
        <v>1</v>
      </c>
      <c r="H368" s="1">
        <f t="shared" ca="1" si="36"/>
        <v>6.5</v>
      </c>
      <c r="I368" s="1">
        <f t="shared" ca="1" si="36"/>
        <v>-165</v>
      </c>
      <c r="J368" s="1">
        <f t="shared" ca="1" si="36"/>
        <v>135</v>
      </c>
      <c r="K368" s="1" t="str">
        <f ca="1">IFERROR(IF(F368&gt;H368,"O",IF(F368&lt;H368,"U","E")),"na")</f>
        <v>U</v>
      </c>
      <c r="L368" s="1" t="str">
        <f t="shared" ca="1" si="34"/>
        <v>O</v>
      </c>
      <c r="M368" s="2">
        <f ca="1">IFERROR(IF(OR(ISBLANK(K368),ISBLANK(L368),K368="",L368=""),"",IF(K368=L368,1,0)),"na")</f>
        <v>0</v>
      </c>
    </row>
    <row r="369" spans="1:13" x14ac:dyDescent="0.25">
      <c r="A369" s="23">
        <v>368</v>
      </c>
      <c r="B369">
        <v>176</v>
      </c>
      <c r="C369" t="str">
        <f t="shared" ca="1" si="31"/>
        <v>2017_KCY</v>
      </c>
      <c r="D369">
        <f t="shared" ca="1" si="32"/>
        <v>2017</v>
      </c>
      <c r="E369" t="s">
        <v>16</v>
      </c>
      <c r="F369">
        <v>10</v>
      </c>
      <c r="G369">
        <v>14</v>
      </c>
      <c r="H369" s="1">
        <f t="shared" ca="1" si="36"/>
        <v>9</v>
      </c>
      <c r="I369" s="1">
        <f t="shared" ca="1" si="36"/>
        <v>-125</v>
      </c>
      <c r="J369" s="1">
        <f t="shared" ca="1" si="36"/>
        <v>-105</v>
      </c>
      <c r="K369" s="1" t="str">
        <f ca="1">IFERROR(IF(F369&gt;H369,"O",IF(F369&lt;H369,"U","E")),"na")</f>
        <v>O</v>
      </c>
      <c r="L369" s="1" t="str">
        <f t="shared" ca="1" si="34"/>
        <v>O</v>
      </c>
      <c r="M369" s="2">
        <f ca="1">IFERROR(IF(OR(ISBLANK(K369),ISBLANK(L369),K369="",L369=""),"",IF(K369=L369,1,0)),"na")</f>
        <v>1</v>
      </c>
    </row>
    <row r="370" spans="1:13" x14ac:dyDescent="0.25">
      <c r="A370" s="23">
        <v>369</v>
      </c>
      <c r="B370">
        <v>177</v>
      </c>
      <c r="C370" t="str">
        <f t="shared" ca="1" si="31"/>
        <v>2017_MIA</v>
      </c>
      <c r="D370">
        <f t="shared" ca="1" si="32"/>
        <v>2017</v>
      </c>
      <c r="E370" t="s">
        <v>16</v>
      </c>
      <c r="F370">
        <v>6</v>
      </c>
      <c r="G370">
        <v>13</v>
      </c>
      <c r="H370" s="1">
        <f t="shared" ca="1" si="36"/>
        <v>7.5</v>
      </c>
      <c r="I370" s="1">
        <f t="shared" ca="1" si="36"/>
        <v>-125</v>
      </c>
      <c r="J370" s="1">
        <f t="shared" ca="1" si="36"/>
        <v>-105</v>
      </c>
      <c r="K370" s="1" t="str">
        <f ca="1">IFERROR(IF(F370&gt;H370,"O",IF(F370&lt;H370,"U","E")),"na")</f>
        <v>U</v>
      </c>
      <c r="L370" s="1" t="str">
        <f t="shared" ca="1" si="34"/>
        <v>U</v>
      </c>
      <c r="M370" s="2">
        <f ca="1">IFERROR(IF(OR(ISBLANK(K370),ISBLANK(L370),K370="",L370=""),"",IF(K370=L370,1,0)),"na")</f>
        <v>1</v>
      </c>
    </row>
    <row r="371" spans="1:13" x14ac:dyDescent="0.25">
      <c r="A371" s="23">
        <v>370</v>
      </c>
      <c r="B371">
        <v>178</v>
      </c>
      <c r="C371" t="str">
        <f t="shared" ca="1" si="31"/>
        <v>2017_MIN</v>
      </c>
      <c r="D371">
        <f t="shared" ca="1" si="32"/>
        <v>2017</v>
      </c>
      <c r="E371" t="s">
        <v>16</v>
      </c>
      <c r="F371">
        <v>9</v>
      </c>
      <c r="G371">
        <v>23</v>
      </c>
      <c r="H371" s="1">
        <f t="shared" ca="1" si="36"/>
        <v>8.5</v>
      </c>
      <c r="I371" s="1">
        <f t="shared" ca="1" si="36"/>
        <v>-105</v>
      </c>
      <c r="J371" s="1">
        <f t="shared" ca="1" si="36"/>
        <v>-125</v>
      </c>
      <c r="K371" s="1" t="str">
        <f ca="1">IFERROR(IF(F371&gt;H371,"O",IF(F371&lt;H371,"U","E")),"na")</f>
        <v>O</v>
      </c>
      <c r="L371" s="1" t="str">
        <f t="shared" ca="1" si="34"/>
        <v>O</v>
      </c>
      <c r="M371" s="2">
        <f ca="1">IFERROR(IF(OR(ISBLANK(K371),ISBLANK(L371),K371="",L371=""),"",IF(K371=L371,1,0)),"na")</f>
        <v>1</v>
      </c>
    </row>
    <row r="372" spans="1:13" x14ac:dyDescent="0.25">
      <c r="A372" s="23">
        <v>371</v>
      </c>
      <c r="B372">
        <v>179</v>
      </c>
      <c r="C372" t="str">
        <f t="shared" ca="1" si="31"/>
        <v>2017_NWE</v>
      </c>
      <c r="D372">
        <f t="shared" ca="1" si="32"/>
        <v>2017</v>
      </c>
      <c r="E372" t="s">
        <v>16</v>
      </c>
      <c r="F372">
        <v>14</v>
      </c>
      <c r="G372">
        <v>20</v>
      </c>
      <c r="H372" s="1">
        <f t="shared" ca="1" si="36"/>
        <v>12.5</v>
      </c>
      <c r="I372" s="1">
        <f t="shared" ca="1" si="36"/>
        <v>-130</v>
      </c>
      <c r="J372" s="1">
        <f t="shared" ca="1" si="36"/>
        <v>100</v>
      </c>
      <c r="K372" s="1" t="str">
        <f ca="1">IFERROR(IF(F372&gt;H372,"O",IF(F372&lt;H372,"U","E")),"na")</f>
        <v>O</v>
      </c>
      <c r="L372" s="1" t="str">
        <f t="shared" ca="1" si="34"/>
        <v>O</v>
      </c>
      <c r="M372" s="2">
        <f ca="1">IFERROR(IF(OR(ISBLANK(K372),ISBLANK(L372),K372="",L372=""),"",IF(K372=L372,1,0)),"na")</f>
        <v>1</v>
      </c>
    </row>
    <row r="373" spans="1:13" x14ac:dyDescent="0.25">
      <c r="A373" s="23">
        <v>372</v>
      </c>
      <c r="B373">
        <v>180</v>
      </c>
      <c r="C373" t="str">
        <f t="shared" ca="1" si="31"/>
        <v>2017_NOR</v>
      </c>
      <c r="D373">
        <f t="shared" ca="1" si="32"/>
        <v>2017</v>
      </c>
      <c r="E373" t="s">
        <v>16</v>
      </c>
      <c r="F373">
        <v>9</v>
      </c>
      <c r="G373">
        <v>22</v>
      </c>
      <c r="H373" s="1">
        <f t="shared" ca="1" si="36"/>
        <v>8</v>
      </c>
      <c r="I373" s="1">
        <f t="shared" ca="1" si="36"/>
        <v>-105</v>
      </c>
      <c r="J373" s="1">
        <f t="shared" ca="1" si="36"/>
        <v>-125</v>
      </c>
      <c r="K373" s="1" t="str">
        <f ca="1">IFERROR(IF(F373&gt;H373,"O",IF(F373&lt;H373,"U","E")),"na")</f>
        <v>O</v>
      </c>
      <c r="L373" s="1" t="str">
        <f t="shared" ca="1" si="34"/>
        <v>O</v>
      </c>
      <c r="M373" s="2">
        <f ca="1">IFERROR(IF(OR(ISBLANK(K373),ISBLANK(L373),K373="",L373=""),"",IF(K373=L373,1,0)),"na")</f>
        <v>1</v>
      </c>
    </row>
    <row r="374" spans="1:13" x14ac:dyDescent="0.25">
      <c r="A374" s="23">
        <v>373</v>
      </c>
      <c r="B374">
        <v>181</v>
      </c>
      <c r="C374" t="str">
        <f t="shared" ca="1" si="31"/>
        <v>2017_NYG</v>
      </c>
      <c r="D374">
        <f t="shared" ca="1" si="32"/>
        <v>2017</v>
      </c>
      <c r="E374" t="s">
        <v>16</v>
      </c>
      <c r="F374">
        <v>8</v>
      </c>
      <c r="G374">
        <v>26</v>
      </c>
      <c r="H374" s="1">
        <f t="shared" ca="1" si="36"/>
        <v>9</v>
      </c>
      <c r="I374" s="1">
        <f t="shared" ca="1" si="36"/>
        <v>-105</v>
      </c>
      <c r="J374" s="1">
        <f t="shared" ca="1" si="36"/>
        <v>-125</v>
      </c>
      <c r="K374" s="1" t="str">
        <f ca="1">IFERROR(IF(F374&gt;H374,"O",IF(F374&lt;H374,"U","E")),"na")</f>
        <v>U</v>
      </c>
      <c r="L374" s="1" t="str">
        <f t="shared" ca="1" si="34"/>
        <v>U</v>
      </c>
      <c r="M374" s="2">
        <f ca="1">IFERROR(IF(OR(ISBLANK(K374),ISBLANK(L374),K374="",L374=""),"",IF(K374=L374,1,0)),"na")</f>
        <v>1</v>
      </c>
    </row>
    <row r="375" spans="1:13" x14ac:dyDescent="0.25">
      <c r="A375" s="23">
        <v>374</v>
      </c>
      <c r="B375">
        <v>182</v>
      </c>
      <c r="C375" t="str">
        <f t="shared" ca="1" si="31"/>
        <v>2017_NYJ</v>
      </c>
      <c r="D375">
        <f t="shared" ca="1" si="32"/>
        <v>2017</v>
      </c>
      <c r="E375" t="s">
        <v>16</v>
      </c>
      <c r="F375">
        <v>3</v>
      </c>
      <c r="G375">
        <v>7</v>
      </c>
      <c r="H375" s="1">
        <f t="shared" ca="1" si="36"/>
        <v>4.5</v>
      </c>
      <c r="I375" s="1">
        <f t="shared" ca="1" si="36"/>
        <v>160</v>
      </c>
      <c r="J375" s="1">
        <f t="shared" ca="1" si="36"/>
        <v>-200</v>
      </c>
      <c r="K375" s="1" t="str">
        <f ca="1">IFERROR(IF(F375&gt;H375,"O",IF(F375&lt;H375,"U","E")),"na")</f>
        <v>U</v>
      </c>
      <c r="L375" s="1" t="str">
        <f t="shared" ca="1" si="34"/>
        <v>O</v>
      </c>
      <c r="M375" s="2">
        <f ca="1">IFERROR(IF(OR(ISBLANK(K375),ISBLANK(L375),K375="",L375=""),"",IF(K375=L375,1,0)),"na")</f>
        <v>0</v>
      </c>
    </row>
    <row r="376" spans="1:13" x14ac:dyDescent="0.25">
      <c r="A376" s="23">
        <v>375</v>
      </c>
      <c r="B376">
        <v>183</v>
      </c>
      <c r="C376" t="str">
        <f t="shared" ca="1" si="31"/>
        <v>2017_OAK</v>
      </c>
      <c r="D376">
        <f t="shared" ca="1" si="32"/>
        <v>2017</v>
      </c>
      <c r="E376" t="s">
        <v>16</v>
      </c>
      <c r="F376">
        <v>9</v>
      </c>
      <c r="G376">
        <v>28</v>
      </c>
      <c r="H376" s="1">
        <f t="shared" ca="1" si="36"/>
        <v>10</v>
      </c>
      <c r="I376" s="1">
        <f t="shared" ca="1" si="36"/>
        <v>100</v>
      </c>
      <c r="J376" s="1">
        <f t="shared" ca="1" si="36"/>
        <v>-130</v>
      </c>
      <c r="K376" s="1" t="str">
        <f ca="1">IFERROR(IF(F376&gt;H376,"O",IF(F376&lt;H376,"U","E")),"na")</f>
        <v>U</v>
      </c>
      <c r="L376" s="1" t="str">
        <f t="shared" ca="1" si="34"/>
        <v>U</v>
      </c>
      <c r="M376" s="2">
        <f ca="1">IFERROR(IF(OR(ISBLANK(K376),ISBLANK(L376),K376="",L376=""),"",IF(K376=L376,1,0)),"na")</f>
        <v>1</v>
      </c>
    </row>
    <row r="377" spans="1:13" x14ac:dyDescent="0.25">
      <c r="A377" s="23">
        <v>376</v>
      </c>
      <c r="B377">
        <v>184</v>
      </c>
      <c r="C377" t="str">
        <f t="shared" ca="1" si="31"/>
        <v>2017_PHI</v>
      </c>
      <c r="D377">
        <f t="shared" ca="1" si="32"/>
        <v>2017</v>
      </c>
      <c r="E377" t="s">
        <v>16</v>
      </c>
      <c r="F377">
        <v>6</v>
      </c>
      <c r="G377">
        <v>4</v>
      </c>
      <c r="H377" s="1">
        <f t="shared" ca="1" si="36"/>
        <v>8</v>
      </c>
      <c r="I377" s="1">
        <f t="shared" ca="1" si="36"/>
        <v>-140</v>
      </c>
      <c r="J377" s="1">
        <f t="shared" ca="1" si="36"/>
        <v>110</v>
      </c>
      <c r="K377" s="1" t="str">
        <f ca="1">IFERROR(IF(F377&gt;H377,"O",IF(F377&lt;H377,"U","E")),"na")</f>
        <v>U</v>
      </c>
      <c r="L377" s="1" t="str">
        <f t="shared" ca="1" si="34"/>
        <v>O</v>
      </c>
      <c r="M377" s="2">
        <f ca="1">IFERROR(IF(OR(ISBLANK(K377),ISBLANK(L377),K377="",L377=""),"",IF(K377=L377,1,0)),"na")</f>
        <v>0</v>
      </c>
    </row>
    <row r="378" spans="1:13" x14ac:dyDescent="0.25">
      <c r="A378" s="23">
        <v>377</v>
      </c>
      <c r="B378">
        <v>185</v>
      </c>
      <c r="C378" t="str">
        <f t="shared" ca="1" si="31"/>
        <v>2017_PIT</v>
      </c>
      <c r="D378">
        <f t="shared" ca="1" si="32"/>
        <v>2017</v>
      </c>
      <c r="E378" t="s">
        <v>16</v>
      </c>
      <c r="F378">
        <v>10</v>
      </c>
      <c r="G378">
        <v>27</v>
      </c>
      <c r="H378" s="1">
        <f t="shared" ca="1" si="36"/>
        <v>10.5</v>
      </c>
      <c r="I378" s="1">
        <f t="shared" ca="1" si="36"/>
        <v>-140</v>
      </c>
      <c r="J378" s="1">
        <f t="shared" ca="1" si="36"/>
        <v>110</v>
      </c>
      <c r="K378" s="1" t="str">
        <f ca="1">IFERROR(IF(F378&gt;H378,"O",IF(F378&lt;H378,"U","E")),"na")</f>
        <v>U</v>
      </c>
      <c r="L378" s="1" t="str">
        <f t="shared" ca="1" si="34"/>
        <v>O</v>
      </c>
      <c r="M378" s="2">
        <f ca="1">IFERROR(IF(OR(ISBLANK(K378),ISBLANK(L378),K378="",L378=""),"",IF(K378=L378,1,0)),"na")</f>
        <v>0</v>
      </c>
    </row>
    <row r="379" spans="1:13" x14ac:dyDescent="0.25">
      <c r="A379" s="23">
        <v>378</v>
      </c>
      <c r="B379">
        <v>186</v>
      </c>
      <c r="C379" t="str">
        <f t="shared" ca="1" si="31"/>
        <v>2017_LAC</v>
      </c>
      <c r="D379">
        <f t="shared" ca="1" si="32"/>
        <v>2017</v>
      </c>
      <c r="E379" t="s">
        <v>16</v>
      </c>
      <c r="F379">
        <v>9</v>
      </c>
      <c r="G379">
        <v>10</v>
      </c>
      <c r="H379" s="1">
        <f t="shared" ca="1" si="36"/>
        <v>7.5</v>
      </c>
      <c r="I379" s="1">
        <f t="shared" ca="1" si="36"/>
        <v>-135</v>
      </c>
      <c r="J379" s="1">
        <f t="shared" ca="1" si="36"/>
        <v>105</v>
      </c>
      <c r="K379" s="1" t="str">
        <f ca="1">IFERROR(IF(F379&gt;H379,"O",IF(F379&lt;H379,"U","E")),"na")</f>
        <v>O</v>
      </c>
      <c r="L379" s="1" t="str">
        <f t="shared" ca="1" si="34"/>
        <v>O</v>
      </c>
      <c r="M379" s="2">
        <f ca="1">IFERROR(IF(OR(ISBLANK(K379),ISBLANK(L379),K379="",L379=""),"",IF(K379=L379,1,0)),"na")</f>
        <v>1</v>
      </c>
    </row>
    <row r="380" spans="1:13" x14ac:dyDescent="0.25">
      <c r="A380" s="23">
        <v>379</v>
      </c>
      <c r="B380">
        <v>187</v>
      </c>
      <c r="C380" t="str">
        <f t="shared" ca="1" si="31"/>
        <v>2017_SEA</v>
      </c>
      <c r="D380">
        <f t="shared" ca="1" si="32"/>
        <v>2017</v>
      </c>
      <c r="E380" t="s">
        <v>16</v>
      </c>
      <c r="F380">
        <v>12</v>
      </c>
      <c r="G380">
        <v>8</v>
      </c>
      <c r="H380" s="1">
        <f t="shared" ca="1" si="36"/>
        <v>10.5</v>
      </c>
      <c r="I380" s="1">
        <f t="shared" ca="1" si="36"/>
        <v>-115</v>
      </c>
      <c r="J380" s="1">
        <f t="shared" ca="1" si="36"/>
        <v>-115</v>
      </c>
      <c r="K380" s="1" t="str">
        <f ca="1">IFERROR(IF(F380&gt;H380,"O",IF(F380&lt;H380,"U","E")),"na")</f>
        <v>O</v>
      </c>
      <c r="L380" s="1" t="str">
        <f t="shared" ca="1" si="34"/>
        <v>U</v>
      </c>
      <c r="M380" s="2">
        <f ca="1">IFERROR(IF(OR(ISBLANK(K380),ISBLANK(L380),K380="",L380=""),"",IF(K380=L380,1,0)),"na")</f>
        <v>0</v>
      </c>
    </row>
    <row r="381" spans="1:13" x14ac:dyDescent="0.25">
      <c r="A381" s="23">
        <v>380</v>
      </c>
      <c r="B381">
        <v>188</v>
      </c>
      <c r="C381" t="str">
        <f t="shared" ca="1" si="31"/>
        <v>2017_SFO</v>
      </c>
      <c r="D381">
        <f t="shared" ca="1" si="32"/>
        <v>2017</v>
      </c>
      <c r="E381" t="s">
        <v>16</v>
      </c>
      <c r="F381">
        <v>5</v>
      </c>
      <c r="G381">
        <v>31</v>
      </c>
      <c r="H381" s="1">
        <f t="shared" ca="1" si="36"/>
        <v>4.5</v>
      </c>
      <c r="I381" s="1">
        <f t="shared" ca="1" si="36"/>
        <v>-160</v>
      </c>
      <c r="J381" s="1">
        <f t="shared" ca="1" si="36"/>
        <v>130</v>
      </c>
      <c r="K381" s="1" t="str">
        <f ca="1">IFERROR(IF(F381&gt;H381,"O",IF(F381&lt;H381,"U","E")),"na")</f>
        <v>O</v>
      </c>
      <c r="L381" s="1" t="str">
        <f t="shared" ca="1" si="34"/>
        <v>O</v>
      </c>
      <c r="M381" s="2">
        <f ca="1">IFERROR(IF(OR(ISBLANK(K381),ISBLANK(L381),K381="",L381=""),"",IF(K381=L381,1,0)),"na")</f>
        <v>1</v>
      </c>
    </row>
    <row r="382" spans="1:13" x14ac:dyDescent="0.25">
      <c r="A382" s="23">
        <v>381</v>
      </c>
      <c r="B382">
        <v>189</v>
      </c>
      <c r="C382" t="str">
        <f t="shared" ca="1" si="31"/>
        <v>2017_LAR</v>
      </c>
      <c r="D382">
        <f t="shared" ca="1" si="32"/>
        <v>2017</v>
      </c>
      <c r="E382" t="s">
        <v>16</v>
      </c>
      <c r="F382">
        <v>6</v>
      </c>
      <c r="G382">
        <v>18</v>
      </c>
      <c r="H382" s="1">
        <f t="shared" ref="H382:J401" ca="1" si="37">IFERROR(VLOOKUP($B382,INDIRECT(nfl_win_total_result),MATCH(H$1,INDIRECT(nfl_win_total_result_header),0),FALSE),"error")</f>
        <v>5.5</v>
      </c>
      <c r="I382" s="1">
        <f t="shared" ca="1" si="37"/>
        <v>-120</v>
      </c>
      <c r="J382" s="1">
        <f t="shared" ca="1" si="37"/>
        <v>-110</v>
      </c>
      <c r="K382" s="1" t="str">
        <f ca="1">IFERROR(IF(F382&gt;H382,"O",IF(F382&lt;H382,"U","E")),"na")</f>
        <v>O</v>
      </c>
      <c r="L382" s="1" t="str">
        <f t="shared" ca="1" si="34"/>
        <v>O</v>
      </c>
      <c r="M382" s="2">
        <f ca="1">IFERROR(IF(OR(ISBLANK(K382),ISBLANK(L382),K382="",L382=""),"",IF(K382=L382,1,0)),"na")</f>
        <v>1</v>
      </c>
    </row>
    <row r="383" spans="1:13" x14ac:dyDescent="0.25">
      <c r="A383" s="23">
        <v>382</v>
      </c>
      <c r="B383">
        <v>190</v>
      </c>
      <c r="C383" t="str">
        <f t="shared" ca="1" si="31"/>
        <v>2017_TBY</v>
      </c>
      <c r="D383">
        <f t="shared" ca="1" si="32"/>
        <v>2017</v>
      </c>
      <c r="E383" t="s">
        <v>16</v>
      </c>
      <c r="F383">
        <v>8</v>
      </c>
      <c r="G383">
        <v>24</v>
      </c>
      <c r="H383" s="1">
        <f t="shared" ca="1" si="37"/>
        <v>8.5</v>
      </c>
      <c r="I383" s="1">
        <f t="shared" ca="1" si="37"/>
        <v>-130</v>
      </c>
      <c r="J383" s="1">
        <f t="shared" ca="1" si="37"/>
        <v>100</v>
      </c>
      <c r="K383" s="1" t="str">
        <f ca="1">IFERROR(IF(F383&gt;H383,"O",IF(F383&lt;H383,"U","E")),"na")</f>
        <v>U</v>
      </c>
      <c r="L383" s="1" t="str">
        <f t="shared" ca="1" si="34"/>
        <v>U</v>
      </c>
      <c r="M383" s="2">
        <f ca="1">IFERROR(IF(OR(ISBLANK(K383),ISBLANK(L383),K383="",L383=""),"",IF(K383=L383,1,0)),"na")</f>
        <v>1</v>
      </c>
    </row>
    <row r="384" spans="1:13" x14ac:dyDescent="0.25">
      <c r="A384" s="23">
        <v>383</v>
      </c>
      <c r="B384">
        <v>191</v>
      </c>
      <c r="C384" t="str">
        <f t="shared" ca="1" si="31"/>
        <v>2017_TEN</v>
      </c>
      <c r="D384">
        <f t="shared" ca="1" si="32"/>
        <v>2017</v>
      </c>
      <c r="E384" t="s">
        <v>16</v>
      </c>
      <c r="F384">
        <v>8</v>
      </c>
      <c r="G384">
        <v>29</v>
      </c>
      <c r="H384" s="1">
        <f t="shared" ca="1" si="37"/>
        <v>8.5</v>
      </c>
      <c r="I384" s="1">
        <f t="shared" ca="1" si="37"/>
        <v>-155</v>
      </c>
      <c r="J384" s="1">
        <f t="shared" ca="1" si="37"/>
        <v>125</v>
      </c>
      <c r="K384" s="1" t="str">
        <f ca="1">IFERROR(IF(F384&gt;H384,"O",IF(F384&lt;H384,"U","E")),"na")</f>
        <v>U</v>
      </c>
      <c r="L384" s="1" t="str">
        <f t="shared" ca="1" si="34"/>
        <v>O</v>
      </c>
      <c r="M384" s="2">
        <f ca="1">IFERROR(IF(OR(ISBLANK(K384),ISBLANK(L384),K384="",L384=""),"",IF(K384=L384,1,0)),"na")</f>
        <v>0</v>
      </c>
    </row>
    <row r="385" spans="1:13" x14ac:dyDescent="0.25">
      <c r="A385" s="23">
        <v>384</v>
      </c>
      <c r="B385">
        <v>192</v>
      </c>
      <c r="C385" t="str">
        <f t="shared" ca="1" si="31"/>
        <v>2017_WAS</v>
      </c>
      <c r="D385">
        <f t="shared" ca="1" si="32"/>
        <v>2017</v>
      </c>
      <c r="E385" t="s">
        <v>16</v>
      </c>
      <c r="F385">
        <v>7</v>
      </c>
      <c r="G385">
        <v>17</v>
      </c>
      <c r="H385" s="1">
        <f t="shared" ca="1" si="37"/>
        <v>7.5</v>
      </c>
      <c r="I385" s="1">
        <f t="shared" ca="1" si="37"/>
        <v>-125</v>
      </c>
      <c r="J385" s="1">
        <f t="shared" ca="1" si="37"/>
        <v>-105</v>
      </c>
      <c r="K385" s="1" t="str">
        <f ca="1">IFERROR(IF(F385&gt;H385,"O",IF(F385&lt;H385,"U","E")),"na")</f>
        <v>U</v>
      </c>
      <c r="L385" s="1" t="str">
        <f t="shared" ca="1" si="34"/>
        <v>U</v>
      </c>
      <c r="M385" s="2">
        <f ca="1">IFERROR(IF(OR(ISBLANK(K385),ISBLANK(L385),K385="",L385=""),"",IF(K385=L385,1,0)),"na")</f>
        <v>1</v>
      </c>
    </row>
    <row r="386" spans="1:13" x14ac:dyDescent="0.25">
      <c r="A386" s="23">
        <v>385</v>
      </c>
      <c r="B386">
        <v>161</v>
      </c>
      <c r="C386" t="str">
        <f t="shared" ref="C386:C449" ca="1" si="38">IFERROR(VLOOKUP($B386,INDIRECT(nfl_win_total_result),MATCH(C$1,INDIRECT(nfl_win_total_result_header),0),FALSE),"error")</f>
        <v>2017_ARI</v>
      </c>
      <c r="D386">
        <f t="shared" ref="D386:D449" ca="1" si="39">VALUE(LEFT(C386,4))</f>
        <v>2017</v>
      </c>
      <c r="E386" t="s">
        <v>14</v>
      </c>
      <c r="F386">
        <v>8</v>
      </c>
      <c r="G386">
        <v>32</v>
      </c>
      <c r="H386" s="1">
        <f t="shared" ca="1" si="37"/>
        <v>8</v>
      </c>
      <c r="I386" s="1">
        <f t="shared" ca="1" si="37"/>
        <v>-155</v>
      </c>
      <c r="J386" s="1">
        <f t="shared" ca="1" si="37"/>
        <v>125</v>
      </c>
      <c r="K386" s="1" t="str">
        <f ca="1">IFERROR(IF(F386&gt;H386,"O",IF(F386&lt;H386,"U","E")),"na")</f>
        <v>E</v>
      </c>
      <c r="L386" s="1" t="str">
        <f t="shared" ref="L386:L417" ca="1" si="40">IFERROR(IF(VLOOKUP($B386,INDIRECT(nfl_win_total_result),MATCH(L$1,INDIRECT(nfl_win_total_result_header),0),FALSE)="","",VLOOKUP($B386,INDIRECT(nfl_win_total_result),MATCH(L$1,INDIRECT(nfl_win_total_result_header),0),FALSE)),"error")</f>
        <v>E</v>
      </c>
      <c r="M386" s="2">
        <f ca="1">IFERROR(IF(OR(ISBLANK(K386),ISBLANK(L386),K386="",L386=""),"",IF(K386=L386,1,0)),"na")</f>
        <v>1</v>
      </c>
    </row>
    <row r="387" spans="1:13" x14ac:dyDescent="0.25">
      <c r="A387" s="23">
        <v>386</v>
      </c>
      <c r="B387">
        <v>162</v>
      </c>
      <c r="C387" t="str">
        <f t="shared" ca="1" si="38"/>
        <v>2017_ATL</v>
      </c>
      <c r="D387">
        <f t="shared" ca="1" si="39"/>
        <v>2017</v>
      </c>
      <c r="E387" s="23" t="s">
        <v>14</v>
      </c>
      <c r="F387">
        <v>9</v>
      </c>
      <c r="G387">
        <v>26</v>
      </c>
      <c r="H387" s="1">
        <f t="shared" ca="1" si="37"/>
        <v>9.5</v>
      </c>
      <c r="I387" s="1">
        <f t="shared" ca="1" si="37"/>
        <v>-125</v>
      </c>
      <c r="J387" s="1">
        <f t="shared" ca="1" si="37"/>
        <v>-105</v>
      </c>
      <c r="K387" s="1" t="str">
        <f ca="1">IFERROR(IF(F387&gt;H387,"O",IF(F387&lt;H387,"U","E")),"na")</f>
        <v>U</v>
      </c>
      <c r="L387" s="1" t="str">
        <f t="shared" ca="1" si="40"/>
        <v>O</v>
      </c>
      <c r="M387" s="2">
        <f ca="1">IFERROR(IF(OR(ISBLANK(K387),ISBLANK(L387),K387="",L387=""),"",IF(K387=L387,1,0)),"na")</f>
        <v>0</v>
      </c>
    </row>
    <row r="388" spans="1:13" x14ac:dyDescent="0.25">
      <c r="A388" s="23">
        <v>387</v>
      </c>
      <c r="B388">
        <v>163</v>
      </c>
      <c r="C388" t="str">
        <f t="shared" ca="1" si="38"/>
        <v>2017_BAL</v>
      </c>
      <c r="D388">
        <f t="shared" ca="1" si="39"/>
        <v>2017</v>
      </c>
      <c r="E388" s="23" t="s">
        <v>14</v>
      </c>
      <c r="F388">
        <v>7</v>
      </c>
      <c r="G388">
        <v>8</v>
      </c>
      <c r="H388" s="1">
        <f t="shared" ca="1" si="37"/>
        <v>9</v>
      </c>
      <c r="I388" s="1">
        <f t="shared" ca="1" si="37"/>
        <v>100</v>
      </c>
      <c r="J388" s="1">
        <f t="shared" ca="1" si="37"/>
        <v>-130</v>
      </c>
      <c r="K388" s="1" t="str">
        <f ca="1">IFERROR(IF(F388&gt;H388,"O",IF(F388&lt;H388,"U","E")),"na")</f>
        <v>U</v>
      </c>
      <c r="L388" s="1" t="str">
        <f t="shared" ca="1" si="40"/>
        <v>E</v>
      </c>
      <c r="M388" s="2">
        <f ca="1">IFERROR(IF(OR(ISBLANK(K388),ISBLANK(L388),K388="",L388=""),"",IF(K388=L388,1,0)),"na")</f>
        <v>0</v>
      </c>
    </row>
    <row r="389" spans="1:13" x14ac:dyDescent="0.25">
      <c r="A389" s="23">
        <v>388</v>
      </c>
      <c r="B389">
        <v>164</v>
      </c>
      <c r="C389" t="str">
        <f t="shared" ca="1" si="38"/>
        <v>2017_BUF</v>
      </c>
      <c r="D389">
        <f t="shared" ca="1" si="39"/>
        <v>2017</v>
      </c>
      <c r="E389" s="23" t="s">
        <v>14</v>
      </c>
      <c r="F389">
        <v>4</v>
      </c>
      <c r="G389">
        <v>5</v>
      </c>
      <c r="H389" s="1">
        <f t="shared" ca="1" si="37"/>
        <v>6</v>
      </c>
      <c r="I389" s="1">
        <f t="shared" ca="1" si="37"/>
        <v>-155</v>
      </c>
      <c r="J389" s="1">
        <f t="shared" ca="1" si="37"/>
        <v>125</v>
      </c>
      <c r="K389" s="1" t="str">
        <f ca="1">IFERROR(IF(F389&gt;H389,"O",IF(F389&lt;H389,"U","E")),"na")</f>
        <v>U</v>
      </c>
      <c r="L389" s="1" t="str">
        <f t="shared" ca="1" si="40"/>
        <v>O</v>
      </c>
      <c r="M389" s="2">
        <f ca="1">IFERROR(IF(OR(ISBLANK(K389),ISBLANK(L389),K389="",L389=""),"",IF(K389=L389,1,0)),"na")</f>
        <v>0</v>
      </c>
    </row>
    <row r="390" spans="1:13" x14ac:dyDescent="0.25">
      <c r="A390" s="23">
        <v>389</v>
      </c>
      <c r="B390">
        <v>165</v>
      </c>
      <c r="C390" t="str">
        <f t="shared" ca="1" si="38"/>
        <v>2017_CAR</v>
      </c>
      <c r="D390">
        <f t="shared" ca="1" si="39"/>
        <v>2017</v>
      </c>
      <c r="E390" s="23" t="s">
        <v>14</v>
      </c>
      <c r="F390">
        <v>11</v>
      </c>
      <c r="G390">
        <v>13</v>
      </c>
      <c r="H390" s="1">
        <f t="shared" ca="1" si="37"/>
        <v>8.5</v>
      </c>
      <c r="I390" s="1">
        <f t="shared" ca="1" si="37"/>
        <v>-165</v>
      </c>
      <c r="J390" s="1">
        <f t="shared" ca="1" si="37"/>
        <v>135</v>
      </c>
      <c r="K390" s="1" t="str">
        <f ca="1">IFERROR(IF(F390&gt;H390,"O",IF(F390&lt;H390,"U","E")),"na")</f>
        <v>O</v>
      </c>
      <c r="L390" s="1" t="str">
        <f t="shared" ca="1" si="40"/>
        <v>O</v>
      </c>
      <c r="M390" s="2">
        <f ca="1">IFERROR(IF(OR(ISBLANK(K390),ISBLANK(L390),K390="",L390=""),"",IF(K390=L390,1,0)),"na")</f>
        <v>1</v>
      </c>
    </row>
    <row r="391" spans="1:13" x14ac:dyDescent="0.25">
      <c r="A391" s="23">
        <v>390</v>
      </c>
      <c r="B391">
        <v>166</v>
      </c>
      <c r="C391" t="str">
        <f t="shared" ca="1" si="38"/>
        <v>2017_CHI</v>
      </c>
      <c r="D391">
        <f t="shared" ca="1" si="39"/>
        <v>2017</v>
      </c>
      <c r="E391" s="23" t="s">
        <v>14</v>
      </c>
      <c r="F391">
        <v>6</v>
      </c>
      <c r="G391">
        <v>31</v>
      </c>
      <c r="H391" s="1">
        <f t="shared" ca="1" si="37"/>
        <v>5.5</v>
      </c>
      <c r="I391" s="1">
        <f t="shared" ca="1" si="37"/>
        <v>110</v>
      </c>
      <c r="J391" s="1">
        <f t="shared" ca="1" si="37"/>
        <v>-140</v>
      </c>
      <c r="K391" s="1" t="str">
        <f ca="1">IFERROR(IF(F391&gt;H391,"O",IF(F391&lt;H391,"U","E")),"na")</f>
        <v>O</v>
      </c>
      <c r="L391" s="1" t="str">
        <f t="shared" ca="1" si="40"/>
        <v>U</v>
      </c>
      <c r="M391" s="2">
        <f ca="1">IFERROR(IF(OR(ISBLANK(K391),ISBLANK(L391),K391="",L391=""),"",IF(K391=L391,1,0)),"na")</f>
        <v>0</v>
      </c>
    </row>
    <row r="392" spans="1:13" x14ac:dyDescent="0.25">
      <c r="A392" s="23">
        <v>391</v>
      </c>
      <c r="B392">
        <v>167</v>
      </c>
      <c r="C392" t="str">
        <f t="shared" ca="1" si="38"/>
        <v>2017_CIN</v>
      </c>
      <c r="D392">
        <f t="shared" ca="1" si="39"/>
        <v>2017</v>
      </c>
      <c r="E392" s="23" t="s">
        <v>14</v>
      </c>
      <c r="F392">
        <v>10</v>
      </c>
      <c r="G392">
        <v>10</v>
      </c>
      <c r="H392" s="1">
        <f t="shared" ca="1" si="37"/>
        <v>8.5</v>
      </c>
      <c r="I392" s="1">
        <f t="shared" ca="1" si="37"/>
        <v>100</v>
      </c>
      <c r="J392" s="1">
        <f t="shared" ca="1" si="37"/>
        <v>-130</v>
      </c>
      <c r="K392" s="1" t="str">
        <f ca="1">IFERROR(IF(F392&gt;H392,"O",IF(F392&lt;H392,"U","E")),"na")</f>
        <v>O</v>
      </c>
      <c r="L392" s="1" t="str">
        <f t="shared" ca="1" si="40"/>
        <v>U</v>
      </c>
      <c r="M392" s="2">
        <f ca="1">IFERROR(IF(OR(ISBLANK(K392),ISBLANK(L392),K392="",L392=""),"",IF(K392=L392,1,0)),"na")</f>
        <v>0</v>
      </c>
    </row>
    <row r="393" spans="1:13" x14ac:dyDescent="0.25">
      <c r="A393" s="23">
        <v>392</v>
      </c>
      <c r="B393">
        <v>168</v>
      </c>
      <c r="C393" t="str">
        <f t="shared" ca="1" si="38"/>
        <v>2017_CLE</v>
      </c>
      <c r="D393">
        <f t="shared" ca="1" si="39"/>
        <v>2017</v>
      </c>
      <c r="E393" s="23" t="s">
        <v>14</v>
      </c>
      <c r="F393">
        <v>4</v>
      </c>
      <c r="G393">
        <v>24</v>
      </c>
      <c r="H393" s="1">
        <f t="shared" ca="1" si="37"/>
        <v>4.5</v>
      </c>
      <c r="I393" s="1">
        <f t="shared" ca="1" si="37"/>
        <v>-130</v>
      </c>
      <c r="J393" s="1">
        <f t="shared" ca="1" si="37"/>
        <v>100</v>
      </c>
      <c r="K393" s="1" t="str">
        <f ca="1">IFERROR(IF(F393&gt;H393,"O",IF(F393&lt;H393,"U","E")),"na")</f>
        <v>U</v>
      </c>
      <c r="L393" s="1" t="str">
        <f t="shared" ca="1" si="40"/>
        <v>U</v>
      </c>
      <c r="M393" s="2">
        <f ca="1">IFERROR(IF(OR(ISBLANK(K393),ISBLANK(L393),K393="",L393=""),"",IF(K393=L393,1,0)),"na")</f>
        <v>1</v>
      </c>
    </row>
    <row r="394" spans="1:13" x14ac:dyDescent="0.25">
      <c r="A394" s="23">
        <v>393</v>
      </c>
      <c r="B394">
        <v>169</v>
      </c>
      <c r="C394" t="str">
        <f t="shared" ca="1" si="38"/>
        <v>2017_DAL</v>
      </c>
      <c r="D394">
        <f t="shared" ca="1" si="39"/>
        <v>2017</v>
      </c>
      <c r="E394" s="23" t="s">
        <v>14</v>
      </c>
      <c r="F394">
        <v>10</v>
      </c>
      <c r="G394">
        <v>18</v>
      </c>
      <c r="H394" s="1">
        <f t="shared" ca="1" si="37"/>
        <v>9.5</v>
      </c>
      <c r="I394" s="1">
        <f t="shared" ca="1" si="37"/>
        <v>-115</v>
      </c>
      <c r="J394" s="1">
        <f t="shared" ca="1" si="37"/>
        <v>-115</v>
      </c>
      <c r="K394" s="1" t="str">
        <f ca="1">IFERROR(IF(F394&gt;H394,"O",IF(F394&lt;H394,"U","E")),"na")</f>
        <v>O</v>
      </c>
      <c r="L394" s="1" t="str">
        <f t="shared" ca="1" si="40"/>
        <v>U</v>
      </c>
      <c r="M394" s="2">
        <f ca="1">IFERROR(IF(OR(ISBLANK(K394),ISBLANK(L394),K394="",L394=""),"",IF(K394=L394,1,0)),"na")</f>
        <v>0</v>
      </c>
    </row>
    <row r="395" spans="1:13" x14ac:dyDescent="0.25">
      <c r="A395" s="23">
        <v>394</v>
      </c>
      <c r="B395">
        <v>170</v>
      </c>
      <c r="C395" t="str">
        <f t="shared" ca="1" si="38"/>
        <v>2017_DEN</v>
      </c>
      <c r="D395">
        <f t="shared" ca="1" si="39"/>
        <v>2017</v>
      </c>
      <c r="E395" s="23" t="s">
        <v>14</v>
      </c>
      <c r="F395">
        <v>6</v>
      </c>
      <c r="G395">
        <v>29</v>
      </c>
      <c r="H395" s="1">
        <f t="shared" ca="1" si="37"/>
        <v>8.5</v>
      </c>
      <c r="I395" s="1">
        <f t="shared" ca="1" si="37"/>
        <v>125</v>
      </c>
      <c r="J395" s="1">
        <f t="shared" ca="1" si="37"/>
        <v>-155</v>
      </c>
      <c r="K395" s="1" t="str">
        <f ca="1">IFERROR(IF(F395&gt;H395,"O",IF(F395&lt;H395,"U","E")),"na")</f>
        <v>U</v>
      </c>
      <c r="L395" s="1" t="str">
        <f t="shared" ca="1" si="40"/>
        <v>U</v>
      </c>
      <c r="M395" s="2">
        <f ca="1">IFERROR(IF(OR(ISBLANK(K395),ISBLANK(L395),K395="",L395=""),"",IF(K395=L395,1,0)),"na")</f>
        <v>1</v>
      </c>
    </row>
    <row r="396" spans="1:13" x14ac:dyDescent="0.25">
      <c r="A396" s="23">
        <v>395</v>
      </c>
      <c r="B396">
        <v>171</v>
      </c>
      <c r="C396" t="str">
        <f t="shared" ca="1" si="38"/>
        <v>2017_DET</v>
      </c>
      <c r="D396">
        <f t="shared" ca="1" si="39"/>
        <v>2017</v>
      </c>
      <c r="E396" s="23" t="s">
        <v>14</v>
      </c>
      <c r="F396">
        <v>6</v>
      </c>
      <c r="G396">
        <v>7</v>
      </c>
      <c r="H396" s="1">
        <f t="shared" ca="1" si="37"/>
        <v>8</v>
      </c>
      <c r="I396" s="1">
        <f t="shared" ca="1" si="37"/>
        <v>155</v>
      </c>
      <c r="J396" s="1">
        <f t="shared" ca="1" si="37"/>
        <v>-190</v>
      </c>
      <c r="K396" s="1" t="str">
        <f ca="1">IFERROR(IF(F396&gt;H396,"O",IF(F396&lt;H396,"U","E")),"na")</f>
        <v>U</v>
      </c>
      <c r="L396" s="1" t="str">
        <f t="shared" ca="1" si="40"/>
        <v>O</v>
      </c>
      <c r="M396" s="2">
        <f ca="1">IFERROR(IF(OR(ISBLANK(K396),ISBLANK(L396),K396="",L396=""),"",IF(K396=L396,1,0)),"na")</f>
        <v>0</v>
      </c>
    </row>
    <row r="397" spans="1:13" x14ac:dyDescent="0.25">
      <c r="A397" s="23">
        <v>396</v>
      </c>
      <c r="B397">
        <v>172</v>
      </c>
      <c r="C397" t="str">
        <f t="shared" ca="1" si="38"/>
        <v>2017_GBY</v>
      </c>
      <c r="D397">
        <f t="shared" ca="1" si="39"/>
        <v>2017</v>
      </c>
      <c r="E397" s="23" t="s">
        <v>14</v>
      </c>
      <c r="F397">
        <v>11</v>
      </c>
      <c r="G397">
        <v>15</v>
      </c>
      <c r="H397" s="1">
        <f t="shared" ca="1" si="37"/>
        <v>10</v>
      </c>
      <c r="I397" s="1">
        <f t="shared" ca="1" si="37"/>
        <v>-150</v>
      </c>
      <c r="J397" s="1">
        <f t="shared" ca="1" si="37"/>
        <v>120</v>
      </c>
      <c r="K397" s="1" t="str">
        <f ca="1">IFERROR(IF(F397&gt;H397,"O",IF(F397&lt;H397,"U","E")),"na")</f>
        <v>O</v>
      </c>
      <c r="L397" s="1" t="str">
        <f t="shared" ca="1" si="40"/>
        <v>U</v>
      </c>
      <c r="M397" s="2">
        <f ca="1">IFERROR(IF(OR(ISBLANK(K397),ISBLANK(L397),K397="",L397=""),"",IF(K397=L397,1,0)),"na")</f>
        <v>0</v>
      </c>
    </row>
    <row r="398" spans="1:13" x14ac:dyDescent="0.25">
      <c r="A398" s="23">
        <v>397</v>
      </c>
      <c r="B398">
        <v>173</v>
      </c>
      <c r="C398" t="str">
        <f t="shared" ca="1" si="38"/>
        <v>2017_HOU</v>
      </c>
      <c r="D398">
        <f t="shared" ca="1" si="39"/>
        <v>2017</v>
      </c>
      <c r="E398" s="23" t="s">
        <v>14</v>
      </c>
      <c r="F398">
        <v>10</v>
      </c>
      <c r="G398">
        <v>12</v>
      </c>
      <c r="H398" s="1">
        <f t="shared" ca="1" si="37"/>
        <v>8.5</v>
      </c>
      <c r="I398" s="1">
        <f t="shared" ca="1" si="37"/>
        <v>-125</v>
      </c>
      <c r="J398" s="1">
        <f t="shared" ca="1" si="37"/>
        <v>-105</v>
      </c>
      <c r="K398" s="1" t="str">
        <f ca="1">IFERROR(IF(F398&gt;H398,"O",IF(F398&lt;H398,"U","E")),"na")</f>
        <v>O</v>
      </c>
      <c r="L398" s="1" t="str">
        <f t="shared" ca="1" si="40"/>
        <v>U</v>
      </c>
      <c r="M398" s="2">
        <f ca="1">IFERROR(IF(OR(ISBLANK(K398),ISBLANK(L398),K398="",L398=""),"",IF(K398=L398,1,0)),"na")</f>
        <v>0</v>
      </c>
    </row>
    <row r="399" spans="1:13" x14ac:dyDescent="0.25">
      <c r="A399" s="23">
        <v>398</v>
      </c>
      <c r="B399">
        <v>174</v>
      </c>
      <c r="C399" t="str">
        <f t="shared" ca="1" si="38"/>
        <v>2017_IND</v>
      </c>
      <c r="D399">
        <f t="shared" ca="1" si="39"/>
        <v>2017</v>
      </c>
      <c r="E399" s="23" t="s">
        <v>14</v>
      </c>
      <c r="F399">
        <v>4</v>
      </c>
      <c r="G399">
        <v>1</v>
      </c>
      <c r="H399" s="1">
        <f t="shared" ca="1" si="37"/>
        <v>9</v>
      </c>
      <c r="I399" s="1">
        <f t="shared" ca="1" si="37"/>
        <v>110</v>
      </c>
      <c r="J399" s="1">
        <f t="shared" ca="1" si="37"/>
        <v>-140</v>
      </c>
      <c r="K399" s="1" t="str">
        <f ca="1">IFERROR(IF(F399&gt;H399,"O",IF(F399&lt;H399,"U","E")),"na")</f>
        <v>U</v>
      </c>
      <c r="L399" s="1" t="str">
        <f t="shared" ca="1" si="40"/>
        <v>U</v>
      </c>
      <c r="M399" s="2">
        <f ca="1">IFERROR(IF(OR(ISBLANK(K399),ISBLANK(L399),K399="",L399=""),"",IF(K399=L399,1,0)),"na")</f>
        <v>1</v>
      </c>
    </row>
    <row r="400" spans="1:13" x14ac:dyDescent="0.25">
      <c r="A400" s="23">
        <v>399</v>
      </c>
      <c r="B400">
        <v>175</v>
      </c>
      <c r="C400" t="str">
        <f t="shared" ca="1" si="38"/>
        <v>2017_JAX</v>
      </c>
      <c r="D400">
        <f t="shared" ca="1" si="39"/>
        <v>2017</v>
      </c>
      <c r="E400" s="23" t="s">
        <v>14</v>
      </c>
      <c r="F400">
        <v>6</v>
      </c>
      <c r="G400">
        <v>17</v>
      </c>
      <c r="H400" s="1">
        <f t="shared" ca="1" si="37"/>
        <v>6.5</v>
      </c>
      <c r="I400" s="1">
        <f t="shared" ca="1" si="37"/>
        <v>-165</v>
      </c>
      <c r="J400" s="1">
        <f t="shared" ca="1" si="37"/>
        <v>135</v>
      </c>
      <c r="K400" s="1" t="str">
        <f ca="1">IFERROR(IF(F400&gt;H400,"O",IF(F400&lt;H400,"U","E")),"na")</f>
        <v>U</v>
      </c>
      <c r="L400" s="1" t="str">
        <f t="shared" ca="1" si="40"/>
        <v>O</v>
      </c>
      <c r="M400" s="2">
        <f ca="1">IFERROR(IF(OR(ISBLANK(K400),ISBLANK(L400),K400="",L400=""),"",IF(K400=L400,1,0)),"na")</f>
        <v>0</v>
      </c>
    </row>
    <row r="401" spans="1:13" x14ac:dyDescent="0.25">
      <c r="A401" s="23">
        <v>400</v>
      </c>
      <c r="B401">
        <v>176</v>
      </c>
      <c r="C401" t="str">
        <f t="shared" ca="1" si="38"/>
        <v>2017_KCY</v>
      </c>
      <c r="D401">
        <f t="shared" ca="1" si="39"/>
        <v>2017</v>
      </c>
      <c r="E401" s="23" t="s">
        <v>14</v>
      </c>
      <c r="F401">
        <v>9</v>
      </c>
      <c r="G401">
        <v>19</v>
      </c>
      <c r="H401" s="1">
        <f t="shared" ca="1" si="37"/>
        <v>9</v>
      </c>
      <c r="I401" s="1">
        <f t="shared" ca="1" si="37"/>
        <v>-125</v>
      </c>
      <c r="J401" s="1">
        <f t="shared" ca="1" si="37"/>
        <v>-105</v>
      </c>
      <c r="K401" s="1" t="str">
        <f ca="1">IFERROR(IF(F401&gt;H401,"O",IF(F401&lt;H401,"U","E")),"na")</f>
        <v>E</v>
      </c>
      <c r="L401" s="1" t="str">
        <f t="shared" ca="1" si="40"/>
        <v>O</v>
      </c>
      <c r="M401" s="2">
        <f ca="1">IFERROR(IF(OR(ISBLANK(K401),ISBLANK(L401),K401="",L401=""),"",IF(K401=L401,1,0)),"na")</f>
        <v>0</v>
      </c>
    </row>
    <row r="402" spans="1:13" x14ac:dyDescent="0.25">
      <c r="A402" s="23">
        <v>401</v>
      </c>
      <c r="B402">
        <v>177</v>
      </c>
      <c r="C402" t="str">
        <f t="shared" ca="1" si="38"/>
        <v>2017_MIA</v>
      </c>
      <c r="D402">
        <f t="shared" ca="1" si="39"/>
        <v>2017</v>
      </c>
      <c r="E402" s="23" t="s">
        <v>14</v>
      </c>
      <c r="F402">
        <v>8</v>
      </c>
      <c r="G402">
        <v>22</v>
      </c>
      <c r="H402" s="1">
        <f t="shared" ref="H402:J421" ca="1" si="41">IFERROR(VLOOKUP($B402,INDIRECT(nfl_win_total_result),MATCH(H$1,INDIRECT(nfl_win_total_result_header),0),FALSE),"error")</f>
        <v>7.5</v>
      </c>
      <c r="I402" s="1">
        <f t="shared" ca="1" si="41"/>
        <v>-125</v>
      </c>
      <c r="J402" s="1">
        <f t="shared" ca="1" si="41"/>
        <v>-105</v>
      </c>
      <c r="K402" s="1" t="str">
        <f ca="1">IFERROR(IF(F402&gt;H402,"O",IF(F402&lt;H402,"U","E")),"na")</f>
        <v>O</v>
      </c>
      <c r="L402" s="1" t="str">
        <f t="shared" ca="1" si="40"/>
        <v>U</v>
      </c>
      <c r="M402" s="2">
        <f ca="1">IFERROR(IF(OR(ISBLANK(K402),ISBLANK(L402),K402="",L402=""),"",IF(K402=L402,1,0)),"na")</f>
        <v>0</v>
      </c>
    </row>
    <row r="403" spans="1:13" x14ac:dyDescent="0.25">
      <c r="A403" s="23">
        <v>402</v>
      </c>
      <c r="B403">
        <v>178</v>
      </c>
      <c r="C403" t="str">
        <f t="shared" ca="1" si="38"/>
        <v>2017_MIN</v>
      </c>
      <c r="D403">
        <f t="shared" ca="1" si="39"/>
        <v>2017</v>
      </c>
      <c r="E403" s="23" t="s">
        <v>14</v>
      </c>
      <c r="F403">
        <v>10</v>
      </c>
      <c r="G403">
        <v>6</v>
      </c>
      <c r="H403" s="1">
        <f t="shared" ca="1" si="41"/>
        <v>8.5</v>
      </c>
      <c r="I403" s="1">
        <f t="shared" ca="1" si="41"/>
        <v>-105</v>
      </c>
      <c r="J403" s="1">
        <f t="shared" ca="1" si="41"/>
        <v>-125</v>
      </c>
      <c r="K403" s="1" t="str">
        <f ca="1">IFERROR(IF(F403&gt;H403,"O",IF(F403&lt;H403,"U","E")),"na")</f>
        <v>O</v>
      </c>
      <c r="L403" s="1" t="str">
        <f t="shared" ca="1" si="40"/>
        <v>O</v>
      </c>
      <c r="M403" s="2">
        <f ca="1">IFERROR(IF(OR(ISBLANK(K403),ISBLANK(L403),K403="",L403=""),"",IF(K403=L403,1,0)),"na")</f>
        <v>1</v>
      </c>
    </row>
    <row r="404" spans="1:13" x14ac:dyDescent="0.25">
      <c r="A404" s="23">
        <v>403</v>
      </c>
      <c r="B404">
        <v>179</v>
      </c>
      <c r="C404" t="str">
        <f t="shared" ca="1" si="38"/>
        <v>2017_NWE</v>
      </c>
      <c r="D404">
        <f t="shared" ca="1" si="39"/>
        <v>2017</v>
      </c>
      <c r="E404" s="23" t="s">
        <v>14</v>
      </c>
      <c r="F404">
        <v>14</v>
      </c>
      <c r="G404">
        <v>11</v>
      </c>
      <c r="H404" s="1">
        <f t="shared" ca="1" si="41"/>
        <v>12.5</v>
      </c>
      <c r="I404" s="1">
        <f t="shared" ca="1" si="41"/>
        <v>-130</v>
      </c>
      <c r="J404" s="1">
        <f t="shared" ca="1" si="41"/>
        <v>100</v>
      </c>
      <c r="K404" s="1" t="str">
        <f ca="1">IFERROR(IF(F404&gt;H404,"O",IF(F404&lt;H404,"U","E")),"na")</f>
        <v>O</v>
      </c>
      <c r="L404" s="1" t="str">
        <f t="shared" ca="1" si="40"/>
        <v>O</v>
      </c>
      <c r="M404" s="2">
        <f ca="1">IFERROR(IF(OR(ISBLANK(K404),ISBLANK(L404),K404="",L404=""),"",IF(K404=L404,1,0)),"na")</f>
        <v>1</v>
      </c>
    </row>
    <row r="405" spans="1:13" x14ac:dyDescent="0.25">
      <c r="A405" s="23">
        <v>404</v>
      </c>
      <c r="B405">
        <v>180</v>
      </c>
      <c r="C405" t="str">
        <f t="shared" ca="1" si="38"/>
        <v>2017_NOR</v>
      </c>
      <c r="D405">
        <f t="shared" ca="1" si="39"/>
        <v>2017</v>
      </c>
      <c r="E405" s="23" t="s">
        <v>14</v>
      </c>
      <c r="F405">
        <v>8</v>
      </c>
      <c r="G405">
        <v>16</v>
      </c>
      <c r="H405" s="1">
        <f t="shared" ca="1" si="41"/>
        <v>8</v>
      </c>
      <c r="I405" s="1">
        <f t="shared" ca="1" si="41"/>
        <v>-105</v>
      </c>
      <c r="J405" s="1">
        <f t="shared" ca="1" si="41"/>
        <v>-125</v>
      </c>
      <c r="K405" s="1" t="str">
        <f ca="1">IFERROR(IF(F405&gt;H405,"O",IF(F405&lt;H405,"U","E")),"na")</f>
        <v>E</v>
      </c>
      <c r="L405" s="1" t="str">
        <f t="shared" ca="1" si="40"/>
        <v>O</v>
      </c>
      <c r="M405" s="2">
        <f ca="1">IFERROR(IF(OR(ISBLANK(K405),ISBLANK(L405),K405="",L405=""),"",IF(K405=L405,1,0)),"na")</f>
        <v>0</v>
      </c>
    </row>
    <row r="406" spans="1:13" x14ac:dyDescent="0.25">
      <c r="A406" s="23">
        <v>405</v>
      </c>
      <c r="B406">
        <v>181</v>
      </c>
      <c r="C406" t="str">
        <f t="shared" ca="1" si="38"/>
        <v>2017_NYG</v>
      </c>
      <c r="D406">
        <f t="shared" ca="1" si="39"/>
        <v>2017</v>
      </c>
      <c r="E406" s="23" t="s">
        <v>14</v>
      </c>
      <c r="F406">
        <v>8</v>
      </c>
      <c r="G406">
        <v>21</v>
      </c>
      <c r="H406" s="1">
        <f t="shared" ca="1" si="41"/>
        <v>9</v>
      </c>
      <c r="I406" s="1">
        <f t="shared" ca="1" si="41"/>
        <v>-105</v>
      </c>
      <c r="J406" s="1">
        <f t="shared" ca="1" si="41"/>
        <v>-125</v>
      </c>
      <c r="K406" s="1" t="str">
        <f ca="1">IFERROR(IF(F406&gt;H406,"O",IF(F406&lt;H406,"U","E")),"na")</f>
        <v>U</v>
      </c>
      <c r="L406" s="1" t="str">
        <f t="shared" ca="1" si="40"/>
        <v>U</v>
      </c>
      <c r="M406" s="2">
        <f ca="1">IFERROR(IF(OR(ISBLANK(K406),ISBLANK(L406),K406="",L406=""),"",IF(K406=L406,1,0)),"na")</f>
        <v>1</v>
      </c>
    </row>
    <row r="407" spans="1:13" x14ac:dyDescent="0.25">
      <c r="A407" s="23">
        <v>406</v>
      </c>
      <c r="B407">
        <v>182</v>
      </c>
      <c r="C407" t="str">
        <f t="shared" ca="1" si="38"/>
        <v>2017_NYJ</v>
      </c>
      <c r="D407">
        <f t="shared" ca="1" si="39"/>
        <v>2017</v>
      </c>
      <c r="E407" s="23" t="s">
        <v>14</v>
      </c>
      <c r="F407">
        <v>2</v>
      </c>
      <c r="G407">
        <v>2</v>
      </c>
      <c r="H407" s="1">
        <f t="shared" ca="1" si="41"/>
        <v>4.5</v>
      </c>
      <c r="I407" s="1">
        <f t="shared" ca="1" si="41"/>
        <v>160</v>
      </c>
      <c r="J407" s="1">
        <f t="shared" ca="1" si="41"/>
        <v>-200</v>
      </c>
      <c r="K407" s="1" t="str">
        <f ca="1">IFERROR(IF(F407&gt;H407,"O",IF(F407&lt;H407,"U","E")),"na")</f>
        <v>U</v>
      </c>
      <c r="L407" s="1" t="str">
        <f t="shared" ca="1" si="40"/>
        <v>O</v>
      </c>
      <c r="M407" s="2">
        <f ca="1">IFERROR(IF(OR(ISBLANK(K407),ISBLANK(L407),K407="",L407=""),"",IF(K407=L407,1,0)),"na")</f>
        <v>0</v>
      </c>
    </row>
    <row r="408" spans="1:13" x14ac:dyDescent="0.25">
      <c r="A408" s="23">
        <v>407</v>
      </c>
      <c r="B408">
        <v>183</v>
      </c>
      <c r="C408" t="str">
        <f t="shared" ca="1" si="38"/>
        <v>2017_OAK</v>
      </c>
      <c r="D408">
        <f t="shared" ca="1" si="39"/>
        <v>2017</v>
      </c>
      <c r="E408" s="23" t="s">
        <v>14</v>
      </c>
      <c r="F408">
        <v>9</v>
      </c>
      <c r="G408">
        <v>14</v>
      </c>
      <c r="H408" s="1">
        <f t="shared" ca="1" si="41"/>
        <v>10</v>
      </c>
      <c r="I408" s="1">
        <f t="shared" ca="1" si="41"/>
        <v>100</v>
      </c>
      <c r="J408" s="1">
        <f t="shared" ca="1" si="41"/>
        <v>-130</v>
      </c>
      <c r="K408" s="1" t="str">
        <f ca="1">IFERROR(IF(F408&gt;H408,"O",IF(F408&lt;H408,"U","E")),"na")</f>
        <v>U</v>
      </c>
      <c r="L408" s="1" t="str">
        <f t="shared" ca="1" si="40"/>
        <v>U</v>
      </c>
      <c r="M408" s="2">
        <f ca="1">IFERROR(IF(OR(ISBLANK(K408),ISBLANK(L408),K408="",L408=""),"",IF(K408=L408,1,0)),"na")</f>
        <v>1</v>
      </c>
    </row>
    <row r="409" spans="1:13" x14ac:dyDescent="0.25">
      <c r="A409" s="23">
        <v>408</v>
      </c>
      <c r="B409">
        <v>184</v>
      </c>
      <c r="C409" t="str">
        <f t="shared" ca="1" si="38"/>
        <v>2017_PHI</v>
      </c>
      <c r="D409">
        <f t="shared" ca="1" si="39"/>
        <v>2017</v>
      </c>
      <c r="E409" s="23" t="s">
        <v>14</v>
      </c>
      <c r="F409">
        <v>5</v>
      </c>
      <c r="G409">
        <v>20</v>
      </c>
      <c r="H409" s="1">
        <f t="shared" ca="1" si="41"/>
        <v>8</v>
      </c>
      <c r="I409" s="1">
        <f t="shared" ca="1" si="41"/>
        <v>-140</v>
      </c>
      <c r="J409" s="1">
        <f t="shared" ca="1" si="41"/>
        <v>110</v>
      </c>
      <c r="K409" s="1" t="str">
        <f ca="1">IFERROR(IF(F409&gt;H409,"O",IF(F409&lt;H409,"U","E")),"na")</f>
        <v>U</v>
      </c>
      <c r="L409" s="1" t="str">
        <f t="shared" ca="1" si="40"/>
        <v>O</v>
      </c>
      <c r="M409" s="2">
        <f ca="1">IFERROR(IF(OR(ISBLANK(K409),ISBLANK(L409),K409="",L409=""),"",IF(K409=L409,1,0)),"na")</f>
        <v>0</v>
      </c>
    </row>
    <row r="410" spans="1:13" x14ac:dyDescent="0.25">
      <c r="A410" s="23">
        <v>409</v>
      </c>
      <c r="B410">
        <v>185</v>
      </c>
      <c r="C410" t="str">
        <f t="shared" ca="1" si="38"/>
        <v>2017_PIT</v>
      </c>
      <c r="D410">
        <f t="shared" ca="1" si="39"/>
        <v>2017</v>
      </c>
      <c r="E410" s="23" t="s">
        <v>14</v>
      </c>
      <c r="F410">
        <v>12</v>
      </c>
      <c r="G410">
        <v>4</v>
      </c>
      <c r="H410" s="1">
        <f t="shared" ca="1" si="41"/>
        <v>10.5</v>
      </c>
      <c r="I410" s="1">
        <f t="shared" ca="1" si="41"/>
        <v>-140</v>
      </c>
      <c r="J410" s="1">
        <f t="shared" ca="1" si="41"/>
        <v>110</v>
      </c>
      <c r="K410" s="1" t="str">
        <f ca="1">IFERROR(IF(F410&gt;H410,"O",IF(F410&lt;H410,"U","E")),"na")</f>
        <v>O</v>
      </c>
      <c r="L410" s="1" t="str">
        <f t="shared" ca="1" si="40"/>
        <v>O</v>
      </c>
      <c r="M410" s="2">
        <f ca="1">IFERROR(IF(OR(ISBLANK(K410),ISBLANK(L410),K410="",L410=""),"",IF(K410=L410,1,0)),"na")</f>
        <v>1</v>
      </c>
    </row>
    <row r="411" spans="1:13" x14ac:dyDescent="0.25">
      <c r="A411" s="23">
        <v>410</v>
      </c>
      <c r="B411">
        <v>186</v>
      </c>
      <c r="C411" t="str">
        <f t="shared" ca="1" si="38"/>
        <v>2017_LAC</v>
      </c>
      <c r="D411">
        <f t="shared" ca="1" si="39"/>
        <v>2017</v>
      </c>
      <c r="E411" s="23" t="s">
        <v>14</v>
      </c>
      <c r="F411">
        <v>10</v>
      </c>
      <c r="G411">
        <v>25</v>
      </c>
      <c r="H411" s="1">
        <f t="shared" ca="1" si="41"/>
        <v>7.5</v>
      </c>
      <c r="I411" s="1">
        <f t="shared" ca="1" si="41"/>
        <v>-135</v>
      </c>
      <c r="J411" s="1">
        <f t="shared" ca="1" si="41"/>
        <v>105</v>
      </c>
      <c r="K411" s="1" t="str">
        <f ca="1">IFERROR(IF(F411&gt;H411,"O",IF(F411&lt;H411,"U","E")),"na")</f>
        <v>O</v>
      </c>
      <c r="L411" s="1" t="str">
        <f t="shared" ca="1" si="40"/>
        <v>O</v>
      </c>
      <c r="M411" s="2">
        <f ca="1">IFERROR(IF(OR(ISBLANK(K411),ISBLANK(L411),K411="",L411=""),"",IF(K411=L411,1,0)),"na")</f>
        <v>1</v>
      </c>
    </row>
    <row r="412" spans="1:13" x14ac:dyDescent="0.25">
      <c r="A412" s="23">
        <v>411</v>
      </c>
      <c r="B412">
        <v>187</v>
      </c>
      <c r="C412" t="str">
        <f t="shared" ca="1" si="38"/>
        <v>2017_SEA</v>
      </c>
      <c r="D412">
        <f t="shared" ca="1" si="39"/>
        <v>2017</v>
      </c>
      <c r="E412" s="23" t="s">
        <v>14</v>
      </c>
      <c r="F412">
        <v>12</v>
      </c>
      <c r="G412">
        <v>3</v>
      </c>
      <c r="H412" s="1">
        <f t="shared" ca="1" si="41"/>
        <v>10.5</v>
      </c>
      <c r="I412" s="1">
        <f t="shared" ca="1" si="41"/>
        <v>-115</v>
      </c>
      <c r="J412" s="1">
        <f t="shared" ca="1" si="41"/>
        <v>-115</v>
      </c>
      <c r="K412" s="1" t="str">
        <f ca="1">IFERROR(IF(F412&gt;H412,"O",IF(F412&lt;H412,"U","E")),"na")</f>
        <v>O</v>
      </c>
      <c r="L412" s="1" t="str">
        <f t="shared" ca="1" si="40"/>
        <v>U</v>
      </c>
      <c r="M412" s="2">
        <f ca="1">IFERROR(IF(OR(ISBLANK(K412),ISBLANK(L412),K412="",L412=""),"",IF(K412=L412,1,0)),"na")</f>
        <v>0</v>
      </c>
    </row>
    <row r="413" spans="1:13" x14ac:dyDescent="0.25">
      <c r="A413" s="23">
        <v>412</v>
      </c>
      <c r="B413">
        <v>188</v>
      </c>
      <c r="C413" t="str">
        <f t="shared" ca="1" si="38"/>
        <v>2017_SFO</v>
      </c>
      <c r="D413">
        <f t="shared" ca="1" si="39"/>
        <v>2017</v>
      </c>
      <c r="E413" s="23" t="s">
        <v>14</v>
      </c>
      <c r="F413">
        <v>5</v>
      </c>
      <c r="G413">
        <v>28</v>
      </c>
      <c r="H413" s="1">
        <f t="shared" ca="1" si="41"/>
        <v>4.5</v>
      </c>
      <c r="I413" s="1">
        <f t="shared" ca="1" si="41"/>
        <v>-160</v>
      </c>
      <c r="J413" s="1">
        <f t="shared" ca="1" si="41"/>
        <v>130</v>
      </c>
      <c r="K413" s="1" t="str">
        <f ca="1">IFERROR(IF(F413&gt;H413,"O",IF(F413&lt;H413,"U","E")),"na")</f>
        <v>O</v>
      </c>
      <c r="L413" s="1" t="str">
        <f t="shared" ca="1" si="40"/>
        <v>O</v>
      </c>
      <c r="M413" s="2">
        <f ca="1">IFERROR(IF(OR(ISBLANK(K413),ISBLANK(L413),K413="",L413=""),"",IF(K413=L413,1,0)),"na")</f>
        <v>1</v>
      </c>
    </row>
    <row r="414" spans="1:13" x14ac:dyDescent="0.25">
      <c r="A414" s="23">
        <v>413</v>
      </c>
      <c r="B414">
        <v>189</v>
      </c>
      <c r="C414" t="str">
        <f t="shared" ca="1" si="38"/>
        <v>2017_LAR</v>
      </c>
      <c r="D414">
        <f t="shared" ca="1" si="39"/>
        <v>2017</v>
      </c>
      <c r="E414" s="23" t="s">
        <v>14</v>
      </c>
      <c r="F414">
        <v>6</v>
      </c>
      <c r="G414">
        <v>27</v>
      </c>
      <c r="H414" s="1">
        <f t="shared" ca="1" si="41"/>
        <v>5.5</v>
      </c>
      <c r="I414" s="1">
        <f t="shared" ca="1" si="41"/>
        <v>-120</v>
      </c>
      <c r="J414" s="1">
        <f t="shared" ca="1" si="41"/>
        <v>-110</v>
      </c>
      <c r="K414" s="1" t="str">
        <f ca="1">IFERROR(IF(F414&gt;H414,"O",IF(F414&lt;H414,"U","E")),"na")</f>
        <v>O</v>
      </c>
      <c r="L414" s="1" t="str">
        <f t="shared" ca="1" si="40"/>
        <v>O</v>
      </c>
      <c r="M414" s="2">
        <f ca="1">IFERROR(IF(OR(ISBLANK(K414),ISBLANK(L414),K414="",L414=""),"",IF(K414=L414,1,0)),"na")</f>
        <v>1</v>
      </c>
    </row>
    <row r="415" spans="1:13" x14ac:dyDescent="0.25">
      <c r="A415" s="23">
        <v>414</v>
      </c>
      <c r="B415">
        <v>190</v>
      </c>
      <c r="C415" t="str">
        <f t="shared" ca="1" si="38"/>
        <v>2017_TBY</v>
      </c>
      <c r="D415">
        <f t="shared" ca="1" si="39"/>
        <v>2017</v>
      </c>
      <c r="E415" s="23" t="s">
        <v>14</v>
      </c>
      <c r="F415">
        <v>8</v>
      </c>
      <c r="G415">
        <v>30</v>
      </c>
      <c r="H415" s="1">
        <f t="shared" ca="1" si="41"/>
        <v>8.5</v>
      </c>
      <c r="I415" s="1">
        <f t="shared" ca="1" si="41"/>
        <v>-130</v>
      </c>
      <c r="J415" s="1">
        <f t="shared" ca="1" si="41"/>
        <v>100</v>
      </c>
      <c r="K415" s="1" t="str">
        <f ca="1">IFERROR(IF(F415&gt;H415,"O",IF(F415&lt;H415,"U","E")),"na")</f>
        <v>U</v>
      </c>
      <c r="L415" s="1" t="str">
        <f t="shared" ca="1" si="40"/>
        <v>U</v>
      </c>
      <c r="M415" s="2">
        <f ca="1">IFERROR(IF(OR(ISBLANK(K415),ISBLANK(L415),K415="",L415=""),"",IF(K415=L415,1,0)),"na")</f>
        <v>1</v>
      </c>
    </row>
    <row r="416" spans="1:13" x14ac:dyDescent="0.25">
      <c r="A416" s="23">
        <v>415</v>
      </c>
      <c r="B416">
        <v>191</v>
      </c>
      <c r="C416" t="str">
        <f t="shared" ca="1" si="38"/>
        <v>2017_TEN</v>
      </c>
      <c r="D416">
        <f t="shared" ca="1" si="39"/>
        <v>2017</v>
      </c>
      <c r="E416" s="23" t="s">
        <v>14</v>
      </c>
      <c r="F416">
        <v>10</v>
      </c>
      <c r="G416">
        <v>9</v>
      </c>
      <c r="H416" s="1">
        <f t="shared" ca="1" si="41"/>
        <v>8.5</v>
      </c>
      <c r="I416" s="1">
        <f t="shared" ca="1" si="41"/>
        <v>-155</v>
      </c>
      <c r="J416" s="1">
        <f t="shared" ca="1" si="41"/>
        <v>125</v>
      </c>
      <c r="K416" s="1" t="str">
        <f ca="1">IFERROR(IF(F416&gt;H416,"O",IF(F416&lt;H416,"U","E")),"na")</f>
        <v>O</v>
      </c>
      <c r="L416" s="1" t="str">
        <f t="shared" ca="1" si="40"/>
        <v>O</v>
      </c>
      <c r="M416" s="2">
        <f ca="1">IFERROR(IF(OR(ISBLANK(K416),ISBLANK(L416),K416="",L416=""),"",IF(K416=L416,1,0)),"na")</f>
        <v>1</v>
      </c>
    </row>
    <row r="417" spans="1:13" x14ac:dyDescent="0.25">
      <c r="A417" s="23">
        <v>416</v>
      </c>
      <c r="B417">
        <v>192</v>
      </c>
      <c r="C417" t="str">
        <f t="shared" ca="1" si="38"/>
        <v>2017_WAS</v>
      </c>
      <c r="D417">
        <f t="shared" ca="1" si="39"/>
        <v>2017</v>
      </c>
      <c r="E417" s="23" t="s">
        <v>14</v>
      </c>
      <c r="F417">
        <v>8</v>
      </c>
      <c r="G417">
        <v>23</v>
      </c>
      <c r="H417" s="1">
        <f t="shared" ca="1" si="41"/>
        <v>7.5</v>
      </c>
      <c r="I417" s="1">
        <f t="shared" ca="1" si="41"/>
        <v>-125</v>
      </c>
      <c r="J417" s="1">
        <f t="shared" ca="1" si="41"/>
        <v>-105</v>
      </c>
      <c r="K417" s="1" t="str">
        <f ca="1">IFERROR(IF(F417&gt;H417,"O",IF(F417&lt;H417,"U","E")),"na")</f>
        <v>O</v>
      </c>
      <c r="L417" s="1" t="str">
        <f t="shared" ca="1" si="40"/>
        <v>U</v>
      </c>
      <c r="M417" s="2">
        <f ca="1">IFERROR(IF(OR(ISBLANK(K417),ISBLANK(L417),K417="",L417=""),"",IF(K417=L417,1,0)),"na")</f>
        <v>0</v>
      </c>
    </row>
    <row r="418" spans="1:13" x14ac:dyDescent="0.25">
      <c r="A418" s="23">
        <v>417</v>
      </c>
      <c r="B418">
        <v>193</v>
      </c>
      <c r="C418" t="str">
        <f t="shared" ca="1" si="38"/>
        <v>2018_ARI</v>
      </c>
      <c r="D418">
        <v>2018</v>
      </c>
      <c r="E418" t="s">
        <v>16</v>
      </c>
      <c r="H418" s="1">
        <f t="shared" ca="1" si="41"/>
        <v>5.5</v>
      </c>
      <c r="I418" s="1">
        <f t="shared" ca="1" si="41"/>
        <v>-200</v>
      </c>
      <c r="J418" s="1">
        <f t="shared" ca="1" si="41"/>
        <v>160</v>
      </c>
      <c r="K418" s="1" t="str">
        <f ca="1">IFERROR(IF(F418&gt;H418,"O",IF(F418&lt;H418,"U","E")),"na")</f>
        <v>U</v>
      </c>
    </row>
    <row r="419" spans="1:13" x14ac:dyDescent="0.25">
      <c r="A419" s="23">
        <v>418</v>
      </c>
      <c r="B419">
        <v>194</v>
      </c>
      <c r="C419" t="str">
        <f t="shared" ca="1" si="38"/>
        <v>2018_ATL</v>
      </c>
      <c r="D419">
        <v>2018</v>
      </c>
      <c r="E419" s="23" t="s">
        <v>16</v>
      </c>
      <c r="H419" s="1">
        <f t="shared" ca="1" si="41"/>
        <v>9</v>
      </c>
      <c r="I419" s="1">
        <f t="shared" ca="1" si="41"/>
        <v>-160</v>
      </c>
      <c r="J419" s="1">
        <f t="shared" ca="1" si="41"/>
        <v>130</v>
      </c>
      <c r="K419" s="1" t="str">
        <f ca="1">IFERROR(IF(F419&gt;H419,"O",IF(F419&lt;H419,"U","E")),"na")</f>
        <v>U</v>
      </c>
    </row>
    <row r="420" spans="1:13" x14ac:dyDescent="0.25">
      <c r="A420" s="23">
        <v>419</v>
      </c>
      <c r="B420">
        <v>195</v>
      </c>
      <c r="C420" t="str">
        <f t="shared" ca="1" si="38"/>
        <v>2018_BAL</v>
      </c>
      <c r="D420">
        <v>2018</v>
      </c>
      <c r="E420" s="23" t="s">
        <v>16</v>
      </c>
      <c r="H420" s="1">
        <f t="shared" ca="1" si="41"/>
        <v>8</v>
      </c>
      <c r="I420" s="1">
        <f t="shared" ca="1" si="41"/>
        <v>-165</v>
      </c>
      <c r="J420" s="1">
        <f t="shared" ca="1" si="41"/>
        <v>135</v>
      </c>
      <c r="K420" s="1" t="str">
        <f ca="1">IFERROR(IF(F420&gt;H420,"O",IF(F420&lt;H420,"U","E")),"na")</f>
        <v>U</v>
      </c>
    </row>
    <row r="421" spans="1:13" x14ac:dyDescent="0.25">
      <c r="A421" s="23">
        <v>420</v>
      </c>
      <c r="B421">
        <v>196</v>
      </c>
      <c r="C421" t="str">
        <f t="shared" ca="1" si="38"/>
        <v>2018_BUF</v>
      </c>
      <c r="D421">
        <v>2018</v>
      </c>
      <c r="E421" s="23" t="s">
        <v>16</v>
      </c>
      <c r="H421" s="1">
        <f t="shared" ca="1" si="41"/>
        <v>6</v>
      </c>
      <c r="I421" s="1">
        <f t="shared" ca="1" si="41"/>
        <v>145</v>
      </c>
      <c r="J421" s="1">
        <f t="shared" ca="1" si="41"/>
        <v>-175</v>
      </c>
      <c r="K421" s="1" t="str">
        <f ca="1">IFERROR(IF(F421&gt;H421,"O",IF(F421&lt;H421,"U","E")),"na")</f>
        <v>U</v>
      </c>
    </row>
    <row r="422" spans="1:13" x14ac:dyDescent="0.25">
      <c r="A422" s="23">
        <v>421</v>
      </c>
      <c r="B422">
        <v>197</v>
      </c>
      <c r="C422" t="str">
        <f t="shared" ca="1" si="38"/>
        <v>2018_CAR</v>
      </c>
      <c r="D422">
        <v>2018</v>
      </c>
      <c r="E422" s="23" t="s">
        <v>16</v>
      </c>
      <c r="H422" s="1">
        <f t="shared" ref="H422:J441" ca="1" si="42">IFERROR(VLOOKUP($B422,INDIRECT(nfl_win_total_result),MATCH(H$1,INDIRECT(nfl_win_total_result_header),0),FALSE),"error")</f>
        <v>9</v>
      </c>
      <c r="I422" s="1">
        <f t="shared" ca="1" si="42"/>
        <v>165</v>
      </c>
      <c r="J422" s="1">
        <f t="shared" ca="1" si="42"/>
        <v>-205</v>
      </c>
      <c r="K422" s="1" t="str">
        <f ca="1">IFERROR(IF(F422&gt;H422,"O",IF(F422&lt;H422,"U","E")),"na")</f>
        <v>U</v>
      </c>
    </row>
    <row r="423" spans="1:13" x14ac:dyDescent="0.25">
      <c r="A423" s="23">
        <v>422</v>
      </c>
      <c r="B423">
        <v>198</v>
      </c>
      <c r="C423" t="str">
        <f t="shared" ca="1" si="38"/>
        <v>2018_CHI</v>
      </c>
      <c r="D423">
        <v>2018</v>
      </c>
      <c r="E423" s="23" t="s">
        <v>16</v>
      </c>
      <c r="H423" s="1">
        <f t="shared" ca="1" si="42"/>
        <v>6.5</v>
      </c>
      <c r="I423" s="1">
        <f t="shared" ca="1" si="42"/>
        <v>-140</v>
      </c>
      <c r="J423" s="1">
        <f t="shared" ca="1" si="42"/>
        <v>110</v>
      </c>
      <c r="K423" s="1" t="str">
        <f ca="1">IFERROR(IF(F423&gt;H423,"O",IF(F423&lt;H423,"U","E")),"na")</f>
        <v>U</v>
      </c>
    </row>
    <row r="424" spans="1:13" x14ac:dyDescent="0.25">
      <c r="A424" s="23">
        <v>423</v>
      </c>
      <c r="B424">
        <v>199</v>
      </c>
      <c r="C424" t="str">
        <f t="shared" ca="1" si="38"/>
        <v>2018_CIN</v>
      </c>
      <c r="D424">
        <v>2018</v>
      </c>
      <c r="E424" s="23" t="s">
        <v>16</v>
      </c>
      <c r="H424" s="1">
        <f t="shared" ca="1" si="42"/>
        <v>6.5</v>
      </c>
      <c r="I424" s="1">
        <f t="shared" ca="1" si="42"/>
        <v>-165</v>
      </c>
      <c r="J424" s="1">
        <f t="shared" ca="1" si="42"/>
        <v>135</v>
      </c>
      <c r="K424" s="1" t="str">
        <f ca="1">IFERROR(IF(F424&gt;H424,"O",IF(F424&lt;H424,"U","E")),"na")</f>
        <v>U</v>
      </c>
    </row>
    <row r="425" spans="1:13" x14ac:dyDescent="0.25">
      <c r="A425" s="23">
        <v>424</v>
      </c>
      <c r="B425">
        <v>200</v>
      </c>
      <c r="C425" t="str">
        <f t="shared" ca="1" si="38"/>
        <v>2018_CLE</v>
      </c>
      <c r="D425">
        <v>2018</v>
      </c>
      <c r="E425" s="23" t="s">
        <v>16</v>
      </c>
      <c r="H425" s="1">
        <f t="shared" ca="1" si="42"/>
        <v>5.5</v>
      </c>
      <c r="I425" s="1">
        <f t="shared" ca="1" si="42"/>
        <v>-145</v>
      </c>
      <c r="J425" s="1">
        <f t="shared" ca="1" si="42"/>
        <v>115</v>
      </c>
      <c r="K425" s="1" t="str">
        <f ca="1">IFERROR(IF(F425&gt;H425,"O",IF(F425&lt;H425,"U","E")),"na")</f>
        <v>U</v>
      </c>
    </row>
    <row r="426" spans="1:13" x14ac:dyDescent="0.25">
      <c r="A426" s="23">
        <v>425</v>
      </c>
      <c r="B426">
        <v>201</v>
      </c>
      <c r="C426" t="str">
        <f t="shared" ca="1" si="38"/>
        <v>2018_DAL</v>
      </c>
      <c r="D426">
        <v>2018</v>
      </c>
      <c r="E426" s="23" t="s">
        <v>16</v>
      </c>
      <c r="H426" s="1">
        <f t="shared" ca="1" si="42"/>
        <v>8.5</v>
      </c>
      <c r="I426" s="1">
        <f t="shared" ca="1" si="42"/>
        <v>105</v>
      </c>
      <c r="J426" s="1">
        <f t="shared" ca="1" si="42"/>
        <v>-135</v>
      </c>
      <c r="K426" s="1" t="str">
        <f ca="1">IFERROR(IF(F426&gt;H426,"O",IF(F426&lt;H426,"U","E")),"na")</f>
        <v>U</v>
      </c>
    </row>
    <row r="427" spans="1:13" x14ac:dyDescent="0.25">
      <c r="A427" s="23">
        <v>426</v>
      </c>
      <c r="B427">
        <v>202</v>
      </c>
      <c r="C427" t="str">
        <f t="shared" ca="1" si="38"/>
        <v>2018_DEN</v>
      </c>
      <c r="D427">
        <v>2018</v>
      </c>
      <c r="E427" s="23" t="s">
        <v>16</v>
      </c>
      <c r="H427" s="1">
        <f t="shared" ca="1" si="42"/>
        <v>7</v>
      </c>
      <c r="I427" s="1">
        <f t="shared" ca="1" si="42"/>
        <v>-170</v>
      </c>
      <c r="J427" s="1">
        <f t="shared" ca="1" si="42"/>
        <v>140</v>
      </c>
      <c r="K427" s="1" t="str">
        <f ca="1">IFERROR(IF(F427&gt;H427,"O",IF(F427&lt;H427,"U","E")),"na")</f>
        <v>U</v>
      </c>
    </row>
    <row r="428" spans="1:13" x14ac:dyDescent="0.25">
      <c r="A428" s="23">
        <v>427</v>
      </c>
      <c r="B428">
        <v>203</v>
      </c>
      <c r="C428" t="str">
        <f t="shared" ca="1" si="38"/>
        <v>2018_DET</v>
      </c>
      <c r="D428">
        <v>2018</v>
      </c>
      <c r="E428" s="23" t="s">
        <v>16</v>
      </c>
      <c r="H428" s="1">
        <f t="shared" ca="1" si="42"/>
        <v>7.5</v>
      </c>
      <c r="I428" s="1">
        <f t="shared" ca="1" si="42"/>
        <v>-115</v>
      </c>
      <c r="J428" s="1">
        <f t="shared" ca="1" si="42"/>
        <v>-115</v>
      </c>
      <c r="K428" s="1" t="str">
        <f ca="1">IFERROR(IF(F428&gt;H428,"O",IF(F428&lt;H428,"U","E")),"na")</f>
        <v>U</v>
      </c>
    </row>
    <row r="429" spans="1:13" x14ac:dyDescent="0.25">
      <c r="A429" s="23">
        <v>428</v>
      </c>
      <c r="B429">
        <v>204</v>
      </c>
      <c r="C429" t="str">
        <f t="shared" ca="1" si="38"/>
        <v>2018_GBY</v>
      </c>
      <c r="D429">
        <v>2018</v>
      </c>
      <c r="E429" s="23" t="s">
        <v>16</v>
      </c>
      <c r="H429" s="1">
        <f t="shared" ca="1" si="42"/>
        <v>10</v>
      </c>
      <c r="I429" s="1">
        <f t="shared" ca="1" si="42"/>
        <v>-125</v>
      </c>
      <c r="J429" s="1">
        <f t="shared" ca="1" si="42"/>
        <v>-105</v>
      </c>
      <c r="K429" s="1" t="str">
        <f ca="1">IFERROR(IF(F429&gt;H429,"O",IF(F429&lt;H429,"U","E")),"na")</f>
        <v>U</v>
      </c>
    </row>
    <row r="430" spans="1:13" x14ac:dyDescent="0.25">
      <c r="A430" s="23">
        <v>429</v>
      </c>
      <c r="B430">
        <v>205</v>
      </c>
      <c r="C430" t="str">
        <f t="shared" ca="1" si="38"/>
        <v>2018_HOU</v>
      </c>
      <c r="D430">
        <v>2018</v>
      </c>
      <c r="E430" s="23" t="s">
        <v>16</v>
      </c>
      <c r="H430" s="1">
        <f t="shared" ca="1" si="42"/>
        <v>8.5</v>
      </c>
      <c r="I430" s="1">
        <f t="shared" ca="1" si="42"/>
        <v>-145</v>
      </c>
      <c r="J430" s="1">
        <f t="shared" ca="1" si="42"/>
        <v>115</v>
      </c>
      <c r="K430" s="1" t="str">
        <f ca="1">IFERROR(IF(F430&gt;H430,"O",IF(F430&lt;H430,"U","E")),"na")</f>
        <v>U</v>
      </c>
    </row>
    <row r="431" spans="1:13" x14ac:dyDescent="0.25">
      <c r="A431" s="23">
        <v>430</v>
      </c>
      <c r="B431">
        <v>206</v>
      </c>
      <c r="C431" t="str">
        <f t="shared" ca="1" si="38"/>
        <v>2018_IND</v>
      </c>
      <c r="D431">
        <v>2018</v>
      </c>
      <c r="E431" s="23" t="s">
        <v>16</v>
      </c>
      <c r="H431" s="1">
        <f t="shared" ca="1" si="42"/>
        <v>6.5</v>
      </c>
      <c r="I431" s="1">
        <f t="shared" ca="1" si="42"/>
        <v>110</v>
      </c>
      <c r="J431" s="1">
        <f t="shared" ca="1" si="42"/>
        <v>-140</v>
      </c>
      <c r="K431" s="1" t="str">
        <f ca="1">IFERROR(IF(F431&gt;H431,"O",IF(F431&lt;H431,"U","E")),"na")</f>
        <v>U</v>
      </c>
    </row>
    <row r="432" spans="1:13" x14ac:dyDescent="0.25">
      <c r="A432" s="23">
        <v>431</v>
      </c>
      <c r="B432">
        <v>207</v>
      </c>
      <c r="C432" t="str">
        <f t="shared" ca="1" si="38"/>
        <v>2018_JAX</v>
      </c>
      <c r="D432">
        <v>2018</v>
      </c>
      <c r="E432" s="23" t="s">
        <v>16</v>
      </c>
      <c r="H432" s="1">
        <f t="shared" ca="1" si="42"/>
        <v>9</v>
      </c>
      <c r="I432" s="1">
        <f t="shared" ca="1" si="42"/>
        <v>-120</v>
      </c>
      <c r="J432" s="1">
        <f t="shared" ca="1" si="42"/>
        <v>-110</v>
      </c>
      <c r="K432" s="1" t="str">
        <f ca="1">IFERROR(IF(F432&gt;H432,"O",IF(F432&lt;H432,"U","E")),"na")</f>
        <v>U</v>
      </c>
    </row>
    <row r="433" spans="1:11" x14ac:dyDescent="0.25">
      <c r="A433" s="23">
        <v>432</v>
      </c>
      <c r="B433">
        <v>208</v>
      </c>
      <c r="C433" t="str">
        <f t="shared" ca="1" si="38"/>
        <v>2018_KCY</v>
      </c>
      <c r="D433">
        <v>2018</v>
      </c>
      <c r="E433" s="23" t="s">
        <v>16</v>
      </c>
      <c r="H433" s="1">
        <f t="shared" ca="1" si="42"/>
        <v>8.5</v>
      </c>
      <c r="I433" s="1">
        <f t="shared" ca="1" si="42"/>
        <v>-105</v>
      </c>
      <c r="J433" s="1">
        <f t="shared" ca="1" si="42"/>
        <v>-125</v>
      </c>
      <c r="K433" s="1" t="str">
        <f ca="1">IFERROR(IF(F433&gt;H433,"O",IF(F433&lt;H433,"U","E")),"na")</f>
        <v>U</v>
      </c>
    </row>
    <row r="434" spans="1:11" x14ac:dyDescent="0.25">
      <c r="A434" s="23">
        <v>433</v>
      </c>
      <c r="B434">
        <v>218</v>
      </c>
      <c r="C434" t="str">
        <f t="shared" ca="1" si="38"/>
        <v>2018_LAC</v>
      </c>
      <c r="D434">
        <v>2018</v>
      </c>
      <c r="E434" s="23" t="s">
        <v>16</v>
      </c>
      <c r="H434" s="1">
        <f t="shared" ca="1" si="42"/>
        <v>9.5</v>
      </c>
      <c r="I434" s="1">
        <f t="shared" ca="1" si="42"/>
        <v>-115</v>
      </c>
      <c r="J434" s="1">
        <f t="shared" ca="1" si="42"/>
        <v>-115</v>
      </c>
      <c r="K434" s="1" t="str">
        <f ca="1">IFERROR(IF(F434&gt;H434,"O",IF(F434&lt;H434,"U","E")),"na")</f>
        <v>U</v>
      </c>
    </row>
    <row r="435" spans="1:11" x14ac:dyDescent="0.25">
      <c r="A435" s="23">
        <v>434</v>
      </c>
      <c r="B435">
        <v>221</v>
      </c>
      <c r="C435" t="str">
        <f t="shared" ca="1" si="38"/>
        <v>2018_LAR</v>
      </c>
      <c r="D435">
        <v>2018</v>
      </c>
      <c r="E435" s="23" t="s">
        <v>16</v>
      </c>
      <c r="H435" s="1">
        <f t="shared" ca="1" si="42"/>
        <v>10</v>
      </c>
      <c r="I435" s="1">
        <f t="shared" ca="1" si="42"/>
        <v>-135</v>
      </c>
      <c r="J435" s="1">
        <f t="shared" ca="1" si="42"/>
        <v>105</v>
      </c>
      <c r="K435" s="1" t="str">
        <f ca="1">IFERROR(IF(F435&gt;H435,"O",IF(F435&lt;H435,"U","E")),"na")</f>
        <v>U</v>
      </c>
    </row>
    <row r="436" spans="1:11" x14ac:dyDescent="0.25">
      <c r="A436" s="23">
        <v>435</v>
      </c>
      <c r="B436">
        <v>209</v>
      </c>
      <c r="C436" t="str">
        <f t="shared" ca="1" si="38"/>
        <v>2018_MIA</v>
      </c>
      <c r="D436">
        <v>2018</v>
      </c>
      <c r="E436" s="23" t="s">
        <v>16</v>
      </c>
      <c r="H436" s="1">
        <f t="shared" ca="1" si="42"/>
        <v>6.5</v>
      </c>
      <c r="I436" s="1">
        <f t="shared" ca="1" si="42"/>
        <v>-135</v>
      </c>
      <c r="J436" s="1">
        <f t="shared" ca="1" si="42"/>
        <v>105</v>
      </c>
      <c r="K436" s="1" t="str">
        <f ca="1">IFERROR(IF(F436&gt;H436,"O",IF(F436&lt;H436,"U","E")),"na")</f>
        <v>U</v>
      </c>
    </row>
    <row r="437" spans="1:11" x14ac:dyDescent="0.25">
      <c r="A437" s="23">
        <v>436</v>
      </c>
      <c r="B437">
        <v>210</v>
      </c>
      <c r="C437" t="str">
        <f t="shared" ca="1" si="38"/>
        <v>2018_MIN</v>
      </c>
      <c r="D437">
        <v>2018</v>
      </c>
      <c r="E437" s="23" t="s">
        <v>16</v>
      </c>
      <c r="H437" s="1">
        <f t="shared" ca="1" si="42"/>
        <v>10</v>
      </c>
      <c r="I437" s="1">
        <f t="shared" ca="1" si="42"/>
        <v>-135</v>
      </c>
      <c r="J437" s="1">
        <f t="shared" ca="1" si="42"/>
        <v>105</v>
      </c>
      <c r="K437" s="1" t="str">
        <f ca="1">IFERROR(IF(F437&gt;H437,"O",IF(F437&lt;H437,"U","E")),"na")</f>
        <v>U</v>
      </c>
    </row>
    <row r="438" spans="1:11" x14ac:dyDescent="0.25">
      <c r="A438" s="23">
        <v>437</v>
      </c>
      <c r="B438">
        <v>211</v>
      </c>
      <c r="C438" t="str">
        <f t="shared" ca="1" si="38"/>
        <v>2018_NWE</v>
      </c>
      <c r="D438">
        <v>2018</v>
      </c>
      <c r="E438" s="23" t="s">
        <v>16</v>
      </c>
      <c r="H438" s="1">
        <f t="shared" ca="1" si="42"/>
        <v>11</v>
      </c>
      <c r="I438" s="1">
        <f t="shared" ca="1" si="42"/>
        <v>-140</v>
      </c>
      <c r="J438" s="1">
        <f t="shared" ca="1" si="42"/>
        <v>110</v>
      </c>
      <c r="K438" s="1" t="str">
        <f ca="1">IFERROR(IF(F438&gt;H438,"O",IF(F438&lt;H438,"U","E")),"na")</f>
        <v>U</v>
      </c>
    </row>
    <row r="439" spans="1:11" x14ac:dyDescent="0.25">
      <c r="A439" s="23">
        <v>438</v>
      </c>
      <c r="B439">
        <v>212</v>
      </c>
      <c r="C439" t="str">
        <f t="shared" ca="1" si="38"/>
        <v>2018_NOR</v>
      </c>
      <c r="D439">
        <v>2018</v>
      </c>
      <c r="E439" s="23" t="s">
        <v>16</v>
      </c>
      <c r="H439" s="1">
        <f t="shared" ca="1" si="42"/>
        <v>9.5</v>
      </c>
      <c r="I439" s="1">
        <f t="shared" ca="1" si="42"/>
        <v>-140</v>
      </c>
      <c r="J439" s="1">
        <f t="shared" ca="1" si="42"/>
        <v>110</v>
      </c>
      <c r="K439" s="1" t="str">
        <f ca="1">IFERROR(IF(F439&gt;H439,"O",IF(F439&lt;H439,"U","E")),"na")</f>
        <v>U</v>
      </c>
    </row>
    <row r="440" spans="1:11" x14ac:dyDescent="0.25">
      <c r="A440" s="23">
        <v>439</v>
      </c>
      <c r="B440">
        <v>213</v>
      </c>
      <c r="C440" t="str">
        <f t="shared" ca="1" si="38"/>
        <v>2018_NYG</v>
      </c>
      <c r="D440">
        <v>2018</v>
      </c>
      <c r="E440" s="23" t="s">
        <v>16</v>
      </c>
      <c r="H440" s="1">
        <f t="shared" ca="1" si="42"/>
        <v>7</v>
      </c>
      <c r="I440" s="1">
        <f t="shared" ca="1" si="42"/>
        <v>-150</v>
      </c>
      <c r="J440" s="1">
        <f t="shared" ca="1" si="42"/>
        <v>120</v>
      </c>
      <c r="K440" s="1" t="str">
        <f ca="1">IFERROR(IF(F440&gt;H440,"O",IF(F440&lt;H440,"U","E")),"na")</f>
        <v>U</v>
      </c>
    </row>
    <row r="441" spans="1:11" x14ac:dyDescent="0.25">
      <c r="A441" s="23">
        <v>440</v>
      </c>
      <c r="B441">
        <v>214</v>
      </c>
      <c r="C441" t="str">
        <f t="shared" ca="1" si="38"/>
        <v>2018_NYJ</v>
      </c>
      <c r="D441">
        <v>2018</v>
      </c>
      <c r="E441" s="23" t="s">
        <v>16</v>
      </c>
      <c r="H441" s="1">
        <f t="shared" ca="1" si="42"/>
        <v>6</v>
      </c>
      <c r="I441" s="1">
        <f t="shared" ca="1" si="42"/>
        <v>-110</v>
      </c>
      <c r="J441" s="1">
        <f t="shared" ca="1" si="42"/>
        <v>-120</v>
      </c>
      <c r="K441" s="1" t="str">
        <f ca="1">IFERROR(IF(F441&gt;H441,"O",IF(F441&lt;H441,"U","E")),"na")</f>
        <v>U</v>
      </c>
    </row>
    <row r="442" spans="1:11" x14ac:dyDescent="0.25">
      <c r="A442" s="23">
        <v>441</v>
      </c>
      <c r="B442">
        <v>215</v>
      </c>
      <c r="C442" t="str">
        <f t="shared" ca="1" si="38"/>
        <v>2018_OAK</v>
      </c>
      <c r="D442">
        <v>2018</v>
      </c>
      <c r="E442" s="23" t="s">
        <v>16</v>
      </c>
      <c r="H442" s="1">
        <f t="shared" ref="H442:J461" ca="1" si="43">IFERROR(VLOOKUP($B442,INDIRECT(nfl_win_total_result),MATCH(H$1,INDIRECT(nfl_win_total_result_header),0),FALSE),"error")</f>
        <v>8</v>
      </c>
      <c r="I442" s="1">
        <f t="shared" ca="1" si="43"/>
        <v>-105</v>
      </c>
      <c r="J442" s="1">
        <f t="shared" ca="1" si="43"/>
        <v>-125</v>
      </c>
      <c r="K442" s="1" t="str">
        <f ca="1">IFERROR(IF(F442&gt;H442,"O",IF(F442&lt;H442,"U","E")),"na")</f>
        <v>U</v>
      </c>
    </row>
    <row r="443" spans="1:11" x14ac:dyDescent="0.25">
      <c r="A443" s="23">
        <v>442</v>
      </c>
      <c r="B443">
        <v>216</v>
      </c>
      <c r="C443" t="str">
        <f t="shared" ca="1" si="38"/>
        <v>2018_PHI</v>
      </c>
      <c r="D443">
        <v>2018</v>
      </c>
      <c r="E443" s="23" t="s">
        <v>16</v>
      </c>
      <c r="H443" s="1">
        <f t="shared" ca="1" si="43"/>
        <v>10</v>
      </c>
      <c r="I443" s="1">
        <f t="shared" ca="1" si="43"/>
        <v>-125</v>
      </c>
      <c r="J443" s="1">
        <f t="shared" ca="1" si="43"/>
        <v>-105</v>
      </c>
      <c r="K443" s="1" t="str">
        <f ca="1">IFERROR(IF(F443&gt;H443,"O",IF(F443&lt;H443,"U","E")),"na")</f>
        <v>U</v>
      </c>
    </row>
    <row r="444" spans="1:11" x14ac:dyDescent="0.25">
      <c r="A444" s="23">
        <v>443</v>
      </c>
      <c r="B444">
        <v>217</v>
      </c>
      <c r="C444" t="str">
        <f t="shared" ca="1" si="38"/>
        <v>2018_PIT</v>
      </c>
      <c r="D444">
        <v>2018</v>
      </c>
      <c r="E444" s="23" t="s">
        <v>16</v>
      </c>
      <c r="H444" s="1">
        <f t="shared" ca="1" si="43"/>
        <v>10.5</v>
      </c>
      <c r="I444" s="1">
        <f t="shared" ca="1" si="43"/>
        <v>-105</v>
      </c>
      <c r="J444" s="1">
        <f t="shared" ca="1" si="43"/>
        <v>-125</v>
      </c>
      <c r="K444" s="1" t="str">
        <f ca="1">IFERROR(IF(F444&gt;H444,"O",IF(F444&lt;H444,"U","E")),"na")</f>
        <v>U</v>
      </c>
    </row>
    <row r="445" spans="1:11" x14ac:dyDescent="0.25">
      <c r="A445" s="23">
        <v>444</v>
      </c>
      <c r="B445">
        <v>219</v>
      </c>
      <c r="C445" t="str">
        <f t="shared" ca="1" si="38"/>
        <v>2018_SEA</v>
      </c>
      <c r="D445">
        <v>2018</v>
      </c>
      <c r="E445" s="23" t="s">
        <v>16</v>
      </c>
      <c r="H445" s="1">
        <f t="shared" ca="1" si="43"/>
        <v>8.5</v>
      </c>
      <c r="I445" s="1">
        <f t="shared" ca="1" si="43"/>
        <v>140</v>
      </c>
      <c r="J445" s="1">
        <f t="shared" ca="1" si="43"/>
        <v>-170</v>
      </c>
      <c r="K445" s="1" t="str">
        <f ca="1">IFERROR(IF(F445&gt;H445,"O",IF(F445&lt;H445,"U","E")),"na")</f>
        <v>U</v>
      </c>
    </row>
    <row r="446" spans="1:11" x14ac:dyDescent="0.25">
      <c r="A446" s="23">
        <v>445</v>
      </c>
      <c r="B446">
        <v>220</v>
      </c>
      <c r="C446" t="str">
        <f t="shared" ca="1" si="38"/>
        <v>2018_SFO</v>
      </c>
      <c r="D446">
        <v>2018</v>
      </c>
      <c r="E446" s="23" t="s">
        <v>16</v>
      </c>
      <c r="H446" s="1">
        <f t="shared" ca="1" si="43"/>
        <v>8</v>
      </c>
      <c r="I446" s="1">
        <f t="shared" ca="1" si="43"/>
        <v>150</v>
      </c>
      <c r="J446" s="1">
        <f t="shared" ca="1" si="43"/>
        <v>-180</v>
      </c>
      <c r="K446" s="1" t="str">
        <f ca="1">IFERROR(IF(F446&gt;H446,"O",IF(F446&lt;H446,"U","E")),"na")</f>
        <v>U</v>
      </c>
    </row>
    <row r="447" spans="1:11" x14ac:dyDescent="0.25">
      <c r="A447" s="23">
        <v>446</v>
      </c>
      <c r="B447">
        <v>222</v>
      </c>
      <c r="C447" t="str">
        <f t="shared" ca="1" si="38"/>
        <v>2018_TBY</v>
      </c>
      <c r="D447">
        <v>2018</v>
      </c>
      <c r="E447" s="23" t="s">
        <v>16</v>
      </c>
      <c r="H447" s="1">
        <f t="shared" ca="1" si="43"/>
        <v>6.5</v>
      </c>
      <c r="I447" s="1">
        <f t="shared" ca="1" si="43"/>
        <v>130</v>
      </c>
      <c r="J447" s="1">
        <f t="shared" ca="1" si="43"/>
        <v>-160</v>
      </c>
      <c r="K447" s="1" t="str">
        <f ca="1">IFERROR(IF(F447&gt;H447,"O",IF(F447&lt;H447,"U","E")),"na")</f>
        <v>U</v>
      </c>
    </row>
    <row r="448" spans="1:11" x14ac:dyDescent="0.25">
      <c r="A448" s="23">
        <v>447</v>
      </c>
      <c r="B448">
        <v>223</v>
      </c>
      <c r="C448" t="str">
        <f t="shared" ca="1" si="38"/>
        <v>2018_TEN</v>
      </c>
      <c r="D448">
        <v>2018</v>
      </c>
      <c r="E448" s="23" t="s">
        <v>16</v>
      </c>
      <c r="H448" s="1">
        <f t="shared" ca="1" si="43"/>
        <v>8</v>
      </c>
      <c r="I448" s="1">
        <f t="shared" ca="1" si="43"/>
        <v>-130</v>
      </c>
      <c r="J448" s="1">
        <f t="shared" ca="1" si="43"/>
        <v>100</v>
      </c>
      <c r="K448" s="1" t="str">
        <f ca="1">IFERROR(IF(F448&gt;H448,"O",IF(F448&lt;H448,"U","E")),"na")</f>
        <v>U</v>
      </c>
    </row>
    <row r="449" spans="1:11" x14ac:dyDescent="0.25">
      <c r="A449" s="23">
        <v>448</v>
      </c>
      <c r="B449">
        <v>224</v>
      </c>
      <c r="C449" t="str">
        <f t="shared" ca="1" si="38"/>
        <v>2018_WAS</v>
      </c>
      <c r="D449">
        <v>2018</v>
      </c>
      <c r="E449" s="23" t="s">
        <v>16</v>
      </c>
      <c r="H449" s="1">
        <f t="shared" ca="1" si="43"/>
        <v>7</v>
      </c>
      <c r="I449" s="1">
        <f t="shared" ca="1" si="43"/>
        <v>-110</v>
      </c>
      <c r="J449" s="1">
        <f t="shared" ca="1" si="43"/>
        <v>-120</v>
      </c>
      <c r="K449" s="1" t="str">
        <f ca="1">IFERROR(IF(F449&gt;H449,"O",IF(F449&lt;H449,"U","E")),"na")</f>
        <v>U</v>
      </c>
    </row>
    <row r="450" spans="1:11" s="23" customFormat="1" x14ac:dyDescent="0.25">
      <c r="A450" s="23">
        <v>417</v>
      </c>
      <c r="B450" s="23">
        <v>193</v>
      </c>
      <c r="C450" s="23" t="str">
        <f t="shared" ref="C450:C481" ca="1" si="44">IFERROR(VLOOKUP($B450,INDIRECT(nfl_win_total_result),MATCH(C$1,INDIRECT(nfl_win_total_result_header),0),FALSE),"error")</f>
        <v>2018_ARI</v>
      </c>
      <c r="D450" s="23">
        <v>2018</v>
      </c>
      <c r="E450" s="23" t="s">
        <v>14</v>
      </c>
      <c r="F450" s="23">
        <v>5</v>
      </c>
      <c r="G450" s="23">
        <v>17</v>
      </c>
      <c r="H450" s="1">
        <f t="shared" ca="1" si="43"/>
        <v>5.5</v>
      </c>
      <c r="I450" s="1">
        <f t="shared" ca="1" si="43"/>
        <v>-200</v>
      </c>
      <c r="J450" s="1">
        <f t="shared" ca="1" si="43"/>
        <v>160</v>
      </c>
      <c r="K450" s="1" t="str">
        <f ca="1">IFERROR(IF(F450&gt;H450,"O",IF(F450&lt;H450,"U","E")),"na")</f>
        <v>U</v>
      </c>
    </row>
    <row r="451" spans="1:11" s="23" customFormat="1" x14ac:dyDescent="0.25">
      <c r="A451" s="23">
        <v>418</v>
      </c>
      <c r="B451" s="23">
        <v>194</v>
      </c>
      <c r="C451" s="23" t="str">
        <f t="shared" ca="1" si="44"/>
        <v>2018_ATL</v>
      </c>
      <c r="D451" s="23">
        <v>2018</v>
      </c>
      <c r="E451" s="23" t="s">
        <v>14</v>
      </c>
      <c r="F451" s="23">
        <v>10</v>
      </c>
      <c r="G451" s="23">
        <v>18</v>
      </c>
      <c r="H451" s="1">
        <f t="shared" ca="1" si="43"/>
        <v>9</v>
      </c>
      <c r="I451" s="1">
        <f t="shared" ca="1" si="43"/>
        <v>-160</v>
      </c>
      <c r="J451" s="1">
        <f t="shared" ca="1" si="43"/>
        <v>130</v>
      </c>
      <c r="K451" s="1" t="str">
        <f ca="1">IFERROR(IF(F451&gt;H451,"O",IF(F451&lt;H451,"U","E")),"na")</f>
        <v>O</v>
      </c>
    </row>
    <row r="452" spans="1:11" s="23" customFormat="1" x14ac:dyDescent="0.25">
      <c r="A452" s="23">
        <v>419</v>
      </c>
      <c r="B452" s="23">
        <v>195</v>
      </c>
      <c r="C452" s="23" t="str">
        <f t="shared" ca="1" si="44"/>
        <v>2018_BAL</v>
      </c>
      <c r="D452" s="23">
        <v>2018</v>
      </c>
      <c r="E452" s="23" t="s">
        <v>14</v>
      </c>
      <c r="F452" s="23">
        <v>10</v>
      </c>
      <c r="G452" s="23">
        <v>20</v>
      </c>
      <c r="H452" s="1">
        <f t="shared" ca="1" si="43"/>
        <v>8</v>
      </c>
      <c r="I452" s="1">
        <f t="shared" ca="1" si="43"/>
        <v>-165</v>
      </c>
      <c r="J452" s="1">
        <f t="shared" ca="1" si="43"/>
        <v>135</v>
      </c>
      <c r="K452" s="1" t="str">
        <f ca="1">IFERROR(IF(F452&gt;H452,"O",IF(F452&lt;H452,"U","E")),"na")</f>
        <v>O</v>
      </c>
    </row>
    <row r="453" spans="1:11" s="23" customFormat="1" x14ac:dyDescent="0.25">
      <c r="A453" s="23">
        <v>420</v>
      </c>
      <c r="B453" s="23">
        <v>196</v>
      </c>
      <c r="C453" s="23" t="str">
        <f t="shared" ca="1" si="44"/>
        <v>2018_BUF</v>
      </c>
      <c r="D453" s="23">
        <v>2018</v>
      </c>
      <c r="E453" s="23" t="s">
        <v>14</v>
      </c>
      <c r="F453" s="23">
        <v>4</v>
      </c>
      <c r="G453" s="23">
        <v>4</v>
      </c>
      <c r="H453" s="1">
        <f t="shared" ca="1" si="43"/>
        <v>6</v>
      </c>
      <c r="I453" s="1">
        <f t="shared" ca="1" si="43"/>
        <v>145</v>
      </c>
      <c r="J453" s="1">
        <f t="shared" ca="1" si="43"/>
        <v>-175</v>
      </c>
      <c r="K453" s="1" t="str">
        <f ca="1">IFERROR(IF(F453&gt;H453,"O",IF(F453&lt;H453,"U","E")),"na")</f>
        <v>U</v>
      </c>
    </row>
    <row r="454" spans="1:11" s="23" customFormat="1" x14ac:dyDescent="0.25">
      <c r="A454" s="23">
        <v>421</v>
      </c>
      <c r="B454" s="23">
        <v>197</v>
      </c>
      <c r="C454" s="23" t="str">
        <f t="shared" ca="1" si="44"/>
        <v>2018_CAR</v>
      </c>
      <c r="D454" s="23">
        <v>2018</v>
      </c>
      <c r="E454" s="23" t="s">
        <v>14</v>
      </c>
      <c r="F454" s="23">
        <v>7</v>
      </c>
      <c r="G454" s="23">
        <v>24</v>
      </c>
      <c r="H454" s="1">
        <f t="shared" ca="1" si="43"/>
        <v>9</v>
      </c>
      <c r="I454" s="1">
        <f t="shared" ca="1" si="43"/>
        <v>165</v>
      </c>
      <c r="J454" s="1">
        <f t="shared" ca="1" si="43"/>
        <v>-205</v>
      </c>
      <c r="K454" s="1" t="str">
        <f ca="1">IFERROR(IF(F454&gt;H454,"O",IF(F454&lt;H454,"U","E")),"na")</f>
        <v>U</v>
      </c>
    </row>
    <row r="455" spans="1:11" s="23" customFormat="1" x14ac:dyDescent="0.25">
      <c r="A455" s="23">
        <v>422</v>
      </c>
      <c r="B455" s="23">
        <v>198</v>
      </c>
      <c r="C455" s="23" t="str">
        <f t="shared" ca="1" si="44"/>
        <v>2018_CHI</v>
      </c>
      <c r="D455" s="23">
        <v>2018</v>
      </c>
      <c r="E455" s="23" t="s">
        <v>14</v>
      </c>
      <c r="F455" s="23">
        <v>5</v>
      </c>
      <c r="G455" s="23">
        <v>5</v>
      </c>
      <c r="H455" s="1">
        <f t="shared" ca="1" si="43"/>
        <v>6.5</v>
      </c>
      <c r="I455" s="1">
        <f t="shared" ca="1" si="43"/>
        <v>-140</v>
      </c>
      <c r="J455" s="1">
        <f t="shared" ca="1" si="43"/>
        <v>110</v>
      </c>
      <c r="K455" s="1" t="str">
        <f ca="1">IFERROR(IF(F455&gt;H455,"O",IF(F455&lt;H455,"U","E")),"na")</f>
        <v>U</v>
      </c>
    </row>
    <row r="456" spans="1:11" s="23" customFormat="1" x14ac:dyDescent="0.25">
      <c r="A456" s="23">
        <v>423</v>
      </c>
      <c r="B456" s="23">
        <v>199</v>
      </c>
      <c r="C456" s="23" t="str">
        <f t="shared" ca="1" si="44"/>
        <v>2018_CIN</v>
      </c>
      <c r="D456" s="23">
        <v>2018</v>
      </c>
      <c r="E456" s="23" t="s">
        <v>14</v>
      </c>
      <c r="F456" s="23">
        <v>9</v>
      </c>
      <c r="G456" s="23">
        <v>22</v>
      </c>
      <c r="H456" s="1">
        <f t="shared" ca="1" si="43"/>
        <v>6.5</v>
      </c>
      <c r="I456" s="1">
        <f t="shared" ca="1" si="43"/>
        <v>-165</v>
      </c>
      <c r="J456" s="1">
        <f t="shared" ca="1" si="43"/>
        <v>135</v>
      </c>
      <c r="K456" s="1" t="str">
        <f ca="1">IFERROR(IF(F456&gt;H456,"O",IF(F456&lt;H456,"U","E")),"na")</f>
        <v>O</v>
      </c>
    </row>
    <row r="457" spans="1:11" s="23" customFormat="1" x14ac:dyDescent="0.25">
      <c r="A457" s="23">
        <v>424</v>
      </c>
      <c r="B457" s="23">
        <v>200</v>
      </c>
      <c r="C457" s="23" t="str">
        <f t="shared" ca="1" si="44"/>
        <v>2018_CLE</v>
      </c>
      <c r="D457" s="23">
        <v>2018</v>
      </c>
      <c r="E457" s="23" t="s">
        <v>14</v>
      </c>
      <c r="F457" s="23">
        <v>5</v>
      </c>
      <c r="G457" s="23">
        <v>3</v>
      </c>
      <c r="H457" s="1">
        <f t="shared" ca="1" si="43"/>
        <v>5.5</v>
      </c>
      <c r="I457" s="1">
        <f t="shared" ca="1" si="43"/>
        <v>-145</v>
      </c>
      <c r="J457" s="1">
        <f t="shared" ca="1" si="43"/>
        <v>115</v>
      </c>
      <c r="K457" s="1" t="str">
        <f ca="1">IFERROR(IF(F457&gt;H457,"O",IF(F457&lt;H457,"U","E")),"na")</f>
        <v>U</v>
      </c>
    </row>
    <row r="458" spans="1:11" s="23" customFormat="1" x14ac:dyDescent="0.25">
      <c r="A458" s="23">
        <v>425</v>
      </c>
      <c r="B458" s="23">
        <v>201</v>
      </c>
      <c r="C458" s="23" t="str">
        <f t="shared" ca="1" si="44"/>
        <v>2018_DAL</v>
      </c>
      <c r="D458" s="23">
        <v>2018</v>
      </c>
      <c r="E458" s="23" t="s">
        <v>14</v>
      </c>
      <c r="F458" s="23">
        <v>6</v>
      </c>
      <c r="G458" s="23">
        <v>29</v>
      </c>
      <c r="H458" s="1">
        <f t="shared" ca="1" si="43"/>
        <v>8.5</v>
      </c>
      <c r="I458" s="1">
        <f t="shared" ca="1" si="43"/>
        <v>105</v>
      </c>
      <c r="J458" s="1">
        <f t="shared" ca="1" si="43"/>
        <v>-135</v>
      </c>
      <c r="K458" s="1" t="str">
        <f ca="1">IFERROR(IF(F458&gt;H458,"O",IF(F458&lt;H458,"U","E")),"na")</f>
        <v>U</v>
      </c>
    </row>
    <row r="459" spans="1:11" s="23" customFormat="1" x14ac:dyDescent="0.25">
      <c r="A459" s="23">
        <v>426</v>
      </c>
      <c r="B459" s="23">
        <v>202</v>
      </c>
      <c r="C459" s="23" t="str">
        <f t="shared" ca="1" si="44"/>
        <v>2018_DEN</v>
      </c>
      <c r="D459" s="23">
        <v>2018</v>
      </c>
      <c r="E459" s="23" t="s">
        <v>14</v>
      </c>
      <c r="F459" s="23">
        <v>10</v>
      </c>
      <c r="G459" s="23">
        <v>32</v>
      </c>
      <c r="H459" s="1">
        <f t="shared" ca="1" si="43"/>
        <v>7</v>
      </c>
      <c r="I459" s="1">
        <f t="shared" ca="1" si="43"/>
        <v>-170</v>
      </c>
      <c r="J459" s="1">
        <f t="shared" ca="1" si="43"/>
        <v>140</v>
      </c>
      <c r="K459" s="1" t="str">
        <f ca="1">IFERROR(IF(F459&gt;H459,"O",IF(F459&lt;H459,"U","E")),"na")</f>
        <v>O</v>
      </c>
    </row>
    <row r="460" spans="1:11" s="23" customFormat="1" x14ac:dyDescent="0.25">
      <c r="A460" s="23">
        <v>427</v>
      </c>
      <c r="B460" s="23">
        <v>203</v>
      </c>
      <c r="C460" s="23" t="str">
        <f t="shared" ca="1" si="44"/>
        <v>2018_DET</v>
      </c>
      <c r="D460" s="23">
        <v>2018</v>
      </c>
      <c r="E460" s="23" t="s">
        <v>14</v>
      </c>
      <c r="F460" s="23">
        <v>6</v>
      </c>
      <c r="G460" s="23">
        <v>6</v>
      </c>
      <c r="H460" s="1">
        <f t="shared" ca="1" si="43"/>
        <v>7.5</v>
      </c>
      <c r="I460" s="1">
        <f t="shared" ca="1" si="43"/>
        <v>-115</v>
      </c>
      <c r="J460" s="1">
        <f t="shared" ca="1" si="43"/>
        <v>-115</v>
      </c>
      <c r="K460" s="1" t="str">
        <f ca="1">IFERROR(IF(F460&gt;H460,"O",IF(F460&lt;H460,"U","E")),"na")</f>
        <v>U</v>
      </c>
    </row>
    <row r="461" spans="1:11" s="23" customFormat="1" x14ac:dyDescent="0.25">
      <c r="A461" s="23">
        <v>428</v>
      </c>
      <c r="B461" s="23">
        <v>204</v>
      </c>
      <c r="C461" s="23" t="str">
        <f t="shared" ca="1" si="44"/>
        <v>2018_GBY</v>
      </c>
      <c r="D461" s="23">
        <v>2018</v>
      </c>
      <c r="E461" s="23" t="s">
        <v>14</v>
      </c>
      <c r="F461" s="23">
        <v>10</v>
      </c>
      <c r="G461" s="23">
        <v>15</v>
      </c>
      <c r="H461" s="1">
        <f t="shared" ca="1" si="43"/>
        <v>10</v>
      </c>
      <c r="I461" s="1">
        <f t="shared" ca="1" si="43"/>
        <v>-125</v>
      </c>
      <c r="J461" s="1">
        <f t="shared" ca="1" si="43"/>
        <v>-105</v>
      </c>
      <c r="K461" s="1" t="str">
        <f ca="1">IFERROR(IF(F461&gt;H461,"O",IF(F461&lt;H461,"U","E")),"na")</f>
        <v>E</v>
      </c>
    </row>
    <row r="462" spans="1:11" s="23" customFormat="1" x14ac:dyDescent="0.25">
      <c r="A462" s="23">
        <v>429</v>
      </c>
      <c r="B462" s="23">
        <v>205</v>
      </c>
      <c r="C462" s="23" t="str">
        <f t="shared" ca="1" si="44"/>
        <v>2018_HOU</v>
      </c>
      <c r="D462" s="23">
        <v>2018</v>
      </c>
      <c r="E462" s="23" t="s">
        <v>14</v>
      </c>
      <c r="F462" s="23">
        <v>8</v>
      </c>
      <c r="G462" s="23">
        <v>30</v>
      </c>
      <c r="H462" s="1">
        <f t="shared" ref="H462:J481" ca="1" si="45">IFERROR(VLOOKUP($B462,INDIRECT(nfl_win_total_result),MATCH(H$1,INDIRECT(nfl_win_total_result_header),0),FALSE),"error")</f>
        <v>8.5</v>
      </c>
      <c r="I462" s="1">
        <f t="shared" ca="1" si="45"/>
        <v>-145</v>
      </c>
      <c r="J462" s="1">
        <f t="shared" ca="1" si="45"/>
        <v>115</v>
      </c>
      <c r="K462" s="1" t="str">
        <f ca="1">IFERROR(IF(F462&gt;H462,"O",IF(F462&lt;H462,"U","E")),"na")</f>
        <v>U</v>
      </c>
    </row>
    <row r="463" spans="1:11" s="23" customFormat="1" x14ac:dyDescent="0.25">
      <c r="A463" s="23">
        <v>430</v>
      </c>
      <c r="B463" s="23">
        <v>206</v>
      </c>
      <c r="C463" s="23" t="str">
        <f t="shared" ca="1" si="44"/>
        <v>2018_IND</v>
      </c>
      <c r="D463" s="23">
        <v>2018</v>
      </c>
      <c r="E463" s="23" t="s">
        <v>14</v>
      </c>
      <c r="F463" s="23">
        <v>8</v>
      </c>
      <c r="G463" s="23">
        <v>31</v>
      </c>
      <c r="H463" s="1">
        <f t="shared" ca="1" si="45"/>
        <v>6.5</v>
      </c>
      <c r="I463" s="1">
        <f t="shared" ca="1" si="45"/>
        <v>110</v>
      </c>
      <c r="J463" s="1">
        <f t="shared" ca="1" si="45"/>
        <v>-140</v>
      </c>
      <c r="K463" s="1" t="str">
        <f ca="1">IFERROR(IF(F463&gt;H463,"O",IF(F463&lt;H463,"U","E")),"na")</f>
        <v>O</v>
      </c>
    </row>
    <row r="464" spans="1:11" s="23" customFormat="1" x14ac:dyDescent="0.25">
      <c r="A464" s="23">
        <v>431</v>
      </c>
      <c r="B464" s="23">
        <v>207</v>
      </c>
      <c r="C464" s="23" t="str">
        <f t="shared" ca="1" si="44"/>
        <v>2018_JAX</v>
      </c>
      <c r="D464" s="23">
        <v>2018</v>
      </c>
      <c r="E464" s="23" t="s">
        <v>14</v>
      </c>
      <c r="F464" s="23">
        <v>9</v>
      </c>
      <c r="G464" s="23">
        <v>14</v>
      </c>
      <c r="H464" s="1">
        <f t="shared" ca="1" si="45"/>
        <v>9</v>
      </c>
      <c r="I464" s="1">
        <f t="shared" ca="1" si="45"/>
        <v>-120</v>
      </c>
      <c r="J464" s="1">
        <f t="shared" ca="1" si="45"/>
        <v>-110</v>
      </c>
      <c r="K464" s="1" t="str">
        <f ca="1">IFERROR(IF(F464&gt;H464,"O",IF(F464&lt;H464,"U","E")),"na")</f>
        <v>E</v>
      </c>
    </row>
    <row r="465" spans="1:11" s="23" customFormat="1" x14ac:dyDescent="0.25">
      <c r="A465" s="23">
        <v>432</v>
      </c>
      <c r="B465" s="23">
        <v>208</v>
      </c>
      <c r="C465" s="23" t="str">
        <f t="shared" ca="1" si="44"/>
        <v>2018_KCY</v>
      </c>
      <c r="D465" s="23">
        <v>2018</v>
      </c>
      <c r="E465" s="23" t="s">
        <v>14</v>
      </c>
      <c r="F465" s="23">
        <v>7</v>
      </c>
      <c r="G465" s="23">
        <v>13</v>
      </c>
      <c r="H465" s="1">
        <f t="shared" ca="1" si="45"/>
        <v>8.5</v>
      </c>
      <c r="I465" s="1">
        <f t="shared" ca="1" si="45"/>
        <v>-105</v>
      </c>
      <c r="J465" s="1">
        <f t="shared" ca="1" si="45"/>
        <v>-125</v>
      </c>
      <c r="K465" s="1" t="str">
        <f ca="1">IFERROR(IF(F465&gt;H465,"O",IF(F465&lt;H465,"U","E")),"na")</f>
        <v>U</v>
      </c>
    </row>
    <row r="466" spans="1:11" s="23" customFormat="1" x14ac:dyDescent="0.25">
      <c r="A466" s="23">
        <v>433</v>
      </c>
      <c r="B466" s="23">
        <v>218</v>
      </c>
      <c r="C466" s="23" t="str">
        <f t="shared" ca="1" si="44"/>
        <v>2018_LAC</v>
      </c>
      <c r="D466" s="23">
        <v>2018</v>
      </c>
      <c r="E466" s="23" t="s">
        <v>14</v>
      </c>
      <c r="F466" s="23">
        <v>8</v>
      </c>
      <c r="G466" s="23">
        <v>19</v>
      </c>
      <c r="H466" s="1">
        <f t="shared" ca="1" si="45"/>
        <v>9.5</v>
      </c>
      <c r="I466" s="1">
        <f t="shared" ca="1" si="45"/>
        <v>-115</v>
      </c>
      <c r="J466" s="1">
        <f t="shared" ca="1" si="45"/>
        <v>-115</v>
      </c>
      <c r="K466" s="1" t="str">
        <f ca="1">IFERROR(IF(F466&gt;H466,"O",IF(F466&lt;H466,"U","E")),"na")</f>
        <v>U</v>
      </c>
    </row>
    <row r="467" spans="1:11" s="23" customFormat="1" x14ac:dyDescent="0.25">
      <c r="A467" s="23">
        <v>434</v>
      </c>
      <c r="B467" s="23">
        <v>221</v>
      </c>
      <c r="C467" s="23" t="str">
        <f t="shared" ca="1" si="44"/>
        <v>2018_LAR</v>
      </c>
      <c r="D467" s="23">
        <v>2018</v>
      </c>
      <c r="E467" s="23" t="s">
        <v>14</v>
      </c>
      <c r="F467" s="23">
        <v>12</v>
      </c>
      <c r="G467" s="23">
        <v>12</v>
      </c>
      <c r="H467" s="1">
        <f t="shared" ca="1" si="45"/>
        <v>10</v>
      </c>
      <c r="I467" s="1">
        <f t="shared" ca="1" si="45"/>
        <v>-135</v>
      </c>
      <c r="J467" s="1">
        <f t="shared" ca="1" si="45"/>
        <v>105</v>
      </c>
      <c r="K467" s="1" t="str">
        <f ca="1">IFERROR(IF(F467&gt;H467,"O",IF(F467&lt;H467,"U","E")),"na")</f>
        <v>O</v>
      </c>
    </row>
    <row r="468" spans="1:11" s="23" customFormat="1" x14ac:dyDescent="0.25">
      <c r="A468" s="23">
        <v>435</v>
      </c>
      <c r="B468" s="23">
        <v>209</v>
      </c>
      <c r="C468" s="23" t="str">
        <f t="shared" ca="1" si="44"/>
        <v>2018_MIA</v>
      </c>
      <c r="D468" s="23">
        <v>2018</v>
      </c>
      <c r="E468" s="23" t="s">
        <v>14</v>
      </c>
      <c r="F468" s="23">
        <v>8</v>
      </c>
      <c r="G468" s="23">
        <v>8</v>
      </c>
      <c r="H468" s="1">
        <f t="shared" ca="1" si="45"/>
        <v>6.5</v>
      </c>
      <c r="I468" s="1">
        <f t="shared" ca="1" si="45"/>
        <v>-135</v>
      </c>
      <c r="J468" s="1">
        <f t="shared" ca="1" si="45"/>
        <v>105</v>
      </c>
      <c r="K468" s="1" t="str">
        <f ca="1">IFERROR(IF(F468&gt;H468,"O",IF(F468&lt;H468,"U","E")),"na")</f>
        <v>O</v>
      </c>
    </row>
    <row r="469" spans="1:11" s="23" customFormat="1" x14ac:dyDescent="0.25">
      <c r="A469" s="23">
        <v>436</v>
      </c>
      <c r="B469" s="23">
        <v>210</v>
      </c>
      <c r="C469" s="23" t="str">
        <f t="shared" ca="1" si="44"/>
        <v>2018_MIN</v>
      </c>
      <c r="D469" s="23">
        <v>2018</v>
      </c>
      <c r="E469" s="23" t="s">
        <v>14</v>
      </c>
      <c r="F469" s="23">
        <v>12</v>
      </c>
      <c r="G469" s="23">
        <v>2</v>
      </c>
      <c r="H469" s="1">
        <f t="shared" ca="1" si="45"/>
        <v>10</v>
      </c>
      <c r="I469" s="1">
        <f t="shared" ca="1" si="45"/>
        <v>-135</v>
      </c>
      <c r="J469" s="1">
        <f t="shared" ca="1" si="45"/>
        <v>105</v>
      </c>
      <c r="K469" s="1" t="str">
        <f ca="1">IFERROR(IF(F469&gt;H469,"O",IF(F469&lt;H469,"U","E")),"na")</f>
        <v>O</v>
      </c>
    </row>
    <row r="470" spans="1:11" s="23" customFormat="1" x14ac:dyDescent="0.25">
      <c r="A470" s="23">
        <v>437</v>
      </c>
      <c r="B470" s="23">
        <v>211</v>
      </c>
      <c r="C470" s="23" t="str">
        <f t="shared" ca="1" si="44"/>
        <v>2018_NWE</v>
      </c>
      <c r="D470" s="23">
        <v>2018</v>
      </c>
      <c r="E470" s="23" t="s">
        <v>14</v>
      </c>
      <c r="F470" s="23">
        <v>12</v>
      </c>
      <c r="G470" s="23">
        <v>1</v>
      </c>
      <c r="H470" s="1">
        <f t="shared" ca="1" si="45"/>
        <v>11</v>
      </c>
      <c r="I470" s="1">
        <f t="shared" ca="1" si="45"/>
        <v>-140</v>
      </c>
      <c r="J470" s="1">
        <f t="shared" ca="1" si="45"/>
        <v>110</v>
      </c>
      <c r="K470" s="1" t="str">
        <f ca="1">IFERROR(IF(F470&gt;H470,"O",IF(F470&lt;H470,"U","E")),"na")</f>
        <v>O</v>
      </c>
    </row>
    <row r="471" spans="1:11" s="23" customFormat="1" x14ac:dyDescent="0.25">
      <c r="A471" s="23">
        <v>438</v>
      </c>
      <c r="B471" s="23">
        <v>212</v>
      </c>
      <c r="C471" s="23" t="str">
        <f t="shared" ca="1" si="44"/>
        <v>2018_NOR</v>
      </c>
      <c r="D471" s="23">
        <v>2018</v>
      </c>
      <c r="E471" s="23" t="s">
        <v>14</v>
      </c>
      <c r="F471" s="23">
        <v>11</v>
      </c>
      <c r="G471" s="23">
        <v>7</v>
      </c>
      <c r="H471" s="1">
        <f t="shared" ca="1" si="45"/>
        <v>9.5</v>
      </c>
      <c r="I471" s="1">
        <f t="shared" ca="1" si="45"/>
        <v>-140</v>
      </c>
      <c r="J471" s="1">
        <f t="shared" ca="1" si="45"/>
        <v>110</v>
      </c>
      <c r="K471" s="1" t="str">
        <f ca="1">IFERROR(IF(F471&gt;H471,"O",IF(F471&lt;H471,"U","E")),"na")</f>
        <v>O</v>
      </c>
    </row>
    <row r="472" spans="1:11" s="23" customFormat="1" x14ac:dyDescent="0.25">
      <c r="A472" s="23">
        <v>439</v>
      </c>
      <c r="B472" s="23">
        <v>213</v>
      </c>
      <c r="C472" s="23" t="str">
        <f t="shared" ca="1" si="44"/>
        <v>2018_NYG</v>
      </c>
      <c r="D472" s="23">
        <v>2018</v>
      </c>
      <c r="E472" s="23" t="s">
        <v>14</v>
      </c>
      <c r="F472" s="23">
        <v>11</v>
      </c>
      <c r="G472" s="23">
        <v>25</v>
      </c>
      <c r="H472" s="1">
        <f t="shared" ca="1" si="45"/>
        <v>7</v>
      </c>
      <c r="I472" s="1">
        <f t="shared" ca="1" si="45"/>
        <v>-150</v>
      </c>
      <c r="J472" s="1">
        <f t="shared" ca="1" si="45"/>
        <v>120</v>
      </c>
      <c r="K472" s="1" t="str">
        <f ca="1">IFERROR(IF(F472&gt;H472,"O",IF(F472&lt;H472,"U","E")),"na")</f>
        <v>O</v>
      </c>
    </row>
    <row r="473" spans="1:11" s="23" customFormat="1" x14ac:dyDescent="0.25">
      <c r="A473" s="23">
        <v>440</v>
      </c>
      <c r="B473" s="23">
        <v>214</v>
      </c>
      <c r="C473" s="23" t="str">
        <f t="shared" ca="1" si="44"/>
        <v>2018_NYJ</v>
      </c>
      <c r="D473" s="23">
        <v>2018</v>
      </c>
      <c r="E473" s="23" t="s">
        <v>14</v>
      </c>
      <c r="F473" s="23">
        <v>6</v>
      </c>
      <c r="G473" s="23">
        <v>21</v>
      </c>
      <c r="H473" s="1">
        <f t="shared" ca="1" si="45"/>
        <v>6</v>
      </c>
      <c r="I473" s="1">
        <f t="shared" ca="1" si="45"/>
        <v>-110</v>
      </c>
      <c r="J473" s="1">
        <f t="shared" ca="1" si="45"/>
        <v>-120</v>
      </c>
      <c r="K473" s="1" t="str">
        <f ca="1">IFERROR(IF(F473&gt;H473,"O",IF(F473&lt;H473,"U","E")),"na")</f>
        <v>E</v>
      </c>
    </row>
    <row r="474" spans="1:11" s="23" customFormat="1" x14ac:dyDescent="0.25">
      <c r="A474" s="23">
        <v>441</v>
      </c>
      <c r="B474" s="23">
        <v>215</v>
      </c>
      <c r="C474" s="23" t="str">
        <f t="shared" ca="1" si="44"/>
        <v>2018_OAK</v>
      </c>
      <c r="D474" s="23">
        <v>2018</v>
      </c>
      <c r="E474" s="23" t="s">
        <v>14</v>
      </c>
      <c r="F474" s="23">
        <v>6</v>
      </c>
      <c r="G474" s="23">
        <v>10</v>
      </c>
      <c r="H474" s="1">
        <f t="shared" ca="1" si="45"/>
        <v>8</v>
      </c>
      <c r="I474" s="1">
        <f t="shared" ca="1" si="45"/>
        <v>-105</v>
      </c>
      <c r="J474" s="1">
        <f t="shared" ca="1" si="45"/>
        <v>-125</v>
      </c>
      <c r="K474" s="1" t="str">
        <f ca="1">IFERROR(IF(F474&gt;H474,"O",IF(F474&lt;H474,"U","E")),"na")</f>
        <v>U</v>
      </c>
    </row>
    <row r="475" spans="1:11" s="23" customFormat="1" x14ac:dyDescent="0.25">
      <c r="A475" s="23">
        <v>442</v>
      </c>
      <c r="B475" s="23">
        <v>216</v>
      </c>
      <c r="C475" s="23" t="str">
        <f t="shared" ca="1" si="44"/>
        <v>2018_PHI</v>
      </c>
      <c r="D475" s="23">
        <v>2018</v>
      </c>
      <c r="E475" s="23" t="s">
        <v>14</v>
      </c>
      <c r="F475" s="23">
        <v>8</v>
      </c>
      <c r="G475" s="23">
        <v>16</v>
      </c>
      <c r="H475" s="1">
        <f t="shared" ca="1" si="45"/>
        <v>10</v>
      </c>
      <c r="I475" s="1">
        <f t="shared" ca="1" si="45"/>
        <v>-125</v>
      </c>
      <c r="J475" s="1">
        <f t="shared" ca="1" si="45"/>
        <v>-105</v>
      </c>
      <c r="K475" s="1" t="str">
        <f ca="1">IFERROR(IF(F475&gt;H475,"O",IF(F475&lt;H475,"U","E")),"na")</f>
        <v>U</v>
      </c>
    </row>
    <row r="476" spans="1:11" s="23" customFormat="1" x14ac:dyDescent="0.25">
      <c r="A476" s="23">
        <v>443</v>
      </c>
      <c r="B476" s="23">
        <v>217</v>
      </c>
      <c r="C476" s="23" t="str">
        <f t="shared" ca="1" si="44"/>
        <v>2018_PIT</v>
      </c>
      <c r="D476" s="23">
        <v>2018</v>
      </c>
      <c r="E476" s="23" t="s">
        <v>14</v>
      </c>
      <c r="F476" s="23">
        <v>9</v>
      </c>
      <c r="G476" s="23">
        <v>26</v>
      </c>
      <c r="H476" s="1">
        <f t="shared" ca="1" si="45"/>
        <v>10.5</v>
      </c>
      <c r="I476" s="1">
        <f t="shared" ca="1" si="45"/>
        <v>-105</v>
      </c>
      <c r="J476" s="1">
        <f t="shared" ca="1" si="45"/>
        <v>-125</v>
      </c>
      <c r="K476" s="1" t="str">
        <f ca="1">IFERROR(IF(F476&gt;H476,"O",IF(F476&lt;H476,"U","E")),"na")</f>
        <v>U</v>
      </c>
    </row>
    <row r="477" spans="1:11" s="23" customFormat="1" x14ac:dyDescent="0.25">
      <c r="A477" s="23">
        <v>444</v>
      </c>
      <c r="B477" s="23">
        <v>219</v>
      </c>
      <c r="C477" s="23" t="str">
        <f t="shared" ca="1" si="44"/>
        <v>2018_SEA</v>
      </c>
      <c r="D477" s="23">
        <v>2018</v>
      </c>
      <c r="E477" s="23" t="s">
        <v>14</v>
      </c>
      <c r="F477" s="23">
        <v>6</v>
      </c>
      <c r="G477" s="23">
        <v>27</v>
      </c>
      <c r="H477" s="1">
        <f t="shared" ca="1" si="45"/>
        <v>8.5</v>
      </c>
      <c r="I477" s="1">
        <f t="shared" ca="1" si="45"/>
        <v>140</v>
      </c>
      <c r="J477" s="1">
        <f t="shared" ca="1" si="45"/>
        <v>-170</v>
      </c>
      <c r="K477" s="1" t="str">
        <f ca="1">IFERROR(IF(F477&gt;H477,"O",IF(F477&lt;H477,"U","E")),"na")</f>
        <v>U</v>
      </c>
    </row>
    <row r="478" spans="1:11" s="23" customFormat="1" x14ac:dyDescent="0.25">
      <c r="A478" s="23">
        <v>445</v>
      </c>
      <c r="B478" s="23">
        <v>220</v>
      </c>
      <c r="C478" s="23" t="str">
        <f t="shared" ca="1" si="44"/>
        <v>2018_SFO</v>
      </c>
      <c r="D478" s="23">
        <v>2018</v>
      </c>
      <c r="E478" s="23" t="s">
        <v>14</v>
      </c>
      <c r="F478" s="23">
        <v>7</v>
      </c>
      <c r="G478" s="23">
        <v>9</v>
      </c>
      <c r="H478" s="1">
        <f t="shared" ca="1" si="45"/>
        <v>8</v>
      </c>
      <c r="I478" s="1">
        <f t="shared" ca="1" si="45"/>
        <v>150</v>
      </c>
      <c r="J478" s="1">
        <f t="shared" ca="1" si="45"/>
        <v>-180</v>
      </c>
      <c r="K478" s="1" t="str">
        <f ca="1">IFERROR(IF(F478&gt;H478,"O",IF(F478&lt;H478,"U","E")),"na")</f>
        <v>U</v>
      </c>
    </row>
    <row r="479" spans="1:11" s="23" customFormat="1" x14ac:dyDescent="0.25">
      <c r="A479" s="23">
        <v>446</v>
      </c>
      <c r="B479" s="23">
        <v>222</v>
      </c>
      <c r="C479" s="23" t="str">
        <f t="shared" ca="1" si="44"/>
        <v>2018_TBY</v>
      </c>
      <c r="D479" s="23">
        <v>2018</v>
      </c>
      <c r="E479" s="23" t="s">
        <v>14</v>
      </c>
      <c r="F479" s="23">
        <v>4</v>
      </c>
      <c r="G479" s="23">
        <v>11</v>
      </c>
      <c r="H479" s="1">
        <f t="shared" ca="1" si="45"/>
        <v>6.5</v>
      </c>
      <c r="I479" s="1">
        <f t="shared" ca="1" si="45"/>
        <v>130</v>
      </c>
      <c r="J479" s="1">
        <f t="shared" ca="1" si="45"/>
        <v>-160</v>
      </c>
      <c r="K479" s="1" t="str">
        <f ca="1">IFERROR(IF(F479&gt;H479,"O",IF(F479&lt;H479,"U","E")),"na")</f>
        <v>U</v>
      </c>
    </row>
    <row r="480" spans="1:11" s="23" customFormat="1" x14ac:dyDescent="0.25">
      <c r="A480" s="23">
        <v>447</v>
      </c>
      <c r="B480" s="23">
        <v>223</v>
      </c>
      <c r="C480" s="23" t="str">
        <f t="shared" ca="1" si="44"/>
        <v>2018_TEN</v>
      </c>
      <c r="D480" s="23">
        <v>2018</v>
      </c>
      <c r="E480" s="23" t="s">
        <v>14</v>
      </c>
      <c r="F480" s="23">
        <v>9</v>
      </c>
      <c r="G480" s="23">
        <v>28</v>
      </c>
      <c r="H480" s="1">
        <f t="shared" ca="1" si="45"/>
        <v>8</v>
      </c>
      <c r="I480" s="1">
        <f t="shared" ca="1" si="45"/>
        <v>-130</v>
      </c>
      <c r="J480" s="1">
        <f t="shared" ca="1" si="45"/>
        <v>100</v>
      </c>
      <c r="K480" s="1" t="str">
        <f ca="1">IFERROR(IF(F480&gt;H480,"O",IF(F480&lt;H480,"U","E")),"na")</f>
        <v>O</v>
      </c>
    </row>
    <row r="481" spans="1:11" s="23" customFormat="1" x14ac:dyDescent="0.25">
      <c r="A481" s="23">
        <v>448</v>
      </c>
      <c r="B481" s="23">
        <v>224</v>
      </c>
      <c r="C481" s="23" t="str">
        <f t="shared" ca="1" si="44"/>
        <v>2018_WAS</v>
      </c>
      <c r="D481" s="23">
        <v>2018</v>
      </c>
      <c r="E481" s="23" t="s">
        <v>14</v>
      </c>
      <c r="F481" s="23">
        <v>7</v>
      </c>
      <c r="G481" s="23">
        <v>23</v>
      </c>
      <c r="H481" s="1">
        <f t="shared" ca="1" si="45"/>
        <v>7</v>
      </c>
      <c r="I481" s="1">
        <f t="shared" ca="1" si="45"/>
        <v>-110</v>
      </c>
      <c r="J481" s="1">
        <f t="shared" ca="1" si="45"/>
        <v>-120</v>
      </c>
      <c r="K481" s="1" t="str">
        <f ca="1">IFERROR(IF(F481&gt;H481,"O",IF(F481&lt;H481,"U","E")),"na")</f>
        <v>E</v>
      </c>
    </row>
  </sheetData>
  <autoFilter ref="A1:M449" xr:uid="{AB234AB5-462A-465A-A359-1B2B392D9D15}">
    <sortState ref="A2:M449">
      <sortCondition ref="D2:D449"/>
      <sortCondition ref="E2:E449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3:C18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9.42578125" customWidth="1"/>
    <col min="3" max="3" width="17.5703125" bestFit="1" customWidth="1"/>
  </cols>
  <sheetData>
    <row r="3" spans="1:3" x14ac:dyDescent="0.25">
      <c r="A3" s="15" t="s">
        <v>287</v>
      </c>
      <c r="B3" s="15" t="s">
        <v>129</v>
      </c>
      <c r="C3" t="s">
        <v>353</v>
      </c>
    </row>
    <row r="4" spans="1:3" x14ac:dyDescent="0.25">
      <c r="A4">
        <v>2012</v>
      </c>
      <c r="B4" t="s">
        <v>16</v>
      </c>
      <c r="C4" s="6">
        <v>15</v>
      </c>
    </row>
    <row r="5" spans="1:3" x14ac:dyDescent="0.25">
      <c r="A5">
        <v>2012</v>
      </c>
      <c r="B5" t="s">
        <v>14</v>
      </c>
      <c r="C5" s="6">
        <v>20</v>
      </c>
    </row>
    <row r="6" spans="1:3" x14ac:dyDescent="0.25">
      <c r="A6">
        <v>2013</v>
      </c>
      <c r="B6" t="s">
        <v>16</v>
      </c>
      <c r="C6" s="6">
        <v>19</v>
      </c>
    </row>
    <row r="7" spans="1:3" x14ac:dyDescent="0.25">
      <c r="A7">
        <v>2013</v>
      </c>
      <c r="B7" t="s">
        <v>18</v>
      </c>
      <c r="C7" s="6">
        <v>13</v>
      </c>
    </row>
    <row r="8" spans="1:3" x14ac:dyDescent="0.25">
      <c r="A8">
        <v>2013</v>
      </c>
      <c r="B8" t="s">
        <v>14</v>
      </c>
      <c r="C8" s="6">
        <v>15</v>
      </c>
    </row>
    <row r="9" spans="1:3" x14ac:dyDescent="0.25">
      <c r="A9">
        <v>2014</v>
      </c>
      <c r="B9" t="s">
        <v>16</v>
      </c>
      <c r="C9" s="6">
        <v>15</v>
      </c>
    </row>
    <row r="10" spans="1:3" x14ac:dyDescent="0.25">
      <c r="A10">
        <v>2014</v>
      </c>
      <c r="B10" t="s">
        <v>14</v>
      </c>
      <c r="C10" s="6">
        <v>17</v>
      </c>
    </row>
    <row r="11" spans="1:3" x14ac:dyDescent="0.25">
      <c r="A11">
        <v>2015</v>
      </c>
      <c r="B11" t="s">
        <v>16</v>
      </c>
      <c r="C11" s="6">
        <v>15</v>
      </c>
    </row>
    <row r="12" spans="1:3" x14ac:dyDescent="0.25">
      <c r="A12">
        <v>2015</v>
      </c>
      <c r="B12" t="s">
        <v>14</v>
      </c>
      <c r="C12" s="6">
        <v>15</v>
      </c>
    </row>
    <row r="13" spans="1:3" x14ac:dyDescent="0.25">
      <c r="A13">
        <v>2016</v>
      </c>
      <c r="B13" t="s">
        <v>16</v>
      </c>
      <c r="C13" s="6">
        <v>16</v>
      </c>
    </row>
    <row r="14" spans="1:3" x14ac:dyDescent="0.25">
      <c r="A14">
        <v>2016</v>
      </c>
      <c r="B14" t="s">
        <v>14</v>
      </c>
      <c r="C14" s="6">
        <v>15</v>
      </c>
    </row>
    <row r="15" spans="1:3" x14ac:dyDescent="0.25">
      <c r="A15">
        <v>2016</v>
      </c>
      <c r="B15" t="s">
        <v>354</v>
      </c>
      <c r="C15" s="6">
        <v>19</v>
      </c>
    </row>
    <row r="16" spans="1:3" x14ac:dyDescent="0.25">
      <c r="A16">
        <v>2017</v>
      </c>
      <c r="B16" t="s">
        <v>16</v>
      </c>
      <c r="C16" s="6">
        <v>19</v>
      </c>
    </row>
    <row r="17" spans="1:3" x14ac:dyDescent="0.25">
      <c r="A17">
        <v>2017</v>
      </c>
      <c r="B17" t="s">
        <v>14</v>
      </c>
      <c r="C17" s="6">
        <v>13</v>
      </c>
    </row>
    <row r="18" spans="1:3" x14ac:dyDescent="0.25">
      <c r="A18">
        <v>2017</v>
      </c>
      <c r="B18" t="s">
        <v>354</v>
      </c>
      <c r="C18" s="6">
        <v>15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8">
    <tabColor rgb="FF00B050"/>
  </sheetPr>
  <dimension ref="A1:Q1859"/>
  <sheetViews>
    <sheetView zoomScale="80" zoomScaleNormal="80" workbookViewId="0">
      <pane ySplit="1" topLeftCell="A2" activePane="bottomLeft" state="frozen"/>
      <selection activeCell="H162" sqref="H162:H193"/>
      <selection pane="bottomLeft" activeCell="Q2" sqref="Q2:Q1859"/>
    </sheetView>
  </sheetViews>
  <sheetFormatPr defaultRowHeight="15" x14ac:dyDescent="0.25"/>
  <cols>
    <col min="2" max="2" width="23.7109375" bestFit="1" customWidth="1"/>
    <col min="3" max="4" width="9.140625" customWidth="1"/>
    <col min="5" max="6" width="10.5703125" style="6" customWidth="1"/>
    <col min="7" max="10" width="9.140625" customWidth="1"/>
  </cols>
  <sheetData>
    <row r="1" spans="1:17" x14ac:dyDescent="0.25">
      <c r="A1" s="20" t="s">
        <v>365</v>
      </c>
      <c r="B1" s="20" t="s">
        <v>366</v>
      </c>
      <c r="C1" s="9" t="s">
        <v>419</v>
      </c>
      <c r="D1" s="1" t="s">
        <v>287</v>
      </c>
      <c r="E1" s="4" t="s">
        <v>288</v>
      </c>
      <c r="F1" s="4" t="s">
        <v>420</v>
      </c>
      <c r="G1" s="1" t="s">
        <v>275</v>
      </c>
      <c r="H1" s="1" t="s">
        <v>274</v>
      </c>
      <c r="I1" s="1" t="s">
        <v>139</v>
      </c>
      <c r="J1" s="1" t="s">
        <v>337</v>
      </c>
      <c r="K1" s="1" t="s">
        <v>140</v>
      </c>
      <c r="L1" s="1" t="s">
        <v>338</v>
      </c>
      <c r="M1" s="1" t="s">
        <v>270</v>
      </c>
      <c r="N1" s="1" t="s">
        <v>271</v>
      </c>
      <c r="O1" s="7" t="s">
        <v>276</v>
      </c>
      <c r="P1" s="7" t="s">
        <v>277</v>
      </c>
      <c r="Q1" s="7" t="s">
        <v>455</v>
      </c>
    </row>
    <row r="2" spans="1:17" x14ac:dyDescent="0.25">
      <c r="A2">
        <v>1</v>
      </c>
      <c r="B2" s="2" t="str">
        <f>CONCATENATE(D2,"_",IF(E2&lt;10,CONCATENATE("0",E2),E2),"_",H2,"@",G2)</f>
        <v>2012_01_DAL@NYG</v>
      </c>
      <c r="C2" s="1" t="s">
        <v>1</v>
      </c>
      <c r="D2">
        <v>2012</v>
      </c>
      <c r="E2">
        <f t="shared" ref="E2:E65" si="0">IF(C2="rs",F2,17+F2)</f>
        <v>1</v>
      </c>
      <c r="F2">
        <v>1</v>
      </c>
      <c r="G2" t="s">
        <v>83</v>
      </c>
      <c r="H2" t="s">
        <v>71</v>
      </c>
      <c r="K2">
        <v>-3.5</v>
      </c>
      <c r="M2">
        <v>17</v>
      </c>
      <c r="N2">
        <v>24</v>
      </c>
      <c r="O2" t="str">
        <f>IF(OR(ISBLANK(N2),ISBLANK(M2)),"",IF(N2&gt;(M2+IF(ISBLANK(K2),I2,K2)),H2,IF(N2&lt;(M2+IF(ISBLANK(K2),I2,K2)),G2,"na")))</f>
        <v>DAL</v>
      </c>
      <c r="P2" t="str">
        <f>IF(OR(ISBLANK(N2),ISBLANK(M2)),"",IF(N2&gt;M2,H2,IF(N2&lt;M2,G2,"na")))</f>
        <v>DAL</v>
      </c>
      <c r="Q2" t="str">
        <f>IF(OR(ISBLANK(M2),ISBLANK(N2),ISBLANK(L2)),"",IF(L2&gt;SUM(M2:N2),"U",IF(L2&lt;SUM(M2:N2),"O","E")))</f>
        <v/>
      </c>
    </row>
    <row r="3" spans="1:17" x14ac:dyDescent="0.25">
      <c r="A3">
        <v>2</v>
      </c>
      <c r="B3" s="2" t="str">
        <f>CONCATENATE(D3,"_",IF(E3&lt;10,CONCATENATE("0",E3),E3),"_",H3,"@",G3)</f>
        <v>2012_01_IND@CHI</v>
      </c>
      <c r="C3" s="1" t="s">
        <v>1</v>
      </c>
      <c r="D3">
        <v>2012</v>
      </c>
      <c r="E3">
        <f t="shared" si="0"/>
        <v>1</v>
      </c>
      <c r="F3">
        <v>1</v>
      </c>
      <c r="G3" t="s">
        <v>68</v>
      </c>
      <c r="H3" t="s">
        <v>76</v>
      </c>
      <c r="K3">
        <v>-9.5</v>
      </c>
      <c r="M3">
        <v>41</v>
      </c>
      <c r="N3">
        <v>21</v>
      </c>
      <c r="O3" t="str">
        <f>IF(OR(ISBLANK(N3),ISBLANK(M3)),"",IF(N3&gt;(M3+IF(ISBLANK(K3),I3,K3)),H3,IF(N3&lt;(M3+IF(ISBLANK(K3),I3,K3)),G3,"na")))</f>
        <v>CHI</v>
      </c>
      <c r="P3" t="str">
        <f>IF(OR(ISBLANK(N3),ISBLANK(M3)),"",IF(N3&gt;M3,H3,IF(N3&lt;M3,G3,"na")))</f>
        <v>CHI</v>
      </c>
      <c r="Q3" s="23" t="str">
        <f t="shared" ref="Q3:Q66" si="1">IF(OR(ISBLANK(M3),ISBLANK(N3),ISBLANK(L3)),"",IF(L3&gt;SUM(M3:N3),"U",IF(L3&lt;SUM(M3:N3),"O","E")))</f>
        <v/>
      </c>
    </row>
    <row r="4" spans="1:17" x14ac:dyDescent="0.25">
      <c r="A4">
        <v>3</v>
      </c>
      <c r="B4" s="2" t="str">
        <f>CONCATENATE(D4,"_",IF(E4&lt;10,CONCATENATE("0",E4),E4),"_",H4,"@",G4)</f>
        <v>2012_01_JAX@MIN</v>
      </c>
      <c r="C4" s="1" t="s">
        <v>1</v>
      </c>
      <c r="D4">
        <v>2012</v>
      </c>
      <c r="E4">
        <f t="shared" si="0"/>
        <v>1</v>
      </c>
      <c r="F4">
        <v>1</v>
      </c>
      <c r="G4" t="s">
        <v>80</v>
      </c>
      <c r="H4" t="s">
        <v>77</v>
      </c>
      <c r="K4">
        <v>-3.5</v>
      </c>
      <c r="M4">
        <v>26</v>
      </c>
      <c r="N4">
        <v>23</v>
      </c>
      <c r="O4" t="str">
        <f>IF(OR(ISBLANK(N4),ISBLANK(M4)),"",IF(N4&gt;(M4+IF(ISBLANK(K4),I4,K4)),H4,IF(N4&lt;(M4+IF(ISBLANK(K4),I4,K4)),G4,"na")))</f>
        <v>JAX</v>
      </c>
      <c r="P4" t="str">
        <f>IF(OR(ISBLANK(N4),ISBLANK(M4)),"",IF(N4&gt;M4,H4,IF(N4&lt;M4,G4,"na")))</f>
        <v>MIN</v>
      </c>
      <c r="Q4" s="23" t="str">
        <f t="shared" si="1"/>
        <v/>
      </c>
    </row>
    <row r="5" spans="1:17" x14ac:dyDescent="0.25">
      <c r="A5">
        <v>4</v>
      </c>
      <c r="B5" s="2" t="str">
        <f>CONCATENATE(D5,"_",IF(E5&lt;10,CONCATENATE("0",E5),E5),"_",H5,"@",G5)</f>
        <v>2012_01_BUF@NYJ</v>
      </c>
      <c r="C5" s="1" t="s">
        <v>1</v>
      </c>
      <c r="D5">
        <v>2012</v>
      </c>
      <c r="E5">
        <f t="shared" si="0"/>
        <v>1</v>
      </c>
      <c r="F5">
        <v>1</v>
      </c>
      <c r="G5" t="s">
        <v>84</v>
      </c>
      <c r="H5" t="s">
        <v>66</v>
      </c>
      <c r="K5">
        <v>-3</v>
      </c>
      <c r="M5">
        <v>48</v>
      </c>
      <c r="N5">
        <v>28</v>
      </c>
      <c r="O5" t="str">
        <f>IF(OR(ISBLANK(N5),ISBLANK(M5)),"",IF(N5&gt;(M5+IF(ISBLANK(K5),I5,K5)),H5,IF(N5&lt;(M5+IF(ISBLANK(K5),I5,K5)),G5,"na")))</f>
        <v>NYJ</v>
      </c>
      <c r="P5" t="str">
        <f>IF(OR(ISBLANK(N5),ISBLANK(M5)),"",IF(N5&gt;M5,H5,IF(N5&lt;M5,G5,"na")))</f>
        <v>NYJ</v>
      </c>
      <c r="Q5" s="23" t="str">
        <f t="shared" si="1"/>
        <v/>
      </c>
    </row>
    <row r="6" spans="1:17" x14ac:dyDescent="0.25">
      <c r="A6">
        <v>5</v>
      </c>
      <c r="B6" s="2" t="str">
        <f>CONCATENATE(D6,"_",IF(E6&lt;10,CONCATENATE("0",E6),E6),"_",H6,"@",G6)</f>
        <v>2012_01_MIA@HOU</v>
      </c>
      <c r="C6" s="1" t="s">
        <v>1</v>
      </c>
      <c r="D6">
        <v>2012</v>
      </c>
      <c r="E6">
        <f t="shared" si="0"/>
        <v>1</v>
      </c>
      <c r="F6">
        <v>1</v>
      </c>
      <c r="G6" t="s">
        <v>75</v>
      </c>
      <c r="H6" t="s">
        <v>79</v>
      </c>
      <c r="K6">
        <v>-12.5</v>
      </c>
      <c r="M6">
        <v>30</v>
      </c>
      <c r="N6">
        <v>10</v>
      </c>
      <c r="O6" t="str">
        <f>IF(OR(ISBLANK(N6),ISBLANK(M6)),"",IF(N6&gt;(M6+IF(ISBLANK(K6),I6,K6)),H6,IF(N6&lt;(M6+IF(ISBLANK(K6),I6,K6)),G6,"na")))</f>
        <v>HOU</v>
      </c>
      <c r="P6" t="str">
        <f>IF(OR(ISBLANK(N6),ISBLANK(M6)),"",IF(N6&gt;M6,H6,IF(N6&lt;M6,G6,"na")))</f>
        <v>HOU</v>
      </c>
      <c r="Q6" s="23" t="str">
        <f t="shared" si="1"/>
        <v/>
      </c>
    </row>
    <row r="7" spans="1:17" x14ac:dyDescent="0.25">
      <c r="A7">
        <v>6</v>
      </c>
      <c r="B7" s="2" t="str">
        <f>CONCATENATE(D7,"_",IF(E7&lt;10,CONCATENATE("0",E7),E7),"_",H7,"@",G7)</f>
        <v>2012_01_NWE@TEN</v>
      </c>
      <c r="C7" s="1" t="s">
        <v>1</v>
      </c>
      <c r="D7">
        <v>2012</v>
      </c>
      <c r="E7">
        <f t="shared" si="0"/>
        <v>1</v>
      </c>
      <c r="F7">
        <v>1</v>
      </c>
      <c r="G7" t="s">
        <v>93</v>
      </c>
      <c r="H7" t="s">
        <v>332</v>
      </c>
      <c r="K7">
        <v>5.5</v>
      </c>
      <c r="M7">
        <v>13</v>
      </c>
      <c r="N7">
        <v>34</v>
      </c>
      <c r="O7" t="str">
        <f>IF(OR(ISBLANK(N7),ISBLANK(M7)),"",IF(N7&gt;(M7+IF(ISBLANK(K7),I7,K7)),H7,IF(N7&lt;(M7+IF(ISBLANK(K7),I7,K7)),G7,"na")))</f>
        <v>NWE</v>
      </c>
      <c r="P7" t="str">
        <f>IF(OR(ISBLANK(N7),ISBLANK(M7)),"",IF(N7&gt;M7,H7,IF(N7&lt;M7,G7,"na")))</f>
        <v>NWE</v>
      </c>
      <c r="Q7" s="23" t="str">
        <f t="shared" si="1"/>
        <v/>
      </c>
    </row>
    <row r="8" spans="1:17" x14ac:dyDescent="0.25">
      <c r="A8">
        <v>7</v>
      </c>
      <c r="B8" s="2" t="str">
        <f>CONCATENATE(D8,"_",IF(E8&lt;10,CONCATENATE("0",E8),E8),"_",H8,"@",G8)</f>
        <v>2012_01_STL@DET</v>
      </c>
      <c r="C8" s="1" t="s">
        <v>1</v>
      </c>
      <c r="D8">
        <v>2012</v>
      </c>
      <c r="E8">
        <f t="shared" si="0"/>
        <v>1</v>
      </c>
      <c r="F8">
        <v>1</v>
      </c>
      <c r="G8" t="s">
        <v>73</v>
      </c>
      <c r="H8" t="s">
        <v>91</v>
      </c>
      <c r="K8">
        <v>-7</v>
      </c>
      <c r="M8">
        <v>27</v>
      </c>
      <c r="N8">
        <v>23</v>
      </c>
      <c r="O8" t="str">
        <f>IF(OR(ISBLANK(N8),ISBLANK(M8)),"",IF(N8&gt;(M8+IF(ISBLANK(K8),I8,K8)),H8,IF(N8&lt;(M8+IF(ISBLANK(K8),I8,K8)),G8,"na")))</f>
        <v>STL</v>
      </c>
      <c r="P8" t="str">
        <f>IF(OR(ISBLANK(N8),ISBLANK(M8)),"",IF(N8&gt;M8,H8,IF(N8&lt;M8,G8,"na")))</f>
        <v>DET</v>
      </c>
      <c r="Q8" s="23" t="str">
        <f t="shared" si="1"/>
        <v/>
      </c>
    </row>
    <row r="9" spans="1:17" x14ac:dyDescent="0.25">
      <c r="A9">
        <v>8</v>
      </c>
      <c r="B9" s="2" t="str">
        <f>CONCATENATE(D9,"_",IF(E9&lt;10,CONCATENATE("0",E9),E9),"_",H9,"@",G9)</f>
        <v>2012_01_WAS@NOR</v>
      </c>
      <c r="C9" s="1" t="s">
        <v>1</v>
      </c>
      <c r="D9">
        <v>2012</v>
      </c>
      <c r="E9">
        <f t="shared" si="0"/>
        <v>1</v>
      </c>
      <c r="F9">
        <v>1</v>
      </c>
      <c r="G9" t="s">
        <v>335</v>
      </c>
      <c r="H9" t="s">
        <v>94</v>
      </c>
      <c r="K9">
        <v>-7</v>
      </c>
      <c r="M9">
        <v>32</v>
      </c>
      <c r="N9">
        <v>40</v>
      </c>
      <c r="O9" t="str">
        <f>IF(OR(ISBLANK(N9),ISBLANK(M9)),"",IF(N9&gt;(M9+IF(ISBLANK(K9),I9,K9)),H9,IF(N9&lt;(M9+IF(ISBLANK(K9),I9,K9)),G9,"na")))</f>
        <v>WAS</v>
      </c>
      <c r="P9" t="str">
        <f>IF(OR(ISBLANK(N9),ISBLANK(M9)),"",IF(N9&gt;M9,H9,IF(N9&lt;M9,G9,"na")))</f>
        <v>WAS</v>
      </c>
      <c r="Q9" s="23" t="str">
        <f t="shared" si="1"/>
        <v/>
      </c>
    </row>
    <row r="10" spans="1:17" x14ac:dyDescent="0.25">
      <c r="A10">
        <v>9</v>
      </c>
      <c r="B10" s="2" t="str">
        <f>CONCATENATE(D10,"_",IF(E10&lt;10,CONCATENATE("0",E10),E10),"_",H10,"@",G10)</f>
        <v>2012_01_PHI@CLE</v>
      </c>
      <c r="C10" s="1" t="s">
        <v>1</v>
      </c>
      <c r="D10">
        <v>2012</v>
      </c>
      <c r="E10">
        <f t="shared" si="0"/>
        <v>1</v>
      </c>
      <c r="F10">
        <v>1</v>
      </c>
      <c r="G10" t="s">
        <v>70</v>
      </c>
      <c r="H10" t="s">
        <v>86</v>
      </c>
      <c r="K10">
        <v>8.5</v>
      </c>
      <c r="M10">
        <v>16</v>
      </c>
      <c r="N10">
        <v>17</v>
      </c>
      <c r="O10" t="str">
        <f>IF(OR(ISBLANK(N10),ISBLANK(M10)),"",IF(N10&gt;(M10+IF(ISBLANK(K10),I10,K10)),H10,IF(N10&lt;(M10+IF(ISBLANK(K10),I10,K10)),G10,"na")))</f>
        <v>CLE</v>
      </c>
      <c r="P10" t="str">
        <f>IF(OR(ISBLANK(N10),ISBLANK(M10)),"",IF(N10&gt;M10,H10,IF(N10&lt;M10,G10,"na")))</f>
        <v>PHI</v>
      </c>
      <c r="Q10" s="23" t="str">
        <f t="shared" si="1"/>
        <v/>
      </c>
    </row>
    <row r="11" spans="1:17" x14ac:dyDescent="0.25">
      <c r="A11">
        <v>10</v>
      </c>
      <c r="B11" s="2" t="str">
        <f>CONCATENATE(D11,"_",IF(E11&lt;10,CONCATENATE("0",E11),E11),"_",H11,"@",G11)</f>
        <v>2012_01_ATL@KCY</v>
      </c>
      <c r="C11" s="1" t="s">
        <v>1</v>
      </c>
      <c r="D11">
        <v>2012</v>
      </c>
      <c r="E11">
        <f t="shared" si="0"/>
        <v>1</v>
      </c>
      <c r="F11">
        <v>1</v>
      </c>
      <c r="G11" t="s">
        <v>331</v>
      </c>
      <c r="H11" t="s">
        <v>20</v>
      </c>
      <c r="K11">
        <v>3</v>
      </c>
      <c r="M11">
        <v>24</v>
      </c>
      <c r="N11">
        <v>40</v>
      </c>
      <c r="O11" t="str">
        <f>IF(OR(ISBLANK(N11),ISBLANK(M11)),"",IF(N11&gt;(M11+IF(ISBLANK(K11),I11,K11)),H11,IF(N11&lt;(M11+IF(ISBLANK(K11),I11,K11)),G11,"na")))</f>
        <v>ATL</v>
      </c>
      <c r="P11" t="str">
        <f>IF(OR(ISBLANK(N11),ISBLANK(M11)),"",IF(N11&gt;M11,H11,IF(N11&lt;M11,G11,"na")))</f>
        <v>ATL</v>
      </c>
      <c r="Q11" s="23" t="str">
        <f t="shared" si="1"/>
        <v/>
      </c>
    </row>
    <row r="12" spans="1:17" x14ac:dyDescent="0.25">
      <c r="A12">
        <v>11</v>
      </c>
      <c r="B12" s="2" t="str">
        <f>CONCATENATE(D12,"_",IF(E12&lt;10,CONCATENATE("0",E12),E12),"_",H12,"@",G12)</f>
        <v>2012_01_SFO@GBY</v>
      </c>
      <c r="C12" s="1" t="s">
        <v>1</v>
      </c>
      <c r="D12">
        <v>2012</v>
      </c>
      <c r="E12">
        <f t="shared" si="0"/>
        <v>1</v>
      </c>
      <c r="F12">
        <v>1</v>
      </c>
      <c r="G12" t="s">
        <v>330</v>
      </c>
      <c r="H12" t="s">
        <v>333</v>
      </c>
      <c r="K12">
        <v>-5</v>
      </c>
      <c r="M12">
        <v>22</v>
      </c>
      <c r="N12">
        <v>30</v>
      </c>
      <c r="O12" t="str">
        <f>IF(OR(ISBLANK(N12),ISBLANK(M12)),"",IF(N12&gt;(M12+IF(ISBLANK(K12),I12,K12)),H12,IF(N12&lt;(M12+IF(ISBLANK(K12),I12,K12)),G12,"na")))</f>
        <v>SFO</v>
      </c>
      <c r="P12" t="str">
        <f>IF(OR(ISBLANK(N12),ISBLANK(M12)),"",IF(N12&gt;M12,H12,IF(N12&lt;M12,G12,"na")))</f>
        <v>SFO</v>
      </c>
      <c r="Q12" s="23" t="str">
        <f t="shared" si="1"/>
        <v/>
      </c>
    </row>
    <row r="13" spans="1:17" x14ac:dyDescent="0.25">
      <c r="A13">
        <v>12</v>
      </c>
      <c r="B13" s="2" t="str">
        <f>CONCATENATE(D13,"_",IF(E13&lt;10,CONCATENATE("0",E13),E13),"_",H13,"@",G13)</f>
        <v>2012_01_SEA@ARI</v>
      </c>
      <c r="C13" s="1" t="s">
        <v>1</v>
      </c>
      <c r="D13">
        <v>2012</v>
      </c>
      <c r="E13">
        <f t="shared" si="0"/>
        <v>1</v>
      </c>
      <c r="F13">
        <v>1</v>
      </c>
      <c r="G13" t="s">
        <v>64</v>
      </c>
      <c r="H13" t="s">
        <v>89</v>
      </c>
      <c r="K13">
        <v>2.5</v>
      </c>
      <c r="M13">
        <v>20</v>
      </c>
      <c r="N13">
        <v>16</v>
      </c>
      <c r="O13" t="str">
        <f>IF(OR(ISBLANK(N13),ISBLANK(M13)),"",IF(N13&gt;(M13+IF(ISBLANK(K13),I13,K13)),H13,IF(N13&lt;(M13+IF(ISBLANK(K13),I13,K13)),G13,"na")))</f>
        <v>ARI</v>
      </c>
      <c r="P13" t="str">
        <f>IF(OR(ISBLANK(N13),ISBLANK(M13)),"",IF(N13&gt;M13,H13,IF(N13&lt;M13,G13,"na")))</f>
        <v>ARI</v>
      </c>
      <c r="Q13" s="23" t="str">
        <f t="shared" si="1"/>
        <v/>
      </c>
    </row>
    <row r="14" spans="1:17" x14ac:dyDescent="0.25">
      <c r="A14">
        <v>13</v>
      </c>
      <c r="B14" s="2" t="str">
        <f>CONCATENATE(D14,"_",IF(E14&lt;10,CONCATENATE("0",E14),E14),"_",H14,"@",G14)</f>
        <v>2012_01_CAR@TBY</v>
      </c>
      <c r="C14" s="1" t="s">
        <v>1</v>
      </c>
      <c r="D14">
        <v>2012</v>
      </c>
      <c r="E14">
        <f t="shared" si="0"/>
        <v>1</v>
      </c>
      <c r="F14">
        <v>1</v>
      </c>
      <c r="G14" t="s">
        <v>334</v>
      </c>
      <c r="H14" t="s">
        <v>67</v>
      </c>
      <c r="K14">
        <v>2.5</v>
      </c>
      <c r="M14">
        <v>16</v>
      </c>
      <c r="N14">
        <v>10</v>
      </c>
      <c r="O14" t="str">
        <f>IF(OR(ISBLANK(N14),ISBLANK(M14)),"",IF(N14&gt;(M14+IF(ISBLANK(K14),I14,K14)),H14,IF(N14&lt;(M14+IF(ISBLANK(K14),I14,K14)),G14,"na")))</f>
        <v>TBY</v>
      </c>
      <c r="P14" t="str">
        <f>IF(OR(ISBLANK(N14),ISBLANK(M14)),"",IF(N14&gt;M14,H14,IF(N14&lt;M14,G14,"na")))</f>
        <v>TBY</v>
      </c>
      <c r="Q14" s="23" t="str">
        <f t="shared" si="1"/>
        <v/>
      </c>
    </row>
    <row r="15" spans="1:17" x14ac:dyDescent="0.25">
      <c r="A15">
        <v>14</v>
      </c>
      <c r="B15" s="2" t="str">
        <f>CONCATENATE(D15,"_",IF(E15&lt;10,CONCATENATE("0",E15),E15),"_",H15,"@",G15)</f>
        <v>2012_01_PIT@DEN</v>
      </c>
      <c r="C15" s="1" t="s">
        <v>1</v>
      </c>
      <c r="D15">
        <v>2012</v>
      </c>
      <c r="E15">
        <f t="shared" si="0"/>
        <v>1</v>
      </c>
      <c r="F15">
        <v>1</v>
      </c>
      <c r="G15" t="s">
        <v>72</v>
      </c>
      <c r="H15" t="s">
        <v>87</v>
      </c>
      <c r="K15">
        <v>-1.5</v>
      </c>
      <c r="M15">
        <v>31</v>
      </c>
      <c r="N15">
        <v>19</v>
      </c>
      <c r="O15" t="str">
        <f>IF(OR(ISBLANK(N15),ISBLANK(M15)),"",IF(N15&gt;(M15+IF(ISBLANK(K15),I15,K15)),H15,IF(N15&lt;(M15+IF(ISBLANK(K15),I15,K15)),G15,"na")))</f>
        <v>DEN</v>
      </c>
      <c r="P15" t="str">
        <f>IF(OR(ISBLANK(N15),ISBLANK(M15)),"",IF(N15&gt;M15,H15,IF(N15&lt;M15,G15,"na")))</f>
        <v>DEN</v>
      </c>
      <c r="Q15" s="23" t="str">
        <f t="shared" si="1"/>
        <v/>
      </c>
    </row>
    <row r="16" spans="1:17" x14ac:dyDescent="0.25">
      <c r="A16">
        <v>15</v>
      </c>
      <c r="B16" s="2" t="str">
        <f>CONCATENATE(D16,"_",IF(E16&lt;10,CONCATENATE("0",E16),E16),"_",H16,"@",G16)</f>
        <v>2012_01_CIN@BAL</v>
      </c>
      <c r="C16" s="1" t="s">
        <v>1</v>
      </c>
      <c r="D16">
        <v>2012</v>
      </c>
      <c r="E16">
        <f t="shared" si="0"/>
        <v>1</v>
      </c>
      <c r="F16">
        <v>1</v>
      </c>
      <c r="G16" t="s">
        <v>65</v>
      </c>
      <c r="H16" t="s">
        <v>69</v>
      </c>
      <c r="K16">
        <v>-6</v>
      </c>
      <c r="M16">
        <v>44</v>
      </c>
      <c r="N16">
        <v>13</v>
      </c>
      <c r="O16" t="str">
        <f>IF(OR(ISBLANK(N16),ISBLANK(M16)),"",IF(N16&gt;(M16+IF(ISBLANK(K16),I16,K16)),H16,IF(N16&lt;(M16+IF(ISBLANK(K16),I16,K16)),G16,"na")))</f>
        <v>BAL</v>
      </c>
      <c r="P16" t="str">
        <f>IF(OR(ISBLANK(N16),ISBLANK(M16)),"",IF(N16&gt;M16,H16,IF(N16&lt;M16,G16,"na")))</f>
        <v>BAL</v>
      </c>
      <c r="Q16" s="23" t="str">
        <f t="shared" si="1"/>
        <v/>
      </c>
    </row>
    <row r="17" spans="1:17" x14ac:dyDescent="0.25">
      <c r="A17">
        <v>16</v>
      </c>
      <c r="B17" s="2" t="str">
        <f>CONCATENATE(D17,"_",IF(E17&lt;10,CONCATENATE("0",E17),E17),"_",H17,"@",G17)</f>
        <v>2012_01_SD@OAK</v>
      </c>
      <c r="C17" s="1" t="s">
        <v>1</v>
      </c>
      <c r="D17">
        <v>2012</v>
      </c>
      <c r="E17">
        <f t="shared" si="0"/>
        <v>1</v>
      </c>
      <c r="F17">
        <v>1</v>
      </c>
      <c r="G17" t="s">
        <v>85</v>
      </c>
      <c r="H17" t="s">
        <v>88</v>
      </c>
      <c r="K17">
        <v>1</v>
      </c>
      <c r="M17">
        <v>14</v>
      </c>
      <c r="N17">
        <v>22</v>
      </c>
      <c r="O17" t="str">
        <f>IF(OR(ISBLANK(N17),ISBLANK(M17)),"",IF(N17&gt;(M17+IF(ISBLANK(K17),I17,K17)),H17,IF(N17&lt;(M17+IF(ISBLANK(K17),I17,K17)),G17,"na")))</f>
        <v>SD</v>
      </c>
      <c r="P17" t="str">
        <f>IF(OR(ISBLANK(N17),ISBLANK(M17)),"",IF(N17&gt;M17,H17,IF(N17&lt;M17,G17,"na")))</f>
        <v>SD</v>
      </c>
      <c r="Q17" s="23" t="str">
        <f t="shared" si="1"/>
        <v/>
      </c>
    </row>
    <row r="18" spans="1:17" x14ac:dyDescent="0.25">
      <c r="A18">
        <v>17</v>
      </c>
      <c r="B18" s="2" t="str">
        <f>CONCATENATE(D18,"_",IF(E18&lt;10,CONCATENATE("0",E18),E18),"_",H18,"@",G18)</f>
        <v>2012_02_CHI@GBY</v>
      </c>
      <c r="C18" s="1" t="s">
        <v>1</v>
      </c>
      <c r="D18">
        <v>2012</v>
      </c>
      <c r="E18">
        <f t="shared" si="0"/>
        <v>2</v>
      </c>
      <c r="F18">
        <v>2</v>
      </c>
      <c r="G18" t="s">
        <v>330</v>
      </c>
      <c r="H18" t="s">
        <v>68</v>
      </c>
      <c r="K18">
        <v>-5.5</v>
      </c>
      <c r="M18">
        <v>23</v>
      </c>
      <c r="N18">
        <v>10</v>
      </c>
      <c r="O18" t="str">
        <f>IF(OR(ISBLANK(N18),ISBLANK(M18)),"",IF(N18&gt;(M18+IF(ISBLANK(K18),I18,K18)),H18,IF(N18&lt;(M18+IF(ISBLANK(K18),I18,K18)),G18,"na")))</f>
        <v>GBY</v>
      </c>
      <c r="P18" t="str">
        <f>IF(OR(ISBLANK(N18),ISBLANK(M18)),"",IF(N18&gt;M18,H18,IF(N18&lt;M18,G18,"na")))</f>
        <v>GBY</v>
      </c>
      <c r="Q18" s="23" t="str">
        <f t="shared" si="1"/>
        <v/>
      </c>
    </row>
    <row r="19" spans="1:17" x14ac:dyDescent="0.25">
      <c r="A19">
        <v>18</v>
      </c>
      <c r="B19" s="2" t="str">
        <f>CONCATENATE(D19,"_",IF(E19&lt;10,CONCATENATE("0",E19),E19),"_",H19,"@",G19)</f>
        <v>2012_02_TBY@NYG</v>
      </c>
      <c r="C19" s="1" t="s">
        <v>1</v>
      </c>
      <c r="D19">
        <v>2012</v>
      </c>
      <c r="E19">
        <f t="shared" si="0"/>
        <v>2</v>
      </c>
      <c r="F19">
        <v>2</v>
      </c>
      <c r="G19" t="s">
        <v>83</v>
      </c>
      <c r="H19" t="s">
        <v>334</v>
      </c>
      <c r="K19">
        <v>-7.5</v>
      </c>
      <c r="M19">
        <v>41</v>
      </c>
      <c r="N19">
        <v>34</v>
      </c>
      <c r="O19" t="str">
        <f>IF(OR(ISBLANK(N19),ISBLANK(M19)),"",IF(N19&gt;(M19+IF(ISBLANK(K19),I19,K19)),H19,IF(N19&lt;(M19+IF(ISBLANK(K19),I19,K19)),G19,"na")))</f>
        <v>TBY</v>
      </c>
      <c r="P19" t="str">
        <f>IF(OR(ISBLANK(N19),ISBLANK(M19)),"",IF(N19&gt;M19,H19,IF(N19&lt;M19,G19,"na")))</f>
        <v>NYG</v>
      </c>
      <c r="Q19" s="23" t="str">
        <f t="shared" si="1"/>
        <v/>
      </c>
    </row>
    <row r="20" spans="1:17" x14ac:dyDescent="0.25">
      <c r="A20">
        <v>19</v>
      </c>
      <c r="B20" s="2" t="str">
        <f>CONCATENATE(D20,"_",IF(E20&lt;10,CONCATENATE("0",E20),E20),"_",H20,"@",G20)</f>
        <v>2012_02_NOR@CAR</v>
      </c>
      <c r="C20" s="1" t="s">
        <v>1</v>
      </c>
      <c r="D20">
        <v>2012</v>
      </c>
      <c r="E20">
        <f t="shared" si="0"/>
        <v>2</v>
      </c>
      <c r="F20">
        <v>2</v>
      </c>
      <c r="G20" t="s">
        <v>67</v>
      </c>
      <c r="H20" t="s">
        <v>335</v>
      </c>
      <c r="K20">
        <v>2.5</v>
      </c>
      <c r="M20">
        <v>35</v>
      </c>
      <c r="N20">
        <v>27</v>
      </c>
      <c r="O20" t="str">
        <f>IF(OR(ISBLANK(N20),ISBLANK(M20)),"",IF(N20&gt;(M20+IF(ISBLANK(K20),I20,K20)),H20,IF(N20&lt;(M20+IF(ISBLANK(K20),I20,K20)),G20,"na")))</f>
        <v>CAR</v>
      </c>
      <c r="P20" t="str">
        <f>IF(OR(ISBLANK(N20),ISBLANK(M20)),"",IF(N20&gt;M20,H20,IF(N20&lt;M20,G20,"na")))</f>
        <v>CAR</v>
      </c>
      <c r="Q20" s="23" t="str">
        <f t="shared" si="1"/>
        <v/>
      </c>
    </row>
    <row r="21" spans="1:17" x14ac:dyDescent="0.25">
      <c r="A21">
        <v>20</v>
      </c>
      <c r="B21" s="2" t="str">
        <f>CONCATENATE(D21,"_",IF(E21&lt;10,CONCATENATE("0",E21),E21),"_",H21,"@",G21)</f>
        <v>2012_02_ARI@NWE</v>
      </c>
      <c r="C21" s="1" t="s">
        <v>1</v>
      </c>
      <c r="D21">
        <v>2012</v>
      </c>
      <c r="E21">
        <f t="shared" si="0"/>
        <v>2</v>
      </c>
      <c r="F21">
        <v>2</v>
      </c>
      <c r="G21" t="s">
        <v>332</v>
      </c>
      <c r="H21" t="s">
        <v>64</v>
      </c>
      <c r="K21">
        <v>-13.5</v>
      </c>
      <c r="M21">
        <v>18</v>
      </c>
      <c r="N21">
        <v>20</v>
      </c>
      <c r="O21" t="str">
        <f>IF(OR(ISBLANK(N21),ISBLANK(M21)),"",IF(N21&gt;(M21+IF(ISBLANK(K21),I21,K21)),H21,IF(N21&lt;(M21+IF(ISBLANK(K21),I21,K21)),G21,"na")))</f>
        <v>ARI</v>
      </c>
      <c r="P21" t="str">
        <f>IF(OR(ISBLANK(N21),ISBLANK(M21)),"",IF(N21&gt;M21,H21,IF(N21&lt;M21,G21,"na")))</f>
        <v>ARI</v>
      </c>
      <c r="Q21" s="23" t="str">
        <f t="shared" si="1"/>
        <v/>
      </c>
    </row>
    <row r="22" spans="1:17" x14ac:dyDescent="0.25">
      <c r="A22">
        <v>21</v>
      </c>
      <c r="B22" s="2" t="str">
        <f>CONCATENATE(D22,"_",IF(E22&lt;10,CONCATENATE("0",E22),E22),"_",H22,"@",G22)</f>
        <v>2012_02_MIN@IND</v>
      </c>
      <c r="C22" s="1" t="s">
        <v>1</v>
      </c>
      <c r="D22">
        <v>2012</v>
      </c>
      <c r="E22">
        <f t="shared" si="0"/>
        <v>2</v>
      </c>
      <c r="F22">
        <v>2</v>
      </c>
      <c r="G22" t="s">
        <v>76</v>
      </c>
      <c r="H22" t="s">
        <v>80</v>
      </c>
      <c r="K22">
        <v>1.5</v>
      </c>
      <c r="M22">
        <v>23</v>
      </c>
      <c r="N22">
        <v>20</v>
      </c>
      <c r="O22" t="str">
        <f>IF(OR(ISBLANK(N22),ISBLANK(M22)),"",IF(N22&gt;(M22+IF(ISBLANK(K22),I22,K22)),H22,IF(N22&lt;(M22+IF(ISBLANK(K22),I22,K22)),G22,"na")))</f>
        <v>IND</v>
      </c>
      <c r="P22" t="str">
        <f>IF(OR(ISBLANK(N22),ISBLANK(M22)),"",IF(N22&gt;M22,H22,IF(N22&lt;M22,G22,"na")))</f>
        <v>IND</v>
      </c>
      <c r="Q22" s="23" t="str">
        <f t="shared" si="1"/>
        <v/>
      </c>
    </row>
    <row r="23" spans="1:17" x14ac:dyDescent="0.25">
      <c r="A23">
        <v>22</v>
      </c>
      <c r="B23" s="2" t="str">
        <f>CONCATENATE(D23,"_",IF(E23&lt;10,CONCATENATE("0",E23),E23),"_",H23,"@",G23)</f>
        <v>2012_02_BAL@PHI</v>
      </c>
      <c r="C23" s="1" t="s">
        <v>1</v>
      </c>
      <c r="D23">
        <v>2012</v>
      </c>
      <c r="E23">
        <f t="shared" si="0"/>
        <v>2</v>
      </c>
      <c r="F23">
        <v>2</v>
      </c>
      <c r="G23" t="s">
        <v>86</v>
      </c>
      <c r="H23" t="s">
        <v>65</v>
      </c>
      <c r="K23">
        <v>-2.5</v>
      </c>
      <c r="M23">
        <v>24</v>
      </c>
      <c r="N23">
        <v>23</v>
      </c>
      <c r="O23" t="str">
        <f>IF(OR(ISBLANK(N23),ISBLANK(M23)),"",IF(N23&gt;(M23+IF(ISBLANK(K23),I23,K23)),H23,IF(N23&lt;(M23+IF(ISBLANK(K23),I23,K23)),G23,"na")))</f>
        <v>BAL</v>
      </c>
      <c r="P23" t="str">
        <f>IF(OR(ISBLANK(N23),ISBLANK(M23)),"",IF(N23&gt;M23,H23,IF(N23&lt;M23,G23,"na")))</f>
        <v>PHI</v>
      </c>
      <c r="Q23" s="23" t="str">
        <f t="shared" si="1"/>
        <v/>
      </c>
    </row>
    <row r="24" spans="1:17" x14ac:dyDescent="0.25">
      <c r="A24">
        <v>23</v>
      </c>
      <c r="B24" s="2" t="str">
        <f>CONCATENATE(D24,"_",IF(E24&lt;10,CONCATENATE("0",E24),E24),"_",H24,"@",G24)</f>
        <v>2012_02_KCY@BUF</v>
      </c>
      <c r="C24" s="1" t="s">
        <v>1</v>
      </c>
      <c r="D24">
        <v>2012</v>
      </c>
      <c r="E24">
        <f t="shared" si="0"/>
        <v>2</v>
      </c>
      <c r="F24">
        <v>2</v>
      </c>
      <c r="G24" t="s">
        <v>66</v>
      </c>
      <c r="H24" t="s">
        <v>331</v>
      </c>
      <c r="K24">
        <v>-3.5</v>
      </c>
      <c r="M24">
        <v>35</v>
      </c>
      <c r="N24">
        <v>17</v>
      </c>
      <c r="O24" t="str">
        <f>IF(OR(ISBLANK(N24),ISBLANK(M24)),"",IF(N24&gt;(M24+IF(ISBLANK(K24),I24,K24)),H24,IF(N24&lt;(M24+IF(ISBLANK(K24),I24,K24)),G24,"na")))</f>
        <v>BUF</v>
      </c>
      <c r="P24" t="str">
        <f>IF(OR(ISBLANK(N24),ISBLANK(M24)),"",IF(N24&gt;M24,H24,IF(N24&lt;M24,G24,"na")))</f>
        <v>BUF</v>
      </c>
      <c r="Q24" s="23" t="str">
        <f t="shared" si="1"/>
        <v/>
      </c>
    </row>
    <row r="25" spans="1:17" x14ac:dyDescent="0.25">
      <c r="A25">
        <v>24</v>
      </c>
      <c r="B25" s="2" t="str">
        <f>CONCATENATE(D25,"_",IF(E25&lt;10,CONCATENATE("0",E25),E25),"_",H25,"@",G25)</f>
        <v>2012_02_CLE@CIN</v>
      </c>
      <c r="C25" s="1" t="s">
        <v>1</v>
      </c>
      <c r="D25">
        <v>2012</v>
      </c>
      <c r="E25">
        <f t="shared" si="0"/>
        <v>2</v>
      </c>
      <c r="F25">
        <v>2</v>
      </c>
      <c r="G25" t="s">
        <v>69</v>
      </c>
      <c r="H25" t="s">
        <v>70</v>
      </c>
      <c r="K25">
        <v>-6.5</v>
      </c>
      <c r="M25">
        <v>34</v>
      </c>
      <c r="N25">
        <v>27</v>
      </c>
      <c r="O25" t="str">
        <f>IF(OR(ISBLANK(N25),ISBLANK(M25)),"",IF(N25&gt;(M25+IF(ISBLANK(K25),I25,K25)),H25,IF(N25&lt;(M25+IF(ISBLANK(K25),I25,K25)),G25,"na")))</f>
        <v>CIN</v>
      </c>
      <c r="P25" t="str">
        <f>IF(OR(ISBLANK(N25),ISBLANK(M25)),"",IF(N25&gt;M25,H25,IF(N25&lt;M25,G25,"na")))</f>
        <v>CIN</v>
      </c>
      <c r="Q25" s="23" t="str">
        <f t="shared" si="1"/>
        <v/>
      </c>
    </row>
    <row r="26" spans="1:17" x14ac:dyDescent="0.25">
      <c r="A26">
        <v>25</v>
      </c>
      <c r="B26" s="2" t="str">
        <f>CONCATENATE(D26,"_",IF(E26&lt;10,CONCATENATE("0",E26),E26),"_",H26,"@",G26)</f>
        <v>2012_02_HOU@JAX</v>
      </c>
      <c r="C26" s="1" t="s">
        <v>1</v>
      </c>
      <c r="D26">
        <v>2012</v>
      </c>
      <c r="E26">
        <f t="shared" si="0"/>
        <v>2</v>
      </c>
      <c r="F26">
        <v>2</v>
      </c>
      <c r="G26" t="s">
        <v>77</v>
      </c>
      <c r="H26" t="s">
        <v>75</v>
      </c>
      <c r="K26">
        <v>7.5</v>
      </c>
      <c r="M26">
        <v>7</v>
      </c>
      <c r="N26">
        <v>27</v>
      </c>
      <c r="O26" t="str">
        <f>IF(OR(ISBLANK(N26),ISBLANK(M26)),"",IF(N26&gt;(M26+IF(ISBLANK(K26),I26,K26)),H26,IF(N26&lt;(M26+IF(ISBLANK(K26),I26,K26)),G26,"na")))</f>
        <v>HOU</v>
      </c>
      <c r="P26" t="str">
        <f>IF(OR(ISBLANK(N26),ISBLANK(M26)),"",IF(N26&gt;M26,H26,IF(N26&lt;M26,G26,"na")))</f>
        <v>HOU</v>
      </c>
      <c r="Q26" s="23" t="str">
        <f t="shared" si="1"/>
        <v/>
      </c>
    </row>
    <row r="27" spans="1:17" x14ac:dyDescent="0.25">
      <c r="A27">
        <v>26</v>
      </c>
      <c r="B27" s="2" t="str">
        <f>CONCATENATE(D27,"_",IF(E27&lt;10,CONCATENATE("0",E27),E27),"_",H27,"@",G27)</f>
        <v>2012_02_OAK@MIA</v>
      </c>
      <c r="C27" s="1" t="s">
        <v>1</v>
      </c>
      <c r="D27">
        <v>2012</v>
      </c>
      <c r="E27">
        <f t="shared" si="0"/>
        <v>2</v>
      </c>
      <c r="F27">
        <v>2</v>
      </c>
      <c r="G27" t="s">
        <v>79</v>
      </c>
      <c r="H27" t="s">
        <v>85</v>
      </c>
      <c r="K27">
        <v>2.5</v>
      </c>
      <c r="M27">
        <v>35</v>
      </c>
      <c r="N27">
        <v>13</v>
      </c>
      <c r="O27" t="str">
        <f>IF(OR(ISBLANK(N27),ISBLANK(M27)),"",IF(N27&gt;(M27+IF(ISBLANK(K27),I27,K27)),H27,IF(N27&lt;(M27+IF(ISBLANK(K27),I27,K27)),G27,"na")))</f>
        <v>MIA</v>
      </c>
      <c r="P27" t="str">
        <f>IF(OR(ISBLANK(N27),ISBLANK(M27)),"",IF(N27&gt;M27,H27,IF(N27&lt;M27,G27,"na")))</f>
        <v>MIA</v>
      </c>
      <c r="Q27" s="23" t="str">
        <f t="shared" si="1"/>
        <v/>
      </c>
    </row>
    <row r="28" spans="1:17" x14ac:dyDescent="0.25">
      <c r="A28">
        <v>27</v>
      </c>
      <c r="B28" s="2" t="str">
        <f>CONCATENATE(D28,"_",IF(E28&lt;10,CONCATENATE("0",E28),E28),"_",H28,"@",G28)</f>
        <v>2012_02_WAS@STL</v>
      </c>
      <c r="C28" s="1" t="s">
        <v>1</v>
      </c>
      <c r="D28">
        <v>2012</v>
      </c>
      <c r="E28">
        <f t="shared" si="0"/>
        <v>2</v>
      </c>
      <c r="F28">
        <v>2</v>
      </c>
      <c r="G28" t="s">
        <v>91</v>
      </c>
      <c r="H28" t="s">
        <v>94</v>
      </c>
      <c r="K28">
        <v>3.5</v>
      </c>
      <c r="M28">
        <v>31</v>
      </c>
      <c r="N28">
        <v>28</v>
      </c>
      <c r="O28" t="str">
        <f>IF(OR(ISBLANK(N28),ISBLANK(M28)),"",IF(N28&gt;(M28+IF(ISBLANK(K28),I28,K28)),H28,IF(N28&lt;(M28+IF(ISBLANK(K28),I28,K28)),G28,"na")))</f>
        <v>STL</v>
      </c>
      <c r="P28" t="str">
        <f>IF(OR(ISBLANK(N28),ISBLANK(M28)),"",IF(N28&gt;M28,H28,IF(N28&lt;M28,G28,"na")))</f>
        <v>STL</v>
      </c>
      <c r="Q28" s="23" t="str">
        <f t="shared" si="1"/>
        <v/>
      </c>
    </row>
    <row r="29" spans="1:17" x14ac:dyDescent="0.25">
      <c r="A29">
        <v>28</v>
      </c>
      <c r="B29" s="2" t="str">
        <f>CONCATENATE(D29,"_",IF(E29&lt;10,CONCATENATE("0",E29),E29),"_",H29,"@",G29)</f>
        <v>2012_02_NYJ@PIT</v>
      </c>
      <c r="C29" s="1" t="s">
        <v>1</v>
      </c>
      <c r="D29">
        <v>2012</v>
      </c>
      <c r="E29">
        <f t="shared" si="0"/>
        <v>2</v>
      </c>
      <c r="F29">
        <v>2</v>
      </c>
      <c r="G29" t="s">
        <v>87</v>
      </c>
      <c r="H29" t="s">
        <v>84</v>
      </c>
      <c r="K29">
        <v>-6.5</v>
      </c>
      <c r="M29">
        <v>27</v>
      </c>
      <c r="N29">
        <v>10</v>
      </c>
      <c r="O29" t="str">
        <f>IF(OR(ISBLANK(N29),ISBLANK(M29)),"",IF(N29&gt;(M29+IF(ISBLANK(K29),I29,K29)),H29,IF(N29&lt;(M29+IF(ISBLANK(K29),I29,K29)),G29,"na")))</f>
        <v>PIT</v>
      </c>
      <c r="P29" t="str">
        <f>IF(OR(ISBLANK(N29),ISBLANK(M29)),"",IF(N29&gt;M29,H29,IF(N29&lt;M29,G29,"na")))</f>
        <v>PIT</v>
      </c>
      <c r="Q29" s="23" t="str">
        <f t="shared" si="1"/>
        <v/>
      </c>
    </row>
    <row r="30" spans="1:17" x14ac:dyDescent="0.25">
      <c r="A30">
        <v>29</v>
      </c>
      <c r="B30" s="2" t="str">
        <f>CONCATENATE(D30,"_",IF(E30&lt;10,CONCATENATE("0",E30),E30),"_",H30,"@",G30)</f>
        <v>2012_02_TEN@SD</v>
      </c>
      <c r="C30" s="1" t="s">
        <v>1</v>
      </c>
      <c r="D30">
        <v>2012</v>
      </c>
      <c r="E30">
        <f t="shared" si="0"/>
        <v>2</v>
      </c>
      <c r="F30">
        <v>2</v>
      </c>
      <c r="G30" t="s">
        <v>88</v>
      </c>
      <c r="H30" t="s">
        <v>93</v>
      </c>
      <c r="K30">
        <v>-6.5</v>
      </c>
      <c r="M30">
        <v>38</v>
      </c>
      <c r="N30">
        <v>10</v>
      </c>
      <c r="O30" t="str">
        <f>IF(OR(ISBLANK(N30),ISBLANK(M30)),"",IF(N30&gt;(M30+IF(ISBLANK(K30),I30,K30)),H30,IF(N30&lt;(M30+IF(ISBLANK(K30),I30,K30)),G30,"na")))</f>
        <v>SD</v>
      </c>
      <c r="P30" t="str">
        <f>IF(OR(ISBLANK(N30),ISBLANK(M30)),"",IF(N30&gt;M30,H30,IF(N30&lt;M30,G30,"na")))</f>
        <v>SD</v>
      </c>
      <c r="Q30" s="23" t="str">
        <f t="shared" si="1"/>
        <v/>
      </c>
    </row>
    <row r="31" spans="1:17" x14ac:dyDescent="0.25">
      <c r="A31">
        <v>30</v>
      </c>
      <c r="B31" s="2" t="str">
        <f>CONCATENATE(D31,"_",IF(E31&lt;10,CONCATENATE("0",E31),E31),"_",H31,"@",G31)</f>
        <v>2012_02_DAL@SEA</v>
      </c>
      <c r="C31" s="1" t="s">
        <v>1</v>
      </c>
      <c r="D31">
        <v>2012</v>
      </c>
      <c r="E31">
        <f t="shared" si="0"/>
        <v>2</v>
      </c>
      <c r="F31">
        <v>2</v>
      </c>
      <c r="G31" t="s">
        <v>89</v>
      </c>
      <c r="H31" t="s">
        <v>71</v>
      </c>
      <c r="K31">
        <v>3.5</v>
      </c>
      <c r="M31">
        <v>27</v>
      </c>
      <c r="N31">
        <v>7</v>
      </c>
      <c r="O31" t="str">
        <f>IF(OR(ISBLANK(N31),ISBLANK(M31)),"",IF(N31&gt;(M31+IF(ISBLANK(K31),I31,K31)),H31,IF(N31&lt;(M31+IF(ISBLANK(K31),I31,K31)),G31,"na")))</f>
        <v>SEA</v>
      </c>
      <c r="P31" t="str">
        <f>IF(OR(ISBLANK(N31),ISBLANK(M31)),"",IF(N31&gt;M31,H31,IF(N31&lt;M31,G31,"na")))</f>
        <v>SEA</v>
      </c>
      <c r="Q31" s="23" t="str">
        <f t="shared" si="1"/>
        <v/>
      </c>
    </row>
    <row r="32" spans="1:17" x14ac:dyDescent="0.25">
      <c r="A32">
        <v>31</v>
      </c>
      <c r="B32" s="2" t="str">
        <f>CONCATENATE(D32,"_",IF(E32&lt;10,CONCATENATE("0",E32),E32),"_",H32,"@",G32)</f>
        <v>2012_02_DET@SFO</v>
      </c>
      <c r="C32" s="1" t="s">
        <v>1</v>
      </c>
      <c r="D32">
        <v>2012</v>
      </c>
      <c r="E32">
        <f t="shared" si="0"/>
        <v>2</v>
      </c>
      <c r="F32">
        <v>2</v>
      </c>
      <c r="G32" t="s">
        <v>333</v>
      </c>
      <c r="H32" t="s">
        <v>73</v>
      </c>
      <c r="K32">
        <v>-6.5</v>
      </c>
      <c r="M32">
        <v>27</v>
      </c>
      <c r="N32">
        <v>19</v>
      </c>
      <c r="O32" t="str">
        <f>IF(OR(ISBLANK(N32),ISBLANK(M32)),"",IF(N32&gt;(M32+IF(ISBLANK(K32),I32,K32)),H32,IF(N32&lt;(M32+IF(ISBLANK(K32),I32,K32)),G32,"na")))</f>
        <v>SFO</v>
      </c>
      <c r="P32" t="str">
        <f>IF(OR(ISBLANK(N32),ISBLANK(M32)),"",IF(N32&gt;M32,H32,IF(N32&lt;M32,G32,"na")))</f>
        <v>SFO</v>
      </c>
      <c r="Q32" s="23" t="str">
        <f t="shared" si="1"/>
        <v/>
      </c>
    </row>
    <row r="33" spans="1:17" x14ac:dyDescent="0.25">
      <c r="A33">
        <v>32</v>
      </c>
      <c r="B33" s="2" t="str">
        <f>CONCATENATE(D33,"_",IF(E33&lt;10,CONCATENATE("0",E33),E33),"_",H33,"@",G33)</f>
        <v>2012_02_DEN@ATL</v>
      </c>
      <c r="C33" s="1" t="s">
        <v>1</v>
      </c>
      <c r="D33">
        <v>2012</v>
      </c>
      <c r="E33">
        <f t="shared" si="0"/>
        <v>2</v>
      </c>
      <c r="F33">
        <v>2</v>
      </c>
      <c r="G33" t="s">
        <v>20</v>
      </c>
      <c r="H33" t="s">
        <v>72</v>
      </c>
      <c r="K33">
        <v>-3.5</v>
      </c>
      <c r="M33">
        <v>27</v>
      </c>
      <c r="N33">
        <v>21</v>
      </c>
      <c r="O33" t="str">
        <f>IF(OR(ISBLANK(N33),ISBLANK(M33)),"",IF(N33&gt;(M33+IF(ISBLANK(K33),I33,K33)),H33,IF(N33&lt;(M33+IF(ISBLANK(K33),I33,K33)),G33,"na")))</f>
        <v>ATL</v>
      </c>
      <c r="P33" t="str">
        <f>IF(OR(ISBLANK(N33),ISBLANK(M33)),"",IF(N33&gt;M33,H33,IF(N33&lt;M33,G33,"na")))</f>
        <v>ATL</v>
      </c>
      <c r="Q33" s="23" t="str">
        <f t="shared" si="1"/>
        <v/>
      </c>
    </row>
    <row r="34" spans="1:17" x14ac:dyDescent="0.25">
      <c r="A34">
        <v>33</v>
      </c>
      <c r="B34" s="2" t="str">
        <f>CONCATENATE(D34,"_",IF(E34&lt;10,CONCATENATE("0",E34),E34),"_",H34,"@",G34)</f>
        <v>2012_03_NYG@CAR</v>
      </c>
      <c r="C34" s="1" t="s">
        <v>1</v>
      </c>
      <c r="D34">
        <v>2012</v>
      </c>
      <c r="E34">
        <f t="shared" si="0"/>
        <v>3</v>
      </c>
      <c r="F34">
        <v>3</v>
      </c>
      <c r="G34" t="s">
        <v>67</v>
      </c>
      <c r="H34" t="s">
        <v>83</v>
      </c>
      <c r="K34">
        <v>1.5</v>
      </c>
      <c r="M34">
        <v>7</v>
      </c>
      <c r="N34">
        <v>36</v>
      </c>
      <c r="O34" t="str">
        <f>IF(OR(ISBLANK(N34),ISBLANK(M34)),"",IF(N34&gt;(M34+IF(ISBLANK(K34),I34,K34)),H34,IF(N34&lt;(M34+IF(ISBLANK(K34),I34,K34)),G34,"na")))</f>
        <v>NYG</v>
      </c>
      <c r="P34" t="str">
        <f>IF(OR(ISBLANK(N34),ISBLANK(M34)),"",IF(N34&gt;M34,H34,IF(N34&lt;M34,G34,"na")))</f>
        <v>NYG</v>
      </c>
      <c r="Q34" s="23" t="str">
        <f t="shared" si="1"/>
        <v/>
      </c>
    </row>
    <row r="35" spans="1:17" x14ac:dyDescent="0.25">
      <c r="A35">
        <v>34</v>
      </c>
      <c r="B35" s="2" t="str">
        <f>CONCATENATE(D35,"_",IF(E35&lt;10,CONCATENATE("0",E35),E35),"_",H35,"@",G35)</f>
        <v>2012_03_TBY@DAL</v>
      </c>
      <c r="C35" s="1" t="s">
        <v>1</v>
      </c>
      <c r="D35">
        <v>2012</v>
      </c>
      <c r="E35">
        <f t="shared" si="0"/>
        <v>3</v>
      </c>
      <c r="F35">
        <v>3</v>
      </c>
      <c r="G35" t="s">
        <v>71</v>
      </c>
      <c r="H35" t="s">
        <v>334</v>
      </c>
      <c r="K35">
        <v>-7.5</v>
      </c>
      <c r="M35">
        <v>16</v>
      </c>
      <c r="N35">
        <v>10</v>
      </c>
      <c r="O35" t="str">
        <f>IF(OR(ISBLANK(N35),ISBLANK(M35)),"",IF(N35&gt;(M35+IF(ISBLANK(K35),I35,K35)),H35,IF(N35&lt;(M35+IF(ISBLANK(K35),I35,K35)),G35,"na")))</f>
        <v>TBY</v>
      </c>
      <c r="P35" t="str">
        <f>IF(OR(ISBLANK(N35),ISBLANK(M35)),"",IF(N35&gt;M35,H35,IF(N35&lt;M35,G35,"na")))</f>
        <v>DAL</v>
      </c>
      <c r="Q35" s="23" t="str">
        <f t="shared" si="1"/>
        <v/>
      </c>
    </row>
    <row r="36" spans="1:17" x14ac:dyDescent="0.25">
      <c r="A36">
        <v>35</v>
      </c>
      <c r="B36" s="2" t="str">
        <f>CONCATENATE(D36,"_",IF(E36&lt;10,CONCATENATE("0",E36),E36),"_",H36,"@",G36)</f>
        <v>2012_03_STL@CHI</v>
      </c>
      <c r="C36" s="1" t="s">
        <v>1</v>
      </c>
      <c r="D36">
        <v>2012</v>
      </c>
      <c r="E36">
        <f t="shared" si="0"/>
        <v>3</v>
      </c>
      <c r="F36">
        <v>3</v>
      </c>
      <c r="G36" t="s">
        <v>68</v>
      </c>
      <c r="H36" t="s">
        <v>91</v>
      </c>
      <c r="K36">
        <v>-7.5</v>
      </c>
      <c r="M36">
        <v>23</v>
      </c>
      <c r="N36">
        <v>6</v>
      </c>
      <c r="O36" t="str">
        <f>IF(OR(ISBLANK(N36),ISBLANK(M36)),"",IF(N36&gt;(M36+IF(ISBLANK(K36),I36,K36)),H36,IF(N36&lt;(M36+IF(ISBLANK(K36),I36,K36)),G36,"na")))</f>
        <v>CHI</v>
      </c>
      <c r="P36" t="str">
        <f>IF(OR(ISBLANK(N36),ISBLANK(M36)),"",IF(N36&gt;M36,H36,IF(N36&lt;M36,G36,"na")))</f>
        <v>CHI</v>
      </c>
      <c r="Q36" s="23" t="str">
        <f t="shared" si="1"/>
        <v/>
      </c>
    </row>
    <row r="37" spans="1:17" x14ac:dyDescent="0.25">
      <c r="A37">
        <v>36</v>
      </c>
      <c r="B37" s="2" t="str">
        <f>CONCATENATE(D37,"_",IF(E37&lt;10,CONCATENATE("0",E37),E37),"_",H37,"@",G37)</f>
        <v>2012_03_SFO@MIN</v>
      </c>
      <c r="C37" s="1" t="s">
        <v>1</v>
      </c>
      <c r="D37">
        <v>2012</v>
      </c>
      <c r="E37">
        <f t="shared" si="0"/>
        <v>3</v>
      </c>
      <c r="F37">
        <v>3</v>
      </c>
      <c r="G37" t="s">
        <v>80</v>
      </c>
      <c r="H37" t="s">
        <v>333</v>
      </c>
      <c r="K37">
        <v>7.5</v>
      </c>
      <c r="M37">
        <v>24</v>
      </c>
      <c r="N37">
        <v>13</v>
      </c>
      <c r="O37" t="str">
        <f>IF(OR(ISBLANK(N37),ISBLANK(M37)),"",IF(N37&gt;(M37+IF(ISBLANK(K37),I37,K37)),H37,IF(N37&lt;(M37+IF(ISBLANK(K37),I37,K37)),G37,"na")))</f>
        <v>MIN</v>
      </c>
      <c r="P37" t="str">
        <f>IF(OR(ISBLANK(N37),ISBLANK(M37)),"",IF(N37&gt;M37,H37,IF(N37&lt;M37,G37,"na")))</f>
        <v>MIN</v>
      </c>
      <c r="Q37" s="23" t="str">
        <f t="shared" si="1"/>
        <v/>
      </c>
    </row>
    <row r="38" spans="1:17" x14ac:dyDescent="0.25">
      <c r="A38">
        <v>37</v>
      </c>
      <c r="B38" s="2" t="str">
        <f>CONCATENATE(D38,"_",IF(E38&lt;10,CONCATENATE("0",E38),E38),"_",H38,"@",G38)</f>
        <v>2012_03_DET@TEN</v>
      </c>
      <c r="C38" s="1" t="s">
        <v>1</v>
      </c>
      <c r="D38">
        <v>2012</v>
      </c>
      <c r="E38">
        <f t="shared" si="0"/>
        <v>3</v>
      </c>
      <c r="F38">
        <v>3</v>
      </c>
      <c r="G38" t="s">
        <v>93</v>
      </c>
      <c r="H38" t="s">
        <v>73</v>
      </c>
      <c r="K38">
        <v>3.5</v>
      </c>
      <c r="M38">
        <v>44</v>
      </c>
      <c r="N38">
        <v>41</v>
      </c>
      <c r="O38" t="str">
        <f>IF(OR(ISBLANK(N38),ISBLANK(M38)),"",IF(N38&gt;(M38+IF(ISBLANK(K38),I38,K38)),H38,IF(N38&lt;(M38+IF(ISBLANK(K38),I38,K38)),G38,"na")))</f>
        <v>TEN</v>
      </c>
      <c r="P38" t="str">
        <f>IF(OR(ISBLANK(N38),ISBLANK(M38)),"",IF(N38&gt;M38,H38,IF(N38&lt;M38,G38,"na")))</f>
        <v>TEN</v>
      </c>
      <c r="Q38" s="23" t="str">
        <f t="shared" si="1"/>
        <v/>
      </c>
    </row>
    <row r="39" spans="1:17" x14ac:dyDescent="0.25">
      <c r="A39">
        <v>38</v>
      </c>
      <c r="B39" s="2" t="str">
        <f>CONCATENATE(D39,"_",IF(E39&lt;10,CONCATENATE("0",E39),E39),"_",H39,"@",G39)</f>
        <v>2012_03_CIN@WAS</v>
      </c>
      <c r="C39" s="1" t="s">
        <v>1</v>
      </c>
      <c r="D39">
        <v>2012</v>
      </c>
      <c r="E39">
        <f t="shared" si="0"/>
        <v>3</v>
      </c>
      <c r="F39">
        <v>3</v>
      </c>
      <c r="G39" t="s">
        <v>94</v>
      </c>
      <c r="H39" t="s">
        <v>69</v>
      </c>
      <c r="K39">
        <v>-3.5</v>
      </c>
      <c r="M39">
        <v>31</v>
      </c>
      <c r="N39">
        <v>38</v>
      </c>
      <c r="O39" t="str">
        <f>IF(OR(ISBLANK(N39),ISBLANK(M39)),"",IF(N39&gt;(M39+IF(ISBLANK(K39),I39,K39)),H39,IF(N39&lt;(M39+IF(ISBLANK(K39),I39,K39)),G39,"na")))</f>
        <v>CIN</v>
      </c>
      <c r="P39" t="str">
        <f>IF(OR(ISBLANK(N39),ISBLANK(M39)),"",IF(N39&gt;M39,H39,IF(N39&lt;M39,G39,"na")))</f>
        <v>CIN</v>
      </c>
      <c r="Q39" s="23" t="str">
        <f t="shared" si="1"/>
        <v/>
      </c>
    </row>
    <row r="40" spans="1:17" x14ac:dyDescent="0.25">
      <c r="A40">
        <v>39</v>
      </c>
      <c r="B40" s="2" t="str">
        <f>CONCATENATE(D40,"_",IF(E40&lt;10,CONCATENATE("0",E40),E40),"_",H40,"@",G40)</f>
        <v>2012_03_KCY@NOR</v>
      </c>
      <c r="C40" s="1" t="s">
        <v>1</v>
      </c>
      <c r="D40">
        <v>2012</v>
      </c>
      <c r="E40">
        <f t="shared" si="0"/>
        <v>3</v>
      </c>
      <c r="F40">
        <v>3</v>
      </c>
      <c r="G40" t="s">
        <v>335</v>
      </c>
      <c r="H40" t="s">
        <v>331</v>
      </c>
      <c r="K40">
        <v>-8.5</v>
      </c>
      <c r="M40">
        <v>24</v>
      </c>
      <c r="N40">
        <v>27</v>
      </c>
      <c r="O40" t="str">
        <f>IF(OR(ISBLANK(N40),ISBLANK(M40)),"",IF(N40&gt;(M40+IF(ISBLANK(K40),I40,K40)),H40,IF(N40&lt;(M40+IF(ISBLANK(K40),I40,K40)),G40,"na")))</f>
        <v>KCY</v>
      </c>
      <c r="P40" t="str">
        <f>IF(OR(ISBLANK(N40),ISBLANK(M40)),"",IF(N40&gt;M40,H40,IF(N40&lt;M40,G40,"na")))</f>
        <v>KCY</v>
      </c>
      <c r="Q40" s="23" t="str">
        <f t="shared" si="1"/>
        <v/>
      </c>
    </row>
    <row r="41" spans="1:17" x14ac:dyDescent="0.25">
      <c r="A41">
        <v>40</v>
      </c>
      <c r="B41" s="2" t="str">
        <f>CONCATENATE(D41,"_",IF(E41&lt;10,CONCATENATE("0",E41),E41),"_",H41,"@",G41)</f>
        <v>2012_03_NYJ@MIA</v>
      </c>
      <c r="C41" s="1" t="s">
        <v>1</v>
      </c>
      <c r="D41">
        <v>2012</v>
      </c>
      <c r="E41">
        <f t="shared" si="0"/>
        <v>3</v>
      </c>
      <c r="F41">
        <v>3</v>
      </c>
      <c r="G41" t="s">
        <v>79</v>
      </c>
      <c r="H41" t="s">
        <v>84</v>
      </c>
      <c r="K41">
        <v>3.5</v>
      </c>
      <c r="M41">
        <v>20</v>
      </c>
      <c r="N41">
        <v>23</v>
      </c>
      <c r="O41" t="str">
        <f>IF(OR(ISBLANK(N41),ISBLANK(M41)),"",IF(N41&gt;(M41+IF(ISBLANK(K41),I41,K41)),H41,IF(N41&lt;(M41+IF(ISBLANK(K41),I41,K41)),G41,"na")))</f>
        <v>MIA</v>
      </c>
      <c r="P41" t="str">
        <f>IF(OR(ISBLANK(N41),ISBLANK(M41)),"",IF(N41&gt;M41,H41,IF(N41&lt;M41,G41,"na")))</f>
        <v>NYJ</v>
      </c>
      <c r="Q41" s="23" t="str">
        <f t="shared" si="1"/>
        <v/>
      </c>
    </row>
    <row r="42" spans="1:17" x14ac:dyDescent="0.25">
      <c r="A42">
        <v>41</v>
      </c>
      <c r="B42" s="2" t="str">
        <f>CONCATENATE(D42,"_",IF(E42&lt;10,CONCATENATE("0",E42),E42),"_",H42,"@",G42)</f>
        <v>2012_03_BUF@CLE</v>
      </c>
      <c r="C42" s="1" t="s">
        <v>1</v>
      </c>
      <c r="D42">
        <v>2012</v>
      </c>
      <c r="E42">
        <f t="shared" si="0"/>
        <v>3</v>
      </c>
      <c r="F42">
        <v>3</v>
      </c>
      <c r="G42" t="s">
        <v>70</v>
      </c>
      <c r="H42" t="s">
        <v>66</v>
      </c>
      <c r="K42">
        <v>2.5</v>
      </c>
      <c r="M42">
        <v>14</v>
      </c>
      <c r="N42">
        <v>24</v>
      </c>
      <c r="O42" t="str">
        <f>IF(OR(ISBLANK(N42),ISBLANK(M42)),"",IF(N42&gt;(M42+IF(ISBLANK(K42),I42,K42)),H42,IF(N42&lt;(M42+IF(ISBLANK(K42),I42,K42)),G42,"na")))</f>
        <v>BUF</v>
      </c>
      <c r="P42" t="str">
        <f>IF(OR(ISBLANK(N42),ISBLANK(M42)),"",IF(N42&gt;M42,H42,IF(N42&lt;M42,G42,"na")))</f>
        <v>BUF</v>
      </c>
      <c r="Q42" s="23" t="str">
        <f t="shared" si="1"/>
        <v/>
      </c>
    </row>
    <row r="43" spans="1:17" x14ac:dyDescent="0.25">
      <c r="A43">
        <v>42</v>
      </c>
      <c r="B43" s="2" t="str">
        <f>CONCATENATE(D43,"_",IF(E43&lt;10,CONCATENATE("0",E43),E43),"_",H43,"@",G43)</f>
        <v>2012_03_JAX@IND</v>
      </c>
      <c r="C43" s="1" t="s">
        <v>1</v>
      </c>
      <c r="D43">
        <v>2012</v>
      </c>
      <c r="E43">
        <f t="shared" si="0"/>
        <v>3</v>
      </c>
      <c r="F43">
        <v>3</v>
      </c>
      <c r="G43" t="s">
        <v>76</v>
      </c>
      <c r="H43" t="s">
        <v>77</v>
      </c>
      <c r="K43">
        <v>-3.5</v>
      </c>
      <c r="M43">
        <v>17</v>
      </c>
      <c r="N43">
        <v>22</v>
      </c>
      <c r="O43" t="str">
        <f>IF(OR(ISBLANK(N43),ISBLANK(M43)),"",IF(N43&gt;(M43+IF(ISBLANK(K43),I43,K43)),H43,IF(N43&lt;(M43+IF(ISBLANK(K43),I43,K43)),G43,"na")))</f>
        <v>JAX</v>
      </c>
      <c r="P43" t="str">
        <f>IF(OR(ISBLANK(N43),ISBLANK(M43)),"",IF(N43&gt;M43,H43,IF(N43&lt;M43,G43,"na")))</f>
        <v>JAX</v>
      </c>
      <c r="Q43" s="23" t="str">
        <f t="shared" si="1"/>
        <v/>
      </c>
    </row>
    <row r="44" spans="1:17" x14ac:dyDescent="0.25">
      <c r="A44">
        <v>43</v>
      </c>
      <c r="B44" s="2" t="str">
        <f>CONCATENATE(D44,"_",IF(E44&lt;10,CONCATENATE("0",E44),E44),"_",H44,"@",G44)</f>
        <v>2012_03_PHI@ARI</v>
      </c>
      <c r="C44" s="1" t="s">
        <v>1</v>
      </c>
      <c r="D44">
        <v>2012</v>
      </c>
      <c r="E44">
        <f t="shared" si="0"/>
        <v>3</v>
      </c>
      <c r="F44">
        <v>3</v>
      </c>
      <c r="G44" t="s">
        <v>64</v>
      </c>
      <c r="H44" t="s">
        <v>86</v>
      </c>
      <c r="K44">
        <v>4.5</v>
      </c>
      <c r="M44">
        <v>27</v>
      </c>
      <c r="N44">
        <v>6</v>
      </c>
      <c r="O44" t="str">
        <f>IF(OR(ISBLANK(N44),ISBLANK(M44)),"",IF(N44&gt;(M44+IF(ISBLANK(K44),I44,K44)),H44,IF(N44&lt;(M44+IF(ISBLANK(K44),I44,K44)),G44,"na")))</f>
        <v>ARI</v>
      </c>
      <c r="P44" t="str">
        <f>IF(OR(ISBLANK(N44),ISBLANK(M44)),"",IF(N44&gt;M44,H44,IF(N44&lt;M44,G44,"na")))</f>
        <v>ARI</v>
      </c>
      <c r="Q44" s="23" t="str">
        <f t="shared" si="1"/>
        <v/>
      </c>
    </row>
    <row r="45" spans="1:17" x14ac:dyDescent="0.25">
      <c r="A45">
        <v>44</v>
      </c>
      <c r="B45" s="2" t="str">
        <f>CONCATENATE(D45,"_",IF(E45&lt;10,CONCATENATE("0",E45),E45),"_",H45,"@",G45)</f>
        <v>2012_03_ATL@SD</v>
      </c>
      <c r="C45" s="1" t="s">
        <v>1</v>
      </c>
      <c r="D45">
        <v>2012</v>
      </c>
      <c r="E45">
        <f t="shared" si="0"/>
        <v>3</v>
      </c>
      <c r="F45">
        <v>3</v>
      </c>
      <c r="G45" t="s">
        <v>88</v>
      </c>
      <c r="H45" t="s">
        <v>20</v>
      </c>
      <c r="K45">
        <v>-2.5</v>
      </c>
      <c r="M45">
        <v>3</v>
      </c>
      <c r="N45">
        <v>27</v>
      </c>
      <c r="O45" t="str">
        <f>IF(OR(ISBLANK(N45),ISBLANK(M45)),"",IF(N45&gt;(M45+IF(ISBLANK(K45),I45,K45)),H45,IF(N45&lt;(M45+IF(ISBLANK(K45),I45,K45)),G45,"na")))</f>
        <v>ATL</v>
      </c>
      <c r="P45" t="str">
        <f>IF(OR(ISBLANK(N45),ISBLANK(M45)),"",IF(N45&gt;M45,H45,IF(N45&lt;M45,G45,"na")))</f>
        <v>ATL</v>
      </c>
      <c r="Q45" s="23" t="str">
        <f t="shared" si="1"/>
        <v/>
      </c>
    </row>
    <row r="46" spans="1:17" x14ac:dyDescent="0.25">
      <c r="A46">
        <v>45</v>
      </c>
      <c r="B46" s="2" t="str">
        <f>CONCATENATE(D46,"_",IF(E46&lt;10,CONCATENATE("0",E46),E46),"_",H46,"@",G46)</f>
        <v>2012_03_HOU@DEN</v>
      </c>
      <c r="C46" s="1" t="s">
        <v>1</v>
      </c>
      <c r="D46">
        <v>2012</v>
      </c>
      <c r="E46">
        <f t="shared" si="0"/>
        <v>3</v>
      </c>
      <c r="F46">
        <v>3</v>
      </c>
      <c r="G46" t="s">
        <v>72</v>
      </c>
      <c r="H46" t="s">
        <v>75</v>
      </c>
      <c r="K46">
        <v>1.5</v>
      </c>
      <c r="M46">
        <v>25</v>
      </c>
      <c r="N46">
        <v>31</v>
      </c>
      <c r="O46" t="str">
        <f>IF(OR(ISBLANK(N46),ISBLANK(M46)),"",IF(N46&gt;(M46+IF(ISBLANK(K46),I46,K46)),H46,IF(N46&lt;(M46+IF(ISBLANK(K46),I46,K46)),G46,"na")))</f>
        <v>HOU</v>
      </c>
      <c r="P46" t="str">
        <f>IF(OR(ISBLANK(N46),ISBLANK(M46)),"",IF(N46&gt;M46,H46,IF(N46&lt;M46,G46,"na")))</f>
        <v>HOU</v>
      </c>
      <c r="Q46" s="23" t="str">
        <f t="shared" si="1"/>
        <v/>
      </c>
    </row>
    <row r="47" spans="1:17" x14ac:dyDescent="0.25">
      <c r="A47">
        <v>46</v>
      </c>
      <c r="B47" s="2" t="str">
        <f>CONCATENATE(D47,"_",IF(E47&lt;10,CONCATENATE("0",E47),E47),"_",H47,"@",G47)</f>
        <v>2012_03_PIT@OAK</v>
      </c>
      <c r="C47" s="1" t="s">
        <v>1</v>
      </c>
      <c r="D47">
        <v>2012</v>
      </c>
      <c r="E47">
        <f t="shared" si="0"/>
        <v>3</v>
      </c>
      <c r="F47">
        <v>3</v>
      </c>
      <c r="G47" t="s">
        <v>85</v>
      </c>
      <c r="H47" t="s">
        <v>87</v>
      </c>
      <c r="K47">
        <v>4.5</v>
      </c>
      <c r="M47">
        <v>34</v>
      </c>
      <c r="N47">
        <v>31</v>
      </c>
      <c r="O47" t="str">
        <f>IF(OR(ISBLANK(N47),ISBLANK(M47)),"",IF(N47&gt;(M47+IF(ISBLANK(K47),I47,K47)),H47,IF(N47&lt;(M47+IF(ISBLANK(K47),I47,K47)),G47,"na")))</f>
        <v>OAK</v>
      </c>
      <c r="P47" t="str">
        <f>IF(OR(ISBLANK(N47),ISBLANK(M47)),"",IF(N47&gt;M47,H47,IF(N47&lt;M47,G47,"na")))</f>
        <v>OAK</v>
      </c>
      <c r="Q47" s="23" t="str">
        <f t="shared" si="1"/>
        <v/>
      </c>
    </row>
    <row r="48" spans="1:17" x14ac:dyDescent="0.25">
      <c r="A48">
        <v>47</v>
      </c>
      <c r="B48" s="2" t="str">
        <f>CONCATENATE(D48,"_",IF(E48&lt;10,CONCATENATE("0",E48),E48),"_",H48,"@",G48)</f>
        <v>2012_03_NWE@BAL</v>
      </c>
      <c r="C48" s="1" t="s">
        <v>1</v>
      </c>
      <c r="D48">
        <v>2012</v>
      </c>
      <c r="E48">
        <f t="shared" si="0"/>
        <v>3</v>
      </c>
      <c r="F48">
        <v>3</v>
      </c>
      <c r="G48" t="s">
        <v>65</v>
      </c>
      <c r="H48" t="s">
        <v>332</v>
      </c>
      <c r="K48">
        <v>-2.5</v>
      </c>
      <c r="M48">
        <v>31</v>
      </c>
      <c r="N48">
        <v>30</v>
      </c>
      <c r="O48" t="str">
        <f>IF(OR(ISBLANK(N48),ISBLANK(M48)),"",IF(N48&gt;(M48+IF(ISBLANK(K48),I48,K48)),H48,IF(N48&lt;(M48+IF(ISBLANK(K48),I48,K48)),G48,"na")))</f>
        <v>NWE</v>
      </c>
      <c r="P48" t="str">
        <f>IF(OR(ISBLANK(N48),ISBLANK(M48)),"",IF(N48&gt;M48,H48,IF(N48&lt;M48,G48,"na")))</f>
        <v>BAL</v>
      </c>
      <c r="Q48" s="23" t="str">
        <f t="shared" si="1"/>
        <v/>
      </c>
    </row>
    <row r="49" spans="1:17" x14ac:dyDescent="0.25">
      <c r="A49">
        <v>48</v>
      </c>
      <c r="B49" s="2" t="str">
        <f>CONCATENATE(D49,"_",IF(E49&lt;10,CONCATENATE("0",E49),E49),"_",H49,"@",G49)</f>
        <v>2012_03_GBY@SEA</v>
      </c>
      <c r="C49" s="1" t="s">
        <v>1</v>
      </c>
      <c r="D49">
        <v>2012</v>
      </c>
      <c r="E49">
        <f t="shared" si="0"/>
        <v>3</v>
      </c>
      <c r="F49">
        <v>3</v>
      </c>
      <c r="G49" t="s">
        <v>89</v>
      </c>
      <c r="H49" t="s">
        <v>330</v>
      </c>
      <c r="K49">
        <v>3.5</v>
      </c>
      <c r="M49">
        <v>14</v>
      </c>
      <c r="N49">
        <v>12</v>
      </c>
      <c r="O49" t="str">
        <f>IF(OR(ISBLANK(N49),ISBLANK(M49)),"",IF(N49&gt;(M49+IF(ISBLANK(K49),I49,K49)),H49,IF(N49&lt;(M49+IF(ISBLANK(K49),I49,K49)),G49,"na")))</f>
        <v>SEA</v>
      </c>
      <c r="P49" t="str">
        <f>IF(OR(ISBLANK(N49),ISBLANK(M49)),"",IF(N49&gt;M49,H49,IF(N49&lt;M49,G49,"na")))</f>
        <v>SEA</v>
      </c>
      <c r="Q49" s="23" t="str">
        <f t="shared" si="1"/>
        <v/>
      </c>
    </row>
    <row r="50" spans="1:17" x14ac:dyDescent="0.25">
      <c r="A50">
        <v>49</v>
      </c>
      <c r="B50" s="2" t="str">
        <f>CONCATENATE(D50,"_",IF(E50&lt;10,CONCATENATE("0",E50),E50),"_",H50,"@",G50)</f>
        <v>2012_04_CLE@BAL</v>
      </c>
      <c r="C50" s="1" t="s">
        <v>1</v>
      </c>
      <c r="D50">
        <v>2012</v>
      </c>
      <c r="E50">
        <f t="shared" si="0"/>
        <v>4</v>
      </c>
      <c r="F50">
        <v>4</v>
      </c>
      <c r="G50" t="s">
        <v>65</v>
      </c>
      <c r="H50" t="s">
        <v>70</v>
      </c>
      <c r="K50">
        <v>-12.5</v>
      </c>
      <c r="M50">
        <v>23</v>
      </c>
      <c r="N50">
        <v>16</v>
      </c>
      <c r="O50" t="str">
        <f>IF(OR(ISBLANK(N50),ISBLANK(M50)),"",IF(N50&gt;(M50+IF(ISBLANK(K50),I50,K50)),H50,IF(N50&lt;(M50+IF(ISBLANK(K50),I50,K50)),G50,"na")))</f>
        <v>CLE</v>
      </c>
      <c r="P50" t="str">
        <f>IF(OR(ISBLANK(N50),ISBLANK(M50)),"",IF(N50&gt;M50,H50,IF(N50&lt;M50,G50,"na")))</f>
        <v>BAL</v>
      </c>
      <c r="Q50" s="23" t="str">
        <f t="shared" si="1"/>
        <v/>
      </c>
    </row>
    <row r="51" spans="1:17" x14ac:dyDescent="0.25">
      <c r="A51">
        <v>50</v>
      </c>
      <c r="B51" s="2" t="str">
        <f>CONCATENATE(D51,"_",IF(E51&lt;10,CONCATENATE("0",E51),E51),"_",H51,"@",G51)</f>
        <v>2012_04_NWE@BUF</v>
      </c>
      <c r="C51" s="1" t="s">
        <v>1</v>
      </c>
      <c r="D51">
        <v>2012</v>
      </c>
      <c r="E51">
        <f t="shared" si="0"/>
        <v>4</v>
      </c>
      <c r="F51">
        <v>4</v>
      </c>
      <c r="G51" t="s">
        <v>66</v>
      </c>
      <c r="H51" t="s">
        <v>332</v>
      </c>
      <c r="K51">
        <v>3.5</v>
      </c>
      <c r="M51">
        <v>28</v>
      </c>
      <c r="N51">
        <v>52</v>
      </c>
      <c r="O51" t="str">
        <f>IF(OR(ISBLANK(N51),ISBLANK(M51)),"",IF(N51&gt;(M51+IF(ISBLANK(K51),I51,K51)),H51,IF(N51&lt;(M51+IF(ISBLANK(K51),I51,K51)),G51,"na")))</f>
        <v>NWE</v>
      </c>
      <c r="P51" t="str">
        <f>IF(OR(ISBLANK(N51),ISBLANK(M51)),"",IF(N51&gt;M51,H51,IF(N51&lt;M51,G51,"na")))</f>
        <v>NWE</v>
      </c>
      <c r="Q51" s="23" t="str">
        <f t="shared" si="1"/>
        <v/>
      </c>
    </row>
    <row r="52" spans="1:17" x14ac:dyDescent="0.25">
      <c r="A52">
        <v>51</v>
      </c>
      <c r="B52" s="2" t="str">
        <f>CONCATENATE(D52,"_",IF(E52&lt;10,CONCATENATE("0",E52),E52),"_",H52,"@",G52)</f>
        <v>2012_04_TEN@HOU</v>
      </c>
      <c r="C52" s="1" t="s">
        <v>1</v>
      </c>
      <c r="D52">
        <v>2012</v>
      </c>
      <c r="E52">
        <f t="shared" si="0"/>
        <v>4</v>
      </c>
      <c r="F52">
        <v>4</v>
      </c>
      <c r="G52" t="s">
        <v>75</v>
      </c>
      <c r="H52" t="s">
        <v>93</v>
      </c>
      <c r="K52">
        <v>-12.5</v>
      </c>
      <c r="M52">
        <v>38</v>
      </c>
      <c r="N52">
        <v>14</v>
      </c>
      <c r="O52" t="str">
        <f>IF(OR(ISBLANK(N52),ISBLANK(M52)),"",IF(N52&gt;(M52+IF(ISBLANK(K52),I52,K52)),H52,IF(N52&lt;(M52+IF(ISBLANK(K52),I52,K52)),G52,"na")))</f>
        <v>HOU</v>
      </c>
      <c r="P52" t="str">
        <f>IF(OR(ISBLANK(N52),ISBLANK(M52)),"",IF(N52&gt;M52,H52,IF(N52&lt;M52,G52,"na")))</f>
        <v>HOU</v>
      </c>
      <c r="Q52" s="23" t="str">
        <f t="shared" si="1"/>
        <v/>
      </c>
    </row>
    <row r="53" spans="1:17" x14ac:dyDescent="0.25">
      <c r="A53">
        <v>52</v>
      </c>
      <c r="B53" s="2" t="str">
        <f>CONCATENATE(D53,"_",IF(E53&lt;10,CONCATENATE("0",E53),E53),"_",H53,"@",G53)</f>
        <v>2012_04_SD@KCY</v>
      </c>
      <c r="C53" s="1" t="s">
        <v>1</v>
      </c>
      <c r="D53">
        <v>2012</v>
      </c>
      <c r="E53">
        <f t="shared" si="0"/>
        <v>4</v>
      </c>
      <c r="F53">
        <v>4</v>
      </c>
      <c r="G53" t="s">
        <v>331</v>
      </c>
      <c r="H53" t="s">
        <v>88</v>
      </c>
      <c r="K53">
        <v>0.5</v>
      </c>
      <c r="M53">
        <v>20</v>
      </c>
      <c r="N53">
        <v>37</v>
      </c>
      <c r="O53" t="str">
        <f>IF(OR(ISBLANK(N53),ISBLANK(M53)),"",IF(N53&gt;(M53+IF(ISBLANK(K53),I53,K53)),H53,IF(N53&lt;(M53+IF(ISBLANK(K53),I53,K53)),G53,"na")))</f>
        <v>SD</v>
      </c>
      <c r="P53" t="str">
        <f>IF(OR(ISBLANK(N53),ISBLANK(M53)),"",IF(N53&gt;M53,H53,IF(N53&lt;M53,G53,"na")))</f>
        <v>SD</v>
      </c>
      <c r="Q53" s="23" t="str">
        <f t="shared" si="1"/>
        <v/>
      </c>
    </row>
    <row r="54" spans="1:17" x14ac:dyDescent="0.25">
      <c r="A54">
        <v>53</v>
      </c>
      <c r="B54" s="2" t="str">
        <f>CONCATENATE(D54,"_",IF(E54&lt;10,CONCATENATE("0",E54),E54),"_",H54,"@",G54)</f>
        <v>2012_04_MIN@DET</v>
      </c>
      <c r="C54" s="1" t="s">
        <v>1</v>
      </c>
      <c r="D54">
        <v>2012</v>
      </c>
      <c r="E54">
        <f t="shared" si="0"/>
        <v>4</v>
      </c>
      <c r="F54">
        <v>4</v>
      </c>
      <c r="G54" t="s">
        <v>73</v>
      </c>
      <c r="H54" t="s">
        <v>80</v>
      </c>
      <c r="K54">
        <v>-6.5</v>
      </c>
      <c r="M54">
        <v>13</v>
      </c>
      <c r="N54">
        <v>20</v>
      </c>
      <c r="O54" t="str">
        <f>IF(OR(ISBLANK(N54),ISBLANK(M54)),"",IF(N54&gt;(M54+IF(ISBLANK(K54),I54,K54)),H54,IF(N54&lt;(M54+IF(ISBLANK(K54),I54,K54)),G54,"na")))</f>
        <v>MIN</v>
      </c>
      <c r="P54" t="str">
        <f>IF(OR(ISBLANK(N54),ISBLANK(M54)),"",IF(N54&gt;M54,H54,IF(N54&lt;M54,G54,"na")))</f>
        <v>MIN</v>
      </c>
      <c r="Q54" s="23" t="str">
        <f t="shared" si="1"/>
        <v/>
      </c>
    </row>
    <row r="55" spans="1:17" x14ac:dyDescent="0.25">
      <c r="A55">
        <v>54</v>
      </c>
      <c r="B55" s="2" t="str">
        <f>CONCATENATE(D55,"_",IF(E55&lt;10,CONCATENATE("0",E55),E55),"_",H55,"@",G55)</f>
        <v>2012_04_CAR@ATL</v>
      </c>
      <c r="C55" s="1" t="s">
        <v>1</v>
      </c>
      <c r="D55">
        <v>2012</v>
      </c>
      <c r="E55">
        <f t="shared" si="0"/>
        <v>4</v>
      </c>
      <c r="F55">
        <v>4</v>
      </c>
      <c r="G55" t="s">
        <v>20</v>
      </c>
      <c r="H55" t="s">
        <v>67</v>
      </c>
      <c r="K55">
        <v>-7.5</v>
      </c>
      <c r="M55">
        <v>30</v>
      </c>
      <c r="N55">
        <v>28</v>
      </c>
      <c r="O55" t="str">
        <f>IF(OR(ISBLANK(N55),ISBLANK(M55)),"",IF(N55&gt;(M55+IF(ISBLANK(K55),I55,K55)),H55,IF(N55&lt;(M55+IF(ISBLANK(K55),I55,K55)),G55,"na")))</f>
        <v>CAR</v>
      </c>
      <c r="P55" t="str">
        <f>IF(OR(ISBLANK(N55),ISBLANK(M55)),"",IF(N55&gt;M55,H55,IF(N55&lt;M55,G55,"na")))</f>
        <v>ATL</v>
      </c>
      <c r="Q55" s="23" t="str">
        <f t="shared" si="1"/>
        <v/>
      </c>
    </row>
    <row r="56" spans="1:17" x14ac:dyDescent="0.25">
      <c r="A56">
        <v>55</v>
      </c>
      <c r="B56" s="2" t="str">
        <f>CONCATENATE(D56,"_",IF(E56&lt;10,CONCATENATE("0",E56),E56),"_",H56,"@",G56)</f>
        <v>2012_04_SEA@STL</v>
      </c>
      <c r="C56" s="1" t="s">
        <v>1</v>
      </c>
      <c r="D56">
        <v>2012</v>
      </c>
      <c r="E56">
        <f t="shared" si="0"/>
        <v>4</v>
      </c>
      <c r="F56">
        <v>4</v>
      </c>
      <c r="G56" t="s">
        <v>91</v>
      </c>
      <c r="H56" t="s">
        <v>89</v>
      </c>
      <c r="K56">
        <v>2.5</v>
      </c>
      <c r="M56">
        <v>19</v>
      </c>
      <c r="N56">
        <v>13</v>
      </c>
      <c r="O56" t="str">
        <f>IF(OR(ISBLANK(N56),ISBLANK(M56)),"",IF(N56&gt;(M56+IF(ISBLANK(K56),I56,K56)),H56,IF(N56&lt;(M56+IF(ISBLANK(K56),I56,K56)),G56,"na")))</f>
        <v>STL</v>
      </c>
      <c r="P56" t="str">
        <f>IF(OR(ISBLANK(N56),ISBLANK(M56)),"",IF(N56&gt;M56,H56,IF(N56&lt;M56,G56,"na")))</f>
        <v>STL</v>
      </c>
      <c r="Q56" s="23" t="str">
        <f t="shared" si="1"/>
        <v/>
      </c>
    </row>
    <row r="57" spans="1:17" x14ac:dyDescent="0.25">
      <c r="A57">
        <v>56</v>
      </c>
      <c r="B57" s="2" t="str">
        <f>CONCATENATE(D57,"_",IF(E57&lt;10,CONCATENATE("0",E57),E57),"_",H57,"@",G57)</f>
        <v>2012_04_SFO@NYJ</v>
      </c>
      <c r="C57" s="1" t="s">
        <v>1</v>
      </c>
      <c r="D57">
        <v>2012</v>
      </c>
      <c r="E57">
        <f t="shared" si="0"/>
        <v>4</v>
      </c>
      <c r="F57">
        <v>4</v>
      </c>
      <c r="G57" t="s">
        <v>84</v>
      </c>
      <c r="H57" t="s">
        <v>333</v>
      </c>
      <c r="K57">
        <v>3.5</v>
      </c>
      <c r="M57">
        <v>0</v>
      </c>
      <c r="N57">
        <v>34</v>
      </c>
      <c r="O57" t="str">
        <f>IF(OR(ISBLANK(N57),ISBLANK(M57)),"",IF(N57&gt;(M57+IF(ISBLANK(K57),I57,K57)),H57,IF(N57&lt;(M57+IF(ISBLANK(K57),I57,K57)),G57,"na")))</f>
        <v>SFO</v>
      </c>
      <c r="P57" t="str">
        <f>IF(OR(ISBLANK(N57),ISBLANK(M57)),"",IF(N57&gt;M57,H57,IF(N57&lt;M57,G57,"na")))</f>
        <v>SFO</v>
      </c>
      <c r="Q57" s="23" t="str">
        <f t="shared" si="1"/>
        <v/>
      </c>
    </row>
    <row r="58" spans="1:17" x14ac:dyDescent="0.25">
      <c r="A58">
        <v>57</v>
      </c>
      <c r="B58" s="2" t="str">
        <f>CONCATENATE(D58,"_",IF(E58&lt;10,CONCATENATE("0",E58),E58),"_",H58,"@",G58)</f>
        <v>2012_04_MIA@ARI</v>
      </c>
      <c r="C58" s="1" t="s">
        <v>1</v>
      </c>
      <c r="D58">
        <v>2012</v>
      </c>
      <c r="E58">
        <f t="shared" si="0"/>
        <v>4</v>
      </c>
      <c r="F58">
        <v>4</v>
      </c>
      <c r="G58" t="s">
        <v>64</v>
      </c>
      <c r="H58" t="s">
        <v>79</v>
      </c>
      <c r="K58">
        <v>-6.5</v>
      </c>
      <c r="M58">
        <v>24</v>
      </c>
      <c r="N58">
        <v>21</v>
      </c>
      <c r="O58" t="str">
        <f>IF(OR(ISBLANK(N58),ISBLANK(M58)),"",IF(N58&gt;(M58+IF(ISBLANK(K58),I58,K58)),H58,IF(N58&lt;(M58+IF(ISBLANK(K58),I58,K58)),G58,"na")))</f>
        <v>MIA</v>
      </c>
      <c r="P58" t="str">
        <f>IF(OR(ISBLANK(N58),ISBLANK(M58)),"",IF(N58&gt;M58,H58,IF(N58&lt;M58,G58,"na")))</f>
        <v>ARI</v>
      </c>
      <c r="Q58" s="23" t="str">
        <f t="shared" si="1"/>
        <v/>
      </c>
    </row>
    <row r="59" spans="1:17" x14ac:dyDescent="0.25">
      <c r="A59">
        <v>58</v>
      </c>
      <c r="B59" s="2" t="str">
        <f>CONCATENATE(D59,"_",IF(E59&lt;10,CONCATENATE("0",E59),E59),"_",H59,"@",G59)</f>
        <v>2012_04_OAK@DEN</v>
      </c>
      <c r="C59" s="1" t="s">
        <v>1</v>
      </c>
      <c r="D59">
        <v>2012</v>
      </c>
      <c r="E59">
        <f t="shared" si="0"/>
        <v>4</v>
      </c>
      <c r="F59">
        <v>4</v>
      </c>
      <c r="G59" t="s">
        <v>72</v>
      </c>
      <c r="H59" t="s">
        <v>85</v>
      </c>
      <c r="K59">
        <v>-6.5</v>
      </c>
      <c r="M59">
        <v>37</v>
      </c>
      <c r="N59">
        <v>6</v>
      </c>
      <c r="O59" t="str">
        <f>IF(OR(ISBLANK(N59),ISBLANK(M59)),"",IF(N59&gt;(M59+IF(ISBLANK(K59),I59,K59)),H59,IF(N59&lt;(M59+IF(ISBLANK(K59),I59,K59)),G59,"na")))</f>
        <v>DEN</v>
      </c>
      <c r="P59" t="str">
        <f>IF(OR(ISBLANK(N59),ISBLANK(M59)),"",IF(N59&gt;M59,H59,IF(N59&lt;M59,G59,"na")))</f>
        <v>DEN</v>
      </c>
      <c r="Q59" s="23" t="str">
        <f t="shared" si="1"/>
        <v/>
      </c>
    </row>
    <row r="60" spans="1:17" x14ac:dyDescent="0.25">
      <c r="A60">
        <v>59</v>
      </c>
      <c r="B60" s="2" t="str">
        <f>CONCATENATE(D60,"_",IF(E60&lt;10,CONCATENATE("0",E60),E60),"_",H60,"@",G60)</f>
        <v>2012_04_CIN@JAX</v>
      </c>
      <c r="C60" s="1" t="s">
        <v>1</v>
      </c>
      <c r="D60">
        <v>2012</v>
      </c>
      <c r="E60">
        <f t="shared" si="0"/>
        <v>4</v>
      </c>
      <c r="F60">
        <v>4</v>
      </c>
      <c r="G60" t="s">
        <v>77</v>
      </c>
      <c r="H60" t="s">
        <v>69</v>
      </c>
      <c r="K60">
        <v>1.5</v>
      </c>
      <c r="M60">
        <v>10</v>
      </c>
      <c r="N60">
        <v>27</v>
      </c>
      <c r="O60" t="str">
        <f>IF(OR(ISBLANK(N60),ISBLANK(M60)),"",IF(N60&gt;(M60+IF(ISBLANK(K60),I60,K60)),H60,IF(N60&lt;(M60+IF(ISBLANK(K60),I60,K60)),G60,"na")))</f>
        <v>CIN</v>
      </c>
      <c r="P60" t="str">
        <f>IF(OR(ISBLANK(N60),ISBLANK(M60)),"",IF(N60&gt;M60,H60,IF(N60&lt;M60,G60,"na")))</f>
        <v>CIN</v>
      </c>
      <c r="Q60" s="23" t="str">
        <f t="shared" si="1"/>
        <v/>
      </c>
    </row>
    <row r="61" spans="1:17" x14ac:dyDescent="0.25">
      <c r="A61">
        <v>60</v>
      </c>
      <c r="B61" s="2" t="str">
        <f>CONCATENATE(D61,"_",IF(E61&lt;10,CONCATENATE("0",E61),E61),"_",H61,"@",G61)</f>
        <v>2012_04_NOR@GBY</v>
      </c>
      <c r="C61" s="1" t="s">
        <v>1</v>
      </c>
      <c r="D61">
        <v>2012</v>
      </c>
      <c r="E61">
        <f t="shared" si="0"/>
        <v>4</v>
      </c>
      <c r="F61">
        <v>4</v>
      </c>
      <c r="G61" t="s">
        <v>330</v>
      </c>
      <c r="H61" t="s">
        <v>335</v>
      </c>
      <c r="K61">
        <v>-7.5</v>
      </c>
      <c r="M61">
        <v>28</v>
      </c>
      <c r="N61">
        <v>27</v>
      </c>
      <c r="O61" t="str">
        <f>IF(OR(ISBLANK(N61),ISBLANK(M61)),"",IF(N61&gt;(M61+IF(ISBLANK(K61),I61,K61)),H61,IF(N61&lt;(M61+IF(ISBLANK(K61),I61,K61)),G61,"na")))</f>
        <v>NOR</v>
      </c>
      <c r="P61" t="str">
        <f>IF(OR(ISBLANK(N61),ISBLANK(M61)),"",IF(N61&gt;M61,H61,IF(N61&lt;M61,G61,"na")))</f>
        <v>GBY</v>
      </c>
      <c r="Q61" s="23" t="str">
        <f t="shared" si="1"/>
        <v/>
      </c>
    </row>
    <row r="62" spans="1:17" x14ac:dyDescent="0.25">
      <c r="A62">
        <v>61</v>
      </c>
      <c r="B62" s="2" t="str">
        <f>CONCATENATE(D62,"_",IF(E62&lt;10,CONCATENATE("0",E62),E62),"_",H62,"@",G62)</f>
        <v>2012_04_WAS@TBY</v>
      </c>
      <c r="C62" s="1" t="s">
        <v>1</v>
      </c>
      <c r="D62">
        <v>2012</v>
      </c>
      <c r="E62">
        <f t="shared" si="0"/>
        <v>4</v>
      </c>
      <c r="F62">
        <v>4</v>
      </c>
      <c r="G62" t="s">
        <v>334</v>
      </c>
      <c r="H62" t="s">
        <v>94</v>
      </c>
      <c r="K62">
        <v>-2.5</v>
      </c>
      <c r="M62">
        <v>22</v>
      </c>
      <c r="N62">
        <v>24</v>
      </c>
      <c r="O62" t="str">
        <f>IF(OR(ISBLANK(N62),ISBLANK(M62)),"",IF(N62&gt;(M62+IF(ISBLANK(K62),I62,K62)),H62,IF(N62&lt;(M62+IF(ISBLANK(K62),I62,K62)),G62,"na")))</f>
        <v>WAS</v>
      </c>
      <c r="P62" t="str">
        <f>IF(OR(ISBLANK(N62),ISBLANK(M62)),"",IF(N62&gt;M62,H62,IF(N62&lt;M62,G62,"na")))</f>
        <v>WAS</v>
      </c>
      <c r="Q62" s="23" t="str">
        <f t="shared" si="1"/>
        <v/>
      </c>
    </row>
    <row r="63" spans="1:17" x14ac:dyDescent="0.25">
      <c r="A63">
        <v>62</v>
      </c>
      <c r="B63" s="2" t="str">
        <f>CONCATENATE(D63,"_",IF(E63&lt;10,CONCATENATE("0",E63),E63),"_",H63,"@",G63)</f>
        <v>2012_04_NYG@PHI</v>
      </c>
      <c r="C63" s="1" t="s">
        <v>1</v>
      </c>
      <c r="D63">
        <v>2012</v>
      </c>
      <c r="E63">
        <f t="shared" si="0"/>
        <v>4</v>
      </c>
      <c r="F63">
        <v>4</v>
      </c>
      <c r="G63" t="s">
        <v>86</v>
      </c>
      <c r="H63" t="s">
        <v>83</v>
      </c>
      <c r="K63">
        <v>-2.5</v>
      </c>
      <c r="M63">
        <v>19</v>
      </c>
      <c r="N63">
        <v>17</v>
      </c>
      <c r="O63" t="str">
        <f>IF(OR(ISBLANK(N63),ISBLANK(M63)),"",IF(N63&gt;(M63+IF(ISBLANK(K63),I63,K63)),H63,IF(N63&lt;(M63+IF(ISBLANK(K63),I63,K63)),G63,"na")))</f>
        <v>NYG</v>
      </c>
      <c r="P63" t="str">
        <f>IF(OR(ISBLANK(N63),ISBLANK(M63)),"",IF(N63&gt;M63,H63,IF(N63&lt;M63,G63,"na")))</f>
        <v>PHI</v>
      </c>
      <c r="Q63" s="23" t="str">
        <f t="shared" si="1"/>
        <v/>
      </c>
    </row>
    <row r="64" spans="1:17" x14ac:dyDescent="0.25">
      <c r="A64">
        <v>63</v>
      </c>
      <c r="B64" s="2" t="str">
        <f>CONCATENATE(D64,"_",IF(E64&lt;10,CONCATENATE("0",E64),E64),"_",H64,"@",G64)</f>
        <v>2012_04_CHI@DAL</v>
      </c>
      <c r="C64" s="1" t="s">
        <v>1</v>
      </c>
      <c r="D64">
        <v>2012</v>
      </c>
      <c r="E64">
        <f t="shared" si="0"/>
        <v>4</v>
      </c>
      <c r="F64">
        <v>4</v>
      </c>
      <c r="G64" t="s">
        <v>71</v>
      </c>
      <c r="H64" t="s">
        <v>68</v>
      </c>
      <c r="K64">
        <v>-3.5</v>
      </c>
      <c r="M64">
        <v>18</v>
      </c>
      <c r="N64">
        <v>34</v>
      </c>
      <c r="O64" t="str">
        <f>IF(OR(ISBLANK(N64),ISBLANK(M64)),"",IF(N64&gt;(M64+IF(ISBLANK(K64),I64,K64)),H64,IF(N64&lt;(M64+IF(ISBLANK(K64),I64,K64)),G64,"na")))</f>
        <v>CHI</v>
      </c>
      <c r="P64" t="str">
        <f>IF(OR(ISBLANK(N64),ISBLANK(M64)),"",IF(N64&gt;M64,H64,IF(N64&lt;M64,G64,"na")))</f>
        <v>CHI</v>
      </c>
      <c r="Q64" s="23" t="str">
        <f t="shared" si="1"/>
        <v/>
      </c>
    </row>
    <row r="65" spans="1:17" x14ac:dyDescent="0.25">
      <c r="A65">
        <v>64</v>
      </c>
      <c r="B65" s="2" t="str">
        <f>CONCATENATE(D65,"_",IF(E65&lt;10,CONCATENATE("0",E65),E65),"_",H65,"@",G65)</f>
        <v>2012_05_ARI@STL</v>
      </c>
      <c r="C65" s="1" t="s">
        <v>1</v>
      </c>
      <c r="D65">
        <v>2012</v>
      </c>
      <c r="E65">
        <f t="shared" si="0"/>
        <v>5</v>
      </c>
      <c r="F65">
        <v>5</v>
      </c>
      <c r="G65" t="s">
        <v>91</v>
      </c>
      <c r="H65" t="s">
        <v>64</v>
      </c>
      <c r="K65">
        <v>1.5</v>
      </c>
      <c r="M65">
        <v>17</v>
      </c>
      <c r="N65">
        <v>3</v>
      </c>
      <c r="O65" t="str">
        <f>IF(OR(ISBLANK(N65),ISBLANK(M65)),"",IF(N65&gt;(M65+IF(ISBLANK(K65),I65,K65)),H65,IF(N65&lt;(M65+IF(ISBLANK(K65),I65,K65)),G65,"na")))</f>
        <v>STL</v>
      </c>
      <c r="P65" t="str">
        <f>IF(OR(ISBLANK(N65),ISBLANK(M65)),"",IF(N65&gt;M65,H65,IF(N65&lt;M65,G65,"na")))</f>
        <v>STL</v>
      </c>
      <c r="Q65" s="23" t="str">
        <f t="shared" si="1"/>
        <v/>
      </c>
    </row>
    <row r="66" spans="1:17" x14ac:dyDescent="0.25">
      <c r="A66">
        <v>65</v>
      </c>
      <c r="B66" s="2" t="str">
        <f>CONCATENATE(D66,"_",IF(E66&lt;10,CONCATENATE("0",E66),E66),"_",H66,"@",G66)</f>
        <v>2012_05_ATL@WAS</v>
      </c>
      <c r="C66" s="1" t="s">
        <v>1</v>
      </c>
      <c r="D66">
        <v>2012</v>
      </c>
      <c r="E66">
        <f t="shared" ref="E66:E129" si="2">IF(C66="rs",F66,17+F66)</f>
        <v>5</v>
      </c>
      <c r="F66">
        <v>5</v>
      </c>
      <c r="G66" t="s">
        <v>94</v>
      </c>
      <c r="H66" t="s">
        <v>20</v>
      </c>
      <c r="K66">
        <v>3.5</v>
      </c>
      <c r="M66">
        <v>17</v>
      </c>
      <c r="N66">
        <v>24</v>
      </c>
      <c r="O66" t="str">
        <f>IF(OR(ISBLANK(N66),ISBLANK(M66)),"",IF(N66&gt;(M66+IF(ISBLANK(K66),I66,K66)),H66,IF(N66&lt;(M66+IF(ISBLANK(K66),I66,K66)),G66,"na")))</f>
        <v>ATL</v>
      </c>
      <c r="P66" t="str">
        <f>IF(OR(ISBLANK(N66),ISBLANK(M66)),"",IF(N66&gt;M66,H66,IF(N66&lt;M66,G66,"na")))</f>
        <v>ATL</v>
      </c>
      <c r="Q66" s="23" t="str">
        <f t="shared" si="1"/>
        <v/>
      </c>
    </row>
    <row r="67" spans="1:17" x14ac:dyDescent="0.25">
      <c r="A67">
        <v>66</v>
      </c>
      <c r="B67" s="2" t="str">
        <f>CONCATENATE(D67,"_",IF(E67&lt;10,CONCATENATE("0",E67),E67),"_",H67,"@",G67)</f>
        <v>2012_05_PHI@PIT</v>
      </c>
      <c r="C67" s="1" t="s">
        <v>1</v>
      </c>
      <c r="D67">
        <v>2012</v>
      </c>
      <c r="E67">
        <f t="shared" si="2"/>
        <v>5</v>
      </c>
      <c r="F67">
        <v>5</v>
      </c>
      <c r="G67" t="s">
        <v>87</v>
      </c>
      <c r="H67" t="s">
        <v>86</v>
      </c>
      <c r="K67">
        <v>-3.5</v>
      </c>
      <c r="M67">
        <v>16</v>
      </c>
      <c r="N67">
        <v>14</v>
      </c>
      <c r="O67" t="str">
        <f>IF(OR(ISBLANK(N67),ISBLANK(M67)),"",IF(N67&gt;(M67+IF(ISBLANK(K67),I67,K67)),H67,IF(N67&lt;(M67+IF(ISBLANK(K67),I67,K67)),G67,"na")))</f>
        <v>PHI</v>
      </c>
      <c r="P67" t="str">
        <f>IF(OR(ISBLANK(N67),ISBLANK(M67)),"",IF(N67&gt;M67,H67,IF(N67&lt;M67,G67,"na")))</f>
        <v>PIT</v>
      </c>
      <c r="Q67" s="23" t="str">
        <f t="shared" ref="Q67:Q130" si="3">IF(OR(ISBLANK(M67),ISBLANK(N67),ISBLANK(L67)),"",IF(L67&gt;SUM(M67:N67),"U",IF(L67&lt;SUM(M67:N67),"O","E")))</f>
        <v/>
      </c>
    </row>
    <row r="68" spans="1:17" x14ac:dyDescent="0.25">
      <c r="A68">
        <v>67</v>
      </c>
      <c r="B68" s="2" t="str">
        <f>CONCATENATE(D68,"_",IF(E68&lt;10,CONCATENATE("0",E68),E68),"_",H68,"@",G68)</f>
        <v>2012_05_GBY@IND</v>
      </c>
      <c r="C68" s="1" t="s">
        <v>1</v>
      </c>
      <c r="D68">
        <v>2012</v>
      </c>
      <c r="E68">
        <f t="shared" si="2"/>
        <v>5</v>
      </c>
      <c r="F68">
        <v>5</v>
      </c>
      <c r="G68" t="s">
        <v>76</v>
      </c>
      <c r="H68" t="s">
        <v>330</v>
      </c>
      <c r="K68">
        <v>7.5</v>
      </c>
      <c r="M68">
        <v>30</v>
      </c>
      <c r="N68">
        <v>27</v>
      </c>
      <c r="O68" t="str">
        <f>IF(OR(ISBLANK(N68),ISBLANK(M68)),"",IF(N68&gt;(M68+IF(ISBLANK(K68),I68,K68)),H68,IF(N68&lt;(M68+IF(ISBLANK(K68),I68,K68)),G68,"na")))</f>
        <v>IND</v>
      </c>
      <c r="P68" t="str">
        <f>IF(OR(ISBLANK(N68),ISBLANK(M68)),"",IF(N68&gt;M68,H68,IF(N68&lt;M68,G68,"na")))</f>
        <v>IND</v>
      </c>
      <c r="Q68" s="23" t="str">
        <f t="shared" si="3"/>
        <v/>
      </c>
    </row>
    <row r="69" spans="1:17" x14ac:dyDescent="0.25">
      <c r="A69">
        <v>68</v>
      </c>
      <c r="B69" s="2" t="str">
        <f>CONCATENATE(D69,"_",IF(E69&lt;10,CONCATENATE("0",E69),E69),"_",H69,"@",G69)</f>
        <v>2012_05_CLE@NYG</v>
      </c>
      <c r="C69" s="1" t="s">
        <v>1</v>
      </c>
      <c r="D69">
        <v>2012</v>
      </c>
      <c r="E69">
        <f t="shared" si="2"/>
        <v>5</v>
      </c>
      <c r="F69">
        <v>5</v>
      </c>
      <c r="G69" t="s">
        <v>83</v>
      </c>
      <c r="H69" t="s">
        <v>70</v>
      </c>
      <c r="K69">
        <v>-9.5</v>
      </c>
      <c r="M69">
        <v>41</v>
      </c>
      <c r="N69">
        <v>27</v>
      </c>
      <c r="O69" t="str">
        <f>IF(OR(ISBLANK(N69),ISBLANK(M69)),"",IF(N69&gt;(M69+IF(ISBLANK(K69),I69,K69)),H69,IF(N69&lt;(M69+IF(ISBLANK(K69),I69,K69)),G69,"na")))</f>
        <v>NYG</v>
      </c>
      <c r="P69" t="str">
        <f>IF(OR(ISBLANK(N69),ISBLANK(M69)),"",IF(N69&gt;M69,H69,IF(N69&lt;M69,G69,"na")))</f>
        <v>NYG</v>
      </c>
      <c r="Q69" s="23" t="str">
        <f t="shared" si="3"/>
        <v/>
      </c>
    </row>
    <row r="70" spans="1:17" x14ac:dyDescent="0.25">
      <c r="A70">
        <v>69</v>
      </c>
      <c r="B70" s="2" t="str">
        <f>CONCATENATE(D70,"_",IF(E70&lt;10,CONCATENATE("0",E70),E70),"_",H70,"@",G70)</f>
        <v>2012_05_TEN@MIN</v>
      </c>
      <c r="C70" s="1" t="s">
        <v>1</v>
      </c>
      <c r="D70">
        <v>2012</v>
      </c>
      <c r="E70">
        <f t="shared" si="2"/>
        <v>5</v>
      </c>
      <c r="F70">
        <v>5</v>
      </c>
      <c r="G70" t="s">
        <v>80</v>
      </c>
      <c r="H70" t="s">
        <v>93</v>
      </c>
      <c r="K70">
        <v>-5.5</v>
      </c>
      <c r="M70">
        <v>30</v>
      </c>
      <c r="N70">
        <v>7</v>
      </c>
      <c r="O70" t="str">
        <f>IF(OR(ISBLANK(N70),ISBLANK(M70)),"",IF(N70&gt;(M70+IF(ISBLANK(K70),I70,K70)),H70,IF(N70&lt;(M70+IF(ISBLANK(K70),I70,K70)),G70,"na")))</f>
        <v>MIN</v>
      </c>
      <c r="P70" t="str">
        <f>IF(OR(ISBLANK(N70),ISBLANK(M70)),"",IF(N70&gt;M70,H70,IF(N70&lt;M70,G70,"na")))</f>
        <v>MIN</v>
      </c>
      <c r="Q70" s="23" t="str">
        <f t="shared" si="3"/>
        <v/>
      </c>
    </row>
    <row r="71" spans="1:17" x14ac:dyDescent="0.25">
      <c r="A71">
        <v>70</v>
      </c>
      <c r="B71" s="2" t="str">
        <f>CONCATENATE(D71,"_",IF(E71&lt;10,CONCATENATE("0",E71),E71),"_",H71,"@",G71)</f>
        <v>2012_05_MIA@CIN</v>
      </c>
      <c r="C71" s="1" t="s">
        <v>1</v>
      </c>
      <c r="D71">
        <v>2012</v>
      </c>
      <c r="E71">
        <f t="shared" si="2"/>
        <v>5</v>
      </c>
      <c r="F71">
        <v>5</v>
      </c>
      <c r="G71" t="s">
        <v>69</v>
      </c>
      <c r="H71" t="s">
        <v>79</v>
      </c>
      <c r="K71">
        <v>-4.5</v>
      </c>
      <c r="M71">
        <v>13</v>
      </c>
      <c r="N71">
        <v>17</v>
      </c>
      <c r="O71" t="str">
        <f>IF(OR(ISBLANK(N71),ISBLANK(M71)),"",IF(N71&gt;(M71+IF(ISBLANK(K71),I71,K71)),H71,IF(N71&lt;(M71+IF(ISBLANK(K71),I71,K71)),G71,"na")))</f>
        <v>MIA</v>
      </c>
      <c r="P71" t="str">
        <f>IF(OR(ISBLANK(N71),ISBLANK(M71)),"",IF(N71&gt;M71,H71,IF(N71&lt;M71,G71,"na")))</f>
        <v>MIA</v>
      </c>
      <c r="Q71" s="23" t="str">
        <f t="shared" si="3"/>
        <v/>
      </c>
    </row>
    <row r="72" spans="1:17" x14ac:dyDescent="0.25">
      <c r="A72">
        <v>71</v>
      </c>
      <c r="B72" s="2" t="str">
        <f>CONCATENATE(D72,"_",IF(E72&lt;10,CONCATENATE("0",E72),E72),"_",H72,"@",G72)</f>
        <v>2012_05_BAL@KCY</v>
      </c>
      <c r="C72" s="1" t="s">
        <v>1</v>
      </c>
      <c r="D72">
        <v>2012</v>
      </c>
      <c r="E72">
        <f t="shared" si="2"/>
        <v>5</v>
      </c>
      <c r="F72">
        <v>5</v>
      </c>
      <c r="G72" t="s">
        <v>331</v>
      </c>
      <c r="H72" t="s">
        <v>65</v>
      </c>
      <c r="K72">
        <v>4.5</v>
      </c>
      <c r="M72">
        <v>6</v>
      </c>
      <c r="N72">
        <v>9</v>
      </c>
      <c r="O72" t="str">
        <f>IF(OR(ISBLANK(N72),ISBLANK(M72)),"",IF(N72&gt;(M72+IF(ISBLANK(K72),I72,K72)),H72,IF(N72&lt;(M72+IF(ISBLANK(K72),I72,K72)),G72,"na")))</f>
        <v>KCY</v>
      </c>
      <c r="P72" t="str">
        <f>IF(OR(ISBLANK(N72),ISBLANK(M72)),"",IF(N72&gt;M72,H72,IF(N72&lt;M72,G72,"na")))</f>
        <v>BAL</v>
      </c>
      <c r="Q72" s="23" t="str">
        <f t="shared" si="3"/>
        <v/>
      </c>
    </row>
    <row r="73" spans="1:17" x14ac:dyDescent="0.25">
      <c r="A73">
        <v>72</v>
      </c>
      <c r="B73" s="2" t="str">
        <f>CONCATENATE(D73,"_",IF(E73&lt;10,CONCATENATE("0",E73),E73),"_",H73,"@",G73)</f>
        <v>2012_05_SEA@CAR</v>
      </c>
      <c r="C73" s="1" t="s">
        <v>1</v>
      </c>
      <c r="D73">
        <v>2012</v>
      </c>
      <c r="E73">
        <f t="shared" si="2"/>
        <v>5</v>
      </c>
      <c r="F73">
        <v>5</v>
      </c>
      <c r="G73" t="s">
        <v>67</v>
      </c>
      <c r="H73" t="s">
        <v>89</v>
      </c>
      <c r="K73">
        <v>-3.5</v>
      </c>
      <c r="M73">
        <v>12</v>
      </c>
      <c r="N73">
        <v>16</v>
      </c>
      <c r="O73" t="str">
        <f>IF(OR(ISBLANK(N73),ISBLANK(M73)),"",IF(N73&gt;(M73+IF(ISBLANK(K73),I73,K73)),H73,IF(N73&lt;(M73+IF(ISBLANK(K73),I73,K73)),G73,"na")))</f>
        <v>SEA</v>
      </c>
      <c r="P73" t="str">
        <f>IF(OR(ISBLANK(N73),ISBLANK(M73)),"",IF(N73&gt;M73,H73,IF(N73&lt;M73,G73,"na")))</f>
        <v>SEA</v>
      </c>
      <c r="Q73" s="23" t="str">
        <f t="shared" si="3"/>
        <v/>
      </c>
    </row>
    <row r="74" spans="1:17" x14ac:dyDescent="0.25">
      <c r="A74">
        <v>73</v>
      </c>
      <c r="B74" s="2" t="str">
        <f>CONCATENATE(D74,"_",IF(E74&lt;10,CONCATENATE("0",E74),E74),"_",H74,"@",G74)</f>
        <v>2012_05_CHI@JAX</v>
      </c>
      <c r="C74" s="1" t="s">
        <v>1</v>
      </c>
      <c r="D74">
        <v>2012</v>
      </c>
      <c r="E74">
        <f t="shared" si="2"/>
        <v>5</v>
      </c>
      <c r="F74">
        <v>5</v>
      </c>
      <c r="G74" t="s">
        <v>77</v>
      </c>
      <c r="H74" t="s">
        <v>68</v>
      </c>
      <c r="K74">
        <v>5.5</v>
      </c>
      <c r="M74">
        <v>3</v>
      </c>
      <c r="N74">
        <v>41</v>
      </c>
      <c r="O74" t="str">
        <f>IF(OR(ISBLANK(N74),ISBLANK(M74)),"",IF(N74&gt;(M74+IF(ISBLANK(K74),I74,K74)),H74,IF(N74&lt;(M74+IF(ISBLANK(K74),I74,K74)),G74,"na")))</f>
        <v>CHI</v>
      </c>
      <c r="P74" t="str">
        <f>IF(OR(ISBLANK(N74),ISBLANK(M74)),"",IF(N74&gt;M74,H74,IF(N74&lt;M74,G74,"na")))</f>
        <v>CHI</v>
      </c>
      <c r="Q74" s="23" t="str">
        <f t="shared" si="3"/>
        <v/>
      </c>
    </row>
    <row r="75" spans="1:17" x14ac:dyDescent="0.25">
      <c r="A75">
        <v>74</v>
      </c>
      <c r="B75" s="2" t="str">
        <f>CONCATENATE(D75,"_",IF(E75&lt;10,CONCATENATE("0",E75),E75),"_",H75,"@",G75)</f>
        <v>2012_05_DEN@NWE</v>
      </c>
      <c r="C75" s="1" t="s">
        <v>1</v>
      </c>
      <c r="D75">
        <v>2012</v>
      </c>
      <c r="E75">
        <f t="shared" si="2"/>
        <v>5</v>
      </c>
      <c r="F75">
        <v>5</v>
      </c>
      <c r="G75" t="s">
        <v>332</v>
      </c>
      <c r="H75" t="s">
        <v>72</v>
      </c>
      <c r="K75">
        <v>-6.5</v>
      </c>
      <c r="M75">
        <v>31</v>
      </c>
      <c r="N75">
        <v>21</v>
      </c>
      <c r="O75" t="str">
        <f>IF(OR(ISBLANK(N75),ISBLANK(M75)),"",IF(N75&gt;(M75+IF(ISBLANK(K75),I75,K75)),H75,IF(N75&lt;(M75+IF(ISBLANK(K75),I75,K75)),G75,"na")))</f>
        <v>NWE</v>
      </c>
      <c r="P75" t="str">
        <f>IF(OR(ISBLANK(N75),ISBLANK(M75)),"",IF(N75&gt;M75,H75,IF(N75&lt;M75,G75,"na")))</f>
        <v>NWE</v>
      </c>
      <c r="Q75" s="23" t="str">
        <f t="shared" si="3"/>
        <v/>
      </c>
    </row>
    <row r="76" spans="1:17" x14ac:dyDescent="0.25">
      <c r="A76">
        <v>75</v>
      </c>
      <c r="B76" s="2" t="str">
        <f>CONCATENATE(D76,"_",IF(E76&lt;10,CONCATENATE("0",E76),E76),"_",H76,"@",G76)</f>
        <v>2012_05_BUF@SFO</v>
      </c>
      <c r="C76" s="1" t="s">
        <v>1</v>
      </c>
      <c r="D76">
        <v>2012</v>
      </c>
      <c r="E76">
        <f t="shared" si="2"/>
        <v>5</v>
      </c>
      <c r="F76">
        <v>5</v>
      </c>
      <c r="G76" t="s">
        <v>333</v>
      </c>
      <c r="H76" t="s">
        <v>66</v>
      </c>
      <c r="K76">
        <v>-8.5</v>
      </c>
      <c r="M76">
        <v>45</v>
      </c>
      <c r="N76">
        <v>3</v>
      </c>
      <c r="O76" t="str">
        <f>IF(OR(ISBLANK(N76),ISBLANK(M76)),"",IF(N76&gt;(M76+IF(ISBLANK(K76),I76,K76)),H76,IF(N76&lt;(M76+IF(ISBLANK(K76),I76,K76)),G76,"na")))</f>
        <v>SFO</v>
      </c>
      <c r="P76" t="str">
        <f>IF(OR(ISBLANK(N76),ISBLANK(M76)),"",IF(N76&gt;M76,H76,IF(N76&lt;M76,G76,"na")))</f>
        <v>SFO</v>
      </c>
      <c r="Q76" s="23" t="str">
        <f t="shared" si="3"/>
        <v/>
      </c>
    </row>
    <row r="77" spans="1:17" x14ac:dyDescent="0.25">
      <c r="A77">
        <v>76</v>
      </c>
      <c r="B77" s="2" t="str">
        <f>CONCATENATE(D77,"_",IF(E77&lt;10,CONCATENATE("0",E77),E77),"_",H77,"@",G77)</f>
        <v>2012_05_SD@NOR</v>
      </c>
      <c r="C77" s="1" t="s">
        <v>1</v>
      </c>
      <c r="D77">
        <v>2012</v>
      </c>
      <c r="E77">
        <f t="shared" si="2"/>
        <v>5</v>
      </c>
      <c r="F77">
        <v>5</v>
      </c>
      <c r="G77" t="s">
        <v>335</v>
      </c>
      <c r="H77" t="s">
        <v>88</v>
      </c>
      <c r="K77">
        <v>-3.5</v>
      </c>
      <c r="M77">
        <v>31</v>
      </c>
      <c r="N77">
        <v>24</v>
      </c>
      <c r="O77" t="str">
        <f>IF(OR(ISBLANK(N77),ISBLANK(M77)),"",IF(N77&gt;(M77+IF(ISBLANK(K77),I77,K77)),H77,IF(N77&lt;(M77+IF(ISBLANK(K77),I77,K77)),G77,"na")))</f>
        <v>NOR</v>
      </c>
      <c r="P77" t="str">
        <f>IF(OR(ISBLANK(N77),ISBLANK(M77)),"",IF(N77&gt;M77,H77,IF(N77&lt;M77,G77,"na")))</f>
        <v>NOR</v>
      </c>
      <c r="Q77" s="23" t="str">
        <f t="shared" si="3"/>
        <v/>
      </c>
    </row>
    <row r="78" spans="1:17" x14ac:dyDescent="0.25">
      <c r="A78">
        <v>77</v>
      </c>
      <c r="B78" s="2" t="str">
        <f>CONCATENATE(D78,"_",IF(E78&lt;10,CONCATENATE("0",E78),E78),"_",H78,"@",G78)</f>
        <v>2012_05_HOU@NYJ</v>
      </c>
      <c r="C78" s="1" t="s">
        <v>1</v>
      </c>
      <c r="D78">
        <v>2012</v>
      </c>
      <c r="E78">
        <f t="shared" si="2"/>
        <v>5</v>
      </c>
      <c r="F78">
        <v>5</v>
      </c>
      <c r="G78" t="s">
        <v>84</v>
      </c>
      <c r="H78" t="s">
        <v>75</v>
      </c>
      <c r="K78">
        <v>7.5</v>
      </c>
      <c r="M78">
        <v>17</v>
      </c>
      <c r="N78">
        <v>23</v>
      </c>
      <c r="O78" t="str">
        <f>IF(OR(ISBLANK(N78),ISBLANK(M78)),"",IF(N78&gt;(M78+IF(ISBLANK(K78),I78,K78)),H78,IF(N78&lt;(M78+IF(ISBLANK(K78),I78,K78)),G78,"na")))</f>
        <v>NYJ</v>
      </c>
      <c r="P78" t="str">
        <f>IF(OR(ISBLANK(N78),ISBLANK(M78)),"",IF(N78&gt;M78,H78,IF(N78&lt;M78,G78,"na")))</f>
        <v>HOU</v>
      </c>
      <c r="Q78" s="23" t="str">
        <f t="shared" si="3"/>
        <v/>
      </c>
    </row>
    <row r="79" spans="1:17" x14ac:dyDescent="0.25">
      <c r="A79">
        <v>78</v>
      </c>
      <c r="B79" s="2" t="str">
        <f>CONCATENATE(D79,"_",IF(E79&lt;10,CONCATENATE("0",E79),E79),"_",H79,"@",G79)</f>
        <v>2012_06_PIT@TEN</v>
      </c>
      <c r="C79" s="1" t="s">
        <v>1</v>
      </c>
      <c r="D79">
        <v>2012</v>
      </c>
      <c r="E79">
        <f t="shared" si="2"/>
        <v>6</v>
      </c>
      <c r="F79">
        <v>6</v>
      </c>
      <c r="G79" t="s">
        <v>93</v>
      </c>
      <c r="H79" t="s">
        <v>87</v>
      </c>
      <c r="K79">
        <v>5.5</v>
      </c>
      <c r="M79">
        <v>26</v>
      </c>
      <c r="N79">
        <v>23</v>
      </c>
      <c r="O79" t="str">
        <f>IF(OR(ISBLANK(N79),ISBLANK(M79)),"",IF(N79&gt;(M79+IF(ISBLANK(K79),I79,K79)),H79,IF(N79&lt;(M79+IF(ISBLANK(K79),I79,K79)),G79,"na")))</f>
        <v>TEN</v>
      </c>
      <c r="P79" t="str">
        <f>IF(OR(ISBLANK(N79),ISBLANK(M79)),"",IF(N79&gt;M79,H79,IF(N79&lt;M79,G79,"na")))</f>
        <v>TEN</v>
      </c>
      <c r="Q79" s="23" t="str">
        <f t="shared" si="3"/>
        <v/>
      </c>
    </row>
    <row r="80" spans="1:17" x14ac:dyDescent="0.25">
      <c r="A80">
        <v>79</v>
      </c>
      <c r="B80" s="2" t="str">
        <f>CONCATENATE(D80,"_",IF(E80&lt;10,CONCATENATE("0",E80),E80),"_",H80,"@",G80)</f>
        <v>2012_06_OAK@ATL</v>
      </c>
      <c r="C80" s="1" t="s">
        <v>1</v>
      </c>
      <c r="D80">
        <v>2012</v>
      </c>
      <c r="E80">
        <f t="shared" si="2"/>
        <v>6</v>
      </c>
      <c r="F80">
        <v>6</v>
      </c>
      <c r="G80" t="s">
        <v>20</v>
      </c>
      <c r="H80" t="s">
        <v>85</v>
      </c>
      <c r="K80">
        <v>-8.5</v>
      </c>
      <c r="M80">
        <v>23</v>
      </c>
      <c r="N80">
        <v>20</v>
      </c>
      <c r="O80" t="str">
        <f>IF(OR(ISBLANK(N80),ISBLANK(M80)),"",IF(N80&gt;(M80+IF(ISBLANK(K80),I80,K80)),H80,IF(N80&lt;(M80+IF(ISBLANK(K80),I80,K80)),G80,"na")))</f>
        <v>OAK</v>
      </c>
      <c r="P80" t="str">
        <f>IF(OR(ISBLANK(N80),ISBLANK(M80)),"",IF(N80&gt;M80,H80,IF(N80&lt;M80,G80,"na")))</f>
        <v>ATL</v>
      </c>
      <c r="Q80" s="23" t="str">
        <f t="shared" si="3"/>
        <v/>
      </c>
    </row>
    <row r="81" spans="1:17" x14ac:dyDescent="0.25">
      <c r="A81">
        <v>80</v>
      </c>
      <c r="B81" s="2" t="str">
        <f>CONCATENATE(D81,"_",IF(E81&lt;10,CONCATENATE("0",E81),E81),"_",H81,"@",G81)</f>
        <v>2012_06_KCY@TBY</v>
      </c>
      <c r="C81" s="1" t="s">
        <v>1</v>
      </c>
      <c r="D81">
        <v>2012</v>
      </c>
      <c r="E81">
        <f t="shared" si="2"/>
        <v>6</v>
      </c>
      <c r="F81">
        <v>6</v>
      </c>
      <c r="G81" t="s">
        <v>334</v>
      </c>
      <c r="H81" t="s">
        <v>331</v>
      </c>
      <c r="K81">
        <v>-3.5</v>
      </c>
      <c r="M81">
        <v>38</v>
      </c>
      <c r="N81">
        <v>10</v>
      </c>
      <c r="O81" t="str">
        <f>IF(OR(ISBLANK(N81),ISBLANK(M81)),"",IF(N81&gt;(M81+IF(ISBLANK(K81),I81,K81)),H81,IF(N81&lt;(M81+IF(ISBLANK(K81),I81,K81)),G81,"na")))</f>
        <v>TBY</v>
      </c>
      <c r="P81" t="str">
        <f>IF(OR(ISBLANK(N81),ISBLANK(M81)),"",IF(N81&gt;M81,H81,IF(N81&lt;M81,G81,"na")))</f>
        <v>TBY</v>
      </c>
      <c r="Q81" s="23" t="str">
        <f t="shared" si="3"/>
        <v/>
      </c>
    </row>
    <row r="82" spans="1:17" x14ac:dyDescent="0.25">
      <c r="A82">
        <v>81</v>
      </c>
      <c r="B82" s="2" t="str">
        <f>CONCATENATE(D82,"_",IF(E82&lt;10,CONCATENATE("0",E82),E82),"_",H82,"@",G82)</f>
        <v>2012_06_IND@NYJ</v>
      </c>
      <c r="C82" s="1" t="s">
        <v>1</v>
      </c>
      <c r="D82">
        <v>2012</v>
      </c>
      <c r="E82">
        <f t="shared" si="2"/>
        <v>6</v>
      </c>
      <c r="F82">
        <v>6</v>
      </c>
      <c r="G82" t="s">
        <v>84</v>
      </c>
      <c r="H82" t="s">
        <v>76</v>
      </c>
      <c r="K82">
        <v>-3.5</v>
      </c>
      <c r="M82">
        <v>35</v>
      </c>
      <c r="N82">
        <v>9</v>
      </c>
      <c r="O82" t="str">
        <f>IF(OR(ISBLANK(N82),ISBLANK(M82)),"",IF(N82&gt;(M82+IF(ISBLANK(K82),I82,K82)),H82,IF(N82&lt;(M82+IF(ISBLANK(K82),I82,K82)),G82,"na")))</f>
        <v>NYJ</v>
      </c>
      <c r="P82" t="str">
        <f>IF(OR(ISBLANK(N82),ISBLANK(M82)),"",IF(N82&gt;M82,H82,IF(N82&lt;M82,G82,"na")))</f>
        <v>NYJ</v>
      </c>
      <c r="Q82" s="23" t="str">
        <f t="shared" si="3"/>
        <v/>
      </c>
    </row>
    <row r="83" spans="1:17" x14ac:dyDescent="0.25">
      <c r="A83">
        <v>82</v>
      </c>
      <c r="B83" s="2" t="str">
        <f>CONCATENATE(D83,"_",IF(E83&lt;10,CONCATENATE("0",E83),E83),"_",H83,"@",G83)</f>
        <v>2012_06_CIN@CLE</v>
      </c>
      <c r="C83" s="1" t="s">
        <v>1</v>
      </c>
      <c r="D83">
        <v>2012</v>
      </c>
      <c r="E83">
        <f t="shared" si="2"/>
        <v>6</v>
      </c>
      <c r="F83">
        <v>6</v>
      </c>
      <c r="G83" t="s">
        <v>70</v>
      </c>
      <c r="H83" t="s">
        <v>69</v>
      </c>
      <c r="K83">
        <v>2.5</v>
      </c>
      <c r="M83">
        <v>34</v>
      </c>
      <c r="N83">
        <v>24</v>
      </c>
      <c r="O83" t="str">
        <f>IF(OR(ISBLANK(N83),ISBLANK(M83)),"",IF(N83&gt;(M83+IF(ISBLANK(K83),I83,K83)),H83,IF(N83&lt;(M83+IF(ISBLANK(K83),I83,K83)),G83,"na")))</f>
        <v>CLE</v>
      </c>
      <c r="P83" t="str">
        <f>IF(OR(ISBLANK(N83),ISBLANK(M83)),"",IF(N83&gt;M83,H83,IF(N83&lt;M83,G83,"na")))</f>
        <v>CLE</v>
      </c>
      <c r="Q83" s="23" t="str">
        <f t="shared" si="3"/>
        <v/>
      </c>
    </row>
    <row r="84" spans="1:17" x14ac:dyDescent="0.25">
      <c r="A84">
        <v>83</v>
      </c>
      <c r="B84" s="2" t="str">
        <f>CONCATENATE(D84,"_",IF(E84&lt;10,CONCATENATE("0",E84),E84),"_",H84,"@",G84)</f>
        <v>2012_06_DET@PHI</v>
      </c>
      <c r="C84" s="1" t="s">
        <v>1</v>
      </c>
      <c r="D84">
        <v>2012</v>
      </c>
      <c r="E84">
        <f t="shared" si="2"/>
        <v>6</v>
      </c>
      <c r="F84">
        <v>6</v>
      </c>
      <c r="G84" t="s">
        <v>86</v>
      </c>
      <c r="H84" t="s">
        <v>73</v>
      </c>
      <c r="K84">
        <v>-5.5</v>
      </c>
      <c r="M84">
        <v>23</v>
      </c>
      <c r="N84">
        <v>26</v>
      </c>
      <c r="O84" t="str">
        <f>IF(OR(ISBLANK(N84),ISBLANK(M84)),"",IF(N84&gt;(M84+IF(ISBLANK(K84),I84,K84)),H84,IF(N84&lt;(M84+IF(ISBLANK(K84),I84,K84)),G84,"na")))</f>
        <v>DET</v>
      </c>
      <c r="P84" t="str">
        <f>IF(OR(ISBLANK(N84),ISBLANK(M84)),"",IF(N84&gt;M84,H84,IF(N84&lt;M84,G84,"na")))</f>
        <v>DET</v>
      </c>
      <c r="Q84" s="23" t="str">
        <f t="shared" si="3"/>
        <v/>
      </c>
    </row>
    <row r="85" spans="1:17" x14ac:dyDescent="0.25">
      <c r="A85">
        <v>84</v>
      </c>
      <c r="B85" s="2" t="str">
        <f>CONCATENATE(D85,"_",IF(E85&lt;10,CONCATENATE("0",E85),E85),"_",H85,"@",G85)</f>
        <v>2012_06_STL@MIA</v>
      </c>
      <c r="C85" s="1" t="s">
        <v>1</v>
      </c>
      <c r="D85">
        <v>2012</v>
      </c>
      <c r="E85">
        <f t="shared" si="2"/>
        <v>6</v>
      </c>
      <c r="F85">
        <v>6</v>
      </c>
      <c r="G85" t="s">
        <v>79</v>
      </c>
      <c r="H85" t="s">
        <v>91</v>
      </c>
      <c r="K85">
        <v>-3.5</v>
      </c>
      <c r="M85">
        <v>17</v>
      </c>
      <c r="N85">
        <v>14</v>
      </c>
      <c r="O85" t="str">
        <f>IF(OR(ISBLANK(N85),ISBLANK(M85)),"",IF(N85&gt;(M85+IF(ISBLANK(K85),I85,K85)),H85,IF(N85&lt;(M85+IF(ISBLANK(K85),I85,K85)),G85,"na")))</f>
        <v>STL</v>
      </c>
      <c r="P85" t="str">
        <f>IF(OR(ISBLANK(N85),ISBLANK(M85)),"",IF(N85&gt;M85,H85,IF(N85&lt;M85,G85,"na")))</f>
        <v>MIA</v>
      </c>
      <c r="Q85" s="23" t="str">
        <f t="shared" si="3"/>
        <v/>
      </c>
    </row>
    <row r="86" spans="1:17" x14ac:dyDescent="0.25">
      <c r="A86">
        <v>85</v>
      </c>
      <c r="B86" s="2" t="str">
        <f>CONCATENATE(D86,"_",IF(E86&lt;10,CONCATENATE("0",E86),E86),"_",H86,"@",G86)</f>
        <v>2012_06_DAL@BAL</v>
      </c>
      <c r="C86" s="1" t="s">
        <v>1</v>
      </c>
      <c r="D86">
        <v>2012</v>
      </c>
      <c r="E86">
        <f t="shared" si="2"/>
        <v>6</v>
      </c>
      <c r="F86">
        <v>6</v>
      </c>
      <c r="G86" t="s">
        <v>65</v>
      </c>
      <c r="H86" t="s">
        <v>71</v>
      </c>
      <c r="K86">
        <v>-3.5</v>
      </c>
      <c r="M86">
        <v>31</v>
      </c>
      <c r="N86">
        <v>29</v>
      </c>
      <c r="O86" t="str">
        <f>IF(OR(ISBLANK(N86),ISBLANK(M86)),"",IF(N86&gt;(M86+IF(ISBLANK(K86),I86,K86)),H86,IF(N86&lt;(M86+IF(ISBLANK(K86),I86,K86)),G86,"na")))</f>
        <v>DAL</v>
      </c>
      <c r="P86" t="str">
        <f>IF(OR(ISBLANK(N86),ISBLANK(M86)),"",IF(N86&gt;M86,H86,IF(N86&lt;M86,G86,"na")))</f>
        <v>BAL</v>
      </c>
      <c r="Q86" s="23" t="str">
        <f t="shared" si="3"/>
        <v/>
      </c>
    </row>
    <row r="87" spans="1:17" x14ac:dyDescent="0.25">
      <c r="A87">
        <v>86</v>
      </c>
      <c r="B87" s="2" t="str">
        <f>CONCATENATE(D87,"_",IF(E87&lt;10,CONCATENATE("0",E87),E87),"_",H87,"@",G87)</f>
        <v>2012_06_BUF@ARI</v>
      </c>
      <c r="C87" s="1" t="s">
        <v>1</v>
      </c>
      <c r="D87">
        <v>2012</v>
      </c>
      <c r="E87">
        <f t="shared" si="2"/>
        <v>6</v>
      </c>
      <c r="F87">
        <v>6</v>
      </c>
      <c r="G87" t="s">
        <v>64</v>
      </c>
      <c r="H87" t="s">
        <v>66</v>
      </c>
      <c r="K87">
        <v>-4.5</v>
      </c>
      <c r="M87">
        <v>16</v>
      </c>
      <c r="N87">
        <v>19</v>
      </c>
      <c r="O87" t="str">
        <f>IF(OR(ISBLANK(N87),ISBLANK(M87)),"",IF(N87&gt;(M87+IF(ISBLANK(K87),I87,K87)),H87,IF(N87&lt;(M87+IF(ISBLANK(K87),I87,K87)),G87,"na")))</f>
        <v>BUF</v>
      </c>
      <c r="P87" t="str">
        <f>IF(OR(ISBLANK(N87),ISBLANK(M87)),"",IF(N87&gt;M87,H87,IF(N87&lt;M87,G87,"na")))</f>
        <v>BUF</v>
      </c>
      <c r="Q87" s="23" t="str">
        <f t="shared" si="3"/>
        <v/>
      </c>
    </row>
    <row r="88" spans="1:17" x14ac:dyDescent="0.25">
      <c r="A88">
        <v>87</v>
      </c>
      <c r="B88" s="2" t="str">
        <f>CONCATENATE(D88,"_",IF(E88&lt;10,CONCATENATE("0",E88),E88),"_",H88,"@",G88)</f>
        <v>2012_06_NWE@SEA</v>
      </c>
      <c r="C88" s="1" t="s">
        <v>1</v>
      </c>
      <c r="D88">
        <v>2012</v>
      </c>
      <c r="E88">
        <f t="shared" si="2"/>
        <v>6</v>
      </c>
      <c r="F88">
        <v>6</v>
      </c>
      <c r="G88" t="s">
        <v>89</v>
      </c>
      <c r="H88" t="s">
        <v>332</v>
      </c>
      <c r="K88">
        <v>3.5</v>
      </c>
      <c r="M88">
        <v>24</v>
      </c>
      <c r="N88">
        <v>23</v>
      </c>
      <c r="O88" t="str">
        <f>IF(OR(ISBLANK(N88),ISBLANK(M88)),"",IF(N88&gt;(M88+IF(ISBLANK(K88),I88,K88)),H88,IF(N88&lt;(M88+IF(ISBLANK(K88),I88,K88)),G88,"na")))</f>
        <v>SEA</v>
      </c>
      <c r="P88" t="str">
        <f>IF(OR(ISBLANK(N88),ISBLANK(M88)),"",IF(N88&gt;M88,H88,IF(N88&lt;M88,G88,"na")))</f>
        <v>SEA</v>
      </c>
      <c r="Q88" s="23" t="str">
        <f t="shared" si="3"/>
        <v/>
      </c>
    </row>
    <row r="89" spans="1:17" x14ac:dyDescent="0.25">
      <c r="A89">
        <v>88</v>
      </c>
      <c r="B89" s="2" t="str">
        <f>CONCATENATE(D89,"_",IF(E89&lt;10,CONCATENATE("0",E89),E89),"_",H89,"@",G89)</f>
        <v>2012_06_NYG@SFO</v>
      </c>
      <c r="C89" s="1" t="s">
        <v>1</v>
      </c>
      <c r="D89">
        <v>2012</v>
      </c>
      <c r="E89">
        <f t="shared" si="2"/>
        <v>6</v>
      </c>
      <c r="F89">
        <v>6</v>
      </c>
      <c r="G89" t="s">
        <v>333</v>
      </c>
      <c r="H89" t="s">
        <v>83</v>
      </c>
      <c r="K89">
        <v>-5.5</v>
      </c>
      <c r="M89">
        <v>3</v>
      </c>
      <c r="N89">
        <v>26</v>
      </c>
      <c r="O89" t="str">
        <f>IF(OR(ISBLANK(N89),ISBLANK(M89)),"",IF(N89&gt;(M89+IF(ISBLANK(K89),I89,K89)),H89,IF(N89&lt;(M89+IF(ISBLANK(K89),I89,K89)),G89,"na")))</f>
        <v>NYG</v>
      </c>
      <c r="P89" t="str">
        <f>IF(OR(ISBLANK(N89),ISBLANK(M89)),"",IF(N89&gt;M89,H89,IF(N89&lt;M89,G89,"na")))</f>
        <v>NYG</v>
      </c>
      <c r="Q89" s="23" t="str">
        <f t="shared" si="3"/>
        <v/>
      </c>
    </row>
    <row r="90" spans="1:17" x14ac:dyDescent="0.25">
      <c r="A90">
        <v>89</v>
      </c>
      <c r="B90" s="2" t="str">
        <f>CONCATENATE(D90,"_",IF(E90&lt;10,CONCATENATE("0",E90),E90),"_",H90,"@",G90)</f>
        <v>2012_06_MIN@WAS</v>
      </c>
      <c r="C90" s="1" t="s">
        <v>1</v>
      </c>
      <c r="D90">
        <v>2012</v>
      </c>
      <c r="E90">
        <f t="shared" si="2"/>
        <v>6</v>
      </c>
      <c r="F90">
        <v>6</v>
      </c>
      <c r="G90" t="s">
        <v>94</v>
      </c>
      <c r="H90" t="s">
        <v>80</v>
      </c>
      <c r="K90">
        <v>-2.5</v>
      </c>
      <c r="M90">
        <v>38</v>
      </c>
      <c r="N90">
        <v>26</v>
      </c>
      <c r="O90" t="str">
        <f>IF(OR(ISBLANK(N90),ISBLANK(M90)),"",IF(N90&gt;(M90+IF(ISBLANK(K90),I90,K90)),H90,IF(N90&lt;(M90+IF(ISBLANK(K90),I90,K90)),G90,"na")))</f>
        <v>WAS</v>
      </c>
      <c r="P90" t="str">
        <f>IF(OR(ISBLANK(N90),ISBLANK(M90)),"",IF(N90&gt;M90,H90,IF(N90&lt;M90,G90,"na")))</f>
        <v>WAS</v>
      </c>
      <c r="Q90" s="23" t="str">
        <f t="shared" si="3"/>
        <v/>
      </c>
    </row>
    <row r="91" spans="1:17" x14ac:dyDescent="0.25">
      <c r="A91">
        <v>90</v>
      </c>
      <c r="B91" s="2" t="str">
        <f>CONCATENATE(D91,"_",IF(E91&lt;10,CONCATENATE("0",E91),E91),"_",H91,"@",G91)</f>
        <v>2012_06_GBY@HOU</v>
      </c>
      <c r="C91" s="1" t="s">
        <v>1</v>
      </c>
      <c r="D91">
        <v>2012</v>
      </c>
      <c r="E91">
        <f t="shared" si="2"/>
        <v>6</v>
      </c>
      <c r="F91">
        <v>6</v>
      </c>
      <c r="G91" t="s">
        <v>75</v>
      </c>
      <c r="H91" t="s">
        <v>330</v>
      </c>
      <c r="K91">
        <v>-3.5</v>
      </c>
      <c r="M91">
        <v>24</v>
      </c>
      <c r="N91">
        <v>42</v>
      </c>
      <c r="O91" t="str">
        <f>IF(OR(ISBLANK(N91),ISBLANK(M91)),"",IF(N91&gt;(M91+IF(ISBLANK(K91),I91,K91)),H91,IF(N91&lt;(M91+IF(ISBLANK(K91),I91,K91)),G91,"na")))</f>
        <v>GBY</v>
      </c>
      <c r="P91" t="str">
        <f>IF(OR(ISBLANK(N91),ISBLANK(M91)),"",IF(N91&gt;M91,H91,IF(N91&lt;M91,G91,"na")))</f>
        <v>GBY</v>
      </c>
      <c r="Q91" s="23" t="str">
        <f t="shared" si="3"/>
        <v/>
      </c>
    </row>
    <row r="92" spans="1:17" x14ac:dyDescent="0.25">
      <c r="A92">
        <v>91</v>
      </c>
      <c r="B92" s="2" t="str">
        <f>CONCATENATE(D92,"_",IF(E92&lt;10,CONCATENATE("0",E92),E92),"_",H92,"@",G92)</f>
        <v>2012_06_DEN@SD</v>
      </c>
      <c r="C92" s="1" t="s">
        <v>1</v>
      </c>
      <c r="D92">
        <v>2012</v>
      </c>
      <c r="E92">
        <f t="shared" si="2"/>
        <v>6</v>
      </c>
      <c r="F92">
        <v>6</v>
      </c>
      <c r="G92" t="s">
        <v>88</v>
      </c>
      <c r="H92" t="s">
        <v>72</v>
      </c>
      <c r="K92">
        <v>-2.5</v>
      </c>
      <c r="M92">
        <v>24</v>
      </c>
      <c r="N92">
        <v>35</v>
      </c>
      <c r="O92" t="str">
        <f>IF(OR(ISBLANK(N92),ISBLANK(M92)),"",IF(N92&gt;(M92+IF(ISBLANK(K92),I92,K92)),H92,IF(N92&lt;(M92+IF(ISBLANK(K92),I92,K92)),G92,"na")))</f>
        <v>DEN</v>
      </c>
      <c r="P92" t="str">
        <f>IF(OR(ISBLANK(N92),ISBLANK(M92)),"",IF(N92&gt;M92,H92,IF(N92&lt;M92,G92,"na")))</f>
        <v>DEN</v>
      </c>
      <c r="Q92" s="23" t="str">
        <f t="shared" si="3"/>
        <v/>
      </c>
    </row>
    <row r="93" spans="1:17" x14ac:dyDescent="0.25">
      <c r="A93">
        <v>92</v>
      </c>
      <c r="B93" s="2" t="str">
        <f>CONCATENATE(D93,"_",IF(E93&lt;10,CONCATENATE("0",E93),E93),"_",H93,"@",G93)</f>
        <v>2012_07_SEA@SFO</v>
      </c>
      <c r="C93" s="1" t="s">
        <v>1</v>
      </c>
      <c r="D93">
        <v>2012</v>
      </c>
      <c r="E93">
        <f t="shared" si="2"/>
        <v>7</v>
      </c>
      <c r="F93">
        <v>7</v>
      </c>
      <c r="G93" t="s">
        <v>333</v>
      </c>
      <c r="H93" t="s">
        <v>89</v>
      </c>
      <c r="K93">
        <v>-7.5</v>
      </c>
      <c r="M93">
        <v>13</v>
      </c>
      <c r="N93">
        <v>6</v>
      </c>
      <c r="O93" t="str">
        <f>IF(OR(ISBLANK(N93),ISBLANK(M93)),"",IF(N93&gt;(M93+IF(ISBLANK(K93),I93,K93)),H93,IF(N93&lt;(M93+IF(ISBLANK(K93),I93,K93)),G93,"na")))</f>
        <v>SEA</v>
      </c>
      <c r="P93" t="str">
        <f>IF(OR(ISBLANK(N93),ISBLANK(M93)),"",IF(N93&gt;M93,H93,IF(N93&lt;M93,G93,"na")))</f>
        <v>SFO</v>
      </c>
      <c r="Q93" s="23" t="str">
        <f t="shared" si="3"/>
        <v/>
      </c>
    </row>
    <row r="94" spans="1:17" x14ac:dyDescent="0.25">
      <c r="A94">
        <v>93</v>
      </c>
      <c r="B94" s="2" t="str">
        <f>CONCATENATE(D94,"_",IF(E94&lt;10,CONCATENATE("0",E94),E94),"_",H94,"@",G94)</f>
        <v>2012_07_WAS@NYG</v>
      </c>
      <c r="C94" s="1" t="s">
        <v>1</v>
      </c>
      <c r="D94">
        <v>2012</v>
      </c>
      <c r="E94">
        <f t="shared" si="2"/>
        <v>7</v>
      </c>
      <c r="F94">
        <v>7</v>
      </c>
      <c r="G94" t="s">
        <v>83</v>
      </c>
      <c r="H94" t="s">
        <v>94</v>
      </c>
      <c r="K94">
        <v>-6.5</v>
      </c>
      <c r="M94">
        <v>27</v>
      </c>
      <c r="N94">
        <v>23</v>
      </c>
      <c r="O94" t="str">
        <f>IF(OR(ISBLANK(N94),ISBLANK(M94)),"",IF(N94&gt;(M94+IF(ISBLANK(K94),I94,K94)),H94,IF(N94&lt;(M94+IF(ISBLANK(K94),I94,K94)),G94,"na")))</f>
        <v>WAS</v>
      </c>
      <c r="P94" t="str">
        <f>IF(OR(ISBLANK(N94),ISBLANK(M94)),"",IF(N94&gt;M94,H94,IF(N94&lt;M94,G94,"na")))</f>
        <v>NYG</v>
      </c>
      <c r="Q94" s="23" t="str">
        <f t="shared" si="3"/>
        <v/>
      </c>
    </row>
    <row r="95" spans="1:17" x14ac:dyDescent="0.25">
      <c r="A95">
        <v>94</v>
      </c>
      <c r="B95" s="2" t="str">
        <f>CONCATENATE(D95,"_",IF(E95&lt;10,CONCATENATE("0",E95),E95),"_",H95,"@",G95)</f>
        <v>2012_07_ARI@MIN</v>
      </c>
      <c r="C95" s="1" t="s">
        <v>1</v>
      </c>
      <c r="D95">
        <v>2012</v>
      </c>
      <c r="E95">
        <f t="shared" si="2"/>
        <v>7</v>
      </c>
      <c r="F95">
        <v>7</v>
      </c>
      <c r="G95" t="s">
        <v>80</v>
      </c>
      <c r="H95" t="s">
        <v>64</v>
      </c>
      <c r="K95">
        <v>-5.5</v>
      </c>
      <c r="M95">
        <v>21</v>
      </c>
      <c r="N95">
        <v>14</v>
      </c>
      <c r="O95" t="str">
        <f>IF(OR(ISBLANK(N95),ISBLANK(M95)),"",IF(N95&gt;(M95+IF(ISBLANK(K95),I95,K95)),H95,IF(N95&lt;(M95+IF(ISBLANK(K95),I95,K95)),G95,"na")))</f>
        <v>MIN</v>
      </c>
      <c r="P95" t="str">
        <f>IF(OR(ISBLANK(N95),ISBLANK(M95)),"",IF(N95&gt;M95,H95,IF(N95&lt;M95,G95,"na")))</f>
        <v>MIN</v>
      </c>
      <c r="Q95" s="23" t="str">
        <f t="shared" si="3"/>
        <v/>
      </c>
    </row>
    <row r="96" spans="1:17" x14ac:dyDescent="0.25">
      <c r="A96">
        <v>95</v>
      </c>
      <c r="B96" s="2" t="str">
        <f>CONCATENATE(D96,"_",IF(E96&lt;10,CONCATENATE("0",E96),E96),"_",H96,"@",G96)</f>
        <v>2012_07_DAL@CAR</v>
      </c>
      <c r="C96" s="1" t="s">
        <v>1</v>
      </c>
      <c r="D96">
        <v>2012</v>
      </c>
      <c r="E96">
        <f t="shared" si="2"/>
        <v>7</v>
      </c>
      <c r="F96">
        <v>7</v>
      </c>
      <c r="G96" t="s">
        <v>67</v>
      </c>
      <c r="H96" t="s">
        <v>71</v>
      </c>
      <c r="K96">
        <v>2.5</v>
      </c>
      <c r="M96">
        <v>14</v>
      </c>
      <c r="N96">
        <v>19</v>
      </c>
      <c r="O96" t="str">
        <f>IF(OR(ISBLANK(N96),ISBLANK(M96)),"",IF(N96&gt;(M96+IF(ISBLANK(K96),I96,K96)),H96,IF(N96&lt;(M96+IF(ISBLANK(K96),I96,K96)),G96,"na")))</f>
        <v>DAL</v>
      </c>
      <c r="P96" t="str">
        <f>IF(OR(ISBLANK(N96),ISBLANK(M96)),"",IF(N96&gt;M96,H96,IF(N96&lt;M96,G96,"na")))</f>
        <v>DAL</v>
      </c>
      <c r="Q96" s="23" t="str">
        <f t="shared" si="3"/>
        <v/>
      </c>
    </row>
    <row r="97" spans="1:17" x14ac:dyDescent="0.25">
      <c r="A97">
        <v>96</v>
      </c>
      <c r="B97" s="2" t="str">
        <f>CONCATENATE(D97,"_",IF(E97&lt;10,CONCATENATE("0",E97),E97),"_",H97,"@",G97)</f>
        <v>2012_07_NOR@TBY</v>
      </c>
      <c r="C97" s="1" t="s">
        <v>1</v>
      </c>
      <c r="D97">
        <v>2012</v>
      </c>
      <c r="E97">
        <f t="shared" si="2"/>
        <v>7</v>
      </c>
      <c r="F97">
        <v>7</v>
      </c>
      <c r="G97" t="s">
        <v>334</v>
      </c>
      <c r="H97" t="s">
        <v>335</v>
      </c>
      <c r="K97">
        <v>2.5</v>
      </c>
      <c r="M97">
        <v>28</v>
      </c>
      <c r="N97">
        <v>35</v>
      </c>
      <c r="O97" t="str">
        <f>IF(OR(ISBLANK(N97),ISBLANK(M97)),"",IF(N97&gt;(M97+IF(ISBLANK(K97),I97,K97)),H97,IF(N97&lt;(M97+IF(ISBLANK(K97),I97,K97)),G97,"na")))</f>
        <v>NOR</v>
      </c>
      <c r="P97" t="str">
        <f>IF(OR(ISBLANK(N97),ISBLANK(M97)),"",IF(N97&gt;M97,H97,IF(N97&lt;M97,G97,"na")))</f>
        <v>NOR</v>
      </c>
      <c r="Q97" s="23" t="str">
        <f t="shared" si="3"/>
        <v/>
      </c>
    </row>
    <row r="98" spans="1:17" x14ac:dyDescent="0.25">
      <c r="A98">
        <v>97</v>
      </c>
      <c r="B98" s="2" t="str">
        <f>CONCATENATE(D98,"_",IF(E98&lt;10,CONCATENATE("0",E98),E98),"_",H98,"@",G98)</f>
        <v>2012_07_GBY@STL</v>
      </c>
      <c r="C98" s="1" t="s">
        <v>1</v>
      </c>
      <c r="D98">
        <v>2012</v>
      </c>
      <c r="E98">
        <f t="shared" si="2"/>
        <v>7</v>
      </c>
      <c r="F98">
        <v>7</v>
      </c>
      <c r="G98" t="s">
        <v>91</v>
      </c>
      <c r="H98" t="s">
        <v>330</v>
      </c>
      <c r="K98">
        <v>5.5</v>
      </c>
      <c r="M98">
        <v>20</v>
      </c>
      <c r="N98">
        <v>30</v>
      </c>
      <c r="O98" t="str">
        <f>IF(OR(ISBLANK(N98),ISBLANK(M98)),"",IF(N98&gt;(M98+IF(ISBLANK(K98),I98,K98)),H98,IF(N98&lt;(M98+IF(ISBLANK(K98),I98,K98)),G98,"na")))</f>
        <v>GBY</v>
      </c>
      <c r="P98" t="str">
        <f>IF(OR(ISBLANK(N98),ISBLANK(M98)),"",IF(N98&gt;M98,H98,IF(N98&lt;M98,G98,"na")))</f>
        <v>GBY</v>
      </c>
      <c r="Q98" s="23" t="str">
        <f t="shared" si="3"/>
        <v/>
      </c>
    </row>
    <row r="99" spans="1:17" x14ac:dyDescent="0.25">
      <c r="A99">
        <v>98</v>
      </c>
      <c r="B99" s="2" t="str">
        <f>CONCATENATE(D99,"_",IF(E99&lt;10,CONCATENATE("0",E99),E99),"_",H99,"@",G99)</f>
        <v>2012_07_BAL@HOU</v>
      </c>
      <c r="C99" s="1" t="s">
        <v>1</v>
      </c>
      <c r="D99">
        <v>2012</v>
      </c>
      <c r="E99">
        <f t="shared" si="2"/>
        <v>7</v>
      </c>
      <c r="F99">
        <v>7</v>
      </c>
      <c r="G99" t="s">
        <v>75</v>
      </c>
      <c r="H99" t="s">
        <v>65</v>
      </c>
      <c r="K99">
        <v>-6.5</v>
      </c>
      <c r="M99">
        <v>43</v>
      </c>
      <c r="N99">
        <v>13</v>
      </c>
      <c r="O99" t="str">
        <f>IF(OR(ISBLANK(N99),ISBLANK(M99)),"",IF(N99&gt;(M99+IF(ISBLANK(K99),I99,K99)),H99,IF(N99&lt;(M99+IF(ISBLANK(K99),I99,K99)),G99,"na")))</f>
        <v>HOU</v>
      </c>
      <c r="P99" t="str">
        <f>IF(OR(ISBLANK(N99),ISBLANK(M99)),"",IF(N99&gt;M99,H99,IF(N99&lt;M99,G99,"na")))</f>
        <v>HOU</v>
      </c>
      <c r="Q99" s="23" t="str">
        <f t="shared" si="3"/>
        <v/>
      </c>
    </row>
    <row r="100" spans="1:17" x14ac:dyDescent="0.25">
      <c r="A100">
        <v>99</v>
      </c>
      <c r="B100" s="2" t="str">
        <f>CONCATENATE(D100,"_",IF(E100&lt;10,CONCATENATE("0",E100),E100),"_",H100,"@",G100)</f>
        <v>2012_07_CLE@IND</v>
      </c>
      <c r="C100" s="1" t="s">
        <v>1</v>
      </c>
      <c r="D100">
        <v>2012</v>
      </c>
      <c r="E100">
        <f t="shared" si="2"/>
        <v>7</v>
      </c>
      <c r="F100">
        <v>7</v>
      </c>
      <c r="G100" t="s">
        <v>76</v>
      </c>
      <c r="H100" t="s">
        <v>70</v>
      </c>
      <c r="K100">
        <v>-3.5</v>
      </c>
      <c r="M100">
        <v>17</v>
      </c>
      <c r="N100">
        <v>13</v>
      </c>
      <c r="O100" t="str">
        <f>IF(OR(ISBLANK(N100),ISBLANK(M100)),"",IF(N100&gt;(M100+IF(ISBLANK(K100),I100,K100)),H100,IF(N100&lt;(M100+IF(ISBLANK(K100),I100,K100)),G100,"na")))</f>
        <v>IND</v>
      </c>
      <c r="P100" t="str">
        <f>IF(OR(ISBLANK(N100),ISBLANK(M100)),"",IF(N100&gt;M100,H100,IF(N100&lt;M100,G100,"na")))</f>
        <v>IND</v>
      </c>
      <c r="Q100" s="23" t="str">
        <f t="shared" si="3"/>
        <v/>
      </c>
    </row>
    <row r="101" spans="1:17" x14ac:dyDescent="0.25">
      <c r="A101">
        <v>100</v>
      </c>
      <c r="B101" s="2" t="str">
        <f>CONCATENATE(D101,"_",IF(E101&lt;10,CONCATENATE("0",E101),E101),"_",H101,"@",G101)</f>
        <v>2012_07_TEN@BUF</v>
      </c>
      <c r="C101" s="1" t="s">
        <v>1</v>
      </c>
      <c r="D101">
        <v>2012</v>
      </c>
      <c r="E101">
        <f t="shared" si="2"/>
        <v>7</v>
      </c>
      <c r="F101">
        <v>7</v>
      </c>
      <c r="G101" t="s">
        <v>66</v>
      </c>
      <c r="H101" t="s">
        <v>93</v>
      </c>
      <c r="K101">
        <v>-3.5</v>
      </c>
      <c r="M101">
        <v>34</v>
      </c>
      <c r="N101">
        <v>35</v>
      </c>
      <c r="O101" t="str">
        <f>IF(OR(ISBLANK(N101),ISBLANK(M101)),"",IF(N101&gt;(M101+IF(ISBLANK(K101),I101,K101)),H101,IF(N101&lt;(M101+IF(ISBLANK(K101),I101,K101)),G101,"na")))</f>
        <v>TEN</v>
      </c>
      <c r="P101" t="str">
        <f>IF(OR(ISBLANK(N101),ISBLANK(M101)),"",IF(N101&gt;M101,H101,IF(N101&lt;M101,G101,"na")))</f>
        <v>TEN</v>
      </c>
      <c r="Q101" s="23" t="str">
        <f t="shared" si="3"/>
        <v/>
      </c>
    </row>
    <row r="102" spans="1:17" x14ac:dyDescent="0.25">
      <c r="A102">
        <v>101</v>
      </c>
      <c r="B102" s="2" t="str">
        <f>CONCATENATE(D102,"_",IF(E102&lt;10,CONCATENATE("0",E102),E102),"_",H102,"@",G102)</f>
        <v>2012_07_NYJ@NWE</v>
      </c>
      <c r="C102" s="1" t="s">
        <v>1</v>
      </c>
      <c r="D102">
        <v>2012</v>
      </c>
      <c r="E102">
        <f t="shared" si="2"/>
        <v>7</v>
      </c>
      <c r="F102">
        <v>7</v>
      </c>
      <c r="G102" t="s">
        <v>332</v>
      </c>
      <c r="H102" t="s">
        <v>84</v>
      </c>
      <c r="K102">
        <v>-10.5</v>
      </c>
      <c r="M102">
        <v>29</v>
      </c>
      <c r="N102">
        <v>26</v>
      </c>
      <c r="O102" t="str">
        <f>IF(OR(ISBLANK(N102),ISBLANK(M102)),"",IF(N102&gt;(M102+IF(ISBLANK(K102),I102,K102)),H102,IF(N102&lt;(M102+IF(ISBLANK(K102),I102,K102)),G102,"na")))</f>
        <v>NYJ</v>
      </c>
      <c r="P102" t="str">
        <f>IF(OR(ISBLANK(N102),ISBLANK(M102)),"",IF(N102&gt;M102,H102,IF(N102&lt;M102,G102,"na")))</f>
        <v>NWE</v>
      </c>
      <c r="Q102" s="23" t="str">
        <f t="shared" si="3"/>
        <v/>
      </c>
    </row>
    <row r="103" spans="1:17" x14ac:dyDescent="0.25">
      <c r="A103">
        <v>102</v>
      </c>
      <c r="B103" s="2" t="str">
        <f>CONCATENATE(D103,"_",IF(E103&lt;10,CONCATENATE("0",E103),E103),"_",H103,"@",G103)</f>
        <v>2012_07_JAX@OAK</v>
      </c>
      <c r="C103" s="1" t="s">
        <v>1</v>
      </c>
      <c r="D103">
        <v>2012</v>
      </c>
      <c r="E103">
        <f t="shared" si="2"/>
        <v>7</v>
      </c>
      <c r="F103">
        <v>7</v>
      </c>
      <c r="G103" t="s">
        <v>85</v>
      </c>
      <c r="H103" t="s">
        <v>77</v>
      </c>
      <c r="K103">
        <v>-4.5</v>
      </c>
      <c r="M103">
        <v>26</v>
      </c>
      <c r="N103">
        <v>23</v>
      </c>
      <c r="O103" t="str">
        <f>IF(OR(ISBLANK(N103),ISBLANK(M103)),"",IF(N103&gt;(M103+IF(ISBLANK(K103),I103,K103)),H103,IF(N103&lt;(M103+IF(ISBLANK(K103),I103,K103)),G103,"na")))</f>
        <v>JAX</v>
      </c>
      <c r="P103" t="str">
        <f>IF(OR(ISBLANK(N103),ISBLANK(M103)),"",IF(N103&gt;M103,H103,IF(N103&lt;M103,G103,"na")))</f>
        <v>OAK</v>
      </c>
      <c r="Q103" s="23" t="str">
        <f t="shared" si="3"/>
        <v/>
      </c>
    </row>
    <row r="104" spans="1:17" x14ac:dyDescent="0.25">
      <c r="A104">
        <v>103</v>
      </c>
      <c r="B104" s="2" t="str">
        <f>CONCATENATE(D104,"_",IF(E104&lt;10,CONCATENATE("0",E104),E104),"_",H104,"@",G104)</f>
        <v>2012_07_PIT@CIN</v>
      </c>
      <c r="C104" s="1" t="s">
        <v>1</v>
      </c>
      <c r="D104">
        <v>2012</v>
      </c>
      <c r="E104">
        <f t="shared" si="2"/>
        <v>7</v>
      </c>
      <c r="F104">
        <v>7</v>
      </c>
      <c r="G104" t="s">
        <v>69</v>
      </c>
      <c r="H104" t="s">
        <v>87</v>
      </c>
      <c r="K104">
        <v>2.5</v>
      </c>
      <c r="M104">
        <v>17</v>
      </c>
      <c r="N104">
        <v>24</v>
      </c>
      <c r="O104" t="str">
        <f>IF(OR(ISBLANK(N104),ISBLANK(M104)),"",IF(N104&gt;(M104+IF(ISBLANK(K104),I104,K104)),H104,IF(N104&lt;(M104+IF(ISBLANK(K104),I104,K104)),G104,"na")))</f>
        <v>PIT</v>
      </c>
      <c r="P104" t="str">
        <f>IF(OR(ISBLANK(N104),ISBLANK(M104)),"",IF(N104&gt;M104,H104,IF(N104&lt;M104,G104,"na")))</f>
        <v>PIT</v>
      </c>
      <c r="Q104" s="23" t="str">
        <f t="shared" si="3"/>
        <v/>
      </c>
    </row>
    <row r="105" spans="1:17" x14ac:dyDescent="0.25">
      <c r="A105">
        <v>104</v>
      </c>
      <c r="B105" s="2" t="str">
        <f>CONCATENATE(D105,"_",IF(E105&lt;10,CONCATENATE("0",E105),E105),"_",H105,"@",G105)</f>
        <v>2012_07_DET@CHI</v>
      </c>
      <c r="C105" s="1" t="s">
        <v>1</v>
      </c>
      <c r="D105">
        <v>2012</v>
      </c>
      <c r="E105">
        <f t="shared" si="2"/>
        <v>7</v>
      </c>
      <c r="F105">
        <v>7</v>
      </c>
      <c r="G105" t="s">
        <v>68</v>
      </c>
      <c r="H105" t="s">
        <v>73</v>
      </c>
      <c r="K105">
        <v>-5.5</v>
      </c>
      <c r="M105">
        <v>13</v>
      </c>
      <c r="N105">
        <v>7</v>
      </c>
      <c r="O105" t="str">
        <f>IF(OR(ISBLANK(N105),ISBLANK(M105)),"",IF(N105&gt;(M105+IF(ISBLANK(K105),I105,K105)),H105,IF(N105&lt;(M105+IF(ISBLANK(K105),I105,K105)),G105,"na")))</f>
        <v>CHI</v>
      </c>
      <c r="P105" t="str">
        <f>IF(OR(ISBLANK(N105),ISBLANK(M105)),"",IF(N105&gt;M105,H105,IF(N105&lt;M105,G105,"na")))</f>
        <v>CHI</v>
      </c>
      <c r="Q105" s="23" t="str">
        <f t="shared" si="3"/>
        <v/>
      </c>
    </row>
    <row r="106" spans="1:17" x14ac:dyDescent="0.25">
      <c r="A106">
        <v>105</v>
      </c>
      <c r="B106" s="2" t="str">
        <f>CONCATENATE(D106,"_",IF(E106&lt;10,CONCATENATE("0",E106),E106),"_",H106,"@",G106)</f>
        <v>2012_08_TBY@MIN</v>
      </c>
      <c r="C106" s="1" t="s">
        <v>1</v>
      </c>
      <c r="D106">
        <v>2012</v>
      </c>
      <c r="E106">
        <f t="shared" si="2"/>
        <v>8</v>
      </c>
      <c r="F106">
        <v>8</v>
      </c>
      <c r="G106" t="s">
        <v>80</v>
      </c>
      <c r="H106" t="s">
        <v>334</v>
      </c>
      <c r="K106">
        <v>-6.5</v>
      </c>
      <c r="M106">
        <v>17</v>
      </c>
      <c r="N106">
        <v>36</v>
      </c>
      <c r="O106" t="str">
        <f>IF(OR(ISBLANK(N106),ISBLANK(M106)),"",IF(N106&gt;(M106+IF(ISBLANK(K106),I106,K106)),H106,IF(N106&lt;(M106+IF(ISBLANK(K106),I106,K106)),G106,"na")))</f>
        <v>TBY</v>
      </c>
      <c r="P106" t="str">
        <f>IF(OR(ISBLANK(N106),ISBLANK(M106)),"",IF(N106&gt;M106,H106,IF(N106&lt;M106,G106,"na")))</f>
        <v>TBY</v>
      </c>
      <c r="Q106" s="23" t="str">
        <f t="shared" si="3"/>
        <v/>
      </c>
    </row>
    <row r="107" spans="1:17" x14ac:dyDescent="0.25">
      <c r="A107">
        <v>106</v>
      </c>
      <c r="B107" s="2" t="str">
        <f>CONCATENATE(D107,"_",IF(E107&lt;10,CONCATENATE("0",E107),E107),"_",H107,"@",G107)</f>
        <v>2012_08_JAX@GBY</v>
      </c>
      <c r="C107" s="1" t="s">
        <v>1</v>
      </c>
      <c r="D107">
        <v>2012</v>
      </c>
      <c r="E107">
        <f t="shared" si="2"/>
        <v>8</v>
      </c>
      <c r="F107">
        <v>8</v>
      </c>
      <c r="G107" t="s">
        <v>330</v>
      </c>
      <c r="H107" t="s">
        <v>77</v>
      </c>
      <c r="K107">
        <v>-13.5</v>
      </c>
      <c r="M107">
        <v>24</v>
      </c>
      <c r="N107">
        <v>15</v>
      </c>
      <c r="O107" t="str">
        <f>IF(OR(ISBLANK(N107),ISBLANK(M107)),"",IF(N107&gt;(M107+IF(ISBLANK(K107),I107,K107)),H107,IF(N107&lt;(M107+IF(ISBLANK(K107),I107,K107)),G107,"na")))</f>
        <v>JAX</v>
      </c>
      <c r="P107" t="str">
        <f>IF(OR(ISBLANK(N107),ISBLANK(M107)),"",IF(N107&gt;M107,H107,IF(N107&lt;M107,G107,"na")))</f>
        <v>GBY</v>
      </c>
      <c r="Q107" s="23" t="str">
        <f t="shared" si="3"/>
        <v/>
      </c>
    </row>
    <row r="108" spans="1:17" x14ac:dyDescent="0.25">
      <c r="A108">
        <v>107</v>
      </c>
      <c r="B108" s="2" t="str">
        <f>CONCATENATE(D108,"_",IF(E108&lt;10,CONCATENATE("0",E108),E108),"_",H108,"@",G108)</f>
        <v>2012_08_MIA@NYJ</v>
      </c>
      <c r="C108" s="1" t="s">
        <v>1</v>
      </c>
      <c r="D108">
        <v>2012</v>
      </c>
      <c r="E108">
        <f t="shared" si="2"/>
        <v>8</v>
      </c>
      <c r="F108">
        <v>8</v>
      </c>
      <c r="G108" t="s">
        <v>84</v>
      </c>
      <c r="H108" t="s">
        <v>79</v>
      </c>
      <c r="K108">
        <v>-2.5</v>
      </c>
      <c r="M108">
        <v>9</v>
      </c>
      <c r="N108">
        <v>30</v>
      </c>
      <c r="O108" t="str">
        <f>IF(OR(ISBLANK(N108),ISBLANK(M108)),"",IF(N108&gt;(M108+IF(ISBLANK(K108),I108,K108)),H108,IF(N108&lt;(M108+IF(ISBLANK(K108),I108,K108)),G108,"na")))</f>
        <v>MIA</v>
      </c>
      <c r="P108" t="str">
        <f>IF(OR(ISBLANK(N108),ISBLANK(M108)),"",IF(N108&gt;M108,H108,IF(N108&lt;M108,G108,"na")))</f>
        <v>MIA</v>
      </c>
      <c r="Q108" s="23" t="str">
        <f t="shared" si="3"/>
        <v/>
      </c>
    </row>
    <row r="109" spans="1:17" x14ac:dyDescent="0.25">
      <c r="A109">
        <v>108</v>
      </c>
      <c r="B109" s="2" t="str">
        <f>CONCATENATE(D109,"_",IF(E109&lt;10,CONCATENATE("0",E109),E109),"_",H109,"@",G109)</f>
        <v>2012_08_SD@CLE</v>
      </c>
      <c r="C109" s="1" t="s">
        <v>1</v>
      </c>
      <c r="D109">
        <v>2012</v>
      </c>
      <c r="E109">
        <f t="shared" si="2"/>
        <v>8</v>
      </c>
      <c r="F109">
        <v>8</v>
      </c>
      <c r="G109" t="s">
        <v>70</v>
      </c>
      <c r="H109" t="s">
        <v>88</v>
      </c>
      <c r="K109">
        <v>2.5</v>
      </c>
      <c r="M109">
        <v>7</v>
      </c>
      <c r="N109">
        <v>6</v>
      </c>
      <c r="O109" t="str">
        <f>IF(OR(ISBLANK(N109),ISBLANK(M109)),"",IF(N109&gt;(M109+IF(ISBLANK(K109),I109,K109)),H109,IF(N109&lt;(M109+IF(ISBLANK(K109),I109,K109)),G109,"na")))</f>
        <v>CLE</v>
      </c>
      <c r="P109" t="str">
        <f>IF(OR(ISBLANK(N109),ISBLANK(M109)),"",IF(N109&gt;M109,H109,IF(N109&lt;M109,G109,"na")))</f>
        <v>CLE</v>
      </c>
      <c r="Q109" s="23" t="str">
        <f t="shared" si="3"/>
        <v/>
      </c>
    </row>
    <row r="110" spans="1:17" x14ac:dyDescent="0.25">
      <c r="A110">
        <v>109</v>
      </c>
      <c r="B110" s="2" t="str">
        <f>CONCATENATE(D110,"_",IF(E110&lt;10,CONCATENATE("0",E110),E110),"_",H110,"@",G110)</f>
        <v>2012_08_IND@TEN</v>
      </c>
      <c r="C110" s="1" t="s">
        <v>1</v>
      </c>
      <c r="D110">
        <v>2012</v>
      </c>
      <c r="E110">
        <f t="shared" si="2"/>
        <v>8</v>
      </c>
      <c r="F110">
        <v>8</v>
      </c>
      <c r="G110" t="s">
        <v>93</v>
      </c>
      <c r="H110" t="s">
        <v>76</v>
      </c>
      <c r="K110">
        <v>-3.5</v>
      </c>
      <c r="M110">
        <v>13</v>
      </c>
      <c r="N110">
        <v>19</v>
      </c>
      <c r="O110" t="str">
        <f>IF(OR(ISBLANK(N110),ISBLANK(M110)),"",IF(N110&gt;(M110+IF(ISBLANK(K110),I110,K110)),H110,IF(N110&lt;(M110+IF(ISBLANK(K110),I110,K110)),G110,"na")))</f>
        <v>IND</v>
      </c>
      <c r="P110" t="str">
        <f>IF(OR(ISBLANK(N110),ISBLANK(M110)),"",IF(N110&gt;M110,H110,IF(N110&lt;M110,G110,"na")))</f>
        <v>IND</v>
      </c>
      <c r="Q110" s="23" t="str">
        <f t="shared" si="3"/>
        <v/>
      </c>
    </row>
    <row r="111" spans="1:17" x14ac:dyDescent="0.25">
      <c r="A111">
        <v>110</v>
      </c>
      <c r="B111" s="2" t="str">
        <f>CONCATENATE(D111,"_",IF(E111&lt;10,CONCATENATE("0",E111),E111),"_",H111,"@",G111)</f>
        <v>2012_08_NWE@STL</v>
      </c>
      <c r="C111" s="1" t="s">
        <v>1</v>
      </c>
      <c r="D111">
        <v>2012</v>
      </c>
      <c r="E111">
        <f t="shared" si="2"/>
        <v>8</v>
      </c>
      <c r="F111">
        <v>8</v>
      </c>
      <c r="G111" t="s">
        <v>91</v>
      </c>
      <c r="H111" t="s">
        <v>332</v>
      </c>
      <c r="K111">
        <v>6.5</v>
      </c>
      <c r="M111">
        <v>7</v>
      </c>
      <c r="N111">
        <v>45</v>
      </c>
      <c r="O111" t="str">
        <f>IF(OR(ISBLANK(N111),ISBLANK(M111)),"",IF(N111&gt;(M111+IF(ISBLANK(K111),I111,K111)),H111,IF(N111&lt;(M111+IF(ISBLANK(K111),I111,K111)),G111,"na")))</f>
        <v>NWE</v>
      </c>
      <c r="P111" t="str">
        <f>IF(OR(ISBLANK(N111),ISBLANK(M111)),"",IF(N111&gt;M111,H111,IF(N111&lt;M111,G111,"na")))</f>
        <v>NWE</v>
      </c>
      <c r="Q111" s="23" t="str">
        <f t="shared" si="3"/>
        <v/>
      </c>
    </row>
    <row r="112" spans="1:17" x14ac:dyDescent="0.25">
      <c r="A112">
        <v>111</v>
      </c>
      <c r="B112" s="2" t="str">
        <f>CONCATENATE(D112,"_",IF(E112&lt;10,CONCATENATE("0",E112),E112),"_",H112,"@",G112)</f>
        <v>2012_08_ATL@PHI</v>
      </c>
      <c r="C112" s="1" t="s">
        <v>1</v>
      </c>
      <c r="D112">
        <v>2012</v>
      </c>
      <c r="E112">
        <f t="shared" si="2"/>
        <v>8</v>
      </c>
      <c r="F112">
        <v>8</v>
      </c>
      <c r="G112" t="s">
        <v>86</v>
      </c>
      <c r="H112" t="s">
        <v>20</v>
      </c>
      <c r="K112">
        <v>-2.5</v>
      </c>
      <c r="M112">
        <v>17</v>
      </c>
      <c r="N112">
        <v>30</v>
      </c>
      <c r="O112" t="str">
        <f>IF(OR(ISBLANK(N112),ISBLANK(M112)),"",IF(N112&gt;(M112+IF(ISBLANK(K112),I112,K112)),H112,IF(N112&lt;(M112+IF(ISBLANK(K112),I112,K112)),G112,"na")))</f>
        <v>ATL</v>
      </c>
      <c r="P112" t="str">
        <f>IF(OR(ISBLANK(N112),ISBLANK(M112)),"",IF(N112&gt;M112,H112,IF(N112&lt;M112,G112,"na")))</f>
        <v>ATL</v>
      </c>
      <c r="Q112" s="23" t="str">
        <f t="shared" si="3"/>
        <v/>
      </c>
    </row>
    <row r="113" spans="1:17" x14ac:dyDescent="0.25">
      <c r="A113">
        <v>112</v>
      </c>
      <c r="B113" s="2" t="str">
        <f>CONCATENATE(D113,"_",IF(E113&lt;10,CONCATENATE("0",E113),E113),"_",H113,"@",G113)</f>
        <v>2012_08_CAR@CHI</v>
      </c>
      <c r="C113" s="1" t="s">
        <v>1</v>
      </c>
      <c r="D113">
        <v>2012</v>
      </c>
      <c r="E113">
        <f t="shared" si="2"/>
        <v>8</v>
      </c>
      <c r="F113">
        <v>8</v>
      </c>
      <c r="G113" t="s">
        <v>68</v>
      </c>
      <c r="H113" t="s">
        <v>67</v>
      </c>
      <c r="K113">
        <v>-7.5</v>
      </c>
      <c r="M113">
        <v>23</v>
      </c>
      <c r="N113">
        <v>22</v>
      </c>
      <c r="O113" t="str">
        <f>IF(OR(ISBLANK(N113),ISBLANK(M113)),"",IF(N113&gt;(M113+IF(ISBLANK(K113),I113,K113)),H113,IF(N113&lt;(M113+IF(ISBLANK(K113),I113,K113)),G113,"na")))</f>
        <v>CAR</v>
      </c>
      <c r="P113" t="str">
        <f>IF(OR(ISBLANK(N113),ISBLANK(M113)),"",IF(N113&gt;M113,H113,IF(N113&lt;M113,G113,"na")))</f>
        <v>CHI</v>
      </c>
      <c r="Q113" s="23" t="str">
        <f t="shared" si="3"/>
        <v/>
      </c>
    </row>
    <row r="114" spans="1:17" x14ac:dyDescent="0.25">
      <c r="A114">
        <v>113</v>
      </c>
      <c r="B114" s="2" t="str">
        <f>CONCATENATE(D114,"_",IF(E114&lt;10,CONCATENATE("0",E114),E114),"_",H114,"@",G114)</f>
        <v>2012_08_SEA@DET</v>
      </c>
      <c r="C114" s="1" t="s">
        <v>1</v>
      </c>
      <c r="D114">
        <v>2012</v>
      </c>
      <c r="E114">
        <f t="shared" si="2"/>
        <v>8</v>
      </c>
      <c r="F114">
        <v>8</v>
      </c>
      <c r="G114" t="s">
        <v>73</v>
      </c>
      <c r="H114" t="s">
        <v>89</v>
      </c>
      <c r="K114">
        <v>-2.5</v>
      </c>
      <c r="M114">
        <v>28</v>
      </c>
      <c r="N114">
        <v>24</v>
      </c>
      <c r="O114" t="str">
        <f>IF(OR(ISBLANK(N114),ISBLANK(M114)),"",IF(N114&gt;(M114+IF(ISBLANK(K114),I114,K114)),H114,IF(N114&lt;(M114+IF(ISBLANK(K114),I114,K114)),G114,"na")))</f>
        <v>DET</v>
      </c>
      <c r="P114" t="str">
        <f>IF(OR(ISBLANK(N114),ISBLANK(M114)),"",IF(N114&gt;M114,H114,IF(N114&lt;M114,G114,"na")))</f>
        <v>DET</v>
      </c>
      <c r="Q114" s="23" t="str">
        <f t="shared" si="3"/>
        <v/>
      </c>
    </row>
    <row r="115" spans="1:17" x14ac:dyDescent="0.25">
      <c r="A115">
        <v>114</v>
      </c>
      <c r="B115" s="2" t="str">
        <f>CONCATENATE(D115,"_",IF(E115&lt;10,CONCATENATE("0",E115),E115),"_",H115,"@",G115)</f>
        <v>2012_08_WAS@PIT</v>
      </c>
      <c r="C115" s="1" t="s">
        <v>1</v>
      </c>
      <c r="D115">
        <v>2012</v>
      </c>
      <c r="E115">
        <f t="shared" si="2"/>
        <v>8</v>
      </c>
      <c r="F115">
        <v>8</v>
      </c>
      <c r="G115" t="s">
        <v>87</v>
      </c>
      <c r="H115" t="s">
        <v>94</v>
      </c>
      <c r="K115">
        <v>-5.5</v>
      </c>
      <c r="M115">
        <v>27</v>
      </c>
      <c r="N115">
        <v>12</v>
      </c>
      <c r="O115" t="str">
        <f>IF(OR(ISBLANK(N115),ISBLANK(M115)),"",IF(N115&gt;(M115+IF(ISBLANK(K115),I115,K115)),H115,IF(N115&lt;(M115+IF(ISBLANK(K115),I115,K115)),G115,"na")))</f>
        <v>PIT</v>
      </c>
      <c r="P115" t="str">
        <f>IF(OR(ISBLANK(N115),ISBLANK(M115)),"",IF(N115&gt;M115,H115,IF(N115&lt;M115,G115,"na")))</f>
        <v>PIT</v>
      </c>
      <c r="Q115" s="23" t="str">
        <f t="shared" si="3"/>
        <v/>
      </c>
    </row>
    <row r="116" spans="1:17" x14ac:dyDescent="0.25">
      <c r="A116">
        <v>115</v>
      </c>
      <c r="B116" s="2" t="str">
        <f>CONCATENATE(D116,"_",IF(E116&lt;10,CONCATENATE("0",E116),E116),"_",H116,"@",G116)</f>
        <v>2012_08_OAK@KCY</v>
      </c>
      <c r="C116" s="1" t="s">
        <v>1</v>
      </c>
      <c r="D116">
        <v>2012</v>
      </c>
      <c r="E116">
        <f t="shared" si="2"/>
        <v>8</v>
      </c>
      <c r="F116">
        <v>8</v>
      </c>
      <c r="G116" t="s">
        <v>331</v>
      </c>
      <c r="H116" t="s">
        <v>85</v>
      </c>
      <c r="K116">
        <v>-1.5</v>
      </c>
      <c r="M116">
        <v>16</v>
      </c>
      <c r="N116">
        <v>26</v>
      </c>
      <c r="O116" t="str">
        <f>IF(OR(ISBLANK(N116),ISBLANK(M116)),"",IF(N116&gt;(M116+IF(ISBLANK(K116),I116,K116)),H116,IF(N116&lt;(M116+IF(ISBLANK(K116),I116,K116)),G116,"na")))</f>
        <v>OAK</v>
      </c>
      <c r="P116" t="str">
        <f>IF(OR(ISBLANK(N116),ISBLANK(M116)),"",IF(N116&gt;M116,H116,IF(N116&lt;M116,G116,"na")))</f>
        <v>OAK</v>
      </c>
      <c r="Q116" s="23" t="str">
        <f t="shared" si="3"/>
        <v/>
      </c>
    </row>
    <row r="117" spans="1:17" x14ac:dyDescent="0.25">
      <c r="A117">
        <v>116</v>
      </c>
      <c r="B117" s="2" t="str">
        <f>CONCATENATE(D117,"_",IF(E117&lt;10,CONCATENATE("0",E117),E117),"_",H117,"@",G117)</f>
        <v>2012_08_NYG@DAL</v>
      </c>
      <c r="C117" s="1" t="s">
        <v>1</v>
      </c>
      <c r="D117">
        <v>2012</v>
      </c>
      <c r="E117">
        <f t="shared" si="2"/>
        <v>8</v>
      </c>
      <c r="F117">
        <v>8</v>
      </c>
      <c r="G117" t="s">
        <v>71</v>
      </c>
      <c r="H117" t="s">
        <v>83</v>
      </c>
      <c r="K117">
        <v>1.5</v>
      </c>
      <c r="M117">
        <v>24</v>
      </c>
      <c r="N117">
        <v>29</v>
      </c>
      <c r="O117" t="str">
        <f>IF(OR(ISBLANK(N117),ISBLANK(M117)),"",IF(N117&gt;(M117+IF(ISBLANK(K117),I117,K117)),H117,IF(N117&lt;(M117+IF(ISBLANK(K117),I117,K117)),G117,"na")))</f>
        <v>NYG</v>
      </c>
      <c r="P117" t="str">
        <f>IF(OR(ISBLANK(N117),ISBLANK(M117)),"",IF(N117&gt;M117,H117,IF(N117&lt;M117,G117,"na")))</f>
        <v>NYG</v>
      </c>
      <c r="Q117" s="23" t="str">
        <f t="shared" si="3"/>
        <v/>
      </c>
    </row>
    <row r="118" spans="1:17" x14ac:dyDescent="0.25">
      <c r="A118">
        <v>117</v>
      </c>
      <c r="B118" s="2" t="str">
        <f>CONCATENATE(D118,"_",IF(E118&lt;10,CONCATENATE("0",E118),E118),"_",H118,"@",G118)</f>
        <v>2012_08_NOR@DEN</v>
      </c>
      <c r="C118" s="1" t="s">
        <v>1</v>
      </c>
      <c r="D118">
        <v>2012</v>
      </c>
      <c r="E118">
        <f t="shared" si="2"/>
        <v>8</v>
      </c>
      <c r="F118">
        <v>8</v>
      </c>
      <c r="G118" t="s">
        <v>72</v>
      </c>
      <c r="H118" t="s">
        <v>335</v>
      </c>
      <c r="K118">
        <v>-6.5</v>
      </c>
      <c r="M118">
        <v>34</v>
      </c>
      <c r="N118">
        <v>14</v>
      </c>
      <c r="O118" t="str">
        <f>IF(OR(ISBLANK(N118),ISBLANK(M118)),"",IF(N118&gt;(M118+IF(ISBLANK(K118),I118,K118)),H118,IF(N118&lt;(M118+IF(ISBLANK(K118),I118,K118)),G118,"na")))</f>
        <v>DEN</v>
      </c>
      <c r="P118" t="str">
        <f>IF(OR(ISBLANK(N118),ISBLANK(M118)),"",IF(N118&gt;M118,H118,IF(N118&lt;M118,G118,"na")))</f>
        <v>DEN</v>
      </c>
      <c r="Q118" s="23" t="str">
        <f t="shared" si="3"/>
        <v/>
      </c>
    </row>
    <row r="119" spans="1:17" x14ac:dyDescent="0.25">
      <c r="A119">
        <v>118</v>
      </c>
      <c r="B119" s="2" t="str">
        <f>CONCATENATE(D119,"_",IF(E119&lt;10,CONCATENATE("0",E119),E119),"_",H119,"@",G119)</f>
        <v>2012_08_SFO@ARI</v>
      </c>
      <c r="C119" s="1" t="s">
        <v>1</v>
      </c>
      <c r="D119">
        <v>2012</v>
      </c>
      <c r="E119">
        <f t="shared" si="2"/>
        <v>8</v>
      </c>
      <c r="F119">
        <v>8</v>
      </c>
      <c r="G119" t="s">
        <v>64</v>
      </c>
      <c r="H119" t="s">
        <v>333</v>
      </c>
      <c r="K119">
        <v>6.5</v>
      </c>
      <c r="M119">
        <v>3</v>
      </c>
      <c r="N119">
        <v>24</v>
      </c>
      <c r="O119" t="str">
        <f>IF(OR(ISBLANK(N119),ISBLANK(M119)),"",IF(N119&gt;(M119+IF(ISBLANK(K119),I119,K119)),H119,IF(N119&lt;(M119+IF(ISBLANK(K119),I119,K119)),G119,"na")))</f>
        <v>SFO</v>
      </c>
      <c r="P119" t="str">
        <f>IF(OR(ISBLANK(N119),ISBLANK(M119)),"",IF(N119&gt;M119,H119,IF(N119&lt;M119,G119,"na")))</f>
        <v>SFO</v>
      </c>
      <c r="Q119" s="23" t="str">
        <f t="shared" si="3"/>
        <v/>
      </c>
    </row>
    <row r="120" spans="1:17" x14ac:dyDescent="0.25">
      <c r="A120">
        <v>119</v>
      </c>
      <c r="B120" s="2" t="str">
        <f>CONCATENATE(D120,"_",IF(E120&lt;10,CONCATENATE("0",E120),E120),"_",H120,"@",G120)</f>
        <v>2012_09_KCY@SD</v>
      </c>
      <c r="C120" s="1" t="s">
        <v>1</v>
      </c>
      <c r="D120">
        <v>2012</v>
      </c>
      <c r="E120">
        <f t="shared" si="2"/>
        <v>9</v>
      </c>
      <c r="F120">
        <v>9</v>
      </c>
      <c r="G120" t="s">
        <v>88</v>
      </c>
      <c r="H120" t="s">
        <v>331</v>
      </c>
      <c r="K120">
        <v>-8.5</v>
      </c>
      <c r="M120">
        <v>31</v>
      </c>
      <c r="N120">
        <v>13</v>
      </c>
      <c r="O120" t="str">
        <f>IF(OR(ISBLANK(N120),ISBLANK(M120)),"",IF(N120&gt;(M120+IF(ISBLANK(K120),I120,K120)),H120,IF(N120&lt;(M120+IF(ISBLANK(K120),I120,K120)),G120,"na")))</f>
        <v>SD</v>
      </c>
      <c r="P120" t="str">
        <f>IF(OR(ISBLANK(N120),ISBLANK(M120)),"",IF(N120&gt;M120,H120,IF(N120&lt;M120,G120,"na")))</f>
        <v>SD</v>
      </c>
      <c r="Q120" s="23" t="str">
        <f t="shared" si="3"/>
        <v/>
      </c>
    </row>
    <row r="121" spans="1:17" x14ac:dyDescent="0.25">
      <c r="A121">
        <v>120</v>
      </c>
      <c r="B121" s="2" t="str">
        <f>CONCATENATE(D121,"_",IF(E121&lt;10,CONCATENATE("0",E121),E121),"_",H121,"@",G121)</f>
        <v>2012_09_CAR@WAS</v>
      </c>
      <c r="C121" s="1" t="s">
        <v>1</v>
      </c>
      <c r="D121">
        <v>2012</v>
      </c>
      <c r="E121">
        <f t="shared" si="2"/>
        <v>9</v>
      </c>
      <c r="F121">
        <v>9</v>
      </c>
      <c r="G121" t="s">
        <v>94</v>
      </c>
      <c r="H121" t="s">
        <v>67</v>
      </c>
      <c r="K121">
        <v>-3.5</v>
      </c>
      <c r="M121">
        <v>13</v>
      </c>
      <c r="N121">
        <v>21</v>
      </c>
      <c r="O121" t="str">
        <f>IF(OR(ISBLANK(N121),ISBLANK(M121)),"",IF(N121&gt;(M121+IF(ISBLANK(K121),I121,K121)),H121,IF(N121&lt;(M121+IF(ISBLANK(K121),I121,K121)),G121,"na")))</f>
        <v>CAR</v>
      </c>
      <c r="P121" t="str">
        <f>IF(OR(ISBLANK(N121),ISBLANK(M121)),"",IF(N121&gt;M121,H121,IF(N121&lt;M121,G121,"na")))</f>
        <v>CAR</v>
      </c>
      <c r="Q121" s="23" t="str">
        <f t="shared" si="3"/>
        <v/>
      </c>
    </row>
    <row r="122" spans="1:17" x14ac:dyDescent="0.25">
      <c r="A122">
        <v>121</v>
      </c>
      <c r="B122" s="2" t="str">
        <f>CONCATENATE(D122,"_",IF(E122&lt;10,CONCATENATE("0",E122),E122),"_",H122,"@",G122)</f>
        <v>2012_09_ARI@GBY</v>
      </c>
      <c r="C122" s="1" t="s">
        <v>1</v>
      </c>
      <c r="D122">
        <v>2012</v>
      </c>
      <c r="E122">
        <f t="shared" si="2"/>
        <v>9</v>
      </c>
      <c r="F122">
        <v>9</v>
      </c>
      <c r="G122" t="s">
        <v>330</v>
      </c>
      <c r="H122" t="s">
        <v>64</v>
      </c>
      <c r="K122">
        <v>-10.5</v>
      </c>
      <c r="M122">
        <v>31</v>
      </c>
      <c r="N122">
        <v>17</v>
      </c>
      <c r="O122" t="str">
        <f>IF(OR(ISBLANK(N122),ISBLANK(M122)),"",IF(N122&gt;(M122+IF(ISBLANK(K122),I122,K122)),H122,IF(N122&lt;(M122+IF(ISBLANK(K122),I122,K122)),G122,"na")))</f>
        <v>GBY</v>
      </c>
      <c r="P122" t="str">
        <f>IF(OR(ISBLANK(N122),ISBLANK(M122)),"",IF(N122&gt;M122,H122,IF(N122&lt;M122,G122,"na")))</f>
        <v>GBY</v>
      </c>
      <c r="Q122" s="23" t="str">
        <f t="shared" si="3"/>
        <v/>
      </c>
    </row>
    <row r="123" spans="1:17" x14ac:dyDescent="0.25">
      <c r="A123">
        <v>122</v>
      </c>
      <c r="B123" s="2" t="str">
        <f>CONCATENATE(D123,"_",IF(E123&lt;10,CONCATENATE("0",E123),E123),"_",H123,"@",G123)</f>
        <v>2012_09_DET@JAX</v>
      </c>
      <c r="C123" s="1" t="s">
        <v>1</v>
      </c>
      <c r="D123">
        <v>2012</v>
      </c>
      <c r="E123">
        <f t="shared" si="2"/>
        <v>9</v>
      </c>
      <c r="F123">
        <v>9</v>
      </c>
      <c r="G123" t="s">
        <v>77</v>
      </c>
      <c r="H123" t="s">
        <v>73</v>
      </c>
      <c r="K123">
        <v>3.5</v>
      </c>
      <c r="M123">
        <v>14</v>
      </c>
      <c r="N123">
        <v>31</v>
      </c>
      <c r="O123" t="str">
        <f>IF(OR(ISBLANK(N123),ISBLANK(M123)),"",IF(N123&gt;(M123+IF(ISBLANK(K123),I123,K123)),H123,IF(N123&lt;(M123+IF(ISBLANK(K123),I123,K123)),G123,"na")))</f>
        <v>DET</v>
      </c>
      <c r="P123" t="str">
        <f>IF(OR(ISBLANK(N123),ISBLANK(M123)),"",IF(N123&gt;M123,H123,IF(N123&lt;M123,G123,"na")))</f>
        <v>DET</v>
      </c>
      <c r="Q123" s="23" t="str">
        <f t="shared" si="3"/>
        <v/>
      </c>
    </row>
    <row r="124" spans="1:17" x14ac:dyDescent="0.25">
      <c r="A124">
        <v>123</v>
      </c>
      <c r="B124" s="2" t="str">
        <f>CONCATENATE(D124,"_",IF(E124&lt;10,CONCATENATE("0",E124),E124),"_",H124,"@",G124)</f>
        <v>2012_09_CHI@TEN</v>
      </c>
      <c r="C124" s="1" t="s">
        <v>1</v>
      </c>
      <c r="D124">
        <v>2012</v>
      </c>
      <c r="E124">
        <f t="shared" si="2"/>
        <v>9</v>
      </c>
      <c r="F124">
        <v>9</v>
      </c>
      <c r="G124" t="s">
        <v>93</v>
      </c>
      <c r="H124" t="s">
        <v>68</v>
      </c>
      <c r="K124">
        <v>3.5</v>
      </c>
      <c r="M124">
        <v>20</v>
      </c>
      <c r="N124">
        <v>51</v>
      </c>
      <c r="O124" t="str">
        <f>IF(OR(ISBLANK(N124),ISBLANK(M124)),"",IF(N124&gt;(M124+IF(ISBLANK(K124),I124,K124)),H124,IF(N124&lt;(M124+IF(ISBLANK(K124),I124,K124)),G124,"na")))</f>
        <v>CHI</v>
      </c>
      <c r="P124" t="str">
        <f>IF(OR(ISBLANK(N124),ISBLANK(M124)),"",IF(N124&gt;M124,H124,IF(N124&lt;M124,G124,"na")))</f>
        <v>CHI</v>
      </c>
      <c r="Q124" s="23" t="str">
        <f t="shared" si="3"/>
        <v/>
      </c>
    </row>
    <row r="125" spans="1:17" x14ac:dyDescent="0.25">
      <c r="A125">
        <v>124</v>
      </c>
      <c r="B125" s="2" t="str">
        <f>CONCATENATE(D125,"_",IF(E125&lt;10,CONCATENATE("0",E125),E125),"_",H125,"@",G125)</f>
        <v>2012_09_DEN@CIN</v>
      </c>
      <c r="C125" s="1" t="s">
        <v>1</v>
      </c>
      <c r="D125">
        <v>2012</v>
      </c>
      <c r="E125">
        <f t="shared" si="2"/>
        <v>9</v>
      </c>
      <c r="F125">
        <v>9</v>
      </c>
      <c r="G125" t="s">
        <v>69</v>
      </c>
      <c r="H125" t="s">
        <v>72</v>
      </c>
      <c r="K125">
        <v>3.5</v>
      </c>
      <c r="M125">
        <v>23</v>
      </c>
      <c r="N125">
        <v>31</v>
      </c>
      <c r="O125" t="str">
        <f>IF(OR(ISBLANK(N125),ISBLANK(M125)),"",IF(N125&gt;(M125+IF(ISBLANK(K125),I125,K125)),H125,IF(N125&lt;(M125+IF(ISBLANK(K125),I125,K125)),G125,"na")))</f>
        <v>DEN</v>
      </c>
      <c r="P125" t="str">
        <f>IF(OR(ISBLANK(N125),ISBLANK(M125)),"",IF(N125&gt;M125,H125,IF(N125&lt;M125,G125,"na")))</f>
        <v>DEN</v>
      </c>
      <c r="Q125" s="23" t="str">
        <f t="shared" si="3"/>
        <v/>
      </c>
    </row>
    <row r="126" spans="1:17" x14ac:dyDescent="0.25">
      <c r="A126">
        <v>125</v>
      </c>
      <c r="B126" s="2" t="str">
        <f>CONCATENATE(D126,"_",IF(E126&lt;10,CONCATENATE("0",E126),E126),"_",H126,"@",G126)</f>
        <v>2012_09_BAL@CLE</v>
      </c>
      <c r="C126" s="1" t="s">
        <v>1</v>
      </c>
      <c r="D126">
        <v>2012</v>
      </c>
      <c r="E126">
        <f t="shared" si="2"/>
        <v>9</v>
      </c>
      <c r="F126">
        <v>9</v>
      </c>
      <c r="G126" t="s">
        <v>70</v>
      </c>
      <c r="H126" t="s">
        <v>65</v>
      </c>
      <c r="K126">
        <v>3.5</v>
      </c>
      <c r="M126">
        <v>15</v>
      </c>
      <c r="N126">
        <v>25</v>
      </c>
      <c r="O126" t="str">
        <f>IF(OR(ISBLANK(N126),ISBLANK(M126)),"",IF(N126&gt;(M126+IF(ISBLANK(K126),I126,K126)),H126,IF(N126&lt;(M126+IF(ISBLANK(K126),I126,K126)),G126,"na")))</f>
        <v>BAL</v>
      </c>
      <c r="P126" t="str">
        <f>IF(OR(ISBLANK(N126),ISBLANK(M126)),"",IF(N126&gt;M126,H126,IF(N126&lt;M126,G126,"na")))</f>
        <v>BAL</v>
      </c>
      <c r="Q126" s="23" t="str">
        <f t="shared" si="3"/>
        <v/>
      </c>
    </row>
    <row r="127" spans="1:17" x14ac:dyDescent="0.25">
      <c r="A127">
        <v>126</v>
      </c>
      <c r="B127" s="2" t="str">
        <f>CONCATENATE(D127,"_",IF(E127&lt;10,CONCATENATE("0",E127),E127),"_",H127,"@",G127)</f>
        <v>2012_09_BUF@HOU</v>
      </c>
      <c r="C127" s="1" t="s">
        <v>1</v>
      </c>
      <c r="D127">
        <v>2012</v>
      </c>
      <c r="E127">
        <f t="shared" si="2"/>
        <v>9</v>
      </c>
      <c r="F127">
        <v>9</v>
      </c>
      <c r="G127" t="s">
        <v>75</v>
      </c>
      <c r="H127" t="s">
        <v>66</v>
      </c>
      <c r="K127">
        <v>-10.5</v>
      </c>
      <c r="M127">
        <v>21</v>
      </c>
      <c r="N127">
        <v>9</v>
      </c>
      <c r="O127" t="str">
        <f>IF(OR(ISBLANK(N127),ISBLANK(M127)),"",IF(N127&gt;(M127+IF(ISBLANK(K127),I127,K127)),H127,IF(N127&lt;(M127+IF(ISBLANK(K127),I127,K127)),G127,"na")))</f>
        <v>HOU</v>
      </c>
      <c r="P127" t="str">
        <f>IF(OR(ISBLANK(N127),ISBLANK(M127)),"",IF(N127&gt;M127,H127,IF(N127&lt;M127,G127,"na")))</f>
        <v>HOU</v>
      </c>
      <c r="Q127" s="23" t="str">
        <f t="shared" si="3"/>
        <v/>
      </c>
    </row>
    <row r="128" spans="1:17" x14ac:dyDescent="0.25">
      <c r="A128">
        <v>127</v>
      </c>
      <c r="B128" s="2" t="str">
        <f>CONCATENATE(D128,"_",IF(E128&lt;10,CONCATENATE("0",E128),E128),"_",H128,"@",G128)</f>
        <v>2012_09_MIA@IND</v>
      </c>
      <c r="C128" s="1" t="s">
        <v>1</v>
      </c>
      <c r="D128">
        <v>2012</v>
      </c>
      <c r="E128">
        <f t="shared" si="2"/>
        <v>9</v>
      </c>
      <c r="F128">
        <v>9</v>
      </c>
      <c r="G128" t="s">
        <v>76</v>
      </c>
      <c r="H128" t="s">
        <v>79</v>
      </c>
      <c r="K128">
        <v>2.5</v>
      </c>
      <c r="M128">
        <v>23</v>
      </c>
      <c r="N128">
        <v>20</v>
      </c>
      <c r="O128" t="str">
        <f>IF(OR(ISBLANK(N128),ISBLANK(M128)),"",IF(N128&gt;(M128+IF(ISBLANK(K128),I128,K128)),H128,IF(N128&lt;(M128+IF(ISBLANK(K128),I128,K128)),G128,"na")))</f>
        <v>IND</v>
      </c>
      <c r="P128" t="str">
        <f>IF(OR(ISBLANK(N128),ISBLANK(M128)),"",IF(N128&gt;M128,H128,IF(N128&lt;M128,G128,"na")))</f>
        <v>IND</v>
      </c>
      <c r="Q128" s="23" t="str">
        <f t="shared" si="3"/>
        <v/>
      </c>
    </row>
    <row r="129" spans="1:17" x14ac:dyDescent="0.25">
      <c r="A129">
        <v>128</v>
      </c>
      <c r="B129" s="2" t="str">
        <f>CONCATENATE(D129,"_",IF(E129&lt;10,CONCATENATE("0",E129),E129),"_",H129,"@",G129)</f>
        <v>2012_09_MIN@SEA</v>
      </c>
      <c r="C129" s="1" t="s">
        <v>1</v>
      </c>
      <c r="D129">
        <v>2012</v>
      </c>
      <c r="E129">
        <f t="shared" si="2"/>
        <v>9</v>
      </c>
      <c r="F129">
        <v>9</v>
      </c>
      <c r="G129" t="s">
        <v>89</v>
      </c>
      <c r="H129" t="s">
        <v>80</v>
      </c>
      <c r="K129">
        <v>-4.5</v>
      </c>
      <c r="M129">
        <v>30</v>
      </c>
      <c r="N129">
        <v>20</v>
      </c>
      <c r="O129" t="str">
        <f>IF(OR(ISBLANK(N129),ISBLANK(M129)),"",IF(N129&gt;(M129+IF(ISBLANK(K129),I129,K129)),H129,IF(N129&lt;(M129+IF(ISBLANK(K129),I129,K129)),G129,"na")))</f>
        <v>SEA</v>
      </c>
      <c r="P129" t="str">
        <f>IF(OR(ISBLANK(N129),ISBLANK(M129)),"",IF(N129&gt;M129,H129,IF(N129&lt;M129,G129,"na")))</f>
        <v>SEA</v>
      </c>
      <c r="Q129" s="23" t="str">
        <f t="shared" si="3"/>
        <v/>
      </c>
    </row>
    <row r="130" spans="1:17" x14ac:dyDescent="0.25">
      <c r="A130">
        <v>129</v>
      </c>
      <c r="B130" s="2" t="str">
        <f>CONCATENATE(D130,"_",IF(E130&lt;10,CONCATENATE("0",E130),E130),"_",H130,"@",G130)</f>
        <v>2012_09_TBY@OAK</v>
      </c>
      <c r="C130" s="1" t="s">
        <v>1</v>
      </c>
      <c r="D130">
        <v>2012</v>
      </c>
      <c r="E130">
        <f t="shared" ref="E130:E193" si="4">IF(C130="rs",F130,17+F130)</f>
        <v>9</v>
      </c>
      <c r="F130">
        <v>9</v>
      </c>
      <c r="G130" t="s">
        <v>85</v>
      </c>
      <c r="H130" t="s">
        <v>334</v>
      </c>
      <c r="K130">
        <v>-1.5</v>
      </c>
      <c r="M130">
        <v>32</v>
      </c>
      <c r="N130">
        <v>42</v>
      </c>
      <c r="O130" t="str">
        <f>IF(OR(ISBLANK(N130),ISBLANK(M130)),"",IF(N130&gt;(M130+IF(ISBLANK(K130),I130,K130)),H130,IF(N130&lt;(M130+IF(ISBLANK(K130),I130,K130)),G130,"na")))</f>
        <v>TBY</v>
      </c>
      <c r="P130" t="str">
        <f>IF(OR(ISBLANK(N130),ISBLANK(M130)),"",IF(N130&gt;M130,H130,IF(N130&lt;M130,G130,"na")))</f>
        <v>TBY</v>
      </c>
      <c r="Q130" s="23" t="str">
        <f t="shared" si="3"/>
        <v/>
      </c>
    </row>
    <row r="131" spans="1:17" x14ac:dyDescent="0.25">
      <c r="A131">
        <v>130</v>
      </c>
      <c r="B131" s="2" t="str">
        <f>CONCATENATE(D131,"_",IF(E131&lt;10,CONCATENATE("0",E131),E131),"_",H131,"@",G131)</f>
        <v>2012_09_PIT@NYG</v>
      </c>
      <c r="C131" s="1" t="s">
        <v>1</v>
      </c>
      <c r="D131">
        <v>2012</v>
      </c>
      <c r="E131">
        <f t="shared" si="4"/>
        <v>9</v>
      </c>
      <c r="F131">
        <v>9</v>
      </c>
      <c r="G131" t="s">
        <v>83</v>
      </c>
      <c r="H131" t="s">
        <v>87</v>
      </c>
      <c r="K131">
        <v>-3.5</v>
      </c>
      <c r="M131">
        <v>20</v>
      </c>
      <c r="N131">
        <v>24</v>
      </c>
      <c r="O131" t="str">
        <f>IF(OR(ISBLANK(N131),ISBLANK(M131)),"",IF(N131&gt;(M131+IF(ISBLANK(K131),I131,K131)),H131,IF(N131&lt;(M131+IF(ISBLANK(K131),I131,K131)),G131,"na")))</f>
        <v>PIT</v>
      </c>
      <c r="P131" t="str">
        <f>IF(OR(ISBLANK(N131),ISBLANK(M131)),"",IF(N131&gt;M131,H131,IF(N131&lt;M131,G131,"na")))</f>
        <v>PIT</v>
      </c>
      <c r="Q131" s="23" t="str">
        <f t="shared" ref="Q131:Q194" si="5">IF(OR(ISBLANK(M131),ISBLANK(N131),ISBLANK(L131)),"",IF(L131&gt;SUM(M131:N131),"U",IF(L131&lt;SUM(M131:N131),"O","E")))</f>
        <v/>
      </c>
    </row>
    <row r="132" spans="1:17" x14ac:dyDescent="0.25">
      <c r="A132">
        <v>131</v>
      </c>
      <c r="B132" s="2" t="str">
        <f>CONCATENATE(D132,"_",IF(E132&lt;10,CONCATENATE("0",E132),E132),"_",H132,"@",G132)</f>
        <v>2012_09_DAL@ATL</v>
      </c>
      <c r="C132" s="1" t="s">
        <v>1</v>
      </c>
      <c r="D132">
        <v>2012</v>
      </c>
      <c r="E132">
        <f t="shared" si="4"/>
        <v>9</v>
      </c>
      <c r="F132">
        <v>9</v>
      </c>
      <c r="G132" t="s">
        <v>20</v>
      </c>
      <c r="H132" t="s">
        <v>71</v>
      </c>
      <c r="K132">
        <v>-4.5</v>
      </c>
      <c r="M132">
        <v>19</v>
      </c>
      <c r="N132">
        <v>13</v>
      </c>
      <c r="O132" t="str">
        <f>IF(OR(ISBLANK(N132),ISBLANK(M132)),"",IF(N132&gt;(M132+IF(ISBLANK(K132),I132,K132)),H132,IF(N132&lt;(M132+IF(ISBLANK(K132),I132,K132)),G132,"na")))</f>
        <v>ATL</v>
      </c>
      <c r="P132" t="str">
        <f>IF(OR(ISBLANK(N132),ISBLANK(M132)),"",IF(N132&gt;M132,H132,IF(N132&lt;M132,G132,"na")))</f>
        <v>ATL</v>
      </c>
      <c r="Q132" s="23" t="str">
        <f t="shared" si="5"/>
        <v/>
      </c>
    </row>
    <row r="133" spans="1:17" x14ac:dyDescent="0.25">
      <c r="A133">
        <v>132</v>
      </c>
      <c r="B133" s="2" t="str">
        <f>CONCATENATE(D133,"_",IF(E133&lt;10,CONCATENATE("0",E133),E133),"_",H133,"@",G133)</f>
        <v>2012_09_PHI@NOR</v>
      </c>
      <c r="C133" s="1" t="s">
        <v>1</v>
      </c>
      <c r="D133">
        <v>2012</v>
      </c>
      <c r="E133">
        <f t="shared" si="4"/>
        <v>9</v>
      </c>
      <c r="F133">
        <v>9</v>
      </c>
      <c r="G133" t="s">
        <v>335</v>
      </c>
      <c r="H133" t="s">
        <v>86</v>
      </c>
      <c r="K133">
        <v>-3.5</v>
      </c>
      <c r="M133">
        <v>28</v>
      </c>
      <c r="N133">
        <v>13</v>
      </c>
      <c r="O133" t="str">
        <f>IF(OR(ISBLANK(N133),ISBLANK(M133)),"",IF(N133&gt;(M133+IF(ISBLANK(K133),I133,K133)),H133,IF(N133&lt;(M133+IF(ISBLANK(K133),I133,K133)),G133,"na")))</f>
        <v>NOR</v>
      </c>
      <c r="P133" t="str">
        <f>IF(OR(ISBLANK(N133),ISBLANK(M133)),"",IF(N133&gt;M133,H133,IF(N133&lt;M133,G133,"na")))</f>
        <v>NOR</v>
      </c>
      <c r="Q133" s="23" t="str">
        <f t="shared" si="5"/>
        <v/>
      </c>
    </row>
    <row r="134" spans="1:17" x14ac:dyDescent="0.25">
      <c r="A134">
        <v>133</v>
      </c>
      <c r="B134" s="2" t="str">
        <f>CONCATENATE(D134,"_",IF(E134&lt;10,CONCATENATE("0",E134),E134),"_",H134,"@",G134)</f>
        <v>2012_10_IND@JAX</v>
      </c>
      <c r="C134" s="1" t="s">
        <v>1</v>
      </c>
      <c r="D134">
        <v>2012</v>
      </c>
      <c r="E134">
        <f t="shared" si="4"/>
        <v>10</v>
      </c>
      <c r="F134">
        <v>10</v>
      </c>
      <c r="G134" t="s">
        <v>77</v>
      </c>
      <c r="H134" t="s">
        <v>76</v>
      </c>
      <c r="K134">
        <v>3.5</v>
      </c>
      <c r="M134">
        <v>10</v>
      </c>
      <c r="N134">
        <v>27</v>
      </c>
      <c r="O134" t="str">
        <f>IF(OR(ISBLANK(N134),ISBLANK(M134)),"",IF(N134&gt;(M134+IF(ISBLANK(K134),I134,K134)),H134,IF(N134&lt;(M134+IF(ISBLANK(K134),I134,K134)),G134,"na")))</f>
        <v>IND</v>
      </c>
      <c r="P134" t="str">
        <f>IF(OR(ISBLANK(N134),ISBLANK(M134)),"",IF(N134&gt;M134,H134,IF(N134&lt;M134,G134,"na")))</f>
        <v>IND</v>
      </c>
      <c r="Q134" s="23" t="str">
        <f t="shared" si="5"/>
        <v/>
      </c>
    </row>
    <row r="135" spans="1:17" x14ac:dyDescent="0.25">
      <c r="A135">
        <v>134</v>
      </c>
      <c r="B135" s="2" t="str">
        <f>CONCATENATE(D135,"_",IF(E135&lt;10,CONCATENATE("0",E135),E135),"_",H135,"@",G135)</f>
        <v>2012_10_DEN@CAR</v>
      </c>
      <c r="C135" s="1" t="s">
        <v>1</v>
      </c>
      <c r="D135">
        <v>2012</v>
      </c>
      <c r="E135">
        <f t="shared" si="4"/>
        <v>10</v>
      </c>
      <c r="F135">
        <v>10</v>
      </c>
      <c r="G135" t="s">
        <v>67</v>
      </c>
      <c r="H135" t="s">
        <v>72</v>
      </c>
      <c r="K135">
        <v>3.5</v>
      </c>
      <c r="M135">
        <v>14</v>
      </c>
      <c r="N135">
        <v>36</v>
      </c>
      <c r="O135" t="str">
        <f>IF(OR(ISBLANK(N135),ISBLANK(M135)),"",IF(N135&gt;(M135+IF(ISBLANK(K135),I135,K135)),H135,IF(N135&lt;(M135+IF(ISBLANK(K135),I135,K135)),G135,"na")))</f>
        <v>DEN</v>
      </c>
      <c r="P135" t="str">
        <f>IF(OR(ISBLANK(N135),ISBLANK(M135)),"",IF(N135&gt;M135,H135,IF(N135&lt;M135,G135,"na")))</f>
        <v>DEN</v>
      </c>
      <c r="Q135" s="23" t="str">
        <f t="shared" si="5"/>
        <v/>
      </c>
    </row>
    <row r="136" spans="1:17" x14ac:dyDescent="0.25">
      <c r="A136">
        <v>135</v>
      </c>
      <c r="B136" s="2" t="str">
        <f>CONCATENATE(D136,"_",IF(E136&lt;10,CONCATENATE("0",E136),E136),"_",H136,"@",G136)</f>
        <v>2012_10_SD@TBY</v>
      </c>
      <c r="C136" s="1" t="s">
        <v>1</v>
      </c>
      <c r="D136">
        <v>2012</v>
      </c>
      <c r="E136">
        <f t="shared" si="4"/>
        <v>10</v>
      </c>
      <c r="F136">
        <v>10</v>
      </c>
      <c r="G136" t="s">
        <v>334</v>
      </c>
      <c r="H136" t="s">
        <v>88</v>
      </c>
      <c r="K136">
        <v>-3.5</v>
      </c>
      <c r="M136">
        <v>34</v>
      </c>
      <c r="N136">
        <v>24</v>
      </c>
      <c r="O136" t="str">
        <f>IF(OR(ISBLANK(N136),ISBLANK(M136)),"",IF(N136&gt;(M136+IF(ISBLANK(K136),I136,K136)),H136,IF(N136&lt;(M136+IF(ISBLANK(K136),I136,K136)),G136,"na")))</f>
        <v>TBY</v>
      </c>
      <c r="P136" t="str">
        <f>IF(OR(ISBLANK(N136),ISBLANK(M136)),"",IF(N136&gt;M136,H136,IF(N136&lt;M136,G136,"na")))</f>
        <v>TBY</v>
      </c>
      <c r="Q136" s="23" t="str">
        <f t="shared" si="5"/>
        <v/>
      </c>
    </row>
    <row r="137" spans="1:17" x14ac:dyDescent="0.25">
      <c r="A137">
        <v>136</v>
      </c>
      <c r="B137" s="2" t="str">
        <f>CONCATENATE(D137,"_",IF(E137&lt;10,CONCATENATE("0",E137),E137),"_",H137,"@",G137)</f>
        <v>2012_10_TEN@MIA</v>
      </c>
      <c r="C137" s="1" t="s">
        <v>1</v>
      </c>
      <c r="D137">
        <v>2012</v>
      </c>
      <c r="E137">
        <f t="shared" si="4"/>
        <v>10</v>
      </c>
      <c r="F137">
        <v>10</v>
      </c>
      <c r="G137" t="s">
        <v>79</v>
      </c>
      <c r="H137" t="s">
        <v>93</v>
      </c>
      <c r="K137">
        <v>-6.5</v>
      </c>
      <c r="M137">
        <v>3</v>
      </c>
      <c r="N137">
        <v>37</v>
      </c>
      <c r="O137" t="str">
        <f>IF(OR(ISBLANK(N137),ISBLANK(M137)),"",IF(N137&gt;(M137+IF(ISBLANK(K137),I137,K137)),H137,IF(N137&lt;(M137+IF(ISBLANK(K137),I137,K137)),G137,"na")))</f>
        <v>TEN</v>
      </c>
      <c r="P137" t="str">
        <f>IF(OR(ISBLANK(N137),ISBLANK(M137)),"",IF(N137&gt;M137,H137,IF(N137&lt;M137,G137,"na")))</f>
        <v>TEN</v>
      </c>
      <c r="Q137" s="23" t="str">
        <f t="shared" si="5"/>
        <v/>
      </c>
    </row>
    <row r="138" spans="1:17" x14ac:dyDescent="0.25">
      <c r="A138">
        <v>137</v>
      </c>
      <c r="B138" s="2" t="str">
        <f>CONCATENATE(D138,"_",IF(E138&lt;10,CONCATENATE("0",E138),E138),"_",H138,"@",G138)</f>
        <v>2012_10_BUF@NWE</v>
      </c>
      <c r="C138" s="1" t="s">
        <v>1</v>
      </c>
      <c r="D138">
        <v>2012</v>
      </c>
      <c r="E138">
        <f t="shared" si="4"/>
        <v>10</v>
      </c>
      <c r="F138">
        <v>10</v>
      </c>
      <c r="G138" t="s">
        <v>332</v>
      </c>
      <c r="H138" t="s">
        <v>66</v>
      </c>
      <c r="K138">
        <v>-11.5</v>
      </c>
      <c r="M138">
        <v>37</v>
      </c>
      <c r="N138">
        <v>31</v>
      </c>
      <c r="O138" t="str">
        <f>IF(OR(ISBLANK(N138),ISBLANK(M138)),"",IF(N138&gt;(M138+IF(ISBLANK(K138),I138,K138)),H138,IF(N138&lt;(M138+IF(ISBLANK(K138),I138,K138)),G138,"na")))</f>
        <v>BUF</v>
      </c>
      <c r="P138" t="str">
        <f>IF(OR(ISBLANK(N138),ISBLANK(M138)),"",IF(N138&gt;M138,H138,IF(N138&lt;M138,G138,"na")))</f>
        <v>NWE</v>
      </c>
      <c r="Q138" s="23" t="str">
        <f t="shared" si="5"/>
        <v/>
      </c>
    </row>
    <row r="139" spans="1:17" x14ac:dyDescent="0.25">
      <c r="A139">
        <v>138</v>
      </c>
      <c r="B139" s="2" t="str">
        <f>CONCATENATE(D139,"_",IF(E139&lt;10,CONCATENATE("0",E139),E139),"_",H139,"@",G139)</f>
        <v>2012_10_OAK@BAL</v>
      </c>
      <c r="C139" s="1" t="s">
        <v>1</v>
      </c>
      <c r="D139">
        <v>2012</v>
      </c>
      <c r="E139">
        <f t="shared" si="4"/>
        <v>10</v>
      </c>
      <c r="F139">
        <v>10</v>
      </c>
      <c r="G139" t="s">
        <v>65</v>
      </c>
      <c r="H139" t="s">
        <v>85</v>
      </c>
      <c r="K139">
        <v>-7.5</v>
      </c>
      <c r="M139">
        <v>55</v>
      </c>
      <c r="N139">
        <v>20</v>
      </c>
      <c r="O139" t="str">
        <f>IF(OR(ISBLANK(N139),ISBLANK(M139)),"",IF(N139&gt;(M139+IF(ISBLANK(K139),I139,K139)),H139,IF(N139&lt;(M139+IF(ISBLANK(K139),I139,K139)),G139,"na")))</f>
        <v>BAL</v>
      </c>
      <c r="P139" t="str">
        <f>IF(OR(ISBLANK(N139),ISBLANK(M139)),"",IF(N139&gt;M139,H139,IF(N139&lt;M139,G139,"na")))</f>
        <v>BAL</v>
      </c>
      <c r="Q139" s="23" t="str">
        <f t="shared" si="5"/>
        <v/>
      </c>
    </row>
    <row r="140" spans="1:17" x14ac:dyDescent="0.25">
      <c r="A140">
        <v>139</v>
      </c>
      <c r="B140" s="2" t="str">
        <f>CONCATENATE(D140,"_",IF(E140&lt;10,CONCATENATE("0",E140),E140),"_",H140,"@",G140)</f>
        <v>2012_10_NYG@CIN</v>
      </c>
      <c r="C140" s="1" t="s">
        <v>1</v>
      </c>
      <c r="D140">
        <v>2012</v>
      </c>
      <c r="E140">
        <f t="shared" si="4"/>
        <v>10</v>
      </c>
      <c r="F140">
        <v>10</v>
      </c>
      <c r="G140" t="s">
        <v>69</v>
      </c>
      <c r="H140" t="s">
        <v>83</v>
      </c>
      <c r="K140">
        <v>4.5</v>
      </c>
      <c r="M140">
        <v>31</v>
      </c>
      <c r="N140">
        <v>13</v>
      </c>
      <c r="O140" t="str">
        <f>IF(OR(ISBLANK(N140),ISBLANK(M140)),"",IF(N140&gt;(M140+IF(ISBLANK(K140),I140,K140)),H140,IF(N140&lt;(M140+IF(ISBLANK(K140),I140,K140)),G140,"na")))</f>
        <v>CIN</v>
      </c>
      <c r="P140" t="str">
        <f>IF(OR(ISBLANK(N140),ISBLANK(M140)),"",IF(N140&gt;M140,H140,IF(N140&lt;M140,G140,"na")))</f>
        <v>CIN</v>
      </c>
      <c r="Q140" s="23" t="str">
        <f t="shared" si="5"/>
        <v/>
      </c>
    </row>
    <row r="141" spans="1:17" x14ac:dyDescent="0.25">
      <c r="A141">
        <v>140</v>
      </c>
      <c r="B141" s="2" t="str">
        <f>CONCATENATE(D141,"_",IF(E141&lt;10,CONCATENATE("0",E141),E141),"_",H141,"@",G141)</f>
        <v>2012_10_ATL@NOR</v>
      </c>
      <c r="C141" s="1" t="s">
        <v>1</v>
      </c>
      <c r="D141">
        <v>2012</v>
      </c>
      <c r="E141">
        <f t="shared" si="4"/>
        <v>10</v>
      </c>
      <c r="F141">
        <v>10</v>
      </c>
      <c r="G141" t="s">
        <v>335</v>
      </c>
      <c r="H141" t="s">
        <v>20</v>
      </c>
      <c r="K141">
        <v>2.5</v>
      </c>
      <c r="M141">
        <v>31</v>
      </c>
      <c r="N141">
        <v>27</v>
      </c>
      <c r="O141" t="str">
        <f>IF(OR(ISBLANK(N141),ISBLANK(M141)),"",IF(N141&gt;(M141+IF(ISBLANK(K141),I141,K141)),H141,IF(N141&lt;(M141+IF(ISBLANK(K141),I141,K141)),G141,"na")))</f>
        <v>NOR</v>
      </c>
      <c r="P141" t="str">
        <f>IF(OR(ISBLANK(N141),ISBLANK(M141)),"",IF(N141&gt;M141,H141,IF(N141&lt;M141,G141,"na")))</f>
        <v>NOR</v>
      </c>
      <c r="Q141" s="23" t="str">
        <f t="shared" si="5"/>
        <v/>
      </c>
    </row>
    <row r="142" spans="1:17" x14ac:dyDescent="0.25">
      <c r="A142">
        <v>141</v>
      </c>
      <c r="B142" s="2" t="str">
        <f>CONCATENATE(D142,"_",IF(E142&lt;10,CONCATENATE("0",E142),E142),"_",H142,"@",G142)</f>
        <v>2012_10_DET@MIN</v>
      </c>
      <c r="C142" s="1" t="s">
        <v>1</v>
      </c>
      <c r="D142">
        <v>2012</v>
      </c>
      <c r="E142">
        <f t="shared" si="4"/>
        <v>10</v>
      </c>
      <c r="F142">
        <v>10</v>
      </c>
      <c r="G142" t="s">
        <v>80</v>
      </c>
      <c r="H142" t="s">
        <v>73</v>
      </c>
      <c r="K142">
        <v>2.5</v>
      </c>
      <c r="M142">
        <v>34</v>
      </c>
      <c r="N142">
        <v>24</v>
      </c>
      <c r="O142" t="str">
        <f>IF(OR(ISBLANK(N142),ISBLANK(M142)),"",IF(N142&gt;(M142+IF(ISBLANK(K142),I142,K142)),H142,IF(N142&lt;(M142+IF(ISBLANK(K142),I142,K142)),G142,"na")))</f>
        <v>MIN</v>
      </c>
      <c r="P142" t="str">
        <f>IF(OR(ISBLANK(N142),ISBLANK(M142)),"",IF(N142&gt;M142,H142,IF(N142&lt;M142,G142,"na")))</f>
        <v>MIN</v>
      </c>
      <c r="Q142" s="23" t="str">
        <f t="shared" si="5"/>
        <v/>
      </c>
    </row>
    <row r="143" spans="1:17" x14ac:dyDescent="0.25">
      <c r="A143">
        <v>142</v>
      </c>
      <c r="B143" s="2" t="str">
        <f>CONCATENATE(D143,"_",IF(E143&lt;10,CONCATENATE("0",E143),E143),"_",H143,"@",G143)</f>
        <v>2012_10_NYJ@SEA</v>
      </c>
      <c r="C143" s="1" t="s">
        <v>1</v>
      </c>
      <c r="D143">
        <v>2012</v>
      </c>
      <c r="E143">
        <f t="shared" si="4"/>
        <v>10</v>
      </c>
      <c r="F143">
        <v>10</v>
      </c>
      <c r="G143" t="s">
        <v>89</v>
      </c>
      <c r="H143" t="s">
        <v>84</v>
      </c>
      <c r="K143">
        <v>-6.5</v>
      </c>
      <c r="M143">
        <v>28</v>
      </c>
      <c r="N143">
        <v>7</v>
      </c>
      <c r="O143" t="str">
        <f>IF(OR(ISBLANK(N143),ISBLANK(M143)),"",IF(N143&gt;(M143+IF(ISBLANK(K143),I143,K143)),H143,IF(N143&lt;(M143+IF(ISBLANK(K143),I143,K143)),G143,"na")))</f>
        <v>SEA</v>
      </c>
      <c r="P143" t="str">
        <f>IF(OR(ISBLANK(N143),ISBLANK(M143)),"",IF(N143&gt;M143,H143,IF(N143&lt;M143,G143,"na")))</f>
        <v>SEA</v>
      </c>
      <c r="Q143" s="23" t="str">
        <f t="shared" si="5"/>
        <v/>
      </c>
    </row>
    <row r="144" spans="1:17" x14ac:dyDescent="0.25">
      <c r="A144">
        <v>143</v>
      </c>
      <c r="B144" s="2" t="str">
        <f>CONCATENATE(D144,"_",IF(E144&lt;10,CONCATENATE("0",E144),E144),"_",H144,"@",G144)</f>
        <v>2012_10_DAL@PHI</v>
      </c>
      <c r="C144" s="1" t="s">
        <v>1</v>
      </c>
      <c r="D144">
        <v>2012</v>
      </c>
      <c r="E144">
        <f t="shared" si="4"/>
        <v>10</v>
      </c>
      <c r="F144">
        <v>10</v>
      </c>
      <c r="G144" t="s">
        <v>86</v>
      </c>
      <c r="H144" t="s">
        <v>71</v>
      </c>
      <c r="K144">
        <v>-1.5</v>
      </c>
      <c r="M144">
        <v>23</v>
      </c>
      <c r="N144">
        <v>38</v>
      </c>
      <c r="O144" t="str">
        <f>IF(OR(ISBLANK(N144),ISBLANK(M144)),"",IF(N144&gt;(M144+IF(ISBLANK(K144),I144,K144)),H144,IF(N144&lt;(M144+IF(ISBLANK(K144),I144,K144)),G144,"na")))</f>
        <v>DAL</v>
      </c>
      <c r="P144" t="str">
        <f>IF(OR(ISBLANK(N144),ISBLANK(M144)),"",IF(N144&gt;M144,H144,IF(N144&lt;M144,G144,"na")))</f>
        <v>DAL</v>
      </c>
      <c r="Q144" s="23" t="str">
        <f t="shared" si="5"/>
        <v/>
      </c>
    </row>
    <row r="145" spans="1:17" x14ac:dyDescent="0.25">
      <c r="A145">
        <v>144</v>
      </c>
      <c r="B145" s="2" t="str">
        <f>CONCATENATE(D145,"_",IF(E145&lt;10,CONCATENATE("0",E145),E145),"_",H145,"@",G145)</f>
        <v>2012_10_STL@SFO</v>
      </c>
      <c r="C145" s="1" t="s">
        <v>1</v>
      </c>
      <c r="D145">
        <v>2012</v>
      </c>
      <c r="E145">
        <f t="shared" si="4"/>
        <v>10</v>
      </c>
      <c r="F145">
        <v>10</v>
      </c>
      <c r="G145" t="s">
        <v>333</v>
      </c>
      <c r="H145" t="s">
        <v>91</v>
      </c>
      <c r="K145">
        <v>-11.5</v>
      </c>
      <c r="M145">
        <v>24</v>
      </c>
      <c r="N145">
        <v>24</v>
      </c>
      <c r="O145" t="str">
        <f>IF(OR(ISBLANK(N145),ISBLANK(M145)),"",IF(N145&gt;(M145+IF(ISBLANK(K145),I145,K145)),H145,IF(N145&lt;(M145+IF(ISBLANK(K145),I145,K145)),G145,"na")))</f>
        <v>STL</v>
      </c>
      <c r="P145" t="str">
        <f>IF(OR(ISBLANK(N145),ISBLANK(M145)),"",IF(N145&gt;M145,H145,IF(N145&lt;M145,G145,"na")))</f>
        <v>na</v>
      </c>
      <c r="Q145" s="23" t="str">
        <f t="shared" si="5"/>
        <v/>
      </c>
    </row>
    <row r="146" spans="1:17" x14ac:dyDescent="0.25">
      <c r="A146">
        <v>145</v>
      </c>
      <c r="B146" s="2" t="str">
        <f>CONCATENATE(D146,"_",IF(E146&lt;10,CONCATENATE("0",E146),E146),"_",H146,"@",G146)</f>
        <v>2012_10_HOU@CHI</v>
      </c>
      <c r="C146" s="1" t="s">
        <v>1</v>
      </c>
      <c r="D146">
        <v>2012</v>
      </c>
      <c r="E146">
        <f t="shared" si="4"/>
        <v>10</v>
      </c>
      <c r="F146">
        <v>10</v>
      </c>
      <c r="G146" t="s">
        <v>68</v>
      </c>
      <c r="H146" t="s">
        <v>75</v>
      </c>
      <c r="K146">
        <v>-1.5</v>
      </c>
      <c r="M146">
        <v>6</v>
      </c>
      <c r="N146">
        <v>13</v>
      </c>
      <c r="O146" t="str">
        <f>IF(OR(ISBLANK(N146),ISBLANK(M146)),"",IF(N146&gt;(M146+IF(ISBLANK(K146),I146,K146)),H146,IF(N146&lt;(M146+IF(ISBLANK(K146),I146,K146)),G146,"na")))</f>
        <v>HOU</v>
      </c>
      <c r="P146" t="str">
        <f>IF(OR(ISBLANK(N146),ISBLANK(M146)),"",IF(N146&gt;M146,H146,IF(N146&lt;M146,G146,"na")))</f>
        <v>HOU</v>
      </c>
      <c r="Q146" s="23" t="str">
        <f t="shared" si="5"/>
        <v/>
      </c>
    </row>
    <row r="147" spans="1:17" x14ac:dyDescent="0.25">
      <c r="A147">
        <v>146</v>
      </c>
      <c r="B147" s="2" t="str">
        <f>CONCATENATE(D147,"_",IF(E147&lt;10,CONCATENATE("0",E147),E147),"_",H147,"@",G147)</f>
        <v>2012_10_KCY@PIT</v>
      </c>
      <c r="C147" s="1" t="s">
        <v>1</v>
      </c>
      <c r="D147">
        <v>2012</v>
      </c>
      <c r="E147">
        <f t="shared" si="4"/>
        <v>10</v>
      </c>
      <c r="F147">
        <v>10</v>
      </c>
      <c r="G147" t="s">
        <v>87</v>
      </c>
      <c r="H147" t="s">
        <v>331</v>
      </c>
      <c r="K147">
        <v>-12.5</v>
      </c>
      <c r="M147">
        <v>16</v>
      </c>
      <c r="N147">
        <v>13</v>
      </c>
      <c r="O147" t="str">
        <f>IF(OR(ISBLANK(N147),ISBLANK(M147)),"",IF(N147&gt;(M147+IF(ISBLANK(K147),I147,K147)),H147,IF(N147&lt;(M147+IF(ISBLANK(K147),I147,K147)),G147,"na")))</f>
        <v>KCY</v>
      </c>
      <c r="P147" t="str">
        <f>IF(OR(ISBLANK(N147),ISBLANK(M147)),"",IF(N147&gt;M147,H147,IF(N147&lt;M147,G147,"na")))</f>
        <v>PIT</v>
      </c>
      <c r="Q147" s="23" t="str">
        <f t="shared" si="5"/>
        <v/>
      </c>
    </row>
    <row r="148" spans="1:17" x14ac:dyDescent="0.25">
      <c r="A148">
        <v>147</v>
      </c>
      <c r="B148" s="2" t="str">
        <f>CONCATENATE(D148,"_",IF(E148&lt;10,CONCATENATE("0",E148),E148),"_",H148,"@",G148)</f>
        <v>2012_11_MIA@BUF</v>
      </c>
      <c r="C148" s="1" t="s">
        <v>1</v>
      </c>
      <c r="D148">
        <v>2012</v>
      </c>
      <c r="E148">
        <f t="shared" si="4"/>
        <v>11</v>
      </c>
      <c r="F148">
        <v>11</v>
      </c>
      <c r="G148" t="s">
        <v>66</v>
      </c>
      <c r="H148" t="s">
        <v>79</v>
      </c>
      <c r="K148">
        <v>-1.5</v>
      </c>
      <c r="M148">
        <v>19</v>
      </c>
      <c r="N148">
        <v>14</v>
      </c>
      <c r="O148" t="str">
        <f>IF(OR(ISBLANK(N148),ISBLANK(M148)),"",IF(N148&gt;(M148+IF(ISBLANK(K148),I148,K148)),H148,IF(N148&lt;(M148+IF(ISBLANK(K148),I148,K148)),G148,"na")))</f>
        <v>BUF</v>
      </c>
      <c r="P148" t="str">
        <f>IF(OR(ISBLANK(N148),ISBLANK(M148)),"",IF(N148&gt;M148,H148,IF(N148&lt;M148,G148,"na")))</f>
        <v>BUF</v>
      </c>
      <c r="Q148" s="23" t="str">
        <f t="shared" si="5"/>
        <v/>
      </c>
    </row>
    <row r="149" spans="1:17" x14ac:dyDescent="0.25">
      <c r="A149">
        <v>148</v>
      </c>
      <c r="B149" s="2" t="str">
        <f>CONCATENATE(D149,"_",IF(E149&lt;10,CONCATENATE("0",E149),E149),"_",H149,"@",G149)</f>
        <v>2012_11_PHI@WAS</v>
      </c>
      <c r="C149" s="1" t="s">
        <v>1</v>
      </c>
      <c r="D149">
        <v>2012</v>
      </c>
      <c r="E149">
        <f t="shared" si="4"/>
        <v>11</v>
      </c>
      <c r="F149">
        <v>11</v>
      </c>
      <c r="G149" t="s">
        <v>94</v>
      </c>
      <c r="H149" t="s">
        <v>86</v>
      </c>
      <c r="K149">
        <v>-3.5</v>
      </c>
      <c r="M149">
        <v>31</v>
      </c>
      <c r="N149">
        <v>6</v>
      </c>
      <c r="O149" t="str">
        <f>IF(OR(ISBLANK(N149),ISBLANK(M149)),"",IF(N149&gt;(M149+IF(ISBLANK(K149),I149,K149)),H149,IF(N149&lt;(M149+IF(ISBLANK(K149),I149,K149)),G149,"na")))</f>
        <v>WAS</v>
      </c>
      <c r="P149" t="str">
        <f>IF(OR(ISBLANK(N149),ISBLANK(M149)),"",IF(N149&gt;M149,H149,IF(N149&lt;M149,G149,"na")))</f>
        <v>WAS</v>
      </c>
      <c r="Q149" s="23" t="str">
        <f t="shared" si="5"/>
        <v/>
      </c>
    </row>
    <row r="150" spans="1:17" x14ac:dyDescent="0.25">
      <c r="A150">
        <v>149</v>
      </c>
      <c r="B150" s="2" t="str">
        <f>CONCATENATE(D150,"_",IF(E150&lt;10,CONCATENATE("0",E150),E150),"_",H150,"@",G150)</f>
        <v>2012_11_GBY@DET</v>
      </c>
      <c r="C150" s="1" t="s">
        <v>1</v>
      </c>
      <c r="D150">
        <v>2012</v>
      </c>
      <c r="E150">
        <f t="shared" si="4"/>
        <v>11</v>
      </c>
      <c r="F150">
        <v>11</v>
      </c>
      <c r="G150" t="s">
        <v>73</v>
      </c>
      <c r="H150" t="s">
        <v>330</v>
      </c>
      <c r="K150">
        <v>3.5</v>
      </c>
      <c r="M150">
        <v>20</v>
      </c>
      <c r="N150">
        <v>24</v>
      </c>
      <c r="O150" t="str">
        <f>IF(OR(ISBLANK(N150),ISBLANK(M150)),"",IF(N150&gt;(M150+IF(ISBLANK(K150),I150,K150)),H150,IF(N150&lt;(M150+IF(ISBLANK(K150),I150,K150)),G150,"na")))</f>
        <v>GBY</v>
      </c>
      <c r="P150" t="str">
        <f>IF(OR(ISBLANK(N150),ISBLANK(M150)),"",IF(N150&gt;M150,H150,IF(N150&lt;M150,G150,"na")))</f>
        <v>GBY</v>
      </c>
      <c r="Q150" s="23" t="str">
        <f t="shared" si="5"/>
        <v/>
      </c>
    </row>
    <row r="151" spans="1:17" x14ac:dyDescent="0.25">
      <c r="A151">
        <v>150</v>
      </c>
      <c r="B151" s="2" t="str">
        <f>CONCATENATE(D151,"_",IF(E151&lt;10,CONCATENATE("0",E151),E151),"_",H151,"@",G151)</f>
        <v>2012_11_ARI@ATL</v>
      </c>
      <c r="C151" s="1" t="s">
        <v>1</v>
      </c>
      <c r="D151">
        <v>2012</v>
      </c>
      <c r="E151">
        <f t="shared" si="4"/>
        <v>11</v>
      </c>
      <c r="F151">
        <v>11</v>
      </c>
      <c r="G151" t="s">
        <v>20</v>
      </c>
      <c r="H151" t="s">
        <v>64</v>
      </c>
      <c r="K151">
        <v>-9.5</v>
      </c>
      <c r="M151">
        <v>23</v>
      </c>
      <c r="N151">
        <v>19</v>
      </c>
      <c r="O151" t="str">
        <f>IF(OR(ISBLANK(N151),ISBLANK(M151)),"",IF(N151&gt;(M151+IF(ISBLANK(K151),I151,K151)),H151,IF(N151&lt;(M151+IF(ISBLANK(K151),I151,K151)),G151,"na")))</f>
        <v>ARI</v>
      </c>
      <c r="P151" t="str">
        <f>IF(OR(ISBLANK(N151),ISBLANK(M151)),"",IF(N151&gt;M151,H151,IF(N151&lt;M151,G151,"na")))</f>
        <v>ATL</v>
      </c>
      <c r="Q151" s="23" t="str">
        <f t="shared" si="5"/>
        <v/>
      </c>
    </row>
    <row r="152" spans="1:17" x14ac:dyDescent="0.25">
      <c r="A152">
        <v>151</v>
      </c>
      <c r="B152" s="2" t="str">
        <f>CONCATENATE(D152,"_",IF(E152&lt;10,CONCATENATE("0",E152),E152),"_",H152,"@",G152)</f>
        <v>2012_11_TBY@CAR</v>
      </c>
      <c r="C152" s="1" t="s">
        <v>1</v>
      </c>
      <c r="D152">
        <v>2012</v>
      </c>
      <c r="E152">
        <f t="shared" si="4"/>
        <v>11</v>
      </c>
      <c r="F152">
        <v>11</v>
      </c>
      <c r="G152" t="s">
        <v>67</v>
      </c>
      <c r="H152" t="s">
        <v>334</v>
      </c>
      <c r="K152">
        <v>1.5</v>
      </c>
      <c r="M152">
        <v>21</v>
      </c>
      <c r="N152">
        <v>27</v>
      </c>
      <c r="O152" t="str">
        <f>IF(OR(ISBLANK(N152),ISBLANK(M152)),"",IF(N152&gt;(M152+IF(ISBLANK(K152),I152,K152)),H152,IF(N152&lt;(M152+IF(ISBLANK(K152),I152,K152)),G152,"na")))</f>
        <v>TBY</v>
      </c>
      <c r="P152" t="str">
        <f>IF(OR(ISBLANK(N152),ISBLANK(M152)),"",IF(N152&gt;M152,H152,IF(N152&lt;M152,G152,"na")))</f>
        <v>TBY</v>
      </c>
      <c r="Q152" s="23" t="str">
        <f t="shared" si="5"/>
        <v/>
      </c>
    </row>
    <row r="153" spans="1:17" x14ac:dyDescent="0.25">
      <c r="A153">
        <v>152</v>
      </c>
      <c r="B153" s="2" t="str">
        <f>CONCATENATE(D153,"_",IF(E153&lt;10,CONCATENATE("0",E153),E153),"_",H153,"@",G153)</f>
        <v>2012_11_CLE@DAL</v>
      </c>
      <c r="C153" s="1" t="s">
        <v>1</v>
      </c>
      <c r="D153">
        <v>2012</v>
      </c>
      <c r="E153">
        <f t="shared" si="4"/>
        <v>11</v>
      </c>
      <c r="F153">
        <v>11</v>
      </c>
      <c r="G153" t="s">
        <v>71</v>
      </c>
      <c r="H153" t="s">
        <v>70</v>
      </c>
      <c r="K153">
        <v>-7.5</v>
      </c>
      <c r="M153">
        <v>23</v>
      </c>
      <c r="N153">
        <v>20</v>
      </c>
      <c r="O153" t="str">
        <f>IF(OR(ISBLANK(N153),ISBLANK(M153)),"",IF(N153&gt;(M153+IF(ISBLANK(K153),I153,K153)),H153,IF(N153&lt;(M153+IF(ISBLANK(K153),I153,K153)),G153,"na")))</f>
        <v>CLE</v>
      </c>
      <c r="P153" t="str">
        <f>IF(OR(ISBLANK(N153),ISBLANK(M153)),"",IF(N153&gt;M153,H153,IF(N153&lt;M153,G153,"na")))</f>
        <v>DAL</v>
      </c>
      <c r="Q153" s="23" t="str">
        <f t="shared" si="5"/>
        <v/>
      </c>
    </row>
    <row r="154" spans="1:17" x14ac:dyDescent="0.25">
      <c r="A154">
        <v>153</v>
      </c>
      <c r="B154" s="2" t="str">
        <f>CONCATENATE(D154,"_",IF(E154&lt;10,CONCATENATE("0",E154),E154),"_",H154,"@",G154)</f>
        <v>2012_11_NYJ@STL</v>
      </c>
      <c r="C154" s="1" t="s">
        <v>1</v>
      </c>
      <c r="D154">
        <v>2012</v>
      </c>
      <c r="E154">
        <f t="shared" si="4"/>
        <v>11</v>
      </c>
      <c r="F154">
        <v>11</v>
      </c>
      <c r="G154" t="s">
        <v>91</v>
      </c>
      <c r="H154" t="s">
        <v>84</v>
      </c>
      <c r="K154">
        <v>-3.5</v>
      </c>
      <c r="M154">
        <v>13</v>
      </c>
      <c r="N154">
        <v>27</v>
      </c>
      <c r="O154" t="str">
        <f>IF(OR(ISBLANK(N154),ISBLANK(M154)),"",IF(N154&gt;(M154+IF(ISBLANK(K154),I154,K154)),H154,IF(N154&lt;(M154+IF(ISBLANK(K154),I154,K154)),G154,"na")))</f>
        <v>NYJ</v>
      </c>
      <c r="P154" t="str">
        <f>IF(OR(ISBLANK(N154),ISBLANK(M154)),"",IF(N154&gt;M154,H154,IF(N154&lt;M154,G154,"na")))</f>
        <v>NYJ</v>
      </c>
      <c r="Q154" s="23" t="str">
        <f t="shared" si="5"/>
        <v/>
      </c>
    </row>
    <row r="155" spans="1:17" x14ac:dyDescent="0.25">
      <c r="A155">
        <v>154</v>
      </c>
      <c r="B155" s="2" t="str">
        <f>CONCATENATE(D155,"_",IF(E155&lt;10,CONCATENATE("0",E155),E155),"_",H155,"@",G155)</f>
        <v>2012_11_JAX@HOU</v>
      </c>
      <c r="C155" s="1" t="s">
        <v>1</v>
      </c>
      <c r="D155">
        <v>2012</v>
      </c>
      <c r="E155">
        <f t="shared" si="4"/>
        <v>11</v>
      </c>
      <c r="F155">
        <v>11</v>
      </c>
      <c r="G155" t="s">
        <v>75</v>
      </c>
      <c r="H155" t="s">
        <v>77</v>
      </c>
      <c r="K155">
        <v>-15.5</v>
      </c>
      <c r="M155">
        <v>43</v>
      </c>
      <c r="N155">
        <v>37</v>
      </c>
      <c r="O155" t="str">
        <f>IF(OR(ISBLANK(N155),ISBLANK(M155)),"",IF(N155&gt;(M155+IF(ISBLANK(K155),I155,K155)),H155,IF(N155&lt;(M155+IF(ISBLANK(K155),I155,K155)),G155,"na")))</f>
        <v>JAX</v>
      </c>
      <c r="P155" t="str">
        <f>IF(OR(ISBLANK(N155),ISBLANK(M155)),"",IF(N155&gt;M155,H155,IF(N155&lt;M155,G155,"na")))</f>
        <v>HOU</v>
      </c>
      <c r="Q155" s="23" t="str">
        <f t="shared" si="5"/>
        <v/>
      </c>
    </row>
    <row r="156" spans="1:17" x14ac:dyDescent="0.25">
      <c r="A156">
        <v>155</v>
      </c>
      <c r="B156" s="2" t="str">
        <f>CONCATENATE(D156,"_",IF(E156&lt;10,CONCATENATE("0",E156),E156),"_",H156,"@",G156)</f>
        <v>2012_11_CIN@KCY</v>
      </c>
      <c r="C156" s="1" t="s">
        <v>1</v>
      </c>
      <c r="D156">
        <v>2012</v>
      </c>
      <c r="E156">
        <f t="shared" si="4"/>
        <v>11</v>
      </c>
      <c r="F156">
        <v>11</v>
      </c>
      <c r="G156" t="s">
        <v>331</v>
      </c>
      <c r="H156" t="s">
        <v>69</v>
      </c>
      <c r="K156">
        <v>3.5</v>
      </c>
      <c r="M156">
        <v>6</v>
      </c>
      <c r="N156">
        <v>28</v>
      </c>
      <c r="O156" t="str">
        <f>IF(OR(ISBLANK(N156),ISBLANK(M156)),"",IF(N156&gt;(M156+IF(ISBLANK(K156),I156,K156)),H156,IF(N156&lt;(M156+IF(ISBLANK(K156),I156,K156)),G156,"na")))</f>
        <v>CIN</v>
      </c>
      <c r="P156" t="str">
        <f>IF(OR(ISBLANK(N156),ISBLANK(M156)),"",IF(N156&gt;M156,H156,IF(N156&lt;M156,G156,"na")))</f>
        <v>CIN</v>
      </c>
      <c r="Q156" s="23" t="str">
        <f t="shared" si="5"/>
        <v/>
      </c>
    </row>
    <row r="157" spans="1:17" x14ac:dyDescent="0.25">
      <c r="A157">
        <v>156</v>
      </c>
      <c r="B157" s="2" t="str">
        <f>CONCATENATE(D157,"_",IF(E157&lt;10,CONCATENATE("0",E157),E157),"_",H157,"@",G157)</f>
        <v>2012_11_IND@NWE</v>
      </c>
      <c r="C157" s="1" t="s">
        <v>1</v>
      </c>
      <c r="D157">
        <v>2012</v>
      </c>
      <c r="E157">
        <f t="shared" si="4"/>
        <v>11</v>
      </c>
      <c r="F157">
        <v>11</v>
      </c>
      <c r="G157" t="s">
        <v>332</v>
      </c>
      <c r="H157" t="s">
        <v>76</v>
      </c>
      <c r="K157">
        <v>-9.5</v>
      </c>
      <c r="M157">
        <v>59</v>
      </c>
      <c r="N157">
        <v>24</v>
      </c>
      <c r="O157" t="str">
        <f>IF(OR(ISBLANK(N157),ISBLANK(M157)),"",IF(N157&gt;(M157+IF(ISBLANK(K157),I157,K157)),H157,IF(N157&lt;(M157+IF(ISBLANK(K157),I157,K157)),G157,"na")))</f>
        <v>NWE</v>
      </c>
      <c r="P157" t="str">
        <f>IF(OR(ISBLANK(N157),ISBLANK(M157)),"",IF(N157&gt;M157,H157,IF(N157&lt;M157,G157,"na")))</f>
        <v>NWE</v>
      </c>
      <c r="Q157" s="23" t="str">
        <f t="shared" si="5"/>
        <v/>
      </c>
    </row>
    <row r="158" spans="1:17" x14ac:dyDescent="0.25">
      <c r="A158">
        <v>157</v>
      </c>
      <c r="B158" s="2" t="str">
        <f>CONCATENATE(D158,"_",IF(E158&lt;10,CONCATENATE("0",E158),E158),"_",H158,"@",G158)</f>
        <v>2012_11_NOR@OAK</v>
      </c>
      <c r="C158" s="1" t="s">
        <v>1</v>
      </c>
      <c r="D158">
        <v>2012</v>
      </c>
      <c r="E158">
        <f t="shared" si="4"/>
        <v>11</v>
      </c>
      <c r="F158">
        <v>11</v>
      </c>
      <c r="G158" t="s">
        <v>85</v>
      </c>
      <c r="H158" t="s">
        <v>335</v>
      </c>
      <c r="K158">
        <v>4.5</v>
      </c>
      <c r="M158">
        <v>17</v>
      </c>
      <c r="N158">
        <v>38</v>
      </c>
      <c r="O158" t="str">
        <f>IF(OR(ISBLANK(N158),ISBLANK(M158)),"",IF(N158&gt;(M158+IF(ISBLANK(K158),I158,K158)),H158,IF(N158&lt;(M158+IF(ISBLANK(K158),I158,K158)),G158,"na")))</f>
        <v>NOR</v>
      </c>
      <c r="P158" t="str">
        <f>IF(OR(ISBLANK(N158),ISBLANK(M158)),"",IF(N158&gt;M158,H158,IF(N158&lt;M158,G158,"na")))</f>
        <v>NOR</v>
      </c>
      <c r="Q158" s="23" t="str">
        <f t="shared" si="5"/>
        <v/>
      </c>
    </row>
    <row r="159" spans="1:17" x14ac:dyDescent="0.25">
      <c r="A159">
        <v>158</v>
      </c>
      <c r="B159" s="2" t="str">
        <f>CONCATENATE(D159,"_",IF(E159&lt;10,CONCATENATE("0",E159),E159),"_",H159,"@",G159)</f>
        <v>2012_11_SD@DEN</v>
      </c>
      <c r="C159" s="1" t="s">
        <v>1</v>
      </c>
      <c r="D159">
        <v>2012</v>
      </c>
      <c r="E159">
        <f t="shared" si="4"/>
        <v>11</v>
      </c>
      <c r="F159">
        <v>11</v>
      </c>
      <c r="G159" t="s">
        <v>72</v>
      </c>
      <c r="H159" t="s">
        <v>88</v>
      </c>
      <c r="K159">
        <v>-7.5</v>
      </c>
      <c r="M159">
        <v>30</v>
      </c>
      <c r="N159">
        <v>23</v>
      </c>
      <c r="O159" t="str">
        <f>IF(OR(ISBLANK(N159),ISBLANK(M159)),"",IF(N159&gt;(M159+IF(ISBLANK(K159),I159,K159)),H159,IF(N159&lt;(M159+IF(ISBLANK(K159),I159,K159)),G159,"na")))</f>
        <v>SD</v>
      </c>
      <c r="P159" t="str">
        <f>IF(OR(ISBLANK(N159),ISBLANK(M159)),"",IF(N159&gt;M159,H159,IF(N159&lt;M159,G159,"na")))</f>
        <v>DEN</v>
      </c>
      <c r="Q159" s="23" t="str">
        <f t="shared" si="5"/>
        <v/>
      </c>
    </row>
    <row r="160" spans="1:17" x14ac:dyDescent="0.25">
      <c r="A160">
        <v>159</v>
      </c>
      <c r="B160" s="2" t="str">
        <f>CONCATENATE(D160,"_",IF(E160&lt;10,CONCATENATE("0",E160),E160),"_",H160,"@",G160)</f>
        <v>2012_11_BAL@PIT</v>
      </c>
      <c r="C160" s="1" t="s">
        <v>1</v>
      </c>
      <c r="D160">
        <v>2012</v>
      </c>
      <c r="E160">
        <f t="shared" si="4"/>
        <v>11</v>
      </c>
      <c r="F160">
        <v>11</v>
      </c>
      <c r="G160" t="s">
        <v>87</v>
      </c>
      <c r="H160" t="s">
        <v>65</v>
      </c>
      <c r="K160">
        <v>-3.5</v>
      </c>
      <c r="M160">
        <v>10</v>
      </c>
      <c r="N160">
        <v>13</v>
      </c>
      <c r="O160" t="str">
        <f>IF(OR(ISBLANK(N160),ISBLANK(M160)),"",IF(N160&gt;(M160+IF(ISBLANK(K160),I160,K160)),H160,IF(N160&lt;(M160+IF(ISBLANK(K160),I160,K160)),G160,"na")))</f>
        <v>BAL</v>
      </c>
      <c r="P160" t="str">
        <f>IF(OR(ISBLANK(N160),ISBLANK(M160)),"",IF(N160&gt;M160,H160,IF(N160&lt;M160,G160,"na")))</f>
        <v>BAL</v>
      </c>
      <c r="Q160" s="23" t="str">
        <f t="shared" si="5"/>
        <v/>
      </c>
    </row>
    <row r="161" spans="1:17" x14ac:dyDescent="0.25">
      <c r="A161">
        <v>160</v>
      </c>
      <c r="B161" s="2" t="str">
        <f>CONCATENATE(D161,"_",IF(E161&lt;10,CONCATENATE("0",E161),E161),"_",H161,"@",G161)</f>
        <v>2012_11_CHI@SFO</v>
      </c>
      <c r="C161" s="1" t="s">
        <v>1</v>
      </c>
      <c r="D161">
        <v>2012</v>
      </c>
      <c r="E161">
        <f t="shared" si="4"/>
        <v>11</v>
      </c>
      <c r="F161">
        <v>11</v>
      </c>
      <c r="G161" t="s">
        <v>333</v>
      </c>
      <c r="H161" t="s">
        <v>68</v>
      </c>
      <c r="K161">
        <v>-4.5</v>
      </c>
      <c r="M161">
        <v>32</v>
      </c>
      <c r="N161">
        <v>7</v>
      </c>
      <c r="O161" t="str">
        <f>IF(OR(ISBLANK(N161),ISBLANK(M161)),"",IF(N161&gt;(M161+IF(ISBLANK(K161),I161,K161)),H161,IF(N161&lt;(M161+IF(ISBLANK(K161),I161,K161)),G161,"na")))</f>
        <v>SFO</v>
      </c>
      <c r="P161" t="str">
        <f>IF(OR(ISBLANK(N161),ISBLANK(M161)),"",IF(N161&gt;M161,H161,IF(N161&lt;M161,G161,"na")))</f>
        <v>SFO</v>
      </c>
      <c r="Q161" s="23" t="str">
        <f t="shared" si="5"/>
        <v/>
      </c>
    </row>
    <row r="162" spans="1:17" x14ac:dyDescent="0.25">
      <c r="A162">
        <v>161</v>
      </c>
      <c r="B162" s="2" t="str">
        <f>CONCATENATE(D162,"_",IF(E162&lt;10,CONCATENATE("0",E162),E162),"_",H162,"@",G162)</f>
        <v>2012_12_HOU@DET</v>
      </c>
      <c r="C162" s="1" t="s">
        <v>1</v>
      </c>
      <c r="D162">
        <v>2012</v>
      </c>
      <c r="E162">
        <f t="shared" si="4"/>
        <v>12</v>
      </c>
      <c r="F162">
        <v>12</v>
      </c>
      <c r="G162" t="s">
        <v>73</v>
      </c>
      <c r="H162" t="s">
        <v>75</v>
      </c>
      <c r="K162">
        <v>3.5</v>
      </c>
      <c r="M162">
        <v>31</v>
      </c>
      <c r="N162">
        <v>34</v>
      </c>
      <c r="O162" t="str">
        <f>IF(OR(ISBLANK(N162),ISBLANK(M162)),"",IF(N162&gt;(M162+IF(ISBLANK(K162),I162,K162)),H162,IF(N162&lt;(M162+IF(ISBLANK(K162),I162,K162)),G162,"na")))</f>
        <v>DET</v>
      </c>
      <c r="P162" t="str">
        <f>IF(OR(ISBLANK(N162),ISBLANK(M162)),"",IF(N162&gt;M162,H162,IF(N162&lt;M162,G162,"na")))</f>
        <v>HOU</v>
      </c>
      <c r="Q162" s="23" t="str">
        <f t="shared" si="5"/>
        <v/>
      </c>
    </row>
    <row r="163" spans="1:17" x14ac:dyDescent="0.25">
      <c r="A163">
        <v>162</v>
      </c>
      <c r="B163" s="2" t="str">
        <f>CONCATENATE(D163,"_",IF(E163&lt;10,CONCATENATE("0",E163),E163),"_",H163,"@",G163)</f>
        <v>2012_12_WAS@DAL</v>
      </c>
      <c r="C163" s="1" t="s">
        <v>1</v>
      </c>
      <c r="D163">
        <v>2012</v>
      </c>
      <c r="E163">
        <f t="shared" si="4"/>
        <v>12</v>
      </c>
      <c r="F163">
        <v>12</v>
      </c>
      <c r="G163" t="s">
        <v>71</v>
      </c>
      <c r="H163" t="s">
        <v>94</v>
      </c>
      <c r="K163">
        <v>-3.5</v>
      </c>
      <c r="M163">
        <v>31</v>
      </c>
      <c r="N163">
        <v>38</v>
      </c>
      <c r="O163" t="str">
        <f>IF(OR(ISBLANK(N163),ISBLANK(M163)),"",IF(N163&gt;(M163+IF(ISBLANK(K163),I163,K163)),H163,IF(N163&lt;(M163+IF(ISBLANK(K163),I163,K163)),G163,"na")))</f>
        <v>WAS</v>
      </c>
      <c r="P163" t="str">
        <f>IF(OR(ISBLANK(N163),ISBLANK(M163)),"",IF(N163&gt;M163,H163,IF(N163&lt;M163,G163,"na")))</f>
        <v>WAS</v>
      </c>
      <c r="Q163" s="23" t="str">
        <f t="shared" si="5"/>
        <v/>
      </c>
    </row>
    <row r="164" spans="1:17" x14ac:dyDescent="0.25">
      <c r="A164">
        <v>163</v>
      </c>
      <c r="B164" s="2" t="str">
        <f>CONCATENATE(D164,"_",IF(E164&lt;10,CONCATENATE("0",E164),E164),"_",H164,"@",G164)</f>
        <v>2012_12_NWE@NYJ</v>
      </c>
      <c r="C164" s="1" t="s">
        <v>1</v>
      </c>
      <c r="D164">
        <v>2012</v>
      </c>
      <c r="E164">
        <f t="shared" si="4"/>
        <v>12</v>
      </c>
      <c r="F164">
        <v>12</v>
      </c>
      <c r="G164" t="s">
        <v>84</v>
      </c>
      <c r="H164" t="s">
        <v>332</v>
      </c>
      <c r="K164">
        <v>6.5</v>
      </c>
      <c r="M164">
        <v>19</v>
      </c>
      <c r="N164">
        <v>49</v>
      </c>
      <c r="O164" t="str">
        <f>IF(OR(ISBLANK(N164),ISBLANK(M164)),"",IF(N164&gt;(M164+IF(ISBLANK(K164),I164,K164)),H164,IF(N164&lt;(M164+IF(ISBLANK(K164),I164,K164)),G164,"na")))</f>
        <v>NWE</v>
      </c>
      <c r="P164" t="str">
        <f>IF(OR(ISBLANK(N164),ISBLANK(M164)),"",IF(N164&gt;M164,H164,IF(N164&lt;M164,G164,"na")))</f>
        <v>NWE</v>
      </c>
      <c r="Q164" s="23" t="str">
        <f t="shared" si="5"/>
        <v/>
      </c>
    </row>
    <row r="165" spans="1:17" x14ac:dyDescent="0.25">
      <c r="A165">
        <v>164</v>
      </c>
      <c r="B165" s="2" t="str">
        <f>CONCATENATE(D165,"_",IF(E165&lt;10,CONCATENATE("0",E165),E165),"_",H165,"@",G165)</f>
        <v>2012_12_OAK@CIN</v>
      </c>
      <c r="C165" s="1" t="s">
        <v>1</v>
      </c>
      <c r="D165">
        <v>2012</v>
      </c>
      <c r="E165">
        <f t="shared" si="4"/>
        <v>12</v>
      </c>
      <c r="F165">
        <v>12</v>
      </c>
      <c r="G165" t="s">
        <v>69</v>
      </c>
      <c r="H165" t="s">
        <v>85</v>
      </c>
      <c r="K165">
        <v>-7.5</v>
      </c>
      <c r="M165">
        <v>34</v>
      </c>
      <c r="N165">
        <v>10</v>
      </c>
      <c r="O165" t="str">
        <f>IF(OR(ISBLANK(N165),ISBLANK(M165)),"",IF(N165&gt;(M165+IF(ISBLANK(K165),I165,K165)),H165,IF(N165&lt;(M165+IF(ISBLANK(K165),I165,K165)),G165,"na")))</f>
        <v>CIN</v>
      </c>
      <c r="P165" t="str">
        <f>IF(OR(ISBLANK(N165),ISBLANK(M165)),"",IF(N165&gt;M165,H165,IF(N165&lt;M165,G165,"na")))</f>
        <v>CIN</v>
      </c>
      <c r="Q165" s="23" t="str">
        <f t="shared" si="5"/>
        <v/>
      </c>
    </row>
    <row r="166" spans="1:17" x14ac:dyDescent="0.25">
      <c r="A166">
        <v>165</v>
      </c>
      <c r="B166" s="2" t="str">
        <f>CONCATENATE(D166,"_",IF(E166&lt;10,CONCATENATE("0",E166),E166),"_",H166,"@",G166)</f>
        <v>2012_12_PIT@CLE</v>
      </c>
      <c r="C166" s="1" t="s">
        <v>1</v>
      </c>
      <c r="D166">
        <v>2012</v>
      </c>
      <c r="E166">
        <f t="shared" si="4"/>
        <v>12</v>
      </c>
      <c r="F166">
        <v>12</v>
      </c>
      <c r="G166" t="s">
        <v>70</v>
      </c>
      <c r="H166" t="s">
        <v>87</v>
      </c>
      <c r="K166">
        <v>3.5</v>
      </c>
      <c r="M166">
        <v>20</v>
      </c>
      <c r="N166">
        <v>14</v>
      </c>
      <c r="O166" t="str">
        <f>IF(OR(ISBLANK(N166),ISBLANK(M166)),"",IF(N166&gt;(M166+IF(ISBLANK(K166),I166,K166)),H166,IF(N166&lt;(M166+IF(ISBLANK(K166),I166,K166)),G166,"na")))</f>
        <v>CLE</v>
      </c>
      <c r="P166" t="str">
        <f>IF(OR(ISBLANK(N166),ISBLANK(M166)),"",IF(N166&gt;M166,H166,IF(N166&lt;M166,G166,"na")))</f>
        <v>CLE</v>
      </c>
      <c r="Q166" s="23" t="str">
        <f t="shared" si="5"/>
        <v/>
      </c>
    </row>
    <row r="167" spans="1:17" x14ac:dyDescent="0.25">
      <c r="A167">
        <v>166</v>
      </c>
      <c r="B167" s="2" t="str">
        <f>CONCATENATE(D167,"_",IF(E167&lt;10,CONCATENATE("0",E167),E167),"_",H167,"@",G167)</f>
        <v>2012_12_BUF@IND</v>
      </c>
      <c r="C167" s="1" t="s">
        <v>1</v>
      </c>
      <c r="D167">
        <v>2012</v>
      </c>
      <c r="E167">
        <f t="shared" si="4"/>
        <v>12</v>
      </c>
      <c r="F167">
        <v>12</v>
      </c>
      <c r="G167" t="s">
        <v>76</v>
      </c>
      <c r="H167" t="s">
        <v>66</v>
      </c>
      <c r="K167">
        <v>-3.5</v>
      </c>
      <c r="M167">
        <v>20</v>
      </c>
      <c r="N167">
        <v>13</v>
      </c>
      <c r="O167" t="str">
        <f>IF(OR(ISBLANK(N167),ISBLANK(M167)),"",IF(N167&gt;(M167+IF(ISBLANK(K167),I167,K167)),H167,IF(N167&lt;(M167+IF(ISBLANK(K167),I167,K167)),G167,"na")))</f>
        <v>IND</v>
      </c>
      <c r="P167" t="str">
        <f>IF(OR(ISBLANK(N167),ISBLANK(M167)),"",IF(N167&gt;M167,H167,IF(N167&lt;M167,G167,"na")))</f>
        <v>IND</v>
      </c>
      <c r="Q167" s="23" t="str">
        <f t="shared" si="5"/>
        <v/>
      </c>
    </row>
    <row r="168" spans="1:17" x14ac:dyDescent="0.25">
      <c r="A168">
        <v>167</v>
      </c>
      <c r="B168" s="2" t="str">
        <f>CONCATENATE(D168,"_",IF(E168&lt;10,CONCATENATE("0",E168),E168),"_",H168,"@",G168)</f>
        <v>2012_12_TEN@JAX</v>
      </c>
      <c r="C168" s="1" t="s">
        <v>1</v>
      </c>
      <c r="D168">
        <v>2012</v>
      </c>
      <c r="E168">
        <f t="shared" si="4"/>
        <v>12</v>
      </c>
      <c r="F168">
        <v>12</v>
      </c>
      <c r="G168" t="s">
        <v>77</v>
      </c>
      <c r="H168" t="s">
        <v>93</v>
      </c>
      <c r="K168">
        <v>2.5</v>
      </c>
      <c r="M168">
        <v>24</v>
      </c>
      <c r="N168">
        <v>19</v>
      </c>
      <c r="O168" t="str">
        <f>IF(OR(ISBLANK(N168),ISBLANK(M168)),"",IF(N168&gt;(M168+IF(ISBLANK(K168),I168,K168)),H168,IF(N168&lt;(M168+IF(ISBLANK(K168),I168,K168)),G168,"na")))</f>
        <v>JAX</v>
      </c>
      <c r="P168" t="str">
        <f>IF(OR(ISBLANK(N168),ISBLANK(M168)),"",IF(N168&gt;M168,H168,IF(N168&lt;M168,G168,"na")))</f>
        <v>JAX</v>
      </c>
      <c r="Q168" s="23" t="str">
        <f t="shared" si="5"/>
        <v/>
      </c>
    </row>
    <row r="169" spans="1:17" x14ac:dyDescent="0.25">
      <c r="A169">
        <v>168</v>
      </c>
      <c r="B169" s="2" t="str">
        <f>CONCATENATE(D169,"_",IF(E169&lt;10,CONCATENATE("0",E169),E169),"_",H169,"@",G169)</f>
        <v>2012_12_DEN@KCY</v>
      </c>
      <c r="C169" s="1" t="s">
        <v>1</v>
      </c>
      <c r="D169">
        <v>2012</v>
      </c>
      <c r="E169">
        <f t="shared" si="4"/>
        <v>12</v>
      </c>
      <c r="F169">
        <v>12</v>
      </c>
      <c r="G169" t="s">
        <v>331</v>
      </c>
      <c r="H169" t="s">
        <v>72</v>
      </c>
      <c r="K169">
        <v>10.5</v>
      </c>
      <c r="M169">
        <v>9</v>
      </c>
      <c r="N169">
        <v>17</v>
      </c>
      <c r="O169" t="str">
        <f>IF(OR(ISBLANK(N169),ISBLANK(M169)),"",IF(N169&gt;(M169+IF(ISBLANK(K169),I169,K169)),H169,IF(N169&lt;(M169+IF(ISBLANK(K169),I169,K169)),G169,"na")))</f>
        <v>KCY</v>
      </c>
      <c r="P169" t="str">
        <f>IF(OR(ISBLANK(N169),ISBLANK(M169)),"",IF(N169&gt;M169,H169,IF(N169&lt;M169,G169,"na")))</f>
        <v>DEN</v>
      </c>
      <c r="Q169" s="23" t="str">
        <f t="shared" si="5"/>
        <v/>
      </c>
    </row>
    <row r="170" spans="1:17" x14ac:dyDescent="0.25">
      <c r="A170">
        <v>169</v>
      </c>
      <c r="B170" s="2" t="str">
        <f>CONCATENATE(D170,"_",IF(E170&lt;10,CONCATENATE("0",E170),E170),"_",H170,"@",G170)</f>
        <v>2012_12_MIN@CHI</v>
      </c>
      <c r="C170" s="1" t="s">
        <v>1</v>
      </c>
      <c r="D170">
        <v>2012</v>
      </c>
      <c r="E170">
        <f t="shared" si="4"/>
        <v>12</v>
      </c>
      <c r="F170">
        <v>12</v>
      </c>
      <c r="G170" t="s">
        <v>68</v>
      </c>
      <c r="H170" t="s">
        <v>80</v>
      </c>
      <c r="K170">
        <v>-5.5</v>
      </c>
      <c r="M170">
        <v>28</v>
      </c>
      <c r="N170">
        <v>10</v>
      </c>
      <c r="O170" t="str">
        <f>IF(OR(ISBLANK(N170),ISBLANK(M170)),"",IF(N170&gt;(M170+IF(ISBLANK(K170),I170,K170)),H170,IF(N170&lt;(M170+IF(ISBLANK(K170),I170,K170)),G170,"na")))</f>
        <v>CHI</v>
      </c>
      <c r="P170" t="str">
        <f>IF(OR(ISBLANK(N170),ISBLANK(M170)),"",IF(N170&gt;M170,H170,IF(N170&lt;M170,G170,"na")))</f>
        <v>CHI</v>
      </c>
      <c r="Q170" s="23" t="str">
        <f t="shared" si="5"/>
        <v/>
      </c>
    </row>
    <row r="171" spans="1:17" x14ac:dyDescent="0.25">
      <c r="A171">
        <v>170</v>
      </c>
      <c r="B171" s="2" t="str">
        <f>CONCATENATE(D171,"_",IF(E171&lt;10,CONCATENATE("0",E171),E171),"_",H171,"@",G171)</f>
        <v>2012_12_ATL@TBY</v>
      </c>
      <c r="C171" s="1" t="s">
        <v>1</v>
      </c>
      <c r="D171">
        <v>2012</v>
      </c>
      <c r="E171">
        <f t="shared" si="4"/>
        <v>12</v>
      </c>
      <c r="F171">
        <v>12</v>
      </c>
      <c r="G171" t="s">
        <v>334</v>
      </c>
      <c r="H171" t="s">
        <v>20</v>
      </c>
      <c r="K171">
        <v>0.5</v>
      </c>
      <c r="M171">
        <v>23</v>
      </c>
      <c r="N171">
        <v>24</v>
      </c>
      <c r="O171" t="str">
        <f>IF(OR(ISBLANK(N171),ISBLANK(M171)),"",IF(N171&gt;(M171+IF(ISBLANK(K171),I171,K171)),H171,IF(N171&lt;(M171+IF(ISBLANK(K171),I171,K171)),G171,"na")))</f>
        <v>ATL</v>
      </c>
      <c r="P171" t="str">
        <f>IF(OR(ISBLANK(N171),ISBLANK(M171)),"",IF(N171&gt;M171,H171,IF(N171&lt;M171,G171,"na")))</f>
        <v>ATL</v>
      </c>
      <c r="Q171" s="23" t="str">
        <f t="shared" si="5"/>
        <v/>
      </c>
    </row>
    <row r="172" spans="1:17" x14ac:dyDescent="0.25">
      <c r="A172">
        <v>171</v>
      </c>
      <c r="B172" s="2" t="str">
        <f>CONCATENATE(D172,"_",IF(E172&lt;10,CONCATENATE("0",E172),E172),"_",H172,"@",G172)</f>
        <v>2012_12_SEA@MIA</v>
      </c>
      <c r="C172" s="1" t="s">
        <v>1</v>
      </c>
      <c r="D172">
        <v>2012</v>
      </c>
      <c r="E172">
        <f t="shared" si="4"/>
        <v>12</v>
      </c>
      <c r="F172">
        <v>12</v>
      </c>
      <c r="G172" t="s">
        <v>79</v>
      </c>
      <c r="H172" t="s">
        <v>89</v>
      </c>
      <c r="K172">
        <v>2.5</v>
      </c>
      <c r="M172">
        <v>24</v>
      </c>
      <c r="N172">
        <v>21</v>
      </c>
      <c r="O172" t="str">
        <f>IF(OR(ISBLANK(N172),ISBLANK(M172)),"",IF(N172&gt;(M172+IF(ISBLANK(K172),I172,K172)),H172,IF(N172&lt;(M172+IF(ISBLANK(K172),I172,K172)),G172,"na")))</f>
        <v>MIA</v>
      </c>
      <c r="P172" t="str">
        <f>IF(OR(ISBLANK(N172),ISBLANK(M172)),"",IF(N172&gt;M172,H172,IF(N172&lt;M172,G172,"na")))</f>
        <v>MIA</v>
      </c>
      <c r="Q172" s="23" t="str">
        <f t="shared" si="5"/>
        <v/>
      </c>
    </row>
    <row r="173" spans="1:17" x14ac:dyDescent="0.25">
      <c r="A173">
        <v>172</v>
      </c>
      <c r="B173" s="2" t="str">
        <f>CONCATENATE(D173,"_",IF(E173&lt;10,CONCATENATE("0",E173),E173),"_",H173,"@",G173)</f>
        <v>2012_12_BAL@SD</v>
      </c>
      <c r="C173" s="1" t="s">
        <v>1</v>
      </c>
      <c r="D173">
        <v>2012</v>
      </c>
      <c r="E173">
        <f t="shared" si="4"/>
        <v>12</v>
      </c>
      <c r="F173">
        <v>12</v>
      </c>
      <c r="G173" t="s">
        <v>88</v>
      </c>
      <c r="H173" t="s">
        <v>65</v>
      </c>
      <c r="K173">
        <v>0.5</v>
      </c>
      <c r="M173">
        <v>13</v>
      </c>
      <c r="N173">
        <v>16</v>
      </c>
      <c r="O173" t="str">
        <f>IF(OR(ISBLANK(N173),ISBLANK(M173)),"",IF(N173&gt;(M173+IF(ISBLANK(K173),I173,K173)),H173,IF(N173&lt;(M173+IF(ISBLANK(K173),I173,K173)),G173,"na")))</f>
        <v>BAL</v>
      </c>
      <c r="P173" t="str">
        <f>IF(OR(ISBLANK(N173),ISBLANK(M173)),"",IF(N173&gt;M173,H173,IF(N173&lt;M173,G173,"na")))</f>
        <v>BAL</v>
      </c>
      <c r="Q173" s="23" t="str">
        <f t="shared" si="5"/>
        <v/>
      </c>
    </row>
    <row r="174" spans="1:17" x14ac:dyDescent="0.25">
      <c r="A174">
        <v>173</v>
      </c>
      <c r="B174" s="2" t="str">
        <f>CONCATENATE(D174,"_",IF(E174&lt;10,CONCATENATE("0",E174),E174),"_",H174,"@",G174)</f>
        <v>2012_12_SFO@NOR</v>
      </c>
      <c r="C174" s="1" t="s">
        <v>1</v>
      </c>
      <c r="D174">
        <v>2012</v>
      </c>
      <c r="E174">
        <f t="shared" si="4"/>
        <v>12</v>
      </c>
      <c r="F174">
        <v>12</v>
      </c>
      <c r="G174" t="s">
        <v>335</v>
      </c>
      <c r="H174" t="s">
        <v>333</v>
      </c>
      <c r="K174">
        <v>-1.5</v>
      </c>
      <c r="M174">
        <v>21</v>
      </c>
      <c r="N174">
        <v>31</v>
      </c>
      <c r="O174" t="str">
        <f>IF(OR(ISBLANK(N174),ISBLANK(M174)),"",IF(N174&gt;(M174+IF(ISBLANK(K174),I174,K174)),H174,IF(N174&lt;(M174+IF(ISBLANK(K174),I174,K174)),G174,"na")))</f>
        <v>SFO</v>
      </c>
      <c r="P174" t="str">
        <f>IF(OR(ISBLANK(N174),ISBLANK(M174)),"",IF(N174&gt;M174,H174,IF(N174&lt;M174,G174,"na")))</f>
        <v>SFO</v>
      </c>
      <c r="Q174" s="23" t="str">
        <f t="shared" si="5"/>
        <v/>
      </c>
    </row>
    <row r="175" spans="1:17" x14ac:dyDescent="0.25">
      <c r="A175">
        <v>174</v>
      </c>
      <c r="B175" s="2" t="str">
        <f>CONCATENATE(D175,"_",IF(E175&lt;10,CONCATENATE("0",E175),E175),"_",H175,"@",G175)</f>
        <v>2012_12_STL@ARI</v>
      </c>
      <c r="C175" s="1" t="s">
        <v>1</v>
      </c>
      <c r="D175">
        <v>2012</v>
      </c>
      <c r="E175">
        <f t="shared" si="4"/>
        <v>12</v>
      </c>
      <c r="F175">
        <v>12</v>
      </c>
      <c r="G175" t="s">
        <v>64</v>
      </c>
      <c r="H175" t="s">
        <v>91</v>
      </c>
      <c r="K175">
        <v>-2.5</v>
      </c>
      <c r="M175">
        <v>17</v>
      </c>
      <c r="N175">
        <v>31</v>
      </c>
      <c r="O175" t="str">
        <f>IF(OR(ISBLANK(N175),ISBLANK(M175)),"",IF(N175&gt;(M175+IF(ISBLANK(K175),I175,K175)),H175,IF(N175&lt;(M175+IF(ISBLANK(K175),I175,K175)),G175,"na")))</f>
        <v>STL</v>
      </c>
      <c r="P175" t="str">
        <f>IF(OR(ISBLANK(N175),ISBLANK(M175)),"",IF(N175&gt;M175,H175,IF(N175&lt;M175,G175,"na")))</f>
        <v>STL</v>
      </c>
      <c r="Q175" s="23" t="str">
        <f t="shared" si="5"/>
        <v/>
      </c>
    </row>
    <row r="176" spans="1:17" x14ac:dyDescent="0.25">
      <c r="A176">
        <v>175</v>
      </c>
      <c r="B176" s="2" t="str">
        <f>CONCATENATE(D176,"_",IF(E176&lt;10,CONCATENATE("0",E176),E176),"_",H176,"@",G176)</f>
        <v>2012_12_GBY@NYG</v>
      </c>
      <c r="C176" s="1" t="s">
        <v>1</v>
      </c>
      <c r="D176">
        <v>2012</v>
      </c>
      <c r="E176">
        <f t="shared" si="4"/>
        <v>12</v>
      </c>
      <c r="F176">
        <v>12</v>
      </c>
      <c r="G176" t="s">
        <v>83</v>
      </c>
      <c r="H176" t="s">
        <v>330</v>
      </c>
      <c r="K176">
        <v>-2.5</v>
      </c>
      <c r="M176">
        <v>38</v>
      </c>
      <c r="N176">
        <v>10</v>
      </c>
      <c r="O176" t="str">
        <f>IF(OR(ISBLANK(N176),ISBLANK(M176)),"",IF(N176&gt;(M176+IF(ISBLANK(K176),I176,K176)),H176,IF(N176&lt;(M176+IF(ISBLANK(K176),I176,K176)),G176,"na")))</f>
        <v>NYG</v>
      </c>
      <c r="P176" t="str">
        <f>IF(OR(ISBLANK(N176),ISBLANK(M176)),"",IF(N176&gt;M176,H176,IF(N176&lt;M176,G176,"na")))</f>
        <v>NYG</v>
      </c>
      <c r="Q176" s="23" t="str">
        <f t="shared" si="5"/>
        <v/>
      </c>
    </row>
    <row r="177" spans="1:17" x14ac:dyDescent="0.25">
      <c r="A177">
        <v>176</v>
      </c>
      <c r="B177" s="2" t="str">
        <f>CONCATENATE(D177,"_",IF(E177&lt;10,CONCATENATE("0",E177),E177),"_",H177,"@",G177)</f>
        <v>2012_12_CAR@PHI</v>
      </c>
      <c r="C177" s="1" t="s">
        <v>1</v>
      </c>
      <c r="D177">
        <v>2012</v>
      </c>
      <c r="E177">
        <f t="shared" si="4"/>
        <v>12</v>
      </c>
      <c r="F177">
        <v>12</v>
      </c>
      <c r="G177" t="s">
        <v>86</v>
      </c>
      <c r="H177" t="s">
        <v>67</v>
      </c>
      <c r="K177">
        <v>-2.5</v>
      </c>
      <c r="M177">
        <v>22</v>
      </c>
      <c r="N177">
        <v>30</v>
      </c>
      <c r="O177" t="str">
        <f>IF(OR(ISBLANK(N177),ISBLANK(M177)),"",IF(N177&gt;(M177+IF(ISBLANK(K177),I177,K177)),H177,IF(N177&lt;(M177+IF(ISBLANK(K177),I177,K177)),G177,"na")))</f>
        <v>CAR</v>
      </c>
      <c r="P177" t="str">
        <f>IF(OR(ISBLANK(N177),ISBLANK(M177)),"",IF(N177&gt;M177,H177,IF(N177&lt;M177,G177,"na")))</f>
        <v>CAR</v>
      </c>
      <c r="Q177" s="23" t="str">
        <f t="shared" si="5"/>
        <v/>
      </c>
    </row>
    <row r="178" spans="1:17" x14ac:dyDescent="0.25">
      <c r="A178">
        <v>177</v>
      </c>
      <c r="B178" s="2" t="str">
        <f>CONCATENATE(D178,"_",IF(E178&lt;10,CONCATENATE("0",E178),E178),"_",H178,"@",G178)</f>
        <v>2012_13_NOR@ATL</v>
      </c>
      <c r="C178" s="1" t="s">
        <v>1</v>
      </c>
      <c r="D178">
        <v>2012</v>
      </c>
      <c r="E178">
        <f t="shared" si="4"/>
        <v>13</v>
      </c>
      <c r="F178">
        <v>13</v>
      </c>
      <c r="G178" t="s">
        <v>20</v>
      </c>
      <c r="H178" t="s">
        <v>335</v>
      </c>
      <c r="K178">
        <v>-3.5</v>
      </c>
      <c r="M178">
        <v>23</v>
      </c>
      <c r="N178">
        <v>13</v>
      </c>
      <c r="O178" t="str">
        <f>IF(OR(ISBLANK(N178),ISBLANK(M178)),"",IF(N178&gt;(M178+IF(ISBLANK(K178),I178,K178)),H178,IF(N178&lt;(M178+IF(ISBLANK(K178),I178,K178)),G178,"na")))</f>
        <v>ATL</v>
      </c>
      <c r="P178" t="str">
        <f>IF(OR(ISBLANK(N178),ISBLANK(M178)),"",IF(N178&gt;M178,H178,IF(N178&lt;M178,G178,"na")))</f>
        <v>ATL</v>
      </c>
      <c r="Q178" s="23" t="str">
        <f t="shared" si="5"/>
        <v/>
      </c>
    </row>
    <row r="179" spans="1:17" x14ac:dyDescent="0.25">
      <c r="A179">
        <v>178</v>
      </c>
      <c r="B179" s="2" t="str">
        <f>CONCATENATE(D179,"_",IF(E179&lt;10,CONCATENATE("0",E179),E179),"_",H179,"@",G179)</f>
        <v>2012_13_SEA@CHI</v>
      </c>
      <c r="C179" s="1" t="s">
        <v>1</v>
      </c>
      <c r="D179">
        <v>2012</v>
      </c>
      <c r="E179">
        <f t="shared" si="4"/>
        <v>13</v>
      </c>
      <c r="F179">
        <v>13</v>
      </c>
      <c r="G179" t="s">
        <v>68</v>
      </c>
      <c r="H179" t="s">
        <v>89</v>
      </c>
      <c r="K179">
        <v>-4.5</v>
      </c>
      <c r="M179">
        <v>17</v>
      </c>
      <c r="N179">
        <v>23</v>
      </c>
      <c r="O179" t="str">
        <f>IF(OR(ISBLANK(N179),ISBLANK(M179)),"",IF(N179&gt;(M179+IF(ISBLANK(K179),I179,K179)),H179,IF(N179&lt;(M179+IF(ISBLANK(K179),I179,K179)),G179,"na")))</f>
        <v>SEA</v>
      </c>
      <c r="P179" t="str">
        <f>IF(OR(ISBLANK(N179),ISBLANK(M179)),"",IF(N179&gt;M179,H179,IF(N179&lt;M179,G179,"na")))</f>
        <v>SEA</v>
      </c>
      <c r="Q179" s="23" t="str">
        <f t="shared" si="5"/>
        <v/>
      </c>
    </row>
    <row r="180" spans="1:17" x14ac:dyDescent="0.25">
      <c r="A180">
        <v>179</v>
      </c>
      <c r="B180" s="2" t="str">
        <f>CONCATENATE(D180,"_",IF(E180&lt;10,CONCATENATE("0",E180),E180),"_",H180,"@",G180)</f>
        <v>2012_13_MIN@GBY</v>
      </c>
      <c r="C180" s="1" t="s">
        <v>1</v>
      </c>
      <c r="D180">
        <v>2012</v>
      </c>
      <c r="E180">
        <f t="shared" si="4"/>
        <v>13</v>
      </c>
      <c r="F180">
        <v>13</v>
      </c>
      <c r="G180" t="s">
        <v>330</v>
      </c>
      <c r="H180" t="s">
        <v>80</v>
      </c>
      <c r="K180">
        <v>-9.5</v>
      </c>
      <c r="M180">
        <v>23</v>
      </c>
      <c r="N180">
        <v>14</v>
      </c>
      <c r="O180" t="str">
        <f>IF(OR(ISBLANK(N180),ISBLANK(M180)),"",IF(N180&gt;(M180+IF(ISBLANK(K180),I180,K180)),H180,IF(N180&lt;(M180+IF(ISBLANK(K180),I180,K180)),G180,"na")))</f>
        <v>MIN</v>
      </c>
      <c r="P180" t="str">
        <f>IF(OR(ISBLANK(N180),ISBLANK(M180)),"",IF(N180&gt;M180,H180,IF(N180&lt;M180,G180,"na")))</f>
        <v>GBY</v>
      </c>
      <c r="Q180" s="23" t="str">
        <f t="shared" si="5"/>
        <v/>
      </c>
    </row>
    <row r="181" spans="1:17" x14ac:dyDescent="0.25">
      <c r="A181">
        <v>180</v>
      </c>
      <c r="B181" s="2" t="str">
        <f>CONCATENATE(D181,"_",IF(E181&lt;10,CONCATENATE("0",E181),E181),"_",H181,"@",G181)</f>
        <v>2012_13_SFO@STL</v>
      </c>
      <c r="C181" s="1" t="s">
        <v>1</v>
      </c>
      <c r="D181">
        <v>2012</v>
      </c>
      <c r="E181">
        <f t="shared" si="4"/>
        <v>13</v>
      </c>
      <c r="F181">
        <v>13</v>
      </c>
      <c r="G181" t="s">
        <v>91</v>
      </c>
      <c r="H181" t="s">
        <v>333</v>
      </c>
      <c r="K181">
        <v>7.5</v>
      </c>
      <c r="M181">
        <v>16</v>
      </c>
      <c r="N181">
        <v>13</v>
      </c>
      <c r="O181" t="str">
        <f>IF(OR(ISBLANK(N181),ISBLANK(M181)),"",IF(N181&gt;(M181+IF(ISBLANK(K181),I181,K181)),H181,IF(N181&lt;(M181+IF(ISBLANK(K181),I181,K181)),G181,"na")))</f>
        <v>STL</v>
      </c>
      <c r="P181" t="str">
        <f>IF(OR(ISBLANK(N181),ISBLANK(M181)),"",IF(N181&gt;M181,H181,IF(N181&lt;M181,G181,"na")))</f>
        <v>STL</v>
      </c>
      <c r="Q181" s="23" t="str">
        <f t="shared" si="5"/>
        <v/>
      </c>
    </row>
    <row r="182" spans="1:17" x14ac:dyDescent="0.25">
      <c r="A182">
        <v>181</v>
      </c>
      <c r="B182" s="2" t="str">
        <f>CONCATENATE(D182,"_",IF(E182&lt;10,CONCATENATE("0",E182),E182),"_",H182,"@",G182)</f>
        <v>2012_13_ARI@NYJ</v>
      </c>
      <c r="C182" s="1" t="s">
        <v>1</v>
      </c>
      <c r="D182">
        <v>2012</v>
      </c>
      <c r="E182">
        <f t="shared" si="4"/>
        <v>13</v>
      </c>
      <c r="F182">
        <v>13</v>
      </c>
      <c r="G182" t="s">
        <v>84</v>
      </c>
      <c r="H182" t="s">
        <v>64</v>
      </c>
      <c r="K182">
        <v>-4.5</v>
      </c>
      <c r="M182">
        <v>7</v>
      </c>
      <c r="N182">
        <v>6</v>
      </c>
      <c r="O182" t="str">
        <f>IF(OR(ISBLANK(N182),ISBLANK(M182)),"",IF(N182&gt;(M182+IF(ISBLANK(K182),I182,K182)),H182,IF(N182&lt;(M182+IF(ISBLANK(K182),I182,K182)),G182,"na")))</f>
        <v>ARI</v>
      </c>
      <c r="P182" t="str">
        <f>IF(OR(ISBLANK(N182),ISBLANK(M182)),"",IF(N182&gt;M182,H182,IF(N182&lt;M182,G182,"na")))</f>
        <v>NYJ</v>
      </c>
      <c r="Q182" s="23" t="str">
        <f t="shared" si="5"/>
        <v/>
      </c>
    </row>
    <row r="183" spans="1:17" x14ac:dyDescent="0.25">
      <c r="A183">
        <v>182</v>
      </c>
      <c r="B183" s="2" t="str">
        <f>CONCATENATE(D183,"_",IF(E183&lt;10,CONCATENATE("0",E183),E183),"_",H183,"@",G183)</f>
        <v>2012_13_CAR@KCY</v>
      </c>
      <c r="C183" s="1" t="s">
        <v>1</v>
      </c>
      <c r="D183">
        <v>2012</v>
      </c>
      <c r="E183">
        <f t="shared" si="4"/>
        <v>13</v>
      </c>
      <c r="F183">
        <v>13</v>
      </c>
      <c r="G183" t="s">
        <v>331</v>
      </c>
      <c r="H183" t="s">
        <v>67</v>
      </c>
      <c r="K183">
        <v>3.5</v>
      </c>
      <c r="M183">
        <v>27</v>
      </c>
      <c r="N183">
        <v>21</v>
      </c>
      <c r="O183" t="str">
        <f>IF(OR(ISBLANK(N183),ISBLANK(M183)),"",IF(N183&gt;(M183+IF(ISBLANK(K183),I183,K183)),H183,IF(N183&lt;(M183+IF(ISBLANK(K183),I183,K183)),G183,"na")))</f>
        <v>KCY</v>
      </c>
      <c r="P183" t="str">
        <f>IF(OR(ISBLANK(N183),ISBLANK(M183)),"",IF(N183&gt;M183,H183,IF(N183&lt;M183,G183,"na")))</f>
        <v>KCY</v>
      </c>
      <c r="Q183" s="23" t="str">
        <f t="shared" si="5"/>
        <v/>
      </c>
    </row>
    <row r="184" spans="1:17" x14ac:dyDescent="0.25">
      <c r="A184">
        <v>183</v>
      </c>
      <c r="B184" s="2" t="str">
        <f>CONCATENATE(D184,"_",IF(E184&lt;10,CONCATENATE("0",E184),E184),"_",H184,"@",G184)</f>
        <v>2012_13_IND@DET</v>
      </c>
      <c r="C184" s="1" t="s">
        <v>1</v>
      </c>
      <c r="D184">
        <v>2012</v>
      </c>
      <c r="E184">
        <f t="shared" si="4"/>
        <v>13</v>
      </c>
      <c r="F184">
        <v>13</v>
      </c>
      <c r="G184" t="s">
        <v>73</v>
      </c>
      <c r="H184" t="s">
        <v>76</v>
      </c>
      <c r="K184">
        <v>-4.5</v>
      </c>
      <c r="M184">
        <v>33</v>
      </c>
      <c r="N184">
        <v>35</v>
      </c>
      <c r="O184" t="str">
        <f>IF(OR(ISBLANK(N184),ISBLANK(M184)),"",IF(N184&gt;(M184+IF(ISBLANK(K184),I184,K184)),H184,IF(N184&lt;(M184+IF(ISBLANK(K184),I184,K184)),G184,"na")))</f>
        <v>IND</v>
      </c>
      <c r="P184" t="str">
        <f>IF(OR(ISBLANK(N184),ISBLANK(M184)),"",IF(N184&gt;M184,H184,IF(N184&lt;M184,G184,"na")))</f>
        <v>IND</v>
      </c>
      <c r="Q184" s="23" t="str">
        <f t="shared" si="5"/>
        <v/>
      </c>
    </row>
    <row r="185" spans="1:17" x14ac:dyDescent="0.25">
      <c r="A185">
        <v>184</v>
      </c>
      <c r="B185" s="2" t="str">
        <f>CONCATENATE(D185,"_",IF(E185&lt;10,CONCATENATE("0",E185),E185),"_",H185,"@",G185)</f>
        <v>2012_13_JAX@BUF</v>
      </c>
      <c r="C185" s="1" t="s">
        <v>1</v>
      </c>
      <c r="D185">
        <v>2012</v>
      </c>
      <c r="E185">
        <f t="shared" si="4"/>
        <v>13</v>
      </c>
      <c r="F185">
        <v>13</v>
      </c>
      <c r="G185" t="s">
        <v>66</v>
      </c>
      <c r="H185" t="s">
        <v>77</v>
      </c>
      <c r="K185">
        <v>-6.5</v>
      </c>
      <c r="M185">
        <v>34</v>
      </c>
      <c r="N185">
        <v>18</v>
      </c>
      <c r="O185" t="str">
        <f>IF(OR(ISBLANK(N185),ISBLANK(M185)),"",IF(N185&gt;(M185+IF(ISBLANK(K185),I185,K185)),H185,IF(N185&lt;(M185+IF(ISBLANK(K185),I185,K185)),G185,"na")))</f>
        <v>BUF</v>
      </c>
      <c r="P185" t="str">
        <f>IF(OR(ISBLANK(N185),ISBLANK(M185)),"",IF(N185&gt;M185,H185,IF(N185&lt;M185,G185,"na")))</f>
        <v>BUF</v>
      </c>
      <c r="Q185" s="23" t="str">
        <f t="shared" si="5"/>
        <v/>
      </c>
    </row>
    <row r="186" spans="1:17" x14ac:dyDescent="0.25">
      <c r="A186">
        <v>185</v>
      </c>
      <c r="B186" s="2" t="str">
        <f>CONCATENATE(D186,"_",IF(E186&lt;10,CONCATENATE("0",E186),E186),"_",H186,"@",G186)</f>
        <v>2012_13_NWE@MIA</v>
      </c>
      <c r="C186" s="1" t="s">
        <v>1</v>
      </c>
      <c r="D186">
        <v>2012</v>
      </c>
      <c r="E186">
        <f t="shared" si="4"/>
        <v>13</v>
      </c>
      <c r="F186">
        <v>13</v>
      </c>
      <c r="G186" t="s">
        <v>79</v>
      </c>
      <c r="H186" t="s">
        <v>332</v>
      </c>
      <c r="K186">
        <v>7.5</v>
      </c>
      <c r="M186">
        <v>16</v>
      </c>
      <c r="N186">
        <v>23</v>
      </c>
      <c r="O186" t="str">
        <f>IF(OR(ISBLANK(N186),ISBLANK(M186)),"",IF(N186&gt;(M186+IF(ISBLANK(K186),I186,K186)),H186,IF(N186&lt;(M186+IF(ISBLANK(K186),I186,K186)),G186,"na")))</f>
        <v>MIA</v>
      </c>
      <c r="P186" t="str">
        <f>IF(OR(ISBLANK(N186),ISBLANK(M186)),"",IF(N186&gt;M186,H186,IF(N186&lt;M186,G186,"na")))</f>
        <v>NWE</v>
      </c>
      <c r="Q186" s="23" t="str">
        <f t="shared" si="5"/>
        <v/>
      </c>
    </row>
    <row r="187" spans="1:17" x14ac:dyDescent="0.25">
      <c r="A187">
        <v>186</v>
      </c>
      <c r="B187" s="2" t="str">
        <f>CONCATENATE(D187,"_",IF(E187&lt;10,CONCATENATE("0",E187),E187),"_",H187,"@",G187)</f>
        <v>2012_13_HOU@TEN</v>
      </c>
      <c r="C187" s="1" t="s">
        <v>1</v>
      </c>
      <c r="D187">
        <v>2012</v>
      </c>
      <c r="E187">
        <f t="shared" si="4"/>
        <v>13</v>
      </c>
      <c r="F187">
        <v>13</v>
      </c>
      <c r="G187" t="s">
        <v>93</v>
      </c>
      <c r="H187" t="s">
        <v>75</v>
      </c>
      <c r="K187">
        <v>5.5</v>
      </c>
      <c r="M187">
        <v>10</v>
      </c>
      <c r="N187">
        <v>24</v>
      </c>
      <c r="O187" t="str">
        <f>IF(OR(ISBLANK(N187),ISBLANK(M187)),"",IF(N187&gt;(M187+IF(ISBLANK(K187),I187,K187)),H187,IF(N187&lt;(M187+IF(ISBLANK(K187),I187,K187)),G187,"na")))</f>
        <v>HOU</v>
      </c>
      <c r="P187" t="str">
        <f>IF(OR(ISBLANK(N187),ISBLANK(M187)),"",IF(N187&gt;M187,H187,IF(N187&lt;M187,G187,"na")))</f>
        <v>HOU</v>
      </c>
      <c r="Q187" s="23" t="str">
        <f t="shared" si="5"/>
        <v/>
      </c>
    </row>
    <row r="188" spans="1:17" x14ac:dyDescent="0.25">
      <c r="A188">
        <v>187</v>
      </c>
      <c r="B188" s="2" t="str">
        <f>CONCATENATE(D188,"_",IF(E188&lt;10,CONCATENATE("0",E188),E188),"_",H188,"@",G188)</f>
        <v>2012_13_TBY@DEN</v>
      </c>
      <c r="C188" s="1" t="s">
        <v>1</v>
      </c>
      <c r="D188">
        <v>2012</v>
      </c>
      <c r="E188">
        <f t="shared" si="4"/>
        <v>13</v>
      </c>
      <c r="F188">
        <v>13</v>
      </c>
      <c r="G188" t="s">
        <v>72</v>
      </c>
      <c r="H188" t="s">
        <v>334</v>
      </c>
      <c r="K188">
        <v>-6.5</v>
      </c>
      <c r="M188">
        <v>31</v>
      </c>
      <c r="N188">
        <v>23</v>
      </c>
      <c r="O188" t="str">
        <f>IF(OR(ISBLANK(N188),ISBLANK(M188)),"",IF(N188&gt;(M188+IF(ISBLANK(K188),I188,K188)),H188,IF(N188&lt;(M188+IF(ISBLANK(K188),I188,K188)),G188,"na")))</f>
        <v>DEN</v>
      </c>
      <c r="P188" t="str">
        <f>IF(OR(ISBLANK(N188),ISBLANK(M188)),"",IF(N188&gt;M188,H188,IF(N188&lt;M188,G188,"na")))</f>
        <v>DEN</v>
      </c>
      <c r="Q188" s="23" t="str">
        <f t="shared" si="5"/>
        <v/>
      </c>
    </row>
    <row r="189" spans="1:17" x14ac:dyDescent="0.25">
      <c r="A189">
        <v>188</v>
      </c>
      <c r="B189" s="2" t="str">
        <f>CONCATENATE(D189,"_",IF(E189&lt;10,CONCATENATE("0",E189),E189),"_",H189,"@",G189)</f>
        <v>2012_13_PIT@BAL</v>
      </c>
      <c r="C189" s="1" t="s">
        <v>1</v>
      </c>
      <c r="D189">
        <v>2012</v>
      </c>
      <c r="E189">
        <f t="shared" si="4"/>
        <v>13</v>
      </c>
      <c r="F189">
        <v>13</v>
      </c>
      <c r="G189" t="s">
        <v>65</v>
      </c>
      <c r="H189" t="s">
        <v>87</v>
      </c>
      <c r="K189">
        <v>-6.5</v>
      </c>
      <c r="M189">
        <v>20</v>
      </c>
      <c r="N189">
        <v>23</v>
      </c>
      <c r="O189" t="str">
        <f>IF(OR(ISBLANK(N189),ISBLANK(M189)),"",IF(N189&gt;(M189+IF(ISBLANK(K189),I189,K189)),H189,IF(N189&lt;(M189+IF(ISBLANK(K189),I189,K189)),G189,"na")))</f>
        <v>PIT</v>
      </c>
      <c r="P189" t="str">
        <f>IF(OR(ISBLANK(N189),ISBLANK(M189)),"",IF(N189&gt;M189,H189,IF(N189&lt;M189,G189,"na")))</f>
        <v>PIT</v>
      </c>
      <c r="Q189" s="23" t="str">
        <f t="shared" si="5"/>
        <v/>
      </c>
    </row>
    <row r="190" spans="1:17" x14ac:dyDescent="0.25">
      <c r="A190">
        <v>189</v>
      </c>
      <c r="B190" s="2" t="str">
        <f>CONCATENATE(D190,"_",IF(E190&lt;10,CONCATENATE("0",E190),E190),"_",H190,"@",G190)</f>
        <v>2012_13_CLE@OAK</v>
      </c>
      <c r="C190" s="1" t="s">
        <v>1</v>
      </c>
      <c r="D190">
        <v>2012</v>
      </c>
      <c r="E190">
        <f t="shared" si="4"/>
        <v>13</v>
      </c>
      <c r="F190">
        <v>13</v>
      </c>
      <c r="G190" t="s">
        <v>85</v>
      </c>
      <c r="H190" t="s">
        <v>70</v>
      </c>
      <c r="K190">
        <v>-0.5</v>
      </c>
      <c r="M190">
        <v>17</v>
      </c>
      <c r="N190">
        <v>20</v>
      </c>
      <c r="O190" t="str">
        <f>IF(OR(ISBLANK(N190),ISBLANK(M190)),"",IF(N190&gt;(M190+IF(ISBLANK(K190),I190,K190)),H190,IF(N190&lt;(M190+IF(ISBLANK(K190),I190,K190)),G190,"na")))</f>
        <v>CLE</v>
      </c>
      <c r="P190" t="str">
        <f>IF(OR(ISBLANK(N190),ISBLANK(M190)),"",IF(N190&gt;M190,H190,IF(N190&lt;M190,G190,"na")))</f>
        <v>CLE</v>
      </c>
      <c r="Q190" s="23" t="str">
        <f t="shared" si="5"/>
        <v/>
      </c>
    </row>
    <row r="191" spans="1:17" x14ac:dyDescent="0.25">
      <c r="A191">
        <v>190</v>
      </c>
      <c r="B191" s="2" t="str">
        <f>CONCATENATE(D191,"_",IF(E191&lt;10,CONCATENATE("0",E191),E191),"_",H191,"@",G191)</f>
        <v>2012_13_CIN@SD</v>
      </c>
      <c r="C191" s="1" t="s">
        <v>1</v>
      </c>
      <c r="D191">
        <v>2012</v>
      </c>
      <c r="E191">
        <f t="shared" si="4"/>
        <v>13</v>
      </c>
      <c r="F191">
        <v>13</v>
      </c>
      <c r="G191" t="s">
        <v>88</v>
      </c>
      <c r="H191" t="s">
        <v>69</v>
      </c>
      <c r="K191">
        <v>1.5</v>
      </c>
      <c r="M191">
        <v>13</v>
      </c>
      <c r="N191">
        <v>20</v>
      </c>
      <c r="O191" t="str">
        <f>IF(OR(ISBLANK(N191),ISBLANK(M191)),"",IF(N191&gt;(M191+IF(ISBLANK(K191),I191,K191)),H191,IF(N191&lt;(M191+IF(ISBLANK(K191),I191,K191)),G191,"na")))</f>
        <v>CIN</v>
      </c>
      <c r="P191" t="str">
        <f>IF(OR(ISBLANK(N191),ISBLANK(M191)),"",IF(N191&gt;M191,H191,IF(N191&lt;M191,G191,"na")))</f>
        <v>CIN</v>
      </c>
      <c r="Q191" s="23" t="str">
        <f t="shared" si="5"/>
        <v/>
      </c>
    </row>
    <row r="192" spans="1:17" x14ac:dyDescent="0.25">
      <c r="A192">
        <v>191</v>
      </c>
      <c r="B192" s="2" t="str">
        <f>CONCATENATE(D192,"_",IF(E192&lt;10,CONCATENATE("0",E192),E192),"_",H192,"@",G192)</f>
        <v>2012_13_PHI@DAL</v>
      </c>
      <c r="C192" s="1" t="s">
        <v>1</v>
      </c>
      <c r="D192">
        <v>2012</v>
      </c>
      <c r="E192">
        <f t="shared" si="4"/>
        <v>13</v>
      </c>
      <c r="F192">
        <v>13</v>
      </c>
      <c r="G192" t="s">
        <v>71</v>
      </c>
      <c r="H192" t="s">
        <v>86</v>
      </c>
      <c r="K192">
        <v>-9.5</v>
      </c>
      <c r="M192">
        <v>38</v>
      </c>
      <c r="N192">
        <v>33</v>
      </c>
      <c r="O192" t="str">
        <f>IF(OR(ISBLANK(N192),ISBLANK(M192)),"",IF(N192&gt;(M192+IF(ISBLANK(K192),I192,K192)),H192,IF(N192&lt;(M192+IF(ISBLANK(K192),I192,K192)),G192,"na")))</f>
        <v>PHI</v>
      </c>
      <c r="P192" t="str">
        <f>IF(OR(ISBLANK(N192),ISBLANK(M192)),"",IF(N192&gt;M192,H192,IF(N192&lt;M192,G192,"na")))</f>
        <v>DAL</v>
      </c>
      <c r="Q192" s="23" t="str">
        <f t="shared" si="5"/>
        <v/>
      </c>
    </row>
    <row r="193" spans="1:17" x14ac:dyDescent="0.25">
      <c r="A193">
        <v>192</v>
      </c>
      <c r="B193" s="2" t="str">
        <f>CONCATENATE(D193,"_",IF(E193&lt;10,CONCATENATE("0",E193),E193),"_",H193,"@",G193)</f>
        <v>2012_13_NYG@WAS</v>
      </c>
      <c r="C193" s="1" t="s">
        <v>1</v>
      </c>
      <c r="D193">
        <v>2012</v>
      </c>
      <c r="E193">
        <f t="shared" si="4"/>
        <v>13</v>
      </c>
      <c r="F193">
        <v>13</v>
      </c>
      <c r="G193" t="s">
        <v>94</v>
      </c>
      <c r="H193" t="s">
        <v>83</v>
      </c>
      <c r="K193">
        <v>2.5</v>
      </c>
      <c r="M193">
        <v>17</v>
      </c>
      <c r="N193">
        <v>16</v>
      </c>
      <c r="O193" t="str">
        <f>IF(OR(ISBLANK(N193),ISBLANK(M193)),"",IF(N193&gt;(M193+IF(ISBLANK(K193),I193,K193)),H193,IF(N193&lt;(M193+IF(ISBLANK(K193),I193,K193)),G193,"na")))</f>
        <v>WAS</v>
      </c>
      <c r="P193" t="str">
        <f>IF(OR(ISBLANK(N193),ISBLANK(M193)),"",IF(N193&gt;M193,H193,IF(N193&lt;M193,G193,"na")))</f>
        <v>WAS</v>
      </c>
      <c r="Q193" s="23" t="str">
        <f t="shared" si="5"/>
        <v/>
      </c>
    </row>
    <row r="194" spans="1:17" x14ac:dyDescent="0.25">
      <c r="A194">
        <v>193</v>
      </c>
      <c r="B194" s="2" t="str">
        <f>CONCATENATE(D194,"_",IF(E194&lt;10,CONCATENATE("0",E194),E194),"_",H194,"@",G194)</f>
        <v>2012_14_DEN@OAK</v>
      </c>
      <c r="C194" s="1" t="s">
        <v>1</v>
      </c>
      <c r="D194">
        <v>2012</v>
      </c>
      <c r="E194">
        <f t="shared" ref="E194:E257" si="6">IF(C194="rs",F194,17+F194)</f>
        <v>14</v>
      </c>
      <c r="F194">
        <v>14</v>
      </c>
      <c r="G194" t="s">
        <v>85</v>
      </c>
      <c r="H194" t="s">
        <v>72</v>
      </c>
      <c r="K194">
        <v>10.5</v>
      </c>
      <c r="M194">
        <v>13</v>
      </c>
      <c r="N194">
        <v>26</v>
      </c>
      <c r="O194" t="str">
        <f>IF(OR(ISBLANK(N194),ISBLANK(M194)),"",IF(N194&gt;(M194+IF(ISBLANK(K194),I194,K194)),H194,IF(N194&lt;(M194+IF(ISBLANK(K194),I194,K194)),G194,"na")))</f>
        <v>DEN</v>
      </c>
      <c r="P194" t="str">
        <f>IF(OR(ISBLANK(N194),ISBLANK(M194)),"",IF(N194&gt;M194,H194,IF(N194&lt;M194,G194,"na")))</f>
        <v>DEN</v>
      </c>
      <c r="Q194" s="23" t="str">
        <f t="shared" si="5"/>
        <v/>
      </c>
    </row>
    <row r="195" spans="1:17" x14ac:dyDescent="0.25">
      <c r="A195">
        <v>194</v>
      </c>
      <c r="B195" s="2" t="str">
        <f>CONCATENATE(D195,"_",IF(E195&lt;10,CONCATENATE("0",E195),E195),"_",H195,"@",G195)</f>
        <v>2012_14_BAL@WAS</v>
      </c>
      <c r="C195" s="1" t="s">
        <v>1</v>
      </c>
      <c r="D195">
        <v>2012</v>
      </c>
      <c r="E195">
        <f t="shared" si="6"/>
        <v>14</v>
      </c>
      <c r="F195">
        <v>14</v>
      </c>
      <c r="G195" t="s">
        <v>94</v>
      </c>
      <c r="H195" t="s">
        <v>65</v>
      </c>
      <c r="K195">
        <v>-0.5</v>
      </c>
      <c r="M195">
        <v>31</v>
      </c>
      <c r="N195">
        <v>28</v>
      </c>
      <c r="O195" t="str">
        <f>IF(OR(ISBLANK(N195),ISBLANK(M195)),"",IF(N195&gt;(M195+IF(ISBLANK(K195),I195,K195)),H195,IF(N195&lt;(M195+IF(ISBLANK(K195),I195,K195)),G195,"na")))</f>
        <v>WAS</v>
      </c>
      <c r="P195" t="str">
        <f>IF(OR(ISBLANK(N195),ISBLANK(M195)),"",IF(N195&gt;M195,H195,IF(N195&lt;M195,G195,"na")))</f>
        <v>WAS</v>
      </c>
      <c r="Q195" s="23" t="str">
        <f t="shared" ref="Q195:Q258" si="7">IF(OR(ISBLANK(M195),ISBLANK(N195),ISBLANK(L195)),"",IF(L195&gt;SUM(M195:N195),"U",IF(L195&lt;SUM(M195:N195),"O","E")))</f>
        <v/>
      </c>
    </row>
    <row r="196" spans="1:17" x14ac:dyDescent="0.25">
      <c r="A196">
        <v>195</v>
      </c>
      <c r="B196" s="2" t="str">
        <f>CONCATENATE(D196,"_",IF(E196&lt;10,CONCATENATE("0",E196),E196),"_",H196,"@",G196)</f>
        <v>2012_14_KCY@CLE</v>
      </c>
      <c r="C196" s="1" t="s">
        <v>1</v>
      </c>
      <c r="D196">
        <v>2012</v>
      </c>
      <c r="E196">
        <f t="shared" si="6"/>
        <v>14</v>
      </c>
      <c r="F196">
        <v>14</v>
      </c>
      <c r="G196" t="s">
        <v>70</v>
      </c>
      <c r="H196" t="s">
        <v>331</v>
      </c>
      <c r="K196">
        <v>-5.5</v>
      </c>
      <c r="M196">
        <v>30</v>
      </c>
      <c r="N196">
        <v>7</v>
      </c>
      <c r="O196" t="str">
        <f>IF(OR(ISBLANK(N196),ISBLANK(M196)),"",IF(N196&gt;(M196+IF(ISBLANK(K196),I196,K196)),H196,IF(N196&lt;(M196+IF(ISBLANK(K196),I196,K196)),G196,"na")))</f>
        <v>CLE</v>
      </c>
      <c r="P196" t="str">
        <f>IF(OR(ISBLANK(N196),ISBLANK(M196)),"",IF(N196&gt;M196,H196,IF(N196&lt;M196,G196,"na")))</f>
        <v>CLE</v>
      </c>
      <c r="Q196" s="23" t="str">
        <f t="shared" si="7"/>
        <v/>
      </c>
    </row>
    <row r="197" spans="1:17" x14ac:dyDescent="0.25">
      <c r="A197">
        <v>196</v>
      </c>
      <c r="B197" s="2" t="str">
        <f>CONCATENATE(D197,"_",IF(E197&lt;10,CONCATENATE("0",E197),E197),"_",H197,"@",G197)</f>
        <v>2012_14_SD@PIT</v>
      </c>
      <c r="C197" s="1" t="s">
        <v>1</v>
      </c>
      <c r="D197">
        <v>2012</v>
      </c>
      <c r="E197">
        <f t="shared" si="6"/>
        <v>14</v>
      </c>
      <c r="F197">
        <v>14</v>
      </c>
      <c r="G197" t="s">
        <v>87</v>
      </c>
      <c r="H197" t="s">
        <v>88</v>
      </c>
      <c r="K197">
        <v>-6.5</v>
      </c>
      <c r="M197">
        <v>24</v>
      </c>
      <c r="N197">
        <v>34</v>
      </c>
      <c r="O197" t="str">
        <f>IF(OR(ISBLANK(N197),ISBLANK(M197)),"",IF(N197&gt;(M197+IF(ISBLANK(K197),I197,K197)),H197,IF(N197&lt;(M197+IF(ISBLANK(K197),I197,K197)),G197,"na")))</f>
        <v>SD</v>
      </c>
      <c r="P197" t="str">
        <f>IF(OR(ISBLANK(N197),ISBLANK(M197)),"",IF(N197&gt;M197,H197,IF(N197&lt;M197,G197,"na")))</f>
        <v>SD</v>
      </c>
      <c r="Q197" s="23" t="str">
        <f t="shared" si="7"/>
        <v/>
      </c>
    </row>
    <row r="198" spans="1:17" x14ac:dyDescent="0.25">
      <c r="A198">
        <v>197</v>
      </c>
      <c r="B198" s="2" t="str">
        <f>CONCATENATE(D198,"_",IF(E198&lt;10,CONCATENATE("0",E198),E198),"_",H198,"@",G198)</f>
        <v>2012_14_TEN@IND</v>
      </c>
      <c r="C198" s="1" t="s">
        <v>1</v>
      </c>
      <c r="D198">
        <v>2012</v>
      </c>
      <c r="E198">
        <f t="shared" si="6"/>
        <v>14</v>
      </c>
      <c r="F198">
        <v>14</v>
      </c>
      <c r="G198" t="s">
        <v>76</v>
      </c>
      <c r="H198" t="s">
        <v>93</v>
      </c>
      <c r="K198">
        <v>-5.5</v>
      </c>
      <c r="M198">
        <v>27</v>
      </c>
      <c r="N198">
        <v>23</v>
      </c>
      <c r="O198" t="str">
        <f>IF(OR(ISBLANK(N198),ISBLANK(M198)),"",IF(N198&gt;(M198+IF(ISBLANK(K198),I198,K198)),H198,IF(N198&lt;(M198+IF(ISBLANK(K198),I198,K198)),G198,"na")))</f>
        <v>TEN</v>
      </c>
      <c r="P198" t="str">
        <f>IF(OR(ISBLANK(N198),ISBLANK(M198)),"",IF(N198&gt;M198,H198,IF(N198&lt;M198,G198,"na")))</f>
        <v>IND</v>
      </c>
      <c r="Q198" s="23" t="str">
        <f t="shared" si="7"/>
        <v/>
      </c>
    </row>
    <row r="199" spans="1:17" x14ac:dyDescent="0.25">
      <c r="A199">
        <v>198</v>
      </c>
      <c r="B199" s="2" t="str">
        <f>CONCATENATE(D199,"_",IF(E199&lt;10,CONCATENATE("0",E199),E199),"_",H199,"@",G199)</f>
        <v>2012_14_NYJ@JAX</v>
      </c>
      <c r="C199" s="1" t="s">
        <v>1</v>
      </c>
      <c r="D199">
        <v>2012</v>
      </c>
      <c r="E199">
        <f t="shared" si="6"/>
        <v>14</v>
      </c>
      <c r="F199">
        <v>14</v>
      </c>
      <c r="G199" t="s">
        <v>77</v>
      </c>
      <c r="H199" t="s">
        <v>84</v>
      </c>
      <c r="K199">
        <v>2.5</v>
      </c>
      <c r="M199">
        <v>10</v>
      </c>
      <c r="N199">
        <v>17</v>
      </c>
      <c r="O199" t="str">
        <f>IF(OR(ISBLANK(N199),ISBLANK(M199)),"",IF(N199&gt;(M199+IF(ISBLANK(K199),I199,K199)),H199,IF(N199&lt;(M199+IF(ISBLANK(K199),I199,K199)),G199,"na")))</f>
        <v>NYJ</v>
      </c>
      <c r="P199" t="str">
        <f>IF(OR(ISBLANK(N199),ISBLANK(M199)),"",IF(N199&gt;M199,H199,IF(N199&lt;M199,G199,"na")))</f>
        <v>NYJ</v>
      </c>
      <c r="Q199" s="23" t="str">
        <f t="shared" si="7"/>
        <v/>
      </c>
    </row>
    <row r="200" spans="1:17" x14ac:dyDescent="0.25">
      <c r="A200">
        <v>199</v>
      </c>
      <c r="B200" s="2" t="str">
        <f>CONCATENATE(D200,"_",IF(E200&lt;10,CONCATENATE("0",E200),E200),"_",H200,"@",G200)</f>
        <v>2012_14_CHI@MIN</v>
      </c>
      <c r="C200" s="1" t="s">
        <v>1</v>
      </c>
      <c r="D200">
        <v>2012</v>
      </c>
      <c r="E200">
        <f t="shared" si="6"/>
        <v>14</v>
      </c>
      <c r="F200">
        <v>14</v>
      </c>
      <c r="G200" t="s">
        <v>80</v>
      </c>
      <c r="H200" t="s">
        <v>68</v>
      </c>
      <c r="K200">
        <v>2.5</v>
      </c>
      <c r="M200">
        <v>21</v>
      </c>
      <c r="N200">
        <v>14</v>
      </c>
      <c r="O200" t="str">
        <f>IF(OR(ISBLANK(N200),ISBLANK(M200)),"",IF(N200&gt;(M200+IF(ISBLANK(K200),I200,K200)),H200,IF(N200&lt;(M200+IF(ISBLANK(K200),I200,K200)),G200,"na")))</f>
        <v>MIN</v>
      </c>
      <c r="P200" t="str">
        <f>IF(OR(ISBLANK(N200),ISBLANK(M200)),"",IF(N200&gt;M200,H200,IF(N200&lt;M200,G200,"na")))</f>
        <v>MIN</v>
      </c>
      <c r="Q200" s="23" t="str">
        <f t="shared" si="7"/>
        <v/>
      </c>
    </row>
    <row r="201" spans="1:17" x14ac:dyDescent="0.25">
      <c r="A201">
        <v>200</v>
      </c>
      <c r="B201" s="2" t="str">
        <f>CONCATENATE(D201,"_",IF(E201&lt;10,CONCATENATE("0",E201),E201),"_",H201,"@",G201)</f>
        <v>2012_14_ATL@CAR</v>
      </c>
      <c r="C201" s="1" t="s">
        <v>1</v>
      </c>
      <c r="D201">
        <v>2012</v>
      </c>
      <c r="E201">
        <f t="shared" si="6"/>
        <v>14</v>
      </c>
      <c r="F201">
        <v>14</v>
      </c>
      <c r="G201" t="s">
        <v>67</v>
      </c>
      <c r="H201" t="s">
        <v>20</v>
      </c>
      <c r="K201">
        <v>3.5</v>
      </c>
      <c r="M201">
        <v>30</v>
      </c>
      <c r="N201">
        <v>20</v>
      </c>
      <c r="O201" t="str">
        <f>IF(OR(ISBLANK(N201),ISBLANK(M201)),"",IF(N201&gt;(M201+IF(ISBLANK(K201),I201,K201)),H201,IF(N201&lt;(M201+IF(ISBLANK(K201),I201,K201)),G201,"na")))</f>
        <v>CAR</v>
      </c>
      <c r="P201" t="str">
        <f>IF(OR(ISBLANK(N201),ISBLANK(M201)),"",IF(N201&gt;M201,H201,IF(N201&lt;M201,G201,"na")))</f>
        <v>CAR</v>
      </c>
      <c r="Q201" s="23" t="str">
        <f t="shared" si="7"/>
        <v/>
      </c>
    </row>
    <row r="202" spans="1:17" x14ac:dyDescent="0.25">
      <c r="A202">
        <v>201</v>
      </c>
      <c r="B202" s="2" t="str">
        <f>CONCATENATE(D202,"_",IF(E202&lt;10,CONCATENATE("0",E202),E202),"_",H202,"@",G202)</f>
        <v>2012_14_PHI@TBY</v>
      </c>
      <c r="C202" s="1" t="s">
        <v>1</v>
      </c>
      <c r="D202">
        <v>2012</v>
      </c>
      <c r="E202">
        <f t="shared" si="6"/>
        <v>14</v>
      </c>
      <c r="F202">
        <v>14</v>
      </c>
      <c r="G202" t="s">
        <v>334</v>
      </c>
      <c r="H202" t="s">
        <v>86</v>
      </c>
      <c r="K202">
        <v>-7.5</v>
      </c>
      <c r="M202">
        <v>21</v>
      </c>
      <c r="N202">
        <v>23</v>
      </c>
      <c r="O202" t="str">
        <f>IF(OR(ISBLANK(N202),ISBLANK(M202)),"",IF(N202&gt;(M202+IF(ISBLANK(K202),I202,K202)),H202,IF(N202&lt;(M202+IF(ISBLANK(K202),I202,K202)),G202,"na")))</f>
        <v>PHI</v>
      </c>
      <c r="P202" t="str">
        <f>IF(OR(ISBLANK(N202),ISBLANK(M202)),"",IF(N202&gt;M202,H202,IF(N202&lt;M202,G202,"na")))</f>
        <v>PHI</v>
      </c>
      <c r="Q202" s="23" t="str">
        <f t="shared" si="7"/>
        <v/>
      </c>
    </row>
    <row r="203" spans="1:17" x14ac:dyDescent="0.25">
      <c r="A203">
        <v>202</v>
      </c>
      <c r="B203" s="2" t="str">
        <f>CONCATENATE(D203,"_",IF(E203&lt;10,CONCATENATE("0",E203),E203),"_",H203,"@",G203)</f>
        <v>2012_14_STL@BUF</v>
      </c>
      <c r="C203" s="1" t="s">
        <v>1</v>
      </c>
      <c r="D203">
        <v>2012</v>
      </c>
      <c r="E203">
        <f t="shared" si="6"/>
        <v>14</v>
      </c>
      <c r="F203">
        <v>14</v>
      </c>
      <c r="G203" t="s">
        <v>66</v>
      </c>
      <c r="H203" t="s">
        <v>91</v>
      </c>
      <c r="K203">
        <v>-3.5</v>
      </c>
      <c r="M203">
        <v>12</v>
      </c>
      <c r="N203">
        <v>15</v>
      </c>
      <c r="O203" t="str">
        <f>IF(OR(ISBLANK(N203),ISBLANK(M203)),"",IF(N203&gt;(M203+IF(ISBLANK(K203),I203,K203)),H203,IF(N203&lt;(M203+IF(ISBLANK(K203),I203,K203)),G203,"na")))</f>
        <v>STL</v>
      </c>
      <c r="P203" t="str">
        <f>IF(OR(ISBLANK(N203),ISBLANK(M203)),"",IF(N203&gt;M203,H203,IF(N203&lt;M203,G203,"na")))</f>
        <v>STL</v>
      </c>
      <c r="Q203" s="23" t="str">
        <f t="shared" si="7"/>
        <v/>
      </c>
    </row>
    <row r="204" spans="1:17" x14ac:dyDescent="0.25">
      <c r="A204">
        <v>203</v>
      </c>
      <c r="B204" s="2" t="str">
        <f>CONCATENATE(D204,"_",IF(E204&lt;10,CONCATENATE("0",E204),E204),"_",H204,"@",G204)</f>
        <v>2012_14_DAL@CIN</v>
      </c>
      <c r="C204" s="1" t="s">
        <v>1</v>
      </c>
      <c r="D204">
        <v>2012</v>
      </c>
      <c r="E204">
        <f t="shared" si="6"/>
        <v>14</v>
      </c>
      <c r="F204">
        <v>14</v>
      </c>
      <c r="G204" t="s">
        <v>69</v>
      </c>
      <c r="H204" t="s">
        <v>71</v>
      </c>
      <c r="K204">
        <v>-3.5</v>
      </c>
      <c r="M204">
        <v>19</v>
      </c>
      <c r="N204">
        <v>20</v>
      </c>
      <c r="O204" t="str">
        <f>IF(OR(ISBLANK(N204),ISBLANK(M204)),"",IF(N204&gt;(M204+IF(ISBLANK(K204),I204,K204)),H204,IF(N204&lt;(M204+IF(ISBLANK(K204),I204,K204)),G204,"na")))</f>
        <v>DAL</v>
      </c>
      <c r="P204" t="str">
        <f>IF(OR(ISBLANK(N204),ISBLANK(M204)),"",IF(N204&gt;M204,H204,IF(N204&lt;M204,G204,"na")))</f>
        <v>DAL</v>
      </c>
      <c r="Q204" s="23" t="str">
        <f t="shared" si="7"/>
        <v/>
      </c>
    </row>
    <row r="205" spans="1:17" x14ac:dyDescent="0.25">
      <c r="A205">
        <v>204</v>
      </c>
      <c r="B205" s="2" t="str">
        <f>CONCATENATE(D205,"_",IF(E205&lt;10,CONCATENATE("0",E205),E205),"_",H205,"@",G205)</f>
        <v>2012_14_MIA@SFO</v>
      </c>
      <c r="C205" s="1" t="s">
        <v>1</v>
      </c>
      <c r="D205">
        <v>2012</v>
      </c>
      <c r="E205">
        <f t="shared" si="6"/>
        <v>14</v>
      </c>
      <c r="F205">
        <v>14</v>
      </c>
      <c r="G205" t="s">
        <v>333</v>
      </c>
      <c r="H205" t="s">
        <v>79</v>
      </c>
      <c r="K205">
        <v>-10.5</v>
      </c>
      <c r="M205">
        <v>27</v>
      </c>
      <c r="N205">
        <v>13</v>
      </c>
      <c r="O205" t="str">
        <f>IF(OR(ISBLANK(N205),ISBLANK(M205)),"",IF(N205&gt;(M205+IF(ISBLANK(K205),I205,K205)),H205,IF(N205&lt;(M205+IF(ISBLANK(K205),I205,K205)),G205,"na")))</f>
        <v>SFO</v>
      </c>
      <c r="P205" t="str">
        <f>IF(OR(ISBLANK(N205),ISBLANK(M205)),"",IF(N205&gt;M205,H205,IF(N205&lt;M205,G205,"na")))</f>
        <v>SFO</v>
      </c>
      <c r="Q205" s="23" t="str">
        <f t="shared" si="7"/>
        <v/>
      </c>
    </row>
    <row r="206" spans="1:17" x14ac:dyDescent="0.25">
      <c r="A206">
        <v>205</v>
      </c>
      <c r="B206" s="2" t="str">
        <f>CONCATENATE(D206,"_",IF(E206&lt;10,CONCATENATE("0",E206),E206),"_",H206,"@",G206)</f>
        <v>2012_14_NOR@NYG</v>
      </c>
      <c r="C206" s="1" t="s">
        <v>1</v>
      </c>
      <c r="D206">
        <v>2012</v>
      </c>
      <c r="E206">
        <f t="shared" si="6"/>
        <v>14</v>
      </c>
      <c r="F206">
        <v>14</v>
      </c>
      <c r="G206" t="s">
        <v>83</v>
      </c>
      <c r="H206" t="s">
        <v>335</v>
      </c>
      <c r="K206">
        <v>-5.5</v>
      </c>
      <c r="M206">
        <v>52</v>
      </c>
      <c r="N206">
        <v>27</v>
      </c>
      <c r="O206" t="str">
        <f>IF(OR(ISBLANK(N206),ISBLANK(M206)),"",IF(N206&gt;(M206+IF(ISBLANK(K206),I206,K206)),H206,IF(N206&lt;(M206+IF(ISBLANK(K206),I206,K206)),G206,"na")))</f>
        <v>NYG</v>
      </c>
      <c r="P206" t="str">
        <f>IF(OR(ISBLANK(N206),ISBLANK(M206)),"",IF(N206&gt;M206,H206,IF(N206&lt;M206,G206,"na")))</f>
        <v>NYG</v>
      </c>
      <c r="Q206" s="23" t="str">
        <f t="shared" si="7"/>
        <v/>
      </c>
    </row>
    <row r="207" spans="1:17" x14ac:dyDescent="0.25">
      <c r="A207">
        <v>206</v>
      </c>
      <c r="B207" s="2" t="str">
        <f>CONCATENATE(D207,"_",IF(E207&lt;10,CONCATENATE("0",E207),E207),"_",H207,"@",G207)</f>
        <v>2012_14_ARI@SEA</v>
      </c>
      <c r="C207" s="1" t="s">
        <v>1</v>
      </c>
      <c r="D207">
        <v>2012</v>
      </c>
      <c r="E207">
        <f t="shared" si="6"/>
        <v>14</v>
      </c>
      <c r="F207">
        <v>14</v>
      </c>
      <c r="G207" t="s">
        <v>89</v>
      </c>
      <c r="H207" t="s">
        <v>64</v>
      </c>
      <c r="K207">
        <v>-10.5</v>
      </c>
      <c r="M207">
        <v>58</v>
      </c>
      <c r="N207">
        <v>0</v>
      </c>
      <c r="O207" t="str">
        <f>IF(OR(ISBLANK(N207),ISBLANK(M207)),"",IF(N207&gt;(M207+IF(ISBLANK(K207),I207,K207)),H207,IF(N207&lt;(M207+IF(ISBLANK(K207),I207,K207)),G207,"na")))</f>
        <v>SEA</v>
      </c>
      <c r="P207" t="str">
        <f>IF(OR(ISBLANK(N207),ISBLANK(M207)),"",IF(N207&gt;M207,H207,IF(N207&lt;M207,G207,"na")))</f>
        <v>SEA</v>
      </c>
      <c r="Q207" s="23" t="str">
        <f t="shared" si="7"/>
        <v/>
      </c>
    </row>
    <row r="208" spans="1:17" x14ac:dyDescent="0.25">
      <c r="A208">
        <v>207</v>
      </c>
      <c r="B208" s="2" t="str">
        <f>CONCATENATE(D208,"_",IF(E208&lt;10,CONCATENATE("0",E208),E208),"_",H208,"@",G208)</f>
        <v>2012_14_DET@GBY</v>
      </c>
      <c r="C208" s="1" t="s">
        <v>1</v>
      </c>
      <c r="D208">
        <v>2012</v>
      </c>
      <c r="E208">
        <f t="shared" si="6"/>
        <v>14</v>
      </c>
      <c r="F208">
        <v>14</v>
      </c>
      <c r="G208" t="s">
        <v>330</v>
      </c>
      <c r="H208" t="s">
        <v>73</v>
      </c>
      <c r="K208">
        <v>-6.5</v>
      </c>
      <c r="M208">
        <v>27</v>
      </c>
      <c r="N208">
        <v>20</v>
      </c>
      <c r="O208" t="str">
        <f>IF(OR(ISBLANK(N208),ISBLANK(M208)),"",IF(N208&gt;(M208+IF(ISBLANK(K208),I208,K208)),H208,IF(N208&lt;(M208+IF(ISBLANK(K208),I208,K208)),G208,"na")))</f>
        <v>GBY</v>
      </c>
      <c r="P208" t="str">
        <f>IF(OR(ISBLANK(N208),ISBLANK(M208)),"",IF(N208&gt;M208,H208,IF(N208&lt;M208,G208,"na")))</f>
        <v>GBY</v>
      </c>
      <c r="Q208" s="23" t="str">
        <f t="shared" si="7"/>
        <v/>
      </c>
    </row>
    <row r="209" spans="1:17" x14ac:dyDescent="0.25">
      <c r="A209">
        <v>208</v>
      </c>
      <c r="B209" s="2" t="str">
        <f>CONCATENATE(D209,"_",IF(E209&lt;10,CONCATENATE("0",E209),E209),"_",H209,"@",G209)</f>
        <v>2012_14_HOU@NWE</v>
      </c>
      <c r="C209" s="1" t="s">
        <v>1</v>
      </c>
      <c r="D209">
        <v>2012</v>
      </c>
      <c r="E209">
        <f t="shared" si="6"/>
        <v>14</v>
      </c>
      <c r="F209">
        <v>14</v>
      </c>
      <c r="G209" t="s">
        <v>332</v>
      </c>
      <c r="H209" t="s">
        <v>75</v>
      </c>
      <c r="K209">
        <v>-4.5</v>
      </c>
      <c r="M209">
        <v>42</v>
      </c>
      <c r="N209">
        <v>14</v>
      </c>
      <c r="O209" t="str">
        <f>IF(OR(ISBLANK(N209),ISBLANK(M209)),"",IF(N209&gt;(M209+IF(ISBLANK(K209),I209,K209)),H209,IF(N209&lt;(M209+IF(ISBLANK(K209),I209,K209)),G209,"na")))</f>
        <v>NWE</v>
      </c>
      <c r="P209" t="str">
        <f>IF(OR(ISBLANK(N209),ISBLANK(M209)),"",IF(N209&gt;M209,H209,IF(N209&lt;M209,G209,"na")))</f>
        <v>NWE</v>
      </c>
      <c r="Q209" s="23" t="str">
        <f t="shared" si="7"/>
        <v/>
      </c>
    </row>
    <row r="210" spans="1:17" x14ac:dyDescent="0.25">
      <c r="A210">
        <v>209</v>
      </c>
      <c r="B210" s="2" t="str">
        <f>CONCATENATE(D210,"_",IF(E210&lt;10,CONCATENATE("0",E210),E210),"_",H210,"@",G210)</f>
        <v>2012_15_CIN@PHI</v>
      </c>
      <c r="C210" s="1" t="s">
        <v>1</v>
      </c>
      <c r="D210">
        <v>2012</v>
      </c>
      <c r="E210">
        <f t="shared" si="6"/>
        <v>15</v>
      </c>
      <c r="F210">
        <v>15</v>
      </c>
      <c r="G210" t="s">
        <v>86</v>
      </c>
      <c r="H210" t="s">
        <v>69</v>
      </c>
      <c r="K210">
        <v>3.5</v>
      </c>
      <c r="M210">
        <v>13</v>
      </c>
      <c r="N210">
        <v>34</v>
      </c>
      <c r="O210" t="str">
        <f>IF(OR(ISBLANK(N210),ISBLANK(M210)),"",IF(N210&gt;(M210+IF(ISBLANK(K210),I210,K210)),H210,IF(N210&lt;(M210+IF(ISBLANK(K210),I210,K210)),G210,"na")))</f>
        <v>CIN</v>
      </c>
      <c r="P210" t="str">
        <f>IF(OR(ISBLANK(N210),ISBLANK(M210)),"",IF(N210&gt;M210,H210,IF(N210&lt;M210,G210,"na")))</f>
        <v>CIN</v>
      </c>
      <c r="Q210" s="23" t="str">
        <f t="shared" si="7"/>
        <v/>
      </c>
    </row>
    <row r="211" spans="1:17" x14ac:dyDescent="0.25">
      <c r="A211">
        <v>210</v>
      </c>
      <c r="B211" s="2" t="str">
        <f>CONCATENATE(D211,"_",IF(E211&lt;10,CONCATENATE("0",E211),E211),"_",H211,"@",G211)</f>
        <v>2012_15_GBY@CHI</v>
      </c>
      <c r="C211" s="1" t="s">
        <v>1</v>
      </c>
      <c r="D211">
        <v>2012</v>
      </c>
      <c r="E211">
        <f t="shared" si="6"/>
        <v>15</v>
      </c>
      <c r="F211">
        <v>15</v>
      </c>
      <c r="G211" t="s">
        <v>68</v>
      </c>
      <c r="H211" t="s">
        <v>330</v>
      </c>
      <c r="K211">
        <v>2.5</v>
      </c>
      <c r="M211">
        <v>13</v>
      </c>
      <c r="N211">
        <v>21</v>
      </c>
      <c r="O211" t="str">
        <f>IF(OR(ISBLANK(N211),ISBLANK(M211)),"",IF(N211&gt;(M211+IF(ISBLANK(K211),I211,K211)),H211,IF(N211&lt;(M211+IF(ISBLANK(K211),I211,K211)),G211,"na")))</f>
        <v>GBY</v>
      </c>
      <c r="P211" t="str">
        <f>IF(OR(ISBLANK(N211),ISBLANK(M211)),"",IF(N211&gt;M211,H211,IF(N211&lt;M211,G211,"na")))</f>
        <v>GBY</v>
      </c>
      <c r="Q211" s="23" t="str">
        <f t="shared" si="7"/>
        <v/>
      </c>
    </row>
    <row r="212" spans="1:17" x14ac:dyDescent="0.25">
      <c r="A212">
        <v>211</v>
      </c>
      <c r="B212" s="2" t="str">
        <f>CONCATENATE(D212,"_",IF(E212&lt;10,CONCATENATE("0",E212),E212),"_",H212,"@",G212)</f>
        <v>2012_15_NYG@ATL</v>
      </c>
      <c r="C212" s="1" t="s">
        <v>1</v>
      </c>
      <c r="D212">
        <v>2012</v>
      </c>
      <c r="E212">
        <f t="shared" si="6"/>
        <v>15</v>
      </c>
      <c r="F212">
        <v>15</v>
      </c>
      <c r="G212" t="s">
        <v>20</v>
      </c>
      <c r="H212" t="s">
        <v>83</v>
      </c>
      <c r="K212">
        <v>-1.5</v>
      </c>
      <c r="M212">
        <v>34</v>
      </c>
      <c r="N212">
        <v>0</v>
      </c>
      <c r="O212" t="str">
        <f>IF(OR(ISBLANK(N212),ISBLANK(M212)),"",IF(N212&gt;(M212+IF(ISBLANK(K212),I212,K212)),H212,IF(N212&lt;(M212+IF(ISBLANK(K212),I212,K212)),G212,"na")))</f>
        <v>ATL</v>
      </c>
      <c r="P212" t="str">
        <f>IF(OR(ISBLANK(N212),ISBLANK(M212)),"",IF(N212&gt;M212,H212,IF(N212&lt;M212,G212,"na")))</f>
        <v>ATL</v>
      </c>
      <c r="Q212" s="23" t="str">
        <f t="shared" si="7"/>
        <v/>
      </c>
    </row>
    <row r="213" spans="1:17" x14ac:dyDescent="0.25">
      <c r="A213">
        <v>212</v>
      </c>
      <c r="B213" s="2" t="str">
        <f>CONCATENATE(D213,"_",IF(E213&lt;10,CONCATENATE("0",E213),E213),"_",H213,"@",G213)</f>
        <v>2012_15_TBY@NOR</v>
      </c>
      <c r="C213" s="1" t="s">
        <v>1</v>
      </c>
      <c r="D213">
        <v>2012</v>
      </c>
      <c r="E213">
        <f t="shared" si="6"/>
        <v>15</v>
      </c>
      <c r="F213">
        <v>15</v>
      </c>
      <c r="G213" t="s">
        <v>335</v>
      </c>
      <c r="H213" t="s">
        <v>334</v>
      </c>
      <c r="K213">
        <v>-3.5</v>
      </c>
      <c r="M213">
        <v>41</v>
      </c>
      <c r="N213">
        <v>0</v>
      </c>
      <c r="O213" t="str">
        <f>IF(OR(ISBLANK(N213),ISBLANK(M213)),"",IF(N213&gt;(M213+IF(ISBLANK(K213),I213,K213)),H213,IF(N213&lt;(M213+IF(ISBLANK(K213),I213,K213)),G213,"na")))</f>
        <v>NOR</v>
      </c>
      <c r="P213" t="str">
        <f>IF(OR(ISBLANK(N213),ISBLANK(M213)),"",IF(N213&gt;M213,H213,IF(N213&lt;M213,G213,"na")))</f>
        <v>NOR</v>
      </c>
      <c r="Q213" s="23" t="str">
        <f t="shared" si="7"/>
        <v/>
      </c>
    </row>
    <row r="214" spans="1:17" x14ac:dyDescent="0.25">
      <c r="A214">
        <v>213</v>
      </c>
      <c r="B214" s="2" t="str">
        <f>CONCATENATE(D214,"_",IF(E214&lt;10,CONCATENATE("0",E214),E214),"_",H214,"@",G214)</f>
        <v>2012_15_MIN@STL</v>
      </c>
      <c r="C214" s="1" t="s">
        <v>1</v>
      </c>
      <c r="D214">
        <v>2012</v>
      </c>
      <c r="E214">
        <f t="shared" si="6"/>
        <v>15</v>
      </c>
      <c r="F214">
        <v>15</v>
      </c>
      <c r="G214" t="s">
        <v>91</v>
      </c>
      <c r="H214" t="s">
        <v>80</v>
      </c>
      <c r="K214">
        <v>-2.5</v>
      </c>
      <c r="M214">
        <v>22</v>
      </c>
      <c r="N214">
        <v>36</v>
      </c>
      <c r="O214" t="str">
        <f>IF(OR(ISBLANK(N214),ISBLANK(M214)),"",IF(N214&gt;(M214+IF(ISBLANK(K214),I214,K214)),H214,IF(N214&lt;(M214+IF(ISBLANK(K214),I214,K214)),G214,"na")))</f>
        <v>MIN</v>
      </c>
      <c r="P214" t="str">
        <f>IF(OR(ISBLANK(N214),ISBLANK(M214)),"",IF(N214&gt;M214,H214,IF(N214&lt;M214,G214,"na")))</f>
        <v>MIN</v>
      </c>
      <c r="Q214" s="23" t="str">
        <f t="shared" si="7"/>
        <v/>
      </c>
    </row>
    <row r="215" spans="1:17" x14ac:dyDescent="0.25">
      <c r="A215">
        <v>214</v>
      </c>
      <c r="B215" s="2" t="str">
        <f>CONCATENATE(D215,"_",IF(E215&lt;10,CONCATENATE("0",E215),E215),"_",H215,"@",G215)</f>
        <v>2012_15_WAS@CLE</v>
      </c>
      <c r="C215" s="1" t="s">
        <v>1</v>
      </c>
      <c r="D215">
        <v>2012</v>
      </c>
      <c r="E215">
        <f t="shared" si="6"/>
        <v>15</v>
      </c>
      <c r="F215">
        <v>15</v>
      </c>
      <c r="G215" t="s">
        <v>70</v>
      </c>
      <c r="H215" t="s">
        <v>94</v>
      </c>
      <c r="K215">
        <v>-1.5</v>
      </c>
      <c r="M215">
        <v>21</v>
      </c>
      <c r="N215">
        <v>38</v>
      </c>
      <c r="O215" t="str">
        <f>IF(OR(ISBLANK(N215),ISBLANK(M215)),"",IF(N215&gt;(M215+IF(ISBLANK(K215),I215,K215)),H215,IF(N215&lt;(M215+IF(ISBLANK(K215),I215,K215)),G215,"na")))</f>
        <v>WAS</v>
      </c>
      <c r="P215" t="str">
        <f>IF(OR(ISBLANK(N215),ISBLANK(M215)),"",IF(N215&gt;M215,H215,IF(N215&lt;M215,G215,"na")))</f>
        <v>WAS</v>
      </c>
      <c r="Q215" s="23" t="str">
        <f t="shared" si="7"/>
        <v/>
      </c>
    </row>
    <row r="216" spans="1:17" x14ac:dyDescent="0.25">
      <c r="A216">
        <v>215</v>
      </c>
      <c r="B216" s="2" t="str">
        <f>CONCATENATE(D216,"_",IF(E216&lt;10,CONCATENATE("0",E216),E216),"_",H216,"@",G216)</f>
        <v>2012_15_JAX@MIA</v>
      </c>
      <c r="C216" s="1" t="s">
        <v>1</v>
      </c>
      <c r="D216">
        <v>2012</v>
      </c>
      <c r="E216">
        <f t="shared" si="6"/>
        <v>15</v>
      </c>
      <c r="F216">
        <v>15</v>
      </c>
      <c r="G216" t="s">
        <v>79</v>
      </c>
      <c r="H216" t="s">
        <v>77</v>
      </c>
      <c r="K216">
        <v>-7.5</v>
      </c>
      <c r="M216">
        <v>24</v>
      </c>
      <c r="N216">
        <v>3</v>
      </c>
      <c r="O216" t="str">
        <f>IF(OR(ISBLANK(N216),ISBLANK(M216)),"",IF(N216&gt;(M216+IF(ISBLANK(K216),I216,K216)),H216,IF(N216&lt;(M216+IF(ISBLANK(K216),I216,K216)),G216,"na")))</f>
        <v>MIA</v>
      </c>
      <c r="P216" t="str">
        <f>IF(OR(ISBLANK(N216),ISBLANK(M216)),"",IF(N216&gt;M216,H216,IF(N216&lt;M216,G216,"na")))</f>
        <v>MIA</v>
      </c>
      <c r="Q216" s="23" t="str">
        <f t="shared" si="7"/>
        <v/>
      </c>
    </row>
    <row r="217" spans="1:17" x14ac:dyDescent="0.25">
      <c r="A217">
        <v>216</v>
      </c>
      <c r="B217" s="2" t="str">
        <f>CONCATENATE(D217,"_",IF(E217&lt;10,CONCATENATE("0",E217),E217),"_",H217,"@",G217)</f>
        <v>2012_15_DEN@BAL</v>
      </c>
      <c r="C217" s="1" t="s">
        <v>1</v>
      </c>
      <c r="D217">
        <v>2012</v>
      </c>
      <c r="E217">
        <f t="shared" si="6"/>
        <v>15</v>
      </c>
      <c r="F217">
        <v>15</v>
      </c>
      <c r="G217" t="s">
        <v>65</v>
      </c>
      <c r="H217" t="s">
        <v>72</v>
      </c>
      <c r="K217">
        <v>2.5</v>
      </c>
      <c r="M217">
        <v>17</v>
      </c>
      <c r="N217">
        <v>34</v>
      </c>
      <c r="O217" t="str">
        <f>IF(OR(ISBLANK(N217),ISBLANK(M217)),"",IF(N217&gt;(M217+IF(ISBLANK(K217),I217,K217)),H217,IF(N217&lt;(M217+IF(ISBLANK(K217),I217,K217)),G217,"na")))</f>
        <v>DEN</v>
      </c>
      <c r="P217" t="str">
        <f>IF(OR(ISBLANK(N217),ISBLANK(M217)),"",IF(N217&gt;M217,H217,IF(N217&lt;M217,G217,"na")))</f>
        <v>DEN</v>
      </c>
      <c r="Q217" s="23" t="str">
        <f t="shared" si="7"/>
        <v/>
      </c>
    </row>
    <row r="218" spans="1:17" x14ac:dyDescent="0.25">
      <c r="A218">
        <v>217</v>
      </c>
      <c r="B218" s="2" t="str">
        <f>CONCATENATE(D218,"_",IF(E218&lt;10,CONCATENATE("0",E218),E218),"_",H218,"@",G218)</f>
        <v>2012_15_IND@HOU</v>
      </c>
      <c r="C218" s="1" t="s">
        <v>1</v>
      </c>
      <c r="D218">
        <v>2012</v>
      </c>
      <c r="E218">
        <f t="shared" si="6"/>
        <v>15</v>
      </c>
      <c r="F218">
        <v>15</v>
      </c>
      <c r="G218" t="s">
        <v>75</v>
      </c>
      <c r="H218" t="s">
        <v>76</v>
      </c>
      <c r="K218">
        <v>-7.5</v>
      </c>
      <c r="M218">
        <v>29</v>
      </c>
      <c r="N218">
        <v>17</v>
      </c>
      <c r="O218" t="str">
        <f>IF(OR(ISBLANK(N218),ISBLANK(M218)),"",IF(N218&gt;(M218+IF(ISBLANK(K218),I218,K218)),H218,IF(N218&lt;(M218+IF(ISBLANK(K218),I218,K218)),G218,"na")))</f>
        <v>HOU</v>
      </c>
      <c r="P218" t="str">
        <f>IF(OR(ISBLANK(N218),ISBLANK(M218)),"",IF(N218&gt;M218,H218,IF(N218&lt;M218,G218,"na")))</f>
        <v>HOU</v>
      </c>
      <c r="Q218" s="23" t="str">
        <f t="shared" si="7"/>
        <v/>
      </c>
    </row>
    <row r="219" spans="1:17" x14ac:dyDescent="0.25">
      <c r="A219">
        <v>218</v>
      </c>
      <c r="B219" s="2" t="str">
        <f>CONCATENATE(D219,"_",IF(E219&lt;10,CONCATENATE("0",E219),E219),"_",H219,"@",G219)</f>
        <v>2012_15_DET@ARI</v>
      </c>
      <c r="C219" s="1" t="s">
        <v>1</v>
      </c>
      <c r="D219">
        <v>2012</v>
      </c>
      <c r="E219">
        <f t="shared" si="6"/>
        <v>15</v>
      </c>
      <c r="F219">
        <v>15</v>
      </c>
      <c r="G219" t="s">
        <v>64</v>
      </c>
      <c r="H219" t="s">
        <v>73</v>
      </c>
      <c r="K219">
        <v>5.5</v>
      </c>
      <c r="M219">
        <v>38</v>
      </c>
      <c r="N219">
        <v>10</v>
      </c>
      <c r="O219" t="str">
        <f>IF(OR(ISBLANK(N219),ISBLANK(M219)),"",IF(N219&gt;(M219+IF(ISBLANK(K219),I219,K219)),H219,IF(N219&lt;(M219+IF(ISBLANK(K219),I219,K219)),G219,"na")))</f>
        <v>ARI</v>
      </c>
      <c r="P219" t="str">
        <f>IF(OR(ISBLANK(N219),ISBLANK(M219)),"",IF(N219&gt;M219,H219,IF(N219&lt;M219,G219,"na")))</f>
        <v>ARI</v>
      </c>
      <c r="Q219" s="23" t="str">
        <f t="shared" si="7"/>
        <v/>
      </c>
    </row>
    <row r="220" spans="1:17" x14ac:dyDescent="0.25">
      <c r="A220">
        <v>219</v>
      </c>
      <c r="B220" s="2" t="str">
        <f>CONCATENATE(D220,"_",IF(E220&lt;10,CONCATENATE("0",E220),E220),"_",H220,"@",G220)</f>
        <v>2012_15_CAR@SD</v>
      </c>
      <c r="C220" s="1" t="s">
        <v>1</v>
      </c>
      <c r="D220">
        <v>2012</v>
      </c>
      <c r="E220">
        <f t="shared" si="6"/>
        <v>15</v>
      </c>
      <c r="F220">
        <v>15</v>
      </c>
      <c r="G220" t="s">
        <v>88</v>
      </c>
      <c r="H220" t="s">
        <v>67</v>
      </c>
      <c r="K220">
        <v>-2.5</v>
      </c>
      <c r="M220">
        <v>7</v>
      </c>
      <c r="N220">
        <v>31</v>
      </c>
      <c r="O220" t="str">
        <f>IF(OR(ISBLANK(N220),ISBLANK(M220)),"",IF(N220&gt;(M220+IF(ISBLANK(K220),I220,K220)),H220,IF(N220&lt;(M220+IF(ISBLANK(K220),I220,K220)),G220,"na")))</f>
        <v>CAR</v>
      </c>
      <c r="P220" t="str">
        <f>IF(OR(ISBLANK(N220),ISBLANK(M220)),"",IF(N220&gt;M220,H220,IF(N220&lt;M220,G220,"na")))</f>
        <v>CAR</v>
      </c>
      <c r="Q220" s="23" t="str">
        <f t="shared" si="7"/>
        <v/>
      </c>
    </row>
    <row r="221" spans="1:17" x14ac:dyDescent="0.25">
      <c r="A221">
        <v>220</v>
      </c>
      <c r="B221" s="2" t="str">
        <f>CONCATENATE(D221,"_",IF(E221&lt;10,CONCATENATE("0",E221),E221),"_",H221,"@",G221)</f>
        <v>2012_15_SEA@BUF</v>
      </c>
      <c r="C221" s="1" t="s">
        <v>1</v>
      </c>
      <c r="D221">
        <v>2012</v>
      </c>
      <c r="E221">
        <f t="shared" si="6"/>
        <v>15</v>
      </c>
      <c r="F221">
        <v>15</v>
      </c>
      <c r="G221" t="s">
        <v>66</v>
      </c>
      <c r="H221" t="s">
        <v>89</v>
      </c>
      <c r="K221">
        <v>5.5</v>
      </c>
      <c r="M221">
        <v>17</v>
      </c>
      <c r="N221">
        <v>50</v>
      </c>
      <c r="O221" t="str">
        <f>IF(OR(ISBLANK(N221),ISBLANK(M221)),"",IF(N221&gt;(M221+IF(ISBLANK(K221),I221,K221)),H221,IF(N221&lt;(M221+IF(ISBLANK(K221),I221,K221)),G221,"na")))</f>
        <v>SEA</v>
      </c>
      <c r="P221" t="str">
        <f>IF(OR(ISBLANK(N221),ISBLANK(M221)),"",IF(N221&gt;M221,H221,IF(N221&lt;M221,G221,"na")))</f>
        <v>SEA</v>
      </c>
      <c r="Q221" s="23" t="str">
        <f t="shared" si="7"/>
        <v/>
      </c>
    </row>
    <row r="222" spans="1:17" x14ac:dyDescent="0.25">
      <c r="A222">
        <v>221</v>
      </c>
      <c r="B222" s="2" t="str">
        <f>CONCATENATE(D222,"_",IF(E222&lt;10,CONCATENATE("0",E222),E222),"_",H222,"@",G222)</f>
        <v>2012_15_PIT@DAL</v>
      </c>
      <c r="C222" s="1" t="s">
        <v>1</v>
      </c>
      <c r="D222">
        <v>2012</v>
      </c>
      <c r="E222">
        <f t="shared" si="6"/>
        <v>15</v>
      </c>
      <c r="F222">
        <v>15</v>
      </c>
      <c r="G222" t="s">
        <v>71</v>
      </c>
      <c r="H222" t="s">
        <v>87</v>
      </c>
      <c r="K222">
        <v>1.5</v>
      </c>
      <c r="M222">
        <v>27</v>
      </c>
      <c r="N222">
        <v>24</v>
      </c>
      <c r="O222" t="str">
        <f>IF(OR(ISBLANK(N222),ISBLANK(M222)),"",IF(N222&gt;(M222+IF(ISBLANK(K222),I222,K222)),H222,IF(N222&lt;(M222+IF(ISBLANK(K222),I222,K222)),G222,"na")))</f>
        <v>DAL</v>
      </c>
      <c r="P222" t="str">
        <f>IF(OR(ISBLANK(N222),ISBLANK(M222)),"",IF(N222&gt;M222,H222,IF(N222&lt;M222,G222,"na")))</f>
        <v>DAL</v>
      </c>
      <c r="Q222" s="23" t="str">
        <f t="shared" si="7"/>
        <v/>
      </c>
    </row>
    <row r="223" spans="1:17" x14ac:dyDescent="0.25">
      <c r="A223">
        <v>222</v>
      </c>
      <c r="B223" s="2" t="str">
        <f>CONCATENATE(D223,"_",IF(E223&lt;10,CONCATENATE("0",E223),E223),"_",H223,"@",G223)</f>
        <v>2012_15_KCY@OAK</v>
      </c>
      <c r="C223" s="1" t="s">
        <v>1</v>
      </c>
      <c r="D223">
        <v>2012</v>
      </c>
      <c r="E223">
        <f t="shared" si="6"/>
        <v>15</v>
      </c>
      <c r="F223">
        <v>15</v>
      </c>
      <c r="G223" t="s">
        <v>85</v>
      </c>
      <c r="H223" t="s">
        <v>331</v>
      </c>
      <c r="K223">
        <v>-2.5</v>
      </c>
      <c r="M223">
        <v>15</v>
      </c>
      <c r="N223">
        <v>0</v>
      </c>
      <c r="O223" t="str">
        <f>IF(OR(ISBLANK(N223),ISBLANK(M223)),"",IF(N223&gt;(M223+IF(ISBLANK(K223),I223,K223)),H223,IF(N223&lt;(M223+IF(ISBLANK(K223),I223,K223)),G223,"na")))</f>
        <v>OAK</v>
      </c>
      <c r="P223" t="str">
        <f>IF(OR(ISBLANK(N223),ISBLANK(M223)),"",IF(N223&gt;M223,H223,IF(N223&lt;M223,G223,"na")))</f>
        <v>OAK</v>
      </c>
      <c r="Q223" s="23" t="str">
        <f t="shared" si="7"/>
        <v/>
      </c>
    </row>
    <row r="224" spans="1:17" x14ac:dyDescent="0.25">
      <c r="A224">
        <v>223</v>
      </c>
      <c r="B224" s="2" t="str">
        <f>CONCATENATE(D224,"_",IF(E224&lt;10,CONCATENATE("0",E224),E224),"_",H224,"@",G224)</f>
        <v>2012_15_SFO@NWE</v>
      </c>
      <c r="C224" s="1" t="s">
        <v>1</v>
      </c>
      <c r="D224">
        <v>2012</v>
      </c>
      <c r="E224">
        <f t="shared" si="6"/>
        <v>15</v>
      </c>
      <c r="F224">
        <v>15</v>
      </c>
      <c r="G224" t="s">
        <v>332</v>
      </c>
      <c r="H224" t="s">
        <v>333</v>
      </c>
      <c r="K224">
        <v>-5.5</v>
      </c>
      <c r="M224">
        <v>34</v>
      </c>
      <c r="N224">
        <v>41</v>
      </c>
      <c r="O224" t="str">
        <f>IF(OR(ISBLANK(N224),ISBLANK(M224)),"",IF(N224&gt;(M224+IF(ISBLANK(K224),I224,K224)),H224,IF(N224&lt;(M224+IF(ISBLANK(K224),I224,K224)),G224,"na")))</f>
        <v>SFO</v>
      </c>
      <c r="P224" t="str">
        <f>IF(OR(ISBLANK(N224),ISBLANK(M224)),"",IF(N224&gt;M224,H224,IF(N224&lt;M224,G224,"na")))</f>
        <v>SFO</v>
      </c>
      <c r="Q224" s="23" t="str">
        <f t="shared" si="7"/>
        <v/>
      </c>
    </row>
    <row r="225" spans="1:17" x14ac:dyDescent="0.25">
      <c r="A225">
        <v>224</v>
      </c>
      <c r="B225" s="2" t="str">
        <f>CONCATENATE(D225,"_",IF(E225&lt;10,CONCATENATE("0",E225),E225),"_",H225,"@",G225)</f>
        <v>2012_15_NYJ@TEN</v>
      </c>
      <c r="C225" s="1" t="s">
        <v>1</v>
      </c>
      <c r="D225">
        <v>2012</v>
      </c>
      <c r="E225">
        <f t="shared" si="6"/>
        <v>15</v>
      </c>
      <c r="F225">
        <v>15</v>
      </c>
      <c r="G225" t="s">
        <v>93</v>
      </c>
      <c r="H225" t="s">
        <v>84</v>
      </c>
      <c r="K225">
        <v>-1.5</v>
      </c>
      <c r="M225">
        <v>14</v>
      </c>
      <c r="N225">
        <v>10</v>
      </c>
      <c r="O225" t="str">
        <f>IF(OR(ISBLANK(N225),ISBLANK(M225)),"",IF(N225&gt;(M225+IF(ISBLANK(K225),I225,K225)),H225,IF(N225&lt;(M225+IF(ISBLANK(K225),I225,K225)),G225,"na")))</f>
        <v>TEN</v>
      </c>
      <c r="P225" t="str">
        <f>IF(OR(ISBLANK(N225),ISBLANK(M225)),"",IF(N225&gt;M225,H225,IF(N225&lt;M225,G225,"na")))</f>
        <v>TEN</v>
      </c>
      <c r="Q225" s="23" t="str">
        <f t="shared" si="7"/>
        <v/>
      </c>
    </row>
    <row r="226" spans="1:17" x14ac:dyDescent="0.25">
      <c r="A226">
        <v>225</v>
      </c>
      <c r="B226" s="2" t="str">
        <f>CONCATENATE(D226,"_",IF(E226&lt;10,CONCATENATE("0",E226),E226),"_",H226,"@",G226)</f>
        <v>2012_16_ATL@DET</v>
      </c>
      <c r="C226" s="1" t="s">
        <v>1</v>
      </c>
      <c r="D226">
        <v>2012</v>
      </c>
      <c r="E226">
        <f t="shared" si="6"/>
        <v>16</v>
      </c>
      <c r="F226">
        <v>16</v>
      </c>
      <c r="G226" t="s">
        <v>73</v>
      </c>
      <c r="H226" t="s">
        <v>20</v>
      </c>
      <c r="K226">
        <v>3.5</v>
      </c>
      <c r="M226">
        <v>18</v>
      </c>
      <c r="N226">
        <v>31</v>
      </c>
      <c r="O226" t="str">
        <f>IF(OR(ISBLANK(N226),ISBLANK(M226)),"",IF(N226&gt;(M226+IF(ISBLANK(K226),I226,K226)),H226,IF(N226&lt;(M226+IF(ISBLANK(K226),I226,K226)),G226,"na")))</f>
        <v>ATL</v>
      </c>
      <c r="P226" t="str">
        <f>IF(OR(ISBLANK(N226),ISBLANK(M226)),"",IF(N226&gt;M226,H226,IF(N226&lt;M226,G226,"na")))</f>
        <v>ATL</v>
      </c>
      <c r="Q226" s="23" t="str">
        <f t="shared" si="7"/>
        <v/>
      </c>
    </row>
    <row r="227" spans="1:17" x14ac:dyDescent="0.25">
      <c r="A227">
        <v>226</v>
      </c>
      <c r="B227" s="2" t="str">
        <f>CONCATENATE(D227,"_",IF(E227&lt;10,CONCATENATE("0",E227),E227),"_",H227,"@",G227)</f>
        <v>2012_16_TEN@GBY</v>
      </c>
      <c r="C227" s="1" t="s">
        <v>1</v>
      </c>
      <c r="D227">
        <v>2012</v>
      </c>
      <c r="E227">
        <f t="shared" si="6"/>
        <v>16</v>
      </c>
      <c r="F227">
        <v>16</v>
      </c>
      <c r="G227" t="s">
        <v>330</v>
      </c>
      <c r="H227" t="s">
        <v>93</v>
      </c>
      <c r="K227">
        <v>-12.5</v>
      </c>
      <c r="M227">
        <v>55</v>
      </c>
      <c r="N227">
        <v>7</v>
      </c>
      <c r="O227" t="str">
        <f>IF(OR(ISBLANK(N227),ISBLANK(M227)),"",IF(N227&gt;(M227+IF(ISBLANK(K227),I227,K227)),H227,IF(N227&lt;(M227+IF(ISBLANK(K227),I227,K227)),G227,"na")))</f>
        <v>GBY</v>
      </c>
      <c r="P227" t="str">
        <f>IF(OR(ISBLANK(N227),ISBLANK(M227)),"",IF(N227&gt;M227,H227,IF(N227&lt;M227,G227,"na")))</f>
        <v>GBY</v>
      </c>
      <c r="Q227" s="23" t="str">
        <f t="shared" si="7"/>
        <v/>
      </c>
    </row>
    <row r="228" spans="1:17" x14ac:dyDescent="0.25">
      <c r="A228">
        <v>227</v>
      </c>
      <c r="B228" s="2" t="str">
        <f>CONCATENATE(D228,"_",IF(E228&lt;10,CONCATENATE("0",E228),E228),"_",H228,"@",G228)</f>
        <v>2012_16_OAK@CAR</v>
      </c>
      <c r="C228" s="1" t="s">
        <v>1</v>
      </c>
      <c r="D228">
        <v>2012</v>
      </c>
      <c r="E228">
        <f t="shared" si="6"/>
        <v>16</v>
      </c>
      <c r="F228">
        <v>16</v>
      </c>
      <c r="G228" t="s">
        <v>67</v>
      </c>
      <c r="H228" t="s">
        <v>85</v>
      </c>
      <c r="K228">
        <v>-8.5</v>
      </c>
      <c r="M228">
        <v>17</v>
      </c>
      <c r="N228">
        <v>6</v>
      </c>
      <c r="O228" t="str">
        <f>IF(OR(ISBLANK(N228),ISBLANK(M228)),"",IF(N228&gt;(M228+IF(ISBLANK(K228),I228,K228)),H228,IF(N228&lt;(M228+IF(ISBLANK(K228),I228,K228)),G228,"na")))</f>
        <v>CAR</v>
      </c>
      <c r="P228" t="str">
        <f>IF(OR(ISBLANK(N228),ISBLANK(M228)),"",IF(N228&gt;M228,H228,IF(N228&lt;M228,G228,"na")))</f>
        <v>CAR</v>
      </c>
      <c r="Q228" s="23" t="str">
        <f t="shared" si="7"/>
        <v/>
      </c>
    </row>
    <row r="229" spans="1:17" x14ac:dyDescent="0.25">
      <c r="A229">
        <v>228</v>
      </c>
      <c r="B229" s="2" t="str">
        <f>CONCATENATE(D229,"_",IF(E229&lt;10,CONCATENATE("0",E229),E229),"_",H229,"@",G229)</f>
        <v>2012_16_BUF@MIA</v>
      </c>
      <c r="C229" s="1" t="s">
        <v>1</v>
      </c>
      <c r="D229">
        <v>2012</v>
      </c>
      <c r="E229">
        <f t="shared" si="6"/>
        <v>16</v>
      </c>
      <c r="F229">
        <v>16</v>
      </c>
      <c r="G229" t="s">
        <v>79</v>
      </c>
      <c r="H229" t="s">
        <v>66</v>
      </c>
      <c r="K229">
        <v>-4.5</v>
      </c>
      <c r="M229">
        <v>24</v>
      </c>
      <c r="N229">
        <v>10</v>
      </c>
      <c r="O229" t="str">
        <f>IF(OR(ISBLANK(N229),ISBLANK(M229)),"",IF(N229&gt;(M229+IF(ISBLANK(K229),I229,K229)),H229,IF(N229&lt;(M229+IF(ISBLANK(K229),I229,K229)),G229,"na")))</f>
        <v>MIA</v>
      </c>
      <c r="P229" t="str">
        <f>IF(OR(ISBLANK(N229),ISBLANK(M229)),"",IF(N229&gt;M229,H229,IF(N229&lt;M229,G229,"na")))</f>
        <v>MIA</v>
      </c>
      <c r="Q229" s="23" t="str">
        <f t="shared" si="7"/>
        <v/>
      </c>
    </row>
    <row r="230" spans="1:17" x14ac:dyDescent="0.25">
      <c r="A230">
        <v>229</v>
      </c>
      <c r="B230" s="2" t="str">
        <f>CONCATENATE(D230,"_",IF(E230&lt;10,CONCATENATE("0",E230),E230),"_",H230,"@",G230)</f>
        <v>2012_16_CIN@PIT</v>
      </c>
      <c r="C230" s="1" t="s">
        <v>1</v>
      </c>
      <c r="D230">
        <v>2012</v>
      </c>
      <c r="E230">
        <f t="shared" si="6"/>
        <v>16</v>
      </c>
      <c r="F230">
        <v>16</v>
      </c>
      <c r="G230" t="s">
        <v>87</v>
      </c>
      <c r="H230" t="s">
        <v>69</v>
      </c>
      <c r="K230">
        <v>-4.5</v>
      </c>
      <c r="M230">
        <v>10</v>
      </c>
      <c r="N230">
        <v>13</v>
      </c>
      <c r="O230" t="str">
        <f>IF(OR(ISBLANK(N230),ISBLANK(M230)),"",IF(N230&gt;(M230+IF(ISBLANK(K230),I230,K230)),H230,IF(N230&lt;(M230+IF(ISBLANK(K230),I230,K230)),G230,"na")))</f>
        <v>CIN</v>
      </c>
      <c r="P230" t="str">
        <f>IF(OR(ISBLANK(N230),ISBLANK(M230)),"",IF(N230&gt;M230,H230,IF(N230&lt;M230,G230,"na")))</f>
        <v>CIN</v>
      </c>
      <c r="Q230" s="23" t="str">
        <f t="shared" si="7"/>
        <v/>
      </c>
    </row>
    <row r="231" spans="1:17" x14ac:dyDescent="0.25">
      <c r="A231">
        <v>230</v>
      </c>
      <c r="B231" s="2" t="str">
        <f>CONCATENATE(D231,"_",IF(E231&lt;10,CONCATENATE("0",E231),E231),"_",H231,"@",G231)</f>
        <v>2012_16_NWE@JAX</v>
      </c>
      <c r="C231" s="1" t="s">
        <v>1</v>
      </c>
      <c r="D231">
        <v>2012</v>
      </c>
      <c r="E231">
        <f t="shared" si="6"/>
        <v>16</v>
      </c>
      <c r="F231">
        <v>16</v>
      </c>
      <c r="G231" t="s">
        <v>77</v>
      </c>
      <c r="H231" t="s">
        <v>332</v>
      </c>
      <c r="K231">
        <v>14.5</v>
      </c>
      <c r="M231">
        <v>16</v>
      </c>
      <c r="N231">
        <v>23</v>
      </c>
      <c r="O231" t="str">
        <f>IF(OR(ISBLANK(N231),ISBLANK(M231)),"",IF(N231&gt;(M231+IF(ISBLANK(K231),I231,K231)),H231,IF(N231&lt;(M231+IF(ISBLANK(K231),I231,K231)),G231,"na")))</f>
        <v>JAX</v>
      </c>
      <c r="P231" t="str">
        <f>IF(OR(ISBLANK(N231),ISBLANK(M231)),"",IF(N231&gt;M231,H231,IF(N231&lt;M231,G231,"na")))</f>
        <v>NWE</v>
      </c>
      <c r="Q231" s="23" t="str">
        <f t="shared" si="7"/>
        <v/>
      </c>
    </row>
    <row r="232" spans="1:17" x14ac:dyDescent="0.25">
      <c r="A232">
        <v>231</v>
      </c>
      <c r="B232" s="2" t="str">
        <f>CONCATENATE(D232,"_",IF(E232&lt;10,CONCATENATE("0",E232),E232),"_",H232,"@",G232)</f>
        <v>2012_16_IND@KCY</v>
      </c>
      <c r="C232" s="1" t="s">
        <v>1</v>
      </c>
      <c r="D232">
        <v>2012</v>
      </c>
      <c r="E232">
        <f t="shared" si="6"/>
        <v>16</v>
      </c>
      <c r="F232">
        <v>16</v>
      </c>
      <c r="G232" t="s">
        <v>331</v>
      </c>
      <c r="H232" t="s">
        <v>76</v>
      </c>
      <c r="K232">
        <v>6.5</v>
      </c>
      <c r="M232">
        <v>13</v>
      </c>
      <c r="N232">
        <v>20</v>
      </c>
      <c r="O232" t="str">
        <f>IF(OR(ISBLANK(N232),ISBLANK(M232)),"",IF(N232&gt;(M232+IF(ISBLANK(K232),I232,K232)),H232,IF(N232&lt;(M232+IF(ISBLANK(K232),I232,K232)),G232,"na")))</f>
        <v>IND</v>
      </c>
      <c r="P232" t="str">
        <f>IF(OR(ISBLANK(N232),ISBLANK(M232)),"",IF(N232&gt;M232,H232,IF(N232&lt;M232,G232,"na")))</f>
        <v>IND</v>
      </c>
      <c r="Q232" s="23" t="str">
        <f t="shared" si="7"/>
        <v/>
      </c>
    </row>
    <row r="233" spans="1:17" x14ac:dyDescent="0.25">
      <c r="A233">
        <v>232</v>
      </c>
      <c r="B233" s="2" t="str">
        <f>CONCATENATE(D233,"_",IF(E233&lt;10,CONCATENATE("0",E233),E233),"_",H233,"@",G233)</f>
        <v>2012_16_NOR@DAL</v>
      </c>
      <c r="C233" s="1" t="s">
        <v>1</v>
      </c>
      <c r="D233">
        <v>2012</v>
      </c>
      <c r="E233">
        <f t="shared" si="6"/>
        <v>16</v>
      </c>
      <c r="F233">
        <v>16</v>
      </c>
      <c r="G233" t="s">
        <v>71</v>
      </c>
      <c r="H233" t="s">
        <v>335</v>
      </c>
      <c r="K233">
        <v>-3.5</v>
      </c>
      <c r="M233">
        <v>31</v>
      </c>
      <c r="N233">
        <v>34</v>
      </c>
      <c r="O233" t="str">
        <f>IF(OR(ISBLANK(N233),ISBLANK(M233)),"",IF(N233&gt;(M233+IF(ISBLANK(K233),I233,K233)),H233,IF(N233&lt;(M233+IF(ISBLANK(K233),I233,K233)),G233,"na")))</f>
        <v>NOR</v>
      </c>
      <c r="P233" t="str">
        <f>IF(OR(ISBLANK(N233),ISBLANK(M233)),"",IF(N233&gt;M233,H233,IF(N233&lt;M233,G233,"na")))</f>
        <v>NOR</v>
      </c>
      <c r="Q233" s="23" t="str">
        <f t="shared" si="7"/>
        <v/>
      </c>
    </row>
    <row r="234" spans="1:17" x14ac:dyDescent="0.25">
      <c r="A234">
        <v>233</v>
      </c>
      <c r="B234" s="2" t="str">
        <f>CONCATENATE(D234,"_",IF(E234&lt;10,CONCATENATE("0",E234),E234),"_",H234,"@",G234)</f>
        <v>2012_16_WAS@PHI</v>
      </c>
      <c r="C234" s="1" t="s">
        <v>1</v>
      </c>
      <c r="D234">
        <v>2012</v>
      </c>
      <c r="E234">
        <f t="shared" si="6"/>
        <v>16</v>
      </c>
      <c r="F234">
        <v>16</v>
      </c>
      <c r="G234" t="s">
        <v>86</v>
      </c>
      <c r="H234" t="s">
        <v>94</v>
      </c>
      <c r="K234">
        <v>4.5</v>
      </c>
      <c r="M234">
        <v>20</v>
      </c>
      <c r="N234">
        <v>27</v>
      </c>
      <c r="O234" t="str">
        <f>IF(OR(ISBLANK(N234),ISBLANK(M234)),"",IF(N234&gt;(M234+IF(ISBLANK(K234),I234,K234)),H234,IF(N234&lt;(M234+IF(ISBLANK(K234),I234,K234)),G234,"na")))</f>
        <v>WAS</v>
      </c>
      <c r="P234" t="str">
        <f>IF(OR(ISBLANK(N234),ISBLANK(M234)),"",IF(N234&gt;M234,H234,IF(N234&lt;M234,G234,"na")))</f>
        <v>WAS</v>
      </c>
      <c r="Q234" s="23" t="str">
        <f t="shared" si="7"/>
        <v/>
      </c>
    </row>
    <row r="235" spans="1:17" x14ac:dyDescent="0.25">
      <c r="A235">
        <v>234</v>
      </c>
      <c r="B235" s="2" t="str">
        <f>CONCATENATE(D235,"_",IF(E235&lt;10,CONCATENATE("0",E235),E235),"_",H235,"@",G235)</f>
        <v>2012_16_STL@TBY</v>
      </c>
      <c r="C235" s="1" t="s">
        <v>1</v>
      </c>
      <c r="D235">
        <v>2012</v>
      </c>
      <c r="E235">
        <f t="shared" si="6"/>
        <v>16</v>
      </c>
      <c r="F235">
        <v>16</v>
      </c>
      <c r="G235" t="s">
        <v>334</v>
      </c>
      <c r="H235" t="s">
        <v>91</v>
      </c>
      <c r="K235">
        <v>-3.5</v>
      </c>
      <c r="M235">
        <v>13</v>
      </c>
      <c r="N235">
        <v>28</v>
      </c>
      <c r="O235" t="str">
        <f>IF(OR(ISBLANK(N235),ISBLANK(M235)),"",IF(N235&gt;(M235+IF(ISBLANK(K235),I235,K235)),H235,IF(N235&lt;(M235+IF(ISBLANK(K235),I235,K235)),G235,"na")))</f>
        <v>STL</v>
      </c>
      <c r="P235" t="str">
        <f>IF(OR(ISBLANK(N235),ISBLANK(M235)),"",IF(N235&gt;M235,H235,IF(N235&lt;M235,G235,"na")))</f>
        <v>STL</v>
      </c>
      <c r="Q235" s="23" t="str">
        <f t="shared" si="7"/>
        <v/>
      </c>
    </row>
    <row r="236" spans="1:17" x14ac:dyDescent="0.25">
      <c r="A236">
        <v>235</v>
      </c>
      <c r="B236" s="2" t="str">
        <f>CONCATENATE(D236,"_",IF(E236&lt;10,CONCATENATE("0",E236),E236),"_",H236,"@",G236)</f>
        <v>2012_16_MIN@HOU</v>
      </c>
      <c r="C236" s="1" t="s">
        <v>1</v>
      </c>
      <c r="D236">
        <v>2012</v>
      </c>
      <c r="E236">
        <f t="shared" si="6"/>
        <v>16</v>
      </c>
      <c r="F236">
        <v>16</v>
      </c>
      <c r="G236" t="s">
        <v>75</v>
      </c>
      <c r="H236" t="s">
        <v>80</v>
      </c>
      <c r="K236">
        <v>-7.5</v>
      </c>
      <c r="M236">
        <v>6</v>
      </c>
      <c r="N236">
        <v>23</v>
      </c>
      <c r="O236" t="str">
        <f>IF(OR(ISBLANK(N236),ISBLANK(M236)),"",IF(N236&gt;(M236+IF(ISBLANK(K236),I236,K236)),H236,IF(N236&lt;(M236+IF(ISBLANK(K236),I236,K236)),G236,"na")))</f>
        <v>MIN</v>
      </c>
      <c r="P236" t="str">
        <f>IF(OR(ISBLANK(N236),ISBLANK(M236)),"",IF(N236&gt;M236,H236,IF(N236&lt;M236,G236,"na")))</f>
        <v>MIN</v>
      </c>
      <c r="Q236" s="23" t="str">
        <f t="shared" si="7"/>
        <v/>
      </c>
    </row>
    <row r="237" spans="1:17" x14ac:dyDescent="0.25">
      <c r="A237">
        <v>236</v>
      </c>
      <c r="B237" s="2" t="str">
        <f>CONCATENATE(D237,"_",IF(E237&lt;10,CONCATENATE("0",E237),E237),"_",H237,"@",G237)</f>
        <v>2012_16_SD@NYJ</v>
      </c>
      <c r="C237" s="1" t="s">
        <v>1</v>
      </c>
      <c r="D237">
        <v>2012</v>
      </c>
      <c r="E237">
        <f t="shared" si="6"/>
        <v>16</v>
      </c>
      <c r="F237">
        <v>16</v>
      </c>
      <c r="G237" t="s">
        <v>84</v>
      </c>
      <c r="H237" t="s">
        <v>88</v>
      </c>
      <c r="K237">
        <v>-2.5</v>
      </c>
      <c r="M237">
        <v>17</v>
      </c>
      <c r="N237">
        <v>27</v>
      </c>
      <c r="O237" t="str">
        <f>IF(OR(ISBLANK(N237),ISBLANK(M237)),"",IF(N237&gt;(M237+IF(ISBLANK(K237),I237,K237)),H237,IF(N237&lt;(M237+IF(ISBLANK(K237),I237,K237)),G237,"na")))</f>
        <v>SD</v>
      </c>
      <c r="P237" t="str">
        <f>IF(OR(ISBLANK(N237),ISBLANK(M237)),"",IF(N237&gt;M237,H237,IF(N237&lt;M237,G237,"na")))</f>
        <v>SD</v>
      </c>
      <c r="Q237" s="23" t="str">
        <f t="shared" si="7"/>
        <v/>
      </c>
    </row>
    <row r="238" spans="1:17" x14ac:dyDescent="0.25">
      <c r="A238">
        <v>237</v>
      </c>
      <c r="B238" s="2" t="str">
        <f>CONCATENATE(D238,"_",IF(E238&lt;10,CONCATENATE("0",E238),E238),"_",H238,"@",G238)</f>
        <v>2012_16_CLE@DEN</v>
      </c>
      <c r="C238" s="1" t="s">
        <v>1</v>
      </c>
      <c r="D238">
        <v>2012</v>
      </c>
      <c r="E238">
        <f t="shared" si="6"/>
        <v>16</v>
      </c>
      <c r="F238">
        <v>16</v>
      </c>
      <c r="G238" t="s">
        <v>72</v>
      </c>
      <c r="H238" t="s">
        <v>70</v>
      </c>
      <c r="K238">
        <v>-13.5</v>
      </c>
      <c r="M238">
        <v>34</v>
      </c>
      <c r="N238">
        <v>12</v>
      </c>
      <c r="O238" t="str">
        <f>IF(OR(ISBLANK(N238),ISBLANK(M238)),"",IF(N238&gt;(M238+IF(ISBLANK(K238),I238,K238)),H238,IF(N238&lt;(M238+IF(ISBLANK(K238),I238,K238)),G238,"na")))</f>
        <v>DEN</v>
      </c>
      <c r="P238" t="str">
        <f>IF(OR(ISBLANK(N238),ISBLANK(M238)),"",IF(N238&gt;M238,H238,IF(N238&lt;M238,G238,"na")))</f>
        <v>DEN</v>
      </c>
      <c r="Q238" s="23" t="str">
        <f t="shared" si="7"/>
        <v/>
      </c>
    </row>
    <row r="239" spans="1:17" x14ac:dyDescent="0.25">
      <c r="A239">
        <v>238</v>
      </c>
      <c r="B239" s="2" t="str">
        <f>CONCATENATE(D239,"_",IF(E239&lt;10,CONCATENATE("0",E239),E239),"_",H239,"@",G239)</f>
        <v>2012_16_CHI@ARI</v>
      </c>
      <c r="C239" s="1" t="s">
        <v>1</v>
      </c>
      <c r="D239">
        <v>2012</v>
      </c>
      <c r="E239">
        <f t="shared" si="6"/>
        <v>16</v>
      </c>
      <c r="F239">
        <v>16</v>
      </c>
      <c r="G239" t="s">
        <v>64</v>
      </c>
      <c r="H239" t="s">
        <v>68</v>
      </c>
      <c r="K239">
        <v>5.5</v>
      </c>
      <c r="M239">
        <v>13</v>
      </c>
      <c r="N239">
        <v>28</v>
      </c>
      <c r="O239" t="str">
        <f>IF(OR(ISBLANK(N239),ISBLANK(M239)),"",IF(N239&gt;(M239+IF(ISBLANK(K239),I239,K239)),H239,IF(N239&lt;(M239+IF(ISBLANK(K239),I239,K239)),G239,"na")))</f>
        <v>CHI</v>
      </c>
      <c r="P239" t="str">
        <f>IF(OR(ISBLANK(N239),ISBLANK(M239)),"",IF(N239&gt;M239,H239,IF(N239&lt;M239,G239,"na")))</f>
        <v>CHI</v>
      </c>
      <c r="Q239" s="23" t="str">
        <f t="shared" si="7"/>
        <v/>
      </c>
    </row>
    <row r="240" spans="1:17" x14ac:dyDescent="0.25">
      <c r="A240">
        <v>239</v>
      </c>
      <c r="B240" s="2" t="str">
        <f>CONCATENATE(D240,"_",IF(E240&lt;10,CONCATENATE("0",E240),E240),"_",H240,"@",G240)</f>
        <v>2012_16_NYG@BAL</v>
      </c>
      <c r="C240" s="1" t="s">
        <v>1</v>
      </c>
      <c r="D240">
        <v>2012</v>
      </c>
      <c r="E240">
        <f t="shared" si="6"/>
        <v>16</v>
      </c>
      <c r="F240">
        <v>16</v>
      </c>
      <c r="G240" t="s">
        <v>65</v>
      </c>
      <c r="H240" t="s">
        <v>83</v>
      </c>
      <c r="K240">
        <v>2.5</v>
      </c>
      <c r="M240">
        <v>33</v>
      </c>
      <c r="N240">
        <v>14</v>
      </c>
      <c r="O240" t="str">
        <f>IF(OR(ISBLANK(N240),ISBLANK(M240)),"",IF(N240&gt;(M240+IF(ISBLANK(K240),I240,K240)),H240,IF(N240&lt;(M240+IF(ISBLANK(K240),I240,K240)),G240,"na")))</f>
        <v>BAL</v>
      </c>
      <c r="P240" t="str">
        <f>IF(OR(ISBLANK(N240),ISBLANK(M240)),"",IF(N240&gt;M240,H240,IF(N240&lt;M240,G240,"na")))</f>
        <v>BAL</v>
      </c>
      <c r="Q240" s="23" t="str">
        <f t="shared" si="7"/>
        <v/>
      </c>
    </row>
    <row r="241" spans="1:17" x14ac:dyDescent="0.25">
      <c r="A241">
        <v>240</v>
      </c>
      <c r="B241" s="2" t="str">
        <f>CONCATENATE(D241,"_",IF(E241&lt;10,CONCATENATE("0",E241),E241),"_",H241,"@",G241)</f>
        <v>2012_16_SFO@SEA</v>
      </c>
      <c r="C241" s="1" t="s">
        <v>1</v>
      </c>
      <c r="D241">
        <v>2012</v>
      </c>
      <c r="E241">
        <f t="shared" si="6"/>
        <v>16</v>
      </c>
      <c r="F241">
        <v>16</v>
      </c>
      <c r="G241" t="s">
        <v>89</v>
      </c>
      <c r="H241" t="s">
        <v>333</v>
      </c>
      <c r="K241">
        <v>1.5</v>
      </c>
      <c r="M241">
        <v>42</v>
      </c>
      <c r="N241">
        <v>13</v>
      </c>
      <c r="O241" t="str">
        <f>IF(OR(ISBLANK(N241),ISBLANK(M241)),"",IF(N241&gt;(M241+IF(ISBLANK(K241),I241,K241)),H241,IF(N241&lt;(M241+IF(ISBLANK(K241),I241,K241)),G241,"na")))</f>
        <v>SEA</v>
      </c>
      <c r="P241" t="str">
        <f>IF(OR(ISBLANK(N241),ISBLANK(M241)),"",IF(N241&gt;M241,H241,IF(N241&lt;M241,G241,"na")))</f>
        <v>SEA</v>
      </c>
      <c r="Q241" s="23" t="str">
        <f t="shared" si="7"/>
        <v/>
      </c>
    </row>
    <row r="242" spans="1:17" x14ac:dyDescent="0.25">
      <c r="A242">
        <v>241</v>
      </c>
      <c r="B242" s="2" t="str">
        <f>CONCATENATE(D242,"_",IF(E242&lt;10,CONCATENATE("0",E242),E242),"_",H242,"@",G242)</f>
        <v>2012_17_NYJ@BUF</v>
      </c>
      <c r="C242" s="1" t="s">
        <v>1</v>
      </c>
      <c r="D242">
        <v>2012</v>
      </c>
      <c r="E242">
        <f t="shared" si="6"/>
        <v>17</v>
      </c>
      <c r="F242">
        <v>17</v>
      </c>
      <c r="G242" t="s">
        <v>66</v>
      </c>
      <c r="H242" t="s">
        <v>84</v>
      </c>
      <c r="K242">
        <v>-3.5</v>
      </c>
      <c r="M242">
        <v>28</v>
      </c>
      <c r="N242">
        <v>9</v>
      </c>
      <c r="O242" t="str">
        <f>IF(OR(ISBLANK(N242),ISBLANK(M242)),"",IF(N242&gt;(M242+IF(ISBLANK(K242),I242,K242)),H242,IF(N242&lt;(M242+IF(ISBLANK(K242),I242,K242)),G242,"na")))</f>
        <v>BUF</v>
      </c>
      <c r="P242" t="str">
        <f>IF(OR(ISBLANK(N242),ISBLANK(M242)),"",IF(N242&gt;M242,H242,IF(N242&lt;M242,G242,"na")))</f>
        <v>BUF</v>
      </c>
      <c r="Q242" s="23" t="str">
        <f t="shared" si="7"/>
        <v/>
      </c>
    </row>
    <row r="243" spans="1:17" x14ac:dyDescent="0.25">
      <c r="A243">
        <v>242</v>
      </c>
      <c r="B243" s="2" t="str">
        <f>CONCATENATE(D243,"_",IF(E243&lt;10,CONCATENATE("0",E243),E243),"_",H243,"@",G243)</f>
        <v>2012_17_MIA@NWE</v>
      </c>
      <c r="C243" s="1" t="s">
        <v>1</v>
      </c>
      <c r="D243">
        <v>2012</v>
      </c>
      <c r="E243">
        <f t="shared" si="6"/>
        <v>17</v>
      </c>
      <c r="F243">
        <v>17</v>
      </c>
      <c r="G243" t="s">
        <v>332</v>
      </c>
      <c r="H243" t="s">
        <v>79</v>
      </c>
      <c r="K243">
        <v>-10.5</v>
      </c>
      <c r="M243">
        <v>28</v>
      </c>
      <c r="N243">
        <v>0</v>
      </c>
      <c r="O243" t="str">
        <f>IF(OR(ISBLANK(N243),ISBLANK(M243)),"",IF(N243&gt;(M243+IF(ISBLANK(K243),I243,K243)),H243,IF(N243&lt;(M243+IF(ISBLANK(K243),I243,K243)),G243,"na")))</f>
        <v>NWE</v>
      </c>
      <c r="P243" t="str">
        <f>IF(OR(ISBLANK(N243),ISBLANK(M243)),"",IF(N243&gt;M243,H243,IF(N243&lt;M243,G243,"na")))</f>
        <v>NWE</v>
      </c>
      <c r="Q243" s="23" t="str">
        <f t="shared" si="7"/>
        <v/>
      </c>
    </row>
    <row r="244" spans="1:17" x14ac:dyDescent="0.25">
      <c r="A244">
        <v>243</v>
      </c>
      <c r="B244" s="2" t="str">
        <f>CONCATENATE(D244,"_",IF(E244&lt;10,CONCATENATE("0",E244),E244),"_",H244,"@",G244)</f>
        <v>2012_17_BAL@CIN</v>
      </c>
      <c r="C244" s="1" t="s">
        <v>1</v>
      </c>
      <c r="D244">
        <v>2012</v>
      </c>
      <c r="E244">
        <f t="shared" si="6"/>
        <v>17</v>
      </c>
      <c r="F244">
        <v>17</v>
      </c>
      <c r="G244" t="s">
        <v>69</v>
      </c>
      <c r="H244" t="s">
        <v>65</v>
      </c>
      <c r="K244">
        <v>-2.5</v>
      </c>
      <c r="M244">
        <v>23</v>
      </c>
      <c r="N244">
        <v>17</v>
      </c>
      <c r="O244" t="str">
        <f>IF(OR(ISBLANK(N244),ISBLANK(M244)),"",IF(N244&gt;(M244+IF(ISBLANK(K244),I244,K244)),H244,IF(N244&lt;(M244+IF(ISBLANK(K244),I244,K244)),G244,"na")))</f>
        <v>CIN</v>
      </c>
      <c r="P244" t="str">
        <f>IF(OR(ISBLANK(N244),ISBLANK(M244)),"",IF(N244&gt;M244,H244,IF(N244&lt;M244,G244,"na")))</f>
        <v>CIN</v>
      </c>
      <c r="Q244" s="23" t="str">
        <f t="shared" si="7"/>
        <v/>
      </c>
    </row>
    <row r="245" spans="1:17" x14ac:dyDescent="0.25">
      <c r="A245">
        <v>244</v>
      </c>
      <c r="B245" s="2" t="str">
        <f>CONCATENATE(D245,"_",IF(E245&lt;10,CONCATENATE("0",E245),E245),"_",H245,"@",G245)</f>
        <v>2012_17_CLE@PIT</v>
      </c>
      <c r="C245" s="1" t="s">
        <v>1</v>
      </c>
      <c r="D245">
        <v>2012</v>
      </c>
      <c r="E245">
        <f t="shared" si="6"/>
        <v>17</v>
      </c>
      <c r="F245">
        <v>17</v>
      </c>
      <c r="G245" t="s">
        <v>87</v>
      </c>
      <c r="H245" t="s">
        <v>70</v>
      </c>
      <c r="K245">
        <v>-6.5</v>
      </c>
      <c r="M245">
        <v>24</v>
      </c>
      <c r="N245">
        <v>10</v>
      </c>
      <c r="O245" t="str">
        <f>IF(OR(ISBLANK(N245),ISBLANK(M245)),"",IF(N245&gt;(M245+IF(ISBLANK(K245),I245,K245)),H245,IF(N245&lt;(M245+IF(ISBLANK(K245),I245,K245)),G245,"na")))</f>
        <v>PIT</v>
      </c>
      <c r="P245" t="str">
        <f>IF(OR(ISBLANK(N245),ISBLANK(M245)),"",IF(N245&gt;M245,H245,IF(N245&lt;M245,G245,"na")))</f>
        <v>PIT</v>
      </c>
      <c r="Q245" s="23" t="str">
        <f t="shared" si="7"/>
        <v/>
      </c>
    </row>
    <row r="246" spans="1:17" x14ac:dyDescent="0.25">
      <c r="A246">
        <v>245</v>
      </c>
      <c r="B246" s="2" t="str">
        <f>CONCATENATE(D246,"_",IF(E246&lt;10,CONCATENATE("0",E246),E246),"_",H246,"@",G246)</f>
        <v>2012_17_HOU@IND</v>
      </c>
      <c r="C246" s="1" t="s">
        <v>1</v>
      </c>
      <c r="D246">
        <v>2012</v>
      </c>
      <c r="E246">
        <f t="shared" si="6"/>
        <v>17</v>
      </c>
      <c r="F246">
        <v>17</v>
      </c>
      <c r="G246" t="s">
        <v>76</v>
      </c>
      <c r="H246" t="s">
        <v>75</v>
      </c>
      <c r="K246">
        <v>3.5</v>
      </c>
      <c r="M246">
        <v>28</v>
      </c>
      <c r="N246">
        <v>16</v>
      </c>
      <c r="O246" t="str">
        <f>IF(OR(ISBLANK(N246),ISBLANK(M246)),"",IF(N246&gt;(M246+IF(ISBLANK(K246),I246,K246)),H246,IF(N246&lt;(M246+IF(ISBLANK(K246),I246,K246)),G246,"na")))</f>
        <v>IND</v>
      </c>
      <c r="P246" t="str">
        <f>IF(OR(ISBLANK(N246),ISBLANK(M246)),"",IF(N246&gt;M246,H246,IF(N246&lt;M246,G246,"na")))</f>
        <v>IND</v>
      </c>
      <c r="Q246" s="23" t="str">
        <f t="shared" si="7"/>
        <v/>
      </c>
    </row>
    <row r="247" spans="1:17" x14ac:dyDescent="0.25">
      <c r="A247">
        <v>246</v>
      </c>
      <c r="B247" s="2" t="str">
        <f>CONCATENATE(D247,"_",IF(E247&lt;10,CONCATENATE("0",E247),E247),"_",H247,"@",G247)</f>
        <v>2012_17_JAX@TEN</v>
      </c>
      <c r="C247" s="1" t="s">
        <v>1</v>
      </c>
      <c r="D247">
        <v>2012</v>
      </c>
      <c r="E247">
        <f t="shared" si="6"/>
        <v>17</v>
      </c>
      <c r="F247">
        <v>17</v>
      </c>
      <c r="G247" t="s">
        <v>93</v>
      </c>
      <c r="H247" t="s">
        <v>77</v>
      </c>
      <c r="K247">
        <v>-4.5</v>
      </c>
      <c r="M247">
        <v>38</v>
      </c>
      <c r="N247">
        <v>20</v>
      </c>
      <c r="O247" t="str">
        <f>IF(OR(ISBLANK(N247),ISBLANK(M247)),"",IF(N247&gt;(M247+IF(ISBLANK(K247),I247,K247)),H247,IF(N247&lt;(M247+IF(ISBLANK(K247),I247,K247)),G247,"na")))</f>
        <v>TEN</v>
      </c>
      <c r="P247" t="str">
        <f>IF(OR(ISBLANK(N247),ISBLANK(M247)),"",IF(N247&gt;M247,H247,IF(N247&lt;M247,G247,"na")))</f>
        <v>TEN</v>
      </c>
      <c r="Q247" s="23" t="str">
        <f t="shared" si="7"/>
        <v/>
      </c>
    </row>
    <row r="248" spans="1:17" x14ac:dyDescent="0.25">
      <c r="A248">
        <v>247</v>
      </c>
      <c r="B248" s="2" t="str">
        <f>CONCATENATE(D248,"_",IF(E248&lt;10,CONCATENATE("0",E248),E248),"_",H248,"@",G248)</f>
        <v>2012_17_PHI@NYG</v>
      </c>
      <c r="C248" s="1" t="s">
        <v>1</v>
      </c>
      <c r="D248">
        <v>2012</v>
      </c>
      <c r="E248">
        <f t="shared" si="6"/>
        <v>17</v>
      </c>
      <c r="F248">
        <v>17</v>
      </c>
      <c r="G248" t="s">
        <v>83</v>
      </c>
      <c r="H248" t="s">
        <v>86</v>
      </c>
      <c r="K248">
        <v>-7.5</v>
      </c>
      <c r="M248">
        <v>42</v>
      </c>
      <c r="N248">
        <v>7</v>
      </c>
      <c r="O248" t="str">
        <f>IF(OR(ISBLANK(N248),ISBLANK(M248)),"",IF(N248&gt;(M248+IF(ISBLANK(K248),I248,K248)),H248,IF(N248&lt;(M248+IF(ISBLANK(K248),I248,K248)),G248,"na")))</f>
        <v>NYG</v>
      </c>
      <c r="P248" t="str">
        <f>IF(OR(ISBLANK(N248),ISBLANK(M248)),"",IF(N248&gt;M248,H248,IF(N248&lt;M248,G248,"na")))</f>
        <v>NYG</v>
      </c>
      <c r="Q248" s="23" t="str">
        <f t="shared" si="7"/>
        <v/>
      </c>
    </row>
    <row r="249" spans="1:17" x14ac:dyDescent="0.25">
      <c r="A249">
        <v>248</v>
      </c>
      <c r="B249" s="2" t="str">
        <f>CONCATENATE(D249,"_",IF(E249&lt;10,CONCATENATE("0",E249),E249),"_",H249,"@",G249)</f>
        <v>2012_17_CHI@DET</v>
      </c>
      <c r="C249" s="1" t="s">
        <v>1</v>
      </c>
      <c r="D249">
        <v>2012</v>
      </c>
      <c r="E249">
        <f t="shared" si="6"/>
        <v>17</v>
      </c>
      <c r="F249">
        <v>17</v>
      </c>
      <c r="G249" t="s">
        <v>73</v>
      </c>
      <c r="H249" t="s">
        <v>68</v>
      </c>
      <c r="K249">
        <v>3.5</v>
      </c>
      <c r="M249">
        <v>24</v>
      </c>
      <c r="N249">
        <v>26</v>
      </c>
      <c r="O249" t="str">
        <f>IF(OR(ISBLANK(N249),ISBLANK(M249)),"",IF(N249&gt;(M249+IF(ISBLANK(K249),I249,K249)),H249,IF(N249&lt;(M249+IF(ISBLANK(K249),I249,K249)),G249,"na")))</f>
        <v>DET</v>
      </c>
      <c r="P249" t="str">
        <f>IF(OR(ISBLANK(N249),ISBLANK(M249)),"",IF(N249&gt;M249,H249,IF(N249&lt;M249,G249,"na")))</f>
        <v>CHI</v>
      </c>
      <c r="Q249" s="23" t="str">
        <f t="shared" si="7"/>
        <v/>
      </c>
    </row>
    <row r="250" spans="1:17" x14ac:dyDescent="0.25">
      <c r="A250">
        <v>249</v>
      </c>
      <c r="B250" s="2" t="str">
        <f>CONCATENATE(D250,"_",IF(E250&lt;10,CONCATENATE("0",E250),E250),"_",H250,"@",G250)</f>
        <v>2012_17_TBY@ATL</v>
      </c>
      <c r="C250" s="1" t="s">
        <v>1</v>
      </c>
      <c r="D250">
        <v>2012</v>
      </c>
      <c r="E250">
        <f t="shared" si="6"/>
        <v>17</v>
      </c>
      <c r="F250">
        <v>17</v>
      </c>
      <c r="G250" t="s">
        <v>20</v>
      </c>
      <c r="H250" t="s">
        <v>334</v>
      </c>
      <c r="K250">
        <v>-3.5</v>
      </c>
      <c r="M250">
        <v>17</v>
      </c>
      <c r="N250">
        <v>22</v>
      </c>
      <c r="O250" t="str">
        <f>IF(OR(ISBLANK(N250),ISBLANK(M250)),"",IF(N250&gt;(M250+IF(ISBLANK(K250),I250,K250)),H250,IF(N250&lt;(M250+IF(ISBLANK(K250),I250,K250)),G250,"na")))</f>
        <v>TBY</v>
      </c>
      <c r="P250" t="str">
        <f>IF(OR(ISBLANK(N250),ISBLANK(M250)),"",IF(N250&gt;M250,H250,IF(N250&lt;M250,G250,"na")))</f>
        <v>TBY</v>
      </c>
      <c r="Q250" s="23" t="str">
        <f t="shared" si="7"/>
        <v/>
      </c>
    </row>
    <row r="251" spans="1:17" x14ac:dyDescent="0.25">
      <c r="A251">
        <v>250</v>
      </c>
      <c r="B251" s="2" t="str">
        <f>CONCATENATE(D251,"_",IF(E251&lt;10,CONCATENATE("0",E251),E251),"_",H251,"@",G251)</f>
        <v>2012_17_CAR@NOR</v>
      </c>
      <c r="C251" s="1" t="s">
        <v>1</v>
      </c>
      <c r="D251">
        <v>2012</v>
      </c>
      <c r="E251">
        <f t="shared" si="6"/>
        <v>17</v>
      </c>
      <c r="F251">
        <v>17</v>
      </c>
      <c r="G251" t="s">
        <v>335</v>
      </c>
      <c r="H251" t="s">
        <v>67</v>
      </c>
      <c r="K251">
        <v>-4.5</v>
      </c>
      <c r="M251">
        <v>38</v>
      </c>
      <c r="N251">
        <v>44</v>
      </c>
      <c r="O251" t="str">
        <f>IF(OR(ISBLANK(N251),ISBLANK(M251)),"",IF(N251&gt;(M251+IF(ISBLANK(K251),I251,K251)),H251,IF(N251&lt;(M251+IF(ISBLANK(K251),I251,K251)),G251,"na")))</f>
        <v>CAR</v>
      </c>
      <c r="P251" t="str">
        <f>IF(OR(ISBLANK(N251),ISBLANK(M251)),"",IF(N251&gt;M251,H251,IF(N251&lt;M251,G251,"na")))</f>
        <v>CAR</v>
      </c>
      <c r="Q251" s="23" t="str">
        <f t="shared" si="7"/>
        <v/>
      </c>
    </row>
    <row r="252" spans="1:17" x14ac:dyDescent="0.25">
      <c r="A252">
        <v>251</v>
      </c>
      <c r="B252" s="2" t="str">
        <f>CONCATENATE(D252,"_",IF(E252&lt;10,CONCATENATE("0",E252),E252),"_",H252,"@",G252)</f>
        <v>2012_17_GBY@MIN</v>
      </c>
      <c r="C252" s="1" t="s">
        <v>1</v>
      </c>
      <c r="D252">
        <v>2012</v>
      </c>
      <c r="E252">
        <f t="shared" si="6"/>
        <v>17</v>
      </c>
      <c r="F252">
        <v>17</v>
      </c>
      <c r="G252" t="s">
        <v>80</v>
      </c>
      <c r="H252" t="s">
        <v>330</v>
      </c>
      <c r="K252">
        <v>3.5</v>
      </c>
      <c r="M252">
        <v>37</v>
      </c>
      <c r="N252">
        <v>34</v>
      </c>
      <c r="O252" t="str">
        <f>IF(OR(ISBLANK(N252),ISBLANK(M252)),"",IF(N252&gt;(M252+IF(ISBLANK(K252),I252,K252)),H252,IF(N252&lt;(M252+IF(ISBLANK(K252),I252,K252)),G252,"na")))</f>
        <v>MIN</v>
      </c>
      <c r="P252" t="str">
        <f>IF(OR(ISBLANK(N252),ISBLANK(M252)),"",IF(N252&gt;M252,H252,IF(N252&lt;M252,G252,"na")))</f>
        <v>MIN</v>
      </c>
      <c r="Q252" s="23" t="str">
        <f t="shared" si="7"/>
        <v/>
      </c>
    </row>
    <row r="253" spans="1:17" x14ac:dyDescent="0.25">
      <c r="A253">
        <v>252</v>
      </c>
      <c r="B253" s="2" t="str">
        <f>CONCATENATE(D253,"_",IF(E253&lt;10,CONCATENATE("0",E253),E253),"_",H253,"@",G253)</f>
        <v>2012_17_KCY@DEN</v>
      </c>
      <c r="C253" s="1" t="s">
        <v>1</v>
      </c>
      <c r="D253">
        <v>2012</v>
      </c>
      <c r="E253">
        <f t="shared" si="6"/>
        <v>17</v>
      </c>
      <c r="F253">
        <v>17</v>
      </c>
      <c r="G253" t="s">
        <v>72</v>
      </c>
      <c r="H253" t="s">
        <v>331</v>
      </c>
      <c r="K253">
        <v>-15.5</v>
      </c>
      <c r="M253">
        <v>38</v>
      </c>
      <c r="N253">
        <v>3</v>
      </c>
      <c r="O253" t="str">
        <f>IF(OR(ISBLANK(N253),ISBLANK(M253)),"",IF(N253&gt;(M253+IF(ISBLANK(K253),I253,K253)),H253,IF(N253&lt;(M253+IF(ISBLANK(K253),I253,K253)),G253,"na")))</f>
        <v>DEN</v>
      </c>
      <c r="P253" t="str">
        <f>IF(OR(ISBLANK(N253),ISBLANK(M253)),"",IF(N253&gt;M253,H253,IF(N253&lt;M253,G253,"na")))</f>
        <v>DEN</v>
      </c>
      <c r="Q253" s="23" t="str">
        <f t="shared" si="7"/>
        <v/>
      </c>
    </row>
    <row r="254" spans="1:17" x14ac:dyDescent="0.25">
      <c r="A254">
        <v>253</v>
      </c>
      <c r="B254" s="2" t="str">
        <f>CONCATENATE(D254,"_",IF(E254&lt;10,CONCATENATE("0",E254),E254),"_",H254,"@",G254)</f>
        <v>2012_17_OAK@SD</v>
      </c>
      <c r="C254" s="1" t="s">
        <v>1</v>
      </c>
      <c r="D254">
        <v>2012</v>
      </c>
      <c r="E254">
        <f t="shared" si="6"/>
        <v>17</v>
      </c>
      <c r="F254">
        <v>17</v>
      </c>
      <c r="G254" t="s">
        <v>88</v>
      </c>
      <c r="H254" t="s">
        <v>85</v>
      </c>
      <c r="K254">
        <v>-4.5</v>
      </c>
      <c r="M254">
        <v>24</v>
      </c>
      <c r="N254">
        <v>21</v>
      </c>
      <c r="O254" t="str">
        <f>IF(OR(ISBLANK(N254),ISBLANK(M254)),"",IF(N254&gt;(M254+IF(ISBLANK(K254),I254,K254)),H254,IF(N254&lt;(M254+IF(ISBLANK(K254),I254,K254)),G254,"na")))</f>
        <v>OAK</v>
      </c>
      <c r="P254" t="str">
        <f>IF(OR(ISBLANK(N254),ISBLANK(M254)),"",IF(N254&gt;M254,H254,IF(N254&lt;M254,G254,"na")))</f>
        <v>SD</v>
      </c>
      <c r="Q254" s="23" t="str">
        <f t="shared" si="7"/>
        <v/>
      </c>
    </row>
    <row r="255" spans="1:17" x14ac:dyDescent="0.25">
      <c r="A255">
        <v>254</v>
      </c>
      <c r="B255" s="2" t="str">
        <f>CONCATENATE(D255,"_",IF(E255&lt;10,CONCATENATE("0",E255),E255),"_",H255,"@",G255)</f>
        <v>2012_17_ARI@SFO</v>
      </c>
      <c r="C255" s="1" t="s">
        <v>1</v>
      </c>
      <c r="D255">
        <v>2012</v>
      </c>
      <c r="E255">
        <f t="shared" si="6"/>
        <v>17</v>
      </c>
      <c r="F255">
        <v>17</v>
      </c>
      <c r="G255" t="s">
        <v>333</v>
      </c>
      <c r="H255" t="s">
        <v>64</v>
      </c>
      <c r="K255">
        <v>-14.5</v>
      </c>
      <c r="M255">
        <v>27</v>
      </c>
      <c r="N255">
        <v>13</v>
      </c>
      <c r="O255" t="str">
        <f>IF(OR(ISBLANK(N255),ISBLANK(M255)),"",IF(N255&gt;(M255+IF(ISBLANK(K255),I255,K255)),H255,IF(N255&lt;(M255+IF(ISBLANK(K255),I255,K255)),G255,"na")))</f>
        <v>ARI</v>
      </c>
      <c r="P255" t="str">
        <f>IF(OR(ISBLANK(N255),ISBLANK(M255)),"",IF(N255&gt;M255,H255,IF(N255&lt;M255,G255,"na")))</f>
        <v>SFO</v>
      </c>
      <c r="Q255" s="23" t="str">
        <f t="shared" si="7"/>
        <v/>
      </c>
    </row>
    <row r="256" spans="1:17" x14ac:dyDescent="0.25">
      <c r="A256">
        <v>255</v>
      </c>
      <c r="B256" s="2" t="str">
        <f>CONCATENATE(D256,"_",IF(E256&lt;10,CONCATENATE("0",E256),E256),"_",H256,"@",G256)</f>
        <v>2012_17_STL@SEA</v>
      </c>
      <c r="C256" s="1" t="s">
        <v>1</v>
      </c>
      <c r="D256">
        <v>2012</v>
      </c>
      <c r="E256">
        <f t="shared" si="6"/>
        <v>17</v>
      </c>
      <c r="F256">
        <v>17</v>
      </c>
      <c r="G256" t="s">
        <v>89</v>
      </c>
      <c r="H256" t="s">
        <v>91</v>
      </c>
      <c r="K256">
        <v>-10.5</v>
      </c>
      <c r="M256">
        <v>20</v>
      </c>
      <c r="N256">
        <v>13</v>
      </c>
      <c r="O256" t="str">
        <f>IF(OR(ISBLANK(N256),ISBLANK(M256)),"",IF(N256&gt;(M256+IF(ISBLANK(K256),I256,K256)),H256,IF(N256&lt;(M256+IF(ISBLANK(K256),I256,K256)),G256,"na")))</f>
        <v>STL</v>
      </c>
      <c r="P256" t="str">
        <f>IF(OR(ISBLANK(N256),ISBLANK(M256)),"",IF(N256&gt;M256,H256,IF(N256&lt;M256,G256,"na")))</f>
        <v>SEA</v>
      </c>
      <c r="Q256" s="23" t="str">
        <f t="shared" si="7"/>
        <v/>
      </c>
    </row>
    <row r="257" spans="1:17" x14ac:dyDescent="0.25">
      <c r="A257">
        <v>256</v>
      </c>
      <c r="B257" s="2" t="str">
        <f>CONCATENATE(D257,"_",IF(E257&lt;10,CONCATENATE("0",E257),E257),"_",H257,"@",G257)</f>
        <v>2012_17_DAL@WAS</v>
      </c>
      <c r="C257" t="s">
        <v>1</v>
      </c>
      <c r="D257">
        <v>2012</v>
      </c>
      <c r="E257">
        <f t="shared" si="6"/>
        <v>17</v>
      </c>
      <c r="F257">
        <v>17</v>
      </c>
      <c r="G257" t="s">
        <v>94</v>
      </c>
      <c r="H257" t="s">
        <v>71</v>
      </c>
      <c r="K257">
        <v>-3.5</v>
      </c>
      <c r="M257">
        <v>28</v>
      </c>
      <c r="N257">
        <v>18</v>
      </c>
      <c r="O257" t="str">
        <f>IF(OR(ISBLANK(N257),ISBLANK(M257)),"",IF(N257&gt;(M257+IF(ISBLANK(K257),I257,K257)),H257,IF(N257&lt;(M257+IF(ISBLANK(K257),I257,K257)),G257,"na")))</f>
        <v>WAS</v>
      </c>
      <c r="P257" t="str">
        <f>IF(OR(ISBLANK(N257),ISBLANK(M257)),"",IF(N257&gt;M257,H257,IF(N257&lt;M257,G257,"na")))</f>
        <v>WAS</v>
      </c>
      <c r="Q257" s="23" t="str">
        <f t="shared" si="7"/>
        <v/>
      </c>
    </row>
    <row r="258" spans="1:17" x14ac:dyDescent="0.25">
      <c r="A258">
        <v>257</v>
      </c>
      <c r="B258" s="2" t="str">
        <f>CONCATENATE(D258,"_",IF(E258&lt;10,CONCATENATE("0",E258),E258),"_",H258,"@",G258)</f>
        <v>2012_18_CIN@HOU</v>
      </c>
      <c r="C258" t="s">
        <v>3</v>
      </c>
      <c r="D258">
        <v>2012</v>
      </c>
      <c r="E258">
        <f t="shared" ref="E258:E321" si="8">IF(C258="rs",F258,17+F258)</f>
        <v>18</v>
      </c>
      <c r="F258">
        <v>1</v>
      </c>
      <c r="G258" t="s">
        <v>75</v>
      </c>
      <c r="H258" t="s">
        <v>69</v>
      </c>
      <c r="I258">
        <v>-4.5</v>
      </c>
      <c r="K258">
        <v>-4.5</v>
      </c>
      <c r="M258">
        <v>19</v>
      </c>
      <c r="N258">
        <v>13</v>
      </c>
      <c r="O258" t="str">
        <f>IF(OR(ISBLANK(N258),ISBLANK(M258)),"",IF(N258&gt;(M258+IF(ISBLANK(K258),I258,K258)),H258,IF(N258&lt;(M258+IF(ISBLANK(K258),I258,K258)),G258,"na")))</f>
        <v>HOU</v>
      </c>
      <c r="P258" t="str">
        <f>IF(OR(ISBLANK(N258),ISBLANK(M258)),"",IF(N258&gt;M258,H258,IF(N258&lt;M258,G258,"na")))</f>
        <v>HOU</v>
      </c>
      <c r="Q258" s="23" t="str">
        <f t="shared" si="7"/>
        <v/>
      </c>
    </row>
    <row r="259" spans="1:17" x14ac:dyDescent="0.25">
      <c r="A259">
        <v>258</v>
      </c>
      <c r="B259" s="2" t="str">
        <f>CONCATENATE(D259,"_",IF(E259&lt;10,CONCATENATE("0",E259),E259),"_",H259,"@",G259)</f>
        <v>2012_18_MIN@GBY</v>
      </c>
      <c r="C259" t="s">
        <v>3</v>
      </c>
      <c r="D259">
        <v>2012</v>
      </c>
      <c r="E259">
        <f t="shared" si="8"/>
        <v>18</v>
      </c>
      <c r="F259">
        <v>1</v>
      </c>
      <c r="G259" t="s">
        <v>330</v>
      </c>
      <c r="H259" t="s">
        <v>80</v>
      </c>
      <c r="I259">
        <v>-7.5</v>
      </c>
      <c r="K259">
        <v>-10.5</v>
      </c>
      <c r="M259">
        <v>24</v>
      </c>
      <c r="N259">
        <v>10</v>
      </c>
      <c r="O259" t="str">
        <f>IF(OR(ISBLANK(N259),ISBLANK(M259)),"",IF(N259&gt;(M259+IF(ISBLANK(K259),I259,K259)),H259,IF(N259&lt;(M259+IF(ISBLANK(K259),I259,K259)),G259,"na")))</f>
        <v>GBY</v>
      </c>
      <c r="P259" t="str">
        <f>IF(OR(ISBLANK(N259),ISBLANK(M259)),"",IF(N259&gt;M259,H259,IF(N259&lt;M259,G259,"na")))</f>
        <v>GBY</v>
      </c>
      <c r="Q259" s="23" t="str">
        <f t="shared" ref="Q259:Q322" si="9">IF(OR(ISBLANK(M259),ISBLANK(N259),ISBLANK(L259)),"",IF(L259&gt;SUM(M259:N259),"U",IF(L259&lt;SUM(M259:N259),"O","E")))</f>
        <v/>
      </c>
    </row>
    <row r="260" spans="1:17" x14ac:dyDescent="0.25">
      <c r="A260">
        <v>259</v>
      </c>
      <c r="B260" s="2" t="str">
        <f>CONCATENATE(D260,"_",IF(E260&lt;10,CONCATENATE("0",E260),E260),"_",H260,"@",G260)</f>
        <v>2012_18_IND@BAL</v>
      </c>
      <c r="C260" t="s">
        <v>3</v>
      </c>
      <c r="D260">
        <v>2012</v>
      </c>
      <c r="E260">
        <f t="shared" si="8"/>
        <v>18</v>
      </c>
      <c r="F260">
        <v>1</v>
      </c>
      <c r="G260" t="s">
        <v>65</v>
      </c>
      <c r="H260" t="s">
        <v>76</v>
      </c>
      <c r="I260">
        <v>-7</v>
      </c>
      <c r="K260">
        <v>-7</v>
      </c>
      <c r="M260">
        <v>24</v>
      </c>
      <c r="N260">
        <v>9</v>
      </c>
      <c r="O260" t="str">
        <f>IF(OR(ISBLANK(N260),ISBLANK(M260)),"",IF(N260&gt;(M260+IF(ISBLANK(K260),I260,K260)),H260,IF(N260&lt;(M260+IF(ISBLANK(K260),I260,K260)),G260,"na")))</f>
        <v>BAL</v>
      </c>
      <c r="P260" t="str">
        <f>IF(OR(ISBLANK(N260),ISBLANK(M260)),"",IF(N260&gt;M260,H260,IF(N260&lt;M260,G260,"na")))</f>
        <v>BAL</v>
      </c>
      <c r="Q260" s="23" t="str">
        <f t="shared" si="9"/>
        <v/>
      </c>
    </row>
    <row r="261" spans="1:17" x14ac:dyDescent="0.25">
      <c r="A261">
        <v>260</v>
      </c>
      <c r="B261" s="2" t="str">
        <f>CONCATENATE(D261,"_",IF(E261&lt;10,CONCATENATE("0",E261),E261),"_",H261,"@",G261)</f>
        <v>2012_18_SEA@WAS</v>
      </c>
      <c r="C261" t="s">
        <v>3</v>
      </c>
      <c r="D261">
        <v>2012</v>
      </c>
      <c r="E261">
        <f t="shared" si="8"/>
        <v>18</v>
      </c>
      <c r="F261">
        <v>1</v>
      </c>
      <c r="G261" t="s">
        <v>94</v>
      </c>
      <c r="H261" t="s">
        <v>89</v>
      </c>
      <c r="I261">
        <v>3</v>
      </c>
      <c r="K261">
        <v>3</v>
      </c>
      <c r="M261">
        <v>14</v>
      </c>
      <c r="N261">
        <v>24</v>
      </c>
      <c r="O261" t="str">
        <f>IF(OR(ISBLANK(N261),ISBLANK(M261)),"",IF(N261&gt;(M261+IF(ISBLANK(K261),I261,K261)),H261,IF(N261&lt;(M261+IF(ISBLANK(K261),I261,K261)),G261,"na")))</f>
        <v>SEA</v>
      </c>
      <c r="P261" t="str">
        <f>IF(OR(ISBLANK(N261),ISBLANK(M261)),"",IF(N261&gt;M261,H261,IF(N261&lt;M261,G261,"na")))</f>
        <v>SEA</v>
      </c>
      <c r="Q261" s="23" t="str">
        <f t="shared" si="9"/>
        <v/>
      </c>
    </row>
    <row r="262" spans="1:17" x14ac:dyDescent="0.25">
      <c r="A262">
        <v>261</v>
      </c>
      <c r="B262" s="2" t="str">
        <f>CONCATENATE(D262,"_",IF(E262&lt;10,CONCATENATE("0",E262),E262),"_",H262,"@",G262)</f>
        <v>2012_19_BAL@DEN</v>
      </c>
      <c r="C262" t="s">
        <v>3</v>
      </c>
      <c r="D262">
        <v>2012</v>
      </c>
      <c r="E262">
        <f t="shared" si="8"/>
        <v>19</v>
      </c>
      <c r="F262">
        <v>2</v>
      </c>
      <c r="G262" t="s">
        <v>72</v>
      </c>
      <c r="H262" t="s">
        <v>65</v>
      </c>
      <c r="I262">
        <v>-9</v>
      </c>
      <c r="K262">
        <v>-9.5</v>
      </c>
      <c r="M262">
        <v>35</v>
      </c>
      <c r="N262">
        <v>38</v>
      </c>
      <c r="O262" t="str">
        <f>IF(OR(ISBLANK(N262),ISBLANK(M262)),"",IF(N262&gt;(M262+IF(ISBLANK(K262),I262,K262)),H262,IF(N262&lt;(M262+IF(ISBLANK(K262),I262,K262)),G262,"na")))</f>
        <v>BAL</v>
      </c>
      <c r="P262" t="str">
        <f>IF(OR(ISBLANK(N262),ISBLANK(M262)),"",IF(N262&gt;M262,H262,IF(N262&lt;M262,G262,"na")))</f>
        <v>BAL</v>
      </c>
      <c r="Q262" s="23" t="str">
        <f t="shared" si="9"/>
        <v/>
      </c>
    </row>
    <row r="263" spans="1:17" x14ac:dyDescent="0.25">
      <c r="A263">
        <v>262</v>
      </c>
      <c r="B263" s="2" t="str">
        <f>CONCATENATE(D263,"_",IF(E263&lt;10,CONCATENATE("0",E263),E263),"_",H263,"@",G263)</f>
        <v>2012_19_GBY@SFO</v>
      </c>
      <c r="C263" t="s">
        <v>3</v>
      </c>
      <c r="D263">
        <v>2012</v>
      </c>
      <c r="E263">
        <f t="shared" si="8"/>
        <v>19</v>
      </c>
      <c r="F263">
        <v>2</v>
      </c>
      <c r="G263" t="s">
        <v>333</v>
      </c>
      <c r="H263" t="s">
        <v>330</v>
      </c>
      <c r="I263">
        <v>-3</v>
      </c>
      <c r="K263">
        <v>-3</v>
      </c>
      <c r="M263">
        <v>45</v>
      </c>
      <c r="N263">
        <v>31</v>
      </c>
      <c r="O263" t="str">
        <f>IF(OR(ISBLANK(N263),ISBLANK(M263)),"",IF(N263&gt;(M263+IF(ISBLANK(K263),I263,K263)),H263,IF(N263&lt;(M263+IF(ISBLANK(K263),I263,K263)),G263,"na")))</f>
        <v>SFO</v>
      </c>
      <c r="P263" t="str">
        <f>IF(OR(ISBLANK(N263),ISBLANK(M263)),"",IF(N263&gt;M263,H263,IF(N263&lt;M263,G263,"na")))</f>
        <v>SFO</v>
      </c>
      <c r="Q263" s="23" t="str">
        <f t="shared" si="9"/>
        <v/>
      </c>
    </row>
    <row r="264" spans="1:17" x14ac:dyDescent="0.25">
      <c r="A264">
        <v>263</v>
      </c>
      <c r="B264" s="2" t="str">
        <f>CONCATENATE(D264,"_",IF(E264&lt;10,CONCATENATE("0",E264),E264),"_",H264,"@",G264)</f>
        <v>2012_19_SEA@ATL</v>
      </c>
      <c r="C264" t="s">
        <v>3</v>
      </c>
      <c r="D264">
        <v>2012</v>
      </c>
      <c r="E264">
        <f t="shared" si="8"/>
        <v>19</v>
      </c>
      <c r="F264">
        <v>2</v>
      </c>
      <c r="G264" t="s">
        <v>20</v>
      </c>
      <c r="H264" t="s">
        <v>89</v>
      </c>
      <c r="I264">
        <v>-2.5</v>
      </c>
      <c r="K264">
        <v>-2.5</v>
      </c>
      <c r="M264">
        <v>30</v>
      </c>
      <c r="N264">
        <v>28</v>
      </c>
      <c r="O264" t="str">
        <f>IF(OR(ISBLANK(N264),ISBLANK(M264)),"",IF(N264&gt;(M264+IF(ISBLANK(K264),I264,K264)),H264,IF(N264&lt;(M264+IF(ISBLANK(K264),I264,K264)),G264,"na")))</f>
        <v>SEA</v>
      </c>
      <c r="P264" t="str">
        <f>IF(OR(ISBLANK(N264),ISBLANK(M264)),"",IF(N264&gt;M264,H264,IF(N264&lt;M264,G264,"na")))</f>
        <v>ATL</v>
      </c>
      <c r="Q264" s="23" t="str">
        <f t="shared" si="9"/>
        <v/>
      </c>
    </row>
    <row r="265" spans="1:17" x14ac:dyDescent="0.25">
      <c r="A265">
        <v>264</v>
      </c>
      <c r="B265" s="2" t="str">
        <f>CONCATENATE(D265,"_",IF(E265&lt;10,CONCATENATE("0",E265),E265),"_",H265,"@",G265)</f>
        <v>2012_19_HOU@NWE</v>
      </c>
      <c r="C265" t="s">
        <v>3</v>
      </c>
      <c r="D265">
        <v>2012</v>
      </c>
      <c r="E265">
        <f t="shared" si="8"/>
        <v>19</v>
      </c>
      <c r="F265">
        <v>2</v>
      </c>
      <c r="G265" t="s">
        <v>332</v>
      </c>
      <c r="H265" t="s">
        <v>75</v>
      </c>
      <c r="I265">
        <v>-9</v>
      </c>
      <c r="K265">
        <v>-8.5</v>
      </c>
      <c r="M265">
        <v>41</v>
      </c>
      <c r="N265">
        <v>28</v>
      </c>
      <c r="O265" t="str">
        <f>IF(OR(ISBLANK(N265),ISBLANK(M265)),"",IF(N265&gt;(M265+IF(ISBLANK(K265),I265,K265)),H265,IF(N265&lt;(M265+IF(ISBLANK(K265),I265,K265)),G265,"na")))</f>
        <v>NWE</v>
      </c>
      <c r="P265" t="str">
        <f>IF(OR(ISBLANK(N265),ISBLANK(M265)),"",IF(N265&gt;M265,H265,IF(N265&lt;M265,G265,"na")))</f>
        <v>NWE</v>
      </c>
      <c r="Q265" s="23" t="str">
        <f t="shared" si="9"/>
        <v/>
      </c>
    </row>
    <row r="266" spans="1:17" x14ac:dyDescent="0.25">
      <c r="A266">
        <v>265</v>
      </c>
      <c r="B266" s="2" t="str">
        <f>CONCATENATE(D266,"_",IF(E266&lt;10,CONCATENATE("0",E266),E266),"_",H266,"@",G266)</f>
        <v>2012_20_SFO@ATL</v>
      </c>
      <c r="C266" t="s">
        <v>3</v>
      </c>
      <c r="D266">
        <v>2012</v>
      </c>
      <c r="E266">
        <f t="shared" si="8"/>
        <v>20</v>
      </c>
      <c r="F266">
        <v>3</v>
      </c>
      <c r="G266" t="s">
        <v>20</v>
      </c>
      <c r="H266" t="s">
        <v>333</v>
      </c>
      <c r="I266">
        <v>3.5</v>
      </c>
      <c r="K266">
        <v>4.5</v>
      </c>
      <c r="M266">
        <v>24</v>
      </c>
      <c r="N266">
        <v>28</v>
      </c>
      <c r="O266" t="str">
        <f>IF(OR(ISBLANK(N266),ISBLANK(M266)),"",IF(N266&gt;(M266+IF(ISBLANK(K266),I266,K266)),H266,IF(N266&lt;(M266+IF(ISBLANK(K266),I266,K266)),G266,"na")))</f>
        <v>ATL</v>
      </c>
      <c r="P266" t="str">
        <f>IF(OR(ISBLANK(N266),ISBLANK(M266)),"",IF(N266&gt;M266,H266,IF(N266&lt;M266,G266,"na")))</f>
        <v>SFO</v>
      </c>
      <c r="Q266" s="23" t="str">
        <f t="shared" si="9"/>
        <v/>
      </c>
    </row>
    <row r="267" spans="1:17" x14ac:dyDescent="0.25">
      <c r="A267">
        <v>266</v>
      </c>
      <c r="B267" s="2" t="str">
        <f>CONCATENATE(D267,"_",IF(E267&lt;10,CONCATENATE("0",E267),E267),"_",H267,"@",G267)</f>
        <v>2012_20_BAL@NWE</v>
      </c>
      <c r="C267" t="s">
        <v>3</v>
      </c>
      <c r="D267">
        <v>2012</v>
      </c>
      <c r="E267">
        <f t="shared" si="8"/>
        <v>20</v>
      </c>
      <c r="F267">
        <v>3</v>
      </c>
      <c r="G267" t="s">
        <v>332</v>
      </c>
      <c r="H267" t="s">
        <v>65</v>
      </c>
      <c r="I267">
        <v>-9</v>
      </c>
      <c r="K267">
        <v>-7.5</v>
      </c>
      <c r="M267">
        <v>13</v>
      </c>
      <c r="N267">
        <v>28</v>
      </c>
      <c r="O267" t="str">
        <f>IF(OR(ISBLANK(N267),ISBLANK(M267)),"",IF(N267&gt;(M267+IF(ISBLANK(K267),I267,K267)),H267,IF(N267&lt;(M267+IF(ISBLANK(K267),I267,K267)),G267,"na")))</f>
        <v>BAL</v>
      </c>
      <c r="P267" t="str">
        <f>IF(OR(ISBLANK(N267),ISBLANK(M267)),"",IF(N267&gt;M267,H267,IF(N267&lt;M267,G267,"na")))</f>
        <v>BAL</v>
      </c>
      <c r="Q267" s="23" t="str">
        <f t="shared" si="9"/>
        <v/>
      </c>
    </row>
    <row r="268" spans="1:17" x14ac:dyDescent="0.25">
      <c r="A268">
        <v>267</v>
      </c>
      <c r="B268" s="2" t="str">
        <f>CONCATENATE(D268,"_",IF(E268&lt;10,CONCATENATE("0",E268),E268),"_",H268,"@",G268)</f>
        <v>2012_21_BAL@SFO</v>
      </c>
      <c r="C268" t="s">
        <v>3</v>
      </c>
      <c r="D268">
        <v>2012</v>
      </c>
      <c r="E268">
        <f t="shared" si="8"/>
        <v>21</v>
      </c>
      <c r="F268">
        <v>4</v>
      </c>
      <c r="G268" t="s">
        <v>333</v>
      </c>
      <c r="H268" t="s">
        <v>65</v>
      </c>
      <c r="I268">
        <v>-4</v>
      </c>
      <c r="K268">
        <v>-3.5</v>
      </c>
      <c r="M268">
        <v>31</v>
      </c>
      <c r="N268">
        <v>34</v>
      </c>
      <c r="O268" t="str">
        <f>IF(OR(ISBLANK(N268),ISBLANK(M268)),"",IF(N268&gt;(M268+IF(ISBLANK(K268),I268,K268)),H268,IF(N268&lt;(M268+IF(ISBLANK(K268),I268,K268)),G268,"na")))</f>
        <v>BAL</v>
      </c>
      <c r="P268" t="str">
        <f>IF(OR(ISBLANK(N268),ISBLANK(M268)),"",IF(N268&gt;M268,H268,IF(N268&lt;M268,G268,"na")))</f>
        <v>BAL</v>
      </c>
      <c r="Q268" s="23" t="str">
        <f t="shared" si="9"/>
        <v/>
      </c>
    </row>
    <row r="269" spans="1:17" x14ac:dyDescent="0.25">
      <c r="A269">
        <v>268</v>
      </c>
      <c r="B269" s="2" t="str">
        <f>CONCATENATE(D269,"_",IF(E269&lt;10,CONCATENATE("0",E269),E269),"_",H269,"@",G269)</f>
        <v>2013_01_BAL@DEN</v>
      </c>
      <c r="C269" t="s">
        <v>1</v>
      </c>
      <c r="D269">
        <v>2013</v>
      </c>
      <c r="E269">
        <f t="shared" si="8"/>
        <v>1</v>
      </c>
      <c r="F269">
        <v>1</v>
      </c>
      <c r="G269" t="s">
        <v>72</v>
      </c>
      <c r="H269" t="s">
        <v>65</v>
      </c>
      <c r="K269">
        <v>-8.5</v>
      </c>
      <c r="M269">
        <v>49</v>
      </c>
      <c r="N269">
        <v>27</v>
      </c>
      <c r="O269" t="str">
        <f>IF(OR(ISBLANK(N269),ISBLANK(M269)),"",IF(N269&gt;(M269+IF(ISBLANK(K269),I269,K269)),H269,IF(N269&lt;(M269+IF(ISBLANK(K269),I269,K269)),G269,"na")))</f>
        <v>DEN</v>
      </c>
      <c r="P269" t="str">
        <f>IF(OR(ISBLANK(N269),ISBLANK(M269)),"",IF(N269&gt;M269,H269,IF(N269&lt;M269,G269,"na")))</f>
        <v>DEN</v>
      </c>
      <c r="Q269" s="23" t="str">
        <f t="shared" si="9"/>
        <v/>
      </c>
    </row>
    <row r="270" spans="1:17" x14ac:dyDescent="0.25">
      <c r="A270">
        <v>269</v>
      </c>
      <c r="B270" s="2" t="str">
        <f>CONCATENATE(D270,"_",IF(E270&lt;10,CONCATENATE("0",E270),E270),"_",H270,"@",G270)</f>
        <v>2013_01_NWE@BUF</v>
      </c>
      <c r="C270" t="s">
        <v>1</v>
      </c>
      <c r="D270">
        <v>2013</v>
      </c>
      <c r="E270">
        <f t="shared" si="8"/>
        <v>1</v>
      </c>
      <c r="F270">
        <v>1</v>
      </c>
      <c r="G270" t="s">
        <v>66</v>
      </c>
      <c r="H270" t="s">
        <v>332</v>
      </c>
      <c r="K270">
        <v>6.5</v>
      </c>
      <c r="M270">
        <v>21</v>
      </c>
      <c r="N270">
        <v>23</v>
      </c>
      <c r="O270" t="str">
        <f>IF(OR(ISBLANK(N270),ISBLANK(M270)),"",IF(N270&gt;(M270+IF(ISBLANK(K270),I270,K270)),H270,IF(N270&lt;(M270+IF(ISBLANK(K270),I270,K270)),G270,"na")))</f>
        <v>BUF</v>
      </c>
      <c r="P270" t="str">
        <f>IF(OR(ISBLANK(N270),ISBLANK(M270)),"",IF(N270&gt;M270,H270,IF(N270&lt;M270,G270,"na")))</f>
        <v>NWE</v>
      </c>
      <c r="Q270" s="23" t="str">
        <f t="shared" si="9"/>
        <v/>
      </c>
    </row>
    <row r="271" spans="1:17" x14ac:dyDescent="0.25">
      <c r="A271">
        <v>270</v>
      </c>
      <c r="B271" s="2" t="str">
        <f>CONCATENATE(D271,"_",IF(E271&lt;10,CONCATENATE("0",E271),E271),"_",H271,"@",G271)</f>
        <v>2013_01_TEN@PIT</v>
      </c>
      <c r="C271" t="s">
        <v>1</v>
      </c>
      <c r="D271">
        <v>2013</v>
      </c>
      <c r="E271">
        <f t="shared" si="8"/>
        <v>1</v>
      </c>
      <c r="F271">
        <v>1</v>
      </c>
      <c r="G271" t="s">
        <v>87</v>
      </c>
      <c r="H271" t="s">
        <v>93</v>
      </c>
      <c r="K271">
        <v>-6.5</v>
      </c>
      <c r="M271">
        <v>9</v>
      </c>
      <c r="N271">
        <v>16</v>
      </c>
      <c r="O271" t="str">
        <f>IF(OR(ISBLANK(N271),ISBLANK(M271)),"",IF(N271&gt;(M271+IF(ISBLANK(K271),I271,K271)),H271,IF(N271&lt;(M271+IF(ISBLANK(K271),I271,K271)),G271,"na")))</f>
        <v>TEN</v>
      </c>
      <c r="P271" t="str">
        <f>IF(OR(ISBLANK(N271),ISBLANK(M271)),"",IF(N271&gt;M271,H271,IF(N271&lt;M271,G271,"na")))</f>
        <v>TEN</v>
      </c>
      <c r="Q271" s="23" t="str">
        <f t="shared" si="9"/>
        <v/>
      </c>
    </row>
    <row r="272" spans="1:17" x14ac:dyDescent="0.25">
      <c r="A272">
        <v>271</v>
      </c>
      <c r="B272" s="2" t="str">
        <f>CONCATENATE(D272,"_",IF(E272&lt;10,CONCATENATE("0",E272),E272),"_",H272,"@",G272)</f>
        <v>2013_01_ATL@NOR</v>
      </c>
      <c r="C272" t="s">
        <v>1</v>
      </c>
      <c r="D272">
        <v>2013</v>
      </c>
      <c r="E272">
        <f t="shared" si="8"/>
        <v>1</v>
      </c>
      <c r="F272">
        <v>1</v>
      </c>
      <c r="G272" t="s">
        <v>335</v>
      </c>
      <c r="H272" t="s">
        <v>20</v>
      </c>
      <c r="K272">
        <v>-2.5</v>
      </c>
      <c r="M272">
        <v>23</v>
      </c>
      <c r="N272">
        <v>17</v>
      </c>
      <c r="O272" t="str">
        <f>IF(OR(ISBLANK(N272),ISBLANK(M272)),"",IF(N272&gt;(M272+IF(ISBLANK(K272),I272,K272)),H272,IF(N272&lt;(M272+IF(ISBLANK(K272),I272,K272)),G272,"na")))</f>
        <v>NOR</v>
      </c>
      <c r="P272" t="str">
        <f>IF(OR(ISBLANK(N272),ISBLANK(M272)),"",IF(N272&gt;M272,H272,IF(N272&lt;M272,G272,"na")))</f>
        <v>NOR</v>
      </c>
      <c r="Q272" s="23" t="str">
        <f t="shared" si="9"/>
        <v/>
      </c>
    </row>
    <row r="273" spans="1:17" x14ac:dyDescent="0.25">
      <c r="A273">
        <v>272</v>
      </c>
      <c r="B273" s="2" t="str">
        <f>CONCATENATE(D273,"_",IF(E273&lt;10,CONCATENATE("0",E273),E273),"_",H273,"@",G273)</f>
        <v>2013_01_TBY@NYJ</v>
      </c>
      <c r="C273" t="s">
        <v>1</v>
      </c>
      <c r="D273">
        <v>2013</v>
      </c>
      <c r="E273">
        <f t="shared" si="8"/>
        <v>1</v>
      </c>
      <c r="F273">
        <v>1</v>
      </c>
      <c r="G273" t="s">
        <v>84</v>
      </c>
      <c r="H273" t="s">
        <v>334</v>
      </c>
      <c r="K273">
        <v>1.5</v>
      </c>
      <c r="M273">
        <v>18</v>
      </c>
      <c r="N273">
        <v>17</v>
      </c>
      <c r="O273" t="str">
        <f>IF(OR(ISBLANK(N273),ISBLANK(M273)),"",IF(N273&gt;(M273+IF(ISBLANK(K273),I273,K273)),H273,IF(N273&lt;(M273+IF(ISBLANK(K273),I273,K273)),G273,"na")))</f>
        <v>NYJ</v>
      </c>
      <c r="P273" t="str">
        <f>IF(OR(ISBLANK(N273),ISBLANK(M273)),"",IF(N273&gt;M273,H273,IF(N273&lt;M273,G273,"na")))</f>
        <v>NYJ</v>
      </c>
      <c r="Q273" s="23" t="str">
        <f t="shared" si="9"/>
        <v/>
      </c>
    </row>
    <row r="274" spans="1:17" x14ac:dyDescent="0.25">
      <c r="A274">
        <v>273</v>
      </c>
      <c r="B274" s="2" t="str">
        <f>CONCATENATE(D274,"_",IF(E274&lt;10,CONCATENATE("0",E274),E274),"_",H274,"@",G274)</f>
        <v>2013_01_KCY@JAX</v>
      </c>
      <c r="C274" t="s">
        <v>1</v>
      </c>
      <c r="D274">
        <v>2013</v>
      </c>
      <c r="E274">
        <f t="shared" si="8"/>
        <v>1</v>
      </c>
      <c r="F274">
        <v>1</v>
      </c>
      <c r="G274" t="s">
        <v>77</v>
      </c>
      <c r="H274" t="s">
        <v>331</v>
      </c>
      <c r="K274">
        <v>2.5</v>
      </c>
      <c r="M274">
        <v>2</v>
      </c>
      <c r="N274">
        <v>28</v>
      </c>
      <c r="O274" t="str">
        <f>IF(OR(ISBLANK(N274),ISBLANK(M274)),"",IF(N274&gt;(M274+IF(ISBLANK(K274),I274,K274)),H274,IF(N274&lt;(M274+IF(ISBLANK(K274),I274,K274)),G274,"na")))</f>
        <v>KCY</v>
      </c>
      <c r="P274" t="str">
        <f>IF(OR(ISBLANK(N274),ISBLANK(M274)),"",IF(N274&gt;M274,H274,IF(N274&lt;M274,G274,"na")))</f>
        <v>KCY</v>
      </c>
      <c r="Q274" s="23" t="str">
        <f t="shared" si="9"/>
        <v/>
      </c>
    </row>
    <row r="275" spans="1:17" x14ac:dyDescent="0.25">
      <c r="A275">
        <v>274</v>
      </c>
      <c r="B275" s="2" t="str">
        <f>CONCATENATE(D275,"_",IF(E275&lt;10,CONCATENATE("0",E275),E275),"_",H275,"@",G275)</f>
        <v>2013_01_SEA@CAR</v>
      </c>
      <c r="C275" t="s">
        <v>1</v>
      </c>
      <c r="D275">
        <v>2013</v>
      </c>
      <c r="E275">
        <f t="shared" si="8"/>
        <v>1</v>
      </c>
      <c r="F275">
        <v>1</v>
      </c>
      <c r="G275" t="s">
        <v>67</v>
      </c>
      <c r="H275" t="s">
        <v>89</v>
      </c>
      <c r="K275">
        <v>2.5</v>
      </c>
      <c r="M275">
        <v>7</v>
      </c>
      <c r="N275">
        <v>12</v>
      </c>
      <c r="O275" t="str">
        <f>IF(OR(ISBLANK(N275),ISBLANK(M275)),"",IF(N275&gt;(M275+IF(ISBLANK(K275),I275,K275)),H275,IF(N275&lt;(M275+IF(ISBLANK(K275),I275,K275)),G275,"na")))</f>
        <v>SEA</v>
      </c>
      <c r="P275" t="str">
        <f>IF(OR(ISBLANK(N275),ISBLANK(M275)),"",IF(N275&gt;M275,H275,IF(N275&lt;M275,G275,"na")))</f>
        <v>SEA</v>
      </c>
      <c r="Q275" s="23" t="str">
        <f t="shared" si="9"/>
        <v/>
      </c>
    </row>
    <row r="276" spans="1:17" x14ac:dyDescent="0.25">
      <c r="A276">
        <v>275</v>
      </c>
      <c r="B276" s="2" t="str">
        <f>CONCATENATE(D276,"_",IF(E276&lt;10,CONCATENATE("0",E276),E276),"_",H276,"@",G276)</f>
        <v>2013_01_CIN@CHI</v>
      </c>
      <c r="C276" t="s">
        <v>1</v>
      </c>
      <c r="D276">
        <v>2013</v>
      </c>
      <c r="E276">
        <f t="shared" si="8"/>
        <v>1</v>
      </c>
      <c r="F276">
        <v>1</v>
      </c>
      <c r="G276" t="s">
        <v>68</v>
      </c>
      <c r="H276" t="s">
        <v>69</v>
      </c>
      <c r="K276">
        <v>-3.5</v>
      </c>
      <c r="M276">
        <v>24</v>
      </c>
      <c r="N276">
        <v>21</v>
      </c>
      <c r="O276" t="str">
        <f>IF(OR(ISBLANK(N276),ISBLANK(M276)),"",IF(N276&gt;(M276+IF(ISBLANK(K276),I276,K276)),H276,IF(N276&lt;(M276+IF(ISBLANK(K276),I276,K276)),G276,"na")))</f>
        <v>CIN</v>
      </c>
      <c r="P276" t="str">
        <f>IF(OR(ISBLANK(N276),ISBLANK(M276)),"",IF(N276&gt;M276,H276,IF(N276&lt;M276,G276,"na")))</f>
        <v>CHI</v>
      </c>
      <c r="Q276" s="23" t="str">
        <f t="shared" si="9"/>
        <v/>
      </c>
    </row>
    <row r="277" spans="1:17" x14ac:dyDescent="0.25">
      <c r="A277">
        <v>276</v>
      </c>
      <c r="B277" s="2" t="str">
        <f>CONCATENATE(D277,"_",IF(E277&lt;10,CONCATENATE("0",E277),E277),"_",H277,"@",G277)</f>
        <v>2013_01_MIA@CLE</v>
      </c>
      <c r="C277" t="s">
        <v>1</v>
      </c>
      <c r="D277">
        <v>2013</v>
      </c>
      <c r="E277">
        <f t="shared" si="8"/>
        <v>1</v>
      </c>
      <c r="F277">
        <v>1</v>
      </c>
      <c r="G277" t="s">
        <v>70</v>
      </c>
      <c r="H277" t="s">
        <v>79</v>
      </c>
      <c r="K277">
        <v>0.5</v>
      </c>
      <c r="M277">
        <v>10</v>
      </c>
      <c r="N277">
        <v>23</v>
      </c>
      <c r="O277" t="str">
        <f>IF(OR(ISBLANK(N277),ISBLANK(M277)),"",IF(N277&gt;(M277+IF(ISBLANK(K277),I277,K277)),H277,IF(N277&lt;(M277+IF(ISBLANK(K277),I277,K277)),G277,"na")))</f>
        <v>MIA</v>
      </c>
      <c r="P277" t="str">
        <f>IF(OR(ISBLANK(N277),ISBLANK(M277)),"",IF(N277&gt;M277,H277,IF(N277&lt;M277,G277,"na")))</f>
        <v>MIA</v>
      </c>
      <c r="Q277" s="23" t="str">
        <f t="shared" si="9"/>
        <v/>
      </c>
    </row>
    <row r="278" spans="1:17" x14ac:dyDescent="0.25">
      <c r="A278">
        <v>277</v>
      </c>
      <c r="B278" s="2" t="str">
        <f>CONCATENATE(D278,"_",IF(E278&lt;10,CONCATENATE("0",E278),E278),"_",H278,"@",G278)</f>
        <v>2013_01_MIN@DET</v>
      </c>
      <c r="C278" t="s">
        <v>1</v>
      </c>
      <c r="D278">
        <v>2013</v>
      </c>
      <c r="E278">
        <f t="shared" si="8"/>
        <v>1</v>
      </c>
      <c r="F278">
        <v>1</v>
      </c>
      <c r="G278" t="s">
        <v>73</v>
      </c>
      <c r="H278" t="s">
        <v>80</v>
      </c>
      <c r="K278">
        <v>-3.5</v>
      </c>
      <c r="M278">
        <v>34</v>
      </c>
      <c r="N278">
        <v>24</v>
      </c>
      <c r="O278" t="str">
        <f>IF(OR(ISBLANK(N278),ISBLANK(M278)),"",IF(N278&gt;(M278+IF(ISBLANK(K278),I278,K278)),H278,IF(N278&lt;(M278+IF(ISBLANK(K278),I278,K278)),G278,"na")))</f>
        <v>DET</v>
      </c>
      <c r="P278" t="str">
        <f>IF(OR(ISBLANK(N278),ISBLANK(M278)),"",IF(N278&gt;M278,H278,IF(N278&lt;M278,G278,"na")))</f>
        <v>DET</v>
      </c>
      <c r="Q278" s="23" t="str">
        <f t="shared" si="9"/>
        <v/>
      </c>
    </row>
    <row r="279" spans="1:17" x14ac:dyDescent="0.25">
      <c r="A279">
        <v>278</v>
      </c>
      <c r="B279" s="2" t="str">
        <f>CONCATENATE(D279,"_",IF(E279&lt;10,CONCATENATE("0",E279),E279),"_",H279,"@",G279)</f>
        <v>2013_01_OAK@IND</v>
      </c>
      <c r="C279" t="s">
        <v>1</v>
      </c>
      <c r="D279">
        <v>2013</v>
      </c>
      <c r="E279">
        <f t="shared" si="8"/>
        <v>1</v>
      </c>
      <c r="F279">
        <v>1</v>
      </c>
      <c r="G279" t="s">
        <v>76</v>
      </c>
      <c r="H279" t="s">
        <v>85</v>
      </c>
      <c r="K279">
        <v>-6.5</v>
      </c>
      <c r="M279">
        <v>21</v>
      </c>
      <c r="N279">
        <v>17</v>
      </c>
      <c r="O279" t="str">
        <f>IF(OR(ISBLANK(N279),ISBLANK(M279)),"",IF(N279&gt;(M279+IF(ISBLANK(K279),I279,K279)),H279,IF(N279&lt;(M279+IF(ISBLANK(K279),I279,K279)),G279,"na")))</f>
        <v>OAK</v>
      </c>
      <c r="P279" t="str">
        <f>IF(OR(ISBLANK(N279),ISBLANK(M279)),"",IF(N279&gt;M279,H279,IF(N279&lt;M279,G279,"na")))</f>
        <v>IND</v>
      </c>
      <c r="Q279" s="23" t="str">
        <f t="shared" si="9"/>
        <v/>
      </c>
    </row>
    <row r="280" spans="1:17" x14ac:dyDescent="0.25">
      <c r="A280">
        <v>279</v>
      </c>
      <c r="B280" s="2" t="str">
        <f>CONCATENATE(D280,"_",IF(E280&lt;10,CONCATENATE("0",E280),E280),"_",H280,"@",G280)</f>
        <v>2013_01_GBY@SFO</v>
      </c>
      <c r="C280" t="s">
        <v>1</v>
      </c>
      <c r="D280">
        <v>2013</v>
      </c>
      <c r="E280">
        <f t="shared" si="8"/>
        <v>1</v>
      </c>
      <c r="F280">
        <v>1</v>
      </c>
      <c r="G280" t="s">
        <v>333</v>
      </c>
      <c r="H280" t="s">
        <v>330</v>
      </c>
      <c r="K280">
        <v>-4.5</v>
      </c>
      <c r="M280">
        <v>34</v>
      </c>
      <c r="N280">
        <v>28</v>
      </c>
      <c r="O280" t="str">
        <f>IF(OR(ISBLANK(N280),ISBLANK(M280)),"",IF(N280&gt;(M280+IF(ISBLANK(K280),I280,K280)),H280,IF(N280&lt;(M280+IF(ISBLANK(K280),I280,K280)),G280,"na")))</f>
        <v>SFO</v>
      </c>
      <c r="P280" t="str">
        <f>IF(OR(ISBLANK(N280),ISBLANK(M280)),"",IF(N280&gt;M280,H280,IF(N280&lt;M280,G280,"na")))</f>
        <v>SFO</v>
      </c>
      <c r="Q280" s="23" t="str">
        <f t="shared" si="9"/>
        <v/>
      </c>
    </row>
    <row r="281" spans="1:17" x14ac:dyDescent="0.25">
      <c r="A281">
        <v>280</v>
      </c>
      <c r="B281" s="2" t="str">
        <f>CONCATENATE(D281,"_",IF(E281&lt;10,CONCATENATE("0",E281),E281),"_",H281,"@",G281)</f>
        <v>2013_01_ARI@STL</v>
      </c>
      <c r="C281" t="s">
        <v>1</v>
      </c>
      <c r="D281">
        <v>2013</v>
      </c>
      <c r="E281">
        <f t="shared" si="8"/>
        <v>1</v>
      </c>
      <c r="F281">
        <v>1</v>
      </c>
      <c r="G281" t="s">
        <v>91</v>
      </c>
      <c r="H281" t="s">
        <v>64</v>
      </c>
      <c r="K281">
        <v>-5.5</v>
      </c>
      <c r="M281">
        <v>27</v>
      </c>
      <c r="N281">
        <v>24</v>
      </c>
      <c r="O281" t="str">
        <f>IF(OR(ISBLANK(N281),ISBLANK(M281)),"",IF(N281&gt;(M281+IF(ISBLANK(K281),I281,K281)),H281,IF(N281&lt;(M281+IF(ISBLANK(K281),I281,K281)),G281,"na")))</f>
        <v>ARI</v>
      </c>
      <c r="P281" t="str">
        <f>IF(OR(ISBLANK(N281),ISBLANK(M281)),"",IF(N281&gt;M281,H281,IF(N281&lt;M281,G281,"na")))</f>
        <v>STL</v>
      </c>
      <c r="Q281" s="23" t="str">
        <f t="shared" si="9"/>
        <v/>
      </c>
    </row>
    <row r="282" spans="1:17" x14ac:dyDescent="0.25">
      <c r="A282">
        <v>281</v>
      </c>
      <c r="B282" s="2" t="str">
        <f>CONCATENATE(D282,"_",IF(E282&lt;10,CONCATENATE("0",E282),E282),"_",H282,"@",G282)</f>
        <v>2013_01_NYG@DAL</v>
      </c>
      <c r="C282" t="s">
        <v>1</v>
      </c>
      <c r="D282">
        <v>2013</v>
      </c>
      <c r="E282">
        <f t="shared" si="8"/>
        <v>1</v>
      </c>
      <c r="F282">
        <v>1</v>
      </c>
      <c r="G282" t="s">
        <v>71</v>
      </c>
      <c r="H282" t="s">
        <v>83</v>
      </c>
      <c r="K282">
        <v>-2.5</v>
      </c>
      <c r="M282">
        <v>36</v>
      </c>
      <c r="N282">
        <v>31</v>
      </c>
      <c r="O282" t="str">
        <f>IF(OR(ISBLANK(N282),ISBLANK(M282)),"",IF(N282&gt;(M282+IF(ISBLANK(K282),I282,K282)),H282,IF(N282&lt;(M282+IF(ISBLANK(K282),I282,K282)),G282,"na")))</f>
        <v>DAL</v>
      </c>
      <c r="P282" t="str">
        <f>IF(OR(ISBLANK(N282),ISBLANK(M282)),"",IF(N282&gt;M282,H282,IF(N282&lt;M282,G282,"na")))</f>
        <v>DAL</v>
      </c>
      <c r="Q282" s="23" t="str">
        <f t="shared" si="9"/>
        <v/>
      </c>
    </row>
    <row r="283" spans="1:17" x14ac:dyDescent="0.25">
      <c r="A283">
        <v>282</v>
      </c>
      <c r="B283" s="2" t="str">
        <f>CONCATENATE(D283,"_",IF(E283&lt;10,CONCATENATE("0",E283),E283),"_",H283,"@",G283)</f>
        <v>2013_01_PHI@WAS</v>
      </c>
      <c r="C283" t="s">
        <v>1</v>
      </c>
      <c r="D283">
        <v>2013</v>
      </c>
      <c r="E283">
        <f t="shared" si="8"/>
        <v>1</v>
      </c>
      <c r="F283">
        <v>1</v>
      </c>
      <c r="G283" t="s">
        <v>94</v>
      </c>
      <c r="H283" t="s">
        <v>86</v>
      </c>
      <c r="K283">
        <v>-4.5</v>
      </c>
      <c r="M283">
        <v>27</v>
      </c>
      <c r="N283">
        <v>33</v>
      </c>
      <c r="O283" t="str">
        <f>IF(OR(ISBLANK(N283),ISBLANK(M283)),"",IF(N283&gt;(M283+IF(ISBLANK(K283),I283,K283)),H283,IF(N283&lt;(M283+IF(ISBLANK(K283),I283,K283)),G283,"na")))</f>
        <v>PHI</v>
      </c>
      <c r="P283" t="str">
        <f>IF(OR(ISBLANK(N283),ISBLANK(M283)),"",IF(N283&gt;M283,H283,IF(N283&lt;M283,G283,"na")))</f>
        <v>PHI</v>
      </c>
      <c r="Q283" s="23" t="str">
        <f t="shared" si="9"/>
        <v/>
      </c>
    </row>
    <row r="284" spans="1:17" x14ac:dyDescent="0.25">
      <c r="A284">
        <v>283</v>
      </c>
      <c r="B284" s="2" t="str">
        <f>CONCATENATE(D284,"_",IF(E284&lt;10,CONCATENATE("0",E284),E284),"_",H284,"@",G284)</f>
        <v>2013_01_HOU@SD</v>
      </c>
      <c r="C284" t="s">
        <v>1</v>
      </c>
      <c r="D284">
        <v>2013</v>
      </c>
      <c r="E284">
        <f t="shared" si="8"/>
        <v>1</v>
      </c>
      <c r="F284">
        <v>1</v>
      </c>
      <c r="G284" t="s">
        <v>88</v>
      </c>
      <c r="H284" t="s">
        <v>75</v>
      </c>
      <c r="K284">
        <v>2.5</v>
      </c>
      <c r="M284">
        <v>28</v>
      </c>
      <c r="N284">
        <v>31</v>
      </c>
      <c r="O284" t="str">
        <f>IF(OR(ISBLANK(N284),ISBLANK(M284)),"",IF(N284&gt;(M284+IF(ISBLANK(K284),I284,K284)),H284,IF(N284&lt;(M284+IF(ISBLANK(K284),I284,K284)),G284,"na")))</f>
        <v>HOU</v>
      </c>
      <c r="P284" t="str">
        <f>IF(OR(ISBLANK(N284),ISBLANK(M284)),"",IF(N284&gt;M284,H284,IF(N284&lt;M284,G284,"na")))</f>
        <v>HOU</v>
      </c>
      <c r="Q284" s="23" t="str">
        <f t="shared" si="9"/>
        <v/>
      </c>
    </row>
    <row r="285" spans="1:17" x14ac:dyDescent="0.25">
      <c r="A285">
        <v>284</v>
      </c>
      <c r="B285" s="2" t="str">
        <f>CONCATENATE(D285,"_",IF(E285&lt;10,CONCATENATE("0",E285),E285),"_",H285,"@",G285)</f>
        <v>2013_02_NYJ@NWE</v>
      </c>
      <c r="C285" t="s">
        <v>1</v>
      </c>
      <c r="D285">
        <v>2013</v>
      </c>
      <c r="E285">
        <f t="shared" si="8"/>
        <v>2</v>
      </c>
      <c r="F285">
        <v>2</v>
      </c>
      <c r="G285" t="s">
        <v>332</v>
      </c>
      <c r="H285" t="s">
        <v>84</v>
      </c>
      <c r="K285">
        <v>-12.5</v>
      </c>
      <c r="M285">
        <v>13</v>
      </c>
      <c r="N285">
        <v>10</v>
      </c>
      <c r="O285" t="str">
        <f>IF(OR(ISBLANK(N285),ISBLANK(M285)),"",IF(N285&gt;(M285+IF(ISBLANK(K285),I285,K285)),H285,IF(N285&lt;(M285+IF(ISBLANK(K285),I285,K285)),G285,"na")))</f>
        <v>NYJ</v>
      </c>
      <c r="P285" t="str">
        <f>IF(OR(ISBLANK(N285),ISBLANK(M285)),"",IF(N285&gt;M285,H285,IF(N285&lt;M285,G285,"na")))</f>
        <v>NWE</v>
      </c>
      <c r="Q285" s="23" t="str">
        <f t="shared" si="9"/>
        <v/>
      </c>
    </row>
    <row r="286" spans="1:17" x14ac:dyDescent="0.25">
      <c r="A286">
        <v>285</v>
      </c>
      <c r="B286" s="2" t="str">
        <f>CONCATENATE(D286,"_",IF(E286&lt;10,CONCATENATE("0",E286),E286),"_",H286,"@",G286)</f>
        <v>2013_02_STL@ATL</v>
      </c>
      <c r="C286" t="s">
        <v>1</v>
      </c>
      <c r="D286">
        <v>2013</v>
      </c>
      <c r="E286">
        <f t="shared" si="8"/>
        <v>2</v>
      </c>
      <c r="F286">
        <v>2</v>
      </c>
      <c r="G286" t="s">
        <v>20</v>
      </c>
      <c r="H286" t="s">
        <v>91</v>
      </c>
      <c r="K286">
        <v>-7.5</v>
      </c>
      <c r="M286">
        <v>31</v>
      </c>
      <c r="N286">
        <v>24</v>
      </c>
      <c r="O286" t="str">
        <f>IF(OR(ISBLANK(N286),ISBLANK(M286)),"",IF(N286&gt;(M286+IF(ISBLANK(K286),I286,K286)),H286,IF(N286&lt;(M286+IF(ISBLANK(K286),I286,K286)),G286,"na")))</f>
        <v>STL</v>
      </c>
      <c r="P286" t="str">
        <f>IF(OR(ISBLANK(N286),ISBLANK(M286)),"",IF(N286&gt;M286,H286,IF(N286&lt;M286,G286,"na")))</f>
        <v>ATL</v>
      </c>
      <c r="Q286" s="23" t="str">
        <f t="shared" si="9"/>
        <v/>
      </c>
    </row>
    <row r="287" spans="1:17" x14ac:dyDescent="0.25">
      <c r="A287">
        <v>286</v>
      </c>
      <c r="B287" s="2" t="str">
        <f>CONCATENATE(D287,"_",IF(E287&lt;10,CONCATENATE("0",E287),E287),"_",H287,"@",G287)</f>
        <v>2013_02_CAR@BUF</v>
      </c>
      <c r="C287" t="s">
        <v>1</v>
      </c>
      <c r="D287">
        <v>2013</v>
      </c>
      <c r="E287">
        <f t="shared" si="8"/>
        <v>2</v>
      </c>
      <c r="F287">
        <v>2</v>
      </c>
      <c r="G287" t="s">
        <v>66</v>
      </c>
      <c r="H287" t="s">
        <v>67</v>
      </c>
      <c r="K287">
        <v>2.5</v>
      </c>
      <c r="M287">
        <v>24</v>
      </c>
      <c r="N287">
        <v>23</v>
      </c>
      <c r="O287" t="str">
        <f>IF(OR(ISBLANK(N287),ISBLANK(M287)),"",IF(N287&gt;(M287+IF(ISBLANK(K287),I287,K287)),H287,IF(N287&lt;(M287+IF(ISBLANK(K287),I287,K287)),G287,"na")))</f>
        <v>BUF</v>
      </c>
      <c r="P287" t="str">
        <f>IF(OR(ISBLANK(N287),ISBLANK(M287)),"",IF(N287&gt;M287,H287,IF(N287&lt;M287,G287,"na")))</f>
        <v>BUF</v>
      </c>
      <c r="Q287" s="23" t="str">
        <f t="shared" si="9"/>
        <v/>
      </c>
    </row>
    <row r="288" spans="1:17" x14ac:dyDescent="0.25">
      <c r="A288">
        <v>287</v>
      </c>
      <c r="B288" s="2" t="str">
        <f>CONCATENATE(D288,"_",IF(E288&lt;10,CONCATENATE("0",E288),E288),"_",H288,"@",G288)</f>
        <v>2013_02_MIN@CHI</v>
      </c>
      <c r="C288" t="s">
        <v>1</v>
      </c>
      <c r="D288">
        <v>2013</v>
      </c>
      <c r="E288">
        <f t="shared" si="8"/>
        <v>2</v>
      </c>
      <c r="F288">
        <v>2</v>
      </c>
      <c r="G288" t="s">
        <v>68</v>
      </c>
      <c r="H288" t="s">
        <v>80</v>
      </c>
      <c r="K288">
        <v>-6.5</v>
      </c>
      <c r="M288">
        <v>31</v>
      </c>
      <c r="N288">
        <v>30</v>
      </c>
      <c r="O288" t="str">
        <f>IF(OR(ISBLANK(N288),ISBLANK(M288)),"",IF(N288&gt;(M288+IF(ISBLANK(K288),I288,K288)),H288,IF(N288&lt;(M288+IF(ISBLANK(K288),I288,K288)),G288,"na")))</f>
        <v>MIN</v>
      </c>
      <c r="P288" t="str">
        <f>IF(OR(ISBLANK(N288),ISBLANK(M288)),"",IF(N288&gt;M288,H288,IF(N288&lt;M288,G288,"na")))</f>
        <v>CHI</v>
      </c>
      <c r="Q288" s="23" t="str">
        <f t="shared" si="9"/>
        <v/>
      </c>
    </row>
    <row r="289" spans="1:17" x14ac:dyDescent="0.25">
      <c r="A289">
        <v>288</v>
      </c>
      <c r="B289" s="2" t="str">
        <f>CONCATENATE(D289,"_",IF(E289&lt;10,CONCATENATE("0",E289),E289),"_",H289,"@",G289)</f>
        <v>2013_02_CLE@BAL</v>
      </c>
      <c r="C289" t="s">
        <v>1</v>
      </c>
      <c r="D289">
        <v>2013</v>
      </c>
      <c r="E289">
        <f t="shared" si="8"/>
        <v>2</v>
      </c>
      <c r="F289">
        <v>2</v>
      </c>
      <c r="G289" t="s">
        <v>65</v>
      </c>
      <c r="H289" t="s">
        <v>70</v>
      </c>
      <c r="K289">
        <v>-6.5</v>
      </c>
      <c r="M289">
        <v>14</v>
      </c>
      <c r="N289">
        <v>6</v>
      </c>
      <c r="O289" t="str">
        <f>IF(OR(ISBLANK(N289),ISBLANK(M289)),"",IF(N289&gt;(M289+IF(ISBLANK(K289),I289,K289)),H289,IF(N289&lt;(M289+IF(ISBLANK(K289),I289,K289)),G289,"na")))</f>
        <v>BAL</v>
      </c>
      <c r="P289" t="str">
        <f>IF(OR(ISBLANK(N289),ISBLANK(M289)),"",IF(N289&gt;M289,H289,IF(N289&lt;M289,G289,"na")))</f>
        <v>BAL</v>
      </c>
      <c r="Q289" s="23" t="str">
        <f t="shared" si="9"/>
        <v/>
      </c>
    </row>
    <row r="290" spans="1:17" x14ac:dyDescent="0.25">
      <c r="A290">
        <v>289</v>
      </c>
      <c r="B290" s="2" t="str">
        <f>CONCATENATE(D290,"_",IF(E290&lt;10,CONCATENATE("0",E290),E290),"_",H290,"@",G290)</f>
        <v>2013_02_DAL@KCY</v>
      </c>
      <c r="C290" t="s">
        <v>1</v>
      </c>
      <c r="D290">
        <v>2013</v>
      </c>
      <c r="E290">
        <f t="shared" si="8"/>
        <v>2</v>
      </c>
      <c r="F290">
        <v>2</v>
      </c>
      <c r="G290" t="s">
        <v>331</v>
      </c>
      <c r="H290" t="s">
        <v>71</v>
      </c>
      <c r="K290">
        <v>-2.5</v>
      </c>
      <c r="M290">
        <v>17</v>
      </c>
      <c r="N290">
        <v>16</v>
      </c>
      <c r="O290" t="str">
        <f>IF(OR(ISBLANK(N290),ISBLANK(M290)),"",IF(N290&gt;(M290+IF(ISBLANK(K290),I290,K290)),H290,IF(N290&lt;(M290+IF(ISBLANK(K290),I290,K290)),G290,"na")))</f>
        <v>DAL</v>
      </c>
      <c r="P290" t="str">
        <f>IF(OR(ISBLANK(N290),ISBLANK(M290)),"",IF(N290&gt;M290,H290,IF(N290&lt;M290,G290,"na")))</f>
        <v>KCY</v>
      </c>
      <c r="Q290" s="23" t="str">
        <f t="shared" si="9"/>
        <v/>
      </c>
    </row>
    <row r="291" spans="1:17" x14ac:dyDescent="0.25">
      <c r="A291">
        <v>290</v>
      </c>
      <c r="B291" s="2" t="str">
        <f>CONCATENATE(D291,"_",IF(E291&lt;10,CONCATENATE("0",E291),E291),"_",H291,"@",G291)</f>
        <v>2013_02_WAS@GBY</v>
      </c>
      <c r="C291" t="s">
        <v>1</v>
      </c>
      <c r="D291">
        <v>2013</v>
      </c>
      <c r="E291">
        <f t="shared" si="8"/>
        <v>2</v>
      </c>
      <c r="F291">
        <v>2</v>
      </c>
      <c r="G291" t="s">
        <v>330</v>
      </c>
      <c r="H291" t="s">
        <v>94</v>
      </c>
      <c r="K291">
        <v>-7.5</v>
      </c>
      <c r="M291">
        <v>38</v>
      </c>
      <c r="N291">
        <v>20</v>
      </c>
      <c r="O291" t="str">
        <f>IF(OR(ISBLANK(N291),ISBLANK(M291)),"",IF(N291&gt;(M291+IF(ISBLANK(K291),I291,K291)),H291,IF(N291&lt;(M291+IF(ISBLANK(K291),I291,K291)),G291,"na")))</f>
        <v>GBY</v>
      </c>
      <c r="P291" t="str">
        <f>IF(OR(ISBLANK(N291),ISBLANK(M291)),"",IF(N291&gt;M291,H291,IF(N291&lt;M291,G291,"na")))</f>
        <v>GBY</v>
      </c>
      <c r="Q291" s="23" t="str">
        <f t="shared" si="9"/>
        <v/>
      </c>
    </row>
    <row r="292" spans="1:17" x14ac:dyDescent="0.25">
      <c r="A292">
        <v>291</v>
      </c>
      <c r="B292" s="2" t="str">
        <f>CONCATENATE(D292,"_",IF(E292&lt;10,CONCATENATE("0",E292),E292),"_",H292,"@",G292)</f>
        <v>2013_02_TEN@HOU</v>
      </c>
      <c r="C292" t="s">
        <v>1</v>
      </c>
      <c r="D292">
        <v>2013</v>
      </c>
      <c r="E292">
        <f t="shared" si="8"/>
        <v>2</v>
      </c>
      <c r="F292">
        <v>2</v>
      </c>
      <c r="G292" t="s">
        <v>75</v>
      </c>
      <c r="H292" t="s">
        <v>93</v>
      </c>
      <c r="K292">
        <v>-9.5</v>
      </c>
      <c r="M292">
        <v>30</v>
      </c>
      <c r="N292">
        <v>24</v>
      </c>
      <c r="O292" t="str">
        <f>IF(OR(ISBLANK(N292),ISBLANK(M292)),"",IF(N292&gt;(M292+IF(ISBLANK(K292),I292,K292)),H292,IF(N292&lt;(M292+IF(ISBLANK(K292),I292,K292)),G292,"na")))</f>
        <v>TEN</v>
      </c>
      <c r="P292" t="str">
        <f>IF(OR(ISBLANK(N292),ISBLANK(M292)),"",IF(N292&gt;M292,H292,IF(N292&lt;M292,G292,"na")))</f>
        <v>HOU</v>
      </c>
      <c r="Q292" s="23" t="str">
        <f t="shared" si="9"/>
        <v/>
      </c>
    </row>
    <row r="293" spans="1:17" x14ac:dyDescent="0.25">
      <c r="A293">
        <v>292</v>
      </c>
      <c r="B293" s="2" t="str">
        <f>CONCATENATE(D293,"_",IF(E293&lt;10,CONCATENATE("0",E293),E293),"_",H293,"@",G293)</f>
        <v>2013_02_MIA@IND</v>
      </c>
      <c r="C293" t="s">
        <v>1</v>
      </c>
      <c r="D293">
        <v>2013</v>
      </c>
      <c r="E293">
        <f t="shared" si="8"/>
        <v>2</v>
      </c>
      <c r="F293">
        <v>2</v>
      </c>
      <c r="G293" t="s">
        <v>76</v>
      </c>
      <c r="H293" t="s">
        <v>79</v>
      </c>
      <c r="K293">
        <v>-3.5</v>
      </c>
      <c r="M293">
        <v>20</v>
      </c>
      <c r="N293">
        <v>24</v>
      </c>
      <c r="O293" t="str">
        <f>IF(OR(ISBLANK(N293),ISBLANK(M293)),"",IF(N293&gt;(M293+IF(ISBLANK(K293),I293,K293)),H293,IF(N293&lt;(M293+IF(ISBLANK(K293),I293,K293)),G293,"na")))</f>
        <v>MIA</v>
      </c>
      <c r="P293" t="str">
        <f>IF(OR(ISBLANK(N293),ISBLANK(M293)),"",IF(N293&gt;M293,H293,IF(N293&lt;M293,G293,"na")))</f>
        <v>MIA</v>
      </c>
      <c r="Q293" s="23" t="str">
        <f t="shared" si="9"/>
        <v/>
      </c>
    </row>
    <row r="294" spans="1:17" x14ac:dyDescent="0.25">
      <c r="A294">
        <v>293</v>
      </c>
      <c r="B294" s="2" t="str">
        <f>CONCATENATE(D294,"_",IF(E294&lt;10,CONCATENATE("0",E294),E294),"_",H294,"@",G294)</f>
        <v>2013_02_SD@PHI</v>
      </c>
      <c r="C294" t="s">
        <v>1</v>
      </c>
      <c r="D294">
        <v>2013</v>
      </c>
      <c r="E294">
        <f t="shared" si="8"/>
        <v>2</v>
      </c>
      <c r="F294">
        <v>2</v>
      </c>
      <c r="G294" t="s">
        <v>86</v>
      </c>
      <c r="H294" t="s">
        <v>88</v>
      </c>
      <c r="K294">
        <v>-7.5</v>
      </c>
      <c r="M294">
        <v>30</v>
      </c>
      <c r="N294">
        <v>33</v>
      </c>
      <c r="O294" t="str">
        <f>IF(OR(ISBLANK(N294),ISBLANK(M294)),"",IF(N294&gt;(M294+IF(ISBLANK(K294),I294,K294)),H294,IF(N294&lt;(M294+IF(ISBLANK(K294),I294,K294)),G294,"na")))</f>
        <v>SD</v>
      </c>
      <c r="P294" t="str">
        <f>IF(OR(ISBLANK(N294),ISBLANK(M294)),"",IF(N294&gt;M294,H294,IF(N294&lt;M294,G294,"na")))</f>
        <v>SD</v>
      </c>
      <c r="Q294" s="23" t="str">
        <f t="shared" si="9"/>
        <v/>
      </c>
    </row>
    <row r="295" spans="1:17" x14ac:dyDescent="0.25">
      <c r="A295">
        <v>294</v>
      </c>
      <c r="B295" s="2" t="str">
        <f>CONCATENATE(D295,"_",IF(E295&lt;10,CONCATENATE("0",E295),E295),"_",H295,"@",G295)</f>
        <v>2013_02_DET@ARI</v>
      </c>
      <c r="C295" t="s">
        <v>1</v>
      </c>
      <c r="D295">
        <v>2013</v>
      </c>
      <c r="E295">
        <f t="shared" si="8"/>
        <v>2</v>
      </c>
      <c r="F295">
        <v>2</v>
      </c>
      <c r="G295" t="s">
        <v>64</v>
      </c>
      <c r="H295" t="s">
        <v>73</v>
      </c>
      <c r="K295">
        <v>0.5</v>
      </c>
      <c r="M295">
        <v>25</v>
      </c>
      <c r="N295">
        <v>21</v>
      </c>
      <c r="O295" t="str">
        <f>IF(OR(ISBLANK(N295),ISBLANK(M295)),"",IF(N295&gt;(M295+IF(ISBLANK(K295),I295,K295)),H295,IF(N295&lt;(M295+IF(ISBLANK(K295),I295,K295)),G295,"na")))</f>
        <v>ARI</v>
      </c>
      <c r="P295" t="str">
        <f>IF(OR(ISBLANK(N295),ISBLANK(M295)),"",IF(N295&gt;M295,H295,IF(N295&lt;M295,G295,"na")))</f>
        <v>ARI</v>
      </c>
      <c r="Q295" s="23" t="str">
        <f t="shared" si="9"/>
        <v/>
      </c>
    </row>
    <row r="296" spans="1:17" x14ac:dyDescent="0.25">
      <c r="A296">
        <v>295</v>
      </c>
      <c r="B296" s="2" t="str">
        <f>CONCATENATE(D296,"_",IF(E296&lt;10,CONCATENATE("0",E296),E296),"_",H296,"@",G296)</f>
        <v>2013_02_NOR@TBY</v>
      </c>
      <c r="C296" t="s">
        <v>1</v>
      </c>
      <c r="D296">
        <v>2013</v>
      </c>
      <c r="E296">
        <f t="shared" si="8"/>
        <v>2</v>
      </c>
      <c r="F296">
        <v>2</v>
      </c>
      <c r="G296" t="s">
        <v>334</v>
      </c>
      <c r="H296" t="s">
        <v>335</v>
      </c>
      <c r="K296">
        <v>3.5</v>
      </c>
      <c r="M296">
        <v>14</v>
      </c>
      <c r="N296">
        <v>16</v>
      </c>
      <c r="O296" t="str">
        <f>IF(OR(ISBLANK(N296),ISBLANK(M296)),"",IF(N296&gt;(M296+IF(ISBLANK(K296),I296,K296)),H296,IF(N296&lt;(M296+IF(ISBLANK(K296),I296,K296)),G296,"na")))</f>
        <v>TBY</v>
      </c>
      <c r="P296" t="str">
        <f>IF(OR(ISBLANK(N296),ISBLANK(M296)),"",IF(N296&gt;M296,H296,IF(N296&lt;M296,G296,"na")))</f>
        <v>NOR</v>
      </c>
      <c r="Q296" s="23" t="str">
        <f t="shared" si="9"/>
        <v/>
      </c>
    </row>
    <row r="297" spans="1:17" x14ac:dyDescent="0.25">
      <c r="A297">
        <v>296</v>
      </c>
      <c r="B297" s="2" t="str">
        <f>CONCATENATE(D297,"_",IF(E297&lt;10,CONCATENATE("0",E297),E297),"_",H297,"@",G297)</f>
        <v>2013_02_DEN@NYG</v>
      </c>
      <c r="C297" t="s">
        <v>1</v>
      </c>
      <c r="D297">
        <v>2013</v>
      </c>
      <c r="E297">
        <f t="shared" si="8"/>
        <v>2</v>
      </c>
      <c r="F297">
        <v>2</v>
      </c>
      <c r="G297" t="s">
        <v>83</v>
      </c>
      <c r="H297" t="s">
        <v>72</v>
      </c>
      <c r="K297">
        <v>5.5</v>
      </c>
      <c r="M297">
        <v>23</v>
      </c>
      <c r="N297">
        <v>41</v>
      </c>
      <c r="O297" t="str">
        <f>IF(OR(ISBLANK(N297),ISBLANK(M297)),"",IF(N297&gt;(M297+IF(ISBLANK(K297),I297,K297)),H297,IF(N297&lt;(M297+IF(ISBLANK(K297),I297,K297)),G297,"na")))</f>
        <v>DEN</v>
      </c>
      <c r="P297" t="str">
        <f>IF(OR(ISBLANK(N297),ISBLANK(M297)),"",IF(N297&gt;M297,H297,IF(N297&lt;M297,G297,"na")))</f>
        <v>DEN</v>
      </c>
      <c r="Q297" s="23" t="str">
        <f t="shared" si="9"/>
        <v/>
      </c>
    </row>
    <row r="298" spans="1:17" x14ac:dyDescent="0.25">
      <c r="A298">
        <v>297</v>
      </c>
      <c r="B298" s="2" t="str">
        <f>CONCATENATE(D298,"_",IF(E298&lt;10,CONCATENATE("0",E298),E298),"_",H298,"@",G298)</f>
        <v>2013_02_JAX@OAK</v>
      </c>
      <c r="C298" t="s">
        <v>1</v>
      </c>
      <c r="D298">
        <v>2013</v>
      </c>
      <c r="E298">
        <f t="shared" si="8"/>
        <v>2</v>
      </c>
      <c r="F298">
        <v>2</v>
      </c>
      <c r="G298" t="s">
        <v>85</v>
      </c>
      <c r="H298" t="s">
        <v>77</v>
      </c>
      <c r="K298">
        <v>-6.5</v>
      </c>
      <c r="M298">
        <v>19</v>
      </c>
      <c r="N298">
        <v>9</v>
      </c>
      <c r="O298" t="str">
        <f>IF(OR(ISBLANK(N298),ISBLANK(M298)),"",IF(N298&gt;(M298+IF(ISBLANK(K298),I298,K298)),H298,IF(N298&lt;(M298+IF(ISBLANK(K298),I298,K298)),G298,"na")))</f>
        <v>OAK</v>
      </c>
      <c r="P298" t="str">
        <f>IF(OR(ISBLANK(N298),ISBLANK(M298)),"",IF(N298&gt;M298,H298,IF(N298&lt;M298,G298,"na")))</f>
        <v>OAK</v>
      </c>
      <c r="Q298" s="23" t="str">
        <f t="shared" si="9"/>
        <v/>
      </c>
    </row>
    <row r="299" spans="1:17" x14ac:dyDescent="0.25">
      <c r="A299">
        <v>298</v>
      </c>
      <c r="B299" s="2" t="str">
        <f>CONCATENATE(D299,"_",IF(E299&lt;10,CONCATENATE("0",E299),E299),"_",H299,"@",G299)</f>
        <v>2013_02_SFO@SEA</v>
      </c>
      <c r="C299" t="s">
        <v>1</v>
      </c>
      <c r="D299">
        <v>2013</v>
      </c>
      <c r="E299">
        <f t="shared" si="8"/>
        <v>2</v>
      </c>
      <c r="F299">
        <v>2</v>
      </c>
      <c r="G299" t="s">
        <v>89</v>
      </c>
      <c r="H299" t="s">
        <v>333</v>
      </c>
      <c r="K299">
        <v>-2.5</v>
      </c>
      <c r="M299">
        <v>29</v>
      </c>
      <c r="N299">
        <v>3</v>
      </c>
      <c r="O299" t="str">
        <f>IF(OR(ISBLANK(N299),ISBLANK(M299)),"",IF(N299&gt;(M299+IF(ISBLANK(K299),I299,K299)),H299,IF(N299&lt;(M299+IF(ISBLANK(K299),I299,K299)),G299,"na")))</f>
        <v>SEA</v>
      </c>
      <c r="P299" t="str">
        <f>IF(OR(ISBLANK(N299),ISBLANK(M299)),"",IF(N299&gt;M299,H299,IF(N299&lt;M299,G299,"na")))</f>
        <v>SEA</v>
      </c>
      <c r="Q299" s="23" t="str">
        <f t="shared" si="9"/>
        <v/>
      </c>
    </row>
    <row r="300" spans="1:17" x14ac:dyDescent="0.25">
      <c r="A300">
        <v>299</v>
      </c>
      <c r="B300" s="2" t="str">
        <f>CONCATENATE(D300,"_",IF(E300&lt;10,CONCATENATE("0",E300),E300),"_",H300,"@",G300)</f>
        <v>2013_02_PIT@CIN</v>
      </c>
      <c r="C300" t="s">
        <v>1</v>
      </c>
      <c r="D300">
        <v>2013</v>
      </c>
      <c r="E300">
        <f t="shared" si="8"/>
        <v>2</v>
      </c>
      <c r="F300">
        <v>2</v>
      </c>
      <c r="G300" t="s">
        <v>69</v>
      </c>
      <c r="H300" t="s">
        <v>87</v>
      </c>
      <c r="K300">
        <v>-7.5</v>
      </c>
      <c r="M300">
        <v>20</v>
      </c>
      <c r="N300">
        <v>10</v>
      </c>
      <c r="O300" t="str">
        <f>IF(OR(ISBLANK(N300),ISBLANK(M300)),"",IF(N300&gt;(M300+IF(ISBLANK(K300),I300,K300)),H300,IF(N300&lt;(M300+IF(ISBLANK(K300),I300,K300)),G300,"na")))</f>
        <v>CIN</v>
      </c>
      <c r="P300" t="str">
        <f>IF(OR(ISBLANK(N300),ISBLANK(M300)),"",IF(N300&gt;M300,H300,IF(N300&lt;M300,G300,"na")))</f>
        <v>CIN</v>
      </c>
      <c r="Q300" s="23" t="str">
        <f t="shared" si="9"/>
        <v/>
      </c>
    </row>
    <row r="301" spans="1:17" x14ac:dyDescent="0.25">
      <c r="A301">
        <v>300</v>
      </c>
      <c r="B301" s="2" t="str">
        <f>CONCATENATE(D301,"_",IF(E301&lt;10,CONCATENATE("0",E301),E301),"_",H301,"@",G301)</f>
        <v>2013_03_KCY@PHI</v>
      </c>
      <c r="C301" t="s">
        <v>1</v>
      </c>
      <c r="D301">
        <v>2013</v>
      </c>
      <c r="E301">
        <f t="shared" si="8"/>
        <v>3</v>
      </c>
      <c r="F301">
        <v>3</v>
      </c>
      <c r="G301" t="s">
        <v>86</v>
      </c>
      <c r="H301" t="s">
        <v>331</v>
      </c>
      <c r="K301">
        <v>-3.5</v>
      </c>
      <c r="M301">
        <v>16</v>
      </c>
      <c r="N301">
        <v>26</v>
      </c>
      <c r="O301" t="str">
        <f>IF(OR(ISBLANK(N301),ISBLANK(M301)),"",IF(N301&gt;(M301+IF(ISBLANK(K301),I301,K301)),H301,IF(N301&lt;(M301+IF(ISBLANK(K301),I301,K301)),G301,"na")))</f>
        <v>KCY</v>
      </c>
      <c r="P301" t="str">
        <f>IF(OR(ISBLANK(N301),ISBLANK(M301)),"",IF(N301&gt;M301,H301,IF(N301&lt;M301,G301,"na")))</f>
        <v>KCY</v>
      </c>
      <c r="Q301" s="23" t="str">
        <f t="shared" si="9"/>
        <v/>
      </c>
    </row>
    <row r="302" spans="1:17" x14ac:dyDescent="0.25">
      <c r="A302">
        <v>301</v>
      </c>
      <c r="B302" s="2" t="str">
        <f>CONCATENATE(D302,"_",IF(E302&lt;10,CONCATENATE("0",E302),E302),"_",H302,"@",G302)</f>
        <v>2013_03_GBY@CIN</v>
      </c>
      <c r="C302" t="s">
        <v>1</v>
      </c>
      <c r="D302">
        <v>2013</v>
      </c>
      <c r="E302">
        <f t="shared" si="8"/>
        <v>3</v>
      </c>
      <c r="F302">
        <v>3</v>
      </c>
      <c r="G302" t="s">
        <v>69</v>
      </c>
      <c r="H302" t="s">
        <v>330</v>
      </c>
      <c r="K302">
        <v>2.5</v>
      </c>
      <c r="M302">
        <v>34</v>
      </c>
      <c r="N302">
        <v>30</v>
      </c>
      <c r="O302" t="str">
        <f>IF(OR(ISBLANK(N302),ISBLANK(M302)),"",IF(N302&gt;(M302+IF(ISBLANK(K302),I302,K302)),H302,IF(N302&lt;(M302+IF(ISBLANK(K302),I302,K302)),G302,"na")))</f>
        <v>CIN</v>
      </c>
      <c r="P302" t="str">
        <f>IF(OR(ISBLANK(N302),ISBLANK(M302)),"",IF(N302&gt;M302,H302,IF(N302&lt;M302,G302,"na")))</f>
        <v>CIN</v>
      </c>
      <c r="Q302" s="23" t="str">
        <f t="shared" si="9"/>
        <v/>
      </c>
    </row>
    <row r="303" spans="1:17" x14ac:dyDescent="0.25">
      <c r="A303">
        <v>302</v>
      </c>
      <c r="B303" s="2" t="str">
        <f>CONCATENATE(D303,"_",IF(E303&lt;10,CONCATENATE("0",E303),E303),"_",H303,"@",G303)</f>
        <v>2013_03_CLE@MIN</v>
      </c>
      <c r="C303" t="s">
        <v>1</v>
      </c>
      <c r="D303">
        <v>2013</v>
      </c>
      <c r="E303">
        <f t="shared" si="8"/>
        <v>3</v>
      </c>
      <c r="F303">
        <v>3</v>
      </c>
      <c r="G303" t="s">
        <v>80</v>
      </c>
      <c r="H303" t="s">
        <v>70</v>
      </c>
      <c r="K303">
        <v>-5.5</v>
      </c>
      <c r="M303">
        <v>27</v>
      </c>
      <c r="N303">
        <v>31</v>
      </c>
      <c r="O303" t="str">
        <f>IF(OR(ISBLANK(N303),ISBLANK(M303)),"",IF(N303&gt;(M303+IF(ISBLANK(K303),I303,K303)),H303,IF(N303&lt;(M303+IF(ISBLANK(K303),I303,K303)),G303,"na")))</f>
        <v>CLE</v>
      </c>
      <c r="P303" t="str">
        <f>IF(OR(ISBLANK(N303),ISBLANK(M303)),"",IF(N303&gt;M303,H303,IF(N303&lt;M303,G303,"na")))</f>
        <v>CLE</v>
      </c>
      <c r="Q303" s="23" t="str">
        <f t="shared" si="9"/>
        <v/>
      </c>
    </row>
    <row r="304" spans="1:17" x14ac:dyDescent="0.25">
      <c r="A304">
        <v>303</v>
      </c>
      <c r="B304" s="2" t="str">
        <f>CONCATENATE(D304,"_",IF(E304&lt;10,CONCATENATE("0",E304),E304),"_",H304,"@",G304)</f>
        <v>2013_03_STL@DAL</v>
      </c>
      <c r="C304" t="s">
        <v>1</v>
      </c>
      <c r="D304">
        <v>2013</v>
      </c>
      <c r="E304">
        <f t="shared" si="8"/>
        <v>3</v>
      </c>
      <c r="F304">
        <v>3</v>
      </c>
      <c r="G304" t="s">
        <v>71</v>
      </c>
      <c r="H304" t="s">
        <v>91</v>
      </c>
      <c r="K304">
        <v>-3.5</v>
      </c>
      <c r="M304">
        <v>31</v>
      </c>
      <c r="N304">
        <v>7</v>
      </c>
      <c r="O304" t="str">
        <f>IF(OR(ISBLANK(N304),ISBLANK(M304)),"",IF(N304&gt;(M304+IF(ISBLANK(K304),I304,K304)),H304,IF(N304&lt;(M304+IF(ISBLANK(K304),I304,K304)),G304,"na")))</f>
        <v>DAL</v>
      </c>
      <c r="P304" t="str">
        <f>IF(OR(ISBLANK(N304),ISBLANK(M304)),"",IF(N304&gt;M304,H304,IF(N304&lt;M304,G304,"na")))</f>
        <v>DAL</v>
      </c>
      <c r="Q304" s="23" t="str">
        <f t="shared" si="9"/>
        <v/>
      </c>
    </row>
    <row r="305" spans="1:17" x14ac:dyDescent="0.25">
      <c r="A305">
        <v>304</v>
      </c>
      <c r="B305" s="2" t="str">
        <f>CONCATENATE(D305,"_",IF(E305&lt;10,CONCATENATE("0",E305),E305),"_",H305,"@",G305)</f>
        <v>2013_03_DET@WAS</v>
      </c>
      <c r="C305" t="s">
        <v>1</v>
      </c>
      <c r="D305">
        <v>2013</v>
      </c>
      <c r="E305">
        <f t="shared" si="8"/>
        <v>3</v>
      </c>
      <c r="F305">
        <v>3</v>
      </c>
      <c r="G305" t="s">
        <v>94</v>
      </c>
      <c r="H305" t="s">
        <v>73</v>
      </c>
      <c r="K305">
        <v>-1.5</v>
      </c>
      <c r="M305">
        <v>20</v>
      </c>
      <c r="N305">
        <v>27</v>
      </c>
      <c r="O305" t="str">
        <f>IF(OR(ISBLANK(N305),ISBLANK(M305)),"",IF(N305&gt;(M305+IF(ISBLANK(K305),I305,K305)),H305,IF(N305&lt;(M305+IF(ISBLANK(K305),I305,K305)),G305,"na")))</f>
        <v>DET</v>
      </c>
      <c r="P305" t="str">
        <f>IF(OR(ISBLANK(N305),ISBLANK(M305)),"",IF(N305&gt;M305,H305,IF(N305&lt;M305,G305,"na")))</f>
        <v>DET</v>
      </c>
      <c r="Q305" s="23" t="str">
        <f t="shared" si="9"/>
        <v/>
      </c>
    </row>
    <row r="306" spans="1:17" x14ac:dyDescent="0.25">
      <c r="A306">
        <v>305</v>
      </c>
      <c r="B306" s="2" t="str">
        <f>CONCATENATE(D306,"_",IF(E306&lt;10,CONCATENATE("0",E306),E306),"_",H306,"@",G306)</f>
        <v>2013_03_SD@TEN</v>
      </c>
      <c r="C306" t="s">
        <v>1</v>
      </c>
      <c r="D306">
        <v>2013</v>
      </c>
      <c r="E306">
        <f t="shared" si="8"/>
        <v>3</v>
      </c>
      <c r="F306">
        <v>3</v>
      </c>
      <c r="G306" t="s">
        <v>93</v>
      </c>
      <c r="H306" t="s">
        <v>88</v>
      </c>
      <c r="K306">
        <v>-3.5</v>
      </c>
      <c r="M306">
        <v>20</v>
      </c>
      <c r="N306">
        <v>17</v>
      </c>
      <c r="O306" t="str">
        <f>IF(OR(ISBLANK(N306),ISBLANK(M306)),"",IF(N306&gt;(M306+IF(ISBLANK(K306),I306,K306)),H306,IF(N306&lt;(M306+IF(ISBLANK(K306),I306,K306)),G306,"na")))</f>
        <v>SD</v>
      </c>
      <c r="P306" t="str">
        <f>IF(OR(ISBLANK(N306),ISBLANK(M306)),"",IF(N306&gt;M306,H306,IF(N306&lt;M306,G306,"na")))</f>
        <v>TEN</v>
      </c>
      <c r="Q306" s="23" t="str">
        <f t="shared" si="9"/>
        <v/>
      </c>
    </row>
    <row r="307" spans="1:17" x14ac:dyDescent="0.25">
      <c r="A307">
        <v>306</v>
      </c>
      <c r="B307" s="2" t="str">
        <f>CONCATENATE(D307,"_",IF(E307&lt;10,CONCATENATE("0",E307),E307),"_",H307,"@",G307)</f>
        <v>2013_03_TBY@NWE</v>
      </c>
      <c r="C307" t="s">
        <v>1</v>
      </c>
      <c r="D307">
        <v>2013</v>
      </c>
      <c r="E307">
        <f t="shared" si="8"/>
        <v>3</v>
      </c>
      <c r="F307">
        <v>3</v>
      </c>
      <c r="G307" t="s">
        <v>332</v>
      </c>
      <c r="H307" t="s">
        <v>334</v>
      </c>
      <c r="K307">
        <v>-7.5</v>
      </c>
      <c r="M307">
        <v>23</v>
      </c>
      <c r="N307">
        <v>3</v>
      </c>
      <c r="O307" t="str">
        <f>IF(OR(ISBLANK(N307),ISBLANK(M307)),"",IF(N307&gt;(M307+IF(ISBLANK(K307),I307,K307)),H307,IF(N307&lt;(M307+IF(ISBLANK(K307),I307,K307)),G307,"na")))</f>
        <v>NWE</v>
      </c>
      <c r="P307" t="str">
        <f>IF(OR(ISBLANK(N307),ISBLANK(M307)),"",IF(N307&gt;M307,H307,IF(N307&lt;M307,G307,"na")))</f>
        <v>NWE</v>
      </c>
      <c r="Q307" s="23" t="str">
        <f t="shared" si="9"/>
        <v/>
      </c>
    </row>
    <row r="308" spans="1:17" x14ac:dyDescent="0.25">
      <c r="A308">
        <v>307</v>
      </c>
      <c r="B308" s="2" t="str">
        <f>CONCATENATE(D308,"_",IF(E308&lt;10,CONCATENATE("0",E308),E308),"_",H308,"@",G308)</f>
        <v>2013_03_ARI@NOR</v>
      </c>
      <c r="C308" t="s">
        <v>1</v>
      </c>
      <c r="D308">
        <v>2013</v>
      </c>
      <c r="E308">
        <f t="shared" si="8"/>
        <v>3</v>
      </c>
      <c r="F308">
        <v>3</v>
      </c>
      <c r="G308" t="s">
        <v>335</v>
      </c>
      <c r="H308" t="s">
        <v>64</v>
      </c>
      <c r="K308">
        <v>-7.5</v>
      </c>
      <c r="M308">
        <v>31</v>
      </c>
      <c r="N308">
        <v>7</v>
      </c>
      <c r="O308" t="str">
        <f>IF(OR(ISBLANK(N308),ISBLANK(M308)),"",IF(N308&gt;(M308+IF(ISBLANK(K308),I308,K308)),H308,IF(N308&lt;(M308+IF(ISBLANK(K308),I308,K308)),G308,"na")))</f>
        <v>NOR</v>
      </c>
      <c r="P308" t="str">
        <f>IF(OR(ISBLANK(N308),ISBLANK(M308)),"",IF(N308&gt;M308,H308,IF(N308&lt;M308,G308,"na")))</f>
        <v>NOR</v>
      </c>
      <c r="Q308" s="23" t="str">
        <f t="shared" si="9"/>
        <v/>
      </c>
    </row>
    <row r="309" spans="1:17" x14ac:dyDescent="0.25">
      <c r="A309">
        <v>308</v>
      </c>
      <c r="B309" s="2" t="str">
        <f>CONCATENATE(D309,"_",IF(E309&lt;10,CONCATENATE("0",E309),E309),"_",H309,"@",G309)</f>
        <v>2013_03_NYG@CAR</v>
      </c>
      <c r="C309" t="s">
        <v>1</v>
      </c>
      <c r="D309">
        <v>2013</v>
      </c>
      <c r="E309">
        <f t="shared" si="8"/>
        <v>3</v>
      </c>
      <c r="F309">
        <v>3</v>
      </c>
      <c r="G309" t="s">
        <v>67</v>
      </c>
      <c r="H309" t="s">
        <v>83</v>
      </c>
      <c r="K309">
        <v>-1.5</v>
      </c>
      <c r="M309">
        <v>38</v>
      </c>
      <c r="N309">
        <v>0</v>
      </c>
      <c r="O309" t="str">
        <f>IF(OR(ISBLANK(N309),ISBLANK(M309)),"",IF(N309&gt;(M309+IF(ISBLANK(K309),I309,K309)),H309,IF(N309&lt;(M309+IF(ISBLANK(K309),I309,K309)),G309,"na")))</f>
        <v>CAR</v>
      </c>
      <c r="P309" t="str">
        <f>IF(OR(ISBLANK(N309),ISBLANK(M309)),"",IF(N309&gt;M309,H309,IF(N309&lt;M309,G309,"na")))</f>
        <v>CAR</v>
      </c>
      <c r="Q309" s="23" t="str">
        <f t="shared" si="9"/>
        <v/>
      </c>
    </row>
    <row r="310" spans="1:17" x14ac:dyDescent="0.25">
      <c r="A310">
        <v>309</v>
      </c>
      <c r="B310" s="2" t="str">
        <f>CONCATENATE(D310,"_",IF(E310&lt;10,CONCATENATE("0",E310),E310),"_",H310,"@",G310)</f>
        <v>2013_03_HOU@BAL</v>
      </c>
      <c r="C310" t="s">
        <v>1</v>
      </c>
      <c r="D310">
        <v>2013</v>
      </c>
      <c r="E310">
        <f t="shared" si="8"/>
        <v>3</v>
      </c>
      <c r="F310">
        <v>3</v>
      </c>
      <c r="G310" t="s">
        <v>65</v>
      </c>
      <c r="H310" t="s">
        <v>75</v>
      </c>
      <c r="K310">
        <v>2.5</v>
      </c>
      <c r="M310">
        <v>30</v>
      </c>
      <c r="N310">
        <v>9</v>
      </c>
      <c r="O310" t="str">
        <f>IF(OR(ISBLANK(N310),ISBLANK(M310)),"",IF(N310&gt;(M310+IF(ISBLANK(K310),I310,K310)),H310,IF(N310&lt;(M310+IF(ISBLANK(K310),I310,K310)),G310,"na")))</f>
        <v>BAL</v>
      </c>
      <c r="P310" t="str">
        <f>IF(OR(ISBLANK(N310),ISBLANK(M310)),"",IF(N310&gt;M310,H310,IF(N310&lt;M310,G310,"na")))</f>
        <v>BAL</v>
      </c>
      <c r="Q310" s="23" t="str">
        <f t="shared" si="9"/>
        <v/>
      </c>
    </row>
    <row r="311" spans="1:17" x14ac:dyDescent="0.25">
      <c r="A311">
        <v>310</v>
      </c>
      <c r="B311" s="2" t="str">
        <f>CONCATENATE(D311,"_",IF(E311&lt;10,CONCATENATE("0",E311),E311),"_",H311,"@",G311)</f>
        <v>2013_03_ATL@MIA</v>
      </c>
      <c r="C311" t="s">
        <v>1</v>
      </c>
      <c r="D311">
        <v>2013</v>
      </c>
      <c r="E311">
        <f t="shared" si="8"/>
        <v>3</v>
      </c>
      <c r="F311">
        <v>3</v>
      </c>
      <c r="G311" t="s">
        <v>79</v>
      </c>
      <c r="H311" t="s">
        <v>20</v>
      </c>
      <c r="K311">
        <v>-1.5</v>
      </c>
      <c r="M311">
        <v>27</v>
      </c>
      <c r="N311">
        <v>23</v>
      </c>
      <c r="O311" t="str">
        <f>IF(OR(ISBLANK(N311),ISBLANK(M311)),"",IF(N311&gt;(M311+IF(ISBLANK(K311),I311,K311)),H311,IF(N311&lt;(M311+IF(ISBLANK(K311),I311,K311)),G311,"na")))</f>
        <v>MIA</v>
      </c>
      <c r="P311" t="str">
        <f>IF(OR(ISBLANK(N311),ISBLANK(M311)),"",IF(N311&gt;M311,H311,IF(N311&lt;M311,G311,"na")))</f>
        <v>MIA</v>
      </c>
      <c r="Q311" s="23" t="str">
        <f t="shared" si="9"/>
        <v/>
      </c>
    </row>
    <row r="312" spans="1:17" x14ac:dyDescent="0.25">
      <c r="A312">
        <v>311</v>
      </c>
      <c r="B312" s="2" t="str">
        <f>CONCATENATE(D312,"_",IF(E312&lt;10,CONCATENATE("0",E312),E312),"_",H312,"@",G312)</f>
        <v>2013_03_BUF@NYJ</v>
      </c>
      <c r="C312" t="s">
        <v>1</v>
      </c>
      <c r="D312">
        <v>2013</v>
      </c>
      <c r="E312">
        <f t="shared" si="8"/>
        <v>3</v>
      </c>
      <c r="F312">
        <v>3</v>
      </c>
      <c r="G312" t="s">
        <v>84</v>
      </c>
      <c r="H312" t="s">
        <v>66</v>
      </c>
      <c r="K312">
        <v>-2.5</v>
      </c>
      <c r="M312">
        <v>27</v>
      </c>
      <c r="N312">
        <v>20</v>
      </c>
      <c r="O312" t="str">
        <f>IF(OR(ISBLANK(N312),ISBLANK(M312)),"",IF(N312&gt;(M312+IF(ISBLANK(K312),I312,K312)),H312,IF(N312&lt;(M312+IF(ISBLANK(K312),I312,K312)),G312,"na")))</f>
        <v>NYJ</v>
      </c>
      <c r="P312" t="str">
        <f>IF(OR(ISBLANK(N312),ISBLANK(M312)),"",IF(N312&gt;M312,H312,IF(N312&lt;M312,G312,"na")))</f>
        <v>NYJ</v>
      </c>
      <c r="Q312" s="23" t="str">
        <f t="shared" si="9"/>
        <v/>
      </c>
    </row>
    <row r="313" spans="1:17" x14ac:dyDescent="0.25">
      <c r="A313">
        <v>312</v>
      </c>
      <c r="B313" s="2" t="str">
        <f>CONCATENATE(D313,"_",IF(E313&lt;10,CONCATENATE("0",E313),E313),"_",H313,"@",G313)</f>
        <v>2013_03_IND@SFO</v>
      </c>
      <c r="C313" t="s">
        <v>1</v>
      </c>
      <c r="D313">
        <v>2013</v>
      </c>
      <c r="E313">
        <f t="shared" si="8"/>
        <v>3</v>
      </c>
      <c r="F313">
        <v>3</v>
      </c>
      <c r="G313" t="s">
        <v>333</v>
      </c>
      <c r="H313" t="s">
        <v>76</v>
      </c>
      <c r="K313">
        <v>-10.5</v>
      </c>
      <c r="M313">
        <v>7</v>
      </c>
      <c r="N313">
        <v>27</v>
      </c>
      <c r="O313" t="str">
        <f>IF(OR(ISBLANK(N313),ISBLANK(M313)),"",IF(N313&gt;(M313+IF(ISBLANK(K313),I313,K313)),H313,IF(N313&lt;(M313+IF(ISBLANK(K313),I313,K313)),G313,"na")))</f>
        <v>IND</v>
      </c>
      <c r="P313" t="str">
        <f>IF(OR(ISBLANK(N313),ISBLANK(M313)),"",IF(N313&gt;M313,H313,IF(N313&lt;M313,G313,"na")))</f>
        <v>IND</v>
      </c>
      <c r="Q313" s="23" t="str">
        <f t="shared" si="9"/>
        <v/>
      </c>
    </row>
    <row r="314" spans="1:17" x14ac:dyDescent="0.25">
      <c r="A314">
        <v>313</v>
      </c>
      <c r="B314" s="2" t="str">
        <f>CONCATENATE(D314,"_",IF(E314&lt;10,CONCATENATE("0",E314),E314),"_",H314,"@",G314)</f>
        <v>2013_03_JAX@SEA</v>
      </c>
      <c r="C314" t="s">
        <v>1</v>
      </c>
      <c r="D314">
        <v>2013</v>
      </c>
      <c r="E314">
        <f t="shared" si="8"/>
        <v>3</v>
      </c>
      <c r="F314">
        <v>3</v>
      </c>
      <c r="G314" t="s">
        <v>89</v>
      </c>
      <c r="H314" t="s">
        <v>77</v>
      </c>
      <c r="K314">
        <v>-19.5</v>
      </c>
      <c r="M314">
        <v>45</v>
      </c>
      <c r="N314">
        <v>17</v>
      </c>
      <c r="O314" t="str">
        <f>IF(OR(ISBLANK(N314),ISBLANK(M314)),"",IF(N314&gt;(M314+IF(ISBLANK(K314),I314,K314)),H314,IF(N314&lt;(M314+IF(ISBLANK(K314),I314,K314)),G314,"na")))</f>
        <v>SEA</v>
      </c>
      <c r="P314" t="str">
        <f>IF(OR(ISBLANK(N314),ISBLANK(M314)),"",IF(N314&gt;M314,H314,IF(N314&lt;M314,G314,"na")))</f>
        <v>SEA</v>
      </c>
      <c r="Q314" s="23" t="str">
        <f t="shared" si="9"/>
        <v/>
      </c>
    </row>
    <row r="315" spans="1:17" x14ac:dyDescent="0.25">
      <c r="A315">
        <v>314</v>
      </c>
      <c r="B315" s="2" t="str">
        <f>CONCATENATE(D315,"_",IF(E315&lt;10,CONCATENATE("0",E315),E315),"_",H315,"@",G315)</f>
        <v>2013_03_CHI@PIT</v>
      </c>
      <c r="C315" t="s">
        <v>1</v>
      </c>
      <c r="D315">
        <v>2013</v>
      </c>
      <c r="E315">
        <f t="shared" si="8"/>
        <v>3</v>
      </c>
      <c r="F315">
        <v>3</v>
      </c>
      <c r="G315" t="s">
        <v>87</v>
      </c>
      <c r="H315" t="s">
        <v>68</v>
      </c>
      <c r="K315">
        <v>2.5</v>
      </c>
      <c r="M315">
        <v>23</v>
      </c>
      <c r="N315">
        <v>40</v>
      </c>
      <c r="O315" t="str">
        <f>IF(OR(ISBLANK(N315),ISBLANK(M315)),"",IF(N315&gt;(M315+IF(ISBLANK(K315),I315,K315)),H315,IF(N315&lt;(M315+IF(ISBLANK(K315),I315,K315)),G315,"na")))</f>
        <v>CHI</v>
      </c>
      <c r="P315" t="str">
        <f>IF(OR(ISBLANK(N315),ISBLANK(M315)),"",IF(N315&gt;M315,H315,IF(N315&lt;M315,G315,"na")))</f>
        <v>CHI</v>
      </c>
      <c r="Q315" s="23" t="str">
        <f t="shared" si="9"/>
        <v/>
      </c>
    </row>
    <row r="316" spans="1:17" x14ac:dyDescent="0.25">
      <c r="A316">
        <v>315</v>
      </c>
      <c r="B316" s="2" t="str">
        <f>CONCATENATE(D316,"_",IF(E316&lt;10,CONCATENATE("0",E316),E316),"_",H316,"@",G316)</f>
        <v>2013_03_OAK@DEN</v>
      </c>
      <c r="C316" t="s">
        <v>1</v>
      </c>
      <c r="D316">
        <v>2013</v>
      </c>
      <c r="E316">
        <f t="shared" si="8"/>
        <v>3</v>
      </c>
      <c r="F316">
        <v>3</v>
      </c>
      <c r="G316" t="s">
        <v>72</v>
      </c>
      <c r="H316" t="s">
        <v>85</v>
      </c>
      <c r="K316">
        <v>-14.5</v>
      </c>
      <c r="M316">
        <v>37</v>
      </c>
      <c r="N316">
        <v>21</v>
      </c>
      <c r="O316" t="str">
        <f>IF(OR(ISBLANK(N316),ISBLANK(M316)),"",IF(N316&gt;(M316+IF(ISBLANK(K316),I316,K316)),H316,IF(N316&lt;(M316+IF(ISBLANK(K316),I316,K316)),G316,"na")))</f>
        <v>DEN</v>
      </c>
      <c r="P316" t="str">
        <f>IF(OR(ISBLANK(N316),ISBLANK(M316)),"",IF(N316&gt;M316,H316,IF(N316&lt;M316,G316,"na")))</f>
        <v>DEN</v>
      </c>
      <c r="Q316" s="23" t="str">
        <f t="shared" si="9"/>
        <v/>
      </c>
    </row>
    <row r="317" spans="1:17" x14ac:dyDescent="0.25">
      <c r="A317">
        <v>316</v>
      </c>
      <c r="B317" s="2" t="str">
        <f>CONCATENATE(D317,"_",IF(E317&lt;10,CONCATENATE("0",E317),E317),"_",H317,"@",G317)</f>
        <v>2013_04_SFO@STL</v>
      </c>
      <c r="C317" t="s">
        <v>1</v>
      </c>
      <c r="D317">
        <v>2013</v>
      </c>
      <c r="E317">
        <f t="shared" si="8"/>
        <v>4</v>
      </c>
      <c r="F317">
        <v>4</v>
      </c>
      <c r="G317" t="s">
        <v>91</v>
      </c>
      <c r="H317" t="s">
        <v>333</v>
      </c>
      <c r="K317">
        <v>3.5</v>
      </c>
      <c r="M317">
        <v>11</v>
      </c>
      <c r="N317">
        <v>35</v>
      </c>
      <c r="O317" t="str">
        <f>IF(OR(ISBLANK(N317),ISBLANK(M317)),"",IF(N317&gt;(M317+IF(ISBLANK(K317),I317,K317)),H317,IF(N317&lt;(M317+IF(ISBLANK(K317),I317,K317)),G317,"na")))</f>
        <v>SFO</v>
      </c>
      <c r="P317" t="str">
        <f>IF(OR(ISBLANK(N317),ISBLANK(M317)),"",IF(N317&gt;M317,H317,IF(N317&lt;M317,G317,"na")))</f>
        <v>SFO</v>
      </c>
      <c r="Q317" s="23" t="str">
        <f t="shared" si="9"/>
        <v/>
      </c>
    </row>
    <row r="318" spans="1:17" x14ac:dyDescent="0.25">
      <c r="A318">
        <v>317</v>
      </c>
      <c r="B318" s="2" t="str">
        <f>CONCATENATE(D318,"_",IF(E318&lt;10,CONCATENATE("0",E318),E318),"_",H318,"@",G318)</f>
        <v>2013_04_BAL@BUF</v>
      </c>
      <c r="C318" t="s">
        <v>1</v>
      </c>
      <c r="D318">
        <v>2013</v>
      </c>
      <c r="E318">
        <f t="shared" si="8"/>
        <v>4</v>
      </c>
      <c r="F318">
        <v>4</v>
      </c>
      <c r="G318" t="s">
        <v>66</v>
      </c>
      <c r="H318" t="s">
        <v>65</v>
      </c>
      <c r="K318">
        <v>3.5</v>
      </c>
      <c r="M318">
        <v>23</v>
      </c>
      <c r="N318">
        <v>20</v>
      </c>
      <c r="O318" t="str">
        <f>IF(OR(ISBLANK(N318),ISBLANK(M318)),"",IF(N318&gt;(M318+IF(ISBLANK(K318),I318,K318)),H318,IF(N318&lt;(M318+IF(ISBLANK(K318),I318,K318)),G318,"na")))</f>
        <v>BUF</v>
      </c>
      <c r="P318" t="str">
        <f>IF(OR(ISBLANK(N318),ISBLANK(M318)),"",IF(N318&gt;M318,H318,IF(N318&lt;M318,G318,"na")))</f>
        <v>BUF</v>
      </c>
      <c r="Q318" s="23" t="str">
        <f t="shared" si="9"/>
        <v/>
      </c>
    </row>
    <row r="319" spans="1:17" x14ac:dyDescent="0.25">
      <c r="A319">
        <v>318</v>
      </c>
      <c r="B319" s="2" t="str">
        <f>CONCATENATE(D319,"_",IF(E319&lt;10,CONCATENATE("0",E319),E319),"_",H319,"@",G319)</f>
        <v>2013_04_CHI@DET</v>
      </c>
      <c r="C319" t="s">
        <v>1</v>
      </c>
      <c r="D319">
        <v>2013</v>
      </c>
      <c r="E319">
        <f t="shared" si="8"/>
        <v>4</v>
      </c>
      <c r="F319">
        <v>4</v>
      </c>
      <c r="G319" t="s">
        <v>73</v>
      </c>
      <c r="H319" t="s">
        <v>68</v>
      </c>
      <c r="K319">
        <v>-2.5</v>
      </c>
      <c r="M319">
        <v>40</v>
      </c>
      <c r="N319">
        <v>32</v>
      </c>
      <c r="O319" t="str">
        <f>IF(OR(ISBLANK(N319),ISBLANK(M319)),"",IF(N319&gt;(M319+IF(ISBLANK(K319),I319,K319)),H319,IF(N319&lt;(M319+IF(ISBLANK(K319),I319,K319)),G319,"na")))</f>
        <v>DET</v>
      </c>
      <c r="P319" t="str">
        <f>IF(OR(ISBLANK(N319),ISBLANK(M319)),"",IF(N319&gt;M319,H319,IF(N319&lt;M319,G319,"na")))</f>
        <v>DET</v>
      </c>
      <c r="Q319" s="23" t="str">
        <f t="shared" si="9"/>
        <v/>
      </c>
    </row>
    <row r="320" spans="1:17" x14ac:dyDescent="0.25">
      <c r="A320">
        <v>319</v>
      </c>
      <c r="B320" s="2" t="str">
        <f>CONCATENATE(D320,"_",IF(E320&lt;10,CONCATENATE("0",E320),E320),"_",H320,"@",G320)</f>
        <v>2013_04_CIN@CLE</v>
      </c>
      <c r="C320" t="s">
        <v>1</v>
      </c>
      <c r="D320">
        <v>2013</v>
      </c>
      <c r="E320">
        <f t="shared" si="8"/>
        <v>4</v>
      </c>
      <c r="F320">
        <v>4</v>
      </c>
      <c r="G320" t="s">
        <v>70</v>
      </c>
      <c r="H320" t="s">
        <v>69</v>
      </c>
      <c r="K320">
        <v>4.5</v>
      </c>
      <c r="M320">
        <v>17</v>
      </c>
      <c r="N320">
        <v>6</v>
      </c>
      <c r="O320" t="str">
        <f>IF(OR(ISBLANK(N320),ISBLANK(M320)),"",IF(N320&gt;(M320+IF(ISBLANK(K320),I320,K320)),H320,IF(N320&lt;(M320+IF(ISBLANK(K320),I320,K320)),G320,"na")))</f>
        <v>CLE</v>
      </c>
      <c r="P320" t="str">
        <f>IF(OR(ISBLANK(N320),ISBLANK(M320)),"",IF(N320&gt;M320,H320,IF(N320&lt;M320,G320,"na")))</f>
        <v>CLE</v>
      </c>
      <c r="Q320" s="23" t="str">
        <f t="shared" si="9"/>
        <v/>
      </c>
    </row>
    <row r="321" spans="1:17" x14ac:dyDescent="0.25">
      <c r="A321">
        <v>320</v>
      </c>
      <c r="B321" s="2" t="str">
        <f>CONCATENATE(D321,"_",IF(E321&lt;10,CONCATENATE("0",E321),E321),"_",H321,"@",G321)</f>
        <v>2013_04_IND@JAX</v>
      </c>
      <c r="C321" t="s">
        <v>1</v>
      </c>
      <c r="D321">
        <v>2013</v>
      </c>
      <c r="E321">
        <f t="shared" si="8"/>
        <v>4</v>
      </c>
      <c r="F321">
        <v>4</v>
      </c>
      <c r="G321" t="s">
        <v>77</v>
      </c>
      <c r="H321" t="s">
        <v>76</v>
      </c>
      <c r="K321">
        <v>8.5</v>
      </c>
      <c r="M321">
        <v>3</v>
      </c>
      <c r="N321">
        <v>37</v>
      </c>
      <c r="O321" t="str">
        <f>IF(OR(ISBLANK(N321),ISBLANK(M321)),"",IF(N321&gt;(M321+IF(ISBLANK(K321),I321,K321)),H321,IF(N321&lt;(M321+IF(ISBLANK(K321),I321,K321)),G321,"na")))</f>
        <v>IND</v>
      </c>
      <c r="P321" t="str">
        <f>IF(OR(ISBLANK(N321),ISBLANK(M321)),"",IF(N321&gt;M321,H321,IF(N321&lt;M321,G321,"na")))</f>
        <v>IND</v>
      </c>
      <c r="Q321" s="23" t="str">
        <f t="shared" si="9"/>
        <v/>
      </c>
    </row>
    <row r="322" spans="1:17" x14ac:dyDescent="0.25">
      <c r="A322">
        <v>321</v>
      </c>
      <c r="B322" s="2" t="str">
        <f>CONCATENATE(D322,"_",IF(E322&lt;10,CONCATENATE("0",E322),E322),"_",H322,"@",G322)</f>
        <v>2013_04_NYG@KCY</v>
      </c>
      <c r="C322" t="s">
        <v>1</v>
      </c>
      <c r="D322">
        <v>2013</v>
      </c>
      <c r="E322">
        <f t="shared" ref="E322:E385" si="10">IF(C322="rs",F322,17+F322)</f>
        <v>4</v>
      </c>
      <c r="F322">
        <v>4</v>
      </c>
      <c r="G322" t="s">
        <v>331</v>
      </c>
      <c r="H322" t="s">
        <v>83</v>
      </c>
      <c r="K322">
        <v>-4.5</v>
      </c>
      <c r="M322">
        <v>31</v>
      </c>
      <c r="N322">
        <v>7</v>
      </c>
      <c r="O322" t="str">
        <f>IF(OR(ISBLANK(N322),ISBLANK(M322)),"",IF(N322&gt;(M322+IF(ISBLANK(K322),I322,K322)),H322,IF(N322&lt;(M322+IF(ISBLANK(K322),I322,K322)),G322,"na")))</f>
        <v>KCY</v>
      </c>
      <c r="P322" t="str">
        <f>IF(OR(ISBLANK(N322),ISBLANK(M322)),"",IF(N322&gt;M322,H322,IF(N322&lt;M322,G322,"na")))</f>
        <v>KCY</v>
      </c>
      <c r="Q322" s="23" t="str">
        <f t="shared" si="9"/>
        <v/>
      </c>
    </row>
    <row r="323" spans="1:17" x14ac:dyDescent="0.25">
      <c r="A323">
        <v>322</v>
      </c>
      <c r="B323" s="2" t="str">
        <f>CONCATENATE(D323,"_",IF(E323&lt;10,CONCATENATE("0",E323),E323),"_",H323,"@",G323)</f>
        <v>2013_04_PIT@MIN</v>
      </c>
      <c r="C323" t="s">
        <v>1</v>
      </c>
      <c r="D323">
        <v>2013</v>
      </c>
      <c r="E323">
        <f t="shared" si="10"/>
        <v>4</v>
      </c>
      <c r="F323">
        <v>4</v>
      </c>
      <c r="G323" t="s">
        <v>80</v>
      </c>
      <c r="H323" t="s">
        <v>87</v>
      </c>
      <c r="K323">
        <v>0.5</v>
      </c>
      <c r="M323">
        <v>34</v>
      </c>
      <c r="N323">
        <v>27</v>
      </c>
      <c r="O323" t="str">
        <f>IF(OR(ISBLANK(N323),ISBLANK(M323)),"",IF(N323&gt;(M323+IF(ISBLANK(K323),I323,K323)),H323,IF(N323&lt;(M323+IF(ISBLANK(K323),I323,K323)),G323,"na")))</f>
        <v>MIN</v>
      </c>
      <c r="P323" t="str">
        <f>IF(OR(ISBLANK(N323),ISBLANK(M323)),"",IF(N323&gt;M323,H323,IF(N323&lt;M323,G323,"na")))</f>
        <v>MIN</v>
      </c>
      <c r="Q323" s="23" t="str">
        <f t="shared" ref="Q323:Q386" si="11">IF(OR(ISBLANK(M323),ISBLANK(N323),ISBLANK(L323)),"",IF(L323&gt;SUM(M323:N323),"U",IF(L323&lt;SUM(M323:N323),"O","E")))</f>
        <v/>
      </c>
    </row>
    <row r="324" spans="1:17" x14ac:dyDescent="0.25">
      <c r="A324">
        <v>323</v>
      </c>
      <c r="B324" s="2" t="str">
        <f>CONCATENATE(D324,"_",IF(E324&lt;10,CONCATENATE("0",E324),E324),"_",H324,"@",G324)</f>
        <v>2013_04_ARI@TBY</v>
      </c>
      <c r="C324" t="s">
        <v>1</v>
      </c>
      <c r="D324">
        <v>2013</v>
      </c>
      <c r="E324">
        <f t="shared" si="10"/>
        <v>4</v>
      </c>
      <c r="F324">
        <v>4</v>
      </c>
      <c r="G324" t="s">
        <v>334</v>
      </c>
      <c r="H324" t="s">
        <v>64</v>
      </c>
      <c r="K324">
        <v>-2.5</v>
      </c>
      <c r="M324">
        <v>10</v>
      </c>
      <c r="N324">
        <v>13</v>
      </c>
      <c r="O324" t="str">
        <f>IF(OR(ISBLANK(N324),ISBLANK(M324)),"",IF(N324&gt;(M324+IF(ISBLANK(K324),I324,K324)),H324,IF(N324&lt;(M324+IF(ISBLANK(K324),I324,K324)),G324,"na")))</f>
        <v>ARI</v>
      </c>
      <c r="P324" t="str">
        <f>IF(OR(ISBLANK(N324),ISBLANK(M324)),"",IF(N324&gt;M324,H324,IF(N324&lt;M324,G324,"na")))</f>
        <v>ARI</v>
      </c>
      <c r="Q324" s="23" t="str">
        <f t="shared" si="11"/>
        <v/>
      </c>
    </row>
    <row r="325" spans="1:17" x14ac:dyDescent="0.25">
      <c r="A325">
        <v>324</v>
      </c>
      <c r="B325" s="2" t="str">
        <f>CONCATENATE(D325,"_",IF(E325&lt;10,CONCATENATE("0",E325),E325),"_",H325,"@",G325)</f>
        <v>2013_04_SEA@HOU</v>
      </c>
      <c r="C325" t="s">
        <v>1</v>
      </c>
      <c r="D325">
        <v>2013</v>
      </c>
      <c r="E325">
        <f t="shared" si="10"/>
        <v>4</v>
      </c>
      <c r="F325">
        <v>4</v>
      </c>
      <c r="G325" t="s">
        <v>75</v>
      </c>
      <c r="H325" t="s">
        <v>89</v>
      </c>
      <c r="K325">
        <v>2.5</v>
      </c>
      <c r="M325">
        <v>20</v>
      </c>
      <c r="N325">
        <v>23</v>
      </c>
      <c r="O325" t="str">
        <f>IF(OR(ISBLANK(N325),ISBLANK(M325)),"",IF(N325&gt;(M325+IF(ISBLANK(K325),I325,K325)),H325,IF(N325&lt;(M325+IF(ISBLANK(K325),I325,K325)),G325,"na")))</f>
        <v>SEA</v>
      </c>
      <c r="P325" t="str">
        <f>IF(OR(ISBLANK(N325),ISBLANK(M325)),"",IF(N325&gt;M325,H325,IF(N325&lt;M325,G325,"na")))</f>
        <v>SEA</v>
      </c>
      <c r="Q325" s="23" t="str">
        <f t="shared" si="11"/>
        <v/>
      </c>
    </row>
    <row r="326" spans="1:17" x14ac:dyDescent="0.25">
      <c r="A326">
        <v>325</v>
      </c>
      <c r="B326" s="2" t="str">
        <f>CONCATENATE(D326,"_",IF(E326&lt;10,CONCATENATE("0",E326),E326),"_",H326,"@",G326)</f>
        <v>2013_04_NYJ@TEN</v>
      </c>
      <c r="C326" t="s">
        <v>1</v>
      </c>
      <c r="D326">
        <v>2013</v>
      </c>
      <c r="E326">
        <f t="shared" si="10"/>
        <v>4</v>
      </c>
      <c r="F326">
        <v>4</v>
      </c>
      <c r="G326" t="s">
        <v>93</v>
      </c>
      <c r="H326" t="s">
        <v>84</v>
      </c>
      <c r="K326">
        <v>-3.5</v>
      </c>
      <c r="M326">
        <v>38</v>
      </c>
      <c r="N326">
        <v>13</v>
      </c>
      <c r="O326" t="str">
        <f>IF(OR(ISBLANK(N326),ISBLANK(M326)),"",IF(N326&gt;(M326+IF(ISBLANK(K326),I326,K326)),H326,IF(N326&lt;(M326+IF(ISBLANK(K326),I326,K326)),G326,"na")))</f>
        <v>TEN</v>
      </c>
      <c r="P326" t="str">
        <f>IF(OR(ISBLANK(N326),ISBLANK(M326)),"",IF(N326&gt;M326,H326,IF(N326&lt;M326,G326,"na")))</f>
        <v>TEN</v>
      </c>
      <c r="Q326" s="23" t="str">
        <f t="shared" si="11"/>
        <v/>
      </c>
    </row>
    <row r="327" spans="1:17" x14ac:dyDescent="0.25">
      <c r="A327">
        <v>326</v>
      </c>
      <c r="B327" s="2" t="str">
        <f>CONCATENATE(D327,"_",IF(E327&lt;10,CONCATENATE("0",E327),E327),"_",H327,"@",G327)</f>
        <v>2013_04_DAL@SD</v>
      </c>
      <c r="C327" t="s">
        <v>1</v>
      </c>
      <c r="D327">
        <v>2013</v>
      </c>
      <c r="E327">
        <f t="shared" si="10"/>
        <v>4</v>
      </c>
      <c r="F327">
        <v>4</v>
      </c>
      <c r="G327" t="s">
        <v>88</v>
      </c>
      <c r="H327" t="s">
        <v>71</v>
      </c>
      <c r="K327">
        <v>1.5</v>
      </c>
      <c r="M327">
        <v>30</v>
      </c>
      <c r="N327">
        <v>21</v>
      </c>
      <c r="O327" t="str">
        <f>IF(OR(ISBLANK(N327),ISBLANK(M327)),"",IF(N327&gt;(M327+IF(ISBLANK(K327),I327,K327)),H327,IF(N327&lt;(M327+IF(ISBLANK(K327),I327,K327)),G327,"na")))</f>
        <v>SD</v>
      </c>
      <c r="P327" t="str">
        <f>IF(OR(ISBLANK(N327),ISBLANK(M327)),"",IF(N327&gt;M327,H327,IF(N327&lt;M327,G327,"na")))</f>
        <v>SD</v>
      </c>
      <c r="Q327" s="23" t="str">
        <f t="shared" si="11"/>
        <v/>
      </c>
    </row>
    <row r="328" spans="1:17" x14ac:dyDescent="0.25">
      <c r="A328">
        <v>327</v>
      </c>
      <c r="B328" s="2" t="str">
        <f>CONCATENATE(D328,"_",IF(E328&lt;10,CONCATENATE("0",E328),E328),"_",H328,"@",G328)</f>
        <v>2013_04_PHI@DEN</v>
      </c>
      <c r="C328" t="s">
        <v>1</v>
      </c>
      <c r="D328">
        <v>2013</v>
      </c>
      <c r="E328">
        <f t="shared" si="10"/>
        <v>4</v>
      </c>
      <c r="F328">
        <v>4</v>
      </c>
      <c r="G328" t="s">
        <v>72</v>
      </c>
      <c r="H328" t="s">
        <v>86</v>
      </c>
      <c r="K328">
        <v>-11.5</v>
      </c>
      <c r="M328">
        <v>52</v>
      </c>
      <c r="N328">
        <v>20</v>
      </c>
      <c r="O328" t="str">
        <f>IF(OR(ISBLANK(N328),ISBLANK(M328)),"",IF(N328&gt;(M328+IF(ISBLANK(K328),I328,K328)),H328,IF(N328&lt;(M328+IF(ISBLANK(K328),I328,K328)),G328,"na")))</f>
        <v>DEN</v>
      </c>
      <c r="P328" t="str">
        <f>IF(OR(ISBLANK(N328),ISBLANK(M328)),"",IF(N328&gt;M328,H328,IF(N328&lt;M328,G328,"na")))</f>
        <v>DEN</v>
      </c>
      <c r="Q328" s="23" t="str">
        <f t="shared" si="11"/>
        <v/>
      </c>
    </row>
    <row r="329" spans="1:17" x14ac:dyDescent="0.25">
      <c r="A329">
        <v>328</v>
      </c>
      <c r="B329" s="2" t="str">
        <f>CONCATENATE(D329,"_",IF(E329&lt;10,CONCATENATE("0",E329),E329),"_",H329,"@",G329)</f>
        <v>2013_04_WAS@OAK</v>
      </c>
      <c r="C329" t="s">
        <v>1</v>
      </c>
      <c r="D329">
        <v>2013</v>
      </c>
      <c r="E329">
        <f t="shared" si="10"/>
        <v>4</v>
      </c>
      <c r="F329">
        <v>4</v>
      </c>
      <c r="G329" t="s">
        <v>85</v>
      </c>
      <c r="H329" t="s">
        <v>94</v>
      </c>
      <c r="K329">
        <v>2.5</v>
      </c>
      <c r="M329">
        <v>14</v>
      </c>
      <c r="N329">
        <v>24</v>
      </c>
      <c r="O329" t="str">
        <f>IF(OR(ISBLANK(N329),ISBLANK(M329)),"",IF(N329&gt;(M329+IF(ISBLANK(K329),I329,K329)),H329,IF(N329&lt;(M329+IF(ISBLANK(K329),I329,K329)),G329,"na")))</f>
        <v>WAS</v>
      </c>
      <c r="P329" t="str">
        <f>IF(OR(ISBLANK(N329),ISBLANK(M329)),"",IF(N329&gt;M329,H329,IF(N329&lt;M329,G329,"na")))</f>
        <v>WAS</v>
      </c>
      <c r="Q329" s="23" t="str">
        <f t="shared" si="11"/>
        <v/>
      </c>
    </row>
    <row r="330" spans="1:17" x14ac:dyDescent="0.25">
      <c r="A330">
        <v>329</v>
      </c>
      <c r="B330" s="2" t="str">
        <f>CONCATENATE(D330,"_",IF(E330&lt;10,CONCATENATE("0",E330),E330),"_",H330,"@",G330)</f>
        <v>2013_04_NWE@ATL</v>
      </c>
      <c r="C330" t="s">
        <v>1</v>
      </c>
      <c r="D330">
        <v>2013</v>
      </c>
      <c r="E330">
        <f t="shared" si="10"/>
        <v>4</v>
      </c>
      <c r="F330">
        <v>4</v>
      </c>
      <c r="G330" t="s">
        <v>20</v>
      </c>
      <c r="H330" t="s">
        <v>332</v>
      </c>
      <c r="K330">
        <v>-1.5</v>
      </c>
      <c r="M330">
        <v>23</v>
      </c>
      <c r="N330">
        <v>30</v>
      </c>
      <c r="O330" t="str">
        <f>IF(OR(ISBLANK(N330),ISBLANK(M330)),"",IF(N330&gt;(M330+IF(ISBLANK(K330),I330,K330)),H330,IF(N330&lt;(M330+IF(ISBLANK(K330),I330,K330)),G330,"na")))</f>
        <v>NWE</v>
      </c>
      <c r="P330" t="str">
        <f>IF(OR(ISBLANK(N330),ISBLANK(M330)),"",IF(N330&gt;M330,H330,IF(N330&lt;M330,G330,"na")))</f>
        <v>NWE</v>
      </c>
      <c r="Q330" s="23" t="str">
        <f t="shared" si="11"/>
        <v/>
      </c>
    </row>
    <row r="331" spans="1:17" x14ac:dyDescent="0.25">
      <c r="A331">
        <v>330</v>
      </c>
      <c r="B331" s="2" t="str">
        <f>CONCATENATE(D331,"_",IF(E331&lt;10,CONCATENATE("0",E331),E331),"_",H331,"@",G331)</f>
        <v>2013_04_MIA@NOR</v>
      </c>
      <c r="C331" t="s">
        <v>1</v>
      </c>
      <c r="D331">
        <v>2013</v>
      </c>
      <c r="E331">
        <f t="shared" si="10"/>
        <v>4</v>
      </c>
      <c r="F331">
        <v>4</v>
      </c>
      <c r="G331" t="s">
        <v>335</v>
      </c>
      <c r="H331" t="s">
        <v>79</v>
      </c>
      <c r="K331">
        <v>-6.5</v>
      </c>
      <c r="M331">
        <v>38</v>
      </c>
      <c r="N331">
        <v>17</v>
      </c>
      <c r="O331" t="str">
        <f>IF(OR(ISBLANK(N331),ISBLANK(M331)),"",IF(N331&gt;(M331+IF(ISBLANK(K331),I331,K331)),H331,IF(N331&lt;(M331+IF(ISBLANK(K331),I331,K331)),G331,"na")))</f>
        <v>NOR</v>
      </c>
      <c r="P331" t="str">
        <f>IF(OR(ISBLANK(N331),ISBLANK(M331)),"",IF(N331&gt;M331,H331,IF(N331&lt;M331,G331,"na")))</f>
        <v>NOR</v>
      </c>
      <c r="Q331" s="23" t="str">
        <f t="shared" si="11"/>
        <v/>
      </c>
    </row>
    <row r="332" spans="1:17" x14ac:dyDescent="0.25">
      <c r="A332">
        <v>331</v>
      </c>
      <c r="B332" s="2" t="str">
        <f>CONCATENATE(D332,"_",IF(E332&lt;10,CONCATENATE("0",E332),E332),"_",H332,"@",G332)</f>
        <v>2013_05_BUF@CLE</v>
      </c>
      <c r="C332" t="s">
        <v>1</v>
      </c>
      <c r="D332">
        <v>2013</v>
      </c>
      <c r="E332">
        <f t="shared" si="10"/>
        <v>5</v>
      </c>
      <c r="F332">
        <v>5</v>
      </c>
      <c r="G332" t="s">
        <v>70</v>
      </c>
      <c r="H332" t="s">
        <v>66</v>
      </c>
      <c r="K332">
        <v>-4.5</v>
      </c>
      <c r="M332">
        <v>37</v>
      </c>
      <c r="N332">
        <v>24</v>
      </c>
      <c r="O332" t="str">
        <f>IF(OR(ISBLANK(N332),ISBLANK(M332)),"",IF(N332&gt;(M332+IF(ISBLANK(K332),I332,K332)),H332,IF(N332&lt;(M332+IF(ISBLANK(K332),I332,K332)),G332,"na")))</f>
        <v>CLE</v>
      </c>
      <c r="P332" t="str">
        <f>IF(OR(ISBLANK(N332),ISBLANK(M332)),"",IF(N332&gt;M332,H332,IF(N332&lt;M332,G332,"na")))</f>
        <v>CLE</v>
      </c>
      <c r="Q332" s="23" t="str">
        <f t="shared" si="11"/>
        <v/>
      </c>
    </row>
    <row r="333" spans="1:17" x14ac:dyDescent="0.25">
      <c r="A333">
        <v>332</v>
      </c>
      <c r="B333" s="2" t="str">
        <f>CONCATENATE(D333,"_",IF(E333&lt;10,CONCATENATE("0",E333),E333),"_",H333,"@",G333)</f>
        <v>2013_05_NOR@CHI</v>
      </c>
      <c r="C333" t="s">
        <v>1</v>
      </c>
      <c r="D333">
        <v>2013</v>
      </c>
      <c r="E333">
        <f t="shared" si="10"/>
        <v>5</v>
      </c>
      <c r="F333">
        <v>5</v>
      </c>
      <c r="G333" t="s">
        <v>68</v>
      </c>
      <c r="H333" t="s">
        <v>335</v>
      </c>
      <c r="K333">
        <v>-0.5</v>
      </c>
      <c r="M333">
        <v>18</v>
      </c>
      <c r="N333">
        <v>26</v>
      </c>
      <c r="O333" t="str">
        <f>IF(OR(ISBLANK(N333),ISBLANK(M333)),"",IF(N333&gt;(M333+IF(ISBLANK(K333),I333,K333)),H333,IF(N333&lt;(M333+IF(ISBLANK(K333),I333,K333)),G333,"na")))</f>
        <v>NOR</v>
      </c>
      <c r="P333" t="str">
        <f>IF(OR(ISBLANK(N333),ISBLANK(M333)),"",IF(N333&gt;M333,H333,IF(N333&lt;M333,G333,"na")))</f>
        <v>NOR</v>
      </c>
      <c r="Q333" s="23" t="str">
        <f t="shared" si="11"/>
        <v/>
      </c>
    </row>
    <row r="334" spans="1:17" x14ac:dyDescent="0.25">
      <c r="A334">
        <v>333</v>
      </c>
      <c r="B334" s="2" t="str">
        <f>CONCATENATE(D334,"_",IF(E334&lt;10,CONCATENATE("0",E334),E334),"_",H334,"@",G334)</f>
        <v>2013_05_NWE@CIN</v>
      </c>
      <c r="C334" t="s">
        <v>1</v>
      </c>
      <c r="D334">
        <v>2013</v>
      </c>
      <c r="E334">
        <f t="shared" si="10"/>
        <v>5</v>
      </c>
      <c r="F334">
        <v>5</v>
      </c>
      <c r="G334" t="s">
        <v>69</v>
      </c>
      <c r="H334" t="s">
        <v>332</v>
      </c>
      <c r="K334">
        <v>-1.5</v>
      </c>
      <c r="M334">
        <v>13</v>
      </c>
      <c r="N334">
        <v>6</v>
      </c>
      <c r="O334" t="str">
        <f>IF(OR(ISBLANK(N334),ISBLANK(M334)),"",IF(N334&gt;(M334+IF(ISBLANK(K334),I334,K334)),H334,IF(N334&lt;(M334+IF(ISBLANK(K334),I334,K334)),G334,"na")))</f>
        <v>CIN</v>
      </c>
      <c r="P334" t="str">
        <f>IF(OR(ISBLANK(N334),ISBLANK(M334)),"",IF(N334&gt;M334,H334,IF(N334&lt;M334,G334,"na")))</f>
        <v>CIN</v>
      </c>
      <c r="Q334" s="23" t="str">
        <f t="shared" si="11"/>
        <v/>
      </c>
    </row>
    <row r="335" spans="1:17" x14ac:dyDescent="0.25">
      <c r="A335">
        <v>334</v>
      </c>
      <c r="B335" s="2" t="str">
        <f>CONCATENATE(D335,"_",IF(E335&lt;10,CONCATENATE("0",E335),E335),"_",H335,"@",G335)</f>
        <v>2013_05_DET@GBY</v>
      </c>
      <c r="C335" t="s">
        <v>1</v>
      </c>
      <c r="D335">
        <v>2013</v>
      </c>
      <c r="E335">
        <f t="shared" si="10"/>
        <v>5</v>
      </c>
      <c r="F335">
        <v>5</v>
      </c>
      <c r="G335" t="s">
        <v>330</v>
      </c>
      <c r="H335" t="s">
        <v>73</v>
      </c>
      <c r="K335">
        <v>-6.5</v>
      </c>
      <c r="M335">
        <v>22</v>
      </c>
      <c r="N335">
        <v>9</v>
      </c>
      <c r="O335" t="str">
        <f>IF(OR(ISBLANK(N335),ISBLANK(M335)),"",IF(N335&gt;(M335+IF(ISBLANK(K335),I335,K335)),H335,IF(N335&lt;(M335+IF(ISBLANK(K335),I335,K335)),G335,"na")))</f>
        <v>GBY</v>
      </c>
      <c r="P335" t="str">
        <f>IF(OR(ISBLANK(N335),ISBLANK(M335)),"",IF(N335&gt;M335,H335,IF(N335&lt;M335,G335,"na")))</f>
        <v>GBY</v>
      </c>
      <c r="Q335" s="23" t="str">
        <f t="shared" si="11"/>
        <v/>
      </c>
    </row>
    <row r="336" spans="1:17" x14ac:dyDescent="0.25">
      <c r="A336">
        <v>335</v>
      </c>
      <c r="B336" s="2" t="str">
        <f>CONCATENATE(D336,"_",IF(E336&lt;10,CONCATENATE("0",E336),E336),"_",H336,"@",G336)</f>
        <v>2013_05_KCY@TEN</v>
      </c>
      <c r="C336" t="s">
        <v>1</v>
      </c>
      <c r="D336">
        <v>2013</v>
      </c>
      <c r="E336">
        <f t="shared" si="10"/>
        <v>5</v>
      </c>
      <c r="F336">
        <v>5</v>
      </c>
      <c r="G336" t="s">
        <v>93</v>
      </c>
      <c r="H336" t="s">
        <v>331</v>
      </c>
      <c r="K336">
        <v>2.5</v>
      </c>
      <c r="M336">
        <v>17</v>
      </c>
      <c r="N336">
        <v>26</v>
      </c>
      <c r="O336" t="str">
        <f>IF(OR(ISBLANK(N336),ISBLANK(M336)),"",IF(N336&gt;(M336+IF(ISBLANK(K336),I336,K336)),H336,IF(N336&lt;(M336+IF(ISBLANK(K336),I336,K336)),G336,"na")))</f>
        <v>KCY</v>
      </c>
      <c r="P336" t="str">
        <f>IF(OR(ISBLANK(N336),ISBLANK(M336)),"",IF(N336&gt;M336,H336,IF(N336&lt;M336,G336,"na")))</f>
        <v>KCY</v>
      </c>
      <c r="Q336" s="23" t="str">
        <f t="shared" si="11"/>
        <v/>
      </c>
    </row>
    <row r="337" spans="1:17" x14ac:dyDescent="0.25">
      <c r="A337">
        <v>336</v>
      </c>
      <c r="B337" s="2" t="str">
        <f>CONCATENATE(D337,"_",IF(E337&lt;10,CONCATENATE("0",E337),E337),"_",H337,"@",G337)</f>
        <v>2013_05_SEA@IND</v>
      </c>
      <c r="C337" t="s">
        <v>1</v>
      </c>
      <c r="D337">
        <v>2013</v>
      </c>
      <c r="E337">
        <f t="shared" si="10"/>
        <v>5</v>
      </c>
      <c r="F337">
        <v>5</v>
      </c>
      <c r="G337" t="s">
        <v>76</v>
      </c>
      <c r="H337" t="s">
        <v>89</v>
      </c>
      <c r="K337">
        <v>2.5</v>
      </c>
      <c r="M337">
        <v>34</v>
      </c>
      <c r="N337">
        <v>28</v>
      </c>
      <c r="O337" t="str">
        <f>IF(OR(ISBLANK(N337),ISBLANK(M337)),"",IF(N337&gt;(M337+IF(ISBLANK(K337),I337,K337)),H337,IF(N337&lt;(M337+IF(ISBLANK(K337),I337,K337)),G337,"na")))</f>
        <v>IND</v>
      </c>
      <c r="P337" t="str">
        <f>IF(OR(ISBLANK(N337),ISBLANK(M337)),"",IF(N337&gt;M337,H337,IF(N337&lt;M337,G337,"na")))</f>
        <v>IND</v>
      </c>
      <c r="Q337" s="23" t="str">
        <f t="shared" si="11"/>
        <v/>
      </c>
    </row>
    <row r="338" spans="1:17" x14ac:dyDescent="0.25">
      <c r="A338">
        <v>337</v>
      </c>
      <c r="B338" s="2" t="str">
        <f>CONCATENATE(D338,"_",IF(E338&lt;10,CONCATENATE("0",E338),E338),"_",H338,"@",G338)</f>
        <v>2013_05_JAX@STL</v>
      </c>
      <c r="C338" t="s">
        <v>1</v>
      </c>
      <c r="D338">
        <v>2013</v>
      </c>
      <c r="E338">
        <f t="shared" si="10"/>
        <v>5</v>
      </c>
      <c r="F338">
        <v>5</v>
      </c>
      <c r="G338" t="s">
        <v>91</v>
      </c>
      <c r="H338" t="s">
        <v>77</v>
      </c>
      <c r="K338">
        <v>-11.5</v>
      </c>
      <c r="M338">
        <v>34</v>
      </c>
      <c r="N338">
        <v>20</v>
      </c>
      <c r="O338" t="str">
        <f>IF(OR(ISBLANK(N338),ISBLANK(M338)),"",IF(N338&gt;(M338+IF(ISBLANK(K338),I338,K338)),H338,IF(N338&lt;(M338+IF(ISBLANK(K338),I338,K338)),G338,"na")))</f>
        <v>STL</v>
      </c>
      <c r="P338" t="str">
        <f>IF(OR(ISBLANK(N338),ISBLANK(M338)),"",IF(N338&gt;M338,H338,IF(N338&lt;M338,G338,"na")))</f>
        <v>STL</v>
      </c>
      <c r="Q338" s="23" t="str">
        <f t="shared" si="11"/>
        <v/>
      </c>
    </row>
    <row r="339" spans="1:17" x14ac:dyDescent="0.25">
      <c r="A339">
        <v>338</v>
      </c>
      <c r="B339" s="2" t="str">
        <f>CONCATENATE(D339,"_",IF(E339&lt;10,CONCATENATE("0",E339),E339),"_",H339,"@",G339)</f>
        <v>2013_05_BAL@MIA</v>
      </c>
      <c r="C339" t="s">
        <v>1</v>
      </c>
      <c r="D339">
        <v>2013</v>
      </c>
      <c r="E339">
        <f t="shared" si="10"/>
        <v>5</v>
      </c>
      <c r="F339">
        <v>5</v>
      </c>
      <c r="G339" t="s">
        <v>79</v>
      </c>
      <c r="H339" t="s">
        <v>65</v>
      </c>
      <c r="K339">
        <v>-2.5</v>
      </c>
      <c r="M339">
        <v>23</v>
      </c>
      <c r="N339">
        <v>26</v>
      </c>
      <c r="O339" t="str">
        <f>IF(OR(ISBLANK(N339),ISBLANK(M339)),"",IF(N339&gt;(M339+IF(ISBLANK(K339),I339,K339)),H339,IF(N339&lt;(M339+IF(ISBLANK(K339),I339,K339)),G339,"na")))</f>
        <v>BAL</v>
      </c>
      <c r="P339" t="str">
        <f>IF(OR(ISBLANK(N339),ISBLANK(M339)),"",IF(N339&gt;M339,H339,IF(N339&lt;M339,G339,"na")))</f>
        <v>BAL</v>
      </c>
      <c r="Q339" s="23" t="str">
        <f t="shared" si="11"/>
        <v/>
      </c>
    </row>
    <row r="340" spans="1:17" x14ac:dyDescent="0.25">
      <c r="A340">
        <v>339</v>
      </c>
      <c r="B340" s="2" t="str">
        <f>CONCATENATE(D340,"_",IF(E340&lt;10,CONCATENATE("0",E340),E340),"_",H340,"@",G340)</f>
        <v>2013_05_PHI@NYG</v>
      </c>
      <c r="C340" t="s">
        <v>1</v>
      </c>
      <c r="D340">
        <v>2013</v>
      </c>
      <c r="E340">
        <f t="shared" si="10"/>
        <v>5</v>
      </c>
      <c r="F340">
        <v>5</v>
      </c>
      <c r="G340" t="s">
        <v>83</v>
      </c>
      <c r="H340" t="s">
        <v>86</v>
      </c>
      <c r="K340">
        <v>-2.5</v>
      </c>
      <c r="M340">
        <v>21</v>
      </c>
      <c r="N340">
        <v>36</v>
      </c>
      <c r="O340" t="str">
        <f>IF(OR(ISBLANK(N340),ISBLANK(M340)),"",IF(N340&gt;(M340+IF(ISBLANK(K340),I340,K340)),H340,IF(N340&lt;(M340+IF(ISBLANK(K340),I340,K340)),G340,"na")))</f>
        <v>PHI</v>
      </c>
      <c r="P340" t="str">
        <f>IF(OR(ISBLANK(N340),ISBLANK(M340)),"",IF(N340&gt;M340,H340,IF(N340&lt;M340,G340,"na")))</f>
        <v>PHI</v>
      </c>
      <c r="Q340" s="23" t="str">
        <f t="shared" si="11"/>
        <v/>
      </c>
    </row>
    <row r="341" spans="1:17" x14ac:dyDescent="0.25">
      <c r="A341">
        <v>340</v>
      </c>
      <c r="B341" s="2" t="str">
        <f>CONCATENATE(D341,"_",IF(E341&lt;10,CONCATENATE("0",E341),E341),"_",H341,"@",G341)</f>
        <v>2013_05_CAR@ARI</v>
      </c>
      <c r="C341" t="s">
        <v>1</v>
      </c>
      <c r="D341">
        <v>2013</v>
      </c>
      <c r="E341">
        <f t="shared" si="10"/>
        <v>5</v>
      </c>
      <c r="F341">
        <v>5</v>
      </c>
      <c r="G341" t="s">
        <v>64</v>
      </c>
      <c r="H341" t="s">
        <v>67</v>
      </c>
      <c r="K341">
        <v>2.5</v>
      </c>
      <c r="M341">
        <v>22</v>
      </c>
      <c r="N341">
        <v>6</v>
      </c>
      <c r="O341" t="str">
        <f>IF(OR(ISBLANK(N341),ISBLANK(M341)),"",IF(N341&gt;(M341+IF(ISBLANK(K341),I341,K341)),H341,IF(N341&lt;(M341+IF(ISBLANK(K341),I341,K341)),G341,"na")))</f>
        <v>ARI</v>
      </c>
      <c r="P341" t="str">
        <f>IF(OR(ISBLANK(N341),ISBLANK(M341)),"",IF(N341&gt;M341,H341,IF(N341&lt;M341,G341,"na")))</f>
        <v>ARI</v>
      </c>
      <c r="Q341" s="23" t="str">
        <f t="shared" si="11"/>
        <v/>
      </c>
    </row>
    <row r="342" spans="1:17" x14ac:dyDescent="0.25">
      <c r="A342">
        <v>341</v>
      </c>
      <c r="B342" s="2" t="str">
        <f>CONCATENATE(D342,"_",IF(E342&lt;10,CONCATENATE("0",E342),E342),"_",H342,"@",G342)</f>
        <v>2013_05_DEN@DAL</v>
      </c>
      <c r="C342" t="s">
        <v>1</v>
      </c>
      <c r="D342">
        <v>2013</v>
      </c>
      <c r="E342">
        <f t="shared" si="10"/>
        <v>5</v>
      </c>
      <c r="F342">
        <v>5</v>
      </c>
      <c r="G342" t="s">
        <v>71</v>
      </c>
      <c r="H342" t="s">
        <v>72</v>
      </c>
      <c r="K342">
        <v>7.5</v>
      </c>
      <c r="M342">
        <v>48</v>
      </c>
      <c r="N342">
        <v>51</v>
      </c>
      <c r="O342" t="str">
        <f>IF(OR(ISBLANK(N342),ISBLANK(M342)),"",IF(N342&gt;(M342+IF(ISBLANK(K342),I342,K342)),H342,IF(N342&lt;(M342+IF(ISBLANK(K342),I342,K342)),G342,"na")))</f>
        <v>DAL</v>
      </c>
      <c r="P342" t="str">
        <f>IF(OR(ISBLANK(N342),ISBLANK(M342)),"",IF(N342&gt;M342,H342,IF(N342&lt;M342,G342,"na")))</f>
        <v>DEN</v>
      </c>
      <c r="Q342" s="23" t="str">
        <f t="shared" si="11"/>
        <v/>
      </c>
    </row>
    <row r="343" spans="1:17" x14ac:dyDescent="0.25">
      <c r="A343">
        <v>342</v>
      </c>
      <c r="B343" s="2" t="str">
        <f>CONCATENATE(D343,"_",IF(E343&lt;10,CONCATENATE("0",E343),E343),"_",H343,"@",G343)</f>
        <v>2013_05_HOU@SFO</v>
      </c>
      <c r="C343" t="s">
        <v>1</v>
      </c>
      <c r="D343">
        <v>2013</v>
      </c>
      <c r="E343">
        <f t="shared" si="10"/>
        <v>5</v>
      </c>
      <c r="F343">
        <v>5</v>
      </c>
      <c r="G343" t="s">
        <v>333</v>
      </c>
      <c r="H343" t="s">
        <v>75</v>
      </c>
      <c r="K343">
        <v>-6.5</v>
      </c>
      <c r="M343">
        <v>34</v>
      </c>
      <c r="N343">
        <v>3</v>
      </c>
      <c r="O343" t="str">
        <f>IF(OR(ISBLANK(N343),ISBLANK(M343)),"",IF(N343&gt;(M343+IF(ISBLANK(K343),I343,K343)),H343,IF(N343&lt;(M343+IF(ISBLANK(K343),I343,K343)),G343,"na")))</f>
        <v>SFO</v>
      </c>
      <c r="P343" t="str">
        <f>IF(OR(ISBLANK(N343),ISBLANK(M343)),"",IF(N343&gt;M343,H343,IF(N343&lt;M343,G343,"na")))</f>
        <v>SFO</v>
      </c>
      <c r="Q343" s="23" t="str">
        <f t="shared" si="11"/>
        <v/>
      </c>
    </row>
    <row r="344" spans="1:17" x14ac:dyDescent="0.25">
      <c r="A344">
        <v>343</v>
      </c>
      <c r="B344" s="2" t="str">
        <f>CONCATENATE(D344,"_",IF(E344&lt;10,CONCATENATE("0",E344),E344),"_",H344,"@",G344)</f>
        <v>2013_05_SD@OAK</v>
      </c>
      <c r="C344" t="s">
        <v>1</v>
      </c>
      <c r="D344">
        <v>2013</v>
      </c>
      <c r="E344">
        <f t="shared" si="10"/>
        <v>5</v>
      </c>
      <c r="F344">
        <v>5</v>
      </c>
      <c r="G344" t="s">
        <v>85</v>
      </c>
      <c r="H344" t="s">
        <v>88</v>
      </c>
      <c r="K344">
        <v>4.5</v>
      </c>
      <c r="M344">
        <v>27</v>
      </c>
      <c r="N344">
        <v>17</v>
      </c>
      <c r="O344" t="str">
        <f>IF(OR(ISBLANK(N344),ISBLANK(M344)),"",IF(N344&gt;(M344+IF(ISBLANK(K344),I344,K344)),H344,IF(N344&lt;(M344+IF(ISBLANK(K344),I344,K344)),G344,"na")))</f>
        <v>OAK</v>
      </c>
      <c r="P344" t="str">
        <f>IF(OR(ISBLANK(N344),ISBLANK(M344)),"",IF(N344&gt;M344,H344,IF(N344&lt;M344,G344,"na")))</f>
        <v>OAK</v>
      </c>
      <c r="Q344" s="23" t="str">
        <f t="shared" si="11"/>
        <v/>
      </c>
    </row>
    <row r="345" spans="1:17" x14ac:dyDescent="0.25">
      <c r="A345">
        <v>344</v>
      </c>
      <c r="B345" s="2" t="str">
        <f>CONCATENATE(D345,"_",IF(E345&lt;10,CONCATENATE("0",E345),E345),"_",H345,"@",G345)</f>
        <v>2013_05_NYJ@ATL</v>
      </c>
      <c r="C345" t="s">
        <v>1</v>
      </c>
      <c r="D345">
        <v>2013</v>
      </c>
      <c r="E345">
        <f t="shared" si="10"/>
        <v>5</v>
      </c>
      <c r="F345">
        <v>5</v>
      </c>
      <c r="G345" t="s">
        <v>20</v>
      </c>
      <c r="H345" t="s">
        <v>84</v>
      </c>
      <c r="K345">
        <v>-9.5</v>
      </c>
      <c r="M345">
        <v>28</v>
      </c>
      <c r="N345">
        <v>30</v>
      </c>
      <c r="O345" t="str">
        <f>IF(OR(ISBLANK(N345),ISBLANK(M345)),"",IF(N345&gt;(M345+IF(ISBLANK(K345),I345,K345)),H345,IF(N345&lt;(M345+IF(ISBLANK(K345),I345,K345)),G345,"na")))</f>
        <v>NYJ</v>
      </c>
      <c r="P345" t="str">
        <f>IF(OR(ISBLANK(N345),ISBLANK(M345)),"",IF(N345&gt;M345,H345,IF(N345&lt;M345,G345,"na")))</f>
        <v>NYJ</v>
      </c>
      <c r="Q345" s="23" t="str">
        <f t="shared" si="11"/>
        <v/>
      </c>
    </row>
    <row r="346" spans="1:17" x14ac:dyDescent="0.25">
      <c r="A346">
        <v>345</v>
      </c>
      <c r="B346" s="2" t="str">
        <f>CONCATENATE(D346,"_",IF(E346&lt;10,CONCATENATE("0",E346),E346),"_",H346,"@",G346)</f>
        <v>2013_06_NYG@CHI</v>
      </c>
      <c r="C346" t="s">
        <v>1</v>
      </c>
      <c r="D346">
        <v>2013</v>
      </c>
      <c r="E346">
        <f t="shared" si="10"/>
        <v>6</v>
      </c>
      <c r="F346">
        <v>6</v>
      </c>
      <c r="G346" t="s">
        <v>68</v>
      </c>
      <c r="H346" t="s">
        <v>83</v>
      </c>
      <c r="K346">
        <v>-7.5</v>
      </c>
      <c r="M346">
        <v>27</v>
      </c>
      <c r="N346">
        <v>21</v>
      </c>
      <c r="O346" t="str">
        <f>IF(OR(ISBLANK(N346),ISBLANK(M346)),"",IF(N346&gt;(M346+IF(ISBLANK(K346),I346,K346)),H346,IF(N346&lt;(M346+IF(ISBLANK(K346),I346,K346)),G346,"na")))</f>
        <v>NYG</v>
      </c>
      <c r="P346" t="str">
        <f>IF(OR(ISBLANK(N346),ISBLANK(M346)),"",IF(N346&gt;M346,H346,IF(N346&lt;M346,G346,"na")))</f>
        <v>CHI</v>
      </c>
      <c r="Q346" s="23" t="str">
        <f t="shared" si="11"/>
        <v/>
      </c>
    </row>
    <row r="347" spans="1:17" x14ac:dyDescent="0.25">
      <c r="A347">
        <v>346</v>
      </c>
      <c r="B347" s="2" t="str">
        <f>CONCATENATE(D347,"_",IF(E347&lt;10,CONCATENATE("0",E347),E347),"_",H347,"@",G347)</f>
        <v>2013_06_CIN@BUF</v>
      </c>
      <c r="C347" t="s">
        <v>1</v>
      </c>
      <c r="D347">
        <v>2013</v>
      </c>
      <c r="E347">
        <f t="shared" si="10"/>
        <v>6</v>
      </c>
      <c r="F347">
        <v>6</v>
      </c>
      <c r="G347" t="s">
        <v>66</v>
      </c>
      <c r="H347" t="s">
        <v>69</v>
      </c>
      <c r="K347">
        <v>7.5</v>
      </c>
      <c r="M347">
        <v>24</v>
      </c>
      <c r="N347">
        <v>27</v>
      </c>
      <c r="O347" t="str">
        <f>IF(OR(ISBLANK(N347),ISBLANK(M347)),"",IF(N347&gt;(M347+IF(ISBLANK(K347),I347,K347)),H347,IF(N347&lt;(M347+IF(ISBLANK(K347),I347,K347)),G347,"na")))</f>
        <v>BUF</v>
      </c>
      <c r="P347" t="str">
        <f>IF(OR(ISBLANK(N347),ISBLANK(M347)),"",IF(N347&gt;M347,H347,IF(N347&lt;M347,G347,"na")))</f>
        <v>CIN</v>
      </c>
      <c r="Q347" s="23" t="str">
        <f t="shared" si="11"/>
        <v/>
      </c>
    </row>
    <row r="348" spans="1:17" x14ac:dyDescent="0.25">
      <c r="A348">
        <v>347</v>
      </c>
      <c r="B348" s="2" t="str">
        <f>CONCATENATE(D348,"_",IF(E348&lt;10,CONCATENATE("0",E348),E348),"_",H348,"@",G348)</f>
        <v>2013_06_DET@CLE</v>
      </c>
      <c r="C348" t="s">
        <v>1</v>
      </c>
      <c r="D348">
        <v>2013</v>
      </c>
      <c r="E348">
        <f t="shared" si="10"/>
        <v>6</v>
      </c>
      <c r="F348">
        <v>6</v>
      </c>
      <c r="G348" t="s">
        <v>70</v>
      </c>
      <c r="H348" t="s">
        <v>73</v>
      </c>
      <c r="K348">
        <v>2.5</v>
      </c>
      <c r="M348">
        <v>17</v>
      </c>
      <c r="N348">
        <v>31</v>
      </c>
      <c r="O348" t="str">
        <f>IF(OR(ISBLANK(N348),ISBLANK(M348)),"",IF(N348&gt;(M348+IF(ISBLANK(K348),I348,K348)),H348,IF(N348&lt;(M348+IF(ISBLANK(K348),I348,K348)),G348,"na")))</f>
        <v>DET</v>
      </c>
      <c r="P348" t="str">
        <f>IF(OR(ISBLANK(N348),ISBLANK(M348)),"",IF(N348&gt;M348,H348,IF(N348&lt;M348,G348,"na")))</f>
        <v>DET</v>
      </c>
      <c r="Q348" s="23" t="str">
        <f t="shared" si="11"/>
        <v/>
      </c>
    </row>
    <row r="349" spans="1:17" x14ac:dyDescent="0.25">
      <c r="A349">
        <v>348</v>
      </c>
      <c r="B349" s="2" t="str">
        <f>CONCATENATE(D349,"_",IF(E349&lt;10,CONCATENATE("0",E349),E349),"_",H349,"@",G349)</f>
        <v>2013_06_GBY@BAL</v>
      </c>
      <c r="C349" t="s">
        <v>1</v>
      </c>
      <c r="D349">
        <v>2013</v>
      </c>
      <c r="E349">
        <f t="shared" si="10"/>
        <v>6</v>
      </c>
      <c r="F349">
        <v>6</v>
      </c>
      <c r="G349" t="s">
        <v>65</v>
      </c>
      <c r="H349" t="s">
        <v>330</v>
      </c>
      <c r="K349">
        <v>3.5</v>
      </c>
      <c r="M349">
        <v>17</v>
      </c>
      <c r="N349">
        <v>19</v>
      </c>
      <c r="O349" t="str">
        <f>IF(OR(ISBLANK(N349),ISBLANK(M349)),"",IF(N349&gt;(M349+IF(ISBLANK(K349),I349,K349)),H349,IF(N349&lt;(M349+IF(ISBLANK(K349),I349,K349)),G349,"na")))</f>
        <v>BAL</v>
      </c>
      <c r="P349" t="str">
        <f>IF(OR(ISBLANK(N349),ISBLANK(M349)),"",IF(N349&gt;M349,H349,IF(N349&lt;M349,G349,"na")))</f>
        <v>GBY</v>
      </c>
      <c r="Q349" s="23" t="str">
        <f t="shared" si="11"/>
        <v/>
      </c>
    </row>
    <row r="350" spans="1:17" x14ac:dyDescent="0.25">
      <c r="A350">
        <v>349</v>
      </c>
      <c r="B350" s="2" t="str">
        <f>CONCATENATE(D350,"_",IF(E350&lt;10,CONCATENATE("0",E350),E350),"_",H350,"@",G350)</f>
        <v>2013_06_OAK@KCY</v>
      </c>
      <c r="C350" t="s">
        <v>1</v>
      </c>
      <c r="D350">
        <v>2013</v>
      </c>
      <c r="E350">
        <f t="shared" si="10"/>
        <v>6</v>
      </c>
      <c r="F350">
        <v>6</v>
      </c>
      <c r="G350" t="s">
        <v>331</v>
      </c>
      <c r="H350" t="s">
        <v>85</v>
      </c>
      <c r="K350">
        <v>-9.5</v>
      </c>
      <c r="M350">
        <v>24</v>
      </c>
      <c r="N350">
        <v>7</v>
      </c>
      <c r="O350" t="str">
        <f>IF(OR(ISBLANK(N350),ISBLANK(M350)),"",IF(N350&gt;(M350+IF(ISBLANK(K350),I350,K350)),H350,IF(N350&lt;(M350+IF(ISBLANK(K350),I350,K350)),G350,"na")))</f>
        <v>KCY</v>
      </c>
      <c r="P350" t="str">
        <f>IF(OR(ISBLANK(N350),ISBLANK(M350)),"",IF(N350&gt;M350,H350,IF(N350&lt;M350,G350,"na")))</f>
        <v>KCY</v>
      </c>
      <c r="Q350" s="23" t="str">
        <f t="shared" si="11"/>
        <v/>
      </c>
    </row>
    <row r="351" spans="1:17" x14ac:dyDescent="0.25">
      <c r="A351">
        <v>350</v>
      </c>
      <c r="B351" s="2" t="str">
        <f>CONCATENATE(D351,"_",IF(E351&lt;10,CONCATENATE("0",E351),E351),"_",H351,"@",G351)</f>
        <v>2013_06_STL@HOU</v>
      </c>
      <c r="C351" t="s">
        <v>1</v>
      </c>
      <c r="D351">
        <v>2013</v>
      </c>
      <c r="E351">
        <f t="shared" si="10"/>
        <v>6</v>
      </c>
      <c r="F351">
        <v>6</v>
      </c>
      <c r="G351" t="s">
        <v>75</v>
      </c>
      <c r="H351" t="s">
        <v>91</v>
      </c>
      <c r="K351">
        <v>-7.5</v>
      </c>
      <c r="M351">
        <v>13</v>
      </c>
      <c r="N351">
        <v>38</v>
      </c>
      <c r="O351" t="str">
        <f>IF(OR(ISBLANK(N351),ISBLANK(M351)),"",IF(N351&gt;(M351+IF(ISBLANK(K351),I351,K351)),H351,IF(N351&lt;(M351+IF(ISBLANK(K351),I351,K351)),G351,"na")))</f>
        <v>STL</v>
      </c>
      <c r="P351" t="str">
        <f>IF(OR(ISBLANK(N351),ISBLANK(M351)),"",IF(N351&gt;M351,H351,IF(N351&lt;M351,G351,"na")))</f>
        <v>STL</v>
      </c>
      <c r="Q351" s="23" t="str">
        <f t="shared" si="11"/>
        <v/>
      </c>
    </row>
    <row r="352" spans="1:17" x14ac:dyDescent="0.25">
      <c r="A352">
        <v>351</v>
      </c>
      <c r="B352" s="2" t="str">
        <f>CONCATENATE(D352,"_",IF(E352&lt;10,CONCATENATE("0",E352),E352),"_",H352,"@",G352)</f>
        <v>2013_06_CAR@MIN</v>
      </c>
      <c r="C352" t="s">
        <v>1</v>
      </c>
      <c r="D352">
        <v>2013</v>
      </c>
      <c r="E352">
        <f t="shared" si="10"/>
        <v>6</v>
      </c>
      <c r="F352">
        <v>6</v>
      </c>
      <c r="G352" t="s">
        <v>80</v>
      </c>
      <c r="H352" t="s">
        <v>67</v>
      </c>
      <c r="K352">
        <v>-2.5</v>
      </c>
      <c r="M352">
        <v>10</v>
      </c>
      <c r="N352">
        <v>35</v>
      </c>
      <c r="O352" t="str">
        <f>IF(OR(ISBLANK(N352),ISBLANK(M352)),"",IF(N352&gt;(M352+IF(ISBLANK(K352),I352,K352)),H352,IF(N352&lt;(M352+IF(ISBLANK(K352),I352,K352)),G352,"na")))</f>
        <v>CAR</v>
      </c>
      <c r="P352" t="str">
        <f>IF(OR(ISBLANK(N352),ISBLANK(M352)),"",IF(N352&gt;M352,H352,IF(N352&lt;M352,G352,"na")))</f>
        <v>CAR</v>
      </c>
      <c r="Q352" s="23" t="str">
        <f t="shared" si="11"/>
        <v/>
      </c>
    </row>
    <row r="353" spans="1:17" x14ac:dyDescent="0.25">
      <c r="A353">
        <v>352</v>
      </c>
      <c r="B353" s="2" t="str">
        <f>CONCATENATE(D353,"_",IF(E353&lt;10,CONCATENATE("0",E353),E353),"_",H353,"@",G353)</f>
        <v>2013_06_PIT@NYJ</v>
      </c>
      <c r="C353" t="s">
        <v>1</v>
      </c>
      <c r="D353">
        <v>2013</v>
      </c>
      <c r="E353">
        <f t="shared" si="10"/>
        <v>6</v>
      </c>
      <c r="F353">
        <v>6</v>
      </c>
      <c r="G353" t="s">
        <v>84</v>
      </c>
      <c r="H353" t="s">
        <v>87</v>
      </c>
      <c r="K353">
        <v>-2.5</v>
      </c>
      <c r="M353">
        <v>6</v>
      </c>
      <c r="N353">
        <v>19</v>
      </c>
      <c r="O353" t="str">
        <f>IF(OR(ISBLANK(N353),ISBLANK(M353)),"",IF(N353&gt;(M353+IF(ISBLANK(K353),I353,K353)),H353,IF(N353&lt;(M353+IF(ISBLANK(K353),I353,K353)),G353,"na")))</f>
        <v>PIT</v>
      </c>
      <c r="P353" t="str">
        <f>IF(OR(ISBLANK(N353),ISBLANK(M353)),"",IF(N353&gt;M353,H353,IF(N353&lt;M353,G353,"na")))</f>
        <v>PIT</v>
      </c>
      <c r="Q353" s="23" t="str">
        <f t="shared" si="11"/>
        <v/>
      </c>
    </row>
    <row r="354" spans="1:17" x14ac:dyDescent="0.25">
      <c r="A354">
        <v>353</v>
      </c>
      <c r="B354" s="2" t="str">
        <f>CONCATENATE(D354,"_",IF(E354&lt;10,CONCATENATE("0",E354),E354),"_",H354,"@",G354)</f>
        <v>2013_06_PHI@TBY</v>
      </c>
      <c r="C354" t="s">
        <v>1</v>
      </c>
      <c r="D354">
        <v>2013</v>
      </c>
      <c r="E354">
        <f t="shared" si="10"/>
        <v>6</v>
      </c>
      <c r="F354">
        <v>6</v>
      </c>
      <c r="G354" t="s">
        <v>334</v>
      </c>
      <c r="H354" t="s">
        <v>86</v>
      </c>
      <c r="K354">
        <v>1.5</v>
      </c>
      <c r="M354">
        <v>20</v>
      </c>
      <c r="N354">
        <v>31</v>
      </c>
      <c r="O354" t="str">
        <f>IF(OR(ISBLANK(N354),ISBLANK(M354)),"",IF(N354&gt;(M354+IF(ISBLANK(K354),I354,K354)),H354,IF(N354&lt;(M354+IF(ISBLANK(K354),I354,K354)),G354,"na")))</f>
        <v>PHI</v>
      </c>
      <c r="P354" t="str">
        <f>IF(OR(ISBLANK(N354),ISBLANK(M354)),"",IF(N354&gt;M354,H354,IF(N354&lt;M354,G354,"na")))</f>
        <v>PHI</v>
      </c>
      <c r="Q354" s="23" t="str">
        <f t="shared" si="11"/>
        <v/>
      </c>
    </row>
    <row r="355" spans="1:17" x14ac:dyDescent="0.25">
      <c r="A355">
        <v>354</v>
      </c>
      <c r="B355" s="2" t="str">
        <f>CONCATENATE(D355,"_",IF(E355&lt;10,CONCATENATE("0",E355),E355),"_",H355,"@",G355)</f>
        <v>2013_06_JAX@DEN</v>
      </c>
      <c r="C355" t="s">
        <v>1</v>
      </c>
      <c r="D355">
        <v>2013</v>
      </c>
      <c r="E355">
        <f t="shared" si="10"/>
        <v>6</v>
      </c>
      <c r="F355">
        <v>6</v>
      </c>
      <c r="G355" t="s">
        <v>72</v>
      </c>
      <c r="H355" t="s">
        <v>77</v>
      </c>
      <c r="K355">
        <v>-27.5</v>
      </c>
      <c r="M355">
        <v>35</v>
      </c>
      <c r="N355">
        <v>19</v>
      </c>
      <c r="O355" t="str">
        <f>IF(OR(ISBLANK(N355),ISBLANK(M355)),"",IF(N355&gt;(M355+IF(ISBLANK(K355),I355,K355)),H355,IF(N355&lt;(M355+IF(ISBLANK(K355),I355,K355)),G355,"na")))</f>
        <v>JAX</v>
      </c>
      <c r="P355" t="str">
        <f>IF(OR(ISBLANK(N355),ISBLANK(M355)),"",IF(N355&gt;M355,H355,IF(N355&lt;M355,G355,"na")))</f>
        <v>DEN</v>
      </c>
      <c r="Q355" s="23" t="str">
        <f t="shared" si="11"/>
        <v/>
      </c>
    </row>
    <row r="356" spans="1:17" x14ac:dyDescent="0.25">
      <c r="A356">
        <v>355</v>
      </c>
      <c r="B356" s="2" t="str">
        <f>CONCATENATE(D356,"_",IF(E356&lt;10,CONCATENATE("0",E356),E356),"_",H356,"@",G356)</f>
        <v>2013_06_TEN@SEA</v>
      </c>
      <c r="C356" t="s">
        <v>1</v>
      </c>
      <c r="D356">
        <v>2013</v>
      </c>
      <c r="E356">
        <f t="shared" si="10"/>
        <v>6</v>
      </c>
      <c r="F356">
        <v>6</v>
      </c>
      <c r="G356" t="s">
        <v>89</v>
      </c>
      <c r="H356" t="s">
        <v>93</v>
      </c>
      <c r="K356">
        <v>-13.5</v>
      </c>
      <c r="M356">
        <v>20</v>
      </c>
      <c r="N356">
        <v>13</v>
      </c>
      <c r="O356" t="str">
        <f>IF(OR(ISBLANK(N356),ISBLANK(M356)),"",IF(N356&gt;(M356+IF(ISBLANK(K356),I356,K356)),H356,IF(N356&lt;(M356+IF(ISBLANK(K356),I356,K356)),G356,"na")))</f>
        <v>TEN</v>
      </c>
      <c r="P356" t="str">
        <f>IF(OR(ISBLANK(N356),ISBLANK(M356)),"",IF(N356&gt;M356,H356,IF(N356&lt;M356,G356,"na")))</f>
        <v>SEA</v>
      </c>
      <c r="Q356" s="23" t="str">
        <f t="shared" si="11"/>
        <v/>
      </c>
    </row>
    <row r="357" spans="1:17" x14ac:dyDescent="0.25">
      <c r="A357">
        <v>356</v>
      </c>
      <c r="B357" s="2" t="str">
        <f>CONCATENATE(D357,"_",IF(E357&lt;10,CONCATENATE("0",E357),E357),"_",H357,"@",G357)</f>
        <v>2013_06_NOR@NWE</v>
      </c>
      <c r="C357" t="s">
        <v>1</v>
      </c>
      <c r="D357">
        <v>2013</v>
      </c>
      <c r="E357">
        <f t="shared" si="10"/>
        <v>6</v>
      </c>
      <c r="F357">
        <v>6</v>
      </c>
      <c r="G357" t="s">
        <v>332</v>
      </c>
      <c r="H357" t="s">
        <v>335</v>
      </c>
      <c r="K357">
        <v>-2.5</v>
      </c>
      <c r="M357">
        <v>30</v>
      </c>
      <c r="N357">
        <v>27</v>
      </c>
      <c r="O357" t="str">
        <f>IF(OR(ISBLANK(N357),ISBLANK(M357)),"",IF(N357&gt;(M357+IF(ISBLANK(K357),I357,K357)),H357,IF(N357&lt;(M357+IF(ISBLANK(K357),I357,K357)),G357,"na")))</f>
        <v>NWE</v>
      </c>
      <c r="P357" t="str">
        <f>IF(OR(ISBLANK(N357),ISBLANK(M357)),"",IF(N357&gt;M357,H357,IF(N357&lt;M357,G357,"na")))</f>
        <v>NWE</v>
      </c>
      <c r="Q357" s="23" t="str">
        <f t="shared" si="11"/>
        <v/>
      </c>
    </row>
    <row r="358" spans="1:17" x14ac:dyDescent="0.25">
      <c r="A358">
        <v>357</v>
      </c>
      <c r="B358" s="2" t="str">
        <f>CONCATENATE(D358,"_",IF(E358&lt;10,CONCATENATE("0",E358),E358),"_",H358,"@",G358)</f>
        <v>2013_06_ARI@SFO</v>
      </c>
      <c r="C358" t="s">
        <v>1</v>
      </c>
      <c r="D358">
        <v>2013</v>
      </c>
      <c r="E358">
        <f t="shared" si="10"/>
        <v>6</v>
      </c>
      <c r="F358">
        <v>6</v>
      </c>
      <c r="G358" t="s">
        <v>333</v>
      </c>
      <c r="H358" t="s">
        <v>64</v>
      </c>
      <c r="K358">
        <v>-11.5</v>
      </c>
      <c r="M358">
        <v>32</v>
      </c>
      <c r="N358">
        <v>20</v>
      </c>
      <c r="O358" t="str">
        <f>IF(OR(ISBLANK(N358),ISBLANK(M358)),"",IF(N358&gt;(M358+IF(ISBLANK(K358),I358,K358)),H358,IF(N358&lt;(M358+IF(ISBLANK(K358),I358,K358)),G358,"na")))</f>
        <v>SFO</v>
      </c>
      <c r="P358" t="str">
        <f>IF(OR(ISBLANK(N358),ISBLANK(M358)),"",IF(N358&gt;M358,H358,IF(N358&lt;M358,G358,"na")))</f>
        <v>SFO</v>
      </c>
      <c r="Q358" s="23" t="str">
        <f t="shared" si="11"/>
        <v/>
      </c>
    </row>
    <row r="359" spans="1:17" x14ac:dyDescent="0.25">
      <c r="A359">
        <v>358</v>
      </c>
      <c r="B359" s="2" t="str">
        <f>CONCATENATE(D359,"_",IF(E359&lt;10,CONCATENATE("0",E359),E359),"_",H359,"@",G359)</f>
        <v>2013_06_WAS@DAL</v>
      </c>
      <c r="C359" t="s">
        <v>1</v>
      </c>
      <c r="D359">
        <v>2013</v>
      </c>
      <c r="E359">
        <f t="shared" si="10"/>
        <v>6</v>
      </c>
      <c r="F359">
        <v>6</v>
      </c>
      <c r="G359" t="s">
        <v>71</v>
      </c>
      <c r="H359" t="s">
        <v>94</v>
      </c>
      <c r="K359">
        <v>-5.5</v>
      </c>
      <c r="M359">
        <v>31</v>
      </c>
      <c r="N359">
        <v>16</v>
      </c>
      <c r="O359" t="str">
        <f>IF(OR(ISBLANK(N359),ISBLANK(M359)),"",IF(N359&gt;(M359+IF(ISBLANK(K359),I359,K359)),H359,IF(N359&lt;(M359+IF(ISBLANK(K359),I359,K359)),G359,"na")))</f>
        <v>DAL</v>
      </c>
      <c r="P359" t="str">
        <f>IF(OR(ISBLANK(N359),ISBLANK(M359)),"",IF(N359&gt;M359,H359,IF(N359&lt;M359,G359,"na")))</f>
        <v>DAL</v>
      </c>
      <c r="Q359" s="23" t="str">
        <f t="shared" si="11"/>
        <v/>
      </c>
    </row>
    <row r="360" spans="1:17" x14ac:dyDescent="0.25">
      <c r="A360">
        <v>359</v>
      </c>
      <c r="B360" s="2" t="str">
        <f>CONCATENATE(D360,"_",IF(E360&lt;10,CONCATENATE("0",E360),E360),"_",H360,"@",G360)</f>
        <v>2013_06_IND@SD</v>
      </c>
      <c r="C360" t="s">
        <v>1</v>
      </c>
      <c r="D360">
        <v>2013</v>
      </c>
      <c r="E360">
        <f t="shared" si="10"/>
        <v>6</v>
      </c>
      <c r="F360">
        <v>6</v>
      </c>
      <c r="G360" t="s">
        <v>88</v>
      </c>
      <c r="H360" t="s">
        <v>76</v>
      </c>
      <c r="K360">
        <v>1.5</v>
      </c>
      <c r="M360">
        <v>19</v>
      </c>
      <c r="N360">
        <v>9</v>
      </c>
      <c r="O360" t="str">
        <f>IF(OR(ISBLANK(N360),ISBLANK(M360)),"",IF(N360&gt;(M360+IF(ISBLANK(K360),I360,K360)),H360,IF(N360&lt;(M360+IF(ISBLANK(K360),I360,K360)),G360,"na")))</f>
        <v>SD</v>
      </c>
      <c r="P360" t="str">
        <f>IF(OR(ISBLANK(N360),ISBLANK(M360)),"",IF(N360&gt;M360,H360,IF(N360&lt;M360,G360,"na")))</f>
        <v>SD</v>
      </c>
      <c r="Q360" s="23" t="str">
        <f t="shared" si="11"/>
        <v/>
      </c>
    </row>
    <row r="361" spans="1:17" x14ac:dyDescent="0.25">
      <c r="A361">
        <v>360</v>
      </c>
      <c r="B361" s="2" t="str">
        <f>CONCATENATE(D361,"_",IF(E361&lt;10,CONCATENATE("0",E361),E361),"_",H361,"@",G361)</f>
        <v>2013_07_SEA@ARI</v>
      </c>
      <c r="C361" t="s">
        <v>1</v>
      </c>
      <c r="D361">
        <v>2013</v>
      </c>
      <c r="E361">
        <f t="shared" si="10"/>
        <v>7</v>
      </c>
      <c r="F361">
        <v>7</v>
      </c>
      <c r="G361" t="s">
        <v>64</v>
      </c>
      <c r="H361" t="s">
        <v>89</v>
      </c>
      <c r="K361">
        <v>6.5</v>
      </c>
      <c r="M361">
        <v>22</v>
      </c>
      <c r="N361">
        <v>34</v>
      </c>
      <c r="O361" t="str">
        <f>IF(OR(ISBLANK(N361),ISBLANK(M361)),"",IF(N361&gt;(M361+IF(ISBLANK(K361),I361,K361)),H361,IF(N361&lt;(M361+IF(ISBLANK(K361),I361,K361)),G361,"na")))</f>
        <v>SEA</v>
      </c>
      <c r="P361" t="str">
        <f>IF(OR(ISBLANK(N361),ISBLANK(M361)),"",IF(N361&gt;M361,H361,IF(N361&lt;M361,G361,"na")))</f>
        <v>SEA</v>
      </c>
      <c r="Q361" s="23" t="str">
        <f t="shared" si="11"/>
        <v/>
      </c>
    </row>
    <row r="362" spans="1:17" x14ac:dyDescent="0.25">
      <c r="A362">
        <v>361</v>
      </c>
      <c r="B362" s="2" t="str">
        <f>CONCATENATE(D362,"_",IF(E362&lt;10,CONCATENATE("0",E362),E362),"_",H362,"@",G362)</f>
        <v>2013_07_TBY@ATL</v>
      </c>
      <c r="C362" t="s">
        <v>1</v>
      </c>
      <c r="D362">
        <v>2013</v>
      </c>
      <c r="E362">
        <f t="shared" si="10"/>
        <v>7</v>
      </c>
      <c r="F362">
        <v>7</v>
      </c>
      <c r="G362" t="s">
        <v>20</v>
      </c>
      <c r="H362" t="s">
        <v>334</v>
      </c>
      <c r="K362">
        <v>-7.5</v>
      </c>
      <c r="M362">
        <v>31</v>
      </c>
      <c r="N362">
        <v>23</v>
      </c>
      <c r="O362" t="str">
        <f>IF(OR(ISBLANK(N362),ISBLANK(M362)),"",IF(N362&gt;(M362+IF(ISBLANK(K362),I362,K362)),H362,IF(N362&lt;(M362+IF(ISBLANK(K362),I362,K362)),G362,"na")))</f>
        <v>ATL</v>
      </c>
      <c r="P362" t="str">
        <f>IF(OR(ISBLANK(N362),ISBLANK(M362)),"",IF(N362&gt;M362,H362,IF(N362&lt;M362,G362,"na")))</f>
        <v>ATL</v>
      </c>
      <c r="Q362" s="23" t="str">
        <f t="shared" si="11"/>
        <v/>
      </c>
    </row>
    <row r="363" spans="1:17" x14ac:dyDescent="0.25">
      <c r="A363">
        <v>362</v>
      </c>
      <c r="B363" s="2" t="str">
        <f>CONCATENATE(D363,"_",IF(E363&lt;10,CONCATENATE("0",E363),E363),"_",H363,"@",G363)</f>
        <v>2013_07_BUF@MIA</v>
      </c>
      <c r="C363" t="s">
        <v>1</v>
      </c>
      <c r="D363">
        <v>2013</v>
      </c>
      <c r="E363">
        <f t="shared" si="10"/>
        <v>7</v>
      </c>
      <c r="F363">
        <v>7</v>
      </c>
      <c r="G363" t="s">
        <v>79</v>
      </c>
      <c r="H363" t="s">
        <v>66</v>
      </c>
      <c r="K363">
        <v>-8.5</v>
      </c>
      <c r="M363">
        <v>21</v>
      </c>
      <c r="N363">
        <v>23</v>
      </c>
      <c r="O363" t="str">
        <f>IF(OR(ISBLANK(N363),ISBLANK(M363)),"",IF(N363&gt;(M363+IF(ISBLANK(K363),I363,K363)),H363,IF(N363&lt;(M363+IF(ISBLANK(K363),I363,K363)),G363,"na")))</f>
        <v>BUF</v>
      </c>
      <c r="P363" t="str">
        <f>IF(OR(ISBLANK(N363),ISBLANK(M363)),"",IF(N363&gt;M363,H363,IF(N363&lt;M363,G363,"na")))</f>
        <v>BUF</v>
      </c>
      <c r="Q363" s="23" t="str">
        <f t="shared" si="11"/>
        <v/>
      </c>
    </row>
    <row r="364" spans="1:17" x14ac:dyDescent="0.25">
      <c r="A364">
        <v>363</v>
      </c>
      <c r="B364" s="2" t="str">
        <f>CONCATENATE(D364,"_",IF(E364&lt;10,CONCATENATE("0",E364),E364),"_",H364,"@",G364)</f>
        <v>2013_07_CHI@WAS</v>
      </c>
      <c r="C364" t="s">
        <v>1</v>
      </c>
      <c r="D364">
        <v>2013</v>
      </c>
      <c r="E364">
        <f t="shared" si="10"/>
        <v>7</v>
      </c>
      <c r="F364">
        <v>7</v>
      </c>
      <c r="G364" t="s">
        <v>94</v>
      </c>
      <c r="H364" t="s">
        <v>68</v>
      </c>
      <c r="K364">
        <v>-1.5</v>
      </c>
      <c r="M364">
        <v>45</v>
      </c>
      <c r="N364">
        <v>41</v>
      </c>
      <c r="O364" t="str">
        <f>IF(OR(ISBLANK(N364),ISBLANK(M364)),"",IF(N364&gt;(M364+IF(ISBLANK(K364),I364,K364)),H364,IF(N364&lt;(M364+IF(ISBLANK(K364),I364,K364)),G364,"na")))</f>
        <v>WAS</v>
      </c>
      <c r="P364" t="str">
        <f>IF(OR(ISBLANK(N364),ISBLANK(M364)),"",IF(N364&gt;M364,H364,IF(N364&lt;M364,G364,"na")))</f>
        <v>WAS</v>
      </c>
      <c r="Q364" s="23" t="str">
        <f t="shared" si="11"/>
        <v/>
      </c>
    </row>
    <row r="365" spans="1:17" x14ac:dyDescent="0.25">
      <c r="A365">
        <v>364</v>
      </c>
      <c r="B365" s="2" t="str">
        <f>CONCATENATE(D365,"_",IF(E365&lt;10,CONCATENATE("0",E365),E365),"_",H365,"@",G365)</f>
        <v>2013_07_CIN@DET</v>
      </c>
      <c r="C365" t="s">
        <v>1</v>
      </c>
      <c r="D365">
        <v>2013</v>
      </c>
      <c r="E365">
        <f t="shared" si="10"/>
        <v>7</v>
      </c>
      <c r="F365">
        <v>7</v>
      </c>
      <c r="G365" t="s">
        <v>73</v>
      </c>
      <c r="H365" t="s">
        <v>69</v>
      </c>
      <c r="K365">
        <v>-2.5</v>
      </c>
      <c r="M365">
        <v>24</v>
      </c>
      <c r="N365">
        <v>27</v>
      </c>
      <c r="O365" t="str">
        <f>IF(OR(ISBLANK(N365),ISBLANK(M365)),"",IF(N365&gt;(M365+IF(ISBLANK(K365),I365,K365)),H365,IF(N365&lt;(M365+IF(ISBLANK(K365),I365,K365)),G365,"na")))</f>
        <v>CIN</v>
      </c>
      <c r="P365" t="str">
        <f>IF(OR(ISBLANK(N365),ISBLANK(M365)),"",IF(N365&gt;M365,H365,IF(N365&lt;M365,G365,"na")))</f>
        <v>CIN</v>
      </c>
      <c r="Q365" s="23" t="str">
        <f t="shared" si="11"/>
        <v/>
      </c>
    </row>
    <row r="366" spans="1:17" x14ac:dyDescent="0.25">
      <c r="A366">
        <v>365</v>
      </c>
      <c r="B366" s="2" t="str">
        <f>CONCATENATE(D366,"_",IF(E366&lt;10,CONCATENATE("0",E366),E366),"_",H366,"@",G366)</f>
        <v>2013_07_DAL@PHI</v>
      </c>
      <c r="C366" t="s">
        <v>1</v>
      </c>
      <c r="D366">
        <v>2013</v>
      </c>
      <c r="E366">
        <f t="shared" si="10"/>
        <v>7</v>
      </c>
      <c r="F366">
        <v>7</v>
      </c>
      <c r="G366" t="s">
        <v>86</v>
      </c>
      <c r="H366" t="s">
        <v>71</v>
      </c>
      <c r="K366">
        <v>-2.5</v>
      </c>
      <c r="M366">
        <v>3</v>
      </c>
      <c r="N366">
        <v>17</v>
      </c>
      <c r="O366" t="str">
        <f>IF(OR(ISBLANK(N366),ISBLANK(M366)),"",IF(N366&gt;(M366+IF(ISBLANK(K366),I366,K366)),H366,IF(N366&lt;(M366+IF(ISBLANK(K366),I366,K366)),G366,"na")))</f>
        <v>DAL</v>
      </c>
      <c r="P366" t="str">
        <f>IF(OR(ISBLANK(N366),ISBLANK(M366)),"",IF(N366&gt;M366,H366,IF(N366&lt;M366,G366,"na")))</f>
        <v>DAL</v>
      </c>
      <c r="Q366" s="23" t="str">
        <f t="shared" si="11"/>
        <v/>
      </c>
    </row>
    <row r="367" spans="1:17" x14ac:dyDescent="0.25">
      <c r="A367">
        <v>366</v>
      </c>
      <c r="B367" s="2" t="str">
        <f>CONCATENATE(D367,"_",IF(E367&lt;10,CONCATENATE("0",E367),E367),"_",H367,"@",G367)</f>
        <v>2013_07_STL@CAR</v>
      </c>
      <c r="C367" t="s">
        <v>1</v>
      </c>
      <c r="D367">
        <v>2013</v>
      </c>
      <c r="E367">
        <f t="shared" si="10"/>
        <v>7</v>
      </c>
      <c r="F367">
        <v>7</v>
      </c>
      <c r="G367" t="s">
        <v>67</v>
      </c>
      <c r="H367" t="s">
        <v>91</v>
      </c>
      <c r="K367">
        <v>-6.5</v>
      </c>
      <c r="M367">
        <v>30</v>
      </c>
      <c r="N367">
        <v>15</v>
      </c>
      <c r="O367" t="str">
        <f>IF(OR(ISBLANK(N367),ISBLANK(M367)),"",IF(N367&gt;(M367+IF(ISBLANK(K367),I367,K367)),H367,IF(N367&lt;(M367+IF(ISBLANK(K367),I367,K367)),G367,"na")))</f>
        <v>CAR</v>
      </c>
      <c r="P367" t="str">
        <f>IF(OR(ISBLANK(N367),ISBLANK(M367)),"",IF(N367&gt;M367,H367,IF(N367&lt;M367,G367,"na")))</f>
        <v>CAR</v>
      </c>
      <c r="Q367" s="23" t="str">
        <f t="shared" si="11"/>
        <v/>
      </c>
    </row>
    <row r="368" spans="1:17" x14ac:dyDescent="0.25">
      <c r="A368">
        <v>367</v>
      </c>
      <c r="B368" s="2" t="str">
        <f>CONCATENATE(D368,"_",IF(E368&lt;10,CONCATENATE("0",E368),E368),"_",H368,"@",G368)</f>
        <v>2013_07_NWE@NYJ</v>
      </c>
      <c r="C368" t="s">
        <v>1</v>
      </c>
      <c r="D368">
        <v>2013</v>
      </c>
      <c r="E368">
        <f t="shared" si="10"/>
        <v>7</v>
      </c>
      <c r="F368">
        <v>7</v>
      </c>
      <c r="G368" t="s">
        <v>84</v>
      </c>
      <c r="H368" t="s">
        <v>332</v>
      </c>
      <c r="K368">
        <v>4.5</v>
      </c>
      <c r="M368">
        <v>30</v>
      </c>
      <c r="N368">
        <v>27</v>
      </c>
      <c r="O368" t="str">
        <f>IF(OR(ISBLANK(N368),ISBLANK(M368)),"",IF(N368&gt;(M368+IF(ISBLANK(K368),I368,K368)),H368,IF(N368&lt;(M368+IF(ISBLANK(K368),I368,K368)),G368,"na")))</f>
        <v>NYJ</v>
      </c>
      <c r="P368" t="str">
        <f>IF(OR(ISBLANK(N368),ISBLANK(M368)),"",IF(N368&gt;M368,H368,IF(N368&lt;M368,G368,"na")))</f>
        <v>NYJ</v>
      </c>
      <c r="Q368" s="23" t="str">
        <f t="shared" si="11"/>
        <v/>
      </c>
    </row>
    <row r="369" spans="1:17" x14ac:dyDescent="0.25">
      <c r="A369">
        <v>368</v>
      </c>
      <c r="B369" s="2" t="str">
        <f>CONCATENATE(D369,"_",IF(E369&lt;10,CONCATENATE("0",E369),E369),"_",H369,"@",G369)</f>
        <v>2013_07_SD@JAX</v>
      </c>
      <c r="C369" t="s">
        <v>1</v>
      </c>
      <c r="D369">
        <v>2013</v>
      </c>
      <c r="E369">
        <f t="shared" si="10"/>
        <v>7</v>
      </c>
      <c r="F369">
        <v>7</v>
      </c>
      <c r="G369" t="s">
        <v>77</v>
      </c>
      <c r="H369" t="s">
        <v>88</v>
      </c>
      <c r="K369">
        <v>7.5</v>
      </c>
      <c r="M369">
        <v>6</v>
      </c>
      <c r="N369">
        <v>24</v>
      </c>
      <c r="O369" t="str">
        <f>IF(OR(ISBLANK(N369),ISBLANK(M369)),"",IF(N369&gt;(M369+IF(ISBLANK(K369),I369,K369)),H369,IF(N369&lt;(M369+IF(ISBLANK(K369),I369,K369)),G369,"na")))</f>
        <v>SD</v>
      </c>
      <c r="P369" t="str">
        <f>IF(OR(ISBLANK(N369),ISBLANK(M369)),"",IF(N369&gt;M369,H369,IF(N369&lt;M369,G369,"na")))</f>
        <v>SD</v>
      </c>
      <c r="Q369" s="23" t="str">
        <f t="shared" si="11"/>
        <v/>
      </c>
    </row>
    <row r="370" spans="1:17" x14ac:dyDescent="0.25">
      <c r="A370">
        <v>369</v>
      </c>
      <c r="B370" s="2" t="str">
        <f>CONCATENATE(D370,"_",IF(E370&lt;10,CONCATENATE("0",E370),E370),"_",H370,"@",G370)</f>
        <v>2013_07_SFO@TEN</v>
      </c>
      <c r="C370" t="s">
        <v>1</v>
      </c>
      <c r="D370">
        <v>2013</v>
      </c>
      <c r="E370">
        <f t="shared" si="10"/>
        <v>7</v>
      </c>
      <c r="F370">
        <v>7</v>
      </c>
      <c r="G370" t="s">
        <v>93</v>
      </c>
      <c r="H370" t="s">
        <v>333</v>
      </c>
      <c r="K370">
        <v>4.5</v>
      </c>
      <c r="M370">
        <v>17</v>
      </c>
      <c r="N370">
        <v>31</v>
      </c>
      <c r="O370" t="str">
        <f>IF(OR(ISBLANK(N370),ISBLANK(M370)),"",IF(N370&gt;(M370+IF(ISBLANK(K370),I370,K370)),H370,IF(N370&lt;(M370+IF(ISBLANK(K370),I370,K370)),G370,"na")))</f>
        <v>SFO</v>
      </c>
      <c r="P370" t="str">
        <f>IF(OR(ISBLANK(N370),ISBLANK(M370)),"",IF(N370&gt;M370,H370,IF(N370&lt;M370,G370,"na")))</f>
        <v>SFO</v>
      </c>
      <c r="Q370" s="23" t="str">
        <f t="shared" si="11"/>
        <v/>
      </c>
    </row>
    <row r="371" spans="1:17" x14ac:dyDescent="0.25">
      <c r="A371">
        <v>370</v>
      </c>
      <c r="B371" s="2" t="str">
        <f>CONCATENATE(D371,"_",IF(E371&lt;10,CONCATENATE("0",E371),E371),"_",H371,"@",G371)</f>
        <v>2013_07_CLE@GBY</v>
      </c>
      <c r="C371" t="s">
        <v>1</v>
      </c>
      <c r="D371">
        <v>2013</v>
      </c>
      <c r="E371">
        <f t="shared" si="10"/>
        <v>7</v>
      </c>
      <c r="F371">
        <v>7</v>
      </c>
      <c r="G371" t="s">
        <v>330</v>
      </c>
      <c r="H371" t="s">
        <v>70</v>
      </c>
      <c r="K371">
        <v>-10.5</v>
      </c>
      <c r="M371">
        <v>31</v>
      </c>
      <c r="N371">
        <v>13</v>
      </c>
      <c r="O371" t="str">
        <f>IF(OR(ISBLANK(N371),ISBLANK(M371)),"",IF(N371&gt;(M371+IF(ISBLANK(K371),I371,K371)),H371,IF(N371&lt;(M371+IF(ISBLANK(K371),I371,K371)),G371,"na")))</f>
        <v>GBY</v>
      </c>
      <c r="P371" t="str">
        <f>IF(OR(ISBLANK(N371),ISBLANK(M371)),"",IF(N371&gt;M371,H371,IF(N371&lt;M371,G371,"na")))</f>
        <v>GBY</v>
      </c>
      <c r="Q371" s="23" t="str">
        <f t="shared" si="11"/>
        <v/>
      </c>
    </row>
    <row r="372" spans="1:17" x14ac:dyDescent="0.25">
      <c r="A372">
        <v>371</v>
      </c>
      <c r="B372" s="2" t="str">
        <f>CONCATENATE(D372,"_",IF(E372&lt;10,CONCATENATE("0",E372),E372),"_",H372,"@",G372)</f>
        <v>2013_07_HOU@KCY</v>
      </c>
      <c r="C372" t="s">
        <v>1</v>
      </c>
      <c r="D372">
        <v>2013</v>
      </c>
      <c r="E372">
        <f t="shared" si="10"/>
        <v>7</v>
      </c>
      <c r="F372">
        <v>7</v>
      </c>
      <c r="G372" t="s">
        <v>331</v>
      </c>
      <c r="H372" t="s">
        <v>75</v>
      </c>
      <c r="K372">
        <v>-6.5</v>
      </c>
      <c r="M372">
        <v>17</v>
      </c>
      <c r="N372">
        <v>16</v>
      </c>
      <c r="O372" t="str">
        <f>IF(OR(ISBLANK(N372),ISBLANK(M372)),"",IF(N372&gt;(M372+IF(ISBLANK(K372),I372,K372)),H372,IF(N372&lt;(M372+IF(ISBLANK(K372),I372,K372)),G372,"na")))</f>
        <v>HOU</v>
      </c>
      <c r="P372" t="str">
        <f>IF(OR(ISBLANK(N372),ISBLANK(M372)),"",IF(N372&gt;M372,H372,IF(N372&lt;M372,G372,"na")))</f>
        <v>KCY</v>
      </c>
      <c r="Q372" s="23" t="str">
        <f t="shared" si="11"/>
        <v/>
      </c>
    </row>
    <row r="373" spans="1:17" x14ac:dyDescent="0.25">
      <c r="A373">
        <v>372</v>
      </c>
      <c r="B373" s="2" t="str">
        <f>CONCATENATE(D373,"_",IF(E373&lt;10,CONCATENATE("0",E373),E373),"_",H373,"@",G373)</f>
        <v>2013_07_BAL@PIT</v>
      </c>
      <c r="C373" t="s">
        <v>1</v>
      </c>
      <c r="D373">
        <v>2013</v>
      </c>
      <c r="E373">
        <f t="shared" si="10"/>
        <v>7</v>
      </c>
      <c r="F373">
        <v>7</v>
      </c>
      <c r="G373" t="s">
        <v>87</v>
      </c>
      <c r="H373" t="s">
        <v>65</v>
      </c>
      <c r="K373">
        <v>-1.5</v>
      </c>
      <c r="M373">
        <v>19</v>
      </c>
      <c r="N373">
        <v>16</v>
      </c>
      <c r="O373" t="str">
        <f>IF(OR(ISBLANK(N373),ISBLANK(M373)),"",IF(N373&gt;(M373+IF(ISBLANK(K373),I373,K373)),H373,IF(N373&lt;(M373+IF(ISBLANK(K373),I373,K373)),G373,"na")))</f>
        <v>PIT</v>
      </c>
      <c r="P373" t="str">
        <f>IF(OR(ISBLANK(N373),ISBLANK(M373)),"",IF(N373&gt;M373,H373,IF(N373&lt;M373,G373,"na")))</f>
        <v>PIT</v>
      </c>
      <c r="Q373" s="23" t="str">
        <f t="shared" si="11"/>
        <v/>
      </c>
    </row>
    <row r="374" spans="1:17" x14ac:dyDescent="0.25">
      <c r="A374">
        <v>373</v>
      </c>
      <c r="B374" s="2" t="str">
        <f>CONCATENATE(D374,"_",IF(E374&lt;10,CONCATENATE("0",E374),E374),"_",H374,"@",G374)</f>
        <v>2013_07_DEN@IND</v>
      </c>
      <c r="C374" t="s">
        <v>1</v>
      </c>
      <c r="D374">
        <v>2013</v>
      </c>
      <c r="E374">
        <f t="shared" si="10"/>
        <v>7</v>
      </c>
      <c r="F374">
        <v>7</v>
      </c>
      <c r="G374" t="s">
        <v>76</v>
      </c>
      <c r="H374" t="s">
        <v>72</v>
      </c>
      <c r="K374">
        <v>6.5</v>
      </c>
      <c r="M374">
        <v>39</v>
      </c>
      <c r="N374">
        <v>33</v>
      </c>
      <c r="O374" t="str">
        <f>IF(OR(ISBLANK(N374),ISBLANK(M374)),"",IF(N374&gt;(M374+IF(ISBLANK(K374),I374,K374)),H374,IF(N374&lt;(M374+IF(ISBLANK(K374),I374,K374)),G374,"na")))</f>
        <v>IND</v>
      </c>
      <c r="P374" t="str">
        <f>IF(OR(ISBLANK(N374),ISBLANK(M374)),"",IF(N374&gt;M374,H374,IF(N374&lt;M374,G374,"na")))</f>
        <v>IND</v>
      </c>
      <c r="Q374" s="23" t="str">
        <f t="shared" si="11"/>
        <v/>
      </c>
    </row>
    <row r="375" spans="1:17" x14ac:dyDescent="0.25">
      <c r="A375">
        <v>374</v>
      </c>
      <c r="B375" s="2" t="str">
        <f>CONCATENATE(D375,"_",IF(E375&lt;10,CONCATENATE("0",E375),E375),"_",H375,"@",G375)</f>
        <v>2013_07_MIN@NYG</v>
      </c>
      <c r="C375" t="s">
        <v>1</v>
      </c>
      <c r="D375">
        <v>2013</v>
      </c>
      <c r="E375">
        <f t="shared" si="10"/>
        <v>7</v>
      </c>
      <c r="F375">
        <v>7</v>
      </c>
      <c r="G375" t="s">
        <v>83</v>
      </c>
      <c r="H375" t="s">
        <v>80</v>
      </c>
      <c r="K375">
        <v>-3.5</v>
      </c>
      <c r="M375">
        <v>23</v>
      </c>
      <c r="N375">
        <v>7</v>
      </c>
      <c r="O375" t="str">
        <f>IF(OR(ISBLANK(N375),ISBLANK(M375)),"",IF(N375&gt;(M375+IF(ISBLANK(K375),I375,K375)),H375,IF(N375&lt;(M375+IF(ISBLANK(K375),I375,K375)),G375,"na")))</f>
        <v>NYG</v>
      </c>
      <c r="P375" t="str">
        <f>IF(OR(ISBLANK(N375),ISBLANK(M375)),"",IF(N375&gt;M375,H375,IF(N375&lt;M375,G375,"na")))</f>
        <v>NYG</v>
      </c>
      <c r="Q375" s="23" t="str">
        <f t="shared" si="11"/>
        <v/>
      </c>
    </row>
    <row r="376" spans="1:17" x14ac:dyDescent="0.25">
      <c r="A376">
        <v>375</v>
      </c>
      <c r="B376" s="2" t="str">
        <f>CONCATENATE(D376,"_",IF(E376&lt;10,CONCATENATE("0",E376),E376),"_",H376,"@",G376)</f>
        <v>2013_08_CAR@TBY</v>
      </c>
      <c r="C376" t="s">
        <v>1</v>
      </c>
      <c r="D376">
        <v>2013</v>
      </c>
      <c r="E376">
        <f t="shared" si="10"/>
        <v>8</v>
      </c>
      <c r="F376">
        <v>8</v>
      </c>
      <c r="G376" t="s">
        <v>334</v>
      </c>
      <c r="H376" t="s">
        <v>67</v>
      </c>
      <c r="K376">
        <v>6.5</v>
      </c>
      <c r="M376">
        <v>13</v>
      </c>
      <c r="N376">
        <v>31</v>
      </c>
      <c r="O376" t="str">
        <f>IF(OR(ISBLANK(N376),ISBLANK(M376)),"",IF(N376&gt;(M376+IF(ISBLANK(K376),I376,K376)),H376,IF(N376&lt;(M376+IF(ISBLANK(K376),I376,K376)),G376,"na")))</f>
        <v>CAR</v>
      </c>
      <c r="P376" t="str">
        <f>IF(OR(ISBLANK(N376),ISBLANK(M376)),"",IF(N376&gt;M376,H376,IF(N376&lt;M376,G376,"na")))</f>
        <v>CAR</v>
      </c>
      <c r="Q376" s="23" t="str">
        <f t="shared" si="11"/>
        <v/>
      </c>
    </row>
    <row r="377" spans="1:17" x14ac:dyDescent="0.25">
      <c r="A377">
        <v>376</v>
      </c>
      <c r="B377" s="2" t="str">
        <f>CONCATENATE(D377,"_",IF(E377&lt;10,CONCATENATE("0",E377),E377),"_",H377,"@",G377)</f>
        <v>2013_08_BUF@NOR</v>
      </c>
      <c r="C377" t="s">
        <v>1</v>
      </c>
      <c r="D377">
        <v>2013</v>
      </c>
      <c r="E377">
        <f t="shared" si="10"/>
        <v>8</v>
      </c>
      <c r="F377">
        <v>8</v>
      </c>
      <c r="G377" t="s">
        <v>335</v>
      </c>
      <c r="H377" t="s">
        <v>66</v>
      </c>
      <c r="K377">
        <v>-12.5</v>
      </c>
      <c r="M377">
        <v>35</v>
      </c>
      <c r="N377">
        <v>17</v>
      </c>
      <c r="O377" t="str">
        <f>IF(OR(ISBLANK(N377),ISBLANK(M377)),"",IF(N377&gt;(M377+IF(ISBLANK(K377),I377,K377)),H377,IF(N377&lt;(M377+IF(ISBLANK(K377),I377,K377)),G377,"na")))</f>
        <v>NOR</v>
      </c>
      <c r="P377" t="str">
        <f>IF(OR(ISBLANK(N377),ISBLANK(M377)),"",IF(N377&gt;M377,H377,IF(N377&lt;M377,G377,"na")))</f>
        <v>NOR</v>
      </c>
      <c r="Q377" s="23" t="str">
        <f t="shared" si="11"/>
        <v/>
      </c>
    </row>
    <row r="378" spans="1:17" x14ac:dyDescent="0.25">
      <c r="A378">
        <v>377</v>
      </c>
      <c r="B378" s="2" t="str">
        <f>CONCATENATE(D378,"_",IF(E378&lt;10,CONCATENATE("0",E378),E378),"_",H378,"@",G378)</f>
        <v>2013_08_CLE@KCY</v>
      </c>
      <c r="C378" t="s">
        <v>1</v>
      </c>
      <c r="D378">
        <v>2013</v>
      </c>
      <c r="E378">
        <f t="shared" si="10"/>
        <v>8</v>
      </c>
      <c r="F378">
        <v>8</v>
      </c>
      <c r="G378" t="s">
        <v>331</v>
      </c>
      <c r="H378" t="s">
        <v>70</v>
      </c>
      <c r="K378">
        <v>-7.5</v>
      </c>
      <c r="M378">
        <v>23</v>
      </c>
      <c r="N378">
        <v>17</v>
      </c>
      <c r="O378" t="str">
        <f>IF(OR(ISBLANK(N378),ISBLANK(M378)),"",IF(N378&gt;(M378+IF(ISBLANK(K378),I378,K378)),H378,IF(N378&lt;(M378+IF(ISBLANK(K378),I378,K378)),G378,"na")))</f>
        <v>CLE</v>
      </c>
      <c r="P378" t="str">
        <f>IF(OR(ISBLANK(N378),ISBLANK(M378)),"",IF(N378&gt;M378,H378,IF(N378&lt;M378,G378,"na")))</f>
        <v>KCY</v>
      </c>
      <c r="Q378" s="23" t="str">
        <f t="shared" si="11"/>
        <v/>
      </c>
    </row>
    <row r="379" spans="1:17" x14ac:dyDescent="0.25">
      <c r="A379">
        <v>378</v>
      </c>
      <c r="B379" s="2" t="str">
        <f>CONCATENATE(D379,"_",IF(E379&lt;10,CONCATENATE("0",E379),E379),"_",H379,"@",G379)</f>
        <v>2013_08_DAL@DET</v>
      </c>
      <c r="C379" t="s">
        <v>1</v>
      </c>
      <c r="D379">
        <v>2013</v>
      </c>
      <c r="E379">
        <f t="shared" si="10"/>
        <v>8</v>
      </c>
      <c r="F379">
        <v>8</v>
      </c>
      <c r="G379" t="s">
        <v>73</v>
      </c>
      <c r="H379" t="s">
        <v>71</v>
      </c>
      <c r="K379">
        <v>-2.5</v>
      </c>
      <c r="M379">
        <v>31</v>
      </c>
      <c r="N379">
        <v>30</v>
      </c>
      <c r="O379" t="str">
        <f>IF(OR(ISBLANK(N379),ISBLANK(M379)),"",IF(N379&gt;(M379+IF(ISBLANK(K379),I379,K379)),H379,IF(N379&lt;(M379+IF(ISBLANK(K379),I379,K379)),G379,"na")))</f>
        <v>DAL</v>
      </c>
      <c r="P379" t="str">
        <f>IF(OR(ISBLANK(N379),ISBLANK(M379)),"",IF(N379&gt;M379,H379,IF(N379&lt;M379,G379,"na")))</f>
        <v>DET</v>
      </c>
      <c r="Q379" s="23" t="str">
        <f t="shared" si="11"/>
        <v/>
      </c>
    </row>
    <row r="380" spans="1:17" x14ac:dyDescent="0.25">
      <c r="A380">
        <v>379</v>
      </c>
      <c r="B380" s="2" t="str">
        <f>CONCATENATE(D380,"_",IF(E380&lt;10,CONCATENATE("0",E380),E380),"_",H380,"@",G380)</f>
        <v>2013_08_MIA@NWE</v>
      </c>
      <c r="C380" t="s">
        <v>1</v>
      </c>
      <c r="D380">
        <v>2013</v>
      </c>
      <c r="E380">
        <f t="shared" si="10"/>
        <v>8</v>
      </c>
      <c r="F380">
        <v>8</v>
      </c>
      <c r="G380" t="s">
        <v>332</v>
      </c>
      <c r="H380" t="s">
        <v>79</v>
      </c>
      <c r="K380">
        <v>-6.5</v>
      </c>
      <c r="M380">
        <v>27</v>
      </c>
      <c r="N380">
        <v>17</v>
      </c>
      <c r="O380" t="str">
        <f>IF(OR(ISBLANK(N380),ISBLANK(M380)),"",IF(N380&gt;(M380+IF(ISBLANK(K380),I380,K380)),H380,IF(N380&lt;(M380+IF(ISBLANK(K380),I380,K380)),G380,"na")))</f>
        <v>NWE</v>
      </c>
      <c r="P380" t="str">
        <f>IF(OR(ISBLANK(N380),ISBLANK(M380)),"",IF(N380&gt;M380,H380,IF(N380&lt;M380,G380,"na")))</f>
        <v>NWE</v>
      </c>
      <c r="Q380" s="23" t="str">
        <f t="shared" si="11"/>
        <v/>
      </c>
    </row>
    <row r="381" spans="1:17" x14ac:dyDescent="0.25">
      <c r="A381">
        <v>380</v>
      </c>
      <c r="B381" s="2" t="str">
        <f>CONCATENATE(D381,"_",IF(E381&lt;10,CONCATENATE("0",E381),E381),"_",H381,"@",G381)</f>
        <v>2013_08_NYG@PHI</v>
      </c>
      <c r="C381" t="s">
        <v>1</v>
      </c>
      <c r="D381">
        <v>2013</v>
      </c>
      <c r="E381">
        <f t="shared" si="10"/>
        <v>8</v>
      </c>
      <c r="F381">
        <v>8</v>
      </c>
      <c r="G381" t="s">
        <v>86</v>
      </c>
      <c r="H381" t="s">
        <v>83</v>
      </c>
      <c r="K381">
        <v>-5.5</v>
      </c>
      <c r="M381">
        <v>7</v>
      </c>
      <c r="N381">
        <v>15</v>
      </c>
      <c r="O381" t="str">
        <f>IF(OR(ISBLANK(N381),ISBLANK(M381)),"",IF(N381&gt;(M381+IF(ISBLANK(K381),I381,K381)),H381,IF(N381&lt;(M381+IF(ISBLANK(K381),I381,K381)),G381,"na")))</f>
        <v>NYG</v>
      </c>
      <c r="P381" t="str">
        <f>IF(OR(ISBLANK(N381),ISBLANK(M381)),"",IF(N381&gt;M381,H381,IF(N381&lt;M381,G381,"na")))</f>
        <v>NYG</v>
      </c>
      <c r="Q381" s="23" t="str">
        <f t="shared" si="11"/>
        <v/>
      </c>
    </row>
    <row r="382" spans="1:17" x14ac:dyDescent="0.25">
      <c r="A382">
        <v>381</v>
      </c>
      <c r="B382" s="2" t="str">
        <f>CONCATENATE(D382,"_",IF(E382&lt;10,CONCATENATE("0",E382),E382),"_",H382,"@",G382)</f>
        <v>2013_08_SFO@JAX</v>
      </c>
      <c r="C382" t="s">
        <v>1</v>
      </c>
      <c r="D382">
        <v>2013</v>
      </c>
      <c r="E382">
        <f t="shared" si="10"/>
        <v>8</v>
      </c>
      <c r="F382">
        <v>8</v>
      </c>
      <c r="G382" t="s">
        <v>77</v>
      </c>
      <c r="H382" t="s">
        <v>333</v>
      </c>
      <c r="K382">
        <v>16.5</v>
      </c>
      <c r="M382">
        <v>10</v>
      </c>
      <c r="N382">
        <v>42</v>
      </c>
      <c r="O382" t="str">
        <f>IF(OR(ISBLANK(N382),ISBLANK(M382)),"",IF(N382&gt;(M382+IF(ISBLANK(K382),I382,K382)),H382,IF(N382&lt;(M382+IF(ISBLANK(K382),I382,K382)),G382,"na")))</f>
        <v>SFO</v>
      </c>
      <c r="P382" t="str">
        <f>IF(OR(ISBLANK(N382),ISBLANK(M382)),"",IF(N382&gt;M382,H382,IF(N382&lt;M382,G382,"na")))</f>
        <v>SFO</v>
      </c>
      <c r="Q382" s="23" t="str">
        <f t="shared" si="11"/>
        <v/>
      </c>
    </row>
    <row r="383" spans="1:17" x14ac:dyDescent="0.25">
      <c r="A383">
        <v>382</v>
      </c>
      <c r="B383" s="2" t="str">
        <f>CONCATENATE(D383,"_",IF(E383&lt;10,CONCATENATE("0",E383),E383),"_",H383,"@",G383)</f>
        <v>2013_08_NYJ@CIN</v>
      </c>
      <c r="C383" t="s">
        <v>1</v>
      </c>
      <c r="D383">
        <v>2013</v>
      </c>
      <c r="E383">
        <f t="shared" si="10"/>
        <v>8</v>
      </c>
      <c r="F383">
        <v>8</v>
      </c>
      <c r="G383" t="s">
        <v>69</v>
      </c>
      <c r="H383" t="s">
        <v>84</v>
      </c>
      <c r="K383">
        <v>-6.5</v>
      </c>
      <c r="M383">
        <v>49</v>
      </c>
      <c r="N383">
        <v>9</v>
      </c>
      <c r="O383" t="str">
        <f>IF(OR(ISBLANK(N383),ISBLANK(M383)),"",IF(N383&gt;(M383+IF(ISBLANK(K383),I383,K383)),H383,IF(N383&lt;(M383+IF(ISBLANK(K383),I383,K383)),G383,"na")))</f>
        <v>CIN</v>
      </c>
      <c r="P383" t="str">
        <f>IF(OR(ISBLANK(N383),ISBLANK(M383)),"",IF(N383&gt;M383,H383,IF(N383&lt;M383,G383,"na")))</f>
        <v>CIN</v>
      </c>
      <c r="Q383" s="23" t="str">
        <f t="shared" si="11"/>
        <v/>
      </c>
    </row>
    <row r="384" spans="1:17" x14ac:dyDescent="0.25">
      <c r="A384">
        <v>383</v>
      </c>
      <c r="B384" s="2" t="str">
        <f>CONCATENATE(D384,"_",IF(E384&lt;10,CONCATENATE("0",E384),E384),"_",H384,"@",G384)</f>
        <v>2013_08_PIT@OAK</v>
      </c>
      <c r="C384" t="s">
        <v>1</v>
      </c>
      <c r="D384">
        <v>2013</v>
      </c>
      <c r="E384">
        <f t="shared" si="10"/>
        <v>8</v>
      </c>
      <c r="F384">
        <v>8</v>
      </c>
      <c r="G384" t="s">
        <v>85</v>
      </c>
      <c r="H384" t="s">
        <v>87</v>
      </c>
      <c r="K384">
        <v>2.5</v>
      </c>
      <c r="M384">
        <v>21</v>
      </c>
      <c r="N384">
        <v>18</v>
      </c>
      <c r="O384" t="str">
        <f>IF(OR(ISBLANK(N384),ISBLANK(M384)),"",IF(N384&gt;(M384+IF(ISBLANK(K384),I384,K384)),H384,IF(N384&lt;(M384+IF(ISBLANK(K384),I384,K384)),G384,"na")))</f>
        <v>OAK</v>
      </c>
      <c r="P384" t="str">
        <f>IF(OR(ISBLANK(N384),ISBLANK(M384)),"",IF(N384&gt;M384,H384,IF(N384&lt;M384,G384,"na")))</f>
        <v>OAK</v>
      </c>
      <c r="Q384" s="23" t="str">
        <f t="shared" si="11"/>
        <v/>
      </c>
    </row>
    <row r="385" spans="1:17" x14ac:dyDescent="0.25">
      <c r="A385">
        <v>384</v>
      </c>
      <c r="B385" s="2" t="str">
        <f>CONCATENATE(D385,"_",IF(E385&lt;10,CONCATENATE("0",E385),E385),"_",H385,"@",G385)</f>
        <v>2013_08_ATL@ARI</v>
      </c>
      <c r="C385" t="s">
        <v>1</v>
      </c>
      <c r="D385">
        <v>2013</v>
      </c>
      <c r="E385">
        <f t="shared" si="10"/>
        <v>8</v>
      </c>
      <c r="F385">
        <v>8</v>
      </c>
      <c r="G385" t="s">
        <v>64</v>
      </c>
      <c r="H385" t="s">
        <v>20</v>
      </c>
      <c r="K385">
        <v>-2.5</v>
      </c>
      <c r="M385">
        <v>27</v>
      </c>
      <c r="N385">
        <v>13</v>
      </c>
      <c r="O385" t="str">
        <f>IF(OR(ISBLANK(N385),ISBLANK(M385)),"",IF(N385&gt;(M385+IF(ISBLANK(K385),I385,K385)),H385,IF(N385&lt;(M385+IF(ISBLANK(K385),I385,K385)),G385,"na")))</f>
        <v>ARI</v>
      </c>
      <c r="P385" t="str">
        <f>IF(OR(ISBLANK(N385),ISBLANK(M385)),"",IF(N385&gt;M385,H385,IF(N385&lt;M385,G385,"na")))</f>
        <v>ARI</v>
      </c>
      <c r="Q385" s="23" t="str">
        <f t="shared" si="11"/>
        <v/>
      </c>
    </row>
    <row r="386" spans="1:17" x14ac:dyDescent="0.25">
      <c r="A386">
        <v>385</v>
      </c>
      <c r="B386" s="2" t="str">
        <f>CONCATENATE(D386,"_",IF(E386&lt;10,CONCATENATE("0",E386),E386),"_",H386,"@",G386)</f>
        <v>2013_08_WAS@DEN</v>
      </c>
      <c r="C386" t="s">
        <v>1</v>
      </c>
      <c r="D386">
        <v>2013</v>
      </c>
      <c r="E386">
        <f t="shared" ref="E386:E449" si="12">IF(C386="rs",F386,17+F386)</f>
        <v>8</v>
      </c>
      <c r="F386">
        <v>8</v>
      </c>
      <c r="G386" t="s">
        <v>72</v>
      </c>
      <c r="H386" t="s">
        <v>94</v>
      </c>
      <c r="K386">
        <v>-13.5</v>
      </c>
      <c r="M386">
        <v>45</v>
      </c>
      <c r="N386">
        <v>21</v>
      </c>
      <c r="O386" t="str">
        <f>IF(OR(ISBLANK(N386),ISBLANK(M386)),"",IF(N386&gt;(M386+IF(ISBLANK(K386),I386,K386)),H386,IF(N386&lt;(M386+IF(ISBLANK(K386),I386,K386)),G386,"na")))</f>
        <v>DEN</v>
      </c>
      <c r="P386" t="str">
        <f>IF(OR(ISBLANK(N386),ISBLANK(M386)),"",IF(N386&gt;M386,H386,IF(N386&lt;M386,G386,"na")))</f>
        <v>DEN</v>
      </c>
      <c r="Q386" s="23" t="str">
        <f t="shared" si="11"/>
        <v/>
      </c>
    </row>
    <row r="387" spans="1:17" x14ac:dyDescent="0.25">
      <c r="A387">
        <v>386</v>
      </c>
      <c r="B387" s="2" t="str">
        <f>CONCATENATE(D387,"_",IF(E387&lt;10,CONCATENATE("0",E387),E387),"_",H387,"@",G387)</f>
        <v>2013_08_GBY@MIN</v>
      </c>
      <c r="C387" t="s">
        <v>1</v>
      </c>
      <c r="D387">
        <v>2013</v>
      </c>
      <c r="E387">
        <f t="shared" si="12"/>
        <v>8</v>
      </c>
      <c r="F387">
        <v>8</v>
      </c>
      <c r="G387" t="s">
        <v>80</v>
      </c>
      <c r="H387" t="s">
        <v>330</v>
      </c>
      <c r="K387">
        <v>9.5</v>
      </c>
      <c r="M387">
        <v>31</v>
      </c>
      <c r="N387">
        <v>44</v>
      </c>
      <c r="O387" t="str">
        <f>IF(OR(ISBLANK(N387),ISBLANK(M387)),"",IF(N387&gt;(M387+IF(ISBLANK(K387),I387,K387)),H387,IF(N387&lt;(M387+IF(ISBLANK(K387),I387,K387)),G387,"na")))</f>
        <v>GBY</v>
      </c>
      <c r="P387" t="str">
        <f>IF(OR(ISBLANK(N387),ISBLANK(M387)),"",IF(N387&gt;M387,H387,IF(N387&lt;M387,G387,"na")))</f>
        <v>GBY</v>
      </c>
      <c r="Q387" s="23" t="str">
        <f t="shared" ref="Q387:Q450" si="13">IF(OR(ISBLANK(M387),ISBLANK(N387),ISBLANK(L387)),"",IF(L387&gt;SUM(M387:N387),"U",IF(L387&lt;SUM(M387:N387),"O","E")))</f>
        <v/>
      </c>
    </row>
    <row r="388" spans="1:17" x14ac:dyDescent="0.25">
      <c r="A388">
        <v>387</v>
      </c>
      <c r="B388" s="2" t="str">
        <f>CONCATENATE(D388,"_",IF(E388&lt;10,CONCATENATE("0",E388),E388),"_",H388,"@",G388)</f>
        <v>2013_08_SEA@STL</v>
      </c>
      <c r="C388" t="s">
        <v>1</v>
      </c>
      <c r="D388">
        <v>2013</v>
      </c>
      <c r="E388">
        <f t="shared" si="12"/>
        <v>8</v>
      </c>
      <c r="F388">
        <v>8</v>
      </c>
      <c r="G388" t="s">
        <v>91</v>
      </c>
      <c r="H388" t="s">
        <v>89</v>
      </c>
      <c r="K388">
        <v>10.5</v>
      </c>
      <c r="M388">
        <v>9</v>
      </c>
      <c r="N388">
        <v>14</v>
      </c>
      <c r="O388" t="str">
        <f>IF(OR(ISBLANK(N388),ISBLANK(M388)),"",IF(N388&gt;(M388+IF(ISBLANK(K388),I388,K388)),H388,IF(N388&lt;(M388+IF(ISBLANK(K388),I388,K388)),G388,"na")))</f>
        <v>STL</v>
      </c>
      <c r="P388" t="str">
        <f>IF(OR(ISBLANK(N388),ISBLANK(M388)),"",IF(N388&gt;M388,H388,IF(N388&lt;M388,G388,"na")))</f>
        <v>SEA</v>
      </c>
      <c r="Q388" s="23" t="str">
        <f t="shared" si="13"/>
        <v/>
      </c>
    </row>
    <row r="389" spans="1:17" x14ac:dyDescent="0.25">
      <c r="A389">
        <v>388</v>
      </c>
      <c r="B389" s="2" t="str">
        <f>CONCATENATE(D389,"_",IF(E389&lt;10,CONCATENATE("0",E389),E389),"_",H389,"@",G389)</f>
        <v>2013_09_CIN@MIA</v>
      </c>
      <c r="C389" t="s">
        <v>1</v>
      </c>
      <c r="D389">
        <v>2013</v>
      </c>
      <c r="E389">
        <f t="shared" si="12"/>
        <v>9</v>
      </c>
      <c r="F389">
        <v>9</v>
      </c>
      <c r="G389" t="s">
        <v>79</v>
      </c>
      <c r="H389" t="s">
        <v>69</v>
      </c>
      <c r="K389">
        <v>2.5</v>
      </c>
      <c r="M389">
        <v>22</v>
      </c>
      <c r="N389">
        <v>20</v>
      </c>
      <c r="O389" t="str">
        <f>IF(OR(ISBLANK(N389),ISBLANK(M389)),"",IF(N389&gt;(M389+IF(ISBLANK(K389),I389,K389)),H389,IF(N389&lt;(M389+IF(ISBLANK(K389),I389,K389)),G389,"na")))</f>
        <v>MIA</v>
      </c>
      <c r="P389" t="str">
        <f>IF(OR(ISBLANK(N389),ISBLANK(M389)),"",IF(N389&gt;M389,H389,IF(N389&lt;M389,G389,"na")))</f>
        <v>MIA</v>
      </c>
      <c r="Q389" s="23" t="str">
        <f t="shared" si="13"/>
        <v/>
      </c>
    </row>
    <row r="390" spans="1:17" x14ac:dyDescent="0.25">
      <c r="A390">
        <v>389</v>
      </c>
      <c r="B390" s="2" t="str">
        <f>CONCATENATE(D390,"_",IF(E390&lt;10,CONCATENATE("0",E390),E390),"_",H390,"@",G390)</f>
        <v>2013_09_ATL@CAR</v>
      </c>
      <c r="C390" t="s">
        <v>1</v>
      </c>
      <c r="D390">
        <v>2013</v>
      </c>
      <c r="E390">
        <f t="shared" si="12"/>
        <v>9</v>
      </c>
      <c r="F390">
        <v>9</v>
      </c>
      <c r="G390" t="s">
        <v>67</v>
      </c>
      <c r="H390" t="s">
        <v>20</v>
      </c>
      <c r="K390">
        <v>-7.5</v>
      </c>
      <c r="M390">
        <v>34</v>
      </c>
      <c r="N390">
        <v>10</v>
      </c>
      <c r="O390" t="str">
        <f>IF(OR(ISBLANK(N390),ISBLANK(M390)),"",IF(N390&gt;(M390+IF(ISBLANK(K390),I390,K390)),H390,IF(N390&lt;(M390+IF(ISBLANK(K390),I390,K390)),G390,"na")))</f>
        <v>CAR</v>
      </c>
      <c r="P390" t="str">
        <f>IF(OR(ISBLANK(N390),ISBLANK(M390)),"",IF(N390&gt;M390,H390,IF(N390&lt;M390,G390,"na")))</f>
        <v>CAR</v>
      </c>
      <c r="Q390" s="23" t="str">
        <f t="shared" si="13"/>
        <v/>
      </c>
    </row>
    <row r="391" spans="1:17" x14ac:dyDescent="0.25">
      <c r="A391">
        <v>390</v>
      </c>
      <c r="B391" s="2" t="str">
        <f>CONCATENATE(D391,"_",IF(E391&lt;10,CONCATENATE("0",E391),E391),"_",H391,"@",G391)</f>
        <v>2013_09_KCY@BUF</v>
      </c>
      <c r="C391" t="s">
        <v>1</v>
      </c>
      <c r="D391">
        <v>2013</v>
      </c>
      <c r="E391">
        <f t="shared" si="12"/>
        <v>9</v>
      </c>
      <c r="F391">
        <v>9</v>
      </c>
      <c r="G391" t="s">
        <v>66</v>
      </c>
      <c r="H391" t="s">
        <v>331</v>
      </c>
      <c r="K391">
        <v>3.5</v>
      </c>
      <c r="M391">
        <v>13</v>
      </c>
      <c r="N391">
        <v>23</v>
      </c>
      <c r="O391" t="str">
        <f>IF(OR(ISBLANK(N391),ISBLANK(M391)),"",IF(N391&gt;(M391+IF(ISBLANK(K391),I391,K391)),H391,IF(N391&lt;(M391+IF(ISBLANK(K391),I391,K391)),G391,"na")))</f>
        <v>KCY</v>
      </c>
      <c r="P391" t="str">
        <f>IF(OR(ISBLANK(N391),ISBLANK(M391)),"",IF(N391&gt;M391,H391,IF(N391&lt;M391,G391,"na")))</f>
        <v>KCY</v>
      </c>
      <c r="Q391" s="23" t="str">
        <f t="shared" si="13"/>
        <v/>
      </c>
    </row>
    <row r="392" spans="1:17" x14ac:dyDescent="0.25">
      <c r="A392">
        <v>391</v>
      </c>
      <c r="B392" s="2" t="str">
        <f>CONCATENATE(D392,"_",IF(E392&lt;10,CONCATENATE("0",E392),E392),"_",H392,"@",G392)</f>
        <v>2013_09_MIN@DAL</v>
      </c>
      <c r="C392" t="s">
        <v>1</v>
      </c>
      <c r="D392">
        <v>2013</v>
      </c>
      <c r="E392">
        <f t="shared" si="12"/>
        <v>9</v>
      </c>
      <c r="F392">
        <v>9</v>
      </c>
      <c r="G392" t="s">
        <v>71</v>
      </c>
      <c r="H392" t="s">
        <v>80</v>
      </c>
      <c r="K392">
        <v>-10.5</v>
      </c>
      <c r="M392">
        <v>27</v>
      </c>
      <c r="N392">
        <v>23</v>
      </c>
      <c r="O392" t="str">
        <f>IF(OR(ISBLANK(N392),ISBLANK(M392)),"",IF(N392&gt;(M392+IF(ISBLANK(K392),I392,K392)),H392,IF(N392&lt;(M392+IF(ISBLANK(K392),I392,K392)),G392,"na")))</f>
        <v>MIN</v>
      </c>
      <c r="P392" t="str">
        <f>IF(OR(ISBLANK(N392),ISBLANK(M392)),"",IF(N392&gt;M392,H392,IF(N392&lt;M392,G392,"na")))</f>
        <v>DAL</v>
      </c>
      <c r="Q392" s="23" t="str">
        <f t="shared" si="13"/>
        <v/>
      </c>
    </row>
    <row r="393" spans="1:17" x14ac:dyDescent="0.25">
      <c r="A393">
        <v>392</v>
      </c>
      <c r="B393" s="2" t="str">
        <f>CONCATENATE(D393,"_",IF(E393&lt;10,CONCATENATE("0",E393),E393),"_",H393,"@",G393)</f>
        <v>2013_09_TEN@STL</v>
      </c>
      <c r="C393" t="s">
        <v>1</v>
      </c>
      <c r="D393">
        <v>2013</v>
      </c>
      <c r="E393">
        <f t="shared" si="12"/>
        <v>9</v>
      </c>
      <c r="F393">
        <v>9</v>
      </c>
      <c r="G393" t="s">
        <v>91</v>
      </c>
      <c r="H393" t="s">
        <v>93</v>
      </c>
      <c r="K393">
        <v>2.5</v>
      </c>
      <c r="M393">
        <v>21</v>
      </c>
      <c r="N393">
        <v>28</v>
      </c>
      <c r="O393" t="str">
        <f>IF(OR(ISBLANK(N393),ISBLANK(M393)),"",IF(N393&gt;(M393+IF(ISBLANK(K393),I393,K393)),H393,IF(N393&lt;(M393+IF(ISBLANK(K393),I393,K393)),G393,"na")))</f>
        <v>TEN</v>
      </c>
      <c r="P393" t="str">
        <f>IF(OR(ISBLANK(N393),ISBLANK(M393)),"",IF(N393&gt;M393,H393,IF(N393&lt;M393,G393,"na")))</f>
        <v>TEN</v>
      </c>
      <c r="Q393" s="23" t="str">
        <f t="shared" si="13"/>
        <v/>
      </c>
    </row>
    <row r="394" spans="1:17" x14ac:dyDescent="0.25">
      <c r="A394">
        <v>393</v>
      </c>
      <c r="B394" s="2" t="str">
        <f>CONCATENATE(D394,"_",IF(E394&lt;10,CONCATENATE("0",E394),E394),"_",H394,"@",G394)</f>
        <v>2013_09_NOR@NYJ</v>
      </c>
      <c r="C394" t="s">
        <v>1</v>
      </c>
      <c r="D394">
        <v>2013</v>
      </c>
      <c r="E394">
        <f t="shared" si="12"/>
        <v>9</v>
      </c>
      <c r="F394">
        <v>9</v>
      </c>
      <c r="G394" t="s">
        <v>84</v>
      </c>
      <c r="H394" t="s">
        <v>335</v>
      </c>
      <c r="K394">
        <v>5.5</v>
      </c>
      <c r="M394">
        <v>26</v>
      </c>
      <c r="N394">
        <v>20</v>
      </c>
      <c r="O394" t="str">
        <f>IF(OR(ISBLANK(N394),ISBLANK(M394)),"",IF(N394&gt;(M394+IF(ISBLANK(K394),I394,K394)),H394,IF(N394&lt;(M394+IF(ISBLANK(K394),I394,K394)),G394,"na")))</f>
        <v>NYJ</v>
      </c>
      <c r="P394" t="str">
        <f>IF(OR(ISBLANK(N394),ISBLANK(M394)),"",IF(N394&gt;M394,H394,IF(N394&lt;M394,G394,"na")))</f>
        <v>NYJ</v>
      </c>
      <c r="Q394" s="23" t="str">
        <f t="shared" si="13"/>
        <v/>
      </c>
    </row>
    <row r="395" spans="1:17" x14ac:dyDescent="0.25">
      <c r="A395">
        <v>394</v>
      </c>
      <c r="B395" s="2" t="str">
        <f>CONCATENATE(D395,"_",IF(E395&lt;10,CONCATENATE("0",E395),E395),"_",H395,"@",G395)</f>
        <v>2013_09_SD@WAS</v>
      </c>
      <c r="C395" t="s">
        <v>1</v>
      </c>
      <c r="D395">
        <v>2013</v>
      </c>
      <c r="E395">
        <f t="shared" si="12"/>
        <v>9</v>
      </c>
      <c r="F395">
        <v>9</v>
      </c>
      <c r="G395" t="s">
        <v>94</v>
      </c>
      <c r="H395" t="s">
        <v>88</v>
      </c>
      <c r="K395">
        <v>-0.5</v>
      </c>
      <c r="M395">
        <v>30</v>
      </c>
      <c r="N395">
        <v>24</v>
      </c>
      <c r="O395" t="str">
        <f>IF(OR(ISBLANK(N395),ISBLANK(M395)),"",IF(N395&gt;(M395+IF(ISBLANK(K395),I395,K395)),H395,IF(N395&lt;(M395+IF(ISBLANK(K395),I395,K395)),G395,"na")))</f>
        <v>WAS</v>
      </c>
      <c r="P395" t="str">
        <f>IF(OR(ISBLANK(N395),ISBLANK(M395)),"",IF(N395&gt;M395,H395,IF(N395&lt;M395,G395,"na")))</f>
        <v>WAS</v>
      </c>
      <c r="Q395" s="23" t="str">
        <f t="shared" si="13"/>
        <v/>
      </c>
    </row>
    <row r="396" spans="1:17" x14ac:dyDescent="0.25">
      <c r="A396">
        <v>395</v>
      </c>
      <c r="B396" s="2" t="str">
        <f>CONCATENATE(D396,"_",IF(E396&lt;10,CONCATENATE("0",E396),E396),"_",H396,"@",G396)</f>
        <v>2013_09_PHI@OAK</v>
      </c>
      <c r="C396" t="s">
        <v>1</v>
      </c>
      <c r="D396">
        <v>2013</v>
      </c>
      <c r="E396">
        <f t="shared" si="12"/>
        <v>9</v>
      </c>
      <c r="F396">
        <v>9</v>
      </c>
      <c r="G396" t="s">
        <v>85</v>
      </c>
      <c r="H396" t="s">
        <v>86</v>
      </c>
      <c r="K396">
        <v>-2.5</v>
      </c>
      <c r="M396">
        <v>20</v>
      </c>
      <c r="N396">
        <v>49</v>
      </c>
      <c r="O396" t="str">
        <f>IF(OR(ISBLANK(N396),ISBLANK(M396)),"",IF(N396&gt;(M396+IF(ISBLANK(K396),I396,K396)),H396,IF(N396&lt;(M396+IF(ISBLANK(K396),I396,K396)),G396,"na")))</f>
        <v>PHI</v>
      </c>
      <c r="P396" t="str">
        <f>IF(OR(ISBLANK(N396),ISBLANK(M396)),"",IF(N396&gt;M396,H396,IF(N396&lt;M396,G396,"na")))</f>
        <v>PHI</v>
      </c>
      <c r="Q396" s="23" t="str">
        <f t="shared" si="13"/>
        <v/>
      </c>
    </row>
    <row r="397" spans="1:17" x14ac:dyDescent="0.25">
      <c r="A397">
        <v>396</v>
      </c>
      <c r="B397" s="2" t="str">
        <f>CONCATENATE(D397,"_",IF(E397&lt;10,CONCATENATE("0",E397),E397),"_",H397,"@",G397)</f>
        <v>2013_09_TBY@SEA</v>
      </c>
      <c r="C397" t="s">
        <v>1</v>
      </c>
      <c r="D397">
        <v>2013</v>
      </c>
      <c r="E397">
        <f t="shared" si="12"/>
        <v>9</v>
      </c>
      <c r="F397">
        <v>9</v>
      </c>
      <c r="G397" t="s">
        <v>89</v>
      </c>
      <c r="H397" t="s">
        <v>334</v>
      </c>
      <c r="K397">
        <v>-16.5</v>
      </c>
      <c r="M397">
        <v>27</v>
      </c>
      <c r="N397">
        <v>24</v>
      </c>
      <c r="O397" t="str">
        <f>IF(OR(ISBLANK(N397),ISBLANK(M397)),"",IF(N397&gt;(M397+IF(ISBLANK(K397),I397,K397)),H397,IF(N397&lt;(M397+IF(ISBLANK(K397),I397,K397)),G397,"na")))</f>
        <v>TBY</v>
      </c>
      <c r="P397" t="str">
        <f>IF(OR(ISBLANK(N397),ISBLANK(M397)),"",IF(N397&gt;M397,H397,IF(N397&lt;M397,G397,"na")))</f>
        <v>SEA</v>
      </c>
      <c r="Q397" s="23" t="str">
        <f t="shared" si="13"/>
        <v/>
      </c>
    </row>
    <row r="398" spans="1:17" x14ac:dyDescent="0.25">
      <c r="A398">
        <v>397</v>
      </c>
      <c r="B398" s="2" t="str">
        <f>CONCATENATE(D398,"_",IF(E398&lt;10,CONCATENATE("0",E398),E398),"_",H398,"@",G398)</f>
        <v>2013_09_BAL@CLE</v>
      </c>
      <c r="C398" t="s">
        <v>1</v>
      </c>
      <c r="D398">
        <v>2013</v>
      </c>
      <c r="E398">
        <f t="shared" si="12"/>
        <v>9</v>
      </c>
      <c r="F398">
        <v>9</v>
      </c>
      <c r="G398" t="s">
        <v>70</v>
      </c>
      <c r="H398" t="s">
        <v>65</v>
      </c>
      <c r="K398">
        <v>2.5</v>
      </c>
      <c r="M398">
        <v>24</v>
      </c>
      <c r="N398">
        <v>18</v>
      </c>
      <c r="O398" t="str">
        <f>IF(OR(ISBLANK(N398),ISBLANK(M398)),"",IF(N398&gt;(M398+IF(ISBLANK(K398),I398,K398)),H398,IF(N398&lt;(M398+IF(ISBLANK(K398),I398,K398)),G398,"na")))</f>
        <v>CLE</v>
      </c>
      <c r="P398" t="str">
        <f>IF(OR(ISBLANK(N398),ISBLANK(M398)),"",IF(N398&gt;M398,H398,IF(N398&lt;M398,G398,"na")))</f>
        <v>CLE</v>
      </c>
      <c r="Q398" s="23" t="str">
        <f t="shared" si="13"/>
        <v/>
      </c>
    </row>
    <row r="399" spans="1:17" x14ac:dyDescent="0.25">
      <c r="A399">
        <v>398</v>
      </c>
      <c r="B399" s="2" t="str">
        <f>CONCATENATE(D399,"_",IF(E399&lt;10,CONCATENATE("0",E399),E399),"_",H399,"@",G399)</f>
        <v>2013_09_PIT@NWE</v>
      </c>
      <c r="C399" t="s">
        <v>1</v>
      </c>
      <c r="D399">
        <v>2013</v>
      </c>
      <c r="E399">
        <f t="shared" si="12"/>
        <v>9</v>
      </c>
      <c r="F399">
        <v>9</v>
      </c>
      <c r="G399" t="s">
        <v>332</v>
      </c>
      <c r="H399" t="s">
        <v>87</v>
      </c>
      <c r="K399">
        <v>-7.5</v>
      </c>
      <c r="M399">
        <v>55</v>
      </c>
      <c r="N399">
        <v>31</v>
      </c>
      <c r="O399" t="str">
        <f>IF(OR(ISBLANK(N399),ISBLANK(M399)),"",IF(N399&gt;(M399+IF(ISBLANK(K399),I399,K399)),H399,IF(N399&lt;(M399+IF(ISBLANK(K399),I399,K399)),G399,"na")))</f>
        <v>NWE</v>
      </c>
      <c r="P399" t="str">
        <f>IF(OR(ISBLANK(N399),ISBLANK(M399)),"",IF(N399&gt;M399,H399,IF(N399&lt;M399,G399,"na")))</f>
        <v>NWE</v>
      </c>
      <c r="Q399" s="23" t="str">
        <f t="shared" si="13"/>
        <v/>
      </c>
    </row>
    <row r="400" spans="1:17" x14ac:dyDescent="0.25">
      <c r="A400">
        <v>399</v>
      </c>
      <c r="B400" s="2" t="str">
        <f>CONCATENATE(D400,"_",IF(E400&lt;10,CONCATENATE("0",E400),E400),"_",H400,"@",G400)</f>
        <v>2013_09_IND@HOU</v>
      </c>
      <c r="C400" t="s">
        <v>1</v>
      </c>
      <c r="D400">
        <v>2013</v>
      </c>
      <c r="E400">
        <f t="shared" si="12"/>
        <v>9</v>
      </c>
      <c r="F400">
        <v>9</v>
      </c>
      <c r="G400" t="s">
        <v>75</v>
      </c>
      <c r="H400" t="s">
        <v>76</v>
      </c>
      <c r="K400">
        <v>2.5</v>
      </c>
      <c r="M400">
        <v>24</v>
      </c>
      <c r="N400">
        <v>27</v>
      </c>
      <c r="O400" t="str">
        <f>IF(OR(ISBLANK(N400),ISBLANK(M400)),"",IF(N400&gt;(M400+IF(ISBLANK(K400),I400,K400)),H400,IF(N400&lt;(M400+IF(ISBLANK(K400),I400,K400)),G400,"na")))</f>
        <v>IND</v>
      </c>
      <c r="P400" t="str">
        <f>IF(OR(ISBLANK(N400),ISBLANK(M400)),"",IF(N400&gt;M400,H400,IF(N400&lt;M400,G400,"na")))</f>
        <v>IND</v>
      </c>
      <c r="Q400" s="23" t="str">
        <f t="shared" si="13"/>
        <v/>
      </c>
    </row>
    <row r="401" spans="1:17" x14ac:dyDescent="0.25">
      <c r="A401">
        <v>400</v>
      </c>
      <c r="B401" s="2" t="str">
        <f>CONCATENATE(D401,"_",IF(E401&lt;10,CONCATENATE("0",E401),E401),"_",H401,"@",G401)</f>
        <v>2013_09_CHI@GBY</v>
      </c>
      <c r="C401" t="s">
        <v>1</v>
      </c>
      <c r="D401">
        <v>2013</v>
      </c>
      <c r="E401">
        <f t="shared" si="12"/>
        <v>9</v>
      </c>
      <c r="F401">
        <v>9</v>
      </c>
      <c r="G401" t="s">
        <v>330</v>
      </c>
      <c r="H401" t="s">
        <v>68</v>
      </c>
      <c r="K401">
        <v>-11.5</v>
      </c>
      <c r="M401">
        <v>20</v>
      </c>
      <c r="N401">
        <v>27</v>
      </c>
      <c r="O401" t="str">
        <f>IF(OR(ISBLANK(N401),ISBLANK(M401)),"",IF(N401&gt;(M401+IF(ISBLANK(K401),I401,K401)),H401,IF(N401&lt;(M401+IF(ISBLANK(K401),I401,K401)),G401,"na")))</f>
        <v>CHI</v>
      </c>
      <c r="P401" t="str">
        <f>IF(OR(ISBLANK(N401),ISBLANK(M401)),"",IF(N401&gt;M401,H401,IF(N401&lt;M401,G401,"na")))</f>
        <v>CHI</v>
      </c>
      <c r="Q401" s="23" t="str">
        <f t="shared" si="13"/>
        <v/>
      </c>
    </row>
    <row r="402" spans="1:17" x14ac:dyDescent="0.25">
      <c r="A402">
        <v>401</v>
      </c>
      <c r="B402" s="2" t="str">
        <f>CONCATENATE(D402,"_",IF(E402&lt;10,CONCATENATE("0",E402),E402),"_",H402,"@",G402)</f>
        <v>2013_10_WAS@MIN</v>
      </c>
      <c r="C402" t="s">
        <v>1</v>
      </c>
      <c r="D402">
        <v>2013</v>
      </c>
      <c r="E402">
        <f t="shared" si="12"/>
        <v>10</v>
      </c>
      <c r="F402">
        <v>10</v>
      </c>
      <c r="G402" t="s">
        <v>80</v>
      </c>
      <c r="H402" t="s">
        <v>94</v>
      </c>
      <c r="K402">
        <v>2.5</v>
      </c>
      <c r="M402">
        <v>34</v>
      </c>
      <c r="N402">
        <v>27</v>
      </c>
      <c r="O402" t="str">
        <f>IF(OR(ISBLANK(N402),ISBLANK(M402)),"",IF(N402&gt;(M402+IF(ISBLANK(K402),I402,K402)),H402,IF(N402&lt;(M402+IF(ISBLANK(K402),I402,K402)),G402,"na")))</f>
        <v>MIN</v>
      </c>
      <c r="P402" t="str">
        <f>IF(OR(ISBLANK(N402),ISBLANK(M402)),"",IF(N402&gt;M402,H402,IF(N402&lt;M402,G402,"na")))</f>
        <v>MIN</v>
      </c>
      <c r="Q402" s="23" t="str">
        <f t="shared" si="13"/>
        <v/>
      </c>
    </row>
    <row r="403" spans="1:17" x14ac:dyDescent="0.25">
      <c r="A403">
        <v>402</v>
      </c>
      <c r="B403" s="2" t="str">
        <f>CONCATENATE(D403,"_",IF(E403&lt;10,CONCATENATE("0",E403),E403),"_",H403,"@",G403)</f>
        <v>2013_10_SEA@ATL</v>
      </c>
      <c r="C403" t="s">
        <v>1</v>
      </c>
      <c r="D403">
        <v>2013</v>
      </c>
      <c r="E403">
        <f t="shared" si="12"/>
        <v>10</v>
      </c>
      <c r="F403">
        <v>10</v>
      </c>
      <c r="G403" t="s">
        <v>20</v>
      </c>
      <c r="H403" t="s">
        <v>89</v>
      </c>
      <c r="K403">
        <v>6.5</v>
      </c>
      <c r="M403">
        <v>10</v>
      </c>
      <c r="N403">
        <v>33</v>
      </c>
      <c r="O403" t="str">
        <f>IF(OR(ISBLANK(N403),ISBLANK(M403)),"",IF(N403&gt;(M403+IF(ISBLANK(K403),I403,K403)),H403,IF(N403&lt;(M403+IF(ISBLANK(K403),I403,K403)),G403,"na")))</f>
        <v>SEA</v>
      </c>
      <c r="P403" t="str">
        <f>IF(OR(ISBLANK(N403),ISBLANK(M403)),"",IF(N403&gt;M403,H403,IF(N403&lt;M403,G403,"na")))</f>
        <v>SEA</v>
      </c>
      <c r="Q403" s="23" t="str">
        <f t="shared" si="13"/>
        <v/>
      </c>
    </row>
    <row r="404" spans="1:17" x14ac:dyDescent="0.25">
      <c r="A404">
        <v>403</v>
      </c>
      <c r="B404" s="2" t="str">
        <f>CONCATENATE(D404,"_",IF(E404&lt;10,CONCATENATE("0",E404),E404),"_",H404,"@",G404)</f>
        <v>2013_10_BUF@PIT</v>
      </c>
      <c r="C404" t="s">
        <v>1</v>
      </c>
      <c r="D404">
        <v>2013</v>
      </c>
      <c r="E404">
        <f t="shared" si="12"/>
        <v>10</v>
      </c>
      <c r="F404">
        <v>10</v>
      </c>
      <c r="G404" t="s">
        <v>87</v>
      </c>
      <c r="H404" t="s">
        <v>66</v>
      </c>
      <c r="K404">
        <v>-3.5</v>
      </c>
      <c r="M404">
        <v>23</v>
      </c>
      <c r="N404">
        <v>10</v>
      </c>
      <c r="O404" t="str">
        <f>IF(OR(ISBLANK(N404),ISBLANK(M404)),"",IF(N404&gt;(M404+IF(ISBLANK(K404),I404,K404)),H404,IF(N404&lt;(M404+IF(ISBLANK(K404),I404,K404)),G404,"na")))</f>
        <v>PIT</v>
      </c>
      <c r="P404" t="str">
        <f>IF(OR(ISBLANK(N404),ISBLANK(M404)),"",IF(N404&gt;M404,H404,IF(N404&lt;M404,G404,"na")))</f>
        <v>PIT</v>
      </c>
      <c r="Q404" s="23" t="str">
        <f t="shared" si="13"/>
        <v/>
      </c>
    </row>
    <row r="405" spans="1:17" x14ac:dyDescent="0.25">
      <c r="A405">
        <v>404</v>
      </c>
      <c r="B405" s="2" t="str">
        <f>CONCATENATE(D405,"_",IF(E405&lt;10,CONCATENATE("0",E405),E405),"_",H405,"@",G405)</f>
        <v>2013_10_DET@CHI</v>
      </c>
      <c r="C405" t="s">
        <v>1</v>
      </c>
      <c r="D405">
        <v>2013</v>
      </c>
      <c r="E405">
        <f t="shared" si="12"/>
        <v>10</v>
      </c>
      <c r="F405">
        <v>10</v>
      </c>
      <c r="G405" t="s">
        <v>68</v>
      </c>
      <c r="H405" t="s">
        <v>73</v>
      </c>
      <c r="K405">
        <v>-2.5</v>
      </c>
      <c r="M405">
        <v>19</v>
      </c>
      <c r="N405">
        <v>21</v>
      </c>
      <c r="O405" t="str">
        <f>IF(OR(ISBLANK(N405),ISBLANK(M405)),"",IF(N405&gt;(M405+IF(ISBLANK(K405),I405,K405)),H405,IF(N405&lt;(M405+IF(ISBLANK(K405),I405,K405)),G405,"na")))</f>
        <v>DET</v>
      </c>
      <c r="P405" t="str">
        <f>IF(OR(ISBLANK(N405),ISBLANK(M405)),"",IF(N405&gt;M405,H405,IF(N405&lt;M405,G405,"na")))</f>
        <v>DET</v>
      </c>
      <c r="Q405" s="23" t="str">
        <f t="shared" si="13"/>
        <v/>
      </c>
    </row>
    <row r="406" spans="1:17" x14ac:dyDescent="0.25">
      <c r="A406">
        <v>405</v>
      </c>
      <c r="B406" s="2" t="str">
        <f>CONCATENATE(D406,"_",IF(E406&lt;10,CONCATENATE("0",E406),E406),"_",H406,"@",G406)</f>
        <v>2013_10_CIN@BAL</v>
      </c>
      <c r="C406" t="s">
        <v>1</v>
      </c>
      <c r="D406">
        <v>2013</v>
      </c>
      <c r="E406">
        <f t="shared" si="12"/>
        <v>10</v>
      </c>
      <c r="F406">
        <v>10</v>
      </c>
      <c r="G406" t="s">
        <v>65</v>
      </c>
      <c r="H406" t="s">
        <v>69</v>
      </c>
      <c r="K406">
        <v>1.5</v>
      </c>
      <c r="M406">
        <v>20</v>
      </c>
      <c r="N406">
        <v>17</v>
      </c>
      <c r="O406" t="str">
        <f>IF(OR(ISBLANK(N406),ISBLANK(M406)),"",IF(N406&gt;(M406+IF(ISBLANK(K406),I406,K406)),H406,IF(N406&lt;(M406+IF(ISBLANK(K406),I406,K406)),G406,"na")))</f>
        <v>BAL</v>
      </c>
      <c r="P406" t="str">
        <f>IF(OR(ISBLANK(N406),ISBLANK(M406)),"",IF(N406&gt;M406,H406,IF(N406&lt;M406,G406,"na")))</f>
        <v>BAL</v>
      </c>
      <c r="Q406" s="23" t="str">
        <f t="shared" si="13"/>
        <v/>
      </c>
    </row>
    <row r="407" spans="1:17" x14ac:dyDescent="0.25">
      <c r="A407">
        <v>406</v>
      </c>
      <c r="B407" s="2" t="str">
        <f>CONCATENATE(D407,"_",IF(E407&lt;10,CONCATENATE("0",E407),E407),"_",H407,"@",G407)</f>
        <v>2013_10_PHI@GBY</v>
      </c>
      <c r="C407" t="s">
        <v>1</v>
      </c>
      <c r="D407">
        <v>2013</v>
      </c>
      <c r="E407">
        <f t="shared" si="12"/>
        <v>10</v>
      </c>
      <c r="F407">
        <v>10</v>
      </c>
      <c r="G407" t="s">
        <v>330</v>
      </c>
      <c r="H407" t="s">
        <v>86</v>
      </c>
      <c r="K407">
        <v>-0.5</v>
      </c>
      <c r="M407">
        <v>13</v>
      </c>
      <c r="N407">
        <v>27</v>
      </c>
      <c r="O407" t="str">
        <f>IF(OR(ISBLANK(N407),ISBLANK(M407)),"",IF(N407&gt;(M407+IF(ISBLANK(K407),I407,K407)),H407,IF(N407&lt;(M407+IF(ISBLANK(K407),I407,K407)),G407,"na")))</f>
        <v>PHI</v>
      </c>
      <c r="P407" t="str">
        <f>IF(OR(ISBLANK(N407),ISBLANK(M407)),"",IF(N407&gt;M407,H407,IF(N407&lt;M407,G407,"na")))</f>
        <v>PHI</v>
      </c>
      <c r="Q407" s="23" t="str">
        <f t="shared" si="13"/>
        <v/>
      </c>
    </row>
    <row r="408" spans="1:17" x14ac:dyDescent="0.25">
      <c r="A408">
        <v>407</v>
      </c>
      <c r="B408" s="2" t="str">
        <f>CONCATENATE(D408,"_",IF(E408&lt;10,CONCATENATE("0",E408),E408),"_",H408,"@",G408)</f>
        <v>2013_10_JAX@TEN</v>
      </c>
      <c r="C408" t="s">
        <v>1</v>
      </c>
      <c r="D408">
        <v>2013</v>
      </c>
      <c r="E408">
        <f t="shared" si="12"/>
        <v>10</v>
      </c>
      <c r="F408">
        <v>10</v>
      </c>
      <c r="G408" t="s">
        <v>93</v>
      </c>
      <c r="H408" t="s">
        <v>77</v>
      </c>
      <c r="K408">
        <v>-13.5</v>
      </c>
      <c r="M408">
        <v>27</v>
      </c>
      <c r="N408">
        <v>29</v>
      </c>
      <c r="O408" t="str">
        <f>IF(OR(ISBLANK(N408),ISBLANK(M408)),"",IF(N408&gt;(M408+IF(ISBLANK(K408),I408,K408)),H408,IF(N408&lt;(M408+IF(ISBLANK(K408),I408,K408)),G408,"na")))</f>
        <v>JAX</v>
      </c>
      <c r="P408" t="str">
        <f>IF(OR(ISBLANK(N408),ISBLANK(M408)),"",IF(N408&gt;M408,H408,IF(N408&lt;M408,G408,"na")))</f>
        <v>JAX</v>
      </c>
      <c r="Q408" s="23" t="str">
        <f t="shared" si="13"/>
        <v/>
      </c>
    </row>
    <row r="409" spans="1:17" x14ac:dyDescent="0.25">
      <c r="A409">
        <v>408</v>
      </c>
      <c r="B409" s="2" t="str">
        <f>CONCATENATE(D409,"_",IF(E409&lt;10,CONCATENATE("0",E409),E409),"_",H409,"@",G409)</f>
        <v>2013_10_STL@IND</v>
      </c>
      <c r="C409" t="s">
        <v>1</v>
      </c>
      <c r="D409">
        <v>2013</v>
      </c>
      <c r="E409">
        <f t="shared" si="12"/>
        <v>10</v>
      </c>
      <c r="F409">
        <v>10</v>
      </c>
      <c r="G409" t="s">
        <v>76</v>
      </c>
      <c r="H409" t="s">
        <v>91</v>
      </c>
      <c r="K409">
        <v>-10.5</v>
      </c>
      <c r="M409">
        <v>8</v>
      </c>
      <c r="N409">
        <v>38</v>
      </c>
      <c r="O409" t="str">
        <f>IF(OR(ISBLANK(N409),ISBLANK(M409)),"",IF(N409&gt;(M409+IF(ISBLANK(K409),I409,K409)),H409,IF(N409&lt;(M409+IF(ISBLANK(K409),I409,K409)),G409,"na")))</f>
        <v>STL</v>
      </c>
      <c r="P409" t="str">
        <f>IF(OR(ISBLANK(N409),ISBLANK(M409)),"",IF(N409&gt;M409,H409,IF(N409&lt;M409,G409,"na")))</f>
        <v>STL</v>
      </c>
      <c r="Q409" s="23" t="str">
        <f t="shared" si="13"/>
        <v/>
      </c>
    </row>
    <row r="410" spans="1:17" x14ac:dyDescent="0.25">
      <c r="A410">
        <v>409</v>
      </c>
      <c r="B410" s="2" t="str">
        <f>CONCATENATE(D410,"_",IF(E410&lt;10,CONCATENATE("0",E410),E410),"_",H410,"@",G410)</f>
        <v>2013_10_OAK@NYG</v>
      </c>
      <c r="C410" t="s">
        <v>1</v>
      </c>
      <c r="D410">
        <v>2013</v>
      </c>
      <c r="E410">
        <f t="shared" si="12"/>
        <v>10</v>
      </c>
      <c r="F410">
        <v>10</v>
      </c>
      <c r="G410" t="s">
        <v>83</v>
      </c>
      <c r="H410" t="s">
        <v>85</v>
      </c>
      <c r="K410">
        <v>-7.5</v>
      </c>
      <c r="M410">
        <v>24</v>
      </c>
      <c r="N410">
        <v>20</v>
      </c>
      <c r="O410" t="str">
        <f>IF(OR(ISBLANK(N410),ISBLANK(M410)),"",IF(N410&gt;(M410+IF(ISBLANK(K410),I410,K410)),H410,IF(N410&lt;(M410+IF(ISBLANK(K410),I410,K410)),G410,"na")))</f>
        <v>OAK</v>
      </c>
      <c r="P410" t="str">
        <f>IF(OR(ISBLANK(N410),ISBLANK(M410)),"",IF(N410&gt;M410,H410,IF(N410&lt;M410,G410,"na")))</f>
        <v>NYG</v>
      </c>
      <c r="Q410" s="23" t="str">
        <f t="shared" si="13"/>
        <v/>
      </c>
    </row>
    <row r="411" spans="1:17" x14ac:dyDescent="0.25">
      <c r="A411">
        <v>410</v>
      </c>
      <c r="B411" s="2" t="str">
        <f>CONCATENATE(D411,"_",IF(E411&lt;10,CONCATENATE("0",E411),E411),"_",H411,"@",G411)</f>
        <v>2013_10_CAR@SFO</v>
      </c>
      <c r="C411" t="s">
        <v>1</v>
      </c>
      <c r="D411">
        <v>2013</v>
      </c>
      <c r="E411">
        <f t="shared" si="12"/>
        <v>10</v>
      </c>
      <c r="F411">
        <v>10</v>
      </c>
      <c r="G411" t="s">
        <v>333</v>
      </c>
      <c r="H411" t="s">
        <v>67</v>
      </c>
      <c r="K411">
        <v>-6.5</v>
      </c>
      <c r="M411">
        <v>9</v>
      </c>
      <c r="N411">
        <v>10</v>
      </c>
      <c r="O411" t="str">
        <f>IF(OR(ISBLANK(N411),ISBLANK(M411)),"",IF(N411&gt;(M411+IF(ISBLANK(K411),I411,K411)),H411,IF(N411&lt;(M411+IF(ISBLANK(K411),I411,K411)),G411,"na")))</f>
        <v>CAR</v>
      </c>
      <c r="P411" t="str">
        <f>IF(OR(ISBLANK(N411),ISBLANK(M411)),"",IF(N411&gt;M411,H411,IF(N411&lt;M411,G411,"na")))</f>
        <v>CAR</v>
      </c>
      <c r="Q411" s="23" t="str">
        <f t="shared" si="13"/>
        <v/>
      </c>
    </row>
    <row r="412" spans="1:17" x14ac:dyDescent="0.25">
      <c r="A412">
        <v>411</v>
      </c>
      <c r="B412" s="2" t="str">
        <f>CONCATENATE(D412,"_",IF(E412&lt;10,CONCATENATE("0",E412),E412),"_",H412,"@",G412)</f>
        <v>2013_10_DEN@SD</v>
      </c>
      <c r="C412" t="s">
        <v>1</v>
      </c>
      <c r="D412">
        <v>2013</v>
      </c>
      <c r="E412">
        <f t="shared" si="12"/>
        <v>10</v>
      </c>
      <c r="F412">
        <v>10</v>
      </c>
      <c r="G412" t="s">
        <v>88</v>
      </c>
      <c r="H412" t="s">
        <v>72</v>
      </c>
      <c r="K412">
        <v>7.5</v>
      </c>
      <c r="M412">
        <v>20</v>
      </c>
      <c r="N412">
        <v>28</v>
      </c>
      <c r="O412" t="str">
        <f>IF(OR(ISBLANK(N412),ISBLANK(M412)),"",IF(N412&gt;(M412+IF(ISBLANK(K412),I412,K412)),H412,IF(N412&lt;(M412+IF(ISBLANK(K412),I412,K412)),G412,"na")))</f>
        <v>DEN</v>
      </c>
      <c r="P412" t="str">
        <f>IF(OR(ISBLANK(N412),ISBLANK(M412)),"",IF(N412&gt;M412,H412,IF(N412&lt;M412,G412,"na")))</f>
        <v>DEN</v>
      </c>
      <c r="Q412" s="23" t="str">
        <f t="shared" si="13"/>
        <v/>
      </c>
    </row>
    <row r="413" spans="1:17" x14ac:dyDescent="0.25">
      <c r="A413">
        <v>412</v>
      </c>
      <c r="B413" s="2" t="str">
        <f>CONCATENATE(D413,"_",IF(E413&lt;10,CONCATENATE("0",E413),E413),"_",H413,"@",G413)</f>
        <v>2013_10_HOU@ARI</v>
      </c>
      <c r="C413" t="s">
        <v>1</v>
      </c>
      <c r="D413">
        <v>2013</v>
      </c>
      <c r="E413">
        <f t="shared" si="12"/>
        <v>10</v>
      </c>
      <c r="F413">
        <v>10</v>
      </c>
      <c r="G413" t="s">
        <v>64</v>
      </c>
      <c r="H413" t="s">
        <v>75</v>
      </c>
      <c r="K413">
        <v>-2.5</v>
      </c>
      <c r="M413">
        <v>27</v>
      </c>
      <c r="N413">
        <v>24</v>
      </c>
      <c r="O413" t="str">
        <f>IF(OR(ISBLANK(N413),ISBLANK(M413)),"",IF(N413&gt;(M413+IF(ISBLANK(K413),I413,K413)),H413,IF(N413&lt;(M413+IF(ISBLANK(K413),I413,K413)),G413,"na")))</f>
        <v>ARI</v>
      </c>
      <c r="P413" t="str">
        <f>IF(OR(ISBLANK(N413),ISBLANK(M413)),"",IF(N413&gt;M413,H413,IF(N413&lt;M413,G413,"na")))</f>
        <v>ARI</v>
      </c>
      <c r="Q413" s="23" t="str">
        <f t="shared" si="13"/>
        <v/>
      </c>
    </row>
    <row r="414" spans="1:17" x14ac:dyDescent="0.25">
      <c r="A414">
        <v>413</v>
      </c>
      <c r="B414" s="2" t="str">
        <f>CONCATENATE(D414,"_",IF(E414&lt;10,CONCATENATE("0",E414),E414),"_",H414,"@",G414)</f>
        <v>2013_10_DAL@NOR</v>
      </c>
      <c r="C414" t="s">
        <v>1</v>
      </c>
      <c r="D414">
        <v>2013</v>
      </c>
      <c r="E414">
        <f t="shared" si="12"/>
        <v>10</v>
      </c>
      <c r="F414">
        <v>10</v>
      </c>
      <c r="G414" t="s">
        <v>335</v>
      </c>
      <c r="H414" t="s">
        <v>71</v>
      </c>
      <c r="K414">
        <v>-6.5</v>
      </c>
      <c r="M414">
        <v>49</v>
      </c>
      <c r="N414">
        <v>17</v>
      </c>
      <c r="O414" t="str">
        <f>IF(OR(ISBLANK(N414),ISBLANK(M414)),"",IF(N414&gt;(M414+IF(ISBLANK(K414),I414,K414)),H414,IF(N414&lt;(M414+IF(ISBLANK(K414),I414,K414)),G414,"na")))</f>
        <v>NOR</v>
      </c>
      <c r="P414" t="str">
        <f>IF(OR(ISBLANK(N414),ISBLANK(M414)),"",IF(N414&gt;M414,H414,IF(N414&lt;M414,G414,"na")))</f>
        <v>NOR</v>
      </c>
      <c r="Q414" s="23" t="str">
        <f t="shared" si="13"/>
        <v/>
      </c>
    </row>
    <row r="415" spans="1:17" x14ac:dyDescent="0.25">
      <c r="A415">
        <v>414</v>
      </c>
      <c r="B415" s="2" t="str">
        <f>CONCATENATE(D415,"_",IF(E415&lt;10,CONCATENATE("0",E415),E415),"_",H415,"@",G415)</f>
        <v>2013_10_MIA@TBY</v>
      </c>
      <c r="C415" t="s">
        <v>1</v>
      </c>
      <c r="D415">
        <v>2013</v>
      </c>
      <c r="E415">
        <f t="shared" si="12"/>
        <v>10</v>
      </c>
      <c r="F415">
        <v>10</v>
      </c>
      <c r="G415" t="s">
        <v>334</v>
      </c>
      <c r="H415" t="s">
        <v>79</v>
      </c>
      <c r="K415">
        <v>2.5</v>
      </c>
      <c r="M415">
        <v>22</v>
      </c>
      <c r="N415">
        <v>19</v>
      </c>
      <c r="O415" t="str">
        <f>IF(OR(ISBLANK(N415),ISBLANK(M415)),"",IF(N415&gt;(M415+IF(ISBLANK(K415),I415,K415)),H415,IF(N415&lt;(M415+IF(ISBLANK(K415),I415,K415)),G415,"na")))</f>
        <v>TBY</v>
      </c>
      <c r="P415" t="str">
        <f>IF(OR(ISBLANK(N415),ISBLANK(M415)),"",IF(N415&gt;M415,H415,IF(N415&lt;M415,G415,"na")))</f>
        <v>TBY</v>
      </c>
      <c r="Q415" s="23" t="str">
        <f t="shared" si="13"/>
        <v/>
      </c>
    </row>
    <row r="416" spans="1:17" x14ac:dyDescent="0.25">
      <c r="A416">
        <v>415</v>
      </c>
      <c r="B416" s="2" t="str">
        <f>CONCATENATE(D416,"_",IF(E416&lt;10,CONCATENATE("0",E416),E416),"_",H416,"@",G416)</f>
        <v>2013_11_IND@TEN</v>
      </c>
      <c r="C416" t="s">
        <v>1</v>
      </c>
      <c r="D416">
        <v>2013</v>
      </c>
      <c r="E416">
        <f t="shared" si="12"/>
        <v>11</v>
      </c>
      <c r="F416">
        <v>11</v>
      </c>
      <c r="G416" t="s">
        <v>93</v>
      </c>
      <c r="H416" t="s">
        <v>76</v>
      </c>
      <c r="K416">
        <v>3.5</v>
      </c>
      <c r="M416">
        <v>27</v>
      </c>
      <c r="N416">
        <v>30</v>
      </c>
      <c r="O416" t="str">
        <f>IF(OR(ISBLANK(N416),ISBLANK(M416)),"",IF(N416&gt;(M416+IF(ISBLANK(K416),I416,K416)),H416,IF(N416&lt;(M416+IF(ISBLANK(K416),I416,K416)),G416,"na")))</f>
        <v>TEN</v>
      </c>
      <c r="P416" t="str">
        <f>IF(OR(ISBLANK(N416),ISBLANK(M416)),"",IF(N416&gt;M416,H416,IF(N416&lt;M416,G416,"na")))</f>
        <v>IND</v>
      </c>
      <c r="Q416" s="23" t="str">
        <f t="shared" si="13"/>
        <v/>
      </c>
    </row>
    <row r="417" spans="1:17" x14ac:dyDescent="0.25">
      <c r="A417">
        <v>416</v>
      </c>
      <c r="B417" s="2" t="str">
        <f>CONCATENATE(D417,"_",IF(E417&lt;10,CONCATENATE("0",E417),E417),"_",H417,"@",G417)</f>
        <v>2013_11_ATL@TBY</v>
      </c>
      <c r="C417" t="s">
        <v>1</v>
      </c>
      <c r="D417">
        <v>2013</v>
      </c>
      <c r="E417">
        <f t="shared" si="12"/>
        <v>11</v>
      </c>
      <c r="F417">
        <v>11</v>
      </c>
      <c r="G417" t="s">
        <v>334</v>
      </c>
      <c r="H417" t="s">
        <v>20</v>
      </c>
      <c r="K417">
        <v>1.5</v>
      </c>
      <c r="M417">
        <v>41</v>
      </c>
      <c r="N417">
        <v>28</v>
      </c>
      <c r="O417" t="str">
        <f>IF(OR(ISBLANK(N417),ISBLANK(M417)),"",IF(N417&gt;(M417+IF(ISBLANK(K417),I417,K417)),H417,IF(N417&lt;(M417+IF(ISBLANK(K417),I417,K417)),G417,"na")))</f>
        <v>TBY</v>
      </c>
      <c r="P417" t="str">
        <f>IF(OR(ISBLANK(N417),ISBLANK(M417)),"",IF(N417&gt;M417,H417,IF(N417&lt;M417,G417,"na")))</f>
        <v>TBY</v>
      </c>
      <c r="Q417" s="23" t="str">
        <f t="shared" si="13"/>
        <v/>
      </c>
    </row>
    <row r="418" spans="1:17" x14ac:dyDescent="0.25">
      <c r="A418">
        <v>417</v>
      </c>
      <c r="B418" s="2" t="str">
        <f>CONCATENATE(D418,"_",IF(E418&lt;10,CONCATENATE("0",E418),E418),"_",H418,"@",G418)</f>
        <v>2013_11_NYJ@BUF</v>
      </c>
      <c r="C418" t="s">
        <v>1</v>
      </c>
      <c r="D418">
        <v>2013</v>
      </c>
      <c r="E418">
        <f t="shared" si="12"/>
        <v>11</v>
      </c>
      <c r="F418">
        <v>11</v>
      </c>
      <c r="G418" t="s">
        <v>66</v>
      </c>
      <c r="H418" t="s">
        <v>84</v>
      </c>
      <c r="K418">
        <v>-1.5</v>
      </c>
      <c r="M418">
        <v>37</v>
      </c>
      <c r="N418">
        <v>14</v>
      </c>
      <c r="O418" t="str">
        <f>IF(OR(ISBLANK(N418),ISBLANK(M418)),"",IF(N418&gt;(M418+IF(ISBLANK(K418),I418,K418)),H418,IF(N418&lt;(M418+IF(ISBLANK(K418),I418,K418)),G418,"na")))</f>
        <v>BUF</v>
      </c>
      <c r="P418" t="str">
        <f>IF(OR(ISBLANK(N418),ISBLANK(M418)),"",IF(N418&gt;M418,H418,IF(N418&lt;M418,G418,"na")))</f>
        <v>BUF</v>
      </c>
      <c r="Q418" s="23" t="str">
        <f t="shared" si="13"/>
        <v/>
      </c>
    </row>
    <row r="419" spans="1:17" x14ac:dyDescent="0.25">
      <c r="A419">
        <v>418</v>
      </c>
      <c r="B419" s="2" t="str">
        <f>CONCATENATE(D419,"_",IF(E419&lt;10,CONCATENATE("0",E419),E419),"_",H419,"@",G419)</f>
        <v>2013_11_BAL@CHI</v>
      </c>
      <c r="C419" t="s">
        <v>1</v>
      </c>
      <c r="D419">
        <v>2013</v>
      </c>
      <c r="E419">
        <f t="shared" si="12"/>
        <v>11</v>
      </c>
      <c r="F419">
        <v>11</v>
      </c>
      <c r="G419" t="s">
        <v>68</v>
      </c>
      <c r="H419" t="s">
        <v>65</v>
      </c>
      <c r="K419">
        <v>-2.5</v>
      </c>
      <c r="M419">
        <v>23</v>
      </c>
      <c r="N419">
        <v>20</v>
      </c>
      <c r="O419" t="str">
        <f>IF(OR(ISBLANK(N419),ISBLANK(M419)),"",IF(N419&gt;(M419+IF(ISBLANK(K419),I419,K419)),H419,IF(N419&lt;(M419+IF(ISBLANK(K419),I419,K419)),G419,"na")))</f>
        <v>CHI</v>
      </c>
      <c r="P419" t="str">
        <f>IF(OR(ISBLANK(N419),ISBLANK(M419)),"",IF(N419&gt;M419,H419,IF(N419&lt;M419,G419,"na")))</f>
        <v>CHI</v>
      </c>
      <c r="Q419" s="23" t="str">
        <f t="shared" si="13"/>
        <v/>
      </c>
    </row>
    <row r="420" spans="1:17" x14ac:dyDescent="0.25">
      <c r="A420">
        <v>419</v>
      </c>
      <c r="B420" s="2" t="str">
        <f>CONCATENATE(D420,"_",IF(E420&lt;10,CONCATENATE("0",E420),E420),"_",H420,"@",G420)</f>
        <v>2013_11_CLE@CIN</v>
      </c>
      <c r="C420" t="s">
        <v>1</v>
      </c>
      <c r="D420">
        <v>2013</v>
      </c>
      <c r="E420">
        <f t="shared" si="12"/>
        <v>11</v>
      </c>
      <c r="F420">
        <v>11</v>
      </c>
      <c r="G420" t="s">
        <v>69</v>
      </c>
      <c r="H420" t="s">
        <v>70</v>
      </c>
      <c r="K420">
        <v>-6.5</v>
      </c>
      <c r="M420">
        <v>41</v>
      </c>
      <c r="N420">
        <v>20</v>
      </c>
      <c r="O420" t="str">
        <f>IF(OR(ISBLANK(N420),ISBLANK(M420)),"",IF(N420&gt;(M420+IF(ISBLANK(K420),I420,K420)),H420,IF(N420&lt;(M420+IF(ISBLANK(K420),I420,K420)),G420,"na")))</f>
        <v>CIN</v>
      </c>
      <c r="P420" t="str">
        <f>IF(OR(ISBLANK(N420),ISBLANK(M420)),"",IF(N420&gt;M420,H420,IF(N420&lt;M420,G420,"na")))</f>
        <v>CIN</v>
      </c>
      <c r="Q420" s="23" t="str">
        <f t="shared" si="13"/>
        <v/>
      </c>
    </row>
    <row r="421" spans="1:17" x14ac:dyDescent="0.25">
      <c r="A421">
        <v>420</v>
      </c>
      <c r="B421" s="2" t="str">
        <f>CONCATENATE(D421,"_",IF(E421&lt;10,CONCATENATE("0",E421),E421),"_",H421,"@",G421)</f>
        <v>2013_11_DET@PIT</v>
      </c>
      <c r="C421" t="s">
        <v>1</v>
      </c>
      <c r="D421">
        <v>2013</v>
      </c>
      <c r="E421">
        <f t="shared" si="12"/>
        <v>11</v>
      </c>
      <c r="F421">
        <v>11</v>
      </c>
      <c r="G421" t="s">
        <v>87</v>
      </c>
      <c r="H421" t="s">
        <v>73</v>
      </c>
      <c r="K421">
        <v>2.5</v>
      </c>
      <c r="M421">
        <v>37</v>
      </c>
      <c r="N421">
        <v>27</v>
      </c>
      <c r="O421" t="str">
        <f>IF(OR(ISBLANK(N421),ISBLANK(M421)),"",IF(N421&gt;(M421+IF(ISBLANK(K421),I421,K421)),H421,IF(N421&lt;(M421+IF(ISBLANK(K421),I421,K421)),G421,"na")))</f>
        <v>PIT</v>
      </c>
      <c r="P421" t="str">
        <f>IF(OR(ISBLANK(N421),ISBLANK(M421)),"",IF(N421&gt;M421,H421,IF(N421&lt;M421,G421,"na")))</f>
        <v>PIT</v>
      </c>
      <c r="Q421" s="23" t="str">
        <f t="shared" si="13"/>
        <v/>
      </c>
    </row>
    <row r="422" spans="1:17" x14ac:dyDescent="0.25">
      <c r="A422">
        <v>421</v>
      </c>
      <c r="B422" s="2" t="str">
        <f>CONCATENATE(D422,"_",IF(E422&lt;10,CONCATENATE("0",E422),E422),"_",H422,"@",G422)</f>
        <v>2013_11_OAK@HOU</v>
      </c>
      <c r="C422" t="s">
        <v>1</v>
      </c>
      <c r="D422">
        <v>2013</v>
      </c>
      <c r="E422">
        <f t="shared" si="12"/>
        <v>11</v>
      </c>
      <c r="F422">
        <v>11</v>
      </c>
      <c r="G422" t="s">
        <v>75</v>
      </c>
      <c r="H422" t="s">
        <v>85</v>
      </c>
      <c r="K422">
        <v>-6.5</v>
      </c>
      <c r="M422">
        <v>23</v>
      </c>
      <c r="N422">
        <v>28</v>
      </c>
      <c r="O422" t="str">
        <f>IF(OR(ISBLANK(N422),ISBLANK(M422)),"",IF(N422&gt;(M422+IF(ISBLANK(K422),I422,K422)),H422,IF(N422&lt;(M422+IF(ISBLANK(K422),I422,K422)),G422,"na")))</f>
        <v>OAK</v>
      </c>
      <c r="P422" t="str">
        <f>IF(OR(ISBLANK(N422),ISBLANK(M422)),"",IF(N422&gt;M422,H422,IF(N422&lt;M422,G422,"na")))</f>
        <v>OAK</v>
      </c>
      <c r="Q422" s="23" t="str">
        <f t="shared" si="13"/>
        <v/>
      </c>
    </row>
    <row r="423" spans="1:17" x14ac:dyDescent="0.25">
      <c r="A423">
        <v>422</v>
      </c>
      <c r="B423" s="2" t="str">
        <f>CONCATENATE(D423,"_",IF(E423&lt;10,CONCATENATE("0",E423),E423),"_",H423,"@",G423)</f>
        <v>2013_11_WAS@PHI</v>
      </c>
      <c r="C423" t="s">
        <v>1</v>
      </c>
      <c r="D423">
        <v>2013</v>
      </c>
      <c r="E423">
        <f t="shared" si="12"/>
        <v>11</v>
      </c>
      <c r="F423">
        <v>11</v>
      </c>
      <c r="G423" t="s">
        <v>86</v>
      </c>
      <c r="H423" t="s">
        <v>94</v>
      </c>
      <c r="K423">
        <v>-3.5</v>
      </c>
      <c r="M423">
        <v>24</v>
      </c>
      <c r="N423">
        <v>16</v>
      </c>
      <c r="O423" t="str">
        <f>IF(OR(ISBLANK(N423),ISBLANK(M423)),"",IF(N423&gt;(M423+IF(ISBLANK(K423),I423,K423)),H423,IF(N423&lt;(M423+IF(ISBLANK(K423),I423,K423)),G423,"na")))</f>
        <v>PHI</v>
      </c>
      <c r="P423" t="str">
        <f>IF(OR(ISBLANK(N423),ISBLANK(M423)),"",IF(N423&gt;M423,H423,IF(N423&lt;M423,G423,"na")))</f>
        <v>PHI</v>
      </c>
      <c r="Q423" s="23" t="str">
        <f t="shared" si="13"/>
        <v/>
      </c>
    </row>
    <row r="424" spans="1:17" x14ac:dyDescent="0.25">
      <c r="A424">
        <v>423</v>
      </c>
      <c r="B424" s="2" t="str">
        <f>CONCATENATE(D424,"_",IF(E424&lt;10,CONCATENATE("0",E424),E424),"_",H424,"@",G424)</f>
        <v>2013_11_ARI@JAX</v>
      </c>
      <c r="C424" t="s">
        <v>1</v>
      </c>
      <c r="D424">
        <v>2013</v>
      </c>
      <c r="E424">
        <f t="shared" si="12"/>
        <v>11</v>
      </c>
      <c r="F424">
        <v>11</v>
      </c>
      <c r="G424" t="s">
        <v>77</v>
      </c>
      <c r="H424" t="s">
        <v>64</v>
      </c>
      <c r="K424">
        <v>6.5</v>
      </c>
      <c r="M424">
        <v>14</v>
      </c>
      <c r="N424">
        <v>27</v>
      </c>
      <c r="O424" t="str">
        <f>IF(OR(ISBLANK(N424),ISBLANK(M424)),"",IF(N424&gt;(M424+IF(ISBLANK(K424),I424,K424)),H424,IF(N424&lt;(M424+IF(ISBLANK(K424),I424,K424)),G424,"na")))</f>
        <v>ARI</v>
      </c>
      <c r="P424" t="str">
        <f>IF(OR(ISBLANK(N424),ISBLANK(M424)),"",IF(N424&gt;M424,H424,IF(N424&lt;M424,G424,"na")))</f>
        <v>ARI</v>
      </c>
      <c r="Q424" s="23" t="str">
        <f t="shared" si="13"/>
        <v/>
      </c>
    </row>
    <row r="425" spans="1:17" x14ac:dyDescent="0.25">
      <c r="A425">
        <v>424</v>
      </c>
      <c r="B425" s="2" t="str">
        <f>CONCATENATE(D425,"_",IF(E425&lt;10,CONCATENATE("0",E425),E425),"_",H425,"@",G425)</f>
        <v>2013_11_SD@MIA</v>
      </c>
      <c r="C425" t="s">
        <v>1</v>
      </c>
      <c r="D425">
        <v>2013</v>
      </c>
      <c r="E425">
        <f t="shared" si="12"/>
        <v>11</v>
      </c>
      <c r="F425">
        <v>11</v>
      </c>
      <c r="G425" t="s">
        <v>79</v>
      </c>
      <c r="H425" t="s">
        <v>88</v>
      </c>
      <c r="K425">
        <v>1.5</v>
      </c>
      <c r="M425">
        <v>20</v>
      </c>
      <c r="N425">
        <v>16</v>
      </c>
      <c r="O425" t="str">
        <f>IF(OR(ISBLANK(N425),ISBLANK(M425)),"",IF(N425&gt;(M425+IF(ISBLANK(K425),I425,K425)),H425,IF(N425&lt;(M425+IF(ISBLANK(K425),I425,K425)),G425,"na")))</f>
        <v>MIA</v>
      </c>
      <c r="P425" t="str">
        <f>IF(OR(ISBLANK(N425),ISBLANK(M425)),"",IF(N425&gt;M425,H425,IF(N425&lt;M425,G425,"na")))</f>
        <v>MIA</v>
      </c>
      <c r="Q425" s="23" t="str">
        <f t="shared" si="13"/>
        <v/>
      </c>
    </row>
    <row r="426" spans="1:17" x14ac:dyDescent="0.25">
      <c r="A426">
        <v>425</v>
      </c>
      <c r="B426" s="2" t="str">
        <f>CONCATENATE(D426,"_",IF(E426&lt;10,CONCATENATE("0",E426),E426),"_",H426,"@",G426)</f>
        <v>2013_11_GBY@NYG</v>
      </c>
      <c r="C426" t="s">
        <v>1</v>
      </c>
      <c r="D426">
        <v>2013</v>
      </c>
      <c r="E426">
        <f t="shared" si="12"/>
        <v>11</v>
      </c>
      <c r="F426">
        <v>11</v>
      </c>
      <c r="G426" t="s">
        <v>83</v>
      </c>
      <c r="H426" t="s">
        <v>330</v>
      </c>
      <c r="K426">
        <v>-6.5</v>
      </c>
      <c r="M426">
        <v>27</v>
      </c>
      <c r="N426">
        <v>13</v>
      </c>
      <c r="O426" t="str">
        <f>IF(OR(ISBLANK(N426),ISBLANK(M426)),"",IF(N426&gt;(M426+IF(ISBLANK(K426),I426,K426)),H426,IF(N426&lt;(M426+IF(ISBLANK(K426),I426,K426)),G426,"na")))</f>
        <v>NYG</v>
      </c>
      <c r="P426" t="str">
        <f>IF(OR(ISBLANK(N426),ISBLANK(M426)),"",IF(N426&gt;M426,H426,IF(N426&lt;M426,G426,"na")))</f>
        <v>NYG</v>
      </c>
      <c r="Q426" s="23" t="str">
        <f t="shared" si="13"/>
        <v/>
      </c>
    </row>
    <row r="427" spans="1:17" x14ac:dyDescent="0.25">
      <c r="A427">
        <v>426</v>
      </c>
      <c r="B427" s="2" t="str">
        <f>CONCATENATE(D427,"_",IF(E427&lt;10,CONCATENATE("0",E427),E427),"_",H427,"@",G427)</f>
        <v>2013_11_MIN@SEA</v>
      </c>
      <c r="C427" t="s">
        <v>1</v>
      </c>
      <c r="D427">
        <v>2013</v>
      </c>
      <c r="E427">
        <f t="shared" si="12"/>
        <v>11</v>
      </c>
      <c r="F427">
        <v>11</v>
      </c>
      <c r="G427" t="s">
        <v>89</v>
      </c>
      <c r="H427" t="s">
        <v>80</v>
      </c>
      <c r="K427">
        <v>-13.5</v>
      </c>
      <c r="M427">
        <v>41</v>
      </c>
      <c r="N427">
        <v>20</v>
      </c>
      <c r="O427" t="str">
        <f>IF(OR(ISBLANK(N427),ISBLANK(M427)),"",IF(N427&gt;(M427+IF(ISBLANK(K427),I427,K427)),H427,IF(N427&lt;(M427+IF(ISBLANK(K427),I427,K427)),G427,"na")))</f>
        <v>SEA</v>
      </c>
      <c r="P427" t="str">
        <f>IF(OR(ISBLANK(N427),ISBLANK(M427)),"",IF(N427&gt;M427,H427,IF(N427&lt;M427,G427,"na")))</f>
        <v>SEA</v>
      </c>
      <c r="Q427" s="23" t="str">
        <f t="shared" si="13"/>
        <v/>
      </c>
    </row>
    <row r="428" spans="1:17" x14ac:dyDescent="0.25">
      <c r="A428">
        <v>427</v>
      </c>
      <c r="B428" s="2" t="str">
        <f>CONCATENATE(D428,"_",IF(E428&lt;10,CONCATENATE("0",E428),E428),"_",H428,"@",G428)</f>
        <v>2013_11_SFO@NOR</v>
      </c>
      <c r="C428" t="s">
        <v>1</v>
      </c>
      <c r="D428">
        <v>2013</v>
      </c>
      <c r="E428">
        <f t="shared" si="12"/>
        <v>11</v>
      </c>
      <c r="F428">
        <v>11</v>
      </c>
      <c r="G428" t="s">
        <v>335</v>
      </c>
      <c r="H428" t="s">
        <v>333</v>
      </c>
      <c r="K428">
        <v>-3.5</v>
      </c>
      <c r="M428">
        <v>23</v>
      </c>
      <c r="N428">
        <v>20</v>
      </c>
      <c r="O428" t="str">
        <f>IF(OR(ISBLANK(N428),ISBLANK(M428)),"",IF(N428&gt;(M428+IF(ISBLANK(K428),I428,K428)),H428,IF(N428&lt;(M428+IF(ISBLANK(K428),I428,K428)),G428,"na")))</f>
        <v>SFO</v>
      </c>
      <c r="P428" t="str">
        <f>IF(OR(ISBLANK(N428),ISBLANK(M428)),"",IF(N428&gt;M428,H428,IF(N428&lt;M428,G428,"na")))</f>
        <v>NOR</v>
      </c>
      <c r="Q428" s="23" t="str">
        <f t="shared" si="13"/>
        <v/>
      </c>
    </row>
    <row r="429" spans="1:17" x14ac:dyDescent="0.25">
      <c r="A429">
        <v>428</v>
      </c>
      <c r="B429" s="2" t="str">
        <f>CONCATENATE(D429,"_",IF(E429&lt;10,CONCATENATE("0",E429),E429),"_",H429,"@",G429)</f>
        <v>2013_11_KCY@DEN</v>
      </c>
      <c r="C429" t="s">
        <v>1</v>
      </c>
      <c r="D429">
        <v>2013</v>
      </c>
      <c r="E429">
        <f t="shared" si="12"/>
        <v>11</v>
      </c>
      <c r="F429">
        <v>11</v>
      </c>
      <c r="G429" t="s">
        <v>72</v>
      </c>
      <c r="H429" t="s">
        <v>331</v>
      </c>
      <c r="K429">
        <v>-8.5</v>
      </c>
      <c r="M429">
        <v>27</v>
      </c>
      <c r="N429">
        <v>17</v>
      </c>
      <c r="O429" t="str">
        <f>IF(OR(ISBLANK(N429),ISBLANK(M429)),"",IF(N429&gt;(M429+IF(ISBLANK(K429),I429,K429)),H429,IF(N429&lt;(M429+IF(ISBLANK(K429),I429,K429)),G429,"na")))</f>
        <v>DEN</v>
      </c>
      <c r="P429" t="str">
        <f>IF(OR(ISBLANK(N429),ISBLANK(M429)),"",IF(N429&gt;M429,H429,IF(N429&lt;M429,G429,"na")))</f>
        <v>DEN</v>
      </c>
      <c r="Q429" s="23" t="str">
        <f t="shared" si="13"/>
        <v/>
      </c>
    </row>
    <row r="430" spans="1:17" x14ac:dyDescent="0.25">
      <c r="A430">
        <v>429</v>
      </c>
      <c r="B430" s="2" t="str">
        <f>CONCATENATE(D430,"_",IF(E430&lt;10,CONCATENATE("0",E430),E430),"_",H430,"@",G430)</f>
        <v>2013_11_NWE@CAR</v>
      </c>
      <c r="C430" t="s">
        <v>1</v>
      </c>
      <c r="D430">
        <v>2013</v>
      </c>
      <c r="E430">
        <f t="shared" si="12"/>
        <v>11</v>
      </c>
      <c r="F430">
        <v>11</v>
      </c>
      <c r="G430" t="s">
        <v>67</v>
      </c>
      <c r="H430" t="s">
        <v>332</v>
      </c>
      <c r="K430">
        <v>-2.5</v>
      </c>
      <c r="M430">
        <v>24</v>
      </c>
      <c r="N430">
        <v>20</v>
      </c>
      <c r="O430" t="str">
        <f>IF(OR(ISBLANK(N430),ISBLANK(M430)),"",IF(N430&gt;(M430+IF(ISBLANK(K430),I430,K430)),H430,IF(N430&lt;(M430+IF(ISBLANK(K430),I430,K430)),G430,"na")))</f>
        <v>CAR</v>
      </c>
      <c r="P430" t="str">
        <f>IF(OR(ISBLANK(N430),ISBLANK(M430)),"",IF(N430&gt;M430,H430,IF(N430&lt;M430,G430,"na")))</f>
        <v>CAR</v>
      </c>
      <c r="Q430" s="23" t="str">
        <f t="shared" si="13"/>
        <v/>
      </c>
    </row>
    <row r="431" spans="1:17" x14ac:dyDescent="0.25">
      <c r="A431">
        <v>430</v>
      </c>
      <c r="B431" s="2" t="str">
        <f>CONCATENATE(D431,"_",IF(E431&lt;10,CONCATENATE("0",E431),E431),"_",H431,"@",G431)</f>
        <v>2013_12_NOR@ATL</v>
      </c>
      <c r="C431" t="s">
        <v>1</v>
      </c>
      <c r="D431">
        <v>2013</v>
      </c>
      <c r="E431">
        <f t="shared" si="12"/>
        <v>12</v>
      </c>
      <c r="F431">
        <v>12</v>
      </c>
      <c r="G431" t="s">
        <v>20</v>
      </c>
      <c r="H431" t="s">
        <v>335</v>
      </c>
      <c r="K431">
        <v>8.5</v>
      </c>
      <c r="M431">
        <v>13</v>
      </c>
      <c r="N431">
        <v>17</v>
      </c>
      <c r="O431" t="str">
        <f>IF(OR(ISBLANK(N431),ISBLANK(M431)),"",IF(N431&gt;(M431+IF(ISBLANK(K431),I431,K431)),H431,IF(N431&lt;(M431+IF(ISBLANK(K431),I431,K431)),G431,"na")))</f>
        <v>ATL</v>
      </c>
      <c r="P431" t="str">
        <f>IF(OR(ISBLANK(N431),ISBLANK(M431)),"",IF(N431&gt;M431,H431,IF(N431&lt;M431,G431,"na")))</f>
        <v>NOR</v>
      </c>
      <c r="Q431" s="23" t="str">
        <f t="shared" si="13"/>
        <v/>
      </c>
    </row>
    <row r="432" spans="1:17" x14ac:dyDescent="0.25">
      <c r="A432">
        <v>431</v>
      </c>
      <c r="B432" s="2" t="str">
        <f>CONCATENATE(D432,"_",IF(E432&lt;10,CONCATENATE("0",E432),E432),"_",H432,"@",G432)</f>
        <v>2013_12_CHI@STL</v>
      </c>
      <c r="C432" t="s">
        <v>1</v>
      </c>
      <c r="D432">
        <v>2013</v>
      </c>
      <c r="E432">
        <f t="shared" si="12"/>
        <v>12</v>
      </c>
      <c r="F432">
        <v>12</v>
      </c>
      <c r="G432" t="s">
        <v>91</v>
      </c>
      <c r="H432" t="s">
        <v>68</v>
      </c>
      <c r="K432">
        <v>-1.5</v>
      </c>
      <c r="M432">
        <v>42</v>
      </c>
      <c r="N432">
        <v>21</v>
      </c>
      <c r="O432" t="str">
        <f>IF(OR(ISBLANK(N432),ISBLANK(M432)),"",IF(N432&gt;(M432+IF(ISBLANK(K432),I432,K432)),H432,IF(N432&lt;(M432+IF(ISBLANK(K432),I432,K432)),G432,"na")))</f>
        <v>STL</v>
      </c>
      <c r="P432" t="str">
        <f>IF(OR(ISBLANK(N432),ISBLANK(M432)),"",IF(N432&gt;M432,H432,IF(N432&lt;M432,G432,"na")))</f>
        <v>STL</v>
      </c>
      <c r="Q432" s="23" t="str">
        <f t="shared" si="13"/>
        <v/>
      </c>
    </row>
    <row r="433" spans="1:17" x14ac:dyDescent="0.25">
      <c r="A433">
        <v>432</v>
      </c>
      <c r="B433" s="2" t="str">
        <f>CONCATENATE(D433,"_",IF(E433&lt;10,CONCATENATE("0",E433),E433),"_",H433,"@",G433)</f>
        <v>2013_12_PIT@CLE</v>
      </c>
      <c r="C433" t="s">
        <v>1</v>
      </c>
      <c r="D433">
        <v>2013</v>
      </c>
      <c r="E433">
        <f t="shared" si="12"/>
        <v>12</v>
      </c>
      <c r="F433">
        <v>12</v>
      </c>
      <c r="G433" t="s">
        <v>70</v>
      </c>
      <c r="H433" t="s">
        <v>87</v>
      </c>
      <c r="K433">
        <v>-2.5</v>
      </c>
      <c r="M433">
        <v>11</v>
      </c>
      <c r="N433">
        <v>27</v>
      </c>
      <c r="O433" t="str">
        <f>IF(OR(ISBLANK(N433),ISBLANK(M433)),"",IF(N433&gt;(M433+IF(ISBLANK(K433),I433,K433)),H433,IF(N433&lt;(M433+IF(ISBLANK(K433),I433,K433)),G433,"na")))</f>
        <v>PIT</v>
      </c>
      <c r="P433" t="str">
        <f>IF(OR(ISBLANK(N433),ISBLANK(M433)),"",IF(N433&gt;M433,H433,IF(N433&lt;M433,G433,"na")))</f>
        <v>PIT</v>
      </c>
      <c r="Q433" s="23" t="str">
        <f t="shared" si="13"/>
        <v/>
      </c>
    </row>
    <row r="434" spans="1:17" x14ac:dyDescent="0.25">
      <c r="A434">
        <v>433</v>
      </c>
      <c r="B434" s="2" t="str">
        <f>CONCATENATE(D434,"_",IF(E434&lt;10,CONCATENATE("0",E434),E434),"_",H434,"@",G434)</f>
        <v>2013_12_TBY@DET</v>
      </c>
      <c r="C434" t="s">
        <v>1</v>
      </c>
      <c r="D434">
        <v>2013</v>
      </c>
      <c r="E434">
        <f t="shared" si="12"/>
        <v>12</v>
      </c>
      <c r="F434">
        <v>12</v>
      </c>
      <c r="G434" t="s">
        <v>73</v>
      </c>
      <c r="H434" t="s">
        <v>334</v>
      </c>
      <c r="K434">
        <v>-9.5</v>
      </c>
      <c r="M434">
        <v>21</v>
      </c>
      <c r="N434">
        <v>24</v>
      </c>
      <c r="O434" t="str">
        <f>IF(OR(ISBLANK(N434),ISBLANK(M434)),"",IF(N434&gt;(M434+IF(ISBLANK(K434),I434,K434)),H434,IF(N434&lt;(M434+IF(ISBLANK(K434),I434,K434)),G434,"na")))</f>
        <v>TBY</v>
      </c>
      <c r="P434" t="str">
        <f>IF(OR(ISBLANK(N434),ISBLANK(M434)),"",IF(N434&gt;M434,H434,IF(N434&lt;M434,G434,"na")))</f>
        <v>TBY</v>
      </c>
      <c r="Q434" s="23" t="str">
        <f t="shared" si="13"/>
        <v/>
      </c>
    </row>
    <row r="435" spans="1:17" x14ac:dyDescent="0.25">
      <c r="A435">
        <v>434</v>
      </c>
      <c r="B435" s="2" t="str">
        <f>CONCATENATE(D435,"_",IF(E435&lt;10,CONCATENATE("0",E435),E435),"_",H435,"@",G435)</f>
        <v>2013_12_MIN@GBY</v>
      </c>
      <c r="C435" t="s">
        <v>1</v>
      </c>
      <c r="D435">
        <v>2013</v>
      </c>
      <c r="E435">
        <f t="shared" si="12"/>
        <v>12</v>
      </c>
      <c r="F435">
        <v>12</v>
      </c>
      <c r="G435" t="s">
        <v>330</v>
      </c>
      <c r="H435" t="s">
        <v>80</v>
      </c>
      <c r="K435">
        <v>-4.5</v>
      </c>
      <c r="M435">
        <v>26</v>
      </c>
      <c r="N435">
        <v>26</v>
      </c>
      <c r="O435" t="str">
        <f>IF(OR(ISBLANK(N435),ISBLANK(M435)),"",IF(N435&gt;(M435+IF(ISBLANK(K435),I435,K435)),H435,IF(N435&lt;(M435+IF(ISBLANK(K435),I435,K435)),G435,"na")))</f>
        <v>MIN</v>
      </c>
      <c r="P435" t="str">
        <f>IF(OR(ISBLANK(N435),ISBLANK(M435)),"",IF(N435&gt;M435,H435,IF(N435&lt;M435,G435,"na")))</f>
        <v>na</v>
      </c>
      <c r="Q435" s="23" t="str">
        <f t="shared" si="13"/>
        <v/>
      </c>
    </row>
    <row r="436" spans="1:17" x14ac:dyDescent="0.25">
      <c r="A436">
        <v>435</v>
      </c>
      <c r="B436" s="2" t="str">
        <f>CONCATENATE(D436,"_",IF(E436&lt;10,CONCATENATE("0",E436),E436),"_",H436,"@",G436)</f>
        <v>2013_12_SD@KCY</v>
      </c>
      <c r="C436" t="s">
        <v>1</v>
      </c>
      <c r="D436">
        <v>2013</v>
      </c>
      <c r="E436">
        <f t="shared" si="12"/>
        <v>12</v>
      </c>
      <c r="F436">
        <v>12</v>
      </c>
      <c r="G436" t="s">
        <v>331</v>
      </c>
      <c r="H436" t="s">
        <v>88</v>
      </c>
      <c r="K436">
        <v>-5.5</v>
      </c>
      <c r="M436">
        <v>38</v>
      </c>
      <c r="N436">
        <v>41</v>
      </c>
      <c r="O436" t="str">
        <f>IF(OR(ISBLANK(N436),ISBLANK(M436)),"",IF(N436&gt;(M436+IF(ISBLANK(K436),I436,K436)),H436,IF(N436&lt;(M436+IF(ISBLANK(K436),I436,K436)),G436,"na")))</f>
        <v>SD</v>
      </c>
      <c r="P436" t="str">
        <f>IF(OR(ISBLANK(N436),ISBLANK(M436)),"",IF(N436&gt;M436,H436,IF(N436&lt;M436,G436,"na")))</f>
        <v>SD</v>
      </c>
      <c r="Q436" s="23" t="str">
        <f t="shared" si="13"/>
        <v/>
      </c>
    </row>
    <row r="437" spans="1:17" x14ac:dyDescent="0.25">
      <c r="A437">
        <v>436</v>
      </c>
      <c r="B437" s="2" t="str">
        <f>CONCATENATE(D437,"_",IF(E437&lt;10,CONCATENATE("0",E437),E437),"_",H437,"@",G437)</f>
        <v>2013_12_CAR@MIA</v>
      </c>
      <c r="C437" t="s">
        <v>1</v>
      </c>
      <c r="D437">
        <v>2013</v>
      </c>
      <c r="E437">
        <f t="shared" si="12"/>
        <v>12</v>
      </c>
      <c r="F437">
        <v>12</v>
      </c>
      <c r="G437" t="s">
        <v>79</v>
      </c>
      <c r="H437" t="s">
        <v>67</v>
      </c>
      <c r="K437">
        <v>4.5</v>
      </c>
      <c r="M437">
        <v>16</v>
      </c>
      <c r="N437">
        <v>20</v>
      </c>
      <c r="O437" t="str">
        <f>IF(OR(ISBLANK(N437),ISBLANK(M437)),"",IF(N437&gt;(M437+IF(ISBLANK(K437),I437,K437)),H437,IF(N437&lt;(M437+IF(ISBLANK(K437),I437,K437)),G437,"na")))</f>
        <v>MIA</v>
      </c>
      <c r="P437" t="str">
        <f>IF(OR(ISBLANK(N437),ISBLANK(M437)),"",IF(N437&gt;M437,H437,IF(N437&lt;M437,G437,"na")))</f>
        <v>CAR</v>
      </c>
      <c r="Q437" s="23" t="str">
        <f t="shared" si="13"/>
        <v/>
      </c>
    </row>
    <row r="438" spans="1:17" x14ac:dyDescent="0.25">
      <c r="A438">
        <v>437</v>
      </c>
      <c r="B438" s="2" t="str">
        <f>CONCATENATE(D438,"_",IF(E438&lt;10,CONCATENATE("0",E438),E438),"_",H438,"@",G438)</f>
        <v>2013_12_NYJ@BAL</v>
      </c>
      <c r="C438" t="s">
        <v>1</v>
      </c>
      <c r="D438">
        <v>2013</v>
      </c>
      <c r="E438">
        <f t="shared" si="12"/>
        <v>12</v>
      </c>
      <c r="F438">
        <v>12</v>
      </c>
      <c r="G438" t="s">
        <v>65</v>
      </c>
      <c r="H438" t="s">
        <v>84</v>
      </c>
      <c r="K438">
        <v>-3.5</v>
      </c>
      <c r="M438">
        <v>19</v>
      </c>
      <c r="N438">
        <v>3</v>
      </c>
      <c r="O438" t="str">
        <f>IF(OR(ISBLANK(N438),ISBLANK(M438)),"",IF(N438&gt;(M438+IF(ISBLANK(K438),I438,K438)),H438,IF(N438&lt;(M438+IF(ISBLANK(K438),I438,K438)),G438,"na")))</f>
        <v>BAL</v>
      </c>
      <c r="P438" t="str">
        <f>IF(OR(ISBLANK(N438),ISBLANK(M438)),"",IF(N438&gt;M438,H438,IF(N438&lt;M438,G438,"na")))</f>
        <v>BAL</v>
      </c>
      <c r="Q438" s="23" t="str">
        <f t="shared" si="13"/>
        <v/>
      </c>
    </row>
    <row r="439" spans="1:17" x14ac:dyDescent="0.25">
      <c r="A439">
        <v>438</v>
      </c>
      <c r="B439" s="2" t="str">
        <f>CONCATENATE(D439,"_",IF(E439&lt;10,CONCATENATE("0",E439),E439),"_",H439,"@",G439)</f>
        <v>2013_12_JAX@HOU</v>
      </c>
      <c r="C439" t="s">
        <v>1</v>
      </c>
      <c r="D439">
        <v>2013</v>
      </c>
      <c r="E439">
        <f t="shared" si="12"/>
        <v>12</v>
      </c>
      <c r="F439">
        <v>12</v>
      </c>
      <c r="G439" t="s">
        <v>75</v>
      </c>
      <c r="H439" t="s">
        <v>77</v>
      </c>
      <c r="K439">
        <v>-10.5</v>
      </c>
      <c r="M439">
        <v>6</v>
      </c>
      <c r="N439">
        <v>13</v>
      </c>
      <c r="O439" t="str">
        <f>IF(OR(ISBLANK(N439),ISBLANK(M439)),"",IF(N439&gt;(M439+IF(ISBLANK(K439),I439,K439)),H439,IF(N439&lt;(M439+IF(ISBLANK(K439),I439,K439)),G439,"na")))</f>
        <v>JAX</v>
      </c>
      <c r="P439" t="str">
        <f>IF(OR(ISBLANK(N439),ISBLANK(M439)),"",IF(N439&gt;M439,H439,IF(N439&lt;M439,G439,"na")))</f>
        <v>JAX</v>
      </c>
      <c r="Q439" s="23" t="str">
        <f t="shared" si="13"/>
        <v/>
      </c>
    </row>
    <row r="440" spans="1:17" x14ac:dyDescent="0.25">
      <c r="A440">
        <v>439</v>
      </c>
      <c r="B440" s="2" t="str">
        <f>CONCATENATE(D440,"_",IF(E440&lt;10,CONCATENATE("0",E440),E440),"_",H440,"@",G440)</f>
        <v>2013_12_TEN@OAK</v>
      </c>
      <c r="C440" t="s">
        <v>1</v>
      </c>
      <c r="D440">
        <v>2013</v>
      </c>
      <c r="E440">
        <f t="shared" si="12"/>
        <v>12</v>
      </c>
      <c r="F440">
        <v>12</v>
      </c>
      <c r="G440" t="s">
        <v>85</v>
      </c>
      <c r="H440" t="s">
        <v>93</v>
      </c>
      <c r="K440">
        <v>-1.5</v>
      </c>
      <c r="M440">
        <v>19</v>
      </c>
      <c r="N440">
        <v>23</v>
      </c>
      <c r="O440" t="str">
        <f>IF(OR(ISBLANK(N440),ISBLANK(M440)),"",IF(N440&gt;(M440+IF(ISBLANK(K440),I440,K440)),H440,IF(N440&lt;(M440+IF(ISBLANK(K440),I440,K440)),G440,"na")))</f>
        <v>TEN</v>
      </c>
      <c r="P440" t="str">
        <f>IF(OR(ISBLANK(N440),ISBLANK(M440)),"",IF(N440&gt;M440,H440,IF(N440&lt;M440,G440,"na")))</f>
        <v>TEN</v>
      </c>
      <c r="Q440" s="23" t="str">
        <f t="shared" si="13"/>
        <v/>
      </c>
    </row>
    <row r="441" spans="1:17" x14ac:dyDescent="0.25">
      <c r="A441">
        <v>440</v>
      </c>
      <c r="B441" s="2" t="str">
        <f>CONCATENATE(D441,"_",IF(E441&lt;10,CONCATENATE("0",E441),E441),"_",H441,"@",G441)</f>
        <v>2013_12_IND@ARI</v>
      </c>
      <c r="C441" t="s">
        <v>1</v>
      </c>
      <c r="D441">
        <v>2013</v>
      </c>
      <c r="E441">
        <f t="shared" si="12"/>
        <v>12</v>
      </c>
      <c r="F441">
        <v>12</v>
      </c>
      <c r="G441" t="s">
        <v>64</v>
      </c>
      <c r="H441" t="s">
        <v>76</v>
      </c>
      <c r="K441">
        <v>-2.5</v>
      </c>
      <c r="M441">
        <v>40</v>
      </c>
      <c r="N441">
        <v>11</v>
      </c>
      <c r="O441" t="str">
        <f>IF(OR(ISBLANK(N441),ISBLANK(M441)),"",IF(N441&gt;(M441+IF(ISBLANK(K441),I441,K441)),H441,IF(N441&lt;(M441+IF(ISBLANK(K441),I441,K441)),G441,"na")))</f>
        <v>ARI</v>
      </c>
      <c r="P441" t="str">
        <f>IF(OR(ISBLANK(N441),ISBLANK(M441)),"",IF(N441&gt;M441,H441,IF(N441&lt;M441,G441,"na")))</f>
        <v>ARI</v>
      </c>
      <c r="Q441" s="23" t="str">
        <f t="shared" si="13"/>
        <v/>
      </c>
    </row>
    <row r="442" spans="1:17" x14ac:dyDescent="0.25">
      <c r="A442">
        <v>441</v>
      </c>
      <c r="B442" s="2" t="str">
        <f>CONCATENATE(D442,"_",IF(E442&lt;10,CONCATENATE("0",E442),E442),"_",H442,"@",G442)</f>
        <v>2013_12_DAL@NYG</v>
      </c>
      <c r="C442" t="s">
        <v>1</v>
      </c>
      <c r="D442">
        <v>2013</v>
      </c>
      <c r="E442">
        <f t="shared" si="12"/>
        <v>12</v>
      </c>
      <c r="F442">
        <v>12</v>
      </c>
      <c r="G442" t="s">
        <v>83</v>
      </c>
      <c r="H442" t="s">
        <v>71</v>
      </c>
      <c r="K442">
        <v>-2.5</v>
      </c>
      <c r="M442">
        <v>21</v>
      </c>
      <c r="N442">
        <v>24</v>
      </c>
      <c r="O442" t="str">
        <f>IF(OR(ISBLANK(N442),ISBLANK(M442)),"",IF(N442&gt;(M442+IF(ISBLANK(K442),I442,K442)),H442,IF(N442&lt;(M442+IF(ISBLANK(K442),I442,K442)),G442,"na")))</f>
        <v>DAL</v>
      </c>
      <c r="P442" t="str">
        <f>IF(OR(ISBLANK(N442),ISBLANK(M442)),"",IF(N442&gt;M442,H442,IF(N442&lt;M442,G442,"na")))</f>
        <v>DAL</v>
      </c>
      <c r="Q442" s="23" t="str">
        <f t="shared" si="13"/>
        <v/>
      </c>
    </row>
    <row r="443" spans="1:17" x14ac:dyDescent="0.25">
      <c r="A443">
        <v>442</v>
      </c>
      <c r="B443" s="2" t="str">
        <f>CONCATENATE(D443,"_",IF(E443&lt;10,CONCATENATE("0",E443),E443),"_",H443,"@",G443)</f>
        <v>2013_12_DEN@NWE</v>
      </c>
      <c r="C443" t="s">
        <v>1</v>
      </c>
      <c r="D443">
        <v>2013</v>
      </c>
      <c r="E443">
        <f t="shared" si="12"/>
        <v>12</v>
      </c>
      <c r="F443">
        <v>12</v>
      </c>
      <c r="G443" t="s">
        <v>332</v>
      </c>
      <c r="H443" t="s">
        <v>72</v>
      </c>
      <c r="K443">
        <v>2.5</v>
      </c>
      <c r="M443">
        <v>34</v>
      </c>
      <c r="N443">
        <v>31</v>
      </c>
      <c r="O443" t="str">
        <f>IF(OR(ISBLANK(N443),ISBLANK(M443)),"",IF(N443&gt;(M443+IF(ISBLANK(K443),I443,K443)),H443,IF(N443&lt;(M443+IF(ISBLANK(K443),I443,K443)),G443,"na")))</f>
        <v>NWE</v>
      </c>
      <c r="P443" t="str">
        <f>IF(OR(ISBLANK(N443),ISBLANK(M443)),"",IF(N443&gt;M443,H443,IF(N443&lt;M443,G443,"na")))</f>
        <v>NWE</v>
      </c>
      <c r="Q443" s="23" t="str">
        <f t="shared" si="13"/>
        <v/>
      </c>
    </row>
    <row r="444" spans="1:17" x14ac:dyDescent="0.25">
      <c r="A444">
        <v>443</v>
      </c>
      <c r="B444" s="2" t="str">
        <f>CONCATENATE(D444,"_",IF(E444&lt;10,CONCATENATE("0",E444),E444),"_",H444,"@",G444)</f>
        <v>2013_12_SFO@WAS</v>
      </c>
      <c r="C444" t="s">
        <v>1</v>
      </c>
      <c r="D444">
        <v>2013</v>
      </c>
      <c r="E444">
        <f t="shared" si="12"/>
        <v>12</v>
      </c>
      <c r="F444">
        <v>12</v>
      </c>
      <c r="G444" t="s">
        <v>94</v>
      </c>
      <c r="H444" t="s">
        <v>333</v>
      </c>
      <c r="K444">
        <v>5.5</v>
      </c>
      <c r="M444">
        <v>6</v>
      </c>
      <c r="N444">
        <v>27</v>
      </c>
      <c r="O444" t="str">
        <f>IF(OR(ISBLANK(N444),ISBLANK(M444)),"",IF(N444&gt;(M444+IF(ISBLANK(K444),I444,K444)),H444,IF(N444&lt;(M444+IF(ISBLANK(K444),I444,K444)),G444,"na")))</f>
        <v>SFO</v>
      </c>
      <c r="P444" t="str">
        <f>IF(OR(ISBLANK(N444),ISBLANK(M444)),"",IF(N444&gt;M444,H444,IF(N444&lt;M444,G444,"na")))</f>
        <v>SFO</v>
      </c>
      <c r="Q444" s="23" t="str">
        <f t="shared" si="13"/>
        <v/>
      </c>
    </row>
    <row r="445" spans="1:17" x14ac:dyDescent="0.25">
      <c r="A445">
        <v>444</v>
      </c>
      <c r="B445" s="2" t="str">
        <f>CONCATENATE(D445,"_",IF(E445&lt;10,CONCATENATE("0",E445),E445),"_",H445,"@",G445)</f>
        <v>2013_13_GBY@DET</v>
      </c>
      <c r="C445" t="s">
        <v>1</v>
      </c>
      <c r="D445">
        <v>2013</v>
      </c>
      <c r="E445">
        <f t="shared" si="12"/>
        <v>13</v>
      </c>
      <c r="F445">
        <v>13</v>
      </c>
      <c r="G445" t="s">
        <v>73</v>
      </c>
      <c r="H445" t="s">
        <v>330</v>
      </c>
      <c r="K445">
        <v>-5.5</v>
      </c>
      <c r="M445">
        <v>40</v>
      </c>
      <c r="N445">
        <v>10</v>
      </c>
      <c r="O445" t="str">
        <f>IF(OR(ISBLANK(N445),ISBLANK(M445)),"",IF(N445&gt;(M445+IF(ISBLANK(K445),I445,K445)),H445,IF(N445&lt;(M445+IF(ISBLANK(K445),I445,K445)),G445,"na")))</f>
        <v>DET</v>
      </c>
      <c r="P445" t="str">
        <f>IF(OR(ISBLANK(N445),ISBLANK(M445)),"",IF(N445&gt;M445,H445,IF(N445&lt;M445,G445,"na")))</f>
        <v>DET</v>
      </c>
      <c r="Q445" s="23" t="str">
        <f t="shared" si="13"/>
        <v/>
      </c>
    </row>
    <row r="446" spans="1:17" x14ac:dyDescent="0.25">
      <c r="A446">
        <v>445</v>
      </c>
      <c r="B446" s="2" t="str">
        <f>CONCATENATE(D446,"_",IF(E446&lt;10,CONCATENATE("0",E446),E446),"_",H446,"@",G446)</f>
        <v>2013_13_OAK@DAL</v>
      </c>
      <c r="C446" t="s">
        <v>1</v>
      </c>
      <c r="D446">
        <v>2013</v>
      </c>
      <c r="E446">
        <f t="shared" si="12"/>
        <v>13</v>
      </c>
      <c r="F446">
        <v>13</v>
      </c>
      <c r="G446" t="s">
        <v>71</v>
      </c>
      <c r="H446" t="s">
        <v>85</v>
      </c>
      <c r="K446">
        <v>-9.5</v>
      </c>
      <c r="M446">
        <v>31</v>
      </c>
      <c r="N446">
        <v>24</v>
      </c>
      <c r="O446" t="str">
        <f>IF(OR(ISBLANK(N446),ISBLANK(M446)),"",IF(N446&gt;(M446+IF(ISBLANK(K446),I446,K446)),H446,IF(N446&lt;(M446+IF(ISBLANK(K446),I446,K446)),G446,"na")))</f>
        <v>OAK</v>
      </c>
      <c r="P446" t="str">
        <f>IF(OR(ISBLANK(N446),ISBLANK(M446)),"",IF(N446&gt;M446,H446,IF(N446&lt;M446,G446,"na")))</f>
        <v>DAL</v>
      </c>
      <c r="Q446" s="23" t="str">
        <f t="shared" si="13"/>
        <v/>
      </c>
    </row>
    <row r="447" spans="1:17" x14ac:dyDescent="0.25">
      <c r="A447">
        <v>446</v>
      </c>
      <c r="B447" s="2" t="str">
        <f>CONCATENATE(D447,"_",IF(E447&lt;10,CONCATENATE("0",E447),E447),"_",H447,"@",G447)</f>
        <v>2013_13_PIT@BAL</v>
      </c>
      <c r="C447" t="s">
        <v>1</v>
      </c>
      <c r="D447">
        <v>2013</v>
      </c>
      <c r="E447">
        <f t="shared" si="12"/>
        <v>13</v>
      </c>
      <c r="F447">
        <v>13</v>
      </c>
      <c r="G447" t="s">
        <v>65</v>
      </c>
      <c r="H447" t="s">
        <v>87</v>
      </c>
      <c r="K447">
        <v>-2.5</v>
      </c>
      <c r="M447">
        <v>22</v>
      </c>
      <c r="N447">
        <v>20</v>
      </c>
      <c r="O447" t="str">
        <f>IF(OR(ISBLANK(N447),ISBLANK(M447)),"",IF(N447&gt;(M447+IF(ISBLANK(K447),I447,K447)),H447,IF(N447&lt;(M447+IF(ISBLANK(K447),I447,K447)),G447,"na")))</f>
        <v>PIT</v>
      </c>
      <c r="P447" t="str">
        <f>IF(OR(ISBLANK(N447),ISBLANK(M447)),"",IF(N447&gt;M447,H447,IF(N447&lt;M447,G447,"na")))</f>
        <v>BAL</v>
      </c>
      <c r="Q447" s="23" t="str">
        <f t="shared" si="13"/>
        <v/>
      </c>
    </row>
    <row r="448" spans="1:17" x14ac:dyDescent="0.25">
      <c r="A448">
        <v>447</v>
      </c>
      <c r="B448" s="2" t="str">
        <f>CONCATENATE(D448,"_",IF(E448&lt;10,CONCATENATE("0",E448),E448),"_",H448,"@",G448)</f>
        <v>2013_13_CHI@MIN</v>
      </c>
      <c r="C448" t="s">
        <v>1</v>
      </c>
      <c r="D448">
        <v>2013</v>
      </c>
      <c r="E448">
        <f t="shared" si="12"/>
        <v>13</v>
      </c>
      <c r="F448">
        <v>13</v>
      </c>
      <c r="G448" t="s">
        <v>80</v>
      </c>
      <c r="H448" t="s">
        <v>68</v>
      </c>
      <c r="K448">
        <v>-0.5</v>
      </c>
      <c r="M448">
        <v>23</v>
      </c>
      <c r="N448">
        <v>20</v>
      </c>
      <c r="O448" t="str">
        <f>IF(OR(ISBLANK(N448),ISBLANK(M448)),"",IF(N448&gt;(M448+IF(ISBLANK(K448),I448,K448)),H448,IF(N448&lt;(M448+IF(ISBLANK(K448),I448,K448)),G448,"na")))</f>
        <v>MIN</v>
      </c>
      <c r="P448" t="str">
        <f>IF(OR(ISBLANK(N448),ISBLANK(M448)),"",IF(N448&gt;M448,H448,IF(N448&lt;M448,G448,"na")))</f>
        <v>MIN</v>
      </c>
      <c r="Q448" s="23" t="str">
        <f t="shared" si="13"/>
        <v/>
      </c>
    </row>
    <row r="449" spans="1:17" x14ac:dyDescent="0.25">
      <c r="A449">
        <v>448</v>
      </c>
      <c r="B449" s="2" t="str">
        <f>CONCATENATE(D449,"_",IF(E449&lt;10,CONCATENATE("0",E449),E449),"_",H449,"@",G449)</f>
        <v>2013_13_JAX@CLE</v>
      </c>
      <c r="C449" t="s">
        <v>1</v>
      </c>
      <c r="D449">
        <v>2013</v>
      </c>
      <c r="E449">
        <f t="shared" si="12"/>
        <v>13</v>
      </c>
      <c r="F449">
        <v>13</v>
      </c>
      <c r="G449" t="s">
        <v>70</v>
      </c>
      <c r="H449" t="s">
        <v>77</v>
      </c>
      <c r="K449">
        <v>-7.5</v>
      </c>
      <c r="M449">
        <v>28</v>
      </c>
      <c r="N449">
        <v>32</v>
      </c>
      <c r="O449" t="str">
        <f>IF(OR(ISBLANK(N449),ISBLANK(M449)),"",IF(N449&gt;(M449+IF(ISBLANK(K449),I449,K449)),H449,IF(N449&lt;(M449+IF(ISBLANK(K449),I449,K449)),G449,"na")))</f>
        <v>JAX</v>
      </c>
      <c r="P449" t="str">
        <f>IF(OR(ISBLANK(N449),ISBLANK(M449)),"",IF(N449&gt;M449,H449,IF(N449&lt;M449,G449,"na")))</f>
        <v>JAX</v>
      </c>
      <c r="Q449" s="23" t="str">
        <f t="shared" si="13"/>
        <v/>
      </c>
    </row>
    <row r="450" spans="1:17" x14ac:dyDescent="0.25">
      <c r="A450">
        <v>449</v>
      </c>
      <c r="B450" s="2" t="str">
        <f>CONCATENATE(D450,"_",IF(E450&lt;10,CONCATENATE("0",E450),E450),"_",H450,"@",G450)</f>
        <v>2013_13_TEN@IND</v>
      </c>
      <c r="C450" t="s">
        <v>1</v>
      </c>
      <c r="D450">
        <v>2013</v>
      </c>
      <c r="E450">
        <f t="shared" ref="E450:E513" si="14">IF(C450="rs",F450,17+F450)</f>
        <v>13</v>
      </c>
      <c r="F450">
        <v>13</v>
      </c>
      <c r="G450" t="s">
        <v>76</v>
      </c>
      <c r="H450" t="s">
        <v>93</v>
      </c>
      <c r="K450">
        <v>-4.5</v>
      </c>
      <c r="M450">
        <v>22</v>
      </c>
      <c r="N450">
        <v>14</v>
      </c>
      <c r="O450" t="str">
        <f>IF(OR(ISBLANK(N450),ISBLANK(M450)),"",IF(N450&gt;(M450+IF(ISBLANK(K450),I450,K450)),H450,IF(N450&lt;(M450+IF(ISBLANK(K450),I450,K450)),G450,"na")))</f>
        <v>IND</v>
      </c>
      <c r="P450" t="str">
        <f>IF(OR(ISBLANK(N450),ISBLANK(M450)),"",IF(N450&gt;M450,H450,IF(N450&lt;M450,G450,"na")))</f>
        <v>IND</v>
      </c>
      <c r="Q450" s="23" t="str">
        <f t="shared" si="13"/>
        <v/>
      </c>
    </row>
    <row r="451" spans="1:17" x14ac:dyDescent="0.25">
      <c r="A451">
        <v>450</v>
      </c>
      <c r="B451" s="2" t="str">
        <f>CONCATENATE(D451,"_",IF(E451&lt;10,CONCATENATE("0",E451),E451),"_",H451,"@",G451)</f>
        <v>2013_13_MIA@NYJ</v>
      </c>
      <c r="C451" t="s">
        <v>1</v>
      </c>
      <c r="D451">
        <v>2013</v>
      </c>
      <c r="E451">
        <f t="shared" si="14"/>
        <v>13</v>
      </c>
      <c r="F451">
        <v>13</v>
      </c>
      <c r="G451" t="s">
        <v>84</v>
      </c>
      <c r="H451" t="s">
        <v>79</v>
      </c>
      <c r="K451">
        <v>-1.5</v>
      </c>
      <c r="M451">
        <v>3</v>
      </c>
      <c r="N451">
        <v>23</v>
      </c>
      <c r="O451" t="str">
        <f>IF(OR(ISBLANK(N451),ISBLANK(M451)),"",IF(N451&gt;(M451+IF(ISBLANK(K451),I451,K451)),H451,IF(N451&lt;(M451+IF(ISBLANK(K451),I451,K451)),G451,"na")))</f>
        <v>MIA</v>
      </c>
      <c r="P451" t="str">
        <f>IF(OR(ISBLANK(N451),ISBLANK(M451)),"",IF(N451&gt;M451,H451,IF(N451&lt;M451,G451,"na")))</f>
        <v>MIA</v>
      </c>
      <c r="Q451" s="23" t="str">
        <f t="shared" ref="Q451:Q514" si="15">IF(OR(ISBLANK(M451),ISBLANK(N451),ISBLANK(L451)),"",IF(L451&gt;SUM(M451:N451),"U",IF(L451&lt;SUM(M451:N451),"O","E")))</f>
        <v/>
      </c>
    </row>
    <row r="452" spans="1:17" x14ac:dyDescent="0.25">
      <c r="A452">
        <v>451</v>
      </c>
      <c r="B452" s="2" t="str">
        <f>CONCATENATE(D452,"_",IF(E452&lt;10,CONCATENATE("0",E452),E452),"_",H452,"@",G452)</f>
        <v>2013_13_NWE@HOU</v>
      </c>
      <c r="C452" t="s">
        <v>1</v>
      </c>
      <c r="D452">
        <v>2013</v>
      </c>
      <c r="E452">
        <f t="shared" si="14"/>
        <v>13</v>
      </c>
      <c r="F452">
        <v>13</v>
      </c>
      <c r="G452" t="s">
        <v>75</v>
      </c>
      <c r="H452" t="s">
        <v>332</v>
      </c>
      <c r="K452">
        <v>8.5</v>
      </c>
      <c r="M452">
        <v>31</v>
      </c>
      <c r="N452">
        <v>34</v>
      </c>
      <c r="O452" t="str">
        <f>IF(OR(ISBLANK(N452),ISBLANK(M452)),"",IF(N452&gt;(M452+IF(ISBLANK(K452),I452,K452)),H452,IF(N452&lt;(M452+IF(ISBLANK(K452),I452,K452)),G452,"na")))</f>
        <v>HOU</v>
      </c>
      <c r="P452" t="str">
        <f>IF(OR(ISBLANK(N452),ISBLANK(M452)),"",IF(N452&gt;M452,H452,IF(N452&lt;M452,G452,"na")))</f>
        <v>NWE</v>
      </c>
      <c r="Q452" s="23" t="str">
        <f t="shared" si="15"/>
        <v/>
      </c>
    </row>
    <row r="453" spans="1:17" x14ac:dyDescent="0.25">
      <c r="A453">
        <v>452</v>
      </c>
      <c r="B453" s="2" t="str">
        <f>CONCATENATE(D453,"_",IF(E453&lt;10,CONCATENATE("0",E453),E453),"_",H453,"@",G453)</f>
        <v>2013_13_ARI@PHI</v>
      </c>
      <c r="C453" t="s">
        <v>1</v>
      </c>
      <c r="D453">
        <v>2013</v>
      </c>
      <c r="E453">
        <f t="shared" si="14"/>
        <v>13</v>
      </c>
      <c r="F453">
        <v>13</v>
      </c>
      <c r="G453" t="s">
        <v>86</v>
      </c>
      <c r="H453" t="s">
        <v>64</v>
      </c>
      <c r="K453">
        <v>-3.5</v>
      </c>
      <c r="M453">
        <v>24</v>
      </c>
      <c r="N453">
        <v>21</v>
      </c>
      <c r="O453" t="str">
        <f>IF(OR(ISBLANK(N453),ISBLANK(M453)),"",IF(N453&gt;(M453+IF(ISBLANK(K453),I453,K453)),H453,IF(N453&lt;(M453+IF(ISBLANK(K453),I453,K453)),G453,"na")))</f>
        <v>ARI</v>
      </c>
      <c r="P453" t="str">
        <f>IF(OR(ISBLANK(N453),ISBLANK(M453)),"",IF(N453&gt;M453,H453,IF(N453&lt;M453,G453,"na")))</f>
        <v>PHI</v>
      </c>
      <c r="Q453" s="23" t="str">
        <f t="shared" si="15"/>
        <v/>
      </c>
    </row>
    <row r="454" spans="1:17" x14ac:dyDescent="0.25">
      <c r="A454">
        <v>453</v>
      </c>
      <c r="B454" s="2" t="str">
        <f>CONCATENATE(D454,"_",IF(E454&lt;10,CONCATENATE("0",E454),E454),"_",H454,"@",G454)</f>
        <v>2013_13_TBY@CAR</v>
      </c>
      <c r="C454" t="s">
        <v>1</v>
      </c>
      <c r="D454">
        <v>2013</v>
      </c>
      <c r="E454">
        <f t="shared" si="14"/>
        <v>13</v>
      </c>
      <c r="F454">
        <v>13</v>
      </c>
      <c r="G454" t="s">
        <v>67</v>
      </c>
      <c r="H454" t="s">
        <v>334</v>
      </c>
      <c r="K454">
        <v>-8.5</v>
      </c>
      <c r="M454">
        <v>27</v>
      </c>
      <c r="N454">
        <v>6</v>
      </c>
      <c r="O454" t="str">
        <f>IF(OR(ISBLANK(N454),ISBLANK(M454)),"",IF(N454&gt;(M454+IF(ISBLANK(K454),I454,K454)),H454,IF(N454&lt;(M454+IF(ISBLANK(K454),I454,K454)),G454,"na")))</f>
        <v>CAR</v>
      </c>
      <c r="P454" t="str">
        <f>IF(OR(ISBLANK(N454),ISBLANK(M454)),"",IF(N454&gt;M454,H454,IF(N454&lt;M454,G454,"na")))</f>
        <v>CAR</v>
      </c>
      <c r="Q454" s="23" t="str">
        <f t="shared" si="15"/>
        <v/>
      </c>
    </row>
    <row r="455" spans="1:17" x14ac:dyDescent="0.25">
      <c r="A455">
        <v>454</v>
      </c>
      <c r="B455" s="2" t="str">
        <f>CONCATENATE(D455,"_",IF(E455&lt;10,CONCATENATE("0",E455),E455),"_",H455,"@",G455)</f>
        <v>2013_13_ATL@BUF</v>
      </c>
      <c r="C455" t="s">
        <v>1</v>
      </c>
      <c r="D455">
        <v>2013</v>
      </c>
      <c r="E455">
        <f t="shared" si="14"/>
        <v>13</v>
      </c>
      <c r="F455">
        <v>13</v>
      </c>
      <c r="G455" t="s">
        <v>66</v>
      </c>
      <c r="H455" t="s">
        <v>20</v>
      </c>
      <c r="K455">
        <v>-3.5</v>
      </c>
      <c r="M455">
        <v>31</v>
      </c>
      <c r="N455">
        <v>34</v>
      </c>
      <c r="O455" t="str">
        <f>IF(OR(ISBLANK(N455),ISBLANK(M455)),"",IF(N455&gt;(M455+IF(ISBLANK(K455),I455,K455)),H455,IF(N455&lt;(M455+IF(ISBLANK(K455),I455,K455)),G455,"na")))</f>
        <v>ATL</v>
      </c>
      <c r="P455" t="str">
        <f>IF(OR(ISBLANK(N455),ISBLANK(M455)),"",IF(N455&gt;M455,H455,IF(N455&lt;M455,G455,"na")))</f>
        <v>ATL</v>
      </c>
      <c r="Q455" s="23" t="str">
        <f t="shared" si="15"/>
        <v/>
      </c>
    </row>
    <row r="456" spans="1:17" x14ac:dyDescent="0.25">
      <c r="A456">
        <v>455</v>
      </c>
      <c r="B456" s="2" t="str">
        <f>CONCATENATE(D456,"_",IF(E456&lt;10,CONCATENATE("0",E456),E456),"_",H456,"@",G456)</f>
        <v>2013_13_STL@SFO</v>
      </c>
      <c r="C456" t="s">
        <v>1</v>
      </c>
      <c r="D456">
        <v>2013</v>
      </c>
      <c r="E456">
        <f t="shared" si="14"/>
        <v>13</v>
      </c>
      <c r="F456">
        <v>13</v>
      </c>
      <c r="G456" t="s">
        <v>333</v>
      </c>
      <c r="H456" t="s">
        <v>91</v>
      </c>
      <c r="K456">
        <v>-9.5</v>
      </c>
      <c r="M456">
        <v>23</v>
      </c>
      <c r="N456">
        <v>13</v>
      </c>
      <c r="O456" t="str">
        <f>IF(OR(ISBLANK(N456),ISBLANK(M456)),"",IF(N456&gt;(M456+IF(ISBLANK(K456),I456,K456)),H456,IF(N456&lt;(M456+IF(ISBLANK(K456),I456,K456)),G456,"na")))</f>
        <v>SFO</v>
      </c>
      <c r="P456" t="str">
        <f>IF(OR(ISBLANK(N456),ISBLANK(M456)),"",IF(N456&gt;M456,H456,IF(N456&lt;M456,G456,"na")))</f>
        <v>SFO</v>
      </c>
      <c r="Q456" s="23" t="str">
        <f t="shared" si="15"/>
        <v/>
      </c>
    </row>
    <row r="457" spans="1:17" x14ac:dyDescent="0.25">
      <c r="A457">
        <v>456</v>
      </c>
      <c r="B457" s="2" t="str">
        <f>CONCATENATE(D457,"_",IF(E457&lt;10,CONCATENATE("0",E457),E457),"_",H457,"@",G457)</f>
        <v>2013_13_CIN@SD</v>
      </c>
      <c r="C457" t="s">
        <v>1</v>
      </c>
      <c r="D457">
        <v>2013</v>
      </c>
      <c r="E457">
        <f t="shared" si="14"/>
        <v>13</v>
      </c>
      <c r="F457">
        <v>13</v>
      </c>
      <c r="G457" t="s">
        <v>88</v>
      </c>
      <c r="H457" t="s">
        <v>69</v>
      </c>
      <c r="K457">
        <v>-1.5</v>
      </c>
      <c r="M457">
        <v>10</v>
      </c>
      <c r="N457">
        <v>17</v>
      </c>
      <c r="O457" t="str">
        <f>IF(OR(ISBLANK(N457),ISBLANK(M457)),"",IF(N457&gt;(M457+IF(ISBLANK(K457),I457,K457)),H457,IF(N457&lt;(M457+IF(ISBLANK(K457),I457,K457)),G457,"na")))</f>
        <v>CIN</v>
      </c>
      <c r="P457" t="str">
        <f>IF(OR(ISBLANK(N457),ISBLANK(M457)),"",IF(N457&gt;M457,H457,IF(N457&lt;M457,G457,"na")))</f>
        <v>CIN</v>
      </c>
      <c r="Q457" s="23" t="str">
        <f t="shared" si="15"/>
        <v/>
      </c>
    </row>
    <row r="458" spans="1:17" x14ac:dyDescent="0.25">
      <c r="A458">
        <v>457</v>
      </c>
      <c r="B458" s="2" t="str">
        <f>CONCATENATE(D458,"_",IF(E458&lt;10,CONCATENATE("0",E458),E458),"_",H458,"@",G458)</f>
        <v>2013_13_DEN@KCY</v>
      </c>
      <c r="C458" t="s">
        <v>1</v>
      </c>
      <c r="D458">
        <v>2013</v>
      </c>
      <c r="E458">
        <f t="shared" si="14"/>
        <v>13</v>
      </c>
      <c r="F458">
        <v>13</v>
      </c>
      <c r="G458" t="s">
        <v>331</v>
      </c>
      <c r="H458" t="s">
        <v>72</v>
      </c>
      <c r="K458">
        <v>4.5</v>
      </c>
      <c r="M458">
        <v>28</v>
      </c>
      <c r="N458">
        <v>35</v>
      </c>
      <c r="O458" t="str">
        <f>IF(OR(ISBLANK(N458),ISBLANK(M458)),"",IF(N458&gt;(M458+IF(ISBLANK(K458),I458,K458)),H458,IF(N458&lt;(M458+IF(ISBLANK(K458),I458,K458)),G458,"na")))</f>
        <v>DEN</v>
      </c>
      <c r="P458" t="str">
        <f>IF(OR(ISBLANK(N458),ISBLANK(M458)),"",IF(N458&gt;M458,H458,IF(N458&lt;M458,G458,"na")))</f>
        <v>DEN</v>
      </c>
      <c r="Q458" s="23" t="str">
        <f t="shared" si="15"/>
        <v/>
      </c>
    </row>
    <row r="459" spans="1:17" x14ac:dyDescent="0.25">
      <c r="A459">
        <v>458</v>
      </c>
      <c r="B459" s="2" t="str">
        <f>CONCATENATE(D459,"_",IF(E459&lt;10,CONCATENATE("0",E459),E459),"_",H459,"@",G459)</f>
        <v>2013_13_NYG@WAS</v>
      </c>
      <c r="C459" t="s">
        <v>1</v>
      </c>
      <c r="D459">
        <v>2013</v>
      </c>
      <c r="E459">
        <f t="shared" si="14"/>
        <v>13</v>
      </c>
      <c r="F459">
        <v>13</v>
      </c>
      <c r="G459" t="s">
        <v>94</v>
      </c>
      <c r="H459" t="s">
        <v>83</v>
      </c>
      <c r="K459">
        <v>1.5</v>
      </c>
      <c r="M459">
        <v>17</v>
      </c>
      <c r="N459">
        <v>24</v>
      </c>
      <c r="O459" t="str">
        <f>IF(OR(ISBLANK(N459),ISBLANK(M459)),"",IF(N459&gt;(M459+IF(ISBLANK(K459),I459,K459)),H459,IF(N459&lt;(M459+IF(ISBLANK(K459),I459,K459)),G459,"na")))</f>
        <v>NYG</v>
      </c>
      <c r="P459" t="str">
        <f>IF(OR(ISBLANK(N459),ISBLANK(M459)),"",IF(N459&gt;M459,H459,IF(N459&lt;M459,G459,"na")))</f>
        <v>NYG</v>
      </c>
      <c r="Q459" s="23" t="str">
        <f t="shared" si="15"/>
        <v/>
      </c>
    </row>
    <row r="460" spans="1:17" x14ac:dyDescent="0.25">
      <c r="A460">
        <v>459</v>
      </c>
      <c r="B460" s="2" t="str">
        <f>CONCATENATE(D460,"_",IF(E460&lt;10,CONCATENATE("0",E460),E460),"_",H460,"@",G460)</f>
        <v>2013_13_NOR@SEA</v>
      </c>
      <c r="C460" t="s">
        <v>1</v>
      </c>
      <c r="D460">
        <v>2013</v>
      </c>
      <c r="E460">
        <f t="shared" si="14"/>
        <v>13</v>
      </c>
      <c r="F460">
        <v>13</v>
      </c>
      <c r="G460" t="s">
        <v>89</v>
      </c>
      <c r="H460" t="s">
        <v>335</v>
      </c>
      <c r="K460">
        <v>-5.5</v>
      </c>
      <c r="M460">
        <v>34</v>
      </c>
      <c r="N460">
        <v>7</v>
      </c>
      <c r="O460" t="str">
        <f>IF(OR(ISBLANK(N460),ISBLANK(M460)),"",IF(N460&gt;(M460+IF(ISBLANK(K460),I460,K460)),H460,IF(N460&lt;(M460+IF(ISBLANK(K460),I460,K460)),G460,"na")))</f>
        <v>SEA</v>
      </c>
      <c r="P460" t="str">
        <f>IF(OR(ISBLANK(N460),ISBLANK(M460)),"",IF(N460&gt;M460,H460,IF(N460&lt;M460,G460,"na")))</f>
        <v>SEA</v>
      </c>
      <c r="Q460" s="23" t="str">
        <f t="shared" si="15"/>
        <v/>
      </c>
    </row>
    <row r="461" spans="1:17" x14ac:dyDescent="0.25">
      <c r="A461">
        <v>460</v>
      </c>
      <c r="B461" s="2" t="str">
        <f>CONCATENATE(D461,"_",IF(E461&lt;10,CONCATENATE("0",E461),E461),"_",H461,"@",G461)</f>
        <v>2013_14_HOU@JAX</v>
      </c>
      <c r="C461" t="s">
        <v>1</v>
      </c>
      <c r="D461">
        <v>2013</v>
      </c>
      <c r="E461">
        <f t="shared" si="14"/>
        <v>14</v>
      </c>
      <c r="F461">
        <v>14</v>
      </c>
      <c r="G461" t="s">
        <v>77</v>
      </c>
      <c r="H461" t="s">
        <v>75</v>
      </c>
      <c r="K461">
        <v>2.5</v>
      </c>
      <c r="M461">
        <v>27</v>
      </c>
      <c r="N461">
        <v>20</v>
      </c>
      <c r="O461" t="str">
        <f>IF(OR(ISBLANK(N461),ISBLANK(M461)),"",IF(N461&gt;(M461+IF(ISBLANK(K461),I461,K461)),H461,IF(N461&lt;(M461+IF(ISBLANK(K461),I461,K461)),G461,"na")))</f>
        <v>JAX</v>
      </c>
      <c r="P461" t="str">
        <f>IF(OR(ISBLANK(N461),ISBLANK(M461)),"",IF(N461&gt;M461,H461,IF(N461&lt;M461,G461,"na")))</f>
        <v>JAX</v>
      </c>
      <c r="Q461" s="23" t="str">
        <f t="shared" si="15"/>
        <v/>
      </c>
    </row>
    <row r="462" spans="1:17" x14ac:dyDescent="0.25">
      <c r="A462">
        <v>461</v>
      </c>
      <c r="B462" s="2" t="str">
        <f>CONCATENATE(D462,"_",IF(E462&lt;10,CONCATENATE("0",E462),E462),"_",H462,"@",G462)</f>
        <v>2013_14_ATL@GBY</v>
      </c>
      <c r="C462" t="s">
        <v>1</v>
      </c>
      <c r="D462">
        <v>2013</v>
      </c>
      <c r="E462">
        <f t="shared" si="14"/>
        <v>14</v>
      </c>
      <c r="F462">
        <v>14</v>
      </c>
      <c r="G462" t="s">
        <v>330</v>
      </c>
      <c r="H462" t="s">
        <v>20</v>
      </c>
      <c r="K462">
        <v>-4.5</v>
      </c>
      <c r="M462">
        <v>22</v>
      </c>
      <c r="N462">
        <v>21</v>
      </c>
      <c r="O462" t="str">
        <f>IF(OR(ISBLANK(N462),ISBLANK(M462)),"",IF(N462&gt;(M462+IF(ISBLANK(K462),I462,K462)),H462,IF(N462&lt;(M462+IF(ISBLANK(K462),I462,K462)),G462,"na")))</f>
        <v>ATL</v>
      </c>
      <c r="P462" t="str">
        <f>IF(OR(ISBLANK(N462),ISBLANK(M462)),"",IF(N462&gt;M462,H462,IF(N462&lt;M462,G462,"na")))</f>
        <v>GBY</v>
      </c>
      <c r="Q462" s="23" t="str">
        <f t="shared" si="15"/>
        <v/>
      </c>
    </row>
    <row r="463" spans="1:17" x14ac:dyDescent="0.25">
      <c r="A463">
        <v>462</v>
      </c>
      <c r="B463" s="2" t="str">
        <f>CONCATENATE(D463,"_",IF(E463&lt;10,CONCATENATE("0",E463),E463),"_",H463,"@",G463)</f>
        <v>2013_14_BUF@TBY</v>
      </c>
      <c r="C463" t="s">
        <v>1</v>
      </c>
      <c r="D463">
        <v>2013</v>
      </c>
      <c r="E463">
        <f t="shared" si="14"/>
        <v>14</v>
      </c>
      <c r="F463">
        <v>14</v>
      </c>
      <c r="G463" t="s">
        <v>334</v>
      </c>
      <c r="H463" t="s">
        <v>66</v>
      </c>
      <c r="K463">
        <v>-2.5</v>
      </c>
      <c r="M463">
        <v>27</v>
      </c>
      <c r="N463">
        <v>6</v>
      </c>
      <c r="O463" t="str">
        <f>IF(OR(ISBLANK(N463),ISBLANK(M463)),"",IF(N463&gt;(M463+IF(ISBLANK(K463),I463,K463)),H463,IF(N463&lt;(M463+IF(ISBLANK(K463),I463,K463)),G463,"na")))</f>
        <v>TBY</v>
      </c>
      <c r="P463" t="str">
        <f>IF(OR(ISBLANK(N463),ISBLANK(M463)),"",IF(N463&gt;M463,H463,IF(N463&lt;M463,G463,"na")))</f>
        <v>TBY</v>
      </c>
      <c r="Q463" s="23" t="str">
        <f t="shared" si="15"/>
        <v/>
      </c>
    </row>
    <row r="464" spans="1:17" x14ac:dyDescent="0.25">
      <c r="A464">
        <v>463</v>
      </c>
      <c r="B464" s="2" t="str">
        <f>CONCATENATE(D464,"_",IF(E464&lt;10,CONCATENATE("0",E464),E464),"_",H464,"@",G464)</f>
        <v>2013_14_IND@CIN</v>
      </c>
      <c r="C464" t="s">
        <v>1</v>
      </c>
      <c r="D464">
        <v>2013</v>
      </c>
      <c r="E464">
        <f t="shared" si="14"/>
        <v>14</v>
      </c>
      <c r="F464">
        <v>14</v>
      </c>
      <c r="G464" t="s">
        <v>69</v>
      </c>
      <c r="H464" t="s">
        <v>76</v>
      </c>
      <c r="K464">
        <v>-5.5</v>
      </c>
      <c r="M464">
        <v>42</v>
      </c>
      <c r="N464">
        <v>28</v>
      </c>
      <c r="O464" t="str">
        <f>IF(OR(ISBLANK(N464),ISBLANK(M464)),"",IF(N464&gt;(M464+IF(ISBLANK(K464),I464,K464)),H464,IF(N464&lt;(M464+IF(ISBLANK(K464),I464,K464)),G464,"na")))</f>
        <v>CIN</v>
      </c>
      <c r="P464" t="str">
        <f>IF(OR(ISBLANK(N464),ISBLANK(M464)),"",IF(N464&gt;M464,H464,IF(N464&lt;M464,G464,"na")))</f>
        <v>CIN</v>
      </c>
      <c r="Q464" s="23" t="str">
        <f t="shared" si="15"/>
        <v/>
      </c>
    </row>
    <row r="465" spans="1:17" x14ac:dyDescent="0.25">
      <c r="A465">
        <v>464</v>
      </c>
      <c r="B465" s="2" t="str">
        <f>CONCATENATE(D465,"_",IF(E465&lt;10,CONCATENATE("0",E465),E465),"_",H465,"@",G465)</f>
        <v>2013_14_CLE@NWE</v>
      </c>
      <c r="C465" t="s">
        <v>1</v>
      </c>
      <c r="D465">
        <v>2013</v>
      </c>
      <c r="E465">
        <f t="shared" si="14"/>
        <v>14</v>
      </c>
      <c r="F465">
        <v>14</v>
      </c>
      <c r="G465" t="s">
        <v>332</v>
      </c>
      <c r="H465" t="s">
        <v>70</v>
      </c>
      <c r="K465">
        <v>-12.5</v>
      </c>
      <c r="M465">
        <v>27</v>
      </c>
      <c r="N465">
        <v>26</v>
      </c>
      <c r="O465" t="str">
        <f>IF(OR(ISBLANK(N465),ISBLANK(M465)),"",IF(N465&gt;(M465+IF(ISBLANK(K465),I465,K465)),H465,IF(N465&lt;(M465+IF(ISBLANK(K465),I465,K465)),G465,"na")))</f>
        <v>CLE</v>
      </c>
      <c r="P465" t="str">
        <f>IF(OR(ISBLANK(N465),ISBLANK(M465)),"",IF(N465&gt;M465,H465,IF(N465&lt;M465,G465,"na")))</f>
        <v>NWE</v>
      </c>
      <c r="Q465" s="23" t="str">
        <f t="shared" si="15"/>
        <v/>
      </c>
    </row>
    <row r="466" spans="1:17" x14ac:dyDescent="0.25">
      <c r="A466">
        <v>465</v>
      </c>
      <c r="B466" s="2" t="str">
        <f>CONCATENATE(D466,"_",IF(E466&lt;10,CONCATENATE("0",E466),E466),"_",H466,"@",G466)</f>
        <v>2013_14_DET@PHI</v>
      </c>
      <c r="C466" t="s">
        <v>1</v>
      </c>
      <c r="D466">
        <v>2013</v>
      </c>
      <c r="E466">
        <f t="shared" si="14"/>
        <v>14</v>
      </c>
      <c r="F466">
        <v>14</v>
      </c>
      <c r="G466" t="s">
        <v>86</v>
      </c>
      <c r="H466" t="s">
        <v>73</v>
      </c>
      <c r="K466">
        <v>-2.5</v>
      </c>
      <c r="M466">
        <v>34</v>
      </c>
      <c r="N466">
        <v>20</v>
      </c>
      <c r="O466" t="str">
        <f>IF(OR(ISBLANK(N466),ISBLANK(M466)),"",IF(N466&gt;(M466+IF(ISBLANK(K466),I466,K466)),H466,IF(N466&lt;(M466+IF(ISBLANK(K466),I466,K466)),G466,"na")))</f>
        <v>PHI</v>
      </c>
      <c r="P466" t="str">
        <f>IF(OR(ISBLANK(N466),ISBLANK(M466)),"",IF(N466&gt;M466,H466,IF(N466&lt;M466,G466,"na")))</f>
        <v>PHI</v>
      </c>
      <c r="Q466" s="23" t="str">
        <f t="shared" si="15"/>
        <v/>
      </c>
    </row>
    <row r="467" spans="1:17" x14ac:dyDescent="0.25">
      <c r="A467">
        <v>466</v>
      </c>
      <c r="B467" s="2" t="str">
        <f>CONCATENATE(D467,"_",IF(E467&lt;10,CONCATENATE("0",E467),E467),"_",H467,"@",G467)</f>
        <v>2013_14_KCY@WAS</v>
      </c>
      <c r="C467" t="s">
        <v>1</v>
      </c>
      <c r="D467">
        <v>2013</v>
      </c>
      <c r="E467">
        <f t="shared" si="14"/>
        <v>14</v>
      </c>
      <c r="F467">
        <v>14</v>
      </c>
      <c r="G467" t="s">
        <v>94</v>
      </c>
      <c r="H467" t="s">
        <v>331</v>
      </c>
      <c r="K467">
        <v>3.5</v>
      </c>
      <c r="M467">
        <v>10</v>
      </c>
      <c r="N467">
        <v>45</v>
      </c>
      <c r="O467" t="str">
        <f>IF(OR(ISBLANK(N467),ISBLANK(M467)),"",IF(N467&gt;(M467+IF(ISBLANK(K467),I467,K467)),H467,IF(N467&lt;(M467+IF(ISBLANK(K467),I467,K467)),G467,"na")))</f>
        <v>KCY</v>
      </c>
      <c r="P467" t="str">
        <f>IF(OR(ISBLANK(N467),ISBLANK(M467)),"",IF(N467&gt;M467,H467,IF(N467&lt;M467,G467,"na")))</f>
        <v>KCY</v>
      </c>
      <c r="Q467" s="23" t="str">
        <f t="shared" si="15"/>
        <v/>
      </c>
    </row>
    <row r="468" spans="1:17" x14ac:dyDescent="0.25">
      <c r="A468">
        <v>467</v>
      </c>
      <c r="B468" s="2" t="str">
        <f>CONCATENATE(D468,"_",IF(E468&lt;10,CONCATENATE("0",E468),E468),"_",H468,"@",G468)</f>
        <v>2013_14_OAK@NYJ</v>
      </c>
      <c r="C468" t="s">
        <v>1</v>
      </c>
      <c r="D468">
        <v>2013</v>
      </c>
      <c r="E468">
        <f t="shared" si="14"/>
        <v>14</v>
      </c>
      <c r="F468">
        <v>14</v>
      </c>
      <c r="G468" t="s">
        <v>84</v>
      </c>
      <c r="H468" t="s">
        <v>85</v>
      </c>
      <c r="K468">
        <v>-2.5</v>
      </c>
      <c r="M468">
        <v>37</v>
      </c>
      <c r="N468">
        <v>27</v>
      </c>
      <c r="O468" t="str">
        <f>IF(OR(ISBLANK(N468),ISBLANK(M468)),"",IF(N468&gt;(M468+IF(ISBLANK(K468),I468,K468)),H468,IF(N468&lt;(M468+IF(ISBLANK(K468),I468,K468)),G468,"na")))</f>
        <v>NYJ</v>
      </c>
      <c r="P468" t="str">
        <f>IF(OR(ISBLANK(N468),ISBLANK(M468)),"",IF(N468&gt;M468,H468,IF(N468&lt;M468,G468,"na")))</f>
        <v>NYJ</v>
      </c>
      <c r="Q468" s="23" t="str">
        <f t="shared" si="15"/>
        <v/>
      </c>
    </row>
    <row r="469" spans="1:17" x14ac:dyDescent="0.25">
      <c r="A469">
        <v>468</v>
      </c>
      <c r="B469" s="2" t="str">
        <f>CONCATENATE(D469,"_",IF(E469&lt;10,CONCATENATE("0",E469),E469),"_",H469,"@",G469)</f>
        <v>2013_14_MIA@PIT</v>
      </c>
      <c r="C469" t="s">
        <v>1</v>
      </c>
      <c r="D469">
        <v>2013</v>
      </c>
      <c r="E469">
        <f t="shared" si="14"/>
        <v>14</v>
      </c>
      <c r="F469">
        <v>14</v>
      </c>
      <c r="G469" t="s">
        <v>87</v>
      </c>
      <c r="H469" t="s">
        <v>79</v>
      </c>
      <c r="K469">
        <v>-3.5</v>
      </c>
      <c r="M469">
        <v>28</v>
      </c>
      <c r="N469">
        <v>34</v>
      </c>
      <c r="O469" t="str">
        <f>IF(OR(ISBLANK(N469),ISBLANK(M469)),"",IF(N469&gt;(M469+IF(ISBLANK(K469),I469,K469)),H469,IF(N469&lt;(M469+IF(ISBLANK(K469),I469,K469)),G469,"na")))</f>
        <v>MIA</v>
      </c>
      <c r="P469" t="str">
        <f>IF(OR(ISBLANK(N469),ISBLANK(M469)),"",IF(N469&gt;M469,H469,IF(N469&lt;M469,G469,"na")))</f>
        <v>MIA</v>
      </c>
      <c r="Q469" s="23" t="str">
        <f t="shared" si="15"/>
        <v/>
      </c>
    </row>
    <row r="470" spans="1:17" x14ac:dyDescent="0.25">
      <c r="A470">
        <v>469</v>
      </c>
      <c r="B470" s="2" t="str">
        <f>CONCATENATE(D470,"_",IF(E470&lt;10,CONCATENATE("0",E470),E470),"_",H470,"@",G470)</f>
        <v>2013_14_MIN@BAL</v>
      </c>
      <c r="C470" t="s">
        <v>1</v>
      </c>
      <c r="D470">
        <v>2013</v>
      </c>
      <c r="E470">
        <f t="shared" si="14"/>
        <v>14</v>
      </c>
      <c r="F470">
        <v>14</v>
      </c>
      <c r="G470" t="s">
        <v>65</v>
      </c>
      <c r="H470" t="s">
        <v>80</v>
      </c>
      <c r="K470">
        <v>-7.5</v>
      </c>
      <c r="M470">
        <v>29</v>
      </c>
      <c r="N470">
        <v>26</v>
      </c>
      <c r="O470" t="str">
        <f>IF(OR(ISBLANK(N470),ISBLANK(M470)),"",IF(N470&gt;(M470+IF(ISBLANK(K470),I470,K470)),H470,IF(N470&lt;(M470+IF(ISBLANK(K470),I470,K470)),G470,"na")))</f>
        <v>MIN</v>
      </c>
      <c r="P470" t="str">
        <f>IF(OR(ISBLANK(N470),ISBLANK(M470)),"",IF(N470&gt;M470,H470,IF(N470&lt;M470,G470,"na")))</f>
        <v>BAL</v>
      </c>
      <c r="Q470" s="23" t="str">
        <f t="shared" si="15"/>
        <v/>
      </c>
    </row>
    <row r="471" spans="1:17" x14ac:dyDescent="0.25">
      <c r="A471">
        <v>470</v>
      </c>
      <c r="B471" s="2" t="str">
        <f>CONCATENATE(D471,"_",IF(E471&lt;10,CONCATENATE("0",E471),E471),"_",H471,"@",G471)</f>
        <v>2013_14_TEN@DEN</v>
      </c>
      <c r="C471" t="s">
        <v>1</v>
      </c>
      <c r="D471">
        <v>2013</v>
      </c>
      <c r="E471">
        <f t="shared" si="14"/>
        <v>14</v>
      </c>
      <c r="F471">
        <v>14</v>
      </c>
      <c r="G471" t="s">
        <v>72</v>
      </c>
      <c r="H471" t="s">
        <v>93</v>
      </c>
      <c r="K471">
        <v>-12.5</v>
      </c>
      <c r="M471">
        <v>51</v>
      </c>
      <c r="N471">
        <v>28</v>
      </c>
      <c r="O471" t="str">
        <f>IF(OR(ISBLANK(N471),ISBLANK(M471)),"",IF(N471&gt;(M471+IF(ISBLANK(K471),I471,K471)),H471,IF(N471&lt;(M471+IF(ISBLANK(K471),I471,K471)),G471,"na")))</f>
        <v>DEN</v>
      </c>
      <c r="P471" t="str">
        <f>IF(OR(ISBLANK(N471),ISBLANK(M471)),"",IF(N471&gt;M471,H471,IF(N471&lt;M471,G471,"na")))</f>
        <v>DEN</v>
      </c>
      <c r="Q471" s="23" t="str">
        <f t="shared" si="15"/>
        <v/>
      </c>
    </row>
    <row r="472" spans="1:17" x14ac:dyDescent="0.25">
      <c r="A472">
        <v>471</v>
      </c>
      <c r="B472" s="2" t="str">
        <f>CONCATENATE(D472,"_",IF(E472&lt;10,CONCATENATE("0",E472),E472),"_",H472,"@",G472)</f>
        <v>2013_14_STL@ARI</v>
      </c>
      <c r="C472" t="s">
        <v>1</v>
      </c>
      <c r="D472">
        <v>2013</v>
      </c>
      <c r="E472">
        <f t="shared" si="14"/>
        <v>14</v>
      </c>
      <c r="F472">
        <v>14</v>
      </c>
      <c r="G472" t="s">
        <v>64</v>
      </c>
      <c r="H472" t="s">
        <v>91</v>
      </c>
      <c r="K472">
        <v>-6.5</v>
      </c>
      <c r="M472">
        <v>30</v>
      </c>
      <c r="N472">
        <v>10</v>
      </c>
      <c r="O472" t="str">
        <f>IF(OR(ISBLANK(N472),ISBLANK(M472)),"",IF(N472&gt;(M472+IF(ISBLANK(K472),I472,K472)),H472,IF(N472&lt;(M472+IF(ISBLANK(K472),I472,K472)),G472,"na")))</f>
        <v>ARI</v>
      </c>
      <c r="P472" t="str">
        <f>IF(OR(ISBLANK(N472),ISBLANK(M472)),"",IF(N472&gt;M472,H472,IF(N472&lt;M472,G472,"na")))</f>
        <v>ARI</v>
      </c>
      <c r="Q472" s="23" t="str">
        <f t="shared" si="15"/>
        <v/>
      </c>
    </row>
    <row r="473" spans="1:17" x14ac:dyDescent="0.25">
      <c r="A473">
        <v>472</v>
      </c>
      <c r="B473" s="2" t="str">
        <f>CONCATENATE(D473,"_",IF(E473&lt;10,CONCATENATE("0",E473),E473),"_",H473,"@",G473)</f>
        <v>2013_14_NYG@SD</v>
      </c>
      <c r="C473" t="s">
        <v>1</v>
      </c>
      <c r="D473">
        <v>2013</v>
      </c>
      <c r="E473">
        <f t="shared" si="14"/>
        <v>14</v>
      </c>
      <c r="F473">
        <v>14</v>
      </c>
      <c r="G473" t="s">
        <v>88</v>
      </c>
      <c r="H473" t="s">
        <v>83</v>
      </c>
      <c r="K473">
        <v>-3.5</v>
      </c>
      <c r="M473">
        <v>37</v>
      </c>
      <c r="N473">
        <v>14</v>
      </c>
      <c r="O473" t="str">
        <f>IF(OR(ISBLANK(N473),ISBLANK(M473)),"",IF(N473&gt;(M473+IF(ISBLANK(K473),I473,K473)),H473,IF(N473&lt;(M473+IF(ISBLANK(K473),I473,K473)),G473,"na")))</f>
        <v>SD</v>
      </c>
      <c r="P473" t="str">
        <f>IF(OR(ISBLANK(N473),ISBLANK(M473)),"",IF(N473&gt;M473,H473,IF(N473&lt;M473,G473,"na")))</f>
        <v>SD</v>
      </c>
      <c r="Q473" s="23" t="str">
        <f t="shared" si="15"/>
        <v/>
      </c>
    </row>
    <row r="474" spans="1:17" x14ac:dyDescent="0.25">
      <c r="A474">
        <v>473</v>
      </c>
      <c r="B474" s="2" t="str">
        <f>CONCATENATE(D474,"_",IF(E474&lt;10,CONCATENATE("0",E474),E474),"_",H474,"@",G474)</f>
        <v>2013_14_SEA@SFO</v>
      </c>
      <c r="C474" t="s">
        <v>1</v>
      </c>
      <c r="D474">
        <v>2013</v>
      </c>
      <c r="E474">
        <f t="shared" si="14"/>
        <v>14</v>
      </c>
      <c r="F474">
        <v>14</v>
      </c>
      <c r="G474" t="s">
        <v>333</v>
      </c>
      <c r="H474" t="s">
        <v>89</v>
      </c>
      <c r="K474">
        <v>-2.5</v>
      </c>
      <c r="M474">
        <v>19</v>
      </c>
      <c r="N474">
        <v>17</v>
      </c>
      <c r="O474" t="str">
        <f>IF(OR(ISBLANK(N474),ISBLANK(M474)),"",IF(N474&gt;(M474+IF(ISBLANK(K474),I474,K474)),H474,IF(N474&lt;(M474+IF(ISBLANK(K474),I474,K474)),G474,"na")))</f>
        <v>SEA</v>
      </c>
      <c r="P474" t="str">
        <f>IF(OR(ISBLANK(N474),ISBLANK(M474)),"",IF(N474&gt;M474,H474,IF(N474&lt;M474,G474,"na")))</f>
        <v>SFO</v>
      </c>
      <c r="Q474" s="23" t="str">
        <f t="shared" si="15"/>
        <v/>
      </c>
    </row>
    <row r="475" spans="1:17" x14ac:dyDescent="0.25">
      <c r="A475">
        <v>474</v>
      </c>
      <c r="B475" s="2" t="str">
        <f>CONCATENATE(D475,"_",IF(E475&lt;10,CONCATENATE("0",E475),E475),"_",H475,"@",G475)</f>
        <v>2013_14_CAR@NOR</v>
      </c>
      <c r="C475" t="s">
        <v>1</v>
      </c>
      <c r="D475">
        <v>2013</v>
      </c>
      <c r="E475">
        <f t="shared" si="14"/>
        <v>14</v>
      </c>
      <c r="F475">
        <v>14</v>
      </c>
      <c r="G475" t="s">
        <v>335</v>
      </c>
      <c r="H475" t="s">
        <v>67</v>
      </c>
      <c r="K475">
        <v>-3.5</v>
      </c>
      <c r="M475">
        <v>31</v>
      </c>
      <c r="N475">
        <v>13</v>
      </c>
      <c r="O475" t="str">
        <f>IF(OR(ISBLANK(N475),ISBLANK(M475)),"",IF(N475&gt;(M475+IF(ISBLANK(K475),I475,K475)),H475,IF(N475&lt;(M475+IF(ISBLANK(K475),I475,K475)),G475,"na")))</f>
        <v>NOR</v>
      </c>
      <c r="P475" t="str">
        <f>IF(OR(ISBLANK(N475),ISBLANK(M475)),"",IF(N475&gt;M475,H475,IF(N475&lt;M475,G475,"na")))</f>
        <v>NOR</v>
      </c>
      <c r="Q475" s="23" t="str">
        <f t="shared" si="15"/>
        <v/>
      </c>
    </row>
    <row r="476" spans="1:17" x14ac:dyDescent="0.25">
      <c r="A476">
        <v>475</v>
      </c>
      <c r="B476" s="2" t="str">
        <f>CONCATENATE(D476,"_",IF(E476&lt;10,CONCATENATE("0",E476),E476),"_",H476,"@",G476)</f>
        <v>2013_14_DAL@CHI</v>
      </c>
      <c r="C476" t="s">
        <v>1</v>
      </c>
      <c r="D476">
        <v>2013</v>
      </c>
      <c r="E476">
        <f t="shared" si="14"/>
        <v>14</v>
      </c>
      <c r="F476">
        <v>14</v>
      </c>
      <c r="G476" t="s">
        <v>68</v>
      </c>
      <c r="H476" t="s">
        <v>71</v>
      </c>
      <c r="K476">
        <v>1.5</v>
      </c>
      <c r="M476">
        <v>45</v>
      </c>
      <c r="N476">
        <v>28</v>
      </c>
      <c r="O476" t="str">
        <f>IF(OR(ISBLANK(N476),ISBLANK(M476)),"",IF(N476&gt;(M476+IF(ISBLANK(K476),I476,K476)),H476,IF(N476&lt;(M476+IF(ISBLANK(K476),I476,K476)),G476,"na")))</f>
        <v>CHI</v>
      </c>
      <c r="P476" t="str">
        <f>IF(OR(ISBLANK(N476),ISBLANK(M476)),"",IF(N476&gt;M476,H476,IF(N476&lt;M476,G476,"na")))</f>
        <v>CHI</v>
      </c>
      <c r="Q476" s="23" t="str">
        <f t="shared" si="15"/>
        <v/>
      </c>
    </row>
    <row r="477" spans="1:17" x14ac:dyDescent="0.25">
      <c r="A477">
        <v>476</v>
      </c>
      <c r="B477" s="2" t="str">
        <f>CONCATENATE(D477,"_",IF(E477&lt;10,CONCATENATE("0",E477),E477),"_",H477,"@",G477)</f>
        <v>2013_15_SD@DEN</v>
      </c>
      <c r="C477" t="s">
        <v>1</v>
      </c>
      <c r="D477">
        <v>2013</v>
      </c>
      <c r="E477">
        <f t="shared" si="14"/>
        <v>15</v>
      </c>
      <c r="F477">
        <v>15</v>
      </c>
      <c r="G477" t="s">
        <v>72</v>
      </c>
      <c r="H477" t="s">
        <v>88</v>
      </c>
      <c r="K477">
        <v>-10.5</v>
      </c>
      <c r="M477">
        <v>20</v>
      </c>
      <c r="N477">
        <v>27</v>
      </c>
      <c r="O477" t="str">
        <f>IF(OR(ISBLANK(N477),ISBLANK(M477)),"",IF(N477&gt;(M477+IF(ISBLANK(K477),I477,K477)),H477,IF(N477&lt;(M477+IF(ISBLANK(K477),I477,K477)),G477,"na")))</f>
        <v>SD</v>
      </c>
      <c r="P477" t="str">
        <f>IF(OR(ISBLANK(N477),ISBLANK(M477)),"",IF(N477&gt;M477,H477,IF(N477&lt;M477,G477,"na")))</f>
        <v>SD</v>
      </c>
      <c r="Q477" s="23" t="str">
        <f t="shared" si="15"/>
        <v/>
      </c>
    </row>
    <row r="478" spans="1:17" x14ac:dyDescent="0.25">
      <c r="A478">
        <v>477</v>
      </c>
      <c r="B478" s="2" t="str">
        <f>CONCATENATE(D478,"_",IF(E478&lt;10,CONCATENATE("0",E478),E478),"_",H478,"@",G478)</f>
        <v>2013_15_WAS@ATL</v>
      </c>
      <c r="C478" t="s">
        <v>1</v>
      </c>
      <c r="D478">
        <v>2013</v>
      </c>
      <c r="E478">
        <f t="shared" si="14"/>
        <v>15</v>
      </c>
      <c r="F478">
        <v>15</v>
      </c>
      <c r="G478" t="s">
        <v>20</v>
      </c>
      <c r="H478" t="s">
        <v>94</v>
      </c>
      <c r="K478">
        <v>-6.5</v>
      </c>
      <c r="M478">
        <v>27</v>
      </c>
      <c r="N478">
        <v>26</v>
      </c>
      <c r="O478" t="str">
        <f>IF(OR(ISBLANK(N478),ISBLANK(M478)),"",IF(N478&gt;(M478+IF(ISBLANK(K478),I478,K478)),H478,IF(N478&lt;(M478+IF(ISBLANK(K478),I478,K478)),G478,"na")))</f>
        <v>WAS</v>
      </c>
      <c r="P478" t="str">
        <f>IF(OR(ISBLANK(N478),ISBLANK(M478)),"",IF(N478&gt;M478,H478,IF(N478&lt;M478,G478,"na")))</f>
        <v>ATL</v>
      </c>
      <c r="Q478" s="23" t="str">
        <f t="shared" si="15"/>
        <v/>
      </c>
    </row>
    <row r="479" spans="1:17" x14ac:dyDescent="0.25">
      <c r="A479">
        <v>478</v>
      </c>
      <c r="B479" s="2" t="str">
        <f>CONCATENATE(D479,"_",IF(E479&lt;10,CONCATENATE("0",E479),E479),"_",H479,"@",G479)</f>
        <v>2013_15_BUF@JAX</v>
      </c>
      <c r="C479" t="s">
        <v>1</v>
      </c>
      <c r="D479">
        <v>2013</v>
      </c>
      <c r="E479">
        <f t="shared" si="14"/>
        <v>15</v>
      </c>
      <c r="F479">
        <v>15</v>
      </c>
      <c r="G479" t="s">
        <v>77</v>
      </c>
      <c r="H479" t="s">
        <v>66</v>
      </c>
      <c r="K479">
        <v>1.5</v>
      </c>
      <c r="M479">
        <v>20</v>
      </c>
      <c r="N479">
        <v>27</v>
      </c>
      <c r="O479" t="str">
        <f>IF(OR(ISBLANK(N479),ISBLANK(M479)),"",IF(N479&gt;(M479+IF(ISBLANK(K479),I479,K479)),H479,IF(N479&lt;(M479+IF(ISBLANK(K479),I479,K479)),G479,"na")))</f>
        <v>BUF</v>
      </c>
      <c r="P479" t="str">
        <f>IF(OR(ISBLANK(N479),ISBLANK(M479)),"",IF(N479&gt;M479,H479,IF(N479&lt;M479,G479,"na")))</f>
        <v>BUF</v>
      </c>
      <c r="Q479" s="23" t="str">
        <f t="shared" si="15"/>
        <v/>
      </c>
    </row>
    <row r="480" spans="1:17" x14ac:dyDescent="0.25">
      <c r="A480">
        <v>479</v>
      </c>
      <c r="B480" s="2" t="str">
        <f>CONCATENATE(D480,"_",IF(E480&lt;10,CONCATENATE("0",E480),E480),"_",H480,"@",G480)</f>
        <v>2013_15_CHI@CLE</v>
      </c>
      <c r="C480" t="s">
        <v>1</v>
      </c>
      <c r="D480">
        <v>2013</v>
      </c>
      <c r="E480">
        <f t="shared" si="14"/>
        <v>15</v>
      </c>
      <c r="F480">
        <v>15</v>
      </c>
      <c r="G480" t="s">
        <v>70</v>
      </c>
      <c r="H480" t="s">
        <v>68</v>
      </c>
      <c r="K480">
        <v>-1.5</v>
      </c>
      <c r="M480">
        <v>31</v>
      </c>
      <c r="N480">
        <v>38</v>
      </c>
      <c r="O480" t="str">
        <f>IF(OR(ISBLANK(N480),ISBLANK(M480)),"",IF(N480&gt;(M480+IF(ISBLANK(K480),I480,K480)),H480,IF(N480&lt;(M480+IF(ISBLANK(K480),I480,K480)),G480,"na")))</f>
        <v>CHI</v>
      </c>
      <c r="P480" t="str">
        <f>IF(OR(ISBLANK(N480),ISBLANK(M480)),"",IF(N480&gt;M480,H480,IF(N480&lt;M480,G480,"na")))</f>
        <v>CHI</v>
      </c>
      <c r="Q480" s="23" t="str">
        <f t="shared" si="15"/>
        <v/>
      </c>
    </row>
    <row r="481" spans="1:17" x14ac:dyDescent="0.25">
      <c r="A481">
        <v>480</v>
      </c>
      <c r="B481" s="2" t="str">
        <f>CONCATENATE(D481,"_",IF(E481&lt;10,CONCATENATE("0",E481),E481),"_",H481,"@",G481)</f>
        <v>2013_15_HOU@IND</v>
      </c>
      <c r="C481" t="s">
        <v>1</v>
      </c>
      <c r="D481">
        <v>2013</v>
      </c>
      <c r="E481">
        <f t="shared" si="14"/>
        <v>15</v>
      </c>
      <c r="F481">
        <v>15</v>
      </c>
      <c r="G481" t="s">
        <v>76</v>
      </c>
      <c r="H481" t="s">
        <v>75</v>
      </c>
      <c r="K481">
        <v>-6.5</v>
      </c>
      <c r="M481">
        <v>25</v>
      </c>
      <c r="N481">
        <v>3</v>
      </c>
      <c r="O481" t="str">
        <f>IF(OR(ISBLANK(N481),ISBLANK(M481)),"",IF(N481&gt;(M481+IF(ISBLANK(K481),I481,K481)),H481,IF(N481&lt;(M481+IF(ISBLANK(K481),I481,K481)),G481,"na")))</f>
        <v>IND</v>
      </c>
      <c r="P481" t="str">
        <f>IF(OR(ISBLANK(N481),ISBLANK(M481)),"",IF(N481&gt;M481,H481,IF(N481&lt;M481,G481,"na")))</f>
        <v>IND</v>
      </c>
      <c r="Q481" s="23" t="str">
        <f t="shared" si="15"/>
        <v/>
      </c>
    </row>
    <row r="482" spans="1:17" x14ac:dyDescent="0.25">
      <c r="A482">
        <v>481</v>
      </c>
      <c r="B482" s="2" t="str">
        <f>CONCATENATE(D482,"_",IF(E482&lt;10,CONCATENATE("0",E482),E482),"_",H482,"@",G482)</f>
        <v>2013_15_NWE@MIA</v>
      </c>
      <c r="C482" t="s">
        <v>1</v>
      </c>
      <c r="D482">
        <v>2013</v>
      </c>
      <c r="E482">
        <f t="shared" si="14"/>
        <v>15</v>
      </c>
      <c r="F482">
        <v>15</v>
      </c>
      <c r="G482" t="s">
        <v>79</v>
      </c>
      <c r="H482" t="s">
        <v>332</v>
      </c>
      <c r="K482">
        <v>2.5</v>
      </c>
      <c r="M482">
        <v>24</v>
      </c>
      <c r="N482">
        <v>20</v>
      </c>
      <c r="O482" t="str">
        <f>IF(OR(ISBLANK(N482),ISBLANK(M482)),"",IF(N482&gt;(M482+IF(ISBLANK(K482),I482,K482)),H482,IF(N482&lt;(M482+IF(ISBLANK(K482),I482,K482)),G482,"na")))</f>
        <v>MIA</v>
      </c>
      <c r="P482" t="str">
        <f>IF(OR(ISBLANK(N482),ISBLANK(M482)),"",IF(N482&gt;M482,H482,IF(N482&lt;M482,G482,"na")))</f>
        <v>MIA</v>
      </c>
      <c r="Q482" s="23" t="str">
        <f t="shared" si="15"/>
        <v/>
      </c>
    </row>
    <row r="483" spans="1:17" x14ac:dyDescent="0.25">
      <c r="A483">
        <v>482</v>
      </c>
      <c r="B483" s="2" t="str">
        <f>CONCATENATE(D483,"_",IF(E483&lt;10,CONCATENATE("0",E483),E483),"_",H483,"@",G483)</f>
        <v>2013_15_PHI@MIN</v>
      </c>
      <c r="C483" t="s">
        <v>1</v>
      </c>
      <c r="D483">
        <v>2013</v>
      </c>
      <c r="E483">
        <f t="shared" si="14"/>
        <v>15</v>
      </c>
      <c r="F483">
        <v>15</v>
      </c>
      <c r="G483" t="s">
        <v>80</v>
      </c>
      <c r="H483" t="s">
        <v>86</v>
      </c>
      <c r="K483">
        <v>4.5</v>
      </c>
      <c r="M483">
        <v>48</v>
      </c>
      <c r="N483">
        <v>30</v>
      </c>
      <c r="O483" t="str">
        <f>IF(OR(ISBLANK(N483),ISBLANK(M483)),"",IF(N483&gt;(M483+IF(ISBLANK(K483),I483,K483)),H483,IF(N483&lt;(M483+IF(ISBLANK(K483),I483,K483)),G483,"na")))</f>
        <v>MIN</v>
      </c>
      <c r="P483" t="str">
        <f>IF(OR(ISBLANK(N483),ISBLANK(M483)),"",IF(N483&gt;M483,H483,IF(N483&lt;M483,G483,"na")))</f>
        <v>MIN</v>
      </c>
      <c r="Q483" s="23" t="str">
        <f t="shared" si="15"/>
        <v/>
      </c>
    </row>
    <row r="484" spans="1:17" x14ac:dyDescent="0.25">
      <c r="A484">
        <v>483</v>
      </c>
      <c r="B484" s="2" t="str">
        <f>CONCATENATE(D484,"_",IF(E484&lt;10,CONCATENATE("0",E484),E484),"_",H484,"@",G484)</f>
        <v>2013_15_SEA@NYG</v>
      </c>
      <c r="C484" t="s">
        <v>1</v>
      </c>
      <c r="D484">
        <v>2013</v>
      </c>
      <c r="E484">
        <f t="shared" si="14"/>
        <v>15</v>
      </c>
      <c r="F484">
        <v>15</v>
      </c>
      <c r="G484" t="s">
        <v>83</v>
      </c>
      <c r="H484" t="s">
        <v>89</v>
      </c>
      <c r="K484">
        <v>6.5</v>
      </c>
      <c r="M484">
        <v>0</v>
      </c>
      <c r="N484">
        <v>23</v>
      </c>
      <c r="O484" t="str">
        <f>IF(OR(ISBLANK(N484),ISBLANK(M484)),"",IF(N484&gt;(M484+IF(ISBLANK(K484),I484,K484)),H484,IF(N484&lt;(M484+IF(ISBLANK(K484),I484,K484)),G484,"na")))</f>
        <v>SEA</v>
      </c>
      <c r="P484" t="str">
        <f>IF(OR(ISBLANK(N484),ISBLANK(M484)),"",IF(N484&gt;M484,H484,IF(N484&lt;M484,G484,"na")))</f>
        <v>SEA</v>
      </c>
      <c r="Q484" s="23" t="str">
        <f t="shared" si="15"/>
        <v/>
      </c>
    </row>
    <row r="485" spans="1:17" x14ac:dyDescent="0.25">
      <c r="A485">
        <v>484</v>
      </c>
      <c r="B485" s="2" t="str">
        <f>CONCATENATE(D485,"_",IF(E485&lt;10,CONCATENATE("0",E485),E485),"_",H485,"@",G485)</f>
        <v>2013_15_SFO@TBY</v>
      </c>
      <c r="C485" t="s">
        <v>1</v>
      </c>
      <c r="D485">
        <v>2013</v>
      </c>
      <c r="E485">
        <f t="shared" si="14"/>
        <v>15</v>
      </c>
      <c r="F485">
        <v>15</v>
      </c>
      <c r="G485" t="s">
        <v>334</v>
      </c>
      <c r="H485" t="s">
        <v>333</v>
      </c>
      <c r="K485">
        <v>5.5</v>
      </c>
      <c r="M485">
        <v>14</v>
      </c>
      <c r="N485">
        <v>33</v>
      </c>
      <c r="O485" t="str">
        <f>IF(OR(ISBLANK(N485),ISBLANK(M485)),"",IF(N485&gt;(M485+IF(ISBLANK(K485),I485,K485)),H485,IF(N485&lt;(M485+IF(ISBLANK(K485),I485,K485)),G485,"na")))</f>
        <v>SFO</v>
      </c>
      <c r="P485" t="str">
        <f>IF(OR(ISBLANK(N485),ISBLANK(M485)),"",IF(N485&gt;M485,H485,IF(N485&lt;M485,G485,"na")))</f>
        <v>SFO</v>
      </c>
      <c r="Q485" s="23" t="str">
        <f t="shared" si="15"/>
        <v/>
      </c>
    </row>
    <row r="486" spans="1:17" x14ac:dyDescent="0.25">
      <c r="A486">
        <v>485</v>
      </c>
      <c r="B486" s="2" t="str">
        <f>CONCATENATE(D486,"_",IF(E486&lt;10,CONCATENATE("0",E486),E486),"_",H486,"@",G486)</f>
        <v>2013_15_KCY@OAK</v>
      </c>
      <c r="C486" t="s">
        <v>1</v>
      </c>
      <c r="D486">
        <v>2013</v>
      </c>
      <c r="E486">
        <f t="shared" si="14"/>
        <v>15</v>
      </c>
      <c r="F486">
        <v>15</v>
      </c>
      <c r="G486" t="s">
        <v>85</v>
      </c>
      <c r="H486" t="s">
        <v>331</v>
      </c>
      <c r="K486">
        <v>4.5</v>
      </c>
      <c r="M486">
        <v>31</v>
      </c>
      <c r="N486">
        <v>56</v>
      </c>
      <c r="O486" t="str">
        <f>IF(OR(ISBLANK(N486),ISBLANK(M486)),"",IF(N486&gt;(M486+IF(ISBLANK(K486),I486,K486)),H486,IF(N486&lt;(M486+IF(ISBLANK(K486),I486,K486)),G486,"na")))</f>
        <v>KCY</v>
      </c>
      <c r="P486" t="str">
        <f>IF(OR(ISBLANK(N486),ISBLANK(M486)),"",IF(N486&gt;M486,H486,IF(N486&lt;M486,G486,"na")))</f>
        <v>KCY</v>
      </c>
      <c r="Q486" s="23" t="str">
        <f t="shared" si="15"/>
        <v/>
      </c>
    </row>
    <row r="487" spans="1:17" x14ac:dyDescent="0.25">
      <c r="A487">
        <v>486</v>
      </c>
      <c r="B487" s="2" t="str">
        <f>CONCATENATE(D487,"_",IF(E487&lt;10,CONCATENATE("0",E487),E487),"_",H487,"@",G487)</f>
        <v>2013_15_NYJ@CAR</v>
      </c>
      <c r="C487" t="s">
        <v>1</v>
      </c>
      <c r="D487">
        <v>2013</v>
      </c>
      <c r="E487">
        <f t="shared" si="14"/>
        <v>15</v>
      </c>
      <c r="F487">
        <v>15</v>
      </c>
      <c r="G487" t="s">
        <v>67</v>
      </c>
      <c r="H487" t="s">
        <v>84</v>
      </c>
      <c r="K487">
        <v>-11.5</v>
      </c>
      <c r="M487">
        <v>30</v>
      </c>
      <c r="N487">
        <v>20</v>
      </c>
      <c r="O487" t="str">
        <f>IF(OR(ISBLANK(N487),ISBLANK(M487)),"",IF(N487&gt;(M487+IF(ISBLANK(K487),I487,K487)),H487,IF(N487&lt;(M487+IF(ISBLANK(K487),I487,K487)),G487,"na")))</f>
        <v>NYJ</v>
      </c>
      <c r="P487" t="str">
        <f>IF(OR(ISBLANK(N487),ISBLANK(M487)),"",IF(N487&gt;M487,H487,IF(N487&lt;M487,G487,"na")))</f>
        <v>CAR</v>
      </c>
      <c r="Q487" s="23" t="str">
        <f t="shared" si="15"/>
        <v/>
      </c>
    </row>
    <row r="488" spans="1:17" x14ac:dyDescent="0.25">
      <c r="A488">
        <v>487</v>
      </c>
      <c r="B488" s="2" t="str">
        <f>CONCATENATE(D488,"_",IF(E488&lt;10,CONCATENATE("0",E488),E488),"_",H488,"@",G488)</f>
        <v>2013_15_GBY@DAL</v>
      </c>
      <c r="C488" t="s">
        <v>1</v>
      </c>
      <c r="D488">
        <v>2013</v>
      </c>
      <c r="E488">
        <f t="shared" si="14"/>
        <v>15</v>
      </c>
      <c r="F488">
        <v>15</v>
      </c>
      <c r="G488" t="s">
        <v>71</v>
      </c>
      <c r="H488" t="s">
        <v>330</v>
      </c>
      <c r="K488">
        <v>-6.5</v>
      </c>
      <c r="M488">
        <v>36</v>
      </c>
      <c r="N488">
        <v>37</v>
      </c>
      <c r="O488" t="str">
        <f>IF(OR(ISBLANK(N488),ISBLANK(M488)),"",IF(N488&gt;(M488+IF(ISBLANK(K488),I488,K488)),H488,IF(N488&lt;(M488+IF(ISBLANK(K488),I488,K488)),G488,"na")))</f>
        <v>GBY</v>
      </c>
      <c r="P488" t="str">
        <f>IF(OR(ISBLANK(N488),ISBLANK(M488)),"",IF(N488&gt;M488,H488,IF(N488&lt;M488,G488,"na")))</f>
        <v>GBY</v>
      </c>
      <c r="Q488" s="23" t="str">
        <f t="shared" si="15"/>
        <v/>
      </c>
    </row>
    <row r="489" spans="1:17" x14ac:dyDescent="0.25">
      <c r="A489">
        <v>488</v>
      </c>
      <c r="B489" s="2" t="str">
        <f>CONCATENATE(D489,"_",IF(E489&lt;10,CONCATENATE("0",E489),E489),"_",H489,"@",G489)</f>
        <v>2013_15_ARI@TEN</v>
      </c>
      <c r="C489" t="s">
        <v>1</v>
      </c>
      <c r="D489">
        <v>2013</v>
      </c>
      <c r="E489">
        <f t="shared" si="14"/>
        <v>15</v>
      </c>
      <c r="F489">
        <v>15</v>
      </c>
      <c r="G489" t="s">
        <v>93</v>
      </c>
      <c r="H489" t="s">
        <v>64</v>
      </c>
      <c r="K489">
        <v>2.5</v>
      </c>
      <c r="M489">
        <v>34</v>
      </c>
      <c r="N489">
        <v>37</v>
      </c>
      <c r="O489" t="str">
        <f>IF(OR(ISBLANK(N489),ISBLANK(M489)),"",IF(N489&gt;(M489+IF(ISBLANK(K489),I489,K489)),H489,IF(N489&lt;(M489+IF(ISBLANK(K489),I489,K489)),G489,"na")))</f>
        <v>ARI</v>
      </c>
      <c r="P489" t="str">
        <f>IF(OR(ISBLANK(N489),ISBLANK(M489)),"",IF(N489&gt;M489,H489,IF(N489&lt;M489,G489,"na")))</f>
        <v>ARI</v>
      </c>
      <c r="Q489" s="23" t="str">
        <f t="shared" si="15"/>
        <v/>
      </c>
    </row>
    <row r="490" spans="1:17" x14ac:dyDescent="0.25">
      <c r="A490">
        <v>489</v>
      </c>
      <c r="B490" s="2" t="str">
        <f>CONCATENATE(D490,"_",IF(E490&lt;10,CONCATENATE("0",E490),E490),"_",H490,"@",G490)</f>
        <v>2013_15_NOR@STL</v>
      </c>
      <c r="C490" t="s">
        <v>1</v>
      </c>
      <c r="D490">
        <v>2013</v>
      </c>
      <c r="E490">
        <f t="shared" si="14"/>
        <v>15</v>
      </c>
      <c r="F490">
        <v>15</v>
      </c>
      <c r="G490" t="s">
        <v>91</v>
      </c>
      <c r="H490" t="s">
        <v>335</v>
      </c>
      <c r="K490">
        <v>5.5</v>
      </c>
      <c r="M490">
        <v>27</v>
      </c>
      <c r="N490">
        <v>16</v>
      </c>
      <c r="O490" t="str">
        <f>IF(OR(ISBLANK(N490),ISBLANK(M490)),"",IF(N490&gt;(M490+IF(ISBLANK(K490),I490,K490)),H490,IF(N490&lt;(M490+IF(ISBLANK(K490),I490,K490)),G490,"na")))</f>
        <v>STL</v>
      </c>
      <c r="P490" t="str">
        <f>IF(OR(ISBLANK(N490),ISBLANK(M490)),"",IF(N490&gt;M490,H490,IF(N490&lt;M490,G490,"na")))</f>
        <v>STL</v>
      </c>
      <c r="Q490" s="23" t="str">
        <f t="shared" si="15"/>
        <v/>
      </c>
    </row>
    <row r="491" spans="1:17" x14ac:dyDescent="0.25">
      <c r="A491">
        <v>490</v>
      </c>
      <c r="B491" s="2" t="str">
        <f>CONCATENATE(D491,"_",IF(E491&lt;10,CONCATENATE("0",E491),E491),"_",H491,"@",G491)</f>
        <v>2013_15_CIN@PIT</v>
      </c>
      <c r="C491" t="s">
        <v>1</v>
      </c>
      <c r="D491">
        <v>2013</v>
      </c>
      <c r="E491">
        <f t="shared" si="14"/>
        <v>15</v>
      </c>
      <c r="F491">
        <v>15</v>
      </c>
      <c r="G491" t="s">
        <v>87</v>
      </c>
      <c r="H491" t="s">
        <v>69</v>
      </c>
      <c r="K491">
        <v>2.5</v>
      </c>
      <c r="M491">
        <v>30</v>
      </c>
      <c r="N491">
        <v>20</v>
      </c>
      <c r="O491" t="str">
        <f>IF(OR(ISBLANK(N491),ISBLANK(M491)),"",IF(N491&gt;(M491+IF(ISBLANK(K491),I491,K491)),H491,IF(N491&lt;(M491+IF(ISBLANK(K491),I491,K491)),G491,"na")))</f>
        <v>PIT</v>
      </c>
      <c r="P491" t="str">
        <f>IF(OR(ISBLANK(N491),ISBLANK(M491)),"",IF(N491&gt;M491,H491,IF(N491&lt;M491,G491,"na")))</f>
        <v>PIT</v>
      </c>
      <c r="Q491" s="23" t="str">
        <f t="shared" si="15"/>
        <v/>
      </c>
    </row>
    <row r="492" spans="1:17" x14ac:dyDescent="0.25">
      <c r="A492">
        <v>491</v>
      </c>
      <c r="B492" s="2" t="str">
        <f>CONCATENATE(D492,"_",IF(E492&lt;10,CONCATENATE("0",E492),E492),"_",H492,"@",G492)</f>
        <v>2013_15_BAL@DET</v>
      </c>
      <c r="C492" t="s">
        <v>1</v>
      </c>
      <c r="D492">
        <v>2013</v>
      </c>
      <c r="E492">
        <f t="shared" si="14"/>
        <v>15</v>
      </c>
      <c r="F492">
        <v>15</v>
      </c>
      <c r="G492" t="s">
        <v>73</v>
      </c>
      <c r="H492" t="s">
        <v>65</v>
      </c>
      <c r="K492">
        <v>-5.5</v>
      </c>
      <c r="M492">
        <v>16</v>
      </c>
      <c r="N492">
        <v>18</v>
      </c>
      <c r="O492" t="str">
        <f>IF(OR(ISBLANK(N492),ISBLANK(M492)),"",IF(N492&gt;(M492+IF(ISBLANK(K492),I492,K492)),H492,IF(N492&lt;(M492+IF(ISBLANK(K492),I492,K492)),G492,"na")))</f>
        <v>BAL</v>
      </c>
      <c r="P492" t="str">
        <f>IF(OR(ISBLANK(N492),ISBLANK(M492)),"",IF(N492&gt;M492,H492,IF(N492&lt;M492,G492,"na")))</f>
        <v>BAL</v>
      </c>
      <c r="Q492" s="23" t="str">
        <f t="shared" si="15"/>
        <v/>
      </c>
    </row>
    <row r="493" spans="1:17" x14ac:dyDescent="0.25">
      <c r="A493">
        <v>492</v>
      </c>
      <c r="B493" s="2" t="str">
        <f>CONCATENATE(D493,"_",IF(E493&lt;10,CONCATENATE("0",E493),E493),"_",H493,"@",G493)</f>
        <v>2013_16_MIA@BUF</v>
      </c>
      <c r="C493" t="s">
        <v>1</v>
      </c>
      <c r="D493">
        <v>2013</v>
      </c>
      <c r="E493">
        <f t="shared" si="14"/>
        <v>16</v>
      </c>
      <c r="F493">
        <v>16</v>
      </c>
      <c r="G493" t="s">
        <v>66</v>
      </c>
      <c r="H493" t="s">
        <v>79</v>
      </c>
      <c r="K493">
        <v>2.5</v>
      </c>
      <c r="M493">
        <v>19</v>
      </c>
      <c r="N493">
        <v>0</v>
      </c>
      <c r="O493" t="str">
        <f>IF(OR(ISBLANK(N493),ISBLANK(M493)),"",IF(N493&gt;(M493+IF(ISBLANK(K493),I493,K493)),H493,IF(N493&lt;(M493+IF(ISBLANK(K493),I493,K493)),G493,"na")))</f>
        <v>BUF</v>
      </c>
      <c r="P493" t="str">
        <f>IF(OR(ISBLANK(N493),ISBLANK(M493)),"",IF(N493&gt;M493,H493,IF(N493&lt;M493,G493,"na")))</f>
        <v>BUF</v>
      </c>
      <c r="Q493" s="23" t="str">
        <f t="shared" si="15"/>
        <v/>
      </c>
    </row>
    <row r="494" spans="1:17" x14ac:dyDescent="0.25">
      <c r="A494">
        <v>493</v>
      </c>
      <c r="B494" s="2" t="str">
        <f>CONCATENATE(D494,"_",IF(E494&lt;10,CONCATENATE("0",E494),E494),"_",H494,"@",G494)</f>
        <v>2013_16_MIN@CIN</v>
      </c>
      <c r="C494" t="s">
        <v>1</v>
      </c>
      <c r="D494">
        <v>2013</v>
      </c>
      <c r="E494">
        <f t="shared" si="14"/>
        <v>16</v>
      </c>
      <c r="F494">
        <v>16</v>
      </c>
      <c r="G494" t="s">
        <v>69</v>
      </c>
      <c r="H494" t="s">
        <v>80</v>
      </c>
      <c r="K494">
        <v>-7.5</v>
      </c>
      <c r="M494">
        <v>42</v>
      </c>
      <c r="N494">
        <v>14</v>
      </c>
      <c r="O494" t="str">
        <f>IF(OR(ISBLANK(N494),ISBLANK(M494)),"",IF(N494&gt;(M494+IF(ISBLANK(K494),I494,K494)),H494,IF(N494&lt;(M494+IF(ISBLANK(K494),I494,K494)),G494,"na")))</f>
        <v>CIN</v>
      </c>
      <c r="P494" t="str">
        <f>IF(OR(ISBLANK(N494),ISBLANK(M494)),"",IF(N494&gt;M494,H494,IF(N494&lt;M494,G494,"na")))</f>
        <v>CIN</v>
      </c>
      <c r="Q494" s="23" t="str">
        <f t="shared" si="15"/>
        <v/>
      </c>
    </row>
    <row r="495" spans="1:17" x14ac:dyDescent="0.25">
      <c r="A495">
        <v>494</v>
      </c>
      <c r="B495" s="2" t="str">
        <f>CONCATENATE(D495,"_",IF(E495&lt;10,CONCATENATE("0",E495),E495),"_",H495,"@",G495)</f>
        <v>2013_16_CLE@NYJ</v>
      </c>
      <c r="C495" t="s">
        <v>1</v>
      </c>
      <c r="D495">
        <v>2013</v>
      </c>
      <c r="E495">
        <f t="shared" si="14"/>
        <v>16</v>
      </c>
      <c r="F495">
        <v>16</v>
      </c>
      <c r="G495" t="s">
        <v>84</v>
      </c>
      <c r="H495" t="s">
        <v>70</v>
      </c>
      <c r="K495">
        <v>-2.5</v>
      </c>
      <c r="M495">
        <v>24</v>
      </c>
      <c r="N495">
        <v>13</v>
      </c>
      <c r="O495" t="str">
        <f>IF(OR(ISBLANK(N495),ISBLANK(M495)),"",IF(N495&gt;(M495+IF(ISBLANK(K495),I495,K495)),H495,IF(N495&lt;(M495+IF(ISBLANK(K495),I495,K495)),G495,"na")))</f>
        <v>NYJ</v>
      </c>
      <c r="P495" t="str">
        <f>IF(OR(ISBLANK(N495),ISBLANK(M495)),"",IF(N495&gt;M495,H495,IF(N495&lt;M495,G495,"na")))</f>
        <v>NYJ</v>
      </c>
      <c r="Q495" s="23" t="str">
        <f t="shared" si="15"/>
        <v/>
      </c>
    </row>
    <row r="496" spans="1:17" x14ac:dyDescent="0.25">
      <c r="A496">
        <v>495</v>
      </c>
      <c r="B496" s="2" t="str">
        <f>CONCATENATE(D496,"_",IF(E496&lt;10,CONCATENATE("0",E496),E496),"_",H496,"@",G496)</f>
        <v>2013_16_DAL@WAS</v>
      </c>
      <c r="C496" t="s">
        <v>1</v>
      </c>
      <c r="D496">
        <v>2013</v>
      </c>
      <c r="E496">
        <f t="shared" si="14"/>
        <v>16</v>
      </c>
      <c r="F496">
        <v>16</v>
      </c>
      <c r="G496" t="s">
        <v>94</v>
      </c>
      <c r="H496" t="s">
        <v>71</v>
      </c>
      <c r="K496">
        <v>3.5</v>
      </c>
      <c r="M496">
        <v>23</v>
      </c>
      <c r="N496">
        <v>24</v>
      </c>
      <c r="O496" t="str">
        <f>IF(OR(ISBLANK(N496),ISBLANK(M496)),"",IF(N496&gt;(M496+IF(ISBLANK(K496),I496,K496)),H496,IF(N496&lt;(M496+IF(ISBLANK(K496),I496,K496)),G496,"na")))</f>
        <v>WAS</v>
      </c>
      <c r="P496" t="str">
        <f>IF(OR(ISBLANK(N496),ISBLANK(M496)),"",IF(N496&gt;M496,H496,IF(N496&lt;M496,G496,"na")))</f>
        <v>DAL</v>
      </c>
      <c r="Q496" s="23" t="str">
        <f t="shared" si="15"/>
        <v/>
      </c>
    </row>
    <row r="497" spans="1:17" x14ac:dyDescent="0.25">
      <c r="A497">
        <v>496</v>
      </c>
      <c r="B497" s="2" t="str">
        <f>CONCATENATE(D497,"_",IF(E497&lt;10,CONCATENATE("0",E497),E497),"_",H497,"@",G497)</f>
        <v>2013_16_DEN@HOU</v>
      </c>
      <c r="C497" t="s">
        <v>1</v>
      </c>
      <c r="D497">
        <v>2013</v>
      </c>
      <c r="E497">
        <f t="shared" si="14"/>
        <v>16</v>
      </c>
      <c r="F497">
        <v>16</v>
      </c>
      <c r="G497" t="s">
        <v>75</v>
      </c>
      <c r="H497" t="s">
        <v>72</v>
      </c>
      <c r="K497">
        <v>11.5</v>
      </c>
      <c r="M497">
        <v>13</v>
      </c>
      <c r="N497">
        <v>37</v>
      </c>
      <c r="O497" t="str">
        <f>IF(OR(ISBLANK(N497),ISBLANK(M497)),"",IF(N497&gt;(M497+IF(ISBLANK(K497),I497,K497)),H497,IF(N497&lt;(M497+IF(ISBLANK(K497),I497,K497)),G497,"na")))</f>
        <v>DEN</v>
      </c>
      <c r="P497" t="str">
        <f>IF(OR(ISBLANK(N497),ISBLANK(M497)),"",IF(N497&gt;M497,H497,IF(N497&lt;M497,G497,"na")))</f>
        <v>DEN</v>
      </c>
      <c r="Q497" s="23" t="str">
        <f t="shared" si="15"/>
        <v/>
      </c>
    </row>
    <row r="498" spans="1:17" x14ac:dyDescent="0.25">
      <c r="A498">
        <v>497</v>
      </c>
      <c r="B498" s="2" t="str">
        <f>CONCATENATE(D498,"_",IF(E498&lt;10,CONCATENATE("0",E498),E498),"_",H498,"@",G498)</f>
        <v>2013_16_TEN@JAX</v>
      </c>
      <c r="C498" t="s">
        <v>1</v>
      </c>
      <c r="D498">
        <v>2013</v>
      </c>
      <c r="E498">
        <f t="shared" si="14"/>
        <v>16</v>
      </c>
      <c r="F498">
        <v>16</v>
      </c>
      <c r="G498" t="s">
        <v>77</v>
      </c>
      <c r="H498" t="s">
        <v>93</v>
      </c>
      <c r="K498">
        <v>5.5</v>
      </c>
      <c r="M498">
        <v>16</v>
      </c>
      <c r="N498">
        <v>20</v>
      </c>
      <c r="O498" t="str">
        <f>IF(OR(ISBLANK(N498),ISBLANK(M498)),"",IF(N498&gt;(M498+IF(ISBLANK(K498),I498,K498)),H498,IF(N498&lt;(M498+IF(ISBLANK(K498),I498,K498)),G498,"na")))</f>
        <v>JAX</v>
      </c>
      <c r="P498" t="str">
        <f>IF(OR(ISBLANK(N498),ISBLANK(M498)),"",IF(N498&gt;M498,H498,IF(N498&lt;M498,G498,"na")))</f>
        <v>TEN</v>
      </c>
      <c r="Q498" s="23" t="str">
        <f t="shared" si="15"/>
        <v/>
      </c>
    </row>
    <row r="499" spans="1:17" x14ac:dyDescent="0.25">
      <c r="A499">
        <v>498</v>
      </c>
      <c r="B499" s="2" t="str">
        <f>CONCATENATE(D499,"_",IF(E499&lt;10,CONCATENATE("0",E499),E499),"_",H499,"@",G499)</f>
        <v>2013_16_IND@KCY</v>
      </c>
      <c r="C499" t="s">
        <v>1</v>
      </c>
      <c r="D499">
        <v>2013</v>
      </c>
      <c r="E499">
        <f t="shared" si="14"/>
        <v>16</v>
      </c>
      <c r="F499">
        <v>16</v>
      </c>
      <c r="G499" t="s">
        <v>331</v>
      </c>
      <c r="H499" t="s">
        <v>76</v>
      </c>
      <c r="K499">
        <v>-6.5</v>
      </c>
      <c r="M499">
        <v>7</v>
      </c>
      <c r="N499">
        <v>23</v>
      </c>
      <c r="O499" t="str">
        <f>IF(OR(ISBLANK(N499),ISBLANK(M499)),"",IF(N499&gt;(M499+IF(ISBLANK(K499),I499,K499)),H499,IF(N499&lt;(M499+IF(ISBLANK(K499),I499,K499)),G499,"na")))</f>
        <v>IND</v>
      </c>
      <c r="P499" t="str">
        <f>IF(OR(ISBLANK(N499),ISBLANK(M499)),"",IF(N499&gt;M499,H499,IF(N499&lt;M499,G499,"na")))</f>
        <v>IND</v>
      </c>
      <c r="Q499" s="23" t="str">
        <f t="shared" si="15"/>
        <v/>
      </c>
    </row>
    <row r="500" spans="1:17" x14ac:dyDescent="0.25">
      <c r="A500">
        <v>499</v>
      </c>
      <c r="B500" s="2" t="str">
        <f>CONCATENATE(D500,"_",IF(E500&lt;10,CONCATENATE("0",E500),E500),"_",H500,"@",G500)</f>
        <v>2013_16_TBY@STL</v>
      </c>
      <c r="C500" t="s">
        <v>1</v>
      </c>
      <c r="D500">
        <v>2013</v>
      </c>
      <c r="E500">
        <f t="shared" si="14"/>
        <v>16</v>
      </c>
      <c r="F500">
        <v>16</v>
      </c>
      <c r="G500" t="s">
        <v>91</v>
      </c>
      <c r="H500" t="s">
        <v>334</v>
      </c>
      <c r="K500">
        <v>-5.5</v>
      </c>
      <c r="M500">
        <v>23</v>
      </c>
      <c r="N500">
        <v>13</v>
      </c>
      <c r="O500" t="str">
        <f>IF(OR(ISBLANK(N500),ISBLANK(M500)),"",IF(N500&gt;(M500+IF(ISBLANK(K500),I500,K500)),H500,IF(N500&lt;(M500+IF(ISBLANK(K500),I500,K500)),G500,"na")))</f>
        <v>STL</v>
      </c>
      <c r="P500" t="str">
        <f>IF(OR(ISBLANK(N500),ISBLANK(M500)),"",IF(N500&gt;M500,H500,IF(N500&lt;M500,G500,"na")))</f>
        <v>STL</v>
      </c>
      <c r="Q500" s="23" t="str">
        <f t="shared" si="15"/>
        <v/>
      </c>
    </row>
    <row r="501" spans="1:17" x14ac:dyDescent="0.25">
      <c r="A501">
        <v>500</v>
      </c>
      <c r="B501" s="2" t="str">
        <f>CONCATENATE(D501,"_",IF(E501&lt;10,CONCATENATE("0",E501),E501),"_",H501,"@",G501)</f>
        <v>2013_16_NOR@CAR</v>
      </c>
      <c r="C501" t="s">
        <v>1</v>
      </c>
      <c r="D501">
        <v>2013</v>
      </c>
      <c r="E501">
        <f t="shared" si="14"/>
        <v>16</v>
      </c>
      <c r="F501">
        <v>16</v>
      </c>
      <c r="G501" t="s">
        <v>67</v>
      </c>
      <c r="H501" t="s">
        <v>335</v>
      </c>
      <c r="K501">
        <v>-3.5</v>
      </c>
      <c r="M501">
        <v>17</v>
      </c>
      <c r="N501">
        <v>13</v>
      </c>
      <c r="O501" t="str">
        <f>IF(OR(ISBLANK(N501),ISBLANK(M501)),"",IF(N501&gt;(M501+IF(ISBLANK(K501),I501,K501)),H501,IF(N501&lt;(M501+IF(ISBLANK(K501),I501,K501)),G501,"na")))</f>
        <v>CAR</v>
      </c>
      <c r="P501" t="str">
        <f>IF(OR(ISBLANK(N501),ISBLANK(M501)),"",IF(N501&gt;M501,H501,IF(N501&lt;M501,G501,"na")))</f>
        <v>CAR</v>
      </c>
      <c r="Q501" s="23" t="str">
        <f t="shared" si="15"/>
        <v/>
      </c>
    </row>
    <row r="502" spans="1:17" x14ac:dyDescent="0.25">
      <c r="A502">
        <v>501</v>
      </c>
      <c r="B502" s="2" t="str">
        <f>CONCATENATE(D502,"_",IF(E502&lt;10,CONCATENATE("0",E502),E502),"_",H502,"@",G502)</f>
        <v>2013_16_NYG@DET</v>
      </c>
      <c r="C502" t="s">
        <v>1</v>
      </c>
      <c r="D502">
        <v>2013</v>
      </c>
      <c r="E502">
        <f t="shared" si="14"/>
        <v>16</v>
      </c>
      <c r="F502">
        <v>16</v>
      </c>
      <c r="G502" t="s">
        <v>73</v>
      </c>
      <c r="H502" t="s">
        <v>83</v>
      </c>
      <c r="K502">
        <v>-9.5</v>
      </c>
      <c r="M502">
        <v>20</v>
      </c>
      <c r="N502">
        <v>23</v>
      </c>
      <c r="O502" t="str">
        <f>IF(OR(ISBLANK(N502),ISBLANK(M502)),"",IF(N502&gt;(M502+IF(ISBLANK(K502),I502,K502)),H502,IF(N502&lt;(M502+IF(ISBLANK(K502),I502,K502)),G502,"na")))</f>
        <v>NYG</v>
      </c>
      <c r="P502" t="str">
        <f>IF(OR(ISBLANK(N502),ISBLANK(M502)),"",IF(N502&gt;M502,H502,IF(N502&lt;M502,G502,"na")))</f>
        <v>NYG</v>
      </c>
      <c r="Q502" s="23" t="str">
        <f t="shared" si="15"/>
        <v/>
      </c>
    </row>
    <row r="503" spans="1:17" x14ac:dyDescent="0.25">
      <c r="A503">
        <v>502</v>
      </c>
      <c r="B503" s="2" t="str">
        <f>CONCATENATE(D503,"_",IF(E503&lt;10,CONCATENATE("0",E503),E503),"_",H503,"@",G503)</f>
        <v>2013_16_ARI@SEA</v>
      </c>
      <c r="C503" t="s">
        <v>1</v>
      </c>
      <c r="D503">
        <v>2013</v>
      </c>
      <c r="E503">
        <f t="shared" si="14"/>
        <v>16</v>
      </c>
      <c r="F503">
        <v>16</v>
      </c>
      <c r="G503" t="s">
        <v>89</v>
      </c>
      <c r="H503" t="s">
        <v>64</v>
      </c>
      <c r="K503">
        <v>-10.5</v>
      </c>
      <c r="M503">
        <v>10</v>
      </c>
      <c r="N503">
        <v>17</v>
      </c>
      <c r="O503" t="str">
        <f>IF(OR(ISBLANK(N503),ISBLANK(M503)),"",IF(N503&gt;(M503+IF(ISBLANK(K503),I503,K503)),H503,IF(N503&lt;(M503+IF(ISBLANK(K503),I503,K503)),G503,"na")))</f>
        <v>ARI</v>
      </c>
      <c r="P503" t="str">
        <f>IF(OR(ISBLANK(N503),ISBLANK(M503)),"",IF(N503&gt;M503,H503,IF(N503&lt;M503,G503,"na")))</f>
        <v>ARI</v>
      </c>
      <c r="Q503" s="23" t="str">
        <f t="shared" si="15"/>
        <v/>
      </c>
    </row>
    <row r="504" spans="1:17" x14ac:dyDescent="0.25">
      <c r="A504">
        <v>503</v>
      </c>
      <c r="B504" s="2" t="str">
        <f>CONCATENATE(D504,"_",IF(E504&lt;10,CONCATENATE("0",E504),E504),"_",H504,"@",G504)</f>
        <v>2013_16_PIT@GBY</v>
      </c>
      <c r="C504" t="s">
        <v>1</v>
      </c>
      <c r="D504">
        <v>2013</v>
      </c>
      <c r="E504">
        <f t="shared" si="14"/>
        <v>16</v>
      </c>
      <c r="F504">
        <v>16</v>
      </c>
      <c r="G504" t="s">
        <v>330</v>
      </c>
      <c r="H504" t="s">
        <v>87</v>
      </c>
      <c r="K504">
        <v>-2.5</v>
      </c>
      <c r="M504">
        <v>31</v>
      </c>
      <c r="N504">
        <v>38</v>
      </c>
      <c r="O504" t="str">
        <f>IF(OR(ISBLANK(N504),ISBLANK(M504)),"",IF(N504&gt;(M504+IF(ISBLANK(K504),I504,K504)),H504,IF(N504&lt;(M504+IF(ISBLANK(K504),I504,K504)),G504,"na")))</f>
        <v>PIT</v>
      </c>
      <c r="P504" t="str">
        <f>IF(OR(ISBLANK(N504),ISBLANK(M504)),"",IF(N504&gt;M504,H504,IF(N504&lt;M504,G504,"na")))</f>
        <v>PIT</v>
      </c>
      <c r="Q504" s="23" t="str">
        <f t="shared" si="15"/>
        <v/>
      </c>
    </row>
    <row r="505" spans="1:17" x14ac:dyDescent="0.25">
      <c r="A505">
        <v>504</v>
      </c>
      <c r="B505" s="2" t="str">
        <f>CONCATENATE(D505,"_",IF(E505&lt;10,CONCATENATE("0",E505),E505),"_",H505,"@",G505)</f>
        <v>2013_16_OAK@SD</v>
      </c>
      <c r="C505" t="s">
        <v>1</v>
      </c>
      <c r="D505">
        <v>2013</v>
      </c>
      <c r="E505">
        <f t="shared" si="14"/>
        <v>16</v>
      </c>
      <c r="F505">
        <v>16</v>
      </c>
      <c r="G505" t="s">
        <v>88</v>
      </c>
      <c r="H505" t="s">
        <v>85</v>
      </c>
      <c r="K505">
        <v>-10.5</v>
      </c>
      <c r="M505">
        <v>26</v>
      </c>
      <c r="N505">
        <v>13</v>
      </c>
      <c r="O505" t="str">
        <f>IF(OR(ISBLANK(N505),ISBLANK(M505)),"",IF(N505&gt;(M505+IF(ISBLANK(K505),I505,K505)),H505,IF(N505&lt;(M505+IF(ISBLANK(K505),I505,K505)),G505,"na")))</f>
        <v>SD</v>
      </c>
      <c r="P505" t="str">
        <f>IF(OR(ISBLANK(N505),ISBLANK(M505)),"",IF(N505&gt;M505,H505,IF(N505&lt;M505,G505,"na")))</f>
        <v>SD</v>
      </c>
      <c r="Q505" s="23" t="str">
        <f t="shared" si="15"/>
        <v/>
      </c>
    </row>
    <row r="506" spans="1:17" x14ac:dyDescent="0.25">
      <c r="A506">
        <v>505</v>
      </c>
      <c r="B506" s="2" t="str">
        <f>CONCATENATE(D506,"_",IF(E506&lt;10,CONCATENATE("0",E506),E506),"_",H506,"@",G506)</f>
        <v>2013_16_NWE@BAL</v>
      </c>
      <c r="C506" t="s">
        <v>1</v>
      </c>
      <c r="D506">
        <v>2013</v>
      </c>
      <c r="E506">
        <f t="shared" si="14"/>
        <v>16</v>
      </c>
      <c r="F506">
        <v>16</v>
      </c>
      <c r="G506" t="s">
        <v>65</v>
      </c>
      <c r="H506" t="s">
        <v>332</v>
      </c>
      <c r="K506">
        <v>-2.5</v>
      </c>
      <c r="M506">
        <v>7</v>
      </c>
      <c r="N506">
        <v>41</v>
      </c>
      <c r="O506" t="str">
        <f>IF(OR(ISBLANK(N506),ISBLANK(M506)),"",IF(N506&gt;(M506+IF(ISBLANK(K506),I506,K506)),H506,IF(N506&lt;(M506+IF(ISBLANK(K506),I506,K506)),G506,"na")))</f>
        <v>NWE</v>
      </c>
      <c r="P506" t="str">
        <f>IF(OR(ISBLANK(N506),ISBLANK(M506)),"",IF(N506&gt;M506,H506,IF(N506&lt;M506,G506,"na")))</f>
        <v>NWE</v>
      </c>
      <c r="Q506" s="23" t="str">
        <f t="shared" si="15"/>
        <v/>
      </c>
    </row>
    <row r="507" spans="1:17" x14ac:dyDescent="0.25">
      <c r="A507">
        <v>506</v>
      </c>
      <c r="B507" s="2" t="str">
        <f>CONCATENATE(D507,"_",IF(E507&lt;10,CONCATENATE("0",E507),E507),"_",H507,"@",G507)</f>
        <v>2013_16_CHI@PHI</v>
      </c>
      <c r="C507" t="s">
        <v>1</v>
      </c>
      <c r="D507">
        <v>2013</v>
      </c>
      <c r="E507">
        <f t="shared" si="14"/>
        <v>16</v>
      </c>
      <c r="F507">
        <v>16</v>
      </c>
      <c r="G507" t="s">
        <v>86</v>
      </c>
      <c r="H507" t="s">
        <v>68</v>
      </c>
      <c r="K507">
        <v>-2.5</v>
      </c>
      <c r="M507">
        <v>54</v>
      </c>
      <c r="N507">
        <v>11</v>
      </c>
      <c r="O507" t="str">
        <f>IF(OR(ISBLANK(N507),ISBLANK(M507)),"",IF(N507&gt;(M507+IF(ISBLANK(K507),I507,K507)),H507,IF(N507&lt;(M507+IF(ISBLANK(K507),I507,K507)),G507,"na")))</f>
        <v>PHI</v>
      </c>
      <c r="P507" t="str">
        <f>IF(OR(ISBLANK(N507),ISBLANK(M507)),"",IF(N507&gt;M507,H507,IF(N507&lt;M507,G507,"na")))</f>
        <v>PHI</v>
      </c>
      <c r="Q507" s="23" t="str">
        <f t="shared" si="15"/>
        <v/>
      </c>
    </row>
    <row r="508" spans="1:17" x14ac:dyDescent="0.25">
      <c r="A508">
        <v>507</v>
      </c>
      <c r="B508" s="2" t="str">
        <f>CONCATENATE(D508,"_",IF(E508&lt;10,CONCATENATE("0",E508),E508),"_",H508,"@",G508)</f>
        <v>2013_16_ATL@SFO</v>
      </c>
      <c r="C508" t="s">
        <v>1</v>
      </c>
      <c r="D508">
        <v>2013</v>
      </c>
      <c r="E508">
        <f t="shared" si="14"/>
        <v>16</v>
      </c>
      <c r="F508">
        <v>16</v>
      </c>
      <c r="G508" t="s">
        <v>333</v>
      </c>
      <c r="H508" t="s">
        <v>20</v>
      </c>
      <c r="K508">
        <v>-11.5</v>
      </c>
      <c r="M508">
        <v>34</v>
      </c>
      <c r="N508">
        <v>24</v>
      </c>
      <c r="O508" t="str">
        <f>IF(OR(ISBLANK(N508),ISBLANK(M508)),"",IF(N508&gt;(M508+IF(ISBLANK(K508),I508,K508)),H508,IF(N508&lt;(M508+IF(ISBLANK(K508),I508,K508)),G508,"na")))</f>
        <v>ATL</v>
      </c>
      <c r="P508" t="str">
        <f>IF(OR(ISBLANK(N508),ISBLANK(M508)),"",IF(N508&gt;M508,H508,IF(N508&lt;M508,G508,"na")))</f>
        <v>SFO</v>
      </c>
      <c r="Q508" s="23" t="str">
        <f t="shared" si="15"/>
        <v/>
      </c>
    </row>
    <row r="509" spans="1:17" x14ac:dyDescent="0.25">
      <c r="A509">
        <v>508</v>
      </c>
      <c r="B509" s="2" t="str">
        <f>CONCATENATE(D509,"_",IF(E509&lt;10,CONCATENATE("0",E509),E509),"_",H509,"@",G509)</f>
        <v>2013_17_CAR@ATL</v>
      </c>
      <c r="C509" t="s">
        <v>1</v>
      </c>
      <c r="D509">
        <v>2013</v>
      </c>
      <c r="E509">
        <f t="shared" si="14"/>
        <v>17</v>
      </c>
      <c r="F509">
        <v>17</v>
      </c>
      <c r="G509" t="s">
        <v>20</v>
      </c>
      <c r="H509" t="s">
        <v>67</v>
      </c>
      <c r="K509">
        <v>7.5</v>
      </c>
      <c r="M509">
        <v>20</v>
      </c>
      <c r="N509">
        <v>21</v>
      </c>
      <c r="O509" t="str">
        <f>IF(OR(ISBLANK(N509),ISBLANK(M509)),"",IF(N509&gt;(M509+IF(ISBLANK(K509),I509,K509)),H509,IF(N509&lt;(M509+IF(ISBLANK(K509),I509,K509)),G509,"na")))</f>
        <v>ATL</v>
      </c>
      <c r="P509" t="str">
        <f>IF(OR(ISBLANK(N509),ISBLANK(M509)),"",IF(N509&gt;M509,H509,IF(N509&lt;M509,G509,"na")))</f>
        <v>CAR</v>
      </c>
      <c r="Q509" s="23" t="str">
        <f t="shared" si="15"/>
        <v/>
      </c>
    </row>
    <row r="510" spans="1:17" x14ac:dyDescent="0.25">
      <c r="A510">
        <v>509</v>
      </c>
      <c r="B510" s="2" t="str">
        <f>CONCATENATE(D510,"_",IF(E510&lt;10,CONCATENATE("0",E510),E510),"_",H510,"@",G510)</f>
        <v>2013_17_BUF@NWE</v>
      </c>
      <c r="C510" t="s">
        <v>1</v>
      </c>
      <c r="D510">
        <v>2013</v>
      </c>
      <c r="E510">
        <f t="shared" si="14"/>
        <v>17</v>
      </c>
      <c r="F510">
        <v>17</v>
      </c>
      <c r="G510" t="s">
        <v>332</v>
      </c>
      <c r="H510" t="s">
        <v>66</v>
      </c>
      <c r="K510">
        <v>-9.5</v>
      </c>
      <c r="M510">
        <v>34</v>
      </c>
      <c r="N510">
        <v>20</v>
      </c>
      <c r="O510" t="str">
        <f>IF(OR(ISBLANK(N510),ISBLANK(M510)),"",IF(N510&gt;(M510+IF(ISBLANK(K510),I510,K510)),H510,IF(N510&lt;(M510+IF(ISBLANK(K510),I510,K510)),G510,"na")))</f>
        <v>NWE</v>
      </c>
      <c r="P510" t="str">
        <f>IF(OR(ISBLANK(N510),ISBLANK(M510)),"",IF(N510&gt;M510,H510,IF(N510&lt;M510,G510,"na")))</f>
        <v>NWE</v>
      </c>
      <c r="Q510" s="23" t="str">
        <f t="shared" si="15"/>
        <v/>
      </c>
    </row>
    <row r="511" spans="1:17" x14ac:dyDescent="0.25">
      <c r="A511">
        <v>510</v>
      </c>
      <c r="B511" s="2" t="str">
        <f>CONCATENATE(D511,"_",IF(E511&lt;10,CONCATENATE("0",E511),E511),"_",H511,"@",G511)</f>
        <v>2013_17_GBY@CHI</v>
      </c>
      <c r="C511" t="s">
        <v>1</v>
      </c>
      <c r="D511">
        <v>2013</v>
      </c>
      <c r="E511">
        <f t="shared" si="14"/>
        <v>17</v>
      </c>
      <c r="F511">
        <v>17</v>
      </c>
      <c r="G511" t="s">
        <v>68</v>
      </c>
      <c r="H511" t="s">
        <v>330</v>
      </c>
      <c r="K511">
        <v>-3.5</v>
      </c>
      <c r="M511">
        <v>28</v>
      </c>
      <c r="N511">
        <v>33</v>
      </c>
      <c r="O511" t="str">
        <f>IF(OR(ISBLANK(N511),ISBLANK(M511)),"",IF(N511&gt;(M511+IF(ISBLANK(K511),I511,K511)),H511,IF(N511&lt;(M511+IF(ISBLANK(K511),I511,K511)),G511,"na")))</f>
        <v>GBY</v>
      </c>
      <c r="P511" t="str">
        <f>IF(OR(ISBLANK(N511),ISBLANK(M511)),"",IF(N511&gt;M511,H511,IF(N511&lt;M511,G511,"na")))</f>
        <v>GBY</v>
      </c>
      <c r="Q511" s="23" t="str">
        <f t="shared" si="15"/>
        <v/>
      </c>
    </row>
    <row r="512" spans="1:17" x14ac:dyDescent="0.25">
      <c r="A512">
        <v>511</v>
      </c>
      <c r="B512" s="2" t="str">
        <f>CONCATENATE(D512,"_",IF(E512&lt;10,CONCATENATE("0",E512),E512),"_",H512,"@",G512)</f>
        <v>2013_17_BAL@CIN</v>
      </c>
      <c r="C512" t="s">
        <v>1</v>
      </c>
      <c r="D512">
        <v>2013</v>
      </c>
      <c r="E512">
        <f t="shared" si="14"/>
        <v>17</v>
      </c>
      <c r="F512">
        <v>17</v>
      </c>
      <c r="G512" t="s">
        <v>69</v>
      </c>
      <c r="H512" t="s">
        <v>65</v>
      </c>
      <c r="K512">
        <v>-5.5</v>
      </c>
      <c r="M512">
        <v>34</v>
      </c>
      <c r="N512">
        <v>17</v>
      </c>
      <c r="O512" t="str">
        <f>IF(OR(ISBLANK(N512),ISBLANK(M512)),"",IF(N512&gt;(M512+IF(ISBLANK(K512),I512,K512)),H512,IF(N512&lt;(M512+IF(ISBLANK(K512),I512,K512)),G512,"na")))</f>
        <v>CIN</v>
      </c>
      <c r="P512" t="str">
        <f>IF(OR(ISBLANK(N512),ISBLANK(M512)),"",IF(N512&gt;M512,H512,IF(N512&lt;M512,G512,"na")))</f>
        <v>CIN</v>
      </c>
      <c r="Q512" s="23" t="str">
        <f t="shared" si="15"/>
        <v/>
      </c>
    </row>
    <row r="513" spans="1:17" x14ac:dyDescent="0.25">
      <c r="A513">
        <v>512</v>
      </c>
      <c r="B513" s="2" t="str">
        <f>CONCATENATE(D513,"_",IF(E513&lt;10,CONCATENATE("0",E513),E513),"_",H513,"@",G513)</f>
        <v>2013_17_CLE@PIT</v>
      </c>
      <c r="C513" t="s">
        <v>1</v>
      </c>
      <c r="D513">
        <v>2013</v>
      </c>
      <c r="E513">
        <f t="shared" si="14"/>
        <v>17</v>
      </c>
      <c r="F513">
        <v>17</v>
      </c>
      <c r="G513" t="s">
        <v>87</v>
      </c>
      <c r="H513" t="s">
        <v>70</v>
      </c>
      <c r="K513">
        <v>-6.5</v>
      </c>
      <c r="M513">
        <v>20</v>
      </c>
      <c r="N513">
        <v>7</v>
      </c>
      <c r="O513" t="str">
        <f>IF(OR(ISBLANK(N513),ISBLANK(M513)),"",IF(N513&gt;(M513+IF(ISBLANK(K513),I513,K513)),H513,IF(N513&lt;(M513+IF(ISBLANK(K513),I513,K513)),G513,"na")))</f>
        <v>PIT</v>
      </c>
      <c r="P513" t="str">
        <f>IF(OR(ISBLANK(N513),ISBLANK(M513)),"",IF(N513&gt;M513,H513,IF(N513&lt;M513,G513,"na")))</f>
        <v>PIT</v>
      </c>
      <c r="Q513" s="23" t="str">
        <f t="shared" si="15"/>
        <v/>
      </c>
    </row>
    <row r="514" spans="1:17" x14ac:dyDescent="0.25">
      <c r="A514">
        <v>513</v>
      </c>
      <c r="B514" s="2" t="str">
        <f>CONCATENATE(D514,"_",IF(E514&lt;10,CONCATENATE("0",E514),E514),"_",H514,"@",G514)</f>
        <v>2013_17_PHI@DAL</v>
      </c>
      <c r="C514" t="s">
        <v>1</v>
      </c>
      <c r="D514">
        <v>2013</v>
      </c>
      <c r="E514">
        <f t="shared" ref="E514:E577" si="16">IF(C514="rs",F514,17+F514)</f>
        <v>17</v>
      </c>
      <c r="F514">
        <v>17</v>
      </c>
      <c r="G514" t="s">
        <v>71</v>
      </c>
      <c r="H514" t="s">
        <v>86</v>
      </c>
      <c r="K514">
        <v>6.5</v>
      </c>
      <c r="M514">
        <v>22</v>
      </c>
      <c r="N514">
        <v>24</v>
      </c>
      <c r="O514" t="str">
        <f>IF(OR(ISBLANK(N514),ISBLANK(M514)),"",IF(N514&gt;(M514+IF(ISBLANK(K514),I514,K514)),H514,IF(N514&lt;(M514+IF(ISBLANK(K514),I514,K514)),G514,"na")))</f>
        <v>DAL</v>
      </c>
      <c r="P514" t="str">
        <f>IF(OR(ISBLANK(N514),ISBLANK(M514)),"",IF(N514&gt;M514,H514,IF(N514&lt;M514,G514,"na")))</f>
        <v>PHI</v>
      </c>
      <c r="Q514" s="23" t="str">
        <f t="shared" si="15"/>
        <v/>
      </c>
    </row>
    <row r="515" spans="1:17" x14ac:dyDescent="0.25">
      <c r="A515">
        <v>514</v>
      </c>
      <c r="B515" s="2" t="str">
        <f>CONCATENATE(D515,"_",IF(E515&lt;10,CONCATENATE("0",E515),E515),"_",H515,"@",G515)</f>
        <v>2013_17_DET@MIN</v>
      </c>
      <c r="C515" t="s">
        <v>1</v>
      </c>
      <c r="D515">
        <v>2013</v>
      </c>
      <c r="E515">
        <f t="shared" si="16"/>
        <v>17</v>
      </c>
      <c r="F515">
        <v>17</v>
      </c>
      <c r="G515" t="s">
        <v>80</v>
      </c>
      <c r="H515" t="s">
        <v>73</v>
      </c>
      <c r="K515">
        <v>-3.5</v>
      </c>
      <c r="M515">
        <v>14</v>
      </c>
      <c r="N515">
        <v>13</v>
      </c>
      <c r="O515" t="str">
        <f>IF(OR(ISBLANK(N515),ISBLANK(M515)),"",IF(N515&gt;(M515+IF(ISBLANK(K515),I515,K515)),H515,IF(N515&lt;(M515+IF(ISBLANK(K515),I515,K515)),G515,"na")))</f>
        <v>DET</v>
      </c>
      <c r="P515" t="str">
        <f>IF(OR(ISBLANK(N515),ISBLANK(M515)),"",IF(N515&gt;M515,H515,IF(N515&lt;M515,G515,"na")))</f>
        <v>MIN</v>
      </c>
      <c r="Q515" s="23" t="str">
        <f t="shared" ref="Q515:Q578" si="17">IF(OR(ISBLANK(M515),ISBLANK(N515),ISBLANK(L515)),"",IF(L515&gt;SUM(M515:N515),"U",IF(L515&lt;SUM(M515:N515),"O","E")))</f>
        <v/>
      </c>
    </row>
    <row r="516" spans="1:17" x14ac:dyDescent="0.25">
      <c r="A516">
        <v>515</v>
      </c>
      <c r="B516" s="2" t="str">
        <f>CONCATENATE(D516,"_",IF(E516&lt;10,CONCATENATE("0",E516),E516),"_",H516,"@",G516)</f>
        <v>2013_17_HOU@TEN</v>
      </c>
      <c r="C516" t="s">
        <v>1</v>
      </c>
      <c r="D516">
        <v>2013</v>
      </c>
      <c r="E516">
        <f t="shared" si="16"/>
        <v>17</v>
      </c>
      <c r="F516">
        <v>17</v>
      </c>
      <c r="G516" t="s">
        <v>93</v>
      </c>
      <c r="H516" t="s">
        <v>75</v>
      </c>
      <c r="K516">
        <v>-6.5</v>
      </c>
      <c r="M516">
        <v>16</v>
      </c>
      <c r="N516">
        <v>10</v>
      </c>
      <c r="O516" t="str">
        <f>IF(OR(ISBLANK(N516),ISBLANK(M516)),"",IF(N516&gt;(M516+IF(ISBLANK(K516),I516,K516)),H516,IF(N516&lt;(M516+IF(ISBLANK(K516),I516,K516)),G516,"na")))</f>
        <v>HOU</v>
      </c>
      <c r="P516" t="str">
        <f>IF(OR(ISBLANK(N516),ISBLANK(M516)),"",IF(N516&gt;M516,H516,IF(N516&lt;M516,G516,"na")))</f>
        <v>TEN</v>
      </c>
      <c r="Q516" s="23" t="str">
        <f t="shared" si="17"/>
        <v/>
      </c>
    </row>
    <row r="517" spans="1:17" x14ac:dyDescent="0.25">
      <c r="A517">
        <v>516</v>
      </c>
      <c r="B517" s="2" t="str">
        <f>CONCATENATE(D517,"_",IF(E517&lt;10,CONCATENATE("0",E517),E517),"_",H517,"@",G517)</f>
        <v>2013_17_JAX@IND</v>
      </c>
      <c r="C517" t="s">
        <v>1</v>
      </c>
      <c r="D517">
        <v>2013</v>
      </c>
      <c r="E517">
        <f t="shared" si="16"/>
        <v>17</v>
      </c>
      <c r="F517">
        <v>17</v>
      </c>
      <c r="G517" t="s">
        <v>76</v>
      </c>
      <c r="H517" t="s">
        <v>77</v>
      </c>
      <c r="K517">
        <v>-11.5</v>
      </c>
      <c r="M517">
        <v>30</v>
      </c>
      <c r="N517">
        <v>10</v>
      </c>
      <c r="O517" t="str">
        <f>IF(OR(ISBLANK(N517),ISBLANK(M517)),"",IF(N517&gt;(M517+IF(ISBLANK(K517),I517,K517)),H517,IF(N517&lt;(M517+IF(ISBLANK(K517),I517,K517)),G517,"na")))</f>
        <v>IND</v>
      </c>
      <c r="P517" t="str">
        <f>IF(OR(ISBLANK(N517),ISBLANK(M517)),"",IF(N517&gt;M517,H517,IF(N517&lt;M517,G517,"na")))</f>
        <v>IND</v>
      </c>
      <c r="Q517" s="23" t="str">
        <f t="shared" si="17"/>
        <v/>
      </c>
    </row>
    <row r="518" spans="1:17" x14ac:dyDescent="0.25">
      <c r="A518">
        <v>517</v>
      </c>
      <c r="B518" s="2" t="str">
        <f>CONCATENATE(D518,"_",IF(E518&lt;10,CONCATENATE("0",E518),E518),"_",H518,"@",G518)</f>
        <v>2013_17_NYJ@MIA</v>
      </c>
      <c r="C518" t="s">
        <v>1</v>
      </c>
      <c r="D518">
        <v>2013</v>
      </c>
      <c r="E518">
        <f t="shared" si="16"/>
        <v>17</v>
      </c>
      <c r="F518">
        <v>17</v>
      </c>
      <c r="G518" t="s">
        <v>79</v>
      </c>
      <c r="H518" t="s">
        <v>84</v>
      </c>
      <c r="K518">
        <v>-6.5</v>
      </c>
      <c r="M518">
        <v>7</v>
      </c>
      <c r="N518">
        <v>20</v>
      </c>
      <c r="O518" t="str">
        <f>IF(OR(ISBLANK(N518),ISBLANK(M518)),"",IF(N518&gt;(M518+IF(ISBLANK(K518),I518,K518)),H518,IF(N518&lt;(M518+IF(ISBLANK(K518),I518,K518)),G518,"na")))</f>
        <v>NYJ</v>
      </c>
      <c r="P518" t="str">
        <f>IF(OR(ISBLANK(N518),ISBLANK(M518)),"",IF(N518&gt;M518,H518,IF(N518&lt;M518,G518,"na")))</f>
        <v>NYJ</v>
      </c>
      <c r="Q518" s="23" t="str">
        <f t="shared" si="17"/>
        <v/>
      </c>
    </row>
    <row r="519" spans="1:17" x14ac:dyDescent="0.25">
      <c r="A519">
        <v>518</v>
      </c>
      <c r="B519" s="2" t="str">
        <f>CONCATENATE(D519,"_",IF(E519&lt;10,CONCATENATE("0",E519),E519),"_",H519,"@",G519)</f>
        <v>2013_17_TBY@NOR</v>
      </c>
      <c r="C519" t="s">
        <v>1</v>
      </c>
      <c r="D519">
        <v>2013</v>
      </c>
      <c r="E519">
        <f t="shared" si="16"/>
        <v>17</v>
      </c>
      <c r="F519">
        <v>17</v>
      </c>
      <c r="G519" t="s">
        <v>335</v>
      </c>
      <c r="H519" t="s">
        <v>334</v>
      </c>
      <c r="K519">
        <v>-12.5</v>
      </c>
      <c r="M519">
        <v>42</v>
      </c>
      <c r="N519">
        <v>17</v>
      </c>
      <c r="O519" t="str">
        <f>IF(OR(ISBLANK(N519),ISBLANK(M519)),"",IF(N519&gt;(M519+IF(ISBLANK(K519),I519,K519)),H519,IF(N519&lt;(M519+IF(ISBLANK(K519),I519,K519)),G519,"na")))</f>
        <v>NOR</v>
      </c>
      <c r="P519" t="str">
        <f>IF(OR(ISBLANK(N519),ISBLANK(M519)),"",IF(N519&gt;M519,H519,IF(N519&lt;M519,G519,"na")))</f>
        <v>NOR</v>
      </c>
      <c r="Q519" s="23" t="str">
        <f t="shared" si="17"/>
        <v/>
      </c>
    </row>
    <row r="520" spans="1:17" x14ac:dyDescent="0.25">
      <c r="A520">
        <v>519</v>
      </c>
      <c r="B520" s="2" t="str">
        <f>CONCATENATE(D520,"_",IF(E520&lt;10,CONCATENATE("0",E520),E520),"_",H520,"@",G520)</f>
        <v>2013_17_WAS@NYG</v>
      </c>
      <c r="C520" t="s">
        <v>1</v>
      </c>
      <c r="D520">
        <v>2013</v>
      </c>
      <c r="E520">
        <f t="shared" si="16"/>
        <v>17</v>
      </c>
      <c r="F520">
        <v>17</v>
      </c>
      <c r="G520" t="s">
        <v>83</v>
      </c>
      <c r="H520" t="s">
        <v>94</v>
      </c>
      <c r="K520">
        <v>-3.5</v>
      </c>
      <c r="M520">
        <v>20</v>
      </c>
      <c r="N520">
        <v>6</v>
      </c>
      <c r="O520" t="str">
        <f>IF(OR(ISBLANK(N520),ISBLANK(M520)),"",IF(N520&gt;(M520+IF(ISBLANK(K520),I520,K520)),H520,IF(N520&lt;(M520+IF(ISBLANK(K520),I520,K520)),G520,"na")))</f>
        <v>NYG</v>
      </c>
      <c r="P520" t="str">
        <f>IF(OR(ISBLANK(N520),ISBLANK(M520)),"",IF(N520&gt;M520,H520,IF(N520&lt;M520,G520,"na")))</f>
        <v>NYG</v>
      </c>
      <c r="Q520" s="23" t="str">
        <f t="shared" si="17"/>
        <v/>
      </c>
    </row>
    <row r="521" spans="1:17" x14ac:dyDescent="0.25">
      <c r="A521">
        <v>520</v>
      </c>
      <c r="B521" s="2" t="str">
        <f>CONCATENATE(D521,"_",IF(E521&lt;10,CONCATENATE("0",E521),E521),"_",H521,"@",G521)</f>
        <v>2013_17_DEN@OAK</v>
      </c>
      <c r="C521" t="s">
        <v>1</v>
      </c>
      <c r="D521">
        <v>2013</v>
      </c>
      <c r="E521">
        <f t="shared" si="16"/>
        <v>17</v>
      </c>
      <c r="F521">
        <v>17</v>
      </c>
      <c r="G521" t="s">
        <v>85</v>
      </c>
      <c r="H521" t="s">
        <v>72</v>
      </c>
      <c r="K521">
        <v>12.5</v>
      </c>
      <c r="M521">
        <v>14</v>
      </c>
      <c r="N521">
        <v>34</v>
      </c>
      <c r="O521" t="str">
        <f>IF(OR(ISBLANK(N521),ISBLANK(M521)),"",IF(N521&gt;(M521+IF(ISBLANK(K521),I521,K521)),H521,IF(N521&lt;(M521+IF(ISBLANK(K521),I521,K521)),G521,"na")))</f>
        <v>DEN</v>
      </c>
      <c r="P521" t="str">
        <f>IF(OR(ISBLANK(N521),ISBLANK(M521)),"",IF(N521&gt;M521,H521,IF(N521&lt;M521,G521,"na")))</f>
        <v>DEN</v>
      </c>
      <c r="Q521" s="23" t="str">
        <f t="shared" si="17"/>
        <v/>
      </c>
    </row>
    <row r="522" spans="1:17" x14ac:dyDescent="0.25">
      <c r="A522">
        <v>521</v>
      </c>
      <c r="B522" s="2" t="str">
        <f>CONCATENATE(D522,"_",IF(E522&lt;10,CONCATENATE("0",E522),E522),"_",H522,"@",G522)</f>
        <v>2013_17_KCY@SD</v>
      </c>
      <c r="C522" t="s">
        <v>1</v>
      </c>
      <c r="D522">
        <v>2013</v>
      </c>
      <c r="E522">
        <f t="shared" si="16"/>
        <v>17</v>
      </c>
      <c r="F522">
        <v>17</v>
      </c>
      <c r="G522" t="s">
        <v>88</v>
      </c>
      <c r="H522" t="s">
        <v>331</v>
      </c>
      <c r="K522">
        <v>-9.5</v>
      </c>
      <c r="M522">
        <v>27</v>
      </c>
      <c r="N522">
        <v>24</v>
      </c>
      <c r="O522" t="str">
        <f>IF(OR(ISBLANK(N522),ISBLANK(M522)),"",IF(N522&gt;(M522+IF(ISBLANK(K522),I522,K522)),H522,IF(N522&lt;(M522+IF(ISBLANK(K522),I522,K522)),G522,"na")))</f>
        <v>KCY</v>
      </c>
      <c r="P522" t="str">
        <f>IF(OR(ISBLANK(N522),ISBLANK(M522)),"",IF(N522&gt;M522,H522,IF(N522&lt;M522,G522,"na")))</f>
        <v>SD</v>
      </c>
      <c r="Q522" s="23" t="str">
        <f t="shared" si="17"/>
        <v/>
      </c>
    </row>
    <row r="523" spans="1:17" x14ac:dyDescent="0.25">
      <c r="A523">
        <v>522</v>
      </c>
      <c r="B523" s="2" t="str">
        <f>CONCATENATE(D523,"_",IF(E523&lt;10,CONCATENATE("0",E523),E523),"_",H523,"@",G523)</f>
        <v>2013_17_STL@SEA</v>
      </c>
      <c r="C523" t="s">
        <v>1</v>
      </c>
      <c r="D523">
        <v>2013</v>
      </c>
      <c r="E523">
        <f t="shared" si="16"/>
        <v>17</v>
      </c>
      <c r="F523">
        <v>17</v>
      </c>
      <c r="G523" t="s">
        <v>89</v>
      </c>
      <c r="H523" t="s">
        <v>91</v>
      </c>
      <c r="K523">
        <v>-10.5</v>
      </c>
      <c r="M523">
        <v>27</v>
      </c>
      <c r="N523">
        <v>9</v>
      </c>
      <c r="O523" t="str">
        <f>IF(OR(ISBLANK(N523),ISBLANK(M523)),"",IF(N523&gt;(M523+IF(ISBLANK(K523),I523,K523)),H523,IF(N523&lt;(M523+IF(ISBLANK(K523),I523,K523)),G523,"na")))</f>
        <v>SEA</v>
      </c>
      <c r="P523" t="str">
        <f>IF(OR(ISBLANK(N523),ISBLANK(M523)),"",IF(N523&gt;M523,H523,IF(N523&lt;M523,G523,"na")))</f>
        <v>SEA</v>
      </c>
      <c r="Q523" s="23" t="str">
        <f t="shared" si="17"/>
        <v/>
      </c>
    </row>
    <row r="524" spans="1:17" x14ac:dyDescent="0.25">
      <c r="A524">
        <v>523</v>
      </c>
      <c r="B524" s="2" t="str">
        <f>CONCATENATE(D524,"_",IF(E524&lt;10,CONCATENATE("0",E524),E524),"_",H524,"@",G524)</f>
        <v>2013_17_SFO@ARI</v>
      </c>
      <c r="C524" t="s">
        <v>1</v>
      </c>
      <c r="D524">
        <v>2013</v>
      </c>
      <c r="E524">
        <f t="shared" si="16"/>
        <v>17</v>
      </c>
      <c r="F524">
        <v>17</v>
      </c>
      <c r="G524" t="s">
        <v>64</v>
      </c>
      <c r="H524" t="s">
        <v>333</v>
      </c>
      <c r="K524">
        <v>2.5</v>
      </c>
      <c r="M524">
        <v>20</v>
      </c>
      <c r="N524">
        <v>23</v>
      </c>
      <c r="O524" t="str">
        <f>IF(OR(ISBLANK(N524),ISBLANK(M524)),"",IF(N524&gt;(M524+IF(ISBLANK(K524),I524,K524)),H524,IF(N524&lt;(M524+IF(ISBLANK(K524),I524,K524)),G524,"na")))</f>
        <v>SFO</v>
      </c>
      <c r="P524" t="str">
        <f>IF(OR(ISBLANK(N524),ISBLANK(M524)),"",IF(N524&gt;M524,H524,IF(N524&lt;M524,G524,"na")))</f>
        <v>SFO</v>
      </c>
      <c r="Q524" s="23" t="str">
        <f t="shared" si="17"/>
        <v/>
      </c>
    </row>
    <row r="525" spans="1:17" x14ac:dyDescent="0.25">
      <c r="A525">
        <v>524</v>
      </c>
      <c r="B525" s="2" t="str">
        <f>CONCATENATE(D525,"_",IF(E525&lt;10,CONCATENATE("0",E525),E525),"_",H525,"@",G525)</f>
        <v>2013_18_KCY@IND</v>
      </c>
      <c r="C525" t="s">
        <v>3</v>
      </c>
      <c r="D525">
        <v>2013</v>
      </c>
      <c r="E525">
        <f t="shared" si="16"/>
        <v>18</v>
      </c>
      <c r="F525">
        <v>1</v>
      </c>
      <c r="G525" t="s">
        <v>76</v>
      </c>
      <c r="H525" t="s">
        <v>331</v>
      </c>
      <c r="I525">
        <v>-2.5</v>
      </c>
      <c r="K525">
        <v>1.5</v>
      </c>
      <c r="M525">
        <v>45</v>
      </c>
      <c r="N525">
        <v>44</v>
      </c>
      <c r="O525" t="str">
        <f>IF(OR(ISBLANK(N525),ISBLANK(M525)),"",IF(N525&gt;(M525+IF(ISBLANK(K525),I525,K525)),H525,IF(N525&lt;(M525+IF(ISBLANK(K525),I525,K525)),G525,"na")))</f>
        <v>IND</v>
      </c>
      <c r="P525" t="str">
        <f>IF(OR(ISBLANK(N525),ISBLANK(M525)),"",IF(N525&gt;M525,H525,IF(N525&lt;M525,G525,"na")))</f>
        <v>IND</v>
      </c>
      <c r="Q525" s="23" t="str">
        <f t="shared" si="17"/>
        <v/>
      </c>
    </row>
    <row r="526" spans="1:17" x14ac:dyDescent="0.25">
      <c r="A526">
        <v>525</v>
      </c>
      <c r="B526" s="2" t="str">
        <f>CONCATENATE(D526,"_",IF(E526&lt;10,CONCATENATE("0",E526),E526),"_",H526,"@",G526)</f>
        <v>2013_18_SD@CIN</v>
      </c>
      <c r="C526" t="s">
        <v>3</v>
      </c>
      <c r="D526">
        <v>2013</v>
      </c>
      <c r="E526">
        <f t="shared" si="16"/>
        <v>18</v>
      </c>
      <c r="F526">
        <v>1</v>
      </c>
      <c r="G526" t="s">
        <v>69</v>
      </c>
      <c r="H526" t="s">
        <v>88</v>
      </c>
      <c r="I526">
        <v>-7</v>
      </c>
      <c r="K526">
        <v>-6.5</v>
      </c>
      <c r="M526">
        <v>10</v>
      </c>
      <c r="N526">
        <v>27</v>
      </c>
      <c r="O526" t="str">
        <f>IF(OR(ISBLANK(N526),ISBLANK(M526)),"",IF(N526&gt;(M526+IF(ISBLANK(K526),I526,K526)),H526,IF(N526&lt;(M526+IF(ISBLANK(K526),I526,K526)),G526,"na")))</f>
        <v>SD</v>
      </c>
      <c r="P526" t="str">
        <f>IF(OR(ISBLANK(N526),ISBLANK(M526)),"",IF(N526&gt;M526,H526,IF(N526&lt;M526,G526,"na")))</f>
        <v>SD</v>
      </c>
      <c r="Q526" s="23" t="str">
        <f t="shared" si="17"/>
        <v/>
      </c>
    </row>
    <row r="527" spans="1:17" x14ac:dyDescent="0.25">
      <c r="A527">
        <v>526</v>
      </c>
      <c r="B527" s="2" t="str">
        <f>CONCATENATE(D527,"_",IF(E527&lt;10,CONCATENATE("0",E527),E527),"_",H527,"@",G527)</f>
        <v>2013_18_SFO@GBY</v>
      </c>
      <c r="C527" t="s">
        <v>3</v>
      </c>
      <c r="D527">
        <v>2013</v>
      </c>
      <c r="E527">
        <f t="shared" si="16"/>
        <v>18</v>
      </c>
      <c r="F527">
        <v>1</v>
      </c>
      <c r="G527" t="s">
        <v>330</v>
      </c>
      <c r="H527" t="s">
        <v>333</v>
      </c>
      <c r="I527">
        <v>3</v>
      </c>
      <c r="K527">
        <v>3</v>
      </c>
      <c r="M527">
        <v>20</v>
      </c>
      <c r="N527">
        <v>23</v>
      </c>
      <c r="O527" t="str">
        <f>IF(OR(ISBLANK(N527),ISBLANK(M527)),"",IF(N527&gt;(M527+IF(ISBLANK(K527),I527,K527)),H527,IF(N527&lt;(M527+IF(ISBLANK(K527),I527,K527)),G527,"na")))</f>
        <v>na</v>
      </c>
      <c r="P527" t="str">
        <f>IF(OR(ISBLANK(N527),ISBLANK(M527)),"",IF(N527&gt;M527,H527,IF(N527&lt;M527,G527,"na")))</f>
        <v>SFO</v>
      </c>
      <c r="Q527" s="23" t="str">
        <f t="shared" si="17"/>
        <v/>
      </c>
    </row>
    <row r="528" spans="1:17" x14ac:dyDescent="0.25">
      <c r="A528">
        <v>527</v>
      </c>
      <c r="B528" s="2" t="str">
        <f>CONCATENATE(D528,"_",IF(E528&lt;10,CONCATENATE("0",E528),E528),"_",H528,"@",G528)</f>
        <v>2013_18_NOR@PHI</v>
      </c>
      <c r="C528" t="s">
        <v>3</v>
      </c>
      <c r="D528">
        <v>2013</v>
      </c>
      <c r="E528">
        <f t="shared" si="16"/>
        <v>18</v>
      </c>
      <c r="F528">
        <v>1</v>
      </c>
      <c r="G528" t="s">
        <v>86</v>
      </c>
      <c r="H528" t="s">
        <v>335</v>
      </c>
      <c r="I528">
        <v>-3</v>
      </c>
      <c r="K528">
        <v>-2.5</v>
      </c>
      <c r="M528">
        <v>24</v>
      </c>
      <c r="N528">
        <v>26</v>
      </c>
      <c r="O528" t="str">
        <f>IF(OR(ISBLANK(N528),ISBLANK(M528)),"",IF(N528&gt;(M528+IF(ISBLANK(K528),I528,K528)),H528,IF(N528&lt;(M528+IF(ISBLANK(K528),I528,K528)),G528,"na")))</f>
        <v>NOR</v>
      </c>
      <c r="P528" t="str">
        <f>IF(OR(ISBLANK(N528),ISBLANK(M528)),"",IF(N528&gt;M528,H528,IF(N528&lt;M528,G528,"na")))</f>
        <v>NOR</v>
      </c>
      <c r="Q528" s="23" t="str">
        <f t="shared" si="17"/>
        <v/>
      </c>
    </row>
    <row r="529" spans="1:17" x14ac:dyDescent="0.25">
      <c r="A529">
        <v>528</v>
      </c>
      <c r="B529" s="2" t="str">
        <f>CONCATENATE(D529,"_",IF(E529&lt;10,CONCATENATE("0",E529),E529),"_",H529,"@",G529)</f>
        <v>2013_19_SD@DEN</v>
      </c>
      <c r="C529" t="s">
        <v>3</v>
      </c>
      <c r="D529">
        <v>2013</v>
      </c>
      <c r="E529">
        <f t="shared" si="16"/>
        <v>19</v>
      </c>
      <c r="F529">
        <v>2</v>
      </c>
      <c r="G529" t="s">
        <v>72</v>
      </c>
      <c r="H529" t="s">
        <v>88</v>
      </c>
      <c r="I529">
        <v>-9.5</v>
      </c>
      <c r="K529">
        <v>-9</v>
      </c>
      <c r="M529">
        <v>24</v>
      </c>
      <c r="N529">
        <v>17</v>
      </c>
      <c r="O529" t="str">
        <f>IF(OR(ISBLANK(N529),ISBLANK(M529)),"",IF(N529&gt;(M529+IF(ISBLANK(K529),I529,K529)),H529,IF(N529&lt;(M529+IF(ISBLANK(K529),I529,K529)),G529,"na")))</f>
        <v>SD</v>
      </c>
      <c r="P529" t="str">
        <f>IF(OR(ISBLANK(N529),ISBLANK(M529)),"",IF(N529&gt;M529,H529,IF(N529&lt;M529,G529,"na")))</f>
        <v>DEN</v>
      </c>
      <c r="Q529" s="23" t="str">
        <f t="shared" si="17"/>
        <v/>
      </c>
    </row>
    <row r="530" spans="1:17" x14ac:dyDescent="0.25">
      <c r="A530">
        <v>529</v>
      </c>
      <c r="B530" s="2" t="str">
        <f>CONCATENATE(D530,"_",IF(E530&lt;10,CONCATENATE("0",E530),E530),"_",H530,"@",G530)</f>
        <v>2013_19_IND@NWE</v>
      </c>
      <c r="C530" t="s">
        <v>3</v>
      </c>
      <c r="D530">
        <v>2013</v>
      </c>
      <c r="E530">
        <f t="shared" si="16"/>
        <v>19</v>
      </c>
      <c r="F530">
        <v>2</v>
      </c>
      <c r="G530" t="s">
        <v>332</v>
      </c>
      <c r="H530" t="s">
        <v>76</v>
      </c>
      <c r="I530">
        <v>-7</v>
      </c>
      <c r="K530">
        <v>-7</v>
      </c>
      <c r="M530">
        <v>43</v>
      </c>
      <c r="N530">
        <v>22</v>
      </c>
      <c r="O530" t="str">
        <f>IF(OR(ISBLANK(N530),ISBLANK(M530)),"",IF(N530&gt;(M530+IF(ISBLANK(K530),I530,K530)),H530,IF(N530&lt;(M530+IF(ISBLANK(K530),I530,K530)),G530,"na")))</f>
        <v>NWE</v>
      </c>
      <c r="P530" t="str">
        <f>IF(OR(ISBLANK(N530),ISBLANK(M530)),"",IF(N530&gt;M530,H530,IF(N530&lt;M530,G530,"na")))</f>
        <v>NWE</v>
      </c>
      <c r="Q530" s="23" t="str">
        <f t="shared" si="17"/>
        <v/>
      </c>
    </row>
    <row r="531" spans="1:17" x14ac:dyDescent="0.25">
      <c r="A531">
        <v>530</v>
      </c>
      <c r="B531" s="2" t="str">
        <f>CONCATENATE(D531,"_",IF(E531&lt;10,CONCATENATE("0",E531),E531),"_",H531,"@",G531)</f>
        <v>2013_19_NOR@SEA</v>
      </c>
      <c r="C531" t="s">
        <v>3</v>
      </c>
      <c r="D531">
        <v>2013</v>
      </c>
      <c r="E531">
        <f t="shared" si="16"/>
        <v>19</v>
      </c>
      <c r="F531">
        <v>2</v>
      </c>
      <c r="G531" t="s">
        <v>89</v>
      </c>
      <c r="H531" t="s">
        <v>335</v>
      </c>
      <c r="I531">
        <v>-7.5</v>
      </c>
      <c r="K531">
        <v>-9</v>
      </c>
      <c r="M531">
        <v>23</v>
      </c>
      <c r="N531">
        <v>15</v>
      </c>
      <c r="O531" t="str">
        <f>IF(OR(ISBLANK(N531),ISBLANK(M531)),"",IF(N531&gt;(M531+IF(ISBLANK(K531),I531,K531)),H531,IF(N531&lt;(M531+IF(ISBLANK(K531),I531,K531)),G531,"na")))</f>
        <v>NOR</v>
      </c>
      <c r="P531" t="str">
        <f>IF(OR(ISBLANK(N531),ISBLANK(M531)),"",IF(N531&gt;M531,H531,IF(N531&lt;M531,G531,"na")))</f>
        <v>SEA</v>
      </c>
      <c r="Q531" s="23" t="str">
        <f t="shared" si="17"/>
        <v/>
      </c>
    </row>
    <row r="532" spans="1:17" x14ac:dyDescent="0.25">
      <c r="A532">
        <v>531</v>
      </c>
      <c r="B532" s="2" t="str">
        <f>CONCATENATE(D532,"_",IF(E532&lt;10,CONCATENATE("0",E532),E532),"_",H532,"@",G532)</f>
        <v>2013_19_SFO@CAR</v>
      </c>
      <c r="C532" t="s">
        <v>3</v>
      </c>
      <c r="D532">
        <v>2013</v>
      </c>
      <c r="E532">
        <f t="shared" si="16"/>
        <v>19</v>
      </c>
      <c r="F532">
        <v>2</v>
      </c>
      <c r="G532" t="s">
        <v>67</v>
      </c>
      <c r="H532" t="s">
        <v>333</v>
      </c>
      <c r="I532">
        <v>-1</v>
      </c>
      <c r="K532">
        <v>1.5</v>
      </c>
      <c r="M532">
        <v>10</v>
      </c>
      <c r="N532">
        <v>23</v>
      </c>
      <c r="O532" t="str">
        <f>IF(OR(ISBLANK(N532),ISBLANK(M532)),"",IF(N532&gt;(M532+IF(ISBLANK(K532),I532,K532)),H532,IF(N532&lt;(M532+IF(ISBLANK(K532),I532,K532)),G532,"na")))</f>
        <v>SFO</v>
      </c>
      <c r="P532" t="str">
        <f>IF(OR(ISBLANK(N532),ISBLANK(M532)),"",IF(N532&gt;M532,H532,IF(N532&lt;M532,G532,"na")))</f>
        <v>SFO</v>
      </c>
      <c r="Q532" s="23" t="str">
        <f t="shared" si="17"/>
        <v/>
      </c>
    </row>
    <row r="533" spans="1:17" x14ac:dyDescent="0.25">
      <c r="A533">
        <v>532</v>
      </c>
      <c r="B533" s="2" t="str">
        <f>CONCATENATE(D533,"_",IF(E533&lt;10,CONCATENATE("0",E533),E533),"_",H533,"@",G533)</f>
        <v>2013_20_NWE@DEN</v>
      </c>
      <c r="C533" t="s">
        <v>3</v>
      </c>
      <c r="D533">
        <v>2013</v>
      </c>
      <c r="E533">
        <f t="shared" si="16"/>
        <v>20</v>
      </c>
      <c r="F533">
        <v>3</v>
      </c>
      <c r="G533" t="s">
        <v>72</v>
      </c>
      <c r="H533" t="s">
        <v>332</v>
      </c>
      <c r="I533">
        <v>-5</v>
      </c>
      <c r="K533">
        <v>-5</v>
      </c>
      <c r="M533">
        <v>23</v>
      </c>
      <c r="N533">
        <v>17</v>
      </c>
      <c r="O533" t="str">
        <f>IF(OR(ISBLANK(N533),ISBLANK(M533)),"",IF(N533&gt;(M533+IF(ISBLANK(K533),I533,K533)),H533,IF(N533&lt;(M533+IF(ISBLANK(K533),I533,K533)),G533,"na")))</f>
        <v>DEN</v>
      </c>
      <c r="P533" t="str">
        <f>IF(OR(ISBLANK(N533),ISBLANK(M533)),"",IF(N533&gt;M533,H533,IF(N533&lt;M533,G533,"na")))</f>
        <v>DEN</v>
      </c>
      <c r="Q533" s="23" t="str">
        <f t="shared" si="17"/>
        <v/>
      </c>
    </row>
    <row r="534" spans="1:17" x14ac:dyDescent="0.25">
      <c r="A534">
        <v>533</v>
      </c>
      <c r="B534" s="2" t="str">
        <f>CONCATENATE(D534,"_",IF(E534&lt;10,CONCATENATE("0",E534),E534),"_",H534,"@",G534)</f>
        <v>2013_20_SFO@SEA</v>
      </c>
      <c r="C534" t="s">
        <v>3</v>
      </c>
      <c r="D534">
        <v>2013</v>
      </c>
      <c r="E534">
        <f t="shared" si="16"/>
        <v>20</v>
      </c>
      <c r="F534">
        <v>3</v>
      </c>
      <c r="G534" t="s">
        <v>89</v>
      </c>
      <c r="H534" t="s">
        <v>333</v>
      </c>
      <c r="I534">
        <v>-3.5</v>
      </c>
      <c r="K534">
        <v>-3.5</v>
      </c>
      <c r="M534">
        <v>26</v>
      </c>
      <c r="N534">
        <v>16</v>
      </c>
      <c r="O534" t="str">
        <f>IF(OR(ISBLANK(N534),ISBLANK(M534)),"",IF(N534&gt;(M534+IF(ISBLANK(K534),I534,K534)),H534,IF(N534&lt;(M534+IF(ISBLANK(K534),I534,K534)),G534,"na")))</f>
        <v>SEA</v>
      </c>
      <c r="P534" t="str">
        <f>IF(OR(ISBLANK(N534),ISBLANK(M534)),"",IF(N534&gt;M534,H534,IF(N534&lt;M534,G534,"na")))</f>
        <v>SEA</v>
      </c>
      <c r="Q534" s="23" t="str">
        <f t="shared" si="17"/>
        <v/>
      </c>
    </row>
    <row r="535" spans="1:17" x14ac:dyDescent="0.25">
      <c r="A535">
        <v>534</v>
      </c>
      <c r="B535" s="2" t="str">
        <f>CONCATENATE(D535,"_",IF(E535&lt;10,CONCATENATE("0",E535),E535),"_",H535,"@",G535)</f>
        <v>2013_21_SEA@DEN</v>
      </c>
      <c r="C535" t="s">
        <v>3</v>
      </c>
      <c r="D535">
        <v>2013</v>
      </c>
      <c r="E535">
        <f t="shared" si="16"/>
        <v>21</v>
      </c>
      <c r="F535">
        <v>4</v>
      </c>
      <c r="G535" t="s">
        <v>72</v>
      </c>
      <c r="H535" t="s">
        <v>89</v>
      </c>
      <c r="I535">
        <v>0</v>
      </c>
      <c r="K535">
        <v>-2.5</v>
      </c>
      <c r="M535">
        <v>8</v>
      </c>
      <c r="N535">
        <v>43</v>
      </c>
      <c r="O535" t="str">
        <f>IF(OR(ISBLANK(N535),ISBLANK(M535)),"",IF(N535&gt;(M535+IF(ISBLANK(K535),I535,K535)),H535,IF(N535&lt;(M535+IF(ISBLANK(K535),I535,K535)),G535,"na")))</f>
        <v>SEA</v>
      </c>
      <c r="P535" t="str">
        <f>IF(OR(ISBLANK(N535),ISBLANK(M535)),"",IF(N535&gt;M535,H535,IF(N535&lt;M535,G535,"na")))</f>
        <v>SEA</v>
      </c>
      <c r="Q535" s="23" t="str">
        <f t="shared" si="17"/>
        <v/>
      </c>
    </row>
    <row r="536" spans="1:17" x14ac:dyDescent="0.25">
      <c r="A536">
        <v>535</v>
      </c>
      <c r="B536" s="2" t="str">
        <f>CONCATENATE(D536,"_",IF(E536&lt;10,CONCATENATE("0",E536),E536),"_",H536,"@",G536)</f>
        <v>2014_01_GBY@SEA</v>
      </c>
      <c r="C536" t="s">
        <v>1</v>
      </c>
      <c r="D536">
        <v>2014</v>
      </c>
      <c r="E536">
        <f t="shared" si="16"/>
        <v>1</v>
      </c>
      <c r="F536">
        <v>1</v>
      </c>
      <c r="G536" t="s">
        <v>89</v>
      </c>
      <c r="H536" t="s">
        <v>330</v>
      </c>
      <c r="K536">
        <v>-5.5</v>
      </c>
      <c r="M536">
        <v>36</v>
      </c>
      <c r="N536">
        <v>16</v>
      </c>
      <c r="O536" t="str">
        <f>IF(OR(ISBLANK(N536),ISBLANK(M536)),"",IF(N536&gt;(M536+IF(ISBLANK(K536),I536,K536)),H536,IF(N536&lt;(M536+IF(ISBLANK(K536),I536,K536)),G536,"na")))</f>
        <v>SEA</v>
      </c>
      <c r="P536" t="str">
        <f>IF(OR(ISBLANK(N536),ISBLANK(M536)),"",IF(N536&gt;M536,H536,IF(N536&lt;M536,G536,"na")))</f>
        <v>SEA</v>
      </c>
      <c r="Q536" s="23" t="str">
        <f t="shared" si="17"/>
        <v/>
      </c>
    </row>
    <row r="537" spans="1:17" x14ac:dyDescent="0.25">
      <c r="A537">
        <v>536</v>
      </c>
      <c r="B537" s="2" t="str">
        <f>CONCATENATE(D537,"_",IF(E537&lt;10,CONCATENATE("0",E537),E537),"_",H537,"@",G537)</f>
        <v>2014_01_NOR@ATL</v>
      </c>
      <c r="C537" t="s">
        <v>1</v>
      </c>
      <c r="D537">
        <v>2014</v>
      </c>
      <c r="E537">
        <f t="shared" si="16"/>
        <v>1</v>
      </c>
      <c r="F537">
        <v>1</v>
      </c>
      <c r="G537" t="s">
        <v>20</v>
      </c>
      <c r="H537" t="s">
        <v>335</v>
      </c>
      <c r="K537">
        <v>3</v>
      </c>
      <c r="M537">
        <v>37</v>
      </c>
      <c r="N537">
        <v>34</v>
      </c>
      <c r="O537" t="str">
        <f>IF(OR(ISBLANK(N537),ISBLANK(M537)),"",IF(N537&gt;(M537+IF(ISBLANK(K537),I537,K537)),H537,IF(N537&lt;(M537+IF(ISBLANK(K537),I537,K537)),G537,"na")))</f>
        <v>ATL</v>
      </c>
      <c r="P537" t="str">
        <f>IF(OR(ISBLANK(N537),ISBLANK(M537)),"",IF(N537&gt;M537,H537,IF(N537&lt;M537,G537,"na")))</f>
        <v>ATL</v>
      </c>
      <c r="Q537" s="23" t="str">
        <f t="shared" si="17"/>
        <v/>
      </c>
    </row>
    <row r="538" spans="1:17" x14ac:dyDescent="0.25">
      <c r="A538">
        <v>537</v>
      </c>
      <c r="B538" s="2" t="str">
        <f>CONCATENATE(D538,"_",IF(E538&lt;10,CONCATENATE("0",E538),E538),"_",H538,"@",G538)</f>
        <v>2014_01_BUF@CHI</v>
      </c>
      <c r="C538" t="s">
        <v>1</v>
      </c>
      <c r="D538">
        <v>2014</v>
      </c>
      <c r="E538">
        <f t="shared" si="16"/>
        <v>1</v>
      </c>
      <c r="F538">
        <v>1</v>
      </c>
      <c r="G538" t="s">
        <v>68</v>
      </c>
      <c r="H538" t="s">
        <v>66</v>
      </c>
      <c r="K538">
        <v>-6.5</v>
      </c>
      <c r="M538">
        <v>20</v>
      </c>
      <c r="N538">
        <v>23</v>
      </c>
      <c r="O538" t="str">
        <f>IF(OR(ISBLANK(N538),ISBLANK(M538)),"",IF(N538&gt;(M538+IF(ISBLANK(K538),I538,K538)),H538,IF(N538&lt;(M538+IF(ISBLANK(K538),I538,K538)),G538,"na")))</f>
        <v>BUF</v>
      </c>
      <c r="P538" t="str">
        <f>IF(OR(ISBLANK(N538),ISBLANK(M538)),"",IF(N538&gt;M538,H538,IF(N538&lt;M538,G538,"na")))</f>
        <v>BUF</v>
      </c>
      <c r="Q538" s="23" t="str">
        <f t="shared" si="17"/>
        <v/>
      </c>
    </row>
    <row r="539" spans="1:17" x14ac:dyDescent="0.25">
      <c r="A539">
        <v>538</v>
      </c>
      <c r="B539" s="2" t="str">
        <f>CONCATENATE(D539,"_",IF(E539&lt;10,CONCATENATE("0",E539),E539),"_",H539,"@",G539)</f>
        <v>2014_01_TEN@KCY</v>
      </c>
      <c r="C539" t="s">
        <v>1</v>
      </c>
      <c r="D539">
        <v>2014</v>
      </c>
      <c r="E539">
        <f t="shared" si="16"/>
        <v>1</v>
      </c>
      <c r="F539">
        <v>1</v>
      </c>
      <c r="G539" t="s">
        <v>331</v>
      </c>
      <c r="H539" t="s">
        <v>93</v>
      </c>
      <c r="K539">
        <v>-4.5</v>
      </c>
      <c r="M539">
        <v>10</v>
      </c>
      <c r="N539">
        <v>26</v>
      </c>
      <c r="O539" t="str">
        <f>IF(OR(ISBLANK(N539),ISBLANK(M539)),"",IF(N539&gt;(M539+IF(ISBLANK(K539),I539,K539)),H539,IF(N539&lt;(M539+IF(ISBLANK(K539),I539,K539)),G539,"na")))</f>
        <v>TEN</v>
      </c>
      <c r="P539" t="str">
        <f>IF(OR(ISBLANK(N539),ISBLANK(M539)),"",IF(N539&gt;M539,H539,IF(N539&lt;M539,G539,"na")))</f>
        <v>TEN</v>
      </c>
      <c r="Q539" s="23" t="str">
        <f t="shared" si="17"/>
        <v/>
      </c>
    </row>
    <row r="540" spans="1:17" x14ac:dyDescent="0.25">
      <c r="A540">
        <v>539</v>
      </c>
      <c r="B540" s="2" t="str">
        <f>CONCATENATE(D540,"_",IF(E540&lt;10,CONCATENATE("0",E540),E540),"_",H540,"@",G540)</f>
        <v>2014_01_MIN@STL</v>
      </c>
      <c r="C540" t="s">
        <v>1</v>
      </c>
      <c r="D540">
        <v>2014</v>
      </c>
      <c r="E540">
        <f t="shared" si="16"/>
        <v>1</v>
      </c>
      <c r="F540">
        <v>1</v>
      </c>
      <c r="G540" t="s">
        <v>91</v>
      </c>
      <c r="H540" t="s">
        <v>80</v>
      </c>
      <c r="K540">
        <v>-4</v>
      </c>
      <c r="M540">
        <v>6</v>
      </c>
      <c r="N540">
        <v>34</v>
      </c>
      <c r="O540" t="str">
        <f>IF(OR(ISBLANK(N540),ISBLANK(M540)),"",IF(N540&gt;(M540+IF(ISBLANK(K540),I540,K540)),H540,IF(N540&lt;(M540+IF(ISBLANK(K540),I540,K540)),G540,"na")))</f>
        <v>MIN</v>
      </c>
      <c r="P540" t="str">
        <f>IF(OR(ISBLANK(N540),ISBLANK(M540)),"",IF(N540&gt;M540,H540,IF(N540&lt;M540,G540,"na")))</f>
        <v>MIN</v>
      </c>
      <c r="Q540" s="23" t="str">
        <f t="shared" si="17"/>
        <v/>
      </c>
    </row>
    <row r="541" spans="1:17" x14ac:dyDescent="0.25">
      <c r="A541">
        <v>540</v>
      </c>
      <c r="B541" s="2" t="str">
        <f>CONCATENATE(D541,"_",IF(E541&lt;10,CONCATENATE("0",E541),E541),"_",H541,"@",G541)</f>
        <v>2014_01_NWE@MIA</v>
      </c>
      <c r="C541" t="s">
        <v>1</v>
      </c>
      <c r="D541">
        <v>2014</v>
      </c>
      <c r="E541">
        <f t="shared" si="16"/>
        <v>1</v>
      </c>
      <c r="F541">
        <v>1</v>
      </c>
      <c r="G541" t="s">
        <v>79</v>
      </c>
      <c r="H541" t="s">
        <v>332</v>
      </c>
      <c r="K541">
        <v>4.5</v>
      </c>
      <c r="M541">
        <v>33</v>
      </c>
      <c r="N541">
        <v>20</v>
      </c>
      <c r="O541" t="str">
        <f>IF(OR(ISBLANK(N541),ISBLANK(M541)),"",IF(N541&gt;(M541+IF(ISBLANK(K541),I541,K541)),H541,IF(N541&lt;(M541+IF(ISBLANK(K541),I541,K541)),G541,"na")))</f>
        <v>MIA</v>
      </c>
      <c r="P541" t="str">
        <f>IF(OR(ISBLANK(N541),ISBLANK(M541)),"",IF(N541&gt;M541,H541,IF(N541&lt;M541,G541,"na")))</f>
        <v>MIA</v>
      </c>
      <c r="Q541" s="23" t="str">
        <f t="shared" si="17"/>
        <v/>
      </c>
    </row>
    <row r="542" spans="1:17" x14ac:dyDescent="0.25">
      <c r="A542">
        <v>541</v>
      </c>
      <c r="B542" s="2" t="str">
        <f>CONCATENATE(D542,"_",IF(E542&lt;10,CONCATENATE("0",E542),E542),"_",H542,"@",G542)</f>
        <v>2014_01_OAK@NYJ</v>
      </c>
      <c r="C542" t="s">
        <v>1</v>
      </c>
      <c r="D542">
        <v>2014</v>
      </c>
      <c r="E542">
        <f t="shared" si="16"/>
        <v>1</v>
      </c>
      <c r="F542">
        <v>1</v>
      </c>
      <c r="G542" t="s">
        <v>84</v>
      </c>
      <c r="H542" t="s">
        <v>85</v>
      </c>
      <c r="K542">
        <v>-5</v>
      </c>
      <c r="M542">
        <v>19</v>
      </c>
      <c r="N542">
        <v>14</v>
      </c>
      <c r="O542" t="str">
        <f>IF(OR(ISBLANK(N542),ISBLANK(M542)),"",IF(N542&gt;(M542+IF(ISBLANK(K542),I542,K542)),H542,IF(N542&lt;(M542+IF(ISBLANK(K542),I542,K542)),G542,"na")))</f>
        <v>na</v>
      </c>
      <c r="P542" t="str">
        <f>IF(OR(ISBLANK(N542),ISBLANK(M542)),"",IF(N542&gt;M542,H542,IF(N542&lt;M542,G542,"na")))</f>
        <v>NYJ</v>
      </c>
      <c r="Q542" s="23" t="str">
        <f t="shared" si="17"/>
        <v/>
      </c>
    </row>
    <row r="543" spans="1:17" x14ac:dyDescent="0.25">
      <c r="A543">
        <v>542</v>
      </c>
      <c r="B543" s="2" t="str">
        <f>CONCATENATE(D543,"_",IF(E543&lt;10,CONCATENATE("0",E543),E543),"_",H543,"@",G543)</f>
        <v>2014_01_JAX@PHI</v>
      </c>
      <c r="C543" t="s">
        <v>1</v>
      </c>
      <c r="D543">
        <v>2014</v>
      </c>
      <c r="E543">
        <f t="shared" si="16"/>
        <v>1</v>
      </c>
      <c r="F543">
        <v>1</v>
      </c>
      <c r="G543" t="s">
        <v>86</v>
      </c>
      <c r="H543" t="s">
        <v>77</v>
      </c>
      <c r="K543">
        <v>-10</v>
      </c>
      <c r="M543">
        <v>34</v>
      </c>
      <c r="N543">
        <v>17</v>
      </c>
      <c r="O543" t="str">
        <f>IF(OR(ISBLANK(N543),ISBLANK(M543)),"",IF(N543&gt;(M543+IF(ISBLANK(K543),I543,K543)),H543,IF(N543&lt;(M543+IF(ISBLANK(K543),I543,K543)),G543,"na")))</f>
        <v>PHI</v>
      </c>
      <c r="P543" t="str">
        <f>IF(OR(ISBLANK(N543),ISBLANK(M543)),"",IF(N543&gt;M543,H543,IF(N543&lt;M543,G543,"na")))</f>
        <v>PHI</v>
      </c>
      <c r="Q543" s="23" t="str">
        <f t="shared" si="17"/>
        <v/>
      </c>
    </row>
    <row r="544" spans="1:17" x14ac:dyDescent="0.25">
      <c r="A544">
        <v>543</v>
      </c>
      <c r="B544" s="2" t="str">
        <f>CONCATENATE(D544,"_",IF(E544&lt;10,CONCATENATE("0",E544),E544),"_",H544,"@",G544)</f>
        <v>2014_01_CLE@PIT</v>
      </c>
      <c r="C544" t="s">
        <v>1</v>
      </c>
      <c r="D544">
        <v>2014</v>
      </c>
      <c r="E544">
        <f t="shared" si="16"/>
        <v>1</v>
      </c>
      <c r="F544">
        <v>1</v>
      </c>
      <c r="G544" t="s">
        <v>87</v>
      </c>
      <c r="H544" t="s">
        <v>70</v>
      </c>
      <c r="K544">
        <v>-6.5</v>
      </c>
      <c r="M544">
        <v>30</v>
      </c>
      <c r="N544">
        <v>27</v>
      </c>
      <c r="O544" t="str">
        <f>IF(OR(ISBLANK(N544),ISBLANK(M544)),"",IF(N544&gt;(M544+IF(ISBLANK(K544),I544,K544)),H544,IF(N544&lt;(M544+IF(ISBLANK(K544),I544,K544)),G544,"na")))</f>
        <v>CLE</v>
      </c>
      <c r="P544" t="str">
        <f>IF(OR(ISBLANK(N544),ISBLANK(M544)),"",IF(N544&gt;M544,H544,IF(N544&lt;M544,G544,"na")))</f>
        <v>PIT</v>
      </c>
      <c r="Q544" s="23" t="str">
        <f t="shared" si="17"/>
        <v/>
      </c>
    </row>
    <row r="545" spans="1:17" x14ac:dyDescent="0.25">
      <c r="A545">
        <v>544</v>
      </c>
      <c r="B545" s="2" t="str">
        <f>CONCATENATE(D545,"_",IF(E545&lt;10,CONCATENATE("0",E545),E545),"_",H545,"@",G545)</f>
        <v>2014_01_CIN@BAL</v>
      </c>
      <c r="C545" t="s">
        <v>1</v>
      </c>
      <c r="D545">
        <v>2014</v>
      </c>
      <c r="E545">
        <f t="shared" si="16"/>
        <v>1</v>
      </c>
      <c r="F545">
        <v>1</v>
      </c>
      <c r="G545" t="s">
        <v>65</v>
      </c>
      <c r="H545" t="s">
        <v>69</v>
      </c>
      <c r="K545">
        <v>-2</v>
      </c>
      <c r="M545">
        <v>16</v>
      </c>
      <c r="N545">
        <v>23</v>
      </c>
      <c r="O545" t="str">
        <f>IF(OR(ISBLANK(N545),ISBLANK(M545)),"",IF(N545&gt;(M545+IF(ISBLANK(K545),I545,K545)),H545,IF(N545&lt;(M545+IF(ISBLANK(K545),I545,K545)),G545,"na")))</f>
        <v>CIN</v>
      </c>
      <c r="P545" t="str">
        <f>IF(OR(ISBLANK(N545),ISBLANK(M545)),"",IF(N545&gt;M545,H545,IF(N545&lt;M545,G545,"na")))</f>
        <v>CIN</v>
      </c>
      <c r="Q545" s="23" t="str">
        <f t="shared" si="17"/>
        <v/>
      </c>
    </row>
    <row r="546" spans="1:17" x14ac:dyDescent="0.25">
      <c r="A546">
        <v>545</v>
      </c>
      <c r="B546" s="2" t="str">
        <f>CONCATENATE(D546,"_",IF(E546&lt;10,CONCATENATE("0",E546),E546),"_",H546,"@",G546)</f>
        <v>2014_01_WAS@HOU</v>
      </c>
      <c r="C546" t="s">
        <v>1</v>
      </c>
      <c r="D546">
        <v>2014</v>
      </c>
      <c r="E546">
        <f t="shared" si="16"/>
        <v>1</v>
      </c>
      <c r="F546">
        <v>1</v>
      </c>
      <c r="G546" t="s">
        <v>75</v>
      </c>
      <c r="H546" t="s">
        <v>94</v>
      </c>
      <c r="K546">
        <v>-2.5</v>
      </c>
      <c r="M546">
        <v>17</v>
      </c>
      <c r="N546">
        <v>6</v>
      </c>
      <c r="O546" t="str">
        <f>IF(OR(ISBLANK(N546),ISBLANK(M546)),"",IF(N546&gt;(M546+IF(ISBLANK(K546),I546,K546)),H546,IF(N546&lt;(M546+IF(ISBLANK(K546),I546,K546)),G546,"na")))</f>
        <v>HOU</v>
      </c>
      <c r="P546" t="str">
        <f>IF(OR(ISBLANK(N546),ISBLANK(M546)),"",IF(N546&gt;M546,H546,IF(N546&lt;M546,G546,"na")))</f>
        <v>HOU</v>
      </c>
      <c r="Q546" s="23" t="str">
        <f t="shared" si="17"/>
        <v/>
      </c>
    </row>
    <row r="547" spans="1:17" x14ac:dyDescent="0.25">
      <c r="A547">
        <v>546</v>
      </c>
      <c r="B547" s="2" t="str">
        <f>CONCATENATE(D547,"_",IF(E547&lt;10,CONCATENATE("0",E547),E547),"_",H547,"@",G547)</f>
        <v>2014_01_SFO@DAL</v>
      </c>
      <c r="C547" t="s">
        <v>1</v>
      </c>
      <c r="D547">
        <v>2014</v>
      </c>
      <c r="E547">
        <f t="shared" si="16"/>
        <v>1</v>
      </c>
      <c r="F547">
        <v>1</v>
      </c>
      <c r="G547" t="s">
        <v>71</v>
      </c>
      <c r="H547" t="s">
        <v>333</v>
      </c>
      <c r="K547">
        <v>5.5</v>
      </c>
      <c r="M547">
        <v>17</v>
      </c>
      <c r="N547">
        <v>28</v>
      </c>
      <c r="O547" t="str">
        <f>IF(OR(ISBLANK(N547),ISBLANK(M547)),"",IF(N547&gt;(M547+IF(ISBLANK(K547),I547,K547)),H547,IF(N547&lt;(M547+IF(ISBLANK(K547),I547,K547)),G547,"na")))</f>
        <v>SFO</v>
      </c>
      <c r="P547" t="str">
        <f>IF(OR(ISBLANK(N547),ISBLANK(M547)),"",IF(N547&gt;M547,H547,IF(N547&lt;M547,G547,"na")))</f>
        <v>SFO</v>
      </c>
      <c r="Q547" s="23" t="str">
        <f t="shared" si="17"/>
        <v/>
      </c>
    </row>
    <row r="548" spans="1:17" x14ac:dyDescent="0.25">
      <c r="A548">
        <v>547</v>
      </c>
      <c r="B548" s="2" t="str">
        <f>CONCATENATE(D548,"_",IF(E548&lt;10,CONCATENATE("0",E548),E548),"_",H548,"@",G548)</f>
        <v>2014_01_CAR@TBY</v>
      </c>
      <c r="C548" t="s">
        <v>1</v>
      </c>
      <c r="D548">
        <v>2014</v>
      </c>
      <c r="E548">
        <f t="shared" si="16"/>
        <v>1</v>
      </c>
      <c r="F548">
        <v>1</v>
      </c>
      <c r="G548" t="s">
        <v>334</v>
      </c>
      <c r="H548" t="s">
        <v>67</v>
      </c>
      <c r="K548">
        <v>-1</v>
      </c>
      <c r="M548">
        <v>14</v>
      </c>
      <c r="N548">
        <v>20</v>
      </c>
      <c r="O548" t="str">
        <f>IF(OR(ISBLANK(N548),ISBLANK(M548)),"",IF(N548&gt;(M548+IF(ISBLANK(K548),I548,K548)),H548,IF(N548&lt;(M548+IF(ISBLANK(K548),I548,K548)),G548,"na")))</f>
        <v>CAR</v>
      </c>
      <c r="P548" t="str">
        <f>IF(OR(ISBLANK(N548),ISBLANK(M548)),"",IF(N548&gt;M548,H548,IF(N548&lt;M548,G548,"na")))</f>
        <v>CAR</v>
      </c>
      <c r="Q548" s="23" t="str">
        <f t="shared" si="17"/>
        <v/>
      </c>
    </row>
    <row r="549" spans="1:17" x14ac:dyDescent="0.25">
      <c r="A549">
        <v>548</v>
      </c>
      <c r="B549" s="2" t="str">
        <f>CONCATENATE(D549,"_",IF(E549&lt;10,CONCATENATE("0",E549),E549),"_",H549,"@",G549)</f>
        <v>2014_01_IND@DEN</v>
      </c>
      <c r="C549" t="s">
        <v>1</v>
      </c>
      <c r="D549">
        <v>2014</v>
      </c>
      <c r="E549">
        <f t="shared" si="16"/>
        <v>1</v>
      </c>
      <c r="F549">
        <v>1</v>
      </c>
      <c r="G549" t="s">
        <v>72</v>
      </c>
      <c r="H549" t="s">
        <v>76</v>
      </c>
      <c r="K549">
        <v>-7</v>
      </c>
      <c r="M549">
        <v>31</v>
      </c>
      <c r="N549">
        <v>24</v>
      </c>
      <c r="O549" t="str">
        <f>IF(OR(ISBLANK(N549),ISBLANK(M549)),"",IF(N549&gt;(M549+IF(ISBLANK(K549),I549,K549)),H549,IF(N549&lt;(M549+IF(ISBLANK(K549),I549,K549)),G549,"na")))</f>
        <v>na</v>
      </c>
      <c r="P549" t="str">
        <f>IF(OR(ISBLANK(N549),ISBLANK(M549)),"",IF(N549&gt;M549,H549,IF(N549&lt;M549,G549,"na")))</f>
        <v>DEN</v>
      </c>
      <c r="Q549" s="23" t="str">
        <f t="shared" si="17"/>
        <v/>
      </c>
    </row>
    <row r="550" spans="1:17" x14ac:dyDescent="0.25">
      <c r="A550">
        <v>549</v>
      </c>
      <c r="B550" s="2" t="str">
        <f>CONCATENATE(D550,"_",IF(E550&lt;10,CONCATENATE("0",E550),E550),"_",H550,"@",G550)</f>
        <v>2014_01_NYG@DET</v>
      </c>
      <c r="C550" t="s">
        <v>1</v>
      </c>
      <c r="D550">
        <v>2014</v>
      </c>
      <c r="E550">
        <f t="shared" si="16"/>
        <v>1</v>
      </c>
      <c r="F550">
        <v>1</v>
      </c>
      <c r="G550" t="s">
        <v>73</v>
      </c>
      <c r="H550" t="s">
        <v>83</v>
      </c>
      <c r="K550">
        <v>-4.5</v>
      </c>
      <c r="M550">
        <v>35</v>
      </c>
      <c r="N550">
        <v>14</v>
      </c>
      <c r="O550" t="str">
        <f>IF(OR(ISBLANK(N550),ISBLANK(M550)),"",IF(N550&gt;(M550+IF(ISBLANK(K550),I550,K550)),H550,IF(N550&lt;(M550+IF(ISBLANK(K550),I550,K550)),G550,"na")))</f>
        <v>DET</v>
      </c>
      <c r="P550" t="str">
        <f>IF(OR(ISBLANK(N550),ISBLANK(M550)),"",IF(N550&gt;M550,H550,IF(N550&lt;M550,G550,"na")))</f>
        <v>DET</v>
      </c>
      <c r="Q550" s="23" t="str">
        <f t="shared" si="17"/>
        <v/>
      </c>
    </row>
    <row r="551" spans="1:17" x14ac:dyDescent="0.25">
      <c r="A551">
        <v>550</v>
      </c>
      <c r="B551" s="2" t="str">
        <f>CONCATENATE(D551,"_",IF(E551&lt;10,CONCATENATE("0",E551),E551),"_",H551,"@",G551)</f>
        <v>2014_01_SD@ARI</v>
      </c>
      <c r="C551" t="s">
        <v>1</v>
      </c>
      <c r="D551">
        <v>2014</v>
      </c>
      <c r="E551">
        <f t="shared" si="16"/>
        <v>1</v>
      </c>
      <c r="F551">
        <v>1</v>
      </c>
      <c r="G551" t="s">
        <v>64</v>
      </c>
      <c r="H551" t="s">
        <v>88</v>
      </c>
      <c r="K551">
        <v>-3</v>
      </c>
      <c r="M551">
        <v>18</v>
      </c>
      <c r="N551">
        <v>17</v>
      </c>
      <c r="O551" t="str">
        <f>IF(OR(ISBLANK(N551),ISBLANK(M551)),"",IF(N551&gt;(M551+IF(ISBLANK(K551),I551,K551)),H551,IF(N551&lt;(M551+IF(ISBLANK(K551),I551,K551)),G551,"na")))</f>
        <v>SD</v>
      </c>
      <c r="P551" t="str">
        <f>IF(OR(ISBLANK(N551),ISBLANK(M551)),"",IF(N551&gt;M551,H551,IF(N551&lt;M551,G551,"na")))</f>
        <v>ARI</v>
      </c>
      <c r="Q551" s="23" t="str">
        <f t="shared" si="17"/>
        <v/>
      </c>
    </row>
    <row r="552" spans="1:17" x14ac:dyDescent="0.25">
      <c r="A552">
        <v>551</v>
      </c>
      <c r="B552" s="2" t="str">
        <f>CONCATENATE(D552,"_",IF(E552&lt;10,CONCATENATE("0",E552),E552),"_",H552,"@",G552)</f>
        <v>2014_02_PIT@BAL</v>
      </c>
      <c r="C552" t="s">
        <v>1</v>
      </c>
      <c r="D552">
        <v>2014</v>
      </c>
      <c r="E552">
        <f t="shared" si="16"/>
        <v>2</v>
      </c>
      <c r="F552">
        <v>2</v>
      </c>
      <c r="G552" t="s">
        <v>65</v>
      </c>
      <c r="H552" t="s">
        <v>87</v>
      </c>
      <c r="K552">
        <v>-2.5</v>
      </c>
      <c r="M552">
        <v>26</v>
      </c>
      <c r="N552">
        <v>6</v>
      </c>
      <c r="O552" t="str">
        <f>IF(OR(ISBLANK(N552),ISBLANK(M552)),"",IF(N552&gt;(M552+IF(ISBLANK(K552),I552,K552)),H552,IF(N552&lt;(M552+IF(ISBLANK(K552),I552,K552)),G552,"na")))</f>
        <v>BAL</v>
      </c>
      <c r="P552" t="str">
        <f>IF(OR(ISBLANK(N552),ISBLANK(M552)),"",IF(N552&gt;M552,H552,IF(N552&lt;M552,G552,"na")))</f>
        <v>BAL</v>
      </c>
      <c r="Q552" s="23" t="str">
        <f t="shared" si="17"/>
        <v/>
      </c>
    </row>
    <row r="553" spans="1:17" x14ac:dyDescent="0.25">
      <c r="A553">
        <v>552</v>
      </c>
      <c r="B553" s="2" t="str">
        <f>CONCATENATE(D553,"_",IF(E553&lt;10,CONCATENATE("0",E553),E553),"_",H553,"@",G553)</f>
        <v>2014_02_MIA@BUF</v>
      </c>
      <c r="C553" t="s">
        <v>1</v>
      </c>
      <c r="D553">
        <v>2014</v>
      </c>
      <c r="E553">
        <f t="shared" si="16"/>
        <v>2</v>
      </c>
      <c r="F553">
        <v>2</v>
      </c>
      <c r="G553" t="s">
        <v>66</v>
      </c>
      <c r="H553" t="s">
        <v>79</v>
      </c>
      <c r="K553">
        <v>0</v>
      </c>
      <c r="M553">
        <v>29</v>
      </c>
      <c r="N553">
        <v>10</v>
      </c>
      <c r="O553" t="str">
        <f>IF(OR(ISBLANK(N553),ISBLANK(M553)),"",IF(N553&gt;(M553+IF(ISBLANK(K553),I553,K553)),H553,IF(N553&lt;(M553+IF(ISBLANK(K553),I553,K553)),G553,"na")))</f>
        <v>BUF</v>
      </c>
      <c r="P553" t="str">
        <f>IF(OR(ISBLANK(N553),ISBLANK(M553)),"",IF(N553&gt;M553,H553,IF(N553&lt;M553,G553,"na")))</f>
        <v>BUF</v>
      </c>
      <c r="Q553" s="23" t="str">
        <f t="shared" si="17"/>
        <v/>
      </c>
    </row>
    <row r="554" spans="1:17" x14ac:dyDescent="0.25">
      <c r="A554">
        <v>553</v>
      </c>
      <c r="B554" s="2" t="str">
        <f>CONCATENATE(D554,"_",IF(E554&lt;10,CONCATENATE("0",E554),E554),"_",H554,"@",G554)</f>
        <v>2014_02_ATL@CIN</v>
      </c>
      <c r="C554" t="s">
        <v>1</v>
      </c>
      <c r="D554">
        <v>2014</v>
      </c>
      <c r="E554">
        <f t="shared" si="16"/>
        <v>2</v>
      </c>
      <c r="F554">
        <v>2</v>
      </c>
      <c r="G554" t="s">
        <v>69</v>
      </c>
      <c r="H554" t="s">
        <v>20</v>
      </c>
      <c r="K554">
        <v>-5</v>
      </c>
      <c r="M554">
        <v>24</v>
      </c>
      <c r="N554">
        <v>10</v>
      </c>
      <c r="O554" t="str">
        <f>IF(OR(ISBLANK(N554),ISBLANK(M554)),"",IF(N554&gt;(M554+IF(ISBLANK(K554),I554,K554)),H554,IF(N554&lt;(M554+IF(ISBLANK(K554),I554,K554)),G554,"na")))</f>
        <v>CIN</v>
      </c>
      <c r="P554" t="str">
        <f>IF(OR(ISBLANK(N554),ISBLANK(M554)),"",IF(N554&gt;M554,H554,IF(N554&lt;M554,G554,"na")))</f>
        <v>CIN</v>
      </c>
      <c r="Q554" s="23" t="str">
        <f t="shared" si="17"/>
        <v/>
      </c>
    </row>
    <row r="555" spans="1:17" x14ac:dyDescent="0.25">
      <c r="A555">
        <v>554</v>
      </c>
      <c r="B555" s="2" t="str">
        <f>CONCATENATE(D555,"_",IF(E555&lt;10,CONCATENATE("0",E555),E555),"_",H555,"@",G555)</f>
        <v>2014_02_NOR@CLE</v>
      </c>
      <c r="C555" t="s">
        <v>1</v>
      </c>
      <c r="D555">
        <v>2014</v>
      </c>
      <c r="E555">
        <f t="shared" si="16"/>
        <v>2</v>
      </c>
      <c r="F555">
        <v>2</v>
      </c>
      <c r="G555" t="s">
        <v>70</v>
      </c>
      <c r="H555" t="s">
        <v>335</v>
      </c>
      <c r="K555">
        <v>6</v>
      </c>
      <c r="M555">
        <v>26</v>
      </c>
      <c r="N555">
        <v>24</v>
      </c>
      <c r="O555" t="str">
        <f>IF(OR(ISBLANK(N555),ISBLANK(M555)),"",IF(N555&gt;(M555+IF(ISBLANK(K555),I555,K555)),H555,IF(N555&lt;(M555+IF(ISBLANK(K555),I555,K555)),G555,"na")))</f>
        <v>CLE</v>
      </c>
      <c r="P555" t="str">
        <f>IF(OR(ISBLANK(N555),ISBLANK(M555)),"",IF(N555&gt;M555,H555,IF(N555&lt;M555,G555,"na")))</f>
        <v>CLE</v>
      </c>
      <c r="Q555" s="23" t="str">
        <f t="shared" si="17"/>
        <v/>
      </c>
    </row>
    <row r="556" spans="1:17" x14ac:dyDescent="0.25">
      <c r="A556">
        <v>555</v>
      </c>
      <c r="B556" s="2" t="str">
        <f>CONCATENATE(D556,"_",IF(E556&lt;10,CONCATENATE("0",E556),E556),"_",H556,"@",G556)</f>
        <v>2014_02_DAL@TEN</v>
      </c>
      <c r="C556" t="s">
        <v>1</v>
      </c>
      <c r="D556">
        <v>2014</v>
      </c>
      <c r="E556">
        <f t="shared" si="16"/>
        <v>2</v>
      </c>
      <c r="F556">
        <v>2</v>
      </c>
      <c r="G556" t="s">
        <v>93</v>
      </c>
      <c r="H556" t="s">
        <v>71</v>
      </c>
      <c r="K556">
        <v>-4</v>
      </c>
      <c r="M556">
        <v>10</v>
      </c>
      <c r="N556">
        <v>26</v>
      </c>
      <c r="O556" t="str">
        <f>IF(OR(ISBLANK(N556),ISBLANK(M556)),"",IF(N556&gt;(M556+IF(ISBLANK(K556),I556,K556)),H556,IF(N556&lt;(M556+IF(ISBLANK(K556),I556,K556)),G556,"na")))</f>
        <v>DAL</v>
      </c>
      <c r="P556" t="str">
        <f>IF(OR(ISBLANK(N556),ISBLANK(M556)),"",IF(N556&gt;M556,H556,IF(N556&lt;M556,G556,"na")))</f>
        <v>DAL</v>
      </c>
      <c r="Q556" s="23" t="str">
        <f t="shared" si="17"/>
        <v/>
      </c>
    </row>
    <row r="557" spans="1:17" x14ac:dyDescent="0.25">
      <c r="A557">
        <v>556</v>
      </c>
      <c r="B557" s="2" t="str">
        <f>CONCATENATE(D557,"_",IF(E557&lt;10,CONCATENATE("0",E557),E557),"_",H557,"@",G557)</f>
        <v>2014_02_NWE@MIN</v>
      </c>
      <c r="C557" t="s">
        <v>1</v>
      </c>
      <c r="D557">
        <v>2014</v>
      </c>
      <c r="E557">
        <f t="shared" si="16"/>
        <v>2</v>
      </c>
      <c r="F557">
        <v>2</v>
      </c>
      <c r="G557" t="s">
        <v>80</v>
      </c>
      <c r="H557" t="s">
        <v>332</v>
      </c>
      <c r="K557">
        <v>3</v>
      </c>
      <c r="M557">
        <v>7</v>
      </c>
      <c r="N557">
        <v>30</v>
      </c>
      <c r="O557" t="str">
        <f>IF(OR(ISBLANK(N557),ISBLANK(M557)),"",IF(N557&gt;(M557+IF(ISBLANK(K557),I557,K557)),H557,IF(N557&lt;(M557+IF(ISBLANK(K557),I557,K557)),G557,"na")))</f>
        <v>NWE</v>
      </c>
      <c r="P557" t="str">
        <f>IF(OR(ISBLANK(N557),ISBLANK(M557)),"",IF(N557&gt;M557,H557,IF(N557&lt;M557,G557,"na")))</f>
        <v>NWE</v>
      </c>
      <c r="Q557" s="23" t="str">
        <f t="shared" si="17"/>
        <v/>
      </c>
    </row>
    <row r="558" spans="1:17" x14ac:dyDescent="0.25">
      <c r="A558">
        <v>557</v>
      </c>
      <c r="B558" s="2" t="str">
        <f>CONCATENATE(D558,"_",IF(E558&lt;10,CONCATENATE("0",E558),E558),"_",H558,"@",G558)</f>
        <v>2014_02_ARI@NYG</v>
      </c>
      <c r="C558" t="s">
        <v>1</v>
      </c>
      <c r="D558">
        <v>2014</v>
      </c>
      <c r="E558">
        <f t="shared" si="16"/>
        <v>2</v>
      </c>
      <c r="F558">
        <v>2</v>
      </c>
      <c r="G558" t="s">
        <v>83</v>
      </c>
      <c r="H558" t="s">
        <v>64</v>
      </c>
      <c r="K558">
        <v>-2</v>
      </c>
      <c r="M558">
        <v>14</v>
      </c>
      <c r="N558">
        <v>25</v>
      </c>
      <c r="O558" t="str">
        <f>IF(OR(ISBLANK(N558),ISBLANK(M558)),"",IF(N558&gt;(M558+IF(ISBLANK(K558),I558,K558)),H558,IF(N558&lt;(M558+IF(ISBLANK(K558),I558,K558)),G558,"na")))</f>
        <v>ARI</v>
      </c>
      <c r="P558" t="str">
        <f>IF(OR(ISBLANK(N558),ISBLANK(M558)),"",IF(N558&gt;M558,H558,IF(N558&lt;M558,G558,"na")))</f>
        <v>ARI</v>
      </c>
      <c r="Q558" s="23" t="str">
        <f t="shared" si="17"/>
        <v/>
      </c>
    </row>
    <row r="559" spans="1:17" x14ac:dyDescent="0.25">
      <c r="A559">
        <v>558</v>
      </c>
      <c r="B559" s="2" t="str">
        <f>CONCATENATE(D559,"_",IF(E559&lt;10,CONCATENATE("0",E559),E559),"_",H559,"@",G559)</f>
        <v>2014_02_JAX@WAS</v>
      </c>
      <c r="C559" t="s">
        <v>1</v>
      </c>
      <c r="D559">
        <v>2014</v>
      </c>
      <c r="E559">
        <f t="shared" si="16"/>
        <v>2</v>
      </c>
      <c r="F559">
        <v>2</v>
      </c>
      <c r="G559" t="s">
        <v>94</v>
      </c>
      <c r="H559" t="s">
        <v>77</v>
      </c>
      <c r="K559">
        <v>-6</v>
      </c>
      <c r="M559">
        <v>41</v>
      </c>
      <c r="N559">
        <v>10</v>
      </c>
      <c r="O559" t="str">
        <f>IF(OR(ISBLANK(N559),ISBLANK(M559)),"",IF(N559&gt;(M559+IF(ISBLANK(K559),I559,K559)),H559,IF(N559&lt;(M559+IF(ISBLANK(K559),I559,K559)),G559,"na")))</f>
        <v>WAS</v>
      </c>
      <c r="P559" t="str">
        <f>IF(OR(ISBLANK(N559),ISBLANK(M559)),"",IF(N559&gt;M559,H559,IF(N559&lt;M559,G559,"na")))</f>
        <v>WAS</v>
      </c>
      <c r="Q559" s="23" t="str">
        <f t="shared" si="17"/>
        <v/>
      </c>
    </row>
    <row r="560" spans="1:17" x14ac:dyDescent="0.25">
      <c r="A560">
        <v>559</v>
      </c>
      <c r="B560" s="2" t="str">
        <f>CONCATENATE(D560,"_",IF(E560&lt;10,CONCATENATE("0",E560),E560),"_",H560,"@",G560)</f>
        <v>2014_02_DET@CAR</v>
      </c>
      <c r="C560" t="s">
        <v>1</v>
      </c>
      <c r="D560">
        <v>2014</v>
      </c>
      <c r="E560">
        <f t="shared" si="16"/>
        <v>2</v>
      </c>
      <c r="F560">
        <v>2</v>
      </c>
      <c r="G560" t="s">
        <v>67</v>
      </c>
      <c r="H560" t="s">
        <v>73</v>
      </c>
      <c r="K560">
        <v>-3</v>
      </c>
      <c r="M560">
        <v>24</v>
      </c>
      <c r="N560">
        <v>7</v>
      </c>
      <c r="O560" t="str">
        <f>IF(OR(ISBLANK(N560),ISBLANK(M560)),"",IF(N560&gt;(M560+IF(ISBLANK(K560),I560,K560)),H560,IF(N560&lt;(M560+IF(ISBLANK(K560),I560,K560)),G560,"na")))</f>
        <v>CAR</v>
      </c>
      <c r="P560" t="str">
        <f>IF(OR(ISBLANK(N560),ISBLANK(M560)),"",IF(N560&gt;M560,H560,IF(N560&lt;M560,G560,"na")))</f>
        <v>CAR</v>
      </c>
      <c r="Q560" s="23" t="str">
        <f t="shared" si="17"/>
        <v/>
      </c>
    </row>
    <row r="561" spans="1:17" x14ac:dyDescent="0.25">
      <c r="A561">
        <v>560</v>
      </c>
      <c r="B561" s="2" t="str">
        <f>CONCATENATE(D561,"_",IF(E561&lt;10,CONCATENATE("0",E561),E561),"_",H561,"@",G561)</f>
        <v>2014_02_SEA@SD</v>
      </c>
      <c r="C561" t="s">
        <v>1</v>
      </c>
      <c r="D561">
        <v>2014</v>
      </c>
      <c r="E561">
        <f t="shared" si="16"/>
        <v>2</v>
      </c>
      <c r="F561">
        <v>2</v>
      </c>
      <c r="G561" t="s">
        <v>88</v>
      </c>
      <c r="H561" t="s">
        <v>89</v>
      </c>
      <c r="K561">
        <v>5.5</v>
      </c>
      <c r="M561">
        <v>30</v>
      </c>
      <c r="N561">
        <v>21</v>
      </c>
      <c r="O561" t="str">
        <f>IF(OR(ISBLANK(N561),ISBLANK(M561)),"",IF(N561&gt;(M561+IF(ISBLANK(K561),I561,K561)),H561,IF(N561&lt;(M561+IF(ISBLANK(K561),I561,K561)),G561,"na")))</f>
        <v>SD</v>
      </c>
      <c r="P561" t="str">
        <f>IF(OR(ISBLANK(N561),ISBLANK(M561)),"",IF(N561&gt;M561,H561,IF(N561&lt;M561,G561,"na")))</f>
        <v>SD</v>
      </c>
      <c r="Q561" s="23" t="str">
        <f t="shared" si="17"/>
        <v/>
      </c>
    </row>
    <row r="562" spans="1:17" x14ac:dyDescent="0.25">
      <c r="A562">
        <v>561</v>
      </c>
      <c r="B562" s="2" t="str">
        <f>CONCATENATE(D562,"_",IF(E562&lt;10,CONCATENATE("0",E562),E562),"_",H562,"@",G562)</f>
        <v>2014_02_STL@TBY</v>
      </c>
      <c r="C562" t="s">
        <v>1</v>
      </c>
      <c r="D562">
        <v>2014</v>
      </c>
      <c r="E562">
        <f t="shared" si="16"/>
        <v>2</v>
      </c>
      <c r="F562">
        <v>2</v>
      </c>
      <c r="G562" t="s">
        <v>334</v>
      </c>
      <c r="H562" t="s">
        <v>91</v>
      </c>
      <c r="K562">
        <v>-5</v>
      </c>
      <c r="M562">
        <v>17</v>
      </c>
      <c r="N562">
        <v>19</v>
      </c>
      <c r="O562" t="str">
        <f>IF(OR(ISBLANK(N562),ISBLANK(M562)),"",IF(N562&gt;(M562+IF(ISBLANK(K562),I562,K562)),H562,IF(N562&lt;(M562+IF(ISBLANK(K562),I562,K562)),G562,"na")))</f>
        <v>STL</v>
      </c>
      <c r="P562" t="str">
        <f>IF(OR(ISBLANK(N562),ISBLANK(M562)),"",IF(N562&gt;M562,H562,IF(N562&lt;M562,G562,"na")))</f>
        <v>STL</v>
      </c>
      <c r="Q562" s="23" t="str">
        <f t="shared" si="17"/>
        <v/>
      </c>
    </row>
    <row r="563" spans="1:17" x14ac:dyDescent="0.25">
      <c r="A563">
        <v>562</v>
      </c>
      <c r="B563" s="2" t="str">
        <f>CONCATENATE(D563,"_",IF(E563&lt;10,CONCATENATE("0",E563),E563),"_",H563,"@",G563)</f>
        <v>2014_02_KCY@DEN</v>
      </c>
      <c r="C563" t="s">
        <v>1</v>
      </c>
      <c r="D563">
        <v>2014</v>
      </c>
      <c r="E563">
        <f t="shared" si="16"/>
        <v>2</v>
      </c>
      <c r="F563">
        <v>2</v>
      </c>
      <c r="G563" t="s">
        <v>72</v>
      </c>
      <c r="H563" t="s">
        <v>331</v>
      </c>
      <c r="K563">
        <v>-13</v>
      </c>
      <c r="M563">
        <v>24</v>
      </c>
      <c r="N563">
        <v>17</v>
      </c>
      <c r="O563" t="str">
        <f>IF(OR(ISBLANK(N563),ISBLANK(M563)),"",IF(N563&gt;(M563+IF(ISBLANK(K563),I563,K563)),H563,IF(N563&lt;(M563+IF(ISBLANK(K563),I563,K563)),G563,"na")))</f>
        <v>KCY</v>
      </c>
      <c r="P563" t="str">
        <f>IF(OR(ISBLANK(N563),ISBLANK(M563)),"",IF(N563&gt;M563,H563,IF(N563&lt;M563,G563,"na")))</f>
        <v>DEN</v>
      </c>
      <c r="Q563" s="23" t="str">
        <f t="shared" si="17"/>
        <v/>
      </c>
    </row>
    <row r="564" spans="1:17" x14ac:dyDescent="0.25">
      <c r="A564">
        <v>563</v>
      </c>
      <c r="B564" s="2" t="str">
        <f>CONCATENATE(D564,"_",IF(E564&lt;10,CONCATENATE("0",E564),E564),"_",H564,"@",G564)</f>
        <v>2014_02_NYJ@GBY</v>
      </c>
      <c r="C564" t="s">
        <v>1</v>
      </c>
      <c r="D564">
        <v>2014</v>
      </c>
      <c r="E564">
        <f t="shared" si="16"/>
        <v>2</v>
      </c>
      <c r="F564">
        <v>2</v>
      </c>
      <c r="G564" t="s">
        <v>330</v>
      </c>
      <c r="H564" t="s">
        <v>84</v>
      </c>
      <c r="K564">
        <v>-8</v>
      </c>
      <c r="M564">
        <v>31</v>
      </c>
      <c r="N564">
        <v>24</v>
      </c>
      <c r="O564" t="str">
        <f>IF(OR(ISBLANK(N564),ISBLANK(M564)),"",IF(N564&gt;(M564+IF(ISBLANK(K564),I564,K564)),H564,IF(N564&lt;(M564+IF(ISBLANK(K564),I564,K564)),G564,"na")))</f>
        <v>NYJ</v>
      </c>
      <c r="P564" t="str">
        <f>IF(OR(ISBLANK(N564),ISBLANK(M564)),"",IF(N564&gt;M564,H564,IF(N564&lt;M564,G564,"na")))</f>
        <v>GBY</v>
      </c>
      <c r="Q564" s="23" t="str">
        <f t="shared" si="17"/>
        <v/>
      </c>
    </row>
    <row r="565" spans="1:17" x14ac:dyDescent="0.25">
      <c r="A565">
        <v>564</v>
      </c>
      <c r="B565" s="2" t="str">
        <f>CONCATENATE(D565,"_",IF(E565&lt;10,CONCATENATE("0",E565),E565),"_",H565,"@",G565)</f>
        <v>2014_02_HOU@OAK</v>
      </c>
      <c r="C565" t="s">
        <v>1</v>
      </c>
      <c r="D565">
        <v>2014</v>
      </c>
      <c r="E565">
        <f t="shared" si="16"/>
        <v>2</v>
      </c>
      <c r="F565">
        <v>2</v>
      </c>
      <c r="G565" t="s">
        <v>85</v>
      </c>
      <c r="H565" t="s">
        <v>75</v>
      </c>
      <c r="K565">
        <v>3</v>
      </c>
      <c r="M565">
        <v>14</v>
      </c>
      <c r="N565">
        <v>30</v>
      </c>
      <c r="O565" t="str">
        <f>IF(OR(ISBLANK(N565),ISBLANK(M565)),"",IF(N565&gt;(M565+IF(ISBLANK(K565),I565,K565)),H565,IF(N565&lt;(M565+IF(ISBLANK(K565),I565,K565)),G565,"na")))</f>
        <v>HOU</v>
      </c>
      <c r="P565" t="str">
        <f>IF(OR(ISBLANK(N565),ISBLANK(M565)),"",IF(N565&gt;M565,H565,IF(N565&lt;M565,G565,"na")))</f>
        <v>HOU</v>
      </c>
      <c r="Q565" s="23" t="str">
        <f t="shared" si="17"/>
        <v/>
      </c>
    </row>
    <row r="566" spans="1:17" x14ac:dyDescent="0.25">
      <c r="A566">
        <v>565</v>
      </c>
      <c r="B566" s="2" t="str">
        <f>CONCATENATE(D566,"_",IF(E566&lt;10,CONCATENATE("0",E566),E566),"_",H566,"@",G566)</f>
        <v>2014_02_CHI@SFO</v>
      </c>
      <c r="C566" t="s">
        <v>1</v>
      </c>
      <c r="D566">
        <v>2014</v>
      </c>
      <c r="E566">
        <f t="shared" si="16"/>
        <v>2</v>
      </c>
      <c r="F566">
        <v>2</v>
      </c>
      <c r="G566" t="s">
        <v>333</v>
      </c>
      <c r="H566" t="s">
        <v>68</v>
      </c>
      <c r="K566">
        <v>-7</v>
      </c>
      <c r="M566">
        <v>20</v>
      </c>
      <c r="N566">
        <v>28</v>
      </c>
      <c r="O566" t="str">
        <f>IF(OR(ISBLANK(N566),ISBLANK(M566)),"",IF(N566&gt;(M566+IF(ISBLANK(K566),I566,K566)),H566,IF(N566&lt;(M566+IF(ISBLANK(K566),I566,K566)),G566,"na")))</f>
        <v>CHI</v>
      </c>
      <c r="P566" t="str">
        <f>IF(OR(ISBLANK(N566),ISBLANK(M566)),"",IF(N566&gt;M566,H566,IF(N566&lt;M566,G566,"na")))</f>
        <v>CHI</v>
      </c>
      <c r="Q566" s="23" t="str">
        <f t="shared" si="17"/>
        <v/>
      </c>
    </row>
    <row r="567" spans="1:17" x14ac:dyDescent="0.25">
      <c r="A567">
        <v>566</v>
      </c>
      <c r="B567" s="2" t="str">
        <f>CONCATENATE(D567,"_",IF(E567&lt;10,CONCATENATE("0",E567),E567),"_",H567,"@",G567)</f>
        <v>2014_02_PHI@IND</v>
      </c>
      <c r="C567" t="s">
        <v>1</v>
      </c>
      <c r="D567">
        <v>2014</v>
      </c>
      <c r="E567">
        <f t="shared" si="16"/>
        <v>2</v>
      </c>
      <c r="F567">
        <v>2</v>
      </c>
      <c r="G567" t="s">
        <v>76</v>
      </c>
      <c r="H567" t="s">
        <v>86</v>
      </c>
      <c r="K567">
        <v>-3</v>
      </c>
      <c r="M567">
        <v>27</v>
      </c>
      <c r="N567">
        <v>30</v>
      </c>
      <c r="O567" t="str">
        <f>IF(OR(ISBLANK(N567),ISBLANK(M567)),"",IF(N567&gt;(M567+IF(ISBLANK(K567),I567,K567)),H567,IF(N567&lt;(M567+IF(ISBLANK(K567),I567,K567)),G567,"na")))</f>
        <v>PHI</v>
      </c>
      <c r="P567" t="str">
        <f>IF(OR(ISBLANK(N567),ISBLANK(M567)),"",IF(N567&gt;M567,H567,IF(N567&lt;M567,G567,"na")))</f>
        <v>PHI</v>
      </c>
      <c r="Q567" s="23" t="str">
        <f t="shared" si="17"/>
        <v/>
      </c>
    </row>
    <row r="568" spans="1:17" x14ac:dyDescent="0.25">
      <c r="A568">
        <v>567</v>
      </c>
      <c r="B568" s="2" t="str">
        <f>CONCATENATE(D568,"_",IF(E568&lt;10,CONCATENATE("0",E568),E568),"_",H568,"@",G568)</f>
        <v>2014_03_TBY@ATL</v>
      </c>
      <c r="C568" t="s">
        <v>1</v>
      </c>
      <c r="D568">
        <v>2014</v>
      </c>
      <c r="E568">
        <f t="shared" si="16"/>
        <v>3</v>
      </c>
      <c r="F568">
        <v>3</v>
      </c>
      <c r="G568" t="s">
        <v>20</v>
      </c>
      <c r="H568" t="s">
        <v>334</v>
      </c>
      <c r="K568">
        <v>-6.5</v>
      </c>
      <c r="M568">
        <v>56</v>
      </c>
      <c r="N568">
        <v>14</v>
      </c>
      <c r="O568" t="str">
        <f>IF(OR(ISBLANK(N568),ISBLANK(M568)),"",IF(N568&gt;(M568+IF(ISBLANK(K568),I568,K568)),H568,IF(N568&lt;(M568+IF(ISBLANK(K568),I568,K568)),G568,"na")))</f>
        <v>ATL</v>
      </c>
      <c r="P568" t="str">
        <f>IF(OR(ISBLANK(N568),ISBLANK(M568)),"",IF(N568&gt;M568,H568,IF(N568&lt;M568,G568,"na")))</f>
        <v>ATL</v>
      </c>
      <c r="Q568" s="23" t="str">
        <f t="shared" si="17"/>
        <v/>
      </c>
    </row>
    <row r="569" spans="1:17" x14ac:dyDescent="0.25">
      <c r="A569">
        <v>568</v>
      </c>
      <c r="B569" s="2" t="str">
        <f>CONCATENATE(D569,"_",IF(E569&lt;10,CONCATENATE("0",E569),E569),"_",H569,"@",G569)</f>
        <v>2014_03_SD@BUF</v>
      </c>
      <c r="C569" t="s">
        <v>1</v>
      </c>
      <c r="D569">
        <v>2014</v>
      </c>
      <c r="E569">
        <f t="shared" si="16"/>
        <v>3</v>
      </c>
      <c r="F569">
        <v>3</v>
      </c>
      <c r="G569" t="s">
        <v>66</v>
      </c>
      <c r="H569" t="s">
        <v>88</v>
      </c>
      <c r="K569">
        <v>-2</v>
      </c>
      <c r="M569">
        <v>10</v>
      </c>
      <c r="N569">
        <v>22</v>
      </c>
      <c r="O569" t="str">
        <f>IF(OR(ISBLANK(N569),ISBLANK(M569)),"",IF(N569&gt;(M569+IF(ISBLANK(K569),I569,K569)),H569,IF(N569&lt;(M569+IF(ISBLANK(K569),I569,K569)),G569,"na")))</f>
        <v>SD</v>
      </c>
      <c r="P569" t="str">
        <f>IF(OR(ISBLANK(N569),ISBLANK(M569)),"",IF(N569&gt;M569,H569,IF(N569&lt;M569,G569,"na")))</f>
        <v>SD</v>
      </c>
      <c r="Q569" s="23" t="str">
        <f t="shared" si="17"/>
        <v/>
      </c>
    </row>
    <row r="570" spans="1:17" x14ac:dyDescent="0.25">
      <c r="A570">
        <v>569</v>
      </c>
      <c r="B570" s="2" t="str">
        <f>CONCATENATE(D570,"_",IF(E570&lt;10,CONCATENATE("0",E570),E570),"_",H570,"@",G570)</f>
        <v>2014_03_TEN@CIN</v>
      </c>
      <c r="C570" t="s">
        <v>1</v>
      </c>
      <c r="D570">
        <v>2014</v>
      </c>
      <c r="E570">
        <f t="shared" si="16"/>
        <v>3</v>
      </c>
      <c r="F570">
        <v>3</v>
      </c>
      <c r="G570" t="s">
        <v>69</v>
      </c>
      <c r="H570" t="s">
        <v>93</v>
      </c>
      <c r="K570">
        <v>-7</v>
      </c>
      <c r="M570">
        <v>33</v>
      </c>
      <c r="N570">
        <v>7</v>
      </c>
      <c r="O570" t="str">
        <f>IF(OR(ISBLANK(N570),ISBLANK(M570)),"",IF(N570&gt;(M570+IF(ISBLANK(K570),I570,K570)),H570,IF(N570&lt;(M570+IF(ISBLANK(K570),I570,K570)),G570,"na")))</f>
        <v>CIN</v>
      </c>
      <c r="P570" t="str">
        <f>IF(OR(ISBLANK(N570),ISBLANK(M570)),"",IF(N570&gt;M570,H570,IF(N570&lt;M570,G570,"na")))</f>
        <v>CIN</v>
      </c>
      <c r="Q570" s="23" t="str">
        <f t="shared" si="17"/>
        <v/>
      </c>
    </row>
    <row r="571" spans="1:17" x14ac:dyDescent="0.25">
      <c r="A571">
        <v>570</v>
      </c>
      <c r="B571" s="2" t="str">
        <f>CONCATENATE(D571,"_",IF(E571&lt;10,CONCATENATE("0",E571),E571),"_",H571,"@",G571)</f>
        <v>2014_03_BAL@CLE</v>
      </c>
      <c r="C571" t="s">
        <v>1</v>
      </c>
      <c r="D571">
        <v>2014</v>
      </c>
      <c r="E571">
        <f t="shared" si="16"/>
        <v>3</v>
      </c>
      <c r="F571">
        <v>3</v>
      </c>
      <c r="G571" t="s">
        <v>70</v>
      </c>
      <c r="H571" t="s">
        <v>65</v>
      </c>
      <c r="K571">
        <v>0</v>
      </c>
      <c r="M571">
        <v>21</v>
      </c>
      <c r="N571">
        <v>23</v>
      </c>
      <c r="O571" t="str">
        <f>IF(OR(ISBLANK(N571),ISBLANK(M571)),"",IF(N571&gt;(M571+IF(ISBLANK(K571),I571,K571)),H571,IF(N571&lt;(M571+IF(ISBLANK(K571),I571,K571)),G571,"na")))</f>
        <v>BAL</v>
      </c>
      <c r="P571" t="str">
        <f>IF(OR(ISBLANK(N571),ISBLANK(M571)),"",IF(N571&gt;M571,H571,IF(N571&lt;M571,G571,"na")))</f>
        <v>BAL</v>
      </c>
      <c r="Q571" s="23" t="str">
        <f t="shared" si="17"/>
        <v/>
      </c>
    </row>
    <row r="572" spans="1:17" x14ac:dyDescent="0.25">
      <c r="A572">
        <v>571</v>
      </c>
      <c r="B572" s="2" t="str">
        <f>CONCATENATE(D572,"_",IF(E572&lt;10,CONCATENATE("0",E572),E572),"_",H572,"@",G572)</f>
        <v>2014_03_GBY@DET</v>
      </c>
      <c r="C572" t="s">
        <v>1</v>
      </c>
      <c r="D572">
        <v>2014</v>
      </c>
      <c r="E572">
        <f t="shared" si="16"/>
        <v>3</v>
      </c>
      <c r="F572">
        <v>3</v>
      </c>
      <c r="G572" t="s">
        <v>73</v>
      </c>
      <c r="H572" t="s">
        <v>330</v>
      </c>
      <c r="K572">
        <v>-1</v>
      </c>
      <c r="M572">
        <v>19</v>
      </c>
      <c r="N572">
        <v>7</v>
      </c>
      <c r="O572" t="str">
        <f>IF(OR(ISBLANK(N572),ISBLANK(M572)),"",IF(N572&gt;(M572+IF(ISBLANK(K572),I572,K572)),H572,IF(N572&lt;(M572+IF(ISBLANK(K572),I572,K572)),G572,"na")))</f>
        <v>DET</v>
      </c>
      <c r="P572" t="str">
        <f>IF(OR(ISBLANK(N572),ISBLANK(M572)),"",IF(N572&gt;M572,H572,IF(N572&lt;M572,G572,"na")))</f>
        <v>DET</v>
      </c>
      <c r="Q572" s="23" t="str">
        <f t="shared" si="17"/>
        <v/>
      </c>
    </row>
    <row r="573" spans="1:17" x14ac:dyDescent="0.25">
      <c r="A573">
        <v>572</v>
      </c>
      <c r="B573" s="2" t="str">
        <f>CONCATENATE(D573,"_",IF(E573&lt;10,CONCATENATE("0",E573),E573),"_",H573,"@",G573)</f>
        <v>2014_03_DAL@STL</v>
      </c>
      <c r="C573" t="s">
        <v>1</v>
      </c>
      <c r="D573">
        <v>2014</v>
      </c>
      <c r="E573">
        <f t="shared" si="16"/>
        <v>3</v>
      </c>
      <c r="F573">
        <v>3</v>
      </c>
      <c r="G573" t="s">
        <v>91</v>
      </c>
      <c r="H573" t="s">
        <v>71</v>
      </c>
      <c r="K573">
        <v>1.5</v>
      </c>
      <c r="M573">
        <v>31</v>
      </c>
      <c r="N573">
        <v>34</v>
      </c>
      <c r="O573" t="str">
        <f>IF(OR(ISBLANK(N573),ISBLANK(M573)),"",IF(N573&gt;(M573+IF(ISBLANK(K573),I573,K573)),H573,IF(N573&lt;(M573+IF(ISBLANK(K573),I573,K573)),G573,"na")))</f>
        <v>DAL</v>
      </c>
      <c r="P573" t="str">
        <f>IF(OR(ISBLANK(N573),ISBLANK(M573)),"",IF(N573&gt;M573,H573,IF(N573&lt;M573,G573,"na")))</f>
        <v>DAL</v>
      </c>
      <c r="Q573" s="23" t="str">
        <f t="shared" si="17"/>
        <v/>
      </c>
    </row>
    <row r="574" spans="1:17" x14ac:dyDescent="0.25">
      <c r="A574">
        <v>573</v>
      </c>
      <c r="B574" s="2" t="str">
        <f>CONCATENATE(D574,"_",IF(E574&lt;10,CONCATENATE("0",E574),E574),"_",H574,"@",G574)</f>
        <v>2014_03_OAK@NWE</v>
      </c>
      <c r="C574" t="s">
        <v>1</v>
      </c>
      <c r="D574">
        <v>2014</v>
      </c>
      <c r="E574">
        <f t="shared" si="16"/>
        <v>3</v>
      </c>
      <c r="F574">
        <v>3</v>
      </c>
      <c r="G574" t="s">
        <v>332</v>
      </c>
      <c r="H574" t="s">
        <v>85</v>
      </c>
      <c r="K574">
        <v>-14.5</v>
      </c>
      <c r="M574">
        <v>16</v>
      </c>
      <c r="N574">
        <v>9</v>
      </c>
      <c r="O574" t="str">
        <f>IF(OR(ISBLANK(N574),ISBLANK(M574)),"",IF(N574&gt;(M574+IF(ISBLANK(K574),I574,K574)),H574,IF(N574&lt;(M574+IF(ISBLANK(K574),I574,K574)),G574,"na")))</f>
        <v>OAK</v>
      </c>
      <c r="P574" t="str">
        <f>IF(OR(ISBLANK(N574),ISBLANK(M574)),"",IF(N574&gt;M574,H574,IF(N574&lt;M574,G574,"na")))</f>
        <v>NWE</v>
      </c>
      <c r="Q574" s="23" t="str">
        <f t="shared" si="17"/>
        <v/>
      </c>
    </row>
    <row r="575" spans="1:17" x14ac:dyDescent="0.25">
      <c r="A575">
        <v>574</v>
      </c>
      <c r="B575" s="2" t="str">
        <f>CONCATENATE(D575,"_",IF(E575&lt;10,CONCATENATE("0",E575),E575),"_",H575,"@",G575)</f>
        <v>2014_03_MIN@NOR</v>
      </c>
      <c r="C575" t="s">
        <v>1</v>
      </c>
      <c r="D575">
        <v>2014</v>
      </c>
      <c r="E575">
        <f t="shared" si="16"/>
        <v>3</v>
      </c>
      <c r="F575">
        <v>3</v>
      </c>
      <c r="G575" t="s">
        <v>335</v>
      </c>
      <c r="H575" t="s">
        <v>80</v>
      </c>
      <c r="K575">
        <v>-9.5</v>
      </c>
      <c r="M575">
        <v>20</v>
      </c>
      <c r="N575">
        <v>9</v>
      </c>
      <c r="O575" t="str">
        <f>IF(OR(ISBLANK(N575),ISBLANK(M575)),"",IF(N575&gt;(M575+IF(ISBLANK(K575),I575,K575)),H575,IF(N575&lt;(M575+IF(ISBLANK(K575),I575,K575)),G575,"na")))</f>
        <v>NOR</v>
      </c>
      <c r="P575" t="str">
        <f>IF(OR(ISBLANK(N575),ISBLANK(M575)),"",IF(N575&gt;M575,H575,IF(N575&lt;M575,G575,"na")))</f>
        <v>NOR</v>
      </c>
      <c r="Q575" s="23" t="str">
        <f t="shared" si="17"/>
        <v/>
      </c>
    </row>
    <row r="576" spans="1:17" x14ac:dyDescent="0.25">
      <c r="A576">
        <v>575</v>
      </c>
      <c r="B576" s="2" t="str">
        <f>CONCATENATE(D576,"_",IF(E576&lt;10,CONCATENATE("0",E576),E576),"_",H576,"@",G576)</f>
        <v>2014_03_HOU@NYG</v>
      </c>
      <c r="C576" t="s">
        <v>1</v>
      </c>
      <c r="D576">
        <v>2014</v>
      </c>
      <c r="E576">
        <f t="shared" si="16"/>
        <v>3</v>
      </c>
      <c r="F576">
        <v>3</v>
      </c>
      <c r="G576" t="s">
        <v>83</v>
      </c>
      <c r="H576" t="s">
        <v>75</v>
      </c>
      <c r="K576">
        <v>2.5</v>
      </c>
      <c r="M576">
        <v>30</v>
      </c>
      <c r="N576">
        <v>17</v>
      </c>
      <c r="O576" t="str">
        <f>IF(OR(ISBLANK(N576),ISBLANK(M576)),"",IF(N576&gt;(M576+IF(ISBLANK(K576),I576,K576)),H576,IF(N576&lt;(M576+IF(ISBLANK(K576),I576,K576)),G576,"na")))</f>
        <v>NYG</v>
      </c>
      <c r="P576" t="str">
        <f>IF(OR(ISBLANK(N576),ISBLANK(M576)),"",IF(N576&gt;M576,H576,IF(N576&lt;M576,G576,"na")))</f>
        <v>NYG</v>
      </c>
      <c r="Q576" s="23" t="str">
        <f t="shared" si="17"/>
        <v/>
      </c>
    </row>
    <row r="577" spans="1:17" x14ac:dyDescent="0.25">
      <c r="A577">
        <v>576</v>
      </c>
      <c r="B577" s="2" t="str">
        <f>CONCATENATE(D577,"_",IF(E577&lt;10,CONCATENATE("0",E577),E577),"_",H577,"@",G577)</f>
        <v>2014_03_WAS@PHI</v>
      </c>
      <c r="C577" t="s">
        <v>1</v>
      </c>
      <c r="D577">
        <v>2014</v>
      </c>
      <c r="E577">
        <f t="shared" si="16"/>
        <v>3</v>
      </c>
      <c r="F577">
        <v>3</v>
      </c>
      <c r="G577" t="s">
        <v>86</v>
      </c>
      <c r="H577" t="s">
        <v>94</v>
      </c>
      <c r="K577">
        <v>-7</v>
      </c>
      <c r="M577">
        <v>37</v>
      </c>
      <c r="N577">
        <v>34</v>
      </c>
      <c r="O577" t="str">
        <f>IF(OR(ISBLANK(N577),ISBLANK(M577)),"",IF(N577&gt;(M577+IF(ISBLANK(K577),I577,K577)),H577,IF(N577&lt;(M577+IF(ISBLANK(K577),I577,K577)),G577,"na")))</f>
        <v>WAS</v>
      </c>
      <c r="P577" t="str">
        <f>IF(OR(ISBLANK(N577),ISBLANK(M577)),"",IF(N577&gt;M577,H577,IF(N577&lt;M577,G577,"na")))</f>
        <v>PHI</v>
      </c>
      <c r="Q577" s="23" t="str">
        <f t="shared" si="17"/>
        <v/>
      </c>
    </row>
    <row r="578" spans="1:17" x14ac:dyDescent="0.25">
      <c r="A578">
        <v>577</v>
      </c>
      <c r="B578" s="2" t="str">
        <f>CONCATENATE(D578,"_",IF(E578&lt;10,CONCATENATE("0",E578),E578),"_",H578,"@",G578)</f>
        <v>2014_03_IND@JAX</v>
      </c>
      <c r="C578" t="s">
        <v>1</v>
      </c>
      <c r="D578">
        <v>2014</v>
      </c>
      <c r="E578">
        <f t="shared" ref="E578:E641" si="18">IF(C578="rs",F578,17+F578)</f>
        <v>3</v>
      </c>
      <c r="F578">
        <v>3</v>
      </c>
      <c r="G578" t="s">
        <v>77</v>
      </c>
      <c r="H578" t="s">
        <v>76</v>
      </c>
      <c r="K578">
        <v>6.5</v>
      </c>
      <c r="M578">
        <v>17</v>
      </c>
      <c r="N578">
        <v>44</v>
      </c>
      <c r="O578" t="str">
        <f>IF(OR(ISBLANK(N578),ISBLANK(M578)),"",IF(N578&gt;(M578+IF(ISBLANK(K578),I578,K578)),H578,IF(N578&lt;(M578+IF(ISBLANK(K578),I578,K578)),G578,"na")))</f>
        <v>IND</v>
      </c>
      <c r="P578" t="str">
        <f>IF(OR(ISBLANK(N578),ISBLANK(M578)),"",IF(N578&gt;M578,H578,IF(N578&lt;M578,G578,"na")))</f>
        <v>IND</v>
      </c>
      <c r="Q578" s="23" t="str">
        <f t="shared" si="17"/>
        <v/>
      </c>
    </row>
    <row r="579" spans="1:17" x14ac:dyDescent="0.25">
      <c r="A579">
        <v>578</v>
      </c>
      <c r="B579" s="2" t="str">
        <f>CONCATENATE(D579,"_",IF(E579&lt;10,CONCATENATE("0",E579),E579),"_",H579,"@",G579)</f>
        <v>2014_03_SFO@ARI</v>
      </c>
      <c r="C579" t="s">
        <v>1</v>
      </c>
      <c r="D579">
        <v>2014</v>
      </c>
      <c r="E579">
        <f t="shared" si="18"/>
        <v>3</v>
      </c>
      <c r="F579">
        <v>3</v>
      </c>
      <c r="G579" t="s">
        <v>64</v>
      </c>
      <c r="H579" t="s">
        <v>333</v>
      </c>
      <c r="K579">
        <v>2.5</v>
      </c>
      <c r="M579">
        <v>23</v>
      </c>
      <c r="N579">
        <v>14</v>
      </c>
      <c r="O579" t="str">
        <f>IF(OR(ISBLANK(N579),ISBLANK(M579)),"",IF(N579&gt;(M579+IF(ISBLANK(K579),I579,K579)),H579,IF(N579&lt;(M579+IF(ISBLANK(K579),I579,K579)),G579,"na")))</f>
        <v>ARI</v>
      </c>
      <c r="P579" t="str">
        <f>IF(OR(ISBLANK(N579),ISBLANK(M579)),"",IF(N579&gt;M579,H579,IF(N579&lt;M579,G579,"na")))</f>
        <v>ARI</v>
      </c>
      <c r="Q579" s="23" t="str">
        <f t="shared" ref="Q579:Q642" si="19">IF(OR(ISBLANK(M579),ISBLANK(N579),ISBLANK(L579)),"",IF(L579&gt;SUM(M579:N579),"U",IF(L579&lt;SUM(M579:N579),"O","E")))</f>
        <v/>
      </c>
    </row>
    <row r="580" spans="1:17" x14ac:dyDescent="0.25">
      <c r="A580">
        <v>579</v>
      </c>
      <c r="B580" s="2" t="str">
        <f>CONCATENATE(D580,"_",IF(E580&lt;10,CONCATENATE("0",E580),E580),"_",H580,"@",G580)</f>
        <v>2014_03_KCY@MIA</v>
      </c>
      <c r="C580" t="s">
        <v>1</v>
      </c>
      <c r="D580">
        <v>2014</v>
      </c>
      <c r="E580">
        <f t="shared" si="18"/>
        <v>3</v>
      </c>
      <c r="F580">
        <v>3</v>
      </c>
      <c r="G580" t="s">
        <v>79</v>
      </c>
      <c r="H580" t="s">
        <v>331</v>
      </c>
      <c r="K580">
        <v>-4.5</v>
      </c>
      <c r="M580">
        <v>15</v>
      </c>
      <c r="N580">
        <v>34</v>
      </c>
      <c r="O580" t="str">
        <f>IF(OR(ISBLANK(N580),ISBLANK(M580)),"",IF(N580&gt;(M580+IF(ISBLANK(K580),I580,K580)),H580,IF(N580&lt;(M580+IF(ISBLANK(K580),I580,K580)),G580,"na")))</f>
        <v>KCY</v>
      </c>
      <c r="P580" t="str">
        <f>IF(OR(ISBLANK(N580),ISBLANK(M580)),"",IF(N580&gt;M580,H580,IF(N580&lt;M580,G580,"na")))</f>
        <v>KCY</v>
      </c>
      <c r="Q580" s="23" t="str">
        <f t="shared" si="19"/>
        <v/>
      </c>
    </row>
    <row r="581" spans="1:17" x14ac:dyDescent="0.25">
      <c r="A581">
        <v>580</v>
      </c>
      <c r="B581" s="2" t="str">
        <f>CONCATENATE(D581,"_",IF(E581&lt;10,CONCATENATE("0",E581),E581),"_",H581,"@",G581)</f>
        <v>2014_03_DEN@SEA</v>
      </c>
      <c r="C581" t="s">
        <v>1</v>
      </c>
      <c r="D581">
        <v>2014</v>
      </c>
      <c r="E581">
        <f t="shared" si="18"/>
        <v>3</v>
      </c>
      <c r="F581">
        <v>3</v>
      </c>
      <c r="G581" t="s">
        <v>89</v>
      </c>
      <c r="H581" t="s">
        <v>72</v>
      </c>
      <c r="K581">
        <v>-4.5</v>
      </c>
      <c r="M581">
        <v>26</v>
      </c>
      <c r="N581">
        <v>20</v>
      </c>
      <c r="O581" t="str">
        <f>IF(OR(ISBLANK(N581),ISBLANK(M581)),"",IF(N581&gt;(M581+IF(ISBLANK(K581),I581,K581)),H581,IF(N581&lt;(M581+IF(ISBLANK(K581),I581,K581)),G581,"na")))</f>
        <v>SEA</v>
      </c>
      <c r="P581" t="str">
        <f>IF(OR(ISBLANK(N581),ISBLANK(M581)),"",IF(N581&gt;M581,H581,IF(N581&lt;M581,G581,"na")))</f>
        <v>SEA</v>
      </c>
      <c r="Q581" s="23" t="str">
        <f t="shared" si="19"/>
        <v/>
      </c>
    </row>
    <row r="582" spans="1:17" x14ac:dyDescent="0.25">
      <c r="A582">
        <v>581</v>
      </c>
      <c r="B582" s="2" t="str">
        <f>CONCATENATE(D582,"_",IF(E582&lt;10,CONCATENATE("0",E582),E582),"_",H582,"@",G582)</f>
        <v>2014_03_PIT@CAR</v>
      </c>
      <c r="C582" t="s">
        <v>1</v>
      </c>
      <c r="D582">
        <v>2014</v>
      </c>
      <c r="E582">
        <f t="shared" si="18"/>
        <v>3</v>
      </c>
      <c r="F582">
        <v>3</v>
      </c>
      <c r="G582" t="s">
        <v>67</v>
      </c>
      <c r="H582" t="s">
        <v>87</v>
      </c>
      <c r="K582">
        <v>-3.5</v>
      </c>
      <c r="M582">
        <v>19</v>
      </c>
      <c r="N582">
        <v>37</v>
      </c>
      <c r="O582" t="str">
        <f>IF(OR(ISBLANK(N582),ISBLANK(M582)),"",IF(N582&gt;(M582+IF(ISBLANK(K582),I582,K582)),H582,IF(N582&lt;(M582+IF(ISBLANK(K582),I582,K582)),G582,"na")))</f>
        <v>PIT</v>
      </c>
      <c r="P582" t="str">
        <f>IF(OR(ISBLANK(N582),ISBLANK(M582)),"",IF(N582&gt;M582,H582,IF(N582&lt;M582,G582,"na")))</f>
        <v>PIT</v>
      </c>
      <c r="Q582" s="23" t="str">
        <f t="shared" si="19"/>
        <v/>
      </c>
    </row>
    <row r="583" spans="1:17" x14ac:dyDescent="0.25">
      <c r="A583">
        <v>582</v>
      </c>
      <c r="B583" s="2" t="str">
        <f>CONCATENATE(D583,"_",IF(E583&lt;10,CONCATENATE("0",E583),E583),"_",H583,"@",G583)</f>
        <v>2014_03_CHI@NYJ</v>
      </c>
      <c r="C583" t="s">
        <v>1</v>
      </c>
      <c r="D583">
        <v>2014</v>
      </c>
      <c r="E583">
        <f t="shared" si="18"/>
        <v>3</v>
      </c>
      <c r="F583">
        <v>3</v>
      </c>
      <c r="G583" t="s">
        <v>84</v>
      </c>
      <c r="H583" t="s">
        <v>68</v>
      </c>
      <c r="K583">
        <v>-1</v>
      </c>
      <c r="M583">
        <v>19</v>
      </c>
      <c r="N583">
        <v>27</v>
      </c>
      <c r="O583" t="str">
        <f>IF(OR(ISBLANK(N583),ISBLANK(M583)),"",IF(N583&gt;(M583+IF(ISBLANK(K583),I583,K583)),H583,IF(N583&lt;(M583+IF(ISBLANK(K583),I583,K583)),G583,"na")))</f>
        <v>CHI</v>
      </c>
      <c r="P583" t="str">
        <f>IF(OR(ISBLANK(N583),ISBLANK(M583)),"",IF(N583&gt;M583,H583,IF(N583&lt;M583,G583,"na")))</f>
        <v>CHI</v>
      </c>
      <c r="Q583" s="23" t="str">
        <f t="shared" si="19"/>
        <v/>
      </c>
    </row>
    <row r="584" spans="1:17" x14ac:dyDescent="0.25">
      <c r="A584">
        <v>583</v>
      </c>
      <c r="B584" s="2" t="str">
        <f>CONCATENATE(D584,"_",IF(E584&lt;10,CONCATENATE("0",E584),E584),"_",H584,"@",G584)</f>
        <v>2014_04_NYG@WAS</v>
      </c>
      <c r="C584" t="s">
        <v>1</v>
      </c>
      <c r="D584">
        <v>2014</v>
      </c>
      <c r="E584">
        <f t="shared" si="18"/>
        <v>4</v>
      </c>
      <c r="F584">
        <v>4</v>
      </c>
      <c r="G584" t="s">
        <v>94</v>
      </c>
      <c r="H584" t="s">
        <v>83</v>
      </c>
      <c r="K584">
        <v>-4</v>
      </c>
      <c r="M584">
        <v>14</v>
      </c>
      <c r="N584">
        <v>45</v>
      </c>
      <c r="O584" t="str">
        <f>IF(OR(ISBLANK(N584),ISBLANK(M584)),"",IF(N584&gt;(M584+IF(ISBLANK(K584),I584,K584)),H584,IF(N584&lt;(M584+IF(ISBLANK(K584),I584,K584)),G584,"na")))</f>
        <v>NYG</v>
      </c>
      <c r="P584" t="str">
        <f>IF(OR(ISBLANK(N584),ISBLANK(M584)),"",IF(N584&gt;M584,H584,IF(N584&lt;M584,G584,"na")))</f>
        <v>NYG</v>
      </c>
      <c r="Q584" s="23" t="str">
        <f t="shared" si="19"/>
        <v/>
      </c>
    </row>
    <row r="585" spans="1:17" x14ac:dyDescent="0.25">
      <c r="A585">
        <v>584</v>
      </c>
      <c r="B585" s="2" t="str">
        <f>CONCATENATE(D585,"_",IF(E585&lt;10,CONCATENATE("0",E585),E585),"_",H585,"@",G585)</f>
        <v>2014_04_GBY@CHI</v>
      </c>
      <c r="C585" t="s">
        <v>1</v>
      </c>
      <c r="D585">
        <v>2014</v>
      </c>
      <c r="E585">
        <f t="shared" si="18"/>
        <v>4</v>
      </c>
      <c r="F585">
        <v>4</v>
      </c>
      <c r="G585" t="s">
        <v>68</v>
      </c>
      <c r="H585" t="s">
        <v>330</v>
      </c>
      <c r="K585">
        <v>-1</v>
      </c>
      <c r="M585">
        <v>17</v>
      </c>
      <c r="N585">
        <v>38</v>
      </c>
      <c r="O585" t="str">
        <f>IF(OR(ISBLANK(N585),ISBLANK(M585)),"",IF(N585&gt;(M585+IF(ISBLANK(K585),I585,K585)),H585,IF(N585&lt;(M585+IF(ISBLANK(K585),I585,K585)),G585,"na")))</f>
        <v>GBY</v>
      </c>
      <c r="P585" t="str">
        <f>IF(OR(ISBLANK(N585),ISBLANK(M585)),"",IF(N585&gt;M585,H585,IF(N585&lt;M585,G585,"na")))</f>
        <v>GBY</v>
      </c>
      <c r="Q585" s="23" t="str">
        <f t="shared" si="19"/>
        <v/>
      </c>
    </row>
    <row r="586" spans="1:17" x14ac:dyDescent="0.25">
      <c r="A586">
        <v>585</v>
      </c>
      <c r="B586" s="2" t="str">
        <f>CONCATENATE(D586,"_",IF(E586&lt;10,CONCATENATE("0",E586),E586),"_",H586,"@",G586)</f>
        <v>2014_04_TEN@IND</v>
      </c>
      <c r="C586" t="s">
        <v>1</v>
      </c>
      <c r="D586">
        <v>2014</v>
      </c>
      <c r="E586">
        <f t="shared" si="18"/>
        <v>4</v>
      </c>
      <c r="F586">
        <v>4</v>
      </c>
      <c r="G586" t="s">
        <v>76</v>
      </c>
      <c r="H586" t="s">
        <v>93</v>
      </c>
      <c r="K586">
        <v>-7</v>
      </c>
      <c r="M586">
        <v>41</v>
      </c>
      <c r="N586">
        <v>17</v>
      </c>
      <c r="O586" t="str">
        <f>IF(OR(ISBLANK(N586),ISBLANK(M586)),"",IF(N586&gt;(M586+IF(ISBLANK(K586),I586,K586)),H586,IF(N586&lt;(M586+IF(ISBLANK(K586),I586,K586)),G586,"na")))</f>
        <v>IND</v>
      </c>
      <c r="P586" t="str">
        <f>IF(OR(ISBLANK(N586),ISBLANK(M586)),"",IF(N586&gt;M586,H586,IF(N586&lt;M586,G586,"na")))</f>
        <v>IND</v>
      </c>
      <c r="Q586" s="23" t="str">
        <f t="shared" si="19"/>
        <v/>
      </c>
    </row>
    <row r="587" spans="1:17" x14ac:dyDescent="0.25">
      <c r="A587">
        <v>586</v>
      </c>
      <c r="B587" s="2" t="str">
        <f>CONCATENATE(D587,"_",IF(E587&lt;10,CONCATENATE("0",E587),E587),"_",H587,"@",G587)</f>
        <v>2014_04_MIA@OAK</v>
      </c>
      <c r="C587" t="s">
        <v>1</v>
      </c>
      <c r="D587">
        <v>2014</v>
      </c>
      <c r="E587">
        <f t="shared" si="18"/>
        <v>4</v>
      </c>
      <c r="F587">
        <v>4</v>
      </c>
      <c r="G587" t="s">
        <v>85</v>
      </c>
      <c r="H587" t="s">
        <v>79</v>
      </c>
      <c r="K587">
        <v>4.5</v>
      </c>
      <c r="M587">
        <v>14</v>
      </c>
      <c r="N587">
        <v>38</v>
      </c>
      <c r="O587" t="str">
        <f>IF(OR(ISBLANK(N587),ISBLANK(M587)),"",IF(N587&gt;(M587+IF(ISBLANK(K587),I587,K587)),H587,IF(N587&lt;(M587+IF(ISBLANK(K587),I587,K587)),G587,"na")))</f>
        <v>MIA</v>
      </c>
      <c r="P587" t="str">
        <f>IF(OR(ISBLANK(N587),ISBLANK(M587)),"",IF(N587&gt;M587,H587,IF(N587&lt;M587,G587,"na")))</f>
        <v>MIA</v>
      </c>
      <c r="Q587" s="23" t="str">
        <f t="shared" si="19"/>
        <v/>
      </c>
    </row>
    <row r="588" spans="1:17" x14ac:dyDescent="0.25">
      <c r="A588">
        <v>587</v>
      </c>
      <c r="B588" s="2" t="str">
        <f>CONCATENATE(D588,"_",IF(E588&lt;10,CONCATENATE("0",E588),E588),"_",H588,"@",G588)</f>
        <v>2014_04_DET@NYJ</v>
      </c>
      <c r="C588" t="s">
        <v>1</v>
      </c>
      <c r="D588">
        <v>2014</v>
      </c>
      <c r="E588">
        <f t="shared" si="18"/>
        <v>4</v>
      </c>
      <c r="F588">
        <v>4</v>
      </c>
      <c r="G588" t="s">
        <v>84</v>
      </c>
      <c r="H588" t="s">
        <v>73</v>
      </c>
      <c r="K588">
        <v>1</v>
      </c>
      <c r="M588">
        <v>17</v>
      </c>
      <c r="N588">
        <v>24</v>
      </c>
      <c r="O588" t="str">
        <f>IF(OR(ISBLANK(N588),ISBLANK(M588)),"",IF(N588&gt;(M588+IF(ISBLANK(K588),I588,K588)),H588,IF(N588&lt;(M588+IF(ISBLANK(K588),I588,K588)),G588,"na")))</f>
        <v>DET</v>
      </c>
      <c r="P588" t="str">
        <f>IF(OR(ISBLANK(N588),ISBLANK(M588)),"",IF(N588&gt;M588,H588,IF(N588&lt;M588,G588,"na")))</f>
        <v>DET</v>
      </c>
      <c r="Q588" s="23" t="str">
        <f t="shared" si="19"/>
        <v/>
      </c>
    </row>
    <row r="589" spans="1:17" x14ac:dyDescent="0.25">
      <c r="A589">
        <v>588</v>
      </c>
      <c r="B589" s="2" t="str">
        <f>CONCATENATE(D589,"_",IF(E589&lt;10,CONCATENATE("0",E589),E589),"_",H589,"@",G589)</f>
        <v>2014_04_TBY@PIT</v>
      </c>
      <c r="C589" t="s">
        <v>1</v>
      </c>
      <c r="D589">
        <v>2014</v>
      </c>
      <c r="E589">
        <f t="shared" si="18"/>
        <v>4</v>
      </c>
      <c r="F589">
        <v>4</v>
      </c>
      <c r="G589" t="s">
        <v>87</v>
      </c>
      <c r="H589" t="s">
        <v>334</v>
      </c>
      <c r="K589">
        <v>-7</v>
      </c>
      <c r="M589">
        <v>24</v>
      </c>
      <c r="N589">
        <v>27</v>
      </c>
      <c r="O589" t="str">
        <f>IF(OR(ISBLANK(N589),ISBLANK(M589)),"",IF(N589&gt;(M589+IF(ISBLANK(K589),I589,K589)),H589,IF(N589&lt;(M589+IF(ISBLANK(K589),I589,K589)),G589,"na")))</f>
        <v>TBY</v>
      </c>
      <c r="P589" t="str">
        <f>IF(OR(ISBLANK(N589),ISBLANK(M589)),"",IF(N589&gt;M589,H589,IF(N589&lt;M589,G589,"na")))</f>
        <v>TBY</v>
      </c>
      <c r="Q589" s="23" t="str">
        <f t="shared" si="19"/>
        <v/>
      </c>
    </row>
    <row r="590" spans="1:17" x14ac:dyDescent="0.25">
      <c r="A590">
        <v>589</v>
      </c>
      <c r="B590" s="2" t="str">
        <f>CONCATENATE(D590,"_",IF(E590&lt;10,CONCATENATE("0",E590),E590),"_",H590,"@",G590)</f>
        <v>2014_04_CAR@BAL</v>
      </c>
      <c r="C590" t="s">
        <v>1</v>
      </c>
      <c r="D590">
        <v>2014</v>
      </c>
      <c r="E590">
        <f t="shared" si="18"/>
        <v>4</v>
      </c>
      <c r="F590">
        <v>4</v>
      </c>
      <c r="G590" t="s">
        <v>65</v>
      </c>
      <c r="H590" t="s">
        <v>67</v>
      </c>
      <c r="K590">
        <v>-3</v>
      </c>
      <c r="M590">
        <v>38</v>
      </c>
      <c r="N590">
        <v>10</v>
      </c>
      <c r="O590" t="str">
        <f>IF(OR(ISBLANK(N590),ISBLANK(M590)),"",IF(N590&gt;(M590+IF(ISBLANK(K590),I590,K590)),H590,IF(N590&lt;(M590+IF(ISBLANK(K590),I590,K590)),G590,"na")))</f>
        <v>BAL</v>
      </c>
      <c r="P590" t="str">
        <f>IF(OR(ISBLANK(N590),ISBLANK(M590)),"",IF(N590&gt;M590,H590,IF(N590&lt;M590,G590,"na")))</f>
        <v>BAL</v>
      </c>
      <c r="Q590" s="23" t="str">
        <f t="shared" si="19"/>
        <v/>
      </c>
    </row>
    <row r="591" spans="1:17" x14ac:dyDescent="0.25">
      <c r="A591">
        <v>590</v>
      </c>
      <c r="B591" s="2" t="str">
        <f>CONCATENATE(D591,"_",IF(E591&lt;10,CONCATENATE("0",E591),E591),"_",H591,"@",G591)</f>
        <v>2014_04_BUF@HOU</v>
      </c>
      <c r="C591" t="s">
        <v>1</v>
      </c>
      <c r="D591">
        <v>2014</v>
      </c>
      <c r="E591">
        <f t="shared" si="18"/>
        <v>4</v>
      </c>
      <c r="F591">
        <v>4</v>
      </c>
      <c r="G591" t="s">
        <v>75</v>
      </c>
      <c r="H591" t="s">
        <v>66</v>
      </c>
      <c r="K591">
        <v>-3</v>
      </c>
      <c r="M591">
        <v>23</v>
      </c>
      <c r="N591">
        <v>17</v>
      </c>
      <c r="O591" t="str">
        <f>IF(OR(ISBLANK(N591),ISBLANK(M591)),"",IF(N591&gt;(M591+IF(ISBLANK(K591),I591,K591)),H591,IF(N591&lt;(M591+IF(ISBLANK(K591),I591,K591)),G591,"na")))</f>
        <v>HOU</v>
      </c>
      <c r="P591" t="str">
        <f>IF(OR(ISBLANK(N591),ISBLANK(M591)),"",IF(N591&gt;M591,H591,IF(N591&lt;M591,G591,"na")))</f>
        <v>HOU</v>
      </c>
      <c r="Q591" s="23" t="str">
        <f t="shared" si="19"/>
        <v/>
      </c>
    </row>
    <row r="592" spans="1:17" x14ac:dyDescent="0.25">
      <c r="A592">
        <v>591</v>
      </c>
      <c r="B592" s="2" t="str">
        <f>CONCATENATE(D592,"_",IF(E592&lt;10,CONCATENATE("0",E592),E592),"_",H592,"@",G592)</f>
        <v>2014_04_JAX@SD</v>
      </c>
      <c r="C592" t="s">
        <v>1</v>
      </c>
      <c r="D592">
        <v>2014</v>
      </c>
      <c r="E592">
        <f t="shared" si="18"/>
        <v>4</v>
      </c>
      <c r="F592">
        <v>4</v>
      </c>
      <c r="G592" t="s">
        <v>88</v>
      </c>
      <c r="H592" t="s">
        <v>77</v>
      </c>
      <c r="K592">
        <v>-13.5</v>
      </c>
      <c r="M592">
        <v>33</v>
      </c>
      <c r="N592">
        <v>14</v>
      </c>
      <c r="O592" t="str">
        <f>IF(OR(ISBLANK(N592),ISBLANK(M592)),"",IF(N592&gt;(M592+IF(ISBLANK(K592),I592,K592)),H592,IF(N592&lt;(M592+IF(ISBLANK(K592),I592,K592)),G592,"na")))</f>
        <v>SD</v>
      </c>
      <c r="P592" t="str">
        <f>IF(OR(ISBLANK(N592),ISBLANK(M592)),"",IF(N592&gt;M592,H592,IF(N592&lt;M592,G592,"na")))</f>
        <v>SD</v>
      </c>
      <c r="Q592" s="23" t="str">
        <f t="shared" si="19"/>
        <v/>
      </c>
    </row>
    <row r="593" spans="1:17" x14ac:dyDescent="0.25">
      <c r="A593">
        <v>592</v>
      </c>
      <c r="B593" s="2" t="str">
        <f>CONCATENATE(D593,"_",IF(E593&lt;10,CONCATENATE("0",E593),E593),"_",H593,"@",G593)</f>
        <v>2014_04_ATL@MIN</v>
      </c>
      <c r="C593" t="s">
        <v>1</v>
      </c>
      <c r="D593">
        <v>2014</v>
      </c>
      <c r="E593">
        <f t="shared" si="18"/>
        <v>4</v>
      </c>
      <c r="F593">
        <v>4</v>
      </c>
      <c r="G593" t="s">
        <v>80</v>
      </c>
      <c r="H593" t="s">
        <v>20</v>
      </c>
      <c r="K593">
        <v>3</v>
      </c>
      <c r="M593">
        <v>41</v>
      </c>
      <c r="N593">
        <v>28</v>
      </c>
      <c r="O593" t="str">
        <f>IF(OR(ISBLANK(N593),ISBLANK(M593)),"",IF(N593&gt;(M593+IF(ISBLANK(K593),I593,K593)),H593,IF(N593&lt;(M593+IF(ISBLANK(K593),I593,K593)),G593,"na")))</f>
        <v>MIN</v>
      </c>
      <c r="P593" t="str">
        <f>IF(OR(ISBLANK(N593),ISBLANK(M593)),"",IF(N593&gt;M593,H593,IF(N593&lt;M593,G593,"na")))</f>
        <v>MIN</v>
      </c>
      <c r="Q593" s="23" t="str">
        <f t="shared" si="19"/>
        <v/>
      </c>
    </row>
    <row r="594" spans="1:17" x14ac:dyDescent="0.25">
      <c r="A594">
        <v>593</v>
      </c>
      <c r="B594" s="2" t="str">
        <f>CONCATENATE(D594,"_",IF(E594&lt;10,CONCATENATE("0",E594),E594),"_",H594,"@",G594)</f>
        <v>2014_04_PHI@SFO</v>
      </c>
      <c r="C594" t="s">
        <v>1</v>
      </c>
      <c r="D594">
        <v>2014</v>
      </c>
      <c r="E594">
        <f t="shared" si="18"/>
        <v>4</v>
      </c>
      <c r="F594">
        <v>4</v>
      </c>
      <c r="G594" t="s">
        <v>333</v>
      </c>
      <c r="H594" t="s">
        <v>86</v>
      </c>
      <c r="K594">
        <v>-4.5</v>
      </c>
      <c r="M594">
        <v>26</v>
      </c>
      <c r="N594">
        <v>21</v>
      </c>
      <c r="O594" t="str">
        <f>IF(OR(ISBLANK(N594),ISBLANK(M594)),"",IF(N594&gt;(M594+IF(ISBLANK(K594),I594,K594)),H594,IF(N594&lt;(M594+IF(ISBLANK(K594),I594,K594)),G594,"na")))</f>
        <v>SFO</v>
      </c>
      <c r="P594" t="str">
        <f>IF(OR(ISBLANK(N594),ISBLANK(M594)),"",IF(N594&gt;M594,H594,IF(N594&lt;M594,G594,"na")))</f>
        <v>SFO</v>
      </c>
      <c r="Q594" s="23" t="str">
        <f t="shared" si="19"/>
        <v/>
      </c>
    </row>
    <row r="595" spans="1:17" x14ac:dyDescent="0.25">
      <c r="A595">
        <v>594</v>
      </c>
      <c r="B595" s="2" t="str">
        <f>CONCATENATE(D595,"_",IF(E595&lt;10,CONCATENATE("0",E595),E595),"_",H595,"@",G595)</f>
        <v>2014_04_NOR@DAL</v>
      </c>
      <c r="C595" t="s">
        <v>1</v>
      </c>
      <c r="D595">
        <v>2014</v>
      </c>
      <c r="E595">
        <f t="shared" si="18"/>
        <v>4</v>
      </c>
      <c r="F595">
        <v>4</v>
      </c>
      <c r="G595" t="s">
        <v>71</v>
      </c>
      <c r="H595" t="s">
        <v>335</v>
      </c>
      <c r="K595">
        <v>3</v>
      </c>
      <c r="M595">
        <v>38</v>
      </c>
      <c r="N595">
        <v>17</v>
      </c>
      <c r="O595" t="str">
        <f>IF(OR(ISBLANK(N595),ISBLANK(M595)),"",IF(N595&gt;(M595+IF(ISBLANK(K595),I595,K595)),H595,IF(N595&lt;(M595+IF(ISBLANK(K595),I595,K595)),G595,"na")))</f>
        <v>DAL</v>
      </c>
      <c r="P595" t="str">
        <f>IF(OR(ISBLANK(N595),ISBLANK(M595)),"",IF(N595&gt;M595,H595,IF(N595&lt;M595,G595,"na")))</f>
        <v>DAL</v>
      </c>
      <c r="Q595" s="23" t="str">
        <f t="shared" si="19"/>
        <v/>
      </c>
    </row>
    <row r="596" spans="1:17" x14ac:dyDescent="0.25">
      <c r="A596">
        <v>595</v>
      </c>
      <c r="B596" s="2" t="str">
        <f>CONCATENATE(D596,"_",IF(E596&lt;10,CONCATENATE("0",E596),E596),"_",H596,"@",G596)</f>
        <v>2014_04_NWE@KCY</v>
      </c>
      <c r="C596" t="s">
        <v>1</v>
      </c>
      <c r="D596">
        <v>2014</v>
      </c>
      <c r="E596">
        <f t="shared" si="18"/>
        <v>4</v>
      </c>
      <c r="F596">
        <v>4</v>
      </c>
      <c r="G596" t="s">
        <v>331</v>
      </c>
      <c r="H596" t="s">
        <v>332</v>
      </c>
      <c r="K596">
        <v>4</v>
      </c>
      <c r="M596">
        <v>41</v>
      </c>
      <c r="N596">
        <v>14</v>
      </c>
      <c r="O596" t="str">
        <f>IF(OR(ISBLANK(N596),ISBLANK(M596)),"",IF(N596&gt;(M596+IF(ISBLANK(K596),I596,K596)),H596,IF(N596&lt;(M596+IF(ISBLANK(K596),I596,K596)),G596,"na")))</f>
        <v>KCY</v>
      </c>
      <c r="P596" t="str">
        <f>IF(OR(ISBLANK(N596),ISBLANK(M596)),"",IF(N596&gt;M596,H596,IF(N596&lt;M596,G596,"na")))</f>
        <v>KCY</v>
      </c>
      <c r="Q596" s="23" t="str">
        <f t="shared" si="19"/>
        <v/>
      </c>
    </row>
    <row r="597" spans="1:17" x14ac:dyDescent="0.25">
      <c r="A597">
        <v>596</v>
      </c>
      <c r="B597" s="2" t="str">
        <f>CONCATENATE(D597,"_",IF(E597&lt;10,CONCATENATE("0",E597),E597),"_",H597,"@",G597)</f>
        <v>2014_05_MIN@GBY</v>
      </c>
      <c r="C597" t="s">
        <v>1</v>
      </c>
      <c r="D597">
        <v>2014</v>
      </c>
      <c r="E597">
        <f t="shared" si="18"/>
        <v>5</v>
      </c>
      <c r="F597">
        <v>5</v>
      </c>
      <c r="G597" t="s">
        <v>330</v>
      </c>
      <c r="H597" t="s">
        <v>80</v>
      </c>
      <c r="K597">
        <v>-9.5</v>
      </c>
      <c r="M597">
        <v>42</v>
      </c>
      <c r="N597">
        <v>10</v>
      </c>
      <c r="O597" t="str">
        <f>IF(OR(ISBLANK(N597),ISBLANK(M597)),"",IF(N597&gt;(M597+IF(ISBLANK(K597),I597,K597)),H597,IF(N597&lt;(M597+IF(ISBLANK(K597),I597,K597)),G597,"na")))</f>
        <v>GBY</v>
      </c>
      <c r="P597" t="str">
        <f>IF(OR(ISBLANK(N597),ISBLANK(M597)),"",IF(N597&gt;M597,H597,IF(N597&lt;M597,G597,"na")))</f>
        <v>GBY</v>
      </c>
      <c r="Q597" s="23" t="str">
        <f t="shared" si="19"/>
        <v/>
      </c>
    </row>
    <row r="598" spans="1:17" x14ac:dyDescent="0.25">
      <c r="A598">
        <v>597</v>
      </c>
      <c r="B598" s="2" t="str">
        <f>CONCATENATE(D598,"_",IF(E598&lt;10,CONCATENATE("0",E598),E598),"_",H598,"@",G598)</f>
        <v>2014_05_HOU@DAL</v>
      </c>
      <c r="C598" t="s">
        <v>1</v>
      </c>
      <c r="D598">
        <v>2014</v>
      </c>
      <c r="E598">
        <f t="shared" si="18"/>
        <v>5</v>
      </c>
      <c r="F598">
        <v>5</v>
      </c>
      <c r="G598" t="s">
        <v>71</v>
      </c>
      <c r="H598" t="s">
        <v>75</v>
      </c>
      <c r="K598">
        <v>-4</v>
      </c>
      <c r="M598">
        <v>20</v>
      </c>
      <c r="N598">
        <v>17</v>
      </c>
      <c r="O598" t="str">
        <f>IF(OR(ISBLANK(N598),ISBLANK(M598)),"",IF(N598&gt;(M598+IF(ISBLANK(K598),I598,K598)),H598,IF(N598&lt;(M598+IF(ISBLANK(K598),I598,K598)),G598,"na")))</f>
        <v>HOU</v>
      </c>
      <c r="P598" t="str">
        <f>IF(OR(ISBLANK(N598),ISBLANK(M598)),"",IF(N598&gt;M598,H598,IF(N598&lt;M598,G598,"na")))</f>
        <v>DAL</v>
      </c>
      <c r="Q598" s="23" t="str">
        <f t="shared" si="19"/>
        <v/>
      </c>
    </row>
    <row r="599" spans="1:17" x14ac:dyDescent="0.25">
      <c r="A599">
        <v>598</v>
      </c>
      <c r="B599" s="2" t="str">
        <f>CONCATENATE(D599,"_",IF(E599&lt;10,CONCATENATE("0",E599),E599),"_",H599,"@",G599)</f>
        <v>2014_05_BUF@DET</v>
      </c>
      <c r="C599" t="s">
        <v>1</v>
      </c>
      <c r="D599">
        <v>2014</v>
      </c>
      <c r="E599">
        <f t="shared" si="18"/>
        <v>5</v>
      </c>
      <c r="F599">
        <v>5</v>
      </c>
      <c r="G599" t="s">
        <v>73</v>
      </c>
      <c r="H599" t="s">
        <v>66</v>
      </c>
      <c r="K599">
        <v>-7</v>
      </c>
      <c r="M599">
        <v>14</v>
      </c>
      <c r="N599">
        <v>17</v>
      </c>
      <c r="O599" t="str">
        <f>IF(OR(ISBLANK(N599),ISBLANK(M599)),"",IF(N599&gt;(M599+IF(ISBLANK(K599),I599,K599)),H599,IF(N599&lt;(M599+IF(ISBLANK(K599),I599,K599)),G599,"na")))</f>
        <v>BUF</v>
      </c>
      <c r="P599" t="str">
        <f>IF(OR(ISBLANK(N599),ISBLANK(M599)),"",IF(N599&gt;M599,H599,IF(N599&lt;M599,G599,"na")))</f>
        <v>BUF</v>
      </c>
      <c r="Q599" s="23" t="str">
        <f t="shared" si="19"/>
        <v/>
      </c>
    </row>
    <row r="600" spans="1:17" x14ac:dyDescent="0.25">
      <c r="A600">
        <v>599</v>
      </c>
      <c r="B600" s="2" t="str">
        <f>CONCATENATE(D600,"_",IF(E600&lt;10,CONCATENATE("0",E600),E600),"_",H600,"@",G600)</f>
        <v>2014_05_CLE@TEN</v>
      </c>
      <c r="C600" t="s">
        <v>1</v>
      </c>
      <c r="D600">
        <v>2014</v>
      </c>
      <c r="E600">
        <f t="shared" si="18"/>
        <v>5</v>
      </c>
      <c r="F600">
        <v>5</v>
      </c>
      <c r="G600" t="s">
        <v>93</v>
      </c>
      <c r="H600" t="s">
        <v>70</v>
      </c>
      <c r="K600">
        <v>-1.5</v>
      </c>
      <c r="M600">
        <v>28</v>
      </c>
      <c r="N600">
        <v>29</v>
      </c>
      <c r="O600" t="str">
        <f>IF(OR(ISBLANK(N600),ISBLANK(M600)),"",IF(N600&gt;(M600+IF(ISBLANK(K600),I600,K600)),H600,IF(N600&lt;(M600+IF(ISBLANK(K600),I600,K600)),G600,"na")))</f>
        <v>CLE</v>
      </c>
      <c r="P600" t="str">
        <f>IF(OR(ISBLANK(N600),ISBLANK(M600)),"",IF(N600&gt;M600,H600,IF(N600&lt;M600,G600,"na")))</f>
        <v>CLE</v>
      </c>
      <c r="Q600" s="23" t="str">
        <f t="shared" si="19"/>
        <v/>
      </c>
    </row>
    <row r="601" spans="1:17" x14ac:dyDescent="0.25">
      <c r="A601">
        <v>600</v>
      </c>
      <c r="B601" s="2" t="str">
        <f>CONCATENATE(D601,"_",IF(E601&lt;10,CONCATENATE("0",E601),E601),"_",H601,"@",G601)</f>
        <v>2014_05_BAL@IND</v>
      </c>
      <c r="C601" t="s">
        <v>1</v>
      </c>
      <c r="D601">
        <v>2014</v>
      </c>
      <c r="E601">
        <f t="shared" si="18"/>
        <v>5</v>
      </c>
      <c r="F601">
        <v>5</v>
      </c>
      <c r="G601" t="s">
        <v>76</v>
      </c>
      <c r="H601" t="s">
        <v>65</v>
      </c>
      <c r="K601">
        <v>-3.5</v>
      </c>
      <c r="M601">
        <v>20</v>
      </c>
      <c r="N601">
        <v>13</v>
      </c>
      <c r="O601" t="str">
        <f>IF(OR(ISBLANK(N601),ISBLANK(M601)),"",IF(N601&gt;(M601+IF(ISBLANK(K601),I601,K601)),H601,IF(N601&lt;(M601+IF(ISBLANK(K601),I601,K601)),G601,"na")))</f>
        <v>IND</v>
      </c>
      <c r="P601" t="str">
        <f>IF(OR(ISBLANK(N601),ISBLANK(M601)),"",IF(N601&gt;M601,H601,IF(N601&lt;M601,G601,"na")))</f>
        <v>IND</v>
      </c>
      <c r="Q601" s="23" t="str">
        <f t="shared" si="19"/>
        <v/>
      </c>
    </row>
    <row r="602" spans="1:17" x14ac:dyDescent="0.25">
      <c r="A602">
        <v>601</v>
      </c>
      <c r="B602" s="2" t="str">
        <f>CONCATENATE(D602,"_",IF(E602&lt;10,CONCATENATE("0",E602),E602),"_",H602,"@",G602)</f>
        <v>2014_05_TBY@NOR</v>
      </c>
      <c r="C602" t="s">
        <v>1</v>
      </c>
      <c r="D602">
        <v>2014</v>
      </c>
      <c r="E602">
        <f t="shared" si="18"/>
        <v>5</v>
      </c>
      <c r="F602">
        <v>5</v>
      </c>
      <c r="G602" t="s">
        <v>335</v>
      </c>
      <c r="H602" t="s">
        <v>334</v>
      </c>
      <c r="K602">
        <v>-10.5</v>
      </c>
      <c r="M602">
        <v>37</v>
      </c>
      <c r="N602">
        <v>31</v>
      </c>
      <c r="O602" t="str">
        <f>IF(OR(ISBLANK(N602),ISBLANK(M602)),"",IF(N602&gt;(M602+IF(ISBLANK(K602),I602,K602)),H602,IF(N602&lt;(M602+IF(ISBLANK(K602),I602,K602)),G602,"na")))</f>
        <v>TBY</v>
      </c>
      <c r="P602" t="str">
        <f>IF(OR(ISBLANK(N602),ISBLANK(M602)),"",IF(N602&gt;M602,H602,IF(N602&lt;M602,G602,"na")))</f>
        <v>NOR</v>
      </c>
      <c r="Q602" s="23" t="str">
        <f t="shared" si="19"/>
        <v/>
      </c>
    </row>
    <row r="603" spans="1:17" x14ac:dyDescent="0.25">
      <c r="A603">
        <v>602</v>
      </c>
      <c r="B603" s="2" t="str">
        <f>CONCATENATE(D603,"_",IF(E603&lt;10,CONCATENATE("0",E603),E603),"_",H603,"@",G603)</f>
        <v>2014_05_ATL@NYG</v>
      </c>
      <c r="C603" t="s">
        <v>1</v>
      </c>
      <c r="D603">
        <v>2014</v>
      </c>
      <c r="E603">
        <f t="shared" si="18"/>
        <v>5</v>
      </c>
      <c r="F603">
        <v>5</v>
      </c>
      <c r="G603" t="s">
        <v>83</v>
      </c>
      <c r="H603" t="s">
        <v>20</v>
      </c>
      <c r="K603">
        <v>-4.5</v>
      </c>
      <c r="M603">
        <v>30</v>
      </c>
      <c r="N603">
        <v>20</v>
      </c>
      <c r="O603" t="str">
        <f>IF(OR(ISBLANK(N603),ISBLANK(M603)),"",IF(N603&gt;(M603+IF(ISBLANK(K603),I603,K603)),H603,IF(N603&lt;(M603+IF(ISBLANK(K603),I603,K603)),G603,"na")))</f>
        <v>NYG</v>
      </c>
      <c r="P603" t="str">
        <f>IF(OR(ISBLANK(N603),ISBLANK(M603)),"",IF(N603&gt;M603,H603,IF(N603&lt;M603,G603,"na")))</f>
        <v>NYG</v>
      </c>
      <c r="Q603" s="23" t="str">
        <f t="shared" si="19"/>
        <v/>
      </c>
    </row>
    <row r="604" spans="1:17" x14ac:dyDescent="0.25">
      <c r="A604">
        <v>603</v>
      </c>
      <c r="B604" s="2" t="str">
        <f>CONCATENATE(D604,"_",IF(E604&lt;10,CONCATENATE("0",E604),E604),"_",H604,"@",G604)</f>
        <v>2014_05_STL@PHI</v>
      </c>
      <c r="C604" t="s">
        <v>1</v>
      </c>
      <c r="D604">
        <v>2014</v>
      </c>
      <c r="E604">
        <f t="shared" si="18"/>
        <v>5</v>
      </c>
      <c r="F604">
        <v>5</v>
      </c>
      <c r="G604" t="s">
        <v>86</v>
      </c>
      <c r="H604" t="s">
        <v>91</v>
      </c>
      <c r="K604">
        <v>-7</v>
      </c>
      <c r="M604">
        <v>34</v>
      </c>
      <c r="N604">
        <v>28</v>
      </c>
      <c r="O604" t="str">
        <f>IF(OR(ISBLANK(N604),ISBLANK(M604)),"",IF(N604&gt;(M604+IF(ISBLANK(K604),I604,K604)),H604,IF(N604&lt;(M604+IF(ISBLANK(K604),I604,K604)),G604,"na")))</f>
        <v>STL</v>
      </c>
      <c r="P604" t="str">
        <f>IF(OR(ISBLANK(N604),ISBLANK(M604)),"",IF(N604&gt;M604,H604,IF(N604&lt;M604,G604,"na")))</f>
        <v>PHI</v>
      </c>
      <c r="Q604" s="23" t="str">
        <f t="shared" si="19"/>
        <v/>
      </c>
    </row>
    <row r="605" spans="1:17" x14ac:dyDescent="0.25">
      <c r="A605">
        <v>604</v>
      </c>
      <c r="B605" s="2" t="str">
        <f>CONCATENATE(D605,"_",IF(E605&lt;10,CONCATENATE("0",E605),E605),"_",H605,"@",G605)</f>
        <v>2014_05_CHI@CAR</v>
      </c>
      <c r="C605" t="s">
        <v>1</v>
      </c>
      <c r="D605">
        <v>2014</v>
      </c>
      <c r="E605">
        <f t="shared" si="18"/>
        <v>5</v>
      </c>
      <c r="F605">
        <v>5</v>
      </c>
      <c r="G605" t="s">
        <v>67</v>
      </c>
      <c r="H605" t="s">
        <v>68</v>
      </c>
      <c r="K605">
        <v>-3</v>
      </c>
      <c r="M605">
        <v>31</v>
      </c>
      <c r="N605">
        <v>24</v>
      </c>
      <c r="O605" t="str">
        <f>IF(OR(ISBLANK(N605),ISBLANK(M605)),"",IF(N605&gt;(M605+IF(ISBLANK(K605),I605,K605)),H605,IF(N605&lt;(M605+IF(ISBLANK(K605),I605,K605)),G605,"na")))</f>
        <v>CAR</v>
      </c>
      <c r="P605" t="str">
        <f>IF(OR(ISBLANK(N605),ISBLANK(M605)),"",IF(N605&gt;M605,H605,IF(N605&lt;M605,G605,"na")))</f>
        <v>CAR</v>
      </c>
      <c r="Q605" s="23" t="str">
        <f t="shared" si="19"/>
        <v/>
      </c>
    </row>
    <row r="606" spans="1:17" x14ac:dyDescent="0.25">
      <c r="A606">
        <v>605</v>
      </c>
      <c r="B606" s="2" t="str">
        <f>CONCATENATE(D606,"_",IF(E606&lt;10,CONCATENATE("0",E606),E606),"_",H606,"@",G606)</f>
        <v>2014_05_PIT@JAX</v>
      </c>
      <c r="C606" t="s">
        <v>1</v>
      </c>
      <c r="D606">
        <v>2014</v>
      </c>
      <c r="E606">
        <f t="shared" si="18"/>
        <v>5</v>
      </c>
      <c r="F606">
        <v>5</v>
      </c>
      <c r="G606" t="s">
        <v>77</v>
      </c>
      <c r="H606" t="s">
        <v>87</v>
      </c>
      <c r="K606">
        <v>6.5</v>
      </c>
      <c r="M606">
        <v>9</v>
      </c>
      <c r="N606">
        <v>17</v>
      </c>
      <c r="O606" t="str">
        <f>IF(OR(ISBLANK(N606),ISBLANK(M606)),"",IF(N606&gt;(M606+IF(ISBLANK(K606),I606,K606)),H606,IF(N606&lt;(M606+IF(ISBLANK(K606),I606,K606)),G606,"na")))</f>
        <v>PIT</v>
      </c>
      <c r="P606" t="str">
        <f>IF(OR(ISBLANK(N606),ISBLANK(M606)),"",IF(N606&gt;M606,H606,IF(N606&lt;M606,G606,"na")))</f>
        <v>PIT</v>
      </c>
      <c r="Q606" s="23" t="str">
        <f t="shared" si="19"/>
        <v/>
      </c>
    </row>
    <row r="607" spans="1:17" x14ac:dyDescent="0.25">
      <c r="A607">
        <v>606</v>
      </c>
      <c r="B607" s="2" t="str">
        <f>CONCATENATE(D607,"_",IF(E607&lt;10,CONCATENATE("0",E607),E607),"_",H607,"@",G607)</f>
        <v>2014_05_ARI@DEN</v>
      </c>
      <c r="C607" t="s">
        <v>1</v>
      </c>
      <c r="D607">
        <v>2014</v>
      </c>
      <c r="E607">
        <f t="shared" si="18"/>
        <v>5</v>
      </c>
      <c r="F607">
        <v>5</v>
      </c>
      <c r="G607" t="s">
        <v>72</v>
      </c>
      <c r="H607" t="s">
        <v>64</v>
      </c>
      <c r="K607">
        <v>-7</v>
      </c>
      <c r="M607">
        <v>41</v>
      </c>
      <c r="N607">
        <v>20</v>
      </c>
      <c r="O607" t="str">
        <f>IF(OR(ISBLANK(N607),ISBLANK(M607)),"",IF(N607&gt;(M607+IF(ISBLANK(K607),I607,K607)),H607,IF(N607&lt;(M607+IF(ISBLANK(K607),I607,K607)),G607,"na")))</f>
        <v>DEN</v>
      </c>
      <c r="P607" t="str">
        <f>IF(OR(ISBLANK(N607),ISBLANK(M607)),"",IF(N607&gt;M607,H607,IF(N607&lt;M607,G607,"na")))</f>
        <v>DEN</v>
      </c>
      <c r="Q607" s="23" t="str">
        <f t="shared" si="19"/>
        <v/>
      </c>
    </row>
    <row r="608" spans="1:17" x14ac:dyDescent="0.25">
      <c r="A608">
        <v>607</v>
      </c>
      <c r="B608" s="2" t="str">
        <f>CONCATENATE(D608,"_",IF(E608&lt;10,CONCATENATE("0",E608),E608),"_",H608,"@",G608)</f>
        <v>2014_05_NYJ@SD</v>
      </c>
      <c r="C608" t="s">
        <v>1</v>
      </c>
      <c r="D608">
        <v>2014</v>
      </c>
      <c r="E608">
        <f t="shared" si="18"/>
        <v>5</v>
      </c>
      <c r="F608">
        <v>5</v>
      </c>
      <c r="G608" t="s">
        <v>88</v>
      </c>
      <c r="H608" t="s">
        <v>84</v>
      </c>
      <c r="K608">
        <v>-7</v>
      </c>
      <c r="M608">
        <v>31</v>
      </c>
      <c r="N608">
        <v>0</v>
      </c>
      <c r="O608" t="str">
        <f>IF(OR(ISBLANK(N608),ISBLANK(M608)),"",IF(N608&gt;(M608+IF(ISBLANK(K608),I608,K608)),H608,IF(N608&lt;(M608+IF(ISBLANK(K608),I608,K608)),G608,"na")))</f>
        <v>SD</v>
      </c>
      <c r="P608" t="str">
        <f>IF(OR(ISBLANK(N608),ISBLANK(M608)),"",IF(N608&gt;M608,H608,IF(N608&lt;M608,G608,"na")))</f>
        <v>SD</v>
      </c>
      <c r="Q608" s="23" t="str">
        <f t="shared" si="19"/>
        <v/>
      </c>
    </row>
    <row r="609" spans="1:17" x14ac:dyDescent="0.25">
      <c r="A609">
        <v>608</v>
      </c>
      <c r="B609" s="2" t="str">
        <f>CONCATENATE(D609,"_",IF(E609&lt;10,CONCATENATE("0",E609),E609),"_",H609,"@",G609)</f>
        <v>2014_05_KCY@SFO</v>
      </c>
      <c r="C609" t="s">
        <v>1</v>
      </c>
      <c r="D609">
        <v>2014</v>
      </c>
      <c r="E609">
        <f t="shared" si="18"/>
        <v>5</v>
      </c>
      <c r="F609">
        <v>5</v>
      </c>
      <c r="G609" t="s">
        <v>333</v>
      </c>
      <c r="H609" t="s">
        <v>331</v>
      </c>
      <c r="K609">
        <v>-7.5</v>
      </c>
      <c r="M609">
        <v>22</v>
      </c>
      <c r="N609">
        <v>17</v>
      </c>
      <c r="O609" t="str">
        <f>IF(OR(ISBLANK(N609),ISBLANK(M609)),"",IF(N609&gt;(M609+IF(ISBLANK(K609),I609,K609)),H609,IF(N609&lt;(M609+IF(ISBLANK(K609),I609,K609)),G609,"na")))</f>
        <v>KCY</v>
      </c>
      <c r="P609" t="str">
        <f>IF(OR(ISBLANK(N609),ISBLANK(M609)),"",IF(N609&gt;M609,H609,IF(N609&lt;M609,G609,"na")))</f>
        <v>SFO</v>
      </c>
      <c r="Q609" s="23" t="str">
        <f t="shared" si="19"/>
        <v/>
      </c>
    </row>
    <row r="610" spans="1:17" x14ac:dyDescent="0.25">
      <c r="A610">
        <v>609</v>
      </c>
      <c r="B610" s="2" t="str">
        <f>CONCATENATE(D610,"_",IF(E610&lt;10,CONCATENATE("0",E610),E610),"_",H610,"@",G610)</f>
        <v>2014_05_CIN@NWE</v>
      </c>
      <c r="C610" t="s">
        <v>1</v>
      </c>
      <c r="D610">
        <v>2014</v>
      </c>
      <c r="E610">
        <f t="shared" si="18"/>
        <v>5</v>
      </c>
      <c r="F610">
        <v>5</v>
      </c>
      <c r="G610" t="s">
        <v>332</v>
      </c>
      <c r="H610" t="s">
        <v>69</v>
      </c>
      <c r="K610">
        <v>1</v>
      </c>
      <c r="M610">
        <v>43</v>
      </c>
      <c r="N610">
        <v>17</v>
      </c>
      <c r="O610" t="str">
        <f>IF(OR(ISBLANK(N610),ISBLANK(M610)),"",IF(N610&gt;(M610+IF(ISBLANK(K610),I610,K610)),H610,IF(N610&lt;(M610+IF(ISBLANK(K610),I610,K610)),G610,"na")))</f>
        <v>NWE</v>
      </c>
      <c r="P610" t="str">
        <f>IF(OR(ISBLANK(N610),ISBLANK(M610)),"",IF(N610&gt;M610,H610,IF(N610&lt;M610,G610,"na")))</f>
        <v>NWE</v>
      </c>
      <c r="Q610" s="23" t="str">
        <f t="shared" si="19"/>
        <v/>
      </c>
    </row>
    <row r="611" spans="1:17" x14ac:dyDescent="0.25">
      <c r="A611">
        <v>610</v>
      </c>
      <c r="B611" s="2" t="str">
        <f>CONCATENATE(D611,"_",IF(E611&lt;10,CONCATENATE("0",E611),E611),"_",H611,"@",G611)</f>
        <v>2014_05_SEA@WAS</v>
      </c>
      <c r="C611" t="s">
        <v>1</v>
      </c>
      <c r="D611">
        <v>2014</v>
      </c>
      <c r="E611">
        <f t="shared" si="18"/>
        <v>5</v>
      </c>
      <c r="F611">
        <v>5</v>
      </c>
      <c r="G611" t="s">
        <v>94</v>
      </c>
      <c r="H611" t="s">
        <v>89</v>
      </c>
      <c r="K611">
        <v>7.5</v>
      </c>
      <c r="M611">
        <v>17</v>
      </c>
      <c r="N611">
        <v>27</v>
      </c>
      <c r="O611" t="str">
        <f>IF(OR(ISBLANK(N611),ISBLANK(M611)),"",IF(N611&gt;(M611+IF(ISBLANK(K611),I611,K611)),H611,IF(N611&lt;(M611+IF(ISBLANK(K611),I611,K611)),G611,"na")))</f>
        <v>SEA</v>
      </c>
      <c r="P611" t="str">
        <f>IF(OR(ISBLANK(N611),ISBLANK(M611)),"",IF(N611&gt;M611,H611,IF(N611&lt;M611,G611,"na")))</f>
        <v>SEA</v>
      </c>
      <c r="Q611" s="23" t="str">
        <f t="shared" si="19"/>
        <v/>
      </c>
    </row>
    <row r="612" spans="1:17" x14ac:dyDescent="0.25">
      <c r="A612">
        <v>611</v>
      </c>
      <c r="B612" s="2" t="str">
        <f>CONCATENATE(D612,"_",IF(E612&lt;10,CONCATENATE("0",E612),E612),"_",H612,"@",G612)</f>
        <v>2014_06_IND@HOU</v>
      </c>
      <c r="C612" t="s">
        <v>1</v>
      </c>
      <c r="D612">
        <v>2014</v>
      </c>
      <c r="E612">
        <f t="shared" si="18"/>
        <v>6</v>
      </c>
      <c r="F612">
        <v>6</v>
      </c>
      <c r="G612" t="s">
        <v>75</v>
      </c>
      <c r="H612" t="s">
        <v>76</v>
      </c>
      <c r="K612">
        <v>2.5</v>
      </c>
      <c r="M612">
        <v>28</v>
      </c>
      <c r="N612">
        <v>33</v>
      </c>
      <c r="O612" t="str">
        <f>IF(OR(ISBLANK(N612),ISBLANK(M612)),"",IF(N612&gt;(M612+IF(ISBLANK(K612),I612,K612)),H612,IF(N612&lt;(M612+IF(ISBLANK(K612),I612,K612)),G612,"na")))</f>
        <v>IND</v>
      </c>
      <c r="P612" t="str">
        <f>IF(OR(ISBLANK(N612),ISBLANK(M612)),"",IF(N612&gt;M612,H612,IF(N612&lt;M612,G612,"na")))</f>
        <v>IND</v>
      </c>
      <c r="Q612" s="23" t="str">
        <f t="shared" si="19"/>
        <v/>
      </c>
    </row>
    <row r="613" spans="1:17" x14ac:dyDescent="0.25">
      <c r="A613">
        <v>612</v>
      </c>
      <c r="B613" s="2" t="str">
        <f>CONCATENATE(D613,"_",IF(E613&lt;10,CONCATENATE("0",E613),E613),"_",H613,"@",G613)</f>
        <v>2014_06_CHI@ATL</v>
      </c>
      <c r="C613" t="s">
        <v>1</v>
      </c>
      <c r="D613">
        <v>2014</v>
      </c>
      <c r="E613">
        <f t="shared" si="18"/>
        <v>6</v>
      </c>
      <c r="F613">
        <v>6</v>
      </c>
      <c r="G613" t="s">
        <v>20</v>
      </c>
      <c r="H613" t="s">
        <v>68</v>
      </c>
      <c r="K613">
        <v>-3</v>
      </c>
      <c r="M613">
        <v>13</v>
      </c>
      <c r="N613">
        <v>27</v>
      </c>
      <c r="O613" t="str">
        <f>IF(OR(ISBLANK(N613),ISBLANK(M613)),"",IF(N613&gt;(M613+IF(ISBLANK(K613),I613,K613)),H613,IF(N613&lt;(M613+IF(ISBLANK(K613),I613,K613)),G613,"na")))</f>
        <v>CHI</v>
      </c>
      <c r="P613" t="str">
        <f>IF(OR(ISBLANK(N613),ISBLANK(M613)),"",IF(N613&gt;M613,H613,IF(N613&lt;M613,G613,"na")))</f>
        <v>CHI</v>
      </c>
      <c r="Q613" s="23" t="str">
        <f t="shared" si="19"/>
        <v/>
      </c>
    </row>
    <row r="614" spans="1:17" x14ac:dyDescent="0.25">
      <c r="A614">
        <v>613</v>
      </c>
      <c r="B614" s="2" t="str">
        <f>CONCATENATE(D614,"_",IF(E614&lt;10,CONCATENATE("0",E614),E614),"_",H614,"@",G614)</f>
        <v>2014_06_NWE@BUF</v>
      </c>
      <c r="C614" t="s">
        <v>1</v>
      </c>
      <c r="D614">
        <v>2014</v>
      </c>
      <c r="E614">
        <f t="shared" si="18"/>
        <v>6</v>
      </c>
      <c r="F614">
        <v>6</v>
      </c>
      <c r="G614" t="s">
        <v>66</v>
      </c>
      <c r="H614" t="s">
        <v>332</v>
      </c>
      <c r="K614">
        <v>3</v>
      </c>
      <c r="M614">
        <v>22</v>
      </c>
      <c r="N614">
        <v>37</v>
      </c>
      <c r="O614" t="str">
        <f>IF(OR(ISBLANK(N614),ISBLANK(M614)),"",IF(N614&gt;(M614+IF(ISBLANK(K614),I614,K614)),H614,IF(N614&lt;(M614+IF(ISBLANK(K614),I614,K614)),G614,"na")))</f>
        <v>NWE</v>
      </c>
      <c r="P614" t="str">
        <f>IF(OR(ISBLANK(N614),ISBLANK(M614)),"",IF(N614&gt;M614,H614,IF(N614&lt;M614,G614,"na")))</f>
        <v>NWE</v>
      </c>
      <c r="Q614" s="23" t="str">
        <f t="shared" si="19"/>
        <v/>
      </c>
    </row>
    <row r="615" spans="1:17" x14ac:dyDescent="0.25">
      <c r="A615">
        <v>614</v>
      </c>
      <c r="B615" s="2" t="str">
        <f>CONCATENATE(D615,"_",IF(E615&lt;10,CONCATENATE("0",E615),E615),"_",H615,"@",G615)</f>
        <v>2014_06_CAR@CIN</v>
      </c>
      <c r="C615" t="s">
        <v>1</v>
      </c>
      <c r="D615">
        <v>2014</v>
      </c>
      <c r="E615">
        <f t="shared" si="18"/>
        <v>6</v>
      </c>
      <c r="F615">
        <v>6</v>
      </c>
      <c r="G615" t="s">
        <v>69</v>
      </c>
      <c r="H615" t="s">
        <v>67</v>
      </c>
      <c r="K615">
        <v>-7</v>
      </c>
      <c r="M615">
        <v>37</v>
      </c>
      <c r="N615">
        <v>37</v>
      </c>
      <c r="O615" t="str">
        <f>IF(OR(ISBLANK(N615),ISBLANK(M615)),"",IF(N615&gt;(M615+IF(ISBLANK(K615),I615,K615)),H615,IF(N615&lt;(M615+IF(ISBLANK(K615),I615,K615)),G615,"na")))</f>
        <v>CAR</v>
      </c>
      <c r="P615" t="str">
        <f>IF(OR(ISBLANK(N615),ISBLANK(M615)),"",IF(N615&gt;M615,H615,IF(N615&lt;M615,G615,"na")))</f>
        <v>na</v>
      </c>
      <c r="Q615" s="23" t="str">
        <f t="shared" si="19"/>
        <v/>
      </c>
    </row>
    <row r="616" spans="1:17" x14ac:dyDescent="0.25">
      <c r="A616">
        <v>615</v>
      </c>
      <c r="B616" s="2" t="str">
        <f>CONCATENATE(D616,"_",IF(E616&lt;10,CONCATENATE("0",E616),E616),"_",H616,"@",G616)</f>
        <v>2014_06_PIT@CLE</v>
      </c>
      <c r="C616" t="s">
        <v>1</v>
      </c>
      <c r="D616">
        <v>2014</v>
      </c>
      <c r="E616">
        <f t="shared" si="18"/>
        <v>6</v>
      </c>
      <c r="F616">
        <v>6</v>
      </c>
      <c r="G616" t="s">
        <v>70</v>
      </c>
      <c r="H616" t="s">
        <v>87</v>
      </c>
      <c r="K616">
        <v>-2</v>
      </c>
      <c r="M616">
        <v>31</v>
      </c>
      <c r="N616">
        <v>10</v>
      </c>
      <c r="O616" t="str">
        <f>IF(OR(ISBLANK(N616),ISBLANK(M616)),"",IF(N616&gt;(M616+IF(ISBLANK(K616),I616,K616)),H616,IF(N616&lt;(M616+IF(ISBLANK(K616),I616,K616)),G616,"na")))</f>
        <v>CLE</v>
      </c>
      <c r="P616" t="str">
        <f>IF(OR(ISBLANK(N616),ISBLANK(M616)),"",IF(N616&gt;M616,H616,IF(N616&lt;M616,G616,"na")))</f>
        <v>CLE</v>
      </c>
      <c r="Q616" s="23" t="str">
        <f t="shared" si="19"/>
        <v/>
      </c>
    </row>
    <row r="617" spans="1:17" x14ac:dyDescent="0.25">
      <c r="A617">
        <v>616</v>
      </c>
      <c r="B617" s="2" t="str">
        <f>CONCATENATE(D617,"_",IF(E617&lt;10,CONCATENATE("0",E617),E617),"_",H617,"@",G617)</f>
        <v>2014_06_JAX@TEN</v>
      </c>
      <c r="C617" t="s">
        <v>1</v>
      </c>
      <c r="D617">
        <v>2014</v>
      </c>
      <c r="E617">
        <f t="shared" si="18"/>
        <v>6</v>
      </c>
      <c r="F617">
        <v>6</v>
      </c>
      <c r="G617" t="s">
        <v>93</v>
      </c>
      <c r="H617" t="s">
        <v>77</v>
      </c>
      <c r="K617">
        <v>-6</v>
      </c>
      <c r="M617">
        <v>16</v>
      </c>
      <c r="N617">
        <v>14</v>
      </c>
      <c r="O617" t="str">
        <f>IF(OR(ISBLANK(N617),ISBLANK(M617)),"",IF(N617&gt;(M617+IF(ISBLANK(K617),I617,K617)),H617,IF(N617&lt;(M617+IF(ISBLANK(K617),I617,K617)),G617,"na")))</f>
        <v>JAX</v>
      </c>
      <c r="P617" t="str">
        <f>IF(OR(ISBLANK(N617),ISBLANK(M617)),"",IF(N617&gt;M617,H617,IF(N617&lt;M617,G617,"na")))</f>
        <v>TEN</v>
      </c>
      <c r="Q617" s="23" t="str">
        <f t="shared" si="19"/>
        <v/>
      </c>
    </row>
    <row r="618" spans="1:17" x14ac:dyDescent="0.25">
      <c r="A618">
        <v>617</v>
      </c>
      <c r="B618" s="2" t="str">
        <f>CONCATENATE(D618,"_",IF(E618&lt;10,CONCATENATE("0",E618),E618),"_",H618,"@",G618)</f>
        <v>2014_06_GBY@MIA</v>
      </c>
      <c r="C618" t="s">
        <v>1</v>
      </c>
      <c r="D618">
        <v>2014</v>
      </c>
      <c r="E618">
        <f t="shared" si="18"/>
        <v>6</v>
      </c>
      <c r="F618">
        <v>6</v>
      </c>
      <c r="G618" t="s">
        <v>79</v>
      </c>
      <c r="H618" t="s">
        <v>330</v>
      </c>
      <c r="K618">
        <v>3.5</v>
      </c>
      <c r="M618">
        <v>24</v>
      </c>
      <c r="N618">
        <v>27</v>
      </c>
      <c r="O618" t="str">
        <f>IF(OR(ISBLANK(N618),ISBLANK(M618)),"",IF(N618&gt;(M618+IF(ISBLANK(K618),I618,K618)),H618,IF(N618&lt;(M618+IF(ISBLANK(K618),I618,K618)),G618,"na")))</f>
        <v>MIA</v>
      </c>
      <c r="P618" t="str">
        <f>IF(OR(ISBLANK(N618),ISBLANK(M618)),"",IF(N618&gt;M618,H618,IF(N618&lt;M618,G618,"na")))</f>
        <v>GBY</v>
      </c>
      <c r="Q618" s="23" t="str">
        <f t="shared" si="19"/>
        <v/>
      </c>
    </row>
    <row r="619" spans="1:17" x14ac:dyDescent="0.25">
      <c r="A619">
        <v>618</v>
      </c>
      <c r="B619" s="2" t="str">
        <f>CONCATENATE(D619,"_",IF(E619&lt;10,CONCATENATE("0",E619),E619),"_",H619,"@",G619)</f>
        <v>2014_06_DET@MIN</v>
      </c>
      <c r="C619" t="s">
        <v>1</v>
      </c>
      <c r="D619">
        <v>2014</v>
      </c>
      <c r="E619">
        <f t="shared" si="18"/>
        <v>6</v>
      </c>
      <c r="F619">
        <v>6</v>
      </c>
      <c r="G619" t="s">
        <v>80</v>
      </c>
      <c r="H619" t="s">
        <v>73</v>
      </c>
      <c r="K619">
        <v>2.5</v>
      </c>
      <c r="M619">
        <v>3</v>
      </c>
      <c r="N619">
        <v>17</v>
      </c>
      <c r="O619" t="str">
        <f>IF(OR(ISBLANK(N619),ISBLANK(M619)),"",IF(N619&gt;(M619+IF(ISBLANK(K619),I619,K619)),H619,IF(N619&lt;(M619+IF(ISBLANK(K619),I619,K619)),G619,"na")))</f>
        <v>DET</v>
      </c>
      <c r="P619" t="str">
        <f>IF(OR(ISBLANK(N619),ISBLANK(M619)),"",IF(N619&gt;M619,H619,IF(N619&lt;M619,G619,"na")))</f>
        <v>DET</v>
      </c>
      <c r="Q619" s="23" t="str">
        <f t="shared" si="19"/>
        <v/>
      </c>
    </row>
    <row r="620" spans="1:17" x14ac:dyDescent="0.25">
      <c r="A620">
        <v>619</v>
      </c>
      <c r="B620" s="2" t="str">
        <f>CONCATENATE(D620,"_",IF(E620&lt;10,CONCATENATE("0",E620),E620),"_",H620,"@",G620)</f>
        <v>2014_06_DEN@NYJ</v>
      </c>
      <c r="C620" t="s">
        <v>1</v>
      </c>
      <c r="D620">
        <v>2014</v>
      </c>
      <c r="E620">
        <f t="shared" si="18"/>
        <v>6</v>
      </c>
      <c r="F620">
        <v>6</v>
      </c>
      <c r="G620" t="s">
        <v>84</v>
      </c>
      <c r="H620" t="s">
        <v>72</v>
      </c>
      <c r="K620">
        <v>-8</v>
      </c>
      <c r="M620">
        <v>17</v>
      </c>
      <c r="N620">
        <v>31</v>
      </c>
      <c r="O620" t="str">
        <f>IF(OR(ISBLANK(N620),ISBLANK(M620)),"",IF(N620&gt;(M620+IF(ISBLANK(K620),I620,K620)),H620,IF(N620&lt;(M620+IF(ISBLANK(K620),I620,K620)),G620,"na")))</f>
        <v>DEN</v>
      </c>
      <c r="P620" t="str">
        <f>IF(OR(ISBLANK(N620),ISBLANK(M620)),"",IF(N620&gt;M620,H620,IF(N620&lt;M620,G620,"na")))</f>
        <v>DEN</v>
      </c>
      <c r="Q620" s="23" t="str">
        <f t="shared" si="19"/>
        <v/>
      </c>
    </row>
    <row r="621" spans="1:17" x14ac:dyDescent="0.25">
      <c r="A621">
        <v>620</v>
      </c>
      <c r="B621" s="2" t="str">
        <f>CONCATENATE(D621,"_",IF(E621&lt;10,CONCATENATE("0",E621),E621),"_",H621,"@",G621)</f>
        <v>2014_06_BAL@TBY</v>
      </c>
      <c r="C621" t="s">
        <v>1</v>
      </c>
      <c r="D621">
        <v>2014</v>
      </c>
      <c r="E621">
        <f t="shared" si="18"/>
        <v>6</v>
      </c>
      <c r="F621">
        <v>6</v>
      </c>
      <c r="G621" t="s">
        <v>334</v>
      </c>
      <c r="H621" t="s">
        <v>65</v>
      </c>
      <c r="K621">
        <v>3</v>
      </c>
      <c r="M621">
        <v>17</v>
      </c>
      <c r="N621">
        <v>48</v>
      </c>
      <c r="O621" t="str">
        <f>IF(OR(ISBLANK(N621),ISBLANK(M621)),"",IF(N621&gt;(M621+IF(ISBLANK(K621),I621,K621)),H621,IF(N621&lt;(M621+IF(ISBLANK(K621),I621,K621)),G621,"na")))</f>
        <v>BAL</v>
      </c>
      <c r="P621" t="str">
        <f>IF(OR(ISBLANK(N621),ISBLANK(M621)),"",IF(N621&gt;M621,H621,IF(N621&lt;M621,G621,"na")))</f>
        <v>BAL</v>
      </c>
      <c r="Q621" s="23" t="str">
        <f t="shared" si="19"/>
        <v/>
      </c>
    </row>
    <row r="622" spans="1:17" x14ac:dyDescent="0.25">
      <c r="A622">
        <v>621</v>
      </c>
      <c r="B622" s="2" t="str">
        <f>CONCATENATE(D622,"_",IF(E622&lt;10,CONCATENATE("0",E622),E622),"_",H622,"@",G622)</f>
        <v>2014_06_SD@OAK</v>
      </c>
      <c r="C622" t="s">
        <v>1</v>
      </c>
      <c r="D622">
        <v>2014</v>
      </c>
      <c r="E622">
        <f t="shared" si="18"/>
        <v>6</v>
      </c>
      <c r="F622">
        <v>6</v>
      </c>
      <c r="G622" t="s">
        <v>85</v>
      </c>
      <c r="H622" t="s">
        <v>88</v>
      </c>
      <c r="K622">
        <v>7</v>
      </c>
      <c r="M622">
        <v>28</v>
      </c>
      <c r="N622">
        <v>31</v>
      </c>
      <c r="O622" t="str">
        <f>IF(OR(ISBLANK(N622),ISBLANK(M622)),"",IF(N622&gt;(M622+IF(ISBLANK(K622),I622,K622)),H622,IF(N622&lt;(M622+IF(ISBLANK(K622),I622,K622)),G622,"na")))</f>
        <v>OAK</v>
      </c>
      <c r="P622" t="str">
        <f>IF(OR(ISBLANK(N622),ISBLANK(M622)),"",IF(N622&gt;M622,H622,IF(N622&lt;M622,G622,"na")))</f>
        <v>SD</v>
      </c>
      <c r="Q622" s="23" t="str">
        <f t="shared" si="19"/>
        <v/>
      </c>
    </row>
    <row r="623" spans="1:17" x14ac:dyDescent="0.25">
      <c r="A623">
        <v>622</v>
      </c>
      <c r="B623" s="2" t="str">
        <f>CONCATENATE(D623,"_",IF(E623&lt;10,CONCATENATE("0",E623),E623),"_",H623,"@",G623)</f>
        <v>2014_06_WAS@ARI</v>
      </c>
      <c r="C623" t="s">
        <v>1</v>
      </c>
      <c r="D623">
        <v>2014</v>
      </c>
      <c r="E623">
        <f t="shared" si="18"/>
        <v>6</v>
      </c>
      <c r="F623">
        <v>6</v>
      </c>
      <c r="G623" t="s">
        <v>64</v>
      </c>
      <c r="H623" t="s">
        <v>94</v>
      </c>
      <c r="K623">
        <v>-3.5</v>
      </c>
      <c r="M623">
        <v>30</v>
      </c>
      <c r="N623">
        <v>20</v>
      </c>
      <c r="O623" t="str">
        <f>IF(OR(ISBLANK(N623),ISBLANK(M623)),"",IF(N623&gt;(M623+IF(ISBLANK(K623),I623,K623)),H623,IF(N623&lt;(M623+IF(ISBLANK(K623),I623,K623)),G623,"na")))</f>
        <v>ARI</v>
      </c>
      <c r="P623" t="str">
        <f>IF(OR(ISBLANK(N623),ISBLANK(M623)),"",IF(N623&gt;M623,H623,IF(N623&lt;M623,G623,"na")))</f>
        <v>ARI</v>
      </c>
      <c r="Q623" s="23" t="str">
        <f t="shared" si="19"/>
        <v/>
      </c>
    </row>
    <row r="624" spans="1:17" x14ac:dyDescent="0.25">
      <c r="A624">
        <v>623</v>
      </c>
      <c r="B624" s="2" t="str">
        <f>CONCATENATE(D624,"_",IF(E624&lt;10,CONCATENATE("0",E624),E624),"_",H624,"@",G624)</f>
        <v>2014_06_DAL@SEA</v>
      </c>
      <c r="C624" t="s">
        <v>1</v>
      </c>
      <c r="D624">
        <v>2014</v>
      </c>
      <c r="E624">
        <f t="shared" si="18"/>
        <v>6</v>
      </c>
      <c r="F624">
        <v>6</v>
      </c>
      <c r="G624" t="s">
        <v>89</v>
      </c>
      <c r="H624" t="s">
        <v>71</v>
      </c>
      <c r="K624">
        <v>-8.5</v>
      </c>
      <c r="M624">
        <v>23</v>
      </c>
      <c r="N624">
        <v>30</v>
      </c>
      <c r="O624" t="str">
        <f>IF(OR(ISBLANK(N624),ISBLANK(M624)),"",IF(N624&gt;(M624+IF(ISBLANK(K624),I624,K624)),H624,IF(N624&lt;(M624+IF(ISBLANK(K624),I624,K624)),G624,"na")))</f>
        <v>DAL</v>
      </c>
      <c r="P624" t="str">
        <f>IF(OR(ISBLANK(N624),ISBLANK(M624)),"",IF(N624&gt;M624,H624,IF(N624&lt;M624,G624,"na")))</f>
        <v>DAL</v>
      </c>
      <c r="Q624" s="23" t="str">
        <f t="shared" si="19"/>
        <v/>
      </c>
    </row>
    <row r="625" spans="1:17" x14ac:dyDescent="0.25">
      <c r="A625">
        <v>624</v>
      </c>
      <c r="B625" s="2" t="str">
        <f>CONCATENATE(D625,"_",IF(E625&lt;10,CONCATENATE("0",E625),E625),"_",H625,"@",G625)</f>
        <v>2014_06_NYG@PHI</v>
      </c>
      <c r="C625" t="s">
        <v>1</v>
      </c>
      <c r="D625">
        <v>2014</v>
      </c>
      <c r="E625">
        <f t="shared" si="18"/>
        <v>6</v>
      </c>
      <c r="F625">
        <v>6</v>
      </c>
      <c r="G625" t="s">
        <v>86</v>
      </c>
      <c r="H625" t="s">
        <v>83</v>
      </c>
      <c r="K625">
        <v>-2.5</v>
      </c>
      <c r="M625">
        <v>27</v>
      </c>
      <c r="N625">
        <v>0</v>
      </c>
      <c r="O625" t="str">
        <f>IF(OR(ISBLANK(N625),ISBLANK(M625)),"",IF(N625&gt;(M625+IF(ISBLANK(K625),I625,K625)),H625,IF(N625&lt;(M625+IF(ISBLANK(K625),I625,K625)),G625,"na")))</f>
        <v>PHI</v>
      </c>
      <c r="P625" t="str">
        <f>IF(OR(ISBLANK(N625),ISBLANK(M625)),"",IF(N625&gt;M625,H625,IF(N625&lt;M625,G625,"na")))</f>
        <v>PHI</v>
      </c>
      <c r="Q625" s="23" t="str">
        <f t="shared" si="19"/>
        <v/>
      </c>
    </row>
    <row r="626" spans="1:17" x14ac:dyDescent="0.25">
      <c r="A626">
        <v>625</v>
      </c>
      <c r="B626" s="2" t="str">
        <f>CONCATENATE(D626,"_",IF(E626&lt;10,CONCATENATE("0",E626),E626),"_",H626,"@",G626)</f>
        <v>2014_06_SFO@STL</v>
      </c>
      <c r="C626" t="s">
        <v>1</v>
      </c>
      <c r="D626">
        <v>2014</v>
      </c>
      <c r="E626">
        <f t="shared" si="18"/>
        <v>6</v>
      </c>
      <c r="F626">
        <v>6</v>
      </c>
      <c r="G626" t="s">
        <v>91</v>
      </c>
      <c r="H626" t="s">
        <v>333</v>
      </c>
      <c r="K626">
        <v>3.5</v>
      </c>
      <c r="M626">
        <v>17</v>
      </c>
      <c r="N626">
        <v>31</v>
      </c>
      <c r="O626" t="str">
        <f>IF(OR(ISBLANK(N626),ISBLANK(M626)),"",IF(N626&gt;(M626+IF(ISBLANK(K626),I626,K626)),H626,IF(N626&lt;(M626+IF(ISBLANK(K626),I626,K626)),G626,"na")))</f>
        <v>SFO</v>
      </c>
      <c r="P626" t="str">
        <f>IF(OR(ISBLANK(N626),ISBLANK(M626)),"",IF(N626&gt;M626,H626,IF(N626&lt;M626,G626,"na")))</f>
        <v>SFO</v>
      </c>
      <c r="Q626" s="23" t="str">
        <f t="shared" si="19"/>
        <v/>
      </c>
    </row>
    <row r="627" spans="1:17" x14ac:dyDescent="0.25">
      <c r="A627">
        <v>626</v>
      </c>
      <c r="B627" s="2" t="str">
        <f>CONCATENATE(D627,"_",IF(E627&lt;10,CONCATENATE("0",E627),E627),"_",H627,"@",G627)</f>
        <v>2014_07_NYJ@NWE</v>
      </c>
      <c r="C627" t="s">
        <v>1</v>
      </c>
      <c r="D627">
        <v>2014</v>
      </c>
      <c r="E627">
        <f t="shared" si="18"/>
        <v>7</v>
      </c>
      <c r="F627">
        <v>7</v>
      </c>
      <c r="G627" t="s">
        <v>332</v>
      </c>
      <c r="H627" t="s">
        <v>84</v>
      </c>
      <c r="K627">
        <v>-9.5</v>
      </c>
      <c r="M627">
        <v>27</v>
      </c>
      <c r="N627">
        <v>25</v>
      </c>
      <c r="O627" t="str">
        <f>IF(OR(ISBLANK(N627),ISBLANK(M627)),"",IF(N627&gt;(M627+IF(ISBLANK(K627),I627,K627)),H627,IF(N627&lt;(M627+IF(ISBLANK(K627),I627,K627)),G627,"na")))</f>
        <v>NYJ</v>
      </c>
      <c r="P627" t="str">
        <f>IF(OR(ISBLANK(N627),ISBLANK(M627)),"",IF(N627&gt;M627,H627,IF(N627&lt;M627,G627,"na")))</f>
        <v>NWE</v>
      </c>
      <c r="Q627" s="23" t="str">
        <f t="shared" si="19"/>
        <v/>
      </c>
    </row>
    <row r="628" spans="1:17" x14ac:dyDescent="0.25">
      <c r="A628">
        <v>627</v>
      </c>
      <c r="B628" s="2" t="str">
        <f>CONCATENATE(D628,"_",IF(E628&lt;10,CONCATENATE("0",E628),E628),"_",H628,"@",G628)</f>
        <v>2014_07_MIN@BUF</v>
      </c>
      <c r="C628" t="s">
        <v>1</v>
      </c>
      <c r="D628">
        <v>2014</v>
      </c>
      <c r="E628">
        <f t="shared" si="18"/>
        <v>7</v>
      </c>
      <c r="F628">
        <v>7</v>
      </c>
      <c r="G628" t="s">
        <v>66</v>
      </c>
      <c r="H628" t="s">
        <v>80</v>
      </c>
      <c r="K628">
        <v>-4</v>
      </c>
      <c r="M628">
        <v>17</v>
      </c>
      <c r="N628">
        <v>16</v>
      </c>
      <c r="O628" t="str">
        <f>IF(OR(ISBLANK(N628),ISBLANK(M628)),"",IF(N628&gt;(M628+IF(ISBLANK(K628),I628,K628)),H628,IF(N628&lt;(M628+IF(ISBLANK(K628),I628,K628)),G628,"na")))</f>
        <v>MIN</v>
      </c>
      <c r="P628" t="str">
        <f>IF(OR(ISBLANK(N628),ISBLANK(M628)),"",IF(N628&gt;M628,H628,IF(N628&lt;M628,G628,"na")))</f>
        <v>BUF</v>
      </c>
      <c r="Q628" s="23" t="str">
        <f t="shared" si="19"/>
        <v/>
      </c>
    </row>
    <row r="629" spans="1:17" x14ac:dyDescent="0.25">
      <c r="A629">
        <v>628</v>
      </c>
      <c r="B629" s="2" t="str">
        <f>CONCATENATE(D629,"_",IF(E629&lt;10,CONCATENATE("0",E629),E629),"_",H629,"@",G629)</f>
        <v>2014_07_MIA@CHI</v>
      </c>
      <c r="C629" t="s">
        <v>1</v>
      </c>
      <c r="D629">
        <v>2014</v>
      </c>
      <c r="E629">
        <f t="shared" si="18"/>
        <v>7</v>
      </c>
      <c r="F629">
        <v>7</v>
      </c>
      <c r="G629" t="s">
        <v>68</v>
      </c>
      <c r="H629" t="s">
        <v>79</v>
      </c>
      <c r="K629">
        <v>-3.5</v>
      </c>
      <c r="M629">
        <v>14</v>
      </c>
      <c r="N629">
        <v>27</v>
      </c>
      <c r="O629" t="str">
        <f>IF(OR(ISBLANK(N629),ISBLANK(M629)),"",IF(N629&gt;(M629+IF(ISBLANK(K629),I629,K629)),H629,IF(N629&lt;(M629+IF(ISBLANK(K629),I629,K629)),G629,"na")))</f>
        <v>MIA</v>
      </c>
      <c r="P629" t="str">
        <f>IF(OR(ISBLANK(N629),ISBLANK(M629)),"",IF(N629&gt;M629,H629,IF(N629&lt;M629,G629,"na")))</f>
        <v>MIA</v>
      </c>
      <c r="Q629" s="23" t="str">
        <f t="shared" si="19"/>
        <v/>
      </c>
    </row>
    <row r="630" spans="1:17" x14ac:dyDescent="0.25">
      <c r="A630">
        <v>629</v>
      </c>
      <c r="B630" s="2" t="str">
        <f>CONCATENATE(D630,"_",IF(E630&lt;10,CONCATENATE("0",E630),E630),"_",H630,"@",G630)</f>
        <v>2014_07_NOR@DET</v>
      </c>
      <c r="C630" t="s">
        <v>1</v>
      </c>
      <c r="D630">
        <v>2014</v>
      </c>
      <c r="E630">
        <f t="shared" si="18"/>
        <v>7</v>
      </c>
      <c r="F630">
        <v>7</v>
      </c>
      <c r="G630" t="s">
        <v>73</v>
      </c>
      <c r="H630" t="s">
        <v>335</v>
      </c>
      <c r="K630">
        <v>-3</v>
      </c>
      <c r="M630">
        <v>24</v>
      </c>
      <c r="N630">
        <v>23</v>
      </c>
      <c r="O630" t="str">
        <f>IF(OR(ISBLANK(N630),ISBLANK(M630)),"",IF(N630&gt;(M630+IF(ISBLANK(K630),I630,K630)),H630,IF(N630&lt;(M630+IF(ISBLANK(K630),I630,K630)),G630,"na")))</f>
        <v>NOR</v>
      </c>
      <c r="P630" t="str">
        <f>IF(OR(ISBLANK(N630),ISBLANK(M630)),"",IF(N630&gt;M630,H630,IF(N630&lt;M630,G630,"na")))</f>
        <v>DET</v>
      </c>
      <c r="Q630" s="23" t="str">
        <f t="shared" si="19"/>
        <v/>
      </c>
    </row>
    <row r="631" spans="1:17" x14ac:dyDescent="0.25">
      <c r="A631">
        <v>630</v>
      </c>
      <c r="B631" s="2" t="str">
        <f>CONCATENATE(D631,"_",IF(E631&lt;10,CONCATENATE("0",E631),E631),"_",H631,"@",G631)</f>
        <v>2014_07_CAR@GBY</v>
      </c>
      <c r="C631" t="s">
        <v>1</v>
      </c>
      <c r="D631">
        <v>2014</v>
      </c>
      <c r="E631">
        <f t="shared" si="18"/>
        <v>7</v>
      </c>
      <c r="F631">
        <v>7</v>
      </c>
      <c r="G631" t="s">
        <v>330</v>
      </c>
      <c r="H631" t="s">
        <v>67</v>
      </c>
      <c r="K631">
        <v>-7</v>
      </c>
      <c r="M631">
        <v>38</v>
      </c>
      <c r="N631">
        <v>17</v>
      </c>
      <c r="O631" t="str">
        <f>IF(OR(ISBLANK(N631),ISBLANK(M631)),"",IF(N631&gt;(M631+IF(ISBLANK(K631),I631,K631)),H631,IF(N631&lt;(M631+IF(ISBLANK(K631),I631,K631)),G631,"na")))</f>
        <v>GBY</v>
      </c>
      <c r="P631" t="str">
        <f>IF(OR(ISBLANK(N631),ISBLANK(M631)),"",IF(N631&gt;M631,H631,IF(N631&lt;M631,G631,"na")))</f>
        <v>GBY</v>
      </c>
      <c r="Q631" s="23" t="str">
        <f t="shared" si="19"/>
        <v/>
      </c>
    </row>
    <row r="632" spans="1:17" x14ac:dyDescent="0.25">
      <c r="A632">
        <v>631</v>
      </c>
      <c r="B632" s="2" t="str">
        <f>CONCATENATE(D632,"_",IF(E632&lt;10,CONCATENATE("0",E632),E632),"_",H632,"@",G632)</f>
        <v>2014_07_CIN@IND</v>
      </c>
      <c r="C632" t="s">
        <v>1</v>
      </c>
      <c r="D632">
        <v>2014</v>
      </c>
      <c r="E632">
        <f t="shared" si="18"/>
        <v>7</v>
      </c>
      <c r="F632">
        <v>7</v>
      </c>
      <c r="G632" t="s">
        <v>76</v>
      </c>
      <c r="H632" t="s">
        <v>69</v>
      </c>
      <c r="K632">
        <v>-3</v>
      </c>
      <c r="M632">
        <v>27</v>
      </c>
      <c r="N632">
        <v>0</v>
      </c>
      <c r="O632" t="str">
        <f>IF(OR(ISBLANK(N632),ISBLANK(M632)),"",IF(N632&gt;(M632+IF(ISBLANK(K632),I632,K632)),H632,IF(N632&lt;(M632+IF(ISBLANK(K632),I632,K632)),G632,"na")))</f>
        <v>IND</v>
      </c>
      <c r="P632" t="str">
        <f>IF(OR(ISBLANK(N632),ISBLANK(M632)),"",IF(N632&gt;M632,H632,IF(N632&lt;M632,G632,"na")))</f>
        <v>IND</v>
      </c>
      <c r="Q632" s="23" t="str">
        <f t="shared" si="19"/>
        <v/>
      </c>
    </row>
    <row r="633" spans="1:17" x14ac:dyDescent="0.25">
      <c r="A633">
        <v>632</v>
      </c>
      <c r="B633" s="2" t="str">
        <f>CONCATENATE(D633,"_",IF(E633&lt;10,CONCATENATE("0",E633),E633),"_",H633,"@",G633)</f>
        <v>2014_07_SEA@STL</v>
      </c>
      <c r="C633" t="s">
        <v>1</v>
      </c>
      <c r="D633">
        <v>2014</v>
      </c>
      <c r="E633">
        <f t="shared" si="18"/>
        <v>7</v>
      </c>
      <c r="F633">
        <v>7</v>
      </c>
      <c r="G633" t="s">
        <v>91</v>
      </c>
      <c r="H633" t="s">
        <v>89</v>
      </c>
      <c r="K633">
        <v>6.5</v>
      </c>
      <c r="M633">
        <v>28</v>
      </c>
      <c r="N633">
        <v>26</v>
      </c>
      <c r="O633" t="str">
        <f>IF(OR(ISBLANK(N633),ISBLANK(M633)),"",IF(N633&gt;(M633+IF(ISBLANK(K633),I633,K633)),H633,IF(N633&lt;(M633+IF(ISBLANK(K633),I633,K633)),G633,"na")))</f>
        <v>STL</v>
      </c>
      <c r="P633" t="str">
        <f>IF(OR(ISBLANK(N633),ISBLANK(M633)),"",IF(N633&gt;M633,H633,IF(N633&lt;M633,G633,"na")))</f>
        <v>STL</v>
      </c>
      <c r="Q633" s="23" t="str">
        <f t="shared" si="19"/>
        <v/>
      </c>
    </row>
    <row r="634" spans="1:17" x14ac:dyDescent="0.25">
      <c r="A634">
        <v>633</v>
      </c>
      <c r="B634" s="2" t="str">
        <f>CONCATENATE(D634,"_",IF(E634&lt;10,CONCATENATE("0",E634),E634),"_",H634,"@",G634)</f>
        <v>2014_07_TEN@WAS</v>
      </c>
      <c r="C634" t="s">
        <v>1</v>
      </c>
      <c r="D634">
        <v>2014</v>
      </c>
      <c r="E634">
        <f t="shared" si="18"/>
        <v>7</v>
      </c>
      <c r="F634">
        <v>7</v>
      </c>
      <c r="G634" t="s">
        <v>94</v>
      </c>
      <c r="H634" t="s">
        <v>93</v>
      </c>
      <c r="K634">
        <v>-4.5</v>
      </c>
      <c r="M634">
        <v>19</v>
      </c>
      <c r="N634">
        <v>17</v>
      </c>
      <c r="O634" t="str">
        <f>IF(OR(ISBLANK(N634),ISBLANK(M634)),"",IF(N634&gt;(M634+IF(ISBLANK(K634),I634,K634)),H634,IF(N634&lt;(M634+IF(ISBLANK(K634),I634,K634)),G634,"na")))</f>
        <v>TEN</v>
      </c>
      <c r="P634" t="str">
        <f>IF(OR(ISBLANK(N634),ISBLANK(M634)),"",IF(N634&gt;M634,H634,IF(N634&lt;M634,G634,"na")))</f>
        <v>WAS</v>
      </c>
      <c r="Q634" s="23" t="str">
        <f t="shared" si="19"/>
        <v/>
      </c>
    </row>
    <row r="635" spans="1:17" x14ac:dyDescent="0.25">
      <c r="A635">
        <v>634</v>
      </c>
      <c r="B635" s="2" t="str">
        <f>CONCATENATE(D635,"_",IF(E635&lt;10,CONCATENATE("0",E635),E635),"_",H635,"@",G635)</f>
        <v>2014_07_CLE@JAX</v>
      </c>
      <c r="C635" t="s">
        <v>1</v>
      </c>
      <c r="D635">
        <v>2014</v>
      </c>
      <c r="E635">
        <f t="shared" si="18"/>
        <v>7</v>
      </c>
      <c r="F635">
        <v>7</v>
      </c>
      <c r="G635" t="s">
        <v>77</v>
      </c>
      <c r="H635" t="s">
        <v>70</v>
      </c>
      <c r="K635">
        <v>4.5</v>
      </c>
      <c r="M635">
        <v>24</v>
      </c>
      <c r="N635">
        <v>6</v>
      </c>
      <c r="O635" t="str">
        <f>IF(OR(ISBLANK(N635),ISBLANK(M635)),"",IF(N635&gt;(M635+IF(ISBLANK(K635),I635,K635)),H635,IF(N635&lt;(M635+IF(ISBLANK(K635),I635,K635)),G635,"na")))</f>
        <v>JAX</v>
      </c>
      <c r="P635" t="str">
        <f>IF(OR(ISBLANK(N635),ISBLANK(M635)),"",IF(N635&gt;M635,H635,IF(N635&lt;M635,G635,"na")))</f>
        <v>JAX</v>
      </c>
      <c r="Q635" s="23" t="str">
        <f t="shared" si="19"/>
        <v/>
      </c>
    </row>
    <row r="636" spans="1:17" x14ac:dyDescent="0.25">
      <c r="A636">
        <v>635</v>
      </c>
      <c r="B636" s="2" t="str">
        <f>CONCATENATE(D636,"_",IF(E636&lt;10,CONCATENATE("0",E636),E636),"_",H636,"@",G636)</f>
        <v>2014_07_ATL@BAL</v>
      </c>
      <c r="C636" t="s">
        <v>1</v>
      </c>
      <c r="D636">
        <v>2014</v>
      </c>
      <c r="E636">
        <f t="shared" si="18"/>
        <v>7</v>
      </c>
      <c r="F636">
        <v>7</v>
      </c>
      <c r="G636" t="s">
        <v>65</v>
      </c>
      <c r="H636" t="s">
        <v>20</v>
      </c>
      <c r="K636">
        <v>-7</v>
      </c>
      <c r="M636">
        <v>29</v>
      </c>
      <c r="N636">
        <v>7</v>
      </c>
      <c r="O636" t="str">
        <f>IF(OR(ISBLANK(N636),ISBLANK(M636)),"",IF(N636&gt;(M636+IF(ISBLANK(K636),I636,K636)),H636,IF(N636&lt;(M636+IF(ISBLANK(K636),I636,K636)),G636,"na")))</f>
        <v>BAL</v>
      </c>
      <c r="P636" t="str">
        <f>IF(OR(ISBLANK(N636),ISBLANK(M636)),"",IF(N636&gt;M636,H636,IF(N636&lt;M636,G636,"na")))</f>
        <v>BAL</v>
      </c>
      <c r="Q636" s="23" t="str">
        <f t="shared" si="19"/>
        <v/>
      </c>
    </row>
    <row r="637" spans="1:17" x14ac:dyDescent="0.25">
      <c r="A637">
        <v>636</v>
      </c>
      <c r="B637" s="2" t="str">
        <f>CONCATENATE(D637,"_",IF(E637&lt;10,CONCATENATE("0",E637),E637),"_",H637,"@",G637)</f>
        <v>2014_07_KCY@SD</v>
      </c>
      <c r="C637" t="s">
        <v>1</v>
      </c>
      <c r="D637">
        <v>2014</v>
      </c>
      <c r="E637">
        <f t="shared" si="18"/>
        <v>7</v>
      </c>
      <c r="F637">
        <v>7</v>
      </c>
      <c r="G637" t="s">
        <v>88</v>
      </c>
      <c r="H637" t="s">
        <v>331</v>
      </c>
      <c r="K637">
        <v>-4</v>
      </c>
      <c r="M637">
        <v>20</v>
      </c>
      <c r="N637">
        <v>23</v>
      </c>
      <c r="O637" t="str">
        <f>IF(OR(ISBLANK(N637),ISBLANK(M637)),"",IF(N637&gt;(M637+IF(ISBLANK(K637),I637,K637)),H637,IF(N637&lt;(M637+IF(ISBLANK(K637),I637,K637)),G637,"na")))</f>
        <v>KCY</v>
      </c>
      <c r="P637" t="str">
        <f>IF(OR(ISBLANK(N637),ISBLANK(M637)),"",IF(N637&gt;M637,H637,IF(N637&lt;M637,G637,"na")))</f>
        <v>KCY</v>
      </c>
      <c r="Q637" s="23" t="str">
        <f t="shared" si="19"/>
        <v/>
      </c>
    </row>
    <row r="638" spans="1:17" x14ac:dyDescent="0.25">
      <c r="A638">
        <v>637</v>
      </c>
      <c r="B638" s="2" t="str">
        <f>CONCATENATE(D638,"_",IF(E638&lt;10,CONCATENATE("0",E638),E638),"_",H638,"@",G638)</f>
        <v>2014_07_NYG@DAL</v>
      </c>
      <c r="C638" t="s">
        <v>1</v>
      </c>
      <c r="D638">
        <v>2014</v>
      </c>
      <c r="E638">
        <f t="shared" si="18"/>
        <v>7</v>
      </c>
      <c r="F638">
        <v>7</v>
      </c>
      <c r="G638" t="s">
        <v>71</v>
      </c>
      <c r="H638" t="s">
        <v>83</v>
      </c>
      <c r="K638">
        <v>-5.5</v>
      </c>
      <c r="M638">
        <v>31</v>
      </c>
      <c r="N638">
        <v>21</v>
      </c>
      <c r="O638" t="str">
        <f>IF(OR(ISBLANK(N638),ISBLANK(M638)),"",IF(N638&gt;(M638+IF(ISBLANK(K638),I638,K638)),H638,IF(N638&lt;(M638+IF(ISBLANK(K638),I638,K638)),G638,"na")))</f>
        <v>DAL</v>
      </c>
      <c r="P638" t="str">
        <f>IF(OR(ISBLANK(N638),ISBLANK(M638)),"",IF(N638&gt;M638,H638,IF(N638&lt;M638,G638,"na")))</f>
        <v>DAL</v>
      </c>
      <c r="Q638" s="23" t="str">
        <f t="shared" si="19"/>
        <v/>
      </c>
    </row>
    <row r="639" spans="1:17" x14ac:dyDescent="0.25">
      <c r="A639">
        <v>638</v>
      </c>
      <c r="B639" s="2" t="str">
        <f>CONCATENATE(D639,"_",IF(E639&lt;10,CONCATENATE("0",E639),E639),"_",H639,"@",G639)</f>
        <v>2014_07_ARI@OAK</v>
      </c>
      <c r="C639" t="s">
        <v>1</v>
      </c>
      <c r="D639">
        <v>2014</v>
      </c>
      <c r="E639">
        <f t="shared" si="18"/>
        <v>7</v>
      </c>
      <c r="F639">
        <v>7</v>
      </c>
      <c r="G639" t="s">
        <v>85</v>
      </c>
      <c r="H639" t="s">
        <v>64</v>
      </c>
      <c r="K639">
        <v>3.5</v>
      </c>
      <c r="M639">
        <v>13</v>
      </c>
      <c r="N639">
        <v>24</v>
      </c>
      <c r="O639" t="str">
        <f>IF(OR(ISBLANK(N639),ISBLANK(M639)),"",IF(N639&gt;(M639+IF(ISBLANK(K639),I639,K639)),H639,IF(N639&lt;(M639+IF(ISBLANK(K639),I639,K639)),G639,"na")))</f>
        <v>ARI</v>
      </c>
      <c r="P639" t="str">
        <f>IF(OR(ISBLANK(N639),ISBLANK(M639)),"",IF(N639&gt;M639,H639,IF(N639&lt;M639,G639,"na")))</f>
        <v>ARI</v>
      </c>
      <c r="Q639" s="23" t="str">
        <f t="shared" si="19"/>
        <v/>
      </c>
    </row>
    <row r="640" spans="1:17" x14ac:dyDescent="0.25">
      <c r="A640">
        <v>639</v>
      </c>
      <c r="B640" s="2" t="str">
        <f>CONCATENATE(D640,"_",IF(E640&lt;10,CONCATENATE("0",E640),E640),"_",H640,"@",G640)</f>
        <v>2014_07_SFO@DEN</v>
      </c>
      <c r="C640" t="s">
        <v>1</v>
      </c>
      <c r="D640">
        <v>2014</v>
      </c>
      <c r="E640">
        <f t="shared" si="18"/>
        <v>7</v>
      </c>
      <c r="F640">
        <v>7</v>
      </c>
      <c r="G640" t="s">
        <v>72</v>
      </c>
      <c r="H640" t="s">
        <v>333</v>
      </c>
      <c r="K640">
        <v>-6.5</v>
      </c>
      <c r="M640">
        <v>42</v>
      </c>
      <c r="N640">
        <v>17</v>
      </c>
      <c r="O640" t="str">
        <f>IF(OR(ISBLANK(N640),ISBLANK(M640)),"",IF(N640&gt;(M640+IF(ISBLANK(K640),I640,K640)),H640,IF(N640&lt;(M640+IF(ISBLANK(K640),I640,K640)),G640,"na")))</f>
        <v>DEN</v>
      </c>
      <c r="P640" t="str">
        <f>IF(OR(ISBLANK(N640),ISBLANK(M640)),"",IF(N640&gt;M640,H640,IF(N640&lt;M640,G640,"na")))</f>
        <v>DEN</v>
      </c>
      <c r="Q640" s="23" t="str">
        <f t="shared" si="19"/>
        <v/>
      </c>
    </row>
    <row r="641" spans="1:17" x14ac:dyDescent="0.25">
      <c r="A641">
        <v>640</v>
      </c>
      <c r="B641" s="2" t="str">
        <f>CONCATENATE(D641,"_",IF(E641&lt;10,CONCATENATE("0",E641),E641),"_",H641,"@",G641)</f>
        <v>2014_07_HOU@PIT</v>
      </c>
      <c r="C641" t="s">
        <v>1</v>
      </c>
      <c r="D641">
        <v>2014</v>
      </c>
      <c r="E641">
        <f t="shared" si="18"/>
        <v>7</v>
      </c>
      <c r="F641">
        <v>7</v>
      </c>
      <c r="G641" t="s">
        <v>87</v>
      </c>
      <c r="H641" t="s">
        <v>75</v>
      </c>
      <c r="K641">
        <v>-3.5</v>
      </c>
      <c r="M641">
        <v>30</v>
      </c>
      <c r="N641">
        <v>23</v>
      </c>
      <c r="O641" t="str">
        <f>IF(OR(ISBLANK(N641),ISBLANK(M641)),"",IF(N641&gt;(M641+IF(ISBLANK(K641),I641,K641)),H641,IF(N641&lt;(M641+IF(ISBLANK(K641),I641,K641)),G641,"na")))</f>
        <v>PIT</v>
      </c>
      <c r="P641" t="str">
        <f>IF(OR(ISBLANK(N641),ISBLANK(M641)),"",IF(N641&gt;M641,H641,IF(N641&lt;M641,G641,"na")))</f>
        <v>PIT</v>
      </c>
      <c r="Q641" s="23" t="str">
        <f t="shared" si="19"/>
        <v/>
      </c>
    </row>
    <row r="642" spans="1:17" x14ac:dyDescent="0.25">
      <c r="A642">
        <v>641</v>
      </c>
      <c r="B642" s="2" t="str">
        <f>CONCATENATE(D642,"_",IF(E642&lt;10,CONCATENATE("0",E642),E642),"_",H642,"@",G642)</f>
        <v>2014_08_SD@DEN</v>
      </c>
      <c r="C642" t="s">
        <v>1</v>
      </c>
      <c r="D642">
        <v>2014</v>
      </c>
      <c r="E642">
        <f t="shared" ref="E642:E705" si="20">IF(C642="rs",F642,17+F642)</f>
        <v>8</v>
      </c>
      <c r="F642">
        <v>8</v>
      </c>
      <c r="G642" t="s">
        <v>72</v>
      </c>
      <c r="H642" t="s">
        <v>88</v>
      </c>
      <c r="K642">
        <v>-7.5</v>
      </c>
      <c r="M642">
        <v>35</v>
      </c>
      <c r="N642">
        <v>21</v>
      </c>
      <c r="O642" t="str">
        <f>IF(OR(ISBLANK(N642),ISBLANK(M642)),"",IF(N642&gt;(M642+IF(ISBLANK(K642),I642,K642)),H642,IF(N642&lt;(M642+IF(ISBLANK(K642),I642,K642)),G642,"na")))</f>
        <v>DEN</v>
      </c>
      <c r="P642" t="str">
        <f>IF(OR(ISBLANK(N642),ISBLANK(M642)),"",IF(N642&gt;M642,H642,IF(N642&lt;M642,G642,"na")))</f>
        <v>DEN</v>
      </c>
      <c r="Q642" s="23" t="str">
        <f t="shared" si="19"/>
        <v/>
      </c>
    </row>
    <row r="643" spans="1:17" x14ac:dyDescent="0.25">
      <c r="A643">
        <v>642</v>
      </c>
      <c r="B643" s="2" t="str">
        <f>CONCATENATE(D643,"_",IF(E643&lt;10,CONCATENATE("0",E643),E643),"_",H643,"@",G643)</f>
        <v>2014_08_DET@ATL</v>
      </c>
      <c r="C643" t="s">
        <v>1</v>
      </c>
      <c r="D643">
        <v>2014</v>
      </c>
      <c r="E643">
        <f t="shared" si="20"/>
        <v>8</v>
      </c>
      <c r="F643">
        <v>8</v>
      </c>
      <c r="G643" t="s">
        <v>20</v>
      </c>
      <c r="H643" t="s">
        <v>73</v>
      </c>
      <c r="K643">
        <v>4</v>
      </c>
      <c r="M643">
        <v>21</v>
      </c>
      <c r="N643">
        <v>22</v>
      </c>
      <c r="O643" t="str">
        <f>IF(OR(ISBLANK(N643),ISBLANK(M643)),"",IF(N643&gt;(M643+IF(ISBLANK(K643),I643,K643)),H643,IF(N643&lt;(M643+IF(ISBLANK(K643),I643,K643)),G643,"na")))</f>
        <v>ATL</v>
      </c>
      <c r="P643" t="str">
        <f>IF(OR(ISBLANK(N643),ISBLANK(M643)),"",IF(N643&gt;M643,H643,IF(N643&lt;M643,G643,"na")))</f>
        <v>DET</v>
      </c>
      <c r="Q643" s="23" t="str">
        <f t="shared" ref="Q643:Q706" si="21">IF(OR(ISBLANK(M643),ISBLANK(N643),ISBLANK(L643)),"",IF(L643&gt;SUM(M643:N643),"U",IF(L643&lt;SUM(M643:N643),"O","E")))</f>
        <v/>
      </c>
    </row>
    <row r="644" spans="1:17" x14ac:dyDescent="0.25">
      <c r="A644">
        <v>643</v>
      </c>
      <c r="B644" s="2" t="str">
        <f>CONCATENATE(D644,"_",IF(E644&lt;10,CONCATENATE("0",E644),E644),"_",H644,"@",G644)</f>
        <v>2014_08_BAL@CIN</v>
      </c>
      <c r="C644" t="s">
        <v>1</v>
      </c>
      <c r="D644">
        <v>2014</v>
      </c>
      <c r="E644">
        <f t="shared" si="20"/>
        <v>8</v>
      </c>
      <c r="F644">
        <v>8</v>
      </c>
      <c r="G644" t="s">
        <v>69</v>
      </c>
      <c r="H644" t="s">
        <v>65</v>
      </c>
      <c r="K644">
        <v>-1</v>
      </c>
      <c r="M644">
        <v>27</v>
      </c>
      <c r="N644">
        <v>24</v>
      </c>
      <c r="O644" t="str">
        <f>IF(OR(ISBLANK(N644),ISBLANK(M644)),"",IF(N644&gt;(M644+IF(ISBLANK(K644),I644,K644)),H644,IF(N644&lt;(M644+IF(ISBLANK(K644),I644,K644)),G644,"na")))</f>
        <v>CIN</v>
      </c>
      <c r="P644" t="str">
        <f>IF(OR(ISBLANK(N644),ISBLANK(M644)),"",IF(N644&gt;M644,H644,IF(N644&lt;M644,G644,"na")))</f>
        <v>CIN</v>
      </c>
      <c r="Q644" s="23" t="str">
        <f t="shared" si="21"/>
        <v/>
      </c>
    </row>
    <row r="645" spans="1:17" x14ac:dyDescent="0.25">
      <c r="A645">
        <v>644</v>
      </c>
      <c r="B645" s="2" t="str">
        <f>CONCATENATE(D645,"_",IF(E645&lt;10,CONCATENATE("0",E645),E645),"_",H645,"@",G645)</f>
        <v>2014_08_HOU@TEN</v>
      </c>
      <c r="C645" t="s">
        <v>1</v>
      </c>
      <c r="D645">
        <v>2014</v>
      </c>
      <c r="E645">
        <f t="shared" si="20"/>
        <v>8</v>
      </c>
      <c r="F645">
        <v>8</v>
      </c>
      <c r="G645" t="s">
        <v>93</v>
      </c>
      <c r="H645" t="s">
        <v>75</v>
      </c>
      <c r="K645">
        <v>2</v>
      </c>
      <c r="M645">
        <v>16</v>
      </c>
      <c r="N645">
        <v>30</v>
      </c>
      <c r="O645" t="str">
        <f>IF(OR(ISBLANK(N645),ISBLANK(M645)),"",IF(N645&gt;(M645+IF(ISBLANK(K645),I645,K645)),H645,IF(N645&lt;(M645+IF(ISBLANK(K645),I645,K645)),G645,"na")))</f>
        <v>HOU</v>
      </c>
      <c r="P645" t="str">
        <f>IF(OR(ISBLANK(N645),ISBLANK(M645)),"",IF(N645&gt;M645,H645,IF(N645&lt;M645,G645,"na")))</f>
        <v>HOU</v>
      </c>
      <c r="Q645" s="23" t="str">
        <f t="shared" si="21"/>
        <v/>
      </c>
    </row>
    <row r="646" spans="1:17" x14ac:dyDescent="0.25">
      <c r="A646">
        <v>645</v>
      </c>
      <c r="B646" s="2" t="str">
        <f>CONCATENATE(D646,"_",IF(E646&lt;10,CONCATENATE("0",E646),E646),"_",H646,"@",G646)</f>
        <v>2014_08_STL@KCY</v>
      </c>
      <c r="C646" t="s">
        <v>1</v>
      </c>
      <c r="D646">
        <v>2014</v>
      </c>
      <c r="E646">
        <f t="shared" si="20"/>
        <v>8</v>
      </c>
      <c r="F646">
        <v>8</v>
      </c>
      <c r="G646" t="s">
        <v>331</v>
      </c>
      <c r="H646" t="s">
        <v>91</v>
      </c>
      <c r="K646">
        <v>-6.5</v>
      </c>
      <c r="M646">
        <v>34</v>
      </c>
      <c r="N646">
        <v>7</v>
      </c>
      <c r="O646" t="str">
        <f>IF(OR(ISBLANK(N646),ISBLANK(M646)),"",IF(N646&gt;(M646+IF(ISBLANK(K646),I646,K646)),H646,IF(N646&lt;(M646+IF(ISBLANK(K646),I646,K646)),G646,"na")))</f>
        <v>KCY</v>
      </c>
      <c r="P646" t="str">
        <f>IF(OR(ISBLANK(N646),ISBLANK(M646)),"",IF(N646&gt;M646,H646,IF(N646&lt;M646,G646,"na")))</f>
        <v>KCY</v>
      </c>
      <c r="Q646" s="23" t="str">
        <f t="shared" si="21"/>
        <v/>
      </c>
    </row>
    <row r="647" spans="1:17" x14ac:dyDescent="0.25">
      <c r="A647">
        <v>646</v>
      </c>
      <c r="B647" s="2" t="str">
        <f>CONCATENATE(D647,"_",IF(E647&lt;10,CONCATENATE("0",E647),E647),"_",H647,"@",G647)</f>
        <v>2014_08_CHI@NWE</v>
      </c>
      <c r="C647" t="s">
        <v>1</v>
      </c>
      <c r="D647">
        <v>2014</v>
      </c>
      <c r="E647">
        <f t="shared" si="20"/>
        <v>8</v>
      </c>
      <c r="F647">
        <v>8</v>
      </c>
      <c r="G647" t="s">
        <v>332</v>
      </c>
      <c r="H647" t="s">
        <v>68</v>
      </c>
      <c r="K647">
        <v>-6.5</v>
      </c>
      <c r="M647">
        <v>51</v>
      </c>
      <c r="N647">
        <v>23</v>
      </c>
      <c r="O647" t="str">
        <f>IF(OR(ISBLANK(N647),ISBLANK(M647)),"",IF(N647&gt;(M647+IF(ISBLANK(K647),I647,K647)),H647,IF(N647&lt;(M647+IF(ISBLANK(K647),I647,K647)),G647,"na")))</f>
        <v>NWE</v>
      </c>
      <c r="P647" t="str">
        <f>IF(OR(ISBLANK(N647),ISBLANK(M647)),"",IF(N647&gt;M647,H647,IF(N647&lt;M647,G647,"na")))</f>
        <v>NWE</v>
      </c>
      <c r="Q647" s="23" t="str">
        <f t="shared" si="21"/>
        <v/>
      </c>
    </row>
    <row r="648" spans="1:17" x14ac:dyDescent="0.25">
      <c r="A648">
        <v>647</v>
      </c>
      <c r="B648" s="2" t="str">
        <f>CONCATENATE(D648,"_",IF(E648&lt;10,CONCATENATE("0",E648),E648),"_",H648,"@",G648)</f>
        <v>2014_08_BUF@NYJ</v>
      </c>
      <c r="C648" t="s">
        <v>1</v>
      </c>
      <c r="D648">
        <v>2014</v>
      </c>
      <c r="E648">
        <f t="shared" si="20"/>
        <v>8</v>
      </c>
      <c r="F648">
        <v>8</v>
      </c>
      <c r="G648" t="s">
        <v>84</v>
      </c>
      <c r="H648" t="s">
        <v>66</v>
      </c>
      <c r="K648">
        <v>-3</v>
      </c>
      <c r="M648">
        <v>23</v>
      </c>
      <c r="N648">
        <v>43</v>
      </c>
      <c r="O648" t="str">
        <f>IF(OR(ISBLANK(N648),ISBLANK(M648)),"",IF(N648&gt;(M648+IF(ISBLANK(K648),I648,K648)),H648,IF(N648&lt;(M648+IF(ISBLANK(K648),I648,K648)),G648,"na")))</f>
        <v>BUF</v>
      </c>
      <c r="P648" t="str">
        <f>IF(OR(ISBLANK(N648),ISBLANK(M648)),"",IF(N648&gt;M648,H648,IF(N648&lt;M648,G648,"na")))</f>
        <v>BUF</v>
      </c>
      <c r="Q648" s="23" t="str">
        <f t="shared" si="21"/>
        <v/>
      </c>
    </row>
    <row r="649" spans="1:17" x14ac:dyDescent="0.25">
      <c r="A649">
        <v>648</v>
      </c>
      <c r="B649" s="2" t="str">
        <f>CONCATENATE(D649,"_",IF(E649&lt;10,CONCATENATE("0",E649),E649),"_",H649,"@",G649)</f>
        <v>2014_08_MIN@TBY</v>
      </c>
      <c r="C649" t="s">
        <v>1</v>
      </c>
      <c r="D649">
        <v>2014</v>
      </c>
      <c r="E649">
        <f t="shared" si="20"/>
        <v>8</v>
      </c>
      <c r="F649">
        <v>8</v>
      </c>
      <c r="G649" t="s">
        <v>334</v>
      </c>
      <c r="H649" t="s">
        <v>80</v>
      </c>
      <c r="K649">
        <v>-3</v>
      </c>
      <c r="M649">
        <v>13</v>
      </c>
      <c r="N649">
        <v>19</v>
      </c>
      <c r="O649" t="str">
        <f>IF(OR(ISBLANK(N649),ISBLANK(M649)),"",IF(N649&gt;(M649+IF(ISBLANK(K649),I649,K649)),H649,IF(N649&lt;(M649+IF(ISBLANK(K649),I649,K649)),G649,"na")))</f>
        <v>MIN</v>
      </c>
      <c r="P649" t="str">
        <f>IF(OR(ISBLANK(N649),ISBLANK(M649)),"",IF(N649&gt;M649,H649,IF(N649&lt;M649,G649,"na")))</f>
        <v>MIN</v>
      </c>
      <c r="Q649" s="23" t="str">
        <f t="shared" si="21"/>
        <v/>
      </c>
    </row>
    <row r="650" spans="1:17" x14ac:dyDescent="0.25">
      <c r="A650">
        <v>649</v>
      </c>
      <c r="B650" s="2" t="str">
        <f>CONCATENATE(D650,"_",IF(E650&lt;10,CONCATENATE("0",E650),E650),"_",H650,"@",G650)</f>
        <v>2014_08_SEA@CAR</v>
      </c>
      <c r="C650" t="s">
        <v>1</v>
      </c>
      <c r="D650">
        <v>2014</v>
      </c>
      <c r="E650">
        <f t="shared" si="20"/>
        <v>8</v>
      </c>
      <c r="F650">
        <v>8</v>
      </c>
      <c r="G650" t="s">
        <v>67</v>
      </c>
      <c r="H650" t="s">
        <v>89</v>
      </c>
      <c r="K650">
        <v>4.5</v>
      </c>
      <c r="M650">
        <v>9</v>
      </c>
      <c r="N650">
        <v>13</v>
      </c>
      <c r="O650" t="str">
        <f>IF(OR(ISBLANK(N650),ISBLANK(M650)),"",IF(N650&gt;(M650+IF(ISBLANK(K650),I650,K650)),H650,IF(N650&lt;(M650+IF(ISBLANK(K650),I650,K650)),G650,"na")))</f>
        <v>CAR</v>
      </c>
      <c r="P650" t="str">
        <f>IF(OR(ISBLANK(N650),ISBLANK(M650)),"",IF(N650&gt;M650,H650,IF(N650&lt;M650,G650,"na")))</f>
        <v>SEA</v>
      </c>
      <c r="Q650" s="23" t="str">
        <f t="shared" si="21"/>
        <v/>
      </c>
    </row>
    <row r="651" spans="1:17" x14ac:dyDescent="0.25">
      <c r="A651">
        <v>650</v>
      </c>
      <c r="B651" s="2" t="str">
        <f>CONCATENATE(D651,"_",IF(E651&lt;10,CONCATENATE("0",E651),E651),"_",H651,"@",G651)</f>
        <v>2014_08_MIA@JAX</v>
      </c>
      <c r="C651" t="s">
        <v>1</v>
      </c>
      <c r="D651">
        <v>2014</v>
      </c>
      <c r="E651">
        <f t="shared" si="20"/>
        <v>8</v>
      </c>
      <c r="F651">
        <v>8</v>
      </c>
      <c r="G651" t="s">
        <v>77</v>
      </c>
      <c r="H651" t="s">
        <v>79</v>
      </c>
      <c r="K651">
        <v>5</v>
      </c>
      <c r="M651">
        <v>13</v>
      </c>
      <c r="N651">
        <v>27</v>
      </c>
      <c r="O651" t="str">
        <f>IF(OR(ISBLANK(N651),ISBLANK(M651)),"",IF(N651&gt;(M651+IF(ISBLANK(K651),I651,K651)),H651,IF(N651&lt;(M651+IF(ISBLANK(K651),I651,K651)),G651,"na")))</f>
        <v>MIA</v>
      </c>
      <c r="P651" t="str">
        <f>IF(OR(ISBLANK(N651),ISBLANK(M651)),"",IF(N651&gt;M651,H651,IF(N651&lt;M651,G651,"na")))</f>
        <v>MIA</v>
      </c>
      <c r="Q651" s="23" t="str">
        <f t="shared" si="21"/>
        <v/>
      </c>
    </row>
    <row r="652" spans="1:17" x14ac:dyDescent="0.25">
      <c r="A652">
        <v>651</v>
      </c>
      <c r="B652" s="2" t="str">
        <f>CONCATENATE(D652,"_",IF(E652&lt;10,CONCATENATE("0",E652),E652),"_",H652,"@",G652)</f>
        <v>2014_08_PHI@ARI</v>
      </c>
      <c r="C652" t="s">
        <v>1</v>
      </c>
      <c r="D652">
        <v>2014</v>
      </c>
      <c r="E652">
        <f t="shared" si="20"/>
        <v>8</v>
      </c>
      <c r="F652">
        <v>8</v>
      </c>
      <c r="G652" t="s">
        <v>64</v>
      </c>
      <c r="H652" t="s">
        <v>86</v>
      </c>
      <c r="K652">
        <v>-2.5</v>
      </c>
      <c r="M652">
        <v>24</v>
      </c>
      <c r="N652">
        <v>20</v>
      </c>
      <c r="O652" t="str">
        <f>IF(OR(ISBLANK(N652),ISBLANK(M652)),"",IF(N652&gt;(M652+IF(ISBLANK(K652),I652,K652)),H652,IF(N652&lt;(M652+IF(ISBLANK(K652),I652,K652)),G652,"na")))</f>
        <v>ARI</v>
      </c>
      <c r="P652" t="str">
        <f>IF(OR(ISBLANK(N652),ISBLANK(M652)),"",IF(N652&gt;M652,H652,IF(N652&lt;M652,G652,"na")))</f>
        <v>ARI</v>
      </c>
      <c r="Q652" s="23" t="str">
        <f t="shared" si="21"/>
        <v/>
      </c>
    </row>
    <row r="653" spans="1:17" x14ac:dyDescent="0.25">
      <c r="A653">
        <v>652</v>
      </c>
      <c r="B653" s="2" t="str">
        <f>CONCATENATE(D653,"_",IF(E653&lt;10,CONCATENATE("0",E653),E653),"_",H653,"@",G653)</f>
        <v>2014_08_OAK@CLE</v>
      </c>
      <c r="C653" t="s">
        <v>1</v>
      </c>
      <c r="D653">
        <v>2014</v>
      </c>
      <c r="E653">
        <f t="shared" si="20"/>
        <v>8</v>
      </c>
      <c r="F653">
        <v>8</v>
      </c>
      <c r="G653" t="s">
        <v>70</v>
      </c>
      <c r="H653" t="s">
        <v>85</v>
      </c>
      <c r="K653">
        <v>-7</v>
      </c>
      <c r="M653">
        <v>23</v>
      </c>
      <c r="N653">
        <v>13</v>
      </c>
      <c r="O653" t="str">
        <f>IF(OR(ISBLANK(N653),ISBLANK(M653)),"",IF(N653&gt;(M653+IF(ISBLANK(K653),I653,K653)),H653,IF(N653&lt;(M653+IF(ISBLANK(K653),I653,K653)),G653,"na")))</f>
        <v>CLE</v>
      </c>
      <c r="P653" t="str">
        <f>IF(OR(ISBLANK(N653),ISBLANK(M653)),"",IF(N653&gt;M653,H653,IF(N653&lt;M653,G653,"na")))</f>
        <v>CLE</v>
      </c>
      <c r="Q653" s="23" t="str">
        <f t="shared" si="21"/>
        <v/>
      </c>
    </row>
    <row r="654" spans="1:17" x14ac:dyDescent="0.25">
      <c r="A654">
        <v>653</v>
      </c>
      <c r="B654" s="2" t="str">
        <f>CONCATENATE(D654,"_",IF(E654&lt;10,CONCATENATE("0",E654),E654),"_",H654,"@",G654)</f>
        <v>2014_08_IND@PIT</v>
      </c>
      <c r="C654" t="s">
        <v>1</v>
      </c>
      <c r="D654">
        <v>2014</v>
      </c>
      <c r="E654">
        <f t="shared" si="20"/>
        <v>8</v>
      </c>
      <c r="F654">
        <v>8</v>
      </c>
      <c r="G654" t="s">
        <v>87</v>
      </c>
      <c r="H654" t="s">
        <v>76</v>
      </c>
      <c r="K654">
        <v>3</v>
      </c>
      <c r="M654">
        <v>51</v>
      </c>
      <c r="N654">
        <v>34</v>
      </c>
      <c r="O654" t="str">
        <f>IF(OR(ISBLANK(N654),ISBLANK(M654)),"",IF(N654&gt;(M654+IF(ISBLANK(K654),I654,K654)),H654,IF(N654&lt;(M654+IF(ISBLANK(K654),I654,K654)),G654,"na")))</f>
        <v>PIT</v>
      </c>
      <c r="P654" t="str">
        <f>IF(OR(ISBLANK(N654),ISBLANK(M654)),"",IF(N654&gt;M654,H654,IF(N654&lt;M654,G654,"na")))</f>
        <v>PIT</v>
      </c>
      <c r="Q654" s="23" t="str">
        <f t="shared" si="21"/>
        <v/>
      </c>
    </row>
    <row r="655" spans="1:17" x14ac:dyDescent="0.25">
      <c r="A655">
        <v>654</v>
      </c>
      <c r="B655" s="2" t="str">
        <f>CONCATENATE(D655,"_",IF(E655&lt;10,CONCATENATE("0",E655),E655),"_",H655,"@",G655)</f>
        <v>2014_08_GBY@NOR</v>
      </c>
      <c r="C655" t="s">
        <v>1</v>
      </c>
      <c r="D655">
        <v>2014</v>
      </c>
      <c r="E655">
        <f t="shared" si="20"/>
        <v>8</v>
      </c>
      <c r="F655">
        <v>8</v>
      </c>
      <c r="G655" t="s">
        <v>335</v>
      </c>
      <c r="H655" t="s">
        <v>330</v>
      </c>
      <c r="K655">
        <v>-1.5</v>
      </c>
      <c r="M655">
        <v>44</v>
      </c>
      <c r="N655">
        <v>23</v>
      </c>
      <c r="O655" t="str">
        <f>IF(OR(ISBLANK(N655),ISBLANK(M655)),"",IF(N655&gt;(M655+IF(ISBLANK(K655),I655,K655)),H655,IF(N655&lt;(M655+IF(ISBLANK(K655),I655,K655)),G655,"na")))</f>
        <v>NOR</v>
      </c>
      <c r="P655" t="str">
        <f>IF(OR(ISBLANK(N655),ISBLANK(M655)),"",IF(N655&gt;M655,H655,IF(N655&lt;M655,G655,"na")))</f>
        <v>NOR</v>
      </c>
      <c r="Q655" s="23" t="str">
        <f t="shared" si="21"/>
        <v/>
      </c>
    </row>
    <row r="656" spans="1:17" x14ac:dyDescent="0.25">
      <c r="A656">
        <v>655</v>
      </c>
      <c r="B656" s="2" t="str">
        <f>CONCATENATE(D656,"_",IF(E656&lt;10,CONCATENATE("0",E656),E656),"_",H656,"@",G656)</f>
        <v>2014_08_WAS@DAL</v>
      </c>
      <c r="C656" t="s">
        <v>1</v>
      </c>
      <c r="D656">
        <v>2014</v>
      </c>
      <c r="E656">
        <f t="shared" si="20"/>
        <v>8</v>
      </c>
      <c r="F656">
        <v>8</v>
      </c>
      <c r="G656" t="s">
        <v>71</v>
      </c>
      <c r="H656" t="s">
        <v>94</v>
      </c>
      <c r="K656">
        <v>-9.5</v>
      </c>
      <c r="M656">
        <v>17</v>
      </c>
      <c r="N656">
        <v>20</v>
      </c>
      <c r="O656" t="str">
        <f>IF(OR(ISBLANK(N656),ISBLANK(M656)),"",IF(N656&gt;(M656+IF(ISBLANK(K656),I656,K656)),H656,IF(N656&lt;(M656+IF(ISBLANK(K656),I656,K656)),G656,"na")))</f>
        <v>WAS</v>
      </c>
      <c r="P656" t="str">
        <f>IF(OR(ISBLANK(N656),ISBLANK(M656)),"",IF(N656&gt;M656,H656,IF(N656&lt;M656,G656,"na")))</f>
        <v>WAS</v>
      </c>
      <c r="Q656" s="23" t="str">
        <f t="shared" si="21"/>
        <v/>
      </c>
    </row>
    <row r="657" spans="1:17" x14ac:dyDescent="0.25">
      <c r="A657">
        <v>656</v>
      </c>
      <c r="B657" s="2" t="str">
        <f>CONCATENATE(D657,"_",IF(E657&lt;10,CONCATENATE("0",E657),E657),"_",H657,"@",G657)</f>
        <v>2014_09_NOR@CAR</v>
      </c>
      <c r="C657" t="s">
        <v>1</v>
      </c>
      <c r="D657">
        <v>2014</v>
      </c>
      <c r="E657">
        <f t="shared" si="20"/>
        <v>9</v>
      </c>
      <c r="F657">
        <v>9</v>
      </c>
      <c r="G657" t="s">
        <v>67</v>
      </c>
      <c r="H657" t="s">
        <v>335</v>
      </c>
      <c r="K657">
        <v>2</v>
      </c>
      <c r="M657">
        <v>10</v>
      </c>
      <c r="N657">
        <v>28</v>
      </c>
      <c r="O657" t="str">
        <f>IF(OR(ISBLANK(N657),ISBLANK(M657)),"",IF(N657&gt;(M657+IF(ISBLANK(K657),I657,K657)),H657,IF(N657&lt;(M657+IF(ISBLANK(K657),I657,K657)),G657,"na")))</f>
        <v>NOR</v>
      </c>
      <c r="P657" t="str">
        <f>IF(OR(ISBLANK(N657),ISBLANK(M657)),"",IF(N657&gt;M657,H657,IF(N657&lt;M657,G657,"na")))</f>
        <v>NOR</v>
      </c>
      <c r="Q657" s="23" t="str">
        <f t="shared" si="21"/>
        <v/>
      </c>
    </row>
    <row r="658" spans="1:17" x14ac:dyDescent="0.25">
      <c r="A658">
        <v>657</v>
      </c>
      <c r="B658" s="2" t="str">
        <f>CONCATENATE(D658,"_",IF(E658&lt;10,CONCATENATE("0",E658),E658),"_",H658,"@",G658)</f>
        <v>2014_09_JAX@CIN</v>
      </c>
      <c r="C658" t="s">
        <v>1</v>
      </c>
      <c r="D658">
        <v>2014</v>
      </c>
      <c r="E658">
        <f t="shared" si="20"/>
        <v>9</v>
      </c>
      <c r="F658">
        <v>9</v>
      </c>
      <c r="G658" t="s">
        <v>69</v>
      </c>
      <c r="H658" t="s">
        <v>77</v>
      </c>
      <c r="K658">
        <v>-11.5</v>
      </c>
      <c r="M658">
        <v>33</v>
      </c>
      <c r="N658">
        <v>23</v>
      </c>
      <c r="O658" t="str">
        <f>IF(OR(ISBLANK(N658),ISBLANK(M658)),"",IF(N658&gt;(M658+IF(ISBLANK(K658),I658,K658)),H658,IF(N658&lt;(M658+IF(ISBLANK(K658),I658,K658)),G658,"na")))</f>
        <v>JAX</v>
      </c>
      <c r="P658" t="str">
        <f>IF(OR(ISBLANK(N658),ISBLANK(M658)),"",IF(N658&gt;M658,H658,IF(N658&lt;M658,G658,"na")))</f>
        <v>CIN</v>
      </c>
      <c r="Q658" s="23" t="str">
        <f t="shared" si="21"/>
        <v/>
      </c>
    </row>
    <row r="659" spans="1:17" x14ac:dyDescent="0.25">
      <c r="A659">
        <v>658</v>
      </c>
      <c r="B659" s="2" t="str">
        <f>CONCATENATE(D659,"_",IF(E659&lt;10,CONCATENATE("0",E659),E659),"_",H659,"@",G659)</f>
        <v>2014_09_TBY@CLE</v>
      </c>
      <c r="C659" t="s">
        <v>1</v>
      </c>
      <c r="D659">
        <v>2014</v>
      </c>
      <c r="E659">
        <f t="shared" si="20"/>
        <v>9</v>
      </c>
      <c r="F659">
        <v>9</v>
      </c>
      <c r="G659" t="s">
        <v>70</v>
      </c>
      <c r="H659" t="s">
        <v>334</v>
      </c>
      <c r="K659">
        <v>-6.5</v>
      </c>
      <c r="M659">
        <v>22</v>
      </c>
      <c r="N659">
        <v>17</v>
      </c>
      <c r="O659" t="str">
        <f>IF(OR(ISBLANK(N659),ISBLANK(M659)),"",IF(N659&gt;(M659+IF(ISBLANK(K659),I659,K659)),H659,IF(N659&lt;(M659+IF(ISBLANK(K659),I659,K659)),G659,"na")))</f>
        <v>TBY</v>
      </c>
      <c r="P659" t="str">
        <f>IF(OR(ISBLANK(N659),ISBLANK(M659)),"",IF(N659&gt;M659,H659,IF(N659&lt;M659,G659,"na")))</f>
        <v>CLE</v>
      </c>
      <c r="Q659" s="23" t="str">
        <f t="shared" si="21"/>
        <v/>
      </c>
    </row>
    <row r="660" spans="1:17" x14ac:dyDescent="0.25">
      <c r="A660">
        <v>659</v>
      </c>
      <c r="B660" s="2" t="str">
        <f>CONCATENATE(D660,"_",IF(E660&lt;10,CONCATENATE("0",E660),E660),"_",H660,"@",G660)</f>
        <v>2014_09_ARI@DAL</v>
      </c>
      <c r="C660" t="s">
        <v>1</v>
      </c>
      <c r="D660">
        <v>2014</v>
      </c>
      <c r="E660">
        <f t="shared" si="20"/>
        <v>9</v>
      </c>
      <c r="F660">
        <v>9</v>
      </c>
      <c r="G660" t="s">
        <v>71</v>
      </c>
      <c r="H660" t="s">
        <v>64</v>
      </c>
      <c r="K660">
        <v>-4</v>
      </c>
      <c r="M660">
        <v>17</v>
      </c>
      <c r="N660">
        <v>28</v>
      </c>
      <c r="O660" t="str">
        <f>IF(OR(ISBLANK(N660),ISBLANK(M660)),"",IF(N660&gt;(M660+IF(ISBLANK(K660),I660,K660)),H660,IF(N660&lt;(M660+IF(ISBLANK(K660),I660,K660)),G660,"na")))</f>
        <v>ARI</v>
      </c>
      <c r="P660" t="str">
        <f>IF(OR(ISBLANK(N660),ISBLANK(M660)),"",IF(N660&gt;M660,H660,IF(N660&lt;M660,G660,"na")))</f>
        <v>ARI</v>
      </c>
      <c r="Q660" s="23" t="str">
        <f t="shared" si="21"/>
        <v/>
      </c>
    </row>
    <row r="661" spans="1:17" x14ac:dyDescent="0.25">
      <c r="A661">
        <v>660</v>
      </c>
      <c r="B661" s="2" t="str">
        <f>CONCATENATE(D661,"_",IF(E661&lt;10,CONCATENATE("0",E661),E661),"_",H661,"@",G661)</f>
        <v>2014_09_NYJ@KCY</v>
      </c>
      <c r="C661" t="s">
        <v>1</v>
      </c>
      <c r="D661">
        <v>2014</v>
      </c>
      <c r="E661">
        <f t="shared" si="20"/>
        <v>9</v>
      </c>
      <c r="F661">
        <v>9</v>
      </c>
      <c r="G661" t="s">
        <v>331</v>
      </c>
      <c r="H661" t="s">
        <v>84</v>
      </c>
      <c r="K661">
        <v>-9.5</v>
      </c>
      <c r="M661">
        <v>24</v>
      </c>
      <c r="N661">
        <v>10</v>
      </c>
      <c r="O661" t="str">
        <f>IF(OR(ISBLANK(N661),ISBLANK(M661)),"",IF(N661&gt;(M661+IF(ISBLANK(K661),I661,K661)),H661,IF(N661&lt;(M661+IF(ISBLANK(K661),I661,K661)),G661,"na")))</f>
        <v>KCY</v>
      </c>
      <c r="P661" t="str">
        <f>IF(OR(ISBLANK(N661),ISBLANK(M661)),"",IF(N661&gt;M661,H661,IF(N661&lt;M661,G661,"na")))</f>
        <v>KCY</v>
      </c>
      <c r="Q661" s="23" t="str">
        <f t="shared" si="21"/>
        <v/>
      </c>
    </row>
    <row r="662" spans="1:17" x14ac:dyDescent="0.25">
      <c r="A662">
        <v>661</v>
      </c>
      <c r="B662" s="2" t="str">
        <f>CONCATENATE(D662,"_",IF(E662&lt;10,CONCATENATE("0",E662),E662),"_",H662,"@",G662)</f>
        <v>2014_09_SD@MIA</v>
      </c>
      <c r="C662" t="s">
        <v>1</v>
      </c>
      <c r="D662">
        <v>2014</v>
      </c>
      <c r="E662">
        <f t="shared" si="20"/>
        <v>9</v>
      </c>
      <c r="F662">
        <v>9</v>
      </c>
      <c r="G662" t="s">
        <v>79</v>
      </c>
      <c r="H662" t="s">
        <v>88</v>
      </c>
      <c r="K662">
        <v>-1.5</v>
      </c>
      <c r="M662">
        <v>37</v>
      </c>
      <c r="N662">
        <v>0</v>
      </c>
      <c r="O662" t="str">
        <f>IF(OR(ISBLANK(N662),ISBLANK(M662)),"",IF(N662&gt;(M662+IF(ISBLANK(K662),I662,K662)),H662,IF(N662&lt;(M662+IF(ISBLANK(K662),I662,K662)),G662,"na")))</f>
        <v>MIA</v>
      </c>
      <c r="P662" t="str">
        <f>IF(OR(ISBLANK(N662),ISBLANK(M662)),"",IF(N662&gt;M662,H662,IF(N662&lt;M662,G662,"na")))</f>
        <v>MIA</v>
      </c>
      <c r="Q662" s="23" t="str">
        <f t="shared" si="21"/>
        <v/>
      </c>
    </row>
    <row r="663" spans="1:17" x14ac:dyDescent="0.25">
      <c r="A663">
        <v>662</v>
      </c>
      <c r="B663" s="2" t="str">
        <f>CONCATENATE(D663,"_",IF(E663&lt;10,CONCATENATE("0",E663),E663),"_",H663,"@",G663)</f>
        <v>2014_09_WAS@MIN</v>
      </c>
      <c r="C663" t="s">
        <v>1</v>
      </c>
      <c r="D663">
        <v>2014</v>
      </c>
      <c r="E663">
        <f t="shared" si="20"/>
        <v>9</v>
      </c>
      <c r="F663">
        <v>9</v>
      </c>
      <c r="G663" t="s">
        <v>80</v>
      </c>
      <c r="H663" t="s">
        <v>94</v>
      </c>
      <c r="K663">
        <v>-2.5</v>
      </c>
      <c r="M663">
        <v>29</v>
      </c>
      <c r="N663">
        <v>26</v>
      </c>
      <c r="O663" t="str">
        <f>IF(OR(ISBLANK(N663),ISBLANK(M663)),"",IF(N663&gt;(M663+IF(ISBLANK(K663),I663,K663)),H663,IF(N663&lt;(M663+IF(ISBLANK(K663),I663,K663)),G663,"na")))</f>
        <v>MIN</v>
      </c>
      <c r="P663" t="str">
        <f>IF(OR(ISBLANK(N663),ISBLANK(M663)),"",IF(N663&gt;M663,H663,IF(N663&lt;M663,G663,"na")))</f>
        <v>MIN</v>
      </c>
      <c r="Q663" s="23" t="str">
        <f t="shared" si="21"/>
        <v/>
      </c>
    </row>
    <row r="664" spans="1:17" x14ac:dyDescent="0.25">
      <c r="A664">
        <v>663</v>
      </c>
      <c r="B664" s="2" t="str">
        <f>CONCATENATE(D664,"_",IF(E664&lt;10,CONCATENATE("0",E664),E664),"_",H664,"@",G664)</f>
        <v>2014_09_PHI@HOU</v>
      </c>
      <c r="C664" t="s">
        <v>1</v>
      </c>
      <c r="D664">
        <v>2014</v>
      </c>
      <c r="E664">
        <f t="shared" si="20"/>
        <v>9</v>
      </c>
      <c r="F664">
        <v>9</v>
      </c>
      <c r="G664" t="s">
        <v>75</v>
      </c>
      <c r="H664" t="s">
        <v>86</v>
      </c>
      <c r="K664">
        <v>2.5</v>
      </c>
      <c r="M664">
        <v>21</v>
      </c>
      <c r="N664">
        <v>31</v>
      </c>
      <c r="O664" t="str">
        <f>IF(OR(ISBLANK(N664),ISBLANK(M664)),"",IF(N664&gt;(M664+IF(ISBLANK(K664),I664,K664)),H664,IF(N664&lt;(M664+IF(ISBLANK(K664),I664,K664)),G664,"na")))</f>
        <v>PHI</v>
      </c>
      <c r="P664" t="str">
        <f>IF(OR(ISBLANK(N664),ISBLANK(M664)),"",IF(N664&gt;M664,H664,IF(N664&lt;M664,G664,"na")))</f>
        <v>PHI</v>
      </c>
      <c r="Q664" s="23" t="str">
        <f t="shared" si="21"/>
        <v/>
      </c>
    </row>
    <row r="665" spans="1:17" x14ac:dyDescent="0.25">
      <c r="A665">
        <v>664</v>
      </c>
      <c r="B665" s="2" t="str">
        <f>CONCATENATE(D665,"_",IF(E665&lt;10,CONCATENATE("0",E665),E665),"_",H665,"@",G665)</f>
        <v>2014_09_STL@SFO</v>
      </c>
      <c r="C665" t="s">
        <v>1</v>
      </c>
      <c r="D665">
        <v>2014</v>
      </c>
      <c r="E665">
        <f t="shared" si="20"/>
        <v>9</v>
      </c>
      <c r="F665">
        <v>9</v>
      </c>
      <c r="G665" t="s">
        <v>333</v>
      </c>
      <c r="H665" t="s">
        <v>91</v>
      </c>
      <c r="K665">
        <v>-9.5</v>
      </c>
      <c r="M665">
        <v>10</v>
      </c>
      <c r="N665">
        <v>13</v>
      </c>
      <c r="O665" t="str">
        <f>IF(OR(ISBLANK(N665),ISBLANK(M665)),"",IF(N665&gt;(M665+IF(ISBLANK(K665),I665,K665)),H665,IF(N665&lt;(M665+IF(ISBLANK(K665),I665,K665)),G665,"na")))</f>
        <v>STL</v>
      </c>
      <c r="P665" t="str">
        <f>IF(OR(ISBLANK(N665),ISBLANK(M665)),"",IF(N665&gt;M665,H665,IF(N665&lt;M665,G665,"na")))</f>
        <v>STL</v>
      </c>
      <c r="Q665" s="23" t="str">
        <f t="shared" si="21"/>
        <v/>
      </c>
    </row>
    <row r="666" spans="1:17" x14ac:dyDescent="0.25">
      <c r="A666">
        <v>665</v>
      </c>
      <c r="B666" s="2" t="str">
        <f>CONCATENATE(D666,"_",IF(E666&lt;10,CONCATENATE("0",E666),E666),"_",H666,"@",G666)</f>
        <v>2014_09_DEN@NWE</v>
      </c>
      <c r="C666" t="s">
        <v>1</v>
      </c>
      <c r="D666">
        <v>2014</v>
      </c>
      <c r="E666">
        <f t="shared" si="20"/>
        <v>9</v>
      </c>
      <c r="F666">
        <v>9</v>
      </c>
      <c r="G666" t="s">
        <v>332</v>
      </c>
      <c r="H666" t="s">
        <v>72</v>
      </c>
      <c r="K666">
        <v>3</v>
      </c>
      <c r="M666">
        <v>43</v>
      </c>
      <c r="N666">
        <v>21</v>
      </c>
      <c r="O666" t="str">
        <f>IF(OR(ISBLANK(N666),ISBLANK(M666)),"",IF(N666&gt;(M666+IF(ISBLANK(K666),I666,K666)),H666,IF(N666&lt;(M666+IF(ISBLANK(K666),I666,K666)),G666,"na")))</f>
        <v>NWE</v>
      </c>
      <c r="P666" t="str">
        <f>IF(OR(ISBLANK(N666),ISBLANK(M666)),"",IF(N666&gt;M666,H666,IF(N666&lt;M666,G666,"na")))</f>
        <v>NWE</v>
      </c>
      <c r="Q666" s="23" t="str">
        <f t="shared" si="21"/>
        <v/>
      </c>
    </row>
    <row r="667" spans="1:17" x14ac:dyDescent="0.25">
      <c r="A667">
        <v>666</v>
      </c>
      <c r="B667" s="2" t="str">
        <f>CONCATENATE(D667,"_",IF(E667&lt;10,CONCATENATE("0",E667),E667),"_",H667,"@",G667)</f>
        <v>2014_09_OAK@SEA</v>
      </c>
      <c r="C667" t="s">
        <v>1</v>
      </c>
      <c r="D667">
        <v>2014</v>
      </c>
      <c r="E667">
        <f t="shared" si="20"/>
        <v>9</v>
      </c>
      <c r="F667">
        <v>9</v>
      </c>
      <c r="G667" t="s">
        <v>89</v>
      </c>
      <c r="H667" t="s">
        <v>85</v>
      </c>
      <c r="K667">
        <v>-15</v>
      </c>
      <c r="M667">
        <v>30</v>
      </c>
      <c r="N667">
        <v>24</v>
      </c>
      <c r="O667" t="str">
        <f>IF(OR(ISBLANK(N667),ISBLANK(M667)),"",IF(N667&gt;(M667+IF(ISBLANK(K667),I667,K667)),H667,IF(N667&lt;(M667+IF(ISBLANK(K667),I667,K667)),G667,"na")))</f>
        <v>OAK</v>
      </c>
      <c r="P667" t="str">
        <f>IF(OR(ISBLANK(N667),ISBLANK(M667)),"",IF(N667&gt;M667,H667,IF(N667&lt;M667,G667,"na")))</f>
        <v>SEA</v>
      </c>
      <c r="Q667" s="23" t="str">
        <f t="shared" si="21"/>
        <v/>
      </c>
    </row>
    <row r="668" spans="1:17" x14ac:dyDescent="0.25">
      <c r="A668">
        <v>667</v>
      </c>
      <c r="B668" s="2" t="str">
        <f>CONCATENATE(D668,"_",IF(E668&lt;10,CONCATENATE("0",E668),E668),"_",H668,"@",G668)</f>
        <v>2014_09_BAL@PIT</v>
      </c>
      <c r="C668" t="s">
        <v>1</v>
      </c>
      <c r="D668">
        <v>2014</v>
      </c>
      <c r="E668">
        <f t="shared" si="20"/>
        <v>9</v>
      </c>
      <c r="F668">
        <v>9</v>
      </c>
      <c r="G668" t="s">
        <v>87</v>
      </c>
      <c r="H668" t="s">
        <v>65</v>
      </c>
      <c r="K668">
        <v>0</v>
      </c>
      <c r="M668">
        <v>43</v>
      </c>
      <c r="N668">
        <v>23</v>
      </c>
      <c r="O668" t="str">
        <f>IF(OR(ISBLANK(N668),ISBLANK(M668)),"",IF(N668&gt;(M668+IF(ISBLANK(K668),I668,K668)),H668,IF(N668&lt;(M668+IF(ISBLANK(K668),I668,K668)),G668,"na")))</f>
        <v>PIT</v>
      </c>
      <c r="P668" t="str">
        <f>IF(OR(ISBLANK(N668),ISBLANK(M668)),"",IF(N668&gt;M668,H668,IF(N668&lt;M668,G668,"na")))</f>
        <v>PIT</v>
      </c>
      <c r="Q668" s="23" t="str">
        <f t="shared" si="21"/>
        <v/>
      </c>
    </row>
    <row r="669" spans="1:17" x14ac:dyDescent="0.25">
      <c r="A669">
        <v>668</v>
      </c>
      <c r="B669" s="2" t="str">
        <f>CONCATENATE(D669,"_",IF(E669&lt;10,CONCATENATE("0",E669),E669),"_",H669,"@",G669)</f>
        <v>2014_09_IND@NYG</v>
      </c>
      <c r="C669" t="s">
        <v>1</v>
      </c>
      <c r="D669">
        <v>2014</v>
      </c>
      <c r="E669">
        <f t="shared" si="20"/>
        <v>9</v>
      </c>
      <c r="F669">
        <v>9</v>
      </c>
      <c r="G669" t="s">
        <v>83</v>
      </c>
      <c r="H669" t="s">
        <v>76</v>
      </c>
      <c r="K669">
        <v>3</v>
      </c>
      <c r="M669">
        <v>24</v>
      </c>
      <c r="N669">
        <v>40</v>
      </c>
      <c r="O669" t="str">
        <f>IF(OR(ISBLANK(N669),ISBLANK(M669)),"",IF(N669&gt;(M669+IF(ISBLANK(K669),I669,K669)),H669,IF(N669&lt;(M669+IF(ISBLANK(K669),I669,K669)),G669,"na")))</f>
        <v>IND</v>
      </c>
      <c r="P669" t="str">
        <f>IF(OR(ISBLANK(N669),ISBLANK(M669)),"",IF(N669&gt;M669,H669,IF(N669&lt;M669,G669,"na")))</f>
        <v>IND</v>
      </c>
      <c r="Q669" s="23" t="str">
        <f t="shared" si="21"/>
        <v/>
      </c>
    </row>
    <row r="670" spans="1:17" x14ac:dyDescent="0.25">
      <c r="A670">
        <v>669</v>
      </c>
      <c r="B670" s="2" t="str">
        <f>CONCATENATE(D670,"_",IF(E670&lt;10,CONCATENATE("0",E670),E670),"_",H670,"@",G670)</f>
        <v>2014_10_CLE@CIN</v>
      </c>
      <c r="C670" t="s">
        <v>1</v>
      </c>
      <c r="D670">
        <v>2014</v>
      </c>
      <c r="E670">
        <f t="shared" si="20"/>
        <v>10</v>
      </c>
      <c r="F670">
        <v>10</v>
      </c>
      <c r="G670" t="s">
        <v>69</v>
      </c>
      <c r="H670" t="s">
        <v>70</v>
      </c>
      <c r="K670">
        <v>-6</v>
      </c>
      <c r="M670">
        <v>3</v>
      </c>
      <c r="N670">
        <v>24</v>
      </c>
      <c r="O670" t="str">
        <f>IF(OR(ISBLANK(N670),ISBLANK(M670)),"",IF(N670&gt;(M670+IF(ISBLANK(K670),I670,K670)),H670,IF(N670&lt;(M670+IF(ISBLANK(K670),I670,K670)),G670,"na")))</f>
        <v>CLE</v>
      </c>
      <c r="P670" t="str">
        <f>IF(OR(ISBLANK(N670),ISBLANK(M670)),"",IF(N670&gt;M670,H670,IF(N670&lt;M670,G670,"na")))</f>
        <v>CLE</v>
      </c>
      <c r="Q670" s="23" t="str">
        <f t="shared" si="21"/>
        <v/>
      </c>
    </row>
    <row r="671" spans="1:17" x14ac:dyDescent="0.25">
      <c r="A671">
        <v>670</v>
      </c>
      <c r="B671" s="2" t="str">
        <f>CONCATENATE(D671,"_",IF(E671&lt;10,CONCATENATE("0",E671),E671),"_",H671,"@",G671)</f>
        <v>2014_10_KCY@BUF</v>
      </c>
      <c r="C671" t="s">
        <v>1</v>
      </c>
      <c r="D671">
        <v>2014</v>
      </c>
      <c r="E671">
        <f t="shared" si="20"/>
        <v>10</v>
      </c>
      <c r="F671">
        <v>10</v>
      </c>
      <c r="G671" t="s">
        <v>66</v>
      </c>
      <c r="H671" t="s">
        <v>331</v>
      </c>
      <c r="K671">
        <v>1.5</v>
      </c>
      <c r="M671">
        <v>13</v>
      </c>
      <c r="N671">
        <v>17</v>
      </c>
      <c r="O671" t="str">
        <f>IF(OR(ISBLANK(N671),ISBLANK(M671)),"",IF(N671&gt;(M671+IF(ISBLANK(K671),I671,K671)),H671,IF(N671&lt;(M671+IF(ISBLANK(K671),I671,K671)),G671,"na")))</f>
        <v>KCY</v>
      </c>
      <c r="P671" t="str">
        <f>IF(OR(ISBLANK(N671),ISBLANK(M671)),"",IF(N671&gt;M671,H671,IF(N671&lt;M671,G671,"na")))</f>
        <v>KCY</v>
      </c>
      <c r="Q671" s="23" t="str">
        <f t="shared" si="21"/>
        <v/>
      </c>
    </row>
    <row r="672" spans="1:17" x14ac:dyDescent="0.25">
      <c r="A672">
        <v>671</v>
      </c>
      <c r="B672" s="2" t="str">
        <f>CONCATENATE(D672,"_",IF(E672&lt;10,CONCATENATE("0",E672),E672),"_",H672,"@",G672)</f>
        <v>2014_10_MIA@DET</v>
      </c>
      <c r="C672" t="s">
        <v>1</v>
      </c>
      <c r="D672">
        <v>2014</v>
      </c>
      <c r="E672">
        <f t="shared" si="20"/>
        <v>10</v>
      </c>
      <c r="F672">
        <v>10</v>
      </c>
      <c r="G672" t="s">
        <v>73</v>
      </c>
      <c r="H672" t="s">
        <v>79</v>
      </c>
      <c r="K672">
        <v>-3</v>
      </c>
      <c r="M672">
        <v>20</v>
      </c>
      <c r="N672">
        <v>16</v>
      </c>
      <c r="O672" t="str">
        <f>IF(OR(ISBLANK(N672),ISBLANK(M672)),"",IF(N672&gt;(M672+IF(ISBLANK(K672),I672,K672)),H672,IF(N672&lt;(M672+IF(ISBLANK(K672),I672,K672)),G672,"na")))</f>
        <v>DET</v>
      </c>
      <c r="P672" t="str">
        <f>IF(OR(ISBLANK(N672),ISBLANK(M672)),"",IF(N672&gt;M672,H672,IF(N672&lt;M672,G672,"na")))</f>
        <v>DET</v>
      </c>
      <c r="Q672" s="23" t="str">
        <f t="shared" si="21"/>
        <v/>
      </c>
    </row>
    <row r="673" spans="1:17" x14ac:dyDescent="0.25">
      <c r="A673">
        <v>672</v>
      </c>
      <c r="B673" s="2" t="str">
        <f>CONCATENATE(D673,"_",IF(E673&lt;10,CONCATENATE("0",E673),E673),"_",H673,"@",G673)</f>
        <v>2014_10_SFO@NOR</v>
      </c>
      <c r="C673" t="s">
        <v>1</v>
      </c>
      <c r="D673">
        <v>2014</v>
      </c>
      <c r="E673">
        <f t="shared" si="20"/>
        <v>10</v>
      </c>
      <c r="F673">
        <v>10</v>
      </c>
      <c r="G673" t="s">
        <v>335</v>
      </c>
      <c r="H673" t="s">
        <v>333</v>
      </c>
      <c r="K673">
        <v>-4</v>
      </c>
      <c r="M673">
        <v>24</v>
      </c>
      <c r="N673">
        <v>27</v>
      </c>
      <c r="O673" t="str">
        <f>IF(OR(ISBLANK(N673),ISBLANK(M673)),"",IF(N673&gt;(M673+IF(ISBLANK(K673),I673,K673)),H673,IF(N673&lt;(M673+IF(ISBLANK(K673),I673,K673)),G673,"na")))</f>
        <v>SFO</v>
      </c>
      <c r="P673" t="str">
        <f>IF(OR(ISBLANK(N673),ISBLANK(M673)),"",IF(N673&gt;M673,H673,IF(N673&lt;M673,G673,"na")))</f>
        <v>SFO</v>
      </c>
      <c r="Q673" s="23" t="str">
        <f t="shared" si="21"/>
        <v/>
      </c>
    </row>
    <row r="674" spans="1:17" x14ac:dyDescent="0.25">
      <c r="A674">
        <v>673</v>
      </c>
      <c r="B674" s="2" t="str">
        <f>CONCATENATE(D674,"_",IF(E674&lt;10,CONCATENATE("0",E674),E674),"_",H674,"@",G674)</f>
        <v>2014_10_PIT@NYJ</v>
      </c>
      <c r="C674" t="s">
        <v>1</v>
      </c>
      <c r="D674">
        <v>2014</v>
      </c>
      <c r="E674">
        <f t="shared" si="20"/>
        <v>10</v>
      </c>
      <c r="F674">
        <v>10</v>
      </c>
      <c r="G674" t="s">
        <v>84</v>
      </c>
      <c r="H674" t="s">
        <v>87</v>
      </c>
      <c r="K674">
        <v>4</v>
      </c>
      <c r="M674">
        <v>20</v>
      </c>
      <c r="N674">
        <v>13</v>
      </c>
      <c r="O674" t="str">
        <f>IF(OR(ISBLANK(N674),ISBLANK(M674)),"",IF(N674&gt;(M674+IF(ISBLANK(K674),I674,K674)),H674,IF(N674&lt;(M674+IF(ISBLANK(K674),I674,K674)),G674,"na")))</f>
        <v>NYJ</v>
      </c>
      <c r="P674" t="str">
        <f>IF(OR(ISBLANK(N674),ISBLANK(M674)),"",IF(N674&gt;M674,H674,IF(N674&lt;M674,G674,"na")))</f>
        <v>NYJ</v>
      </c>
      <c r="Q674" s="23" t="str">
        <f t="shared" si="21"/>
        <v/>
      </c>
    </row>
    <row r="675" spans="1:17" x14ac:dyDescent="0.25">
      <c r="A675">
        <v>674</v>
      </c>
      <c r="B675" s="2" t="str">
        <f>CONCATENATE(D675,"_",IF(E675&lt;10,CONCATENATE("0",E675),E675),"_",H675,"@",G675)</f>
        <v>2014_10_ATL@TBY</v>
      </c>
      <c r="C675" t="s">
        <v>1</v>
      </c>
      <c r="D675">
        <v>2014</v>
      </c>
      <c r="E675">
        <f t="shared" si="20"/>
        <v>10</v>
      </c>
      <c r="F675">
        <v>10</v>
      </c>
      <c r="G675" t="s">
        <v>334</v>
      </c>
      <c r="H675" t="s">
        <v>20</v>
      </c>
      <c r="K675">
        <v>0</v>
      </c>
      <c r="M675">
        <v>17</v>
      </c>
      <c r="N675">
        <v>27</v>
      </c>
      <c r="O675" t="str">
        <f>IF(OR(ISBLANK(N675),ISBLANK(M675)),"",IF(N675&gt;(M675+IF(ISBLANK(K675),I675,K675)),H675,IF(N675&lt;(M675+IF(ISBLANK(K675),I675,K675)),G675,"na")))</f>
        <v>ATL</v>
      </c>
      <c r="P675" t="str">
        <f>IF(OR(ISBLANK(N675),ISBLANK(M675)),"",IF(N675&gt;M675,H675,IF(N675&lt;M675,G675,"na")))</f>
        <v>ATL</v>
      </c>
      <c r="Q675" s="23" t="str">
        <f t="shared" si="21"/>
        <v/>
      </c>
    </row>
    <row r="676" spans="1:17" x14ac:dyDescent="0.25">
      <c r="A676">
        <v>675</v>
      </c>
      <c r="B676" s="2" t="str">
        <f>CONCATENATE(D676,"_",IF(E676&lt;10,CONCATENATE("0",E676),E676),"_",H676,"@",G676)</f>
        <v>2014_10_DAL@JAX</v>
      </c>
      <c r="C676" t="s">
        <v>1</v>
      </c>
      <c r="D676">
        <v>2014</v>
      </c>
      <c r="E676">
        <f t="shared" si="20"/>
        <v>10</v>
      </c>
      <c r="F676">
        <v>10</v>
      </c>
      <c r="G676" t="s">
        <v>77</v>
      </c>
      <c r="H676" t="s">
        <v>71</v>
      </c>
      <c r="K676">
        <v>5</v>
      </c>
      <c r="M676">
        <v>17</v>
      </c>
      <c r="N676">
        <v>31</v>
      </c>
      <c r="O676" t="str">
        <f>IF(OR(ISBLANK(N676),ISBLANK(M676)),"",IF(N676&gt;(M676+IF(ISBLANK(K676),I676,K676)),H676,IF(N676&lt;(M676+IF(ISBLANK(K676),I676,K676)),G676,"na")))</f>
        <v>DAL</v>
      </c>
      <c r="P676" t="str">
        <f>IF(OR(ISBLANK(N676),ISBLANK(M676)),"",IF(N676&gt;M676,H676,IF(N676&lt;M676,G676,"na")))</f>
        <v>DAL</v>
      </c>
      <c r="Q676" s="23" t="str">
        <f t="shared" si="21"/>
        <v/>
      </c>
    </row>
    <row r="677" spans="1:17" x14ac:dyDescent="0.25">
      <c r="A677">
        <v>676</v>
      </c>
      <c r="B677" s="2" t="str">
        <f>CONCATENATE(D677,"_",IF(E677&lt;10,CONCATENATE("0",E677),E677),"_",H677,"@",G677)</f>
        <v>2014_10_TEN@BAL</v>
      </c>
      <c r="C677" t="s">
        <v>1</v>
      </c>
      <c r="D677">
        <v>2014</v>
      </c>
      <c r="E677">
        <f t="shared" si="20"/>
        <v>10</v>
      </c>
      <c r="F677">
        <v>10</v>
      </c>
      <c r="G677" t="s">
        <v>65</v>
      </c>
      <c r="H677" t="s">
        <v>93</v>
      </c>
      <c r="K677">
        <v>-9.5</v>
      </c>
      <c r="M677">
        <v>21</v>
      </c>
      <c r="N677">
        <v>7</v>
      </c>
      <c r="O677" t="str">
        <f>IF(OR(ISBLANK(N677),ISBLANK(M677)),"",IF(N677&gt;(M677+IF(ISBLANK(K677),I677,K677)),H677,IF(N677&lt;(M677+IF(ISBLANK(K677),I677,K677)),G677,"na")))</f>
        <v>BAL</v>
      </c>
      <c r="P677" t="str">
        <f>IF(OR(ISBLANK(N677),ISBLANK(M677)),"",IF(N677&gt;M677,H677,IF(N677&lt;M677,G677,"na")))</f>
        <v>BAL</v>
      </c>
      <c r="Q677" s="23" t="str">
        <f t="shared" si="21"/>
        <v/>
      </c>
    </row>
    <row r="678" spans="1:17" x14ac:dyDescent="0.25">
      <c r="A678">
        <v>677</v>
      </c>
      <c r="B678" s="2" t="str">
        <f>CONCATENATE(D678,"_",IF(E678&lt;10,CONCATENATE("0",E678),E678),"_",H678,"@",G678)</f>
        <v>2014_10_DEN@OAK</v>
      </c>
      <c r="C678" t="s">
        <v>1</v>
      </c>
      <c r="D678">
        <v>2014</v>
      </c>
      <c r="E678">
        <f t="shared" si="20"/>
        <v>10</v>
      </c>
      <c r="F678">
        <v>10</v>
      </c>
      <c r="G678" t="s">
        <v>85</v>
      </c>
      <c r="H678" t="s">
        <v>72</v>
      </c>
      <c r="K678">
        <v>11.5</v>
      </c>
      <c r="M678">
        <v>17</v>
      </c>
      <c r="N678">
        <v>41</v>
      </c>
      <c r="O678" t="str">
        <f>IF(OR(ISBLANK(N678),ISBLANK(M678)),"",IF(N678&gt;(M678+IF(ISBLANK(K678),I678,K678)),H678,IF(N678&lt;(M678+IF(ISBLANK(K678),I678,K678)),G678,"na")))</f>
        <v>DEN</v>
      </c>
      <c r="P678" t="str">
        <f>IF(OR(ISBLANK(N678),ISBLANK(M678)),"",IF(N678&gt;M678,H678,IF(N678&lt;M678,G678,"na")))</f>
        <v>DEN</v>
      </c>
      <c r="Q678" s="23" t="str">
        <f t="shared" si="21"/>
        <v/>
      </c>
    </row>
    <row r="679" spans="1:17" x14ac:dyDescent="0.25">
      <c r="A679">
        <v>678</v>
      </c>
      <c r="B679" s="2" t="str">
        <f>CONCATENATE(D679,"_",IF(E679&lt;10,CONCATENATE("0",E679),E679),"_",H679,"@",G679)</f>
        <v>2014_10_STL@ARI</v>
      </c>
      <c r="C679" t="s">
        <v>1</v>
      </c>
      <c r="D679">
        <v>2014</v>
      </c>
      <c r="E679">
        <f t="shared" si="20"/>
        <v>10</v>
      </c>
      <c r="F679">
        <v>10</v>
      </c>
      <c r="G679" t="s">
        <v>64</v>
      </c>
      <c r="H679" t="s">
        <v>91</v>
      </c>
      <c r="K679">
        <v>-7</v>
      </c>
      <c r="M679">
        <v>31</v>
      </c>
      <c r="N679">
        <v>14</v>
      </c>
      <c r="O679" t="str">
        <f>IF(OR(ISBLANK(N679),ISBLANK(M679)),"",IF(N679&gt;(M679+IF(ISBLANK(K679),I679,K679)),H679,IF(N679&lt;(M679+IF(ISBLANK(K679),I679,K679)),G679,"na")))</f>
        <v>ARI</v>
      </c>
      <c r="P679" t="str">
        <f>IF(OR(ISBLANK(N679),ISBLANK(M679)),"",IF(N679&gt;M679,H679,IF(N679&lt;M679,G679,"na")))</f>
        <v>ARI</v>
      </c>
      <c r="Q679" s="23" t="str">
        <f t="shared" si="21"/>
        <v/>
      </c>
    </row>
    <row r="680" spans="1:17" x14ac:dyDescent="0.25">
      <c r="A680">
        <v>679</v>
      </c>
      <c r="B680" s="2" t="str">
        <f>CONCATENATE(D680,"_",IF(E680&lt;10,CONCATENATE("0",E680),E680),"_",H680,"@",G680)</f>
        <v>2014_10_NYG@SEA</v>
      </c>
      <c r="C680" t="s">
        <v>1</v>
      </c>
      <c r="D680">
        <v>2014</v>
      </c>
      <c r="E680">
        <f t="shared" si="20"/>
        <v>10</v>
      </c>
      <c r="F680">
        <v>10</v>
      </c>
      <c r="G680" t="s">
        <v>89</v>
      </c>
      <c r="H680" t="s">
        <v>83</v>
      </c>
      <c r="K680">
        <v>-9</v>
      </c>
      <c r="M680">
        <v>38</v>
      </c>
      <c r="N680">
        <v>17</v>
      </c>
      <c r="O680" t="str">
        <f>IF(OR(ISBLANK(N680),ISBLANK(M680)),"",IF(N680&gt;(M680+IF(ISBLANK(K680),I680,K680)),H680,IF(N680&lt;(M680+IF(ISBLANK(K680),I680,K680)),G680,"na")))</f>
        <v>SEA</v>
      </c>
      <c r="P680" t="str">
        <f>IF(OR(ISBLANK(N680),ISBLANK(M680)),"",IF(N680&gt;M680,H680,IF(N680&lt;M680,G680,"na")))</f>
        <v>SEA</v>
      </c>
      <c r="Q680" s="23" t="str">
        <f t="shared" si="21"/>
        <v/>
      </c>
    </row>
    <row r="681" spans="1:17" x14ac:dyDescent="0.25">
      <c r="A681">
        <v>680</v>
      </c>
      <c r="B681" s="2" t="str">
        <f>CONCATENATE(D681,"_",IF(E681&lt;10,CONCATENATE("0",E681),E681),"_",H681,"@",G681)</f>
        <v>2014_10_CHI@GBY</v>
      </c>
      <c r="C681" t="s">
        <v>1</v>
      </c>
      <c r="D681">
        <v>2014</v>
      </c>
      <c r="E681">
        <f t="shared" si="20"/>
        <v>10</v>
      </c>
      <c r="F681">
        <v>10</v>
      </c>
      <c r="G681" t="s">
        <v>330</v>
      </c>
      <c r="H681" t="s">
        <v>68</v>
      </c>
      <c r="K681">
        <v>-7</v>
      </c>
      <c r="M681">
        <v>55</v>
      </c>
      <c r="N681">
        <v>14</v>
      </c>
      <c r="O681" t="str">
        <f>IF(OR(ISBLANK(N681),ISBLANK(M681)),"",IF(N681&gt;(M681+IF(ISBLANK(K681),I681,K681)),H681,IF(N681&lt;(M681+IF(ISBLANK(K681),I681,K681)),G681,"na")))</f>
        <v>GBY</v>
      </c>
      <c r="P681" t="str">
        <f>IF(OR(ISBLANK(N681),ISBLANK(M681)),"",IF(N681&gt;M681,H681,IF(N681&lt;M681,G681,"na")))</f>
        <v>GBY</v>
      </c>
      <c r="Q681" s="23" t="str">
        <f t="shared" si="21"/>
        <v/>
      </c>
    </row>
    <row r="682" spans="1:17" x14ac:dyDescent="0.25">
      <c r="A682">
        <v>681</v>
      </c>
      <c r="B682" s="2" t="str">
        <f>CONCATENATE(D682,"_",IF(E682&lt;10,CONCATENATE("0",E682),E682),"_",H682,"@",G682)</f>
        <v>2014_10_CAR@PHI</v>
      </c>
      <c r="C682" t="s">
        <v>1</v>
      </c>
      <c r="D682">
        <v>2014</v>
      </c>
      <c r="E682">
        <f t="shared" si="20"/>
        <v>10</v>
      </c>
      <c r="F682">
        <v>10</v>
      </c>
      <c r="G682" t="s">
        <v>86</v>
      </c>
      <c r="H682" t="s">
        <v>67</v>
      </c>
      <c r="K682">
        <v>-6</v>
      </c>
      <c r="M682">
        <v>45</v>
      </c>
      <c r="N682">
        <v>21</v>
      </c>
      <c r="O682" t="str">
        <f>IF(OR(ISBLANK(N682),ISBLANK(M682)),"",IF(N682&gt;(M682+IF(ISBLANK(K682),I682,K682)),H682,IF(N682&lt;(M682+IF(ISBLANK(K682),I682,K682)),G682,"na")))</f>
        <v>PHI</v>
      </c>
      <c r="P682" t="str">
        <f>IF(OR(ISBLANK(N682),ISBLANK(M682)),"",IF(N682&gt;M682,H682,IF(N682&lt;M682,G682,"na")))</f>
        <v>PHI</v>
      </c>
      <c r="Q682" s="23" t="str">
        <f t="shared" si="21"/>
        <v/>
      </c>
    </row>
    <row r="683" spans="1:17" x14ac:dyDescent="0.25">
      <c r="A683">
        <v>682</v>
      </c>
      <c r="B683" s="2" t="str">
        <f>CONCATENATE(D683,"_",IF(E683&lt;10,CONCATENATE("0",E683),E683),"_",H683,"@",G683)</f>
        <v>2014_11_BUF@MIA</v>
      </c>
      <c r="C683" t="s">
        <v>1</v>
      </c>
      <c r="D683">
        <v>2014</v>
      </c>
      <c r="E683">
        <f t="shared" si="20"/>
        <v>11</v>
      </c>
      <c r="F683">
        <v>11</v>
      </c>
      <c r="G683" t="s">
        <v>79</v>
      </c>
      <c r="H683" t="s">
        <v>66</v>
      </c>
      <c r="K683">
        <v>-5.5</v>
      </c>
      <c r="M683">
        <v>22</v>
      </c>
      <c r="N683">
        <v>9</v>
      </c>
      <c r="O683" t="str">
        <f>IF(OR(ISBLANK(N683),ISBLANK(M683)),"",IF(N683&gt;(M683+IF(ISBLANK(K683),I683,K683)),H683,IF(N683&lt;(M683+IF(ISBLANK(K683),I683,K683)),G683,"na")))</f>
        <v>MIA</v>
      </c>
      <c r="P683" t="str">
        <f>IF(OR(ISBLANK(N683),ISBLANK(M683)),"",IF(N683&gt;M683,H683,IF(N683&lt;M683,G683,"na")))</f>
        <v>MIA</v>
      </c>
      <c r="Q683" s="23" t="str">
        <f t="shared" si="21"/>
        <v/>
      </c>
    </row>
    <row r="684" spans="1:17" x14ac:dyDescent="0.25">
      <c r="A684">
        <v>683</v>
      </c>
      <c r="B684" s="2" t="str">
        <f>CONCATENATE(D684,"_",IF(E684&lt;10,CONCATENATE("0",E684),E684),"_",H684,"@",G684)</f>
        <v>2014_11_MIN@CHI</v>
      </c>
      <c r="C684" t="s">
        <v>1</v>
      </c>
      <c r="D684">
        <v>2014</v>
      </c>
      <c r="E684">
        <f t="shared" si="20"/>
        <v>11</v>
      </c>
      <c r="F684">
        <v>11</v>
      </c>
      <c r="G684" t="s">
        <v>68</v>
      </c>
      <c r="H684" t="s">
        <v>80</v>
      </c>
      <c r="K684">
        <v>-3</v>
      </c>
      <c r="M684">
        <v>21</v>
      </c>
      <c r="N684">
        <v>13</v>
      </c>
      <c r="O684" t="str">
        <f>IF(OR(ISBLANK(N684),ISBLANK(M684)),"",IF(N684&gt;(M684+IF(ISBLANK(K684),I684,K684)),H684,IF(N684&lt;(M684+IF(ISBLANK(K684),I684,K684)),G684,"na")))</f>
        <v>CHI</v>
      </c>
      <c r="P684" t="str">
        <f>IF(OR(ISBLANK(N684),ISBLANK(M684)),"",IF(N684&gt;M684,H684,IF(N684&lt;M684,G684,"na")))</f>
        <v>CHI</v>
      </c>
      <c r="Q684" s="23" t="str">
        <f t="shared" si="21"/>
        <v/>
      </c>
    </row>
    <row r="685" spans="1:17" x14ac:dyDescent="0.25">
      <c r="A685">
        <v>684</v>
      </c>
      <c r="B685" s="2" t="str">
        <f>CONCATENATE(D685,"_",IF(E685&lt;10,CONCATENATE("0",E685),E685),"_",H685,"@",G685)</f>
        <v>2014_11_HOU@CLE</v>
      </c>
      <c r="C685" t="s">
        <v>1</v>
      </c>
      <c r="D685">
        <v>2014</v>
      </c>
      <c r="E685">
        <f t="shared" si="20"/>
        <v>11</v>
      </c>
      <c r="F685">
        <v>11</v>
      </c>
      <c r="G685" t="s">
        <v>70</v>
      </c>
      <c r="H685" t="s">
        <v>75</v>
      </c>
      <c r="K685">
        <v>-3</v>
      </c>
      <c r="M685">
        <v>7</v>
      </c>
      <c r="N685">
        <v>23</v>
      </c>
      <c r="O685" t="str">
        <f>IF(OR(ISBLANK(N685),ISBLANK(M685)),"",IF(N685&gt;(M685+IF(ISBLANK(K685),I685,K685)),H685,IF(N685&lt;(M685+IF(ISBLANK(K685),I685,K685)),G685,"na")))</f>
        <v>HOU</v>
      </c>
      <c r="P685" t="str">
        <f>IF(OR(ISBLANK(N685),ISBLANK(M685)),"",IF(N685&gt;M685,H685,IF(N685&lt;M685,G685,"na")))</f>
        <v>HOU</v>
      </c>
      <c r="Q685" s="23" t="str">
        <f t="shared" si="21"/>
        <v/>
      </c>
    </row>
    <row r="686" spans="1:17" x14ac:dyDescent="0.25">
      <c r="A686">
        <v>685</v>
      </c>
      <c r="B686" s="2" t="str">
        <f>CONCATENATE(D686,"_",IF(E686&lt;10,CONCATENATE("0",E686),E686),"_",H686,"@",G686)</f>
        <v>2014_11_PHI@GBY</v>
      </c>
      <c r="C686" t="s">
        <v>1</v>
      </c>
      <c r="D686">
        <v>2014</v>
      </c>
      <c r="E686">
        <f t="shared" si="20"/>
        <v>11</v>
      </c>
      <c r="F686">
        <v>11</v>
      </c>
      <c r="G686" t="s">
        <v>330</v>
      </c>
      <c r="H686" t="s">
        <v>86</v>
      </c>
      <c r="K686">
        <v>-6</v>
      </c>
      <c r="M686">
        <v>53</v>
      </c>
      <c r="N686">
        <v>20</v>
      </c>
      <c r="O686" t="str">
        <f>IF(OR(ISBLANK(N686),ISBLANK(M686)),"",IF(N686&gt;(M686+IF(ISBLANK(K686),I686,K686)),H686,IF(N686&lt;(M686+IF(ISBLANK(K686),I686,K686)),G686,"na")))</f>
        <v>GBY</v>
      </c>
      <c r="P686" t="str">
        <f>IF(OR(ISBLANK(N686),ISBLANK(M686)),"",IF(N686&gt;M686,H686,IF(N686&lt;M686,G686,"na")))</f>
        <v>GBY</v>
      </c>
      <c r="Q686" s="23" t="str">
        <f t="shared" si="21"/>
        <v/>
      </c>
    </row>
    <row r="687" spans="1:17" x14ac:dyDescent="0.25">
      <c r="A687">
        <v>686</v>
      </c>
      <c r="B687" s="2" t="str">
        <f>CONCATENATE(D687,"_",IF(E687&lt;10,CONCATENATE("0",E687),E687),"_",H687,"@",G687)</f>
        <v>2014_11_SEA@KCY</v>
      </c>
      <c r="C687" t="s">
        <v>1</v>
      </c>
      <c r="D687">
        <v>2014</v>
      </c>
      <c r="E687">
        <f t="shared" si="20"/>
        <v>11</v>
      </c>
      <c r="F687">
        <v>11</v>
      </c>
      <c r="G687" t="s">
        <v>331</v>
      </c>
      <c r="H687" t="s">
        <v>89</v>
      </c>
      <c r="K687">
        <v>-1.5</v>
      </c>
      <c r="M687">
        <v>24</v>
      </c>
      <c r="N687">
        <v>20</v>
      </c>
      <c r="O687" t="str">
        <f>IF(OR(ISBLANK(N687),ISBLANK(M687)),"",IF(N687&gt;(M687+IF(ISBLANK(K687),I687,K687)),H687,IF(N687&lt;(M687+IF(ISBLANK(K687),I687,K687)),G687,"na")))</f>
        <v>KCY</v>
      </c>
      <c r="P687" t="str">
        <f>IF(OR(ISBLANK(N687),ISBLANK(M687)),"",IF(N687&gt;M687,H687,IF(N687&lt;M687,G687,"na")))</f>
        <v>KCY</v>
      </c>
      <c r="Q687" s="23" t="str">
        <f t="shared" si="21"/>
        <v/>
      </c>
    </row>
    <row r="688" spans="1:17" x14ac:dyDescent="0.25">
      <c r="A688">
        <v>687</v>
      </c>
      <c r="B688" s="2" t="str">
        <f>CONCATENATE(D688,"_",IF(E688&lt;10,CONCATENATE("0",E688),E688),"_",H688,"@",G688)</f>
        <v>2014_11_DEN@STL</v>
      </c>
      <c r="C688" t="s">
        <v>1</v>
      </c>
      <c r="D688">
        <v>2014</v>
      </c>
      <c r="E688">
        <f t="shared" si="20"/>
        <v>11</v>
      </c>
      <c r="F688">
        <v>11</v>
      </c>
      <c r="G688" t="s">
        <v>91</v>
      </c>
      <c r="H688" t="s">
        <v>72</v>
      </c>
      <c r="K688">
        <v>9.5</v>
      </c>
      <c r="M688">
        <v>22</v>
      </c>
      <c r="N688">
        <v>7</v>
      </c>
      <c r="O688" t="str">
        <f>IF(OR(ISBLANK(N688),ISBLANK(M688)),"",IF(N688&gt;(M688+IF(ISBLANK(K688),I688,K688)),H688,IF(N688&lt;(M688+IF(ISBLANK(K688),I688,K688)),G688,"na")))</f>
        <v>STL</v>
      </c>
      <c r="P688" t="str">
        <f>IF(OR(ISBLANK(N688),ISBLANK(M688)),"",IF(N688&gt;M688,H688,IF(N688&lt;M688,G688,"na")))</f>
        <v>STL</v>
      </c>
      <c r="Q688" s="23" t="str">
        <f t="shared" si="21"/>
        <v/>
      </c>
    </row>
    <row r="689" spans="1:17" x14ac:dyDescent="0.25">
      <c r="A689">
        <v>688</v>
      </c>
      <c r="B689" s="2" t="str">
        <f>CONCATENATE(D689,"_",IF(E689&lt;10,CONCATENATE("0",E689),E689),"_",H689,"@",G689)</f>
        <v>2014_11_CIN@NOR</v>
      </c>
      <c r="C689" t="s">
        <v>1</v>
      </c>
      <c r="D689">
        <v>2014</v>
      </c>
      <c r="E689">
        <f t="shared" si="20"/>
        <v>11</v>
      </c>
      <c r="F689">
        <v>11</v>
      </c>
      <c r="G689" t="s">
        <v>335</v>
      </c>
      <c r="H689" t="s">
        <v>69</v>
      </c>
      <c r="K689">
        <v>-6.5</v>
      </c>
      <c r="M689">
        <v>10</v>
      </c>
      <c r="N689">
        <v>27</v>
      </c>
      <c r="O689" t="str">
        <f>IF(OR(ISBLANK(N689),ISBLANK(M689)),"",IF(N689&gt;(M689+IF(ISBLANK(K689),I689,K689)),H689,IF(N689&lt;(M689+IF(ISBLANK(K689),I689,K689)),G689,"na")))</f>
        <v>CIN</v>
      </c>
      <c r="P689" t="str">
        <f>IF(OR(ISBLANK(N689),ISBLANK(M689)),"",IF(N689&gt;M689,H689,IF(N689&lt;M689,G689,"na")))</f>
        <v>CIN</v>
      </c>
      <c r="Q689" s="23" t="str">
        <f t="shared" si="21"/>
        <v/>
      </c>
    </row>
    <row r="690" spans="1:17" x14ac:dyDescent="0.25">
      <c r="A690">
        <v>689</v>
      </c>
      <c r="B690" s="2" t="str">
        <f>CONCATENATE(D690,"_",IF(E690&lt;10,CONCATENATE("0",E690),E690),"_",H690,"@",G690)</f>
        <v>2014_11_SFO@NYG</v>
      </c>
      <c r="C690" t="s">
        <v>1</v>
      </c>
      <c r="D690">
        <v>2014</v>
      </c>
      <c r="E690">
        <f t="shared" si="20"/>
        <v>11</v>
      </c>
      <c r="F690">
        <v>11</v>
      </c>
      <c r="G690" t="s">
        <v>83</v>
      </c>
      <c r="H690" t="s">
        <v>333</v>
      </c>
      <c r="K690">
        <v>4.5</v>
      </c>
      <c r="M690">
        <v>10</v>
      </c>
      <c r="N690">
        <v>16</v>
      </c>
      <c r="O690" t="str">
        <f>IF(OR(ISBLANK(N690),ISBLANK(M690)),"",IF(N690&gt;(M690+IF(ISBLANK(K690),I690,K690)),H690,IF(N690&lt;(M690+IF(ISBLANK(K690),I690,K690)),G690,"na")))</f>
        <v>SFO</v>
      </c>
      <c r="P690" t="str">
        <f>IF(OR(ISBLANK(N690),ISBLANK(M690)),"",IF(N690&gt;M690,H690,IF(N690&lt;M690,G690,"na")))</f>
        <v>SFO</v>
      </c>
      <c r="Q690" s="23" t="str">
        <f t="shared" si="21"/>
        <v/>
      </c>
    </row>
    <row r="691" spans="1:17" x14ac:dyDescent="0.25">
      <c r="A691">
        <v>690</v>
      </c>
      <c r="B691" s="2" t="str">
        <f>CONCATENATE(D691,"_",IF(E691&lt;10,CONCATENATE("0",E691),E691),"_",H691,"@",G691)</f>
        <v>2014_11_TBY@WAS</v>
      </c>
      <c r="C691" t="s">
        <v>1</v>
      </c>
      <c r="D691">
        <v>2014</v>
      </c>
      <c r="E691">
        <f t="shared" si="20"/>
        <v>11</v>
      </c>
      <c r="F691">
        <v>11</v>
      </c>
      <c r="G691" t="s">
        <v>94</v>
      </c>
      <c r="H691" t="s">
        <v>334</v>
      </c>
      <c r="K691">
        <v>-7</v>
      </c>
      <c r="M691">
        <v>7</v>
      </c>
      <c r="N691">
        <v>27</v>
      </c>
      <c r="O691" t="str">
        <f>IF(OR(ISBLANK(N691),ISBLANK(M691)),"",IF(N691&gt;(M691+IF(ISBLANK(K691),I691,K691)),H691,IF(N691&lt;(M691+IF(ISBLANK(K691),I691,K691)),G691,"na")))</f>
        <v>TBY</v>
      </c>
      <c r="P691" t="str">
        <f>IF(OR(ISBLANK(N691),ISBLANK(M691)),"",IF(N691&gt;M691,H691,IF(N691&lt;M691,G691,"na")))</f>
        <v>TBY</v>
      </c>
      <c r="Q691" s="23" t="str">
        <f t="shared" si="21"/>
        <v/>
      </c>
    </row>
    <row r="692" spans="1:17" x14ac:dyDescent="0.25">
      <c r="A692">
        <v>691</v>
      </c>
      <c r="B692" s="2" t="str">
        <f>CONCATENATE(D692,"_",IF(E692&lt;10,CONCATENATE("0",E692),E692),"_",H692,"@",G692)</f>
        <v>2014_11_ATL@CAR</v>
      </c>
      <c r="C692" t="s">
        <v>1</v>
      </c>
      <c r="D692">
        <v>2014</v>
      </c>
      <c r="E692">
        <f t="shared" si="20"/>
        <v>11</v>
      </c>
      <c r="F692">
        <v>11</v>
      </c>
      <c r="G692" t="s">
        <v>67</v>
      </c>
      <c r="H692" t="s">
        <v>20</v>
      </c>
      <c r="K692">
        <v>-2.5</v>
      </c>
      <c r="M692">
        <v>17</v>
      </c>
      <c r="N692">
        <v>19</v>
      </c>
      <c r="O692" t="str">
        <f>IF(OR(ISBLANK(N692),ISBLANK(M692)),"",IF(N692&gt;(M692+IF(ISBLANK(K692),I692,K692)),H692,IF(N692&lt;(M692+IF(ISBLANK(K692),I692,K692)),G692,"na")))</f>
        <v>ATL</v>
      </c>
      <c r="P692" t="str">
        <f>IF(OR(ISBLANK(N692),ISBLANK(M692)),"",IF(N692&gt;M692,H692,IF(N692&lt;M692,G692,"na")))</f>
        <v>ATL</v>
      </c>
      <c r="Q692" s="23" t="str">
        <f t="shared" si="21"/>
        <v/>
      </c>
    </row>
    <row r="693" spans="1:17" x14ac:dyDescent="0.25">
      <c r="A693">
        <v>692</v>
      </c>
      <c r="B693" s="2" t="str">
        <f>CONCATENATE(D693,"_",IF(E693&lt;10,CONCATENATE("0",E693),E693),"_",H693,"@",G693)</f>
        <v>2014_11_OAK@SD</v>
      </c>
      <c r="C693" t="s">
        <v>1</v>
      </c>
      <c r="D693">
        <v>2014</v>
      </c>
      <c r="E693">
        <f t="shared" si="20"/>
        <v>11</v>
      </c>
      <c r="F693">
        <v>11</v>
      </c>
      <c r="G693" t="s">
        <v>88</v>
      </c>
      <c r="H693" t="s">
        <v>85</v>
      </c>
      <c r="K693">
        <v>-10</v>
      </c>
      <c r="M693">
        <v>13</v>
      </c>
      <c r="N693">
        <v>6</v>
      </c>
      <c r="O693" t="str">
        <f>IF(OR(ISBLANK(N693),ISBLANK(M693)),"",IF(N693&gt;(M693+IF(ISBLANK(K693),I693,K693)),H693,IF(N693&lt;(M693+IF(ISBLANK(K693),I693,K693)),G693,"na")))</f>
        <v>OAK</v>
      </c>
      <c r="P693" t="str">
        <f>IF(OR(ISBLANK(N693),ISBLANK(M693)),"",IF(N693&gt;M693,H693,IF(N693&lt;M693,G693,"na")))</f>
        <v>SD</v>
      </c>
      <c r="Q693" s="23" t="str">
        <f t="shared" si="21"/>
        <v/>
      </c>
    </row>
    <row r="694" spans="1:17" x14ac:dyDescent="0.25">
      <c r="A694">
        <v>693</v>
      </c>
      <c r="B694" s="2" t="str">
        <f>CONCATENATE(D694,"_",IF(E694&lt;10,CONCATENATE("0",E694),E694),"_",H694,"@",G694)</f>
        <v>2014_11_DET@ARI</v>
      </c>
      <c r="C694" t="s">
        <v>1</v>
      </c>
      <c r="D694">
        <v>2014</v>
      </c>
      <c r="E694">
        <f t="shared" si="20"/>
        <v>11</v>
      </c>
      <c r="F694">
        <v>11</v>
      </c>
      <c r="G694" t="s">
        <v>64</v>
      </c>
      <c r="H694" t="s">
        <v>73</v>
      </c>
      <c r="K694">
        <v>-1.5</v>
      </c>
      <c r="M694">
        <v>14</v>
      </c>
      <c r="N694">
        <v>6</v>
      </c>
      <c r="O694" t="str">
        <f>IF(OR(ISBLANK(N694),ISBLANK(M694)),"",IF(N694&gt;(M694+IF(ISBLANK(K694),I694,K694)),H694,IF(N694&lt;(M694+IF(ISBLANK(K694),I694,K694)),G694,"na")))</f>
        <v>ARI</v>
      </c>
      <c r="P694" t="str">
        <f>IF(OR(ISBLANK(N694),ISBLANK(M694)),"",IF(N694&gt;M694,H694,IF(N694&lt;M694,G694,"na")))</f>
        <v>ARI</v>
      </c>
      <c r="Q694" s="23" t="str">
        <f t="shared" si="21"/>
        <v/>
      </c>
    </row>
    <row r="695" spans="1:17" x14ac:dyDescent="0.25">
      <c r="A695">
        <v>694</v>
      </c>
      <c r="B695" s="2" t="str">
        <f>CONCATENATE(D695,"_",IF(E695&lt;10,CONCATENATE("0",E695),E695),"_",H695,"@",G695)</f>
        <v>2014_11_NWE@IND</v>
      </c>
      <c r="C695" t="s">
        <v>1</v>
      </c>
      <c r="D695">
        <v>2014</v>
      </c>
      <c r="E695">
        <f t="shared" si="20"/>
        <v>11</v>
      </c>
      <c r="F695">
        <v>11</v>
      </c>
      <c r="G695" t="s">
        <v>76</v>
      </c>
      <c r="H695" t="s">
        <v>332</v>
      </c>
      <c r="K695">
        <v>-2.5</v>
      </c>
      <c r="M695">
        <v>20</v>
      </c>
      <c r="N695">
        <v>42</v>
      </c>
      <c r="O695" t="str">
        <f>IF(OR(ISBLANK(N695),ISBLANK(M695)),"",IF(N695&gt;(M695+IF(ISBLANK(K695),I695,K695)),H695,IF(N695&lt;(M695+IF(ISBLANK(K695),I695,K695)),G695,"na")))</f>
        <v>NWE</v>
      </c>
      <c r="P695" t="str">
        <f>IF(OR(ISBLANK(N695),ISBLANK(M695)),"",IF(N695&gt;M695,H695,IF(N695&lt;M695,G695,"na")))</f>
        <v>NWE</v>
      </c>
      <c r="Q695" s="23" t="str">
        <f t="shared" si="21"/>
        <v/>
      </c>
    </row>
    <row r="696" spans="1:17" x14ac:dyDescent="0.25">
      <c r="A696">
        <v>695</v>
      </c>
      <c r="B696" s="2" t="str">
        <f>CONCATENATE(D696,"_",IF(E696&lt;10,CONCATENATE("0",E696),E696),"_",H696,"@",G696)</f>
        <v>2014_11_PIT@TEN</v>
      </c>
      <c r="C696" t="s">
        <v>1</v>
      </c>
      <c r="D696">
        <v>2014</v>
      </c>
      <c r="E696">
        <f t="shared" si="20"/>
        <v>11</v>
      </c>
      <c r="F696">
        <v>11</v>
      </c>
      <c r="G696" t="s">
        <v>93</v>
      </c>
      <c r="H696" t="s">
        <v>87</v>
      </c>
      <c r="K696">
        <v>5</v>
      </c>
      <c r="M696">
        <v>24</v>
      </c>
      <c r="N696">
        <v>27</v>
      </c>
      <c r="O696" t="str">
        <f>IF(OR(ISBLANK(N696),ISBLANK(M696)),"",IF(N696&gt;(M696+IF(ISBLANK(K696),I696,K696)),H696,IF(N696&lt;(M696+IF(ISBLANK(K696),I696,K696)),G696,"na")))</f>
        <v>TEN</v>
      </c>
      <c r="P696" t="str">
        <f>IF(OR(ISBLANK(N696),ISBLANK(M696)),"",IF(N696&gt;M696,H696,IF(N696&lt;M696,G696,"na")))</f>
        <v>PIT</v>
      </c>
      <c r="Q696" s="23" t="str">
        <f t="shared" si="21"/>
        <v/>
      </c>
    </row>
    <row r="697" spans="1:17" x14ac:dyDescent="0.25">
      <c r="A697">
        <v>696</v>
      </c>
      <c r="B697" s="2" t="str">
        <f>CONCATENATE(D697,"_",IF(E697&lt;10,CONCATENATE("0",E697),E697),"_",H697,"@",G697)</f>
        <v>2014_12_KCY@OAK</v>
      </c>
      <c r="C697" t="s">
        <v>1</v>
      </c>
      <c r="D697">
        <v>2014</v>
      </c>
      <c r="E697">
        <f t="shared" si="20"/>
        <v>12</v>
      </c>
      <c r="F697">
        <v>12</v>
      </c>
      <c r="G697" t="s">
        <v>85</v>
      </c>
      <c r="H697" t="s">
        <v>331</v>
      </c>
      <c r="K697">
        <v>7</v>
      </c>
      <c r="M697">
        <v>24</v>
      </c>
      <c r="N697">
        <v>20</v>
      </c>
      <c r="O697" t="str">
        <f>IF(OR(ISBLANK(N697),ISBLANK(M697)),"",IF(N697&gt;(M697+IF(ISBLANK(K697),I697,K697)),H697,IF(N697&lt;(M697+IF(ISBLANK(K697),I697,K697)),G697,"na")))</f>
        <v>OAK</v>
      </c>
      <c r="P697" t="str">
        <f>IF(OR(ISBLANK(N697),ISBLANK(M697)),"",IF(N697&gt;M697,H697,IF(N697&lt;M697,G697,"na")))</f>
        <v>OAK</v>
      </c>
      <c r="Q697" s="23" t="str">
        <f t="shared" si="21"/>
        <v/>
      </c>
    </row>
    <row r="698" spans="1:17" x14ac:dyDescent="0.25">
      <c r="A698">
        <v>697</v>
      </c>
      <c r="B698" s="2" t="str">
        <f>CONCATENATE(D698,"_",IF(E698&lt;10,CONCATENATE("0",E698),E698),"_",H698,"@",G698)</f>
        <v>2014_12_CLE@ATL</v>
      </c>
      <c r="C698" t="s">
        <v>1</v>
      </c>
      <c r="D698">
        <v>2014</v>
      </c>
      <c r="E698">
        <f t="shared" si="20"/>
        <v>12</v>
      </c>
      <c r="F698">
        <v>12</v>
      </c>
      <c r="G698" t="s">
        <v>20</v>
      </c>
      <c r="H698" t="s">
        <v>70</v>
      </c>
      <c r="K698">
        <v>-3</v>
      </c>
      <c r="M698">
        <v>24</v>
      </c>
      <c r="N698">
        <v>26</v>
      </c>
      <c r="O698" t="str">
        <f>IF(OR(ISBLANK(N698),ISBLANK(M698)),"",IF(N698&gt;(M698+IF(ISBLANK(K698),I698,K698)),H698,IF(N698&lt;(M698+IF(ISBLANK(K698),I698,K698)),G698,"na")))</f>
        <v>CLE</v>
      </c>
      <c r="P698" t="str">
        <f>IF(OR(ISBLANK(N698),ISBLANK(M698)),"",IF(N698&gt;M698,H698,IF(N698&lt;M698,G698,"na")))</f>
        <v>CLE</v>
      </c>
      <c r="Q698" s="23" t="str">
        <f t="shared" si="21"/>
        <v/>
      </c>
    </row>
    <row r="699" spans="1:17" x14ac:dyDescent="0.25">
      <c r="A699">
        <v>698</v>
      </c>
      <c r="B699" s="2" t="str">
        <f>CONCATENATE(D699,"_",IF(E699&lt;10,CONCATENATE("0",E699),E699),"_",H699,"@",G699)</f>
        <v>2014_12_NYJ@BUF</v>
      </c>
      <c r="C699" t="s">
        <v>1</v>
      </c>
      <c r="D699">
        <v>2014</v>
      </c>
      <c r="E699">
        <f t="shared" si="20"/>
        <v>12</v>
      </c>
      <c r="F699">
        <v>12</v>
      </c>
      <c r="G699" t="s">
        <v>66</v>
      </c>
      <c r="H699" t="s">
        <v>84</v>
      </c>
      <c r="K699">
        <v>-4.5</v>
      </c>
      <c r="M699">
        <v>38</v>
      </c>
      <c r="N699">
        <v>3</v>
      </c>
      <c r="O699" t="str">
        <f>IF(OR(ISBLANK(N699),ISBLANK(M699)),"",IF(N699&gt;(M699+IF(ISBLANK(K699),I699,K699)),H699,IF(N699&lt;(M699+IF(ISBLANK(K699),I699,K699)),G699,"na")))</f>
        <v>BUF</v>
      </c>
      <c r="P699" t="str">
        <f>IF(OR(ISBLANK(N699),ISBLANK(M699)),"",IF(N699&gt;M699,H699,IF(N699&lt;M699,G699,"na")))</f>
        <v>BUF</v>
      </c>
      <c r="Q699" s="23" t="str">
        <f t="shared" si="21"/>
        <v/>
      </c>
    </row>
    <row r="700" spans="1:17" x14ac:dyDescent="0.25">
      <c r="A700">
        <v>699</v>
      </c>
      <c r="B700" s="2" t="str">
        <f>CONCATENATE(D700,"_",IF(E700&lt;10,CONCATENATE("0",E700),E700),"_",H700,"@",G700)</f>
        <v>2014_12_TBY@CHI</v>
      </c>
      <c r="C700" t="s">
        <v>1</v>
      </c>
      <c r="D700">
        <v>2014</v>
      </c>
      <c r="E700">
        <f t="shared" si="20"/>
        <v>12</v>
      </c>
      <c r="F700">
        <v>12</v>
      </c>
      <c r="G700" t="s">
        <v>68</v>
      </c>
      <c r="H700" t="s">
        <v>334</v>
      </c>
      <c r="K700">
        <v>-6</v>
      </c>
      <c r="M700">
        <v>21</v>
      </c>
      <c r="N700">
        <v>13</v>
      </c>
      <c r="O700" t="str">
        <f>IF(OR(ISBLANK(N700),ISBLANK(M700)),"",IF(N700&gt;(M700+IF(ISBLANK(K700),I700,K700)),H700,IF(N700&lt;(M700+IF(ISBLANK(K700),I700,K700)),G700,"na")))</f>
        <v>CHI</v>
      </c>
      <c r="P700" t="str">
        <f>IF(OR(ISBLANK(N700),ISBLANK(M700)),"",IF(N700&gt;M700,H700,IF(N700&lt;M700,G700,"na")))</f>
        <v>CHI</v>
      </c>
      <c r="Q700" s="23" t="str">
        <f t="shared" si="21"/>
        <v/>
      </c>
    </row>
    <row r="701" spans="1:17" x14ac:dyDescent="0.25">
      <c r="A701">
        <v>700</v>
      </c>
      <c r="B701" s="2" t="str">
        <f>CONCATENATE(D701,"_",IF(E701&lt;10,CONCATENATE("0",E701),E701),"_",H701,"@",G701)</f>
        <v>2014_12_JAX@IND</v>
      </c>
      <c r="C701" t="s">
        <v>1</v>
      </c>
      <c r="D701">
        <v>2014</v>
      </c>
      <c r="E701">
        <f t="shared" si="20"/>
        <v>12</v>
      </c>
      <c r="F701">
        <v>12</v>
      </c>
      <c r="G701" t="s">
        <v>76</v>
      </c>
      <c r="H701" t="s">
        <v>77</v>
      </c>
      <c r="K701">
        <v>-13.5</v>
      </c>
      <c r="M701">
        <v>23</v>
      </c>
      <c r="N701">
        <v>3</v>
      </c>
      <c r="O701" t="str">
        <f>IF(OR(ISBLANK(N701),ISBLANK(M701)),"",IF(N701&gt;(M701+IF(ISBLANK(K701),I701,K701)),H701,IF(N701&lt;(M701+IF(ISBLANK(K701),I701,K701)),G701,"na")))</f>
        <v>IND</v>
      </c>
      <c r="P701" t="str">
        <f>IF(OR(ISBLANK(N701),ISBLANK(M701)),"",IF(N701&gt;M701,H701,IF(N701&lt;M701,G701,"na")))</f>
        <v>IND</v>
      </c>
      <c r="Q701" s="23" t="str">
        <f t="shared" si="21"/>
        <v/>
      </c>
    </row>
    <row r="702" spans="1:17" x14ac:dyDescent="0.25">
      <c r="A702">
        <v>701</v>
      </c>
      <c r="B702" s="2" t="str">
        <f>CONCATENATE(D702,"_",IF(E702&lt;10,CONCATENATE("0",E702),E702),"_",H702,"@",G702)</f>
        <v>2014_12_GBY@MIN</v>
      </c>
      <c r="C702" t="s">
        <v>1</v>
      </c>
      <c r="D702">
        <v>2014</v>
      </c>
      <c r="E702">
        <f t="shared" si="20"/>
        <v>12</v>
      </c>
      <c r="F702">
        <v>12</v>
      </c>
      <c r="G702" t="s">
        <v>80</v>
      </c>
      <c r="H702" t="s">
        <v>330</v>
      </c>
      <c r="K702">
        <v>9.5</v>
      </c>
      <c r="M702">
        <v>21</v>
      </c>
      <c r="N702">
        <v>24</v>
      </c>
      <c r="O702" t="str">
        <f>IF(OR(ISBLANK(N702),ISBLANK(M702)),"",IF(N702&gt;(M702+IF(ISBLANK(K702),I702,K702)),H702,IF(N702&lt;(M702+IF(ISBLANK(K702),I702,K702)),G702,"na")))</f>
        <v>MIN</v>
      </c>
      <c r="P702" t="str">
        <f>IF(OR(ISBLANK(N702),ISBLANK(M702)),"",IF(N702&gt;M702,H702,IF(N702&lt;M702,G702,"na")))</f>
        <v>GBY</v>
      </c>
      <c r="Q702" s="23" t="str">
        <f t="shared" si="21"/>
        <v/>
      </c>
    </row>
    <row r="703" spans="1:17" x14ac:dyDescent="0.25">
      <c r="A703">
        <v>702</v>
      </c>
      <c r="B703" s="2" t="str">
        <f>CONCATENATE(D703,"_",IF(E703&lt;10,CONCATENATE("0",E703),E703),"_",H703,"@",G703)</f>
        <v>2014_12_DET@NWE</v>
      </c>
      <c r="C703" t="s">
        <v>1</v>
      </c>
      <c r="D703">
        <v>2014</v>
      </c>
      <c r="E703">
        <f t="shared" si="20"/>
        <v>12</v>
      </c>
      <c r="F703">
        <v>12</v>
      </c>
      <c r="G703" t="s">
        <v>332</v>
      </c>
      <c r="H703" t="s">
        <v>73</v>
      </c>
      <c r="K703">
        <v>-7</v>
      </c>
      <c r="M703">
        <v>34</v>
      </c>
      <c r="N703">
        <v>9</v>
      </c>
      <c r="O703" t="str">
        <f>IF(OR(ISBLANK(N703),ISBLANK(M703)),"",IF(N703&gt;(M703+IF(ISBLANK(K703),I703,K703)),H703,IF(N703&lt;(M703+IF(ISBLANK(K703),I703,K703)),G703,"na")))</f>
        <v>NWE</v>
      </c>
      <c r="P703" t="str">
        <f>IF(OR(ISBLANK(N703),ISBLANK(M703)),"",IF(N703&gt;M703,H703,IF(N703&lt;M703,G703,"na")))</f>
        <v>NWE</v>
      </c>
      <c r="Q703" s="23" t="str">
        <f t="shared" si="21"/>
        <v/>
      </c>
    </row>
    <row r="704" spans="1:17" x14ac:dyDescent="0.25">
      <c r="A704">
        <v>703</v>
      </c>
      <c r="B704" s="2" t="str">
        <f>CONCATENATE(D704,"_",IF(E704&lt;10,CONCATENATE("0",E704),E704),"_",H704,"@",G704)</f>
        <v>2014_12_TEN@PHI</v>
      </c>
      <c r="C704" t="s">
        <v>1</v>
      </c>
      <c r="D704">
        <v>2014</v>
      </c>
      <c r="E704">
        <f t="shared" si="20"/>
        <v>12</v>
      </c>
      <c r="F704">
        <v>12</v>
      </c>
      <c r="G704" t="s">
        <v>86</v>
      </c>
      <c r="H704" t="s">
        <v>93</v>
      </c>
      <c r="K704">
        <v>-10.5</v>
      </c>
      <c r="M704">
        <v>43</v>
      </c>
      <c r="N704">
        <v>24</v>
      </c>
      <c r="O704" t="str">
        <f>IF(OR(ISBLANK(N704),ISBLANK(M704)),"",IF(N704&gt;(M704+IF(ISBLANK(K704),I704,K704)),H704,IF(N704&lt;(M704+IF(ISBLANK(K704),I704,K704)),G704,"na")))</f>
        <v>PHI</v>
      </c>
      <c r="P704" t="str">
        <f>IF(OR(ISBLANK(N704),ISBLANK(M704)),"",IF(N704&gt;M704,H704,IF(N704&lt;M704,G704,"na")))</f>
        <v>PHI</v>
      </c>
      <c r="Q704" s="23" t="str">
        <f t="shared" si="21"/>
        <v/>
      </c>
    </row>
    <row r="705" spans="1:17" x14ac:dyDescent="0.25">
      <c r="A705">
        <v>704</v>
      </c>
      <c r="B705" s="2" t="str">
        <f>CONCATENATE(D705,"_",IF(E705&lt;10,CONCATENATE("0",E705),E705),"_",H705,"@",G705)</f>
        <v>2014_12_CIN@HOU</v>
      </c>
      <c r="C705" t="s">
        <v>1</v>
      </c>
      <c r="D705">
        <v>2014</v>
      </c>
      <c r="E705">
        <f t="shared" si="20"/>
        <v>12</v>
      </c>
      <c r="F705">
        <v>12</v>
      </c>
      <c r="G705" t="s">
        <v>75</v>
      </c>
      <c r="H705" t="s">
        <v>69</v>
      </c>
      <c r="K705">
        <v>-2</v>
      </c>
      <c r="M705">
        <v>13</v>
      </c>
      <c r="N705">
        <v>22</v>
      </c>
      <c r="O705" t="str">
        <f>IF(OR(ISBLANK(N705),ISBLANK(M705)),"",IF(N705&gt;(M705+IF(ISBLANK(K705),I705,K705)),H705,IF(N705&lt;(M705+IF(ISBLANK(K705),I705,K705)),G705,"na")))</f>
        <v>CIN</v>
      </c>
      <c r="P705" t="str">
        <f>IF(OR(ISBLANK(N705),ISBLANK(M705)),"",IF(N705&gt;M705,H705,IF(N705&lt;M705,G705,"na")))</f>
        <v>CIN</v>
      </c>
      <c r="Q705" s="23" t="str">
        <f t="shared" si="21"/>
        <v/>
      </c>
    </row>
    <row r="706" spans="1:17" x14ac:dyDescent="0.25">
      <c r="A706">
        <v>705</v>
      </c>
      <c r="B706" s="2" t="str">
        <f>CONCATENATE(D706,"_",IF(E706&lt;10,CONCATENATE("0",E706),E706),"_",H706,"@",G706)</f>
        <v>2014_12_STL@SD</v>
      </c>
      <c r="C706" t="s">
        <v>1</v>
      </c>
      <c r="D706">
        <v>2014</v>
      </c>
      <c r="E706">
        <f t="shared" ref="E706:E769" si="22">IF(C706="rs",F706,17+F706)</f>
        <v>12</v>
      </c>
      <c r="F706">
        <v>12</v>
      </c>
      <c r="G706" t="s">
        <v>88</v>
      </c>
      <c r="H706" t="s">
        <v>91</v>
      </c>
      <c r="K706">
        <v>-5.5</v>
      </c>
      <c r="M706">
        <v>27</v>
      </c>
      <c r="N706">
        <v>24</v>
      </c>
      <c r="O706" t="str">
        <f>IF(OR(ISBLANK(N706),ISBLANK(M706)),"",IF(N706&gt;(M706+IF(ISBLANK(K706),I706,K706)),H706,IF(N706&lt;(M706+IF(ISBLANK(K706),I706,K706)),G706,"na")))</f>
        <v>STL</v>
      </c>
      <c r="P706" t="str">
        <f>IF(OR(ISBLANK(N706),ISBLANK(M706)),"",IF(N706&gt;M706,H706,IF(N706&lt;M706,G706,"na")))</f>
        <v>SD</v>
      </c>
      <c r="Q706" s="23" t="str">
        <f t="shared" si="21"/>
        <v/>
      </c>
    </row>
    <row r="707" spans="1:17" x14ac:dyDescent="0.25">
      <c r="A707">
        <v>706</v>
      </c>
      <c r="B707" s="2" t="str">
        <f>CONCATENATE(D707,"_",IF(E707&lt;10,CONCATENATE("0",E707),E707),"_",H707,"@",G707)</f>
        <v>2014_12_ARI@SEA</v>
      </c>
      <c r="C707" t="s">
        <v>1</v>
      </c>
      <c r="D707">
        <v>2014</v>
      </c>
      <c r="E707">
        <f t="shared" si="22"/>
        <v>12</v>
      </c>
      <c r="F707">
        <v>12</v>
      </c>
      <c r="G707" t="s">
        <v>89</v>
      </c>
      <c r="H707" t="s">
        <v>64</v>
      </c>
      <c r="K707">
        <v>-6.5</v>
      </c>
      <c r="M707">
        <v>19</v>
      </c>
      <c r="N707">
        <v>3</v>
      </c>
      <c r="O707" t="str">
        <f>IF(OR(ISBLANK(N707),ISBLANK(M707)),"",IF(N707&gt;(M707+IF(ISBLANK(K707),I707,K707)),H707,IF(N707&lt;(M707+IF(ISBLANK(K707),I707,K707)),G707,"na")))</f>
        <v>SEA</v>
      </c>
      <c r="P707" t="str">
        <f>IF(OR(ISBLANK(N707),ISBLANK(M707)),"",IF(N707&gt;M707,H707,IF(N707&lt;M707,G707,"na")))</f>
        <v>SEA</v>
      </c>
      <c r="Q707" s="23" t="str">
        <f t="shared" ref="Q707:Q770" si="23">IF(OR(ISBLANK(M707),ISBLANK(N707),ISBLANK(L707)),"",IF(L707&gt;SUM(M707:N707),"U",IF(L707&lt;SUM(M707:N707),"O","E")))</f>
        <v/>
      </c>
    </row>
    <row r="708" spans="1:17" x14ac:dyDescent="0.25">
      <c r="A708">
        <v>707</v>
      </c>
      <c r="B708" s="2" t="str">
        <f>CONCATENATE(D708,"_",IF(E708&lt;10,CONCATENATE("0",E708),E708),"_",H708,"@",G708)</f>
        <v>2014_12_MIA@DEN</v>
      </c>
      <c r="C708" t="s">
        <v>1</v>
      </c>
      <c r="D708">
        <v>2014</v>
      </c>
      <c r="E708">
        <f t="shared" si="22"/>
        <v>12</v>
      </c>
      <c r="F708">
        <v>12</v>
      </c>
      <c r="G708" t="s">
        <v>72</v>
      </c>
      <c r="H708" t="s">
        <v>79</v>
      </c>
      <c r="K708">
        <v>-7</v>
      </c>
      <c r="M708">
        <v>39</v>
      </c>
      <c r="N708">
        <v>36</v>
      </c>
      <c r="O708" t="str">
        <f>IF(OR(ISBLANK(N708),ISBLANK(M708)),"",IF(N708&gt;(M708+IF(ISBLANK(K708),I708,K708)),H708,IF(N708&lt;(M708+IF(ISBLANK(K708),I708,K708)),G708,"na")))</f>
        <v>MIA</v>
      </c>
      <c r="P708" t="str">
        <f>IF(OR(ISBLANK(N708),ISBLANK(M708)),"",IF(N708&gt;M708,H708,IF(N708&lt;M708,G708,"na")))</f>
        <v>DEN</v>
      </c>
      <c r="Q708" s="23" t="str">
        <f t="shared" si="23"/>
        <v/>
      </c>
    </row>
    <row r="709" spans="1:17" x14ac:dyDescent="0.25">
      <c r="A709">
        <v>708</v>
      </c>
      <c r="B709" s="2" t="str">
        <f>CONCATENATE(D709,"_",IF(E709&lt;10,CONCATENATE("0",E709),E709),"_",H709,"@",G709)</f>
        <v>2014_12_WAS@SFO</v>
      </c>
      <c r="C709" t="s">
        <v>1</v>
      </c>
      <c r="D709">
        <v>2014</v>
      </c>
      <c r="E709">
        <f t="shared" si="22"/>
        <v>12</v>
      </c>
      <c r="F709">
        <v>12</v>
      </c>
      <c r="G709" t="s">
        <v>333</v>
      </c>
      <c r="H709" t="s">
        <v>94</v>
      </c>
      <c r="K709">
        <v>-8.5</v>
      </c>
      <c r="M709">
        <v>17</v>
      </c>
      <c r="N709">
        <v>13</v>
      </c>
      <c r="O709" t="str">
        <f>IF(OR(ISBLANK(N709),ISBLANK(M709)),"",IF(N709&gt;(M709+IF(ISBLANK(K709),I709,K709)),H709,IF(N709&lt;(M709+IF(ISBLANK(K709),I709,K709)),G709,"na")))</f>
        <v>WAS</v>
      </c>
      <c r="P709" t="str">
        <f>IF(OR(ISBLANK(N709),ISBLANK(M709)),"",IF(N709&gt;M709,H709,IF(N709&lt;M709,G709,"na")))</f>
        <v>SFO</v>
      </c>
      <c r="Q709" s="23" t="str">
        <f t="shared" si="23"/>
        <v/>
      </c>
    </row>
    <row r="710" spans="1:17" x14ac:dyDescent="0.25">
      <c r="A710">
        <v>709</v>
      </c>
      <c r="B710" s="2" t="str">
        <f>CONCATENATE(D710,"_",IF(E710&lt;10,CONCATENATE("0",E710),E710),"_",H710,"@",G710)</f>
        <v>2014_12_DAL@NYG</v>
      </c>
      <c r="C710" t="s">
        <v>1</v>
      </c>
      <c r="D710">
        <v>2014</v>
      </c>
      <c r="E710">
        <f t="shared" si="22"/>
        <v>12</v>
      </c>
      <c r="F710">
        <v>12</v>
      </c>
      <c r="G710" t="s">
        <v>83</v>
      </c>
      <c r="H710" t="s">
        <v>71</v>
      </c>
      <c r="K710">
        <v>3</v>
      </c>
      <c r="M710">
        <v>28</v>
      </c>
      <c r="N710">
        <v>31</v>
      </c>
      <c r="O710" t="str">
        <f>IF(OR(ISBLANK(N710),ISBLANK(M710)),"",IF(N710&gt;(M710+IF(ISBLANK(K710),I710,K710)),H710,IF(N710&lt;(M710+IF(ISBLANK(K710),I710,K710)),G710,"na")))</f>
        <v>na</v>
      </c>
      <c r="P710" t="str">
        <f>IF(OR(ISBLANK(N710),ISBLANK(M710)),"",IF(N710&gt;M710,H710,IF(N710&lt;M710,G710,"na")))</f>
        <v>DAL</v>
      </c>
      <c r="Q710" s="23" t="str">
        <f t="shared" si="23"/>
        <v/>
      </c>
    </row>
    <row r="711" spans="1:17" x14ac:dyDescent="0.25">
      <c r="A711">
        <v>710</v>
      </c>
      <c r="B711" s="2" t="str">
        <f>CONCATENATE(D711,"_",IF(E711&lt;10,CONCATENATE("0",E711),E711),"_",H711,"@",G711)</f>
        <v>2014_12_BAL@NOR</v>
      </c>
      <c r="C711" t="s">
        <v>1</v>
      </c>
      <c r="D711">
        <v>2014</v>
      </c>
      <c r="E711">
        <f t="shared" si="22"/>
        <v>12</v>
      </c>
      <c r="F711">
        <v>12</v>
      </c>
      <c r="G711" t="s">
        <v>335</v>
      </c>
      <c r="H711" t="s">
        <v>65</v>
      </c>
      <c r="K711">
        <v>-4</v>
      </c>
      <c r="M711">
        <v>27</v>
      </c>
      <c r="N711">
        <v>34</v>
      </c>
      <c r="O711" t="str">
        <f>IF(OR(ISBLANK(N711),ISBLANK(M711)),"",IF(N711&gt;(M711+IF(ISBLANK(K711),I711,K711)),H711,IF(N711&lt;(M711+IF(ISBLANK(K711),I711,K711)),G711,"na")))</f>
        <v>BAL</v>
      </c>
      <c r="P711" t="str">
        <f>IF(OR(ISBLANK(N711),ISBLANK(M711)),"",IF(N711&gt;M711,H711,IF(N711&lt;M711,G711,"na")))</f>
        <v>BAL</v>
      </c>
      <c r="Q711" s="23" t="str">
        <f t="shared" si="23"/>
        <v/>
      </c>
    </row>
    <row r="712" spans="1:17" x14ac:dyDescent="0.25">
      <c r="A712">
        <v>711</v>
      </c>
      <c r="B712" s="2" t="str">
        <f>CONCATENATE(D712,"_",IF(E712&lt;10,CONCATENATE("0",E712),E712),"_",H712,"@",G712)</f>
        <v>2014_13_CHI@DET</v>
      </c>
      <c r="C712" t="s">
        <v>1</v>
      </c>
      <c r="D712">
        <v>2014</v>
      </c>
      <c r="E712">
        <f t="shared" si="22"/>
        <v>13</v>
      </c>
      <c r="F712">
        <v>13</v>
      </c>
      <c r="G712" t="s">
        <v>73</v>
      </c>
      <c r="H712" t="s">
        <v>68</v>
      </c>
      <c r="K712">
        <v>-7</v>
      </c>
      <c r="M712">
        <v>34</v>
      </c>
      <c r="N712">
        <v>17</v>
      </c>
      <c r="O712" t="str">
        <f>IF(OR(ISBLANK(N712),ISBLANK(M712)),"",IF(N712&gt;(M712+IF(ISBLANK(K712),I712,K712)),H712,IF(N712&lt;(M712+IF(ISBLANK(K712),I712,K712)),G712,"na")))</f>
        <v>DET</v>
      </c>
      <c r="P712" t="str">
        <f>IF(OR(ISBLANK(N712),ISBLANK(M712)),"",IF(N712&gt;M712,H712,IF(N712&lt;M712,G712,"na")))</f>
        <v>DET</v>
      </c>
      <c r="Q712" s="23" t="str">
        <f t="shared" si="23"/>
        <v/>
      </c>
    </row>
    <row r="713" spans="1:17" x14ac:dyDescent="0.25">
      <c r="A713">
        <v>712</v>
      </c>
      <c r="B713" s="2" t="str">
        <f>CONCATENATE(D713,"_",IF(E713&lt;10,CONCATENATE("0",E713),E713),"_",H713,"@",G713)</f>
        <v>2014_13_PHI@DAL</v>
      </c>
      <c r="C713" t="s">
        <v>1</v>
      </c>
      <c r="D713">
        <v>2014</v>
      </c>
      <c r="E713">
        <f t="shared" si="22"/>
        <v>13</v>
      </c>
      <c r="F713">
        <v>13</v>
      </c>
      <c r="G713" t="s">
        <v>71</v>
      </c>
      <c r="H713" t="s">
        <v>86</v>
      </c>
      <c r="K713">
        <v>-3</v>
      </c>
      <c r="M713">
        <v>10</v>
      </c>
      <c r="N713">
        <v>33</v>
      </c>
      <c r="O713" t="str">
        <f>IF(OR(ISBLANK(N713),ISBLANK(M713)),"",IF(N713&gt;(M713+IF(ISBLANK(K713),I713,K713)),H713,IF(N713&lt;(M713+IF(ISBLANK(K713),I713,K713)),G713,"na")))</f>
        <v>PHI</v>
      </c>
      <c r="P713" t="str">
        <f>IF(OR(ISBLANK(N713),ISBLANK(M713)),"",IF(N713&gt;M713,H713,IF(N713&lt;M713,G713,"na")))</f>
        <v>PHI</v>
      </c>
      <c r="Q713" s="23" t="str">
        <f t="shared" si="23"/>
        <v/>
      </c>
    </row>
    <row r="714" spans="1:17" x14ac:dyDescent="0.25">
      <c r="A714">
        <v>713</v>
      </c>
      <c r="B714" s="2" t="str">
        <f>CONCATENATE(D714,"_",IF(E714&lt;10,CONCATENATE("0",E714),E714),"_",H714,"@",G714)</f>
        <v>2014_13_SEA@SFO</v>
      </c>
      <c r="C714" t="s">
        <v>1</v>
      </c>
      <c r="D714">
        <v>2014</v>
      </c>
      <c r="E714">
        <f t="shared" si="22"/>
        <v>13</v>
      </c>
      <c r="F714">
        <v>13</v>
      </c>
      <c r="G714" t="s">
        <v>333</v>
      </c>
      <c r="H714" t="s">
        <v>89</v>
      </c>
      <c r="K714">
        <v>-1</v>
      </c>
      <c r="M714">
        <v>3</v>
      </c>
      <c r="N714">
        <v>19</v>
      </c>
      <c r="O714" t="str">
        <f>IF(OR(ISBLANK(N714),ISBLANK(M714)),"",IF(N714&gt;(M714+IF(ISBLANK(K714),I714,K714)),H714,IF(N714&lt;(M714+IF(ISBLANK(K714),I714,K714)),G714,"na")))</f>
        <v>SEA</v>
      </c>
      <c r="P714" t="str">
        <f>IF(OR(ISBLANK(N714),ISBLANK(M714)),"",IF(N714&gt;M714,H714,IF(N714&lt;M714,G714,"na")))</f>
        <v>SEA</v>
      </c>
      <c r="Q714" s="23" t="str">
        <f t="shared" si="23"/>
        <v/>
      </c>
    </row>
    <row r="715" spans="1:17" x14ac:dyDescent="0.25">
      <c r="A715">
        <v>714</v>
      </c>
      <c r="B715" s="2" t="str">
        <f>CONCATENATE(D715,"_",IF(E715&lt;10,CONCATENATE("0",E715),E715),"_",H715,"@",G715)</f>
        <v>2014_13_CLE@BUF</v>
      </c>
      <c r="C715" t="s">
        <v>1</v>
      </c>
      <c r="D715">
        <v>2014</v>
      </c>
      <c r="E715">
        <f t="shared" si="22"/>
        <v>13</v>
      </c>
      <c r="F715">
        <v>13</v>
      </c>
      <c r="G715" t="s">
        <v>66</v>
      </c>
      <c r="H715" t="s">
        <v>70</v>
      </c>
      <c r="K715">
        <v>-1.5</v>
      </c>
      <c r="M715">
        <v>26</v>
      </c>
      <c r="N715">
        <v>10</v>
      </c>
      <c r="O715" t="str">
        <f>IF(OR(ISBLANK(N715),ISBLANK(M715)),"",IF(N715&gt;(M715+IF(ISBLANK(K715),I715,K715)),H715,IF(N715&lt;(M715+IF(ISBLANK(K715),I715,K715)),G715,"na")))</f>
        <v>BUF</v>
      </c>
      <c r="P715" t="str">
        <f>IF(OR(ISBLANK(N715),ISBLANK(M715)),"",IF(N715&gt;M715,H715,IF(N715&lt;M715,G715,"na")))</f>
        <v>BUF</v>
      </c>
      <c r="Q715" s="23" t="str">
        <f t="shared" si="23"/>
        <v/>
      </c>
    </row>
    <row r="716" spans="1:17" x14ac:dyDescent="0.25">
      <c r="A716">
        <v>715</v>
      </c>
      <c r="B716" s="2" t="str">
        <f>CONCATENATE(D716,"_",IF(E716&lt;10,CONCATENATE("0",E716),E716),"_",H716,"@",G716)</f>
        <v>2014_13_WAS@IND</v>
      </c>
      <c r="C716" t="s">
        <v>1</v>
      </c>
      <c r="D716">
        <v>2014</v>
      </c>
      <c r="E716">
        <f t="shared" si="22"/>
        <v>13</v>
      </c>
      <c r="F716">
        <v>13</v>
      </c>
      <c r="G716" t="s">
        <v>76</v>
      </c>
      <c r="H716" t="s">
        <v>94</v>
      </c>
      <c r="K716">
        <v>-9.5</v>
      </c>
      <c r="M716">
        <v>49</v>
      </c>
      <c r="N716">
        <v>27</v>
      </c>
      <c r="O716" t="str">
        <f>IF(OR(ISBLANK(N716),ISBLANK(M716)),"",IF(N716&gt;(M716+IF(ISBLANK(K716),I716,K716)),H716,IF(N716&lt;(M716+IF(ISBLANK(K716),I716,K716)),G716,"na")))</f>
        <v>IND</v>
      </c>
      <c r="P716" t="str">
        <f>IF(OR(ISBLANK(N716),ISBLANK(M716)),"",IF(N716&gt;M716,H716,IF(N716&lt;M716,G716,"na")))</f>
        <v>IND</v>
      </c>
      <c r="Q716" s="23" t="str">
        <f t="shared" si="23"/>
        <v/>
      </c>
    </row>
    <row r="717" spans="1:17" x14ac:dyDescent="0.25">
      <c r="A717">
        <v>716</v>
      </c>
      <c r="B717" s="2" t="str">
        <f>CONCATENATE(D717,"_",IF(E717&lt;10,CONCATENATE("0",E717),E717),"_",H717,"@",G717)</f>
        <v>2014_13_OAK@STL</v>
      </c>
      <c r="C717" t="s">
        <v>1</v>
      </c>
      <c r="D717">
        <v>2014</v>
      </c>
      <c r="E717">
        <f t="shared" si="22"/>
        <v>13</v>
      </c>
      <c r="F717">
        <v>13</v>
      </c>
      <c r="G717" t="s">
        <v>91</v>
      </c>
      <c r="H717" t="s">
        <v>85</v>
      </c>
      <c r="K717">
        <v>-7</v>
      </c>
      <c r="M717">
        <v>52</v>
      </c>
      <c r="N717">
        <v>0</v>
      </c>
      <c r="O717" t="str">
        <f>IF(OR(ISBLANK(N717),ISBLANK(M717)),"",IF(N717&gt;(M717+IF(ISBLANK(K717),I717,K717)),H717,IF(N717&lt;(M717+IF(ISBLANK(K717),I717,K717)),G717,"na")))</f>
        <v>STL</v>
      </c>
      <c r="P717" t="str">
        <f>IF(OR(ISBLANK(N717),ISBLANK(M717)),"",IF(N717&gt;M717,H717,IF(N717&lt;M717,G717,"na")))</f>
        <v>STL</v>
      </c>
      <c r="Q717" s="23" t="str">
        <f t="shared" si="23"/>
        <v/>
      </c>
    </row>
    <row r="718" spans="1:17" x14ac:dyDescent="0.25">
      <c r="A718">
        <v>717</v>
      </c>
      <c r="B718" s="2" t="str">
        <f>CONCATENATE(D718,"_",IF(E718&lt;10,CONCATENATE("0",E718),E718),"_",H718,"@",G718)</f>
        <v>2014_13_CAR@MIN</v>
      </c>
      <c r="C718" t="s">
        <v>1</v>
      </c>
      <c r="D718">
        <v>2014</v>
      </c>
      <c r="E718">
        <f t="shared" si="22"/>
        <v>13</v>
      </c>
      <c r="F718">
        <v>13</v>
      </c>
      <c r="G718" t="s">
        <v>80</v>
      </c>
      <c r="H718" t="s">
        <v>67</v>
      </c>
      <c r="K718">
        <v>-3</v>
      </c>
      <c r="M718">
        <v>31</v>
      </c>
      <c r="N718">
        <v>13</v>
      </c>
      <c r="O718" t="str">
        <f>IF(OR(ISBLANK(N718),ISBLANK(M718)),"",IF(N718&gt;(M718+IF(ISBLANK(K718),I718,K718)),H718,IF(N718&lt;(M718+IF(ISBLANK(K718),I718,K718)),G718,"na")))</f>
        <v>MIN</v>
      </c>
      <c r="P718" t="str">
        <f>IF(OR(ISBLANK(N718),ISBLANK(M718)),"",IF(N718&gt;M718,H718,IF(N718&lt;M718,G718,"na")))</f>
        <v>MIN</v>
      </c>
      <c r="Q718" s="23" t="str">
        <f t="shared" si="23"/>
        <v/>
      </c>
    </row>
    <row r="719" spans="1:17" x14ac:dyDescent="0.25">
      <c r="A719">
        <v>718</v>
      </c>
      <c r="B719" s="2" t="str">
        <f>CONCATENATE(D719,"_",IF(E719&lt;10,CONCATENATE("0",E719),E719),"_",H719,"@",G719)</f>
        <v>2014_13_NOR@PIT</v>
      </c>
      <c r="C719" t="s">
        <v>1</v>
      </c>
      <c r="D719">
        <v>2014</v>
      </c>
      <c r="E719">
        <f t="shared" si="22"/>
        <v>13</v>
      </c>
      <c r="F719">
        <v>13</v>
      </c>
      <c r="G719" t="s">
        <v>87</v>
      </c>
      <c r="H719" t="s">
        <v>335</v>
      </c>
      <c r="K719">
        <v>-3</v>
      </c>
      <c r="M719">
        <v>32</v>
      </c>
      <c r="N719">
        <v>35</v>
      </c>
      <c r="O719" t="str">
        <f>IF(OR(ISBLANK(N719),ISBLANK(M719)),"",IF(N719&gt;(M719+IF(ISBLANK(K719),I719,K719)),H719,IF(N719&lt;(M719+IF(ISBLANK(K719),I719,K719)),G719,"na")))</f>
        <v>NOR</v>
      </c>
      <c r="P719" t="str">
        <f>IF(OR(ISBLANK(N719),ISBLANK(M719)),"",IF(N719&gt;M719,H719,IF(N719&lt;M719,G719,"na")))</f>
        <v>NOR</v>
      </c>
      <c r="Q719" s="23" t="str">
        <f t="shared" si="23"/>
        <v/>
      </c>
    </row>
    <row r="720" spans="1:17" x14ac:dyDescent="0.25">
      <c r="A720">
        <v>719</v>
      </c>
      <c r="B720" s="2" t="str">
        <f>CONCATENATE(D720,"_",IF(E720&lt;10,CONCATENATE("0",E720),E720),"_",H720,"@",G720)</f>
        <v>2014_13_CIN@TBY</v>
      </c>
      <c r="C720" t="s">
        <v>1</v>
      </c>
      <c r="D720">
        <v>2014</v>
      </c>
      <c r="E720">
        <f t="shared" si="22"/>
        <v>13</v>
      </c>
      <c r="F720">
        <v>13</v>
      </c>
      <c r="G720" t="s">
        <v>334</v>
      </c>
      <c r="H720" t="s">
        <v>69</v>
      </c>
      <c r="K720">
        <v>3.5</v>
      </c>
      <c r="M720">
        <v>13</v>
      </c>
      <c r="N720">
        <v>14</v>
      </c>
      <c r="O720" t="str">
        <f>IF(OR(ISBLANK(N720),ISBLANK(M720)),"",IF(N720&gt;(M720+IF(ISBLANK(K720),I720,K720)),H720,IF(N720&lt;(M720+IF(ISBLANK(K720),I720,K720)),G720,"na")))</f>
        <v>TBY</v>
      </c>
      <c r="P720" t="str">
        <f>IF(OR(ISBLANK(N720),ISBLANK(M720)),"",IF(N720&gt;M720,H720,IF(N720&lt;M720,G720,"na")))</f>
        <v>CIN</v>
      </c>
      <c r="Q720" s="23" t="str">
        <f t="shared" si="23"/>
        <v/>
      </c>
    </row>
    <row r="721" spans="1:17" x14ac:dyDescent="0.25">
      <c r="A721">
        <v>720</v>
      </c>
      <c r="B721" s="2" t="str">
        <f>CONCATENATE(D721,"_",IF(E721&lt;10,CONCATENATE("0",E721),E721),"_",H721,"@",G721)</f>
        <v>2014_13_NYG@JAX</v>
      </c>
      <c r="C721" t="s">
        <v>1</v>
      </c>
      <c r="D721">
        <v>2014</v>
      </c>
      <c r="E721">
        <f t="shared" si="22"/>
        <v>13</v>
      </c>
      <c r="F721">
        <v>13</v>
      </c>
      <c r="G721" t="s">
        <v>77</v>
      </c>
      <c r="H721" t="s">
        <v>83</v>
      </c>
      <c r="K721">
        <v>2</v>
      </c>
      <c r="M721">
        <v>25</v>
      </c>
      <c r="N721">
        <v>24</v>
      </c>
      <c r="O721" t="str">
        <f>IF(OR(ISBLANK(N721),ISBLANK(M721)),"",IF(N721&gt;(M721+IF(ISBLANK(K721),I721,K721)),H721,IF(N721&lt;(M721+IF(ISBLANK(K721),I721,K721)),G721,"na")))</f>
        <v>JAX</v>
      </c>
      <c r="P721" t="str">
        <f>IF(OR(ISBLANK(N721),ISBLANK(M721)),"",IF(N721&gt;M721,H721,IF(N721&lt;M721,G721,"na")))</f>
        <v>JAX</v>
      </c>
      <c r="Q721" s="23" t="str">
        <f t="shared" si="23"/>
        <v/>
      </c>
    </row>
    <row r="722" spans="1:17" x14ac:dyDescent="0.25">
      <c r="A722">
        <v>721</v>
      </c>
      <c r="B722" s="2" t="str">
        <f>CONCATENATE(D722,"_",IF(E722&lt;10,CONCATENATE("0",E722),E722),"_",H722,"@",G722)</f>
        <v>2014_13_SD@BAL</v>
      </c>
      <c r="C722" t="s">
        <v>1</v>
      </c>
      <c r="D722">
        <v>2014</v>
      </c>
      <c r="E722">
        <f t="shared" si="22"/>
        <v>13</v>
      </c>
      <c r="F722">
        <v>13</v>
      </c>
      <c r="G722" t="s">
        <v>65</v>
      </c>
      <c r="H722" t="s">
        <v>88</v>
      </c>
      <c r="K722">
        <v>-4.5</v>
      </c>
      <c r="M722">
        <v>33</v>
      </c>
      <c r="N722">
        <v>34</v>
      </c>
      <c r="O722" t="str">
        <f>IF(OR(ISBLANK(N722),ISBLANK(M722)),"",IF(N722&gt;(M722+IF(ISBLANK(K722),I722,K722)),H722,IF(N722&lt;(M722+IF(ISBLANK(K722),I722,K722)),G722,"na")))</f>
        <v>SD</v>
      </c>
      <c r="P722" t="str">
        <f>IF(OR(ISBLANK(N722),ISBLANK(M722)),"",IF(N722&gt;M722,H722,IF(N722&lt;M722,G722,"na")))</f>
        <v>SD</v>
      </c>
      <c r="Q722" s="23" t="str">
        <f t="shared" si="23"/>
        <v/>
      </c>
    </row>
    <row r="723" spans="1:17" x14ac:dyDescent="0.25">
      <c r="A723">
        <v>722</v>
      </c>
      <c r="B723" s="2" t="str">
        <f>CONCATENATE(D723,"_",IF(E723&lt;10,CONCATENATE("0",E723),E723),"_",H723,"@",G723)</f>
        <v>2014_13_TEN@HOU</v>
      </c>
      <c r="C723" t="s">
        <v>1</v>
      </c>
      <c r="D723">
        <v>2014</v>
      </c>
      <c r="E723">
        <f t="shared" si="22"/>
        <v>13</v>
      </c>
      <c r="F723">
        <v>13</v>
      </c>
      <c r="G723" t="s">
        <v>75</v>
      </c>
      <c r="H723" t="s">
        <v>93</v>
      </c>
      <c r="K723">
        <v>-6.5</v>
      </c>
      <c r="M723">
        <v>45</v>
      </c>
      <c r="N723">
        <v>21</v>
      </c>
      <c r="O723" t="str">
        <f>IF(OR(ISBLANK(N723),ISBLANK(M723)),"",IF(N723&gt;(M723+IF(ISBLANK(K723),I723,K723)),H723,IF(N723&lt;(M723+IF(ISBLANK(K723),I723,K723)),G723,"na")))</f>
        <v>HOU</v>
      </c>
      <c r="P723" t="str">
        <f>IF(OR(ISBLANK(N723),ISBLANK(M723)),"",IF(N723&gt;M723,H723,IF(N723&lt;M723,G723,"na")))</f>
        <v>HOU</v>
      </c>
      <c r="Q723" s="23" t="str">
        <f t="shared" si="23"/>
        <v/>
      </c>
    </row>
    <row r="724" spans="1:17" x14ac:dyDescent="0.25">
      <c r="A724">
        <v>723</v>
      </c>
      <c r="B724" s="2" t="str">
        <f>CONCATENATE(D724,"_",IF(E724&lt;10,CONCATENATE("0",E724),E724),"_",H724,"@",G724)</f>
        <v>2014_13_ARI@ATL</v>
      </c>
      <c r="C724" t="s">
        <v>1</v>
      </c>
      <c r="D724">
        <v>2014</v>
      </c>
      <c r="E724">
        <f t="shared" si="22"/>
        <v>13</v>
      </c>
      <c r="F724">
        <v>13</v>
      </c>
      <c r="G724" t="s">
        <v>20</v>
      </c>
      <c r="H724" t="s">
        <v>64</v>
      </c>
      <c r="K724">
        <v>2.5</v>
      </c>
      <c r="M724">
        <v>29</v>
      </c>
      <c r="N724">
        <v>18</v>
      </c>
      <c r="O724" t="str">
        <f>IF(OR(ISBLANK(N724),ISBLANK(M724)),"",IF(N724&gt;(M724+IF(ISBLANK(K724),I724,K724)),H724,IF(N724&lt;(M724+IF(ISBLANK(K724),I724,K724)),G724,"na")))</f>
        <v>ATL</v>
      </c>
      <c r="P724" t="str">
        <f>IF(OR(ISBLANK(N724),ISBLANK(M724)),"",IF(N724&gt;M724,H724,IF(N724&lt;M724,G724,"na")))</f>
        <v>ATL</v>
      </c>
      <c r="Q724" s="23" t="str">
        <f t="shared" si="23"/>
        <v/>
      </c>
    </row>
    <row r="725" spans="1:17" x14ac:dyDescent="0.25">
      <c r="A725">
        <v>724</v>
      </c>
      <c r="B725" s="2" t="str">
        <f>CONCATENATE(D725,"_",IF(E725&lt;10,CONCATENATE("0",E725),E725),"_",H725,"@",G725)</f>
        <v>2014_13_NWE@GBY</v>
      </c>
      <c r="C725" t="s">
        <v>1</v>
      </c>
      <c r="D725">
        <v>2014</v>
      </c>
      <c r="E725">
        <f t="shared" si="22"/>
        <v>13</v>
      </c>
      <c r="F725">
        <v>13</v>
      </c>
      <c r="G725" t="s">
        <v>330</v>
      </c>
      <c r="H725" t="s">
        <v>332</v>
      </c>
      <c r="K725">
        <v>-3</v>
      </c>
      <c r="M725">
        <v>26</v>
      </c>
      <c r="N725">
        <v>21</v>
      </c>
      <c r="O725" t="str">
        <f>IF(OR(ISBLANK(N725),ISBLANK(M725)),"",IF(N725&gt;(M725+IF(ISBLANK(K725),I725,K725)),H725,IF(N725&lt;(M725+IF(ISBLANK(K725),I725,K725)),G725,"na")))</f>
        <v>GBY</v>
      </c>
      <c r="P725" t="str">
        <f>IF(OR(ISBLANK(N725),ISBLANK(M725)),"",IF(N725&gt;M725,H725,IF(N725&lt;M725,G725,"na")))</f>
        <v>GBY</v>
      </c>
      <c r="Q725" s="23" t="str">
        <f t="shared" si="23"/>
        <v/>
      </c>
    </row>
    <row r="726" spans="1:17" x14ac:dyDescent="0.25">
      <c r="A726">
        <v>725</v>
      </c>
      <c r="B726" s="2" t="str">
        <f>CONCATENATE(D726,"_",IF(E726&lt;10,CONCATENATE("0",E726),E726),"_",H726,"@",G726)</f>
        <v>2014_13_DEN@KCY</v>
      </c>
      <c r="C726" t="s">
        <v>1</v>
      </c>
      <c r="D726">
        <v>2014</v>
      </c>
      <c r="E726">
        <f t="shared" si="22"/>
        <v>13</v>
      </c>
      <c r="F726">
        <v>13</v>
      </c>
      <c r="G726" t="s">
        <v>331</v>
      </c>
      <c r="H726" t="s">
        <v>72</v>
      </c>
      <c r="K726">
        <v>1</v>
      </c>
      <c r="M726">
        <v>16</v>
      </c>
      <c r="N726">
        <v>29</v>
      </c>
      <c r="O726" t="str">
        <f>IF(OR(ISBLANK(N726),ISBLANK(M726)),"",IF(N726&gt;(M726+IF(ISBLANK(K726),I726,K726)),H726,IF(N726&lt;(M726+IF(ISBLANK(K726),I726,K726)),G726,"na")))</f>
        <v>DEN</v>
      </c>
      <c r="P726" t="str">
        <f>IF(OR(ISBLANK(N726),ISBLANK(M726)),"",IF(N726&gt;M726,H726,IF(N726&lt;M726,G726,"na")))</f>
        <v>DEN</v>
      </c>
      <c r="Q726" s="23" t="str">
        <f t="shared" si="23"/>
        <v/>
      </c>
    </row>
    <row r="727" spans="1:17" x14ac:dyDescent="0.25">
      <c r="A727">
        <v>726</v>
      </c>
      <c r="B727" s="2" t="str">
        <f>CONCATENATE(D727,"_",IF(E727&lt;10,CONCATENATE("0",E727),E727),"_",H727,"@",G727)</f>
        <v>2014_13_MIA@NYJ</v>
      </c>
      <c r="C727" t="s">
        <v>1</v>
      </c>
      <c r="D727">
        <v>2014</v>
      </c>
      <c r="E727">
        <f t="shared" si="22"/>
        <v>13</v>
      </c>
      <c r="F727">
        <v>13</v>
      </c>
      <c r="G727" t="s">
        <v>84</v>
      </c>
      <c r="H727" t="s">
        <v>79</v>
      </c>
      <c r="K727">
        <v>4.5</v>
      </c>
      <c r="M727">
        <v>13</v>
      </c>
      <c r="N727">
        <v>16</v>
      </c>
      <c r="O727" t="str">
        <f>IF(OR(ISBLANK(N727),ISBLANK(M727)),"",IF(N727&gt;(M727+IF(ISBLANK(K727),I727,K727)),H727,IF(N727&lt;(M727+IF(ISBLANK(K727),I727,K727)),G727,"na")))</f>
        <v>NYJ</v>
      </c>
      <c r="P727" t="str">
        <f>IF(OR(ISBLANK(N727),ISBLANK(M727)),"",IF(N727&gt;M727,H727,IF(N727&lt;M727,G727,"na")))</f>
        <v>MIA</v>
      </c>
      <c r="Q727" s="23" t="str">
        <f t="shared" si="23"/>
        <v/>
      </c>
    </row>
    <row r="728" spans="1:17" x14ac:dyDescent="0.25">
      <c r="A728">
        <v>727</v>
      </c>
      <c r="B728" s="2" t="str">
        <f>CONCATENATE(D728,"_",IF(E728&lt;10,CONCATENATE("0",E728),E728),"_",H728,"@",G728)</f>
        <v>2014_14_DAL@CHI</v>
      </c>
      <c r="C728" t="s">
        <v>1</v>
      </c>
      <c r="D728">
        <v>2014</v>
      </c>
      <c r="E728">
        <f t="shared" si="22"/>
        <v>14</v>
      </c>
      <c r="F728">
        <v>14</v>
      </c>
      <c r="G728" t="s">
        <v>68</v>
      </c>
      <c r="H728" t="s">
        <v>71</v>
      </c>
      <c r="K728">
        <v>3.5</v>
      </c>
      <c r="M728">
        <v>28</v>
      </c>
      <c r="N728">
        <v>41</v>
      </c>
      <c r="O728" t="str">
        <f>IF(OR(ISBLANK(N728),ISBLANK(M728)),"",IF(N728&gt;(M728+IF(ISBLANK(K728),I728,K728)),H728,IF(N728&lt;(M728+IF(ISBLANK(K728),I728,K728)),G728,"na")))</f>
        <v>DAL</v>
      </c>
      <c r="P728" t="str">
        <f>IF(OR(ISBLANK(N728),ISBLANK(M728)),"",IF(N728&gt;M728,H728,IF(N728&lt;M728,G728,"na")))</f>
        <v>DAL</v>
      </c>
      <c r="Q728" s="23" t="str">
        <f t="shared" si="23"/>
        <v/>
      </c>
    </row>
    <row r="729" spans="1:17" x14ac:dyDescent="0.25">
      <c r="A729">
        <v>728</v>
      </c>
      <c r="B729" s="2" t="str">
        <f>CONCATENATE(D729,"_",IF(E729&lt;10,CONCATENATE("0",E729),E729),"_",H729,"@",G729)</f>
        <v>2014_14_PIT@CIN</v>
      </c>
      <c r="C729" t="s">
        <v>1</v>
      </c>
      <c r="D729">
        <v>2014</v>
      </c>
      <c r="E729">
        <f t="shared" si="22"/>
        <v>14</v>
      </c>
      <c r="F729">
        <v>14</v>
      </c>
      <c r="G729" t="s">
        <v>69</v>
      </c>
      <c r="H729" t="s">
        <v>87</v>
      </c>
      <c r="K729">
        <v>-3.5</v>
      </c>
      <c r="M729">
        <v>21</v>
      </c>
      <c r="N729">
        <v>42</v>
      </c>
      <c r="O729" t="str">
        <f>IF(OR(ISBLANK(N729),ISBLANK(M729)),"",IF(N729&gt;(M729+IF(ISBLANK(K729),I729,K729)),H729,IF(N729&lt;(M729+IF(ISBLANK(K729),I729,K729)),G729,"na")))</f>
        <v>PIT</v>
      </c>
      <c r="P729" t="str">
        <f>IF(OR(ISBLANK(N729),ISBLANK(M729)),"",IF(N729&gt;M729,H729,IF(N729&lt;M729,G729,"na")))</f>
        <v>PIT</v>
      </c>
      <c r="Q729" s="23" t="str">
        <f t="shared" si="23"/>
        <v/>
      </c>
    </row>
    <row r="730" spans="1:17" x14ac:dyDescent="0.25">
      <c r="A730">
        <v>729</v>
      </c>
      <c r="B730" s="2" t="str">
        <f>CONCATENATE(D730,"_",IF(E730&lt;10,CONCATENATE("0",E730),E730),"_",H730,"@",G730)</f>
        <v>2014_14_IND@CLE</v>
      </c>
      <c r="C730" t="s">
        <v>1</v>
      </c>
      <c r="D730">
        <v>2014</v>
      </c>
      <c r="E730">
        <f t="shared" si="22"/>
        <v>14</v>
      </c>
      <c r="F730">
        <v>14</v>
      </c>
      <c r="G730" t="s">
        <v>70</v>
      </c>
      <c r="H730" t="s">
        <v>76</v>
      </c>
      <c r="K730">
        <v>3.5</v>
      </c>
      <c r="M730">
        <v>24</v>
      </c>
      <c r="N730">
        <v>25</v>
      </c>
      <c r="O730" t="str">
        <f>IF(OR(ISBLANK(N730),ISBLANK(M730)),"",IF(N730&gt;(M730+IF(ISBLANK(K730),I730,K730)),H730,IF(N730&lt;(M730+IF(ISBLANK(K730),I730,K730)),G730,"na")))</f>
        <v>CLE</v>
      </c>
      <c r="P730" t="str">
        <f>IF(OR(ISBLANK(N730),ISBLANK(M730)),"",IF(N730&gt;M730,H730,IF(N730&lt;M730,G730,"na")))</f>
        <v>IND</v>
      </c>
      <c r="Q730" s="23" t="str">
        <f t="shared" si="23"/>
        <v/>
      </c>
    </row>
    <row r="731" spans="1:17" x14ac:dyDescent="0.25">
      <c r="A731">
        <v>730</v>
      </c>
      <c r="B731" s="2" t="str">
        <f>CONCATENATE(D731,"_",IF(E731&lt;10,CONCATENATE("0",E731),E731),"_",H731,"@",G731)</f>
        <v>2014_14_TBY@DET</v>
      </c>
      <c r="C731" t="s">
        <v>1</v>
      </c>
      <c r="D731">
        <v>2014</v>
      </c>
      <c r="E731">
        <f t="shared" si="22"/>
        <v>14</v>
      </c>
      <c r="F731">
        <v>14</v>
      </c>
      <c r="G731" t="s">
        <v>73</v>
      </c>
      <c r="H731" t="s">
        <v>334</v>
      </c>
      <c r="K731">
        <v>-9.5</v>
      </c>
      <c r="M731">
        <v>34</v>
      </c>
      <c r="N731">
        <v>17</v>
      </c>
      <c r="O731" t="str">
        <f>IF(OR(ISBLANK(N731),ISBLANK(M731)),"",IF(N731&gt;(M731+IF(ISBLANK(K731),I731,K731)),H731,IF(N731&lt;(M731+IF(ISBLANK(K731),I731,K731)),G731,"na")))</f>
        <v>DET</v>
      </c>
      <c r="P731" t="str">
        <f>IF(OR(ISBLANK(N731),ISBLANK(M731)),"",IF(N731&gt;M731,H731,IF(N731&lt;M731,G731,"na")))</f>
        <v>DET</v>
      </c>
      <c r="Q731" s="23" t="str">
        <f t="shared" si="23"/>
        <v/>
      </c>
    </row>
    <row r="732" spans="1:17" x14ac:dyDescent="0.25">
      <c r="A732">
        <v>731</v>
      </c>
      <c r="B732" s="2" t="str">
        <f>CONCATENATE(D732,"_",IF(E732&lt;10,CONCATENATE("0",E732),E732),"_",H732,"@",G732)</f>
        <v>2014_14_NYG@TEN</v>
      </c>
      <c r="C732" t="s">
        <v>1</v>
      </c>
      <c r="D732">
        <v>2014</v>
      </c>
      <c r="E732">
        <f t="shared" si="22"/>
        <v>14</v>
      </c>
      <c r="F732">
        <v>14</v>
      </c>
      <c r="G732" t="s">
        <v>93</v>
      </c>
      <c r="H732" t="s">
        <v>83</v>
      </c>
      <c r="K732">
        <v>0</v>
      </c>
      <c r="M732">
        <v>7</v>
      </c>
      <c r="N732">
        <v>36</v>
      </c>
      <c r="O732" t="str">
        <f>IF(OR(ISBLANK(N732),ISBLANK(M732)),"",IF(N732&gt;(M732+IF(ISBLANK(K732),I732,K732)),H732,IF(N732&lt;(M732+IF(ISBLANK(K732),I732,K732)),G732,"na")))</f>
        <v>NYG</v>
      </c>
      <c r="P732" t="str">
        <f>IF(OR(ISBLANK(N732),ISBLANK(M732)),"",IF(N732&gt;M732,H732,IF(N732&lt;M732,G732,"na")))</f>
        <v>NYG</v>
      </c>
      <c r="Q732" s="23" t="str">
        <f t="shared" si="23"/>
        <v/>
      </c>
    </row>
    <row r="733" spans="1:17" x14ac:dyDescent="0.25">
      <c r="A733">
        <v>732</v>
      </c>
      <c r="B733" s="2" t="str">
        <f>CONCATENATE(D733,"_",IF(E733&lt;10,CONCATENATE("0",E733),E733),"_",H733,"@",G733)</f>
        <v>2014_14_BAL@MIA</v>
      </c>
      <c r="C733" t="s">
        <v>1</v>
      </c>
      <c r="D733">
        <v>2014</v>
      </c>
      <c r="E733">
        <f t="shared" si="22"/>
        <v>14</v>
      </c>
      <c r="F733">
        <v>14</v>
      </c>
      <c r="G733" t="s">
        <v>79</v>
      </c>
      <c r="H733" t="s">
        <v>65</v>
      </c>
      <c r="K733">
        <v>-3</v>
      </c>
      <c r="M733">
        <v>13</v>
      </c>
      <c r="N733">
        <v>28</v>
      </c>
      <c r="O733" t="str">
        <f>IF(OR(ISBLANK(N733),ISBLANK(M733)),"",IF(N733&gt;(M733+IF(ISBLANK(K733),I733,K733)),H733,IF(N733&lt;(M733+IF(ISBLANK(K733),I733,K733)),G733,"na")))</f>
        <v>BAL</v>
      </c>
      <c r="P733" t="str">
        <f>IF(OR(ISBLANK(N733),ISBLANK(M733)),"",IF(N733&gt;M733,H733,IF(N733&lt;M733,G733,"na")))</f>
        <v>BAL</v>
      </c>
      <c r="Q733" s="23" t="str">
        <f t="shared" si="23"/>
        <v/>
      </c>
    </row>
    <row r="734" spans="1:17" x14ac:dyDescent="0.25">
      <c r="A734">
        <v>733</v>
      </c>
      <c r="B734" s="2" t="str">
        <f>CONCATENATE(D734,"_",IF(E734&lt;10,CONCATENATE("0",E734),E734),"_",H734,"@",G734)</f>
        <v>2014_14_NYJ@MIN</v>
      </c>
      <c r="C734" t="s">
        <v>1</v>
      </c>
      <c r="D734">
        <v>2014</v>
      </c>
      <c r="E734">
        <f t="shared" si="22"/>
        <v>14</v>
      </c>
      <c r="F734">
        <v>14</v>
      </c>
      <c r="G734" t="s">
        <v>80</v>
      </c>
      <c r="H734" t="s">
        <v>84</v>
      </c>
      <c r="K734">
        <v>-4.5</v>
      </c>
      <c r="M734">
        <v>30</v>
      </c>
      <c r="N734">
        <v>24</v>
      </c>
      <c r="O734" t="str">
        <f>IF(OR(ISBLANK(N734),ISBLANK(M734)),"",IF(N734&gt;(M734+IF(ISBLANK(K734),I734,K734)),H734,IF(N734&lt;(M734+IF(ISBLANK(K734),I734,K734)),G734,"na")))</f>
        <v>MIN</v>
      </c>
      <c r="P734" t="str">
        <f>IF(OR(ISBLANK(N734),ISBLANK(M734)),"",IF(N734&gt;M734,H734,IF(N734&lt;M734,G734,"na")))</f>
        <v>MIN</v>
      </c>
      <c r="Q734" s="23" t="str">
        <f t="shared" si="23"/>
        <v/>
      </c>
    </row>
    <row r="735" spans="1:17" x14ac:dyDescent="0.25">
      <c r="A735">
        <v>734</v>
      </c>
      <c r="B735" s="2" t="str">
        <f>CONCATENATE(D735,"_",IF(E735&lt;10,CONCATENATE("0",E735),E735),"_",H735,"@",G735)</f>
        <v>2014_14_CAR@NOR</v>
      </c>
      <c r="C735" t="s">
        <v>1</v>
      </c>
      <c r="D735">
        <v>2014</v>
      </c>
      <c r="E735">
        <f t="shared" si="22"/>
        <v>14</v>
      </c>
      <c r="F735">
        <v>14</v>
      </c>
      <c r="G735" t="s">
        <v>335</v>
      </c>
      <c r="H735" t="s">
        <v>67</v>
      </c>
      <c r="K735">
        <v>-9.5</v>
      </c>
      <c r="M735">
        <v>10</v>
      </c>
      <c r="N735">
        <v>41</v>
      </c>
      <c r="O735" t="str">
        <f>IF(OR(ISBLANK(N735),ISBLANK(M735)),"",IF(N735&gt;(M735+IF(ISBLANK(K735),I735,K735)),H735,IF(N735&lt;(M735+IF(ISBLANK(K735),I735,K735)),G735,"na")))</f>
        <v>CAR</v>
      </c>
      <c r="P735" t="str">
        <f>IF(OR(ISBLANK(N735),ISBLANK(M735)),"",IF(N735&gt;M735,H735,IF(N735&lt;M735,G735,"na")))</f>
        <v>CAR</v>
      </c>
      <c r="Q735" s="23" t="str">
        <f t="shared" si="23"/>
        <v/>
      </c>
    </row>
    <row r="736" spans="1:17" x14ac:dyDescent="0.25">
      <c r="A736">
        <v>735</v>
      </c>
      <c r="B736" s="2" t="str">
        <f>CONCATENATE(D736,"_",IF(E736&lt;10,CONCATENATE("0",E736),E736),"_",H736,"@",G736)</f>
        <v>2014_14_STL@WAS</v>
      </c>
      <c r="C736" t="s">
        <v>1</v>
      </c>
      <c r="D736">
        <v>2014</v>
      </c>
      <c r="E736">
        <f t="shared" si="22"/>
        <v>14</v>
      </c>
      <c r="F736">
        <v>14</v>
      </c>
      <c r="G736" t="s">
        <v>94</v>
      </c>
      <c r="H736" t="s">
        <v>91</v>
      </c>
      <c r="K736">
        <v>2.5</v>
      </c>
      <c r="M736">
        <v>0</v>
      </c>
      <c r="N736">
        <v>24</v>
      </c>
      <c r="O736" t="str">
        <f>IF(OR(ISBLANK(N736),ISBLANK(M736)),"",IF(N736&gt;(M736+IF(ISBLANK(K736),I736,K736)),H736,IF(N736&lt;(M736+IF(ISBLANK(K736),I736,K736)),G736,"na")))</f>
        <v>STL</v>
      </c>
      <c r="P736" t="str">
        <f>IF(OR(ISBLANK(N736),ISBLANK(M736)),"",IF(N736&gt;M736,H736,IF(N736&lt;M736,G736,"na")))</f>
        <v>STL</v>
      </c>
      <c r="Q736" s="23" t="str">
        <f t="shared" si="23"/>
        <v/>
      </c>
    </row>
    <row r="737" spans="1:17" x14ac:dyDescent="0.25">
      <c r="A737">
        <v>736</v>
      </c>
      <c r="B737" s="2" t="str">
        <f>CONCATENATE(D737,"_",IF(E737&lt;10,CONCATENATE("0",E737),E737),"_",H737,"@",G737)</f>
        <v>2014_14_HOU@JAX</v>
      </c>
      <c r="C737" t="s">
        <v>1</v>
      </c>
      <c r="D737">
        <v>2014</v>
      </c>
      <c r="E737">
        <f t="shared" si="22"/>
        <v>14</v>
      </c>
      <c r="F737">
        <v>14</v>
      </c>
      <c r="G737" t="s">
        <v>77</v>
      </c>
      <c r="H737" t="s">
        <v>75</v>
      </c>
      <c r="K737">
        <v>4.5</v>
      </c>
      <c r="M737">
        <v>13</v>
      </c>
      <c r="N737">
        <v>27</v>
      </c>
      <c r="O737" t="str">
        <f>IF(OR(ISBLANK(N737),ISBLANK(M737)),"",IF(N737&gt;(M737+IF(ISBLANK(K737),I737,K737)),H737,IF(N737&lt;(M737+IF(ISBLANK(K737),I737,K737)),G737,"na")))</f>
        <v>HOU</v>
      </c>
      <c r="P737" t="str">
        <f>IF(OR(ISBLANK(N737),ISBLANK(M737)),"",IF(N737&gt;M737,H737,IF(N737&lt;M737,G737,"na")))</f>
        <v>HOU</v>
      </c>
      <c r="Q737" s="23" t="str">
        <f t="shared" si="23"/>
        <v/>
      </c>
    </row>
    <row r="738" spans="1:17" x14ac:dyDescent="0.25">
      <c r="A738">
        <v>737</v>
      </c>
      <c r="B738" s="2" t="str">
        <f>CONCATENATE(D738,"_",IF(E738&lt;10,CONCATENATE("0",E738),E738),"_",H738,"@",G738)</f>
        <v>2014_14_BUF@DEN</v>
      </c>
      <c r="C738" t="s">
        <v>1</v>
      </c>
      <c r="D738">
        <v>2014</v>
      </c>
      <c r="E738">
        <f t="shared" si="22"/>
        <v>14</v>
      </c>
      <c r="F738">
        <v>14</v>
      </c>
      <c r="G738" t="s">
        <v>72</v>
      </c>
      <c r="H738" t="s">
        <v>66</v>
      </c>
      <c r="K738">
        <v>-10</v>
      </c>
      <c r="M738">
        <v>24</v>
      </c>
      <c r="N738">
        <v>17</v>
      </c>
      <c r="O738" t="str">
        <f>IF(OR(ISBLANK(N738),ISBLANK(M738)),"",IF(N738&gt;(M738+IF(ISBLANK(K738),I738,K738)),H738,IF(N738&lt;(M738+IF(ISBLANK(K738),I738,K738)),G738,"na")))</f>
        <v>BUF</v>
      </c>
      <c r="P738" t="str">
        <f>IF(OR(ISBLANK(N738),ISBLANK(M738)),"",IF(N738&gt;M738,H738,IF(N738&lt;M738,G738,"na")))</f>
        <v>DEN</v>
      </c>
      <c r="Q738" s="23" t="str">
        <f t="shared" si="23"/>
        <v/>
      </c>
    </row>
    <row r="739" spans="1:17" x14ac:dyDescent="0.25">
      <c r="A739">
        <v>738</v>
      </c>
      <c r="B739" s="2" t="str">
        <f>CONCATENATE(D739,"_",IF(E739&lt;10,CONCATENATE("0",E739),E739),"_",H739,"@",G739)</f>
        <v>2014_14_KCY@ARI</v>
      </c>
      <c r="C739" t="s">
        <v>1</v>
      </c>
      <c r="D739">
        <v>2014</v>
      </c>
      <c r="E739">
        <f t="shared" si="22"/>
        <v>14</v>
      </c>
      <c r="F739">
        <v>14</v>
      </c>
      <c r="G739" t="s">
        <v>64</v>
      </c>
      <c r="H739" t="s">
        <v>331</v>
      </c>
      <c r="K739">
        <v>-1</v>
      </c>
      <c r="M739">
        <v>17</v>
      </c>
      <c r="N739">
        <v>14</v>
      </c>
      <c r="O739" t="str">
        <f>IF(OR(ISBLANK(N739),ISBLANK(M739)),"",IF(N739&gt;(M739+IF(ISBLANK(K739),I739,K739)),H739,IF(N739&lt;(M739+IF(ISBLANK(K739),I739,K739)),G739,"na")))</f>
        <v>ARI</v>
      </c>
      <c r="P739" t="str">
        <f>IF(OR(ISBLANK(N739),ISBLANK(M739)),"",IF(N739&gt;M739,H739,IF(N739&lt;M739,G739,"na")))</f>
        <v>ARI</v>
      </c>
      <c r="Q739" s="23" t="str">
        <f t="shared" si="23"/>
        <v/>
      </c>
    </row>
    <row r="740" spans="1:17" x14ac:dyDescent="0.25">
      <c r="A740">
        <v>739</v>
      </c>
      <c r="B740" s="2" t="str">
        <f>CONCATENATE(D740,"_",IF(E740&lt;10,CONCATENATE("0",E740),E740),"_",H740,"@",G740)</f>
        <v>2014_14_SFO@OAK</v>
      </c>
      <c r="C740" t="s">
        <v>1</v>
      </c>
      <c r="D740">
        <v>2014</v>
      </c>
      <c r="E740">
        <f t="shared" si="22"/>
        <v>14</v>
      </c>
      <c r="F740">
        <v>14</v>
      </c>
      <c r="G740" t="s">
        <v>85</v>
      </c>
      <c r="H740" t="s">
        <v>333</v>
      </c>
      <c r="K740">
        <v>7.5</v>
      </c>
      <c r="M740">
        <v>24</v>
      </c>
      <c r="N740">
        <v>13</v>
      </c>
      <c r="O740" t="str">
        <f>IF(OR(ISBLANK(N740),ISBLANK(M740)),"",IF(N740&gt;(M740+IF(ISBLANK(K740),I740,K740)),H740,IF(N740&lt;(M740+IF(ISBLANK(K740),I740,K740)),G740,"na")))</f>
        <v>OAK</v>
      </c>
      <c r="P740" t="str">
        <f>IF(OR(ISBLANK(N740),ISBLANK(M740)),"",IF(N740&gt;M740,H740,IF(N740&lt;M740,G740,"na")))</f>
        <v>OAK</v>
      </c>
      <c r="Q740" s="23" t="str">
        <f t="shared" si="23"/>
        <v/>
      </c>
    </row>
    <row r="741" spans="1:17" x14ac:dyDescent="0.25">
      <c r="A741">
        <v>740</v>
      </c>
      <c r="B741" s="2" t="str">
        <f>CONCATENATE(D741,"_",IF(E741&lt;10,CONCATENATE("0",E741),E741),"_",H741,"@",G741)</f>
        <v>2014_14_SEA@PHI</v>
      </c>
      <c r="C741" t="s">
        <v>1</v>
      </c>
      <c r="D741">
        <v>2014</v>
      </c>
      <c r="E741">
        <f t="shared" si="22"/>
        <v>14</v>
      </c>
      <c r="F741">
        <v>14</v>
      </c>
      <c r="G741" t="s">
        <v>86</v>
      </c>
      <c r="H741" t="s">
        <v>89</v>
      </c>
      <c r="K741">
        <v>-1</v>
      </c>
      <c r="M741">
        <v>14</v>
      </c>
      <c r="N741">
        <v>24</v>
      </c>
      <c r="O741" t="str">
        <f>IF(OR(ISBLANK(N741),ISBLANK(M741)),"",IF(N741&gt;(M741+IF(ISBLANK(K741),I741,K741)),H741,IF(N741&lt;(M741+IF(ISBLANK(K741),I741,K741)),G741,"na")))</f>
        <v>SEA</v>
      </c>
      <c r="P741" t="str">
        <f>IF(OR(ISBLANK(N741),ISBLANK(M741)),"",IF(N741&gt;M741,H741,IF(N741&lt;M741,G741,"na")))</f>
        <v>SEA</v>
      </c>
      <c r="Q741" s="23" t="str">
        <f t="shared" si="23"/>
        <v/>
      </c>
    </row>
    <row r="742" spans="1:17" x14ac:dyDescent="0.25">
      <c r="A742">
        <v>741</v>
      </c>
      <c r="B742" s="2" t="str">
        <f>CONCATENATE(D742,"_",IF(E742&lt;10,CONCATENATE("0",E742),E742),"_",H742,"@",G742)</f>
        <v>2014_14_NWE@SD</v>
      </c>
      <c r="C742" t="s">
        <v>1</v>
      </c>
      <c r="D742">
        <v>2014</v>
      </c>
      <c r="E742">
        <f t="shared" si="22"/>
        <v>14</v>
      </c>
      <c r="F742">
        <v>14</v>
      </c>
      <c r="G742" t="s">
        <v>88</v>
      </c>
      <c r="H742" t="s">
        <v>332</v>
      </c>
      <c r="K742">
        <v>3.5</v>
      </c>
      <c r="M742">
        <v>14</v>
      </c>
      <c r="N742">
        <v>23</v>
      </c>
      <c r="O742" t="str">
        <f>IF(OR(ISBLANK(N742),ISBLANK(M742)),"",IF(N742&gt;(M742+IF(ISBLANK(K742),I742,K742)),H742,IF(N742&lt;(M742+IF(ISBLANK(K742),I742,K742)),G742,"na")))</f>
        <v>NWE</v>
      </c>
      <c r="P742" t="str">
        <f>IF(OR(ISBLANK(N742),ISBLANK(M742)),"",IF(N742&gt;M742,H742,IF(N742&lt;M742,G742,"na")))</f>
        <v>NWE</v>
      </c>
      <c r="Q742" s="23" t="str">
        <f t="shared" si="23"/>
        <v/>
      </c>
    </row>
    <row r="743" spans="1:17" x14ac:dyDescent="0.25">
      <c r="A743">
        <v>742</v>
      </c>
      <c r="B743" s="2" t="str">
        <f>CONCATENATE(D743,"_",IF(E743&lt;10,CONCATENATE("0",E743),E743),"_",H743,"@",G743)</f>
        <v>2014_14_ATL@GBY</v>
      </c>
      <c r="C743" t="s">
        <v>1</v>
      </c>
      <c r="D743">
        <v>2014</v>
      </c>
      <c r="E743">
        <f t="shared" si="22"/>
        <v>14</v>
      </c>
      <c r="F743">
        <v>14</v>
      </c>
      <c r="G743" t="s">
        <v>330</v>
      </c>
      <c r="H743" t="s">
        <v>20</v>
      </c>
      <c r="K743">
        <v>-11.5</v>
      </c>
      <c r="M743">
        <v>43</v>
      </c>
      <c r="N743">
        <v>37</v>
      </c>
      <c r="O743" t="str">
        <f>IF(OR(ISBLANK(N743),ISBLANK(M743)),"",IF(N743&gt;(M743+IF(ISBLANK(K743),I743,K743)),H743,IF(N743&lt;(M743+IF(ISBLANK(K743),I743,K743)),G743,"na")))</f>
        <v>ATL</v>
      </c>
      <c r="P743" t="str">
        <f>IF(OR(ISBLANK(N743),ISBLANK(M743)),"",IF(N743&gt;M743,H743,IF(N743&lt;M743,G743,"na")))</f>
        <v>GBY</v>
      </c>
      <c r="Q743" s="23" t="str">
        <f t="shared" si="23"/>
        <v/>
      </c>
    </row>
    <row r="744" spans="1:17" x14ac:dyDescent="0.25">
      <c r="A744">
        <v>743</v>
      </c>
      <c r="B744" s="2" t="str">
        <f>CONCATENATE(D744,"_",IF(E744&lt;10,CONCATENATE("0",E744),E744),"_",H744,"@",G744)</f>
        <v>2014_15_ARI@STL</v>
      </c>
      <c r="C744" t="s">
        <v>1</v>
      </c>
      <c r="D744">
        <v>2014</v>
      </c>
      <c r="E744">
        <f t="shared" si="22"/>
        <v>15</v>
      </c>
      <c r="F744">
        <v>15</v>
      </c>
      <c r="G744" t="s">
        <v>91</v>
      </c>
      <c r="H744" t="s">
        <v>64</v>
      </c>
      <c r="K744">
        <v>-3.5</v>
      </c>
      <c r="M744">
        <v>6</v>
      </c>
      <c r="N744">
        <v>12</v>
      </c>
      <c r="O744" t="str">
        <f>IF(OR(ISBLANK(N744),ISBLANK(M744)),"",IF(N744&gt;(M744+IF(ISBLANK(K744),I744,K744)),H744,IF(N744&lt;(M744+IF(ISBLANK(K744),I744,K744)),G744,"na")))</f>
        <v>ARI</v>
      </c>
      <c r="P744" t="str">
        <f>IF(OR(ISBLANK(N744),ISBLANK(M744)),"",IF(N744&gt;M744,H744,IF(N744&lt;M744,G744,"na")))</f>
        <v>ARI</v>
      </c>
      <c r="Q744" s="23" t="str">
        <f t="shared" si="23"/>
        <v/>
      </c>
    </row>
    <row r="745" spans="1:17" x14ac:dyDescent="0.25">
      <c r="A745">
        <v>744</v>
      </c>
      <c r="B745" s="2" t="str">
        <f>CONCATENATE(D745,"_",IF(E745&lt;10,CONCATENATE("0",E745),E745),"_",H745,"@",G745)</f>
        <v>2014_15_PIT@ATL</v>
      </c>
      <c r="C745" t="s">
        <v>1</v>
      </c>
      <c r="D745">
        <v>2014</v>
      </c>
      <c r="E745">
        <f t="shared" si="22"/>
        <v>15</v>
      </c>
      <c r="F745">
        <v>15</v>
      </c>
      <c r="G745" t="s">
        <v>20</v>
      </c>
      <c r="H745" t="s">
        <v>87</v>
      </c>
      <c r="K745">
        <v>1.5</v>
      </c>
      <c r="M745">
        <v>20</v>
      </c>
      <c r="N745">
        <v>27</v>
      </c>
      <c r="O745" t="str">
        <f>IF(OR(ISBLANK(N745),ISBLANK(M745)),"",IF(N745&gt;(M745+IF(ISBLANK(K745),I745,K745)),H745,IF(N745&lt;(M745+IF(ISBLANK(K745),I745,K745)),G745,"na")))</f>
        <v>PIT</v>
      </c>
      <c r="P745" t="str">
        <f>IF(OR(ISBLANK(N745),ISBLANK(M745)),"",IF(N745&gt;M745,H745,IF(N745&lt;M745,G745,"na")))</f>
        <v>PIT</v>
      </c>
      <c r="Q745" s="23" t="str">
        <f t="shared" si="23"/>
        <v/>
      </c>
    </row>
    <row r="746" spans="1:17" x14ac:dyDescent="0.25">
      <c r="A746">
        <v>745</v>
      </c>
      <c r="B746" s="2" t="str">
        <f>CONCATENATE(D746,"_",IF(E746&lt;10,CONCATENATE("0",E746),E746),"_",H746,"@",G746)</f>
        <v>2014_15_GBY@BUF</v>
      </c>
      <c r="C746" t="s">
        <v>1</v>
      </c>
      <c r="D746">
        <v>2014</v>
      </c>
      <c r="E746">
        <f t="shared" si="22"/>
        <v>15</v>
      </c>
      <c r="F746">
        <v>15</v>
      </c>
      <c r="G746" t="s">
        <v>66</v>
      </c>
      <c r="H746" t="s">
        <v>330</v>
      </c>
      <c r="K746">
        <v>5.5</v>
      </c>
      <c r="M746">
        <v>21</v>
      </c>
      <c r="N746">
        <v>13</v>
      </c>
      <c r="O746" t="str">
        <f>IF(OR(ISBLANK(N746),ISBLANK(M746)),"",IF(N746&gt;(M746+IF(ISBLANK(K746),I746,K746)),H746,IF(N746&lt;(M746+IF(ISBLANK(K746),I746,K746)),G746,"na")))</f>
        <v>BUF</v>
      </c>
      <c r="P746" t="str">
        <f>IF(OR(ISBLANK(N746),ISBLANK(M746)),"",IF(N746&gt;M746,H746,IF(N746&lt;M746,G746,"na")))</f>
        <v>BUF</v>
      </c>
      <c r="Q746" s="23" t="str">
        <f t="shared" si="23"/>
        <v/>
      </c>
    </row>
    <row r="747" spans="1:17" x14ac:dyDescent="0.25">
      <c r="A747">
        <v>746</v>
      </c>
      <c r="B747" s="2" t="str">
        <f>CONCATENATE(D747,"_",IF(E747&lt;10,CONCATENATE("0",E747),E747),"_",H747,"@",G747)</f>
        <v>2014_15_CIN@CLE</v>
      </c>
      <c r="C747" t="s">
        <v>1</v>
      </c>
      <c r="D747">
        <v>2014</v>
      </c>
      <c r="E747">
        <f t="shared" si="22"/>
        <v>15</v>
      </c>
      <c r="F747">
        <v>15</v>
      </c>
      <c r="G747" t="s">
        <v>70</v>
      </c>
      <c r="H747" t="s">
        <v>69</v>
      </c>
      <c r="K747">
        <v>1</v>
      </c>
      <c r="M747">
        <v>0</v>
      </c>
      <c r="N747">
        <v>30</v>
      </c>
      <c r="O747" t="str">
        <f>IF(OR(ISBLANK(N747),ISBLANK(M747)),"",IF(N747&gt;(M747+IF(ISBLANK(K747),I747,K747)),H747,IF(N747&lt;(M747+IF(ISBLANK(K747),I747,K747)),G747,"na")))</f>
        <v>CIN</v>
      </c>
      <c r="P747" t="str">
        <f>IF(OR(ISBLANK(N747),ISBLANK(M747)),"",IF(N747&gt;M747,H747,IF(N747&lt;M747,G747,"na")))</f>
        <v>CIN</v>
      </c>
      <c r="Q747" s="23" t="str">
        <f t="shared" si="23"/>
        <v/>
      </c>
    </row>
    <row r="748" spans="1:17" x14ac:dyDescent="0.25">
      <c r="A748">
        <v>747</v>
      </c>
      <c r="B748" s="2" t="str">
        <f>CONCATENATE(D748,"_",IF(E748&lt;10,CONCATENATE("0",E748),E748),"_",H748,"@",G748)</f>
        <v>2014_15_HOU@IND</v>
      </c>
      <c r="C748" t="s">
        <v>1</v>
      </c>
      <c r="D748">
        <v>2014</v>
      </c>
      <c r="E748">
        <f t="shared" si="22"/>
        <v>15</v>
      </c>
      <c r="F748">
        <v>15</v>
      </c>
      <c r="G748" t="s">
        <v>76</v>
      </c>
      <c r="H748" t="s">
        <v>75</v>
      </c>
      <c r="K748">
        <v>-6.5</v>
      </c>
      <c r="M748">
        <v>17</v>
      </c>
      <c r="N748">
        <v>10</v>
      </c>
      <c r="O748" t="str">
        <f>IF(OR(ISBLANK(N748),ISBLANK(M748)),"",IF(N748&gt;(M748+IF(ISBLANK(K748),I748,K748)),H748,IF(N748&lt;(M748+IF(ISBLANK(K748),I748,K748)),G748,"na")))</f>
        <v>IND</v>
      </c>
      <c r="P748" t="str">
        <f>IF(OR(ISBLANK(N748),ISBLANK(M748)),"",IF(N748&gt;M748,H748,IF(N748&lt;M748,G748,"na")))</f>
        <v>IND</v>
      </c>
      <c r="Q748" s="23" t="str">
        <f t="shared" si="23"/>
        <v/>
      </c>
    </row>
    <row r="749" spans="1:17" x14ac:dyDescent="0.25">
      <c r="A749">
        <v>748</v>
      </c>
      <c r="B749" s="2" t="str">
        <f>CONCATENATE(D749,"_",IF(E749&lt;10,CONCATENATE("0",E749),E749),"_",H749,"@",G749)</f>
        <v>2014_15_OAK@KCY</v>
      </c>
      <c r="C749" t="s">
        <v>1</v>
      </c>
      <c r="D749">
        <v>2014</v>
      </c>
      <c r="E749">
        <f t="shared" si="22"/>
        <v>15</v>
      </c>
      <c r="F749">
        <v>15</v>
      </c>
      <c r="G749" t="s">
        <v>331</v>
      </c>
      <c r="H749" t="s">
        <v>85</v>
      </c>
      <c r="K749">
        <v>-10</v>
      </c>
      <c r="M749">
        <v>31</v>
      </c>
      <c r="N749">
        <v>13</v>
      </c>
      <c r="O749" t="str">
        <f>IF(OR(ISBLANK(N749),ISBLANK(M749)),"",IF(N749&gt;(M749+IF(ISBLANK(K749),I749,K749)),H749,IF(N749&lt;(M749+IF(ISBLANK(K749),I749,K749)),G749,"na")))</f>
        <v>KCY</v>
      </c>
      <c r="P749" t="str">
        <f>IF(OR(ISBLANK(N749),ISBLANK(M749)),"",IF(N749&gt;M749,H749,IF(N749&lt;M749,G749,"na")))</f>
        <v>KCY</v>
      </c>
      <c r="Q749" s="23" t="str">
        <f t="shared" si="23"/>
        <v/>
      </c>
    </row>
    <row r="750" spans="1:17" x14ac:dyDescent="0.25">
      <c r="A750">
        <v>749</v>
      </c>
      <c r="B750" s="2" t="str">
        <f>CONCATENATE(D750,"_",IF(E750&lt;10,CONCATENATE("0",E750),E750),"_",H750,"@",G750)</f>
        <v>2014_15_MIA@NWE</v>
      </c>
      <c r="C750" t="s">
        <v>1</v>
      </c>
      <c r="D750">
        <v>2014</v>
      </c>
      <c r="E750">
        <f t="shared" si="22"/>
        <v>15</v>
      </c>
      <c r="F750">
        <v>15</v>
      </c>
      <c r="G750" t="s">
        <v>332</v>
      </c>
      <c r="H750" t="s">
        <v>79</v>
      </c>
      <c r="K750">
        <v>-7.5</v>
      </c>
      <c r="M750">
        <v>41</v>
      </c>
      <c r="N750">
        <v>13</v>
      </c>
      <c r="O750" t="str">
        <f>IF(OR(ISBLANK(N750),ISBLANK(M750)),"",IF(N750&gt;(M750+IF(ISBLANK(K750),I750,K750)),H750,IF(N750&lt;(M750+IF(ISBLANK(K750),I750,K750)),G750,"na")))</f>
        <v>NWE</v>
      </c>
      <c r="P750" t="str">
        <f>IF(OR(ISBLANK(N750),ISBLANK(M750)),"",IF(N750&gt;M750,H750,IF(N750&lt;M750,G750,"na")))</f>
        <v>NWE</v>
      </c>
      <c r="Q750" s="23" t="str">
        <f t="shared" si="23"/>
        <v/>
      </c>
    </row>
    <row r="751" spans="1:17" x14ac:dyDescent="0.25">
      <c r="A751">
        <v>750</v>
      </c>
      <c r="B751" s="2" t="str">
        <f>CONCATENATE(D751,"_",IF(E751&lt;10,CONCATENATE("0",E751),E751),"_",H751,"@",G751)</f>
        <v>2014_15_WAS@NYG</v>
      </c>
      <c r="C751" t="s">
        <v>1</v>
      </c>
      <c r="D751">
        <v>2014</v>
      </c>
      <c r="E751">
        <f t="shared" si="22"/>
        <v>15</v>
      </c>
      <c r="F751">
        <v>15</v>
      </c>
      <c r="G751" t="s">
        <v>83</v>
      </c>
      <c r="H751" t="s">
        <v>94</v>
      </c>
      <c r="K751">
        <v>-6.5</v>
      </c>
      <c r="M751">
        <v>24</v>
      </c>
      <c r="N751">
        <v>13</v>
      </c>
      <c r="O751" t="str">
        <f>IF(OR(ISBLANK(N751),ISBLANK(M751)),"",IF(N751&gt;(M751+IF(ISBLANK(K751),I751,K751)),H751,IF(N751&lt;(M751+IF(ISBLANK(K751),I751,K751)),G751,"na")))</f>
        <v>NYG</v>
      </c>
      <c r="P751" t="str">
        <f>IF(OR(ISBLANK(N751),ISBLANK(M751)),"",IF(N751&gt;M751,H751,IF(N751&lt;M751,G751,"na")))</f>
        <v>NYG</v>
      </c>
      <c r="Q751" s="23" t="str">
        <f t="shared" si="23"/>
        <v/>
      </c>
    </row>
    <row r="752" spans="1:17" x14ac:dyDescent="0.25">
      <c r="A752">
        <v>751</v>
      </c>
      <c r="B752" s="2" t="str">
        <f>CONCATENATE(D752,"_",IF(E752&lt;10,CONCATENATE("0",E752),E752),"_",H752,"@",G752)</f>
        <v>2014_15_TBY@CAR</v>
      </c>
      <c r="C752" t="s">
        <v>1</v>
      </c>
      <c r="D752">
        <v>2014</v>
      </c>
      <c r="E752">
        <f t="shared" si="22"/>
        <v>15</v>
      </c>
      <c r="F752">
        <v>15</v>
      </c>
      <c r="G752" t="s">
        <v>67</v>
      </c>
      <c r="H752" t="s">
        <v>334</v>
      </c>
      <c r="K752">
        <v>-5.5</v>
      </c>
      <c r="M752">
        <v>19</v>
      </c>
      <c r="N752">
        <v>17</v>
      </c>
      <c r="O752" t="str">
        <f>IF(OR(ISBLANK(N752),ISBLANK(M752)),"",IF(N752&gt;(M752+IF(ISBLANK(K752),I752,K752)),H752,IF(N752&lt;(M752+IF(ISBLANK(K752),I752,K752)),G752,"na")))</f>
        <v>TBY</v>
      </c>
      <c r="P752" t="str">
        <f>IF(OR(ISBLANK(N752),ISBLANK(M752)),"",IF(N752&gt;M752,H752,IF(N752&lt;M752,G752,"na")))</f>
        <v>CAR</v>
      </c>
      <c r="Q752" s="23" t="str">
        <f t="shared" si="23"/>
        <v/>
      </c>
    </row>
    <row r="753" spans="1:17" x14ac:dyDescent="0.25">
      <c r="A753">
        <v>752</v>
      </c>
      <c r="B753" s="2" t="str">
        <f>CONCATENATE(D753,"_",IF(E753&lt;10,CONCATENATE("0",E753),E753),"_",H753,"@",G753)</f>
        <v>2014_15_JAX@BAL</v>
      </c>
      <c r="C753" t="s">
        <v>1</v>
      </c>
      <c r="D753">
        <v>2014</v>
      </c>
      <c r="E753">
        <f t="shared" si="22"/>
        <v>15</v>
      </c>
      <c r="F753">
        <v>15</v>
      </c>
      <c r="G753" t="s">
        <v>65</v>
      </c>
      <c r="H753" t="s">
        <v>77</v>
      </c>
      <c r="K753">
        <v>-13.5</v>
      </c>
      <c r="M753">
        <v>20</v>
      </c>
      <c r="N753">
        <v>12</v>
      </c>
      <c r="O753" t="str">
        <f>IF(OR(ISBLANK(N753),ISBLANK(M753)),"",IF(N753&gt;(M753+IF(ISBLANK(K753),I753,K753)),H753,IF(N753&lt;(M753+IF(ISBLANK(K753),I753,K753)),G753,"na")))</f>
        <v>JAX</v>
      </c>
      <c r="P753" t="str">
        <f>IF(OR(ISBLANK(N753),ISBLANK(M753)),"",IF(N753&gt;M753,H753,IF(N753&lt;M753,G753,"na")))</f>
        <v>BAL</v>
      </c>
      <c r="Q753" s="23" t="str">
        <f t="shared" si="23"/>
        <v/>
      </c>
    </row>
    <row r="754" spans="1:17" x14ac:dyDescent="0.25">
      <c r="A754">
        <v>753</v>
      </c>
      <c r="B754" s="2" t="str">
        <f>CONCATENATE(D754,"_",IF(E754&lt;10,CONCATENATE("0",E754),E754),"_",H754,"@",G754)</f>
        <v>2014_15_MIN@DET</v>
      </c>
      <c r="C754" t="s">
        <v>1</v>
      </c>
      <c r="D754">
        <v>2014</v>
      </c>
      <c r="E754">
        <f t="shared" si="22"/>
        <v>15</v>
      </c>
      <c r="F754">
        <v>15</v>
      </c>
      <c r="G754" t="s">
        <v>73</v>
      </c>
      <c r="H754" t="s">
        <v>80</v>
      </c>
      <c r="K754">
        <v>-7.5</v>
      </c>
      <c r="M754">
        <v>16</v>
      </c>
      <c r="N754">
        <v>14</v>
      </c>
      <c r="O754" t="str">
        <f>IF(OR(ISBLANK(N754),ISBLANK(M754)),"",IF(N754&gt;(M754+IF(ISBLANK(K754),I754,K754)),H754,IF(N754&lt;(M754+IF(ISBLANK(K754),I754,K754)),G754,"na")))</f>
        <v>MIN</v>
      </c>
      <c r="P754" t="str">
        <f>IF(OR(ISBLANK(N754),ISBLANK(M754)),"",IF(N754&gt;M754,H754,IF(N754&lt;M754,G754,"na")))</f>
        <v>DET</v>
      </c>
      <c r="Q754" s="23" t="str">
        <f t="shared" si="23"/>
        <v/>
      </c>
    </row>
    <row r="755" spans="1:17" x14ac:dyDescent="0.25">
      <c r="A755">
        <v>754</v>
      </c>
      <c r="B755" s="2" t="str">
        <f>CONCATENATE(D755,"_",IF(E755&lt;10,CONCATENATE("0",E755),E755),"_",H755,"@",G755)</f>
        <v>2014_15_NYJ@TEN</v>
      </c>
      <c r="C755" t="s">
        <v>1</v>
      </c>
      <c r="D755">
        <v>2014</v>
      </c>
      <c r="E755">
        <f t="shared" si="22"/>
        <v>15</v>
      </c>
      <c r="F755">
        <v>15</v>
      </c>
      <c r="G755" t="s">
        <v>93</v>
      </c>
      <c r="H755" t="s">
        <v>84</v>
      </c>
      <c r="K755">
        <v>1</v>
      </c>
      <c r="M755">
        <v>11</v>
      </c>
      <c r="N755">
        <v>16</v>
      </c>
      <c r="O755" t="str">
        <f>IF(OR(ISBLANK(N755),ISBLANK(M755)),"",IF(N755&gt;(M755+IF(ISBLANK(K755),I755,K755)),H755,IF(N755&lt;(M755+IF(ISBLANK(K755),I755,K755)),G755,"na")))</f>
        <v>NYJ</v>
      </c>
      <c r="P755" t="str">
        <f>IF(OR(ISBLANK(N755),ISBLANK(M755)),"",IF(N755&gt;M755,H755,IF(N755&lt;M755,G755,"na")))</f>
        <v>NYJ</v>
      </c>
      <c r="Q755" s="23" t="str">
        <f t="shared" si="23"/>
        <v/>
      </c>
    </row>
    <row r="756" spans="1:17" x14ac:dyDescent="0.25">
      <c r="A756">
        <v>755</v>
      </c>
      <c r="B756" s="2" t="str">
        <f>CONCATENATE(D756,"_",IF(E756&lt;10,CONCATENATE("0",E756),E756),"_",H756,"@",G756)</f>
        <v>2014_15_DEN@SD</v>
      </c>
      <c r="C756" t="s">
        <v>1</v>
      </c>
      <c r="D756">
        <v>2014</v>
      </c>
      <c r="E756">
        <f t="shared" si="22"/>
        <v>15</v>
      </c>
      <c r="F756">
        <v>15</v>
      </c>
      <c r="G756" t="s">
        <v>88</v>
      </c>
      <c r="H756" t="s">
        <v>72</v>
      </c>
      <c r="K756">
        <v>4</v>
      </c>
      <c r="M756">
        <v>10</v>
      </c>
      <c r="N756">
        <v>22</v>
      </c>
      <c r="O756" t="str">
        <f>IF(OR(ISBLANK(N756),ISBLANK(M756)),"",IF(N756&gt;(M756+IF(ISBLANK(K756),I756,K756)),H756,IF(N756&lt;(M756+IF(ISBLANK(K756),I756,K756)),G756,"na")))</f>
        <v>DEN</v>
      </c>
      <c r="P756" t="str">
        <f>IF(OR(ISBLANK(N756),ISBLANK(M756)),"",IF(N756&gt;M756,H756,IF(N756&lt;M756,G756,"na")))</f>
        <v>DEN</v>
      </c>
      <c r="Q756" s="23" t="str">
        <f t="shared" si="23"/>
        <v/>
      </c>
    </row>
    <row r="757" spans="1:17" x14ac:dyDescent="0.25">
      <c r="A757">
        <v>756</v>
      </c>
      <c r="B757" s="2" t="str">
        <f>CONCATENATE(D757,"_",IF(E757&lt;10,CONCATENATE("0",E757),E757),"_",H757,"@",G757)</f>
        <v>2014_15_SFO@SEA</v>
      </c>
      <c r="C757" t="s">
        <v>1</v>
      </c>
      <c r="D757">
        <v>2014</v>
      </c>
      <c r="E757">
        <f t="shared" si="22"/>
        <v>15</v>
      </c>
      <c r="F757">
        <v>15</v>
      </c>
      <c r="G757" t="s">
        <v>89</v>
      </c>
      <c r="H757" t="s">
        <v>333</v>
      </c>
      <c r="K757">
        <v>-8.5</v>
      </c>
      <c r="M757">
        <v>17</v>
      </c>
      <c r="N757">
        <v>7</v>
      </c>
      <c r="O757" t="str">
        <f>IF(OR(ISBLANK(N757),ISBLANK(M757)),"",IF(N757&gt;(M757+IF(ISBLANK(K757),I757,K757)),H757,IF(N757&lt;(M757+IF(ISBLANK(K757),I757,K757)),G757,"na")))</f>
        <v>SEA</v>
      </c>
      <c r="P757" t="str">
        <f>IF(OR(ISBLANK(N757),ISBLANK(M757)),"",IF(N757&gt;M757,H757,IF(N757&lt;M757,G757,"na")))</f>
        <v>SEA</v>
      </c>
      <c r="Q757" s="23" t="str">
        <f t="shared" si="23"/>
        <v/>
      </c>
    </row>
    <row r="758" spans="1:17" x14ac:dyDescent="0.25">
      <c r="A758">
        <v>757</v>
      </c>
      <c r="B758" s="2" t="str">
        <f>CONCATENATE(D758,"_",IF(E758&lt;10,CONCATENATE("0",E758),E758),"_",H758,"@",G758)</f>
        <v>2014_15_DAL@PHI</v>
      </c>
      <c r="C758" t="s">
        <v>1</v>
      </c>
      <c r="D758">
        <v>2014</v>
      </c>
      <c r="E758">
        <f t="shared" si="22"/>
        <v>15</v>
      </c>
      <c r="F758">
        <v>15</v>
      </c>
      <c r="G758" t="s">
        <v>86</v>
      </c>
      <c r="H758" t="s">
        <v>71</v>
      </c>
      <c r="K758">
        <v>-3.5</v>
      </c>
      <c r="M758">
        <v>27</v>
      </c>
      <c r="N758">
        <v>38</v>
      </c>
      <c r="O758" t="str">
        <f>IF(OR(ISBLANK(N758),ISBLANK(M758)),"",IF(N758&gt;(M758+IF(ISBLANK(K758),I758,K758)),H758,IF(N758&lt;(M758+IF(ISBLANK(K758),I758,K758)),G758,"na")))</f>
        <v>DAL</v>
      </c>
      <c r="P758" t="str">
        <f>IF(OR(ISBLANK(N758),ISBLANK(M758)),"",IF(N758&gt;M758,H758,IF(N758&lt;M758,G758,"na")))</f>
        <v>DAL</v>
      </c>
      <c r="Q758" s="23" t="str">
        <f t="shared" si="23"/>
        <v/>
      </c>
    </row>
    <row r="759" spans="1:17" x14ac:dyDescent="0.25">
      <c r="A759">
        <v>758</v>
      </c>
      <c r="B759" s="2" t="str">
        <f>CONCATENATE(D759,"_",IF(E759&lt;10,CONCATENATE("0",E759),E759),"_",H759,"@",G759)</f>
        <v>2014_15_NOR@CHI</v>
      </c>
      <c r="C759" t="s">
        <v>1</v>
      </c>
      <c r="D759">
        <v>2014</v>
      </c>
      <c r="E759">
        <f t="shared" si="22"/>
        <v>15</v>
      </c>
      <c r="F759">
        <v>15</v>
      </c>
      <c r="G759" t="s">
        <v>68</v>
      </c>
      <c r="H759" t="s">
        <v>335</v>
      </c>
      <c r="K759">
        <v>3</v>
      </c>
      <c r="M759">
        <v>15</v>
      </c>
      <c r="N759">
        <v>31</v>
      </c>
      <c r="O759" t="str">
        <f>IF(OR(ISBLANK(N759),ISBLANK(M759)),"",IF(N759&gt;(M759+IF(ISBLANK(K759),I759,K759)),H759,IF(N759&lt;(M759+IF(ISBLANK(K759),I759,K759)),G759,"na")))</f>
        <v>NOR</v>
      </c>
      <c r="P759" t="str">
        <f>IF(OR(ISBLANK(N759),ISBLANK(M759)),"",IF(N759&gt;M759,H759,IF(N759&lt;M759,G759,"na")))</f>
        <v>NOR</v>
      </c>
      <c r="Q759" s="23" t="str">
        <f t="shared" si="23"/>
        <v/>
      </c>
    </row>
    <row r="760" spans="1:17" x14ac:dyDescent="0.25">
      <c r="A760">
        <v>759</v>
      </c>
      <c r="B760" s="2" t="str">
        <f>CONCATENATE(D760,"_",IF(E760&lt;10,CONCATENATE("0",E760),E760),"_",H760,"@",G760)</f>
        <v>2014_16_TEN@JAX</v>
      </c>
      <c r="C760" t="s">
        <v>1</v>
      </c>
      <c r="D760">
        <v>2014</v>
      </c>
      <c r="E760">
        <f t="shared" si="22"/>
        <v>16</v>
      </c>
      <c r="F760">
        <v>16</v>
      </c>
      <c r="G760" t="s">
        <v>77</v>
      </c>
      <c r="H760" t="s">
        <v>93</v>
      </c>
      <c r="K760">
        <v>-3</v>
      </c>
      <c r="M760">
        <v>21</v>
      </c>
      <c r="N760">
        <v>13</v>
      </c>
      <c r="O760" t="str">
        <f>IF(OR(ISBLANK(N760),ISBLANK(M760)),"",IF(N760&gt;(M760+IF(ISBLANK(K760),I760,K760)),H760,IF(N760&lt;(M760+IF(ISBLANK(K760),I760,K760)),G760,"na")))</f>
        <v>JAX</v>
      </c>
      <c r="P760" t="str">
        <f>IF(OR(ISBLANK(N760),ISBLANK(M760)),"",IF(N760&gt;M760,H760,IF(N760&lt;M760,G760,"na")))</f>
        <v>JAX</v>
      </c>
      <c r="Q760" s="23" t="str">
        <f t="shared" si="23"/>
        <v/>
      </c>
    </row>
    <row r="761" spans="1:17" x14ac:dyDescent="0.25">
      <c r="A761">
        <v>760</v>
      </c>
      <c r="B761" s="2" t="str">
        <f>CONCATENATE(D761,"_",IF(E761&lt;10,CONCATENATE("0",E761),E761),"_",H761,"@",G761)</f>
        <v>2014_16_SD@SFO</v>
      </c>
      <c r="C761" t="s">
        <v>1</v>
      </c>
      <c r="D761">
        <v>2014</v>
      </c>
      <c r="E761">
        <f t="shared" si="22"/>
        <v>16</v>
      </c>
      <c r="F761">
        <v>16</v>
      </c>
      <c r="G761" t="s">
        <v>333</v>
      </c>
      <c r="H761" t="s">
        <v>88</v>
      </c>
      <c r="K761">
        <v>-2.5</v>
      </c>
      <c r="M761">
        <v>35</v>
      </c>
      <c r="N761">
        <v>38</v>
      </c>
      <c r="O761" t="str">
        <f>IF(OR(ISBLANK(N761),ISBLANK(M761)),"",IF(N761&gt;(M761+IF(ISBLANK(K761),I761,K761)),H761,IF(N761&lt;(M761+IF(ISBLANK(K761),I761,K761)),G761,"na")))</f>
        <v>SD</v>
      </c>
      <c r="P761" t="str">
        <f>IF(OR(ISBLANK(N761),ISBLANK(M761)),"",IF(N761&gt;M761,H761,IF(N761&lt;M761,G761,"na")))</f>
        <v>SD</v>
      </c>
      <c r="Q761" s="23" t="str">
        <f t="shared" si="23"/>
        <v/>
      </c>
    </row>
    <row r="762" spans="1:17" x14ac:dyDescent="0.25">
      <c r="A762">
        <v>761</v>
      </c>
      <c r="B762" s="2" t="str">
        <f>CONCATENATE(D762,"_",IF(E762&lt;10,CONCATENATE("0",E762),E762),"_",H762,"@",G762)</f>
        <v>2014_16_PHI@WAS</v>
      </c>
      <c r="C762" t="s">
        <v>1</v>
      </c>
      <c r="D762">
        <v>2014</v>
      </c>
      <c r="E762">
        <f t="shared" si="22"/>
        <v>16</v>
      </c>
      <c r="F762">
        <v>16</v>
      </c>
      <c r="G762" t="s">
        <v>94</v>
      </c>
      <c r="H762" t="s">
        <v>86</v>
      </c>
      <c r="K762">
        <v>8.5</v>
      </c>
      <c r="M762">
        <v>27</v>
      </c>
      <c r="N762">
        <v>24</v>
      </c>
      <c r="O762" t="str">
        <f>IF(OR(ISBLANK(N762),ISBLANK(M762)),"",IF(N762&gt;(M762+IF(ISBLANK(K762),I762,K762)),H762,IF(N762&lt;(M762+IF(ISBLANK(K762),I762,K762)),G762,"na")))</f>
        <v>WAS</v>
      </c>
      <c r="P762" t="str">
        <f>IF(OR(ISBLANK(N762),ISBLANK(M762)),"",IF(N762&gt;M762,H762,IF(N762&lt;M762,G762,"na")))</f>
        <v>WAS</v>
      </c>
      <c r="Q762" s="23" t="str">
        <f t="shared" si="23"/>
        <v/>
      </c>
    </row>
    <row r="763" spans="1:17" x14ac:dyDescent="0.25">
      <c r="A763">
        <v>762</v>
      </c>
      <c r="B763" s="2" t="str">
        <f>CONCATENATE(D763,"_",IF(E763&lt;10,CONCATENATE("0",E763),E763),"_",H763,"@",G763)</f>
        <v>2014_16_DET@CHI</v>
      </c>
      <c r="C763" t="s">
        <v>1</v>
      </c>
      <c r="D763">
        <v>2014</v>
      </c>
      <c r="E763">
        <f t="shared" si="22"/>
        <v>16</v>
      </c>
      <c r="F763">
        <v>16</v>
      </c>
      <c r="G763" t="s">
        <v>68</v>
      </c>
      <c r="H763" t="s">
        <v>73</v>
      </c>
      <c r="K763">
        <v>4.5</v>
      </c>
      <c r="M763">
        <v>14</v>
      </c>
      <c r="N763">
        <v>20</v>
      </c>
      <c r="O763" t="str">
        <f>IF(OR(ISBLANK(N763),ISBLANK(M763)),"",IF(N763&gt;(M763+IF(ISBLANK(K763),I763,K763)),H763,IF(N763&lt;(M763+IF(ISBLANK(K763),I763,K763)),G763,"na")))</f>
        <v>DET</v>
      </c>
      <c r="P763" t="str">
        <f>IF(OR(ISBLANK(N763),ISBLANK(M763)),"",IF(N763&gt;M763,H763,IF(N763&lt;M763,G763,"na")))</f>
        <v>DET</v>
      </c>
      <c r="Q763" s="23" t="str">
        <f t="shared" si="23"/>
        <v/>
      </c>
    </row>
    <row r="764" spans="1:17" x14ac:dyDescent="0.25">
      <c r="A764">
        <v>763</v>
      </c>
      <c r="B764" s="2" t="str">
        <f>CONCATENATE(D764,"_",IF(E764&lt;10,CONCATENATE("0",E764),E764),"_",H764,"@",G764)</f>
        <v>2014_16_MIN@MIA</v>
      </c>
      <c r="C764" t="s">
        <v>1</v>
      </c>
      <c r="D764">
        <v>2014</v>
      </c>
      <c r="E764">
        <f t="shared" si="22"/>
        <v>16</v>
      </c>
      <c r="F764">
        <v>16</v>
      </c>
      <c r="G764" t="s">
        <v>79</v>
      </c>
      <c r="H764" t="s">
        <v>80</v>
      </c>
      <c r="K764">
        <v>-6.5</v>
      </c>
      <c r="M764">
        <v>37</v>
      </c>
      <c r="N764">
        <v>35</v>
      </c>
      <c r="O764" t="str">
        <f>IF(OR(ISBLANK(N764),ISBLANK(M764)),"",IF(N764&gt;(M764+IF(ISBLANK(K764),I764,K764)),H764,IF(N764&lt;(M764+IF(ISBLANK(K764),I764,K764)),G764,"na")))</f>
        <v>MIN</v>
      </c>
      <c r="P764" t="str">
        <f>IF(OR(ISBLANK(N764),ISBLANK(M764)),"",IF(N764&gt;M764,H764,IF(N764&lt;M764,G764,"na")))</f>
        <v>MIA</v>
      </c>
      <c r="Q764" s="23" t="str">
        <f t="shared" si="23"/>
        <v/>
      </c>
    </row>
    <row r="765" spans="1:17" x14ac:dyDescent="0.25">
      <c r="A765">
        <v>764</v>
      </c>
      <c r="B765" s="2" t="str">
        <f>CONCATENATE(D765,"_",IF(E765&lt;10,CONCATENATE("0",E765),E765),"_",H765,"@",G765)</f>
        <v>2014_16_ATL@NOR</v>
      </c>
      <c r="C765" t="s">
        <v>1</v>
      </c>
      <c r="D765">
        <v>2014</v>
      </c>
      <c r="E765">
        <f t="shared" si="22"/>
        <v>16</v>
      </c>
      <c r="F765">
        <v>16</v>
      </c>
      <c r="G765" t="s">
        <v>335</v>
      </c>
      <c r="H765" t="s">
        <v>20</v>
      </c>
      <c r="K765">
        <v>-6.5</v>
      </c>
      <c r="M765">
        <v>14</v>
      </c>
      <c r="N765">
        <v>30</v>
      </c>
      <c r="O765" t="str">
        <f>IF(OR(ISBLANK(N765),ISBLANK(M765)),"",IF(N765&gt;(M765+IF(ISBLANK(K765),I765,K765)),H765,IF(N765&lt;(M765+IF(ISBLANK(K765),I765,K765)),G765,"na")))</f>
        <v>ATL</v>
      </c>
      <c r="P765" t="str">
        <f>IF(OR(ISBLANK(N765),ISBLANK(M765)),"",IF(N765&gt;M765,H765,IF(N765&lt;M765,G765,"na")))</f>
        <v>ATL</v>
      </c>
      <c r="Q765" s="23" t="str">
        <f t="shared" si="23"/>
        <v/>
      </c>
    </row>
    <row r="766" spans="1:17" x14ac:dyDescent="0.25">
      <c r="A766">
        <v>765</v>
      </c>
      <c r="B766" s="2" t="str">
        <f>CONCATENATE(D766,"_",IF(E766&lt;10,CONCATENATE("0",E766),E766),"_",H766,"@",G766)</f>
        <v>2014_16_NWE@NYJ</v>
      </c>
      <c r="C766" t="s">
        <v>1</v>
      </c>
      <c r="D766">
        <v>2014</v>
      </c>
      <c r="E766">
        <f t="shared" si="22"/>
        <v>16</v>
      </c>
      <c r="F766">
        <v>16</v>
      </c>
      <c r="G766" t="s">
        <v>84</v>
      </c>
      <c r="H766" t="s">
        <v>332</v>
      </c>
      <c r="K766">
        <v>10</v>
      </c>
      <c r="M766">
        <v>16</v>
      </c>
      <c r="N766">
        <v>17</v>
      </c>
      <c r="O766" t="str">
        <f>IF(OR(ISBLANK(N766),ISBLANK(M766)),"",IF(N766&gt;(M766+IF(ISBLANK(K766),I766,K766)),H766,IF(N766&lt;(M766+IF(ISBLANK(K766),I766,K766)),G766,"na")))</f>
        <v>NYJ</v>
      </c>
      <c r="P766" t="str">
        <f>IF(OR(ISBLANK(N766),ISBLANK(M766)),"",IF(N766&gt;M766,H766,IF(N766&lt;M766,G766,"na")))</f>
        <v>NWE</v>
      </c>
      <c r="Q766" s="23" t="str">
        <f t="shared" si="23"/>
        <v/>
      </c>
    </row>
    <row r="767" spans="1:17" x14ac:dyDescent="0.25">
      <c r="A767">
        <v>766</v>
      </c>
      <c r="B767" s="2" t="str">
        <f>CONCATENATE(D767,"_",IF(E767&lt;10,CONCATENATE("0",E767),E767),"_",H767,"@",G767)</f>
        <v>2014_16_KCY@PIT</v>
      </c>
      <c r="C767" t="s">
        <v>1</v>
      </c>
      <c r="D767">
        <v>2014</v>
      </c>
      <c r="E767">
        <f t="shared" si="22"/>
        <v>16</v>
      </c>
      <c r="F767">
        <v>16</v>
      </c>
      <c r="G767" t="s">
        <v>87</v>
      </c>
      <c r="H767" t="s">
        <v>331</v>
      </c>
      <c r="K767">
        <v>-3</v>
      </c>
      <c r="M767">
        <v>20</v>
      </c>
      <c r="N767">
        <v>12</v>
      </c>
      <c r="O767" t="str">
        <f>IF(OR(ISBLANK(N767),ISBLANK(M767)),"",IF(N767&gt;(M767+IF(ISBLANK(K767),I767,K767)),H767,IF(N767&lt;(M767+IF(ISBLANK(K767),I767,K767)),G767,"na")))</f>
        <v>PIT</v>
      </c>
      <c r="P767" t="str">
        <f>IF(OR(ISBLANK(N767),ISBLANK(M767)),"",IF(N767&gt;M767,H767,IF(N767&lt;M767,G767,"na")))</f>
        <v>PIT</v>
      </c>
      <c r="Q767" s="23" t="str">
        <f t="shared" si="23"/>
        <v/>
      </c>
    </row>
    <row r="768" spans="1:17" x14ac:dyDescent="0.25">
      <c r="A768">
        <v>767</v>
      </c>
      <c r="B768" s="2" t="str">
        <f>CONCATENATE(D768,"_",IF(E768&lt;10,CONCATENATE("0",E768),E768),"_",H768,"@",G768)</f>
        <v>2014_16_GBY@TBY</v>
      </c>
      <c r="C768" t="s">
        <v>1</v>
      </c>
      <c r="D768">
        <v>2014</v>
      </c>
      <c r="E768">
        <f t="shared" si="22"/>
        <v>16</v>
      </c>
      <c r="F768">
        <v>16</v>
      </c>
      <c r="G768" t="s">
        <v>334</v>
      </c>
      <c r="H768" t="s">
        <v>330</v>
      </c>
      <c r="K768">
        <v>10</v>
      </c>
      <c r="M768">
        <v>3</v>
      </c>
      <c r="N768">
        <v>20</v>
      </c>
      <c r="O768" t="str">
        <f>IF(OR(ISBLANK(N768),ISBLANK(M768)),"",IF(N768&gt;(M768+IF(ISBLANK(K768),I768,K768)),H768,IF(N768&lt;(M768+IF(ISBLANK(K768),I768,K768)),G768,"na")))</f>
        <v>GBY</v>
      </c>
      <c r="P768" t="str">
        <f>IF(OR(ISBLANK(N768),ISBLANK(M768)),"",IF(N768&gt;M768,H768,IF(N768&lt;M768,G768,"na")))</f>
        <v>GBY</v>
      </c>
      <c r="Q768" s="23" t="str">
        <f t="shared" si="23"/>
        <v/>
      </c>
    </row>
    <row r="769" spans="1:17" x14ac:dyDescent="0.25">
      <c r="A769">
        <v>768</v>
      </c>
      <c r="B769" s="2" t="str">
        <f>CONCATENATE(D769,"_",IF(E769&lt;10,CONCATENATE("0",E769),E769),"_",H769,"@",G769)</f>
        <v>2014_16_CLE@CAR</v>
      </c>
      <c r="C769" t="s">
        <v>1</v>
      </c>
      <c r="D769">
        <v>2014</v>
      </c>
      <c r="E769">
        <f t="shared" si="22"/>
        <v>16</v>
      </c>
      <c r="F769">
        <v>16</v>
      </c>
      <c r="G769" t="s">
        <v>67</v>
      </c>
      <c r="H769" t="s">
        <v>70</v>
      </c>
      <c r="K769">
        <v>-4</v>
      </c>
      <c r="M769">
        <v>17</v>
      </c>
      <c r="N769">
        <v>13</v>
      </c>
      <c r="O769" t="str">
        <f>IF(OR(ISBLANK(N769),ISBLANK(M769)),"",IF(N769&gt;(M769+IF(ISBLANK(K769),I769,K769)),H769,IF(N769&lt;(M769+IF(ISBLANK(K769),I769,K769)),G769,"na")))</f>
        <v>na</v>
      </c>
      <c r="P769" t="str">
        <f>IF(OR(ISBLANK(N769),ISBLANK(M769)),"",IF(N769&gt;M769,H769,IF(N769&lt;M769,G769,"na")))</f>
        <v>CAR</v>
      </c>
      <c r="Q769" s="23" t="str">
        <f t="shared" si="23"/>
        <v/>
      </c>
    </row>
    <row r="770" spans="1:17" x14ac:dyDescent="0.25">
      <c r="A770">
        <v>769</v>
      </c>
      <c r="B770" s="2" t="str">
        <f>CONCATENATE(D770,"_",IF(E770&lt;10,CONCATENATE("0",E770),E770),"_",H770,"@",G770)</f>
        <v>2014_16_BAL@HOU</v>
      </c>
      <c r="C770" t="s">
        <v>1</v>
      </c>
      <c r="D770">
        <v>2014</v>
      </c>
      <c r="E770">
        <f t="shared" ref="E770:E833" si="24">IF(C770="rs",F770,17+F770)</f>
        <v>16</v>
      </c>
      <c r="F770">
        <v>16</v>
      </c>
      <c r="G770" t="s">
        <v>75</v>
      </c>
      <c r="H770" t="s">
        <v>65</v>
      </c>
      <c r="K770">
        <v>4.5</v>
      </c>
      <c r="M770">
        <v>25</v>
      </c>
      <c r="N770">
        <v>13</v>
      </c>
      <c r="O770" t="str">
        <f>IF(OR(ISBLANK(N770),ISBLANK(M770)),"",IF(N770&gt;(M770+IF(ISBLANK(K770),I770,K770)),H770,IF(N770&lt;(M770+IF(ISBLANK(K770),I770,K770)),G770,"na")))</f>
        <v>HOU</v>
      </c>
      <c r="P770" t="str">
        <f>IF(OR(ISBLANK(N770),ISBLANK(M770)),"",IF(N770&gt;M770,H770,IF(N770&lt;M770,G770,"na")))</f>
        <v>HOU</v>
      </c>
      <c r="Q770" s="23" t="str">
        <f t="shared" si="23"/>
        <v/>
      </c>
    </row>
    <row r="771" spans="1:17" x14ac:dyDescent="0.25">
      <c r="A771">
        <v>770</v>
      </c>
      <c r="B771" s="2" t="str">
        <f>CONCATENATE(D771,"_",IF(E771&lt;10,CONCATENATE("0",E771),E771),"_",H771,"@",G771)</f>
        <v>2014_16_NYG@STL</v>
      </c>
      <c r="C771" t="s">
        <v>1</v>
      </c>
      <c r="D771">
        <v>2014</v>
      </c>
      <c r="E771">
        <f t="shared" si="24"/>
        <v>16</v>
      </c>
      <c r="F771">
        <v>16</v>
      </c>
      <c r="G771" t="s">
        <v>91</v>
      </c>
      <c r="H771" t="s">
        <v>83</v>
      </c>
      <c r="K771">
        <v>-5</v>
      </c>
      <c r="M771">
        <v>27</v>
      </c>
      <c r="N771">
        <v>37</v>
      </c>
      <c r="O771" t="str">
        <f>IF(OR(ISBLANK(N771),ISBLANK(M771)),"",IF(N771&gt;(M771+IF(ISBLANK(K771),I771,K771)),H771,IF(N771&lt;(M771+IF(ISBLANK(K771),I771,K771)),G771,"na")))</f>
        <v>NYG</v>
      </c>
      <c r="P771" t="str">
        <f>IF(OR(ISBLANK(N771),ISBLANK(M771)),"",IF(N771&gt;M771,H771,IF(N771&lt;M771,G771,"na")))</f>
        <v>NYG</v>
      </c>
      <c r="Q771" s="23" t="str">
        <f t="shared" ref="Q771:Q834" si="25">IF(OR(ISBLANK(M771),ISBLANK(N771),ISBLANK(L771)),"",IF(L771&gt;SUM(M771:N771),"U",IF(L771&lt;SUM(M771:N771),"O","E")))</f>
        <v/>
      </c>
    </row>
    <row r="772" spans="1:17" x14ac:dyDescent="0.25">
      <c r="A772">
        <v>771</v>
      </c>
      <c r="B772" s="2" t="str">
        <f>CONCATENATE(D772,"_",IF(E772&lt;10,CONCATENATE("0",E772),E772),"_",H772,"@",G772)</f>
        <v>2014_16_IND@DAL</v>
      </c>
      <c r="C772" t="s">
        <v>1</v>
      </c>
      <c r="D772">
        <v>2014</v>
      </c>
      <c r="E772">
        <f t="shared" si="24"/>
        <v>16</v>
      </c>
      <c r="F772">
        <v>16</v>
      </c>
      <c r="G772" t="s">
        <v>71</v>
      </c>
      <c r="H772" t="s">
        <v>76</v>
      </c>
      <c r="K772">
        <v>-3</v>
      </c>
      <c r="M772">
        <v>42</v>
      </c>
      <c r="N772">
        <v>7</v>
      </c>
      <c r="O772" t="str">
        <f>IF(OR(ISBLANK(N772),ISBLANK(M772)),"",IF(N772&gt;(M772+IF(ISBLANK(K772),I772,K772)),H772,IF(N772&lt;(M772+IF(ISBLANK(K772),I772,K772)),G772,"na")))</f>
        <v>DAL</v>
      </c>
      <c r="P772" t="str">
        <f>IF(OR(ISBLANK(N772),ISBLANK(M772)),"",IF(N772&gt;M772,H772,IF(N772&lt;M772,G772,"na")))</f>
        <v>DAL</v>
      </c>
      <c r="Q772" s="23" t="str">
        <f t="shared" si="25"/>
        <v/>
      </c>
    </row>
    <row r="773" spans="1:17" x14ac:dyDescent="0.25">
      <c r="A773">
        <v>772</v>
      </c>
      <c r="B773" s="2" t="str">
        <f>CONCATENATE(D773,"_",IF(E773&lt;10,CONCATENATE("0",E773),E773),"_",H773,"@",G773)</f>
        <v>2014_16_BUF@OAK</v>
      </c>
      <c r="C773" t="s">
        <v>1</v>
      </c>
      <c r="D773">
        <v>2014</v>
      </c>
      <c r="E773">
        <f t="shared" si="24"/>
        <v>16</v>
      </c>
      <c r="F773">
        <v>16</v>
      </c>
      <c r="G773" t="s">
        <v>85</v>
      </c>
      <c r="H773" t="s">
        <v>66</v>
      </c>
      <c r="K773">
        <v>6</v>
      </c>
      <c r="M773">
        <v>26</v>
      </c>
      <c r="N773">
        <v>24</v>
      </c>
      <c r="O773" t="str">
        <f>IF(OR(ISBLANK(N773),ISBLANK(M773)),"",IF(N773&gt;(M773+IF(ISBLANK(K773),I773,K773)),H773,IF(N773&lt;(M773+IF(ISBLANK(K773),I773,K773)),G773,"na")))</f>
        <v>OAK</v>
      </c>
      <c r="P773" t="str">
        <f>IF(OR(ISBLANK(N773),ISBLANK(M773)),"",IF(N773&gt;M773,H773,IF(N773&lt;M773,G773,"na")))</f>
        <v>OAK</v>
      </c>
      <c r="Q773" s="23" t="str">
        <f t="shared" si="25"/>
        <v/>
      </c>
    </row>
    <row r="774" spans="1:17" x14ac:dyDescent="0.25">
      <c r="A774">
        <v>773</v>
      </c>
      <c r="B774" s="2" t="str">
        <f>CONCATENATE(D774,"_",IF(E774&lt;10,CONCATENATE("0",E774),E774),"_",H774,"@",G774)</f>
        <v>2014_16_SEA@ARI</v>
      </c>
      <c r="C774" t="s">
        <v>1</v>
      </c>
      <c r="D774">
        <v>2014</v>
      </c>
      <c r="E774">
        <f t="shared" si="24"/>
        <v>16</v>
      </c>
      <c r="F774">
        <v>16</v>
      </c>
      <c r="G774" t="s">
        <v>64</v>
      </c>
      <c r="H774" t="s">
        <v>89</v>
      </c>
      <c r="K774">
        <v>7.5</v>
      </c>
      <c r="M774">
        <v>6</v>
      </c>
      <c r="N774">
        <v>35</v>
      </c>
      <c r="O774" t="str">
        <f>IF(OR(ISBLANK(N774),ISBLANK(M774)),"",IF(N774&gt;(M774+IF(ISBLANK(K774),I774,K774)),H774,IF(N774&lt;(M774+IF(ISBLANK(K774),I774,K774)),G774,"na")))</f>
        <v>SEA</v>
      </c>
      <c r="P774" t="str">
        <f>IF(OR(ISBLANK(N774),ISBLANK(M774)),"",IF(N774&gt;M774,H774,IF(N774&lt;M774,G774,"na")))</f>
        <v>SEA</v>
      </c>
      <c r="Q774" s="23" t="str">
        <f t="shared" si="25"/>
        <v/>
      </c>
    </row>
    <row r="775" spans="1:17" x14ac:dyDescent="0.25">
      <c r="A775">
        <v>774</v>
      </c>
      <c r="B775" s="2" t="str">
        <f>CONCATENATE(D775,"_",IF(E775&lt;10,CONCATENATE("0",E775),E775),"_",H775,"@",G775)</f>
        <v>2014_16_DEN@CIN</v>
      </c>
      <c r="C775" t="s">
        <v>1</v>
      </c>
      <c r="D775">
        <v>2014</v>
      </c>
      <c r="E775">
        <f t="shared" si="24"/>
        <v>16</v>
      </c>
      <c r="F775">
        <v>16</v>
      </c>
      <c r="G775" t="s">
        <v>69</v>
      </c>
      <c r="H775" t="s">
        <v>72</v>
      </c>
      <c r="K775">
        <v>3.5</v>
      </c>
      <c r="M775">
        <v>37</v>
      </c>
      <c r="N775">
        <v>28</v>
      </c>
      <c r="O775" t="str">
        <f>IF(OR(ISBLANK(N775),ISBLANK(M775)),"",IF(N775&gt;(M775+IF(ISBLANK(K775),I775,K775)),H775,IF(N775&lt;(M775+IF(ISBLANK(K775),I775,K775)),G775,"na")))</f>
        <v>CIN</v>
      </c>
      <c r="P775" t="str">
        <f>IF(OR(ISBLANK(N775),ISBLANK(M775)),"",IF(N775&gt;M775,H775,IF(N775&lt;M775,G775,"na")))</f>
        <v>CIN</v>
      </c>
      <c r="Q775" s="23" t="str">
        <f t="shared" si="25"/>
        <v/>
      </c>
    </row>
    <row r="776" spans="1:17" x14ac:dyDescent="0.25">
      <c r="A776">
        <v>775</v>
      </c>
      <c r="B776" s="2" t="str">
        <f>CONCATENATE(D776,"_",IF(E776&lt;10,CONCATENATE("0",E776),E776),"_",H776,"@",G776)</f>
        <v>2014_17_CAR@ATL</v>
      </c>
      <c r="C776" t="s">
        <v>1</v>
      </c>
      <c r="D776">
        <v>2014</v>
      </c>
      <c r="E776">
        <f t="shared" si="24"/>
        <v>17</v>
      </c>
      <c r="F776">
        <v>17</v>
      </c>
      <c r="G776" t="s">
        <v>20</v>
      </c>
      <c r="H776" t="s">
        <v>67</v>
      </c>
      <c r="K776">
        <v>-3.5</v>
      </c>
      <c r="M776">
        <v>3</v>
      </c>
      <c r="N776">
        <v>34</v>
      </c>
      <c r="O776" t="str">
        <f>IF(OR(ISBLANK(N776),ISBLANK(M776)),"",IF(N776&gt;(M776+IF(ISBLANK(K776),I776,K776)),H776,IF(N776&lt;(M776+IF(ISBLANK(K776),I776,K776)),G776,"na")))</f>
        <v>CAR</v>
      </c>
      <c r="P776" t="str">
        <f>IF(OR(ISBLANK(N776),ISBLANK(M776)),"",IF(N776&gt;M776,H776,IF(N776&lt;M776,G776,"na")))</f>
        <v>CAR</v>
      </c>
      <c r="Q776" s="23" t="str">
        <f t="shared" si="25"/>
        <v/>
      </c>
    </row>
    <row r="777" spans="1:17" x14ac:dyDescent="0.25">
      <c r="A777">
        <v>776</v>
      </c>
      <c r="B777" s="2" t="str">
        <f>CONCATENATE(D777,"_",IF(E777&lt;10,CONCATENATE("0",E777),E777),"_",H777,"@",G777)</f>
        <v>2014_17_DET@GBY</v>
      </c>
      <c r="C777" t="s">
        <v>1</v>
      </c>
      <c r="D777">
        <v>2014</v>
      </c>
      <c r="E777">
        <f t="shared" si="24"/>
        <v>17</v>
      </c>
      <c r="F777">
        <v>17</v>
      </c>
      <c r="G777" t="s">
        <v>330</v>
      </c>
      <c r="H777" t="s">
        <v>73</v>
      </c>
      <c r="K777">
        <v>-7</v>
      </c>
      <c r="M777">
        <v>30</v>
      </c>
      <c r="N777">
        <v>20</v>
      </c>
      <c r="O777" t="str">
        <f>IF(OR(ISBLANK(N777),ISBLANK(M777)),"",IF(N777&gt;(M777+IF(ISBLANK(K777),I777,K777)),H777,IF(N777&lt;(M777+IF(ISBLANK(K777),I777,K777)),G777,"na")))</f>
        <v>GBY</v>
      </c>
      <c r="P777" t="str">
        <f>IF(OR(ISBLANK(N777),ISBLANK(M777)),"",IF(N777&gt;M777,H777,IF(N777&lt;M777,G777,"na")))</f>
        <v>GBY</v>
      </c>
      <c r="Q777" s="23" t="str">
        <f t="shared" si="25"/>
        <v/>
      </c>
    </row>
    <row r="778" spans="1:17" x14ac:dyDescent="0.25">
      <c r="A778">
        <v>777</v>
      </c>
      <c r="B778" s="2" t="str">
        <f>CONCATENATE(D778,"_",IF(E778&lt;10,CONCATENATE("0",E778),E778),"_",H778,"@",G778)</f>
        <v>2014_17_IND@TEN</v>
      </c>
      <c r="C778" t="s">
        <v>1</v>
      </c>
      <c r="D778">
        <v>2014</v>
      </c>
      <c r="E778">
        <f t="shared" si="24"/>
        <v>17</v>
      </c>
      <c r="F778">
        <v>17</v>
      </c>
      <c r="G778" t="s">
        <v>93</v>
      </c>
      <c r="H778" t="s">
        <v>76</v>
      </c>
      <c r="K778">
        <v>6.5</v>
      </c>
      <c r="M778">
        <v>10</v>
      </c>
      <c r="N778">
        <v>27</v>
      </c>
      <c r="O778" t="str">
        <f>IF(OR(ISBLANK(N778),ISBLANK(M778)),"",IF(N778&gt;(M778+IF(ISBLANK(K778),I778,K778)),H778,IF(N778&lt;(M778+IF(ISBLANK(K778),I778,K778)),G778,"na")))</f>
        <v>IND</v>
      </c>
      <c r="P778" t="str">
        <f>IF(OR(ISBLANK(N778),ISBLANK(M778)),"",IF(N778&gt;M778,H778,IF(N778&lt;M778,G778,"na")))</f>
        <v>IND</v>
      </c>
      <c r="Q778" s="23" t="str">
        <f t="shared" si="25"/>
        <v/>
      </c>
    </row>
    <row r="779" spans="1:17" x14ac:dyDescent="0.25">
      <c r="A779">
        <v>778</v>
      </c>
      <c r="B779" s="2" t="str">
        <f>CONCATENATE(D779,"_",IF(E779&lt;10,CONCATENATE("0",E779),E779),"_",H779,"@",G779)</f>
        <v>2014_17_SD@KCY</v>
      </c>
      <c r="C779" t="s">
        <v>1</v>
      </c>
      <c r="D779">
        <v>2014</v>
      </c>
      <c r="E779">
        <f t="shared" si="24"/>
        <v>17</v>
      </c>
      <c r="F779">
        <v>17</v>
      </c>
      <c r="G779" t="s">
        <v>331</v>
      </c>
      <c r="H779" t="s">
        <v>88</v>
      </c>
      <c r="K779">
        <v>-2.5</v>
      </c>
      <c r="M779">
        <v>19</v>
      </c>
      <c r="N779">
        <v>7</v>
      </c>
      <c r="O779" t="str">
        <f>IF(OR(ISBLANK(N779),ISBLANK(M779)),"",IF(N779&gt;(M779+IF(ISBLANK(K779),I779,K779)),H779,IF(N779&lt;(M779+IF(ISBLANK(K779),I779,K779)),G779,"na")))</f>
        <v>KCY</v>
      </c>
      <c r="P779" t="str">
        <f>IF(OR(ISBLANK(N779),ISBLANK(M779)),"",IF(N779&gt;M779,H779,IF(N779&lt;M779,G779,"na")))</f>
        <v>KCY</v>
      </c>
      <c r="Q779" s="23" t="str">
        <f t="shared" si="25"/>
        <v/>
      </c>
    </row>
    <row r="780" spans="1:17" x14ac:dyDescent="0.25">
      <c r="A780">
        <v>779</v>
      </c>
      <c r="B780" s="2" t="str">
        <f>CONCATENATE(D780,"_",IF(E780&lt;10,CONCATENATE("0",E780),E780),"_",H780,"@",G780)</f>
        <v>2014_17_NYJ@MIA</v>
      </c>
      <c r="C780" t="s">
        <v>1</v>
      </c>
      <c r="D780">
        <v>2014</v>
      </c>
      <c r="E780">
        <f t="shared" si="24"/>
        <v>17</v>
      </c>
      <c r="F780">
        <v>17</v>
      </c>
      <c r="G780" t="s">
        <v>79</v>
      </c>
      <c r="H780" t="s">
        <v>84</v>
      </c>
      <c r="K780">
        <v>-4.5</v>
      </c>
      <c r="M780">
        <v>24</v>
      </c>
      <c r="N780">
        <v>37</v>
      </c>
      <c r="O780" t="str">
        <f>IF(OR(ISBLANK(N780),ISBLANK(M780)),"",IF(N780&gt;(M780+IF(ISBLANK(K780),I780,K780)),H780,IF(N780&lt;(M780+IF(ISBLANK(K780),I780,K780)),G780,"na")))</f>
        <v>NYJ</v>
      </c>
      <c r="P780" t="str">
        <f>IF(OR(ISBLANK(N780),ISBLANK(M780)),"",IF(N780&gt;M780,H780,IF(N780&lt;M780,G780,"na")))</f>
        <v>NYJ</v>
      </c>
      <c r="Q780" s="23" t="str">
        <f t="shared" si="25"/>
        <v/>
      </c>
    </row>
    <row r="781" spans="1:17" x14ac:dyDescent="0.25">
      <c r="A781">
        <v>780</v>
      </c>
      <c r="B781" s="2" t="str">
        <f>CONCATENATE(D781,"_",IF(E781&lt;10,CONCATENATE("0",E781),E781),"_",H781,"@",G781)</f>
        <v>2014_17_CHI@MIN</v>
      </c>
      <c r="C781" t="s">
        <v>1</v>
      </c>
      <c r="D781">
        <v>2014</v>
      </c>
      <c r="E781">
        <f t="shared" si="24"/>
        <v>17</v>
      </c>
      <c r="F781">
        <v>17</v>
      </c>
      <c r="G781" t="s">
        <v>80</v>
      </c>
      <c r="H781" t="s">
        <v>68</v>
      </c>
      <c r="K781">
        <v>-7</v>
      </c>
      <c r="M781">
        <v>13</v>
      </c>
      <c r="N781">
        <v>9</v>
      </c>
      <c r="O781" t="str">
        <f>IF(OR(ISBLANK(N781),ISBLANK(M781)),"",IF(N781&gt;(M781+IF(ISBLANK(K781),I781,K781)),H781,IF(N781&lt;(M781+IF(ISBLANK(K781),I781,K781)),G781,"na")))</f>
        <v>CHI</v>
      </c>
      <c r="P781" t="str">
        <f>IF(OR(ISBLANK(N781),ISBLANK(M781)),"",IF(N781&gt;M781,H781,IF(N781&lt;M781,G781,"na")))</f>
        <v>MIN</v>
      </c>
      <c r="Q781" s="23" t="str">
        <f t="shared" si="25"/>
        <v/>
      </c>
    </row>
    <row r="782" spans="1:17" x14ac:dyDescent="0.25">
      <c r="A782">
        <v>781</v>
      </c>
      <c r="B782" s="2" t="str">
        <f>CONCATENATE(D782,"_",IF(E782&lt;10,CONCATENATE("0",E782),E782),"_",H782,"@",G782)</f>
        <v>2014_17_BUF@NWE</v>
      </c>
      <c r="C782" t="s">
        <v>1</v>
      </c>
      <c r="D782">
        <v>2014</v>
      </c>
      <c r="E782">
        <f t="shared" si="24"/>
        <v>17</v>
      </c>
      <c r="F782">
        <v>17</v>
      </c>
      <c r="G782" t="s">
        <v>332</v>
      </c>
      <c r="H782" t="s">
        <v>66</v>
      </c>
      <c r="K782">
        <v>-10.5</v>
      </c>
      <c r="M782">
        <v>9</v>
      </c>
      <c r="N782">
        <v>17</v>
      </c>
      <c r="O782" t="str">
        <f>IF(OR(ISBLANK(N782),ISBLANK(M782)),"",IF(N782&gt;(M782+IF(ISBLANK(K782),I782,K782)),H782,IF(N782&lt;(M782+IF(ISBLANK(K782),I782,K782)),G782,"na")))</f>
        <v>BUF</v>
      </c>
      <c r="P782" t="str">
        <f>IF(OR(ISBLANK(N782),ISBLANK(M782)),"",IF(N782&gt;M782,H782,IF(N782&lt;M782,G782,"na")))</f>
        <v>BUF</v>
      </c>
      <c r="Q782" s="23" t="str">
        <f t="shared" si="25"/>
        <v/>
      </c>
    </row>
    <row r="783" spans="1:17" x14ac:dyDescent="0.25">
      <c r="A783">
        <v>782</v>
      </c>
      <c r="B783" s="2" t="str">
        <f>CONCATENATE(D783,"_",IF(E783&lt;10,CONCATENATE("0",E783),E783),"_",H783,"@",G783)</f>
        <v>2014_17_PHI@NYG</v>
      </c>
      <c r="C783" t="s">
        <v>1</v>
      </c>
      <c r="D783">
        <v>2014</v>
      </c>
      <c r="E783">
        <f t="shared" si="24"/>
        <v>17</v>
      </c>
      <c r="F783">
        <v>17</v>
      </c>
      <c r="G783" t="s">
        <v>83</v>
      </c>
      <c r="H783" t="s">
        <v>86</v>
      </c>
      <c r="K783">
        <v>-2.5</v>
      </c>
      <c r="M783">
        <v>26</v>
      </c>
      <c r="N783">
        <v>34</v>
      </c>
      <c r="O783" t="str">
        <f>IF(OR(ISBLANK(N783),ISBLANK(M783)),"",IF(N783&gt;(M783+IF(ISBLANK(K783),I783,K783)),H783,IF(N783&lt;(M783+IF(ISBLANK(K783),I783,K783)),G783,"na")))</f>
        <v>PHI</v>
      </c>
      <c r="P783" t="str">
        <f>IF(OR(ISBLANK(N783),ISBLANK(M783)),"",IF(N783&gt;M783,H783,IF(N783&lt;M783,G783,"na")))</f>
        <v>PHI</v>
      </c>
      <c r="Q783" s="23" t="str">
        <f t="shared" si="25"/>
        <v/>
      </c>
    </row>
    <row r="784" spans="1:17" x14ac:dyDescent="0.25">
      <c r="A784">
        <v>783</v>
      </c>
      <c r="B784" s="2" t="str">
        <f>CONCATENATE(D784,"_",IF(E784&lt;10,CONCATENATE("0",E784),E784),"_",H784,"@",G784)</f>
        <v>2014_17_CIN@PIT</v>
      </c>
      <c r="C784" t="s">
        <v>1</v>
      </c>
      <c r="D784">
        <v>2014</v>
      </c>
      <c r="E784">
        <f t="shared" si="24"/>
        <v>17</v>
      </c>
      <c r="F784">
        <v>17</v>
      </c>
      <c r="G784" t="s">
        <v>87</v>
      </c>
      <c r="H784" t="s">
        <v>69</v>
      </c>
      <c r="K784">
        <v>-3</v>
      </c>
      <c r="M784">
        <v>27</v>
      </c>
      <c r="N784">
        <v>17</v>
      </c>
      <c r="O784" t="str">
        <f>IF(OR(ISBLANK(N784),ISBLANK(M784)),"",IF(N784&gt;(M784+IF(ISBLANK(K784),I784,K784)),H784,IF(N784&lt;(M784+IF(ISBLANK(K784),I784,K784)),G784,"na")))</f>
        <v>PIT</v>
      </c>
      <c r="P784" t="str">
        <f>IF(OR(ISBLANK(N784),ISBLANK(M784)),"",IF(N784&gt;M784,H784,IF(N784&lt;M784,G784,"na")))</f>
        <v>PIT</v>
      </c>
      <c r="Q784" s="23" t="str">
        <f t="shared" si="25"/>
        <v/>
      </c>
    </row>
    <row r="785" spans="1:17" x14ac:dyDescent="0.25">
      <c r="A785">
        <v>784</v>
      </c>
      <c r="B785" s="2" t="str">
        <f>CONCATENATE(D785,"_",IF(E785&lt;10,CONCATENATE("0",E785),E785),"_",H785,"@",G785)</f>
        <v>2014_17_NOR@TBY</v>
      </c>
      <c r="C785" t="s">
        <v>1</v>
      </c>
      <c r="D785">
        <v>2014</v>
      </c>
      <c r="E785">
        <f t="shared" si="24"/>
        <v>17</v>
      </c>
      <c r="F785">
        <v>17</v>
      </c>
      <c r="G785" t="s">
        <v>334</v>
      </c>
      <c r="H785" t="s">
        <v>335</v>
      </c>
      <c r="K785">
        <v>3.5</v>
      </c>
      <c r="M785">
        <v>20</v>
      </c>
      <c r="N785">
        <v>23</v>
      </c>
      <c r="O785" t="str">
        <f>IF(OR(ISBLANK(N785),ISBLANK(M785)),"",IF(N785&gt;(M785+IF(ISBLANK(K785),I785,K785)),H785,IF(N785&lt;(M785+IF(ISBLANK(K785),I785,K785)),G785,"na")))</f>
        <v>TBY</v>
      </c>
      <c r="P785" t="str">
        <f>IF(OR(ISBLANK(N785),ISBLANK(M785)),"",IF(N785&gt;M785,H785,IF(N785&lt;M785,G785,"na")))</f>
        <v>NOR</v>
      </c>
      <c r="Q785" s="23" t="str">
        <f t="shared" si="25"/>
        <v/>
      </c>
    </row>
    <row r="786" spans="1:17" x14ac:dyDescent="0.25">
      <c r="A786">
        <v>785</v>
      </c>
      <c r="B786" s="2" t="str">
        <f>CONCATENATE(D786,"_",IF(E786&lt;10,CONCATENATE("0",E786),E786),"_",H786,"@",G786)</f>
        <v>2014_17_DAL@WAS</v>
      </c>
      <c r="C786" t="s">
        <v>1</v>
      </c>
      <c r="D786">
        <v>2014</v>
      </c>
      <c r="E786">
        <f t="shared" si="24"/>
        <v>17</v>
      </c>
      <c r="F786">
        <v>17</v>
      </c>
      <c r="G786" t="s">
        <v>94</v>
      </c>
      <c r="H786" t="s">
        <v>71</v>
      </c>
      <c r="K786">
        <v>6.5</v>
      </c>
      <c r="M786">
        <v>17</v>
      </c>
      <c r="N786">
        <v>44</v>
      </c>
      <c r="O786" t="str">
        <f>IF(OR(ISBLANK(N786),ISBLANK(M786)),"",IF(N786&gt;(M786+IF(ISBLANK(K786),I786,K786)),H786,IF(N786&lt;(M786+IF(ISBLANK(K786),I786,K786)),G786,"na")))</f>
        <v>DAL</v>
      </c>
      <c r="P786" t="str">
        <f>IF(OR(ISBLANK(N786),ISBLANK(M786)),"",IF(N786&gt;M786,H786,IF(N786&lt;M786,G786,"na")))</f>
        <v>DAL</v>
      </c>
      <c r="Q786" s="23" t="str">
        <f t="shared" si="25"/>
        <v/>
      </c>
    </row>
    <row r="787" spans="1:17" x14ac:dyDescent="0.25">
      <c r="A787">
        <v>786</v>
      </c>
      <c r="B787" s="2" t="str">
        <f>CONCATENATE(D787,"_",IF(E787&lt;10,CONCATENATE("0",E787),E787),"_",H787,"@",G787)</f>
        <v>2014_17_CLE@BAL</v>
      </c>
      <c r="C787" t="s">
        <v>1</v>
      </c>
      <c r="D787">
        <v>2014</v>
      </c>
      <c r="E787">
        <f t="shared" si="24"/>
        <v>17</v>
      </c>
      <c r="F787">
        <v>17</v>
      </c>
      <c r="G787" t="s">
        <v>65</v>
      </c>
      <c r="H787" t="s">
        <v>70</v>
      </c>
      <c r="K787">
        <v>-9</v>
      </c>
      <c r="M787">
        <v>20</v>
      </c>
      <c r="N787">
        <v>10</v>
      </c>
      <c r="O787" t="str">
        <f>IF(OR(ISBLANK(N787),ISBLANK(M787)),"",IF(N787&gt;(M787+IF(ISBLANK(K787),I787,K787)),H787,IF(N787&lt;(M787+IF(ISBLANK(K787),I787,K787)),G787,"na")))</f>
        <v>BAL</v>
      </c>
      <c r="P787" t="str">
        <f>IF(OR(ISBLANK(N787),ISBLANK(M787)),"",IF(N787&gt;M787,H787,IF(N787&lt;M787,G787,"na")))</f>
        <v>BAL</v>
      </c>
      <c r="Q787" s="23" t="str">
        <f t="shared" si="25"/>
        <v/>
      </c>
    </row>
    <row r="788" spans="1:17" x14ac:dyDescent="0.25">
      <c r="A788">
        <v>787</v>
      </c>
      <c r="B788" s="2" t="str">
        <f>CONCATENATE(D788,"_",IF(E788&lt;10,CONCATENATE("0",E788),E788),"_",H788,"@",G788)</f>
        <v>2014_17_JAX@HOU</v>
      </c>
      <c r="C788" t="s">
        <v>1</v>
      </c>
      <c r="D788">
        <v>2014</v>
      </c>
      <c r="E788">
        <f t="shared" si="24"/>
        <v>17</v>
      </c>
      <c r="F788">
        <v>17</v>
      </c>
      <c r="G788" t="s">
        <v>75</v>
      </c>
      <c r="H788" t="s">
        <v>77</v>
      </c>
      <c r="K788">
        <v>-10</v>
      </c>
      <c r="M788">
        <v>23</v>
      </c>
      <c r="N788">
        <v>17</v>
      </c>
      <c r="O788" t="str">
        <f>IF(OR(ISBLANK(N788),ISBLANK(M788)),"",IF(N788&gt;(M788+IF(ISBLANK(K788),I788,K788)),H788,IF(N788&lt;(M788+IF(ISBLANK(K788),I788,K788)),G788,"na")))</f>
        <v>JAX</v>
      </c>
      <c r="P788" t="str">
        <f>IF(OR(ISBLANK(N788),ISBLANK(M788)),"",IF(N788&gt;M788,H788,IF(N788&lt;M788,G788,"na")))</f>
        <v>HOU</v>
      </c>
      <c r="Q788" s="23" t="str">
        <f t="shared" si="25"/>
        <v/>
      </c>
    </row>
    <row r="789" spans="1:17" x14ac:dyDescent="0.25">
      <c r="A789">
        <v>788</v>
      </c>
      <c r="B789" s="2" t="str">
        <f>CONCATENATE(D789,"_",IF(E789&lt;10,CONCATENATE("0",E789),E789),"_",H789,"@",G789)</f>
        <v>2014_17_OAK@DEN</v>
      </c>
      <c r="C789" t="s">
        <v>1</v>
      </c>
      <c r="D789">
        <v>2014</v>
      </c>
      <c r="E789">
        <f t="shared" si="24"/>
        <v>17</v>
      </c>
      <c r="F789">
        <v>17</v>
      </c>
      <c r="G789" t="s">
        <v>72</v>
      </c>
      <c r="H789" t="s">
        <v>85</v>
      </c>
      <c r="K789">
        <v>-14.5</v>
      </c>
      <c r="M789">
        <v>47</v>
      </c>
      <c r="N789">
        <v>14</v>
      </c>
      <c r="O789" t="str">
        <f>IF(OR(ISBLANK(N789),ISBLANK(M789)),"",IF(N789&gt;(M789+IF(ISBLANK(K789),I789,K789)),H789,IF(N789&lt;(M789+IF(ISBLANK(K789),I789,K789)),G789,"na")))</f>
        <v>DEN</v>
      </c>
      <c r="P789" t="str">
        <f>IF(OR(ISBLANK(N789),ISBLANK(M789)),"",IF(N789&gt;M789,H789,IF(N789&lt;M789,G789,"na")))</f>
        <v>DEN</v>
      </c>
      <c r="Q789" s="23" t="str">
        <f t="shared" si="25"/>
        <v/>
      </c>
    </row>
    <row r="790" spans="1:17" x14ac:dyDescent="0.25">
      <c r="A790">
        <v>789</v>
      </c>
      <c r="B790" s="2" t="str">
        <f>CONCATENATE(D790,"_",IF(E790&lt;10,CONCATENATE("0",E790),E790),"_",H790,"@",G790)</f>
        <v>2014_17_ARI@SFO</v>
      </c>
      <c r="C790" t="s">
        <v>1</v>
      </c>
      <c r="D790">
        <v>2014</v>
      </c>
      <c r="E790">
        <f t="shared" si="24"/>
        <v>17</v>
      </c>
      <c r="F790">
        <v>17</v>
      </c>
      <c r="G790" t="s">
        <v>333</v>
      </c>
      <c r="H790" t="s">
        <v>64</v>
      </c>
      <c r="K790">
        <v>-4</v>
      </c>
      <c r="M790">
        <v>20</v>
      </c>
      <c r="N790">
        <v>17</v>
      </c>
      <c r="O790" t="str">
        <f>IF(OR(ISBLANK(N790),ISBLANK(M790)),"",IF(N790&gt;(M790+IF(ISBLANK(K790),I790,K790)),H790,IF(N790&lt;(M790+IF(ISBLANK(K790),I790,K790)),G790,"na")))</f>
        <v>ARI</v>
      </c>
      <c r="P790" t="str">
        <f>IF(OR(ISBLANK(N790),ISBLANK(M790)),"",IF(N790&gt;M790,H790,IF(N790&lt;M790,G790,"na")))</f>
        <v>SFO</v>
      </c>
      <c r="Q790" s="23" t="str">
        <f t="shared" si="25"/>
        <v/>
      </c>
    </row>
    <row r="791" spans="1:17" x14ac:dyDescent="0.25">
      <c r="A791">
        <v>790</v>
      </c>
      <c r="B791" s="2" t="str">
        <f>CONCATENATE(D791,"_",IF(E791&lt;10,CONCATENATE("0",E791),E791),"_",H791,"@",G791)</f>
        <v>2014_17_STL@SEA</v>
      </c>
      <c r="C791" t="s">
        <v>1</v>
      </c>
      <c r="D791">
        <v>2014</v>
      </c>
      <c r="E791">
        <f t="shared" si="24"/>
        <v>17</v>
      </c>
      <c r="F791">
        <v>17</v>
      </c>
      <c r="G791" t="s">
        <v>89</v>
      </c>
      <c r="H791" t="s">
        <v>91</v>
      </c>
      <c r="K791">
        <v>-12.5</v>
      </c>
      <c r="M791">
        <v>20</v>
      </c>
      <c r="N791">
        <v>6</v>
      </c>
      <c r="O791" t="str">
        <f>IF(OR(ISBLANK(N791),ISBLANK(M791)),"",IF(N791&gt;(M791+IF(ISBLANK(K791),I791,K791)),H791,IF(N791&lt;(M791+IF(ISBLANK(K791),I791,K791)),G791,"na")))</f>
        <v>SEA</v>
      </c>
      <c r="P791" t="str">
        <f>IF(OR(ISBLANK(N791),ISBLANK(M791)),"",IF(N791&gt;M791,H791,IF(N791&lt;M791,G791,"na")))</f>
        <v>SEA</v>
      </c>
      <c r="Q791" s="23" t="str">
        <f t="shared" si="25"/>
        <v/>
      </c>
    </row>
    <row r="792" spans="1:17" x14ac:dyDescent="0.25">
      <c r="A792">
        <v>791</v>
      </c>
      <c r="B792" s="2" t="str">
        <f>CONCATENATE(D792,"_",IF(E792&lt;10,CONCATENATE("0",E792),E792),"_",H792,"@",G792)</f>
        <v>2014_18_ARI@CAR</v>
      </c>
      <c r="C792" t="s">
        <v>3</v>
      </c>
      <c r="D792">
        <v>2014</v>
      </c>
      <c r="E792">
        <f t="shared" si="24"/>
        <v>18</v>
      </c>
      <c r="F792">
        <v>1</v>
      </c>
      <c r="G792" t="s">
        <v>67</v>
      </c>
      <c r="H792" t="s">
        <v>64</v>
      </c>
      <c r="I792">
        <v>-4.5</v>
      </c>
      <c r="K792">
        <v>-5.5</v>
      </c>
      <c r="M792">
        <v>27</v>
      </c>
      <c r="N792">
        <v>16</v>
      </c>
      <c r="O792" t="str">
        <f>IF(OR(ISBLANK(N792),ISBLANK(M792)),"",IF(N792&gt;(M792+IF(ISBLANK(K792),I792,K792)),H792,IF(N792&lt;(M792+IF(ISBLANK(K792),I792,K792)),G792,"na")))</f>
        <v>CAR</v>
      </c>
      <c r="P792" t="str">
        <f>IF(OR(ISBLANK(N792),ISBLANK(M792)),"",IF(N792&gt;M792,H792,IF(N792&lt;M792,G792,"na")))</f>
        <v>CAR</v>
      </c>
      <c r="Q792" s="23" t="str">
        <f t="shared" si="25"/>
        <v/>
      </c>
    </row>
    <row r="793" spans="1:17" x14ac:dyDescent="0.25">
      <c r="A793">
        <v>792</v>
      </c>
      <c r="B793" s="2" t="str">
        <f>CONCATENATE(D793,"_",IF(E793&lt;10,CONCATENATE("0",E793),E793),"_",H793,"@",G793)</f>
        <v>2014_18_BAL@PIT</v>
      </c>
      <c r="C793" t="s">
        <v>3</v>
      </c>
      <c r="D793">
        <v>2014</v>
      </c>
      <c r="E793">
        <f t="shared" si="24"/>
        <v>18</v>
      </c>
      <c r="F793">
        <v>1</v>
      </c>
      <c r="G793" t="s">
        <v>87</v>
      </c>
      <c r="H793" t="s">
        <v>65</v>
      </c>
      <c r="I793">
        <v>-3.5</v>
      </c>
      <c r="K793">
        <v>-3</v>
      </c>
      <c r="M793">
        <v>17</v>
      </c>
      <c r="N793">
        <v>30</v>
      </c>
      <c r="O793" t="str">
        <f>IF(OR(ISBLANK(N793),ISBLANK(M793)),"",IF(N793&gt;(M793+IF(ISBLANK(K793),I793,K793)),H793,IF(N793&lt;(M793+IF(ISBLANK(K793),I793,K793)),G793,"na")))</f>
        <v>BAL</v>
      </c>
      <c r="P793" t="str">
        <f>IF(OR(ISBLANK(N793),ISBLANK(M793)),"",IF(N793&gt;M793,H793,IF(N793&lt;M793,G793,"na")))</f>
        <v>BAL</v>
      </c>
      <c r="Q793" s="23" t="str">
        <f t="shared" si="25"/>
        <v/>
      </c>
    </row>
    <row r="794" spans="1:17" x14ac:dyDescent="0.25">
      <c r="A794">
        <v>793</v>
      </c>
      <c r="B794" s="2" t="str">
        <f>CONCATENATE(D794,"_",IF(E794&lt;10,CONCATENATE("0",E794),E794),"_",H794,"@",G794)</f>
        <v>2014_18_CIN@IND</v>
      </c>
      <c r="C794" t="s">
        <v>3</v>
      </c>
      <c r="D794">
        <v>2014</v>
      </c>
      <c r="E794">
        <f t="shared" si="24"/>
        <v>18</v>
      </c>
      <c r="F794">
        <v>1</v>
      </c>
      <c r="G794" t="s">
        <v>76</v>
      </c>
      <c r="H794" t="s">
        <v>69</v>
      </c>
      <c r="I794">
        <v>-6</v>
      </c>
      <c r="K794">
        <v>-4</v>
      </c>
      <c r="M794">
        <v>26</v>
      </c>
      <c r="N794">
        <v>10</v>
      </c>
      <c r="O794" t="str">
        <f>IF(OR(ISBLANK(N794),ISBLANK(M794)),"",IF(N794&gt;(M794+IF(ISBLANK(K794),I794,K794)),H794,IF(N794&lt;(M794+IF(ISBLANK(K794),I794,K794)),G794,"na")))</f>
        <v>IND</v>
      </c>
      <c r="P794" t="str">
        <f>IF(OR(ISBLANK(N794),ISBLANK(M794)),"",IF(N794&gt;M794,H794,IF(N794&lt;M794,G794,"na")))</f>
        <v>IND</v>
      </c>
      <c r="Q794" s="23" t="str">
        <f t="shared" si="25"/>
        <v/>
      </c>
    </row>
    <row r="795" spans="1:17" x14ac:dyDescent="0.25">
      <c r="A795">
        <v>794</v>
      </c>
      <c r="B795" s="2" t="str">
        <f>CONCATENATE(D795,"_",IF(E795&lt;10,CONCATENATE("0",E795),E795),"_",H795,"@",G795)</f>
        <v>2014_18_DET@DAL</v>
      </c>
      <c r="C795" t="s">
        <v>3</v>
      </c>
      <c r="D795">
        <v>2014</v>
      </c>
      <c r="E795">
        <f t="shared" si="24"/>
        <v>18</v>
      </c>
      <c r="F795">
        <v>1</v>
      </c>
      <c r="G795" t="s">
        <v>71</v>
      </c>
      <c r="H795" t="s">
        <v>73</v>
      </c>
      <c r="I795">
        <v>-8</v>
      </c>
      <c r="K795">
        <v>-6.5</v>
      </c>
      <c r="M795">
        <v>24</v>
      </c>
      <c r="N795">
        <v>20</v>
      </c>
      <c r="O795" t="str">
        <f>IF(OR(ISBLANK(N795),ISBLANK(M795)),"",IF(N795&gt;(M795+IF(ISBLANK(K795),I795,K795)),H795,IF(N795&lt;(M795+IF(ISBLANK(K795),I795,K795)),G795,"na")))</f>
        <v>DET</v>
      </c>
      <c r="P795" t="str">
        <f>IF(OR(ISBLANK(N795),ISBLANK(M795)),"",IF(N795&gt;M795,H795,IF(N795&lt;M795,G795,"na")))</f>
        <v>DAL</v>
      </c>
      <c r="Q795" s="23" t="str">
        <f t="shared" si="25"/>
        <v/>
      </c>
    </row>
    <row r="796" spans="1:17" x14ac:dyDescent="0.25">
      <c r="A796">
        <v>795</v>
      </c>
      <c r="B796" s="2" t="str">
        <f>CONCATENATE(D796,"_",IF(E796&lt;10,CONCATENATE("0",E796),E796),"_",H796,"@",G796)</f>
        <v>2014_19_BAL@NWE</v>
      </c>
      <c r="C796" t="s">
        <v>3</v>
      </c>
      <c r="D796">
        <v>2014</v>
      </c>
      <c r="E796">
        <f t="shared" si="24"/>
        <v>19</v>
      </c>
      <c r="F796">
        <v>2</v>
      </c>
      <c r="G796" t="s">
        <v>332</v>
      </c>
      <c r="H796" t="s">
        <v>65</v>
      </c>
      <c r="I796">
        <v>-7.5</v>
      </c>
      <c r="K796">
        <v>-7</v>
      </c>
      <c r="M796">
        <v>35</v>
      </c>
      <c r="N796">
        <v>31</v>
      </c>
      <c r="O796" t="str">
        <f>IF(OR(ISBLANK(N796),ISBLANK(M796)),"",IF(N796&gt;(M796+IF(ISBLANK(K796),I796,K796)),H796,IF(N796&lt;(M796+IF(ISBLANK(K796),I796,K796)),G796,"na")))</f>
        <v>BAL</v>
      </c>
      <c r="P796" t="str">
        <f>IF(OR(ISBLANK(N796),ISBLANK(M796)),"",IF(N796&gt;M796,H796,IF(N796&lt;M796,G796,"na")))</f>
        <v>NWE</v>
      </c>
      <c r="Q796" s="23" t="str">
        <f t="shared" si="25"/>
        <v/>
      </c>
    </row>
    <row r="797" spans="1:17" x14ac:dyDescent="0.25">
      <c r="A797">
        <v>796</v>
      </c>
      <c r="B797" s="2" t="str">
        <f>CONCATENATE(D797,"_",IF(E797&lt;10,CONCATENATE("0",E797),E797),"_",H797,"@",G797)</f>
        <v>2014_19_CAR@SEA</v>
      </c>
      <c r="C797" t="s">
        <v>3</v>
      </c>
      <c r="D797">
        <v>2014</v>
      </c>
      <c r="E797">
        <f t="shared" si="24"/>
        <v>19</v>
      </c>
      <c r="F797">
        <v>2</v>
      </c>
      <c r="G797" t="s">
        <v>89</v>
      </c>
      <c r="H797" t="s">
        <v>67</v>
      </c>
      <c r="I797">
        <v>-11</v>
      </c>
      <c r="K797">
        <v>-13.5</v>
      </c>
      <c r="M797">
        <v>31</v>
      </c>
      <c r="N797">
        <v>17</v>
      </c>
      <c r="O797" t="str">
        <f>IF(OR(ISBLANK(N797),ISBLANK(M797)),"",IF(N797&gt;(M797+IF(ISBLANK(K797),I797,K797)),H797,IF(N797&lt;(M797+IF(ISBLANK(K797),I797,K797)),G797,"na")))</f>
        <v>SEA</v>
      </c>
      <c r="P797" t="str">
        <f>IF(OR(ISBLANK(N797),ISBLANK(M797)),"",IF(N797&gt;M797,H797,IF(N797&lt;M797,G797,"na")))</f>
        <v>SEA</v>
      </c>
      <c r="Q797" s="23" t="str">
        <f t="shared" si="25"/>
        <v/>
      </c>
    </row>
    <row r="798" spans="1:17" x14ac:dyDescent="0.25">
      <c r="A798">
        <v>797</v>
      </c>
      <c r="B798" s="2" t="str">
        <f>CONCATENATE(D798,"_",IF(E798&lt;10,CONCATENATE("0",E798),E798),"_",H798,"@",G798)</f>
        <v>2014_19_DAL@GBY</v>
      </c>
      <c r="C798" t="s">
        <v>3</v>
      </c>
      <c r="D798">
        <v>2014</v>
      </c>
      <c r="E798">
        <f t="shared" si="24"/>
        <v>19</v>
      </c>
      <c r="F798">
        <v>2</v>
      </c>
      <c r="G798" t="s">
        <v>330</v>
      </c>
      <c r="H798" t="s">
        <v>71</v>
      </c>
      <c r="I798">
        <v>-6.5</v>
      </c>
      <c r="K798">
        <v>-5.5</v>
      </c>
      <c r="M798">
        <v>26</v>
      </c>
      <c r="N798">
        <v>21</v>
      </c>
      <c r="O798" t="str">
        <f>IF(OR(ISBLANK(N798),ISBLANK(M798)),"",IF(N798&gt;(M798+IF(ISBLANK(K798),I798,K798)),H798,IF(N798&lt;(M798+IF(ISBLANK(K798),I798,K798)),G798,"na")))</f>
        <v>DAL</v>
      </c>
      <c r="P798" t="str">
        <f>IF(OR(ISBLANK(N798),ISBLANK(M798)),"",IF(N798&gt;M798,H798,IF(N798&lt;M798,G798,"na")))</f>
        <v>GBY</v>
      </c>
      <c r="Q798" s="23" t="str">
        <f t="shared" si="25"/>
        <v/>
      </c>
    </row>
    <row r="799" spans="1:17" x14ac:dyDescent="0.25">
      <c r="A799">
        <v>798</v>
      </c>
      <c r="B799" s="2" t="str">
        <f>CONCATENATE(D799,"_",IF(E799&lt;10,CONCATENATE("0",E799),E799),"_",H799,"@",G799)</f>
        <v>2014_19_IND@DEN</v>
      </c>
      <c r="C799" t="s">
        <v>3</v>
      </c>
      <c r="D799">
        <v>2014</v>
      </c>
      <c r="E799">
        <f t="shared" si="24"/>
        <v>19</v>
      </c>
      <c r="F799">
        <v>2</v>
      </c>
      <c r="G799" t="s">
        <v>72</v>
      </c>
      <c r="H799" t="s">
        <v>76</v>
      </c>
      <c r="I799">
        <v>-7</v>
      </c>
      <c r="K799">
        <v>-9.5</v>
      </c>
      <c r="M799">
        <v>13</v>
      </c>
      <c r="N799">
        <v>24</v>
      </c>
      <c r="O799" t="str">
        <f>IF(OR(ISBLANK(N799),ISBLANK(M799)),"",IF(N799&gt;(M799+IF(ISBLANK(K799),I799,K799)),H799,IF(N799&lt;(M799+IF(ISBLANK(K799),I799,K799)),G799,"na")))</f>
        <v>IND</v>
      </c>
      <c r="P799" t="str">
        <f>IF(OR(ISBLANK(N799),ISBLANK(M799)),"",IF(N799&gt;M799,H799,IF(N799&lt;M799,G799,"na")))</f>
        <v>IND</v>
      </c>
      <c r="Q799" s="23" t="str">
        <f t="shared" si="25"/>
        <v/>
      </c>
    </row>
    <row r="800" spans="1:17" x14ac:dyDescent="0.25">
      <c r="A800">
        <v>799</v>
      </c>
      <c r="B800" s="2" t="str">
        <f>CONCATENATE(D800,"_",IF(E800&lt;10,CONCATENATE("0",E800),E800),"_",H800,"@",G800)</f>
        <v>2014_20_GBY@SEA</v>
      </c>
      <c r="C800" t="s">
        <v>3</v>
      </c>
      <c r="D800">
        <v>2014</v>
      </c>
      <c r="E800">
        <f t="shared" si="24"/>
        <v>20</v>
      </c>
      <c r="F800">
        <v>3</v>
      </c>
      <c r="G800" t="s">
        <v>89</v>
      </c>
      <c r="H800" t="s">
        <v>330</v>
      </c>
      <c r="I800">
        <v>-7</v>
      </c>
      <c r="K800">
        <v>-8.5</v>
      </c>
      <c r="M800">
        <v>28</v>
      </c>
      <c r="N800">
        <v>22</v>
      </c>
      <c r="O800" t="str">
        <f>IF(OR(ISBLANK(N800),ISBLANK(M800)),"",IF(N800&gt;(M800+IF(ISBLANK(K800),I800,K800)),H800,IF(N800&lt;(M800+IF(ISBLANK(K800),I800,K800)),G800,"na")))</f>
        <v>GBY</v>
      </c>
      <c r="P800" t="str">
        <f>IF(OR(ISBLANK(N800),ISBLANK(M800)),"",IF(N800&gt;M800,H800,IF(N800&lt;M800,G800,"na")))</f>
        <v>SEA</v>
      </c>
      <c r="Q800" s="23" t="str">
        <f t="shared" si="25"/>
        <v/>
      </c>
    </row>
    <row r="801" spans="1:17" x14ac:dyDescent="0.25">
      <c r="A801">
        <v>800</v>
      </c>
      <c r="B801" s="2" t="str">
        <f>CONCATENATE(D801,"_",IF(E801&lt;10,CONCATENATE("0",E801),E801),"_",H801,"@",G801)</f>
        <v>2014_20_IND@NWE</v>
      </c>
      <c r="C801" t="s">
        <v>3</v>
      </c>
      <c r="D801">
        <v>2014</v>
      </c>
      <c r="E801">
        <f t="shared" si="24"/>
        <v>20</v>
      </c>
      <c r="F801">
        <v>3</v>
      </c>
      <c r="G801" t="s">
        <v>332</v>
      </c>
      <c r="H801" t="s">
        <v>76</v>
      </c>
      <c r="I801">
        <v>-7</v>
      </c>
      <c r="K801">
        <v>-7</v>
      </c>
      <c r="M801">
        <v>45</v>
      </c>
      <c r="N801">
        <v>7</v>
      </c>
      <c r="O801" t="str">
        <f>IF(OR(ISBLANK(N801),ISBLANK(M801)),"",IF(N801&gt;(M801+IF(ISBLANK(K801),I801,K801)),H801,IF(N801&lt;(M801+IF(ISBLANK(K801),I801,K801)),G801,"na")))</f>
        <v>NWE</v>
      </c>
      <c r="P801" t="str">
        <f>IF(OR(ISBLANK(N801),ISBLANK(M801)),"",IF(N801&gt;M801,H801,IF(N801&lt;M801,G801,"na")))</f>
        <v>NWE</v>
      </c>
      <c r="Q801" s="23" t="str">
        <f t="shared" si="25"/>
        <v/>
      </c>
    </row>
    <row r="802" spans="1:17" x14ac:dyDescent="0.25">
      <c r="A802">
        <v>801</v>
      </c>
      <c r="B802" s="2" t="str">
        <f>CONCATENATE(D802,"_",IF(E802&lt;10,CONCATENATE("0",E802),E802),"_",H802,"@",G802)</f>
        <v>2014_21_NWE@SEA</v>
      </c>
      <c r="C802" t="s">
        <v>3</v>
      </c>
      <c r="D802">
        <v>2014</v>
      </c>
      <c r="E802">
        <f t="shared" si="24"/>
        <v>21</v>
      </c>
      <c r="F802">
        <v>4</v>
      </c>
      <c r="G802" t="s">
        <v>89</v>
      </c>
      <c r="H802" t="s">
        <v>332</v>
      </c>
      <c r="I802">
        <v>-2.5</v>
      </c>
      <c r="K802">
        <v>0</v>
      </c>
      <c r="M802">
        <v>24</v>
      </c>
      <c r="N802">
        <v>28</v>
      </c>
      <c r="O802" t="str">
        <f>IF(OR(ISBLANK(N802),ISBLANK(M802)),"",IF(N802&gt;(M802+IF(ISBLANK(K802),I802,K802)),H802,IF(N802&lt;(M802+IF(ISBLANK(K802),I802,K802)),G802,"na")))</f>
        <v>NWE</v>
      </c>
      <c r="P802" t="str">
        <f>IF(OR(ISBLANK(N802),ISBLANK(M802)),"",IF(N802&gt;M802,H802,IF(N802&lt;M802,G802,"na")))</f>
        <v>NWE</v>
      </c>
      <c r="Q802" s="23" t="str">
        <f t="shared" si="25"/>
        <v/>
      </c>
    </row>
    <row r="803" spans="1:17" x14ac:dyDescent="0.25">
      <c r="A803">
        <v>802</v>
      </c>
      <c r="B803" s="2" t="str">
        <f>CONCATENATE(D803,"_",IF(E803&lt;10,CONCATENATE("0",E803),E803),"_",H803,"@",G803)</f>
        <v>2015_01_PIT@NWE</v>
      </c>
      <c r="C803" t="s">
        <v>1</v>
      </c>
      <c r="D803">
        <v>2015</v>
      </c>
      <c r="E803">
        <f t="shared" si="24"/>
        <v>1</v>
      </c>
      <c r="F803">
        <v>1</v>
      </c>
      <c r="G803" t="s">
        <v>332</v>
      </c>
      <c r="H803" t="s">
        <v>87</v>
      </c>
      <c r="I803">
        <v>-6.5</v>
      </c>
      <c r="K803">
        <v>-7</v>
      </c>
      <c r="M803">
        <v>28</v>
      </c>
      <c r="N803">
        <v>21</v>
      </c>
      <c r="O803" t="str">
        <f>IF(OR(ISBLANK(N803),ISBLANK(M803)),"",IF(N803&gt;(M803+IF(ISBLANK(K803),I803,K803)),H803,IF(N803&lt;(M803+IF(ISBLANK(K803),I803,K803)),G803,"na")))</f>
        <v>na</v>
      </c>
      <c r="P803" t="str">
        <f>IF(OR(ISBLANK(N803),ISBLANK(M803)),"",IF(N803&gt;M803,H803,IF(N803&lt;M803,G803,"na")))</f>
        <v>NWE</v>
      </c>
      <c r="Q803" s="23" t="str">
        <f t="shared" si="25"/>
        <v/>
      </c>
    </row>
    <row r="804" spans="1:17" x14ac:dyDescent="0.25">
      <c r="A804">
        <v>803</v>
      </c>
      <c r="B804" s="2" t="str">
        <f>CONCATENATE(D804,"_",IF(E804&lt;10,CONCATENATE("0",E804),E804),"_",H804,"@",G804)</f>
        <v>2015_01_GBY@CHI</v>
      </c>
      <c r="C804" t="s">
        <v>1</v>
      </c>
      <c r="D804">
        <v>2015</v>
      </c>
      <c r="E804">
        <f t="shared" si="24"/>
        <v>1</v>
      </c>
      <c r="F804">
        <v>1</v>
      </c>
      <c r="G804" t="s">
        <v>68</v>
      </c>
      <c r="H804" t="s">
        <v>330</v>
      </c>
      <c r="I804">
        <v>4</v>
      </c>
      <c r="K804">
        <v>7</v>
      </c>
      <c r="M804">
        <v>23</v>
      </c>
      <c r="N804">
        <v>31</v>
      </c>
      <c r="O804" t="str">
        <f>IF(OR(ISBLANK(N804),ISBLANK(M804)),"",IF(N804&gt;(M804+IF(ISBLANK(K804),I804,K804)),H804,IF(N804&lt;(M804+IF(ISBLANK(K804),I804,K804)),G804,"na")))</f>
        <v>GBY</v>
      </c>
      <c r="P804" t="str">
        <f>IF(OR(ISBLANK(N804),ISBLANK(M804)),"",IF(N804&gt;M804,H804,IF(N804&lt;M804,G804,"na")))</f>
        <v>GBY</v>
      </c>
      <c r="Q804" s="23" t="str">
        <f t="shared" si="25"/>
        <v/>
      </c>
    </row>
    <row r="805" spans="1:17" x14ac:dyDescent="0.25">
      <c r="A805">
        <v>804</v>
      </c>
      <c r="B805" s="2" t="str">
        <f>CONCATENATE(D805,"_",IF(E805&lt;10,CONCATENATE("0",E805),E805),"_",H805,"@",G805)</f>
        <v>2015_01_KCY@HOU</v>
      </c>
      <c r="C805" t="s">
        <v>1</v>
      </c>
      <c r="D805">
        <v>2015</v>
      </c>
      <c r="E805">
        <f t="shared" si="24"/>
        <v>1</v>
      </c>
      <c r="F805">
        <v>1</v>
      </c>
      <c r="G805" t="s">
        <v>75</v>
      </c>
      <c r="H805" t="s">
        <v>331</v>
      </c>
      <c r="I805">
        <v>-1.5</v>
      </c>
      <c r="K805">
        <v>-1</v>
      </c>
      <c r="M805">
        <v>20</v>
      </c>
      <c r="N805">
        <v>27</v>
      </c>
      <c r="O805" t="str">
        <f>IF(OR(ISBLANK(N805),ISBLANK(M805)),"",IF(N805&gt;(M805+IF(ISBLANK(K805),I805,K805)),H805,IF(N805&lt;(M805+IF(ISBLANK(K805),I805,K805)),G805,"na")))</f>
        <v>KCY</v>
      </c>
      <c r="P805" t="str">
        <f>IF(OR(ISBLANK(N805),ISBLANK(M805)),"",IF(N805&gt;M805,H805,IF(N805&lt;M805,G805,"na")))</f>
        <v>KCY</v>
      </c>
      <c r="Q805" s="23" t="str">
        <f t="shared" si="25"/>
        <v/>
      </c>
    </row>
    <row r="806" spans="1:17" x14ac:dyDescent="0.25">
      <c r="A806">
        <v>805</v>
      </c>
      <c r="B806" s="2" t="str">
        <f>CONCATENATE(D806,"_",IF(E806&lt;10,CONCATENATE("0",E806),E806),"_",H806,"@",G806)</f>
        <v>2015_01_CLE@NYJ</v>
      </c>
      <c r="C806" t="s">
        <v>1</v>
      </c>
      <c r="D806">
        <v>2015</v>
      </c>
      <c r="E806">
        <f t="shared" si="24"/>
        <v>1</v>
      </c>
      <c r="F806">
        <v>1</v>
      </c>
      <c r="G806" t="s">
        <v>84</v>
      </c>
      <c r="H806" t="s">
        <v>70</v>
      </c>
      <c r="I806">
        <v>-1</v>
      </c>
      <c r="K806">
        <v>-3</v>
      </c>
      <c r="M806">
        <v>31</v>
      </c>
      <c r="N806">
        <v>10</v>
      </c>
      <c r="O806" t="str">
        <f>IF(OR(ISBLANK(N806),ISBLANK(M806)),"",IF(N806&gt;(M806+IF(ISBLANK(K806),I806,K806)),H806,IF(N806&lt;(M806+IF(ISBLANK(K806),I806,K806)),G806,"na")))</f>
        <v>NYJ</v>
      </c>
      <c r="P806" t="str">
        <f>IF(OR(ISBLANK(N806),ISBLANK(M806)),"",IF(N806&gt;M806,H806,IF(N806&lt;M806,G806,"na")))</f>
        <v>NYJ</v>
      </c>
      <c r="Q806" s="23" t="str">
        <f t="shared" si="25"/>
        <v/>
      </c>
    </row>
    <row r="807" spans="1:17" x14ac:dyDescent="0.25">
      <c r="A807">
        <v>806</v>
      </c>
      <c r="B807" s="2" t="str">
        <f>CONCATENATE(D807,"_",IF(E807&lt;10,CONCATENATE("0",E807),E807),"_",H807,"@",G807)</f>
        <v>2015_01_IND@BUF</v>
      </c>
      <c r="C807" t="s">
        <v>1</v>
      </c>
      <c r="D807">
        <v>2015</v>
      </c>
      <c r="E807">
        <f t="shared" si="24"/>
        <v>1</v>
      </c>
      <c r="F807">
        <v>1</v>
      </c>
      <c r="G807" t="s">
        <v>66</v>
      </c>
      <c r="H807" t="s">
        <v>76</v>
      </c>
      <c r="I807">
        <v>3</v>
      </c>
      <c r="K807">
        <v>2.5</v>
      </c>
      <c r="M807">
        <v>27</v>
      </c>
      <c r="N807">
        <v>14</v>
      </c>
      <c r="O807" t="str">
        <f>IF(OR(ISBLANK(N807),ISBLANK(M807)),"",IF(N807&gt;(M807+IF(ISBLANK(K807),I807,K807)),H807,IF(N807&lt;(M807+IF(ISBLANK(K807),I807,K807)),G807,"na")))</f>
        <v>BUF</v>
      </c>
      <c r="P807" t="str">
        <f>IF(OR(ISBLANK(N807),ISBLANK(M807)),"",IF(N807&gt;M807,H807,IF(N807&lt;M807,G807,"na")))</f>
        <v>BUF</v>
      </c>
      <c r="Q807" s="23" t="str">
        <f t="shared" si="25"/>
        <v/>
      </c>
    </row>
    <row r="808" spans="1:17" x14ac:dyDescent="0.25">
      <c r="A808">
        <v>807</v>
      </c>
      <c r="B808" s="2" t="str">
        <f>CONCATENATE(D808,"_",IF(E808&lt;10,CONCATENATE("0",E808),E808),"_",H808,"@",G808)</f>
        <v>2015_01_MIA@WAS</v>
      </c>
      <c r="C808" t="s">
        <v>1</v>
      </c>
      <c r="D808">
        <v>2015</v>
      </c>
      <c r="E808">
        <f t="shared" si="24"/>
        <v>1</v>
      </c>
      <c r="F808">
        <v>1</v>
      </c>
      <c r="G808" t="s">
        <v>94</v>
      </c>
      <c r="H808" t="s">
        <v>79</v>
      </c>
      <c r="I808">
        <v>2.5</v>
      </c>
      <c r="K808">
        <v>3.5</v>
      </c>
      <c r="M808">
        <v>10</v>
      </c>
      <c r="N808">
        <v>17</v>
      </c>
      <c r="O808" t="str">
        <f>IF(OR(ISBLANK(N808),ISBLANK(M808)),"",IF(N808&gt;(M808+IF(ISBLANK(K808),I808,K808)),H808,IF(N808&lt;(M808+IF(ISBLANK(K808),I808,K808)),G808,"na")))</f>
        <v>MIA</v>
      </c>
      <c r="P808" t="str">
        <f>IF(OR(ISBLANK(N808),ISBLANK(M808)),"",IF(N808&gt;M808,H808,IF(N808&lt;M808,G808,"na")))</f>
        <v>MIA</v>
      </c>
      <c r="Q808" s="23" t="str">
        <f t="shared" si="25"/>
        <v/>
      </c>
    </row>
    <row r="809" spans="1:17" x14ac:dyDescent="0.25">
      <c r="A809">
        <v>808</v>
      </c>
      <c r="B809" s="2" t="str">
        <f>CONCATENATE(D809,"_",IF(E809&lt;10,CONCATENATE("0",E809),E809),"_",H809,"@",G809)</f>
        <v>2015_01_CAR@JAX</v>
      </c>
      <c r="C809" t="s">
        <v>1</v>
      </c>
      <c r="D809">
        <v>2015</v>
      </c>
      <c r="E809">
        <f t="shared" si="24"/>
        <v>1</v>
      </c>
      <c r="F809">
        <v>1</v>
      </c>
      <c r="G809" t="s">
        <v>77</v>
      </c>
      <c r="H809" t="s">
        <v>67</v>
      </c>
      <c r="I809">
        <v>4</v>
      </c>
      <c r="K809">
        <v>3</v>
      </c>
      <c r="M809">
        <v>9</v>
      </c>
      <c r="N809">
        <v>20</v>
      </c>
      <c r="O809" t="str">
        <f>IF(OR(ISBLANK(N809),ISBLANK(M809)),"",IF(N809&gt;(M809+IF(ISBLANK(K809),I809,K809)),H809,IF(N809&lt;(M809+IF(ISBLANK(K809),I809,K809)),G809,"na")))</f>
        <v>CAR</v>
      </c>
      <c r="P809" t="str">
        <f>IF(OR(ISBLANK(N809),ISBLANK(M809)),"",IF(N809&gt;M809,H809,IF(N809&lt;M809,G809,"na")))</f>
        <v>CAR</v>
      </c>
      <c r="Q809" s="23" t="str">
        <f t="shared" si="25"/>
        <v/>
      </c>
    </row>
    <row r="810" spans="1:17" x14ac:dyDescent="0.25">
      <c r="A810">
        <v>809</v>
      </c>
      <c r="B810" s="2" t="str">
        <f>CONCATENATE(D810,"_",IF(E810&lt;10,CONCATENATE("0",E810),E810),"_",H810,"@",G810)</f>
        <v>2015_01_SEA@STL</v>
      </c>
      <c r="C810" t="s">
        <v>1</v>
      </c>
      <c r="D810">
        <v>2015</v>
      </c>
      <c r="E810">
        <f t="shared" si="24"/>
        <v>1</v>
      </c>
      <c r="F810">
        <v>1</v>
      </c>
      <c r="G810" t="s">
        <v>91</v>
      </c>
      <c r="H810" t="s">
        <v>89</v>
      </c>
      <c r="I810">
        <v>3.5</v>
      </c>
      <c r="K810">
        <v>4</v>
      </c>
      <c r="M810">
        <v>34</v>
      </c>
      <c r="N810">
        <v>31</v>
      </c>
      <c r="O810" t="str">
        <f>IF(OR(ISBLANK(N810),ISBLANK(M810)),"",IF(N810&gt;(M810+IF(ISBLANK(K810),I810,K810)),H810,IF(N810&lt;(M810+IF(ISBLANK(K810),I810,K810)),G810,"na")))</f>
        <v>STL</v>
      </c>
      <c r="P810" t="str">
        <f>IF(OR(ISBLANK(N810),ISBLANK(M810)),"",IF(N810&gt;M810,H810,IF(N810&lt;M810,G810,"na")))</f>
        <v>STL</v>
      </c>
      <c r="Q810" s="23" t="str">
        <f t="shared" si="25"/>
        <v/>
      </c>
    </row>
    <row r="811" spans="1:17" x14ac:dyDescent="0.25">
      <c r="A811">
        <v>810</v>
      </c>
      <c r="B811" s="2" t="str">
        <f>CONCATENATE(D811,"_",IF(E811&lt;10,CONCATENATE("0",E811),E811),"_",H811,"@",G811)</f>
        <v>2015_01_NOR@ARI</v>
      </c>
      <c r="C811" t="s">
        <v>1</v>
      </c>
      <c r="D811">
        <v>2015</v>
      </c>
      <c r="E811">
        <f t="shared" si="24"/>
        <v>1</v>
      </c>
      <c r="F811">
        <v>1</v>
      </c>
      <c r="G811" t="s">
        <v>64</v>
      </c>
      <c r="H811" t="s">
        <v>335</v>
      </c>
      <c r="I811">
        <v>-2.5</v>
      </c>
      <c r="K811">
        <v>-2.5</v>
      </c>
      <c r="M811">
        <v>31</v>
      </c>
      <c r="N811">
        <v>19</v>
      </c>
      <c r="O811" t="str">
        <f>IF(OR(ISBLANK(N811),ISBLANK(M811)),"",IF(N811&gt;(M811+IF(ISBLANK(K811),I811,K811)),H811,IF(N811&lt;(M811+IF(ISBLANK(K811),I811,K811)),G811,"na")))</f>
        <v>ARI</v>
      </c>
      <c r="P811" t="str">
        <f>IF(OR(ISBLANK(N811),ISBLANK(M811)),"",IF(N811&gt;M811,H811,IF(N811&lt;M811,G811,"na")))</f>
        <v>ARI</v>
      </c>
      <c r="Q811" s="23" t="str">
        <f t="shared" si="25"/>
        <v/>
      </c>
    </row>
    <row r="812" spans="1:17" x14ac:dyDescent="0.25">
      <c r="A812">
        <v>811</v>
      </c>
      <c r="B812" s="2" t="str">
        <f>CONCATENATE(D812,"_",IF(E812&lt;10,CONCATENATE("0",E812),E812),"_",H812,"@",G812)</f>
        <v>2015_01_DET@SD</v>
      </c>
      <c r="C812" t="s">
        <v>1</v>
      </c>
      <c r="D812">
        <v>2015</v>
      </c>
      <c r="E812">
        <f t="shared" si="24"/>
        <v>1</v>
      </c>
      <c r="F812">
        <v>1</v>
      </c>
      <c r="G812" t="s">
        <v>88</v>
      </c>
      <c r="H812" t="s">
        <v>73</v>
      </c>
      <c r="I812">
        <v>-2</v>
      </c>
      <c r="K812">
        <v>-3</v>
      </c>
      <c r="M812">
        <v>33</v>
      </c>
      <c r="N812">
        <v>28</v>
      </c>
      <c r="O812" t="str">
        <f>IF(OR(ISBLANK(N812),ISBLANK(M812)),"",IF(N812&gt;(M812+IF(ISBLANK(K812),I812,K812)),H812,IF(N812&lt;(M812+IF(ISBLANK(K812),I812,K812)),G812,"na")))</f>
        <v>SD</v>
      </c>
      <c r="P812" t="str">
        <f>IF(OR(ISBLANK(N812),ISBLANK(M812)),"",IF(N812&gt;M812,H812,IF(N812&lt;M812,G812,"na")))</f>
        <v>SD</v>
      </c>
      <c r="Q812" s="23" t="str">
        <f t="shared" si="25"/>
        <v/>
      </c>
    </row>
    <row r="813" spans="1:17" x14ac:dyDescent="0.25">
      <c r="A813">
        <v>812</v>
      </c>
      <c r="B813" s="2" t="str">
        <f>CONCATENATE(D813,"_",IF(E813&lt;10,CONCATENATE("0",E813),E813),"_",H813,"@",G813)</f>
        <v>2015_01_TEN@TBY</v>
      </c>
      <c r="C813" t="s">
        <v>1</v>
      </c>
      <c r="D813">
        <v>2015</v>
      </c>
      <c r="E813">
        <f t="shared" si="24"/>
        <v>1</v>
      </c>
      <c r="F813">
        <v>1</v>
      </c>
      <c r="G813" t="s">
        <v>334</v>
      </c>
      <c r="H813" t="s">
        <v>93</v>
      </c>
      <c r="I813">
        <v>-3</v>
      </c>
      <c r="K813">
        <v>-3</v>
      </c>
      <c r="M813">
        <v>14</v>
      </c>
      <c r="N813">
        <v>42</v>
      </c>
      <c r="O813" t="str">
        <f>IF(OR(ISBLANK(N813),ISBLANK(M813)),"",IF(N813&gt;(M813+IF(ISBLANK(K813),I813,K813)),H813,IF(N813&lt;(M813+IF(ISBLANK(K813),I813,K813)),G813,"na")))</f>
        <v>TEN</v>
      </c>
      <c r="P813" t="str">
        <f>IF(OR(ISBLANK(N813),ISBLANK(M813)),"",IF(N813&gt;M813,H813,IF(N813&lt;M813,G813,"na")))</f>
        <v>TEN</v>
      </c>
      <c r="Q813" s="23" t="str">
        <f t="shared" si="25"/>
        <v/>
      </c>
    </row>
    <row r="814" spans="1:17" x14ac:dyDescent="0.25">
      <c r="A814">
        <v>813</v>
      </c>
      <c r="B814" s="2" t="str">
        <f>CONCATENATE(D814,"_",IF(E814&lt;10,CONCATENATE("0",E814),E814),"_",H814,"@",G814)</f>
        <v>2015_01_CIN@OAK</v>
      </c>
      <c r="C814" t="s">
        <v>1</v>
      </c>
      <c r="D814">
        <v>2015</v>
      </c>
      <c r="E814">
        <f t="shared" si="24"/>
        <v>1</v>
      </c>
      <c r="F814">
        <v>1</v>
      </c>
      <c r="G814" t="s">
        <v>85</v>
      </c>
      <c r="H814" t="s">
        <v>69</v>
      </c>
      <c r="I814">
        <v>3</v>
      </c>
      <c r="K814">
        <v>3</v>
      </c>
      <c r="M814">
        <v>13</v>
      </c>
      <c r="N814">
        <v>33</v>
      </c>
      <c r="O814" t="str">
        <f>IF(OR(ISBLANK(N814),ISBLANK(M814)),"",IF(N814&gt;(M814+IF(ISBLANK(K814),I814,K814)),H814,IF(N814&lt;(M814+IF(ISBLANK(K814),I814,K814)),G814,"na")))</f>
        <v>CIN</v>
      </c>
      <c r="P814" t="str">
        <f>IF(OR(ISBLANK(N814),ISBLANK(M814)),"",IF(N814&gt;M814,H814,IF(N814&lt;M814,G814,"na")))</f>
        <v>CIN</v>
      </c>
      <c r="Q814" s="23" t="str">
        <f t="shared" si="25"/>
        <v/>
      </c>
    </row>
    <row r="815" spans="1:17" x14ac:dyDescent="0.25">
      <c r="A815">
        <v>814</v>
      </c>
      <c r="B815" s="2" t="str">
        <f>CONCATENATE(D815,"_",IF(E815&lt;10,CONCATENATE("0",E815),E815),"_",H815,"@",G815)</f>
        <v>2015_01_BAL@DEN</v>
      </c>
      <c r="C815" t="s">
        <v>1</v>
      </c>
      <c r="D815">
        <v>2015</v>
      </c>
      <c r="E815">
        <f t="shared" si="24"/>
        <v>1</v>
      </c>
      <c r="F815">
        <v>1</v>
      </c>
      <c r="G815" t="s">
        <v>72</v>
      </c>
      <c r="H815" t="s">
        <v>65</v>
      </c>
      <c r="I815">
        <v>-4</v>
      </c>
      <c r="K815">
        <v>-4.5</v>
      </c>
      <c r="M815">
        <v>19</v>
      </c>
      <c r="N815">
        <v>13</v>
      </c>
      <c r="O815" t="str">
        <f>IF(OR(ISBLANK(N815),ISBLANK(M815)),"",IF(N815&gt;(M815+IF(ISBLANK(K815),I815,K815)),H815,IF(N815&lt;(M815+IF(ISBLANK(K815),I815,K815)),G815,"na")))</f>
        <v>DEN</v>
      </c>
      <c r="P815" t="str">
        <f>IF(OR(ISBLANK(N815),ISBLANK(M815)),"",IF(N815&gt;M815,H815,IF(N815&lt;M815,G815,"na")))</f>
        <v>DEN</v>
      </c>
      <c r="Q815" s="23" t="str">
        <f t="shared" si="25"/>
        <v/>
      </c>
    </row>
    <row r="816" spans="1:17" x14ac:dyDescent="0.25">
      <c r="A816">
        <v>815</v>
      </c>
      <c r="B816" s="2" t="str">
        <f>CONCATENATE(D816,"_",IF(E816&lt;10,CONCATENATE("0",E816),E816),"_",H816,"@",G816)</f>
        <v>2015_01_NYG@DAL</v>
      </c>
      <c r="C816" t="s">
        <v>1</v>
      </c>
      <c r="D816">
        <v>2015</v>
      </c>
      <c r="E816">
        <f t="shared" si="24"/>
        <v>1</v>
      </c>
      <c r="F816">
        <v>1</v>
      </c>
      <c r="G816" t="s">
        <v>71</v>
      </c>
      <c r="H816" t="s">
        <v>83</v>
      </c>
      <c r="I816">
        <v>-5.5</v>
      </c>
      <c r="K816">
        <v>-6</v>
      </c>
      <c r="M816">
        <v>27</v>
      </c>
      <c r="N816">
        <v>26</v>
      </c>
      <c r="O816" t="str">
        <f>IF(OR(ISBLANK(N816),ISBLANK(M816)),"",IF(N816&gt;(M816+IF(ISBLANK(K816),I816,K816)),H816,IF(N816&lt;(M816+IF(ISBLANK(K816),I816,K816)),G816,"na")))</f>
        <v>NYG</v>
      </c>
      <c r="P816" t="str">
        <f>IF(OR(ISBLANK(N816),ISBLANK(M816)),"",IF(N816&gt;M816,H816,IF(N816&lt;M816,G816,"na")))</f>
        <v>DAL</v>
      </c>
      <c r="Q816" s="23" t="str">
        <f t="shared" si="25"/>
        <v/>
      </c>
    </row>
    <row r="817" spans="1:17" x14ac:dyDescent="0.25">
      <c r="A817">
        <v>816</v>
      </c>
      <c r="B817" s="2" t="str">
        <f>CONCATENATE(D817,"_",IF(E817&lt;10,CONCATENATE("0",E817),E817),"_",H817,"@",G817)</f>
        <v>2015_01_PHI@ATL</v>
      </c>
      <c r="C817" t="s">
        <v>1</v>
      </c>
      <c r="D817">
        <v>2015</v>
      </c>
      <c r="E817">
        <f t="shared" si="24"/>
        <v>1</v>
      </c>
      <c r="F817">
        <v>1</v>
      </c>
      <c r="G817" t="s">
        <v>20</v>
      </c>
      <c r="H817" t="s">
        <v>86</v>
      </c>
      <c r="I817">
        <v>1.5</v>
      </c>
      <c r="K817">
        <v>3</v>
      </c>
      <c r="M817">
        <v>26</v>
      </c>
      <c r="N817">
        <v>24</v>
      </c>
      <c r="O817" t="str">
        <f>IF(OR(ISBLANK(N817),ISBLANK(M817)),"",IF(N817&gt;(M817+IF(ISBLANK(K817),I817,K817)),H817,IF(N817&lt;(M817+IF(ISBLANK(K817),I817,K817)),G817,"na")))</f>
        <v>ATL</v>
      </c>
      <c r="P817" t="str">
        <f>IF(OR(ISBLANK(N817),ISBLANK(M817)),"",IF(N817&gt;M817,H817,IF(N817&lt;M817,G817,"na")))</f>
        <v>ATL</v>
      </c>
      <c r="Q817" s="23" t="str">
        <f t="shared" si="25"/>
        <v/>
      </c>
    </row>
    <row r="818" spans="1:17" x14ac:dyDescent="0.25">
      <c r="A818">
        <v>817</v>
      </c>
      <c r="B818" s="2" t="str">
        <f>CONCATENATE(D818,"_",IF(E818&lt;10,CONCATENATE("0",E818),E818),"_",H818,"@",G818)</f>
        <v>2015_01_MIN@SFO</v>
      </c>
      <c r="C818" t="s">
        <v>1</v>
      </c>
      <c r="D818">
        <v>2015</v>
      </c>
      <c r="E818">
        <f t="shared" si="24"/>
        <v>1</v>
      </c>
      <c r="F818">
        <v>1</v>
      </c>
      <c r="G818" t="s">
        <v>333</v>
      </c>
      <c r="H818" t="s">
        <v>80</v>
      </c>
      <c r="I818">
        <v>-3.5</v>
      </c>
      <c r="K818">
        <v>2.5</v>
      </c>
      <c r="M818">
        <v>20</v>
      </c>
      <c r="N818">
        <v>3</v>
      </c>
      <c r="O818" t="str">
        <f>IF(OR(ISBLANK(N818),ISBLANK(M818)),"",IF(N818&gt;(M818+IF(ISBLANK(K818),I818,K818)),H818,IF(N818&lt;(M818+IF(ISBLANK(K818),I818,K818)),G818,"na")))</f>
        <v>SFO</v>
      </c>
      <c r="P818" t="str">
        <f>IF(OR(ISBLANK(N818),ISBLANK(M818)),"",IF(N818&gt;M818,H818,IF(N818&lt;M818,G818,"na")))</f>
        <v>SFO</v>
      </c>
      <c r="Q818" s="23" t="str">
        <f t="shared" si="25"/>
        <v/>
      </c>
    </row>
    <row r="819" spans="1:17" x14ac:dyDescent="0.25">
      <c r="A819">
        <v>818</v>
      </c>
      <c r="B819" s="2" t="str">
        <f>CONCATENATE(D819,"_",IF(E819&lt;10,CONCATENATE("0",E819),E819),"_",H819,"@",G819)</f>
        <v>2015_02_DEN@KCY</v>
      </c>
      <c r="C819" t="s">
        <v>1</v>
      </c>
      <c r="D819">
        <v>2015</v>
      </c>
      <c r="E819">
        <f t="shared" si="24"/>
        <v>2</v>
      </c>
      <c r="F819">
        <v>2</v>
      </c>
      <c r="G819" t="s">
        <v>331</v>
      </c>
      <c r="H819" t="s">
        <v>72</v>
      </c>
      <c r="I819">
        <v>1.5</v>
      </c>
      <c r="K819">
        <v>-3</v>
      </c>
      <c r="M819">
        <v>24</v>
      </c>
      <c r="N819">
        <v>31</v>
      </c>
      <c r="O819" t="str">
        <f>IF(OR(ISBLANK(N819),ISBLANK(M819)),"",IF(N819&gt;(M819+IF(ISBLANK(K819),I819,K819)),H819,IF(N819&lt;(M819+IF(ISBLANK(K819),I819,K819)),G819,"na")))</f>
        <v>DEN</v>
      </c>
      <c r="P819" t="str">
        <f>IF(OR(ISBLANK(N819),ISBLANK(M819)),"",IF(N819&gt;M819,H819,IF(N819&lt;M819,G819,"na")))</f>
        <v>DEN</v>
      </c>
      <c r="Q819" s="23" t="str">
        <f t="shared" si="25"/>
        <v/>
      </c>
    </row>
    <row r="820" spans="1:17" x14ac:dyDescent="0.25">
      <c r="A820">
        <v>819</v>
      </c>
      <c r="B820" s="2" t="str">
        <f>CONCATENATE(D820,"_",IF(E820&lt;10,CONCATENATE("0",E820),E820),"_",H820,"@",G820)</f>
        <v>2015_02_DAL@PHI</v>
      </c>
      <c r="C820" t="s">
        <v>1</v>
      </c>
      <c r="D820">
        <v>2015</v>
      </c>
      <c r="E820">
        <f t="shared" si="24"/>
        <v>2</v>
      </c>
      <c r="F820">
        <v>2</v>
      </c>
      <c r="G820" t="s">
        <v>86</v>
      </c>
      <c r="H820" t="s">
        <v>71</v>
      </c>
      <c r="I820">
        <v>-3</v>
      </c>
      <c r="K820">
        <v>-6.5</v>
      </c>
      <c r="M820">
        <v>10</v>
      </c>
      <c r="N820">
        <v>20</v>
      </c>
      <c r="O820" t="str">
        <f>IF(OR(ISBLANK(N820),ISBLANK(M820)),"",IF(N820&gt;(M820+IF(ISBLANK(K820),I820,K820)),H820,IF(N820&lt;(M820+IF(ISBLANK(K820),I820,K820)),G820,"na")))</f>
        <v>DAL</v>
      </c>
      <c r="P820" t="str">
        <f>IF(OR(ISBLANK(N820),ISBLANK(M820)),"",IF(N820&gt;M820,H820,IF(N820&lt;M820,G820,"na")))</f>
        <v>DAL</v>
      </c>
      <c r="Q820" s="23" t="str">
        <f t="shared" si="25"/>
        <v/>
      </c>
    </row>
    <row r="821" spans="1:17" x14ac:dyDescent="0.25">
      <c r="A821">
        <v>820</v>
      </c>
      <c r="B821" s="2" t="str">
        <f>CONCATENATE(D821,"_",IF(E821&lt;10,CONCATENATE("0",E821),E821),"_",H821,"@",G821)</f>
        <v>2015_02_HOU@CAR</v>
      </c>
      <c r="C821" t="s">
        <v>1</v>
      </c>
      <c r="D821">
        <v>2015</v>
      </c>
      <c r="E821">
        <f t="shared" si="24"/>
        <v>2</v>
      </c>
      <c r="F821">
        <v>2</v>
      </c>
      <c r="G821" t="s">
        <v>67</v>
      </c>
      <c r="H821" t="s">
        <v>75</v>
      </c>
      <c r="I821">
        <v>-4.5</v>
      </c>
      <c r="K821">
        <v>-3</v>
      </c>
      <c r="M821">
        <v>24</v>
      </c>
      <c r="N821">
        <v>17</v>
      </c>
      <c r="O821" t="str">
        <f>IF(OR(ISBLANK(N821),ISBLANK(M821)),"",IF(N821&gt;(M821+IF(ISBLANK(K821),I821,K821)),H821,IF(N821&lt;(M821+IF(ISBLANK(K821),I821,K821)),G821,"na")))</f>
        <v>CAR</v>
      </c>
      <c r="P821" t="str">
        <f>IF(OR(ISBLANK(N821),ISBLANK(M821)),"",IF(N821&gt;M821,H821,IF(N821&lt;M821,G821,"na")))</f>
        <v>CAR</v>
      </c>
      <c r="Q821" s="23" t="str">
        <f t="shared" si="25"/>
        <v/>
      </c>
    </row>
    <row r="822" spans="1:17" x14ac:dyDescent="0.25">
      <c r="A822">
        <v>821</v>
      </c>
      <c r="B822" s="2" t="str">
        <f>CONCATENATE(D822,"_",IF(E822&lt;10,CONCATENATE("0",E822),E822),"_",H822,"@",G822)</f>
        <v>2015_02_SFO@PIT</v>
      </c>
      <c r="C822" t="s">
        <v>1</v>
      </c>
      <c r="D822">
        <v>2015</v>
      </c>
      <c r="E822">
        <f t="shared" si="24"/>
        <v>2</v>
      </c>
      <c r="F822">
        <v>2</v>
      </c>
      <c r="G822" t="s">
        <v>87</v>
      </c>
      <c r="H822" t="s">
        <v>333</v>
      </c>
      <c r="I822">
        <v>-6.5</v>
      </c>
      <c r="K822">
        <v>-6</v>
      </c>
      <c r="M822">
        <v>43</v>
      </c>
      <c r="N822">
        <v>18</v>
      </c>
      <c r="O822" t="str">
        <f>IF(OR(ISBLANK(N822),ISBLANK(M822)),"",IF(N822&gt;(M822+IF(ISBLANK(K822),I822,K822)),H822,IF(N822&lt;(M822+IF(ISBLANK(K822),I822,K822)),G822,"na")))</f>
        <v>PIT</v>
      </c>
      <c r="P822" t="str">
        <f>IF(OR(ISBLANK(N822),ISBLANK(M822)),"",IF(N822&gt;M822,H822,IF(N822&lt;M822,G822,"na")))</f>
        <v>PIT</v>
      </c>
      <c r="Q822" s="23" t="str">
        <f t="shared" si="25"/>
        <v/>
      </c>
    </row>
    <row r="823" spans="1:17" x14ac:dyDescent="0.25">
      <c r="A823">
        <v>822</v>
      </c>
      <c r="B823" s="2" t="str">
        <f>CONCATENATE(D823,"_",IF(E823&lt;10,CONCATENATE("0",E823),E823),"_",H823,"@",G823)</f>
        <v>2015_02_TBY@NOR</v>
      </c>
      <c r="C823" t="s">
        <v>1</v>
      </c>
      <c r="D823">
        <v>2015</v>
      </c>
      <c r="E823">
        <f t="shared" si="24"/>
        <v>2</v>
      </c>
      <c r="F823">
        <v>2</v>
      </c>
      <c r="G823" t="s">
        <v>335</v>
      </c>
      <c r="H823" t="s">
        <v>334</v>
      </c>
      <c r="I823">
        <v>-10.5</v>
      </c>
      <c r="K823">
        <v>-9</v>
      </c>
      <c r="M823">
        <v>19</v>
      </c>
      <c r="N823">
        <v>26</v>
      </c>
      <c r="O823" t="str">
        <f>IF(OR(ISBLANK(N823),ISBLANK(M823)),"",IF(N823&gt;(M823+IF(ISBLANK(K823),I823,K823)),H823,IF(N823&lt;(M823+IF(ISBLANK(K823),I823,K823)),G823,"na")))</f>
        <v>TBY</v>
      </c>
      <c r="P823" t="str">
        <f>IF(OR(ISBLANK(N823),ISBLANK(M823)),"",IF(N823&gt;M823,H823,IF(N823&lt;M823,G823,"na")))</f>
        <v>TBY</v>
      </c>
      <c r="Q823" s="23" t="str">
        <f t="shared" si="25"/>
        <v/>
      </c>
    </row>
    <row r="824" spans="1:17" x14ac:dyDescent="0.25">
      <c r="A824">
        <v>823</v>
      </c>
      <c r="B824" s="2" t="str">
        <f>CONCATENATE(D824,"_",IF(E824&lt;10,CONCATENATE("0",E824),E824),"_",H824,"@",G824)</f>
        <v>2015_02_DET@MIN</v>
      </c>
      <c r="C824" t="s">
        <v>1</v>
      </c>
      <c r="D824">
        <v>2015</v>
      </c>
      <c r="E824">
        <f t="shared" si="24"/>
        <v>2</v>
      </c>
      <c r="F824">
        <v>2</v>
      </c>
      <c r="G824" t="s">
        <v>80</v>
      </c>
      <c r="H824" t="s">
        <v>73</v>
      </c>
      <c r="I824">
        <v>-3</v>
      </c>
      <c r="K824">
        <v>-3</v>
      </c>
      <c r="M824">
        <v>26</v>
      </c>
      <c r="N824">
        <v>16</v>
      </c>
      <c r="O824" t="str">
        <f>IF(OR(ISBLANK(N824),ISBLANK(M824)),"",IF(N824&gt;(M824+IF(ISBLANK(K824),I824,K824)),H824,IF(N824&lt;(M824+IF(ISBLANK(K824),I824,K824)),G824,"na")))</f>
        <v>MIN</v>
      </c>
      <c r="P824" t="str">
        <f>IF(OR(ISBLANK(N824),ISBLANK(M824)),"",IF(N824&gt;M824,H824,IF(N824&lt;M824,G824,"na")))</f>
        <v>MIN</v>
      </c>
      <c r="Q824" s="23" t="str">
        <f t="shared" si="25"/>
        <v/>
      </c>
    </row>
    <row r="825" spans="1:17" x14ac:dyDescent="0.25">
      <c r="A825">
        <v>824</v>
      </c>
      <c r="B825" s="2" t="str">
        <f>CONCATENATE(D825,"_",IF(E825&lt;10,CONCATENATE("0",E825),E825),"_",H825,"@",G825)</f>
        <v>2015_02_ARI@CHI</v>
      </c>
      <c r="C825" t="s">
        <v>1</v>
      </c>
      <c r="D825">
        <v>2015</v>
      </c>
      <c r="E825">
        <f t="shared" si="24"/>
        <v>2</v>
      </c>
      <c r="F825">
        <v>2</v>
      </c>
      <c r="G825" t="s">
        <v>68</v>
      </c>
      <c r="H825" t="s">
        <v>64</v>
      </c>
      <c r="I825">
        <v>1.5</v>
      </c>
      <c r="K825">
        <v>2</v>
      </c>
      <c r="M825">
        <v>23</v>
      </c>
      <c r="N825">
        <v>48</v>
      </c>
      <c r="O825" t="str">
        <f>IF(OR(ISBLANK(N825),ISBLANK(M825)),"",IF(N825&gt;(M825+IF(ISBLANK(K825),I825,K825)),H825,IF(N825&lt;(M825+IF(ISBLANK(K825),I825,K825)),G825,"na")))</f>
        <v>ARI</v>
      </c>
      <c r="P825" t="str">
        <f>IF(OR(ISBLANK(N825),ISBLANK(M825)),"",IF(N825&gt;M825,H825,IF(N825&lt;M825,G825,"na")))</f>
        <v>ARI</v>
      </c>
      <c r="Q825" s="23" t="str">
        <f t="shared" si="25"/>
        <v/>
      </c>
    </row>
    <row r="826" spans="1:17" x14ac:dyDescent="0.25">
      <c r="A826">
        <v>825</v>
      </c>
      <c r="B826" s="2" t="str">
        <f>CONCATENATE(D826,"_",IF(E826&lt;10,CONCATENATE("0",E826),E826),"_",H826,"@",G826)</f>
        <v>2015_02_NWE@BUF</v>
      </c>
      <c r="C826" t="s">
        <v>1</v>
      </c>
      <c r="D826">
        <v>2015</v>
      </c>
      <c r="E826">
        <f t="shared" si="24"/>
        <v>2</v>
      </c>
      <c r="F826">
        <v>2</v>
      </c>
      <c r="G826" t="s">
        <v>66</v>
      </c>
      <c r="H826" t="s">
        <v>332</v>
      </c>
      <c r="I826">
        <v>1.5</v>
      </c>
      <c r="K826">
        <v>-1.5</v>
      </c>
      <c r="M826">
        <v>32</v>
      </c>
      <c r="N826">
        <v>40</v>
      </c>
      <c r="O826" t="str">
        <f>IF(OR(ISBLANK(N826),ISBLANK(M826)),"",IF(N826&gt;(M826+IF(ISBLANK(K826),I826,K826)),H826,IF(N826&lt;(M826+IF(ISBLANK(K826),I826,K826)),G826,"na")))</f>
        <v>NWE</v>
      </c>
      <c r="P826" t="str">
        <f>IF(OR(ISBLANK(N826),ISBLANK(M826)),"",IF(N826&gt;M826,H826,IF(N826&lt;M826,G826,"na")))</f>
        <v>NWE</v>
      </c>
      <c r="Q826" s="23" t="str">
        <f t="shared" si="25"/>
        <v/>
      </c>
    </row>
    <row r="827" spans="1:17" x14ac:dyDescent="0.25">
      <c r="A827">
        <v>826</v>
      </c>
      <c r="B827" s="2" t="str">
        <f>CONCATENATE(D827,"_",IF(E827&lt;10,CONCATENATE("0",E827),E827),"_",H827,"@",G827)</f>
        <v>2015_02_SD@CIN</v>
      </c>
      <c r="C827" t="s">
        <v>1</v>
      </c>
      <c r="D827">
        <v>2015</v>
      </c>
      <c r="E827">
        <f t="shared" si="24"/>
        <v>2</v>
      </c>
      <c r="F827">
        <v>2</v>
      </c>
      <c r="G827" t="s">
        <v>69</v>
      </c>
      <c r="H827" t="s">
        <v>88</v>
      </c>
      <c r="I827">
        <v>-3</v>
      </c>
      <c r="K827">
        <v>-3.5</v>
      </c>
      <c r="M827">
        <v>24</v>
      </c>
      <c r="N827">
        <v>19</v>
      </c>
      <c r="O827" t="str">
        <f>IF(OR(ISBLANK(N827),ISBLANK(M827)),"",IF(N827&gt;(M827+IF(ISBLANK(K827),I827,K827)),H827,IF(N827&lt;(M827+IF(ISBLANK(K827),I827,K827)),G827,"na")))</f>
        <v>CIN</v>
      </c>
      <c r="P827" t="str">
        <f>IF(OR(ISBLANK(N827),ISBLANK(M827)),"",IF(N827&gt;M827,H827,IF(N827&lt;M827,G827,"na")))</f>
        <v>CIN</v>
      </c>
      <c r="Q827" s="23" t="str">
        <f t="shared" si="25"/>
        <v/>
      </c>
    </row>
    <row r="828" spans="1:17" x14ac:dyDescent="0.25">
      <c r="A828">
        <v>827</v>
      </c>
      <c r="B828" s="2" t="str">
        <f>CONCATENATE(D828,"_",IF(E828&lt;10,CONCATENATE("0",E828),E828),"_",H828,"@",G828)</f>
        <v>2015_02_TEN@CLE</v>
      </c>
      <c r="C828" t="s">
        <v>1</v>
      </c>
      <c r="D828">
        <v>2015</v>
      </c>
      <c r="E828">
        <f t="shared" si="24"/>
        <v>2</v>
      </c>
      <c r="F828">
        <v>2</v>
      </c>
      <c r="G828" t="s">
        <v>70</v>
      </c>
      <c r="H828" t="s">
        <v>93</v>
      </c>
      <c r="I828">
        <v>-3.5</v>
      </c>
      <c r="K828">
        <v>1</v>
      </c>
      <c r="M828">
        <v>28</v>
      </c>
      <c r="N828">
        <v>14</v>
      </c>
      <c r="O828" t="str">
        <f>IF(OR(ISBLANK(N828),ISBLANK(M828)),"",IF(N828&gt;(M828+IF(ISBLANK(K828),I828,K828)),H828,IF(N828&lt;(M828+IF(ISBLANK(K828),I828,K828)),G828,"na")))</f>
        <v>CLE</v>
      </c>
      <c r="P828" t="str">
        <f>IF(OR(ISBLANK(N828),ISBLANK(M828)),"",IF(N828&gt;M828,H828,IF(N828&lt;M828,G828,"na")))</f>
        <v>CLE</v>
      </c>
      <c r="Q828" s="23" t="str">
        <f t="shared" si="25"/>
        <v/>
      </c>
    </row>
    <row r="829" spans="1:17" x14ac:dyDescent="0.25">
      <c r="A829">
        <v>828</v>
      </c>
      <c r="B829" s="2" t="str">
        <f>CONCATENATE(D829,"_",IF(E829&lt;10,CONCATENATE("0",E829),E829),"_",H829,"@",G829)</f>
        <v>2015_02_ATL@NYG</v>
      </c>
      <c r="C829" t="s">
        <v>1</v>
      </c>
      <c r="D829">
        <v>2015</v>
      </c>
      <c r="E829">
        <f t="shared" si="24"/>
        <v>2</v>
      </c>
      <c r="F829">
        <v>2</v>
      </c>
      <c r="G829" t="s">
        <v>83</v>
      </c>
      <c r="H829" t="s">
        <v>20</v>
      </c>
      <c r="I829">
        <v>-2.5</v>
      </c>
      <c r="K829">
        <v>-2</v>
      </c>
      <c r="M829">
        <v>20</v>
      </c>
      <c r="N829">
        <v>24</v>
      </c>
      <c r="O829" t="str">
        <f>IF(OR(ISBLANK(N829),ISBLANK(M829)),"",IF(N829&gt;(M829+IF(ISBLANK(K829),I829,K829)),H829,IF(N829&lt;(M829+IF(ISBLANK(K829),I829,K829)),G829,"na")))</f>
        <v>ATL</v>
      </c>
      <c r="P829" t="str">
        <f>IF(OR(ISBLANK(N829),ISBLANK(M829)),"",IF(N829&gt;M829,H829,IF(N829&lt;M829,G829,"na")))</f>
        <v>ATL</v>
      </c>
      <c r="Q829" s="23" t="str">
        <f t="shared" si="25"/>
        <v/>
      </c>
    </row>
    <row r="830" spans="1:17" x14ac:dyDescent="0.25">
      <c r="A830">
        <v>829</v>
      </c>
      <c r="B830" s="2" t="str">
        <f>CONCATENATE(D830,"_",IF(E830&lt;10,CONCATENATE("0",E830),E830),"_",H830,"@",G830)</f>
        <v>2015_02_STL@WAS</v>
      </c>
      <c r="C830" t="s">
        <v>1</v>
      </c>
      <c r="D830">
        <v>2015</v>
      </c>
      <c r="E830">
        <f t="shared" si="24"/>
        <v>2</v>
      </c>
      <c r="F830">
        <v>2</v>
      </c>
      <c r="G830" t="s">
        <v>94</v>
      </c>
      <c r="H830" t="s">
        <v>91</v>
      </c>
      <c r="I830">
        <v>2.5</v>
      </c>
      <c r="K830">
        <v>3</v>
      </c>
      <c r="M830">
        <v>24</v>
      </c>
      <c r="N830">
        <v>10</v>
      </c>
      <c r="O830" t="str">
        <f>IF(OR(ISBLANK(N830),ISBLANK(M830)),"",IF(N830&gt;(M830+IF(ISBLANK(K830),I830,K830)),H830,IF(N830&lt;(M830+IF(ISBLANK(K830),I830,K830)),G830,"na")))</f>
        <v>WAS</v>
      </c>
      <c r="P830" t="str">
        <f>IF(OR(ISBLANK(N830),ISBLANK(M830)),"",IF(N830&gt;M830,H830,IF(N830&lt;M830,G830,"na")))</f>
        <v>WAS</v>
      </c>
      <c r="Q830" s="23" t="str">
        <f t="shared" si="25"/>
        <v/>
      </c>
    </row>
    <row r="831" spans="1:17" x14ac:dyDescent="0.25">
      <c r="A831">
        <v>830</v>
      </c>
      <c r="B831" s="2" t="str">
        <f>CONCATENATE(D831,"_",IF(E831&lt;10,CONCATENATE("0",E831),E831),"_",H831,"@",G831)</f>
        <v>2015_02_MIA@JAX</v>
      </c>
      <c r="C831" t="s">
        <v>1</v>
      </c>
      <c r="D831">
        <v>2015</v>
      </c>
      <c r="E831">
        <f t="shared" si="24"/>
        <v>2</v>
      </c>
      <c r="F831">
        <v>2</v>
      </c>
      <c r="G831" t="s">
        <v>77</v>
      </c>
      <c r="H831" t="s">
        <v>79</v>
      </c>
      <c r="I831">
        <v>4.5</v>
      </c>
      <c r="K831">
        <v>6</v>
      </c>
      <c r="M831">
        <v>23</v>
      </c>
      <c r="N831">
        <v>20</v>
      </c>
      <c r="O831" t="str">
        <f>IF(OR(ISBLANK(N831),ISBLANK(M831)),"",IF(N831&gt;(M831+IF(ISBLANK(K831),I831,K831)),H831,IF(N831&lt;(M831+IF(ISBLANK(K831),I831,K831)),G831,"na")))</f>
        <v>JAX</v>
      </c>
      <c r="P831" t="str">
        <f>IF(OR(ISBLANK(N831),ISBLANK(M831)),"",IF(N831&gt;M831,H831,IF(N831&lt;M831,G831,"na")))</f>
        <v>JAX</v>
      </c>
      <c r="Q831" s="23" t="str">
        <f t="shared" si="25"/>
        <v/>
      </c>
    </row>
    <row r="832" spans="1:17" x14ac:dyDescent="0.25">
      <c r="A832">
        <v>831</v>
      </c>
      <c r="B832" s="2" t="str">
        <f>CONCATENATE(D832,"_",IF(E832&lt;10,CONCATENATE("0",E832),E832),"_",H832,"@",G832)</f>
        <v>2015_02_BAL@OAK</v>
      </c>
      <c r="C832" t="s">
        <v>1</v>
      </c>
      <c r="D832">
        <v>2015</v>
      </c>
      <c r="E832">
        <f t="shared" si="24"/>
        <v>2</v>
      </c>
      <c r="F832">
        <v>2</v>
      </c>
      <c r="G832" t="s">
        <v>85</v>
      </c>
      <c r="H832" t="s">
        <v>65</v>
      </c>
      <c r="I832">
        <v>6</v>
      </c>
      <c r="K832">
        <v>6</v>
      </c>
      <c r="M832">
        <v>37</v>
      </c>
      <c r="N832">
        <v>33</v>
      </c>
      <c r="O832" t="str">
        <f>IF(OR(ISBLANK(N832),ISBLANK(M832)),"",IF(N832&gt;(M832+IF(ISBLANK(K832),I832,K832)),H832,IF(N832&lt;(M832+IF(ISBLANK(K832),I832,K832)),G832,"na")))</f>
        <v>OAK</v>
      </c>
      <c r="P832" t="str">
        <f>IF(OR(ISBLANK(N832),ISBLANK(M832)),"",IF(N832&gt;M832,H832,IF(N832&lt;M832,G832,"na")))</f>
        <v>OAK</v>
      </c>
      <c r="Q832" s="23" t="str">
        <f t="shared" si="25"/>
        <v/>
      </c>
    </row>
    <row r="833" spans="1:17" x14ac:dyDescent="0.25">
      <c r="A833">
        <v>832</v>
      </c>
      <c r="B833" s="2" t="str">
        <f>CONCATENATE(D833,"_",IF(E833&lt;10,CONCATENATE("0",E833),E833),"_",H833,"@",G833)</f>
        <v>2015_02_SEA@GBY</v>
      </c>
      <c r="C833" t="s">
        <v>1</v>
      </c>
      <c r="D833">
        <v>2015</v>
      </c>
      <c r="E833">
        <f t="shared" si="24"/>
        <v>2</v>
      </c>
      <c r="F833">
        <v>2</v>
      </c>
      <c r="G833" t="s">
        <v>330</v>
      </c>
      <c r="H833" t="s">
        <v>89</v>
      </c>
      <c r="I833">
        <v>-3</v>
      </c>
      <c r="K833">
        <v>-3</v>
      </c>
      <c r="M833">
        <v>27</v>
      </c>
      <c r="N833">
        <v>17</v>
      </c>
      <c r="O833" t="str">
        <f>IF(OR(ISBLANK(N833),ISBLANK(M833)),"",IF(N833&gt;(M833+IF(ISBLANK(K833),I833,K833)),H833,IF(N833&lt;(M833+IF(ISBLANK(K833),I833,K833)),G833,"na")))</f>
        <v>GBY</v>
      </c>
      <c r="P833" t="str">
        <f>IF(OR(ISBLANK(N833),ISBLANK(M833)),"",IF(N833&gt;M833,H833,IF(N833&lt;M833,G833,"na")))</f>
        <v>GBY</v>
      </c>
      <c r="Q833" s="23" t="str">
        <f t="shared" si="25"/>
        <v/>
      </c>
    </row>
    <row r="834" spans="1:17" x14ac:dyDescent="0.25">
      <c r="A834">
        <v>833</v>
      </c>
      <c r="B834" s="2" t="str">
        <f>CONCATENATE(D834,"_",IF(E834&lt;10,CONCATENATE("0",E834),E834),"_",H834,"@",G834)</f>
        <v>2015_02_NYJ@IND</v>
      </c>
      <c r="C834" t="s">
        <v>1</v>
      </c>
      <c r="D834">
        <v>2015</v>
      </c>
      <c r="E834">
        <f t="shared" ref="E834:E897" si="26">IF(C834="rs",F834,17+F834)</f>
        <v>2</v>
      </c>
      <c r="F834">
        <v>2</v>
      </c>
      <c r="G834" t="s">
        <v>76</v>
      </c>
      <c r="H834" t="s">
        <v>84</v>
      </c>
      <c r="I834">
        <v>-6</v>
      </c>
      <c r="K834">
        <v>-7</v>
      </c>
      <c r="M834">
        <v>7</v>
      </c>
      <c r="N834">
        <v>20</v>
      </c>
      <c r="O834" t="str">
        <f>IF(OR(ISBLANK(N834),ISBLANK(M834)),"",IF(N834&gt;(M834+IF(ISBLANK(K834),I834,K834)),H834,IF(N834&lt;(M834+IF(ISBLANK(K834),I834,K834)),G834,"na")))</f>
        <v>NYJ</v>
      </c>
      <c r="P834" t="str">
        <f>IF(OR(ISBLANK(N834),ISBLANK(M834)),"",IF(N834&gt;M834,H834,IF(N834&lt;M834,G834,"na")))</f>
        <v>NYJ</v>
      </c>
      <c r="Q834" s="23" t="str">
        <f t="shared" si="25"/>
        <v/>
      </c>
    </row>
    <row r="835" spans="1:17" x14ac:dyDescent="0.25">
      <c r="A835">
        <v>834</v>
      </c>
      <c r="B835" s="2" t="str">
        <f>CONCATENATE(D835,"_",IF(E835&lt;10,CONCATENATE("0",E835),E835),"_",H835,"@",G835)</f>
        <v>2015_03_WAS@NYG</v>
      </c>
      <c r="C835" t="s">
        <v>1</v>
      </c>
      <c r="D835">
        <v>2015</v>
      </c>
      <c r="E835">
        <f t="shared" si="26"/>
        <v>3</v>
      </c>
      <c r="F835">
        <v>3</v>
      </c>
      <c r="G835" t="s">
        <v>83</v>
      </c>
      <c r="H835" t="s">
        <v>94</v>
      </c>
      <c r="I835">
        <v>-3</v>
      </c>
      <c r="K835">
        <v>-3</v>
      </c>
      <c r="M835">
        <v>32</v>
      </c>
      <c r="N835">
        <v>21</v>
      </c>
      <c r="O835" t="str">
        <f>IF(OR(ISBLANK(N835),ISBLANK(M835)),"",IF(N835&gt;(M835+IF(ISBLANK(K835),I835,K835)),H835,IF(N835&lt;(M835+IF(ISBLANK(K835),I835,K835)),G835,"na")))</f>
        <v>NYG</v>
      </c>
      <c r="P835" t="str">
        <f>IF(OR(ISBLANK(N835),ISBLANK(M835)),"",IF(N835&gt;M835,H835,IF(N835&lt;M835,G835,"na")))</f>
        <v>NYG</v>
      </c>
      <c r="Q835" s="23" t="str">
        <f t="shared" ref="Q835:Q898" si="27">IF(OR(ISBLANK(M835),ISBLANK(N835),ISBLANK(L835)),"",IF(L835&gt;SUM(M835:N835),"U",IF(L835&lt;SUM(M835:N835),"O","E")))</f>
        <v/>
      </c>
    </row>
    <row r="836" spans="1:17" x14ac:dyDescent="0.25">
      <c r="A836">
        <v>835</v>
      </c>
      <c r="B836" s="2" t="str">
        <f>CONCATENATE(D836,"_",IF(E836&lt;10,CONCATENATE("0",E836),E836),"_",H836,"@",G836)</f>
        <v>2015_03_ATL@DAL</v>
      </c>
      <c r="C836" t="s">
        <v>1</v>
      </c>
      <c r="D836">
        <v>2015</v>
      </c>
      <c r="E836">
        <f t="shared" si="26"/>
        <v>3</v>
      </c>
      <c r="F836">
        <v>3</v>
      </c>
      <c r="G836" t="s">
        <v>71</v>
      </c>
      <c r="H836" t="s">
        <v>20</v>
      </c>
      <c r="I836">
        <v>0</v>
      </c>
      <c r="K836">
        <v>0</v>
      </c>
      <c r="M836">
        <v>28</v>
      </c>
      <c r="N836">
        <v>39</v>
      </c>
      <c r="O836" t="str">
        <f>IF(OR(ISBLANK(N836),ISBLANK(M836)),"",IF(N836&gt;(M836+IF(ISBLANK(K836),I836,K836)),H836,IF(N836&lt;(M836+IF(ISBLANK(K836),I836,K836)),G836,"na")))</f>
        <v>ATL</v>
      </c>
      <c r="P836" t="str">
        <f>IF(OR(ISBLANK(N836),ISBLANK(M836)),"",IF(N836&gt;M836,H836,IF(N836&lt;M836,G836,"na")))</f>
        <v>ATL</v>
      </c>
      <c r="Q836" s="23" t="str">
        <f t="shared" si="27"/>
        <v/>
      </c>
    </row>
    <row r="837" spans="1:17" x14ac:dyDescent="0.25">
      <c r="A837">
        <v>836</v>
      </c>
      <c r="B837" s="2" t="str">
        <f>CONCATENATE(D837,"_",IF(E837&lt;10,CONCATENATE("0",E837),E837),"_",H837,"@",G837)</f>
        <v>2015_03_IND@TEN</v>
      </c>
      <c r="C837" t="s">
        <v>1</v>
      </c>
      <c r="D837">
        <v>2015</v>
      </c>
      <c r="E837">
        <f t="shared" si="26"/>
        <v>3</v>
      </c>
      <c r="F837">
        <v>3</v>
      </c>
      <c r="G837" t="s">
        <v>93</v>
      </c>
      <c r="H837" t="s">
        <v>76</v>
      </c>
      <c r="I837">
        <v>5</v>
      </c>
      <c r="K837">
        <v>3.5</v>
      </c>
      <c r="M837">
        <v>33</v>
      </c>
      <c r="N837">
        <v>35</v>
      </c>
      <c r="O837" t="str">
        <f>IF(OR(ISBLANK(N837),ISBLANK(M837)),"",IF(N837&gt;(M837+IF(ISBLANK(K837),I837,K837)),H837,IF(N837&lt;(M837+IF(ISBLANK(K837),I837,K837)),G837,"na")))</f>
        <v>TEN</v>
      </c>
      <c r="P837" t="str">
        <f>IF(OR(ISBLANK(N837),ISBLANK(M837)),"",IF(N837&gt;M837,H837,IF(N837&lt;M837,G837,"na")))</f>
        <v>IND</v>
      </c>
      <c r="Q837" s="23" t="str">
        <f t="shared" si="27"/>
        <v/>
      </c>
    </row>
    <row r="838" spans="1:17" x14ac:dyDescent="0.25">
      <c r="A838">
        <v>837</v>
      </c>
      <c r="B838" s="2" t="str">
        <f>CONCATENATE(D838,"_",IF(E838&lt;10,CONCATENATE("0",E838),E838),"_",H838,"@",G838)</f>
        <v>2015_03_OAK@CLE</v>
      </c>
      <c r="C838" t="s">
        <v>1</v>
      </c>
      <c r="D838">
        <v>2015</v>
      </c>
      <c r="E838">
        <f t="shared" si="26"/>
        <v>3</v>
      </c>
      <c r="F838">
        <v>3</v>
      </c>
      <c r="G838" t="s">
        <v>70</v>
      </c>
      <c r="H838" t="s">
        <v>85</v>
      </c>
      <c r="I838">
        <v>-4</v>
      </c>
      <c r="K838">
        <v>-3.5</v>
      </c>
      <c r="M838">
        <v>20</v>
      </c>
      <c r="N838">
        <v>27</v>
      </c>
      <c r="O838" t="str">
        <f>IF(OR(ISBLANK(N838),ISBLANK(M838)),"",IF(N838&gt;(M838+IF(ISBLANK(K838),I838,K838)),H838,IF(N838&lt;(M838+IF(ISBLANK(K838),I838,K838)),G838,"na")))</f>
        <v>OAK</v>
      </c>
      <c r="P838" t="str">
        <f>IF(OR(ISBLANK(N838),ISBLANK(M838)),"",IF(N838&gt;M838,H838,IF(N838&lt;M838,G838,"na")))</f>
        <v>OAK</v>
      </c>
      <c r="Q838" s="23" t="str">
        <f t="shared" si="27"/>
        <v/>
      </c>
    </row>
    <row r="839" spans="1:17" x14ac:dyDescent="0.25">
      <c r="A839">
        <v>838</v>
      </c>
      <c r="B839" s="2" t="str">
        <f>CONCATENATE(D839,"_",IF(E839&lt;10,CONCATENATE("0",E839),E839),"_",H839,"@",G839)</f>
        <v>2015_03_CIN@BAL</v>
      </c>
      <c r="C839" t="s">
        <v>1</v>
      </c>
      <c r="D839">
        <v>2015</v>
      </c>
      <c r="E839">
        <f t="shared" si="26"/>
        <v>3</v>
      </c>
      <c r="F839">
        <v>3</v>
      </c>
      <c r="G839" t="s">
        <v>65</v>
      </c>
      <c r="H839" t="s">
        <v>69</v>
      </c>
      <c r="I839">
        <v>-1.5</v>
      </c>
      <c r="K839">
        <v>-1.5</v>
      </c>
      <c r="M839">
        <v>24</v>
      </c>
      <c r="N839">
        <v>28</v>
      </c>
      <c r="O839" t="str">
        <f>IF(OR(ISBLANK(N839),ISBLANK(M839)),"",IF(N839&gt;(M839+IF(ISBLANK(K839),I839,K839)),H839,IF(N839&lt;(M839+IF(ISBLANK(K839),I839,K839)),G839,"na")))</f>
        <v>CIN</v>
      </c>
      <c r="P839" t="str">
        <f>IF(OR(ISBLANK(N839),ISBLANK(M839)),"",IF(N839&gt;M839,H839,IF(N839&lt;M839,G839,"na")))</f>
        <v>CIN</v>
      </c>
      <c r="Q839" s="23" t="str">
        <f t="shared" si="27"/>
        <v/>
      </c>
    </row>
    <row r="840" spans="1:17" x14ac:dyDescent="0.25">
      <c r="A840">
        <v>839</v>
      </c>
      <c r="B840" s="2" t="str">
        <f>CONCATENATE(D840,"_",IF(E840&lt;10,CONCATENATE("0",E840),E840),"_",H840,"@",G840)</f>
        <v>2015_03_JAX@NWE</v>
      </c>
      <c r="C840" t="s">
        <v>1</v>
      </c>
      <c r="D840">
        <v>2015</v>
      </c>
      <c r="E840">
        <f t="shared" si="26"/>
        <v>3</v>
      </c>
      <c r="F840">
        <v>3</v>
      </c>
      <c r="G840" t="s">
        <v>332</v>
      </c>
      <c r="H840" t="s">
        <v>77</v>
      </c>
      <c r="I840">
        <v>-14</v>
      </c>
      <c r="K840">
        <v>-14</v>
      </c>
      <c r="M840">
        <v>51</v>
      </c>
      <c r="N840">
        <v>17</v>
      </c>
      <c r="O840" t="str">
        <f>IF(OR(ISBLANK(N840),ISBLANK(M840)),"",IF(N840&gt;(M840+IF(ISBLANK(K840),I840,K840)),H840,IF(N840&lt;(M840+IF(ISBLANK(K840),I840,K840)),G840,"na")))</f>
        <v>NWE</v>
      </c>
      <c r="P840" t="str">
        <f>IF(OR(ISBLANK(N840),ISBLANK(M840)),"",IF(N840&gt;M840,H840,IF(N840&lt;M840,G840,"na")))</f>
        <v>NWE</v>
      </c>
      <c r="Q840" s="23" t="str">
        <f t="shared" si="27"/>
        <v/>
      </c>
    </row>
    <row r="841" spans="1:17" x14ac:dyDescent="0.25">
      <c r="A841">
        <v>840</v>
      </c>
      <c r="B841" s="2" t="str">
        <f>CONCATENATE(D841,"_",IF(E841&lt;10,CONCATENATE("0",E841),E841),"_",H841,"@",G841)</f>
        <v>2015_03_NOR@CAR</v>
      </c>
      <c r="C841" t="s">
        <v>1</v>
      </c>
      <c r="D841">
        <v>2015</v>
      </c>
      <c r="E841">
        <f t="shared" si="26"/>
        <v>3</v>
      </c>
      <c r="F841">
        <v>3</v>
      </c>
      <c r="G841" t="s">
        <v>67</v>
      </c>
      <c r="H841" t="s">
        <v>335</v>
      </c>
      <c r="I841">
        <v>-3.5</v>
      </c>
      <c r="K841">
        <v>-9.5</v>
      </c>
      <c r="M841">
        <v>27</v>
      </c>
      <c r="N841">
        <v>22</v>
      </c>
      <c r="O841" t="str">
        <f>IF(OR(ISBLANK(N841),ISBLANK(M841)),"",IF(N841&gt;(M841+IF(ISBLANK(K841),I841,K841)),H841,IF(N841&lt;(M841+IF(ISBLANK(K841),I841,K841)),G841,"na")))</f>
        <v>NOR</v>
      </c>
      <c r="P841" t="str">
        <f>IF(OR(ISBLANK(N841),ISBLANK(M841)),"",IF(N841&gt;M841,H841,IF(N841&lt;M841,G841,"na")))</f>
        <v>CAR</v>
      </c>
      <c r="Q841" s="23" t="str">
        <f t="shared" si="27"/>
        <v/>
      </c>
    </row>
    <row r="842" spans="1:17" x14ac:dyDescent="0.25">
      <c r="A842">
        <v>841</v>
      </c>
      <c r="B842" s="2" t="str">
        <f>CONCATENATE(D842,"_",IF(E842&lt;10,CONCATENATE("0",E842),E842),"_",H842,"@",G842)</f>
        <v>2015_03_PHI@NYJ</v>
      </c>
      <c r="C842" t="s">
        <v>1</v>
      </c>
      <c r="D842">
        <v>2015</v>
      </c>
      <c r="E842">
        <f t="shared" si="26"/>
        <v>3</v>
      </c>
      <c r="F842">
        <v>3</v>
      </c>
      <c r="G842" t="s">
        <v>84</v>
      </c>
      <c r="H842" t="s">
        <v>86</v>
      </c>
      <c r="I842">
        <v>2.5</v>
      </c>
      <c r="K842">
        <v>-3</v>
      </c>
      <c r="M842">
        <v>17</v>
      </c>
      <c r="N842">
        <v>24</v>
      </c>
      <c r="O842" t="str">
        <f>IF(OR(ISBLANK(N842),ISBLANK(M842)),"",IF(N842&gt;(M842+IF(ISBLANK(K842),I842,K842)),H842,IF(N842&lt;(M842+IF(ISBLANK(K842),I842,K842)),G842,"na")))</f>
        <v>PHI</v>
      </c>
      <c r="P842" t="str">
        <f>IF(OR(ISBLANK(N842),ISBLANK(M842)),"",IF(N842&gt;M842,H842,IF(N842&lt;M842,G842,"na")))</f>
        <v>PHI</v>
      </c>
      <c r="Q842" s="23" t="str">
        <f t="shared" si="27"/>
        <v/>
      </c>
    </row>
    <row r="843" spans="1:17" x14ac:dyDescent="0.25">
      <c r="A843">
        <v>842</v>
      </c>
      <c r="B843" s="2" t="str">
        <f>CONCATENATE(D843,"_",IF(E843&lt;10,CONCATENATE("0",E843),E843),"_",H843,"@",G843)</f>
        <v>2015_03_TBY@HOU</v>
      </c>
      <c r="C843" t="s">
        <v>1</v>
      </c>
      <c r="D843">
        <v>2015</v>
      </c>
      <c r="E843">
        <f t="shared" si="26"/>
        <v>3</v>
      </c>
      <c r="F843">
        <v>3</v>
      </c>
      <c r="G843" t="s">
        <v>75</v>
      </c>
      <c r="H843" t="s">
        <v>334</v>
      </c>
      <c r="I843">
        <v>-3.5</v>
      </c>
      <c r="K843">
        <v>-6</v>
      </c>
      <c r="M843">
        <v>19</v>
      </c>
      <c r="N843">
        <v>9</v>
      </c>
      <c r="O843" t="str">
        <f>IF(OR(ISBLANK(N843),ISBLANK(M843)),"",IF(N843&gt;(M843+IF(ISBLANK(K843),I843,K843)),H843,IF(N843&lt;(M843+IF(ISBLANK(K843),I843,K843)),G843,"na")))</f>
        <v>HOU</v>
      </c>
      <c r="P843" t="str">
        <f>IF(OR(ISBLANK(N843),ISBLANK(M843)),"",IF(N843&gt;M843,H843,IF(N843&lt;M843,G843,"na")))</f>
        <v>HOU</v>
      </c>
      <c r="Q843" s="23" t="str">
        <f t="shared" si="27"/>
        <v/>
      </c>
    </row>
    <row r="844" spans="1:17" x14ac:dyDescent="0.25">
      <c r="A844">
        <v>843</v>
      </c>
      <c r="B844" s="2" t="str">
        <f>CONCATENATE(D844,"_",IF(E844&lt;10,CONCATENATE("0",E844),E844),"_",H844,"@",G844)</f>
        <v>2015_03_SD@MIN</v>
      </c>
      <c r="C844" t="s">
        <v>1</v>
      </c>
      <c r="D844">
        <v>2015</v>
      </c>
      <c r="E844">
        <f t="shared" si="26"/>
        <v>3</v>
      </c>
      <c r="F844">
        <v>3</v>
      </c>
      <c r="G844" t="s">
        <v>80</v>
      </c>
      <c r="H844" t="s">
        <v>88</v>
      </c>
      <c r="I844">
        <v>-1.5</v>
      </c>
      <c r="K844">
        <v>-2</v>
      </c>
      <c r="M844">
        <v>31</v>
      </c>
      <c r="N844">
        <v>14</v>
      </c>
      <c r="O844" t="str">
        <f>IF(OR(ISBLANK(N844),ISBLANK(M844)),"",IF(N844&gt;(M844+IF(ISBLANK(K844),I844,K844)),H844,IF(N844&lt;(M844+IF(ISBLANK(K844),I844,K844)),G844,"na")))</f>
        <v>MIN</v>
      </c>
      <c r="P844" t="str">
        <f>IF(OR(ISBLANK(N844),ISBLANK(M844)),"",IF(N844&gt;M844,H844,IF(N844&lt;M844,G844,"na")))</f>
        <v>MIN</v>
      </c>
      <c r="Q844" s="23" t="str">
        <f t="shared" si="27"/>
        <v/>
      </c>
    </row>
    <row r="845" spans="1:17" x14ac:dyDescent="0.25">
      <c r="A845">
        <v>844</v>
      </c>
      <c r="B845" s="2" t="str">
        <f>CONCATENATE(D845,"_",IF(E845&lt;10,CONCATENATE("0",E845),E845),"_",H845,"@",G845)</f>
        <v>2015_03_PIT@STL</v>
      </c>
      <c r="C845" t="s">
        <v>1</v>
      </c>
      <c r="D845">
        <v>2015</v>
      </c>
      <c r="E845">
        <f t="shared" si="26"/>
        <v>3</v>
      </c>
      <c r="F845">
        <v>3</v>
      </c>
      <c r="G845" t="s">
        <v>91</v>
      </c>
      <c r="H845" t="s">
        <v>87</v>
      </c>
      <c r="I845">
        <v>1.5</v>
      </c>
      <c r="K845">
        <v>-1</v>
      </c>
      <c r="M845">
        <v>6</v>
      </c>
      <c r="N845">
        <v>12</v>
      </c>
      <c r="O845" t="str">
        <f>IF(OR(ISBLANK(N845),ISBLANK(M845)),"",IF(N845&gt;(M845+IF(ISBLANK(K845),I845,K845)),H845,IF(N845&lt;(M845+IF(ISBLANK(K845),I845,K845)),G845,"na")))</f>
        <v>PIT</v>
      </c>
      <c r="P845" t="str">
        <f>IF(OR(ISBLANK(N845),ISBLANK(M845)),"",IF(N845&gt;M845,H845,IF(N845&lt;M845,G845,"na")))</f>
        <v>PIT</v>
      </c>
      <c r="Q845" s="23" t="str">
        <f t="shared" si="27"/>
        <v/>
      </c>
    </row>
    <row r="846" spans="1:17" x14ac:dyDescent="0.25">
      <c r="A846">
        <v>845</v>
      </c>
      <c r="B846" s="2" t="str">
        <f>CONCATENATE(D846,"_",IF(E846&lt;10,CONCATENATE("0",E846),E846),"_",H846,"@",G846)</f>
        <v>2015_03_SFO@ARI</v>
      </c>
      <c r="C846" t="s">
        <v>1</v>
      </c>
      <c r="D846">
        <v>2015</v>
      </c>
      <c r="E846">
        <f t="shared" si="26"/>
        <v>3</v>
      </c>
      <c r="F846">
        <v>3</v>
      </c>
      <c r="G846" t="s">
        <v>64</v>
      </c>
      <c r="H846" t="s">
        <v>333</v>
      </c>
      <c r="I846">
        <v>-6</v>
      </c>
      <c r="K846">
        <v>-6.5</v>
      </c>
      <c r="M846">
        <v>47</v>
      </c>
      <c r="N846">
        <v>7</v>
      </c>
      <c r="O846" t="str">
        <f>IF(OR(ISBLANK(N846),ISBLANK(M846)),"",IF(N846&gt;(M846+IF(ISBLANK(K846),I846,K846)),H846,IF(N846&lt;(M846+IF(ISBLANK(K846),I846,K846)),G846,"na")))</f>
        <v>ARI</v>
      </c>
      <c r="P846" t="str">
        <f>IF(OR(ISBLANK(N846),ISBLANK(M846)),"",IF(N846&gt;M846,H846,IF(N846&lt;M846,G846,"na")))</f>
        <v>ARI</v>
      </c>
      <c r="Q846" s="23" t="str">
        <f t="shared" si="27"/>
        <v/>
      </c>
    </row>
    <row r="847" spans="1:17" x14ac:dyDescent="0.25">
      <c r="A847">
        <v>846</v>
      </c>
      <c r="B847" s="2" t="str">
        <f>CONCATENATE(D847,"_",IF(E847&lt;10,CONCATENATE("0",E847),E847),"_",H847,"@",G847)</f>
        <v>2015_03_BUF@MIA</v>
      </c>
      <c r="C847" t="s">
        <v>1</v>
      </c>
      <c r="D847">
        <v>2015</v>
      </c>
      <c r="E847">
        <f t="shared" si="26"/>
        <v>3</v>
      </c>
      <c r="F847">
        <v>3</v>
      </c>
      <c r="G847" t="s">
        <v>79</v>
      </c>
      <c r="H847" t="s">
        <v>66</v>
      </c>
      <c r="I847">
        <v>-2.5</v>
      </c>
      <c r="K847">
        <v>-1.5</v>
      </c>
      <c r="M847">
        <v>14</v>
      </c>
      <c r="N847">
        <v>41</v>
      </c>
      <c r="O847" t="str">
        <f>IF(OR(ISBLANK(N847),ISBLANK(M847)),"",IF(N847&gt;(M847+IF(ISBLANK(K847),I847,K847)),H847,IF(N847&lt;(M847+IF(ISBLANK(K847),I847,K847)),G847,"na")))</f>
        <v>BUF</v>
      </c>
      <c r="P847" t="str">
        <f>IF(OR(ISBLANK(N847),ISBLANK(M847)),"",IF(N847&gt;M847,H847,IF(N847&lt;M847,G847,"na")))</f>
        <v>BUF</v>
      </c>
      <c r="Q847" s="23" t="str">
        <f t="shared" si="27"/>
        <v/>
      </c>
    </row>
    <row r="848" spans="1:17" x14ac:dyDescent="0.25">
      <c r="A848">
        <v>847</v>
      </c>
      <c r="B848" s="2" t="str">
        <f>CONCATENATE(D848,"_",IF(E848&lt;10,CONCATENATE("0",E848),E848),"_",H848,"@",G848)</f>
        <v>2015_03_CHI@SEA</v>
      </c>
      <c r="C848" t="s">
        <v>1</v>
      </c>
      <c r="D848">
        <v>2015</v>
      </c>
      <c r="E848">
        <f t="shared" si="26"/>
        <v>3</v>
      </c>
      <c r="F848">
        <v>3</v>
      </c>
      <c r="G848" t="s">
        <v>89</v>
      </c>
      <c r="H848" t="s">
        <v>68</v>
      </c>
      <c r="I848">
        <v>-14</v>
      </c>
      <c r="K848">
        <v>-15</v>
      </c>
      <c r="M848">
        <v>26</v>
      </c>
      <c r="N848">
        <v>0</v>
      </c>
      <c r="O848" t="str">
        <f>IF(OR(ISBLANK(N848),ISBLANK(M848)),"",IF(N848&gt;(M848+IF(ISBLANK(K848),I848,K848)),H848,IF(N848&lt;(M848+IF(ISBLANK(K848),I848,K848)),G848,"na")))</f>
        <v>SEA</v>
      </c>
      <c r="P848" t="str">
        <f>IF(OR(ISBLANK(N848),ISBLANK(M848)),"",IF(N848&gt;M848,H848,IF(N848&lt;M848,G848,"na")))</f>
        <v>SEA</v>
      </c>
      <c r="Q848" s="23" t="str">
        <f t="shared" si="27"/>
        <v/>
      </c>
    </row>
    <row r="849" spans="1:17" x14ac:dyDescent="0.25">
      <c r="A849">
        <v>848</v>
      </c>
      <c r="B849" s="2" t="str">
        <f>CONCATENATE(D849,"_",IF(E849&lt;10,CONCATENATE("0",E849),E849),"_",H849,"@",G849)</f>
        <v>2015_03_DEN@DET</v>
      </c>
      <c r="C849" t="s">
        <v>1</v>
      </c>
      <c r="D849">
        <v>2015</v>
      </c>
      <c r="E849">
        <f t="shared" si="26"/>
        <v>3</v>
      </c>
      <c r="F849">
        <v>3</v>
      </c>
      <c r="G849" t="s">
        <v>73</v>
      </c>
      <c r="H849" t="s">
        <v>72</v>
      </c>
      <c r="I849">
        <v>2.5</v>
      </c>
      <c r="K849">
        <v>3</v>
      </c>
      <c r="M849">
        <v>12</v>
      </c>
      <c r="N849">
        <v>24</v>
      </c>
      <c r="O849" t="str">
        <f>IF(OR(ISBLANK(N849),ISBLANK(M849)),"",IF(N849&gt;(M849+IF(ISBLANK(K849),I849,K849)),H849,IF(N849&lt;(M849+IF(ISBLANK(K849),I849,K849)),G849,"na")))</f>
        <v>DEN</v>
      </c>
      <c r="P849" t="str">
        <f>IF(OR(ISBLANK(N849),ISBLANK(M849)),"",IF(N849&gt;M849,H849,IF(N849&lt;M849,G849,"na")))</f>
        <v>DEN</v>
      </c>
      <c r="Q849" s="23" t="str">
        <f t="shared" si="27"/>
        <v/>
      </c>
    </row>
    <row r="850" spans="1:17" x14ac:dyDescent="0.25">
      <c r="A850">
        <v>849</v>
      </c>
      <c r="B850" s="2" t="str">
        <f>CONCATENATE(D850,"_",IF(E850&lt;10,CONCATENATE("0",E850),E850),"_",H850,"@",G850)</f>
        <v>2015_03_KCY@GBY</v>
      </c>
      <c r="C850" t="s">
        <v>1</v>
      </c>
      <c r="D850">
        <v>2015</v>
      </c>
      <c r="E850">
        <f t="shared" si="26"/>
        <v>3</v>
      </c>
      <c r="F850">
        <v>3</v>
      </c>
      <c r="G850" t="s">
        <v>330</v>
      </c>
      <c r="H850" t="s">
        <v>331</v>
      </c>
      <c r="I850">
        <v>-6.5</v>
      </c>
      <c r="K850">
        <v>-6.5</v>
      </c>
      <c r="M850">
        <v>38</v>
      </c>
      <c r="N850">
        <v>28</v>
      </c>
      <c r="O850" t="str">
        <f>IF(OR(ISBLANK(N850),ISBLANK(M850)),"",IF(N850&gt;(M850+IF(ISBLANK(K850),I850,K850)),H850,IF(N850&lt;(M850+IF(ISBLANK(K850),I850,K850)),G850,"na")))</f>
        <v>GBY</v>
      </c>
      <c r="P850" t="str">
        <f>IF(OR(ISBLANK(N850),ISBLANK(M850)),"",IF(N850&gt;M850,H850,IF(N850&lt;M850,G850,"na")))</f>
        <v>GBY</v>
      </c>
      <c r="Q850" s="23" t="str">
        <f t="shared" si="27"/>
        <v/>
      </c>
    </row>
    <row r="851" spans="1:17" x14ac:dyDescent="0.25">
      <c r="A851">
        <v>850</v>
      </c>
      <c r="B851" s="2" t="str">
        <f>CONCATENATE(D851,"_",IF(E851&lt;10,CONCATENATE("0",E851),E851),"_",H851,"@",G851)</f>
        <v>2015_04_BAL@PIT</v>
      </c>
      <c r="C851" t="s">
        <v>1</v>
      </c>
      <c r="D851">
        <v>2015</v>
      </c>
      <c r="E851">
        <f t="shared" si="26"/>
        <v>4</v>
      </c>
      <c r="F851">
        <v>4</v>
      </c>
      <c r="G851" t="s">
        <v>87</v>
      </c>
      <c r="H851" t="s">
        <v>65</v>
      </c>
      <c r="I851">
        <v>0</v>
      </c>
      <c r="K851">
        <v>-3</v>
      </c>
      <c r="M851">
        <v>20</v>
      </c>
      <c r="N851">
        <v>23</v>
      </c>
      <c r="O851" t="str">
        <f>IF(OR(ISBLANK(N851),ISBLANK(M851)),"",IF(N851&gt;(M851+IF(ISBLANK(K851),I851,K851)),H851,IF(N851&lt;(M851+IF(ISBLANK(K851),I851,K851)),G851,"na")))</f>
        <v>BAL</v>
      </c>
      <c r="P851" t="str">
        <f>IF(OR(ISBLANK(N851),ISBLANK(M851)),"",IF(N851&gt;M851,H851,IF(N851&lt;M851,G851,"na")))</f>
        <v>BAL</v>
      </c>
      <c r="Q851" s="23" t="str">
        <f t="shared" si="27"/>
        <v/>
      </c>
    </row>
    <row r="852" spans="1:17" x14ac:dyDescent="0.25">
      <c r="A852">
        <v>851</v>
      </c>
      <c r="B852" s="2" t="str">
        <f>CONCATENATE(D852,"_",IF(E852&lt;10,CONCATENATE("0",E852),E852),"_",H852,"@",G852)</f>
        <v>2015_04_NYJ@MIA</v>
      </c>
      <c r="C852" t="s">
        <v>1</v>
      </c>
      <c r="D852">
        <v>2015</v>
      </c>
      <c r="E852">
        <f t="shared" si="26"/>
        <v>4</v>
      </c>
      <c r="F852">
        <v>4</v>
      </c>
      <c r="G852" t="s">
        <v>79</v>
      </c>
      <c r="H852" t="s">
        <v>84</v>
      </c>
      <c r="I852">
        <v>0</v>
      </c>
      <c r="K852">
        <v>1.5</v>
      </c>
      <c r="M852">
        <v>14</v>
      </c>
      <c r="N852">
        <v>27</v>
      </c>
      <c r="O852" t="str">
        <f>IF(OR(ISBLANK(N852),ISBLANK(M852)),"",IF(N852&gt;(M852+IF(ISBLANK(K852),I852,K852)),H852,IF(N852&lt;(M852+IF(ISBLANK(K852),I852,K852)),G852,"na")))</f>
        <v>NYJ</v>
      </c>
      <c r="P852" t="str">
        <f>IF(OR(ISBLANK(N852),ISBLANK(M852)),"",IF(N852&gt;M852,H852,IF(N852&lt;M852,G852,"na")))</f>
        <v>NYJ</v>
      </c>
      <c r="Q852" s="23" t="str">
        <f t="shared" si="27"/>
        <v/>
      </c>
    </row>
    <row r="853" spans="1:17" x14ac:dyDescent="0.25">
      <c r="A853">
        <v>852</v>
      </c>
      <c r="B853" s="2" t="str">
        <f>CONCATENATE(D853,"_",IF(E853&lt;10,CONCATENATE("0",E853),E853),"_",H853,"@",G853)</f>
        <v>2015_04_JAX@IND</v>
      </c>
      <c r="C853" t="s">
        <v>1</v>
      </c>
      <c r="D853">
        <v>2015</v>
      </c>
      <c r="E853">
        <f t="shared" si="26"/>
        <v>4</v>
      </c>
      <c r="F853">
        <v>4</v>
      </c>
      <c r="G853" t="s">
        <v>76</v>
      </c>
      <c r="H853" t="s">
        <v>77</v>
      </c>
      <c r="I853">
        <v>-9.5</v>
      </c>
      <c r="K853">
        <v>-9</v>
      </c>
      <c r="M853">
        <v>16</v>
      </c>
      <c r="N853">
        <v>13</v>
      </c>
      <c r="O853" t="str">
        <f>IF(OR(ISBLANK(N853),ISBLANK(M853)),"",IF(N853&gt;(M853+IF(ISBLANK(K853),I853,K853)),H853,IF(N853&lt;(M853+IF(ISBLANK(K853),I853,K853)),G853,"na")))</f>
        <v>JAX</v>
      </c>
      <c r="P853" t="str">
        <f>IF(OR(ISBLANK(N853),ISBLANK(M853)),"",IF(N853&gt;M853,H853,IF(N853&lt;M853,G853,"na")))</f>
        <v>IND</v>
      </c>
      <c r="Q853" s="23" t="str">
        <f t="shared" si="27"/>
        <v/>
      </c>
    </row>
    <row r="854" spans="1:17" x14ac:dyDescent="0.25">
      <c r="A854">
        <v>853</v>
      </c>
      <c r="B854" s="2" t="str">
        <f>CONCATENATE(D854,"_",IF(E854&lt;10,CONCATENATE("0",E854),E854),"_",H854,"@",G854)</f>
        <v>2015_04_NYG@BUF</v>
      </c>
      <c r="C854" t="s">
        <v>1</v>
      </c>
      <c r="D854">
        <v>2015</v>
      </c>
      <c r="E854">
        <f t="shared" si="26"/>
        <v>4</v>
      </c>
      <c r="F854">
        <v>4</v>
      </c>
      <c r="G854" t="s">
        <v>66</v>
      </c>
      <c r="H854" t="s">
        <v>83</v>
      </c>
      <c r="I854">
        <v>-6.5</v>
      </c>
      <c r="K854">
        <v>-5.5</v>
      </c>
      <c r="M854">
        <v>10</v>
      </c>
      <c r="N854">
        <v>24</v>
      </c>
      <c r="O854" t="str">
        <f>IF(OR(ISBLANK(N854),ISBLANK(M854)),"",IF(N854&gt;(M854+IF(ISBLANK(K854),I854,K854)),H854,IF(N854&lt;(M854+IF(ISBLANK(K854),I854,K854)),G854,"na")))</f>
        <v>NYG</v>
      </c>
      <c r="P854" t="str">
        <f>IF(OR(ISBLANK(N854),ISBLANK(M854)),"",IF(N854&gt;M854,H854,IF(N854&lt;M854,G854,"na")))</f>
        <v>NYG</v>
      </c>
      <c r="Q854" s="23" t="str">
        <f t="shared" si="27"/>
        <v/>
      </c>
    </row>
    <row r="855" spans="1:17" x14ac:dyDescent="0.25">
      <c r="A855">
        <v>854</v>
      </c>
      <c r="B855" s="2" t="str">
        <f>CONCATENATE(D855,"_",IF(E855&lt;10,CONCATENATE("0",E855),E855),"_",H855,"@",G855)</f>
        <v>2015_04_CAR@TBY</v>
      </c>
      <c r="C855" t="s">
        <v>1</v>
      </c>
      <c r="D855">
        <v>2015</v>
      </c>
      <c r="E855">
        <f t="shared" si="26"/>
        <v>4</v>
      </c>
      <c r="F855">
        <v>4</v>
      </c>
      <c r="G855" t="s">
        <v>334</v>
      </c>
      <c r="H855" t="s">
        <v>67</v>
      </c>
      <c r="I855">
        <v>2.5</v>
      </c>
      <c r="K855">
        <v>3</v>
      </c>
      <c r="M855">
        <v>23</v>
      </c>
      <c r="N855">
        <v>37</v>
      </c>
      <c r="O855" t="str">
        <f>IF(OR(ISBLANK(N855),ISBLANK(M855)),"",IF(N855&gt;(M855+IF(ISBLANK(K855),I855,K855)),H855,IF(N855&lt;(M855+IF(ISBLANK(K855),I855,K855)),G855,"na")))</f>
        <v>CAR</v>
      </c>
      <c r="P855" t="str">
        <f>IF(OR(ISBLANK(N855),ISBLANK(M855)),"",IF(N855&gt;M855,H855,IF(N855&lt;M855,G855,"na")))</f>
        <v>CAR</v>
      </c>
      <c r="Q855" s="23" t="str">
        <f t="shared" si="27"/>
        <v/>
      </c>
    </row>
    <row r="856" spans="1:17" x14ac:dyDescent="0.25">
      <c r="A856">
        <v>855</v>
      </c>
      <c r="B856" s="2" t="str">
        <f>CONCATENATE(D856,"_",IF(E856&lt;10,CONCATENATE("0",E856),E856),"_",H856,"@",G856)</f>
        <v>2015_04_PHI@WAS</v>
      </c>
      <c r="C856" t="s">
        <v>1</v>
      </c>
      <c r="D856">
        <v>2015</v>
      </c>
      <c r="E856">
        <f t="shared" si="26"/>
        <v>4</v>
      </c>
      <c r="F856">
        <v>4</v>
      </c>
      <c r="G856" t="s">
        <v>94</v>
      </c>
      <c r="H856" t="s">
        <v>86</v>
      </c>
      <c r="I856">
        <v>2.5</v>
      </c>
      <c r="K856">
        <v>3</v>
      </c>
      <c r="M856">
        <v>23</v>
      </c>
      <c r="N856">
        <v>20</v>
      </c>
      <c r="O856" t="str">
        <f>IF(OR(ISBLANK(N856),ISBLANK(M856)),"",IF(N856&gt;(M856+IF(ISBLANK(K856),I856,K856)),H856,IF(N856&lt;(M856+IF(ISBLANK(K856),I856,K856)),G856,"na")))</f>
        <v>WAS</v>
      </c>
      <c r="P856" t="str">
        <f>IF(OR(ISBLANK(N856),ISBLANK(M856)),"",IF(N856&gt;M856,H856,IF(N856&lt;M856,G856,"na")))</f>
        <v>WAS</v>
      </c>
      <c r="Q856" s="23" t="str">
        <f t="shared" si="27"/>
        <v/>
      </c>
    </row>
    <row r="857" spans="1:17" x14ac:dyDescent="0.25">
      <c r="A857">
        <v>856</v>
      </c>
      <c r="B857" s="2" t="str">
        <f>CONCATENATE(D857,"_",IF(E857&lt;10,CONCATENATE("0",E857),E857),"_",H857,"@",G857)</f>
        <v>2015_04_OAK@CHI</v>
      </c>
      <c r="C857" t="s">
        <v>1</v>
      </c>
      <c r="D857">
        <v>2015</v>
      </c>
      <c r="E857">
        <f t="shared" si="26"/>
        <v>4</v>
      </c>
      <c r="F857">
        <v>4</v>
      </c>
      <c r="G857" t="s">
        <v>68</v>
      </c>
      <c r="H857" t="s">
        <v>85</v>
      </c>
      <c r="I857">
        <v>2</v>
      </c>
      <c r="K857">
        <v>3</v>
      </c>
      <c r="M857">
        <v>22</v>
      </c>
      <c r="N857">
        <v>20</v>
      </c>
      <c r="O857" t="str">
        <f>IF(OR(ISBLANK(N857),ISBLANK(M857)),"",IF(N857&gt;(M857+IF(ISBLANK(K857),I857,K857)),H857,IF(N857&lt;(M857+IF(ISBLANK(K857),I857,K857)),G857,"na")))</f>
        <v>CHI</v>
      </c>
      <c r="P857" t="str">
        <f>IF(OR(ISBLANK(N857),ISBLANK(M857)),"",IF(N857&gt;M857,H857,IF(N857&lt;M857,G857,"na")))</f>
        <v>CHI</v>
      </c>
      <c r="Q857" s="23" t="str">
        <f t="shared" si="27"/>
        <v/>
      </c>
    </row>
    <row r="858" spans="1:17" x14ac:dyDescent="0.25">
      <c r="A858">
        <v>857</v>
      </c>
      <c r="B858" s="2" t="str">
        <f>CONCATENATE(D858,"_",IF(E858&lt;10,CONCATENATE("0",E858),E858),"_",H858,"@",G858)</f>
        <v>2015_04_HOU@ATL</v>
      </c>
      <c r="C858" t="s">
        <v>1</v>
      </c>
      <c r="D858">
        <v>2015</v>
      </c>
      <c r="E858">
        <f t="shared" si="26"/>
        <v>4</v>
      </c>
      <c r="F858">
        <v>4</v>
      </c>
      <c r="G858" t="s">
        <v>20</v>
      </c>
      <c r="H858" t="s">
        <v>75</v>
      </c>
      <c r="I858">
        <v>-3.5</v>
      </c>
      <c r="K858">
        <v>-6</v>
      </c>
      <c r="M858">
        <v>48</v>
      </c>
      <c r="N858">
        <v>21</v>
      </c>
      <c r="O858" t="str">
        <f>IF(OR(ISBLANK(N858),ISBLANK(M858)),"",IF(N858&gt;(M858+IF(ISBLANK(K858),I858,K858)),H858,IF(N858&lt;(M858+IF(ISBLANK(K858),I858,K858)),G858,"na")))</f>
        <v>ATL</v>
      </c>
      <c r="P858" t="str">
        <f>IF(OR(ISBLANK(N858),ISBLANK(M858)),"",IF(N858&gt;M858,H858,IF(N858&lt;M858,G858,"na")))</f>
        <v>ATL</v>
      </c>
      <c r="Q858" s="23" t="str">
        <f t="shared" si="27"/>
        <v/>
      </c>
    </row>
    <row r="859" spans="1:17" x14ac:dyDescent="0.25">
      <c r="A859">
        <v>858</v>
      </c>
      <c r="B859" s="2" t="str">
        <f>CONCATENATE(D859,"_",IF(E859&lt;10,CONCATENATE("0",E859),E859),"_",H859,"@",G859)</f>
        <v>2015_04_KCY@CIN</v>
      </c>
      <c r="C859" t="s">
        <v>1</v>
      </c>
      <c r="D859">
        <v>2015</v>
      </c>
      <c r="E859">
        <f t="shared" si="26"/>
        <v>4</v>
      </c>
      <c r="F859">
        <v>4</v>
      </c>
      <c r="G859" t="s">
        <v>69</v>
      </c>
      <c r="H859" t="s">
        <v>331</v>
      </c>
      <c r="I859">
        <v>-3</v>
      </c>
      <c r="K859">
        <v>-3.5</v>
      </c>
      <c r="M859">
        <v>36</v>
      </c>
      <c r="N859">
        <v>21</v>
      </c>
      <c r="O859" t="str">
        <f>IF(OR(ISBLANK(N859),ISBLANK(M859)),"",IF(N859&gt;(M859+IF(ISBLANK(K859),I859,K859)),H859,IF(N859&lt;(M859+IF(ISBLANK(K859),I859,K859)),G859,"na")))</f>
        <v>CIN</v>
      </c>
      <c r="P859" t="str">
        <f>IF(OR(ISBLANK(N859),ISBLANK(M859)),"",IF(N859&gt;M859,H859,IF(N859&lt;M859,G859,"na")))</f>
        <v>CIN</v>
      </c>
      <c r="Q859" s="23" t="str">
        <f t="shared" si="27"/>
        <v/>
      </c>
    </row>
    <row r="860" spans="1:17" x14ac:dyDescent="0.25">
      <c r="A860">
        <v>859</v>
      </c>
      <c r="B860" s="2" t="str">
        <f>CONCATENATE(D860,"_",IF(E860&lt;10,CONCATENATE("0",E860),E860),"_",H860,"@",G860)</f>
        <v>2015_04_CLE@SD</v>
      </c>
      <c r="C860" t="s">
        <v>1</v>
      </c>
      <c r="D860">
        <v>2015</v>
      </c>
      <c r="E860">
        <f t="shared" si="26"/>
        <v>4</v>
      </c>
      <c r="F860">
        <v>4</v>
      </c>
      <c r="G860" t="s">
        <v>88</v>
      </c>
      <c r="H860" t="s">
        <v>70</v>
      </c>
      <c r="I860">
        <v>-7</v>
      </c>
      <c r="K860">
        <v>-7</v>
      </c>
      <c r="M860">
        <v>30</v>
      </c>
      <c r="N860">
        <v>27</v>
      </c>
      <c r="O860" t="str">
        <f>IF(OR(ISBLANK(N860),ISBLANK(M860)),"",IF(N860&gt;(M860+IF(ISBLANK(K860),I860,K860)),H860,IF(N860&lt;(M860+IF(ISBLANK(K860),I860,K860)),G860,"na")))</f>
        <v>CLE</v>
      </c>
      <c r="P860" t="str">
        <f>IF(OR(ISBLANK(N860),ISBLANK(M860)),"",IF(N860&gt;M860,H860,IF(N860&lt;M860,G860,"na")))</f>
        <v>SD</v>
      </c>
      <c r="Q860" s="23" t="str">
        <f t="shared" si="27"/>
        <v/>
      </c>
    </row>
    <row r="861" spans="1:17" x14ac:dyDescent="0.25">
      <c r="A861">
        <v>860</v>
      </c>
      <c r="B861" s="2" t="str">
        <f>CONCATENATE(D861,"_",IF(E861&lt;10,CONCATENATE("0",E861),E861),"_",H861,"@",G861)</f>
        <v>2015_04_GBY@SFO</v>
      </c>
      <c r="C861" t="s">
        <v>1</v>
      </c>
      <c r="D861">
        <v>2015</v>
      </c>
      <c r="E861">
        <f t="shared" si="26"/>
        <v>4</v>
      </c>
      <c r="F861">
        <v>4</v>
      </c>
      <c r="G861" t="s">
        <v>333</v>
      </c>
      <c r="H861" t="s">
        <v>330</v>
      </c>
      <c r="I861">
        <v>9.5</v>
      </c>
      <c r="K861">
        <v>7.5</v>
      </c>
      <c r="M861">
        <v>3</v>
      </c>
      <c r="N861">
        <v>17</v>
      </c>
      <c r="O861" t="str">
        <f>IF(OR(ISBLANK(N861),ISBLANK(M861)),"",IF(N861&gt;(M861+IF(ISBLANK(K861),I861,K861)),H861,IF(N861&lt;(M861+IF(ISBLANK(K861),I861,K861)),G861,"na")))</f>
        <v>GBY</v>
      </c>
      <c r="P861" t="str">
        <f>IF(OR(ISBLANK(N861),ISBLANK(M861)),"",IF(N861&gt;M861,H861,IF(N861&lt;M861,G861,"na")))</f>
        <v>GBY</v>
      </c>
      <c r="Q861" s="23" t="str">
        <f t="shared" si="27"/>
        <v/>
      </c>
    </row>
    <row r="862" spans="1:17" x14ac:dyDescent="0.25">
      <c r="A862">
        <v>861</v>
      </c>
      <c r="B862" s="2" t="str">
        <f>CONCATENATE(D862,"_",IF(E862&lt;10,CONCATENATE("0",E862),E862),"_",H862,"@",G862)</f>
        <v>2015_04_STL@ARI</v>
      </c>
      <c r="C862" t="s">
        <v>1</v>
      </c>
      <c r="D862">
        <v>2015</v>
      </c>
      <c r="E862">
        <f t="shared" si="26"/>
        <v>4</v>
      </c>
      <c r="F862">
        <v>4</v>
      </c>
      <c r="G862" t="s">
        <v>64</v>
      </c>
      <c r="H862" t="s">
        <v>91</v>
      </c>
      <c r="I862">
        <v>-6</v>
      </c>
      <c r="K862">
        <v>-7</v>
      </c>
      <c r="M862">
        <v>22</v>
      </c>
      <c r="N862">
        <v>24</v>
      </c>
      <c r="O862" t="str">
        <f>IF(OR(ISBLANK(N862),ISBLANK(M862)),"",IF(N862&gt;(M862+IF(ISBLANK(K862),I862,K862)),H862,IF(N862&lt;(M862+IF(ISBLANK(K862),I862,K862)),G862,"na")))</f>
        <v>STL</v>
      </c>
      <c r="P862" t="str">
        <f>IF(OR(ISBLANK(N862),ISBLANK(M862)),"",IF(N862&gt;M862,H862,IF(N862&lt;M862,G862,"na")))</f>
        <v>STL</v>
      </c>
      <c r="Q862" s="23" t="str">
        <f t="shared" si="27"/>
        <v/>
      </c>
    </row>
    <row r="863" spans="1:17" x14ac:dyDescent="0.25">
      <c r="A863">
        <v>862</v>
      </c>
      <c r="B863" s="2" t="str">
        <f>CONCATENATE(D863,"_",IF(E863&lt;10,CONCATENATE("0",E863),E863),"_",H863,"@",G863)</f>
        <v>2015_04_MIN@DEN</v>
      </c>
      <c r="C863" t="s">
        <v>1</v>
      </c>
      <c r="D863">
        <v>2015</v>
      </c>
      <c r="E863">
        <f t="shared" si="26"/>
        <v>4</v>
      </c>
      <c r="F863">
        <v>4</v>
      </c>
      <c r="G863" t="s">
        <v>72</v>
      </c>
      <c r="H863" t="s">
        <v>80</v>
      </c>
      <c r="I863">
        <v>-4.5</v>
      </c>
      <c r="K863">
        <v>-7</v>
      </c>
      <c r="M863">
        <v>23</v>
      </c>
      <c r="N863">
        <v>20</v>
      </c>
      <c r="O863" t="str">
        <f>IF(OR(ISBLANK(N863),ISBLANK(M863)),"",IF(N863&gt;(M863+IF(ISBLANK(K863),I863,K863)),H863,IF(N863&lt;(M863+IF(ISBLANK(K863),I863,K863)),G863,"na")))</f>
        <v>MIN</v>
      </c>
      <c r="P863" t="str">
        <f>IF(OR(ISBLANK(N863),ISBLANK(M863)),"",IF(N863&gt;M863,H863,IF(N863&lt;M863,G863,"na")))</f>
        <v>DEN</v>
      </c>
      <c r="Q863" s="23" t="str">
        <f t="shared" si="27"/>
        <v/>
      </c>
    </row>
    <row r="864" spans="1:17" x14ac:dyDescent="0.25">
      <c r="A864">
        <v>863</v>
      </c>
      <c r="B864" s="2" t="str">
        <f>CONCATENATE(D864,"_",IF(E864&lt;10,CONCATENATE("0",E864),E864),"_",H864,"@",G864)</f>
        <v>2015_04_DAL@NOR</v>
      </c>
      <c r="C864" t="s">
        <v>1</v>
      </c>
      <c r="D864">
        <v>2015</v>
      </c>
      <c r="E864">
        <f t="shared" si="26"/>
        <v>4</v>
      </c>
      <c r="F864">
        <v>4</v>
      </c>
      <c r="G864" t="s">
        <v>335</v>
      </c>
      <c r="H864" t="s">
        <v>71</v>
      </c>
      <c r="I864">
        <v>-7</v>
      </c>
      <c r="K864">
        <v>-3</v>
      </c>
      <c r="M864">
        <v>26</v>
      </c>
      <c r="N864">
        <v>20</v>
      </c>
      <c r="O864" t="str">
        <f>IF(OR(ISBLANK(N864),ISBLANK(M864)),"",IF(N864&gt;(M864+IF(ISBLANK(K864),I864,K864)),H864,IF(N864&lt;(M864+IF(ISBLANK(K864),I864,K864)),G864,"na")))</f>
        <v>NOR</v>
      </c>
      <c r="P864" t="str">
        <f>IF(OR(ISBLANK(N864),ISBLANK(M864)),"",IF(N864&gt;M864,H864,IF(N864&lt;M864,G864,"na")))</f>
        <v>NOR</v>
      </c>
      <c r="Q864" s="23" t="str">
        <f t="shared" si="27"/>
        <v/>
      </c>
    </row>
    <row r="865" spans="1:17" x14ac:dyDescent="0.25">
      <c r="A865">
        <v>864</v>
      </c>
      <c r="B865" s="2" t="str">
        <f>CONCATENATE(D865,"_",IF(E865&lt;10,CONCATENATE("0",E865),E865),"_",H865,"@",G865)</f>
        <v>2015_04_DET@SEA</v>
      </c>
      <c r="C865" t="s">
        <v>1</v>
      </c>
      <c r="D865">
        <v>2015</v>
      </c>
      <c r="E865">
        <f t="shared" si="26"/>
        <v>4</v>
      </c>
      <c r="F865">
        <v>4</v>
      </c>
      <c r="G865" t="s">
        <v>89</v>
      </c>
      <c r="H865" t="s">
        <v>73</v>
      </c>
      <c r="I865">
        <v>-9.5</v>
      </c>
      <c r="K865">
        <v>-9.5</v>
      </c>
      <c r="M865">
        <v>13</v>
      </c>
      <c r="N865">
        <v>10</v>
      </c>
      <c r="O865" t="str">
        <f>IF(OR(ISBLANK(N865),ISBLANK(M865)),"",IF(N865&gt;(M865+IF(ISBLANK(K865),I865,K865)),H865,IF(N865&lt;(M865+IF(ISBLANK(K865),I865,K865)),G865,"na")))</f>
        <v>DET</v>
      </c>
      <c r="P865" t="str">
        <f>IF(OR(ISBLANK(N865),ISBLANK(M865)),"",IF(N865&gt;M865,H865,IF(N865&lt;M865,G865,"na")))</f>
        <v>SEA</v>
      </c>
      <c r="Q865" s="23" t="str">
        <f t="shared" si="27"/>
        <v/>
      </c>
    </row>
    <row r="866" spans="1:17" x14ac:dyDescent="0.25">
      <c r="A866">
        <v>865</v>
      </c>
      <c r="B866" s="2" t="str">
        <f>CONCATENATE(D866,"_",IF(E866&lt;10,CONCATENATE("0",E866),E866),"_",H866,"@",G866)</f>
        <v>2015_05_IND@HOU</v>
      </c>
      <c r="C866" t="s">
        <v>1</v>
      </c>
      <c r="D866">
        <v>2015</v>
      </c>
      <c r="E866">
        <f t="shared" si="26"/>
        <v>5</v>
      </c>
      <c r="F866">
        <v>5</v>
      </c>
      <c r="G866" t="s">
        <v>75</v>
      </c>
      <c r="H866" t="s">
        <v>76</v>
      </c>
      <c r="I866">
        <v>0</v>
      </c>
      <c r="K866">
        <v>1</v>
      </c>
      <c r="M866">
        <v>20</v>
      </c>
      <c r="N866">
        <v>27</v>
      </c>
      <c r="O866" t="str">
        <f>IF(OR(ISBLANK(N866),ISBLANK(M866)),"",IF(N866&gt;(M866+IF(ISBLANK(K866),I866,K866)),H866,IF(N866&lt;(M866+IF(ISBLANK(K866),I866,K866)),G866,"na")))</f>
        <v>IND</v>
      </c>
      <c r="P866" t="str">
        <f>IF(OR(ISBLANK(N866),ISBLANK(M866)),"",IF(N866&gt;M866,H866,IF(N866&lt;M866,G866,"na")))</f>
        <v>IND</v>
      </c>
      <c r="Q866" s="23" t="str">
        <f t="shared" si="27"/>
        <v/>
      </c>
    </row>
    <row r="867" spans="1:17" x14ac:dyDescent="0.25">
      <c r="A867">
        <v>866</v>
      </c>
      <c r="B867" s="2" t="str">
        <f>CONCATENATE(D867,"_",IF(E867&lt;10,CONCATENATE("0",E867),E867),"_",H867,"@",G867)</f>
        <v>2015_05_CHI@KCY</v>
      </c>
      <c r="C867" t="s">
        <v>1</v>
      </c>
      <c r="D867">
        <v>2015</v>
      </c>
      <c r="E867">
        <f t="shared" si="26"/>
        <v>5</v>
      </c>
      <c r="F867">
        <v>5</v>
      </c>
      <c r="G867" t="s">
        <v>331</v>
      </c>
      <c r="H867" t="s">
        <v>68</v>
      </c>
      <c r="I867">
        <v>-10</v>
      </c>
      <c r="K867">
        <v>-9.5</v>
      </c>
      <c r="M867">
        <v>17</v>
      </c>
      <c r="N867">
        <v>18</v>
      </c>
      <c r="O867" t="str">
        <f>IF(OR(ISBLANK(N867),ISBLANK(M867)),"",IF(N867&gt;(M867+IF(ISBLANK(K867),I867,K867)),H867,IF(N867&lt;(M867+IF(ISBLANK(K867),I867,K867)),G867,"na")))</f>
        <v>CHI</v>
      </c>
      <c r="P867" t="str">
        <f>IF(OR(ISBLANK(N867),ISBLANK(M867)),"",IF(N867&gt;M867,H867,IF(N867&lt;M867,G867,"na")))</f>
        <v>CHI</v>
      </c>
      <c r="Q867" s="23" t="str">
        <f t="shared" si="27"/>
        <v/>
      </c>
    </row>
    <row r="868" spans="1:17" x14ac:dyDescent="0.25">
      <c r="A868">
        <v>867</v>
      </c>
      <c r="B868" s="2" t="str">
        <f>CONCATENATE(D868,"_",IF(E868&lt;10,CONCATENATE("0",E868),E868),"_",H868,"@",G868)</f>
        <v>2015_05_SEA@CIN</v>
      </c>
      <c r="C868" t="s">
        <v>1</v>
      </c>
      <c r="D868">
        <v>2015</v>
      </c>
      <c r="E868">
        <f t="shared" si="26"/>
        <v>5</v>
      </c>
      <c r="F868">
        <v>5</v>
      </c>
      <c r="G868" t="s">
        <v>69</v>
      </c>
      <c r="H868" t="s">
        <v>89</v>
      </c>
      <c r="I868">
        <v>-1</v>
      </c>
      <c r="K868">
        <v>-3</v>
      </c>
      <c r="M868">
        <v>27</v>
      </c>
      <c r="N868">
        <v>24</v>
      </c>
      <c r="O868" t="str">
        <f>IF(OR(ISBLANK(N868),ISBLANK(M868)),"",IF(N868&gt;(M868+IF(ISBLANK(K868),I868,K868)),H868,IF(N868&lt;(M868+IF(ISBLANK(K868),I868,K868)),G868,"na")))</f>
        <v>na</v>
      </c>
      <c r="P868" t="str">
        <f>IF(OR(ISBLANK(N868),ISBLANK(M868)),"",IF(N868&gt;M868,H868,IF(N868&lt;M868,G868,"na")))</f>
        <v>CIN</v>
      </c>
      <c r="Q868" s="23" t="str">
        <f t="shared" si="27"/>
        <v/>
      </c>
    </row>
    <row r="869" spans="1:17" x14ac:dyDescent="0.25">
      <c r="A869">
        <v>868</v>
      </c>
      <c r="B869" s="2" t="str">
        <f>CONCATENATE(D869,"_",IF(E869&lt;10,CONCATENATE("0",E869),E869),"_",H869,"@",G869)</f>
        <v>2015_05_WAS@ATL</v>
      </c>
      <c r="C869" t="s">
        <v>1</v>
      </c>
      <c r="D869">
        <v>2015</v>
      </c>
      <c r="E869">
        <f t="shared" si="26"/>
        <v>5</v>
      </c>
      <c r="F869">
        <v>5</v>
      </c>
      <c r="G869" t="s">
        <v>20</v>
      </c>
      <c r="H869" t="s">
        <v>94</v>
      </c>
      <c r="I869">
        <v>-8</v>
      </c>
      <c r="K869">
        <v>-7</v>
      </c>
      <c r="M869">
        <v>25</v>
      </c>
      <c r="N869">
        <v>19</v>
      </c>
      <c r="O869" t="str">
        <f>IF(OR(ISBLANK(N869),ISBLANK(M869)),"",IF(N869&gt;(M869+IF(ISBLANK(K869),I869,K869)),H869,IF(N869&lt;(M869+IF(ISBLANK(K869),I869,K869)),G869,"na")))</f>
        <v>WAS</v>
      </c>
      <c r="P869" t="str">
        <f>IF(OR(ISBLANK(N869),ISBLANK(M869)),"",IF(N869&gt;M869,H869,IF(N869&lt;M869,G869,"na")))</f>
        <v>ATL</v>
      </c>
      <c r="Q869" s="23" t="str">
        <f t="shared" si="27"/>
        <v/>
      </c>
    </row>
    <row r="870" spans="1:17" x14ac:dyDescent="0.25">
      <c r="A870">
        <v>869</v>
      </c>
      <c r="B870" s="2" t="str">
        <f>CONCATENATE(D870,"_",IF(E870&lt;10,CONCATENATE("0",E870),E870),"_",H870,"@",G870)</f>
        <v>2015_05_JAX@TBY</v>
      </c>
      <c r="C870" t="s">
        <v>1</v>
      </c>
      <c r="D870">
        <v>2015</v>
      </c>
      <c r="E870">
        <f t="shared" si="26"/>
        <v>5</v>
      </c>
      <c r="F870">
        <v>5</v>
      </c>
      <c r="G870" t="s">
        <v>334</v>
      </c>
      <c r="H870" t="s">
        <v>77</v>
      </c>
      <c r="I870">
        <v>-3</v>
      </c>
      <c r="K870">
        <v>-1</v>
      </c>
      <c r="M870">
        <v>38</v>
      </c>
      <c r="N870">
        <v>31</v>
      </c>
      <c r="O870" t="str">
        <f>IF(OR(ISBLANK(N870),ISBLANK(M870)),"",IF(N870&gt;(M870+IF(ISBLANK(K870),I870,K870)),H870,IF(N870&lt;(M870+IF(ISBLANK(K870),I870,K870)),G870,"na")))</f>
        <v>TBY</v>
      </c>
      <c r="P870" t="str">
        <f>IF(OR(ISBLANK(N870),ISBLANK(M870)),"",IF(N870&gt;M870,H870,IF(N870&lt;M870,G870,"na")))</f>
        <v>TBY</v>
      </c>
      <c r="Q870" s="23" t="str">
        <f t="shared" si="27"/>
        <v/>
      </c>
    </row>
    <row r="871" spans="1:17" x14ac:dyDescent="0.25">
      <c r="A871">
        <v>870</v>
      </c>
      <c r="B871" s="2" t="str">
        <f>CONCATENATE(D871,"_",IF(E871&lt;10,CONCATENATE("0",E871),E871),"_",H871,"@",G871)</f>
        <v>2015_05_NOR@PHI</v>
      </c>
      <c r="C871" t="s">
        <v>1</v>
      </c>
      <c r="D871">
        <v>2015</v>
      </c>
      <c r="E871">
        <f t="shared" si="26"/>
        <v>5</v>
      </c>
      <c r="F871">
        <v>5</v>
      </c>
      <c r="G871" t="s">
        <v>86</v>
      </c>
      <c r="H871" t="s">
        <v>335</v>
      </c>
      <c r="I871">
        <v>-4</v>
      </c>
      <c r="K871">
        <v>-6.5</v>
      </c>
      <c r="M871">
        <v>39</v>
      </c>
      <c r="N871">
        <v>17</v>
      </c>
      <c r="O871" t="str">
        <f>IF(OR(ISBLANK(N871),ISBLANK(M871)),"",IF(N871&gt;(M871+IF(ISBLANK(K871),I871,K871)),H871,IF(N871&lt;(M871+IF(ISBLANK(K871),I871,K871)),G871,"na")))</f>
        <v>PHI</v>
      </c>
      <c r="P871" t="str">
        <f>IF(OR(ISBLANK(N871),ISBLANK(M871)),"",IF(N871&gt;M871,H871,IF(N871&lt;M871,G871,"na")))</f>
        <v>PHI</v>
      </c>
      <c r="Q871" s="23" t="str">
        <f t="shared" si="27"/>
        <v/>
      </c>
    </row>
    <row r="872" spans="1:17" x14ac:dyDescent="0.25">
      <c r="A872">
        <v>871</v>
      </c>
      <c r="B872" s="2" t="str">
        <f>CONCATENATE(D872,"_",IF(E872&lt;10,CONCATENATE("0",E872),E872),"_",H872,"@",G872)</f>
        <v>2015_05_CLE@BAL</v>
      </c>
      <c r="C872" t="s">
        <v>1</v>
      </c>
      <c r="D872">
        <v>2015</v>
      </c>
      <c r="E872">
        <f t="shared" si="26"/>
        <v>5</v>
      </c>
      <c r="F872">
        <v>5</v>
      </c>
      <c r="G872" t="s">
        <v>65</v>
      </c>
      <c r="H872" t="s">
        <v>70</v>
      </c>
      <c r="I872">
        <v>-7</v>
      </c>
      <c r="K872">
        <v>-6.5</v>
      </c>
      <c r="M872">
        <v>30</v>
      </c>
      <c r="N872">
        <v>33</v>
      </c>
      <c r="O872" t="str">
        <f>IF(OR(ISBLANK(N872),ISBLANK(M872)),"",IF(N872&gt;(M872+IF(ISBLANK(K872),I872,K872)),H872,IF(N872&lt;(M872+IF(ISBLANK(K872),I872,K872)),G872,"na")))</f>
        <v>CLE</v>
      </c>
      <c r="P872" t="str">
        <f>IF(OR(ISBLANK(N872),ISBLANK(M872)),"",IF(N872&gt;M872,H872,IF(N872&lt;M872,G872,"na")))</f>
        <v>CLE</v>
      </c>
      <c r="Q872" s="23" t="str">
        <f t="shared" si="27"/>
        <v/>
      </c>
    </row>
    <row r="873" spans="1:17" x14ac:dyDescent="0.25">
      <c r="A873">
        <v>872</v>
      </c>
      <c r="B873" s="2" t="str">
        <f>CONCATENATE(D873,"_",IF(E873&lt;10,CONCATENATE("0",E873),E873),"_",H873,"@",G873)</f>
        <v>2015_05_STL@GBY</v>
      </c>
      <c r="C873" t="s">
        <v>1</v>
      </c>
      <c r="D873">
        <v>2015</v>
      </c>
      <c r="E873">
        <f t="shared" si="26"/>
        <v>5</v>
      </c>
      <c r="F873">
        <v>5</v>
      </c>
      <c r="G873" t="s">
        <v>330</v>
      </c>
      <c r="H873" t="s">
        <v>91</v>
      </c>
      <c r="I873">
        <v>-9.5</v>
      </c>
      <c r="K873">
        <v>-9</v>
      </c>
      <c r="M873">
        <v>24</v>
      </c>
      <c r="N873">
        <v>10</v>
      </c>
      <c r="O873" t="str">
        <f>IF(OR(ISBLANK(N873),ISBLANK(M873)),"",IF(N873&gt;(M873+IF(ISBLANK(K873),I873,K873)),H873,IF(N873&lt;(M873+IF(ISBLANK(K873),I873,K873)),G873,"na")))</f>
        <v>GBY</v>
      </c>
      <c r="P873" t="str">
        <f>IF(OR(ISBLANK(N873),ISBLANK(M873)),"",IF(N873&gt;M873,H873,IF(N873&lt;M873,G873,"na")))</f>
        <v>GBY</v>
      </c>
      <c r="Q873" s="23" t="str">
        <f t="shared" si="27"/>
        <v/>
      </c>
    </row>
    <row r="874" spans="1:17" x14ac:dyDescent="0.25">
      <c r="A874">
        <v>873</v>
      </c>
      <c r="B874" s="2" t="str">
        <f>CONCATENATE(D874,"_",IF(E874&lt;10,CONCATENATE("0",E874),E874),"_",H874,"@",G874)</f>
        <v>2015_05_BUF@TEN</v>
      </c>
      <c r="C874" t="s">
        <v>1</v>
      </c>
      <c r="D874">
        <v>2015</v>
      </c>
      <c r="E874">
        <f t="shared" si="26"/>
        <v>5</v>
      </c>
      <c r="F874">
        <v>5</v>
      </c>
      <c r="G874" t="s">
        <v>93</v>
      </c>
      <c r="H874" t="s">
        <v>66</v>
      </c>
      <c r="I874">
        <v>3</v>
      </c>
      <c r="K874">
        <v>0</v>
      </c>
      <c r="M874">
        <v>13</v>
      </c>
      <c r="N874">
        <v>14</v>
      </c>
      <c r="O874" t="str">
        <f>IF(OR(ISBLANK(N874),ISBLANK(M874)),"",IF(N874&gt;(M874+IF(ISBLANK(K874),I874,K874)),H874,IF(N874&lt;(M874+IF(ISBLANK(K874),I874,K874)),G874,"na")))</f>
        <v>BUF</v>
      </c>
      <c r="P874" t="str">
        <f>IF(OR(ISBLANK(N874),ISBLANK(M874)),"",IF(N874&gt;M874,H874,IF(N874&lt;M874,G874,"na")))</f>
        <v>BUF</v>
      </c>
      <c r="Q874" s="23" t="str">
        <f t="shared" si="27"/>
        <v/>
      </c>
    </row>
    <row r="875" spans="1:17" x14ac:dyDescent="0.25">
      <c r="A875">
        <v>874</v>
      </c>
      <c r="B875" s="2" t="str">
        <f>CONCATENATE(D875,"_",IF(E875&lt;10,CONCATENATE("0",E875),E875),"_",H875,"@",G875)</f>
        <v>2015_05_ARI@DET</v>
      </c>
      <c r="C875" t="s">
        <v>1</v>
      </c>
      <c r="D875">
        <v>2015</v>
      </c>
      <c r="E875">
        <f t="shared" si="26"/>
        <v>5</v>
      </c>
      <c r="F875">
        <v>5</v>
      </c>
      <c r="G875" t="s">
        <v>73</v>
      </c>
      <c r="H875" t="s">
        <v>64</v>
      </c>
      <c r="I875">
        <v>3</v>
      </c>
      <c r="K875">
        <v>4.5</v>
      </c>
      <c r="M875">
        <v>17</v>
      </c>
      <c r="N875">
        <v>42</v>
      </c>
      <c r="O875" t="str">
        <f>IF(OR(ISBLANK(N875),ISBLANK(M875)),"",IF(N875&gt;(M875+IF(ISBLANK(K875),I875,K875)),H875,IF(N875&lt;(M875+IF(ISBLANK(K875),I875,K875)),G875,"na")))</f>
        <v>ARI</v>
      </c>
      <c r="P875" t="str">
        <f>IF(OR(ISBLANK(N875),ISBLANK(M875)),"",IF(N875&gt;M875,H875,IF(N875&lt;M875,G875,"na")))</f>
        <v>ARI</v>
      </c>
      <c r="Q875" s="23" t="str">
        <f t="shared" si="27"/>
        <v/>
      </c>
    </row>
    <row r="876" spans="1:17" x14ac:dyDescent="0.25">
      <c r="A876">
        <v>875</v>
      </c>
      <c r="B876" s="2" t="str">
        <f>CONCATENATE(D876,"_",IF(E876&lt;10,CONCATENATE("0",E876),E876),"_",H876,"@",G876)</f>
        <v>2015_05_DEN@OAK</v>
      </c>
      <c r="C876" t="s">
        <v>1</v>
      </c>
      <c r="D876">
        <v>2015</v>
      </c>
      <c r="E876">
        <f t="shared" si="26"/>
        <v>5</v>
      </c>
      <c r="F876">
        <v>5</v>
      </c>
      <c r="G876" t="s">
        <v>85</v>
      </c>
      <c r="H876" t="s">
        <v>72</v>
      </c>
      <c r="I876">
        <v>6</v>
      </c>
      <c r="K876">
        <v>5.5</v>
      </c>
      <c r="M876">
        <v>10</v>
      </c>
      <c r="N876">
        <v>16</v>
      </c>
      <c r="O876" t="str">
        <f>IF(OR(ISBLANK(N876),ISBLANK(M876)),"",IF(N876&gt;(M876+IF(ISBLANK(K876),I876,K876)),H876,IF(N876&lt;(M876+IF(ISBLANK(K876),I876,K876)),G876,"na")))</f>
        <v>DEN</v>
      </c>
      <c r="P876" t="str">
        <f>IF(OR(ISBLANK(N876),ISBLANK(M876)),"",IF(N876&gt;M876,H876,IF(N876&lt;M876,G876,"na")))</f>
        <v>DEN</v>
      </c>
      <c r="Q876" s="23" t="str">
        <f t="shared" si="27"/>
        <v/>
      </c>
    </row>
    <row r="877" spans="1:17" x14ac:dyDescent="0.25">
      <c r="A877">
        <v>876</v>
      </c>
      <c r="B877" s="2" t="str">
        <f>CONCATENATE(D877,"_",IF(E877&lt;10,CONCATENATE("0",E877),E877),"_",H877,"@",G877)</f>
        <v>2015_05_NWE@DAL</v>
      </c>
      <c r="C877" t="s">
        <v>1</v>
      </c>
      <c r="D877">
        <v>2015</v>
      </c>
      <c r="E877">
        <f t="shared" si="26"/>
        <v>5</v>
      </c>
      <c r="F877">
        <v>5</v>
      </c>
      <c r="G877" t="s">
        <v>71</v>
      </c>
      <c r="H877" t="s">
        <v>332</v>
      </c>
      <c r="I877">
        <v>7.5</v>
      </c>
      <c r="K877">
        <v>-9</v>
      </c>
      <c r="M877">
        <v>6</v>
      </c>
      <c r="N877">
        <v>30</v>
      </c>
      <c r="O877" t="str">
        <f>IF(OR(ISBLANK(N877),ISBLANK(M877)),"",IF(N877&gt;(M877+IF(ISBLANK(K877),I877,K877)),H877,IF(N877&lt;(M877+IF(ISBLANK(K877),I877,K877)),G877,"na")))</f>
        <v>NWE</v>
      </c>
      <c r="P877" t="str">
        <f>IF(OR(ISBLANK(N877),ISBLANK(M877)),"",IF(N877&gt;M877,H877,IF(N877&lt;M877,G877,"na")))</f>
        <v>NWE</v>
      </c>
      <c r="Q877" s="23" t="str">
        <f t="shared" si="27"/>
        <v/>
      </c>
    </row>
    <row r="878" spans="1:17" x14ac:dyDescent="0.25">
      <c r="A878">
        <v>877</v>
      </c>
      <c r="B878" s="2" t="str">
        <f>CONCATENATE(D878,"_",IF(E878&lt;10,CONCATENATE("0",E878),E878),"_",H878,"@",G878)</f>
        <v>2015_05_SFO@NYG</v>
      </c>
      <c r="C878" t="s">
        <v>1</v>
      </c>
      <c r="D878">
        <v>2015</v>
      </c>
      <c r="E878">
        <f t="shared" si="26"/>
        <v>5</v>
      </c>
      <c r="F878">
        <v>5</v>
      </c>
      <c r="G878" t="s">
        <v>83</v>
      </c>
      <c r="H878" t="s">
        <v>333</v>
      </c>
      <c r="I878">
        <v>-7</v>
      </c>
      <c r="K878">
        <v>-7.5</v>
      </c>
      <c r="M878">
        <v>30</v>
      </c>
      <c r="N878">
        <v>27</v>
      </c>
      <c r="O878" t="str">
        <f>IF(OR(ISBLANK(N878),ISBLANK(M878)),"",IF(N878&gt;(M878+IF(ISBLANK(K878),I878,K878)),H878,IF(N878&lt;(M878+IF(ISBLANK(K878),I878,K878)),G878,"na")))</f>
        <v>SFO</v>
      </c>
      <c r="P878" t="str">
        <f>IF(OR(ISBLANK(N878),ISBLANK(M878)),"",IF(N878&gt;M878,H878,IF(N878&lt;M878,G878,"na")))</f>
        <v>NYG</v>
      </c>
      <c r="Q878" s="23" t="str">
        <f t="shared" si="27"/>
        <v/>
      </c>
    </row>
    <row r="879" spans="1:17" x14ac:dyDescent="0.25">
      <c r="A879">
        <v>878</v>
      </c>
      <c r="B879" s="2" t="str">
        <f>CONCATENATE(D879,"_",IF(E879&lt;10,CONCATENATE("0",E879),E879),"_",H879,"@",G879)</f>
        <v>2015_05_PIT@SD</v>
      </c>
      <c r="C879" t="s">
        <v>1</v>
      </c>
      <c r="D879">
        <v>2015</v>
      </c>
      <c r="E879">
        <f t="shared" si="26"/>
        <v>5</v>
      </c>
      <c r="F879">
        <v>5</v>
      </c>
      <c r="G879" t="s">
        <v>88</v>
      </c>
      <c r="H879" t="s">
        <v>87</v>
      </c>
      <c r="I879">
        <v>-3</v>
      </c>
      <c r="K879">
        <v>-3.5</v>
      </c>
      <c r="M879">
        <v>20</v>
      </c>
      <c r="N879">
        <v>24</v>
      </c>
      <c r="O879" t="str">
        <f>IF(OR(ISBLANK(N879),ISBLANK(M879)),"",IF(N879&gt;(M879+IF(ISBLANK(K879),I879,K879)),H879,IF(N879&lt;(M879+IF(ISBLANK(K879),I879,K879)),G879,"na")))</f>
        <v>PIT</v>
      </c>
      <c r="P879" t="str">
        <f>IF(OR(ISBLANK(N879),ISBLANK(M879)),"",IF(N879&gt;M879,H879,IF(N879&lt;M879,G879,"na")))</f>
        <v>PIT</v>
      </c>
      <c r="Q879" s="23" t="str">
        <f t="shared" si="27"/>
        <v/>
      </c>
    </row>
    <row r="880" spans="1:17" x14ac:dyDescent="0.25">
      <c r="A880">
        <v>879</v>
      </c>
      <c r="B880" s="2" t="str">
        <f>CONCATENATE(D880,"_",IF(E880&lt;10,CONCATENATE("0",E880),E880),"_",H880,"@",G880)</f>
        <v>2015_06_ATL@NOR</v>
      </c>
      <c r="C880" t="s">
        <v>1</v>
      </c>
      <c r="D880">
        <v>2015</v>
      </c>
      <c r="E880">
        <f t="shared" si="26"/>
        <v>6</v>
      </c>
      <c r="F880">
        <v>6</v>
      </c>
      <c r="G880" t="s">
        <v>335</v>
      </c>
      <c r="H880" t="s">
        <v>20</v>
      </c>
      <c r="I880">
        <v>3.5</v>
      </c>
      <c r="K880">
        <v>3</v>
      </c>
      <c r="M880">
        <v>31</v>
      </c>
      <c r="N880">
        <v>21</v>
      </c>
      <c r="O880" t="str">
        <f>IF(OR(ISBLANK(N880),ISBLANK(M880)),"",IF(N880&gt;(M880+IF(ISBLANK(K880),I880,K880)),H880,IF(N880&lt;(M880+IF(ISBLANK(K880),I880,K880)),G880,"na")))</f>
        <v>NOR</v>
      </c>
      <c r="P880" t="str">
        <f>IF(OR(ISBLANK(N880),ISBLANK(M880)),"",IF(N880&gt;M880,H880,IF(N880&lt;M880,G880,"na")))</f>
        <v>NOR</v>
      </c>
      <c r="Q880" s="23" t="str">
        <f t="shared" si="27"/>
        <v/>
      </c>
    </row>
    <row r="881" spans="1:17" x14ac:dyDescent="0.25">
      <c r="A881">
        <v>880</v>
      </c>
      <c r="B881" s="2" t="str">
        <f>CONCATENATE(D881,"_",IF(E881&lt;10,CONCATENATE("0",E881),E881),"_",H881,"@",G881)</f>
        <v>2015_06_WAS@NYJ</v>
      </c>
      <c r="C881" t="s">
        <v>1</v>
      </c>
      <c r="D881">
        <v>2015</v>
      </c>
      <c r="E881">
        <f t="shared" si="26"/>
        <v>6</v>
      </c>
      <c r="F881">
        <v>6</v>
      </c>
      <c r="G881" t="s">
        <v>84</v>
      </c>
      <c r="H881" t="s">
        <v>94</v>
      </c>
      <c r="I881">
        <v>-5.5</v>
      </c>
      <c r="K881">
        <v>-6.5</v>
      </c>
      <c r="M881">
        <v>34</v>
      </c>
      <c r="N881">
        <v>20</v>
      </c>
      <c r="O881" t="str">
        <f>IF(OR(ISBLANK(N881),ISBLANK(M881)),"",IF(N881&gt;(M881+IF(ISBLANK(K881),I881,K881)),H881,IF(N881&lt;(M881+IF(ISBLANK(K881),I881,K881)),G881,"na")))</f>
        <v>NYJ</v>
      </c>
      <c r="P881" t="str">
        <f>IF(OR(ISBLANK(N881),ISBLANK(M881)),"",IF(N881&gt;M881,H881,IF(N881&lt;M881,G881,"na")))</f>
        <v>NYJ</v>
      </c>
      <c r="Q881" s="23" t="str">
        <f t="shared" si="27"/>
        <v/>
      </c>
    </row>
    <row r="882" spans="1:17" x14ac:dyDescent="0.25">
      <c r="A882">
        <v>881</v>
      </c>
      <c r="B882" s="2" t="str">
        <f>CONCATENATE(D882,"_",IF(E882&lt;10,CONCATENATE("0",E882),E882),"_",H882,"@",G882)</f>
        <v>2015_06_ARI@PIT</v>
      </c>
      <c r="C882" t="s">
        <v>1</v>
      </c>
      <c r="D882">
        <v>2015</v>
      </c>
      <c r="E882">
        <f t="shared" si="26"/>
        <v>6</v>
      </c>
      <c r="F882">
        <v>6</v>
      </c>
      <c r="G882" t="s">
        <v>87</v>
      </c>
      <c r="H882" t="s">
        <v>64</v>
      </c>
      <c r="I882">
        <v>3.5</v>
      </c>
      <c r="K882">
        <v>4</v>
      </c>
      <c r="M882">
        <v>25</v>
      </c>
      <c r="N882">
        <v>13</v>
      </c>
      <c r="O882" t="str">
        <f>IF(OR(ISBLANK(N882),ISBLANK(M882)),"",IF(N882&gt;(M882+IF(ISBLANK(K882),I882,K882)),H882,IF(N882&lt;(M882+IF(ISBLANK(K882),I882,K882)),G882,"na")))</f>
        <v>PIT</v>
      </c>
      <c r="P882" t="str">
        <f>IF(OR(ISBLANK(N882),ISBLANK(M882)),"",IF(N882&gt;M882,H882,IF(N882&lt;M882,G882,"na")))</f>
        <v>PIT</v>
      </c>
      <c r="Q882" s="23" t="str">
        <f t="shared" si="27"/>
        <v/>
      </c>
    </row>
    <row r="883" spans="1:17" x14ac:dyDescent="0.25">
      <c r="A883">
        <v>882</v>
      </c>
      <c r="B883" s="2" t="str">
        <f>CONCATENATE(D883,"_",IF(E883&lt;10,CONCATENATE("0",E883),E883),"_",H883,"@",G883)</f>
        <v>2015_06_KCY@MIN</v>
      </c>
      <c r="C883" t="s">
        <v>1</v>
      </c>
      <c r="D883">
        <v>2015</v>
      </c>
      <c r="E883">
        <f t="shared" si="26"/>
        <v>6</v>
      </c>
      <c r="F883">
        <v>6</v>
      </c>
      <c r="G883" t="s">
        <v>80</v>
      </c>
      <c r="H883" t="s">
        <v>331</v>
      </c>
      <c r="I883">
        <v>-3.5</v>
      </c>
      <c r="K883">
        <v>-3.5</v>
      </c>
      <c r="M883">
        <v>16</v>
      </c>
      <c r="N883">
        <v>10</v>
      </c>
      <c r="O883" t="str">
        <f>IF(OR(ISBLANK(N883),ISBLANK(M883)),"",IF(N883&gt;(M883+IF(ISBLANK(K883),I883,K883)),H883,IF(N883&lt;(M883+IF(ISBLANK(K883),I883,K883)),G883,"na")))</f>
        <v>MIN</v>
      </c>
      <c r="P883" t="str">
        <f>IF(OR(ISBLANK(N883),ISBLANK(M883)),"",IF(N883&gt;M883,H883,IF(N883&lt;M883,G883,"na")))</f>
        <v>MIN</v>
      </c>
      <c r="Q883" s="23" t="str">
        <f t="shared" si="27"/>
        <v/>
      </c>
    </row>
    <row r="884" spans="1:17" x14ac:dyDescent="0.25">
      <c r="A884">
        <v>883</v>
      </c>
      <c r="B884" s="2" t="str">
        <f>CONCATENATE(D884,"_",IF(E884&lt;10,CONCATENATE("0",E884),E884),"_",H884,"@",G884)</f>
        <v>2015_06_CIN@BUF</v>
      </c>
      <c r="C884" t="s">
        <v>1</v>
      </c>
      <c r="D884">
        <v>2015</v>
      </c>
      <c r="E884">
        <f t="shared" si="26"/>
        <v>6</v>
      </c>
      <c r="F884">
        <v>6</v>
      </c>
      <c r="G884" t="s">
        <v>66</v>
      </c>
      <c r="H884" t="s">
        <v>69</v>
      </c>
      <c r="I884">
        <v>0</v>
      </c>
      <c r="K884">
        <v>3</v>
      </c>
      <c r="M884">
        <v>21</v>
      </c>
      <c r="N884">
        <v>34</v>
      </c>
      <c r="O884" t="str">
        <f>IF(OR(ISBLANK(N884),ISBLANK(M884)),"",IF(N884&gt;(M884+IF(ISBLANK(K884),I884,K884)),H884,IF(N884&lt;(M884+IF(ISBLANK(K884),I884,K884)),G884,"na")))</f>
        <v>CIN</v>
      </c>
      <c r="P884" t="str">
        <f>IF(OR(ISBLANK(N884),ISBLANK(M884)),"",IF(N884&gt;M884,H884,IF(N884&lt;M884,G884,"na")))</f>
        <v>CIN</v>
      </c>
      <c r="Q884" s="23" t="str">
        <f t="shared" si="27"/>
        <v/>
      </c>
    </row>
    <row r="885" spans="1:17" x14ac:dyDescent="0.25">
      <c r="A885">
        <v>884</v>
      </c>
      <c r="B885" s="2" t="str">
        <f>CONCATENATE(D885,"_",IF(E885&lt;10,CONCATENATE("0",E885),E885),"_",H885,"@",G885)</f>
        <v>2015_06_CHI@DET</v>
      </c>
      <c r="C885" t="s">
        <v>1</v>
      </c>
      <c r="D885">
        <v>2015</v>
      </c>
      <c r="E885">
        <f t="shared" si="26"/>
        <v>6</v>
      </c>
      <c r="F885">
        <v>6</v>
      </c>
      <c r="G885" t="s">
        <v>73</v>
      </c>
      <c r="H885" t="s">
        <v>68</v>
      </c>
      <c r="I885">
        <v>-3.5</v>
      </c>
      <c r="K885">
        <v>-3.5</v>
      </c>
      <c r="M885">
        <v>37</v>
      </c>
      <c r="N885">
        <v>34</v>
      </c>
      <c r="O885" t="str">
        <f>IF(OR(ISBLANK(N885),ISBLANK(M885)),"",IF(N885&gt;(M885+IF(ISBLANK(K885),I885,K885)),H885,IF(N885&lt;(M885+IF(ISBLANK(K885),I885,K885)),G885,"na")))</f>
        <v>CHI</v>
      </c>
      <c r="P885" t="str">
        <f>IF(OR(ISBLANK(N885),ISBLANK(M885)),"",IF(N885&gt;M885,H885,IF(N885&lt;M885,G885,"na")))</f>
        <v>DET</v>
      </c>
      <c r="Q885" s="23" t="str">
        <f t="shared" si="27"/>
        <v/>
      </c>
    </row>
    <row r="886" spans="1:17" x14ac:dyDescent="0.25">
      <c r="A886">
        <v>885</v>
      </c>
      <c r="B886" s="2" t="str">
        <f>CONCATENATE(D886,"_",IF(E886&lt;10,CONCATENATE("0",E886),E886),"_",H886,"@",G886)</f>
        <v>2015_06_DEN@CLE</v>
      </c>
      <c r="C886" t="s">
        <v>1</v>
      </c>
      <c r="D886">
        <v>2015</v>
      </c>
      <c r="E886">
        <f t="shared" si="26"/>
        <v>6</v>
      </c>
      <c r="F886">
        <v>6</v>
      </c>
      <c r="G886" t="s">
        <v>70</v>
      </c>
      <c r="H886" t="s">
        <v>72</v>
      </c>
      <c r="I886">
        <v>4.5</v>
      </c>
      <c r="K886">
        <v>3.5</v>
      </c>
      <c r="M886">
        <v>23</v>
      </c>
      <c r="N886">
        <v>26</v>
      </c>
      <c r="O886" t="str">
        <f>IF(OR(ISBLANK(N886),ISBLANK(M886)),"",IF(N886&gt;(M886+IF(ISBLANK(K886),I886,K886)),H886,IF(N886&lt;(M886+IF(ISBLANK(K886),I886,K886)),G886,"na")))</f>
        <v>CLE</v>
      </c>
      <c r="P886" t="str">
        <f>IF(OR(ISBLANK(N886),ISBLANK(M886)),"",IF(N886&gt;M886,H886,IF(N886&lt;M886,G886,"na")))</f>
        <v>DEN</v>
      </c>
      <c r="Q886" s="23" t="str">
        <f t="shared" si="27"/>
        <v/>
      </c>
    </row>
    <row r="887" spans="1:17" x14ac:dyDescent="0.25">
      <c r="A887">
        <v>886</v>
      </c>
      <c r="B887" s="2" t="str">
        <f>CONCATENATE(D887,"_",IF(E887&lt;10,CONCATENATE("0",E887),E887),"_",H887,"@",G887)</f>
        <v>2015_06_HOU@JAX</v>
      </c>
      <c r="C887" t="s">
        <v>1</v>
      </c>
      <c r="D887">
        <v>2015</v>
      </c>
      <c r="E887">
        <f t="shared" si="26"/>
        <v>6</v>
      </c>
      <c r="F887">
        <v>6</v>
      </c>
      <c r="G887" t="s">
        <v>77</v>
      </c>
      <c r="H887" t="s">
        <v>75</v>
      </c>
      <c r="I887">
        <v>0</v>
      </c>
      <c r="K887">
        <v>-2</v>
      </c>
      <c r="M887">
        <v>20</v>
      </c>
      <c r="N887">
        <v>31</v>
      </c>
      <c r="O887" t="str">
        <f>IF(OR(ISBLANK(N887),ISBLANK(M887)),"",IF(N887&gt;(M887+IF(ISBLANK(K887),I887,K887)),H887,IF(N887&lt;(M887+IF(ISBLANK(K887),I887,K887)),G887,"na")))</f>
        <v>HOU</v>
      </c>
      <c r="P887" t="str">
        <f>IF(OR(ISBLANK(N887),ISBLANK(M887)),"",IF(N887&gt;M887,H887,IF(N887&lt;M887,G887,"na")))</f>
        <v>HOU</v>
      </c>
      <c r="Q887" s="23" t="str">
        <f t="shared" si="27"/>
        <v/>
      </c>
    </row>
    <row r="888" spans="1:17" x14ac:dyDescent="0.25">
      <c r="A888">
        <v>887</v>
      </c>
      <c r="B888" s="2" t="str">
        <f>CONCATENATE(D888,"_",IF(E888&lt;10,CONCATENATE("0",E888),E888),"_",H888,"@",G888)</f>
        <v>2015_06_MIA@TEN</v>
      </c>
      <c r="C888" t="s">
        <v>1</v>
      </c>
      <c r="D888">
        <v>2015</v>
      </c>
      <c r="E888">
        <f t="shared" si="26"/>
        <v>6</v>
      </c>
      <c r="F888">
        <v>6</v>
      </c>
      <c r="G888" t="s">
        <v>93</v>
      </c>
      <c r="H888" t="s">
        <v>79</v>
      </c>
      <c r="I888">
        <v>-2.5</v>
      </c>
      <c r="K888">
        <v>-1.5</v>
      </c>
      <c r="M888">
        <v>10</v>
      </c>
      <c r="N888">
        <v>38</v>
      </c>
      <c r="O888" t="str">
        <f>IF(OR(ISBLANK(N888),ISBLANK(M888)),"",IF(N888&gt;(M888+IF(ISBLANK(K888),I888,K888)),H888,IF(N888&lt;(M888+IF(ISBLANK(K888),I888,K888)),G888,"na")))</f>
        <v>MIA</v>
      </c>
      <c r="P888" t="str">
        <f>IF(OR(ISBLANK(N888),ISBLANK(M888)),"",IF(N888&gt;M888,H888,IF(N888&lt;M888,G888,"na")))</f>
        <v>MIA</v>
      </c>
      <c r="Q888" s="23" t="str">
        <f t="shared" si="27"/>
        <v/>
      </c>
    </row>
    <row r="889" spans="1:17" x14ac:dyDescent="0.25">
      <c r="A889">
        <v>888</v>
      </c>
      <c r="B889" s="2" t="str">
        <f>CONCATENATE(D889,"_",IF(E889&lt;10,CONCATENATE("0",E889),E889),"_",H889,"@",G889)</f>
        <v>2015_06_CAR@SEA</v>
      </c>
      <c r="C889" t="s">
        <v>1</v>
      </c>
      <c r="D889">
        <v>2015</v>
      </c>
      <c r="E889">
        <f t="shared" si="26"/>
        <v>6</v>
      </c>
      <c r="F889">
        <v>6</v>
      </c>
      <c r="G889" t="s">
        <v>89</v>
      </c>
      <c r="H889" t="s">
        <v>67</v>
      </c>
      <c r="I889">
        <v>-5.5</v>
      </c>
      <c r="K889">
        <v>-7</v>
      </c>
      <c r="M889">
        <v>23</v>
      </c>
      <c r="N889">
        <v>27</v>
      </c>
      <c r="O889" t="str">
        <f>IF(OR(ISBLANK(N889),ISBLANK(M889)),"",IF(N889&gt;(M889+IF(ISBLANK(K889),I889,K889)),H889,IF(N889&lt;(M889+IF(ISBLANK(K889),I889,K889)),G889,"na")))</f>
        <v>CAR</v>
      </c>
      <c r="P889" t="str">
        <f>IF(OR(ISBLANK(N889),ISBLANK(M889)),"",IF(N889&gt;M889,H889,IF(N889&lt;M889,G889,"na")))</f>
        <v>CAR</v>
      </c>
      <c r="Q889" s="23" t="str">
        <f t="shared" si="27"/>
        <v/>
      </c>
    </row>
    <row r="890" spans="1:17" x14ac:dyDescent="0.25">
      <c r="A890">
        <v>889</v>
      </c>
      <c r="B890" s="2" t="str">
        <f>CONCATENATE(D890,"_",IF(E890&lt;10,CONCATENATE("0",E890),E890),"_",H890,"@",G890)</f>
        <v>2015_06_SD@GBY</v>
      </c>
      <c r="C890" t="s">
        <v>1</v>
      </c>
      <c r="D890">
        <v>2015</v>
      </c>
      <c r="E890">
        <f t="shared" si="26"/>
        <v>6</v>
      </c>
      <c r="F890">
        <v>6</v>
      </c>
      <c r="G890" t="s">
        <v>330</v>
      </c>
      <c r="H890" t="s">
        <v>88</v>
      </c>
      <c r="I890">
        <v>-9.5</v>
      </c>
      <c r="K890">
        <v>-10.5</v>
      </c>
      <c r="M890">
        <v>27</v>
      </c>
      <c r="N890">
        <v>20</v>
      </c>
      <c r="O890" t="str">
        <f>IF(OR(ISBLANK(N890),ISBLANK(M890)),"",IF(N890&gt;(M890+IF(ISBLANK(K890),I890,K890)),H890,IF(N890&lt;(M890+IF(ISBLANK(K890),I890,K890)),G890,"na")))</f>
        <v>SD</v>
      </c>
      <c r="P890" t="str">
        <f>IF(OR(ISBLANK(N890),ISBLANK(M890)),"",IF(N890&gt;M890,H890,IF(N890&lt;M890,G890,"na")))</f>
        <v>GBY</v>
      </c>
      <c r="Q890" s="23" t="str">
        <f t="shared" si="27"/>
        <v/>
      </c>
    </row>
    <row r="891" spans="1:17" x14ac:dyDescent="0.25">
      <c r="A891">
        <v>890</v>
      </c>
      <c r="B891" s="2" t="str">
        <f>CONCATENATE(D891,"_",IF(E891&lt;10,CONCATENATE("0",E891),E891),"_",H891,"@",G891)</f>
        <v>2015_06_BAL@SFO</v>
      </c>
      <c r="C891" t="s">
        <v>1</v>
      </c>
      <c r="D891">
        <v>2015</v>
      </c>
      <c r="E891">
        <f t="shared" si="26"/>
        <v>6</v>
      </c>
      <c r="F891">
        <v>6</v>
      </c>
      <c r="G891" t="s">
        <v>333</v>
      </c>
      <c r="H891" t="s">
        <v>65</v>
      </c>
      <c r="I891">
        <v>3</v>
      </c>
      <c r="K891">
        <v>2</v>
      </c>
      <c r="M891">
        <v>25</v>
      </c>
      <c r="N891">
        <v>20</v>
      </c>
      <c r="O891" t="str">
        <f>IF(OR(ISBLANK(N891),ISBLANK(M891)),"",IF(N891&gt;(M891+IF(ISBLANK(K891),I891,K891)),H891,IF(N891&lt;(M891+IF(ISBLANK(K891),I891,K891)),G891,"na")))</f>
        <v>SFO</v>
      </c>
      <c r="P891" t="str">
        <f>IF(OR(ISBLANK(N891),ISBLANK(M891)),"",IF(N891&gt;M891,H891,IF(N891&lt;M891,G891,"na")))</f>
        <v>SFO</v>
      </c>
      <c r="Q891" s="23" t="str">
        <f t="shared" si="27"/>
        <v/>
      </c>
    </row>
    <row r="892" spans="1:17" x14ac:dyDescent="0.25">
      <c r="A892">
        <v>891</v>
      </c>
      <c r="B892" s="2" t="str">
        <f>CONCATENATE(D892,"_",IF(E892&lt;10,CONCATENATE("0",E892),E892),"_",H892,"@",G892)</f>
        <v>2015_06_NWE@IND</v>
      </c>
      <c r="C892" t="s">
        <v>1</v>
      </c>
      <c r="D892">
        <v>2015</v>
      </c>
      <c r="E892">
        <f t="shared" si="26"/>
        <v>6</v>
      </c>
      <c r="F892">
        <v>6</v>
      </c>
      <c r="G892" t="s">
        <v>76</v>
      </c>
      <c r="H892" t="s">
        <v>332</v>
      </c>
      <c r="I892">
        <v>6.5</v>
      </c>
      <c r="K892">
        <v>9.5</v>
      </c>
      <c r="M892">
        <v>27</v>
      </c>
      <c r="N892">
        <v>34</v>
      </c>
      <c r="O892" t="str">
        <f>IF(OR(ISBLANK(N892),ISBLANK(M892)),"",IF(N892&gt;(M892+IF(ISBLANK(K892),I892,K892)),H892,IF(N892&lt;(M892+IF(ISBLANK(K892),I892,K892)),G892,"na")))</f>
        <v>IND</v>
      </c>
      <c r="P892" t="str">
        <f>IF(OR(ISBLANK(N892),ISBLANK(M892)),"",IF(N892&gt;M892,H892,IF(N892&lt;M892,G892,"na")))</f>
        <v>NWE</v>
      </c>
      <c r="Q892" s="23" t="str">
        <f t="shared" si="27"/>
        <v/>
      </c>
    </row>
    <row r="893" spans="1:17" x14ac:dyDescent="0.25">
      <c r="A893">
        <v>892</v>
      </c>
      <c r="B893" s="2" t="str">
        <f>CONCATENATE(D893,"_",IF(E893&lt;10,CONCATENATE("0",E893),E893),"_",H893,"@",G893)</f>
        <v>2015_06_NYG@PHI</v>
      </c>
      <c r="C893" t="s">
        <v>1</v>
      </c>
      <c r="D893">
        <v>2015</v>
      </c>
      <c r="E893">
        <f t="shared" si="26"/>
        <v>6</v>
      </c>
      <c r="F893">
        <v>6</v>
      </c>
      <c r="G893" t="s">
        <v>86</v>
      </c>
      <c r="H893" t="s">
        <v>83</v>
      </c>
      <c r="I893">
        <v>-3.5</v>
      </c>
      <c r="K893">
        <v>-5.5</v>
      </c>
      <c r="M893">
        <v>27</v>
      </c>
      <c r="N893">
        <v>7</v>
      </c>
      <c r="O893" t="str">
        <f>IF(OR(ISBLANK(N893),ISBLANK(M893)),"",IF(N893&gt;(M893+IF(ISBLANK(K893),I893,K893)),H893,IF(N893&lt;(M893+IF(ISBLANK(K893),I893,K893)),G893,"na")))</f>
        <v>PHI</v>
      </c>
      <c r="P893" t="str">
        <f>IF(OR(ISBLANK(N893),ISBLANK(M893)),"",IF(N893&gt;M893,H893,IF(N893&lt;M893,G893,"na")))</f>
        <v>PHI</v>
      </c>
      <c r="Q893" s="23" t="str">
        <f t="shared" si="27"/>
        <v/>
      </c>
    </row>
    <row r="894" spans="1:17" x14ac:dyDescent="0.25">
      <c r="A894">
        <v>893</v>
      </c>
      <c r="B894" s="2" t="str">
        <f>CONCATENATE(D894,"_",IF(E894&lt;10,CONCATENATE("0",E894),E894),"_",H894,"@",G894)</f>
        <v>2015_07_SEA@SFO</v>
      </c>
      <c r="C894" t="s">
        <v>1</v>
      </c>
      <c r="D894">
        <v>2015</v>
      </c>
      <c r="E894">
        <f t="shared" si="26"/>
        <v>7</v>
      </c>
      <c r="F894">
        <v>7</v>
      </c>
      <c r="G894" t="s">
        <v>333</v>
      </c>
      <c r="H894" t="s">
        <v>89</v>
      </c>
      <c r="I894">
        <v>4</v>
      </c>
      <c r="K894">
        <v>6.5</v>
      </c>
      <c r="M894">
        <v>3</v>
      </c>
      <c r="N894">
        <v>20</v>
      </c>
      <c r="O894" t="str">
        <f>IF(OR(ISBLANK(N894),ISBLANK(M894)),"",IF(N894&gt;(M894+IF(ISBLANK(K894),I894,K894)),H894,IF(N894&lt;(M894+IF(ISBLANK(K894),I894,K894)),G894,"na")))</f>
        <v>SEA</v>
      </c>
      <c r="P894" t="str">
        <f>IF(OR(ISBLANK(N894),ISBLANK(M894)),"",IF(N894&gt;M894,H894,IF(N894&lt;M894,G894,"na")))</f>
        <v>SEA</v>
      </c>
      <c r="Q894" s="23" t="str">
        <f t="shared" si="27"/>
        <v/>
      </c>
    </row>
    <row r="895" spans="1:17" x14ac:dyDescent="0.25">
      <c r="A895">
        <v>894</v>
      </c>
      <c r="B895" s="2" t="str">
        <f>CONCATENATE(D895,"_",IF(E895&lt;10,CONCATENATE("0",E895),E895),"_",H895,"@",G895)</f>
        <v>2015_07_BUF@JAX</v>
      </c>
      <c r="C895" t="s">
        <v>1</v>
      </c>
      <c r="D895">
        <v>2015</v>
      </c>
      <c r="E895">
        <f t="shared" si="26"/>
        <v>7</v>
      </c>
      <c r="F895">
        <v>7</v>
      </c>
      <c r="G895" t="s">
        <v>77</v>
      </c>
      <c r="H895" t="s">
        <v>66</v>
      </c>
      <c r="I895">
        <v>3.5</v>
      </c>
      <c r="K895">
        <v>4.5</v>
      </c>
      <c r="M895">
        <v>34</v>
      </c>
      <c r="N895">
        <v>31</v>
      </c>
      <c r="O895" t="str">
        <f>IF(OR(ISBLANK(N895),ISBLANK(M895)),"",IF(N895&gt;(M895+IF(ISBLANK(K895),I895,K895)),H895,IF(N895&lt;(M895+IF(ISBLANK(K895),I895,K895)),G895,"na")))</f>
        <v>JAX</v>
      </c>
      <c r="P895" t="str">
        <f>IF(OR(ISBLANK(N895),ISBLANK(M895)),"",IF(N895&gt;M895,H895,IF(N895&lt;M895,G895,"na")))</f>
        <v>JAX</v>
      </c>
      <c r="Q895" s="23" t="str">
        <f t="shared" si="27"/>
        <v/>
      </c>
    </row>
    <row r="896" spans="1:17" x14ac:dyDescent="0.25">
      <c r="A896">
        <v>895</v>
      </c>
      <c r="B896" s="2" t="str">
        <f>CONCATENATE(D896,"_",IF(E896&lt;10,CONCATENATE("0",E896),E896),"_",H896,"@",G896)</f>
        <v>2015_07_TBY@WAS</v>
      </c>
      <c r="C896" t="s">
        <v>1</v>
      </c>
      <c r="D896">
        <v>2015</v>
      </c>
      <c r="E896">
        <f t="shared" si="26"/>
        <v>7</v>
      </c>
      <c r="F896">
        <v>7</v>
      </c>
      <c r="G896" t="s">
        <v>94</v>
      </c>
      <c r="H896" t="s">
        <v>334</v>
      </c>
      <c r="I896">
        <v>-4</v>
      </c>
      <c r="K896">
        <v>-3</v>
      </c>
      <c r="M896">
        <v>31</v>
      </c>
      <c r="N896">
        <v>30</v>
      </c>
      <c r="O896" t="str">
        <f>IF(OR(ISBLANK(N896),ISBLANK(M896)),"",IF(N896&gt;(M896+IF(ISBLANK(K896),I896,K896)),H896,IF(N896&lt;(M896+IF(ISBLANK(K896),I896,K896)),G896,"na")))</f>
        <v>TBY</v>
      </c>
      <c r="P896" t="str">
        <f>IF(OR(ISBLANK(N896),ISBLANK(M896)),"",IF(N896&gt;M896,H896,IF(N896&lt;M896,G896,"na")))</f>
        <v>WAS</v>
      </c>
      <c r="Q896" s="23" t="str">
        <f t="shared" si="27"/>
        <v/>
      </c>
    </row>
    <row r="897" spans="1:17" x14ac:dyDescent="0.25">
      <c r="A897">
        <v>896</v>
      </c>
      <c r="B897" s="2" t="str">
        <f>CONCATENATE(D897,"_",IF(E897&lt;10,CONCATENATE("0",E897),E897),"_",H897,"@",G897)</f>
        <v>2015_07_ATL@TEN</v>
      </c>
      <c r="C897" t="s">
        <v>1</v>
      </c>
      <c r="D897">
        <v>2015</v>
      </c>
      <c r="E897">
        <f t="shared" si="26"/>
        <v>7</v>
      </c>
      <c r="F897">
        <v>7</v>
      </c>
      <c r="G897" t="s">
        <v>93</v>
      </c>
      <c r="H897" t="s">
        <v>20</v>
      </c>
      <c r="I897">
        <v>4.5</v>
      </c>
      <c r="K897">
        <v>6</v>
      </c>
      <c r="M897">
        <v>7</v>
      </c>
      <c r="N897">
        <v>10</v>
      </c>
      <c r="O897" t="str">
        <f>IF(OR(ISBLANK(N897),ISBLANK(M897)),"",IF(N897&gt;(M897+IF(ISBLANK(K897),I897,K897)),H897,IF(N897&lt;(M897+IF(ISBLANK(K897),I897,K897)),G897,"na")))</f>
        <v>TEN</v>
      </c>
      <c r="P897" t="str">
        <f>IF(OR(ISBLANK(N897),ISBLANK(M897)),"",IF(N897&gt;M897,H897,IF(N897&lt;M897,G897,"na")))</f>
        <v>ATL</v>
      </c>
      <c r="Q897" s="23" t="str">
        <f t="shared" si="27"/>
        <v/>
      </c>
    </row>
    <row r="898" spans="1:17" x14ac:dyDescent="0.25">
      <c r="A898">
        <v>897</v>
      </c>
      <c r="B898" s="2" t="str">
        <f>CONCATENATE(D898,"_",IF(E898&lt;10,CONCATENATE("0",E898),E898),"_",H898,"@",G898)</f>
        <v>2015_07_NOR@IND</v>
      </c>
      <c r="C898" t="s">
        <v>1</v>
      </c>
      <c r="D898">
        <v>2015</v>
      </c>
      <c r="E898">
        <f t="shared" ref="E898:E961" si="28">IF(C898="rs",F898,17+F898)</f>
        <v>7</v>
      </c>
      <c r="F898">
        <v>7</v>
      </c>
      <c r="G898" t="s">
        <v>76</v>
      </c>
      <c r="H898" t="s">
        <v>335</v>
      </c>
      <c r="I898">
        <v>-4</v>
      </c>
      <c r="K898">
        <v>-4.5</v>
      </c>
      <c r="M898">
        <v>21</v>
      </c>
      <c r="N898">
        <v>27</v>
      </c>
      <c r="O898" t="str">
        <f>IF(OR(ISBLANK(N898),ISBLANK(M898)),"",IF(N898&gt;(M898+IF(ISBLANK(K898),I898,K898)),H898,IF(N898&lt;(M898+IF(ISBLANK(K898),I898,K898)),G898,"na")))</f>
        <v>NOR</v>
      </c>
      <c r="P898" t="str">
        <f>IF(OR(ISBLANK(N898),ISBLANK(M898)),"",IF(N898&gt;M898,H898,IF(N898&lt;M898,G898,"na")))</f>
        <v>NOR</v>
      </c>
      <c r="Q898" s="23" t="str">
        <f t="shared" si="27"/>
        <v/>
      </c>
    </row>
    <row r="899" spans="1:17" x14ac:dyDescent="0.25">
      <c r="A899">
        <v>898</v>
      </c>
      <c r="B899" s="2" t="str">
        <f>CONCATENATE(D899,"_",IF(E899&lt;10,CONCATENATE("0",E899),E899),"_",H899,"@",G899)</f>
        <v>2015_07_MIN@DET</v>
      </c>
      <c r="C899" t="s">
        <v>1</v>
      </c>
      <c r="D899">
        <v>2015</v>
      </c>
      <c r="E899">
        <f t="shared" si="28"/>
        <v>7</v>
      </c>
      <c r="F899">
        <v>7</v>
      </c>
      <c r="G899" t="s">
        <v>73</v>
      </c>
      <c r="H899" t="s">
        <v>80</v>
      </c>
      <c r="I899">
        <v>0</v>
      </c>
      <c r="K899">
        <v>0</v>
      </c>
      <c r="M899">
        <v>19</v>
      </c>
      <c r="N899">
        <v>28</v>
      </c>
      <c r="O899" t="str">
        <f>IF(OR(ISBLANK(N899),ISBLANK(M899)),"",IF(N899&gt;(M899+IF(ISBLANK(K899),I899,K899)),H899,IF(N899&lt;(M899+IF(ISBLANK(K899),I899,K899)),G899,"na")))</f>
        <v>MIN</v>
      </c>
      <c r="P899" t="str">
        <f>IF(OR(ISBLANK(N899),ISBLANK(M899)),"",IF(N899&gt;M899,H899,IF(N899&lt;M899,G899,"na")))</f>
        <v>MIN</v>
      </c>
      <c r="Q899" s="23" t="str">
        <f t="shared" ref="Q899:Q962" si="29">IF(OR(ISBLANK(M899),ISBLANK(N899),ISBLANK(L899)),"",IF(L899&gt;SUM(M899:N899),"U",IF(L899&lt;SUM(M899:N899),"O","E")))</f>
        <v/>
      </c>
    </row>
    <row r="900" spans="1:17" x14ac:dyDescent="0.25">
      <c r="A900">
        <v>899</v>
      </c>
      <c r="B900" s="2" t="str">
        <f>CONCATENATE(D900,"_",IF(E900&lt;10,CONCATENATE("0",E900),E900),"_",H900,"@",G900)</f>
        <v>2015_07_PIT@KCY</v>
      </c>
      <c r="C900" t="s">
        <v>1</v>
      </c>
      <c r="D900">
        <v>2015</v>
      </c>
      <c r="E900">
        <f t="shared" si="28"/>
        <v>7</v>
      </c>
      <c r="F900">
        <v>7</v>
      </c>
      <c r="G900" t="s">
        <v>331</v>
      </c>
      <c r="H900" t="s">
        <v>87</v>
      </c>
      <c r="I900">
        <v>3.5</v>
      </c>
      <c r="K900">
        <v>-3</v>
      </c>
      <c r="M900">
        <v>23</v>
      </c>
      <c r="N900">
        <v>13</v>
      </c>
      <c r="O900" t="str">
        <f>IF(OR(ISBLANK(N900),ISBLANK(M900)),"",IF(N900&gt;(M900+IF(ISBLANK(K900),I900,K900)),H900,IF(N900&lt;(M900+IF(ISBLANK(K900),I900,K900)),G900,"na")))</f>
        <v>KCY</v>
      </c>
      <c r="P900" t="str">
        <f>IF(OR(ISBLANK(N900),ISBLANK(M900)),"",IF(N900&gt;M900,H900,IF(N900&lt;M900,G900,"na")))</f>
        <v>KCY</v>
      </c>
      <c r="Q900" s="23" t="str">
        <f t="shared" si="29"/>
        <v/>
      </c>
    </row>
    <row r="901" spans="1:17" x14ac:dyDescent="0.25">
      <c r="A901">
        <v>900</v>
      </c>
      <c r="B901" s="2" t="str">
        <f>CONCATENATE(D901,"_",IF(E901&lt;10,CONCATENATE("0",E901),E901),"_",H901,"@",G901)</f>
        <v>2015_07_CLE@STL</v>
      </c>
      <c r="C901" t="s">
        <v>1</v>
      </c>
      <c r="D901">
        <v>2015</v>
      </c>
      <c r="E901">
        <f t="shared" si="28"/>
        <v>7</v>
      </c>
      <c r="F901">
        <v>7</v>
      </c>
      <c r="G901" t="s">
        <v>91</v>
      </c>
      <c r="H901" t="s">
        <v>70</v>
      </c>
      <c r="I901">
        <v>-4</v>
      </c>
      <c r="K901">
        <v>-6.5</v>
      </c>
      <c r="M901">
        <v>24</v>
      </c>
      <c r="N901">
        <v>6</v>
      </c>
      <c r="O901" t="str">
        <f>IF(OR(ISBLANK(N901),ISBLANK(M901)),"",IF(N901&gt;(M901+IF(ISBLANK(K901),I901,K901)),H901,IF(N901&lt;(M901+IF(ISBLANK(K901),I901,K901)),G901,"na")))</f>
        <v>STL</v>
      </c>
      <c r="P901" t="str">
        <f>IF(OR(ISBLANK(N901),ISBLANK(M901)),"",IF(N901&gt;M901,H901,IF(N901&lt;M901,G901,"na")))</f>
        <v>STL</v>
      </c>
      <c r="Q901" s="23" t="str">
        <f t="shared" si="29"/>
        <v/>
      </c>
    </row>
    <row r="902" spans="1:17" x14ac:dyDescent="0.25">
      <c r="A902">
        <v>901</v>
      </c>
      <c r="B902" s="2" t="str">
        <f>CONCATENATE(D902,"_",IF(E902&lt;10,CONCATENATE("0",E902),E902),"_",H902,"@",G902)</f>
        <v>2015_07_HOU@MIA</v>
      </c>
      <c r="C902" t="s">
        <v>1</v>
      </c>
      <c r="D902">
        <v>2015</v>
      </c>
      <c r="E902">
        <f t="shared" si="28"/>
        <v>7</v>
      </c>
      <c r="F902">
        <v>7</v>
      </c>
      <c r="G902" t="s">
        <v>79</v>
      </c>
      <c r="H902" t="s">
        <v>75</v>
      </c>
      <c r="I902">
        <v>-3</v>
      </c>
      <c r="K902">
        <v>-4.5</v>
      </c>
      <c r="M902">
        <v>44</v>
      </c>
      <c r="N902">
        <v>26</v>
      </c>
      <c r="O902" t="str">
        <f>IF(OR(ISBLANK(N902),ISBLANK(M902)),"",IF(N902&gt;(M902+IF(ISBLANK(K902),I902,K902)),H902,IF(N902&lt;(M902+IF(ISBLANK(K902),I902,K902)),G902,"na")))</f>
        <v>MIA</v>
      </c>
      <c r="P902" t="str">
        <f>IF(OR(ISBLANK(N902),ISBLANK(M902)),"",IF(N902&gt;M902,H902,IF(N902&lt;M902,G902,"na")))</f>
        <v>MIA</v>
      </c>
      <c r="Q902" s="23" t="str">
        <f t="shared" si="29"/>
        <v/>
      </c>
    </row>
    <row r="903" spans="1:17" x14ac:dyDescent="0.25">
      <c r="A903">
        <v>902</v>
      </c>
      <c r="B903" s="2" t="str">
        <f>CONCATENATE(D903,"_",IF(E903&lt;10,CONCATENATE("0",E903),E903),"_",H903,"@",G903)</f>
        <v>2015_07_NYJ@NWE</v>
      </c>
      <c r="C903" t="s">
        <v>1</v>
      </c>
      <c r="D903">
        <v>2015</v>
      </c>
      <c r="E903">
        <f t="shared" si="28"/>
        <v>7</v>
      </c>
      <c r="F903">
        <v>7</v>
      </c>
      <c r="G903" t="s">
        <v>332</v>
      </c>
      <c r="H903" t="s">
        <v>84</v>
      </c>
      <c r="I903">
        <v>-9.5</v>
      </c>
      <c r="K903">
        <v>-7.5</v>
      </c>
      <c r="M903">
        <v>30</v>
      </c>
      <c r="N903">
        <v>23</v>
      </c>
      <c r="O903" t="str">
        <f>IF(OR(ISBLANK(N903),ISBLANK(M903)),"",IF(N903&gt;(M903+IF(ISBLANK(K903),I903,K903)),H903,IF(N903&lt;(M903+IF(ISBLANK(K903),I903,K903)),G903,"na")))</f>
        <v>NYJ</v>
      </c>
      <c r="P903" t="str">
        <f>IF(OR(ISBLANK(N903),ISBLANK(M903)),"",IF(N903&gt;M903,H903,IF(N903&lt;M903,G903,"na")))</f>
        <v>NWE</v>
      </c>
      <c r="Q903" s="23" t="str">
        <f t="shared" si="29"/>
        <v/>
      </c>
    </row>
    <row r="904" spans="1:17" x14ac:dyDescent="0.25">
      <c r="A904">
        <v>903</v>
      </c>
      <c r="B904" s="2" t="str">
        <f>CONCATENATE(D904,"_",IF(E904&lt;10,CONCATENATE("0",E904),E904),"_",H904,"@",G904)</f>
        <v>2015_07_OAK@SD</v>
      </c>
      <c r="C904" t="s">
        <v>1</v>
      </c>
      <c r="D904">
        <v>2015</v>
      </c>
      <c r="E904">
        <f t="shared" si="28"/>
        <v>7</v>
      </c>
      <c r="F904">
        <v>7</v>
      </c>
      <c r="G904" t="s">
        <v>88</v>
      </c>
      <c r="H904" t="s">
        <v>85</v>
      </c>
      <c r="I904">
        <v>-4</v>
      </c>
      <c r="K904">
        <v>-3.5</v>
      </c>
      <c r="M904">
        <v>29</v>
      </c>
      <c r="N904">
        <v>37</v>
      </c>
      <c r="O904" t="str">
        <f>IF(OR(ISBLANK(N904),ISBLANK(M904)),"",IF(N904&gt;(M904+IF(ISBLANK(K904),I904,K904)),H904,IF(N904&lt;(M904+IF(ISBLANK(K904),I904,K904)),G904,"na")))</f>
        <v>OAK</v>
      </c>
      <c r="P904" t="str">
        <f>IF(OR(ISBLANK(N904),ISBLANK(M904)),"",IF(N904&gt;M904,H904,IF(N904&lt;M904,G904,"na")))</f>
        <v>OAK</v>
      </c>
      <c r="Q904" s="23" t="str">
        <f t="shared" si="29"/>
        <v/>
      </c>
    </row>
    <row r="905" spans="1:17" x14ac:dyDescent="0.25">
      <c r="A905">
        <v>904</v>
      </c>
      <c r="B905" s="2" t="str">
        <f>CONCATENATE(D905,"_",IF(E905&lt;10,CONCATENATE("0",E905),E905),"_",H905,"@",G905)</f>
        <v>2015_07_DAL@NYG</v>
      </c>
      <c r="C905" t="s">
        <v>1</v>
      </c>
      <c r="D905">
        <v>2015</v>
      </c>
      <c r="E905">
        <f t="shared" si="28"/>
        <v>7</v>
      </c>
      <c r="F905">
        <v>7</v>
      </c>
      <c r="G905" t="s">
        <v>83</v>
      </c>
      <c r="H905" t="s">
        <v>71</v>
      </c>
      <c r="I905">
        <v>-4</v>
      </c>
      <c r="K905">
        <v>-3</v>
      </c>
      <c r="M905">
        <v>27</v>
      </c>
      <c r="N905">
        <v>20</v>
      </c>
      <c r="O905" t="str">
        <f>IF(OR(ISBLANK(N905),ISBLANK(M905)),"",IF(N905&gt;(M905+IF(ISBLANK(K905),I905,K905)),H905,IF(N905&lt;(M905+IF(ISBLANK(K905),I905,K905)),G905,"na")))</f>
        <v>NYG</v>
      </c>
      <c r="P905" t="str">
        <f>IF(OR(ISBLANK(N905),ISBLANK(M905)),"",IF(N905&gt;M905,H905,IF(N905&lt;M905,G905,"na")))</f>
        <v>NYG</v>
      </c>
      <c r="Q905" s="23" t="str">
        <f t="shared" si="29"/>
        <v/>
      </c>
    </row>
    <row r="906" spans="1:17" x14ac:dyDescent="0.25">
      <c r="A906">
        <v>905</v>
      </c>
      <c r="B906" s="2" t="str">
        <f>CONCATENATE(D906,"_",IF(E906&lt;10,CONCATENATE("0",E906),E906),"_",H906,"@",G906)</f>
        <v>2015_07_PHI@CAR</v>
      </c>
      <c r="C906" t="s">
        <v>1</v>
      </c>
      <c r="D906">
        <v>2015</v>
      </c>
      <c r="E906">
        <f t="shared" si="28"/>
        <v>7</v>
      </c>
      <c r="F906">
        <v>7</v>
      </c>
      <c r="G906" t="s">
        <v>67</v>
      </c>
      <c r="H906" t="s">
        <v>86</v>
      </c>
      <c r="I906">
        <v>-2.5</v>
      </c>
      <c r="K906">
        <v>-3</v>
      </c>
      <c r="M906">
        <v>27</v>
      </c>
      <c r="N906">
        <v>16</v>
      </c>
      <c r="O906" t="str">
        <f>IF(OR(ISBLANK(N906),ISBLANK(M906)),"",IF(N906&gt;(M906+IF(ISBLANK(K906),I906,K906)),H906,IF(N906&lt;(M906+IF(ISBLANK(K906),I906,K906)),G906,"na")))</f>
        <v>CAR</v>
      </c>
      <c r="P906" t="str">
        <f>IF(OR(ISBLANK(N906),ISBLANK(M906)),"",IF(N906&gt;M906,H906,IF(N906&lt;M906,G906,"na")))</f>
        <v>CAR</v>
      </c>
      <c r="Q906" s="23" t="str">
        <f t="shared" si="29"/>
        <v/>
      </c>
    </row>
    <row r="907" spans="1:17" x14ac:dyDescent="0.25">
      <c r="A907">
        <v>906</v>
      </c>
      <c r="B907" s="2" t="str">
        <f>CONCATENATE(D907,"_",IF(E907&lt;10,CONCATENATE("0",E907),E907),"_",H907,"@",G907)</f>
        <v>2015_07_BAL@ARI</v>
      </c>
      <c r="C907" t="s">
        <v>1</v>
      </c>
      <c r="D907">
        <v>2015</v>
      </c>
      <c r="E907">
        <f t="shared" si="28"/>
        <v>7</v>
      </c>
      <c r="F907">
        <v>7</v>
      </c>
      <c r="G907" t="s">
        <v>64</v>
      </c>
      <c r="H907" t="s">
        <v>65</v>
      </c>
      <c r="I907">
        <v>-6.5</v>
      </c>
      <c r="K907">
        <v>-8.5</v>
      </c>
      <c r="M907">
        <v>26</v>
      </c>
      <c r="N907">
        <v>18</v>
      </c>
      <c r="O907" t="str">
        <f>IF(OR(ISBLANK(N907),ISBLANK(M907)),"",IF(N907&gt;(M907+IF(ISBLANK(K907),I907,K907)),H907,IF(N907&lt;(M907+IF(ISBLANK(K907),I907,K907)),G907,"na")))</f>
        <v>BAL</v>
      </c>
      <c r="P907" t="str">
        <f>IF(OR(ISBLANK(N907),ISBLANK(M907)),"",IF(N907&gt;M907,H907,IF(N907&lt;M907,G907,"na")))</f>
        <v>ARI</v>
      </c>
      <c r="Q907" s="23" t="str">
        <f t="shared" si="29"/>
        <v/>
      </c>
    </row>
    <row r="908" spans="1:17" x14ac:dyDescent="0.25">
      <c r="A908">
        <v>907</v>
      </c>
      <c r="B908" s="2" t="str">
        <f>CONCATENATE(D908,"_",IF(E908&lt;10,CONCATENATE("0",E908),E908),"_",H908,"@",G908)</f>
        <v>2015_08_MIA@NWE</v>
      </c>
      <c r="C908" t="s">
        <v>1</v>
      </c>
      <c r="D908">
        <v>2015</v>
      </c>
      <c r="E908">
        <f t="shared" si="28"/>
        <v>8</v>
      </c>
      <c r="F908">
        <v>8</v>
      </c>
      <c r="G908" t="s">
        <v>332</v>
      </c>
      <c r="H908" t="s">
        <v>79</v>
      </c>
      <c r="I908">
        <v>-7.5</v>
      </c>
      <c r="K908">
        <v>-8</v>
      </c>
      <c r="M908">
        <v>36</v>
      </c>
      <c r="N908">
        <v>7</v>
      </c>
      <c r="O908" t="str">
        <f>IF(OR(ISBLANK(N908),ISBLANK(M908)),"",IF(N908&gt;(M908+IF(ISBLANK(K908),I908,K908)),H908,IF(N908&lt;(M908+IF(ISBLANK(K908),I908,K908)),G908,"na")))</f>
        <v>NWE</v>
      </c>
      <c r="P908" t="str">
        <f>IF(OR(ISBLANK(N908),ISBLANK(M908)),"",IF(N908&gt;M908,H908,IF(N908&lt;M908,G908,"na")))</f>
        <v>NWE</v>
      </c>
      <c r="Q908" s="23" t="str">
        <f t="shared" si="29"/>
        <v/>
      </c>
    </row>
    <row r="909" spans="1:17" x14ac:dyDescent="0.25">
      <c r="A909">
        <v>908</v>
      </c>
      <c r="B909" s="2" t="str">
        <f>CONCATENATE(D909,"_",IF(E909&lt;10,CONCATENATE("0",E909),E909),"_",H909,"@",G909)</f>
        <v>2015_08_DET@KCY</v>
      </c>
      <c r="C909" t="s">
        <v>1</v>
      </c>
      <c r="D909">
        <v>2015</v>
      </c>
      <c r="E909">
        <f t="shared" si="28"/>
        <v>8</v>
      </c>
      <c r="F909">
        <v>8</v>
      </c>
      <c r="G909" t="s">
        <v>331</v>
      </c>
      <c r="H909" t="s">
        <v>73</v>
      </c>
      <c r="I909">
        <v>-3</v>
      </c>
      <c r="K909">
        <v>-3</v>
      </c>
      <c r="M909">
        <v>45</v>
      </c>
      <c r="N909">
        <v>10</v>
      </c>
      <c r="O909" t="str">
        <f>IF(OR(ISBLANK(N909),ISBLANK(M909)),"",IF(N909&gt;(M909+IF(ISBLANK(K909),I909,K909)),H909,IF(N909&lt;(M909+IF(ISBLANK(K909),I909,K909)),G909,"na")))</f>
        <v>KCY</v>
      </c>
      <c r="P909" t="str">
        <f>IF(OR(ISBLANK(N909),ISBLANK(M909)),"",IF(N909&gt;M909,H909,IF(N909&lt;M909,G909,"na")))</f>
        <v>KCY</v>
      </c>
      <c r="Q909" s="23" t="str">
        <f t="shared" si="29"/>
        <v/>
      </c>
    </row>
    <row r="910" spans="1:17" x14ac:dyDescent="0.25">
      <c r="A910">
        <v>909</v>
      </c>
      <c r="B910" s="2" t="str">
        <f>CONCATENATE(D910,"_",IF(E910&lt;10,CONCATENATE("0",E910),E910),"_",H910,"@",G910)</f>
        <v>2015_08_TBY@ATL</v>
      </c>
      <c r="C910" t="s">
        <v>1</v>
      </c>
      <c r="D910">
        <v>2015</v>
      </c>
      <c r="E910">
        <f t="shared" si="28"/>
        <v>8</v>
      </c>
      <c r="F910">
        <v>8</v>
      </c>
      <c r="G910" t="s">
        <v>20</v>
      </c>
      <c r="H910" t="s">
        <v>334</v>
      </c>
      <c r="I910">
        <v>-7</v>
      </c>
      <c r="K910">
        <v>-7.5</v>
      </c>
      <c r="M910">
        <v>20</v>
      </c>
      <c r="N910">
        <v>23</v>
      </c>
      <c r="O910" t="str">
        <f>IF(OR(ISBLANK(N910),ISBLANK(M910)),"",IF(N910&gt;(M910+IF(ISBLANK(K910),I910,K910)),H910,IF(N910&lt;(M910+IF(ISBLANK(K910),I910,K910)),G910,"na")))</f>
        <v>TBY</v>
      </c>
      <c r="P910" t="str">
        <f>IF(OR(ISBLANK(N910),ISBLANK(M910)),"",IF(N910&gt;M910,H910,IF(N910&lt;M910,G910,"na")))</f>
        <v>TBY</v>
      </c>
      <c r="Q910" s="23" t="str">
        <f t="shared" si="29"/>
        <v/>
      </c>
    </row>
    <row r="911" spans="1:17" x14ac:dyDescent="0.25">
      <c r="A911">
        <v>910</v>
      </c>
      <c r="B911" s="2" t="str">
        <f>CONCATENATE(D911,"_",IF(E911&lt;10,CONCATENATE("0",E911),E911),"_",H911,"@",G911)</f>
        <v>2015_08_ARI@CLE</v>
      </c>
      <c r="C911" t="s">
        <v>1</v>
      </c>
      <c r="D911">
        <v>2015</v>
      </c>
      <c r="E911">
        <f t="shared" si="28"/>
        <v>8</v>
      </c>
      <c r="F911">
        <v>8</v>
      </c>
      <c r="G911" t="s">
        <v>70</v>
      </c>
      <c r="H911" t="s">
        <v>64</v>
      </c>
      <c r="I911">
        <v>4.5</v>
      </c>
      <c r="K911">
        <v>6.5</v>
      </c>
      <c r="M911">
        <v>20</v>
      </c>
      <c r="N911">
        <v>34</v>
      </c>
      <c r="O911" t="str">
        <f>IF(OR(ISBLANK(N911),ISBLANK(M911)),"",IF(N911&gt;(M911+IF(ISBLANK(K911),I911,K911)),H911,IF(N911&lt;(M911+IF(ISBLANK(K911),I911,K911)),G911,"na")))</f>
        <v>ARI</v>
      </c>
      <c r="P911" t="str">
        <f>IF(OR(ISBLANK(N911),ISBLANK(M911)),"",IF(N911&gt;M911,H911,IF(N911&lt;M911,G911,"na")))</f>
        <v>ARI</v>
      </c>
      <c r="Q911" s="23" t="str">
        <f t="shared" si="29"/>
        <v/>
      </c>
    </row>
    <row r="912" spans="1:17" x14ac:dyDescent="0.25">
      <c r="A912">
        <v>911</v>
      </c>
      <c r="B912" s="2" t="str">
        <f>CONCATENATE(D912,"_",IF(E912&lt;10,CONCATENATE("0",E912),E912),"_",H912,"@",G912)</f>
        <v>2015_08_SFO@STL</v>
      </c>
      <c r="C912" t="s">
        <v>1</v>
      </c>
      <c r="D912">
        <v>2015</v>
      </c>
      <c r="E912">
        <f t="shared" si="28"/>
        <v>8</v>
      </c>
      <c r="F912">
        <v>8</v>
      </c>
      <c r="G912" t="s">
        <v>91</v>
      </c>
      <c r="H912" t="s">
        <v>333</v>
      </c>
      <c r="I912">
        <v>-7.5</v>
      </c>
      <c r="K912">
        <v>-8</v>
      </c>
      <c r="M912">
        <v>27</v>
      </c>
      <c r="N912">
        <v>6</v>
      </c>
      <c r="O912" t="str">
        <f>IF(OR(ISBLANK(N912),ISBLANK(M912)),"",IF(N912&gt;(M912+IF(ISBLANK(K912),I912,K912)),H912,IF(N912&lt;(M912+IF(ISBLANK(K912),I912,K912)),G912,"na")))</f>
        <v>STL</v>
      </c>
      <c r="P912" t="str">
        <f>IF(OR(ISBLANK(N912),ISBLANK(M912)),"",IF(N912&gt;M912,H912,IF(N912&lt;M912,G912,"na")))</f>
        <v>STL</v>
      </c>
      <c r="Q912" s="23" t="str">
        <f t="shared" si="29"/>
        <v/>
      </c>
    </row>
    <row r="913" spans="1:17" x14ac:dyDescent="0.25">
      <c r="A913">
        <v>912</v>
      </c>
      <c r="B913" s="2" t="str">
        <f>CONCATENATE(D913,"_",IF(E913&lt;10,CONCATENATE("0",E913),E913),"_",H913,"@",G913)</f>
        <v>2015_08_NYG@NOR</v>
      </c>
      <c r="C913" t="s">
        <v>1</v>
      </c>
      <c r="D913">
        <v>2015</v>
      </c>
      <c r="E913">
        <f t="shared" si="28"/>
        <v>8</v>
      </c>
      <c r="F913">
        <v>8</v>
      </c>
      <c r="G913" t="s">
        <v>335</v>
      </c>
      <c r="H913" t="s">
        <v>83</v>
      </c>
      <c r="I913">
        <v>-3</v>
      </c>
      <c r="K913">
        <v>-3</v>
      </c>
      <c r="M913">
        <v>52</v>
      </c>
      <c r="N913">
        <v>49</v>
      </c>
      <c r="O913" t="str">
        <f>IF(OR(ISBLANK(N913),ISBLANK(M913)),"",IF(N913&gt;(M913+IF(ISBLANK(K913),I913,K913)),H913,IF(N913&lt;(M913+IF(ISBLANK(K913),I913,K913)),G913,"na")))</f>
        <v>na</v>
      </c>
      <c r="P913" t="str">
        <f>IF(OR(ISBLANK(N913),ISBLANK(M913)),"",IF(N913&gt;M913,H913,IF(N913&lt;M913,G913,"na")))</f>
        <v>NOR</v>
      </c>
      <c r="Q913" s="23" t="str">
        <f t="shared" si="29"/>
        <v/>
      </c>
    </row>
    <row r="914" spans="1:17" x14ac:dyDescent="0.25">
      <c r="A914">
        <v>913</v>
      </c>
      <c r="B914" s="2" t="str">
        <f>CONCATENATE(D914,"_",IF(E914&lt;10,CONCATENATE("0",E914),E914),"_",H914,"@",G914)</f>
        <v>2015_08_MIN@CHI</v>
      </c>
      <c r="C914" t="s">
        <v>1</v>
      </c>
      <c r="D914">
        <v>2015</v>
      </c>
      <c r="E914">
        <f t="shared" si="28"/>
        <v>8</v>
      </c>
      <c r="F914">
        <v>8</v>
      </c>
      <c r="G914" t="s">
        <v>68</v>
      </c>
      <c r="H914" t="s">
        <v>80</v>
      </c>
      <c r="I914">
        <v>2.5</v>
      </c>
      <c r="K914">
        <v>1</v>
      </c>
      <c r="M914">
        <v>20</v>
      </c>
      <c r="N914">
        <v>23</v>
      </c>
      <c r="O914" t="str">
        <f>IF(OR(ISBLANK(N914),ISBLANK(M914)),"",IF(N914&gt;(M914+IF(ISBLANK(K914),I914,K914)),H914,IF(N914&lt;(M914+IF(ISBLANK(K914),I914,K914)),G914,"na")))</f>
        <v>MIN</v>
      </c>
      <c r="P914" t="str">
        <f>IF(OR(ISBLANK(N914),ISBLANK(M914)),"",IF(N914&gt;M914,H914,IF(N914&lt;M914,G914,"na")))</f>
        <v>MIN</v>
      </c>
      <c r="Q914" s="23" t="str">
        <f t="shared" si="29"/>
        <v/>
      </c>
    </row>
    <row r="915" spans="1:17" x14ac:dyDescent="0.25">
      <c r="A915">
        <v>914</v>
      </c>
      <c r="B915" s="2" t="str">
        <f>CONCATENATE(D915,"_",IF(E915&lt;10,CONCATENATE("0",E915),E915),"_",H915,"@",G915)</f>
        <v>2015_08_SD@BAL</v>
      </c>
      <c r="C915" t="s">
        <v>1</v>
      </c>
      <c r="D915">
        <v>2015</v>
      </c>
      <c r="E915">
        <f t="shared" si="28"/>
        <v>8</v>
      </c>
      <c r="F915">
        <v>8</v>
      </c>
      <c r="G915" t="s">
        <v>65</v>
      </c>
      <c r="H915" t="s">
        <v>88</v>
      </c>
      <c r="I915">
        <v>-2.5</v>
      </c>
      <c r="K915">
        <v>-3.5</v>
      </c>
      <c r="M915">
        <v>29</v>
      </c>
      <c r="N915">
        <v>26</v>
      </c>
      <c r="O915" t="str">
        <f>IF(OR(ISBLANK(N915),ISBLANK(M915)),"",IF(N915&gt;(M915+IF(ISBLANK(K915),I915,K915)),H915,IF(N915&lt;(M915+IF(ISBLANK(K915),I915,K915)),G915,"na")))</f>
        <v>SD</v>
      </c>
      <c r="P915" t="str">
        <f>IF(OR(ISBLANK(N915),ISBLANK(M915)),"",IF(N915&gt;M915,H915,IF(N915&lt;M915,G915,"na")))</f>
        <v>BAL</v>
      </c>
      <c r="Q915" s="23" t="str">
        <f t="shared" si="29"/>
        <v/>
      </c>
    </row>
    <row r="916" spans="1:17" x14ac:dyDescent="0.25">
      <c r="A916">
        <v>915</v>
      </c>
      <c r="B916" s="2" t="str">
        <f>CONCATENATE(D916,"_",IF(E916&lt;10,CONCATENATE("0",E916),E916),"_",H916,"@",G916)</f>
        <v>2015_08_CIN@PIT</v>
      </c>
      <c r="C916" t="s">
        <v>1</v>
      </c>
      <c r="D916">
        <v>2015</v>
      </c>
      <c r="E916">
        <f t="shared" si="28"/>
        <v>8</v>
      </c>
      <c r="F916">
        <v>8</v>
      </c>
      <c r="G916" t="s">
        <v>87</v>
      </c>
      <c r="H916" t="s">
        <v>69</v>
      </c>
      <c r="I916">
        <v>2.5</v>
      </c>
      <c r="K916">
        <v>-1</v>
      </c>
      <c r="M916">
        <v>10</v>
      </c>
      <c r="N916">
        <v>16</v>
      </c>
      <c r="O916" t="str">
        <f>IF(OR(ISBLANK(N916),ISBLANK(M916)),"",IF(N916&gt;(M916+IF(ISBLANK(K916),I916,K916)),H916,IF(N916&lt;(M916+IF(ISBLANK(K916),I916,K916)),G916,"na")))</f>
        <v>CIN</v>
      </c>
      <c r="P916" t="str">
        <f>IF(OR(ISBLANK(N916),ISBLANK(M916)),"",IF(N916&gt;M916,H916,IF(N916&lt;M916,G916,"na")))</f>
        <v>CIN</v>
      </c>
      <c r="Q916" s="23" t="str">
        <f t="shared" si="29"/>
        <v/>
      </c>
    </row>
    <row r="917" spans="1:17" x14ac:dyDescent="0.25">
      <c r="A917">
        <v>916</v>
      </c>
      <c r="B917" s="2" t="str">
        <f>CONCATENATE(D917,"_",IF(E917&lt;10,CONCATENATE("0",E917),E917),"_",H917,"@",G917)</f>
        <v>2015_08_TEN@HOU</v>
      </c>
      <c r="C917" t="s">
        <v>1</v>
      </c>
      <c r="D917">
        <v>2015</v>
      </c>
      <c r="E917">
        <f t="shared" si="28"/>
        <v>8</v>
      </c>
      <c r="F917">
        <v>8</v>
      </c>
      <c r="G917" t="s">
        <v>75</v>
      </c>
      <c r="H917" t="s">
        <v>93</v>
      </c>
      <c r="I917">
        <v>-4.5</v>
      </c>
      <c r="K917">
        <v>-3.5</v>
      </c>
      <c r="M917">
        <v>20</v>
      </c>
      <c r="N917">
        <v>6</v>
      </c>
      <c r="O917" t="str">
        <f>IF(OR(ISBLANK(N917),ISBLANK(M917)),"",IF(N917&gt;(M917+IF(ISBLANK(K917),I917,K917)),H917,IF(N917&lt;(M917+IF(ISBLANK(K917),I917,K917)),G917,"na")))</f>
        <v>HOU</v>
      </c>
      <c r="P917" t="str">
        <f>IF(OR(ISBLANK(N917),ISBLANK(M917)),"",IF(N917&gt;M917,H917,IF(N917&lt;M917,G917,"na")))</f>
        <v>HOU</v>
      </c>
      <c r="Q917" s="23" t="str">
        <f t="shared" si="29"/>
        <v/>
      </c>
    </row>
    <row r="918" spans="1:17" x14ac:dyDescent="0.25">
      <c r="A918">
        <v>917</v>
      </c>
      <c r="B918" s="2" t="str">
        <f>CONCATENATE(D918,"_",IF(E918&lt;10,CONCATENATE("0",E918),E918),"_",H918,"@",G918)</f>
        <v>2015_08_NYJ@OAK</v>
      </c>
      <c r="C918" t="s">
        <v>1</v>
      </c>
      <c r="D918">
        <v>2015</v>
      </c>
      <c r="E918">
        <f t="shared" si="28"/>
        <v>8</v>
      </c>
      <c r="F918">
        <v>8</v>
      </c>
      <c r="G918" t="s">
        <v>85</v>
      </c>
      <c r="H918" t="s">
        <v>84</v>
      </c>
      <c r="I918">
        <v>2.5</v>
      </c>
      <c r="K918">
        <v>3</v>
      </c>
      <c r="M918">
        <v>34</v>
      </c>
      <c r="N918">
        <v>20</v>
      </c>
      <c r="O918" t="str">
        <f>IF(OR(ISBLANK(N918),ISBLANK(M918)),"",IF(N918&gt;(M918+IF(ISBLANK(K918),I918,K918)),H918,IF(N918&lt;(M918+IF(ISBLANK(K918),I918,K918)),G918,"na")))</f>
        <v>OAK</v>
      </c>
      <c r="P918" t="str">
        <f>IF(OR(ISBLANK(N918),ISBLANK(M918)),"",IF(N918&gt;M918,H918,IF(N918&lt;M918,G918,"na")))</f>
        <v>OAK</v>
      </c>
      <c r="Q918" s="23" t="str">
        <f t="shared" si="29"/>
        <v/>
      </c>
    </row>
    <row r="919" spans="1:17" x14ac:dyDescent="0.25">
      <c r="A919">
        <v>918</v>
      </c>
      <c r="B919" s="2" t="str">
        <f>CONCATENATE(D919,"_",IF(E919&lt;10,CONCATENATE("0",E919),E919),"_",H919,"@",G919)</f>
        <v>2015_08_SEA@DAL</v>
      </c>
      <c r="C919" t="s">
        <v>1</v>
      </c>
      <c r="D919">
        <v>2015</v>
      </c>
      <c r="E919">
        <f t="shared" si="28"/>
        <v>8</v>
      </c>
      <c r="F919">
        <v>8</v>
      </c>
      <c r="G919" t="s">
        <v>71</v>
      </c>
      <c r="H919" t="s">
        <v>89</v>
      </c>
      <c r="I919">
        <v>6</v>
      </c>
      <c r="K919">
        <v>5</v>
      </c>
      <c r="M919">
        <v>12</v>
      </c>
      <c r="N919">
        <v>13</v>
      </c>
      <c r="O919" t="str">
        <f>IF(OR(ISBLANK(N919),ISBLANK(M919)),"",IF(N919&gt;(M919+IF(ISBLANK(K919),I919,K919)),H919,IF(N919&lt;(M919+IF(ISBLANK(K919),I919,K919)),G919,"na")))</f>
        <v>DAL</v>
      </c>
      <c r="P919" t="str">
        <f>IF(OR(ISBLANK(N919),ISBLANK(M919)),"",IF(N919&gt;M919,H919,IF(N919&lt;M919,G919,"na")))</f>
        <v>SEA</v>
      </c>
      <c r="Q919" s="23" t="str">
        <f t="shared" si="29"/>
        <v/>
      </c>
    </row>
    <row r="920" spans="1:17" x14ac:dyDescent="0.25">
      <c r="A920">
        <v>919</v>
      </c>
      <c r="B920" s="2" t="str">
        <f>CONCATENATE(D920,"_",IF(E920&lt;10,CONCATENATE("0",E920),E920),"_",H920,"@",G920)</f>
        <v>2015_08_GBY@DEN</v>
      </c>
      <c r="C920" t="s">
        <v>1</v>
      </c>
      <c r="D920">
        <v>2015</v>
      </c>
      <c r="E920">
        <f t="shared" si="28"/>
        <v>8</v>
      </c>
      <c r="F920">
        <v>8</v>
      </c>
      <c r="G920" t="s">
        <v>72</v>
      </c>
      <c r="H920" t="s">
        <v>330</v>
      </c>
      <c r="I920">
        <v>3</v>
      </c>
      <c r="K920">
        <v>2.5</v>
      </c>
      <c r="M920">
        <v>29</v>
      </c>
      <c r="N920">
        <v>10</v>
      </c>
      <c r="O920" t="str">
        <f>IF(OR(ISBLANK(N920),ISBLANK(M920)),"",IF(N920&gt;(M920+IF(ISBLANK(K920),I920,K920)),H920,IF(N920&lt;(M920+IF(ISBLANK(K920),I920,K920)),G920,"na")))</f>
        <v>DEN</v>
      </c>
      <c r="P920" t="str">
        <f>IF(OR(ISBLANK(N920),ISBLANK(M920)),"",IF(N920&gt;M920,H920,IF(N920&lt;M920,G920,"na")))</f>
        <v>DEN</v>
      </c>
      <c r="Q920" s="23" t="str">
        <f t="shared" si="29"/>
        <v/>
      </c>
    </row>
    <row r="921" spans="1:17" x14ac:dyDescent="0.25">
      <c r="A921">
        <v>920</v>
      </c>
      <c r="B921" s="2" t="str">
        <f>CONCATENATE(D921,"_",IF(E921&lt;10,CONCATENATE("0",E921),E921),"_",H921,"@",G921)</f>
        <v>2015_08_IND@CAR</v>
      </c>
      <c r="C921" t="s">
        <v>1</v>
      </c>
      <c r="D921">
        <v>2015</v>
      </c>
      <c r="E921">
        <f t="shared" si="28"/>
        <v>8</v>
      </c>
      <c r="F921">
        <v>8</v>
      </c>
      <c r="G921" t="s">
        <v>67</v>
      </c>
      <c r="H921" t="s">
        <v>76</v>
      </c>
      <c r="I921">
        <v>-5.5</v>
      </c>
      <c r="K921">
        <v>-6.5</v>
      </c>
      <c r="M921">
        <v>29</v>
      </c>
      <c r="N921">
        <v>26</v>
      </c>
      <c r="O921" t="str">
        <f>IF(OR(ISBLANK(N921),ISBLANK(M921)),"",IF(N921&gt;(M921+IF(ISBLANK(K921),I921,K921)),H921,IF(N921&lt;(M921+IF(ISBLANK(K921),I921,K921)),G921,"na")))</f>
        <v>IND</v>
      </c>
      <c r="P921" t="str">
        <f>IF(OR(ISBLANK(N921),ISBLANK(M921)),"",IF(N921&gt;M921,H921,IF(N921&lt;M921,G921,"na")))</f>
        <v>CAR</v>
      </c>
      <c r="Q921" s="23" t="str">
        <f t="shared" si="29"/>
        <v/>
      </c>
    </row>
    <row r="922" spans="1:17" x14ac:dyDescent="0.25">
      <c r="A922">
        <v>921</v>
      </c>
      <c r="B922" s="2" t="str">
        <f>CONCATENATE(D922,"_",IF(E922&lt;10,CONCATENATE("0",E922),E922),"_",H922,"@",G922)</f>
        <v>2015_09_CLE@CIN</v>
      </c>
      <c r="C922" t="s">
        <v>1</v>
      </c>
      <c r="D922">
        <v>2015</v>
      </c>
      <c r="E922">
        <f t="shared" si="28"/>
        <v>9</v>
      </c>
      <c r="F922">
        <v>9</v>
      </c>
      <c r="G922" t="s">
        <v>69</v>
      </c>
      <c r="H922" t="s">
        <v>70</v>
      </c>
      <c r="I922">
        <v>-10</v>
      </c>
      <c r="K922">
        <v>-11</v>
      </c>
      <c r="M922">
        <v>31</v>
      </c>
      <c r="N922">
        <v>10</v>
      </c>
      <c r="O922" t="str">
        <f>IF(OR(ISBLANK(N922),ISBLANK(M922)),"",IF(N922&gt;(M922+IF(ISBLANK(K922),I922,K922)),H922,IF(N922&lt;(M922+IF(ISBLANK(K922),I922,K922)),G922,"na")))</f>
        <v>CIN</v>
      </c>
      <c r="P922" t="str">
        <f>IF(OR(ISBLANK(N922),ISBLANK(M922)),"",IF(N922&gt;M922,H922,IF(N922&lt;M922,G922,"na")))</f>
        <v>CIN</v>
      </c>
      <c r="Q922" s="23" t="str">
        <f t="shared" si="29"/>
        <v/>
      </c>
    </row>
    <row r="923" spans="1:17" x14ac:dyDescent="0.25">
      <c r="A923">
        <v>922</v>
      </c>
      <c r="B923" s="2" t="str">
        <f>CONCATENATE(D923,"_",IF(E923&lt;10,CONCATENATE("0",E923),E923),"_",H923,"@",G923)</f>
        <v>2015_09_GBY@CAR</v>
      </c>
      <c r="C923" t="s">
        <v>1</v>
      </c>
      <c r="D923">
        <v>2015</v>
      </c>
      <c r="E923">
        <f t="shared" si="28"/>
        <v>9</v>
      </c>
      <c r="F923">
        <v>9</v>
      </c>
      <c r="G923" t="s">
        <v>67</v>
      </c>
      <c r="H923" t="s">
        <v>330</v>
      </c>
      <c r="I923">
        <v>3</v>
      </c>
      <c r="K923">
        <v>2.5</v>
      </c>
      <c r="M923">
        <v>37</v>
      </c>
      <c r="N923">
        <v>29</v>
      </c>
      <c r="O923" t="str">
        <f>IF(OR(ISBLANK(N923),ISBLANK(M923)),"",IF(N923&gt;(M923+IF(ISBLANK(K923),I923,K923)),H923,IF(N923&lt;(M923+IF(ISBLANK(K923),I923,K923)),G923,"na")))</f>
        <v>CAR</v>
      </c>
      <c r="P923" t="str">
        <f>IF(OR(ISBLANK(N923),ISBLANK(M923)),"",IF(N923&gt;M923,H923,IF(N923&lt;M923,G923,"na")))</f>
        <v>CAR</v>
      </c>
      <c r="Q923" s="23" t="str">
        <f t="shared" si="29"/>
        <v/>
      </c>
    </row>
    <row r="924" spans="1:17" x14ac:dyDescent="0.25">
      <c r="A924">
        <v>923</v>
      </c>
      <c r="B924" s="2" t="str">
        <f>CONCATENATE(D924,"_",IF(E924&lt;10,CONCATENATE("0",E924),E924),"_",H924,"@",G924)</f>
        <v>2015_09_WAS@NWE</v>
      </c>
      <c r="C924" t="s">
        <v>1</v>
      </c>
      <c r="D924">
        <v>2015</v>
      </c>
      <c r="E924">
        <f t="shared" si="28"/>
        <v>9</v>
      </c>
      <c r="F924">
        <v>9</v>
      </c>
      <c r="G924" t="s">
        <v>332</v>
      </c>
      <c r="H924" t="s">
        <v>94</v>
      </c>
      <c r="I924">
        <v>-13</v>
      </c>
      <c r="K924">
        <v>-13.5</v>
      </c>
      <c r="M924">
        <v>27</v>
      </c>
      <c r="N924">
        <v>10</v>
      </c>
      <c r="O924" t="str">
        <f>IF(OR(ISBLANK(N924),ISBLANK(M924)),"",IF(N924&gt;(M924+IF(ISBLANK(K924),I924,K924)),H924,IF(N924&lt;(M924+IF(ISBLANK(K924),I924,K924)),G924,"na")))</f>
        <v>NWE</v>
      </c>
      <c r="P924" t="str">
        <f>IF(OR(ISBLANK(N924),ISBLANK(M924)),"",IF(N924&gt;M924,H924,IF(N924&lt;M924,G924,"na")))</f>
        <v>NWE</v>
      </c>
      <c r="Q924" s="23" t="str">
        <f t="shared" si="29"/>
        <v/>
      </c>
    </row>
    <row r="925" spans="1:17" x14ac:dyDescent="0.25">
      <c r="A925">
        <v>924</v>
      </c>
      <c r="B925" s="2" t="str">
        <f>CONCATENATE(D925,"_",IF(E925&lt;10,CONCATENATE("0",E925),E925),"_",H925,"@",G925)</f>
        <v>2015_09_TEN@NOR</v>
      </c>
      <c r="C925" t="s">
        <v>1</v>
      </c>
      <c r="D925">
        <v>2015</v>
      </c>
      <c r="E925">
        <f t="shared" si="28"/>
        <v>9</v>
      </c>
      <c r="F925">
        <v>9</v>
      </c>
      <c r="G925" t="s">
        <v>335</v>
      </c>
      <c r="H925" t="s">
        <v>93</v>
      </c>
      <c r="I925">
        <v>-9.5</v>
      </c>
      <c r="K925">
        <v>-7</v>
      </c>
      <c r="M925">
        <v>28</v>
      </c>
      <c r="N925">
        <v>34</v>
      </c>
      <c r="O925" t="str">
        <f>IF(OR(ISBLANK(N925),ISBLANK(M925)),"",IF(N925&gt;(M925+IF(ISBLANK(K925),I925,K925)),H925,IF(N925&lt;(M925+IF(ISBLANK(K925),I925,K925)),G925,"na")))</f>
        <v>TEN</v>
      </c>
      <c r="P925" t="str">
        <f>IF(OR(ISBLANK(N925),ISBLANK(M925)),"",IF(N925&gt;M925,H925,IF(N925&lt;M925,G925,"na")))</f>
        <v>TEN</v>
      </c>
      <c r="Q925" s="23" t="str">
        <f t="shared" si="29"/>
        <v/>
      </c>
    </row>
    <row r="926" spans="1:17" x14ac:dyDescent="0.25">
      <c r="A926">
        <v>925</v>
      </c>
      <c r="B926" s="2" t="str">
        <f>CONCATENATE(D926,"_",IF(E926&lt;10,CONCATENATE("0",E926),E926),"_",H926,"@",G926)</f>
        <v>2015_09_MIA@BUF</v>
      </c>
      <c r="C926" t="s">
        <v>1</v>
      </c>
      <c r="D926">
        <v>2015</v>
      </c>
      <c r="E926">
        <f t="shared" si="28"/>
        <v>9</v>
      </c>
      <c r="F926">
        <v>9</v>
      </c>
      <c r="G926" t="s">
        <v>66</v>
      </c>
      <c r="H926" t="s">
        <v>79</v>
      </c>
      <c r="I926">
        <v>-3</v>
      </c>
      <c r="K926">
        <v>-4</v>
      </c>
      <c r="M926">
        <v>33</v>
      </c>
      <c r="N926">
        <v>17</v>
      </c>
      <c r="O926" t="str">
        <f>IF(OR(ISBLANK(N926),ISBLANK(M926)),"",IF(N926&gt;(M926+IF(ISBLANK(K926),I926,K926)),H926,IF(N926&lt;(M926+IF(ISBLANK(K926),I926,K926)),G926,"na")))</f>
        <v>BUF</v>
      </c>
      <c r="P926" t="str">
        <f>IF(OR(ISBLANK(N926),ISBLANK(M926)),"",IF(N926&gt;M926,H926,IF(N926&lt;M926,G926,"na")))</f>
        <v>BUF</v>
      </c>
      <c r="Q926" s="23" t="str">
        <f t="shared" si="29"/>
        <v/>
      </c>
    </row>
    <row r="927" spans="1:17" x14ac:dyDescent="0.25">
      <c r="A927">
        <v>926</v>
      </c>
      <c r="B927" s="2" t="str">
        <f>CONCATENATE(D927,"_",IF(E927&lt;10,CONCATENATE("0",E927),E927),"_",H927,"@",G927)</f>
        <v>2015_09_STL@MIN</v>
      </c>
      <c r="C927" t="s">
        <v>1</v>
      </c>
      <c r="D927">
        <v>2015</v>
      </c>
      <c r="E927">
        <f t="shared" si="28"/>
        <v>9</v>
      </c>
      <c r="F927">
        <v>9</v>
      </c>
      <c r="G927" t="s">
        <v>80</v>
      </c>
      <c r="H927" t="s">
        <v>91</v>
      </c>
      <c r="I927">
        <v>-3.5</v>
      </c>
      <c r="K927">
        <v>-1</v>
      </c>
      <c r="M927">
        <v>21</v>
      </c>
      <c r="N927">
        <v>18</v>
      </c>
      <c r="O927" t="str">
        <f>IF(OR(ISBLANK(N927),ISBLANK(M927)),"",IF(N927&gt;(M927+IF(ISBLANK(K927),I927,K927)),H927,IF(N927&lt;(M927+IF(ISBLANK(K927),I927,K927)),G927,"na")))</f>
        <v>MIN</v>
      </c>
      <c r="P927" t="str">
        <f>IF(OR(ISBLANK(N927),ISBLANK(M927)),"",IF(N927&gt;M927,H927,IF(N927&lt;M927,G927,"na")))</f>
        <v>MIN</v>
      </c>
      <c r="Q927" s="23" t="str">
        <f t="shared" si="29"/>
        <v/>
      </c>
    </row>
    <row r="928" spans="1:17" x14ac:dyDescent="0.25">
      <c r="A928">
        <v>927</v>
      </c>
      <c r="B928" s="2" t="str">
        <f>CONCATENATE(D928,"_",IF(E928&lt;10,CONCATENATE("0",E928),E928),"_",H928,"@",G928)</f>
        <v>2015_09_JAX@NYJ</v>
      </c>
      <c r="C928" t="s">
        <v>1</v>
      </c>
      <c r="D928">
        <v>2015</v>
      </c>
      <c r="E928">
        <f t="shared" si="28"/>
        <v>9</v>
      </c>
      <c r="F928">
        <v>9</v>
      </c>
      <c r="G928" t="s">
        <v>84</v>
      </c>
      <c r="H928" t="s">
        <v>77</v>
      </c>
      <c r="I928">
        <v>-2.5</v>
      </c>
      <c r="K928">
        <v>-7.5</v>
      </c>
      <c r="M928">
        <v>28</v>
      </c>
      <c r="N928">
        <v>23</v>
      </c>
      <c r="O928" t="str">
        <f>IF(OR(ISBLANK(N928),ISBLANK(M928)),"",IF(N928&gt;(M928+IF(ISBLANK(K928),I928,K928)),H928,IF(N928&lt;(M928+IF(ISBLANK(K928),I928,K928)),G928,"na")))</f>
        <v>JAX</v>
      </c>
      <c r="P928" t="str">
        <f>IF(OR(ISBLANK(N928),ISBLANK(M928)),"",IF(N928&gt;M928,H928,IF(N928&lt;M928,G928,"na")))</f>
        <v>NYJ</v>
      </c>
      <c r="Q928" s="23" t="str">
        <f t="shared" si="29"/>
        <v/>
      </c>
    </row>
    <row r="929" spans="1:17" x14ac:dyDescent="0.25">
      <c r="A929">
        <v>928</v>
      </c>
      <c r="B929" s="2" t="str">
        <f>CONCATENATE(D929,"_",IF(E929&lt;10,CONCATENATE("0",E929),E929),"_",H929,"@",G929)</f>
        <v>2015_09_OAK@PIT</v>
      </c>
      <c r="C929" t="s">
        <v>1</v>
      </c>
      <c r="D929">
        <v>2015</v>
      </c>
      <c r="E929">
        <f t="shared" si="28"/>
        <v>9</v>
      </c>
      <c r="F929">
        <v>9</v>
      </c>
      <c r="G929" t="s">
        <v>87</v>
      </c>
      <c r="H929" t="s">
        <v>85</v>
      </c>
      <c r="I929">
        <v>-6</v>
      </c>
      <c r="K929">
        <v>-6</v>
      </c>
      <c r="M929">
        <v>38</v>
      </c>
      <c r="N929">
        <v>35</v>
      </c>
      <c r="O929" t="str">
        <f>IF(OR(ISBLANK(N929),ISBLANK(M929)),"",IF(N929&gt;(M929+IF(ISBLANK(K929),I929,K929)),H929,IF(N929&lt;(M929+IF(ISBLANK(K929),I929,K929)),G929,"na")))</f>
        <v>OAK</v>
      </c>
      <c r="P929" t="str">
        <f>IF(OR(ISBLANK(N929),ISBLANK(M929)),"",IF(N929&gt;M929,H929,IF(N929&lt;M929,G929,"na")))</f>
        <v>PIT</v>
      </c>
      <c r="Q929" s="23" t="str">
        <f t="shared" si="29"/>
        <v/>
      </c>
    </row>
    <row r="930" spans="1:17" x14ac:dyDescent="0.25">
      <c r="A930">
        <v>929</v>
      </c>
      <c r="B930" s="2" t="str">
        <f>CONCATENATE(D930,"_",IF(E930&lt;10,CONCATENATE("0",E930),E930),"_",H930,"@",G930)</f>
        <v>2015_09_NYG@TBY</v>
      </c>
      <c r="C930" t="s">
        <v>1</v>
      </c>
      <c r="D930">
        <v>2015</v>
      </c>
      <c r="E930">
        <f t="shared" si="28"/>
        <v>9</v>
      </c>
      <c r="F930">
        <v>9</v>
      </c>
      <c r="G930" t="s">
        <v>334</v>
      </c>
      <c r="H930" t="s">
        <v>83</v>
      </c>
      <c r="I930">
        <v>1</v>
      </c>
      <c r="K930">
        <v>2</v>
      </c>
      <c r="M930">
        <v>18</v>
      </c>
      <c r="N930">
        <v>32</v>
      </c>
      <c r="O930" t="str">
        <f>IF(OR(ISBLANK(N930),ISBLANK(M930)),"",IF(N930&gt;(M930+IF(ISBLANK(K930),I930,K930)),H930,IF(N930&lt;(M930+IF(ISBLANK(K930),I930,K930)),G930,"na")))</f>
        <v>NYG</v>
      </c>
      <c r="P930" t="str">
        <f>IF(OR(ISBLANK(N930),ISBLANK(M930)),"",IF(N930&gt;M930,H930,IF(N930&lt;M930,G930,"na")))</f>
        <v>NYG</v>
      </c>
      <c r="Q930" s="23" t="str">
        <f t="shared" si="29"/>
        <v/>
      </c>
    </row>
    <row r="931" spans="1:17" x14ac:dyDescent="0.25">
      <c r="A931">
        <v>930</v>
      </c>
      <c r="B931" s="2" t="str">
        <f>CONCATENATE(D931,"_",IF(E931&lt;10,CONCATENATE("0",E931),E931),"_",H931,"@",G931)</f>
        <v>2015_09_ATL@SFO</v>
      </c>
      <c r="C931" t="s">
        <v>1</v>
      </c>
      <c r="D931">
        <v>2015</v>
      </c>
      <c r="E931">
        <f t="shared" si="28"/>
        <v>9</v>
      </c>
      <c r="F931">
        <v>9</v>
      </c>
      <c r="G931" t="s">
        <v>333</v>
      </c>
      <c r="H931" t="s">
        <v>20</v>
      </c>
      <c r="I931">
        <v>2.5</v>
      </c>
      <c r="K931">
        <v>7</v>
      </c>
      <c r="M931">
        <v>17</v>
      </c>
      <c r="N931">
        <v>16</v>
      </c>
      <c r="O931" t="str">
        <f>IF(OR(ISBLANK(N931),ISBLANK(M931)),"",IF(N931&gt;(M931+IF(ISBLANK(K931),I931,K931)),H931,IF(N931&lt;(M931+IF(ISBLANK(K931),I931,K931)),G931,"na")))</f>
        <v>SFO</v>
      </c>
      <c r="P931" t="str">
        <f>IF(OR(ISBLANK(N931),ISBLANK(M931)),"",IF(N931&gt;M931,H931,IF(N931&lt;M931,G931,"na")))</f>
        <v>SFO</v>
      </c>
      <c r="Q931" s="23" t="str">
        <f t="shared" si="29"/>
        <v/>
      </c>
    </row>
    <row r="932" spans="1:17" x14ac:dyDescent="0.25">
      <c r="A932">
        <v>931</v>
      </c>
      <c r="B932" s="2" t="str">
        <f>CONCATENATE(D932,"_",IF(E932&lt;10,CONCATENATE("0",E932),E932),"_",H932,"@",G932)</f>
        <v>2015_09_DEN@IND</v>
      </c>
      <c r="C932" t="s">
        <v>1</v>
      </c>
      <c r="D932">
        <v>2015</v>
      </c>
      <c r="E932">
        <f t="shared" si="28"/>
        <v>9</v>
      </c>
      <c r="F932">
        <v>9</v>
      </c>
      <c r="G932" t="s">
        <v>76</v>
      </c>
      <c r="H932" t="s">
        <v>72</v>
      </c>
      <c r="I932">
        <v>3</v>
      </c>
      <c r="K932">
        <v>4</v>
      </c>
      <c r="M932">
        <v>27</v>
      </c>
      <c r="N932">
        <v>24</v>
      </c>
      <c r="O932" t="str">
        <f>IF(OR(ISBLANK(N932),ISBLANK(M932)),"",IF(N932&gt;(M932+IF(ISBLANK(K932),I932,K932)),H932,IF(N932&lt;(M932+IF(ISBLANK(K932),I932,K932)),G932,"na")))</f>
        <v>IND</v>
      </c>
      <c r="P932" t="str">
        <f>IF(OR(ISBLANK(N932),ISBLANK(M932)),"",IF(N932&gt;M932,H932,IF(N932&lt;M932,G932,"na")))</f>
        <v>IND</v>
      </c>
      <c r="Q932" s="23" t="str">
        <f t="shared" si="29"/>
        <v/>
      </c>
    </row>
    <row r="933" spans="1:17" x14ac:dyDescent="0.25">
      <c r="A933">
        <v>932</v>
      </c>
      <c r="B933" s="2" t="str">
        <f>CONCATENATE(D933,"_",IF(E933&lt;10,CONCATENATE("0",E933),E933),"_",H933,"@",G933)</f>
        <v>2015_09_PHI@DAL</v>
      </c>
      <c r="C933" t="s">
        <v>1</v>
      </c>
      <c r="D933">
        <v>2015</v>
      </c>
      <c r="E933">
        <f t="shared" si="28"/>
        <v>9</v>
      </c>
      <c r="F933">
        <v>9</v>
      </c>
      <c r="G933" t="s">
        <v>71</v>
      </c>
      <c r="H933" t="s">
        <v>86</v>
      </c>
      <c r="I933">
        <v>-3</v>
      </c>
      <c r="K933">
        <v>3</v>
      </c>
      <c r="M933">
        <v>27</v>
      </c>
      <c r="N933">
        <v>33</v>
      </c>
      <c r="O933" t="str">
        <f>IF(OR(ISBLANK(N933),ISBLANK(M933)),"",IF(N933&gt;(M933+IF(ISBLANK(K933),I933,K933)),H933,IF(N933&lt;(M933+IF(ISBLANK(K933),I933,K933)),G933,"na")))</f>
        <v>PHI</v>
      </c>
      <c r="P933" t="str">
        <f>IF(OR(ISBLANK(N933),ISBLANK(M933)),"",IF(N933&gt;M933,H933,IF(N933&lt;M933,G933,"na")))</f>
        <v>PHI</v>
      </c>
      <c r="Q933" s="23" t="str">
        <f t="shared" si="29"/>
        <v/>
      </c>
    </row>
    <row r="934" spans="1:17" x14ac:dyDescent="0.25">
      <c r="A934">
        <v>933</v>
      </c>
      <c r="B934" s="2" t="str">
        <f>CONCATENATE(D934,"_",IF(E934&lt;10,CONCATENATE("0",E934),E934),"_",H934,"@",G934)</f>
        <v>2015_09_CHI@SD</v>
      </c>
      <c r="C934" t="s">
        <v>1</v>
      </c>
      <c r="D934">
        <v>2015</v>
      </c>
      <c r="E934">
        <f t="shared" si="28"/>
        <v>9</v>
      </c>
      <c r="F934">
        <v>9</v>
      </c>
      <c r="G934" t="s">
        <v>88</v>
      </c>
      <c r="H934" t="s">
        <v>68</v>
      </c>
      <c r="I934">
        <v>-3.5</v>
      </c>
      <c r="K934">
        <v>-4.5</v>
      </c>
      <c r="M934">
        <v>19</v>
      </c>
      <c r="N934">
        <v>22</v>
      </c>
      <c r="O934" t="str">
        <f>IF(OR(ISBLANK(N934),ISBLANK(M934)),"",IF(N934&gt;(M934+IF(ISBLANK(K934),I934,K934)),H934,IF(N934&lt;(M934+IF(ISBLANK(K934),I934,K934)),G934,"na")))</f>
        <v>CHI</v>
      </c>
      <c r="P934" t="str">
        <f>IF(OR(ISBLANK(N934),ISBLANK(M934)),"",IF(N934&gt;M934,H934,IF(N934&lt;M934,G934,"na")))</f>
        <v>CHI</v>
      </c>
      <c r="Q934" s="23" t="str">
        <f t="shared" si="29"/>
        <v/>
      </c>
    </row>
    <row r="935" spans="1:17" x14ac:dyDescent="0.25">
      <c r="A935">
        <v>934</v>
      </c>
      <c r="B935" s="2" t="str">
        <f>CONCATENATE(D935,"_",IF(E935&lt;10,CONCATENATE("0",E935),E935),"_",H935,"@",G935)</f>
        <v>2015_10_BUF@NYJ</v>
      </c>
      <c r="C935" t="s">
        <v>1</v>
      </c>
      <c r="D935">
        <v>2015</v>
      </c>
      <c r="E935">
        <f t="shared" si="28"/>
        <v>10</v>
      </c>
      <c r="F935">
        <v>10</v>
      </c>
      <c r="G935" t="s">
        <v>84</v>
      </c>
      <c r="H935" t="s">
        <v>66</v>
      </c>
      <c r="I935">
        <v>-2.5</v>
      </c>
      <c r="K935">
        <v>-1.5</v>
      </c>
      <c r="M935">
        <v>17</v>
      </c>
      <c r="N935">
        <v>22</v>
      </c>
      <c r="O935" t="str">
        <f>IF(OR(ISBLANK(N935),ISBLANK(M935)),"",IF(N935&gt;(M935+IF(ISBLANK(K935),I935,K935)),H935,IF(N935&lt;(M935+IF(ISBLANK(K935),I935,K935)),G935,"na")))</f>
        <v>BUF</v>
      </c>
      <c r="P935" t="str">
        <f>IF(OR(ISBLANK(N935),ISBLANK(M935)),"",IF(N935&gt;M935,H935,IF(N935&lt;M935,G935,"na")))</f>
        <v>BUF</v>
      </c>
      <c r="Q935" s="23" t="str">
        <f t="shared" si="29"/>
        <v/>
      </c>
    </row>
    <row r="936" spans="1:17" x14ac:dyDescent="0.25">
      <c r="A936">
        <v>935</v>
      </c>
      <c r="B936" s="2" t="str">
        <f>CONCATENATE(D936,"_",IF(E936&lt;10,CONCATENATE("0",E936),E936),"_",H936,"@",G936)</f>
        <v>2015_10_DAL@TBY</v>
      </c>
      <c r="C936" t="s">
        <v>1</v>
      </c>
      <c r="D936">
        <v>2015</v>
      </c>
      <c r="E936">
        <f t="shared" si="28"/>
        <v>10</v>
      </c>
      <c r="F936">
        <v>10</v>
      </c>
      <c r="G936" t="s">
        <v>334</v>
      </c>
      <c r="H936" t="s">
        <v>71</v>
      </c>
      <c r="I936">
        <v>1</v>
      </c>
      <c r="K936">
        <v>1</v>
      </c>
      <c r="M936">
        <v>10</v>
      </c>
      <c r="N936">
        <v>6</v>
      </c>
      <c r="O936" t="str">
        <f>IF(OR(ISBLANK(N936),ISBLANK(M936)),"",IF(N936&gt;(M936+IF(ISBLANK(K936),I936,K936)),H936,IF(N936&lt;(M936+IF(ISBLANK(K936),I936,K936)),G936,"na")))</f>
        <v>TBY</v>
      </c>
      <c r="P936" t="str">
        <f>IF(OR(ISBLANK(N936),ISBLANK(M936)),"",IF(N936&gt;M936,H936,IF(N936&lt;M936,G936,"na")))</f>
        <v>TBY</v>
      </c>
      <c r="Q936" s="23" t="str">
        <f t="shared" si="29"/>
        <v/>
      </c>
    </row>
    <row r="937" spans="1:17" x14ac:dyDescent="0.25">
      <c r="A937">
        <v>936</v>
      </c>
      <c r="B937" s="2" t="str">
        <f>CONCATENATE(D937,"_",IF(E937&lt;10,CONCATENATE("0",E937),E937),"_",H937,"@",G937)</f>
        <v>2015_10_DET@GBY</v>
      </c>
      <c r="C937" t="s">
        <v>1</v>
      </c>
      <c r="D937">
        <v>2015</v>
      </c>
      <c r="E937">
        <f t="shared" si="28"/>
        <v>10</v>
      </c>
      <c r="F937">
        <v>10</v>
      </c>
      <c r="G937" t="s">
        <v>330</v>
      </c>
      <c r="H937" t="s">
        <v>73</v>
      </c>
      <c r="I937">
        <v>-11</v>
      </c>
      <c r="K937">
        <v>-10.5</v>
      </c>
      <c r="M937">
        <v>16</v>
      </c>
      <c r="N937">
        <v>18</v>
      </c>
      <c r="O937" t="str">
        <f>IF(OR(ISBLANK(N937),ISBLANK(M937)),"",IF(N937&gt;(M937+IF(ISBLANK(K937),I937,K937)),H937,IF(N937&lt;(M937+IF(ISBLANK(K937),I937,K937)),G937,"na")))</f>
        <v>DET</v>
      </c>
      <c r="P937" t="str">
        <f>IF(OR(ISBLANK(N937),ISBLANK(M937)),"",IF(N937&gt;M937,H937,IF(N937&lt;M937,G937,"na")))</f>
        <v>DET</v>
      </c>
      <c r="Q937" s="23" t="str">
        <f t="shared" si="29"/>
        <v/>
      </c>
    </row>
    <row r="938" spans="1:17" x14ac:dyDescent="0.25">
      <c r="A938">
        <v>937</v>
      </c>
      <c r="B938" s="2" t="str">
        <f>CONCATENATE(D938,"_",IF(E938&lt;10,CONCATENATE("0",E938),E938),"_",H938,"@",G938)</f>
        <v>2015_10_CAR@TEN</v>
      </c>
      <c r="C938" t="s">
        <v>1</v>
      </c>
      <c r="D938">
        <v>2015</v>
      </c>
      <c r="E938">
        <f t="shared" si="28"/>
        <v>10</v>
      </c>
      <c r="F938">
        <v>10</v>
      </c>
      <c r="G938" t="s">
        <v>93</v>
      </c>
      <c r="H938" t="s">
        <v>67</v>
      </c>
      <c r="I938">
        <v>6</v>
      </c>
      <c r="K938">
        <v>4</v>
      </c>
      <c r="M938">
        <v>10</v>
      </c>
      <c r="N938">
        <v>27</v>
      </c>
      <c r="O938" t="str">
        <f>IF(OR(ISBLANK(N938),ISBLANK(M938)),"",IF(N938&gt;(M938+IF(ISBLANK(K938),I938,K938)),H938,IF(N938&lt;(M938+IF(ISBLANK(K938),I938,K938)),G938,"na")))</f>
        <v>CAR</v>
      </c>
      <c r="P938" t="str">
        <f>IF(OR(ISBLANK(N938),ISBLANK(M938)),"",IF(N938&gt;M938,H938,IF(N938&lt;M938,G938,"na")))</f>
        <v>CAR</v>
      </c>
      <c r="Q938" s="23" t="str">
        <f t="shared" si="29"/>
        <v/>
      </c>
    </row>
    <row r="939" spans="1:17" x14ac:dyDescent="0.25">
      <c r="A939">
        <v>938</v>
      </c>
      <c r="B939" s="2" t="str">
        <f>CONCATENATE(D939,"_",IF(E939&lt;10,CONCATENATE("0",E939),E939),"_",H939,"@",G939)</f>
        <v>2015_10_CHI@STL</v>
      </c>
      <c r="C939" t="s">
        <v>1</v>
      </c>
      <c r="D939">
        <v>2015</v>
      </c>
      <c r="E939">
        <f t="shared" si="28"/>
        <v>10</v>
      </c>
      <c r="F939">
        <v>10</v>
      </c>
      <c r="G939" t="s">
        <v>91</v>
      </c>
      <c r="H939" t="s">
        <v>68</v>
      </c>
      <c r="I939">
        <v>-9</v>
      </c>
      <c r="K939">
        <v>-7</v>
      </c>
      <c r="M939">
        <v>13</v>
      </c>
      <c r="N939">
        <v>37</v>
      </c>
      <c r="O939" t="str">
        <f>IF(OR(ISBLANK(N939),ISBLANK(M939)),"",IF(N939&gt;(M939+IF(ISBLANK(K939),I939,K939)),H939,IF(N939&lt;(M939+IF(ISBLANK(K939),I939,K939)),G939,"na")))</f>
        <v>CHI</v>
      </c>
      <c r="P939" t="str">
        <f>IF(OR(ISBLANK(N939),ISBLANK(M939)),"",IF(N939&gt;M939,H939,IF(N939&lt;M939,G939,"na")))</f>
        <v>CHI</v>
      </c>
      <c r="Q939" s="23" t="str">
        <f t="shared" si="29"/>
        <v/>
      </c>
    </row>
    <row r="940" spans="1:17" x14ac:dyDescent="0.25">
      <c r="A940">
        <v>939</v>
      </c>
      <c r="B940" s="2" t="str">
        <f>CONCATENATE(D940,"_",IF(E940&lt;10,CONCATENATE("0",E940),E940),"_",H940,"@",G940)</f>
        <v>2015_10_NOR@WAS</v>
      </c>
      <c r="C940" t="s">
        <v>1</v>
      </c>
      <c r="D940">
        <v>2015</v>
      </c>
      <c r="E940">
        <f t="shared" si="28"/>
        <v>10</v>
      </c>
      <c r="F940">
        <v>10</v>
      </c>
      <c r="G940" t="s">
        <v>94</v>
      </c>
      <c r="H940" t="s">
        <v>335</v>
      </c>
      <c r="I940">
        <v>0</v>
      </c>
      <c r="K940">
        <v>0</v>
      </c>
      <c r="M940">
        <v>47</v>
      </c>
      <c r="N940">
        <v>14</v>
      </c>
      <c r="O940" t="str">
        <f>IF(OR(ISBLANK(N940),ISBLANK(M940)),"",IF(N940&gt;(M940+IF(ISBLANK(K940),I940,K940)),H940,IF(N940&lt;(M940+IF(ISBLANK(K940),I940,K940)),G940,"na")))</f>
        <v>WAS</v>
      </c>
      <c r="P940" t="str">
        <f>IF(OR(ISBLANK(N940),ISBLANK(M940)),"",IF(N940&gt;M940,H940,IF(N940&lt;M940,G940,"na")))</f>
        <v>WAS</v>
      </c>
      <c r="Q940" s="23" t="str">
        <f t="shared" si="29"/>
        <v/>
      </c>
    </row>
    <row r="941" spans="1:17" x14ac:dyDescent="0.25">
      <c r="A941">
        <v>940</v>
      </c>
      <c r="B941" s="2" t="str">
        <f>CONCATENATE(D941,"_",IF(E941&lt;10,CONCATENATE("0",E941),E941),"_",H941,"@",G941)</f>
        <v>2015_10_MIA@PHI</v>
      </c>
      <c r="C941" t="s">
        <v>1</v>
      </c>
      <c r="D941">
        <v>2015</v>
      </c>
      <c r="E941">
        <f t="shared" si="28"/>
        <v>10</v>
      </c>
      <c r="F941">
        <v>10</v>
      </c>
      <c r="G941" t="s">
        <v>86</v>
      </c>
      <c r="H941" t="s">
        <v>79</v>
      </c>
      <c r="I941">
        <v>-5.5</v>
      </c>
      <c r="K941">
        <v>-6</v>
      </c>
      <c r="M941">
        <v>19</v>
      </c>
      <c r="N941">
        <v>20</v>
      </c>
      <c r="O941" t="str">
        <f>IF(OR(ISBLANK(N941),ISBLANK(M941)),"",IF(N941&gt;(M941+IF(ISBLANK(K941),I941,K941)),H941,IF(N941&lt;(M941+IF(ISBLANK(K941),I941,K941)),G941,"na")))</f>
        <v>MIA</v>
      </c>
      <c r="P941" t="str">
        <f>IF(OR(ISBLANK(N941),ISBLANK(M941)),"",IF(N941&gt;M941,H941,IF(N941&lt;M941,G941,"na")))</f>
        <v>MIA</v>
      </c>
      <c r="Q941" s="23" t="str">
        <f t="shared" si="29"/>
        <v/>
      </c>
    </row>
    <row r="942" spans="1:17" x14ac:dyDescent="0.25">
      <c r="A942">
        <v>941</v>
      </c>
      <c r="B942" s="2" t="str">
        <f>CONCATENATE(D942,"_",IF(E942&lt;10,CONCATENATE("0",E942),E942),"_",H942,"@",G942)</f>
        <v>2015_10_CLE@PIT</v>
      </c>
      <c r="C942" t="s">
        <v>1</v>
      </c>
      <c r="D942">
        <v>2015</v>
      </c>
      <c r="E942">
        <f t="shared" si="28"/>
        <v>10</v>
      </c>
      <c r="F942">
        <v>10</v>
      </c>
      <c r="G942" t="s">
        <v>87</v>
      </c>
      <c r="H942" t="s">
        <v>70</v>
      </c>
      <c r="I942">
        <v>-4.5</v>
      </c>
      <c r="K942">
        <v>-6</v>
      </c>
      <c r="M942">
        <v>30</v>
      </c>
      <c r="N942">
        <v>9</v>
      </c>
      <c r="O942" t="str">
        <f>IF(OR(ISBLANK(N942),ISBLANK(M942)),"",IF(N942&gt;(M942+IF(ISBLANK(K942),I942,K942)),H942,IF(N942&lt;(M942+IF(ISBLANK(K942),I942,K942)),G942,"na")))</f>
        <v>PIT</v>
      </c>
      <c r="P942" t="str">
        <f>IF(OR(ISBLANK(N942),ISBLANK(M942)),"",IF(N942&gt;M942,H942,IF(N942&lt;M942,G942,"na")))</f>
        <v>PIT</v>
      </c>
      <c r="Q942" s="23" t="str">
        <f t="shared" si="29"/>
        <v/>
      </c>
    </row>
    <row r="943" spans="1:17" x14ac:dyDescent="0.25">
      <c r="A943">
        <v>942</v>
      </c>
      <c r="B943" s="2" t="str">
        <f>CONCATENATE(D943,"_",IF(E943&lt;10,CONCATENATE("0",E943),E943),"_",H943,"@",G943)</f>
        <v>2015_10_JAX@BAL</v>
      </c>
      <c r="C943" t="s">
        <v>1</v>
      </c>
      <c r="D943">
        <v>2015</v>
      </c>
      <c r="E943">
        <f t="shared" si="28"/>
        <v>10</v>
      </c>
      <c r="F943">
        <v>10</v>
      </c>
      <c r="G943" t="s">
        <v>65</v>
      </c>
      <c r="H943" t="s">
        <v>77</v>
      </c>
      <c r="I943">
        <v>-6.5</v>
      </c>
      <c r="K943">
        <v>-5.5</v>
      </c>
      <c r="M943">
        <v>20</v>
      </c>
      <c r="N943">
        <v>22</v>
      </c>
      <c r="O943" t="str">
        <f>IF(OR(ISBLANK(N943),ISBLANK(M943)),"",IF(N943&gt;(M943+IF(ISBLANK(K943),I943,K943)),H943,IF(N943&lt;(M943+IF(ISBLANK(K943),I943,K943)),G943,"na")))</f>
        <v>JAX</v>
      </c>
      <c r="P943" t="str">
        <f>IF(OR(ISBLANK(N943),ISBLANK(M943)),"",IF(N943&gt;M943,H943,IF(N943&lt;M943,G943,"na")))</f>
        <v>JAX</v>
      </c>
      <c r="Q943" s="23" t="str">
        <f t="shared" si="29"/>
        <v/>
      </c>
    </row>
    <row r="944" spans="1:17" x14ac:dyDescent="0.25">
      <c r="A944">
        <v>943</v>
      </c>
      <c r="B944" s="2" t="str">
        <f>CONCATENATE(D944,"_",IF(E944&lt;10,CONCATENATE("0",E944),E944),"_",H944,"@",G944)</f>
        <v>2015_10_MIN@OAK</v>
      </c>
      <c r="C944" t="s">
        <v>1</v>
      </c>
      <c r="D944">
        <v>2015</v>
      </c>
      <c r="E944">
        <f t="shared" si="28"/>
        <v>10</v>
      </c>
      <c r="F944">
        <v>10</v>
      </c>
      <c r="G944" t="s">
        <v>85</v>
      </c>
      <c r="H944" t="s">
        <v>80</v>
      </c>
      <c r="I944">
        <v>-2.5</v>
      </c>
      <c r="K944">
        <v>-3</v>
      </c>
      <c r="M944">
        <v>14</v>
      </c>
      <c r="N944">
        <v>30</v>
      </c>
      <c r="O944" t="str">
        <f>IF(OR(ISBLANK(N944),ISBLANK(M944)),"",IF(N944&gt;(M944+IF(ISBLANK(K944),I944,K944)),H944,IF(N944&lt;(M944+IF(ISBLANK(K944),I944,K944)),G944,"na")))</f>
        <v>MIN</v>
      </c>
      <c r="P944" t="str">
        <f>IF(OR(ISBLANK(N944),ISBLANK(M944)),"",IF(N944&gt;M944,H944,IF(N944&lt;M944,G944,"na")))</f>
        <v>MIN</v>
      </c>
      <c r="Q944" s="23" t="str">
        <f t="shared" si="29"/>
        <v/>
      </c>
    </row>
    <row r="945" spans="1:17" x14ac:dyDescent="0.25">
      <c r="A945">
        <v>944</v>
      </c>
      <c r="B945" s="2" t="str">
        <f>CONCATENATE(D945,"_",IF(E945&lt;10,CONCATENATE("0",E945),E945),"_",H945,"@",G945)</f>
        <v>2015_10_NWE@NYG</v>
      </c>
      <c r="C945" t="s">
        <v>1</v>
      </c>
      <c r="D945">
        <v>2015</v>
      </c>
      <c r="E945">
        <f t="shared" si="28"/>
        <v>10</v>
      </c>
      <c r="F945">
        <v>10</v>
      </c>
      <c r="G945" t="s">
        <v>83</v>
      </c>
      <c r="H945" t="s">
        <v>332</v>
      </c>
      <c r="I945">
        <v>7</v>
      </c>
      <c r="K945">
        <v>7</v>
      </c>
      <c r="M945">
        <v>26</v>
      </c>
      <c r="N945">
        <v>27</v>
      </c>
      <c r="O945" t="str">
        <f>IF(OR(ISBLANK(N945),ISBLANK(M945)),"",IF(N945&gt;(M945+IF(ISBLANK(K945),I945,K945)),H945,IF(N945&lt;(M945+IF(ISBLANK(K945),I945,K945)),G945,"na")))</f>
        <v>NYG</v>
      </c>
      <c r="P945" t="str">
        <f>IF(OR(ISBLANK(N945),ISBLANK(M945)),"",IF(N945&gt;M945,H945,IF(N945&lt;M945,G945,"na")))</f>
        <v>NWE</v>
      </c>
      <c r="Q945" s="23" t="str">
        <f t="shared" si="29"/>
        <v/>
      </c>
    </row>
    <row r="946" spans="1:17" x14ac:dyDescent="0.25">
      <c r="A946">
        <v>945</v>
      </c>
      <c r="B946" s="2" t="str">
        <f>CONCATENATE(D946,"_",IF(E946&lt;10,CONCATENATE("0",E946),E946),"_",H946,"@",G946)</f>
        <v>2015_10_KCY@DEN</v>
      </c>
      <c r="C946" t="s">
        <v>1</v>
      </c>
      <c r="D946">
        <v>2015</v>
      </c>
      <c r="E946">
        <f t="shared" si="28"/>
        <v>10</v>
      </c>
      <c r="F946">
        <v>10</v>
      </c>
      <c r="G946" t="s">
        <v>72</v>
      </c>
      <c r="H946" t="s">
        <v>331</v>
      </c>
      <c r="I946">
        <v>-6.5</v>
      </c>
      <c r="K946">
        <v>-4</v>
      </c>
      <c r="M946">
        <v>13</v>
      </c>
      <c r="N946">
        <v>29</v>
      </c>
      <c r="O946" t="str">
        <f>IF(OR(ISBLANK(N946),ISBLANK(M946)),"",IF(N946&gt;(M946+IF(ISBLANK(K946),I946,K946)),H946,IF(N946&lt;(M946+IF(ISBLANK(K946),I946,K946)),G946,"na")))</f>
        <v>KCY</v>
      </c>
      <c r="P946" t="str">
        <f>IF(OR(ISBLANK(N946),ISBLANK(M946)),"",IF(N946&gt;M946,H946,IF(N946&lt;M946,G946,"na")))</f>
        <v>KCY</v>
      </c>
      <c r="Q946" s="23" t="str">
        <f t="shared" si="29"/>
        <v/>
      </c>
    </row>
    <row r="947" spans="1:17" x14ac:dyDescent="0.25">
      <c r="A947">
        <v>946</v>
      </c>
      <c r="B947" s="2" t="str">
        <f>CONCATENATE(D947,"_",IF(E947&lt;10,CONCATENATE("0",E947),E947),"_",H947,"@",G947)</f>
        <v>2015_10_ARI@SEA</v>
      </c>
      <c r="C947" t="s">
        <v>1</v>
      </c>
      <c r="D947">
        <v>2015</v>
      </c>
      <c r="E947">
        <f t="shared" si="28"/>
        <v>10</v>
      </c>
      <c r="F947">
        <v>10</v>
      </c>
      <c r="G947" t="s">
        <v>89</v>
      </c>
      <c r="H947" t="s">
        <v>64</v>
      </c>
      <c r="I947">
        <v>-2.5</v>
      </c>
      <c r="K947">
        <v>-3</v>
      </c>
      <c r="M947">
        <v>32</v>
      </c>
      <c r="N947">
        <v>39</v>
      </c>
      <c r="O947" t="str">
        <f>IF(OR(ISBLANK(N947),ISBLANK(M947)),"",IF(N947&gt;(M947+IF(ISBLANK(K947),I947,K947)),H947,IF(N947&lt;(M947+IF(ISBLANK(K947),I947,K947)),G947,"na")))</f>
        <v>ARI</v>
      </c>
      <c r="P947" t="str">
        <f>IF(OR(ISBLANK(N947),ISBLANK(M947)),"",IF(N947&gt;M947,H947,IF(N947&lt;M947,G947,"na")))</f>
        <v>ARI</v>
      </c>
      <c r="Q947" s="23" t="str">
        <f t="shared" si="29"/>
        <v/>
      </c>
    </row>
    <row r="948" spans="1:17" x14ac:dyDescent="0.25">
      <c r="A948">
        <v>947</v>
      </c>
      <c r="B948" s="2" t="str">
        <f>CONCATENATE(D948,"_",IF(E948&lt;10,CONCATENATE("0",E948),E948),"_",H948,"@",G948)</f>
        <v>2015_10_HOU@CIN</v>
      </c>
      <c r="C948" t="s">
        <v>1</v>
      </c>
      <c r="D948">
        <v>2015</v>
      </c>
      <c r="E948">
        <f t="shared" si="28"/>
        <v>10</v>
      </c>
      <c r="F948">
        <v>10</v>
      </c>
      <c r="G948" t="s">
        <v>69</v>
      </c>
      <c r="H948" t="s">
        <v>75</v>
      </c>
      <c r="I948">
        <v>-13</v>
      </c>
      <c r="K948">
        <v>-11</v>
      </c>
      <c r="M948">
        <v>6</v>
      </c>
      <c r="N948">
        <v>10</v>
      </c>
      <c r="O948" t="str">
        <f>IF(OR(ISBLANK(N948),ISBLANK(M948)),"",IF(N948&gt;(M948+IF(ISBLANK(K948),I948,K948)),H948,IF(N948&lt;(M948+IF(ISBLANK(K948),I948,K948)),G948,"na")))</f>
        <v>HOU</v>
      </c>
      <c r="P948" t="str">
        <f>IF(OR(ISBLANK(N948),ISBLANK(M948)),"",IF(N948&gt;M948,H948,IF(N948&lt;M948,G948,"na")))</f>
        <v>HOU</v>
      </c>
      <c r="Q948" s="23" t="str">
        <f t="shared" si="29"/>
        <v/>
      </c>
    </row>
    <row r="949" spans="1:17" x14ac:dyDescent="0.25">
      <c r="A949">
        <v>948</v>
      </c>
      <c r="B949" s="2" t="str">
        <f>CONCATENATE(D949,"_",IF(E949&lt;10,CONCATENATE("0",E949),E949),"_",H949,"@",G949)</f>
        <v>2015_11_TEN@JAX</v>
      </c>
      <c r="C949" t="s">
        <v>1</v>
      </c>
      <c r="D949">
        <v>2015</v>
      </c>
      <c r="E949">
        <f t="shared" si="28"/>
        <v>11</v>
      </c>
      <c r="F949">
        <v>11</v>
      </c>
      <c r="G949" t="s">
        <v>77</v>
      </c>
      <c r="H949" t="s">
        <v>93</v>
      </c>
      <c r="I949">
        <v>-3</v>
      </c>
      <c r="K949">
        <v>-3</v>
      </c>
      <c r="M949">
        <v>19</v>
      </c>
      <c r="N949">
        <v>13</v>
      </c>
      <c r="O949" t="str">
        <f>IF(OR(ISBLANK(N949),ISBLANK(M949)),"",IF(N949&gt;(M949+IF(ISBLANK(K949),I949,K949)),H949,IF(N949&lt;(M949+IF(ISBLANK(K949),I949,K949)),G949,"na")))</f>
        <v>JAX</v>
      </c>
      <c r="P949" t="str">
        <f>IF(OR(ISBLANK(N949),ISBLANK(M949)),"",IF(N949&gt;M949,H949,IF(N949&lt;M949,G949,"na")))</f>
        <v>JAX</v>
      </c>
      <c r="Q949" s="23" t="str">
        <f t="shared" si="29"/>
        <v/>
      </c>
    </row>
    <row r="950" spans="1:17" x14ac:dyDescent="0.25">
      <c r="A950">
        <v>949</v>
      </c>
      <c r="B950" s="2" t="str">
        <f>CONCATENATE(D950,"_",IF(E950&lt;10,CONCATENATE("0",E950),E950),"_",H950,"@",G950)</f>
        <v>2015_11_DAL@MIA</v>
      </c>
      <c r="C950" t="s">
        <v>1</v>
      </c>
      <c r="D950">
        <v>2015</v>
      </c>
      <c r="E950">
        <f t="shared" si="28"/>
        <v>11</v>
      </c>
      <c r="F950">
        <v>11</v>
      </c>
      <c r="G950" t="s">
        <v>79</v>
      </c>
      <c r="H950" t="s">
        <v>71</v>
      </c>
      <c r="I950">
        <v>-1</v>
      </c>
      <c r="K950">
        <v>2</v>
      </c>
      <c r="M950">
        <v>14</v>
      </c>
      <c r="N950">
        <v>24</v>
      </c>
      <c r="O950" t="str">
        <f>IF(OR(ISBLANK(N950),ISBLANK(M950)),"",IF(N950&gt;(M950+IF(ISBLANK(K950),I950,K950)),H950,IF(N950&lt;(M950+IF(ISBLANK(K950),I950,K950)),G950,"na")))</f>
        <v>DAL</v>
      </c>
      <c r="P950" t="str">
        <f>IF(OR(ISBLANK(N950),ISBLANK(M950)),"",IF(N950&gt;M950,H950,IF(N950&lt;M950,G950,"na")))</f>
        <v>DAL</v>
      </c>
      <c r="Q950" s="23" t="str">
        <f t="shared" si="29"/>
        <v/>
      </c>
    </row>
    <row r="951" spans="1:17" x14ac:dyDescent="0.25">
      <c r="A951">
        <v>950</v>
      </c>
      <c r="B951" s="2" t="str">
        <f>CONCATENATE(D951,"_",IF(E951&lt;10,CONCATENATE("0",E951),E951),"_",H951,"@",G951)</f>
        <v>2015_11_OAK@DET</v>
      </c>
      <c r="C951" t="s">
        <v>1</v>
      </c>
      <c r="D951">
        <v>2015</v>
      </c>
      <c r="E951">
        <f t="shared" si="28"/>
        <v>11</v>
      </c>
      <c r="F951">
        <v>11</v>
      </c>
      <c r="G951" t="s">
        <v>73</v>
      </c>
      <c r="H951" t="s">
        <v>85</v>
      </c>
      <c r="I951">
        <v>0</v>
      </c>
      <c r="K951">
        <v>0</v>
      </c>
      <c r="M951">
        <v>18</v>
      </c>
      <c r="N951">
        <v>13</v>
      </c>
      <c r="O951" t="str">
        <f>IF(OR(ISBLANK(N951),ISBLANK(M951)),"",IF(N951&gt;(M951+IF(ISBLANK(K951),I951,K951)),H951,IF(N951&lt;(M951+IF(ISBLANK(K951),I951,K951)),G951,"na")))</f>
        <v>DET</v>
      </c>
      <c r="P951" t="str">
        <f>IF(OR(ISBLANK(N951),ISBLANK(M951)),"",IF(N951&gt;M951,H951,IF(N951&lt;M951,G951,"na")))</f>
        <v>DET</v>
      </c>
      <c r="Q951" s="23" t="str">
        <f t="shared" si="29"/>
        <v/>
      </c>
    </row>
    <row r="952" spans="1:17" x14ac:dyDescent="0.25">
      <c r="A952">
        <v>951</v>
      </c>
      <c r="B952" s="2" t="str">
        <f>CONCATENATE(D952,"_",IF(E952&lt;10,CONCATENATE("0",E952),E952),"_",H952,"@",G952)</f>
        <v>2015_11_IND@ATL</v>
      </c>
      <c r="C952" t="s">
        <v>1</v>
      </c>
      <c r="D952">
        <v>2015</v>
      </c>
      <c r="E952">
        <f t="shared" si="28"/>
        <v>11</v>
      </c>
      <c r="F952">
        <v>11</v>
      </c>
      <c r="G952" t="s">
        <v>20</v>
      </c>
      <c r="H952" t="s">
        <v>76</v>
      </c>
      <c r="I952">
        <v>-4</v>
      </c>
      <c r="K952">
        <v>-4.5</v>
      </c>
      <c r="M952">
        <v>21</v>
      </c>
      <c r="N952">
        <v>24</v>
      </c>
      <c r="O952" t="str">
        <f>IF(OR(ISBLANK(N952),ISBLANK(M952)),"",IF(N952&gt;(M952+IF(ISBLANK(K952),I952,K952)),H952,IF(N952&lt;(M952+IF(ISBLANK(K952),I952,K952)),G952,"na")))</f>
        <v>IND</v>
      </c>
      <c r="P952" t="str">
        <f>IF(OR(ISBLANK(N952),ISBLANK(M952)),"",IF(N952&gt;M952,H952,IF(N952&lt;M952,G952,"na")))</f>
        <v>IND</v>
      </c>
      <c r="Q952" s="23" t="str">
        <f t="shared" si="29"/>
        <v/>
      </c>
    </row>
    <row r="953" spans="1:17" x14ac:dyDescent="0.25">
      <c r="A953">
        <v>952</v>
      </c>
      <c r="B953" s="2" t="str">
        <f>CONCATENATE(D953,"_",IF(E953&lt;10,CONCATENATE("0",E953),E953),"_",H953,"@",G953)</f>
        <v>2015_11_NYJ@HOU</v>
      </c>
      <c r="C953" t="s">
        <v>1</v>
      </c>
      <c r="D953">
        <v>2015</v>
      </c>
      <c r="E953">
        <f t="shared" si="28"/>
        <v>11</v>
      </c>
      <c r="F953">
        <v>11</v>
      </c>
      <c r="G953" t="s">
        <v>75</v>
      </c>
      <c r="H953" t="s">
        <v>84</v>
      </c>
      <c r="I953">
        <v>2.5</v>
      </c>
      <c r="K953">
        <v>3</v>
      </c>
      <c r="M953">
        <v>24</v>
      </c>
      <c r="N953">
        <v>17</v>
      </c>
      <c r="O953" t="str">
        <f>IF(OR(ISBLANK(N953),ISBLANK(M953)),"",IF(N953&gt;(M953+IF(ISBLANK(K953),I953,K953)),H953,IF(N953&lt;(M953+IF(ISBLANK(K953),I953,K953)),G953,"na")))</f>
        <v>HOU</v>
      </c>
      <c r="P953" t="str">
        <f>IF(OR(ISBLANK(N953),ISBLANK(M953)),"",IF(N953&gt;M953,H953,IF(N953&lt;M953,G953,"na")))</f>
        <v>HOU</v>
      </c>
      <c r="Q953" s="23" t="str">
        <f t="shared" si="29"/>
        <v/>
      </c>
    </row>
    <row r="954" spans="1:17" x14ac:dyDescent="0.25">
      <c r="A954">
        <v>953</v>
      </c>
      <c r="B954" s="2" t="str">
        <f>CONCATENATE(D954,"_",IF(E954&lt;10,CONCATENATE("0",E954),E954),"_",H954,"@",G954)</f>
        <v>2015_11_TBY@PHI</v>
      </c>
      <c r="C954" t="s">
        <v>1</v>
      </c>
      <c r="D954">
        <v>2015</v>
      </c>
      <c r="E954">
        <f t="shared" si="28"/>
        <v>11</v>
      </c>
      <c r="F954">
        <v>11</v>
      </c>
      <c r="G954" t="s">
        <v>86</v>
      </c>
      <c r="H954" t="s">
        <v>334</v>
      </c>
      <c r="I954">
        <v>-7</v>
      </c>
      <c r="K954">
        <v>-6</v>
      </c>
      <c r="M954">
        <v>17</v>
      </c>
      <c r="N954">
        <v>45</v>
      </c>
      <c r="O954" t="str">
        <f>IF(OR(ISBLANK(N954),ISBLANK(M954)),"",IF(N954&gt;(M954+IF(ISBLANK(K954),I954,K954)),H954,IF(N954&lt;(M954+IF(ISBLANK(K954),I954,K954)),G954,"na")))</f>
        <v>TBY</v>
      </c>
      <c r="P954" t="str">
        <f>IF(OR(ISBLANK(N954),ISBLANK(M954)),"",IF(N954&gt;M954,H954,IF(N954&lt;M954,G954,"na")))</f>
        <v>TBY</v>
      </c>
      <c r="Q954" s="23" t="str">
        <f t="shared" si="29"/>
        <v/>
      </c>
    </row>
    <row r="955" spans="1:17" x14ac:dyDescent="0.25">
      <c r="A955">
        <v>954</v>
      </c>
      <c r="B955" s="2" t="str">
        <f>CONCATENATE(D955,"_",IF(E955&lt;10,CONCATENATE("0",E955),E955),"_",H955,"@",G955)</f>
        <v>2015_11_DEN@CHI</v>
      </c>
      <c r="C955" t="s">
        <v>1</v>
      </c>
      <c r="D955">
        <v>2015</v>
      </c>
      <c r="E955">
        <f t="shared" si="28"/>
        <v>11</v>
      </c>
      <c r="F955">
        <v>11</v>
      </c>
      <c r="G955" t="s">
        <v>68</v>
      </c>
      <c r="H955" t="s">
        <v>72</v>
      </c>
      <c r="I955">
        <v>3</v>
      </c>
      <c r="K955">
        <v>1</v>
      </c>
      <c r="M955">
        <v>15</v>
      </c>
      <c r="N955">
        <v>17</v>
      </c>
      <c r="O955" t="str">
        <f>IF(OR(ISBLANK(N955),ISBLANK(M955)),"",IF(N955&gt;(M955+IF(ISBLANK(K955),I955,K955)),H955,IF(N955&lt;(M955+IF(ISBLANK(K955),I955,K955)),G955,"na")))</f>
        <v>DEN</v>
      </c>
      <c r="P955" t="str">
        <f>IF(OR(ISBLANK(N955),ISBLANK(M955)),"",IF(N955&gt;M955,H955,IF(N955&lt;M955,G955,"na")))</f>
        <v>DEN</v>
      </c>
      <c r="Q955" s="23" t="str">
        <f t="shared" si="29"/>
        <v/>
      </c>
    </row>
    <row r="956" spans="1:17" x14ac:dyDescent="0.25">
      <c r="A956">
        <v>955</v>
      </c>
      <c r="B956" s="2" t="str">
        <f>CONCATENATE(D956,"_",IF(E956&lt;10,CONCATENATE("0",E956),E956),"_",H956,"@",G956)</f>
        <v>2015_11_STL@BAL</v>
      </c>
      <c r="C956" t="s">
        <v>1</v>
      </c>
      <c r="D956">
        <v>2015</v>
      </c>
      <c r="E956">
        <f t="shared" si="28"/>
        <v>11</v>
      </c>
      <c r="F956">
        <v>11</v>
      </c>
      <c r="G956" t="s">
        <v>65</v>
      </c>
      <c r="H956" t="s">
        <v>91</v>
      </c>
      <c r="I956">
        <v>0</v>
      </c>
      <c r="K956">
        <v>-2.5</v>
      </c>
      <c r="M956">
        <v>16</v>
      </c>
      <c r="N956">
        <v>13</v>
      </c>
      <c r="O956" t="str">
        <f>IF(OR(ISBLANK(N956),ISBLANK(M956)),"",IF(N956&gt;(M956+IF(ISBLANK(K956),I956,K956)),H956,IF(N956&lt;(M956+IF(ISBLANK(K956),I956,K956)),G956,"na")))</f>
        <v>BAL</v>
      </c>
      <c r="P956" t="str">
        <f>IF(OR(ISBLANK(N956),ISBLANK(M956)),"",IF(N956&gt;M956,H956,IF(N956&lt;M956,G956,"na")))</f>
        <v>BAL</v>
      </c>
      <c r="Q956" s="23" t="str">
        <f t="shared" si="29"/>
        <v/>
      </c>
    </row>
    <row r="957" spans="1:17" x14ac:dyDescent="0.25">
      <c r="A957">
        <v>956</v>
      </c>
      <c r="B957" s="2" t="str">
        <f>CONCATENATE(D957,"_",IF(E957&lt;10,CONCATENATE("0",E957),E957),"_",H957,"@",G957)</f>
        <v>2015_11_WAS@CAR</v>
      </c>
      <c r="C957" t="s">
        <v>1</v>
      </c>
      <c r="D957">
        <v>2015</v>
      </c>
      <c r="E957">
        <f t="shared" si="28"/>
        <v>11</v>
      </c>
      <c r="F957">
        <v>11</v>
      </c>
      <c r="G957" t="s">
        <v>67</v>
      </c>
      <c r="H957" t="s">
        <v>94</v>
      </c>
      <c r="I957">
        <v>-7.5</v>
      </c>
      <c r="K957">
        <v>-7</v>
      </c>
      <c r="M957">
        <v>44</v>
      </c>
      <c r="N957">
        <v>16</v>
      </c>
      <c r="O957" t="str">
        <f>IF(OR(ISBLANK(N957),ISBLANK(M957)),"",IF(N957&gt;(M957+IF(ISBLANK(K957),I957,K957)),H957,IF(N957&lt;(M957+IF(ISBLANK(K957),I957,K957)),G957,"na")))</f>
        <v>CAR</v>
      </c>
      <c r="P957" t="str">
        <f>IF(OR(ISBLANK(N957),ISBLANK(M957)),"",IF(N957&gt;M957,H957,IF(N957&lt;M957,G957,"na")))</f>
        <v>CAR</v>
      </c>
      <c r="Q957" s="23" t="str">
        <f t="shared" si="29"/>
        <v/>
      </c>
    </row>
    <row r="958" spans="1:17" x14ac:dyDescent="0.25">
      <c r="A958">
        <v>957</v>
      </c>
      <c r="B958" s="2" t="str">
        <f>CONCATENATE(D958,"_",IF(E958&lt;10,CONCATENATE("0",E958),E958),"_",H958,"@",G958)</f>
        <v>2015_11_KCY@SD</v>
      </c>
      <c r="C958" t="s">
        <v>1</v>
      </c>
      <c r="D958">
        <v>2015</v>
      </c>
      <c r="E958">
        <f t="shared" si="28"/>
        <v>11</v>
      </c>
      <c r="F958">
        <v>11</v>
      </c>
      <c r="G958" t="s">
        <v>88</v>
      </c>
      <c r="H958" t="s">
        <v>331</v>
      </c>
      <c r="I958">
        <v>3</v>
      </c>
      <c r="K958">
        <v>3</v>
      </c>
      <c r="M958">
        <v>3</v>
      </c>
      <c r="N958">
        <v>33</v>
      </c>
      <c r="O958" t="str">
        <f>IF(OR(ISBLANK(N958),ISBLANK(M958)),"",IF(N958&gt;(M958+IF(ISBLANK(K958),I958,K958)),H958,IF(N958&lt;(M958+IF(ISBLANK(K958),I958,K958)),G958,"na")))</f>
        <v>KCY</v>
      </c>
      <c r="P958" t="str">
        <f>IF(OR(ISBLANK(N958),ISBLANK(M958)),"",IF(N958&gt;M958,H958,IF(N958&lt;M958,G958,"na")))</f>
        <v>KCY</v>
      </c>
      <c r="Q958" s="23" t="str">
        <f t="shared" si="29"/>
        <v/>
      </c>
    </row>
    <row r="959" spans="1:17" x14ac:dyDescent="0.25">
      <c r="A959">
        <v>958</v>
      </c>
      <c r="B959" s="2" t="str">
        <f>CONCATENATE(D959,"_",IF(E959&lt;10,CONCATENATE("0",E959),E959),"_",H959,"@",G959)</f>
        <v>2015_11_GBY@MIN</v>
      </c>
      <c r="C959" t="s">
        <v>1</v>
      </c>
      <c r="D959">
        <v>2015</v>
      </c>
      <c r="E959">
        <f t="shared" si="28"/>
        <v>11</v>
      </c>
      <c r="F959">
        <v>11</v>
      </c>
      <c r="G959" t="s">
        <v>80</v>
      </c>
      <c r="H959" t="s">
        <v>330</v>
      </c>
      <c r="I959">
        <v>0</v>
      </c>
      <c r="K959">
        <v>-1</v>
      </c>
      <c r="M959">
        <v>13</v>
      </c>
      <c r="N959">
        <v>30</v>
      </c>
      <c r="O959" t="str">
        <f>IF(OR(ISBLANK(N959),ISBLANK(M959)),"",IF(N959&gt;(M959+IF(ISBLANK(K959),I959,K959)),H959,IF(N959&lt;(M959+IF(ISBLANK(K959),I959,K959)),G959,"na")))</f>
        <v>GBY</v>
      </c>
      <c r="P959" t="str">
        <f>IF(OR(ISBLANK(N959),ISBLANK(M959)),"",IF(N959&gt;M959,H959,IF(N959&lt;M959,G959,"na")))</f>
        <v>GBY</v>
      </c>
      <c r="Q959" s="23" t="str">
        <f t="shared" si="29"/>
        <v/>
      </c>
    </row>
    <row r="960" spans="1:17" x14ac:dyDescent="0.25">
      <c r="A960">
        <v>959</v>
      </c>
      <c r="B960" s="2" t="str">
        <f>CONCATENATE(D960,"_",IF(E960&lt;10,CONCATENATE("0",E960),E960),"_",H960,"@",G960)</f>
        <v>2015_11_SFO@SEA</v>
      </c>
      <c r="C960" t="s">
        <v>1</v>
      </c>
      <c r="D960">
        <v>2015</v>
      </c>
      <c r="E960">
        <f t="shared" si="28"/>
        <v>11</v>
      </c>
      <c r="F960">
        <v>11</v>
      </c>
      <c r="G960" t="s">
        <v>89</v>
      </c>
      <c r="H960" t="s">
        <v>333</v>
      </c>
      <c r="I960">
        <v>-10</v>
      </c>
      <c r="K960">
        <v>-13</v>
      </c>
      <c r="M960">
        <v>29</v>
      </c>
      <c r="N960">
        <v>13</v>
      </c>
      <c r="O960" t="str">
        <f>IF(OR(ISBLANK(N960),ISBLANK(M960)),"",IF(N960&gt;(M960+IF(ISBLANK(K960),I960,K960)),H960,IF(N960&lt;(M960+IF(ISBLANK(K960),I960,K960)),G960,"na")))</f>
        <v>SEA</v>
      </c>
      <c r="P960" t="str">
        <f>IF(OR(ISBLANK(N960),ISBLANK(M960)),"",IF(N960&gt;M960,H960,IF(N960&lt;M960,G960,"na")))</f>
        <v>SEA</v>
      </c>
      <c r="Q960" s="23" t="str">
        <f t="shared" si="29"/>
        <v/>
      </c>
    </row>
    <row r="961" spans="1:17" x14ac:dyDescent="0.25">
      <c r="A961">
        <v>960</v>
      </c>
      <c r="B961" s="2" t="str">
        <f>CONCATENATE(D961,"_",IF(E961&lt;10,CONCATENATE("0",E961),E961),"_",H961,"@",G961)</f>
        <v>2015_11_CIN@ARI</v>
      </c>
      <c r="C961" t="s">
        <v>1</v>
      </c>
      <c r="D961">
        <v>2015</v>
      </c>
      <c r="E961">
        <f t="shared" si="28"/>
        <v>11</v>
      </c>
      <c r="F961">
        <v>11</v>
      </c>
      <c r="G961" t="s">
        <v>64</v>
      </c>
      <c r="H961" t="s">
        <v>69</v>
      </c>
      <c r="I961">
        <v>-2.5</v>
      </c>
      <c r="K961">
        <v>-5</v>
      </c>
      <c r="M961">
        <v>34</v>
      </c>
      <c r="N961">
        <v>31</v>
      </c>
      <c r="O961" t="str">
        <f>IF(OR(ISBLANK(N961),ISBLANK(M961)),"",IF(N961&gt;(M961+IF(ISBLANK(K961),I961,K961)),H961,IF(N961&lt;(M961+IF(ISBLANK(K961),I961,K961)),G961,"na")))</f>
        <v>CIN</v>
      </c>
      <c r="P961" t="str">
        <f>IF(OR(ISBLANK(N961),ISBLANK(M961)),"",IF(N961&gt;M961,H961,IF(N961&lt;M961,G961,"na")))</f>
        <v>ARI</v>
      </c>
      <c r="Q961" s="23" t="str">
        <f t="shared" si="29"/>
        <v/>
      </c>
    </row>
    <row r="962" spans="1:17" x14ac:dyDescent="0.25">
      <c r="A962">
        <v>961</v>
      </c>
      <c r="B962" s="2" t="str">
        <f>CONCATENATE(D962,"_",IF(E962&lt;10,CONCATENATE("0",E962),E962),"_",H962,"@",G962)</f>
        <v>2015_11_BUF@NWE</v>
      </c>
      <c r="C962" t="s">
        <v>1</v>
      </c>
      <c r="D962">
        <v>2015</v>
      </c>
      <c r="E962">
        <f t="shared" ref="E962:E1025" si="30">IF(C962="rs",F962,17+F962)</f>
        <v>11</v>
      </c>
      <c r="F962">
        <v>11</v>
      </c>
      <c r="G962" t="s">
        <v>332</v>
      </c>
      <c r="H962" t="s">
        <v>66</v>
      </c>
      <c r="I962">
        <v>-7.5</v>
      </c>
      <c r="K962">
        <v>-7</v>
      </c>
      <c r="M962">
        <v>20</v>
      </c>
      <c r="N962">
        <v>13</v>
      </c>
      <c r="O962" t="str">
        <f>IF(OR(ISBLANK(N962),ISBLANK(M962)),"",IF(N962&gt;(M962+IF(ISBLANK(K962),I962,K962)),H962,IF(N962&lt;(M962+IF(ISBLANK(K962),I962,K962)),G962,"na")))</f>
        <v>na</v>
      </c>
      <c r="P962" t="str">
        <f>IF(OR(ISBLANK(N962),ISBLANK(M962)),"",IF(N962&gt;M962,H962,IF(N962&lt;M962,G962,"na")))</f>
        <v>NWE</v>
      </c>
      <c r="Q962" s="23" t="str">
        <f t="shared" si="29"/>
        <v/>
      </c>
    </row>
    <row r="963" spans="1:17" x14ac:dyDescent="0.25">
      <c r="A963">
        <v>962</v>
      </c>
      <c r="B963" s="2" t="str">
        <f>CONCATENATE(D963,"_",IF(E963&lt;10,CONCATENATE("0",E963),E963),"_",H963,"@",G963)</f>
        <v>2015_12_PHI@DET</v>
      </c>
      <c r="C963" t="s">
        <v>1</v>
      </c>
      <c r="D963">
        <v>2015</v>
      </c>
      <c r="E963">
        <f t="shared" si="30"/>
        <v>12</v>
      </c>
      <c r="F963">
        <v>12</v>
      </c>
      <c r="G963" t="s">
        <v>73</v>
      </c>
      <c r="H963" t="s">
        <v>86</v>
      </c>
      <c r="I963">
        <v>1</v>
      </c>
      <c r="K963">
        <v>-2.5</v>
      </c>
      <c r="M963">
        <v>45</v>
      </c>
      <c r="N963">
        <v>14</v>
      </c>
      <c r="O963" t="str">
        <f>IF(OR(ISBLANK(N963),ISBLANK(M963)),"",IF(N963&gt;(M963+IF(ISBLANK(K963),I963,K963)),H963,IF(N963&lt;(M963+IF(ISBLANK(K963),I963,K963)),G963,"na")))</f>
        <v>DET</v>
      </c>
      <c r="P963" t="str">
        <f>IF(OR(ISBLANK(N963),ISBLANK(M963)),"",IF(N963&gt;M963,H963,IF(N963&lt;M963,G963,"na")))</f>
        <v>DET</v>
      </c>
      <c r="Q963" s="23" t="str">
        <f t="shared" ref="Q963:Q1026" si="31">IF(OR(ISBLANK(M963),ISBLANK(N963),ISBLANK(L963)),"",IF(L963&gt;SUM(M963:N963),"U",IF(L963&lt;SUM(M963:N963),"O","E")))</f>
        <v/>
      </c>
    </row>
    <row r="964" spans="1:17" x14ac:dyDescent="0.25">
      <c r="A964">
        <v>963</v>
      </c>
      <c r="B964" s="2" t="str">
        <f>CONCATENATE(D964,"_",IF(E964&lt;10,CONCATENATE("0",E964),E964),"_",H964,"@",G964)</f>
        <v>2015_12_CAR@DAL</v>
      </c>
      <c r="C964" t="s">
        <v>1</v>
      </c>
      <c r="D964">
        <v>2015</v>
      </c>
      <c r="E964">
        <f t="shared" si="30"/>
        <v>12</v>
      </c>
      <c r="F964">
        <v>12</v>
      </c>
      <c r="G964" t="s">
        <v>71</v>
      </c>
      <c r="H964" t="s">
        <v>67</v>
      </c>
      <c r="I964">
        <v>0</v>
      </c>
      <c r="K964">
        <v>-1</v>
      </c>
      <c r="M964">
        <v>14</v>
      </c>
      <c r="N964">
        <v>33</v>
      </c>
      <c r="O964" t="str">
        <f>IF(OR(ISBLANK(N964),ISBLANK(M964)),"",IF(N964&gt;(M964+IF(ISBLANK(K964),I964,K964)),H964,IF(N964&lt;(M964+IF(ISBLANK(K964),I964,K964)),G964,"na")))</f>
        <v>CAR</v>
      </c>
      <c r="P964" t="str">
        <f>IF(OR(ISBLANK(N964),ISBLANK(M964)),"",IF(N964&gt;M964,H964,IF(N964&lt;M964,G964,"na")))</f>
        <v>CAR</v>
      </c>
      <c r="Q964" s="23" t="str">
        <f t="shared" si="31"/>
        <v/>
      </c>
    </row>
    <row r="965" spans="1:17" x14ac:dyDescent="0.25">
      <c r="A965">
        <v>964</v>
      </c>
      <c r="B965" s="2" t="str">
        <f>CONCATENATE(D965,"_",IF(E965&lt;10,CONCATENATE("0",E965),E965),"_",H965,"@",G965)</f>
        <v>2015_12_CHI@GBY</v>
      </c>
      <c r="C965" t="s">
        <v>1</v>
      </c>
      <c r="D965">
        <v>2015</v>
      </c>
      <c r="E965">
        <f t="shared" si="30"/>
        <v>12</v>
      </c>
      <c r="F965">
        <v>12</v>
      </c>
      <c r="G965" t="s">
        <v>330</v>
      </c>
      <c r="H965" t="s">
        <v>68</v>
      </c>
      <c r="I965">
        <v>-7</v>
      </c>
      <c r="K965">
        <v>-8.5</v>
      </c>
      <c r="M965">
        <v>13</v>
      </c>
      <c r="N965">
        <v>17</v>
      </c>
      <c r="O965" t="str">
        <f>IF(OR(ISBLANK(N965),ISBLANK(M965)),"",IF(N965&gt;(M965+IF(ISBLANK(K965),I965,K965)),H965,IF(N965&lt;(M965+IF(ISBLANK(K965),I965,K965)),G965,"na")))</f>
        <v>CHI</v>
      </c>
      <c r="P965" t="str">
        <f>IF(OR(ISBLANK(N965),ISBLANK(M965)),"",IF(N965&gt;M965,H965,IF(N965&lt;M965,G965,"na")))</f>
        <v>CHI</v>
      </c>
      <c r="Q965" s="23" t="str">
        <f t="shared" si="31"/>
        <v/>
      </c>
    </row>
    <row r="966" spans="1:17" x14ac:dyDescent="0.25">
      <c r="A966">
        <v>965</v>
      </c>
      <c r="B966" s="2" t="str">
        <f>CONCATENATE(D966,"_",IF(E966&lt;10,CONCATENATE("0",E966),E966),"_",H966,"@",G966)</f>
        <v>2015_12_OAK@TEN</v>
      </c>
      <c r="C966" t="s">
        <v>1</v>
      </c>
      <c r="D966">
        <v>2015</v>
      </c>
      <c r="E966">
        <f t="shared" si="30"/>
        <v>12</v>
      </c>
      <c r="F966">
        <v>12</v>
      </c>
      <c r="G966" t="s">
        <v>93</v>
      </c>
      <c r="H966" t="s">
        <v>85</v>
      </c>
      <c r="I966">
        <v>2</v>
      </c>
      <c r="K966">
        <v>1</v>
      </c>
      <c r="M966">
        <v>21</v>
      </c>
      <c r="N966">
        <v>24</v>
      </c>
      <c r="O966" t="str">
        <f>IF(OR(ISBLANK(N966),ISBLANK(M966)),"",IF(N966&gt;(M966+IF(ISBLANK(K966),I966,K966)),H966,IF(N966&lt;(M966+IF(ISBLANK(K966),I966,K966)),G966,"na")))</f>
        <v>OAK</v>
      </c>
      <c r="P966" t="str">
        <f>IF(OR(ISBLANK(N966),ISBLANK(M966)),"",IF(N966&gt;M966,H966,IF(N966&lt;M966,G966,"na")))</f>
        <v>OAK</v>
      </c>
      <c r="Q966" s="23" t="str">
        <f t="shared" si="31"/>
        <v/>
      </c>
    </row>
    <row r="967" spans="1:17" x14ac:dyDescent="0.25">
      <c r="A967">
        <v>966</v>
      </c>
      <c r="B967" s="2" t="str">
        <f>CONCATENATE(D967,"_",IF(E967&lt;10,CONCATENATE("0",E967),E967),"_",H967,"@",G967)</f>
        <v>2015_12_BUF@KCY</v>
      </c>
      <c r="C967" t="s">
        <v>1</v>
      </c>
      <c r="D967">
        <v>2015</v>
      </c>
      <c r="E967">
        <f t="shared" si="30"/>
        <v>12</v>
      </c>
      <c r="F967">
        <v>12</v>
      </c>
      <c r="G967" t="s">
        <v>331</v>
      </c>
      <c r="H967" t="s">
        <v>66</v>
      </c>
      <c r="I967">
        <v>-3.5</v>
      </c>
      <c r="K967">
        <v>-5.5</v>
      </c>
      <c r="M967">
        <v>30</v>
      </c>
      <c r="N967">
        <v>22</v>
      </c>
      <c r="O967" t="str">
        <f>IF(OR(ISBLANK(N967),ISBLANK(M967)),"",IF(N967&gt;(M967+IF(ISBLANK(K967),I967,K967)),H967,IF(N967&lt;(M967+IF(ISBLANK(K967),I967,K967)),G967,"na")))</f>
        <v>KCY</v>
      </c>
      <c r="P967" t="str">
        <f>IF(OR(ISBLANK(N967),ISBLANK(M967)),"",IF(N967&gt;M967,H967,IF(N967&lt;M967,G967,"na")))</f>
        <v>KCY</v>
      </c>
      <c r="Q967" s="23" t="str">
        <f t="shared" si="31"/>
        <v/>
      </c>
    </row>
    <row r="968" spans="1:17" x14ac:dyDescent="0.25">
      <c r="A968">
        <v>967</v>
      </c>
      <c r="B968" s="2" t="str">
        <f>CONCATENATE(D968,"_",IF(E968&lt;10,CONCATENATE("0",E968),E968),"_",H968,"@",G968)</f>
        <v>2015_12_TBY@IND</v>
      </c>
      <c r="C968" t="s">
        <v>1</v>
      </c>
      <c r="D968">
        <v>2015</v>
      </c>
      <c r="E968">
        <f t="shared" si="30"/>
        <v>12</v>
      </c>
      <c r="F968">
        <v>12</v>
      </c>
      <c r="G968" t="s">
        <v>76</v>
      </c>
      <c r="H968" t="s">
        <v>334</v>
      </c>
      <c r="I968">
        <v>-3</v>
      </c>
      <c r="K968">
        <v>-3</v>
      </c>
      <c r="M968">
        <v>25</v>
      </c>
      <c r="N968">
        <v>12</v>
      </c>
      <c r="O968" t="str">
        <f>IF(OR(ISBLANK(N968),ISBLANK(M968)),"",IF(N968&gt;(M968+IF(ISBLANK(K968),I968,K968)),H968,IF(N968&lt;(M968+IF(ISBLANK(K968),I968,K968)),G968,"na")))</f>
        <v>IND</v>
      </c>
      <c r="P968" t="str">
        <f>IF(OR(ISBLANK(N968),ISBLANK(M968)),"",IF(N968&gt;M968,H968,IF(N968&lt;M968,G968,"na")))</f>
        <v>IND</v>
      </c>
      <c r="Q968" s="23" t="str">
        <f t="shared" si="31"/>
        <v/>
      </c>
    </row>
    <row r="969" spans="1:17" x14ac:dyDescent="0.25">
      <c r="A969">
        <v>968</v>
      </c>
      <c r="B969" s="2" t="str">
        <f>CONCATENATE(D969,"_",IF(E969&lt;10,CONCATENATE("0",E969),E969),"_",H969,"@",G969)</f>
        <v>2015_12_NYG@WAS</v>
      </c>
      <c r="C969" t="s">
        <v>1</v>
      </c>
      <c r="D969">
        <v>2015</v>
      </c>
      <c r="E969">
        <f t="shared" si="30"/>
        <v>12</v>
      </c>
      <c r="F969">
        <v>12</v>
      </c>
      <c r="G969" t="s">
        <v>94</v>
      </c>
      <c r="H969" t="s">
        <v>83</v>
      </c>
      <c r="I969">
        <v>1.5</v>
      </c>
      <c r="K969">
        <v>2.5</v>
      </c>
      <c r="M969">
        <v>20</v>
      </c>
      <c r="N969">
        <v>14</v>
      </c>
      <c r="O969" t="str">
        <f>IF(OR(ISBLANK(N969),ISBLANK(M969)),"",IF(N969&gt;(M969+IF(ISBLANK(K969),I969,K969)),H969,IF(N969&lt;(M969+IF(ISBLANK(K969),I969,K969)),G969,"na")))</f>
        <v>WAS</v>
      </c>
      <c r="P969" t="str">
        <f>IF(OR(ISBLANK(N969),ISBLANK(M969)),"",IF(N969&gt;M969,H969,IF(N969&lt;M969,G969,"na")))</f>
        <v>WAS</v>
      </c>
      <c r="Q969" s="23" t="str">
        <f t="shared" si="31"/>
        <v/>
      </c>
    </row>
    <row r="970" spans="1:17" x14ac:dyDescent="0.25">
      <c r="A970">
        <v>969</v>
      </c>
      <c r="B970" s="2" t="str">
        <f>CONCATENATE(D970,"_",IF(E970&lt;10,CONCATENATE("0",E970),E970),"_",H970,"@",G970)</f>
        <v>2015_12_NOR@HOU</v>
      </c>
      <c r="C970" t="s">
        <v>1</v>
      </c>
      <c r="D970">
        <v>2015</v>
      </c>
      <c r="E970">
        <f t="shared" si="30"/>
        <v>12</v>
      </c>
      <c r="F970">
        <v>12</v>
      </c>
      <c r="G970" t="s">
        <v>75</v>
      </c>
      <c r="H970" t="s">
        <v>335</v>
      </c>
      <c r="I970">
        <v>-3</v>
      </c>
      <c r="K970">
        <v>-3</v>
      </c>
      <c r="M970">
        <v>24</v>
      </c>
      <c r="N970">
        <v>6</v>
      </c>
      <c r="O970" t="str">
        <f>IF(OR(ISBLANK(N970),ISBLANK(M970)),"",IF(N970&gt;(M970+IF(ISBLANK(K970),I970,K970)),H970,IF(N970&lt;(M970+IF(ISBLANK(K970),I970,K970)),G970,"na")))</f>
        <v>HOU</v>
      </c>
      <c r="P970" t="str">
        <f>IF(OR(ISBLANK(N970),ISBLANK(M970)),"",IF(N970&gt;M970,H970,IF(N970&lt;M970,G970,"na")))</f>
        <v>HOU</v>
      </c>
      <c r="Q970" s="23" t="str">
        <f t="shared" si="31"/>
        <v/>
      </c>
    </row>
    <row r="971" spans="1:17" x14ac:dyDescent="0.25">
      <c r="A971">
        <v>970</v>
      </c>
      <c r="B971" s="2" t="str">
        <f>CONCATENATE(D971,"_",IF(E971&lt;10,CONCATENATE("0",E971),E971),"_",H971,"@",G971)</f>
        <v>2015_12_MIN@ATL</v>
      </c>
      <c r="C971" t="s">
        <v>1</v>
      </c>
      <c r="D971">
        <v>2015</v>
      </c>
      <c r="E971">
        <f t="shared" si="30"/>
        <v>12</v>
      </c>
      <c r="F971">
        <v>12</v>
      </c>
      <c r="G971" t="s">
        <v>20</v>
      </c>
      <c r="H971" t="s">
        <v>80</v>
      </c>
      <c r="I971">
        <v>-2.5</v>
      </c>
      <c r="K971">
        <v>-2.5</v>
      </c>
      <c r="M971">
        <v>10</v>
      </c>
      <c r="N971">
        <v>20</v>
      </c>
      <c r="O971" t="str">
        <f>IF(OR(ISBLANK(N971),ISBLANK(M971)),"",IF(N971&gt;(M971+IF(ISBLANK(K971),I971,K971)),H971,IF(N971&lt;(M971+IF(ISBLANK(K971),I971,K971)),G971,"na")))</f>
        <v>MIN</v>
      </c>
      <c r="P971" t="str">
        <f>IF(OR(ISBLANK(N971),ISBLANK(M971)),"",IF(N971&gt;M971,H971,IF(N971&lt;M971,G971,"na")))</f>
        <v>MIN</v>
      </c>
      <c r="Q971" s="23" t="str">
        <f t="shared" si="31"/>
        <v/>
      </c>
    </row>
    <row r="972" spans="1:17" x14ac:dyDescent="0.25">
      <c r="A972">
        <v>971</v>
      </c>
      <c r="B972" s="2" t="str">
        <f>CONCATENATE(D972,"_",IF(E972&lt;10,CONCATENATE("0",E972),E972),"_",H972,"@",G972)</f>
        <v>2015_12_STL@CIN</v>
      </c>
      <c r="C972" t="s">
        <v>1</v>
      </c>
      <c r="D972">
        <v>2015</v>
      </c>
      <c r="E972">
        <f t="shared" si="30"/>
        <v>12</v>
      </c>
      <c r="F972">
        <v>12</v>
      </c>
      <c r="G972" t="s">
        <v>69</v>
      </c>
      <c r="H972" t="s">
        <v>91</v>
      </c>
      <c r="I972">
        <v>-7</v>
      </c>
      <c r="K972">
        <v>-9</v>
      </c>
      <c r="M972">
        <v>31</v>
      </c>
      <c r="N972">
        <v>7</v>
      </c>
      <c r="O972" t="str">
        <f>IF(OR(ISBLANK(N972),ISBLANK(M972)),"",IF(N972&gt;(M972+IF(ISBLANK(K972),I972,K972)),H972,IF(N972&lt;(M972+IF(ISBLANK(K972),I972,K972)),G972,"na")))</f>
        <v>CIN</v>
      </c>
      <c r="P972" t="str">
        <f>IF(OR(ISBLANK(N972),ISBLANK(M972)),"",IF(N972&gt;M972,H972,IF(N972&lt;M972,G972,"na")))</f>
        <v>CIN</v>
      </c>
      <c r="Q972" s="23" t="str">
        <f t="shared" si="31"/>
        <v/>
      </c>
    </row>
    <row r="973" spans="1:17" x14ac:dyDescent="0.25">
      <c r="A973">
        <v>972</v>
      </c>
      <c r="B973" s="2" t="str">
        <f>CONCATENATE(D973,"_",IF(E973&lt;10,CONCATENATE("0",E973),E973),"_",H973,"@",G973)</f>
        <v>2015_12_SD@JAX</v>
      </c>
      <c r="C973" t="s">
        <v>1</v>
      </c>
      <c r="D973">
        <v>2015</v>
      </c>
      <c r="E973">
        <f t="shared" si="30"/>
        <v>12</v>
      </c>
      <c r="F973">
        <v>12</v>
      </c>
      <c r="G973" t="s">
        <v>77</v>
      </c>
      <c r="H973" t="s">
        <v>88</v>
      </c>
      <c r="I973">
        <v>-4.5</v>
      </c>
      <c r="K973">
        <v>-5</v>
      </c>
      <c r="M973">
        <v>25</v>
      </c>
      <c r="N973">
        <v>31</v>
      </c>
      <c r="O973" t="str">
        <f>IF(OR(ISBLANK(N973),ISBLANK(M973)),"",IF(N973&gt;(M973+IF(ISBLANK(K973),I973,K973)),H973,IF(N973&lt;(M973+IF(ISBLANK(K973),I973,K973)),G973,"na")))</f>
        <v>SD</v>
      </c>
      <c r="P973" t="str">
        <f>IF(OR(ISBLANK(N973),ISBLANK(M973)),"",IF(N973&gt;M973,H973,IF(N973&lt;M973,G973,"na")))</f>
        <v>SD</v>
      </c>
      <c r="Q973" s="23" t="str">
        <f t="shared" si="31"/>
        <v/>
      </c>
    </row>
    <row r="974" spans="1:17" x14ac:dyDescent="0.25">
      <c r="A974">
        <v>973</v>
      </c>
      <c r="B974" s="2" t="str">
        <f>CONCATENATE(D974,"_",IF(E974&lt;10,CONCATENATE("0",E974),E974),"_",H974,"@",G974)</f>
        <v>2015_12_MIA@NYJ</v>
      </c>
      <c r="C974" t="s">
        <v>1</v>
      </c>
      <c r="D974">
        <v>2015</v>
      </c>
      <c r="E974">
        <f t="shared" si="30"/>
        <v>12</v>
      </c>
      <c r="F974">
        <v>12</v>
      </c>
      <c r="G974" t="s">
        <v>84</v>
      </c>
      <c r="H974" t="s">
        <v>79</v>
      </c>
      <c r="I974">
        <v>-4.5</v>
      </c>
      <c r="K974">
        <v>-4</v>
      </c>
      <c r="M974">
        <v>38</v>
      </c>
      <c r="N974">
        <v>20</v>
      </c>
      <c r="O974" t="str">
        <f>IF(OR(ISBLANK(N974),ISBLANK(M974)),"",IF(N974&gt;(M974+IF(ISBLANK(K974),I974,K974)),H974,IF(N974&lt;(M974+IF(ISBLANK(K974),I974,K974)),G974,"na")))</f>
        <v>NYJ</v>
      </c>
      <c r="P974" t="str">
        <f>IF(OR(ISBLANK(N974),ISBLANK(M974)),"",IF(N974&gt;M974,H974,IF(N974&lt;M974,G974,"na")))</f>
        <v>NYJ</v>
      </c>
      <c r="Q974" s="23" t="str">
        <f t="shared" si="31"/>
        <v/>
      </c>
    </row>
    <row r="975" spans="1:17" x14ac:dyDescent="0.25">
      <c r="A975">
        <v>974</v>
      </c>
      <c r="B975" s="2" t="str">
        <f>CONCATENATE(D975,"_",IF(E975&lt;10,CONCATENATE("0",E975),E975),"_",H975,"@",G975)</f>
        <v>2015_12_ARI@SFO</v>
      </c>
      <c r="C975" t="s">
        <v>1</v>
      </c>
      <c r="D975">
        <v>2015</v>
      </c>
      <c r="E975">
        <f t="shared" si="30"/>
        <v>12</v>
      </c>
      <c r="F975">
        <v>12</v>
      </c>
      <c r="G975" t="s">
        <v>333</v>
      </c>
      <c r="H975" t="s">
        <v>64</v>
      </c>
      <c r="I975">
        <v>8.5</v>
      </c>
      <c r="K975">
        <v>10</v>
      </c>
      <c r="M975">
        <v>13</v>
      </c>
      <c r="N975">
        <v>19</v>
      </c>
      <c r="O975" t="str">
        <f>IF(OR(ISBLANK(N975),ISBLANK(M975)),"",IF(N975&gt;(M975+IF(ISBLANK(K975),I975,K975)),H975,IF(N975&lt;(M975+IF(ISBLANK(K975),I975,K975)),G975,"na")))</f>
        <v>SFO</v>
      </c>
      <c r="P975" t="str">
        <f>IF(OR(ISBLANK(N975),ISBLANK(M975)),"",IF(N975&gt;M975,H975,IF(N975&lt;M975,G975,"na")))</f>
        <v>ARI</v>
      </c>
      <c r="Q975" s="23" t="str">
        <f t="shared" si="31"/>
        <v/>
      </c>
    </row>
    <row r="976" spans="1:17" x14ac:dyDescent="0.25">
      <c r="A976">
        <v>975</v>
      </c>
      <c r="B976" s="2" t="str">
        <f>CONCATENATE(D976,"_",IF(E976&lt;10,CONCATENATE("0",E976),E976),"_",H976,"@",G976)</f>
        <v>2015_12_PIT@SEA</v>
      </c>
      <c r="C976" t="s">
        <v>1</v>
      </c>
      <c r="D976">
        <v>2015</v>
      </c>
      <c r="E976">
        <f t="shared" si="30"/>
        <v>12</v>
      </c>
      <c r="F976">
        <v>12</v>
      </c>
      <c r="G976" t="s">
        <v>89</v>
      </c>
      <c r="H976" t="s">
        <v>87</v>
      </c>
      <c r="I976">
        <v>-3.5</v>
      </c>
      <c r="K976">
        <v>-3.5</v>
      </c>
      <c r="M976">
        <v>39</v>
      </c>
      <c r="N976">
        <v>30</v>
      </c>
      <c r="O976" t="str">
        <f>IF(OR(ISBLANK(N976),ISBLANK(M976)),"",IF(N976&gt;(M976+IF(ISBLANK(K976),I976,K976)),H976,IF(N976&lt;(M976+IF(ISBLANK(K976),I976,K976)),G976,"na")))</f>
        <v>SEA</v>
      </c>
      <c r="P976" t="str">
        <f>IF(OR(ISBLANK(N976),ISBLANK(M976)),"",IF(N976&gt;M976,H976,IF(N976&lt;M976,G976,"na")))</f>
        <v>SEA</v>
      </c>
      <c r="Q976" s="23" t="str">
        <f t="shared" si="31"/>
        <v/>
      </c>
    </row>
    <row r="977" spans="1:17" x14ac:dyDescent="0.25">
      <c r="A977">
        <v>976</v>
      </c>
      <c r="B977" s="2" t="str">
        <f>CONCATENATE(D977,"_",IF(E977&lt;10,CONCATENATE("0",E977),E977),"_",H977,"@",G977)</f>
        <v>2015_12_NWE@DEN</v>
      </c>
      <c r="C977" t="s">
        <v>1</v>
      </c>
      <c r="D977">
        <v>2015</v>
      </c>
      <c r="E977">
        <f t="shared" si="30"/>
        <v>12</v>
      </c>
      <c r="F977">
        <v>12</v>
      </c>
      <c r="G977" t="s">
        <v>72</v>
      </c>
      <c r="H977" t="s">
        <v>332</v>
      </c>
      <c r="I977">
        <v>5.5</v>
      </c>
      <c r="K977">
        <v>3</v>
      </c>
      <c r="M977">
        <v>30</v>
      </c>
      <c r="N977">
        <v>24</v>
      </c>
      <c r="O977" t="str">
        <f>IF(OR(ISBLANK(N977),ISBLANK(M977)),"",IF(N977&gt;(M977+IF(ISBLANK(K977),I977,K977)),H977,IF(N977&lt;(M977+IF(ISBLANK(K977),I977,K977)),G977,"na")))</f>
        <v>DEN</v>
      </c>
      <c r="P977" t="str">
        <f>IF(OR(ISBLANK(N977),ISBLANK(M977)),"",IF(N977&gt;M977,H977,IF(N977&lt;M977,G977,"na")))</f>
        <v>DEN</v>
      </c>
      <c r="Q977" s="23" t="str">
        <f t="shared" si="31"/>
        <v/>
      </c>
    </row>
    <row r="978" spans="1:17" x14ac:dyDescent="0.25">
      <c r="A978">
        <v>977</v>
      </c>
      <c r="B978" s="2" t="str">
        <f>CONCATENATE(D978,"_",IF(E978&lt;10,CONCATENATE("0",E978),E978),"_",H978,"@",G978)</f>
        <v>2015_12_BAL@CLE</v>
      </c>
      <c r="C978" t="s">
        <v>1</v>
      </c>
      <c r="D978">
        <v>2015</v>
      </c>
      <c r="E978">
        <f t="shared" si="30"/>
        <v>12</v>
      </c>
      <c r="F978">
        <v>12</v>
      </c>
      <c r="G978" t="s">
        <v>70</v>
      </c>
      <c r="H978" t="s">
        <v>65</v>
      </c>
      <c r="I978">
        <v>0</v>
      </c>
      <c r="K978">
        <v>-3.5</v>
      </c>
      <c r="M978">
        <v>27</v>
      </c>
      <c r="N978">
        <v>33</v>
      </c>
      <c r="O978" t="str">
        <f>IF(OR(ISBLANK(N978),ISBLANK(M978)),"",IF(N978&gt;(M978+IF(ISBLANK(K978),I978,K978)),H978,IF(N978&lt;(M978+IF(ISBLANK(K978),I978,K978)),G978,"na")))</f>
        <v>BAL</v>
      </c>
      <c r="P978" t="str">
        <f>IF(OR(ISBLANK(N978),ISBLANK(M978)),"",IF(N978&gt;M978,H978,IF(N978&lt;M978,G978,"na")))</f>
        <v>BAL</v>
      </c>
      <c r="Q978" s="23" t="str">
        <f t="shared" si="31"/>
        <v/>
      </c>
    </row>
    <row r="979" spans="1:17" x14ac:dyDescent="0.25">
      <c r="A979">
        <v>978</v>
      </c>
      <c r="B979" s="2" t="str">
        <f>CONCATENATE(D979,"_",IF(E979&lt;10,CONCATENATE("0",E979),E979),"_",H979,"@",G979)</f>
        <v>2015_13_GBY@DET</v>
      </c>
      <c r="C979" t="s">
        <v>1</v>
      </c>
      <c r="D979">
        <v>2015</v>
      </c>
      <c r="E979">
        <f t="shared" si="30"/>
        <v>13</v>
      </c>
      <c r="F979">
        <v>13</v>
      </c>
      <c r="G979" t="s">
        <v>73</v>
      </c>
      <c r="H979" t="s">
        <v>330</v>
      </c>
      <c r="I979">
        <v>5.5</v>
      </c>
      <c r="K979">
        <v>3</v>
      </c>
      <c r="M979">
        <v>23</v>
      </c>
      <c r="N979">
        <v>27</v>
      </c>
      <c r="O979" t="str">
        <f>IF(OR(ISBLANK(N979),ISBLANK(M979)),"",IF(N979&gt;(M979+IF(ISBLANK(K979),I979,K979)),H979,IF(N979&lt;(M979+IF(ISBLANK(K979),I979,K979)),G979,"na")))</f>
        <v>GBY</v>
      </c>
      <c r="P979" t="str">
        <f>IF(OR(ISBLANK(N979),ISBLANK(M979)),"",IF(N979&gt;M979,H979,IF(N979&lt;M979,G979,"na")))</f>
        <v>GBY</v>
      </c>
      <c r="Q979" s="23" t="str">
        <f t="shared" si="31"/>
        <v/>
      </c>
    </row>
    <row r="980" spans="1:17" x14ac:dyDescent="0.25">
      <c r="A980">
        <v>979</v>
      </c>
      <c r="B980" s="2" t="str">
        <f>CONCATENATE(D980,"_",IF(E980&lt;10,CONCATENATE("0",E980),E980),"_",H980,"@",G980)</f>
        <v>2015_13_NYJ@NYG</v>
      </c>
      <c r="C980" t="s">
        <v>1</v>
      </c>
      <c r="D980">
        <v>2015</v>
      </c>
      <c r="E980">
        <f t="shared" si="30"/>
        <v>13</v>
      </c>
      <c r="F980">
        <v>13</v>
      </c>
      <c r="G980" t="s">
        <v>83</v>
      </c>
      <c r="H980" t="s">
        <v>84</v>
      </c>
      <c r="I980">
        <v>0</v>
      </c>
      <c r="K980">
        <v>2.5</v>
      </c>
      <c r="M980">
        <v>20</v>
      </c>
      <c r="N980">
        <v>23</v>
      </c>
      <c r="O980" t="str">
        <f>IF(OR(ISBLANK(N980),ISBLANK(M980)),"",IF(N980&gt;(M980+IF(ISBLANK(K980),I980,K980)),H980,IF(N980&lt;(M980+IF(ISBLANK(K980),I980,K980)),G980,"na")))</f>
        <v>NYJ</v>
      </c>
      <c r="P980" t="str">
        <f>IF(OR(ISBLANK(N980),ISBLANK(M980)),"",IF(N980&gt;M980,H980,IF(N980&lt;M980,G980,"na")))</f>
        <v>NYJ</v>
      </c>
      <c r="Q980" s="23" t="str">
        <f t="shared" si="31"/>
        <v/>
      </c>
    </row>
    <row r="981" spans="1:17" x14ac:dyDescent="0.25">
      <c r="A981">
        <v>980</v>
      </c>
      <c r="B981" s="2" t="str">
        <f>CONCATENATE(D981,"_",IF(E981&lt;10,CONCATENATE("0",E981),E981),"_",H981,"@",G981)</f>
        <v>2015_13_ARI@STL</v>
      </c>
      <c r="C981" t="s">
        <v>1</v>
      </c>
      <c r="D981">
        <v>2015</v>
      </c>
      <c r="E981">
        <f t="shared" si="30"/>
        <v>13</v>
      </c>
      <c r="F981">
        <v>13</v>
      </c>
      <c r="G981" t="s">
        <v>91</v>
      </c>
      <c r="H981" t="s">
        <v>64</v>
      </c>
      <c r="I981">
        <v>5.5</v>
      </c>
      <c r="K981">
        <v>4.5</v>
      </c>
      <c r="M981">
        <v>3</v>
      </c>
      <c r="N981">
        <v>27</v>
      </c>
      <c r="O981" t="str">
        <f>IF(OR(ISBLANK(N981),ISBLANK(M981)),"",IF(N981&gt;(M981+IF(ISBLANK(K981),I981,K981)),H981,IF(N981&lt;(M981+IF(ISBLANK(K981),I981,K981)),G981,"na")))</f>
        <v>ARI</v>
      </c>
      <c r="P981" t="str">
        <f>IF(OR(ISBLANK(N981),ISBLANK(M981)),"",IF(N981&gt;M981,H981,IF(N981&lt;M981,G981,"na")))</f>
        <v>ARI</v>
      </c>
      <c r="Q981" s="23" t="str">
        <f t="shared" si="31"/>
        <v/>
      </c>
    </row>
    <row r="982" spans="1:17" x14ac:dyDescent="0.25">
      <c r="A982">
        <v>981</v>
      </c>
      <c r="B982" s="2" t="str">
        <f>CONCATENATE(D982,"_",IF(E982&lt;10,CONCATENATE("0",E982),E982),"_",H982,"@",G982)</f>
        <v>2015_13_ATL@TBY</v>
      </c>
      <c r="C982" t="s">
        <v>1</v>
      </c>
      <c r="D982">
        <v>2015</v>
      </c>
      <c r="E982">
        <f t="shared" si="30"/>
        <v>13</v>
      </c>
      <c r="F982">
        <v>13</v>
      </c>
      <c r="G982" t="s">
        <v>334</v>
      </c>
      <c r="H982" t="s">
        <v>20</v>
      </c>
      <c r="I982">
        <v>0</v>
      </c>
      <c r="K982">
        <v>0</v>
      </c>
      <c r="M982">
        <v>23</v>
      </c>
      <c r="N982">
        <v>19</v>
      </c>
      <c r="O982" t="str">
        <f>IF(OR(ISBLANK(N982),ISBLANK(M982)),"",IF(N982&gt;(M982+IF(ISBLANK(K982),I982,K982)),H982,IF(N982&lt;(M982+IF(ISBLANK(K982),I982,K982)),G982,"na")))</f>
        <v>TBY</v>
      </c>
      <c r="P982" t="str">
        <f>IF(OR(ISBLANK(N982),ISBLANK(M982)),"",IF(N982&gt;M982,H982,IF(N982&lt;M982,G982,"na")))</f>
        <v>TBY</v>
      </c>
      <c r="Q982" s="23" t="str">
        <f t="shared" si="31"/>
        <v/>
      </c>
    </row>
    <row r="983" spans="1:17" x14ac:dyDescent="0.25">
      <c r="A983">
        <v>982</v>
      </c>
      <c r="B983" s="2" t="str">
        <f>CONCATENATE(D983,"_",IF(E983&lt;10,CONCATENATE("0",E983),E983),"_",H983,"@",G983)</f>
        <v>2015_13_SEA@MIN</v>
      </c>
      <c r="C983" t="s">
        <v>1</v>
      </c>
      <c r="D983">
        <v>2015</v>
      </c>
      <c r="E983">
        <f t="shared" si="30"/>
        <v>13</v>
      </c>
      <c r="F983">
        <v>13</v>
      </c>
      <c r="G983" t="s">
        <v>80</v>
      </c>
      <c r="H983" t="s">
        <v>89</v>
      </c>
      <c r="I983">
        <v>0</v>
      </c>
      <c r="K983">
        <v>1.5</v>
      </c>
      <c r="M983">
        <v>7</v>
      </c>
      <c r="N983">
        <v>38</v>
      </c>
      <c r="O983" t="str">
        <f>IF(OR(ISBLANK(N983),ISBLANK(M983)),"",IF(N983&gt;(M983+IF(ISBLANK(K983),I983,K983)),H983,IF(N983&lt;(M983+IF(ISBLANK(K983),I983,K983)),G983,"na")))</f>
        <v>SEA</v>
      </c>
      <c r="P983" t="str">
        <f>IF(OR(ISBLANK(N983),ISBLANK(M983)),"",IF(N983&gt;M983,H983,IF(N983&lt;M983,G983,"na")))</f>
        <v>SEA</v>
      </c>
      <c r="Q983" s="23" t="str">
        <f t="shared" si="31"/>
        <v/>
      </c>
    </row>
    <row r="984" spans="1:17" x14ac:dyDescent="0.25">
      <c r="A984">
        <v>983</v>
      </c>
      <c r="B984" s="2" t="str">
        <f>CONCATENATE(D984,"_",IF(E984&lt;10,CONCATENATE("0",E984),E984),"_",H984,"@",G984)</f>
        <v>2015_13_HOU@BUF</v>
      </c>
      <c r="C984" t="s">
        <v>1</v>
      </c>
      <c r="D984">
        <v>2015</v>
      </c>
      <c r="E984">
        <f t="shared" si="30"/>
        <v>13</v>
      </c>
      <c r="F984">
        <v>13</v>
      </c>
      <c r="G984" t="s">
        <v>66</v>
      </c>
      <c r="H984" t="s">
        <v>75</v>
      </c>
      <c r="I984">
        <v>-3</v>
      </c>
      <c r="K984">
        <v>-3.5</v>
      </c>
      <c r="M984">
        <v>30</v>
      </c>
      <c r="N984">
        <v>21</v>
      </c>
      <c r="O984" t="str">
        <f>IF(OR(ISBLANK(N984),ISBLANK(M984)),"",IF(N984&gt;(M984+IF(ISBLANK(K984),I984,K984)),H984,IF(N984&lt;(M984+IF(ISBLANK(K984),I984,K984)),G984,"na")))</f>
        <v>BUF</v>
      </c>
      <c r="P984" t="str">
        <f>IF(OR(ISBLANK(N984),ISBLANK(M984)),"",IF(N984&gt;M984,H984,IF(N984&lt;M984,G984,"na")))</f>
        <v>BUF</v>
      </c>
      <c r="Q984" s="23" t="str">
        <f t="shared" si="31"/>
        <v/>
      </c>
    </row>
    <row r="985" spans="1:17" x14ac:dyDescent="0.25">
      <c r="A985">
        <v>984</v>
      </c>
      <c r="B985" s="2" t="str">
        <f>CONCATENATE(D985,"_",IF(E985&lt;10,CONCATENATE("0",E985),E985),"_",H985,"@",G985)</f>
        <v>2015_13_BAL@MIA</v>
      </c>
      <c r="C985" t="s">
        <v>1</v>
      </c>
      <c r="D985">
        <v>2015</v>
      </c>
      <c r="E985">
        <f t="shared" si="30"/>
        <v>13</v>
      </c>
      <c r="F985">
        <v>13</v>
      </c>
      <c r="G985" t="s">
        <v>79</v>
      </c>
      <c r="H985" t="s">
        <v>65</v>
      </c>
      <c r="I985">
        <v>-4.5</v>
      </c>
      <c r="K985">
        <v>-3.5</v>
      </c>
      <c r="M985">
        <v>15</v>
      </c>
      <c r="N985">
        <v>13</v>
      </c>
      <c r="O985" t="str">
        <f>IF(OR(ISBLANK(N985),ISBLANK(M985)),"",IF(N985&gt;(M985+IF(ISBLANK(K985),I985,K985)),H985,IF(N985&lt;(M985+IF(ISBLANK(K985),I985,K985)),G985,"na")))</f>
        <v>BAL</v>
      </c>
      <c r="P985" t="str">
        <f>IF(OR(ISBLANK(N985),ISBLANK(M985)),"",IF(N985&gt;M985,H985,IF(N985&lt;M985,G985,"na")))</f>
        <v>MIA</v>
      </c>
      <c r="Q985" s="23" t="str">
        <f t="shared" si="31"/>
        <v/>
      </c>
    </row>
    <row r="986" spans="1:17" x14ac:dyDescent="0.25">
      <c r="A986">
        <v>985</v>
      </c>
      <c r="B986" s="2" t="str">
        <f>CONCATENATE(D986,"_",IF(E986&lt;10,CONCATENATE("0",E986),E986),"_",H986,"@",G986)</f>
        <v>2015_13_CIN@CLE</v>
      </c>
      <c r="C986" t="s">
        <v>1</v>
      </c>
      <c r="D986">
        <v>2015</v>
      </c>
      <c r="E986">
        <f t="shared" si="30"/>
        <v>13</v>
      </c>
      <c r="F986">
        <v>13</v>
      </c>
      <c r="G986" t="s">
        <v>70</v>
      </c>
      <c r="H986" t="s">
        <v>69</v>
      </c>
      <c r="I986">
        <v>7.5</v>
      </c>
      <c r="K986">
        <v>9</v>
      </c>
      <c r="M986">
        <v>3</v>
      </c>
      <c r="N986">
        <v>37</v>
      </c>
      <c r="O986" t="str">
        <f>IF(OR(ISBLANK(N986),ISBLANK(M986)),"",IF(N986&gt;(M986+IF(ISBLANK(K986),I986,K986)),H986,IF(N986&lt;(M986+IF(ISBLANK(K986),I986,K986)),G986,"na")))</f>
        <v>CIN</v>
      </c>
      <c r="P986" t="str">
        <f>IF(OR(ISBLANK(N986),ISBLANK(M986)),"",IF(N986&gt;M986,H986,IF(N986&lt;M986,G986,"na")))</f>
        <v>CIN</v>
      </c>
      <c r="Q986" s="23" t="str">
        <f t="shared" si="31"/>
        <v/>
      </c>
    </row>
    <row r="987" spans="1:17" x14ac:dyDescent="0.25">
      <c r="A987">
        <v>986</v>
      </c>
      <c r="B987" s="2" t="str">
        <f>CONCATENATE(D987,"_",IF(E987&lt;10,CONCATENATE("0",E987),E987),"_",H987,"@",G987)</f>
        <v>2015_13_JAX@TEN</v>
      </c>
      <c r="C987" t="s">
        <v>1</v>
      </c>
      <c r="D987">
        <v>2015</v>
      </c>
      <c r="E987">
        <f t="shared" si="30"/>
        <v>13</v>
      </c>
      <c r="F987">
        <v>13</v>
      </c>
      <c r="G987" t="s">
        <v>93</v>
      </c>
      <c r="H987" t="s">
        <v>77</v>
      </c>
      <c r="I987">
        <v>0</v>
      </c>
      <c r="K987">
        <v>-2.5</v>
      </c>
      <c r="M987">
        <v>42</v>
      </c>
      <c r="N987">
        <v>39</v>
      </c>
      <c r="O987" t="str">
        <f>IF(OR(ISBLANK(N987),ISBLANK(M987)),"",IF(N987&gt;(M987+IF(ISBLANK(K987),I987,K987)),H987,IF(N987&lt;(M987+IF(ISBLANK(K987),I987,K987)),G987,"na")))</f>
        <v>TEN</v>
      </c>
      <c r="P987" t="str">
        <f>IF(OR(ISBLANK(N987),ISBLANK(M987)),"",IF(N987&gt;M987,H987,IF(N987&lt;M987,G987,"na")))</f>
        <v>TEN</v>
      </c>
      <c r="Q987" s="23" t="str">
        <f t="shared" si="31"/>
        <v/>
      </c>
    </row>
    <row r="988" spans="1:17" x14ac:dyDescent="0.25">
      <c r="A988">
        <v>987</v>
      </c>
      <c r="B988" s="2" t="str">
        <f>CONCATENATE(D988,"_",IF(E988&lt;10,CONCATENATE("0",E988),E988),"_",H988,"@",G988)</f>
        <v>2015_13_SFO@CHI</v>
      </c>
      <c r="C988" t="s">
        <v>1</v>
      </c>
      <c r="D988">
        <v>2015</v>
      </c>
      <c r="E988">
        <f t="shared" si="30"/>
        <v>13</v>
      </c>
      <c r="F988">
        <v>13</v>
      </c>
      <c r="G988" t="s">
        <v>68</v>
      </c>
      <c r="H988" t="s">
        <v>333</v>
      </c>
      <c r="I988">
        <v>-6.5</v>
      </c>
      <c r="K988">
        <v>-7</v>
      </c>
      <c r="M988">
        <v>20</v>
      </c>
      <c r="N988">
        <v>26</v>
      </c>
      <c r="O988" t="str">
        <f>IF(OR(ISBLANK(N988),ISBLANK(M988)),"",IF(N988&gt;(M988+IF(ISBLANK(K988),I988,K988)),H988,IF(N988&lt;(M988+IF(ISBLANK(K988),I988,K988)),G988,"na")))</f>
        <v>SFO</v>
      </c>
      <c r="P988" t="str">
        <f>IF(OR(ISBLANK(N988),ISBLANK(M988)),"",IF(N988&gt;M988,H988,IF(N988&lt;M988,G988,"na")))</f>
        <v>SFO</v>
      </c>
      <c r="Q988" s="23" t="str">
        <f t="shared" si="31"/>
        <v/>
      </c>
    </row>
    <row r="989" spans="1:17" x14ac:dyDescent="0.25">
      <c r="A989">
        <v>988</v>
      </c>
      <c r="B989" s="2" t="str">
        <f>CONCATENATE(D989,"_",IF(E989&lt;10,CONCATENATE("0",E989),E989),"_",H989,"@",G989)</f>
        <v>2015_13_DEN@SD</v>
      </c>
      <c r="C989" t="s">
        <v>1</v>
      </c>
      <c r="D989">
        <v>2015</v>
      </c>
      <c r="E989">
        <f t="shared" si="30"/>
        <v>13</v>
      </c>
      <c r="F989">
        <v>13</v>
      </c>
      <c r="G989" t="s">
        <v>88</v>
      </c>
      <c r="H989" t="s">
        <v>72</v>
      </c>
      <c r="I989">
        <v>3</v>
      </c>
      <c r="K989">
        <v>4.5</v>
      </c>
      <c r="M989">
        <v>3</v>
      </c>
      <c r="N989">
        <v>17</v>
      </c>
      <c r="O989" t="str">
        <f>IF(OR(ISBLANK(N989),ISBLANK(M989)),"",IF(N989&gt;(M989+IF(ISBLANK(K989),I989,K989)),H989,IF(N989&lt;(M989+IF(ISBLANK(K989),I989,K989)),G989,"na")))</f>
        <v>DEN</v>
      </c>
      <c r="P989" t="str">
        <f>IF(OR(ISBLANK(N989),ISBLANK(M989)),"",IF(N989&gt;M989,H989,IF(N989&lt;M989,G989,"na")))</f>
        <v>DEN</v>
      </c>
      <c r="Q989" s="23" t="str">
        <f t="shared" si="31"/>
        <v/>
      </c>
    </row>
    <row r="990" spans="1:17" x14ac:dyDescent="0.25">
      <c r="A990">
        <v>989</v>
      </c>
      <c r="B990" s="2" t="str">
        <f>CONCATENATE(D990,"_",IF(E990&lt;10,CONCATENATE("0",E990),E990),"_",H990,"@",G990)</f>
        <v>2015_13_KCY@OAK</v>
      </c>
      <c r="C990" t="s">
        <v>1</v>
      </c>
      <c r="D990">
        <v>2015</v>
      </c>
      <c r="E990">
        <f t="shared" si="30"/>
        <v>13</v>
      </c>
      <c r="F990">
        <v>13</v>
      </c>
      <c r="G990" t="s">
        <v>85</v>
      </c>
      <c r="H990" t="s">
        <v>331</v>
      </c>
      <c r="I990">
        <v>3</v>
      </c>
      <c r="K990">
        <v>3</v>
      </c>
      <c r="M990">
        <v>20</v>
      </c>
      <c r="N990">
        <v>34</v>
      </c>
      <c r="O990" t="str">
        <f>IF(OR(ISBLANK(N990),ISBLANK(M990)),"",IF(N990&gt;(M990+IF(ISBLANK(K990),I990,K990)),H990,IF(N990&lt;(M990+IF(ISBLANK(K990),I990,K990)),G990,"na")))</f>
        <v>KCY</v>
      </c>
      <c r="P990" t="str">
        <f>IF(OR(ISBLANK(N990),ISBLANK(M990)),"",IF(N990&gt;M990,H990,IF(N990&lt;M990,G990,"na")))</f>
        <v>KCY</v>
      </c>
      <c r="Q990" s="23" t="str">
        <f t="shared" si="31"/>
        <v/>
      </c>
    </row>
    <row r="991" spans="1:17" x14ac:dyDescent="0.25">
      <c r="A991">
        <v>990</v>
      </c>
      <c r="B991" s="2" t="str">
        <f>CONCATENATE(D991,"_",IF(E991&lt;10,CONCATENATE("0",E991),E991),"_",H991,"@",G991)</f>
        <v>2015_13_CAR@NOR</v>
      </c>
      <c r="C991" t="s">
        <v>1</v>
      </c>
      <c r="D991">
        <v>2015</v>
      </c>
      <c r="E991">
        <f t="shared" si="30"/>
        <v>13</v>
      </c>
      <c r="F991">
        <v>13</v>
      </c>
      <c r="G991" t="s">
        <v>335</v>
      </c>
      <c r="H991" t="s">
        <v>67</v>
      </c>
      <c r="I991">
        <v>7</v>
      </c>
      <c r="K991">
        <v>6.5</v>
      </c>
      <c r="M991">
        <v>38</v>
      </c>
      <c r="N991">
        <v>41</v>
      </c>
      <c r="O991" t="str">
        <f>IF(OR(ISBLANK(N991),ISBLANK(M991)),"",IF(N991&gt;(M991+IF(ISBLANK(K991),I991,K991)),H991,IF(N991&lt;(M991+IF(ISBLANK(K991),I991,K991)),G991,"na")))</f>
        <v>NOR</v>
      </c>
      <c r="P991" t="str">
        <f>IF(OR(ISBLANK(N991),ISBLANK(M991)),"",IF(N991&gt;M991,H991,IF(N991&lt;M991,G991,"na")))</f>
        <v>CAR</v>
      </c>
      <c r="Q991" s="23" t="str">
        <f t="shared" si="31"/>
        <v/>
      </c>
    </row>
    <row r="992" spans="1:17" x14ac:dyDescent="0.25">
      <c r="A992">
        <v>991</v>
      </c>
      <c r="B992" s="2" t="str">
        <f>CONCATENATE(D992,"_",IF(E992&lt;10,CONCATENATE("0",E992),E992),"_",H992,"@",G992)</f>
        <v>2015_13_PHI@NWE</v>
      </c>
      <c r="C992" t="s">
        <v>1</v>
      </c>
      <c r="D992">
        <v>2015</v>
      </c>
      <c r="E992">
        <f t="shared" si="30"/>
        <v>13</v>
      </c>
      <c r="F992">
        <v>13</v>
      </c>
      <c r="G992" t="s">
        <v>332</v>
      </c>
      <c r="H992" t="s">
        <v>86</v>
      </c>
      <c r="I992">
        <v>-13</v>
      </c>
      <c r="K992">
        <v>-8.5</v>
      </c>
      <c r="M992">
        <v>28</v>
      </c>
      <c r="N992">
        <v>35</v>
      </c>
      <c r="O992" t="str">
        <f>IF(OR(ISBLANK(N992),ISBLANK(M992)),"",IF(N992&gt;(M992+IF(ISBLANK(K992),I992,K992)),H992,IF(N992&lt;(M992+IF(ISBLANK(K992),I992,K992)),G992,"na")))</f>
        <v>PHI</v>
      </c>
      <c r="P992" t="str">
        <f>IF(OR(ISBLANK(N992),ISBLANK(M992)),"",IF(N992&gt;M992,H992,IF(N992&lt;M992,G992,"na")))</f>
        <v>PHI</v>
      </c>
      <c r="Q992" s="23" t="str">
        <f t="shared" si="31"/>
        <v/>
      </c>
    </row>
    <row r="993" spans="1:17" x14ac:dyDescent="0.25">
      <c r="A993">
        <v>992</v>
      </c>
      <c r="B993" s="2" t="str">
        <f>CONCATENATE(D993,"_",IF(E993&lt;10,CONCATENATE("0",E993),E993),"_",H993,"@",G993)</f>
        <v>2015_13_IND@PIT</v>
      </c>
      <c r="C993" t="s">
        <v>1</v>
      </c>
      <c r="D993">
        <v>2015</v>
      </c>
      <c r="E993">
        <f t="shared" si="30"/>
        <v>13</v>
      </c>
      <c r="F993">
        <v>13</v>
      </c>
      <c r="G993" t="s">
        <v>87</v>
      </c>
      <c r="H993" t="s">
        <v>76</v>
      </c>
      <c r="I993">
        <v>-6</v>
      </c>
      <c r="K993">
        <v>-7.5</v>
      </c>
      <c r="M993">
        <v>45</v>
      </c>
      <c r="N993">
        <v>10</v>
      </c>
      <c r="O993" t="str">
        <f>IF(OR(ISBLANK(N993),ISBLANK(M993)),"",IF(N993&gt;(M993+IF(ISBLANK(K993),I993,K993)),H993,IF(N993&lt;(M993+IF(ISBLANK(K993),I993,K993)),G993,"na")))</f>
        <v>PIT</v>
      </c>
      <c r="P993" t="str">
        <f>IF(OR(ISBLANK(N993),ISBLANK(M993)),"",IF(N993&gt;M993,H993,IF(N993&lt;M993,G993,"na")))</f>
        <v>PIT</v>
      </c>
      <c r="Q993" s="23" t="str">
        <f t="shared" si="31"/>
        <v/>
      </c>
    </row>
    <row r="994" spans="1:17" x14ac:dyDescent="0.25">
      <c r="A994">
        <v>993</v>
      </c>
      <c r="B994" s="2" t="str">
        <f>CONCATENATE(D994,"_",IF(E994&lt;10,CONCATENATE("0",E994),E994),"_",H994,"@",G994)</f>
        <v>2015_13_DAL@WAS</v>
      </c>
      <c r="C994" t="s">
        <v>1</v>
      </c>
      <c r="D994">
        <v>2015</v>
      </c>
      <c r="E994">
        <f t="shared" si="30"/>
        <v>13</v>
      </c>
      <c r="F994">
        <v>13</v>
      </c>
      <c r="G994" t="s">
        <v>94</v>
      </c>
      <c r="H994" t="s">
        <v>71</v>
      </c>
      <c r="I994">
        <v>-3</v>
      </c>
      <c r="K994">
        <v>-4</v>
      </c>
      <c r="M994">
        <v>16</v>
      </c>
      <c r="N994">
        <v>19</v>
      </c>
      <c r="O994" t="str">
        <f>IF(OR(ISBLANK(N994),ISBLANK(M994)),"",IF(N994&gt;(M994+IF(ISBLANK(K994),I994,K994)),H994,IF(N994&lt;(M994+IF(ISBLANK(K994),I994,K994)),G994,"na")))</f>
        <v>DAL</v>
      </c>
      <c r="P994" t="str">
        <f>IF(OR(ISBLANK(N994),ISBLANK(M994)),"",IF(N994&gt;M994,H994,IF(N994&lt;M994,G994,"na")))</f>
        <v>DAL</v>
      </c>
      <c r="Q994" s="23" t="str">
        <f t="shared" si="31"/>
        <v/>
      </c>
    </row>
    <row r="995" spans="1:17" x14ac:dyDescent="0.25">
      <c r="A995">
        <v>994</v>
      </c>
      <c r="B995" s="2" t="str">
        <f>CONCATENATE(D995,"_",IF(E995&lt;10,CONCATENATE("0",E995),E995),"_",H995,"@",G995)</f>
        <v>2015_14_MIN@ARI</v>
      </c>
      <c r="C995" t="s">
        <v>1</v>
      </c>
      <c r="D995">
        <v>2015</v>
      </c>
      <c r="E995">
        <f t="shared" si="30"/>
        <v>14</v>
      </c>
      <c r="F995">
        <v>14</v>
      </c>
      <c r="G995" t="s">
        <v>64</v>
      </c>
      <c r="H995" t="s">
        <v>80</v>
      </c>
      <c r="I995">
        <v>-7.5</v>
      </c>
      <c r="K995">
        <v>-8.5</v>
      </c>
      <c r="M995">
        <v>23</v>
      </c>
      <c r="N995">
        <v>20</v>
      </c>
      <c r="O995" t="str">
        <f>IF(OR(ISBLANK(N995),ISBLANK(M995)),"",IF(N995&gt;(M995+IF(ISBLANK(K995),I995,K995)),H995,IF(N995&lt;(M995+IF(ISBLANK(K995),I995,K995)),G995,"na")))</f>
        <v>MIN</v>
      </c>
      <c r="P995" t="str">
        <f>IF(OR(ISBLANK(N995),ISBLANK(M995)),"",IF(N995&gt;M995,H995,IF(N995&lt;M995,G995,"na")))</f>
        <v>ARI</v>
      </c>
      <c r="Q995" s="23" t="str">
        <f t="shared" si="31"/>
        <v/>
      </c>
    </row>
    <row r="996" spans="1:17" x14ac:dyDescent="0.25">
      <c r="A996">
        <v>995</v>
      </c>
      <c r="B996" s="2" t="str">
        <f>CONCATENATE(D996,"_",IF(E996&lt;10,CONCATENATE("0",E996),E996),"_",H996,"@",G996)</f>
        <v>2015_14_BUF@PHI</v>
      </c>
      <c r="C996" t="s">
        <v>1</v>
      </c>
      <c r="D996">
        <v>2015</v>
      </c>
      <c r="E996">
        <f t="shared" si="30"/>
        <v>14</v>
      </c>
      <c r="F996">
        <v>14</v>
      </c>
      <c r="G996" t="s">
        <v>86</v>
      </c>
      <c r="H996" t="s">
        <v>66</v>
      </c>
      <c r="I996">
        <v>-2</v>
      </c>
      <c r="K996">
        <v>0</v>
      </c>
      <c r="M996">
        <v>23</v>
      </c>
      <c r="N996">
        <v>20</v>
      </c>
      <c r="O996" t="str">
        <f>IF(OR(ISBLANK(N996),ISBLANK(M996)),"",IF(N996&gt;(M996+IF(ISBLANK(K996),I996,K996)),H996,IF(N996&lt;(M996+IF(ISBLANK(K996),I996,K996)),G996,"na")))</f>
        <v>PHI</v>
      </c>
      <c r="P996" t="str">
        <f>IF(OR(ISBLANK(N996),ISBLANK(M996)),"",IF(N996&gt;M996,H996,IF(N996&lt;M996,G996,"na")))</f>
        <v>PHI</v>
      </c>
      <c r="Q996" s="23" t="str">
        <f t="shared" si="31"/>
        <v/>
      </c>
    </row>
    <row r="997" spans="1:17" x14ac:dyDescent="0.25">
      <c r="A997">
        <v>996</v>
      </c>
      <c r="B997" s="2" t="str">
        <f>CONCATENATE(D997,"_",IF(E997&lt;10,CONCATENATE("0",E997),E997),"_",H997,"@",G997)</f>
        <v>2015_14_SFO@CLE</v>
      </c>
      <c r="C997" t="s">
        <v>1</v>
      </c>
      <c r="D997">
        <v>2015</v>
      </c>
      <c r="E997">
        <f t="shared" si="30"/>
        <v>14</v>
      </c>
      <c r="F997">
        <v>14</v>
      </c>
      <c r="G997" t="s">
        <v>70</v>
      </c>
      <c r="H997" t="s">
        <v>333</v>
      </c>
      <c r="I997">
        <v>-1</v>
      </c>
      <c r="K997">
        <v>-1.5</v>
      </c>
      <c r="M997">
        <v>24</v>
      </c>
      <c r="N997">
        <v>10</v>
      </c>
      <c r="O997" t="str">
        <f>IF(OR(ISBLANK(N997),ISBLANK(M997)),"",IF(N997&gt;(M997+IF(ISBLANK(K997),I997,K997)),H997,IF(N997&lt;(M997+IF(ISBLANK(K997),I997,K997)),G997,"na")))</f>
        <v>CLE</v>
      </c>
      <c r="P997" t="str">
        <f>IF(OR(ISBLANK(N997),ISBLANK(M997)),"",IF(N997&gt;M997,H997,IF(N997&lt;M997,G997,"na")))</f>
        <v>CLE</v>
      </c>
      <c r="Q997" s="23" t="str">
        <f t="shared" si="31"/>
        <v/>
      </c>
    </row>
    <row r="998" spans="1:17" x14ac:dyDescent="0.25">
      <c r="A998">
        <v>997</v>
      </c>
      <c r="B998" s="2" t="str">
        <f>CONCATENATE(D998,"_",IF(E998&lt;10,CONCATENATE("0",E998),E998),"_",H998,"@",G998)</f>
        <v>2015_14_DET@STL</v>
      </c>
      <c r="C998" t="s">
        <v>1</v>
      </c>
      <c r="D998">
        <v>2015</v>
      </c>
      <c r="E998">
        <f t="shared" si="30"/>
        <v>14</v>
      </c>
      <c r="F998">
        <v>14</v>
      </c>
      <c r="G998" t="s">
        <v>91</v>
      </c>
      <c r="H998" t="s">
        <v>73</v>
      </c>
      <c r="I998">
        <v>-1</v>
      </c>
      <c r="K998">
        <v>3</v>
      </c>
      <c r="M998">
        <v>21</v>
      </c>
      <c r="N998">
        <v>14</v>
      </c>
      <c r="O998" t="str">
        <f>IF(OR(ISBLANK(N998),ISBLANK(M998)),"",IF(N998&gt;(M998+IF(ISBLANK(K998),I998,K998)),H998,IF(N998&lt;(M998+IF(ISBLANK(K998),I998,K998)),G998,"na")))</f>
        <v>STL</v>
      </c>
      <c r="P998" t="str">
        <f>IF(OR(ISBLANK(N998),ISBLANK(M998)),"",IF(N998&gt;M998,H998,IF(N998&lt;M998,G998,"na")))</f>
        <v>STL</v>
      </c>
      <c r="Q998" s="23" t="str">
        <f t="shared" si="31"/>
        <v/>
      </c>
    </row>
    <row r="999" spans="1:17" x14ac:dyDescent="0.25">
      <c r="A999">
        <v>998</v>
      </c>
      <c r="B999" s="2" t="str">
        <f>CONCATENATE(D999,"_",IF(E999&lt;10,CONCATENATE("0",E999),E999),"_",H999,"@",G999)</f>
        <v>2015_14_NOR@TBY</v>
      </c>
      <c r="C999" t="s">
        <v>1</v>
      </c>
      <c r="D999">
        <v>2015</v>
      </c>
      <c r="E999">
        <f t="shared" si="30"/>
        <v>14</v>
      </c>
      <c r="F999">
        <v>14</v>
      </c>
      <c r="G999" t="s">
        <v>334</v>
      </c>
      <c r="H999" t="s">
        <v>335</v>
      </c>
      <c r="I999">
        <v>-4</v>
      </c>
      <c r="K999">
        <v>-4</v>
      </c>
      <c r="M999">
        <v>17</v>
      </c>
      <c r="N999">
        <v>24</v>
      </c>
      <c r="O999" t="str">
        <f>IF(OR(ISBLANK(N999),ISBLANK(M999)),"",IF(N999&gt;(M999+IF(ISBLANK(K999),I999,K999)),H999,IF(N999&lt;(M999+IF(ISBLANK(K999),I999,K999)),G999,"na")))</f>
        <v>NOR</v>
      </c>
      <c r="P999" t="str">
        <f>IF(OR(ISBLANK(N999),ISBLANK(M999)),"",IF(N999&gt;M999,H999,IF(N999&lt;M999,G999,"na")))</f>
        <v>NOR</v>
      </c>
      <c r="Q999" s="23" t="str">
        <f t="shared" si="31"/>
        <v/>
      </c>
    </row>
    <row r="1000" spans="1:17" x14ac:dyDescent="0.25">
      <c r="A1000">
        <v>999</v>
      </c>
      <c r="B1000" s="2" t="str">
        <f>CONCATENATE(D1000,"_",IF(E1000&lt;10,CONCATENATE("0",E1000),E1000),"_",H1000,"@",G1000)</f>
        <v>2015_14_TEN@NYJ</v>
      </c>
      <c r="C1000" t="s">
        <v>1</v>
      </c>
      <c r="D1000">
        <v>2015</v>
      </c>
      <c r="E1000">
        <f t="shared" si="30"/>
        <v>14</v>
      </c>
      <c r="F1000">
        <v>14</v>
      </c>
      <c r="G1000" t="s">
        <v>84</v>
      </c>
      <c r="H1000" t="s">
        <v>93</v>
      </c>
      <c r="I1000">
        <v>-7</v>
      </c>
      <c r="K1000">
        <v>-7</v>
      </c>
      <c r="M1000">
        <v>30</v>
      </c>
      <c r="N1000">
        <v>8</v>
      </c>
      <c r="O1000" t="str">
        <f>IF(OR(ISBLANK(N1000),ISBLANK(M1000)),"",IF(N1000&gt;(M1000+IF(ISBLANK(K1000),I1000,K1000)),H1000,IF(N1000&lt;(M1000+IF(ISBLANK(K1000),I1000,K1000)),G1000,"na")))</f>
        <v>NYJ</v>
      </c>
      <c r="P1000" t="str">
        <f>IF(OR(ISBLANK(N1000),ISBLANK(M1000)),"",IF(N1000&gt;M1000,H1000,IF(N1000&lt;M1000,G1000,"na")))</f>
        <v>NYJ</v>
      </c>
      <c r="Q1000" s="23" t="str">
        <f t="shared" si="31"/>
        <v/>
      </c>
    </row>
    <row r="1001" spans="1:17" x14ac:dyDescent="0.25">
      <c r="A1001">
        <v>1000</v>
      </c>
      <c r="B1001" s="2" t="str">
        <f>CONCATENATE(D1001,"_",IF(E1001&lt;10,CONCATENATE("0",E1001),E1001),"_",H1001,"@",G1001)</f>
        <v>2015_14_PIT@CIN</v>
      </c>
      <c r="C1001" t="s">
        <v>1</v>
      </c>
      <c r="D1001">
        <v>2015</v>
      </c>
      <c r="E1001">
        <f t="shared" si="30"/>
        <v>14</v>
      </c>
      <c r="F1001">
        <v>14</v>
      </c>
      <c r="G1001" t="s">
        <v>69</v>
      </c>
      <c r="H1001" t="s">
        <v>87</v>
      </c>
      <c r="I1001">
        <v>-3.5</v>
      </c>
      <c r="K1001">
        <v>-3</v>
      </c>
      <c r="M1001">
        <v>20</v>
      </c>
      <c r="N1001">
        <v>33</v>
      </c>
      <c r="O1001" t="str">
        <f>IF(OR(ISBLANK(N1001),ISBLANK(M1001)),"",IF(N1001&gt;(M1001+IF(ISBLANK(K1001),I1001,K1001)),H1001,IF(N1001&lt;(M1001+IF(ISBLANK(K1001),I1001,K1001)),G1001,"na")))</f>
        <v>PIT</v>
      </c>
      <c r="P1001" t="str">
        <f>IF(OR(ISBLANK(N1001),ISBLANK(M1001)),"",IF(N1001&gt;M1001,H1001,IF(N1001&lt;M1001,G1001,"na")))</f>
        <v>PIT</v>
      </c>
      <c r="Q1001" s="23" t="str">
        <f t="shared" si="31"/>
        <v/>
      </c>
    </row>
    <row r="1002" spans="1:17" x14ac:dyDescent="0.25">
      <c r="A1002">
        <v>1001</v>
      </c>
      <c r="B1002" s="2" t="str">
        <f>CONCATENATE(D1002,"_",IF(E1002&lt;10,CONCATENATE("0",E1002),E1002),"_",H1002,"@",G1002)</f>
        <v>2015_14_IND@JAX</v>
      </c>
      <c r="C1002" t="s">
        <v>1</v>
      </c>
      <c r="D1002">
        <v>2015</v>
      </c>
      <c r="E1002">
        <f t="shared" si="30"/>
        <v>14</v>
      </c>
      <c r="F1002">
        <v>14</v>
      </c>
      <c r="G1002" t="s">
        <v>77</v>
      </c>
      <c r="H1002" t="s">
        <v>76</v>
      </c>
      <c r="I1002">
        <v>0</v>
      </c>
      <c r="K1002">
        <v>0</v>
      </c>
      <c r="M1002">
        <v>51</v>
      </c>
      <c r="N1002">
        <v>16</v>
      </c>
      <c r="O1002" t="str">
        <f>IF(OR(ISBLANK(N1002),ISBLANK(M1002)),"",IF(N1002&gt;(M1002+IF(ISBLANK(K1002),I1002,K1002)),H1002,IF(N1002&lt;(M1002+IF(ISBLANK(K1002),I1002,K1002)),G1002,"na")))</f>
        <v>JAX</v>
      </c>
      <c r="P1002" t="str">
        <f>IF(OR(ISBLANK(N1002),ISBLANK(M1002)),"",IF(N1002&gt;M1002,H1002,IF(N1002&lt;M1002,G1002,"na")))</f>
        <v>JAX</v>
      </c>
      <c r="Q1002" s="23" t="str">
        <f t="shared" si="31"/>
        <v/>
      </c>
    </row>
    <row r="1003" spans="1:17" x14ac:dyDescent="0.25">
      <c r="A1003">
        <v>1002</v>
      </c>
      <c r="B1003" s="2" t="str">
        <f>CONCATENATE(D1003,"_",IF(E1003&lt;10,CONCATENATE("0",E1003),E1003),"_",H1003,"@",G1003)</f>
        <v>2015_14_SD@KCY</v>
      </c>
      <c r="C1003" t="s">
        <v>1</v>
      </c>
      <c r="D1003">
        <v>2015</v>
      </c>
      <c r="E1003">
        <f t="shared" si="30"/>
        <v>14</v>
      </c>
      <c r="F1003">
        <v>14</v>
      </c>
      <c r="G1003" t="s">
        <v>331</v>
      </c>
      <c r="H1003" t="s">
        <v>88</v>
      </c>
      <c r="I1003">
        <v>-10</v>
      </c>
      <c r="K1003">
        <v>-10.5</v>
      </c>
      <c r="M1003">
        <v>10</v>
      </c>
      <c r="N1003">
        <v>3</v>
      </c>
      <c r="O1003" t="str">
        <f>IF(OR(ISBLANK(N1003),ISBLANK(M1003)),"",IF(N1003&gt;(M1003+IF(ISBLANK(K1003),I1003,K1003)),H1003,IF(N1003&lt;(M1003+IF(ISBLANK(K1003),I1003,K1003)),G1003,"na")))</f>
        <v>SD</v>
      </c>
      <c r="P1003" t="str">
        <f>IF(OR(ISBLANK(N1003),ISBLANK(M1003)),"",IF(N1003&gt;M1003,H1003,IF(N1003&lt;M1003,G1003,"na")))</f>
        <v>KCY</v>
      </c>
      <c r="Q1003" s="23" t="str">
        <f t="shared" si="31"/>
        <v/>
      </c>
    </row>
    <row r="1004" spans="1:17" x14ac:dyDescent="0.25">
      <c r="A1004">
        <v>1003</v>
      </c>
      <c r="B1004" s="2" t="str">
        <f>CONCATENATE(D1004,"_",IF(E1004&lt;10,CONCATENATE("0",E1004),E1004),"_",H1004,"@",G1004)</f>
        <v>2015_14_WAS@CHI</v>
      </c>
      <c r="C1004" t="s">
        <v>1</v>
      </c>
      <c r="D1004">
        <v>2015</v>
      </c>
      <c r="E1004">
        <f t="shared" si="30"/>
        <v>14</v>
      </c>
      <c r="F1004">
        <v>14</v>
      </c>
      <c r="G1004" t="s">
        <v>68</v>
      </c>
      <c r="H1004" t="s">
        <v>94</v>
      </c>
      <c r="I1004">
        <v>-3</v>
      </c>
      <c r="K1004">
        <v>-3.5</v>
      </c>
      <c r="M1004">
        <v>21</v>
      </c>
      <c r="N1004">
        <v>24</v>
      </c>
      <c r="O1004" t="str">
        <f>IF(OR(ISBLANK(N1004),ISBLANK(M1004)),"",IF(N1004&gt;(M1004+IF(ISBLANK(K1004),I1004,K1004)),H1004,IF(N1004&lt;(M1004+IF(ISBLANK(K1004),I1004,K1004)),G1004,"na")))</f>
        <v>WAS</v>
      </c>
      <c r="P1004" t="str">
        <f>IF(OR(ISBLANK(N1004),ISBLANK(M1004)),"",IF(N1004&gt;M1004,H1004,IF(N1004&lt;M1004,G1004,"na")))</f>
        <v>WAS</v>
      </c>
      <c r="Q1004" s="23" t="str">
        <f t="shared" si="31"/>
        <v/>
      </c>
    </row>
    <row r="1005" spans="1:17" x14ac:dyDescent="0.25">
      <c r="A1005">
        <v>1004</v>
      </c>
      <c r="B1005" s="2" t="str">
        <f>CONCATENATE(D1005,"_",IF(E1005&lt;10,CONCATENATE("0",E1005),E1005),"_",H1005,"@",G1005)</f>
        <v>2015_14_ATL@CAR</v>
      </c>
      <c r="C1005" t="s">
        <v>1</v>
      </c>
      <c r="D1005">
        <v>2015</v>
      </c>
      <c r="E1005">
        <f t="shared" si="30"/>
        <v>14</v>
      </c>
      <c r="F1005">
        <v>14</v>
      </c>
      <c r="G1005" t="s">
        <v>67</v>
      </c>
      <c r="H1005" t="s">
        <v>20</v>
      </c>
      <c r="I1005">
        <v>-7.5</v>
      </c>
      <c r="K1005">
        <v>-8.5</v>
      </c>
      <c r="M1005">
        <v>38</v>
      </c>
      <c r="N1005">
        <v>0</v>
      </c>
      <c r="O1005" t="str">
        <f>IF(OR(ISBLANK(N1005),ISBLANK(M1005)),"",IF(N1005&gt;(M1005+IF(ISBLANK(K1005),I1005,K1005)),H1005,IF(N1005&lt;(M1005+IF(ISBLANK(K1005),I1005,K1005)),G1005,"na")))</f>
        <v>CAR</v>
      </c>
      <c r="P1005" t="str">
        <f>IF(OR(ISBLANK(N1005),ISBLANK(M1005)),"",IF(N1005&gt;M1005,H1005,IF(N1005&lt;M1005,G1005,"na")))</f>
        <v>CAR</v>
      </c>
      <c r="Q1005" s="23" t="str">
        <f t="shared" si="31"/>
        <v/>
      </c>
    </row>
    <row r="1006" spans="1:17" x14ac:dyDescent="0.25">
      <c r="A1006">
        <v>1005</v>
      </c>
      <c r="B1006" s="2" t="str">
        <f>CONCATENATE(D1006,"_",IF(E1006&lt;10,CONCATENATE("0",E1006),E1006),"_",H1006,"@",G1006)</f>
        <v>2015_14_SEA@BAL</v>
      </c>
      <c r="C1006" t="s">
        <v>1</v>
      </c>
      <c r="D1006">
        <v>2015</v>
      </c>
      <c r="E1006">
        <f t="shared" si="30"/>
        <v>14</v>
      </c>
      <c r="F1006">
        <v>14</v>
      </c>
      <c r="G1006" t="s">
        <v>65</v>
      </c>
      <c r="H1006" t="s">
        <v>89</v>
      </c>
      <c r="I1006">
        <v>6</v>
      </c>
      <c r="K1006">
        <v>10</v>
      </c>
      <c r="M1006">
        <v>6</v>
      </c>
      <c r="N1006">
        <v>35</v>
      </c>
      <c r="O1006" t="str">
        <f>IF(OR(ISBLANK(N1006),ISBLANK(M1006)),"",IF(N1006&gt;(M1006+IF(ISBLANK(K1006),I1006,K1006)),H1006,IF(N1006&lt;(M1006+IF(ISBLANK(K1006),I1006,K1006)),G1006,"na")))</f>
        <v>SEA</v>
      </c>
      <c r="P1006" t="str">
        <f>IF(OR(ISBLANK(N1006),ISBLANK(M1006)),"",IF(N1006&gt;M1006,H1006,IF(N1006&lt;M1006,G1006,"na")))</f>
        <v>SEA</v>
      </c>
      <c r="Q1006" s="23" t="str">
        <f t="shared" si="31"/>
        <v/>
      </c>
    </row>
    <row r="1007" spans="1:17" x14ac:dyDescent="0.25">
      <c r="A1007">
        <v>1006</v>
      </c>
      <c r="B1007" s="2" t="str">
        <f>CONCATENATE(D1007,"_",IF(E1007&lt;10,CONCATENATE("0",E1007),E1007),"_",H1007,"@",G1007)</f>
        <v>2015_14_OAK@DEN</v>
      </c>
      <c r="C1007" t="s">
        <v>1</v>
      </c>
      <c r="D1007">
        <v>2015</v>
      </c>
      <c r="E1007">
        <f t="shared" si="30"/>
        <v>14</v>
      </c>
      <c r="F1007">
        <v>14</v>
      </c>
      <c r="G1007" t="s">
        <v>72</v>
      </c>
      <c r="H1007" t="s">
        <v>85</v>
      </c>
      <c r="I1007">
        <v>-7.5</v>
      </c>
      <c r="K1007">
        <v>-7</v>
      </c>
      <c r="M1007">
        <v>12</v>
      </c>
      <c r="N1007">
        <v>15</v>
      </c>
      <c r="O1007" t="str">
        <f>IF(OR(ISBLANK(N1007),ISBLANK(M1007)),"",IF(N1007&gt;(M1007+IF(ISBLANK(K1007),I1007,K1007)),H1007,IF(N1007&lt;(M1007+IF(ISBLANK(K1007),I1007,K1007)),G1007,"na")))</f>
        <v>OAK</v>
      </c>
      <c r="P1007" t="str">
        <f>IF(OR(ISBLANK(N1007),ISBLANK(M1007)),"",IF(N1007&gt;M1007,H1007,IF(N1007&lt;M1007,G1007,"na")))</f>
        <v>OAK</v>
      </c>
      <c r="Q1007" s="23" t="str">
        <f t="shared" si="31"/>
        <v/>
      </c>
    </row>
    <row r="1008" spans="1:17" x14ac:dyDescent="0.25">
      <c r="A1008">
        <v>1007</v>
      </c>
      <c r="B1008" s="2" t="str">
        <f>CONCATENATE(D1008,"_",IF(E1008&lt;10,CONCATENATE("0",E1008),E1008),"_",H1008,"@",G1008)</f>
        <v>2015_14_DAL@GBY</v>
      </c>
      <c r="C1008" t="s">
        <v>1</v>
      </c>
      <c r="D1008">
        <v>2015</v>
      </c>
      <c r="E1008">
        <f t="shared" si="30"/>
        <v>14</v>
      </c>
      <c r="F1008">
        <v>14</v>
      </c>
      <c r="G1008" t="s">
        <v>330</v>
      </c>
      <c r="H1008" t="s">
        <v>71</v>
      </c>
      <c r="I1008">
        <v>-7.5</v>
      </c>
      <c r="K1008">
        <v>-7</v>
      </c>
      <c r="M1008">
        <v>28</v>
      </c>
      <c r="N1008">
        <v>7</v>
      </c>
      <c r="O1008" t="str">
        <f>IF(OR(ISBLANK(N1008),ISBLANK(M1008)),"",IF(N1008&gt;(M1008+IF(ISBLANK(K1008),I1008,K1008)),H1008,IF(N1008&lt;(M1008+IF(ISBLANK(K1008),I1008,K1008)),G1008,"na")))</f>
        <v>GBY</v>
      </c>
      <c r="P1008" t="str">
        <f>IF(OR(ISBLANK(N1008),ISBLANK(M1008)),"",IF(N1008&gt;M1008,H1008,IF(N1008&lt;M1008,G1008,"na")))</f>
        <v>GBY</v>
      </c>
      <c r="Q1008" s="23" t="str">
        <f t="shared" si="31"/>
        <v/>
      </c>
    </row>
    <row r="1009" spans="1:17" x14ac:dyDescent="0.25">
      <c r="A1009">
        <v>1008</v>
      </c>
      <c r="B1009" s="2" t="str">
        <f>CONCATENATE(D1009,"_",IF(E1009&lt;10,CONCATENATE("0",E1009),E1009),"_",H1009,"@",G1009)</f>
        <v>2015_14_NWE@HOU</v>
      </c>
      <c r="C1009" t="s">
        <v>1</v>
      </c>
      <c r="D1009">
        <v>2015</v>
      </c>
      <c r="E1009">
        <f t="shared" si="30"/>
        <v>14</v>
      </c>
      <c r="F1009">
        <v>14</v>
      </c>
      <c r="G1009" t="s">
        <v>75</v>
      </c>
      <c r="H1009" t="s">
        <v>332</v>
      </c>
      <c r="I1009">
        <v>3.5</v>
      </c>
      <c r="K1009">
        <v>3.5</v>
      </c>
      <c r="M1009">
        <v>6</v>
      </c>
      <c r="N1009">
        <v>27</v>
      </c>
      <c r="O1009" t="str">
        <f>IF(OR(ISBLANK(N1009),ISBLANK(M1009)),"",IF(N1009&gt;(M1009+IF(ISBLANK(K1009),I1009,K1009)),H1009,IF(N1009&lt;(M1009+IF(ISBLANK(K1009),I1009,K1009)),G1009,"na")))</f>
        <v>NWE</v>
      </c>
      <c r="P1009" t="str">
        <f>IF(OR(ISBLANK(N1009),ISBLANK(M1009)),"",IF(N1009&gt;M1009,H1009,IF(N1009&lt;M1009,G1009,"na")))</f>
        <v>NWE</v>
      </c>
      <c r="Q1009" s="23" t="str">
        <f t="shared" si="31"/>
        <v/>
      </c>
    </row>
    <row r="1010" spans="1:17" x14ac:dyDescent="0.25">
      <c r="A1010">
        <v>1009</v>
      </c>
      <c r="B1010" s="2" t="str">
        <f>CONCATENATE(D1010,"_",IF(E1010&lt;10,CONCATENATE("0",E1010),E1010),"_",H1010,"@",G1010)</f>
        <v>2015_14_NYG@MIA</v>
      </c>
      <c r="C1010" t="s">
        <v>1</v>
      </c>
      <c r="D1010">
        <v>2015</v>
      </c>
      <c r="E1010">
        <f t="shared" si="30"/>
        <v>14</v>
      </c>
      <c r="F1010">
        <v>14</v>
      </c>
      <c r="G1010" t="s">
        <v>79</v>
      </c>
      <c r="H1010" t="s">
        <v>83</v>
      </c>
      <c r="I1010">
        <v>0</v>
      </c>
      <c r="K1010">
        <v>1</v>
      </c>
      <c r="M1010">
        <v>24</v>
      </c>
      <c r="N1010">
        <v>31</v>
      </c>
      <c r="O1010" t="str">
        <f>IF(OR(ISBLANK(N1010),ISBLANK(M1010)),"",IF(N1010&gt;(M1010+IF(ISBLANK(K1010),I1010,K1010)),H1010,IF(N1010&lt;(M1010+IF(ISBLANK(K1010),I1010,K1010)),G1010,"na")))</f>
        <v>NYG</v>
      </c>
      <c r="P1010" t="str">
        <f>IF(OR(ISBLANK(N1010),ISBLANK(M1010)),"",IF(N1010&gt;M1010,H1010,IF(N1010&lt;M1010,G1010,"na")))</f>
        <v>NYG</v>
      </c>
      <c r="Q1010" s="23" t="str">
        <f t="shared" si="31"/>
        <v/>
      </c>
    </row>
    <row r="1011" spans="1:17" x14ac:dyDescent="0.25">
      <c r="A1011">
        <v>1010</v>
      </c>
      <c r="B1011" s="2" t="str">
        <f>CONCATENATE(D1011,"_",IF(E1011&lt;10,CONCATENATE("0",E1011),E1011),"_",H1011,"@",G1011)</f>
        <v>2015_15_TBY@STL</v>
      </c>
      <c r="C1011" t="s">
        <v>1</v>
      </c>
      <c r="D1011">
        <v>2015</v>
      </c>
      <c r="E1011">
        <f t="shared" si="30"/>
        <v>15</v>
      </c>
      <c r="F1011">
        <v>15</v>
      </c>
      <c r="G1011" t="s">
        <v>91</v>
      </c>
      <c r="H1011" t="s">
        <v>334</v>
      </c>
      <c r="I1011">
        <v>0</v>
      </c>
      <c r="K1011">
        <v>-1</v>
      </c>
      <c r="M1011">
        <v>31</v>
      </c>
      <c r="N1011">
        <v>23</v>
      </c>
      <c r="O1011" t="str">
        <f>IF(OR(ISBLANK(N1011),ISBLANK(M1011)),"",IF(N1011&gt;(M1011+IF(ISBLANK(K1011),I1011,K1011)),H1011,IF(N1011&lt;(M1011+IF(ISBLANK(K1011),I1011,K1011)),G1011,"na")))</f>
        <v>STL</v>
      </c>
      <c r="P1011" t="str">
        <f>IF(OR(ISBLANK(N1011),ISBLANK(M1011)),"",IF(N1011&gt;M1011,H1011,IF(N1011&lt;M1011,G1011,"na")))</f>
        <v>STL</v>
      </c>
      <c r="Q1011" s="23" t="str">
        <f t="shared" si="31"/>
        <v/>
      </c>
    </row>
    <row r="1012" spans="1:17" x14ac:dyDescent="0.25">
      <c r="A1012">
        <v>1011</v>
      </c>
      <c r="B1012" s="2" t="str">
        <f>CONCATENATE(D1012,"_",IF(E1012&lt;10,CONCATENATE("0",E1012),E1012),"_",H1012,"@",G1012)</f>
        <v>2015_15_NYJ@DAL</v>
      </c>
      <c r="C1012" t="s">
        <v>1</v>
      </c>
      <c r="D1012">
        <v>2015</v>
      </c>
      <c r="E1012">
        <f t="shared" si="30"/>
        <v>15</v>
      </c>
      <c r="F1012">
        <v>15</v>
      </c>
      <c r="G1012" t="s">
        <v>71</v>
      </c>
      <c r="H1012" t="s">
        <v>84</v>
      </c>
      <c r="I1012">
        <v>3</v>
      </c>
      <c r="K1012">
        <v>3.5</v>
      </c>
      <c r="M1012">
        <v>16</v>
      </c>
      <c r="N1012">
        <v>19</v>
      </c>
      <c r="O1012" t="str">
        <f>IF(OR(ISBLANK(N1012),ISBLANK(M1012)),"",IF(N1012&gt;(M1012+IF(ISBLANK(K1012),I1012,K1012)),H1012,IF(N1012&lt;(M1012+IF(ISBLANK(K1012),I1012,K1012)),G1012,"na")))</f>
        <v>DAL</v>
      </c>
      <c r="P1012" t="str">
        <f>IF(OR(ISBLANK(N1012),ISBLANK(M1012)),"",IF(N1012&gt;M1012,H1012,IF(N1012&lt;M1012,G1012,"na")))</f>
        <v>NYJ</v>
      </c>
      <c r="Q1012" s="23" t="str">
        <f t="shared" si="31"/>
        <v/>
      </c>
    </row>
    <row r="1013" spans="1:17" x14ac:dyDescent="0.25">
      <c r="A1013">
        <v>1012</v>
      </c>
      <c r="B1013" s="2" t="str">
        <f>CONCATENATE(D1013,"_",IF(E1013&lt;10,CONCATENATE("0",E1013),E1013),"_",H1013,"@",G1013)</f>
        <v>2015_15_CHI@MIN</v>
      </c>
      <c r="C1013" t="s">
        <v>1</v>
      </c>
      <c r="D1013">
        <v>2015</v>
      </c>
      <c r="E1013">
        <f t="shared" si="30"/>
        <v>15</v>
      </c>
      <c r="F1013">
        <v>15</v>
      </c>
      <c r="G1013" t="s">
        <v>80</v>
      </c>
      <c r="H1013" t="s">
        <v>68</v>
      </c>
      <c r="I1013">
        <v>-5</v>
      </c>
      <c r="K1013">
        <v>-5.5</v>
      </c>
      <c r="M1013">
        <v>38</v>
      </c>
      <c r="N1013">
        <v>17</v>
      </c>
      <c r="O1013" t="str">
        <f>IF(OR(ISBLANK(N1013),ISBLANK(M1013)),"",IF(N1013&gt;(M1013+IF(ISBLANK(K1013),I1013,K1013)),H1013,IF(N1013&lt;(M1013+IF(ISBLANK(K1013),I1013,K1013)),G1013,"na")))</f>
        <v>MIN</v>
      </c>
      <c r="P1013" t="str">
        <f>IF(OR(ISBLANK(N1013),ISBLANK(M1013)),"",IF(N1013&gt;M1013,H1013,IF(N1013&lt;M1013,G1013,"na")))</f>
        <v>MIN</v>
      </c>
      <c r="Q1013" s="23" t="str">
        <f t="shared" si="31"/>
        <v/>
      </c>
    </row>
    <row r="1014" spans="1:17" x14ac:dyDescent="0.25">
      <c r="A1014">
        <v>1013</v>
      </c>
      <c r="B1014" s="2" t="str">
        <f>CONCATENATE(D1014,"_",IF(E1014&lt;10,CONCATENATE("0",E1014),E1014),"_",H1014,"@",G1014)</f>
        <v>2015_15_ATL@JAX</v>
      </c>
      <c r="C1014" t="s">
        <v>1</v>
      </c>
      <c r="D1014">
        <v>2015</v>
      </c>
      <c r="E1014">
        <f t="shared" si="30"/>
        <v>15</v>
      </c>
      <c r="F1014">
        <v>15</v>
      </c>
      <c r="G1014" t="s">
        <v>77</v>
      </c>
      <c r="H1014" t="s">
        <v>20</v>
      </c>
      <c r="I1014">
        <v>-3</v>
      </c>
      <c r="K1014">
        <v>-3</v>
      </c>
      <c r="M1014">
        <v>17</v>
      </c>
      <c r="N1014">
        <v>23</v>
      </c>
      <c r="O1014" t="str">
        <f>IF(OR(ISBLANK(N1014),ISBLANK(M1014)),"",IF(N1014&gt;(M1014+IF(ISBLANK(K1014),I1014,K1014)),H1014,IF(N1014&lt;(M1014+IF(ISBLANK(K1014),I1014,K1014)),G1014,"na")))</f>
        <v>ATL</v>
      </c>
      <c r="P1014" t="str">
        <f>IF(OR(ISBLANK(N1014),ISBLANK(M1014)),"",IF(N1014&gt;M1014,H1014,IF(N1014&lt;M1014,G1014,"na")))</f>
        <v>ATL</v>
      </c>
      <c r="Q1014" s="23" t="str">
        <f t="shared" si="31"/>
        <v/>
      </c>
    </row>
    <row r="1015" spans="1:17" x14ac:dyDescent="0.25">
      <c r="A1015">
        <v>1014</v>
      </c>
      <c r="B1015" s="2" t="str">
        <f>CONCATENATE(D1015,"_",IF(E1015&lt;10,CONCATENATE("0",E1015),E1015),"_",H1015,"@",G1015)</f>
        <v>2015_15_HOU@IND</v>
      </c>
      <c r="C1015" t="s">
        <v>1</v>
      </c>
      <c r="D1015">
        <v>2015</v>
      </c>
      <c r="E1015">
        <f t="shared" si="30"/>
        <v>15</v>
      </c>
      <c r="F1015">
        <v>15</v>
      </c>
      <c r="G1015" t="s">
        <v>76</v>
      </c>
      <c r="H1015" t="s">
        <v>75</v>
      </c>
      <c r="I1015">
        <v>0</v>
      </c>
      <c r="K1015">
        <v>-1</v>
      </c>
      <c r="M1015">
        <v>10</v>
      </c>
      <c r="N1015">
        <v>16</v>
      </c>
      <c r="O1015" t="str">
        <f>IF(OR(ISBLANK(N1015),ISBLANK(M1015)),"",IF(N1015&gt;(M1015+IF(ISBLANK(K1015),I1015,K1015)),H1015,IF(N1015&lt;(M1015+IF(ISBLANK(K1015),I1015,K1015)),G1015,"na")))</f>
        <v>HOU</v>
      </c>
      <c r="P1015" t="str">
        <f>IF(OR(ISBLANK(N1015),ISBLANK(M1015)),"",IF(N1015&gt;M1015,H1015,IF(N1015&lt;M1015,G1015,"na")))</f>
        <v>HOU</v>
      </c>
      <c r="Q1015" s="23" t="str">
        <f t="shared" si="31"/>
        <v/>
      </c>
    </row>
    <row r="1016" spans="1:17" x14ac:dyDescent="0.25">
      <c r="A1016">
        <v>1015</v>
      </c>
      <c r="B1016" s="2" t="str">
        <f>CONCATENATE(D1016,"_",IF(E1016&lt;10,CONCATENATE("0",E1016),E1016),"_",H1016,"@",G1016)</f>
        <v>2015_15_CAR@NYG</v>
      </c>
      <c r="C1016" t="s">
        <v>1</v>
      </c>
      <c r="D1016">
        <v>2015</v>
      </c>
      <c r="E1016">
        <f t="shared" si="30"/>
        <v>15</v>
      </c>
      <c r="F1016">
        <v>15</v>
      </c>
      <c r="G1016" t="s">
        <v>83</v>
      </c>
      <c r="H1016" t="s">
        <v>67</v>
      </c>
      <c r="I1016">
        <v>4</v>
      </c>
      <c r="K1016">
        <v>4.5</v>
      </c>
      <c r="M1016">
        <v>35</v>
      </c>
      <c r="N1016">
        <v>38</v>
      </c>
      <c r="O1016" t="str">
        <f>IF(OR(ISBLANK(N1016),ISBLANK(M1016)),"",IF(N1016&gt;(M1016+IF(ISBLANK(K1016),I1016,K1016)),H1016,IF(N1016&lt;(M1016+IF(ISBLANK(K1016),I1016,K1016)),G1016,"na")))</f>
        <v>NYG</v>
      </c>
      <c r="P1016" t="str">
        <f>IF(OR(ISBLANK(N1016),ISBLANK(M1016)),"",IF(N1016&gt;M1016,H1016,IF(N1016&lt;M1016,G1016,"na")))</f>
        <v>CAR</v>
      </c>
      <c r="Q1016" s="23" t="str">
        <f t="shared" si="31"/>
        <v/>
      </c>
    </row>
    <row r="1017" spans="1:17" x14ac:dyDescent="0.25">
      <c r="A1017">
        <v>1016</v>
      </c>
      <c r="B1017" s="2" t="str">
        <f>CONCATENATE(D1017,"_",IF(E1017&lt;10,CONCATENATE("0",E1017),E1017),"_",H1017,"@",G1017)</f>
        <v>2015_15_TEN@NWE</v>
      </c>
      <c r="C1017" t="s">
        <v>1</v>
      </c>
      <c r="D1017">
        <v>2015</v>
      </c>
      <c r="E1017">
        <f t="shared" si="30"/>
        <v>15</v>
      </c>
      <c r="F1017">
        <v>15</v>
      </c>
      <c r="G1017" t="s">
        <v>332</v>
      </c>
      <c r="H1017" t="s">
        <v>93</v>
      </c>
      <c r="I1017">
        <v>-13.5</v>
      </c>
      <c r="K1017">
        <v>-14</v>
      </c>
      <c r="M1017">
        <v>33</v>
      </c>
      <c r="N1017">
        <v>16</v>
      </c>
      <c r="O1017" t="str">
        <f>IF(OR(ISBLANK(N1017),ISBLANK(M1017)),"",IF(N1017&gt;(M1017+IF(ISBLANK(K1017),I1017,K1017)),H1017,IF(N1017&lt;(M1017+IF(ISBLANK(K1017),I1017,K1017)),G1017,"na")))</f>
        <v>NWE</v>
      </c>
      <c r="P1017" t="str">
        <f>IF(OR(ISBLANK(N1017),ISBLANK(M1017)),"",IF(N1017&gt;M1017,H1017,IF(N1017&lt;M1017,G1017,"na")))</f>
        <v>NWE</v>
      </c>
      <c r="Q1017" s="23" t="str">
        <f t="shared" si="31"/>
        <v/>
      </c>
    </row>
    <row r="1018" spans="1:17" x14ac:dyDescent="0.25">
      <c r="A1018">
        <v>1017</v>
      </c>
      <c r="B1018" s="2" t="str">
        <f>CONCATENATE(D1018,"_",IF(E1018&lt;10,CONCATENATE("0",E1018),E1018),"_",H1018,"@",G1018)</f>
        <v>2015_15_BUF@WAS</v>
      </c>
      <c r="C1018" t="s">
        <v>1</v>
      </c>
      <c r="D1018">
        <v>2015</v>
      </c>
      <c r="E1018">
        <f t="shared" si="30"/>
        <v>15</v>
      </c>
      <c r="F1018">
        <v>15</v>
      </c>
      <c r="G1018" t="s">
        <v>94</v>
      </c>
      <c r="H1018" t="s">
        <v>66</v>
      </c>
      <c r="I1018">
        <v>0</v>
      </c>
      <c r="K1018">
        <v>2.5</v>
      </c>
      <c r="M1018">
        <v>35</v>
      </c>
      <c r="N1018">
        <v>25</v>
      </c>
      <c r="O1018" t="str">
        <f>IF(OR(ISBLANK(N1018),ISBLANK(M1018)),"",IF(N1018&gt;(M1018+IF(ISBLANK(K1018),I1018,K1018)),H1018,IF(N1018&lt;(M1018+IF(ISBLANK(K1018),I1018,K1018)),G1018,"na")))</f>
        <v>WAS</v>
      </c>
      <c r="P1018" t="str">
        <f>IF(OR(ISBLANK(N1018),ISBLANK(M1018)),"",IF(N1018&gt;M1018,H1018,IF(N1018&lt;M1018,G1018,"na")))</f>
        <v>WAS</v>
      </c>
      <c r="Q1018" s="23" t="str">
        <f t="shared" si="31"/>
        <v/>
      </c>
    </row>
    <row r="1019" spans="1:17" x14ac:dyDescent="0.25">
      <c r="A1019">
        <v>1018</v>
      </c>
      <c r="B1019" s="2" t="str">
        <f>CONCATENATE(D1019,"_",IF(E1019&lt;10,CONCATENATE("0",E1019),E1019),"_",H1019,"@",G1019)</f>
        <v>2015_15_KCY@BAL</v>
      </c>
      <c r="C1019" t="s">
        <v>1</v>
      </c>
      <c r="D1019">
        <v>2015</v>
      </c>
      <c r="E1019">
        <f t="shared" si="30"/>
        <v>15</v>
      </c>
      <c r="F1019">
        <v>15</v>
      </c>
      <c r="G1019" t="s">
        <v>65</v>
      </c>
      <c r="H1019" t="s">
        <v>331</v>
      </c>
      <c r="I1019">
        <v>7</v>
      </c>
      <c r="K1019">
        <v>6.5</v>
      </c>
      <c r="M1019">
        <v>14</v>
      </c>
      <c r="N1019">
        <v>34</v>
      </c>
      <c r="O1019" t="str">
        <f>IF(OR(ISBLANK(N1019),ISBLANK(M1019)),"",IF(N1019&gt;(M1019+IF(ISBLANK(K1019),I1019,K1019)),H1019,IF(N1019&lt;(M1019+IF(ISBLANK(K1019),I1019,K1019)),G1019,"na")))</f>
        <v>KCY</v>
      </c>
      <c r="P1019" t="str">
        <f>IF(OR(ISBLANK(N1019),ISBLANK(M1019)),"",IF(N1019&gt;M1019,H1019,IF(N1019&lt;M1019,G1019,"na")))</f>
        <v>KCY</v>
      </c>
      <c r="Q1019" s="23" t="str">
        <f t="shared" si="31"/>
        <v/>
      </c>
    </row>
    <row r="1020" spans="1:17" x14ac:dyDescent="0.25">
      <c r="A1020">
        <v>1019</v>
      </c>
      <c r="B1020" s="2" t="str">
        <f>CONCATENATE(D1020,"_",IF(E1020&lt;10,CONCATENATE("0",E1020),E1020),"_",H1020,"@",G1020)</f>
        <v>2015_15_CLE@SEA</v>
      </c>
      <c r="C1020" t="s">
        <v>1</v>
      </c>
      <c r="D1020">
        <v>2015</v>
      </c>
      <c r="E1020">
        <f t="shared" si="30"/>
        <v>15</v>
      </c>
      <c r="F1020">
        <v>15</v>
      </c>
      <c r="G1020" t="s">
        <v>89</v>
      </c>
      <c r="H1020" t="s">
        <v>70</v>
      </c>
      <c r="I1020">
        <v>-14</v>
      </c>
      <c r="K1020">
        <v>-14.5</v>
      </c>
      <c r="M1020">
        <v>30</v>
      </c>
      <c r="N1020">
        <v>13</v>
      </c>
      <c r="O1020" t="str">
        <f>IF(OR(ISBLANK(N1020),ISBLANK(M1020)),"",IF(N1020&gt;(M1020+IF(ISBLANK(K1020),I1020,K1020)),H1020,IF(N1020&lt;(M1020+IF(ISBLANK(K1020),I1020,K1020)),G1020,"na")))</f>
        <v>SEA</v>
      </c>
      <c r="P1020" t="str">
        <f>IF(OR(ISBLANK(N1020),ISBLANK(M1020)),"",IF(N1020&gt;M1020,H1020,IF(N1020&lt;M1020,G1020,"na")))</f>
        <v>SEA</v>
      </c>
      <c r="Q1020" s="23" t="str">
        <f t="shared" si="31"/>
        <v/>
      </c>
    </row>
    <row r="1021" spans="1:17" x14ac:dyDescent="0.25">
      <c r="A1021">
        <v>1020</v>
      </c>
      <c r="B1021" s="2" t="str">
        <f>CONCATENATE(D1021,"_",IF(E1021&lt;10,CONCATENATE("0",E1021),E1021),"_",H1021,"@",G1021)</f>
        <v>2015_15_GBY@OAK</v>
      </c>
      <c r="C1021" t="s">
        <v>1</v>
      </c>
      <c r="D1021">
        <v>2015</v>
      </c>
      <c r="E1021">
        <f t="shared" si="30"/>
        <v>15</v>
      </c>
      <c r="F1021">
        <v>15</v>
      </c>
      <c r="G1021" t="s">
        <v>85</v>
      </c>
      <c r="H1021" t="s">
        <v>330</v>
      </c>
      <c r="I1021">
        <v>3</v>
      </c>
      <c r="K1021">
        <v>4</v>
      </c>
      <c r="M1021">
        <v>20</v>
      </c>
      <c r="N1021">
        <v>30</v>
      </c>
      <c r="O1021" t="str">
        <f>IF(OR(ISBLANK(N1021),ISBLANK(M1021)),"",IF(N1021&gt;(M1021+IF(ISBLANK(K1021),I1021,K1021)),H1021,IF(N1021&lt;(M1021+IF(ISBLANK(K1021),I1021,K1021)),G1021,"na")))</f>
        <v>GBY</v>
      </c>
      <c r="P1021" t="str">
        <f>IF(OR(ISBLANK(N1021),ISBLANK(M1021)),"",IF(N1021&gt;M1021,H1021,IF(N1021&lt;M1021,G1021,"na")))</f>
        <v>GBY</v>
      </c>
      <c r="Q1021" s="23" t="str">
        <f t="shared" si="31"/>
        <v/>
      </c>
    </row>
    <row r="1022" spans="1:17" x14ac:dyDescent="0.25">
      <c r="A1022">
        <v>1021</v>
      </c>
      <c r="B1022" s="2" t="str">
        <f>CONCATENATE(D1022,"_",IF(E1022&lt;10,CONCATENATE("0",E1022),E1022),"_",H1022,"@",G1022)</f>
        <v>2015_15_DEN@PIT</v>
      </c>
      <c r="C1022" t="s">
        <v>1</v>
      </c>
      <c r="D1022">
        <v>2015</v>
      </c>
      <c r="E1022">
        <f t="shared" si="30"/>
        <v>15</v>
      </c>
      <c r="F1022">
        <v>15</v>
      </c>
      <c r="G1022" t="s">
        <v>87</v>
      </c>
      <c r="H1022" t="s">
        <v>72</v>
      </c>
      <c r="I1022">
        <v>-5.5</v>
      </c>
      <c r="K1022">
        <v>-6.5</v>
      </c>
      <c r="M1022">
        <v>34</v>
      </c>
      <c r="N1022">
        <v>27</v>
      </c>
      <c r="O1022" t="str">
        <f>IF(OR(ISBLANK(N1022),ISBLANK(M1022)),"",IF(N1022&gt;(M1022+IF(ISBLANK(K1022),I1022,K1022)),H1022,IF(N1022&lt;(M1022+IF(ISBLANK(K1022),I1022,K1022)),G1022,"na")))</f>
        <v>PIT</v>
      </c>
      <c r="P1022" t="str">
        <f>IF(OR(ISBLANK(N1022),ISBLANK(M1022)),"",IF(N1022&gt;M1022,H1022,IF(N1022&lt;M1022,G1022,"na")))</f>
        <v>PIT</v>
      </c>
      <c r="Q1022" s="23" t="str">
        <f t="shared" si="31"/>
        <v/>
      </c>
    </row>
    <row r="1023" spans="1:17" x14ac:dyDescent="0.25">
      <c r="A1023">
        <v>1022</v>
      </c>
      <c r="B1023" s="2" t="str">
        <f>CONCATENATE(D1023,"_",IF(E1023&lt;10,CONCATENATE("0",E1023),E1023),"_",H1023,"@",G1023)</f>
        <v>2015_15_MIA@SD</v>
      </c>
      <c r="C1023" t="s">
        <v>1</v>
      </c>
      <c r="D1023">
        <v>2015</v>
      </c>
      <c r="E1023">
        <f t="shared" si="30"/>
        <v>15</v>
      </c>
      <c r="F1023">
        <v>15</v>
      </c>
      <c r="G1023" t="s">
        <v>88</v>
      </c>
      <c r="H1023" t="s">
        <v>79</v>
      </c>
      <c r="I1023">
        <v>0</v>
      </c>
      <c r="K1023">
        <v>-2.5</v>
      </c>
      <c r="M1023">
        <v>30</v>
      </c>
      <c r="N1023">
        <v>14</v>
      </c>
      <c r="O1023" t="str">
        <f>IF(OR(ISBLANK(N1023),ISBLANK(M1023)),"",IF(N1023&gt;(M1023+IF(ISBLANK(K1023),I1023,K1023)),H1023,IF(N1023&lt;(M1023+IF(ISBLANK(K1023),I1023,K1023)),G1023,"na")))</f>
        <v>SD</v>
      </c>
      <c r="P1023" t="str">
        <f>IF(OR(ISBLANK(N1023),ISBLANK(M1023)),"",IF(N1023&gt;M1023,H1023,IF(N1023&lt;M1023,G1023,"na")))</f>
        <v>SD</v>
      </c>
      <c r="Q1023" s="23" t="str">
        <f t="shared" si="31"/>
        <v/>
      </c>
    </row>
    <row r="1024" spans="1:17" x14ac:dyDescent="0.25">
      <c r="A1024">
        <v>1023</v>
      </c>
      <c r="B1024" s="2" t="str">
        <f>CONCATENATE(D1024,"_",IF(E1024&lt;10,CONCATENATE("0",E1024),E1024),"_",H1024,"@",G1024)</f>
        <v>2015_15_CIN@SFO</v>
      </c>
      <c r="C1024" t="s">
        <v>1</v>
      </c>
      <c r="D1024">
        <v>2015</v>
      </c>
      <c r="E1024">
        <f t="shared" si="30"/>
        <v>15</v>
      </c>
      <c r="F1024">
        <v>15</v>
      </c>
      <c r="G1024" t="s">
        <v>333</v>
      </c>
      <c r="H1024" t="s">
        <v>69</v>
      </c>
      <c r="I1024">
        <v>4</v>
      </c>
      <c r="K1024">
        <v>6.5</v>
      </c>
      <c r="M1024">
        <v>14</v>
      </c>
      <c r="N1024">
        <v>24</v>
      </c>
      <c r="O1024" t="str">
        <f>IF(OR(ISBLANK(N1024),ISBLANK(M1024)),"",IF(N1024&gt;(M1024+IF(ISBLANK(K1024),I1024,K1024)),H1024,IF(N1024&lt;(M1024+IF(ISBLANK(K1024),I1024,K1024)),G1024,"na")))</f>
        <v>CIN</v>
      </c>
      <c r="P1024" t="str">
        <f>IF(OR(ISBLANK(N1024),ISBLANK(M1024)),"",IF(N1024&gt;M1024,H1024,IF(N1024&lt;M1024,G1024,"na")))</f>
        <v>CIN</v>
      </c>
      <c r="Q1024" s="23" t="str">
        <f t="shared" si="31"/>
        <v/>
      </c>
    </row>
    <row r="1025" spans="1:17" x14ac:dyDescent="0.25">
      <c r="A1025">
        <v>1024</v>
      </c>
      <c r="B1025" s="2" t="str">
        <f>CONCATENATE(D1025,"_",IF(E1025&lt;10,CONCATENATE("0",E1025),E1025),"_",H1025,"@",G1025)</f>
        <v>2015_15_ARI@PHI</v>
      </c>
      <c r="C1025" t="s">
        <v>1</v>
      </c>
      <c r="D1025">
        <v>2015</v>
      </c>
      <c r="E1025">
        <f t="shared" si="30"/>
        <v>15</v>
      </c>
      <c r="F1025">
        <v>15</v>
      </c>
      <c r="G1025" t="s">
        <v>86</v>
      </c>
      <c r="H1025" t="s">
        <v>64</v>
      </c>
      <c r="I1025">
        <v>3.5</v>
      </c>
      <c r="K1025">
        <v>4</v>
      </c>
      <c r="M1025">
        <v>17</v>
      </c>
      <c r="N1025">
        <v>40</v>
      </c>
      <c r="O1025" t="str">
        <f>IF(OR(ISBLANK(N1025),ISBLANK(M1025)),"",IF(N1025&gt;(M1025+IF(ISBLANK(K1025),I1025,K1025)),H1025,IF(N1025&lt;(M1025+IF(ISBLANK(K1025),I1025,K1025)),G1025,"na")))</f>
        <v>ARI</v>
      </c>
      <c r="P1025" t="str">
        <f>IF(OR(ISBLANK(N1025),ISBLANK(M1025)),"",IF(N1025&gt;M1025,H1025,IF(N1025&lt;M1025,G1025,"na")))</f>
        <v>ARI</v>
      </c>
      <c r="Q1025" s="23" t="str">
        <f t="shared" si="31"/>
        <v/>
      </c>
    </row>
    <row r="1026" spans="1:17" x14ac:dyDescent="0.25">
      <c r="A1026">
        <v>1025</v>
      </c>
      <c r="B1026" s="2" t="str">
        <f>CONCATENATE(D1026,"_",IF(E1026&lt;10,CONCATENATE("0",E1026),E1026),"_",H1026,"@",G1026)</f>
        <v>2015_15_DET@NOR</v>
      </c>
      <c r="C1026" t="s">
        <v>1</v>
      </c>
      <c r="D1026">
        <v>2015</v>
      </c>
      <c r="E1026">
        <f t="shared" ref="E1026:E1089" si="32">IF(C1026="rs",F1026,17+F1026)</f>
        <v>15</v>
      </c>
      <c r="F1026">
        <v>15</v>
      </c>
      <c r="G1026" t="s">
        <v>335</v>
      </c>
      <c r="H1026" t="s">
        <v>73</v>
      </c>
      <c r="I1026">
        <v>-3</v>
      </c>
      <c r="K1026">
        <v>-3</v>
      </c>
      <c r="M1026">
        <v>27</v>
      </c>
      <c r="N1026">
        <v>35</v>
      </c>
      <c r="O1026" t="str">
        <f>IF(OR(ISBLANK(N1026),ISBLANK(M1026)),"",IF(N1026&gt;(M1026+IF(ISBLANK(K1026),I1026,K1026)),H1026,IF(N1026&lt;(M1026+IF(ISBLANK(K1026),I1026,K1026)),G1026,"na")))</f>
        <v>DET</v>
      </c>
      <c r="P1026" t="str">
        <f>IF(OR(ISBLANK(N1026),ISBLANK(M1026)),"",IF(N1026&gt;M1026,H1026,IF(N1026&lt;M1026,G1026,"na")))</f>
        <v>DET</v>
      </c>
      <c r="Q1026" s="23" t="str">
        <f t="shared" si="31"/>
        <v/>
      </c>
    </row>
    <row r="1027" spans="1:17" x14ac:dyDescent="0.25">
      <c r="A1027">
        <v>1026</v>
      </c>
      <c r="B1027" s="2" t="str">
        <f>CONCATENATE(D1027,"_",IF(E1027&lt;10,CONCATENATE("0",E1027),E1027),"_",H1027,"@",G1027)</f>
        <v>2015_16_SD@OAK</v>
      </c>
      <c r="C1027" t="s">
        <v>1</v>
      </c>
      <c r="D1027">
        <v>2015</v>
      </c>
      <c r="E1027">
        <f t="shared" si="32"/>
        <v>16</v>
      </c>
      <c r="F1027">
        <v>16</v>
      </c>
      <c r="G1027" t="s">
        <v>85</v>
      </c>
      <c r="H1027" t="s">
        <v>88</v>
      </c>
      <c r="I1027">
        <v>-5.5</v>
      </c>
      <c r="K1027">
        <v>-6</v>
      </c>
      <c r="M1027">
        <v>23</v>
      </c>
      <c r="N1027">
        <v>20</v>
      </c>
      <c r="O1027" t="str">
        <f>IF(OR(ISBLANK(N1027),ISBLANK(M1027)),"",IF(N1027&gt;(M1027+IF(ISBLANK(K1027),I1027,K1027)),H1027,IF(N1027&lt;(M1027+IF(ISBLANK(K1027),I1027,K1027)),G1027,"na")))</f>
        <v>SD</v>
      </c>
      <c r="P1027" t="str">
        <f>IF(OR(ISBLANK(N1027),ISBLANK(M1027)),"",IF(N1027&gt;M1027,H1027,IF(N1027&lt;M1027,G1027,"na")))</f>
        <v>OAK</v>
      </c>
      <c r="Q1027" s="23" t="str">
        <f t="shared" ref="Q1027:Q1090" si="33">IF(OR(ISBLANK(M1027),ISBLANK(N1027),ISBLANK(L1027)),"",IF(L1027&gt;SUM(M1027:N1027),"U",IF(L1027&lt;SUM(M1027:N1027),"O","E")))</f>
        <v/>
      </c>
    </row>
    <row r="1028" spans="1:17" x14ac:dyDescent="0.25">
      <c r="A1028">
        <v>1027</v>
      </c>
      <c r="B1028" s="2" t="str">
        <f>CONCATENATE(D1028,"_",IF(E1028&lt;10,CONCATENATE("0",E1028),E1028),"_",H1028,"@",G1028)</f>
        <v>2015_16_WAS@PHI</v>
      </c>
      <c r="C1028" t="s">
        <v>1</v>
      </c>
      <c r="D1028">
        <v>2015</v>
      </c>
      <c r="E1028">
        <f t="shared" si="32"/>
        <v>16</v>
      </c>
      <c r="F1028">
        <v>16</v>
      </c>
      <c r="G1028" t="s">
        <v>86</v>
      </c>
      <c r="H1028" t="s">
        <v>94</v>
      </c>
      <c r="I1028">
        <v>-3.5</v>
      </c>
      <c r="K1028">
        <v>-3</v>
      </c>
      <c r="M1028">
        <v>24</v>
      </c>
      <c r="N1028">
        <v>38</v>
      </c>
      <c r="O1028" t="str">
        <f>IF(OR(ISBLANK(N1028),ISBLANK(M1028)),"",IF(N1028&gt;(M1028+IF(ISBLANK(K1028),I1028,K1028)),H1028,IF(N1028&lt;(M1028+IF(ISBLANK(K1028),I1028,K1028)),G1028,"na")))</f>
        <v>WAS</v>
      </c>
      <c r="P1028" t="str">
        <f>IF(OR(ISBLANK(N1028),ISBLANK(M1028)),"",IF(N1028&gt;M1028,H1028,IF(N1028&lt;M1028,G1028,"na")))</f>
        <v>WAS</v>
      </c>
      <c r="Q1028" s="23" t="str">
        <f t="shared" si="33"/>
        <v/>
      </c>
    </row>
    <row r="1029" spans="1:17" x14ac:dyDescent="0.25">
      <c r="A1029">
        <v>1028</v>
      </c>
      <c r="B1029" s="2" t="str">
        <f>CONCATENATE(D1029,"_",IF(E1029&lt;10,CONCATENATE("0",E1029),E1029),"_",H1029,"@",G1029)</f>
        <v>2015_16_DAL@BUF</v>
      </c>
      <c r="C1029" t="s">
        <v>1</v>
      </c>
      <c r="D1029">
        <v>2015</v>
      </c>
      <c r="E1029">
        <f t="shared" si="32"/>
        <v>16</v>
      </c>
      <c r="F1029">
        <v>16</v>
      </c>
      <c r="G1029" t="s">
        <v>66</v>
      </c>
      <c r="H1029" t="s">
        <v>71</v>
      </c>
      <c r="I1029">
        <v>-6</v>
      </c>
      <c r="K1029">
        <v>-6.5</v>
      </c>
      <c r="M1029">
        <v>16</v>
      </c>
      <c r="N1029">
        <v>6</v>
      </c>
      <c r="O1029" t="str">
        <f>IF(OR(ISBLANK(N1029),ISBLANK(M1029)),"",IF(N1029&gt;(M1029+IF(ISBLANK(K1029),I1029,K1029)),H1029,IF(N1029&lt;(M1029+IF(ISBLANK(K1029),I1029,K1029)),G1029,"na")))</f>
        <v>BUF</v>
      </c>
      <c r="P1029" t="str">
        <f>IF(OR(ISBLANK(N1029),ISBLANK(M1029)),"",IF(N1029&gt;M1029,H1029,IF(N1029&lt;M1029,G1029,"na")))</f>
        <v>BUF</v>
      </c>
      <c r="Q1029" s="23" t="str">
        <f t="shared" si="33"/>
        <v/>
      </c>
    </row>
    <row r="1030" spans="1:17" x14ac:dyDescent="0.25">
      <c r="A1030">
        <v>1029</v>
      </c>
      <c r="B1030" s="2" t="str">
        <f>CONCATENATE(D1030,"_",IF(E1030&lt;10,CONCATENATE("0",E1030),E1030),"_",H1030,"@",G1030)</f>
        <v>2015_16_NWE@NYJ</v>
      </c>
      <c r="C1030" t="s">
        <v>1</v>
      </c>
      <c r="D1030">
        <v>2015</v>
      </c>
      <c r="E1030">
        <f t="shared" si="32"/>
        <v>16</v>
      </c>
      <c r="F1030">
        <v>16</v>
      </c>
      <c r="G1030" t="s">
        <v>84</v>
      </c>
      <c r="H1030" t="s">
        <v>332</v>
      </c>
      <c r="I1030">
        <v>3</v>
      </c>
      <c r="K1030">
        <v>3</v>
      </c>
      <c r="M1030">
        <v>26</v>
      </c>
      <c r="N1030">
        <v>20</v>
      </c>
      <c r="O1030" t="str">
        <f>IF(OR(ISBLANK(N1030),ISBLANK(M1030)),"",IF(N1030&gt;(M1030+IF(ISBLANK(K1030),I1030,K1030)),H1030,IF(N1030&lt;(M1030+IF(ISBLANK(K1030),I1030,K1030)),G1030,"na")))</f>
        <v>NYJ</v>
      </c>
      <c r="P1030" t="str">
        <f>IF(OR(ISBLANK(N1030),ISBLANK(M1030)),"",IF(N1030&gt;M1030,H1030,IF(N1030&lt;M1030,G1030,"na")))</f>
        <v>NYJ</v>
      </c>
      <c r="Q1030" s="23" t="str">
        <f t="shared" si="33"/>
        <v/>
      </c>
    </row>
    <row r="1031" spans="1:17" x14ac:dyDescent="0.25">
      <c r="A1031">
        <v>1030</v>
      </c>
      <c r="B1031" s="2" t="str">
        <f>CONCATENATE(D1031,"_",IF(E1031&lt;10,CONCATENATE("0",E1031),E1031),"_",H1031,"@",G1031)</f>
        <v>2015_16_HOU@TEN</v>
      </c>
      <c r="C1031" t="s">
        <v>1</v>
      </c>
      <c r="D1031">
        <v>2015</v>
      </c>
      <c r="E1031">
        <f t="shared" si="32"/>
        <v>16</v>
      </c>
      <c r="F1031">
        <v>16</v>
      </c>
      <c r="G1031" t="s">
        <v>93</v>
      </c>
      <c r="H1031" t="s">
        <v>75</v>
      </c>
      <c r="I1031">
        <v>0</v>
      </c>
      <c r="K1031">
        <v>3.5</v>
      </c>
      <c r="M1031">
        <v>6</v>
      </c>
      <c r="N1031">
        <v>34</v>
      </c>
      <c r="O1031" t="str">
        <f>IF(OR(ISBLANK(N1031),ISBLANK(M1031)),"",IF(N1031&gt;(M1031+IF(ISBLANK(K1031),I1031,K1031)),H1031,IF(N1031&lt;(M1031+IF(ISBLANK(K1031),I1031,K1031)),G1031,"na")))</f>
        <v>HOU</v>
      </c>
      <c r="P1031" t="str">
        <f>IF(OR(ISBLANK(N1031),ISBLANK(M1031)),"",IF(N1031&gt;M1031,H1031,IF(N1031&lt;M1031,G1031,"na")))</f>
        <v>HOU</v>
      </c>
      <c r="Q1031" s="23" t="str">
        <f t="shared" si="33"/>
        <v/>
      </c>
    </row>
    <row r="1032" spans="1:17" x14ac:dyDescent="0.25">
      <c r="A1032">
        <v>1031</v>
      </c>
      <c r="B1032" s="2" t="str">
        <f>CONCATENATE(D1032,"_",IF(E1032&lt;10,CONCATENATE("0",E1032),E1032),"_",H1032,"@",G1032)</f>
        <v>2015_16_CLE@KCY</v>
      </c>
      <c r="C1032" t="s">
        <v>1</v>
      </c>
      <c r="D1032">
        <v>2015</v>
      </c>
      <c r="E1032">
        <f t="shared" si="32"/>
        <v>16</v>
      </c>
      <c r="F1032">
        <v>16</v>
      </c>
      <c r="G1032" t="s">
        <v>331</v>
      </c>
      <c r="H1032" t="s">
        <v>70</v>
      </c>
      <c r="I1032">
        <v>-12.5</v>
      </c>
      <c r="K1032">
        <v>-11</v>
      </c>
      <c r="M1032">
        <v>17</v>
      </c>
      <c r="N1032">
        <v>13</v>
      </c>
      <c r="O1032" t="str">
        <f>IF(OR(ISBLANK(N1032),ISBLANK(M1032)),"",IF(N1032&gt;(M1032+IF(ISBLANK(K1032),I1032,K1032)),H1032,IF(N1032&lt;(M1032+IF(ISBLANK(K1032),I1032,K1032)),G1032,"na")))</f>
        <v>CLE</v>
      </c>
      <c r="P1032" t="str">
        <f>IF(OR(ISBLANK(N1032),ISBLANK(M1032)),"",IF(N1032&gt;M1032,H1032,IF(N1032&lt;M1032,G1032,"na")))</f>
        <v>KCY</v>
      </c>
      <c r="Q1032" s="23" t="str">
        <f t="shared" si="33"/>
        <v/>
      </c>
    </row>
    <row r="1033" spans="1:17" x14ac:dyDescent="0.25">
      <c r="A1033">
        <v>1032</v>
      </c>
      <c r="B1033" s="2" t="str">
        <f>CONCATENATE(D1033,"_",IF(E1033&lt;10,CONCATENATE("0",E1033),E1033),"_",H1033,"@",G1033)</f>
        <v>2015_16_IND@MIA</v>
      </c>
      <c r="C1033" t="s">
        <v>1</v>
      </c>
      <c r="D1033">
        <v>2015</v>
      </c>
      <c r="E1033">
        <f t="shared" si="32"/>
        <v>16</v>
      </c>
      <c r="F1033">
        <v>16</v>
      </c>
      <c r="G1033" t="s">
        <v>79</v>
      </c>
      <c r="H1033" t="s">
        <v>76</v>
      </c>
      <c r="I1033">
        <v>-1</v>
      </c>
      <c r="K1033">
        <v>-2.5</v>
      </c>
      <c r="M1033">
        <v>12</v>
      </c>
      <c r="N1033">
        <v>18</v>
      </c>
      <c r="O1033" t="str">
        <f>IF(OR(ISBLANK(N1033),ISBLANK(M1033)),"",IF(N1033&gt;(M1033+IF(ISBLANK(K1033),I1033,K1033)),H1033,IF(N1033&lt;(M1033+IF(ISBLANK(K1033),I1033,K1033)),G1033,"na")))</f>
        <v>IND</v>
      </c>
      <c r="P1033" t="str">
        <f>IF(OR(ISBLANK(N1033),ISBLANK(M1033)),"",IF(N1033&gt;M1033,H1033,IF(N1033&lt;M1033,G1033,"na")))</f>
        <v>IND</v>
      </c>
      <c r="Q1033" s="23" t="str">
        <f t="shared" si="33"/>
        <v/>
      </c>
    </row>
    <row r="1034" spans="1:17" x14ac:dyDescent="0.25">
      <c r="A1034">
        <v>1033</v>
      </c>
      <c r="B1034" s="2" t="str">
        <f>CONCATENATE(D1034,"_",IF(E1034&lt;10,CONCATENATE("0",E1034),E1034),"_",H1034,"@",G1034)</f>
        <v>2015_16_SFO@DET</v>
      </c>
      <c r="C1034" t="s">
        <v>1</v>
      </c>
      <c r="D1034">
        <v>2015</v>
      </c>
      <c r="E1034">
        <f t="shared" si="32"/>
        <v>16</v>
      </c>
      <c r="F1034">
        <v>16</v>
      </c>
      <c r="G1034" t="s">
        <v>73</v>
      </c>
      <c r="H1034" t="s">
        <v>333</v>
      </c>
      <c r="I1034">
        <v>-8.5</v>
      </c>
      <c r="K1034">
        <v>-10</v>
      </c>
      <c r="M1034">
        <v>32</v>
      </c>
      <c r="N1034">
        <v>17</v>
      </c>
      <c r="O1034" t="str">
        <f>IF(OR(ISBLANK(N1034),ISBLANK(M1034)),"",IF(N1034&gt;(M1034+IF(ISBLANK(K1034),I1034,K1034)),H1034,IF(N1034&lt;(M1034+IF(ISBLANK(K1034),I1034,K1034)),G1034,"na")))</f>
        <v>DET</v>
      </c>
      <c r="P1034" t="str">
        <f>IF(OR(ISBLANK(N1034),ISBLANK(M1034)),"",IF(N1034&gt;M1034,H1034,IF(N1034&lt;M1034,G1034,"na")))</f>
        <v>DET</v>
      </c>
      <c r="Q1034" s="23" t="str">
        <f t="shared" si="33"/>
        <v/>
      </c>
    </row>
    <row r="1035" spans="1:17" x14ac:dyDescent="0.25">
      <c r="A1035">
        <v>1034</v>
      </c>
      <c r="B1035" s="2" t="str">
        <f>CONCATENATE(D1035,"_",IF(E1035&lt;10,CONCATENATE("0",E1035),E1035),"_",H1035,"@",G1035)</f>
        <v>2015_16_CHI@TBY</v>
      </c>
      <c r="C1035" t="s">
        <v>1</v>
      </c>
      <c r="D1035">
        <v>2015</v>
      </c>
      <c r="E1035">
        <f t="shared" si="32"/>
        <v>16</v>
      </c>
      <c r="F1035">
        <v>16</v>
      </c>
      <c r="G1035" t="s">
        <v>334</v>
      </c>
      <c r="H1035" t="s">
        <v>68</v>
      </c>
      <c r="I1035">
        <v>-3</v>
      </c>
      <c r="K1035">
        <v>-3.5</v>
      </c>
      <c r="M1035">
        <v>21</v>
      </c>
      <c r="N1035">
        <v>26</v>
      </c>
      <c r="O1035" t="str">
        <f>IF(OR(ISBLANK(N1035),ISBLANK(M1035)),"",IF(N1035&gt;(M1035+IF(ISBLANK(K1035),I1035,K1035)),H1035,IF(N1035&lt;(M1035+IF(ISBLANK(K1035),I1035,K1035)),G1035,"na")))</f>
        <v>CHI</v>
      </c>
      <c r="P1035" t="str">
        <f>IF(OR(ISBLANK(N1035),ISBLANK(M1035)),"",IF(N1035&gt;M1035,H1035,IF(N1035&lt;M1035,G1035,"na")))</f>
        <v>CHI</v>
      </c>
      <c r="Q1035" s="23" t="str">
        <f t="shared" si="33"/>
        <v/>
      </c>
    </row>
    <row r="1036" spans="1:17" x14ac:dyDescent="0.25">
      <c r="A1036">
        <v>1035</v>
      </c>
      <c r="B1036" s="2" t="str">
        <f>CONCATENATE(D1036,"_",IF(E1036&lt;10,CONCATENATE("0",E1036),E1036),"_",H1036,"@",G1036)</f>
        <v>2015_16_CAR@ATL</v>
      </c>
      <c r="C1036" t="s">
        <v>1</v>
      </c>
      <c r="D1036">
        <v>2015</v>
      </c>
      <c r="E1036">
        <f t="shared" si="32"/>
        <v>16</v>
      </c>
      <c r="F1036">
        <v>16</v>
      </c>
      <c r="G1036" t="s">
        <v>20</v>
      </c>
      <c r="H1036" t="s">
        <v>67</v>
      </c>
      <c r="I1036">
        <v>7</v>
      </c>
      <c r="K1036">
        <v>6.5</v>
      </c>
      <c r="M1036">
        <v>20</v>
      </c>
      <c r="N1036">
        <v>13</v>
      </c>
      <c r="O1036" t="str">
        <f>IF(OR(ISBLANK(N1036),ISBLANK(M1036)),"",IF(N1036&gt;(M1036+IF(ISBLANK(K1036),I1036,K1036)),H1036,IF(N1036&lt;(M1036+IF(ISBLANK(K1036),I1036,K1036)),G1036,"na")))</f>
        <v>ATL</v>
      </c>
      <c r="P1036" t="str">
        <f>IF(OR(ISBLANK(N1036),ISBLANK(M1036)),"",IF(N1036&gt;M1036,H1036,IF(N1036&lt;M1036,G1036,"na")))</f>
        <v>ATL</v>
      </c>
      <c r="Q1036" s="23" t="str">
        <f t="shared" si="33"/>
        <v/>
      </c>
    </row>
    <row r="1037" spans="1:17" x14ac:dyDescent="0.25">
      <c r="A1037">
        <v>1036</v>
      </c>
      <c r="B1037" s="2" t="str">
        <f>CONCATENATE(D1037,"_",IF(E1037&lt;10,CONCATENATE("0",E1037),E1037),"_",H1037,"@",G1037)</f>
        <v>2015_16_PIT@BAL</v>
      </c>
      <c r="C1037" t="s">
        <v>1</v>
      </c>
      <c r="D1037">
        <v>2015</v>
      </c>
      <c r="E1037">
        <f t="shared" si="32"/>
        <v>16</v>
      </c>
      <c r="F1037">
        <v>16</v>
      </c>
      <c r="G1037" t="s">
        <v>65</v>
      </c>
      <c r="H1037" t="s">
        <v>87</v>
      </c>
      <c r="I1037">
        <v>10</v>
      </c>
      <c r="K1037">
        <v>10</v>
      </c>
      <c r="M1037">
        <v>20</v>
      </c>
      <c r="N1037">
        <v>17</v>
      </c>
      <c r="O1037" t="str">
        <f>IF(OR(ISBLANK(N1037),ISBLANK(M1037)),"",IF(N1037&gt;(M1037+IF(ISBLANK(K1037),I1037,K1037)),H1037,IF(N1037&lt;(M1037+IF(ISBLANK(K1037),I1037,K1037)),G1037,"na")))</f>
        <v>BAL</v>
      </c>
      <c r="P1037" t="str">
        <f>IF(OR(ISBLANK(N1037),ISBLANK(M1037)),"",IF(N1037&gt;M1037,H1037,IF(N1037&lt;M1037,G1037,"na")))</f>
        <v>BAL</v>
      </c>
      <c r="Q1037" s="23" t="str">
        <f t="shared" si="33"/>
        <v/>
      </c>
    </row>
    <row r="1038" spans="1:17" x14ac:dyDescent="0.25">
      <c r="A1038">
        <v>1037</v>
      </c>
      <c r="B1038" s="2" t="str">
        <f>CONCATENATE(D1038,"_",IF(E1038&lt;10,CONCATENATE("0",E1038),E1038),"_",H1038,"@",G1038)</f>
        <v>2015_16_JAX@NOR</v>
      </c>
      <c r="C1038" t="s">
        <v>1</v>
      </c>
      <c r="D1038">
        <v>2015</v>
      </c>
      <c r="E1038">
        <f t="shared" si="32"/>
        <v>16</v>
      </c>
      <c r="F1038">
        <v>16</v>
      </c>
      <c r="G1038" t="s">
        <v>335</v>
      </c>
      <c r="H1038" t="s">
        <v>77</v>
      </c>
      <c r="I1038">
        <v>-3.5</v>
      </c>
      <c r="K1038">
        <v>-3</v>
      </c>
      <c r="M1038">
        <v>38</v>
      </c>
      <c r="N1038">
        <v>27</v>
      </c>
      <c r="O1038" t="str">
        <f>IF(OR(ISBLANK(N1038),ISBLANK(M1038)),"",IF(N1038&gt;(M1038+IF(ISBLANK(K1038),I1038,K1038)),H1038,IF(N1038&lt;(M1038+IF(ISBLANK(K1038),I1038,K1038)),G1038,"na")))</f>
        <v>NOR</v>
      </c>
      <c r="P1038" t="str">
        <f>IF(OR(ISBLANK(N1038),ISBLANK(M1038)),"",IF(N1038&gt;M1038,H1038,IF(N1038&lt;M1038,G1038,"na")))</f>
        <v>NOR</v>
      </c>
      <c r="Q1038" s="23" t="str">
        <f t="shared" si="33"/>
        <v/>
      </c>
    </row>
    <row r="1039" spans="1:17" x14ac:dyDescent="0.25">
      <c r="A1039">
        <v>1038</v>
      </c>
      <c r="B1039" s="2" t="str">
        <f>CONCATENATE(D1039,"_",IF(E1039&lt;10,CONCATENATE("0",E1039),E1039),"_",H1039,"@",G1039)</f>
        <v>2015_16_STL@SEA</v>
      </c>
      <c r="C1039" t="s">
        <v>1</v>
      </c>
      <c r="D1039">
        <v>2015</v>
      </c>
      <c r="E1039">
        <f t="shared" si="32"/>
        <v>16</v>
      </c>
      <c r="F1039">
        <v>16</v>
      </c>
      <c r="G1039" t="s">
        <v>89</v>
      </c>
      <c r="H1039" t="s">
        <v>91</v>
      </c>
      <c r="I1039">
        <v>-13.5</v>
      </c>
      <c r="K1039">
        <v>-12</v>
      </c>
      <c r="M1039">
        <v>17</v>
      </c>
      <c r="N1039">
        <v>23</v>
      </c>
      <c r="O1039" t="str">
        <f>IF(OR(ISBLANK(N1039),ISBLANK(M1039)),"",IF(N1039&gt;(M1039+IF(ISBLANK(K1039),I1039,K1039)),H1039,IF(N1039&lt;(M1039+IF(ISBLANK(K1039),I1039,K1039)),G1039,"na")))</f>
        <v>STL</v>
      </c>
      <c r="P1039" t="str">
        <f>IF(OR(ISBLANK(N1039),ISBLANK(M1039)),"",IF(N1039&gt;M1039,H1039,IF(N1039&lt;M1039,G1039,"na")))</f>
        <v>STL</v>
      </c>
      <c r="Q1039" s="23" t="str">
        <f t="shared" si="33"/>
        <v/>
      </c>
    </row>
    <row r="1040" spans="1:17" x14ac:dyDescent="0.25">
      <c r="A1040">
        <v>1039</v>
      </c>
      <c r="B1040" s="2" t="str">
        <f>CONCATENATE(D1040,"_",IF(E1040&lt;10,CONCATENATE("0",E1040),E1040),"_",H1040,"@",G1040)</f>
        <v>2015_16_GBY@ARI</v>
      </c>
      <c r="C1040" t="s">
        <v>1</v>
      </c>
      <c r="D1040">
        <v>2015</v>
      </c>
      <c r="E1040">
        <f t="shared" si="32"/>
        <v>16</v>
      </c>
      <c r="F1040">
        <v>16</v>
      </c>
      <c r="G1040" t="s">
        <v>64</v>
      </c>
      <c r="H1040" t="s">
        <v>330</v>
      </c>
      <c r="I1040">
        <v>-4</v>
      </c>
      <c r="K1040">
        <v>-4.5</v>
      </c>
      <c r="M1040">
        <v>38</v>
      </c>
      <c r="N1040">
        <v>8</v>
      </c>
      <c r="O1040" t="str">
        <f>IF(OR(ISBLANK(N1040),ISBLANK(M1040)),"",IF(N1040&gt;(M1040+IF(ISBLANK(K1040),I1040,K1040)),H1040,IF(N1040&lt;(M1040+IF(ISBLANK(K1040),I1040,K1040)),G1040,"na")))</f>
        <v>ARI</v>
      </c>
      <c r="P1040" t="str">
        <f>IF(OR(ISBLANK(N1040),ISBLANK(M1040)),"",IF(N1040&gt;M1040,H1040,IF(N1040&lt;M1040,G1040,"na")))</f>
        <v>ARI</v>
      </c>
      <c r="Q1040" s="23" t="str">
        <f t="shared" si="33"/>
        <v/>
      </c>
    </row>
    <row r="1041" spans="1:17" x14ac:dyDescent="0.25">
      <c r="A1041">
        <v>1040</v>
      </c>
      <c r="B1041" s="2" t="str">
        <f>CONCATENATE(D1041,"_",IF(E1041&lt;10,CONCATENATE("0",E1041),E1041),"_",H1041,"@",G1041)</f>
        <v>2015_16_NYG@MIN</v>
      </c>
      <c r="C1041" t="s">
        <v>1</v>
      </c>
      <c r="D1041">
        <v>2015</v>
      </c>
      <c r="E1041">
        <f t="shared" si="32"/>
        <v>16</v>
      </c>
      <c r="F1041">
        <v>16</v>
      </c>
      <c r="G1041" t="s">
        <v>80</v>
      </c>
      <c r="H1041" t="s">
        <v>83</v>
      </c>
      <c r="I1041">
        <v>-4</v>
      </c>
      <c r="K1041">
        <v>-7</v>
      </c>
      <c r="M1041">
        <v>49</v>
      </c>
      <c r="N1041">
        <v>17</v>
      </c>
      <c r="O1041" t="str">
        <f>IF(OR(ISBLANK(N1041),ISBLANK(M1041)),"",IF(N1041&gt;(M1041+IF(ISBLANK(K1041),I1041,K1041)),H1041,IF(N1041&lt;(M1041+IF(ISBLANK(K1041),I1041,K1041)),G1041,"na")))</f>
        <v>MIN</v>
      </c>
      <c r="P1041" t="str">
        <f>IF(OR(ISBLANK(N1041),ISBLANK(M1041)),"",IF(N1041&gt;M1041,H1041,IF(N1041&lt;M1041,G1041,"na")))</f>
        <v>MIN</v>
      </c>
      <c r="Q1041" s="23" t="str">
        <f t="shared" si="33"/>
        <v/>
      </c>
    </row>
    <row r="1042" spans="1:17" x14ac:dyDescent="0.25">
      <c r="A1042">
        <v>1041</v>
      </c>
      <c r="B1042" s="2" t="str">
        <f>CONCATENATE(D1042,"_",IF(E1042&lt;10,CONCATENATE("0",E1042),E1042),"_",H1042,"@",G1042)</f>
        <v>2015_16_CIN@DEN</v>
      </c>
      <c r="C1042" t="s">
        <v>1</v>
      </c>
      <c r="D1042">
        <v>2015</v>
      </c>
      <c r="E1042">
        <f t="shared" si="32"/>
        <v>16</v>
      </c>
      <c r="F1042">
        <v>16</v>
      </c>
      <c r="G1042" t="s">
        <v>72</v>
      </c>
      <c r="H1042" t="s">
        <v>69</v>
      </c>
      <c r="I1042">
        <v>-3.5</v>
      </c>
      <c r="K1042">
        <v>-3.5</v>
      </c>
      <c r="M1042">
        <v>20</v>
      </c>
      <c r="N1042">
        <v>17</v>
      </c>
      <c r="O1042" t="str">
        <f>IF(OR(ISBLANK(N1042),ISBLANK(M1042)),"",IF(N1042&gt;(M1042+IF(ISBLANK(K1042),I1042,K1042)),H1042,IF(N1042&lt;(M1042+IF(ISBLANK(K1042),I1042,K1042)),G1042,"na")))</f>
        <v>CIN</v>
      </c>
      <c r="P1042" t="str">
        <f>IF(OR(ISBLANK(N1042),ISBLANK(M1042)),"",IF(N1042&gt;M1042,H1042,IF(N1042&lt;M1042,G1042,"na")))</f>
        <v>DEN</v>
      </c>
      <c r="Q1042" s="23" t="str">
        <f t="shared" si="33"/>
        <v/>
      </c>
    </row>
    <row r="1043" spans="1:17" x14ac:dyDescent="0.25">
      <c r="A1043">
        <v>1042</v>
      </c>
      <c r="B1043" s="2" t="str">
        <f>CONCATENATE(D1043,"_",IF(E1043&lt;10,CONCATENATE("0",E1043),E1043),"_",H1043,"@",G1043)</f>
        <v>2015_17_NYJ@BUF</v>
      </c>
      <c r="C1043" t="s">
        <v>1</v>
      </c>
      <c r="D1043">
        <v>2015</v>
      </c>
      <c r="E1043">
        <f t="shared" si="32"/>
        <v>17</v>
      </c>
      <c r="F1043">
        <v>17</v>
      </c>
      <c r="G1043" t="s">
        <v>66</v>
      </c>
      <c r="H1043" t="s">
        <v>84</v>
      </c>
      <c r="I1043">
        <v>3</v>
      </c>
      <c r="K1043">
        <v>3</v>
      </c>
      <c r="M1043">
        <v>22</v>
      </c>
      <c r="N1043">
        <v>17</v>
      </c>
      <c r="O1043" t="str">
        <f>IF(OR(ISBLANK(N1043),ISBLANK(M1043)),"",IF(N1043&gt;(M1043+IF(ISBLANK(K1043),I1043,K1043)),H1043,IF(N1043&lt;(M1043+IF(ISBLANK(K1043),I1043,K1043)),G1043,"na")))</f>
        <v>BUF</v>
      </c>
      <c r="P1043" t="str">
        <f>IF(OR(ISBLANK(N1043),ISBLANK(M1043)),"",IF(N1043&gt;M1043,H1043,IF(N1043&lt;M1043,G1043,"na")))</f>
        <v>BUF</v>
      </c>
      <c r="Q1043" s="23" t="str">
        <f t="shared" si="33"/>
        <v/>
      </c>
    </row>
    <row r="1044" spans="1:17" x14ac:dyDescent="0.25">
      <c r="A1044">
        <v>1043</v>
      </c>
      <c r="B1044" s="2" t="str">
        <f>CONCATENATE(D1044,"_",IF(E1044&lt;10,CONCATENATE("0",E1044),E1044),"_",H1044,"@",G1044)</f>
        <v>2015_17_NWE@MIA</v>
      </c>
      <c r="C1044" t="s">
        <v>1</v>
      </c>
      <c r="D1044">
        <v>2015</v>
      </c>
      <c r="E1044">
        <f t="shared" si="32"/>
        <v>17</v>
      </c>
      <c r="F1044">
        <v>17</v>
      </c>
      <c r="G1044" t="s">
        <v>79</v>
      </c>
      <c r="H1044" t="s">
        <v>332</v>
      </c>
      <c r="I1044">
        <v>9</v>
      </c>
      <c r="K1044">
        <v>10</v>
      </c>
      <c r="M1044">
        <v>20</v>
      </c>
      <c r="N1044">
        <v>10</v>
      </c>
      <c r="O1044" t="str">
        <f>IF(OR(ISBLANK(N1044),ISBLANK(M1044)),"",IF(N1044&gt;(M1044+IF(ISBLANK(K1044),I1044,K1044)),H1044,IF(N1044&lt;(M1044+IF(ISBLANK(K1044),I1044,K1044)),G1044,"na")))</f>
        <v>MIA</v>
      </c>
      <c r="P1044" t="str">
        <f>IF(OR(ISBLANK(N1044),ISBLANK(M1044)),"",IF(N1044&gt;M1044,H1044,IF(N1044&lt;M1044,G1044,"na")))</f>
        <v>MIA</v>
      </c>
      <c r="Q1044" s="23" t="str">
        <f t="shared" si="33"/>
        <v/>
      </c>
    </row>
    <row r="1045" spans="1:17" x14ac:dyDescent="0.25">
      <c r="A1045">
        <v>1044</v>
      </c>
      <c r="B1045" s="2" t="str">
        <f>CONCATENATE(D1045,"_",IF(E1045&lt;10,CONCATENATE("0",E1045),E1045),"_",H1045,"@",G1045)</f>
        <v>2015_17_TBY@CAR</v>
      </c>
      <c r="C1045" t="s">
        <v>1</v>
      </c>
      <c r="D1045">
        <v>2015</v>
      </c>
      <c r="E1045">
        <f t="shared" si="32"/>
        <v>17</v>
      </c>
      <c r="F1045">
        <v>17</v>
      </c>
      <c r="G1045" t="s">
        <v>67</v>
      </c>
      <c r="H1045" t="s">
        <v>334</v>
      </c>
      <c r="I1045">
        <v>-10.5</v>
      </c>
      <c r="K1045">
        <v>-10.5</v>
      </c>
      <c r="M1045">
        <v>38</v>
      </c>
      <c r="N1045">
        <v>10</v>
      </c>
      <c r="O1045" t="str">
        <f>IF(OR(ISBLANK(N1045),ISBLANK(M1045)),"",IF(N1045&gt;(M1045+IF(ISBLANK(K1045),I1045,K1045)),H1045,IF(N1045&lt;(M1045+IF(ISBLANK(K1045),I1045,K1045)),G1045,"na")))</f>
        <v>CAR</v>
      </c>
      <c r="P1045" t="str">
        <f>IF(OR(ISBLANK(N1045),ISBLANK(M1045)),"",IF(N1045&gt;M1045,H1045,IF(N1045&lt;M1045,G1045,"na")))</f>
        <v>CAR</v>
      </c>
      <c r="Q1045" s="23" t="str">
        <f t="shared" si="33"/>
        <v/>
      </c>
    </row>
    <row r="1046" spans="1:17" x14ac:dyDescent="0.25">
      <c r="A1046">
        <v>1045</v>
      </c>
      <c r="B1046" s="2" t="str">
        <f>CONCATENATE(D1046,"_",IF(E1046&lt;10,CONCATENATE("0",E1046),E1046),"_",H1046,"@",G1046)</f>
        <v>2015_17_NOR@ATL</v>
      </c>
      <c r="C1046" t="s">
        <v>1</v>
      </c>
      <c r="D1046">
        <v>2015</v>
      </c>
      <c r="E1046">
        <f t="shared" si="32"/>
        <v>17</v>
      </c>
      <c r="F1046">
        <v>17</v>
      </c>
      <c r="G1046" t="s">
        <v>20</v>
      </c>
      <c r="H1046" t="s">
        <v>335</v>
      </c>
      <c r="I1046">
        <v>-2</v>
      </c>
      <c r="K1046">
        <v>-6</v>
      </c>
      <c r="M1046">
        <v>17</v>
      </c>
      <c r="N1046">
        <v>20</v>
      </c>
      <c r="O1046" t="str">
        <f>IF(OR(ISBLANK(N1046),ISBLANK(M1046)),"",IF(N1046&gt;(M1046+IF(ISBLANK(K1046),I1046,K1046)),H1046,IF(N1046&lt;(M1046+IF(ISBLANK(K1046),I1046,K1046)),G1046,"na")))</f>
        <v>NOR</v>
      </c>
      <c r="P1046" t="str">
        <f>IF(OR(ISBLANK(N1046),ISBLANK(M1046)),"",IF(N1046&gt;M1046,H1046,IF(N1046&lt;M1046,G1046,"na")))</f>
        <v>NOR</v>
      </c>
      <c r="Q1046" s="23" t="str">
        <f t="shared" si="33"/>
        <v/>
      </c>
    </row>
    <row r="1047" spans="1:17" x14ac:dyDescent="0.25">
      <c r="A1047">
        <v>1046</v>
      </c>
      <c r="B1047" s="2" t="str">
        <f>CONCATENATE(D1047,"_",IF(E1047&lt;10,CONCATENATE("0",E1047),E1047),"_",H1047,"@",G1047)</f>
        <v>2015_17_BAL@CIN</v>
      </c>
      <c r="C1047" t="s">
        <v>1</v>
      </c>
      <c r="D1047">
        <v>2015</v>
      </c>
      <c r="E1047">
        <f t="shared" si="32"/>
        <v>17</v>
      </c>
      <c r="F1047">
        <v>17</v>
      </c>
      <c r="G1047" t="s">
        <v>69</v>
      </c>
      <c r="H1047" t="s">
        <v>65</v>
      </c>
      <c r="I1047">
        <v>-7</v>
      </c>
      <c r="K1047">
        <v>-9.5</v>
      </c>
      <c r="M1047">
        <v>24</v>
      </c>
      <c r="N1047">
        <v>16</v>
      </c>
      <c r="O1047" t="str">
        <f>IF(OR(ISBLANK(N1047),ISBLANK(M1047)),"",IF(N1047&gt;(M1047+IF(ISBLANK(K1047),I1047,K1047)),H1047,IF(N1047&lt;(M1047+IF(ISBLANK(K1047),I1047,K1047)),G1047,"na")))</f>
        <v>BAL</v>
      </c>
      <c r="P1047" t="str">
        <f>IF(OR(ISBLANK(N1047),ISBLANK(M1047)),"",IF(N1047&gt;M1047,H1047,IF(N1047&lt;M1047,G1047,"na")))</f>
        <v>CIN</v>
      </c>
      <c r="Q1047" s="23" t="str">
        <f t="shared" si="33"/>
        <v/>
      </c>
    </row>
    <row r="1048" spans="1:17" x14ac:dyDescent="0.25">
      <c r="A1048">
        <v>1047</v>
      </c>
      <c r="B1048" s="2" t="str">
        <f>CONCATENATE(D1048,"_",IF(E1048&lt;10,CONCATENATE("0",E1048),E1048),"_",H1048,"@",G1048)</f>
        <v>2015_17_PIT@CLE</v>
      </c>
      <c r="C1048" t="s">
        <v>1</v>
      </c>
      <c r="D1048">
        <v>2015</v>
      </c>
      <c r="E1048">
        <f t="shared" si="32"/>
        <v>17</v>
      </c>
      <c r="F1048">
        <v>17</v>
      </c>
      <c r="G1048" t="s">
        <v>70</v>
      </c>
      <c r="H1048" t="s">
        <v>87</v>
      </c>
      <c r="I1048">
        <v>10</v>
      </c>
      <c r="K1048">
        <v>11</v>
      </c>
      <c r="M1048">
        <v>12</v>
      </c>
      <c r="N1048">
        <v>28</v>
      </c>
      <c r="O1048" t="str">
        <f>IF(OR(ISBLANK(N1048),ISBLANK(M1048)),"",IF(N1048&gt;(M1048+IF(ISBLANK(K1048),I1048,K1048)),H1048,IF(N1048&lt;(M1048+IF(ISBLANK(K1048),I1048,K1048)),G1048,"na")))</f>
        <v>PIT</v>
      </c>
      <c r="P1048" t="str">
        <f>IF(OR(ISBLANK(N1048),ISBLANK(M1048)),"",IF(N1048&gt;M1048,H1048,IF(N1048&lt;M1048,G1048,"na")))</f>
        <v>PIT</v>
      </c>
      <c r="Q1048" s="23" t="str">
        <f t="shared" si="33"/>
        <v/>
      </c>
    </row>
    <row r="1049" spans="1:17" x14ac:dyDescent="0.25">
      <c r="A1049">
        <v>1048</v>
      </c>
      <c r="B1049" s="2" t="str">
        <f>CONCATENATE(D1049,"_",IF(E1049&lt;10,CONCATENATE("0",E1049),E1049),"_",H1049,"@",G1049)</f>
        <v>2015_17_JAX@HOU</v>
      </c>
      <c r="C1049" t="s">
        <v>1</v>
      </c>
      <c r="D1049">
        <v>2015</v>
      </c>
      <c r="E1049">
        <f t="shared" si="32"/>
        <v>17</v>
      </c>
      <c r="F1049">
        <v>17</v>
      </c>
      <c r="G1049" t="s">
        <v>75</v>
      </c>
      <c r="H1049" t="s">
        <v>77</v>
      </c>
      <c r="I1049">
        <v>-5.5</v>
      </c>
      <c r="K1049">
        <v>-6.5</v>
      </c>
      <c r="M1049">
        <v>30</v>
      </c>
      <c r="N1049">
        <v>6</v>
      </c>
      <c r="O1049" t="str">
        <f>IF(OR(ISBLANK(N1049),ISBLANK(M1049)),"",IF(N1049&gt;(M1049+IF(ISBLANK(K1049),I1049,K1049)),H1049,IF(N1049&lt;(M1049+IF(ISBLANK(K1049),I1049,K1049)),G1049,"na")))</f>
        <v>HOU</v>
      </c>
      <c r="P1049" t="str">
        <f>IF(OR(ISBLANK(N1049),ISBLANK(M1049)),"",IF(N1049&gt;M1049,H1049,IF(N1049&lt;M1049,G1049,"na")))</f>
        <v>HOU</v>
      </c>
      <c r="Q1049" s="23" t="str">
        <f t="shared" si="33"/>
        <v/>
      </c>
    </row>
    <row r="1050" spans="1:17" x14ac:dyDescent="0.25">
      <c r="A1050">
        <v>1049</v>
      </c>
      <c r="B1050" s="2" t="str">
        <f>CONCATENATE(D1050,"_",IF(E1050&lt;10,CONCATENATE("0",E1050),E1050),"_",H1050,"@",G1050)</f>
        <v>2015_17_TEN@IND</v>
      </c>
      <c r="C1050" t="s">
        <v>1</v>
      </c>
      <c r="D1050">
        <v>2015</v>
      </c>
      <c r="E1050">
        <f t="shared" si="32"/>
        <v>17</v>
      </c>
      <c r="F1050">
        <v>17</v>
      </c>
      <c r="G1050" t="s">
        <v>76</v>
      </c>
      <c r="H1050" t="s">
        <v>93</v>
      </c>
      <c r="I1050">
        <v>-6</v>
      </c>
      <c r="K1050">
        <v>-3.5</v>
      </c>
      <c r="M1050">
        <v>30</v>
      </c>
      <c r="N1050">
        <v>24</v>
      </c>
      <c r="O1050" t="str">
        <f>IF(OR(ISBLANK(N1050),ISBLANK(M1050)),"",IF(N1050&gt;(M1050+IF(ISBLANK(K1050),I1050,K1050)),H1050,IF(N1050&lt;(M1050+IF(ISBLANK(K1050),I1050,K1050)),G1050,"na")))</f>
        <v>IND</v>
      </c>
      <c r="P1050" t="str">
        <f>IF(OR(ISBLANK(N1050),ISBLANK(M1050)),"",IF(N1050&gt;M1050,H1050,IF(N1050&lt;M1050,G1050,"na")))</f>
        <v>IND</v>
      </c>
      <c r="Q1050" s="23" t="str">
        <f t="shared" si="33"/>
        <v/>
      </c>
    </row>
    <row r="1051" spans="1:17" x14ac:dyDescent="0.25">
      <c r="A1051">
        <v>1050</v>
      </c>
      <c r="B1051" s="2" t="str">
        <f>CONCATENATE(D1051,"_",IF(E1051&lt;10,CONCATENATE("0",E1051),E1051),"_",H1051,"@",G1051)</f>
        <v>2015_17_OAK@KCY</v>
      </c>
      <c r="C1051" t="s">
        <v>1</v>
      </c>
      <c r="D1051">
        <v>2015</v>
      </c>
      <c r="E1051">
        <f t="shared" si="32"/>
        <v>17</v>
      </c>
      <c r="F1051">
        <v>17</v>
      </c>
      <c r="G1051" t="s">
        <v>331</v>
      </c>
      <c r="H1051" t="s">
        <v>85</v>
      </c>
      <c r="I1051">
        <v>-6.5</v>
      </c>
      <c r="K1051">
        <v>-7</v>
      </c>
      <c r="M1051">
        <v>23</v>
      </c>
      <c r="N1051">
        <v>17</v>
      </c>
      <c r="O1051" t="str">
        <f>IF(OR(ISBLANK(N1051),ISBLANK(M1051)),"",IF(N1051&gt;(M1051+IF(ISBLANK(K1051),I1051,K1051)),H1051,IF(N1051&lt;(M1051+IF(ISBLANK(K1051),I1051,K1051)),G1051,"na")))</f>
        <v>OAK</v>
      </c>
      <c r="P1051" t="str">
        <f>IF(OR(ISBLANK(N1051),ISBLANK(M1051)),"",IF(N1051&gt;M1051,H1051,IF(N1051&lt;M1051,G1051,"na")))</f>
        <v>KCY</v>
      </c>
      <c r="Q1051" s="23" t="str">
        <f t="shared" si="33"/>
        <v/>
      </c>
    </row>
    <row r="1052" spans="1:17" x14ac:dyDescent="0.25">
      <c r="A1052">
        <v>1051</v>
      </c>
      <c r="B1052" s="2" t="str">
        <f>CONCATENATE(D1052,"_",IF(E1052&lt;10,CONCATENATE("0",E1052),E1052),"_",H1052,"@",G1052)</f>
        <v>2015_17_PHI@NYG</v>
      </c>
      <c r="C1052" t="s">
        <v>1</v>
      </c>
      <c r="D1052">
        <v>2015</v>
      </c>
      <c r="E1052">
        <f t="shared" si="32"/>
        <v>17</v>
      </c>
      <c r="F1052">
        <v>17</v>
      </c>
      <c r="G1052" t="s">
        <v>83</v>
      </c>
      <c r="H1052" t="s">
        <v>86</v>
      </c>
      <c r="I1052">
        <v>-3.5</v>
      </c>
      <c r="K1052">
        <v>-5.5</v>
      </c>
      <c r="M1052">
        <v>30</v>
      </c>
      <c r="N1052">
        <v>35</v>
      </c>
      <c r="O1052" t="str">
        <f>IF(OR(ISBLANK(N1052),ISBLANK(M1052)),"",IF(N1052&gt;(M1052+IF(ISBLANK(K1052),I1052,K1052)),H1052,IF(N1052&lt;(M1052+IF(ISBLANK(K1052),I1052,K1052)),G1052,"na")))</f>
        <v>PHI</v>
      </c>
      <c r="P1052" t="str">
        <f>IF(OR(ISBLANK(N1052),ISBLANK(M1052)),"",IF(N1052&gt;M1052,H1052,IF(N1052&lt;M1052,G1052,"na")))</f>
        <v>PHI</v>
      </c>
      <c r="Q1052" s="23" t="str">
        <f t="shared" si="33"/>
        <v/>
      </c>
    </row>
    <row r="1053" spans="1:17" x14ac:dyDescent="0.25">
      <c r="A1053">
        <v>1052</v>
      </c>
      <c r="B1053" s="2" t="str">
        <f>CONCATENATE(D1053,"_",IF(E1053&lt;10,CONCATENATE("0",E1053),E1053),"_",H1053,"@",G1053)</f>
        <v>2015_17_WAS@DAL</v>
      </c>
      <c r="C1053" t="s">
        <v>1</v>
      </c>
      <c r="D1053">
        <v>2015</v>
      </c>
      <c r="E1053">
        <f t="shared" si="32"/>
        <v>17</v>
      </c>
      <c r="F1053">
        <v>17</v>
      </c>
      <c r="G1053" t="s">
        <v>71</v>
      </c>
      <c r="H1053" t="s">
        <v>94</v>
      </c>
      <c r="I1053">
        <v>-3</v>
      </c>
      <c r="K1053">
        <v>-4</v>
      </c>
      <c r="M1053">
        <v>23</v>
      </c>
      <c r="N1053">
        <v>34</v>
      </c>
      <c r="O1053" t="str">
        <f>IF(OR(ISBLANK(N1053),ISBLANK(M1053)),"",IF(N1053&gt;(M1053+IF(ISBLANK(K1053),I1053,K1053)),H1053,IF(N1053&lt;(M1053+IF(ISBLANK(K1053),I1053,K1053)),G1053,"na")))</f>
        <v>WAS</v>
      </c>
      <c r="P1053" t="str">
        <f>IF(OR(ISBLANK(N1053),ISBLANK(M1053)),"",IF(N1053&gt;M1053,H1053,IF(N1053&lt;M1053,G1053,"na")))</f>
        <v>WAS</v>
      </c>
      <c r="Q1053" s="23" t="str">
        <f t="shared" si="33"/>
        <v/>
      </c>
    </row>
    <row r="1054" spans="1:17" x14ac:dyDescent="0.25">
      <c r="A1054">
        <v>1053</v>
      </c>
      <c r="B1054" s="2" t="str">
        <f>CONCATENATE(D1054,"_",IF(E1054&lt;10,CONCATENATE("0",E1054),E1054),"_",H1054,"@",G1054)</f>
        <v>2015_17_DET@CHI</v>
      </c>
      <c r="C1054" t="s">
        <v>1</v>
      </c>
      <c r="D1054">
        <v>2015</v>
      </c>
      <c r="E1054">
        <f t="shared" si="32"/>
        <v>17</v>
      </c>
      <c r="F1054">
        <v>17</v>
      </c>
      <c r="G1054" t="s">
        <v>68</v>
      </c>
      <c r="H1054" t="s">
        <v>73</v>
      </c>
      <c r="I1054">
        <v>-1</v>
      </c>
      <c r="K1054">
        <v>1</v>
      </c>
      <c r="M1054">
        <v>20</v>
      </c>
      <c r="N1054">
        <v>24</v>
      </c>
      <c r="O1054" t="str">
        <f>IF(OR(ISBLANK(N1054),ISBLANK(M1054)),"",IF(N1054&gt;(M1054+IF(ISBLANK(K1054),I1054,K1054)),H1054,IF(N1054&lt;(M1054+IF(ISBLANK(K1054),I1054,K1054)),G1054,"na")))</f>
        <v>DET</v>
      </c>
      <c r="P1054" t="str">
        <f>IF(OR(ISBLANK(N1054),ISBLANK(M1054)),"",IF(N1054&gt;M1054,H1054,IF(N1054&lt;M1054,G1054,"na")))</f>
        <v>DET</v>
      </c>
      <c r="Q1054" s="23" t="str">
        <f t="shared" si="33"/>
        <v/>
      </c>
    </row>
    <row r="1055" spans="1:17" x14ac:dyDescent="0.25">
      <c r="A1055">
        <v>1054</v>
      </c>
      <c r="B1055" s="2" t="str">
        <f>CONCATENATE(D1055,"_",IF(E1055&lt;10,CONCATENATE("0",E1055),E1055),"_",H1055,"@",G1055)</f>
        <v>2015_17_MIN@GBY</v>
      </c>
      <c r="C1055" t="s">
        <v>1</v>
      </c>
      <c r="D1055">
        <v>2015</v>
      </c>
      <c r="E1055">
        <f t="shared" si="32"/>
        <v>17</v>
      </c>
      <c r="F1055">
        <v>17</v>
      </c>
      <c r="G1055" t="s">
        <v>330</v>
      </c>
      <c r="H1055" t="s">
        <v>80</v>
      </c>
      <c r="I1055">
        <v>-3</v>
      </c>
      <c r="K1055">
        <v>-3</v>
      </c>
      <c r="M1055">
        <v>13</v>
      </c>
      <c r="N1055">
        <v>20</v>
      </c>
      <c r="O1055" t="str">
        <f>IF(OR(ISBLANK(N1055),ISBLANK(M1055)),"",IF(N1055&gt;(M1055+IF(ISBLANK(K1055),I1055,K1055)),H1055,IF(N1055&lt;(M1055+IF(ISBLANK(K1055),I1055,K1055)),G1055,"na")))</f>
        <v>MIN</v>
      </c>
      <c r="P1055" t="str">
        <f>IF(OR(ISBLANK(N1055),ISBLANK(M1055)),"",IF(N1055&gt;M1055,H1055,IF(N1055&lt;M1055,G1055,"na")))</f>
        <v>MIN</v>
      </c>
      <c r="Q1055" s="23" t="str">
        <f t="shared" si="33"/>
        <v/>
      </c>
    </row>
    <row r="1056" spans="1:17" x14ac:dyDescent="0.25">
      <c r="A1056">
        <v>1055</v>
      </c>
      <c r="B1056" s="2" t="str">
        <f>CONCATENATE(D1056,"_",IF(E1056&lt;10,CONCATENATE("0",E1056),E1056),"_",H1056,"@",G1056)</f>
        <v>2015_17_SD@DEN</v>
      </c>
      <c r="C1056" t="s">
        <v>1</v>
      </c>
      <c r="D1056">
        <v>2015</v>
      </c>
      <c r="E1056">
        <f t="shared" si="32"/>
        <v>17</v>
      </c>
      <c r="F1056">
        <v>17</v>
      </c>
      <c r="G1056" t="s">
        <v>72</v>
      </c>
      <c r="H1056" t="s">
        <v>88</v>
      </c>
      <c r="I1056">
        <v>-7.5</v>
      </c>
      <c r="K1056">
        <v>-9.5</v>
      </c>
      <c r="M1056">
        <v>27</v>
      </c>
      <c r="N1056">
        <v>20</v>
      </c>
      <c r="O1056" t="str">
        <f>IF(OR(ISBLANK(N1056),ISBLANK(M1056)),"",IF(N1056&gt;(M1056+IF(ISBLANK(K1056),I1056,K1056)),H1056,IF(N1056&lt;(M1056+IF(ISBLANK(K1056),I1056,K1056)),G1056,"na")))</f>
        <v>SD</v>
      </c>
      <c r="P1056" t="str">
        <f>IF(OR(ISBLANK(N1056),ISBLANK(M1056)),"",IF(N1056&gt;M1056,H1056,IF(N1056&lt;M1056,G1056,"na")))</f>
        <v>DEN</v>
      </c>
      <c r="Q1056" s="23" t="str">
        <f t="shared" si="33"/>
        <v/>
      </c>
    </row>
    <row r="1057" spans="1:17" x14ac:dyDescent="0.25">
      <c r="A1057">
        <v>1056</v>
      </c>
      <c r="B1057" s="2" t="str">
        <f>CONCATENATE(D1057,"_",IF(E1057&lt;10,CONCATENATE("0",E1057),E1057),"_",H1057,"@",G1057)</f>
        <v>2015_17_SEA@ARI</v>
      </c>
      <c r="C1057" t="s">
        <v>1</v>
      </c>
      <c r="D1057">
        <v>2015</v>
      </c>
      <c r="E1057">
        <f t="shared" si="32"/>
        <v>17</v>
      </c>
      <c r="F1057">
        <v>17</v>
      </c>
      <c r="G1057" t="s">
        <v>64</v>
      </c>
      <c r="H1057" t="s">
        <v>89</v>
      </c>
      <c r="I1057">
        <v>-3.5</v>
      </c>
      <c r="K1057">
        <v>-6.5</v>
      </c>
      <c r="M1057">
        <v>6</v>
      </c>
      <c r="N1057">
        <v>36</v>
      </c>
      <c r="O1057" t="str">
        <f>IF(OR(ISBLANK(N1057),ISBLANK(M1057)),"",IF(N1057&gt;(M1057+IF(ISBLANK(K1057),I1057,K1057)),H1057,IF(N1057&lt;(M1057+IF(ISBLANK(K1057),I1057,K1057)),G1057,"na")))</f>
        <v>SEA</v>
      </c>
      <c r="P1057" t="str">
        <f>IF(OR(ISBLANK(N1057),ISBLANK(M1057)),"",IF(N1057&gt;M1057,H1057,IF(N1057&lt;M1057,G1057,"na")))</f>
        <v>SEA</v>
      </c>
      <c r="Q1057" s="23" t="str">
        <f t="shared" si="33"/>
        <v/>
      </c>
    </row>
    <row r="1058" spans="1:17" x14ac:dyDescent="0.25">
      <c r="A1058">
        <v>1057</v>
      </c>
      <c r="B1058" s="2" t="str">
        <f>CONCATENATE(D1058,"_",IF(E1058&lt;10,CONCATENATE("0",E1058),E1058),"_",H1058,"@",G1058)</f>
        <v>2015_17_STL@SFO</v>
      </c>
      <c r="C1058" t="s">
        <v>1</v>
      </c>
      <c r="D1058">
        <v>2015</v>
      </c>
      <c r="E1058">
        <f t="shared" si="32"/>
        <v>17</v>
      </c>
      <c r="F1058">
        <v>17</v>
      </c>
      <c r="G1058" t="s">
        <v>333</v>
      </c>
      <c r="H1058" t="s">
        <v>91</v>
      </c>
      <c r="I1058">
        <v>3.5</v>
      </c>
      <c r="K1058">
        <v>3.5</v>
      </c>
      <c r="M1058">
        <v>19</v>
      </c>
      <c r="N1058">
        <v>16</v>
      </c>
      <c r="O1058" t="str">
        <f>IF(OR(ISBLANK(N1058),ISBLANK(M1058)),"",IF(N1058&gt;(M1058+IF(ISBLANK(K1058),I1058,K1058)),H1058,IF(N1058&lt;(M1058+IF(ISBLANK(K1058),I1058,K1058)),G1058,"na")))</f>
        <v>SFO</v>
      </c>
      <c r="P1058" t="str">
        <f>IF(OR(ISBLANK(N1058),ISBLANK(M1058)),"",IF(N1058&gt;M1058,H1058,IF(N1058&lt;M1058,G1058,"na")))</f>
        <v>SFO</v>
      </c>
      <c r="Q1058" s="23" t="str">
        <f t="shared" si="33"/>
        <v/>
      </c>
    </row>
    <row r="1059" spans="1:17" x14ac:dyDescent="0.25">
      <c r="A1059">
        <v>1058</v>
      </c>
      <c r="B1059" s="2" t="str">
        <f>CONCATENATE(D1059,"_",IF(E1059&lt;10,CONCATENATE("0",E1059),E1059),"_",H1059,"@",G1059)</f>
        <v>2015_18_KCY@HOU</v>
      </c>
      <c r="C1059" t="s">
        <v>3</v>
      </c>
      <c r="D1059">
        <v>2015</v>
      </c>
      <c r="E1059">
        <f t="shared" si="32"/>
        <v>18</v>
      </c>
      <c r="F1059">
        <v>1</v>
      </c>
      <c r="G1059" t="s">
        <v>75</v>
      </c>
      <c r="H1059" t="s">
        <v>331</v>
      </c>
      <c r="I1059">
        <v>3.5</v>
      </c>
      <c r="K1059">
        <v>3</v>
      </c>
      <c r="M1059">
        <v>0</v>
      </c>
      <c r="N1059">
        <v>30</v>
      </c>
      <c r="O1059" t="str">
        <f>IF(OR(ISBLANK(N1059),ISBLANK(M1059)),"",IF(N1059&gt;(M1059+IF(ISBLANK(K1059),I1059,K1059)),H1059,IF(N1059&lt;(M1059+IF(ISBLANK(K1059),I1059,K1059)),G1059,"na")))</f>
        <v>KCY</v>
      </c>
      <c r="P1059" t="str">
        <f>IF(OR(ISBLANK(N1059),ISBLANK(M1059)),"",IF(N1059&gt;M1059,H1059,IF(N1059&lt;M1059,G1059,"na")))</f>
        <v>KCY</v>
      </c>
      <c r="Q1059" s="23" t="str">
        <f t="shared" si="33"/>
        <v/>
      </c>
    </row>
    <row r="1060" spans="1:17" x14ac:dyDescent="0.25">
      <c r="A1060">
        <v>1059</v>
      </c>
      <c r="B1060" s="2" t="str">
        <f>CONCATENATE(D1060,"_",IF(E1060&lt;10,CONCATENATE("0",E1060),E1060),"_",H1060,"@",G1060)</f>
        <v>2015_18_PIT@CIN</v>
      </c>
      <c r="C1060" t="s">
        <v>3</v>
      </c>
      <c r="D1060">
        <v>2015</v>
      </c>
      <c r="E1060">
        <f t="shared" si="32"/>
        <v>18</v>
      </c>
      <c r="F1060">
        <v>1</v>
      </c>
      <c r="G1060" t="s">
        <v>69</v>
      </c>
      <c r="H1060" t="s">
        <v>87</v>
      </c>
      <c r="I1060">
        <v>3</v>
      </c>
      <c r="K1060">
        <v>3</v>
      </c>
      <c r="M1060">
        <v>16</v>
      </c>
      <c r="N1060">
        <v>18</v>
      </c>
      <c r="O1060" t="str">
        <f>IF(OR(ISBLANK(N1060),ISBLANK(M1060)),"",IF(N1060&gt;(M1060+IF(ISBLANK(K1060),I1060,K1060)),H1060,IF(N1060&lt;(M1060+IF(ISBLANK(K1060),I1060,K1060)),G1060,"na")))</f>
        <v>CIN</v>
      </c>
      <c r="P1060" t="str">
        <f>IF(OR(ISBLANK(N1060),ISBLANK(M1060)),"",IF(N1060&gt;M1060,H1060,IF(N1060&lt;M1060,G1060,"na")))</f>
        <v>PIT</v>
      </c>
      <c r="Q1060" s="23" t="str">
        <f t="shared" si="33"/>
        <v/>
      </c>
    </row>
    <row r="1061" spans="1:17" x14ac:dyDescent="0.25">
      <c r="A1061">
        <v>1060</v>
      </c>
      <c r="B1061" s="2" t="str">
        <f>CONCATENATE(D1061,"_",IF(E1061&lt;10,CONCATENATE("0",E1061),E1061),"_",H1061,"@",G1061)</f>
        <v>2015_18_SEA@MIN</v>
      </c>
      <c r="C1061" t="s">
        <v>3</v>
      </c>
      <c r="D1061">
        <v>2015</v>
      </c>
      <c r="E1061">
        <f t="shared" si="32"/>
        <v>18</v>
      </c>
      <c r="F1061">
        <v>1</v>
      </c>
      <c r="G1061" t="s">
        <v>80</v>
      </c>
      <c r="H1061" t="s">
        <v>89</v>
      </c>
      <c r="I1061">
        <v>3.5</v>
      </c>
      <c r="K1061">
        <v>5</v>
      </c>
      <c r="M1061">
        <v>9</v>
      </c>
      <c r="N1061">
        <v>10</v>
      </c>
      <c r="O1061" t="str">
        <f>IF(OR(ISBLANK(N1061),ISBLANK(M1061)),"",IF(N1061&gt;(M1061+IF(ISBLANK(K1061),I1061,K1061)),H1061,IF(N1061&lt;(M1061+IF(ISBLANK(K1061),I1061,K1061)),G1061,"na")))</f>
        <v>MIN</v>
      </c>
      <c r="P1061" t="str">
        <f>IF(OR(ISBLANK(N1061),ISBLANK(M1061)),"",IF(N1061&gt;M1061,H1061,IF(N1061&lt;M1061,G1061,"na")))</f>
        <v>SEA</v>
      </c>
      <c r="Q1061" s="23" t="str">
        <f t="shared" si="33"/>
        <v/>
      </c>
    </row>
    <row r="1062" spans="1:17" x14ac:dyDescent="0.25">
      <c r="A1062">
        <v>1061</v>
      </c>
      <c r="B1062" s="2" t="str">
        <f>CONCATENATE(D1062,"_",IF(E1062&lt;10,CONCATENATE("0",E1062),E1062),"_",H1062,"@",G1062)</f>
        <v>2015_18_GBY@WAS</v>
      </c>
      <c r="C1062" t="s">
        <v>3</v>
      </c>
      <c r="D1062">
        <v>2015</v>
      </c>
      <c r="E1062">
        <f t="shared" si="32"/>
        <v>18</v>
      </c>
      <c r="F1062">
        <v>1</v>
      </c>
      <c r="G1062" t="s">
        <v>94</v>
      </c>
      <c r="H1062" t="s">
        <v>330</v>
      </c>
      <c r="I1062">
        <v>-1</v>
      </c>
      <c r="K1062">
        <v>-1</v>
      </c>
      <c r="M1062">
        <v>18</v>
      </c>
      <c r="N1062">
        <v>35</v>
      </c>
      <c r="O1062" t="str">
        <f>IF(OR(ISBLANK(N1062),ISBLANK(M1062)),"",IF(N1062&gt;(M1062+IF(ISBLANK(K1062),I1062,K1062)),H1062,IF(N1062&lt;(M1062+IF(ISBLANK(K1062),I1062,K1062)),G1062,"na")))</f>
        <v>GBY</v>
      </c>
      <c r="P1062" t="str">
        <f>IF(OR(ISBLANK(N1062),ISBLANK(M1062)),"",IF(N1062&gt;M1062,H1062,IF(N1062&lt;M1062,G1062,"na")))</f>
        <v>GBY</v>
      </c>
      <c r="Q1062" s="23" t="str">
        <f t="shared" si="33"/>
        <v/>
      </c>
    </row>
    <row r="1063" spans="1:17" x14ac:dyDescent="0.25">
      <c r="A1063">
        <v>1062</v>
      </c>
      <c r="B1063" s="2" t="str">
        <f>CONCATENATE(D1063,"_",IF(E1063&lt;10,CONCATENATE("0",E1063),E1063),"_",H1063,"@",G1063)</f>
        <v>2015_19_KCY@NWE</v>
      </c>
      <c r="C1063" t="s">
        <v>3</v>
      </c>
      <c r="D1063">
        <v>2015</v>
      </c>
      <c r="E1063">
        <f t="shared" si="32"/>
        <v>19</v>
      </c>
      <c r="F1063">
        <v>2</v>
      </c>
      <c r="G1063" t="s">
        <v>332</v>
      </c>
      <c r="H1063" t="s">
        <v>331</v>
      </c>
      <c r="I1063">
        <v>-4.5</v>
      </c>
      <c r="K1063">
        <v>-4.5</v>
      </c>
      <c r="M1063">
        <v>27</v>
      </c>
      <c r="N1063">
        <v>20</v>
      </c>
      <c r="O1063" t="str">
        <f>IF(OR(ISBLANK(N1063),ISBLANK(M1063)),"",IF(N1063&gt;(M1063+IF(ISBLANK(K1063),I1063,K1063)),H1063,IF(N1063&lt;(M1063+IF(ISBLANK(K1063),I1063,K1063)),G1063,"na")))</f>
        <v>NWE</v>
      </c>
      <c r="P1063" t="str">
        <f>IF(OR(ISBLANK(N1063),ISBLANK(M1063)),"",IF(N1063&gt;M1063,H1063,IF(N1063&lt;M1063,G1063,"na")))</f>
        <v>NWE</v>
      </c>
      <c r="Q1063" s="23" t="str">
        <f t="shared" si="33"/>
        <v/>
      </c>
    </row>
    <row r="1064" spans="1:17" x14ac:dyDescent="0.25">
      <c r="A1064">
        <v>1063</v>
      </c>
      <c r="B1064" s="2" t="str">
        <f>CONCATENATE(D1064,"_",IF(E1064&lt;10,CONCATENATE("0",E1064),E1064),"_",H1064,"@",G1064)</f>
        <v>2015_19_GBY@ARI</v>
      </c>
      <c r="C1064" t="s">
        <v>3</v>
      </c>
      <c r="D1064">
        <v>2015</v>
      </c>
      <c r="E1064">
        <f t="shared" si="32"/>
        <v>19</v>
      </c>
      <c r="F1064">
        <v>2</v>
      </c>
      <c r="G1064" t="s">
        <v>64</v>
      </c>
      <c r="H1064" t="s">
        <v>330</v>
      </c>
      <c r="I1064">
        <v>-7</v>
      </c>
      <c r="K1064">
        <v>-7</v>
      </c>
      <c r="M1064">
        <v>26</v>
      </c>
      <c r="N1064">
        <v>20</v>
      </c>
      <c r="O1064" t="str">
        <f>IF(OR(ISBLANK(N1064),ISBLANK(M1064)),"",IF(N1064&gt;(M1064+IF(ISBLANK(K1064),I1064,K1064)),H1064,IF(N1064&lt;(M1064+IF(ISBLANK(K1064),I1064,K1064)),G1064,"na")))</f>
        <v>GBY</v>
      </c>
      <c r="P1064" t="str">
        <f>IF(OR(ISBLANK(N1064),ISBLANK(M1064)),"",IF(N1064&gt;M1064,H1064,IF(N1064&lt;M1064,G1064,"na")))</f>
        <v>ARI</v>
      </c>
      <c r="Q1064" s="23" t="str">
        <f t="shared" si="33"/>
        <v/>
      </c>
    </row>
    <row r="1065" spans="1:17" x14ac:dyDescent="0.25">
      <c r="A1065">
        <v>1064</v>
      </c>
      <c r="B1065" s="2" t="str">
        <f>CONCATENATE(D1065,"_",IF(E1065&lt;10,CONCATENATE("0",E1065),E1065),"_",H1065,"@",G1065)</f>
        <v>2015_19_SEA@CAR</v>
      </c>
      <c r="C1065" t="s">
        <v>3</v>
      </c>
      <c r="D1065">
        <v>2015</v>
      </c>
      <c r="E1065">
        <f t="shared" si="32"/>
        <v>19</v>
      </c>
      <c r="F1065">
        <v>2</v>
      </c>
      <c r="G1065" t="s">
        <v>67</v>
      </c>
      <c r="H1065" t="s">
        <v>89</v>
      </c>
      <c r="I1065">
        <v>-3</v>
      </c>
      <c r="K1065">
        <v>-2</v>
      </c>
      <c r="M1065">
        <v>31</v>
      </c>
      <c r="N1065">
        <v>24</v>
      </c>
      <c r="O1065" t="str">
        <f>IF(OR(ISBLANK(N1065),ISBLANK(M1065)),"",IF(N1065&gt;(M1065+IF(ISBLANK(K1065),I1065,K1065)),H1065,IF(N1065&lt;(M1065+IF(ISBLANK(K1065),I1065,K1065)),G1065,"na")))</f>
        <v>CAR</v>
      </c>
      <c r="P1065" t="str">
        <f>IF(OR(ISBLANK(N1065),ISBLANK(M1065)),"",IF(N1065&gt;M1065,H1065,IF(N1065&lt;M1065,G1065,"na")))</f>
        <v>CAR</v>
      </c>
      <c r="Q1065" s="23" t="str">
        <f t="shared" si="33"/>
        <v/>
      </c>
    </row>
    <row r="1066" spans="1:17" x14ac:dyDescent="0.25">
      <c r="A1066">
        <v>1065</v>
      </c>
      <c r="B1066" s="2" t="str">
        <f>CONCATENATE(D1066,"_",IF(E1066&lt;10,CONCATENATE("0",E1066),E1066),"_",H1066,"@",G1066)</f>
        <v>2015_19_PIT@DEN</v>
      </c>
      <c r="C1066" t="s">
        <v>3</v>
      </c>
      <c r="D1066">
        <v>2015</v>
      </c>
      <c r="E1066">
        <f t="shared" si="32"/>
        <v>19</v>
      </c>
      <c r="F1066">
        <v>2</v>
      </c>
      <c r="G1066" t="s">
        <v>72</v>
      </c>
      <c r="H1066" t="s">
        <v>87</v>
      </c>
      <c r="I1066">
        <v>-6</v>
      </c>
      <c r="K1066">
        <v>-7.5</v>
      </c>
      <c r="M1066">
        <v>23</v>
      </c>
      <c r="N1066">
        <v>16</v>
      </c>
      <c r="O1066" t="str">
        <f>IF(OR(ISBLANK(N1066),ISBLANK(M1066)),"",IF(N1066&gt;(M1066+IF(ISBLANK(K1066),I1066,K1066)),H1066,IF(N1066&lt;(M1066+IF(ISBLANK(K1066),I1066,K1066)),G1066,"na")))</f>
        <v>PIT</v>
      </c>
      <c r="P1066" t="str">
        <f>IF(OR(ISBLANK(N1066),ISBLANK(M1066)),"",IF(N1066&gt;M1066,H1066,IF(N1066&lt;M1066,G1066,"na")))</f>
        <v>DEN</v>
      </c>
      <c r="Q1066" s="23" t="str">
        <f t="shared" si="33"/>
        <v/>
      </c>
    </row>
    <row r="1067" spans="1:17" x14ac:dyDescent="0.25">
      <c r="A1067">
        <v>1066</v>
      </c>
      <c r="B1067" s="2" t="str">
        <f>CONCATENATE(D1067,"_",IF(E1067&lt;10,CONCATENATE("0",E1067),E1067),"_",H1067,"@",G1067)</f>
        <v>2015_20_NWE@DEN</v>
      </c>
      <c r="C1067" t="s">
        <v>3</v>
      </c>
      <c r="D1067">
        <v>2015</v>
      </c>
      <c r="E1067">
        <f t="shared" si="32"/>
        <v>20</v>
      </c>
      <c r="F1067">
        <v>3</v>
      </c>
      <c r="G1067" t="s">
        <v>72</v>
      </c>
      <c r="H1067" t="s">
        <v>332</v>
      </c>
      <c r="I1067">
        <v>3</v>
      </c>
      <c r="K1067">
        <v>3</v>
      </c>
      <c r="M1067">
        <v>20</v>
      </c>
      <c r="N1067">
        <v>18</v>
      </c>
      <c r="O1067" t="str">
        <f>IF(OR(ISBLANK(N1067),ISBLANK(M1067)),"",IF(N1067&gt;(M1067+IF(ISBLANK(K1067),I1067,K1067)),H1067,IF(N1067&lt;(M1067+IF(ISBLANK(K1067),I1067,K1067)),G1067,"na")))</f>
        <v>DEN</v>
      </c>
      <c r="P1067" t="str">
        <f>IF(OR(ISBLANK(N1067),ISBLANK(M1067)),"",IF(N1067&gt;M1067,H1067,IF(N1067&lt;M1067,G1067,"na")))</f>
        <v>DEN</v>
      </c>
      <c r="Q1067" s="23" t="str">
        <f t="shared" si="33"/>
        <v/>
      </c>
    </row>
    <row r="1068" spans="1:17" x14ac:dyDescent="0.25">
      <c r="A1068">
        <v>1067</v>
      </c>
      <c r="B1068" s="2" t="str">
        <f>CONCATENATE(D1068,"_",IF(E1068&lt;10,CONCATENATE("0",E1068),E1068),"_",H1068,"@",G1068)</f>
        <v>2015_20_ARI@CAR</v>
      </c>
      <c r="C1068" t="s">
        <v>3</v>
      </c>
      <c r="D1068">
        <v>2015</v>
      </c>
      <c r="E1068">
        <f t="shared" si="32"/>
        <v>20</v>
      </c>
      <c r="F1068">
        <v>3</v>
      </c>
      <c r="G1068" t="s">
        <v>67</v>
      </c>
      <c r="H1068" t="s">
        <v>64</v>
      </c>
      <c r="I1068">
        <v>-3</v>
      </c>
      <c r="K1068">
        <v>-3</v>
      </c>
      <c r="M1068">
        <v>49</v>
      </c>
      <c r="N1068">
        <v>15</v>
      </c>
      <c r="O1068" t="str">
        <f>IF(OR(ISBLANK(N1068),ISBLANK(M1068)),"",IF(N1068&gt;(M1068+IF(ISBLANK(K1068),I1068,K1068)),H1068,IF(N1068&lt;(M1068+IF(ISBLANK(K1068),I1068,K1068)),G1068,"na")))</f>
        <v>CAR</v>
      </c>
      <c r="P1068" t="str">
        <f>IF(OR(ISBLANK(N1068),ISBLANK(M1068)),"",IF(N1068&gt;M1068,H1068,IF(N1068&lt;M1068,G1068,"na")))</f>
        <v>CAR</v>
      </c>
      <c r="Q1068" s="23" t="str">
        <f t="shared" si="33"/>
        <v/>
      </c>
    </row>
    <row r="1069" spans="1:17" x14ac:dyDescent="0.25">
      <c r="A1069">
        <v>1068</v>
      </c>
      <c r="B1069" s="2" t="str">
        <f>CONCATENATE(D1069,"_",IF(E1069&lt;10,CONCATENATE("0",E1069),E1069),"_",H1069,"@",G1069)</f>
        <v>2015_21_DEN@CAR</v>
      </c>
      <c r="C1069" t="s">
        <v>3</v>
      </c>
      <c r="D1069">
        <v>2015</v>
      </c>
      <c r="E1069">
        <f t="shared" si="32"/>
        <v>21</v>
      </c>
      <c r="F1069">
        <v>4</v>
      </c>
      <c r="G1069" t="s">
        <v>67</v>
      </c>
      <c r="H1069" t="s">
        <v>72</v>
      </c>
      <c r="I1069">
        <v>-4</v>
      </c>
      <c r="K1069">
        <v>-5</v>
      </c>
      <c r="M1069">
        <v>10</v>
      </c>
      <c r="N1069">
        <v>24</v>
      </c>
      <c r="O1069" t="str">
        <f>IF(OR(ISBLANK(N1069),ISBLANK(M1069)),"",IF(N1069&gt;(M1069+IF(ISBLANK(K1069),I1069,K1069)),H1069,IF(N1069&lt;(M1069+IF(ISBLANK(K1069),I1069,K1069)),G1069,"na")))</f>
        <v>DEN</v>
      </c>
      <c r="P1069" t="str">
        <f>IF(OR(ISBLANK(N1069),ISBLANK(M1069)),"",IF(N1069&gt;M1069,H1069,IF(N1069&lt;M1069,G1069,"na")))</f>
        <v>DEN</v>
      </c>
      <c r="Q1069" s="23" t="str">
        <f t="shared" si="33"/>
        <v/>
      </c>
    </row>
    <row r="1070" spans="1:17" x14ac:dyDescent="0.25">
      <c r="A1070">
        <v>1069</v>
      </c>
      <c r="B1070" s="2" t="str">
        <f>CONCATENATE(D1070,"_",IF(E1070&lt;10,CONCATENATE("0",E1070),E1070),"_",H1070,"@",G1070)</f>
        <v>2016_01_CAR@DEN</v>
      </c>
      <c r="C1070" t="s">
        <v>1</v>
      </c>
      <c r="D1070">
        <v>2016</v>
      </c>
      <c r="E1070">
        <f t="shared" si="32"/>
        <v>1</v>
      </c>
      <c r="F1070">
        <v>1</v>
      </c>
      <c r="G1070" t="s">
        <v>72</v>
      </c>
      <c r="H1070" t="s">
        <v>67</v>
      </c>
      <c r="I1070">
        <v>1</v>
      </c>
      <c r="K1070">
        <v>3</v>
      </c>
      <c r="M1070">
        <v>21</v>
      </c>
      <c r="N1070">
        <v>20</v>
      </c>
      <c r="O1070" t="str">
        <f>IF(OR(ISBLANK(N1070),ISBLANK(M1070)),"",IF(N1070&gt;(M1070+IF(ISBLANK(K1070),I1070,K1070)),H1070,IF(N1070&lt;(M1070+IF(ISBLANK(K1070),I1070,K1070)),G1070,"na")))</f>
        <v>DEN</v>
      </c>
      <c r="P1070" t="str">
        <f>IF(OR(ISBLANK(N1070),ISBLANK(M1070)),"",IF(N1070&gt;M1070,H1070,IF(N1070&lt;M1070,G1070,"na")))</f>
        <v>DEN</v>
      </c>
      <c r="Q1070" s="23" t="str">
        <f t="shared" si="33"/>
        <v/>
      </c>
    </row>
    <row r="1071" spans="1:17" x14ac:dyDescent="0.25">
      <c r="A1071">
        <v>1070</v>
      </c>
      <c r="B1071" s="2" t="str">
        <f>CONCATENATE(D1071,"_",IF(E1071&lt;10,CONCATENATE("0",E1071),E1071),"_",H1071,"@",G1071)</f>
        <v>2016_01_GBY@JAX</v>
      </c>
      <c r="C1071" t="s">
        <v>1</v>
      </c>
      <c r="D1071">
        <v>2016</v>
      </c>
      <c r="E1071">
        <f t="shared" si="32"/>
        <v>1</v>
      </c>
      <c r="F1071">
        <v>1</v>
      </c>
      <c r="G1071" t="s">
        <v>77</v>
      </c>
      <c r="H1071" t="s">
        <v>330</v>
      </c>
      <c r="I1071">
        <v>4.5</v>
      </c>
      <c r="K1071">
        <v>3.5</v>
      </c>
      <c r="M1071">
        <v>23</v>
      </c>
      <c r="N1071">
        <v>27</v>
      </c>
      <c r="O1071" t="str">
        <f>IF(OR(ISBLANK(N1071),ISBLANK(M1071)),"",IF(N1071&gt;(M1071+IF(ISBLANK(K1071),I1071,K1071)),H1071,IF(N1071&lt;(M1071+IF(ISBLANK(K1071),I1071,K1071)),G1071,"na")))</f>
        <v>GBY</v>
      </c>
      <c r="P1071" t="str">
        <f>IF(OR(ISBLANK(N1071),ISBLANK(M1071)),"",IF(N1071&gt;M1071,H1071,IF(N1071&lt;M1071,G1071,"na")))</f>
        <v>GBY</v>
      </c>
      <c r="Q1071" s="23" t="str">
        <f t="shared" si="33"/>
        <v/>
      </c>
    </row>
    <row r="1072" spans="1:17" x14ac:dyDescent="0.25">
      <c r="A1072">
        <v>1071</v>
      </c>
      <c r="B1072" s="2" t="str">
        <f>CONCATENATE(D1072,"_",IF(E1072&lt;10,CONCATENATE("0",E1072),E1072),"_",H1072,"@",G1072)</f>
        <v>2016_01_BUF@BAL</v>
      </c>
      <c r="C1072" t="s">
        <v>1</v>
      </c>
      <c r="D1072">
        <v>2016</v>
      </c>
      <c r="E1072">
        <f t="shared" si="32"/>
        <v>1</v>
      </c>
      <c r="F1072">
        <v>1</v>
      </c>
      <c r="G1072" t="s">
        <v>65</v>
      </c>
      <c r="H1072" t="s">
        <v>66</v>
      </c>
      <c r="I1072">
        <v>-3</v>
      </c>
      <c r="K1072">
        <v>-3</v>
      </c>
      <c r="M1072">
        <v>13</v>
      </c>
      <c r="N1072">
        <v>7</v>
      </c>
      <c r="O1072" t="str">
        <f>IF(OR(ISBLANK(N1072),ISBLANK(M1072)),"",IF(N1072&gt;(M1072+IF(ISBLANK(K1072),I1072,K1072)),H1072,IF(N1072&lt;(M1072+IF(ISBLANK(K1072),I1072,K1072)),G1072,"na")))</f>
        <v>BAL</v>
      </c>
      <c r="P1072" t="str">
        <f>IF(OR(ISBLANK(N1072),ISBLANK(M1072)),"",IF(N1072&gt;M1072,H1072,IF(N1072&lt;M1072,G1072,"na")))</f>
        <v>BAL</v>
      </c>
      <c r="Q1072" s="23" t="str">
        <f t="shared" si="33"/>
        <v/>
      </c>
    </row>
    <row r="1073" spans="1:17" x14ac:dyDescent="0.25">
      <c r="A1073">
        <v>1072</v>
      </c>
      <c r="B1073" s="2" t="str">
        <f>CONCATENATE(D1073,"_",IF(E1073&lt;10,CONCATENATE("0",E1073),E1073),"_",H1073,"@",G1073)</f>
        <v>2016_01_CHI@HOU</v>
      </c>
      <c r="C1073" t="s">
        <v>1</v>
      </c>
      <c r="D1073">
        <v>2016</v>
      </c>
      <c r="E1073">
        <f t="shared" si="32"/>
        <v>1</v>
      </c>
      <c r="F1073">
        <v>1</v>
      </c>
      <c r="G1073" t="s">
        <v>75</v>
      </c>
      <c r="H1073" t="s">
        <v>68</v>
      </c>
      <c r="I1073">
        <v>-10</v>
      </c>
      <c r="K1073">
        <v>-5.5</v>
      </c>
      <c r="M1073">
        <v>23</v>
      </c>
      <c r="N1073">
        <v>14</v>
      </c>
      <c r="O1073" t="str">
        <f>IF(OR(ISBLANK(N1073),ISBLANK(M1073)),"",IF(N1073&gt;(M1073+IF(ISBLANK(K1073),I1073,K1073)),H1073,IF(N1073&lt;(M1073+IF(ISBLANK(K1073),I1073,K1073)),G1073,"na")))</f>
        <v>HOU</v>
      </c>
      <c r="P1073" t="str">
        <f>IF(OR(ISBLANK(N1073),ISBLANK(M1073)),"",IF(N1073&gt;M1073,H1073,IF(N1073&lt;M1073,G1073,"na")))</f>
        <v>HOU</v>
      </c>
      <c r="Q1073" s="23" t="str">
        <f t="shared" si="33"/>
        <v/>
      </c>
    </row>
    <row r="1074" spans="1:17" x14ac:dyDescent="0.25">
      <c r="A1074">
        <v>1073</v>
      </c>
      <c r="B1074" s="2" t="str">
        <f>CONCATENATE(D1074,"_",IF(E1074&lt;10,CONCATENATE("0",E1074),E1074),"_",H1074,"@",G1074)</f>
        <v>2016_01_CLE@PHI</v>
      </c>
      <c r="C1074" t="s">
        <v>1</v>
      </c>
      <c r="D1074">
        <v>2016</v>
      </c>
      <c r="E1074">
        <f t="shared" si="32"/>
        <v>1</v>
      </c>
      <c r="F1074">
        <v>1</v>
      </c>
      <c r="G1074" t="s">
        <v>86</v>
      </c>
      <c r="H1074" t="s">
        <v>70</v>
      </c>
      <c r="I1074">
        <v>-7.5</v>
      </c>
      <c r="K1074">
        <v>-3.5</v>
      </c>
      <c r="M1074">
        <v>29</v>
      </c>
      <c r="N1074">
        <v>10</v>
      </c>
      <c r="O1074" t="str">
        <f>IF(OR(ISBLANK(N1074),ISBLANK(M1074)),"",IF(N1074&gt;(M1074+IF(ISBLANK(K1074),I1074,K1074)),H1074,IF(N1074&lt;(M1074+IF(ISBLANK(K1074),I1074,K1074)),G1074,"na")))</f>
        <v>PHI</v>
      </c>
      <c r="P1074" t="str">
        <f>IF(OR(ISBLANK(N1074),ISBLANK(M1074)),"",IF(N1074&gt;M1074,H1074,IF(N1074&lt;M1074,G1074,"na")))</f>
        <v>PHI</v>
      </c>
      <c r="Q1074" s="23" t="str">
        <f t="shared" si="33"/>
        <v/>
      </c>
    </row>
    <row r="1075" spans="1:17" x14ac:dyDescent="0.25">
      <c r="A1075">
        <v>1074</v>
      </c>
      <c r="B1075" s="2" t="str">
        <f>CONCATENATE(D1075,"_",IF(E1075&lt;10,CONCATENATE("0",E1075),E1075),"_",H1075,"@",G1075)</f>
        <v>2016_01_TBY@ATL</v>
      </c>
      <c r="C1075" t="s">
        <v>1</v>
      </c>
      <c r="D1075">
        <v>2016</v>
      </c>
      <c r="E1075">
        <f t="shared" si="32"/>
        <v>1</v>
      </c>
      <c r="F1075">
        <v>1</v>
      </c>
      <c r="G1075" t="s">
        <v>20</v>
      </c>
      <c r="H1075" t="s">
        <v>334</v>
      </c>
      <c r="I1075">
        <v>-3</v>
      </c>
      <c r="K1075">
        <v>-2.5</v>
      </c>
      <c r="M1075">
        <v>24</v>
      </c>
      <c r="N1075">
        <v>31</v>
      </c>
      <c r="O1075" t="str">
        <f>IF(OR(ISBLANK(N1075),ISBLANK(M1075)),"",IF(N1075&gt;(M1075+IF(ISBLANK(K1075),I1075,K1075)),H1075,IF(N1075&lt;(M1075+IF(ISBLANK(K1075),I1075,K1075)),G1075,"na")))</f>
        <v>TBY</v>
      </c>
      <c r="P1075" t="str">
        <f>IF(OR(ISBLANK(N1075),ISBLANK(M1075)),"",IF(N1075&gt;M1075,H1075,IF(N1075&lt;M1075,G1075,"na")))</f>
        <v>TBY</v>
      </c>
      <c r="Q1075" s="23" t="str">
        <f t="shared" si="33"/>
        <v/>
      </c>
    </row>
    <row r="1076" spans="1:17" x14ac:dyDescent="0.25">
      <c r="A1076">
        <v>1075</v>
      </c>
      <c r="B1076" s="2" t="str">
        <f>CONCATENATE(D1076,"_",IF(E1076&lt;10,CONCATENATE("0",E1076),E1076),"_",H1076,"@",G1076)</f>
        <v>2016_01_MIN@TEN</v>
      </c>
      <c r="C1076" t="s">
        <v>1</v>
      </c>
      <c r="D1076">
        <v>2016</v>
      </c>
      <c r="E1076">
        <f t="shared" si="32"/>
        <v>1</v>
      </c>
      <c r="F1076">
        <v>1</v>
      </c>
      <c r="G1076" t="s">
        <v>93</v>
      </c>
      <c r="H1076" t="s">
        <v>80</v>
      </c>
      <c r="I1076">
        <v>3</v>
      </c>
      <c r="K1076">
        <v>2.5</v>
      </c>
      <c r="M1076">
        <v>16</v>
      </c>
      <c r="N1076">
        <v>25</v>
      </c>
      <c r="O1076" t="str">
        <f>IF(OR(ISBLANK(N1076),ISBLANK(M1076)),"",IF(N1076&gt;(M1076+IF(ISBLANK(K1076),I1076,K1076)),H1076,IF(N1076&lt;(M1076+IF(ISBLANK(K1076),I1076,K1076)),G1076,"na")))</f>
        <v>MIN</v>
      </c>
      <c r="P1076" t="str">
        <f>IF(OR(ISBLANK(N1076),ISBLANK(M1076)),"",IF(N1076&gt;M1076,H1076,IF(N1076&lt;M1076,G1076,"na")))</f>
        <v>MIN</v>
      </c>
      <c r="Q1076" s="23" t="str">
        <f t="shared" si="33"/>
        <v/>
      </c>
    </row>
    <row r="1077" spans="1:17" x14ac:dyDescent="0.25">
      <c r="A1077">
        <v>1076</v>
      </c>
      <c r="B1077" s="2" t="str">
        <f>CONCATENATE(D1077,"_",IF(E1077&lt;10,CONCATENATE("0",E1077),E1077),"_",H1077,"@",G1077)</f>
        <v>2016_01_CIN@NYJ</v>
      </c>
      <c r="C1077" t="s">
        <v>1</v>
      </c>
      <c r="D1077">
        <v>2016</v>
      </c>
      <c r="E1077">
        <f t="shared" si="32"/>
        <v>1</v>
      </c>
      <c r="F1077">
        <v>1</v>
      </c>
      <c r="G1077" t="s">
        <v>84</v>
      </c>
      <c r="H1077" t="s">
        <v>69</v>
      </c>
      <c r="I1077">
        <v>0</v>
      </c>
      <c r="K1077">
        <v>1</v>
      </c>
      <c r="M1077">
        <v>22</v>
      </c>
      <c r="N1077">
        <v>23</v>
      </c>
      <c r="O1077" t="str">
        <f>IF(OR(ISBLANK(N1077),ISBLANK(M1077)),"",IF(N1077&gt;(M1077+IF(ISBLANK(K1077),I1077,K1077)),H1077,IF(N1077&lt;(M1077+IF(ISBLANK(K1077),I1077,K1077)),G1077,"na")))</f>
        <v>na</v>
      </c>
      <c r="P1077" t="str">
        <f>IF(OR(ISBLANK(N1077),ISBLANK(M1077)),"",IF(N1077&gt;M1077,H1077,IF(N1077&lt;M1077,G1077,"na")))</f>
        <v>CIN</v>
      </c>
      <c r="Q1077" s="23" t="str">
        <f t="shared" si="33"/>
        <v/>
      </c>
    </row>
    <row r="1078" spans="1:17" x14ac:dyDescent="0.25">
      <c r="A1078">
        <v>1077</v>
      </c>
      <c r="B1078" s="2" t="str">
        <f>CONCATENATE(D1078,"_",IF(E1078&lt;10,CONCATENATE("0",E1078),E1078),"_",H1078,"@",G1078)</f>
        <v>2016_01_OAK@NOR</v>
      </c>
      <c r="C1078" t="s">
        <v>1</v>
      </c>
      <c r="D1078">
        <v>2016</v>
      </c>
      <c r="E1078">
        <f t="shared" si="32"/>
        <v>1</v>
      </c>
      <c r="F1078">
        <v>1</v>
      </c>
      <c r="G1078" t="s">
        <v>335</v>
      </c>
      <c r="H1078" t="s">
        <v>85</v>
      </c>
      <c r="I1078">
        <v>0</v>
      </c>
      <c r="K1078">
        <v>-3</v>
      </c>
      <c r="M1078">
        <v>34</v>
      </c>
      <c r="N1078">
        <v>35</v>
      </c>
      <c r="O1078" t="str">
        <f>IF(OR(ISBLANK(N1078),ISBLANK(M1078)),"",IF(N1078&gt;(M1078+IF(ISBLANK(K1078),I1078,K1078)),H1078,IF(N1078&lt;(M1078+IF(ISBLANK(K1078),I1078,K1078)),G1078,"na")))</f>
        <v>OAK</v>
      </c>
      <c r="P1078" t="str">
        <f>IF(OR(ISBLANK(N1078),ISBLANK(M1078)),"",IF(N1078&gt;M1078,H1078,IF(N1078&lt;M1078,G1078,"na")))</f>
        <v>OAK</v>
      </c>
      <c r="Q1078" s="23" t="str">
        <f t="shared" si="33"/>
        <v/>
      </c>
    </row>
    <row r="1079" spans="1:17" x14ac:dyDescent="0.25">
      <c r="A1079">
        <v>1078</v>
      </c>
      <c r="B1079" s="2" t="str">
        <f>CONCATENATE(D1079,"_",IF(E1079&lt;10,CONCATENATE("0",E1079),E1079),"_",H1079,"@",G1079)</f>
        <v>2016_01_SD@KCY</v>
      </c>
      <c r="C1079" t="s">
        <v>1</v>
      </c>
      <c r="D1079">
        <v>2016</v>
      </c>
      <c r="E1079">
        <f t="shared" si="32"/>
        <v>1</v>
      </c>
      <c r="F1079">
        <v>1</v>
      </c>
      <c r="G1079" t="s">
        <v>331</v>
      </c>
      <c r="H1079" t="s">
        <v>88</v>
      </c>
      <c r="I1079">
        <v>-7.5</v>
      </c>
      <c r="K1079">
        <v>-6.5</v>
      </c>
      <c r="M1079">
        <v>33</v>
      </c>
      <c r="N1079">
        <v>27</v>
      </c>
      <c r="O1079" t="str">
        <f>IF(OR(ISBLANK(N1079),ISBLANK(M1079)),"",IF(N1079&gt;(M1079+IF(ISBLANK(K1079),I1079,K1079)),H1079,IF(N1079&lt;(M1079+IF(ISBLANK(K1079),I1079,K1079)),G1079,"na")))</f>
        <v>SD</v>
      </c>
      <c r="P1079" t="str">
        <f>IF(OR(ISBLANK(N1079),ISBLANK(M1079)),"",IF(N1079&gt;M1079,H1079,IF(N1079&lt;M1079,G1079,"na")))</f>
        <v>KCY</v>
      </c>
      <c r="Q1079" s="23" t="str">
        <f t="shared" si="33"/>
        <v/>
      </c>
    </row>
    <row r="1080" spans="1:17" x14ac:dyDescent="0.25">
      <c r="A1080">
        <v>1079</v>
      </c>
      <c r="B1080" s="2" t="str">
        <f>CONCATENATE(D1080,"_",IF(E1080&lt;10,CONCATENATE("0",E1080),E1080),"_",H1080,"@",G1080)</f>
        <v>2016_01_MIA@SEA</v>
      </c>
      <c r="C1080" t="s">
        <v>1</v>
      </c>
      <c r="D1080">
        <v>2016</v>
      </c>
      <c r="E1080">
        <f t="shared" si="32"/>
        <v>1</v>
      </c>
      <c r="F1080">
        <v>1</v>
      </c>
      <c r="G1080" t="s">
        <v>89</v>
      </c>
      <c r="H1080" t="s">
        <v>79</v>
      </c>
      <c r="I1080">
        <v>-7.5</v>
      </c>
      <c r="K1080">
        <v>-10.5</v>
      </c>
      <c r="M1080">
        <v>12</v>
      </c>
      <c r="N1080">
        <v>10</v>
      </c>
      <c r="O1080" t="str">
        <f>IF(OR(ISBLANK(N1080),ISBLANK(M1080)),"",IF(N1080&gt;(M1080+IF(ISBLANK(K1080),I1080,K1080)),H1080,IF(N1080&lt;(M1080+IF(ISBLANK(K1080),I1080,K1080)),G1080,"na")))</f>
        <v>MIA</v>
      </c>
      <c r="P1080" t="str">
        <f>IF(OR(ISBLANK(N1080),ISBLANK(M1080)),"",IF(N1080&gt;M1080,H1080,IF(N1080&lt;M1080,G1080,"na")))</f>
        <v>SEA</v>
      </c>
      <c r="Q1080" s="23" t="str">
        <f t="shared" si="33"/>
        <v/>
      </c>
    </row>
    <row r="1081" spans="1:17" x14ac:dyDescent="0.25">
      <c r="A1081">
        <v>1080</v>
      </c>
      <c r="B1081" s="2" t="str">
        <f>CONCATENATE(D1081,"_",IF(E1081&lt;10,CONCATENATE("0",E1081),E1081),"_",H1081,"@",G1081)</f>
        <v>2016_01_DET@IND</v>
      </c>
      <c r="C1081" t="s">
        <v>1</v>
      </c>
      <c r="D1081">
        <v>2016</v>
      </c>
      <c r="E1081">
        <f t="shared" si="32"/>
        <v>1</v>
      </c>
      <c r="F1081">
        <v>1</v>
      </c>
      <c r="G1081" t="s">
        <v>76</v>
      </c>
      <c r="H1081" t="s">
        <v>73</v>
      </c>
      <c r="I1081">
        <v>-6</v>
      </c>
      <c r="K1081">
        <v>-2.5</v>
      </c>
      <c r="M1081">
        <v>35</v>
      </c>
      <c r="N1081">
        <v>39</v>
      </c>
      <c r="O1081" t="str">
        <f>IF(OR(ISBLANK(N1081),ISBLANK(M1081)),"",IF(N1081&gt;(M1081+IF(ISBLANK(K1081),I1081,K1081)),H1081,IF(N1081&lt;(M1081+IF(ISBLANK(K1081),I1081,K1081)),G1081,"na")))</f>
        <v>DET</v>
      </c>
      <c r="P1081" t="str">
        <f>IF(OR(ISBLANK(N1081),ISBLANK(M1081)),"",IF(N1081&gt;M1081,H1081,IF(N1081&lt;M1081,G1081,"na")))</f>
        <v>DET</v>
      </c>
      <c r="Q1081" s="23" t="str">
        <f t="shared" si="33"/>
        <v/>
      </c>
    </row>
    <row r="1082" spans="1:17" x14ac:dyDescent="0.25">
      <c r="A1082">
        <v>1081</v>
      </c>
      <c r="B1082" s="2" t="str">
        <f>CONCATENATE(D1082,"_",IF(E1082&lt;10,CONCATENATE("0",E1082),E1082),"_",H1082,"@",G1082)</f>
        <v>2016_01_NYG@DAL</v>
      </c>
      <c r="C1082" t="s">
        <v>1</v>
      </c>
      <c r="D1082">
        <v>2016</v>
      </c>
      <c r="E1082">
        <f t="shared" si="32"/>
        <v>1</v>
      </c>
      <c r="F1082">
        <v>1</v>
      </c>
      <c r="G1082" t="s">
        <v>71</v>
      </c>
      <c r="H1082" t="s">
        <v>83</v>
      </c>
      <c r="I1082">
        <v>-4</v>
      </c>
      <c r="K1082">
        <v>1</v>
      </c>
      <c r="M1082">
        <v>19</v>
      </c>
      <c r="N1082">
        <v>20</v>
      </c>
      <c r="O1082" t="str">
        <f>IF(OR(ISBLANK(N1082),ISBLANK(M1082)),"",IF(N1082&gt;(M1082+IF(ISBLANK(K1082),I1082,K1082)),H1082,IF(N1082&lt;(M1082+IF(ISBLANK(K1082),I1082,K1082)),G1082,"na")))</f>
        <v>na</v>
      </c>
      <c r="P1082" t="str">
        <f>IF(OR(ISBLANK(N1082),ISBLANK(M1082)),"",IF(N1082&gt;M1082,H1082,IF(N1082&lt;M1082,G1082,"na")))</f>
        <v>NYG</v>
      </c>
      <c r="Q1082" s="23" t="str">
        <f t="shared" si="33"/>
        <v/>
      </c>
    </row>
    <row r="1083" spans="1:17" x14ac:dyDescent="0.25">
      <c r="A1083">
        <v>1082</v>
      </c>
      <c r="B1083" s="2" t="str">
        <f>CONCATENATE(D1083,"_",IF(E1083&lt;10,CONCATENATE("0",E1083),E1083),"_",H1083,"@",G1083)</f>
        <v>2016_01_NWE@ARI</v>
      </c>
      <c r="C1083" t="s">
        <v>1</v>
      </c>
      <c r="D1083">
        <v>2016</v>
      </c>
      <c r="E1083">
        <f t="shared" si="32"/>
        <v>1</v>
      </c>
      <c r="F1083">
        <v>1</v>
      </c>
      <c r="G1083" t="s">
        <v>64</v>
      </c>
      <c r="H1083" t="s">
        <v>332</v>
      </c>
      <c r="I1083">
        <v>1</v>
      </c>
      <c r="K1083">
        <v>-8.5</v>
      </c>
      <c r="M1083">
        <v>21</v>
      </c>
      <c r="N1083">
        <v>23</v>
      </c>
      <c r="O1083" t="str">
        <f>IF(OR(ISBLANK(N1083),ISBLANK(M1083)),"",IF(N1083&gt;(M1083+IF(ISBLANK(K1083),I1083,K1083)),H1083,IF(N1083&lt;(M1083+IF(ISBLANK(K1083),I1083,K1083)),G1083,"na")))</f>
        <v>NWE</v>
      </c>
      <c r="P1083" t="str">
        <f>IF(OR(ISBLANK(N1083),ISBLANK(M1083)),"",IF(N1083&gt;M1083,H1083,IF(N1083&lt;M1083,G1083,"na")))</f>
        <v>NWE</v>
      </c>
      <c r="Q1083" s="23" t="str">
        <f t="shared" si="33"/>
        <v/>
      </c>
    </row>
    <row r="1084" spans="1:17" x14ac:dyDescent="0.25">
      <c r="A1084">
        <v>1083</v>
      </c>
      <c r="B1084" s="2" t="str">
        <f>CONCATENATE(D1084,"_",IF(E1084&lt;10,CONCATENATE("0",E1084),E1084),"_",H1084,"@",G1084)</f>
        <v>2016_01_PIT@WAS</v>
      </c>
      <c r="C1084" t="s">
        <v>1</v>
      </c>
      <c r="D1084">
        <v>2016</v>
      </c>
      <c r="E1084">
        <f t="shared" si="32"/>
        <v>1</v>
      </c>
      <c r="F1084">
        <v>1</v>
      </c>
      <c r="G1084" t="s">
        <v>94</v>
      </c>
      <c r="H1084" t="s">
        <v>87</v>
      </c>
      <c r="I1084">
        <v>3</v>
      </c>
      <c r="K1084">
        <v>2.5</v>
      </c>
      <c r="M1084">
        <v>16</v>
      </c>
      <c r="N1084">
        <v>38</v>
      </c>
      <c r="O1084" t="str">
        <f>IF(OR(ISBLANK(N1084),ISBLANK(M1084)),"",IF(N1084&gt;(M1084+IF(ISBLANK(K1084),I1084,K1084)),H1084,IF(N1084&lt;(M1084+IF(ISBLANK(K1084),I1084,K1084)),G1084,"na")))</f>
        <v>PIT</v>
      </c>
      <c r="P1084" t="str">
        <f>IF(OR(ISBLANK(N1084),ISBLANK(M1084)),"",IF(N1084&gt;M1084,H1084,IF(N1084&lt;M1084,G1084,"na")))</f>
        <v>PIT</v>
      </c>
      <c r="Q1084" s="23" t="str">
        <f t="shared" si="33"/>
        <v/>
      </c>
    </row>
    <row r="1085" spans="1:17" x14ac:dyDescent="0.25">
      <c r="A1085">
        <v>1084</v>
      </c>
      <c r="B1085" s="2" t="str">
        <f>CONCATENATE(D1085,"_",IF(E1085&lt;10,CONCATENATE("0",E1085),E1085),"_",H1085,"@",G1085)</f>
        <v>2016_01_LAR@SFO</v>
      </c>
      <c r="C1085" t="s">
        <v>1</v>
      </c>
      <c r="D1085">
        <v>2016</v>
      </c>
      <c r="E1085">
        <f t="shared" si="32"/>
        <v>1</v>
      </c>
      <c r="F1085">
        <v>1</v>
      </c>
      <c r="G1085" t="s">
        <v>333</v>
      </c>
      <c r="H1085" t="s">
        <v>123</v>
      </c>
      <c r="I1085">
        <v>1</v>
      </c>
      <c r="K1085">
        <v>2.5</v>
      </c>
      <c r="M1085">
        <v>28</v>
      </c>
      <c r="N1085">
        <v>0</v>
      </c>
      <c r="O1085" t="str">
        <f>IF(OR(ISBLANK(N1085),ISBLANK(M1085)),"",IF(N1085&gt;(M1085+IF(ISBLANK(K1085),I1085,K1085)),H1085,IF(N1085&lt;(M1085+IF(ISBLANK(K1085),I1085,K1085)),G1085,"na")))</f>
        <v>SFO</v>
      </c>
      <c r="P1085" t="str">
        <f>IF(OR(ISBLANK(N1085),ISBLANK(M1085)),"",IF(N1085&gt;M1085,H1085,IF(N1085&lt;M1085,G1085,"na")))</f>
        <v>SFO</v>
      </c>
      <c r="Q1085" s="23" t="str">
        <f t="shared" si="33"/>
        <v/>
      </c>
    </row>
    <row r="1086" spans="1:17" x14ac:dyDescent="0.25">
      <c r="A1086">
        <v>1085</v>
      </c>
      <c r="B1086" s="2" t="str">
        <f>CONCATENATE(D1086,"_",IF(E1086&lt;10,CONCATENATE("0",E1086),E1086),"_",H1086,"@",G1086)</f>
        <v>2016_02_NYJ@BUF</v>
      </c>
      <c r="C1086" t="s">
        <v>1</v>
      </c>
      <c r="D1086">
        <v>2016</v>
      </c>
      <c r="E1086">
        <f t="shared" si="32"/>
        <v>2</v>
      </c>
      <c r="F1086">
        <v>2</v>
      </c>
      <c r="G1086" t="s">
        <v>66</v>
      </c>
      <c r="H1086" t="s">
        <v>84</v>
      </c>
      <c r="I1086">
        <v>1</v>
      </c>
      <c r="K1086">
        <v>0</v>
      </c>
      <c r="M1086">
        <v>31</v>
      </c>
      <c r="N1086">
        <v>37</v>
      </c>
      <c r="O1086" t="str">
        <f>IF(OR(ISBLANK(N1086),ISBLANK(M1086)),"",IF(N1086&gt;(M1086+IF(ISBLANK(K1086),I1086,K1086)),H1086,IF(N1086&lt;(M1086+IF(ISBLANK(K1086),I1086,K1086)),G1086,"na")))</f>
        <v>NYJ</v>
      </c>
      <c r="P1086" t="str">
        <f>IF(OR(ISBLANK(N1086),ISBLANK(M1086)),"",IF(N1086&gt;M1086,H1086,IF(N1086&lt;M1086,G1086,"na")))</f>
        <v>NYJ</v>
      </c>
      <c r="Q1086" s="23" t="str">
        <f t="shared" si="33"/>
        <v/>
      </c>
    </row>
    <row r="1087" spans="1:17" x14ac:dyDescent="0.25">
      <c r="A1087">
        <v>1086</v>
      </c>
      <c r="B1087" s="2" t="str">
        <f>CONCATENATE(D1087,"_",IF(E1087&lt;10,CONCATENATE("0",E1087),E1087),"_",H1087,"@",G1087)</f>
        <v>2016_02_CIN@PIT</v>
      </c>
      <c r="C1087" t="s">
        <v>1</v>
      </c>
      <c r="D1087">
        <v>2016</v>
      </c>
      <c r="E1087">
        <f t="shared" si="32"/>
        <v>2</v>
      </c>
      <c r="F1087">
        <v>2</v>
      </c>
      <c r="G1087" t="s">
        <v>87</v>
      </c>
      <c r="H1087" t="s">
        <v>69</v>
      </c>
      <c r="I1087">
        <v>-3.5</v>
      </c>
      <c r="K1087">
        <v>-3.5</v>
      </c>
      <c r="M1087">
        <v>24</v>
      </c>
      <c r="N1087">
        <v>16</v>
      </c>
      <c r="O1087" t="str">
        <f>IF(OR(ISBLANK(N1087),ISBLANK(M1087)),"",IF(N1087&gt;(M1087+IF(ISBLANK(K1087),I1087,K1087)),H1087,IF(N1087&lt;(M1087+IF(ISBLANK(K1087),I1087,K1087)),G1087,"na")))</f>
        <v>PIT</v>
      </c>
      <c r="P1087" t="str">
        <f>IF(OR(ISBLANK(N1087),ISBLANK(M1087)),"",IF(N1087&gt;M1087,H1087,IF(N1087&lt;M1087,G1087,"na")))</f>
        <v>PIT</v>
      </c>
      <c r="Q1087" s="23" t="str">
        <f t="shared" si="33"/>
        <v/>
      </c>
    </row>
    <row r="1088" spans="1:17" x14ac:dyDescent="0.25">
      <c r="A1088">
        <v>1087</v>
      </c>
      <c r="B1088" s="2" t="str">
        <f>CONCATENATE(D1088,"_",IF(E1088&lt;10,CONCATENATE("0",E1088),E1088),"_",H1088,"@",G1088)</f>
        <v>2016_02_TEN@DET</v>
      </c>
      <c r="C1088" t="s">
        <v>1</v>
      </c>
      <c r="D1088">
        <v>2016</v>
      </c>
      <c r="E1088">
        <f t="shared" si="32"/>
        <v>2</v>
      </c>
      <c r="F1088">
        <v>2</v>
      </c>
      <c r="G1088" t="s">
        <v>73</v>
      </c>
      <c r="H1088" t="s">
        <v>93</v>
      </c>
      <c r="I1088">
        <v>-5.5</v>
      </c>
      <c r="K1088">
        <v>-6</v>
      </c>
      <c r="M1088">
        <v>15</v>
      </c>
      <c r="N1088">
        <v>16</v>
      </c>
      <c r="O1088" t="str">
        <f>IF(OR(ISBLANK(N1088),ISBLANK(M1088)),"",IF(N1088&gt;(M1088+IF(ISBLANK(K1088),I1088,K1088)),H1088,IF(N1088&lt;(M1088+IF(ISBLANK(K1088),I1088,K1088)),G1088,"na")))</f>
        <v>TEN</v>
      </c>
      <c r="P1088" t="str">
        <f>IF(OR(ISBLANK(N1088),ISBLANK(M1088)),"",IF(N1088&gt;M1088,H1088,IF(N1088&lt;M1088,G1088,"na")))</f>
        <v>TEN</v>
      </c>
      <c r="Q1088" s="23" t="str">
        <f t="shared" si="33"/>
        <v/>
      </c>
    </row>
    <row r="1089" spans="1:17" x14ac:dyDescent="0.25">
      <c r="A1089">
        <v>1088</v>
      </c>
      <c r="B1089" s="2" t="str">
        <f>CONCATENATE(D1089,"_",IF(E1089&lt;10,CONCATENATE("0",E1089),E1089),"_",H1089,"@",G1089)</f>
        <v>2016_02_BAL@CLE</v>
      </c>
      <c r="C1089" t="s">
        <v>1</v>
      </c>
      <c r="D1089">
        <v>2016</v>
      </c>
      <c r="E1089">
        <f t="shared" si="32"/>
        <v>2</v>
      </c>
      <c r="F1089">
        <v>2</v>
      </c>
      <c r="G1089" t="s">
        <v>70</v>
      </c>
      <c r="H1089" t="s">
        <v>65</v>
      </c>
      <c r="I1089">
        <v>2.5</v>
      </c>
      <c r="K1089">
        <v>6.5</v>
      </c>
      <c r="M1089">
        <v>20</v>
      </c>
      <c r="N1089">
        <v>25</v>
      </c>
      <c r="O1089" t="str">
        <f>IF(OR(ISBLANK(N1089),ISBLANK(M1089)),"",IF(N1089&gt;(M1089+IF(ISBLANK(K1089),I1089,K1089)),H1089,IF(N1089&lt;(M1089+IF(ISBLANK(K1089),I1089,K1089)),G1089,"na")))</f>
        <v>CLE</v>
      </c>
      <c r="P1089" t="str">
        <f>IF(OR(ISBLANK(N1089),ISBLANK(M1089)),"",IF(N1089&gt;M1089,H1089,IF(N1089&lt;M1089,G1089,"na")))</f>
        <v>BAL</v>
      </c>
      <c r="Q1089" s="23" t="str">
        <f t="shared" si="33"/>
        <v/>
      </c>
    </row>
    <row r="1090" spans="1:17" x14ac:dyDescent="0.25">
      <c r="A1090">
        <v>1089</v>
      </c>
      <c r="B1090" s="2" t="str">
        <f>CONCATENATE(D1090,"_",IF(E1090&lt;10,CONCATENATE("0",E1090),E1090),"_",H1090,"@",G1090)</f>
        <v>2016_02_DAL@WAS</v>
      </c>
      <c r="C1090" t="s">
        <v>1</v>
      </c>
      <c r="D1090">
        <v>2016</v>
      </c>
      <c r="E1090">
        <f t="shared" ref="E1090:E1153" si="34">IF(C1090="rs",F1090,17+F1090)</f>
        <v>2</v>
      </c>
      <c r="F1090">
        <v>2</v>
      </c>
      <c r="G1090" t="s">
        <v>94</v>
      </c>
      <c r="H1090" t="s">
        <v>71</v>
      </c>
      <c r="I1090">
        <v>-3.5</v>
      </c>
      <c r="K1090">
        <v>-2.5</v>
      </c>
      <c r="M1090">
        <v>23</v>
      </c>
      <c r="N1090">
        <v>27</v>
      </c>
      <c r="O1090" t="str">
        <f>IF(OR(ISBLANK(N1090),ISBLANK(M1090)),"",IF(N1090&gt;(M1090+IF(ISBLANK(K1090),I1090,K1090)),H1090,IF(N1090&lt;(M1090+IF(ISBLANK(K1090),I1090,K1090)),G1090,"na")))</f>
        <v>DAL</v>
      </c>
      <c r="P1090" t="str">
        <f>IF(OR(ISBLANK(N1090),ISBLANK(M1090)),"",IF(N1090&gt;M1090,H1090,IF(N1090&lt;M1090,G1090,"na")))</f>
        <v>DAL</v>
      </c>
      <c r="Q1090" s="23" t="str">
        <f t="shared" si="33"/>
        <v/>
      </c>
    </row>
    <row r="1091" spans="1:17" x14ac:dyDescent="0.25">
      <c r="A1091">
        <v>1090</v>
      </c>
      <c r="B1091" s="2" t="str">
        <f>CONCATENATE(D1091,"_",IF(E1091&lt;10,CONCATENATE("0",E1091),E1091),"_",H1091,"@",G1091)</f>
        <v>2016_02_NOR@NYG</v>
      </c>
      <c r="C1091" t="s">
        <v>1</v>
      </c>
      <c r="D1091">
        <v>2016</v>
      </c>
      <c r="E1091">
        <f t="shared" si="34"/>
        <v>2</v>
      </c>
      <c r="F1091">
        <v>2</v>
      </c>
      <c r="G1091" t="s">
        <v>83</v>
      </c>
      <c r="H1091" t="s">
        <v>335</v>
      </c>
      <c r="I1091">
        <v>-4</v>
      </c>
      <c r="K1091">
        <v>-5</v>
      </c>
      <c r="M1091">
        <v>16</v>
      </c>
      <c r="N1091">
        <v>13</v>
      </c>
      <c r="O1091" t="str">
        <f>IF(OR(ISBLANK(N1091),ISBLANK(M1091)),"",IF(N1091&gt;(M1091+IF(ISBLANK(K1091),I1091,K1091)),H1091,IF(N1091&lt;(M1091+IF(ISBLANK(K1091),I1091,K1091)),G1091,"na")))</f>
        <v>NOR</v>
      </c>
      <c r="P1091" t="str">
        <f>IF(OR(ISBLANK(N1091),ISBLANK(M1091)),"",IF(N1091&gt;M1091,H1091,IF(N1091&lt;M1091,G1091,"na")))</f>
        <v>NYG</v>
      </c>
      <c r="Q1091" s="23" t="str">
        <f t="shared" ref="Q1091:Q1154" si="35">IF(OR(ISBLANK(M1091),ISBLANK(N1091),ISBLANK(L1091)),"",IF(L1091&gt;SUM(M1091:N1091),"U",IF(L1091&lt;SUM(M1091:N1091),"O","E")))</f>
        <v/>
      </c>
    </row>
    <row r="1092" spans="1:17" x14ac:dyDescent="0.25">
      <c r="A1092">
        <v>1091</v>
      </c>
      <c r="B1092" s="2" t="str">
        <f>CONCATENATE(D1092,"_",IF(E1092&lt;10,CONCATENATE("0",E1092),E1092),"_",H1092,"@",G1092)</f>
        <v>2016_02_SFO@CAR</v>
      </c>
      <c r="C1092" t="s">
        <v>1</v>
      </c>
      <c r="D1092">
        <v>2016</v>
      </c>
      <c r="E1092">
        <f t="shared" si="34"/>
        <v>2</v>
      </c>
      <c r="F1092">
        <v>2</v>
      </c>
      <c r="G1092" t="s">
        <v>67</v>
      </c>
      <c r="H1092" t="s">
        <v>333</v>
      </c>
      <c r="I1092">
        <v>-13.5</v>
      </c>
      <c r="K1092">
        <v>-13.5</v>
      </c>
      <c r="M1092">
        <v>46</v>
      </c>
      <c r="N1092">
        <v>27</v>
      </c>
      <c r="O1092" t="str">
        <f>IF(OR(ISBLANK(N1092),ISBLANK(M1092)),"",IF(N1092&gt;(M1092+IF(ISBLANK(K1092),I1092,K1092)),H1092,IF(N1092&lt;(M1092+IF(ISBLANK(K1092),I1092,K1092)),G1092,"na")))</f>
        <v>CAR</v>
      </c>
      <c r="P1092" t="str">
        <f>IF(OR(ISBLANK(N1092),ISBLANK(M1092)),"",IF(N1092&gt;M1092,H1092,IF(N1092&lt;M1092,G1092,"na")))</f>
        <v>CAR</v>
      </c>
      <c r="Q1092" s="23" t="str">
        <f t="shared" si="35"/>
        <v/>
      </c>
    </row>
    <row r="1093" spans="1:17" x14ac:dyDescent="0.25">
      <c r="A1093">
        <v>1092</v>
      </c>
      <c r="B1093" s="2" t="str">
        <f>CONCATENATE(D1093,"_",IF(E1093&lt;10,CONCATENATE("0",E1093),E1093),"_",H1093,"@",G1093)</f>
        <v>2016_02_MIA@NWE</v>
      </c>
      <c r="C1093" t="s">
        <v>1</v>
      </c>
      <c r="D1093">
        <v>2016</v>
      </c>
      <c r="E1093">
        <f t="shared" si="34"/>
        <v>2</v>
      </c>
      <c r="F1093">
        <v>2</v>
      </c>
      <c r="G1093" t="s">
        <v>332</v>
      </c>
      <c r="H1093" t="s">
        <v>79</v>
      </c>
      <c r="I1093">
        <v>-5</v>
      </c>
      <c r="K1093">
        <v>-6.5</v>
      </c>
      <c r="M1093">
        <v>31</v>
      </c>
      <c r="N1093">
        <v>24</v>
      </c>
      <c r="O1093" t="str">
        <f>IF(OR(ISBLANK(N1093),ISBLANK(M1093)),"",IF(N1093&gt;(M1093+IF(ISBLANK(K1093),I1093,K1093)),H1093,IF(N1093&lt;(M1093+IF(ISBLANK(K1093),I1093,K1093)),G1093,"na")))</f>
        <v>NWE</v>
      </c>
      <c r="P1093" t="str">
        <f>IF(OR(ISBLANK(N1093),ISBLANK(M1093)),"",IF(N1093&gt;M1093,H1093,IF(N1093&lt;M1093,G1093,"na")))</f>
        <v>NWE</v>
      </c>
      <c r="Q1093" s="23" t="str">
        <f t="shared" si="35"/>
        <v/>
      </c>
    </row>
    <row r="1094" spans="1:17" x14ac:dyDescent="0.25">
      <c r="A1094">
        <v>1093</v>
      </c>
      <c r="B1094" s="2" t="str">
        <f>CONCATENATE(D1094,"_",IF(E1094&lt;10,CONCATENATE("0",E1094),E1094),"_",H1094,"@",G1094)</f>
        <v>2016_02_KCY@HOU</v>
      </c>
      <c r="C1094" t="s">
        <v>1</v>
      </c>
      <c r="D1094">
        <v>2016</v>
      </c>
      <c r="E1094">
        <f t="shared" si="34"/>
        <v>2</v>
      </c>
      <c r="F1094">
        <v>2</v>
      </c>
      <c r="G1094" t="s">
        <v>75</v>
      </c>
      <c r="H1094" t="s">
        <v>331</v>
      </c>
      <c r="I1094">
        <v>0</v>
      </c>
      <c r="K1094">
        <v>-2.5</v>
      </c>
      <c r="M1094">
        <v>19</v>
      </c>
      <c r="N1094">
        <v>12</v>
      </c>
      <c r="O1094" t="str">
        <f>IF(OR(ISBLANK(N1094),ISBLANK(M1094)),"",IF(N1094&gt;(M1094+IF(ISBLANK(K1094),I1094,K1094)),H1094,IF(N1094&lt;(M1094+IF(ISBLANK(K1094),I1094,K1094)),G1094,"na")))</f>
        <v>HOU</v>
      </c>
      <c r="P1094" t="str">
        <f>IF(OR(ISBLANK(N1094),ISBLANK(M1094)),"",IF(N1094&gt;M1094,H1094,IF(N1094&lt;M1094,G1094,"na")))</f>
        <v>HOU</v>
      </c>
      <c r="Q1094" s="23" t="str">
        <f t="shared" si="35"/>
        <v/>
      </c>
    </row>
    <row r="1095" spans="1:17" x14ac:dyDescent="0.25">
      <c r="A1095">
        <v>1094</v>
      </c>
      <c r="B1095" s="2" t="str">
        <f>CONCATENATE(D1095,"_",IF(E1095&lt;10,CONCATENATE("0",E1095),E1095),"_",H1095,"@",G1095)</f>
        <v>2016_02_SEA@LAR</v>
      </c>
      <c r="C1095" t="s">
        <v>1</v>
      </c>
      <c r="D1095">
        <v>2016</v>
      </c>
      <c r="E1095">
        <f t="shared" si="34"/>
        <v>2</v>
      </c>
      <c r="F1095">
        <v>2</v>
      </c>
      <c r="G1095" t="s">
        <v>123</v>
      </c>
      <c r="H1095" t="s">
        <v>89</v>
      </c>
      <c r="I1095">
        <v>3.5</v>
      </c>
      <c r="K1095">
        <v>6.5</v>
      </c>
      <c r="M1095">
        <v>9</v>
      </c>
      <c r="N1095">
        <v>3</v>
      </c>
      <c r="O1095" t="str">
        <f>IF(OR(ISBLANK(N1095),ISBLANK(M1095)),"",IF(N1095&gt;(M1095+IF(ISBLANK(K1095),I1095,K1095)),H1095,IF(N1095&lt;(M1095+IF(ISBLANK(K1095),I1095,K1095)),G1095,"na")))</f>
        <v>LAR</v>
      </c>
      <c r="P1095" t="str">
        <f>IF(OR(ISBLANK(N1095),ISBLANK(M1095)),"",IF(N1095&gt;M1095,H1095,IF(N1095&lt;M1095,G1095,"na")))</f>
        <v>LAR</v>
      </c>
      <c r="Q1095" s="23" t="str">
        <f t="shared" si="35"/>
        <v/>
      </c>
    </row>
    <row r="1096" spans="1:17" x14ac:dyDescent="0.25">
      <c r="A1096">
        <v>1095</v>
      </c>
      <c r="B1096" s="2" t="str">
        <f>CONCATENATE(D1096,"_",IF(E1096&lt;10,CONCATENATE("0",E1096),E1096),"_",H1096,"@",G1096)</f>
        <v>2016_02_TBY@ARI</v>
      </c>
      <c r="C1096" t="s">
        <v>1</v>
      </c>
      <c r="D1096">
        <v>2016</v>
      </c>
      <c r="E1096">
        <f t="shared" si="34"/>
        <v>2</v>
      </c>
      <c r="F1096">
        <v>2</v>
      </c>
      <c r="G1096" t="s">
        <v>64</v>
      </c>
      <c r="H1096" t="s">
        <v>334</v>
      </c>
      <c r="I1096">
        <v>-7.5</v>
      </c>
      <c r="K1096">
        <v>-7</v>
      </c>
      <c r="M1096">
        <v>40</v>
      </c>
      <c r="N1096">
        <v>7</v>
      </c>
      <c r="O1096" t="str">
        <f>IF(OR(ISBLANK(N1096),ISBLANK(M1096)),"",IF(N1096&gt;(M1096+IF(ISBLANK(K1096),I1096,K1096)),H1096,IF(N1096&lt;(M1096+IF(ISBLANK(K1096),I1096,K1096)),G1096,"na")))</f>
        <v>ARI</v>
      </c>
      <c r="P1096" t="str">
        <f>IF(OR(ISBLANK(N1096),ISBLANK(M1096)),"",IF(N1096&gt;M1096,H1096,IF(N1096&lt;M1096,G1096,"na")))</f>
        <v>ARI</v>
      </c>
      <c r="Q1096" s="23" t="str">
        <f t="shared" si="35"/>
        <v/>
      </c>
    </row>
    <row r="1097" spans="1:17" x14ac:dyDescent="0.25">
      <c r="A1097">
        <v>1096</v>
      </c>
      <c r="B1097" s="2" t="str">
        <f>CONCATENATE(D1097,"_",IF(E1097&lt;10,CONCATENATE("0",E1097),E1097),"_",H1097,"@",G1097)</f>
        <v>2016_02_JAX@SD</v>
      </c>
      <c r="C1097" t="s">
        <v>1</v>
      </c>
      <c r="D1097">
        <v>2016</v>
      </c>
      <c r="E1097">
        <f t="shared" si="34"/>
        <v>2</v>
      </c>
      <c r="F1097">
        <v>2</v>
      </c>
      <c r="G1097" t="s">
        <v>88</v>
      </c>
      <c r="H1097" t="s">
        <v>77</v>
      </c>
      <c r="I1097">
        <v>-2.5</v>
      </c>
      <c r="K1097">
        <v>-3</v>
      </c>
      <c r="M1097">
        <v>38</v>
      </c>
      <c r="N1097">
        <v>14</v>
      </c>
      <c r="O1097" t="str">
        <f>IF(OR(ISBLANK(N1097),ISBLANK(M1097)),"",IF(N1097&gt;(M1097+IF(ISBLANK(K1097),I1097,K1097)),H1097,IF(N1097&lt;(M1097+IF(ISBLANK(K1097),I1097,K1097)),G1097,"na")))</f>
        <v>SD</v>
      </c>
      <c r="P1097" t="str">
        <f>IF(OR(ISBLANK(N1097),ISBLANK(M1097)),"",IF(N1097&gt;M1097,H1097,IF(N1097&lt;M1097,G1097,"na")))</f>
        <v>SD</v>
      </c>
      <c r="Q1097" s="23" t="str">
        <f t="shared" si="35"/>
        <v/>
      </c>
    </row>
    <row r="1098" spans="1:17" x14ac:dyDescent="0.25">
      <c r="A1098">
        <v>1097</v>
      </c>
      <c r="B1098" s="2" t="str">
        <f>CONCATENATE(D1098,"_",IF(E1098&lt;10,CONCATENATE("0",E1098),E1098),"_",H1098,"@",G1098)</f>
        <v>2016_02_ATL@OAK</v>
      </c>
      <c r="C1098" t="s">
        <v>1</v>
      </c>
      <c r="D1098">
        <v>2016</v>
      </c>
      <c r="E1098">
        <f t="shared" si="34"/>
        <v>2</v>
      </c>
      <c r="F1098">
        <v>2</v>
      </c>
      <c r="G1098" t="s">
        <v>85</v>
      </c>
      <c r="H1098" t="s">
        <v>20</v>
      </c>
      <c r="I1098">
        <v>-6.5</v>
      </c>
      <c r="K1098">
        <v>-4.5</v>
      </c>
      <c r="M1098">
        <v>28</v>
      </c>
      <c r="N1098">
        <v>35</v>
      </c>
      <c r="O1098" t="str">
        <f>IF(OR(ISBLANK(N1098),ISBLANK(M1098)),"",IF(N1098&gt;(M1098+IF(ISBLANK(K1098),I1098,K1098)),H1098,IF(N1098&lt;(M1098+IF(ISBLANK(K1098),I1098,K1098)),G1098,"na")))</f>
        <v>ATL</v>
      </c>
      <c r="P1098" t="str">
        <f>IF(OR(ISBLANK(N1098),ISBLANK(M1098)),"",IF(N1098&gt;M1098,H1098,IF(N1098&lt;M1098,G1098,"na")))</f>
        <v>ATL</v>
      </c>
      <c r="Q1098" s="23" t="str">
        <f t="shared" si="35"/>
        <v/>
      </c>
    </row>
    <row r="1099" spans="1:17" x14ac:dyDescent="0.25">
      <c r="A1099">
        <v>1098</v>
      </c>
      <c r="B1099" s="2" t="str">
        <f>CONCATENATE(D1099,"_",IF(E1099&lt;10,CONCATENATE("0",E1099),E1099),"_",H1099,"@",G1099)</f>
        <v>2016_02_IND@DEN</v>
      </c>
      <c r="C1099" t="s">
        <v>1</v>
      </c>
      <c r="D1099">
        <v>2016</v>
      </c>
      <c r="E1099">
        <f t="shared" si="34"/>
        <v>2</v>
      </c>
      <c r="F1099">
        <v>2</v>
      </c>
      <c r="G1099" t="s">
        <v>72</v>
      </c>
      <c r="H1099" t="s">
        <v>76</v>
      </c>
      <c r="I1099">
        <v>-4</v>
      </c>
      <c r="K1099">
        <v>-6</v>
      </c>
      <c r="M1099">
        <v>34</v>
      </c>
      <c r="N1099">
        <v>20</v>
      </c>
      <c r="O1099" t="str">
        <f>IF(OR(ISBLANK(N1099),ISBLANK(M1099)),"",IF(N1099&gt;(M1099+IF(ISBLANK(K1099),I1099,K1099)),H1099,IF(N1099&lt;(M1099+IF(ISBLANK(K1099),I1099,K1099)),G1099,"na")))</f>
        <v>DEN</v>
      </c>
      <c r="P1099" t="str">
        <f>IF(OR(ISBLANK(N1099),ISBLANK(M1099)),"",IF(N1099&gt;M1099,H1099,IF(N1099&lt;M1099,G1099,"na")))</f>
        <v>DEN</v>
      </c>
      <c r="Q1099" s="23" t="str">
        <f t="shared" si="35"/>
        <v/>
      </c>
    </row>
    <row r="1100" spans="1:17" x14ac:dyDescent="0.25">
      <c r="A1100">
        <v>1099</v>
      </c>
      <c r="B1100" s="2" t="str">
        <f>CONCATENATE(D1100,"_",IF(E1100&lt;10,CONCATENATE("0",E1100),E1100),"_",H1100,"@",G1100)</f>
        <v>2016_02_GBY@MIN</v>
      </c>
      <c r="C1100" t="s">
        <v>1</v>
      </c>
      <c r="D1100">
        <v>2016</v>
      </c>
      <c r="E1100">
        <f t="shared" si="34"/>
        <v>2</v>
      </c>
      <c r="F1100">
        <v>2</v>
      </c>
      <c r="G1100" t="s">
        <v>80</v>
      </c>
      <c r="H1100" t="s">
        <v>330</v>
      </c>
      <c r="I1100">
        <v>3.5</v>
      </c>
      <c r="K1100">
        <v>2.5</v>
      </c>
      <c r="M1100">
        <v>17</v>
      </c>
      <c r="N1100">
        <v>14</v>
      </c>
      <c r="O1100" t="str">
        <f>IF(OR(ISBLANK(N1100),ISBLANK(M1100)),"",IF(N1100&gt;(M1100+IF(ISBLANK(K1100),I1100,K1100)),H1100,IF(N1100&lt;(M1100+IF(ISBLANK(K1100),I1100,K1100)),G1100,"na")))</f>
        <v>MIN</v>
      </c>
      <c r="P1100" t="str">
        <f>IF(OR(ISBLANK(N1100),ISBLANK(M1100)),"",IF(N1100&gt;M1100,H1100,IF(N1100&lt;M1100,G1100,"na")))</f>
        <v>MIN</v>
      </c>
      <c r="Q1100" s="23" t="str">
        <f t="shared" si="35"/>
        <v/>
      </c>
    </row>
    <row r="1101" spans="1:17" x14ac:dyDescent="0.25">
      <c r="A1101">
        <v>1100</v>
      </c>
      <c r="B1101" s="2" t="str">
        <f>CONCATENATE(D1101,"_",IF(E1101&lt;10,CONCATENATE("0",E1101),E1101),"_",H1101,"@",G1101)</f>
        <v>2016_02_PHI@CHI</v>
      </c>
      <c r="C1101" t="s">
        <v>1</v>
      </c>
      <c r="D1101">
        <v>2016</v>
      </c>
      <c r="E1101">
        <f t="shared" si="34"/>
        <v>2</v>
      </c>
      <c r="F1101">
        <v>2</v>
      </c>
      <c r="G1101" t="s">
        <v>68</v>
      </c>
      <c r="H1101" t="s">
        <v>86</v>
      </c>
      <c r="I1101">
        <v>-1</v>
      </c>
      <c r="K1101">
        <v>-3</v>
      </c>
      <c r="M1101">
        <v>14</v>
      </c>
      <c r="N1101">
        <v>29</v>
      </c>
      <c r="O1101" t="str">
        <f>IF(OR(ISBLANK(N1101),ISBLANK(M1101)),"",IF(N1101&gt;(M1101+IF(ISBLANK(K1101),I1101,K1101)),H1101,IF(N1101&lt;(M1101+IF(ISBLANK(K1101),I1101,K1101)),G1101,"na")))</f>
        <v>PHI</v>
      </c>
      <c r="P1101" t="str">
        <f>IF(OR(ISBLANK(N1101),ISBLANK(M1101)),"",IF(N1101&gt;M1101,H1101,IF(N1101&lt;M1101,G1101,"na")))</f>
        <v>PHI</v>
      </c>
      <c r="Q1101" s="23" t="str">
        <f t="shared" si="35"/>
        <v/>
      </c>
    </row>
    <row r="1102" spans="1:17" x14ac:dyDescent="0.25">
      <c r="A1102">
        <v>1101</v>
      </c>
      <c r="B1102" s="2" t="str">
        <f>CONCATENATE(D1102,"_",IF(E1102&lt;10,CONCATENATE("0",E1102),E1102),"_",H1102,"@",G1102)</f>
        <v>2016_03_HOU@NWE</v>
      </c>
      <c r="C1102" t="s">
        <v>1</v>
      </c>
      <c r="D1102">
        <v>2016</v>
      </c>
      <c r="E1102">
        <f t="shared" si="34"/>
        <v>3</v>
      </c>
      <c r="F1102">
        <v>3</v>
      </c>
      <c r="G1102" t="s">
        <v>332</v>
      </c>
      <c r="H1102" t="s">
        <v>75</v>
      </c>
      <c r="I1102">
        <v>2.5</v>
      </c>
      <c r="K1102">
        <v>-1</v>
      </c>
      <c r="M1102">
        <v>27</v>
      </c>
      <c r="N1102">
        <v>0</v>
      </c>
      <c r="O1102" t="str">
        <f>IF(OR(ISBLANK(N1102),ISBLANK(M1102)),"",IF(N1102&gt;(M1102+IF(ISBLANK(K1102),I1102,K1102)),H1102,IF(N1102&lt;(M1102+IF(ISBLANK(K1102),I1102,K1102)),G1102,"na")))</f>
        <v>NWE</v>
      </c>
      <c r="P1102" t="str">
        <f>IF(OR(ISBLANK(N1102),ISBLANK(M1102)),"",IF(N1102&gt;M1102,H1102,IF(N1102&lt;M1102,G1102,"na")))</f>
        <v>NWE</v>
      </c>
      <c r="Q1102" s="23" t="str">
        <f t="shared" si="35"/>
        <v/>
      </c>
    </row>
    <row r="1103" spans="1:17" x14ac:dyDescent="0.25">
      <c r="A1103">
        <v>1102</v>
      </c>
      <c r="B1103" s="2" t="str">
        <f>CONCATENATE(D1103,"_",IF(E1103&lt;10,CONCATENATE("0",E1103),E1103),"_",H1103,"@",G1103)</f>
        <v>2016_03_BAL@JAX</v>
      </c>
      <c r="C1103" t="s">
        <v>1</v>
      </c>
      <c r="D1103">
        <v>2016</v>
      </c>
      <c r="E1103">
        <f t="shared" si="34"/>
        <v>3</v>
      </c>
      <c r="F1103">
        <v>3</v>
      </c>
      <c r="G1103" t="s">
        <v>77</v>
      </c>
      <c r="H1103" t="s">
        <v>65</v>
      </c>
      <c r="I1103">
        <v>0</v>
      </c>
      <c r="K1103">
        <v>1</v>
      </c>
      <c r="M1103">
        <v>17</v>
      </c>
      <c r="N1103">
        <v>19</v>
      </c>
      <c r="O1103" t="str">
        <f>IF(OR(ISBLANK(N1103),ISBLANK(M1103)),"",IF(N1103&gt;(M1103+IF(ISBLANK(K1103),I1103,K1103)),H1103,IF(N1103&lt;(M1103+IF(ISBLANK(K1103),I1103,K1103)),G1103,"na")))</f>
        <v>BAL</v>
      </c>
      <c r="P1103" t="str">
        <f>IF(OR(ISBLANK(N1103),ISBLANK(M1103)),"",IF(N1103&gt;M1103,H1103,IF(N1103&lt;M1103,G1103,"na")))</f>
        <v>BAL</v>
      </c>
      <c r="Q1103" s="23" t="str">
        <f t="shared" si="35"/>
        <v/>
      </c>
    </row>
    <row r="1104" spans="1:17" x14ac:dyDescent="0.25">
      <c r="A1104">
        <v>1103</v>
      </c>
      <c r="B1104" s="2" t="str">
        <f>CONCATENATE(D1104,"_",IF(E1104&lt;10,CONCATENATE("0",E1104),E1104),"_",H1104,"@",G1104)</f>
        <v>2016_03_WAS@NYG</v>
      </c>
      <c r="C1104" t="s">
        <v>1</v>
      </c>
      <c r="D1104">
        <v>2016</v>
      </c>
      <c r="E1104">
        <f t="shared" si="34"/>
        <v>3</v>
      </c>
      <c r="F1104">
        <v>3</v>
      </c>
      <c r="G1104" t="s">
        <v>83</v>
      </c>
      <c r="H1104" t="s">
        <v>94</v>
      </c>
      <c r="I1104">
        <v>-4.5</v>
      </c>
      <c r="K1104">
        <v>-3.5</v>
      </c>
      <c r="M1104">
        <v>27</v>
      </c>
      <c r="N1104">
        <v>29</v>
      </c>
      <c r="O1104" t="str">
        <f>IF(OR(ISBLANK(N1104),ISBLANK(M1104)),"",IF(N1104&gt;(M1104+IF(ISBLANK(K1104),I1104,K1104)),H1104,IF(N1104&lt;(M1104+IF(ISBLANK(K1104),I1104,K1104)),G1104,"na")))</f>
        <v>WAS</v>
      </c>
      <c r="P1104" t="str">
        <f>IF(OR(ISBLANK(N1104),ISBLANK(M1104)),"",IF(N1104&gt;M1104,H1104,IF(N1104&lt;M1104,G1104,"na")))</f>
        <v>WAS</v>
      </c>
      <c r="Q1104" s="23" t="str">
        <f t="shared" si="35"/>
        <v/>
      </c>
    </row>
    <row r="1105" spans="1:17" x14ac:dyDescent="0.25">
      <c r="A1105">
        <v>1104</v>
      </c>
      <c r="B1105" s="2" t="str">
        <f>CONCATENATE(D1105,"_",IF(E1105&lt;10,CONCATENATE("0",E1105),E1105),"_",H1105,"@",G1105)</f>
        <v>2016_03_DET@GBY</v>
      </c>
      <c r="C1105" t="s">
        <v>1</v>
      </c>
      <c r="D1105">
        <v>2016</v>
      </c>
      <c r="E1105">
        <f t="shared" si="34"/>
        <v>3</v>
      </c>
      <c r="F1105">
        <v>3</v>
      </c>
      <c r="G1105" t="s">
        <v>330</v>
      </c>
      <c r="H1105" t="s">
        <v>73</v>
      </c>
      <c r="I1105">
        <v>-8</v>
      </c>
      <c r="K1105">
        <v>-7</v>
      </c>
      <c r="M1105">
        <v>34</v>
      </c>
      <c r="N1105">
        <v>27</v>
      </c>
      <c r="O1105" t="str">
        <f>IF(OR(ISBLANK(N1105),ISBLANK(M1105)),"",IF(N1105&gt;(M1105+IF(ISBLANK(K1105),I1105,K1105)),H1105,IF(N1105&lt;(M1105+IF(ISBLANK(K1105),I1105,K1105)),G1105,"na")))</f>
        <v>na</v>
      </c>
      <c r="P1105" t="str">
        <f>IF(OR(ISBLANK(N1105),ISBLANK(M1105)),"",IF(N1105&gt;M1105,H1105,IF(N1105&lt;M1105,G1105,"na")))</f>
        <v>GBY</v>
      </c>
      <c r="Q1105" s="23" t="str">
        <f t="shared" si="35"/>
        <v/>
      </c>
    </row>
    <row r="1106" spans="1:17" x14ac:dyDescent="0.25">
      <c r="A1106">
        <v>1105</v>
      </c>
      <c r="B1106" s="2" t="str">
        <f>CONCATENATE(D1106,"_",IF(E1106&lt;10,CONCATENATE("0",E1106),E1106),"_",H1106,"@",G1106)</f>
        <v>2016_03_CLE@MIA</v>
      </c>
      <c r="C1106" t="s">
        <v>1</v>
      </c>
      <c r="D1106">
        <v>2016</v>
      </c>
      <c r="E1106">
        <f t="shared" si="34"/>
        <v>3</v>
      </c>
      <c r="F1106">
        <v>3</v>
      </c>
      <c r="G1106" t="s">
        <v>79</v>
      </c>
      <c r="H1106" t="s">
        <v>70</v>
      </c>
      <c r="I1106">
        <v>-7</v>
      </c>
      <c r="K1106">
        <v>-9.5</v>
      </c>
      <c r="M1106">
        <v>30</v>
      </c>
      <c r="N1106">
        <v>24</v>
      </c>
      <c r="O1106" t="str">
        <f>IF(OR(ISBLANK(N1106),ISBLANK(M1106)),"",IF(N1106&gt;(M1106+IF(ISBLANK(K1106),I1106,K1106)),H1106,IF(N1106&lt;(M1106+IF(ISBLANK(K1106),I1106,K1106)),G1106,"na")))</f>
        <v>CLE</v>
      </c>
      <c r="P1106" t="str">
        <f>IF(OR(ISBLANK(N1106),ISBLANK(M1106)),"",IF(N1106&gt;M1106,H1106,IF(N1106&lt;M1106,G1106,"na")))</f>
        <v>MIA</v>
      </c>
      <c r="Q1106" s="23" t="str">
        <f t="shared" si="35"/>
        <v/>
      </c>
    </row>
    <row r="1107" spans="1:17" x14ac:dyDescent="0.25">
      <c r="A1107">
        <v>1106</v>
      </c>
      <c r="B1107" s="2" t="str">
        <f>CONCATENATE(D1107,"_",IF(E1107&lt;10,CONCATENATE("0",E1107),E1107),"_",H1107,"@",G1107)</f>
        <v>2016_03_MIN@CAR</v>
      </c>
      <c r="C1107" t="s">
        <v>1</v>
      </c>
      <c r="D1107">
        <v>2016</v>
      </c>
      <c r="E1107">
        <f t="shared" si="34"/>
        <v>3</v>
      </c>
      <c r="F1107">
        <v>3</v>
      </c>
      <c r="G1107" t="s">
        <v>67</v>
      </c>
      <c r="H1107" t="s">
        <v>80</v>
      </c>
      <c r="I1107">
        <v>-6.5</v>
      </c>
      <c r="K1107">
        <v>-7</v>
      </c>
      <c r="M1107">
        <v>10</v>
      </c>
      <c r="N1107">
        <v>22</v>
      </c>
      <c r="O1107" t="str">
        <f>IF(OR(ISBLANK(N1107),ISBLANK(M1107)),"",IF(N1107&gt;(M1107+IF(ISBLANK(K1107),I1107,K1107)),H1107,IF(N1107&lt;(M1107+IF(ISBLANK(K1107),I1107,K1107)),G1107,"na")))</f>
        <v>MIN</v>
      </c>
      <c r="P1107" t="str">
        <f>IF(OR(ISBLANK(N1107),ISBLANK(M1107)),"",IF(N1107&gt;M1107,H1107,IF(N1107&lt;M1107,G1107,"na")))</f>
        <v>MIN</v>
      </c>
      <c r="Q1107" s="23" t="str">
        <f t="shared" si="35"/>
        <v/>
      </c>
    </row>
    <row r="1108" spans="1:17" x14ac:dyDescent="0.25">
      <c r="A1108">
        <v>1107</v>
      </c>
      <c r="B1108" s="2" t="str">
        <f>CONCATENATE(D1108,"_",IF(E1108&lt;10,CONCATENATE("0",E1108),E1108),"_",H1108,"@",G1108)</f>
        <v>2016_03_DEN@CIN</v>
      </c>
      <c r="C1108" t="s">
        <v>1</v>
      </c>
      <c r="D1108">
        <v>2016</v>
      </c>
      <c r="E1108">
        <f t="shared" si="34"/>
        <v>3</v>
      </c>
      <c r="F1108">
        <v>3</v>
      </c>
      <c r="G1108" t="s">
        <v>69</v>
      </c>
      <c r="H1108" t="s">
        <v>72</v>
      </c>
      <c r="I1108">
        <v>-3.5</v>
      </c>
      <c r="K1108">
        <v>-3.5</v>
      </c>
      <c r="M1108">
        <v>17</v>
      </c>
      <c r="N1108">
        <v>29</v>
      </c>
      <c r="O1108" t="str">
        <f>IF(OR(ISBLANK(N1108),ISBLANK(M1108)),"",IF(N1108&gt;(M1108+IF(ISBLANK(K1108),I1108,K1108)),H1108,IF(N1108&lt;(M1108+IF(ISBLANK(K1108),I1108,K1108)),G1108,"na")))</f>
        <v>DEN</v>
      </c>
      <c r="P1108" t="str">
        <f>IF(OR(ISBLANK(N1108),ISBLANK(M1108)),"",IF(N1108&gt;M1108,H1108,IF(N1108&lt;M1108,G1108,"na")))</f>
        <v>DEN</v>
      </c>
      <c r="Q1108" s="23" t="str">
        <f t="shared" si="35"/>
        <v/>
      </c>
    </row>
    <row r="1109" spans="1:17" x14ac:dyDescent="0.25">
      <c r="A1109">
        <v>1108</v>
      </c>
      <c r="B1109" s="2" t="str">
        <f>CONCATENATE(D1109,"_",IF(E1109&lt;10,CONCATENATE("0",E1109),E1109),"_",H1109,"@",G1109)</f>
        <v>2016_03_ARI@BUF</v>
      </c>
      <c r="C1109" t="s">
        <v>1</v>
      </c>
      <c r="D1109">
        <v>2016</v>
      </c>
      <c r="E1109">
        <f t="shared" si="34"/>
        <v>3</v>
      </c>
      <c r="F1109">
        <v>3</v>
      </c>
      <c r="G1109" t="s">
        <v>66</v>
      </c>
      <c r="H1109" t="s">
        <v>64</v>
      </c>
      <c r="I1109">
        <v>6.5</v>
      </c>
      <c r="K1109">
        <v>4</v>
      </c>
      <c r="M1109">
        <v>33</v>
      </c>
      <c r="N1109">
        <v>18</v>
      </c>
      <c r="O1109" t="str">
        <f>IF(OR(ISBLANK(N1109),ISBLANK(M1109)),"",IF(N1109&gt;(M1109+IF(ISBLANK(K1109),I1109,K1109)),H1109,IF(N1109&lt;(M1109+IF(ISBLANK(K1109),I1109,K1109)),G1109,"na")))</f>
        <v>BUF</v>
      </c>
      <c r="P1109" t="str">
        <f>IF(OR(ISBLANK(N1109),ISBLANK(M1109)),"",IF(N1109&gt;M1109,H1109,IF(N1109&lt;M1109,G1109,"na")))</f>
        <v>BUF</v>
      </c>
      <c r="Q1109" s="23" t="str">
        <f t="shared" si="35"/>
        <v/>
      </c>
    </row>
    <row r="1110" spans="1:17" x14ac:dyDescent="0.25">
      <c r="A1110">
        <v>1109</v>
      </c>
      <c r="B1110" s="2" t="str">
        <f>CONCATENATE(D1110,"_",IF(E1110&lt;10,CONCATENATE("0",E1110),E1110),"_",H1110,"@",G1110)</f>
        <v>2016_03_OAK@TEN</v>
      </c>
      <c r="C1110" t="s">
        <v>1</v>
      </c>
      <c r="D1110">
        <v>2016</v>
      </c>
      <c r="E1110">
        <f t="shared" si="34"/>
        <v>3</v>
      </c>
      <c r="F1110">
        <v>3</v>
      </c>
      <c r="G1110" t="s">
        <v>93</v>
      </c>
      <c r="H1110" t="s">
        <v>85</v>
      </c>
      <c r="I1110">
        <v>0</v>
      </c>
      <c r="K1110">
        <v>1</v>
      </c>
      <c r="M1110">
        <v>10</v>
      </c>
      <c r="N1110">
        <v>17</v>
      </c>
      <c r="O1110" t="str">
        <f>IF(OR(ISBLANK(N1110),ISBLANK(M1110)),"",IF(N1110&gt;(M1110+IF(ISBLANK(K1110),I1110,K1110)),H1110,IF(N1110&lt;(M1110+IF(ISBLANK(K1110),I1110,K1110)),G1110,"na")))</f>
        <v>OAK</v>
      </c>
      <c r="P1110" t="str">
        <f>IF(OR(ISBLANK(N1110),ISBLANK(M1110)),"",IF(N1110&gt;M1110,H1110,IF(N1110&lt;M1110,G1110,"na")))</f>
        <v>OAK</v>
      </c>
      <c r="Q1110" s="23" t="str">
        <f t="shared" si="35"/>
        <v/>
      </c>
    </row>
    <row r="1111" spans="1:17" x14ac:dyDescent="0.25">
      <c r="A1111">
        <v>1110</v>
      </c>
      <c r="B1111" s="2" t="str">
        <f>CONCATENATE(D1111,"_",IF(E1111&lt;10,CONCATENATE("0",E1111),E1111),"_",H1111,"@",G1111)</f>
        <v>2016_03_LAR@TBY</v>
      </c>
      <c r="C1111" t="s">
        <v>1</v>
      </c>
      <c r="D1111">
        <v>2016</v>
      </c>
      <c r="E1111">
        <f t="shared" si="34"/>
        <v>3</v>
      </c>
      <c r="F1111">
        <v>3</v>
      </c>
      <c r="G1111" t="s">
        <v>334</v>
      </c>
      <c r="H1111" t="s">
        <v>123</v>
      </c>
      <c r="I1111">
        <v>-3.5</v>
      </c>
      <c r="K1111">
        <v>-5</v>
      </c>
      <c r="M1111">
        <v>32</v>
      </c>
      <c r="N1111">
        <v>37</v>
      </c>
      <c r="O1111" t="str">
        <f>IF(OR(ISBLANK(N1111),ISBLANK(M1111)),"",IF(N1111&gt;(M1111+IF(ISBLANK(K1111),I1111,K1111)),H1111,IF(N1111&lt;(M1111+IF(ISBLANK(K1111),I1111,K1111)),G1111,"na")))</f>
        <v>LAR</v>
      </c>
      <c r="P1111" t="str">
        <f>IF(OR(ISBLANK(N1111),ISBLANK(M1111)),"",IF(N1111&gt;M1111,H1111,IF(N1111&lt;M1111,G1111,"na")))</f>
        <v>LAR</v>
      </c>
      <c r="Q1111" s="23" t="str">
        <f t="shared" si="35"/>
        <v/>
      </c>
    </row>
    <row r="1112" spans="1:17" x14ac:dyDescent="0.25">
      <c r="A1112">
        <v>1111</v>
      </c>
      <c r="B1112" s="2" t="str">
        <f>CONCATENATE(D1112,"_",IF(E1112&lt;10,CONCATENATE("0",E1112),E1112),"_",H1112,"@",G1112)</f>
        <v>2016_03_SFO@SEA</v>
      </c>
      <c r="C1112" t="s">
        <v>1</v>
      </c>
      <c r="D1112">
        <v>2016</v>
      </c>
      <c r="E1112">
        <f t="shared" si="34"/>
        <v>3</v>
      </c>
      <c r="F1112">
        <v>3</v>
      </c>
      <c r="G1112" t="s">
        <v>89</v>
      </c>
      <c r="H1112" t="s">
        <v>333</v>
      </c>
      <c r="I1112">
        <v>-11</v>
      </c>
      <c r="K1112">
        <v>-9.5</v>
      </c>
      <c r="M1112">
        <v>37</v>
      </c>
      <c r="N1112">
        <v>18</v>
      </c>
      <c r="O1112" t="str">
        <f>IF(OR(ISBLANK(N1112),ISBLANK(M1112)),"",IF(N1112&gt;(M1112+IF(ISBLANK(K1112),I1112,K1112)),H1112,IF(N1112&lt;(M1112+IF(ISBLANK(K1112),I1112,K1112)),G1112,"na")))</f>
        <v>SEA</v>
      </c>
      <c r="P1112" t="str">
        <f>IF(OR(ISBLANK(N1112),ISBLANK(M1112)),"",IF(N1112&gt;M1112,H1112,IF(N1112&lt;M1112,G1112,"na")))</f>
        <v>SEA</v>
      </c>
      <c r="Q1112" s="23" t="str">
        <f t="shared" si="35"/>
        <v/>
      </c>
    </row>
    <row r="1113" spans="1:17" x14ac:dyDescent="0.25">
      <c r="A1113">
        <v>1112</v>
      </c>
      <c r="B1113" s="2" t="str">
        <f>CONCATENATE(D1113,"_",IF(E1113&lt;10,CONCATENATE("0",E1113),E1113),"_",H1113,"@",G1113)</f>
        <v>2016_03_PIT@PHI</v>
      </c>
      <c r="C1113" t="s">
        <v>1</v>
      </c>
      <c r="D1113">
        <v>2016</v>
      </c>
      <c r="E1113">
        <f t="shared" si="34"/>
        <v>3</v>
      </c>
      <c r="F1113">
        <v>3</v>
      </c>
      <c r="G1113" t="s">
        <v>86</v>
      </c>
      <c r="H1113" t="s">
        <v>87</v>
      </c>
      <c r="I1113">
        <v>5.5</v>
      </c>
      <c r="K1113">
        <v>3.5</v>
      </c>
      <c r="M1113">
        <v>34</v>
      </c>
      <c r="N1113">
        <v>3</v>
      </c>
      <c r="O1113" t="str">
        <f>IF(OR(ISBLANK(N1113),ISBLANK(M1113)),"",IF(N1113&gt;(M1113+IF(ISBLANK(K1113),I1113,K1113)),H1113,IF(N1113&lt;(M1113+IF(ISBLANK(K1113),I1113,K1113)),G1113,"na")))</f>
        <v>PHI</v>
      </c>
      <c r="P1113" t="str">
        <f>IF(OR(ISBLANK(N1113),ISBLANK(M1113)),"",IF(N1113&gt;M1113,H1113,IF(N1113&lt;M1113,G1113,"na")))</f>
        <v>PHI</v>
      </c>
      <c r="Q1113" s="23" t="str">
        <f t="shared" si="35"/>
        <v/>
      </c>
    </row>
    <row r="1114" spans="1:17" x14ac:dyDescent="0.25">
      <c r="A1114">
        <v>1113</v>
      </c>
      <c r="B1114" s="2" t="str">
        <f>CONCATENATE(D1114,"_",IF(E1114&lt;10,CONCATENATE("0",E1114),E1114),"_",H1114,"@",G1114)</f>
        <v>2016_03_NYJ@KCY</v>
      </c>
      <c r="C1114" t="s">
        <v>1</v>
      </c>
      <c r="D1114">
        <v>2016</v>
      </c>
      <c r="E1114">
        <f t="shared" si="34"/>
        <v>3</v>
      </c>
      <c r="F1114">
        <v>3</v>
      </c>
      <c r="G1114" t="s">
        <v>331</v>
      </c>
      <c r="H1114" t="s">
        <v>84</v>
      </c>
      <c r="I1114">
        <v>-4</v>
      </c>
      <c r="K1114">
        <v>-3</v>
      </c>
      <c r="M1114">
        <v>24</v>
      </c>
      <c r="N1114">
        <v>3</v>
      </c>
      <c r="O1114" t="str">
        <f>IF(OR(ISBLANK(N1114),ISBLANK(M1114)),"",IF(N1114&gt;(M1114+IF(ISBLANK(K1114),I1114,K1114)),H1114,IF(N1114&lt;(M1114+IF(ISBLANK(K1114),I1114,K1114)),G1114,"na")))</f>
        <v>KCY</v>
      </c>
      <c r="P1114" t="str">
        <f>IF(OR(ISBLANK(N1114),ISBLANK(M1114)),"",IF(N1114&gt;M1114,H1114,IF(N1114&lt;M1114,G1114,"na")))</f>
        <v>KCY</v>
      </c>
      <c r="Q1114" s="23" t="str">
        <f t="shared" si="35"/>
        <v/>
      </c>
    </row>
    <row r="1115" spans="1:17" x14ac:dyDescent="0.25">
      <c r="A1115">
        <v>1114</v>
      </c>
      <c r="B1115" s="2" t="str">
        <f>CONCATENATE(D1115,"_",IF(E1115&lt;10,CONCATENATE("0",E1115),E1115),"_",H1115,"@",G1115)</f>
        <v>2016_03_SD@IND</v>
      </c>
      <c r="C1115" t="s">
        <v>1</v>
      </c>
      <c r="D1115">
        <v>2016</v>
      </c>
      <c r="E1115">
        <f t="shared" si="34"/>
        <v>3</v>
      </c>
      <c r="F1115">
        <v>3</v>
      </c>
      <c r="G1115" t="s">
        <v>76</v>
      </c>
      <c r="H1115" t="s">
        <v>88</v>
      </c>
      <c r="I1115">
        <v>-3</v>
      </c>
      <c r="K1115">
        <v>-1</v>
      </c>
      <c r="M1115">
        <v>26</v>
      </c>
      <c r="N1115">
        <v>22</v>
      </c>
      <c r="O1115" t="str">
        <f>IF(OR(ISBLANK(N1115),ISBLANK(M1115)),"",IF(N1115&gt;(M1115+IF(ISBLANK(K1115),I1115,K1115)),H1115,IF(N1115&lt;(M1115+IF(ISBLANK(K1115),I1115,K1115)),G1115,"na")))</f>
        <v>IND</v>
      </c>
      <c r="P1115" t="str">
        <f>IF(OR(ISBLANK(N1115),ISBLANK(M1115)),"",IF(N1115&gt;M1115,H1115,IF(N1115&lt;M1115,G1115,"na")))</f>
        <v>IND</v>
      </c>
      <c r="Q1115" s="23" t="str">
        <f t="shared" si="35"/>
        <v/>
      </c>
    </row>
    <row r="1116" spans="1:17" x14ac:dyDescent="0.25">
      <c r="A1116">
        <v>1115</v>
      </c>
      <c r="B1116" s="2" t="str">
        <f>CONCATENATE(D1116,"_",IF(E1116&lt;10,CONCATENATE("0",E1116),E1116),"_",H1116,"@",G1116)</f>
        <v>2016_03_CHI@DAL</v>
      </c>
      <c r="C1116" t="s">
        <v>1</v>
      </c>
      <c r="D1116">
        <v>2016</v>
      </c>
      <c r="E1116">
        <f t="shared" si="34"/>
        <v>3</v>
      </c>
      <c r="F1116">
        <v>3</v>
      </c>
      <c r="G1116" t="s">
        <v>71</v>
      </c>
      <c r="H1116" t="s">
        <v>68</v>
      </c>
      <c r="I1116">
        <v>-4</v>
      </c>
      <c r="K1116">
        <v>-7</v>
      </c>
      <c r="M1116">
        <v>31</v>
      </c>
      <c r="N1116">
        <v>17</v>
      </c>
      <c r="O1116" t="str">
        <f>IF(OR(ISBLANK(N1116),ISBLANK(M1116)),"",IF(N1116&gt;(M1116+IF(ISBLANK(K1116),I1116,K1116)),H1116,IF(N1116&lt;(M1116+IF(ISBLANK(K1116),I1116,K1116)),G1116,"na")))</f>
        <v>DAL</v>
      </c>
      <c r="P1116" t="str">
        <f>IF(OR(ISBLANK(N1116),ISBLANK(M1116)),"",IF(N1116&gt;M1116,H1116,IF(N1116&lt;M1116,G1116,"na")))</f>
        <v>DAL</v>
      </c>
      <c r="Q1116" s="23" t="str">
        <f t="shared" si="35"/>
        <v/>
      </c>
    </row>
    <row r="1117" spans="1:17" x14ac:dyDescent="0.25">
      <c r="A1117">
        <v>1116</v>
      </c>
      <c r="B1117" s="2" t="str">
        <f>CONCATENATE(D1117,"_",IF(E1117&lt;10,CONCATENATE("0",E1117),E1117),"_",H1117,"@",G1117)</f>
        <v>2016_03_ATL@NOR</v>
      </c>
      <c r="C1117" t="s">
        <v>1</v>
      </c>
      <c r="D1117">
        <v>2016</v>
      </c>
      <c r="E1117">
        <f t="shared" si="34"/>
        <v>3</v>
      </c>
      <c r="F1117">
        <v>3</v>
      </c>
      <c r="G1117" t="s">
        <v>335</v>
      </c>
      <c r="H1117" t="s">
        <v>20</v>
      </c>
      <c r="I1117">
        <v>-3.5</v>
      </c>
      <c r="K1117">
        <v>-3</v>
      </c>
      <c r="M1117">
        <v>32</v>
      </c>
      <c r="N1117">
        <v>45</v>
      </c>
      <c r="O1117" t="str">
        <f>IF(OR(ISBLANK(N1117),ISBLANK(M1117)),"",IF(N1117&gt;(M1117+IF(ISBLANK(K1117),I1117,K1117)),H1117,IF(N1117&lt;(M1117+IF(ISBLANK(K1117),I1117,K1117)),G1117,"na")))</f>
        <v>ATL</v>
      </c>
      <c r="P1117" t="str">
        <f>IF(OR(ISBLANK(N1117),ISBLANK(M1117)),"",IF(N1117&gt;M1117,H1117,IF(N1117&lt;M1117,G1117,"na")))</f>
        <v>ATL</v>
      </c>
      <c r="Q1117" s="23" t="str">
        <f t="shared" si="35"/>
        <v/>
      </c>
    </row>
    <row r="1118" spans="1:17" x14ac:dyDescent="0.25">
      <c r="A1118">
        <v>1117</v>
      </c>
      <c r="B1118" s="2" t="str">
        <f>CONCATENATE(D1118,"_",IF(E1118&lt;10,CONCATENATE("0",E1118),E1118),"_",H1118,"@",G1118)</f>
        <v>2016_04_MIA@CIN</v>
      </c>
      <c r="C1118" t="s">
        <v>1</v>
      </c>
      <c r="D1118">
        <v>2016</v>
      </c>
      <c r="E1118">
        <f t="shared" si="34"/>
        <v>4</v>
      </c>
      <c r="F1118">
        <v>4</v>
      </c>
      <c r="G1118" t="s">
        <v>69</v>
      </c>
      <c r="H1118" t="s">
        <v>79</v>
      </c>
      <c r="I1118">
        <v>-7</v>
      </c>
      <c r="K1118">
        <v>-7.5</v>
      </c>
      <c r="M1118">
        <v>22</v>
      </c>
      <c r="N1118">
        <v>7</v>
      </c>
      <c r="O1118" t="str">
        <f>IF(OR(ISBLANK(N1118),ISBLANK(M1118)),"",IF(N1118&gt;(M1118+IF(ISBLANK(K1118),I1118,K1118)),H1118,IF(N1118&lt;(M1118+IF(ISBLANK(K1118),I1118,K1118)),G1118,"na")))</f>
        <v>CIN</v>
      </c>
      <c r="P1118" t="str">
        <f>IF(OR(ISBLANK(N1118),ISBLANK(M1118)),"",IF(N1118&gt;M1118,H1118,IF(N1118&lt;M1118,G1118,"na")))</f>
        <v>CIN</v>
      </c>
      <c r="Q1118" s="23" t="str">
        <f t="shared" si="35"/>
        <v/>
      </c>
    </row>
    <row r="1119" spans="1:17" x14ac:dyDescent="0.25">
      <c r="A1119">
        <v>1118</v>
      </c>
      <c r="B1119" s="2" t="str">
        <f>CONCATENATE(D1119,"_",IF(E1119&lt;10,CONCATENATE("0",E1119),E1119),"_",H1119,"@",G1119)</f>
        <v>2016_04_IND@JAX</v>
      </c>
      <c r="C1119" t="s">
        <v>1</v>
      </c>
      <c r="D1119">
        <v>2016</v>
      </c>
      <c r="E1119">
        <f t="shared" si="34"/>
        <v>4</v>
      </c>
      <c r="F1119">
        <v>4</v>
      </c>
      <c r="G1119" t="s">
        <v>77</v>
      </c>
      <c r="H1119" t="s">
        <v>76</v>
      </c>
      <c r="I1119">
        <v>2.5</v>
      </c>
      <c r="K1119">
        <v>2</v>
      </c>
      <c r="M1119">
        <v>30</v>
      </c>
      <c r="N1119">
        <v>27</v>
      </c>
      <c r="O1119" t="str">
        <f>IF(OR(ISBLANK(N1119),ISBLANK(M1119)),"",IF(N1119&gt;(M1119+IF(ISBLANK(K1119),I1119,K1119)),H1119,IF(N1119&lt;(M1119+IF(ISBLANK(K1119),I1119,K1119)),G1119,"na")))</f>
        <v>JAX</v>
      </c>
      <c r="P1119" t="str">
        <f>IF(OR(ISBLANK(N1119),ISBLANK(M1119)),"",IF(N1119&gt;M1119,H1119,IF(N1119&lt;M1119,G1119,"na")))</f>
        <v>JAX</v>
      </c>
      <c r="Q1119" s="23" t="str">
        <f t="shared" si="35"/>
        <v/>
      </c>
    </row>
    <row r="1120" spans="1:17" x14ac:dyDescent="0.25">
      <c r="A1120">
        <v>1119</v>
      </c>
      <c r="B1120" s="2" t="str">
        <f>CONCATENATE(D1120,"_",IF(E1120&lt;10,CONCATENATE("0",E1120),E1120),"_",H1120,"@",G1120)</f>
        <v>2016_04_TEN@HOU</v>
      </c>
      <c r="C1120" t="s">
        <v>1</v>
      </c>
      <c r="D1120">
        <v>2016</v>
      </c>
      <c r="E1120">
        <f t="shared" si="34"/>
        <v>4</v>
      </c>
      <c r="F1120">
        <v>4</v>
      </c>
      <c r="G1120" t="s">
        <v>75</v>
      </c>
      <c r="H1120" t="s">
        <v>93</v>
      </c>
      <c r="I1120">
        <v>-4.5</v>
      </c>
      <c r="K1120">
        <v>-4.5</v>
      </c>
      <c r="M1120">
        <v>27</v>
      </c>
      <c r="N1120">
        <v>20</v>
      </c>
      <c r="O1120" t="str">
        <f>IF(OR(ISBLANK(N1120),ISBLANK(M1120)),"",IF(N1120&gt;(M1120+IF(ISBLANK(K1120),I1120,K1120)),H1120,IF(N1120&lt;(M1120+IF(ISBLANK(K1120),I1120,K1120)),G1120,"na")))</f>
        <v>HOU</v>
      </c>
      <c r="P1120" t="str">
        <f>IF(OR(ISBLANK(N1120),ISBLANK(M1120)),"",IF(N1120&gt;M1120,H1120,IF(N1120&lt;M1120,G1120,"na")))</f>
        <v>HOU</v>
      </c>
      <c r="Q1120" s="23" t="str">
        <f t="shared" si="35"/>
        <v/>
      </c>
    </row>
    <row r="1121" spans="1:17" x14ac:dyDescent="0.25">
      <c r="A1121">
        <v>1120</v>
      </c>
      <c r="B1121" s="2" t="str">
        <f>CONCATENATE(D1121,"_",IF(E1121&lt;10,CONCATENATE("0",E1121),E1121),"_",H1121,"@",G1121)</f>
        <v>2016_04_CLE@WAS</v>
      </c>
      <c r="C1121" t="s">
        <v>1</v>
      </c>
      <c r="D1121">
        <v>2016</v>
      </c>
      <c r="E1121">
        <f t="shared" si="34"/>
        <v>4</v>
      </c>
      <c r="F1121">
        <v>4</v>
      </c>
      <c r="G1121" t="s">
        <v>94</v>
      </c>
      <c r="H1121" t="s">
        <v>70</v>
      </c>
      <c r="I1121">
        <v>-6.5</v>
      </c>
      <c r="K1121">
        <v>-7.5</v>
      </c>
      <c r="M1121">
        <v>31</v>
      </c>
      <c r="N1121">
        <v>20</v>
      </c>
      <c r="O1121" t="str">
        <f>IF(OR(ISBLANK(N1121),ISBLANK(M1121)),"",IF(N1121&gt;(M1121+IF(ISBLANK(K1121),I1121,K1121)),H1121,IF(N1121&lt;(M1121+IF(ISBLANK(K1121),I1121,K1121)),G1121,"na")))</f>
        <v>WAS</v>
      </c>
      <c r="P1121" t="str">
        <f>IF(OR(ISBLANK(N1121),ISBLANK(M1121)),"",IF(N1121&gt;M1121,H1121,IF(N1121&lt;M1121,G1121,"na")))</f>
        <v>WAS</v>
      </c>
      <c r="Q1121" s="23" t="str">
        <f t="shared" si="35"/>
        <v/>
      </c>
    </row>
    <row r="1122" spans="1:17" x14ac:dyDescent="0.25">
      <c r="A1122">
        <v>1121</v>
      </c>
      <c r="B1122" s="2" t="str">
        <f>CONCATENATE(D1122,"_",IF(E1122&lt;10,CONCATENATE("0",E1122),E1122),"_",H1122,"@",G1122)</f>
        <v>2016_04_SEA@NYJ</v>
      </c>
      <c r="C1122" t="s">
        <v>1</v>
      </c>
      <c r="D1122">
        <v>2016</v>
      </c>
      <c r="E1122">
        <f t="shared" si="34"/>
        <v>4</v>
      </c>
      <c r="F1122">
        <v>4</v>
      </c>
      <c r="G1122" t="s">
        <v>84</v>
      </c>
      <c r="H1122" t="s">
        <v>89</v>
      </c>
      <c r="I1122">
        <v>3.5</v>
      </c>
      <c r="K1122">
        <v>1.5</v>
      </c>
      <c r="M1122">
        <v>17</v>
      </c>
      <c r="N1122">
        <v>27</v>
      </c>
      <c r="O1122" t="str">
        <f>IF(OR(ISBLANK(N1122),ISBLANK(M1122)),"",IF(N1122&gt;(M1122+IF(ISBLANK(K1122),I1122,K1122)),H1122,IF(N1122&lt;(M1122+IF(ISBLANK(K1122),I1122,K1122)),G1122,"na")))</f>
        <v>SEA</v>
      </c>
      <c r="P1122" t="str">
        <f>IF(OR(ISBLANK(N1122),ISBLANK(M1122)),"",IF(N1122&gt;M1122,H1122,IF(N1122&lt;M1122,G1122,"na")))</f>
        <v>SEA</v>
      </c>
      <c r="Q1122" s="23" t="str">
        <f t="shared" si="35"/>
        <v/>
      </c>
    </row>
    <row r="1123" spans="1:17" x14ac:dyDescent="0.25">
      <c r="A1123">
        <v>1122</v>
      </c>
      <c r="B1123" s="2" t="str">
        <f>CONCATENATE(D1123,"_",IF(E1123&lt;10,CONCATENATE("0",E1123),E1123),"_",H1123,"@",G1123)</f>
        <v>2016_04_BUF@NWE</v>
      </c>
      <c r="C1123" t="s">
        <v>1</v>
      </c>
      <c r="D1123">
        <v>2016</v>
      </c>
      <c r="E1123">
        <f t="shared" si="34"/>
        <v>4</v>
      </c>
      <c r="F1123">
        <v>4</v>
      </c>
      <c r="G1123" t="s">
        <v>332</v>
      </c>
      <c r="H1123" t="s">
        <v>66</v>
      </c>
      <c r="I1123">
        <v>-3.5</v>
      </c>
      <c r="K1123">
        <v>-7</v>
      </c>
      <c r="M1123">
        <v>0</v>
      </c>
      <c r="N1123">
        <v>16</v>
      </c>
      <c r="O1123" t="str">
        <f>IF(OR(ISBLANK(N1123),ISBLANK(M1123)),"",IF(N1123&gt;(M1123+IF(ISBLANK(K1123),I1123,K1123)),H1123,IF(N1123&lt;(M1123+IF(ISBLANK(K1123),I1123,K1123)),G1123,"na")))</f>
        <v>BUF</v>
      </c>
      <c r="P1123" t="str">
        <f>IF(OR(ISBLANK(N1123),ISBLANK(M1123)),"",IF(N1123&gt;M1123,H1123,IF(N1123&lt;M1123,G1123,"na")))</f>
        <v>BUF</v>
      </c>
      <c r="Q1123" s="23" t="str">
        <f t="shared" si="35"/>
        <v/>
      </c>
    </row>
    <row r="1124" spans="1:17" x14ac:dyDescent="0.25">
      <c r="A1124">
        <v>1123</v>
      </c>
      <c r="B1124" s="2" t="str">
        <f>CONCATENATE(D1124,"_",IF(E1124&lt;10,CONCATENATE("0",E1124),E1124),"_",H1124,"@",G1124)</f>
        <v>2016_04_CAR@ATL</v>
      </c>
      <c r="C1124" t="s">
        <v>1</v>
      </c>
      <c r="D1124">
        <v>2016</v>
      </c>
      <c r="E1124">
        <f t="shared" si="34"/>
        <v>4</v>
      </c>
      <c r="F1124">
        <v>4</v>
      </c>
      <c r="G1124" t="s">
        <v>20</v>
      </c>
      <c r="H1124" t="s">
        <v>67</v>
      </c>
      <c r="I1124">
        <v>3</v>
      </c>
      <c r="K1124">
        <v>3</v>
      </c>
      <c r="M1124">
        <v>48</v>
      </c>
      <c r="N1124">
        <v>33</v>
      </c>
      <c r="O1124" t="str">
        <f>IF(OR(ISBLANK(N1124),ISBLANK(M1124)),"",IF(N1124&gt;(M1124+IF(ISBLANK(K1124),I1124,K1124)),H1124,IF(N1124&lt;(M1124+IF(ISBLANK(K1124),I1124,K1124)),G1124,"na")))</f>
        <v>ATL</v>
      </c>
      <c r="P1124" t="str">
        <f>IF(OR(ISBLANK(N1124),ISBLANK(M1124)),"",IF(N1124&gt;M1124,H1124,IF(N1124&lt;M1124,G1124,"na")))</f>
        <v>ATL</v>
      </c>
      <c r="Q1124" s="23" t="str">
        <f t="shared" si="35"/>
        <v/>
      </c>
    </row>
    <row r="1125" spans="1:17" x14ac:dyDescent="0.25">
      <c r="A1125">
        <v>1124</v>
      </c>
      <c r="B1125" s="2" t="str">
        <f>CONCATENATE(D1125,"_",IF(E1125&lt;10,CONCATENATE("0",E1125),E1125),"_",H1125,"@",G1125)</f>
        <v>2016_04_OAK@BAL</v>
      </c>
      <c r="C1125" t="s">
        <v>1</v>
      </c>
      <c r="D1125">
        <v>2016</v>
      </c>
      <c r="E1125">
        <f t="shared" si="34"/>
        <v>4</v>
      </c>
      <c r="F1125">
        <v>4</v>
      </c>
      <c r="G1125" t="s">
        <v>65</v>
      </c>
      <c r="H1125" t="s">
        <v>85</v>
      </c>
      <c r="I1125">
        <v>-3.5</v>
      </c>
      <c r="K1125">
        <v>-3.5</v>
      </c>
      <c r="M1125">
        <v>27</v>
      </c>
      <c r="N1125">
        <v>28</v>
      </c>
      <c r="O1125" t="str">
        <f>IF(OR(ISBLANK(N1125),ISBLANK(M1125)),"",IF(N1125&gt;(M1125+IF(ISBLANK(K1125),I1125,K1125)),H1125,IF(N1125&lt;(M1125+IF(ISBLANK(K1125),I1125,K1125)),G1125,"na")))</f>
        <v>OAK</v>
      </c>
      <c r="P1125" t="str">
        <f>IF(OR(ISBLANK(N1125),ISBLANK(M1125)),"",IF(N1125&gt;M1125,H1125,IF(N1125&lt;M1125,G1125,"na")))</f>
        <v>OAK</v>
      </c>
      <c r="Q1125" s="23" t="str">
        <f t="shared" si="35"/>
        <v/>
      </c>
    </row>
    <row r="1126" spans="1:17" x14ac:dyDescent="0.25">
      <c r="A1126">
        <v>1125</v>
      </c>
      <c r="B1126" s="2" t="str">
        <f>CONCATENATE(D1126,"_",IF(E1126&lt;10,CONCATENATE("0",E1126),E1126),"_",H1126,"@",G1126)</f>
        <v>2016_04_DET@CHI</v>
      </c>
      <c r="C1126" t="s">
        <v>1</v>
      </c>
      <c r="D1126">
        <v>2016</v>
      </c>
      <c r="E1126">
        <f t="shared" si="34"/>
        <v>4</v>
      </c>
      <c r="F1126">
        <v>4</v>
      </c>
      <c r="G1126" t="s">
        <v>68</v>
      </c>
      <c r="H1126" t="s">
        <v>73</v>
      </c>
      <c r="I1126">
        <v>1</v>
      </c>
      <c r="K1126">
        <v>3</v>
      </c>
      <c r="M1126">
        <v>17</v>
      </c>
      <c r="N1126">
        <v>14</v>
      </c>
      <c r="O1126" t="str">
        <f>IF(OR(ISBLANK(N1126),ISBLANK(M1126)),"",IF(N1126&gt;(M1126+IF(ISBLANK(K1126),I1126,K1126)),H1126,IF(N1126&lt;(M1126+IF(ISBLANK(K1126),I1126,K1126)),G1126,"na")))</f>
        <v>CHI</v>
      </c>
      <c r="P1126" t="str">
        <f>IF(OR(ISBLANK(N1126),ISBLANK(M1126)),"",IF(N1126&gt;M1126,H1126,IF(N1126&lt;M1126,G1126,"na")))</f>
        <v>CHI</v>
      </c>
      <c r="Q1126" s="23" t="str">
        <f t="shared" si="35"/>
        <v/>
      </c>
    </row>
    <row r="1127" spans="1:17" x14ac:dyDescent="0.25">
      <c r="A1127">
        <v>1126</v>
      </c>
      <c r="B1127" s="2" t="str">
        <f>CONCATENATE(D1127,"_",IF(E1127&lt;10,CONCATENATE("0",E1127),E1127),"_",H1127,"@",G1127)</f>
        <v>2016_04_DEN@TBY</v>
      </c>
      <c r="C1127" t="s">
        <v>1</v>
      </c>
      <c r="D1127">
        <v>2016</v>
      </c>
      <c r="E1127">
        <f t="shared" si="34"/>
        <v>4</v>
      </c>
      <c r="F1127">
        <v>4</v>
      </c>
      <c r="G1127" t="s">
        <v>334</v>
      </c>
      <c r="H1127" t="s">
        <v>72</v>
      </c>
      <c r="I1127">
        <v>4</v>
      </c>
      <c r="K1127">
        <v>3</v>
      </c>
      <c r="M1127">
        <v>7</v>
      </c>
      <c r="N1127">
        <v>27</v>
      </c>
      <c r="O1127" t="str">
        <f>IF(OR(ISBLANK(N1127),ISBLANK(M1127)),"",IF(N1127&gt;(M1127+IF(ISBLANK(K1127),I1127,K1127)),H1127,IF(N1127&lt;(M1127+IF(ISBLANK(K1127),I1127,K1127)),G1127,"na")))</f>
        <v>DEN</v>
      </c>
      <c r="P1127" t="str">
        <f>IF(OR(ISBLANK(N1127),ISBLANK(M1127)),"",IF(N1127&gt;M1127,H1127,IF(N1127&lt;M1127,G1127,"na")))</f>
        <v>DEN</v>
      </c>
      <c r="Q1127" s="23" t="str">
        <f t="shared" si="35"/>
        <v/>
      </c>
    </row>
    <row r="1128" spans="1:17" x14ac:dyDescent="0.25">
      <c r="A1128">
        <v>1127</v>
      </c>
      <c r="B1128" s="2" t="str">
        <f>CONCATENATE(D1128,"_",IF(E1128&lt;10,CONCATENATE("0",E1128),E1128),"_",H1128,"@",G1128)</f>
        <v>2016_04_LAR@ARI</v>
      </c>
      <c r="C1128" t="s">
        <v>1</v>
      </c>
      <c r="D1128">
        <v>2016</v>
      </c>
      <c r="E1128">
        <f t="shared" si="34"/>
        <v>4</v>
      </c>
      <c r="F1128">
        <v>4</v>
      </c>
      <c r="G1128" t="s">
        <v>64</v>
      </c>
      <c r="H1128" t="s">
        <v>123</v>
      </c>
      <c r="I1128">
        <v>-8</v>
      </c>
      <c r="K1128">
        <v>-8.5</v>
      </c>
      <c r="M1128">
        <v>13</v>
      </c>
      <c r="N1128">
        <v>17</v>
      </c>
      <c r="O1128" t="str">
        <f>IF(OR(ISBLANK(N1128),ISBLANK(M1128)),"",IF(N1128&gt;(M1128+IF(ISBLANK(K1128),I1128,K1128)),H1128,IF(N1128&lt;(M1128+IF(ISBLANK(K1128),I1128,K1128)),G1128,"na")))</f>
        <v>LAR</v>
      </c>
      <c r="P1128" t="str">
        <f>IF(OR(ISBLANK(N1128),ISBLANK(M1128)),"",IF(N1128&gt;M1128,H1128,IF(N1128&lt;M1128,G1128,"na")))</f>
        <v>LAR</v>
      </c>
      <c r="Q1128" s="23" t="str">
        <f t="shared" si="35"/>
        <v/>
      </c>
    </row>
    <row r="1129" spans="1:17" x14ac:dyDescent="0.25">
      <c r="A1129">
        <v>1128</v>
      </c>
      <c r="B1129" s="2" t="str">
        <f>CONCATENATE(D1129,"_",IF(E1129&lt;10,CONCATENATE("0",E1129),E1129),"_",H1129,"@",G1129)</f>
        <v>2016_04_NOR@SD</v>
      </c>
      <c r="C1129" t="s">
        <v>1</v>
      </c>
      <c r="D1129">
        <v>2016</v>
      </c>
      <c r="E1129">
        <f t="shared" si="34"/>
        <v>4</v>
      </c>
      <c r="F1129">
        <v>4</v>
      </c>
      <c r="G1129" t="s">
        <v>88</v>
      </c>
      <c r="H1129" t="s">
        <v>335</v>
      </c>
      <c r="I1129">
        <v>-4</v>
      </c>
      <c r="K1129">
        <v>-3.5</v>
      </c>
      <c r="M1129">
        <v>34</v>
      </c>
      <c r="N1129">
        <v>35</v>
      </c>
      <c r="O1129" t="str">
        <f>IF(OR(ISBLANK(N1129),ISBLANK(M1129)),"",IF(N1129&gt;(M1129+IF(ISBLANK(K1129),I1129,K1129)),H1129,IF(N1129&lt;(M1129+IF(ISBLANK(K1129),I1129,K1129)),G1129,"na")))</f>
        <v>NOR</v>
      </c>
      <c r="P1129" t="str">
        <f>IF(OR(ISBLANK(N1129),ISBLANK(M1129)),"",IF(N1129&gt;M1129,H1129,IF(N1129&lt;M1129,G1129,"na")))</f>
        <v>NOR</v>
      </c>
      <c r="Q1129" s="23" t="str">
        <f t="shared" si="35"/>
        <v/>
      </c>
    </row>
    <row r="1130" spans="1:17" x14ac:dyDescent="0.25">
      <c r="A1130">
        <v>1129</v>
      </c>
      <c r="B1130" s="2" t="str">
        <f>CONCATENATE(D1130,"_",IF(E1130&lt;10,CONCATENATE("0",E1130),E1130),"_",H1130,"@",G1130)</f>
        <v>2016_04_DAL@SFO</v>
      </c>
      <c r="C1130" t="s">
        <v>1</v>
      </c>
      <c r="D1130">
        <v>2016</v>
      </c>
      <c r="E1130">
        <f t="shared" si="34"/>
        <v>4</v>
      </c>
      <c r="F1130">
        <v>4</v>
      </c>
      <c r="G1130" t="s">
        <v>333</v>
      </c>
      <c r="H1130" t="s">
        <v>71</v>
      </c>
      <c r="I1130">
        <v>0</v>
      </c>
      <c r="K1130">
        <v>1.5</v>
      </c>
      <c r="M1130">
        <v>17</v>
      </c>
      <c r="N1130">
        <v>24</v>
      </c>
      <c r="O1130" t="str">
        <f>IF(OR(ISBLANK(N1130),ISBLANK(M1130)),"",IF(N1130&gt;(M1130+IF(ISBLANK(K1130),I1130,K1130)),H1130,IF(N1130&lt;(M1130+IF(ISBLANK(K1130),I1130,K1130)),G1130,"na")))</f>
        <v>DAL</v>
      </c>
      <c r="P1130" t="str">
        <f>IF(OR(ISBLANK(N1130),ISBLANK(M1130)),"",IF(N1130&gt;M1130,H1130,IF(N1130&lt;M1130,G1130,"na")))</f>
        <v>DAL</v>
      </c>
      <c r="Q1130" s="23" t="str">
        <f t="shared" si="35"/>
        <v/>
      </c>
    </row>
    <row r="1131" spans="1:17" x14ac:dyDescent="0.25">
      <c r="A1131">
        <v>1130</v>
      </c>
      <c r="B1131" s="2" t="str">
        <f>CONCATENATE(D1131,"_",IF(E1131&lt;10,CONCATENATE("0",E1131),E1131),"_",H1131,"@",G1131)</f>
        <v>2016_04_KCY@PIT</v>
      </c>
      <c r="C1131" t="s">
        <v>1</v>
      </c>
      <c r="D1131">
        <v>2016</v>
      </c>
      <c r="E1131">
        <f t="shared" si="34"/>
        <v>4</v>
      </c>
      <c r="F1131">
        <v>4</v>
      </c>
      <c r="G1131" t="s">
        <v>87</v>
      </c>
      <c r="H1131" t="s">
        <v>331</v>
      </c>
      <c r="I1131">
        <v>-4</v>
      </c>
      <c r="K1131">
        <v>-4</v>
      </c>
      <c r="M1131">
        <v>43</v>
      </c>
      <c r="N1131">
        <v>14</v>
      </c>
      <c r="O1131" t="str">
        <f>IF(OR(ISBLANK(N1131),ISBLANK(M1131)),"",IF(N1131&gt;(M1131+IF(ISBLANK(K1131),I1131,K1131)),H1131,IF(N1131&lt;(M1131+IF(ISBLANK(K1131),I1131,K1131)),G1131,"na")))</f>
        <v>PIT</v>
      </c>
      <c r="P1131" t="str">
        <f>IF(OR(ISBLANK(N1131),ISBLANK(M1131)),"",IF(N1131&gt;M1131,H1131,IF(N1131&lt;M1131,G1131,"na")))</f>
        <v>PIT</v>
      </c>
      <c r="Q1131" s="23" t="str">
        <f t="shared" si="35"/>
        <v/>
      </c>
    </row>
    <row r="1132" spans="1:17" x14ac:dyDescent="0.25">
      <c r="A1132">
        <v>1131</v>
      </c>
      <c r="B1132" s="2" t="str">
        <f>CONCATENATE(D1132,"_",IF(E1132&lt;10,CONCATENATE("0",E1132),E1132),"_",H1132,"@",G1132)</f>
        <v>2016_04_NYG@MIN</v>
      </c>
      <c r="C1132" t="s">
        <v>1</v>
      </c>
      <c r="D1132">
        <v>2016</v>
      </c>
      <c r="E1132">
        <f t="shared" si="34"/>
        <v>4</v>
      </c>
      <c r="F1132">
        <v>4</v>
      </c>
      <c r="G1132" t="s">
        <v>80</v>
      </c>
      <c r="H1132" t="s">
        <v>83</v>
      </c>
      <c r="I1132">
        <v>-3.5</v>
      </c>
      <c r="K1132">
        <v>-4.5</v>
      </c>
      <c r="M1132">
        <v>24</v>
      </c>
      <c r="N1132">
        <v>10</v>
      </c>
      <c r="O1132" t="str">
        <f>IF(OR(ISBLANK(N1132),ISBLANK(M1132)),"",IF(N1132&gt;(M1132+IF(ISBLANK(K1132),I1132,K1132)),H1132,IF(N1132&lt;(M1132+IF(ISBLANK(K1132),I1132,K1132)),G1132,"na")))</f>
        <v>MIN</v>
      </c>
      <c r="P1132" t="str">
        <f>IF(OR(ISBLANK(N1132),ISBLANK(M1132)),"",IF(N1132&gt;M1132,H1132,IF(N1132&lt;M1132,G1132,"na")))</f>
        <v>MIN</v>
      </c>
      <c r="Q1132" s="23" t="str">
        <f t="shared" si="35"/>
        <v/>
      </c>
    </row>
    <row r="1133" spans="1:17" x14ac:dyDescent="0.25">
      <c r="A1133">
        <v>1132</v>
      </c>
      <c r="B1133" s="2" t="str">
        <f>CONCATENATE(D1133,"_",IF(E1133&lt;10,CONCATENATE("0",E1133),E1133),"_",H1133,"@",G1133)</f>
        <v>2016_05_ARI@SFO</v>
      </c>
      <c r="C1133" t="s">
        <v>1</v>
      </c>
      <c r="D1133">
        <v>2016</v>
      </c>
      <c r="E1133">
        <f t="shared" si="34"/>
        <v>5</v>
      </c>
      <c r="F1133">
        <v>5</v>
      </c>
      <c r="G1133" t="s">
        <v>333</v>
      </c>
      <c r="H1133" t="s">
        <v>64</v>
      </c>
      <c r="I1133">
        <v>1.5</v>
      </c>
      <c r="K1133">
        <v>3.5</v>
      </c>
      <c r="M1133">
        <v>21</v>
      </c>
      <c r="N1133">
        <v>33</v>
      </c>
      <c r="O1133" t="str">
        <f>IF(OR(ISBLANK(N1133),ISBLANK(M1133)),"",IF(N1133&gt;(M1133+IF(ISBLANK(K1133),I1133,K1133)),H1133,IF(N1133&lt;(M1133+IF(ISBLANK(K1133),I1133,K1133)),G1133,"na")))</f>
        <v>ARI</v>
      </c>
      <c r="P1133" t="str">
        <f>IF(OR(ISBLANK(N1133),ISBLANK(M1133)),"",IF(N1133&gt;M1133,H1133,IF(N1133&lt;M1133,G1133,"na")))</f>
        <v>ARI</v>
      </c>
      <c r="Q1133" s="23" t="str">
        <f t="shared" si="35"/>
        <v/>
      </c>
    </row>
    <row r="1134" spans="1:17" x14ac:dyDescent="0.25">
      <c r="A1134">
        <v>1133</v>
      </c>
      <c r="B1134" s="2" t="str">
        <f>CONCATENATE(D1134,"_",IF(E1134&lt;10,CONCATENATE("0",E1134),E1134),"_",H1134,"@",G1134)</f>
        <v>2016_05_HOU@MIN</v>
      </c>
      <c r="C1134" t="s">
        <v>1</v>
      </c>
      <c r="D1134">
        <v>2016</v>
      </c>
      <c r="E1134">
        <f t="shared" si="34"/>
        <v>5</v>
      </c>
      <c r="F1134">
        <v>5</v>
      </c>
      <c r="G1134" t="s">
        <v>80</v>
      </c>
      <c r="H1134" t="s">
        <v>75</v>
      </c>
      <c r="I1134">
        <v>-5.5</v>
      </c>
      <c r="K1134">
        <v>-7</v>
      </c>
      <c r="M1134">
        <v>31</v>
      </c>
      <c r="N1134">
        <v>13</v>
      </c>
      <c r="O1134" t="str">
        <f>IF(OR(ISBLANK(N1134),ISBLANK(M1134)),"",IF(N1134&gt;(M1134+IF(ISBLANK(K1134),I1134,K1134)),H1134,IF(N1134&lt;(M1134+IF(ISBLANK(K1134),I1134,K1134)),G1134,"na")))</f>
        <v>MIN</v>
      </c>
      <c r="P1134" t="str">
        <f>IF(OR(ISBLANK(N1134),ISBLANK(M1134)),"",IF(N1134&gt;M1134,H1134,IF(N1134&lt;M1134,G1134,"na")))</f>
        <v>MIN</v>
      </c>
      <c r="Q1134" s="23" t="str">
        <f t="shared" si="35"/>
        <v/>
      </c>
    </row>
    <row r="1135" spans="1:17" x14ac:dyDescent="0.25">
      <c r="A1135">
        <v>1134</v>
      </c>
      <c r="B1135" s="2" t="str">
        <f>CONCATENATE(D1135,"_",IF(E1135&lt;10,CONCATENATE("0",E1135),E1135),"_",H1135,"@",G1135)</f>
        <v>2016_05_CHI@IND</v>
      </c>
      <c r="C1135" t="s">
        <v>1</v>
      </c>
      <c r="D1135">
        <v>2016</v>
      </c>
      <c r="E1135">
        <f t="shared" si="34"/>
        <v>5</v>
      </c>
      <c r="F1135">
        <v>5</v>
      </c>
      <c r="G1135" t="s">
        <v>76</v>
      </c>
      <c r="H1135" t="s">
        <v>68</v>
      </c>
      <c r="I1135">
        <v>-4.5</v>
      </c>
      <c r="K1135">
        <v>-4.5</v>
      </c>
      <c r="M1135">
        <v>29</v>
      </c>
      <c r="N1135">
        <v>23</v>
      </c>
      <c r="O1135" t="str">
        <f>IF(OR(ISBLANK(N1135),ISBLANK(M1135)),"",IF(N1135&gt;(M1135+IF(ISBLANK(K1135),I1135,K1135)),H1135,IF(N1135&lt;(M1135+IF(ISBLANK(K1135),I1135,K1135)),G1135,"na")))</f>
        <v>IND</v>
      </c>
      <c r="P1135" t="str">
        <f>IF(OR(ISBLANK(N1135),ISBLANK(M1135)),"",IF(N1135&gt;M1135,H1135,IF(N1135&lt;M1135,G1135,"na")))</f>
        <v>IND</v>
      </c>
      <c r="Q1135" s="23" t="str">
        <f t="shared" si="35"/>
        <v/>
      </c>
    </row>
    <row r="1136" spans="1:17" x14ac:dyDescent="0.25">
      <c r="A1136">
        <v>1135</v>
      </c>
      <c r="B1136" s="2" t="str">
        <f>CONCATENATE(D1136,"_",IF(E1136&lt;10,CONCATENATE("0",E1136),E1136),"_",H1136,"@",G1136)</f>
        <v>2016_05_NYJ@PIT</v>
      </c>
      <c r="C1136" t="s">
        <v>1</v>
      </c>
      <c r="D1136">
        <v>2016</v>
      </c>
      <c r="E1136">
        <f t="shared" si="34"/>
        <v>5</v>
      </c>
      <c r="F1136">
        <v>5</v>
      </c>
      <c r="G1136" t="s">
        <v>87</v>
      </c>
      <c r="H1136" t="s">
        <v>84</v>
      </c>
      <c r="I1136">
        <v>-7</v>
      </c>
      <c r="K1136">
        <v>-7</v>
      </c>
      <c r="M1136">
        <v>31</v>
      </c>
      <c r="N1136">
        <v>13</v>
      </c>
      <c r="O1136" t="str">
        <f>IF(OR(ISBLANK(N1136),ISBLANK(M1136)),"",IF(N1136&gt;(M1136+IF(ISBLANK(K1136),I1136,K1136)),H1136,IF(N1136&lt;(M1136+IF(ISBLANK(K1136),I1136,K1136)),G1136,"na")))</f>
        <v>PIT</v>
      </c>
      <c r="P1136" t="str">
        <f>IF(OR(ISBLANK(N1136),ISBLANK(M1136)),"",IF(N1136&gt;M1136,H1136,IF(N1136&lt;M1136,G1136,"na")))</f>
        <v>PIT</v>
      </c>
      <c r="Q1136" s="23" t="str">
        <f t="shared" si="35"/>
        <v/>
      </c>
    </row>
    <row r="1137" spans="1:17" x14ac:dyDescent="0.25">
      <c r="A1137">
        <v>1136</v>
      </c>
      <c r="B1137" s="2" t="str">
        <f>CONCATENATE(D1137,"_",IF(E1137&lt;10,CONCATENATE("0",E1137),E1137),"_",H1137,"@",G1137)</f>
        <v>2016_05_TEN@MIA</v>
      </c>
      <c r="C1137" t="s">
        <v>1</v>
      </c>
      <c r="D1137">
        <v>2016</v>
      </c>
      <c r="E1137">
        <f t="shared" si="34"/>
        <v>5</v>
      </c>
      <c r="F1137">
        <v>5</v>
      </c>
      <c r="G1137" t="s">
        <v>79</v>
      </c>
      <c r="H1137" t="s">
        <v>93</v>
      </c>
      <c r="I1137">
        <v>-3.5</v>
      </c>
      <c r="K1137">
        <v>-3.5</v>
      </c>
      <c r="M1137">
        <v>17</v>
      </c>
      <c r="N1137">
        <v>30</v>
      </c>
      <c r="O1137" t="str">
        <f>IF(OR(ISBLANK(N1137),ISBLANK(M1137)),"",IF(N1137&gt;(M1137+IF(ISBLANK(K1137),I1137,K1137)),H1137,IF(N1137&lt;(M1137+IF(ISBLANK(K1137),I1137,K1137)),G1137,"na")))</f>
        <v>TEN</v>
      </c>
      <c r="P1137" t="str">
        <f>IF(OR(ISBLANK(N1137),ISBLANK(M1137)),"",IF(N1137&gt;M1137,H1137,IF(N1137&lt;M1137,G1137,"na")))</f>
        <v>TEN</v>
      </c>
      <c r="Q1137" s="23" t="str">
        <f t="shared" si="35"/>
        <v/>
      </c>
    </row>
    <row r="1138" spans="1:17" x14ac:dyDescent="0.25">
      <c r="A1138">
        <v>1137</v>
      </c>
      <c r="B1138" s="2" t="str">
        <f>CONCATENATE(D1138,"_",IF(E1138&lt;10,CONCATENATE("0",E1138),E1138),"_",H1138,"@",G1138)</f>
        <v>2016_05_PHI@DET</v>
      </c>
      <c r="C1138" t="s">
        <v>1</v>
      </c>
      <c r="D1138">
        <v>2016</v>
      </c>
      <c r="E1138">
        <f t="shared" si="34"/>
        <v>5</v>
      </c>
      <c r="F1138">
        <v>5</v>
      </c>
      <c r="G1138" t="s">
        <v>73</v>
      </c>
      <c r="H1138" t="s">
        <v>86</v>
      </c>
      <c r="I1138">
        <v>2</v>
      </c>
      <c r="K1138">
        <v>3.5</v>
      </c>
      <c r="M1138">
        <v>24</v>
      </c>
      <c r="N1138">
        <v>23</v>
      </c>
      <c r="O1138" t="str">
        <f>IF(OR(ISBLANK(N1138),ISBLANK(M1138)),"",IF(N1138&gt;(M1138+IF(ISBLANK(K1138),I1138,K1138)),H1138,IF(N1138&lt;(M1138+IF(ISBLANK(K1138),I1138,K1138)),G1138,"na")))</f>
        <v>DET</v>
      </c>
      <c r="P1138" t="str">
        <f>IF(OR(ISBLANK(N1138),ISBLANK(M1138)),"",IF(N1138&gt;M1138,H1138,IF(N1138&lt;M1138,G1138,"na")))</f>
        <v>DET</v>
      </c>
      <c r="Q1138" s="23" t="str">
        <f t="shared" si="35"/>
        <v/>
      </c>
    </row>
    <row r="1139" spans="1:17" x14ac:dyDescent="0.25">
      <c r="A1139">
        <v>1138</v>
      </c>
      <c r="B1139" s="2" t="str">
        <f>CONCATENATE(D1139,"_",IF(E1139&lt;10,CONCATENATE("0",E1139),E1139),"_",H1139,"@",G1139)</f>
        <v>2016_05_NWE@CLE</v>
      </c>
      <c r="C1139" t="s">
        <v>1</v>
      </c>
      <c r="D1139">
        <v>2016</v>
      </c>
      <c r="E1139">
        <f t="shared" si="34"/>
        <v>5</v>
      </c>
      <c r="F1139">
        <v>5</v>
      </c>
      <c r="G1139" t="s">
        <v>70</v>
      </c>
      <c r="H1139" t="s">
        <v>332</v>
      </c>
      <c r="I1139">
        <v>10</v>
      </c>
      <c r="K1139">
        <v>10.5</v>
      </c>
      <c r="M1139">
        <v>13</v>
      </c>
      <c r="N1139">
        <v>33</v>
      </c>
      <c r="O1139" t="str">
        <f>IF(OR(ISBLANK(N1139),ISBLANK(M1139)),"",IF(N1139&gt;(M1139+IF(ISBLANK(K1139),I1139,K1139)),H1139,IF(N1139&lt;(M1139+IF(ISBLANK(K1139),I1139,K1139)),G1139,"na")))</f>
        <v>NWE</v>
      </c>
      <c r="P1139" t="str">
        <f>IF(OR(ISBLANK(N1139),ISBLANK(M1139)),"",IF(N1139&gt;M1139,H1139,IF(N1139&lt;M1139,G1139,"na")))</f>
        <v>NWE</v>
      </c>
      <c r="Q1139" s="23" t="str">
        <f t="shared" si="35"/>
        <v/>
      </c>
    </row>
    <row r="1140" spans="1:17" x14ac:dyDescent="0.25">
      <c r="A1140">
        <v>1139</v>
      </c>
      <c r="B1140" s="2" t="str">
        <f>CONCATENATE(D1140,"_",IF(E1140&lt;10,CONCATENATE("0",E1140),E1140),"_",H1140,"@",G1140)</f>
        <v>2016_05_WAS@BAL</v>
      </c>
      <c r="C1140" t="s">
        <v>1</v>
      </c>
      <c r="D1140">
        <v>2016</v>
      </c>
      <c r="E1140">
        <f t="shared" si="34"/>
        <v>5</v>
      </c>
      <c r="F1140">
        <v>5</v>
      </c>
      <c r="G1140" t="s">
        <v>65</v>
      </c>
      <c r="H1140" t="s">
        <v>94</v>
      </c>
      <c r="I1140">
        <v>-3.5</v>
      </c>
      <c r="K1140">
        <v>-4</v>
      </c>
      <c r="M1140">
        <v>10</v>
      </c>
      <c r="N1140">
        <v>16</v>
      </c>
      <c r="O1140" t="str">
        <f>IF(OR(ISBLANK(N1140),ISBLANK(M1140)),"",IF(N1140&gt;(M1140+IF(ISBLANK(K1140),I1140,K1140)),H1140,IF(N1140&lt;(M1140+IF(ISBLANK(K1140),I1140,K1140)),G1140,"na")))</f>
        <v>WAS</v>
      </c>
      <c r="P1140" t="str">
        <f>IF(OR(ISBLANK(N1140),ISBLANK(M1140)),"",IF(N1140&gt;M1140,H1140,IF(N1140&lt;M1140,G1140,"na")))</f>
        <v>WAS</v>
      </c>
      <c r="Q1140" s="23" t="str">
        <f t="shared" si="35"/>
        <v/>
      </c>
    </row>
    <row r="1141" spans="1:17" x14ac:dyDescent="0.25">
      <c r="A1141">
        <v>1140</v>
      </c>
      <c r="B1141" s="2" t="str">
        <f>CONCATENATE(D1141,"_",IF(E1141&lt;10,CONCATENATE("0",E1141),E1141),"_",H1141,"@",G1141)</f>
        <v>2016_05_ATL@DEN</v>
      </c>
      <c r="C1141" t="s">
        <v>1</v>
      </c>
      <c r="D1141">
        <v>2016</v>
      </c>
      <c r="E1141">
        <f t="shared" si="34"/>
        <v>5</v>
      </c>
      <c r="F1141">
        <v>5</v>
      </c>
      <c r="G1141" t="s">
        <v>72</v>
      </c>
      <c r="H1141" t="s">
        <v>20</v>
      </c>
      <c r="I1141">
        <v>-5.5</v>
      </c>
      <c r="K1141">
        <v>-5</v>
      </c>
      <c r="M1141">
        <v>16</v>
      </c>
      <c r="N1141">
        <v>23</v>
      </c>
      <c r="O1141" t="str">
        <f>IF(OR(ISBLANK(N1141),ISBLANK(M1141)),"",IF(N1141&gt;(M1141+IF(ISBLANK(K1141),I1141,K1141)),H1141,IF(N1141&lt;(M1141+IF(ISBLANK(K1141),I1141,K1141)),G1141,"na")))</f>
        <v>ATL</v>
      </c>
      <c r="P1141" t="str">
        <f>IF(OR(ISBLANK(N1141),ISBLANK(M1141)),"",IF(N1141&gt;M1141,H1141,IF(N1141&lt;M1141,G1141,"na")))</f>
        <v>ATL</v>
      </c>
      <c r="Q1141" s="23" t="str">
        <f t="shared" si="35"/>
        <v/>
      </c>
    </row>
    <row r="1142" spans="1:17" x14ac:dyDescent="0.25">
      <c r="A1142">
        <v>1141</v>
      </c>
      <c r="B1142" s="2" t="str">
        <f>CONCATENATE(D1142,"_",IF(E1142&lt;10,CONCATENATE("0",E1142),E1142),"_",H1142,"@",G1142)</f>
        <v>2016_05_CIN@DAL</v>
      </c>
      <c r="C1142" t="s">
        <v>1</v>
      </c>
      <c r="D1142">
        <v>2016</v>
      </c>
      <c r="E1142">
        <f t="shared" si="34"/>
        <v>5</v>
      </c>
      <c r="F1142">
        <v>5</v>
      </c>
      <c r="G1142" t="s">
        <v>71</v>
      </c>
      <c r="H1142" t="s">
        <v>69</v>
      </c>
      <c r="I1142">
        <v>-1</v>
      </c>
      <c r="K1142">
        <v>1</v>
      </c>
      <c r="M1142">
        <v>28</v>
      </c>
      <c r="N1142">
        <v>14</v>
      </c>
      <c r="O1142" t="str">
        <f>IF(OR(ISBLANK(N1142),ISBLANK(M1142)),"",IF(N1142&gt;(M1142+IF(ISBLANK(K1142),I1142,K1142)),H1142,IF(N1142&lt;(M1142+IF(ISBLANK(K1142),I1142,K1142)),G1142,"na")))</f>
        <v>DAL</v>
      </c>
      <c r="P1142" t="str">
        <f>IF(OR(ISBLANK(N1142),ISBLANK(M1142)),"",IF(N1142&gt;M1142,H1142,IF(N1142&lt;M1142,G1142,"na")))</f>
        <v>DAL</v>
      </c>
      <c r="Q1142" s="23" t="str">
        <f t="shared" si="35"/>
        <v/>
      </c>
    </row>
    <row r="1143" spans="1:17" x14ac:dyDescent="0.25">
      <c r="A1143">
        <v>1142</v>
      </c>
      <c r="B1143" s="2" t="str">
        <f>CONCATENATE(D1143,"_",IF(E1143&lt;10,CONCATENATE("0",E1143),E1143),"_",H1143,"@",G1143)</f>
        <v>2016_05_SD@OAK</v>
      </c>
      <c r="C1143" t="s">
        <v>1</v>
      </c>
      <c r="D1143">
        <v>2016</v>
      </c>
      <c r="E1143">
        <f t="shared" si="34"/>
        <v>5</v>
      </c>
      <c r="F1143">
        <v>5</v>
      </c>
      <c r="G1143" t="s">
        <v>85</v>
      </c>
      <c r="H1143" t="s">
        <v>88</v>
      </c>
      <c r="I1143">
        <v>-4.5</v>
      </c>
      <c r="K1143">
        <v>-3.5</v>
      </c>
      <c r="M1143">
        <v>34</v>
      </c>
      <c r="N1143">
        <v>31</v>
      </c>
      <c r="O1143" t="str">
        <f>IF(OR(ISBLANK(N1143),ISBLANK(M1143)),"",IF(N1143&gt;(M1143+IF(ISBLANK(K1143),I1143,K1143)),H1143,IF(N1143&lt;(M1143+IF(ISBLANK(K1143),I1143,K1143)),G1143,"na")))</f>
        <v>SD</v>
      </c>
      <c r="P1143" t="str">
        <f>IF(OR(ISBLANK(N1143),ISBLANK(M1143)),"",IF(N1143&gt;M1143,H1143,IF(N1143&lt;M1143,G1143,"na")))</f>
        <v>OAK</v>
      </c>
      <c r="Q1143" s="23" t="str">
        <f t="shared" si="35"/>
        <v/>
      </c>
    </row>
    <row r="1144" spans="1:17" x14ac:dyDescent="0.25">
      <c r="A1144">
        <v>1143</v>
      </c>
      <c r="B1144" s="2" t="str">
        <f>CONCATENATE(D1144,"_",IF(E1144&lt;10,CONCATENATE("0",E1144),E1144),"_",H1144,"@",G1144)</f>
        <v>2016_05_BUF@LAR</v>
      </c>
      <c r="C1144" t="s">
        <v>1</v>
      </c>
      <c r="D1144">
        <v>2016</v>
      </c>
      <c r="E1144">
        <f t="shared" si="34"/>
        <v>5</v>
      </c>
      <c r="F1144">
        <v>5</v>
      </c>
      <c r="G1144" t="s">
        <v>123</v>
      </c>
      <c r="H1144" t="s">
        <v>66</v>
      </c>
      <c r="I1144">
        <v>-3</v>
      </c>
      <c r="K1144">
        <v>-2.5</v>
      </c>
      <c r="M1144">
        <v>19</v>
      </c>
      <c r="N1144">
        <v>30</v>
      </c>
      <c r="O1144" t="str">
        <f>IF(OR(ISBLANK(N1144),ISBLANK(M1144)),"",IF(N1144&gt;(M1144+IF(ISBLANK(K1144),I1144,K1144)),H1144,IF(N1144&lt;(M1144+IF(ISBLANK(K1144),I1144,K1144)),G1144,"na")))</f>
        <v>BUF</v>
      </c>
      <c r="P1144" t="str">
        <f>IF(OR(ISBLANK(N1144),ISBLANK(M1144)),"",IF(N1144&gt;M1144,H1144,IF(N1144&lt;M1144,G1144,"na")))</f>
        <v>BUF</v>
      </c>
      <c r="Q1144" s="23" t="str">
        <f t="shared" si="35"/>
        <v/>
      </c>
    </row>
    <row r="1145" spans="1:17" x14ac:dyDescent="0.25">
      <c r="A1145">
        <v>1144</v>
      </c>
      <c r="B1145" s="2" t="str">
        <f>CONCATENATE(D1145,"_",IF(E1145&lt;10,CONCATENATE("0",E1145),E1145),"_",H1145,"@",G1145)</f>
        <v>2016_05_NYG@GBY</v>
      </c>
      <c r="C1145" t="s">
        <v>1</v>
      </c>
      <c r="D1145">
        <v>2016</v>
      </c>
      <c r="E1145">
        <f t="shared" si="34"/>
        <v>5</v>
      </c>
      <c r="F1145">
        <v>5</v>
      </c>
      <c r="G1145" t="s">
        <v>330</v>
      </c>
      <c r="H1145" t="s">
        <v>83</v>
      </c>
      <c r="I1145">
        <v>-7</v>
      </c>
      <c r="K1145">
        <v>-7.5</v>
      </c>
      <c r="M1145">
        <v>23</v>
      </c>
      <c r="N1145">
        <v>16</v>
      </c>
      <c r="O1145" t="str">
        <f>IF(OR(ISBLANK(N1145),ISBLANK(M1145)),"",IF(N1145&gt;(M1145+IF(ISBLANK(K1145),I1145,K1145)),H1145,IF(N1145&lt;(M1145+IF(ISBLANK(K1145),I1145,K1145)),G1145,"na")))</f>
        <v>NYG</v>
      </c>
      <c r="P1145" t="str">
        <f>IF(OR(ISBLANK(N1145),ISBLANK(M1145)),"",IF(N1145&gt;M1145,H1145,IF(N1145&lt;M1145,G1145,"na")))</f>
        <v>GBY</v>
      </c>
      <c r="Q1145" s="23" t="str">
        <f t="shared" si="35"/>
        <v/>
      </c>
    </row>
    <row r="1146" spans="1:17" x14ac:dyDescent="0.25">
      <c r="A1146">
        <v>1145</v>
      </c>
      <c r="B1146" s="2" t="str">
        <f>CONCATENATE(D1146,"_",IF(E1146&lt;10,CONCATENATE("0",E1146),E1146),"_",H1146,"@",G1146)</f>
        <v>2016_05_TBY@CAR</v>
      </c>
      <c r="C1146" t="s">
        <v>1</v>
      </c>
      <c r="D1146">
        <v>2016</v>
      </c>
      <c r="E1146">
        <f t="shared" si="34"/>
        <v>5</v>
      </c>
      <c r="F1146">
        <v>5</v>
      </c>
      <c r="G1146" t="s">
        <v>67</v>
      </c>
      <c r="H1146" t="s">
        <v>334</v>
      </c>
      <c r="I1146">
        <v>-6</v>
      </c>
      <c r="K1146">
        <v>-6</v>
      </c>
      <c r="M1146">
        <v>14</v>
      </c>
      <c r="N1146">
        <v>17</v>
      </c>
      <c r="O1146" t="str">
        <f>IF(OR(ISBLANK(N1146),ISBLANK(M1146)),"",IF(N1146&gt;(M1146+IF(ISBLANK(K1146),I1146,K1146)),H1146,IF(N1146&lt;(M1146+IF(ISBLANK(K1146),I1146,K1146)),G1146,"na")))</f>
        <v>TBY</v>
      </c>
      <c r="P1146" t="str">
        <f>IF(OR(ISBLANK(N1146),ISBLANK(M1146)),"",IF(N1146&gt;M1146,H1146,IF(N1146&lt;M1146,G1146,"na")))</f>
        <v>TBY</v>
      </c>
      <c r="Q1146" s="23" t="str">
        <f t="shared" si="35"/>
        <v/>
      </c>
    </row>
    <row r="1147" spans="1:17" x14ac:dyDescent="0.25">
      <c r="A1147">
        <v>1146</v>
      </c>
      <c r="B1147" s="2" t="str">
        <f>CONCATENATE(D1147,"_",IF(E1147&lt;10,CONCATENATE("0",E1147),E1147),"_",H1147,"@",G1147)</f>
        <v>2016_06_DEN@SD</v>
      </c>
      <c r="C1147" t="s">
        <v>1</v>
      </c>
      <c r="D1147">
        <v>2016</v>
      </c>
      <c r="E1147">
        <f t="shared" si="34"/>
        <v>6</v>
      </c>
      <c r="F1147">
        <v>6</v>
      </c>
      <c r="G1147" t="s">
        <v>88</v>
      </c>
      <c r="H1147" t="s">
        <v>72</v>
      </c>
      <c r="I1147">
        <v>2.5</v>
      </c>
      <c r="K1147">
        <v>2.5</v>
      </c>
      <c r="M1147">
        <v>21</v>
      </c>
      <c r="N1147">
        <v>13</v>
      </c>
      <c r="O1147" t="str">
        <f>IF(OR(ISBLANK(N1147),ISBLANK(M1147)),"",IF(N1147&gt;(M1147+IF(ISBLANK(K1147),I1147,K1147)),H1147,IF(N1147&lt;(M1147+IF(ISBLANK(K1147),I1147,K1147)),G1147,"na")))</f>
        <v>SD</v>
      </c>
      <c r="P1147" t="str">
        <f>IF(OR(ISBLANK(N1147),ISBLANK(M1147)),"",IF(N1147&gt;M1147,H1147,IF(N1147&lt;M1147,G1147,"na")))</f>
        <v>SD</v>
      </c>
      <c r="Q1147" s="23" t="str">
        <f t="shared" si="35"/>
        <v/>
      </c>
    </row>
    <row r="1148" spans="1:17" x14ac:dyDescent="0.25">
      <c r="A1148">
        <v>1147</v>
      </c>
      <c r="B1148" s="2" t="str">
        <f>CONCATENATE(D1148,"_",IF(E1148&lt;10,CONCATENATE("0",E1148),E1148),"_",H1148,"@",G1148)</f>
        <v>2016_06_PHI@WAS</v>
      </c>
      <c r="C1148" t="s">
        <v>1</v>
      </c>
      <c r="D1148">
        <v>2016</v>
      </c>
      <c r="E1148">
        <f t="shared" si="34"/>
        <v>6</v>
      </c>
      <c r="F1148">
        <v>6</v>
      </c>
      <c r="G1148" t="s">
        <v>94</v>
      </c>
      <c r="H1148" t="s">
        <v>86</v>
      </c>
      <c r="I1148">
        <v>1.5</v>
      </c>
      <c r="K1148">
        <v>3</v>
      </c>
      <c r="M1148">
        <v>27</v>
      </c>
      <c r="N1148">
        <v>20</v>
      </c>
      <c r="O1148" t="str">
        <f>IF(OR(ISBLANK(N1148),ISBLANK(M1148)),"",IF(N1148&gt;(M1148+IF(ISBLANK(K1148),I1148,K1148)),H1148,IF(N1148&lt;(M1148+IF(ISBLANK(K1148),I1148,K1148)),G1148,"na")))</f>
        <v>WAS</v>
      </c>
      <c r="P1148" t="str">
        <f>IF(OR(ISBLANK(N1148),ISBLANK(M1148)),"",IF(N1148&gt;M1148,H1148,IF(N1148&lt;M1148,G1148,"na")))</f>
        <v>WAS</v>
      </c>
      <c r="Q1148" s="23" t="str">
        <f t="shared" si="35"/>
        <v/>
      </c>
    </row>
    <row r="1149" spans="1:17" x14ac:dyDescent="0.25">
      <c r="A1149">
        <v>1148</v>
      </c>
      <c r="B1149" s="2" t="str">
        <f>CONCATENATE(D1149,"_",IF(E1149&lt;10,CONCATENATE("0",E1149),E1149),"_",H1149,"@",G1149)</f>
        <v>2016_06_PIT@MIA</v>
      </c>
      <c r="C1149" t="s">
        <v>1</v>
      </c>
      <c r="D1149">
        <v>2016</v>
      </c>
      <c r="E1149">
        <f t="shared" si="34"/>
        <v>6</v>
      </c>
      <c r="F1149">
        <v>6</v>
      </c>
      <c r="G1149" t="s">
        <v>79</v>
      </c>
      <c r="H1149" t="s">
        <v>87</v>
      </c>
      <c r="I1149">
        <v>7.5</v>
      </c>
      <c r="K1149">
        <v>7</v>
      </c>
      <c r="M1149">
        <v>30</v>
      </c>
      <c r="N1149">
        <v>15</v>
      </c>
      <c r="O1149" t="str">
        <f>IF(OR(ISBLANK(N1149),ISBLANK(M1149)),"",IF(N1149&gt;(M1149+IF(ISBLANK(K1149),I1149,K1149)),H1149,IF(N1149&lt;(M1149+IF(ISBLANK(K1149),I1149,K1149)),G1149,"na")))</f>
        <v>MIA</v>
      </c>
      <c r="P1149" t="str">
        <f>IF(OR(ISBLANK(N1149),ISBLANK(M1149)),"",IF(N1149&gt;M1149,H1149,IF(N1149&lt;M1149,G1149,"na")))</f>
        <v>MIA</v>
      </c>
      <c r="Q1149" s="23" t="str">
        <f t="shared" si="35"/>
        <v/>
      </c>
    </row>
    <row r="1150" spans="1:17" x14ac:dyDescent="0.25">
      <c r="A1150">
        <v>1149</v>
      </c>
      <c r="B1150" s="2" t="str">
        <f>CONCATENATE(D1150,"_",IF(E1150&lt;10,CONCATENATE("0",E1150),E1150),"_",H1150,"@",G1150)</f>
        <v>2016_06_JAX@CHI</v>
      </c>
      <c r="C1150" t="s">
        <v>1</v>
      </c>
      <c r="D1150">
        <v>2016</v>
      </c>
      <c r="E1150">
        <f t="shared" si="34"/>
        <v>6</v>
      </c>
      <c r="F1150">
        <v>6</v>
      </c>
      <c r="G1150" t="s">
        <v>68</v>
      </c>
      <c r="H1150" t="s">
        <v>77</v>
      </c>
      <c r="I1150">
        <v>-2</v>
      </c>
      <c r="K1150">
        <v>-1.5</v>
      </c>
      <c r="M1150">
        <v>16</v>
      </c>
      <c r="N1150">
        <v>17</v>
      </c>
      <c r="O1150" t="str">
        <f>IF(OR(ISBLANK(N1150),ISBLANK(M1150)),"",IF(N1150&gt;(M1150+IF(ISBLANK(K1150),I1150,K1150)),H1150,IF(N1150&lt;(M1150+IF(ISBLANK(K1150),I1150,K1150)),G1150,"na")))</f>
        <v>JAX</v>
      </c>
      <c r="P1150" t="str">
        <f>IF(OR(ISBLANK(N1150),ISBLANK(M1150)),"",IF(N1150&gt;M1150,H1150,IF(N1150&lt;M1150,G1150,"na")))</f>
        <v>JAX</v>
      </c>
      <c r="Q1150" s="23" t="str">
        <f t="shared" si="35"/>
        <v/>
      </c>
    </row>
    <row r="1151" spans="1:17" x14ac:dyDescent="0.25">
      <c r="A1151">
        <v>1150</v>
      </c>
      <c r="B1151" s="2" t="str">
        <f>CONCATENATE(D1151,"_",IF(E1151&lt;10,CONCATENATE("0",E1151),E1151),"_",H1151,"@",G1151)</f>
        <v>2016_06_CLE@TEN</v>
      </c>
      <c r="C1151" t="s">
        <v>1</v>
      </c>
      <c r="D1151">
        <v>2016</v>
      </c>
      <c r="E1151">
        <f t="shared" si="34"/>
        <v>6</v>
      </c>
      <c r="F1151">
        <v>6</v>
      </c>
      <c r="G1151" t="s">
        <v>93</v>
      </c>
      <c r="H1151" t="s">
        <v>70</v>
      </c>
      <c r="I1151">
        <v>-6.5</v>
      </c>
      <c r="K1151">
        <v>-7.5</v>
      </c>
      <c r="M1151">
        <v>28</v>
      </c>
      <c r="N1151">
        <v>26</v>
      </c>
      <c r="O1151" t="str">
        <f>IF(OR(ISBLANK(N1151),ISBLANK(M1151)),"",IF(N1151&gt;(M1151+IF(ISBLANK(K1151),I1151,K1151)),H1151,IF(N1151&lt;(M1151+IF(ISBLANK(K1151),I1151,K1151)),G1151,"na")))</f>
        <v>CLE</v>
      </c>
      <c r="P1151" t="str">
        <f>IF(OR(ISBLANK(N1151),ISBLANK(M1151)),"",IF(N1151&gt;M1151,H1151,IF(N1151&lt;M1151,G1151,"na")))</f>
        <v>TEN</v>
      </c>
      <c r="Q1151" s="23" t="str">
        <f t="shared" si="35"/>
        <v/>
      </c>
    </row>
    <row r="1152" spans="1:17" x14ac:dyDescent="0.25">
      <c r="A1152">
        <v>1151</v>
      </c>
      <c r="B1152" s="2" t="str">
        <f>CONCATENATE(D1152,"_",IF(E1152&lt;10,CONCATENATE("0",E1152),E1152),"_",H1152,"@",G1152)</f>
        <v>2016_06_CIN@NWE</v>
      </c>
      <c r="C1152" t="s">
        <v>1</v>
      </c>
      <c r="D1152">
        <v>2016</v>
      </c>
      <c r="E1152">
        <f t="shared" si="34"/>
        <v>6</v>
      </c>
      <c r="F1152">
        <v>6</v>
      </c>
      <c r="G1152" t="s">
        <v>332</v>
      </c>
      <c r="H1152" t="s">
        <v>69</v>
      </c>
      <c r="I1152">
        <v>-8</v>
      </c>
      <c r="K1152">
        <v>-8</v>
      </c>
      <c r="M1152">
        <v>35</v>
      </c>
      <c r="N1152">
        <v>17</v>
      </c>
      <c r="O1152" t="str">
        <f>IF(OR(ISBLANK(N1152),ISBLANK(M1152)),"",IF(N1152&gt;(M1152+IF(ISBLANK(K1152),I1152,K1152)),H1152,IF(N1152&lt;(M1152+IF(ISBLANK(K1152),I1152,K1152)),G1152,"na")))</f>
        <v>NWE</v>
      </c>
      <c r="P1152" t="str">
        <f>IF(OR(ISBLANK(N1152),ISBLANK(M1152)),"",IF(N1152&gt;M1152,H1152,IF(N1152&lt;M1152,G1152,"na")))</f>
        <v>NWE</v>
      </c>
      <c r="Q1152" s="23" t="str">
        <f t="shared" si="35"/>
        <v/>
      </c>
    </row>
    <row r="1153" spans="1:17" x14ac:dyDescent="0.25">
      <c r="A1153">
        <v>1152</v>
      </c>
      <c r="B1153" s="2" t="str">
        <f>CONCATENATE(D1153,"_",IF(E1153&lt;10,CONCATENATE("0",E1153),E1153),"_",H1153,"@",G1153)</f>
        <v>2016_06_SFO@BUF</v>
      </c>
      <c r="C1153" t="s">
        <v>1</v>
      </c>
      <c r="D1153">
        <v>2016</v>
      </c>
      <c r="E1153">
        <f t="shared" si="34"/>
        <v>6</v>
      </c>
      <c r="F1153">
        <v>6</v>
      </c>
      <c r="G1153" t="s">
        <v>66</v>
      </c>
      <c r="H1153" t="s">
        <v>333</v>
      </c>
      <c r="I1153">
        <v>-7.5</v>
      </c>
      <c r="K1153">
        <v>-8.5</v>
      </c>
      <c r="M1153">
        <v>45</v>
      </c>
      <c r="N1153">
        <v>16</v>
      </c>
      <c r="O1153" t="str">
        <f>IF(OR(ISBLANK(N1153),ISBLANK(M1153)),"",IF(N1153&gt;(M1153+IF(ISBLANK(K1153),I1153,K1153)),H1153,IF(N1153&lt;(M1153+IF(ISBLANK(K1153),I1153,K1153)),G1153,"na")))</f>
        <v>BUF</v>
      </c>
      <c r="P1153" t="str">
        <f>IF(OR(ISBLANK(N1153),ISBLANK(M1153)),"",IF(N1153&gt;M1153,H1153,IF(N1153&lt;M1153,G1153,"na")))</f>
        <v>BUF</v>
      </c>
      <c r="Q1153" s="23" t="str">
        <f t="shared" si="35"/>
        <v/>
      </c>
    </row>
    <row r="1154" spans="1:17" x14ac:dyDescent="0.25">
      <c r="A1154">
        <v>1153</v>
      </c>
      <c r="B1154" s="2" t="str">
        <f>CONCATENATE(D1154,"_",IF(E1154&lt;10,CONCATENATE("0",E1154),E1154),"_",H1154,"@",G1154)</f>
        <v>2016_06_BAL@NYG</v>
      </c>
      <c r="C1154" t="s">
        <v>1</v>
      </c>
      <c r="D1154">
        <v>2016</v>
      </c>
      <c r="E1154">
        <f t="shared" ref="E1154:E1217" si="36">IF(C1154="rs",F1154,17+F1154)</f>
        <v>6</v>
      </c>
      <c r="F1154">
        <v>6</v>
      </c>
      <c r="G1154" t="s">
        <v>83</v>
      </c>
      <c r="H1154" t="s">
        <v>65</v>
      </c>
      <c r="I1154">
        <v>-3</v>
      </c>
      <c r="K1154">
        <v>-3.5</v>
      </c>
      <c r="M1154">
        <v>27</v>
      </c>
      <c r="N1154">
        <v>23</v>
      </c>
      <c r="O1154" t="str">
        <f>IF(OR(ISBLANK(N1154),ISBLANK(M1154)),"",IF(N1154&gt;(M1154+IF(ISBLANK(K1154),I1154,K1154)),H1154,IF(N1154&lt;(M1154+IF(ISBLANK(K1154),I1154,K1154)),G1154,"na")))</f>
        <v>NYG</v>
      </c>
      <c r="P1154" t="str">
        <f>IF(OR(ISBLANK(N1154),ISBLANK(M1154)),"",IF(N1154&gt;M1154,H1154,IF(N1154&lt;M1154,G1154,"na")))</f>
        <v>NYG</v>
      </c>
      <c r="Q1154" s="23" t="str">
        <f t="shared" si="35"/>
        <v/>
      </c>
    </row>
    <row r="1155" spans="1:17" x14ac:dyDescent="0.25">
      <c r="A1155">
        <v>1154</v>
      </c>
      <c r="B1155" s="2" t="str">
        <f>CONCATENATE(D1155,"_",IF(E1155&lt;10,CONCATENATE("0",E1155),E1155),"_",H1155,"@",G1155)</f>
        <v>2016_06_LAR@DET</v>
      </c>
      <c r="C1155" t="s">
        <v>1</v>
      </c>
      <c r="D1155">
        <v>2016</v>
      </c>
      <c r="E1155">
        <f t="shared" si="36"/>
        <v>6</v>
      </c>
      <c r="F1155">
        <v>6</v>
      </c>
      <c r="G1155" t="s">
        <v>73</v>
      </c>
      <c r="H1155" t="s">
        <v>123</v>
      </c>
      <c r="I1155">
        <v>-3.5</v>
      </c>
      <c r="K1155">
        <v>-3</v>
      </c>
      <c r="M1155">
        <v>31</v>
      </c>
      <c r="N1155">
        <v>28</v>
      </c>
      <c r="O1155" t="str">
        <f>IF(OR(ISBLANK(N1155),ISBLANK(M1155)),"",IF(N1155&gt;(M1155+IF(ISBLANK(K1155),I1155,K1155)),H1155,IF(N1155&lt;(M1155+IF(ISBLANK(K1155),I1155,K1155)),G1155,"na")))</f>
        <v>na</v>
      </c>
      <c r="P1155" t="str">
        <f>IF(OR(ISBLANK(N1155),ISBLANK(M1155)),"",IF(N1155&gt;M1155,H1155,IF(N1155&lt;M1155,G1155,"na")))</f>
        <v>DET</v>
      </c>
      <c r="Q1155" s="23" t="str">
        <f t="shared" ref="Q1155:Q1218" si="37">IF(OR(ISBLANK(M1155),ISBLANK(N1155),ISBLANK(L1155)),"",IF(L1155&gt;SUM(M1155:N1155),"U",IF(L1155&lt;SUM(M1155:N1155),"O","E")))</f>
        <v/>
      </c>
    </row>
    <row r="1156" spans="1:17" x14ac:dyDescent="0.25">
      <c r="A1156">
        <v>1155</v>
      </c>
      <c r="B1156" s="2" t="str">
        <f>CONCATENATE(D1156,"_",IF(E1156&lt;10,CONCATENATE("0",E1156),E1156),"_",H1156,"@",G1156)</f>
        <v>2016_06_CAR@NOR</v>
      </c>
      <c r="C1156" t="s">
        <v>1</v>
      </c>
      <c r="D1156">
        <v>2016</v>
      </c>
      <c r="E1156">
        <f t="shared" si="36"/>
        <v>6</v>
      </c>
      <c r="F1156">
        <v>6</v>
      </c>
      <c r="G1156" t="s">
        <v>335</v>
      </c>
      <c r="H1156" t="s">
        <v>67</v>
      </c>
      <c r="I1156">
        <v>3</v>
      </c>
      <c r="K1156">
        <v>2.5</v>
      </c>
      <c r="M1156">
        <v>41</v>
      </c>
      <c r="N1156">
        <v>38</v>
      </c>
      <c r="O1156" t="str">
        <f>IF(OR(ISBLANK(N1156),ISBLANK(M1156)),"",IF(N1156&gt;(M1156+IF(ISBLANK(K1156),I1156,K1156)),H1156,IF(N1156&lt;(M1156+IF(ISBLANK(K1156),I1156,K1156)),G1156,"na")))</f>
        <v>NOR</v>
      </c>
      <c r="P1156" t="str">
        <f>IF(OR(ISBLANK(N1156),ISBLANK(M1156)),"",IF(N1156&gt;M1156,H1156,IF(N1156&lt;M1156,G1156,"na")))</f>
        <v>NOR</v>
      </c>
      <c r="Q1156" s="23" t="str">
        <f t="shared" si="37"/>
        <v/>
      </c>
    </row>
    <row r="1157" spans="1:17" x14ac:dyDescent="0.25">
      <c r="A1157">
        <v>1156</v>
      </c>
      <c r="B1157" s="2" t="str">
        <f>CONCATENATE(D1157,"_",IF(E1157&lt;10,CONCATENATE("0",E1157),E1157),"_",H1157,"@",G1157)</f>
        <v>2016_06_KCY@OAK</v>
      </c>
      <c r="C1157" t="s">
        <v>1</v>
      </c>
      <c r="D1157">
        <v>2016</v>
      </c>
      <c r="E1157">
        <f t="shared" si="36"/>
        <v>6</v>
      </c>
      <c r="F1157">
        <v>6</v>
      </c>
      <c r="G1157" t="s">
        <v>85</v>
      </c>
      <c r="H1157" t="s">
        <v>331</v>
      </c>
      <c r="I1157">
        <v>-1</v>
      </c>
      <c r="K1157">
        <v>1.5</v>
      </c>
      <c r="M1157">
        <v>10</v>
      </c>
      <c r="N1157">
        <v>26</v>
      </c>
      <c r="O1157" t="str">
        <f>IF(OR(ISBLANK(N1157),ISBLANK(M1157)),"",IF(N1157&gt;(M1157+IF(ISBLANK(K1157),I1157,K1157)),H1157,IF(N1157&lt;(M1157+IF(ISBLANK(K1157),I1157,K1157)),G1157,"na")))</f>
        <v>KCY</v>
      </c>
      <c r="P1157" t="str">
        <f>IF(OR(ISBLANK(N1157),ISBLANK(M1157)),"",IF(N1157&gt;M1157,H1157,IF(N1157&lt;M1157,G1157,"na")))</f>
        <v>KCY</v>
      </c>
      <c r="Q1157" s="23" t="str">
        <f t="shared" si="37"/>
        <v/>
      </c>
    </row>
    <row r="1158" spans="1:17" x14ac:dyDescent="0.25">
      <c r="A1158">
        <v>1157</v>
      </c>
      <c r="B1158" s="2" t="str">
        <f>CONCATENATE(D1158,"_",IF(E1158&lt;10,CONCATENATE("0",E1158),E1158),"_",H1158,"@",G1158)</f>
        <v>2016_06_DAL@GBY</v>
      </c>
      <c r="C1158" t="s">
        <v>1</v>
      </c>
      <c r="D1158">
        <v>2016</v>
      </c>
      <c r="E1158">
        <f t="shared" si="36"/>
        <v>6</v>
      </c>
      <c r="F1158">
        <v>6</v>
      </c>
      <c r="G1158" t="s">
        <v>330</v>
      </c>
      <c r="H1158" t="s">
        <v>71</v>
      </c>
      <c r="I1158">
        <v>-4.5</v>
      </c>
      <c r="K1158">
        <v>-4</v>
      </c>
      <c r="M1158">
        <v>16</v>
      </c>
      <c r="N1158">
        <v>30</v>
      </c>
      <c r="O1158" t="str">
        <f>IF(OR(ISBLANK(N1158),ISBLANK(M1158)),"",IF(N1158&gt;(M1158+IF(ISBLANK(K1158),I1158,K1158)),H1158,IF(N1158&lt;(M1158+IF(ISBLANK(K1158),I1158,K1158)),G1158,"na")))</f>
        <v>DAL</v>
      </c>
      <c r="P1158" t="str">
        <f>IF(OR(ISBLANK(N1158),ISBLANK(M1158)),"",IF(N1158&gt;M1158,H1158,IF(N1158&lt;M1158,G1158,"na")))</f>
        <v>DAL</v>
      </c>
      <c r="Q1158" s="23" t="str">
        <f t="shared" si="37"/>
        <v/>
      </c>
    </row>
    <row r="1159" spans="1:17" x14ac:dyDescent="0.25">
      <c r="A1159">
        <v>1158</v>
      </c>
      <c r="B1159" s="2" t="str">
        <f>CONCATENATE(D1159,"_",IF(E1159&lt;10,CONCATENATE("0",E1159),E1159),"_",H1159,"@",G1159)</f>
        <v>2016_06_ATL@SEA</v>
      </c>
      <c r="C1159" t="s">
        <v>1</v>
      </c>
      <c r="D1159">
        <v>2016</v>
      </c>
      <c r="E1159">
        <f t="shared" si="36"/>
        <v>6</v>
      </c>
      <c r="F1159">
        <v>6</v>
      </c>
      <c r="G1159" t="s">
        <v>89</v>
      </c>
      <c r="H1159" t="s">
        <v>20</v>
      </c>
      <c r="I1159">
        <v>-6.5</v>
      </c>
      <c r="K1159">
        <v>-6.5</v>
      </c>
      <c r="M1159">
        <v>26</v>
      </c>
      <c r="N1159">
        <v>24</v>
      </c>
      <c r="O1159" t="str">
        <f>IF(OR(ISBLANK(N1159),ISBLANK(M1159)),"",IF(N1159&gt;(M1159+IF(ISBLANK(K1159),I1159,K1159)),H1159,IF(N1159&lt;(M1159+IF(ISBLANK(K1159),I1159,K1159)),G1159,"na")))</f>
        <v>ATL</v>
      </c>
      <c r="P1159" t="str">
        <f>IF(OR(ISBLANK(N1159),ISBLANK(M1159)),"",IF(N1159&gt;M1159,H1159,IF(N1159&lt;M1159,G1159,"na")))</f>
        <v>SEA</v>
      </c>
      <c r="Q1159" s="23" t="str">
        <f t="shared" si="37"/>
        <v/>
      </c>
    </row>
    <row r="1160" spans="1:17" x14ac:dyDescent="0.25">
      <c r="A1160">
        <v>1159</v>
      </c>
      <c r="B1160" s="2" t="str">
        <f>CONCATENATE(D1160,"_",IF(E1160&lt;10,CONCATENATE("0",E1160),E1160),"_",H1160,"@",G1160)</f>
        <v>2016_06_IND@HOU</v>
      </c>
      <c r="C1160" t="s">
        <v>1</v>
      </c>
      <c r="D1160">
        <v>2016</v>
      </c>
      <c r="E1160">
        <f t="shared" si="36"/>
        <v>6</v>
      </c>
      <c r="F1160">
        <v>6</v>
      </c>
      <c r="G1160" t="s">
        <v>75</v>
      </c>
      <c r="H1160" t="s">
        <v>76</v>
      </c>
      <c r="I1160">
        <v>-3</v>
      </c>
      <c r="K1160">
        <v>-3</v>
      </c>
      <c r="M1160">
        <v>26</v>
      </c>
      <c r="N1160">
        <v>23</v>
      </c>
      <c r="O1160" t="str">
        <f>IF(OR(ISBLANK(N1160),ISBLANK(M1160)),"",IF(N1160&gt;(M1160+IF(ISBLANK(K1160),I1160,K1160)),H1160,IF(N1160&lt;(M1160+IF(ISBLANK(K1160),I1160,K1160)),G1160,"na")))</f>
        <v>na</v>
      </c>
      <c r="P1160" t="str">
        <f>IF(OR(ISBLANK(N1160),ISBLANK(M1160)),"",IF(N1160&gt;M1160,H1160,IF(N1160&lt;M1160,G1160,"na")))</f>
        <v>HOU</v>
      </c>
      <c r="Q1160" s="23" t="str">
        <f t="shared" si="37"/>
        <v/>
      </c>
    </row>
    <row r="1161" spans="1:17" x14ac:dyDescent="0.25">
      <c r="A1161">
        <v>1160</v>
      </c>
      <c r="B1161" s="2" t="str">
        <f>CONCATENATE(D1161,"_",IF(E1161&lt;10,CONCATENATE("0",E1161),E1161),"_",H1161,"@",G1161)</f>
        <v>2016_06_NYJ@ARI</v>
      </c>
      <c r="C1161" t="s">
        <v>1</v>
      </c>
      <c r="D1161">
        <v>2016</v>
      </c>
      <c r="E1161">
        <f t="shared" si="36"/>
        <v>6</v>
      </c>
      <c r="F1161">
        <v>6</v>
      </c>
      <c r="G1161" t="s">
        <v>64</v>
      </c>
      <c r="H1161" t="s">
        <v>84</v>
      </c>
      <c r="I1161">
        <v>-6.5</v>
      </c>
      <c r="K1161">
        <v>-7.5</v>
      </c>
      <c r="M1161">
        <v>28</v>
      </c>
      <c r="N1161">
        <v>3</v>
      </c>
      <c r="O1161" t="str">
        <f>IF(OR(ISBLANK(N1161),ISBLANK(M1161)),"",IF(N1161&gt;(M1161+IF(ISBLANK(K1161),I1161,K1161)),H1161,IF(N1161&lt;(M1161+IF(ISBLANK(K1161),I1161,K1161)),G1161,"na")))</f>
        <v>ARI</v>
      </c>
      <c r="P1161" t="str">
        <f>IF(OR(ISBLANK(N1161),ISBLANK(M1161)),"",IF(N1161&gt;M1161,H1161,IF(N1161&lt;M1161,G1161,"na")))</f>
        <v>ARI</v>
      </c>
      <c r="Q1161" s="23" t="str">
        <f t="shared" si="37"/>
        <v/>
      </c>
    </row>
    <row r="1162" spans="1:17" x14ac:dyDescent="0.25">
      <c r="A1162">
        <v>1161</v>
      </c>
      <c r="B1162" s="2" t="str">
        <f>CONCATENATE(D1162,"_",IF(E1162&lt;10,CONCATENATE("0",E1162),E1162),"_",H1162,"@",G1162)</f>
        <v>2016_07_CHI@GBY</v>
      </c>
      <c r="C1162" t="s">
        <v>1</v>
      </c>
      <c r="D1162">
        <v>2016</v>
      </c>
      <c r="E1162">
        <f t="shared" si="36"/>
        <v>7</v>
      </c>
      <c r="F1162">
        <v>7</v>
      </c>
      <c r="G1162" t="s">
        <v>330</v>
      </c>
      <c r="H1162" t="s">
        <v>68</v>
      </c>
      <c r="I1162">
        <v>-9</v>
      </c>
      <c r="K1162">
        <v>-8</v>
      </c>
      <c r="M1162">
        <v>26</v>
      </c>
      <c r="N1162">
        <v>10</v>
      </c>
      <c r="O1162" t="str">
        <f>IF(OR(ISBLANK(N1162),ISBLANK(M1162)),"",IF(N1162&gt;(M1162+IF(ISBLANK(K1162),I1162,K1162)),H1162,IF(N1162&lt;(M1162+IF(ISBLANK(K1162),I1162,K1162)),G1162,"na")))</f>
        <v>GBY</v>
      </c>
      <c r="P1162" t="str">
        <f>IF(OR(ISBLANK(N1162),ISBLANK(M1162)),"",IF(N1162&gt;M1162,H1162,IF(N1162&lt;M1162,G1162,"na")))</f>
        <v>GBY</v>
      </c>
      <c r="Q1162" s="23" t="str">
        <f t="shared" si="37"/>
        <v/>
      </c>
    </row>
    <row r="1163" spans="1:17" x14ac:dyDescent="0.25">
      <c r="A1163">
        <v>1162</v>
      </c>
      <c r="B1163" s="2" t="str">
        <f>CONCATENATE(D1163,"_",IF(E1163&lt;10,CONCATENATE("0",E1163),E1163),"_",H1163,"@",G1163)</f>
        <v>2016_07_NYG@LAR</v>
      </c>
      <c r="C1163" t="s">
        <v>1</v>
      </c>
      <c r="D1163">
        <v>2016</v>
      </c>
      <c r="E1163">
        <f t="shared" si="36"/>
        <v>7</v>
      </c>
      <c r="F1163">
        <v>7</v>
      </c>
      <c r="G1163" t="s">
        <v>123</v>
      </c>
      <c r="H1163" t="s">
        <v>83</v>
      </c>
      <c r="I1163">
        <v>3</v>
      </c>
      <c r="K1163">
        <v>-2.5</v>
      </c>
      <c r="M1163">
        <v>10</v>
      </c>
      <c r="N1163">
        <v>17</v>
      </c>
      <c r="O1163" t="str">
        <f>IF(OR(ISBLANK(N1163),ISBLANK(M1163)),"",IF(N1163&gt;(M1163+IF(ISBLANK(K1163),I1163,K1163)),H1163,IF(N1163&lt;(M1163+IF(ISBLANK(K1163),I1163,K1163)),G1163,"na")))</f>
        <v>NYG</v>
      </c>
      <c r="P1163" t="str">
        <f>IF(OR(ISBLANK(N1163),ISBLANK(M1163)),"",IF(N1163&gt;M1163,H1163,IF(N1163&lt;M1163,G1163,"na")))</f>
        <v>NYG</v>
      </c>
      <c r="Q1163" s="23" t="str">
        <f t="shared" si="37"/>
        <v/>
      </c>
    </row>
    <row r="1164" spans="1:17" x14ac:dyDescent="0.25">
      <c r="A1164">
        <v>1163</v>
      </c>
      <c r="B1164" s="2" t="str">
        <f>CONCATENATE(D1164,"_",IF(E1164&lt;10,CONCATENATE("0",E1164),E1164),"_",H1164,"@",G1164)</f>
        <v>2016_07_NOR@KCY</v>
      </c>
      <c r="C1164" t="s">
        <v>1</v>
      </c>
      <c r="D1164">
        <v>2016</v>
      </c>
      <c r="E1164">
        <f t="shared" si="36"/>
        <v>7</v>
      </c>
      <c r="F1164">
        <v>7</v>
      </c>
      <c r="G1164" t="s">
        <v>331</v>
      </c>
      <c r="H1164" t="s">
        <v>335</v>
      </c>
      <c r="I1164">
        <v>-6.5</v>
      </c>
      <c r="K1164">
        <v>-6</v>
      </c>
      <c r="M1164">
        <v>27</v>
      </c>
      <c r="N1164">
        <v>21</v>
      </c>
      <c r="O1164" t="str">
        <f>IF(OR(ISBLANK(N1164),ISBLANK(M1164)),"",IF(N1164&gt;(M1164+IF(ISBLANK(K1164),I1164,K1164)),H1164,IF(N1164&lt;(M1164+IF(ISBLANK(K1164),I1164,K1164)),G1164,"na")))</f>
        <v>na</v>
      </c>
      <c r="P1164" t="str">
        <f>IF(OR(ISBLANK(N1164),ISBLANK(M1164)),"",IF(N1164&gt;M1164,H1164,IF(N1164&lt;M1164,G1164,"na")))</f>
        <v>KCY</v>
      </c>
      <c r="Q1164" s="23" t="str">
        <f t="shared" si="37"/>
        <v/>
      </c>
    </row>
    <row r="1165" spans="1:17" x14ac:dyDescent="0.25">
      <c r="A1165">
        <v>1164</v>
      </c>
      <c r="B1165" s="2" t="str">
        <f>CONCATENATE(D1165,"_",IF(E1165&lt;10,CONCATENATE("0",E1165),E1165),"_",H1165,"@",G1165)</f>
        <v>2016_07_MIN@PHI</v>
      </c>
      <c r="C1165" t="s">
        <v>1</v>
      </c>
      <c r="D1165">
        <v>2016</v>
      </c>
      <c r="E1165">
        <f t="shared" si="36"/>
        <v>7</v>
      </c>
      <c r="F1165">
        <v>7</v>
      </c>
      <c r="G1165" t="s">
        <v>86</v>
      </c>
      <c r="H1165" t="s">
        <v>80</v>
      </c>
      <c r="I1165">
        <v>2.5</v>
      </c>
      <c r="K1165">
        <v>3</v>
      </c>
      <c r="M1165">
        <v>21</v>
      </c>
      <c r="N1165">
        <v>10</v>
      </c>
      <c r="O1165" t="str">
        <f>IF(OR(ISBLANK(N1165),ISBLANK(M1165)),"",IF(N1165&gt;(M1165+IF(ISBLANK(K1165),I1165,K1165)),H1165,IF(N1165&lt;(M1165+IF(ISBLANK(K1165),I1165,K1165)),G1165,"na")))</f>
        <v>PHI</v>
      </c>
      <c r="P1165" t="str">
        <f>IF(OR(ISBLANK(N1165),ISBLANK(M1165)),"",IF(N1165&gt;M1165,H1165,IF(N1165&lt;M1165,G1165,"na")))</f>
        <v>PHI</v>
      </c>
      <c r="Q1165" s="23" t="str">
        <f t="shared" si="37"/>
        <v/>
      </c>
    </row>
    <row r="1166" spans="1:17" x14ac:dyDescent="0.25">
      <c r="A1166">
        <v>1165</v>
      </c>
      <c r="B1166" s="2" t="str">
        <f>CONCATENATE(D1166,"_",IF(E1166&lt;10,CONCATENATE("0",E1166),E1166),"_",H1166,"@",G1166)</f>
        <v>2016_07_IND@TEN</v>
      </c>
      <c r="C1166" t="s">
        <v>1</v>
      </c>
      <c r="D1166">
        <v>2016</v>
      </c>
      <c r="E1166">
        <f t="shared" si="36"/>
        <v>7</v>
      </c>
      <c r="F1166">
        <v>7</v>
      </c>
      <c r="G1166" t="s">
        <v>93</v>
      </c>
      <c r="H1166" t="s">
        <v>76</v>
      </c>
      <c r="I1166">
        <v>-2.5</v>
      </c>
      <c r="K1166">
        <v>3</v>
      </c>
      <c r="M1166">
        <v>26</v>
      </c>
      <c r="N1166">
        <v>34</v>
      </c>
      <c r="O1166" t="str">
        <f>IF(OR(ISBLANK(N1166),ISBLANK(M1166)),"",IF(N1166&gt;(M1166+IF(ISBLANK(K1166),I1166,K1166)),H1166,IF(N1166&lt;(M1166+IF(ISBLANK(K1166),I1166,K1166)),G1166,"na")))</f>
        <v>IND</v>
      </c>
      <c r="P1166" t="str">
        <f>IF(OR(ISBLANK(N1166),ISBLANK(M1166)),"",IF(N1166&gt;M1166,H1166,IF(N1166&lt;M1166,G1166,"na")))</f>
        <v>IND</v>
      </c>
      <c r="Q1166" s="23" t="str">
        <f t="shared" si="37"/>
        <v/>
      </c>
    </row>
    <row r="1167" spans="1:17" x14ac:dyDescent="0.25">
      <c r="A1167">
        <v>1166</v>
      </c>
      <c r="B1167" s="2" t="str">
        <f>CONCATENATE(D1167,"_",IF(E1167&lt;10,CONCATENATE("0",E1167),E1167),"_",H1167,"@",G1167)</f>
        <v>2016_07_BUF@MIA</v>
      </c>
      <c r="C1167" t="s">
        <v>1</v>
      </c>
      <c r="D1167">
        <v>2016</v>
      </c>
      <c r="E1167">
        <f t="shared" si="36"/>
        <v>7</v>
      </c>
      <c r="F1167">
        <v>7</v>
      </c>
      <c r="G1167" t="s">
        <v>79</v>
      </c>
      <c r="H1167" t="s">
        <v>66</v>
      </c>
      <c r="I1167">
        <v>3</v>
      </c>
      <c r="K1167">
        <v>2.5</v>
      </c>
      <c r="M1167">
        <v>28</v>
      </c>
      <c r="N1167">
        <v>25</v>
      </c>
      <c r="O1167" t="str">
        <f>IF(OR(ISBLANK(N1167),ISBLANK(M1167)),"",IF(N1167&gt;(M1167+IF(ISBLANK(K1167),I1167,K1167)),H1167,IF(N1167&lt;(M1167+IF(ISBLANK(K1167),I1167,K1167)),G1167,"na")))</f>
        <v>MIA</v>
      </c>
      <c r="P1167" t="str">
        <f>IF(OR(ISBLANK(N1167),ISBLANK(M1167)),"",IF(N1167&gt;M1167,H1167,IF(N1167&lt;M1167,G1167,"na")))</f>
        <v>MIA</v>
      </c>
      <c r="Q1167" s="23" t="str">
        <f t="shared" si="37"/>
        <v/>
      </c>
    </row>
    <row r="1168" spans="1:17" x14ac:dyDescent="0.25">
      <c r="A1168">
        <v>1167</v>
      </c>
      <c r="B1168" s="2" t="str">
        <f>CONCATENATE(D1168,"_",IF(E1168&lt;10,CONCATENATE("0",E1168),E1168),"_",H1168,"@",G1168)</f>
        <v>2016_07_WAS@DET</v>
      </c>
      <c r="C1168" t="s">
        <v>1</v>
      </c>
      <c r="D1168">
        <v>2016</v>
      </c>
      <c r="E1168">
        <f t="shared" si="36"/>
        <v>7</v>
      </c>
      <c r="F1168">
        <v>7</v>
      </c>
      <c r="G1168" t="s">
        <v>73</v>
      </c>
      <c r="H1168" t="s">
        <v>94</v>
      </c>
      <c r="I1168">
        <v>-1.5</v>
      </c>
      <c r="K1168">
        <v>-1.5</v>
      </c>
      <c r="M1168">
        <v>20</v>
      </c>
      <c r="N1168">
        <v>17</v>
      </c>
      <c r="O1168" t="str">
        <f>IF(OR(ISBLANK(N1168),ISBLANK(M1168)),"",IF(N1168&gt;(M1168+IF(ISBLANK(K1168),I1168,K1168)),H1168,IF(N1168&lt;(M1168+IF(ISBLANK(K1168),I1168,K1168)),G1168,"na")))</f>
        <v>DET</v>
      </c>
      <c r="P1168" t="str">
        <f>IF(OR(ISBLANK(N1168),ISBLANK(M1168)),"",IF(N1168&gt;M1168,H1168,IF(N1168&lt;M1168,G1168,"na")))</f>
        <v>DET</v>
      </c>
      <c r="Q1168" s="23" t="str">
        <f t="shared" si="37"/>
        <v/>
      </c>
    </row>
    <row r="1169" spans="1:17" x14ac:dyDescent="0.25">
      <c r="A1169">
        <v>1168</v>
      </c>
      <c r="B1169" s="2" t="str">
        <f>CONCATENATE(D1169,"_",IF(E1169&lt;10,CONCATENATE("0",E1169),E1169),"_",H1169,"@",G1169)</f>
        <v>2016_07_CLE@CIN</v>
      </c>
      <c r="C1169" t="s">
        <v>1</v>
      </c>
      <c r="D1169">
        <v>2016</v>
      </c>
      <c r="E1169">
        <f t="shared" si="36"/>
        <v>7</v>
      </c>
      <c r="F1169">
        <v>7</v>
      </c>
      <c r="G1169" t="s">
        <v>69</v>
      </c>
      <c r="H1169" t="s">
        <v>70</v>
      </c>
      <c r="I1169">
        <v>-10</v>
      </c>
      <c r="K1169">
        <v>-10</v>
      </c>
      <c r="M1169">
        <v>31</v>
      </c>
      <c r="N1169">
        <v>17</v>
      </c>
      <c r="O1169" t="str">
        <f>IF(OR(ISBLANK(N1169),ISBLANK(M1169)),"",IF(N1169&gt;(M1169+IF(ISBLANK(K1169),I1169,K1169)),H1169,IF(N1169&lt;(M1169+IF(ISBLANK(K1169),I1169,K1169)),G1169,"na")))</f>
        <v>CIN</v>
      </c>
      <c r="P1169" t="str">
        <f>IF(OR(ISBLANK(N1169),ISBLANK(M1169)),"",IF(N1169&gt;M1169,H1169,IF(N1169&lt;M1169,G1169,"na")))</f>
        <v>CIN</v>
      </c>
      <c r="Q1169" s="23" t="str">
        <f t="shared" si="37"/>
        <v/>
      </c>
    </row>
    <row r="1170" spans="1:17" x14ac:dyDescent="0.25">
      <c r="A1170">
        <v>1169</v>
      </c>
      <c r="B1170" s="2" t="str">
        <f>CONCATENATE(D1170,"_",IF(E1170&lt;10,CONCATENATE("0",E1170),E1170),"_",H1170,"@",G1170)</f>
        <v>2016_07_OAK@JAX</v>
      </c>
      <c r="C1170" t="s">
        <v>1</v>
      </c>
      <c r="D1170">
        <v>2016</v>
      </c>
      <c r="E1170">
        <f t="shared" si="36"/>
        <v>7</v>
      </c>
      <c r="F1170">
        <v>7</v>
      </c>
      <c r="G1170" t="s">
        <v>77</v>
      </c>
      <c r="H1170" t="s">
        <v>85</v>
      </c>
      <c r="I1170">
        <v>-1.5</v>
      </c>
      <c r="K1170">
        <v>-1.5</v>
      </c>
      <c r="M1170">
        <v>16</v>
      </c>
      <c r="N1170">
        <v>33</v>
      </c>
      <c r="O1170" t="str">
        <f>IF(OR(ISBLANK(N1170),ISBLANK(M1170)),"",IF(N1170&gt;(M1170+IF(ISBLANK(K1170),I1170,K1170)),H1170,IF(N1170&lt;(M1170+IF(ISBLANK(K1170),I1170,K1170)),G1170,"na")))</f>
        <v>OAK</v>
      </c>
      <c r="P1170" t="str">
        <f>IF(OR(ISBLANK(N1170),ISBLANK(M1170)),"",IF(N1170&gt;M1170,H1170,IF(N1170&lt;M1170,G1170,"na")))</f>
        <v>OAK</v>
      </c>
      <c r="Q1170" s="23" t="str">
        <f t="shared" si="37"/>
        <v/>
      </c>
    </row>
    <row r="1171" spans="1:17" x14ac:dyDescent="0.25">
      <c r="A1171">
        <v>1170</v>
      </c>
      <c r="B1171" s="2" t="str">
        <f>CONCATENATE(D1171,"_",IF(E1171&lt;10,CONCATENATE("0",E1171),E1171),"_",H1171,"@",G1171)</f>
        <v>2016_07_BAL@NYJ</v>
      </c>
      <c r="C1171" t="s">
        <v>1</v>
      </c>
      <c r="D1171">
        <v>2016</v>
      </c>
      <c r="E1171">
        <f t="shared" si="36"/>
        <v>7</v>
      </c>
      <c r="F1171">
        <v>7</v>
      </c>
      <c r="G1171" t="s">
        <v>84</v>
      </c>
      <c r="H1171" t="s">
        <v>65</v>
      </c>
      <c r="I1171">
        <v>-1</v>
      </c>
      <c r="K1171">
        <v>-1.5</v>
      </c>
      <c r="M1171">
        <v>24</v>
      </c>
      <c r="N1171">
        <v>16</v>
      </c>
      <c r="O1171" t="str">
        <f>IF(OR(ISBLANK(N1171),ISBLANK(M1171)),"",IF(N1171&gt;(M1171+IF(ISBLANK(K1171),I1171,K1171)),H1171,IF(N1171&lt;(M1171+IF(ISBLANK(K1171),I1171,K1171)),G1171,"na")))</f>
        <v>NYJ</v>
      </c>
      <c r="P1171" t="str">
        <f>IF(OR(ISBLANK(N1171),ISBLANK(M1171)),"",IF(N1171&gt;M1171,H1171,IF(N1171&lt;M1171,G1171,"na")))</f>
        <v>NYJ</v>
      </c>
      <c r="Q1171" s="23" t="str">
        <f t="shared" si="37"/>
        <v/>
      </c>
    </row>
    <row r="1172" spans="1:17" x14ac:dyDescent="0.25">
      <c r="A1172">
        <v>1171</v>
      </c>
      <c r="B1172" s="2" t="str">
        <f>CONCATENATE(D1172,"_",IF(E1172&lt;10,CONCATENATE("0",E1172),E1172),"_",H1172,"@",G1172)</f>
        <v>2016_07_SD@ATL</v>
      </c>
      <c r="C1172" t="s">
        <v>1</v>
      </c>
      <c r="D1172">
        <v>2016</v>
      </c>
      <c r="E1172">
        <f t="shared" si="36"/>
        <v>7</v>
      </c>
      <c r="F1172">
        <v>7</v>
      </c>
      <c r="G1172" t="s">
        <v>20</v>
      </c>
      <c r="H1172" t="s">
        <v>88</v>
      </c>
      <c r="I1172">
        <v>-6</v>
      </c>
      <c r="K1172">
        <v>-6</v>
      </c>
      <c r="M1172">
        <v>30</v>
      </c>
      <c r="N1172">
        <v>33</v>
      </c>
      <c r="O1172" t="str">
        <f>IF(OR(ISBLANK(N1172),ISBLANK(M1172)),"",IF(N1172&gt;(M1172+IF(ISBLANK(K1172),I1172,K1172)),H1172,IF(N1172&lt;(M1172+IF(ISBLANK(K1172),I1172,K1172)),G1172,"na")))</f>
        <v>SD</v>
      </c>
      <c r="P1172" t="str">
        <f>IF(OR(ISBLANK(N1172),ISBLANK(M1172)),"",IF(N1172&gt;M1172,H1172,IF(N1172&lt;M1172,G1172,"na")))</f>
        <v>SD</v>
      </c>
      <c r="Q1172" s="23" t="str">
        <f t="shared" si="37"/>
        <v/>
      </c>
    </row>
    <row r="1173" spans="1:17" x14ac:dyDescent="0.25">
      <c r="A1173">
        <v>1172</v>
      </c>
      <c r="B1173" s="2" t="str">
        <f>CONCATENATE(D1173,"_",IF(E1173&lt;10,CONCATENATE("0",E1173),E1173),"_",H1173,"@",G1173)</f>
        <v>2016_07_TBY@SFO</v>
      </c>
      <c r="C1173" t="s">
        <v>1</v>
      </c>
      <c r="D1173">
        <v>2016</v>
      </c>
      <c r="E1173">
        <f t="shared" si="36"/>
        <v>7</v>
      </c>
      <c r="F1173">
        <v>7</v>
      </c>
      <c r="G1173" t="s">
        <v>333</v>
      </c>
      <c r="H1173" t="s">
        <v>334</v>
      </c>
      <c r="I1173">
        <v>2</v>
      </c>
      <c r="K1173">
        <v>-1</v>
      </c>
      <c r="M1173">
        <v>17</v>
      </c>
      <c r="N1173">
        <v>34</v>
      </c>
      <c r="O1173" t="str">
        <f>IF(OR(ISBLANK(N1173),ISBLANK(M1173)),"",IF(N1173&gt;(M1173+IF(ISBLANK(K1173),I1173,K1173)),H1173,IF(N1173&lt;(M1173+IF(ISBLANK(K1173),I1173,K1173)),G1173,"na")))</f>
        <v>TBY</v>
      </c>
      <c r="P1173" t="str">
        <f>IF(OR(ISBLANK(N1173),ISBLANK(M1173)),"",IF(N1173&gt;M1173,H1173,IF(N1173&lt;M1173,G1173,"na")))</f>
        <v>TBY</v>
      </c>
      <c r="Q1173" s="23" t="str">
        <f t="shared" si="37"/>
        <v/>
      </c>
    </row>
    <row r="1174" spans="1:17" x14ac:dyDescent="0.25">
      <c r="A1174">
        <v>1173</v>
      </c>
      <c r="B1174" s="2" t="str">
        <f>CONCATENATE(D1174,"_",IF(E1174&lt;10,CONCATENATE("0",E1174),E1174),"_",H1174,"@",G1174)</f>
        <v>2016_07_NWE@PIT</v>
      </c>
      <c r="C1174" t="s">
        <v>1</v>
      </c>
      <c r="D1174">
        <v>2016</v>
      </c>
      <c r="E1174">
        <f t="shared" si="36"/>
        <v>7</v>
      </c>
      <c r="F1174">
        <v>7</v>
      </c>
      <c r="G1174" t="s">
        <v>87</v>
      </c>
      <c r="H1174" t="s">
        <v>332</v>
      </c>
      <c r="I1174">
        <v>4</v>
      </c>
      <c r="K1174">
        <v>7</v>
      </c>
      <c r="M1174">
        <v>16</v>
      </c>
      <c r="N1174">
        <v>27</v>
      </c>
      <c r="O1174" t="str">
        <f>IF(OR(ISBLANK(N1174),ISBLANK(M1174)),"",IF(N1174&gt;(M1174+IF(ISBLANK(K1174),I1174,K1174)),H1174,IF(N1174&lt;(M1174+IF(ISBLANK(K1174),I1174,K1174)),G1174,"na")))</f>
        <v>NWE</v>
      </c>
      <c r="P1174" t="str">
        <f>IF(OR(ISBLANK(N1174),ISBLANK(M1174)),"",IF(N1174&gt;M1174,H1174,IF(N1174&lt;M1174,G1174,"na")))</f>
        <v>NWE</v>
      </c>
      <c r="Q1174" s="23" t="str">
        <f t="shared" si="37"/>
        <v/>
      </c>
    </row>
    <row r="1175" spans="1:17" x14ac:dyDescent="0.25">
      <c r="A1175">
        <v>1174</v>
      </c>
      <c r="B1175" s="2" t="str">
        <f>CONCATENATE(D1175,"_",IF(E1175&lt;10,CONCATENATE("0",E1175),E1175),"_",H1175,"@",G1175)</f>
        <v>2016_07_SEA@ARI</v>
      </c>
      <c r="C1175" t="s">
        <v>1</v>
      </c>
      <c r="D1175">
        <v>2016</v>
      </c>
      <c r="E1175">
        <f t="shared" si="36"/>
        <v>7</v>
      </c>
      <c r="F1175">
        <v>7</v>
      </c>
      <c r="G1175" t="s">
        <v>64</v>
      </c>
      <c r="H1175" t="s">
        <v>89</v>
      </c>
      <c r="I1175">
        <v>-1</v>
      </c>
      <c r="K1175">
        <v>-1</v>
      </c>
      <c r="M1175">
        <v>6</v>
      </c>
      <c r="N1175">
        <v>6</v>
      </c>
      <c r="O1175" t="str">
        <f>IF(OR(ISBLANK(N1175),ISBLANK(M1175)),"",IF(N1175&gt;(M1175+IF(ISBLANK(K1175),I1175,K1175)),H1175,IF(N1175&lt;(M1175+IF(ISBLANK(K1175),I1175,K1175)),G1175,"na")))</f>
        <v>SEA</v>
      </c>
      <c r="P1175" t="str">
        <f>IF(OR(ISBLANK(N1175),ISBLANK(M1175)),"",IF(N1175&gt;M1175,H1175,IF(N1175&lt;M1175,G1175,"na")))</f>
        <v>na</v>
      </c>
      <c r="Q1175" s="23" t="str">
        <f t="shared" si="37"/>
        <v/>
      </c>
    </row>
    <row r="1176" spans="1:17" x14ac:dyDescent="0.25">
      <c r="A1176">
        <v>1175</v>
      </c>
      <c r="B1176" s="2" t="str">
        <f>CONCATENATE(D1176,"_",IF(E1176&lt;10,CONCATENATE("0",E1176),E1176),"_",H1176,"@",G1176)</f>
        <v>2016_07_HOU@DEN</v>
      </c>
      <c r="C1176" t="s">
        <v>1</v>
      </c>
      <c r="D1176">
        <v>2016</v>
      </c>
      <c r="E1176">
        <f t="shared" si="36"/>
        <v>7</v>
      </c>
      <c r="F1176">
        <v>7</v>
      </c>
      <c r="G1176" t="s">
        <v>72</v>
      </c>
      <c r="H1176" t="s">
        <v>75</v>
      </c>
      <c r="I1176">
        <v>-6.5</v>
      </c>
      <c r="K1176">
        <v>-8</v>
      </c>
      <c r="M1176">
        <v>27</v>
      </c>
      <c r="N1176">
        <v>9</v>
      </c>
      <c r="O1176" t="str">
        <f>IF(OR(ISBLANK(N1176),ISBLANK(M1176)),"",IF(N1176&gt;(M1176+IF(ISBLANK(K1176),I1176,K1176)),H1176,IF(N1176&lt;(M1176+IF(ISBLANK(K1176),I1176,K1176)),G1176,"na")))</f>
        <v>DEN</v>
      </c>
      <c r="P1176" t="str">
        <f>IF(OR(ISBLANK(N1176),ISBLANK(M1176)),"",IF(N1176&gt;M1176,H1176,IF(N1176&lt;M1176,G1176,"na")))</f>
        <v>DEN</v>
      </c>
      <c r="Q1176" s="23" t="str">
        <f t="shared" si="37"/>
        <v/>
      </c>
    </row>
    <row r="1177" spans="1:17" x14ac:dyDescent="0.25">
      <c r="A1177">
        <v>1176</v>
      </c>
      <c r="B1177" s="2" t="str">
        <f>CONCATENATE(D1177,"_",IF(E1177&lt;10,CONCATENATE("0",E1177),E1177),"_",H1177,"@",G1177)</f>
        <v>2016_08_JAX@TEN</v>
      </c>
      <c r="C1177" t="s">
        <v>1</v>
      </c>
      <c r="D1177">
        <v>2016</v>
      </c>
      <c r="E1177">
        <f t="shared" si="36"/>
        <v>8</v>
      </c>
      <c r="F1177">
        <v>8</v>
      </c>
      <c r="G1177" t="s">
        <v>93</v>
      </c>
      <c r="H1177" t="s">
        <v>77</v>
      </c>
      <c r="I1177">
        <v>-3.5</v>
      </c>
      <c r="K1177">
        <v>-3.5</v>
      </c>
      <c r="M1177">
        <v>36</v>
      </c>
      <c r="N1177">
        <v>22</v>
      </c>
      <c r="O1177" t="str">
        <f>IF(OR(ISBLANK(N1177),ISBLANK(M1177)),"",IF(N1177&gt;(M1177+IF(ISBLANK(K1177),I1177,K1177)),H1177,IF(N1177&lt;(M1177+IF(ISBLANK(K1177),I1177,K1177)),G1177,"na")))</f>
        <v>TEN</v>
      </c>
      <c r="P1177" t="str">
        <f>IF(OR(ISBLANK(N1177),ISBLANK(M1177)),"",IF(N1177&gt;M1177,H1177,IF(N1177&lt;M1177,G1177,"na")))</f>
        <v>TEN</v>
      </c>
      <c r="Q1177" s="23" t="str">
        <f t="shared" si="37"/>
        <v/>
      </c>
    </row>
    <row r="1178" spans="1:17" x14ac:dyDescent="0.25">
      <c r="A1178">
        <v>1177</v>
      </c>
      <c r="B1178" s="2" t="str">
        <f>CONCATENATE(D1178,"_",IF(E1178&lt;10,CONCATENATE("0",E1178),E1178),"_",H1178,"@",G1178)</f>
        <v>2016_08_WAS@CIN</v>
      </c>
      <c r="C1178" t="s">
        <v>1</v>
      </c>
      <c r="D1178">
        <v>2016</v>
      </c>
      <c r="E1178">
        <f t="shared" si="36"/>
        <v>8</v>
      </c>
      <c r="F1178">
        <v>8</v>
      </c>
      <c r="G1178" t="s">
        <v>69</v>
      </c>
      <c r="H1178" t="s">
        <v>94</v>
      </c>
      <c r="I1178">
        <v>-3</v>
      </c>
      <c r="K1178">
        <v>-3</v>
      </c>
      <c r="M1178">
        <v>27</v>
      </c>
      <c r="N1178">
        <v>27</v>
      </c>
      <c r="O1178" t="str">
        <f>IF(OR(ISBLANK(N1178),ISBLANK(M1178)),"",IF(N1178&gt;(M1178+IF(ISBLANK(K1178),I1178,K1178)),H1178,IF(N1178&lt;(M1178+IF(ISBLANK(K1178),I1178,K1178)),G1178,"na")))</f>
        <v>WAS</v>
      </c>
      <c r="P1178" t="str">
        <f>IF(OR(ISBLANK(N1178),ISBLANK(M1178)),"",IF(N1178&gt;M1178,H1178,IF(N1178&lt;M1178,G1178,"na")))</f>
        <v>na</v>
      </c>
      <c r="Q1178" s="23" t="str">
        <f t="shared" si="37"/>
        <v/>
      </c>
    </row>
    <row r="1179" spans="1:17" x14ac:dyDescent="0.25">
      <c r="A1179">
        <v>1178</v>
      </c>
      <c r="B1179" s="2" t="str">
        <f>CONCATENATE(D1179,"_",IF(E1179&lt;10,CONCATENATE("0",E1179),E1179),"_",H1179,"@",G1179)</f>
        <v>2016_08_ARI@CAR</v>
      </c>
      <c r="C1179" t="s">
        <v>1</v>
      </c>
      <c r="D1179">
        <v>2016</v>
      </c>
      <c r="E1179">
        <f t="shared" si="36"/>
        <v>8</v>
      </c>
      <c r="F1179">
        <v>8</v>
      </c>
      <c r="G1179" t="s">
        <v>67</v>
      </c>
      <c r="H1179" t="s">
        <v>64</v>
      </c>
      <c r="I1179">
        <v>-1</v>
      </c>
      <c r="K1179">
        <v>-3</v>
      </c>
      <c r="M1179">
        <v>30</v>
      </c>
      <c r="N1179">
        <v>20</v>
      </c>
      <c r="O1179" t="str">
        <f>IF(OR(ISBLANK(N1179),ISBLANK(M1179)),"",IF(N1179&gt;(M1179+IF(ISBLANK(K1179),I1179,K1179)),H1179,IF(N1179&lt;(M1179+IF(ISBLANK(K1179),I1179,K1179)),G1179,"na")))</f>
        <v>CAR</v>
      </c>
      <c r="P1179" t="str">
        <f>IF(OR(ISBLANK(N1179),ISBLANK(M1179)),"",IF(N1179&gt;M1179,H1179,IF(N1179&lt;M1179,G1179,"na")))</f>
        <v>CAR</v>
      </c>
      <c r="Q1179" s="23" t="str">
        <f t="shared" si="37"/>
        <v/>
      </c>
    </row>
    <row r="1180" spans="1:17" x14ac:dyDescent="0.25">
      <c r="A1180">
        <v>1179</v>
      </c>
      <c r="B1180" s="2" t="str">
        <f>CONCATENATE(D1180,"_",IF(E1180&lt;10,CONCATENATE("0",E1180),E1180),"_",H1180,"@",G1180)</f>
        <v>2016_08_DET@HOU</v>
      </c>
      <c r="C1180" t="s">
        <v>1</v>
      </c>
      <c r="D1180">
        <v>2016</v>
      </c>
      <c r="E1180">
        <f t="shared" si="36"/>
        <v>8</v>
      </c>
      <c r="F1180">
        <v>8</v>
      </c>
      <c r="G1180" t="s">
        <v>75</v>
      </c>
      <c r="H1180" t="s">
        <v>73</v>
      </c>
      <c r="I1180">
        <v>-3</v>
      </c>
      <c r="K1180">
        <v>-1.5</v>
      </c>
      <c r="M1180">
        <v>20</v>
      </c>
      <c r="N1180">
        <v>13</v>
      </c>
      <c r="O1180" t="str">
        <f>IF(OR(ISBLANK(N1180),ISBLANK(M1180)),"",IF(N1180&gt;(M1180+IF(ISBLANK(K1180),I1180,K1180)),H1180,IF(N1180&lt;(M1180+IF(ISBLANK(K1180),I1180,K1180)),G1180,"na")))</f>
        <v>HOU</v>
      </c>
      <c r="P1180" t="str">
        <f>IF(OR(ISBLANK(N1180),ISBLANK(M1180)),"",IF(N1180&gt;M1180,H1180,IF(N1180&lt;M1180,G1180,"na")))</f>
        <v>HOU</v>
      </c>
      <c r="Q1180" s="23" t="str">
        <f t="shared" si="37"/>
        <v/>
      </c>
    </row>
    <row r="1181" spans="1:17" x14ac:dyDescent="0.25">
      <c r="A1181">
        <v>1180</v>
      </c>
      <c r="B1181" s="2" t="str">
        <f>CONCATENATE(D1181,"_",IF(E1181&lt;10,CONCATENATE("0",E1181),E1181),"_",H1181,"@",G1181)</f>
        <v>2016_08_SEA@NOR</v>
      </c>
      <c r="C1181" t="s">
        <v>1</v>
      </c>
      <c r="D1181">
        <v>2016</v>
      </c>
      <c r="E1181">
        <f t="shared" si="36"/>
        <v>8</v>
      </c>
      <c r="F1181">
        <v>8</v>
      </c>
      <c r="G1181" t="s">
        <v>335</v>
      </c>
      <c r="H1181" t="s">
        <v>89</v>
      </c>
      <c r="I1181">
        <v>3.5</v>
      </c>
      <c r="K1181">
        <v>2</v>
      </c>
      <c r="M1181">
        <v>25</v>
      </c>
      <c r="N1181">
        <v>20</v>
      </c>
      <c r="O1181" t="str">
        <f>IF(OR(ISBLANK(N1181),ISBLANK(M1181)),"",IF(N1181&gt;(M1181+IF(ISBLANK(K1181),I1181,K1181)),H1181,IF(N1181&lt;(M1181+IF(ISBLANK(K1181),I1181,K1181)),G1181,"na")))</f>
        <v>NOR</v>
      </c>
      <c r="P1181" t="str">
        <f>IF(OR(ISBLANK(N1181),ISBLANK(M1181)),"",IF(N1181&gt;M1181,H1181,IF(N1181&lt;M1181,G1181,"na")))</f>
        <v>NOR</v>
      </c>
      <c r="Q1181" s="23" t="str">
        <f t="shared" si="37"/>
        <v/>
      </c>
    </row>
    <row r="1182" spans="1:17" x14ac:dyDescent="0.25">
      <c r="A1182">
        <v>1181</v>
      </c>
      <c r="B1182" s="2" t="str">
        <f>CONCATENATE(D1182,"_",IF(E1182&lt;10,CONCATENATE("0",E1182),E1182),"_",H1182,"@",G1182)</f>
        <v>2016_08_KCY@IND</v>
      </c>
      <c r="C1182" t="s">
        <v>1</v>
      </c>
      <c r="D1182">
        <v>2016</v>
      </c>
      <c r="E1182">
        <f t="shared" si="36"/>
        <v>8</v>
      </c>
      <c r="F1182">
        <v>8</v>
      </c>
      <c r="G1182" t="s">
        <v>76</v>
      </c>
      <c r="H1182" t="s">
        <v>331</v>
      </c>
      <c r="I1182">
        <v>2.5</v>
      </c>
      <c r="K1182">
        <v>3</v>
      </c>
      <c r="M1182">
        <v>14</v>
      </c>
      <c r="N1182">
        <v>30</v>
      </c>
      <c r="O1182" t="str">
        <f>IF(OR(ISBLANK(N1182),ISBLANK(M1182)),"",IF(N1182&gt;(M1182+IF(ISBLANK(K1182),I1182,K1182)),H1182,IF(N1182&lt;(M1182+IF(ISBLANK(K1182),I1182,K1182)),G1182,"na")))</f>
        <v>KCY</v>
      </c>
      <c r="P1182" t="str">
        <f>IF(OR(ISBLANK(N1182),ISBLANK(M1182)),"",IF(N1182&gt;M1182,H1182,IF(N1182&lt;M1182,G1182,"na")))</f>
        <v>KCY</v>
      </c>
      <c r="Q1182" s="23" t="str">
        <f t="shared" si="37"/>
        <v/>
      </c>
    </row>
    <row r="1183" spans="1:17" x14ac:dyDescent="0.25">
      <c r="A1183">
        <v>1182</v>
      </c>
      <c r="B1183" s="2" t="str">
        <f>CONCATENATE(D1183,"_",IF(E1183&lt;10,CONCATENATE("0",E1183),E1183),"_",H1183,"@",G1183)</f>
        <v>2016_08_NYJ@CLE</v>
      </c>
      <c r="C1183" t="s">
        <v>1</v>
      </c>
      <c r="D1183">
        <v>2016</v>
      </c>
      <c r="E1183">
        <f t="shared" si="36"/>
        <v>8</v>
      </c>
      <c r="F1183">
        <v>8</v>
      </c>
      <c r="G1183" t="s">
        <v>70</v>
      </c>
      <c r="H1183" t="s">
        <v>84</v>
      </c>
      <c r="I1183">
        <v>3</v>
      </c>
      <c r="K1183">
        <v>2.5</v>
      </c>
      <c r="M1183">
        <v>28</v>
      </c>
      <c r="N1183">
        <v>31</v>
      </c>
      <c r="O1183" t="str">
        <f>IF(OR(ISBLANK(N1183),ISBLANK(M1183)),"",IF(N1183&gt;(M1183+IF(ISBLANK(K1183),I1183,K1183)),H1183,IF(N1183&lt;(M1183+IF(ISBLANK(K1183),I1183,K1183)),G1183,"na")))</f>
        <v>NYJ</v>
      </c>
      <c r="P1183" t="str">
        <f>IF(OR(ISBLANK(N1183),ISBLANK(M1183)),"",IF(N1183&gt;M1183,H1183,IF(N1183&lt;M1183,G1183,"na")))</f>
        <v>NYJ</v>
      </c>
      <c r="Q1183" s="23" t="str">
        <f t="shared" si="37"/>
        <v/>
      </c>
    </row>
    <row r="1184" spans="1:17" x14ac:dyDescent="0.25">
      <c r="A1184">
        <v>1183</v>
      </c>
      <c r="B1184" s="2" t="str">
        <f>CONCATENATE(D1184,"_",IF(E1184&lt;10,CONCATENATE("0",E1184),E1184),"_",H1184,"@",G1184)</f>
        <v>2016_08_NWE@BUF</v>
      </c>
      <c r="C1184" t="s">
        <v>1</v>
      </c>
      <c r="D1184">
        <v>2016</v>
      </c>
      <c r="E1184">
        <f t="shared" si="36"/>
        <v>8</v>
      </c>
      <c r="F1184">
        <v>8</v>
      </c>
      <c r="G1184" t="s">
        <v>66</v>
      </c>
      <c r="H1184" t="s">
        <v>332</v>
      </c>
      <c r="I1184">
        <v>5.5</v>
      </c>
      <c r="K1184">
        <v>6</v>
      </c>
      <c r="M1184">
        <v>25</v>
      </c>
      <c r="N1184">
        <v>41</v>
      </c>
      <c r="O1184" t="str">
        <f>IF(OR(ISBLANK(N1184),ISBLANK(M1184)),"",IF(N1184&gt;(M1184+IF(ISBLANK(K1184),I1184,K1184)),H1184,IF(N1184&lt;(M1184+IF(ISBLANK(K1184),I1184,K1184)),G1184,"na")))</f>
        <v>NWE</v>
      </c>
      <c r="P1184" t="str">
        <f>IF(OR(ISBLANK(N1184),ISBLANK(M1184)),"",IF(N1184&gt;M1184,H1184,IF(N1184&lt;M1184,G1184,"na")))</f>
        <v>NWE</v>
      </c>
      <c r="Q1184" s="23" t="str">
        <f t="shared" si="37"/>
        <v/>
      </c>
    </row>
    <row r="1185" spans="1:17" x14ac:dyDescent="0.25">
      <c r="A1185">
        <v>1184</v>
      </c>
      <c r="B1185" s="2" t="str">
        <f>CONCATENATE(D1185,"_",IF(E1185&lt;10,CONCATENATE("0",E1185),E1185),"_",H1185,"@",G1185)</f>
        <v>2016_08_OAK@TBY</v>
      </c>
      <c r="C1185" t="s">
        <v>1</v>
      </c>
      <c r="D1185">
        <v>2016</v>
      </c>
      <c r="E1185">
        <f t="shared" si="36"/>
        <v>8</v>
      </c>
      <c r="F1185">
        <v>8</v>
      </c>
      <c r="G1185" t="s">
        <v>334</v>
      </c>
      <c r="H1185" t="s">
        <v>85</v>
      </c>
      <c r="I1185">
        <v>-1</v>
      </c>
      <c r="K1185">
        <v>1.5</v>
      </c>
      <c r="M1185">
        <v>24</v>
      </c>
      <c r="N1185">
        <v>30</v>
      </c>
      <c r="O1185" t="str">
        <f>IF(OR(ISBLANK(N1185),ISBLANK(M1185)),"",IF(N1185&gt;(M1185+IF(ISBLANK(K1185),I1185,K1185)),H1185,IF(N1185&lt;(M1185+IF(ISBLANK(K1185),I1185,K1185)),G1185,"na")))</f>
        <v>OAK</v>
      </c>
      <c r="P1185" t="str">
        <f>IF(OR(ISBLANK(N1185),ISBLANK(M1185)),"",IF(N1185&gt;M1185,H1185,IF(N1185&lt;M1185,G1185,"na")))</f>
        <v>OAK</v>
      </c>
      <c r="Q1185" s="23" t="str">
        <f t="shared" si="37"/>
        <v/>
      </c>
    </row>
    <row r="1186" spans="1:17" x14ac:dyDescent="0.25">
      <c r="A1186">
        <v>1185</v>
      </c>
      <c r="B1186" s="2" t="str">
        <f>CONCATENATE(D1186,"_",IF(E1186&lt;10,CONCATENATE("0",E1186),E1186),"_",H1186,"@",G1186)</f>
        <v>2016_08_SD@DEN</v>
      </c>
      <c r="C1186" t="s">
        <v>1</v>
      </c>
      <c r="D1186">
        <v>2016</v>
      </c>
      <c r="E1186">
        <f t="shared" si="36"/>
        <v>8</v>
      </c>
      <c r="F1186">
        <v>8</v>
      </c>
      <c r="G1186" t="s">
        <v>72</v>
      </c>
      <c r="H1186" t="s">
        <v>88</v>
      </c>
      <c r="I1186">
        <v>-6</v>
      </c>
      <c r="K1186">
        <v>-3.5</v>
      </c>
      <c r="M1186">
        <v>27</v>
      </c>
      <c r="N1186">
        <v>19</v>
      </c>
      <c r="O1186" t="str">
        <f>IF(OR(ISBLANK(N1186),ISBLANK(M1186)),"",IF(N1186&gt;(M1186+IF(ISBLANK(K1186),I1186,K1186)),H1186,IF(N1186&lt;(M1186+IF(ISBLANK(K1186),I1186,K1186)),G1186,"na")))</f>
        <v>DEN</v>
      </c>
      <c r="P1186" t="str">
        <f>IF(OR(ISBLANK(N1186),ISBLANK(M1186)),"",IF(N1186&gt;M1186,H1186,IF(N1186&lt;M1186,G1186,"na")))</f>
        <v>DEN</v>
      </c>
      <c r="Q1186" s="23" t="str">
        <f t="shared" si="37"/>
        <v/>
      </c>
    </row>
    <row r="1187" spans="1:17" x14ac:dyDescent="0.25">
      <c r="A1187">
        <v>1186</v>
      </c>
      <c r="B1187" s="2" t="str">
        <f>CONCATENATE(D1187,"_",IF(E1187&lt;10,CONCATENATE("0",E1187),E1187),"_",H1187,"@",G1187)</f>
        <v>2016_08_GBY@ATL</v>
      </c>
      <c r="C1187" t="s">
        <v>1</v>
      </c>
      <c r="D1187">
        <v>2016</v>
      </c>
      <c r="E1187">
        <f t="shared" si="36"/>
        <v>8</v>
      </c>
      <c r="F1187">
        <v>8</v>
      </c>
      <c r="G1187" t="s">
        <v>20</v>
      </c>
      <c r="H1187" t="s">
        <v>330</v>
      </c>
      <c r="I1187">
        <v>-3</v>
      </c>
      <c r="K1187">
        <v>-3</v>
      </c>
      <c r="M1187">
        <v>33</v>
      </c>
      <c r="N1187">
        <v>32</v>
      </c>
      <c r="O1187" t="str">
        <f>IF(OR(ISBLANK(N1187),ISBLANK(M1187)),"",IF(N1187&gt;(M1187+IF(ISBLANK(K1187),I1187,K1187)),H1187,IF(N1187&lt;(M1187+IF(ISBLANK(K1187),I1187,K1187)),G1187,"na")))</f>
        <v>GBY</v>
      </c>
      <c r="P1187" t="str">
        <f>IF(OR(ISBLANK(N1187),ISBLANK(M1187)),"",IF(N1187&gt;M1187,H1187,IF(N1187&lt;M1187,G1187,"na")))</f>
        <v>ATL</v>
      </c>
      <c r="Q1187" s="23" t="str">
        <f t="shared" si="37"/>
        <v/>
      </c>
    </row>
    <row r="1188" spans="1:17" x14ac:dyDescent="0.25">
      <c r="A1188">
        <v>1187</v>
      </c>
      <c r="B1188" s="2" t="str">
        <f>CONCATENATE(D1188,"_",IF(E1188&lt;10,CONCATENATE("0",E1188),E1188),"_",H1188,"@",G1188)</f>
        <v>2016_08_PHI@DAL</v>
      </c>
      <c r="C1188" t="s">
        <v>1</v>
      </c>
      <c r="D1188">
        <v>2016</v>
      </c>
      <c r="E1188">
        <f t="shared" si="36"/>
        <v>8</v>
      </c>
      <c r="F1188">
        <v>8</v>
      </c>
      <c r="G1188" t="s">
        <v>71</v>
      </c>
      <c r="H1188" t="s">
        <v>86</v>
      </c>
      <c r="I1188">
        <v>-4.5</v>
      </c>
      <c r="K1188">
        <v>-5</v>
      </c>
      <c r="M1188">
        <v>29</v>
      </c>
      <c r="N1188">
        <v>23</v>
      </c>
      <c r="O1188" t="str">
        <f>IF(OR(ISBLANK(N1188),ISBLANK(M1188)),"",IF(N1188&gt;(M1188+IF(ISBLANK(K1188),I1188,K1188)),H1188,IF(N1188&lt;(M1188+IF(ISBLANK(K1188),I1188,K1188)),G1188,"na")))</f>
        <v>DAL</v>
      </c>
      <c r="P1188" t="str">
        <f>IF(OR(ISBLANK(N1188),ISBLANK(M1188)),"",IF(N1188&gt;M1188,H1188,IF(N1188&lt;M1188,G1188,"na")))</f>
        <v>DAL</v>
      </c>
      <c r="Q1188" s="23" t="str">
        <f t="shared" si="37"/>
        <v/>
      </c>
    </row>
    <row r="1189" spans="1:17" x14ac:dyDescent="0.25">
      <c r="A1189">
        <v>1188</v>
      </c>
      <c r="B1189" s="2" t="str">
        <f>CONCATENATE(D1189,"_",IF(E1189&lt;10,CONCATENATE("0",E1189),E1189),"_",H1189,"@",G1189)</f>
        <v>2016_08_MIN@CHI</v>
      </c>
      <c r="C1189" t="s">
        <v>1</v>
      </c>
      <c r="D1189">
        <v>2016</v>
      </c>
      <c r="E1189">
        <f t="shared" si="36"/>
        <v>8</v>
      </c>
      <c r="F1189">
        <v>8</v>
      </c>
      <c r="G1189" t="s">
        <v>68</v>
      </c>
      <c r="H1189" t="s">
        <v>80</v>
      </c>
      <c r="I1189">
        <v>4.5</v>
      </c>
      <c r="K1189">
        <v>4.5</v>
      </c>
      <c r="M1189">
        <v>20</v>
      </c>
      <c r="N1189">
        <v>10</v>
      </c>
      <c r="O1189" t="str">
        <f>IF(OR(ISBLANK(N1189),ISBLANK(M1189)),"",IF(N1189&gt;(M1189+IF(ISBLANK(K1189),I1189,K1189)),H1189,IF(N1189&lt;(M1189+IF(ISBLANK(K1189),I1189,K1189)),G1189,"na")))</f>
        <v>CHI</v>
      </c>
      <c r="P1189" t="str">
        <f>IF(OR(ISBLANK(N1189),ISBLANK(M1189)),"",IF(N1189&gt;M1189,H1189,IF(N1189&lt;M1189,G1189,"na")))</f>
        <v>CHI</v>
      </c>
      <c r="Q1189" s="23" t="str">
        <f t="shared" si="37"/>
        <v/>
      </c>
    </row>
    <row r="1190" spans="1:17" x14ac:dyDescent="0.25">
      <c r="A1190">
        <v>1189</v>
      </c>
      <c r="B1190" s="2" t="str">
        <f>CONCATENATE(D1190,"_",IF(E1190&lt;10,CONCATENATE("0",E1190),E1190),"_",H1190,"@",G1190)</f>
        <v>2016_09_ATL@TBY</v>
      </c>
      <c r="C1190" t="s">
        <v>1</v>
      </c>
      <c r="D1190">
        <v>2016</v>
      </c>
      <c r="E1190">
        <f t="shared" si="36"/>
        <v>9</v>
      </c>
      <c r="F1190">
        <v>9</v>
      </c>
      <c r="G1190" t="s">
        <v>334</v>
      </c>
      <c r="H1190" t="s">
        <v>20</v>
      </c>
      <c r="I1190">
        <v>3</v>
      </c>
      <c r="K1190">
        <v>4.5</v>
      </c>
      <c r="M1190">
        <v>28</v>
      </c>
      <c r="N1190">
        <v>43</v>
      </c>
      <c r="O1190" t="str">
        <f>IF(OR(ISBLANK(N1190),ISBLANK(M1190)),"",IF(N1190&gt;(M1190+IF(ISBLANK(K1190),I1190,K1190)),H1190,IF(N1190&lt;(M1190+IF(ISBLANK(K1190),I1190,K1190)),G1190,"na")))</f>
        <v>ATL</v>
      </c>
      <c r="P1190" t="str">
        <f>IF(OR(ISBLANK(N1190),ISBLANK(M1190)),"",IF(N1190&gt;M1190,H1190,IF(N1190&lt;M1190,G1190,"na")))</f>
        <v>ATL</v>
      </c>
      <c r="Q1190" s="23" t="str">
        <f t="shared" si="37"/>
        <v/>
      </c>
    </row>
    <row r="1191" spans="1:17" x14ac:dyDescent="0.25">
      <c r="A1191">
        <v>1190</v>
      </c>
      <c r="B1191" s="2" t="str">
        <f>CONCATENATE(D1191,"_",IF(E1191&lt;10,CONCATENATE("0",E1191),E1191),"_",H1191,"@",G1191)</f>
        <v>2016_09_DET@MIN</v>
      </c>
      <c r="C1191" t="s">
        <v>1</v>
      </c>
      <c r="D1191">
        <v>2016</v>
      </c>
      <c r="E1191">
        <f t="shared" si="36"/>
        <v>9</v>
      </c>
      <c r="F1191">
        <v>9</v>
      </c>
      <c r="G1191" t="s">
        <v>80</v>
      </c>
      <c r="H1191" t="s">
        <v>73</v>
      </c>
      <c r="I1191">
        <v>-6.5</v>
      </c>
      <c r="K1191">
        <v>-6</v>
      </c>
      <c r="M1191">
        <v>16</v>
      </c>
      <c r="N1191">
        <v>22</v>
      </c>
      <c r="O1191" t="str">
        <f>IF(OR(ISBLANK(N1191),ISBLANK(M1191)),"",IF(N1191&gt;(M1191+IF(ISBLANK(K1191),I1191,K1191)),H1191,IF(N1191&lt;(M1191+IF(ISBLANK(K1191),I1191,K1191)),G1191,"na")))</f>
        <v>DET</v>
      </c>
      <c r="P1191" t="str">
        <f>IF(OR(ISBLANK(N1191),ISBLANK(M1191)),"",IF(N1191&gt;M1191,H1191,IF(N1191&lt;M1191,G1191,"na")))</f>
        <v>DET</v>
      </c>
      <c r="Q1191" s="23" t="str">
        <f t="shared" si="37"/>
        <v/>
      </c>
    </row>
    <row r="1192" spans="1:17" x14ac:dyDescent="0.25">
      <c r="A1192">
        <v>1191</v>
      </c>
      <c r="B1192" s="2" t="str">
        <f>CONCATENATE(D1192,"_",IF(E1192&lt;10,CONCATENATE("0",E1192),E1192),"_",H1192,"@",G1192)</f>
        <v>2016_09_PIT@BAL</v>
      </c>
      <c r="C1192" t="s">
        <v>1</v>
      </c>
      <c r="D1192">
        <v>2016</v>
      </c>
      <c r="E1192">
        <f t="shared" si="36"/>
        <v>9</v>
      </c>
      <c r="F1192">
        <v>9</v>
      </c>
      <c r="G1192" t="s">
        <v>65</v>
      </c>
      <c r="H1192" t="s">
        <v>87</v>
      </c>
      <c r="I1192">
        <v>-3</v>
      </c>
      <c r="K1192">
        <v>1</v>
      </c>
      <c r="M1192">
        <v>21</v>
      </c>
      <c r="N1192">
        <v>14</v>
      </c>
      <c r="O1192" t="str">
        <f>IF(OR(ISBLANK(N1192),ISBLANK(M1192)),"",IF(N1192&gt;(M1192+IF(ISBLANK(K1192),I1192,K1192)),H1192,IF(N1192&lt;(M1192+IF(ISBLANK(K1192),I1192,K1192)),G1192,"na")))</f>
        <v>BAL</v>
      </c>
      <c r="P1192" t="str">
        <f>IF(OR(ISBLANK(N1192),ISBLANK(M1192)),"",IF(N1192&gt;M1192,H1192,IF(N1192&lt;M1192,G1192,"na")))</f>
        <v>BAL</v>
      </c>
      <c r="Q1192" s="23" t="str">
        <f t="shared" si="37"/>
        <v/>
      </c>
    </row>
    <row r="1193" spans="1:17" x14ac:dyDescent="0.25">
      <c r="A1193">
        <v>1192</v>
      </c>
      <c r="B1193" s="2" t="str">
        <f>CONCATENATE(D1193,"_",IF(E1193&lt;10,CONCATENATE("0",E1193),E1193),"_",H1193,"@",G1193)</f>
        <v>2016_09_NYJ@MIA</v>
      </c>
      <c r="C1193" t="s">
        <v>1</v>
      </c>
      <c r="D1193">
        <v>2016</v>
      </c>
      <c r="E1193">
        <f t="shared" si="36"/>
        <v>9</v>
      </c>
      <c r="F1193">
        <v>9</v>
      </c>
      <c r="G1193" t="s">
        <v>79</v>
      </c>
      <c r="H1193" t="s">
        <v>84</v>
      </c>
      <c r="I1193">
        <v>-3.5</v>
      </c>
      <c r="K1193">
        <v>-3.5</v>
      </c>
      <c r="M1193">
        <v>27</v>
      </c>
      <c r="N1193">
        <v>23</v>
      </c>
      <c r="O1193" t="str">
        <f>IF(OR(ISBLANK(N1193),ISBLANK(M1193)),"",IF(N1193&gt;(M1193+IF(ISBLANK(K1193),I1193,K1193)),H1193,IF(N1193&lt;(M1193+IF(ISBLANK(K1193),I1193,K1193)),G1193,"na")))</f>
        <v>MIA</v>
      </c>
      <c r="P1193" t="str">
        <f>IF(OR(ISBLANK(N1193),ISBLANK(M1193)),"",IF(N1193&gt;M1193,H1193,IF(N1193&lt;M1193,G1193,"na")))</f>
        <v>MIA</v>
      </c>
      <c r="Q1193" s="23" t="str">
        <f t="shared" si="37"/>
        <v/>
      </c>
    </row>
    <row r="1194" spans="1:17" x14ac:dyDescent="0.25">
      <c r="A1194">
        <v>1193</v>
      </c>
      <c r="B1194" s="2" t="str">
        <f>CONCATENATE(D1194,"_",IF(E1194&lt;10,CONCATENATE("0",E1194),E1194),"_",H1194,"@",G1194)</f>
        <v>2016_09_DAL@CLE</v>
      </c>
      <c r="C1194" t="s">
        <v>1</v>
      </c>
      <c r="D1194">
        <v>2016</v>
      </c>
      <c r="E1194">
        <f t="shared" si="36"/>
        <v>9</v>
      </c>
      <c r="F1194">
        <v>9</v>
      </c>
      <c r="G1194" t="s">
        <v>70</v>
      </c>
      <c r="H1194" t="s">
        <v>71</v>
      </c>
      <c r="I1194">
        <v>7</v>
      </c>
      <c r="K1194">
        <v>7</v>
      </c>
      <c r="M1194">
        <v>10</v>
      </c>
      <c r="N1194">
        <v>35</v>
      </c>
      <c r="O1194" t="str">
        <f>IF(OR(ISBLANK(N1194),ISBLANK(M1194)),"",IF(N1194&gt;(M1194+IF(ISBLANK(K1194),I1194,K1194)),H1194,IF(N1194&lt;(M1194+IF(ISBLANK(K1194),I1194,K1194)),G1194,"na")))</f>
        <v>DAL</v>
      </c>
      <c r="P1194" t="str">
        <f>IF(OR(ISBLANK(N1194),ISBLANK(M1194)),"",IF(N1194&gt;M1194,H1194,IF(N1194&lt;M1194,G1194,"na")))</f>
        <v>DAL</v>
      </c>
      <c r="Q1194" s="23" t="str">
        <f t="shared" si="37"/>
        <v/>
      </c>
    </row>
    <row r="1195" spans="1:17" x14ac:dyDescent="0.25">
      <c r="A1195">
        <v>1194</v>
      </c>
      <c r="B1195" s="2" t="str">
        <f>CONCATENATE(D1195,"_",IF(E1195&lt;10,CONCATENATE("0",E1195),E1195),"_",H1195,"@",G1195)</f>
        <v>2016_09_JAX@KCY</v>
      </c>
      <c r="C1195" t="s">
        <v>1</v>
      </c>
      <c r="D1195">
        <v>2016</v>
      </c>
      <c r="E1195">
        <f t="shared" si="36"/>
        <v>9</v>
      </c>
      <c r="F1195">
        <v>9</v>
      </c>
      <c r="G1195" t="s">
        <v>331</v>
      </c>
      <c r="H1195" t="s">
        <v>77</v>
      </c>
      <c r="I1195">
        <v>-8</v>
      </c>
      <c r="K1195">
        <v>-7.5</v>
      </c>
      <c r="M1195">
        <v>19</v>
      </c>
      <c r="N1195">
        <v>14</v>
      </c>
      <c r="O1195" t="str">
        <f>IF(OR(ISBLANK(N1195),ISBLANK(M1195)),"",IF(N1195&gt;(M1195+IF(ISBLANK(K1195),I1195,K1195)),H1195,IF(N1195&lt;(M1195+IF(ISBLANK(K1195),I1195,K1195)),G1195,"na")))</f>
        <v>JAX</v>
      </c>
      <c r="P1195" t="str">
        <f>IF(OR(ISBLANK(N1195),ISBLANK(M1195)),"",IF(N1195&gt;M1195,H1195,IF(N1195&lt;M1195,G1195,"na")))</f>
        <v>KCY</v>
      </c>
      <c r="Q1195" s="23" t="str">
        <f t="shared" si="37"/>
        <v/>
      </c>
    </row>
    <row r="1196" spans="1:17" x14ac:dyDescent="0.25">
      <c r="A1196">
        <v>1195</v>
      </c>
      <c r="B1196" s="2" t="str">
        <f>CONCATENATE(D1196,"_",IF(E1196&lt;10,CONCATENATE("0",E1196),E1196),"_",H1196,"@",G1196)</f>
        <v>2016_09_PHI@NYG</v>
      </c>
      <c r="C1196" t="s">
        <v>1</v>
      </c>
      <c r="D1196">
        <v>2016</v>
      </c>
      <c r="E1196">
        <f t="shared" si="36"/>
        <v>9</v>
      </c>
      <c r="F1196">
        <v>9</v>
      </c>
      <c r="G1196" t="s">
        <v>83</v>
      </c>
      <c r="H1196" t="s">
        <v>86</v>
      </c>
      <c r="I1196">
        <v>-2.5</v>
      </c>
      <c r="K1196">
        <v>-2.5</v>
      </c>
      <c r="M1196">
        <v>28</v>
      </c>
      <c r="N1196">
        <v>23</v>
      </c>
      <c r="O1196" t="str">
        <f>IF(OR(ISBLANK(N1196),ISBLANK(M1196)),"",IF(N1196&gt;(M1196+IF(ISBLANK(K1196),I1196,K1196)),H1196,IF(N1196&lt;(M1196+IF(ISBLANK(K1196),I1196,K1196)),G1196,"na")))</f>
        <v>NYG</v>
      </c>
      <c r="P1196" t="str">
        <f>IF(OR(ISBLANK(N1196),ISBLANK(M1196)),"",IF(N1196&gt;M1196,H1196,IF(N1196&lt;M1196,G1196,"na")))</f>
        <v>NYG</v>
      </c>
      <c r="Q1196" s="23" t="str">
        <f t="shared" si="37"/>
        <v/>
      </c>
    </row>
    <row r="1197" spans="1:17" x14ac:dyDescent="0.25">
      <c r="A1197">
        <v>1196</v>
      </c>
      <c r="B1197" s="2" t="str">
        <f>CONCATENATE(D1197,"_",IF(E1197&lt;10,CONCATENATE("0",E1197),E1197),"_",H1197,"@",G1197)</f>
        <v>2016_09_CAR@LAR</v>
      </c>
      <c r="C1197" t="s">
        <v>1</v>
      </c>
      <c r="D1197">
        <v>2016</v>
      </c>
      <c r="E1197">
        <f t="shared" si="36"/>
        <v>9</v>
      </c>
      <c r="F1197">
        <v>9</v>
      </c>
      <c r="G1197" t="s">
        <v>123</v>
      </c>
      <c r="H1197" t="s">
        <v>67</v>
      </c>
      <c r="I1197">
        <v>3</v>
      </c>
      <c r="K1197">
        <v>3</v>
      </c>
      <c r="M1197">
        <v>10</v>
      </c>
      <c r="N1197">
        <v>13</v>
      </c>
      <c r="O1197" t="str">
        <f>IF(OR(ISBLANK(N1197),ISBLANK(M1197)),"",IF(N1197&gt;(M1197+IF(ISBLANK(K1197),I1197,K1197)),H1197,IF(N1197&lt;(M1197+IF(ISBLANK(K1197),I1197,K1197)),G1197,"na")))</f>
        <v>na</v>
      </c>
      <c r="P1197" t="str">
        <f>IF(OR(ISBLANK(N1197),ISBLANK(M1197)),"",IF(N1197&gt;M1197,H1197,IF(N1197&lt;M1197,G1197,"na")))</f>
        <v>CAR</v>
      </c>
      <c r="Q1197" s="23" t="str">
        <f t="shared" si="37"/>
        <v/>
      </c>
    </row>
    <row r="1198" spans="1:17" x14ac:dyDescent="0.25">
      <c r="A1198">
        <v>1197</v>
      </c>
      <c r="B1198" s="2" t="str">
        <f>CONCATENATE(D1198,"_",IF(E1198&lt;10,CONCATENATE("0",E1198),E1198),"_",H1198,"@",G1198)</f>
        <v>2016_09_NOR@SFO</v>
      </c>
      <c r="C1198" t="s">
        <v>1</v>
      </c>
      <c r="D1198">
        <v>2016</v>
      </c>
      <c r="E1198">
        <f t="shared" si="36"/>
        <v>9</v>
      </c>
      <c r="F1198">
        <v>9</v>
      </c>
      <c r="G1198" t="s">
        <v>333</v>
      </c>
      <c r="H1198" t="s">
        <v>335</v>
      </c>
      <c r="I1198">
        <v>3</v>
      </c>
      <c r="K1198">
        <v>4.5</v>
      </c>
      <c r="M1198">
        <v>23</v>
      </c>
      <c r="N1198">
        <v>41</v>
      </c>
      <c r="O1198" t="str">
        <f>IF(OR(ISBLANK(N1198),ISBLANK(M1198)),"",IF(N1198&gt;(M1198+IF(ISBLANK(K1198),I1198,K1198)),H1198,IF(N1198&lt;(M1198+IF(ISBLANK(K1198),I1198,K1198)),G1198,"na")))</f>
        <v>NOR</v>
      </c>
      <c r="P1198" t="str">
        <f>IF(OR(ISBLANK(N1198),ISBLANK(M1198)),"",IF(N1198&gt;M1198,H1198,IF(N1198&lt;M1198,G1198,"na")))</f>
        <v>NOR</v>
      </c>
      <c r="Q1198" s="23" t="str">
        <f t="shared" si="37"/>
        <v/>
      </c>
    </row>
    <row r="1199" spans="1:17" x14ac:dyDescent="0.25">
      <c r="A1199">
        <v>1198</v>
      </c>
      <c r="B1199" s="2" t="str">
        <f>CONCATENATE(D1199,"_",IF(E1199&lt;10,CONCATENATE("0",E1199),E1199),"_",H1199,"@",G1199)</f>
        <v>2016_09_TEN@SD</v>
      </c>
      <c r="C1199" t="s">
        <v>1</v>
      </c>
      <c r="D1199">
        <v>2016</v>
      </c>
      <c r="E1199">
        <f t="shared" si="36"/>
        <v>9</v>
      </c>
      <c r="F1199">
        <v>9</v>
      </c>
      <c r="G1199" t="s">
        <v>88</v>
      </c>
      <c r="H1199" t="s">
        <v>93</v>
      </c>
      <c r="I1199">
        <v>-5</v>
      </c>
      <c r="K1199">
        <v>-5</v>
      </c>
      <c r="M1199">
        <v>43</v>
      </c>
      <c r="N1199">
        <v>35</v>
      </c>
      <c r="O1199" t="str">
        <f>IF(OR(ISBLANK(N1199),ISBLANK(M1199)),"",IF(N1199&gt;(M1199+IF(ISBLANK(K1199),I1199,K1199)),H1199,IF(N1199&lt;(M1199+IF(ISBLANK(K1199),I1199,K1199)),G1199,"na")))</f>
        <v>SD</v>
      </c>
      <c r="P1199" t="str">
        <f>IF(OR(ISBLANK(N1199),ISBLANK(M1199)),"",IF(N1199&gt;M1199,H1199,IF(N1199&lt;M1199,G1199,"na")))</f>
        <v>SD</v>
      </c>
      <c r="Q1199" s="23" t="str">
        <f t="shared" si="37"/>
        <v/>
      </c>
    </row>
    <row r="1200" spans="1:17" x14ac:dyDescent="0.25">
      <c r="A1200">
        <v>1199</v>
      </c>
      <c r="B1200" s="2" t="str">
        <f>CONCATENATE(D1200,"_",IF(E1200&lt;10,CONCATENATE("0",E1200),E1200),"_",H1200,"@",G1200)</f>
        <v>2016_09_IND@GBY</v>
      </c>
      <c r="C1200" t="s">
        <v>1</v>
      </c>
      <c r="D1200">
        <v>2016</v>
      </c>
      <c r="E1200">
        <f t="shared" si="36"/>
        <v>9</v>
      </c>
      <c r="F1200">
        <v>9</v>
      </c>
      <c r="G1200" t="s">
        <v>330</v>
      </c>
      <c r="H1200" t="s">
        <v>76</v>
      </c>
      <c r="I1200">
        <v>-7</v>
      </c>
      <c r="K1200">
        <v>-7.5</v>
      </c>
      <c r="M1200">
        <v>26</v>
      </c>
      <c r="N1200">
        <v>31</v>
      </c>
      <c r="O1200" t="str">
        <f>IF(OR(ISBLANK(N1200),ISBLANK(M1200)),"",IF(N1200&gt;(M1200+IF(ISBLANK(K1200),I1200,K1200)),H1200,IF(N1200&lt;(M1200+IF(ISBLANK(K1200),I1200,K1200)),G1200,"na")))</f>
        <v>IND</v>
      </c>
      <c r="P1200" t="str">
        <f>IF(OR(ISBLANK(N1200),ISBLANK(M1200)),"",IF(N1200&gt;M1200,H1200,IF(N1200&lt;M1200,G1200,"na")))</f>
        <v>IND</v>
      </c>
      <c r="Q1200" s="23" t="str">
        <f t="shared" si="37"/>
        <v/>
      </c>
    </row>
    <row r="1201" spans="1:17" x14ac:dyDescent="0.25">
      <c r="A1201">
        <v>1200</v>
      </c>
      <c r="B1201" s="2" t="str">
        <f>CONCATENATE(D1201,"_",IF(E1201&lt;10,CONCATENATE("0",E1201),E1201),"_",H1201,"@",G1201)</f>
        <v>2016_09_DEN@OAK</v>
      </c>
      <c r="C1201" t="s">
        <v>1</v>
      </c>
      <c r="D1201">
        <v>2016</v>
      </c>
      <c r="E1201">
        <f t="shared" si="36"/>
        <v>9</v>
      </c>
      <c r="F1201">
        <v>9</v>
      </c>
      <c r="G1201" t="s">
        <v>85</v>
      </c>
      <c r="H1201" t="s">
        <v>72</v>
      </c>
      <c r="I1201">
        <v>1</v>
      </c>
      <c r="K1201">
        <v>-1</v>
      </c>
      <c r="M1201">
        <v>30</v>
      </c>
      <c r="N1201">
        <v>20</v>
      </c>
      <c r="O1201" t="str">
        <f>IF(OR(ISBLANK(N1201),ISBLANK(M1201)),"",IF(N1201&gt;(M1201+IF(ISBLANK(K1201),I1201,K1201)),H1201,IF(N1201&lt;(M1201+IF(ISBLANK(K1201),I1201,K1201)),G1201,"na")))</f>
        <v>OAK</v>
      </c>
      <c r="P1201" t="str">
        <f>IF(OR(ISBLANK(N1201),ISBLANK(M1201)),"",IF(N1201&gt;M1201,H1201,IF(N1201&lt;M1201,G1201,"na")))</f>
        <v>OAK</v>
      </c>
      <c r="Q1201" s="23" t="str">
        <f t="shared" si="37"/>
        <v/>
      </c>
    </row>
    <row r="1202" spans="1:17" x14ac:dyDescent="0.25">
      <c r="A1202">
        <v>1201</v>
      </c>
      <c r="B1202" s="2" t="str">
        <f>CONCATENATE(D1202,"_",IF(E1202&lt;10,CONCATENATE("0",E1202),E1202),"_",H1202,"@",G1202)</f>
        <v>2016_09_BUF@SEA</v>
      </c>
      <c r="C1202" t="s">
        <v>1</v>
      </c>
      <c r="D1202">
        <v>2016</v>
      </c>
      <c r="E1202">
        <f t="shared" si="36"/>
        <v>9</v>
      </c>
      <c r="F1202">
        <v>9</v>
      </c>
      <c r="G1202" t="s">
        <v>89</v>
      </c>
      <c r="H1202" t="s">
        <v>66</v>
      </c>
      <c r="I1202">
        <v>-7</v>
      </c>
      <c r="K1202">
        <v>-7</v>
      </c>
      <c r="M1202">
        <v>31</v>
      </c>
      <c r="N1202">
        <v>25</v>
      </c>
      <c r="O1202" t="str">
        <f>IF(OR(ISBLANK(N1202),ISBLANK(M1202)),"",IF(N1202&gt;(M1202+IF(ISBLANK(K1202),I1202,K1202)),H1202,IF(N1202&lt;(M1202+IF(ISBLANK(K1202),I1202,K1202)),G1202,"na")))</f>
        <v>BUF</v>
      </c>
      <c r="P1202" t="str">
        <f>IF(OR(ISBLANK(N1202),ISBLANK(M1202)),"",IF(N1202&gt;M1202,H1202,IF(N1202&lt;M1202,G1202,"na")))</f>
        <v>SEA</v>
      </c>
      <c r="Q1202" s="23" t="str">
        <f t="shared" si="37"/>
        <v/>
      </c>
    </row>
    <row r="1203" spans="1:17" x14ac:dyDescent="0.25">
      <c r="A1203">
        <v>1202</v>
      </c>
      <c r="B1203" s="2" t="str">
        <f>CONCATENATE(D1203,"_",IF(E1203&lt;10,CONCATENATE("0",E1203),E1203),"_",H1203,"@",G1203)</f>
        <v>2016_10_CLE@BAL</v>
      </c>
      <c r="C1203" t="s">
        <v>1</v>
      </c>
      <c r="D1203">
        <v>2016</v>
      </c>
      <c r="E1203">
        <f t="shared" si="36"/>
        <v>10</v>
      </c>
      <c r="F1203">
        <v>10</v>
      </c>
      <c r="G1203" t="s">
        <v>65</v>
      </c>
      <c r="H1203" t="s">
        <v>70</v>
      </c>
      <c r="I1203">
        <v>-10</v>
      </c>
      <c r="K1203">
        <v>-10</v>
      </c>
      <c r="M1203">
        <v>28</v>
      </c>
      <c r="N1203">
        <v>7</v>
      </c>
      <c r="O1203" t="str">
        <f>IF(OR(ISBLANK(N1203),ISBLANK(M1203)),"",IF(N1203&gt;(M1203+IF(ISBLANK(K1203),I1203,K1203)),H1203,IF(N1203&lt;(M1203+IF(ISBLANK(K1203),I1203,K1203)),G1203,"na")))</f>
        <v>BAL</v>
      </c>
      <c r="P1203" t="str">
        <f>IF(OR(ISBLANK(N1203),ISBLANK(M1203)),"",IF(N1203&gt;M1203,H1203,IF(N1203&lt;M1203,G1203,"na")))</f>
        <v>BAL</v>
      </c>
      <c r="Q1203" s="23" t="str">
        <f t="shared" si="37"/>
        <v/>
      </c>
    </row>
    <row r="1204" spans="1:17" x14ac:dyDescent="0.25">
      <c r="A1204">
        <v>1203</v>
      </c>
      <c r="B1204" s="2" t="str">
        <f>CONCATENATE(D1204,"_",IF(E1204&lt;10,CONCATENATE("0",E1204),E1204),"_",H1204,"@",G1204)</f>
        <v>2016_10_KCY@CAR</v>
      </c>
      <c r="C1204" t="s">
        <v>1</v>
      </c>
      <c r="D1204">
        <v>2016</v>
      </c>
      <c r="E1204">
        <f t="shared" si="36"/>
        <v>10</v>
      </c>
      <c r="F1204">
        <v>10</v>
      </c>
      <c r="G1204" t="s">
        <v>67</v>
      </c>
      <c r="H1204" t="s">
        <v>331</v>
      </c>
      <c r="I1204">
        <v>-3</v>
      </c>
      <c r="K1204">
        <v>-3</v>
      </c>
      <c r="M1204">
        <v>17</v>
      </c>
      <c r="N1204">
        <v>20</v>
      </c>
      <c r="O1204" t="str">
        <f>IF(OR(ISBLANK(N1204),ISBLANK(M1204)),"",IF(N1204&gt;(M1204+IF(ISBLANK(K1204),I1204,K1204)),H1204,IF(N1204&lt;(M1204+IF(ISBLANK(K1204),I1204,K1204)),G1204,"na")))</f>
        <v>KCY</v>
      </c>
      <c r="P1204" t="str">
        <f>IF(OR(ISBLANK(N1204),ISBLANK(M1204)),"",IF(N1204&gt;M1204,H1204,IF(N1204&lt;M1204,G1204,"na")))</f>
        <v>KCY</v>
      </c>
      <c r="Q1204" s="23" t="str">
        <f t="shared" si="37"/>
        <v/>
      </c>
    </row>
    <row r="1205" spans="1:17" x14ac:dyDescent="0.25">
      <c r="A1205">
        <v>1204</v>
      </c>
      <c r="B1205" s="2" t="str">
        <f>CONCATENATE(D1205,"_",IF(E1205&lt;10,CONCATENATE("0",E1205),E1205),"_",H1205,"@",G1205)</f>
        <v>2016_10_DEN@NOR</v>
      </c>
      <c r="C1205" t="s">
        <v>1</v>
      </c>
      <c r="D1205">
        <v>2016</v>
      </c>
      <c r="E1205">
        <f t="shared" si="36"/>
        <v>10</v>
      </c>
      <c r="F1205">
        <v>10</v>
      </c>
      <c r="G1205" t="s">
        <v>335</v>
      </c>
      <c r="H1205" t="s">
        <v>72</v>
      </c>
      <c r="I1205">
        <v>-1</v>
      </c>
      <c r="K1205">
        <v>-3</v>
      </c>
      <c r="M1205">
        <v>23</v>
      </c>
      <c r="N1205">
        <v>25</v>
      </c>
      <c r="O1205" t="str">
        <f>IF(OR(ISBLANK(N1205),ISBLANK(M1205)),"",IF(N1205&gt;(M1205+IF(ISBLANK(K1205),I1205,K1205)),H1205,IF(N1205&lt;(M1205+IF(ISBLANK(K1205),I1205,K1205)),G1205,"na")))</f>
        <v>DEN</v>
      </c>
      <c r="P1205" t="str">
        <f>IF(OR(ISBLANK(N1205),ISBLANK(M1205)),"",IF(N1205&gt;M1205,H1205,IF(N1205&lt;M1205,G1205,"na")))</f>
        <v>DEN</v>
      </c>
      <c r="Q1205" s="23" t="str">
        <f t="shared" si="37"/>
        <v/>
      </c>
    </row>
    <row r="1206" spans="1:17" x14ac:dyDescent="0.25">
      <c r="A1206">
        <v>1205</v>
      </c>
      <c r="B1206" s="2" t="str">
        <f>CONCATENATE(D1206,"_",IF(E1206&lt;10,CONCATENATE("0",E1206),E1206),"_",H1206,"@",G1206)</f>
        <v>2016_10_LAR@NYJ</v>
      </c>
      <c r="C1206" t="s">
        <v>1</v>
      </c>
      <c r="D1206">
        <v>2016</v>
      </c>
      <c r="E1206">
        <f t="shared" si="36"/>
        <v>10</v>
      </c>
      <c r="F1206">
        <v>10</v>
      </c>
      <c r="G1206" t="s">
        <v>84</v>
      </c>
      <c r="H1206" t="s">
        <v>123</v>
      </c>
      <c r="I1206">
        <v>-2.5</v>
      </c>
      <c r="K1206">
        <v>-1.5</v>
      </c>
      <c r="M1206">
        <v>6</v>
      </c>
      <c r="N1206">
        <v>9</v>
      </c>
      <c r="O1206" t="str">
        <f>IF(OR(ISBLANK(N1206),ISBLANK(M1206)),"",IF(N1206&gt;(M1206+IF(ISBLANK(K1206),I1206,K1206)),H1206,IF(N1206&lt;(M1206+IF(ISBLANK(K1206),I1206,K1206)),G1206,"na")))</f>
        <v>LAR</v>
      </c>
      <c r="P1206" t="str">
        <f>IF(OR(ISBLANK(N1206),ISBLANK(M1206)),"",IF(N1206&gt;M1206,H1206,IF(N1206&lt;M1206,G1206,"na")))</f>
        <v>LAR</v>
      </c>
      <c r="Q1206" s="23" t="str">
        <f t="shared" si="37"/>
        <v/>
      </c>
    </row>
    <row r="1207" spans="1:17" x14ac:dyDescent="0.25">
      <c r="A1207">
        <v>1206</v>
      </c>
      <c r="B1207" s="2" t="str">
        <f>CONCATENATE(D1207,"_",IF(E1207&lt;10,CONCATENATE("0",E1207),E1207),"_",H1207,"@",G1207)</f>
        <v>2016_10_GBY@TEN</v>
      </c>
      <c r="C1207" t="s">
        <v>1</v>
      </c>
      <c r="D1207">
        <v>2016</v>
      </c>
      <c r="E1207">
        <f t="shared" si="36"/>
        <v>10</v>
      </c>
      <c r="F1207">
        <v>10</v>
      </c>
      <c r="G1207" t="s">
        <v>93</v>
      </c>
      <c r="H1207" t="s">
        <v>330</v>
      </c>
      <c r="I1207">
        <v>2</v>
      </c>
      <c r="K1207">
        <v>3</v>
      </c>
      <c r="M1207">
        <v>47</v>
      </c>
      <c r="N1207">
        <v>25</v>
      </c>
      <c r="O1207" t="str">
        <f>IF(OR(ISBLANK(N1207),ISBLANK(M1207)),"",IF(N1207&gt;(M1207+IF(ISBLANK(K1207),I1207,K1207)),H1207,IF(N1207&lt;(M1207+IF(ISBLANK(K1207),I1207,K1207)),G1207,"na")))</f>
        <v>TEN</v>
      </c>
      <c r="P1207" t="str">
        <f>IF(OR(ISBLANK(N1207),ISBLANK(M1207)),"",IF(N1207&gt;M1207,H1207,IF(N1207&lt;M1207,G1207,"na")))</f>
        <v>TEN</v>
      </c>
      <c r="Q1207" s="23" t="str">
        <f t="shared" si="37"/>
        <v/>
      </c>
    </row>
    <row r="1208" spans="1:17" x14ac:dyDescent="0.25">
      <c r="A1208">
        <v>1207</v>
      </c>
      <c r="B1208" s="2" t="str">
        <f>CONCATENATE(D1208,"_",IF(E1208&lt;10,CONCATENATE("0",E1208),E1208),"_",H1208,"@",G1208)</f>
        <v>2016_10_ATL@PHI</v>
      </c>
      <c r="C1208" t="s">
        <v>1</v>
      </c>
      <c r="D1208">
        <v>2016</v>
      </c>
      <c r="E1208">
        <f t="shared" si="36"/>
        <v>10</v>
      </c>
      <c r="F1208">
        <v>10</v>
      </c>
      <c r="G1208" t="s">
        <v>86</v>
      </c>
      <c r="H1208" t="s">
        <v>20</v>
      </c>
      <c r="I1208">
        <v>-1.5</v>
      </c>
      <c r="K1208">
        <v>1.5</v>
      </c>
      <c r="M1208">
        <v>24</v>
      </c>
      <c r="N1208">
        <v>15</v>
      </c>
      <c r="O1208" t="str">
        <f>IF(OR(ISBLANK(N1208),ISBLANK(M1208)),"",IF(N1208&gt;(M1208+IF(ISBLANK(K1208),I1208,K1208)),H1208,IF(N1208&lt;(M1208+IF(ISBLANK(K1208),I1208,K1208)),G1208,"na")))</f>
        <v>PHI</v>
      </c>
      <c r="P1208" t="str">
        <f>IF(OR(ISBLANK(N1208),ISBLANK(M1208)),"",IF(N1208&gt;M1208,H1208,IF(N1208&lt;M1208,G1208,"na")))</f>
        <v>PHI</v>
      </c>
      <c r="Q1208" s="23" t="str">
        <f t="shared" si="37"/>
        <v/>
      </c>
    </row>
    <row r="1209" spans="1:17" x14ac:dyDescent="0.25">
      <c r="A1209">
        <v>1208</v>
      </c>
      <c r="B1209" s="2" t="str">
        <f>CONCATENATE(D1209,"_",IF(E1209&lt;10,CONCATENATE("0",E1209),E1209),"_",H1209,"@",G1209)</f>
        <v>2016_10_MIN@WAS</v>
      </c>
      <c r="C1209" t="s">
        <v>1</v>
      </c>
      <c r="D1209">
        <v>2016</v>
      </c>
      <c r="E1209">
        <f t="shared" si="36"/>
        <v>10</v>
      </c>
      <c r="F1209">
        <v>10</v>
      </c>
      <c r="G1209" t="s">
        <v>94</v>
      </c>
      <c r="H1209" t="s">
        <v>80</v>
      </c>
      <c r="I1209">
        <v>-2.5</v>
      </c>
      <c r="K1209">
        <v>-2.5</v>
      </c>
      <c r="M1209">
        <v>26</v>
      </c>
      <c r="N1209">
        <v>20</v>
      </c>
      <c r="O1209" t="str">
        <f>IF(OR(ISBLANK(N1209),ISBLANK(M1209)),"",IF(N1209&gt;(M1209+IF(ISBLANK(K1209),I1209,K1209)),H1209,IF(N1209&lt;(M1209+IF(ISBLANK(K1209),I1209,K1209)),G1209,"na")))</f>
        <v>WAS</v>
      </c>
      <c r="P1209" t="str">
        <f>IF(OR(ISBLANK(N1209),ISBLANK(M1209)),"",IF(N1209&gt;M1209,H1209,IF(N1209&lt;M1209,G1209,"na")))</f>
        <v>WAS</v>
      </c>
      <c r="Q1209" s="23" t="str">
        <f t="shared" si="37"/>
        <v/>
      </c>
    </row>
    <row r="1210" spans="1:17" x14ac:dyDescent="0.25">
      <c r="A1210">
        <v>1209</v>
      </c>
      <c r="B1210" s="2" t="str">
        <f>CONCATENATE(D1210,"_",IF(E1210&lt;10,CONCATENATE("0",E1210),E1210),"_",H1210,"@",G1210)</f>
        <v>2016_10_HOU@JAX</v>
      </c>
      <c r="C1210" t="s">
        <v>1</v>
      </c>
      <c r="D1210">
        <v>2016</v>
      </c>
      <c r="E1210">
        <f t="shared" si="36"/>
        <v>10</v>
      </c>
      <c r="F1210">
        <v>10</v>
      </c>
      <c r="G1210" t="s">
        <v>77</v>
      </c>
      <c r="H1210" t="s">
        <v>75</v>
      </c>
      <c r="I1210">
        <v>1</v>
      </c>
      <c r="K1210">
        <v>-2</v>
      </c>
      <c r="M1210">
        <v>21</v>
      </c>
      <c r="N1210">
        <v>24</v>
      </c>
      <c r="O1210" t="str">
        <f>IF(OR(ISBLANK(N1210),ISBLANK(M1210)),"",IF(N1210&gt;(M1210+IF(ISBLANK(K1210),I1210,K1210)),H1210,IF(N1210&lt;(M1210+IF(ISBLANK(K1210),I1210,K1210)),G1210,"na")))</f>
        <v>HOU</v>
      </c>
      <c r="P1210" t="str">
        <f>IF(OR(ISBLANK(N1210),ISBLANK(M1210)),"",IF(N1210&gt;M1210,H1210,IF(N1210&lt;M1210,G1210,"na")))</f>
        <v>HOU</v>
      </c>
      <c r="Q1210" s="23" t="str">
        <f t="shared" si="37"/>
        <v/>
      </c>
    </row>
    <row r="1211" spans="1:17" x14ac:dyDescent="0.25">
      <c r="A1211">
        <v>1210</v>
      </c>
      <c r="B1211" s="2" t="str">
        <f>CONCATENATE(D1211,"_",IF(E1211&lt;10,CONCATENATE("0",E1211),E1211),"_",H1211,"@",G1211)</f>
        <v>2016_10_CHI@TBY</v>
      </c>
      <c r="C1211" t="s">
        <v>1</v>
      </c>
      <c r="D1211">
        <v>2016</v>
      </c>
      <c r="E1211">
        <f t="shared" si="36"/>
        <v>10</v>
      </c>
      <c r="F1211">
        <v>10</v>
      </c>
      <c r="G1211" t="s">
        <v>334</v>
      </c>
      <c r="H1211" t="s">
        <v>68</v>
      </c>
      <c r="I1211">
        <v>-1.5</v>
      </c>
      <c r="K1211">
        <v>2.5</v>
      </c>
      <c r="M1211">
        <v>36</v>
      </c>
      <c r="N1211">
        <v>10</v>
      </c>
      <c r="O1211" t="str">
        <f>IF(OR(ISBLANK(N1211),ISBLANK(M1211)),"",IF(N1211&gt;(M1211+IF(ISBLANK(K1211),I1211,K1211)),H1211,IF(N1211&lt;(M1211+IF(ISBLANK(K1211),I1211,K1211)),G1211,"na")))</f>
        <v>TBY</v>
      </c>
      <c r="P1211" t="str">
        <f>IF(OR(ISBLANK(N1211),ISBLANK(M1211)),"",IF(N1211&gt;M1211,H1211,IF(N1211&lt;M1211,G1211,"na")))</f>
        <v>TBY</v>
      </c>
      <c r="Q1211" s="23" t="str">
        <f t="shared" si="37"/>
        <v/>
      </c>
    </row>
    <row r="1212" spans="1:17" x14ac:dyDescent="0.25">
      <c r="A1212">
        <v>1211</v>
      </c>
      <c r="B1212" s="2" t="str">
        <f>CONCATENATE(D1212,"_",IF(E1212&lt;10,CONCATENATE("0",E1212),E1212),"_",H1212,"@",G1212)</f>
        <v>2016_10_MIA@SD</v>
      </c>
      <c r="C1212" t="s">
        <v>1</v>
      </c>
      <c r="D1212">
        <v>2016</v>
      </c>
      <c r="E1212">
        <f t="shared" si="36"/>
        <v>10</v>
      </c>
      <c r="F1212">
        <v>10</v>
      </c>
      <c r="G1212" t="s">
        <v>88</v>
      </c>
      <c r="H1212" t="s">
        <v>79</v>
      </c>
      <c r="I1212">
        <v>-3.5</v>
      </c>
      <c r="K1212">
        <v>-4</v>
      </c>
      <c r="M1212">
        <v>24</v>
      </c>
      <c r="N1212">
        <v>31</v>
      </c>
      <c r="O1212" t="str">
        <f>IF(OR(ISBLANK(N1212),ISBLANK(M1212)),"",IF(N1212&gt;(M1212+IF(ISBLANK(K1212),I1212,K1212)),H1212,IF(N1212&lt;(M1212+IF(ISBLANK(K1212),I1212,K1212)),G1212,"na")))</f>
        <v>MIA</v>
      </c>
      <c r="P1212" t="str">
        <f>IF(OR(ISBLANK(N1212),ISBLANK(M1212)),"",IF(N1212&gt;M1212,H1212,IF(N1212&lt;M1212,G1212,"na")))</f>
        <v>MIA</v>
      </c>
      <c r="Q1212" s="23" t="str">
        <f t="shared" si="37"/>
        <v/>
      </c>
    </row>
    <row r="1213" spans="1:17" x14ac:dyDescent="0.25">
      <c r="A1213">
        <v>1212</v>
      </c>
      <c r="B1213" s="2" t="str">
        <f>CONCATENATE(D1213,"_",IF(E1213&lt;10,CONCATENATE("0",E1213),E1213),"_",H1213,"@",G1213)</f>
        <v>2016_10_SFO@ARI</v>
      </c>
      <c r="C1213" t="s">
        <v>1</v>
      </c>
      <c r="D1213">
        <v>2016</v>
      </c>
      <c r="E1213">
        <f t="shared" si="36"/>
        <v>10</v>
      </c>
      <c r="F1213">
        <v>10</v>
      </c>
      <c r="G1213" t="s">
        <v>64</v>
      </c>
      <c r="H1213" t="s">
        <v>333</v>
      </c>
      <c r="I1213">
        <v>-13</v>
      </c>
      <c r="K1213">
        <v>-14</v>
      </c>
      <c r="M1213">
        <v>23</v>
      </c>
      <c r="N1213">
        <v>20</v>
      </c>
      <c r="O1213" t="str">
        <f>IF(OR(ISBLANK(N1213),ISBLANK(M1213)),"",IF(N1213&gt;(M1213+IF(ISBLANK(K1213),I1213,K1213)),H1213,IF(N1213&lt;(M1213+IF(ISBLANK(K1213),I1213,K1213)),G1213,"na")))</f>
        <v>SFO</v>
      </c>
      <c r="P1213" t="str">
        <f>IF(OR(ISBLANK(N1213),ISBLANK(M1213)),"",IF(N1213&gt;M1213,H1213,IF(N1213&lt;M1213,G1213,"na")))</f>
        <v>ARI</v>
      </c>
      <c r="Q1213" s="23" t="str">
        <f t="shared" si="37"/>
        <v/>
      </c>
    </row>
    <row r="1214" spans="1:17" x14ac:dyDescent="0.25">
      <c r="A1214">
        <v>1213</v>
      </c>
      <c r="B1214" s="2" t="str">
        <f>CONCATENATE(D1214,"_",IF(E1214&lt;10,CONCATENATE("0",E1214),E1214),"_",H1214,"@",G1214)</f>
        <v>2016_10_DAL@PIT</v>
      </c>
      <c r="C1214" t="s">
        <v>1</v>
      </c>
      <c r="D1214">
        <v>2016</v>
      </c>
      <c r="E1214">
        <f t="shared" si="36"/>
        <v>10</v>
      </c>
      <c r="F1214">
        <v>10</v>
      </c>
      <c r="G1214" t="s">
        <v>87</v>
      </c>
      <c r="H1214" t="s">
        <v>71</v>
      </c>
      <c r="I1214">
        <v>-2.5</v>
      </c>
      <c r="K1214">
        <v>-2.5</v>
      </c>
      <c r="M1214">
        <v>30</v>
      </c>
      <c r="N1214">
        <v>35</v>
      </c>
      <c r="O1214" t="str">
        <f>IF(OR(ISBLANK(N1214),ISBLANK(M1214)),"",IF(N1214&gt;(M1214+IF(ISBLANK(K1214),I1214,K1214)),H1214,IF(N1214&lt;(M1214+IF(ISBLANK(K1214),I1214,K1214)),G1214,"na")))</f>
        <v>DAL</v>
      </c>
      <c r="P1214" t="str">
        <f>IF(OR(ISBLANK(N1214),ISBLANK(M1214)),"",IF(N1214&gt;M1214,H1214,IF(N1214&lt;M1214,G1214,"na")))</f>
        <v>DAL</v>
      </c>
      <c r="Q1214" s="23" t="str">
        <f t="shared" si="37"/>
        <v/>
      </c>
    </row>
    <row r="1215" spans="1:17" x14ac:dyDescent="0.25">
      <c r="A1215">
        <v>1214</v>
      </c>
      <c r="B1215" s="2" t="str">
        <f>CONCATENATE(D1215,"_",IF(E1215&lt;10,CONCATENATE("0",E1215),E1215),"_",H1215,"@",G1215)</f>
        <v>2016_10_SEA@NWE</v>
      </c>
      <c r="C1215" t="s">
        <v>1</v>
      </c>
      <c r="D1215">
        <v>2016</v>
      </c>
      <c r="E1215">
        <f t="shared" si="36"/>
        <v>10</v>
      </c>
      <c r="F1215">
        <v>10</v>
      </c>
      <c r="G1215" t="s">
        <v>332</v>
      </c>
      <c r="H1215" t="s">
        <v>89</v>
      </c>
      <c r="I1215">
        <v>-7</v>
      </c>
      <c r="K1215">
        <v>-7.5</v>
      </c>
      <c r="M1215">
        <v>24</v>
      </c>
      <c r="N1215">
        <v>31</v>
      </c>
      <c r="O1215" t="str">
        <f>IF(OR(ISBLANK(N1215),ISBLANK(M1215)),"",IF(N1215&gt;(M1215+IF(ISBLANK(K1215),I1215,K1215)),H1215,IF(N1215&lt;(M1215+IF(ISBLANK(K1215),I1215,K1215)),G1215,"na")))</f>
        <v>SEA</v>
      </c>
      <c r="P1215" t="str">
        <f>IF(OR(ISBLANK(N1215),ISBLANK(M1215)),"",IF(N1215&gt;M1215,H1215,IF(N1215&lt;M1215,G1215,"na")))</f>
        <v>SEA</v>
      </c>
      <c r="Q1215" s="23" t="str">
        <f t="shared" si="37"/>
        <v/>
      </c>
    </row>
    <row r="1216" spans="1:17" x14ac:dyDescent="0.25">
      <c r="A1216">
        <v>1215</v>
      </c>
      <c r="B1216" s="2" t="str">
        <f>CONCATENATE(D1216,"_",IF(E1216&lt;10,CONCATENATE("0",E1216),E1216),"_",H1216,"@",G1216)</f>
        <v>2016_10_CIN@NYG</v>
      </c>
      <c r="C1216" t="s">
        <v>1</v>
      </c>
      <c r="D1216">
        <v>2016</v>
      </c>
      <c r="E1216">
        <f t="shared" si="36"/>
        <v>10</v>
      </c>
      <c r="F1216">
        <v>10</v>
      </c>
      <c r="G1216" t="s">
        <v>83</v>
      </c>
      <c r="H1216" t="s">
        <v>69</v>
      </c>
      <c r="I1216">
        <v>-2.5</v>
      </c>
      <c r="K1216">
        <v>1</v>
      </c>
      <c r="M1216">
        <v>21</v>
      </c>
      <c r="N1216">
        <v>20</v>
      </c>
      <c r="O1216" t="str">
        <f>IF(OR(ISBLANK(N1216),ISBLANK(M1216)),"",IF(N1216&gt;(M1216+IF(ISBLANK(K1216),I1216,K1216)),H1216,IF(N1216&lt;(M1216+IF(ISBLANK(K1216),I1216,K1216)),G1216,"na")))</f>
        <v>NYG</v>
      </c>
      <c r="P1216" t="str">
        <f>IF(OR(ISBLANK(N1216),ISBLANK(M1216)),"",IF(N1216&gt;M1216,H1216,IF(N1216&lt;M1216,G1216,"na")))</f>
        <v>NYG</v>
      </c>
      <c r="Q1216" s="23" t="str">
        <f t="shared" si="37"/>
        <v/>
      </c>
    </row>
    <row r="1217" spans="1:17" x14ac:dyDescent="0.25">
      <c r="A1217">
        <v>1216</v>
      </c>
      <c r="B1217" s="2" t="str">
        <f>CONCATENATE(D1217,"_",IF(E1217&lt;10,CONCATENATE("0",E1217),E1217),"_",H1217,"@",G1217)</f>
        <v>2016_11_NOR@CAR</v>
      </c>
      <c r="C1217" t="s">
        <v>1</v>
      </c>
      <c r="D1217">
        <v>2016</v>
      </c>
      <c r="E1217">
        <f t="shared" si="36"/>
        <v>11</v>
      </c>
      <c r="F1217">
        <v>11</v>
      </c>
      <c r="G1217" t="s">
        <v>67</v>
      </c>
      <c r="H1217" t="s">
        <v>335</v>
      </c>
      <c r="I1217">
        <v>-4</v>
      </c>
      <c r="K1217">
        <v>-3.5</v>
      </c>
      <c r="M1217">
        <v>23</v>
      </c>
      <c r="N1217">
        <v>20</v>
      </c>
      <c r="O1217" t="str">
        <f>IF(OR(ISBLANK(N1217),ISBLANK(M1217)),"",IF(N1217&gt;(M1217+IF(ISBLANK(K1217),I1217,K1217)),H1217,IF(N1217&lt;(M1217+IF(ISBLANK(K1217),I1217,K1217)),G1217,"na")))</f>
        <v>NOR</v>
      </c>
      <c r="P1217" t="str">
        <f>IF(OR(ISBLANK(N1217),ISBLANK(M1217)),"",IF(N1217&gt;M1217,H1217,IF(N1217&lt;M1217,G1217,"na")))</f>
        <v>CAR</v>
      </c>
      <c r="Q1217" s="23" t="str">
        <f t="shared" si="37"/>
        <v/>
      </c>
    </row>
    <row r="1218" spans="1:17" x14ac:dyDescent="0.25">
      <c r="A1218">
        <v>1217</v>
      </c>
      <c r="B1218" s="2" t="str">
        <f>CONCATENATE(D1218,"_",IF(E1218&lt;10,CONCATENATE("0",E1218),E1218),"_",H1218,"@",G1218)</f>
        <v>2016_11_ARI@MIN</v>
      </c>
      <c r="C1218" t="s">
        <v>1</v>
      </c>
      <c r="D1218">
        <v>2016</v>
      </c>
      <c r="E1218">
        <f t="shared" ref="E1218:E1281" si="38">IF(C1218="rs",F1218,17+F1218)</f>
        <v>11</v>
      </c>
      <c r="F1218">
        <v>11</v>
      </c>
      <c r="G1218" t="s">
        <v>80</v>
      </c>
      <c r="H1218" t="s">
        <v>64</v>
      </c>
      <c r="I1218">
        <v>0</v>
      </c>
      <c r="K1218">
        <v>-2</v>
      </c>
      <c r="M1218">
        <v>30</v>
      </c>
      <c r="N1218">
        <v>24</v>
      </c>
      <c r="O1218" t="str">
        <f>IF(OR(ISBLANK(N1218),ISBLANK(M1218)),"",IF(N1218&gt;(M1218+IF(ISBLANK(K1218),I1218,K1218)),H1218,IF(N1218&lt;(M1218+IF(ISBLANK(K1218),I1218,K1218)),G1218,"na")))</f>
        <v>MIN</v>
      </c>
      <c r="P1218" t="str">
        <f>IF(OR(ISBLANK(N1218),ISBLANK(M1218)),"",IF(N1218&gt;M1218,H1218,IF(N1218&lt;M1218,G1218,"na")))</f>
        <v>MIN</v>
      </c>
      <c r="Q1218" s="23" t="str">
        <f t="shared" si="37"/>
        <v/>
      </c>
    </row>
    <row r="1219" spans="1:17" x14ac:dyDescent="0.25">
      <c r="A1219">
        <v>1218</v>
      </c>
      <c r="B1219" s="2" t="str">
        <f>CONCATENATE(D1219,"_",IF(E1219&lt;10,CONCATENATE("0",E1219),E1219),"_",H1219,"@",G1219)</f>
        <v>2016_11_BUF@CIN</v>
      </c>
      <c r="C1219" t="s">
        <v>1</v>
      </c>
      <c r="D1219">
        <v>2016</v>
      </c>
      <c r="E1219">
        <f t="shared" si="38"/>
        <v>11</v>
      </c>
      <c r="F1219">
        <v>11</v>
      </c>
      <c r="G1219" t="s">
        <v>69</v>
      </c>
      <c r="H1219" t="s">
        <v>66</v>
      </c>
      <c r="I1219">
        <v>-4.5</v>
      </c>
      <c r="K1219">
        <v>-2.5</v>
      </c>
      <c r="M1219">
        <v>12</v>
      </c>
      <c r="N1219">
        <v>16</v>
      </c>
      <c r="O1219" t="str">
        <f>IF(OR(ISBLANK(N1219),ISBLANK(M1219)),"",IF(N1219&gt;(M1219+IF(ISBLANK(K1219),I1219,K1219)),H1219,IF(N1219&lt;(M1219+IF(ISBLANK(K1219),I1219,K1219)),G1219,"na")))</f>
        <v>BUF</v>
      </c>
      <c r="P1219" t="str">
        <f>IF(OR(ISBLANK(N1219),ISBLANK(M1219)),"",IF(N1219&gt;M1219,H1219,IF(N1219&lt;M1219,G1219,"na")))</f>
        <v>BUF</v>
      </c>
      <c r="Q1219" s="23" t="str">
        <f t="shared" ref="Q1219:Q1282" si="39">IF(OR(ISBLANK(M1219),ISBLANK(N1219),ISBLANK(L1219)),"",IF(L1219&gt;SUM(M1219:N1219),"U",IF(L1219&lt;SUM(M1219:N1219),"O","E")))</f>
        <v/>
      </c>
    </row>
    <row r="1220" spans="1:17" x14ac:dyDescent="0.25">
      <c r="A1220">
        <v>1219</v>
      </c>
      <c r="B1220" s="2" t="str">
        <f>CONCATENATE(D1220,"_",IF(E1220&lt;10,CONCATENATE("0",E1220),E1220),"_",H1220,"@",G1220)</f>
        <v>2016_11_CHI@NYG</v>
      </c>
      <c r="C1220" t="s">
        <v>1</v>
      </c>
      <c r="D1220">
        <v>2016</v>
      </c>
      <c r="E1220">
        <f t="shared" si="38"/>
        <v>11</v>
      </c>
      <c r="F1220">
        <v>11</v>
      </c>
      <c r="G1220" t="s">
        <v>83</v>
      </c>
      <c r="H1220" t="s">
        <v>68</v>
      </c>
      <c r="I1220">
        <v>-6</v>
      </c>
      <c r="K1220">
        <v>-6.5</v>
      </c>
      <c r="M1220">
        <v>22</v>
      </c>
      <c r="N1220">
        <v>16</v>
      </c>
      <c r="O1220" t="str">
        <f>IF(OR(ISBLANK(N1220),ISBLANK(M1220)),"",IF(N1220&gt;(M1220+IF(ISBLANK(K1220),I1220,K1220)),H1220,IF(N1220&lt;(M1220+IF(ISBLANK(K1220),I1220,K1220)),G1220,"na")))</f>
        <v>CHI</v>
      </c>
      <c r="P1220" t="str">
        <f>IF(OR(ISBLANK(N1220),ISBLANK(M1220)),"",IF(N1220&gt;M1220,H1220,IF(N1220&lt;M1220,G1220,"na")))</f>
        <v>NYG</v>
      </c>
      <c r="Q1220" s="23" t="str">
        <f t="shared" si="39"/>
        <v/>
      </c>
    </row>
    <row r="1221" spans="1:17" x14ac:dyDescent="0.25">
      <c r="A1221">
        <v>1220</v>
      </c>
      <c r="B1221" s="2" t="str">
        <f>CONCATENATE(D1221,"_",IF(E1221&lt;10,CONCATENATE("0",E1221),E1221),"_",H1221,"@",G1221)</f>
        <v>2016_11_PIT@CLE</v>
      </c>
      <c r="C1221" t="s">
        <v>1</v>
      </c>
      <c r="D1221">
        <v>2016</v>
      </c>
      <c r="E1221">
        <f t="shared" si="38"/>
        <v>11</v>
      </c>
      <c r="F1221">
        <v>11</v>
      </c>
      <c r="G1221" t="s">
        <v>70</v>
      </c>
      <c r="H1221" t="s">
        <v>87</v>
      </c>
      <c r="I1221">
        <v>9.5</v>
      </c>
      <c r="K1221">
        <v>8.5</v>
      </c>
      <c r="M1221">
        <v>9</v>
      </c>
      <c r="N1221">
        <v>24</v>
      </c>
      <c r="O1221" t="str">
        <f>IF(OR(ISBLANK(N1221),ISBLANK(M1221)),"",IF(N1221&gt;(M1221+IF(ISBLANK(K1221),I1221,K1221)),H1221,IF(N1221&lt;(M1221+IF(ISBLANK(K1221),I1221,K1221)),G1221,"na")))</f>
        <v>PIT</v>
      </c>
      <c r="P1221" t="str">
        <f>IF(OR(ISBLANK(N1221),ISBLANK(M1221)),"",IF(N1221&gt;M1221,H1221,IF(N1221&lt;M1221,G1221,"na")))</f>
        <v>PIT</v>
      </c>
      <c r="Q1221" s="23" t="str">
        <f t="shared" si="39"/>
        <v/>
      </c>
    </row>
    <row r="1222" spans="1:17" x14ac:dyDescent="0.25">
      <c r="A1222">
        <v>1221</v>
      </c>
      <c r="B1222" s="2" t="str">
        <f>CONCATENATE(D1222,"_",IF(E1222&lt;10,CONCATENATE("0",E1222),E1222),"_",H1222,"@",G1222)</f>
        <v>2016_11_TBY@KCY</v>
      </c>
      <c r="C1222" t="s">
        <v>1</v>
      </c>
      <c r="D1222">
        <v>2016</v>
      </c>
      <c r="E1222">
        <f t="shared" si="38"/>
        <v>11</v>
      </c>
      <c r="F1222">
        <v>11</v>
      </c>
      <c r="G1222" t="s">
        <v>331</v>
      </c>
      <c r="H1222" t="s">
        <v>334</v>
      </c>
      <c r="I1222">
        <v>-7.5</v>
      </c>
      <c r="K1222">
        <v>-7</v>
      </c>
      <c r="M1222">
        <v>17</v>
      </c>
      <c r="N1222">
        <v>19</v>
      </c>
      <c r="O1222" t="str">
        <f>IF(OR(ISBLANK(N1222),ISBLANK(M1222)),"",IF(N1222&gt;(M1222+IF(ISBLANK(K1222),I1222,K1222)),H1222,IF(N1222&lt;(M1222+IF(ISBLANK(K1222),I1222,K1222)),G1222,"na")))</f>
        <v>TBY</v>
      </c>
      <c r="P1222" t="str">
        <f>IF(OR(ISBLANK(N1222),ISBLANK(M1222)),"",IF(N1222&gt;M1222,H1222,IF(N1222&lt;M1222,G1222,"na")))</f>
        <v>TBY</v>
      </c>
      <c r="Q1222" s="23" t="str">
        <f t="shared" si="39"/>
        <v/>
      </c>
    </row>
    <row r="1223" spans="1:17" x14ac:dyDescent="0.25">
      <c r="A1223">
        <v>1222</v>
      </c>
      <c r="B1223" s="2" t="str">
        <f>CONCATENATE(D1223,"_",IF(E1223&lt;10,CONCATENATE("0",E1223),E1223),"_",H1223,"@",G1223)</f>
        <v>2016_11_BAL@DAL</v>
      </c>
      <c r="C1223" t="s">
        <v>1</v>
      </c>
      <c r="D1223">
        <v>2016</v>
      </c>
      <c r="E1223">
        <f t="shared" si="38"/>
        <v>11</v>
      </c>
      <c r="F1223">
        <v>11</v>
      </c>
      <c r="G1223" t="s">
        <v>71</v>
      </c>
      <c r="H1223" t="s">
        <v>65</v>
      </c>
      <c r="I1223">
        <v>-7</v>
      </c>
      <c r="K1223">
        <v>-7.5</v>
      </c>
      <c r="M1223">
        <v>27</v>
      </c>
      <c r="N1223">
        <v>17</v>
      </c>
      <c r="O1223" t="str">
        <f>IF(OR(ISBLANK(N1223),ISBLANK(M1223)),"",IF(N1223&gt;(M1223+IF(ISBLANK(K1223),I1223,K1223)),H1223,IF(N1223&lt;(M1223+IF(ISBLANK(K1223),I1223,K1223)),G1223,"na")))</f>
        <v>DAL</v>
      </c>
      <c r="P1223" t="str">
        <f>IF(OR(ISBLANK(N1223),ISBLANK(M1223)),"",IF(N1223&gt;M1223,H1223,IF(N1223&lt;M1223,G1223,"na")))</f>
        <v>DAL</v>
      </c>
      <c r="Q1223" s="23" t="str">
        <f t="shared" si="39"/>
        <v/>
      </c>
    </row>
    <row r="1224" spans="1:17" x14ac:dyDescent="0.25">
      <c r="A1224">
        <v>1223</v>
      </c>
      <c r="B1224" s="2" t="str">
        <f>CONCATENATE(D1224,"_",IF(E1224&lt;10,CONCATENATE("0",E1224),E1224),"_",H1224,"@",G1224)</f>
        <v>2016_11_JAX@DET</v>
      </c>
      <c r="C1224" t="s">
        <v>1</v>
      </c>
      <c r="D1224">
        <v>2016</v>
      </c>
      <c r="E1224">
        <f t="shared" si="38"/>
        <v>11</v>
      </c>
      <c r="F1224">
        <v>11</v>
      </c>
      <c r="G1224" t="s">
        <v>73</v>
      </c>
      <c r="H1224" t="s">
        <v>77</v>
      </c>
      <c r="I1224">
        <v>-6.5</v>
      </c>
      <c r="K1224">
        <v>-6</v>
      </c>
      <c r="M1224">
        <v>26</v>
      </c>
      <c r="N1224">
        <v>19</v>
      </c>
      <c r="O1224" t="str">
        <f>IF(OR(ISBLANK(N1224),ISBLANK(M1224)),"",IF(N1224&gt;(M1224+IF(ISBLANK(K1224),I1224,K1224)),H1224,IF(N1224&lt;(M1224+IF(ISBLANK(K1224),I1224,K1224)),G1224,"na")))</f>
        <v>DET</v>
      </c>
      <c r="P1224" t="str">
        <f>IF(OR(ISBLANK(N1224),ISBLANK(M1224)),"",IF(N1224&gt;M1224,H1224,IF(N1224&lt;M1224,G1224,"na")))</f>
        <v>DET</v>
      </c>
      <c r="Q1224" s="23" t="str">
        <f t="shared" si="39"/>
        <v/>
      </c>
    </row>
    <row r="1225" spans="1:17" x14ac:dyDescent="0.25">
      <c r="A1225">
        <v>1224</v>
      </c>
      <c r="B1225" s="2" t="str">
        <f>CONCATENATE(D1225,"_",IF(E1225&lt;10,CONCATENATE("0",E1225),E1225),"_",H1225,"@",G1225)</f>
        <v>2016_11_TEN@IND</v>
      </c>
      <c r="C1225" t="s">
        <v>1</v>
      </c>
      <c r="D1225">
        <v>2016</v>
      </c>
      <c r="E1225">
        <f t="shared" si="38"/>
        <v>11</v>
      </c>
      <c r="F1225">
        <v>11</v>
      </c>
      <c r="G1225" t="s">
        <v>76</v>
      </c>
      <c r="H1225" t="s">
        <v>93</v>
      </c>
      <c r="I1225">
        <v>-3</v>
      </c>
      <c r="K1225">
        <v>-2.5</v>
      </c>
      <c r="M1225">
        <v>24</v>
      </c>
      <c r="N1225">
        <v>17</v>
      </c>
      <c r="O1225" t="str">
        <f>IF(OR(ISBLANK(N1225),ISBLANK(M1225)),"",IF(N1225&gt;(M1225+IF(ISBLANK(K1225),I1225,K1225)),H1225,IF(N1225&lt;(M1225+IF(ISBLANK(K1225),I1225,K1225)),G1225,"na")))</f>
        <v>IND</v>
      </c>
      <c r="P1225" t="str">
        <f>IF(OR(ISBLANK(N1225),ISBLANK(M1225)),"",IF(N1225&gt;M1225,H1225,IF(N1225&lt;M1225,G1225,"na")))</f>
        <v>IND</v>
      </c>
      <c r="Q1225" s="23" t="str">
        <f t="shared" si="39"/>
        <v/>
      </c>
    </row>
    <row r="1226" spans="1:17" x14ac:dyDescent="0.25">
      <c r="A1226">
        <v>1225</v>
      </c>
      <c r="B1226" s="2" t="str">
        <f>CONCATENATE(D1226,"_",IF(E1226&lt;10,CONCATENATE("0",E1226),E1226),"_",H1226,"@",G1226)</f>
        <v>2016_11_MIA@LAR</v>
      </c>
      <c r="C1226" t="s">
        <v>1</v>
      </c>
      <c r="D1226">
        <v>2016</v>
      </c>
      <c r="E1226">
        <f t="shared" si="38"/>
        <v>11</v>
      </c>
      <c r="F1226">
        <v>11</v>
      </c>
      <c r="G1226" t="s">
        <v>123</v>
      </c>
      <c r="H1226" t="s">
        <v>79</v>
      </c>
      <c r="I1226">
        <v>-1</v>
      </c>
      <c r="K1226">
        <v>1</v>
      </c>
      <c r="M1226">
        <v>10</v>
      </c>
      <c r="N1226">
        <v>14</v>
      </c>
      <c r="O1226" t="str">
        <f>IF(OR(ISBLANK(N1226),ISBLANK(M1226)),"",IF(N1226&gt;(M1226+IF(ISBLANK(K1226),I1226,K1226)),H1226,IF(N1226&lt;(M1226+IF(ISBLANK(K1226),I1226,K1226)),G1226,"na")))</f>
        <v>MIA</v>
      </c>
      <c r="P1226" t="str">
        <f>IF(OR(ISBLANK(N1226),ISBLANK(M1226)),"",IF(N1226&gt;M1226,H1226,IF(N1226&lt;M1226,G1226,"na")))</f>
        <v>MIA</v>
      </c>
      <c r="Q1226" s="23" t="str">
        <f t="shared" si="39"/>
        <v/>
      </c>
    </row>
    <row r="1227" spans="1:17" x14ac:dyDescent="0.25">
      <c r="A1227">
        <v>1226</v>
      </c>
      <c r="B1227" s="2" t="str">
        <f>CONCATENATE(D1227,"_",IF(E1227&lt;10,CONCATENATE("0",E1227),E1227),"_",H1227,"@",G1227)</f>
        <v>2016_11_NWE@SFO</v>
      </c>
      <c r="C1227" t="s">
        <v>1</v>
      </c>
      <c r="D1227">
        <v>2016</v>
      </c>
      <c r="E1227">
        <f t="shared" si="38"/>
        <v>11</v>
      </c>
      <c r="F1227">
        <v>11</v>
      </c>
      <c r="G1227" t="s">
        <v>333</v>
      </c>
      <c r="H1227" t="s">
        <v>332</v>
      </c>
      <c r="I1227">
        <v>14</v>
      </c>
      <c r="K1227">
        <v>-12</v>
      </c>
      <c r="M1227">
        <v>17</v>
      </c>
      <c r="N1227">
        <v>30</v>
      </c>
      <c r="O1227" t="str">
        <f>IF(OR(ISBLANK(N1227),ISBLANK(M1227)),"",IF(N1227&gt;(M1227+IF(ISBLANK(K1227),I1227,K1227)),H1227,IF(N1227&lt;(M1227+IF(ISBLANK(K1227),I1227,K1227)),G1227,"na")))</f>
        <v>NWE</v>
      </c>
      <c r="P1227" t="str">
        <f>IF(OR(ISBLANK(N1227),ISBLANK(M1227)),"",IF(N1227&gt;M1227,H1227,IF(N1227&lt;M1227,G1227,"na")))</f>
        <v>NWE</v>
      </c>
      <c r="Q1227" s="23" t="str">
        <f t="shared" si="39"/>
        <v/>
      </c>
    </row>
    <row r="1228" spans="1:17" x14ac:dyDescent="0.25">
      <c r="A1228">
        <v>1227</v>
      </c>
      <c r="B1228" s="2" t="str">
        <f>CONCATENATE(D1228,"_",IF(E1228&lt;10,CONCATENATE("0",E1228),E1228),"_",H1228,"@",G1228)</f>
        <v>2016_11_PHI@SEA</v>
      </c>
      <c r="C1228" t="s">
        <v>1</v>
      </c>
      <c r="D1228">
        <v>2016</v>
      </c>
      <c r="E1228">
        <f t="shared" si="38"/>
        <v>11</v>
      </c>
      <c r="F1228">
        <v>11</v>
      </c>
      <c r="G1228" t="s">
        <v>89</v>
      </c>
      <c r="H1228" t="s">
        <v>86</v>
      </c>
      <c r="I1228">
        <v>-4.5</v>
      </c>
      <c r="K1228">
        <v>-6.5</v>
      </c>
      <c r="M1228">
        <v>26</v>
      </c>
      <c r="N1228">
        <v>15</v>
      </c>
      <c r="O1228" t="str">
        <f>IF(OR(ISBLANK(N1228),ISBLANK(M1228)),"",IF(N1228&gt;(M1228+IF(ISBLANK(K1228),I1228,K1228)),H1228,IF(N1228&lt;(M1228+IF(ISBLANK(K1228),I1228,K1228)),G1228,"na")))</f>
        <v>SEA</v>
      </c>
      <c r="P1228" t="str">
        <f>IF(OR(ISBLANK(N1228),ISBLANK(M1228)),"",IF(N1228&gt;M1228,H1228,IF(N1228&lt;M1228,G1228,"na")))</f>
        <v>SEA</v>
      </c>
      <c r="Q1228" s="23" t="str">
        <f t="shared" si="39"/>
        <v/>
      </c>
    </row>
    <row r="1229" spans="1:17" x14ac:dyDescent="0.25">
      <c r="A1229">
        <v>1228</v>
      </c>
      <c r="B1229" s="2" t="str">
        <f>CONCATENATE(D1229,"_",IF(E1229&lt;10,CONCATENATE("0",E1229),E1229),"_",H1229,"@",G1229)</f>
        <v>2016_11_GBY@WAS</v>
      </c>
      <c r="C1229" t="s">
        <v>1</v>
      </c>
      <c r="D1229">
        <v>2016</v>
      </c>
      <c r="E1229">
        <f t="shared" si="38"/>
        <v>11</v>
      </c>
      <c r="F1229">
        <v>11</v>
      </c>
      <c r="G1229" t="s">
        <v>94</v>
      </c>
      <c r="H1229" t="s">
        <v>330</v>
      </c>
      <c r="I1229">
        <v>-2.5</v>
      </c>
      <c r="K1229">
        <v>-3</v>
      </c>
      <c r="M1229">
        <v>42</v>
      </c>
      <c r="N1229">
        <v>24</v>
      </c>
      <c r="O1229" t="str">
        <f>IF(OR(ISBLANK(N1229),ISBLANK(M1229)),"",IF(N1229&gt;(M1229+IF(ISBLANK(K1229),I1229,K1229)),H1229,IF(N1229&lt;(M1229+IF(ISBLANK(K1229),I1229,K1229)),G1229,"na")))</f>
        <v>WAS</v>
      </c>
      <c r="P1229" t="str">
        <f>IF(OR(ISBLANK(N1229),ISBLANK(M1229)),"",IF(N1229&gt;M1229,H1229,IF(N1229&lt;M1229,G1229,"na")))</f>
        <v>WAS</v>
      </c>
      <c r="Q1229" s="23" t="str">
        <f t="shared" si="39"/>
        <v/>
      </c>
    </row>
    <row r="1230" spans="1:17" x14ac:dyDescent="0.25">
      <c r="A1230">
        <v>1229</v>
      </c>
      <c r="B1230" s="2" t="str">
        <f>CONCATENATE(D1230,"_",IF(E1230&lt;10,CONCATENATE("0",E1230),E1230),"_",H1230,"@",G1230)</f>
        <v>2016_11_HOU@OAK</v>
      </c>
      <c r="C1230" t="s">
        <v>1</v>
      </c>
      <c r="D1230">
        <v>2016</v>
      </c>
      <c r="E1230">
        <f t="shared" si="38"/>
        <v>11</v>
      </c>
      <c r="F1230">
        <v>11</v>
      </c>
      <c r="G1230" t="s">
        <v>85</v>
      </c>
      <c r="H1230" t="s">
        <v>75</v>
      </c>
      <c r="I1230">
        <v>-5.5</v>
      </c>
      <c r="K1230">
        <v>-6</v>
      </c>
      <c r="M1230">
        <v>27</v>
      </c>
      <c r="N1230">
        <v>20</v>
      </c>
      <c r="O1230" t="str">
        <f>IF(OR(ISBLANK(N1230),ISBLANK(M1230)),"",IF(N1230&gt;(M1230+IF(ISBLANK(K1230),I1230,K1230)),H1230,IF(N1230&lt;(M1230+IF(ISBLANK(K1230),I1230,K1230)),G1230,"na")))</f>
        <v>OAK</v>
      </c>
      <c r="P1230" t="str">
        <f>IF(OR(ISBLANK(N1230),ISBLANK(M1230)),"",IF(N1230&gt;M1230,H1230,IF(N1230&lt;M1230,G1230,"na")))</f>
        <v>OAK</v>
      </c>
      <c r="Q1230" s="23" t="str">
        <f t="shared" si="39"/>
        <v/>
      </c>
    </row>
    <row r="1231" spans="1:17" x14ac:dyDescent="0.25">
      <c r="A1231">
        <v>1230</v>
      </c>
      <c r="B1231" s="2" t="str">
        <f>CONCATENATE(D1231,"_",IF(E1231&lt;10,CONCATENATE("0",E1231),E1231),"_",H1231,"@",G1231)</f>
        <v>2016_12_MIN@DET</v>
      </c>
      <c r="C1231" t="s">
        <v>1</v>
      </c>
      <c r="D1231">
        <v>2016</v>
      </c>
      <c r="E1231">
        <f t="shared" si="38"/>
        <v>12</v>
      </c>
      <c r="F1231">
        <v>12</v>
      </c>
      <c r="G1231" t="s">
        <v>73</v>
      </c>
      <c r="H1231" t="s">
        <v>80</v>
      </c>
      <c r="I1231">
        <v>-2.5</v>
      </c>
      <c r="K1231">
        <v>-1</v>
      </c>
      <c r="M1231">
        <v>16</v>
      </c>
      <c r="N1231">
        <v>13</v>
      </c>
      <c r="O1231" t="str">
        <f>IF(OR(ISBLANK(N1231),ISBLANK(M1231)),"",IF(N1231&gt;(M1231+IF(ISBLANK(K1231),I1231,K1231)),H1231,IF(N1231&lt;(M1231+IF(ISBLANK(K1231),I1231,K1231)),G1231,"na")))</f>
        <v>DET</v>
      </c>
      <c r="P1231" t="str">
        <f>IF(OR(ISBLANK(N1231),ISBLANK(M1231)),"",IF(N1231&gt;M1231,H1231,IF(N1231&lt;M1231,G1231,"na")))</f>
        <v>DET</v>
      </c>
      <c r="Q1231" s="23" t="str">
        <f t="shared" si="39"/>
        <v/>
      </c>
    </row>
    <row r="1232" spans="1:17" x14ac:dyDescent="0.25">
      <c r="A1232">
        <v>1231</v>
      </c>
      <c r="B1232" s="2" t="str">
        <f>CONCATENATE(D1232,"_",IF(E1232&lt;10,CONCATENATE("0",E1232),E1232),"_",H1232,"@",G1232)</f>
        <v>2016_12_WAS@DAL</v>
      </c>
      <c r="C1232" t="s">
        <v>1</v>
      </c>
      <c r="D1232">
        <v>2016</v>
      </c>
      <c r="E1232">
        <f t="shared" si="38"/>
        <v>12</v>
      </c>
      <c r="F1232">
        <v>12</v>
      </c>
      <c r="G1232" t="s">
        <v>71</v>
      </c>
      <c r="H1232" t="s">
        <v>94</v>
      </c>
      <c r="I1232">
        <v>-7</v>
      </c>
      <c r="K1232">
        <v>-7</v>
      </c>
      <c r="M1232">
        <v>31</v>
      </c>
      <c r="N1232">
        <v>26</v>
      </c>
      <c r="O1232" t="str">
        <f>IF(OR(ISBLANK(N1232),ISBLANK(M1232)),"",IF(N1232&gt;(M1232+IF(ISBLANK(K1232),I1232,K1232)),H1232,IF(N1232&lt;(M1232+IF(ISBLANK(K1232),I1232,K1232)),G1232,"na")))</f>
        <v>WAS</v>
      </c>
      <c r="P1232" t="str">
        <f>IF(OR(ISBLANK(N1232),ISBLANK(M1232)),"",IF(N1232&gt;M1232,H1232,IF(N1232&lt;M1232,G1232,"na")))</f>
        <v>DAL</v>
      </c>
      <c r="Q1232" s="23" t="str">
        <f t="shared" si="39"/>
        <v/>
      </c>
    </row>
    <row r="1233" spans="1:17" x14ac:dyDescent="0.25">
      <c r="A1233">
        <v>1232</v>
      </c>
      <c r="B1233" s="2" t="str">
        <f>CONCATENATE(D1233,"_",IF(E1233&lt;10,CONCATENATE("0",E1233),E1233),"_",H1233,"@",G1233)</f>
        <v>2016_12_PIT@IND</v>
      </c>
      <c r="C1233" t="s">
        <v>1</v>
      </c>
      <c r="D1233">
        <v>2016</v>
      </c>
      <c r="E1233">
        <f t="shared" si="38"/>
        <v>12</v>
      </c>
      <c r="F1233">
        <v>12</v>
      </c>
      <c r="G1233" t="s">
        <v>76</v>
      </c>
      <c r="H1233" t="s">
        <v>87</v>
      </c>
      <c r="I1233">
        <v>3</v>
      </c>
      <c r="K1233">
        <v>9</v>
      </c>
      <c r="M1233">
        <v>7</v>
      </c>
      <c r="N1233">
        <v>28</v>
      </c>
      <c r="O1233" t="str">
        <f>IF(OR(ISBLANK(N1233),ISBLANK(M1233)),"",IF(N1233&gt;(M1233+IF(ISBLANK(K1233),I1233,K1233)),H1233,IF(N1233&lt;(M1233+IF(ISBLANK(K1233),I1233,K1233)),G1233,"na")))</f>
        <v>PIT</v>
      </c>
      <c r="P1233" t="str">
        <f>IF(OR(ISBLANK(N1233),ISBLANK(M1233)),"",IF(N1233&gt;M1233,H1233,IF(N1233&lt;M1233,G1233,"na")))</f>
        <v>PIT</v>
      </c>
      <c r="Q1233" s="23" t="str">
        <f t="shared" si="39"/>
        <v/>
      </c>
    </row>
    <row r="1234" spans="1:17" x14ac:dyDescent="0.25">
      <c r="A1234">
        <v>1233</v>
      </c>
      <c r="B1234" s="2" t="str">
        <f>CONCATENATE(D1234,"_",IF(E1234&lt;10,CONCATENATE("0",E1234),E1234),"_",H1234,"@",G1234)</f>
        <v>2016_12_LAR@NOR</v>
      </c>
      <c r="C1234" t="s">
        <v>1</v>
      </c>
      <c r="D1234">
        <v>2016</v>
      </c>
      <c r="E1234">
        <f t="shared" si="38"/>
        <v>12</v>
      </c>
      <c r="F1234">
        <v>12</v>
      </c>
      <c r="G1234" t="s">
        <v>335</v>
      </c>
      <c r="H1234" t="s">
        <v>123</v>
      </c>
      <c r="I1234">
        <v>-6.5</v>
      </c>
      <c r="K1234">
        <v>-7.5</v>
      </c>
      <c r="M1234">
        <v>49</v>
      </c>
      <c r="N1234">
        <v>21</v>
      </c>
      <c r="O1234" t="str">
        <f>IF(OR(ISBLANK(N1234),ISBLANK(M1234)),"",IF(N1234&gt;(M1234+IF(ISBLANK(K1234),I1234,K1234)),H1234,IF(N1234&lt;(M1234+IF(ISBLANK(K1234),I1234,K1234)),G1234,"na")))</f>
        <v>NOR</v>
      </c>
      <c r="P1234" t="str">
        <f>IF(OR(ISBLANK(N1234),ISBLANK(M1234)),"",IF(N1234&gt;M1234,H1234,IF(N1234&lt;M1234,G1234,"na")))</f>
        <v>NOR</v>
      </c>
      <c r="Q1234" s="23" t="str">
        <f t="shared" si="39"/>
        <v/>
      </c>
    </row>
    <row r="1235" spans="1:17" x14ac:dyDescent="0.25">
      <c r="A1235">
        <v>1234</v>
      </c>
      <c r="B1235" s="2" t="str">
        <f>CONCATENATE(D1235,"_",IF(E1235&lt;10,CONCATENATE("0",E1235),E1235),"_",H1235,"@",G1235)</f>
        <v>2016_12_TEN@CHI</v>
      </c>
      <c r="C1235" t="s">
        <v>1</v>
      </c>
      <c r="D1235">
        <v>2016</v>
      </c>
      <c r="E1235">
        <f t="shared" si="38"/>
        <v>12</v>
      </c>
      <c r="F1235">
        <v>12</v>
      </c>
      <c r="G1235" t="s">
        <v>68</v>
      </c>
      <c r="H1235" t="s">
        <v>93</v>
      </c>
      <c r="I1235">
        <v>1.5</v>
      </c>
      <c r="K1235">
        <v>5.5</v>
      </c>
      <c r="M1235">
        <v>21</v>
      </c>
      <c r="N1235">
        <v>27</v>
      </c>
      <c r="O1235" t="str">
        <f>IF(OR(ISBLANK(N1235),ISBLANK(M1235)),"",IF(N1235&gt;(M1235+IF(ISBLANK(K1235),I1235,K1235)),H1235,IF(N1235&lt;(M1235+IF(ISBLANK(K1235),I1235,K1235)),G1235,"na")))</f>
        <v>TEN</v>
      </c>
      <c r="P1235" t="str">
        <f>IF(OR(ISBLANK(N1235),ISBLANK(M1235)),"",IF(N1235&gt;M1235,H1235,IF(N1235&lt;M1235,G1235,"na")))</f>
        <v>TEN</v>
      </c>
      <c r="Q1235" s="23" t="str">
        <f t="shared" si="39"/>
        <v/>
      </c>
    </row>
    <row r="1236" spans="1:17" x14ac:dyDescent="0.25">
      <c r="A1236">
        <v>1235</v>
      </c>
      <c r="B1236" s="2" t="str">
        <f>CONCATENATE(D1236,"_",IF(E1236&lt;10,CONCATENATE("0",E1236),E1236),"_",H1236,"@",G1236)</f>
        <v>2016_12_ARI@ATL</v>
      </c>
      <c r="C1236" t="s">
        <v>1</v>
      </c>
      <c r="D1236">
        <v>2016</v>
      </c>
      <c r="E1236">
        <f t="shared" si="38"/>
        <v>12</v>
      </c>
      <c r="F1236">
        <v>12</v>
      </c>
      <c r="G1236" t="s">
        <v>20</v>
      </c>
      <c r="H1236" t="s">
        <v>64</v>
      </c>
      <c r="I1236">
        <v>-4</v>
      </c>
      <c r="K1236">
        <v>-5</v>
      </c>
      <c r="M1236">
        <v>38</v>
      </c>
      <c r="N1236">
        <v>19</v>
      </c>
      <c r="O1236" t="str">
        <f>IF(OR(ISBLANK(N1236),ISBLANK(M1236)),"",IF(N1236&gt;(M1236+IF(ISBLANK(K1236),I1236,K1236)),H1236,IF(N1236&lt;(M1236+IF(ISBLANK(K1236),I1236,K1236)),G1236,"na")))</f>
        <v>ATL</v>
      </c>
      <c r="P1236" t="str">
        <f>IF(OR(ISBLANK(N1236),ISBLANK(M1236)),"",IF(N1236&gt;M1236,H1236,IF(N1236&lt;M1236,G1236,"na")))</f>
        <v>ATL</v>
      </c>
      <c r="Q1236" s="23" t="str">
        <f t="shared" si="39"/>
        <v/>
      </c>
    </row>
    <row r="1237" spans="1:17" x14ac:dyDescent="0.25">
      <c r="A1237">
        <v>1236</v>
      </c>
      <c r="B1237" s="2" t="str">
        <f>CONCATENATE(D1237,"_",IF(E1237&lt;10,CONCATENATE("0",E1237),E1237),"_",H1237,"@",G1237)</f>
        <v>2016_12_NYG@CLE</v>
      </c>
      <c r="C1237" t="s">
        <v>1</v>
      </c>
      <c r="D1237">
        <v>2016</v>
      </c>
      <c r="E1237">
        <f t="shared" si="38"/>
        <v>12</v>
      </c>
      <c r="F1237">
        <v>12</v>
      </c>
      <c r="G1237" t="s">
        <v>70</v>
      </c>
      <c r="H1237" t="s">
        <v>83</v>
      </c>
      <c r="I1237">
        <v>6.5</v>
      </c>
      <c r="K1237">
        <v>7</v>
      </c>
      <c r="M1237">
        <v>13</v>
      </c>
      <c r="N1237">
        <v>27</v>
      </c>
      <c r="O1237" t="str">
        <f>IF(OR(ISBLANK(N1237),ISBLANK(M1237)),"",IF(N1237&gt;(M1237+IF(ISBLANK(K1237),I1237,K1237)),H1237,IF(N1237&lt;(M1237+IF(ISBLANK(K1237),I1237,K1237)),G1237,"na")))</f>
        <v>NYG</v>
      </c>
      <c r="P1237" t="str">
        <f>IF(OR(ISBLANK(N1237),ISBLANK(M1237)),"",IF(N1237&gt;M1237,H1237,IF(N1237&lt;M1237,G1237,"na")))</f>
        <v>NYG</v>
      </c>
      <c r="Q1237" s="23" t="str">
        <f t="shared" si="39"/>
        <v/>
      </c>
    </row>
    <row r="1238" spans="1:17" x14ac:dyDescent="0.25">
      <c r="A1238">
        <v>1237</v>
      </c>
      <c r="B1238" s="2" t="str">
        <f>CONCATENATE(D1238,"_",IF(E1238&lt;10,CONCATENATE("0",E1238),E1238),"_",H1238,"@",G1238)</f>
        <v>2016_12_SD@HOU</v>
      </c>
      <c r="C1238" t="s">
        <v>1</v>
      </c>
      <c r="D1238">
        <v>2016</v>
      </c>
      <c r="E1238">
        <f t="shared" si="38"/>
        <v>12</v>
      </c>
      <c r="F1238">
        <v>12</v>
      </c>
      <c r="G1238" t="s">
        <v>75</v>
      </c>
      <c r="H1238" t="s">
        <v>88</v>
      </c>
      <c r="I1238">
        <v>0</v>
      </c>
      <c r="K1238">
        <v>2.5</v>
      </c>
      <c r="M1238">
        <v>13</v>
      </c>
      <c r="N1238">
        <v>21</v>
      </c>
      <c r="O1238" t="str">
        <f>IF(OR(ISBLANK(N1238),ISBLANK(M1238)),"",IF(N1238&gt;(M1238+IF(ISBLANK(K1238),I1238,K1238)),H1238,IF(N1238&lt;(M1238+IF(ISBLANK(K1238),I1238,K1238)),G1238,"na")))</f>
        <v>SD</v>
      </c>
      <c r="P1238" t="str">
        <f>IF(OR(ISBLANK(N1238),ISBLANK(M1238)),"",IF(N1238&gt;M1238,H1238,IF(N1238&lt;M1238,G1238,"na")))</f>
        <v>SD</v>
      </c>
      <c r="Q1238" s="23" t="str">
        <f t="shared" si="39"/>
        <v/>
      </c>
    </row>
    <row r="1239" spans="1:17" x14ac:dyDescent="0.25">
      <c r="A1239">
        <v>1238</v>
      </c>
      <c r="B1239" s="2" t="str">
        <f>CONCATENATE(D1239,"_",IF(E1239&lt;10,CONCATENATE("0",E1239),E1239),"_",H1239,"@",G1239)</f>
        <v>2016_12_JAX@BUF</v>
      </c>
      <c r="C1239" t="s">
        <v>1</v>
      </c>
      <c r="D1239">
        <v>2016</v>
      </c>
      <c r="E1239">
        <f t="shared" si="38"/>
        <v>12</v>
      </c>
      <c r="F1239">
        <v>12</v>
      </c>
      <c r="G1239" t="s">
        <v>66</v>
      </c>
      <c r="H1239" t="s">
        <v>77</v>
      </c>
      <c r="I1239">
        <v>-7</v>
      </c>
      <c r="K1239">
        <v>-7.5</v>
      </c>
      <c r="M1239">
        <v>28</v>
      </c>
      <c r="N1239">
        <v>21</v>
      </c>
      <c r="O1239" t="str">
        <f>IF(OR(ISBLANK(N1239),ISBLANK(M1239)),"",IF(N1239&gt;(M1239+IF(ISBLANK(K1239),I1239,K1239)),H1239,IF(N1239&lt;(M1239+IF(ISBLANK(K1239),I1239,K1239)),G1239,"na")))</f>
        <v>JAX</v>
      </c>
      <c r="P1239" t="str">
        <f>IF(OR(ISBLANK(N1239),ISBLANK(M1239)),"",IF(N1239&gt;M1239,H1239,IF(N1239&lt;M1239,G1239,"na")))</f>
        <v>BUF</v>
      </c>
      <c r="Q1239" s="23" t="str">
        <f t="shared" si="39"/>
        <v/>
      </c>
    </row>
    <row r="1240" spans="1:17" x14ac:dyDescent="0.25">
      <c r="A1240">
        <v>1239</v>
      </c>
      <c r="B1240" s="2" t="str">
        <f>CONCATENATE(D1240,"_",IF(E1240&lt;10,CONCATENATE("0",E1240),E1240),"_",H1240,"@",G1240)</f>
        <v>2016_12_CIN@BAL</v>
      </c>
      <c r="C1240" t="s">
        <v>1</v>
      </c>
      <c r="D1240">
        <v>2016</v>
      </c>
      <c r="E1240">
        <f t="shared" si="38"/>
        <v>12</v>
      </c>
      <c r="F1240">
        <v>12</v>
      </c>
      <c r="G1240" t="s">
        <v>65</v>
      </c>
      <c r="H1240" t="s">
        <v>69</v>
      </c>
      <c r="I1240">
        <v>-3.5</v>
      </c>
      <c r="K1240">
        <v>-4</v>
      </c>
      <c r="M1240">
        <v>19</v>
      </c>
      <c r="N1240">
        <v>14</v>
      </c>
      <c r="O1240" t="str">
        <f>IF(OR(ISBLANK(N1240),ISBLANK(M1240)),"",IF(N1240&gt;(M1240+IF(ISBLANK(K1240),I1240,K1240)),H1240,IF(N1240&lt;(M1240+IF(ISBLANK(K1240),I1240,K1240)),G1240,"na")))</f>
        <v>BAL</v>
      </c>
      <c r="P1240" t="str">
        <f>IF(OR(ISBLANK(N1240),ISBLANK(M1240)),"",IF(N1240&gt;M1240,H1240,IF(N1240&lt;M1240,G1240,"na")))</f>
        <v>BAL</v>
      </c>
      <c r="Q1240" s="23" t="str">
        <f t="shared" si="39"/>
        <v/>
      </c>
    </row>
    <row r="1241" spans="1:17" x14ac:dyDescent="0.25">
      <c r="A1241">
        <v>1240</v>
      </c>
      <c r="B1241" s="2" t="str">
        <f>CONCATENATE(D1241,"_",IF(E1241&lt;10,CONCATENATE("0",E1241),E1241),"_",H1241,"@",G1241)</f>
        <v>2016_12_SFO@MIA</v>
      </c>
      <c r="C1241" t="s">
        <v>1</v>
      </c>
      <c r="D1241">
        <v>2016</v>
      </c>
      <c r="E1241">
        <f t="shared" si="38"/>
        <v>12</v>
      </c>
      <c r="F1241">
        <v>12</v>
      </c>
      <c r="G1241" t="s">
        <v>79</v>
      </c>
      <c r="H1241" t="s">
        <v>333</v>
      </c>
      <c r="I1241">
        <v>-8</v>
      </c>
      <c r="K1241">
        <v>-7</v>
      </c>
      <c r="M1241">
        <v>31</v>
      </c>
      <c r="N1241">
        <v>24</v>
      </c>
      <c r="O1241" t="str">
        <f>IF(OR(ISBLANK(N1241),ISBLANK(M1241)),"",IF(N1241&gt;(M1241+IF(ISBLANK(K1241),I1241,K1241)),H1241,IF(N1241&lt;(M1241+IF(ISBLANK(K1241),I1241,K1241)),G1241,"na")))</f>
        <v>na</v>
      </c>
      <c r="P1241" t="str">
        <f>IF(OR(ISBLANK(N1241),ISBLANK(M1241)),"",IF(N1241&gt;M1241,H1241,IF(N1241&lt;M1241,G1241,"na")))</f>
        <v>MIA</v>
      </c>
      <c r="Q1241" s="23" t="str">
        <f t="shared" si="39"/>
        <v/>
      </c>
    </row>
    <row r="1242" spans="1:17" x14ac:dyDescent="0.25">
      <c r="A1242">
        <v>1241</v>
      </c>
      <c r="B1242" s="2" t="str">
        <f>CONCATENATE(D1242,"_",IF(E1242&lt;10,CONCATENATE("0",E1242),E1242),"_",H1242,"@",G1242)</f>
        <v>2016_12_SEA@TBY</v>
      </c>
      <c r="C1242" t="s">
        <v>1</v>
      </c>
      <c r="D1242">
        <v>2016</v>
      </c>
      <c r="E1242">
        <f t="shared" si="38"/>
        <v>12</v>
      </c>
      <c r="F1242">
        <v>12</v>
      </c>
      <c r="G1242" t="s">
        <v>334</v>
      </c>
      <c r="H1242" t="s">
        <v>89</v>
      </c>
      <c r="I1242">
        <v>5.5</v>
      </c>
      <c r="K1242">
        <v>6</v>
      </c>
      <c r="M1242">
        <v>14</v>
      </c>
      <c r="N1242">
        <v>5</v>
      </c>
      <c r="O1242" t="str">
        <f>IF(OR(ISBLANK(N1242),ISBLANK(M1242)),"",IF(N1242&gt;(M1242+IF(ISBLANK(K1242),I1242,K1242)),H1242,IF(N1242&lt;(M1242+IF(ISBLANK(K1242),I1242,K1242)),G1242,"na")))</f>
        <v>TBY</v>
      </c>
      <c r="P1242" t="str">
        <f>IF(OR(ISBLANK(N1242),ISBLANK(M1242)),"",IF(N1242&gt;M1242,H1242,IF(N1242&lt;M1242,G1242,"na")))</f>
        <v>TBY</v>
      </c>
      <c r="Q1242" s="23" t="str">
        <f t="shared" si="39"/>
        <v/>
      </c>
    </row>
    <row r="1243" spans="1:17" x14ac:dyDescent="0.25">
      <c r="A1243">
        <v>1242</v>
      </c>
      <c r="B1243" s="2" t="str">
        <f>CONCATENATE(D1243,"_",IF(E1243&lt;10,CONCATENATE("0",E1243),E1243),"_",H1243,"@",G1243)</f>
        <v>2016_12_NWE@NYJ</v>
      </c>
      <c r="C1243" t="s">
        <v>1</v>
      </c>
      <c r="D1243">
        <v>2016</v>
      </c>
      <c r="E1243">
        <f t="shared" si="38"/>
        <v>12</v>
      </c>
      <c r="F1243">
        <v>12</v>
      </c>
      <c r="G1243" t="s">
        <v>84</v>
      </c>
      <c r="H1243" t="s">
        <v>332</v>
      </c>
      <c r="I1243">
        <v>9</v>
      </c>
      <c r="K1243">
        <v>7.5</v>
      </c>
      <c r="M1243">
        <v>17</v>
      </c>
      <c r="N1243">
        <v>22</v>
      </c>
      <c r="O1243" t="str">
        <f>IF(OR(ISBLANK(N1243),ISBLANK(M1243)),"",IF(N1243&gt;(M1243+IF(ISBLANK(K1243),I1243,K1243)),H1243,IF(N1243&lt;(M1243+IF(ISBLANK(K1243),I1243,K1243)),G1243,"na")))</f>
        <v>NYJ</v>
      </c>
      <c r="P1243" t="str">
        <f>IF(OR(ISBLANK(N1243),ISBLANK(M1243)),"",IF(N1243&gt;M1243,H1243,IF(N1243&lt;M1243,G1243,"na")))</f>
        <v>NWE</v>
      </c>
      <c r="Q1243" s="23" t="str">
        <f t="shared" si="39"/>
        <v/>
      </c>
    </row>
    <row r="1244" spans="1:17" x14ac:dyDescent="0.25">
      <c r="A1244">
        <v>1243</v>
      </c>
      <c r="B1244" s="2" t="str">
        <f>CONCATENATE(D1244,"_",IF(E1244&lt;10,CONCATENATE("0",E1244),E1244),"_",H1244,"@",G1244)</f>
        <v>2016_12_CAR@OAK</v>
      </c>
      <c r="C1244" t="s">
        <v>1</v>
      </c>
      <c r="D1244">
        <v>2016</v>
      </c>
      <c r="E1244">
        <f t="shared" si="38"/>
        <v>12</v>
      </c>
      <c r="F1244">
        <v>12</v>
      </c>
      <c r="G1244" t="s">
        <v>85</v>
      </c>
      <c r="H1244" t="s">
        <v>67</v>
      </c>
      <c r="I1244">
        <v>-4</v>
      </c>
      <c r="K1244">
        <v>-3.5</v>
      </c>
      <c r="M1244">
        <v>35</v>
      </c>
      <c r="N1244">
        <v>32</v>
      </c>
      <c r="O1244" t="str">
        <f>IF(OR(ISBLANK(N1244),ISBLANK(M1244)),"",IF(N1244&gt;(M1244+IF(ISBLANK(K1244),I1244,K1244)),H1244,IF(N1244&lt;(M1244+IF(ISBLANK(K1244),I1244,K1244)),G1244,"na")))</f>
        <v>CAR</v>
      </c>
      <c r="P1244" t="str">
        <f>IF(OR(ISBLANK(N1244),ISBLANK(M1244)),"",IF(N1244&gt;M1244,H1244,IF(N1244&lt;M1244,G1244,"na")))</f>
        <v>OAK</v>
      </c>
      <c r="Q1244" s="23" t="str">
        <f t="shared" si="39"/>
        <v/>
      </c>
    </row>
    <row r="1245" spans="1:17" x14ac:dyDescent="0.25">
      <c r="A1245">
        <v>1244</v>
      </c>
      <c r="B1245" s="2" t="str">
        <f>CONCATENATE(D1245,"_",IF(E1245&lt;10,CONCATENATE("0",E1245),E1245),"_",H1245,"@",G1245)</f>
        <v>2016_12_KCY@DEN</v>
      </c>
      <c r="C1245" t="s">
        <v>1</v>
      </c>
      <c r="D1245">
        <v>2016</v>
      </c>
      <c r="E1245">
        <f t="shared" si="38"/>
        <v>12</v>
      </c>
      <c r="F1245">
        <v>12</v>
      </c>
      <c r="G1245" t="s">
        <v>72</v>
      </c>
      <c r="H1245" t="s">
        <v>331</v>
      </c>
      <c r="I1245">
        <v>-3.5</v>
      </c>
      <c r="K1245">
        <v>-3.5</v>
      </c>
      <c r="M1245">
        <v>27</v>
      </c>
      <c r="N1245">
        <v>30</v>
      </c>
      <c r="O1245" t="str">
        <f>IF(OR(ISBLANK(N1245),ISBLANK(M1245)),"",IF(N1245&gt;(M1245+IF(ISBLANK(K1245),I1245,K1245)),H1245,IF(N1245&lt;(M1245+IF(ISBLANK(K1245),I1245,K1245)),G1245,"na")))</f>
        <v>KCY</v>
      </c>
      <c r="P1245" t="str">
        <f>IF(OR(ISBLANK(N1245),ISBLANK(M1245)),"",IF(N1245&gt;M1245,H1245,IF(N1245&lt;M1245,G1245,"na")))</f>
        <v>KCY</v>
      </c>
      <c r="Q1245" s="23" t="str">
        <f t="shared" si="39"/>
        <v/>
      </c>
    </row>
    <row r="1246" spans="1:17" x14ac:dyDescent="0.25">
      <c r="A1246">
        <v>1245</v>
      </c>
      <c r="B1246" s="2" t="str">
        <f>CONCATENATE(D1246,"_",IF(E1246&lt;10,CONCATENATE("0",E1246),E1246),"_",H1246,"@",G1246)</f>
        <v>2016_12_GBY@PHI</v>
      </c>
      <c r="C1246" t="s">
        <v>1</v>
      </c>
      <c r="D1246">
        <v>2016</v>
      </c>
      <c r="E1246">
        <f t="shared" si="38"/>
        <v>12</v>
      </c>
      <c r="F1246">
        <v>12</v>
      </c>
      <c r="G1246" t="s">
        <v>86</v>
      </c>
      <c r="H1246" t="s">
        <v>330</v>
      </c>
      <c r="I1246">
        <v>-3</v>
      </c>
      <c r="K1246">
        <v>-4</v>
      </c>
      <c r="M1246">
        <v>13</v>
      </c>
      <c r="N1246">
        <v>27</v>
      </c>
      <c r="O1246" t="str">
        <f>IF(OR(ISBLANK(N1246),ISBLANK(M1246)),"",IF(N1246&gt;(M1246+IF(ISBLANK(K1246),I1246,K1246)),H1246,IF(N1246&lt;(M1246+IF(ISBLANK(K1246),I1246,K1246)),G1246,"na")))</f>
        <v>GBY</v>
      </c>
      <c r="P1246" t="str">
        <f>IF(OR(ISBLANK(N1246),ISBLANK(M1246)),"",IF(N1246&gt;M1246,H1246,IF(N1246&lt;M1246,G1246,"na")))</f>
        <v>GBY</v>
      </c>
      <c r="Q1246" s="23" t="str">
        <f t="shared" si="39"/>
        <v/>
      </c>
    </row>
    <row r="1247" spans="1:17" x14ac:dyDescent="0.25">
      <c r="A1247">
        <v>1246</v>
      </c>
      <c r="B1247" s="2" t="str">
        <f>CONCATENATE(D1247,"_",IF(E1247&lt;10,CONCATENATE("0",E1247),E1247),"_",H1247,"@",G1247)</f>
        <v>2016_13_DAL@MIN</v>
      </c>
      <c r="C1247" t="s">
        <v>1</v>
      </c>
      <c r="D1247">
        <v>2016</v>
      </c>
      <c r="E1247">
        <f t="shared" si="38"/>
        <v>13</v>
      </c>
      <c r="F1247">
        <v>13</v>
      </c>
      <c r="G1247" t="s">
        <v>80</v>
      </c>
      <c r="H1247" t="s">
        <v>71</v>
      </c>
      <c r="I1247">
        <v>3</v>
      </c>
      <c r="K1247">
        <v>4</v>
      </c>
      <c r="M1247">
        <v>15</v>
      </c>
      <c r="N1247">
        <v>17</v>
      </c>
      <c r="O1247" t="str">
        <f>IF(OR(ISBLANK(N1247),ISBLANK(M1247)),"",IF(N1247&gt;(M1247+IF(ISBLANK(K1247),I1247,K1247)),H1247,IF(N1247&lt;(M1247+IF(ISBLANK(K1247),I1247,K1247)),G1247,"na")))</f>
        <v>MIN</v>
      </c>
      <c r="P1247" t="str">
        <f>IF(OR(ISBLANK(N1247),ISBLANK(M1247)),"",IF(N1247&gt;M1247,H1247,IF(N1247&lt;M1247,G1247,"na")))</f>
        <v>DAL</v>
      </c>
      <c r="Q1247" s="23" t="str">
        <f t="shared" si="39"/>
        <v/>
      </c>
    </row>
    <row r="1248" spans="1:17" x14ac:dyDescent="0.25">
      <c r="A1248">
        <v>1247</v>
      </c>
      <c r="B1248" s="2" t="str">
        <f>CONCATENATE(D1248,"_",IF(E1248&lt;10,CONCATENATE("0",E1248),E1248),"_",H1248,"@",G1248)</f>
        <v>2016_13_DET@NOR</v>
      </c>
      <c r="C1248" t="s">
        <v>1</v>
      </c>
      <c r="D1248">
        <v>2016</v>
      </c>
      <c r="E1248">
        <f t="shared" si="38"/>
        <v>13</v>
      </c>
      <c r="F1248">
        <v>13</v>
      </c>
      <c r="G1248" t="s">
        <v>335</v>
      </c>
      <c r="H1248" t="s">
        <v>73</v>
      </c>
      <c r="I1248">
        <v>-5</v>
      </c>
      <c r="K1248">
        <v>-6.5</v>
      </c>
      <c r="M1248">
        <v>13</v>
      </c>
      <c r="N1248">
        <v>28</v>
      </c>
      <c r="O1248" t="str">
        <f>IF(OR(ISBLANK(N1248),ISBLANK(M1248)),"",IF(N1248&gt;(M1248+IF(ISBLANK(K1248),I1248,K1248)),H1248,IF(N1248&lt;(M1248+IF(ISBLANK(K1248),I1248,K1248)),G1248,"na")))</f>
        <v>DET</v>
      </c>
      <c r="P1248" t="str">
        <f>IF(OR(ISBLANK(N1248),ISBLANK(M1248)),"",IF(N1248&gt;M1248,H1248,IF(N1248&lt;M1248,G1248,"na")))</f>
        <v>DET</v>
      </c>
      <c r="Q1248" s="23" t="str">
        <f t="shared" si="39"/>
        <v/>
      </c>
    </row>
    <row r="1249" spans="1:17" x14ac:dyDescent="0.25">
      <c r="A1249">
        <v>1248</v>
      </c>
      <c r="B1249" s="2" t="str">
        <f>CONCATENATE(D1249,"_",IF(E1249&lt;10,CONCATENATE("0",E1249),E1249),"_",H1249,"@",G1249)</f>
        <v>2016_13_LAR@NWE</v>
      </c>
      <c r="C1249" t="s">
        <v>1</v>
      </c>
      <c r="D1249">
        <v>2016</v>
      </c>
      <c r="E1249">
        <f t="shared" si="38"/>
        <v>13</v>
      </c>
      <c r="F1249">
        <v>13</v>
      </c>
      <c r="G1249" t="s">
        <v>332</v>
      </c>
      <c r="H1249" t="s">
        <v>123</v>
      </c>
      <c r="I1249">
        <v>-13</v>
      </c>
      <c r="K1249">
        <v>-13</v>
      </c>
      <c r="M1249">
        <v>26</v>
      </c>
      <c r="N1249">
        <v>10</v>
      </c>
      <c r="O1249" t="str">
        <f>IF(OR(ISBLANK(N1249),ISBLANK(M1249)),"",IF(N1249&gt;(M1249+IF(ISBLANK(K1249),I1249,K1249)),H1249,IF(N1249&lt;(M1249+IF(ISBLANK(K1249),I1249,K1249)),G1249,"na")))</f>
        <v>NWE</v>
      </c>
      <c r="P1249" t="str">
        <f>IF(OR(ISBLANK(N1249),ISBLANK(M1249)),"",IF(N1249&gt;M1249,H1249,IF(N1249&lt;M1249,G1249,"na")))</f>
        <v>NWE</v>
      </c>
      <c r="Q1249" s="23" t="str">
        <f t="shared" si="39"/>
        <v/>
      </c>
    </row>
    <row r="1250" spans="1:17" x14ac:dyDescent="0.25">
      <c r="A1250">
        <v>1249</v>
      </c>
      <c r="B1250" s="2" t="str">
        <f>CONCATENATE(D1250,"_",IF(E1250&lt;10,CONCATENATE("0",E1250),E1250),"_",H1250,"@",G1250)</f>
        <v>2016_13_DEN@JAX</v>
      </c>
      <c r="C1250" t="s">
        <v>1</v>
      </c>
      <c r="D1250">
        <v>2016</v>
      </c>
      <c r="E1250">
        <f t="shared" si="38"/>
        <v>13</v>
      </c>
      <c r="F1250">
        <v>13</v>
      </c>
      <c r="G1250" t="s">
        <v>77</v>
      </c>
      <c r="H1250" t="s">
        <v>72</v>
      </c>
      <c r="I1250">
        <v>4.5</v>
      </c>
      <c r="K1250">
        <v>3.5</v>
      </c>
      <c r="M1250">
        <v>10</v>
      </c>
      <c r="N1250">
        <v>20</v>
      </c>
      <c r="O1250" t="str">
        <f>IF(OR(ISBLANK(N1250),ISBLANK(M1250)),"",IF(N1250&gt;(M1250+IF(ISBLANK(K1250),I1250,K1250)),H1250,IF(N1250&lt;(M1250+IF(ISBLANK(K1250),I1250,K1250)),G1250,"na")))</f>
        <v>DEN</v>
      </c>
      <c r="P1250" t="str">
        <f>IF(OR(ISBLANK(N1250),ISBLANK(M1250)),"",IF(N1250&gt;M1250,H1250,IF(N1250&lt;M1250,G1250,"na")))</f>
        <v>DEN</v>
      </c>
      <c r="Q1250" s="23" t="str">
        <f t="shared" si="39"/>
        <v/>
      </c>
    </row>
    <row r="1251" spans="1:17" x14ac:dyDescent="0.25">
      <c r="A1251">
        <v>1250</v>
      </c>
      <c r="B1251" s="2" t="str">
        <f>CONCATENATE(D1251,"_",IF(E1251&lt;10,CONCATENATE("0",E1251),E1251),"_",H1251,"@",G1251)</f>
        <v>2016_13_SFO@CHI</v>
      </c>
      <c r="C1251" t="s">
        <v>1</v>
      </c>
      <c r="D1251">
        <v>2016</v>
      </c>
      <c r="E1251">
        <f t="shared" si="38"/>
        <v>13</v>
      </c>
      <c r="F1251">
        <v>13</v>
      </c>
      <c r="G1251" t="s">
        <v>68</v>
      </c>
      <c r="H1251" t="s">
        <v>333</v>
      </c>
      <c r="I1251">
        <v>-2.5</v>
      </c>
      <c r="K1251">
        <v>1</v>
      </c>
      <c r="M1251">
        <v>26</v>
      </c>
      <c r="N1251">
        <v>6</v>
      </c>
      <c r="O1251" t="str">
        <f>IF(OR(ISBLANK(N1251),ISBLANK(M1251)),"",IF(N1251&gt;(M1251+IF(ISBLANK(K1251),I1251,K1251)),H1251,IF(N1251&lt;(M1251+IF(ISBLANK(K1251),I1251,K1251)),G1251,"na")))</f>
        <v>CHI</v>
      </c>
      <c r="P1251" t="str">
        <f>IF(OR(ISBLANK(N1251),ISBLANK(M1251)),"",IF(N1251&gt;M1251,H1251,IF(N1251&lt;M1251,G1251,"na")))</f>
        <v>CHI</v>
      </c>
      <c r="Q1251" s="23" t="str">
        <f t="shared" si="39"/>
        <v/>
      </c>
    </row>
    <row r="1252" spans="1:17" x14ac:dyDescent="0.25">
      <c r="A1252">
        <v>1251</v>
      </c>
      <c r="B1252" s="2" t="str">
        <f>CONCATENATE(D1252,"_",IF(E1252&lt;10,CONCATENATE("0",E1252),E1252),"_",H1252,"@",G1252)</f>
        <v>2016_13_HOU@GBY</v>
      </c>
      <c r="C1252" t="s">
        <v>1</v>
      </c>
      <c r="D1252">
        <v>2016</v>
      </c>
      <c r="E1252">
        <f t="shared" si="38"/>
        <v>13</v>
      </c>
      <c r="F1252">
        <v>13</v>
      </c>
      <c r="G1252" t="s">
        <v>330</v>
      </c>
      <c r="H1252" t="s">
        <v>75</v>
      </c>
      <c r="I1252">
        <v>-4.5</v>
      </c>
      <c r="K1252">
        <v>-6.5</v>
      </c>
      <c r="M1252">
        <v>21</v>
      </c>
      <c r="N1252">
        <v>13</v>
      </c>
      <c r="O1252" t="str">
        <f>IF(OR(ISBLANK(N1252),ISBLANK(M1252)),"",IF(N1252&gt;(M1252+IF(ISBLANK(K1252),I1252,K1252)),H1252,IF(N1252&lt;(M1252+IF(ISBLANK(K1252),I1252,K1252)),G1252,"na")))</f>
        <v>GBY</v>
      </c>
      <c r="P1252" t="str">
        <f>IF(OR(ISBLANK(N1252),ISBLANK(M1252)),"",IF(N1252&gt;M1252,H1252,IF(N1252&lt;M1252,G1252,"na")))</f>
        <v>GBY</v>
      </c>
      <c r="Q1252" s="23" t="str">
        <f t="shared" si="39"/>
        <v/>
      </c>
    </row>
    <row r="1253" spans="1:17" x14ac:dyDescent="0.25">
      <c r="A1253">
        <v>1252</v>
      </c>
      <c r="B1253" s="2" t="str">
        <f>CONCATENATE(D1253,"_",IF(E1253&lt;10,CONCATENATE("0",E1253),E1253),"_",H1253,"@",G1253)</f>
        <v>2016_13_KCY@ATL</v>
      </c>
      <c r="C1253" t="s">
        <v>1</v>
      </c>
      <c r="D1253">
        <v>2016</v>
      </c>
      <c r="E1253">
        <f t="shared" si="38"/>
        <v>13</v>
      </c>
      <c r="F1253">
        <v>13</v>
      </c>
      <c r="G1253" t="s">
        <v>20</v>
      </c>
      <c r="H1253" t="s">
        <v>331</v>
      </c>
      <c r="I1253">
        <v>-3.5</v>
      </c>
      <c r="K1253">
        <v>-5</v>
      </c>
      <c r="M1253">
        <v>28</v>
      </c>
      <c r="N1253">
        <v>29</v>
      </c>
      <c r="O1253" t="str">
        <f>IF(OR(ISBLANK(N1253),ISBLANK(M1253)),"",IF(N1253&gt;(M1253+IF(ISBLANK(K1253),I1253,K1253)),H1253,IF(N1253&lt;(M1253+IF(ISBLANK(K1253),I1253,K1253)),G1253,"na")))</f>
        <v>KCY</v>
      </c>
      <c r="P1253" t="str">
        <f>IF(OR(ISBLANK(N1253),ISBLANK(M1253)),"",IF(N1253&gt;M1253,H1253,IF(N1253&lt;M1253,G1253,"na")))</f>
        <v>KCY</v>
      </c>
      <c r="Q1253" s="23" t="str">
        <f t="shared" si="39"/>
        <v/>
      </c>
    </row>
    <row r="1254" spans="1:17" x14ac:dyDescent="0.25">
      <c r="A1254">
        <v>1253</v>
      </c>
      <c r="B1254" s="2" t="str">
        <f>CONCATENATE(D1254,"_",IF(E1254&lt;10,CONCATENATE("0",E1254),E1254),"_",H1254,"@",G1254)</f>
        <v>2016_13_MIA@BAL</v>
      </c>
      <c r="C1254" t="s">
        <v>1</v>
      </c>
      <c r="D1254">
        <v>2016</v>
      </c>
      <c r="E1254">
        <f t="shared" si="38"/>
        <v>13</v>
      </c>
      <c r="F1254">
        <v>13</v>
      </c>
      <c r="G1254" t="s">
        <v>65</v>
      </c>
      <c r="H1254" t="s">
        <v>79</v>
      </c>
      <c r="I1254">
        <v>-3.5</v>
      </c>
      <c r="K1254">
        <v>-3.5</v>
      </c>
      <c r="M1254">
        <v>38</v>
      </c>
      <c r="N1254">
        <v>6</v>
      </c>
      <c r="O1254" t="str">
        <f>IF(OR(ISBLANK(N1254),ISBLANK(M1254)),"",IF(N1254&gt;(M1254+IF(ISBLANK(K1254),I1254,K1254)),H1254,IF(N1254&lt;(M1254+IF(ISBLANK(K1254),I1254,K1254)),G1254,"na")))</f>
        <v>BAL</v>
      </c>
      <c r="P1254" t="str">
        <f>IF(OR(ISBLANK(N1254),ISBLANK(M1254)),"",IF(N1254&gt;M1254,H1254,IF(N1254&lt;M1254,G1254,"na")))</f>
        <v>BAL</v>
      </c>
      <c r="Q1254" s="23" t="str">
        <f t="shared" si="39"/>
        <v/>
      </c>
    </row>
    <row r="1255" spans="1:17" x14ac:dyDescent="0.25">
      <c r="A1255">
        <v>1254</v>
      </c>
      <c r="B1255" s="2" t="str">
        <f>CONCATENATE(D1255,"_",IF(E1255&lt;10,CONCATENATE("0",E1255),E1255),"_",H1255,"@",G1255)</f>
        <v>2016_13_PHI@CIN</v>
      </c>
      <c r="C1255" t="s">
        <v>1</v>
      </c>
      <c r="D1255">
        <v>2016</v>
      </c>
      <c r="E1255">
        <f t="shared" si="38"/>
        <v>13</v>
      </c>
      <c r="F1255">
        <v>13</v>
      </c>
      <c r="G1255" t="s">
        <v>69</v>
      </c>
      <c r="H1255" t="s">
        <v>86</v>
      </c>
      <c r="I1255">
        <v>2.5</v>
      </c>
      <c r="K1255">
        <v>-1.5</v>
      </c>
      <c r="M1255">
        <v>32</v>
      </c>
      <c r="N1255">
        <v>14</v>
      </c>
      <c r="O1255" t="str">
        <f>IF(OR(ISBLANK(N1255),ISBLANK(M1255)),"",IF(N1255&gt;(M1255+IF(ISBLANK(K1255),I1255,K1255)),H1255,IF(N1255&lt;(M1255+IF(ISBLANK(K1255),I1255,K1255)),G1255,"na")))</f>
        <v>CIN</v>
      </c>
      <c r="P1255" t="str">
        <f>IF(OR(ISBLANK(N1255),ISBLANK(M1255)),"",IF(N1255&gt;M1255,H1255,IF(N1255&lt;M1255,G1255,"na")))</f>
        <v>CIN</v>
      </c>
      <c r="Q1255" s="23" t="str">
        <f t="shared" si="39"/>
        <v/>
      </c>
    </row>
    <row r="1256" spans="1:17" x14ac:dyDescent="0.25">
      <c r="A1256">
        <v>1255</v>
      </c>
      <c r="B1256" s="2" t="str">
        <f>CONCATENATE(D1256,"_",IF(E1256&lt;10,CONCATENATE("0",E1256),E1256),"_",H1256,"@",G1256)</f>
        <v>2016_13_BUF@OAK</v>
      </c>
      <c r="C1256" t="s">
        <v>1</v>
      </c>
      <c r="D1256">
        <v>2016</v>
      </c>
      <c r="E1256">
        <f t="shared" si="38"/>
        <v>13</v>
      </c>
      <c r="F1256">
        <v>13</v>
      </c>
      <c r="G1256" t="s">
        <v>85</v>
      </c>
      <c r="H1256" t="s">
        <v>66</v>
      </c>
      <c r="I1256">
        <v>-3</v>
      </c>
      <c r="K1256">
        <v>-3</v>
      </c>
      <c r="M1256">
        <v>38</v>
      </c>
      <c r="N1256">
        <v>24</v>
      </c>
      <c r="O1256" t="str">
        <f>IF(OR(ISBLANK(N1256),ISBLANK(M1256)),"",IF(N1256&gt;(M1256+IF(ISBLANK(K1256),I1256,K1256)),H1256,IF(N1256&lt;(M1256+IF(ISBLANK(K1256),I1256,K1256)),G1256,"na")))</f>
        <v>OAK</v>
      </c>
      <c r="P1256" t="str">
        <f>IF(OR(ISBLANK(N1256),ISBLANK(M1256)),"",IF(N1256&gt;M1256,H1256,IF(N1256&lt;M1256,G1256,"na")))</f>
        <v>OAK</v>
      </c>
      <c r="Q1256" s="23" t="str">
        <f t="shared" si="39"/>
        <v/>
      </c>
    </row>
    <row r="1257" spans="1:17" x14ac:dyDescent="0.25">
      <c r="A1257">
        <v>1256</v>
      </c>
      <c r="B1257" s="2" t="str">
        <f>CONCATENATE(D1257,"_",IF(E1257&lt;10,CONCATENATE("0",E1257),E1257),"_",H1257,"@",G1257)</f>
        <v>2016_13_TBY@SD</v>
      </c>
      <c r="C1257" t="s">
        <v>1</v>
      </c>
      <c r="D1257">
        <v>2016</v>
      </c>
      <c r="E1257">
        <f t="shared" si="38"/>
        <v>13</v>
      </c>
      <c r="F1257">
        <v>13</v>
      </c>
      <c r="G1257" t="s">
        <v>88</v>
      </c>
      <c r="H1257" t="s">
        <v>334</v>
      </c>
      <c r="I1257">
        <v>-4</v>
      </c>
      <c r="K1257">
        <v>-3.5</v>
      </c>
      <c r="M1257">
        <v>21</v>
      </c>
      <c r="N1257">
        <v>28</v>
      </c>
      <c r="O1257" t="str">
        <f>IF(OR(ISBLANK(N1257),ISBLANK(M1257)),"",IF(N1257&gt;(M1257+IF(ISBLANK(K1257),I1257,K1257)),H1257,IF(N1257&lt;(M1257+IF(ISBLANK(K1257),I1257,K1257)),G1257,"na")))</f>
        <v>TBY</v>
      </c>
      <c r="P1257" t="str">
        <f>IF(OR(ISBLANK(N1257),ISBLANK(M1257)),"",IF(N1257&gt;M1257,H1257,IF(N1257&lt;M1257,G1257,"na")))</f>
        <v>TBY</v>
      </c>
      <c r="Q1257" s="23" t="str">
        <f t="shared" si="39"/>
        <v/>
      </c>
    </row>
    <row r="1258" spans="1:17" x14ac:dyDescent="0.25">
      <c r="A1258">
        <v>1257</v>
      </c>
      <c r="B1258" s="2" t="str">
        <f>CONCATENATE(D1258,"_",IF(E1258&lt;10,CONCATENATE("0",E1258),E1258),"_",H1258,"@",G1258)</f>
        <v>2016_13_NYG@PIT</v>
      </c>
      <c r="C1258" t="s">
        <v>1</v>
      </c>
      <c r="D1258">
        <v>2016</v>
      </c>
      <c r="E1258">
        <f t="shared" si="38"/>
        <v>13</v>
      </c>
      <c r="F1258">
        <v>13</v>
      </c>
      <c r="G1258" t="s">
        <v>87</v>
      </c>
      <c r="H1258" t="s">
        <v>83</v>
      </c>
      <c r="I1258">
        <v>-5.5</v>
      </c>
      <c r="K1258">
        <v>-6</v>
      </c>
      <c r="M1258">
        <v>24</v>
      </c>
      <c r="N1258">
        <v>14</v>
      </c>
      <c r="O1258" t="str">
        <f>IF(OR(ISBLANK(N1258),ISBLANK(M1258)),"",IF(N1258&gt;(M1258+IF(ISBLANK(K1258),I1258,K1258)),H1258,IF(N1258&lt;(M1258+IF(ISBLANK(K1258),I1258,K1258)),G1258,"na")))</f>
        <v>PIT</v>
      </c>
      <c r="P1258" t="str">
        <f>IF(OR(ISBLANK(N1258),ISBLANK(M1258)),"",IF(N1258&gt;M1258,H1258,IF(N1258&lt;M1258,G1258,"na")))</f>
        <v>PIT</v>
      </c>
      <c r="Q1258" s="23" t="str">
        <f t="shared" si="39"/>
        <v/>
      </c>
    </row>
    <row r="1259" spans="1:17" x14ac:dyDescent="0.25">
      <c r="A1259">
        <v>1258</v>
      </c>
      <c r="B1259" s="2" t="str">
        <f>CONCATENATE(D1259,"_",IF(E1259&lt;10,CONCATENATE("0",E1259),E1259),"_",H1259,"@",G1259)</f>
        <v>2016_13_WAS@ARI</v>
      </c>
      <c r="C1259" t="s">
        <v>1</v>
      </c>
      <c r="D1259">
        <v>2016</v>
      </c>
      <c r="E1259">
        <f t="shared" si="38"/>
        <v>13</v>
      </c>
      <c r="F1259">
        <v>13</v>
      </c>
      <c r="G1259" t="s">
        <v>64</v>
      </c>
      <c r="H1259" t="s">
        <v>94</v>
      </c>
      <c r="I1259">
        <v>-2.5</v>
      </c>
      <c r="K1259">
        <v>-2.5</v>
      </c>
      <c r="M1259">
        <v>31</v>
      </c>
      <c r="N1259">
        <v>23</v>
      </c>
      <c r="O1259" t="str">
        <f>IF(OR(ISBLANK(N1259),ISBLANK(M1259)),"",IF(N1259&gt;(M1259+IF(ISBLANK(K1259),I1259,K1259)),H1259,IF(N1259&lt;(M1259+IF(ISBLANK(K1259),I1259,K1259)),G1259,"na")))</f>
        <v>ARI</v>
      </c>
      <c r="P1259" t="str">
        <f>IF(OR(ISBLANK(N1259),ISBLANK(M1259)),"",IF(N1259&gt;M1259,H1259,IF(N1259&lt;M1259,G1259,"na")))</f>
        <v>ARI</v>
      </c>
      <c r="Q1259" s="23" t="str">
        <f t="shared" si="39"/>
        <v/>
      </c>
    </row>
    <row r="1260" spans="1:17" x14ac:dyDescent="0.25">
      <c r="A1260">
        <v>1259</v>
      </c>
      <c r="B1260" s="2" t="str">
        <f>CONCATENATE(D1260,"_",IF(E1260&lt;10,CONCATENATE("0",E1260),E1260),"_",H1260,"@",G1260)</f>
        <v>2016_13_CAR@SEA</v>
      </c>
      <c r="C1260" t="s">
        <v>1</v>
      </c>
      <c r="D1260">
        <v>2016</v>
      </c>
      <c r="E1260">
        <f t="shared" si="38"/>
        <v>13</v>
      </c>
      <c r="F1260">
        <v>13</v>
      </c>
      <c r="G1260" t="s">
        <v>89</v>
      </c>
      <c r="H1260" t="s">
        <v>67</v>
      </c>
      <c r="I1260">
        <v>-6.5</v>
      </c>
      <c r="K1260">
        <v>-7.5</v>
      </c>
      <c r="M1260">
        <v>40</v>
      </c>
      <c r="N1260">
        <v>7</v>
      </c>
      <c r="O1260" t="str">
        <f>IF(OR(ISBLANK(N1260),ISBLANK(M1260)),"",IF(N1260&gt;(M1260+IF(ISBLANK(K1260),I1260,K1260)),H1260,IF(N1260&lt;(M1260+IF(ISBLANK(K1260),I1260,K1260)),G1260,"na")))</f>
        <v>SEA</v>
      </c>
      <c r="P1260" t="str">
        <f>IF(OR(ISBLANK(N1260),ISBLANK(M1260)),"",IF(N1260&gt;M1260,H1260,IF(N1260&lt;M1260,G1260,"na")))</f>
        <v>SEA</v>
      </c>
      <c r="Q1260" s="23" t="str">
        <f t="shared" si="39"/>
        <v/>
      </c>
    </row>
    <row r="1261" spans="1:17" x14ac:dyDescent="0.25">
      <c r="A1261">
        <v>1260</v>
      </c>
      <c r="B1261" s="2" t="str">
        <f>CONCATENATE(D1261,"_",IF(E1261&lt;10,CONCATENATE("0",E1261),E1261),"_",H1261,"@",G1261)</f>
        <v>2016_13_IND@NYJ</v>
      </c>
      <c r="C1261" t="s">
        <v>1</v>
      </c>
      <c r="D1261">
        <v>2016</v>
      </c>
      <c r="E1261">
        <f t="shared" si="38"/>
        <v>13</v>
      </c>
      <c r="F1261">
        <v>13</v>
      </c>
      <c r="G1261" t="s">
        <v>84</v>
      </c>
      <c r="H1261" t="s">
        <v>76</v>
      </c>
      <c r="I1261">
        <v>1</v>
      </c>
      <c r="K1261">
        <v>2</v>
      </c>
      <c r="M1261">
        <v>10</v>
      </c>
      <c r="N1261">
        <v>41</v>
      </c>
      <c r="O1261" t="str">
        <f>IF(OR(ISBLANK(N1261),ISBLANK(M1261)),"",IF(N1261&gt;(M1261+IF(ISBLANK(K1261),I1261,K1261)),H1261,IF(N1261&lt;(M1261+IF(ISBLANK(K1261),I1261,K1261)),G1261,"na")))</f>
        <v>IND</v>
      </c>
      <c r="P1261" t="str">
        <f>IF(OR(ISBLANK(N1261),ISBLANK(M1261)),"",IF(N1261&gt;M1261,H1261,IF(N1261&lt;M1261,G1261,"na")))</f>
        <v>IND</v>
      </c>
      <c r="Q1261" s="23" t="str">
        <f t="shared" si="39"/>
        <v/>
      </c>
    </row>
    <row r="1262" spans="1:17" x14ac:dyDescent="0.25">
      <c r="A1262">
        <v>1261</v>
      </c>
      <c r="B1262" s="2" t="str">
        <f>CONCATENATE(D1262,"_",IF(E1262&lt;10,CONCATENATE("0",E1262),E1262),"_",H1262,"@",G1262)</f>
        <v>2016_14_OAK@KCY</v>
      </c>
      <c r="C1262" t="s">
        <v>1</v>
      </c>
      <c r="D1262">
        <v>2016</v>
      </c>
      <c r="E1262">
        <f t="shared" si="38"/>
        <v>14</v>
      </c>
      <c r="F1262">
        <v>14</v>
      </c>
      <c r="G1262" t="s">
        <v>331</v>
      </c>
      <c r="H1262" t="s">
        <v>85</v>
      </c>
      <c r="I1262">
        <v>-3</v>
      </c>
      <c r="K1262">
        <v>-4</v>
      </c>
      <c r="M1262">
        <v>21</v>
      </c>
      <c r="N1262">
        <v>13</v>
      </c>
      <c r="O1262" t="str">
        <f>IF(OR(ISBLANK(N1262),ISBLANK(M1262)),"",IF(N1262&gt;(M1262+IF(ISBLANK(K1262),I1262,K1262)),H1262,IF(N1262&lt;(M1262+IF(ISBLANK(K1262),I1262,K1262)),G1262,"na")))</f>
        <v>KCY</v>
      </c>
      <c r="P1262" t="str">
        <f>IF(OR(ISBLANK(N1262),ISBLANK(M1262)),"",IF(N1262&gt;M1262,H1262,IF(N1262&lt;M1262,G1262,"na")))</f>
        <v>KCY</v>
      </c>
      <c r="Q1262" s="23" t="str">
        <f t="shared" si="39"/>
        <v/>
      </c>
    </row>
    <row r="1263" spans="1:17" x14ac:dyDescent="0.25">
      <c r="A1263">
        <v>1262</v>
      </c>
      <c r="B1263" s="2" t="str">
        <f>CONCATENATE(D1263,"_",IF(E1263&lt;10,CONCATENATE("0",E1263),E1263),"_",H1263,"@",G1263)</f>
        <v>2016_14_WAS@PHI</v>
      </c>
      <c r="C1263" t="s">
        <v>1</v>
      </c>
      <c r="D1263">
        <v>2016</v>
      </c>
      <c r="E1263">
        <f t="shared" si="38"/>
        <v>14</v>
      </c>
      <c r="F1263">
        <v>14</v>
      </c>
      <c r="G1263" t="s">
        <v>86</v>
      </c>
      <c r="H1263" t="s">
        <v>94</v>
      </c>
      <c r="I1263">
        <v>1</v>
      </c>
      <c r="K1263">
        <v>2</v>
      </c>
      <c r="M1263">
        <v>22</v>
      </c>
      <c r="N1263">
        <v>27</v>
      </c>
      <c r="O1263" t="str">
        <f>IF(OR(ISBLANK(N1263),ISBLANK(M1263)),"",IF(N1263&gt;(M1263+IF(ISBLANK(K1263),I1263,K1263)),H1263,IF(N1263&lt;(M1263+IF(ISBLANK(K1263),I1263,K1263)),G1263,"na")))</f>
        <v>WAS</v>
      </c>
      <c r="P1263" t="str">
        <f>IF(OR(ISBLANK(N1263),ISBLANK(M1263)),"",IF(N1263&gt;M1263,H1263,IF(N1263&lt;M1263,G1263,"na")))</f>
        <v>WAS</v>
      </c>
      <c r="Q1263" s="23" t="str">
        <f t="shared" si="39"/>
        <v/>
      </c>
    </row>
    <row r="1264" spans="1:17" x14ac:dyDescent="0.25">
      <c r="A1264">
        <v>1263</v>
      </c>
      <c r="B1264" s="2" t="str">
        <f>CONCATENATE(D1264,"_",IF(E1264&lt;10,CONCATENATE("0",E1264),E1264),"_",H1264,"@",G1264)</f>
        <v>2016_14_HOU@IND</v>
      </c>
      <c r="C1264" t="s">
        <v>1</v>
      </c>
      <c r="D1264">
        <v>2016</v>
      </c>
      <c r="E1264">
        <f t="shared" si="38"/>
        <v>14</v>
      </c>
      <c r="F1264">
        <v>14</v>
      </c>
      <c r="G1264" t="s">
        <v>76</v>
      </c>
      <c r="H1264" t="s">
        <v>75</v>
      </c>
      <c r="I1264">
        <v>-4.5</v>
      </c>
      <c r="K1264">
        <v>-6.5</v>
      </c>
      <c r="M1264">
        <v>17</v>
      </c>
      <c r="N1264">
        <v>22</v>
      </c>
      <c r="O1264" t="str">
        <f>IF(OR(ISBLANK(N1264),ISBLANK(M1264)),"",IF(N1264&gt;(M1264+IF(ISBLANK(K1264),I1264,K1264)),H1264,IF(N1264&lt;(M1264+IF(ISBLANK(K1264),I1264,K1264)),G1264,"na")))</f>
        <v>HOU</v>
      </c>
      <c r="P1264" t="str">
        <f>IF(OR(ISBLANK(N1264),ISBLANK(M1264)),"",IF(N1264&gt;M1264,H1264,IF(N1264&lt;M1264,G1264,"na")))</f>
        <v>HOU</v>
      </c>
      <c r="Q1264" s="23" t="str">
        <f t="shared" si="39"/>
        <v/>
      </c>
    </row>
    <row r="1265" spans="1:17" x14ac:dyDescent="0.25">
      <c r="A1265">
        <v>1264</v>
      </c>
      <c r="B1265" s="2" t="str">
        <f>CONCATENATE(D1265,"_",IF(E1265&lt;10,CONCATENATE("0",E1265),E1265),"_",H1265,"@",G1265)</f>
        <v>2016_14_CIN@CLE</v>
      </c>
      <c r="C1265" t="s">
        <v>1</v>
      </c>
      <c r="D1265">
        <v>2016</v>
      </c>
      <c r="E1265">
        <f t="shared" si="38"/>
        <v>14</v>
      </c>
      <c r="F1265">
        <v>14</v>
      </c>
      <c r="G1265" t="s">
        <v>70</v>
      </c>
      <c r="H1265" t="s">
        <v>69</v>
      </c>
      <c r="I1265">
        <v>4</v>
      </c>
      <c r="K1265">
        <v>5.5</v>
      </c>
      <c r="M1265">
        <v>10</v>
      </c>
      <c r="N1265">
        <v>23</v>
      </c>
      <c r="O1265" t="str">
        <f>IF(OR(ISBLANK(N1265),ISBLANK(M1265)),"",IF(N1265&gt;(M1265+IF(ISBLANK(K1265),I1265,K1265)),H1265,IF(N1265&lt;(M1265+IF(ISBLANK(K1265),I1265,K1265)),G1265,"na")))</f>
        <v>CIN</v>
      </c>
      <c r="P1265" t="str">
        <f>IF(OR(ISBLANK(N1265),ISBLANK(M1265)),"",IF(N1265&gt;M1265,H1265,IF(N1265&lt;M1265,G1265,"na")))</f>
        <v>CIN</v>
      </c>
      <c r="Q1265" s="23" t="str">
        <f t="shared" si="39"/>
        <v/>
      </c>
    </row>
    <row r="1266" spans="1:17" x14ac:dyDescent="0.25">
      <c r="A1266">
        <v>1265</v>
      </c>
      <c r="B1266" s="2" t="str">
        <f>CONCATENATE(D1266,"_",IF(E1266&lt;10,CONCATENATE("0",E1266),E1266),"_",H1266,"@",G1266)</f>
        <v>2016_14_DEN@TEN</v>
      </c>
      <c r="C1266" t="s">
        <v>1</v>
      </c>
      <c r="D1266">
        <v>2016</v>
      </c>
      <c r="E1266">
        <f t="shared" si="38"/>
        <v>14</v>
      </c>
      <c r="F1266">
        <v>14</v>
      </c>
      <c r="G1266" t="s">
        <v>93</v>
      </c>
      <c r="H1266" t="s">
        <v>72</v>
      </c>
      <c r="I1266">
        <v>-1</v>
      </c>
      <c r="K1266">
        <v>-1</v>
      </c>
      <c r="M1266">
        <v>13</v>
      </c>
      <c r="N1266">
        <v>10</v>
      </c>
      <c r="O1266" t="str">
        <f>IF(OR(ISBLANK(N1266),ISBLANK(M1266)),"",IF(N1266&gt;(M1266+IF(ISBLANK(K1266),I1266,K1266)),H1266,IF(N1266&lt;(M1266+IF(ISBLANK(K1266),I1266,K1266)),G1266,"na")))</f>
        <v>TEN</v>
      </c>
      <c r="P1266" t="str">
        <f>IF(OR(ISBLANK(N1266),ISBLANK(M1266)),"",IF(N1266&gt;M1266,H1266,IF(N1266&lt;M1266,G1266,"na")))</f>
        <v>TEN</v>
      </c>
      <c r="Q1266" s="23" t="str">
        <f t="shared" si="39"/>
        <v/>
      </c>
    </row>
    <row r="1267" spans="1:17" x14ac:dyDescent="0.25">
      <c r="A1267">
        <v>1266</v>
      </c>
      <c r="B1267" s="2" t="str">
        <f>CONCATENATE(D1267,"_",IF(E1267&lt;10,CONCATENATE("0",E1267),E1267),"_",H1267,"@",G1267)</f>
        <v>2016_14_ARI@MIA</v>
      </c>
      <c r="C1267" t="s">
        <v>1</v>
      </c>
      <c r="D1267">
        <v>2016</v>
      </c>
      <c r="E1267">
        <f t="shared" si="38"/>
        <v>14</v>
      </c>
      <c r="F1267">
        <v>14</v>
      </c>
      <c r="G1267" t="s">
        <v>79</v>
      </c>
      <c r="H1267" t="s">
        <v>64</v>
      </c>
      <c r="I1267">
        <v>-2.5</v>
      </c>
      <c r="K1267">
        <v>2.5</v>
      </c>
      <c r="M1267">
        <v>26</v>
      </c>
      <c r="N1267">
        <v>23</v>
      </c>
      <c r="O1267" t="str">
        <f>IF(OR(ISBLANK(N1267),ISBLANK(M1267)),"",IF(N1267&gt;(M1267+IF(ISBLANK(K1267),I1267,K1267)),H1267,IF(N1267&lt;(M1267+IF(ISBLANK(K1267),I1267,K1267)),G1267,"na")))</f>
        <v>MIA</v>
      </c>
      <c r="P1267" t="str">
        <f>IF(OR(ISBLANK(N1267),ISBLANK(M1267)),"",IF(N1267&gt;M1267,H1267,IF(N1267&lt;M1267,G1267,"na")))</f>
        <v>MIA</v>
      </c>
      <c r="Q1267" s="23" t="str">
        <f t="shared" si="39"/>
        <v/>
      </c>
    </row>
    <row r="1268" spans="1:17" x14ac:dyDescent="0.25">
      <c r="A1268">
        <v>1267</v>
      </c>
      <c r="B1268" s="2" t="str">
        <f>CONCATENATE(D1268,"_",IF(E1268&lt;10,CONCATENATE("0",E1268),E1268),"_",H1268,"@",G1268)</f>
        <v>2016_14_CHI@DET</v>
      </c>
      <c r="C1268" t="s">
        <v>1</v>
      </c>
      <c r="D1268">
        <v>2016</v>
      </c>
      <c r="E1268">
        <f t="shared" si="38"/>
        <v>14</v>
      </c>
      <c r="F1268">
        <v>14</v>
      </c>
      <c r="G1268" t="s">
        <v>73</v>
      </c>
      <c r="H1268" t="s">
        <v>68</v>
      </c>
      <c r="I1268">
        <v>-8</v>
      </c>
      <c r="K1268">
        <v>-7.5</v>
      </c>
      <c r="M1268">
        <v>20</v>
      </c>
      <c r="N1268">
        <v>17</v>
      </c>
      <c r="O1268" t="str">
        <f>IF(OR(ISBLANK(N1268),ISBLANK(M1268)),"",IF(N1268&gt;(M1268+IF(ISBLANK(K1268),I1268,K1268)),H1268,IF(N1268&lt;(M1268+IF(ISBLANK(K1268),I1268,K1268)),G1268,"na")))</f>
        <v>CHI</v>
      </c>
      <c r="P1268" t="str">
        <f>IF(OR(ISBLANK(N1268),ISBLANK(M1268)),"",IF(N1268&gt;M1268,H1268,IF(N1268&lt;M1268,G1268,"na")))</f>
        <v>DET</v>
      </c>
      <c r="Q1268" s="23" t="str">
        <f t="shared" si="39"/>
        <v/>
      </c>
    </row>
    <row r="1269" spans="1:17" x14ac:dyDescent="0.25">
      <c r="A1269">
        <v>1268</v>
      </c>
      <c r="B1269" s="2" t="str">
        <f>CONCATENATE(D1269,"_",IF(E1269&lt;10,CONCATENATE("0",E1269),E1269),"_",H1269,"@",G1269)</f>
        <v>2016_14_PIT@BUF</v>
      </c>
      <c r="C1269" t="s">
        <v>1</v>
      </c>
      <c r="D1269">
        <v>2016</v>
      </c>
      <c r="E1269">
        <f t="shared" si="38"/>
        <v>14</v>
      </c>
      <c r="F1269">
        <v>14</v>
      </c>
      <c r="G1269" t="s">
        <v>66</v>
      </c>
      <c r="H1269" t="s">
        <v>87</v>
      </c>
      <c r="I1269">
        <v>2</v>
      </c>
      <c r="K1269">
        <v>3</v>
      </c>
      <c r="M1269">
        <v>20</v>
      </c>
      <c r="N1269">
        <v>27</v>
      </c>
      <c r="O1269" t="str">
        <f>IF(OR(ISBLANK(N1269),ISBLANK(M1269)),"",IF(N1269&gt;(M1269+IF(ISBLANK(K1269),I1269,K1269)),H1269,IF(N1269&lt;(M1269+IF(ISBLANK(K1269),I1269,K1269)),G1269,"na")))</f>
        <v>PIT</v>
      </c>
      <c r="P1269" t="str">
        <f>IF(OR(ISBLANK(N1269),ISBLANK(M1269)),"",IF(N1269&gt;M1269,H1269,IF(N1269&lt;M1269,G1269,"na")))</f>
        <v>PIT</v>
      </c>
      <c r="Q1269" s="23" t="str">
        <f t="shared" si="39"/>
        <v/>
      </c>
    </row>
    <row r="1270" spans="1:17" x14ac:dyDescent="0.25">
      <c r="A1270">
        <v>1269</v>
      </c>
      <c r="B1270" s="2" t="str">
        <f>CONCATENATE(D1270,"_",IF(E1270&lt;10,CONCATENATE("0",E1270),E1270),"_",H1270,"@",G1270)</f>
        <v>2016_14_SD@CAR</v>
      </c>
      <c r="C1270" t="s">
        <v>1</v>
      </c>
      <c r="D1270">
        <v>2016</v>
      </c>
      <c r="E1270">
        <f t="shared" si="38"/>
        <v>14</v>
      </c>
      <c r="F1270">
        <v>14</v>
      </c>
      <c r="G1270" t="s">
        <v>67</v>
      </c>
      <c r="H1270" t="s">
        <v>88</v>
      </c>
      <c r="I1270">
        <v>-3</v>
      </c>
      <c r="K1270">
        <v>-1</v>
      </c>
      <c r="M1270">
        <v>28</v>
      </c>
      <c r="N1270">
        <v>16</v>
      </c>
      <c r="O1270" t="str">
        <f>IF(OR(ISBLANK(N1270),ISBLANK(M1270)),"",IF(N1270&gt;(M1270+IF(ISBLANK(K1270),I1270,K1270)),H1270,IF(N1270&lt;(M1270+IF(ISBLANK(K1270),I1270,K1270)),G1270,"na")))</f>
        <v>CAR</v>
      </c>
      <c r="P1270" t="str">
        <f>IF(OR(ISBLANK(N1270),ISBLANK(M1270)),"",IF(N1270&gt;M1270,H1270,IF(N1270&lt;M1270,G1270,"na")))</f>
        <v>CAR</v>
      </c>
      <c r="Q1270" s="23" t="str">
        <f t="shared" si="39"/>
        <v/>
      </c>
    </row>
    <row r="1271" spans="1:17" x14ac:dyDescent="0.25">
      <c r="A1271">
        <v>1270</v>
      </c>
      <c r="B1271" s="2" t="str">
        <f>CONCATENATE(D1271,"_",IF(E1271&lt;10,CONCATENATE("0",E1271),E1271),"_",H1271,"@",G1271)</f>
        <v>2016_14_MIN@JAX</v>
      </c>
      <c r="C1271" t="s">
        <v>1</v>
      </c>
      <c r="D1271">
        <v>2016</v>
      </c>
      <c r="E1271">
        <f t="shared" si="38"/>
        <v>14</v>
      </c>
      <c r="F1271">
        <v>14</v>
      </c>
      <c r="G1271" t="s">
        <v>77</v>
      </c>
      <c r="H1271" t="s">
        <v>80</v>
      </c>
      <c r="I1271">
        <v>3</v>
      </c>
      <c r="K1271">
        <v>3</v>
      </c>
      <c r="M1271">
        <v>16</v>
      </c>
      <c r="N1271">
        <v>25</v>
      </c>
      <c r="O1271" t="str">
        <f>IF(OR(ISBLANK(N1271),ISBLANK(M1271)),"",IF(N1271&gt;(M1271+IF(ISBLANK(K1271),I1271,K1271)),H1271,IF(N1271&lt;(M1271+IF(ISBLANK(K1271),I1271,K1271)),G1271,"na")))</f>
        <v>MIN</v>
      </c>
      <c r="P1271" t="str">
        <f>IF(OR(ISBLANK(N1271),ISBLANK(M1271)),"",IF(N1271&gt;M1271,H1271,IF(N1271&lt;M1271,G1271,"na")))</f>
        <v>MIN</v>
      </c>
      <c r="Q1271" s="23" t="str">
        <f t="shared" si="39"/>
        <v/>
      </c>
    </row>
    <row r="1272" spans="1:17" x14ac:dyDescent="0.25">
      <c r="A1272">
        <v>1271</v>
      </c>
      <c r="B1272" s="2" t="str">
        <f>CONCATENATE(D1272,"_",IF(E1272&lt;10,CONCATENATE("0",E1272),E1272),"_",H1272,"@",G1272)</f>
        <v>2016_14_NYJ@SFO</v>
      </c>
      <c r="C1272" t="s">
        <v>1</v>
      </c>
      <c r="D1272">
        <v>2016</v>
      </c>
      <c r="E1272">
        <f t="shared" si="38"/>
        <v>14</v>
      </c>
      <c r="F1272">
        <v>14</v>
      </c>
      <c r="G1272" t="s">
        <v>333</v>
      </c>
      <c r="H1272" t="s">
        <v>84</v>
      </c>
      <c r="I1272">
        <v>-1</v>
      </c>
      <c r="K1272">
        <v>-3</v>
      </c>
      <c r="M1272">
        <v>17</v>
      </c>
      <c r="N1272">
        <v>23</v>
      </c>
      <c r="O1272" t="str">
        <f>IF(OR(ISBLANK(N1272),ISBLANK(M1272)),"",IF(N1272&gt;(M1272+IF(ISBLANK(K1272),I1272,K1272)),H1272,IF(N1272&lt;(M1272+IF(ISBLANK(K1272),I1272,K1272)),G1272,"na")))</f>
        <v>NYJ</v>
      </c>
      <c r="P1272" t="str">
        <f>IF(OR(ISBLANK(N1272),ISBLANK(M1272)),"",IF(N1272&gt;M1272,H1272,IF(N1272&lt;M1272,G1272,"na")))</f>
        <v>NYJ</v>
      </c>
      <c r="Q1272" s="23" t="str">
        <f t="shared" si="39"/>
        <v/>
      </c>
    </row>
    <row r="1273" spans="1:17" x14ac:dyDescent="0.25">
      <c r="A1273">
        <v>1272</v>
      </c>
      <c r="B1273" s="2" t="str">
        <f>CONCATENATE(D1273,"_",IF(E1273&lt;10,CONCATENATE("0",E1273),E1273),"_",H1273,"@",G1273)</f>
        <v>2016_14_ATL@LAR</v>
      </c>
      <c r="C1273" t="s">
        <v>1</v>
      </c>
      <c r="D1273">
        <v>2016</v>
      </c>
      <c r="E1273">
        <f t="shared" si="38"/>
        <v>14</v>
      </c>
      <c r="F1273">
        <v>14</v>
      </c>
      <c r="G1273" t="s">
        <v>123</v>
      </c>
      <c r="H1273" t="s">
        <v>20</v>
      </c>
      <c r="I1273">
        <v>5.5</v>
      </c>
      <c r="K1273">
        <v>5.5</v>
      </c>
      <c r="M1273">
        <v>14</v>
      </c>
      <c r="N1273">
        <v>42</v>
      </c>
      <c r="O1273" t="str">
        <f>IF(OR(ISBLANK(N1273),ISBLANK(M1273)),"",IF(N1273&gt;(M1273+IF(ISBLANK(K1273),I1273,K1273)),H1273,IF(N1273&lt;(M1273+IF(ISBLANK(K1273),I1273,K1273)),G1273,"na")))</f>
        <v>ATL</v>
      </c>
      <c r="P1273" t="str">
        <f>IF(OR(ISBLANK(N1273),ISBLANK(M1273)),"",IF(N1273&gt;M1273,H1273,IF(N1273&lt;M1273,G1273,"na")))</f>
        <v>ATL</v>
      </c>
      <c r="Q1273" s="23" t="str">
        <f t="shared" si="39"/>
        <v/>
      </c>
    </row>
    <row r="1274" spans="1:17" x14ac:dyDescent="0.25">
      <c r="A1274">
        <v>1273</v>
      </c>
      <c r="B1274" s="2" t="str">
        <f>CONCATENATE(D1274,"_",IF(E1274&lt;10,CONCATENATE("0",E1274),E1274),"_",H1274,"@",G1274)</f>
        <v>2016_14_NOR@TBY</v>
      </c>
      <c r="C1274" t="s">
        <v>1</v>
      </c>
      <c r="D1274">
        <v>2016</v>
      </c>
      <c r="E1274">
        <f t="shared" si="38"/>
        <v>14</v>
      </c>
      <c r="F1274">
        <v>14</v>
      </c>
      <c r="G1274" t="s">
        <v>334</v>
      </c>
      <c r="H1274" t="s">
        <v>335</v>
      </c>
      <c r="I1274">
        <v>-2.5</v>
      </c>
      <c r="K1274">
        <v>-2</v>
      </c>
      <c r="M1274">
        <v>16</v>
      </c>
      <c r="N1274">
        <v>11</v>
      </c>
      <c r="O1274" t="str">
        <f>IF(OR(ISBLANK(N1274),ISBLANK(M1274)),"",IF(N1274&gt;(M1274+IF(ISBLANK(K1274),I1274,K1274)),H1274,IF(N1274&lt;(M1274+IF(ISBLANK(K1274),I1274,K1274)),G1274,"na")))</f>
        <v>TBY</v>
      </c>
      <c r="P1274" t="str">
        <f>IF(OR(ISBLANK(N1274),ISBLANK(M1274)),"",IF(N1274&gt;M1274,H1274,IF(N1274&lt;M1274,G1274,"na")))</f>
        <v>TBY</v>
      </c>
      <c r="Q1274" s="23" t="str">
        <f t="shared" si="39"/>
        <v/>
      </c>
    </row>
    <row r="1275" spans="1:17" x14ac:dyDescent="0.25">
      <c r="A1275">
        <v>1274</v>
      </c>
      <c r="B1275" s="2" t="str">
        <f>CONCATENATE(D1275,"_",IF(E1275&lt;10,CONCATENATE("0",E1275),E1275),"_",H1275,"@",G1275)</f>
        <v>2016_14_SEA@GBY</v>
      </c>
      <c r="C1275" t="s">
        <v>1</v>
      </c>
      <c r="D1275">
        <v>2016</v>
      </c>
      <c r="E1275">
        <f t="shared" si="38"/>
        <v>14</v>
      </c>
      <c r="F1275">
        <v>14</v>
      </c>
      <c r="G1275" t="s">
        <v>330</v>
      </c>
      <c r="H1275" t="s">
        <v>89</v>
      </c>
      <c r="I1275">
        <v>2.5</v>
      </c>
      <c r="K1275">
        <v>3</v>
      </c>
      <c r="M1275">
        <v>38</v>
      </c>
      <c r="N1275">
        <v>10</v>
      </c>
      <c r="O1275" t="str">
        <f>IF(OR(ISBLANK(N1275),ISBLANK(M1275)),"",IF(N1275&gt;(M1275+IF(ISBLANK(K1275),I1275,K1275)),H1275,IF(N1275&lt;(M1275+IF(ISBLANK(K1275),I1275,K1275)),G1275,"na")))</f>
        <v>GBY</v>
      </c>
      <c r="P1275" t="str">
        <f>IF(OR(ISBLANK(N1275),ISBLANK(M1275)),"",IF(N1275&gt;M1275,H1275,IF(N1275&lt;M1275,G1275,"na")))</f>
        <v>GBY</v>
      </c>
      <c r="Q1275" s="23" t="str">
        <f t="shared" si="39"/>
        <v/>
      </c>
    </row>
    <row r="1276" spans="1:17" x14ac:dyDescent="0.25">
      <c r="A1276">
        <v>1275</v>
      </c>
      <c r="B1276" s="2" t="str">
        <f>CONCATENATE(D1276,"_",IF(E1276&lt;10,CONCATENATE("0",E1276),E1276),"_",H1276,"@",G1276)</f>
        <v>2016_14_DAL@NYG</v>
      </c>
      <c r="C1276" t="s">
        <v>1</v>
      </c>
      <c r="D1276">
        <v>2016</v>
      </c>
      <c r="E1276">
        <f t="shared" si="38"/>
        <v>14</v>
      </c>
      <c r="F1276">
        <v>14</v>
      </c>
      <c r="G1276" t="s">
        <v>83</v>
      </c>
      <c r="H1276" t="s">
        <v>71</v>
      </c>
      <c r="I1276">
        <v>3</v>
      </c>
      <c r="K1276">
        <v>4</v>
      </c>
      <c r="M1276">
        <v>10</v>
      </c>
      <c r="N1276">
        <v>7</v>
      </c>
      <c r="O1276" t="str">
        <f>IF(OR(ISBLANK(N1276),ISBLANK(M1276)),"",IF(N1276&gt;(M1276+IF(ISBLANK(K1276),I1276,K1276)),H1276,IF(N1276&lt;(M1276+IF(ISBLANK(K1276),I1276,K1276)),G1276,"na")))</f>
        <v>NYG</v>
      </c>
      <c r="P1276" t="str">
        <f>IF(OR(ISBLANK(N1276),ISBLANK(M1276)),"",IF(N1276&gt;M1276,H1276,IF(N1276&lt;M1276,G1276,"na")))</f>
        <v>NYG</v>
      </c>
      <c r="Q1276" s="23" t="str">
        <f t="shared" si="39"/>
        <v/>
      </c>
    </row>
    <row r="1277" spans="1:17" x14ac:dyDescent="0.25">
      <c r="A1277">
        <v>1276</v>
      </c>
      <c r="B1277" s="2" t="str">
        <f>CONCATENATE(D1277,"_",IF(E1277&lt;10,CONCATENATE("0",E1277),E1277),"_",H1277,"@",G1277)</f>
        <v>2016_14_BAL@NWE</v>
      </c>
      <c r="C1277" t="s">
        <v>1</v>
      </c>
      <c r="D1277">
        <v>2016</v>
      </c>
      <c r="E1277">
        <f t="shared" si="38"/>
        <v>14</v>
      </c>
      <c r="F1277">
        <v>14</v>
      </c>
      <c r="G1277" t="s">
        <v>332</v>
      </c>
      <c r="H1277" t="s">
        <v>65</v>
      </c>
      <c r="I1277">
        <v>-7.5</v>
      </c>
      <c r="K1277">
        <v>-6.5</v>
      </c>
      <c r="M1277">
        <v>30</v>
      </c>
      <c r="N1277">
        <v>23</v>
      </c>
      <c r="O1277" t="str">
        <f>IF(OR(ISBLANK(N1277),ISBLANK(M1277)),"",IF(N1277&gt;(M1277+IF(ISBLANK(K1277),I1277,K1277)),H1277,IF(N1277&lt;(M1277+IF(ISBLANK(K1277),I1277,K1277)),G1277,"na")))</f>
        <v>NWE</v>
      </c>
      <c r="P1277" t="str">
        <f>IF(OR(ISBLANK(N1277),ISBLANK(M1277)),"",IF(N1277&gt;M1277,H1277,IF(N1277&lt;M1277,G1277,"na")))</f>
        <v>NWE</v>
      </c>
      <c r="Q1277" s="23" t="str">
        <f t="shared" si="39"/>
        <v/>
      </c>
    </row>
    <row r="1278" spans="1:17" x14ac:dyDescent="0.25">
      <c r="A1278">
        <v>1277</v>
      </c>
      <c r="B1278" s="2" t="str">
        <f>CONCATENATE(D1278,"_",IF(E1278&lt;10,CONCATENATE("0",E1278),E1278),"_",H1278,"@",G1278)</f>
        <v>2016_15_LAR@SEA</v>
      </c>
      <c r="C1278" t="s">
        <v>1</v>
      </c>
      <c r="D1278">
        <v>2016</v>
      </c>
      <c r="E1278">
        <f t="shared" si="38"/>
        <v>15</v>
      </c>
      <c r="F1278">
        <v>15</v>
      </c>
      <c r="G1278" t="s">
        <v>89</v>
      </c>
      <c r="H1278" t="s">
        <v>123</v>
      </c>
      <c r="I1278">
        <v>-13.5</v>
      </c>
      <c r="K1278">
        <v>-14</v>
      </c>
      <c r="M1278">
        <v>24</v>
      </c>
      <c r="N1278">
        <v>3</v>
      </c>
      <c r="O1278" t="str">
        <f>IF(OR(ISBLANK(N1278),ISBLANK(M1278)),"",IF(N1278&gt;(M1278+IF(ISBLANK(K1278),I1278,K1278)),H1278,IF(N1278&lt;(M1278+IF(ISBLANK(K1278),I1278,K1278)),G1278,"na")))</f>
        <v>SEA</v>
      </c>
      <c r="P1278" t="str">
        <f>IF(OR(ISBLANK(N1278),ISBLANK(M1278)),"",IF(N1278&gt;M1278,H1278,IF(N1278&lt;M1278,G1278,"na")))</f>
        <v>SEA</v>
      </c>
      <c r="Q1278" s="23" t="str">
        <f t="shared" si="39"/>
        <v/>
      </c>
    </row>
    <row r="1279" spans="1:17" x14ac:dyDescent="0.25">
      <c r="A1279">
        <v>1278</v>
      </c>
      <c r="B1279" s="2" t="str">
        <f>CONCATENATE(D1279,"_",IF(E1279&lt;10,CONCATENATE("0",E1279),E1279),"_",H1279,"@",G1279)</f>
        <v>2016_15_MIA@NYJ</v>
      </c>
      <c r="C1279" t="s">
        <v>1</v>
      </c>
      <c r="D1279">
        <v>2016</v>
      </c>
      <c r="E1279">
        <f t="shared" si="38"/>
        <v>15</v>
      </c>
      <c r="F1279">
        <v>15</v>
      </c>
      <c r="G1279" t="s">
        <v>84</v>
      </c>
      <c r="H1279" t="s">
        <v>79</v>
      </c>
      <c r="I1279">
        <v>3</v>
      </c>
      <c r="K1279">
        <v>2.5</v>
      </c>
      <c r="M1279">
        <v>13</v>
      </c>
      <c r="N1279">
        <v>34</v>
      </c>
      <c r="O1279" t="str">
        <f>IF(OR(ISBLANK(N1279),ISBLANK(M1279)),"",IF(N1279&gt;(M1279+IF(ISBLANK(K1279),I1279,K1279)),H1279,IF(N1279&lt;(M1279+IF(ISBLANK(K1279),I1279,K1279)),G1279,"na")))</f>
        <v>MIA</v>
      </c>
      <c r="P1279" t="str">
        <f>IF(OR(ISBLANK(N1279),ISBLANK(M1279)),"",IF(N1279&gt;M1279,H1279,IF(N1279&lt;M1279,G1279,"na")))</f>
        <v>MIA</v>
      </c>
      <c r="Q1279" s="23" t="str">
        <f t="shared" si="39"/>
        <v/>
      </c>
    </row>
    <row r="1280" spans="1:17" x14ac:dyDescent="0.25">
      <c r="A1280">
        <v>1279</v>
      </c>
      <c r="B1280" s="2" t="str">
        <f>CONCATENATE(D1280,"_",IF(E1280&lt;10,CONCATENATE("0",E1280),E1280),"_",H1280,"@",G1280)</f>
        <v>2016_15_CLE@BUF</v>
      </c>
      <c r="C1280" t="s">
        <v>1</v>
      </c>
      <c r="D1280">
        <v>2016</v>
      </c>
      <c r="E1280">
        <f t="shared" si="38"/>
        <v>15</v>
      </c>
      <c r="F1280">
        <v>15</v>
      </c>
      <c r="G1280" t="s">
        <v>66</v>
      </c>
      <c r="H1280" t="s">
        <v>70</v>
      </c>
      <c r="I1280">
        <v>-10</v>
      </c>
      <c r="K1280">
        <v>-10</v>
      </c>
      <c r="M1280">
        <v>33</v>
      </c>
      <c r="N1280">
        <v>13</v>
      </c>
      <c r="O1280" t="str">
        <f>IF(OR(ISBLANK(N1280),ISBLANK(M1280)),"",IF(N1280&gt;(M1280+IF(ISBLANK(K1280),I1280,K1280)),H1280,IF(N1280&lt;(M1280+IF(ISBLANK(K1280),I1280,K1280)),G1280,"na")))</f>
        <v>BUF</v>
      </c>
      <c r="P1280" t="str">
        <f>IF(OR(ISBLANK(N1280),ISBLANK(M1280)),"",IF(N1280&gt;M1280,H1280,IF(N1280&lt;M1280,G1280,"na")))</f>
        <v>BUF</v>
      </c>
      <c r="Q1280" s="23" t="str">
        <f t="shared" si="39"/>
        <v/>
      </c>
    </row>
    <row r="1281" spans="1:17" x14ac:dyDescent="0.25">
      <c r="A1281">
        <v>1280</v>
      </c>
      <c r="B1281" s="2" t="str">
        <f>CONCATENATE(D1281,"_",IF(E1281&lt;10,CONCATENATE("0",E1281),E1281),"_",H1281,"@",G1281)</f>
        <v>2016_15_DET@NYG</v>
      </c>
      <c r="C1281" t="s">
        <v>1</v>
      </c>
      <c r="D1281">
        <v>2016</v>
      </c>
      <c r="E1281">
        <f t="shared" si="38"/>
        <v>15</v>
      </c>
      <c r="F1281">
        <v>15</v>
      </c>
      <c r="G1281" t="s">
        <v>83</v>
      </c>
      <c r="H1281" t="s">
        <v>73</v>
      </c>
      <c r="I1281">
        <v>-4.5</v>
      </c>
      <c r="K1281">
        <v>-4</v>
      </c>
      <c r="M1281">
        <v>17</v>
      </c>
      <c r="N1281">
        <v>6</v>
      </c>
      <c r="O1281" t="str">
        <f>IF(OR(ISBLANK(N1281),ISBLANK(M1281)),"",IF(N1281&gt;(M1281+IF(ISBLANK(K1281),I1281,K1281)),H1281,IF(N1281&lt;(M1281+IF(ISBLANK(K1281),I1281,K1281)),G1281,"na")))</f>
        <v>NYG</v>
      </c>
      <c r="P1281" t="str">
        <f>IF(OR(ISBLANK(N1281),ISBLANK(M1281)),"",IF(N1281&gt;M1281,H1281,IF(N1281&lt;M1281,G1281,"na")))</f>
        <v>NYG</v>
      </c>
      <c r="Q1281" s="23" t="str">
        <f t="shared" si="39"/>
        <v/>
      </c>
    </row>
    <row r="1282" spans="1:17" x14ac:dyDescent="0.25">
      <c r="A1282">
        <v>1281</v>
      </c>
      <c r="B1282" s="2" t="str">
        <f>CONCATENATE(D1282,"_",IF(E1282&lt;10,CONCATENATE("0",E1282),E1282),"_",H1282,"@",G1282)</f>
        <v>2016_15_PHI@BAL</v>
      </c>
      <c r="C1282" t="s">
        <v>1</v>
      </c>
      <c r="D1282">
        <v>2016</v>
      </c>
      <c r="E1282">
        <f t="shared" ref="E1282:E1345" si="40">IF(C1282="rs",F1282,17+F1282)</f>
        <v>15</v>
      </c>
      <c r="F1282">
        <v>15</v>
      </c>
      <c r="G1282" t="s">
        <v>65</v>
      </c>
      <c r="H1282" t="s">
        <v>86</v>
      </c>
      <c r="I1282">
        <v>-6</v>
      </c>
      <c r="K1282">
        <v>-6</v>
      </c>
      <c r="M1282">
        <v>27</v>
      </c>
      <c r="N1282">
        <v>26</v>
      </c>
      <c r="O1282" t="str">
        <f>IF(OR(ISBLANK(N1282),ISBLANK(M1282)),"",IF(N1282&gt;(M1282+IF(ISBLANK(K1282),I1282,K1282)),H1282,IF(N1282&lt;(M1282+IF(ISBLANK(K1282),I1282,K1282)),G1282,"na")))</f>
        <v>PHI</v>
      </c>
      <c r="P1282" t="str">
        <f>IF(OR(ISBLANK(N1282),ISBLANK(M1282)),"",IF(N1282&gt;M1282,H1282,IF(N1282&lt;M1282,G1282,"na")))</f>
        <v>BAL</v>
      </c>
      <c r="Q1282" s="23" t="str">
        <f t="shared" si="39"/>
        <v/>
      </c>
    </row>
    <row r="1283" spans="1:17" x14ac:dyDescent="0.25">
      <c r="A1283">
        <v>1282</v>
      </c>
      <c r="B1283" s="2" t="str">
        <f>CONCATENATE(D1283,"_",IF(E1283&lt;10,CONCATENATE("0",E1283),E1283),"_",H1283,"@",G1283)</f>
        <v>2016_15_PIT@CIN</v>
      </c>
      <c r="C1283" t="s">
        <v>1</v>
      </c>
      <c r="D1283">
        <v>2016</v>
      </c>
      <c r="E1283">
        <f t="shared" si="40"/>
        <v>15</v>
      </c>
      <c r="F1283">
        <v>15</v>
      </c>
      <c r="G1283" t="s">
        <v>69</v>
      </c>
      <c r="H1283" t="s">
        <v>87</v>
      </c>
      <c r="I1283">
        <v>3</v>
      </c>
      <c r="K1283">
        <v>3</v>
      </c>
      <c r="M1283">
        <v>20</v>
      </c>
      <c r="N1283">
        <v>24</v>
      </c>
      <c r="O1283" t="str">
        <f>IF(OR(ISBLANK(N1283),ISBLANK(M1283)),"",IF(N1283&gt;(M1283+IF(ISBLANK(K1283),I1283,K1283)),H1283,IF(N1283&lt;(M1283+IF(ISBLANK(K1283),I1283,K1283)),G1283,"na")))</f>
        <v>PIT</v>
      </c>
      <c r="P1283" t="str">
        <f>IF(OR(ISBLANK(N1283),ISBLANK(M1283)),"",IF(N1283&gt;M1283,H1283,IF(N1283&lt;M1283,G1283,"na")))</f>
        <v>PIT</v>
      </c>
      <c r="Q1283" s="23" t="str">
        <f t="shared" ref="Q1283:Q1346" si="41">IF(OR(ISBLANK(M1283),ISBLANK(N1283),ISBLANK(L1283)),"",IF(L1283&gt;SUM(M1283:N1283),"U",IF(L1283&lt;SUM(M1283:N1283),"O","E")))</f>
        <v/>
      </c>
    </row>
    <row r="1284" spans="1:17" x14ac:dyDescent="0.25">
      <c r="A1284">
        <v>1283</v>
      </c>
      <c r="B1284" s="2" t="str">
        <f>CONCATENATE(D1284,"_",IF(E1284&lt;10,CONCATENATE("0",E1284),E1284),"_",H1284,"@",G1284)</f>
        <v>2016_15_IND@MIN</v>
      </c>
      <c r="C1284" t="s">
        <v>1</v>
      </c>
      <c r="D1284">
        <v>2016</v>
      </c>
      <c r="E1284">
        <f t="shared" si="40"/>
        <v>15</v>
      </c>
      <c r="F1284">
        <v>15</v>
      </c>
      <c r="G1284" t="s">
        <v>80</v>
      </c>
      <c r="H1284" t="s">
        <v>76</v>
      </c>
      <c r="I1284">
        <v>-4</v>
      </c>
      <c r="K1284">
        <v>-5</v>
      </c>
      <c r="M1284">
        <v>6</v>
      </c>
      <c r="N1284">
        <v>34</v>
      </c>
      <c r="O1284" t="str">
        <f>IF(OR(ISBLANK(N1284),ISBLANK(M1284)),"",IF(N1284&gt;(M1284+IF(ISBLANK(K1284),I1284,K1284)),H1284,IF(N1284&lt;(M1284+IF(ISBLANK(K1284),I1284,K1284)),G1284,"na")))</f>
        <v>IND</v>
      </c>
      <c r="P1284" t="str">
        <f>IF(OR(ISBLANK(N1284),ISBLANK(M1284)),"",IF(N1284&gt;M1284,H1284,IF(N1284&lt;M1284,G1284,"na")))</f>
        <v>IND</v>
      </c>
      <c r="Q1284" s="23" t="str">
        <f t="shared" si="41"/>
        <v/>
      </c>
    </row>
    <row r="1285" spans="1:17" x14ac:dyDescent="0.25">
      <c r="A1285">
        <v>1284</v>
      </c>
      <c r="B1285" s="2" t="str">
        <f>CONCATENATE(D1285,"_",IF(E1285&lt;10,CONCATENATE("0",E1285),E1285),"_",H1285,"@",G1285)</f>
        <v>2016_15_GBY@CHI</v>
      </c>
      <c r="C1285" t="s">
        <v>1</v>
      </c>
      <c r="D1285">
        <v>2016</v>
      </c>
      <c r="E1285">
        <f t="shared" si="40"/>
        <v>15</v>
      </c>
      <c r="F1285">
        <v>15</v>
      </c>
      <c r="G1285" t="s">
        <v>68</v>
      </c>
      <c r="H1285" t="s">
        <v>330</v>
      </c>
      <c r="I1285">
        <v>5</v>
      </c>
      <c r="K1285">
        <v>5.5</v>
      </c>
      <c r="M1285">
        <v>27</v>
      </c>
      <c r="N1285">
        <v>30</v>
      </c>
      <c r="O1285" t="str">
        <f>IF(OR(ISBLANK(N1285),ISBLANK(M1285)),"",IF(N1285&gt;(M1285+IF(ISBLANK(K1285),I1285,K1285)),H1285,IF(N1285&lt;(M1285+IF(ISBLANK(K1285),I1285,K1285)),G1285,"na")))</f>
        <v>CHI</v>
      </c>
      <c r="P1285" t="str">
        <f>IF(OR(ISBLANK(N1285),ISBLANK(M1285)),"",IF(N1285&gt;M1285,H1285,IF(N1285&lt;M1285,G1285,"na")))</f>
        <v>GBY</v>
      </c>
      <c r="Q1285" s="23" t="str">
        <f t="shared" si="41"/>
        <v/>
      </c>
    </row>
    <row r="1286" spans="1:17" x14ac:dyDescent="0.25">
      <c r="A1286">
        <v>1285</v>
      </c>
      <c r="B1286" s="2" t="str">
        <f>CONCATENATE(D1286,"_",IF(E1286&lt;10,CONCATENATE("0",E1286),E1286),"_",H1286,"@",G1286)</f>
        <v>2016_15_TEN@KCY</v>
      </c>
      <c r="C1286" t="s">
        <v>1</v>
      </c>
      <c r="D1286">
        <v>2016</v>
      </c>
      <c r="E1286">
        <f t="shared" si="40"/>
        <v>15</v>
      </c>
      <c r="F1286">
        <v>15</v>
      </c>
      <c r="G1286" t="s">
        <v>331</v>
      </c>
      <c r="H1286" t="s">
        <v>93</v>
      </c>
      <c r="I1286">
        <v>-5.5</v>
      </c>
      <c r="K1286">
        <v>-6</v>
      </c>
      <c r="M1286">
        <v>17</v>
      </c>
      <c r="N1286">
        <v>19</v>
      </c>
      <c r="O1286" t="str">
        <f>IF(OR(ISBLANK(N1286),ISBLANK(M1286)),"",IF(N1286&gt;(M1286+IF(ISBLANK(K1286),I1286,K1286)),H1286,IF(N1286&lt;(M1286+IF(ISBLANK(K1286),I1286,K1286)),G1286,"na")))</f>
        <v>TEN</v>
      </c>
      <c r="P1286" t="str">
        <f>IF(OR(ISBLANK(N1286),ISBLANK(M1286)),"",IF(N1286&gt;M1286,H1286,IF(N1286&lt;M1286,G1286,"na")))</f>
        <v>TEN</v>
      </c>
      <c r="Q1286" s="23" t="str">
        <f t="shared" si="41"/>
        <v/>
      </c>
    </row>
    <row r="1287" spans="1:17" x14ac:dyDescent="0.25">
      <c r="A1287">
        <v>1286</v>
      </c>
      <c r="B1287" s="2" t="str">
        <f>CONCATENATE(D1287,"_",IF(E1287&lt;10,CONCATENATE("0",E1287),E1287),"_",H1287,"@",G1287)</f>
        <v>2016_15_JAX@HOU</v>
      </c>
      <c r="C1287" t="s">
        <v>1</v>
      </c>
      <c r="D1287">
        <v>2016</v>
      </c>
      <c r="E1287">
        <f t="shared" si="40"/>
        <v>15</v>
      </c>
      <c r="F1287">
        <v>15</v>
      </c>
      <c r="G1287" t="s">
        <v>75</v>
      </c>
      <c r="H1287" t="s">
        <v>77</v>
      </c>
      <c r="I1287">
        <v>-5.5</v>
      </c>
      <c r="K1287">
        <v>-5</v>
      </c>
      <c r="M1287">
        <v>21</v>
      </c>
      <c r="N1287">
        <v>20</v>
      </c>
      <c r="O1287" t="str">
        <f>IF(OR(ISBLANK(N1287),ISBLANK(M1287)),"",IF(N1287&gt;(M1287+IF(ISBLANK(K1287),I1287,K1287)),H1287,IF(N1287&lt;(M1287+IF(ISBLANK(K1287),I1287,K1287)),G1287,"na")))</f>
        <v>JAX</v>
      </c>
      <c r="P1287" t="str">
        <f>IF(OR(ISBLANK(N1287),ISBLANK(M1287)),"",IF(N1287&gt;M1287,H1287,IF(N1287&lt;M1287,G1287,"na")))</f>
        <v>HOU</v>
      </c>
      <c r="Q1287" s="23" t="str">
        <f t="shared" si="41"/>
        <v/>
      </c>
    </row>
    <row r="1288" spans="1:17" x14ac:dyDescent="0.25">
      <c r="A1288">
        <v>1287</v>
      </c>
      <c r="B1288" s="2" t="str">
        <f>CONCATENATE(D1288,"_",IF(E1288&lt;10,CONCATENATE("0",E1288),E1288),"_",H1288,"@",G1288)</f>
        <v>2016_15_NOR@ARI</v>
      </c>
      <c r="C1288" t="s">
        <v>1</v>
      </c>
      <c r="D1288">
        <v>2016</v>
      </c>
      <c r="E1288">
        <f t="shared" si="40"/>
        <v>15</v>
      </c>
      <c r="F1288">
        <v>15</v>
      </c>
      <c r="G1288" t="s">
        <v>64</v>
      </c>
      <c r="H1288" t="s">
        <v>335</v>
      </c>
      <c r="I1288">
        <v>-2.5</v>
      </c>
      <c r="K1288">
        <v>-3</v>
      </c>
      <c r="M1288">
        <v>41</v>
      </c>
      <c r="N1288">
        <v>48</v>
      </c>
      <c r="O1288" t="str">
        <f>IF(OR(ISBLANK(N1288),ISBLANK(M1288)),"",IF(N1288&gt;(M1288+IF(ISBLANK(K1288),I1288,K1288)),H1288,IF(N1288&lt;(M1288+IF(ISBLANK(K1288),I1288,K1288)),G1288,"na")))</f>
        <v>NOR</v>
      </c>
      <c r="P1288" t="str">
        <f>IF(OR(ISBLANK(N1288),ISBLANK(M1288)),"",IF(N1288&gt;M1288,H1288,IF(N1288&lt;M1288,G1288,"na")))</f>
        <v>NOR</v>
      </c>
      <c r="Q1288" s="23" t="str">
        <f t="shared" si="41"/>
        <v/>
      </c>
    </row>
    <row r="1289" spans="1:17" x14ac:dyDescent="0.25">
      <c r="A1289">
        <v>1288</v>
      </c>
      <c r="B1289" s="2" t="str">
        <f>CONCATENATE(D1289,"_",IF(E1289&lt;10,CONCATENATE("0",E1289),E1289),"_",H1289,"@",G1289)</f>
        <v>2016_15_SFO@ATL</v>
      </c>
      <c r="C1289" t="s">
        <v>1</v>
      </c>
      <c r="D1289">
        <v>2016</v>
      </c>
      <c r="E1289">
        <f t="shared" si="40"/>
        <v>15</v>
      </c>
      <c r="F1289">
        <v>15</v>
      </c>
      <c r="G1289" t="s">
        <v>20</v>
      </c>
      <c r="H1289" t="s">
        <v>333</v>
      </c>
      <c r="I1289">
        <v>-12.5</v>
      </c>
      <c r="K1289">
        <v>-13.5</v>
      </c>
      <c r="M1289">
        <v>41</v>
      </c>
      <c r="N1289">
        <v>13</v>
      </c>
      <c r="O1289" t="str">
        <f>IF(OR(ISBLANK(N1289),ISBLANK(M1289)),"",IF(N1289&gt;(M1289+IF(ISBLANK(K1289),I1289,K1289)),H1289,IF(N1289&lt;(M1289+IF(ISBLANK(K1289),I1289,K1289)),G1289,"na")))</f>
        <v>ATL</v>
      </c>
      <c r="P1289" t="str">
        <f>IF(OR(ISBLANK(N1289),ISBLANK(M1289)),"",IF(N1289&gt;M1289,H1289,IF(N1289&lt;M1289,G1289,"na")))</f>
        <v>ATL</v>
      </c>
      <c r="Q1289" s="23" t="str">
        <f t="shared" si="41"/>
        <v/>
      </c>
    </row>
    <row r="1290" spans="1:17" x14ac:dyDescent="0.25">
      <c r="A1290">
        <v>1289</v>
      </c>
      <c r="B1290" s="2" t="str">
        <f>CONCATENATE(D1290,"_",IF(E1290&lt;10,CONCATENATE("0",E1290),E1290),"_",H1290,"@",G1290)</f>
        <v>2016_15_NWE@DEN</v>
      </c>
      <c r="C1290" t="s">
        <v>1</v>
      </c>
      <c r="D1290">
        <v>2016</v>
      </c>
      <c r="E1290">
        <f t="shared" si="40"/>
        <v>15</v>
      </c>
      <c r="F1290">
        <v>15</v>
      </c>
      <c r="G1290" t="s">
        <v>72</v>
      </c>
      <c r="H1290" t="s">
        <v>332</v>
      </c>
      <c r="I1290">
        <v>3</v>
      </c>
      <c r="K1290">
        <v>3</v>
      </c>
      <c r="M1290">
        <v>3</v>
      </c>
      <c r="N1290">
        <v>16</v>
      </c>
      <c r="O1290" t="str">
        <f>IF(OR(ISBLANK(N1290),ISBLANK(M1290)),"",IF(N1290&gt;(M1290+IF(ISBLANK(K1290),I1290,K1290)),H1290,IF(N1290&lt;(M1290+IF(ISBLANK(K1290),I1290,K1290)),G1290,"na")))</f>
        <v>NWE</v>
      </c>
      <c r="P1290" t="str">
        <f>IF(OR(ISBLANK(N1290),ISBLANK(M1290)),"",IF(N1290&gt;M1290,H1290,IF(N1290&lt;M1290,G1290,"na")))</f>
        <v>NWE</v>
      </c>
      <c r="Q1290" s="23" t="str">
        <f t="shared" si="41"/>
        <v/>
      </c>
    </row>
    <row r="1291" spans="1:17" x14ac:dyDescent="0.25">
      <c r="A1291">
        <v>1290</v>
      </c>
      <c r="B1291" s="2" t="str">
        <f>CONCATENATE(D1291,"_",IF(E1291&lt;10,CONCATENATE("0",E1291),E1291),"_",H1291,"@",G1291)</f>
        <v>2016_15_OAK@SD</v>
      </c>
      <c r="C1291" t="s">
        <v>1</v>
      </c>
      <c r="D1291">
        <v>2016</v>
      </c>
      <c r="E1291">
        <f t="shared" si="40"/>
        <v>15</v>
      </c>
      <c r="F1291">
        <v>15</v>
      </c>
      <c r="G1291" t="s">
        <v>88</v>
      </c>
      <c r="H1291" t="s">
        <v>85</v>
      </c>
      <c r="I1291">
        <v>3</v>
      </c>
      <c r="K1291">
        <v>2.5</v>
      </c>
      <c r="M1291">
        <v>16</v>
      </c>
      <c r="N1291">
        <v>19</v>
      </c>
      <c r="O1291" t="str">
        <f>IF(OR(ISBLANK(N1291),ISBLANK(M1291)),"",IF(N1291&gt;(M1291+IF(ISBLANK(K1291),I1291,K1291)),H1291,IF(N1291&lt;(M1291+IF(ISBLANK(K1291),I1291,K1291)),G1291,"na")))</f>
        <v>OAK</v>
      </c>
      <c r="P1291" t="str">
        <f>IF(OR(ISBLANK(N1291),ISBLANK(M1291)),"",IF(N1291&gt;M1291,H1291,IF(N1291&lt;M1291,G1291,"na")))</f>
        <v>OAK</v>
      </c>
      <c r="Q1291" s="23" t="str">
        <f t="shared" si="41"/>
        <v/>
      </c>
    </row>
    <row r="1292" spans="1:17" x14ac:dyDescent="0.25">
      <c r="A1292">
        <v>1291</v>
      </c>
      <c r="B1292" s="2" t="str">
        <f>CONCATENATE(D1292,"_",IF(E1292&lt;10,CONCATENATE("0",E1292),E1292),"_",H1292,"@",G1292)</f>
        <v>2016_15_TBY@DAL</v>
      </c>
      <c r="C1292" t="s">
        <v>1</v>
      </c>
      <c r="D1292">
        <v>2016</v>
      </c>
      <c r="E1292">
        <f t="shared" si="40"/>
        <v>15</v>
      </c>
      <c r="F1292">
        <v>15</v>
      </c>
      <c r="G1292" t="s">
        <v>71</v>
      </c>
      <c r="H1292" t="s">
        <v>334</v>
      </c>
      <c r="I1292">
        <v>-7.5</v>
      </c>
      <c r="K1292">
        <v>-7</v>
      </c>
      <c r="M1292">
        <v>26</v>
      </c>
      <c r="N1292">
        <v>20</v>
      </c>
      <c r="O1292" t="str">
        <f>IF(OR(ISBLANK(N1292),ISBLANK(M1292)),"",IF(N1292&gt;(M1292+IF(ISBLANK(K1292),I1292,K1292)),H1292,IF(N1292&lt;(M1292+IF(ISBLANK(K1292),I1292,K1292)),G1292,"na")))</f>
        <v>TBY</v>
      </c>
      <c r="P1292" t="str">
        <f>IF(OR(ISBLANK(N1292),ISBLANK(M1292)),"",IF(N1292&gt;M1292,H1292,IF(N1292&lt;M1292,G1292,"na")))</f>
        <v>DAL</v>
      </c>
      <c r="Q1292" s="23" t="str">
        <f t="shared" si="41"/>
        <v/>
      </c>
    </row>
    <row r="1293" spans="1:17" x14ac:dyDescent="0.25">
      <c r="A1293">
        <v>1292</v>
      </c>
      <c r="B1293" s="2" t="str">
        <f>CONCATENATE(D1293,"_",IF(E1293&lt;10,CONCATENATE("0",E1293),E1293),"_",H1293,"@",G1293)</f>
        <v>2016_15_CAR@WAS</v>
      </c>
      <c r="C1293" t="s">
        <v>1</v>
      </c>
      <c r="D1293">
        <v>2016</v>
      </c>
      <c r="E1293">
        <f t="shared" si="40"/>
        <v>15</v>
      </c>
      <c r="F1293">
        <v>15</v>
      </c>
      <c r="G1293" t="s">
        <v>94</v>
      </c>
      <c r="H1293" t="s">
        <v>67</v>
      </c>
      <c r="I1293">
        <v>-4</v>
      </c>
      <c r="K1293">
        <v>-7</v>
      </c>
      <c r="M1293">
        <v>15</v>
      </c>
      <c r="N1293">
        <v>26</v>
      </c>
      <c r="O1293" t="str">
        <f>IF(OR(ISBLANK(N1293),ISBLANK(M1293)),"",IF(N1293&gt;(M1293+IF(ISBLANK(K1293),I1293,K1293)),H1293,IF(N1293&lt;(M1293+IF(ISBLANK(K1293),I1293,K1293)),G1293,"na")))</f>
        <v>CAR</v>
      </c>
      <c r="P1293" t="str">
        <f>IF(OR(ISBLANK(N1293),ISBLANK(M1293)),"",IF(N1293&gt;M1293,H1293,IF(N1293&lt;M1293,G1293,"na")))</f>
        <v>CAR</v>
      </c>
      <c r="Q1293" s="23" t="str">
        <f t="shared" si="41"/>
        <v/>
      </c>
    </row>
    <row r="1294" spans="1:17" x14ac:dyDescent="0.25">
      <c r="A1294">
        <v>1293</v>
      </c>
      <c r="B1294" s="2" t="str">
        <f>CONCATENATE(D1294,"_",IF(E1294&lt;10,CONCATENATE("0",E1294),E1294),"_",H1294,"@",G1294)</f>
        <v>2016_16_NYG@PHI</v>
      </c>
      <c r="C1294" t="s">
        <v>1</v>
      </c>
      <c r="D1294">
        <v>2016</v>
      </c>
      <c r="E1294">
        <f t="shared" si="40"/>
        <v>16</v>
      </c>
      <c r="F1294">
        <v>16</v>
      </c>
      <c r="G1294" t="s">
        <v>86</v>
      </c>
      <c r="H1294" t="s">
        <v>83</v>
      </c>
      <c r="I1294">
        <v>-3</v>
      </c>
      <c r="K1294">
        <v>1</v>
      </c>
      <c r="M1294">
        <v>24</v>
      </c>
      <c r="N1294">
        <v>19</v>
      </c>
      <c r="O1294" t="str">
        <f>IF(OR(ISBLANK(N1294),ISBLANK(M1294)),"",IF(N1294&gt;(M1294+IF(ISBLANK(K1294),I1294,K1294)),H1294,IF(N1294&lt;(M1294+IF(ISBLANK(K1294),I1294,K1294)),G1294,"na")))</f>
        <v>PHI</v>
      </c>
      <c r="P1294" t="str">
        <f>IF(OR(ISBLANK(N1294),ISBLANK(M1294)),"",IF(N1294&gt;M1294,H1294,IF(N1294&lt;M1294,G1294,"na")))</f>
        <v>PHI</v>
      </c>
      <c r="Q1294" s="23" t="str">
        <f t="shared" si="41"/>
        <v/>
      </c>
    </row>
    <row r="1295" spans="1:17" x14ac:dyDescent="0.25">
      <c r="A1295">
        <v>1294</v>
      </c>
      <c r="B1295" s="2" t="str">
        <f>CONCATENATE(D1295,"_",IF(E1295&lt;10,CONCATENATE("0",E1295),E1295),"_",H1295,"@",G1295)</f>
        <v>2016_16_ATL@CAR</v>
      </c>
      <c r="C1295" t="s">
        <v>1</v>
      </c>
      <c r="D1295">
        <v>2016</v>
      </c>
      <c r="E1295">
        <f t="shared" si="40"/>
        <v>16</v>
      </c>
      <c r="F1295">
        <v>16</v>
      </c>
      <c r="G1295" t="s">
        <v>67</v>
      </c>
      <c r="H1295" t="s">
        <v>20</v>
      </c>
      <c r="I1295">
        <v>3.5</v>
      </c>
      <c r="M1295">
        <v>16</v>
      </c>
      <c r="N1295">
        <v>33</v>
      </c>
      <c r="O1295" t="str">
        <f>IF(OR(ISBLANK(N1295),ISBLANK(M1295)),"",IF(N1295&gt;(M1295+IF(ISBLANK(K1295),I1295,K1295)),H1295,IF(N1295&lt;(M1295+IF(ISBLANK(K1295),I1295,K1295)),G1295,"na")))</f>
        <v>ATL</v>
      </c>
      <c r="P1295" t="str">
        <f>IF(OR(ISBLANK(N1295),ISBLANK(M1295)),"",IF(N1295&gt;M1295,H1295,IF(N1295&lt;M1295,G1295,"na")))</f>
        <v>ATL</v>
      </c>
      <c r="Q1295" s="23" t="str">
        <f t="shared" si="41"/>
        <v/>
      </c>
    </row>
    <row r="1296" spans="1:17" x14ac:dyDescent="0.25">
      <c r="A1296">
        <v>1295</v>
      </c>
      <c r="B1296" s="2" t="str">
        <f>CONCATENATE(D1296,"_",IF(E1296&lt;10,CONCATENATE("0",E1296),E1296),"_",H1296,"@",G1296)</f>
        <v>2016_16_MIA@BUF</v>
      </c>
      <c r="C1296" t="s">
        <v>1</v>
      </c>
      <c r="D1296">
        <v>2016</v>
      </c>
      <c r="E1296">
        <f t="shared" si="40"/>
        <v>16</v>
      </c>
      <c r="F1296">
        <v>16</v>
      </c>
      <c r="G1296" t="s">
        <v>66</v>
      </c>
      <c r="H1296" t="s">
        <v>79</v>
      </c>
      <c r="I1296">
        <v>-3.5</v>
      </c>
      <c r="M1296">
        <v>31</v>
      </c>
      <c r="N1296">
        <v>34</v>
      </c>
      <c r="O1296" t="str">
        <f>IF(OR(ISBLANK(N1296),ISBLANK(M1296)),"",IF(N1296&gt;(M1296+IF(ISBLANK(K1296),I1296,K1296)),H1296,IF(N1296&lt;(M1296+IF(ISBLANK(K1296),I1296,K1296)),G1296,"na")))</f>
        <v>MIA</v>
      </c>
      <c r="P1296" t="str">
        <f>IF(OR(ISBLANK(N1296),ISBLANK(M1296)),"",IF(N1296&gt;M1296,H1296,IF(N1296&lt;M1296,G1296,"na")))</f>
        <v>MIA</v>
      </c>
      <c r="Q1296" s="23" t="str">
        <f t="shared" si="41"/>
        <v/>
      </c>
    </row>
    <row r="1297" spans="1:17" x14ac:dyDescent="0.25">
      <c r="A1297">
        <v>1296</v>
      </c>
      <c r="B1297" s="2" t="str">
        <f>CONCATENATE(D1297,"_",IF(E1297&lt;10,CONCATENATE("0",E1297),E1297),"_",H1297,"@",G1297)</f>
        <v>2016_16_WAS@CHI</v>
      </c>
      <c r="C1297" t="s">
        <v>1</v>
      </c>
      <c r="D1297">
        <v>2016</v>
      </c>
      <c r="E1297">
        <f t="shared" si="40"/>
        <v>16</v>
      </c>
      <c r="F1297">
        <v>16</v>
      </c>
      <c r="G1297" t="s">
        <v>68</v>
      </c>
      <c r="H1297" t="s">
        <v>94</v>
      </c>
      <c r="I1297">
        <v>3.5</v>
      </c>
      <c r="M1297">
        <v>21</v>
      </c>
      <c r="N1297">
        <v>41</v>
      </c>
      <c r="O1297" t="str">
        <f>IF(OR(ISBLANK(N1297),ISBLANK(M1297)),"",IF(N1297&gt;(M1297+IF(ISBLANK(K1297),I1297,K1297)),H1297,IF(N1297&lt;(M1297+IF(ISBLANK(K1297),I1297,K1297)),G1297,"na")))</f>
        <v>WAS</v>
      </c>
      <c r="P1297" t="str">
        <f>IF(OR(ISBLANK(N1297),ISBLANK(M1297)),"",IF(N1297&gt;M1297,H1297,IF(N1297&lt;M1297,G1297,"na")))</f>
        <v>WAS</v>
      </c>
      <c r="Q1297" s="23" t="str">
        <f t="shared" si="41"/>
        <v/>
      </c>
    </row>
    <row r="1298" spans="1:17" x14ac:dyDescent="0.25">
      <c r="A1298">
        <v>1297</v>
      </c>
      <c r="B1298" s="2" t="str">
        <f>CONCATENATE(D1298,"_",IF(E1298&lt;10,CONCATENATE("0",E1298),E1298),"_",H1298,"@",G1298)</f>
        <v>2016_16_NYJ@NWE</v>
      </c>
      <c r="C1298" t="s">
        <v>1</v>
      </c>
      <c r="D1298">
        <v>2016</v>
      </c>
      <c r="E1298">
        <f t="shared" si="40"/>
        <v>16</v>
      </c>
      <c r="F1298">
        <v>16</v>
      </c>
      <c r="G1298" t="s">
        <v>332</v>
      </c>
      <c r="H1298" t="s">
        <v>84</v>
      </c>
      <c r="I1298">
        <v>-16.5</v>
      </c>
      <c r="M1298">
        <v>41</v>
      </c>
      <c r="N1298">
        <v>3</v>
      </c>
      <c r="O1298" t="str">
        <f>IF(OR(ISBLANK(N1298),ISBLANK(M1298)),"",IF(N1298&gt;(M1298+IF(ISBLANK(K1298),I1298,K1298)),H1298,IF(N1298&lt;(M1298+IF(ISBLANK(K1298),I1298,K1298)),G1298,"na")))</f>
        <v>NWE</v>
      </c>
      <c r="P1298" t="str">
        <f>IF(OR(ISBLANK(N1298),ISBLANK(M1298)),"",IF(N1298&gt;M1298,H1298,IF(N1298&lt;M1298,G1298,"na")))</f>
        <v>NWE</v>
      </c>
      <c r="Q1298" s="23" t="str">
        <f t="shared" si="41"/>
        <v/>
      </c>
    </row>
    <row r="1299" spans="1:17" x14ac:dyDescent="0.25">
      <c r="A1299">
        <v>1298</v>
      </c>
      <c r="B1299" s="2" t="str">
        <f>CONCATENATE(D1299,"_",IF(E1299&lt;10,CONCATENATE("0",E1299),E1299),"_",H1299,"@",G1299)</f>
        <v>2016_16_SD@CLE</v>
      </c>
      <c r="C1299" t="s">
        <v>1</v>
      </c>
      <c r="D1299">
        <v>2016</v>
      </c>
      <c r="E1299">
        <f t="shared" si="40"/>
        <v>16</v>
      </c>
      <c r="F1299">
        <v>16</v>
      </c>
      <c r="G1299" t="s">
        <v>70</v>
      </c>
      <c r="H1299" t="s">
        <v>88</v>
      </c>
      <c r="I1299">
        <v>6</v>
      </c>
      <c r="M1299">
        <v>20</v>
      </c>
      <c r="N1299">
        <v>17</v>
      </c>
      <c r="O1299" t="str">
        <f>IF(OR(ISBLANK(N1299),ISBLANK(M1299)),"",IF(N1299&gt;(M1299+IF(ISBLANK(K1299),I1299,K1299)),H1299,IF(N1299&lt;(M1299+IF(ISBLANK(K1299),I1299,K1299)),G1299,"na")))</f>
        <v>CLE</v>
      </c>
      <c r="P1299" t="str">
        <f>IF(OR(ISBLANK(N1299),ISBLANK(M1299)),"",IF(N1299&gt;M1299,H1299,IF(N1299&lt;M1299,G1299,"na")))</f>
        <v>CLE</v>
      </c>
      <c r="Q1299" s="23" t="str">
        <f t="shared" si="41"/>
        <v/>
      </c>
    </row>
    <row r="1300" spans="1:17" x14ac:dyDescent="0.25">
      <c r="A1300">
        <v>1299</v>
      </c>
      <c r="B1300" s="2" t="str">
        <f>CONCATENATE(D1300,"_",IF(E1300&lt;10,CONCATENATE("0",E1300),E1300),"_",H1300,"@",G1300)</f>
        <v>2016_16_TEN@JAX</v>
      </c>
      <c r="C1300" t="s">
        <v>1</v>
      </c>
      <c r="D1300">
        <v>2016</v>
      </c>
      <c r="E1300">
        <f t="shared" si="40"/>
        <v>16</v>
      </c>
      <c r="F1300">
        <v>16</v>
      </c>
      <c r="G1300" t="s">
        <v>77</v>
      </c>
      <c r="H1300" t="s">
        <v>93</v>
      </c>
      <c r="I1300">
        <v>4.5</v>
      </c>
      <c r="M1300">
        <v>38</v>
      </c>
      <c r="N1300">
        <v>17</v>
      </c>
      <c r="O1300" t="str">
        <f>IF(OR(ISBLANK(N1300),ISBLANK(M1300)),"",IF(N1300&gt;(M1300+IF(ISBLANK(K1300),I1300,K1300)),H1300,IF(N1300&lt;(M1300+IF(ISBLANK(K1300),I1300,K1300)),G1300,"na")))</f>
        <v>JAX</v>
      </c>
      <c r="P1300" t="str">
        <f>IF(OR(ISBLANK(N1300),ISBLANK(M1300)),"",IF(N1300&gt;M1300,H1300,IF(N1300&lt;M1300,G1300,"na")))</f>
        <v>JAX</v>
      </c>
      <c r="Q1300" s="23" t="str">
        <f t="shared" si="41"/>
        <v/>
      </c>
    </row>
    <row r="1301" spans="1:17" x14ac:dyDescent="0.25">
      <c r="A1301">
        <v>1300</v>
      </c>
      <c r="B1301" s="2" t="str">
        <f>CONCATENATE(D1301,"_",IF(E1301&lt;10,CONCATENATE("0",E1301),E1301),"_",H1301,"@",G1301)</f>
        <v>2016_16_MIN@GBY</v>
      </c>
      <c r="C1301" t="s">
        <v>1</v>
      </c>
      <c r="D1301">
        <v>2016</v>
      </c>
      <c r="E1301">
        <f t="shared" si="40"/>
        <v>16</v>
      </c>
      <c r="F1301">
        <v>16</v>
      </c>
      <c r="G1301" t="s">
        <v>330</v>
      </c>
      <c r="H1301" t="s">
        <v>80</v>
      </c>
      <c r="I1301">
        <v>-7</v>
      </c>
      <c r="M1301">
        <v>38</v>
      </c>
      <c r="N1301">
        <v>25</v>
      </c>
      <c r="O1301" t="str">
        <f>IF(OR(ISBLANK(N1301),ISBLANK(M1301)),"",IF(N1301&gt;(M1301+IF(ISBLANK(K1301),I1301,K1301)),H1301,IF(N1301&lt;(M1301+IF(ISBLANK(K1301),I1301,K1301)),G1301,"na")))</f>
        <v>GBY</v>
      </c>
      <c r="P1301" t="str">
        <f>IF(OR(ISBLANK(N1301),ISBLANK(M1301)),"",IF(N1301&gt;M1301,H1301,IF(N1301&lt;M1301,G1301,"na")))</f>
        <v>GBY</v>
      </c>
      <c r="Q1301" s="23" t="str">
        <f t="shared" si="41"/>
        <v/>
      </c>
    </row>
    <row r="1302" spans="1:17" x14ac:dyDescent="0.25">
      <c r="A1302">
        <v>1301</v>
      </c>
      <c r="B1302" s="2" t="str">
        <f>CONCATENATE(D1302,"_",IF(E1302&lt;10,CONCATENATE("0",E1302),E1302),"_",H1302,"@",G1302)</f>
        <v>2016_16_IND@OAK</v>
      </c>
      <c r="C1302" t="s">
        <v>1</v>
      </c>
      <c r="D1302">
        <v>2016</v>
      </c>
      <c r="E1302">
        <f t="shared" si="40"/>
        <v>16</v>
      </c>
      <c r="F1302">
        <v>16</v>
      </c>
      <c r="G1302" t="s">
        <v>85</v>
      </c>
      <c r="H1302" t="s">
        <v>76</v>
      </c>
      <c r="I1302">
        <v>-4</v>
      </c>
      <c r="M1302">
        <v>33</v>
      </c>
      <c r="N1302">
        <v>25</v>
      </c>
      <c r="O1302" t="str">
        <f>IF(OR(ISBLANK(N1302),ISBLANK(M1302)),"",IF(N1302&gt;(M1302+IF(ISBLANK(K1302),I1302,K1302)),H1302,IF(N1302&lt;(M1302+IF(ISBLANK(K1302),I1302,K1302)),G1302,"na")))</f>
        <v>OAK</v>
      </c>
      <c r="P1302" t="str">
        <f>IF(OR(ISBLANK(N1302),ISBLANK(M1302)),"",IF(N1302&gt;M1302,H1302,IF(N1302&lt;M1302,G1302,"na")))</f>
        <v>OAK</v>
      </c>
      <c r="Q1302" s="23" t="str">
        <f t="shared" si="41"/>
        <v/>
      </c>
    </row>
    <row r="1303" spans="1:17" x14ac:dyDescent="0.25">
      <c r="A1303">
        <v>1302</v>
      </c>
      <c r="B1303" s="2" t="str">
        <f>CONCATENATE(D1303,"_",IF(E1303&lt;10,CONCATENATE("0",E1303),E1303),"_",H1303,"@",G1303)</f>
        <v>2016_16_TBY@NOR</v>
      </c>
      <c r="C1303" t="s">
        <v>1</v>
      </c>
      <c r="D1303">
        <v>2016</v>
      </c>
      <c r="E1303">
        <f t="shared" si="40"/>
        <v>16</v>
      </c>
      <c r="F1303">
        <v>16</v>
      </c>
      <c r="G1303" t="s">
        <v>335</v>
      </c>
      <c r="H1303" t="s">
        <v>334</v>
      </c>
      <c r="I1303">
        <v>-3.5</v>
      </c>
      <c r="M1303">
        <v>31</v>
      </c>
      <c r="N1303">
        <v>24</v>
      </c>
      <c r="O1303" t="str">
        <f>IF(OR(ISBLANK(N1303),ISBLANK(M1303)),"",IF(N1303&gt;(M1303+IF(ISBLANK(K1303),I1303,K1303)),H1303,IF(N1303&lt;(M1303+IF(ISBLANK(K1303),I1303,K1303)),G1303,"na")))</f>
        <v>NOR</v>
      </c>
      <c r="P1303" t="str">
        <f>IF(OR(ISBLANK(N1303),ISBLANK(M1303)),"",IF(N1303&gt;M1303,H1303,IF(N1303&lt;M1303,G1303,"na")))</f>
        <v>NOR</v>
      </c>
      <c r="Q1303" s="23" t="str">
        <f t="shared" si="41"/>
        <v/>
      </c>
    </row>
    <row r="1304" spans="1:17" x14ac:dyDescent="0.25">
      <c r="A1304">
        <v>1303</v>
      </c>
      <c r="B1304" s="2" t="str">
        <f>CONCATENATE(D1304,"_",IF(E1304&lt;10,CONCATENATE("0",E1304),E1304),"_",H1304,"@",G1304)</f>
        <v>2016_16_SFO@LAR</v>
      </c>
      <c r="C1304" t="s">
        <v>1</v>
      </c>
      <c r="D1304">
        <v>2016</v>
      </c>
      <c r="E1304">
        <f t="shared" si="40"/>
        <v>16</v>
      </c>
      <c r="F1304">
        <v>16</v>
      </c>
      <c r="G1304" t="s">
        <v>123</v>
      </c>
      <c r="H1304" t="s">
        <v>333</v>
      </c>
      <c r="I1304">
        <v>-3</v>
      </c>
      <c r="M1304">
        <v>21</v>
      </c>
      <c r="N1304">
        <v>22</v>
      </c>
      <c r="O1304" t="str">
        <f>IF(OR(ISBLANK(N1304),ISBLANK(M1304)),"",IF(N1304&gt;(M1304+IF(ISBLANK(K1304),I1304,K1304)),H1304,IF(N1304&lt;(M1304+IF(ISBLANK(K1304),I1304,K1304)),G1304,"na")))</f>
        <v>SFO</v>
      </c>
      <c r="P1304" t="str">
        <f>IF(OR(ISBLANK(N1304),ISBLANK(M1304)),"",IF(N1304&gt;M1304,H1304,IF(N1304&lt;M1304,G1304,"na")))</f>
        <v>SFO</v>
      </c>
      <c r="Q1304" s="23" t="str">
        <f t="shared" si="41"/>
        <v/>
      </c>
    </row>
    <row r="1305" spans="1:17" x14ac:dyDescent="0.25">
      <c r="A1305">
        <v>1304</v>
      </c>
      <c r="B1305" s="2" t="str">
        <f>CONCATENATE(D1305,"_",IF(E1305&lt;10,CONCATENATE("0",E1305),E1305),"_",H1305,"@",G1305)</f>
        <v>2016_16_ARI@SEA</v>
      </c>
      <c r="C1305" t="s">
        <v>1</v>
      </c>
      <c r="D1305">
        <v>2016</v>
      </c>
      <c r="E1305">
        <f t="shared" si="40"/>
        <v>16</v>
      </c>
      <c r="F1305">
        <v>16</v>
      </c>
      <c r="G1305" t="s">
        <v>89</v>
      </c>
      <c r="H1305" t="s">
        <v>64</v>
      </c>
      <c r="I1305">
        <v>-8.5</v>
      </c>
      <c r="M1305">
        <v>31</v>
      </c>
      <c r="N1305">
        <v>34</v>
      </c>
      <c r="O1305" t="str">
        <f>IF(OR(ISBLANK(N1305),ISBLANK(M1305)),"",IF(N1305&gt;(M1305+IF(ISBLANK(K1305),I1305,K1305)),H1305,IF(N1305&lt;(M1305+IF(ISBLANK(K1305),I1305,K1305)),G1305,"na")))</f>
        <v>ARI</v>
      </c>
      <c r="P1305" t="str">
        <f>IF(OR(ISBLANK(N1305),ISBLANK(M1305)),"",IF(N1305&gt;M1305,H1305,IF(N1305&lt;M1305,G1305,"na")))</f>
        <v>ARI</v>
      </c>
      <c r="Q1305" s="23" t="str">
        <f t="shared" si="41"/>
        <v/>
      </c>
    </row>
    <row r="1306" spans="1:17" x14ac:dyDescent="0.25">
      <c r="A1306">
        <v>1305</v>
      </c>
      <c r="B1306" s="2" t="str">
        <f>CONCATENATE(D1306,"_",IF(E1306&lt;10,CONCATENATE("0",E1306),E1306),"_",H1306,"@",G1306)</f>
        <v>2016_16_CIN@HOU</v>
      </c>
      <c r="C1306" t="s">
        <v>1</v>
      </c>
      <c r="D1306">
        <v>2016</v>
      </c>
      <c r="E1306">
        <f t="shared" si="40"/>
        <v>16</v>
      </c>
      <c r="F1306">
        <v>16</v>
      </c>
      <c r="G1306" t="s">
        <v>75</v>
      </c>
      <c r="H1306" t="s">
        <v>69</v>
      </c>
      <c r="I1306">
        <v>-2</v>
      </c>
      <c r="M1306">
        <v>12</v>
      </c>
      <c r="N1306">
        <v>10</v>
      </c>
      <c r="O1306" t="str">
        <f>IF(OR(ISBLANK(N1306),ISBLANK(M1306)),"",IF(N1306&gt;(M1306+IF(ISBLANK(K1306),I1306,K1306)),H1306,IF(N1306&lt;(M1306+IF(ISBLANK(K1306),I1306,K1306)),G1306,"na")))</f>
        <v>na</v>
      </c>
      <c r="P1306" t="str">
        <f>IF(OR(ISBLANK(N1306),ISBLANK(M1306)),"",IF(N1306&gt;M1306,H1306,IF(N1306&lt;M1306,G1306,"na")))</f>
        <v>HOU</v>
      </c>
      <c r="Q1306" s="23" t="str">
        <f t="shared" si="41"/>
        <v/>
      </c>
    </row>
    <row r="1307" spans="1:17" x14ac:dyDescent="0.25">
      <c r="A1307">
        <v>1306</v>
      </c>
      <c r="B1307" s="2" t="str">
        <f>CONCATENATE(D1307,"_",IF(E1307&lt;10,CONCATENATE("0",E1307),E1307),"_",H1307,"@",G1307)</f>
        <v>2016_16_BAL@PIT</v>
      </c>
      <c r="C1307" t="s">
        <v>1</v>
      </c>
      <c r="D1307">
        <v>2016</v>
      </c>
      <c r="E1307">
        <f t="shared" si="40"/>
        <v>16</v>
      </c>
      <c r="F1307">
        <v>16</v>
      </c>
      <c r="G1307" t="s">
        <v>87</v>
      </c>
      <c r="H1307" t="s">
        <v>65</v>
      </c>
      <c r="I1307">
        <v>-5</v>
      </c>
      <c r="K1307">
        <v>-5.5</v>
      </c>
      <c r="M1307">
        <v>31</v>
      </c>
      <c r="N1307">
        <v>27</v>
      </c>
      <c r="O1307" t="str">
        <f>IF(OR(ISBLANK(N1307),ISBLANK(M1307)),"",IF(N1307&gt;(M1307+IF(ISBLANK(K1307),I1307,K1307)),H1307,IF(N1307&lt;(M1307+IF(ISBLANK(K1307),I1307,K1307)),G1307,"na")))</f>
        <v>BAL</v>
      </c>
      <c r="P1307" t="str">
        <f>IF(OR(ISBLANK(N1307),ISBLANK(M1307)),"",IF(N1307&gt;M1307,H1307,IF(N1307&lt;M1307,G1307,"na")))</f>
        <v>PIT</v>
      </c>
      <c r="Q1307" s="23" t="str">
        <f t="shared" si="41"/>
        <v/>
      </c>
    </row>
    <row r="1308" spans="1:17" x14ac:dyDescent="0.25">
      <c r="A1308">
        <v>1307</v>
      </c>
      <c r="B1308" s="2" t="str">
        <f>CONCATENATE(D1308,"_",IF(E1308&lt;10,CONCATENATE("0",E1308),E1308),"_",H1308,"@",G1308)</f>
        <v>2016_16_DEN@KCY</v>
      </c>
      <c r="C1308" t="s">
        <v>1</v>
      </c>
      <c r="D1308">
        <v>2016</v>
      </c>
      <c r="E1308">
        <f t="shared" si="40"/>
        <v>16</v>
      </c>
      <c r="F1308">
        <v>16</v>
      </c>
      <c r="G1308" t="s">
        <v>331</v>
      </c>
      <c r="H1308" t="s">
        <v>72</v>
      </c>
      <c r="I1308">
        <v>-5</v>
      </c>
      <c r="K1308">
        <v>-3</v>
      </c>
      <c r="M1308">
        <v>33</v>
      </c>
      <c r="N1308">
        <v>10</v>
      </c>
      <c r="O1308" t="str">
        <f>IF(OR(ISBLANK(N1308),ISBLANK(M1308)),"",IF(N1308&gt;(M1308+IF(ISBLANK(K1308),I1308,K1308)),H1308,IF(N1308&lt;(M1308+IF(ISBLANK(K1308),I1308,K1308)),G1308,"na")))</f>
        <v>KCY</v>
      </c>
      <c r="P1308" t="str">
        <f>IF(OR(ISBLANK(N1308),ISBLANK(M1308)),"",IF(N1308&gt;M1308,H1308,IF(N1308&lt;M1308,G1308,"na")))</f>
        <v>KCY</v>
      </c>
      <c r="Q1308" s="23" t="str">
        <f t="shared" si="41"/>
        <v/>
      </c>
    </row>
    <row r="1309" spans="1:17" x14ac:dyDescent="0.25">
      <c r="A1309">
        <v>1308</v>
      </c>
      <c r="B1309" s="2" t="str">
        <f>CONCATENATE(D1309,"_",IF(E1309&lt;10,CONCATENATE("0",E1309),E1309),"_",H1309,"@",G1309)</f>
        <v>2016_16_DET@DAL</v>
      </c>
      <c r="C1309" t="s">
        <v>1</v>
      </c>
      <c r="D1309">
        <v>2016</v>
      </c>
      <c r="E1309">
        <f t="shared" si="40"/>
        <v>16</v>
      </c>
      <c r="F1309">
        <v>16</v>
      </c>
      <c r="G1309" t="s">
        <v>71</v>
      </c>
      <c r="H1309" t="s">
        <v>73</v>
      </c>
      <c r="I1309">
        <v>-7.5</v>
      </c>
      <c r="K1309">
        <v>-6.5</v>
      </c>
      <c r="M1309">
        <v>42</v>
      </c>
      <c r="N1309">
        <v>21</v>
      </c>
      <c r="O1309" t="str">
        <f>IF(OR(ISBLANK(N1309),ISBLANK(M1309)),"",IF(N1309&gt;(M1309+IF(ISBLANK(K1309),I1309,K1309)),H1309,IF(N1309&lt;(M1309+IF(ISBLANK(K1309),I1309,K1309)),G1309,"na")))</f>
        <v>DAL</v>
      </c>
      <c r="P1309" t="str">
        <f>IF(OR(ISBLANK(N1309),ISBLANK(M1309)),"",IF(N1309&gt;M1309,H1309,IF(N1309&lt;M1309,G1309,"na")))</f>
        <v>DAL</v>
      </c>
      <c r="Q1309" s="23" t="str">
        <f t="shared" si="41"/>
        <v/>
      </c>
    </row>
    <row r="1310" spans="1:17" x14ac:dyDescent="0.25">
      <c r="A1310">
        <v>1309</v>
      </c>
      <c r="B1310" s="2" t="str">
        <f>CONCATENATE(D1310,"_",IF(E1310&lt;10,CONCATENATE("0",E1310),E1310),"_",H1310,"@",G1310)</f>
        <v>2016_17_NWE@MIA</v>
      </c>
      <c r="C1310" t="s">
        <v>1</v>
      </c>
      <c r="D1310">
        <v>2016</v>
      </c>
      <c r="E1310">
        <f t="shared" si="40"/>
        <v>17</v>
      </c>
      <c r="F1310">
        <v>17</v>
      </c>
      <c r="G1310" t="s">
        <v>79</v>
      </c>
      <c r="H1310" t="s">
        <v>332</v>
      </c>
      <c r="I1310">
        <v>6</v>
      </c>
      <c r="K1310">
        <v>8</v>
      </c>
      <c r="M1310">
        <v>14</v>
      </c>
      <c r="N1310">
        <v>35</v>
      </c>
      <c r="O1310" t="str">
        <f>IF(OR(ISBLANK(N1310),ISBLANK(M1310)),"",IF(N1310&gt;(M1310+IF(ISBLANK(K1310),I1310,K1310)),H1310,IF(N1310&lt;(M1310+IF(ISBLANK(K1310),I1310,K1310)),G1310,"na")))</f>
        <v>NWE</v>
      </c>
      <c r="P1310" t="str">
        <f>IF(OR(ISBLANK(N1310),ISBLANK(M1310)),"",IF(N1310&gt;M1310,H1310,IF(N1310&lt;M1310,G1310,"na")))</f>
        <v>NWE</v>
      </c>
      <c r="Q1310" s="23" t="str">
        <f t="shared" si="41"/>
        <v/>
      </c>
    </row>
    <row r="1311" spans="1:17" x14ac:dyDescent="0.25">
      <c r="A1311">
        <v>1310</v>
      </c>
      <c r="B1311" s="2" t="str">
        <f>CONCATENATE(D1311,"_",IF(E1311&lt;10,CONCATENATE("0",E1311),E1311),"_",H1311,"@",G1311)</f>
        <v>2016_17_JAX@IND</v>
      </c>
      <c r="C1311" t="s">
        <v>1</v>
      </c>
      <c r="D1311">
        <v>2016</v>
      </c>
      <c r="E1311">
        <f t="shared" si="40"/>
        <v>17</v>
      </c>
      <c r="F1311">
        <v>17</v>
      </c>
      <c r="G1311" t="s">
        <v>76</v>
      </c>
      <c r="H1311" t="s">
        <v>77</v>
      </c>
      <c r="I1311">
        <v>-7</v>
      </c>
      <c r="K1311">
        <v>-5.5</v>
      </c>
      <c r="M1311">
        <v>24</v>
      </c>
      <c r="N1311">
        <v>20</v>
      </c>
      <c r="O1311" t="str">
        <f>IF(OR(ISBLANK(N1311),ISBLANK(M1311)),"",IF(N1311&gt;(M1311+IF(ISBLANK(K1311),I1311,K1311)),H1311,IF(N1311&lt;(M1311+IF(ISBLANK(K1311),I1311,K1311)),G1311,"na")))</f>
        <v>JAX</v>
      </c>
      <c r="P1311" t="str">
        <f>IF(OR(ISBLANK(N1311),ISBLANK(M1311)),"",IF(N1311&gt;M1311,H1311,IF(N1311&lt;M1311,G1311,"na")))</f>
        <v>IND</v>
      </c>
      <c r="Q1311" s="23" t="str">
        <f t="shared" si="41"/>
        <v/>
      </c>
    </row>
    <row r="1312" spans="1:17" x14ac:dyDescent="0.25">
      <c r="A1312">
        <v>1311</v>
      </c>
      <c r="B1312" s="2" t="str">
        <f>CONCATENATE(D1312,"_",IF(E1312&lt;10,CONCATENATE("0",E1312),E1312),"_",H1312,"@",G1312)</f>
        <v>2016_17_CAR@TBY</v>
      </c>
      <c r="C1312" t="s">
        <v>1</v>
      </c>
      <c r="D1312">
        <v>2016</v>
      </c>
      <c r="E1312">
        <f t="shared" si="40"/>
        <v>17</v>
      </c>
      <c r="F1312">
        <v>17</v>
      </c>
      <c r="G1312" t="s">
        <v>334</v>
      </c>
      <c r="H1312" t="s">
        <v>67</v>
      </c>
      <c r="I1312">
        <v>-3.5</v>
      </c>
      <c r="K1312">
        <v>-3</v>
      </c>
      <c r="M1312">
        <v>17</v>
      </c>
      <c r="N1312">
        <v>16</v>
      </c>
      <c r="O1312" t="str">
        <f>IF(OR(ISBLANK(N1312),ISBLANK(M1312)),"",IF(N1312&gt;(M1312+IF(ISBLANK(K1312),I1312,K1312)),H1312,IF(N1312&lt;(M1312+IF(ISBLANK(K1312),I1312,K1312)),G1312,"na")))</f>
        <v>CAR</v>
      </c>
      <c r="P1312" t="str">
        <f>IF(OR(ISBLANK(N1312),ISBLANK(M1312)),"",IF(N1312&gt;M1312,H1312,IF(N1312&lt;M1312,G1312,"na")))</f>
        <v>TBY</v>
      </c>
      <c r="Q1312" s="23" t="str">
        <f t="shared" si="41"/>
        <v/>
      </c>
    </row>
    <row r="1313" spans="1:17" x14ac:dyDescent="0.25">
      <c r="A1313">
        <v>1312</v>
      </c>
      <c r="B1313" s="2" t="str">
        <f>CONCATENATE(D1313,"_",IF(E1313&lt;10,CONCATENATE("0",E1313),E1313),"_",H1313,"@",G1313)</f>
        <v>2016_17_CHI@MIN</v>
      </c>
      <c r="C1313" t="s">
        <v>1</v>
      </c>
      <c r="D1313">
        <v>2016</v>
      </c>
      <c r="E1313">
        <f t="shared" si="40"/>
        <v>17</v>
      </c>
      <c r="F1313">
        <v>17</v>
      </c>
      <c r="G1313" t="s">
        <v>80</v>
      </c>
      <c r="H1313" t="s">
        <v>68</v>
      </c>
      <c r="I1313">
        <v>-6.5</v>
      </c>
      <c r="K1313">
        <v>-6.5</v>
      </c>
      <c r="M1313">
        <v>38</v>
      </c>
      <c r="N1313">
        <v>10</v>
      </c>
      <c r="O1313" t="str">
        <f>IF(OR(ISBLANK(N1313),ISBLANK(M1313)),"",IF(N1313&gt;(M1313+IF(ISBLANK(K1313),I1313,K1313)),H1313,IF(N1313&lt;(M1313+IF(ISBLANK(K1313),I1313,K1313)),G1313,"na")))</f>
        <v>MIN</v>
      </c>
      <c r="P1313" t="str">
        <f>IF(OR(ISBLANK(N1313),ISBLANK(M1313)),"",IF(N1313&gt;M1313,H1313,IF(N1313&lt;M1313,G1313,"na")))</f>
        <v>MIN</v>
      </c>
      <c r="Q1313" s="23" t="str">
        <f t="shared" si="41"/>
        <v/>
      </c>
    </row>
    <row r="1314" spans="1:17" x14ac:dyDescent="0.25">
      <c r="A1314">
        <v>1313</v>
      </c>
      <c r="B1314" s="2" t="str">
        <f>CONCATENATE(D1314,"_",IF(E1314&lt;10,CONCATENATE("0",E1314),E1314),"_",H1314,"@",G1314)</f>
        <v>2016_17_CLE@PIT</v>
      </c>
      <c r="C1314" t="s">
        <v>1</v>
      </c>
      <c r="D1314">
        <v>2016</v>
      </c>
      <c r="E1314">
        <f t="shared" si="40"/>
        <v>17</v>
      </c>
      <c r="F1314">
        <v>17</v>
      </c>
      <c r="G1314" t="s">
        <v>87</v>
      </c>
      <c r="H1314" t="s">
        <v>70</v>
      </c>
      <c r="I1314">
        <v>-12.5</v>
      </c>
      <c r="K1314">
        <v>-4</v>
      </c>
      <c r="M1314">
        <v>27</v>
      </c>
      <c r="N1314">
        <v>24</v>
      </c>
      <c r="O1314" t="str">
        <f>IF(OR(ISBLANK(N1314),ISBLANK(M1314)),"",IF(N1314&gt;(M1314+IF(ISBLANK(K1314),I1314,K1314)),H1314,IF(N1314&lt;(M1314+IF(ISBLANK(K1314),I1314,K1314)),G1314,"na")))</f>
        <v>CLE</v>
      </c>
      <c r="P1314" t="str">
        <f>IF(OR(ISBLANK(N1314),ISBLANK(M1314)),"",IF(N1314&gt;M1314,H1314,IF(N1314&lt;M1314,G1314,"na")))</f>
        <v>PIT</v>
      </c>
      <c r="Q1314" s="23" t="str">
        <f t="shared" si="41"/>
        <v/>
      </c>
    </row>
    <row r="1315" spans="1:17" x14ac:dyDescent="0.25">
      <c r="A1315">
        <v>1314</v>
      </c>
      <c r="B1315" s="2" t="str">
        <f>CONCATENATE(D1315,"_",IF(E1315&lt;10,CONCATENATE("0",E1315),E1315),"_",H1315,"@",G1315)</f>
        <v>2016_17_NOR@ATL</v>
      </c>
      <c r="C1315" t="s">
        <v>1</v>
      </c>
      <c r="D1315">
        <v>2016</v>
      </c>
      <c r="E1315">
        <f t="shared" si="40"/>
        <v>17</v>
      </c>
      <c r="F1315">
        <v>17</v>
      </c>
      <c r="G1315" t="s">
        <v>20</v>
      </c>
      <c r="H1315" t="s">
        <v>335</v>
      </c>
      <c r="I1315">
        <v>-6.5</v>
      </c>
      <c r="K1315">
        <v>-7.5</v>
      </c>
      <c r="M1315">
        <v>38</v>
      </c>
      <c r="N1315">
        <v>32</v>
      </c>
      <c r="O1315" t="str">
        <f>IF(OR(ISBLANK(N1315),ISBLANK(M1315)),"",IF(N1315&gt;(M1315+IF(ISBLANK(K1315),I1315,K1315)),H1315,IF(N1315&lt;(M1315+IF(ISBLANK(K1315),I1315,K1315)),G1315,"na")))</f>
        <v>NOR</v>
      </c>
      <c r="P1315" t="str">
        <f>IF(OR(ISBLANK(N1315),ISBLANK(M1315)),"",IF(N1315&gt;M1315,H1315,IF(N1315&lt;M1315,G1315,"na")))</f>
        <v>ATL</v>
      </c>
      <c r="Q1315" s="23" t="str">
        <f t="shared" si="41"/>
        <v/>
      </c>
    </row>
    <row r="1316" spans="1:17" x14ac:dyDescent="0.25">
      <c r="A1316">
        <v>1315</v>
      </c>
      <c r="B1316" s="2" t="str">
        <f>CONCATENATE(D1316,"_",IF(E1316&lt;10,CONCATENATE("0",E1316),E1316),"_",H1316,"@",G1316)</f>
        <v>2016_17_BUF@NYJ</v>
      </c>
      <c r="C1316" t="s">
        <v>1</v>
      </c>
      <c r="D1316">
        <v>2016</v>
      </c>
      <c r="E1316">
        <f t="shared" si="40"/>
        <v>17</v>
      </c>
      <c r="F1316">
        <v>17</v>
      </c>
      <c r="G1316" t="s">
        <v>84</v>
      </c>
      <c r="H1316" t="s">
        <v>66</v>
      </c>
      <c r="I1316">
        <v>5</v>
      </c>
      <c r="K1316">
        <v>4</v>
      </c>
      <c r="M1316">
        <v>30</v>
      </c>
      <c r="N1316">
        <v>10</v>
      </c>
      <c r="O1316" t="str">
        <f>IF(OR(ISBLANK(N1316),ISBLANK(M1316)),"",IF(N1316&gt;(M1316+IF(ISBLANK(K1316),I1316,K1316)),H1316,IF(N1316&lt;(M1316+IF(ISBLANK(K1316),I1316,K1316)),G1316,"na")))</f>
        <v>NYJ</v>
      </c>
      <c r="P1316" t="str">
        <f>IF(OR(ISBLANK(N1316),ISBLANK(M1316)),"",IF(N1316&gt;M1316,H1316,IF(N1316&lt;M1316,G1316,"na")))</f>
        <v>NYJ</v>
      </c>
      <c r="Q1316" s="23" t="str">
        <f t="shared" si="41"/>
        <v/>
      </c>
    </row>
    <row r="1317" spans="1:17" x14ac:dyDescent="0.25">
      <c r="A1317">
        <v>1316</v>
      </c>
      <c r="B1317" s="2" t="str">
        <f>CONCATENATE(D1317,"_",IF(E1317&lt;10,CONCATENATE("0",E1317),E1317),"_",H1317,"@",G1317)</f>
        <v>2016_17_DAL@PHI</v>
      </c>
      <c r="C1317" t="s">
        <v>1</v>
      </c>
      <c r="D1317">
        <v>2016</v>
      </c>
      <c r="E1317">
        <f t="shared" si="40"/>
        <v>17</v>
      </c>
      <c r="F1317">
        <v>17</v>
      </c>
      <c r="G1317" t="s">
        <v>86</v>
      </c>
      <c r="H1317" t="s">
        <v>71</v>
      </c>
      <c r="I1317">
        <v>-6</v>
      </c>
      <c r="K1317">
        <v>-6.5</v>
      </c>
      <c r="M1317">
        <v>27</v>
      </c>
      <c r="N1317">
        <v>13</v>
      </c>
      <c r="O1317" t="str">
        <f>IF(OR(ISBLANK(N1317),ISBLANK(M1317)),"",IF(N1317&gt;(M1317+IF(ISBLANK(K1317),I1317,K1317)),H1317,IF(N1317&lt;(M1317+IF(ISBLANK(K1317),I1317,K1317)),G1317,"na")))</f>
        <v>PHI</v>
      </c>
      <c r="P1317" t="str">
        <f>IF(OR(ISBLANK(N1317),ISBLANK(M1317)),"",IF(N1317&gt;M1317,H1317,IF(N1317&lt;M1317,G1317,"na")))</f>
        <v>PHI</v>
      </c>
      <c r="Q1317" s="23" t="str">
        <f t="shared" si="41"/>
        <v/>
      </c>
    </row>
    <row r="1318" spans="1:17" x14ac:dyDescent="0.25">
      <c r="A1318">
        <v>1317</v>
      </c>
      <c r="B1318" s="2" t="str">
        <f>CONCATENATE(D1318,"_",IF(E1318&lt;10,CONCATENATE("0",E1318),E1318),"_",H1318,"@",G1318)</f>
        <v>2016_17_GBY@DET</v>
      </c>
      <c r="C1318" t="s">
        <v>1</v>
      </c>
      <c r="D1318">
        <v>2016</v>
      </c>
      <c r="E1318">
        <f t="shared" si="40"/>
        <v>17</v>
      </c>
      <c r="F1318">
        <v>17</v>
      </c>
      <c r="G1318" t="s">
        <v>73</v>
      </c>
      <c r="H1318" t="s">
        <v>330</v>
      </c>
      <c r="I1318">
        <v>3</v>
      </c>
      <c r="K1318">
        <v>3.5</v>
      </c>
      <c r="M1318">
        <v>24</v>
      </c>
      <c r="N1318">
        <v>31</v>
      </c>
      <c r="O1318" t="str">
        <f>IF(OR(ISBLANK(N1318),ISBLANK(M1318)),"",IF(N1318&gt;(M1318+IF(ISBLANK(K1318),I1318,K1318)),H1318,IF(N1318&lt;(M1318+IF(ISBLANK(K1318),I1318,K1318)),G1318,"na")))</f>
        <v>GBY</v>
      </c>
      <c r="P1318" t="str">
        <f>IF(OR(ISBLANK(N1318),ISBLANK(M1318)),"",IF(N1318&gt;M1318,H1318,IF(N1318&lt;M1318,G1318,"na")))</f>
        <v>GBY</v>
      </c>
      <c r="Q1318" s="23" t="str">
        <f t="shared" si="41"/>
        <v/>
      </c>
    </row>
    <row r="1319" spans="1:17" x14ac:dyDescent="0.25">
      <c r="A1319">
        <v>1318</v>
      </c>
      <c r="B1319" s="2" t="str">
        <f>CONCATENATE(D1319,"_",IF(E1319&lt;10,CONCATENATE("0",E1319),E1319),"_",H1319,"@",G1319)</f>
        <v>2016_17_HOU@TEN</v>
      </c>
      <c r="C1319" t="s">
        <v>1</v>
      </c>
      <c r="D1319">
        <v>2016</v>
      </c>
      <c r="E1319">
        <f t="shared" si="40"/>
        <v>17</v>
      </c>
      <c r="F1319">
        <v>17</v>
      </c>
      <c r="G1319" t="s">
        <v>93</v>
      </c>
      <c r="H1319" t="s">
        <v>75</v>
      </c>
      <c r="I1319">
        <v>-3</v>
      </c>
      <c r="K1319">
        <v>-3</v>
      </c>
      <c r="M1319">
        <v>24</v>
      </c>
      <c r="N1319">
        <v>17</v>
      </c>
      <c r="O1319" t="str">
        <f>IF(OR(ISBLANK(N1319),ISBLANK(M1319)),"",IF(N1319&gt;(M1319+IF(ISBLANK(K1319),I1319,K1319)),H1319,IF(N1319&lt;(M1319+IF(ISBLANK(K1319),I1319,K1319)),G1319,"na")))</f>
        <v>TEN</v>
      </c>
      <c r="P1319" t="str">
        <f>IF(OR(ISBLANK(N1319),ISBLANK(M1319)),"",IF(N1319&gt;M1319,H1319,IF(N1319&lt;M1319,G1319,"na")))</f>
        <v>TEN</v>
      </c>
      <c r="Q1319" s="23" t="str">
        <f t="shared" si="41"/>
        <v/>
      </c>
    </row>
    <row r="1320" spans="1:17" x14ac:dyDescent="0.25">
      <c r="A1320">
        <v>1319</v>
      </c>
      <c r="B1320" s="2" t="str">
        <f>CONCATENATE(D1320,"_",IF(E1320&lt;10,CONCATENATE("0",E1320),E1320),"_",H1320,"@",G1320)</f>
        <v>2016_17_NYG@WAS</v>
      </c>
      <c r="C1320" t="s">
        <v>1</v>
      </c>
      <c r="D1320">
        <v>2016</v>
      </c>
      <c r="E1320">
        <f t="shared" si="40"/>
        <v>17</v>
      </c>
      <c r="F1320">
        <v>17</v>
      </c>
      <c r="G1320" t="s">
        <v>94</v>
      </c>
      <c r="H1320" t="s">
        <v>83</v>
      </c>
      <c r="I1320">
        <v>-5</v>
      </c>
      <c r="K1320">
        <v>-7</v>
      </c>
      <c r="M1320">
        <v>10</v>
      </c>
      <c r="N1320">
        <v>19</v>
      </c>
      <c r="O1320" t="str">
        <f>IF(OR(ISBLANK(N1320),ISBLANK(M1320)),"",IF(N1320&gt;(M1320+IF(ISBLANK(K1320),I1320,K1320)),H1320,IF(N1320&lt;(M1320+IF(ISBLANK(K1320),I1320,K1320)),G1320,"na")))</f>
        <v>NYG</v>
      </c>
      <c r="P1320" t="str">
        <f>IF(OR(ISBLANK(N1320),ISBLANK(M1320)),"",IF(N1320&gt;M1320,H1320,IF(N1320&lt;M1320,G1320,"na")))</f>
        <v>NYG</v>
      </c>
      <c r="Q1320" s="23" t="str">
        <f t="shared" si="41"/>
        <v/>
      </c>
    </row>
    <row r="1321" spans="1:17" x14ac:dyDescent="0.25">
      <c r="A1321">
        <v>1320</v>
      </c>
      <c r="B1321" s="2" t="str">
        <f>CONCATENATE(D1321,"_",IF(E1321&lt;10,CONCATENATE("0",E1321),E1321),"_",H1321,"@",G1321)</f>
        <v>2016_17_BAL@CIN</v>
      </c>
      <c r="C1321" t="s">
        <v>1</v>
      </c>
      <c r="D1321">
        <v>2016</v>
      </c>
      <c r="E1321">
        <f t="shared" si="40"/>
        <v>17</v>
      </c>
      <c r="F1321">
        <v>17</v>
      </c>
      <c r="G1321" t="s">
        <v>69</v>
      </c>
      <c r="H1321" t="s">
        <v>65</v>
      </c>
      <c r="I1321">
        <v>-2.5</v>
      </c>
      <c r="K1321">
        <v>1.5</v>
      </c>
      <c r="M1321">
        <v>27</v>
      </c>
      <c r="N1321">
        <v>10</v>
      </c>
      <c r="O1321" t="str">
        <f>IF(OR(ISBLANK(N1321),ISBLANK(M1321)),"",IF(N1321&gt;(M1321+IF(ISBLANK(K1321),I1321,K1321)),H1321,IF(N1321&lt;(M1321+IF(ISBLANK(K1321),I1321,K1321)),G1321,"na")))</f>
        <v>CIN</v>
      </c>
      <c r="P1321" t="str">
        <f>IF(OR(ISBLANK(N1321),ISBLANK(M1321)),"",IF(N1321&gt;M1321,H1321,IF(N1321&lt;M1321,G1321,"na")))</f>
        <v>CIN</v>
      </c>
      <c r="Q1321" s="23" t="str">
        <f t="shared" si="41"/>
        <v/>
      </c>
    </row>
    <row r="1322" spans="1:17" x14ac:dyDescent="0.25">
      <c r="A1322">
        <v>1321</v>
      </c>
      <c r="B1322" s="2" t="str">
        <f>CONCATENATE(D1322,"_",IF(E1322&lt;10,CONCATENATE("0",E1322),E1322),"_",H1322,"@",G1322)</f>
        <v>2016_17_KCY@SD</v>
      </c>
      <c r="C1322" t="s">
        <v>1</v>
      </c>
      <c r="D1322">
        <v>2016</v>
      </c>
      <c r="E1322">
        <f t="shared" si="40"/>
        <v>17</v>
      </c>
      <c r="F1322">
        <v>17</v>
      </c>
      <c r="G1322" t="s">
        <v>88</v>
      </c>
      <c r="H1322" t="s">
        <v>331</v>
      </c>
      <c r="I1322">
        <v>4.5</v>
      </c>
      <c r="K1322">
        <v>5</v>
      </c>
      <c r="M1322">
        <v>27</v>
      </c>
      <c r="N1322">
        <v>37</v>
      </c>
      <c r="O1322" t="str">
        <f>IF(OR(ISBLANK(N1322),ISBLANK(M1322)),"",IF(N1322&gt;(M1322+IF(ISBLANK(K1322),I1322,K1322)),H1322,IF(N1322&lt;(M1322+IF(ISBLANK(K1322),I1322,K1322)),G1322,"na")))</f>
        <v>KCY</v>
      </c>
      <c r="P1322" t="str">
        <f>IF(OR(ISBLANK(N1322),ISBLANK(M1322)),"",IF(N1322&gt;M1322,H1322,IF(N1322&lt;M1322,G1322,"na")))</f>
        <v>KCY</v>
      </c>
      <c r="Q1322" s="23" t="str">
        <f t="shared" si="41"/>
        <v/>
      </c>
    </row>
    <row r="1323" spans="1:17" x14ac:dyDescent="0.25">
      <c r="A1323">
        <v>1322</v>
      </c>
      <c r="B1323" s="2" t="str">
        <f>CONCATENATE(D1323,"_",IF(E1323&lt;10,CONCATENATE("0",E1323),E1323),"_",H1323,"@",G1323)</f>
        <v>2016_17_OAK@DEN</v>
      </c>
      <c r="C1323" t="s">
        <v>1</v>
      </c>
      <c r="D1323">
        <v>2016</v>
      </c>
      <c r="E1323">
        <f t="shared" si="40"/>
        <v>17</v>
      </c>
      <c r="F1323">
        <v>17</v>
      </c>
      <c r="G1323" t="s">
        <v>72</v>
      </c>
      <c r="H1323" t="s">
        <v>85</v>
      </c>
      <c r="I1323">
        <v>-3.5</v>
      </c>
      <c r="K1323">
        <v>-1</v>
      </c>
      <c r="M1323">
        <v>24</v>
      </c>
      <c r="N1323">
        <v>6</v>
      </c>
      <c r="O1323" t="str">
        <f>IF(OR(ISBLANK(N1323),ISBLANK(M1323)),"",IF(N1323&gt;(M1323+IF(ISBLANK(K1323),I1323,K1323)),H1323,IF(N1323&lt;(M1323+IF(ISBLANK(K1323),I1323,K1323)),G1323,"na")))</f>
        <v>DEN</v>
      </c>
      <c r="P1323" t="str">
        <f>IF(OR(ISBLANK(N1323),ISBLANK(M1323)),"",IF(N1323&gt;M1323,H1323,IF(N1323&lt;M1323,G1323,"na")))</f>
        <v>DEN</v>
      </c>
      <c r="Q1323" s="23" t="str">
        <f t="shared" si="41"/>
        <v/>
      </c>
    </row>
    <row r="1324" spans="1:17" x14ac:dyDescent="0.25">
      <c r="A1324">
        <v>1323</v>
      </c>
      <c r="B1324" s="2" t="str">
        <f>CONCATENATE(D1324,"_",IF(E1324&lt;10,CONCATENATE("0",E1324),E1324),"_",H1324,"@",G1324)</f>
        <v>2016_17_SEA@SFO</v>
      </c>
      <c r="C1324" t="s">
        <v>1</v>
      </c>
      <c r="D1324">
        <v>2016</v>
      </c>
      <c r="E1324">
        <f t="shared" si="40"/>
        <v>17</v>
      </c>
      <c r="F1324">
        <v>17</v>
      </c>
      <c r="G1324" t="s">
        <v>333</v>
      </c>
      <c r="H1324" t="s">
        <v>89</v>
      </c>
      <c r="I1324">
        <v>9</v>
      </c>
      <c r="K1324">
        <v>11</v>
      </c>
      <c r="M1324">
        <v>23</v>
      </c>
      <c r="N1324">
        <v>25</v>
      </c>
      <c r="O1324" t="str">
        <f>IF(OR(ISBLANK(N1324),ISBLANK(M1324)),"",IF(N1324&gt;(M1324+IF(ISBLANK(K1324),I1324,K1324)),H1324,IF(N1324&lt;(M1324+IF(ISBLANK(K1324),I1324,K1324)),G1324,"na")))</f>
        <v>SFO</v>
      </c>
      <c r="P1324" t="str">
        <f>IF(OR(ISBLANK(N1324),ISBLANK(M1324)),"",IF(N1324&gt;M1324,H1324,IF(N1324&lt;M1324,G1324,"na")))</f>
        <v>SEA</v>
      </c>
      <c r="Q1324" s="23" t="str">
        <f t="shared" si="41"/>
        <v/>
      </c>
    </row>
    <row r="1325" spans="1:17" x14ac:dyDescent="0.25">
      <c r="A1325">
        <v>1324</v>
      </c>
      <c r="B1325" s="2" t="str">
        <f>CONCATENATE(D1325,"_",IF(E1325&lt;10,CONCATENATE("0",E1325),E1325),"_",H1325,"@",G1325)</f>
        <v>2016_17_ARI@LAR</v>
      </c>
      <c r="C1325" t="s">
        <v>1</v>
      </c>
      <c r="D1325">
        <v>2016</v>
      </c>
      <c r="E1325">
        <f t="shared" si="40"/>
        <v>17</v>
      </c>
      <c r="F1325">
        <v>17</v>
      </c>
      <c r="G1325" t="s">
        <v>123</v>
      </c>
      <c r="H1325" t="s">
        <v>64</v>
      </c>
      <c r="I1325">
        <v>7.5</v>
      </c>
      <c r="K1325">
        <v>7</v>
      </c>
      <c r="M1325">
        <v>6</v>
      </c>
      <c r="N1325">
        <v>44</v>
      </c>
      <c r="O1325" t="str">
        <f>IF(OR(ISBLANK(N1325),ISBLANK(M1325)),"",IF(N1325&gt;(M1325+IF(ISBLANK(K1325),I1325,K1325)),H1325,IF(N1325&lt;(M1325+IF(ISBLANK(K1325),I1325,K1325)),G1325,"na")))</f>
        <v>ARI</v>
      </c>
      <c r="P1325" t="str">
        <f>IF(OR(ISBLANK(N1325),ISBLANK(M1325)),"",IF(N1325&gt;M1325,H1325,IF(N1325&lt;M1325,G1325,"na")))</f>
        <v>ARI</v>
      </c>
      <c r="Q1325" s="23" t="str">
        <f t="shared" si="41"/>
        <v/>
      </c>
    </row>
    <row r="1326" spans="1:17" x14ac:dyDescent="0.25">
      <c r="A1326">
        <v>1325</v>
      </c>
      <c r="B1326" s="2" t="str">
        <f>CONCATENATE(D1326,"_",IF(E1326&lt;10,CONCATENATE("0",E1326),E1326),"_",H1326,"@",G1326)</f>
        <v>2016_18_OAK@HOU</v>
      </c>
      <c r="C1326" t="s">
        <v>3</v>
      </c>
      <c r="D1326">
        <v>2016</v>
      </c>
      <c r="E1326">
        <f t="shared" si="40"/>
        <v>18</v>
      </c>
      <c r="F1326">
        <v>1</v>
      </c>
      <c r="G1326" t="s">
        <v>75</v>
      </c>
      <c r="H1326" t="s">
        <v>85</v>
      </c>
      <c r="I1326">
        <v>-3</v>
      </c>
      <c r="K1326">
        <v>-4</v>
      </c>
      <c r="M1326">
        <v>27</v>
      </c>
      <c r="N1326">
        <v>14</v>
      </c>
      <c r="O1326" t="str">
        <f>IF(OR(ISBLANK(N1326),ISBLANK(M1326)),"",IF(N1326&gt;(M1326+IF(ISBLANK(K1326),I1326,K1326)),H1326,IF(N1326&lt;(M1326+IF(ISBLANK(K1326),I1326,K1326)),G1326,"na")))</f>
        <v>HOU</v>
      </c>
      <c r="P1326" t="str">
        <f>IF(OR(ISBLANK(N1326),ISBLANK(M1326)),"",IF(N1326&gt;M1326,H1326,IF(N1326&lt;M1326,G1326,"na")))</f>
        <v>HOU</v>
      </c>
      <c r="Q1326" s="23" t="str">
        <f t="shared" si="41"/>
        <v/>
      </c>
    </row>
    <row r="1327" spans="1:17" x14ac:dyDescent="0.25">
      <c r="A1327">
        <v>1326</v>
      </c>
      <c r="B1327" s="2" t="str">
        <f>CONCATENATE(D1327,"_",IF(E1327&lt;10,CONCATENATE("0",E1327),E1327),"_",H1327,"@",G1327)</f>
        <v>2016_18_DET@SEA</v>
      </c>
      <c r="C1327" t="s">
        <v>3</v>
      </c>
      <c r="D1327">
        <v>2016</v>
      </c>
      <c r="E1327">
        <f t="shared" si="40"/>
        <v>18</v>
      </c>
      <c r="F1327">
        <v>1</v>
      </c>
      <c r="G1327" t="s">
        <v>89</v>
      </c>
      <c r="H1327" t="s">
        <v>73</v>
      </c>
      <c r="I1327">
        <v>-7.5</v>
      </c>
      <c r="K1327">
        <v>-9</v>
      </c>
      <c r="M1327">
        <v>26</v>
      </c>
      <c r="N1327">
        <v>6</v>
      </c>
      <c r="O1327" t="str">
        <f>IF(OR(ISBLANK(N1327),ISBLANK(M1327)),"",IF(N1327&gt;(M1327+IF(ISBLANK(K1327),I1327,K1327)),H1327,IF(N1327&lt;(M1327+IF(ISBLANK(K1327),I1327,K1327)),G1327,"na")))</f>
        <v>SEA</v>
      </c>
      <c r="P1327" t="str">
        <f>IF(OR(ISBLANK(N1327),ISBLANK(M1327)),"",IF(N1327&gt;M1327,H1327,IF(N1327&lt;M1327,G1327,"na")))</f>
        <v>SEA</v>
      </c>
      <c r="Q1327" s="23" t="str">
        <f t="shared" si="41"/>
        <v/>
      </c>
    </row>
    <row r="1328" spans="1:17" x14ac:dyDescent="0.25">
      <c r="A1328">
        <v>1327</v>
      </c>
      <c r="B1328" s="2" t="str">
        <f>CONCATENATE(D1328,"_",IF(E1328&lt;10,CONCATENATE("0",E1328),E1328),"_",H1328,"@",G1328)</f>
        <v>2016_18_MIA@PIT</v>
      </c>
      <c r="C1328" t="s">
        <v>3</v>
      </c>
      <c r="D1328">
        <v>2016</v>
      </c>
      <c r="E1328">
        <f t="shared" si="40"/>
        <v>18</v>
      </c>
      <c r="F1328">
        <v>1</v>
      </c>
      <c r="G1328" t="s">
        <v>87</v>
      </c>
      <c r="H1328" t="s">
        <v>79</v>
      </c>
      <c r="I1328">
        <v>-10</v>
      </c>
      <c r="K1328">
        <v>-12</v>
      </c>
      <c r="M1328">
        <v>30</v>
      </c>
      <c r="N1328">
        <v>12</v>
      </c>
      <c r="O1328" t="str">
        <f>IF(OR(ISBLANK(N1328),ISBLANK(M1328)),"",IF(N1328&gt;(M1328+IF(ISBLANK(K1328),I1328,K1328)),H1328,IF(N1328&lt;(M1328+IF(ISBLANK(K1328),I1328,K1328)),G1328,"na")))</f>
        <v>PIT</v>
      </c>
      <c r="P1328" t="str">
        <f>IF(OR(ISBLANK(N1328),ISBLANK(M1328)),"",IF(N1328&gt;M1328,H1328,IF(N1328&lt;M1328,G1328,"na")))</f>
        <v>PIT</v>
      </c>
      <c r="Q1328" s="23" t="str">
        <f t="shared" si="41"/>
        <v/>
      </c>
    </row>
    <row r="1329" spans="1:17" x14ac:dyDescent="0.25">
      <c r="A1329">
        <v>1328</v>
      </c>
      <c r="B1329" s="2" t="str">
        <f>CONCATENATE(D1329,"_",IF(E1329&lt;10,CONCATENATE("0",E1329),E1329),"_",H1329,"@",G1329)</f>
        <v>2016_18_NYG@GBY</v>
      </c>
      <c r="C1329" t="s">
        <v>3</v>
      </c>
      <c r="D1329">
        <v>2016</v>
      </c>
      <c r="E1329">
        <f t="shared" si="40"/>
        <v>18</v>
      </c>
      <c r="F1329">
        <v>1</v>
      </c>
      <c r="G1329" t="s">
        <v>330</v>
      </c>
      <c r="H1329" t="s">
        <v>83</v>
      </c>
      <c r="I1329">
        <v>-3.5</v>
      </c>
      <c r="K1329">
        <v>-5.5</v>
      </c>
      <c r="M1329">
        <v>38</v>
      </c>
      <c r="N1329">
        <v>13</v>
      </c>
      <c r="O1329" t="str">
        <f>IF(OR(ISBLANK(N1329),ISBLANK(M1329)),"",IF(N1329&gt;(M1329+IF(ISBLANK(K1329),I1329,K1329)),H1329,IF(N1329&lt;(M1329+IF(ISBLANK(K1329),I1329,K1329)),G1329,"na")))</f>
        <v>GBY</v>
      </c>
      <c r="P1329" t="str">
        <f>IF(OR(ISBLANK(N1329),ISBLANK(M1329)),"",IF(N1329&gt;M1329,H1329,IF(N1329&lt;M1329,G1329,"na")))</f>
        <v>GBY</v>
      </c>
      <c r="Q1329" s="23" t="str">
        <f t="shared" si="41"/>
        <v/>
      </c>
    </row>
    <row r="1330" spans="1:17" x14ac:dyDescent="0.25">
      <c r="A1330">
        <v>1329</v>
      </c>
      <c r="B1330" s="2" t="str">
        <f>CONCATENATE(D1330,"_",IF(E1330&lt;10,CONCATENATE("0",E1330),E1330),"_",H1330,"@",G1330)</f>
        <v>2016_19_SEA@ATL</v>
      </c>
      <c r="C1330" t="s">
        <v>3</v>
      </c>
      <c r="D1330">
        <v>2016</v>
      </c>
      <c r="E1330">
        <f t="shared" si="40"/>
        <v>19</v>
      </c>
      <c r="F1330">
        <v>2</v>
      </c>
      <c r="G1330" t="s">
        <v>20</v>
      </c>
      <c r="H1330" t="s">
        <v>89</v>
      </c>
      <c r="I1330">
        <v>-4</v>
      </c>
      <c r="K1330">
        <v>-6.5</v>
      </c>
      <c r="M1330">
        <v>36</v>
      </c>
      <c r="N1330">
        <v>20</v>
      </c>
      <c r="O1330" t="str">
        <f>IF(OR(ISBLANK(N1330),ISBLANK(M1330)),"",IF(N1330&gt;(M1330+IF(ISBLANK(K1330),I1330,K1330)),H1330,IF(N1330&lt;(M1330+IF(ISBLANK(K1330),I1330,K1330)),G1330,"na")))</f>
        <v>ATL</v>
      </c>
      <c r="P1330" t="str">
        <f>IF(OR(ISBLANK(N1330),ISBLANK(M1330)),"",IF(N1330&gt;M1330,H1330,IF(N1330&lt;M1330,G1330,"na")))</f>
        <v>ATL</v>
      </c>
      <c r="Q1330" s="23" t="str">
        <f t="shared" si="41"/>
        <v/>
      </c>
    </row>
    <row r="1331" spans="1:17" x14ac:dyDescent="0.25">
      <c r="A1331">
        <v>1330</v>
      </c>
      <c r="B1331" s="2" t="str">
        <f>CONCATENATE(D1331,"_",IF(E1331&lt;10,CONCATENATE("0",E1331),E1331),"_",H1331,"@",G1331)</f>
        <v>2016_19_HOU@NWE</v>
      </c>
      <c r="C1331" t="s">
        <v>3</v>
      </c>
      <c r="D1331">
        <v>2016</v>
      </c>
      <c r="E1331">
        <f t="shared" si="40"/>
        <v>19</v>
      </c>
      <c r="F1331">
        <v>2</v>
      </c>
      <c r="G1331" t="s">
        <v>332</v>
      </c>
      <c r="H1331" t="s">
        <v>75</v>
      </c>
      <c r="I1331">
        <v>-16</v>
      </c>
      <c r="K1331">
        <v>-16</v>
      </c>
      <c r="M1331">
        <v>34</v>
      </c>
      <c r="N1331">
        <v>16</v>
      </c>
      <c r="O1331" t="str">
        <f>IF(OR(ISBLANK(N1331),ISBLANK(M1331)),"",IF(N1331&gt;(M1331+IF(ISBLANK(K1331),I1331,K1331)),H1331,IF(N1331&lt;(M1331+IF(ISBLANK(K1331),I1331,K1331)),G1331,"na")))</f>
        <v>NWE</v>
      </c>
      <c r="P1331" t="str">
        <f>IF(OR(ISBLANK(N1331),ISBLANK(M1331)),"",IF(N1331&gt;M1331,H1331,IF(N1331&lt;M1331,G1331,"na")))</f>
        <v>NWE</v>
      </c>
      <c r="Q1331" s="23" t="str">
        <f t="shared" si="41"/>
        <v/>
      </c>
    </row>
    <row r="1332" spans="1:17" x14ac:dyDescent="0.25">
      <c r="A1332">
        <v>1331</v>
      </c>
      <c r="B1332" s="2" t="str">
        <f>CONCATENATE(D1332,"_",IF(E1332&lt;10,CONCATENATE("0",E1332),E1332),"_",H1332,"@",G1332)</f>
        <v>2016_19_PIT@KCY</v>
      </c>
      <c r="C1332" t="s">
        <v>3</v>
      </c>
      <c r="D1332">
        <v>2016</v>
      </c>
      <c r="E1332">
        <f t="shared" si="40"/>
        <v>19</v>
      </c>
      <c r="F1332">
        <v>2</v>
      </c>
      <c r="G1332" t="s">
        <v>331</v>
      </c>
      <c r="H1332" t="s">
        <v>87</v>
      </c>
      <c r="I1332">
        <v>-1</v>
      </c>
      <c r="K1332">
        <v>-1</v>
      </c>
      <c r="M1332">
        <v>16</v>
      </c>
      <c r="N1332">
        <v>18</v>
      </c>
      <c r="O1332" t="str">
        <f>IF(OR(ISBLANK(N1332),ISBLANK(M1332)),"",IF(N1332&gt;(M1332+IF(ISBLANK(K1332),I1332,K1332)),H1332,IF(N1332&lt;(M1332+IF(ISBLANK(K1332),I1332,K1332)),G1332,"na")))</f>
        <v>PIT</v>
      </c>
      <c r="P1332" t="str">
        <f>IF(OR(ISBLANK(N1332),ISBLANK(M1332)),"",IF(N1332&gt;M1332,H1332,IF(N1332&lt;M1332,G1332,"na")))</f>
        <v>PIT</v>
      </c>
      <c r="Q1332" s="23" t="str">
        <f t="shared" si="41"/>
        <v/>
      </c>
    </row>
    <row r="1333" spans="1:17" x14ac:dyDescent="0.25">
      <c r="A1333">
        <v>1332</v>
      </c>
      <c r="B1333" s="2" t="str">
        <f>CONCATENATE(D1333,"_",IF(E1333&lt;10,CONCATENATE("0",E1333),E1333),"_",H1333,"@",G1333)</f>
        <v>2016_19_GBY@DAL</v>
      </c>
      <c r="C1333" t="s">
        <v>3</v>
      </c>
      <c r="D1333">
        <v>2016</v>
      </c>
      <c r="E1333">
        <f t="shared" si="40"/>
        <v>19</v>
      </c>
      <c r="F1333">
        <v>2</v>
      </c>
      <c r="G1333" t="s">
        <v>71</v>
      </c>
      <c r="H1333" t="s">
        <v>330</v>
      </c>
      <c r="I1333">
        <v>-4</v>
      </c>
      <c r="K1333">
        <v>-5</v>
      </c>
      <c r="M1333">
        <v>31</v>
      </c>
      <c r="N1333">
        <v>34</v>
      </c>
      <c r="O1333" t="str">
        <f>IF(OR(ISBLANK(N1333),ISBLANK(M1333)),"",IF(N1333&gt;(M1333+IF(ISBLANK(K1333),I1333,K1333)),H1333,IF(N1333&lt;(M1333+IF(ISBLANK(K1333),I1333,K1333)),G1333,"na")))</f>
        <v>GBY</v>
      </c>
      <c r="P1333" t="str">
        <f>IF(OR(ISBLANK(N1333),ISBLANK(M1333)),"",IF(N1333&gt;M1333,H1333,IF(N1333&lt;M1333,G1333,"na")))</f>
        <v>GBY</v>
      </c>
      <c r="Q1333" s="23" t="str">
        <f t="shared" si="41"/>
        <v/>
      </c>
    </row>
    <row r="1334" spans="1:17" x14ac:dyDescent="0.25">
      <c r="A1334">
        <v>1333</v>
      </c>
      <c r="B1334" s="2" t="str">
        <f>CONCATENATE(D1334,"_",IF(E1334&lt;10,CONCATENATE("0",E1334),E1334),"_",H1334,"@",G1334)</f>
        <v>2016_20_GBY@ATL</v>
      </c>
      <c r="C1334" t="s">
        <v>3</v>
      </c>
      <c r="D1334">
        <v>2016</v>
      </c>
      <c r="E1334">
        <f t="shared" si="40"/>
        <v>20</v>
      </c>
      <c r="F1334">
        <v>3</v>
      </c>
      <c r="G1334" t="s">
        <v>20</v>
      </c>
      <c r="H1334" t="s">
        <v>330</v>
      </c>
      <c r="I1334">
        <v>-4</v>
      </c>
      <c r="K1334">
        <v>-4</v>
      </c>
      <c r="M1334">
        <v>44</v>
      </c>
      <c r="N1334">
        <v>21</v>
      </c>
      <c r="O1334" t="str">
        <f>IF(OR(ISBLANK(N1334),ISBLANK(M1334)),"",IF(N1334&gt;(M1334+IF(ISBLANK(K1334),I1334,K1334)),H1334,IF(N1334&lt;(M1334+IF(ISBLANK(K1334),I1334,K1334)),G1334,"na")))</f>
        <v>ATL</v>
      </c>
      <c r="P1334" t="str">
        <f>IF(OR(ISBLANK(N1334),ISBLANK(M1334)),"",IF(N1334&gt;M1334,H1334,IF(N1334&lt;M1334,G1334,"na")))</f>
        <v>ATL</v>
      </c>
      <c r="Q1334" s="23" t="str">
        <f t="shared" si="41"/>
        <v/>
      </c>
    </row>
    <row r="1335" spans="1:17" x14ac:dyDescent="0.25">
      <c r="A1335">
        <v>1334</v>
      </c>
      <c r="B1335" s="2" t="str">
        <f>CONCATENATE(D1335,"_",IF(E1335&lt;10,CONCATENATE("0",E1335),E1335),"_",H1335,"@",G1335)</f>
        <v>2016_20_PIT@NWE</v>
      </c>
      <c r="C1335" t="s">
        <v>3</v>
      </c>
      <c r="D1335">
        <v>2016</v>
      </c>
      <c r="E1335">
        <f t="shared" si="40"/>
        <v>20</v>
      </c>
      <c r="F1335">
        <v>3</v>
      </c>
      <c r="G1335" t="s">
        <v>332</v>
      </c>
      <c r="H1335" t="s">
        <v>87</v>
      </c>
      <c r="I1335">
        <v>-6</v>
      </c>
      <c r="K1335">
        <v>-6</v>
      </c>
      <c r="M1335">
        <v>36</v>
      </c>
      <c r="N1335">
        <v>17</v>
      </c>
      <c r="O1335" t="str">
        <f>IF(OR(ISBLANK(N1335),ISBLANK(M1335)),"",IF(N1335&gt;(M1335+IF(ISBLANK(K1335),I1335,K1335)),H1335,IF(N1335&lt;(M1335+IF(ISBLANK(K1335),I1335,K1335)),G1335,"na")))</f>
        <v>NWE</v>
      </c>
      <c r="P1335" t="str">
        <f>IF(OR(ISBLANK(N1335),ISBLANK(M1335)),"",IF(N1335&gt;M1335,H1335,IF(N1335&lt;M1335,G1335,"na")))</f>
        <v>NWE</v>
      </c>
      <c r="Q1335" s="23" t="str">
        <f t="shared" si="41"/>
        <v/>
      </c>
    </row>
    <row r="1336" spans="1:17" x14ac:dyDescent="0.25">
      <c r="A1336">
        <v>1335</v>
      </c>
      <c r="B1336" s="2" t="str">
        <f>CONCATENATE(D1336,"_",IF(E1336&lt;10,CONCATENATE("0",E1336),E1336),"_",H1336,"@",G1336)</f>
        <v>2016_21_ATL@NWE</v>
      </c>
      <c r="C1336" t="s">
        <v>3</v>
      </c>
      <c r="D1336">
        <v>2016</v>
      </c>
      <c r="E1336">
        <f t="shared" si="40"/>
        <v>21</v>
      </c>
      <c r="F1336">
        <v>4</v>
      </c>
      <c r="G1336" t="s">
        <v>332</v>
      </c>
      <c r="H1336" t="s">
        <v>20</v>
      </c>
      <c r="I1336">
        <v>-3</v>
      </c>
      <c r="K1336">
        <v>-3</v>
      </c>
      <c r="M1336">
        <v>34</v>
      </c>
      <c r="N1336">
        <v>28</v>
      </c>
      <c r="O1336" t="str">
        <f>IF(OR(ISBLANK(N1336),ISBLANK(M1336)),"",IF(N1336&gt;(M1336+IF(ISBLANK(K1336),I1336,K1336)),H1336,IF(N1336&lt;(M1336+IF(ISBLANK(K1336),I1336,K1336)),G1336,"na")))</f>
        <v>NWE</v>
      </c>
      <c r="P1336" t="str">
        <f>IF(OR(ISBLANK(N1336),ISBLANK(M1336)),"",IF(N1336&gt;M1336,H1336,IF(N1336&lt;M1336,G1336,"na")))</f>
        <v>NWE</v>
      </c>
      <c r="Q1336" s="23" t="str">
        <f t="shared" si="41"/>
        <v/>
      </c>
    </row>
    <row r="1337" spans="1:17" x14ac:dyDescent="0.25">
      <c r="A1337">
        <v>1336</v>
      </c>
      <c r="B1337" s="2" t="str">
        <f>CONCATENATE(D1337,"_",IF(E1337&lt;10,CONCATENATE("0",E1337),E1337),"_",H1337,"@",G1337)</f>
        <v>2017_01_KCY@NWE</v>
      </c>
      <c r="C1337" s="1" t="s">
        <v>1</v>
      </c>
      <c r="D1337">
        <v>2017</v>
      </c>
      <c r="E1337">
        <f t="shared" si="40"/>
        <v>1</v>
      </c>
      <c r="F1337" s="5">
        <v>1</v>
      </c>
      <c r="G1337" s="2" t="s">
        <v>332</v>
      </c>
      <c r="H1337" s="2" t="s">
        <v>331</v>
      </c>
      <c r="I1337" s="2">
        <v>-8.5</v>
      </c>
      <c r="J1337" s="1"/>
      <c r="K1337" s="1">
        <v>-9</v>
      </c>
      <c r="L1337" s="1"/>
      <c r="M1337" s="1">
        <v>27</v>
      </c>
      <c r="N1337" s="1">
        <v>42</v>
      </c>
      <c r="O1337" t="str">
        <f>IF(OR(ISBLANK(N1337),ISBLANK(M1337)),"",IF(N1337&gt;(M1337+IF(ISBLANK(K1337),I1337,K1337)),H1337,IF(N1337&lt;(M1337+IF(ISBLANK(K1337),I1337,K1337)),G1337,"na")))</f>
        <v>KCY</v>
      </c>
      <c r="P1337" t="str">
        <f>IF(OR(ISBLANK(N1337),ISBLANK(M1337)),"",IF(N1337&gt;M1337,H1337,IF(N1337&lt;M1337,G1337,"na")))</f>
        <v>KCY</v>
      </c>
      <c r="Q1337" s="23" t="str">
        <f t="shared" si="41"/>
        <v/>
      </c>
    </row>
    <row r="1338" spans="1:17" x14ac:dyDescent="0.25">
      <c r="A1338">
        <v>1337</v>
      </c>
      <c r="B1338" s="2" t="str">
        <f>CONCATENATE(D1338,"_",IF(E1338&lt;10,CONCATENATE("0",E1338),E1338),"_",H1338,"@",G1338)</f>
        <v>2017_01_NYJ@BUF</v>
      </c>
      <c r="C1338" s="1" t="s">
        <v>1</v>
      </c>
      <c r="D1338">
        <v>2017</v>
      </c>
      <c r="E1338">
        <f t="shared" si="40"/>
        <v>1</v>
      </c>
      <c r="F1338" s="5">
        <v>1</v>
      </c>
      <c r="G1338" s="2" t="s">
        <v>66</v>
      </c>
      <c r="H1338" s="2" t="s">
        <v>84</v>
      </c>
      <c r="I1338" s="2">
        <v>-8.5</v>
      </c>
      <c r="J1338" s="1"/>
      <c r="K1338" s="1">
        <v>-7.5</v>
      </c>
      <c r="L1338" s="1"/>
      <c r="M1338" s="1">
        <v>21</v>
      </c>
      <c r="N1338" s="1">
        <v>12</v>
      </c>
      <c r="O1338" t="str">
        <f>IF(OR(ISBLANK(N1338),ISBLANK(M1338)),"",IF(N1338&gt;(M1338+IF(ISBLANK(K1338),I1338,K1338)),H1338,IF(N1338&lt;(M1338+IF(ISBLANK(K1338),I1338,K1338)),G1338,"na")))</f>
        <v>BUF</v>
      </c>
      <c r="P1338" t="str">
        <f>IF(OR(ISBLANK(N1338),ISBLANK(M1338)),"",IF(N1338&gt;M1338,H1338,IF(N1338&lt;M1338,G1338,"na")))</f>
        <v>BUF</v>
      </c>
      <c r="Q1338" s="23" t="str">
        <f t="shared" si="41"/>
        <v/>
      </c>
    </row>
    <row r="1339" spans="1:17" x14ac:dyDescent="0.25">
      <c r="A1339">
        <v>1338</v>
      </c>
      <c r="B1339" s="2" t="str">
        <f>CONCATENATE(D1339,"_",IF(E1339&lt;10,CONCATENATE("0",E1339),E1339),"_",H1339,"@",G1339)</f>
        <v>2017_01_JAX@HOU</v>
      </c>
      <c r="C1339" s="1" t="s">
        <v>1</v>
      </c>
      <c r="D1339">
        <v>2017</v>
      </c>
      <c r="E1339">
        <f t="shared" si="40"/>
        <v>1</v>
      </c>
      <c r="F1339" s="5">
        <v>1</v>
      </c>
      <c r="G1339" t="s">
        <v>75</v>
      </c>
      <c r="H1339" t="s">
        <v>77</v>
      </c>
      <c r="I1339">
        <v>-5</v>
      </c>
      <c r="J1339" s="1"/>
      <c r="K1339" s="1">
        <v>-5.5</v>
      </c>
      <c r="L1339" s="1"/>
      <c r="M1339" s="1">
        <v>7</v>
      </c>
      <c r="N1339" s="1">
        <v>29</v>
      </c>
      <c r="O1339" t="str">
        <f>IF(OR(ISBLANK(N1339),ISBLANK(M1339)),"",IF(N1339&gt;(M1339+IF(ISBLANK(K1339),I1339,K1339)),H1339,IF(N1339&lt;(M1339+IF(ISBLANK(K1339),I1339,K1339)),G1339,"na")))</f>
        <v>JAX</v>
      </c>
      <c r="P1339" t="str">
        <f>IF(OR(ISBLANK(N1339),ISBLANK(M1339)),"",IF(N1339&gt;M1339,H1339,IF(N1339&lt;M1339,G1339,"na")))</f>
        <v>JAX</v>
      </c>
      <c r="Q1339" s="23" t="str">
        <f t="shared" si="41"/>
        <v/>
      </c>
    </row>
    <row r="1340" spans="1:17" x14ac:dyDescent="0.25">
      <c r="A1340">
        <v>1339</v>
      </c>
      <c r="B1340" s="2" t="str">
        <f>CONCATENATE(D1340,"_",IF(E1340&lt;10,CONCATENATE("0",E1340),E1340),"_",H1340,"@",G1340)</f>
        <v>2017_01_PIT@CLE</v>
      </c>
      <c r="C1340" s="1" t="s">
        <v>1</v>
      </c>
      <c r="D1340">
        <v>2017</v>
      </c>
      <c r="E1340">
        <f t="shared" si="40"/>
        <v>1</v>
      </c>
      <c r="F1340" s="5">
        <v>1</v>
      </c>
      <c r="G1340" t="s">
        <v>70</v>
      </c>
      <c r="H1340" t="s">
        <v>87</v>
      </c>
      <c r="I1340">
        <v>8.5</v>
      </c>
      <c r="J1340" s="1"/>
      <c r="K1340" s="1">
        <v>10</v>
      </c>
      <c r="L1340" s="1"/>
      <c r="M1340" s="1">
        <v>18</v>
      </c>
      <c r="N1340" s="1">
        <v>21</v>
      </c>
      <c r="O1340" t="str">
        <f>IF(OR(ISBLANK(N1340),ISBLANK(M1340)),"",IF(N1340&gt;(M1340+IF(ISBLANK(K1340),I1340,K1340)),H1340,IF(N1340&lt;(M1340+IF(ISBLANK(K1340),I1340,K1340)),G1340,"na")))</f>
        <v>CLE</v>
      </c>
      <c r="P1340" t="str">
        <f>IF(OR(ISBLANK(N1340),ISBLANK(M1340)),"",IF(N1340&gt;M1340,H1340,IF(N1340&lt;M1340,G1340,"na")))</f>
        <v>PIT</v>
      </c>
      <c r="Q1340" s="23" t="str">
        <f t="shared" si="41"/>
        <v/>
      </c>
    </row>
    <row r="1341" spans="1:17" x14ac:dyDescent="0.25">
      <c r="A1341">
        <v>1340</v>
      </c>
      <c r="B1341" s="2" t="str">
        <f>CONCATENATE(D1341,"_",IF(E1341&lt;10,CONCATENATE("0",E1341),E1341),"_",H1341,"@",G1341)</f>
        <v>2017_01_ARI@DET</v>
      </c>
      <c r="C1341" s="1" t="s">
        <v>1</v>
      </c>
      <c r="D1341">
        <v>2017</v>
      </c>
      <c r="E1341">
        <f t="shared" si="40"/>
        <v>1</v>
      </c>
      <c r="F1341" s="5">
        <v>1</v>
      </c>
      <c r="G1341" t="s">
        <v>73</v>
      </c>
      <c r="H1341" t="s">
        <v>64</v>
      </c>
      <c r="I1341">
        <v>1.5</v>
      </c>
      <c r="J1341" s="1"/>
      <c r="K1341" s="1">
        <v>2</v>
      </c>
      <c r="L1341" s="1"/>
      <c r="M1341" s="1">
        <v>35</v>
      </c>
      <c r="N1341" s="1">
        <v>28</v>
      </c>
      <c r="O1341" t="str">
        <f>IF(OR(ISBLANK(N1341),ISBLANK(M1341)),"",IF(N1341&gt;(M1341+IF(ISBLANK(K1341),I1341,K1341)),H1341,IF(N1341&lt;(M1341+IF(ISBLANK(K1341),I1341,K1341)),G1341,"na")))</f>
        <v>DET</v>
      </c>
      <c r="P1341" t="str">
        <f>IF(OR(ISBLANK(N1341),ISBLANK(M1341)),"",IF(N1341&gt;M1341,H1341,IF(N1341&lt;M1341,G1341,"na")))</f>
        <v>DET</v>
      </c>
      <c r="Q1341" s="23" t="str">
        <f t="shared" si="41"/>
        <v/>
      </c>
    </row>
    <row r="1342" spans="1:17" x14ac:dyDescent="0.25">
      <c r="A1342">
        <v>1341</v>
      </c>
      <c r="B1342" s="2" t="str">
        <f>CONCATENATE(D1342,"_",IF(E1342&lt;10,CONCATENATE("0",E1342),E1342),"_",H1342,"@",G1342)</f>
        <v>2017_01_ATL@CHI</v>
      </c>
      <c r="C1342" s="1" t="s">
        <v>1</v>
      </c>
      <c r="D1342">
        <v>2017</v>
      </c>
      <c r="E1342">
        <f t="shared" si="40"/>
        <v>1</v>
      </c>
      <c r="F1342" s="5">
        <v>1</v>
      </c>
      <c r="G1342" t="s">
        <v>68</v>
      </c>
      <c r="H1342" t="s">
        <v>20</v>
      </c>
      <c r="I1342">
        <v>7</v>
      </c>
      <c r="J1342" s="1"/>
      <c r="K1342" s="1">
        <v>7</v>
      </c>
      <c r="L1342" s="1"/>
      <c r="M1342" s="1">
        <v>17</v>
      </c>
      <c r="N1342" s="1">
        <v>23</v>
      </c>
      <c r="O1342" t="str">
        <f>IF(OR(ISBLANK(N1342),ISBLANK(M1342)),"",IF(N1342&gt;(M1342+IF(ISBLANK(K1342),I1342,K1342)),H1342,IF(N1342&lt;(M1342+IF(ISBLANK(K1342),I1342,K1342)),G1342,"na")))</f>
        <v>CHI</v>
      </c>
      <c r="P1342" t="str">
        <f>IF(OR(ISBLANK(N1342),ISBLANK(M1342)),"",IF(N1342&gt;M1342,H1342,IF(N1342&lt;M1342,G1342,"na")))</f>
        <v>ATL</v>
      </c>
      <c r="Q1342" s="23" t="str">
        <f t="shared" si="41"/>
        <v/>
      </c>
    </row>
    <row r="1343" spans="1:17" x14ac:dyDescent="0.25">
      <c r="A1343">
        <v>1342</v>
      </c>
      <c r="B1343" s="2" t="str">
        <f>CONCATENATE(D1343,"_",IF(E1343&lt;10,CONCATENATE("0",E1343),E1343),"_",H1343,"@",G1343)</f>
        <v>2017_01_OAK@TEN</v>
      </c>
      <c r="C1343" s="1" t="s">
        <v>1</v>
      </c>
      <c r="D1343">
        <v>2017</v>
      </c>
      <c r="E1343">
        <f t="shared" si="40"/>
        <v>1</v>
      </c>
      <c r="F1343" s="5">
        <v>1</v>
      </c>
      <c r="G1343" t="s">
        <v>93</v>
      </c>
      <c r="H1343" t="s">
        <v>85</v>
      </c>
      <c r="I1343">
        <v>-2</v>
      </c>
      <c r="J1343" s="1"/>
      <c r="K1343" s="1">
        <v>-2.5</v>
      </c>
      <c r="L1343" s="1"/>
      <c r="M1343" s="1">
        <v>16</v>
      </c>
      <c r="N1343" s="1">
        <v>26</v>
      </c>
      <c r="O1343" t="str">
        <f>IF(OR(ISBLANK(N1343),ISBLANK(M1343)),"",IF(N1343&gt;(M1343+IF(ISBLANK(K1343),I1343,K1343)),H1343,IF(N1343&lt;(M1343+IF(ISBLANK(K1343),I1343,K1343)),G1343,"na")))</f>
        <v>OAK</v>
      </c>
      <c r="P1343" t="str">
        <f>IF(OR(ISBLANK(N1343),ISBLANK(M1343)),"",IF(N1343&gt;M1343,H1343,IF(N1343&lt;M1343,G1343,"na")))</f>
        <v>OAK</v>
      </c>
      <c r="Q1343" s="23" t="str">
        <f t="shared" si="41"/>
        <v/>
      </c>
    </row>
    <row r="1344" spans="1:17" x14ac:dyDescent="0.25">
      <c r="A1344">
        <v>1343</v>
      </c>
      <c r="B1344" s="2" t="str">
        <f>CONCATENATE(D1344,"_",IF(E1344&lt;10,CONCATENATE("0",E1344),E1344),"_",H1344,"@",G1344)</f>
        <v>2017_01_BAL@CIN</v>
      </c>
      <c r="C1344" s="1" t="s">
        <v>1</v>
      </c>
      <c r="D1344">
        <v>2017</v>
      </c>
      <c r="E1344">
        <f t="shared" si="40"/>
        <v>1</v>
      </c>
      <c r="F1344" s="5">
        <v>1</v>
      </c>
      <c r="G1344" t="s">
        <v>69</v>
      </c>
      <c r="H1344" t="s">
        <v>65</v>
      </c>
      <c r="I1344">
        <v>-3</v>
      </c>
      <c r="J1344" s="1"/>
      <c r="K1344" s="1">
        <v>-3</v>
      </c>
      <c r="L1344" s="1"/>
      <c r="M1344" s="1">
        <v>0</v>
      </c>
      <c r="N1344" s="1">
        <v>20</v>
      </c>
      <c r="O1344" t="str">
        <f>IF(OR(ISBLANK(N1344),ISBLANK(M1344)),"",IF(N1344&gt;(M1344+IF(ISBLANK(K1344),I1344,K1344)),H1344,IF(N1344&lt;(M1344+IF(ISBLANK(K1344),I1344,K1344)),G1344,"na")))</f>
        <v>BAL</v>
      </c>
      <c r="P1344" t="str">
        <f>IF(OR(ISBLANK(N1344),ISBLANK(M1344)),"",IF(N1344&gt;M1344,H1344,IF(N1344&lt;M1344,G1344,"na")))</f>
        <v>BAL</v>
      </c>
      <c r="Q1344" s="23" t="str">
        <f t="shared" si="41"/>
        <v/>
      </c>
    </row>
    <row r="1345" spans="1:17" x14ac:dyDescent="0.25">
      <c r="A1345">
        <v>1344</v>
      </c>
      <c r="B1345" s="2" t="str">
        <f>CONCATENATE(D1345,"_",IF(E1345&lt;10,CONCATENATE("0",E1345),E1345),"_",H1345,"@",G1345)</f>
        <v>2017_01_PHI@WAS</v>
      </c>
      <c r="C1345" s="1" t="s">
        <v>1</v>
      </c>
      <c r="D1345">
        <v>2017</v>
      </c>
      <c r="E1345">
        <f t="shared" si="40"/>
        <v>1</v>
      </c>
      <c r="F1345" s="5">
        <v>1</v>
      </c>
      <c r="G1345" t="s">
        <v>94</v>
      </c>
      <c r="H1345" t="s">
        <v>86</v>
      </c>
      <c r="I1345">
        <v>1</v>
      </c>
      <c r="J1345" s="1"/>
      <c r="K1345" s="1">
        <v>1</v>
      </c>
      <c r="L1345" s="1"/>
      <c r="M1345" s="1">
        <v>17</v>
      </c>
      <c r="N1345" s="1">
        <v>30</v>
      </c>
      <c r="O1345" t="str">
        <f>IF(OR(ISBLANK(N1345),ISBLANK(M1345)),"",IF(N1345&gt;(M1345+IF(ISBLANK(K1345),I1345,K1345)),H1345,IF(N1345&lt;(M1345+IF(ISBLANK(K1345),I1345,K1345)),G1345,"na")))</f>
        <v>PHI</v>
      </c>
      <c r="P1345" t="str">
        <f>IF(OR(ISBLANK(N1345),ISBLANK(M1345)),"",IF(N1345&gt;M1345,H1345,IF(N1345&lt;M1345,G1345,"na")))</f>
        <v>PHI</v>
      </c>
      <c r="Q1345" s="23" t="str">
        <f t="shared" si="41"/>
        <v/>
      </c>
    </row>
    <row r="1346" spans="1:17" x14ac:dyDescent="0.25">
      <c r="A1346">
        <v>1345</v>
      </c>
      <c r="B1346" s="2" t="str">
        <f>CONCATENATE(D1346,"_",IF(E1346&lt;10,CONCATENATE("0",E1346),E1346),"_",H1346,"@",G1346)</f>
        <v>2017_01_IND@LAR</v>
      </c>
      <c r="C1346" s="1" t="s">
        <v>1</v>
      </c>
      <c r="D1346">
        <v>2017</v>
      </c>
      <c r="E1346">
        <f t="shared" ref="E1346:E1351" si="42">IF(C1346="rs",F1346,17+F1346)</f>
        <v>1</v>
      </c>
      <c r="F1346" s="5">
        <v>1</v>
      </c>
      <c r="G1346" t="s">
        <v>123</v>
      </c>
      <c r="H1346" t="s">
        <v>76</v>
      </c>
      <c r="I1346">
        <v>3</v>
      </c>
      <c r="J1346" s="1"/>
      <c r="K1346" s="1">
        <v>-3.5</v>
      </c>
      <c r="L1346" s="1"/>
      <c r="M1346" s="1">
        <v>46</v>
      </c>
      <c r="N1346" s="1">
        <v>9</v>
      </c>
      <c r="O1346" t="str">
        <f>IF(OR(ISBLANK(N1346),ISBLANK(M1346)),"",IF(N1346&gt;(M1346+IF(ISBLANK(K1346),I1346,K1346)),H1346,IF(N1346&lt;(M1346+IF(ISBLANK(K1346),I1346,K1346)),G1346,"na")))</f>
        <v>LAR</v>
      </c>
      <c r="P1346" t="str">
        <f>IF(OR(ISBLANK(N1346),ISBLANK(M1346)),"",IF(N1346&gt;M1346,H1346,IF(N1346&lt;M1346,G1346,"na")))</f>
        <v>LAR</v>
      </c>
      <c r="Q1346" s="23" t="str">
        <f t="shared" si="41"/>
        <v/>
      </c>
    </row>
    <row r="1347" spans="1:17" x14ac:dyDescent="0.25">
      <c r="A1347">
        <v>1346</v>
      </c>
      <c r="B1347" s="2" t="str">
        <f>CONCATENATE(D1347,"_",IF(E1347&lt;10,CONCATENATE("0",E1347),E1347),"_",H1347,"@",G1347)</f>
        <v>2017_01_CAR@SFO</v>
      </c>
      <c r="C1347" s="1" t="s">
        <v>1</v>
      </c>
      <c r="D1347">
        <v>2017</v>
      </c>
      <c r="E1347">
        <f t="shared" si="42"/>
        <v>1</v>
      </c>
      <c r="F1347" s="5">
        <v>1</v>
      </c>
      <c r="G1347" t="s">
        <v>333</v>
      </c>
      <c r="H1347" t="s">
        <v>67</v>
      </c>
      <c r="I1347">
        <v>5.5</v>
      </c>
      <c r="J1347" s="1"/>
      <c r="K1347" s="1">
        <v>4.5</v>
      </c>
      <c r="L1347" s="1"/>
      <c r="M1347" s="1">
        <v>3</v>
      </c>
      <c r="N1347" s="1">
        <v>23</v>
      </c>
      <c r="O1347" t="str">
        <f>IF(OR(ISBLANK(N1347),ISBLANK(M1347)),"",IF(N1347&gt;(M1347+IF(ISBLANK(K1347),I1347,K1347)),H1347,IF(N1347&lt;(M1347+IF(ISBLANK(K1347),I1347,K1347)),G1347,"na")))</f>
        <v>CAR</v>
      </c>
      <c r="P1347" t="str">
        <f>IF(OR(ISBLANK(N1347),ISBLANK(M1347)),"",IF(N1347&gt;M1347,H1347,IF(N1347&lt;M1347,G1347,"na")))</f>
        <v>CAR</v>
      </c>
      <c r="Q1347" s="23" t="str">
        <f t="shared" ref="Q1347:Q1410" si="43">IF(OR(ISBLANK(M1347),ISBLANK(N1347),ISBLANK(L1347)),"",IF(L1347&gt;SUM(M1347:N1347),"U",IF(L1347&lt;SUM(M1347:N1347),"O","E")))</f>
        <v/>
      </c>
    </row>
    <row r="1348" spans="1:17" x14ac:dyDescent="0.25">
      <c r="A1348">
        <v>1347</v>
      </c>
      <c r="B1348" s="2" t="str">
        <f>CONCATENATE(D1348,"_",IF(E1348&lt;10,CONCATENATE("0",E1348),E1348),"_",H1348,"@",G1348)</f>
        <v>2017_01_SEA@GBY</v>
      </c>
      <c r="C1348" s="1" t="s">
        <v>1</v>
      </c>
      <c r="D1348">
        <v>2017</v>
      </c>
      <c r="E1348">
        <f t="shared" si="42"/>
        <v>1</v>
      </c>
      <c r="F1348" s="5">
        <v>1</v>
      </c>
      <c r="G1348" t="s">
        <v>330</v>
      </c>
      <c r="H1348" t="s">
        <v>89</v>
      </c>
      <c r="I1348">
        <v>-3</v>
      </c>
      <c r="J1348" s="1"/>
      <c r="K1348" s="1">
        <v>-2.5</v>
      </c>
      <c r="L1348" s="1"/>
      <c r="M1348" s="1">
        <v>17</v>
      </c>
      <c r="N1348" s="1">
        <v>9</v>
      </c>
      <c r="O1348" t="str">
        <f>IF(OR(ISBLANK(N1348),ISBLANK(M1348)),"",IF(N1348&gt;(M1348+IF(ISBLANK(K1348),I1348,K1348)),H1348,IF(N1348&lt;(M1348+IF(ISBLANK(K1348),I1348,K1348)),G1348,"na")))</f>
        <v>GBY</v>
      </c>
      <c r="P1348" t="str">
        <f>IF(OR(ISBLANK(N1348),ISBLANK(M1348)),"",IF(N1348&gt;M1348,H1348,IF(N1348&lt;M1348,G1348,"na")))</f>
        <v>GBY</v>
      </c>
      <c r="Q1348" s="23" t="str">
        <f t="shared" si="43"/>
        <v/>
      </c>
    </row>
    <row r="1349" spans="1:17" x14ac:dyDescent="0.25">
      <c r="A1349">
        <v>1348</v>
      </c>
      <c r="B1349" s="2" t="str">
        <f>CONCATENATE(D1349,"_",IF(E1349&lt;10,CONCATENATE("0",E1349),E1349),"_",H1349,"@",G1349)</f>
        <v>2017_01_NYG@DAL</v>
      </c>
      <c r="C1349" s="1" t="s">
        <v>1</v>
      </c>
      <c r="D1349">
        <v>2017</v>
      </c>
      <c r="E1349">
        <f t="shared" si="42"/>
        <v>1</v>
      </c>
      <c r="F1349" s="5">
        <v>1</v>
      </c>
      <c r="G1349" t="s">
        <v>71</v>
      </c>
      <c r="H1349" t="s">
        <v>83</v>
      </c>
      <c r="I1349">
        <v>-3.5</v>
      </c>
      <c r="J1349" s="1"/>
      <c r="K1349" s="1">
        <v>-6</v>
      </c>
      <c r="L1349" s="1"/>
      <c r="M1349" s="1">
        <v>19</v>
      </c>
      <c r="N1349" s="1">
        <v>3</v>
      </c>
      <c r="O1349" t="str">
        <f>IF(OR(ISBLANK(N1349),ISBLANK(M1349)),"",IF(N1349&gt;(M1349+IF(ISBLANK(K1349),I1349,K1349)),H1349,IF(N1349&lt;(M1349+IF(ISBLANK(K1349),I1349,K1349)),G1349,"na")))</f>
        <v>DAL</v>
      </c>
      <c r="P1349" t="str">
        <f>IF(OR(ISBLANK(N1349),ISBLANK(M1349)),"",IF(N1349&gt;M1349,H1349,IF(N1349&lt;M1349,G1349,"na")))</f>
        <v>DAL</v>
      </c>
      <c r="Q1349" s="23" t="str">
        <f t="shared" si="43"/>
        <v/>
      </c>
    </row>
    <row r="1350" spans="1:17" x14ac:dyDescent="0.25">
      <c r="A1350">
        <v>1349</v>
      </c>
      <c r="B1350" s="2" t="str">
        <f>CONCATENATE(D1350,"_",IF(E1350&lt;10,CONCATENATE("0",E1350),E1350),"_",H1350,"@",G1350)</f>
        <v>2017_01_NOR@MIN</v>
      </c>
      <c r="C1350" s="1" t="s">
        <v>1</v>
      </c>
      <c r="D1350">
        <v>2017</v>
      </c>
      <c r="E1350">
        <f t="shared" si="42"/>
        <v>1</v>
      </c>
      <c r="F1350" s="5">
        <v>1</v>
      </c>
      <c r="G1350" t="s">
        <v>80</v>
      </c>
      <c r="H1350" t="s">
        <v>335</v>
      </c>
      <c r="I1350">
        <v>-3.5</v>
      </c>
      <c r="J1350" s="1"/>
      <c r="K1350" s="1">
        <v>-3</v>
      </c>
      <c r="L1350" s="1"/>
      <c r="M1350" s="1">
        <v>29</v>
      </c>
      <c r="N1350" s="1">
        <v>19</v>
      </c>
      <c r="O1350" t="str">
        <f>IF(OR(ISBLANK(N1350),ISBLANK(M1350)),"",IF(N1350&gt;(M1350+IF(ISBLANK(K1350),I1350,K1350)),H1350,IF(N1350&lt;(M1350+IF(ISBLANK(K1350),I1350,K1350)),G1350,"na")))</f>
        <v>MIN</v>
      </c>
      <c r="P1350" t="str">
        <f>IF(OR(ISBLANK(N1350),ISBLANK(M1350)),"",IF(N1350&gt;M1350,H1350,IF(N1350&lt;M1350,G1350,"na")))</f>
        <v>MIN</v>
      </c>
      <c r="Q1350" s="23" t="str">
        <f t="shared" si="43"/>
        <v/>
      </c>
    </row>
    <row r="1351" spans="1:17" x14ac:dyDescent="0.25">
      <c r="A1351">
        <v>1350</v>
      </c>
      <c r="B1351" s="2" t="str">
        <f>CONCATENATE(D1351,"_",IF(E1351&lt;10,CONCATENATE("0",E1351),E1351),"_",H1351,"@",G1351)</f>
        <v>2017_01_LAC@DEN</v>
      </c>
      <c r="C1351" s="1" t="s">
        <v>1</v>
      </c>
      <c r="D1351">
        <v>2017</v>
      </c>
      <c r="E1351">
        <f t="shared" si="42"/>
        <v>1</v>
      </c>
      <c r="F1351" s="5">
        <v>1</v>
      </c>
      <c r="G1351" t="s">
        <v>72</v>
      </c>
      <c r="H1351" t="s">
        <v>122</v>
      </c>
      <c r="I1351">
        <v>-3.5</v>
      </c>
      <c r="J1351" s="1"/>
      <c r="K1351" s="1">
        <v>-3</v>
      </c>
      <c r="L1351" s="1"/>
      <c r="M1351" s="1">
        <v>24</v>
      </c>
      <c r="N1351" s="1">
        <v>21</v>
      </c>
      <c r="O1351" t="str">
        <f>IF(OR(ISBLANK(N1351),ISBLANK(M1351)),"",IF(N1351&gt;(M1351+IF(ISBLANK(K1351),I1351,K1351)),H1351,IF(N1351&lt;(M1351+IF(ISBLANK(K1351),I1351,K1351)),G1351,"na")))</f>
        <v>na</v>
      </c>
      <c r="P1351" t="str">
        <f>IF(OR(ISBLANK(N1351),ISBLANK(M1351)),"",IF(N1351&gt;M1351,H1351,IF(N1351&lt;M1351,G1351,"na")))</f>
        <v>DEN</v>
      </c>
      <c r="Q1351" s="23" t="str">
        <f t="shared" si="43"/>
        <v/>
      </c>
    </row>
    <row r="1352" spans="1:17" x14ac:dyDescent="0.25">
      <c r="A1352">
        <v>1351</v>
      </c>
      <c r="B1352" s="2" t="str">
        <f>CONCATENATE(D1352,"_",IF(E1352&lt;10,CONCATENATE("0",E1352),E1352),"_",H1352,"@",G1352)</f>
        <v>2017_02_HOU@CIN</v>
      </c>
      <c r="C1352" s="1" t="s">
        <v>1</v>
      </c>
      <c r="D1352">
        <v>2017</v>
      </c>
      <c r="E1352" s="6">
        <v>2</v>
      </c>
      <c r="F1352" s="4">
        <v>2</v>
      </c>
      <c r="G1352" t="s">
        <v>69</v>
      </c>
      <c r="H1352" t="s">
        <v>75</v>
      </c>
      <c r="I1352">
        <v>-3</v>
      </c>
      <c r="J1352" s="1"/>
      <c r="K1352" s="1">
        <v>-3</v>
      </c>
      <c r="L1352" s="1"/>
      <c r="M1352" s="1">
        <v>9</v>
      </c>
      <c r="N1352" s="1">
        <v>13</v>
      </c>
      <c r="O1352" t="str">
        <f>IF(OR(ISBLANK(N1352),ISBLANK(M1352)),"",IF(N1352&gt;(M1352+IF(ISBLANK(K1352),I1352,K1352)),H1352,IF(N1352&lt;(M1352+IF(ISBLANK(K1352),I1352,K1352)),G1352,"na")))</f>
        <v>HOU</v>
      </c>
      <c r="P1352" t="str">
        <f>IF(OR(ISBLANK(N1352),ISBLANK(M1352)),"",IF(N1352&gt;M1352,H1352,IF(N1352&lt;M1352,G1352,"na")))</f>
        <v>HOU</v>
      </c>
      <c r="Q1352" s="23" t="str">
        <f t="shared" si="43"/>
        <v/>
      </c>
    </row>
    <row r="1353" spans="1:17" x14ac:dyDescent="0.25">
      <c r="A1353">
        <v>1352</v>
      </c>
      <c r="B1353" s="2" t="str">
        <f>CONCATENATE(D1353,"_",IF(E1353&lt;10,CONCATENATE("0",E1353),E1353),"_",H1353,"@",G1353)</f>
        <v>2017_02_CLE@BAL</v>
      </c>
      <c r="C1353" s="1" t="s">
        <v>1</v>
      </c>
      <c r="D1353">
        <v>2017</v>
      </c>
      <c r="E1353" s="6">
        <v>2</v>
      </c>
      <c r="F1353" s="4">
        <v>2</v>
      </c>
      <c r="G1353" t="s">
        <v>65</v>
      </c>
      <c r="H1353" t="s">
        <v>70</v>
      </c>
      <c r="I1353">
        <v>-7.5</v>
      </c>
      <c r="J1353" s="1"/>
      <c r="K1353" s="1">
        <v>-8</v>
      </c>
      <c r="L1353" s="1"/>
      <c r="M1353" s="1">
        <v>24</v>
      </c>
      <c r="N1353" s="1">
        <v>10</v>
      </c>
      <c r="O1353" t="str">
        <f>IF(OR(ISBLANK(N1353),ISBLANK(M1353)),"",IF(N1353&gt;(M1353+IF(ISBLANK(K1353),I1353,K1353)),H1353,IF(N1353&lt;(M1353+IF(ISBLANK(K1353),I1353,K1353)),G1353,"na")))</f>
        <v>BAL</v>
      </c>
      <c r="P1353" t="str">
        <f>IF(OR(ISBLANK(N1353),ISBLANK(M1353)),"",IF(N1353&gt;M1353,H1353,IF(N1353&lt;M1353,G1353,"na")))</f>
        <v>BAL</v>
      </c>
      <c r="Q1353" s="23" t="str">
        <f t="shared" si="43"/>
        <v/>
      </c>
    </row>
    <row r="1354" spans="1:17" x14ac:dyDescent="0.25">
      <c r="A1354">
        <v>1353</v>
      </c>
      <c r="B1354" s="2" t="str">
        <f>CONCATENATE(D1354,"_",IF(E1354&lt;10,CONCATENATE("0",E1354),E1354),"_",H1354,"@",G1354)</f>
        <v>2017_02_CHI@TBY</v>
      </c>
      <c r="C1354" s="1" t="s">
        <v>1</v>
      </c>
      <c r="D1354">
        <v>2017</v>
      </c>
      <c r="E1354" s="6">
        <v>2</v>
      </c>
      <c r="F1354" s="4">
        <v>2</v>
      </c>
      <c r="G1354" t="s">
        <v>334</v>
      </c>
      <c r="H1354" t="s">
        <v>68</v>
      </c>
      <c r="I1354">
        <v>-5.5</v>
      </c>
      <c r="J1354" s="1"/>
      <c r="K1354" s="1">
        <v>-6.5</v>
      </c>
      <c r="L1354" s="1"/>
      <c r="M1354" s="1">
        <v>29</v>
      </c>
      <c r="N1354" s="1">
        <v>7</v>
      </c>
      <c r="O1354" t="str">
        <f>IF(OR(ISBLANK(N1354),ISBLANK(M1354)),"",IF(N1354&gt;(M1354+IF(ISBLANK(K1354),I1354,K1354)),H1354,IF(N1354&lt;(M1354+IF(ISBLANK(K1354),I1354,K1354)),G1354,"na")))</f>
        <v>TBY</v>
      </c>
      <c r="P1354" t="str">
        <f>IF(OR(ISBLANK(N1354),ISBLANK(M1354)),"",IF(N1354&gt;M1354,H1354,IF(N1354&lt;M1354,G1354,"na")))</f>
        <v>TBY</v>
      </c>
      <c r="Q1354" s="23" t="str">
        <f t="shared" si="43"/>
        <v/>
      </c>
    </row>
    <row r="1355" spans="1:17" x14ac:dyDescent="0.25">
      <c r="A1355">
        <v>1354</v>
      </c>
      <c r="B1355" s="2" t="str">
        <f>CONCATENATE(D1355,"_",IF(E1355&lt;10,CONCATENATE("0",E1355),E1355),"_",H1355,"@",G1355)</f>
        <v>2017_02_MIN@PIT</v>
      </c>
      <c r="C1355" s="1" t="s">
        <v>1</v>
      </c>
      <c r="D1355">
        <v>2017</v>
      </c>
      <c r="E1355" s="6">
        <v>2</v>
      </c>
      <c r="F1355" s="4">
        <v>2</v>
      </c>
      <c r="G1355" t="s">
        <v>87</v>
      </c>
      <c r="H1355" t="s">
        <v>80</v>
      </c>
      <c r="I1355">
        <v>-7</v>
      </c>
      <c r="J1355" s="1"/>
      <c r="K1355" s="1">
        <v>-6</v>
      </c>
      <c r="L1355" s="1"/>
      <c r="M1355" s="1">
        <v>26</v>
      </c>
      <c r="N1355" s="1">
        <v>9</v>
      </c>
      <c r="O1355" t="str">
        <f>IF(OR(ISBLANK(N1355),ISBLANK(M1355)),"",IF(N1355&gt;(M1355+IF(ISBLANK(K1355),I1355,K1355)),H1355,IF(N1355&lt;(M1355+IF(ISBLANK(K1355),I1355,K1355)),G1355,"na")))</f>
        <v>PIT</v>
      </c>
      <c r="P1355" t="str">
        <f>IF(OR(ISBLANK(N1355),ISBLANK(M1355)),"",IF(N1355&gt;M1355,H1355,IF(N1355&lt;M1355,G1355,"na")))</f>
        <v>PIT</v>
      </c>
      <c r="Q1355" s="23" t="str">
        <f t="shared" si="43"/>
        <v/>
      </c>
    </row>
    <row r="1356" spans="1:17" x14ac:dyDescent="0.25">
      <c r="A1356">
        <v>1355</v>
      </c>
      <c r="B1356" s="2" t="str">
        <f>CONCATENATE(D1356,"_",IF(E1356&lt;10,CONCATENATE("0",E1356),E1356),"_",H1356,"@",G1356)</f>
        <v>2017_02_NWE@NOR</v>
      </c>
      <c r="C1356" s="1" t="s">
        <v>1</v>
      </c>
      <c r="D1356">
        <v>2017</v>
      </c>
      <c r="E1356" s="6">
        <v>2</v>
      </c>
      <c r="F1356" s="4">
        <v>2</v>
      </c>
      <c r="G1356" t="s">
        <v>335</v>
      </c>
      <c r="H1356" t="s">
        <v>332</v>
      </c>
      <c r="I1356">
        <v>4.5</v>
      </c>
      <c r="J1356" s="1"/>
      <c r="K1356" s="1">
        <v>6.5</v>
      </c>
      <c r="L1356" s="1"/>
      <c r="M1356" s="1">
        <v>20</v>
      </c>
      <c r="N1356" s="1">
        <v>36</v>
      </c>
      <c r="O1356" t="str">
        <f>IF(OR(ISBLANK(N1356),ISBLANK(M1356)),"",IF(N1356&gt;(M1356+IF(ISBLANK(K1356),I1356,K1356)),H1356,IF(N1356&lt;(M1356+IF(ISBLANK(K1356),I1356,K1356)),G1356,"na")))</f>
        <v>NWE</v>
      </c>
      <c r="P1356" t="str">
        <f>IF(OR(ISBLANK(N1356),ISBLANK(M1356)),"",IF(N1356&gt;M1356,H1356,IF(N1356&lt;M1356,G1356,"na")))</f>
        <v>NWE</v>
      </c>
      <c r="Q1356" s="23" t="str">
        <f t="shared" si="43"/>
        <v/>
      </c>
    </row>
    <row r="1357" spans="1:17" x14ac:dyDescent="0.25">
      <c r="A1357">
        <v>1356</v>
      </c>
      <c r="B1357" s="2" t="str">
        <f>CONCATENATE(D1357,"_",IF(E1357&lt;10,CONCATENATE("0",E1357),E1357),"_",H1357,"@",G1357)</f>
        <v>2017_02_PHI@KCY</v>
      </c>
      <c r="C1357" s="1" t="s">
        <v>1</v>
      </c>
      <c r="D1357">
        <v>2017</v>
      </c>
      <c r="E1357" s="6">
        <v>2</v>
      </c>
      <c r="F1357" s="4">
        <v>2</v>
      </c>
      <c r="G1357" t="s">
        <v>331</v>
      </c>
      <c r="H1357" t="s">
        <v>86</v>
      </c>
      <c r="I1357">
        <v>-4.5</v>
      </c>
      <c r="J1357" s="1"/>
      <c r="K1357" s="1">
        <v>-5.5</v>
      </c>
      <c r="L1357" s="1"/>
      <c r="M1357" s="1">
        <v>27</v>
      </c>
      <c r="N1357" s="1">
        <v>20</v>
      </c>
      <c r="O1357" t="str">
        <f>IF(OR(ISBLANK(N1357),ISBLANK(M1357)),"",IF(N1357&gt;(M1357+IF(ISBLANK(K1357),I1357,K1357)),H1357,IF(N1357&lt;(M1357+IF(ISBLANK(K1357),I1357,K1357)),G1357,"na")))</f>
        <v>KCY</v>
      </c>
      <c r="P1357" t="str">
        <f>IF(OR(ISBLANK(N1357),ISBLANK(M1357)),"",IF(N1357&gt;M1357,H1357,IF(N1357&lt;M1357,G1357,"na")))</f>
        <v>KCY</v>
      </c>
      <c r="Q1357" s="23" t="str">
        <f t="shared" si="43"/>
        <v/>
      </c>
    </row>
    <row r="1358" spans="1:17" x14ac:dyDescent="0.25">
      <c r="A1358">
        <v>1357</v>
      </c>
      <c r="B1358" s="2" t="str">
        <f>CONCATENATE(D1358,"_",IF(E1358&lt;10,CONCATENATE("0",E1358),E1358),"_",H1358,"@",G1358)</f>
        <v>2017_02_TEN@JAX</v>
      </c>
      <c r="C1358" s="1" t="s">
        <v>1</v>
      </c>
      <c r="D1358">
        <v>2017</v>
      </c>
      <c r="E1358" s="6">
        <v>2</v>
      </c>
      <c r="F1358" s="4">
        <v>2</v>
      </c>
      <c r="G1358" t="s">
        <v>77</v>
      </c>
      <c r="H1358" t="s">
        <v>93</v>
      </c>
      <c r="I1358">
        <v>0</v>
      </c>
      <c r="J1358" s="1"/>
      <c r="K1358" s="1">
        <v>1.5</v>
      </c>
      <c r="L1358" s="1"/>
      <c r="M1358" s="1">
        <v>16</v>
      </c>
      <c r="N1358" s="1">
        <v>37</v>
      </c>
      <c r="O1358" t="str">
        <f>IF(OR(ISBLANK(N1358),ISBLANK(M1358)),"",IF(N1358&gt;(M1358+IF(ISBLANK(K1358),I1358,K1358)),H1358,IF(N1358&lt;(M1358+IF(ISBLANK(K1358),I1358,K1358)),G1358,"na")))</f>
        <v>TEN</v>
      </c>
      <c r="P1358" t="str">
        <f>IF(OR(ISBLANK(N1358),ISBLANK(M1358)),"",IF(N1358&gt;M1358,H1358,IF(N1358&lt;M1358,G1358,"na")))</f>
        <v>TEN</v>
      </c>
      <c r="Q1358" s="23" t="str">
        <f t="shared" si="43"/>
        <v/>
      </c>
    </row>
    <row r="1359" spans="1:17" x14ac:dyDescent="0.25">
      <c r="A1359">
        <v>1358</v>
      </c>
      <c r="B1359" s="2" t="str">
        <f>CONCATENATE(D1359,"_",IF(E1359&lt;10,CONCATENATE("0",E1359),E1359),"_",H1359,"@",G1359)</f>
        <v>2017_02_ARI@IND</v>
      </c>
      <c r="C1359" s="1" t="s">
        <v>1</v>
      </c>
      <c r="D1359">
        <v>2017</v>
      </c>
      <c r="E1359" s="6">
        <v>2</v>
      </c>
      <c r="F1359" s="4">
        <v>2</v>
      </c>
      <c r="G1359" t="s">
        <v>76</v>
      </c>
      <c r="H1359" t="s">
        <v>64</v>
      </c>
      <c r="I1359">
        <v>7.5</v>
      </c>
      <c r="J1359" s="1"/>
      <c r="K1359" s="1">
        <v>7</v>
      </c>
      <c r="L1359" s="1"/>
      <c r="M1359" s="1">
        <v>13</v>
      </c>
      <c r="N1359" s="1">
        <v>16</v>
      </c>
      <c r="O1359" t="str">
        <f>IF(OR(ISBLANK(N1359),ISBLANK(M1359)),"",IF(N1359&gt;(M1359+IF(ISBLANK(K1359),I1359,K1359)),H1359,IF(N1359&lt;(M1359+IF(ISBLANK(K1359),I1359,K1359)),G1359,"na")))</f>
        <v>IND</v>
      </c>
      <c r="P1359" t="str">
        <f>IF(OR(ISBLANK(N1359),ISBLANK(M1359)),"",IF(N1359&gt;M1359,H1359,IF(N1359&lt;M1359,G1359,"na")))</f>
        <v>ARI</v>
      </c>
      <c r="Q1359" s="23" t="str">
        <f t="shared" si="43"/>
        <v/>
      </c>
    </row>
    <row r="1360" spans="1:17" x14ac:dyDescent="0.25">
      <c r="A1360">
        <v>1359</v>
      </c>
      <c r="B1360" s="2" t="str">
        <f>CONCATENATE(D1360,"_",IF(E1360&lt;10,CONCATENATE("0",E1360),E1360),"_",H1360,"@",G1360)</f>
        <v>2017_02_BUF@CAR</v>
      </c>
      <c r="C1360" s="1" t="s">
        <v>1</v>
      </c>
      <c r="D1360">
        <v>2017</v>
      </c>
      <c r="E1360" s="6">
        <v>2</v>
      </c>
      <c r="F1360" s="4">
        <v>2</v>
      </c>
      <c r="G1360" t="s">
        <v>67</v>
      </c>
      <c r="H1360" t="s">
        <v>66</v>
      </c>
      <c r="I1360">
        <v>-7.5</v>
      </c>
      <c r="J1360" s="1"/>
      <c r="K1360" s="1">
        <v>-7</v>
      </c>
      <c r="L1360" s="1"/>
      <c r="M1360" s="1">
        <v>9</v>
      </c>
      <c r="N1360" s="1">
        <v>3</v>
      </c>
      <c r="O1360" t="str">
        <f>IF(OR(ISBLANK(N1360),ISBLANK(M1360)),"",IF(N1360&gt;(M1360+IF(ISBLANK(K1360),I1360,K1360)),H1360,IF(N1360&lt;(M1360+IF(ISBLANK(K1360),I1360,K1360)),G1360,"na")))</f>
        <v>BUF</v>
      </c>
      <c r="P1360" t="str">
        <f>IF(OR(ISBLANK(N1360),ISBLANK(M1360)),"",IF(N1360&gt;M1360,H1360,IF(N1360&lt;M1360,G1360,"na")))</f>
        <v>CAR</v>
      </c>
      <c r="Q1360" s="23" t="str">
        <f t="shared" si="43"/>
        <v/>
      </c>
    </row>
    <row r="1361" spans="1:17" x14ac:dyDescent="0.25">
      <c r="A1361">
        <v>1360</v>
      </c>
      <c r="B1361" s="2" t="str">
        <f>CONCATENATE(D1361,"_",IF(E1361&lt;10,CONCATENATE("0",E1361),E1361),"_",H1361,"@",G1361)</f>
        <v>2017_02_NYJ@OAK</v>
      </c>
      <c r="C1361" s="1" t="s">
        <v>1</v>
      </c>
      <c r="D1361">
        <v>2017</v>
      </c>
      <c r="E1361" s="6">
        <v>2</v>
      </c>
      <c r="F1361" s="4">
        <v>2</v>
      </c>
      <c r="G1361" t="s">
        <v>85</v>
      </c>
      <c r="H1361" t="s">
        <v>84</v>
      </c>
      <c r="I1361">
        <v>-13.5</v>
      </c>
      <c r="J1361" s="1"/>
      <c r="K1361" s="1">
        <v>-13.5</v>
      </c>
      <c r="L1361" s="1"/>
      <c r="M1361" s="1">
        <v>45</v>
      </c>
      <c r="N1361" s="1">
        <v>20</v>
      </c>
      <c r="O1361" t="str">
        <f>IF(OR(ISBLANK(N1361),ISBLANK(M1361)),"",IF(N1361&gt;(M1361+IF(ISBLANK(K1361),I1361,K1361)),H1361,IF(N1361&lt;(M1361+IF(ISBLANK(K1361),I1361,K1361)),G1361,"na")))</f>
        <v>OAK</v>
      </c>
      <c r="P1361" t="str">
        <f>IF(OR(ISBLANK(N1361),ISBLANK(M1361)),"",IF(N1361&gt;M1361,H1361,IF(N1361&lt;M1361,G1361,"na")))</f>
        <v>OAK</v>
      </c>
      <c r="Q1361" s="23" t="str">
        <f t="shared" si="43"/>
        <v/>
      </c>
    </row>
    <row r="1362" spans="1:17" x14ac:dyDescent="0.25">
      <c r="A1362">
        <v>1361</v>
      </c>
      <c r="B1362" s="2" t="str">
        <f>CONCATENATE(D1362,"_",IF(E1362&lt;10,CONCATENATE("0",E1362),E1362),"_",H1362,"@",G1362)</f>
        <v>2017_02_MIA@LAC</v>
      </c>
      <c r="C1362" s="1" t="s">
        <v>1</v>
      </c>
      <c r="D1362">
        <v>2017</v>
      </c>
      <c r="E1362" s="6">
        <v>2</v>
      </c>
      <c r="F1362" s="4">
        <v>2</v>
      </c>
      <c r="G1362" t="s">
        <v>122</v>
      </c>
      <c r="H1362" t="s">
        <v>79</v>
      </c>
      <c r="I1362">
        <v>-3</v>
      </c>
      <c r="J1362" s="1"/>
      <c r="K1362" s="1">
        <v>-3.5</v>
      </c>
      <c r="L1362" s="1"/>
      <c r="M1362" s="1">
        <v>17</v>
      </c>
      <c r="N1362" s="1">
        <v>19</v>
      </c>
      <c r="O1362" t="str">
        <f>IF(OR(ISBLANK(N1362),ISBLANK(M1362)),"",IF(N1362&gt;(M1362+IF(ISBLANK(K1362),I1362,K1362)),H1362,IF(N1362&lt;(M1362+IF(ISBLANK(K1362),I1362,K1362)),G1362,"na")))</f>
        <v>MIA</v>
      </c>
      <c r="P1362" t="str">
        <f>IF(OR(ISBLANK(N1362),ISBLANK(M1362)),"",IF(N1362&gt;M1362,H1362,IF(N1362&lt;M1362,G1362,"na")))</f>
        <v>MIA</v>
      </c>
      <c r="Q1362" s="23" t="str">
        <f t="shared" si="43"/>
        <v/>
      </c>
    </row>
    <row r="1363" spans="1:17" x14ac:dyDescent="0.25">
      <c r="A1363">
        <v>1362</v>
      </c>
      <c r="B1363" s="2" t="str">
        <f>CONCATENATE(D1363,"_",IF(E1363&lt;10,CONCATENATE("0",E1363),E1363),"_",H1363,"@",G1363)</f>
        <v>2017_02_SFO@SEA</v>
      </c>
      <c r="C1363" s="1" t="s">
        <v>1</v>
      </c>
      <c r="D1363">
        <v>2017</v>
      </c>
      <c r="E1363" s="6">
        <v>2</v>
      </c>
      <c r="F1363" s="4">
        <v>2</v>
      </c>
      <c r="G1363" t="s">
        <v>89</v>
      </c>
      <c r="H1363" t="s">
        <v>333</v>
      </c>
      <c r="I1363">
        <v>-12.5</v>
      </c>
      <c r="J1363" s="1"/>
      <c r="K1363" s="1">
        <v>-14</v>
      </c>
      <c r="L1363" s="1"/>
      <c r="M1363" s="1">
        <v>12</v>
      </c>
      <c r="N1363" s="1">
        <v>9</v>
      </c>
      <c r="O1363" t="str">
        <f>IF(OR(ISBLANK(N1363),ISBLANK(M1363)),"",IF(N1363&gt;(M1363+IF(ISBLANK(K1363),I1363,K1363)),H1363,IF(N1363&lt;(M1363+IF(ISBLANK(K1363),I1363,K1363)),G1363,"na")))</f>
        <v>SFO</v>
      </c>
      <c r="P1363" t="str">
        <f>IF(OR(ISBLANK(N1363),ISBLANK(M1363)),"",IF(N1363&gt;M1363,H1363,IF(N1363&lt;M1363,G1363,"na")))</f>
        <v>SEA</v>
      </c>
      <c r="Q1363" s="23" t="str">
        <f t="shared" si="43"/>
        <v/>
      </c>
    </row>
    <row r="1364" spans="1:17" x14ac:dyDescent="0.25">
      <c r="A1364">
        <v>1363</v>
      </c>
      <c r="B1364" s="2" t="str">
        <f>CONCATENATE(D1364,"_",IF(E1364&lt;10,CONCATENATE("0",E1364),E1364),"_",H1364,"@",G1364)</f>
        <v>2017_02_DAL@DEN</v>
      </c>
      <c r="C1364" s="1" t="s">
        <v>1</v>
      </c>
      <c r="D1364">
        <v>2017</v>
      </c>
      <c r="E1364" s="6">
        <v>2</v>
      </c>
      <c r="F1364" s="4">
        <v>2</v>
      </c>
      <c r="G1364" t="s">
        <v>72</v>
      </c>
      <c r="H1364" t="s">
        <v>71</v>
      </c>
      <c r="I1364">
        <v>1.5</v>
      </c>
      <c r="J1364" s="1"/>
      <c r="K1364" s="1">
        <v>2.5</v>
      </c>
      <c r="L1364" s="1"/>
      <c r="M1364" s="1">
        <v>42</v>
      </c>
      <c r="N1364" s="1">
        <v>17</v>
      </c>
      <c r="O1364" t="str">
        <f>IF(OR(ISBLANK(N1364),ISBLANK(M1364)),"",IF(N1364&gt;(M1364+IF(ISBLANK(K1364),I1364,K1364)),H1364,IF(N1364&lt;(M1364+IF(ISBLANK(K1364),I1364,K1364)),G1364,"na")))</f>
        <v>DEN</v>
      </c>
      <c r="P1364" t="str">
        <f>IF(OR(ISBLANK(N1364),ISBLANK(M1364)),"",IF(N1364&gt;M1364,H1364,IF(N1364&lt;M1364,G1364,"na")))</f>
        <v>DEN</v>
      </c>
      <c r="Q1364" s="23" t="str">
        <f t="shared" si="43"/>
        <v/>
      </c>
    </row>
    <row r="1365" spans="1:17" x14ac:dyDescent="0.25">
      <c r="A1365">
        <v>1364</v>
      </c>
      <c r="B1365" s="2" t="str">
        <f>CONCATENATE(D1365,"_",IF(E1365&lt;10,CONCATENATE("0",E1365),E1365),"_",H1365,"@",G1365)</f>
        <v>2017_02_WAS@LAR</v>
      </c>
      <c r="C1365" s="1" t="s">
        <v>1</v>
      </c>
      <c r="D1365">
        <v>2017</v>
      </c>
      <c r="E1365" s="6">
        <v>2</v>
      </c>
      <c r="F1365" s="4">
        <v>2</v>
      </c>
      <c r="G1365" t="s">
        <v>123</v>
      </c>
      <c r="H1365" t="s">
        <v>94</v>
      </c>
      <c r="I1365">
        <v>-2.5</v>
      </c>
      <c r="J1365" s="1"/>
      <c r="K1365" s="1">
        <v>-2.5</v>
      </c>
      <c r="L1365" s="1"/>
      <c r="M1365" s="1">
        <v>20</v>
      </c>
      <c r="N1365" s="1">
        <v>27</v>
      </c>
      <c r="O1365" t="str">
        <f>IF(OR(ISBLANK(N1365),ISBLANK(M1365)),"",IF(N1365&gt;(M1365+IF(ISBLANK(K1365),I1365,K1365)),H1365,IF(N1365&lt;(M1365+IF(ISBLANK(K1365),I1365,K1365)),G1365,"na")))</f>
        <v>WAS</v>
      </c>
      <c r="P1365" t="str">
        <f>IF(OR(ISBLANK(N1365),ISBLANK(M1365)),"",IF(N1365&gt;M1365,H1365,IF(N1365&lt;M1365,G1365,"na")))</f>
        <v>WAS</v>
      </c>
      <c r="Q1365" s="23" t="str">
        <f t="shared" si="43"/>
        <v/>
      </c>
    </row>
    <row r="1366" spans="1:17" x14ac:dyDescent="0.25">
      <c r="A1366">
        <v>1365</v>
      </c>
      <c r="B1366" s="2" t="str">
        <f>CONCATENATE(D1366,"_",IF(E1366&lt;10,CONCATENATE("0",E1366),E1366),"_",H1366,"@",G1366)</f>
        <v>2017_02_GBY@ATL</v>
      </c>
      <c r="C1366" s="1" t="s">
        <v>1</v>
      </c>
      <c r="D1366">
        <v>2017</v>
      </c>
      <c r="E1366" s="6">
        <v>2</v>
      </c>
      <c r="F1366" s="4">
        <v>2</v>
      </c>
      <c r="G1366" t="s">
        <v>20</v>
      </c>
      <c r="H1366" t="s">
        <v>330</v>
      </c>
      <c r="I1366">
        <v>-2.5</v>
      </c>
      <c r="J1366" s="1"/>
      <c r="K1366" s="1">
        <v>-3</v>
      </c>
      <c r="L1366" s="1"/>
      <c r="M1366" s="1">
        <v>34</v>
      </c>
      <c r="N1366" s="1">
        <v>23</v>
      </c>
      <c r="O1366" t="str">
        <f>IF(OR(ISBLANK(N1366),ISBLANK(M1366)),"",IF(N1366&gt;(M1366+IF(ISBLANK(K1366),I1366,K1366)),H1366,IF(N1366&lt;(M1366+IF(ISBLANK(K1366),I1366,K1366)),G1366,"na")))</f>
        <v>ATL</v>
      </c>
      <c r="P1366" t="str">
        <f>IF(OR(ISBLANK(N1366),ISBLANK(M1366)),"",IF(N1366&gt;M1366,H1366,IF(N1366&lt;M1366,G1366,"na")))</f>
        <v>ATL</v>
      </c>
      <c r="Q1366" s="23" t="str">
        <f t="shared" si="43"/>
        <v/>
      </c>
    </row>
    <row r="1367" spans="1:17" x14ac:dyDescent="0.25">
      <c r="A1367">
        <v>1366</v>
      </c>
      <c r="B1367" s="2" t="str">
        <f>CONCATENATE(D1367,"_",IF(E1367&lt;10,CONCATENATE("0",E1367),E1367),"_",H1367,"@",G1367)</f>
        <v>2017_02_DET@NYG</v>
      </c>
      <c r="C1367" s="1" t="s">
        <v>1</v>
      </c>
      <c r="D1367">
        <v>2017</v>
      </c>
      <c r="E1367" s="6">
        <v>2</v>
      </c>
      <c r="F1367" s="4">
        <v>2</v>
      </c>
      <c r="G1367" t="s">
        <v>83</v>
      </c>
      <c r="H1367" t="s">
        <v>73</v>
      </c>
      <c r="I1367">
        <v>-5</v>
      </c>
      <c r="J1367" s="1"/>
      <c r="K1367" s="1">
        <v>-3</v>
      </c>
      <c r="L1367" s="1"/>
      <c r="M1367" s="1">
        <v>24</v>
      </c>
      <c r="N1367" s="1">
        <v>10</v>
      </c>
      <c r="O1367" t="str">
        <f>IF(OR(ISBLANK(N1367),ISBLANK(M1367)),"",IF(N1367&gt;(M1367+IF(ISBLANK(K1367),I1367,K1367)),H1367,IF(N1367&lt;(M1367+IF(ISBLANK(K1367),I1367,K1367)),G1367,"na")))</f>
        <v>NYG</v>
      </c>
      <c r="P1367" t="str">
        <f>IF(OR(ISBLANK(N1367),ISBLANK(M1367)),"",IF(N1367&gt;M1367,H1367,IF(N1367&lt;M1367,G1367,"na")))</f>
        <v>NYG</v>
      </c>
      <c r="Q1367" s="23" t="str">
        <f t="shared" si="43"/>
        <v/>
      </c>
    </row>
    <row r="1368" spans="1:17" x14ac:dyDescent="0.25">
      <c r="A1368">
        <v>1367</v>
      </c>
      <c r="B1368" s="2" t="str">
        <f>CONCATENATE(D1368,"_",IF(E1368&lt;10,CONCATENATE("0",E1368),E1368),"_",H1368,"@",G1368)</f>
        <v>2017_03_LAR@SFO</v>
      </c>
      <c r="C1368" s="1" t="s">
        <v>1</v>
      </c>
      <c r="D1368">
        <v>2017</v>
      </c>
      <c r="E1368" s="6">
        <v>3</v>
      </c>
      <c r="F1368" s="4">
        <v>3</v>
      </c>
      <c r="G1368" t="s">
        <v>333</v>
      </c>
      <c r="H1368" t="s">
        <v>123</v>
      </c>
      <c r="I1368">
        <v>2.5</v>
      </c>
      <c r="J1368" s="1"/>
      <c r="K1368" s="1">
        <v>2.5</v>
      </c>
      <c r="L1368" s="1"/>
      <c r="M1368" s="1">
        <v>41</v>
      </c>
      <c r="N1368" s="1">
        <v>39</v>
      </c>
      <c r="O1368" t="str">
        <f>IF(OR(ISBLANK(N1368),ISBLANK(M1368)),"",IF(N1368&gt;(M1368+IF(ISBLANK(K1368),I1368,K1368)),H1368,IF(N1368&lt;(M1368+IF(ISBLANK(K1368),I1368,K1368)),G1368,"na")))</f>
        <v>SFO</v>
      </c>
      <c r="P1368" t="str">
        <f>IF(OR(ISBLANK(N1368),ISBLANK(M1368)),"",IF(N1368&gt;M1368,H1368,IF(N1368&lt;M1368,G1368,"na")))</f>
        <v>SFO</v>
      </c>
      <c r="Q1368" s="23" t="str">
        <f t="shared" si="43"/>
        <v/>
      </c>
    </row>
    <row r="1369" spans="1:17" x14ac:dyDescent="0.25">
      <c r="A1369">
        <v>1368</v>
      </c>
      <c r="B1369" s="2" t="str">
        <f>CONCATENATE(D1369,"_",IF(E1369&lt;10,CONCATENATE("0",E1369),E1369),"_",H1369,"@",G1369)</f>
        <v>2017_03_BAL@JAX</v>
      </c>
      <c r="C1369" s="1" t="s">
        <v>1</v>
      </c>
      <c r="D1369">
        <v>2017</v>
      </c>
      <c r="E1369" s="6">
        <v>3</v>
      </c>
      <c r="F1369" s="4">
        <v>3</v>
      </c>
      <c r="G1369" t="s">
        <v>77</v>
      </c>
      <c r="H1369" t="s">
        <v>65</v>
      </c>
      <c r="I1369">
        <v>4</v>
      </c>
      <c r="J1369" s="1"/>
      <c r="K1369" s="1">
        <v>3.5</v>
      </c>
      <c r="L1369" s="1"/>
      <c r="M1369" s="1">
        <v>44</v>
      </c>
      <c r="N1369" s="1">
        <v>7</v>
      </c>
      <c r="O1369" t="str">
        <f>IF(OR(ISBLANK(N1369),ISBLANK(M1369)),"",IF(N1369&gt;(M1369+IF(ISBLANK(K1369),I1369,K1369)),H1369,IF(N1369&lt;(M1369+IF(ISBLANK(K1369),I1369,K1369)),G1369,"na")))</f>
        <v>JAX</v>
      </c>
      <c r="P1369" t="str">
        <f>IF(OR(ISBLANK(N1369),ISBLANK(M1369)),"",IF(N1369&gt;M1369,H1369,IF(N1369&lt;M1369,G1369,"na")))</f>
        <v>JAX</v>
      </c>
      <c r="Q1369" s="23" t="str">
        <f t="shared" si="43"/>
        <v/>
      </c>
    </row>
    <row r="1370" spans="1:17" x14ac:dyDescent="0.25">
      <c r="A1370">
        <v>1369</v>
      </c>
      <c r="B1370" s="2" t="str">
        <f>CONCATENATE(D1370,"_",IF(E1370&lt;10,CONCATENATE("0",E1370),E1370),"_",H1370,"@",G1370)</f>
        <v>2017_03_DEN@BUF</v>
      </c>
      <c r="C1370" s="1" t="s">
        <v>1</v>
      </c>
      <c r="D1370">
        <v>2017</v>
      </c>
      <c r="E1370" s="6">
        <v>3</v>
      </c>
      <c r="F1370" s="4">
        <v>3</v>
      </c>
      <c r="G1370" t="s">
        <v>66</v>
      </c>
      <c r="H1370" t="s">
        <v>72</v>
      </c>
      <c r="I1370">
        <v>2.5</v>
      </c>
      <c r="J1370" s="1"/>
      <c r="K1370" s="1">
        <v>3</v>
      </c>
      <c r="L1370" s="1"/>
      <c r="M1370" s="1">
        <v>26</v>
      </c>
      <c r="N1370" s="1">
        <v>16</v>
      </c>
      <c r="O1370" t="str">
        <f>IF(OR(ISBLANK(N1370),ISBLANK(M1370)),"",IF(N1370&gt;(M1370+IF(ISBLANK(K1370),I1370,K1370)),H1370,IF(N1370&lt;(M1370+IF(ISBLANK(K1370),I1370,K1370)),G1370,"na")))</f>
        <v>BUF</v>
      </c>
      <c r="P1370" t="str">
        <f>IF(OR(ISBLANK(N1370),ISBLANK(M1370)),"",IF(N1370&gt;M1370,H1370,IF(N1370&lt;M1370,G1370,"na")))</f>
        <v>BUF</v>
      </c>
      <c r="Q1370" s="23" t="str">
        <f t="shared" si="43"/>
        <v/>
      </c>
    </row>
    <row r="1371" spans="1:17" x14ac:dyDescent="0.25">
      <c r="A1371">
        <v>1370</v>
      </c>
      <c r="B1371" s="2" t="str">
        <f>CONCATENATE(D1371,"_",IF(E1371&lt;10,CONCATENATE("0",E1371),E1371),"_",H1371,"@",G1371)</f>
        <v>2017_03_PIT@CHI</v>
      </c>
      <c r="C1371" s="1" t="s">
        <v>1</v>
      </c>
      <c r="D1371">
        <v>2017</v>
      </c>
      <c r="E1371" s="6">
        <v>3</v>
      </c>
      <c r="F1371" s="4">
        <v>3</v>
      </c>
      <c r="G1371" t="s">
        <v>68</v>
      </c>
      <c r="H1371" t="s">
        <v>87</v>
      </c>
      <c r="I1371">
        <v>7.5</v>
      </c>
      <c r="J1371" s="1"/>
      <c r="K1371" s="1">
        <v>7.5</v>
      </c>
      <c r="L1371" s="1"/>
      <c r="M1371" s="1">
        <v>23</v>
      </c>
      <c r="N1371" s="1">
        <v>17</v>
      </c>
      <c r="O1371" t="str">
        <f>IF(OR(ISBLANK(N1371),ISBLANK(M1371)),"",IF(N1371&gt;(M1371+IF(ISBLANK(K1371),I1371,K1371)),H1371,IF(N1371&lt;(M1371+IF(ISBLANK(K1371),I1371,K1371)),G1371,"na")))</f>
        <v>CHI</v>
      </c>
      <c r="P1371" t="str">
        <f>IF(OR(ISBLANK(N1371),ISBLANK(M1371)),"",IF(N1371&gt;M1371,H1371,IF(N1371&lt;M1371,G1371,"na")))</f>
        <v>CHI</v>
      </c>
      <c r="Q1371" s="23" t="str">
        <f t="shared" si="43"/>
        <v/>
      </c>
    </row>
    <row r="1372" spans="1:17" x14ac:dyDescent="0.25">
      <c r="A1372">
        <v>1371</v>
      </c>
      <c r="B1372" s="2" t="str">
        <f>CONCATENATE(D1372,"_",IF(E1372&lt;10,CONCATENATE("0",E1372),E1372),"_",H1372,"@",G1372)</f>
        <v>2017_03_NOR@CAR</v>
      </c>
      <c r="C1372" s="1" t="s">
        <v>1</v>
      </c>
      <c r="D1372">
        <v>2017</v>
      </c>
      <c r="E1372" s="6">
        <v>3</v>
      </c>
      <c r="F1372" s="4">
        <v>3</v>
      </c>
      <c r="G1372" t="s">
        <v>67</v>
      </c>
      <c r="H1372" t="s">
        <v>335</v>
      </c>
      <c r="I1372">
        <v>6</v>
      </c>
      <c r="J1372" s="1"/>
      <c r="K1372" s="1">
        <v>5.5</v>
      </c>
      <c r="L1372" s="1"/>
      <c r="M1372" s="1">
        <v>34</v>
      </c>
      <c r="N1372" s="1">
        <v>13</v>
      </c>
      <c r="O1372" t="str">
        <f>IF(OR(ISBLANK(N1372),ISBLANK(M1372)),"",IF(N1372&gt;(M1372+IF(ISBLANK(K1372),I1372,K1372)),H1372,IF(N1372&lt;(M1372+IF(ISBLANK(K1372),I1372,K1372)),G1372,"na")))</f>
        <v>CAR</v>
      </c>
      <c r="P1372" t="str">
        <f>IF(OR(ISBLANK(N1372),ISBLANK(M1372)),"",IF(N1372&gt;M1372,H1372,IF(N1372&lt;M1372,G1372,"na")))</f>
        <v>CAR</v>
      </c>
      <c r="Q1372" s="23" t="str">
        <f t="shared" si="43"/>
        <v/>
      </c>
    </row>
    <row r="1373" spans="1:17" x14ac:dyDescent="0.25">
      <c r="A1373">
        <v>1372</v>
      </c>
      <c r="B1373" s="2" t="str">
        <f>CONCATENATE(D1373,"_",IF(E1373&lt;10,CONCATENATE("0",E1373),E1373),"_",H1373,"@",G1373)</f>
        <v>2017_03_TBY@MIN</v>
      </c>
      <c r="C1373" s="1" t="s">
        <v>1</v>
      </c>
      <c r="D1373">
        <v>2017</v>
      </c>
      <c r="E1373" s="6">
        <v>3</v>
      </c>
      <c r="F1373" s="4">
        <v>3</v>
      </c>
      <c r="G1373" t="s">
        <v>80</v>
      </c>
      <c r="H1373" t="s">
        <v>334</v>
      </c>
      <c r="I1373" t="s">
        <v>376</v>
      </c>
      <c r="J1373" s="1"/>
      <c r="K1373" s="1">
        <v>-2.5</v>
      </c>
      <c r="L1373" s="1"/>
      <c r="M1373" s="1">
        <v>34</v>
      </c>
      <c r="N1373" s="1">
        <v>17</v>
      </c>
      <c r="O1373" t="str">
        <f>IF(OR(ISBLANK(N1373),ISBLANK(M1373)),"",IF(N1373&gt;(M1373+IF(ISBLANK(K1373),I1373,K1373)),H1373,IF(N1373&lt;(M1373+IF(ISBLANK(K1373),I1373,K1373)),G1373,"na")))</f>
        <v>MIN</v>
      </c>
      <c r="P1373" t="str">
        <f>IF(OR(ISBLANK(N1373),ISBLANK(M1373)),"",IF(N1373&gt;M1373,H1373,IF(N1373&lt;M1373,G1373,"na")))</f>
        <v>MIN</v>
      </c>
      <c r="Q1373" s="23" t="str">
        <f t="shared" si="43"/>
        <v/>
      </c>
    </row>
    <row r="1374" spans="1:17" x14ac:dyDescent="0.25">
      <c r="A1374">
        <v>1373</v>
      </c>
      <c r="B1374" s="2" t="str">
        <f>CONCATENATE(D1374,"_",IF(E1374&lt;10,CONCATENATE("0",E1374),E1374),"_",H1374,"@",G1374)</f>
        <v>2017_03_CLE@IND</v>
      </c>
      <c r="C1374" s="1" t="s">
        <v>1</v>
      </c>
      <c r="D1374">
        <v>2017</v>
      </c>
      <c r="E1374" s="6">
        <v>3</v>
      </c>
      <c r="F1374" s="4">
        <v>3</v>
      </c>
      <c r="G1374" t="s">
        <v>76</v>
      </c>
      <c r="H1374" t="s">
        <v>70</v>
      </c>
      <c r="I1374">
        <v>1.5</v>
      </c>
      <c r="J1374" s="1"/>
      <c r="K1374" s="1">
        <v>-1.5</v>
      </c>
      <c r="L1374" s="1"/>
      <c r="M1374" s="1">
        <v>31</v>
      </c>
      <c r="N1374">
        <v>28</v>
      </c>
      <c r="O1374" t="str">
        <f>IF(OR(ISBLANK(N1374),ISBLANK(M1374)),"",IF(N1374&gt;(M1374+IF(ISBLANK(K1374),I1374,K1374)),H1374,IF(N1374&lt;(M1374+IF(ISBLANK(K1374),I1374,K1374)),G1374,"na")))</f>
        <v>IND</v>
      </c>
      <c r="P1374" t="str">
        <f>IF(OR(ISBLANK(N1374),ISBLANK(M1374)),"",IF(N1374&gt;M1374,H1374,IF(N1374&lt;M1374,G1374,"na")))</f>
        <v>IND</v>
      </c>
      <c r="Q1374" s="23" t="str">
        <f t="shared" si="43"/>
        <v/>
      </c>
    </row>
    <row r="1375" spans="1:17" x14ac:dyDescent="0.25">
      <c r="A1375">
        <v>1374</v>
      </c>
      <c r="B1375" s="2" t="str">
        <f>CONCATENATE(D1375,"_",IF(E1375&lt;10,CONCATENATE("0",E1375),E1375),"_",H1375,"@",G1375)</f>
        <v>2017_03_MIA@NYJ</v>
      </c>
      <c r="C1375" s="1" t="s">
        <v>1</v>
      </c>
      <c r="D1375">
        <v>2017</v>
      </c>
      <c r="E1375" s="6">
        <v>3</v>
      </c>
      <c r="F1375" s="4">
        <v>3</v>
      </c>
      <c r="G1375" t="s">
        <v>84</v>
      </c>
      <c r="H1375" t="s">
        <v>79</v>
      </c>
      <c r="I1375">
        <v>6.5</v>
      </c>
      <c r="J1375" s="1"/>
      <c r="K1375" s="1">
        <v>6</v>
      </c>
      <c r="L1375" s="1"/>
      <c r="M1375" s="1">
        <v>20</v>
      </c>
      <c r="N1375" s="1">
        <v>6</v>
      </c>
      <c r="O1375" t="str">
        <f>IF(OR(ISBLANK(N1375),ISBLANK(M1375)),"",IF(N1375&gt;(M1375+IF(ISBLANK(K1375),I1375,K1375)),H1375,IF(N1375&lt;(M1375+IF(ISBLANK(K1375),I1375,K1375)),G1375,"na")))</f>
        <v>NYJ</v>
      </c>
      <c r="P1375" t="str">
        <f>IF(OR(ISBLANK(N1375),ISBLANK(M1375)),"",IF(N1375&gt;M1375,H1375,IF(N1375&lt;M1375,G1375,"na")))</f>
        <v>NYJ</v>
      </c>
      <c r="Q1375" s="23" t="str">
        <f t="shared" si="43"/>
        <v/>
      </c>
    </row>
    <row r="1376" spans="1:17" x14ac:dyDescent="0.25">
      <c r="A1376">
        <v>1375</v>
      </c>
      <c r="B1376" s="2" t="str">
        <f>CONCATENATE(D1376,"_",IF(E1376&lt;10,CONCATENATE("0",E1376),E1376),"_",H1376,"@",G1376)</f>
        <v>2017_03_HOU@NWE</v>
      </c>
      <c r="C1376" s="1" t="s">
        <v>1</v>
      </c>
      <c r="D1376">
        <v>2017</v>
      </c>
      <c r="E1376" s="6">
        <v>3</v>
      </c>
      <c r="F1376" s="4">
        <v>3</v>
      </c>
      <c r="G1376" t="s">
        <v>332</v>
      </c>
      <c r="H1376" t="s">
        <v>75</v>
      </c>
      <c r="I1376">
        <v>-13</v>
      </c>
      <c r="J1376" s="1"/>
      <c r="K1376" s="1">
        <v>-14</v>
      </c>
      <c r="L1376" s="1"/>
      <c r="M1376" s="1">
        <v>36</v>
      </c>
      <c r="N1376" s="1">
        <v>33</v>
      </c>
      <c r="O1376" t="str">
        <f>IF(OR(ISBLANK(N1376),ISBLANK(M1376)),"",IF(N1376&gt;(M1376+IF(ISBLANK(K1376),I1376,K1376)),H1376,IF(N1376&lt;(M1376+IF(ISBLANK(K1376),I1376,K1376)),G1376,"na")))</f>
        <v>HOU</v>
      </c>
      <c r="P1376" t="str">
        <f>IF(OR(ISBLANK(N1376),ISBLANK(M1376)),"",IF(N1376&gt;M1376,H1376,IF(N1376&lt;M1376,G1376,"na")))</f>
        <v>NWE</v>
      </c>
      <c r="Q1376" s="23" t="str">
        <f t="shared" si="43"/>
        <v/>
      </c>
    </row>
    <row r="1377" spans="1:17" x14ac:dyDescent="0.25">
      <c r="A1377">
        <v>1376</v>
      </c>
      <c r="B1377" s="2" t="str">
        <f>CONCATENATE(D1377,"_",IF(E1377&lt;10,CONCATENATE("0",E1377),E1377),"_",H1377,"@",G1377)</f>
        <v>2017_03_ATL@DET</v>
      </c>
      <c r="C1377" s="1" t="s">
        <v>1</v>
      </c>
      <c r="D1377">
        <v>2017</v>
      </c>
      <c r="E1377" s="6">
        <v>3</v>
      </c>
      <c r="F1377" s="4">
        <v>3</v>
      </c>
      <c r="G1377" t="s">
        <v>73</v>
      </c>
      <c r="H1377" t="s">
        <v>20</v>
      </c>
      <c r="I1377">
        <v>3.5</v>
      </c>
      <c r="J1377" s="1"/>
      <c r="K1377" s="1">
        <v>3</v>
      </c>
      <c r="L1377" s="1"/>
      <c r="M1377" s="1">
        <v>26</v>
      </c>
      <c r="N1377" s="1">
        <v>30</v>
      </c>
      <c r="O1377" t="str">
        <f>IF(OR(ISBLANK(N1377),ISBLANK(M1377)),"",IF(N1377&gt;(M1377+IF(ISBLANK(K1377),I1377,K1377)),H1377,IF(N1377&lt;(M1377+IF(ISBLANK(K1377),I1377,K1377)),G1377,"na")))</f>
        <v>ATL</v>
      </c>
      <c r="P1377" t="str">
        <f>IF(OR(ISBLANK(N1377),ISBLANK(M1377)),"",IF(N1377&gt;M1377,H1377,IF(N1377&lt;M1377,G1377,"na")))</f>
        <v>ATL</v>
      </c>
      <c r="Q1377" s="23" t="str">
        <f t="shared" si="43"/>
        <v/>
      </c>
    </row>
    <row r="1378" spans="1:17" x14ac:dyDescent="0.25">
      <c r="A1378">
        <v>1377</v>
      </c>
      <c r="B1378" s="2" t="str">
        <f>CONCATENATE(D1378,"_",IF(E1378&lt;10,CONCATENATE("0",E1378),E1378),"_",H1378,"@",G1378)</f>
        <v>2017_03_NYG@PHI</v>
      </c>
      <c r="C1378" s="1" t="s">
        <v>1</v>
      </c>
      <c r="D1378">
        <v>2017</v>
      </c>
      <c r="E1378" s="6">
        <v>3</v>
      </c>
      <c r="F1378" s="4">
        <v>3</v>
      </c>
      <c r="G1378" t="s">
        <v>86</v>
      </c>
      <c r="H1378" t="s">
        <v>83</v>
      </c>
      <c r="I1378">
        <v>3.5</v>
      </c>
      <c r="J1378" s="1"/>
      <c r="K1378" s="1">
        <v>6</v>
      </c>
      <c r="L1378" s="1"/>
      <c r="M1378" s="1">
        <v>27</v>
      </c>
      <c r="N1378" s="1">
        <v>24</v>
      </c>
      <c r="O1378" t="str">
        <f>IF(OR(ISBLANK(N1378),ISBLANK(M1378)),"",IF(N1378&gt;(M1378+IF(ISBLANK(K1378),I1378,K1378)),H1378,IF(N1378&lt;(M1378+IF(ISBLANK(K1378),I1378,K1378)),G1378,"na")))</f>
        <v>PHI</v>
      </c>
      <c r="P1378" t="str">
        <f>IF(OR(ISBLANK(N1378),ISBLANK(M1378)),"",IF(N1378&gt;M1378,H1378,IF(N1378&lt;M1378,G1378,"na")))</f>
        <v>PHI</v>
      </c>
      <c r="Q1378" s="23" t="str">
        <f t="shared" si="43"/>
        <v/>
      </c>
    </row>
    <row r="1379" spans="1:17" x14ac:dyDescent="0.25">
      <c r="A1379">
        <v>1378</v>
      </c>
      <c r="B1379" s="2" t="str">
        <f>CONCATENATE(D1379,"_",IF(E1379&lt;10,CONCATENATE("0",E1379),E1379),"_",H1379,"@",G1379)</f>
        <v>2017_03_SEA@TEN</v>
      </c>
      <c r="C1379" s="1" t="s">
        <v>1</v>
      </c>
      <c r="D1379">
        <v>2017</v>
      </c>
      <c r="E1379" s="6">
        <v>3</v>
      </c>
      <c r="F1379" s="4">
        <v>3</v>
      </c>
      <c r="G1379" t="s">
        <v>93</v>
      </c>
      <c r="H1379" t="s">
        <v>89</v>
      </c>
      <c r="I1379">
        <v>-2</v>
      </c>
      <c r="J1379" s="1"/>
      <c r="K1379" s="1">
        <v>-2.5</v>
      </c>
      <c r="L1379" s="1"/>
      <c r="M1379" s="1">
        <v>33</v>
      </c>
      <c r="N1379" s="1">
        <v>27</v>
      </c>
      <c r="O1379" t="str">
        <f>IF(OR(ISBLANK(N1379),ISBLANK(M1379)),"",IF(N1379&gt;(M1379+IF(ISBLANK(K1379),I1379,K1379)),H1379,IF(N1379&lt;(M1379+IF(ISBLANK(K1379),I1379,K1379)),G1379,"na")))</f>
        <v>TEN</v>
      </c>
      <c r="P1379" t="str">
        <f>IF(OR(ISBLANK(N1379),ISBLANK(M1379)),"",IF(N1379&gt;M1379,H1379,IF(N1379&lt;M1379,G1379,"na")))</f>
        <v>TEN</v>
      </c>
      <c r="Q1379" s="23" t="str">
        <f t="shared" si="43"/>
        <v/>
      </c>
    </row>
    <row r="1380" spans="1:17" x14ac:dyDescent="0.25">
      <c r="A1380">
        <v>1379</v>
      </c>
      <c r="B1380" s="2" t="str">
        <f>CONCATENATE(D1380,"_",IF(E1380&lt;10,CONCATENATE("0",E1380),E1380),"_",H1380,"@",G1380)</f>
        <v>2017_03_KCY@LAC</v>
      </c>
      <c r="C1380" s="1" t="s">
        <v>1</v>
      </c>
      <c r="D1380">
        <v>2017</v>
      </c>
      <c r="E1380" s="6">
        <v>3</v>
      </c>
      <c r="F1380" s="4">
        <v>3</v>
      </c>
      <c r="G1380" t="s">
        <v>122</v>
      </c>
      <c r="H1380" t="s">
        <v>331</v>
      </c>
      <c r="I1380">
        <v>2.5</v>
      </c>
      <c r="J1380" s="1"/>
      <c r="K1380" s="1">
        <v>3</v>
      </c>
      <c r="L1380" s="1"/>
      <c r="M1380" s="1">
        <v>10</v>
      </c>
      <c r="N1380" s="1">
        <v>24</v>
      </c>
      <c r="O1380" t="str">
        <f>IF(OR(ISBLANK(N1380),ISBLANK(M1380)),"",IF(N1380&gt;(M1380+IF(ISBLANK(K1380),I1380,K1380)),H1380,IF(N1380&lt;(M1380+IF(ISBLANK(K1380),I1380,K1380)),G1380,"na")))</f>
        <v>KCY</v>
      </c>
      <c r="P1380" t="str">
        <f>IF(OR(ISBLANK(N1380),ISBLANK(M1380)),"",IF(N1380&gt;M1380,H1380,IF(N1380&lt;M1380,G1380,"na")))</f>
        <v>KCY</v>
      </c>
      <c r="Q1380" s="23" t="str">
        <f t="shared" si="43"/>
        <v/>
      </c>
    </row>
    <row r="1381" spans="1:17" x14ac:dyDescent="0.25">
      <c r="A1381">
        <v>1380</v>
      </c>
      <c r="B1381" s="2" t="str">
        <f>CONCATENATE(D1381,"_",IF(E1381&lt;10,CONCATENATE("0",E1381),E1381),"_",H1381,"@",G1381)</f>
        <v>2017_03_CIN@GBY</v>
      </c>
      <c r="C1381" s="1" t="s">
        <v>1</v>
      </c>
      <c r="D1381">
        <v>2017</v>
      </c>
      <c r="E1381" s="6">
        <v>3</v>
      </c>
      <c r="F1381" s="4">
        <v>3</v>
      </c>
      <c r="G1381" t="s">
        <v>330</v>
      </c>
      <c r="H1381" t="s">
        <v>69</v>
      </c>
      <c r="I1381">
        <v>-8.5</v>
      </c>
      <c r="J1381" s="1"/>
      <c r="K1381" s="1">
        <v>-7.5</v>
      </c>
      <c r="L1381" s="1"/>
      <c r="M1381" s="1">
        <v>27</v>
      </c>
      <c r="N1381" s="1">
        <v>24</v>
      </c>
      <c r="O1381" t="str">
        <f>IF(OR(ISBLANK(N1381),ISBLANK(M1381)),"",IF(N1381&gt;(M1381+IF(ISBLANK(K1381),I1381,K1381)),H1381,IF(N1381&lt;(M1381+IF(ISBLANK(K1381),I1381,K1381)),G1381,"na")))</f>
        <v>CIN</v>
      </c>
      <c r="P1381" t="str">
        <f>IF(OR(ISBLANK(N1381),ISBLANK(M1381)),"",IF(N1381&gt;M1381,H1381,IF(N1381&lt;M1381,G1381,"na")))</f>
        <v>GBY</v>
      </c>
      <c r="Q1381" s="23" t="str">
        <f t="shared" si="43"/>
        <v/>
      </c>
    </row>
    <row r="1382" spans="1:17" x14ac:dyDescent="0.25">
      <c r="A1382">
        <v>1381</v>
      </c>
      <c r="B1382" s="2" t="str">
        <f>CONCATENATE(D1382,"_",IF(E1382&lt;10,CONCATENATE("0",E1382),E1382),"_",H1382,"@",G1382)</f>
        <v>2017_03_OAK@WAS</v>
      </c>
      <c r="C1382" s="1" t="s">
        <v>1</v>
      </c>
      <c r="D1382">
        <v>2017</v>
      </c>
      <c r="E1382" s="6">
        <v>3</v>
      </c>
      <c r="F1382" s="4">
        <v>3</v>
      </c>
      <c r="G1382" t="s">
        <v>94</v>
      </c>
      <c r="H1382" t="s">
        <v>85</v>
      </c>
      <c r="I1382">
        <v>3.5</v>
      </c>
      <c r="J1382" s="1"/>
      <c r="K1382" s="1">
        <v>3</v>
      </c>
      <c r="L1382" s="1"/>
      <c r="M1382" s="1">
        <v>27</v>
      </c>
      <c r="N1382" s="1">
        <v>10</v>
      </c>
      <c r="O1382" t="str">
        <f>IF(OR(ISBLANK(N1382),ISBLANK(M1382)),"",IF(N1382&gt;(M1382+IF(ISBLANK(K1382),I1382,K1382)),H1382,IF(N1382&lt;(M1382+IF(ISBLANK(K1382),I1382,K1382)),G1382,"na")))</f>
        <v>WAS</v>
      </c>
      <c r="P1382" t="str">
        <f>IF(OR(ISBLANK(N1382),ISBLANK(M1382)),"",IF(N1382&gt;M1382,H1382,IF(N1382&lt;M1382,G1382,"na")))</f>
        <v>WAS</v>
      </c>
      <c r="Q1382" s="23" t="str">
        <f t="shared" si="43"/>
        <v/>
      </c>
    </row>
    <row r="1383" spans="1:17" x14ac:dyDescent="0.25">
      <c r="A1383">
        <v>1382</v>
      </c>
      <c r="B1383" s="2" t="str">
        <f>CONCATENATE(D1383,"_",IF(E1383&lt;10,CONCATENATE("0",E1383),E1383),"_",H1383,"@",G1383)</f>
        <v>2017_03_DAL@ARI</v>
      </c>
      <c r="C1383" s="1" t="s">
        <v>1</v>
      </c>
      <c r="D1383">
        <v>2017</v>
      </c>
      <c r="E1383" s="6">
        <v>3</v>
      </c>
      <c r="F1383" s="4">
        <v>3</v>
      </c>
      <c r="G1383" t="s">
        <v>64</v>
      </c>
      <c r="H1383" t="s">
        <v>71</v>
      </c>
      <c r="I1383">
        <v>3.5</v>
      </c>
      <c r="J1383" s="1"/>
      <c r="K1383" s="1">
        <v>3</v>
      </c>
      <c r="L1383" s="1"/>
      <c r="M1383" s="1">
        <v>17</v>
      </c>
      <c r="N1383" s="1">
        <v>28</v>
      </c>
      <c r="O1383" t="str">
        <f>IF(OR(ISBLANK(N1383),ISBLANK(M1383)),"",IF(N1383&gt;(M1383+IF(ISBLANK(K1383),I1383,K1383)),H1383,IF(N1383&lt;(M1383+IF(ISBLANK(K1383),I1383,K1383)),G1383,"na")))</f>
        <v>DAL</v>
      </c>
      <c r="P1383" t="str">
        <f>IF(OR(ISBLANK(N1383),ISBLANK(M1383)),"",IF(N1383&gt;M1383,H1383,IF(N1383&lt;M1383,G1383,"na")))</f>
        <v>DAL</v>
      </c>
      <c r="Q1383" s="23" t="str">
        <f t="shared" si="43"/>
        <v/>
      </c>
    </row>
    <row r="1384" spans="1:17" x14ac:dyDescent="0.25">
      <c r="A1384">
        <v>1383</v>
      </c>
      <c r="B1384" s="2" t="str">
        <f>CONCATENATE(D1384,"_",IF(E1384&lt;10,CONCATENATE("0",E1384),E1384),"_",H1384,"@",G1384)</f>
        <v>2017_04_CHI@GBY</v>
      </c>
      <c r="C1384" s="1" t="s">
        <v>1</v>
      </c>
      <c r="D1384">
        <v>2017</v>
      </c>
      <c r="E1384" s="6">
        <v>4</v>
      </c>
      <c r="F1384" s="4">
        <v>4</v>
      </c>
      <c r="G1384" t="s">
        <v>330</v>
      </c>
      <c r="H1384" t="s">
        <v>68</v>
      </c>
      <c r="I1384">
        <v>-7.5</v>
      </c>
      <c r="J1384" s="1"/>
      <c r="K1384" s="1">
        <v>-7.5</v>
      </c>
      <c r="L1384" s="1"/>
      <c r="M1384" s="1">
        <v>35</v>
      </c>
      <c r="N1384" s="1">
        <v>14</v>
      </c>
      <c r="O1384" t="str">
        <f>IF(OR(ISBLANK(N1384),ISBLANK(M1384)),"",IF(N1384&gt;(M1384+IF(ISBLANK(K1384),I1384,K1384)),H1384,IF(N1384&lt;(M1384+IF(ISBLANK(K1384),I1384,K1384)),G1384,"na")))</f>
        <v>GBY</v>
      </c>
      <c r="P1384" t="str">
        <f>IF(OR(ISBLANK(N1384),ISBLANK(M1384)),"",IF(N1384&gt;M1384,H1384,IF(N1384&lt;M1384,G1384,"na")))</f>
        <v>GBY</v>
      </c>
      <c r="Q1384" s="23" t="str">
        <f t="shared" si="43"/>
        <v/>
      </c>
    </row>
    <row r="1385" spans="1:17" x14ac:dyDescent="0.25">
      <c r="A1385">
        <v>1384</v>
      </c>
      <c r="B1385" s="2" t="str">
        <f>CONCATENATE(D1385,"_",IF(E1385&lt;10,CONCATENATE("0",E1385),E1385),"_",H1385,"@",G1385)</f>
        <v>2017_04_NOR@MIA</v>
      </c>
      <c r="C1385" s="1" t="s">
        <v>1</v>
      </c>
      <c r="D1385">
        <v>2017</v>
      </c>
      <c r="E1385" s="6">
        <v>4</v>
      </c>
      <c r="F1385" s="4">
        <v>4</v>
      </c>
      <c r="G1385" t="s">
        <v>79</v>
      </c>
      <c r="H1385" t="s">
        <v>335</v>
      </c>
      <c r="I1385">
        <v>2.5</v>
      </c>
      <c r="J1385" s="1"/>
      <c r="K1385" s="1">
        <v>3</v>
      </c>
      <c r="L1385" s="1"/>
      <c r="M1385" s="1">
        <v>0</v>
      </c>
      <c r="N1385" s="1">
        <v>20</v>
      </c>
      <c r="O1385" t="str">
        <f>IF(OR(ISBLANK(N1385),ISBLANK(M1385)),"",IF(N1385&gt;(M1385+IF(ISBLANK(K1385),I1385,K1385)),H1385,IF(N1385&lt;(M1385+IF(ISBLANK(K1385),I1385,K1385)),G1385,"na")))</f>
        <v>NOR</v>
      </c>
      <c r="P1385" t="str">
        <f>IF(OR(ISBLANK(N1385),ISBLANK(M1385)),"",IF(N1385&gt;M1385,H1385,IF(N1385&lt;M1385,G1385,"na")))</f>
        <v>NOR</v>
      </c>
      <c r="Q1385" s="23" t="str">
        <f t="shared" si="43"/>
        <v/>
      </c>
    </row>
    <row r="1386" spans="1:17" x14ac:dyDescent="0.25">
      <c r="A1386">
        <v>1385</v>
      </c>
      <c r="B1386" s="2" t="str">
        <f>CONCATENATE(D1386,"_",IF(E1386&lt;10,CONCATENATE("0",E1386),E1386),"_",H1386,"@",G1386)</f>
        <v>2017_04_CAR@NWE</v>
      </c>
      <c r="C1386" s="1" t="s">
        <v>1</v>
      </c>
      <c r="D1386">
        <v>2017</v>
      </c>
      <c r="E1386" s="6">
        <v>4</v>
      </c>
      <c r="F1386" s="4">
        <v>4</v>
      </c>
      <c r="G1386" t="s">
        <v>332</v>
      </c>
      <c r="H1386" t="s">
        <v>67</v>
      </c>
      <c r="I1386">
        <v>-8.5</v>
      </c>
      <c r="J1386" s="1"/>
      <c r="K1386" s="1">
        <v>-9</v>
      </c>
      <c r="L1386" s="1"/>
      <c r="M1386" s="1">
        <v>30</v>
      </c>
      <c r="N1386" s="1">
        <v>33</v>
      </c>
      <c r="O1386" t="str">
        <f>IF(OR(ISBLANK(N1386),ISBLANK(M1386)),"",IF(N1386&gt;(M1386+IF(ISBLANK(K1386),I1386,K1386)),H1386,IF(N1386&lt;(M1386+IF(ISBLANK(K1386),I1386,K1386)),G1386,"na")))</f>
        <v>CAR</v>
      </c>
      <c r="P1386" t="str">
        <f>IF(OR(ISBLANK(N1386),ISBLANK(M1386)),"",IF(N1386&gt;M1386,H1386,IF(N1386&lt;M1386,G1386,"na")))</f>
        <v>CAR</v>
      </c>
      <c r="Q1386" s="23" t="str">
        <f t="shared" si="43"/>
        <v/>
      </c>
    </row>
    <row r="1387" spans="1:17" x14ac:dyDescent="0.25">
      <c r="A1387">
        <v>1386</v>
      </c>
      <c r="B1387" s="2" t="str">
        <f>CONCATENATE(D1387,"_",IF(E1387&lt;10,CONCATENATE("0",E1387),E1387),"_",H1387,"@",G1387)</f>
        <v>2017_04_JAX@NYJ</v>
      </c>
      <c r="C1387" s="1" t="s">
        <v>1</v>
      </c>
      <c r="D1387">
        <v>2017</v>
      </c>
      <c r="E1387" s="6">
        <v>4</v>
      </c>
      <c r="F1387" s="4">
        <v>4</v>
      </c>
      <c r="G1387" t="s">
        <v>84</v>
      </c>
      <c r="H1387" t="s">
        <v>77</v>
      </c>
      <c r="I1387">
        <v>3.5</v>
      </c>
      <c r="J1387" s="1"/>
      <c r="K1387" s="1">
        <v>3</v>
      </c>
      <c r="L1387" s="1"/>
      <c r="M1387" s="1">
        <v>23</v>
      </c>
      <c r="N1387" s="1">
        <v>20</v>
      </c>
      <c r="O1387" t="str">
        <f>IF(OR(ISBLANK(N1387),ISBLANK(M1387)),"",IF(N1387&gt;(M1387+IF(ISBLANK(K1387),I1387,K1387)),H1387,IF(N1387&lt;(M1387+IF(ISBLANK(K1387),I1387,K1387)),G1387,"na")))</f>
        <v>NYJ</v>
      </c>
      <c r="P1387" t="str">
        <f>IF(OR(ISBLANK(N1387),ISBLANK(M1387)),"",IF(N1387&gt;M1387,H1387,IF(N1387&lt;M1387,G1387,"na")))</f>
        <v>NYJ</v>
      </c>
      <c r="Q1387" s="23" t="str">
        <f t="shared" si="43"/>
        <v/>
      </c>
    </row>
    <row r="1388" spans="1:17" x14ac:dyDescent="0.25">
      <c r="A1388">
        <v>1387</v>
      </c>
      <c r="B1388" s="2" t="str">
        <f>CONCATENATE(D1388,"_",IF(E1388&lt;10,CONCATENATE("0",E1388),E1388),"_",H1388,"@",G1388)</f>
        <v>2017_04_TEN@HOU</v>
      </c>
      <c r="C1388" s="1" t="s">
        <v>1</v>
      </c>
      <c r="D1388">
        <v>2017</v>
      </c>
      <c r="E1388" s="6">
        <v>4</v>
      </c>
      <c r="F1388" s="4">
        <v>4</v>
      </c>
      <c r="G1388" t="s">
        <v>75</v>
      </c>
      <c r="H1388" t="s">
        <v>93</v>
      </c>
      <c r="I1388">
        <v>1</v>
      </c>
      <c r="J1388" s="1"/>
      <c r="K1388" s="1">
        <v>2.5</v>
      </c>
      <c r="L1388" s="1"/>
      <c r="M1388" s="1">
        <v>57</v>
      </c>
      <c r="N1388" s="1">
        <v>14</v>
      </c>
      <c r="O1388" t="str">
        <f>IF(OR(ISBLANK(N1388),ISBLANK(M1388)),"",IF(N1388&gt;(M1388+IF(ISBLANK(K1388),I1388,K1388)),H1388,IF(N1388&lt;(M1388+IF(ISBLANK(K1388),I1388,K1388)),G1388,"na")))</f>
        <v>HOU</v>
      </c>
      <c r="P1388" t="str">
        <f>IF(OR(ISBLANK(N1388),ISBLANK(M1388)),"",IF(N1388&gt;M1388,H1388,IF(N1388&lt;M1388,G1388,"na")))</f>
        <v>HOU</v>
      </c>
      <c r="Q1388" s="23" t="str">
        <f t="shared" si="43"/>
        <v/>
      </c>
    </row>
    <row r="1389" spans="1:17" x14ac:dyDescent="0.25">
      <c r="A1389">
        <v>1388</v>
      </c>
      <c r="B1389" s="2" t="str">
        <f>CONCATENATE(D1389,"_",IF(E1389&lt;10,CONCATENATE("0",E1389),E1389),"_",H1389,"@",G1389)</f>
        <v>2017_04_PIT@BAL</v>
      </c>
      <c r="C1389" s="1" t="s">
        <v>1</v>
      </c>
      <c r="D1389">
        <v>2017</v>
      </c>
      <c r="E1389" s="6">
        <v>4</v>
      </c>
      <c r="F1389" s="4">
        <v>4</v>
      </c>
      <c r="G1389" t="s">
        <v>65</v>
      </c>
      <c r="H1389" t="s">
        <v>87</v>
      </c>
      <c r="I1389">
        <v>2.5</v>
      </c>
      <c r="J1389" s="1"/>
      <c r="K1389" s="1">
        <v>3</v>
      </c>
      <c r="L1389" s="1"/>
      <c r="M1389" s="1">
        <v>9</v>
      </c>
      <c r="N1389" s="1">
        <v>26</v>
      </c>
      <c r="O1389" t="str">
        <f>IF(OR(ISBLANK(N1389),ISBLANK(M1389)),"",IF(N1389&gt;(M1389+IF(ISBLANK(K1389),I1389,K1389)),H1389,IF(N1389&lt;(M1389+IF(ISBLANK(K1389),I1389,K1389)),G1389,"na")))</f>
        <v>PIT</v>
      </c>
      <c r="P1389" t="str">
        <f>IF(OR(ISBLANK(N1389),ISBLANK(M1389)),"",IF(N1389&gt;M1389,H1389,IF(N1389&lt;M1389,G1389,"na")))</f>
        <v>PIT</v>
      </c>
      <c r="Q1389" s="23" t="str">
        <f t="shared" si="43"/>
        <v/>
      </c>
    </row>
    <row r="1390" spans="1:17" x14ac:dyDescent="0.25">
      <c r="A1390">
        <v>1389</v>
      </c>
      <c r="B1390" s="2" t="str">
        <f>CONCATENATE(D1390,"_",IF(E1390&lt;10,CONCATENATE("0",E1390),E1390),"_",H1390,"@",G1390)</f>
        <v>2017_04_CIN@CLE</v>
      </c>
      <c r="C1390" s="1" t="s">
        <v>1</v>
      </c>
      <c r="D1390">
        <v>2017</v>
      </c>
      <c r="E1390" s="6">
        <v>4</v>
      </c>
      <c r="F1390" s="4">
        <v>4</v>
      </c>
      <c r="G1390" t="s">
        <v>70</v>
      </c>
      <c r="H1390" t="s">
        <v>69</v>
      </c>
      <c r="I1390">
        <v>3</v>
      </c>
      <c r="J1390" s="1"/>
      <c r="K1390" s="1">
        <v>3</v>
      </c>
      <c r="L1390" s="1"/>
      <c r="M1390" s="1">
        <v>7</v>
      </c>
      <c r="N1390" s="1">
        <v>31</v>
      </c>
      <c r="O1390" t="str">
        <f>IF(OR(ISBLANK(N1390),ISBLANK(M1390)),"",IF(N1390&gt;(M1390+IF(ISBLANK(K1390),I1390,K1390)),H1390,IF(N1390&lt;(M1390+IF(ISBLANK(K1390),I1390,K1390)),G1390,"na")))</f>
        <v>CIN</v>
      </c>
      <c r="P1390" t="str">
        <f>IF(OR(ISBLANK(N1390),ISBLANK(M1390)),"",IF(N1390&gt;M1390,H1390,IF(N1390&lt;M1390,G1390,"na")))</f>
        <v>CIN</v>
      </c>
      <c r="Q1390" s="23" t="str">
        <f t="shared" si="43"/>
        <v/>
      </c>
    </row>
    <row r="1391" spans="1:17" x14ac:dyDescent="0.25">
      <c r="A1391">
        <v>1390</v>
      </c>
      <c r="B1391" s="2" t="str">
        <f>CONCATENATE(D1391,"_",IF(E1391&lt;10,CONCATENATE("0",E1391),E1391),"_",H1391,"@",G1391)</f>
        <v>2017_04_DET@MIN</v>
      </c>
      <c r="C1391" s="1" t="s">
        <v>1</v>
      </c>
      <c r="D1391">
        <v>2017</v>
      </c>
      <c r="E1391" s="6">
        <v>4</v>
      </c>
      <c r="F1391" s="4">
        <v>4</v>
      </c>
      <c r="G1391" t="s">
        <v>80</v>
      </c>
      <c r="H1391" t="s">
        <v>73</v>
      </c>
      <c r="I1391">
        <v>-3</v>
      </c>
      <c r="J1391" s="1"/>
      <c r="K1391" s="1">
        <v>-2</v>
      </c>
      <c r="L1391" s="1"/>
      <c r="M1391" s="1">
        <v>7</v>
      </c>
      <c r="N1391" s="1">
        <v>14</v>
      </c>
      <c r="O1391" t="str">
        <f>IF(OR(ISBLANK(N1391),ISBLANK(M1391)),"",IF(N1391&gt;(M1391+IF(ISBLANK(K1391),I1391,K1391)),H1391,IF(N1391&lt;(M1391+IF(ISBLANK(K1391),I1391,K1391)),G1391,"na")))</f>
        <v>DET</v>
      </c>
      <c r="P1391" t="str">
        <f>IF(OR(ISBLANK(N1391),ISBLANK(M1391)),"",IF(N1391&gt;M1391,H1391,IF(N1391&lt;M1391,G1391,"na")))</f>
        <v>DET</v>
      </c>
      <c r="Q1391" s="23" t="str">
        <f t="shared" si="43"/>
        <v/>
      </c>
    </row>
    <row r="1392" spans="1:17" x14ac:dyDescent="0.25">
      <c r="A1392">
        <v>1391</v>
      </c>
      <c r="B1392" s="2" t="str">
        <f>CONCATENATE(D1392,"_",IF(E1392&lt;10,CONCATENATE("0",E1392),E1392),"_",H1392,"@",G1392)</f>
        <v>2017_04_LAR@DAL</v>
      </c>
      <c r="C1392" s="1" t="s">
        <v>1</v>
      </c>
      <c r="D1392">
        <v>2017</v>
      </c>
      <c r="E1392" s="6">
        <v>4</v>
      </c>
      <c r="F1392" s="4">
        <v>4</v>
      </c>
      <c r="G1392" t="s">
        <v>71</v>
      </c>
      <c r="H1392" t="s">
        <v>123</v>
      </c>
      <c r="I1392">
        <v>-8</v>
      </c>
      <c r="J1392" s="1"/>
      <c r="K1392" s="1">
        <v>-6.5</v>
      </c>
      <c r="L1392" s="1"/>
      <c r="M1392" s="1">
        <v>30</v>
      </c>
      <c r="N1392" s="1">
        <v>35</v>
      </c>
      <c r="O1392" t="str">
        <f>IF(OR(ISBLANK(N1392),ISBLANK(M1392)),"",IF(N1392&gt;(M1392+IF(ISBLANK(K1392),I1392,K1392)),H1392,IF(N1392&lt;(M1392+IF(ISBLANK(K1392),I1392,K1392)),G1392,"na")))</f>
        <v>LAR</v>
      </c>
      <c r="P1392" t="str">
        <f>IF(OR(ISBLANK(N1392),ISBLANK(M1392)),"",IF(N1392&gt;M1392,H1392,IF(N1392&lt;M1392,G1392,"na")))</f>
        <v>LAR</v>
      </c>
      <c r="Q1392" s="23" t="str">
        <f t="shared" si="43"/>
        <v/>
      </c>
    </row>
    <row r="1393" spans="1:17" x14ac:dyDescent="0.25">
      <c r="A1393">
        <v>1392</v>
      </c>
      <c r="B1393" s="2" t="str">
        <f>CONCATENATE(D1393,"_",IF(E1393&lt;10,CONCATENATE("0",E1393),E1393),"_",H1393,"@",G1393)</f>
        <v>2017_04_BUF@ATL</v>
      </c>
      <c r="C1393" s="1" t="s">
        <v>1</v>
      </c>
      <c r="D1393">
        <v>2017</v>
      </c>
      <c r="E1393" s="6">
        <v>4</v>
      </c>
      <c r="F1393" s="4">
        <v>4</v>
      </c>
      <c r="G1393" t="s">
        <v>20</v>
      </c>
      <c r="H1393" t="s">
        <v>66</v>
      </c>
      <c r="I1393">
        <v>-8.5</v>
      </c>
      <c r="J1393" s="1"/>
      <c r="K1393" s="1">
        <v>-8</v>
      </c>
      <c r="L1393" s="1"/>
      <c r="M1393" s="1">
        <v>17</v>
      </c>
      <c r="N1393" s="1">
        <v>23</v>
      </c>
      <c r="O1393" t="str">
        <f>IF(OR(ISBLANK(N1393),ISBLANK(M1393)),"",IF(N1393&gt;(M1393+IF(ISBLANK(K1393),I1393,K1393)),H1393,IF(N1393&lt;(M1393+IF(ISBLANK(K1393),I1393,K1393)),G1393,"na")))</f>
        <v>BUF</v>
      </c>
      <c r="P1393" t="str">
        <f>IF(OR(ISBLANK(N1393),ISBLANK(M1393)),"",IF(N1393&gt;M1393,H1393,IF(N1393&lt;M1393,G1393,"na")))</f>
        <v>BUF</v>
      </c>
      <c r="Q1393" s="23" t="str">
        <f t="shared" si="43"/>
        <v/>
      </c>
    </row>
    <row r="1394" spans="1:17" x14ac:dyDescent="0.25">
      <c r="A1394">
        <v>1393</v>
      </c>
      <c r="B1394" s="2" t="str">
        <f>CONCATENATE(D1394,"_",IF(E1394&lt;10,CONCATENATE("0",E1394),E1394),"_",H1394,"@",G1394)</f>
        <v>2017_04_PHI@LAC</v>
      </c>
      <c r="C1394" s="1" t="s">
        <v>1</v>
      </c>
      <c r="D1394">
        <v>2017</v>
      </c>
      <c r="E1394" s="6">
        <v>4</v>
      </c>
      <c r="F1394" s="4">
        <v>4</v>
      </c>
      <c r="G1394" t="s">
        <v>122</v>
      </c>
      <c r="H1394" t="s">
        <v>86</v>
      </c>
      <c r="I1394">
        <v>0</v>
      </c>
      <c r="J1394" s="1"/>
      <c r="K1394" s="1">
        <v>-2</v>
      </c>
      <c r="L1394" s="1"/>
      <c r="M1394" s="1">
        <v>24</v>
      </c>
      <c r="N1394" s="1">
        <v>26</v>
      </c>
      <c r="O1394" t="str">
        <f>IF(OR(ISBLANK(N1394),ISBLANK(M1394)),"",IF(N1394&gt;(M1394+IF(ISBLANK(K1394),I1394,K1394)),H1394,IF(N1394&lt;(M1394+IF(ISBLANK(K1394),I1394,K1394)),G1394,"na")))</f>
        <v>PHI</v>
      </c>
      <c r="P1394" t="str">
        <f>IF(OR(ISBLANK(N1394),ISBLANK(M1394)),"",IF(N1394&gt;M1394,H1394,IF(N1394&lt;M1394,G1394,"na")))</f>
        <v>PHI</v>
      </c>
      <c r="Q1394" s="23" t="str">
        <f t="shared" si="43"/>
        <v/>
      </c>
    </row>
    <row r="1395" spans="1:17" x14ac:dyDescent="0.25">
      <c r="A1395">
        <v>1394</v>
      </c>
      <c r="B1395" s="2" t="str">
        <f>CONCATENATE(D1395,"_",IF(E1395&lt;10,CONCATENATE("0",E1395),E1395),"_",H1395,"@",G1395)</f>
        <v>2017_04_SFO@ARI</v>
      </c>
      <c r="C1395" s="1" t="s">
        <v>1</v>
      </c>
      <c r="D1395">
        <v>2017</v>
      </c>
      <c r="E1395" s="6">
        <v>4</v>
      </c>
      <c r="F1395" s="4">
        <v>4</v>
      </c>
      <c r="G1395" t="s">
        <v>64</v>
      </c>
      <c r="H1395" t="s">
        <v>333</v>
      </c>
      <c r="I1395">
        <v>-7</v>
      </c>
      <c r="J1395" s="1"/>
      <c r="K1395" s="1">
        <v>-6.5</v>
      </c>
      <c r="L1395" s="1"/>
      <c r="M1395" s="1">
        <v>18</v>
      </c>
      <c r="N1395" s="1">
        <v>15</v>
      </c>
      <c r="O1395" t="str">
        <f>IF(OR(ISBLANK(N1395),ISBLANK(M1395)),"",IF(N1395&gt;(M1395+IF(ISBLANK(K1395),I1395,K1395)),H1395,IF(N1395&lt;(M1395+IF(ISBLANK(K1395),I1395,K1395)),G1395,"na")))</f>
        <v>SFO</v>
      </c>
      <c r="P1395" t="str">
        <f>IF(OR(ISBLANK(N1395),ISBLANK(M1395)),"",IF(N1395&gt;M1395,H1395,IF(N1395&lt;M1395,G1395,"na")))</f>
        <v>ARI</v>
      </c>
      <c r="Q1395" s="23" t="str">
        <f t="shared" si="43"/>
        <v/>
      </c>
    </row>
    <row r="1396" spans="1:17" x14ac:dyDescent="0.25">
      <c r="A1396">
        <v>1395</v>
      </c>
      <c r="B1396" s="2" t="str">
        <f>CONCATENATE(D1396,"_",IF(E1396&lt;10,CONCATENATE("0",E1396),E1396),"_",H1396,"@",G1396)</f>
        <v>2017_04_NYG@TBY</v>
      </c>
      <c r="C1396" s="1" t="s">
        <v>1</v>
      </c>
      <c r="D1396">
        <v>2017</v>
      </c>
      <c r="E1396" s="6">
        <v>4</v>
      </c>
      <c r="F1396" s="4">
        <v>4</v>
      </c>
      <c r="G1396" t="s">
        <v>334</v>
      </c>
      <c r="H1396" t="s">
        <v>83</v>
      </c>
      <c r="I1396">
        <v>-3.5</v>
      </c>
      <c r="J1396" s="1"/>
      <c r="K1396" s="1">
        <v>-3</v>
      </c>
      <c r="L1396" s="1"/>
      <c r="M1396" s="1">
        <v>25</v>
      </c>
      <c r="N1396" s="1">
        <v>23</v>
      </c>
      <c r="O1396" t="str">
        <f>IF(OR(ISBLANK(N1396),ISBLANK(M1396)),"",IF(N1396&gt;(M1396+IF(ISBLANK(K1396),I1396,K1396)),H1396,IF(N1396&lt;(M1396+IF(ISBLANK(K1396),I1396,K1396)),G1396,"na")))</f>
        <v>NYG</v>
      </c>
      <c r="P1396" t="str">
        <f>IF(OR(ISBLANK(N1396),ISBLANK(M1396)),"",IF(N1396&gt;M1396,H1396,IF(N1396&lt;M1396,G1396,"na")))</f>
        <v>TBY</v>
      </c>
      <c r="Q1396" s="23" t="str">
        <f t="shared" si="43"/>
        <v/>
      </c>
    </row>
    <row r="1397" spans="1:17" x14ac:dyDescent="0.25">
      <c r="A1397">
        <v>1396</v>
      </c>
      <c r="B1397" s="2" t="str">
        <f>CONCATENATE(D1397,"_",IF(E1397&lt;10,CONCATENATE("0",E1397),E1397),"_",H1397,"@",G1397)</f>
        <v>2017_04_OAK@DEN</v>
      </c>
      <c r="C1397" s="1" t="s">
        <v>1</v>
      </c>
      <c r="D1397">
        <v>2017</v>
      </c>
      <c r="E1397" s="6">
        <v>4</v>
      </c>
      <c r="F1397" s="4">
        <v>4</v>
      </c>
      <c r="G1397" t="s">
        <v>72</v>
      </c>
      <c r="H1397" t="s">
        <v>85</v>
      </c>
      <c r="I1397">
        <v>-1.5</v>
      </c>
      <c r="J1397" s="1"/>
      <c r="K1397" s="1">
        <v>-3</v>
      </c>
      <c r="L1397" s="1"/>
      <c r="M1397" s="1">
        <v>16</v>
      </c>
      <c r="N1397" s="1">
        <v>10</v>
      </c>
      <c r="O1397" t="str">
        <f>IF(OR(ISBLANK(N1397),ISBLANK(M1397)),"",IF(N1397&gt;(M1397+IF(ISBLANK(K1397),I1397,K1397)),H1397,IF(N1397&lt;(M1397+IF(ISBLANK(K1397),I1397,K1397)),G1397,"na")))</f>
        <v>DEN</v>
      </c>
      <c r="P1397" t="str">
        <f>IF(OR(ISBLANK(N1397),ISBLANK(M1397)),"",IF(N1397&gt;M1397,H1397,IF(N1397&lt;M1397,G1397,"na")))</f>
        <v>DEN</v>
      </c>
      <c r="Q1397" s="23" t="str">
        <f t="shared" si="43"/>
        <v/>
      </c>
    </row>
    <row r="1398" spans="1:17" x14ac:dyDescent="0.25">
      <c r="A1398">
        <v>1397</v>
      </c>
      <c r="B1398" s="2" t="str">
        <f>CONCATENATE(D1398,"_",IF(E1398&lt;10,CONCATENATE("0",E1398),E1398),"_",H1398,"@",G1398)</f>
        <v>2017_04_IND@SEA</v>
      </c>
      <c r="C1398" s="1" t="s">
        <v>1</v>
      </c>
      <c r="D1398">
        <v>2017</v>
      </c>
      <c r="E1398" s="6">
        <v>4</v>
      </c>
      <c r="F1398" s="4">
        <v>4</v>
      </c>
      <c r="G1398" t="s">
        <v>89</v>
      </c>
      <c r="H1398" t="s">
        <v>76</v>
      </c>
      <c r="I1398">
        <v>-13</v>
      </c>
      <c r="J1398" s="1"/>
      <c r="K1398" s="1">
        <v>-13</v>
      </c>
      <c r="L1398" s="1"/>
      <c r="M1398" s="1">
        <v>46</v>
      </c>
      <c r="N1398" s="1">
        <v>18</v>
      </c>
      <c r="O1398" t="str">
        <f>IF(OR(ISBLANK(N1398),ISBLANK(M1398)),"",IF(N1398&gt;(M1398+IF(ISBLANK(K1398),I1398,K1398)),H1398,IF(N1398&lt;(M1398+IF(ISBLANK(K1398),I1398,K1398)),G1398,"na")))</f>
        <v>SEA</v>
      </c>
      <c r="P1398" t="str">
        <f>IF(OR(ISBLANK(N1398),ISBLANK(M1398)),"",IF(N1398&gt;M1398,H1398,IF(N1398&lt;M1398,G1398,"na")))</f>
        <v>SEA</v>
      </c>
      <c r="Q1398" s="23" t="str">
        <f t="shared" si="43"/>
        <v/>
      </c>
    </row>
    <row r="1399" spans="1:17" x14ac:dyDescent="0.25">
      <c r="A1399">
        <v>1398</v>
      </c>
      <c r="B1399" s="2" t="str">
        <f>CONCATENATE(D1399,"_",IF(E1399&lt;10,CONCATENATE("0",E1399),E1399),"_",H1399,"@",G1399)</f>
        <v>2017_04_WAS@KCY</v>
      </c>
      <c r="C1399" s="1" t="s">
        <v>1</v>
      </c>
      <c r="D1399">
        <v>2017</v>
      </c>
      <c r="E1399" s="6">
        <v>4</v>
      </c>
      <c r="F1399" s="4">
        <v>4</v>
      </c>
      <c r="G1399" t="s">
        <v>331</v>
      </c>
      <c r="H1399" t="s">
        <v>94</v>
      </c>
      <c r="I1399">
        <v>-7</v>
      </c>
      <c r="J1399" s="1"/>
      <c r="K1399" s="1">
        <v>-7</v>
      </c>
      <c r="L1399" s="1"/>
      <c r="M1399" s="1">
        <v>29</v>
      </c>
      <c r="N1399" s="1">
        <v>20</v>
      </c>
      <c r="O1399" t="str">
        <f>IF(OR(ISBLANK(N1399),ISBLANK(M1399)),"",IF(N1399&gt;(M1399+IF(ISBLANK(K1399),I1399,K1399)),H1399,IF(N1399&lt;(M1399+IF(ISBLANK(K1399),I1399,K1399)),G1399,"na")))</f>
        <v>KCY</v>
      </c>
      <c r="P1399" t="str">
        <f>IF(OR(ISBLANK(N1399),ISBLANK(M1399)),"",IF(N1399&gt;M1399,H1399,IF(N1399&lt;M1399,G1399,"na")))</f>
        <v>KCY</v>
      </c>
      <c r="Q1399" s="23" t="str">
        <f t="shared" si="43"/>
        <v/>
      </c>
    </row>
    <row r="1400" spans="1:17" x14ac:dyDescent="0.25">
      <c r="A1400">
        <v>1399</v>
      </c>
      <c r="B1400" s="2" t="str">
        <f>CONCATENATE(D1400,"_",IF(E1400&lt;10,CONCATENATE("0",E1400),E1400),"_",H1400,"@",G1400)</f>
        <v>2017_05_NWE@TBY</v>
      </c>
      <c r="C1400" s="1" t="s">
        <v>1</v>
      </c>
      <c r="D1400">
        <v>2017</v>
      </c>
      <c r="E1400" s="6">
        <v>5</v>
      </c>
      <c r="F1400" s="6">
        <v>5</v>
      </c>
      <c r="G1400" t="s">
        <v>334</v>
      </c>
      <c r="H1400" t="s">
        <v>332</v>
      </c>
      <c r="I1400">
        <v>5.5</v>
      </c>
      <c r="J1400" s="1"/>
      <c r="K1400" s="1">
        <v>5</v>
      </c>
      <c r="L1400" s="1"/>
      <c r="M1400" s="1">
        <v>14</v>
      </c>
      <c r="N1400" s="1">
        <v>19</v>
      </c>
      <c r="O1400" t="str">
        <f>IF(OR(ISBLANK(N1400),ISBLANK(M1400)),"",IF(N1400&gt;(M1400+IF(ISBLANK(K1400),I1400,K1400)),H1400,IF(N1400&lt;(M1400+IF(ISBLANK(K1400),I1400,K1400)),G1400,"na")))</f>
        <v>na</v>
      </c>
      <c r="P1400" t="str">
        <f>IF(OR(ISBLANK(N1400),ISBLANK(M1400)),"",IF(N1400&gt;M1400,H1400,IF(N1400&lt;M1400,G1400,"na")))</f>
        <v>NWE</v>
      </c>
      <c r="Q1400" s="23" t="str">
        <f t="shared" si="43"/>
        <v/>
      </c>
    </row>
    <row r="1401" spans="1:17" x14ac:dyDescent="0.25">
      <c r="A1401">
        <v>1400</v>
      </c>
      <c r="B1401" s="2" t="str">
        <f>CONCATENATE(D1401,"_",IF(E1401&lt;10,CONCATENATE("0",E1401),E1401),"_",H1401,"@",G1401)</f>
        <v>2017_05_SFO@IND</v>
      </c>
      <c r="C1401" s="1" t="s">
        <v>1</v>
      </c>
      <c r="D1401">
        <v>2017</v>
      </c>
      <c r="E1401" s="6">
        <v>5</v>
      </c>
      <c r="F1401" s="6">
        <v>5</v>
      </c>
      <c r="G1401" t="s">
        <v>76</v>
      </c>
      <c r="H1401" t="s">
        <v>333</v>
      </c>
      <c r="I1401">
        <v>-1.5</v>
      </c>
      <c r="J1401" s="1"/>
      <c r="K1401" s="1">
        <v>-1.5</v>
      </c>
      <c r="L1401" s="1"/>
      <c r="M1401" s="1">
        <v>26</v>
      </c>
      <c r="N1401" s="1">
        <v>23</v>
      </c>
      <c r="O1401" t="str">
        <f>IF(OR(ISBLANK(N1401),ISBLANK(M1401)),"",IF(N1401&gt;(M1401+IF(ISBLANK(K1401),I1401,K1401)),H1401,IF(N1401&lt;(M1401+IF(ISBLANK(K1401),I1401,K1401)),G1401,"na")))</f>
        <v>IND</v>
      </c>
      <c r="P1401" t="str">
        <f>IF(OR(ISBLANK(N1401),ISBLANK(M1401)),"",IF(N1401&gt;M1401,H1401,IF(N1401&lt;M1401,G1401,"na")))</f>
        <v>IND</v>
      </c>
      <c r="Q1401" s="23" t="str">
        <f t="shared" si="43"/>
        <v/>
      </c>
    </row>
    <row r="1402" spans="1:17" x14ac:dyDescent="0.25">
      <c r="A1402">
        <v>1401</v>
      </c>
      <c r="B1402" s="2" t="str">
        <f>CONCATENATE(D1402,"_",IF(E1402&lt;10,CONCATENATE("0",E1402),E1402),"_",H1402,"@",G1402)</f>
        <v>2017_05_NYJ@CLE</v>
      </c>
      <c r="C1402" s="1" t="s">
        <v>1</v>
      </c>
      <c r="D1402">
        <v>2017</v>
      </c>
      <c r="E1402" s="6">
        <v>5</v>
      </c>
      <c r="F1402" s="6">
        <v>5</v>
      </c>
      <c r="G1402" t="s">
        <v>70</v>
      </c>
      <c r="H1402" t="s">
        <v>84</v>
      </c>
      <c r="I1402">
        <v>-2</v>
      </c>
      <c r="J1402" s="1"/>
      <c r="K1402" s="1">
        <v>0</v>
      </c>
      <c r="L1402" s="1"/>
      <c r="M1402" s="1">
        <v>17</v>
      </c>
      <c r="N1402" s="1">
        <v>14</v>
      </c>
      <c r="O1402" t="str">
        <f>IF(OR(ISBLANK(N1402),ISBLANK(M1402)),"",IF(N1402&gt;(M1402+IF(ISBLANK(K1402),I1402,K1402)),H1402,IF(N1402&lt;(M1402+IF(ISBLANK(K1402),I1402,K1402)),G1402,"na")))</f>
        <v>CLE</v>
      </c>
      <c r="P1402" t="str">
        <f>IF(OR(ISBLANK(N1402),ISBLANK(M1402)),"",IF(N1402&gt;M1402,H1402,IF(N1402&lt;M1402,G1402,"na")))</f>
        <v>CLE</v>
      </c>
      <c r="Q1402" s="23" t="str">
        <f t="shared" si="43"/>
        <v/>
      </c>
    </row>
    <row r="1403" spans="1:17" x14ac:dyDescent="0.25">
      <c r="A1403">
        <v>1402</v>
      </c>
      <c r="B1403" s="2" t="str">
        <f>CONCATENATE(D1403,"_",IF(E1403&lt;10,CONCATENATE("0",E1403),E1403),"_",H1403,"@",G1403)</f>
        <v>2017_05_JAX@PIT</v>
      </c>
      <c r="C1403" s="1" t="s">
        <v>1</v>
      </c>
      <c r="D1403">
        <v>2017</v>
      </c>
      <c r="E1403" s="6">
        <v>5</v>
      </c>
      <c r="F1403" s="6">
        <v>5</v>
      </c>
      <c r="G1403" t="s">
        <v>87</v>
      </c>
      <c r="H1403" t="s">
        <v>77</v>
      </c>
      <c r="I1403">
        <v>-8.5</v>
      </c>
      <c r="J1403" s="1"/>
      <c r="K1403" s="1">
        <v>-8</v>
      </c>
      <c r="L1403" s="1"/>
      <c r="M1403" s="1">
        <v>9</v>
      </c>
      <c r="N1403" s="1">
        <v>30</v>
      </c>
      <c r="O1403" t="str">
        <f>IF(OR(ISBLANK(N1403),ISBLANK(M1403)),"",IF(N1403&gt;(M1403+IF(ISBLANK(K1403),I1403,K1403)),H1403,IF(N1403&lt;(M1403+IF(ISBLANK(K1403),I1403,K1403)),G1403,"na")))</f>
        <v>JAX</v>
      </c>
      <c r="P1403" t="str">
        <f>IF(OR(ISBLANK(N1403),ISBLANK(M1403)),"",IF(N1403&gt;M1403,H1403,IF(N1403&lt;M1403,G1403,"na")))</f>
        <v>JAX</v>
      </c>
      <c r="Q1403" s="23" t="str">
        <f t="shared" si="43"/>
        <v/>
      </c>
    </row>
    <row r="1404" spans="1:17" x14ac:dyDescent="0.25">
      <c r="A1404">
        <v>1403</v>
      </c>
      <c r="B1404" s="2" t="str">
        <f>CONCATENATE(D1404,"_",IF(E1404&lt;10,CONCATENATE("0",E1404),E1404),"_",H1404,"@",G1404)</f>
        <v>2017_05_LAC@NYG</v>
      </c>
      <c r="C1404" s="1" t="s">
        <v>1</v>
      </c>
      <c r="D1404">
        <v>2017</v>
      </c>
      <c r="E1404" s="6">
        <v>5</v>
      </c>
      <c r="F1404" s="6">
        <v>5</v>
      </c>
      <c r="G1404" t="s">
        <v>83</v>
      </c>
      <c r="H1404" t="s">
        <v>122</v>
      </c>
      <c r="I1404">
        <v>-3.5</v>
      </c>
      <c r="J1404" s="1"/>
      <c r="K1404" s="1">
        <v>-3</v>
      </c>
      <c r="L1404" s="1"/>
      <c r="M1404" s="1">
        <v>22</v>
      </c>
      <c r="N1404" s="1">
        <v>27</v>
      </c>
      <c r="O1404" t="str">
        <f>IF(OR(ISBLANK(N1404),ISBLANK(M1404)),"",IF(N1404&gt;(M1404+IF(ISBLANK(K1404),I1404,K1404)),H1404,IF(N1404&lt;(M1404+IF(ISBLANK(K1404),I1404,K1404)),G1404,"na")))</f>
        <v>LAC</v>
      </c>
      <c r="P1404" t="str">
        <f>IF(OR(ISBLANK(N1404),ISBLANK(M1404)),"",IF(N1404&gt;M1404,H1404,IF(N1404&lt;M1404,G1404,"na")))</f>
        <v>LAC</v>
      </c>
      <c r="Q1404" s="23" t="str">
        <f t="shared" si="43"/>
        <v/>
      </c>
    </row>
    <row r="1405" spans="1:17" x14ac:dyDescent="0.25">
      <c r="A1405">
        <v>1404</v>
      </c>
      <c r="B1405" s="2" t="str">
        <f>CONCATENATE(D1405,"_",IF(E1405&lt;10,CONCATENATE("0",E1405),E1405),"_",H1405,"@",G1405)</f>
        <v>2017_05_BUF@CIN</v>
      </c>
      <c r="C1405" s="1" t="s">
        <v>1</v>
      </c>
      <c r="D1405">
        <v>2017</v>
      </c>
      <c r="E1405" s="6">
        <v>5</v>
      </c>
      <c r="F1405" s="6">
        <v>5</v>
      </c>
      <c r="G1405" t="s">
        <v>69</v>
      </c>
      <c r="H1405" t="s">
        <v>66</v>
      </c>
      <c r="I1405">
        <v>-3</v>
      </c>
      <c r="J1405" s="1"/>
      <c r="K1405" s="1">
        <v>-3</v>
      </c>
      <c r="L1405" s="1"/>
      <c r="M1405" s="1">
        <v>20</v>
      </c>
      <c r="N1405" s="1">
        <v>16</v>
      </c>
      <c r="O1405" t="str">
        <f>IF(OR(ISBLANK(N1405),ISBLANK(M1405)),"",IF(N1405&gt;(M1405+IF(ISBLANK(K1405),I1405,K1405)),H1405,IF(N1405&lt;(M1405+IF(ISBLANK(K1405),I1405,K1405)),G1405,"na")))</f>
        <v>CIN</v>
      </c>
      <c r="P1405" t="str">
        <f>IF(OR(ISBLANK(N1405),ISBLANK(M1405)),"",IF(N1405&gt;M1405,H1405,IF(N1405&lt;M1405,G1405,"na")))</f>
        <v>CIN</v>
      </c>
      <c r="Q1405" s="23" t="str">
        <f t="shared" si="43"/>
        <v/>
      </c>
    </row>
    <row r="1406" spans="1:17" x14ac:dyDescent="0.25">
      <c r="A1406">
        <v>1405</v>
      </c>
      <c r="B1406" s="2" t="str">
        <f>CONCATENATE(D1406,"_",IF(E1406&lt;10,CONCATENATE("0",E1406),E1406),"_",H1406,"@",G1406)</f>
        <v>2017_05_CAR@DET</v>
      </c>
      <c r="C1406" s="1" t="s">
        <v>1</v>
      </c>
      <c r="D1406">
        <v>2017</v>
      </c>
      <c r="E1406" s="6">
        <v>5</v>
      </c>
      <c r="F1406" s="6">
        <v>5</v>
      </c>
      <c r="G1406" t="s">
        <v>73</v>
      </c>
      <c r="H1406" t="s">
        <v>67</v>
      </c>
      <c r="I1406">
        <v>-3</v>
      </c>
      <c r="J1406" s="1"/>
      <c r="K1406" s="1">
        <v>-2.5</v>
      </c>
      <c r="L1406" s="1"/>
      <c r="M1406" s="1">
        <v>24</v>
      </c>
      <c r="N1406" s="1">
        <v>27</v>
      </c>
      <c r="O1406" t="str">
        <f>IF(OR(ISBLANK(N1406),ISBLANK(M1406)),"",IF(N1406&gt;(M1406+IF(ISBLANK(K1406),I1406,K1406)),H1406,IF(N1406&lt;(M1406+IF(ISBLANK(K1406),I1406,K1406)),G1406,"na")))</f>
        <v>CAR</v>
      </c>
      <c r="P1406" t="str">
        <f>IF(OR(ISBLANK(N1406),ISBLANK(M1406)),"",IF(N1406&gt;M1406,H1406,IF(N1406&lt;M1406,G1406,"na")))</f>
        <v>CAR</v>
      </c>
      <c r="Q1406" s="23" t="str">
        <f t="shared" si="43"/>
        <v/>
      </c>
    </row>
    <row r="1407" spans="1:17" x14ac:dyDescent="0.25">
      <c r="A1407">
        <v>1406</v>
      </c>
      <c r="B1407" s="2" t="str">
        <f>CONCATENATE(D1407,"_",IF(E1407&lt;10,CONCATENATE("0",E1407),E1407),"_",H1407,"@",G1407)</f>
        <v>2017_05_TEN@MIA</v>
      </c>
      <c r="C1407" s="1" t="s">
        <v>1</v>
      </c>
      <c r="D1407">
        <v>2017</v>
      </c>
      <c r="E1407" s="6">
        <v>5</v>
      </c>
      <c r="F1407" s="6">
        <v>5</v>
      </c>
      <c r="G1407" t="s">
        <v>79</v>
      </c>
      <c r="H1407" t="s">
        <v>93</v>
      </c>
      <c r="I1407">
        <v>3</v>
      </c>
      <c r="J1407" s="1"/>
      <c r="K1407" s="1">
        <v>-2.5</v>
      </c>
      <c r="L1407" s="1"/>
      <c r="M1407" s="1">
        <v>16</v>
      </c>
      <c r="N1407" s="1">
        <v>10</v>
      </c>
      <c r="O1407" t="str">
        <f>IF(OR(ISBLANK(N1407),ISBLANK(M1407)),"",IF(N1407&gt;(M1407+IF(ISBLANK(K1407),I1407,K1407)),H1407,IF(N1407&lt;(M1407+IF(ISBLANK(K1407),I1407,K1407)),G1407,"na")))</f>
        <v>MIA</v>
      </c>
      <c r="P1407" t="str">
        <f>IF(OR(ISBLANK(N1407),ISBLANK(M1407)),"",IF(N1407&gt;M1407,H1407,IF(N1407&lt;M1407,G1407,"na")))</f>
        <v>MIA</v>
      </c>
      <c r="Q1407" s="23" t="str">
        <f t="shared" si="43"/>
        <v/>
      </c>
    </row>
    <row r="1408" spans="1:17" x14ac:dyDescent="0.25">
      <c r="A1408">
        <v>1407</v>
      </c>
      <c r="B1408" s="2" t="str">
        <f>CONCATENATE(D1408,"_",IF(E1408&lt;10,CONCATENATE("0",E1408),E1408),"_",H1408,"@",G1408)</f>
        <v>2017_05_ARI@PHI</v>
      </c>
      <c r="C1408" s="1" t="s">
        <v>1</v>
      </c>
      <c r="D1408">
        <v>2017</v>
      </c>
      <c r="E1408" s="6">
        <v>5</v>
      </c>
      <c r="F1408" s="6">
        <v>5</v>
      </c>
      <c r="G1408" t="s">
        <v>86</v>
      </c>
      <c r="H1408" t="s">
        <v>64</v>
      </c>
      <c r="I1408">
        <v>-6.5</v>
      </c>
      <c r="J1408" s="1"/>
      <c r="K1408" s="1">
        <v>-6.5</v>
      </c>
      <c r="L1408" s="1"/>
      <c r="M1408" s="1">
        <v>34</v>
      </c>
      <c r="N1408" s="1">
        <v>7</v>
      </c>
      <c r="O1408" t="str">
        <f>IF(OR(ISBLANK(N1408),ISBLANK(M1408)),"",IF(N1408&gt;(M1408+IF(ISBLANK(K1408),I1408,K1408)),H1408,IF(N1408&lt;(M1408+IF(ISBLANK(K1408),I1408,K1408)),G1408,"na")))</f>
        <v>PHI</v>
      </c>
      <c r="P1408" t="str">
        <f>IF(OR(ISBLANK(N1408),ISBLANK(M1408)),"",IF(N1408&gt;M1408,H1408,IF(N1408&lt;M1408,G1408,"na")))</f>
        <v>PHI</v>
      </c>
      <c r="Q1408" s="23" t="str">
        <f t="shared" si="43"/>
        <v/>
      </c>
    </row>
    <row r="1409" spans="1:17" x14ac:dyDescent="0.25">
      <c r="A1409">
        <v>1408</v>
      </c>
      <c r="B1409" s="2" t="str">
        <f>CONCATENATE(D1409,"_",IF(E1409&lt;10,CONCATENATE("0",E1409),E1409),"_",H1409,"@",G1409)</f>
        <v>2017_05_BAL@OAK</v>
      </c>
      <c r="C1409" s="1" t="s">
        <v>1</v>
      </c>
      <c r="D1409">
        <v>2017</v>
      </c>
      <c r="E1409" s="6">
        <v>5</v>
      </c>
      <c r="F1409" s="6">
        <v>5</v>
      </c>
      <c r="G1409" t="s">
        <v>85</v>
      </c>
      <c r="H1409" t="s">
        <v>65</v>
      </c>
      <c r="I1409">
        <v>-4</v>
      </c>
      <c r="J1409" s="1"/>
      <c r="K1409" s="1">
        <v>-3</v>
      </c>
      <c r="L1409" s="1"/>
      <c r="M1409" s="1">
        <v>17</v>
      </c>
      <c r="N1409" s="1">
        <v>30</v>
      </c>
      <c r="O1409" t="str">
        <f>IF(OR(ISBLANK(N1409),ISBLANK(M1409)),"",IF(N1409&gt;(M1409+IF(ISBLANK(K1409),I1409,K1409)),H1409,IF(N1409&lt;(M1409+IF(ISBLANK(K1409),I1409,K1409)),G1409,"na")))</f>
        <v>BAL</v>
      </c>
      <c r="P1409" t="str">
        <f>IF(OR(ISBLANK(N1409),ISBLANK(M1409)),"",IF(N1409&gt;M1409,H1409,IF(N1409&lt;M1409,G1409,"na")))</f>
        <v>BAL</v>
      </c>
      <c r="Q1409" s="23" t="str">
        <f t="shared" si="43"/>
        <v/>
      </c>
    </row>
    <row r="1410" spans="1:17" x14ac:dyDescent="0.25">
      <c r="A1410">
        <v>1409</v>
      </c>
      <c r="B1410" s="2" t="str">
        <f>CONCATENATE(D1410,"_",IF(E1410&lt;10,CONCATENATE("0",E1410),E1410),"_",H1410,"@",G1410)</f>
        <v>2017_05_SEA@LAR</v>
      </c>
      <c r="C1410" s="1" t="s">
        <v>1</v>
      </c>
      <c r="D1410">
        <v>2017</v>
      </c>
      <c r="E1410" s="6">
        <v>5</v>
      </c>
      <c r="F1410" s="6">
        <v>5</v>
      </c>
      <c r="G1410" t="s">
        <v>123</v>
      </c>
      <c r="H1410" t="s">
        <v>89</v>
      </c>
      <c r="I1410">
        <v>-2</v>
      </c>
      <c r="J1410" s="1"/>
      <c r="K1410" s="1">
        <v>-1.5</v>
      </c>
      <c r="L1410" s="1"/>
      <c r="M1410" s="1">
        <v>10</v>
      </c>
      <c r="N1410" s="1">
        <v>16</v>
      </c>
      <c r="O1410" t="str">
        <f>IF(OR(ISBLANK(N1410),ISBLANK(M1410)),"",IF(N1410&gt;(M1410+IF(ISBLANK(K1410),I1410,K1410)),H1410,IF(N1410&lt;(M1410+IF(ISBLANK(K1410),I1410,K1410)),G1410,"na")))</f>
        <v>SEA</v>
      </c>
      <c r="P1410" t="str">
        <f>IF(OR(ISBLANK(N1410),ISBLANK(M1410)),"",IF(N1410&gt;M1410,H1410,IF(N1410&lt;M1410,G1410,"na")))</f>
        <v>SEA</v>
      </c>
      <c r="Q1410" s="23" t="str">
        <f t="shared" si="43"/>
        <v/>
      </c>
    </row>
    <row r="1411" spans="1:17" x14ac:dyDescent="0.25">
      <c r="A1411">
        <v>1410</v>
      </c>
      <c r="B1411" s="2" t="str">
        <f>CONCATENATE(D1411,"_",IF(E1411&lt;10,CONCATENATE("0",E1411),E1411),"_",H1411,"@",G1411)</f>
        <v>2017_05_GBY@DAL</v>
      </c>
      <c r="C1411" s="1" t="s">
        <v>1</v>
      </c>
      <c r="D1411">
        <v>2017</v>
      </c>
      <c r="E1411" s="6">
        <v>5</v>
      </c>
      <c r="F1411" s="6">
        <v>5</v>
      </c>
      <c r="G1411" t="s">
        <v>71</v>
      </c>
      <c r="H1411" t="s">
        <v>330</v>
      </c>
      <c r="I1411">
        <v>-2</v>
      </c>
      <c r="J1411" s="1"/>
      <c r="K1411" s="1">
        <v>-3</v>
      </c>
      <c r="L1411" s="1"/>
      <c r="M1411" s="1">
        <v>31</v>
      </c>
      <c r="N1411" s="1">
        <v>35</v>
      </c>
      <c r="O1411" t="str">
        <f>IF(OR(ISBLANK(N1411),ISBLANK(M1411)),"",IF(N1411&gt;(M1411+IF(ISBLANK(K1411),I1411,K1411)),H1411,IF(N1411&lt;(M1411+IF(ISBLANK(K1411),I1411,K1411)),G1411,"na")))</f>
        <v>GBY</v>
      </c>
      <c r="P1411" t="str">
        <f>IF(OR(ISBLANK(N1411),ISBLANK(M1411)),"",IF(N1411&gt;M1411,H1411,IF(N1411&lt;M1411,G1411,"na")))</f>
        <v>GBY</v>
      </c>
      <c r="Q1411" s="23" t="str">
        <f t="shared" ref="Q1411:Q1474" si="44">IF(OR(ISBLANK(M1411),ISBLANK(N1411),ISBLANK(L1411)),"",IF(L1411&gt;SUM(M1411:N1411),"U",IF(L1411&lt;SUM(M1411:N1411),"O","E")))</f>
        <v/>
      </c>
    </row>
    <row r="1412" spans="1:17" x14ac:dyDescent="0.25">
      <c r="A1412">
        <v>1411</v>
      </c>
      <c r="B1412" s="2" t="str">
        <f>CONCATENATE(D1412,"_",IF(E1412&lt;10,CONCATENATE("0",E1412),E1412),"_",H1412,"@",G1412)</f>
        <v>2017_05_KCY@HOU</v>
      </c>
      <c r="C1412" s="1" t="s">
        <v>1</v>
      </c>
      <c r="D1412">
        <v>2017</v>
      </c>
      <c r="E1412" s="6">
        <v>5</v>
      </c>
      <c r="F1412" s="6">
        <v>5</v>
      </c>
      <c r="G1412" t="s">
        <v>75</v>
      </c>
      <c r="H1412" t="s">
        <v>331</v>
      </c>
      <c r="I1412">
        <v>1.5</v>
      </c>
      <c r="J1412" s="1"/>
      <c r="K1412" s="1">
        <v>1</v>
      </c>
      <c r="L1412" s="1"/>
      <c r="M1412" s="1">
        <v>34</v>
      </c>
      <c r="N1412" s="1">
        <v>42</v>
      </c>
      <c r="O1412" t="str">
        <f>IF(OR(ISBLANK(N1412),ISBLANK(M1412)),"",IF(N1412&gt;(M1412+IF(ISBLANK(K1412),I1412,K1412)),H1412,IF(N1412&lt;(M1412+IF(ISBLANK(K1412),I1412,K1412)),G1412,"na")))</f>
        <v>KCY</v>
      </c>
      <c r="P1412" t="str">
        <f>IF(OR(ISBLANK(N1412),ISBLANK(M1412)),"",IF(N1412&gt;M1412,H1412,IF(N1412&lt;M1412,G1412,"na")))</f>
        <v>KCY</v>
      </c>
      <c r="Q1412" s="23" t="str">
        <f t="shared" si="44"/>
        <v/>
      </c>
    </row>
    <row r="1413" spans="1:17" x14ac:dyDescent="0.25">
      <c r="A1413">
        <v>1412</v>
      </c>
      <c r="B1413" s="2" t="str">
        <f>CONCATENATE(D1413,"_",IF(E1413&lt;10,CONCATENATE("0",E1413),E1413),"_",H1413,"@",G1413)</f>
        <v>2017_05_MIN@CHI</v>
      </c>
      <c r="C1413" s="1" t="s">
        <v>1</v>
      </c>
      <c r="D1413">
        <v>2017</v>
      </c>
      <c r="E1413" s="6">
        <v>5</v>
      </c>
      <c r="F1413" s="6">
        <v>5</v>
      </c>
      <c r="G1413" t="s">
        <v>68</v>
      </c>
      <c r="H1413" t="s">
        <v>80</v>
      </c>
      <c r="I1413">
        <v>3</v>
      </c>
      <c r="J1413" s="1"/>
      <c r="K1413" s="1">
        <v>3</v>
      </c>
      <c r="L1413" s="1"/>
      <c r="M1413" s="1">
        <v>17</v>
      </c>
      <c r="N1413" s="1">
        <v>20</v>
      </c>
      <c r="O1413" t="str">
        <f>IF(OR(ISBLANK(N1413),ISBLANK(M1413)),"",IF(N1413&gt;(M1413+IF(ISBLANK(K1413),I1413,K1413)),H1413,IF(N1413&lt;(M1413+IF(ISBLANK(K1413),I1413,K1413)),G1413,"na")))</f>
        <v>na</v>
      </c>
      <c r="P1413" t="str">
        <f>IF(OR(ISBLANK(N1413),ISBLANK(M1413)),"",IF(N1413&gt;M1413,H1413,IF(N1413&lt;M1413,G1413,"na")))</f>
        <v>MIN</v>
      </c>
      <c r="Q1413" s="23" t="str">
        <f t="shared" si="44"/>
        <v/>
      </c>
    </row>
    <row r="1414" spans="1:17" x14ac:dyDescent="0.25">
      <c r="A1414">
        <v>1413</v>
      </c>
      <c r="B1414" s="1" t="str">
        <f>CONCATENATE(D1414,"_",IF(E1414&lt;10,CONCATENATE("0",E1414),E1414),"_",H1414,"@",G1414)</f>
        <v>2017_06_PHI@CAR</v>
      </c>
      <c r="C1414" s="1" t="s">
        <v>1</v>
      </c>
      <c r="D1414">
        <v>2017</v>
      </c>
      <c r="E1414" s="6">
        <v>6</v>
      </c>
      <c r="F1414" s="6">
        <v>6</v>
      </c>
      <c r="G1414" t="s">
        <v>67</v>
      </c>
      <c r="H1414" t="s">
        <v>86</v>
      </c>
      <c r="I1414">
        <v>-3</v>
      </c>
      <c r="J1414" s="1"/>
      <c r="K1414" s="1">
        <v>-3</v>
      </c>
      <c r="L1414" s="1"/>
      <c r="M1414" s="1">
        <v>23</v>
      </c>
      <c r="N1414" s="1">
        <v>28</v>
      </c>
      <c r="O1414" t="str">
        <f>IF(OR(ISBLANK(N1414),ISBLANK(M1414)),"",IF(N1414&gt;(M1414+IF(ISBLANK(K1414),I1414,K1414)),H1414,IF(N1414&lt;(M1414+IF(ISBLANK(K1414),I1414,K1414)),G1414,"na")))</f>
        <v>PHI</v>
      </c>
      <c r="P1414" t="str">
        <f>IF(OR(ISBLANK(N1414),ISBLANK(M1414)),"",IF(N1414&gt;M1414,H1414,IF(N1414&lt;M1414,G1414,"na")))</f>
        <v>PHI</v>
      </c>
      <c r="Q1414" s="23" t="str">
        <f t="shared" si="44"/>
        <v/>
      </c>
    </row>
    <row r="1415" spans="1:17" x14ac:dyDescent="0.25">
      <c r="A1415">
        <v>1414</v>
      </c>
      <c r="B1415" s="1" t="str">
        <f>CONCATENATE(D1415,"_",IF(E1415&lt;10,CONCATENATE("0",E1415),E1415),"_",H1415,"@",G1415)</f>
        <v>2017_06_CHI@BAL</v>
      </c>
      <c r="C1415" s="1" t="s">
        <v>1</v>
      </c>
      <c r="D1415">
        <v>2017</v>
      </c>
      <c r="E1415" s="6">
        <v>6</v>
      </c>
      <c r="F1415" s="6">
        <v>6</v>
      </c>
      <c r="G1415" t="s">
        <v>65</v>
      </c>
      <c r="H1415" t="s">
        <v>68</v>
      </c>
      <c r="I1415">
        <v>-7</v>
      </c>
      <c r="J1415" s="1"/>
      <c r="K1415" s="1">
        <v>-6.5</v>
      </c>
      <c r="L1415" s="1"/>
      <c r="M1415" s="1">
        <v>24</v>
      </c>
      <c r="N1415" s="1">
        <v>27</v>
      </c>
      <c r="O1415" t="str">
        <f>IF(OR(ISBLANK(N1415),ISBLANK(M1415)),"",IF(N1415&gt;(M1415+IF(ISBLANK(K1415),I1415,K1415)),H1415,IF(N1415&lt;(M1415+IF(ISBLANK(K1415),I1415,K1415)),G1415,"na")))</f>
        <v>CHI</v>
      </c>
      <c r="P1415" t="str">
        <f>IF(OR(ISBLANK(N1415),ISBLANK(M1415)),"",IF(N1415&gt;M1415,H1415,IF(N1415&lt;M1415,G1415,"na")))</f>
        <v>CHI</v>
      </c>
      <c r="Q1415" s="23" t="str">
        <f t="shared" si="44"/>
        <v/>
      </c>
    </row>
    <row r="1416" spans="1:17" x14ac:dyDescent="0.25">
      <c r="A1416">
        <v>1415</v>
      </c>
      <c r="B1416" s="1" t="str">
        <f>CONCATENATE(D1416,"_",IF(E1416&lt;10,CONCATENATE("0",E1416),E1416),"_",H1416,"@",G1416)</f>
        <v>2017_06_GBY@MIN</v>
      </c>
      <c r="C1416" s="1" t="s">
        <v>1</v>
      </c>
      <c r="D1416">
        <v>2017</v>
      </c>
      <c r="E1416" s="6">
        <v>6</v>
      </c>
      <c r="F1416" s="6">
        <v>6</v>
      </c>
      <c r="G1416" t="s">
        <v>80</v>
      </c>
      <c r="H1416" t="s">
        <v>330</v>
      </c>
      <c r="I1416" t="s">
        <v>376</v>
      </c>
      <c r="J1416" s="1"/>
      <c r="K1416" s="1">
        <v>3</v>
      </c>
      <c r="L1416" s="1"/>
      <c r="M1416" s="1">
        <v>23</v>
      </c>
      <c r="N1416" s="1">
        <v>10</v>
      </c>
      <c r="O1416" t="str">
        <f>IF(OR(ISBLANK(N1416),ISBLANK(M1416)),"",IF(N1416&gt;(M1416+IF(ISBLANK(K1416),I1416,K1416)),H1416,IF(N1416&lt;(M1416+IF(ISBLANK(K1416),I1416,K1416)),G1416,"na")))</f>
        <v>MIN</v>
      </c>
      <c r="P1416" t="str">
        <f>IF(OR(ISBLANK(N1416),ISBLANK(M1416)),"",IF(N1416&gt;M1416,H1416,IF(N1416&lt;M1416,G1416,"na")))</f>
        <v>MIN</v>
      </c>
      <c r="Q1416" s="23" t="str">
        <f t="shared" si="44"/>
        <v/>
      </c>
    </row>
    <row r="1417" spans="1:17" x14ac:dyDescent="0.25">
      <c r="A1417">
        <v>1416</v>
      </c>
      <c r="B1417" s="1" t="str">
        <f>CONCATENATE(D1417,"_",IF(E1417&lt;10,CONCATENATE("0",E1417),E1417),"_",H1417,"@",G1417)</f>
        <v>2017_06_SFO@WAS</v>
      </c>
      <c r="C1417" s="1" t="s">
        <v>1</v>
      </c>
      <c r="D1417">
        <v>2017</v>
      </c>
      <c r="E1417" s="6">
        <v>6</v>
      </c>
      <c r="F1417" s="6">
        <v>6</v>
      </c>
      <c r="G1417" t="s">
        <v>94</v>
      </c>
      <c r="H1417" t="s">
        <v>333</v>
      </c>
      <c r="I1417">
        <v>-10</v>
      </c>
      <c r="J1417" s="1"/>
      <c r="K1417" s="1">
        <v>-11</v>
      </c>
      <c r="L1417" s="1"/>
      <c r="M1417" s="1">
        <v>26</v>
      </c>
      <c r="N1417" s="1">
        <v>24</v>
      </c>
      <c r="O1417" t="str">
        <f>IF(OR(ISBLANK(N1417),ISBLANK(M1417)),"",IF(N1417&gt;(M1417+IF(ISBLANK(K1417),I1417,K1417)),H1417,IF(N1417&lt;(M1417+IF(ISBLANK(K1417),I1417,K1417)),G1417,"na")))</f>
        <v>SFO</v>
      </c>
      <c r="P1417" t="str">
        <f>IF(OR(ISBLANK(N1417),ISBLANK(M1417)),"",IF(N1417&gt;M1417,H1417,IF(N1417&lt;M1417,G1417,"na")))</f>
        <v>WAS</v>
      </c>
      <c r="Q1417" s="23" t="str">
        <f t="shared" si="44"/>
        <v/>
      </c>
    </row>
    <row r="1418" spans="1:17" x14ac:dyDescent="0.25">
      <c r="A1418">
        <v>1417</v>
      </c>
      <c r="B1418" s="1" t="str">
        <f>CONCATENATE(D1418,"_",IF(E1418&lt;10,CONCATENATE("0",E1418),E1418),"_",H1418,"@",G1418)</f>
        <v>2017_06_DET@NOR</v>
      </c>
      <c r="C1418" s="1" t="s">
        <v>1</v>
      </c>
      <c r="D1418">
        <v>2017</v>
      </c>
      <c r="E1418" s="6">
        <v>6</v>
      </c>
      <c r="F1418" s="6">
        <v>6</v>
      </c>
      <c r="G1418" t="s">
        <v>335</v>
      </c>
      <c r="H1418" t="s">
        <v>73</v>
      </c>
      <c r="I1418">
        <v>-3.5</v>
      </c>
      <c r="J1418" s="1"/>
      <c r="K1418" s="1">
        <v>-4.5</v>
      </c>
      <c r="L1418" s="1"/>
      <c r="M1418" s="1">
        <v>52</v>
      </c>
      <c r="N1418" s="1">
        <v>38</v>
      </c>
      <c r="O1418" t="str">
        <f>IF(OR(ISBLANK(N1418),ISBLANK(M1418)),"",IF(N1418&gt;(M1418+IF(ISBLANK(K1418),I1418,K1418)),H1418,IF(N1418&lt;(M1418+IF(ISBLANK(K1418),I1418,K1418)),G1418,"na")))</f>
        <v>NOR</v>
      </c>
      <c r="P1418" t="str">
        <f>IF(OR(ISBLANK(N1418),ISBLANK(M1418)),"",IF(N1418&gt;M1418,H1418,IF(N1418&lt;M1418,G1418,"na")))</f>
        <v>NOR</v>
      </c>
      <c r="Q1418" s="23" t="str">
        <f t="shared" si="44"/>
        <v/>
      </c>
    </row>
    <row r="1419" spans="1:17" x14ac:dyDescent="0.25">
      <c r="A1419">
        <v>1418</v>
      </c>
      <c r="B1419" s="1" t="str">
        <f>CONCATENATE(D1419,"_",IF(E1419&lt;10,CONCATENATE("0",E1419),E1419),"_",H1419,"@",G1419)</f>
        <v>2017_06_MIA@ATL</v>
      </c>
      <c r="C1419" s="1" t="s">
        <v>1</v>
      </c>
      <c r="D1419">
        <v>2017</v>
      </c>
      <c r="E1419" s="6">
        <v>6</v>
      </c>
      <c r="F1419" s="6">
        <v>6</v>
      </c>
      <c r="G1419" t="s">
        <v>20</v>
      </c>
      <c r="H1419" t="s">
        <v>79</v>
      </c>
      <c r="I1419">
        <v>-10.5</v>
      </c>
      <c r="J1419" s="1"/>
      <c r="K1419" s="1">
        <v>-13</v>
      </c>
      <c r="L1419" s="1"/>
      <c r="M1419" s="1">
        <v>17</v>
      </c>
      <c r="N1419" s="1">
        <v>20</v>
      </c>
      <c r="O1419" t="str">
        <f>IF(OR(ISBLANK(N1419),ISBLANK(M1419)),"",IF(N1419&gt;(M1419+IF(ISBLANK(K1419),I1419,K1419)),H1419,IF(N1419&lt;(M1419+IF(ISBLANK(K1419),I1419,K1419)),G1419,"na")))</f>
        <v>MIA</v>
      </c>
      <c r="P1419" t="str">
        <f>IF(OR(ISBLANK(N1419),ISBLANK(M1419)),"",IF(N1419&gt;M1419,H1419,IF(N1419&lt;M1419,G1419,"na")))</f>
        <v>MIA</v>
      </c>
      <c r="Q1419" s="23" t="str">
        <f t="shared" si="44"/>
        <v/>
      </c>
    </row>
    <row r="1420" spans="1:17" x14ac:dyDescent="0.25">
      <c r="A1420">
        <v>1419</v>
      </c>
      <c r="B1420" s="1" t="str">
        <f>CONCATENATE(D1420,"_",IF(E1420&lt;10,CONCATENATE("0",E1420),E1420),"_",H1420,"@",G1420)</f>
        <v>2017_06_CLE@HOU</v>
      </c>
      <c r="C1420" s="1" t="s">
        <v>1</v>
      </c>
      <c r="D1420">
        <v>2017</v>
      </c>
      <c r="E1420" s="6">
        <v>6</v>
      </c>
      <c r="F1420" s="6">
        <v>6</v>
      </c>
      <c r="G1420" t="s">
        <v>75</v>
      </c>
      <c r="H1420" t="s">
        <v>70</v>
      </c>
      <c r="I1420">
        <v>-10.5</v>
      </c>
      <c r="J1420" s="1"/>
      <c r="K1420" s="1">
        <v>-9</v>
      </c>
      <c r="L1420" s="1"/>
      <c r="M1420" s="1">
        <v>33</v>
      </c>
      <c r="N1420" s="1">
        <v>17</v>
      </c>
      <c r="O1420" t="str">
        <f>IF(OR(ISBLANK(N1420),ISBLANK(M1420)),"",IF(N1420&gt;(M1420+IF(ISBLANK(K1420),I1420,K1420)),H1420,IF(N1420&lt;(M1420+IF(ISBLANK(K1420),I1420,K1420)),G1420,"na")))</f>
        <v>HOU</v>
      </c>
      <c r="P1420" t="str">
        <f>IF(OR(ISBLANK(N1420),ISBLANK(M1420)),"",IF(N1420&gt;M1420,H1420,IF(N1420&lt;M1420,G1420,"na")))</f>
        <v>HOU</v>
      </c>
      <c r="Q1420" s="23" t="str">
        <f t="shared" si="44"/>
        <v/>
      </c>
    </row>
    <row r="1421" spans="1:17" x14ac:dyDescent="0.25">
      <c r="A1421">
        <v>1420</v>
      </c>
      <c r="B1421" s="1" t="str">
        <f>CONCATENATE(D1421,"_",IF(E1421&lt;10,CONCATENATE("0",E1421),E1421),"_",H1421,"@",G1421)</f>
        <v>2017_06_NWE@NYJ</v>
      </c>
      <c r="C1421" s="1" t="s">
        <v>1</v>
      </c>
      <c r="D1421">
        <v>2017</v>
      </c>
      <c r="E1421" s="6">
        <v>6</v>
      </c>
      <c r="F1421" s="6">
        <v>6</v>
      </c>
      <c r="G1421" t="s">
        <v>84</v>
      </c>
      <c r="H1421" t="s">
        <v>332</v>
      </c>
      <c r="I1421">
        <v>9.5</v>
      </c>
      <c r="J1421" s="1"/>
      <c r="K1421" s="1">
        <v>9.5</v>
      </c>
      <c r="L1421" s="1"/>
      <c r="M1421" s="1">
        <v>17</v>
      </c>
      <c r="N1421" s="1">
        <v>24</v>
      </c>
      <c r="O1421" t="str">
        <f>IF(OR(ISBLANK(N1421),ISBLANK(M1421)),"",IF(N1421&gt;(M1421+IF(ISBLANK(K1421),I1421,K1421)),H1421,IF(N1421&lt;(M1421+IF(ISBLANK(K1421),I1421,K1421)),G1421,"na")))</f>
        <v>NYJ</v>
      </c>
      <c r="P1421" t="str">
        <f>IF(OR(ISBLANK(N1421),ISBLANK(M1421)),"",IF(N1421&gt;M1421,H1421,IF(N1421&lt;M1421,G1421,"na")))</f>
        <v>NWE</v>
      </c>
      <c r="Q1421" s="23" t="str">
        <f t="shared" si="44"/>
        <v/>
      </c>
    </row>
    <row r="1422" spans="1:17" x14ac:dyDescent="0.25">
      <c r="A1422">
        <v>1421</v>
      </c>
      <c r="B1422" s="1" t="str">
        <f>CONCATENATE(D1422,"_",IF(E1422&lt;10,CONCATENATE("0",E1422),E1422),"_",H1422,"@",G1422)</f>
        <v>2017_06_TBY@ARI</v>
      </c>
      <c r="C1422" s="1" t="s">
        <v>1</v>
      </c>
      <c r="D1422">
        <v>2017</v>
      </c>
      <c r="E1422" s="6">
        <v>6</v>
      </c>
      <c r="F1422" s="6">
        <v>6</v>
      </c>
      <c r="G1422" t="s">
        <v>64</v>
      </c>
      <c r="H1422" t="s">
        <v>334</v>
      </c>
      <c r="I1422">
        <v>2</v>
      </c>
      <c r="J1422" s="1"/>
      <c r="K1422" s="1">
        <v>1.5</v>
      </c>
      <c r="L1422" s="1"/>
      <c r="M1422" s="1">
        <v>38</v>
      </c>
      <c r="N1422" s="1">
        <v>33</v>
      </c>
      <c r="O1422" t="str">
        <f>IF(OR(ISBLANK(N1422),ISBLANK(M1422)),"",IF(N1422&gt;(M1422+IF(ISBLANK(K1422),I1422,K1422)),H1422,IF(N1422&lt;(M1422+IF(ISBLANK(K1422),I1422,K1422)),G1422,"na")))</f>
        <v>ARI</v>
      </c>
      <c r="P1422" t="str">
        <f>IF(OR(ISBLANK(N1422),ISBLANK(M1422)),"",IF(N1422&gt;M1422,H1422,IF(N1422&lt;M1422,G1422,"na")))</f>
        <v>ARI</v>
      </c>
      <c r="Q1422" s="23" t="str">
        <f t="shared" si="44"/>
        <v/>
      </c>
    </row>
    <row r="1423" spans="1:17" x14ac:dyDescent="0.25">
      <c r="A1423">
        <v>1422</v>
      </c>
      <c r="B1423" s="1" t="str">
        <f>CONCATENATE(D1423,"_",IF(E1423&lt;10,CONCATENATE("0",E1423),E1423),"_",H1423,"@",G1423)</f>
        <v>2017_06_LAR@JAX</v>
      </c>
      <c r="C1423" s="1" t="s">
        <v>1</v>
      </c>
      <c r="D1423">
        <v>2017</v>
      </c>
      <c r="E1423" s="6">
        <v>6</v>
      </c>
      <c r="F1423" s="6">
        <v>6</v>
      </c>
      <c r="G1423" t="s">
        <v>77</v>
      </c>
      <c r="H1423" t="s">
        <v>123</v>
      </c>
      <c r="I1423">
        <v>-2.5</v>
      </c>
      <c r="J1423" s="1"/>
      <c r="K1423" s="1">
        <v>-2.5</v>
      </c>
      <c r="L1423" s="1"/>
      <c r="M1423" s="1">
        <v>27</v>
      </c>
      <c r="N1423" s="1">
        <v>17</v>
      </c>
      <c r="O1423" t="str">
        <f>IF(OR(ISBLANK(N1423),ISBLANK(M1423)),"",IF(N1423&gt;(M1423+IF(ISBLANK(K1423),I1423,K1423)),H1423,IF(N1423&lt;(M1423+IF(ISBLANK(K1423),I1423,K1423)),G1423,"na")))</f>
        <v>JAX</v>
      </c>
      <c r="P1423" t="str">
        <f>IF(OR(ISBLANK(N1423),ISBLANK(M1423)),"",IF(N1423&gt;M1423,H1423,IF(N1423&lt;M1423,G1423,"na")))</f>
        <v>JAX</v>
      </c>
      <c r="Q1423" s="23" t="str">
        <f t="shared" si="44"/>
        <v/>
      </c>
    </row>
    <row r="1424" spans="1:17" x14ac:dyDescent="0.25">
      <c r="A1424">
        <v>1423</v>
      </c>
      <c r="B1424" s="1" t="str">
        <f>CONCATENATE(D1424,"_",IF(E1424&lt;10,CONCATENATE("0",E1424),E1424),"_",H1424,"@",G1424)</f>
        <v>2017_06_LAC@OAK</v>
      </c>
      <c r="C1424" s="1" t="s">
        <v>1</v>
      </c>
      <c r="D1424">
        <v>2017</v>
      </c>
      <c r="E1424" s="6">
        <v>6</v>
      </c>
      <c r="F1424" s="6">
        <v>6</v>
      </c>
      <c r="G1424" t="s">
        <v>85</v>
      </c>
      <c r="H1424" t="s">
        <v>122</v>
      </c>
      <c r="I1424" t="s">
        <v>376</v>
      </c>
      <c r="J1424" s="1"/>
      <c r="K1424" s="1">
        <v>-3.5</v>
      </c>
      <c r="L1424" s="1"/>
      <c r="M1424" s="1">
        <v>16</v>
      </c>
      <c r="N1424" s="1">
        <v>17</v>
      </c>
      <c r="O1424" t="str">
        <f>IF(OR(ISBLANK(N1424),ISBLANK(M1424)),"",IF(N1424&gt;(M1424+IF(ISBLANK(K1424),I1424,K1424)),H1424,IF(N1424&lt;(M1424+IF(ISBLANK(K1424),I1424,K1424)),G1424,"na")))</f>
        <v>LAC</v>
      </c>
      <c r="P1424" t="str">
        <f>IF(OR(ISBLANK(N1424),ISBLANK(M1424)),"",IF(N1424&gt;M1424,H1424,IF(N1424&lt;M1424,G1424,"na")))</f>
        <v>LAC</v>
      </c>
      <c r="Q1424" s="23" t="str">
        <f t="shared" si="44"/>
        <v/>
      </c>
    </row>
    <row r="1425" spans="1:17" x14ac:dyDescent="0.25">
      <c r="A1425">
        <v>1424</v>
      </c>
      <c r="B1425" s="1" t="str">
        <f>CONCATENATE(D1425,"_",IF(E1425&lt;10,CONCATENATE("0",E1425),E1425),"_",H1425,"@",G1425)</f>
        <v>2017_06_PIT@KCY</v>
      </c>
      <c r="C1425" s="1" t="s">
        <v>1</v>
      </c>
      <c r="D1425">
        <v>2017</v>
      </c>
      <c r="E1425" s="6">
        <v>6</v>
      </c>
      <c r="F1425" s="6">
        <v>6</v>
      </c>
      <c r="G1425" t="s">
        <v>331</v>
      </c>
      <c r="H1425" t="s">
        <v>87</v>
      </c>
      <c r="I1425">
        <v>-3</v>
      </c>
      <c r="J1425" s="1"/>
      <c r="K1425" s="1">
        <v>-4</v>
      </c>
      <c r="L1425" s="1"/>
      <c r="M1425" s="1">
        <v>13</v>
      </c>
      <c r="N1425" s="1">
        <v>19</v>
      </c>
      <c r="O1425" t="str">
        <f>IF(OR(ISBLANK(N1425),ISBLANK(M1425)),"",IF(N1425&gt;(M1425+IF(ISBLANK(K1425),I1425,K1425)),H1425,IF(N1425&lt;(M1425+IF(ISBLANK(K1425),I1425,K1425)),G1425,"na")))</f>
        <v>PIT</v>
      </c>
      <c r="P1425" t="str">
        <f>IF(OR(ISBLANK(N1425),ISBLANK(M1425)),"",IF(N1425&gt;M1425,H1425,IF(N1425&lt;M1425,G1425,"na")))</f>
        <v>PIT</v>
      </c>
      <c r="Q1425" s="23" t="str">
        <f t="shared" si="44"/>
        <v/>
      </c>
    </row>
    <row r="1426" spans="1:17" x14ac:dyDescent="0.25">
      <c r="A1426">
        <v>1425</v>
      </c>
      <c r="B1426" s="1" t="str">
        <f>CONCATENATE(D1426,"_",IF(E1426&lt;10,CONCATENATE("0",E1426),E1426),"_",H1426,"@",G1426)</f>
        <v>2017_06_NYG@DEN</v>
      </c>
      <c r="C1426" s="1" t="s">
        <v>1</v>
      </c>
      <c r="D1426">
        <v>2017</v>
      </c>
      <c r="E1426" s="6">
        <v>6</v>
      </c>
      <c r="F1426" s="6">
        <v>6</v>
      </c>
      <c r="G1426" t="s">
        <v>72</v>
      </c>
      <c r="H1426" t="s">
        <v>83</v>
      </c>
      <c r="I1426">
        <v>-10</v>
      </c>
      <c r="J1426" s="1"/>
      <c r="K1426" s="1">
        <v>-11.5</v>
      </c>
      <c r="L1426" s="1"/>
      <c r="M1426" s="1">
        <v>10</v>
      </c>
      <c r="N1426" s="1">
        <v>23</v>
      </c>
      <c r="O1426" t="str">
        <f>IF(OR(ISBLANK(N1426),ISBLANK(M1426)),"",IF(N1426&gt;(M1426+IF(ISBLANK(K1426),I1426,K1426)),H1426,IF(N1426&lt;(M1426+IF(ISBLANK(K1426),I1426,K1426)),G1426,"na")))</f>
        <v>NYG</v>
      </c>
      <c r="P1426" t="str">
        <f>IF(OR(ISBLANK(N1426),ISBLANK(M1426)),"",IF(N1426&gt;M1426,H1426,IF(N1426&lt;M1426,G1426,"na")))</f>
        <v>NYG</v>
      </c>
      <c r="Q1426" s="23" t="str">
        <f t="shared" si="44"/>
        <v/>
      </c>
    </row>
    <row r="1427" spans="1:17" x14ac:dyDescent="0.25">
      <c r="A1427">
        <v>1426</v>
      </c>
      <c r="B1427" s="1" t="str">
        <f>CONCATENATE(D1427,"_",IF(E1427&lt;10,CONCATENATE("0",E1427),E1427),"_",H1427,"@",G1427)</f>
        <v>2017_06_IND@TEN</v>
      </c>
      <c r="C1427" s="1" t="s">
        <v>1</v>
      </c>
      <c r="D1427">
        <v>2017</v>
      </c>
      <c r="E1427" s="6">
        <v>6</v>
      </c>
      <c r="F1427" s="6">
        <v>6</v>
      </c>
      <c r="G1427" t="s">
        <v>93</v>
      </c>
      <c r="H1427" t="s">
        <v>76</v>
      </c>
      <c r="I1427" t="s">
        <v>376</v>
      </c>
      <c r="J1427" s="1"/>
      <c r="K1427" s="1">
        <v>-5.5</v>
      </c>
      <c r="L1427" s="1"/>
      <c r="M1427" s="1">
        <v>36</v>
      </c>
      <c r="N1427" s="1">
        <v>22</v>
      </c>
      <c r="O1427" t="str">
        <f>IF(OR(ISBLANK(N1427),ISBLANK(M1427)),"",IF(N1427&gt;(M1427+IF(ISBLANK(K1427),I1427,K1427)),H1427,IF(N1427&lt;(M1427+IF(ISBLANK(K1427),I1427,K1427)),G1427,"na")))</f>
        <v>TEN</v>
      </c>
      <c r="P1427" t="str">
        <f>IF(OR(ISBLANK(N1427),ISBLANK(M1427)),"",IF(N1427&gt;M1427,H1427,IF(N1427&lt;M1427,G1427,"na")))</f>
        <v>TEN</v>
      </c>
      <c r="Q1427" s="23" t="str">
        <f t="shared" si="44"/>
        <v/>
      </c>
    </row>
    <row r="1428" spans="1:17" x14ac:dyDescent="0.25">
      <c r="A1428">
        <v>1427</v>
      </c>
      <c r="B1428" s="1" t="str">
        <f>CONCATENATE(D1428,"_",IF(E1428&lt;10,CONCATENATE("0",E1428),E1428),"_",H1428,"@",G1428)</f>
        <v>2017_07_KCY@OAK</v>
      </c>
      <c r="C1428" s="1" t="s">
        <v>1</v>
      </c>
      <c r="D1428">
        <v>2017</v>
      </c>
      <c r="E1428" s="6">
        <v>7</v>
      </c>
      <c r="F1428" s="6">
        <v>7</v>
      </c>
      <c r="G1428" t="s">
        <v>85</v>
      </c>
      <c r="H1428" t="s">
        <v>331</v>
      </c>
      <c r="I1428">
        <v>2.5</v>
      </c>
      <c r="K1428" s="1">
        <v>2.5</v>
      </c>
      <c r="M1428" s="1">
        <v>31</v>
      </c>
      <c r="N1428" s="1">
        <v>30</v>
      </c>
      <c r="O1428" t="str">
        <f>IF(OR(ISBLANK(N1428),ISBLANK(M1428)),"",IF(N1428&gt;(M1428+IF(ISBLANK(K1428),I1428,K1428)),H1428,IF(N1428&lt;(M1428+IF(ISBLANK(K1428),I1428,K1428)),G1428,"na")))</f>
        <v>OAK</v>
      </c>
      <c r="P1428" t="str">
        <f>IF(OR(ISBLANK(N1428),ISBLANK(M1428)),"",IF(N1428&gt;M1428,H1428,IF(N1428&lt;M1428,G1428,"na")))</f>
        <v>OAK</v>
      </c>
      <c r="Q1428" s="23" t="str">
        <f t="shared" si="44"/>
        <v/>
      </c>
    </row>
    <row r="1429" spans="1:17" x14ac:dyDescent="0.25">
      <c r="A1429">
        <v>1428</v>
      </c>
      <c r="B1429" s="1" t="str">
        <f>CONCATENATE(D1429,"_",IF(E1429&lt;10,CONCATENATE("0",E1429),E1429),"_",H1429,"@",G1429)</f>
        <v>2017_07_BAL@MIN</v>
      </c>
      <c r="C1429" s="1" t="s">
        <v>1</v>
      </c>
      <c r="D1429">
        <v>2017</v>
      </c>
      <c r="E1429" s="6">
        <v>7</v>
      </c>
      <c r="F1429" s="6">
        <v>7</v>
      </c>
      <c r="G1429" t="s">
        <v>80</v>
      </c>
      <c r="H1429" t="s">
        <v>65</v>
      </c>
      <c r="I1429">
        <v>-4.5</v>
      </c>
      <c r="K1429" s="1">
        <v>-5.5</v>
      </c>
      <c r="M1429" s="1">
        <v>24</v>
      </c>
      <c r="N1429" s="1">
        <v>16</v>
      </c>
      <c r="O1429" t="str">
        <f>IF(OR(ISBLANK(N1429),ISBLANK(M1429)),"",IF(N1429&gt;(M1429+IF(ISBLANK(K1429),I1429,K1429)),H1429,IF(N1429&lt;(M1429+IF(ISBLANK(K1429),I1429,K1429)),G1429,"na")))</f>
        <v>MIN</v>
      </c>
      <c r="P1429" t="str">
        <f>IF(OR(ISBLANK(N1429),ISBLANK(M1429)),"",IF(N1429&gt;M1429,H1429,IF(N1429&lt;M1429,G1429,"na")))</f>
        <v>MIN</v>
      </c>
      <c r="Q1429" s="23" t="str">
        <f t="shared" si="44"/>
        <v/>
      </c>
    </row>
    <row r="1430" spans="1:17" x14ac:dyDescent="0.25">
      <c r="A1430">
        <v>1429</v>
      </c>
      <c r="B1430" s="1" t="str">
        <f>CONCATENATE(D1430,"_",IF(E1430&lt;10,CONCATENATE("0",E1430),E1430),"_",H1430,"@",G1430)</f>
        <v>2017_07_NOR@GBY</v>
      </c>
      <c r="C1430" s="1" t="s">
        <v>1</v>
      </c>
      <c r="D1430">
        <v>2017</v>
      </c>
      <c r="E1430" s="6">
        <v>7</v>
      </c>
      <c r="F1430" s="6">
        <v>7</v>
      </c>
      <c r="G1430" t="s">
        <v>330</v>
      </c>
      <c r="H1430" t="s">
        <v>335</v>
      </c>
      <c r="I1430">
        <v>4</v>
      </c>
      <c r="K1430" s="1">
        <v>4</v>
      </c>
      <c r="M1430" s="1">
        <v>17</v>
      </c>
      <c r="N1430" s="1">
        <v>26</v>
      </c>
      <c r="O1430" t="str">
        <f>IF(OR(ISBLANK(N1430),ISBLANK(M1430)),"",IF(N1430&gt;(M1430+IF(ISBLANK(K1430),I1430,K1430)),H1430,IF(N1430&lt;(M1430+IF(ISBLANK(K1430),I1430,K1430)),G1430,"na")))</f>
        <v>NOR</v>
      </c>
      <c r="P1430" t="str">
        <f>IF(OR(ISBLANK(N1430),ISBLANK(M1430)),"",IF(N1430&gt;M1430,H1430,IF(N1430&lt;M1430,G1430,"na")))</f>
        <v>NOR</v>
      </c>
      <c r="Q1430" s="23" t="str">
        <f t="shared" si="44"/>
        <v/>
      </c>
    </row>
    <row r="1431" spans="1:17" x14ac:dyDescent="0.25">
      <c r="A1431">
        <v>1430</v>
      </c>
      <c r="B1431" s="1" t="str">
        <f>CONCATENATE(D1431,"_",IF(E1431&lt;10,CONCATENATE("0",E1431),E1431),"_",H1431,"@",G1431)</f>
        <v>2017_07_NYJ@MIA</v>
      </c>
      <c r="C1431" s="1" t="s">
        <v>1</v>
      </c>
      <c r="D1431">
        <v>2017</v>
      </c>
      <c r="E1431" s="6">
        <v>7</v>
      </c>
      <c r="F1431" s="6">
        <v>7</v>
      </c>
      <c r="G1431" t="s">
        <v>79</v>
      </c>
      <c r="H1431" t="s">
        <v>84</v>
      </c>
      <c r="I1431">
        <v>-3</v>
      </c>
      <c r="K1431" s="1">
        <v>-3</v>
      </c>
      <c r="M1431" s="1">
        <v>31</v>
      </c>
      <c r="N1431" s="1">
        <v>28</v>
      </c>
      <c r="O1431" t="str">
        <f>IF(OR(ISBLANK(N1431),ISBLANK(M1431)),"",IF(N1431&gt;(M1431+IF(ISBLANK(K1431),I1431,K1431)),H1431,IF(N1431&lt;(M1431+IF(ISBLANK(K1431),I1431,K1431)),G1431,"na")))</f>
        <v>na</v>
      </c>
      <c r="P1431" t="str">
        <f>IF(OR(ISBLANK(N1431),ISBLANK(M1431)),"",IF(N1431&gt;M1431,H1431,IF(N1431&lt;M1431,G1431,"na")))</f>
        <v>MIA</v>
      </c>
      <c r="Q1431" s="23" t="str">
        <f t="shared" si="44"/>
        <v/>
      </c>
    </row>
    <row r="1432" spans="1:17" x14ac:dyDescent="0.25">
      <c r="A1432">
        <v>1431</v>
      </c>
      <c r="B1432" s="1" t="str">
        <f>CONCATENATE(D1432,"_",IF(E1432&lt;10,CONCATENATE("0",E1432),E1432),"_",H1432,"@",G1432)</f>
        <v>2017_07_CAR@CHI</v>
      </c>
      <c r="C1432" s="1" t="s">
        <v>1</v>
      </c>
      <c r="D1432">
        <v>2017</v>
      </c>
      <c r="E1432" s="6">
        <v>7</v>
      </c>
      <c r="F1432" s="6">
        <v>7</v>
      </c>
      <c r="G1432" t="s">
        <v>68</v>
      </c>
      <c r="H1432" t="s">
        <v>67</v>
      </c>
      <c r="I1432">
        <v>3.5</v>
      </c>
      <c r="K1432" s="1">
        <v>3</v>
      </c>
      <c r="M1432" s="1">
        <v>17</v>
      </c>
      <c r="N1432" s="1">
        <v>3</v>
      </c>
      <c r="O1432" t="str">
        <f>IF(OR(ISBLANK(N1432),ISBLANK(M1432)),"",IF(N1432&gt;(M1432+IF(ISBLANK(K1432),I1432,K1432)),H1432,IF(N1432&lt;(M1432+IF(ISBLANK(K1432),I1432,K1432)),G1432,"na")))</f>
        <v>CHI</v>
      </c>
      <c r="P1432" t="str">
        <f>IF(OR(ISBLANK(N1432),ISBLANK(M1432)),"",IF(N1432&gt;M1432,H1432,IF(N1432&lt;M1432,G1432,"na")))</f>
        <v>CHI</v>
      </c>
      <c r="Q1432" s="23" t="str">
        <f t="shared" si="44"/>
        <v/>
      </c>
    </row>
    <row r="1433" spans="1:17" x14ac:dyDescent="0.25">
      <c r="A1433">
        <v>1432</v>
      </c>
      <c r="B1433" s="1" t="str">
        <f>CONCATENATE(D1433,"_",IF(E1433&lt;10,CONCATENATE("0",E1433),E1433),"_",H1433,"@",G1433)</f>
        <v>2017_07_ARI@LAR</v>
      </c>
      <c r="C1433" s="1" t="s">
        <v>1</v>
      </c>
      <c r="D1433">
        <v>2017</v>
      </c>
      <c r="E1433" s="6">
        <v>7</v>
      </c>
      <c r="F1433" s="6">
        <v>7</v>
      </c>
      <c r="G1433" t="s">
        <v>123</v>
      </c>
      <c r="H1433" t="s">
        <v>64</v>
      </c>
      <c r="I1433">
        <v>-3.5</v>
      </c>
      <c r="K1433" s="1">
        <v>-3</v>
      </c>
      <c r="M1433">
        <v>33</v>
      </c>
      <c r="N1433">
        <v>0</v>
      </c>
      <c r="O1433" t="str">
        <f>IF(OR(ISBLANK(N1433),ISBLANK(M1433)),"",IF(N1433&gt;(M1433+IF(ISBLANK(K1433),I1433,K1433)),H1433,IF(N1433&lt;(M1433+IF(ISBLANK(K1433),I1433,K1433)),G1433,"na")))</f>
        <v>LAR</v>
      </c>
      <c r="P1433" t="str">
        <f>IF(OR(ISBLANK(N1433),ISBLANK(M1433)),"",IF(N1433&gt;M1433,H1433,IF(N1433&lt;M1433,G1433,"na")))</f>
        <v>LAR</v>
      </c>
      <c r="Q1433" s="23" t="str">
        <f t="shared" si="44"/>
        <v/>
      </c>
    </row>
    <row r="1434" spans="1:17" x14ac:dyDescent="0.25">
      <c r="A1434">
        <v>1433</v>
      </c>
      <c r="B1434" s="1" t="str">
        <f>CONCATENATE(D1434,"_",IF(E1434&lt;10,CONCATENATE("0",E1434),E1434),"_",H1434,"@",G1434)</f>
        <v>2017_07_TBY@BUF</v>
      </c>
      <c r="C1434" s="1" t="s">
        <v>1</v>
      </c>
      <c r="D1434">
        <v>2017</v>
      </c>
      <c r="E1434" s="6">
        <v>7</v>
      </c>
      <c r="F1434" s="6">
        <v>7</v>
      </c>
      <c r="G1434" t="s">
        <v>66</v>
      </c>
      <c r="H1434" t="s">
        <v>334</v>
      </c>
      <c r="I1434">
        <v>-3</v>
      </c>
      <c r="K1434" s="1">
        <v>-3</v>
      </c>
      <c r="M1434">
        <v>30</v>
      </c>
      <c r="N1434">
        <v>27</v>
      </c>
      <c r="O1434" t="str">
        <f>IF(OR(ISBLANK(N1434),ISBLANK(M1434)),"",IF(N1434&gt;(M1434+IF(ISBLANK(K1434),I1434,K1434)),H1434,IF(N1434&lt;(M1434+IF(ISBLANK(K1434),I1434,K1434)),G1434,"na")))</f>
        <v>na</v>
      </c>
      <c r="P1434" t="str">
        <f>IF(OR(ISBLANK(N1434),ISBLANK(M1434)),"",IF(N1434&gt;M1434,H1434,IF(N1434&lt;M1434,G1434,"na")))</f>
        <v>BUF</v>
      </c>
      <c r="Q1434" s="23" t="str">
        <f t="shared" si="44"/>
        <v/>
      </c>
    </row>
    <row r="1435" spans="1:17" x14ac:dyDescent="0.25">
      <c r="A1435">
        <v>1434</v>
      </c>
      <c r="B1435" s="1" t="str">
        <f>CONCATENATE(D1435,"_",IF(E1435&lt;10,CONCATENATE("0",E1435),E1435),"_",H1435,"@",G1435)</f>
        <v>2017_07_JAX@IND</v>
      </c>
      <c r="C1435" s="1" t="s">
        <v>1</v>
      </c>
      <c r="D1435">
        <v>2017</v>
      </c>
      <c r="E1435" s="6">
        <v>7</v>
      </c>
      <c r="F1435" s="6">
        <v>7</v>
      </c>
      <c r="G1435" t="s">
        <v>76</v>
      </c>
      <c r="H1435" t="s">
        <v>77</v>
      </c>
      <c r="I1435">
        <v>3</v>
      </c>
      <c r="K1435" s="1">
        <v>3</v>
      </c>
      <c r="M1435">
        <v>0</v>
      </c>
      <c r="N1435">
        <v>27</v>
      </c>
      <c r="O1435" t="str">
        <f>IF(OR(ISBLANK(N1435),ISBLANK(M1435)),"",IF(N1435&gt;(M1435+IF(ISBLANK(K1435),I1435,K1435)),H1435,IF(N1435&lt;(M1435+IF(ISBLANK(K1435),I1435,K1435)),G1435,"na")))</f>
        <v>JAX</v>
      </c>
      <c r="P1435" t="str">
        <f>IF(OR(ISBLANK(N1435),ISBLANK(M1435)),"",IF(N1435&gt;M1435,H1435,IF(N1435&lt;M1435,G1435,"na")))</f>
        <v>JAX</v>
      </c>
      <c r="Q1435" s="23" t="str">
        <f t="shared" si="44"/>
        <v/>
      </c>
    </row>
    <row r="1436" spans="1:17" x14ac:dyDescent="0.25">
      <c r="A1436">
        <v>1435</v>
      </c>
      <c r="B1436" s="1" t="str">
        <f>CONCATENATE(D1436,"_",IF(E1436&lt;10,CONCATENATE("0",E1436),E1436),"_",H1436,"@",G1436)</f>
        <v>2017_07_TEN@CLE</v>
      </c>
      <c r="C1436" s="1" t="s">
        <v>1</v>
      </c>
      <c r="D1436">
        <v>2017</v>
      </c>
      <c r="E1436" s="6">
        <v>7</v>
      </c>
      <c r="F1436" s="6">
        <v>7</v>
      </c>
      <c r="G1436" t="s">
        <v>70</v>
      </c>
      <c r="H1436" t="s">
        <v>93</v>
      </c>
      <c r="I1436">
        <v>6.5</v>
      </c>
      <c r="K1436" s="1">
        <v>6</v>
      </c>
      <c r="M1436">
        <v>9</v>
      </c>
      <c r="N1436">
        <v>12</v>
      </c>
      <c r="O1436" t="str">
        <f>IF(OR(ISBLANK(N1436),ISBLANK(M1436)),"",IF(N1436&gt;(M1436+IF(ISBLANK(K1436),I1436,K1436)),H1436,IF(N1436&lt;(M1436+IF(ISBLANK(K1436),I1436,K1436)),G1436,"na")))</f>
        <v>CLE</v>
      </c>
      <c r="P1436" t="str">
        <f>IF(OR(ISBLANK(N1436),ISBLANK(M1436)),"",IF(N1436&gt;M1436,H1436,IF(N1436&lt;M1436,G1436,"na")))</f>
        <v>TEN</v>
      </c>
      <c r="Q1436" s="23" t="str">
        <f t="shared" si="44"/>
        <v/>
      </c>
    </row>
    <row r="1437" spans="1:17" x14ac:dyDescent="0.25">
      <c r="A1437">
        <v>1436</v>
      </c>
      <c r="B1437" s="1" t="str">
        <f>CONCATENATE(D1437,"_",IF(E1437&lt;10,CONCATENATE("0",E1437),E1437),"_",H1437,"@",G1437)</f>
        <v>2017_07_DAL@SFO</v>
      </c>
      <c r="C1437" s="1" t="s">
        <v>1</v>
      </c>
      <c r="D1437">
        <v>2017</v>
      </c>
      <c r="E1437" s="6">
        <v>7</v>
      </c>
      <c r="F1437" s="6">
        <v>7</v>
      </c>
      <c r="G1437" t="s">
        <v>333</v>
      </c>
      <c r="H1437" t="s">
        <v>71</v>
      </c>
      <c r="I1437">
        <v>6</v>
      </c>
      <c r="K1437" s="1">
        <v>6</v>
      </c>
      <c r="M1437">
        <v>10</v>
      </c>
      <c r="N1437">
        <v>40</v>
      </c>
      <c r="O1437" t="str">
        <f>IF(OR(ISBLANK(N1437),ISBLANK(M1437)),"",IF(N1437&gt;(M1437+IF(ISBLANK(K1437),I1437,K1437)),H1437,IF(N1437&lt;(M1437+IF(ISBLANK(K1437),I1437,K1437)),G1437,"na")))</f>
        <v>DAL</v>
      </c>
      <c r="P1437" t="str">
        <f>IF(OR(ISBLANK(N1437),ISBLANK(M1437)),"",IF(N1437&gt;M1437,H1437,IF(N1437&lt;M1437,G1437,"na")))</f>
        <v>DAL</v>
      </c>
      <c r="Q1437" s="23" t="str">
        <f t="shared" si="44"/>
        <v/>
      </c>
    </row>
    <row r="1438" spans="1:17" x14ac:dyDescent="0.25">
      <c r="A1438">
        <v>1437</v>
      </c>
      <c r="B1438" s="1" t="str">
        <f>CONCATENATE(D1438,"_",IF(E1438&lt;10,CONCATENATE("0",E1438),E1438),"_",H1438,"@",G1438)</f>
        <v>2017_07_CIN@PIT</v>
      </c>
      <c r="C1438" s="1" t="s">
        <v>1</v>
      </c>
      <c r="D1438">
        <v>2017</v>
      </c>
      <c r="E1438" s="6">
        <v>7</v>
      </c>
      <c r="F1438" s="6">
        <v>7</v>
      </c>
      <c r="G1438" t="s">
        <v>87</v>
      </c>
      <c r="H1438" t="s">
        <v>69</v>
      </c>
      <c r="I1438">
        <v>-6</v>
      </c>
      <c r="K1438" s="1">
        <v>-5.5</v>
      </c>
      <c r="M1438">
        <v>29</v>
      </c>
      <c r="N1438">
        <v>14</v>
      </c>
      <c r="O1438" t="str">
        <f>IF(OR(ISBLANK(N1438),ISBLANK(M1438)),"",IF(N1438&gt;(M1438+IF(ISBLANK(K1438),I1438,K1438)),H1438,IF(N1438&lt;(M1438+IF(ISBLANK(K1438),I1438,K1438)),G1438,"na")))</f>
        <v>PIT</v>
      </c>
      <c r="P1438" t="str">
        <f>IF(OR(ISBLANK(N1438),ISBLANK(M1438)),"",IF(N1438&gt;M1438,H1438,IF(N1438&lt;M1438,G1438,"na")))</f>
        <v>PIT</v>
      </c>
      <c r="Q1438" s="23" t="str">
        <f t="shared" si="44"/>
        <v/>
      </c>
    </row>
    <row r="1439" spans="1:17" x14ac:dyDescent="0.25">
      <c r="A1439">
        <v>1438</v>
      </c>
      <c r="B1439" s="1" t="str">
        <f>CONCATENATE(D1439,"_",IF(E1439&lt;10,CONCATENATE("0",E1439),E1439),"_",H1439,"@",G1439)</f>
        <v>2017_07_SEA@NYG</v>
      </c>
      <c r="C1439" s="1" t="s">
        <v>1</v>
      </c>
      <c r="D1439">
        <v>2017</v>
      </c>
      <c r="E1439" s="6">
        <v>7</v>
      </c>
      <c r="F1439" s="6">
        <v>7</v>
      </c>
      <c r="G1439" t="s">
        <v>83</v>
      </c>
      <c r="H1439" t="s">
        <v>89</v>
      </c>
      <c r="I1439">
        <v>6</v>
      </c>
      <c r="K1439" s="1">
        <v>4</v>
      </c>
      <c r="M1439">
        <v>7</v>
      </c>
      <c r="N1439">
        <v>24</v>
      </c>
      <c r="O1439" t="str">
        <f>IF(OR(ISBLANK(N1439),ISBLANK(M1439)),"",IF(N1439&gt;(M1439+IF(ISBLANK(K1439),I1439,K1439)),H1439,IF(N1439&lt;(M1439+IF(ISBLANK(K1439),I1439,K1439)),G1439,"na")))</f>
        <v>SEA</v>
      </c>
      <c r="P1439" t="str">
        <f>IF(OR(ISBLANK(N1439),ISBLANK(M1439)),"",IF(N1439&gt;M1439,H1439,IF(N1439&lt;M1439,G1439,"na")))</f>
        <v>SEA</v>
      </c>
      <c r="Q1439" s="23" t="str">
        <f t="shared" si="44"/>
        <v/>
      </c>
    </row>
    <row r="1440" spans="1:17" x14ac:dyDescent="0.25">
      <c r="A1440">
        <v>1439</v>
      </c>
      <c r="B1440" s="1" t="str">
        <f>CONCATENATE(D1440,"_",IF(E1440&lt;10,CONCATENATE("0",E1440),E1440),"_",H1440,"@",G1440)</f>
        <v>2017_07_DEN@LAC</v>
      </c>
      <c r="C1440" s="1" t="s">
        <v>1</v>
      </c>
      <c r="D1440">
        <v>2017</v>
      </c>
      <c r="E1440" s="6">
        <v>7</v>
      </c>
      <c r="F1440" s="6">
        <v>7</v>
      </c>
      <c r="G1440" t="s">
        <v>122</v>
      </c>
      <c r="H1440" t="s">
        <v>72</v>
      </c>
      <c r="I1440">
        <v>2</v>
      </c>
      <c r="K1440" s="1">
        <v>0</v>
      </c>
      <c r="M1440">
        <v>21</v>
      </c>
      <c r="N1440">
        <v>0</v>
      </c>
      <c r="O1440" t="str">
        <f>IF(OR(ISBLANK(N1440),ISBLANK(M1440)),"",IF(N1440&gt;(M1440+IF(ISBLANK(K1440),I1440,K1440)),H1440,IF(N1440&lt;(M1440+IF(ISBLANK(K1440),I1440,K1440)),G1440,"na")))</f>
        <v>LAC</v>
      </c>
      <c r="P1440" t="str">
        <f>IF(OR(ISBLANK(N1440),ISBLANK(M1440)),"",IF(N1440&gt;M1440,H1440,IF(N1440&lt;M1440,G1440,"na")))</f>
        <v>LAC</v>
      </c>
      <c r="Q1440" s="23" t="str">
        <f t="shared" si="44"/>
        <v/>
      </c>
    </row>
    <row r="1441" spans="1:17" x14ac:dyDescent="0.25">
      <c r="A1441">
        <v>1440</v>
      </c>
      <c r="B1441" s="1" t="str">
        <f>CONCATENATE(D1441,"_",IF(E1441&lt;10,CONCATENATE("0",E1441),E1441),"_",H1441,"@",G1441)</f>
        <v>2017_07_ATL@NWE</v>
      </c>
      <c r="C1441" s="1" t="s">
        <v>1</v>
      </c>
      <c r="D1441">
        <v>2017</v>
      </c>
      <c r="E1441" s="6">
        <v>7</v>
      </c>
      <c r="F1441" s="6">
        <v>7</v>
      </c>
      <c r="G1441" t="s">
        <v>332</v>
      </c>
      <c r="H1441" t="s">
        <v>20</v>
      </c>
      <c r="I1441">
        <v>-3.5</v>
      </c>
      <c r="K1441" s="1">
        <v>-3</v>
      </c>
      <c r="M1441">
        <v>23</v>
      </c>
      <c r="N1441">
        <v>7</v>
      </c>
      <c r="O1441" t="str">
        <f>IF(OR(ISBLANK(N1441),ISBLANK(M1441)),"",IF(N1441&gt;(M1441+IF(ISBLANK(K1441),I1441,K1441)),H1441,IF(N1441&lt;(M1441+IF(ISBLANK(K1441),I1441,K1441)),G1441,"na")))</f>
        <v>NWE</v>
      </c>
      <c r="P1441" t="str">
        <f>IF(OR(ISBLANK(N1441),ISBLANK(M1441)),"",IF(N1441&gt;M1441,H1441,IF(N1441&lt;M1441,G1441,"na")))</f>
        <v>NWE</v>
      </c>
      <c r="Q1441" s="23" t="str">
        <f t="shared" si="44"/>
        <v/>
      </c>
    </row>
    <row r="1442" spans="1:17" x14ac:dyDescent="0.25">
      <c r="A1442">
        <v>1441</v>
      </c>
      <c r="B1442" s="1" t="str">
        <f>CONCATENATE(D1442,"_",IF(E1442&lt;10,CONCATENATE("0",E1442),E1442),"_",H1442,"@",G1442)</f>
        <v>2017_07_WAS@PHI</v>
      </c>
      <c r="C1442" s="1" t="s">
        <v>1</v>
      </c>
      <c r="D1442">
        <v>2017</v>
      </c>
      <c r="E1442" s="6">
        <v>7</v>
      </c>
      <c r="F1442" s="6">
        <v>7</v>
      </c>
      <c r="G1442" t="s">
        <v>86</v>
      </c>
      <c r="H1442" t="s">
        <v>94</v>
      </c>
      <c r="I1442">
        <v>-5</v>
      </c>
      <c r="K1442" s="1">
        <v>-4.5</v>
      </c>
      <c r="M1442">
        <v>34</v>
      </c>
      <c r="N1442">
        <v>24</v>
      </c>
      <c r="O1442" t="str">
        <f>IF(OR(ISBLANK(N1442),ISBLANK(M1442)),"",IF(N1442&gt;(M1442+IF(ISBLANK(K1442),I1442,K1442)),H1442,IF(N1442&lt;(M1442+IF(ISBLANK(K1442),I1442,K1442)),G1442,"na")))</f>
        <v>PHI</v>
      </c>
      <c r="P1442" t="str">
        <f>IF(OR(ISBLANK(N1442),ISBLANK(M1442)),"",IF(N1442&gt;M1442,H1442,IF(N1442&lt;M1442,G1442,"na")))</f>
        <v>PHI</v>
      </c>
      <c r="Q1442" s="23" t="str">
        <f t="shared" si="44"/>
        <v/>
      </c>
    </row>
    <row r="1443" spans="1:17" x14ac:dyDescent="0.25">
      <c r="A1443">
        <v>1442</v>
      </c>
      <c r="B1443" s="1" t="str">
        <f>CONCATENATE(D1443,"_",IF(E1443&lt;10,CONCATENATE("0",E1443),E1443),"_",H1443,"@",G1443)</f>
        <v>2017_08_MIA@BAL</v>
      </c>
      <c r="C1443" s="1" t="s">
        <v>1</v>
      </c>
      <c r="D1443">
        <v>2017</v>
      </c>
      <c r="E1443" s="6">
        <v>8</v>
      </c>
      <c r="F1443" s="6">
        <v>8</v>
      </c>
      <c r="G1443" t="s">
        <v>65</v>
      </c>
      <c r="H1443" t="s">
        <v>79</v>
      </c>
      <c r="I1443">
        <v>-3.5</v>
      </c>
      <c r="J1443">
        <v>37.5</v>
      </c>
      <c r="K1443" s="1">
        <v>-3.5</v>
      </c>
      <c r="M1443">
        <v>40</v>
      </c>
      <c r="N1443">
        <v>0</v>
      </c>
      <c r="O1443" t="str">
        <f>IF(OR(ISBLANK(N1443),ISBLANK(M1443)),"",IF(N1443&gt;(M1443+IF(ISBLANK(K1443),I1443,K1443)),H1443,IF(N1443&lt;(M1443+IF(ISBLANK(K1443),I1443,K1443)),G1443,"na")))</f>
        <v>BAL</v>
      </c>
      <c r="P1443" t="str">
        <f>IF(OR(ISBLANK(N1443),ISBLANK(M1443)),"",IF(N1443&gt;M1443,H1443,IF(N1443&lt;M1443,G1443,"na")))</f>
        <v>BAL</v>
      </c>
      <c r="Q1443" s="23" t="str">
        <f t="shared" si="44"/>
        <v/>
      </c>
    </row>
    <row r="1444" spans="1:17" x14ac:dyDescent="0.25">
      <c r="A1444">
        <v>1443</v>
      </c>
      <c r="B1444" s="1" t="str">
        <f>CONCATENATE(D1444,"_",IF(E1444&lt;10,CONCATENATE("0",E1444),E1444),"_",H1444,"@",G1444)</f>
        <v>2017_08_MIN@CLE</v>
      </c>
      <c r="C1444" s="1" t="s">
        <v>1</v>
      </c>
      <c r="D1444">
        <v>2017</v>
      </c>
      <c r="E1444" s="6">
        <v>8</v>
      </c>
      <c r="F1444" s="6">
        <v>8</v>
      </c>
      <c r="G1444" t="s">
        <v>70</v>
      </c>
      <c r="H1444" t="s">
        <v>80</v>
      </c>
      <c r="I1444">
        <v>8</v>
      </c>
      <c r="J1444">
        <v>37.5</v>
      </c>
      <c r="K1444" s="1">
        <v>9.5</v>
      </c>
      <c r="L1444">
        <v>38</v>
      </c>
      <c r="M1444">
        <v>16</v>
      </c>
      <c r="N1444">
        <v>33</v>
      </c>
      <c r="O1444" t="str">
        <f>IF(OR(ISBLANK(N1444),ISBLANK(M1444)),"",IF(N1444&gt;(M1444+IF(ISBLANK(K1444),I1444,K1444)),H1444,IF(N1444&lt;(M1444+IF(ISBLANK(K1444),I1444,K1444)),G1444,"na")))</f>
        <v>MIN</v>
      </c>
      <c r="P1444" t="str">
        <f>IF(OR(ISBLANK(N1444),ISBLANK(M1444)),"",IF(N1444&gt;M1444,H1444,IF(N1444&lt;M1444,G1444,"na")))</f>
        <v>MIN</v>
      </c>
      <c r="Q1444" s="23" t="str">
        <f t="shared" si="44"/>
        <v>O</v>
      </c>
    </row>
    <row r="1445" spans="1:17" x14ac:dyDescent="0.25">
      <c r="A1445">
        <v>1444</v>
      </c>
      <c r="B1445" s="1" t="str">
        <f>CONCATENATE(D1445,"_",IF(E1445&lt;10,CONCATENATE("0",E1445),E1445),"_",H1445,"@",G1445)</f>
        <v>2017_08_LAC@NWE</v>
      </c>
      <c r="C1445" s="1" t="s">
        <v>1</v>
      </c>
      <c r="D1445">
        <v>2017</v>
      </c>
      <c r="E1445" s="6">
        <v>8</v>
      </c>
      <c r="F1445" s="6">
        <v>8</v>
      </c>
      <c r="G1445" t="s">
        <v>332</v>
      </c>
      <c r="H1445" t="s">
        <v>122</v>
      </c>
      <c r="I1445">
        <v>-7</v>
      </c>
      <c r="J1445" t="s">
        <v>339</v>
      </c>
      <c r="K1445" s="1">
        <v>-7</v>
      </c>
      <c r="L1445">
        <v>48</v>
      </c>
      <c r="M1445">
        <v>21</v>
      </c>
      <c r="N1445">
        <v>13</v>
      </c>
      <c r="O1445" t="str">
        <f>IF(OR(ISBLANK(N1445),ISBLANK(M1445)),"",IF(N1445&gt;(M1445+IF(ISBLANK(K1445),I1445,K1445)),H1445,IF(N1445&lt;(M1445+IF(ISBLANK(K1445),I1445,K1445)),G1445,"na")))</f>
        <v>NWE</v>
      </c>
      <c r="P1445" t="str">
        <f>IF(OR(ISBLANK(N1445),ISBLANK(M1445)),"",IF(N1445&gt;M1445,H1445,IF(N1445&lt;M1445,G1445,"na")))</f>
        <v>NWE</v>
      </c>
      <c r="Q1445" s="23" t="str">
        <f t="shared" si="44"/>
        <v>U</v>
      </c>
    </row>
    <row r="1446" spans="1:17" x14ac:dyDescent="0.25">
      <c r="A1446">
        <v>1445</v>
      </c>
      <c r="B1446" s="1" t="str">
        <f>CONCATENATE(D1446,"_",IF(E1446&lt;10,CONCATENATE("0",E1446),E1446),"_",H1446,"@",G1446)</f>
        <v>2017_08_CHI@NOR</v>
      </c>
      <c r="C1446" s="1" t="s">
        <v>1</v>
      </c>
      <c r="D1446">
        <v>2017</v>
      </c>
      <c r="E1446" s="6">
        <v>8</v>
      </c>
      <c r="F1446" s="6">
        <v>8</v>
      </c>
      <c r="G1446" t="s">
        <v>335</v>
      </c>
      <c r="H1446" t="s">
        <v>68</v>
      </c>
      <c r="I1446">
        <v>-8</v>
      </c>
      <c r="J1446">
        <v>48</v>
      </c>
      <c r="K1446" s="1">
        <v>-9</v>
      </c>
      <c r="L1446">
        <v>47.5</v>
      </c>
      <c r="M1446">
        <v>20</v>
      </c>
      <c r="N1446">
        <v>12</v>
      </c>
      <c r="O1446" t="str">
        <f>IF(OR(ISBLANK(N1446),ISBLANK(M1446)),"",IF(N1446&gt;(M1446+IF(ISBLANK(K1446),I1446,K1446)),H1446,IF(N1446&lt;(M1446+IF(ISBLANK(K1446),I1446,K1446)),G1446,"na")))</f>
        <v>CHI</v>
      </c>
      <c r="P1446" t="str">
        <f>IF(OR(ISBLANK(N1446),ISBLANK(M1446)),"",IF(N1446&gt;M1446,H1446,IF(N1446&lt;M1446,G1446,"na")))</f>
        <v>NOR</v>
      </c>
      <c r="Q1446" s="23" t="str">
        <f t="shared" si="44"/>
        <v>U</v>
      </c>
    </row>
    <row r="1447" spans="1:17" x14ac:dyDescent="0.25">
      <c r="A1447">
        <v>1446</v>
      </c>
      <c r="B1447" s="1" t="str">
        <f>CONCATENATE(D1447,"_",IF(E1447&lt;10,CONCATENATE("0",E1447),E1447),"_",H1447,"@",G1447)</f>
        <v>2017_08_CAR@TBY</v>
      </c>
      <c r="C1447" s="1" t="s">
        <v>1</v>
      </c>
      <c r="D1447">
        <v>2017</v>
      </c>
      <c r="E1447" s="6">
        <v>8</v>
      </c>
      <c r="F1447" s="6">
        <v>8</v>
      </c>
      <c r="G1447" t="s">
        <v>334</v>
      </c>
      <c r="H1447" t="s">
        <v>67</v>
      </c>
      <c r="I1447">
        <v>-2.5</v>
      </c>
      <c r="J1447">
        <v>44</v>
      </c>
      <c r="K1447" s="1">
        <v>-1.5</v>
      </c>
      <c r="L1447">
        <v>46</v>
      </c>
      <c r="M1447">
        <v>3</v>
      </c>
      <c r="N1447">
        <v>17</v>
      </c>
      <c r="O1447" t="str">
        <f>IF(OR(ISBLANK(N1447),ISBLANK(M1447)),"",IF(N1447&gt;(M1447+IF(ISBLANK(K1447),I1447,K1447)),H1447,IF(N1447&lt;(M1447+IF(ISBLANK(K1447),I1447,K1447)),G1447,"na")))</f>
        <v>CAR</v>
      </c>
      <c r="P1447" t="str">
        <f>IF(OR(ISBLANK(N1447),ISBLANK(M1447)),"",IF(N1447&gt;M1447,H1447,IF(N1447&lt;M1447,G1447,"na")))</f>
        <v>CAR</v>
      </c>
      <c r="Q1447" s="23" t="str">
        <f t="shared" si="44"/>
        <v>U</v>
      </c>
    </row>
    <row r="1448" spans="1:17" x14ac:dyDescent="0.25">
      <c r="A1448">
        <v>1447</v>
      </c>
      <c r="B1448" s="1" t="str">
        <f>CONCATENATE(D1448,"_",IF(E1448&lt;10,CONCATENATE("0",E1448),E1448),"_",H1448,"@",G1448)</f>
        <v>2017_08_IND@CIN</v>
      </c>
      <c r="C1448" s="1" t="s">
        <v>1</v>
      </c>
      <c r="D1448">
        <v>2017</v>
      </c>
      <c r="E1448" s="6">
        <v>8</v>
      </c>
      <c r="F1448" s="6">
        <v>8</v>
      </c>
      <c r="G1448" t="s">
        <v>69</v>
      </c>
      <c r="H1448" t="s">
        <v>76</v>
      </c>
      <c r="I1448">
        <v>-10</v>
      </c>
      <c r="J1448">
        <v>41</v>
      </c>
      <c r="K1448" s="1">
        <v>-10.5</v>
      </c>
      <c r="L1448">
        <v>42</v>
      </c>
      <c r="M1448">
        <v>24</v>
      </c>
      <c r="N1448">
        <v>23</v>
      </c>
      <c r="O1448" t="str">
        <f>IF(OR(ISBLANK(N1448),ISBLANK(M1448)),"",IF(N1448&gt;(M1448+IF(ISBLANK(K1448),I1448,K1448)),H1448,IF(N1448&lt;(M1448+IF(ISBLANK(K1448),I1448,K1448)),G1448,"na")))</f>
        <v>IND</v>
      </c>
      <c r="P1448" t="str">
        <f>IF(OR(ISBLANK(N1448),ISBLANK(M1448)),"",IF(N1448&gt;M1448,H1448,IF(N1448&lt;M1448,G1448,"na")))</f>
        <v>CIN</v>
      </c>
      <c r="Q1448" s="23" t="str">
        <f t="shared" si="44"/>
        <v>O</v>
      </c>
    </row>
    <row r="1449" spans="1:17" x14ac:dyDescent="0.25">
      <c r="A1449">
        <v>1448</v>
      </c>
      <c r="B1449" s="1" t="str">
        <f>CONCATENATE(D1449,"_",IF(E1449&lt;10,CONCATENATE("0",E1449),E1449),"_",H1449,"@",G1449)</f>
        <v>2017_08_OAK@BUF</v>
      </c>
      <c r="C1449" s="1" t="s">
        <v>1</v>
      </c>
      <c r="D1449">
        <v>2017</v>
      </c>
      <c r="E1449" s="6">
        <v>8</v>
      </c>
      <c r="F1449" s="6">
        <v>8</v>
      </c>
      <c r="G1449" t="s">
        <v>66</v>
      </c>
      <c r="H1449" t="s">
        <v>85</v>
      </c>
      <c r="I1449">
        <v>-3</v>
      </c>
      <c r="J1449">
        <v>44.5</v>
      </c>
      <c r="K1449" s="1">
        <v>-2.5</v>
      </c>
      <c r="L1449">
        <v>46.5</v>
      </c>
      <c r="M1449">
        <v>34</v>
      </c>
      <c r="N1449">
        <v>14</v>
      </c>
      <c r="O1449" t="str">
        <f>IF(OR(ISBLANK(N1449),ISBLANK(M1449)),"",IF(N1449&gt;(M1449+IF(ISBLANK(K1449),I1449,K1449)),H1449,IF(N1449&lt;(M1449+IF(ISBLANK(K1449),I1449,K1449)),G1449,"na")))</f>
        <v>BUF</v>
      </c>
      <c r="P1449" t="str">
        <f>IF(OR(ISBLANK(N1449),ISBLANK(M1449)),"",IF(N1449&gt;M1449,H1449,IF(N1449&lt;M1449,G1449,"na")))</f>
        <v>BUF</v>
      </c>
      <c r="Q1449" s="23" t="str">
        <f t="shared" si="44"/>
        <v>O</v>
      </c>
    </row>
    <row r="1450" spans="1:17" x14ac:dyDescent="0.25">
      <c r="A1450">
        <v>1449</v>
      </c>
      <c r="B1450" s="1" t="str">
        <f>CONCATENATE(D1450,"_",IF(E1450&lt;10,CONCATENATE("0",E1450),E1450),"_",H1450,"@",G1450)</f>
        <v>2017_08_SFO@PHI</v>
      </c>
      <c r="C1450" s="1" t="s">
        <v>1</v>
      </c>
      <c r="D1450">
        <v>2017</v>
      </c>
      <c r="E1450" s="6">
        <v>8</v>
      </c>
      <c r="F1450" s="6">
        <v>8</v>
      </c>
      <c r="G1450" t="s">
        <v>86</v>
      </c>
      <c r="H1450" t="s">
        <v>333</v>
      </c>
      <c r="I1450">
        <v>-11</v>
      </c>
      <c r="J1450" t="s">
        <v>339</v>
      </c>
      <c r="K1450" s="1">
        <v>-12.5</v>
      </c>
      <c r="L1450">
        <v>45.5</v>
      </c>
      <c r="M1450">
        <v>33</v>
      </c>
      <c r="N1450">
        <v>10</v>
      </c>
      <c r="O1450" t="str">
        <f>IF(OR(ISBLANK(N1450),ISBLANK(M1450)),"",IF(N1450&gt;(M1450+IF(ISBLANK(K1450),I1450,K1450)),H1450,IF(N1450&lt;(M1450+IF(ISBLANK(K1450),I1450,K1450)),G1450,"na")))</f>
        <v>PHI</v>
      </c>
      <c r="P1450" t="str">
        <f>IF(OR(ISBLANK(N1450),ISBLANK(M1450)),"",IF(N1450&gt;M1450,H1450,IF(N1450&lt;M1450,G1450,"na")))</f>
        <v>PHI</v>
      </c>
      <c r="Q1450" s="23" t="str">
        <f t="shared" si="44"/>
        <v>U</v>
      </c>
    </row>
    <row r="1451" spans="1:17" x14ac:dyDescent="0.25">
      <c r="A1451">
        <v>1450</v>
      </c>
      <c r="B1451" s="1" t="str">
        <f>CONCATENATE(D1451,"_",IF(E1451&lt;10,CONCATENATE("0",E1451),E1451),"_",H1451,"@",G1451)</f>
        <v>2017_08_ATL@NYJ</v>
      </c>
      <c r="C1451" s="1" t="s">
        <v>1</v>
      </c>
      <c r="D1451">
        <v>2017</v>
      </c>
      <c r="E1451" s="6">
        <v>8</v>
      </c>
      <c r="F1451" s="6">
        <v>8</v>
      </c>
      <c r="G1451" t="s">
        <v>84</v>
      </c>
      <c r="H1451" t="s">
        <v>20</v>
      </c>
      <c r="I1451">
        <v>7</v>
      </c>
      <c r="J1451" t="s">
        <v>339</v>
      </c>
      <c r="K1451" s="1">
        <v>6</v>
      </c>
      <c r="L1451">
        <v>44.5</v>
      </c>
      <c r="M1451">
        <v>20</v>
      </c>
      <c r="N1451">
        <v>25</v>
      </c>
      <c r="O1451" t="str">
        <f>IF(OR(ISBLANK(N1451),ISBLANK(M1451)),"",IF(N1451&gt;(M1451+IF(ISBLANK(K1451),I1451,K1451)),H1451,IF(N1451&lt;(M1451+IF(ISBLANK(K1451),I1451,K1451)),G1451,"na")))</f>
        <v>NYJ</v>
      </c>
      <c r="P1451" t="str">
        <f>IF(OR(ISBLANK(N1451),ISBLANK(M1451)),"",IF(N1451&gt;M1451,H1451,IF(N1451&lt;M1451,G1451,"na")))</f>
        <v>ATL</v>
      </c>
      <c r="Q1451" s="23" t="str">
        <f t="shared" si="44"/>
        <v>O</v>
      </c>
    </row>
    <row r="1452" spans="1:17" x14ac:dyDescent="0.25">
      <c r="A1452">
        <v>1451</v>
      </c>
      <c r="B1452" s="1" t="str">
        <f>CONCATENATE(D1452,"_",IF(E1452&lt;10,CONCATENATE("0",E1452),E1452),"_",H1452,"@",G1452)</f>
        <v>2017_08_HOU@SEA</v>
      </c>
      <c r="C1452" s="1" t="s">
        <v>1</v>
      </c>
      <c r="D1452">
        <v>2017</v>
      </c>
      <c r="E1452" s="6">
        <v>8</v>
      </c>
      <c r="F1452" s="6">
        <v>8</v>
      </c>
      <c r="G1452" t="s">
        <v>89</v>
      </c>
      <c r="H1452" t="s">
        <v>75</v>
      </c>
      <c r="I1452">
        <v>-5.5</v>
      </c>
      <c r="J1452">
        <v>42</v>
      </c>
      <c r="K1452" s="1">
        <v>-6.5</v>
      </c>
      <c r="L1452">
        <v>45.5</v>
      </c>
      <c r="M1452">
        <v>41</v>
      </c>
      <c r="N1452">
        <v>38</v>
      </c>
      <c r="O1452" t="str">
        <f>IF(OR(ISBLANK(N1452),ISBLANK(M1452)),"",IF(N1452&gt;(M1452+IF(ISBLANK(K1452),I1452,K1452)),H1452,IF(N1452&lt;(M1452+IF(ISBLANK(K1452),I1452,K1452)),G1452,"na")))</f>
        <v>HOU</v>
      </c>
      <c r="P1452" t="str">
        <f>IF(OR(ISBLANK(N1452),ISBLANK(M1452)),"",IF(N1452&gt;M1452,H1452,IF(N1452&lt;M1452,G1452,"na")))</f>
        <v>SEA</v>
      </c>
      <c r="Q1452" s="23" t="str">
        <f t="shared" si="44"/>
        <v>O</v>
      </c>
    </row>
    <row r="1453" spans="1:17" x14ac:dyDescent="0.25">
      <c r="A1453">
        <v>1452</v>
      </c>
      <c r="B1453" s="1" t="str">
        <f>CONCATENATE(D1453,"_",IF(E1453&lt;10,CONCATENATE("0",E1453),E1453),"_",H1453,"@",G1453)</f>
        <v>2017_08_DAL@WAS</v>
      </c>
      <c r="C1453" s="1" t="s">
        <v>1</v>
      </c>
      <c r="D1453">
        <v>2017</v>
      </c>
      <c r="E1453" s="6">
        <v>8</v>
      </c>
      <c r="F1453" s="6">
        <v>8</v>
      </c>
      <c r="G1453" t="s">
        <v>94</v>
      </c>
      <c r="H1453" t="s">
        <v>71</v>
      </c>
      <c r="I1453">
        <v>1</v>
      </c>
      <c r="J1453" t="s">
        <v>339</v>
      </c>
      <c r="K1453" s="1">
        <v>2</v>
      </c>
      <c r="L1453">
        <v>47.5</v>
      </c>
      <c r="M1453">
        <v>19</v>
      </c>
      <c r="N1453">
        <v>33</v>
      </c>
      <c r="O1453" t="str">
        <f>IF(OR(ISBLANK(N1453),ISBLANK(M1453)),"",IF(N1453&gt;(M1453+IF(ISBLANK(K1453),I1453,K1453)),H1453,IF(N1453&lt;(M1453+IF(ISBLANK(K1453),I1453,K1453)),G1453,"na")))</f>
        <v>DAL</v>
      </c>
      <c r="P1453" t="str">
        <f>IF(OR(ISBLANK(N1453),ISBLANK(M1453)),"",IF(N1453&gt;M1453,H1453,IF(N1453&lt;M1453,G1453,"na")))</f>
        <v>DAL</v>
      </c>
      <c r="Q1453" s="23" t="str">
        <f t="shared" si="44"/>
        <v>O</v>
      </c>
    </row>
    <row r="1454" spans="1:17" x14ac:dyDescent="0.25">
      <c r="A1454">
        <v>1453</v>
      </c>
      <c r="B1454" s="1" t="str">
        <f>CONCATENATE(D1454,"_",IF(E1454&lt;10,CONCATENATE("0",E1454),E1454),"_",H1454,"@",G1454)</f>
        <v>2017_08_PIT@DET</v>
      </c>
      <c r="C1454" s="1" t="s">
        <v>1</v>
      </c>
      <c r="D1454">
        <v>2017</v>
      </c>
      <c r="E1454" s="6">
        <v>8</v>
      </c>
      <c r="F1454" s="6">
        <v>8</v>
      </c>
      <c r="G1454" t="s">
        <v>73</v>
      </c>
      <c r="H1454" t="s">
        <v>87</v>
      </c>
      <c r="I1454">
        <v>3</v>
      </c>
      <c r="J1454">
        <v>45</v>
      </c>
      <c r="K1454" s="1">
        <v>3</v>
      </c>
      <c r="L1454">
        <v>46</v>
      </c>
      <c r="M1454">
        <v>15</v>
      </c>
      <c r="N1454">
        <v>20</v>
      </c>
      <c r="O1454" t="str">
        <f>IF(OR(ISBLANK(N1454),ISBLANK(M1454)),"",IF(N1454&gt;(M1454+IF(ISBLANK(K1454),I1454,K1454)),H1454,IF(N1454&lt;(M1454+IF(ISBLANK(K1454),I1454,K1454)),G1454,"na")))</f>
        <v>PIT</v>
      </c>
      <c r="P1454" t="str">
        <f>IF(OR(ISBLANK(N1454),ISBLANK(M1454)),"",IF(N1454&gt;M1454,H1454,IF(N1454&lt;M1454,G1454,"na")))</f>
        <v>PIT</v>
      </c>
      <c r="Q1454" s="23" t="str">
        <f t="shared" si="44"/>
        <v>U</v>
      </c>
    </row>
    <row r="1455" spans="1:17" x14ac:dyDescent="0.25">
      <c r="A1455">
        <v>1454</v>
      </c>
      <c r="B1455" s="1" t="str">
        <f>CONCATENATE(D1455,"_",IF(E1455&lt;10,CONCATENATE("0",E1455),E1455),"_",H1455,"@",G1455)</f>
        <v>2017_08_DEN@KCY</v>
      </c>
      <c r="C1455" s="1" t="s">
        <v>1</v>
      </c>
      <c r="D1455">
        <v>2017</v>
      </c>
      <c r="E1455" s="6">
        <v>8</v>
      </c>
      <c r="F1455" s="6">
        <v>8</v>
      </c>
      <c r="G1455" t="s">
        <v>331</v>
      </c>
      <c r="H1455" t="s">
        <v>72</v>
      </c>
      <c r="I1455">
        <v>-7</v>
      </c>
      <c r="J1455">
        <v>43.5</v>
      </c>
      <c r="K1455" s="1">
        <v>-7</v>
      </c>
      <c r="L1455">
        <v>43</v>
      </c>
      <c r="M1455">
        <v>29</v>
      </c>
      <c r="N1455">
        <v>19</v>
      </c>
      <c r="O1455" t="str">
        <f>IF(OR(ISBLANK(N1455),ISBLANK(M1455)),"",IF(N1455&gt;(M1455+IF(ISBLANK(K1455),I1455,K1455)),H1455,IF(N1455&lt;(M1455+IF(ISBLANK(K1455),I1455,K1455)),G1455,"na")))</f>
        <v>KCY</v>
      </c>
      <c r="P1455" t="str">
        <f>IF(OR(ISBLANK(N1455),ISBLANK(M1455)),"",IF(N1455&gt;M1455,H1455,IF(N1455&lt;M1455,G1455,"na")))</f>
        <v>KCY</v>
      </c>
      <c r="Q1455" s="23" t="str">
        <f t="shared" si="44"/>
        <v>O</v>
      </c>
    </row>
    <row r="1456" spans="1:17" x14ac:dyDescent="0.25">
      <c r="A1456">
        <v>1455</v>
      </c>
      <c r="B1456" s="1" t="str">
        <f>CONCATENATE(D1456,"_",IF(E1456&lt;10,CONCATENATE("0",E1456),E1456),"_",H1456,"@",G1456)</f>
        <v>2017_09_BUF@NYJ</v>
      </c>
      <c r="C1456" s="1" t="s">
        <v>1</v>
      </c>
      <c r="D1456">
        <v>2017</v>
      </c>
      <c r="E1456" s="6">
        <v>9</v>
      </c>
      <c r="F1456" s="6">
        <v>9</v>
      </c>
      <c r="G1456" t="s">
        <v>84</v>
      </c>
      <c r="H1456" t="s">
        <v>66</v>
      </c>
      <c r="I1456">
        <v>3.5</v>
      </c>
      <c r="J1456">
        <v>42</v>
      </c>
      <c r="K1456" s="1">
        <v>3.5</v>
      </c>
      <c r="M1456">
        <v>34</v>
      </c>
      <c r="N1456">
        <v>21</v>
      </c>
      <c r="O1456" t="str">
        <f>IF(OR(ISBLANK(N1456),ISBLANK(M1456)),"",IF(N1456&gt;(M1456+IF(ISBLANK(K1456),I1456,K1456)),H1456,IF(N1456&lt;(M1456+IF(ISBLANK(K1456),I1456,K1456)),G1456,"na")))</f>
        <v>NYJ</v>
      </c>
      <c r="P1456" t="str">
        <f>IF(OR(ISBLANK(N1456),ISBLANK(M1456)),"",IF(N1456&gt;M1456,H1456,IF(N1456&lt;M1456,G1456,"na")))</f>
        <v>NYJ</v>
      </c>
      <c r="Q1456" s="23" t="str">
        <f t="shared" si="44"/>
        <v/>
      </c>
    </row>
    <row r="1457" spans="1:17" x14ac:dyDescent="0.25">
      <c r="A1457">
        <v>1456</v>
      </c>
      <c r="B1457" s="1" t="str">
        <f>CONCATENATE(D1457,"_",IF(E1457&lt;10,CONCATENATE("0",E1457),E1457),"_",H1457,"@",G1457)</f>
        <v>2017_09_TBY@NOR</v>
      </c>
      <c r="C1457" s="1" t="s">
        <v>1</v>
      </c>
      <c r="D1457">
        <v>2017</v>
      </c>
      <c r="E1457" s="6">
        <v>9</v>
      </c>
      <c r="F1457" s="6">
        <v>9</v>
      </c>
      <c r="G1457" t="s">
        <v>335</v>
      </c>
      <c r="H1457" t="s">
        <v>334</v>
      </c>
      <c r="I1457">
        <v>-7</v>
      </c>
      <c r="J1457">
        <v>50</v>
      </c>
      <c r="K1457" s="1">
        <v>-7</v>
      </c>
      <c r="L1457">
        <v>52</v>
      </c>
      <c r="M1457">
        <v>30</v>
      </c>
      <c r="N1457">
        <v>10</v>
      </c>
      <c r="O1457" t="str">
        <f>IF(OR(ISBLANK(N1457),ISBLANK(M1457)),"",IF(N1457&gt;(M1457+IF(ISBLANK(K1457),I1457,K1457)),H1457,IF(N1457&lt;(M1457+IF(ISBLANK(K1457),I1457,K1457)),G1457,"na")))</f>
        <v>NOR</v>
      </c>
      <c r="P1457" t="str">
        <f>IF(OR(ISBLANK(N1457),ISBLANK(M1457)),"",IF(N1457&gt;M1457,H1457,IF(N1457&lt;M1457,G1457,"na")))</f>
        <v>NOR</v>
      </c>
      <c r="Q1457" s="23" t="str">
        <f t="shared" si="44"/>
        <v>U</v>
      </c>
    </row>
    <row r="1458" spans="1:17" x14ac:dyDescent="0.25">
      <c r="A1458">
        <v>1457</v>
      </c>
      <c r="B1458" s="1" t="str">
        <f>CONCATENATE(D1458,"_",IF(E1458&lt;10,CONCATENATE("0",E1458),E1458),"_",H1458,"@",G1458)</f>
        <v>2017_09_ATL@CAR</v>
      </c>
      <c r="C1458" s="1" t="s">
        <v>1</v>
      </c>
      <c r="D1458">
        <v>2017</v>
      </c>
      <c r="E1458" s="6">
        <v>9</v>
      </c>
      <c r="F1458" s="6">
        <v>9</v>
      </c>
      <c r="G1458" t="s">
        <v>67</v>
      </c>
      <c r="H1458" t="s">
        <v>20</v>
      </c>
      <c r="I1458">
        <v>-2</v>
      </c>
      <c r="J1458" s="1">
        <v>44</v>
      </c>
      <c r="K1458" s="1">
        <v>2</v>
      </c>
      <c r="L1458" s="1">
        <v>42.5</v>
      </c>
      <c r="M1458" s="1">
        <v>20</v>
      </c>
      <c r="N1458" s="1">
        <v>17</v>
      </c>
      <c r="O1458" t="str">
        <f>IF(OR(ISBLANK(N1458),ISBLANK(M1458)),"",IF(N1458&gt;(M1458+IF(ISBLANK(K1458),I1458,K1458)),H1458,IF(N1458&lt;(M1458+IF(ISBLANK(K1458),I1458,K1458)),G1458,"na")))</f>
        <v>CAR</v>
      </c>
      <c r="P1458" t="str">
        <f>IF(OR(ISBLANK(N1458),ISBLANK(M1458)),"",IF(N1458&gt;M1458,H1458,IF(N1458&lt;M1458,G1458,"na")))</f>
        <v>CAR</v>
      </c>
      <c r="Q1458" s="23" t="str">
        <f t="shared" si="44"/>
        <v>U</v>
      </c>
    </row>
    <row r="1459" spans="1:17" x14ac:dyDescent="0.25">
      <c r="A1459">
        <v>1458</v>
      </c>
      <c r="B1459" s="1" t="str">
        <f>CONCATENATE(D1459,"_",IF(E1459&lt;10,CONCATENATE("0",E1459),E1459),"_",H1459,"@",G1459)</f>
        <v>2017_09_LAR@NYG</v>
      </c>
      <c r="C1459" s="1" t="s">
        <v>1</v>
      </c>
      <c r="D1459">
        <v>2017</v>
      </c>
      <c r="E1459" s="6">
        <v>9</v>
      </c>
      <c r="F1459" s="6">
        <v>9</v>
      </c>
      <c r="G1459" t="s">
        <v>83</v>
      </c>
      <c r="H1459" t="s">
        <v>123</v>
      </c>
      <c r="I1459">
        <v>3.5</v>
      </c>
      <c r="J1459" t="s">
        <v>339</v>
      </c>
      <c r="K1459">
        <v>4.5</v>
      </c>
      <c r="L1459" s="1">
        <v>42</v>
      </c>
      <c r="M1459" s="1">
        <v>17</v>
      </c>
      <c r="N1459" s="1">
        <v>51</v>
      </c>
      <c r="O1459" t="str">
        <f>IF(OR(ISBLANK(N1459),ISBLANK(M1459)),"",IF(N1459&gt;(M1459+IF(ISBLANK(K1459),I1459,K1459)),H1459,IF(N1459&lt;(M1459+IF(ISBLANK(K1459),I1459,K1459)),G1459,"na")))</f>
        <v>LAR</v>
      </c>
      <c r="P1459" t="str">
        <f>IF(OR(ISBLANK(N1459),ISBLANK(M1459)),"",IF(N1459&gt;M1459,H1459,IF(N1459&lt;M1459,G1459,"na")))</f>
        <v>LAR</v>
      </c>
      <c r="Q1459" s="23" t="str">
        <f t="shared" si="44"/>
        <v>O</v>
      </c>
    </row>
    <row r="1460" spans="1:17" x14ac:dyDescent="0.25">
      <c r="A1460">
        <v>1459</v>
      </c>
      <c r="B1460" s="1" t="str">
        <f>CONCATENATE(D1460,"_",IF(E1460&lt;10,CONCATENATE("0",E1460),E1460),"_",H1460,"@",G1460)</f>
        <v>2017_09_BAL@TEN</v>
      </c>
      <c r="C1460" s="1" t="s">
        <v>1</v>
      </c>
      <c r="D1460">
        <v>2017</v>
      </c>
      <c r="E1460" s="6">
        <v>9</v>
      </c>
      <c r="F1460" s="6">
        <v>9</v>
      </c>
      <c r="G1460" t="s">
        <v>93</v>
      </c>
      <c r="H1460" t="s">
        <v>65</v>
      </c>
      <c r="I1460">
        <v>-5.5</v>
      </c>
      <c r="J1460">
        <v>43</v>
      </c>
      <c r="K1460">
        <v>-3.5</v>
      </c>
      <c r="L1460" s="1">
        <v>43</v>
      </c>
      <c r="M1460" s="1">
        <v>23</v>
      </c>
      <c r="N1460" s="1">
        <v>20</v>
      </c>
      <c r="O1460" t="str">
        <f>IF(OR(ISBLANK(N1460),ISBLANK(M1460)),"",IF(N1460&gt;(M1460+IF(ISBLANK(K1460),I1460,K1460)),H1460,IF(N1460&lt;(M1460+IF(ISBLANK(K1460),I1460,K1460)),G1460,"na")))</f>
        <v>BAL</v>
      </c>
      <c r="P1460" t="str">
        <f>IF(OR(ISBLANK(N1460),ISBLANK(M1460)),"",IF(N1460&gt;M1460,H1460,IF(N1460&lt;M1460,G1460,"na")))</f>
        <v>TEN</v>
      </c>
      <c r="Q1460" s="23" t="str">
        <f t="shared" si="44"/>
        <v>E</v>
      </c>
    </row>
    <row r="1461" spans="1:17" x14ac:dyDescent="0.25">
      <c r="A1461">
        <v>1460</v>
      </c>
      <c r="B1461" s="1" t="str">
        <f>CONCATENATE(D1461,"_",IF(E1461&lt;10,CONCATENATE("0",E1461),E1461),"_",H1461,"@",G1461)</f>
        <v>2017_09_CIN@JAX</v>
      </c>
      <c r="C1461" s="1" t="s">
        <v>1</v>
      </c>
      <c r="D1461">
        <v>2017</v>
      </c>
      <c r="E1461" s="6">
        <v>9</v>
      </c>
      <c r="F1461" s="6">
        <v>9</v>
      </c>
      <c r="G1461" t="s">
        <v>77</v>
      </c>
      <c r="H1461" t="s">
        <v>69</v>
      </c>
      <c r="I1461">
        <v>-3.5</v>
      </c>
      <c r="J1461">
        <v>39.5</v>
      </c>
      <c r="K1461">
        <v>-6</v>
      </c>
      <c r="L1461" s="1">
        <v>39</v>
      </c>
      <c r="M1461" s="1">
        <v>23</v>
      </c>
      <c r="N1461" s="1">
        <v>7</v>
      </c>
      <c r="O1461" t="str">
        <f>IF(OR(ISBLANK(N1461),ISBLANK(M1461)),"",IF(N1461&gt;(M1461+IF(ISBLANK(K1461),I1461,K1461)),H1461,IF(N1461&lt;(M1461+IF(ISBLANK(K1461),I1461,K1461)),G1461,"na")))</f>
        <v>JAX</v>
      </c>
      <c r="P1461" t="str">
        <f>IF(OR(ISBLANK(N1461),ISBLANK(M1461)),"",IF(N1461&gt;M1461,H1461,IF(N1461&lt;M1461,G1461,"na")))</f>
        <v>JAX</v>
      </c>
      <c r="Q1461" s="23" t="str">
        <f t="shared" si="44"/>
        <v>U</v>
      </c>
    </row>
    <row r="1462" spans="1:17" x14ac:dyDescent="0.25">
      <c r="A1462">
        <v>1461</v>
      </c>
      <c r="B1462" s="1" t="str">
        <f>CONCATENATE(D1462,"_",IF(E1462&lt;10,CONCATENATE("0",E1462),E1462),"_",H1462,"@",G1462)</f>
        <v>2017_09_DEN@PHI</v>
      </c>
      <c r="C1462" s="1" t="s">
        <v>1</v>
      </c>
      <c r="D1462">
        <v>2017</v>
      </c>
      <c r="E1462" s="6">
        <v>9</v>
      </c>
      <c r="F1462" s="6">
        <v>9</v>
      </c>
      <c r="G1462" t="s">
        <v>86</v>
      </c>
      <c r="H1462" t="s">
        <v>72</v>
      </c>
      <c r="I1462">
        <v>-7.5</v>
      </c>
      <c r="J1462" t="s">
        <v>339</v>
      </c>
      <c r="K1462">
        <v>-7.5</v>
      </c>
      <c r="L1462">
        <v>41.5</v>
      </c>
      <c r="M1462" s="1">
        <v>51</v>
      </c>
      <c r="N1462" s="1">
        <v>23</v>
      </c>
      <c r="O1462" t="str">
        <f>IF(OR(ISBLANK(N1462),ISBLANK(M1462)),"",IF(N1462&gt;(M1462+IF(ISBLANK(K1462),I1462,K1462)),H1462,IF(N1462&lt;(M1462+IF(ISBLANK(K1462),I1462,K1462)),G1462,"na")))</f>
        <v>PHI</v>
      </c>
      <c r="P1462" t="str">
        <f>IF(OR(ISBLANK(N1462),ISBLANK(M1462)),"",IF(N1462&gt;M1462,H1462,IF(N1462&lt;M1462,G1462,"na")))</f>
        <v>PHI</v>
      </c>
      <c r="Q1462" s="23" t="str">
        <f t="shared" si="44"/>
        <v>O</v>
      </c>
    </row>
    <row r="1463" spans="1:17" x14ac:dyDescent="0.25">
      <c r="A1463">
        <v>1462</v>
      </c>
      <c r="B1463" s="1" t="str">
        <f>CONCATENATE(D1463,"_",IF(E1463&lt;10,CONCATENATE("0",E1463),E1463),"_",H1463,"@",G1463)</f>
        <v>2017_09_IND@HOU</v>
      </c>
      <c r="C1463" s="1" t="s">
        <v>1</v>
      </c>
      <c r="D1463">
        <v>2017</v>
      </c>
      <c r="E1463" s="6">
        <v>9</v>
      </c>
      <c r="F1463" s="6">
        <v>9</v>
      </c>
      <c r="G1463" t="s">
        <v>75</v>
      </c>
      <c r="H1463" t="s">
        <v>76</v>
      </c>
      <c r="I1463">
        <v>-13</v>
      </c>
      <c r="J1463">
        <v>48</v>
      </c>
      <c r="K1463">
        <v>-7.5</v>
      </c>
      <c r="L1463">
        <v>45.5</v>
      </c>
      <c r="M1463" s="1">
        <v>14</v>
      </c>
      <c r="N1463" s="1">
        <v>20</v>
      </c>
      <c r="O1463" t="str">
        <f>IF(OR(ISBLANK(N1463),ISBLANK(M1463)),"",IF(N1463&gt;(M1463+IF(ISBLANK(K1463),I1463,K1463)),H1463,IF(N1463&lt;(M1463+IF(ISBLANK(K1463),I1463,K1463)),G1463,"na")))</f>
        <v>IND</v>
      </c>
      <c r="P1463" t="str">
        <f>IF(OR(ISBLANK(N1463),ISBLANK(M1463)),"",IF(N1463&gt;M1463,H1463,IF(N1463&lt;M1463,G1463,"na")))</f>
        <v>IND</v>
      </c>
      <c r="Q1463" s="23" t="str">
        <f t="shared" si="44"/>
        <v>U</v>
      </c>
    </row>
    <row r="1464" spans="1:17" x14ac:dyDescent="0.25">
      <c r="A1464">
        <v>1463</v>
      </c>
      <c r="B1464" s="1" t="str">
        <f>CONCATENATE(D1464,"_",IF(E1464&lt;10,CONCATENATE("0",E1464),E1464),"_",H1464,"@",G1464)</f>
        <v>2017_09_WAS@SEA</v>
      </c>
      <c r="C1464" s="1" t="s">
        <v>1</v>
      </c>
      <c r="D1464">
        <v>2017</v>
      </c>
      <c r="E1464" s="6">
        <v>9</v>
      </c>
      <c r="F1464" s="6">
        <v>9</v>
      </c>
      <c r="G1464" t="s">
        <v>89</v>
      </c>
      <c r="H1464" t="s">
        <v>94</v>
      </c>
      <c r="I1464">
        <v>-7</v>
      </c>
      <c r="J1464">
        <v>45</v>
      </c>
      <c r="K1464">
        <v>-7</v>
      </c>
      <c r="L1464">
        <v>45</v>
      </c>
      <c r="M1464" s="1">
        <v>14</v>
      </c>
      <c r="N1464" s="1">
        <v>17</v>
      </c>
      <c r="O1464" t="str">
        <f>IF(OR(ISBLANK(N1464),ISBLANK(M1464)),"",IF(N1464&gt;(M1464+IF(ISBLANK(K1464),I1464,K1464)),H1464,IF(N1464&lt;(M1464+IF(ISBLANK(K1464),I1464,K1464)),G1464,"na")))</f>
        <v>WAS</v>
      </c>
      <c r="P1464" t="str">
        <f>IF(OR(ISBLANK(N1464),ISBLANK(M1464)),"",IF(N1464&gt;M1464,H1464,IF(N1464&lt;M1464,G1464,"na")))</f>
        <v>WAS</v>
      </c>
      <c r="Q1464" s="23" t="str">
        <f t="shared" si="44"/>
        <v>U</v>
      </c>
    </row>
    <row r="1465" spans="1:17" x14ac:dyDescent="0.25">
      <c r="A1465">
        <v>1464</v>
      </c>
      <c r="B1465" s="1" t="str">
        <f>CONCATENATE(D1465,"_",IF(E1465&lt;10,CONCATENATE("0",E1465),E1465),"_",H1465,"@",G1465)</f>
        <v>2017_09_ARI@SFO</v>
      </c>
      <c r="C1465" s="1" t="s">
        <v>1</v>
      </c>
      <c r="D1465">
        <v>2017</v>
      </c>
      <c r="E1465" s="6">
        <v>9</v>
      </c>
      <c r="F1465" s="6">
        <v>9</v>
      </c>
      <c r="G1465" t="s">
        <v>333</v>
      </c>
      <c r="H1465" t="s">
        <v>64</v>
      </c>
      <c r="I1465">
        <v>2.5</v>
      </c>
      <c r="J1465">
        <v>39.5</v>
      </c>
      <c r="K1465">
        <v>2.5</v>
      </c>
      <c r="L1465">
        <v>39.5</v>
      </c>
      <c r="M1465" s="1">
        <v>10</v>
      </c>
      <c r="N1465" s="1">
        <v>20</v>
      </c>
      <c r="O1465" t="str">
        <f>IF(OR(ISBLANK(N1465),ISBLANK(M1465)),"",IF(N1465&gt;(M1465+IF(ISBLANK(K1465),I1465,K1465)),H1465,IF(N1465&lt;(M1465+IF(ISBLANK(K1465),I1465,K1465)),G1465,"na")))</f>
        <v>ARI</v>
      </c>
      <c r="P1465" t="str">
        <f>IF(OR(ISBLANK(N1465),ISBLANK(M1465)),"",IF(N1465&gt;M1465,H1465,IF(N1465&lt;M1465,G1465,"na")))</f>
        <v>ARI</v>
      </c>
      <c r="Q1465" s="23" t="str">
        <f t="shared" si="44"/>
        <v>U</v>
      </c>
    </row>
    <row r="1466" spans="1:17" x14ac:dyDescent="0.25">
      <c r="A1466">
        <v>1465</v>
      </c>
      <c r="B1466" s="1" t="str">
        <f>CONCATENATE(D1466,"_",IF(E1466&lt;10,CONCATENATE("0",E1466),E1466),"_",H1466,"@",G1466)</f>
        <v>2017_09_KCY@DAL</v>
      </c>
      <c r="C1466" s="1" t="s">
        <v>1</v>
      </c>
      <c r="D1466">
        <v>2017</v>
      </c>
      <c r="E1466" s="6">
        <v>9</v>
      </c>
      <c r="F1466" s="6">
        <v>9</v>
      </c>
      <c r="G1466" t="s">
        <v>71</v>
      </c>
      <c r="H1466" t="s">
        <v>331</v>
      </c>
      <c r="I1466">
        <v>-1.5</v>
      </c>
      <c r="J1466" t="s">
        <v>339</v>
      </c>
      <c r="K1466">
        <v>-2.5</v>
      </c>
      <c r="L1466">
        <v>53.5</v>
      </c>
      <c r="M1466" s="1">
        <v>28</v>
      </c>
      <c r="N1466" s="1">
        <v>17</v>
      </c>
      <c r="O1466" t="str">
        <f>IF(OR(ISBLANK(N1466),ISBLANK(M1466)),"",IF(N1466&gt;(M1466+IF(ISBLANK(K1466),I1466,K1466)),H1466,IF(N1466&lt;(M1466+IF(ISBLANK(K1466),I1466,K1466)),G1466,"na")))</f>
        <v>DAL</v>
      </c>
      <c r="P1466" t="str">
        <f>IF(OR(ISBLANK(N1466),ISBLANK(M1466)),"",IF(N1466&gt;M1466,H1466,IF(N1466&lt;M1466,G1466,"na")))</f>
        <v>DAL</v>
      </c>
      <c r="Q1466" s="23" t="str">
        <f t="shared" si="44"/>
        <v>U</v>
      </c>
    </row>
    <row r="1467" spans="1:17" x14ac:dyDescent="0.25">
      <c r="A1467">
        <v>1466</v>
      </c>
      <c r="B1467" s="1" t="str">
        <f>CONCATENATE(D1467,"_",IF(E1467&lt;10,CONCATENATE("0",E1467),E1467),"_",H1467,"@",G1467)</f>
        <v>2017_09_OAK@MIA</v>
      </c>
      <c r="C1467" s="1" t="s">
        <v>1</v>
      </c>
      <c r="D1467">
        <v>2017</v>
      </c>
      <c r="E1467" s="6">
        <v>9</v>
      </c>
      <c r="F1467" s="6">
        <v>9</v>
      </c>
      <c r="G1467" t="s">
        <v>79</v>
      </c>
      <c r="H1467" t="s">
        <v>85</v>
      </c>
      <c r="I1467">
        <v>2.5</v>
      </c>
      <c r="J1467">
        <v>43.5</v>
      </c>
      <c r="K1467">
        <v>3</v>
      </c>
      <c r="L1467">
        <v>44</v>
      </c>
      <c r="M1467" s="1">
        <v>24</v>
      </c>
      <c r="N1467" s="1">
        <v>27</v>
      </c>
      <c r="O1467" t="str">
        <f>IF(OR(ISBLANK(N1467),ISBLANK(M1467)),"",IF(N1467&gt;(M1467+IF(ISBLANK(K1467),I1467,K1467)),H1467,IF(N1467&lt;(M1467+IF(ISBLANK(K1467),I1467,K1467)),G1467,"na")))</f>
        <v>na</v>
      </c>
      <c r="P1467" t="str">
        <f>IF(OR(ISBLANK(N1467),ISBLANK(M1467)),"",IF(N1467&gt;M1467,H1467,IF(N1467&lt;M1467,G1467,"na")))</f>
        <v>OAK</v>
      </c>
      <c r="Q1467" s="23" t="str">
        <f t="shared" si="44"/>
        <v>O</v>
      </c>
    </row>
    <row r="1468" spans="1:17" x14ac:dyDescent="0.25">
      <c r="A1468">
        <v>1467</v>
      </c>
      <c r="B1468" s="1" t="str">
        <f>CONCATENATE(D1468,"_",IF(E1468&lt;10,CONCATENATE("0",E1468),E1468),"_",H1468,"@",G1468)</f>
        <v>2017_09_DET@GBY</v>
      </c>
      <c r="C1468" s="1" t="s">
        <v>1</v>
      </c>
      <c r="D1468">
        <v>2017</v>
      </c>
      <c r="E1468" s="6">
        <v>9</v>
      </c>
      <c r="F1468" s="6">
        <v>9</v>
      </c>
      <c r="G1468" t="s">
        <v>330</v>
      </c>
      <c r="H1468" t="s">
        <v>73</v>
      </c>
      <c r="I1468">
        <v>0</v>
      </c>
      <c r="J1468" t="s">
        <v>339</v>
      </c>
      <c r="K1468">
        <v>2</v>
      </c>
      <c r="L1468">
        <v>43.5</v>
      </c>
      <c r="M1468" s="1">
        <v>17</v>
      </c>
      <c r="N1468" s="1">
        <v>30</v>
      </c>
      <c r="O1468" t="str">
        <f>IF(OR(ISBLANK(N1468),ISBLANK(M1468)),"",IF(N1468&gt;(M1468+IF(ISBLANK(K1468),I1468,K1468)),H1468,IF(N1468&lt;(M1468+IF(ISBLANK(K1468),I1468,K1468)),G1468,"na")))</f>
        <v>DET</v>
      </c>
      <c r="P1468" t="str">
        <f>IF(OR(ISBLANK(N1468),ISBLANK(M1468)),"",IF(N1468&gt;M1468,H1468,IF(N1468&lt;M1468,G1468,"na")))</f>
        <v>DET</v>
      </c>
      <c r="Q1468" s="23" t="str">
        <f t="shared" si="44"/>
        <v>O</v>
      </c>
    </row>
    <row r="1469" spans="1:17" x14ac:dyDescent="0.25">
      <c r="A1469">
        <v>1468</v>
      </c>
      <c r="B1469" s="1" t="str">
        <f>CONCATENATE(D1469,"_",IF(E1469&lt;10,CONCATENATE("0",E1469),E1469),"_",H1469,"@",G1469)</f>
        <v>2017_10_SEA@ARI</v>
      </c>
      <c r="C1469" s="1" t="s">
        <v>1</v>
      </c>
      <c r="D1469">
        <v>2017</v>
      </c>
      <c r="E1469" s="6">
        <v>10</v>
      </c>
      <c r="F1469" s="6">
        <v>10</v>
      </c>
      <c r="G1469" t="s">
        <v>64</v>
      </c>
      <c r="H1469" t="s">
        <v>89</v>
      </c>
      <c r="I1469">
        <v>6</v>
      </c>
      <c r="J1469">
        <v>42.5</v>
      </c>
      <c r="K1469">
        <v>6.5</v>
      </c>
      <c r="M1469">
        <v>16</v>
      </c>
      <c r="N1469">
        <v>22</v>
      </c>
      <c r="O1469" t="str">
        <f>IF(OR(ISBLANK(N1469),ISBLANK(M1469)),"",IF(N1469&gt;(M1469+IF(ISBLANK(K1469),I1469,K1469)),H1469,IF(N1469&lt;(M1469+IF(ISBLANK(K1469),I1469,K1469)),G1469,"na")))</f>
        <v>ARI</v>
      </c>
      <c r="P1469" t="str">
        <f>IF(OR(ISBLANK(N1469),ISBLANK(M1469)),"",IF(N1469&gt;M1469,H1469,IF(N1469&lt;M1469,G1469,"na")))</f>
        <v>SEA</v>
      </c>
      <c r="Q1469" s="23" t="str">
        <f t="shared" si="44"/>
        <v/>
      </c>
    </row>
    <row r="1470" spans="1:17" x14ac:dyDescent="0.25">
      <c r="A1470">
        <v>1469</v>
      </c>
      <c r="B1470" s="1" t="str">
        <f>CONCATENATE(D1470,"_",IF(E1470&lt;10,CONCATENATE("0",E1470),E1470),"_",H1470,"@",G1470)</f>
        <v>2017_10_NYJ@TBY</v>
      </c>
      <c r="C1470" s="1" t="s">
        <v>1</v>
      </c>
      <c r="D1470">
        <v>2017</v>
      </c>
      <c r="E1470" s="6">
        <v>10</v>
      </c>
      <c r="F1470" s="6">
        <v>10</v>
      </c>
      <c r="G1470" t="s">
        <v>334</v>
      </c>
      <c r="H1470" t="s">
        <v>84</v>
      </c>
      <c r="I1470">
        <v>0</v>
      </c>
      <c r="J1470" t="s">
        <v>339</v>
      </c>
      <c r="K1470">
        <v>2</v>
      </c>
      <c r="L1470">
        <v>43.5</v>
      </c>
      <c r="M1470">
        <v>15</v>
      </c>
      <c r="N1470">
        <v>10</v>
      </c>
      <c r="O1470" t="str">
        <f>IF(OR(ISBLANK(N1470),ISBLANK(M1470)),"",IF(N1470&gt;(M1470+IF(ISBLANK(K1470),I1470,K1470)),H1470,IF(N1470&lt;(M1470+IF(ISBLANK(K1470),I1470,K1470)),G1470,"na")))</f>
        <v>TBY</v>
      </c>
      <c r="P1470" t="str">
        <f>IF(OR(ISBLANK(N1470),ISBLANK(M1470)),"",IF(N1470&gt;M1470,H1470,IF(N1470&lt;M1470,G1470,"na")))</f>
        <v>TBY</v>
      </c>
      <c r="Q1470" s="23" t="str">
        <f t="shared" si="44"/>
        <v>U</v>
      </c>
    </row>
    <row r="1471" spans="1:17" x14ac:dyDescent="0.25">
      <c r="A1471">
        <v>1470</v>
      </c>
      <c r="B1471" s="1" t="str">
        <f>CONCATENATE(D1471,"_",IF(E1471&lt;10,CONCATENATE("0",E1471),E1471),"_",H1471,"@",G1471)</f>
        <v>2017_10_NOR@BUF</v>
      </c>
      <c r="C1471" s="1" t="s">
        <v>1</v>
      </c>
      <c r="D1471">
        <v>2017</v>
      </c>
      <c r="E1471" s="6">
        <v>10</v>
      </c>
      <c r="F1471" s="6">
        <v>10</v>
      </c>
      <c r="G1471" t="s">
        <v>66</v>
      </c>
      <c r="H1471" t="s">
        <v>335</v>
      </c>
      <c r="I1471">
        <v>2</v>
      </c>
      <c r="J1471">
        <v>47.5</v>
      </c>
      <c r="K1471">
        <v>3</v>
      </c>
      <c r="L1471">
        <v>48</v>
      </c>
      <c r="M1471">
        <v>10</v>
      </c>
      <c r="N1471">
        <v>47</v>
      </c>
      <c r="O1471" t="str">
        <f>IF(OR(ISBLANK(N1471),ISBLANK(M1471)),"",IF(N1471&gt;(M1471+IF(ISBLANK(K1471),I1471,K1471)),H1471,IF(N1471&lt;(M1471+IF(ISBLANK(K1471),I1471,K1471)),G1471,"na")))</f>
        <v>NOR</v>
      </c>
      <c r="P1471" t="str">
        <f>IF(OR(ISBLANK(N1471),ISBLANK(M1471)),"",IF(N1471&gt;M1471,H1471,IF(N1471&lt;M1471,G1471,"na")))</f>
        <v>NOR</v>
      </c>
      <c r="Q1471" s="23" t="str">
        <f t="shared" si="44"/>
        <v>O</v>
      </c>
    </row>
    <row r="1472" spans="1:17" x14ac:dyDescent="0.25">
      <c r="A1472">
        <v>1471</v>
      </c>
      <c r="B1472" s="1" t="str">
        <f>CONCATENATE(D1472,"_",IF(E1472&lt;10,CONCATENATE("0",E1472),E1472),"_",H1472,"@",G1472)</f>
        <v>2017_10_CLE@DET</v>
      </c>
      <c r="C1472" s="1" t="s">
        <v>1</v>
      </c>
      <c r="D1472">
        <v>2017</v>
      </c>
      <c r="E1472" s="6">
        <v>10</v>
      </c>
      <c r="F1472" s="6">
        <v>10</v>
      </c>
      <c r="G1472" t="s">
        <v>73</v>
      </c>
      <c r="H1472" t="s">
        <v>70</v>
      </c>
      <c r="I1472">
        <v>-9.5</v>
      </c>
      <c r="J1472" t="s">
        <v>339</v>
      </c>
      <c r="K1472">
        <v>-11</v>
      </c>
      <c r="L1472">
        <v>43.5</v>
      </c>
      <c r="M1472">
        <v>38</v>
      </c>
      <c r="N1472">
        <v>24</v>
      </c>
      <c r="O1472" t="str">
        <f>IF(OR(ISBLANK(N1472),ISBLANK(M1472)),"",IF(N1472&gt;(M1472+IF(ISBLANK(K1472),I1472,K1472)),H1472,IF(N1472&lt;(M1472+IF(ISBLANK(K1472),I1472,K1472)),G1472,"na")))</f>
        <v>DET</v>
      </c>
      <c r="P1472" t="str">
        <f>IF(OR(ISBLANK(N1472),ISBLANK(M1472)),"",IF(N1472&gt;M1472,H1472,IF(N1472&lt;M1472,G1472,"na")))</f>
        <v>DET</v>
      </c>
      <c r="Q1472" s="23" t="str">
        <f t="shared" si="44"/>
        <v>O</v>
      </c>
    </row>
    <row r="1473" spans="1:17" x14ac:dyDescent="0.25">
      <c r="A1473">
        <v>1472</v>
      </c>
      <c r="B1473" s="1" t="str">
        <f>CONCATENATE(D1473,"_",IF(E1473&lt;10,CONCATENATE("0",E1473),E1473),"_",H1473,"@",G1473)</f>
        <v>2017_10_CIN@TEN</v>
      </c>
      <c r="C1473" s="1" t="s">
        <v>1</v>
      </c>
      <c r="D1473">
        <v>2017</v>
      </c>
      <c r="E1473" s="6">
        <v>10</v>
      </c>
      <c r="F1473" s="6">
        <v>10</v>
      </c>
      <c r="G1473" t="s">
        <v>93</v>
      </c>
      <c r="H1473" t="s">
        <v>69</v>
      </c>
      <c r="I1473">
        <v>-5.5</v>
      </c>
      <c r="J1473">
        <v>40.5</v>
      </c>
      <c r="K1473">
        <v>-4.5</v>
      </c>
      <c r="L1473">
        <v>40.5</v>
      </c>
      <c r="M1473">
        <v>24</v>
      </c>
      <c r="N1473">
        <v>20</v>
      </c>
      <c r="O1473" t="str">
        <f>IF(OR(ISBLANK(N1473),ISBLANK(M1473)),"",IF(N1473&gt;(M1473+IF(ISBLANK(K1473),I1473,K1473)),H1473,IF(N1473&lt;(M1473+IF(ISBLANK(K1473),I1473,K1473)),G1473,"na")))</f>
        <v>CIN</v>
      </c>
      <c r="P1473" t="str">
        <f>IF(OR(ISBLANK(N1473),ISBLANK(M1473)),"",IF(N1473&gt;M1473,H1473,IF(N1473&lt;M1473,G1473,"na")))</f>
        <v>TEN</v>
      </c>
      <c r="Q1473" s="23" t="str">
        <f t="shared" si="44"/>
        <v>O</v>
      </c>
    </row>
    <row r="1474" spans="1:17" x14ac:dyDescent="0.25">
      <c r="A1474">
        <v>1473</v>
      </c>
      <c r="B1474" s="1" t="str">
        <f>CONCATENATE(D1474,"_",IF(E1474&lt;10,CONCATENATE("0",E1474),E1474),"_",H1474,"@",G1474)</f>
        <v>2017_10_GBY@CHI</v>
      </c>
      <c r="C1474" s="1" t="s">
        <v>1</v>
      </c>
      <c r="D1474">
        <v>2017</v>
      </c>
      <c r="E1474" s="6">
        <v>10</v>
      </c>
      <c r="F1474" s="6">
        <v>10</v>
      </c>
      <c r="G1474" t="s">
        <v>68</v>
      </c>
      <c r="H1474" t="s">
        <v>330</v>
      </c>
      <c r="I1474">
        <v>-3</v>
      </c>
      <c r="J1474" t="s">
        <v>339</v>
      </c>
      <c r="K1474">
        <v>-5.5</v>
      </c>
      <c r="L1474">
        <v>37.5</v>
      </c>
      <c r="M1474">
        <v>16</v>
      </c>
      <c r="N1474">
        <v>23</v>
      </c>
      <c r="O1474" t="str">
        <f>IF(OR(ISBLANK(N1474),ISBLANK(M1474)),"",IF(N1474&gt;(M1474+IF(ISBLANK(K1474),I1474,K1474)),H1474,IF(N1474&lt;(M1474+IF(ISBLANK(K1474),I1474,K1474)),G1474,"na")))</f>
        <v>GBY</v>
      </c>
      <c r="P1474" t="str">
        <f>IF(OR(ISBLANK(N1474),ISBLANK(M1474)),"",IF(N1474&gt;M1474,H1474,IF(N1474&lt;M1474,G1474,"na")))</f>
        <v>GBY</v>
      </c>
      <c r="Q1474" s="23" t="str">
        <f t="shared" si="44"/>
        <v>O</v>
      </c>
    </row>
    <row r="1475" spans="1:17" x14ac:dyDescent="0.25">
      <c r="A1475">
        <v>1474</v>
      </c>
      <c r="B1475" s="1" t="str">
        <f>CONCATENATE(D1475,"_",IF(E1475&lt;10,CONCATENATE("0",E1475),E1475),"_",H1475,"@",G1475)</f>
        <v>2017_10_LAC@JAX</v>
      </c>
      <c r="C1475" s="1" t="s">
        <v>1</v>
      </c>
      <c r="D1475">
        <v>2017</v>
      </c>
      <c r="E1475" s="6">
        <v>10</v>
      </c>
      <c r="F1475" s="6">
        <v>10</v>
      </c>
      <c r="G1475" t="s">
        <v>77</v>
      </c>
      <c r="H1475" t="s">
        <v>122</v>
      </c>
      <c r="I1475">
        <v>-4.5</v>
      </c>
      <c r="J1475">
        <v>41.5</v>
      </c>
      <c r="K1475">
        <v>-5</v>
      </c>
      <c r="L1475">
        <v>41</v>
      </c>
      <c r="M1475">
        <v>20</v>
      </c>
      <c r="N1475">
        <v>17</v>
      </c>
      <c r="O1475" t="str">
        <f>IF(OR(ISBLANK(N1475),ISBLANK(M1475)),"",IF(N1475&gt;(M1475+IF(ISBLANK(K1475),I1475,K1475)),H1475,IF(N1475&lt;(M1475+IF(ISBLANK(K1475),I1475,K1475)),G1475,"na")))</f>
        <v>LAC</v>
      </c>
      <c r="P1475" t="str">
        <f>IF(OR(ISBLANK(N1475),ISBLANK(M1475)),"",IF(N1475&gt;M1475,H1475,IF(N1475&lt;M1475,G1475,"na")))</f>
        <v>JAX</v>
      </c>
      <c r="Q1475" s="23" t="str">
        <f t="shared" ref="Q1475:Q1538" si="45">IF(OR(ISBLANK(M1475),ISBLANK(N1475),ISBLANK(L1475)),"",IF(L1475&gt;SUM(M1475:N1475),"U",IF(L1475&lt;SUM(M1475:N1475),"O","E")))</f>
        <v>U</v>
      </c>
    </row>
    <row r="1476" spans="1:17" x14ac:dyDescent="0.25">
      <c r="A1476">
        <v>1475</v>
      </c>
      <c r="B1476" s="1" t="str">
        <f>CONCATENATE(D1476,"_",IF(E1476&lt;10,CONCATENATE("0",E1476),E1476),"_",H1476,"@",G1476)</f>
        <v>2017_10_MIN@WAS</v>
      </c>
      <c r="C1476" s="1" t="s">
        <v>1</v>
      </c>
      <c r="D1476">
        <v>2017</v>
      </c>
      <c r="E1476" s="6">
        <v>10</v>
      </c>
      <c r="F1476" s="6">
        <v>10</v>
      </c>
      <c r="G1476" t="s">
        <v>94</v>
      </c>
      <c r="H1476" t="s">
        <v>80</v>
      </c>
      <c r="I1476">
        <v>2</v>
      </c>
      <c r="J1476">
        <v>42.5</v>
      </c>
      <c r="K1476">
        <v>2</v>
      </c>
      <c r="L1476">
        <v>43.5</v>
      </c>
      <c r="M1476">
        <v>30</v>
      </c>
      <c r="N1476">
        <v>38</v>
      </c>
      <c r="O1476" t="str">
        <f>IF(OR(ISBLANK(N1476),ISBLANK(M1476)),"",IF(N1476&gt;(M1476+IF(ISBLANK(K1476),I1476,K1476)),H1476,IF(N1476&lt;(M1476+IF(ISBLANK(K1476),I1476,K1476)),G1476,"na")))</f>
        <v>MIN</v>
      </c>
      <c r="P1476" t="str">
        <f>IF(OR(ISBLANK(N1476),ISBLANK(M1476)),"",IF(N1476&gt;M1476,H1476,IF(N1476&lt;M1476,G1476,"na")))</f>
        <v>MIN</v>
      </c>
      <c r="Q1476" s="23" t="str">
        <f t="shared" si="45"/>
        <v>O</v>
      </c>
    </row>
    <row r="1477" spans="1:17" x14ac:dyDescent="0.25">
      <c r="A1477">
        <v>1476</v>
      </c>
      <c r="B1477" s="1" t="str">
        <f>CONCATENATE(D1477,"_",IF(E1477&lt;10,CONCATENATE("0",E1477),E1477),"_",H1477,"@",G1477)</f>
        <v>2017_10_PIT@IND</v>
      </c>
      <c r="C1477" s="1" t="s">
        <v>1</v>
      </c>
      <c r="D1477">
        <v>2017</v>
      </c>
      <c r="E1477" s="6">
        <v>10</v>
      </c>
      <c r="F1477" s="6">
        <v>10</v>
      </c>
      <c r="G1477" t="s">
        <v>76</v>
      </c>
      <c r="H1477" t="s">
        <v>87</v>
      </c>
      <c r="I1477">
        <v>10</v>
      </c>
      <c r="J1477">
        <v>-43</v>
      </c>
      <c r="K1477">
        <v>10</v>
      </c>
      <c r="L1477">
        <v>45</v>
      </c>
      <c r="M1477">
        <v>17</v>
      </c>
      <c r="N1477">
        <v>20</v>
      </c>
      <c r="O1477" t="str">
        <f>IF(OR(ISBLANK(N1477),ISBLANK(M1477)),"",IF(N1477&gt;(M1477+IF(ISBLANK(K1477),I1477,K1477)),H1477,IF(N1477&lt;(M1477+IF(ISBLANK(K1477),I1477,K1477)),G1477,"na")))</f>
        <v>IND</v>
      </c>
      <c r="P1477" t="str">
        <f>IF(OR(ISBLANK(N1477),ISBLANK(M1477)),"",IF(N1477&gt;M1477,H1477,IF(N1477&lt;M1477,G1477,"na")))</f>
        <v>PIT</v>
      </c>
      <c r="Q1477" s="23" t="str">
        <f t="shared" si="45"/>
        <v>U</v>
      </c>
    </row>
    <row r="1478" spans="1:17" x14ac:dyDescent="0.25">
      <c r="A1478">
        <v>1477</v>
      </c>
      <c r="B1478" s="1" t="str">
        <f>CONCATENATE(D1478,"_",IF(E1478&lt;10,CONCATENATE("0",E1478),E1478),"_",H1478,"@",G1478)</f>
        <v>2017_10_HOU@LAR</v>
      </c>
      <c r="C1478" s="1" t="s">
        <v>1</v>
      </c>
      <c r="D1478">
        <v>2017</v>
      </c>
      <c r="E1478" s="6">
        <v>10</v>
      </c>
      <c r="F1478" s="6">
        <v>10</v>
      </c>
      <c r="G1478" t="s">
        <v>123</v>
      </c>
      <c r="H1478" t="s">
        <v>75</v>
      </c>
      <c r="I1478">
        <v>-11</v>
      </c>
      <c r="J1478">
        <v>47</v>
      </c>
      <c r="K1478">
        <v>-12</v>
      </c>
      <c r="L1478">
        <v>46</v>
      </c>
      <c r="M1478">
        <v>33</v>
      </c>
      <c r="N1478">
        <v>7</v>
      </c>
      <c r="O1478" t="str">
        <f>IF(OR(ISBLANK(N1478),ISBLANK(M1478)),"",IF(N1478&gt;(M1478+IF(ISBLANK(K1478),I1478,K1478)),H1478,IF(N1478&lt;(M1478+IF(ISBLANK(K1478),I1478,K1478)),G1478,"na")))</f>
        <v>LAR</v>
      </c>
      <c r="P1478" t="str">
        <f>IF(OR(ISBLANK(N1478),ISBLANK(M1478)),"",IF(N1478&gt;M1478,H1478,IF(N1478&lt;M1478,G1478,"na")))</f>
        <v>LAR</v>
      </c>
      <c r="Q1478" s="23" t="str">
        <f t="shared" si="45"/>
        <v>U</v>
      </c>
    </row>
    <row r="1479" spans="1:17" x14ac:dyDescent="0.25">
      <c r="A1479">
        <v>1478</v>
      </c>
      <c r="B1479" s="1" t="str">
        <f>CONCATENATE(D1479,"_",IF(E1479&lt;10,CONCATENATE("0",E1479),E1479),"_",H1479,"@",G1479)</f>
        <v>2017_10_NYG@SFO</v>
      </c>
      <c r="C1479" s="1" t="s">
        <v>1</v>
      </c>
      <c r="D1479">
        <v>2017</v>
      </c>
      <c r="E1479" s="6">
        <v>10</v>
      </c>
      <c r="F1479" s="6">
        <v>10</v>
      </c>
      <c r="G1479" t="s">
        <v>333</v>
      </c>
      <c r="H1479" t="s">
        <v>83</v>
      </c>
      <c r="I1479">
        <v>-1</v>
      </c>
      <c r="J1479">
        <v>42</v>
      </c>
      <c r="K1479">
        <v>2.5</v>
      </c>
      <c r="L1479">
        <v>42</v>
      </c>
      <c r="M1479">
        <v>31</v>
      </c>
      <c r="N1479">
        <v>21</v>
      </c>
      <c r="O1479" t="str">
        <f>IF(OR(ISBLANK(N1479),ISBLANK(M1479)),"",IF(N1479&gt;(M1479+IF(ISBLANK(K1479),I1479,K1479)),H1479,IF(N1479&lt;(M1479+IF(ISBLANK(K1479),I1479,K1479)),G1479,"na")))</f>
        <v>SFO</v>
      </c>
      <c r="P1479" t="str">
        <f>IF(OR(ISBLANK(N1479),ISBLANK(M1479)),"",IF(N1479&gt;M1479,H1479,IF(N1479&lt;M1479,G1479,"na")))</f>
        <v>SFO</v>
      </c>
      <c r="Q1479" s="23" t="str">
        <f t="shared" si="45"/>
        <v>O</v>
      </c>
    </row>
    <row r="1480" spans="1:17" x14ac:dyDescent="0.25">
      <c r="A1480">
        <v>1479</v>
      </c>
      <c r="B1480" s="1" t="str">
        <f>CONCATENATE(D1480,"_",IF(E1480&lt;10,CONCATENATE("0",E1480),E1480),"_",H1480,"@",G1480)</f>
        <v>2017_10_DAL@ATL</v>
      </c>
      <c r="C1480" s="1" t="s">
        <v>1</v>
      </c>
      <c r="D1480">
        <v>2017</v>
      </c>
      <c r="E1480" s="6">
        <v>10</v>
      </c>
      <c r="F1480" s="6">
        <v>10</v>
      </c>
      <c r="G1480" t="s">
        <v>20</v>
      </c>
      <c r="H1480" t="s">
        <v>71</v>
      </c>
      <c r="I1480">
        <v>-3</v>
      </c>
      <c r="J1480">
        <v>50.5</v>
      </c>
      <c r="K1480">
        <v>-3.5</v>
      </c>
      <c r="L1480">
        <v>49.5</v>
      </c>
      <c r="M1480">
        <v>27</v>
      </c>
      <c r="N1480">
        <v>7</v>
      </c>
      <c r="O1480" t="str">
        <f>IF(OR(ISBLANK(N1480),ISBLANK(M1480)),"",IF(N1480&gt;(M1480+IF(ISBLANK(K1480),I1480,K1480)),H1480,IF(N1480&lt;(M1480+IF(ISBLANK(K1480),I1480,K1480)),G1480,"na")))</f>
        <v>ATL</v>
      </c>
      <c r="P1480" t="str">
        <f>IF(OR(ISBLANK(N1480),ISBLANK(M1480)),"",IF(N1480&gt;M1480,H1480,IF(N1480&lt;M1480,G1480,"na")))</f>
        <v>ATL</v>
      </c>
      <c r="Q1480" s="23" t="str">
        <f t="shared" si="45"/>
        <v>U</v>
      </c>
    </row>
    <row r="1481" spans="1:17" x14ac:dyDescent="0.25">
      <c r="A1481">
        <v>1480</v>
      </c>
      <c r="B1481" s="1" t="str">
        <f>CONCATENATE(D1481,"_",IF(E1481&lt;10,CONCATENATE("0",E1481),E1481),"_",H1481,"@",G1481)</f>
        <v>2017_10_NWE@DEN</v>
      </c>
      <c r="C1481" s="1" t="s">
        <v>1</v>
      </c>
      <c r="D1481">
        <v>2017</v>
      </c>
      <c r="E1481" s="6">
        <v>10</v>
      </c>
      <c r="F1481" s="6">
        <v>10</v>
      </c>
      <c r="G1481" t="s">
        <v>72</v>
      </c>
      <c r="H1481" t="s">
        <v>332</v>
      </c>
      <c r="I1481">
        <v>7.5</v>
      </c>
      <c r="J1481">
        <v>46.5</v>
      </c>
      <c r="K1481">
        <v>7.5</v>
      </c>
      <c r="L1481">
        <v>44.5</v>
      </c>
      <c r="M1481">
        <v>16</v>
      </c>
      <c r="N1481">
        <v>41</v>
      </c>
      <c r="O1481" t="str">
        <f>IF(OR(ISBLANK(N1481),ISBLANK(M1481)),"",IF(N1481&gt;(M1481+IF(ISBLANK(K1481),I1481,K1481)),H1481,IF(N1481&lt;(M1481+IF(ISBLANK(K1481),I1481,K1481)),G1481,"na")))</f>
        <v>NWE</v>
      </c>
      <c r="P1481" t="str">
        <f>IF(OR(ISBLANK(N1481),ISBLANK(M1481)),"",IF(N1481&gt;M1481,H1481,IF(N1481&lt;M1481,G1481,"na")))</f>
        <v>NWE</v>
      </c>
      <c r="Q1481" s="23" t="str">
        <f t="shared" si="45"/>
        <v>O</v>
      </c>
    </row>
    <row r="1482" spans="1:17" x14ac:dyDescent="0.25">
      <c r="A1482">
        <v>1481</v>
      </c>
      <c r="B1482" s="1" t="str">
        <f>CONCATENATE(D1482,"_",IF(E1482&lt;10,CONCATENATE("0",E1482),E1482),"_",H1482,"@",G1482)</f>
        <v>2017_10_MIA@CAR</v>
      </c>
      <c r="C1482" s="1" t="s">
        <v>1</v>
      </c>
      <c r="D1482">
        <v>2017</v>
      </c>
      <c r="E1482" s="6">
        <v>10</v>
      </c>
      <c r="F1482" s="6">
        <v>10</v>
      </c>
      <c r="G1482" t="s">
        <v>67</v>
      </c>
      <c r="H1482" t="s">
        <v>79</v>
      </c>
      <c r="I1482">
        <v>-8</v>
      </c>
      <c r="J1482" t="s">
        <v>339</v>
      </c>
      <c r="K1482">
        <v>-9</v>
      </c>
      <c r="L1482">
        <v>38.5</v>
      </c>
      <c r="M1482">
        <v>45</v>
      </c>
      <c r="N1482">
        <v>21</v>
      </c>
      <c r="O1482" t="str">
        <f>IF(OR(ISBLANK(N1482),ISBLANK(M1482)),"",IF(N1482&gt;(M1482+IF(ISBLANK(K1482),I1482,K1482)),H1482,IF(N1482&lt;(M1482+IF(ISBLANK(K1482),I1482,K1482)),G1482,"na")))</f>
        <v>CAR</v>
      </c>
      <c r="P1482" t="str">
        <f>IF(OR(ISBLANK(N1482),ISBLANK(M1482)),"",IF(N1482&gt;M1482,H1482,IF(N1482&lt;M1482,G1482,"na")))</f>
        <v>CAR</v>
      </c>
      <c r="Q1482" s="23" t="str">
        <f t="shared" si="45"/>
        <v>O</v>
      </c>
    </row>
    <row r="1483" spans="1:17" x14ac:dyDescent="0.25">
      <c r="A1483">
        <v>1482</v>
      </c>
      <c r="B1483" s="1" t="str">
        <f>CONCATENATE(D1483,"_",IF(E1483&lt;10,CONCATENATE("0",E1483),E1483),"_",H1483,"@",G1483)</f>
        <v>2017_11_TEN@PIT</v>
      </c>
      <c r="C1483" s="1" t="s">
        <v>1</v>
      </c>
      <c r="D1483">
        <v>2017</v>
      </c>
      <c r="E1483" s="6">
        <v>11</v>
      </c>
      <c r="F1483" s="4">
        <v>11</v>
      </c>
      <c r="G1483" t="s">
        <v>87</v>
      </c>
      <c r="H1483" t="s">
        <v>93</v>
      </c>
      <c r="I1483">
        <v>-7</v>
      </c>
      <c r="J1483">
        <v>43.5</v>
      </c>
      <c r="K1483">
        <v>-7</v>
      </c>
      <c r="M1483">
        <v>40</v>
      </c>
      <c r="N1483">
        <v>17</v>
      </c>
      <c r="O1483" t="str">
        <f>IF(OR(ISBLANK(N1483),ISBLANK(M1483)),"",IF(N1483&gt;(M1483+IF(ISBLANK(K1483),I1483,K1483)),H1483,IF(N1483&lt;(M1483+IF(ISBLANK(K1483),I1483,K1483)),G1483,"na")))</f>
        <v>PIT</v>
      </c>
      <c r="P1483" t="str">
        <f>IF(OR(ISBLANK(N1483),ISBLANK(M1483)),"",IF(N1483&gt;M1483,H1483,IF(N1483&lt;M1483,G1483,"na")))</f>
        <v>PIT</v>
      </c>
      <c r="Q1483" s="23" t="str">
        <f t="shared" si="45"/>
        <v/>
      </c>
    </row>
    <row r="1484" spans="1:17" x14ac:dyDescent="0.25">
      <c r="A1484">
        <v>1483</v>
      </c>
      <c r="B1484" s="1" t="str">
        <f>CONCATENATE(D1484,"_",IF(E1484&lt;10,CONCATENATE("0",E1484),E1484),"_",H1484,"@",G1484)</f>
        <v>2017_11_JAX@CLE</v>
      </c>
      <c r="C1484" s="1" t="s">
        <v>1</v>
      </c>
      <c r="D1484">
        <v>2017</v>
      </c>
      <c r="E1484" s="6">
        <v>11</v>
      </c>
      <c r="F1484" s="4">
        <v>11</v>
      </c>
      <c r="G1484" t="s">
        <v>70</v>
      </c>
      <c r="H1484" t="s">
        <v>77</v>
      </c>
      <c r="I1484">
        <v>8</v>
      </c>
      <c r="J1484">
        <v>38</v>
      </c>
      <c r="K1484">
        <v>7.5</v>
      </c>
      <c r="L1484">
        <v>35</v>
      </c>
      <c r="M1484">
        <v>7</v>
      </c>
      <c r="N1484">
        <v>19</v>
      </c>
      <c r="O1484" t="str">
        <f>IF(OR(ISBLANK(N1484),ISBLANK(M1484)),"",IF(N1484&gt;(M1484+IF(ISBLANK(K1484),I1484,K1484)),H1484,IF(N1484&lt;(M1484+IF(ISBLANK(K1484),I1484,K1484)),G1484,"na")))</f>
        <v>JAX</v>
      </c>
      <c r="P1484" t="str">
        <f>IF(OR(ISBLANK(N1484),ISBLANK(M1484)),"",IF(N1484&gt;M1484,H1484,IF(N1484&lt;M1484,G1484,"na")))</f>
        <v>JAX</v>
      </c>
      <c r="Q1484" s="23" t="str">
        <f t="shared" si="45"/>
        <v>U</v>
      </c>
    </row>
    <row r="1485" spans="1:17" x14ac:dyDescent="0.25">
      <c r="A1485">
        <v>1484</v>
      </c>
      <c r="B1485" s="1" t="str">
        <f>CONCATENATE(D1485,"_",IF(E1485&lt;10,CONCATENATE("0",E1485),E1485),"_",H1485,"@",G1485)</f>
        <v>2017_11_TBY@MIA</v>
      </c>
      <c r="C1485" s="1" t="s">
        <v>1</v>
      </c>
      <c r="D1485">
        <v>2017</v>
      </c>
      <c r="E1485" s="6">
        <v>11</v>
      </c>
      <c r="F1485" s="4">
        <v>11</v>
      </c>
      <c r="G1485" t="s">
        <v>79</v>
      </c>
      <c r="H1485" t="s">
        <v>334</v>
      </c>
      <c r="I1485">
        <v>-2.5</v>
      </c>
      <c r="J1485" t="s">
        <v>339</v>
      </c>
      <c r="K1485">
        <v>1</v>
      </c>
      <c r="L1485">
        <v>42</v>
      </c>
      <c r="M1485">
        <v>20</v>
      </c>
      <c r="N1485">
        <v>30</v>
      </c>
      <c r="O1485" t="str">
        <f>IF(OR(ISBLANK(N1485),ISBLANK(M1485)),"",IF(N1485&gt;(M1485+IF(ISBLANK(K1485),I1485,K1485)),H1485,IF(N1485&lt;(M1485+IF(ISBLANK(K1485),I1485,K1485)),G1485,"na")))</f>
        <v>TBY</v>
      </c>
      <c r="P1485" t="str">
        <f>IF(OR(ISBLANK(N1485),ISBLANK(M1485)),"",IF(N1485&gt;M1485,H1485,IF(N1485&lt;M1485,G1485,"na")))</f>
        <v>TBY</v>
      </c>
      <c r="Q1485" s="23" t="str">
        <f t="shared" si="45"/>
        <v>O</v>
      </c>
    </row>
    <row r="1486" spans="1:17" x14ac:dyDescent="0.25">
      <c r="A1486">
        <v>1485</v>
      </c>
      <c r="B1486" s="1" t="str">
        <f>CONCATENATE(D1486,"_",IF(E1486&lt;10,CONCATENATE("0",E1486),E1486),"_",H1486,"@",G1486)</f>
        <v>2017_11_BAL@GBY</v>
      </c>
      <c r="C1486" s="1" t="s">
        <v>1</v>
      </c>
      <c r="D1486">
        <v>2017</v>
      </c>
      <c r="E1486" s="6">
        <v>11</v>
      </c>
      <c r="F1486" s="4">
        <v>11</v>
      </c>
      <c r="G1486" t="s">
        <v>330</v>
      </c>
      <c r="H1486" t="s">
        <v>65</v>
      </c>
      <c r="I1486">
        <v>2</v>
      </c>
      <c r="J1486">
        <v>38</v>
      </c>
      <c r="K1486">
        <v>2</v>
      </c>
      <c r="L1486">
        <v>38</v>
      </c>
      <c r="M1486">
        <v>0</v>
      </c>
      <c r="N1486">
        <v>23</v>
      </c>
      <c r="O1486" t="str">
        <f>IF(OR(ISBLANK(N1486),ISBLANK(M1486)),"",IF(N1486&gt;(M1486+IF(ISBLANK(K1486),I1486,K1486)),H1486,IF(N1486&lt;(M1486+IF(ISBLANK(K1486),I1486,K1486)),G1486,"na")))</f>
        <v>BAL</v>
      </c>
      <c r="P1486" t="str">
        <f>IF(OR(ISBLANK(N1486),ISBLANK(M1486)),"",IF(N1486&gt;M1486,H1486,IF(N1486&lt;M1486,G1486,"na")))</f>
        <v>BAL</v>
      </c>
      <c r="Q1486" s="23" t="str">
        <f t="shared" si="45"/>
        <v>U</v>
      </c>
    </row>
    <row r="1487" spans="1:17" x14ac:dyDescent="0.25">
      <c r="A1487">
        <v>1486</v>
      </c>
      <c r="B1487" s="1" t="str">
        <f>CONCATENATE(D1487,"_",IF(E1487&lt;10,CONCATENATE("0",E1487),E1487),"_",H1487,"@",G1487)</f>
        <v>2017_11_DET@CHI</v>
      </c>
      <c r="C1487" s="1" t="s">
        <v>1</v>
      </c>
      <c r="D1487">
        <v>2017</v>
      </c>
      <c r="E1487" s="6">
        <v>11</v>
      </c>
      <c r="F1487" s="4">
        <v>11</v>
      </c>
      <c r="G1487" t="s">
        <v>68</v>
      </c>
      <c r="H1487" t="s">
        <v>73</v>
      </c>
      <c r="I1487">
        <v>3</v>
      </c>
      <c r="J1487">
        <v>44</v>
      </c>
      <c r="K1487">
        <v>3</v>
      </c>
      <c r="L1487">
        <v>41</v>
      </c>
      <c r="M1487">
        <v>24</v>
      </c>
      <c r="N1487">
        <v>27</v>
      </c>
      <c r="O1487" t="str">
        <f>IF(OR(ISBLANK(N1487),ISBLANK(M1487)),"",IF(N1487&gt;(M1487+IF(ISBLANK(K1487),I1487,K1487)),H1487,IF(N1487&lt;(M1487+IF(ISBLANK(K1487),I1487,K1487)),G1487,"na")))</f>
        <v>na</v>
      </c>
      <c r="P1487" t="str">
        <f>IF(OR(ISBLANK(N1487),ISBLANK(M1487)),"",IF(N1487&gt;M1487,H1487,IF(N1487&lt;M1487,G1487,"na")))</f>
        <v>DET</v>
      </c>
      <c r="Q1487" s="23" t="str">
        <f t="shared" si="45"/>
        <v>O</v>
      </c>
    </row>
    <row r="1488" spans="1:17" x14ac:dyDescent="0.25">
      <c r="A1488">
        <v>1487</v>
      </c>
      <c r="B1488" s="1" t="str">
        <f>CONCATENATE(D1488,"_",IF(E1488&lt;10,CONCATENATE("0",E1488),E1488),"_",H1488,"@",G1488)</f>
        <v>2017_11_LAR@MIN</v>
      </c>
      <c r="C1488" s="1" t="s">
        <v>1</v>
      </c>
      <c r="D1488">
        <v>2017</v>
      </c>
      <c r="E1488" s="6">
        <v>11</v>
      </c>
      <c r="F1488" s="4">
        <v>11</v>
      </c>
      <c r="G1488" t="s">
        <v>80</v>
      </c>
      <c r="H1488" t="s">
        <v>123</v>
      </c>
      <c r="I1488">
        <v>-1.5</v>
      </c>
      <c r="J1488">
        <v>46</v>
      </c>
      <c r="K1488">
        <v>-2.5</v>
      </c>
      <c r="L1488">
        <v>45.5</v>
      </c>
      <c r="M1488">
        <v>24</v>
      </c>
      <c r="N1488">
        <v>7</v>
      </c>
      <c r="O1488" t="str">
        <f>IF(OR(ISBLANK(N1488),ISBLANK(M1488)),"",IF(N1488&gt;(M1488+IF(ISBLANK(K1488),I1488,K1488)),H1488,IF(N1488&lt;(M1488+IF(ISBLANK(K1488),I1488,K1488)),G1488,"na")))</f>
        <v>MIN</v>
      </c>
      <c r="P1488" t="str">
        <f>IF(OR(ISBLANK(N1488),ISBLANK(M1488)),"",IF(N1488&gt;M1488,H1488,IF(N1488&lt;M1488,G1488,"na")))</f>
        <v>MIN</v>
      </c>
      <c r="Q1488" s="23" t="str">
        <f t="shared" si="45"/>
        <v>U</v>
      </c>
    </row>
    <row r="1489" spans="1:17" x14ac:dyDescent="0.25">
      <c r="A1489">
        <v>1488</v>
      </c>
      <c r="B1489" s="1" t="str">
        <f>CONCATENATE(D1489,"_",IF(E1489&lt;10,CONCATENATE("0",E1489),E1489),"_",H1489,"@",G1489)</f>
        <v>2017_11_ARI@HOU</v>
      </c>
      <c r="C1489" s="1" t="s">
        <v>1</v>
      </c>
      <c r="D1489">
        <v>2017</v>
      </c>
      <c r="E1489" s="6">
        <v>11</v>
      </c>
      <c r="F1489" s="4">
        <v>11</v>
      </c>
      <c r="G1489" t="s">
        <v>75</v>
      </c>
      <c r="H1489" t="s">
        <v>64</v>
      </c>
      <c r="I1489">
        <v>2</v>
      </c>
      <c r="J1489" t="s">
        <v>339</v>
      </c>
      <c r="K1489">
        <v>-2</v>
      </c>
      <c r="L1489">
        <v>38.5</v>
      </c>
      <c r="M1489">
        <v>31</v>
      </c>
      <c r="N1489">
        <v>21</v>
      </c>
      <c r="O1489" t="str">
        <f>IF(OR(ISBLANK(N1489),ISBLANK(M1489)),"",IF(N1489&gt;(M1489+IF(ISBLANK(K1489),I1489,K1489)),H1489,IF(N1489&lt;(M1489+IF(ISBLANK(K1489),I1489,K1489)),G1489,"na")))</f>
        <v>HOU</v>
      </c>
      <c r="P1489" t="str">
        <f>IF(OR(ISBLANK(N1489),ISBLANK(M1489)),"",IF(N1489&gt;M1489,H1489,IF(N1489&lt;M1489,G1489,"na")))</f>
        <v>HOU</v>
      </c>
      <c r="Q1489" s="23" t="str">
        <f t="shared" si="45"/>
        <v>O</v>
      </c>
    </row>
    <row r="1490" spans="1:17" x14ac:dyDescent="0.25">
      <c r="A1490">
        <v>1489</v>
      </c>
      <c r="B1490" s="1" t="str">
        <f>CONCATENATE(D1490,"_",IF(E1490&lt;10,CONCATENATE("0",E1490),E1490),"_",H1490,"@",G1490)</f>
        <v>2017_11_KCY@NYG</v>
      </c>
      <c r="C1490" s="1" t="s">
        <v>1</v>
      </c>
      <c r="D1490">
        <v>2017</v>
      </c>
      <c r="E1490" s="6">
        <v>11</v>
      </c>
      <c r="F1490" s="4">
        <v>11</v>
      </c>
      <c r="G1490" t="s">
        <v>83</v>
      </c>
      <c r="H1490" t="s">
        <v>331</v>
      </c>
      <c r="I1490">
        <v>11.5</v>
      </c>
      <c r="J1490">
        <v>44</v>
      </c>
      <c r="K1490">
        <v>10</v>
      </c>
      <c r="L1490">
        <v>45.5</v>
      </c>
      <c r="M1490">
        <v>12</v>
      </c>
      <c r="N1490">
        <v>9</v>
      </c>
      <c r="O1490" t="str">
        <f>IF(OR(ISBLANK(N1490),ISBLANK(M1490)),"",IF(N1490&gt;(M1490+IF(ISBLANK(K1490),I1490,K1490)),H1490,IF(N1490&lt;(M1490+IF(ISBLANK(K1490),I1490,K1490)),G1490,"na")))</f>
        <v>NYG</v>
      </c>
      <c r="P1490" t="str">
        <f>IF(OR(ISBLANK(N1490),ISBLANK(M1490)),"",IF(N1490&gt;M1490,H1490,IF(N1490&lt;M1490,G1490,"na")))</f>
        <v>NYG</v>
      </c>
      <c r="Q1490" s="23" t="str">
        <f t="shared" si="45"/>
        <v>U</v>
      </c>
    </row>
    <row r="1491" spans="1:17" x14ac:dyDescent="0.25">
      <c r="A1491">
        <v>1490</v>
      </c>
      <c r="B1491" s="1" t="str">
        <f>CONCATENATE(D1491,"_",IF(E1491&lt;10,CONCATENATE("0",E1491),E1491),"_",H1491,"@",G1491)</f>
        <v>2017_11_WAS@NOR</v>
      </c>
      <c r="C1491" s="1" t="s">
        <v>1</v>
      </c>
      <c r="D1491">
        <v>2017</v>
      </c>
      <c r="E1491" s="6">
        <v>11</v>
      </c>
      <c r="F1491" s="4">
        <v>11</v>
      </c>
      <c r="G1491" t="s">
        <v>335</v>
      </c>
      <c r="H1491" t="s">
        <v>94</v>
      </c>
      <c r="I1491">
        <v>-7.5</v>
      </c>
      <c r="J1491">
        <v>50</v>
      </c>
      <c r="K1491">
        <v>-7.5</v>
      </c>
      <c r="L1491">
        <v>52</v>
      </c>
      <c r="M1491">
        <v>34</v>
      </c>
      <c r="N1491">
        <v>31</v>
      </c>
      <c r="O1491" t="str">
        <f>IF(OR(ISBLANK(N1491),ISBLANK(M1491)),"",IF(N1491&gt;(M1491+IF(ISBLANK(K1491),I1491,K1491)),H1491,IF(N1491&lt;(M1491+IF(ISBLANK(K1491),I1491,K1491)),G1491,"na")))</f>
        <v>WAS</v>
      </c>
      <c r="P1491" t="str">
        <f>IF(OR(ISBLANK(N1491),ISBLANK(M1491)),"",IF(N1491&gt;M1491,H1491,IF(N1491&lt;M1491,G1491,"na")))</f>
        <v>NOR</v>
      </c>
      <c r="Q1491" s="23" t="str">
        <f t="shared" si="45"/>
        <v>O</v>
      </c>
    </row>
    <row r="1492" spans="1:17" x14ac:dyDescent="0.25">
      <c r="A1492">
        <v>1491</v>
      </c>
      <c r="B1492" s="1" t="str">
        <f>CONCATENATE(D1492,"_",IF(E1492&lt;10,CONCATENATE("0",E1492),E1492),"_",H1492,"@",G1492)</f>
        <v>2017_11_BUF@LAC</v>
      </c>
      <c r="C1492" s="1" t="s">
        <v>1</v>
      </c>
      <c r="D1492">
        <v>2017</v>
      </c>
      <c r="E1492" s="6">
        <v>11</v>
      </c>
      <c r="F1492" s="4">
        <v>11</v>
      </c>
      <c r="G1492" t="s">
        <v>122</v>
      </c>
      <c r="H1492" t="s">
        <v>66</v>
      </c>
      <c r="I1492">
        <v>-4</v>
      </c>
      <c r="J1492">
        <v>44</v>
      </c>
      <c r="K1492">
        <v>-6</v>
      </c>
      <c r="L1492">
        <v>41</v>
      </c>
      <c r="M1492">
        <v>54</v>
      </c>
      <c r="N1492">
        <v>24</v>
      </c>
      <c r="O1492" t="str">
        <f>IF(OR(ISBLANK(N1492),ISBLANK(M1492)),"",IF(N1492&gt;(M1492+IF(ISBLANK(K1492),I1492,K1492)),H1492,IF(N1492&lt;(M1492+IF(ISBLANK(K1492),I1492,K1492)),G1492,"na")))</f>
        <v>LAC</v>
      </c>
      <c r="P1492" t="str">
        <f>IF(OR(ISBLANK(N1492),ISBLANK(M1492)),"",IF(N1492&gt;M1492,H1492,IF(N1492&lt;M1492,G1492,"na")))</f>
        <v>LAC</v>
      </c>
      <c r="Q1492" s="23" t="str">
        <f t="shared" si="45"/>
        <v>O</v>
      </c>
    </row>
    <row r="1493" spans="1:17" x14ac:dyDescent="0.25">
      <c r="A1493">
        <v>1492</v>
      </c>
      <c r="B1493" s="1" t="str">
        <f>CONCATENATE(D1493,"_",IF(E1493&lt;10,CONCATENATE("0",E1493),E1493),"_",H1493,"@",G1493)</f>
        <v>2017_11_CIN@DEN</v>
      </c>
      <c r="C1493" s="1" t="s">
        <v>1</v>
      </c>
      <c r="D1493">
        <v>2017</v>
      </c>
      <c r="E1493" s="6">
        <v>11</v>
      </c>
      <c r="F1493" s="4">
        <v>11</v>
      </c>
      <c r="G1493" t="s">
        <v>72</v>
      </c>
      <c r="H1493" t="s">
        <v>69</v>
      </c>
      <c r="I1493">
        <v>-2.5</v>
      </c>
      <c r="J1493" t="s">
        <v>339</v>
      </c>
      <c r="K1493">
        <v>-2.5</v>
      </c>
      <c r="L1493">
        <v>38.5</v>
      </c>
      <c r="M1493">
        <v>17</v>
      </c>
      <c r="N1493">
        <v>20</v>
      </c>
      <c r="O1493" t="str">
        <f>IF(OR(ISBLANK(N1493),ISBLANK(M1493)),"",IF(N1493&gt;(M1493+IF(ISBLANK(K1493),I1493,K1493)),H1493,IF(N1493&lt;(M1493+IF(ISBLANK(K1493),I1493,K1493)),G1493,"na")))</f>
        <v>CIN</v>
      </c>
      <c r="P1493" t="str">
        <f>IF(OR(ISBLANK(N1493),ISBLANK(M1493)),"",IF(N1493&gt;M1493,H1493,IF(N1493&lt;M1493,G1493,"na")))</f>
        <v>CIN</v>
      </c>
      <c r="Q1493" s="23" t="str">
        <f t="shared" si="45"/>
        <v>U</v>
      </c>
    </row>
    <row r="1494" spans="1:17" x14ac:dyDescent="0.25">
      <c r="A1494">
        <v>1493</v>
      </c>
      <c r="B1494" s="1" t="str">
        <f>CONCATENATE(D1494,"_",IF(E1494&lt;10,CONCATENATE("0",E1494),E1494),"_",H1494,"@",G1494)</f>
        <v>2017_11_NWE@OAK</v>
      </c>
      <c r="C1494" s="1" t="s">
        <v>1</v>
      </c>
      <c r="D1494">
        <v>2017</v>
      </c>
      <c r="E1494" s="6">
        <v>11</v>
      </c>
      <c r="F1494" s="4">
        <v>11</v>
      </c>
      <c r="G1494" t="s">
        <v>85</v>
      </c>
      <c r="H1494" t="s">
        <v>332</v>
      </c>
      <c r="I1494">
        <v>5.5</v>
      </c>
      <c r="J1494" t="s">
        <v>339</v>
      </c>
      <c r="K1494">
        <v>7</v>
      </c>
      <c r="L1494">
        <v>54.5</v>
      </c>
      <c r="M1494">
        <v>8</v>
      </c>
      <c r="N1494">
        <v>33</v>
      </c>
      <c r="O1494" t="str">
        <f>IF(OR(ISBLANK(N1494),ISBLANK(M1494)),"",IF(N1494&gt;(M1494+IF(ISBLANK(K1494),I1494,K1494)),H1494,IF(N1494&lt;(M1494+IF(ISBLANK(K1494),I1494,K1494)),G1494,"na")))</f>
        <v>NWE</v>
      </c>
      <c r="P1494" t="str">
        <f>IF(OR(ISBLANK(N1494),ISBLANK(M1494)),"",IF(N1494&gt;M1494,H1494,IF(N1494&lt;M1494,G1494,"na")))</f>
        <v>NWE</v>
      </c>
      <c r="Q1494" s="23" t="str">
        <f t="shared" si="45"/>
        <v>U</v>
      </c>
    </row>
    <row r="1495" spans="1:17" x14ac:dyDescent="0.25">
      <c r="A1495">
        <v>1494</v>
      </c>
      <c r="B1495" s="1" t="str">
        <f>CONCATENATE(D1495,"_",IF(E1495&lt;10,CONCATENATE("0",E1495),E1495),"_",H1495,"@",G1495)</f>
        <v>2017_11_PHI@DAL</v>
      </c>
      <c r="C1495" s="1" t="s">
        <v>1</v>
      </c>
      <c r="D1495">
        <v>2017</v>
      </c>
      <c r="E1495" s="6">
        <v>11</v>
      </c>
      <c r="F1495" s="4">
        <v>11</v>
      </c>
      <c r="G1495" t="s">
        <v>71</v>
      </c>
      <c r="H1495" t="s">
        <v>86</v>
      </c>
      <c r="I1495">
        <v>3.5</v>
      </c>
      <c r="J1495">
        <v>47</v>
      </c>
      <c r="K1495">
        <v>6</v>
      </c>
      <c r="L1495">
        <v>48</v>
      </c>
      <c r="M1495">
        <v>9</v>
      </c>
      <c r="N1495">
        <v>37</v>
      </c>
      <c r="O1495" t="str">
        <f>IF(OR(ISBLANK(N1495),ISBLANK(M1495)),"",IF(N1495&gt;(M1495+IF(ISBLANK(K1495),I1495,K1495)),H1495,IF(N1495&lt;(M1495+IF(ISBLANK(K1495),I1495,K1495)),G1495,"na")))</f>
        <v>PHI</v>
      </c>
      <c r="P1495" t="str">
        <f>IF(OR(ISBLANK(N1495),ISBLANK(M1495)),"",IF(N1495&gt;M1495,H1495,IF(N1495&lt;M1495,G1495,"na")))</f>
        <v>PHI</v>
      </c>
      <c r="Q1495" s="23" t="str">
        <f t="shared" si="45"/>
        <v>U</v>
      </c>
    </row>
    <row r="1496" spans="1:17" x14ac:dyDescent="0.25">
      <c r="A1496">
        <v>1495</v>
      </c>
      <c r="B1496" s="1" t="str">
        <f>CONCATENATE(D1496,"_",IF(E1496&lt;10,CONCATENATE("0",E1496),E1496),"_",H1496,"@",G1496)</f>
        <v>2017_11_ATL@SEA</v>
      </c>
      <c r="C1496" s="1" t="s">
        <v>1</v>
      </c>
      <c r="D1496">
        <v>2017</v>
      </c>
      <c r="E1496" s="6">
        <v>11</v>
      </c>
      <c r="F1496" s="4">
        <v>11</v>
      </c>
      <c r="G1496" t="s">
        <v>89</v>
      </c>
      <c r="H1496" t="s">
        <v>20</v>
      </c>
      <c r="I1496">
        <v>-3</v>
      </c>
      <c r="J1496">
        <v>45</v>
      </c>
      <c r="K1496">
        <v>-2</v>
      </c>
      <c r="L1496">
        <v>45</v>
      </c>
      <c r="M1496">
        <v>31</v>
      </c>
      <c r="N1496">
        <v>34</v>
      </c>
      <c r="O1496" t="str">
        <f>IF(OR(ISBLANK(N1496),ISBLANK(M1496)),"",IF(N1496&gt;(M1496+IF(ISBLANK(K1496),I1496,K1496)),H1496,IF(N1496&lt;(M1496+IF(ISBLANK(K1496),I1496,K1496)),G1496,"na")))</f>
        <v>ATL</v>
      </c>
      <c r="P1496" t="str">
        <f>IF(OR(ISBLANK(N1496),ISBLANK(M1496)),"",IF(N1496&gt;M1496,H1496,IF(N1496&lt;M1496,G1496,"na")))</f>
        <v>ATL</v>
      </c>
      <c r="Q1496" s="23" t="str">
        <f t="shared" si="45"/>
        <v>O</v>
      </c>
    </row>
    <row r="1497" spans="1:17" x14ac:dyDescent="0.25">
      <c r="A1497">
        <v>1496</v>
      </c>
      <c r="B1497" s="1" t="str">
        <f>CONCATENATE(D1497,"_",IF(E1497&lt;10,CONCATENATE("0",E1497),E1497),"_",H1497,"@",G1497)</f>
        <v>2017_12_MIN@DET</v>
      </c>
      <c r="C1497" s="1" t="s">
        <v>1</v>
      </c>
      <c r="D1497">
        <v>2017</v>
      </c>
      <c r="E1497" s="6">
        <v>12</v>
      </c>
      <c r="F1497" s="4">
        <v>12</v>
      </c>
      <c r="G1497" t="s">
        <v>73</v>
      </c>
      <c r="H1497" t="s">
        <v>80</v>
      </c>
      <c r="I1497">
        <v>1.5</v>
      </c>
      <c r="J1497">
        <v>44.5</v>
      </c>
      <c r="K1497">
        <v>3</v>
      </c>
      <c r="L1497">
        <v>44.5</v>
      </c>
      <c r="M1497">
        <v>23</v>
      </c>
      <c r="N1497">
        <v>30</v>
      </c>
      <c r="O1497" t="str">
        <f>IF(OR(ISBLANK(N1497),ISBLANK(M1497)),"",IF(N1497&gt;(M1497+IF(ISBLANK(K1497),I1497,K1497)),H1497,IF(N1497&lt;(M1497+IF(ISBLANK(K1497),I1497,K1497)),G1497,"na")))</f>
        <v>MIN</v>
      </c>
      <c r="P1497" t="str">
        <f>IF(OR(ISBLANK(N1497),ISBLANK(M1497)),"",IF(N1497&gt;M1497,H1497,IF(N1497&lt;M1497,G1497,"na")))</f>
        <v>MIN</v>
      </c>
      <c r="Q1497" s="23" t="str">
        <f t="shared" si="45"/>
        <v>O</v>
      </c>
    </row>
    <row r="1498" spans="1:17" x14ac:dyDescent="0.25">
      <c r="A1498">
        <v>1497</v>
      </c>
      <c r="B1498" s="1" t="str">
        <f>CONCATENATE(D1498,"_",IF(E1498&lt;10,CONCATENATE("0",E1498),E1498),"_",H1498,"@",G1498)</f>
        <v>2017_12_LAC@DAL</v>
      </c>
      <c r="C1498" s="1" t="s">
        <v>1</v>
      </c>
      <c r="D1498">
        <v>2017</v>
      </c>
      <c r="E1498" s="6">
        <v>12</v>
      </c>
      <c r="F1498" s="4">
        <v>12</v>
      </c>
      <c r="G1498" t="s">
        <v>71</v>
      </c>
      <c r="H1498" t="s">
        <v>122</v>
      </c>
      <c r="I1498">
        <v>-1</v>
      </c>
      <c r="J1498">
        <v>48</v>
      </c>
      <c r="K1498">
        <v>2</v>
      </c>
      <c r="L1498">
        <v>48</v>
      </c>
      <c r="M1498">
        <v>6</v>
      </c>
      <c r="N1498">
        <v>28</v>
      </c>
      <c r="O1498" t="str">
        <f>IF(OR(ISBLANK(N1498),ISBLANK(M1498)),"",IF(N1498&gt;(M1498+IF(ISBLANK(K1498),I1498,K1498)),H1498,IF(N1498&lt;(M1498+IF(ISBLANK(K1498),I1498,K1498)),G1498,"na")))</f>
        <v>LAC</v>
      </c>
      <c r="P1498" t="str">
        <f>IF(OR(ISBLANK(N1498),ISBLANK(M1498)),"",IF(N1498&gt;M1498,H1498,IF(N1498&lt;M1498,G1498,"na")))</f>
        <v>LAC</v>
      </c>
      <c r="Q1498" s="23" t="str">
        <f t="shared" si="45"/>
        <v>U</v>
      </c>
    </row>
    <row r="1499" spans="1:17" x14ac:dyDescent="0.25">
      <c r="A1499">
        <v>1498</v>
      </c>
      <c r="B1499" s="1" t="str">
        <f>CONCATENATE(D1499,"_",IF(E1499&lt;10,CONCATENATE("0",E1499),E1499),"_",H1499,"@",G1499)</f>
        <v>2017_12_NYG@WAS</v>
      </c>
      <c r="C1499" s="1" t="s">
        <v>1</v>
      </c>
      <c r="D1499">
        <v>2017</v>
      </c>
      <c r="E1499" s="6">
        <v>12</v>
      </c>
      <c r="F1499" s="4">
        <v>12</v>
      </c>
      <c r="G1499" t="s">
        <v>94</v>
      </c>
      <c r="H1499" t="s">
        <v>83</v>
      </c>
      <c r="I1499">
        <v>-7</v>
      </c>
      <c r="J1499">
        <v>44</v>
      </c>
      <c r="K1499">
        <v>-7.5</v>
      </c>
      <c r="L1499">
        <v>44.5</v>
      </c>
      <c r="M1499">
        <v>20</v>
      </c>
      <c r="N1499">
        <v>10</v>
      </c>
      <c r="O1499" t="str">
        <f>IF(OR(ISBLANK(N1499),ISBLANK(M1499)),"",IF(N1499&gt;(M1499+IF(ISBLANK(K1499),I1499,K1499)),H1499,IF(N1499&lt;(M1499+IF(ISBLANK(K1499),I1499,K1499)),G1499,"na")))</f>
        <v>WAS</v>
      </c>
      <c r="P1499" t="str">
        <f>IF(OR(ISBLANK(N1499),ISBLANK(M1499)),"",IF(N1499&gt;M1499,H1499,IF(N1499&lt;M1499,G1499,"na")))</f>
        <v>WAS</v>
      </c>
      <c r="Q1499" s="23" t="str">
        <f t="shared" si="45"/>
        <v>U</v>
      </c>
    </row>
    <row r="1500" spans="1:17" x14ac:dyDescent="0.25">
      <c r="A1500">
        <v>1499</v>
      </c>
      <c r="B1500" s="1" t="str">
        <f>CONCATENATE(D1500,"_",IF(E1500&lt;10,CONCATENATE("0",E1500),E1500),"_",H1500,"@",G1500)</f>
        <v>2017_12_CLE@CIN</v>
      </c>
      <c r="C1500" s="1" t="s">
        <v>1</v>
      </c>
      <c r="D1500">
        <v>2017</v>
      </c>
      <c r="E1500" s="6">
        <v>12</v>
      </c>
      <c r="F1500" s="4">
        <v>12</v>
      </c>
      <c r="G1500" t="s">
        <v>69</v>
      </c>
      <c r="H1500" t="s">
        <v>70</v>
      </c>
      <c r="I1500">
        <v>-8.5</v>
      </c>
      <c r="J1500">
        <v>38.5</v>
      </c>
      <c r="K1500">
        <v>-8</v>
      </c>
      <c r="L1500">
        <v>38</v>
      </c>
      <c r="M1500">
        <v>30</v>
      </c>
      <c r="N1500">
        <v>16</v>
      </c>
      <c r="O1500" t="str">
        <f>IF(OR(ISBLANK(N1500),ISBLANK(M1500)),"",IF(N1500&gt;(M1500+IF(ISBLANK(K1500),I1500,K1500)),H1500,IF(N1500&lt;(M1500+IF(ISBLANK(K1500),I1500,K1500)),G1500,"na")))</f>
        <v>CIN</v>
      </c>
      <c r="P1500" t="str">
        <f>IF(OR(ISBLANK(N1500),ISBLANK(M1500)),"",IF(N1500&gt;M1500,H1500,IF(N1500&lt;M1500,G1500,"na")))</f>
        <v>CIN</v>
      </c>
      <c r="Q1500" s="23" t="str">
        <f t="shared" si="45"/>
        <v>O</v>
      </c>
    </row>
    <row r="1501" spans="1:17" x14ac:dyDescent="0.25">
      <c r="A1501">
        <v>1500</v>
      </c>
      <c r="B1501" s="1" t="str">
        <f>CONCATENATE(D1501,"_",IF(E1501&lt;10,CONCATENATE("0",E1501),E1501),"_",H1501,"@",G1501)</f>
        <v>2017_12_CAR@NYJ</v>
      </c>
      <c r="C1501" s="1" t="s">
        <v>1</v>
      </c>
      <c r="D1501">
        <v>2017</v>
      </c>
      <c r="E1501" s="6">
        <v>12</v>
      </c>
      <c r="F1501" s="4">
        <v>12</v>
      </c>
      <c r="G1501" t="s">
        <v>84</v>
      </c>
      <c r="H1501" t="s">
        <v>67</v>
      </c>
      <c r="I1501">
        <v>4.5</v>
      </c>
      <c r="J1501">
        <v>40</v>
      </c>
      <c r="K1501">
        <v>5.5</v>
      </c>
      <c r="L1501">
        <v>40</v>
      </c>
      <c r="M1501">
        <v>27</v>
      </c>
      <c r="N1501">
        <v>35</v>
      </c>
      <c r="O1501" t="str">
        <f>IF(OR(ISBLANK(N1501),ISBLANK(M1501)),"",IF(N1501&gt;(M1501+IF(ISBLANK(K1501),I1501,K1501)),H1501,IF(N1501&lt;(M1501+IF(ISBLANK(K1501),I1501,K1501)),G1501,"na")))</f>
        <v>CAR</v>
      </c>
      <c r="P1501" t="str">
        <f>IF(OR(ISBLANK(N1501),ISBLANK(M1501)),"",IF(N1501&gt;M1501,H1501,IF(N1501&lt;M1501,G1501,"na")))</f>
        <v>CAR</v>
      </c>
      <c r="Q1501" s="23" t="str">
        <f t="shared" si="45"/>
        <v>O</v>
      </c>
    </row>
    <row r="1502" spans="1:17" x14ac:dyDescent="0.25">
      <c r="A1502">
        <v>1501</v>
      </c>
      <c r="B1502" s="1" t="str">
        <f>CONCATENATE(D1502,"_",IF(E1502&lt;10,CONCATENATE("0",E1502),E1502),"_",H1502,"@",G1502)</f>
        <v>2017_12_TEN@IND</v>
      </c>
      <c r="C1502" s="1" t="s">
        <v>1</v>
      </c>
      <c r="D1502">
        <v>2017</v>
      </c>
      <c r="E1502" s="6">
        <v>12</v>
      </c>
      <c r="F1502" s="4">
        <v>12</v>
      </c>
      <c r="G1502" t="s">
        <v>76</v>
      </c>
      <c r="H1502" t="s">
        <v>93</v>
      </c>
      <c r="I1502">
        <v>4.5</v>
      </c>
      <c r="J1502">
        <v>44</v>
      </c>
      <c r="K1502">
        <v>3</v>
      </c>
      <c r="L1502">
        <v>45.5</v>
      </c>
      <c r="M1502">
        <v>16</v>
      </c>
      <c r="N1502">
        <v>20</v>
      </c>
      <c r="O1502" t="str">
        <f>IF(OR(ISBLANK(N1502),ISBLANK(M1502)),"",IF(N1502&gt;(M1502+IF(ISBLANK(K1502),I1502,K1502)),H1502,IF(N1502&lt;(M1502+IF(ISBLANK(K1502),I1502,K1502)),G1502,"na")))</f>
        <v>TEN</v>
      </c>
      <c r="P1502" t="str">
        <f>IF(OR(ISBLANK(N1502),ISBLANK(M1502)),"",IF(N1502&gt;M1502,H1502,IF(N1502&lt;M1502,G1502,"na")))</f>
        <v>TEN</v>
      </c>
      <c r="Q1502" s="23" t="str">
        <f t="shared" si="45"/>
        <v>U</v>
      </c>
    </row>
    <row r="1503" spans="1:17" x14ac:dyDescent="0.25">
      <c r="A1503">
        <v>1502</v>
      </c>
      <c r="B1503" s="1" t="str">
        <f>CONCATENATE(D1503,"_",IF(E1503&lt;10,CONCATENATE("0",E1503),E1503),"_",H1503,"@",G1503)</f>
        <v>2017_12_TBY@ATL</v>
      </c>
      <c r="C1503" s="1" t="s">
        <v>1</v>
      </c>
      <c r="D1503">
        <v>2017</v>
      </c>
      <c r="E1503" s="6">
        <v>12</v>
      </c>
      <c r="F1503" s="4">
        <v>12</v>
      </c>
      <c r="G1503" t="s">
        <v>20</v>
      </c>
      <c r="H1503" t="s">
        <v>334</v>
      </c>
      <c r="I1503">
        <v>-8.5</v>
      </c>
      <c r="J1503">
        <v>48.5</v>
      </c>
      <c r="K1503">
        <v>-9.5</v>
      </c>
      <c r="L1503">
        <v>48.5</v>
      </c>
      <c r="M1503">
        <v>34</v>
      </c>
      <c r="N1503">
        <v>20</v>
      </c>
      <c r="O1503" t="str">
        <f>IF(OR(ISBLANK(N1503),ISBLANK(M1503)),"",IF(N1503&gt;(M1503+IF(ISBLANK(K1503),I1503,K1503)),H1503,IF(N1503&lt;(M1503+IF(ISBLANK(K1503),I1503,K1503)),G1503,"na")))</f>
        <v>ATL</v>
      </c>
      <c r="P1503" t="str">
        <f>IF(OR(ISBLANK(N1503),ISBLANK(M1503)),"",IF(N1503&gt;M1503,H1503,IF(N1503&lt;M1503,G1503,"na")))</f>
        <v>ATL</v>
      </c>
      <c r="Q1503" s="23" t="str">
        <f t="shared" si="45"/>
        <v>O</v>
      </c>
    </row>
    <row r="1504" spans="1:17" x14ac:dyDescent="0.25">
      <c r="A1504">
        <v>1503</v>
      </c>
      <c r="B1504" s="1" t="str">
        <f>CONCATENATE(D1504,"_",IF(E1504&lt;10,CONCATENATE("0",E1504),E1504),"_",H1504,"@",G1504)</f>
        <v>2017_12_MIA@NWE</v>
      </c>
      <c r="C1504" s="1" t="s">
        <v>1</v>
      </c>
      <c r="D1504">
        <v>2017</v>
      </c>
      <c r="E1504" s="6">
        <v>12</v>
      </c>
      <c r="F1504" s="4">
        <v>12</v>
      </c>
      <c r="G1504" t="s">
        <v>332</v>
      </c>
      <c r="H1504" t="s">
        <v>79</v>
      </c>
      <c r="I1504">
        <v>-16.5</v>
      </c>
      <c r="J1504">
        <v>48</v>
      </c>
      <c r="K1504">
        <v>-16.5</v>
      </c>
      <c r="L1504">
        <v>47.5</v>
      </c>
      <c r="M1504">
        <v>35</v>
      </c>
      <c r="N1504">
        <v>17</v>
      </c>
      <c r="O1504" t="str">
        <f>IF(OR(ISBLANK(N1504),ISBLANK(M1504)),"",IF(N1504&gt;(M1504+IF(ISBLANK(K1504),I1504,K1504)),H1504,IF(N1504&lt;(M1504+IF(ISBLANK(K1504),I1504,K1504)),G1504,"na")))</f>
        <v>NWE</v>
      </c>
      <c r="P1504" t="str">
        <f>IF(OR(ISBLANK(N1504),ISBLANK(M1504)),"",IF(N1504&gt;M1504,H1504,IF(N1504&lt;M1504,G1504,"na")))</f>
        <v>NWE</v>
      </c>
      <c r="Q1504" s="23" t="str">
        <f t="shared" si="45"/>
        <v>O</v>
      </c>
    </row>
    <row r="1505" spans="1:17" x14ac:dyDescent="0.25">
      <c r="A1505">
        <v>1504</v>
      </c>
      <c r="B1505" s="1" t="str">
        <f>CONCATENATE(D1505,"_",IF(E1505&lt;10,CONCATENATE("0",E1505),E1505),"_",H1505,"@",G1505)</f>
        <v>2017_12_CHI@PHI</v>
      </c>
      <c r="C1505" s="1" t="s">
        <v>1</v>
      </c>
      <c r="D1505">
        <v>2017</v>
      </c>
      <c r="E1505" s="6">
        <v>12</v>
      </c>
      <c r="F1505" s="4">
        <v>12</v>
      </c>
      <c r="G1505" t="s">
        <v>86</v>
      </c>
      <c r="H1505" t="s">
        <v>68</v>
      </c>
      <c r="I1505">
        <v>-13</v>
      </c>
      <c r="J1505">
        <v>44</v>
      </c>
      <c r="K1505">
        <v>-14</v>
      </c>
      <c r="L1505">
        <v>44</v>
      </c>
      <c r="M1505">
        <v>31</v>
      </c>
      <c r="N1505">
        <v>3</v>
      </c>
      <c r="O1505" t="str">
        <f>IF(OR(ISBLANK(N1505),ISBLANK(M1505)),"",IF(N1505&gt;(M1505+IF(ISBLANK(K1505),I1505,K1505)),H1505,IF(N1505&lt;(M1505+IF(ISBLANK(K1505),I1505,K1505)),G1505,"na")))</f>
        <v>PHI</v>
      </c>
      <c r="P1505" t="str">
        <f>IF(OR(ISBLANK(N1505),ISBLANK(M1505)),"",IF(N1505&gt;M1505,H1505,IF(N1505&lt;M1505,G1505,"na")))</f>
        <v>PHI</v>
      </c>
      <c r="Q1505" s="23" t="str">
        <f t="shared" si="45"/>
        <v>U</v>
      </c>
    </row>
    <row r="1506" spans="1:17" x14ac:dyDescent="0.25">
      <c r="A1506">
        <v>1505</v>
      </c>
      <c r="B1506" s="1" t="str">
        <f>CONCATENATE(D1506,"_",IF(E1506&lt;10,CONCATENATE("0",E1506),E1506),"_",H1506,"@",G1506)</f>
        <v>2017_12_BUF@KCY</v>
      </c>
      <c r="C1506" s="1" t="s">
        <v>1</v>
      </c>
      <c r="D1506">
        <v>2017</v>
      </c>
      <c r="E1506" s="6">
        <v>12</v>
      </c>
      <c r="F1506" s="4">
        <v>12</v>
      </c>
      <c r="G1506" t="s">
        <v>331</v>
      </c>
      <c r="H1506" t="s">
        <v>66</v>
      </c>
      <c r="I1506">
        <v>-9.5</v>
      </c>
      <c r="J1506">
        <v>45</v>
      </c>
      <c r="K1506">
        <v>-10</v>
      </c>
      <c r="L1506">
        <v>46.5</v>
      </c>
      <c r="M1506">
        <v>10</v>
      </c>
      <c r="N1506">
        <v>16</v>
      </c>
      <c r="O1506" t="str">
        <f>IF(OR(ISBLANK(N1506),ISBLANK(M1506)),"",IF(N1506&gt;(M1506+IF(ISBLANK(K1506),I1506,K1506)),H1506,IF(N1506&lt;(M1506+IF(ISBLANK(K1506),I1506,K1506)),G1506,"na")))</f>
        <v>BUF</v>
      </c>
      <c r="P1506" t="str">
        <f>IF(OR(ISBLANK(N1506),ISBLANK(M1506)),"",IF(N1506&gt;M1506,H1506,IF(N1506&lt;M1506,G1506,"na")))</f>
        <v>BUF</v>
      </c>
      <c r="Q1506" s="23" t="str">
        <f t="shared" si="45"/>
        <v>U</v>
      </c>
    </row>
    <row r="1507" spans="1:17" x14ac:dyDescent="0.25">
      <c r="A1507">
        <v>1506</v>
      </c>
      <c r="B1507" s="1" t="str">
        <f>CONCATENATE(D1507,"_",IF(E1507&lt;10,CONCATENATE("0",E1507),E1507),"_",H1507,"@",G1507)</f>
        <v>2017_12_SEA@SFO</v>
      </c>
      <c r="C1507" s="1" t="s">
        <v>1</v>
      </c>
      <c r="D1507">
        <v>2017</v>
      </c>
      <c r="E1507" s="6">
        <v>12</v>
      </c>
      <c r="F1507" s="4">
        <v>12</v>
      </c>
      <c r="G1507" t="s">
        <v>333</v>
      </c>
      <c r="H1507" t="s">
        <v>89</v>
      </c>
      <c r="I1507">
        <v>6.5</v>
      </c>
      <c r="J1507">
        <v>42</v>
      </c>
      <c r="K1507">
        <v>6.5</v>
      </c>
      <c r="L1507">
        <v>45.5</v>
      </c>
      <c r="M1507">
        <v>13</v>
      </c>
      <c r="N1507">
        <v>24</v>
      </c>
      <c r="O1507" t="str">
        <f>IF(OR(ISBLANK(N1507),ISBLANK(M1507)),"",IF(N1507&gt;(M1507+IF(ISBLANK(K1507),I1507,K1507)),H1507,IF(N1507&lt;(M1507+IF(ISBLANK(K1507),I1507,K1507)),G1507,"na")))</f>
        <v>SEA</v>
      </c>
      <c r="P1507" t="str">
        <f>IF(OR(ISBLANK(N1507),ISBLANK(M1507)),"",IF(N1507&gt;M1507,H1507,IF(N1507&lt;M1507,G1507,"na")))</f>
        <v>SEA</v>
      </c>
      <c r="Q1507" s="23" t="str">
        <f t="shared" si="45"/>
        <v>U</v>
      </c>
    </row>
    <row r="1508" spans="1:17" x14ac:dyDescent="0.25">
      <c r="A1508">
        <v>1507</v>
      </c>
      <c r="B1508" s="1" t="str">
        <f>CONCATENATE(D1508,"_",IF(E1508&lt;10,CONCATENATE("0",E1508),E1508),"_",H1508,"@",G1508)</f>
        <v>2017_12_DEN@OAK</v>
      </c>
      <c r="C1508" s="1" t="s">
        <v>1</v>
      </c>
      <c r="D1508">
        <v>2017</v>
      </c>
      <c r="E1508" s="6">
        <v>12</v>
      </c>
      <c r="F1508" s="4">
        <v>12</v>
      </c>
      <c r="G1508" t="s">
        <v>85</v>
      </c>
      <c r="H1508" t="s">
        <v>72</v>
      </c>
      <c r="I1508">
        <v>-5</v>
      </c>
      <c r="J1508">
        <v>43</v>
      </c>
      <c r="K1508">
        <v>-5</v>
      </c>
      <c r="L1508">
        <v>43</v>
      </c>
      <c r="M1508">
        <v>21</v>
      </c>
      <c r="N1508">
        <v>14</v>
      </c>
      <c r="O1508" t="str">
        <f>IF(OR(ISBLANK(N1508),ISBLANK(M1508)),"",IF(N1508&gt;(M1508+IF(ISBLANK(K1508),I1508,K1508)),H1508,IF(N1508&lt;(M1508+IF(ISBLANK(K1508),I1508,K1508)),G1508,"na")))</f>
        <v>OAK</v>
      </c>
      <c r="P1508" t="str">
        <f>IF(OR(ISBLANK(N1508),ISBLANK(M1508)),"",IF(N1508&gt;M1508,H1508,IF(N1508&lt;M1508,G1508,"na")))</f>
        <v>OAK</v>
      </c>
      <c r="Q1508" s="23" t="str">
        <f t="shared" si="45"/>
        <v>U</v>
      </c>
    </row>
    <row r="1509" spans="1:17" x14ac:dyDescent="0.25">
      <c r="A1509">
        <v>1508</v>
      </c>
      <c r="B1509" s="1" t="str">
        <f>CONCATENATE(D1509,"_",IF(E1509&lt;10,CONCATENATE("0",E1509),E1509),"_",H1509,"@",G1509)</f>
        <v>2017_12_NOR@LAR</v>
      </c>
      <c r="C1509" s="1" t="s">
        <v>1</v>
      </c>
      <c r="D1509">
        <v>2017</v>
      </c>
      <c r="E1509" s="6">
        <v>12</v>
      </c>
      <c r="F1509" s="4">
        <v>12</v>
      </c>
      <c r="G1509" t="s">
        <v>123</v>
      </c>
      <c r="H1509" t="s">
        <v>335</v>
      </c>
      <c r="I1509">
        <v>-2.5</v>
      </c>
      <c r="J1509">
        <v>54</v>
      </c>
      <c r="K1509">
        <v>-2.5</v>
      </c>
      <c r="L1509">
        <v>53.5</v>
      </c>
      <c r="M1509">
        <v>26</v>
      </c>
      <c r="N1509">
        <v>20</v>
      </c>
      <c r="O1509" t="str">
        <f>IF(OR(ISBLANK(N1509),ISBLANK(M1509)),"",IF(N1509&gt;(M1509+IF(ISBLANK(K1509),I1509,K1509)),H1509,IF(N1509&lt;(M1509+IF(ISBLANK(K1509),I1509,K1509)),G1509,"na")))</f>
        <v>LAR</v>
      </c>
      <c r="P1509" t="str">
        <f>IF(OR(ISBLANK(N1509),ISBLANK(M1509)),"",IF(N1509&gt;M1509,H1509,IF(N1509&lt;M1509,G1509,"na")))</f>
        <v>LAR</v>
      </c>
      <c r="Q1509" s="23" t="str">
        <f t="shared" si="45"/>
        <v>U</v>
      </c>
    </row>
    <row r="1510" spans="1:17" x14ac:dyDescent="0.25">
      <c r="A1510">
        <v>1509</v>
      </c>
      <c r="B1510" s="1" t="str">
        <f>CONCATENATE(D1510,"_",IF(E1510&lt;10,CONCATENATE("0",E1510),E1510),"_",H1510,"@",G1510)</f>
        <v>2017_12_JAX@ARI</v>
      </c>
      <c r="C1510" s="1" t="s">
        <v>1</v>
      </c>
      <c r="D1510">
        <v>2017</v>
      </c>
      <c r="E1510" s="6">
        <v>12</v>
      </c>
      <c r="F1510" s="4">
        <v>12</v>
      </c>
      <c r="G1510" t="s">
        <v>64</v>
      </c>
      <c r="H1510" t="s">
        <v>77</v>
      </c>
      <c r="I1510">
        <v>4.5</v>
      </c>
      <c r="J1510">
        <v>38</v>
      </c>
      <c r="K1510">
        <v>5.5</v>
      </c>
      <c r="L1510">
        <v>38</v>
      </c>
      <c r="M1510">
        <v>27</v>
      </c>
      <c r="N1510">
        <v>24</v>
      </c>
      <c r="O1510" t="str">
        <f>IF(OR(ISBLANK(N1510),ISBLANK(M1510)),"",IF(N1510&gt;(M1510+IF(ISBLANK(K1510),I1510,K1510)),H1510,IF(N1510&lt;(M1510+IF(ISBLANK(K1510),I1510,K1510)),G1510,"na")))</f>
        <v>ARI</v>
      </c>
      <c r="P1510" t="str">
        <f>IF(OR(ISBLANK(N1510),ISBLANK(M1510)),"",IF(N1510&gt;M1510,H1510,IF(N1510&lt;M1510,G1510,"na")))</f>
        <v>ARI</v>
      </c>
      <c r="Q1510" s="23" t="str">
        <f t="shared" si="45"/>
        <v>O</v>
      </c>
    </row>
    <row r="1511" spans="1:17" x14ac:dyDescent="0.25">
      <c r="A1511">
        <v>1510</v>
      </c>
      <c r="B1511" s="1" t="str">
        <f>CONCATENATE(D1511,"_",IF(E1511&lt;10,CONCATENATE("0",E1511),E1511),"_",H1511,"@",G1511)</f>
        <v>2017_12_GBY@PIT</v>
      </c>
      <c r="C1511" s="1" t="s">
        <v>1</v>
      </c>
      <c r="D1511">
        <v>2017</v>
      </c>
      <c r="E1511" s="6">
        <v>12</v>
      </c>
      <c r="F1511" s="4">
        <v>12</v>
      </c>
      <c r="G1511" t="s">
        <v>87</v>
      </c>
      <c r="H1511" t="s">
        <v>330</v>
      </c>
      <c r="I1511">
        <v>-13.5</v>
      </c>
      <c r="J1511">
        <v>41.5</v>
      </c>
      <c r="K1511">
        <v>-14</v>
      </c>
      <c r="L1511">
        <v>43.5</v>
      </c>
      <c r="M1511">
        <v>31</v>
      </c>
      <c r="N1511">
        <v>28</v>
      </c>
      <c r="O1511" t="str">
        <f>IF(OR(ISBLANK(N1511),ISBLANK(M1511)),"",IF(N1511&gt;(M1511+IF(ISBLANK(K1511),I1511,K1511)),H1511,IF(N1511&lt;(M1511+IF(ISBLANK(K1511),I1511,K1511)),G1511,"na")))</f>
        <v>GBY</v>
      </c>
      <c r="P1511" t="str">
        <f>IF(OR(ISBLANK(N1511),ISBLANK(M1511)),"",IF(N1511&gt;M1511,H1511,IF(N1511&lt;M1511,G1511,"na")))</f>
        <v>PIT</v>
      </c>
      <c r="Q1511" s="23" t="str">
        <f t="shared" si="45"/>
        <v>O</v>
      </c>
    </row>
    <row r="1512" spans="1:17" x14ac:dyDescent="0.25">
      <c r="A1512">
        <v>1511</v>
      </c>
      <c r="B1512" s="1" t="str">
        <f>CONCATENATE(D1512,"_",IF(E1512&lt;10,CONCATENATE("0",E1512),E1512),"_",H1512,"@",G1512)</f>
        <v>2017_12_HOU@BAL</v>
      </c>
      <c r="C1512" s="1" t="s">
        <v>1</v>
      </c>
      <c r="D1512">
        <v>2017</v>
      </c>
      <c r="E1512" s="6">
        <v>12</v>
      </c>
      <c r="F1512" s="4">
        <v>12</v>
      </c>
      <c r="G1512" t="s">
        <v>65</v>
      </c>
      <c r="H1512" t="s">
        <v>75</v>
      </c>
      <c r="I1512">
        <v>-7</v>
      </c>
      <c r="J1512">
        <v>38</v>
      </c>
      <c r="K1512">
        <v>-7</v>
      </c>
      <c r="L1512">
        <v>38</v>
      </c>
      <c r="M1512">
        <v>23</v>
      </c>
      <c r="N1512">
        <v>16</v>
      </c>
      <c r="O1512" t="str">
        <f>IF(OR(ISBLANK(N1512),ISBLANK(M1512)),"",IF(N1512&gt;(M1512+IF(ISBLANK(K1512),I1512,K1512)),H1512,IF(N1512&lt;(M1512+IF(ISBLANK(K1512),I1512,K1512)),G1512,"na")))</f>
        <v>na</v>
      </c>
      <c r="P1512" t="str">
        <f>IF(OR(ISBLANK(N1512),ISBLANK(M1512)),"",IF(N1512&gt;M1512,H1512,IF(N1512&lt;M1512,G1512,"na")))</f>
        <v>BAL</v>
      </c>
      <c r="Q1512" s="23" t="str">
        <f t="shared" si="45"/>
        <v>O</v>
      </c>
    </row>
    <row r="1513" spans="1:17" x14ac:dyDescent="0.25">
      <c r="A1513">
        <v>1512</v>
      </c>
      <c r="B1513" s="1" t="str">
        <f>CONCATENATE(D1513,"_",IF(E1513&lt;10,CONCATENATE("0",E1513),E1513),"_",H1513,"@",G1513)</f>
        <v>2017_13_WAS@DAL</v>
      </c>
      <c r="C1513" s="1" t="s">
        <v>1</v>
      </c>
      <c r="D1513">
        <v>2017</v>
      </c>
      <c r="E1513" s="6">
        <v>13</v>
      </c>
      <c r="F1513" s="4">
        <v>13</v>
      </c>
      <c r="G1513" t="s">
        <v>71</v>
      </c>
      <c r="H1513" t="s">
        <v>94</v>
      </c>
      <c r="I1513">
        <v>-1.5</v>
      </c>
      <c r="J1513">
        <v>44</v>
      </c>
      <c r="K1513">
        <v>-1.5</v>
      </c>
      <c r="L1513">
        <v>46.5</v>
      </c>
      <c r="M1513">
        <v>38</v>
      </c>
      <c r="N1513">
        <v>14</v>
      </c>
      <c r="O1513" t="str">
        <f>IF(OR(ISBLANK(N1513),ISBLANK(M1513)),"",IF(N1513&gt;(M1513+IF(ISBLANK(K1513),I1513,K1513)),H1513,IF(N1513&lt;(M1513+IF(ISBLANK(K1513),I1513,K1513)),G1513,"na")))</f>
        <v>DAL</v>
      </c>
      <c r="P1513" t="str">
        <f>IF(OR(ISBLANK(N1513),ISBLANK(M1513)),"",IF(N1513&gt;M1513,H1513,IF(N1513&lt;M1513,G1513,"na")))</f>
        <v>DAL</v>
      </c>
      <c r="Q1513" s="23" t="str">
        <f t="shared" si="45"/>
        <v>O</v>
      </c>
    </row>
    <row r="1514" spans="1:17" x14ac:dyDescent="0.25">
      <c r="A1514">
        <v>1513</v>
      </c>
      <c r="B1514" s="1" t="str">
        <f>CONCATENATE(D1514,"_",IF(E1514&lt;10,CONCATENATE("0",E1514),E1514),"_",H1514,"@",G1514)</f>
        <v>2017_13_KCY@NYJ</v>
      </c>
      <c r="C1514" s="1" t="s">
        <v>1</v>
      </c>
      <c r="D1514">
        <v>2017</v>
      </c>
      <c r="E1514" s="6">
        <v>13</v>
      </c>
      <c r="F1514" s="4">
        <v>13</v>
      </c>
      <c r="G1514" t="s">
        <v>84</v>
      </c>
      <c r="H1514" t="s">
        <v>331</v>
      </c>
      <c r="I1514">
        <v>3.5</v>
      </c>
      <c r="J1514">
        <v>43.5</v>
      </c>
      <c r="K1514">
        <v>3.5</v>
      </c>
      <c r="L1514">
        <v>43.5</v>
      </c>
      <c r="M1514">
        <v>38</v>
      </c>
      <c r="N1514">
        <v>31</v>
      </c>
      <c r="O1514" t="str">
        <f>IF(OR(ISBLANK(N1514),ISBLANK(M1514)),"",IF(N1514&gt;(M1514+IF(ISBLANK(K1514),I1514,K1514)),H1514,IF(N1514&lt;(M1514+IF(ISBLANK(K1514),I1514,K1514)),G1514,"na")))</f>
        <v>NYJ</v>
      </c>
      <c r="P1514" t="str">
        <f>IF(OR(ISBLANK(N1514),ISBLANK(M1514)),"",IF(N1514&gt;M1514,H1514,IF(N1514&lt;M1514,G1514,"na")))</f>
        <v>NYJ</v>
      </c>
      <c r="Q1514" s="23" t="str">
        <f t="shared" si="45"/>
        <v>O</v>
      </c>
    </row>
    <row r="1515" spans="1:17" x14ac:dyDescent="0.25">
      <c r="A1515">
        <v>1514</v>
      </c>
      <c r="B1515" s="1" t="str">
        <f>CONCATENATE(D1515,"_",IF(E1515&lt;10,CONCATENATE("0",E1515),E1515),"_",H1515,"@",G1515)</f>
        <v>2017_13_NWE@BUF</v>
      </c>
      <c r="C1515" s="1" t="s">
        <v>1</v>
      </c>
      <c r="D1515">
        <v>2017</v>
      </c>
      <c r="E1515" s="6">
        <v>13</v>
      </c>
      <c r="F1515" s="4">
        <v>13</v>
      </c>
      <c r="G1515" t="s">
        <v>66</v>
      </c>
      <c r="H1515" t="s">
        <v>332</v>
      </c>
      <c r="I1515">
        <v>8</v>
      </c>
      <c r="J1515">
        <v>49</v>
      </c>
      <c r="K1515">
        <v>9</v>
      </c>
      <c r="L1515">
        <v>48.5</v>
      </c>
      <c r="M1515">
        <v>3</v>
      </c>
      <c r="N1515">
        <v>23</v>
      </c>
      <c r="O1515" t="str">
        <f>IF(OR(ISBLANK(N1515),ISBLANK(M1515)),"",IF(N1515&gt;(M1515+IF(ISBLANK(K1515),I1515,K1515)),H1515,IF(N1515&lt;(M1515+IF(ISBLANK(K1515),I1515,K1515)),G1515,"na")))</f>
        <v>NWE</v>
      </c>
      <c r="P1515" t="str">
        <f>IF(OR(ISBLANK(N1515),ISBLANK(M1515)),"",IF(N1515&gt;M1515,H1515,IF(N1515&lt;M1515,G1515,"na")))</f>
        <v>NWE</v>
      </c>
      <c r="Q1515" s="23" t="str">
        <f t="shared" si="45"/>
        <v>U</v>
      </c>
    </row>
    <row r="1516" spans="1:17" x14ac:dyDescent="0.25">
      <c r="A1516">
        <v>1515</v>
      </c>
      <c r="B1516" s="1" t="str">
        <f>CONCATENATE(D1516,"_",IF(E1516&lt;10,CONCATENATE("0",E1516),E1516),"_",H1516,"@",G1516)</f>
        <v>2017_13_DEN@MIA</v>
      </c>
      <c r="C1516" s="1" t="s">
        <v>1</v>
      </c>
      <c r="D1516">
        <v>2017</v>
      </c>
      <c r="E1516" s="6">
        <v>13</v>
      </c>
      <c r="F1516" s="4">
        <v>13</v>
      </c>
      <c r="G1516" t="s">
        <v>79</v>
      </c>
      <c r="H1516" t="s">
        <v>72</v>
      </c>
      <c r="I1516">
        <v>1</v>
      </c>
      <c r="J1516">
        <v>38</v>
      </c>
      <c r="K1516">
        <v>1.5</v>
      </c>
      <c r="L1516">
        <v>40</v>
      </c>
      <c r="M1516">
        <v>35</v>
      </c>
      <c r="N1516">
        <v>9</v>
      </c>
      <c r="O1516" t="str">
        <f>IF(OR(ISBLANK(N1516),ISBLANK(M1516)),"",IF(N1516&gt;(M1516+IF(ISBLANK(K1516),I1516,K1516)),H1516,IF(N1516&lt;(M1516+IF(ISBLANK(K1516),I1516,K1516)),G1516,"na")))</f>
        <v>MIA</v>
      </c>
      <c r="P1516" t="str">
        <f>IF(OR(ISBLANK(N1516),ISBLANK(M1516)),"",IF(N1516&gt;M1516,H1516,IF(N1516&lt;M1516,G1516,"na")))</f>
        <v>MIA</v>
      </c>
      <c r="Q1516" s="23" t="str">
        <f t="shared" si="45"/>
        <v>O</v>
      </c>
    </row>
    <row r="1517" spans="1:17" x14ac:dyDescent="0.25">
      <c r="A1517">
        <v>1516</v>
      </c>
      <c r="B1517" s="1" t="str">
        <f>CONCATENATE(D1517,"_",IF(E1517&lt;10,CONCATENATE("0",E1517),E1517),"_",H1517,"@",G1517)</f>
        <v>2017_13_SFO@CHI</v>
      </c>
      <c r="C1517" s="1" t="s">
        <v>1</v>
      </c>
      <c r="D1517">
        <v>2017</v>
      </c>
      <c r="E1517" s="6">
        <v>13</v>
      </c>
      <c r="F1517" s="4">
        <v>13</v>
      </c>
      <c r="G1517" t="s">
        <v>68</v>
      </c>
      <c r="H1517" t="s">
        <v>333</v>
      </c>
      <c r="I1517">
        <v>-3.5</v>
      </c>
      <c r="J1517">
        <v>39.5</v>
      </c>
      <c r="K1517">
        <v>-3</v>
      </c>
      <c r="L1517">
        <v>41</v>
      </c>
      <c r="M1517">
        <v>14</v>
      </c>
      <c r="N1517">
        <v>15</v>
      </c>
      <c r="O1517" t="str">
        <f>IF(OR(ISBLANK(N1517),ISBLANK(M1517)),"",IF(N1517&gt;(M1517+IF(ISBLANK(K1517),I1517,K1517)),H1517,IF(N1517&lt;(M1517+IF(ISBLANK(K1517),I1517,K1517)),G1517,"na")))</f>
        <v>SFO</v>
      </c>
      <c r="P1517" t="str">
        <f>IF(OR(ISBLANK(N1517),ISBLANK(M1517)),"",IF(N1517&gt;M1517,H1517,IF(N1517&lt;M1517,G1517,"na")))</f>
        <v>SFO</v>
      </c>
      <c r="Q1517" s="23" t="str">
        <f t="shared" si="45"/>
        <v>U</v>
      </c>
    </row>
    <row r="1518" spans="1:17" x14ac:dyDescent="0.25">
      <c r="A1518">
        <v>1517</v>
      </c>
      <c r="B1518" s="1" t="str">
        <f>CONCATENATE(D1518,"_",IF(E1518&lt;10,CONCATENATE("0",E1518),E1518),"_",H1518,"@",G1518)</f>
        <v>2017_13_DET@BAL</v>
      </c>
      <c r="C1518" s="1" t="s">
        <v>1</v>
      </c>
      <c r="D1518">
        <v>2017</v>
      </c>
      <c r="E1518" s="6">
        <v>13</v>
      </c>
      <c r="F1518" s="4">
        <v>13</v>
      </c>
      <c r="G1518" t="s">
        <v>65</v>
      </c>
      <c r="H1518" t="s">
        <v>73</v>
      </c>
      <c r="I1518">
        <v>-3</v>
      </c>
      <c r="J1518">
        <v>41</v>
      </c>
      <c r="K1518">
        <v>-3</v>
      </c>
      <c r="L1518">
        <v>43.5</v>
      </c>
      <c r="M1518">
        <v>44</v>
      </c>
      <c r="N1518">
        <v>20</v>
      </c>
      <c r="O1518" t="str">
        <f>IF(OR(ISBLANK(N1518),ISBLANK(M1518)),"",IF(N1518&gt;(M1518+IF(ISBLANK(K1518),I1518,K1518)),H1518,IF(N1518&lt;(M1518+IF(ISBLANK(K1518),I1518,K1518)),G1518,"na")))</f>
        <v>BAL</v>
      </c>
      <c r="P1518" t="str">
        <f>IF(OR(ISBLANK(N1518),ISBLANK(M1518)),"",IF(N1518&gt;M1518,H1518,IF(N1518&lt;M1518,G1518,"na")))</f>
        <v>BAL</v>
      </c>
      <c r="Q1518" s="23" t="str">
        <f t="shared" si="45"/>
        <v>O</v>
      </c>
    </row>
    <row r="1519" spans="1:17" x14ac:dyDescent="0.25">
      <c r="A1519">
        <v>1518</v>
      </c>
      <c r="B1519" s="1" t="str">
        <f>CONCATENATE(D1519,"_",IF(E1519&lt;10,CONCATENATE("0",E1519),E1519),"_",H1519,"@",G1519)</f>
        <v>2017_13_MIN@ATL</v>
      </c>
      <c r="C1519" s="1" t="s">
        <v>1</v>
      </c>
      <c r="D1519">
        <v>2017</v>
      </c>
      <c r="E1519" s="6">
        <v>13</v>
      </c>
      <c r="F1519" s="4">
        <v>13</v>
      </c>
      <c r="G1519" t="s">
        <v>20</v>
      </c>
      <c r="H1519" t="s">
        <v>80</v>
      </c>
      <c r="I1519">
        <v>-3</v>
      </c>
      <c r="J1519">
        <v>47.5</v>
      </c>
      <c r="K1519">
        <v>-3</v>
      </c>
      <c r="L1519">
        <v>47</v>
      </c>
      <c r="M1519">
        <v>9</v>
      </c>
      <c r="N1519">
        <v>14</v>
      </c>
      <c r="O1519" t="str">
        <f>IF(OR(ISBLANK(N1519),ISBLANK(M1519)),"",IF(N1519&gt;(M1519+IF(ISBLANK(K1519),I1519,K1519)),H1519,IF(N1519&lt;(M1519+IF(ISBLANK(K1519),I1519,K1519)),G1519,"na")))</f>
        <v>MIN</v>
      </c>
      <c r="P1519" t="str">
        <f>IF(OR(ISBLANK(N1519),ISBLANK(M1519)),"",IF(N1519&gt;M1519,H1519,IF(N1519&lt;M1519,G1519,"na")))</f>
        <v>MIN</v>
      </c>
      <c r="Q1519" s="23" t="str">
        <f t="shared" si="45"/>
        <v>U</v>
      </c>
    </row>
    <row r="1520" spans="1:17" x14ac:dyDescent="0.25">
      <c r="A1520">
        <v>1519</v>
      </c>
      <c r="B1520" s="1" t="str">
        <f>CONCATENATE(D1520,"_",IF(E1520&lt;10,CONCATENATE("0",E1520),E1520),"_",H1520,"@",G1520)</f>
        <v>2017_13_TBY@GBY</v>
      </c>
      <c r="C1520" s="1" t="s">
        <v>1</v>
      </c>
      <c r="D1520">
        <v>2017</v>
      </c>
      <c r="E1520" s="6">
        <v>13</v>
      </c>
      <c r="F1520" s="4">
        <v>13</v>
      </c>
      <c r="G1520" t="s">
        <v>330</v>
      </c>
      <c r="H1520" t="s">
        <v>334</v>
      </c>
      <c r="I1520">
        <v>-1</v>
      </c>
      <c r="J1520">
        <v>43</v>
      </c>
      <c r="K1520">
        <v>-2.5</v>
      </c>
      <c r="L1520">
        <v>45</v>
      </c>
      <c r="M1520">
        <v>26</v>
      </c>
      <c r="N1520">
        <v>20</v>
      </c>
      <c r="O1520" t="str">
        <f>IF(OR(ISBLANK(N1520),ISBLANK(M1520)),"",IF(N1520&gt;(M1520+IF(ISBLANK(K1520),I1520,K1520)),H1520,IF(N1520&lt;(M1520+IF(ISBLANK(K1520),I1520,K1520)),G1520,"na")))</f>
        <v>GBY</v>
      </c>
      <c r="P1520" t="str">
        <f>IF(OR(ISBLANK(N1520),ISBLANK(M1520)),"",IF(N1520&gt;M1520,H1520,IF(N1520&lt;M1520,G1520,"na")))</f>
        <v>GBY</v>
      </c>
      <c r="Q1520" s="23" t="str">
        <f t="shared" si="45"/>
        <v>O</v>
      </c>
    </row>
    <row r="1521" spans="1:17" x14ac:dyDescent="0.25">
      <c r="A1521">
        <v>1520</v>
      </c>
      <c r="B1521" s="1" t="str">
        <f>CONCATENATE(D1521,"_",IF(E1521&lt;10,CONCATENATE("0",E1521),E1521),"_",H1521,"@",G1521)</f>
        <v>2017_13_HOU@TEN</v>
      </c>
      <c r="C1521" s="1" t="s">
        <v>1</v>
      </c>
      <c r="D1521">
        <v>2017</v>
      </c>
      <c r="E1521" s="6">
        <v>13</v>
      </c>
      <c r="F1521" s="4">
        <v>13</v>
      </c>
      <c r="G1521" t="s">
        <v>93</v>
      </c>
      <c r="H1521" t="s">
        <v>75</v>
      </c>
      <c r="I1521">
        <v>-6.5</v>
      </c>
      <c r="J1521">
        <v>42.5</v>
      </c>
      <c r="K1521">
        <v>-7</v>
      </c>
      <c r="L1521">
        <v>43</v>
      </c>
      <c r="M1521">
        <v>24</v>
      </c>
      <c r="N1521">
        <v>13</v>
      </c>
      <c r="O1521" t="str">
        <f>IF(OR(ISBLANK(N1521),ISBLANK(M1521)),"",IF(N1521&gt;(M1521+IF(ISBLANK(K1521),I1521,K1521)),H1521,IF(N1521&lt;(M1521+IF(ISBLANK(K1521),I1521,K1521)),G1521,"na")))</f>
        <v>TEN</v>
      </c>
      <c r="P1521" t="str">
        <f>IF(OR(ISBLANK(N1521),ISBLANK(M1521)),"",IF(N1521&gt;M1521,H1521,IF(N1521&lt;M1521,G1521,"na")))</f>
        <v>TEN</v>
      </c>
      <c r="Q1521" s="23" t="str">
        <f t="shared" si="45"/>
        <v>U</v>
      </c>
    </row>
    <row r="1522" spans="1:17" x14ac:dyDescent="0.25">
      <c r="A1522">
        <v>1521</v>
      </c>
      <c r="B1522" s="1" t="str">
        <f>CONCATENATE(D1522,"_",IF(E1522&lt;10,CONCATENATE("0",E1522),E1522),"_",H1522,"@",G1522)</f>
        <v>2017_13_IND@JAX</v>
      </c>
      <c r="C1522" s="1" t="s">
        <v>1</v>
      </c>
      <c r="D1522">
        <v>2017</v>
      </c>
      <c r="E1522" s="6">
        <v>13</v>
      </c>
      <c r="F1522" s="4">
        <v>13</v>
      </c>
      <c r="G1522" t="s">
        <v>77</v>
      </c>
      <c r="H1522" t="s">
        <v>76</v>
      </c>
      <c r="I1522">
        <v>-9.5</v>
      </c>
      <c r="J1522">
        <v>40.5</v>
      </c>
      <c r="K1522">
        <v>-9.5</v>
      </c>
      <c r="L1522">
        <v>40.5</v>
      </c>
      <c r="M1522">
        <v>30</v>
      </c>
      <c r="N1522">
        <v>10</v>
      </c>
      <c r="O1522" t="str">
        <f>IF(OR(ISBLANK(N1522),ISBLANK(M1522)),"",IF(N1522&gt;(M1522+IF(ISBLANK(K1522),I1522,K1522)),H1522,IF(N1522&lt;(M1522+IF(ISBLANK(K1522),I1522,K1522)),G1522,"na")))</f>
        <v>JAX</v>
      </c>
      <c r="P1522" t="str">
        <f>IF(OR(ISBLANK(N1522),ISBLANK(M1522)),"",IF(N1522&gt;M1522,H1522,IF(N1522&lt;M1522,G1522,"na")))</f>
        <v>JAX</v>
      </c>
      <c r="Q1522" s="23" t="str">
        <f t="shared" si="45"/>
        <v>U</v>
      </c>
    </row>
    <row r="1523" spans="1:17" x14ac:dyDescent="0.25">
      <c r="A1523">
        <v>1522</v>
      </c>
      <c r="B1523" s="1" t="str">
        <f>CONCATENATE(D1523,"_",IF(E1523&lt;10,CONCATENATE("0",E1523),E1523),"_",H1523,"@",G1523)</f>
        <v>2017_13_CLE@LAC</v>
      </c>
      <c r="C1523" s="1" t="s">
        <v>1</v>
      </c>
      <c r="D1523">
        <v>2017</v>
      </c>
      <c r="E1523" s="6">
        <v>13</v>
      </c>
      <c r="F1523" s="4">
        <v>13</v>
      </c>
      <c r="G1523" t="s">
        <v>122</v>
      </c>
      <c r="H1523" t="s">
        <v>70</v>
      </c>
      <c r="I1523">
        <v>-13</v>
      </c>
      <c r="J1523">
        <v>42.5</v>
      </c>
      <c r="K1523">
        <v>-14</v>
      </c>
      <c r="L1523">
        <v>48</v>
      </c>
      <c r="M1523">
        <v>19</v>
      </c>
      <c r="N1523">
        <v>10</v>
      </c>
      <c r="O1523" t="str">
        <f>IF(OR(ISBLANK(N1523),ISBLANK(M1523)),"",IF(N1523&gt;(M1523+IF(ISBLANK(K1523),I1523,K1523)),H1523,IF(N1523&lt;(M1523+IF(ISBLANK(K1523),I1523,K1523)),G1523,"na")))</f>
        <v>CLE</v>
      </c>
      <c r="P1523" t="str">
        <f>IF(OR(ISBLANK(N1523),ISBLANK(M1523)),"",IF(N1523&gt;M1523,H1523,IF(N1523&lt;M1523,G1523,"na")))</f>
        <v>LAC</v>
      </c>
      <c r="Q1523" s="23" t="str">
        <f t="shared" si="45"/>
        <v>U</v>
      </c>
    </row>
    <row r="1524" spans="1:17" x14ac:dyDescent="0.25">
      <c r="A1524">
        <v>1523</v>
      </c>
      <c r="B1524" s="1" t="str">
        <f>CONCATENATE(D1524,"_",IF(E1524&lt;10,CONCATENATE("0",E1524),E1524),"_",H1524,"@",G1524)</f>
        <v>2017_13_LAR@ARI</v>
      </c>
      <c r="C1524" s="1" t="s">
        <v>1</v>
      </c>
      <c r="D1524">
        <v>2017</v>
      </c>
      <c r="E1524" s="6">
        <v>13</v>
      </c>
      <c r="F1524" s="4">
        <v>13</v>
      </c>
      <c r="G1524" t="s">
        <v>64</v>
      </c>
      <c r="H1524" t="s">
        <v>123</v>
      </c>
      <c r="I1524">
        <v>7</v>
      </c>
      <c r="J1524">
        <v>45.5</v>
      </c>
      <c r="K1524">
        <v>-7</v>
      </c>
      <c r="L1524">
        <v>44.5</v>
      </c>
      <c r="M1524">
        <v>16</v>
      </c>
      <c r="N1524">
        <v>32</v>
      </c>
      <c r="O1524" t="str">
        <f>IF(OR(ISBLANK(N1524),ISBLANK(M1524)),"",IF(N1524&gt;(M1524+IF(ISBLANK(K1524),I1524,K1524)),H1524,IF(N1524&lt;(M1524+IF(ISBLANK(K1524),I1524,K1524)),G1524,"na")))</f>
        <v>LAR</v>
      </c>
      <c r="P1524" t="str">
        <f>IF(OR(ISBLANK(N1524),ISBLANK(M1524)),"",IF(N1524&gt;M1524,H1524,IF(N1524&lt;M1524,G1524,"na")))</f>
        <v>LAR</v>
      </c>
      <c r="Q1524" s="23" t="str">
        <f t="shared" si="45"/>
        <v>O</v>
      </c>
    </row>
    <row r="1525" spans="1:17" x14ac:dyDescent="0.25">
      <c r="A1525">
        <v>1524</v>
      </c>
      <c r="B1525" s="1" t="str">
        <f>CONCATENATE(D1525,"_",IF(E1525&lt;10,CONCATENATE("0",E1525),E1525),"_",H1525,"@",G1525)</f>
        <v>2017_13_NYG@OAK</v>
      </c>
      <c r="C1525" s="1" t="s">
        <v>1</v>
      </c>
      <c r="D1525">
        <v>2017</v>
      </c>
      <c r="E1525" s="6">
        <v>13</v>
      </c>
      <c r="F1525" s="4">
        <v>13</v>
      </c>
      <c r="G1525" t="s">
        <v>85</v>
      </c>
      <c r="H1525" t="s">
        <v>83</v>
      </c>
      <c r="I1525">
        <v>-7.5</v>
      </c>
      <c r="J1525">
        <v>41.5</v>
      </c>
      <c r="K1525">
        <v>-8.5</v>
      </c>
      <c r="L1525">
        <v>41.5</v>
      </c>
      <c r="M1525">
        <v>24</v>
      </c>
      <c r="N1525">
        <v>17</v>
      </c>
      <c r="O1525" t="str">
        <f>IF(OR(ISBLANK(N1525),ISBLANK(M1525)),"",IF(N1525&gt;(M1525+IF(ISBLANK(K1525),I1525,K1525)),H1525,IF(N1525&lt;(M1525+IF(ISBLANK(K1525),I1525,K1525)),G1525,"na")))</f>
        <v>NYG</v>
      </c>
      <c r="P1525" t="str">
        <f>IF(OR(ISBLANK(N1525),ISBLANK(M1525)),"",IF(N1525&gt;M1525,H1525,IF(N1525&lt;M1525,G1525,"na")))</f>
        <v>OAK</v>
      </c>
      <c r="Q1525" s="23" t="str">
        <f t="shared" si="45"/>
        <v>U</v>
      </c>
    </row>
    <row r="1526" spans="1:17" x14ac:dyDescent="0.25">
      <c r="A1526">
        <v>1525</v>
      </c>
      <c r="B1526" s="1" t="str">
        <f>CONCATENATE(D1526,"_",IF(E1526&lt;10,CONCATENATE("0",E1526),E1526),"_",H1526,"@",G1526)</f>
        <v>2017_13_CAR@NOR</v>
      </c>
      <c r="C1526" s="1" t="s">
        <v>1</v>
      </c>
      <c r="D1526">
        <v>2017</v>
      </c>
      <c r="E1526" s="6">
        <v>13</v>
      </c>
      <c r="F1526" s="4">
        <v>13</v>
      </c>
      <c r="G1526" t="s">
        <v>335</v>
      </c>
      <c r="H1526" t="s">
        <v>67</v>
      </c>
      <c r="I1526">
        <v>-4</v>
      </c>
      <c r="J1526">
        <v>48</v>
      </c>
      <c r="K1526">
        <v>-5</v>
      </c>
      <c r="L1526">
        <v>48</v>
      </c>
      <c r="M1526">
        <v>31</v>
      </c>
      <c r="N1526">
        <v>21</v>
      </c>
      <c r="O1526" t="str">
        <f>IF(OR(ISBLANK(N1526),ISBLANK(M1526)),"",IF(N1526&gt;(M1526+IF(ISBLANK(K1526),I1526,K1526)),H1526,IF(N1526&lt;(M1526+IF(ISBLANK(K1526),I1526,K1526)),G1526,"na")))</f>
        <v>NOR</v>
      </c>
      <c r="P1526" t="str">
        <f>IF(OR(ISBLANK(N1526),ISBLANK(M1526)),"",IF(N1526&gt;M1526,H1526,IF(N1526&lt;M1526,G1526,"na")))</f>
        <v>NOR</v>
      </c>
      <c r="Q1526" s="23" t="str">
        <f t="shared" si="45"/>
        <v>O</v>
      </c>
    </row>
    <row r="1527" spans="1:17" x14ac:dyDescent="0.25">
      <c r="A1527">
        <v>1526</v>
      </c>
      <c r="B1527" s="1" t="str">
        <f>CONCATENATE(D1527,"_",IF(E1527&lt;10,CONCATENATE("0",E1527),E1527),"_",H1527,"@",G1527)</f>
        <v>2017_13_PHI@SEA</v>
      </c>
      <c r="C1527" s="1" t="s">
        <v>1</v>
      </c>
      <c r="D1527">
        <v>2017</v>
      </c>
      <c r="E1527" s="6">
        <v>13</v>
      </c>
      <c r="F1527" s="4">
        <v>13</v>
      </c>
      <c r="G1527" t="s">
        <v>89</v>
      </c>
      <c r="H1527" t="s">
        <v>86</v>
      </c>
      <c r="I1527">
        <v>4</v>
      </c>
      <c r="J1527">
        <v>48</v>
      </c>
      <c r="K1527">
        <v>5</v>
      </c>
      <c r="L1527">
        <v>47</v>
      </c>
      <c r="M1527">
        <v>24</v>
      </c>
      <c r="N1527">
        <v>10</v>
      </c>
      <c r="O1527" t="str">
        <f>IF(OR(ISBLANK(N1527),ISBLANK(M1527)),"",IF(N1527&gt;(M1527+IF(ISBLANK(K1527),I1527,K1527)),H1527,IF(N1527&lt;(M1527+IF(ISBLANK(K1527),I1527,K1527)),G1527,"na")))</f>
        <v>SEA</v>
      </c>
      <c r="P1527" t="str">
        <f>IF(OR(ISBLANK(N1527),ISBLANK(M1527)),"",IF(N1527&gt;M1527,H1527,IF(N1527&lt;M1527,G1527,"na")))</f>
        <v>SEA</v>
      </c>
      <c r="Q1527" s="23" t="str">
        <f t="shared" si="45"/>
        <v>U</v>
      </c>
    </row>
    <row r="1528" spans="1:17" x14ac:dyDescent="0.25">
      <c r="A1528">
        <v>1527</v>
      </c>
      <c r="B1528" s="1" t="str">
        <f>CONCATENATE(D1528,"_",IF(E1528&lt;10,CONCATENATE("0",E1528),E1528),"_",H1528,"@",G1528)</f>
        <v>2017_13_PIT@CIN</v>
      </c>
      <c r="C1528" s="1" t="s">
        <v>1</v>
      </c>
      <c r="D1528">
        <v>2017</v>
      </c>
      <c r="E1528" s="6">
        <v>13</v>
      </c>
      <c r="F1528" s="4">
        <v>13</v>
      </c>
      <c r="G1528" t="s">
        <v>69</v>
      </c>
      <c r="H1528" t="s">
        <v>87</v>
      </c>
      <c r="I1528">
        <v>6</v>
      </c>
      <c r="J1528">
        <v>43</v>
      </c>
      <c r="K1528">
        <v>5</v>
      </c>
      <c r="L1528">
        <v>43</v>
      </c>
      <c r="M1528">
        <v>20</v>
      </c>
      <c r="N1528">
        <v>23</v>
      </c>
      <c r="O1528" t="str">
        <f>IF(OR(ISBLANK(N1528),ISBLANK(M1528)),"",IF(N1528&gt;(M1528+IF(ISBLANK(K1528),I1528,K1528)),H1528,IF(N1528&lt;(M1528+IF(ISBLANK(K1528),I1528,K1528)),G1528,"na")))</f>
        <v>CIN</v>
      </c>
      <c r="P1528" t="str">
        <f>IF(OR(ISBLANK(N1528),ISBLANK(M1528)),"",IF(N1528&gt;M1528,H1528,IF(N1528&lt;M1528,G1528,"na")))</f>
        <v>PIT</v>
      </c>
      <c r="Q1528" s="23" t="str">
        <f t="shared" si="45"/>
        <v>E</v>
      </c>
    </row>
    <row r="1529" spans="1:17" x14ac:dyDescent="0.25">
      <c r="A1529">
        <v>1528</v>
      </c>
      <c r="B1529" s="1" t="str">
        <f>CONCATENATE(D1529,"_",IF(E1529&lt;10,CONCATENATE("0",E1529),E1529),"_",H1529,"@",G1529)</f>
        <v>2017_14_NOR@ATL</v>
      </c>
      <c r="C1529" s="1" t="s">
        <v>1</v>
      </c>
      <c r="D1529">
        <v>2017</v>
      </c>
      <c r="E1529" s="6">
        <v>14</v>
      </c>
      <c r="F1529" s="6">
        <v>14</v>
      </c>
      <c r="G1529" t="s">
        <v>20</v>
      </c>
      <c r="H1529" t="s">
        <v>335</v>
      </c>
      <c r="I1529">
        <v>-1.5</v>
      </c>
      <c r="J1529">
        <v>54.5</v>
      </c>
      <c r="K1529">
        <v>1.5</v>
      </c>
      <c r="L1529">
        <v>51.5</v>
      </c>
      <c r="M1529">
        <v>20</v>
      </c>
      <c r="N1529">
        <v>17</v>
      </c>
      <c r="O1529" t="str">
        <f>IF(OR(ISBLANK(N1529),ISBLANK(M1529)),"",IF(N1529&gt;(M1529+IF(ISBLANK(K1529),I1529,K1529)),H1529,IF(N1529&lt;(M1529+IF(ISBLANK(K1529),I1529,K1529)),G1529,"na")))</f>
        <v>ATL</v>
      </c>
      <c r="P1529" t="str">
        <f>IF(OR(ISBLANK(N1529),ISBLANK(M1529)),"",IF(N1529&gt;M1529,H1529,IF(N1529&lt;M1529,G1529,"na")))</f>
        <v>ATL</v>
      </c>
      <c r="Q1529" s="23" t="str">
        <f t="shared" si="45"/>
        <v>U</v>
      </c>
    </row>
    <row r="1530" spans="1:17" x14ac:dyDescent="0.25">
      <c r="A1530">
        <v>1529</v>
      </c>
      <c r="B1530" s="1" t="str">
        <f>CONCATENATE(D1530,"_",IF(E1530&lt;10,CONCATENATE("0",E1530),E1530),"_",H1530,"@",G1530)</f>
        <v>2017_14_GBY@CLE</v>
      </c>
      <c r="C1530" s="1" t="s">
        <v>1</v>
      </c>
      <c r="D1530">
        <v>2017</v>
      </c>
      <c r="E1530" s="6">
        <v>14</v>
      </c>
      <c r="F1530" s="6">
        <v>14</v>
      </c>
      <c r="G1530" t="s">
        <v>70</v>
      </c>
      <c r="H1530" t="s">
        <v>330</v>
      </c>
      <c r="I1530">
        <v>3.5</v>
      </c>
      <c r="J1530">
        <v>41</v>
      </c>
      <c r="K1530">
        <v>3</v>
      </c>
      <c r="L1530">
        <v>39.5</v>
      </c>
      <c r="M1530">
        <v>21</v>
      </c>
      <c r="N1530">
        <v>27</v>
      </c>
      <c r="O1530" t="str">
        <f>IF(OR(ISBLANK(N1530),ISBLANK(M1530)),"",IF(N1530&gt;(M1530+IF(ISBLANK(K1530),I1530,K1530)),H1530,IF(N1530&lt;(M1530+IF(ISBLANK(K1530),I1530,K1530)),G1530,"na")))</f>
        <v>GBY</v>
      </c>
      <c r="P1530" t="str">
        <f>IF(OR(ISBLANK(N1530),ISBLANK(M1530)),"",IF(N1530&gt;M1530,H1530,IF(N1530&lt;M1530,G1530,"na")))</f>
        <v>GBY</v>
      </c>
      <c r="Q1530" s="23" t="str">
        <f t="shared" si="45"/>
        <v>O</v>
      </c>
    </row>
    <row r="1531" spans="1:17" x14ac:dyDescent="0.25">
      <c r="A1531">
        <v>1530</v>
      </c>
      <c r="B1531" s="1" t="str">
        <f>CONCATENATE(D1531,"_",IF(E1531&lt;10,CONCATENATE("0",E1531),E1531),"_",H1531,"@",G1531)</f>
        <v>2017_14_DET@TBY</v>
      </c>
      <c r="C1531" s="1" t="s">
        <v>1</v>
      </c>
      <c r="D1531">
        <v>2017</v>
      </c>
      <c r="E1531" s="6">
        <v>14</v>
      </c>
      <c r="F1531" s="6">
        <v>14</v>
      </c>
      <c r="G1531" t="s">
        <v>334</v>
      </c>
      <c r="H1531" t="s">
        <v>73</v>
      </c>
      <c r="I1531">
        <v>1</v>
      </c>
      <c r="J1531" t="s">
        <v>339</v>
      </c>
      <c r="K1531">
        <v>3</v>
      </c>
      <c r="L1531">
        <v>44.5</v>
      </c>
      <c r="M1531">
        <v>21</v>
      </c>
      <c r="N1531">
        <v>24</v>
      </c>
      <c r="O1531" t="str">
        <f>IF(OR(ISBLANK(N1531),ISBLANK(M1531)),"",IF(N1531&gt;(M1531+IF(ISBLANK(K1531),I1531,K1531)),H1531,IF(N1531&lt;(M1531+IF(ISBLANK(K1531),I1531,K1531)),G1531,"na")))</f>
        <v>na</v>
      </c>
      <c r="P1531" t="str">
        <f>IF(OR(ISBLANK(N1531),ISBLANK(M1531)),"",IF(N1531&gt;M1531,H1531,IF(N1531&lt;M1531,G1531,"na")))</f>
        <v>DET</v>
      </c>
      <c r="Q1531" s="23" t="str">
        <f t="shared" si="45"/>
        <v>O</v>
      </c>
    </row>
    <row r="1532" spans="1:17" x14ac:dyDescent="0.25">
      <c r="A1532">
        <v>1531</v>
      </c>
      <c r="B1532" s="1" t="str">
        <f>CONCATENATE(D1532,"_",IF(E1532&lt;10,CONCATENATE("0",E1532),E1532),"_",H1532,"@",G1532)</f>
        <v>2017_14_OAK@KCY</v>
      </c>
      <c r="C1532" s="1" t="s">
        <v>1</v>
      </c>
      <c r="D1532">
        <v>2017</v>
      </c>
      <c r="E1532" s="6">
        <v>14</v>
      </c>
      <c r="F1532" s="6">
        <v>14</v>
      </c>
      <c r="G1532" t="s">
        <v>331</v>
      </c>
      <c r="H1532" t="s">
        <v>85</v>
      </c>
      <c r="I1532">
        <v>-3.5</v>
      </c>
      <c r="J1532">
        <v>47.5</v>
      </c>
      <c r="K1532">
        <v>-4</v>
      </c>
      <c r="L1532">
        <v>48.5</v>
      </c>
      <c r="M1532">
        <v>26</v>
      </c>
      <c r="N1532">
        <v>15</v>
      </c>
      <c r="O1532" t="str">
        <f>IF(OR(ISBLANK(N1532),ISBLANK(M1532)),"",IF(N1532&gt;(M1532+IF(ISBLANK(K1532),I1532,K1532)),H1532,IF(N1532&lt;(M1532+IF(ISBLANK(K1532),I1532,K1532)),G1532,"na")))</f>
        <v>KCY</v>
      </c>
      <c r="P1532" t="str">
        <f>IF(OR(ISBLANK(N1532),ISBLANK(M1532)),"",IF(N1532&gt;M1532,H1532,IF(N1532&lt;M1532,G1532,"na")))</f>
        <v>KCY</v>
      </c>
      <c r="Q1532" s="23" t="str">
        <f t="shared" si="45"/>
        <v>U</v>
      </c>
    </row>
    <row r="1533" spans="1:17" x14ac:dyDescent="0.25">
      <c r="A1533">
        <v>1532</v>
      </c>
      <c r="B1533" s="1" t="str">
        <f>CONCATENATE(D1533,"_",IF(E1533&lt;10,CONCATENATE("0",E1533),E1533),"_",H1533,"@",G1533)</f>
        <v>2017_14_MIN@CAR</v>
      </c>
      <c r="C1533" s="1" t="s">
        <v>1</v>
      </c>
      <c r="D1533">
        <v>2017</v>
      </c>
      <c r="E1533" s="6">
        <v>14</v>
      </c>
      <c r="F1533" s="6">
        <v>14</v>
      </c>
      <c r="G1533" t="s">
        <v>67</v>
      </c>
      <c r="H1533" t="s">
        <v>80</v>
      </c>
      <c r="I1533">
        <v>1.5</v>
      </c>
      <c r="J1533">
        <v>42</v>
      </c>
      <c r="K1533">
        <v>2.5</v>
      </c>
      <c r="L1533">
        <v>40</v>
      </c>
      <c r="M1533">
        <v>31</v>
      </c>
      <c r="N1533">
        <v>24</v>
      </c>
      <c r="O1533" t="str">
        <f>IF(OR(ISBLANK(N1533),ISBLANK(M1533)),"",IF(N1533&gt;(M1533+IF(ISBLANK(K1533),I1533,K1533)),H1533,IF(N1533&lt;(M1533+IF(ISBLANK(K1533),I1533,K1533)),G1533,"na")))</f>
        <v>CAR</v>
      </c>
      <c r="P1533" t="str">
        <f>IF(OR(ISBLANK(N1533),ISBLANK(M1533)),"",IF(N1533&gt;M1533,H1533,IF(N1533&lt;M1533,G1533,"na")))</f>
        <v>CAR</v>
      </c>
      <c r="Q1533" s="23" t="str">
        <f t="shared" si="45"/>
        <v>O</v>
      </c>
    </row>
    <row r="1534" spans="1:17" x14ac:dyDescent="0.25">
      <c r="A1534">
        <v>1533</v>
      </c>
      <c r="B1534" s="1" t="str">
        <f>CONCATENATE(D1534,"_",IF(E1534&lt;10,CONCATENATE("0",E1534),E1534),"_",H1534,"@",G1534)</f>
        <v>2017_14_SFO@HOU</v>
      </c>
      <c r="C1534" s="1" t="s">
        <v>1</v>
      </c>
      <c r="D1534">
        <v>2017</v>
      </c>
      <c r="E1534" s="6">
        <v>14</v>
      </c>
      <c r="F1534" s="6">
        <v>14</v>
      </c>
      <c r="G1534" t="s">
        <v>75</v>
      </c>
      <c r="H1534" t="s">
        <v>333</v>
      </c>
      <c r="I1534">
        <v>-1.5</v>
      </c>
      <c r="J1534">
        <v>42.5</v>
      </c>
      <c r="K1534">
        <v>-2.5</v>
      </c>
      <c r="L1534">
        <v>45</v>
      </c>
      <c r="M1534">
        <v>16</v>
      </c>
      <c r="N1534">
        <v>26</v>
      </c>
      <c r="O1534" t="str">
        <f>IF(OR(ISBLANK(N1534),ISBLANK(M1534)),"",IF(N1534&gt;(M1534+IF(ISBLANK(K1534),I1534,K1534)),H1534,IF(N1534&lt;(M1534+IF(ISBLANK(K1534),I1534,K1534)),G1534,"na")))</f>
        <v>SFO</v>
      </c>
      <c r="P1534" t="str">
        <f>IF(OR(ISBLANK(N1534),ISBLANK(M1534)),"",IF(N1534&gt;M1534,H1534,IF(N1534&lt;M1534,G1534,"na")))</f>
        <v>SFO</v>
      </c>
      <c r="Q1534" s="23" t="str">
        <f t="shared" si="45"/>
        <v>U</v>
      </c>
    </row>
    <row r="1535" spans="1:17" x14ac:dyDescent="0.25">
      <c r="A1535">
        <v>1534</v>
      </c>
      <c r="B1535" s="1" t="str">
        <f>CONCATENATE(D1535,"_",IF(E1535&lt;10,CONCATENATE("0",E1535),E1535),"_",H1535,"@",G1535)</f>
        <v>2017_14_IND@BUF</v>
      </c>
      <c r="C1535" s="1" t="s">
        <v>1</v>
      </c>
      <c r="D1535">
        <v>2017</v>
      </c>
      <c r="E1535" s="6">
        <v>14</v>
      </c>
      <c r="F1535" s="6">
        <v>14</v>
      </c>
      <c r="G1535" t="s">
        <v>66</v>
      </c>
      <c r="H1535" t="s">
        <v>76</v>
      </c>
      <c r="I1535">
        <v>-4</v>
      </c>
      <c r="J1535" t="s">
        <v>339</v>
      </c>
      <c r="K1535">
        <v>-3</v>
      </c>
      <c r="L1535">
        <v>39.5</v>
      </c>
      <c r="M1535">
        <v>13</v>
      </c>
      <c r="N1535">
        <v>7</v>
      </c>
      <c r="O1535" t="str">
        <f>IF(OR(ISBLANK(N1535),ISBLANK(M1535)),"",IF(N1535&gt;(M1535+IF(ISBLANK(K1535),I1535,K1535)),H1535,IF(N1535&lt;(M1535+IF(ISBLANK(K1535),I1535,K1535)),G1535,"na")))</f>
        <v>BUF</v>
      </c>
      <c r="P1535" t="str">
        <f>IF(OR(ISBLANK(N1535),ISBLANK(M1535)),"",IF(N1535&gt;M1535,H1535,IF(N1535&lt;M1535,G1535,"na")))</f>
        <v>BUF</v>
      </c>
      <c r="Q1535" s="23" t="str">
        <f t="shared" si="45"/>
        <v>U</v>
      </c>
    </row>
    <row r="1536" spans="1:17" x14ac:dyDescent="0.25">
      <c r="A1536">
        <v>1535</v>
      </c>
      <c r="B1536" s="1" t="str">
        <f>CONCATENATE(D1536,"_",IF(E1536&lt;10,CONCATENATE("0",E1536),E1536),"_",H1536,"@",G1536)</f>
        <v>2017_14_CHI@CIN</v>
      </c>
      <c r="C1536" s="1" t="s">
        <v>1</v>
      </c>
      <c r="D1536">
        <v>2017</v>
      </c>
      <c r="E1536" s="6">
        <v>14</v>
      </c>
      <c r="F1536" s="6">
        <v>14</v>
      </c>
      <c r="G1536" t="s">
        <v>69</v>
      </c>
      <c r="H1536" t="s">
        <v>68</v>
      </c>
      <c r="I1536">
        <v>-6.5</v>
      </c>
      <c r="J1536">
        <v>37</v>
      </c>
      <c r="K1536">
        <v>-6.5</v>
      </c>
      <c r="L1536">
        <v>38.5</v>
      </c>
      <c r="M1536">
        <v>7</v>
      </c>
      <c r="N1536">
        <v>33</v>
      </c>
      <c r="O1536" t="str">
        <f>IF(OR(ISBLANK(N1536),ISBLANK(M1536)),"",IF(N1536&gt;(M1536+IF(ISBLANK(K1536),I1536,K1536)),H1536,IF(N1536&lt;(M1536+IF(ISBLANK(K1536),I1536,K1536)),G1536,"na")))</f>
        <v>CHI</v>
      </c>
      <c r="P1536" t="str">
        <f>IF(OR(ISBLANK(N1536),ISBLANK(M1536)),"",IF(N1536&gt;M1536,H1536,IF(N1536&lt;M1536,G1536,"na")))</f>
        <v>CHI</v>
      </c>
      <c r="Q1536" s="23" t="str">
        <f t="shared" si="45"/>
        <v>O</v>
      </c>
    </row>
    <row r="1537" spans="1:17" x14ac:dyDescent="0.25">
      <c r="A1537">
        <v>1536</v>
      </c>
      <c r="B1537" s="1" t="str">
        <f>CONCATENATE(D1537,"_",IF(E1537&lt;10,CONCATENATE("0",E1537),E1537),"_",H1537,"@",G1537)</f>
        <v>2017_14_DAL@NYG</v>
      </c>
      <c r="C1537" s="1" t="s">
        <v>1</v>
      </c>
      <c r="D1537">
        <v>2017</v>
      </c>
      <c r="E1537" s="6">
        <v>14</v>
      </c>
      <c r="F1537" s="6">
        <v>14</v>
      </c>
      <c r="G1537" t="s">
        <v>83</v>
      </c>
      <c r="H1537" t="s">
        <v>71</v>
      </c>
      <c r="I1537">
        <v>6</v>
      </c>
      <c r="J1537">
        <v>41</v>
      </c>
      <c r="K1537">
        <v>3.5</v>
      </c>
      <c r="L1537">
        <v>41.5</v>
      </c>
      <c r="M1537">
        <v>10</v>
      </c>
      <c r="N1537">
        <v>30</v>
      </c>
      <c r="O1537" t="str">
        <f>IF(OR(ISBLANK(N1537),ISBLANK(M1537)),"",IF(N1537&gt;(M1537+IF(ISBLANK(K1537),I1537,K1537)),H1537,IF(N1537&lt;(M1537+IF(ISBLANK(K1537),I1537,K1537)),G1537,"na")))</f>
        <v>DAL</v>
      </c>
      <c r="P1537" t="str">
        <f>IF(OR(ISBLANK(N1537),ISBLANK(M1537)),"",IF(N1537&gt;M1537,H1537,IF(N1537&lt;M1537,G1537,"na")))</f>
        <v>DAL</v>
      </c>
      <c r="Q1537" s="23" t="str">
        <f t="shared" si="45"/>
        <v>U</v>
      </c>
    </row>
    <row r="1538" spans="1:17" x14ac:dyDescent="0.25">
      <c r="A1538">
        <v>1537</v>
      </c>
      <c r="B1538" s="1" t="str">
        <f>CONCATENATE(D1538,"_",IF(E1538&lt;10,CONCATENATE("0",E1538),E1538),"_",H1538,"@",G1538)</f>
        <v>2017_14_TEN@ARI</v>
      </c>
      <c r="C1538" s="1" t="s">
        <v>1</v>
      </c>
      <c r="D1538">
        <v>2017</v>
      </c>
      <c r="E1538" s="6">
        <v>14</v>
      </c>
      <c r="F1538" s="6">
        <v>14</v>
      </c>
      <c r="G1538" t="s">
        <v>64</v>
      </c>
      <c r="H1538" t="s">
        <v>93</v>
      </c>
      <c r="I1538">
        <v>3</v>
      </c>
      <c r="J1538">
        <v>44</v>
      </c>
      <c r="K1538">
        <v>3</v>
      </c>
      <c r="L1538">
        <v>43</v>
      </c>
      <c r="M1538">
        <v>12</v>
      </c>
      <c r="N1538">
        <v>7</v>
      </c>
      <c r="O1538" t="str">
        <f>IF(OR(ISBLANK(N1538),ISBLANK(M1538)),"",IF(N1538&gt;(M1538+IF(ISBLANK(K1538),I1538,K1538)),H1538,IF(N1538&lt;(M1538+IF(ISBLANK(K1538),I1538,K1538)),G1538,"na")))</f>
        <v>ARI</v>
      </c>
      <c r="P1538" t="str">
        <f>IF(OR(ISBLANK(N1538),ISBLANK(M1538)),"",IF(N1538&gt;M1538,H1538,IF(N1538&lt;M1538,G1538,"na")))</f>
        <v>ARI</v>
      </c>
      <c r="Q1538" s="23" t="str">
        <f t="shared" si="45"/>
        <v>U</v>
      </c>
    </row>
    <row r="1539" spans="1:17" x14ac:dyDescent="0.25">
      <c r="A1539">
        <v>1538</v>
      </c>
      <c r="B1539" s="1" t="str">
        <f>CONCATENATE(D1539,"_",IF(E1539&lt;10,CONCATENATE("0",E1539),E1539),"_",H1539,"@",G1539)</f>
        <v>2017_14_NYJ@DEN</v>
      </c>
      <c r="C1539" s="1" t="s">
        <v>1</v>
      </c>
      <c r="D1539">
        <v>2017</v>
      </c>
      <c r="E1539" s="6">
        <v>14</v>
      </c>
      <c r="F1539" s="6">
        <v>14</v>
      </c>
      <c r="G1539" t="s">
        <v>72</v>
      </c>
      <c r="H1539" t="s">
        <v>84</v>
      </c>
      <c r="I1539">
        <v>-1</v>
      </c>
      <c r="J1539">
        <v>40.5</v>
      </c>
      <c r="K1539">
        <v>1</v>
      </c>
      <c r="L1539">
        <v>41.5</v>
      </c>
      <c r="M1539">
        <v>23</v>
      </c>
      <c r="N1539">
        <v>0</v>
      </c>
      <c r="O1539" t="str">
        <f>IF(OR(ISBLANK(N1539),ISBLANK(M1539)),"",IF(N1539&gt;(M1539+IF(ISBLANK(K1539),I1539,K1539)),H1539,IF(N1539&lt;(M1539+IF(ISBLANK(K1539),I1539,K1539)),G1539,"na")))</f>
        <v>DEN</v>
      </c>
      <c r="P1539" t="str">
        <f>IF(OR(ISBLANK(N1539),ISBLANK(M1539)),"",IF(N1539&gt;M1539,H1539,IF(N1539&lt;M1539,G1539,"na")))</f>
        <v>DEN</v>
      </c>
      <c r="Q1539" s="23" t="str">
        <f t="shared" ref="Q1539:Q1602" si="46">IF(OR(ISBLANK(M1539),ISBLANK(N1539),ISBLANK(L1539)),"",IF(L1539&gt;SUM(M1539:N1539),"U",IF(L1539&lt;SUM(M1539:N1539),"O","E")))</f>
        <v>U</v>
      </c>
    </row>
    <row r="1540" spans="1:17" x14ac:dyDescent="0.25">
      <c r="A1540">
        <v>1539</v>
      </c>
      <c r="B1540" s="1" t="str">
        <f>CONCATENATE(D1540,"_",IF(E1540&lt;10,CONCATENATE("0",E1540),E1540),"_",H1540,"@",G1540)</f>
        <v>2017_14_WAS@LAC</v>
      </c>
      <c r="C1540" s="1" t="s">
        <v>1</v>
      </c>
      <c r="D1540">
        <v>2017</v>
      </c>
      <c r="E1540" s="6">
        <v>14</v>
      </c>
      <c r="F1540" s="6">
        <v>14</v>
      </c>
      <c r="G1540" t="s">
        <v>122</v>
      </c>
      <c r="H1540" t="s">
        <v>94</v>
      </c>
      <c r="I1540">
        <v>-6.5</v>
      </c>
      <c r="J1540">
        <v>46</v>
      </c>
      <c r="K1540">
        <v>-6</v>
      </c>
      <c r="L1540">
        <v>46.5</v>
      </c>
      <c r="M1540">
        <v>30</v>
      </c>
      <c r="N1540">
        <v>13</v>
      </c>
      <c r="O1540" t="str">
        <f>IF(OR(ISBLANK(N1540),ISBLANK(M1540)),"",IF(N1540&gt;(M1540+IF(ISBLANK(K1540),I1540,K1540)),H1540,IF(N1540&lt;(M1540+IF(ISBLANK(K1540),I1540,K1540)),G1540,"na")))</f>
        <v>LAC</v>
      </c>
      <c r="P1540" t="str">
        <f>IF(OR(ISBLANK(N1540),ISBLANK(M1540)),"",IF(N1540&gt;M1540,H1540,IF(N1540&lt;M1540,G1540,"na")))</f>
        <v>LAC</v>
      </c>
      <c r="Q1540" s="23" t="str">
        <f t="shared" si="46"/>
        <v>U</v>
      </c>
    </row>
    <row r="1541" spans="1:17" x14ac:dyDescent="0.25">
      <c r="A1541">
        <v>1540</v>
      </c>
      <c r="B1541" s="1" t="str">
        <f>CONCATENATE(D1541,"_",IF(E1541&lt;10,CONCATENATE("0",E1541),E1541),"_",H1541,"@",G1541)</f>
        <v>2017_14_SEA@JAX</v>
      </c>
      <c r="C1541" s="1" t="s">
        <v>1</v>
      </c>
      <c r="D1541">
        <v>2017</v>
      </c>
      <c r="E1541" s="6">
        <v>14</v>
      </c>
      <c r="F1541" s="6">
        <v>14</v>
      </c>
      <c r="G1541" t="s">
        <v>77</v>
      </c>
      <c r="H1541" t="s">
        <v>89</v>
      </c>
      <c r="I1541">
        <v>-2.5</v>
      </c>
      <c r="J1541">
        <v>39.5</v>
      </c>
      <c r="K1541">
        <v>-2.5</v>
      </c>
      <c r="L1541">
        <v>40</v>
      </c>
      <c r="M1541">
        <v>30</v>
      </c>
      <c r="N1541">
        <v>24</v>
      </c>
      <c r="O1541" t="str">
        <f>IF(OR(ISBLANK(N1541),ISBLANK(M1541)),"",IF(N1541&gt;(M1541+IF(ISBLANK(K1541),I1541,K1541)),H1541,IF(N1541&lt;(M1541+IF(ISBLANK(K1541),I1541,K1541)),G1541,"na")))</f>
        <v>JAX</v>
      </c>
      <c r="P1541" t="str">
        <f>IF(OR(ISBLANK(N1541),ISBLANK(M1541)),"",IF(N1541&gt;M1541,H1541,IF(N1541&lt;M1541,G1541,"na")))</f>
        <v>JAX</v>
      </c>
      <c r="Q1541" s="23" t="str">
        <f t="shared" si="46"/>
        <v>O</v>
      </c>
    </row>
    <row r="1542" spans="1:17" x14ac:dyDescent="0.25">
      <c r="A1542">
        <v>1541</v>
      </c>
      <c r="B1542" s="1" t="str">
        <f>CONCATENATE(D1542,"_",IF(E1542&lt;10,CONCATENATE("0",E1542),E1542),"_",H1542,"@",G1542)</f>
        <v>2017_14_PHI@LAR</v>
      </c>
      <c r="C1542" s="1" t="s">
        <v>1</v>
      </c>
      <c r="D1542">
        <v>2017</v>
      </c>
      <c r="E1542" s="6">
        <v>14</v>
      </c>
      <c r="F1542" s="6">
        <v>14</v>
      </c>
      <c r="G1542" t="s">
        <v>123</v>
      </c>
      <c r="H1542" t="s">
        <v>86</v>
      </c>
      <c r="I1542">
        <v>1.5</v>
      </c>
      <c r="J1542">
        <v>51</v>
      </c>
      <c r="K1542">
        <v>-1</v>
      </c>
      <c r="L1542">
        <v>48</v>
      </c>
      <c r="M1542">
        <v>43</v>
      </c>
      <c r="N1542">
        <v>35</v>
      </c>
      <c r="O1542" t="str">
        <f>IF(OR(ISBLANK(N1542),ISBLANK(M1542)),"",IF(N1542&gt;(M1542+IF(ISBLANK(K1542),I1542,K1542)),H1542,IF(N1542&lt;(M1542+IF(ISBLANK(K1542),I1542,K1542)),G1542,"na")))</f>
        <v>LAR</v>
      </c>
      <c r="P1542" t="str">
        <f>IF(OR(ISBLANK(N1542),ISBLANK(M1542)),"",IF(N1542&gt;M1542,H1542,IF(N1542&lt;M1542,G1542,"na")))</f>
        <v>LAR</v>
      </c>
      <c r="Q1542" s="23" t="str">
        <f t="shared" si="46"/>
        <v>O</v>
      </c>
    </row>
    <row r="1543" spans="1:17" x14ac:dyDescent="0.25">
      <c r="A1543">
        <v>1542</v>
      </c>
      <c r="B1543" s="1" t="str">
        <f>CONCATENATE(D1543,"_",IF(E1543&lt;10,CONCATENATE("0",E1543),E1543),"_",H1543,"@",G1543)</f>
        <v>2017_14_BAL@PIT</v>
      </c>
      <c r="C1543" s="1" t="s">
        <v>1</v>
      </c>
      <c r="D1543">
        <v>2017</v>
      </c>
      <c r="E1543" s="6">
        <v>14</v>
      </c>
      <c r="F1543" s="6">
        <v>14</v>
      </c>
      <c r="G1543" t="s">
        <v>87</v>
      </c>
      <c r="H1543" t="s">
        <v>65</v>
      </c>
      <c r="I1543">
        <v>-7</v>
      </c>
      <c r="J1543">
        <v>44</v>
      </c>
      <c r="K1543">
        <v>-4.5</v>
      </c>
      <c r="L1543">
        <v>443.5</v>
      </c>
      <c r="M1543">
        <v>39</v>
      </c>
      <c r="N1543">
        <v>38</v>
      </c>
      <c r="O1543" t="str">
        <f>IF(OR(ISBLANK(N1543),ISBLANK(M1543)),"",IF(N1543&gt;(M1543+IF(ISBLANK(K1543),I1543,K1543)),H1543,IF(N1543&lt;(M1543+IF(ISBLANK(K1543),I1543,K1543)),G1543,"na")))</f>
        <v>BAL</v>
      </c>
      <c r="P1543" t="str">
        <f>IF(OR(ISBLANK(N1543),ISBLANK(M1543)),"",IF(N1543&gt;M1543,H1543,IF(N1543&lt;M1543,G1543,"na")))</f>
        <v>PIT</v>
      </c>
      <c r="Q1543" s="23" t="str">
        <f t="shared" si="46"/>
        <v>U</v>
      </c>
    </row>
    <row r="1544" spans="1:17" x14ac:dyDescent="0.25">
      <c r="A1544">
        <v>1543</v>
      </c>
      <c r="B1544" s="1" t="str">
        <f>CONCATENATE(D1544,"_",IF(E1544&lt;10,CONCATENATE("0",E1544),E1544),"_",H1544,"@",G1544)</f>
        <v>2017_14_NWE@MIA</v>
      </c>
      <c r="C1544" s="1" t="s">
        <v>1</v>
      </c>
      <c r="D1544">
        <v>2017</v>
      </c>
      <c r="E1544" s="6">
        <v>14</v>
      </c>
      <c r="F1544" s="6">
        <v>14</v>
      </c>
      <c r="G1544" t="s">
        <v>79</v>
      </c>
      <c r="H1544" t="s">
        <v>332</v>
      </c>
      <c r="I1544">
        <v>12</v>
      </c>
      <c r="J1544">
        <v>47.5</v>
      </c>
      <c r="K1544">
        <v>11</v>
      </c>
      <c r="L1544">
        <v>47.5</v>
      </c>
      <c r="M1544">
        <v>27</v>
      </c>
      <c r="N1544">
        <v>20</v>
      </c>
      <c r="O1544" t="str">
        <f>IF(OR(ISBLANK(N1544),ISBLANK(M1544)),"",IF(N1544&gt;(M1544+IF(ISBLANK(K1544),I1544,K1544)),H1544,IF(N1544&lt;(M1544+IF(ISBLANK(K1544),I1544,K1544)),G1544,"na")))</f>
        <v>MIA</v>
      </c>
      <c r="P1544" t="str">
        <f>IF(OR(ISBLANK(N1544),ISBLANK(M1544)),"",IF(N1544&gt;M1544,H1544,IF(N1544&lt;M1544,G1544,"na")))</f>
        <v>MIA</v>
      </c>
      <c r="Q1544" s="23" t="str">
        <f t="shared" si="46"/>
        <v>U</v>
      </c>
    </row>
    <row r="1545" spans="1:17" x14ac:dyDescent="0.25">
      <c r="A1545">
        <v>1544</v>
      </c>
      <c r="B1545" s="1" t="str">
        <f>CONCATENATE(D1545,"_",IF(E1545&lt;10,CONCATENATE("0",E1545),E1545),"_",H1545,"@",G1545)</f>
        <v>2017_15_DEN@IND</v>
      </c>
      <c r="C1545" s="1" t="s">
        <v>1</v>
      </c>
      <c r="D1545">
        <v>2017</v>
      </c>
      <c r="E1545" s="6">
        <v>15</v>
      </c>
      <c r="F1545" s="6">
        <v>15</v>
      </c>
      <c r="G1545" t="s">
        <v>76</v>
      </c>
      <c r="H1545" t="s">
        <v>72</v>
      </c>
      <c r="I1545">
        <v>2</v>
      </c>
      <c r="J1545">
        <v>41</v>
      </c>
      <c r="K1545">
        <v>2</v>
      </c>
      <c r="L1545">
        <v>41</v>
      </c>
      <c r="M1545">
        <v>13</v>
      </c>
      <c r="N1545">
        <v>25</v>
      </c>
      <c r="O1545" t="str">
        <f>IF(OR(ISBLANK(N1545),ISBLANK(M1545)),"",IF(N1545&gt;(M1545+IF(ISBLANK(K1545),I1545,K1545)),H1545,IF(N1545&lt;(M1545+IF(ISBLANK(K1545),I1545,K1545)),G1545,"na")))</f>
        <v>DEN</v>
      </c>
      <c r="P1545" t="str">
        <f>IF(OR(ISBLANK(N1545),ISBLANK(M1545)),"",IF(N1545&gt;M1545,H1545,IF(N1545&lt;M1545,G1545,"na")))</f>
        <v>DEN</v>
      </c>
      <c r="Q1545" s="23" t="str">
        <f t="shared" si="46"/>
        <v>U</v>
      </c>
    </row>
    <row r="1546" spans="1:17" x14ac:dyDescent="0.25">
      <c r="A1546">
        <v>1545</v>
      </c>
      <c r="B1546" s="1" t="str">
        <f>CONCATENATE(D1546,"_",IF(E1546&lt;10,CONCATENATE("0",E1546),E1546),"_",H1546,"@",G1546)</f>
        <v>2017_15_CHI@DET</v>
      </c>
      <c r="C1546" s="1" t="s">
        <v>1</v>
      </c>
      <c r="D1546">
        <v>2017</v>
      </c>
      <c r="E1546" s="6">
        <v>15</v>
      </c>
      <c r="F1546" s="6">
        <v>15</v>
      </c>
      <c r="G1546" t="s">
        <v>73</v>
      </c>
      <c r="H1546" t="s">
        <v>68</v>
      </c>
      <c r="I1546">
        <v>-6.5</v>
      </c>
      <c r="J1546">
        <v>43.5</v>
      </c>
      <c r="K1546">
        <v>-5</v>
      </c>
      <c r="L1546">
        <v>44</v>
      </c>
      <c r="M1546">
        <v>20</v>
      </c>
      <c r="N1546">
        <v>10</v>
      </c>
      <c r="O1546" t="str">
        <f>IF(OR(ISBLANK(N1546),ISBLANK(M1546)),"",IF(N1546&gt;(M1546+IF(ISBLANK(K1546),I1546,K1546)),H1546,IF(N1546&lt;(M1546+IF(ISBLANK(K1546),I1546,K1546)),G1546,"na")))</f>
        <v>DET</v>
      </c>
      <c r="P1546" t="str">
        <f>IF(OR(ISBLANK(N1546),ISBLANK(M1546)),"",IF(N1546&gt;M1546,H1546,IF(N1546&lt;M1546,G1546,"na")))</f>
        <v>DET</v>
      </c>
      <c r="Q1546" s="23" t="str">
        <f t="shared" si="46"/>
        <v>U</v>
      </c>
    </row>
    <row r="1547" spans="1:17" x14ac:dyDescent="0.25">
      <c r="A1547">
        <v>1546</v>
      </c>
      <c r="B1547" s="1" t="str">
        <f>CONCATENATE(D1547,"_",IF(E1547&lt;10,CONCATENATE("0",E1547),E1547),"_",H1547,"@",G1547)</f>
        <v>2017_15_LAC@KCY</v>
      </c>
      <c r="C1547" s="1" t="s">
        <v>1</v>
      </c>
      <c r="D1547">
        <v>2017</v>
      </c>
      <c r="E1547" s="6">
        <v>15</v>
      </c>
      <c r="F1547" s="6">
        <v>15</v>
      </c>
      <c r="G1547" t="s">
        <v>331</v>
      </c>
      <c r="H1547" t="s">
        <v>122</v>
      </c>
      <c r="I1547">
        <v>-1</v>
      </c>
      <c r="J1547">
        <v>45.5</v>
      </c>
      <c r="K1547">
        <v>1</v>
      </c>
      <c r="L1547">
        <v>46</v>
      </c>
      <c r="M1547">
        <v>30</v>
      </c>
      <c r="N1547">
        <v>13</v>
      </c>
      <c r="O1547" t="str">
        <f>IF(OR(ISBLANK(N1547),ISBLANK(M1547)),"",IF(N1547&gt;(M1547+IF(ISBLANK(K1547),I1547,K1547)),H1547,IF(N1547&lt;(M1547+IF(ISBLANK(K1547),I1547,K1547)),G1547,"na")))</f>
        <v>KCY</v>
      </c>
      <c r="P1547" t="str">
        <f>IF(OR(ISBLANK(N1547),ISBLANK(M1547)),"",IF(N1547&gt;M1547,H1547,IF(N1547&lt;M1547,G1547,"na")))</f>
        <v>KCY</v>
      </c>
      <c r="Q1547" s="23" t="str">
        <f t="shared" si="46"/>
        <v>U</v>
      </c>
    </row>
    <row r="1548" spans="1:17" x14ac:dyDescent="0.25">
      <c r="A1548">
        <v>1547</v>
      </c>
      <c r="B1548" s="1" t="str">
        <f>CONCATENATE(D1548,"_",IF(E1548&lt;10,CONCATENATE("0",E1548),E1548),"_",H1548,"@",G1548)</f>
        <v>2017_15_PHI@NYG</v>
      </c>
      <c r="C1548" s="1" t="s">
        <v>1</v>
      </c>
      <c r="D1548">
        <v>2017</v>
      </c>
      <c r="E1548" s="6">
        <v>15</v>
      </c>
      <c r="F1548" s="6">
        <v>15</v>
      </c>
      <c r="G1548" t="s">
        <v>83</v>
      </c>
      <c r="H1548" t="s">
        <v>86</v>
      </c>
      <c r="I1548">
        <v>8</v>
      </c>
      <c r="J1548">
        <v>40</v>
      </c>
      <c r="K1548">
        <v>7.5</v>
      </c>
      <c r="L1548">
        <v>40</v>
      </c>
      <c r="M1548">
        <v>29</v>
      </c>
      <c r="N1548">
        <v>34</v>
      </c>
      <c r="O1548" t="str">
        <f>IF(OR(ISBLANK(N1548),ISBLANK(M1548)),"",IF(N1548&gt;(M1548+IF(ISBLANK(K1548),I1548,K1548)),H1548,IF(N1548&lt;(M1548+IF(ISBLANK(K1548),I1548,K1548)),G1548,"na")))</f>
        <v>NYG</v>
      </c>
      <c r="P1548" t="str">
        <f>IF(OR(ISBLANK(N1548),ISBLANK(M1548)),"",IF(N1548&gt;M1548,H1548,IF(N1548&lt;M1548,G1548,"na")))</f>
        <v>PHI</v>
      </c>
      <c r="Q1548" s="23" t="str">
        <f t="shared" si="46"/>
        <v>O</v>
      </c>
    </row>
    <row r="1549" spans="1:17" x14ac:dyDescent="0.25">
      <c r="A1549">
        <v>1548</v>
      </c>
      <c r="B1549" s="1" t="str">
        <f>CONCATENATE(D1549,"_",IF(E1549&lt;10,CONCATENATE("0",E1549),E1549),"_",H1549,"@",G1549)</f>
        <v>2017_15_CIN@MIN</v>
      </c>
      <c r="C1549" s="1" t="s">
        <v>1</v>
      </c>
      <c r="D1549">
        <v>2017</v>
      </c>
      <c r="E1549" s="6">
        <v>15</v>
      </c>
      <c r="F1549" s="6">
        <v>15</v>
      </c>
      <c r="G1549" t="s">
        <v>80</v>
      </c>
      <c r="H1549" t="s">
        <v>69</v>
      </c>
      <c r="I1549">
        <v>-10.5</v>
      </c>
      <c r="J1549">
        <v>41</v>
      </c>
      <c r="K1549">
        <v>-10.5</v>
      </c>
      <c r="L1549">
        <v>42</v>
      </c>
      <c r="M1549">
        <v>34</v>
      </c>
      <c r="N1549">
        <v>7</v>
      </c>
      <c r="O1549" t="str">
        <f>IF(OR(ISBLANK(N1549),ISBLANK(M1549)),"",IF(N1549&gt;(M1549+IF(ISBLANK(K1549),I1549,K1549)),H1549,IF(N1549&lt;(M1549+IF(ISBLANK(K1549),I1549,K1549)),G1549,"na")))</f>
        <v>MIN</v>
      </c>
      <c r="P1549" t="str">
        <f>IF(OR(ISBLANK(N1549),ISBLANK(M1549)),"",IF(N1549&gt;M1549,H1549,IF(N1549&lt;M1549,G1549,"na")))</f>
        <v>MIN</v>
      </c>
      <c r="Q1549" s="23" t="str">
        <f t="shared" si="46"/>
        <v>U</v>
      </c>
    </row>
    <row r="1550" spans="1:17" x14ac:dyDescent="0.25">
      <c r="A1550">
        <v>1549</v>
      </c>
      <c r="B1550" s="1" t="str">
        <f>CONCATENATE(D1550,"_",IF(E1550&lt;10,CONCATENATE("0",E1550),E1550),"_",H1550,"@",G1550)</f>
        <v>2017_15_BAL@CLE</v>
      </c>
      <c r="C1550" s="1" t="s">
        <v>1</v>
      </c>
      <c r="D1550">
        <v>2017</v>
      </c>
      <c r="E1550" s="6">
        <v>15</v>
      </c>
      <c r="F1550" s="6">
        <v>15</v>
      </c>
      <c r="G1550" t="s">
        <v>70</v>
      </c>
      <c r="H1550" t="s">
        <v>65</v>
      </c>
      <c r="I1550">
        <v>7</v>
      </c>
      <c r="J1550">
        <v>40</v>
      </c>
      <c r="K1550">
        <v>-7</v>
      </c>
      <c r="L1550">
        <v>40</v>
      </c>
      <c r="M1550">
        <v>10</v>
      </c>
      <c r="N1550">
        <v>27</v>
      </c>
      <c r="O1550" t="str">
        <f>IF(OR(ISBLANK(N1550),ISBLANK(M1550)),"",IF(N1550&gt;(M1550+IF(ISBLANK(K1550),I1550,K1550)),H1550,IF(N1550&lt;(M1550+IF(ISBLANK(K1550),I1550,K1550)),G1550,"na")))</f>
        <v>BAL</v>
      </c>
      <c r="P1550" t="str">
        <f>IF(OR(ISBLANK(N1550),ISBLANK(M1550)),"",IF(N1550&gt;M1550,H1550,IF(N1550&lt;M1550,G1550,"na")))</f>
        <v>BAL</v>
      </c>
      <c r="Q1550" s="23" t="str">
        <f t="shared" si="46"/>
        <v>U</v>
      </c>
    </row>
    <row r="1551" spans="1:17" x14ac:dyDescent="0.25">
      <c r="A1551">
        <v>1550</v>
      </c>
      <c r="B1551" s="1" t="str">
        <f>CONCATENATE(D1551,"_",IF(E1551&lt;10,CONCATENATE("0",E1551),E1551),"_",H1551,"@",G1551)</f>
        <v>2017_15_ARI@WAS</v>
      </c>
      <c r="C1551" s="1" t="s">
        <v>1</v>
      </c>
      <c r="D1551">
        <v>2017</v>
      </c>
      <c r="E1551" s="6">
        <v>15</v>
      </c>
      <c r="F1551" s="6">
        <v>15</v>
      </c>
      <c r="G1551" t="s">
        <v>94</v>
      </c>
      <c r="H1551" t="s">
        <v>64</v>
      </c>
      <c r="I1551">
        <v>-4.5</v>
      </c>
      <c r="J1551">
        <v>44</v>
      </c>
      <c r="K1551">
        <v>-4.5</v>
      </c>
      <c r="L1551">
        <v>43</v>
      </c>
      <c r="M1551">
        <v>20</v>
      </c>
      <c r="N1551">
        <v>15</v>
      </c>
      <c r="O1551" t="str">
        <f>IF(OR(ISBLANK(N1551),ISBLANK(M1551)),"",IF(N1551&gt;(M1551+IF(ISBLANK(K1551),I1551,K1551)),H1551,IF(N1551&lt;(M1551+IF(ISBLANK(K1551),I1551,K1551)),G1551,"na")))</f>
        <v>WAS</v>
      </c>
      <c r="P1551" t="str">
        <f>IF(OR(ISBLANK(N1551),ISBLANK(M1551)),"",IF(N1551&gt;M1551,H1551,IF(N1551&lt;M1551,G1551,"na")))</f>
        <v>WAS</v>
      </c>
      <c r="Q1551" s="23" t="str">
        <f t="shared" si="46"/>
        <v>U</v>
      </c>
    </row>
    <row r="1552" spans="1:17" x14ac:dyDescent="0.25">
      <c r="A1552">
        <v>1551</v>
      </c>
      <c r="B1552" s="1" t="str">
        <f>CONCATENATE(D1552,"_",IF(E1552&lt;10,CONCATENATE("0",E1552),E1552),"_",H1552,"@",G1552)</f>
        <v>2017_15_GBY@CAR</v>
      </c>
      <c r="C1552" s="1" t="s">
        <v>1</v>
      </c>
      <c r="D1552">
        <v>2017</v>
      </c>
      <c r="E1552" s="6">
        <v>15</v>
      </c>
      <c r="F1552" s="6">
        <v>15</v>
      </c>
      <c r="G1552" t="s">
        <v>67</v>
      </c>
      <c r="H1552" t="s">
        <v>330</v>
      </c>
      <c r="I1552">
        <v>-2</v>
      </c>
      <c r="J1552">
        <v>44.5</v>
      </c>
      <c r="K1552">
        <v>-3</v>
      </c>
      <c r="L1552">
        <v>47</v>
      </c>
      <c r="M1552">
        <v>31</v>
      </c>
      <c r="N1552">
        <v>24</v>
      </c>
      <c r="O1552" t="str">
        <f>IF(OR(ISBLANK(N1552),ISBLANK(M1552)),"",IF(N1552&gt;(M1552+IF(ISBLANK(K1552),I1552,K1552)),H1552,IF(N1552&lt;(M1552+IF(ISBLANK(K1552),I1552,K1552)),G1552,"na")))</f>
        <v>CAR</v>
      </c>
      <c r="P1552" t="str">
        <f>IF(OR(ISBLANK(N1552),ISBLANK(M1552)),"",IF(N1552&gt;M1552,H1552,IF(N1552&lt;M1552,G1552,"na")))</f>
        <v>CAR</v>
      </c>
      <c r="Q1552" s="23" t="str">
        <f t="shared" si="46"/>
        <v>O</v>
      </c>
    </row>
    <row r="1553" spans="1:17" x14ac:dyDescent="0.25">
      <c r="A1553">
        <v>1552</v>
      </c>
      <c r="B1553" s="1" t="str">
        <f>CONCATENATE(D1553,"_",IF(E1553&lt;10,CONCATENATE("0",E1553),E1553),"_",H1553,"@",G1553)</f>
        <v>2017_15_NYJ@NOR</v>
      </c>
      <c r="C1553" s="1" t="s">
        <v>1</v>
      </c>
      <c r="D1553">
        <v>2017</v>
      </c>
      <c r="E1553" s="6">
        <v>15</v>
      </c>
      <c r="F1553" s="6">
        <v>15</v>
      </c>
      <c r="G1553" t="s">
        <v>335</v>
      </c>
      <c r="H1553" t="s">
        <v>84</v>
      </c>
      <c r="I1553">
        <v>-15</v>
      </c>
      <c r="J1553">
        <v>47</v>
      </c>
      <c r="K1553">
        <v>-15.5</v>
      </c>
      <c r="L1553">
        <v>47.5</v>
      </c>
      <c r="M1553">
        <v>31</v>
      </c>
      <c r="N1553">
        <v>19</v>
      </c>
      <c r="O1553" t="str">
        <f>IF(OR(ISBLANK(N1553),ISBLANK(M1553)),"",IF(N1553&gt;(M1553+IF(ISBLANK(K1553),I1553,K1553)),H1553,IF(N1553&lt;(M1553+IF(ISBLANK(K1553),I1553,K1553)),G1553,"na")))</f>
        <v>NYJ</v>
      </c>
      <c r="P1553" t="str">
        <f>IF(OR(ISBLANK(N1553),ISBLANK(M1553)),"",IF(N1553&gt;M1553,H1553,IF(N1553&lt;M1553,G1553,"na")))</f>
        <v>NOR</v>
      </c>
      <c r="Q1553" s="23" t="str">
        <f t="shared" si="46"/>
        <v>O</v>
      </c>
    </row>
    <row r="1554" spans="1:17" x14ac:dyDescent="0.25">
      <c r="A1554">
        <v>1553</v>
      </c>
      <c r="B1554" s="1" t="str">
        <f>CONCATENATE(D1554,"_",IF(E1554&lt;10,CONCATENATE("0",E1554),E1554),"_",H1554,"@",G1554)</f>
        <v>2017_15_MIA@BUF</v>
      </c>
      <c r="C1554" s="1" t="s">
        <v>1</v>
      </c>
      <c r="D1554">
        <v>2017</v>
      </c>
      <c r="E1554" s="6">
        <v>15</v>
      </c>
      <c r="F1554" s="6">
        <v>15</v>
      </c>
      <c r="G1554" t="s">
        <v>66</v>
      </c>
      <c r="H1554" t="s">
        <v>79</v>
      </c>
      <c r="I1554">
        <v>-4</v>
      </c>
      <c r="J1554">
        <v>38.5</v>
      </c>
      <c r="K1554">
        <v>-3.5</v>
      </c>
      <c r="L1554">
        <v>38.5</v>
      </c>
      <c r="M1554">
        <v>24</v>
      </c>
      <c r="N1554">
        <v>16</v>
      </c>
      <c r="O1554" t="str">
        <f>IF(OR(ISBLANK(N1554),ISBLANK(M1554)),"",IF(N1554&gt;(M1554+IF(ISBLANK(K1554),I1554,K1554)),H1554,IF(N1554&lt;(M1554+IF(ISBLANK(K1554),I1554,K1554)),G1554,"na")))</f>
        <v>BUF</v>
      </c>
      <c r="P1554" t="str">
        <f>IF(OR(ISBLANK(N1554),ISBLANK(M1554)),"",IF(N1554&gt;M1554,H1554,IF(N1554&lt;M1554,G1554,"na")))</f>
        <v>BUF</v>
      </c>
      <c r="Q1554" s="23" t="str">
        <f t="shared" si="46"/>
        <v>O</v>
      </c>
    </row>
    <row r="1555" spans="1:17" x14ac:dyDescent="0.25">
      <c r="A1555">
        <v>1554</v>
      </c>
      <c r="B1555" s="1" t="str">
        <f>CONCATENATE(D1555,"_",IF(E1555&lt;10,CONCATENATE("0",E1555),E1555),"_",H1555,"@",G1555)</f>
        <v>2017_15_HOU@JAX</v>
      </c>
      <c r="C1555" s="1" t="s">
        <v>1</v>
      </c>
      <c r="D1555">
        <v>2017</v>
      </c>
      <c r="E1555" s="6">
        <v>15</v>
      </c>
      <c r="F1555" s="6">
        <v>15</v>
      </c>
      <c r="G1555" t="s">
        <v>77</v>
      </c>
      <c r="H1555" t="s">
        <v>75</v>
      </c>
      <c r="I1555">
        <v>-11.5</v>
      </c>
      <c r="J1555">
        <v>39.5</v>
      </c>
      <c r="K1555">
        <v>-11</v>
      </c>
      <c r="L1555">
        <v>39</v>
      </c>
      <c r="M1555">
        <v>45</v>
      </c>
      <c r="N1555">
        <v>7</v>
      </c>
      <c r="O1555" t="str">
        <f>IF(OR(ISBLANK(N1555),ISBLANK(M1555)),"",IF(N1555&gt;(M1555+IF(ISBLANK(K1555),I1555,K1555)),H1555,IF(N1555&lt;(M1555+IF(ISBLANK(K1555),I1555,K1555)),G1555,"na")))</f>
        <v>JAX</v>
      </c>
      <c r="P1555" t="str">
        <f>IF(OR(ISBLANK(N1555),ISBLANK(M1555)),"",IF(N1555&gt;M1555,H1555,IF(N1555&lt;M1555,G1555,"na")))</f>
        <v>JAX</v>
      </c>
      <c r="Q1555" s="23" t="str">
        <f t="shared" si="46"/>
        <v>O</v>
      </c>
    </row>
    <row r="1556" spans="1:17" x14ac:dyDescent="0.25">
      <c r="A1556">
        <v>1555</v>
      </c>
      <c r="B1556" s="1" t="str">
        <f>CONCATENATE(D1556,"_",IF(E1556&lt;10,CONCATENATE("0",E1556),E1556),"_",H1556,"@",G1556)</f>
        <v>2017_15_LAR@SEA</v>
      </c>
      <c r="C1556" s="1" t="s">
        <v>1</v>
      </c>
      <c r="D1556">
        <v>2017</v>
      </c>
      <c r="E1556" s="6">
        <v>15</v>
      </c>
      <c r="F1556" s="6">
        <v>15</v>
      </c>
      <c r="G1556" t="s">
        <v>89</v>
      </c>
      <c r="H1556" t="s">
        <v>123</v>
      </c>
      <c r="I1556">
        <v>-1</v>
      </c>
      <c r="J1556">
        <v>47.5</v>
      </c>
      <c r="K1556">
        <v>-2.5</v>
      </c>
      <c r="L1556">
        <v>47.5</v>
      </c>
      <c r="M1556">
        <v>7</v>
      </c>
      <c r="N1556">
        <v>42</v>
      </c>
      <c r="O1556" t="str">
        <f>IF(OR(ISBLANK(N1556),ISBLANK(M1556)),"",IF(N1556&gt;(M1556+IF(ISBLANK(K1556),I1556,K1556)),H1556,IF(N1556&lt;(M1556+IF(ISBLANK(K1556),I1556,K1556)),G1556,"na")))</f>
        <v>LAR</v>
      </c>
      <c r="P1556" t="str">
        <f>IF(OR(ISBLANK(N1556),ISBLANK(M1556)),"",IF(N1556&gt;M1556,H1556,IF(N1556&lt;M1556,G1556,"na")))</f>
        <v>LAR</v>
      </c>
      <c r="Q1556" s="23" t="str">
        <f t="shared" si="46"/>
        <v>O</v>
      </c>
    </row>
    <row r="1557" spans="1:17" x14ac:dyDescent="0.25">
      <c r="A1557">
        <v>1556</v>
      </c>
      <c r="B1557" s="1" t="str">
        <f>CONCATENATE(D1557,"_",IF(E1557&lt;10,CONCATENATE("0",E1557),E1557),"_",H1557,"@",G1557)</f>
        <v>2017_15_TEN@SFO</v>
      </c>
      <c r="C1557" s="1" t="s">
        <v>1</v>
      </c>
      <c r="D1557">
        <v>2017</v>
      </c>
      <c r="E1557" s="6">
        <v>15</v>
      </c>
      <c r="F1557" s="6">
        <v>15</v>
      </c>
      <c r="G1557" t="s">
        <v>333</v>
      </c>
      <c r="H1557" t="s">
        <v>93</v>
      </c>
      <c r="I1557">
        <v>2</v>
      </c>
      <c r="J1557">
        <v>44</v>
      </c>
      <c r="K1557">
        <v>-2</v>
      </c>
      <c r="L1557">
        <v>44.5</v>
      </c>
      <c r="M1557">
        <v>25</v>
      </c>
      <c r="N1557">
        <v>23</v>
      </c>
      <c r="O1557" t="str">
        <f>IF(OR(ISBLANK(N1557),ISBLANK(M1557)),"",IF(N1557&gt;(M1557+IF(ISBLANK(K1557),I1557,K1557)),H1557,IF(N1557&lt;(M1557+IF(ISBLANK(K1557),I1557,K1557)),G1557,"na")))</f>
        <v>na</v>
      </c>
      <c r="P1557" t="str">
        <f>IF(OR(ISBLANK(N1557),ISBLANK(M1557)),"",IF(N1557&gt;M1557,H1557,IF(N1557&lt;M1557,G1557,"na")))</f>
        <v>SFO</v>
      </c>
      <c r="Q1557" s="23" t="str">
        <f t="shared" si="46"/>
        <v>O</v>
      </c>
    </row>
    <row r="1558" spans="1:17" x14ac:dyDescent="0.25">
      <c r="A1558">
        <v>1557</v>
      </c>
      <c r="B1558" s="1" t="str">
        <f>CONCATENATE(D1558,"_",IF(E1558&lt;10,CONCATENATE("0",E1558),E1558),"_",H1558,"@",G1558)</f>
        <v>2017_15_NWE@PIT</v>
      </c>
      <c r="C1558" s="1" t="s">
        <v>1</v>
      </c>
      <c r="D1558">
        <v>2017</v>
      </c>
      <c r="E1558" s="6">
        <v>15</v>
      </c>
      <c r="F1558" s="6">
        <v>15</v>
      </c>
      <c r="G1558" t="s">
        <v>87</v>
      </c>
      <c r="H1558" t="s">
        <v>332</v>
      </c>
      <c r="I1558">
        <v>2.5</v>
      </c>
      <c r="J1558">
        <v>53</v>
      </c>
      <c r="K1558">
        <v>3</v>
      </c>
      <c r="L1558">
        <v>53.5</v>
      </c>
      <c r="M1558">
        <v>24</v>
      </c>
      <c r="N1558">
        <v>27</v>
      </c>
      <c r="O1558" t="str">
        <f>IF(OR(ISBLANK(N1558),ISBLANK(M1558)),"",IF(N1558&gt;(M1558+IF(ISBLANK(K1558),I1558,K1558)),H1558,IF(N1558&lt;(M1558+IF(ISBLANK(K1558),I1558,K1558)),G1558,"na")))</f>
        <v>na</v>
      </c>
      <c r="P1558" t="str">
        <f>IF(OR(ISBLANK(N1558),ISBLANK(M1558)),"",IF(N1558&gt;M1558,H1558,IF(N1558&lt;M1558,G1558,"na")))</f>
        <v>NWE</v>
      </c>
      <c r="Q1558" s="23" t="str">
        <f t="shared" si="46"/>
        <v>U</v>
      </c>
    </row>
    <row r="1559" spans="1:17" x14ac:dyDescent="0.25">
      <c r="A1559">
        <v>1558</v>
      </c>
      <c r="B1559" s="1" t="str">
        <f>CONCATENATE(D1559,"_",IF(E1559&lt;10,CONCATENATE("0",E1559),E1559),"_",H1559,"@",G1559)</f>
        <v>2017_15_DAL@OAK</v>
      </c>
      <c r="C1559" s="1" t="s">
        <v>1</v>
      </c>
      <c r="D1559">
        <v>2017</v>
      </c>
      <c r="E1559" s="6">
        <v>15</v>
      </c>
      <c r="F1559" s="6">
        <v>15</v>
      </c>
      <c r="G1559" t="s">
        <v>85</v>
      </c>
      <c r="H1559" t="s">
        <v>71</v>
      </c>
      <c r="I1559">
        <v>2.5</v>
      </c>
      <c r="J1559">
        <v>46</v>
      </c>
      <c r="K1559">
        <v>3</v>
      </c>
      <c r="L1559">
        <v>46</v>
      </c>
      <c r="M1559">
        <v>17</v>
      </c>
      <c r="N1559">
        <v>20</v>
      </c>
      <c r="O1559" t="str">
        <f>IF(OR(ISBLANK(N1559),ISBLANK(M1559)),"",IF(N1559&gt;(M1559+IF(ISBLANK(K1559),I1559,K1559)),H1559,IF(N1559&lt;(M1559+IF(ISBLANK(K1559),I1559,K1559)),G1559,"na")))</f>
        <v>na</v>
      </c>
      <c r="P1559" t="str">
        <f>IF(OR(ISBLANK(N1559),ISBLANK(M1559)),"",IF(N1559&gt;M1559,H1559,IF(N1559&lt;M1559,G1559,"na")))</f>
        <v>DAL</v>
      </c>
      <c r="Q1559" s="23" t="str">
        <f t="shared" si="46"/>
        <v>U</v>
      </c>
    </row>
    <row r="1560" spans="1:17" x14ac:dyDescent="0.25">
      <c r="A1560">
        <v>1559</v>
      </c>
      <c r="B1560" s="1" t="str">
        <f>CONCATENATE(D1560,"_",IF(E1560&lt;10,CONCATENATE("0",E1560),E1560),"_",H1560,"@",G1560)</f>
        <v>2017_15_ATL@TBY</v>
      </c>
      <c r="C1560" s="1" t="s">
        <v>1</v>
      </c>
      <c r="D1560">
        <v>2017</v>
      </c>
      <c r="E1560" s="6">
        <v>15</v>
      </c>
      <c r="F1560" s="6">
        <v>15</v>
      </c>
      <c r="G1560" t="s">
        <v>334</v>
      </c>
      <c r="H1560" t="s">
        <v>20</v>
      </c>
      <c r="I1560">
        <v>5</v>
      </c>
      <c r="J1560">
        <v>47.5</v>
      </c>
      <c r="K1560">
        <v>6</v>
      </c>
      <c r="L1560">
        <v>48.5</v>
      </c>
      <c r="M1560">
        <v>21</v>
      </c>
      <c r="N1560">
        <v>24</v>
      </c>
      <c r="O1560" t="str">
        <f>IF(OR(ISBLANK(N1560),ISBLANK(M1560)),"",IF(N1560&gt;(M1560+IF(ISBLANK(K1560),I1560,K1560)),H1560,IF(N1560&lt;(M1560+IF(ISBLANK(K1560),I1560,K1560)),G1560,"na")))</f>
        <v>TBY</v>
      </c>
      <c r="P1560" t="str">
        <f>IF(OR(ISBLANK(N1560),ISBLANK(M1560)),"",IF(N1560&gt;M1560,H1560,IF(N1560&lt;M1560,G1560,"na")))</f>
        <v>ATL</v>
      </c>
      <c r="Q1560" s="23" t="str">
        <f t="shared" si="46"/>
        <v>U</v>
      </c>
    </row>
    <row r="1561" spans="1:17" x14ac:dyDescent="0.25">
      <c r="A1561">
        <v>1560</v>
      </c>
      <c r="B1561" s="1" t="str">
        <f>CONCATENATE(D1561,"_",IF(E1561&lt;10,CONCATENATE("0",E1561),E1561),"_",H1561,"@",G1561)</f>
        <v>2017_16_IND@BAL</v>
      </c>
      <c r="C1561" s="1" t="s">
        <v>1</v>
      </c>
      <c r="D1561">
        <v>2017</v>
      </c>
      <c r="E1561" s="6">
        <v>16</v>
      </c>
      <c r="F1561" s="6">
        <v>16</v>
      </c>
      <c r="G1561" t="s">
        <v>65</v>
      </c>
      <c r="H1561" t="s">
        <v>76</v>
      </c>
      <c r="I1561">
        <v>-13.5</v>
      </c>
      <c r="J1561">
        <v>41.5</v>
      </c>
      <c r="K1561">
        <v>-13.5</v>
      </c>
      <c r="L1561">
        <v>41</v>
      </c>
      <c r="M1561">
        <v>23</v>
      </c>
      <c r="N1561">
        <v>16</v>
      </c>
      <c r="O1561" t="str">
        <f>IF(OR(ISBLANK(N1561),ISBLANK(M1561)),"",IF(N1561&gt;(M1561+IF(ISBLANK(K1561),I1561,K1561)),H1561,IF(N1561&lt;(M1561+IF(ISBLANK(K1561),I1561,K1561)),G1561,"na")))</f>
        <v>IND</v>
      </c>
      <c r="P1561" t="str">
        <f>IF(OR(ISBLANK(N1561),ISBLANK(M1561)),"",IF(N1561&gt;M1561,H1561,IF(N1561&lt;M1561,G1561,"na")))</f>
        <v>BAL</v>
      </c>
      <c r="Q1561" s="23" t="str">
        <f t="shared" si="46"/>
        <v>U</v>
      </c>
    </row>
    <row r="1562" spans="1:17" x14ac:dyDescent="0.25">
      <c r="A1562">
        <v>1561</v>
      </c>
      <c r="B1562" s="1" t="str">
        <f>CONCATENATE(D1562,"_",IF(E1562&lt;10,CONCATENATE("0",E1562),E1562),"_",H1562,"@",G1562)</f>
        <v>2017_16_MIN@GBY</v>
      </c>
      <c r="C1562" s="1" t="s">
        <v>1</v>
      </c>
      <c r="D1562">
        <v>2017</v>
      </c>
      <c r="E1562" s="6">
        <v>16</v>
      </c>
      <c r="F1562" s="6">
        <v>16</v>
      </c>
      <c r="G1562" t="s">
        <v>330</v>
      </c>
      <c r="H1562" t="s">
        <v>80</v>
      </c>
      <c r="I1562">
        <v>-9</v>
      </c>
      <c r="J1562">
        <v>42</v>
      </c>
      <c r="K1562">
        <v>-9</v>
      </c>
      <c r="L1562">
        <v>41</v>
      </c>
      <c r="M1562">
        <v>0</v>
      </c>
      <c r="N1562">
        <v>16</v>
      </c>
      <c r="O1562" t="str">
        <f>IF(OR(ISBLANK(N1562),ISBLANK(M1562)),"",IF(N1562&gt;(M1562+IF(ISBLANK(K1562),I1562,K1562)),H1562,IF(N1562&lt;(M1562+IF(ISBLANK(K1562),I1562,K1562)),G1562,"na")))</f>
        <v>MIN</v>
      </c>
      <c r="P1562" t="str">
        <f>IF(OR(ISBLANK(N1562),ISBLANK(M1562)),"",IF(N1562&gt;M1562,H1562,IF(N1562&lt;M1562,G1562,"na")))</f>
        <v>MIN</v>
      </c>
      <c r="Q1562" s="23" t="str">
        <f t="shared" si="46"/>
        <v>U</v>
      </c>
    </row>
    <row r="1563" spans="1:17" x14ac:dyDescent="0.25">
      <c r="A1563">
        <v>1562</v>
      </c>
      <c r="B1563" s="1" t="str">
        <f>CONCATENATE(D1563,"_",IF(E1563&lt;10,CONCATENATE("0",E1563),E1563),"_",H1563,"@",G1563)</f>
        <v>2017_16_LAR@TEN</v>
      </c>
      <c r="C1563" s="1" t="s">
        <v>1</v>
      </c>
      <c r="D1563">
        <v>2017</v>
      </c>
      <c r="E1563" s="6">
        <v>16</v>
      </c>
      <c r="F1563" s="6">
        <v>16</v>
      </c>
      <c r="G1563" t="s">
        <v>93</v>
      </c>
      <c r="H1563" t="s">
        <v>123</v>
      </c>
      <c r="I1563">
        <v>6.5</v>
      </c>
      <c r="J1563">
        <v>48.5</v>
      </c>
      <c r="K1563">
        <v>6.5</v>
      </c>
      <c r="L1563">
        <v>47.5</v>
      </c>
      <c r="M1563">
        <v>23</v>
      </c>
      <c r="N1563">
        <v>27</v>
      </c>
      <c r="O1563" t="str">
        <f>IF(OR(ISBLANK(N1563),ISBLANK(M1563)),"",IF(N1563&gt;(M1563+IF(ISBLANK(K1563),I1563,K1563)),H1563,IF(N1563&lt;(M1563+IF(ISBLANK(K1563),I1563,K1563)),G1563,"na")))</f>
        <v>TEN</v>
      </c>
      <c r="P1563" t="str">
        <f>IF(OR(ISBLANK(N1563),ISBLANK(M1563)),"",IF(N1563&gt;M1563,H1563,IF(N1563&lt;M1563,G1563,"na")))</f>
        <v>LAR</v>
      </c>
      <c r="Q1563" s="23" t="str">
        <f t="shared" si="46"/>
        <v>O</v>
      </c>
    </row>
    <row r="1564" spans="1:17" x14ac:dyDescent="0.25">
      <c r="A1564">
        <v>1563</v>
      </c>
      <c r="B1564" s="1" t="str">
        <f>CONCATENATE(D1564,"_",IF(E1564&lt;10,CONCATENATE("0",E1564),E1564),"_",H1564,"@",G1564)</f>
        <v>2017_16_BUF@NWE</v>
      </c>
      <c r="C1564" s="1" t="s">
        <v>1</v>
      </c>
      <c r="D1564">
        <v>2017</v>
      </c>
      <c r="E1564" s="6">
        <v>16</v>
      </c>
      <c r="F1564" s="6">
        <v>16</v>
      </c>
      <c r="G1564" t="s">
        <v>332</v>
      </c>
      <c r="H1564" t="s">
        <v>66</v>
      </c>
      <c r="I1564">
        <v>-12.5</v>
      </c>
      <c r="J1564">
        <v>47</v>
      </c>
      <c r="K1564">
        <v>-12</v>
      </c>
      <c r="L1564">
        <v>47</v>
      </c>
      <c r="M1564">
        <v>37</v>
      </c>
      <c r="N1564">
        <v>16</v>
      </c>
      <c r="O1564" t="str">
        <f>IF(OR(ISBLANK(N1564),ISBLANK(M1564)),"",IF(N1564&gt;(M1564+IF(ISBLANK(K1564),I1564,K1564)),H1564,IF(N1564&lt;(M1564+IF(ISBLANK(K1564),I1564,K1564)),G1564,"na")))</f>
        <v>NWE</v>
      </c>
      <c r="P1564" t="str">
        <f>IF(OR(ISBLANK(N1564),ISBLANK(M1564)),"",IF(N1564&gt;M1564,H1564,IF(N1564&lt;M1564,G1564,"na")))</f>
        <v>NWE</v>
      </c>
      <c r="Q1564" s="23" t="str">
        <f t="shared" si="46"/>
        <v>O</v>
      </c>
    </row>
    <row r="1565" spans="1:17" x14ac:dyDescent="0.25">
      <c r="A1565">
        <v>1564</v>
      </c>
      <c r="B1565" s="1" t="str">
        <f>CONCATENATE(D1565,"_",IF(E1565&lt;10,CONCATENATE("0",E1565),E1565),"_",H1565,"@",G1565)</f>
        <v>2017_16_CLE@CHI</v>
      </c>
      <c r="C1565" s="1" t="s">
        <v>1</v>
      </c>
      <c r="D1565">
        <v>2017</v>
      </c>
      <c r="E1565" s="6">
        <v>16</v>
      </c>
      <c r="F1565" s="6">
        <v>16</v>
      </c>
      <c r="G1565" t="s">
        <v>68</v>
      </c>
      <c r="H1565" t="s">
        <v>70</v>
      </c>
      <c r="I1565">
        <v>-6.5</v>
      </c>
      <c r="J1565">
        <v>38.5</v>
      </c>
      <c r="K1565">
        <v>-6.5</v>
      </c>
      <c r="L1565">
        <v>38.5</v>
      </c>
      <c r="M1565">
        <v>20</v>
      </c>
      <c r="N1565">
        <v>3</v>
      </c>
      <c r="O1565" t="str">
        <f>IF(OR(ISBLANK(N1565),ISBLANK(M1565)),"",IF(N1565&gt;(M1565+IF(ISBLANK(K1565),I1565,K1565)),H1565,IF(N1565&lt;(M1565+IF(ISBLANK(K1565),I1565,K1565)),G1565,"na")))</f>
        <v>CHI</v>
      </c>
      <c r="P1565" t="str">
        <f>IF(OR(ISBLANK(N1565),ISBLANK(M1565)),"",IF(N1565&gt;M1565,H1565,IF(N1565&lt;M1565,G1565,"na")))</f>
        <v>CHI</v>
      </c>
      <c r="Q1565" s="23" t="str">
        <f t="shared" si="46"/>
        <v>U</v>
      </c>
    </row>
    <row r="1566" spans="1:17" x14ac:dyDescent="0.25">
      <c r="A1566">
        <v>1565</v>
      </c>
      <c r="B1566" s="1" t="str">
        <f>CONCATENATE(D1566,"_",IF(E1566&lt;10,CONCATENATE("0",E1566),E1566),"_",H1566,"@",G1566)</f>
        <v>2017_16_ATL@NOR</v>
      </c>
      <c r="C1566" s="1" t="s">
        <v>1</v>
      </c>
      <c r="D1566">
        <v>2017</v>
      </c>
      <c r="E1566" s="6">
        <v>16</v>
      </c>
      <c r="F1566" s="6">
        <v>16</v>
      </c>
      <c r="G1566" t="s">
        <v>335</v>
      </c>
      <c r="H1566" t="s">
        <v>20</v>
      </c>
      <c r="I1566">
        <v>-5.5</v>
      </c>
      <c r="J1566">
        <v>53</v>
      </c>
      <c r="K1566">
        <v>-5.5</v>
      </c>
      <c r="L1566">
        <v>52.5</v>
      </c>
      <c r="M1566">
        <v>23</v>
      </c>
      <c r="N1566">
        <v>13</v>
      </c>
      <c r="O1566" t="str">
        <f>IF(OR(ISBLANK(N1566),ISBLANK(M1566)),"",IF(N1566&gt;(M1566+IF(ISBLANK(K1566),I1566,K1566)),H1566,IF(N1566&lt;(M1566+IF(ISBLANK(K1566),I1566,K1566)),G1566,"na")))</f>
        <v>NOR</v>
      </c>
      <c r="P1566" t="str">
        <f>IF(OR(ISBLANK(N1566),ISBLANK(M1566)),"",IF(N1566&gt;M1566,H1566,IF(N1566&lt;M1566,G1566,"na")))</f>
        <v>NOR</v>
      </c>
      <c r="Q1566" s="23" t="str">
        <f t="shared" si="46"/>
        <v>U</v>
      </c>
    </row>
    <row r="1567" spans="1:17" x14ac:dyDescent="0.25">
      <c r="A1567">
        <v>1566</v>
      </c>
      <c r="B1567" s="1" t="str">
        <f>CONCATENATE(D1567,"_",IF(E1567&lt;10,CONCATENATE("0",E1567),E1567),"_",H1567,"@",G1567)</f>
        <v>2017_16_DET@CIN</v>
      </c>
      <c r="C1567" s="1" t="s">
        <v>1</v>
      </c>
      <c r="D1567">
        <v>2017</v>
      </c>
      <c r="E1567" s="6">
        <v>16</v>
      </c>
      <c r="F1567" s="6">
        <v>16</v>
      </c>
      <c r="G1567" t="s">
        <v>69</v>
      </c>
      <c r="H1567" t="s">
        <v>73</v>
      </c>
      <c r="I1567">
        <v>4</v>
      </c>
      <c r="J1567">
        <v>43</v>
      </c>
      <c r="K1567">
        <v>4</v>
      </c>
      <c r="L1567">
        <v>44</v>
      </c>
      <c r="M1567">
        <v>26</v>
      </c>
      <c r="N1567">
        <v>17</v>
      </c>
      <c r="O1567" t="str">
        <f>IF(OR(ISBLANK(N1567),ISBLANK(M1567)),"",IF(N1567&gt;(M1567+IF(ISBLANK(K1567),I1567,K1567)),H1567,IF(N1567&lt;(M1567+IF(ISBLANK(K1567),I1567,K1567)),G1567,"na")))</f>
        <v>CIN</v>
      </c>
      <c r="P1567" t="str">
        <f>IF(OR(ISBLANK(N1567),ISBLANK(M1567)),"",IF(N1567&gt;M1567,H1567,IF(N1567&lt;M1567,G1567,"na")))</f>
        <v>CIN</v>
      </c>
      <c r="Q1567" s="23" t="str">
        <f t="shared" si="46"/>
        <v>U</v>
      </c>
    </row>
    <row r="1568" spans="1:17" x14ac:dyDescent="0.25">
      <c r="A1568">
        <v>1567</v>
      </c>
      <c r="B1568" s="1" t="str">
        <f>CONCATENATE(D1568,"_",IF(E1568&lt;10,CONCATENATE("0",E1568),E1568),"_",H1568,"@",G1568)</f>
        <v>2017_16_TBY@CAR</v>
      </c>
      <c r="C1568" s="1" t="s">
        <v>1</v>
      </c>
      <c r="D1568">
        <v>2017</v>
      </c>
      <c r="E1568" s="6">
        <v>16</v>
      </c>
      <c r="F1568" s="6">
        <v>16</v>
      </c>
      <c r="G1568" t="s">
        <v>67</v>
      </c>
      <c r="H1568" t="s">
        <v>334</v>
      </c>
      <c r="I1568">
        <v>-9.5</v>
      </c>
      <c r="J1568">
        <v>46.5</v>
      </c>
      <c r="K1568">
        <v>-10</v>
      </c>
      <c r="L1568">
        <v>46.5</v>
      </c>
      <c r="M1568">
        <v>22</v>
      </c>
      <c r="N1568">
        <v>19</v>
      </c>
      <c r="O1568" t="str">
        <f>IF(OR(ISBLANK(N1568),ISBLANK(M1568)),"",IF(N1568&gt;(M1568+IF(ISBLANK(K1568),I1568,K1568)),H1568,IF(N1568&lt;(M1568+IF(ISBLANK(K1568),I1568,K1568)),G1568,"na")))</f>
        <v>TBY</v>
      </c>
      <c r="P1568" t="str">
        <f>IF(OR(ISBLANK(N1568),ISBLANK(M1568)),"",IF(N1568&gt;M1568,H1568,IF(N1568&lt;M1568,G1568,"na")))</f>
        <v>CAR</v>
      </c>
      <c r="Q1568" s="23" t="str">
        <f t="shared" si="46"/>
        <v>U</v>
      </c>
    </row>
    <row r="1569" spans="1:17" x14ac:dyDescent="0.25">
      <c r="A1569">
        <v>1568</v>
      </c>
      <c r="B1569" s="1" t="str">
        <f>CONCATENATE(D1569,"_",IF(E1569&lt;10,CONCATENATE("0",E1569),E1569),"_",H1569,"@",G1569)</f>
        <v>2017_16_MIA@KCY</v>
      </c>
      <c r="C1569" s="1" t="s">
        <v>1</v>
      </c>
      <c r="D1569">
        <v>2017</v>
      </c>
      <c r="E1569" s="6">
        <v>16</v>
      </c>
      <c r="F1569" s="6">
        <v>16</v>
      </c>
      <c r="G1569" t="s">
        <v>331</v>
      </c>
      <c r="H1569" t="s">
        <v>79</v>
      </c>
      <c r="I1569">
        <v>-10</v>
      </c>
      <c r="J1569">
        <v>44.5</v>
      </c>
      <c r="K1569">
        <v>-10.5</v>
      </c>
      <c r="L1569">
        <v>43.5</v>
      </c>
      <c r="M1569">
        <v>29</v>
      </c>
      <c r="N1569">
        <v>13</v>
      </c>
      <c r="O1569" t="str">
        <f>IF(OR(ISBLANK(N1569),ISBLANK(M1569)),"",IF(N1569&gt;(M1569+IF(ISBLANK(K1569),I1569,K1569)),H1569,IF(N1569&lt;(M1569+IF(ISBLANK(K1569),I1569,K1569)),G1569,"na")))</f>
        <v>KCY</v>
      </c>
      <c r="P1569" t="str">
        <f>IF(OR(ISBLANK(N1569),ISBLANK(M1569)),"",IF(N1569&gt;M1569,H1569,IF(N1569&lt;M1569,G1569,"na")))</f>
        <v>KCY</v>
      </c>
      <c r="Q1569" s="23" t="str">
        <f t="shared" si="46"/>
        <v>U</v>
      </c>
    </row>
    <row r="1570" spans="1:17" x14ac:dyDescent="0.25">
      <c r="A1570">
        <v>1569</v>
      </c>
      <c r="B1570" s="1" t="str">
        <f>CONCATENATE(D1570,"_",IF(E1570&lt;10,CONCATENATE("0",E1570),E1570),"_",H1570,"@",G1570)</f>
        <v>2017_16_DEN@WAS</v>
      </c>
      <c r="C1570" s="1" t="s">
        <v>1</v>
      </c>
      <c r="D1570">
        <v>2017</v>
      </c>
      <c r="E1570" s="6">
        <v>16</v>
      </c>
      <c r="F1570" s="6">
        <v>16</v>
      </c>
      <c r="G1570" t="s">
        <v>94</v>
      </c>
      <c r="H1570" t="s">
        <v>72</v>
      </c>
      <c r="I1570">
        <v>-3.5</v>
      </c>
      <c r="J1570">
        <v>41</v>
      </c>
      <c r="K1570">
        <v>-3.5</v>
      </c>
      <c r="L1570">
        <v>40.5</v>
      </c>
      <c r="M1570">
        <v>27</v>
      </c>
      <c r="N1570">
        <v>11</v>
      </c>
      <c r="O1570" t="str">
        <f>IF(OR(ISBLANK(N1570),ISBLANK(M1570)),"",IF(N1570&gt;(M1570+IF(ISBLANK(K1570),I1570,K1570)),H1570,IF(N1570&lt;(M1570+IF(ISBLANK(K1570),I1570,K1570)),G1570,"na")))</f>
        <v>WAS</v>
      </c>
      <c r="P1570" t="str">
        <f>IF(OR(ISBLANK(N1570),ISBLANK(M1570)),"",IF(N1570&gt;M1570,H1570,IF(N1570&lt;M1570,G1570,"na")))</f>
        <v>WAS</v>
      </c>
      <c r="Q1570" s="23" t="str">
        <f t="shared" si="46"/>
        <v>U</v>
      </c>
    </row>
    <row r="1571" spans="1:17" x14ac:dyDescent="0.25">
      <c r="A1571">
        <v>1570</v>
      </c>
      <c r="B1571" s="1" t="str">
        <f>CONCATENATE(D1571,"_",IF(E1571&lt;10,CONCATENATE("0",E1571),E1571),"_",H1571,"@",G1571)</f>
        <v>2017_16_LAC@NYJ</v>
      </c>
      <c r="C1571" s="1" t="s">
        <v>1</v>
      </c>
      <c r="D1571">
        <v>2017</v>
      </c>
      <c r="E1571" s="6">
        <v>16</v>
      </c>
      <c r="F1571" s="6">
        <v>16</v>
      </c>
      <c r="G1571" t="s">
        <v>84</v>
      </c>
      <c r="H1571" t="s">
        <v>122</v>
      </c>
      <c r="I1571">
        <v>7</v>
      </c>
      <c r="J1571">
        <v>42.5</v>
      </c>
      <c r="K1571">
        <v>7</v>
      </c>
      <c r="L1571">
        <v>42.5</v>
      </c>
      <c r="M1571">
        <v>7</v>
      </c>
      <c r="N1571">
        <v>14</v>
      </c>
      <c r="O1571" t="str">
        <f>IF(OR(ISBLANK(N1571),ISBLANK(M1571)),"",IF(N1571&gt;(M1571+IF(ISBLANK(K1571),I1571,K1571)),H1571,IF(N1571&lt;(M1571+IF(ISBLANK(K1571),I1571,K1571)),G1571,"na")))</f>
        <v>na</v>
      </c>
      <c r="P1571" t="str">
        <f>IF(OR(ISBLANK(N1571),ISBLANK(M1571)),"",IF(N1571&gt;M1571,H1571,IF(N1571&lt;M1571,G1571,"na")))</f>
        <v>LAC</v>
      </c>
      <c r="Q1571" s="23" t="str">
        <f t="shared" si="46"/>
        <v>U</v>
      </c>
    </row>
    <row r="1572" spans="1:17" x14ac:dyDescent="0.25">
      <c r="A1572">
        <v>1571</v>
      </c>
      <c r="B1572" s="1" t="str">
        <f>CONCATENATE(D1572,"_",IF(E1572&lt;10,CONCATENATE("0",E1572),E1572),"_",H1572,"@",G1572)</f>
        <v>2017_16_JAX@SFO</v>
      </c>
      <c r="C1572" s="1" t="s">
        <v>1</v>
      </c>
      <c r="D1572">
        <v>2017</v>
      </c>
      <c r="E1572" s="6">
        <v>16</v>
      </c>
      <c r="F1572" s="6">
        <v>16</v>
      </c>
      <c r="G1572" t="s">
        <v>333</v>
      </c>
      <c r="H1572" t="s">
        <v>77</v>
      </c>
      <c r="I1572">
        <v>5</v>
      </c>
      <c r="J1572">
        <v>42.5</v>
      </c>
      <c r="K1572">
        <v>4</v>
      </c>
      <c r="L1572">
        <v>42</v>
      </c>
      <c r="M1572">
        <v>44</v>
      </c>
      <c r="N1572">
        <v>33</v>
      </c>
      <c r="O1572" t="str">
        <f>IF(OR(ISBLANK(N1572),ISBLANK(M1572)),"",IF(N1572&gt;(M1572+IF(ISBLANK(K1572),I1572,K1572)),H1572,IF(N1572&lt;(M1572+IF(ISBLANK(K1572),I1572,K1572)),G1572,"na")))</f>
        <v>SFO</v>
      </c>
      <c r="P1572" t="str">
        <f>IF(OR(ISBLANK(N1572),ISBLANK(M1572)),"",IF(N1572&gt;M1572,H1572,IF(N1572&lt;M1572,G1572,"na")))</f>
        <v>SFO</v>
      </c>
      <c r="Q1572" s="23" t="str">
        <f t="shared" si="46"/>
        <v>O</v>
      </c>
    </row>
    <row r="1573" spans="1:17" x14ac:dyDescent="0.25">
      <c r="A1573">
        <v>1572</v>
      </c>
      <c r="B1573" s="1" t="str">
        <f>CONCATENATE(D1573,"_",IF(E1573&lt;10,CONCATENATE("0",E1573),E1573),"_",H1573,"@",G1573)</f>
        <v>2017_16_SEA@DAL</v>
      </c>
      <c r="C1573" s="1" t="s">
        <v>1</v>
      </c>
      <c r="D1573">
        <v>2017</v>
      </c>
      <c r="E1573" s="6">
        <v>16</v>
      </c>
      <c r="F1573" s="6">
        <v>16</v>
      </c>
      <c r="G1573" t="s">
        <v>71</v>
      </c>
      <c r="H1573" t="s">
        <v>89</v>
      </c>
      <c r="I1573">
        <v>-4.5</v>
      </c>
      <c r="J1573">
        <v>47</v>
      </c>
      <c r="K1573">
        <v>-5</v>
      </c>
      <c r="L1573">
        <v>47.5</v>
      </c>
      <c r="M1573">
        <v>12</v>
      </c>
      <c r="N1573">
        <v>21</v>
      </c>
      <c r="O1573" t="str">
        <f>IF(OR(ISBLANK(N1573),ISBLANK(M1573)),"",IF(N1573&gt;(M1573+IF(ISBLANK(K1573),I1573,K1573)),H1573,IF(N1573&lt;(M1573+IF(ISBLANK(K1573),I1573,K1573)),G1573,"na")))</f>
        <v>SEA</v>
      </c>
      <c r="P1573" t="str">
        <f>IF(OR(ISBLANK(N1573),ISBLANK(M1573)),"",IF(N1573&gt;M1573,H1573,IF(N1573&lt;M1573,G1573,"na")))</f>
        <v>SEA</v>
      </c>
      <c r="Q1573" s="23" t="str">
        <f t="shared" si="46"/>
        <v>U</v>
      </c>
    </row>
    <row r="1574" spans="1:17" x14ac:dyDescent="0.25">
      <c r="A1574">
        <v>1573</v>
      </c>
      <c r="B1574" s="1" t="str">
        <f>CONCATENATE(D1574,"_",IF(E1574&lt;10,CONCATENATE("0",E1574),E1574),"_",H1574,"@",G1574)</f>
        <v>2017_16_NYG@ARI</v>
      </c>
      <c r="C1574" s="1" t="s">
        <v>1</v>
      </c>
      <c r="D1574">
        <v>2017</v>
      </c>
      <c r="E1574" s="6">
        <v>16</v>
      </c>
      <c r="F1574" s="6">
        <v>16</v>
      </c>
      <c r="G1574" t="s">
        <v>64</v>
      </c>
      <c r="H1574" t="s">
        <v>83</v>
      </c>
      <c r="I1574">
        <v>-4.5</v>
      </c>
      <c r="J1574">
        <v>40</v>
      </c>
      <c r="K1574">
        <v>-3.5</v>
      </c>
      <c r="L1574">
        <v>40</v>
      </c>
      <c r="M1574">
        <v>23</v>
      </c>
      <c r="N1574">
        <v>0</v>
      </c>
      <c r="O1574" t="str">
        <f>IF(OR(ISBLANK(N1574),ISBLANK(M1574)),"",IF(N1574&gt;(M1574+IF(ISBLANK(K1574),I1574,K1574)),H1574,IF(N1574&lt;(M1574+IF(ISBLANK(K1574),I1574,K1574)),G1574,"na")))</f>
        <v>ARI</v>
      </c>
      <c r="P1574" t="str">
        <f>IF(OR(ISBLANK(N1574),ISBLANK(M1574)),"",IF(N1574&gt;M1574,H1574,IF(N1574&lt;M1574,G1574,"na")))</f>
        <v>ARI</v>
      </c>
      <c r="Q1574" s="23" t="str">
        <f t="shared" si="46"/>
        <v>U</v>
      </c>
    </row>
    <row r="1575" spans="1:17" x14ac:dyDescent="0.25">
      <c r="A1575">
        <v>1574</v>
      </c>
      <c r="B1575" s="1" t="str">
        <f>CONCATENATE(D1575,"_",IF(E1575&lt;10,CONCATENATE("0",E1575),E1575),"_",H1575,"@",G1575)</f>
        <v>2017_16_PIT@HOU</v>
      </c>
      <c r="C1575" s="1" t="s">
        <v>1</v>
      </c>
      <c r="D1575">
        <v>2017</v>
      </c>
      <c r="E1575" s="6">
        <v>16</v>
      </c>
      <c r="F1575" s="6">
        <v>16</v>
      </c>
      <c r="G1575" t="s">
        <v>75</v>
      </c>
      <c r="H1575" t="s">
        <v>87</v>
      </c>
      <c r="I1575">
        <v>10</v>
      </c>
      <c r="J1575">
        <v>44</v>
      </c>
      <c r="K1575">
        <v>9.5</v>
      </c>
      <c r="L1575">
        <v>45</v>
      </c>
      <c r="M1575">
        <v>6</v>
      </c>
      <c r="N1575">
        <v>34</v>
      </c>
      <c r="O1575" t="str">
        <f>IF(OR(ISBLANK(N1575),ISBLANK(M1575)),"",IF(N1575&gt;(M1575+IF(ISBLANK(K1575),I1575,K1575)),H1575,IF(N1575&lt;(M1575+IF(ISBLANK(K1575),I1575,K1575)),G1575,"na")))</f>
        <v>PIT</v>
      </c>
      <c r="P1575" t="str">
        <f>IF(OR(ISBLANK(N1575),ISBLANK(M1575)),"",IF(N1575&gt;M1575,H1575,IF(N1575&lt;M1575,G1575,"na")))</f>
        <v>PIT</v>
      </c>
      <c r="Q1575" s="23" t="str">
        <f t="shared" si="46"/>
        <v>U</v>
      </c>
    </row>
    <row r="1576" spans="1:17" x14ac:dyDescent="0.25">
      <c r="A1576">
        <v>1575</v>
      </c>
      <c r="B1576" s="1" t="str">
        <f>CONCATENATE(D1576,"_",IF(E1576&lt;10,CONCATENATE("0",E1576),E1576),"_",H1576,"@",G1576)</f>
        <v>2017_16_OAK@PHI</v>
      </c>
      <c r="C1576" s="1" t="s">
        <v>1</v>
      </c>
      <c r="D1576">
        <v>2017</v>
      </c>
      <c r="E1576" s="6">
        <v>16</v>
      </c>
      <c r="F1576" s="6">
        <v>16</v>
      </c>
      <c r="G1576" t="s">
        <v>86</v>
      </c>
      <c r="H1576" t="s">
        <v>85</v>
      </c>
      <c r="I1576">
        <v>-9</v>
      </c>
      <c r="J1576">
        <v>48.5</v>
      </c>
      <c r="K1576">
        <v>-9</v>
      </c>
      <c r="L1576">
        <v>47.5</v>
      </c>
      <c r="M1576">
        <v>19</v>
      </c>
      <c r="N1576">
        <v>10</v>
      </c>
      <c r="O1576" t="str">
        <f>IF(OR(ISBLANK(N1576),ISBLANK(M1576)),"",IF(N1576&gt;(M1576+IF(ISBLANK(K1576),I1576,K1576)),H1576,IF(N1576&lt;(M1576+IF(ISBLANK(K1576),I1576,K1576)),G1576,"na")))</f>
        <v>na</v>
      </c>
      <c r="P1576" t="str">
        <f>IF(OR(ISBLANK(N1576),ISBLANK(M1576)),"",IF(N1576&gt;M1576,H1576,IF(N1576&lt;M1576,G1576,"na")))</f>
        <v>PHI</v>
      </c>
      <c r="Q1576" s="23" t="str">
        <f t="shared" si="46"/>
        <v>U</v>
      </c>
    </row>
    <row r="1577" spans="1:17" x14ac:dyDescent="0.25">
      <c r="A1577">
        <v>1576</v>
      </c>
      <c r="B1577" s="1" t="str">
        <f>CONCATENATE(D1577,"_",IF(E1577&lt;10,CONCATENATE("0",E1577),E1577),"_",H1577,"@",G1577)</f>
        <v>2017_17_GBY@DET</v>
      </c>
      <c r="C1577" s="1" t="s">
        <v>1</v>
      </c>
      <c r="D1577">
        <v>2017</v>
      </c>
      <c r="E1577" s="6">
        <v>17</v>
      </c>
      <c r="F1577" s="6">
        <v>17</v>
      </c>
      <c r="G1577" t="s">
        <v>73</v>
      </c>
      <c r="H1577" t="s">
        <v>330</v>
      </c>
      <c r="I1577">
        <v>-7</v>
      </c>
      <c r="J1577">
        <v>43</v>
      </c>
      <c r="K1577">
        <v>-7</v>
      </c>
      <c r="L1577">
        <v>44.5</v>
      </c>
      <c r="M1577">
        <v>35</v>
      </c>
      <c r="N1577">
        <v>11</v>
      </c>
      <c r="O1577" t="str">
        <f>IF(OR(ISBLANK(N1577),ISBLANK(M1577)),"",IF(N1577&gt;(M1577+IF(ISBLANK(K1577),I1577,K1577)),H1577,IF(N1577&lt;(M1577+IF(ISBLANK(K1577),I1577,K1577)),G1577,"na")))</f>
        <v>DET</v>
      </c>
      <c r="P1577" t="str">
        <f>IF(OR(ISBLANK(N1577),ISBLANK(M1577)),"",IF(N1577&gt;M1577,H1577,IF(N1577&lt;M1577,G1577,"na")))</f>
        <v>DET</v>
      </c>
      <c r="Q1577" s="23" t="str">
        <f t="shared" si="46"/>
        <v>O</v>
      </c>
    </row>
    <row r="1578" spans="1:17" x14ac:dyDescent="0.25">
      <c r="A1578">
        <v>1577</v>
      </c>
      <c r="B1578" s="1" t="str">
        <f>CONCATENATE(D1578,"_",IF(E1578&lt;10,CONCATENATE("0",E1578),E1578),"_",H1578,"@",G1578)</f>
        <v>2017_17_CHI@MIN</v>
      </c>
      <c r="C1578" s="1" t="s">
        <v>1</v>
      </c>
      <c r="D1578">
        <v>2017</v>
      </c>
      <c r="E1578" s="6">
        <v>17</v>
      </c>
      <c r="F1578" s="6">
        <v>17</v>
      </c>
      <c r="G1578" s="6" t="s">
        <v>80</v>
      </c>
      <c r="H1578" t="s">
        <v>68</v>
      </c>
      <c r="I1578">
        <v>-12</v>
      </c>
      <c r="J1578">
        <v>39.5</v>
      </c>
      <c r="K1578">
        <v>-12.5</v>
      </c>
      <c r="L1578">
        <v>38.5</v>
      </c>
      <c r="M1578">
        <v>23</v>
      </c>
      <c r="N1578">
        <v>10</v>
      </c>
      <c r="O1578" t="str">
        <f>IF(OR(ISBLANK(N1578),ISBLANK(M1578)),"",IF(N1578&gt;(M1578+IF(ISBLANK(K1578),I1578,K1578)),H1578,IF(N1578&lt;(M1578+IF(ISBLANK(K1578),I1578,K1578)),G1578,"na")))</f>
        <v>MIN</v>
      </c>
      <c r="P1578" t="str">
        <f>IF(OR(ISBLANK(N1578),ISBLANK(M1578)),"",IF(N1578&gt;M1578,H1578,IF(N1578&lt;M1578,G1578,"na")))</f>
        <v>MIN</v>
      </c>
      <c r="Q1578" s="23" t="str">
        <f t="shared" si="46"/>
        <v>U</v>
      </c>
    </row>
    <row r="1579" spans="1:17" x14ac:dyDescent="0.25">
      <c r="A1579">
        <v>1578</v>
      </c>
      <c r="B1579" s="1" t="str">
        <f>CONCATENATE(D1579,"_",IF(E1579&lt;10,CONCATENATE("0",E1579),E1579),"_",H1579,"@",G1579)</f>
        <v>2017_17_HOU@IND</v>
      </c>
      <c r="C1579" s="1" t="s">
        <v>1</v>
      </c>
      <c r="D1579">
        <v>2017</v>
      </c>
      <c r="E1579" s="6">
        <v>17</v>
      </c>
      <c r="F1579" s="6">
        <v>17</v>
      </c>
      <c r="G1579" t="s">
        <v>76</v>
      </c>
      <c r="H1579" t="s">
        <v>75</v>
      </c>
      <c r="I1579">
        <v>-3.5</v>
      </c>
      <c r="J1579">
        <v>41</v>
      </c>
      <c r="K1579">
        <v>-5.5</v>
      </c>
      <c r="L1579">
        <v>42</v>
      </c>
      <c r="M1579">
        <v>22</v>
      </c>
      <c r="N1579">
        <v>13</v>
      </c>
      <c r="O1579" t="str">
        <f>IF(OR(ISBLANK(N1579),ISBLANK(M1579)),"",IF(N1579&gt;(M1579+IF(ISBLANK(K1579),I1579,K1579)),H1579,IF(N1579&lt;(M1579+IF(ISBLANK(K1579),I1579,K1579)),G1579,"na")))</f>
        <v>IND</v>
      </c>
      <c r="P1579" t="str">
        <f>IF(OR(ISBLANK(N1579),ISBLANK(M1579)),"",IF(N1579&gt;M1579,H1579,IF(N1579&lt;M1579,G1579,"na")))</f>
        <v>IND</v>
      </c>
      <c r="Q1579" s="23" t="str">
        <f t="shared" si="46"/>
        <v>U</v>
      </c>
    </row>
    <row r="1580" spans="1:17" x14ac:dyDescent="0.25">
      <c r="A1580">
        <v>1579</v>
      </c>
      <c r="B1580" s="1" t="str">
        <f>CONCATENATE(D1580,"_",IF(E1580&lt;10,CONCATENATE("0",E1580),E1580),"_",H1580,"@",G1580)</f>
        <v>2017_17_CLE@PIT</v>
      </c>
      <c r="C1580" s="1" t="s">
        <v>1</v>
      </c>
      <c r="D1580">
        <v>2017</v>
      </c>
      <c r="E1580" s="6">
        <v>17</v>
      </c>
      <c r="F1580" s="6">
        <v>17</v>
      </c>
      <c r="G1580" t="s">
        <v>87</v>
      </c>
      <c r="H1580" t="s">
        <v>70</v>
      </c>
      <c r="I1580">
        <v>-11</v>
      </c>
      <c r="J1580">
        <v>39</v>
      </c>
      <c r="K1580">
        <v>-6</v>
      </c>
      <c r="L1580">
        <v>38</v>
      </c>
      <c r="M1580">
        <v>28</v>
      </c>
      <c r="N1580">
        <v>24</v>
      </c>
      <c r="O1580" t="str">
        <f>IF(OR(ISBLANK(N1580),ISBLANK(M1580)),"",IF(N1580&gt;(M1580+IF(ISBLANK(K1580),I1580,K1580)),H1580,IF(N1580&lt;(M1580+IF(ISBLANK(K1580),I1580,K1580)),G1580,"na")))</f>
        <v>CLE</v>
      </c>
      <c r="P1580" t="str">
        <f>IF(OR(ISBLANK(N1580),ISBLANK(M1580)),"",IF(N1580&gt;M1580,H1580,IF(N1580&lt;M1580,G1580,"na")))</f>
        <v>PIT</v>
      </c>
      <c r="Q1580" s="23" t="str">
        <f t="shared" si="46"/>
        <v>O</v>
      </c>
    </row>
    <row r="1581" spans="1:17" x14ac:dyDescent="0.25">
      <c r="A1581">
        <v>1580</v>
      </c>
      <c r="B1581" s="1" t="str">
        <f>CONCATENATE(D1581,"_",IF(E1581&lt;10,CONCATENATE("0",E1581),E1581),"_",H1581,"@",G1581)</f>
        <v>2017_17_NYJ@NWE</v>
      </c>
      <c r="C1581" s="1" t="s">
        <v>1</v>
      </c>
      <c r="D1581">
        <v>2017</v>
      </c>
      <c r="E1581" s="6">
        <v>17</v>
      </c>
      <c r="F1581" s="6">
        <v>17</v>
      </c>
      <c r="G1581" t="s">
        <v>332</v>
      </c>
      <c r="H1581" t="s">
        <v>84</v>
      </c>
      <c r="I1581">
        <v>-15.5</v>
      </c>
      <c r="J1581">
        <v>45</v>
      </c>
      <c r="K1581">
        <v>-15.5</v>
      </c>
      <c r="L1581">
        <v>43</v>
      </c>
      <c r="M1581">
        <v>26</v>
      </c>
      <c r="N1581">
        <v>6</v>
      </c>
      <c r="O1581" t="str">
        <f>IF(OR(ISBLANK(N1581),ISBLANK(M1581)),"",IF(N1581&gt;(M1581+IF(ISBLANK(K1581),I1581,K1581)),H1581,IF(N1581&lt;(M1581+IF(ISBLANK(K1581),I1581,K1581)),G1581,"na")))</f>
        <v>NWE</v>
      </c>
      <c r="P1581" t="str">
        <f>IF(OR(ISBLANK(N1581),ISBLANK(M1581)),"",IF(N1581&gt;M1581,H1581,IF(N1581&lt;M1581,G1581,"na")))</f>
        <v>NWE</v>
      </c>
      <c r="Q1581" s="23" t="str">
        <f t="shared" si="46"/>
        <v>U</v>
      </c>
    </row>
    <row r="1582" spans="1:17" x14ac:dyDescent="0.25">
      <c r="A1582">
        <v>1581</v>
      </c>
      <c r="B1582" s="1" t="str">
        <f>CONCATENATE(D1582,"_",IF(E1582&lt;10,CONCATENATE("0",E1582),E1582),"_",H1582,"@",G1582)</f>
        <v>2017_17_WAS@NYG</v>
      </c>
      <c r="C1582" s="1" t="s">
        <v>1</v>
      </c>
      <c r="D1582">
        <v>2017</v>
      </c>
      <c r="E1582" s="6">
        <v>17</v>
      </c>
      <c r="F1582" s="6">
        <v>17</v>
      </c>
      <c r="G1582" t="s">
        <v>83</v>
      </c>
      <c r="H1582" t="s">
        <v>94</v>
      </c>
      <c r="I1582">
        <v>3</v>
      </c>
      <c r="J1582">
        <v>38.5</v>
      </c>
      <c r="K1582">
        <v>4</v>
      </c>
      <c r="L1582">
        <v>40</v>
      </c>
      <c r="M1582">
        <v>18</v>
      </c>
      <c r="N1582">
        <v>10</v>
      </c>
      <c r="O1582" t="str">
        <f>IF(OR(ISBLANK(N1582),ISBLANK(M1582)),"",IF(N1582&gt;(M1582+IF(ISBLANK(K1582),I1582,K1582)),H1582,IF(N1582&lt;(M1582+IF(ISBLANK(K1582),I1582,K1582)),G1582,"na")))</f>
        <v>NYG</v>
      </c>
      <c r="P1582" t="str">
        <f>IF(OR(ISBLANK(N1582),ISBLANK(M1582)),"",IF(N1582&gt;M1582,H1582,IF(N1582&lt;M1582,G1582,"na")))</f>
        <v>NYG</v>
      </c>
      <c r="Q1582" s="23" t="str">
        <f t="shared" si="46"/>
        <v>U</v>
      </c>
    </row>
    <row r="1583" spans="1:17" x14ac:dyDescent="0.25">
      <c r="A1583">
        <v>1582</v>
      </c>
      <c r="B1583" s="1" t="str">
        <f>CONCATENATE(D1583,"_",IF(E1583&lt;10,CONCATENATE("0",E1583),E1583),"_",H1583,"@",G1583)</f>
        <v>2017_17_DAL@PHI</v>
      </c>
      <c r="C1583" s="1" t="s">
        <v>1</v>
      </c>
      <c r="D1583">
        <v>2017</v>
      </c>
      <c r="E1583" s="6">
        <v>17</v>
      </c>
      <c r="F1583" s="6">
        <v>17</v>
      </c>
      <c r="G1583" t="s">
        <v>86</v>
      </c>
      <c r="H1583" t="s">
        <v>71</v>
      </c>
      <c r="I1583">
        <v>2.5</v>
      </c>
      <c r="J1583">
        <v>41</v>
      </c>
      <c r="K1583">
        <v>3.5</v>
      </c>
      <c r="L1583">
        <v>40</v>
      </c>
      <c r="M1583">
        <v>0</v>
      </c>
      <c r="N1583">
        <v>6</v>
      </c>
      <c r="O1583" t="str">
        <f>IF(OR(ISBLANK(N1583),ISBLANK(M1583)),"",IF(N1583&gt;(M1583+IF(ISBLANK(K1583),I1583,K1583)),H1583,IF(N1583&lt;(M1583+IF(ISBLANK(K1583),I1583,K1583)),G1583,"na")))</f>
        <v>DAL</v>
      </c>
      <c r="P1583" t="str">
        <f>IF(OR(ISBLANK(N1583),ISBLANK(M1583)),"",IF(N1583&gt;M1583,H1583,IF(N1583&lt;M1583,G1583,"na")))</f>
        <v>DAL</v>
      </c>
      <c r="Q1583" s="23" t="str">
        <f t="shared" si="46"/>
        <v>U</v>
      </c>
    </row>
    <row r="1584" spans="1:17" x14ac:dyDescent="0.25">
      <c r="A1584">
        <v>1583</v>
      </c>
      <c r="B1584" s="1" t="str">
        <f>CONCATENATE(D1584,"_",IF(E1584&lt;10,CONCATENATE("0",E1584),E1584),"_",H1584,"@",G1584)</f>
        <v>2017_17_JAX@TEN</v>
      </c>
      <c r="C1584" s="1" t="s">
        <v>1</v>
      </c>
      <c r="D1584">
        <v>2017</v>
      </c>
      <c r="E1584" s="6">
        <v>17</v>
      </c>
      <c r="F1584" s="6">
        <v>17</v>
      </c>
      <c r="G1584" t="s">
        <v>93</v>
      </c>
      <c r="H1584" t="s">
        <v>77</v>
      </c>
      <c r="I1584">
        <v>-3.5</v>
      </c>
      <c r="J1584">
        <v>41</v>
      </c>
      <c r="K1584">
        <v>-2</v>
      </c>
      <c r="L1584">
        <v>40.5</v>
      </c>
      <c r="M1584">
        <v>15</v>
      </c>
      <c r="N1584">
        <v>10</v>
      </c>
      <c r="O1584" t="str">
        <f>IF(OR(ISBLANK(N1584),ISBLANK(M1584)),"",IF(N1584&gt;(M1584+IF(ISBLANK(K1584),I1584,K1584)),H1584,IF(N1584&lt;(M1584+IF(ISBLANK(K1584),I1584,K1584)),G1584,"na")))</f>
        <v>TEN</v>
      </c>
      <c r="P1584" t="str">
        <f>IF(OR(ISBLANK(N1584),ISBLANK(M1584)),"",IF(N1584&gt;M1584,H1584,IF(N1584&lt;M1584,G1584,"na")))</f>
        <v>TEN</v>
      </c>
      <c r="Q1584" s="23" t="str">
        <f t="shared" si="46"/>
        <v>U</v>
      </c>
    </row>
    <row r="1585" spans="1:17" x14ac:dyDescent="0.25">
      <c r="A1585">
        <v>1584</v>
      </c>
      <c r="B1585" s="1" t="str">
        <f>CONCATENATE(D1585,"_",IF(E1585&lt;10,CONCATENATE("0",E1585),E1585),"_",H1585,"@",G1585)</f>
        <v>2017_17_BUF@MIA</v>
      </c>
      <c r="C1585" s="1" t="s">
        <v>1</v>
      </c>
      <c r="D1585">
        <v>2017</v>
      </c>
      <c r="E1585" s="6">
        <v>17</v>
      </c>
      <c r="F1585" s="6">
        <v>17</v>
      </c>
      <c r="G1585" t="s">
        <v>79</v>
      </c>
      <c r="H1585" t="s">
        <v>66</v>
      </c>
      <c r="I1585">
        <v>3</v>
      </c>
      <c r="J1585">
        <v>42.5</v>
      </c>
      <c r="K1585">
        <v>2.5</v>
      </c>
      <c r="L1585">
        <v>42</v>
      </c>
      <c r="M1585">
        <v>16</v>
      </c>
      <c r="N1585">
        <v>22</v>
      </c>
      <c r="O1585" t="str">
        <f>IF(OR(ISBLANK(N1585),ISBLANK(M1585)),"",IF(N1585&gt;(M1585+IF(ISBLANK(K1585),I1585,K1585)),H1585,IF(N1585&lt;(M1585+IF(ISBLANK(K1585),I1585,K1585)),G1585,"na")))</f>
        <v>BUF</v>
      </c>
      <c r="P1585" t="str">
        <f>IF(OR(ISBLANK(N1585),ISBLANK(M1585)),"",IF(N1585&gt;M1585,H1585,IF(N1585&lt;M1585,G1585,"na")))</f>
        <v>BUF</v>
      </c>
      <c r="Q1585" s="23" t="str">
        <f t="shared" si="46"/>
        <v>U</v>
      </c>
    </row>
    <row r="1586" spans="1:17" x14ac:dyDescent="0.25">
      <c r="A1586">
        <v>1585</v>
      </c>
      <c r="B1586" s="1" t="str">
        <f>CONCATENATE(D1586,"_",IF(E1586&lt;10,CONCATENATE("0",E1586),E1586),"_",H1586,"@",G1586)</f>
        <v>2017_17_CIN@BAL</v>
      </c>
      <c r="C1586" s="1" t="s">
        <v>1</v>
      </c>
      <c r="D1586">
        <v>2017</v>
      </c>
      <c r="E1586" s="6">
        <v>17</v>
      </c>
      <c r="F1586" s="6">
        <v>17</v>
      </c>
      <c r="G1586" t="s">
        <v>65</v>
      </c>
      <c r="H1586" t="s">
        <v>69</v>
      </c>
      <c r="I1586">
        <v>-9.5</v>
      </c>
      <c r="J1586">
        <v>40.5</v>
      </c>
      <c r="K1586">
        <v>-9</v>
      </c>
      <c r="L1586">
        <v>39.5</v>
      </c>
      <c r="M1586">
        <v>27</v>
      </c>
      <c r="N1586">
        <v>31</v>
      </c>
      <c r="O1586" t="str">
        <f>IF(OR(ISBLANK(N1586),ISBLANK(M1586)),"",IF(N1586&gt;(M1586+IF(ISBLANK(K1586),I1586,K1586)),H1586,IF(N1586&lt;(M1586+IF(ISBLANK(K1586),I1586,K1586)),G1586,"na")))</f>
        <v>CIN</v>
      </c>
      <c r="P1586" t="str">
        <f>IF(OR(ISBLANK(N1586),ISBLANK(M1586)),"",IF(N1586&gt;M1586,H1586,IF(N1586&lt;M1586,G1586,"na")))</f>
        <v>CIN</v>
      </c>
      <c r="Q1586" s="23" t="str">
        <f t="shared" si="46"/>
        <v>O</v>
      </c>
    </row>
    <row r="1587" spans="1:17" x14ac:dyDescent="0.25">
      <c r="A1587">
        <v>1586</v>
      </c>
      <c r="B1587" s="1" t="str">
        <f>CONCATENATE(D1587,"_",IF(E1587&lt;10,CONCATENATE("0",E1587),E1587),"_",H1587,"@",G1587)</f>
        <v>2017_17_OAK@LAC</v>
      </c>
      <c r="C1587" s="1" t="s">
        <v>1</v>
      </c>
      <c r="D1587">
        <v>2017</v>
      </c>
      <c r="E1587" s="6">
        <v>17</v>
      </c>
      <c r="F1587" s="6">
        <v>17</v>
      </c>
      <c r="G1587" t="s">
        <v>122</v>
      </c>
      <c r="H1587" t="s">
        <v>85</v>
      </c>
      <c r="I1587">
        <v>-8</v>
      </c>
      <c r="J1587">
        <v>43</v>
      </c>
      <c r="K1587">
        <v>-7</v>
      </c>
      <c r="L1587">
        <v>42.5</v>
      </c>
      <c r="M1587">
        <v>30</v>
      </c>
      <c r="N1587">
        <v>10</v>
      </c>
      <c r="O1587" t="str">
        <f>IF(OR(ISBLANK(N1587),ISBLANK(M1587)),"",IF(N1587&gt;(M1587+IF(ISBLANK(K1587),I1587,K1587)),H1587,IF(N1587&lt;(M1587+IF(ISBLANK(K1587),I1587,K1587)),G1587,"na")))</f>
        <v>LAC</v>
      </c>
      <c r="P1587" t="str">
        <f>IF(OR(ISBLANK(N1587),ISBLANK(M1587)),"",IF(N1587&gt;M1587,H1587,IF(N1587&lt;M1587,G1587,"na")))</f>
        <v>LAC</v>
      </c>
      <c r="Q1587" s="23" t="str">
        <f t="shared" si="46"/>
        <v>U</v>
      </c>
    </row>
    <row r="1588" spans="1:17" x14ac:dyDescent="0.25">
      <c r="A1588">
        <v>1587</v>
      </c>
      <c r="B1588" s="1" t="str">
        <f>CONCATENATE(D1588,"_",IF(E1588&lt;10,CONCATENATE("0",E1588),E1588),"_",H1588,"@",G1588)</f>
        <v>2017_17_ARI@SEA</v>
      </c>
      <c r="C1588" s="1" t="s">
        <v>1</v>
      </c>
      <c r="D1588">
        <v>2017</v>
      </c>
      <c r="E1588" s="6">
        <v>17</v>
      </c>
      <c r="F1588" s="6">
        <v>17</v>
      </c>
      <c r="G1588" t="s">
        <v>89</v>
      </c>
      <c r="H1588" t="s">
        <v>64</v>
      </c>
      <c r="I1588">
        <v>-9</v>
      </c>
      <c r="J1588">
        <v>38.5</v>
      </c>
      <c r="K1588">
        <v>-8.5</v>
      </c>
      <c r="L1588">
        <v>38.5</v>
      </c>
      <c r="M1588">
        <v>24</v>
      </c>
      <c r="N1588">
        <v>26</v>
      </c>
      <c r="O1588" t="str">
        <f>IF(OR(ISBLANK(N1588),ISBLANK(M1588)),"",IF(N1588&gt;(M1588+IF(ISBLANK(K1588),I1588,K1588)),H1588,IF(N1588&lt;(M1588+IF(ISBLANK(K1588),I1588,K1588)),G1588,"na")))</f>
        <v>ARI</v>
      </c>
      <c r="P1588" t="str">
        <f>IF(OR(ISBLANK(N1588),ISBLANK(M1588)),"",IF(N1588&gt;M1588,H1588,IF(N1588&lt;M1588,G1588,"na")))</f>
        <v>ARI</v>
      </c>
      <c r="Q1588" s="23" t="str">
        <f t="shared" si="46"/>
        <v>O</v>
      </c>
    </row>
    <row r="1589" spans="1:17" x14ac:dyDescent="0.25">
      <c r="A1589">
        <v>1588</v>
      </c>
      <c r="B1589" s="1" t="str">
        <f>CONCATENATE(D1589,"_",IF(E1589&lt;10,CONCATENATE("0",E1589),E1589),"_",H1589,"@",G1589)</f>
        <v>2017_17_SFO@LAR</v>
      </c>
      <c r="C1589" s="1" t="s">
        <v>1</v>
      </c>
      <c r="D1589">
        <v>2017</v>
      </c>
      <c r="E1589" s="6">
        <v>17</v>
      </c>
      <c r="F1589" s="6">
        <v>17</v>
      </c>
      <c r="G1589" t="s">
        <v>123</v>
      </c>
      <c r="H1589" t="s">
        <v>333</v>
      </c>
      <c r="I1589">
        <v>1</v>
      </c>
      <c r="J1589">
        <v>44.5</v>
      </c>
      <c r="K1589">
        <v>5.5</v>
      </c>
      <c r="L1589">
        <v>44</v>
      </c>
      <c r="M1589">
        <v>13</v>
      </c>
      <c r="N1589">
        <v>34</v>
      </c>
      <c r="O1589" t="str">
        <f>IF(OR(ISBLANK(N1589),ISBLANK(M1589)),"",IF(N1589&gt;(M1589+IF(ISBLANK(K1589),I1589,K1589)),H1589,IF(N1589&lt;(M1589+IF(ISBLANK(K1589),I1589,K1589)),G1589,"na")))</f>
        <v>SFO</v>
      </c>
      <c r="P1589" t="str">
        <f>IF(OR(ISBLANK(N1589),ISBLANK(M1589)),"",IF(N1589&gt;M1589,H1589,IF(N1589&lt;M1589,G1589,"na")))</f>
        <v>SFO</v>
      </c>
      <c r="Q1589" s="23" t="str">
        <f t="shared" si="46"/>
        <v>O</v>
      </c>
    </row>
    <row r="1590" spans="1:17" x14ac:dyDescent="0.25">
      <c r="A1590">
        <v>1589</v>
      </c>
      <c r="B1590" s="1" t="str">
        <f>CONCATENATE(D1590,"_",IF(E1590&lt;10,CONCATENATE("0",E1590),E1590),"_",H1590,"@",G1590)</f>
        <v>2017_17_CAR@ATL</v>
      </c>
      <c r="C1590" s="1" t="s">
        <v>1</v>
      </c>
      <c r="D1590">
        <v>2017</v>
      </c>
      <c r="E1590" s="6">
        <v>17</v>
      </c>
      <c r="F1590" s="6">
        <v>17</v>
      </c>
      <c r="G1590" t="s">
        <v>20</v>
      </c>
      <c r="H1590" t="s">
        <v>67</v>
      </c>
      <c r="I1590">
        <v>-4</v>
      </c>
      <c r="J1590">
        <v>46</v>
      </c>
      <c r="K1590">
        <v>-4</v>
      </c>
      <c r="L1590">
        <v>45</v>
      </c>
      <c r="M1590">
        <v>22</v>
      </c>
      <c r="N1590">
        <v>10</v>
      </c>
      <c r="O1590" t="str">
        <f>IF(OR(ISBLANK(N1590),ISBLANK(M1590)),"",IF(N1590&gt;(M1590+IF(ISBLANK(K1590),I1590,K1590)),H1590,IF(N1590&lt;(M1590+IF(ISBLANK(K1590),I1590,K1590)),G1590,"na")))</f>
        <v>ATL</v>
      </c>
      <c r="P1590" t="str">
        <f>IF(OR(ISBLANK(N1590),ISBLANK(M1590)),"",IF(N1590&gt;M1590,H1590,IF(N1590&lt;M1590,G1590,"na")))</f>
        <v>ATL</v>
      </c>
      <c r="Q1590" s="23" t="str">
        <f t="shared" si="46"/>
        <v>U</v>
      </c>
    </row>
    <row r="1591" spans="1:17" x14ac:dyDescent="0.25">
      <c r="A1591">
        <v>1590</v>
      </c>
      <c r="B1591" s="1" t="str">
        <f>CONCATENATE(D1591,"_",IF(E1591&lt;10,CONCATENATE("0",E1591),E1591),"_",H1591,"@",G1591)</f>
        <v>2017_17_KCY@DEN</v>
      </c>
      <c r="C1591" s="1" t="s">
        <v>1</v>
      </c>
      <c r="D1591">
        <v>2017</v>
      </c>
      <c r="E1591" s="6">
        <v>17</v>
      </c>
      <c r="F1591" s="6">
        <v>17</v>
      </c>
      <c r="G1591" t="s">
        <v>72</v>
      </c>
      <c r="H1591" t="s">
        <v>331</v>
      </c>
      <c r="I1591">
        <v>-3.5</v>
      </c>
      <c r="J1591">
        <v>38.5</v>
      </c>
      <c r="K1591">
        <v>-3</v>
      </c>
      <c r="L1591">
        <v>37.5</v>
      </c>
      <c r="M1591">
        <v>24</v>
      </c>
      <c r="N1591">
        <v>27</v>
      </c>
      <c r="O1591" t="str">
        <f>IF(OR(ISBLANK(N1591),ISBLANK(M1591)),"",IF(N1591&gt;(M1591+IF(ISBLANK(K1591),I1591,K1591)),H1591,IF(N1591&lt;(M1591+IF(ISBLANK(K1591),I1591,K1591)),G1591,"na")))</f>
        <v>KCY</v>
      </c>
      <c r="P1591" t="str">
        <f>IF(OR(ISBLANK(N1591),ISBLANK(M1591)),"",IF(N1591&gt;M1591,H1591,IF(N1591&lt;M1591,G1591,"na")))</f>
        <v>KCY</v>
      </c>
      <c r="Q1591" s="23" t="str">
        <f t="shared" si="46"/>
        <v>O</v>
      </c>
    </row>
    <row r="1592" spans="1:17" x14ac:dyDescent="0.25">
      <c r="A1592">
        <v>1591</v>
      </c>
      <c r="B1592" s="1" t="str">
        <f>CONCATENATE(D1592,"_",IF(E1592&lt;10,CONCATENATE("0",E1592),E1592),"_",H1592,"@",G1592)</f>
        <v>2017_17_NOR@TBY</v>
      </c>
      <c r="C1592" s="1" t="s">
        <v>1</v>
      </c>
      <c r="D1592">
        <v>2017</v>
      </c>
      <c r="E1592" s="6">
        <v>17</v>
      </c>
      <c r="F1592" s="6">
        <v>17</v>
      </c>
      <c r="G1592" t="s">
        <v>334</v>
      </c>
      <c r="H1592" t="s">
        <v>335</v>
      </c>
      <c r="I1592">
        <v>7</v>
      </c>
      <c r="J1592">
        <v>50.5</v>
      </c>
      <c r="K1592">
        <v>6</v>
      </c>
      <c r="L1592">
        <v>48.5</v>
      </c>
      <c r="M1592">
        <v>31</v>
      </c>
      <c r="N1592">
        <v>24</v>
      </c>
      <c r="O1592" t="str">
        <f>IF(OR(ISBLANK(N1592),ISBLANK(M1592)),"",IF(N1592&gt;(M1592+IF(ISBLANK(K1592),I1592,K1592)),H1592,IF(N1592&lt;(M1592+IF(ISBLANK(K1592),I1592,K1592)),G1592,"na")))</f>
        <v>TBY</v>
      </c>
      <c r="P1592" t="str">
        <f>IF(OR(ISBLANK(N1592),ISBLANK(M1592)),"",IF(N1592&gt;M1592,H1592,IF(N1592&lt;M1592,G1592,"na")))</f>
        <v>TBY</v>
      </c>
      <c r="Q1592" s="23" t="str">
        <f t="shared" si="46"/>
        <v>O</v>
      </c>
    </row>
    <row r="1593" spans="1:17" x14ac:dyDescent="0.25">
      <c r="A1593">
        <v>1592</v>
      </c>
      <c r="B1593" s="1" t="str">
        <f>CONCATENATE(D1593,"_",IF(E1593&lt;10,CONCATENATE("0",E1593),E1593),"_",H1593,"@",G1593)</f>
        <v>2017_18_TEN@KCY</v>
      </c>
      <c r="C1593" t="s">
        <v>3</v>
      </c>
      <c r="D1593">
        <v>2017</v>
      </c>
      <c r="E1593">
        <f t="shared" ref="E1593:E1603" si="47">IF(C1593="rs",F1593,17+F1593)</f>
        <v>18</v>
      </c>
      <c r="F1593">
        <v>1</v>
      </c>
      <c r="G1593" t="s">
        <v>331</v>
      </c>
      <c r="H1593" t="s">
        <v>93</v>
      </c>
      <c r="I1593">
        <v>-7</v>
      </c>
      <c r="J1593">
        <v>44.5</v>
      </c>
      <c r="K1593">
        <v>-8.5</v>
      </c>
      <c r="L1593">
        <v>44.5</v>
      </c>
      <c r="M1593">
        <v>21</v>
      </c>
      <c r="N1593">
        <v>22</v>
      </c>
      <c r="O1593" t="str">
        <f>IF(OR(ISBLANK(N1593),ISBLANK(M1593)),"",IF(N1593&gt;(M1593+IF(ISBLANK(K1593),I1593,K1593)),H1593,IF(N1593&lt;(M1593+IF(ISBLANK(K1593),I1593,K1593)),G1593,"na")))</f>
        <v>TEN</v>
      </c>
      <c r="P1593" t="str">
        <f>IF(OR(ISBLANK(N1593),ISBLANK(M1593)),"",IF(N1593&gt;M1593,H1593,IF(N1593&lt;M1593,G1593,"na")))</f>
        <v>TEN</v>
      </c>
      <c r="Q1593" s="23" t="str">
        <f t="shared" si="46"/>
        <v>U</v>
      </c>
    </row>
    <row r="1594" spans="1:17" x14ac:dyDescent="0.25">
      <c r="A1594">
        <v>1593</v>
      </c>
      <c r="B1594" s="1" t="str">
        <f>CONCATENATE(D1594,"_",IF(E1594&lt;10,CONCATENATE("0",E1594),E1594),"_",H1594,"@",G1594)</f>
        <v>2017_18_ATL@LAR</v>
      </c>
      <c r="C1594" t="s">
        <v>3</v>
      </c>
      <c r="D1594">
        <v>2017</v>
      </c>
      <c r="E1594">
        <f t="shared" si="47"/>
        <v>18</v>
      </c>
      <c r="F1594">
        <v>1</v>
      </c>
      <c r="G1594" t="s">
        <v>123</v>
      </c>
      <c r="H1594" t="s">
        <v>20</v>
      </c>
      <c r="I1594">
        <v>-4.5</v>
      </c>
      <c r="J1594">
        <v>49.5</v>
      </c>
      <c r="K1594">
        <v>-6</v>
      </c>
      <c r="L1594">
        <v>48.5</v>
      </c>
      <c r="M1594">
        <v>13</v>
      </c>
      <c r="N1594">
        <v>26</v>
      </c>
      <c r="O1594" t="str">
        <f>IF(OR(ISBLANK(N1594),ISBLANK(M1594)),"",IF(N1594&gt;(M1594+IF(ISBLANK(K1594),I1594,K1594)),H1594,IF(N1594&lt;(M1594+IF(ISBLANK(K1594),I1594,K1594)),G1594,"na")))</f>
        <v>ATL</v>
      </c>
      <c r="P1594" t="str">
        <f>IF(OR(ISBLANK(N1594),ISBLANK(M1594)),"",IF(N1594&gt;M1594,H1594,IF(N1594&lt;M1594,G1594,"na")))</f>
        <v>ATL</v>
      </c>
      <c r="Q1594" s="23" t="str">
        <f t="shared" si="46"/>
        <v>U</v>
      </c>
    </row>
    <row r="1595" spans="1:17" x14ac:dyDescent="0.25">
      <c r="A1595">
        <v>1594</v>
      </c>
      <c r="B1595" s="1" t="str">
        <f>CONCATENATE(D1595,"_",IF(E1595&lt;10,CONCATENATE("0",E1595),E1595),"_",H1595,"@",G1595)</f>
        <v>2017_18_BUF@JAX</v>
      </c>
      <c r="C1595" t="s">
        <v>3</v>
      </c>
      <c r="D1595">
        <v>2017</v>
      </c>
      <c r="E1595">
        <f t="shared" si="47"/>
        <v>18</v>
      </c>
      <c r="F1595">
        <v>1</v>
      </c>
      <c r="G1595" t="s">
        <v>77</v>
      </c>
      <c r="H1595" t="s">
        <v>66</v>
      </c>
      <c r="I1595">
        <v>-7</v>
      </c>
      <c r="J1595">
        <v>40</v>
      </c>
      <c r="K1595">
        <v>-8.5</v>
      </c>
      <c r="L1595">
        <v>39.5</v>
      </c>
      <c r="M1595">
        <v>10</v>
      </c>
      <c r="N1595">
        <v>3</v>
      </c>
      <c r="O1595" t="str">
        <f>IF(OR(ISBLANK(N1595),ISBLANK(M1595)),"",IF(N1595&gt;(M1595+IF(ISBLANK(K1595),I1595,K1595)),H1595,IF(N1595&lt;(M1595+IF(ISBLANK(K1595),I1595,K1595)),G1595,"na")))</f>
        <v>BUF</v>
      </c>
      <c r="P1595" t="str">
        <f>IF(OR(ISBLANK(N1595),ISBLANK(M1595)),"",IF(N1595&gt;M1595,H1595,IF(N1595&lt;M1595,G1595,"na")))</f>
        <v>JAX</v>
      </c>
      <c r="Q1595" s="23" t="str">
        <f t="shared" si="46"/>
        <v>U</v>
      </c>
    </row>
    <row r="1596" spans="1:17" x14ac:dyDescent="0.25">
      <c r="A1596">
        <v>1595</v>
      </c>
      <c r="B1596" s="1" t="str">
        <f>CONCATENATE(D1596,"_",IF(E1596&lt;10,CONCATENATE("0",E1596),E1596),"_",H1596,"@",G1596)</f>
        <v>2017_18_CAR@NOR</v>
      </c>
      <c r="C1596" t="s">
        <v>3</v>
      </c>
      <c r="D1596">
        <v>2017</v>
      </c>
      <c r="E1596">
        <f t="shared" si="47"/>
        <v>18</v>
      </c>
      <c r="F1596">
        <v>1</v>
      </c>
      <c r="G1596" t="s">
        <v>335</v>
      </c>
      <c r="H1596" t="s">
        <v>67</v>
      </c>
      <c r="I1596">
        <v>-6</v>
      </c>
      <c r="J1596">
        <v>48.5</v>
      </c>
      <c r="K1596">
        <v>-6.5</v>
      </c>
      <c r="L1596">
        <v>48</v>
      </c>
      <c r="M1596">
        <v>31</v>
      </c>
      <c r="N1596">
        <v>26</v>
      </c>
      <c r="O1596" t="str">
        <f>IF(OR(ISBLANK(N1596),ISBLANK(M1596)),"",IF(N1596&gt;(M1596+IF(ISBLANK(K1596),I1596,K1596)),H1596,IF(N1596&lt;(M1596+IF(ISBLANK(K1596),I1596,K1596)),G1596,"na")))</f>
        <v>CAR</v>
      </c>
      <c r="P1596" t="str">
        <f>IF(OR(ISBLANK(N1596),ISBLANK(M1596)),"",IF(N1596&gt;M1596,H1596,IF(N1596&lt;M1596,G1596,"na")))</f>
        <v>NOR</v>
      </c>
      <c r="Q1596" s="23" t="str">
        <f t="shared" si="46"/>
        <v>O</v>
      </c>
    </row>
    <row r="1597" spans="1:17" x14ac:dyDescent="0.25">
      <c r="A1597">
        <v>1596</v>
      </c>
      <c r="B1597" s="1" t="str">
        <f>CONCATENATE(D1597,"_",IF(E1597&lt;10,CONCATENATE("0",E1597),E1597),"_",H1597,"@",G1597)</f>
        <v>2017_19_ATL@PHI</v>
      </c>
      <c r="C1597" t="s">
        <v>3</v>
      </c>
      <c r="D1597">
        <v>2017</v>
      </c>
      <c r="E1597">
        <f t="shared" si="47"/>
        <v>19</v>
      </c>
      <c r="F1597">
        <v>2</v>
      </c>
      <c r="G1597" t="s">
        <v>86</v>
      </c>
      <c r="H1597" t="s">
        <v>20</v>
      </c>
      <c r="I1597">
        <v>2.5</v>
      </c>
      <c r="J1597">
        <v>41.5</v>
      </c>
      <c r="K1597">
        <v>2.5</v>
      </c>
      <c r="L1597">
        <v>40.5</v>
      </c>
      <c r="M1597">
        <v>15</v>
      </c>
      <c r="N1597">
        <v>10</v>
      </c>
      <c r="O1597" t="str">
        <f>IF(OR(ISBLANK(N1597),ISBLANK(M1597)),"",IF(N1597&gt;(M1597+IF(ISBLANK(K1597),I1597,K1597)),H1597,IF(N1597&lt;(M1597+IF(ISBLANK(K1597),I1597,K1597)),G1597,"na")))</f>
        <v>PHI</v>
      </c>
      <c r="P1597" t="str">
        <f>IF(OR(ISBLANK(N1597),ISBLANK(M1597)),"",IF(N1597&gt;M1597,H1597,IF(N1597&lt;M1597,G1597,"na")))</f>
        <v>PHI</v>
      </c>
      <c r="Q1597" s="23" t="str">
        <f t="shared" si="46"/>
        <v>U</v>
      </c>
    </row>
    <row r="1598" spans="1:17" x14ac:dyDescent="0.25">
      <c r="A1598">
        <v>1597</v>
      </c>
      <c r="B1598" s="1" t="str">
        <f>CONCATENATE(D1598,"_",IF(E1598&lt;10,CONCATENATE("0",E1598),E1598),"_",H1598,"@",G1598)</f>
        <v>2017_19_TEN@NWE</v>
      </c>
      <c r="C1598" t="s">
        <v>3</v>
      </c>
      <c r="D1598">
        <v>2017</v>
      </c>
      <c r="E1598">
        <f t="shared" si="47"/>
        <v>19</v>
      </c>
      <c r="F1598">
        <v>2</v>
      </c>
      <c r="G1598" t="s">
        <v>332</v>
      </c>
      <c r="H1598" t="s">
        <v>93</v>
      </c>
      <c r="I1598">
        <v>-13.5</v>
      </c>
      <c r="J1598">
        <v>47</v>
      </c>
      <c r="K1598">
        <v>-13.5</v>
      </c>
      <c r="L1598">
        <v>48.5</v>
      </c>
      <c r="M1598">
        <v>35</v>
      </c>
      <c r="N1598">
        <v>14</v>
      </c>
      <c r="O1598" t="str">
        <f>IF(OR(ISBLANK(N1598),ISBLANK(M1598)),"",IF(N1598&gt;(M1598+IF(ISBLANK(K1598),I1598,K1598)),H1598,IF(N1598&lt;(M1598+IF(ISBLANK(K1598),I1598,K1598)),G1598,"na")))</f>
        <v>NWE</v>
      </c>
      <c r="P1598" t="str">
        <f>IF(OR(ISBLANK(N1598),ISBLANK(M1598)),"",IF(N1598&gt;M1598,H1598,IF(N1598&lt;M1598,G1598,"na")))</f>
        <v>NWE</v>
      </c>
      <c r="Q1598" s="23" t="str">
        <f t="shared" si="46"/>
        <v>O</v>
      </c>
    </row>
    <row r="1599" spans="1:17" x14ac:dyDescent="0.25">
      <c r="A1599">
        <v>1598</v>
      </c>
      <c r="B1599" s="1" t="str">
        <f>CONCATENATE(D1599,"_",IF(E1599&lt;10,CONCATENATE("0",E1599),E1599),"_",H1599,"@",G1599)</f>
        <v>2017_19_JAX@PIT</v>
      </c>
      <c r="C1599" t="s">
        <v>3</v>
      </c>
      <c r="D1599">
        <v>2017</v>
      </c>
      <c r="E1599">
        <f t="shared" si="47"/>
        <v>19</v>
      </c>
      <c r="F1599">
        <v>2</v>
      </c>
      <c r="G1599" t="s">
        <v>87</v>
      </c>
      <c r="H1599" t="s">
        <v>77</v>
      </c>
      <c r="I1599">
        <v>-7.5</v>
      </c>
      <c r="J1599">
        <v>41</v>
      </c>
      <c r="K1599">
        <v>-7</v>
      </c>
      <c r="L1599">
        <v>41</v>
      </c>
      <c r="M1599">
        <v>42</v>
      </c>
      <c r="N1599">
        <v>45</v>
      </c>
      <c r="O1599" t="str">
        <f>IF(OR(ISBLANK(N1599),ISBLANK(M1599)),"",IF(N1599&gt;(M1599+IF(ISBLANK(K1599),I1599,K1599)),H1599,IF(N1599&lt;(M1599+IF(ISBLANK(K1599),I1599,K1599)),G1599,"na")))</f>
        <v>JAX</v>
      </c>
      <c r="P1599" t="str">
        <f>IF(OR(ISBLANK(N1599),ISBLANK(M1599)),"",IF(N1599&gt;M1599,H1599,IF(N1599&lt;M1599,G1599,"na")))</f>
        <v>JAX</v>
      </c>
      <c r="Q1599" s="23" t="str">
        <f t="shared" si="46"/>
        <v>O</v>
      </c>
    </row>
    <row r="1600" spans="1:17" x14ac:dyDescent="0.25">
      <c r="A1600">
        <v>1599</v>
      </c>
      <c r="B1600" s="1" t="str">
        <f>CONCATENATE(D1600,"_",IF(E1600&lt;10,CONCATENATE("0",E1600),E1600),"_",H1600,"@",G1600)</f>
        <v>2017_19_NOR@MIN</v>
      </c>
      <c r="C1600" t="s">
        <v>3</v>
      </c>
      <c r="D1600">
        <v>2017</v>
      </c>
      <c r="E1600">
        <f t="shared" si="47"/>
        <v>19</v>
      </c>
      <c r="F1600">
        <v>2</v>
      </c>
      <c r="G1600" t="s">
        <v>80</v>
      </c>
      <c r="H1600" t="s">
        <v>335</v>
      </c>
      <c r="I1600">
        <v>-3.5</v>
      </c>
      <c r="J1600">
        <v>45</v>
      </c>
      <c r="K1600">
        <v>-5.5</v>
      </c>
      <c r="L1600">
        <v>47.5</v>
      </c>
      <c r="M1600">
        <v>29</v>
      </c>
      <c r="N1600">
        <v>24</v>
      </c>
      <c r="O1600" t="str">
        <f>IF(OR(ISBLANK(N1600),ISBLANK(M1600)),"",IF(N1600&gt;(M1600+IF(ISBLANK(K1600),I1600,K1600)),H1600,IF(N1600&lt;(M1600+IF(ISBLANK(K1600),I1600,K1600)),G1600,"na")))</f>
        <v>NOR</v>
      </c>
      <c r="P1600" t="str">
        <f>IF(OR(ISBLANK(N1600),ISBLANK(M1600)),"",IF(N1600&gt;M1600,H1600,IF(N1600&lt;M1600,G1600,"na")))</f>
        <v>MIN</v>
      </c>
      <c r="Q1600" s="23" t="str">
        <f t="shared" si="46"/>
        <v>O</v>
      </c>
    </row>
    <row r="1601" spans="1:17" x14ac:dyDescent="0.25">
      <c r="A1601">
        <v>1600</v>
      </c>
      <c r="B1601" s="1" t="str">
        <f>CONCATENATE(D1601,"_",IF(E1601&lt;10,CONCATENATE("0",E1601),E1601),"_",H1601,"@",G1601)</f>
        <v>2017_20_JAX@NWE</v>
      </c>
      <c r="C1601" t="s">
        <v>3</v>
      </c>
      <c r="D1601">
        <v>2017</v>
      </c>
      <c r="E1601">
        <f t="shared" si="47"/>
        <v>20</v>
      </c>
      <c r="F1601">
        <v>3</v>
      </c>
      <c r="G1601" t="s">
        <v>332</v>
      </c>
      <c r="H1601" t="s">
        <v>77</v>
      </c>
      <c r="I1601">
        <v>-9.5</v>
      </c>
      <c r="J1601">
        <v>46.5</v>
      </c>
      <c r="K1601">
        <v>-7.5</v>
      </c>
      <c r="L1601">
        <v>46</v>
      </c>
      <c r="M1601">
        <v>24</v>
      </c>
      <c r="N1601">
        <v>20</v>
      </c>
      <c r="O1601" t="str">
        <f>IF(OR(ISBLANK(N1601),ISBLANK(M1601)),"",IF(N1601&gt;(M1601+IF(ISBLANK(K1601),I1601,K1601)),H1601,IF(N1601&lt;(M1601+IF(ISBLANK(K1601),I1601,K1601)),G1601,"na")))</f>
        <v>JAX</v>
      </c>
      <c r="P1601" t="str">
        <f>IF(OR(ISBLANK(N1601),ISBLANK(M1601)),"",IF(N1601&gt;M1601,H1601,IF(N1601&lt;M1601,G1601,"na")))</f>
        <v>NWE</v>
      </c>
      <c r="Q1601" s="23" t="str">
        <f t="shared" si="46"/>
        <v>U</v>
      </c>
    </row>
    <row r="1602" spans="1:17" x14ac:dyDescent="0.25">
      <c r="A1602">
        <v>1601</v>
      </c>
      <c r="B1602" s="1" t="str">
        <f>CONCATENATE(D1602,"_",IF(E1602&lt;10,CONCATENATE("0",E1602),E1602),"_",H1602,"@",G1602)</f>
        <v>2017_20_MIN@PHI</v>
      </c>
      <c r="C1602" t="s">
        <v>3</v>
      </c>
      <c r="D1602">
        <v>2017</v>
      </c>
      <c r="E1602">
        <f t="shared" si="47"/>
        <v>20</v>
      </c>
      <c r="F1602">
        <v>3</v>
      </c>
      <c r="G1602" t="s">
        <v>86</v>
      </c>
      <c r="H1602" t="s">
        <v>80</v>
      </c>
      <c r="I1602">
        <v>3.5</v>
      </c>
      <c r="J1602">
        <v>38</v>
      </c>
      <c r="K1602">
        <v>3</v>
      </c>
      <c r="L1602">
        <v>39</v>
      </c>
      <c r="M1602">
        <v>38</v>
      </c>
      <c r="N1602">
        <v>7</v>
      </c>
      <c r="O1602" t="str">
        <f>IF(OR(ISBLANK(N1602),ISBLANK(M1602)),"",IF(N1602&gt;(M1602+IF(ISBLANK(K1602),I1602,K1602)),H1602,IF(N1602&lt;(M1602+IF(ISBLANK(K1602),I1602,K1602)),G1602,"na")))</f>
        <v>PHI</v>
      </c>
      <c r="P1602" t="str">
        <f>IF(OR(ISBLANK(N1602),ISBLANK(M1602)),"",IF(N1602&gt;M1602,H1602,IF(N1602&lt;M1602,G1602,"na")))</f>
        <v>PHI</v>
      </c>
      <c r="Q1602" s="23" t="str">
        <f t="shared" si="46"/>
        <v>O</v>
      </c>
    </row>
    <row r="1603" spans="1:17" x14ac:dyDescent="0.25">
      <c r="A1603">
        <v>1602</v>
      </c>
      <c r="B1603" s="1" t="str">
        <f>CONCATENATE(D1603,"_",IF(E1603&lt;10,CONCATENATE("0",E1603),E1603),"_",H1603,"@",G1603)</f>
        <v>2017_21_PHI@NWE</v>
      </c>
      <c r="C1603" t="s">
        <v>3</v>
      </c>
      <c r="D1603">
        <v>2017</v>
      </c>
      <c r="E1603">
        <f t="shared" si="47"/>
        <v>21</v>
      </c>
      <c r="F1603">
        <v>4</v>
      </c>
      <c r="G1603" t="s">
        <v>332</v>
      </c>
      <c r="H1603" t="s">
        <v>86</v>
      </c>
      <c r="I1603">
        <v>-5.5</v>
      </c>
      <c r="J1603">
        <v>48</v>
      </c>
      <c r="K1603">
        <v>-4</v>
      </c>
      <c r="L1603">
        <v>48</v>
      </c>
      <c r="M1603">
        <v>33</v>
      </c>
      <c r="N1603">
        <v>41</v>
      </c>
      <c r="O1603" t="str">
        <f>IF(OR(ISBLANK(N1603),ISBLANK(M1603)),"",IF(N1603&gt;(M1603+IF(ISBLANK(K1603),I1603,K1603)),H1603,IF(N1603&lt;(M1603+IF(ISBLANK(K1603),I1603,K1603)),G1603,"na")))</f>
        <v>PHI</v>
      </c>
      <c r="P1603" t="str">
        <f>IF(OR(ISBLANK(N1603),ISBLANK(M1603)),"",IF(N1603&gt;M1603,H1603,IF(N1603&lt;M1603,G1603,"na")))</f>
        <v>PHI</v>
      </c>
      <c r="Q1603" s="23" t="str">
        <f t="shared" ref="Q1603:Q1666" si="48">IF(OR(ISBLANK(M1603),ISBLANK(N1603),ISBLANK(L1603)),"",IF(L1603&gt;SUM(M1603:N1603),"U",IF(L1603&lt;SUM(M1603:N1603),"O","E")))</f>
        <v>O</v>
      </c>
    </row>
    <row r="1604" spans="1:17" x14ac:dyDescent="0.25">
      <c r="A1604" s="23">
        <v>1603</v>
      </c>
      <c r="B1604" s="1" t="str">
        <f t="shared" ref="B1604:B1667" si="49">CONCATENATE(D1604,"_",IF(E1604&lt;10,CONCATENATE("0",E1604),E1604),"_",H1604,"@",G1604)</f>
        <v>2018_01_ATL@PHI</v>
      </c>
      <c r="C1604" t="s">
        <v>1</v>
      </c>
      <c r="D1604">
        <v>2018</v>
      </c>
      <c r="E1604" s="6">
        <v>1</v>
      </c>
      <c r="F1604" s="6">
        <v>1</v>
      </c>
      <c r="G1604" t="s">
        <v>86</v>
      </c>
      <c r="H1604" t="s">
        <v>20</v>
      </c>
      <c r="I1604">
        <v>-2.5</v>
      </c>
      <c r="J1604">
        <v>45.5</v>
      </c>
      <c r="K1604">
        <v>-1.5</v>
      </c>
      <c r="L1604">
        <v>45.5</v>
      </c>
      <c r="M1604">
        <v>18</v>
      </c>
      <c r="N1604">
        <v>12</v>
      </c>
      <c r="O1604" t="str">
        <f>IF(OR(ISBLANK(N1604),ISBLANK(M1604)),"",IF(N1604&gt;(M1604+IF(ISBLANK(K1604),I1604,K1604)),H1604,IF(N1604&lt;(M1604+IF(ISBLANK(K1604),I1604,K1604)),G1604,"na")))</f>
        <v>PHI</v>
      </c>
      <c r="P1604" t="str">
        <f>IF(OR(ISBLANK(N1604),ISBLANK(M1604)),"",IF(N1604&gt;M1604,H1604,IF(N1604&lt;M1604,G1604,"na")))</f>
        <v>PHI</v>
      </c>
      <c r="Q1604" s="23" t="str">
        <f t="shared" si="48"/>
        <v>U</v>
      </c>
    </row>
    <row r="1605" spans="1:17" x14ac:dyDescent="0.25">
      <c r="A1605" s="23">
        <v>1604</v>
      </c>
      <c r="B1605" s="1" t="str">
        <f t="shared" si="49"/>
        <v>2018_01_PIT@CLE</v>
      </c>
      <c r="C1605" t="s">
        <v>1</v>
      </c>
      <c r="D1605" s="23">
        <v>2018</v>
      </c>
      <c r="E1605" s="6">
        <v>1</v>
      </c>
      <c r="F1605" s="6">
        <v>1</v>
      </c>
      <c r="G1605" t="s">
        <v>70</v>
      </c>
      <c r="H1605" t="s">
        <v>87</v>
      </c>
      <c r="I1605">
        <v>4.5</v>
      </c>
      <c r="J1605">
        <v>46</v>
      </c>
      <c r="Q1605" s="23" t="str">
        <f t="shared" si="48"/>
        <v/>
      </c>
    </row>
    <row r="1606" spans="1:17" x14ac:dyDescent="0.25">
      <c r="A1606" s="23">
        <v>1605</v>
      </c>
      <c r="B1606" s="1" t="str">
        <f t="shared" si="49"/>
        <v>2018_01_CIN@IND</v>
      </c>
      <c r="C1606" s="23" t="s">
        <v>1</v>
      </c>
      <c r="D1606" s="23">
        <v>2018</v>
      </c>
      <c r="E1606" s="6">
        <v>1</v>
      </c>
      <c r="F1606" s="6">
        <v>1</v>
      </c>
      <c r="G1606" t="s">
        <v>76</v>
      </c>
      <c r="H1606" t="s">
        <v>69</v>
      </c>
      <c r="I1606">
        <v>-3</v>
      </c>
      <c r="J1606">
        <v>47</v>
      </c>
      <c r="Q1606" s="23" t="str">
        <f t="shared" si="48"/>
        <v/>
      </c>
    </row>
    <row r="1607" spans="1:17" x14ac:dyDescent="0.25">
      <c r="A1607" s="23">
        <v>1606</v>
      </c>
      <c r="B1607" s="1" t="str">
        <f t="shared" si="49"/>
        <v>2018_01_TEN@MIA</v>
      </c>
      <c r="C1607" s="23" t="s">
        <v>1</v>
      </c>
      <c r="D1607" s="23">
        <v>2018</v>
      </c>
      <c r="E1607" s="6">
        <v>1</v>
      </c>
      <c r="F1607" s="6">
        <v>1</v>
      </c>
      <c r="G1607" t="s">
        <v>79</v>
      </c>
      <c r="H1607" t="s">
        <v>93</v>
      </c>
      <c r="I1607">
        <v>1.5</v>
      </c>
      <c r="J1607">
        <v>45</v>
      </c>
      <c r="Q1607" s="23" t="str">
        <f t="shared" si="48"/>
        <v/>
      </c>
    </row>
    <row r="1608" spans="1:17" x14ac:dyDescent="0.25">
      <c r="A1608" s="23">
        <v>1607</v>
      </c>
      <c r="B1608" s="1" t="str">
        <f t="shared" si="49"/>
        <v>2018_01_SFO@MIN</v>
      </c>
      <c r="C1608" s="23" t="s">
        <v>1</v>
      </c>
      <c r="D1608" s="23">
        <v>2018</v>
      </c>
      <c r="E1608" s="6">
        <v>1</v>
      </c>
      <c r="F1608" s="6">
        <v>1</v>
      </c>
      <c r="G1608" t="s">
        <v>80</v>
      </c>
      <c r="H1608" t="s">
        <v>333</v>
      </c>
      <c r="I1608">
        <v>-6</v>
      </c>
      <c r="J1608">
        <v>46</v>
      </c>
      <c r="Q1608" s="23" t="str">
        <f t="shared" si="48"/>
        <v/>
      </c>
    </row>
    <row r="1609" spans="1:17" x14ac:dyDescent="0.25">
      <c r="A1609" s="23">
        <v>1608</v>
      </c>
      <c r="B1609" s="1" t="str">
        <f t="shared" si="49"/>
        <v>2018_01_BUF@BAL</v>
      </c>
      <c r="C1609" s="23" t="s">
        <v>1</v>
      </c>
      <c r="D1609" s="23">
        <v>2018</v>
      </c>
      <c r="E1609" s="6">
        <v>1</v>
      </c>
      <c r="F1609" s="6">
        <v>1</v>
      </c>
      <c r="G1609" t="s">
        <v>65</v>
      </c>
      <c r="H1609" t="s">
        <v>66</v>
      </c>
      <c r="I1609">
        <v>-7</v>
      </c>
      <c r="J1609">
        <v>40.5</v>
      </c>
      <c r="Q1609" s="23" t="str">
        <f t="shared" si="48"/>
        <v/>
      </c>
    </row>
    <row r="1610" spans="1:17" x14ac:dyDescent="0.25">
      <c r="A1610" s="23">
        <v>1609</v>
      </c>
      <c r="B1610" s="1" t="str">
        <f t="shared" si="49"/>
        <v>2018_01_HOU@NWE</v>
      </c>
      <c r="C1610" s="23" t="s">
        <v>1</v>
      </c>
      <c r="D1610" s="23">
        <v>2018</v>
      </c>
      <c r="E1610" s="6">
        <v>1</v>
      </c>
      <c r="F1610" s="6">
        <v>1</v>
      </c>
      <c r="G1610" t="s">
        <v>332</v>
      </c>
      <c r="H1610" t="s">
        <v>75</v>
      </c>
      <c r="I1610">
        <v>-6</v>
      </c>
      <c r="J1610">
        <v>51</v>
      </c>
      <c r="Q1610" s="23" t="str">
        <f t="shared" si="48"/>
        <v/>
      </c>
    </row>
    <row r="1611" spans="1:17" x14ac:dyDescent="0.25">
      <c r="A1611" s="23">
        <v>1610</v>
      </c>
      <c r="B1611" s="1" t="str">
        <f t="shared" si="49"/>
        <v>2018_01_JAX@NYG</v>
      </c>
      <c r="C1611" s="23" t="s">
        <v>1</v>
      </c>
      <c r="D1611" s="23">
        <v>2018</v>
      </c>
      <c r="E1611" s="6">
        <v>1</v>
      </c>
      <c r="F1611" s="6">
        <v>1</v>
      </c>
      <c r="G1611" t="s">
        <v>83</v>
      </c>
      <c r="H1611" t="s">
        <v>77</v>
      </c>
      <c r="I1611">
        <v>3</v>
      </c>
      <c r="J1611">
        <v>43.5</v>
      </c>
      <c r="Q1611" s="23" t="str">
        <f t="shared" si="48"/>
        <v/>
      </c>
    </row>
    <row r="1612" spans="1:17" x14ac:dyDescent="0.25">
      <c r="A1612" s="23">
        <v>1611</v>
      </c>
      <c r="B1612" s="1" t="str">
        <f t="shared" si="49"/>
        <v>2018_01_TBY@NOR</v>
      </c>
      <c r="C1612" s="23" t="s">
        <v>1</v>
      </c>
      <c r="D1612" s="23">
        <v>2018</v>
      </c>
      <c r="E1612" s="6">
        <v>1</v>
      </c>
      <c r="F1612" s="6">
        <v>1</v>
      </c>
      <c r="G1612" t="s">
        <v>335</v>
      </c>
      <c r="H1612" t="s">
        <v>334</v>
      </c>
      <c r="I1612">
        <v>-9.5</v>
      </c>
      <c r="J1612">
        <v>49.5</v>
      </c>
      <c r="Q1612" s="23" t="str">
        <f t="shared" si="48"/>
        <v/>
      </c>
    </row>
    <row r="1613" spans="1:17" x14ac:dyDescent="0.25">
      <c r="A1613" s="23">
        <v>1612</v>
      </c>
      <c r="B1613" s="1" t="str">
        <f t="shared" si="49"/>
        <v>2018_01_KCY@LAC</v>
      </c>
      <c r="C1613" s="23" t="s">
        <v>1</v>
      </c>
      <c r="D1613" s="23">
        <v>2018</v>
      </c>
      <c r="E1613" s="6">
        <v>1</v>
      </c>
      <c r="F1613" s="6">
        <v>1</v>
      </c>
      <c r="G1613" t="s">
        <v>122</v>
      </c>
      <c r="H1613" t="s">
        <v>331</v>
      </c>
      <c r="I1613">
        <v>-3</v>
      </c>
      <c r="J1613">
        <v>47.5</v>
      </c>
      <c r="Q1613" s="23" t="str">
        <f t="shared" si="48"/>
        <v/>
      </c>
    </row>
    <row r="1614" spans="1:17" x14ac:dyDescent="0.25">
      <c r="A1614" s="23">
        <v>1613</v>
      </c>
      <c r="B1614" s="1" t="str">
        <f t="shared" si="49"/>
        <v>2018_01_WAS@ARI</v>
      </c>
      <c r="C1614" s="23" t="s">
        <v>1</v>
      </c>
      <c r="D1614" s="23">
        <v>2018</v>
      </c>
      <c r="E1614" s="6">
        <v>1</v>
      </c>
      <c r="F1614" s="6">
        <v>1</v>
      </c>
      <c r="G1614" t="s">
        <v>64</v>
      </c>
      <c r="H1614" t="s">
        <v>94</v>
      </c>
      <c r="I1614">
        <v>0</v>
      </c>
      <c r="J1614">
        <v>44</v>
      </c>
      <c r="Q1614" s="23" t="str">
        <f t="shared" si="48"/>
        <v/>
      </c>
    </row>
    <row r="1615" spans="1:17" x14ac:dyDescent="0.25">
      <c r="A1615" s="23">
        <v>1614</v>
      </c>
      <c r="B1615" s="1" t="str">
        <f t="shared" si="49"/>
        <v>2018_01_SEA@DEN</v>
      </c>
      <c r="C1615" s="23" t="s">
        <v>1</v>
      </c>
      <c r="D1615" s="23">
        <v>2018</v>
      </c>
      <c r="E1615" s="6">
        <v>1</v>
      </c>
      <c r="F1615" s="6">
        <v>1</v>
      </c>
      <c r="G1615" t="s">
        <v>72</v>
      </c>
      <c r="H1615" t="s">
        <v>89</v>
      </c>
      <c r="I1615">
        <v>-2.5</v>
      </c>
      <c r="J1615">
        <v>42</v>
      </c>
      <c r="Q1615" s="23" t="str">
        <f t="shared" si="48"/>
        <v/>
      </c>
    </row>
    <row r="1616" spans="1:17" x14ac:dyDescent="0.25">
      <c r="A1616" s="23">
        <v>1615</v>
      </c>
      <c r="B1616" s="1" t="str">
        <f t="shared" si="49"/>
        <v>2018_01_DAL@CAR</v>
      </c>
      <c r="C1616" s="23" t="s">
        <v>1</v>
      </c>
      <c r="D1616" s="23">
        <v>2018</v>
      </c>
      <c r="E1616" s="6">
        <v>1</v>
      </c>
      <c r="F1616" s="6">
        <v>1</v>
      </c>
      <c r="G1616" t="s">
        <v>67</v>
      </c>
      <c r="H1616" t="s">
        <v>71</v>
      </c>
      <c r="I1616">
        <v>-3</v>
      </c>
      <c r="J1616">
        <v>42.5</v>
      </c>
      <c r="Q1616" s="23" t="str">
        <f t="shared" si="48"/>
        <v/>
      </c>
    </row>
    <row r="1617" spans="1:17" x14ac:dyDescent="0.25">
      <c r="A1617" s="23">
        <v>1616</v>
      </c>
      <c r="B1617" s="1" t="str">
        <f t="shared" si="49"/>
        <v>2018_01_CHI@GBY</v>
      </c>
      <c r="C1617" s="23" t="s">
        <v>1</v>
      </c>
      <c r="D1617" s="23">
        <v>2018</v>
      </c>
      <c r="E1617" s="6">
        <v>1</v>
      </c>
      <c r="F1617" s="6">
        <v>1</v>
      </c>
      <c r="G1617" t="s">
        <v>330</v>
      </c>
      <c r="H1617" t="s">
        <v>68</v>
      </c>
      <c r="I1617">
        <v>-7.5</v>
      </c>
      <c r="J1617">
        <v>47.5</v>
      </c>
      <c r="Q1617" s="23" t="str">
        <f t="shared" si="48"/>
        <v/>
      </c>
    </row>
    <row r="1618" spans="1:17" x14ac:dyDescent="0.25">
      <c r="A1618" s="23">
        <v>1617</v>
      </c>
      <c r="B1618" s="1" t="str">
        <f t="shared" si="49"/>
        <v>2018_01_NYJ@DET</v>
      </c>
      <c r="C1618" s="23" t="s">
        <v>1</v>
      </c>
      <c r="D1618" s="23">
        <v>2018</v>
      </c>
      <c r="E1618" s="6">
        <v>1</v>
      </c>
      <c r="F1618" s="6">
        <v>1</v>
      </c>
      <c r="G1618" t="s">
        <v>73</v>
      </c>
      <c r="H1618" t="s">
        <v>84</v>
      </c>
      <c r="I1618">
        <v>-6.5</v>
      </c>
      <c r="J1618">
        <v>44.5</v>
      </c>
      <c r="Q1618" s="23" t="str">
        <f t="shared" si="48"/>
        <v/>
      </c>
    </row>
    <row r="1619" spans="1:17" x14ac:dyDescent="0.25">
      <c r="A1619" s="23">
        <v>1618</v>
      </c>
      <c r="B1619" s="1" t="str">
        <f t="shared" si="49"/>
        <v>2018_01_LAR@OAK</v>
      </c>
      <c r="C1619" s="23" t="s">
        <v>1</v>
      </c>
      <c r="D1619" s="23">
        <v>2018</v>
      </c>
      <c r="E1619" s="6">
        <v>1</v>
      </c>
      <c r="F1619" s="6">
        <v>1</v>
      </c>
      <c r="G1619" t="s">
        <v>85</v>
      </c>
      <c r="H1619" t="s">
        <v>123</v>
      </c>
      <c r="I1619">
        <v>4.5</v>
      </c>
      <c r="J1619">
        <v>49.5</v>
      </c>
      <c r="Q1619" s="23" t="str">
        <f t="shared" si="48"/>
        <v/>
      </c>
    </row>
    <row r="1620" spans="1:17" x14ac:dyDescent="0.25">
      <c r="A1620" s="23">
        <v>1619</v>
      </c>
      <c r="B1620" s="1" t="str">
        <f t="shared" si="49"/>
        <v>2018_02_BAL@CIN</v>
      </c>
      <c r="C1620" s="23" t="s">
        <v>1</v>
      </c>
      <c r="D1620" s="23">
        <v>2018</v>
      </c>
      <c r="E1620" s="6">
        <v>2</v>
      </c>
      <c r="F1620" s="6">
        <v>2</v>
      </c>
      <c r="G1620" t="s">
        <v>69</v>
      </c>
      <c r="H1620" t="s">
        <v>65</v>
      </c>
      <c r="Q1620" s="23" t="str">
        <f t="shared" si="48"/>
        <v/>
      </c>
    </row>
    <row r="1621" spans="1:17" x14ac:dyDescent="0.25">
      <c r="A1621" s="23">
        <v>1620</v>
      </c>
      <c r="B1621" s="1" t="str">
        <f t="shared" si="49"/>
        <v>2018_02_MIN@GBY</v>
      </c>
      <c r="C1621" s="23" t="s">
        <v>1</v>
      </c>
      <c r="D1621" s="23">
        <v>2018</v>
      </c>
      <c r="E1621" s="6">
        <v>2</v>
      </c>
      <c r="F1621" s="6">
        <v>2</v>
      </c>
      <c r="G1621" t="s">
        <v>330</v>
      </c>
      <c r="H1621" t="s">
        <v>80</v>
      </c>
      <c r="Q1621" s="23" t="str">
        <f t="shared" si="48"/>
        <v/>
      </c>
    </row>
    <row r="1622" spans="1:17" x14ac:dyDescent="0.25">
      <c r="A1622" s="23">
        <v>1621</v>
      </c>
      <c r="B1622" s="1" t="str">
        <f t="shared" si="49"/>
        <v>2018_02_CLE@NOR</v>
      </c>
      <c r="C1622" s="23" t="s">
        <v>1</v>
      </c>
      <c r="D1622" s="23">
        <v>2018</v>
      </c>
      <c r="E1622" s="6">
        <v>2</v>
      </c>
      <c r="F1622" s="6">
        <v>2</v>
      </c>
      <c r="G1622" t="s">
        <v>335</v>
      </c>
      <c r="H1622" t="s">
        <v>70</v>
      </c>
      <c r="Q1622" s="23" t="str">
        <f t="shared" si="48"/>
        <v/>
      </c>
    </row>
    <row r="1623" spans="1:17" x14ac:dyDescent="0.25">
      <c r="A1623" s="23">
        <v>1622</v>
      </c>
      <c r="B1623" s="1" t="str">
        <f t="shared" si="49"/>
        <v>2018_02_MIA@NYJ</v>
      </c>
      <c r="C1623" s="23" t="s">
        <v>1</v>
      </c>
      <c r="D1623" s="23">
        <v>2018</v>
      </c>
      <c r="E1623" s="6">
        <v>2</v>
      </c>
      <c r="F1623" s="6">
        <v>2</v>
      </c>
      <c r="G1623" t="s">
        <v>84</v>
      </c>
      <c r="H1623" t="s">
        <v>79</v>
      </c>
      <c r="Q1623" s="23" t="str">
        <f t="shared" si="48"/>
        <v/>
      </c>
    </row>
    <row r="1624" spans="1:17" x14ac:dyDescent="0.25">
      <c r="A1624" s="23">
        <v>1623</v>
      </c>
      <c r="B1624" s="1" t="str">
        <f t="shared" si="49"/>
        <v>2018_02_LAC@BUF</v>
      </c>
      <c r="C1624" s="23" t="s">
        <v>1</v>
      </c>
      <c r="D1624" s="23">
        <v>2018</v>
      </c>
      <c r="E1624" s="6">
        <v>2</v>
      </c>
      <c r="F1624" s="6">
        <v>2</v>
      </c>
      <c r="G1624" t="s">
        <v>66</v>
      </c>
      <c r="H1624" t="s">
        <v>122</v>
      </c>
      <c r="Q1624" s="23" t="str">
        <f t="shared" si="48"/>
        <v/>
      </c>
    </row>
    <row r="1625" spans="1:17" x14ac:dyDescent="0.25">
      <c r="A1625" s="23">
        <v>1624</v>
      </c>
      <c r="B1625" s="1" t="str">
        <f t="shared" si="49"/>
        <v>2018_02_CAR@ATL</v>
      </c>
      <c r="C1625" s="23" t="s">
        <v>1</v>
      </c>
      <c r="D1625" s="23">
        <v>2018</v>
      </c>
      <c r="E1625" s="6">
        <v>2</v>
      </c>
      <c r="F1625" s="6">
        <v>2</v>
      </c>
      <c r="G1625" t="s">
        <v>20</v>
      </c>
      <c r="H1625" t="s">
        <v>67</v>
      </c>
      <c r="Q1625" s="23" t="str">
        <f t="shared" si="48"/>
        <v/>
      </c>
    </row>
    <row r="1626" spans="1:17" x14ac:dyDescent="0.25">
      <c r="A1626" s="23">
        <v>1625</v>
      </c>
      <c r="B1626" s="1" t="str">
        <f t="shared" si="49"/>
        <v>2018_02_KCY@PIT</v>
      </c>
      <c r="C1626" s="23" t="s">
        <v>1</v>
      </c>
      <c r="D1626" s="23">
        <v>2018</v>
      </c>
      <c r="E1626" s="6">
        <v>2</v>
      </c>
      <c r="F1626" s="6">
        <v>2</v>
      </c>
      <c r="G1626" t="s">
        <v>87</v>
      </c>
      <c r="H1626" t="s">
        <v>331</v>
      </c>
      <c r="Q1626" s="23" t="str">
        <f t="shared" si="48"/>
        <v/>
      </c>
    </row>
    <row r="1627" spans="1:17" x14ac:dyDescent="0.25">
      <c r="A1627" s="23">
        <v>1626</v>
      </c>
      <c r="B1627" s="1" t="str">
        <f t="shared" si="49"/>
        <v>2018_02_IND@WAS</v>
      </c>
      <c r="C1627" s="23" t="s">
        <v>1</v>
      </c>
      <c r="D1627" s="23">
        <v>2018</v>
      </c>
      <c r="E1627" s="6">
        <v>2</v>
      </c>
      <c r="F1627" s="6">
        <v>2</v>
      </c>
      <c r="G1627" t="s">
        <v>94</v>
      </c>
      <c r="H1627" t="s">
        <v>76</v>
      </c>
      <c r="Q1627" s="23" t="str">
        <f t="shared" si="48"/>
        <v/>
      </c>
    </row>
    <row r="1628" spans="1:17" x14ac:dyDescent="0.25">
      <c r="A1628" s="23">
        <v>1627</v>
      </c>
      <c r="B1628" s="1" t="str">
        <f t="shared" si="49"/>
        <v>2018_02_HOU@TEN</v>
      </c>
      <c r="C1628" s="23" t="s">
        <v>1</v>
      </c>
      <c r="D1628" s="23">
        <v>2018</v>
      </c>
      <c r="E1628" s="6">
        <v>2</v>
      </c>
      <c r="F1628" s="6">
        <v>2</v>
      </c>
      <c r="G1628" t="s">
        <v>93</v>
      </c>
      <c r="H1628" t="s">
        <v>75</v>
      </c>
      <c r="Q1628" s="23" t="str">
        <f t="shared" si="48"/>
        <v/>
      </c>
    </row>
    <row r="1629" spans="1:17" x14ac:dyDescent="0.25">
      <c r="A1629" s="23">
        <v>1628</v>
      </c>
      <c r="B1629" s="1" t="str">
        <f t="shared" si="49"/>
        <v>2018_02_PHI@TBY</v>
      </c>
      <c r="C1629" s="23" t="s">
        <v>1</v>
      </c>
      <c r="D1629" s="23">
        <v>2018</v>
      </c>
      <c r="E1629" s="6">
        <v>2</v>
      </c>
      <c r="F1629" s="6">
        <v>2</v>
      </c>
      <c r="G1629" t="s">
        <v>334</v>
      </c>
      <c r="H1629" t="s">
        <v>86</v>
      </c>
      <c r="Q1629" s="23" t="str">
        <f t="shared" si="48"/>
        <v/>
      </c>
    </row>
    <row r="1630" spans="1:17" x14ac:dyDescent="0.25">
      <c r="A1630" s="23">
        <v>1629</v>
      </c>
      <c r="B1630" s="1" t="str">
        <f t="shared" si="49"/>
        <v>2018_02_DET@SFO</v>
      </c>
      <c r="C1630" s="23" t="s">
        <v>1</v>
      </c>
      <c r="D1630" s="23">
        <v>2018</v>
      </c>
      <c r="E1630" s="6">
        <v>2</v>
      </c>
      <c r="F1630" s="6">
        <v>2</v>
      </c>
      <c r="G1630" t="s">
        <v>333</v>
      </c>
      <c r="H1630" t="s">
        <v>73</v>
      </c>
      <c r="Q1630" s="23" t="str">
        <f t="shared" si="48"/>
        <v/>
      </c>
    </row>
    <row r="1631" spans="1:17" x14ac:dyDescent="0.25">
      <c r="A1631" s="23">
        <v>1630</v>
      </c>
      <c r="B1631" s="1" t="str">
        <f t="shared" si="49"/>
        <v>2018_02_ARI@LAR</v>
      </c>
      <c r="C1631" s="23" t="s">
        <v>1</v>
      </c>
      <c r="D1631" s="23">
        <v>2018</v>
      </c>
      <c r="E1631" s="6">
        <v>2</v>
      </c>
      <c r="F1631" s="6">
        <v>2</v>
      </c>
      <c r="G1631" t="s">
        <v>123</v>
      </c>
      <c r="H1631" t="s">
        <v>64</v>
      </c>
      <c r="Q1631" s="23" t="str">
        <f t="shared" si="48"/>
        <v/>
      </c>
    </row>
    <row r="1632" spans="1:17" x14ac:dyDescent="0.25">
      <c r="A1632" s="23">
        <v>1631</v>
      </c>
      <c r="B1632" s="1" t="str">
        <f t="shared" si="49"/>
        <v>2018_02_OAK@DEN</v>
      </c>
      <c r="C1632" s="23" t="s">
        <v>1</v>
      </c>
      <c r="D1632" s="23">
        <v>2018</v>
      </c>
      <c r="E1632" s="6">
        <v>2</v>
      </c>
      <c r="F1632" s="6">
        <v>2</v>
      </c>
      <c r="G1632" t="s">
        <v>72</v>
      </c>
      <c r="H1632" t="s">
        <v>85</v>
      </c>
      <c r="Q1632" s="23" t="str">
        <f t="shared" si="48"/>
        <v/>
      </c>
    </row>
    <row r="1633" spans="1:17" x14ac:dyDescent="0.25">
      <c r="A1633" s="23">
        <v>1632</v>
      </c>
      <c r="B1633" s="1" t="str">
        <f t="shared" si="49"/>
        <v>2018_02_NWE@JAX</v>
      </c>
      <c r="C1633" s="23" t="s">
        <v>1</v>
      </c>
      <c r="D1633" s="23">
        <v>2018</v>
      </c>
      <c r="E1633" s="6">
        <v>2</v>
      </c>
      <c r="F1633" s="6">
        <v>2</v>
      </c>
      <c r="G1633" t="s">
        <v>77</v>
      </c>
      <c r="H1633" t="s">
        <v>332</v>
      </c>
      <c r="Q1633" s="23" t="str">
        <f t="shared" si="48"/>
        <v/>
      </c>
    </row>
    <row r="1634" spans="1:17" x14ac:dyDescent="0.25">
      <c r="A1634" s="23">
        <v>1633</v>
      </c>
      <c r="B1634" s="1" t="str">
        <f t="shared" si="49"/>
        <v>2018_02_NYG@DAL</v>
      </c>
      <c r="C1634" s="23" t="s">
        <v>1</v>
      </c>
      <c r="D1634" s="23">
        <v>2018</v>
      </c>
      <c r="E1634" s="6">
        <v>2</v>
      </c>
      <c r="F1634" s="6">
        <v>2</v>
      </c>
      <c r="G1634" t="s">
        <v>71</v>
      </c>
      <c r="H1634" t="s">
        <v>83</v>
      </c>
      <c r="Q1634" s="23" t="str">
        <f t="shared" si="48"/>
        <v/>
      </c>
    </row>
    <row r="1635" spans="1:17" x14ac:dyDescent="0.25">
      <c r="A1635" s="23">
        <v>1634</v>
      </c>
      <c r="B1635" s="1" t="str">
        <f t="shared" si="49"/>
        <v>2018_02_SEA@CHI</v>
      </c>
      <c r="C1635" s="23" t="s">
        <v>1</v>
      </c>
      <c r="D1635" s="23">
        <v>2018</v>
      </c>
      <c r="E1635" s="6">
        <v>2</v>
      </c>
      <c r="F1635" s="6">
        <v>2</v>
      </c>
      <c r="G1635" t="s">
        <v>68</v>
      </c>
      <c r="H1635" t="s">
        <v>89</v>
      </c>
      <c r="Q1635" s="23" t="str">
        <f t="shared" si="48"/>
        <v/>
      </c>
    </row>
    <row r="1636" spans="1:17" x14ac:dyDescent="0.25">
      <c r="A1636" s="23">
        <v>1635</v>
      </c>
      <c r="B1636" s="1" t="str">
        <f t="shared" si="49"/>
        <v>2018_03_NYJ@CLE</v>
      </c>
      <c r="C1636" s="23" t="s">
        <v>1</v>
      </c>
      <c r="D1636" s="23">
        <v>2018</v>
      </c>
      <c r="E1636" s="6">
        <v>3</v>
      </c>
      <c r="F1636" s="6">
        <v>3</v>
      </c>
      <c r="G1636" t="s">
        <v>70</v>
      </c>
      <c r="H1636" t="s">
        <v>84</v>
      </c>
      <c r="Q1636" s="23" t="str">
        <f t="shared" si="48"/>
        <v/>
      </c>
    </row>
    <row r="1637" spans="1:17" x14ac:dyDescent="0.25">
      <c r="A1637" s="23">
        <v>1636</v>
      </c>
      <c r="B1637" s="1" t="str">
        <f t="shared" si="49"/>
        <v>2018_03_CIN@CAR</v>
      </c>
      <c r="C1637" s="23" t="s">
        <v>1</v>
      </c>
      <c r="D1637" s="23">
        <v>2018</v>
      </c>
      <c r="E1637" s="6">
        <v>3</v>
      </c>
      <c r="F1637" s="6">
        <v>3</v>
      </c>
      <c r="G1637" t="s">
        <v>67</v>
      </c>
      <c r="H1637" t="s">
        <v>69</v>
      </c>
      <c r="Q1637" s="23" t="str">
        <f t="shared" si="48"/>
        <v/>
      </c>
    </row>
    <row r="1638" spans="1:17" x14ac:dyDescent="0.25">
      <c r="A1638" s="23">
        <v>1637</v>
      </c>
      <c r="B1638" s="1" t="str">
        <f t="shared" si="49"/>
        <v>2018_03_NYG@HOU</v>
      </c>
      <c r="C1638" s="23" t="s">
        <v>1</v>
      </c>
      <c r="D1638" s="23">
        <v>2018</v>
      </c>
      <c r="E1638" s="6">
        <v>3</v>
      </c>
      <c r="F1638" s="6">
        <v>3</v>
      </c>
      <c r="G1638" t="s">
        <v>75</v>
      </c>
      <c r="H1638" t="s">
        <v>83</v>
      </c>
      <c r="Q1638" s="23" t="str">
        <f t="shared" si="48"/>
        <v/>
      </c>
    </row>
    <row r="1639" spans="1:17" x14ac:dyDescent="0.25">
      <c r="A1639" s="23">
        <v>1638</v>
      </c>
      <c r="B1639" s="1" t="str">
        <f t="shared" si="49"/>
        <v>2018_03_TEN@JAX</v>
      </c>
      <c r="C1639" s="23" t="s">
        <v>1</v>
      </c>
      <c r="D1639" s="23">
        <v>2018</v>
      </c>
      <c r="E1639" s="6">
        <v>3</v>
      </c>
      <c r="F1639" s="6">
        <v>3</v>
      </c>
      <c r="G1639" t="s">
        <v>77</v>
      </c>
      <c r="H1639" t="s">
        <v>93</v>
      </c>
      <c r="Q1639" s="23" t="str">
        <f t="shared" si="48"/>
        <v/>
      </c>
    </row>
    <row r="1640" spans="1:17" x14ac:dyDescent="0.25">
      <c r="A1640" s="23">
        <v>1639</v>
      </c>
      <c r="B1640" s="1" t="str">
        <f t="shared" si="49"/>
        <v>2018_03_DEN@BAL</v>
      </c>
      <c r="C1640" s="23" t="s">
        <v>1</v>
      </c>
      <c r="D1640" s="23">
        <v>2018</v>
      </c>
      <c r="E1640" s="6">
        <v>3</v>
      </c>
      <c r="F1640" s="6">
        <v>3</v>
      </c>
      <c r="G1640" t="s">
        <v>65</v>
      </c>
      <c r="H1640" t="s">
        <v>72</v>
      </c>
      <c r="Q1640" s="23" t="str">
        <f t="shared" si="48"/>
        <v/>
      </c>
    </row>
    <row r="1641" spans="1:17" x14ac:dyDescent="0.25">
      <c r="A1641" s="23">
        <v>1640</v>
      </c>
      <c r="B1641" s="1" t="str">
        <f t="shared" si="49"/>
        <v>2018_03_NOR@ATL</v>
      </c>
      <c r="C1641" s="23" t="s">
        <v>1</v>
      </c>
      <c r="D1641" s="23">
        <v>2018</v>
      </c>
      <c r="E1641" s="6">
        <v>3</v>
      </c>
      <c r="F1641" s="6">
        <v>3</v>
      </c>
      <c r="G1641" t="s">
        <v>20</v>
      </c>
      <c r="H1641" t="s">
        <v>335</v>
      </c>
      <c r="Q1641" s="23" t="str">
        <f t="shared" si="48"/>
        <v/>
      </c>
    </row>
    <row r="1642" spans="1:17" x14ac:dyDescent="0.25">
      <c r="A1642" s="23">
        <v>1641</v>
      </c>
      <c r="B1642" s="1" t="str">
        <f t="shared" si="49"/>
        <v>2018_03_SFO@KCY</v>
      </c>
      <c r="C1642" s="23" t="s">
        <v>1</v>
      </c>
      <c r="D1642" s="23">
        <v>2018</v>
      </c>
      <c r="E1642" s="6">
        <v>3</v>
      </c>
      <c r="F1642" s="6">
        <v>3</v>
      </c>
      <c r="G1642" t="s">
        <v>331</v>
      </c>
      <c r="H1642" t="s">
        <v>333</v>
      </c>
      <c r="Q1642" s="23" t="str">
        <f t="shared" si="48"/>
        <v/>
      </c>
    </row>
    <row r="1643" spans="1:17" x14ac:dyDescent="0.25">
      <c r="A1643" s="23">
        <v>1642</v>
      </c>
      <c r="B1643" s="1" t="str">
        <f t="shared" si="49"/>
        <v>2018_03_GBY@WAS</v>
      </c>
      <c r="C1643" s="23" t="s">
        <v>1</v>
      </c>
      <c r="D1643" s="23">
        <v>2018</v>
      </c>
      <c r="E1643" s="6">
        <v>3</v>
      </c>
      <c r="F1643" s="6">
        <v>3</v>
      </c>
      <c r="G1643" t="s">
        <v>94</v>
      </c>
      <c r="H1643" t="s">
        <v>330</v>
      </c>
      <c r="Q1643" s="23" t="str">
        <f t="shared" si="48"/>
        <v/>
      </c>
    </row>
    <row r="1644" spans="1:17" x14ac:dyDescent="0.25">
      <c r="A1644" s="23">
        <v>1643</v>
      </c>
      <c r="B1644" s="1" t="str">
        <f t="shared" si="49"/>
        <v>2018_03_IND@PHI</v>
      </c>
      <c r="C1644" s="23" t="s">
        <v>1</v>
      </c>
      <c r="D1644" s="23">
        <v>2018</v>
      </c>
      <c r="E1644" s="6">
        <v>3</v>
      </c>
      <c r="F1644" s="6">
        <v>3</v>
      </c>
      <c r="G1644" t="s">
        <v>86</v>
      </c>
      <c r="H1644" t="s">
        <v>76</v>
      </c>
      <c r="Q1644" s="23" t="str">
        <f t="shared" si="48"/>
        <v/>
      </c>
    </row>
    <row r="1645" spans="1:17" x14ac:dyDescent="0.25">
      <c r="A1645" s="23">
        <v>1644</v>
      </c>
      <c r="B1645" s="1" t="str">
        <f t="shared" si="49"/>
        <v>2018_03_OAK@MIA</v>
      </c>
      <c r="C1645" s="23" t="s">
        <v>1</v>
      </c>
      <c r="D1645" s="23">
        <v>2018</v>
      </c>
      <c r="E1645" s="6">
        <v>3</v>
      </c>
      <c r="F1645" s="6">
        <v>3</v>
      </c>
      <c r="G1645" t="s">
        <v>79</v>
      </c>
      <c r="H1645" t="s">
        <v>85</v>
      </c>
      <c r="Q1645" s="23" t="str">
        <f t="shared" si="48"/>
        <v/>
      </c>
    </row>
    <row r="1646" spans="1:17" x14ac:dyDescent="0.25">
      <c r="A1646" s="23">
        <v>1645</v>
      </c>
      <c r="B1646" s="1" t="str">
        <f t="shared" si="49"/>
        <v>2018_03_BUF@MIN</v>
      </c>
      <c r="C1646" s="23" t="s">
        <v>1</v>
      </c>
      <c r="D1646" s="23">
        <v>2018</v>
      </c>
      <c r="E1646" s="6">
        <v>3</v>
      </c>
      <c r="F1646" s="6">
        <v>3</v>
      </c>
      <c r="G1646" t="s">
        <v>80</v>
      </c>
      <c r="H1646" t="s">
        <v>66</v>
      </c>
      <c r="Q1646" s="23" t="str">
        <f t="shared" si="48"/>
        <v/>
      </c>
    </row>
    <row r="1647" spans="1:17" x14ac:dyDescent="0.25">
      <c r="A1647" s="23">
        <v>1646</v>
      </c>
      <c r="B1647" s="1" t="str">
        <f t="shared" si="49"/>
        <v>2018_03_LAC@LAR</v>
      </c>
      <c r="C1647" s="23" t="s">
        <v>1</v>
      </c>
      <c r="D1647" s="23">
        <v>2018</v>
      </c>
      <c r="E1647" s="6">
        <v>3</v>
      </c>
      <c r="F1647" s="6">
        <v>3</v>
      </c>
      <c r="G1647" t="s">
        <v>123</v>
      </c>
      <c r="H1647" t="s">
        <v>122</v>
      </c>
      <c r="Q1647" s="23" t="str">
        <f t="shared" si="48"/>
        <v/>
      </c>
    </row>
    <row r="1648" spans="1:17" x14ac:dyDescent="0.25">
      <c r="A1648" s="23">
        <v>1647</v>
      </c>
      <c r="B1648" s="1" t="str">
        <f t="shared" si="49"/>
        <v>2018_03_CHI@ARI</v>
      </c>
      <c r="C1648" s="23" t="s">
        <v>1</v>
      </c>
      <c r="D1648" s="23">
        <v>2018</v>
      </c>
      <c r="E1648" s="6">
        <v>3</v>
      </c>
      <c r="F1648" s="6">
        <v>3</v>
      </c>
      <c r="G1648" t="s">
        <v>64</v>
      </c>
      <c r="H1648" t="s">
        <v>68</v>
      </c>
      <c r="Q1648" s="23" t="str">
        <f t="shared" si="48"/>
        <v/>
      </c>
    </row>
    <row r="1649" spans="1:17" x14ac:dyDescent="0.25">
      <c r="A1649" s="23">
        <v>1648</v>
      </c>
      <c r="B1649" s="1" t="str">
        <f t="shared" si="49"/>
        <v>2018_03_DAL@SEA</v>
      </c>
      <c r="C1649" s="23" t="s">
        <v>1</v>
      </c>
      <c r="D1649" s="23">
        <v>2018</v>
      </c>
      <c r="E1649" s="6">
        <v>3</v>
      </c>
      <c r="F1649" s="6">
        <v>3</v>
      </c>
      <c r="G1649" t="s">
        <v>89</v>
      </c>
      <c r="H1649" t="s">
        <v>71</v>
      </c>
      <c r="Q1649" s="23" t="str">
        <f t="shared" si="48"/>
        <v/>
      </c>
    </row>
    <row r="1650" spans="1:17" x14ac:dyDescent="0.25">
      <c r="A1650" s="23">
        <v>1649</v>
      </c>
      <c r="B1650" s="1" t="str">
        <f t="shared" si="49"/>
        <v>2018_03_NWE@DET</v>
      </c>
      <c r="C1650" s="23" t="s">
        <v>1</v>
      </c>
      <c r="D1650" s="23">
        <v>2018</v>
      </c>
      <c r="E1650" s="6">
        <v>3</v>
      </c>
      <c r="F1650" s="6">
        <v>3</v>
      </c>
      <c r="G1650" t="s">
        <v>73</v>
      </c>
      <c r="H1650" t="s">
        <v>332</v>
      </c>
      <c r="Q1650" s="23" t="str">
        <f t="shared" si="48"/>
        <v/>
      </c>
    </row>
    <row r="1651" spans="1:17" x14ac:dyDescent="0.25">
      <c r="A1651" s="23">
        <v>1650</v>
      </c>
      <c r="B1651" s="1" t="str">
        <f t="shared" si="49"/>
        <v>2018_03_PIT@TBY</v>
      </c>
      <c r="C1651" s="23" t="s">
        <v>1</v>
      </c>
      <c r="D1651" s="23">
        <v>2018</v>
      </c>
      <c r="E1651" s="6">
        <v>3</v>
      </c>
      <c r="F1651" s="6">
        <v>3</v>
      </c>
      <c r="G1651" t="s">
        <v>334</v>
      </c>
      <c r="H1651" t="s">
        <v>87</v>
      </c>
      <c r="Q1651" s="23" t="str">
        <f t="shared" si="48"/>
        <v/>
      </c>
    </row>
    <row r="1652" spans="1:17" x14ac:dyDescent="0.25">
      <c r="A1652" s="23">
        <v>1651</v>
      </c>
      <c r="B1652" s="1" t="str">
        <f t="shared" si="49"/>
        <v>2018_04_MIN@LAR</v>
      </c>
      <c r="C1652" s="23" t="s">
        <v>1</v>
      </c>
      <c r="D1652" s="23">
        <v>2018</v>
      </c>
      <c r="E1652" s="6">
        <v>4</v>
      </c>
      <c r="F1652" s="6">
        <v>4</v>
      </c>
      <c r="G1652" t="s">
        <v>123</v>
      </c>
      <c r="H1652" t="s">
        <v>80</v>
      </c>
      <c r="Q1652" s="23" t="str">
        <f t="shared" si="48"/>
        <v/>
      </c>
    </row>
    <row r="1653" spans="1:17" x14ac:dyDescent="0.25">
      <c r="A1653" s="23">
        <v>1652</v>
      </c>
      <c r="B1653" s="1" t="str">
        <f t="shared" si="49"/>
        <v>2018_04_DET@DAL</v>
      </c>
      <c r="C1653" s="23" t="s">
        <v>1</v>
      </c>
      <c r="D1653" s="23">
        <v>2018</v>
      </c>
      <c r="E1653" s="6">
        <v>4</v>
      </c>
      <c r="F1653" s="6">
        <v>4</v>
      </c>
      <c r="G1653" t="s">
        <v>71</v>
      </c>
      <c r="H1653" t="s">
        <v>73</v>
      </c>
      <c r="Q1653" s="23" t="str">
        <f t="shared" si="48"/>
        <v/>
      </c>
    </row>
    <row r="1654" spans="1:17" x14ac:dyDescent="0.25">
      <c r="A1654" s="23">
        <v>1653</v>
      </c>
      <c r="B1654" s="1" t="str">
        <f t="shared" si="49"/>
        <v>2018_04_BUF@GBY</v>
      </c>
      <c r="C1654" s="23" t="s">
        <v>1</v>
      </c>
      <c r="D1654" s="23">
        <v>2018</v>
      </c>
      <c r="E1654" s="6">
        <v>4</v>
      </c>
      <c r="F1654" s="6">
        <v>4</v>
      </c>
      <c r="G1654" t="s">
        <v>330</v>
      </c>
      <c r="H1654" t="s">
        <v>66</v>
      </c>
      <c r="Q1654" s="23" t="str">
        <f t="shared" si="48"/>
        <v/>
      </c>
    </row>
    <row r="1655" spans="1:17" x14ac:dyDescent="0.25">
      <c r="A1655" s="23">
        <v>1654</v>
      </c>
      <c r="B1655" s="1" t="str">
        <f t="shared" si="49"/>
        <v>2018_04_HOU@IND</v>
      </c>
      <c r="C1655" s="23" t="s">
        <v>1</v>
      </c>
      <c r="D1655" s="23">
        <v>2018</v>
      </c>
      <c r="E1655" s="6">
        <v>4</v>
      </c>
      <c r="F1655" s="6">
        <v>4</v>
      </c>
      <c r="G1655" t="s">
        <v>76</v>
      </c>
      <c r="H1655" t="s">
        <v>75</v>
      </c>
      <c r="Q1655" s="23" t="str">
        <f t="shared" si="48"/>
        <v/>
      </c>
    </row>
    <row r="1656" spans="1:17" x14ac:dyDescent="0.25">
      <c r="A1656" s="23">
        <v>1655</v>
      </c>
      <c r="B1656" s="1" t="str">
        <f t="shared" si="49"/>
        <v>2018_04_TBY@CHI</v>
      </c>
      <c r="C1656" s="23" t="s">
        <v>1</v>
      </c>
      <c r="D1656" s="23">
        <v>2018</v>
      </c>
      <c r="E1656" s="6">
        <v>4</v>
      </c>
      <c r="F1656" s="6">
        <v>4</v>
      </c>
      <c r="G1656" t="s">
        <v>68</v>
      </c>
      <c r="H1656" t="s">
        <v>334</v>
      </c>
      <c r="Q1656" s="23" t="str">
        <f t="shared" si="48"/>
        <v/>
      </c>
    </row>
    <row r="1657" spans="1:17" x14ac:dyDescent="0.25">
      <c r="A1657" s="23">
        <v>1656</v>
      </c>
      <c r="B1657" s="1" t="str">
        <f t="shared" si="49"/>
        <v>2018_04_CIN@ATL</v>
      </c>
      <c r="C1657" s="23" t="s">
        <v>1</v>
      </c>
      <c r="D1657" s="23">
        <v>2018</v>
      </c>
      <c r="E1657" s="6">
        <v>4</v>
      </c>
      <c r="F1657" s="6">
        <v>4</v>
      </c>
      <c r="G1657" t="s">
        <v>20</v>
      </c>
      <c r="H1657" t="s">
        <v>69</v>
      </c>
      <c r="Q1657" s="23" t="str">
        <f t="shared" si="48"/>
        <v/>
      </c>
    </row>
    <row r="1658" spans="1:17" x14ac:dyDescent="0.25">
      <c r="A1658" s="23">
        <v>1657</v>
      </c>
      <c r="B1658" s="1" t="str">
        <f t="shared" si="49"/>
        <v>2018_04_NYJ@JAX</v>
      </c>
      <c r="C1658" s="23" t="s">
        <v>1</v>
      </c>
      <c r="D1658" s="23">
        <v>2018</v>
      </c>
      <c r="E1658" s="6">
        <v>4</v>
      </c>
      <c r="F1658" s="6">
        <v>4</v>
      </c>
      <c r="G1658" t="s">
        <v>77</v>
      </c>
      <c r="H1658" t="s">
        <v>84</v>
      </c>
      <c r="Q1658" s="23" t="str">
        <f t="shared" si="48"/>
        <v/>
      </c>
    </row>
    <row r="1659" spans="1:17" x14ac:dyDescent="0.25">
      <c r="A1659" s="23">
        <v>1658</v>
      </c>
      <c r="B1659" s="1" t="str">
        <f t="shared" si="49"/>
        <v>2018_04_PHI@TEN</v>
      </c>
      <c r="C1659" s="23" t="s">
        <v>1</v>
      </c>
      <c r="D1659" s="23">
        <v>2018</v>
      </c>
      <c r="E1659" s="6">
        <v>4</v>
      </c>
      <c r="F1659" s="6">
        <v>4</v>
      </c>
      <c r="G1659" t="s">
        <v>93</v>
      </c>
      <c r="H1659" t="s">
        <v>86</v>
      </c>
      <c r="Q1659" s="23" t="str">
        <f t="shared" si="48"/>
        <v/>
      </c>
    </row>
    <row r="1660" spans="1:17" x14ac:dyDescent="0.25">
      <c r="A1660" s="23">
        <v>1659</v>
      </c>
      <c r="B1660" s="1" t="str">
        <f t="shared" si="49"/>
        <v>2018_04_MIA@NWE</v>
      </c>
      <c r="C1660" s="23" t="s">
        <v>1</v>
      </c>
      <c r="D1660" s="23">
        <v>2018</v>
      </c>
      <c r="E1660" s="6">
        <v>4</v>
      </c>
      <c r="F1660" s="6">
        <v>4</v>
      </c>
      <c r="G1660" t="s">
        <v>332</v>
      </c>
      <c r="H1660" t="s">
        <v>79</v>
      </c>
      <c r="Q1660" s="23" t="str">
        <f t="shared" si="48"/>
        <v/>
      </c>
    </row>
    <row r="1661" spans="1:17" x14ac:dyDescent="0.25">
      <c r="A1661" s="23">
        <v>1660</v>
      </c>
      <c r="B1661" s="1" t="str">
        <f t="shared" si="49"/>
        <v>2018_04_SEA@ARI</v>
      </c>
      <c r="C1661" s="23" t="s">
        <v>1</v>
      </c>
      <c r="D1661" s="23">
        <v>2018</v>
      </c>
      <c r="E1661" s="6">
        <v>4</v>
      </c>
      <c r="F1661" s="6">
        <v>4</v>
      </c>
      <c r="G1661" t="s">
        <v>64</v>
      </c>
      <c r="H1661" t="s">
        <v>89</v>
      </c>
      <c r="Q1661" s="23" t="str">
        <f t="shared" si="48"/>
        <v/>
      </c>
    </row>
    <row r="1662" spans="1:17" x14ac:dyDescent="0.25">
      <c r="A1662" s="23">
        <v>1661</v>
      </c>
      <c r="B1662" s="1" t="str">
        <f t="shared" si="49"/>
        <v>2018_04_CLE@OAK</v>
      </c>
      <c r="C1662" s="23" t="s">
        <v>1</v>
      </c>
      <c r="D1662" s="23">
        <v>2018</v>
      </c>
      <c r="E1662" s="6">
        <v>4</v>
      </c>
      <c r="F1662" s="6">
        <v>4</v>
      </c>
      <c r="G1662" t="s">
        <v>85</v>
      </c>
      <c r="H1662" t="s">
        <v>70</v>
      </c>
      <c r="Q1662" s="23" t="str">
        <f t="shared" si="48"/>
        <v/>
      </c>
    </row>
    <row r="1663" spans="1:17" x14ac:dyDescent="0.25">
      <c r="A1663" s="23">
        <v>1662</v>
      </c>
      <c r="B1663" s="1" t="str">
        <f t="shared" si="49"/>
        <v>2018_04_NOR@NYG</v>
      </c>
      <c r="C1663" s="23" t="s">
        <v>1</v>
      </c>
      <c r="D1663" s="23">
        <v>2018</v>
      </c>
      <c r="E1663" s="6">
        <v>4</v>
      </c>
      <c r="F1663" s="6">
        <v>4</v>
      </c>
      <c r="G1663" t="s">
        <v>83</v>
      </c>
      <c r="H1663" t="s">
        <v>335</v>
      </c>
      <c r="Q1663" s="23" t="str">
        <f t="shared" si="48"/>
        <v/>
      </c>
    </row>
    <row r="1664" spans="1:17" x14ac:dyDescent="0.25">
      <c r="A1664" s="23">
        <v>1663</v>
      </c>
      <c r="B1664" s="1" t="str">
        <f t="shared" si="49"/>
        <v>2018_04_SFO@LAC</v>
      </c>
      <c r="C1664" s="23" t="s">
        <v>1</v>
      </c>
      <c r="D1664" s="23">
        <v>2018</v>
      </c>
      <c r="E1664" s="6">
        <v>4</v>
      </c>
      <c r="F1664" s="6">
        <v>4</v>
      </c>
      <c r="G1664" t="s">
        <v>122</v>
      </c>
      <c r="H1664" t="s">
        <v>333</v>
      </c>
      <c r="Q1664" s="23" t="str">
        <f t="shared" si="48"/>
        <v/>
      </c>
    </row>
    <row r="1665" spans="1:17" x14ac:dyDescent="0.25">
      <c r="A1665" s="23">
        <v>1664</v>
      </c>
      <c r="B1665" s="1" t="str">
        <f t="shared" si="49"/>
        <v>2018_04_BAL@PIT</v>
      </c>
      <c r="C1665" s="23" t="s">
        <v>1</v>
      </c>
      <c r="D1665" s="23">
        <v>2018</v>
      </c>
      <c r="E1665" s="6">
        <v>4</v>
      </c>
      <c r="F1665" s="6">
        <v>4</v>
      </c>
      <c r="G1665" t="s">
        <v>87</v>
      </c>
      <c r="H1665" t="s">
        <v>65</v>
      </c>
      <c r="Q1665" s="23" t="str">
        <f t="shared" si="48"/>
        <v/>
      </c>
    </row>
    <row r="1666" spans="1:17" x14ac:dyDescent="0.25">
      <c r="A1666" s="23">
        <v>1665</v>
      </c>
      <c r="B1666" s="1" t="str">
        <f t="shared" si="49"/>
        <v>2018_04_KCY@DEN</v>
      </c>
      <c r="C1666" s="23" t="s">
        <v>1</v>
      </c>
      <c r="D1666" s="23">
        <v>2018</v>
      </c>
      <c r="E1666" s="6">
        <v>4</v>
      </c>
      <c r="F1666" s="6">
        <v>4</v>
      </c>
      <c r="G1666" t="s">
        <v>72</v>
      </c>
      <c r="H1666" t="s">
        <v>331</v>
      </c>
      <c r="Q1666" s="23" t="str">
        <f t="shared" si="48"/>
        <v/>
      </c>
    </row>
    <row r="1667" spans="1:17" x14ac:dyDescent="0.25">
      <c r="A1667" s="23">
        <v>1666</v>
      </c>
      <c r="B1667" s="1" t="str">
        <f t="shared" si="49"/>
        <v>2018_05_IND@NWE</v>
      </c>
      <c r="C1667" s="23" t="s">
        <v>1</v>
      </c>
      <c r="D1667" s="23">
        <v>2018</v>
      </c>
      <c r="E1667" s="6">
        <v>5</v>
      </c>
      <c r="F1667" s="6">
        <v>5</v>
      </c>
      <c r="G1667" t="s">
        <v>332</v>
      </c>
      <c r="H1667" t="s">
        <v>76</v>
      </c>
      <c r="Q1667" s="23" t="str">
        <f t="shared" ref="Q1667:Q1730" si="50">IF(OR(ISBLANK(M1667),ISBLANK(N1667),ISBLANK(L1667)),"",IF(L1667&gt;SUM(M1667:N1667),"U",IF(L1667&lt;SUM(M1667:N1667),"O","E")))</f>
        <v/>
      </c>
    </row>
    <row r="1668" spans="1:17" x14ac:dyDescent="0.25">
      <c r="A1668" s="23">
        <v>1667</v>
      </c>
      <c r="B1668" s="1" t="str">
        <f t="shared" ref="B1668:B1731" si="51">CONCATENATE(D1668,"_",IF(E1668&lt;10,CONCATENATE("0",E1668),E1668),"_",H1668,"@",G1668)</f>
        <v>2018_05_MIA@CIN</v>
      </c>
      <c r="C1668" s="23" t="s">
        <v>1</v>
      </c>
      <c r="D1668" s="23">
        <v>2018</v>
      </c>
      <c r="E1668" s="6">
        <v>5</v>
      </c>
      <c r="F1668" s="6">
        <v>5</v>
      </c>
      <c r="G1668" t="s">
        <v>69</v>
      </c>
      <c r="H1668" t="s">
        <v>79</v>
      </c>
      <c r="Q1668" s="23" t="str">
        <f t="shared" si="50"/>
        <v/>
      </c>
    </row>
    <row r="1669" spans="1:17" x14ac:dyDescent="0.25">
      <c r="A1669" s="23">
        <v>1668</v>
      </c>
      <c r="B1669" s="1" t="str">
        <f t="shared" si="51"/>
        <v>2018_05_BAL@CLE</v>
      </c>
      <c r="C1669" s="23" t="s">
        <v>1</v>
      </c>
      <c r="D1669" s="23">
        <v>2018</v>
      </c>
      <c r="E1669" s="6">
        <v>5</v>
      </c>
      <c r="F1669" s="6">
        <v>5</v>
      </c>
      <c r="G1669" t="s">
        <v>70</v>
      </c>
      <c r="H1669" t="s">
        <v>65</v>
      </c>
      <c r="Q1669" s="23" t="str">
        <f t="shared" si="50"/>
        <v/>
      </c>
    </row>
    <row r="1670" spans="1:17" x14ac:dyDescent="0.25">
      <c r="A1670" s="23">
        <v>1669</v>
      </c>
      <c r="B1670" s="1" t="str">
        <f t="shared" si="51"/>
        <v>2018_05_NYG@CAR</v>
      </c>
      <c r="C1670" s="23" t="s">
        <v>1</v>
      </c>
      <c r="D1670" s="23">
        <v>2018</v>
      </c>
      <c r="E1670" s="6">
        <v>5</v>
      </c>
      <c r="F1670" s="6">
        <v>5</v>
      </c>
      <c r="G1670" t="s">
        <v>67</v>
      </c>
      <c r="H1670" t="s">
        <v>83</v>
      </c>
      <c r="Q1670" s="23" t="str">
        <f t="shared" si="50"/>
        <v/>
      </c>
    </row>
    <row r="1671" spans="1:17" x14ac:dyDescent="0.25">
      <c r="A1671" s="23">
        <v>1670</v>
      </c>
      <c r="B1671" s="1" t="str">
        <f t="shared" si="51"/>
        <v>2018_05_TEN@BUF</v>
      </c>
      <c r="C1671" s="23" t="s">
        <v>1</v>
      </c>
      <c r="D1671" s="23">
        <v>2018</v>
      </c>
      <c r="E1671" s="6">
        <v>5</v>
      </c>
      <c r="F1671" s="6">
        <v>5</v>
      </c>
      <c r="G1671" t="s">
        <v>66</v>
      </c>
      <c r="H1671" t="s">
        <v>93</v>
      </c>
      <c r="Q1671" s="23" t="str">
        <f t="shared" si="50"/>
        <v/>
      </c>
    </row>
    <row r="1672" spans="1:17" x14ac:dyDescent="0.25">
      <c r="A1672" s="23">
        <v>1671</v>
      </c>
      <c r="B1672" s="1" t="str">
        <f t="shared" si="51"/>
        <v>2018_05_GBY@DET</v>
      </c>
      <c r="C1672" s="23" t="s">
        <v>1</v>
      </c>
      <c r="D1672" s="23">
        <v>2018</v>
      </c>
      <c r="E1672" s="6">
        <v>5</v>
      </c>
      <c r="F1672" s="6">
        <v>5</v>
      </c>
      <c r="G1672" t="s">
        <v>73</v>
      </c>
      <c r="H1672" t="s">
        <v>330</v>
      </c>
      <c r="Q1672" s="23" t="str">
        <f t="shared" si="50"/>
        <v/>
      </c>
    </row>
    <row r="1673" spans="1:17" x14ac:dyDescent="0.25">
      <c r="A1673" s="23">
        <v>1672</v>
      </c>
      <c r="B1673" s="1" t="str">
        <f t="shared" si="51"/>
        <v>2018_05_ATL@PIT</v>
      </c>
      <c r="C1673" s="23" t="s">
        <v>1</v>
      </c>
      <c r="D1673" s="23">
        <v>2018</v>
      </c>
      <c r="E1673" s="6">
        <v>5</v>
      </c>
      <c r="F1673" s="6">
        <v>5</v>
      </c>
      <c r="G1673" t="s">
        <v>87</v>
      </c>
      <c r="H1673" t="s">
        <v>20</v>
      </c>
      <c r="Q1673" s="23" t="str">
        <f t="shared" si="50"/>
        <v/>
      </c>
    </row>
    <row r="1674" spans="1:17" x14ac:dyDescent="0.25">
      <c r="A1674" s="23">
        <v>1673</v>
      </c>
      <c r="B1674" s="1" t="str">
        <f t="shared" si="51"/>
        <v>2018_05_DEN@NYJ</v>
      </c>
      <c r="C1674" s="23" t="s">
        <v>1</v>
      </c>
      <c r="D1674" s="23">
        <v>2018</v>
      </c>
      <c r="E1674" s="6">
        <v>5</v>
      </c>
      <c r="F1674" s="6">
        <v>5</v>
      </c>
      <c r="G1674" t="s">
        <v>84</v>
      </c>
      <c r="H1674" t="s">
        <v>72</v>
      </c>
      <c r="Q1674" s="23" t="str">
        <f t="shared" si="50"/>
        <v/>
      </c>
    </row>
    <row r="1675" spans="1:17" x14ac:dyDescent="0.25">
      <c r="A1675" s="23">
        <v>1674</v>
      </c>
      <c r="B1675" s="1" t="str">
        <f t="shared" si="51"/>
        <v>2018_05_JAX@KCY</v>
      </c>
      <c r="C1675" s="23" t="s">
        <v>1</v>
      </c>
      <c r="D1675" s="23">
        <v>2018</v>
      </c>
      <c r="E1675" s="6">
        <v>5</v>
      </c>
      <c r="F1675" s="6">
        <v>5</v>
      </c>
      <c r="G1675" t="s">
        <v>331</v>
      </c>
      <c r="H1675" t="s">
        <v>77</v>
      </c>
      <c r="Q1675" s="23" t="str">
        <f t="shared" si="50"/>
        <v/>
      </c>
    </row>
    <row r="1676" spans="1:17" x14ac:dyDescent="0.25">
      <c r="A1676" s="23">
        <v>1675</v>
      </c>
      <c r="B1676" s="1" t="str">
        <f t="shared" si="51"/>
        <v>2018_05_OAK@LAC</v>
      </c>
      <c r="C1676" s="23" t="s">
        <v>1</v>
      </c>
      <c r="D1676" s="23">
        <v>2018</v>
      </c>
      <c r="E1676" s="6">
        <v>5</v>
      </c>
      <c r="F1676" s="6">
        <v>5</v>
      </c>
      <c r="G1676" t="s">
        <v>122</v>
      </c>
      <c r="H1676" t="s">
        <v>85</v>
      </c>
      <c r="Q1676" s="23" t="str">
        <f t="shared" si="50"/>
        <v/>
      </c>
    </row>
    <row r="1677" spans="1:17" x14ac:dyDescent="0.25">
      <c r="A1677" s="23">
        <v>1676</v>
      </c>
      <c r="B1677" s="1" t="str">
        <f t="shared" si="51"/>
        <v>2018_05_ARI@SFO</v>
      </c>
      <c r="C1677" s="23" t="s">
        <v>1</v>
      </c>
      <c r="D1677" s="23">
        <v>2018</v>
      </c>
      <c r="E1677" s="6">
        <v>5</v>
      </c>
      <c r="F1677" s="6">
        <v>5</v>
      </c>
      <c r="G1677" t="s">
        <v>333</v>
      </c>
      <c r="H1677" t="s">
        <v>64</v>
      </c>
      <c r="Q1677" s="23" t="str">
        <f t="shared" si="50"/>
        <v/>
      </c>
    </row>
    <row r="1678" spans="1:17" x14ac:dyDescent="0.25">
      <c r="A1678" s="23">
        <v>1677</v>
      </c>
      <c r="B1678" s="1" t="str">
        <f t="shared" si="51"/>
        <v>2018_05_MIN@PHI</v>
      </c>
      <c r="C1678" s="23" t="s">
        <v>1</v>
      </c>
      <c r="D1678" s="23">
        <v>2018</v>
      </c>
      <c r="E1678" s="6">
        <v>5</v>
      </c>
      <c r="F1678" s="6">
        <v>5</v>
      </c>
      <c r="G1678" t="s">
        <v>86</v>
      </c>
      <c r="H1678" t="s">
        <v>80</v>
      </c>
      <c r="Q1678" s="23" t="str">
        <f t="shared" si="50"/>
        <v/>
      </c>
    </row>
    <row r="1679" spans="1:17" x14ac:dyDescent="0.25">
      <c r="A1679" s="23">
        <v>1678</v>
      </c>
      <c r="B1679" s="1" t="str">
        <f t="shared" si="51"/>
        <v>2018_05_LAR@SEA</v>
      </c>
      <c r="C1679" s="23" t="s">
        <v>1</v>
      </c>
      <c r="D1679" s="23">
        <v>2018</v>
      </c>
      <c r="E1679" s="6">
        <v>5</v>
      </c>
      <c r="F1679" s="6">
        <v>5</v>
      </c>
      <c r="G1679" t="s">
        <v>89</v>
      </c>
      <c r="H1679" t="s">
        <v>123</v>
      </c>
      <c r="Q1679" s="23" t="str">
        <f t="shared" si="50"/>
        <v/>
      </c>
    </row>
    <row r="1680" spans="1:17" x14ac:dyDescent="0.25">
      <c r="A1680" s="23">
        <v>1679</v>
      </c>
      <c r="B1680" s="1" t="str">
        <f t="shared" si="51"/>
        <v>2018_05_DAL@HOU</v>
      </c>
      <c r="C1680" s="23" t="s">
        <v>1</v>
      </c>
      <c r="D1680" s="23">
        <v>2018</v>
      </c>
      <c r="E1680" s="6">
        <v>5</v>
      </c>
      <c r="F1680" s="6">
        <v>5</v>
      </c>
      <c r="G1680" t="s">
        <v>75</v>
      </c>
      <c r="H1680" t="s">
        <v>71</v>
      </c>
      <c r="Q1680" s="23" t="str">
        <f t="shared" si="50"/>
        <v/>
      </c>
    </row>
    <row r="1681" spans="1:17" x14ac:dyDescent="0.25">
      <c r="A1681" s="23">
        <v>1680</v>
      </c>
      <c r="B1681" s="1" t="str">
        <f t="shared" si="51"/>
        <v>2018_05_WAS@NOR</v>
      </c>
      <c r="C1681" s="23" t="s">
        <v>1</v>
      </c>
      <c r="D1681" s="23">
        <v>2018</v>
      </c>
      <c r="E1681" s="6">
        <v>5</v>
      </c>
      <c r="F1681" s="6">
        <v>5</v>
      </c>
      <c r="G1681" t="s">
        <v>335</v>
      </c>
      <c r="H1681" t="s">
        <v>94</v>
      </c>
      <c r="Q1681" s="23" t="str">
        <f t="shared" si="50"/>
        <v/>
      </c>
    </row>
    <row r="1682" spans="1:17" x14ac:dyDescent="0.25">
      <c r="A1682" s="23">
        <v>1681</v>
      </c>
      <c r="B1682" s="1" t="str">
        <f t="shared" si="51"/>
        <v>2018_06_PHI@NYG</v>
      </c>
      <c r="C1682" s="23" t="s">
        <v>1</v>
      </c>
      <c r="D1682" s="23">
        <v>2018</v>
      </c>
      <c r="E1682" s="6">
        <v>6</v>
      </c>
      <c r="F1682" s="6">
        <v>6</v>
      </c>
      <c r="G1682" t="s">
        <v>83</v>
      </c>
      <c r="H1682" t="s">
        <v>86</v>
      </c>
      <c r="Q1682" s="23" t="str">
        <f t="shared" si="50"/>
        <v/>
      </c>
    </row>
    <row r="1683" spans="1:17" x14ac:dyDescent="0.25">
      <c r="A1683" s="23">
        <v>1682</v>
      </c>
      <c r="B1683" s="1" t="str">
        <f t="shared" si="51"/>
        <v>2018_06_LAC@CLE</v>
      </c>
      <c r="C1683" s="23" t="s">
        <v>1</v>
      </c>
      <c r="D1683" s="23">
        <v>2018</v>
      </c>
      <c r="E1683" s="6">
        <v>6</v>
      </c>
      <c r="F1683" s="6">
        <v>6</v>
      </c>
      <c r="G1683" t="s">
        <v>70</v>
      </c>
      <c r="H1683" t="s">
        <v>122</v>
      </c>
      <c r="Q1683" s="23" t="str">
        <f t="shared" si="50"/>
        <v/>
      </c>
    </row>
    <row r="1684" spans="1:17" x14ac:dyDescent="0.25">
      <c r="A1684" s="23">
        <v>1683</v>
      </c>
      <c r="B1684" s="1" t="str">
        <f t="shared" si="51"/>
        <v>2018_06_BUF@HOU</v>
      </c>
      <c r="C1684" s="23" t="s">
        <v>1</v>
      </c>
      <c r="D1684" s="23">
        <v>2018</v>
      </c>
      <c r="E1684" s="6">
        <v>6</v>
      </c>
      <c r="F1684" s="6">
        <v>6</v>
      </c>
      <c r="G1684" t="s">
        <v>75</v>
      </c>
      <c r="H1684" t="s">
        <v>66</v>
      </c>
      <c r="Q1684" s="23" t="str">
        <f t="shared" si="50"/>
        <v/>
      </c>
    </row>
    <row r="1685" spans="1:17" x14ac:dyDescent="0.25">
      <c r="A1685" s="23">
        <v>1684</v>
      </c>
      <c r="B1685" s="1" t="str">
        <f t="shared" si="51"/>
        <v>2018_06_PIT@CIN</v>
      </c>
      <c r="C1685" s="23" t="s">
        <v>1</v>
      </c>
      <c r="D1685" s="23">
        <v>2018</v>
      </c>
      <c r="E1685" s="6">
        <v>6</v>
      </c>
      <c r="F1685" s="6">
        <v>6</v>
      </c>
      <c r="G1685" t="s">
        <v>69</v>
      </c>
      <c r="H1685" t="s">
        <v>87</v>
      </c>
      <c r="Q1685" s="23" t="str">
        <f t="shared" si="50"/>
        <v/>
      </c>
    </row>
    <row r="1686" spans="1:17" x14ac:dyDescent="0.25">
      <c r="A1686" s="23">
        <v>1685</v>
      </c>
      <c r="B1686" s="1" t="str">
        <f t="shared" si="51"/>
        <v>2018_06_TBY@ATL</v>
      </c>
      <c r="C1686" s="23" t="s">
        <v>1</v>
      </c>
      <c r="D1686" s="23">
        <v>2018</v>
      </c>
      <c r="E1686" s="6">
        <v>6</v>
      </c>
      <c r="F1686" s="6">
        <v>6</v>
      </c>
      <c r="G1686" t="s">
        <v>20</v>
      </c>
      <c r="H1686" t="s">
        <v>334</v>
      </c>
      <c r="Q1686" s="23" t="str">
        <f t="shared" si="50"/>
        <v/>
      </c>
    </row>
    <row r="1687" spans="1:17" x14ac:dyDescent="0.25">
      <c r="A1687" s="23">
        <v>1686</v>
      </c>
      <c r="B1687" s="1" t="str">
        <f t="shared" si="51"/>
        <v>2018_06_CHI@MIA</v>
      </c>
      <c r="C1687" s="23" t="s">
        <v>1</v>
      </c>
      <c r="D1687" s="23">
        <v>2018</v>
      </c>
      <c r="E1687" s="6">
        <v>6</v>
      </c>
      <c r="F1687" s="6">
        <v>6</v>
      </c>
      <c r="G1687" t="s">
        <v>79</v>
      </c>
      <c r="H1687" t="s">
        <v>68</v>
      </c>
      <c r="Q1687" s="23" t="str">
        <f t="shared" si="50"/>
        <v/>
      </c>
    </row>
    <row r="1688" spans="1:17" x14ac:dyDescent="0.25">
      <c r="A1688" s="23">
        <v>1687</v>
      </c>
      <c r="B1688" s="1" t="str">
        <f t="shared" si="51"/>
        <v>2018_06_CAR@WAS</v>
      </c>
      <c r="C1688" s="23" t="s">
        <v>1</v>
      </c>
      <c r="D1688" s="23">
        <v>2018</v>
      </c>
      <c r="E1688" s="6">
        <v>6</v>
      </c>
      <c r="F1688" s="6">
        <v>6</v>
      </c>
      <c r="G1688" t="s">
        <v>94</v>
      </c>
      <c r="H1688" t="s">
        <v>67</v>
      </c>
      <c r="Q1688" s="23" t="str">
        <f t="shared" si="50"/>
        <v/>
      </c>
    </row>
    <row r="1689" spans="1:17" x14ac:dyDescent="0.25">
      <c r="A1689" s="23">
        <v>1688</v>
      </c>
      <c r="B1689" s="1" t="str">
        <f t="shared" si="51"/>
        <v>2018_06_SEA@OAK</v>
      </c>
      <c r="C1689" s="23" t="s">
        <v>1</v>
      </c>
      <c r="D1689" s="23">
        <v>2018</v>
      </c>
      <c r="E1689" s="6">
        <v>6</v>
      </c>
      <c r="F1689" s="6">
        <v>6</v>
      </c>
      <c r="G1689" t="s">
        <v>85</v>
      </c>
      <c r="H1689" t="s">
        <v>89</v>
      </c>
      <c r="Q1689" s="23" t="str">
        <f t="shared" si="50"/>
        <v/>
      </c>
    </row>
    <row r="1690" spans="1:17" x14ac:dyDescent="0.25">
      <c r="A1690" s="23">
        <v>1689</v>
      </c>
      <c r="B1690" s="1" t="str">
        <f t="shared" si="51"/>
        <v>2018_06_ARI@MIN</v>
      </c>
      <c r="C1690" s="23" t="s">
        <v>1</v>
      </c>
      <c r="D1690" s="23">
        <v>2018</v>
      </c>
      <c r="E1690" s="6">
        <v>6</v>
      </c>
      <c r="F1690" s="6">
        <v>6</v>
      </c>
      <c r="G1690" t="s">
        <v>80</v>
      </c>
      <c r="H1690" t="s">
        <v>64</v>
      </c>
      <c r="Q1690" s="23" t="str">
        <f t="shared" si="50"/>
        <v/>
      </c>
    </row>
    <row r="1691" spans="1:17" x14ac:dyDescent="0.25">
      <c r="A1691" s="23">
        <v>1690</v>
      </c>
      <c r="B1691" s="1" t="str">
        <f t="shared" si="51"/>
        <v>2018_06_IND@NYJ</v>
      </c>
      <c r="C1691" s="23" t="s">
        <v>1</v>
      </c>
      <c r="D1691" s="23">
        <v>2018</v>
      </c>
      <c r="E1691" s="6">
        <v>6</v>
      </c>
      <c r="F1691" s="6">
        <v>6</v>
      </c>
      <c r="G1691" t="s">
        <v>84</v>
      </c>
      <c r="H1691" t="s">
        <v>76</v>
      </c>
      <c r="Q1691" s="23" t="str">
        <f t="shared" si="50"/>
        <v/>
      </c>
    </row>
    <row r="1692" spans="1:17" x14ac:dyDescent="0.25">
      <c r="A1692" s="23">
        <v>1691</v>
      </c>
      <c r="B1692" s="1" t="str">
        <f t="shared" si="51"/>
        <v>2018_06_LAR@DEN</v>
      </c>
      <c r="C1692" s="23" t="s">
        <v>1</v>
      </c>
      <c r="D1692" s="23">
        <v>2018</v>
      </c>
      <c r="E1692" s="6">
        <v>6</v>
      </c>
      <c r="F1692" s="6">
        <v>6</v>
      </c>
      <c r="G1692" t="s">
        <v>72</v>
      </c>
      <c r="H1692" t="s">
        <v>123</v>
      </c>
      <c r="Q1692" s="23" t="str">
        <f t="shared" si="50"/>
        <v/>
      </c>
    </row>
    <row r="1693" spans="1:17" x14ac:dyDescent="0.25">
      <c r="A1693" s="23">
        <v>1692</v>
      </c>
      <c r="B1693" s="1" t="str">
        <f t="shared" si="51"/>
        <v>2018_06_JAX@DAL</v>
      </c>
      <c r="C1693" s="23" t="s">
        <v>1</v>
      </c>
      <c r="D1693" s="23">
        <v>2018</v>
      </c>
      <c r="E1693" s="6">
        <v>6</v>
      </c>
      <c r="F1693" s="6">
        <v>6</v>
      </c>
      <c r="G1693" t="s">
        <v>71</v>
      </c>
      <c r="H1693" t="s">
        <v>77</v>
      </c>
      <c r="Q1693" s="23" t="str">
        <f t="shared" si="50"/>
        <v/>
      </c>
    </row>
    <row r="1694" spans="1:17" x14ac:dyDescent="0.25">
      <c r="A1694" s="23">
        <v>1693</v>
      </c>
      <c r="B1694" s="1" t="str">
        <f t="shared" si="51"/>
        <v>2018_06_BAL@TEN</v>
      </c>
      <c r="C1694" s="23" t="s">
        <v>1</v>
      </c>
      <c r="D1694" s="23">
        <v>2018</v>
      </c>
      <c r="E1694" s="6">
        <v>6</v>
      </c>
      <c r="F1694" s="6">
        <v>6</v>
      </c>
      <c r="G1694" t="s">
        <v>93</v>
      </c>
      <c r="H1694" t="s">
        <v>65</v>
      </c>
      <c r="Q1694" s="23" t="str">
        <f t="shared" si="50"/>
        <v/>
      </c>
    </row>
    <row r="1695" spans="1:17" x14ac:dyDescent="0.25">
      <c r="A1695" s="23">
        <v>1694</v>
      </c>
      <c r="B1695" s="1" t="str">
        <f t="shared" si="51"/>
        <v>2018_06_KCY@NWE</v>
      </c>
      <c r="C1695" s="23" t="s">
        <v>1</v>
      </c>
      <c r="D1695" s="23">
        <v>2018</v>
      </c>
      <c r="E1695" s="6">
        <v>6</v>
      </c>
      <c r="F1695" s="6">
        <v>6</v>
      </c>
      <c r="G1695" t="s">
        <v>332</v>
      </c>
      <c r="H1695" t="s">
        <v>331</v>
      </c>
      <c r="Q1695" s="23" t="str">
        <f t="shared" si="50"/>
        <v/>
      </c>
    </row>
    <row r="1696" spans="1:17" x14ac:dyDescent="0.25">
      <c r="A1696" s="23">
        <v>1695</v>
      </c>
      <c r="B1696" s="1" t="str">
        <f t="shared" si="51"/>
        <v>2018_06_SFO@GBY</v>
      </c>
      <c r="C1696" s="23" t="s">
        <v>1</v>
      </c>
      <c r="D1696" s="23">
        <v>2018</v>
      </c>
      <c r="E1696" s="6">
        <v>6</v>
      </c>
      <c r="F1696" s="6">
        <v>6</v>
      </c>
      <c r="G1696" t="s">
        <v>330</v>
      </c>
      <c r="H1696" t="s">
        <v>333</v>
      </c>
      <c r="Q1696" s="23" t="str">
        <f t="shared" si="50"/>
        <v/>
      </c>
    </row>
    <row r="1697" spans="1:17" x14ac:dyDescent="0.25">
      <c r="A1697" s="23">
        <v>1696</v>
      </c>
      <c r="B1697" s="1" t="str">
        <f t="shared" si="51"/>
        <v>2018_07_DEN@ARI</v>
      </c>
      <c r="C1697" s="23" t="s">
        <v>1</v>
      </c>
      <c r="D1697" s="23">
        <v>2018</v>
      </c>
      <c r="E1697" s="6">
        <v>7</v>
      </c>
      <c r="F1697" s="6">
        <v>7</v>
      </c>
      <c r="G1697" t="s">
        <v>64</v>
      </c>
      <c r="H1697" t="s">
        <v>72</v>
      </c>
      <c r="Q1697" s="23" t="str">
        <f t="shared" si="50"/>
        <v/>
      </c>
    </row>
    <row r="1698" spans="1:17" x14ac:dyDescent="0.25">
      <c r="A1698" s="23">
        <v>1697</v>
      </c>
      <c r="B1698" s="1" t="str">
        <f t="shared" si="51"/>
        <v>2018_07_TEN@LAC</v>
      </c>
      <c r="C1698" s="23" t="s">
        <v>1</v>
      </c>
      <c r="D1698" s="23">
        <v>2018</v>
      </c>
      <c r="E1698" s="6">
        <v>7</v>
      </c>
      <c r="F1698" s="6">
        <v>7</v>
      </c>
      <c r="G1698" t="s">
        <v>122</v>
      </c>
      <c r="H1698" t="s">
        <v>93</v>
      </c>
      <c r="Q1698" s="23" t="str">
        <f t="shared" si="50"/>
        <v/>
      </c>
    </row>
    <row r="1699" spans="1:17" x14ac:dyDescent="0.25">
      <c r="A1699" s="23">
        <v>1698</v>
      </c>
      <c r="B1699" s="1" t="str">
        <f t="shared" si="51"/>
        <v>2018_07_HOU@JAX</v>
      </c>
      <c r="C1699" s="23" t="s">
        <v>1</v>
      </c>
      <c r="D1699" s="23">
        <v>2018</v>
      </c>
      <c r="E1699" s="6">
        <v>7</v>
      </c>
      <c r="F1699" s="6">
        <v>7</v>
      </c>
      <c r="G1699" t="s">
        <v>77</v>
      </c>
      <c r="H1699" t="s">
        <v>75</v>
      </c>
      <c r="Q1699" s="23" t="str">
        <f t="shared" si="50"/>
        <v/>
      </c>
    </row>
    <row r="1700" spans="1:17" x14ac:dyDescent="0.25">
      <c r="A1700" s="23">
        <v>1699</v>
      </c>
      <c r="B1700" s="1" t="str">
        <f t="shared" si="51"/>
        <v>2018_07_CLE@TBY</v>
      </c>
      <c r="C1700" s="23" t="s">
        <v>1</v>
      </c>
      <c r="D1700" s="23">
        <v>2018</v>
      </c>
      <c r="E1700" s="6">
        <v>7</v>
      </c>
      <c r="F1700" s="6">
        <v>7</v>
      </c>
      <c r="G1700" t="s">
        <v>334</v>
      </c>
      <c r="H1700" t="s">
        <v>70</v>
      </c>
      <c r="Q1700" s="23" t="str">
        <f t="shared" si="50"/>
        <v/>
      </c>
    </row>
    <row r="1701" spans="1:17" x14ac:dyDescent="0.25">
      <c r="A1701" s="23">
        <v>1700</v>
      </c>
      <c r="B1701" s="1" t="str">
        <f t="shared" si="51"/>
        <v>2018_07_CAR@PHI</v>
      </c>
      <c r="C1701" s="23" t="s">
        <v>1</v>
      </c>
      <c r="D1701" s="23">
        <v>2018</v>
      </c>
      <c r="E1701" s="6">
        <v>7</v>
      </c>
      <c r="F1701" s="6">
        <v>7</v>
      </c>
      <c r="G1701" t="s">
        <v>86</v>
      </c>
      <c r="H1701" t="s">
        <v>67</v>
      </c>
      <c r="Q1701" s="23" t="str">
        <f t="shared" si="50"/>
        <v/>
      </c>
    </row>
    <row r="1702" spans="1:17" x14ac:dyDescent="0.25">
      <c r="A1702" s="23">
        <v>1701</v>
      </c>
      <c r="B1702" s="1" t="str">
        <f t="shared" si="51"/>
        <v>2018_07_MIN@NYJ</v>
      </c>
      <c r="C1702" s="23" t="s">
        <v>1</v>
      </c>
      <c r="D1702" s="23">
        <v>2018</v>
      </c>
      <c r="E1702" s="6">
        <v>7</v>
      </c>
      <c r="F1702" s="6">
        <v>7</v>
      </c>
      <c r="G1702" t="s">
        <v>84</v>
      </c>
      <c r="H1702" t="s">
        <v>80</v>
      </c>
      <c r="Q1702" s="23" t="str">
        <f t="shared" si="50"/>
        <v/>
      </c>
    </row>
    <row r="1703" spans="1:17" x14ac:dyDescent="0.25">
      <c r="A1703" s="23">
        <v>1702</v>
      </c>
      <c r="B1703" s="1" t="str">
        <f t="shared" si="51"/>
        <v>2018_07_NWE@CHI</v>
      </c>
      <c r="C1703" s="23" t="s">
        <v>1</v>
      </c>
      <c r="D1703" s="23">
        <v>2018</v>
      </c>
      <c r="E1703" s="6">
        <v>7</v>
      </c>
      <c r="F1703" s="6">
        <v>7</v>
      </c>
      <c r="G1703" t="s">
        <v>68</v>
      </c>
      <c r="H1703" t="s">
        <v>332</v>
      </c>
      <c r="Q1703" s="23" t="str">
        <f t="shared" si="50"/>
        <v/>
      </c>
    </row>
    <row r="1704" spans="1:17" x14ac:dyDescent="0.25">
      <c r="A1704" s="23">
        <v>1703</v>
      </c>
      <c r="B1704" s="1" t="str">
        <f t="shared" si="51"/>
        <v>2018_07_BUF@IND</v>
      </c>
      <c r="C1704" s="23" t="s">
        <v>1</v>
      </c>
      <c r="D1704" s="23">
        <v>2018</v>
      </c>
      <c r="E1704" s="6">
        <v>7</v>
      </c>
      <c r="F1704" s="6">
        <v>7</v>
      </c>
      <c r="G1704" t="s">
        <v>76</v>
      </c>
      <c r="H1704" t="s">
        <v>66</v>
      </c>
      <c r="Q1704" s="23" t="str">
        <f t="shared" si="50"/>
        <v/>
      </c>
    </row>
    <row r="1705" spans="1:17" x14ac:dyDescent="0.25">
      <c r="A1705" s="23">
        <v>1704</v>
      </c>
      <c r="B1705" s="1" t="str">
        <f t="shared" si="51"/>
        <v>2018_07_CIN@KCY</v>
      </c>
      <c r="C1705" s="23" t="s">
        <v>1</v>
      </c>
      <c r="D1705" s="23">
        <v>2018</v>
      </c>
      <c r="E1705" s="6">
        <v>7</v>
      </c>
      <c r="F1705" s="6">
        <v>7</v>
      </c>
      <c r="G1705" t="s">
        <v>331</v>
      </c>
      <c r="H1705" t="s">
        <v>69</v>
      </c>
      <c r="Q1705" s="23" t="str">
        <f t="shared" si="50"/>
        <v/>
      </c>
    </row>
    <row r="1706" spans="1:17" x14ac:dyDescent="0.25">
      <c r="A1706" s="23">
        <v>1705</v>
      </c>
      <c r="B1706" s="1" t="str">
        <f t="shared" si="51"/>
        <v>2018_07_DET@MIA</v>
      </c>
      <c r="C1706" s="23" t="s">
        <v>1</v>
      </c>
      <c r="D1706" s="23">
        <v>2018</v>
      </c>
      <c r="E1706" s="6">
        <v>7</v>
      </c>
      <c r="F1706" s="6">
        <v>7</v>
      </c>
      <c r="G1706" t="s">
        <v>79</v>
      </c>
      <c r="H1706" t="s">
        <v>73</v>
      </c>
      <c r="Q1706" s="23" t="str">
        <f t="shared" si="50"/>
        <v/>
      </c>
    </row>
    <row r="1707" spans="1:17" x14ac:dyDescent="0.25">
      <c r="A1707" s="23">
        <v>1706</v>
      </c>
      <c r="B1707" s="1" t="str">
        <f t="shared" si="51"/>
        <v>2018_07_NOR@BAL</v>
      </c>
      <c r="C1707" s="23" t="s">
        <v>1</v>
      </c>
      <c r="D1707" s="23">
        <v>2018</v>
      </c>
      <c r="E1707" s="6">
        <v>7</v>
      </c>
      <c r="F1707" s="6">
        <v>7</v>
      </c>
      <c r="G1707" t="s">
        <v>65</v>
      </c>
      <c r="H1707" t="s">
        <v>335</v>
      </c>
      <c r="Q1707" s="23" t="str">
        <f t="shared" si="50"/>
        <v/>
      </c>
    </row>
    <row r="1708" spans="1:17" x14ac:dyDescent="0.25">
      <c r="A1708" s="23">
        <v>1707</v>
      </c>
      <c r="B1708" s="1" t="str">
        <f t="shared" si="51"/>
        <v>2018_07_DAL@WAS</v>
      </c>
      <c r="C1708" s="23" t="s">
        <v>1</v>
      </c>
      <c r="D1708" s="23">
        <v>2018</v>
      </c>
      <c r="E1708" s="6">
        <v>7</v>
      </c>
      <c r="F1708" s="6">
        <v>7</v>
      </c>
      <c r="G1708" t="s">
        <v>94</v>
      </c>
      <c r="H1708" t="s">
        <v>71</v>
      </c>
      <c r="Q1708" s="23" t="str">
        <f t="shared" si="50"/>
        <v/>
      </c>
    </row>
    <row r="1709" spans="1:17" x14ac:dyDescent="0.25">
      <c r="A1709" s="23">
        <v>1708</v>
      </c>
      <c r="B1709" s="1" t="str">
        <f t="shared" si="51"/>
        <v>2018_07_LAR@SFO</v>
      </c>
      <c r="C1709" s="23" t="s">
        <v>1</v>
      </c>
      <c r="D1709" s="23">
        <v>2018</v>
      </c>
      <c r="E1709" s="6">
        <v>7</v>
      </c>
      <c r="F1709" s="6">
        <v>7</v>
      </c>
      <c r="G1709" t="s">
        <v>333</v>
      </c>
      <c r="H1709" t="s">
        <v>123</v>
      </c>
      <c r="Q1709" s="23" t="str">
        <f t="shared" si="50"/>
        <v/>
      </c>
    </row>
    <row r="1710" spans="1:17" x14ac:dyDescent="0.25">
      <c r="A1710" s="23">
        <v>1709</v>
      </c>
      <c r="B1710" s="1" t="str">
        <f t="shared" si="51"/>
        <v>2018_07_NYG@ATL</v>
      </c>
      <c r="C1710" s="23" t="s">
        <v>1</v>
      </c>
      <c r="D1710" s="23">
        <v>2018</v>
      </c>
      <c r="E1710" s="6">
        <v>7</v>
      </c>
      <c r="F1710" s="6">
        <v>7</v>
      </c>
      <c r="G1710" t="s">
        <v>20</v>
      </c>
      <c r="H1710" t="s">
        <v>83</v>
      </c>
      <c r="Q1710" s="23" t="str">
        <f t="shared" si="50"/>
        <v/>
      </c>
    </row>
    <row r="1711" spans="1:17" x14ac:dyDescent="0.25">
      <c r="A1711" s="23">
        <v>1710</v>
      </c>
      <c r="B1711" s="1" t="str">
        <f t="shared" si="51"/>
        <v>2018_08_MIA@HOU</v>
      </c>
      <c r="C1711" s="23" t="s">
        <v>1</v>
      </c>
      <c r="D1711" s="23">
        <v>2018</v>
      </c>
      <c r="E1711" s="6">
        <v>8</v>
      </c>
      <c r="F1711" s="6">
        <v>8</v>
      </c>
      <c r="G1711" t="s">
        <v>75</v>
      </c>
      <c r="H1711" t="s">
        <v>79</v>
      </c>
      <c r="Q1711" s="23" t="str">
        <f t="shared" si="50"/>
        <v/>
      </c>
    </row>
    <row r="1712" spans="1:17" x14ac:dyDescent="0.25">
      <c r="A1712" s="23">
        <v>1711</v>
      </c>
      <c r="B1712" s="1" t="str">
        <f t="shared" si="51"/>
        <v>2018_08_PHI@JAX</v>
      </c>
      <c r="C1712" s="23" t="s">
        <v>1</v>
      </c>
      <c r="D1712" s="23">
        <v>2018</v>
      </c>
      <c r="E1712" s="6">
        <v>8</v>
      </c>
      <c r="F1712" s="6">
        <v>8</v>
      </c>
      <c r="G1712" t="s">
        <v>77</v>
      </c>
      <c r="H1712" t="s">
        <v>86</v>
      </c>
      <c r="Q1712" s="23" t="str">
        <f t="shared" si="50"/>
        <v/>
      </c>
    </row>
    <row r="1713" spans="1:17" x14ac:dyDescent="0.25">
      <c r="A1713" s="23">
        <v>1712</v>
      </c>
      <c r="B1713" s="1" t="str">
        <f t="shared" si="51"/>
        <v>2018_08_DEN@KCY</v>
      </c>
      <c r="C1713" s="23" t="s">
        <v>1</v>
      </c>
      <c r="D1713" s="23">
        <v>2018</v>
      </c>
      <c r="E1713" s="6">
        <v>8</v>
      </c>
      <c r="F1713" s="6">
        <v>8</v>
      </c>
      <c r="G1713" t="s">
        <v>331</v>
      </c>
      <c r="H1713" t="s">
        <v>72</v>
      </c>
      <c r="Q1713" s="23" t="str">
        <f t="shared" si="50"/>
        <v/>
      </c>
    </row>
    <row r="1714" spans="1:17" x14ac:dyDescent="0.25">
      <c r="A1714" s="23">
        <v>1713</v>
      </c>
      <c r="B1714" s="1" t="str">
        <f t="shared" si="51"/>
        <v>2018_08_CLE@PIT</v>
      </c>
      <c r="C1714" s="23" t="s">
        <v>1</v>
      </c>
      <c r="D1714" s="23">
        <v>2018</v>
      </c>
      <c r="E1714" s="6">
        <v>8</v>
      </c>
      <c r="F1714" s="6">
        <v>8</v>
      </c>
      <c r="G1714" t="s">
        <v>87</v>
      </c>
      <c r="H1714" t="s">
        <v>70</v>
      </c>
      <c r="Q1714" s="23" t="str">
        <f t="shared" si="50"/>
        <v/>
      </c>
    </row>
    <row r="1715" spans="1:17" x14ac:dyDescent="0.25">
      <c r="A1715" s="23">
        <v>1714</v>
      </c>
      <c r="B1715" s="1" t="str">
        <f t="shared" si="51"/>
        <v>2018_08_WAS@NYG</v>
      </c>
      <c r="C1715" s="23" t="s">
        <v>1</v>
      </c>
      <c r="D1715" s="23">
        <v>2018</v>
      </c>
      <c r="E1715" s="6">
        <v>8</v>
      </c>
      <c r="F1715" s="6">
        <v>8</v>
      </c>
      <c r="G1715" t="s">
        <v>83</v>
      </c>
      <c r="H1715" t="s">
        <v>94</v>
      </c>
      <c r="Q1715" s="23" t="str">
        <f t="shared" si="50"/>
        <v/>
      </c>
    </row>
    <row r="1716" spans="1:17" x14ac:dyDescent="0.25">
      <c r="A1716" s="23">
        <v>1715</v>
      </c>
      <c r="B1716" s="1" t="str">
        <f t="shared" si="51"/>
        <v>2018_08_SEA@DET</v>
      </c>
      <c r="C1716" s="23" t="s">
        <v>1</v>
      </c>
      <c r="D1716" s="23">
        <v>2018</v>
      </c>
      <c r="E1716" s="6">
        <v>8</v>
      </c>
      <c r="F1716" s="6">
        <v>8</v>
      </c>
      <c r="G1716" t="s">
        <v>73</v>
      </c>
      <c r="H1716" t="s">
        <v>89</v>
      </c>
      <c r="Q1716" s="23" t="str">
        <f t="shared" si="50"/>
        <v/>
      </c>
    </row>
    <row r="1717" spans="1:17" x14ac:dyDescent="0.25">
      <c r="A1717" s="23">
        <v>1716</v>
      </c>
      <c r="B1717" s="1" t="str">
        <f t="shared" si="51"/>
        <v>2018_08_TBY@CIN</v>
      </c>
      <c r="C1717" s="23" t="s">
        <v>1</v>
      </c>
      <c r="D1717" s="23">
        <v>2018</v>
      </c>
      <c r="E1717" s="6">
        <v>8</v>
      </c>
      <c r="F1717" s="6">
        <v>8</v>
      </c>
      <c r="G1717" t="s">
        <v>69</v>
      </c>
      <c r="H1717" t="s">
        <v>334</v>
      </c>
      <c r="Q1717" s="23" t="str">
        <f t="shared" si="50"/>
        <v/>
      </c>
    </row>
    <row r="1718" spans="1:17" x14ac:dyDescent="0.25">
      <c r="A1718" s="23">
        <v>1717</v>
      </c>
      <c r="B1718" s="1" t="str">
        <f t="shared" si="51"/>
        <v>2018_08_NYJ@CHI</v>
      </c>
      <c r="C1718" s="23" t="s">
        <v>1</v>
      </c>
      <c r="D1718" s="23">
        <v>2018</v>
      </c>
      <c r="E1718" s="6">
        <v>8</v>
      </c>
      <c r="F1718" s="6">
        <v>8</v>
      </c>
      <c r="G1718" t="s">
        <v>68</v>
      </c>
      <c r="H1718" t="s">
        <v>84</v>
      </c>
      <c r="Q1718" s="23" t="str">
        <f t="shared" si="50"/>
        <v/>
      </c>
    </row>
    <row r="1719" spans="1:17" x14ac:dyDescent="0.25">
      <c r="A1719" s="23">
        <v>1718</v>
      </c>
      <c r="B1719" s="1" t="str">
        <f t="shared" si="51"/>
        <v>2018_08_BAL@CAR</v>
      </c>
      <c r="C1719" s="23" t="s">
        <v>1</v>
      </c>
      <c r="D1719" s="23">
        <v>2018</v>
      </c>
      <c r="E1719" s="6">
        <v>8</v>
      </c>
      <c r="F1719" s="6">
        <v>8</v>
      </c>
      <c r="G1719" t="s">
        <v>67</v>
      </c>
      <c r="H1719" t="s">
        <v>65</v>
      </c>
      <c r="Q1719" s="23" t="str">
        <f t="shared" si="50"/>
        <v/>
      </c>
    </row>
    <row r="1720" spans="1:17" x14ac:dyDescent="0.25">
      <c r="A1720" s="23">
        <v>1719</v>
      </c>
      <c r="B1720" s="1" t="str">
        <f t="shared" si="51"/>
        <v>2018_08_IND@OAK</v>
      </c>
      <c r="C1720" s="23" t="s">
        <v>1</v>
      </c>
      <c r="D1720" s="23">
        <v>2018</v>
      </c>
      <c r="E1720" s="6">
        <v>8</v>
      </c>
      <c r="F1720" s="6">
        <v>8</v>
      </c>
      <c r="G1720" t="s">
        <v>85</v>
      </c>
      <c r="H1720" t="s">
        <v>76</v>
      </c>
      <c r="Q1720" s="23" t="str">
        <f t="shared" si="50"/>
        <v/>
      </c>
    </row>
    <row r="1721" spans="1:17" x14ac:dyDescent="0.25">
      <c r="A1721" s="23">
        <v>1720</v>
      </c>
      <c r="B1721" s="1" t="str">
        <f t="shared" si="51"/>
        <v>2018_08_SFO@ARI</v>
      </c>
      <c r="C1721" s="23" t="s">
        <v>1</v>
      </c>
      <c r="D1721" s="23">
        <v>2018</v>
      </c>
      <c r="E1721" s="6">
        <v>8</v>
      </c>
      <c r="F1721" s="6">
        <v>8</v>
      </c>
      <c r="G1721" t="s">
        <v>64</v>
      </c>
      <c r="H1721" t="s">
        <v>333</v>
      </c>
      <c r="Q1721" s="23" t="str">
        <f t="shared" si="50"/>
        <v/>
      </c>
    </row>
    <row r="1722" spans="1:17" x14ac:dyDescent="0.25">
      <c r="A1722" s="23">
        <v>1721</v>
      </c>
      <c r="B1722" s="1" t="str">
        <f t="shared" si="51"/>
        <v>2018_08_GBY@LAR</v>
      </c>
      <c r="C1722" s="23" t="s">
        <v>1</v>
      </c>
      <c r="D1722" s="23">
        <v>2018</v>
      </c>
      <c r="E1722" s="6">
        <v>8</v>
      </c>
      <c r="F1722" s="6">
        <v>8</v>
      </c>
      <c r="G1722" t="s">
        <v>123</v>
      </c>
      <c r="H1722" t="s">
        <v>330</v>
      </c>
      <c r="Q1722" s="23" t="str">
        <f t="shared" si="50"/>
        <v/>
      </c>
    </row>
    <row r="1723" spans="1:17" x14ac:dyDescent="0.25">
      <c r="A1723" s="23">
        <v>1722</v>
      </c>
      <c r="B1723" s="1" t="str">
        <f t="shared" si="51"/>
        <v>2018_08_NOR@MIN</v>
      </c>
      <c r="C1723" s="23" t="s">
        <v>1</v>
      </c>
      <c r="D1723" s="23">
        <v>2018</v>
      </c>
      <c r="E1723" s="6">
        <v>8</v>
      </c>
      <c r="F1723" s="6">
        <v>8</v>
      </c>
      <c r="G1723" t="s">
        <v>80</v>
      </c>
      <c r="H1723" t="s">
        <v>335</v>
      </c>
      <c r="Q1723" s="23" t="str">
        <f t="shared" si="50"/>
        <v/>
      </c>
    </row>
    <row r="1724" spans="1:17" x14ac:dyDescent="0.25">
      <c r="A1724" s="23">
        <v>1723</v>
      </c>
      <c r="B1724" s="1" t="str">
        <f t="shared" si="51"/>
        <v>2018_08_NWE@BUF</v>
      </c>
      <c r="C1724" s="23" t="s">
        <v>1</v>
      </c>
      <c r="D1724" s="23">
        <v>2018</v>
      </c>
      <c r="E1724" s="6">
        <v>8</v>
      </c>
      <c r="F1724" s="6">
        <v>8</v>
      </c>
      <c r="G1724" t="s">
        <v>66</v>
      </c>
      <c r="H1724" t="s">
        <v>332</v>
      </c>
      <c r="Q1724" s="23" t="str">
        <f t="shared" si="50"/>
        <v/>
      </c>
    </row>
    <row r="1725" spans="1:17" x14ac:dyDescent="0.25">
      <c r="A1725" s="23">
        <v>1724</v>
      </c>
      <c r="B1725" s="1" t="str">
        <f t="shared" si="51"/>
        <v>2018_09_OAK@SFO</v>
      </c>
      <c r="C1725" s="23" t="s">
        <v>1</v>
      </c>
      <c r="D1725" s="23">
        <v>2018</v>
      </c>
      <c r="E1725" s="6">
        <v>9</v>
      </c>
      <c r="F1725" s="6">
        <v>9</v>
      </c>
      <c r="G1725" t="s">
        <v>333</v>
      </c>
      <c r="H1725" t="s">
        <v>85</v>
      </c>
      <c r="Q1725" s="23" t="str">
        <f t="shared" si="50"/>
        <v/>
      </c>
    </row>
    <row r="1726" spans="1:17" x14ac:dyDescent="0.25">
      <c r="A1726" s="23">
        <v>1725</v>
      </c>
      <c r="B1726" s="1" t="str">
        <f t="shared" si="51"/>
        <v>2018_09_PIT@BAL</v>
      </c>
      <c r="C1726" s="23" t="s">
        <v>1</v>
      </c>
      <c r="D1726" s="23">
        <v>2018</v>
      </c>
      <c r="E1726" s="6">
        <v>9</v>
      </c>
      <c r="F1726" s="6">
        <v>9</v>
      </c>
      <c r="G1726" t="s">
        <v>65</v>
      </c>
      <c r="H1726" t="s">
        <v>87</v>
      </c>
      <c r="Q1726" s="23" t="str">
        <f t="shared" si="50"/>
        <v/>
      </c>
    </row>
    <row r="1727" spans="1:17" x14ac:dyDescent="0.25">
      <c r="A1727" s="23">
        <v>1726</v>
      </c>
      <c r="B1727" s="1" t="str">
        <f t="shared" si="51"/>
        <v>2018_09_CHI@BUF</v>
      </c>
      <c r="C1727" s="23" t="s">
        <v>1</v>
      </c>
      <c r="D1727" s="23">
        <v>2018</v>
      </c>
      <c r="E1727" s="6">
        <v>9</v>
      </c>
      <c r="F1727" s="6">
        <v>9</v>
      </c>
      <c r="G1727" t="s">
        <v>66</v>
      </c>
      <c r="H1727" t="s">
        <v>68</v>
      </c>
      <c r="Q1727" s="23" t="str">
        <f t="shared" si="50"/>
        <v/>
      </c>
    </row>
    <row r="1728" spans="1:17" x14ac:dyDescent="0.25">
      <c r="A1728" s="23">
        <v>1727</v>
      </c>
      <c r="B1728" s="1" t="str">
        <f t="shared" si="51"/>
        <v>2018_09_TBY@CAR</v>
      </c>
      <c r="C1728" s="23" t="s">
        <v>1</v>
      </c>
      <c r="D1728" s="23">
        <v>2018</v>
      </c>
      <c r="E1728" s="6">
        <v>9</v>
      </c>
      <c r="F1728" s="6">
        <v>9</v>
      </c>
      <c r="G1728" t="s">
        <v>67</v>
      </c>
      <c r="H1728" t="s">
        <v>334</v>
      </c>
      <c r="Q1728" s="23" t="str">
        <f t="shared" si="50"/>
        <v/>
      </c>
    </row>
    <row r="1729" spans="1:17" x14ac:dyDescent="0.25">
      <c r="A1729" s="23">
        <v>1728</v>
      </c>
      <c r="B1729" s="1" t="str">
        <f t="shared" si="51"/>
        <v>2018_09_KCY@CLE</v>
      </c>
      <c r="C1729" s="23" t="s">
        <v>1</v>
      </c>
      <c r="D1729" s="23">
        <v>2018</v>
      </c>
      <c r="E1729" s="6">
        <v>9</v>
      </c>
      <c r="F1729" s="6">
        <v>9</v>
      </c>
      <c r="G1729" t="s">
        <v>70</v>
      </c>
      <c r="H1729" t="s">
        <v>331</v>
      </c>
      <c r="Q1729" s="23" t="str">
        <f t="shared" si="50"/>
        <v/>
      </c>
    </row>
    <row r="1730" spans="1:17" x14ac:dyDescent="0.25">
      <c r="A1730" s="23">
        <v>1729</v>
      </c>
      <c r="B1730" s="1" t="str">
        <f t="shared" si="51"/>
        <v>2018_09_NYJ@MIA</v>
      </c>
      <c r="C1730" s="23" t="s">
        <v>1</v>
      </c>
      <c r="D1730" s="23">
        <v>2018</v>
      </c>
      <c r="E1730" s="6">
        <v>9</v>
      </c>
      <c r="F1730" s="6">
        <v>9</v>
      </c>
      <c r="G1730" t="s">
        <v>79</v>
      </c>
      <c r="H1730" t="s">
        <v>84</v>
      </c>
      <c r="Q1730" s="23" t="str">
        <f t="shared" si="50"/>
        <v/>
      </c>
    </row>
    <row r="1731" spans="1:17" x14ac:dyDescent="0.25">
      <c r="A1731" s="23">
        <v>1730</v>
      </c>
      <c r="B1731" s="1" t="str">
        <f t="shared" si="51"/>
        <v>2018_09_DET@MIN</v>
      </c>
      <c r="C1731" s="23" t="s">
        <v>1</v>
      </c>
      <c r="D1731" s="23">
        <v>2018</v>
      </c>
      <c r="E1731" s="6">
        <v>9</v>
      </c>
      <c r="F1731" s="6">
        <v>9</v>
      </c>
      <c r="G1731" t="s">
        <v>80</v>
      </c>
      <c r="H1731" t="s">
        <v>73</v>
      </c>
      <c r="Q1731" s="23" t="str">
        <f t="shared" ref="Q1731:Q1794" si="52">IF(OR(ISBLANK(M1731),ISBLANK(N1731),ISBLANK(L1731)),"",IF(L1731&gt;SUM(M1731:N1731),"U",IF(L1731&lt;SUM(M1731:N1731),"O","E")))</f>
        <v/>
      </c>
    </row>
    <row r="1732" spans="1:17" x14ac:dyDescent="0.25">
      <c r="A1732" s="23">
        <v>1731</v>
      </c>
      <c r="B1732" s="1" t="str">
        <f t="shared" ref="B1732:B1795" si="53">CONCATENATE(D1732,"_",IF(E1732&lt;10,CONCATENATE("0",E1732),E1732),"_",H1732,"@",G1732)</f>
        <v>2018_09_ATL@WAS</v>
      </c>
      <c r="C1732" s="23" t="s">
        <v>1</v>
      </c>
      <c r="D1732" s="23">
        <v>2018</v>
      </c>
      <c r="E1732" s="6">
        <v>9</v>
      </c>
      <c r="F1732" s="6">
        <v>9</v>
      </c>
      <c r="G1732" t="s">
        <v>94</v>
      </c>
      <c r="H1732" t="s">
        <v>20</v>
      </c>
      <c r="Q1732" s="23" t="str">
        <f t="shared" si="52"/>
        <v/>
      </c>
    </row>
    <row r="1733" spans="1:17" x14ac:dyDescent="0.25">
      <c r="A1733" s="23">
        <v>1732</v>
      </c>
      <c r="B1733" s="1" t="str">
        <f t="shared" si="53"/>
        <v>2018_09_HOU@DEN</v>
      </c>
      <c r="C1733" s="23" t="s">
        <v>1</v>
      </c>
      <c r="D1733" s="23">
        <v>2018</v>
      </c>
      <c r="E1733" s="6">
        <v>9</v>
      </c>
      <c r="F1733" s="6">
        <v>9</v>
      </c>
      <c r="G1733" t="s">
        <v>72</v>
      </c>
      <c r="H1733" t="s">
        <v>75</v>
      </c>
      <c r="Q1733" s="23" t="str">
        <f t="shared" si="52"/>
        <v/>
      </c>
    </row>
    <row r="1734" spans="1:17" x14ac:dyDescent="0.25">
      <c r="A1734" s="23">
        <v>1733</v>
      </c>
      <c r="B1734" s="1" t="str">
        <f t="shared" si="53"/>
        <v>2018_09_LAC@SEA</v>
      </c>
      <c r="C1734" s="23" t="s">
        <v>1</v>
      </c>
      <c r="D1734" s="23">
        <v>2018</v>
      </c>
      <c r="E1734" s="6">
        <v>9</v>
      </c>
      <c r="F1734" s="6">
        <v>9</v>
      </c>
      <c r="G1734" t="s">
        <v>89</v>
      </c>
      <c r="H1734" t="s">
        <v>122</v>
      </c>
      <c r="Q1734" s="23" t="str">
        <f t="shared" si="52"/>
        <v/>
      </c>
    </row>
    <row r="1735" spans="1:17" x14ac:dyDescent="0.25">
      <c r="A1735" s="23">
        <v>1734</v>
      </c>
      <c r="B1735" s="1" t="str">
        <f t="shared" si="53"/>
        <v>2018_09_LAR@NOR</v>
      </c>
      <c r="C1735" s="23" t="s">
        <v>1</v>
      </c>
      <c r="D1735" s="23">
        <v>2018</v>
      </c>
      <c r="E1735" s="6">
        <v>9</v>
      </c>
      <c r="F1735" s="6">
        <v>9</v>
      </c>
      <c r="G1735" t="s">
        <v>335</v>
      </c>
      <c r="H1735" t="s">
        <v>123</v>
      </c>
      <c r="Q1735" s="23" t="str">
        <f t="shared" si="52"/>
        <v/>
      </c>
    </row>
    <row r="1736" spans="1:17" x14ac:dyDescent="0.25">
      <c r="A1736" s="23">
        <v>1735</v>
      </c>
      <c r="B1736" s="1" t="str">
        <f t="shared" si="53"/>
        <v>2018_09_GBY@NWE</v>
      </c>
      <c r="C1736" s="23" t="s">
        <v>1</v>
      </c>
      <c r="D1736" s="23">
        <v>2018</v>
      </c>
      <c r="E1736" s="6">
        <v>9</v>
      </c>
      <c r="F1736" s="6">
        <v>9</v>
      </c>
      <c r="G1736" t="s">
        <v>332</v>
      </c>
      <c r="H1736" t="s">
        <v>330</v>
      </c>
      <c r="Q1736" s="23" t="str">
        <f t="shared" si="52"/>
        <v/>
      </c>
    </row>
    <row r="1737" spans="1:17" x14ac:dyDescent="0.25">
      <c r="A1737" s="23">
        <v>1736</v>
      </c>
      <c r="B1737" s="1" t="str">
        <f t="shared" si="53"/>
        <v>2018_09_TEN@DAL</v>
      </c>
      <c r="C1737" s="23" t="s">
        <v>1</v>
      </c>
      <c r="D1737" s="23">
        <v>2018</v>
      </c>
      <c r="E1737" s="6">
        <v>9</v>
      </c>
      <c r="F1737" s="6">
        <v>9</v>
      </c>
      <c r="G1737" t="s">
        <v>71</v>
      </c>
      <c r="H1737" t="s">
        <v>93</v>
      </c>
      <c r="Q1737" s="23" t="str">
        <f t="shared" si="52"/>
        <v/>
      </c>
    </row>
    <row r="1738" spans="1:17" x14ac:dyDescent="0.25">
      <c r="A1738" s="23">
        <v>1737</v>
      </c>
      <c r="B1738" s="1" t="str">
        <f t="shared" si="53"/>
        <v>2018_10_CAR@PIT</v>
      </c>
      <c r="C1738" s="23" t="s">
        <v>1</v>
      </c>
      <c r="D1738" s="23">
        <v>2018</v>
      </c>
      <c r="E1738" s="6">
        <v>10</v>
      </c>
      <c r="F1738" s="6">
        <v>10</v>
      </c>
      <c r="G1738" t="s">
        <v>87</v>
      </c>
      <c r="H1738" t="s">
        <v>67</v>
      </c>
      <c r="Q1738" s="23" t="str">
        <f t="shared" si="52"/>
        <v/>
      </c>
    </row>
    <row r="1739" spans="1:17" x14ac:dyDescent="0.25">
      <c r="A1739" s="23">
        <v>1738</v>
      </c>
      <c r="B1739" s="1" t="str">
        <f t="shared" si="53"/>
        <v>2018_10_ATL@CLE</v>
      </c>
      <c r="C1739" s="23" t="s">
        <v>1</v>
      </c>
      <c r="D1739" s="23">
        <v>2018</v>
      </c>
      <c r="E1739" s="6">
        <v>10</v>
      </c>
      <c r="F1739" s="6">
        <v>10</v>
      </c>
      <c r="G1739" t="s">
        <v>70</v>
      </c>
      <c r="H1739" t="s">
        <v>20</v>
      </c>
      <c r="Q1739" s="23" t="str">
        <f t="shared" si="52"/>
        <v/>
      </c>
    </row>
    <row r="1740" spans="1:17" x14ac:dyDescent="0.25">
      <c r="A1740" s="23">
        <v>1739</v>
      </c>
      <c r="B1740" s="1" t="str">
        <f t="shared" si="53"/>
        <v>2018_10_NOR@CIN</v>
      </c>
      <c r="C1740" s="23" t="s">
        <v>1</v>
      </c>
      <c r="D1740" s="23">
        <v>2018</v>
      </c>
      <c r="E1740" s="6">
        <v>10</v>
      </c>
      <c r="F1740" s="6">
        <v>10</v>
      </c>
      <c r="G1740" t="s">
        <v>69</v>
      </c>
      <c r="H1740" t="s">
        <v>335</v>
      </c>
      <c r="Q1740" s="23" t="str">
        <f t="shared" si="52"/>
        <v/>
      </c>
    </row>
    <row r="1741" spans="1:17" x14ac:dyDescent="0.25">
      <c r="A1741" s="23">
        <v>1740</v>
      </c>
      <c r="B1741" s="1" t="str">
        <f t="shared" si="53"/>
        <v>2018_10_DET@CHI</v>
      </c>
      <c r="C1741" s="23" t="s">
        <v>1</v>
      </c>
      <c r="D1741" s="23">
        <v>2018</v>
      </c>
      <c r="E1741" s="6">
        <v>10</v>
      </c>
      <c r="F1741" s="6">
        <v>10</v>
      </c>
      <c r="G1741" t="s">
        <v>68</v>
      </c>
      <c r="H1741" t="s">
        <v>73</v>
      </c>
      <c r="Q1741" s="23" t="str">
        <f t="shared" si="52"/>
        <v/>
      </c>
    </row>
    <row r="1742" spans="1:17" x14ac:dyDescent="0.25">
      <c r="A1742" s="23">
        <v>1741</v>
      </c>
      <c r="B1742" s="1" t="str">
        <f t="shared" si="53"/>
        <v>2018_10_MIA@GBY</v>
      </c>
      <c r="C1742" s="23" t="s">
        <v>1</v>
      </c>
      <c r="D1742" s="23">
        <v>2018</v>
      </c>
      <c r="E1742" s="6">
        <v>10</v>
      </c>
      <c r="F1742" s="6">
        <v>10</v>
      </c>
      <c r="G1742" t="s">
        <v>330</v>
      </c>
      <c r="H1742" t="s">
        <v>79</v>
      </c>
      <c r="Q1742" s="23" t="str">
        <f t="shared" si="52"/>
        <v/>
      </c>
    </row>
    <row r="1743" spans="1:17" x14ac:dyDescent="0.25">
      <c r="A1743" s="23">
        <v>1742</v>
      </c>
      <c r="B1743" s="1" t="str">
        <f t="shared" si="53"/>
        <v>2018_10_NWE@TEN</v>
      </c>
      <c r="C1743" s="23" t="s">
        <v>1</v>
      </c>
      <c r="D1743" s="23">
        <v>2018</v>
      </c>
      <c r="E1743" s="6">
        <v>10</v>
      </c>
      <c r="F1743" s="6">
        <v>10</v>
      </c>
      <c r="G1743" t="s">
        <v>93</v>
      </c>
      <c r="H1743" t="s">
        <v>332</v>
      </c>
      <c r="Q1743" s="23" t="str">
        <f t="shared" si="52"/>
        <v/>
      </c>
    </row>
    <row r="1744" spans="1:17" x14ac:dyDescent="0.25">
      <c r="A1744" s="23">
        <v>1743</v>
      </c>
      <c r="B1744" s="1" t="str">
        <f t="shared" si="53"/>
        <v>2018_10_WAS@TBY</v>
      </c>
      <c r="C1744" s="23" t="s">
        <v>1</v>
      </c>
      <c r="D1744" s="23">
        <v>2018</v>
      </c>
      <c r="E1744" s="6">
        <v>10</v>
      </c>
      <c r="F1744" s="6">
        <v>10</v>
      </c>
      <c r="G1744" t="s">
        <v>334</v>
      </c>
      <c r="H1744" t="s">
        <v>94</v>
      </c>
      <c r="Q1744" s="23" t="str">
        <f t="shared" si="52"/>
        <v/>
      </c>
    </row>
    <row r="1745" spans="1:17" x14ac:dyDescent="0.25">
      <c r="A1745" s="23">
        <v>1744</v>
      </c>
      <c r="B1745" s="1" t="str">
        <f t="shared" si="53"/>
        <v>2018_10_BUF@NYJ</v>
      </c>
      <c r="C1745" s="23" t="s">
        <v>1</v>
      </c>
      <c r="D1745" s="23">
        <v>2018</v>
      </c>
      <c r="E1745" s="6">
        <v>10</v>
      </c>
      <c r="F1745" s="6">
        <v>10</v>
      </c>
      <c r="G1745" t="s">
        <v>84</v>
      </c>
      <c r="H1745" t="s">
        <v>66</v>
      </c>
      <c r="Q1745" s="23" t="str">
        <f t="shared" si="52"/>
        <v/>
      </c>
    </row>
    <row r="1746" spans="1:17" x14ac:dyDescent="0.25">
      <c r="A1746" s="23">
        <v>1745</v>
      </c>
      <c r="B1746" s="1" t="str">
        <f t="shared" si="53"/>
        <v>2018_10_ARI@KCY</v>
      </c>
      <c r="C1746" s="23" t="s">
        <v>1</v>
      </c>
      <c r="D1746" s="23">
        <v>2018</v>
      </c>
      <c r="E1746" s="6">
        <v>10</v>
      </c>
      <c r="F1746" s="6">
        <v>10</v>
      </c>
      <c r="G1746" t="s">
        <v>331</v>
      </c>
      <c r="H1746" t="s">
        <v>64</v>
      </c>
      <c r="Q1746" s="23" t="str">
        <f t="shared" si="52"/>
        <v/>
      </c>
    </row>
    <row r="1747" spans="1:17" x14ac:dyDescent="0.25">
      <c r="A1747" s="23">
        <v>1746</v>
      </c>
      <c r="B1747" s="1" t="str">
        <f t="shared" si="53"/>
        <v>2018_10_JAX@IND</v>
      </c>
      <c r="C1747" s="23" t="s">
        <v>1</v>
      </c>
      <c r="D1747" s="23">
        <v>2018</v>
      </c>
      <c r="E1747" s="6">
        <v>10</v>
      </c>
      <c r="F1747" s="6">
        <v>10</v>
      </c>
      <c r="G1747" t="s">
        <v>76</v>
      </c>
      <c r="H1747" t="s">
        <v>77</v>
      </c>
      <c r="Q1747" s="23" t="str">
        <f t="shared" si="52"/>
        <v/>
      </c>
    </row>
    <row r="1748" spans="1:17" x14ac:dyDescent="0.25">
      <c r="A1748" s="23">
        <v>1747</v>
      </c>
      <c r="B1748" s="1" t="str">
        <f t="shared" si="53"/>
        <v>2018_10_LAC@OAK</v>
      </c>
      <c r="C1748" s="23" t="s">
        <v>1</v>
      </c>
      <c r="D1748" s="23">
        <v>2018</v>
      </c>
      <c r="E1748" s="6">
        <v>10</v>
      </c>
      <c r="F1748" s="6">
        <v>10</v>
      </c>
      <c r="G1748" t="s">
        <v>85</v>
      </c>
      <c r="H1748" t="s">
        <v>122</v>
      </c>
      <c r="Q1748" s="23" t="str">
        <f t="shared" si="52"/>
        <v/>
      </c>
    </row>
    <row r="1749" spans="1:17" x14ac:dyDescent="0.25">
      <c r="A1749" s="23">
        <v>1748</v>
      </c>
      <c r="B1749" s="1" t="str">
        <f t="shared" si="53"/>
        <v>2018_10_SEA@LAR</v>
      </c>
      <c r="C1749" s="23" t="s">
        <v>1</v>
      </c>
      <c r="D1749" s="23">
        <v>2018</v>
      </c>
      <c r="E1749" s="6">
        <v>10</v>
      </c>
      <c r="F1749" s="6">
        <v>10</v>
      </c>
      <c r="G1749" t="s">
        <v>123</v>
      </c>
      <c r="H1749" t="s">
        <v>89</v>
      </c>
      <c r="Q1749" s="23" t="str">
        <f t="shared" si="52"/>
        <v/>
      </c>
    </row>
    <row r="1750" spans="1:17" x14ac:dyDescent="0.25">
      <c r="A1750" s="23">
        <v>1749</v>
      </c>
      <c r="B1750" s="1" t="str">
        <f t="shared" si="53"/>
        <v>2018_10_DAL@PHI</v>
      </c>
      <c r="C1750" s="23" t="s">
        <v>1</v>
      </c>
      <c r="D1750" s="23">
        <v>2018</v>
      </c>
      <c r="E1750" s="6">
        <v>10</v>
      </c>
      <c r="F1750" s="6">
        <v>10</v>
      </c>
      <c r="G1750" t="s">
        <v>86</v>
      </c>
      <c r="H1750" t="s">
        <v>71</v>
      </c>
      <c r="Q1750" s="23" t="str">
        <f t="shared" si="52"/>
        <v/>
      </c>
    </row>
    <row r="1751" spans="1:17" x14ac:dyDescent="0.25">
      <c r="A1751" s="23">
        <v>1750</v>
      </c>
      <c r="B1751" s="1" t="str">
        <f t="shared" si="53"/>
        <v>2018_10_NYG@SFO</v>
      </c>
      <c r="C1751" s="23" t="s">
        <v>1</v>
      </c>
      <c r="D1751" s="23">
        <v>2018</v>
      </c>
      <c r="E1751" s="6">
        <v>10</v>
      </c>
      <c r="F1751" s="6">
        <v>10</v>
      </c>
      <c r="G1751" t="s">
        <v>333</v>
      </c>
      <c r="H1751" t="s">
        <v>83</v>
      </c>
      <c r="Q1751" s="23" t="str">
        <f t="shared" si="52"/>
        <v/>
      </c>
    </row>
    <row r="1752" spans="1:17" x14ac:dyDescent="0.25">
      <c r="A1752" s="23">
        <v>1751</v>
      </c>
      <c r="B1752" s="1" t="str">
        <f t="shared" si="53"/>
        <v>2018_11_GBY@SEA</v>
      </c>
      <c r="C1752" s="23" t="s">
        <v>1</v>
      </c>
      <c r="D1752" s="23">
        <v>2018</v>
      </c>
      <c r="E1752" s="6">
        <v>11</v>
      </c>
      <c r="F1752" s="6">
        <v>11</v>
      </c>
      <c r="G1752" t="s">
        <v>89</v>
      </c>
      <c r="H1752" t="s">
        <v>330</v>
      </c>
      <c r="Q1752" s="23" t="str">
        <f t="shared" si="52"/>
        <v/>
      </c>
    </row>
    <row r="1753" spans="1:17" x14ac:dyDescent="0.25">
      <c r="A1753" s="23">
        <v>1752</v>
      </c>
      <c r="B1753" s="1" t="str">
        <f t="shared" si="53"/>
        <v>2018_11_MIN@CHI</v>
      </c>
      <c r="C1753" s="23" t="s">
        <v>1</v>
      </c>
      <c r="D1753" s="23">
        <v>2018</v>
      </c>
      <c r="E1753" s="6">
        <v>11</v>
      </c>
      <c r="F1753" s="6">
        <v>11</v>
      </c>
      <c r="G1753" t="s">
        <v>68</v>
      </c>
      <c r="H1753" t="s">
        <v>80</v>
      </c>
      <c r="Q1753" s="23" t="str">
        <f t="shared" si="52"/>
        <v/>
      </c>
    </row>
    <row r="1754" spans="1:17" x14ac:dyDescent="0.25">
      <c r="A1754" s="23">
        <v>1753</v>
      </c>
      <c r="B1754" s="1" t="str">
        <f t="shared" si="53"/>
        <v>2018_11_CIN@BAL</v>
      </c>
      <c r="C1754" s="23" t="s">
        <v>1</v>
      </c>
      <c r="D1754" s="23">
        <v>2018</v>
      </c>
      <c r="E1754" s="6">
        <v>11</v>
      </c>
      <c r="F1754" s="6">
        <v>11</v>
      </c>
      <c r="G1754" t="s">
        <v>65</v>
      </c>
      <c r="H1754" t="s">
        <v>69</v>
      </c>
      <c r="Q1754" s="23" t="str">
        <f t="shared" si="52"/>
        <v/>
      </c>
    </row>
    <row r="1755" spans="1:17" x14ac:dyDescent="0.25">
      <c r="A1755" s="23">
        <v>1754</v>
      </c>
      <c r="B1755" s="1" t="str">
        <f t="shared" si="53"/>
        <v>2018_11_DAL@ATL</v>
      </c>
      <c r="C1755" s="23" t="s">
        <v>1</v>
      </c>
      <c r="D1755" s="23">
        <v>2018</v>
      </c>
      <c r="E1755" s="6">
        <v>11</v>
      </c>
      <c r="F1755" s="6">
        <v>11</v>
      </c>
      <c r="G1755" t="s">
        <v>20</v>
      </c>
      <c r="H1755" t="s">
        <v>71</v>
      </c>
      <c r="Q1755" s="23" t="str">
        <f t="shared" si="52"/>
        <v/>
      </c>
    </row>
    <row r="1756" spans="1:17" x14ac:dyDescent="0.25">
      <c r="A1756" s="23">
        <v>1755</v>
      </c>
      <c r="B1756" s="1" t="str">
        <f t="shared" si="53"/>
        <v>2018_11_CAR@DET</v>
      </c>
      <c r="C1756" s="23" t="s">
        <v>1</v>
      </c>
      <c r="D1756" s="23">
        <v>2018</v>
      </c>
      <c r="E1756" s="6">
        <v>11</v>
      </c>
      <c r="F1756" s="6">
        <v>11</v>
      </c>
      <c r="G1756" t="s">
        <v>73</v>
      </c>
      <c r="H1756" t="s">
        <v>67</v>
      </c>
      <c r="Q1756" s="23" t="str">
        <f t="shared" si="52"/>
        <v/>
      </c>
    </row>
    <row r="1757" spans="1:17" x14ac:dyDescent="0.25">
      <c r="A1757" s="23">
        <v>1756</v>
      </c>
      <c r="B1757" s="1" t="str">
        <f t="shared" si="53"/>
        <v>2018_11_PHI@NOR</v>
      </c>
      <c r="C1757" s="23" t="s">
        <v>1</v>
      </c>
      <c r="D1757" s="23">
        <v>2018</v>
      </c>
      <c r="E1757" s="6">
        <v>11</v>
      </c>
      <c r="F1757" s="6">
        <v>11</v>
      </c>
      <c r="G1757" t="s">
        <v>335</v>
      </c>
      <c r="H1757" t="s">
        <v>86</v>
      </c>
      <c r="Q1757" s="23" t="str">
        <f t="shared" si="52"/>
        <v/>
      </c>
    </row>
    <row r="1758" spans="1:17" x14ac:dyDescent="0.25">
      <c r="A1758" s="23">
        <v>1757</v>
      </c>
      <c r="B1758" s="1" t="str">
        <f t="shared" si="53"/>
        <v>2018_11_HOU@WAS</v>
      </c>
      <c r="C1758" s="23" t="s">
        <v>1</v>
      </c>
      <c r="D1758" s="23">
        <v>2018</v>
      </c>
      <c r="E1758" s="6">
        <v>11</v>
      </c>
      <c r="F1758" s="6">
        <v>11</v>
      </c>
      <c r="G1758" t="s">
        <v>94</v>
      </c>
      <c r="H1758" t="s">
        <v>75</v>
      </c>
      <c r="Q1758" s="23" t="str">
        <f t="shared" si="52"/>
        <v/>
      </c>
    </row>
    <row r="1759" spans="1:17" x14ac:dyDescent="0.25">
      <c r="A1759" s="23">
        <v>1758</v>
      </c>
      <c r="B1759" s="1" t="str">
        <f t="shared" si="53"/>
        <v>2018_11_TBY@NYG</v>
      </c>
      <c r="C1759" s="23" t="s">
        <v>1</v>
      </c>
      <c r="D1759" s="23">
        <v>2018</v>
      </c>
      <c r="E1759" s="6">
        <v>11</v>
      </c>
      <c r="F1759" s="6">
        <v>11</v>
      </c>
      <c r="G1759" t="s">
        <v>83</v>
      </c>
      <c r="H1759" t="s">
        <v>334</v>
      </c>
      <c r="Q1759" s="23" t="str">
        <f t="shared" si="52"/>
        <v/>
      </c>
    </row>
    <row r="1760" spans="1:17" x14ac:dyDescent="0.25">
      <c r="A1760" s="23">
        <v>1759</v>
      </c>
      <c r="B1760" s="1" t="str">
        <f t="shared" si="53"/>
        <v>2018_11_TEN@IND</v>
      </c>
      <c r="C1760" s="23" t="s">
        <v>1</v>
      </c>
      <c r="D1760" s="23">
        <v>2018</v>
      </c>
      <c r="E1760" s="6">
        <v>11</v>
      </c>
      <c r="F1760" s="6">
        <v>11</v>
      </c>
      <c r="G1760" t="s">
        <v>76</v>
      </c>
      <c r="H1760" t="s">
        <v>93</v>
      </c>
      <c r="Q1760" s="23" t="str">
        <f t="shared" si="52"/>
        <v/>
      </c>
    </row>
    <row r="1761" spans="1:17" x14ac:dyDescent="0.25">
      <c r="A1761" s="23">
        <v>1760</v>
      </c>
      <c r="B1761" s="1" t="str">
        <f t="shared" si="53"/>
        <v>2018_11_OAK@ARI</v>
      </c>
      <c r="C1761" s="23" t="s">
        <v>1</v>
      </c>
      <c r="D1761" s="23">
        <v>2018</v>
      </c>
      <c r="E1761" s="6">
        <v>11</v>
      </c>
      <c r="F1761" s="6">
        <v>11</v>
      </c>
      <c r="G1761" t="s">
        <v>64</v>
      </c>
      <c r="H1761" t="s">
        <v>85</v>
      </c>
      <c r="Q1761" s="23" t="str">
        <f t="shared" si="52"/>
        <v/>
      </c>
    </row>
    <row r="1762" spans="1:17" x14ac:dyDescent="0.25">
      <c r="A1762" s="23">
        <v>1761</v>
      </c>
      <c r="B1762" s="1" t="str">
        <f t="shared" si="53"/>
        <v>2018_11_DEN@LAC</v>
      </c>
      <c r="C1762" s="23" t="s">
        <v>1</v>
      </c>
      <c r="D1762" s="23">
        <v>2018</v>
      </c>
      <c r="E1762" s="6">
        <v>11</v>
      </c>
      <c r="F1762" s="6">
        <v>11</v>
      </c>
      <c r="G1762" t="s">
        <v>122</v>
      </c>
      <c r="H1762" t="s">
        <v>72</v>
      </c>
      <c r="Q1762" s="23" t="str">
        <f t="shared" si="52"/>
        <v/>
      </c>
    </row>
    <row r="1763" spans="1:17" x14ac:dyDescent="0.25">
      <c r="A1763" s="23">
        <v>1762</v>
      </c>
      <c r="B1763" s="1" t="str">
        <f t="shared" si="53"/>
        <v>2018_11_PIT@JAX</v>
      </c>
      <c r="C1763" s="23" t="s">
        <v>1</v>
      </c>
      <c r="D1763" s="23">
        <v>2018</v>
      </c>
      <c r="E1763" s="6">
        <v>11</v>
      </c>
      <c r="F1763" s="6">
        <v>11</v>
      </c>
      <c r="G1763" t="s">
        <v>77</v>
      </c>
      <c r="H1763" t="s">
        <v>87</v>
      </c>
      <c r="Q1763" s="23" t="str">
        <f t="shared" si="52"/>
        <v/>
      </c>
    </row>
    <row r="1764" spans="1:17" x14ac:dyDescent="0.25">
      <c r="A1764" s="23">
        <v>1763</v>
      </c>
      <c r="B1764" s="1" t="str">
        <f t="shared" si="53"/>
        <v>2018_11_KCY@LAR</v>
      </c>
      <c r="C1764" s="23" t="s">
        <v>1</v>
      </c>
      <c r="D1764" s="23">
        <v>2018</v>
      </c>
      <c r="E1764" s="6">
        <v>11</v>
      </c>
      <c r="F1764" s="6">
        <v>11</v>
      </c>
      <c r="G1764" t="s">
        <v>123</v>
      </c>
      <c r="H1764" t="s">
        <v>331</v>
      </c>
      <c r="Q1764" s="23" t="str">
        <f t="shared" si="52"/>
        <v/>
      </c>
    </row>
    <row r="1765" spans="1:17" x14ac:dyDescent="0.25">
      <c r="A1765" s="23">
        <v>1764</v>
      </c>
      <c r="B1765" s="1" t="str">
        <f t="shared" si="53"/>
        <v>2018_12_CHI@DET</v>
      </c>
      <c r="C1765" s="23" t="s">
        <v>1</v>
      </c>
      <c r="D1765" s="23">
        <v>2018</v>
      </c>
      <c r="E1765" s="6">
        <v>12</v>
      </c>
      <c r="F1765" s="6">
        <v>12</v>
      </c>
      <c r="G1765" t="s">
        <v>73</v>
      </c>
      <c r="H1765" t="s">
        <v>68</v>
      </c>
      <c r="Q1765" s="23" t="str">
        <f t="shared" si="52"/>
        <v/>
      </c>
    </row>
    <row r="1766" spans="1:17" x14ac:dyDescent="0.25">
      <c r="A1766" s="23">
        <v>1765</v>
      </c>
      <c r="B1766" s="1" t="str">
        <f t="shared" si="53"/>
        <v>2018_12_WAS@DAL</v>
      </c>
      <c r="C1766" s="23" t="s">
        <v>1</v>
      </c>
      <c r="D1766" s="23">
        <v>2018</v>
      </c>
      <c r="E1766" s="6">
        <v>12</v>
      </c>
      <c r="F1766" s="6">
        <v>12</v>
      </c>
      <c r="G1766" t="s">
        <v>71</v>
      </c>
      <c r="H1766" t="s">
        <v>94</v>
      </c>
      <c r="Q1766" s="23" t="str">
        <f t="shared" si="52"/>
        <v/>
      </c>
    </row>
    <row r="1767" spans="1:17" x14ac:dyDescent="0.25">
      <c r="A1767" s="23">
        <v>1766</v>
      </c>
      <c r="B1767" s="1" t="str">
        <f t="shared" si="53"/>
        <v>2018_12_ATL@NOR</v>
      </c>
      <c r="C1767" s="23" t="s">
        <v>1</v>
      </c>
      <c r="D1767" s="23">
        <v>2018</v>
      </c>
      <c r="E1767" s="6">
        <v>12</v>
      </c>
      <c r="F1767" s="6">
        <v>12</v>
      </c>
      <c r="G1767" t="s">
        <v>335</v>
      </c>
      <c r="H1767" t="s">
        <v>20</v>
      </c>
      <c r="Q1767" s="23" t="str">
        <f t="shared" si="52"/>
        <v/>
      </c>
    </row>
    <row r="1768" spans="1:17" x14ac:dyDescent="0.25">
      <c r="A1768" s="23">
        <v>1767</v>
      </c>
      <c r="B1768" s="1" t="str">
        <f t="shared" si="53"/>
        <v>2018_12_NYG@PHI</v>
      </c>
      <c r="C1768" s="23" t="s">
        <v>1</v>
      </c>
      <c r="D1768" s="23">
        <v>2018</v>
      </c>
      <c r="E1768" s="6">
        <v>12</v>
      </c>
      <c r="F1768" s="6">
        <v>12</v>
      </c>
      <c r="G1768" t="s">
        <v>86</v>
      </c>
      <c r="H1768" t="s">
        <v>83</v>
      </c>
      <c r="Q1768" s="23" t="str">
        <f t="shared" si="52"/>
        <v/>
      </c>
    </row>
    <row r="1769" spans="1:17" x14ac:dyDescent="0.25">
      <c r="A1769" s="23">
        <v>1768</v>
      </c>
      <c r="B1769" s="1" t="str">
        <f t="shared" si="53"/>
        <v>2018_12_NWE@NYJ</v>
      </c>
      <c r="C1769" s="23" t="s">
        <v>1</v>
      </c>
      <c r="D1769" s="23">
        <v>2018</v>
      </c>
      <c r="E1769" s="6">
        <v>12</v>
      </c>
      <c r="F1769" s="6">
        <v>12</v>
      </c>
      <c r="G1769" t="s">
        <v>84</v>
      </c>
      <c r="H1769" t="s">
        <v>332</v>
      </c>
      <c r="Q1769" s="23" t="str">
        <f t="shared" si="52"/>
        <v/>
      </c>
    </row>
    <row r="1770" spans="1:17" x14ac:dyDescent="0.25">
      <c r="A1770" s="23">
        <v>1769</v>
      </c>
      <c r="B1770" s="1" t="str">
        <f t="shared" si="53"/>
        <v>2018_12_MIA@IND</v>
      </c>
      <c r="C1770" s="23" t="s">
        <v>1</v>
      </c>
      <c r="D1770" s="23">
        <v>2018</v>
      </c>
      <c r="E1770" s="6">
        <v>12</v>
      </c>
      <c r="F1770" s="6">
        <v>12</v>
      </c>
      <c r="G1770" t="s">
        <v>76</v>
      </c>
      <c r="H1770" t="s">
        <v>79</v>
      </c>
      <c r="Q1770" s="23" t="str">
        <f t="shared" si="52"/>
        <v/>
      </c>
    </row>
    <row r="1771" spans="1:17" x14ac:dyDescent="0.25">
      <c r="A1771" s="23">
        <v>1770</v>
      </c>
      <c r="B1771" s="1" t="str">
        <f t="shared" si="53"/>
        <v>2018_12_CLE@CIN</v>
      </c>
      <c r="C1771" s="23" t="s">
        <v>1</v>
      </c>
      <c r="D1771" s="23">
        <v>2018</v>
      </c>
      <c r="E1771" s="6">
        <v>12</v>
      </c>
      <c r="F1771" s="6">
        <v>12</v>
      </c>
      <c r="G1771" t="s">
        <v>69</v>
      </c>
      <c r="H1771" t="s">
        <v>70</v>
      </c>
      <c r="Q1771" s="23" t="str">
        <f t="shared" si="52"/>
        <v/>
      </c>
    </row>
    <row r="1772" spans="1:17" x14ac:dyDescent="0.25">
      <c r="A1772" s="23">
        <v>1771</v>
      </c>
      <c r="B1772" s="1" t="str">
        <f t="shared" si="53"/>
        <v>2018_12_SEA@CAR</v>
      </c>
      <c r="C1772" s="23" t="s">
        <v>1</v>
      </c>
      <c r="D1772" s="23">
        <v>2018</v>
      </c>
      <c r="E1772" s="6">
        <v>12</v>
      </c>
      <c r="F1772" s="6">
        <v>12</v>
      </c>
      <c r="G1772" t="s">
        <v>67</v>
      </c>
      <c r="H1772" t="s">
        <v>89</v>
      </c>
      <c r="Q1772" s="23" t="str">
        <f t="shared" si="52"/>
        <v/>
      </c>
    </row>
    <row r="1773" spans="1:17" x14ac:dyDescent="0.25">
      <c r="A1773" s="23">
        <v>1772</v>
      </c>
      <c r="B1773" s="1" t="str">
        <f t="shared" si="53"/>
        <v>2018_12_JAX@BUF</v>
      </c>
      <c r="C1773" s="23" t="s">
        <v>1</v>
      </c>
      <c r="D1773" s="23">
        <v>2018</v>
      </c>
      <c r="E1773" s="6">
        <v>12</v>
      </c>
      <c r="F1773" s="6">
        <v>12</v>
      </c>
      <c r="G1773" t="s">
        <v>66</v>
      </c>
      <c r="H1773" t="s">
        <v>77</v>
      </c>
      <c r="Q1773" s="23" t="str">
        <f t="shared" si="52"/>
        <v/>
      </c>
    </row>
    <row r="1774" spans="1:17" x14ac:dyDescent="0.25">
      <c r="A1774" s="23">
        <v>1773</v>
      </c>
      <c r="B1774" s="1" t="str">
        <f t="shared" si="53"/>
        <v>2018_12_SFO@TBY</v>
      </c>
      <c r="C1774" s="23" t="s">
        <v>1</v>
      </c>
      <c r="D1774" s="23">
        <v>2018</v>
      </c>
      <c r="E1774" s="6">
        <v>12</v>
      </c>
      <c r="F1774" s="6">
        <v>12</v>
      </c>
      <c r="G1774" t="s">
        <v>334</v>
      </c>
      <c r="H1774" t="s">
        <v>333</v>
      </c>
      <c r="Q1774" s="23" t="str">
        <f t="shared" si="52"/>
        <v/>
      </c>
    </row>
    <row r="1775" spans="1:17" x14ac:dyDescent="0.25">
      <c r="A1775" s="23">
        <v>1774</v>
      </c>
      <c r="B1775" s="1" t="str">
        <f t="shared" si="53"/>
        <v>2018_12_OAK@BAL</v>
      </c>
      <c r="C1775" s="23" t="s">
        <v>1</v>
      </c>
      <c r="D1775" s="23">
        <v>2018</v>
      </c>
      <c r="E1775" s="6">
        <v>12</v>
      </c>
      <c r="F1775" s="6">
        <v>12</v>
      </c>
      <c r="G1775" t="s">
        <v>65</v>
      </c>
      <c r="H1775" t="s">
        <v>85</v>
      </c>
      <c r="Q1775" s="23" t="str">
        <f t="shared" si="52"/>
        <v/>
      </c>
    </row>
    <row r="1776" spans="1:17" x14ac:dyDescent="0.25">
      <c r="A1776" s="23">
        <v>1775</v>
      </c>
      <c r="B1776" s="1" t="str">
        <f t="shared" si="53"/>
        <v>2018_12_ARI@LAC</v>
      </c>
      <c r="C1776" s="23" t="s">
        <v>1</v>
      </c>
      <c r="D1776" s="23">
        <v>2018</v>
      </c>
      <c r="E1776" s="6">
        <v>12</v>
      </c>
      <c r="F1776" s="6">
        <v>12</v>
      </c>
      <c r="G1776" t="s">
        <v>122</v>
      </c>
      <c r="H1776" t="s">
        <v>64</v>
      </c>
      <c r="Q1776" s="23" t="str">
        <f t="shared" si="52"/>
        <v/>
      </c>
    </row>
    <row r="1777" spans="1:17" x14ac:dyDescent="0.25">
      <c r="A1777" s="23">
        <v>1776</v>
      </c>
      <c r="B1777" s="1" t="str">
        <f t="shared" si="53"/>
        <v>2018_12_PIT@DEN</v>
      </c>
      <c r="C1777" s="23" t="s">
        <v>1</v>
      </c>
      <c r="D1777" s="23">
        <v>2018</v>
      </c>
      <c r="E1777" s="6">
        <v>12</v>
      </c>
      <c r="F1777" s="6">
        <v>12</v>
      </c>
      <c r="G1777" t="s">
        <v>72</v>
      </c>
      <c r="H1777" t="s">
        <v>87</v>
      </c>
      <c r="Q1777" s="23" t="str">
        <f t="shared" si="52"/>
        <v/>
      </c>
    </row>
    <row r="1778" spans="1:17" x14ac:dyDescent="0.25">
      <c r="A1778" s="23">
        <v>1777</v>
      </c>
      <c r="B1778" s="1" t="str">
        <f t="shared" si="53"/>
        <v>2018_12_GBY@MIN</v>
      </c>
      <c r="C1778" s="23" t="s">
        <v>1</v>
      </c>
      <c r="D1778" s="23">
        <v>2018</v>
      </c>
      <c r="E1778" s="6">
        <v>12</v>
      </c>
      <c r="F1778" s="6">
        <v>12</v>
      </c>
      <c r="G1778" t="s">
        <v>80</v>
      </c>
      <c r="H1778" t="s">
        <v>330</v>
      </c>
      <c r="Q1778" s="23" t="str">
        <f t="shared" si="52"/>
        <v/>
      </c>
    </row>
    <row r="1779" spans="1:17" x14ac:dyDescent="0.25">
      <c r="A1779" s="23">
        <v>1778</v>
      </c>
      <c r="B1779" s="1" t="str">
        <f t="shared" si="53"/>
        <v>2018_12_TEN@HOU</v>
      </c>
      <c r="C1779" s="23" t="s">
        <v>1</v>
      </c>
      <c r="D1779" s="23">
        <v>2018</v>
      </c>
      <c r="E1779" s="6">
        <v>12</v>
      </c>
      <c r="F1779" s="6">
        <v>12</v>
      </c>
      <c r="G1779" t="s">
        <v>75</v>
      </c>
      <c r="H1779" t="s">
        <v>93</v>
      </c>
      <c r="Q1779" s="23" t="str">
        <f t="shared" si="52"/>
        <v/>
      </c>
    </row>
    <row r="1780" spans="1:17" x14ac:dyDescent="0.25">
      <c r="A1780" s="23">
        <v>1779</v>
      </c>
      <c r="B1780" s="1" t="str">
        <f t="shared" si="53"/>
        <v>2018_13_NOR@DAL</v>
      </c>
      <c r="C1780" s="23" t="s">
        <v>1</v>
      </c>
      <c r="D1780" s="23">
        <v>2018</v>
      </c>
      <c r="E1780" s="6">
        <v>13</v>
      </c>
      <c r="F1780" s="6">
        <v>13</v>
      </c>
      <c r="G1780" t="s">
        <v>71</v>
      </c>
      <c r="H1780" t="s">
        <v>335</v>
      </c>
      <c r="Q1780" s="23" t="str">
        <f t="shared" si="52"/>
        <v/>
      </c>
    </row>
    <row r="1781" spans="1:17" x14ac:dyDescent="0.25">
      <c r="A1781" s="23">
        <v>1780</v>
      </c>
      <c r="B1781" s="1" t="str">
        <f t="shared" si="53"/>
        <v>2018_13_BAL@ATL</v>
      </c>
      <c r="C1781" s="23" t="s">
        <v>1</v>
      </c>
      <c r="D1781" s="23">
        <v>2018</v>
      </c>
      <c r="E1781" s="6">
        <v>13</v>
      </c>
      <c r="F1781" s="6">
        <v>13</v>
      </c>
      <c r="G1781" t="s">
        <v>20</v>
      </c>
      <c r="H1781" t="s">
        <v>65</v>
      </c>
      <c r="Q1781" s="23" t="str">
        <f t="shared" si="52"/>
        <v/>
      </c>
    </row>
    <row r="1782" spans="1:17" x14ac:dyDescent="0.25">
      <c r="A1782" s="23">
        <v>1781</v>
      </c>
      <c r="B1782" s="1" t="str">
        <f t="shared" si="53"/>
        <v>2018_13_DEN@CIN</v>
      </c>
      <c r="C1782" s="23" t="s">
        <v>1</v>
      </c>
      <c r="D1782" s="23">
        <v>2018</v>
      </c>
      <c r="E1782" s="6">
        <v>13</v>
      </c>
      <c r="F1782" s="6">
        <v>13</v>
      </c>
      <c r="G1782" t="s">
        <v>69</v>
      </c>
      <c r="H1782" t="s">
        <v>72</v>
      </c>
      <c r="Q1782" s="23" t="str">
        <f t="shared" si="52"/>
        <v/>
      </c>
    </row>
    <row r="1783" spans="1:17" x14ac:dyDescent="0.25">
      <c r="A1783" s="23">
        <v>1782</v>
      </c>
      <c r="B1783" s="1" t="str">
        <f t="shared" si="53"/>
        <v>2018_13_CAR@TBY</v>
      </c>
      <c r="C1783" s="23" t="s">
        <v>1</v>
      </c>
      <c r="D1783" s="23">
        <v>2018</v>
      </c>
      <c r="E1783" s="6">
        <v>13</v>
      </c>
      <c r="F1783" s="6">
        <v>13</v>
      </c>
      <c r="G1783" t="s">
        <v>334</v>
      </c>
      <c r="H1783" t="s">
        <v>67</v>
      </c>
      <c r="Q1783" s="23" t="str">
        <f t="shared" si="52"/>
        <v/>
      </c>
    </row>
    <row r="1784" spans="1:17" x14ac:dyDescent="0.25">
      <c r="A1784" s="23">
        <v>1783</v>
      </c>
      <c r="B1784" s="1" t="str">
        <f t="shared" si="53"/>
        <v>2018_13_LAC@PIT</v>
      </c>
      <c r="C1784" s="23" t="s">
        <v>1</v>
      </c>
      <c r="D1784" s="23">
        <v>2018</v>
      </c>
      <c r="E1784" s="6">
        <v>13</v>
      </c>
      <c r="F1784" s="6">
        <v>13</v>
      </c>
      <c r="G1784" t="s">
        <v>87</v>
      </c>
      <c r="H1784" t="s">
        <v>122</v>
      </c>
      <c r="Q1784" s="23" t="str">
        <f t="shared" si="52"/>
        <v/>
      </c>
    </row>
    <row r="1785" spans="1:17" x14ac:dyDescent="0.25">
      <c r="A1785" s="23">
        <v>1784</v>
      </c>
      <c r="B1785" s="1" t="str">
        <f t="shared" si="53"/>
        <v>2018_13_CHI@NYG</v>
      </c>
      <c r="C1785" s="23" t="s">
        <v>1</v>
      </c>
      <c r="D1785" s="23">
        <v>2018</v>
      </c>
      <c r="E1785" s="6">
        <v>13</v>
      </c>
      <c r="F1785" s="6">
        <v>13</v>
      </c>
      <c r="G1785" t="s">
        <v>83</v>
      </c>
      <c r="H1785" t="s">
        <v>68</v>
      </c>
      <c r="Q1785" s="23" t="str">
        <f t="shared" si="52"/>
        <v/>
      </c>
    </row>
    <row r="1786" spans="1:17" x14ac:dyDescent="0.25">
      <c r="A1786" s="23">
        <v>1785</v>
      </c>
      <c r="B1786" s="1" t="str">
        <f t="shared" si="53"/>
        <v>2018_13_BUF@MIA</v>
      </c>
      <c r="C1786" s="23" t="s">
        <v>1</v>
      </c>
      <c r="D1786" s="23">
        <v>2018</v>
      </c>
      <c r="E1786" s="6">
        <v>13</v>
      </c>
      <c r="F1786" s="6">
        <v>13</v>
      </c>
      <c r="G1786" t="s">
        <v>79</v>
      </c>
      <c r="H1786" t="s">
        <v>66</v>
      </c>
      <c r="Q1786" s="23" t="str">
        <f t="shared" si="52"/>
        <v/>
      </c>
    </row>
    <row r="1787" spans="1:17" x14ac:dyDescent="0.25">
      <c r="A1787" s="23">
        <v>1786</v>
      </c>
      <c r="B1787" s="1" t="str">
        <f t="shared" si="53"/>
        <v>2018_13_LAR@DET</v>
      </c>
      <c r="C1787" s="23" t="s">
        <v>1</v>
      </c>
      <c r="D1787" s="23">
        <v>2018</v>
      </c>
      <c r="E1787" s="6">
        <v>13</v>
      </c>
      <c r="F1787" s="6">
        <v>13</v>
      </c>
      <c r="G1787" t="s">
        <v>73</v>
      </c>
      <c r="H1787" t="s">
        <v>123</v>
      </c>
      <c r="Q1787" s="23" t="str">
        <f t="shared" si="52"/>
        <v/>
      </c>
    </row>
    <row r="1788" spans="1:17" x14ac:dyDescent="0.25">
      <c r="A1788" s="23">
        <v>1787</v>
      </c>
      <c r="B1788" s="1" t="str">
        <f t="shared" si="53"/>
        <v>2018_13_ARI@GBY</v>
      </c>
      <c r="C1788" s="23" t="s">
        <v>1</v>
      </c>
      <c r="D1788" s="23">
        <v>2018</v>
      </c>
      <c r="E1788" s="6">
        <v>13</v>
      </c>
      <c r="F1788" s="6">
        <v>13</v>
      </c>
      <c r="G1788" t="s">
        <v>330</v>
      </c>
      <c r="H1788" t="s">
        <v>64</v>
      </c>
      <c r="Q1788" s="23" t="str">
        <f t="shared" si="52"/>
        <v/>
      </c>
    </row>
    <row r="1789" spans="1:17" x14ac:dyDescent="0.25">
      <c r="A1789" s="23">
        <v>1788</v>
      </c>
      <c r="B1789" s="1" t="str">
        <f t="shared" si="53"/>
        <v>2018_13_CLE@HOU</v>
      </c>
      <c r="C1789" s="23" t="s">
        <v>1</v>
      </c>
      <c r="D1789" s="23">
        <v>2018</v>
      </c>
      <c r="E1789" s="6">
        <v>13</v>
      </c>
      <c r="F1789" s="6">
        <v>13</v>
      </c>
      <c r="G1789" t="s">
        <v>75</v>
      </c>
      <c r="H1789" t="s">
        <v>70</v>
      </c>
      <c r="Q1789" s="23" t="str">
        <f t="shared" si="52"/>
        <v/>
      </c>
    </row>
    <row r="1790" spans="1:17" x14ac:dyDescent="0.25">
      <c r="A1790" s="23">
        <v>1789</v>
      </c>
      <c r="B1790" s="1" t="str">
        <f t="shared" si="53"/>
        <v>2018_13_IND@JAX</v>
      </c>
      <c r="C1790" s="23" t="s">
        <v>1</v>
      </c>
      <c r="D1790" s="23">
        <v>2018</v>
      </c>
      <c r="E1790" s="6">
        <v>13</v>
      </c>
      <c r="F1790" s="6">
        <v>13</v>
      </c>
      <c r="G1790" t="s">
        <v>77</v>
      </c>
      <c r="H1790" t="s">
        <v>76</v>
      </c>
      <c r="Q1790" s="23" t="str">
        <f t="shared" si="52"/>
        <v/>
      </c>
    </row>
    <row r="1791" spans="1:17" x14ac:dyDescent="0.25">
      <c r="A1791" s="23">
        <v>1790</v>
      </c>
      <c r="B1791" s="1" t="str">
        <f t="shared" si="53"/>
        <v>2018_13_NYJ@TEN</v>
      </c>
      <c r="C1791" s="23" t="s">
        <v>1</v>
      </c>
      <c r="D1791" s="23">
        <v>2018</v>
      </c>
      <c r="E1791" s="6">
        <v>13</v>
      </c>
      <c r="F1791" s="6">
        <v>13</v>
      </c>
      <c r="G1791" t="s">
        <v>93</v>
      </c>
      <c r="H1791" t="s">
        <v>84</v>
      </c>
      <c r="Q1791" s="23" t="str">
        <f t="shared" si="52"/>
        <v/>
      </c>
    </row>
    <row r="1792" spans="1:17" x14ac:dyDescent="0.25">
      <c r="A1792" s="23">
        <v>1791</v>
      </c>
      <c r="B1792" s="1" t="str">
        <f t="shared" si="53"/>
        <v>2018_13_KCY@OAK</v>
      </c>
      <c r="C1792" s="23" t="s">
        <v>1</v>
      </c>
      <c r="D1792" s="23">
        <v>2018</v>
      </c>
      <c r="E1792" s="6">
        <v>13</v>
      </c>
      <c r="F1792" s="6">
        <v>13</v>
      </c>
      <c r="G1792" t="s">
        <v>85</v>
      </c>
      <c r="H1792" t="s">
        <v>331</v>
      </c>
      <c r="Q1792" s="23" t="str">
        <f t="shared" si="52"/>
        <v/>
      </c>
    </row>
    <row r="1793" spans="1:17" x14ac:dyDescent="0.25">
      <c r="A1793" s="23">
        <v>1792</v>
      </c>
      <c r="B1793" s="1" t="str">
        <f t="shared" si="53"/>
        <v>2018_13_MIN@NWE</v>
      </c>
      <c r="C1793" s="23" t="s">
        <v>1</v>
      </c>
      <c r="D1793" s="23">
        <v>2018</v>
      </c>
      <c r="E1793" s="6">
        <v>13</v>
      </c>
      <c r="F1793" s="6">
        <v>13</v>
      </c>
      <c r="G1793" t="s">
        <v>332</v>
      </c>
      <c r="H1793" t="s">
        <v>80</v>
      </c>
      <c r="Q1793" s="23" t="str">
        <f t="shared" si="52"/>
        <v/>
      </c>
    </row>
    <row r="1794" spans="1:17" x14ac:dyDescent="0.25">
      <c r="A1794" s="23">
        <v>1793</v>
      </c>
      <c r="B1794" s="1" t="str">
        <f t="shared" si="53"/>
        <v>2018_13_SFO@SEA</v>
      </c>
      <c r="C1794" s="23" t="s">
        <v>1</v>
      </c>
      <c r="D1794" s="23">
        <v>2018</v>
      </c>
      <c r="E1794" s="6">
        <v>13</v>
      </c>
      <c r="F1794" s="6">
        <v>13</v>
      </c>
      <c r="G1794" t="s">
        <v>89</v>
      </c>
      <c r="H1794" t="s">
        <v>333</v>
      </c>
      <c r="Q1794" s="23" t="str">
        <f t="shared" si="52"/>
        <v/>
      </c>
    </row>
    <row r="1795" spans="1:17" x14ac:dyDescent="0.25">
      <c r="A1795" s="23">
        <v>1794</v>
      </c>
      <c r="B1795" s="1" t="str">
        <f t="shared" si="53"/>
        <v>2018_13_WAS@PHI</v>
      </c>
      <c r="C1795" s="23" t="s">
        <v>1</v>
      </c>
      <c r="D1795" s="23">
        <v>2018</v>
      </c>
      <c r="E1795" s="6">
        <v>13</v>
      </c>
      <c r="F1795" s="6">
        <v>13</v>
      </c>
      <c r="G1795" t="s">
        <v>86</v>
      </c>
      <c r="H1795" t="s">
        <v>94</v>
      </c>
      <c r="Q1795" s="23" t="str">
        <f t="shared" ref="Q1795:Q1858" si="54">IF(OR(ISBLANK(M1795),ISBLANK(N1795),ISBLANK(L1795)),"",IF(L1795&gt;SUM(M1795:N1795),"U",IF(L1795&lt;SUM(M1795:N1795),"O","E")))</f>
        <v/>
      </c>
    </row>
    <row r="1796" spans="1:17" x14ac:dyDescent="0.25">
      <c r="A1796" s="23">
        <v>1795</v>
      </c>
      <c r="B1796" s="1" t="str">
        <f t="shared" ref="B1796:B1859" si="55">CONCATENATE(D1796,"_",IF(E1796&lt;10,CONCATENATE("0",E1796),E1796),"_",H1796,"@",G1796)</f>
        <v>2018_14_JAX@TEN</v>
      </c>
      <c r="C1796" s="23" t="s">
        <v>1</v>
      </c>
      <c r="D1796" s="23">
        <v>2018</v>
      </c>
      <c r="E1796" s="6">
        <v>14</v>
      </c>
      <c r="F1796" s="6">
        <v>14</v>
      </c>
      <c r="G1796" t="s">
        <v>93</v>
      </c>
      <c r="H1796" t="s">
        <v>77</v>
      </c>
      <c r="Q1796" s="23" t="str">
        <f t="shared" si="54"/>
        <v/>
      </c>
    </row>
    <row r="1797" spans="1:17" x14ac:dyDescent="0.25">
      <c r="A1797" s="23">
        <v>1796</v>
      </c>
      <c r="B1797" s="1" t="str">
        <f t="shared" si="55"/>
        <v>2018_14_NYJ@BUF</v>
      </c>
      <c r="C1797" s="23" t="s">
        <v>1</v>
      </c>
      <c r="D1797" s="23">
        <v>2018</v>
      </c>
      <c r="E1797" s="6">
        <v>14</v>
      </c>
      <c r="F1797" s="6">
        <v>14</v>
      </c>
      <c r="G1797" t="s">
        <v>66</v>
      </c>
      <c r="H1797" t="s">
        <v>84</v>
      </c>
      <c r="Q1797" s="23" t="str">
        <f t="shared" si="54"/>
        <v/>
      </c>
    </row>
    <row r="1798" spans="1:17" x14ac:dyDescent="0.25">
      <c r="A1798" s="23">
        <v>1797</v>
      </c>
      <c r="B1798" s="1" t="str">
        <f t="shared" si="55"/>
        <v>2018_14_LAR@CHI</v>
      </c>
      <c r="C1798" s="23" t="s">
        <v>1</v>
      </c>
      <c r="D1798" s="23">
        <v>2018</v>
      </c>
      <c r="E1798" s="6">
        <v>14</v>
      </c>
      <c r="F1798" s="6">
        <v>14</v>
      </c>
      <c r="G1798" t="s">
        <v>68</v>
      </c>
      <c r="H1798" t="s">
        <v>123</v>
      </c>
      <c r="Q1798" s="23" t="str">
        <f t="shared" si="54"/>
        <v/>
      </c>
    </row>
    <row r="1799" spans="1:17" x14ac:dyDescent="0.25">
      <c r="A1799" s="23">
        <v>1798</v>
      </c>
      <c r="B1799" s="1" t="str">
        <f t="shared" si="55"/>
        <v>2018_14_NYG@WAS</v>
      </c>
      <c r="C1799" s="23" t="s">
        <v>1</v>
      </c>
      <c r="D1799" s="23">
        <v>2018</v>
      </c>
      <c r="E1799" s="6">
        <v>14</v>
      </c>
      <c r="F1799" s="6">
        <v>14</v>
      </c>
      <c r="G1799" t="s">
        <v>94</v>
      </c>
      <c r="H1799" t="s">
        <v>83</v>
      </c>
      <c r="Q1799" s="23" t="str">
        <f t="shared" si="54"/>
        <v/>
      </c>
    </row>
    <row r="1800" spans="1:17" x14ac:dyDescent="0.25">
      <c r="A1800" s="23">
        <v>1799</v>
      </c>
      <c r="B1800" s="1" t="str">
        <f t="shared" si="55"/>
        <v>2018_14_NOR@TBY</v>
      </c>
      <c r="C1800" s="23" t="s">
        <v>1</v>
      </c>
      <c r="D1800" s="23">
        <v>2018</v>
      </c>
      <c r="E1800" s="6">
        <v>14</v>
      </c>
      <c r="F1800" s="6">
        <v>14</v>
      </c>
      <c r="G1800" t="s">
        <v>334</v>
      </c>
      <c r="H1800" t="s">
        <v>335</v>
      </c>
      <c r="Q1800" s="23" t="str">
        <f t="shared" si="54"/>
        <v/>
      </c>
    </row>
    <row r="1801" spans="1:17" x14ac:dyDescent="0.25">
      <c r="A1801" s="23">
        <v>1800</v>
      </c>
      <c r="B1801" s="1" t="str">
        <f t="shared" si="55"/>
        <v>2018_14_NWE@MIA</v>
      </c>
      <c r="C1801" s="23" t="s">
        <v>1</v>
      </c>
      <c r="D1801" s="23">
        <v>2018</v>
      </c>
      <c r="E1801" s="6">
        <v>14</v>
      </c>
      <c r="F1801" s="6">
        <v>14</v>
      </c>
      <c r="G1801" t="s">
        <v>79</v>
      </c>
      <c r="H1801" t="s">
        <v>332</v>
      </c>
      <c r="Q1801" s="23" t="str">
        <f t="shared" si="54"/>
        <v/>
      </c>
    </row>
    <row r="1802" spans="1:17" x14ac:dyDescent="0.25">
      <c r="A1802" s="23">
        <v>1801</v>
      </c>
      <c r="B1802" s="1" t="str">
        <f t="shared" si="55"/>
        <v>2018_14_BAL@KCY</v>
      </c>
      <c r="C1802" s="23" t="s">
        <v>1</v>
      </c>
      <c r="D1802" s="23">
        <v>2018</v>
      </c>
      <c r="E1802" s="6">
        <v>14</v>
      </c>
      <c r="F1802" s="6">
        <v>14</v>
      </c>
      <c r="G1802" t="s">
        <v>331</v>
      </c>
      <c r="H1802" t="s">
        <v>65</v>
      </c>
      <c r="Q1802" s="23" t="str">
        <f t="shared" si="54"/>
        <v/>
      </c>
    </row>
    <row r="1803" spans="1:17" x14ac:dyDescent="0.25">
      <c r="A1803" s="23">
        <v>1802</v>
      </c>
      <c r="B1803" s="1" t="str">
        <f t="shared" si="55"/>
        <v>2018_14_IND@HOU</v>
      </c>
      <c r="C1803" s="23" t="s">
        <v>1</v>
      </c>
      <c r="D1803" s="23">
        <v>2018</v>
      </c>
      <c r="E1803" s="6">
        <v>14</v>
      </c>
      <c r="F1803" s="6">
        <v>14</v>
      </c>
      <c r="G1803" t="s">
        <v>75</v>
      </c>
      <c r="H1803" t="s">
        <v>76</v>
      </c>
      <c r="Q1803" s="23" t="str">
        <f t="shared" si="54"/>
        <v/>
      </c>
    </row>
    <row r="1804" spans="1:17" x14ac:dyDescent="0.25">
      <c r="A1804" s="23">
        <v>1803</v>
      </c>
      <c r="B1804" s="1" t="str">
        <f t="shared" si="55"/>
        <v>2018_14_CAR@CLE</v>
      </c>
      <c r="C1804" s="23" t="s">
        <v>1</v>
      </c>
      <c r="D1804" s="23">
        <v>2018</v>
      </c>
      <c r="E1804" s="6">
        <v>14</v>
      </c>
      <c r="F1804" s="6">
        <v>14</v>
      </c>
      <c r="G1804" t="s">
        <v>70</v>
      </c>
      <c r="H1804" t="s">
        <v>67</v>
      </c>
      <c r="Q1804" s="23" t="str">
        <f t="shared" si="54"/>
        <v/>
      </c>
    </row>
    <row r="1805" spans="1:17" x14ac:dyDescent="0.25">
      <c r="A1805" s="23">
        <v>1804</v>
      </c>
      <c r="B1805" s="1" t="str">
        <f t="shared" si="55"/>
        <v>2018_14_ATL@GBY</v>
      </c>
      <c r="C1805" s="23" t="s">
        <v>1</v>
      </c>
      <c r="D1805" s="23">
        <v>2018</v>
      </c>
      <c r="E1805" s="6">
        <v>14</v>
      </c>
      <c r="F1805" s="6">
        <v>14</v>
      </c>
      <c r="G1805" t="s">
        <v>330</v>
      </c>
      <c r="H1805" t="s">
        <v>20</v>
      </c>
      <c r="Q1805" s="23" t="str">
        <f t="shared" si="54"/>
        <v/>
      </c>
    </row>
    <row r="1806" spans="1:17" x14ac:dyDescent="0.25">
      <c r="A1806" s="23">
        <v>1805</v>
      </c>
      <c r="B1806" s="1" t="str">
        <f t="shared" si="55"/>
        <v>2018_14_DEN@SFO</v>
      </c>
      <c r="C1806" s="23" t="s">
        <v>1</v>
      </c>
      <c r="D1806" s="23">
        <v>2018</v>
      </c>
      <c r="E1806" s="6">
        <v>14</v>
      </c>
      <c r="F1806" s="6">
        <v>14</v>
      </c>
      <c r="G1806" t="s">
        <v>333</v>
      </c>
      <c r="H1806" t="s">
        <v>72</v>
      </c>
      <c r="Q1806" s="23" t="str">
        <f t="shared" si="54"/>
        <v/>
      </c>
    </row>
    <row r="1807" spans="1:17" x14ac:dyDescent="0.25">
      <c r="A1807" s="23">
        <v>1806</v>
      </c>
      <c r="B1807" s="1" t="str">
        <f t="shared" si="55"/>
        <v>2018_14_CIN@LAC</v>
      </c>
      <c r="C1807" s="23" t="s">
        <v>1</v>
      </c>
      <c r="D1807" s="23">
        <v>2018</v>
      </c>
      <c r="E1807" s="6">
        <v>14</v>
      </c>
      <c r="F1807" s="6">
        <v>14</v>
      </c>
      <c r="G1807" t="s">
        <v>122</v>
      </c>
      <c r="H1807" t="s">
        <v>69</v>
      </c>
      <c r="Q1807" s="23" t="str">
        <f t="shared" si="54"/>
        <v/>
      </c>
    </row>
    <row r="1808" spans="1:17" x14ac:dyDescent="0.25">
      <c r="A1808" s="23">
        <v>1807</v>
      </c>
      <c r="B1808" s="1" t="str">
        <f t="shared" si="55"/>
        <v>2018_14_DET@ARI</v>
      </c>
      <c r="C1808" s="23" t="s">
        <v>1</v>
      </c>
      <c r="D1808" s="23">
        <v>2018</v>
      </c>
      <c r="E1808" s="6">
        <v>14</v>
      </c>
      <c r="F1808" s="6">
        <v>14</v>
      </c>
      <c r="G1808" t="s">
        <v>64</v>
      </c>
      <c r="H1808" t="s">
        <v>73</v>
      </c>
      <c r="Q1808" s="23" t="str">
        <f t="shared" si="54"/>
        <v/>
      </c>
    </row>
    <row r="1809" spans="1:17" x14ac:dyDescent="0.25">
      <c r="A1809" s="23">
        <v>1808</v>
      </c>
      <c r="B1809" s="1" t="str">
        <f t="shared" si="55"/>
        <v>2018_14_PHI@DAL</v>
      </c>
      <c r="C1809" s="23" t="s">
        <v>1</v>
      </c>
      <c r="D1809" s="23">
        <v>2018</v>
      </c>
      <c r="E1809" s="6">
        <v>14</v>
      </c>
      <c r="F1809" s="6">
        <v>14</v>
      </c>
      <c r="G1809" t="s">
        <v>71</v>
      </c>
      <c r="H1809" t="s">
        <v>86</v>
      </c>
      <c r="Q1809" s="23" t="str">
        <f t="shared" si="54"/>
        <v/>
      </c>
    </row>
    <row r="1810" spans="1:17" x14ac:dyDescent="0.25">
      <c r="A1810" s="23">
        <v>1809</v>
      </c>
      <c r="B1810" s="1" t="str">
        <f t="shared" si="55"/>
        <v>2018_14_PIT@OAK</v>
      </c>
      <c r="C1810" s="23" t="s">
        <v>1</v>
      </c>
      <c r="D1810" s="23">
        <v>2018</v>
      </c>
      <c r="E1810" s="6">
        <v>14</v>
      </c>
      <c r="F1810" s="6">
        <v>14</v>
      </c>
      <c r="G1810" t="s">
        <v>85</v>
      </c>
      <c r="H1810" t="s">
        <v>87</v>
      </c>
      <c r="Q1810" s="23" t="str">
        <f t="shared" si="54"/>
        <v/>
      </c>
    </row>
    <row r="1811" spans="1:17" x14ac:dyDescent="0.25">
      <c r="A1811" s="23">
        <v>1810</v>
      </c>
      <c r="B1811" s="1" t="str">
        <f t="shared" si="55"/>
        <v>2018_14_MIN@SEA</v>
      </c>
      <c r="C1811" s="23" t="s">
        <v>1</v>
      </c>
      <c r="D1811" s="23">
        <v>2018</v>
      </c>
      <c r="E1811" s="6">
        <v>14</v>
      </c>
      <c r="F1811" s="6">
        <v>14</v>
      </c>
      <c r="G1811" t="s">
        <v>89</v>
      </c>
      <c r="H1811" t="s">
        <v>80</v>
      </c>
      <c r="Q1811" s="23" t="str">
        <f t="shared" si="54"/>
        <v/>
      </c>
    </row>
    <row r="1812" spans="1:17" x14ac:dyDescent="0.25">
      <c r="A1812" s="23">
        <v>1811</v>
      </c>
      <c r="B1812" s="1" t="str">
        <f t="shared" si="55"/>
        <v>2018_15_LAC@KCY</v>
      </c>
      <c r="C1812" s="23" t="s">
        <v>1</v>
      </c>
      <c r="D1812" s="23">
        <v>2018</v>
      </c>
      <c r="E1812" s="6">
        <v>15</v>
      </c>
      <c r="F1812" s="6">
        <v>15</v>
      </c>
      <c r="G1812" t="s">
        <v>331</v>
      </c>
      <c r="H1812" t="s">
        <v>122</v>
      </c>
      <c r="Q1812" s="23" t="str">
        <f t="shared" si="54"/>
        <v/>
      </c>
    </row>
    <row r="1813" spans="1:17" x14ac:dyDescent="0.25">
      <c r="A1813" s="23">
        <v>1812</v>
      </c>
      <c r="B1813" s="1" t="str">
        <f t="shared" si="55"/>
        <v>2018_15_HOU@NYJ</v>
      </c>
      <c r="C1813" s="23" t="s">
        <v>1</v>
      </c>
      <c r="D1813" s="23">
        <v>2018</v>
      </c>
      <c r="E1813" s="6">
        <v>15</v>
      </c>
      <c r="F1813" s="6">
        <v>15</v>
      </c>
      <c r="G1813" t="s">
        <v>84</v>
      </c>
      <c r="H1813" t="s">
        <v>75</v>
      </c>
      <c r="Q1813" s="23" t="str">
        <f t="shared" si="54"/>
        <v/>
      </c>
    </row>
    <row r="1814" spans="1:17" x14ac:dyDescent="0.25">
      <c r="A1814" s="23">
        <v>1813</v>
      </c>
      <c r="B1814" s="1" t="str">
        <f t="shared" si="55"/>
        <v>2018_15_CLE@DEN</v>
      </c>
      <c r="C1814" s="23" t="s">
        <v>1</v>
      </c>
      <c r="D1814" s="23">
        <v>2018</v>
      </c>
      <c r="E1814" s="6">
        <v>15</v>
      </c>
      <c r="F1814" s="6">
        <v>15</v>
      </c>
      <c r="G1814" t="s">
        <v>72</v>
      </c>
      <c r="H1814" t="s">
        <v>70</v>
      </c>
      <c r="Q1814" s="23" t="str">
        <f t="shared" si="54"/>
        <v/>
      </c>
    </row>
    <row r="1815" spans="1:17" x14ac:dyDescent="0.25">
      <c r="A1815" s="23">
        <v>1814</v>
      </c>
      <c r="B1815" s="1" t="str">
        <f t="shared" si="55"/>
        <v>2018_15_DET@BUF</v>
      </c>
      <c r="C1815" s="23" t="s">
        <v>1</v>
      </c>
      <c r="D1815" s="23">
        <v>2018</v>
      </c>
      <c r="E1815" s="6">
        <v>15</v>
      </c>
      <c r="F1815" s="6">
        <v>15</v>
      </c>
      <c r="G1815" t="s">
        <v>66</v>
      </c>
      <c r="H1815" t="s">
        <v>73</v>
      </c>
      <c r="Q1815" s="23" t="str">
        <f t="shared" si="54"/>
        <v/>
      </c>
    </row>
    <row r="1816" spans="1:17" x14ac:dyDescent="0.25">
      <c r="A1816" s="23">
        <v>1815</v>
      </c>
      <c r="B1816" s="1" t="str">
        <f t="shared" si="55"/>
        <v>2018_15_GBY@CHI</v>
      </c>
      <c r="C1816" s="23" t="s">
        <v>1</v>
      </c>
      <c r="D1816" s="23">
        <v>2018</v>
      </c>
      <c r="E1816" s="6">
        <v>15</v>
      </c>
      <c r="F1816" s="6">
        <v>15</v>
      </c>
      <c r="G1816" t="s">
        <v>68</v>
      </c>
      <c r="H1816" t="s">
        <v>330</v>
      </c>
      <c r="Q1816" s="23" t="str">
        <f t="shared" si="54"/>
        <v/>
      </c>
    </row>
    <row r="1817" spans="1:17" x14ac:dyDescent="0.25">
      <c r="A1817" s="23">
        <v>1816</v>
      </c>
      <c r="B1817" s="1" t="str">
        <f t="shared" si="55"/>
        <v>2018_15_OAK@CIN</v>
      </c>
      <c r="C1817" s="23" t="s">
        <v>1</v>
      </c>
      <c r="D1817" s="23">
        <v>2018</v>
      </c>
      <c r="E1817" s="6">
        <v>15</v>
      </c>
      <c r="F1817" s="6">
        <v>15</v>
      </c>
      <c r="G1817" t="s">
        <v>69</v>
      </c>
      <c r="H1817" t="s">
        <v>85</v>
      </c>
      <c r="Q1817" s="23" t="str">
        <f t="shared" si="54"/>
        <v/>
      </c>
    </row>
    <row r="1818" spans="1:17" x14ac:dyDescent="0.25">
      <c r="A1818" s="23">
        <v>1817</v>
      </c>
      <c r="B1818" s="1" t="str">
        <f t="shared" si="55"/>
        <v>2018_15_TBY@BAL</v>
      </c>
      <c r="C1818" s="23" t="s">
        <v>1</v>
      </c>
      <c r="D1818" s="23">
        <v>2018</v>
      </c>
      <c r="E1818" s="6">
        <v>15</v>
      </c>
      <c r="F1818" s="6">
        <v>15</v>
      </c>
      <c r="G1818" t="s">
        <v>65</v>
      </c>
      <c r="H1818" t="s">
        <v>334</v>
      </c>
      <c r="Q1818" s="23" t="str">
        <f t="shared" si="54"/>
        <v/>
      </c>
    </row>
    <row r="1819" spans="1:17" x14ac:dyDescent="0.25">
      <c r="A1819" s="23">
        <v>1818</v>
      </c>
      <c r="B1819" s="1" t="str">
        <f t="shared" si="55"/>
        <v>2018_15_ARI@ATL</v>
      </c>
      <c r="C1819" s="23" t="s">
        <v>1</v>
      </c>
      <c r="D1819" s="23">
        <v>2018</v>
      </c>
      <c r="E1819" s="6">
        <v>15</v>
      </c>
      <c r="F1819" s="6">
        <v>15</v>
      </c>
      <c r="G1819" t="s">
        <v>20</v>
      </c>
      <c r="H1819" t="s">
        <v>64</v>
      </c>
      <c r="Q1819" s="23" t="str">
        <f t="shared" si="54"/>
        <v/>
      </c>
    </row>
    <row r="1820" spans="1:17" x14ac:dyDescent="0.25">
      <c r="A1820" s="23">
        <v>1819</v>
      </c>
      <c r="B1820" s="1" t="str">
        <f t="shared" si="55"/>
        <v>2018_15_DAL@IND</v>
      </c>
      <c r="C1820" s="23" t="s">
        <v>1</v>
      </c>
      <c r="D1820" s="23">
        <v>2018</v>
      </c>
      <c r="E1820" s="6">
        <v>15</v>
      </c>
      <c r="F1820" s="6">
        <v>15</v>
      </c>
      <c r="G1820" t="s">
        <v>76</v>
      </c>
      <c r="H1820" t="s">
        <v>71</v>
      </c>
      <c r="Q1820" s="23" t="str">
        <f t="shared" si="54"/>
        <v/>
      </c>
    </row>
    <row r="1821" spans="1:17" x14ac:dyDescent="0.25">
      <c r="A1821" s="23">
        <v>1820</v>
      </c>
      <c r="B1821" s="1" t="str">
        <f t="shared" si="55"/>
        <v>2018_15_TEN@NYG</v>
      </c>
      <c r="C1821" s="23" t="s">
        <v>1</v>
      </c>
      <c r="D1821" s="23">
        <v>2018</v>
      </c>
      <c r="E1821" s="6">
        <v>15</v>
      </c>
      <c r="F1821" s="6">
        <v>15</v>
      </c>
      <c r="G1821" t="s">
        <v>83</v>
      </c>
      <c r="H1821" t="s">
        <v>93</v>
      </c>
      <c r="Q1821" s="23" t="str">
        <f t="shared" si="54"/>
        <v/>
      </c>
    </row>
    <row r="1822" spans="1:17" x14ac:dyDescent="0.25">
      <c r="A1822" s="23">
        <v>1821</v>
      </c>
      <c r="B1822" s="1" t="str">
        <f t="shared" si="55"/>
        <v>2018_15_MIA@MIN</v>
      </c>
      <c r="C1822" s="23" t="s">
        <v>1</v>
      </c>
      <c r="D1822" s="23">
        <v>2018</v>
      </c>
      <c r="E1822" s="6">
        <v>15</v>
      </c>
      <c r="F1822" s="6">
        <v>15</v>
      </c>
      <c r="G1822" t="s">
        <v>80</v>
      </c>
      <c r="H1822" t="s">
        <v>79</v>
      </c>
      <c r="Q1822" s="23" t="str">
        <f t="shared" si="54"/>
        <v/>
      </c>
    </row>
    <row r="1823" spans="1:17" x14ac:dyDescent="0.25">
      <c r="A1823" s="23">
        <v>1822</v>
      </c>
      <c r="B1823" s="1" t="str">
        <f t="shared" si="55"/>
        <v>2018_15_WAS@JAX</v>
      </c>
      <c r="C1823" s="23" t="s">
        <v>1</v>
      </c>
      <c r="D1823" s="23">
        <v>2018</v>
      </c>
      <c r="E1823" s="6">
        <v>15</v>
      </c>
      <c r="F1823" s="6">
        <v>15</v>
      </c>
      <c r="G1823" t="s">
        <v>77</v>
      </c>
      <c r="H1823" t="s">
        <v>94</v>
      </c>
      <c r="Q1823" s="23" t="str">
        <f t="shared" si="54"/>
        <v/>
      </c>
    </row>
    <row r="1824" spans="1:17" x14ac:dyDescent="0.25">
      <c r="A1824" s="23">
        <v>1823</v>
      </c>
      <c r="B1824" s="1" t="str">
        <f t="shared" si="55"/>
        <v>2018_15_SEA@SFO</v>
      </c>
      <c r="C1824" s="23" t="s">
        <v>1</v>
      </c>
      <c r="D1824" s="23">
        <v>2018</v>
      </c>
      <c r="E1824" s="6">
        <v>15</v>
      </c>
      <c r="F1824" s="6">
        <v>15</v>
      </c>
      <c r="G1824" t="s">
        <v>333</v>
      </c>
      <c r="H1824" t="s">
        <v>89</v>
      </c>
      <c r="Q1824" s="23" t="str">
        <f t="shared" si="54"/>
        <v/>
      </c>
    </row>
    <row r="1825" spans="1:17" x14ac:dyDescent="0.25">
      <c r="A1825" s="23">
        <v>1824</v>
      </c>
      <c r="B1825" s="1" t="str">
        <f t="shared" si="55"/>
        <v>2018_15_NWE@PIT</v>
      </c>
      <c r="C1825" s="23" t="s">
        <v>1</v>
      </c>
      <c r="D1825" s="23">
        <v>2018</v>
      </c>
      <c r="E1825" s="6">
        <v>15</v>
      </c>
      <c r="F1825" s="6">
        <v>15</v>
      </c>
      <c r="G1825" t="s">
        <v>87</v>
      </c>
      <c r="H1825" t="s">
        <v>332</v>
      </c>
      <c r="Q1825" s="23" t="str">
        <f t="shared" si="54"/>
        <v/>
      </c>
    </row>
    <row r="1826" spans="1:17" x14ac:dyDescent="0.25">
      <c r="A1826" s="23">
        <v>1825</v>
      </c>
      <c r="B1826" s="1" t="str">
        <f t="shared" si="55"/>
        <v>2018_15_PHI@LAR</v>
      </c>
      <c r="C1826" s="23" t="s">
        <v>1</v>
      </c>
      <c r="D1826" s="23">
        <v>2018</v>
      </c>
      <c r="E1826" s="6">
        <v>15</v>
      </c>
      <c r="F1826" s="6">
        <v>15</v>
      </c>
      <c r="G1826" t="s">
        <v>123</v>
      </c>
      <c r="H1826" t="s">
        <v>86</v>
      </c>
      <c r="Q1826" s="23" t="str">
        <f t="shared" si="54"/>
        <v/>
      </c>
    </row>
    <row r="1827" spans="1:17" x14ac:dyDescent="0.25">
      <c r="A1827" s="23">
        <v>1826</v>
      </c>
      <c r="B1827" s="1" t="str">
        <f t="shared" si="55"/>
        <v>2018_15_NOR@CAR</v>
      </c>
      <c r="C1827" s="23" t="s">
        <v>1</v>
      </c>
      <c r="D1827" s="23">
        <v>2018</v>
      </c>
      <c r="E1827" s="6">
        <v>15</v>
      </c>
      <c r="F1827" s="6">
        <v>15</v>
      </c>
      <c r="G1827" t="s">
        <v>67</v>
      </c>
      <c r="H1827" t="s">
        <v>335</v>
      </c>
      <c r="Q1827" s="23" t="str">
        <f t="shared" si="54"/>
        <v/>
      </c>
    </row>
    <row r="1828" spans="1:17" x14ac:dyDescent="0.25">
      <c r="A1828" s="23">
        <v>1827</v>
      </c>
      <c r="B1828" s="1" t="str">
        <f t="shared" si="55"/>
        <v>2018_16_NYG@IND</v>
      </c>
      <c r="C1828" s="23" t="s">
        <v>1</v>
      </c>
      <c r="D1828" s="23">
        <v>2018</v>
      </c>
      <c r="E1828" s="6">
        <v>16</v>
      </c>
      <c r="F1828" s="6">
        <v>16</v>
      </c>
      <c r="G1828" t="s">
        <v>76</v>
      </c>
      <c r="H1828" t="s">
        <v>83</v>
      </c>
      <c r="Q1828" s="23" t="str">
        <f t="shared" si="54"/>
        <v/>
      </c>
    </row>
    <row r="1829" spans="1:17" x14ac:dyDescent="0.25">
      <c r="A1829" s="23">
        <v>1828</v>
      </c>
      <c r="B1829" s="1" t="str">
        <f t="shared" si="55"/>
        <v>2018_16_HOU@PHI</v>
      </c>
      <c r="C1829" s="23" t="s">
        <v>1</v>
      </c>
      <c r="D1829" s="23">
        <v>2018</v>
      </c>
      <c r="E1829" s="6">
        <v>16</v>
      </c>
      <c r="F1829" s="6">
        <v>16</v>
      </c>
      <c r="G1829" t="s">
        <v>86</v>
      </c>
      <c r="H1829" t="s">
        <v>75</v>
      </c>
      <c r="Q1829" s="23" t="str">
        <f t="shared" si="54"/>
        <v/>
      </c>
    </row>
    <row r="1830" spans="1:17" x14ac:dyDescent="0.25">
      <c r="A1830" s="23">
        <v>1829</v>
      </c>
      <c r="B1830" s="1" t="str">
        <f t="shared" si="55"/>
        <v>2018_16_GBY@NYJ</v>
      </c>
      <c r="C1830" s="23" t="s">
        <v>1</v>
      </c>
      <c r="D1830" s="23">
        <v>2018</v>
      </c>
      <c r="E1830" s="6">
        <v>16</v>
      </c>
      <c r="F1830" s="6">
        <v>16</v>
      </c>
      <c r="G1830" t="s">
        <v>84</v>
      </c>
      <c r="H1830" t="s">
        <v>330</v>
      </c>
      <c r="Q1830" s="23" t="str">
        <f t="shared" si="54"/>
        <v/>
      </c>
    </row>
    <row r="1831" spans="1:17" x14ac:dyDescent="0.25">
      <c r="A1831" s="23">
        <v>1830</v>
      </c>
      <c r="B1831" s="1" t="str">
        <f t="shared" si="55"/>
        <v>2018_16_BUF@NWE</v>
      </c>
      <c r="C1831" s="23" t="s">
        <v>1</v>
      </c>
      <c r="D1831" s="23">
        <v>2018</v>
      </c>
      <c r="E1831" s="6">
        <v>16</v>
      </c>
      <c r="F1831" s="6">
        <v>16</v>
      </c>
      <c r="G1831" t="s">
        <v>332</v>
      </c>
      <c r="H1831" t="s">
        <v>66</v>
      </c>
      <c r="Q1831" s="23" t="str">
        <f t="shared" si="54"/>
        <v/>
      </c>
    </row>
    <row r="1832" spans="1:17" x14ac:dyDescent="0.25">
      <c r="A1832" s="23">
        <v>1831</v>
      </c>
      <c r="B1832" s="1" t="str">
        <f t="shared" si="55"/>
        <v>2018_16_MIN@DET</v>
      </c>
      <c r="C1832" s="23" t="s">
        <v>1</v>
      </c>
      <c r="D1832" s="23">
        <v>2018</v>
      </c>
      <c r="E1832" s="6">
        <v>16</v>
      </c>
      <c r="F1832" s="6">
        <v>16</v>
      </c>
      <c r="G1832" t="s">
        <v>73</v>
      </c>
      <c r="H1832" t="s">
        <v>80</v>
      </c>
      <c r="Q1832" s="23" t="str">
        <f t="shared" si="54"/>
        <v/>
      </c>
    </row>
    <row r="1833" spans="1:17" x14ac:dyDescent="0.25">
      <c r="A1833" s="23">
        <v>1832</v>
      </c>
      <c r="B1833" s="1" t="str">
        <f t="shared" si="55"/>
        <v>2018_16_TBY@DAL</v>
      </c>
      <c r="C1833" s="23" t="s">
        <v>1</v>
      </c>
      <c r="D1833" s="23">
        <v>2018</v>
      </c>
      <c r="E1833" s="6">
        <v>16</v>
      </c>
      <c r="F1833" s="6">
        <v>16</v>
      </c>
      <c r="G1833" t="s">
        <v>71</v>
      </c>
      <c r="H1833" t="s">
        <v>334</v>
      </c>
      <c r="Q1833" s="23" t="str">
        <f t="shared" si="54"/>
        <v/>
      </c>
    </row>
    <row r="1834" spans="1:17" x14ac:dyDescent="0.25">
      <c r="A1834" s="23">
        <v>1833</v>
      </c>
      <c r="B1834" s="1" t="str">
        <f t="shared" si="55"/>
        <v>2018_16_JAX@MIA</v>
      </c>
      <c r="C1834" s="23" t="s">
        <v>1</v>
      </c>
      <c r="D1834" s="23">
        <v>2018</v>
      </c>
      <c r="E1834" s="6">
        <v>16</v>
      </c>
      <c r="F1834" s="6">
        <v>16</v>
      </c>
      <c r="G1834" t="s">
        <v>79</v>
      </c>
      <c r="H1834" t="s">
        <v>77</v>
      </c>
      <c r="Q1834" s="23" t="str">
        <f t="shared" si="54"/>
        <v/>
      </c>
    </row>
    <row r="1835" spans="1:17" x14ac:dyDescent="0.25">
      <c r="A1835" s="23">
        <v>1834</v>
      </c>
      <c r="B1835" s="1" t="str">
        <f t="shared" si="55"/>
        <v>2018_16_WAS@TEN</v>
      </c>
      <c r="C1835" s="23" t="s">
        <v>1</v>
      </c>
      <c r="D1835" s="23">
        <v>2018</v>
      </c>
      <c r="E1835" s="6">
        <v>16</v>
      </c>
      <c r="F1835" s="6">
        <v>16</v>
      </c>
      <c r="G1835" t="s">
        <v>93</v>
      </c>
      <c r="H1835" t="s">
        <v>94</v>
      </c>
      <c r="Q1835" s="23" t="str">
        <f t="shared" si="54"/>
        <v/>
      </c>
    </row>
    <row r="1836" spans="1:17" x14ac:dyDescent="0.25">
      <c r="A1836" s="23">
        <v>1835</v>
      </c>
      <c r="B1836" s="1" t="str">
        <f t="shared" si="55"/>
        <v>2018_16_ATL@CAR</v>
      </c>
      <c r="C1836" s="23" t="s">
        <v>1</v>
      </c>
      <c r="D1836" s="23">
        <v>2018</v>
      </c>
      <c r="E1836" s="6">
        <v>16</v>
      </c>
      <c r="F1836" s="6">
        <v>16</v>
      </c>
      <c r="G1836" t="s">
        <v>67</v>
      </c>
      <c r="H1836" t="s">
        <v>20</v>
      </c>
      <c r="Q1836" s="23" t="str">
        <f t="shared" si="54"/>
        <v/>
      </c>
    </row>
    <row r="1837" spans="1:17" x14ac:dyDescent="0.25">
      <c r="A1837" s="23">
        <v>1836</v>
      </c>
      <c r="B1837" s="1" t="str">
        <f t="shared" si="55"/>
        <v>2018_16_CIN@CLE</v>
      </c>
      <c r="C1837" s="23" t="s">
        <v>1</v>
      </c>
      <c r="D1837" s="23">
        <v>2018</v>
      </c>
      <c r="E1837" s="6">
        <v>16</v>
      </c>
      <c r="F1837" s="6">
        <v>16</v>
      </c>
      <c r="G1837" t="s">
        <v>70</v>
      </c>
      <c r="H1837" t="s">
        <v>69</v>
      </c>
      <c r="Q1837" s="23" t="str">
        <f t="shared" si="54"/>
        <v/>
      </c>
    </row>
    <row r="1838" spans="1:17" x14ac:dyDescent="0.25">
      <c r="A1838" s="23">
        <v>1837</v>
      </c>
      <c r="B1838" s="1" t="str">
        <f t="shared" si="55"/>
        <v>2018_16_CHI@SFO</v>
      </c>
      <c r="C1838" s="23" t="s">
        <v>1</v>
      </c>
      <c r="D1838" s="23">
        <v>2018</v>
      </c>
      <c r="E1838" s="6">
        <v>16</v>
      </c>
      <c r="F1838" s="6">
        <v>16</v>
      </c>
      <c r="G1838" t="s">
        <v>333</v>
      </c>
      <c r="H1838" t="s">
        <v>68</v>
      </c>
      <c r="Q1838" s="23" t="str">
        <f t="shared" si="54"/>
        <v/>
      </c>
    </row>
    <row r="1839" spans="1:17" x14ac:dyDescent="0.25">
      <c r="A1839" s="23">
        <v>1838</v>
      </c>
      <c r="B1839" s="1" t="str">
        <f t="shared" si="55"/>
        <v>2018_16_LAR@ARI</v>
      </c>
      <c r="C1839" s="23" t="s">
        <v>1</v>
      </c>
      <c r="D1839" s="23">
        <v>2018</v>
      </c>
      <c r="E1839" s="6">
        <v>16</v>
      </c>
      <c r="F1839" s="6">
        <v>16</v>
      </c>
      <c r="G1839" t="s">
        <v>64</v>
      </c>
      <c r="H1839" t="s">
        <v>123</v>
      </c>
      <c r="Q1839" s="23" t="str">
        <f t="shared" si="54"/>
        <v/>
      </c>
    </row>
    <row r="1840" spans="1:17" x14ac:dyDescent="0.25">
      <c r="A1840" s="23">
        <v>1839</v>
      </c>
      <c r="B1840" s="1" t="str">
        <f t="shared" si="55"/>
        <v>2018_16_BAL@LAC</v>
      </c>
      <c r="C1840" s="23" t="s">
        <v>1</v>
      </c>
      <c r="D1840" s="23">
        <v>2018</v>
      </c>
      <c r="E1840" s="6">
        <v>16</v>
      </c>
      <c r="F1840" s="6">
        <v>16</v>
      </c>
      <c r="G1840" t="s">
        <v>122</v>
      </c>
      <c r="H1840" t="s">
        <v>65</v>
      </c>
      <c r="Q1840" s="23" t="str">
        <f t="shared" si="54"/>
        <v/>
      </c>
    </row>
    <row r="1841" spans="1:17" x14ac:dyDescent="0.25">
      <c r="A1841" s="23">
        <v>1840</v>
      </c>
      <c r="B1841" s="1" t="str">
        <f t="shared" si="55"/>
        <v>2018_16_PIT@NOR</v>
      </c>
      <c r="C1841" s="23" t="s">
        <v>1</v>
      </c>
      <c r="D1841" s="23">
        <v>2018</v>
      </c>
      <c r="E1841" s="6">
        <v>16</v>
      </c>
      <c r="F1841" s="6">
        <v>16</v>
      </c>
      <c r="G1841" t="s">
        <v>335</v>
      </c>
      <c r="H1841" t="s">
        <v>87</v>
      </c>
      <c r="Q1841" s="23" t="str">
        <f t="shared" si="54"/>
        <v/>
      </c>
    </row>
    <row r="1842" spans="1:17" x14ac:dyDescent="0.25">
      <c r="A1842" s="23">
        <v>1841</v>
      </c>
      <c r="B1842" s="1" t="str">
        <f t="shared" si="55"/>
        <v>2018_16_KCY@SEA</v>
      </c>
      <c r="C1842" s="23" t="s">
        <v>1</v>
      </c>
      <c r="D1842" s="23">
        <v>2018</v>
      </c>
      <c r="E1842" s="6">
        <v>16</v>
      </c>
      <c r="F1842" s="6">
        <v>16</v>
      </c>
      <c r="G1842" t="s">
        <v>89</v>
      </c>
      <c r="H1842" t="s">
        <v>331</v>
      </c>
      <c r="Q1842" s="23" t="str">
        <f t="shared" si="54"/>
        <v/>
      </c>
    </row>
    <row r="1843" spans="1:17" x14ac:dyDescent="0.25">
      <c r="A1843" s="23">
        <v>1842</v>
      </c>
      <c r="B1843" s="1" t="str">
        <f t="shared" si="55"/>
        <v>2018_16_DEN@OAK</v>
      </c>
      <c r="C1843" s="23" t="s">
        <v>1</v>
      </c>
      <c r="D1843" s="23">
        <v>2018</v>
      </c>
      <c r="E1843" s="6">
        <v>16</v>
      </c>
      <c r="F1843" s="6">
        <v>16</v>
      </c>
      <c r="G1843" t="s">
        <v>85</v>
      </c>
      <c r="H1843" t="s">
        <v>72</v>
      </c>
      <c r="Q1843" s="23" t="str">
        <f t="shared" si="54"/>
        <v/>
      </c>
    </row>
    <row r="1844" spans="1:17" x14ac:dyDescent="0.25">
      <c r="A1844" s="23">
        <v>1843</v>
      </c>
      <c r="B1844" s="1" t="str">
        <f t="shared" si="55"/>
        <v>2018_17_MIA@BUF</v>
      </c>
      <c r="C1844" s="23" t="s">
        <v>1</v>
      </c>
      <c r="D1844" s="23">
        <v>2018</v>
      </c>
      <c r="E1844" s="6">
        <v>17</v>
      </c>
      <c r="F1844" s="6">
        <v>17</v>
      </c>
      <c r="G1844" t="s">
        <v>66</v>
      </c>
      <c r="H1844" t="s">
        <v>79</v>
      </c>
      <c r="Q1844" s="23" t="str">
        <f t="shared" si="54"/>
        <v/>
      </c>
    </row>
    <row r="1845" spans="1:17" x14ac:dyDescent="0.25">
      <c r="A1845" s="23">
        <v>1844</v>
      </c>
      <c r="B1845" s="1" t="str">
        <f t="shared" si="55"/>
        <v>2018_17_DET@GBY</v>
      </c>
      <c r="C1845" s="23" t="s">
        <v>1</v>
      </c>
      <c r="D1845" s="23">
        <v>2018</v>
      </c>
      <c r="E1845" s="6">
        <v>17</v>
      </c>
      <c r="F1845" s="6">
        <v>17</v>
      </c>
      <c r="G1845" t="s">
        <v>330</v>
      </c>
      <c r="H1845" t="s">
        <v>73</v>
      </c>
      <c r="Q1845" s="23" t="str">
        <f t="shared" si="54"/>
        <v/>
      </c>
    </row>
    <row r="1846" spans="1:17" x14ac:dyDescent="0.25">
      <c r="A1846" s="23">
        <v>1845</v>
      </c>
      <c r="B1846" s="1" t="str">
        <f t="shared" si="55"/>
        <v>2018_17_JAX@HOU</v>
      </c>
      <c r="C1846" s="23" t="s">
        <v>1</v>
      </c>
      <c r="D1846" s="23">
        <v>2018</v>
      </c>
      <c r="E1846" s="6">
        <v>17</v>
      </c>
      <c r="F1846" s="6">
        <v>17</v>
      </c>
      <c r="G1846" t="s">
        <v>75</v>
      </c>
      <c r="H1846" t="s">
        <v>77</v>
      </c>
      <c r="Q1846" s="23" t="str">
        <f t="shared" si="54"/>
        <v/>
      </c>
    </row>
    <row r="1847" spans="1:17" x14ac:dyDescent="0.25">
      <c r="A1847" s="23">
        <v>1846</v>
      </c>
      <c r="B1847" s="1" t="str">
        <f t="shared" si="55"/>
        <v>2018_17_OAK@KCY</v>
      </c>
      <c r="C1847" s="23" t="s">
        <v>1</v>
      </c>
      <c r="D1847" s="23">
        <v>2018</v>
      </c>
      <c r="E1847" s="6">
        <v>17</v>
      </c>
      <c r="F1847" s="6">
        <v>17</v>
      </c>
      <c r="G1847" t="s">
        <v>331</v>
      </c>
      <c r="H1847" t="s">
        <v>85</v>
      </c>
      <c r="Q1847" s="23" t="str">
        <f t="shared" si="54"/>
        <v/>
      </c>
    </row>
    <row r="1848" spans="1:17" x14ac:dyDescent="0.25">
      <c r="A1848" s="23">
        <v>1847</v>
      </c>
      <c r="B1848" s="1" t="str">
        <f t="shared" si="55"/>
        <v>2018_17_CHI@MIN</v>
      </c>
      <c r="C1848" s="23" t="s">
        <v>1</v>
      </c>
      <c r="D1848" s="23">
        <v>2018</v>
      </c>
      <c r="E1848" s="6">
        <v>17</v>
      </c>
      <c r="F1848" s="6">
        <v>17</v>
      </c>
      <c r="G1848" t="s">
        <v>80</v>
      </c>
      <c r="H1848" t="s">
        <v>68</v>
      </c>
      <c r="Q1848" s="23" t="str">
        <f t="shared" si="54"/>
        <v/>
      </c>
    </row>
    <row r="1849" spans="1:17" x14ac:dyDescent="0.25">
      <c r="A1849" s="23">
        <v>1848</v>
      </c>
      <c r="B1849" s="1" t="str">
        <f t="shared" si="55"/>
        <v>2018_17_NYJ@NWE</v>
      </c>
      <c r="C1849" s="23" t="s">
        <v>1</v>
      </c>
      <c r="D1849" s="23">
        <v>2018</v>
      </c>
      <c r="E1849" s="6">
        <v>17</v>
      </c>
      <c r="F1849" s="6">
        <v>17</v>
      </c>
      <c r="G1849" t="s">
        <v>332</v>
      </c>
      <c r="H1849" t="s">
        <v>84</v>
      </c>
      <c r="Q1849" s="23" t="str">
        <f t="shared" si="54"/>
        <v/>
      </c>
    </row>
    <row r="1850" spans="1:17" x14ac:dyDescent="0.25">
      <c r="A1850" s="23">
        <v>1849</v>
      </c>
      <c r="B1850" s="1" t="str">
        <f t="shared" si="55"/>
        <v>2018_17_CAR@NOR</v>
      </c>
      <c r="C1850" s="23" t="s">
        <v>1</v>
      </c>
      <c r="D1850" s="23">
        <v>2018</v>
      </c>
      <c r="E1850" s="6">
        <v>17</v>
      </c>
      <c r="F1850" s="6">
        <v>17</v>
      </c>
      <c r="G1850" t="s">
        <v>335</v>
      </c>
      <c r="H1850" t="s">
        <v>67</v>
      </c>
      <c r="Q1850" s="23" t="str">
        <f t="shared" si="54"/>
        <v/>
      </c>
    </row>
    <row r="1851" spans="1:17" x14ac:dyDescent="0.25">
      <c r="A1851" s="23">
        <v>1850</v>
      </c>
      <c r="B1851" s="1" t="str">
        <f t="shared" si="55"/>
        <v>2018_17_DAL@NYG</v>
      </c>
      <c r="C1851" s="23" t="s">
        <v>1</v>
      </c>
      <c r="D1851" s="23">
        <v>2018</v>
      </c>
      <c r="E1851" s="6">
        <v>17</v>
      </c>
      <c r="F1851" s="6">
        <v>17</v>
      </c>
      <c r="G1851" t="s">
        <v>83</v>
      </c>
      <c r="H1851" t="s">
        <v>71</v>
      </c>
      <c r="Q1851" s="23" t="str">
        <f t="shared" si="54"/>
        <v/>
      </c>
    </row>
    <row r="1852" spans="1:17" x14ac:dyDescent="0.25">
      <c r="A1852" s="23">
        <v>1851</v>
      </c>
      <c r="B1852" s="1" t="str">
        <f t="shared" si="55"/>
        <v>2018_17_CIN@PIT</v>
      </c>
      <c r="C1852" s="23" t="s">
        <v>1</v>
      </c>
      <c r="D1852" s="23">
        <v>2018</v>
      </c>
      <c r="E1852" s="6">
        <v>17</v>
      </c>
      <c r="F1852" s="6">
        <v>17</v>
      </c>
      <c r="G1852" t="s">
        <v>87</v>
      </c>
      <c r="H1852" t="s">
        <v>69</v>
      </c>
      <c r="Q1852" s="23" t="str">
        <f t="shared" si="54"/>
        <v/>
      </c>
    </row>
    <row r="1853" spans="1:17" x14ac:dyDescent="0.25">
      <c r="A1853" s="23">
        <v>1852</v>
      </c>
      <c r="B1853" s="1" t="str">
        <f t="shared" si="55"/>
        <v>2018_17_ATL@TBY</v>
      </c>
      <c r="C1853" s="23" t="s">
        <v>1</v>
      </c>
      <c r="D1853" s="23">
        <v>2018</v>
      </c>
      <c r="E1853" s="6">
        <v>17</v>
      </c>
      <c r="F1853" s="6">
        <v>17</v>
      </c>
      <c r="G1853" t="s">
        <v>334</v>
      </c>
      <c r="H1853" t="s">
        <v>20</v>
      </c>
      <c r="Q1853" s="23" t="str">
        <f t="shared" si="54"/>
        <v/>
      </c>
    </row>
    <row r="1854" spans="1:17" x14ac:dyDescent="0.25">
      <c r="A1854" s="23">
        <v>1853</v>
      </c>
      <c r="B1854" s="1" t="str">
        <f t="shared" si="55"/>
        <v>2018_17_IND@TEN</v>
      </c>
      <c r="C1854" s="23" t="s">
        <v>1</v>
      </c>
      <c r="D1854" s="23">
        <v>2018</v>
      </c>
      <c r="E1854" s="6">
        <v>17</v>
      </c>
      <c r="F1854" s="6">
        <v>17</v>
      </c>
      <c r="G1854" t="s">
        <v>93</v>
      </c>
      <c r="H1854" t="s">
        <v>76</v>
      </c>
      <c r="Q1854" s="23" t="str">
        <f t="shared" si="54"/>
        <v/>
      </c>
    </row>
    <row r="1855" spans="1:17" x14ac:dyDescent="0.25">
      <c r="A1855" s="23">
        <v>1854</v>
      </c>
      <c r="B1855" s="1" t="str">
        <f t="shared" si="55"/>
        <v>2018_17_PHI@WAS</v>
      </c>
      <c r="C1855" s="23" t="s">
        <v>1</v>
      </c>
      <c r="D1855" s="23">
        <v>2018</v>
      </c>
      <c r="E1855" s="6">
        <v>17</v>
      </c>
      <c r="F1855" s="6">
        <v>17</v>
      </c>
      <c r="G1855" t="s">
        <v>94</v>
      </c>
      <c r="H1855" t="s">
        <v>86</v>
      </c>
      <c r="Q1855" s="23" t="str">
        <f t="shared" si="54"/>
        <v/>
      </c>
    </row>
    <row r="1856" spans="1:17" x14ac:dyDescent="0.25">
      <c r="A1856" s="23">
        <v>1855</v>
      </c>
      <c r="B1856" s="1" t="str">
        <f t="shared" si="55"/>
        <v>2018_17_CLE@BAL</v>
      </c>
      <c r="C1856" s="23" t="s">
        <v>1</v>
      </c>
      <c r="D1856" s="23">
        <v>2018</v>
      </c>
      <c r="E1856" s="6">
        <v>17</v>
      </c>
      <c r="F1856" s="6">
        <v>17</v>
      </c>
      <c r="G1856" t="s">
        <v>65</v>
      </c>
      <c r="H1856" t="s">
        <v>70</v>
      </c>
      <c r="Q1856" s="23" t="str">
        <f t="shared" si="54"/>
        <v/>
      </c>
    </row>
    <row r="1857" spans="1:17" x14ac:dyDescent="0.25">
      <c r="A1857" s="23">
        <v>1856</v>
      </c>
      <c r="B1857" s="1" t="str">
        <f t="shared" si="55"/>
        <v>2018_17_LAC@DEN</v>
      </c>
      <c r="C1857" s="23" t="s">
        <v>1</v>
      </c>
      <c r="D1857" s="23">
        <v>2018</v>
      </c>
      <c r="E1857" s="6">
        <v>17</v>
      </c>
      <c r="F1857" s="6">
        <v>17</v>
      </c>
      <c r="G1857" t="s">
        <v>72</v>
      </c>
      <c r="H1857" t="s">
        <v>122</v>
      </c>
      <c r="Q1857" s="23" t="str">
        <f t="shared" si="54"/>
        <v/>
      </c>
    </row>
    <row r="1858" spans="1:17" x14ac:dyDescent="0.25">
      <c r="A1858" s="23">
        <v>1857</v>
      </c>
      <c r="B1858" s="1" t="str">
        <f t="shared" si="55"/>
        <v>2018_17_ARI@SEA</v>
      </c>
      <c r="C1858" s="23" t="s">
        <v>1</v>
      </c>
      <c r="D1858" s="23">
        <v>2018</v>
      </c>
      <c r="E1858" s="6">
        <v>17</v>
      </c>
      <c r="F1858" s="6">
        <v>17</v>
      </c>
      <c r="G1858" t="s">
        <v>89</v>
      </c>
      <c r="H1858" t="s">
        <v>64</v>
      </c>
      <c r="Q1858" s="23" t="str">
        <f t="shared" si="54"/>
        <v/>
      </c>
    </row>
    <row r="1859" spans="1:17" x14ac:dyDescent="0.25">
      <c r="A1859" s="23">
        <v>1858</v>
      </c>
      <c r="B1859" s="1" t="str">
        <f t="shared" si="55"/>
        <v>2018_17_SFO@LAR</v>
      </c>
      <c r="C1859" s="23" t="s">
        <v>1</v>
      </c>
      <c r="D1859" s="23">
        <v>2018</v>
      </c>
      <c r="E1859" s="6">
        <v>17</v>
      </c>
      <c r="F1859" s="6">
        <v>17</v>
      </c>
      <c r="G1859" t="s">
        <v>123</v>
      </c>
      <c r="H1859" t="s">
        <v>333</v>
      </c>
      <c r="Q1859" s="23" t="str">
        <f t="shared" ref="Q1859" si="56">IF(OR(ISBLANK(M1859),ISBLANK(N1859),ISBLANK(L1859)),"",IF(L1859&gt;SUM(M1859:N1859),"U",IF(L1859&lt;SUM(M1859:N1859),"O","E")))</f>
        <v/>
      </c>
    </row>
  </sheetData>
  <dataValidations count="1">
    <dataValidation showInputMessage="1" showErrorMessage="1" sqref="G1:H1" xr:uid="{00000000-0002-0000-0A00-000000000000}"/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G2049"/>
  <sheetViews>
    <sheetView topLeftCell="A38" zoomScale="80" zoomScaleNormal="80" workbookViewId="0">
      <selection activeCell="A2" sqref="A2"/>
    </sheetView>
  </sheetViews>
  <sheetFormatPr defaultRowHeight="15" x14ac:dyDescent="0.25"/>
  <cols>
    <col min="1" max="1" width="20.85546875" bestFit="1" customWidth="1"/>
  </cols>
  <sheetData>
    <row r="1" spans="1:7" x14ac:dyDescent="0.25">
      <c r="A1" t="s">
        <v>264</v>
      </c>
      <c r="B1" t="s">
        <v>41</v>
      </c>
      <c r="C1" t="s">
        <v>141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25">
      <c r="A2" t="str">
        <f t="shared" ref="A2:A65" si="0">CONCATENATE(B2,"_rs_",C2,"_",D2,"_",E2)</f>
        <v>2009_rs_1_MIA_ATL</v>
      </c>
      <c r="B2">
        <v>2009</v>
      </c>
      <c r="C2">
        <v>1</v>
      </c>
      <c r="D2" t="s">
        <v>79</v>
      </c>
      <c r="E2" t="s">
        <v>20</v>
      </c>
      <c r="F2">
        <v>7</v>
      </c>
      <c r="G2">
        <v>19</v>
      </c>
    </row>
    <row r="3" spans="1:7" x14ac:dyDescent="0.25">
      <c r="A3" t="str">
        <f t="shared" si="0"/>
        <v>2009_rs_1_KC_BAL</v>
      </c>
      <c r="B3">
        <v>2009</v>
      </c>
      <c r="C3">
        <v>1</v>
      </c>
      <c r="D3" t="s">
        <v>78</v>
      </c>
      <c r="E3" t="s">
        <v>65</v>
      </c>
      <c r="F3">
        <v>24</v>
      </c>
      <c r="G3">
        <v>38</v>
      </c>
    </row>
    <row r="4" spans="1:7" x14ac:dyDescent="0.25">
      <c r="A4" t="str">
        <f t="shared" si="0"/>
        <v>2009_rs_1_PHI_CAR</v>
      </c>
      <c r="B4">
        <v>2009</v>
      </c>
      <c r="C4">
        <v>1</v>
      </c>
      <c r="D4" t="s">
        <v>86</v>
      </c>
      <c r="E4" t="s">
        <v>67</v>
      </c>
      <c r="F4">
        <v>38</v>
      </c>
      <c r="G4">
        <v>10</v>
      </c>
    </row>
    <row r="5" spans="1:7" x14ac:dyDescent="0.25">
      <c r="A5" t="str">
        <f t="shared" si="0"/>
        <v>2009_rs_1_DEN_CIN</v>
      </c>
      <c r="B5">
        <v>2009</v>
      </c>
      <c r="C5">
        <v>1</v>
      </c>
      <c r="D5" t="s">
        <v>72</v>
      </c>
      <c r="E5" t="s">
        <v>69</v>
      </c>
      <c r="F5">
        <v>12</v>
      </c>
      <c r="G5">
        <v>7</v>
      </c>
    </row>
    <row r="6" spans="1:7" x14ac:dyDescent="0.25">
      <c r="A6" t="str">
        <f t="shared" si="0"/>
        <v>2009_rs_1_MIN_CLE</v>
      </c>
      <c r="B6">
        <v>2009</v>
      </c>
      <c r="C6">
        <v>1</v>
      </c>
      <c r="D6" t="s">
        <v>80</v>
      </c>
      <c r="E6" t="s">
        <v>70</v>
      </c>
      <c r="F6">
        <v>34</v>
      </c>
      <c r="G6">
        <v>20</v>
      </c>
    </row>
    <row r="7" spans="1:7" x14ac:dyDescent="0.25">
      <c r="A7" t="str">
        <f t="shared" si="0"/>
        <v>2009_rs_1_NYJ_HOU</v>
      </c>
      <c r="B7">
        <v>2009</v>
      </c>
      <c r="C7">
        <v>1</v>
      </c>
      <c r="D7" t="s">
        <v>84</v>
      </c>
      <c r="E7" t="s">
        <v>75</v>
      </c>
      <c r="F7">
        <v>24</v>
      </c>
      <c r="G7">
        <v>7</v>
      </c>
    </row>
    <row r="8" spans="1:7" x14ac:dyDescent="0.25">
      <c r="A8" t="str">
        <f t="shared" si="0"/>
        <v>2009_rs_1_JAX_IND</v>
      </c>
      <c r="B8">
        <v>2009</v>
      </c>
      <c r="C8">
        <v>1</v>
      </c>
      <c r="D8" t="s">
        <v>77</v>
      </c>
      <c r="E8" t="s">
        <v>76</v>
      </c>
      <c r="F8">
        <v>12</v>
      </c>
      <c r="G8">
        <v>14</v>
      </c>
    </row>
    <row r="9" spans="1:7" x14ac:dyDescent="0.25">
      <c r="A9" t="str">
        <f t="shared" si="0"/>
        <v>2009_rs_1_DET_NO</v>
      </c>
      <c r="B9">
        <v>2009</v>
      </c>
      <c r="C9">
        <v>1</v>
      </c>
      <c r="D9" t="s">
        <v>73</v>
      </c>
      <c r="E9" t="s">
        <v>82</v>
      </c>
      <c r="F9">
        <v>27</v>
      </c>
      <c r="G9">
        <v>45</v>
      </c>
    </row>
    <row r="10" spans="1:7" x14ac:dyDescent="0.25">
      <c r="A10" t="str">
        <f t="shared" si="0"/>
        <v>2009_rs_1_DAL_TB</v>
      </c>
      <c r="B10">
        <v>2009</v>
      </c>
      <c r="C10">
        <v>1</v>
      </c>
      <c r="D10" t="s">
        <v>71</v>
      </c>
      <c r="E10" t="s">
        <v>92</v>
      </c>
      <c r="F10">
        <v>34</v>
      </c>
      <c r="G10">
        <v>21</v>
      </c>
    </row>
    <row r="11" spans="1:7" x14ac:dyDescent="0.25">
      <c r="A11" t="str">
        <f t="shared" si="0"/>
        <v>2009_rs_1_SF_ARI</v>
      </c>
      <c r="B11">
        <v>2009</v>
      </c>
      <c r="C11">
        <v>1</v>
      </c>
      <c r="D11" t="s">
        <v>90</v>
      </c>
      <c r="E11" t="s">
        <v>64</v>
      </c>
      <c r="F11">
        <v>20</v>
      </c>
      <c r="G11">
        <v>16</v>
      </c>
    </row>
    <row r="12" spans="1:7" x14ac:dyDescent="0.25">
      <c r="A12" t="str">
        <f t="shared" si="0"/>
        <v>2009_rs_1_WAS_NYG</v>
      </c>
      <c r="B12">
        <v>2009</v>
      </c>
      <c r="C12">
        <v>1</v>
      </c>
      <c r="D12" t="s">
        <v>94</v>
      </c>
      <c r="E12" t="s">
        <v>83</v>
      </c>
      <c r="F12">
        <v>17</v>
      </c>
      <c r="G12">
        <v>23</v>
      </c>
    </row>
    <row r="13" spans="1:7" x14ac:dyDescent="0.25">
      <c r="A13" t="str">
        <f t="shared" si="0"/>
        <v>2009_rs_1_STL_SEA</v>
      </c>
      <c r="B13">
        <v>2009</v>
      </c>
      <c r="C13">
        <v>1</v>
      </c>
      <c r="D13" t="s">
        <v>91</v>
      </c>
      <c r="E13" t="s">
        <v>89</v>
      </c>
      <c r="F13">
        <v>0</v>
      </c>
      <c r="G13">
        <v>28</v>
      </c>
    </row>
    <row r="14" spans="1:7" x14ac:dyDescent="0.25">
      <c r="A14" t="str">
        <f t="shared" si="0"/>
        <v>2009_rs_1_BUF_NE</v>
      </c>
      <c r="B14">
        <v>2009</v>
      </c>
      <c r="C14">
        <v>1</v>
      </c>
      <c r="D14" t="s">
        <v>66</v>
      </c>
      <c r="E14" t="s">
        <v>81</v>
      </c>
      <c r="F14">
        <v>24</v>
      </c>
      <c r="G14">
        <v>25</v>
      </c>
    </row>
    <row r="15" spans="1:7" x14ac:dyDescent="0.25">
      <c r="A15" t="str">
        <f t="shared" si="0"/>
        <v>2009_rs_1_CHI_GB</v>
      </c>
      <c r="B15">
        <v>2009</v>
      </c>
      <c r="C15">
        <v>1</v>
      </c>
      <c r="D15" t="s">
        <v>68</v>
      </c>
      <c r="E15" t="s">
        <v>74</v>
      </c>
      <c r="F15">
        <v>15</v>
      </c>
      <c r="G15">
        <v>21</v>
      </c>
    </row>
    <row r="16" spans="1:7" x14ac:dyDescent="0.25">
      <c r="A16" t="str">
        <f t="shared" si="0"/>
        <v>2009_rs_1_TEN_PIT</v>
      </c>
      <c r="B16">
        <v>2009</v>
      </c>
      <c r="C16">
        <v>1</v>
      </c>
      <c r="D16" t="s">
        <v>93</v>
      </c>
      <c r="E16" t="s">
        <v>87</v>
      </c>
      <c r="F16">
        <v>10</v>
      </c>
      <c r="G16">
        <v>13</v>
      </c>
    </row>
    <row r="17" spans="1:7" x14ac:dyDescent="0.25">
      <c r="A17" t="str">
        <f t="shared" si="0"/>
        <v>2009_rs_1_SD_OAK</v>
      </c>
      <c r="B17">
        <v>2009</v>
      </c>
      <c r="C17">
        <v>1</v>
      </c>
      <c r="D17" t="s">
        <v>88</v>
      </c>
      <c r="E17" t="s">
        <v>85</v>
      </c>
      <c r="F17">
        <v>24</v>
      </c>
      <c r="G17">
        <v>20</v>
      </c>
    </row>
    <row r="18" spans="1:7" x14ac:dyDescent="0.25">
      <c r="A18" t="str">
        <f t="shared" si="0"/>
        <v>2009_rs_2_CAR_ATL</v>
      </c>
      <c r="B18">
        <v>2009</v>
      </c>
      <c r="C18">
        <v>2</v>
      </c>
      <c r="D18" t="s">
        <v>67</v>
      </c>
      <c r="E18" t="s">
        <v>20</v>
      </c>
      <c r="F18">
        <v>20</v>
      </c>
      <c r="G18">
        <v>28</v>
      </c>
    </row>
    <row r="19" spans="1:7" x14ac:dyDescent="0.25">
      <c r="A19" t="str">
        <f t="shared" si="0"/>
        <v>2009_rs_2_MIN_DET</v>
      </c>
      <c r="B19">
        <v>2009</v>
      </c>
      <c r="C19">
        <v>2</v>
      </c>
      <c r="D19" t="s">
        <v>80</v>
      </c>
      <c r="E19" t="s">
        <v>73</v>
      </c>
      <c r="F19">
        <v>27</v>
      </c>
      <c r="G19">
        <v>13</v>
      </c>
    </row>
    <row r="20" spans="1:7" x14ac:dyDescent="0.25">
      <c r="A20" t="str">
        <f t="shared" si="0"/>
        <v>2009_rs_2_CIN_GB</v>
      </c>
      <c r="B20">
        <v>2009</v>
      </c>
      <c r="C20">
        <v>2</v>
      </c>
      <c r="D20" t="s">
        <v>69</v>
      </c>
      <c r="E20" t="s">
        <v>74</v>
      </c>
      <c r="F20">
        <v>31</v>
      </c>
      <c r="G20">
        <v>24</v>
      </c>
    </row>
    <row r="21" spans="1:7" x14ac:dyDescent="0.25">
      <c r="A21" t="str">
        <f t="shared" si="0"/>
        <v>2009_rs_2_ARI_JAX</v>
      </c>
      <c r="B21">
        <v>2009</v>
      </c>
      <c r="C21">
        <v>2</v>
      </c>
      <c r="D21" t="s">
        <v>64</v>
      </c>
      <c r="E21" t="s">
        <v>77</v>
      </c>
      <c r="F21">
        <v>31</v>
      </c>
      <c r="G21">
        <v>17</v>
      </c>
    </row>
    <row r="22" spans="1:7" x14ac:dyDescent="0.25">
      <c r="A22" t="str">
        <f t="shared" si="0"/>
        <v>2009_rs_2_OAK_KC</v>
      </c>
      <c r="B22">
        <v>2009</v>
      </c>
      <c r="C22">
        <v>2</v>
      </c>
      <c r="D22" t="s">
        <v>85</v>
      </c>
      <c r="E22" t="s">
        <v>78</v>
      </c>
      <c r="F22">
        <v>13</v>
      </c>
      <c r="G22">
        <v>10</v>
      </c>
    </row>
    <row r="23" spans="1:7" x14ac:dyDescent="0.25">
      <c r="A23" t="str">
        <f t="shared" si="0"/>
        <v>2009_rs_2_NE_NYJ</v>
      </c>
      <c r="B23">
        <v>2009</v>
      </c>
      <c r="C23">
        <v>2</v>
      </c>
      <c r="D23" t="s">
        <v>81</v>
      </c>
      <c r="E23" t="s">
        <v>84</v>
      </c>
      <c r="F23">
        <v>9</v>
      </c>
      <c r="G23">
        <v>16</v>
      </c>
    </row>
    <row r="24" spans="1:7" x14ac:dyDescent="0.25">
      <c r="A24" t="str">
        <f t="shared" si="0"/>
        <v>2009_rs_2_NO_PHI</v>
      </c>
      <c r="B24">
        <v>2009</v>
      </c>
      <c r="C24">
        <v>2</v>
      </c>
      <c r="D24" t="s">
        <v>82</v>
      </c>
      <c r="E24" t="s">
        <v>86</v>
      </c>
      <c r="F24">
        <v>48</v>
      </c>
      <c r="G24">
        <v>22</v>
      </c>
    </row>
    <row r="25" spans="1:7" x14ac:dyDescent="0.25">
      <c r="A25" t="str">
        <f t="shared" si="0"/>
        <v>2009_rs_2_HOU_TEN</v>
      </c>
      <c r="B25">
        <v>2009</v>
      </c>
      <c r="C25">
        <v>2</v>
      </c>
      <c r="D25" t="s">
        <v>75</v>
      </c>
      <c r="E25" t="s">
        <v>93</v>
      </c>
      <c r="F25">
        <v>34</v>
      </c>
      <c r="G25">
        <v>31</v>
      </c>
    </row>
    <row r="26" spans="1:7" x14ac:dyDescent="0.25">
      <c r="A26" t="str">
        <f t="shared" si="0"/>
        <v>2009_rs_2_STL_WAS</v>
      </c>
      <c r="B26">
        <v>2009</v>
      </c>
      <c r="C26">
        <v>2</v>
      </c>
      <c r="D26" t="s">
        <v>91</v>
      </c>
      <c r="E26" t="s">
        <v>94</v>
      </c>
      <c r="F26">
        <v>7</v>
      </c>
      <c r="G26">
        <v>9</v>
      </c>
    </row>
    <row r="27" spans="1:7" x14ac:dyDescent="0.25">
      <c r="A27" t="str">
        <f t="shared" si="0"/>
        <v>2009_rs_2_TB_BUF</v>
      </c>
      <c r="B27">
        <v>2009</v>
      </c>
      <c r="C27">
        <v>2</v>
      </c>
      <c r="D27" t="s">
        <v>92</v>
      </c>
      <c r="E27" t="s">
        <v>66</v>
      </c>
      <c r="F27">
        <v>20</v>
      </c>
      <c r="G27">
        <v>33</v>
      </c>
    </row>
    <row r="28" spans="1:7" x14ac:dyDescent="0.25">
      <c r="A28" t="str">
        <f t="shared" si="0"/>
        <v>2009_rs_2_SEA_SF</v>
      </c>
      <c r="B28">
        <v>2009</v>
      </c>
      <c r="C28">
        <v>2</v>
      </c>
      <c r="D28" t="s">
        <v>89</v>
      </c>
      <c r="E28" t="s">
        <v>90</v>
      </c>
      <c r="F28">
        <v>10</v>
      </c>
      <c r="G28">
        <v>23</v>
      </c>
    </row>
    <row r="29" spans="1:7" x14ac:dyDescent="0.25">
      <c r="A29" t="str">
        <f t="shared" si="0"/>
        <v>2009_rs_2_PIT_CHI</v>
      </c>
      <c r="B29">
        <v>2009</v>
      </c>
      <c r="C29">
        <v>2</v>
      </c>
      <c r="D29" t="s">
        <v>87</v>
      </c>
      <c r="E29" t="s">
        <v>68</v>
      </c>
      <c r="F29">
        <v>14</v>
      </c>
      <c r="G29">
        <v>17</v>
      </c>
    </row>
    <row r="30" spans="1:7" x14ac:dyDescent="0.25">
      <c r="A30" t="str">
        <f t="shared" si="0"/>
        <v>2009_rs_2_CLE_DEN</v>
      </c>
      <c r="B30">
        <v>2009</v>
      </c>
      <c r="C30">
        <v>2</v>
      </c>
      <c r="D30" t="s">
        <v>70</v>
      </c>
      <c r="E30" t="s">
        <v>72</v>
      </c>
      <c r="F30">
        <v>6</v>
      </c>
      <c r="G30">
        <v>27</v>
      </c>
    </row>
    <row r="31" spans="1:7" x14ac:dyDescent="0.25">
      <c r="A31" t="str">
        <f t="shared" si="0"/>
        <v>2009_rs_2_BAL_SD</v>
      </c>
      <c r="B31">
        <v>2009</v>
      </c>
      <c r="C31">
        <v>2</v>
      </c>
      <c r="D31" t="s">
        <v>65</v>
      </c>
      <c r="E31" t="s">
        <v>88</v>
      </c>
      <c r="F31">
        <v>31</v>
      </c>
      <c r="G31">
        <v>26</v>
      </c>
    </row>
    <row r="32" spans="1:7" x14ac:dyDescent="0.25">
      <c r="A32" t="str">
        <f t="shared" si="0"/>
        <v>2009_rs_2_NYG_DAL</v>
      </c>
      <c r="B32">
        <v>2009</v>
      </c>
      <c r="C32">
        <v>2</v>
      </c>
      <c r="D32" t="s">
        <v>83</v>
      </c>
      <c r="E32" t="s">
        <v>71</v>
      </c>
      <c r="F32">
        <v>33</v>
      </c>
      <c r="G32">
        <v>31</v>
      </c>
    </row>
    <row r="33" spans="1:7" x14ac:dyDescent="0.25">
      <c r="A33" t="str">
        <f t="shared" si="0"/>
        <v>2009_rs_2_IND_MIA</v>
      </c>
      <c r="B33">
        <v>2009</v>
      </c>
      <c r="C33">
        <v>2</v>
      </c>
      <c r="D33" t="s">
        <v>76</v>
      </c>
      <c r="E33" t="s">
        <v>79</v>
      </c>
      <c r="F33">
        <v>27</v>
      </c>
      <c r="G33">
        <v>23</v>
      </c>
    </row>
    <row r="34" spans="1:7" x14ac:dyDescent="0.25">
      <c r="A34" t="str">
        <f t="shared" si="0"/>
        <v>2009_rs_3_CLE_BAL</v>
      </c>
      <c r="B34">
        <v>2009</v>
      </c>
      <c r="C34">
        <v>3</v>
      </c>
      <c r="D34" t="s">
        <v>70</v>
      </c>
      <c r="E34" t="s">
        <v>65</v>
      </c>
      <c r="F34">
        <v>3</v>
      </c>
      <c r="G34">
        <v>34</v>
      </c>
    </row>
    <row r="35" spans="1:7" x14ac:dyDescent="0.25">
      <c r="A35" t="str">
        <f t="shared" si="0"/>
        <v>2009_rs_3_WAS_DET</v>
      </c>
      <c r="B35">
        <v>2009</v>
      </c>
      <c r="C35">
        <v>3</v>
      </c>
      <c r="D35" t="s">
        <v>94</v>
      </c>
      <c r="E35" t="s">
        <v>73</v>
      </c>
      <c r="F35">
        <v>14</v>
      </c>
      <c r="G35">
        <v>19</v>
      </c>
    </row>
    <row r="36" spans="1:7" x14ac:dyDescent="0.25">
      <c r="A36" t="str">
        <f t="shared" si="0"/>
        <v>2009_rs_3_JAX_HOU</v>
      </c>
      <c r="B36">
        <v>2009</v>
      </c>
      <c r="C36">
        <v>3</v>
      </c>
      <c r="D36" t="s">
        <v>77</v>
      </c>
      <c r="E36" t="s">
        <v>75</v>
      </c>
      <c r="F36">
        <v>31</v>
      </c>
      <c r="G36">
        <v>24</v>
      </c>
    </row>
    <row r="37" spans="1:7" x14ac:dyDescent="0.25">
      <c r="A37" t="str">
        <f t="shared" si="0"/>
        <v>2009_rs_3_SF_MIN</v>
      </c>
      <c r="B37">
        <v>2009</v>
      </c>
      <c r="C37">
        <v>3</v>
      </c>
      <c r="D37" t="s">
        <v>90</v>
      </c>
      <c r="E37" t="s">
        <v>80</v>
      </c>
      <c r="F37">
        <v>24</v>
      </c>
      <c r="G37">
        <v>27</v>
      </c>
    </row>
    <row r="38" spans="1:7" x14ac:dyDescent="0.25">
      <c r="A38" t="str">
        <f t="shared" si="0"/>
        <v>2009_rs_3_ATL_NE</v>
      </c>
      <c r="B38">
        <v>2009</v>
      </c>
      <c r="C38">
        <v>3</v>
      </c>
      <c r="D38" t="s">
        <v>20</v>
      </c>
      <c r="E38" t="s">
        <v>81</v>
      </c>
      <c r="F38">
        <v>10</v>
      </c>
      <c r="G38">
        <v>26</v>
      </c>
    </row>
    <row r="39" spans="1:7" x14ac:dyDescent="0.25">
      <c r="A39" t="str">
        <f t="shared" si="0"/>
        <v>2009_rs_3_TEN_NYJ</v>
      </c>
      <c r="B39">
        <v>2009</v>
      </c>
      <c r="C39">
        <v>3</v>
      </c>
      <c r="D39" t="s">
        <v>93</v>
      </c>
      <c r="E39" t="s">
        <v>84</v>
      </c>
      <c r="F39">
        <v>17</v>
      </c>
      <c r="G39">
        <v>24</v>
      </c>
    </row>
    <row r="40" spans="1:7" x14ac:dyDescent="0.25">
      <c r="A40" t="str">
        <f t="shared" si="0"/>
        <v>2009_rs_3_KC_PHI</v>
      </c>
      <c r="B40">
        <v>2009</v>
      </c>
      <c r="C40">
        <v>3</v>
      </c>
      <c r="D40" t="s">
        <v>78</v>
      </c>
      <c r="E40" t="s">
        <v>86</v>
      </c>
      <c r="F40">
        <v>14</v>
      </c>
      <c r="G40">
        <v>34</v>
      </c>
    </row>
    <row r="41" spans="1:7" x14ac:dyDescent="0.25">
      <c r="A41" t="str">
        <f t="shared" si="0"/>
        <v>2009_rs_3_GB_STL</v>
      </c>
      <c r="B41">
        <v>2009</v>
      </c>
      <c r="C41">
        <v>3</v>
      </c>
      <c r="D41" t="s">
        <v>74</v>
      </c>
      <c r="E41" t="s">
        <v>91</v>
      </c>
      <c r="F41">
        <v>36</v>
      </c>
      <c r="G41">
        <v>17</v>
      </c>
    </row>
    <row r="42" spans="1:7" x14ac:dyDescent="0.25">
      <c r="A42" t="str">
        <f t="shared" si="0"/>
        <v>2009_rs_3_NYG_TB</v>
      </c>
      <c r="B42">
        <v>2009</v>
      </c>
      <c r="C42">
        <v>3</v>
      </c>
      <c r="D42" t="s">
        <v>83</v>
      </c>
      <c r="E42" t="s">
        <v>92</v>
      </c>
      <c r="F42">
        <v>24</v>
      </c>
      <c r="G42">
        <v>0</v>
      </c>
    </row>
    <row r="43" spans="1:7" x14ac:dyDescent="0.25">
      <c r="A43" t="str">
        <f t="shared" si="0"/>
        <v>2009_rs_3_NO_BUF</v>
      </c>
      <c r="B43">
        <v>2009</v>
      </c>
      <c r="C43">
        <v>3</v>
      </c>
      <c r="D43" t="s">
        <v>82</v>
      </c>
      <c r="E43" t="s">
        <v>66</v>
      </c>
      <c r="F43">
        <v>27</v>
      </c>
      <c r="G43">
        <v>7</v>
      </c>
    </row>
    <row r="44" spans="1:7" x14ac:dyDescent="0.25">
      <c r="A44" t="str">
        <f t="shared" si="0"/>
        <v>2009_rs_3_CHI_SEA</v>
      </c>
      <c r="B44">
        <v>2009</v>
      </c>
      <c r="C44">
        <v>3</v>
      </c>
      <c r="D44" t="s">
        <v>68</v>
      </c>
      <c r="E44" t="s">
        <v>89</v>
      </c>
      <c r="F44">
        <v>25</v>
      </c>
      <c r="G44">
        <v>19</v>
      </c>
    </row>
    <row r="45" spans="1:7" x14ac:dyDescent="0.25">
      <c r="A45" t="str">
        <f t="shared" si="0"/>
        <v>2009_rs_3_PIT_CIN</v>
      </c>
      <c r="B45">
        <v>2009</v>
      </c>
      <c r="C45">
        <v>3</v>
      </c>
      <c r="D45" t="s">
        <v>87</v>
      </c>
      <c r="E45" t="s">
        <v>69</v>
      </c>
      <c r="F45">
        <v>20</v>
      </c>
      <c r="G45">
        <v>23</v>
      </c>
    </row>
    <row r="46" spans="1:7" x14ac:dyDescent="0.25">
      <c r="A46" t="str">
        <f t="shared" si="0"/>
        <v>2009_rs_3_DEN_OAK</v>
      </c>
      <c r="B46">
        <v>2009</v>
      </c>
      <c r="C46">
        <v>3</v>
      </c>
      <c r="D46" t="s">
        <v>72</v>
      </c>
      <c r="E46" t="s">
        <v>85</v>
      </c>
      <c r="F46">
        <v>23</v>
      </c>
      <c r="G46">
        <v>3</v>
      </c>
    </row>
    <row r="47" spans="1:7" x14ac:dyDescent="0.25">
      <c r="A47" t="str">
        <f t="shared" si="0"/>
        <v>2009_rs_3_MIA_SD</v>
      </c>
      <c r="B47">
        <v>2009</v>
      </c>
      <c r="C47">
        <v>3</v>
      </c>
      <c r="D47" t="s">
        <v>79</v>
      </c>
      <c r="E47" t="s">
        <v>88</v>
      </c>
      <c r="F47">
        <v>13</v>
      </c>
      <c r="G47">
        <v>23</v>
      </c>
    </row>
    <row r="48" spans="1:7" x14ac:dyDescent="0.25">
      <c r="A48" t="str">
        <f t="shared" si="0"/>
        <v>2009_rs_3_IND_ARI</v>
      </c>
      <c r="B48">
        <v>2009</v>
      </c>
      <c r="C48">
        <v>3</v>
      </c>
      <c r="D48" t="s">
        <v>76</v>
      </c>
      <c r="E48" t="s">
        <v>64</v>
      </c>
      <c r="F48">
        <v>31</v>
      </c>
      <c r="G48">
        <v>10</v>
      </c>
    </row>
    <row r="49" spans="1:7" x14ac:dyDescent="0.25">
      <c r="A49" t="str">
        <f t="shared" si="0"/>
        <v>2009_rs_3_CAR_DAL</v>
      </c>
      <c r="B49">
        <v>2009</v>
      </c>
      <c r="C49">
        <v>3</v>
      </c>
      <c r="D49" t="s">
        <v>67</v>
      </c>
      <c r="E49" t="s">
        <v>71</v>
      </c>
      <c r="F49">
        <v>7</v>
      </c>
      <c r="G49">
        <v>21</v>
      </c>
    </row>
    <row r="50" spans="1:7" x14ac:dyDescent="0.25">
      <c r="A50" t="str">
        <f t="shared" si="0"/>
        <v>2009_rs_4_DET_CHI</v>
      </c>
      <c r="B50">
        <v>2009</v>
      </c>
      <c r="C50">
        <v>4</v>
      </c>
      <c r="D50" t="s">
        <v>73</v>
      </c>
      <c r="E50" t="s">
        <v>68</v>
      </c>
      <c r="F50">
        <v>24</v>
      </c>
      <c r="G50">
        <v>48</v>
      </c>
    </row>
    <row r="51" spans="1:7" x14ac:dyDescent="0.25">
      <c r="A51" t="str">
        <f t="shared" si="0"/>
        <v>2009_rs_4_CIN_CLE</v>
      </c>
      <c r="B51">
        <v>2009</v>
      </c>
      <c r="C51">
        <v>4</v>
      </c>
      <c r="D51" t="s">
        <v>69</v>
      </c>
      <c r="E51" t="s">
        <v>70</v>
      </c>
      <c r="F51">
        <v>23</v>
      </c>
      <c r="G51">
        <v>20</v>
      </c>
    </row>
    <row r="52" spans="1:7" x14ac:dyDescent="0.25">
      <c r="A52" t="str">
        <f t="shared" si="0"/>
        <v>2009_rs_4_OAK_HOU</v>
      </c>
      <c r="B52">
        <v>2009</v>
      </c>
      <c r="C52">
        <v>4</v>
      </c>
      <c r="D52" t="s">
        <v>85</v>
      </c>
      <c r="E52" t="s">
        <v>75</v>
      </c>
      <c r="F52">
        <v>6</v>
      </c>
      <c r="G52">
        <v>29</v>
      </c>
    </row>
    <row r="53" spans="1:7" x14ac:dyDescent="0.25">
      <c r="A53" t="str">
        <f t="shared" si="0"/>
        <v>2009_rs_4_SEA_IND</v>
      </c>
      <c r="B53">
        <v>2009</v>
      </c>
      <c r="C53">
        <v>4</v>
      </c>
      <c r="D53" t="s">
        <v>89</v>
      </c>
      <c r="E53" t="s">
        <v>76</v>
      </c>
      <c r="F53">
        <v>17</v>
      </c>
      <c r="G53">
        <v>34</v>
      </c>
    </row>
    <row r="54" spans="1:7" x14ac:dyDescent="0.25">
      <c r="A54" t="str">
        <f t="shared" si="0"/>
        <v>2009_rs_4_TEN_JAX</v>
      </c>
      <c r="B54">
        <v>2009</v>
      </c>
      <c r="C54">
        <v>4</v>
      </c>
      <c r="D54" t="s">
        <v>93</v>
      </c>
      <c r="E54" t="s">
        <v>77</v>
      </c>
      <c r="F54">
        <v>17</v>
      </c>
      <c r="G54">
        <v>37</v>
      </c>
    </row>
    <row r="55" spans="1:7" x14ac:dyDescent="0.25">
      <c r="A55" t="str">
        <f t="shared" si="0"/>
        <v>2009_rs_4_NYG_KC</v>
      </c>
      <c r="B55">
        <v>2009</v>
      </c>
      <c r="C55">
        <v>4</v>
      </c>
      <c r="D55" t="s">
        <v>83</v>
      </c>
      <c r="E55" t="s">
        <v>78</v>
      </c>
      <c r="F55">
        <v>27</v>
      </c>
      <c r="G55">
        <v>16</v>
      </c>
    </row>
    <row r="56" spans="1:7" x14ac:dyDescent="0.25">
      <c r="A56" t="str">
        <f t="shared" si="0"/>
        <v>2009_rs_4_BAL_NE</v>
      </c>
      <c r="B56">
        <v>2009</v>
      </c>
      <c r="C56">
        <v>4</v>
      </c>
      <c r="D56" t="s">
        <v>65</v>
      </c>
      <c r="E56" t="s">
        <v>81</v>
      </c>
      <c r="F56">
        <v>21</v>
      </c>
      <c r="G56">
        <v>27</v>
      </c>
    </row>
    <row r="57" spans="1:7" x14ac:dyDescent="0.25">
      <c r="A57" t="str">
        <f t="shared" si="0"/>
        <v>2009_rs_4_TB_WAS</v>
      </c>
      <c r="B57">
        <v>2009</v>
      </c>
      <c r="C57">
        <v>4</v>
      </c>
      <c r="D57" t="s">
        <v>92</v>
      </c>
      <c r="E57" t="s">
        <v>94</v>
      </c>
      <c r="F57">
        <v>13</v>
      </c>
      <c r="G57">
        <v>16</v>
      </c>
    </row>
    <row r="58" spans="1:7" x14ac:dyDescent="0.25">
      <c r="A58" t="str">
        <f t="shared" si="0"/>
        <v>2009_rs_4_BUF_MIA</v>
      </c>
      <c r="B58">
        <v>2009</v>
      </c>
      <c r="C58">
        <v>4</v>
      </c>
      <c r="D58" t="s">
        <v>66</v>
      </c>
      <c r="E58" t="s">
        <v>79</v>
      </c>
      <c r="F58">
        <v>10</v>
      </c>
      <c r="G58">
        <v>38</v>
      </c>
    </row>
    <row r="59" spans="1:7" x14ac:dyDescent="0.25">
      <c r="A59" t="str">
        <f t="shared" si="0"/>
        <v>2009_rs_4_NYJ_NO</v>
      </c>
      <c r="B59">
        <v>2009</v>
      </c>
      <c r="C59">
        <v>4</v>
      </c>
      <c r="D59" t="s">
        <v>84</v>
      </c>
      <c r="E59" t="s">
        <v>82</v>
      </c>
      <c r="F59">
        <v>10</v>
      </c>
      <c r="G59">
        <v>24</v>
      </c>
    </row>
    <row r="60" spans="1:7" x14ac:dyDescent="0.25">
      <c r="A60" t="str">
        <f t="shared" si="0"/>
        <v>2009_rs_4_DAL_DEN</v>
      </c>
      <c r="B60">
        <v>2009</v>
      </c>
      <c r="C60">
        <v>4</v>
      </c>
      <c r="D60" t="s">
        <v>71</v>
      </c>
      <c r="E60" t="s">
        <v>72</v>
      </c>
      <c r="F60">
        <v>10</v>
      </c>
      <c r="G60">
        <v>17</v>
      </c>
    </row>
    <row r="61" spans="1:7" x14ac:dyDescent="0.25">
      <c r="A61" t="str">
        <f t="shared" si="0"/>
        <v>2009_rs_4_STL_SF</v>
      </c>
      <c r="B61">
        <v>2009</v>
      </c>
      <c r="C61">
        <v>4</v>
      </c>
      <c r="D61" t="s">
        <v>91</v>
      </c>
      <c r="E61" t="s">
        <v>90</v>
      </c>
      <c r="F61">
        <v>0</v>
      </c>
      <c r="G61">
        <v>35</v>
      </c>
    </row>
    <row r="62" spans="1:7" x14ac:dyDescent="0.25">
      <c r="A62" t="str">
        <f t="shared" si="0"/>
        <v>2009_rs_4_SD_PIT</v>
      </c>
      <c r="B62">
        <v>2009</v>
      </c>
      <c r="C62">
        <v>4</v>
      </c>
      <c r="D62" t="s">
        <v>88</v>
      </c>
      <c r="E62" t="s">
        <v>87</v>
      </c>
      <c r="F62">
        <v>28</v>
      </c>
      <c r="G62">
        <v>38</v>
      </c>
    </row>
    <row r="63" spans="1:7" x14ac:dyDescent="0.25">
      <c r="A63" t="str">
        <f t="shared" si="0"/>
        <v>2009_rs_4_GB_MIN</v>
      </c>
      <c r="B63">
        <v>2009</v>
      </c>
      <c r="C63">
        <v>4</v>
      </c>
      <c r="D63" t="s">
        <v>74</v>
      </c>
      <c r="E63" t="s">
        <v>80</v>
      </c>
      <c r="F63">
        <v>23</v>
      </c>
      <c r="G63">
        <v>30</v>
      </c>
    </row>
    <row r="64" spans="1:7" x14ac:dyDescent="0.25">
      <c r="A64" t="str">
        <f t="shared" si="0"/>
        <v>2009_rs_5_CIN_BAL</v>
      </c>
      <c r="B64">
        <v>2009</v>
      </c>
      <c r="C64">
        <v>5</v>
      </c>
      <c r="D64" t="s">
        <v>69</v>
      </c>
      <c r="E64" t="s">
        <v>65</v>
      </c>
      <c r="F64">
        <v>17</v>
      </c>
      <c r="G64">
        <v>14</v>
      </c>
    </row>
    <row r="65" spans="1:7" x14ac:dyDescent="0.25">
      <c r="A65" t="str">
        <f t="shared" si="0"/>
        <v>2009_rs_5_CLE_BUF</v>
      </c>
      <c r="B65">
        <v>2009</v>
      </c>
      <c r="C65">
        <v>5</v>
      </c>
      <c r="D65" t="s">
        <v>70</v>
      </c>
      <c r="E65" t="s">
        <v>66</v>
      </c>
      <c r="F65">
        <v>6</v>
      </c>
      <c r="G65">
        <v>3</v>
      </c>
    </row>
    <row r="66" spans="1:7" x14ac:dyDescent="0.25">
      <c r="A66" t="str">
        <f t="shared" ref="A66:A129" si="1">CONCATENATE(B66,"_rs_",C66,"_",D66,"_",E66)</f>
        <v>2009_rs_5_WAS_CAR</v>
      </c>
      <c r="B66">
        <v>2009</v>
      </c>
      <c r="C66">
        <v>5</v>
      </c>
      <c r="D66" t="s">
        <v>94</v>
      </c>
      <c r="E66" t="s">
        <v>67</v>
      </c>
      <c r="F66">
        <v>17</v>
      </c>
      <c r="G66">
        <v>20</v>
      </c>
    </row>
    <row r="67" spans="1:7" x14ac:dyDescent="0.25">
      <c r="A67" t="str">
        <f t="shared" si="1"/>
        <v>2009_rs_5_PIT_DET</v>
      </c>
      <c r="B67">
        <v>2009</v>
      </c>
      <c r="C67">
        <v>5</v>
      </c>
      <c r="D67" t="s">
        <v>87</v>
      </c>
      <c r="E67" t="s">
        <v>73</v>
      </c>
      <c r="F67">
        <v>28</v>
      </c>
      <c r="G67">
        <v>20</v>
      </c>
    </row>
    <row r="68" spans="1:7" x14ac:dyDescent="0.25">
      <c r="A68" t="str">
        <f t="shared" si="1"/>
        <v>2009_rs_5_DAL_KC</v>
      </c>
      <c r="B68">
        <v>2009</v>
      </c>
      <c r="C68">
        <v>5</v>
      </c>
      <c r="D68" t="s">
        <v>71</v>
      </c>
      <c r="E68" t="s">
        <v>78</v>
      </c>
      <c r="F68">
        <v>26</v>
      </c>
      <c r="G68">
        <v>20</v>
      </c>
    </row>
    <row r="69" spans="1:7" x14ac:dyDescent="0.25">
      <c r="A69" t="str">
        <f t="shared" si="1"/>
        <v>2009_rs_5_OAK_NYG</v>
      </c>
      <c r="B69">
        <v>2009</v>
      </c>
      <c r="C69">
        <v>5</v>
      </c>
      <c r="D69" t="s">
        <v>85</v>
      </c>
      <c r="E69" t="s">
        <v>83</v>
      </c>
      <c r="F69">
        <v>7</v>
      </c>
      <c r="G69">
        <v>44</v>
      </c>
    </row>
    <row r="70" spans="1:7" x14ac:dyDescent="0.25">
      <c r="A70" t="str">
        <f t="shared" si="1"/>
        <v>2009_rs_5_TB_PHI</v>
      </c>
      <c r="B70">
        <v>2009</v>
      </c>
      <c r="C70">
        <v>5</v>
      </c>
      <c r="D70" t="s">
        <v>92</v>
      </c>
      <c r="E70" t="s">
        <v>86</v>
      </c>
      <c r="F70">
        <v>14</v>
      </c>
      <c r="G70">
        <v>33</v>
      </c>
    </row>
    <row r="71" spans="1:7" x14ac:dyDescent="0.25">
      <c r="A71" t="str">
        <f t="shared" si="1"/>
        <v>2009_rs_5_MIN_STL</v>
      </c>
      <c r="B71">
        <v>2009</v>
      </c>
      <c r="C71">
        <v>5</v>
      </c>
      <c r="D71" t="s">
        <v>80</v>
      </c>
      <c r="E71" t="s">
        <v>91</v>
      </c>
      <c r="F71">
        <v>38</v>
      </c>
      <c r="G71">
        <v>10</v>
      </c>
    </row>
    <row r="72" spans="1:7" x14ac:dyDescent="0.25">
      <c r="A72" t="str">
        <f t="shared" si="1"/>
        <v>2009_rs_5_ATL_SF</v>
      </c>
      <c r="B72">
        <v>2009</v>
      </c>
      <c r="C72">
        <v>5</v>
      </c>
      <c r="D72" t="s">
        <v>20</v>
      </c>
      <c r="E72" t="s">
        <v>90</v>
      </c>
      <c r="F72">
        <v>45</v>
      </c>
      <c r="G72">
        <v>10</v>
      </c>
    </row>
    <row r="73" spans="1:7" x14ac:dyDescent="0.25">
      <c r="A73" t="str">
        <f t="shared" si="1"/>
        <v>2009_rs_5_HOU_ARI</v>
      </c>
      <c r="B73">
        <v>2009</v>
      </c>
      <c r="C73">
        <v>5</v>
      </c>
      <c r="D73" t="s">
        <v>75</v>
      </c>
      <c r="E73" t="s">
        <v>64</v>
      </c>
      <c r="F73">
        <v>21</v>
      </c>
      <c r="G73">
        <v>28</v>
      </c>
    </row>
    <row r="74" spans="1:7" x14ac:dyDescent="0.25">
      <c r="A74" t="str">
        <f t="shared" si="1"/>
        <v>2009_rs_5_NE_DEN</v>
      </c>
      <c r="B74">
        <v>2009</v>
      </c>
      <c r="C74">
        <v>5</v>
      </c>
      <c r="D74" t="s">
        <v>81</v>
      </c>
      <c r="E74" t="s">
        <v>72</v>
      </c>
      <c r="F74">
        <v>17</v>
      </c>
      <c r="G74">
        <v>20</v>
      </c>
    </row>
    <row r="75" spans="1:7" x14ac:dyDescent="0.25">
      <c r="A75" t="str">
        <f t="shared" si="1"/>
        <v>2009_rs_5_JAX_SEA</v>
      </c>
      <c r="B75">
        <v>2009</v>
      </c>
      <c r="C75">
        <v>5</v>
      </c>
      <c r="D75" t="s">
        <v>77</v>
      </c>
      <c r="E75" t="s">
        <v>89</v>
      </c>
      <c r="F75">
        <v>0</v>
      </c>
      <c r="G75">
        <v>41</v>
      </c>
    </row>
    <row r="76" spans="1:7" x14ac:dyDescent="0.25">
      <c r="A76" t="str">
        <f t="shared" si="1"/>
        <v>2009_rs_5_IND_TEN</v>
      </c>
      <c r="B76">
        <v>2009</v>
      </c>
      <c r="C76">
        <v>5</v>
      </c>
      <c r="D76" t="s">
        <v>76</v>
      </c>
      <c r="E76" t="s">
        <v>93</v>
      </c>
      <c r="F76">
        <v>31</v>
      </c>
      <c r="G76">
        <v>9</v>
      </c>
    </row>
    <row r="77" spans="1:7" x14ac:dyDescent="0.25">
      <c r="A77" t="str">
        <f t="shared" si="1"/>
        <v>2009_rs_5_NYJ_MIA</v>
      </c>
      <c r="B77">
        <v>2009</v>
      </c>
      <c r="C77">
        <v>5</v>
      </c>
      <c r="D77" t="s">
        <v>84</v>
      </c>
      <c r="E77" t="s">
        <v>79</v>
      </c>
      <c r="F77">
        <v>27</v>
      </c>
      <c r="G77">
        <v>31</v>
      </c>
    </row>
    <row r="78" spans="1:7" x14ac:dyDescent="0.25">
      <c r="A78" t="str">
        <f t="shared" si="1"/>
        <v>2009_rs_6_HOU_CIN</v>
      </c>
      <c r="B78">
        <v>2009</v>
      </c>
      <c r="C78">
        <v>6</v>
      </c>
      <c r="D78" t="s">
        <v>75</v>
      </c>
      <c r="E78" t="s">
        <v>69</v>
      </c>
      <c r="F78">
        <v>28</v>
      </c>
      <c r="G78">
        <v>17</v>
      </c>
    </row>
    <row r="79" spans="1:7" x14ac:dyDescent="0.25">
      <c r="A79" t="str">
        <f t="shared" si="1"/>
        <v>2009_rs_6_DET_GB</v>
      </c>
      <c r="B79">
        <v>2009</v>
      </c>
      <c r="C79">
        <v>6</v>
      </c>
      <c r="D79" t="s">
        <v>73</v>
      </c>
      <c r="E79" t="s">
        <v>74</v>
      </c>
      <c r="F79">
        <v>0</v>
      </c>
      <c r="G79">
        <v>26</v>
      </c>
    </row>
    <row r="80" spans="1:7" x14ac:dyDescent="0.25">
      <c r="A80" t="str">
        <f t="shared" si="1"/>
        <v>2009_rs_6_STL_JAX</v>
      </c>
      <c r="B80">
        <v>2009</v>
      </c>
      <c r="C80">
        <v>6</v>
      </c>
      <c r="D80" t="s">
        <v>91</v>
      </c>
      <c r="E80" t="s">
        <v>77</v>
      </c>
      <c r="F80">
        <v>20</v>
      </c>
      <c r="G80">
        <v>23</v>
      </c>
    </row>
    <row r="81" spans="1:7" x14ac:dyDescent="0.25">
      <c r="A81" t="str">
        <f t="shared" si="1"/>
        <v>2009_rs_6_BAL_MIN</v>
      </c>
      <c r="B81">
        <v>2009</v>
      </c>
      <c r="C81">
        <v>6</v>
      </c>
      <c r="D81" t="s">
        <v>65</v>
      </c>
      <c r="E81" t="s">
        <v>80</v>
      </c>
      <c r="F81">
        <v>31</v>
      </c>
      <c r="G81">
        <v>33</v>
      </c>
    </row>
    <row r="82" spans="1:7" x14ac:dyDescent="0.25">
      <c r="A82" t="str">
        <f t="shared" si="1"/>
        <v>2009_rs_6_NYG_NO</v>
      </c>
      <c r="B82">
        <v>2009</v>
      </c>
      <c r="C82">
        <v>6</v>
      </c>
      <c r="D82" t="s">
        <v>83</v>
      </c>
      <c r="E82" t="s">
        <v>82</v>
      </c>
      <c r="F82">
        <v>27</v>
      </c>
      <c r="G82">
        <v>48</v>
      </c>
    </row>
    <row r="83" spans="1:7" x14ac:dyDescent="0.25">
      <c r="A83" t="str">
        <f t="shared" si="1"/>
        <v>2009_rs_6_CLE_PIT</v>
      </c>
      <c r="B83">
        <v>2009</v>
      </c>
      <c r="C83">
        <v>6</v>
      </c>
      <c r="D83" t="s">
        <v>70</v>
      </c>
      <c r="E83" t="s">
        <v>87</v>
      </c>
      <c r="F83">
        <v>14</v>
      </c>
      <c r="G83">
        <v>27</v>
      </c>
    </row>
    <row r="84" spans="1:7" x14ac:dyDescent="0.25">
      <c r="A84" t="str">
        <f t="shared" si="1"/>
        <v>2009_rs_6_CAR_TB</v>
      </c>
      <c r="B84">
        <v>2009</v>
      </c>
      <c r="C84">
        <v>6</v>
      </c>
      <c r="D84" t="s">
        <v>67</v>
      </c>
      <c r="E84" t="s">
        <v>92</v>
      </c>
      <c r="F84">
        <v>28</v>
      </c>
      <c r="G84">
        <v>21</v>
      </c>
    </row>
    <row r="85" spans="1:7" x14ac:dyDescent="0.25">
      <c r="A85" t="str">
        <f t="shared" si="1"/>
        <v>2009_rs_6_KC_WAS</v>
      </c>
      <c r="B85">
        <v>2009</v>
      </c>
      <c r="C85">
        <v>6</v>
      </c>
      <c r="D85" t="s">
        <v>78</v>
      </c>
      <c r="E85" t="s">
        <v>94</v>
      </c>
      <c r="F85">
        <v>14</v>
      </c>
      <c r="G85">
        <v>6</v>
      </c>
    </row>
    <row r="86" spans="1:7" x14ac:dyDescent="0.25">
      <c r="A86" t="str">
        <f t="shared" si="1"/>
        <v>2009_rs_6_PHI_OAK</v>
      </c>
      <c r="B86">
        <v>2009</v>
      </c>
      <c r="C86">
        <v>6</v>
      </c>
      <c r="D86" t="s">
        <v>86</v>
      </c>
      <c r="E86" t="s">
        <v>85</v>
      </c>
      <c r="F86">
        <v>9</v>
      </c>
      <c r="G86">
        <v>13</v>
      </c>
    </row>
    <row r="87" spans="1:7" x14ac:dyDescent="0.25">
      <c r="A87" t="str">
        <f t="shared" si="1"/>
        <v>2009_rs_6_ARI_SEA</v>
      </c>
      <c r="B87">
        <v>2009</v>
      </c>
      <c r="C87">
        <v>6</v>
      </c>
      <c r="D87" t="s">
        <v>64</v>
      </c>
      <c r="E87" t="s">
        <v>89</v>
      </c>
      <c r="F87">
        <v>27</v>
      </c>
      <c r="G87">
        <v>3</v>
      </c>
    </row>
    <row r="88" spans="1:7" x14ac:dyDescent="0.25">
      <c r="A88" t="str">
        <f t="shared" si="1"/>
        <v>2009_rs_6_TEN_NE</v>
      </c>
      <c r="B88">
        <v>2009</v>
      </c>
      <c r="C88">
        <v>6</v>
      </c>
      <c r="D88" t="s">
        <v>93</v>
      </c>
      <c r="E88" t="s">
        <v>81</v>
      </c>
      <c r="F88">
        <v>0</v>
      </c>
      <c r="G88">
        <v>59</v>
      </c>
    </row>
    <row r="89" spans="1:7" x14ac:dyDescent="0.25">
      <c r="A89" t="str">
        <f t="shared" si="1"/>
        <v>2009_rs_6_BUF_NYJ</v>
      </c>
      <c r="B89">
        <v>2009</v>
      </c>
      <c r="C89">
        <v>6</v>
      </c>
      <c r="D89" t="s">
        <v>66</v>
      </c>
      <c r="E89" t="s">
        <v>84</v>
      </c>
      <c r="F89">
        <v>16</v>
      </c>
      <c r="G89">
        <v>13</v>
      </c>
    </row>
    <row r="90" spans="1:7" x14ac:dyDescent="0.25">
      <c r="A90" t="str">
        <f t="shared" si="1"/>
        <v>2009_rs_6_CHI_ATL</v>
      </c>
      <c r="B90">
        <v>2009</v>
      </c>
      <c r="C90">
        <v>6</v>
      </c>
      <c r="D90" t="s">
        <v>68</v>
      </c>
      <c r="E90" t="s">
        <v>20</v>
      </c>
      <c r="F90">
        <v>14</v>
      </c>
      <c r="G90">
        <v>21</v>
      </c>
    </row>
    <row r="91" spans="1:7" x14ac:dyDescent="0.25">
      <c r="A91" t="str">
        <f t="shared" si="1"/>
        <v>2009_rs_6_DEN_SD</v>
      </c>
      <c r="B91">
        <v>2009</v>
      </c>
      <c r="C91">
        <v>6</v>
      </c>
      <c r="D91" t="s">
        <v>72</v>
      </c>
      <c r="E91" t="s">
        <v>88</v>
      </c>
      <c r="F91">
        <v>34</v>
      </c>
      <c r="G91">
        <v>23</v>
      </c>
    </row>
    <row r="92" spans="1:7" x14ac:dyDescent="0.25">
      <c r="A92" t="str">
        <f t="shared" si="1"/>
        <v>2009_rs_7_GB_CLE</v>
      </c>
      <c r="B92">
        <v>2009</v>
      </c>
      <c r="C92">
        <v>7</v>
      </c>
      <c r="D92" t="s">
        <v>74</v>
      </c>
      <c r="E92" t="s">
        <v>70</v>
      </c>
      <c r="F92">
        <v>31</v>
      </c>
      <c r="G92">
        <v>3</v>
      </c>
    </row>
    <row r="93" spans="1:7" x14ac:dyDescent="0.25">
      <c r="A93" t="str">
        <f t="shared" si="1"/>
        <v>2009_rs_7_SF_HOU</v>
      </c>
      <c r="B93">
        <v>2009</v>
      </c>
      <c r="C93">
        <v>7</v>
      </c>
      <c r="D93" t="s">
        <v>90</v>
      </c>
      <c r="E93" t="s">
        <v>75</v>
      </c>
      <c r="F93">
        <v>21</v>
      </c>
      <c r="G93">
        <v>24</v>
      </c>
    </row>
    <row r="94" spans="1:7" x14ac:dyDescent="0.25">
      <c r="A94" t="str">
        <f t="shared" si="1"/>
        <v>2009_rs_7_SD_KC</v>
      </c>
      <c r="B94">
        <v>2009</v>
      </c>
      <c r="C94">
        <v>7</v>
      </c>
      <c r="D94" t="s">
        <v>88</v>
      </c>
      <c r="E94" t="s">
        <v>78</v>
      </c>
      <c r="F94">
        <v>37</v>
      </c>
      <c r="G94">
        <v>7</v>
      </c>
    </row>
    <row r="95" spans="1:7" x14ac:dyDescent="0.25">
      <c r="A95" t="str">
        <f t="shared" si="1"/>
        <v>2009_rs_7_MIN_PIT</v>
      </c>
      <c r="B95">
        <v>2009</v>
      </c>
      <c r="C95">
        <v>7</v>
      </c>
      <c r="D95" t="s">
        <v>80</v>
      </c>
      <c r="E95" t="s">
        <v>87</v>
      </c>
      <c r="F95">
        <v>17</v>
      </c>
      <c r="G95">
        <v>27</v>
      </c>
    </row>
    <row r="96" spans="1:7" x14ac:dyDescent="0.25">
      <c r="A96" t="str">
        <f t="shared" si="1"/>
        <v>2009_rs_7_IND_STL</v>
      </c>
      <c r="B96">
        <v>2009</v>
      </c>
      <c r="C96">
        <v>7</v>
      </c>
      <c r="D96" t="s">
        <v>76</v>
      </c>
      <c r="E96" t="s">
        <v>91</v>
      </c>
      <c r="F96">
        <v>42</v>
      </c>
      <c r="G96">
        <v>6</v>
      </c>
    </row>
    <row r="97" spans="1:7" x14ac:dyDescent="0.25">
      <c r="A97" t="str">
        <f t="shared" si="1"/>
        <v>2009_rs_7_NE_TB</v>
      </c>
      <c r="B97">
        <v>2009</v>
      </c>
      <c r="C97">
        <v>7</v>
      </c>
      <c r="D97" t="s">
        <v>81</v>
      </c>
      <c r="E97" t="s">
        <v>92</v>
      </c>
      <c r="F97">
        <v>35</v>
      </c>
      <c r="G97">
        <v>7</v>
      </c>
    </row>
    <row r="98" spans="1:7" x14ac:dyDescent="0.25">
      <c r="A98" t="str">
        <f t="shared" si="1"/>
        <v>2009_rs_7_BUF_CAR</v>
      </c>
      <c r="B98">
        <v>2009</v>
      </c>
      <c r="C98">
        <v>7</v>
      </c>
      <c r="D98" t="s">
        <v>66</v>
      </c>
      <c r="E98" t="s">
        <v>67</v>
      </c>
      <c r="F98">
        <v>20</v>
      </c>
      <c r="G98">
        <v>9</v>
      </c>
    </row>
    <row r="99" spans="1:7" x14ac:dyDescent="0.25">
      <c r="A99" t="str">
        <f t="shared" si="1"/>
        <v>2009_rs_7_NYJ_OAK</v>
      </c>
      <c r="B99">
        <v>2009</v>
      </c>
      <c r="C99">
        <v>7</v>
      </c>
      <c r="D99" t="s">
        <v>84</v>
      </c>
      <c r="E99" t="s">
        <v>85</v>
      </c>
      <c r="F99">
        <v>38</v>
      </c>
      <c r="G99">
        <v>0</v>
      </c>
    </row>
    <row r="100" spans="1:7" x14ac:dyDescent="0.25">
      <c r="A100" t="str">
        <f t="shared" si="1"/>
        <v>2009_rs_7_CHI_CIN</v>
      </c>
      <c r="B100">
        <v>2009</v>
      </c>
      <c r="C100">
        <v>7</v>
      </c>
      <c r="D100" t="s">
        <v>68</v>
      </c>
      <c r="E100" t="s">
        <v>69</v>
      </c>
      <c r="F100">
        <v>10</v>
      </c>
      <c r="G100">
        <v>45</v>
      </c>
    </row>
    <row r="101" spans="1:7" x14ac:dyDescent="0.25">
      <c r="A101" t="str">
        <f t="shared" si="1"/>
        <v>2009_rs_7_ATL_DAL</v>
      </c>
      <c r="B101">
        <v>2009</v>
      </c>
      <c r="C101">
        <v>7</v>
      </c>
      <c r="D101" t="s">
        <v>20</v>
      </c>
      <c r="E101" t="s">
        <v>71</v>
      </c>
      <c r="F101">
        <v>21</v>
      </c>
      <c r="G101">
        <v>37</v>
      </c>
    </row>
    <row r="102" spans="1:7" x14ac:dyDescent="0.25">
      <c r="A102" t="str">
        <f t="shared" si="1"/>
        <v>2009_rs_7_NO_MIA</v>
      </c>
      <c r="B102">
        <v>2009</v>
      </c>
      <c r="C102">
        <v>7</v>
      </c>
      <c r="D102" t="s">
        <v>82</v>
      </c>
      <c r="E102" t="s">
        <v>79</v>
      </c>
      <c r="F102">
        <v>46</v>
      </c>
      <c r="G102">
        <v>34</v>
      </c>
    </row>
    <row r="103" spans="1:7" x14ac:dyDescent="0.25">
      <c r="A103" t="str">
        <f t="shared" si="1"/>
        <v>2009_rs_7_ARI_NYG</v>
      </c>
      <c r="B103">
        <v>2009</v>
      </c>
      <c r="C103">
        <v>7</v>
      </c>
      <c r="D103" t="s">
        <v>64</v>
      </c>
      <c r="E103" t="s">
        <v>83</v>
      </c>
      <c r="F103">
        <v>24</v>
      </c>
      <c r="G103">
        <v>17</v>
      </c>
    </row>
    <row r="104" spans="1:7" x14ac:dyDescent="0.25">
      <c r="A104" t="str">
        <f t="shared" si="1"/>
        <v>2009_rs_7_PHI_WAS</v>
      </c>
      <c r="B104">
        <v>2009</v>
      </c>
      <c r="C104">
        <v>7</v>
      </c>
      <c r="D104" t="s">
        <v>86</v>
      </c>
      <c r="E104" t="s">
        <v>94</v>
      </c>
      <c r="F104">
        <v>27</v>
      </c>
      <c r="G104">
        <v>17</v>
      </c>
    </row>
    <row r="105" spans="1:7" x14ac:dyDescent="0.25">
      <c r="A105" t="str">
        <f t="shared" si="1"/>
        <v>2009_rs_8_DEN_BAL</v>
      </c>
      <c r="B105">
        <v>2009</v>
      </c>
      <c r="C105">
        <v>8</v>
      </c>
      <c r="D105" t="s">
        <v>72</v>
      </c>
      <c r="E105" t="s">
        <v>65</v>
      </c>
      <c r="F105">
        <v>7</v>
      </c>
      <c r="G105">
        <v>30</v>
      </c>
    </row>
    <row r="106" spans="1:7" x14ac:dyDescent="0.25">
      <c r="A106" t="str">
        <f t="shared" si="1"/>
        <v>2009_rs_8_HOU_BUF</v>
      </c>
      <c r="B106">
        <v>2009</v>
      </c>
      <c r="C106">
        <v>8</v>
      </c>
      <c r="D106" t="s">
        <v>75</v>
      </c>
      <c r="E106" t="s">
        <v>66</v>
      </c>
      <c r="F106">
        <v>31</v>
      </c>
      <c r="G106">
        <v>10</v>
      </c>
    </row>
    <row r="107" spans="1:7" x14ac:dyDescent="0.25">
      <c r="A107" t="str">
        <f t="shared" si="1"/>
        <v>2009_rs_8_CLE_CHI</v>
      </c>
      <c r="B107">
        <v>2009</v>
      </c>
      <c r="C107">
        <v>8</v>
      </c>
      <c r="D107" t="s">
        <v>70</v>
      </c>
      <c r="E107" t="s">
        <v>68</v>
      </c>
      <c r="F107">
        <v>6</v>
      </c>
      <c r="G107">
        <v>30</v>
      </c>
    </row>
    <row r="108" spans="1:7" x14ac:dyDescent="0.25">
      <c r="A108" t="str">
        <f t="shared" si="1"/>
        <v>2009_rs_8_SEA_DAL</v>
      </c>
      <c r="B108">
        <v>2009</v>
      </c>
      <c r="C108">
        <v>8</v>
      </c>
      <c r="D108" t="s">
        <v>89</v>
      </c>
      <c r="E108" t="s">
        <v>71</v>
      </c>
      <c r="F108">
        <v>17</v>
      </c>
      <c r="G108">
        <v>38</v>
      </c>
    </row>
    <row r="109" spans="1:7" x14ac:dyDescent="0.25">
      <c r="A109" t="str">
        <f t="shared" si="1"/>
        <v>2009_rs_8_STL_DET</v>
      </c>
      <c r="B109">
        <v>2009</v>
      </c>
      <c r="C109">
        <v>8</v>
      </c>
      <c r="D109" t="s">
        <v>91</v>
      </c>
      <c r="E109" t="s">
        <v>73</v>
      </c>
      <c r="F109">
        <v>17</v>
      </c>
      <c r="G109">
        <v>10</v>
      </c>
    </row>
    <row r="110" spans="1:7" x14ac:dyDescent="0.25">
      <c r="A110" t="str">
        <f t="shared" si="1"/>
        <v>2009_rs_8_SF_IND</v>
      </c>
      <c r="B110">
        <v>2009</v>
      </c>
      <c r="C110">
        <v>8</v>
      </c>
      <c r="D110" t="s">
        <v>90</v>
      </c>
      <c r="E110" t="s">
        <v>76</v>
      </c>
      <c r="F110">
        <v>14</v>
      </c>
      <c r="G110">
        <v>18</v>
      </c>
    </row>
    <row r="111" spans="1:7" x14ac:dyDescent="0.25">
      <c r="A111" t="str">
        <f t="shared" si="1"/>
        <v>2009_rs_8_MIA_NYJ</v>
      </c>
      <c r="B111">
        <v>2009</v>
      </c>
      <c r="C111">
        <v>8</v>
      </c>
      <c r="D111" t="s">
        <v>79</v>
      </c>
      <c r="E111" t="s">
        <v>84</v>
      </c>
      <c r="F111">
        <v>30</v>
      </c>
      <c r="G111">
        <v>25</v>
      </c>
    </row>
    <row r="112" spans="1:7" x14ac:dyDescent="0.25">
      <c r="A112" t="str">
        <f t="shared" si="1"/>
        <v>2009_rs_8_NYG_PHI</v>
      </c>
      <c r="B112">
        <v>2009</v>
      </c>
      <c r="C112">
        <v>8</v>
      </c>
      <c r="D112" t="s">
        <v>83</v>
      </c>
      <c r="E112" t="s">
        <v>86</v>
      </c>
      <c r="F112">
        <v>17</v>
      </c>
      <c r="G112">
        <v>40</v>
      </c>
    </row>
    <row r="113" spans="1:7" x14ac:dyDescent="0.25">
      <c r="A113" t="str">
        <f t="shared" si="1"/>
        <v>2009_rs_8_OAK_SD</v>
      </c>
      <c r="B113">
        <v>2009</v>
      </c>
      <c r="C113">
        <v>8</v>
      </c>
      <c r="D113" t="s">
        <v>85</v>
      </c>
      <c r="E113" t="s">
        <v>88</v>
      </c>
      <c r="F113">
        <v>16</v>
      </c>
      <c r="G113">
        <v>24</v>
      </c>
    </row>
    <row r="114" spans="1:7" x14ac:dyDescent="0.25">
      <c r="A114" t="str">
        <f t="shared" si="1"/>
        <v>2009_rs_8_JAX_TEN</v>
      </c>
      <c r="B114">
        <v>2009</v>
      </c>
      <c r="C114">
        <v>8</v>
      </c>
      <c r="D114" t="s">
        <v>77</v>
      </c>
      <c r="E114" t="s">
        <v>93</v>
      </c>
      <c r="F114">
        <v>13</v>
      </c>
      <c r="G114">
        <v>30</v>
      </c>
    </row>
    <row r="115" spans="1:7" x14ac:dyDescent="0.25">
      <c r="A115" t="str">
        <f t="shared" si="1"/>
        <v>2009_rs_8_CAR_ARI</v>
      </c>
      <c r="B115">
        <v>2009</v>
      </c>
      <c r="C115">
        <v>8</v>
      </c>
      <c r="D115" t="s">
        <v>67</v>
      </c>
      <c r="E115" t="s">
        <v>64</v>
      </c>
      <c r="F115">
        <v>34</v>
      </c>
      <c r="G115">
        <v>21</v>
      </c>
    </row>
    <row r="116" spans="1:7" x14ac:dyDescent="0.25">
      <c r="A116" t="str">
        <f t="shared" si="1"/>
        <v>2009_rs_8_MIN_GB</v>
      </c>
      <c r="B116">
        <v>2009</v>
      </c>
      <c r="C116">
        <v>8</v>
      </c>
      <c r="D116" t="s">
        <v>80</v>
      </c>
      <c r="E116" t="s">
        <v>74</v>
      </c>
      <c r="F116">
        <v>38</v>
      </c>
      <c r="G116">
        <v>26</v>
      </c>
    </row>
    <row r="117" spans="1:7" x14ac:dyDescent="0.25">
      <c r="A117" t="str">
        <f t="shared" si="1"/>
        <v>2009_rs_8_ATL_NO</v>
      </c>
      <c r="B117">
        <v>2009</v>
      </c>
      <c r="C117">
        <v>8</v>
      </c>
      <c r="D117" t="s">
        <v>20</v>
      </c>
      <c r="E117" t="s">
        <v>82</v>
      </c>
      <c r="F117">
        <v>27</v>
      </c>
      <c r="G117">
        <v>35</v>
      </c>
    </row>
    <row r="118" spans="1:7" x14ac:dyDescent="0.25">
      <c r="A118" t="str">
        <f t="shared" si="1"/>
        <v>2009_rs_9_WAS_ATL</v>
      </c>
      <c r="B118">
        <v>2009</v>
      </c>
      <c r="C118">
        <v>9</v>
      </c>
      <c r="D118" t="s">
        <v>94</v>
      </c>
      <c r="E118" t="s">
        <v>20</v>
      </c>
      <c r="F118">
        <v>17</v>
      </c>
      <c r="G118">
        <v>31</v>
      </c>
    </row>
    <row r="119" spans="1:7" x14ac:dyDescent="0.25">
      <c r="A119" t="str">
        <f t="shared" si="1"/>
        <v>2009_rs_9_ARI_CHI</v>
      </c>
      <c r="B119">
        <v>2009</v>
      </c>
      <c r="C119">
        <v>9</v>
      </c>
      <c r="D119" t="s">
        <v>64</v>
      </c>
      <c r="E119" t="s">
        <v>68</v>
      </c>
      <c r="F119">
        <v>41</v>
      </c>
      <c r="G119">
        <v>21</v>
      </c>
    </row>
    <row r="120" spans="1:7" x14ac:dyDescent="0.25">
      <c r="A120" t="str">
        <f t="shared" si="1"/>
        <v>2009_rs_9_BAL_CIN</v>
      </c>
      <c r="B120">
        <v>2009</v>
      </c>
      <c r="C120">
        <v>9</v>
      </c>
      <c r="D120" t="s">
        <v>65</v>
      </c>
      <c r="E120" t="s">
        <v>69</v>
      </c>
      <c r="F120">
        <v>7</v>
      </c>
      <c r="G120">
        <v>17</v>
      </c>
    </row>
    <row r="121" spans="1:7" x14ac:dyDescent="0.25">
      <c r="A121" t="str">
        <f t="shared" si="1"/>
        <v>2009_rs_9_HOU_IND</v>
      </c>
      <c r="B121">
        <v>2009</v>
      </c>
      <c r="C121">
        <v>9</v>
      </c>
      <c r="D121" t="s">
        <v>75</v>
      </c>
      <c r="E121" t="s">
        <v>76</v>
      </c>
      <c r="F121">
        <v>17</v>
      </c>
      <c r="G121">
        <v>20</v>
      </c>
    </row>
    <row r="122" spans="1:7" x14ac:dyDescent="0.25">
      <c r="A122" t="str">
        <f t="shared" si="1"/>
        <v>2009_rs_9_KC_JAX</v>
      </c>
      <c r="B122">
        <v>2009</v>
      </c>
      <c r="C122">
        <v>9</v>
      </c>
      <c r="D122" t="s">
        <v>78</v>
      </c>
      <c r="E122" t="s">
        <v>77</v>
      </c>
      <c r="F122">
        <v>21</v>
      </c>
      <c r="G122">
        <v>24</v>
      </c>
    </row>
    <row r="123" spans="1:7" x14ac:dyDescent="0.25">
      <c r="A123" t="str">
        <f t="shared" si="1"/>
        <v>2009_rs_9_MIA_NE</v>
      </c>
      <c r="B123">
        <v>2009</v>
      </c>
      <c r="C123">
        <v>9</v>
      </c>
      <c r="D123" t="s">
        <v>79</v>
      </c>
      <c r="E123" t="s">
        <v>81</v>
      </c>
      <c r="F123">
        <v>17</v>
      </c>
      <c r="G123">
        <v>27</v>
      </c>
    </row>
    <row r="124" spans="1:7" x14ac:dyDescent="0.25">
      <c r="A124" t="str">
        <f t="shared" si="1"/>
        <v>2009_rs_9_GB_TB</v>
      </c>
      <c r="B124">
        <v>2009</v>
      </c>
      <c r="C124">
        <v>9</v>
      </c>
      <c r="D124" t="s">
        <v>74</v>
      </c>
      <c r="E124" t="s">
        <v>92</v>
      </c>
      <c r="F124">
        <v>28</v>
      </c>
      <c r="G124">
        <v>38</v>
      </c>
    </row>
    <row r="125" spans="1:7" x14ac:dyDescent="0.25">
      <c r="A125" t="str">
        <f t="shared" si="1"/>
        <v>2009_rs_9_CAR_NO</v>
      </c>
      <c r="B125">
        <v>2009</v>
      </c>
      <c r="C125">
        <v>9</v>
      </c>
      <c r="D125" t="s">
        <v>67</v>
      </c>
      <c r="E125" t="s">
        <v>82</v>
      </c>
      <c r="F125">
        <v>20</v>
      </c>
      <c r="G125">
        <v>30</v>
      </c>
    </row>
    <row r="126" spans="1:7" x14ac:dyDescent="0.25">
      <c r="A126" t="str">
        <f t="shared" si="1"/>
        <v>2009_rs_9_DET_SEA</v>
      </c>
      <c r="B126">
        <v>2009</v>
      </c>
      <c r="C126">
        <v>9</v>
      </c>
      <c r="D126" t="s">
        <v>73</v>
      </c>
      <c r="E126" t="s">
        <v>89</v>
      </c>
      <c r="F126">
        <v>20</v>
      </c>
      <c r="G126">
        <v>32</v>
      </c>
    </row>
    <row r="127" spans="1:7" x14ac:dyDescent="0.25">
      <c r="A127" t="str">
        <f t="shared" si="1"/>
        <v>2009_rs_9_SD_NYG</v>
      </c>
      <c r="B127">
        <v>2009</v>
      </c>
      <c r="C127">
        <v>9</v>
      </c>
      <c r="D127" t="s">
        <v>88</v>
      </c>
      <c r="E127" t="s">
        <v>83</v>
      </c>
      <c r="F127">
        <v>21</v>
      </c>
      <c r="G127">
        <v>20</v>
      </c>
    </row>
    <row r="128" spans="1:7" x14ac:dyDescent="0.25">
      <c r="A128" t="str">
        <f t="shared" si="1"/>
        <v>2009_rs_9_TEN_SF</v>
      </c>
      <c r="B128">
        <v>2009</v>
      </c>
      <c r="C128">
        <v>9</v>
      </c>
      <c r="D128" t="s">
        <v>93</v>
      </c>
      <c r="E128" t="s">
        <v>90</v>
      </c>
      <c r="F128">
        <v>34</v>
      </c>
      <c r="G128">
        <v>27</v>
      </c>
    </row>
    <row r="129" spans="1:7" x14ac:dyDescent="0.25">
      <c r="A129" t="str">
        <f t="shared" si="1"/>
        <v>2009_rs_9_DAL_PHI</v>
      </c>
      <c r="B129">
        <v>2009</v>
      </c>
      <c r="C129">
        <v>9</v>
      </c>
      <c r="D129" t="s">
        <v>71</v>
      </c>
      <c r="E129" t="s">
        <v>86</v>
      </c>
      <c r="F129">
        <v>20</v>
      </c>
      <c r="G129">
        <v>16</v>
      </c>
    </row>
    <row r="130" spans="1:7" x14ac:dyDescent="0.25">
      <c r="A130" t="str">
        <f t="shared" ref="A130:A193" si="2">CONCATENATE(B130,"_rs_",C130,"_",D130,"_",E130)</f>
        <v>2009_rs_9_PIT_DEN</v>
      </c>
      <c r="B130">
        <v>2009</v>
      </c>
      <c r="C130">
        <v>9</v>
      </c>
      <c r="D130" t="s">
        <v>87</v>
      </c>
      <c r="E130" t="s">
        <v>72</v>
      </c>
      <c r="F130">
        <v>28</v>
      </c>
      <c r="G130">
        <v>10</v>
      </c>
    </row>
    <row r="131" spans="1:7" x14ac:dyDescent="0.25">
      <c r="A131" t="str">
        <f t="shared" si="2"/>
        <v>2009_rs_10_ATL_CAR</v>
      </c>
      <c r="B131">
        <v>2009</v>
      </c>
      <c r="C131">
        <v>10</v>
      </c>
      <c r="D131" t="s">
        <v>20</v>
      </c>
      <c r="E131" t="s">
        <v>67</v>
      </c>
      <c r="F131">
        <v>19</v>
      </c>
      <c r="G131">
        <v>28</v>
      </c>
    </row>
    <row r="132" spans="1:7" x14ac:dyDescent="0.25">
      <c r="A132" t="str">
        <f t="shared" si="2"/>
        <v>2009_rs_10_TB_MIA</v>
      </c>
      <c r="B132">
        <v>2009</v>
      </c>
      <c r="C132">
        <v>10</v>
      </c>
      <c r="D132" t="s">
        <v>92</v>
      </c>
      <c r="E132" t="s">
        <v>79</v>
      </c>
      <c r="F132">
        <v>23</v>
      </c>
      <c r="G132">
        <v>25</v>
      </c>
    </row>
    <row r="133" spans="1:7" x14ac:dyDescent="0.25">
      <c r="A133" t="str">
        <f t="shared" si="2"/>
        <v>2009_rs_10_DET_MIN</v>
      </c>
      <c r="B133">
        <v>2009</v>
      </c>
      <c r="C133">
        <v>10</v>
      </c>
      <c r="D133" t="s">
        <v>73</v>
      </c>
      <c r="E133" t="s">
        <v>80</v>
      </c>
      <c r="F133">
        <v>10</v>
      </c>
      <c r="G133">
        <v>27</v>
      </c>
    </row>
    <row r="134" spans="1:7" x14ac:dyDescent="0.25">
      <c r="A134" t="str">
        <f t="shared" si="2"/>
        <v>2009_rs_10_JAX_NYJ</v>
      </c>
      <c r="B134">
        <v>2009</v>
      </c>
      <c r="C134">
        <v>10</v>
      </c>
      <c r="D134" t="s">
        <v>77</v>
      </c>
      <c r="E134" t="s">
        <v>84</v>
      </c>
      <c r="F134">
        <v>24</v>
      </c>
      <c r="G134">
        <v>22</v>
      </c>
    </row>
    <row r="135" spans="1:7" x14ac:dyDescent="0.25">
      <c r="A135" t="str">
        <f t="shared" si="2"/>
        <v>2009_rs_10_CIN_PIT</v>
      </c>
      <c r="B135">
        <v>2009</v>
      </c>
      <c r="C135">
        <v>10</v>
      </c>
      <c r="D135" t="s">
        <v>69</v>
      </c>
      <c r="E135" t="s">
        <v>87</v>
      </c>
      <c r="F135">
        <v>18</v>
      </c>
      <c r="G135">
        <v>12</v>
      </c>
    </row>
    <row r="136" spans="1:7" x14ac:dyDescent="0.25">
      <c r="A136" t="str">
        <f t="shared" si="2"/>
        <v>2009_rs_10_NO_STL</v>
      </c>
      <c r="B136">
        <v>2009</v>
      </c>
      <c r="C136">
        <v>10</v>
      </c>
      <c r="D136" t="s">
        <v>82</v>
      </c>
      <c r="E136" t="s">
        <v>91</v>
      </c>
      <c r="F136">
        <v>28</v>
      </c>
      <c r="G136">
        <v>23</v>
      </c>
    </row>
    <row r="137" spans="1:7" x14ac:dyDescent="0.25">
      <c r="A137" t="str">
        <f t="shared" si="2"/>
        <v>2009_rs_10_BUF_TEN</v>
      </c>
      <c r="B137">
        <v>2009</v>
      </c>
      <c r="C137">
        <v>10</v>
      </c>
      <c r="D137" t="s">
        <v>66</v>
      </c>
      <c r="E137" t="s">
        <v>93</v>
      </c>
      <c r="F137">
        <v>17</v>
      </c>
      <c r="G137">
        <v>41</v>
      </c>
    </row>
    <row r="138" spans="1:7" x14ac:dyDescent="0.25">
      <c r="A138" t="str">
        <f t="shared" si="2"/>
        <v>2009_rs_10_DEN_WAS</v>
      </c>
      <c r="B138">
        <v>2009</v>
      </c>
      <c r="C138">
        <v>10</v>
      </c>
      <c r="D138" t="s">
        <v>72</v>
      </c>
      <c r="E138" t="s">
        <v>94</v>
      </c>
      <c r="F138">
        <v>17</v>
      </c>
      <c r="G138">
        <v>27</v>
      </c>
    </row>
    <row r="139" spans="1:7" x14ac:dyDescent="0.25">
      <c r="A139" t="str">
        <f t="shared" si="2"/>
        <v>2009_rs_10_KC_OAK</v>
      </c>
      <c r="B139">
        <v>2009</v>
      </c>
      <c r="C139">
        <v>10</v>
      </c>
      <c r="D139" t="s">
        <v>78</v>
      </c>
      <c r="E139" t="s">
        <v>85</v>
      </c>
      <c r="F139">
        <v>16</v>
      </c>
      <c r="G139">
        <v>10</v>
      </c>
    </row>
    <row r="140" spans="1:7" x14ac:dyDescent="0.25">
      <c r="A140" t="str">
        <f t="shared" si="2"/>
        <v>2009_rs_10_SEA_ARI</v>
      </c>
      <c r="B140">
        <v>2009</v>
      </c>
      <c r="C140">
        <v>10</v>
      </c>
      <c r="D140" t="s">
        <v>89</v>
      </c>
      <c r="E140" t="s">
        <v>64</v>
      </c>
      <c r="F140">
        <v>20</v>
      </c>
      <c r="G140">
        <v>31</v>
      </c>
    </row>
    <row r="141" spans="1:7" x14ac:dyDescent="0.25">
      <c r="A141" t="str">
        <f t="shared" si="2"/>
        <v>2009_rs_10_DAL_GB</v>
      </c>
      <c r="B141">
        <v>2009</v>
      </c>
      <c r="C141">
        <v>10</v>
      </c>
      <c r="D141" t="s">
        <v>71</v>
      </c>
      <c r="E141" t="s">
        <v>74</v>
      </c>
      <c r="F141">
        <v>7</v>
      </c>
      <c r="G141">
        <v>17</v>
      </c>
    </row>
    <row r="142" spans="1:7" x14ac:dyDescent="0.25">
      <c r="A142" t="str">
        <f t="shared" si="2"/>
        <v>2009_rs_10_PHI_SD</v>
      </c>
      <c r="B142">
        <v>2009</v>
      </c>
      <c r="C142">
        <v>10</v>
      </c>
      <c r="D142" t="s">
        <v>86</v>
      </c>
      <c r="E142" t="s">
        <v>88</v>
      </c>
      <c r="F142">
        <v>23</v>
      </c>
      <c r="G142">
        <v>31</v>
      </c>
    </row>
    <row r="143" spans="1:7" x14ac:dyDescent="0.25">
      <c r="A143" t="str">
        <f t="shared" si="2"/>
        <v>2009_rs_10_NE_IND</v>
      </c>
      <c r="B143">
        <v>2009</v>
      </c>
      <c r="C143">
        <v>10</v>
      </c>
      <c r="D143" t="s">
        <v>81</v>
      </c>
      <c r="E143" t="s">
        <v>76</v>
      </c>
      <c r="F143">
        <v>34</v>
      </c>
      <c r="G143">
        <v>35</v>
      </c>
    </row>
    <row r="144" spans="1:7" x14ac:dyDescent="0.25">
      <c r="A144" t="str">
        <f t="shared" si="2"/>
        <v>2009_rs_10_CHI_SF</v>
      </c>
      <c r="B144">
        <v>2009</v>
      </c>
      <c r="C144">
        <v>10</v>
      </c>
      <c r="D144" t="s">
        <v>68</v>
      </c>
      <c r="E144" t="s">
        <v>90</v>
      </c>
      <c r="F144">
        <v>6</v>
      </c>
      <c r="G144">
        <v>10</v>
      </c>
    </row>
    <row r="145" spans="1:7" x14ac:dyDescent="0.25">
      <c r="A145" t="str">
        <f t="shared" si="2"/>
        <v>2009_rs_10_BAL_CLE</v>
      </c>
      <c r="B145">
        <v>2009</v>
      </c>
      <c r="C145">
        <v>10</v>
      </c>
      <c r="D145" t="s">
        <v>65</v>
      </c>
      <c r="E145" t="s">
        <v>70</v>
      </c>
      <c r="F145">
        <v>16</v>
      </c>
      <c r="G145">
        <v>0</v>
      </c>
    </row>
    <row r="146" spans="1:7" x14ac:dyDescent="0.25">
      <c r="A146" t="str">
        <f t="shared" si="2"/>
        <v>2009_rs_11_IND_BAL</v>
      </c>
      <c r="B146">
        <v>2009</v>
      </c>
      <c r="C146">
        <v>11</v>
      </c>
      <c r="D146" t="s">
        <v>76</v>
      </c>
      <c r="E146" t="s">
        <v>65</v>
      </c>
      <c r="F146">
        <v>17</v>
      </c>
      <c r="G146">
        <v>15</v>
      </c>
    </row>
    <row r="147" spans="1:7" x14ac:dyDescent="0.25">
      <c r="A147" t="str">
        <f t="shared" si="2"/>
        <v>2009_rs_11_WAS_DAL</v>
      </c>
      <c r="B147">
        <v>2009</v>
      </c>
      <c r="C147">
        <v>11</v>
      </c>
      <c r="D147" t="s">
        <v>94</v>
      </c>
      <c r="E147" t="s">
        <v>71</v>
      </c>
      <c r="F147">
        <v>6</v>
      </c>
      <c r="G147">
        <v>7</v>
      </c>
    </row>
    <row r="148" spans="1:7" x14ac:dyDescent="0.25">
      <c r="A148" t="str">
        <f t="shared" si="2"/>
        <v>2009_rs_11_CLE_DET</v>
      </c>
      <c r="B148">
        <v>2009</v>
      </c>
      <c r="C148">
        <v>11</v>
      </c>
      <c r="D148" t="s">
        <v>70</v>
      </c>
      <c r="E148" t="s">
        <v>73</v>
      </c>
      <c r="F148">
        <v>37</v>
      </c>
      <c r="G148">
        <v>38</v>
      </c>
    </row>
    <row r="149" spans="1:7" x14ac:dyDescent="0.25">
      <c r="A149" t="str">
        <f t="shared" si="2"/>
        <v>2009_rs_11_SF_GB</v>
      </c>
      <c r="B149">
        <v>2009</v>
      </c>
      <c r="C149">
        <v>11</v>
      </c>
      <c r="D149" t="s">
        <v>90</v>
      </c>
      <c r="E149" t="s">
        <v>74</v>
      </c>
      <c r="F149">
        <v>24</v>
      </c>
      <c r="G149">
        <v>30</v>
      </c>
    </row>
    <row r="150" spans="1:7" x14ac:dyDescent="0.25">
      <c r="A150" t="str">
        <f t="shared" si="2"/>
        <v>2009_rs_11_BUF_JAX</v>
      </c>
      <c r="B150">
        <v>2009</v>
      </c>
      <c r="C150">
        <v>11</v>
      </c>
      <c r="D150" t="s">
        <v>66</v>
      </c>
      <c r="E150" t="s">
        <v>77</v>
      </c>
      <c r="F150">
        <v>15</v>
      </c>
      <c r="G150">
        <v>18</v>
      </c>
    </row>
    <row r="151" spans="1:7" x14ac:dyDescent="0.25">
      <c r="A151" t="str">
        <f t="shared" si="2"/>
        <v>2009_rs_11_PIT_KC</v>
      </c>
      <c r="B151">
        <v>2009</v>
      </c>
      <c r="C151">
        <v>11</v>
      </c>
      <c r="D151" t="s">
        <v>87</v>
      </c>
      <c r="E151" t="s">
        <v>78</v>
      </c>
      <c r="F151">
        <v>24</v>
      </c>
      <c r="G151">
        <v>27</v>
      </c>
    </row>
    <row r="152" spans="1:7" x14ac:dyDescent="0.25">
      <c r="A152" t="str">
        <f t="shared" si="2"/>
        <v>2009_rs_11_SEA_MIN</v>
      </c>
      <c r="B152">
        <v>2009</v>
      </c>
      <c r="C152">
        <v>11</v>
      </c>
      <c r="D152" t="s">
        <v>89</v>
      </c>
      <c r="E152" t="s">
        <v>80</v>
      </c>
      <c r="F152">
        <v>9</v>
      </c>
      <c r="G152">
        <v>35</v>
      </c>
    </row>
    <row r="153" spans="1:7" x14ac:dyDescent="0.25">
      <c r="A153" t="str">
        <f t="shared" si="2"/>
        <v>2009_rs_11_ATL_NYG</v>
      </c>
      <c r="B153">
        <v>2009</v>
      </c>
      <c r="C153">
        <v>11</v>
      </c>
      <c r="D153" t="s">
        <v>20</v>
      </c>
      <c r="E153" t="s">
        <v>83</v>
      </c>
      <c r="F153">
        <v>31</v>
      </c>
      <c r="G153">
        <v>34</v>
      </c>
    </row>
    <row r="154" spans="1:7" x14ac:dyDescent="0.25">
      <c r="A154" t="str">
        <f t="shared" si="2"/>
        <v>2009_rs_11_NO_TB</v>
      </c>
      <c r="B154">
        <v>2009</v>
      </c>
      <c r="C154">
        <v>11</v>
      </c>
      <c r="D154" t="s">
        <v>82</v>
      </c>
      <c r="E154" t="s">
        <v>92</v>
      </c>
      <c r="F154">
        <v>38</v>
      </c>
      <c r="G154">
        <v>7</v>
      </c>
    </row>
    <row r="155" spans="1:7" x14ac:dyDescent="0.25">
      <c r="A155" t="str">
        <f t="shared" si="2"/>
        <v>2009_rs_11_ARI_STL</v>
      </c>
      <c r="B155">
        <v>2009</v>
      </c>
      <c r="C155">
        <v>11</v>
      </c>
      <c r="D155" t="s">
        <v>64</v>
      </c>
      <c r="E155" t="s">
        <v>91</v>
      </c>
      <c r="F155">
        <v>21</v>
      </c>
      <c r="G155">
        <v>13</v>
      </c>
    </row>
    <row r="156" spans="1:7" x14ac:dyDescent="0.25">
      <c r="A156" t="str">
        <f t="shared" si="2"/>
        <v>2009_rs_11_SD_DEN</v>
      </c>
      <c r="B156">
        <v>2009</v>
      </c>
      <c r="C156">
        <v>11</v>
      </c>
      <c r="D156" t="s">
        <v>88</v>
      </c>
      <c r="E156" t="s">
        <v>72</v>
      </c>
      <c r="F156">
        <v>32</v>
      </c>
      <c r="G156">
        <v>3</v>
      </c>
    </row>
    <row r="157" spans="1:7" x14ac:dyDescent="0.25">
      <c r="A157" t="str">
        <f t="shared" si="2"/>
        <v>2009_rs_11_NYJ_NE</v>
      </c>
      <c r="B157">
        <v>2009</v>
      </c>
      <c r="C157">
        <v>11</v>
      </c>
      <c r="D157" t="s">
        <v>84</v>
      </c>
      <c r="E157" t="s">
        <v>81</v>
      </c>
      <c r="F157">
        <v>14</v>
      </c>
      <c r="G157">
        <v>31</v>
      </c>
    </row>
    <row r="158" spans="1:7" x14ac:dyDescent="0.25">
      <c r="A158" t="str">
        <f t="shared" si="2"/>
        <v>2009_rs_11_CIN_OAK</v>
      </c>
      <c r="B158">
        <v>2009</v>
      </c>
      <c r="C158">
        <v>11</v>
      </c>
      <c r="D158" t="s">
        <v>69</v>
      </c>
      <c r="E158" t="s">
        <v>85</v>
      </c>
      <c r="F158">
        <v>17</v>
      </c>
      <c r="G158">
        <v>20</v>
      </c>
    </row>
    <row r="159" spans="1:7" x14ac:dyDescent="0.25">
      <c r="A159" t="str">
        <f t="shared" si="2"/>
        <v>2009_rs_11_MIA_CAR</v>
      </c>
      <c r="B159">
        <v>2009</v>
      </c>
      <c r="C159">
        <v>11</v>
      </c>
      <c r="D159" t="s">
        <v>79</v>
      </c>
      <c r="E159" t="s">
        <v>67</v>
      </c>
      <c r="F159">
        <v>24</v>
      </c>
      <c r="G159">
        <v>17</v>
      </c>
    </row>
    <row r="160" spans="1:7" x14ac:dyDescent="0.25">
      <c r="A160" t="str">
        <f t="shared" si="2"/>
        <v>2009_rs_11_PHI_CHI</v>
      </c>
      <c r="B160">
        <v>2009</v>
      </c>
      <c r="C160">
        <v>11</v>
      </c>
      <c r="D160" t="s">
        <v>86</v>
      </c>
      <c r="E160" t="s">
        <v>68</v>
      </c>
      <c r="F160">
        <v>24</v>
      </c>
      <c r="G160">
        <v>20</v>
      </c>
    </row>
    <row r="161" spans="1:7" x14ac:dyDescent="0.25">
      <c r="A161" t="str">
        <f t="shared" si="2"/>
        <v>2009_rs_11_TEN_HOU</v>
      </c>
      <c r="B161">
        <v>2009</v>
      </c>
      <c r="C161">
        <v>11</v>
      </c>
      <c r="D161" t="s">
        <v>93</v>
      </c>
      <c r="E161" t="s">
        <v>75</v>
      </c>
      <c r="F161">
        <v>20</v>
      </c>
      <c r="G161">
        <v>17</v>
      </c>
    </row>
    <row r="162" spans="1:7" x14ac:dyDescent="0.25">
      <c r="A162" t="str">
        <f t="shared" si="2"/>
        <v>2009_rs_12_TB_ATL</v>
      </c>
      <c r="B162">
        <v>2009</v>
      </c>
      <c r="C162">
        <v>12</v>
      </c>
      <c r="D162" t="s">
        <v>92</v>
      </c>
      <c r="E162" t="s">
        <v>20</v>
      </c>
      <c r="F162">
        <v>17</v>
      </c>
      <c r="G162">
        <v>20</v>
      </c>
    </row>
    <row r="163" spans="1:7" x14ac:dyDescent="0.25">
      <c r="A163" t="str">
        <f t="shared" si="2"/>
        <v>2009_rs_12_MIA_BUF</v>
      </c>
      <c r="B163">
        <v>2009</v>
      </c>
      <c r="C163">
        <v>12</v>
      </c>
      <c r="D163" t="s">
        <v>79</v>
      </c>
      <c r="E163" t="s">
        <v>66</v>
      </c>
      <c r="F163">
        <v>14</v>
      </c>
      <c r="G163">
        <v>31</v>
      </c>
    </row>
    <row r="164" spans="1:7" x14ac:dyDescent="0.25">
      <c r="A164" t="str">
        <f t="shared" si="2"/>
        <v>2009_rs_12_CLE_CIN</v>
      </c>
      <c r="B164">
        <v>2009</v>
      </c>
      <c r="C164">
        <v>12</v>
      </c>
      <c r="D164" t="s">
        <v>70</v>
      </c>
      <c r="E164" t="s">
        <v>69</v>
      </c>
      <c r="F164">
        <v>7</v>
      </c>
      <c r="G164">
        <v>16</v>
      </c>
    </row>
    <row r="165" spans="1:7" x14ac:dyDescent="0.25">
      <c r="A165" t="str">
        <f t="shared" si="2"/>
        <v>2009_rs_12_IND_HOU</v>
      </c>
      <c r="B165">
        <v>2009</v>
      </c>
      <c r="C165">
        <v>12</v>
      </c>
      <c r="D165" t="s">
        <v>76</v>
      </c>
      <c r="E165" t="s">
        <v>75</v>
      </c>
      <c r="F165">
        <v>35</v>
      </c>
      <c r="G165">
        <v>27</v>
      </c>
    </row>
    <row r="166" spans="1:7" x14ac:dyDescent="0.25">
      <c r="A166" t="str">
        <f t="shared" si="2"/>
        <v>2009_rs_12_CAR_NYJ</v>
      </c>
      <c r="B166">
        <v>2009</v>
      </c>
      <c r="C166">
        <v>12</v>
      </c>
      <c r="D166" t="s">
        <v>67</v>
      </c>
      <c r="E166" t="s">
        <v>84</v>
      </c>
      <c r="F166">
        <v>6</v>
      </c>
      <c r="G166">
        <v>17</v>
      </c>
    </row>
    <row r="167" spans="1:7" x14ac:dyDescent="0.25">
      <c r="A167" t="str">
        <f t="shared" si="2"/>
        <v>2009_rs_12_WAS_PHI</v>
      </c>
      <c r="B167">
        <v>2009</v>
      </c>
      <c r="C167">
        <v>12</v>
      </c>
      <c r="D167" t="s">
        <v>94</v>
      </c>
      <c r="E167" t="s">
        <v>86</v>
      </c>
      <c r="F167">
        <v>24</v>
      </c>
      <c r="G167">
        <v>27</v>
      </c>
    </row>
    <row r="168" spans="1:7" x14ac:dyDescent="0.25">
      <c r="A168" t="str">
        <f t="shared" si="2"/>
        <v>2009_rs_12_SEA_STL</v>
      </c>
      <c r="B168">
        <v>2009</v>
      </c>
      <c r="C168">
        <v>12</v>
      </c>
      <c r="D168" t="s">
        <v>89</v>
      </c>
      <c r="E168" t="s">
        <v>91</v>
      </c>
      <c r="F168">
        <v>27</v>
      </c>
      <c r="G168">
        <v>17</v>
      </c>
    </row>
    <row r="169" spans="1:7" x14ac:dyDescent="0.25">
      <c r="A169" t="str">
        <f t="shared" si="2"/>
        <v>2009_rs_12_KC_SD</v>
      </c>
      <c r="B169">
        <v>2009</v>
      </c>
      <c r="C169">
        <v>12</v>
      </c>
      <c r="D169" t="s">
        <v>78</v>
      </c>
      <c r="E169" t="s">
        <v>88</v>
      </c>
      <c r="F169">
        <v>14</v>
      </c>
      <c r="G169">
        <v>43</v>
      </c>
    </row>
    <row r="170" spans="1:7" x14ac:dyDescent="0.25">
      <c r="A170" t="str">
        <f t="shared" si="2"/>
        <v>2009_rs_12_JAX_SF</v>
      </c>
      <c r="B170">
        <v>2009</v>
      </c>
      <c r="C170">
        <v>12</v>
      </c>
      <c r="D170" t="s">
        <v>77</v>
      </c>
      <c r="E170" t="s">
        <v>90</v>
      </c>
      <c r="F170">
        <v>3</v>
      </c>
      <c r="G170">
        <v>20</v>
      </c>
    </row>
    <row r="171" spans="1:7" x14ac:dyDescent="0.25">
      <c r="A171" t="str">
        <f t="shared" si="2"/>
        <v>2009_rs_12_OAK_DAL</v>
      </c>
      <c r="B171">
        <v>2009</v>
      </c>
      <c r="C171">
        <v>12</v>
      </c>
      <c r="D171" t="s">
        <v>85</v>
      </c>
      <c r="E171" t="s">
        <v>71</v>
      </c>
      <c r="F171">
        <v>7</v>
      </c>
      <c r="G171">
        <v>24</v>
      </c>
    </row>
    <row r="172" spans="1:7" x14ac:dyDescent="0.25">
      <c r="A172" t="str">
        <f t="shared" si="2"/>
        <v>2009_rs_12_CHI_MIN</v>
      </c>
      <c r="B172">
        <v>2009</v>
      </c>
      <c r="C172">
        <v>12</v>
      </c>
      <c r="D172" t="s">
        <v>68</v>
      </c>
      <c r="E172" t="s">
        <v>80</v>
      </c>
      <c r="F172">
        <v>10</v>
      </c>
      <c r="G172">
        <v>36</v>
      </c>
    </row>
    <row r="173" spans="1:7" x14ac:dyDescent="0.25">
      <c r="A173" t="str">
        <f t="shared" si="2"/>
        <v>2009_rs_12_ARI_TEN</v>
      </c>
      <c r="B173">
        <v>2009</v>
      </c>
      <c r="C173">
        <v>12</v>
      </c>
      <c r="D173" t="s">
        <v>64</v>
      </c>
      <c r="E173" t="s">
        <v>93</v>
      </c>
      <c r="F173">
        <v>17</v>
      </c>
      <c r="G173">
        <v>20</v>
      </c>
    </row>
    <row r="174" spans="1:7" x14ac:dyDescent="0.25">
      <c r="A174" t="str">
        <f t="shared" si="2"/>
        <v>2009_rs_12_PIT_BAL</v>
      </c>
      <c r="B174">
        <v>2009</v>
      </c>
      <c r="C174">
        <v>12</v>
      </c>
      <c r="D174" t="s">
        <v>87</v>
      </c>
      <c r="E174" t="s">
        <v>65</v>
      </c>
      <c r="F174">
        <v>17</v>
      </c>
      <c r="G174">
        <v>20</v>
      </c>
    </row>
    <row r="175" spans="1:7" x14ac:dyDescent="0.25">
      <c r="A175" t="str">
        <f t="shared" si="2"/>
        <v>2009_rs_12_NYG_DEN</v>
      </c>
      <c r="B175">
        <v>2009</v>
      </c>
      <c r="C175">
        <v>12</v>
      </c>
      <c r="D175" t="s">
        <v>83</v>
      </c>
      <c r="E175" t="s">
        <v>72</v>
      </c>
      <c r="F175">
        <v>6</v>
      </c>
      <c r="G175">
        <v>26</v>
      </c>
    </row>
    <row r="176" spans="1:7" x14ac:dyDescent="0.25">
      <c r="A176" t="str">
        <f t="shared" si="2"/>
        <v>2009_rs_12_NE_NO</v>
      </c>
      <c r="B176">
        <v>2009</v>
      </c>
      <c r="C176">
        <v>12</v>
      </c>
      <c r="D176" t="s">
        <v>81</v>
      </c>
      <c r="E176" t="s">
        <v>82</v>
      </c>
      <c r="F176">
        <v>17</v>
      </c>
      <c r="G176">
        <v>38</v>
      </c>
    </row>
    <row r="177" spans="1:7" x14ac:dyDescent="0.25">
      <c r="A177" t="str">
        <f t="shared" si="2"/>
        <v>2009_rs_12_GB_DET</v>
      </c>
      <c r="B177">
        <v>2009</v>
      </c>
      <c r="C177">
        <v>12</v>
      </c>
      <c r="D177" t="s">
        <v>74</v>
      </c>
      <c r="E177" t="s">
        <v>73</v>
      </c>
      <c r="F177">
        <v>34</v>
      </c>
      <c r="G177">
        <v>12</v>
      </c>
    </row>
    <row r="178" spans="1:7" x14ac:dyDescent="0.25">
      <c r="A178" t="str">
        <f t="shared" si="2"/>
        <v>2009_rs_13_PHI_ATL</v>
      </c>
      <c r="B178">
        <v>2009</v>
      </c>
      <c r="C178">
        <v>13</v>
      </c>
      <c r="D178" t="s">
        <v>86</v>
      </c>
      <c r="E178" t="s">
        <v>20</v>
      </c>
      <c r="F178">
        <v>34</v>
      </c>
      <c r="G178">
        <v>7</v>
      </c>
    </row>
    <row r="179" spans="1:7" x14ac:dyDescent="0.25">
      <c r="A179" t="str">
        <f t="shared" si="2"/>
        <v>2009_rs_13_TB_CAR</v>
      </c>
      <c r="B179">
        <v>2009</v>
      </c>
      <c r="C179">
        <v>13</v>
      </c>
      <c r="D179" t="s">
        <v>92</v>
      </c>
      <c r="E179" t="s">
        <v>67</v>
      </c>
      <c r="F179">
        <v>6</v>
      </c>
      <c r="G179">
        <v>16</v>
      </c>
    </row>
    <row r="180" spans="1:7" x14ac:dyDescent="0.25">
      <c r="A180" t="str">
        <f t="shared" si="2"/>
        <v>2009_rs_13_STL_CHI</v>
      </c>
      <c r="B180">
        <v>2009</v>
      </c>
      <c r="C180">
        <v>13</v>
      </c>
      <c r="D180" t="s">
        <v>91</v>
      </c>
      <c r="E180" t="s">
        <v>68</v>
      </c>
      <c r="F180">
        <v>9</v>
      </c>
      <c r="G180">
        <v>17</v>
      </c>
    </row>
    <row r="181" spans="1:7" x14ac:dyDescent="0.25">
      <c r="A181" t="str">
        <f t="shared" si="2"/>
        <v>2009_rs_13_DET_CIN</v>
      </c>
      <c r="B181">
        <v>2009</v>
      </c>
      <c r="C181">
        <v>13</v>
      </c>
      <c r="D181" t="s">
        <v>73</v>
      </c>
      <c r="E181" t="s">
        <v>69</v>
      </c>
      <c r="F181">
        <v>13</v>
      </c>
      <c r="G181">
        <v>23</v>
      </c>
    </row>
    <row r="182" spans="1:7" x14ac:dyDescent="0.25">
      <c r="A182" t="str">
        <f t="shared" si="2"/>
        <v>2009_rs_13_TEN_IND</v>
      </c>
      <c r="B182">
        <v>2009</v>
      </c>
      <c r="C182">
        <v>13</v>
      </c>
      <c r="D182" t="s">
        <v>93</v>
      </c>
      <c r="E182" t="s">
        <v>76</v>
      </c>
      <c r="F182">
        <v>17</v>
      </c>
      <c r="G182">
        <v>27</v>
      </c>
    </row>
    <row r="183" spans="1:7" x14ac:dyDescent="0.25">
      <c r="A183" t="str">
        <f t="shared" si="2"/>
        <v>2009_rs_13_HOU_JAX</v>
      </c>
      <c r="B183">
        <v>2009</v>
      </c>
      <c r="C183">
        <v>13</v>
      </c>
      <c r="D183" t="s">
        <v>75</v>
      </c>
      <c r="E183" t="s">
        <v>77</v>
      </c>
      <c r="F183">
        <v>18</v>
      </c>
      <c r="G183">
        <v>23</v>
      </c>
    </row>
    <row r="184" spans="1:7" x14ac:dyDescent="0.25">
      <c r="A184" t="str">
        <f t="shared" si="2"/>
        <v>2009_rs_13_DEN_KC</v>
      </c>
      <c r="B184">
        <v>2009</v>
      </c>
      <c r="C184">
        <v>13</v>
      </c>
      <c r="D184" t="s">
        <v>72</v>
      </c>
      <c r="E184" t="s">
        <v>78</v>
      </c>
      <c r="F184">
        <v>44</v>
      </c>
      <c r="G184">
        <v>13</v>
      </c>
    </row>
    <row r="185" spans="1:7" x14ac:dyDescent="0.25">
      <c r="A185" t="str">
        <f t="shared" si="2"/>
        <v>2009_rs_13_NE_MIA</v>
      </c>
      <c r="B185">
        <v>2009</v>
      </c>
      <c r="C185">
        <v>13</v>
      </c>
      <c r="D185" t="s">
        <v>81</v>
      </c>
      <c r="E185" t="s">
        <v>79</v>
      </c>
      <c r="F185">
        <v>21</v>
      </c>
      <c r="G185">
        <v>22</v>
      </c>
    </row>
    <row r="186" spans="1:7" x14ac:dyDescent="0.25">
      <c r="A186" t="str">
        <f t="shared" si="2"/>
        <v>2009_rs_13_OAK_PIT</v>
      </c>
      <c r="B186">
        <v>2009</v>
      </c>
      <c r="C186">
        <v>13</v>
      </c>
      <c r="D186" t="s">
        <v>85</v>
      </c>
      <c r="E186" t="s">
        <v>87</v>
      </c>
      <c r="F186">
        <v>27</v>
      </c>
      <c r="G186">
        <v>24</v>
      </c>
    </row>
    <row r="187" spans="1:7" x14ac:dyDescent="0.25">
      <c r="A187" t="str">
        <f t="shared" si="2"/>
        <v>2009_rs_13_NO_WAS</v>
      </c>
      <c r="B187">
        <v>2009</v>
      </c>
      <c r="C187">
        <v>13</v>
      </c>
      <c r="D187" t="s">
        <v>82</v>
      </c>
      <c r="E187" t="s">
        <v>94</v>
      </c>
      <c r="F187">
        <v>33</v>
      </c>
      <c r="G187">
        <v>30</v>
      </c>
    </row>
    <row r="188" spans="1:7" x14ac:dyDescent="0.25">
      <c r="A188" t="str">
        <f t="shared" si="2"/>
        <v>2009_rs_13_SD_CLE</v>
      </c>
      <c r="B188">
        <v>2009</v>
      </c>
      <c r="C188">
        <v>13</v>
      </c>
      <c r="D188" t="s">
        <v>88</v>
      </c>
      <c r="E188" t="s">
        <v>70</v>
      </c>
      <c r="F188">
        <v>30</v>
      </c>
      <c r="G188">
        <v>23</v>
      </c>
    </row>
    <row r="189" spans="1:7" x14ac:dyDescent="0.25">
      <c r="A189" t="str">
        <f t="shared" si="2"/>
        <v>2009_rs_13_DAL_NYG</v>
      </c>
      <c r="B189">
        <v>2009</v>
      </c>
      <c r="C189">
        <v>13</v>
      </c>
      <c r="D189" t="s">
        <v>71</v>
      </c>
      <c r="E189" t="s">
        <v>83</v>
      </c>
      <c r="F189">
        <v>24</v>
      </c>
      <c r="G189">
        <v>31</v>
      </c>
    </row>
    <row r="190" spans="1:7" x14ac:dyDescent="0.25">
      <c r="A190" t="str">
        <f t="shared" si="2"/>
        <v>2009_rs_13_SF_SEA</v>
      </c>
      <c r="B190">
        <v>2009</v>
      </c>
      <c r="C190">
        <v>13</v>
      </c>
      <c r="D190" t="s">
        <v>90</v>
      </c>
      <c r="E190" t="s">
        <v>89</v>
      </c>
      <c r="F190">
        <v>17</v>
      </c>
      <c r="G190">
        <v>20</v>
      </c>
    </row>
    <row r="191" spans="1:7" x14ac:dyDescent="0.25">
      <c r="A191" t="str">
        <f t="shared" si="2"/>
        <v>2009_rs_13_MIN_ARI</v>
      </c>
      <c r="B191">
        <v>2009</v>
      </c>
      <c r="C191">
        <v>13</v>
      </c>
      <c r="D191" t="s">
        <v>80</v>
      </c>
      <c r="E191" t="s">
        <v>64</v>
      </c>
      <c r="F191">
        <v>17</v>
      </c>
      <c r="G191">
        <v>30</v>
      </c>
    </row>
    <row r="192" spans="1:7" x14ac:dyDescent="0.25">
      <c r="A192" t="str">
        <f t="shared" si="2"/>
        <v>2009_rs_13_NYJ_BUF</v>
      </c>
      <c r="B192">
        <v>2009</v>
      </c>
      <c r="C192">
        <v>13</v>
      </c>
      <c r="D192" t="s">
        <v>84</v>
      </c>
      <c r="E192" t="s">
        <v>66</v>
      </c>
      <c r="F192">
        <v>19</v>
      </c>
      <c r="G192">
        <v>13</v>
      </c>
    </row>
    <row r="193" spans="1:7" x14ac:dyDescent="0.25">
      <c r="A193" t="str">
        <f t="shared" si="2"/>
        <v>2009_rs_13_BAL_GB</v>
      </c>
      <c r="B193">
        <v>2009</v>
      </c>
      <c r="C193">
        <v>13</v>
      </c>
      <c r="D193" t="s">
        <v>65</v>
      </c>
      <c r="E193" t="s">
        <v>74</v>
      </c>
      <c r="F193">
        <v>14</v>
      </c>
      <c r="G193">
        <v>27</v>
      </c>
    </row>
    <row r="194" spans="1:7" x14ac:dyDescent="0.25">
      <c r="A194" t="str">
        <f t="shared" ref="A194:A257" si="3">CONCATENATE(B194,"_rs_",C194,"_",D194,"_",E194)</f>
        <v>2009_rs_14_NO_ATL</v>
      </c>
      <c r="B194">
        <v>2009</v>
      </c>
      <c r="C194">
        <v>14</v>
      </c>
      <c r="D194" t="s">
        <v>82</v>
      </c>
      <c r="E194" t="s">
        <v>20</v>
      </c>
      <c r="F194">
        <v>26</v>
      </c>
      <c r="G194">
        <v>23</v>
      </c>
    </row>
    <row r="195" spans="1:7" x14ac:dyDescent="0.25">
      <c r="A195" t="str">
        <f t="shared" si="3"/>
        <v>2009_rs_14_DET_BAL</v>
      </c>
      <c r="B195">
        <v>2009</v>
      </c>
      <c r="C195">
        <v>14</v>
      </c>
      <c r="D195" t="s">
        <v>73</v>
      </c>
      <c r="E195" t="s">
        <v>65</v>
      </c>
      <c r="F195">
        <v>3</v>
      </c>
      <c r="G195">
        <v>48</v>
      </c>
    </row>
    <row r="196" spans="1:7" x14ac:dyDescent="0.25">
      <c r="A196" t="str">
        <f t="shared" si="3"/>
        <v>2009_rs_14_GB_CHI</v>
      </c>
      <c r="B196">
        <v>2009</v>
      </c>
      <c r="C196">
        <v>14</v>
      </c>
      <c r="D196" t="s">
        <v>74</v>
      </c>
      <c r="E196" t="s">
        <v>68</v>
      </c>
      <c r="F196">
        <v>21</v>
      </c>
      <c r="G196">
        <v>14</v>
      </c>
    </row>
    <row r="197" spans="1:7" x14ac:dyDescent="0.25">
      <c r="A197" t="str">
        <f t="shared" si="3"/>
        <v>2009_rs_14_SEA_HOU</v>
      </c>
      <c r="B197">
        <v>2009</v>
      </c>
      <c r="C197">
        <v>14</v>
      </c>
      <c r="D197" t="s">
        <v>89</v>
      </c>
      <c r="E197" t="s">
        <v>75</v>
      </c>
      <c r="F197">
        <v>7</v>
      </c>
      <c r="G197">
        <v>34</v>
      </c>
    </row>
    <row r="198" spans="1:7" x14ac:dyDescent="0.25">
      <c r="A198" t="str">
        <f t="shared" si="3"/>
        <v>2009_rs_14_DEN_IND</v>
      </c>
      <c r="B198">
        <v>2009</v>
      </c>
      <c r="C198">
        <v>14</v>
      </c>
      <c r="D198" t="s">
        <v>72</v>
      </c>
      <c r="E198" t="s">
        <v>76</v>
      </c>
      <c r="F198">
        <v>16</v>
      </c>
      <c r="G198">
        <v>28</v>
      </c>
    </row>
    <row r="199" spans="1:7" x14ac:dyDescent="0.25">
      <c r="A199" t="str">
        <f t="shared" si="3"/>
        <v>2009_rs_14_MIA_JAX</v>
      </c>
      <c r="B199">
        <v>2009</v>
      </c>
      <c r="C199">
        <v>14</v>
      </c>
      <c r="D199" t="s">
        <v>79</v>
      </c>
      <c r="E199" t="s">
        <v>77</v>
      </c>
      <c r="F199">
        <v>14</v>
      </c>
      <c r="G199">
        <v>10</v>
      </c>
    </row>
    <row r="200" spans="1:7" x14ac:dyDescent="0.25">
      <c r="A200" t="str">
        <f t="shared" si="3"/>
        <v>2009_rs_14_BUF_KC</v>
      </c>
      <c r="B200">
        <v>2009</v>
      </c>
      <c r="C200">
        <v>14</v>
      </c>
      <c r="D200" t="s">
        <v>66</v>
      </c>
      <c r="E200" t="s">
        <v>78</v>
      </c>
      <c r="F200">
        <v>16</v>
      </c>
      <c r="G200">
        <v>10</v>
      </c>
    </row>
    <row r="201" spans="1:7" x14ac:dyDescent="0.25">
      <c r="A201" t="str">
        <f t="shared" si="3"/>
        <v>2009_rs_14_CIN_MIN</v>
      </c>
      <c r="B201">
        <v>2009</v>
      </c>
      <c r="C201">
        <v>14</v>
      </c>
      <c r="D201" t="s">
        <v>69</v>
      </c>
      <c r="E201" t="s">
        <v>80</v>
      </c>
      <c r="F201">
        <v>10</v>
      </c>
      <c r="G201">
        <v>30</v>
      </c>
    </row>
    <row r="202" spans="1:7" x14ac:dyDescent="0.25">
      <c r="A202" t="str">
        <f t="shared" si="3"/>
        <v>2009_rs_14_CAR_NE</v>
      </c>
      <c r="B202">
        <v>2009</v>
      </c>
      <c r="C202">
        <v>14</v>
      </c>
      <c r="D202" t="s">
        <v>67</v>
      </c>
      <c r="E202" t="s">
        <v>81</v>
      </c>
      <c r="F202">
        <v>10</v>
      </c>
      <c r="G202">
        <v>20</v>
      </c>
    </row>
    <row r="203" spans="1:7" x14ac:dyDescent="0.25">
      <c r="A203" t="str">
        <f t="shared" si="3"/>
        <v>2009_rs_14_NYJ_TB</v>
      </c>
      <c r="B203">
        <v>2009</v>
      </c>
      <c r="C203">
        <v>14</v>
      </c>
      <c r="D203" t="s">
        <v>84</v>
      </c>
      <c r="E203" t="s">
        <v>92</v>
      </c>
      <c r="F203">
        <v>26</v>
      </c>
      <c r="G203">
        <v>3</v>
      </c>
    </row>
    <row r="204" spans="1:7" x14ac:dyDescent="0.25">
      <c r="A204" t="str">
        <f t="shared" si="3"/>
        <v>2009_rs_14_WAS_OAK</v>
      </c>
      <c r="B204">
        <v>2009</v>
      </c>
      <c r="C204">
        <v>14</v>
      </c>
      <c r="D204" t="s">
        <v>94</v>
      </c>
      <c r="E204" t="s">
        <v>85</v>
      </c>
      <c r="F204">
        <v>34</v>
      </c>
      <c r="G204">
        <v>13</v>
      </c>
    </row>
    <row r="205" spans="1:7" x14ac:dyDescent="0.25">
      <c r="A205" t="str">
        <f t="shared" si="3"/>
        <v>2009_rs_14_STL_TEN</v>
      </c>
      <c r="B205">
        <v>2009</v>
      </c>
      <c r="C205">
        <v>14</v>
      </c>
      <c r="D205" t="s">
        <v>91</v>
      </c>
      <c r="E205" t="s">
        <v>93</v>
      </c>
      <c r="F205">
        <v>7</v>
      </c>
      <c r="G205">
        <v>47</v>
      </c>
    </row>
    <row r="206" spans="1:7" x14ac:dyDescent="0.25">
      <c r="A206" t="str">
        <f t="shared" si="3"/>
        <v>2009_rs_14_SD_DAL</v>
      </c>
      <c r="B206">
        <v>2009</v>
      </c>
      <c r="C206">
        <v>14</v>
      </c>
      <c r="D206" t="s">
        <v>88</v>
      </c>
      <c r="E206" t="s">
        <v>71</v>
      </c>
      <c r="F206">
        <v>20</v>
      </c>
      <c r="G206">
        <v>17</v>
      </c>
    </row>
    <row r="207" spans="1:7" x14ac:dyDescent="0.25">
      <c r="A207" t="str">
        <f t="shared" si="3"/>
        <v>2009_rs_14_PIT_CLE</v>
      </c>
      <c r="B207">
        <v>2009</v>
      </c>
      <c r="C207">
        <v>14</v>
      </c>
      <c r="D207" t="s">
        <v>87</v>
      </c>
      <c r="E207" t="s">
        <v>70</v>
      </c>
      <c r="F207">
        <v>6</v>
      </c>
      <c r="G207">
        <v>13</v>
      </c>
    </row>
    <row r="208" spans="1:7" x14ac:dyDescent="0.25">
      <c r="A208" t="str">
        <f t="shared" si="3"/>
        <v>2009_rs_14_PHI_NYG</v>
      </c>
      <c r="B208">
        <v>2009</v>
      </c>
      <c r="C208">
        <v>14</v>
      </c>
      <c r="D208" t="s">
        <v>86</v>
      </c>
      <c r="E208" t="s">
        <v>83</v>
      </c>
      <c r="F208">
        <v>45</v>
      </c>
      <c r="G208">
        <v>38</v>
      </c>
    </row>
    <row r="209" spans="1:7" x14ac:dyDescent="0.25">
      <c r="A209" t="str">
        <f t="shared" si="3"/>
        <v>2009_rs_14_ARI_SF</v>
      </c>
      <c r="B209">
        <v>2009</v>
      </c>
      <c r="C209">
        <v>14</v>
      </c>
      <c r="D209" t="s">
        <v>64</v>
      </c>
      <c r="E209" t="s">
        <v>90</v>
      </c>
      <c r="F209">
        <v>9</v>
      </c>
      <c r="G209">
        <v>24</v>
      </c>
    </row>
    <row r="210" spans="1:7" x14ac:dyDescent="0.25">
      <c r="A210" t="str">
        <f t="shared" si="3"/>
        <v>2009_rs_15_NE_BUF</v>
      </c>
      <c r="B210">
        <v>2009</v>
      </c>
      <c r="C210">
        <v>15</v>
      </c>
      <c r="D210" t="s">
        <v>81</v>
      </c>
      <c r="E210" t="s">
        <v>66</v>
      </c>
      <c r="F210">
        <v>17</v>
      </c>
      <c r="G210">
        <v>10</v>
      </c>
    </row>
    <row r="211" spans="1:7" x14ac:dyDescent="0.25">
      <c r="A211" t="str">
        <f t="shared" si="3"/>
        <v>2009_rs_15_ARI_DET</v>
      </c>
      <c r="B211">
        <v>2009</v>
      </c>
      <c r="C211">
        <v>15</v>
      </c>
      <c r="D211" t="s">
        <v>64</v>
      </c>
      <c r="E211" t="s">
        <v>73</v>
      </c>
      <c r="F211">
        <v>31</v>
      </c>
      <c r="G211">
        <v>24</v>
      </c>
    </row>
    <row r="212" spans="1:7" x14ac:dyDescent="0.25">
      <c r="A212" t="str">
        <f t="shared" si="3"/>
        <v>2009_rs_15_CLE_KC</v>
      </c>
      <c r="B212">
        <v>2009</v>
      </c>
      <c r="C212">
        <v>15</v>
      </c>
      <c r="D212" t="s">
        <v>70</v>
      </c>
      <c r="E212" t="s">
        <v>78</v>
      </c>
      <c r="F212">
        <v>41</v>
      </c>
      <c r="G212">
        <v>34</v>
      </c>
    </row>
    <row r="213" spans="1:7" x14ac:dyDescent="0.25">
      <c r="A213" t="str">
        <f t="shared" si="3"/>
        <v>2009_rs_15_ATL_NYJ</v>
      </c>
      <c r="B213">
        <v>2009</v>
      </c>
      <c r="C213">
        <v>15</v>
      </c>
      <c r="D213" t="s">
        <v>20</v>
      </c>
      <c r="E213" t="s">
        <v>84</v>
      </c>
      <c r="F213">
        <v>10</v>
      </c>
      <c r="G213">
        <v>7</v>
      </c>
    </row>
    <row r="214" spans="1:7" x14ac:dyDescent="0.25">
      <c r="A214" t="str">
        <f t="shared" si="3"/>
        <v>2009_rs_15_HOU_STL</v>
      </c>
      <c r="B214">
        <v>2009</v>
      </c>
      <c r="C214">
        <v>15</v>
      </c>
      <c r="D214" t="s">
        <v>75</v>
      </c>
      <c r="E214" t="s">
        <v>91</v>
      </c>
      <c r="F214">
        <v>16</v>
      </c>
      <c r="G214">
        <v>13</v>
      </c>
    </row>
    <row r="215" spans="1:7" x14ac:dyDescent="0.25">
      <c r="A215" t="str">
        <f t="shared" si="3"/>
        <v>2009_rs_15_MIA_TEN</v>
      </c>
      <c r="B215">
        <v>2009</v>
      </c>
      <c r="C215">
        <v>15</v>
      </c>
      <c r="D215" t="s">
        <v>79</v>
      </c>
      <c r="E215" t="s">
        <v>93</v>
      </c>
      <c r="F215">
        <v>24</v>
      </c>
      <c r="G215">
        <v>27</v>
      </c>
    </row>
    <row r="216" spans="1:7" x14ac:dyDescent="0.25">
      <c r="A216" t="str">
        <f t="shared" si="3"/>
        <v>2009_rs_15_OAK_DEN</v>
      </c>
      <c r="B216">
        <v>2009</v>
      </c>
      <c r="C216">
        <v>15</v>
      </c>
      <c r="D216" t="s">
        <v>85</v>
      </c>
      <c r="E216" t="s">
        <v>72</v>
      </c>
      <c r="F216">
        <v>20</v>
      </c>
      <c r="G216">
        <v>19</v>
      </c>
    </row>
    <row r="217" spans="1:7" x14ac:dyDescent="0.25">
      <c r="A217" t="str">
        <f t="shared" si="3"/>
        <v>2009_rs_15_CIN_SD</v>
      </c>
      <c r="B217">
        <v>2009</v>
      </c>
      <c r="C217">
        <v>15</v>
      </c>
      <c r="D217" t="s">
        <v>69</v>
      </c>
      <c r="E217" t="s">
        <v>88</v>
      </c>
      <c r="F217">
        <v>24</v>
      </c>
      <c r="G217">
        <v>27</v>
      </c>
    </row>
    <row r="218" spans="1:7" x14ac:dyDescent="0.25">
      <c r="A218" t="str">
        <f t="shared" si="3"/>
        <v>2009_rs_15_CHI_BAL</v>
      </c>
      <c r="B218">
        <v>2009</v>
      </c>
      <c r="C218">
        <v>15</v>
      </c>
      <c r="D218" t="s">
        <v>68</v>
      </c>
      <c r="E218" t="s">
        <v>65</v>
      </c>
      <c r="F218">
        <v>7</v>
      </c>
      <c r="G218">
        <v>31</v>
      </c>
    </row>
    <row r="219" spans="1:7" x14ac:dyDescent="0.25">
      <c r="A219" t="str">
        <f t="shared" si="3"/>
        <v>2009_rs_15_SF_PHI</v>
      </c>
      <c r="B219">
        <v>2009</v>
      </c>
      <c r="C219">
        <v>15</v>
      </c>
      <c r="D219" t="s">
        <v>90</v>
      </c>
      <c r="E219" t="s">
        <v>86</v>
      </c>
      <c r="F219">
        <v>13</v>
      </c>
      <c r="G219">
        <v>27</v>
      </c>
    </row>
    <row r="220" spans="1:7" x14ac:dyDescent="0.25">
      <c r="A220" t="str">
        <f t="shared" si="3"/>
        <v>2009_rs_15_GB_PIT</v>
      </c>
      <c r="B220">
        <v>2009</v>
      </c>
      <c r="C220">
        <v>15</v>
      </c>
      <c r="D220" t="s">
        <v>74</v>
      </c>
      <c r="E220" t="s">
        <v>87</v>
      </c>
      <c r="F220">
        <v>36</v>
      </c>
      <c r="G220">
        <v>37</v>
      </c>
    </row>
    <row r="221" spans="1:7" x14ac:dyDescent="0.25">
      <c r="A221" t="str">
        <f t="shared" si="3"/>
        <v>2009_rs_15_TB_SEA</v>
      </c>
      <c r="B221">
        <v>2009</v>
      </c>
      <c r="C221">
        <v>15</v>
      </c>
      <c r="D221" t="s">
        <v>92</v>
      </c>
      <c r="E221" t="s">
        <v>89</v>
      </c>
      <c r="F221">
        <v>24</v>
      </c>
      <c r="G221">
        <v>7</v>
      </c>
    </row>
    <row r="222" spans="1:7" x14ac:dyDescent="0.25">
      <c r="A222" t="str">
        <f t="shared" si="3"/>
        <v>2009_rs_15_MIN_CAR</v>
      </c>
      <c r="B222">
        <v>2009</v>
      </c>
      <c r="C222">
        <v>15</v>
      </c>
      <c r="D222" t="s">
        <v>80</v>
      </c>
      <c r="E222" t="s">
        <v>67</v>
      </c>
      <c r="F222">
        <v>7</v>
      </c>
      <c r="G222">
        <v>26</v>
      </c>
    </row>
    <row r="223" spans="1:7" x14ac:dyDescent="0.25">
      <c r="A223" t="str">
        <f t="shared" si="3"/>
        <v>2009_rs_15_IND_JAX</v>
      </c>
      <c r="B223">
        <v>2009</v>
      </c>
      <c r="C223">
        <v>15</v>
      </c>
      <c r="D223" t="s">
        <v>76</v>
      </c>
      <c r="E223" t="s">
        <v>77</v>
      </c>
      <c r="F223">
        <v>35</v>
      </c>
      <c r="G223">
        <v>31</v>
      </c>
    </row>
    <row r="224" spans="1:7" x14ac:dyDescent="0.25">
      <c r="A224" t="str">
        <f t="shared" si="3"/>
        <v>2009_rs_15_DAL_NO</v>
      </c>
      <c r="B224">
        <v>2009</v>
      </c>
      <c r="C224">
        <v>15</v>
      </c>
      <c r="D224" t="s">
        <v>71</v>
      </c>
      <c r="E224" t="s">
        <v>82</v>
      </c>
      <c r="F224">
        <v>24</v>
      </c>
      <c r="G224">
        <v>17</v>
      </c>
    </row>
    <row r="225" spans="1:7" x14ac:dyDescent="0.25">
      <c r="A225" t="str">
        <f t="shared" si="3"/>
        <v>2009_rs_15_NYG_WAS</v>
      </c>
      <c r="B225">
        <v>2009</v>
      </c>
      <c r="C225">
        <v>15</v>
      </c>
      <c r="D225" t="s">
        <v>83</v>
      </c>
      <c r="E225" t="s">
        <v>94</v>
      </c>
      <c r="F225">
        <v>45</v>
      </c>
      <c r="G225">
        <v>12</v>
      </c>
    </row>
    <row r="226" spans="1:7" x14ac:dyDescent="0.25">
      <c r="A226" t="str">
        <f t="shared" si="3"/>
        <v>2009_rs_16_BUF_ATL</v>
      </c>
      <c r="B226">
        <v>2009</v>
      </c>
      <c r="C226">
        <v>16</v>
      </c>
      <c r="D226" t="s">
        <v>66</v>
      </c>
      <c r="E226" t="s">
        <v>20</v>
      </c>
      <c r="F226">
        <v>3</v>
      </c>
      <c r="G226">
        <v>31</v>
      </c>
    </row>
    <row r="227" spans="1:7" x14ac:dyDescent="0.25">
      <c r="A227" t="str">
        <f t="shared" si="3"/>
        <v>2009_rs_16_KC_CIN</v>
      </c>
      <c r="B227">
        <v>2009</v>
      </c>
      <c r="C227">
        <v>16</v>
      </c>
      <c r="D227" t="s">
        <v>78</v>
      </c>
      <c r="E227" t="s">
        <v>69</v>
      </c>
      <c r="F227">
        <v>10</v>
      </c>
      <c r="G227">
        <v>17</v>
      </c>
    </row>
    <row r="228" spans="1:7" x14ac:dyDescent="0.25">
      <c r="A228" t="str">
        <f t="shared" si="3"/>
        <v>2009_rs_16_OAK_CLE</v>
      </c>
      <c r="B228">
        <v>2009</v>
      </c>
      <c r="C228">
        <v>16</v>
      </c>
      <c r="D228" t="s">
        <v>85</v>
      </c>
      <c r="E228" t="s">
        <v>70</v>
      </c>
      <c r="F228">
        <v>9</v>
      </c>
      <c r="G228">
        <v>23</v>
      </c>
    </row>
    <row r="229" spans="1:7" x14ac:dyDescent="0.25">
      <c r="A229" t="str">
        <f t="shared" si="3"/>
        <v>2009_rs_16_SEA_GB</v>
      </c>
      <c r="B229">
        <v>2009</v>
      </c>
      <c r="C229">
        <v>16</v>
      </c>
      <c r="D229" t="s">
        <v>89</v>
      </c>
      <c r="E229" t="s">
        <v>74</v>
      </c>
      <c r="F229">
        <v>10</v>
      </c>
      <c r="G229">
        <v>48</v>
      </c>
    </row>
    <row r="230" spans="1:7" x14ac:dyDescent="0.25">
      <c r="A230" t="str">
        <f t="shared" si="3"/>
        <v>2009_rs_16_HOU_MIA</v>
      </c>
      <c r="B230">
        <v>2009</v>
      </c>
      <c r="C230">
        <v>16</v>
      </c>
      <c r="D230" t="s">
        <v>75</v>
      </c>
      <c r="E230" t="s">
        <v>79</v>
      </c>
      <c r="F230">
        <v>27</v>
      </c>
      <c r="G230">
        <v>20</v>
      </c>
    </row>
    <row r="231" spans="1:7" x14ac:dyDescent="0.25">
      <c r="A231" t="str">
        <f t="shared" si="3"/>
        <v>2009_rs_16_JAX_NE</v>
      </c>
      <c r="B231">
        <v>2009</v>
      </c>
      <c r="C231">
        <v>16</v>
      </c>
      <c r="D231" t="s">
        <v>77</v>
      </c>
      <c r="E231" t="s">
        <v>81</v>
      </c>
      <c r="F231">
        <v>7</v>
      </c>
      <c r="G231">
        <v>35</v>
      </c>
    </row>
    <row r="232" spans="1:7" x14ac:dyDescent="0.25">
      <c r="A232" t="str">
        <f t="shared" si="3"/>
        <v>2009_rs_16_TB_NO</v>
      </c>
      <c r="B232">
        <v>2009</v>
      </c>
      <c r="C232">
        <v>16</v>
      </c>
      <c r="D232" t="s">
        <v>92</v>
      </c>
      <c r="E232" t="s">
        <v>82</v>
      </c>
      <c r="F232">
        <v>20</v>
      </c>
      <c r="G232">
        <v>17</v>
      </c>
    </row>
    <row r="233" spans="1:7" x14ac:dyDescent="0.25">
      <c r="A233" t="str">
        <f t="shared" si="3"/>
        <v>2009_rs_16_CAR_NYG</v>
      </c>
      <c r="B233">
        <v>2009</v>
      </c>
      <c r="C233">
        <v>16</v>
      </c>
      <c r="D233" t="s">
        <v>67</v>
      </c>
      <c r="E233" t="s">
        <v>83</v>
      </c>
      <c r="F233">
        <v>41</v>
      </c>
      <c r="G233">
        <v>9</v>
      </c>
    </row>
    <row r="234" spans="1:7" x14ac:dyDescent="0.25">
      <c r="A234" t="str">
        <f t="shared" si="3"/>
        <v>2009_rs_16_BAL_PIT</v>
      </c>
      <c r="B234">
        <v>2009</v>
      </c>
      <c r="C234">
        <v>16</v>
      </c>
      <c r="D234" t="s">
        <v>65</v>
      </c>
      <c r="E234" t="s">
        <v>87</v>
      </c>
      <c r="F234">
        <v>20</v>
      </c>
      <c r="G234">
        <v>23</v>
      </c>
    </row>
    <row r="235" spans="1:7" x14ac:dyDescent="0.25">
      <c r="A235" t="str">
        <f t="shared" si="3"/>
        <v>2009_rs_16_STL_ARI</v>
      </c>
      <c r="B235">
        <v>2009</v>
      </c>
      <c r="C235">
        <v>16</v>
      </c>
      <c r="D235" t="s">
        <v>91</v>
      </c>
      <c r="E235" t="s">
        <v>64</v>
      </c>
      <c r="F235">
        <v>10</v>
      </c>
      <c r="G235">
        <v>31</v>
      </c>
    </row>
    <row r="236" spans="1:7" x14ac:dyDescent="0.25">
      <c r="A236" t="str">
        <f t="shared" si="3"/>
        <v>2009_rs_16_DET_SF</v>
      </c>
      <c r="B236">
        <v>2009</v>
      </c>
      <c r="C236">
        <v>16</v>
      </c>
      <c r="D236" t="s">
        <v>73</v>
      </c>
      <c r="E236" t="s">
        <v>90</v>
      </c>
      <c r="F236">
        <v>6</v>
      </c>
      <c r="G236">
        <v>20</v>
      </c>
    </row>
    <row r="237" spans="1:7" x14ac:dyDescent="0.25">
      <c r="A237" t="str">
        <f t="shared" si="3"/>
        <v>2009_rs_16_NYJ_IND</v>
      </c>
      <c r="B237">
        <v>2009</v>
      </c>
      <c r="C237">
        <v>16</v>
      </c>
      <c r="D237" t="s">
        <v>84</v>
      </c>
      <c r="E237" t="s">
        <v>76</v>
      </c>
      <c r="F237">
        <v>29</v>
      </c>
      <c r="G237">
        <v>15</v>
      </c>
    </row>
    <row r="238" spans="1:7" x14ac:dyDescent="0.25">
      <c r="A238" t="str">
        <f t="shared" si="3"/>
        <v>2009_rs_16_DEN_PHI</v>
      </c>
      <c r="B238">
        <v>2009</v>
      </c>
      <c r="C238">
        <v>16</v>
      </c>
      <c r="D238" t="s">
        <v>72</v>
      </c>
      <c r="E238" t="s">
        <v>86</v>
      </c>
      <c r="F238">
        <v>27</v>
      </c>
      <c r="G238">
        <v>30</v>
      </c>
    </row>
    <row r="239" spans="1:7" x14ac:dyDescent="0.25">
      <c r="A239" t="str">
        <f t="shared" si="3"/>
        <v>2009_rs_16_SD_TEN</v>
      </c>
      <c r="B239">
        <v>2009</v>
      </c>
      <c r="C239">
        <v>16</v>
      </c>
      <c r="D239" t="s">
        <v>88</v>
      </c>
      <c r="E239" t="s">
        <v>93</v>
      </c>
      <c r="F239">
        <v>42</v>
      </c>
      <c r="G239">
        <v>17</v>
      </c>
    </row>
    <row r="240" spans="1:7" x14ac:dyDescent="0.25">
      <c r="A240" t="str">
        <f t="shared" si="3"/>
        <v>2009_rs_16_DAL_WAS</v>
      </c>
      <c r="B240">
        <v>2009</v>
      </c>
      <c r="C240">
        <v>16</v>
      </c>
      <c r="D240" t="s">
        <v>71</v>
      </c>
      <c r="E240" t="s">
        <v>94</v>
      </c>
      <c r="F240">
        <v>17</v>
      </c>
      <c r="G240">
        <v>0</v>
      </c>
    </row>
    <row r="241" spans="1:7" x14ac:dyDescent="0.25">
      <c r="A241" t="str">
        <f t="shared" si="3"/>
        <v>2009_rs_16_MIN_CHI</v>
      </c>
      <c r="B241">
        <v>2009</v>
      </c>
      <c r="C241">
        <v>16</v>
      </c>
      <c r="D241" t="s">
        <v>80</v>
      </c>
      <c r="E241" t="s">
        <v>68</v>
      </c>
      <c r="F241">
        <v>30</v>
      </c>
      <c r="G241">
        <v>36</v>
      </c>
    </row>
    <row r="242" spans="1:7" x14ac:dyDescent="0.25">
      <c r="A242" t="str">
        <f t="shared" si="3"/>
        <v>2009_rs_17_IND_BUF</v>
      </c>
      <c r="B242">
        <v>2009</v>
      </c>
      <c r="C242">
        <v>17</v>
      </c>
      <c r="D242" t="s">
        <v>76</v>
      </c>
      <c r="E242" t="s">
        <v>66</v>
      </c>
      <c r="F242">
        <v>7</v>
      </c>
      <c r="G242">
        <v>30</v>
      </c>
    </row>
    <row r="243" spans="1:7" x14ac:dyDescent="0.25">
      <c r="A243" t="str">
        <f t="shared" si="3"/>
        <v>2009_rs_17_NO_CAR</v>
      </c>
      <c r="B243">
        <v>2009</v>
      </c>
      <c r="C243">
        <v>17</v>
      </c>
      <c r="D243" t="s">
        <v>82</v>
      </c>
      <c r="E243" t="s">
        <v>67</v>
      </c>
      <c r="F243">
        <v>10</v>
      </c>
      <c r="G243">
        <v>23</v>
      </c>
    </row>
    <row r="244" spans="1:7" x14ac:dyDescent="0.25">
      <c r="A244" t="str">
        <f t="shared" si="3"/>
        <v>2009_rs_17_JAX_CLE</v>
      </c>
      <c r="B244">
        <v>2009</v>
      </c>
      <c r="C244">
        <v>17</v>
      </c>
      <c r="D244" t="s">
        <v>77</v>
      </c>
      <c r="E244" t="s">
        <v>70</v>
      </c>
      <c r="F244">
        <v>17</v>
      </c>
      <c r="G244">
        <v>23</v>
      </c>
    </row>
    <row r="245" spans="1:7" x14ac:dyDescent="0.25">
      <c r="A245" t="str">
        <f t="shared" si="3"/>
        <v>2009_rs_17_CHI_DET</v>
      </c>
      <c r="B245">
        <v>2009</v>
      </c>
      <c r="C245">
        <v>17</v>
      </c>
      <c r="D245" t="s">
        <v>68</v>
      </c>
      <c r="E245" t="s">
        <v>73</v>
      </c>
      <c r="F245">
        <v>37</v>
      </c>
      <c r="G245">
        <v>23</v>
      </c>
    </row>
    <row r="246" spans="1:7" x14ac:dyDescent="0.25">
      <c r="A246" t="str">
        <f t="shared" si="3"/>
        <v>2009_rs_17_NE_HOU</v>
      </c>
      <c r="B246">
        <v>2009</v>
      </c>
      <c r="C246">
        <v>17</v>
      </c>
      <c r="D246" t="s">
        <v>81</v>
      </c>
      <c r="E246" t="s">
        <v>75</v>
      </c>
      <c r="F246">
        <v>27</v>
      </c>
      <c r="G246">
        <v>34</v>
      </c>
    </row>
    <row r="247" spans="1:7" x14ac:dyDescent="0.25">
      <c r="A247" t="str">
        <f t="shared" si="3"/>
        <v>2009_rs_17_PIT_MIA</v>
      </c>
      <c r="B247">
        <v>2009</v>
      </c>
      <c r="C247">
        <v>17</v>
      </c>
      <c r="D247" t="s">
        <v>87</v>
      </c>
      <c r="E247" t="s">
        <v>79</v>
      </c>
      <c r="F247">
        <v>30</v>
      </c>
      <c r="G247">
        <v>24</v>
      </c>
    </row>
    <row r="248" spans="1:7" x14ac:dyDescent="0.25">
      <c r="A248" t="str">
        <f t="shared" si="3"/>
        <v>2009_rs_17_NYG_MIN</v>
      </c>
      <c r="B248">
        <v>2009</v>
      </c>
      <c r="C248">
        <v>17</v>
      </c>
      <c r="D248" t="s">
        <v>83</v>
      </c>
      <c r="E248" t="s">
        <v>80</v>
      </c>
      <c r="F248">
        <v>7</v>
      </c>
      <c r="G248">
        <v>44</v>
      </c>
    </row>
    <row r="249" spans="1:7" x14ac:dyDescent="0.25">
      <c r="A249" t="str">
        <f t="shared" si="3"/>
        <v>2009_rs_17_SF_STL</v>
      </c>
      <c r="B249">
        <v>2009</v>
      </c>
      <c r="C249">
        <v>17</v>
      </c>
      <c r="D249" t="s">
        <v>90</v>
      </c>
      <c r="E249" t="s">
        <v>91</v>
      </c>
      <c r="F249">
        <v>28</v>
      </c>
      <c r="G249">
        <v>6</v>
      </c>
    </row>
    <row r="250" spans="1:7" x14ac:dyDescent="0.25">
      <c r="A250" t="str">
        <f t="shared" si="3"/>
        <v>2009_rs_17_ATL_TB</v>
      </c>
      <c r="B250">
        <v>2009</v>
      </c>
      <c r="C250">
        <v>17</v>
      </c>
      <c r="D250" t="s">
        <v>20</v>
      </c>
      <c r="E250" t="s">
        <v>92</v>
      </c>
      <c r="F250">
        <v>20</v>
      </c>
      <c r="G250">
        <v>10</v>
      </c>
    </row>
    <row r="251" spans="1:7" x14ac:dyDescent="0.25">
      <c r="A251" t="str">
        <f t="shared" si="3"/>
        <v>2009_rs_17_GB_ARI</v>
      </c>
      <c r="B251">
        <v>2009</v>
      </c>
      <c r="C251">
        <v>17</v>
      </c>
      <c r="D251" t="s">
        <v>74</v>
      </c>
      <c r="E251" t="s">
        <v>64</v>
      </c>
      <c r="F251">
        <v>33</v>
      </c>
      <c r="G251">
        <v>7</v>
      </c>
    </row>
    <row r="252" spans="1:7" x14ac:dyDescent="0.25">
      <c r="A252" t="str">
        <f t="shared" si="3"/>
        <v>2009_rs_17_PHI_DAL</v>
      </c>
      <c r="B252">
        <v>2009</v>
      </c>
      <c r="C252">
        <v>17</v>
      </c>
      <c r="D252" t="s">
        <v>86</v>
      </c>
      <c r="E252" t="s">
        <v>71</v>
      </c>
      <c r="F252">
        <v>0</v>
      </c>
      <c r="G252">
        <v>24</v>
      </c>
    </row>
    <row r="253" spans="1:7" x14ac:dyDescent="0.25">
      <c r="A253" t="str">
        <f t="shared" si="3"/>
        <v>2009_rs_17_KC_DEN</v>
      </c>
      <c r="B253">
        <v>2009</v>
      </c>
      <c r="C253">
        <v>17</v>
      </c>
      <c r="D253" t="s">
        <v>78</v>
      </c>
      <c r="E253" t="s">
        <v>72</v>
      </c>
      <c r="F253">
        <v>44</v>
      </c>
      <c r="G253">
        <v>24</v>
      </c>
    </row>
    <row r="254" spans="1:7" x14ac:dyDescent="0.25">
      <c r="A254" t="str">
        <f t="shared" si="3"/>
        <v>2009_rs_17_BAL_OAK</v>
      </c>
      <c r="B254">
        <v>2009</v>
      </c>
      <c r="C254">
        <v>17</v>
      </c>
      <c r="D254" t="s">
        <v>65</v>
      </c>
      <c r="E254" t="s">
        <v>85</v>
      </c>
      <c r="F254">
        <v>21</v>
      </c>
      <c r="G254">
        <v>13</v>
      </c>
    </row>
    <row r="255" spans="1:7" x14ac:dyDescent="0.25">
      <c r="A255" t="str">
        <f t="shared" si="3"/>
        <v>2009_rs_17_WAS_SD</v>
      </c>
      <c r="B255">
        <v>2009</v>
      </c>
      <c r="C255">
        <v>17</v>
      </c>
      <c r="D255" t="s">
        <v>94</v>
      </c>
      <c r="E255" t="s">
        <v>88</v>
      </c>
      <c r="F255">
        <v>20</v>
      </c>
      <c r="G255">
        <v>23</v>
      </c>
    </row>
    <row r="256" spans="1:7" x14ac:dyDescent="0.25">
      <c r="A256" t="str">
        <f t="shared" si="3"/>
        <v>2009_rs_17_TEN_SEA</v>
      </c>
      <c r="B256">
        <v>2009</v>
      </c>
      <c r="C256">
        <v>17</v>
      </c>
      <c r="D256" t="s">
        <v>93</v>
      </c>
      <c r="E256" t="s">
        <v>89</v>
      </c>
      <c r="F256">
        <v>17</v>
      </c>
      <c r="G256">
        <v>13</v>
      </c>
    </row>
    <row r="257" spans="1:7" x14ac:dyDescent="0.25">
      <c r="A257" t="str">
        <f t="shared" si="3"/>
        <v>2009_rs_17_CIN_NYJ</v>
      </c>
      <c r="B257">
        <v>2009</v>
      </c>
      <c r="C257">
        <v>17</v>
      </c>
      <c r="D257" t="s">
        <v>69</v>
      </c>
      <c r="E257" t="s">
        <v>84</v>
      </c>
      <c r="F257">
        <v>0</v>
      </c>
      <c r="G257">
        <v>37</v>
      </c>
    </row>
    <row r="258" spans="1:7" x14ac:dyDescent="0.25">
      <c r="A258" t="str">
        <f t="shared" ref="A258:A321" si="4">CONCATENATE(B258,"_rs_",C258,"_",D258,"_",E258)</f>
        <v>2010_rs_1_MIA_BUF</v>
      </c>
      <c r="B258">
        <v>2010</v>
      </c>
      <c r="C258">
        <v>1</v>
      </c>
      <c r="D258" t="s">
        <v>79</v>
      </c>
      <c r="E258" t="s">
        <v>66</v>
      </c>
      <c r="F258">
        <v>15</v>
      </c>
      <c r="G258">
        <v>10</v>
      </c>
    </row>
    <row r="259" spans="1:7" x14ac:dyDescent="0.25">
      <c r="A259" t="str">
        <f t="shared" si="4"/>
        <v>2010_rs_1_DET_CHI</v>
      </c>
      <c r="B259">
        <v>2010</v>
      </c>
      <c r="C259">
        <v>1</v>
      </c>
      <c r="D259" t="s">
        <v>73</v>
      </c>
      <c r="E259" t="s">
        <v>68</v>
      </c>
      <c r="F259">
        <v>14</v>
      </c>
      <c r="G259">
        <v>19</v>
      </c>
    </row>
    <row r="260" spans="1:7" x14ac:dyDescent="0.25">
      <c r="A260" t="str">
        <f t="shared" si="4"/>
        <v>2010_rs_1_IND_HOU</v>
      </c>
      <c r="B260">
        <v>2010</v>
      </c>
      <c r="C260">
        <v>1</v>
      </c>
      <c r="D260" t="s">
        <v>76</v>
      </c>
      <c r="E260" t="s">
        <v>75</v>
      </c>
      <c r="F260">
        <v>24</v>
      </c>
      <c r="G260">
        <v>34</v>
      </c>
    </row>
    <row r="261" spans="1:7" x14ac:dyDescent="0.25">
      <c r="A261" t="str">
        <f t="shared" si="4"/>
        <v>2010_rs_1_DEN_JAX</v>
      </c>
      <c r="B261">
        <v>2010</v>
      </c>
      <c r="C261">
        <v>1</v>
      </c>
      <c r="D261" t="s">
        <v>72</v>
      </c>
      <c r="E261" t="s">
        <v>77</v>
      </c>
      <c r="F261">
        <v>17</v>
      </c>
      <c r="G261">
        <v>24</v>
      </c>
    </row>
    <row r="262" spans="1:7" x14ac:dyDescent="0.25">
      <c r="A262" t="str">
        <f t="shared" si="4"/>
        <v>2010_rs_1_CIN_NE</v>
      </c>
      <c r="B262">
        <v>2010</v>
      </c>
      <c r="C262">
        <v>1</v>
      </c>
      <c r="D262" t="s">
        <v>69</v>
      </c>
      <c r="E262" t="s">
        <v>81</v>
      </c>
      <c r="F262">
        <v>24</v>
      </c>
      <c r="G262">
        <v>38</v>
      </c>
    </row>
    <row r="263" spans="1:7" x14ac:dyDescent="0.25">
      <c r="A263" t="str">
        <f t="shared" si="4"/>
        <v>2010_rs_1_CAR_NYG</v>
      </c>
      <c r="B263">
        <v>2010</v>
      </c>
      <c r="C263">
        <v>1</v>
      </c>
      <c r="D263" t="s">
        <v>67</v>
      </c>
      <c r="E263" t="s">
        <v>83</v>
      </c>
      <c r="F263">
        <v>18</v>
      </c>
      <c r="G263">
        <v>31</v>
      </c>
    </row>
    <row r="264" spans="1:7" x14ac:dyDescent="0.25">
      <c r="A264" t="str">
        <f t="shared" si="4"/>
        <v>2010_rs_1_ATL_PIT</v>
      </c>
      <c r="B264">
        <v>2010</v>
      </c>
      <c r="C264">
        <v>1</v>
      </c>
      <c r="D264" t="s">
        <v>20</v>
      </c>
      <c r="E264" t="s">
        <v>87</v>
      </c>
      <c r="F264">
        <v>9</v>
      </c>
      <c r="G264">
        <v>15</v>
      </c>
    </row>
    <row r="265" spans="1:7" x14ac:dyDescent="0.25">
      <c r="A265" t="str">
        <f t="shared" si="4"/>
        <v>2010_rs_1_CLE_TB</v>
      </c>
      <c r="B265">
        <v>2010</v>
      </c>
      <c r="C265">
        <v>1</v>
      </c>
      <c r="D265" t="s">
        <v>70</v>
      </c>
      <c r="E265" t="s">
        <v>92</v>
      </c>
      <c r="F265">
        <v>14</v>
      </c>
      <c r="G265">
        <v>17</v>
      </c>
    </row>
    <row r="266" spans="1:7" x14ac:dyDescent="0.25">
      <c r="A266" t="str">
        <f t="shared" si="4"/>
        <v>2010_rs_1_OAK_TEN</v>
      </c>
      <c r="B266">
        <v>2010</v>
      </c>
      <c r="C266">
        <v>1</v>
      </c>
      <c r="D266" t="s">
        <v>85</v>
      </c>
      <c r="E266" t="s">
        <v>93</v>
      </c>
      <c r="F266">
        <v>13</v>
      </c>
      <c r="G266">
        <v>38</v>
      </c>
    </row>
    <row r="267" spans="1:7" x14ac:dyDescent="0.25">
      <c r="A267" t="str">
        <f t="shared" si="4"/>
        <v>2010_rs_1_GB_PHI</v>
      </c>
      <c r="B267">
        <v>2010</v>
      </c>
      <c r="C267">
        <v>1</v>
      </c>
      <c r="D267" t="s">
        <v>74</v>
      </c>
      <c r="E267" t="s">
        <v>86</v>
      </c>
      <c r="F267">
        <v>27</v>
      </c>
      <c r="G267">
        <v>20</v>
      </c>
    </row>
    <row r="268" spans="1:7" x14ac:dyDescent="0.25">
      <c r="A268" t="str">
        <f t="shared" si="4"/>
        <v>2010_rs_1_SF_SEA</v>
      </c>
      <c r="B268">
        <v>2010</v>
      </c>
      <c r="C268">
        <v>1</v>
      </c>
      <c r="D268" t="s">
        <v>90</v>
      </c>
      <c r="E268" t="s">
        <v>89</v>
      </c>
      <c r="F268">
        <v>6</v>
      </c>
      <c r="G268">
        <v>31</v>
      </c>
    </row>
    <row r="269" spans="1:7" x14ac:dyDescent="0.25">
      <c r="A269" t="str">
        <f t="shared" si="4"/>
        <v>2010_rs_1_ARI_STL</v>
      </c>
      <c r="B269">
        <v>2010</v>
      </c>
      <c r="C269">
        <v>1</v>
      </c>
      <c r="D269" t="s">
        <v>64</v>
      </c>
      <c r="E269" t="s">
        <v>91</v>
      </c>
      <c r="F269">
        <v>17</v>
      </c>
      <c r="G269">
        <v>13</v>
      </c>
    </row>
    <row r="270" spans="1:7" x14ac:dyDescent="0.25">
      <c r="A270" t="str">
        <f t="shared" si="4"/>
        <v>2010_rs_1_BAL_NYJ</v>
      </c>
      <c r="B270">
        <v>2010</v>
      </c>
      <c r="C270">
        <v>1</v>
      </c>
      <c r="D270" t="s">
        <v>65</v>
      </c>
      <c r="E270" t="s">
        <v>84</v>
      </c>
      <c r="F270">
        <v>10</v>
      </c>
      <c r="G270">
        <v>9</v>
      </c>
    </row>
    <row r="271" spans="1:7" x14ac:dyDescent="0.25">
      <c r="A271" t="str">
        <f t="shared" si="4"/>
        <v>2010_rs_1_DAL_WAS</v>
      </c>
      <c r="B271">
        <v>2010</v>
      </c>
      <c r="C271">
        <v>1</v>
      </c>
      <c r="D271" t="s">
        <v>71</v>
      </c>
      <c r="E271" t="s">
        <v>94</v>
      </c>
      <c r="F271">
        <v>7</v>
      </c>
      <c r="G271">
        <v>13</v>
      </c>
    </row>
    <row r="272" spans="1:7" x14ac:dyDescent="0.25">
      <c r="A272" t="str">
        <f t="shared" si="4"/>
        <v>2010_rs_1_MIN_NO</v>
      </c>
      <c r="B272">
        <v>2010</v>
      </c>
      <c r="C272">
        <v>1</v>
      </c>
      <c r="D272" t="s">
        <v>80</v>
      </c>
      <c r="E272" t="s">
        <v>82</v>
      </c>
      <c r="F272">
        <v>9</v>
      </c>
      <c r="G272">
        <v>14</v>
      </c>
    </row>
    <row r="273" spans="1:7" x14ac:dyDescent="0.25">
      <c r="A273" t="str">
        <f t="shared" si="4"/>
        <v>2010_rs_1_SD_KC</v>
      </c>
      <c r="B273">
        <v>2010</v>
      </c>
      <c r="C273">
        <v>1</v>
      </c>
      <c r="D273" t="s">
        <v>88</v>
      </c>
      <c r="E273" t="s">
        <v>78</v>
      </c>
      <c r="F273">
        <v>14</v>
      </c>
      <c r="G273">
        <v>21</v>
      </c>
    </row>
    <row r="274" spans="1:7" x14ac:dyDescent="0.25">
      <c r="A274" t="str">
        <f t="shared" si="4"/>
        <v>2010_rs_2_ARI_ATL</v>
      </c>
      <c r="B274">
        <v>2010</v>
      </c>
      <c r="C274">
        <v>2</v>
      </c>
      <c r="D274" t="s">
        <v>64</v>
      </c>
      <c r="E274" t="s">
        <v>20</v>
      </c>
      <c r="F274">
        <v>7</v>
      </c>
      <c r="G274">
        <v>41</v>
      </c>
    </row>
    <row r="275" spans="1:7" x14ac:dyDescent="0.25">
      <c r="A275" t="str">
        <f t="shared" si="4"/>
        <v>2010_rs_2_TB_CAR</v>
      </c>
      <c r="B275">
        <v>2010</v>
      </c>
      <c r="C275">
        <v>2</v>
      </c>
      <c r="D275" t="s">
        <v>92</v>
      </c>
      <c r="E275" t="s">
        <v>67</v>
      </c>
      <c r="F275">
        <v>20</v>
      </c>
      <c r="G275">
        <v>7</v>
      </c>
    </row>
    <row r="276" spans="1:7" x14ac:dyDescent="0.25">
      <c r="A276" t="str">
        <f t="shared" si="4"/>
        <v>2010_rs_2_BAL_CIN</v>
      </c>
      <c r="B276">
        <v>2010</v>
      </c>
      <c r="C276">
        <v>2</v>
      </c>
      <c r="D276" t="s">
        <v>65</v>
      </c>
      <c r="E276" t="s">
        <v>69</v>
      </c>
      <c r="F276">
        <v>10</v>
      </c>
      <c r="G276">
        <v>15</v>
      </c>
    </row>
    <row r="277" spans="1:7" x14ac:dyDescent="0.25">
      <c r="A277" t="str">
        <f t="shared" si="4"/>
        <v>2010_rs_2_KC_CLE</v>
      </c>
      <c r="B277">
        <v>2010</v>
      </c>
      <c r="C277">
        <v>2</v>
      </c>
      <c r="D277" t="s">
        <v>78</v>
      </c>
      <c r="E277" t="s">
        <v>70</v>
      </c>
      <c r="F277">
        <v>16</v>
      </c>
      <c r="G277">
        <v>14</v>
      </c>
    </row>
    <row r="278" spans="1:7" x14ac:dyDescent="0.25">
      <c r="A278" t="str">
        <f t="shared" si="4"/>
        <v>2010_rs_2_CHI_DAL</v>
      </c>
      <c r="B278">
        <v>2010</v>
      </c>
      <c r="C278">
        <v>2</v>
      </c>
      <c r="D278" t="s">
        <v>68</v>
      </c>
      <c r="E278" t="s">
        <v>71</v>
      </c>
      <c r="F278">
        <v>27</v>
      </c>
      <c r="G278">
        <v>20</v>
      </c>
    </row>
    <row r="279" spans="1:7" x14ac:dyDescent="0.25">
      <c r="A279" t="str">
        <f t="shared" si="4"/>
        <v>2010_rs_2_PHI_DET</v>
      </c>
      <c r="B279">
        <v>2010</v>
      </c>
      <c r="C279">
        <v>2</v>
      </c>
      <c r="D279" t="s">
        <v>86</v>
      </c>
      <c r="E279" t="s">
        <v>73</v>
      </c>
      <c r="F279">
        <v>35</v>
      </c>
      <c r="G279">
        <v>32</v>
      </c>
    </row>
    <row r="280" spans="1:7" x14ac:dyDescent="0.25">
      <c r="A280" t="str">
        <f t="shared" si="4"/>
        <v>2010_rs_2_BUF_GB</v>
      </c>
      <c r="B280">
        <v>2010</v>
      </c>
      <c r="C280">
        <v>2</v>
      </c>
      <c r="D280" t="s">
        <v>66</v>
      </c>
      <c r="E280" t="s">
        <v>74</v>
      </c>
      <c r="F280">
        <v>7</v>
      </c>
      <c r="G280">
        <v>34</v>
      </c>
    </row>
    <row r="281" spans="1:7" x14ac:dyDescent="0.25">
      <c r="A281" t="str">
        <f t="shared" si="4"/>
        <v>2010_rs_2_MIA_MIN</v>
      </c>
      <c r="B281">
        <v>2010</v>
      </c>
      <c r="C281">
        <v>2</v>
      </c>
      <c r="D281" t="s">
        <v>79</v>
      </c>
      <c r="E281" t="s">
        <v>80</v>
      </c>
      <c r="F281">
        <v>14</v>
      </c>
      <c r="G281">
        <v>10</v>
      </c>
    </row>
    <row r="282" spans="1:7" x14ac:dyDescent="0.25">
      <c r="A282" t="str">
        <f t="shared" si="4"/>
        <v>2010_rs_2_PIT_TEN</v>
      </c>
      <c r="B282">
        <v>2010</v>
      </c>
      <c r="C282">
        <v>2</v>
      </c>
      <c r="D282" t="s">
        <v>87</v>
      </c>
      <c r="E282" t="s">
        <v>93</v>
      </c>
      <c r="F282">
        <v>19</v>
      </c>
      <c r="G282">
        <v>11</v>
      </c>
    </row>
    <row r="283" spans="1:7" x14ac:dyDescent="0.25">
      <c r="A283" t="str">
        <f t="shared" si="4"/>
        <v>2010_rs_2_SEA_DEN</v>
      </c>
      <c r="B283">
        <v>2010</v>
      </c>
      <c r="C283">
        <v>2</v>
      </c>
      <c r="D283" t="s">
        <v>89</v>
      </c>
      <c r="E283" t="s">
        <v>72</v>
      </c>
      <c r="F283">
        <v>14</v>
      </c>
      <c r="G283">
        <v>31</v>
      </c>
    </row>
    <row r="284" spans="1:7" x14ac:dyDescent="0.25">
      <c r="A284" t="str">
        <f t="shared" si="4"/>
        <v>2010_rs_2_STL_OAK</v>
      </c>
      <c r="B284">
        <v>2010</v>
      </c>
      <c r="C284">
        <v>2</v>
      </c>
      <c r="D284" t="s">
        <v>91</v>
      </c>
      <c r="E284" t="s">
        <v>85</v>
      </c>
      <c r="F284">
        <v>14</v>
      </c>
      <c r="G284">
        <v>16</v>
      </c>
    </row>
    <row r="285" spans="1:7" x14ac:dyDescent="0.25">
      <c r="A285" t="str">
        <f t="shared" si="4"/>
        <v>2010_rs_2_NE_NYJ</v>
      </c>
      <c r="B285">
        <v>2010</v>
      </c>
      <c r="C285">
        <v>2</v>
      </c>
      <c r="D285" t="s">
        <v>81</v>
      </c>
      <c r="E285" t="s">
        <v>84</v>
      </c>
      <c r="F285">
        <v>14</v>
      </c>
      <c r="G285">
        <v>28</v>
      </c>
    </row>
    <row r="286" spans="1:7" x14ac:dyDescent="0.25">
      <c r="A286" t="str">
        <f t="shared" si="4"/>
        <v>2010_rs_2_JAX_SD</v>
      </c>
      <c r="B286">
        <v>2010</v>
      </c>
      <c r="C286">
        <v>2</v>
      </c>
      <c r="D286" t="s">
        <v>77</v>
      </c>
      <c r="E286" t="s">
        <v>88</v>
      </c>
      <c r="F286">
        <v>13</v>
      </c>
      <c r="G286">
        <v>38</v>
      </c>
    </row>
    <row r="287" spans="1:7" x14ac:dyDescent="0.25">
      <c r="A287" t="str">
        <f t="shared" si="4"/>
        <v>2010_rs_2_HOU_WAS</v>
      </c>
      <c r="B287">
        <v>2010</v>
      </c>
      <c r="C287">
        <v>2</v>
      </c>
      <c r="D287" t="s">
        <v>75</v>
      </c>
      <c r="E287" t="s">
        <v>94</v>
      </c>
      <c r="F287">
        <v>30</v>
      </c>
      <c r="G287">
        <v>27</v>
      </c>
    </row>
    <row r="288" spans="1:7" x14ac:dyDescent="0.25">
      <c r="A288" t="str">
        <f t="shared" si="4"/>
        <v>2010_rs_2_NYG_IND</v>
      </c>
      <c r="B288">
        <v>2010</v>
      </c>
      <c r="C288">
        <v>2</v>
      </c>
      <c r="D288" t="s">
        <v>83</v>
      </c>
      <c r="E288" t="s">
        <v>76</v>
      </c>
      <c r="F288">
        <v>14</v>
      </c>
      <c r="G288">
        <v>38</v>
      </c>
    </row>
    <row r="289" spans="1:7" x14ac:dyDescent="0.25">
      <c r="A289" t="str">
        <f t="shared" si="4"/>
        <v>2010_rs_2_NO_SF</v>
      </c>
      <c r="B289">
        <v>2010</v>
      </c>
      <c r="C289">
        <v>2</v>
      </c>
      <c r="D289" t="s">
        <v>82</v>
      </c>
      <c r="E289" t="s">
        <v>90</v>
      </c>
      <c r="F289">
        <v>25</v>
      </c>
      <c r="G289">
        <v>22</v>
      </c>
    </row>
    <row r="290" spans="1:7" x14ac:dyDescent="0.25">
      <c r="A290" t="str">
        <f t="shared" si="4"/>
        <v>2010_rs_3_CLE_BAL</v>
      </c>
      <c r="B290">
        <v>2010</v>
      </c>
      <c r="C290">
        <v>3</v>
      </c>
      <c r="D290" t="s">
        <v>70</v>
      </c>
      <c r="E290" t="s">
        <v>65</v>
      </c>
      <c r="F290">
        <v>17</v>
      </c>
      <c r="G290">
        <v>24</v>
      </c>
    </row>
    <row r="291" spans="1:7" x14ac:dyDescent="0.25">
      <c r="A291" t="str">
        <f t="shared" si="4"/>
        <v>2010_rs_3_CIN_CAR</v>
      </c>
      <c r="B291">
        <v>2010</v>
      </c>
      <c r="C291">
        <v>3</v>
      </c>
      <c r="D291" t="s">
        <v>69</v>
      </c>
      <c r="E291" t="s">
        <v>67</v>
      </c>
      <c r="F291">
        <v>20</v>
      </c>
      <c r="G291">
        <v>7</v>
      </c>
    </row>
    <row r="292" spans="1:7" x14ac:dyDescent="0.25">
      <c r="A292" t="str">
        <f t="shared" si="4"/>
        <v>2010_rs_3_DAL_HOU</v>
      </c>
      <c r="B292">
        <v>2010</v>
      </c>
      <c r="C292">
        <v>3</v>
      </c>
      <c r="D292" t="s">
        <v>71</v>
      </c>
      <c r="E292" t="s">
        <v>75</v>
      </c>
      <c r="F292">
        <v>27</v>
      </c>
      <c r="G292">
        <v>13</v>
      </c>
    </row>
    <row r="293" spans="1:7" x14ac:dyDescent="0.25">
      <c r="A293" t="str">
        <f t="shared" si="4"/>
        <v>2010_rs_3_SF_KC</v>
      </c>
      <c r="B293">
        <v>2010</v>
      </c>
      <c r="C293">
        <v>3</v>
      </c>
      <c r="D293" t="s">
        <v>90</v>
      </c>
      <c r="E293" t="s">
        <v>78</v>
      </c>
      <c r="F293">
        <v>10</v>
      </c>
      <c r="G293">
        <v>31</v>
      </c>
    </row>
    <row r="294" spans="1:7" x14ac:dyDescent="0.25">
      <c r="A294" t="str">
        <f t="shared" si="4"/>
        <v>2010_rs_3_DET_MIN</v>
      </c>
      <c r="B294">
        <v>2010</v>
      </c>
      <c r="C294">
        <v>3</v>
      </c>
      <c r="D294" t="s">
        <v>73</v>
      </c>
      <c r="E294" t="s">
        <v>80</v>
      </c>
      <c r="F294">
        <v>10</v>
      </c>
      <c r="G294">
        <v>24</v>
      </c>
    </row>
    <row r="295" spans="1:7" x14ac:dyDescent="0.25">
      <c r="A295" t="str">
        <f t="shared" si="4"/>
        <v>2010_rs_3_BUF_NE</v>
      </c>
      <c r="B295">
        <v>2010</v>
      </c>
      <c r="C295">
        <v>3</v>
      </c>
      <c r="D295" t="s">
        <v>66</v>
      </c>
      <c r="E295" t="s">
        <v>81</v>
      </c>
      <c r="F295">
        <v>30</v>
      </c>
      <c r="G295">
        <v>38</v>
      </c>
    </row>
    <row r="296" spans="1:7" x14ac:dyDescent="0.25">
      <c r="A296" t="str">
        <f t="shared" si="4"/>
        <v>2010_rs_3_ATL_NO</v>
      </c>
      <c r="B296">
        <v>2010</v>
      </c>
      <c r="C296">
        <v>3</v>
      </c>
      <c r="D296" t="s">
        <v>20</v>
      </c>
      <c r="E296" t="s">
        <v>82</v>
      </c>
      <c r="F296">
        <v>27</v>
      </c>
      <c r="G296">
        <v>24</v>
      </c>
    </row>
    <row r="297" spans="1:7" x14ac:dyDescent="0.25">
      <c r="A297" t="str">
        <f t="shared" si="4"/>
        <v>2010_rs_3_TEN_NYG</v>
      </c>
      <c r="B297">
        <v>2010</v>
      </c>
      <c r="C297">
        <v>3</v>
      </c>
      <c r="D297" t="s">
        <v>93</v>
      </c>
      <c r="E297" t="s">
        <v>83</v>
      </c>
      <c r="F297">
        <v>29</v>
      </c>
      <c r="G297">
        <v>10</v>
      </c>
    </row>
    <row r="298" spans="1:7" x14ac:dyDescent="0.25">
      <c r="A298" t="str">
        <f t="shared" si="4"/>
        <v>2010_rs_3_PIT_TB</v>
      </c>
      <c r="B298">
        <v>2010</v>
      </c>
      <c r="C298">
        <v>3</v>
      </c>
      <c r="D298" t="s">
        <v>87</v>
      </c>
      <c r="E298" t="s">
        <v>92</v>
      </c>
      <c r="F298">
        <v>38</v>
      </c>
      <c r="G298">
        <v>13</v>
      </c>
    </row>
    <row r="299" spans="1:7" x14ac:dyDescent="0.25">
      <c r="A299" t="str">
        <f t="shared" si="4"/>
        <v>2010_rs_3_PHI_JAX</v>
      </c>
      <c r="B299">
        <v>2010</v>
      </c>
      <c r="C299">
        <v>3</v>
      </c>
      <c r="D299" t="s">
        <v>86</v>
      </c>
      <c r="E299" t="s">
        <v>77</v>
      </c>
      <c r="F299">
        <v>28</v>
      </c>
      <c r="G299">
        <v>3</v>
      </c>
    </row>
    <row r="300" spans="1:7" x14ac:dyDescent="0.25">
      <c r="A300" t="str">
        <f t="shared" si="4"/>
        <v>2010_rs_3_WAS_STL</v>
      </c>
      <c r="B300">
        <v>2010</v>
      </c>
      <c r="C300">
        <v>3</v>
      </c>
      <c r="D300" t="s">
        <v>94</v>
      </c>
      <c r="E300" t="s">
        <v>91</v>
      </c>
      <c r="F300">
        <v>16</v>
      </c>
      <c r="G300">
        <v>30</v>
      </c>
    </row>
    <row r="301" spans="1:7" x14ac:dyDescent="0.25">
      <c r="A301" t="str">
        <f t="shared" si="4"/>
        <v>2010_rs_3_OAK_ARI</v>
      </c>
      <c r="B301">
        <v>2010</v>
      </c>
      <c r="C301">
        <v>3</v>
      </c>
      <c r="D301" t="s">
        <v>85</v>
      </c>
      <c r="E301" t="s">
        <v>64</v>
      </c>
      <c r="F301">
        <v>23</v>
      </c>
      <c r="G301">
        <v>24</v>
      </c>
    </row>
    <row r="302" spans="1:7" x14ac:dyDescent="0.25">
      <c r="A302" t="str">
        <f t="shared" si="4"/>
        <v>2010_rs_3_IND_DEN</v>
      </c>
      <c r="B302">
        <v>2010</v>
      </c>
      <c r="C302">
        <v>3</v>
      </c>
      <c r="D302" t="s">
        <v>76</v>
      </c>
      <c r="E302" t="s">
        <v>72</v>
      </c>
      <c r="F302">
        <v>27</v>
      </c>
      <c r="G302">
        <v>13</v>
      </c>
    </row>
    <row r="303" spans="1:7" x14ac:dyDescent="0.25">
      <c r="A303" t="str">
        <f t="shared" si="4"/>
        <v>2010_rs_3_SD_SEA</v>
      </c>
      <c r="B303">
        <v>2010</v>
      </c>
      <c r="C303">
        <v>3</v>
      </c>
      <c r="D303" t="s">
        <v>88</v>
      </c>
      <c r="E303" t="s">
        <v>89</v>
      </c>
      <c r="F303">
        <v>20</v>
      </c>
      <c r="G303">
        <v>27</v>
      </c>
    </row>
    <row r="304" spans="1:7" x14ac:dyDescent="0.25">
      <c r="A304" t="str">
        <f t="shared" si="4"/>
        <v>2010_rs_3_NYJ_MIA</v>
      </c>
      <c r="B304">
        <v>2010</v>
      </c>
      <c r="C304">
        <v>3</v>
      </c>
      <c r="D304" t="s">
        <v>84</v>
      </c>
      <c r="E304" t="s">
        <v>79</v>
      </c>
      <c r="F304">
        <v>31</v>
      </c>
      <c r="G304">
        <v>23</v>
      </c>
    </row>
    <row r="305" spans="1:7" x14ac:dyDescent="0.25">
      <c r="A305" t="str">
        <f t="shared" si="4"/>
        <v>2010_rs_3_GB_CHI</v>
      </c>
      <c r="B305">
        <v>2010</v>
      </c>
      <c r="C305">
        <v>3</v>
      </c>
      <c r="D305" t="s">
        <v>74</v>
      </c>
      <c r="E305" t="s">
        <v>68</v>
      </c>
      <c r="F305">
        <v>17</v>
      </c>
      <c r="G305">
        <v>20</v>
      </c>
    </row>
    <row r="306" spans="1:7" x14ac:dyDescent="0.25">
      <c r="A306" t="str">
        <f t="shared" si="4"/>
        <v>2010_rs_4_SF_ATL</v>
      </c>
      <c r="B306">
        <v>2010</v>
      </c>
      <c r="C306">
        <v>4</v>
      </c>
      <c r="D306" t="s">
        <v>90</v>
      </c>
      <c r="E306" t="s">
        <v>20</v>
      </c>
      <c r="F306">
        <v>14</v>
      </c>
      <c r="G306">
        <v>16</v>
      </c>
    </row>
    <row r="307" spans="1:7" x14ac:dyDescent="0.25">
      <c r="A307" t="str">
        <f t="shared" si="4"/>
        <v>2010_rs_4_NYJ_BUF</v>
      </c>
      <c r="B307">
        <v>2010</v>
      </c>
      <c r="C307">
        <v>4</v>
      </c>
      <c r="D307" t="s">
        <v>84</v>
      </c>
      <c r="E307" t="s">
        <v>66</v>
      </c>
      <c r="F307">
        <v>38</v>
      </c>
      <c r="G307">
        <v>14</v>
      </c>
    </row>
    <row r="308" spans="1:7" x14ac:dyDescent="0.25">
      <c r="A308" t="str">
        <f t="shared" si="4"/>
        <v>2010_rs_4_CIN_CLE</v>
      </c>
      <c r="B308">
        <v>2010</v>
      </c>
      <c r="C308">
        <v>4</v>
      </c>
      <c r="D308" t="s">
        <v>69</v>
      </c>
      <c r="E308" t="s">
        <v>70</v>
      </c>
      <c r="F308">
        <v>20</v>
      </c>
      <c r="G308">
        <v>23</v>
      </c>
    </row>
    <row r="309" spans="1:7" x14ac:dyDescent="0.25">
      <c r="A309" t="str">
        <f t="shared" si="4"/>
        <v>2010_rs_4_DET_GB</v>
      </c>
      <c r="B309">
        <v>2010</v>
      </c>
      <c r="C309">
        <v>4</v>
      </c>
      <c r="D309" t="s">
        <v>73</v>
      </c>
      <c r="E309" t="s">
        <v>74</v>
      </c>
      <c r="F309">
        <v>26</v>
      </c>
      <c r="G309">
        <v>28</v>
      </c>
    </row>
    <row r="310" spans="1:7" x14ac:dyDescent="0.25">
      <c r="A310" t="str">
        <f t="shared" si="4"/>
        <v>2010_rs_4_CAR_NO</v>
      </c>
      <c r="B310">
        <v>2010</v>
      </c>
      <c r="C310">
        <v>4</v>
      </c>
      <c r="D310" t="s">
        <v>67</v>
      </c>
      <c r="E310" t="s">
        <v>82</v>
      </c>
      <c r="F310">
        <v>14</v>
      </c>
      <c r="G310">
        <v>16</v>
      </c>
    </row>
    <row r="311" spans="1:7" x14ac:dyDescent="0.25">
      <c r="A311" t="str">
        <f t="shared" si="4"/>
        <v>2010_rs_4_BAL_PIT</v>
      </c>
      <c r="B311">
        <v>2010</v>
      </c>
      <c r="C311">
        <v>4</v>
      </c>
      <c r="D311" t="s">
        <v>65</v>
      </c>
      <c r="E311" t="s">
        <v>87</v>
      </c>
      <c r="F311">
        <v>17</v>
      </c>
      <c r="G311">
        <v>14</v>
      </c>
    </row>
    <row r="312" spans="1:7" x14ac:dyDescent="0.25">
      <c r="A312" t="str">
        <f t="shared" si="4"/>
        <v>2010_rs_4_SEA_STL</v>
      </c>
      <c r="B312">
        <v>2010</v>
      </c>
      <c r="C312">
        <v>4</v>
      </c>
      <c r="D312" t="s">
        <v>89</v>
      </c>
      <c r="E312" t="s">
        <v>91</v>
      </c>
      <c r="F312">
        <v>3</v>
      </c>
      <c r="G312">
        <v>20</v>
      </c>
    </row>
    <row r="313" spans="1:7" x14ac:dyDescent="0.25">
      <c r="A313" t="str">
        <f t="shared" si="4"/>
        <v>2010_rs_4_DEN_TEN</v>
      </c>
      <c r="B313">
        <v>2010</v>
      </c>
      <c r="C313">
        <v>4</v>
      </c>
      <c r="D313" t="s">
        <v>72</v>
      </c>
      <c r="E313" t="s">
        <v>93</v>
      </c>
      <c r="F313">
        <v>26</v>
      </c>
      <c r="G313">
        <v>20</v>
      </c>
    </row>
    <row r="314" spans="1:7" x14ac:dyDescent="0.25">
      <c r="A314" t="str">
        <f t="shared" si="4"/>
        <v>2010_rs_4_IND_JAX</v>
      </c>
      <c r="B314">
        <v>2010</v>
      </c>
      <c r="C314">
        <v>4</v>
      </c>
      <c r="D314" t="s">
        <v>76</v>
      </c>
      <c r="E314" t="s">
        <v>77</v>
      </c>
      <c r="F314">
        <v>28</v>
      </c>
      <c r="G314">
        <v>31</v>
      </c>
    </row>
    <row r="315" spans="1:7" x14ac:dyDescent="0.25">
      <c r="A315" t="str">
        <f t="shared" si="4"/>
        <v>2010_rs_4_HOU_OAK</v>
      </c>
      <c r="B315">
        <v>2010</v>
      </c>
      <c r="C315">
        <v>4</v>
      </c>
      <c r="D315" t="s">
        <v>75</v>
      </c>
      <c r="E315" t="s">
        <v>85</v>
      </c>
      <c r="F315">
        <v>31</v>
      </c>
      <c r="G315">
        <v>24</v>
      </c>
    </row>
    <row r="316" spans="1:7" x14ac:dyDescent="0.25">
      <c r="A316" t="str">
        <f t="shared" si="4"/>
        <v>2010_rs_4_WAS_PHI</v>
      </c>
      <c r="B316">
        <v>2010</v>
      </c>
      <c r="C316">
        <v>4</v>
      </c>
      <c r="D316" t="s">
        <v>94</v>
      </c>
      <c r="E316" t="s">
        <v>86</v>
      </c>
      <c r="F316">
        <v>17</v>
      </c>
      <c r="G316">
        <v>12</v>
      </c>
    </row>
    <row r="317" spans="1:7" x14ac:dyDescent="0.25">
      <c r="A317" t="str">
        <f t="shared" si="4"/>
        <v>2010_rs_4_ARI_SD</v>
      </c>
      <c r="B317">
        <v>2010</v>
      </c>
      <c r="C317">
        <v>4</v>
      </c>
      <c r="D317" t="s">
        <v>64</v>
      </c>
      <c r="E317" t="s">
        <v>88</v>
      </c>
      <c r="F317">
        <v>10</v>
      </c>
      <c r="G317">
        <v>41</v>
      </c>
    </row>
    <row r="318" spans="1:7" x14ac:dyDescent="0.25">
      <c r="A318" t="str">
        <f t="shared" si="4"/>
        <v>2010_rs_4_CHI_NYG</v>
      </c>
      <c r="B318">
        <v>2010</v>
      </c>
      <c r="C318">
        <v>4</v>
      </c>
      <c r="D318" t="s">
        <v>68</v>
      </c>
      <c r="E318" t="s">
        <v>83</v>
      </c>
      <c r="F318">
        <v>3</v>
      </c>
      <c r="G318">
        <v>17</v>
      </c>
    </row>
    <row r="319" spans="1:7" x14ac:dyDescent="0.25">
      <c r="A319" t="str">
        <f t="shared" si="4"/>
        <v>2010_rs_4_NE_MIA</v>
      </c>
      <c r="B319">
        <v>2010</v>
      </c>
      <c r="C319">
        <v>4</v>
      </c>
      <c r="D319" t="s">
        <v>81</v>
      </c>
      <c r="E319" t="s">
        <v>79</v>
      </c>
      <c r="F319">
        <v>41</v>
      </c>
      <c r="G319">
        <v>14</v>
      </c>
    </row>
    <row r="320" spans="1:7" x14ac:dyDescent="0.25">
      <c r="A320" t="str">
        <f t="shared" si="4"/>
        <v>2010_rs_5_DEN_BAL</v>
      </c>
      <c r="B320">
        <v>2010</v>
      </c>
      <c r="C320">
        <v>5</v>
      </c>
      <c r="D320" t="s">
        <v>72</v>
      </c>
      <c r="E320" t="s">
        <v>65</v>
      </c>
      <c r="F320">
        <v>17</v>
      </c>
      <c r="G320">
        <v>31</v>
      </c>
    </row>
    <row r="321" spans="1:7" x14ac:dyDescent="0.25">
      <c r="A321" t="str">
        <f t="shared" si="4"/>
        <v>2010_rs_5_JAX_BUF</v>
      </c>
      <c r="B321">
        <v>2010</v>
      </c>
      <c r="C321">
        <v>5</v>
      </c>
      <c r="D321" t="s">
        <v>77</v>
      </c>
      <c r="E321" t="s">
        <v>66</v>
      </c>
      <c r="F321">
        <v>36</v>
      </c>
      <c r="G321">
        <v>26</v>
      </c>
    </row>
    <row r="322" spans="1:7" x14ac:dyDescent="0.25">
      <c r="A322" t="str">
        <f t="shared" ref="A322:A385" si="5">CONCATENATE(B322,"_rs_",C322,"_",D322,"_",E322)</f>
        <v>2010_rs_5_CHI_CAR</v>
      </c>
      <c r="B322">
        <v>2010</v>
      </c>
      <c r="C322">
        <v>5</v>
      </c>
      <c r="D322" t="s">
        <v>68</v>
      </c>
      <c r="E322" t="s">
        <v>67</v>
      </c>
      <c r="F322">
        <v>23</v>
      </c>
      <c r="G322">
        <v>6</v>
      </c>
    </row>
    <row r="323" spans="1:7" x14ac:dyDescent="0.25">
      <c r="A323" t="str">
        <f t="shared" si="5"/>
        <v>2010_rs_5_TB_CIN</v>
      </c>
      <c r="B323">
        <v>2010</v>
      </c>
      <c r="C323">
        <v>5</v>
      </c>
      <c r="D323" t="s">
        <v>92</v>
      </c>
      <c r="E323" t="s">
        <v>69</v>
      </c>
      <c r="F323">
        <v>24</v>
      </c>
      <c r="G323">
        <v>21</v>
      </c>
    </row>
    <row r="324" spans="1:7" x14ac:dyDescent="0.25">
      <c r="A324" t="str">
        <f t="shared" si="5"/>
        <v>2010_rs_5_ATL_CLE</v>
      </c>
      <c r="B324">
        <v>2010</v>
      </c>
      <c r="C324">
        <v>5</v>
      </c>
      <c r="D324" t="s">
        <v>20</v>
      </c>
      <c r="E324" t="s">
        <v>70</v>
      </c>
      <c r="F324">
        <v>20</v>
      </c>
      <c r="G324">
        <v>10</v>
      </c>
    </row>
    <row r="325" spans="1:7" x14ac:dyDescent="0.25">
      <c r="A325" t="str">
        <f t="shared" si="5"/>
        <v>2010_rs_5_STL_DET</v>
      </c>
      <c r="B325">
        <v>2010</v>
      </c>
      <c r="C325">
        <v>5</v>
      </c>
      <c r="D325" t="s">
        <v>91</v>
      </c>
      <c r="E325" t="s">
        <v>73</v>
      </c>
      <c r="F325">
        <v>6</v>
      </c>
      <c r="G325">
        <v>44</v>
      </c>
    </row>
    <row r="326" spans="1:7" x14ac:dyDescent="0.25">
      <c r="A326" t="str">
        <f t="shared" si="5"/>
        <v>2010_rs_5_NYG_HOU</v>
      </c>
      <c r="B326">
        <v>2010</v>
      </c>
      <c r="C326">
        <v>5</v>
      </c>
      <c r="D326" t="s">
        <v>83</v>
      </c>
      <c r="E326" t="s">
        <v>75</v>
      </c>
      <c r="F326">
        <v>34</v>
      </c>
      <c r="G326">
        <v>10</v>
      </c>
    </row>
    <row r="327" spans="1:7" x14ac:dyDescent="0.25">
      <c r="A327" t="str">
        <f t="shared" si="5"/>
        <v>2010_rs_5_KC_IND</v>
      </c>
      <c r="B327">
        <v>2010</v>
      </c>
      <c r="C327">
        <v>5</v>
      </c>
      <c r="D327" t="s">
        <v>78</v>
      </c>
      <c r="E327" t="s">
        <v>76</v>
      </c>
      <c r="F327">
        <v>9</v>
      </c>
      <c r="G327">
        <v>19</v>
      </c>
    </row>
    <row r="328" spans="1:7" x14ac:dyDescent="0.25">
      <c r="A328" t="str">
        <f t="shared" si="5"/>
        <v>2010_rs_5_GB_WAS</v>
      </c>
      <c r="B328">
        <v>2010</v>
      </c>
      <c r="C328">
        <v>5</v>
      </c>
      <c r="D328" t="s">
        <v>74</v>
      </c>
      <c r="E328" t="s">
        <v>94</v>
      </c>
      <c r="F328">
        <v>13</v>
      </c>
      <c r="G328">
        <v>16</v>
      </c>
    </row>
    <row r="329" spans="1:7" x14ac:dyDescent="0.25">
      <c r="A329" t="str">
        <f t="shared" si="5"/>
        <v>2010_rs_5_NO_ARI</v>
      </c>
      <c r="B329">
        <v>2010</v>
      </c>
      <c r="C329">
        <v>5</v>
      </c>
      <c r="D329" t="s">
        <v>82</v>
      </c>
      <c r="E329" t="s">
        <v>64</v>
      </c>
      <c r="F329">
        <v>20</v>
      </c>
      <c r="G329">
        <v>30</v>
      </c>
    </row>
    <row r="330" spans="1:7" x14ac:dyDescent="0.25">
      <c r="A330" t="str">
        <f t="shared" si="5"/>
        <v>2010_rs_5_TEN_DAL</v>
      </c>
      <c r="B330">
        <v>2010</v>
      </c>
      <c r="C330">
        <v>5</v>
      </c>
      <c r="D330" t="s">
        <v>93</v>
      </c>
      <c r="E330" t="s">
        <v>71</v>
      </c>
      <c r="F330">
        <v>34</v>
      </c>
      <c r="G330">
        <v>27</v>
      </c>
    </row>
    <row r="331" spans="1:7" x14ac:dyDescent="0.25">
      <c r="A331" t="str">
        <f t="shared" si="5"/>
        <v>2010_rs_5_SD_OAK</v>
      </c>
      <c r="B331">
        <v>2010</v>
      </c>
      <c r="C331">
        <v>5</v>
      </c>
      <c r="D331" t="s">
        <v>88</v>
      </c>
      <c r="E331" t="s">
        <v>85</v>
      </c>
      <c r="F331">
        <v>27</v>
      </c>
      <c r="G331">
        <v>35</v>
      </c>
    </row>
    <row r="332" spans="1:7" x14ac:dyDescent="0.25">
      <c r="A332" t="str">
        <f t="shared" si="5"/>
        <v>2010_rs_5_PHI_SF</v>
      </c>
      <c r="B332">
        <v>2010</v>
      </c>
      <c r="C332">
        <v>5</v>
      </c>
      <c r="D332" t="s">
        <v>86</v>
      </c>
      <c r="E332" t="s">
        <v>90</v>
      </c>
      <c r="F332">
        <v>27</v>
      </c>
      <c r="G332">
        <v>24</v>
      </c>
    </row>
    <row r="333" spans="1:7" x14ac:dyDescent="0.25">
      <c r="A333" t="str">
        <f t="shared" si="5"/>
        <v>2010_rs_5_MIN_NYJ</v>
      </c>
      <c r="B333">
        <v>2010</v>
      </c>
      <c r="C333">
        <v>5</v>
      </c>
      <c r="D333" t="s">
        <v>80</v>
      </c>
      <c r="E333" t="s">
        <v>84</v>
      </c>
      <c r="F333">
        <v>20</v>
      </c>
      <c r="G333">
        <v>29</v>
      </c>
    </row>
    <row r="334" spans="1:7" x14ac:dyDescent="0.25">
      <c r="A334" t="str">
        <f t="shared" si="5"/>
        <v>2010_rs_6_SEA_CHI</v>
      </c>
      <c r="B334">
        <v>2010</v>
      </c>
      <c r="C334">
        <v>6</v>
      </c>
      <c r="D334" t="s">
        <v>89</v>
      </c>
      <c r="E334" t="s">
        <v>68</v>
      </c>
      <c r="F334">
        <v>23</v>
      </c>
      <c r="G334">
        <v>20</v>
      </c>
    </row>
    <row r="335" spans="1:7" x14ac:dyDescent="0.25">
      <c r="A335" t="str">
        <f t="shared" si="5"/>
        <v>2010_rs_6_MIA_GB</v>
      </c>
      <c r="B335">
        <v>2010</v>
      </c>
      <c r="C335">
        <v>6</v>
      </c>
      <c r="D335" t="s">
        <v>79</v>
      </c>
      <c r="E335" t="s">
        <v>74</v>
      </c>
      <c r="F335">
        <v>23</v>
      </c>
      <c r="G335">
        <v>20</v>
      </c>
    </row>
    <row r="336" spans="1:7" x14ac:dyDescent="0.25">
      <c r="A336" t="str">
        <f t="shared" si="5"/>
        <v>2010_rs_6_KC_HOU</v>
      </c>
      <c r="B336">
        <v>2010</v>
      </c>
      <c r="C336">
        <v>6</v>
      </c>
      <c r="D336" t="s">
        <v>78</v>
      </c>
      <c r="E336" t="s">
        <v>75</v>
      </c>
      <c r="F336">
        <v>31</v>
      </c>
      <c r="G336">
        <v>35</v>
      </c>
    </row>
    <row r="337" spans="1:7" x14ac:dyDescent="0.25">
      <c r="A337" t="str">
        <f t="shared" si="5"/>
        <v>2010_rs_6_BAL_NE</v>
      </c>
      <c r="B337">
        <v>2010</v>
      </c>
      <c r="C337">
        <v>6</v>
      </c>
      <c r="D337" t="s">
        <v>65</v>
      </c>
      <c r="E337" t="s">
        <v>81</v>
      </c>
      <c r="F337">
        <v>20</v>
      </c>
      <c r="G337">
        <v>23</v>
      </c>
    </row>
    <row r="338" spans="1:7" x14ac:dyDescent="0.25">
      <c r="A338" t="str">
        <f t="shared" si="5"/>
        <v>2010_rs_6_DET_NYG</v>
      </c>
      <c r="B338">
        <v>2010</v>
      </c>
      <c r="C338">
        <v>6</v>
      </c>
      <c r="D338" t="s">
        <v>73</v>
      </c>
      <c r="E338" t="s">
        <v>83</v>
      </c>
      <c r="F338">
        <v>20</v>
      </c>
      <c r="G338">
        <v>28</v>
      </c>
    </row>
    <row r="339" spans="1:7" x14ac:dyDescent="0.25">
      <c r="A339" t="str">
        <f t="shared" si="5"/>
        <v>2010_rs_6_ATL_PHI</v>
      </c>
      <c r="B339">
        <v>2010</v>
      </c>
      <c r="C339">
        <v>6</v>
      </c>
      <c r="D339" t="s">
        <v>20</v>
      </c>
      <c r="E339" t="s">
        <v>86</v>
      </c>
      <c r="F339">
        <v>17</v>
      </c>
      <c r="G339">
        <v>31</v>
      </c>
    </row>
    <row r="340" spans="1:7" x14ac:dyDescent="0.25">
      <c r="A340" t="str">
        <f t="shared" si="5"/>
        <v>2010_rs_6_CLE_PIT</v>
      </c>
      <c r="B340">
        <v>2010</v>
      </c>
      <c r="C340">
        <v>6</v>
      </c>
      <c r="D340" t="s">
        <v>70</v>
      </c>
      <c r="E340" t="s">
        <v>87</v>
      </c>
      <c r="F340">
        <v>10</v>
      </c>
      <c r="G340">
        <v>28</v>
      </c>
    </row>
    <row r="341" spans="1:7" x14ac:dyDescent="0.25">
      <c r="A341" t="str">
        <f t="shared" si="5"/>
        <v>2010_rs_6_SD_STL</v>
      </c>
      <c r="B341">
        <v>2010</v>
      </c>
      <c r="C341">
        <v>6</v>
      </c>
      <c r="D341" t="s">
        <v>88</v>
      </c>
      <c r="E341" t="s">
        <v>91</v>
      </c>
      <c r="F341">
        <v>17</v>
      </c>
      <c r="G341">
        <v>20</v>
      </c>
    </row>
    <row r="342" spans="1:7" x14ac:dyDescent="0.25">
      <c r="A342" t="str">
        <f t="shared" si="5"/>
        <v>2010_rs_6_NO_TB</v>
      </c>
      <c r="B342">
        <v>2010</v>
      </c>
      <c r="C342">
        <v>6</v>
      </c>
      <c r="D342" t="s">
        <v>82</v>
      </c>
      <c r="E342" t="s">
        <v>92</v>
      </c>
      <c r="F342">
        <v>31</v>
      </c>
      <c r="G342">
        <v>6</v>
      </c>
    </row>
    <row r="343" spans="1:7" x14ac:dyDescent="0.25">
      <c r="A343" t="str">
        <f t="shared" si="5"/>
        <v>2010_rs_6_NYJ_DEN</v>
      </c>
      <c r="B343">
        <v>2010</v>
      </c>
      <c r="C343">
        <v>6</v>
      </c>
      <c r="D343" t="s">
        <v>84</v>
      </c>
      <c r="E343" t="s">
        <v>72</v>
      </c>
      <c r="F343">
        <v>24</v>
      </c>
      <c r="G343">
        <v>20</v>
      </c>
    </row>
    <row r="344" spans="1:7" x14ac:dyDescent="0.25">
      <c r="A344" t="str">
        <f t="shared" si="5"/>
        <v>2010_rs_6_OAK_SF</v>
      </c>
      <c r="B344">
        <v>2010</v>
      </c>
      <c r="C344">
        <v>6</v>
      </c>
      <c r="D344" t="s">
        <v>85</v>
      </c>
      <c r="E344" t="s">
        <v>90</v>
      </c>
      <c r="F344">
        <v>9</v>
      </c>
      <c r="G344">
        <v>17</v>
      </c>
    </row>
    <row r="345" spans="1:7" x14ac:dyDescent="0.25">
      <c r="A345" t="str">
        <f t="shared" si="5"/>
        <v>2010_rs_6_DAL_MIN</v>
      </c>
      <c r="B345">
        <v>2010</v>
      </c>
      <c r="C345">
        <v>6</v>
      </c>
      <c r="D345" t="s">
        <v>71</v>
      </c>
      <c r="E345" t="s">
        <v>80</v>
      </c>
      <c r="F345">
        <v>21</v>
      </c>
      <c r="G345">
        <v>24</v>
      </c>
    </row>
    <row r="346" spans="1:7" x14ac:dyDescent="0.25">
      <c r="A346" t="str">
        <f t="shared" si="5"/>
        <v>2010_rs_6_IND_WAS</v>
      </c>
      <c r="B346">
        <v>2010</v>
      </c>
      <c r="C346">
        <v>6</v>
      </c>
      <c r="D346" t="s">
        <v>76</v>
      </c>
      <c r="E346" t="s">
        <v>94</v>
      </c>
      <c r="F346">
        <v>27</v>
      </c>
      <c r="G346">
        <v>24</v>
      </c>
    </row>
    <row r="347" spans="1:7" x14ac:dyDescent="0.25">
      <c r="A347" t="str">
        <f t="shared" si="5"/>
        <v>2010_rs_6_TEN_JAX</v>
      </c>
      <c r="B347">
        <v>2010</v>
      </c>
      <c r="C347">
        <v>6</v>
      </c>
      <c r="D347" t="s">
        <v>93</v>
      </c>
      <c r="E347" t="s">
        <v>77</v>
      </c>
      <c r="F347">
        <v>30</v>
      </c>
      <c r="G347">
        <v>3</v>
      </c>
    </row>
    <row r="348" spans="1:7" x14ac:dyDescent="0.25">
      <c r="A348" t="str">
        <f t="shared" si="5"/>
        <v>2010_rs_7_CIN_ATL</v>
      </c>
      <c r="B348">
        <v>2010</v>
      </c>
      <c r="C348">
        <v>7</v>
      </c>
      <c r="D348" t="s">
        <v>69</v>
      </c>
      <c r="E348" t="s">
        <v>20</v>
      </c>
      <c r="F348">
        <v>32</v>
      </c>
      <c r="G348">
        <v>39</v>
      </c>
    </row>
    <row r="349" spans="1:7" x14ac:dyDescent="0.25">
      <c r="A349" t="str">
        <f t="shared" si="5"/>
        <v>2010_rs_7_BUF_BAL</v>
      </c>
      <c r="B349">
        <v>2010</v>
      </c>
      <c r="C349">
        <v>7</v>
      </c>
      <c r="D349" t="s">
        <v>66</v>
      </c>
      <c r="E349" t="s">
        <v>65</v>
      </c>
      <c r="F349">
        <v>34</v>
      </c>
      <c r="G349">
        <v>37</v>
      </c>
    </row>
    <row r="350" spans="1:7" x14ac:dyDescent="0.25">
      <c r="A350" t="str">
        <f t="shared" si="5"/>
        <v>2010_rs_7_SF_CAR</v>
      </c>
      <c r="B350">
        <v>2010</v>
      </c>
      <c r="C350">
        <v>7</v>
      </c>
      <c r="D350" t="s">
        <v>90</v>
      </c>
      <c r="E350" t="s">
        <v>67</v>
      </c>
      <c r="F350">
        <v>20</v>
      </c>
      <c r="G350">
        <v>23</v>
      </c>
    </row>
    <row r="351" spans="1:7" x14ac:dyDescent="0.25">
      <c r="A351" t="str">
        <f t="shared" si="5"/>
        <v>2010_rs_7_WAS_CHI</v>
      </c>
      <c r="B351">
        <v>2010</v>
      </c>
      <c r="C351">
        <v>7</v>
      </c>
      <c r="D351" t="s">
        <v>94</v>
      </c>
      <c r="E351" t="s">
        <v>68</v>
      </c>
      <c r="F351">
        <v>17</v>
      </c>
      <c r="G351">
        <v>14</v>
      </c>
    </row>
    <row r="352" spans="1:7" x14ac:dyDescent="0.25">
      <c r="A352" t="str">
        <f t="shared" si="5"/>
        <v>2010_rs_7_JAX_KC</v>
      </c>
      <c r="B352">
        <v>2010</v>
      </c>
      <c r="C352">
        <v>7</v>
      </c>
      <c r="D352" t="s">
        <v>77</v>
      </c>
      <c r="E352" t="s">
        <v>78</v>
      </c>
      <c r="F352">
        <v>20</v>
      </c>
      <c r="G352">
        <v>42</v>
      </c>
    </row>
    <row r="353" spans="1:7" x14ac:dyDescent="0.25">
      <c r="A353" t="str">
        <f t="shared" si="5"/>
        <v>2010_rs_7_PIT_MIA</v>
      </c>
      <c r="B353">
        <v>2010</v>
      </c>
      <c r="C353">
        <v>7</v>
      </c>
      <c r="D353" t="s">
        <v>87</v>
      </c>
      <c r="E353" t="s">
        <v>79</v>
      </c>
      <c r="F353">
        <v>23</v>
      </c>
      <c r="G353">
        <v>22</v>
      </c>
    </row>
    <row r="354" spans="1:7" x14ac:dyDescent="0.25">
      <c r="A354" t="str">
        <f t="shared" si="5"/>
        <v>2010_rs_7_CLE_NO</v>
      </c>
      <c r="B354">
        <v>2010</v>
      </c>
      <c r="C354">
        <v>7</v>
      </c>
      <c r="D354" t="s">
        <v>70</v>
      </c>
      <c r="E354" t="s">
        <v>82</v>
      </c>
      <c r="F354">
        <v>30</v>
      </c>
      <c r="G354">
        <v>17</v>
      </c>
    </row>
    <row r="355" spans="1:7" x14ac:dyDescent="0.25">
      <c r="A355" t="str">
        <f t="shared" si="5"/>
        <v>2010_rs_7_STL_TB</v>
      </c>
      <c r="B355">
        <v>2010</v>
      </c>
      <c r="C355">
        <v>7</v>
      </c>
      <c r="D355" t="s">
        <v>91</v>
      </c>
      <c r="E355" t="s">
        <v>92</v>
      </c>
      <c r="F355">
        <v>17</v>
      </c>
      <c r="G355">
        <v>18</v>
      </c>
    </row>
    <row r="356" spans="1:7" x14ac:dyDescent="0.25">
      <c r="A356" t="str">
        <f t="shared" si="5"/>
        <v>2010_rs_7_PHI_TEN</v>
      </c>
      <c r="B356">
        <v>2010</v>
      </c>
      <c r="C356">
        <v>7</v>
      </c>
      <c r="D356" t="s">
        <v>86</v>
      </c>
      <c r="E356" t="s">
        <v>93</v>
      </c>
      <c r="F356">
        <v>19</v>
      </c>
      <c r="G356">
        <v>37</v>
      </c>
    </row>
    <row r="357" spans="1:7" x14ac:dyDescent="0.25">
      <c r="A357" t="str">
        <f t="shared" si="5"/>
        <v>2010_rs_7_ARI_SEA</v>
      </c>
      <c r="B357">
        <v>2010</v>
      </c>
      <c r="C357">
        <v>7</v>
      </c>
      <c r="D357" t="s">
        <v>64</v>
      </c>
      <c r="E357" t="s">
        <v>89</v>
      </c>
      <c r="F357">
        <v>10</v>
      </c>
      <c r="G357">
        <v>22</v>
      </c>
    </row>
    <row r="358" spans="1:7" x14ac:dyDescent="0.25">
      <c r="A358" t="str">
        <f t="shared" si="5"/>
        <v>2010_rs_7_OAK_DEN</v>
      </c>
      <c r="B358">
        <v>2010</v>
      </c>
      <c r="C358">
        <v>7</v>
      </c>
      <c r="D358" t="s">
        <v>85</v>
      </c>
      <c r="E358" t="s">
        <v>72</v>
      </c>
      <c r="F358">
        <v>59</v>
      </c>
      <c r="G358">
        <v>14</v>
      </c>
    </row>
    <row r="359" spans="1:7" x14ac:dyDescent="0.25">
      <c r="A359" t="str">
        <f t="shared" si="5"/>
        <v>2010_rs_7_NE_SD</v>
      </c>
      <c r="B359">
        <v>2010</v>
      </c>
      <c r="C359">
        <v>7</v>
      </c>
      <c r="D359" t="s">
        <v>81</v>
      </c>
      <c r="E359" t="s">
        <v>88</v>
      </c>
      <c r="F359">
        <v>23</v>
      </c>
      <c r="G359">
        <v>20</v>
      </c>
    </row>
    <row r="360" spans="1:7" x14ac:dyDescent="0.25">
      <c r="A360" t="str">
        <f t="shared" si="5"/>
        <v>2010_rs_7_MIN_GB</v>
      </c>
      <c r="B360">
        <v>2010</v>
      </c>
      <c r="C360">
        <v>7</v>
      </c>
      <c r="D360" t="s">
        <v>80</v>
      </c>
      <c r="E360" t="s">
        <v>74</v>
      </c>
      <c r="F360">
        <v>24</v>
      </c>
      <c r="G360">
        <v>28</v>
      </c>
    </row>
    <row r="361" spans="1:7" x14ac:dyDescent="0.25">
      <c r="A361" t="str">
        <f t="shared" si="5"/>
        <v>2010_rs_7_NYG_DAL</v>
      </c>
      <c r="B361">
        <v>2010</v>
      </c>
      <c r="C361">
        <v>7</v>
      </c>
      <c r="D361" t="s">
        <v>83</v>
      </c>
      <c r="E361" t="s">
        <v>71</v>
      </c>
      <c r="F361">
        <v>41</v>
      </c>
      <c r="G361">
        <v>35</v>
      </c>
    </row>
    <row r="362" spans="1:7" x14ac:dyDescent="0.25">
      <c r="A362" t="str">
        <f t="shared" si="5"/>
        <v>2010_rs_8_MIA_CIN</v>
      </c>
      <c r="B362">
        <v>2010</v>
      </c>
      <c r="C362">
        <v>8</v>
      </c>
      <c r="D362" t="s">
        <v>79</v>
      </c>
      <c r="E362" t="s">
        <v>69</v>
      </c>
      <c r="F362">
        <v>22</v>
      </c>
      <c r="G362">
        <v>14</v>
      </c>
    </row>
    <row r="363" spans="1:7" x14ac:dyDescent="0.25">
      <c r="A363" t="str">
        <f t="shared" si="5"/>
        <v>2010_rs_8_JAX_DAL</v>
      </c>
      <c r="B363">
        <v>2010</v>
      </c>
      <c r="C363">
        <v>8</v>
      </c>
      <c r="D363" t="s">
        <v>77</v>
      </c>
      <c r="E363" t="s">
        <v>71</v>
      </c>
      <c r="F363">
        <v>35</v>
      </c>
      <c r="G363">
        <v>17</v>
      </c>
    </row>
    <row r="364" spans="1:7" x14ac:dyDescent="0.25">
      <c r="A364" t="str">
        <f t="shared" si="5"/>
        <v>2010_rs_8_WAS_DET</v>
      </c>
      <c r="B364">
        <v>2010</v>
      </c>
      <c r="C364">
        <v>8</v>
      </c>
      <c r="D364" t="s">
        <v>94</v>
      </c>
      <c r="E364" t="s">
        <v>73</v>
      </c>
      <c r="F364">
        <v>25</v>
      </c>
      <c r="G364">
        <v>37</v>
      </c>
    </row>
    <row r="365" spans="1:7" x14ac:dyDescent="0.25">
      <c r="A365" t="str">
        <f t="shared" si="5"/>
        <v>2010_rs_8_BUF_KC</v>
      </c>
      <c r="B365">
        <v>2010</v>
      </c>
      <c r="C365">
        <v>8</v>
      </c>
      <c r="D365" t="s">
        <v>66</v>
      </c>
      <c r="E365" t="s">
        <v>78</v>
      </c>
      <c r="F365">
        <v>10</v>
      </c>
      <c r="G365">
        <v>13</v>
      </c>
    </row>
    <row r="366" spans="1:7" x14ac:dyDescent="0.25">
      <c r="A366" t="str">
        <f t="shared" si="5"/>
        <v>2010_rs_8_GB_NYJ</v>
      </c>
      <c r="B366">
        <v>2010</v>
      </c>
      <c r="C366">
        <v>8</v>
      </c>
      <c r="D366" t="s">
        <v>74</v>
      </c>
      <c r="E366" t="s">
        <v>84</v>
      </c>
      <c r="F366">
        <v>9</v>
      </c>
      <c r="G366">
        <v>0</v>
      </c>
    </row>
    <row r="367" spans="1:7" x14ac:dyDescent="0.25">
      <c r="A367" t="str">
        <f t="shared" si="5"/>
        <v>2010_rs_8_DEN_SF</v>
      </c>
      <c r="B367">
        <v>2010</v>
      </c>
      <c r="C367">
        <v>8</v>
      </c>
      <c r="D367" t="s">
        <v>72</v>
      </c>
      <c r="E367" t="s">
        <v>90</v>
      </c>
      <c r="F367">
        <v>16</v>
      </c>
      <c r="G367">
        <v>24</v>
      </c>
    </row>
    <row r="368" spans="1:7" x14ac:dyDescent="0.25">
      <c r="A368" t="str">
        <f t="shared" si="5"/>
        <v>2010_rs_8_CAR_STL</v>
      </c>
      <c r="B368">
        <v>2010</v>
      </c>
      <c r="C368">
        <v>8</v>
      </c>
      <c r="D368" t="s">
        <v>67</v>
      </c>
      <c r="E368" t="s">
        <v>91</v>
      </c>
      <c r="F368">
        <v>10</v>
      </c>
      <c r="G368">
        <v>20</v>
      </c>
    </row>
    <row r="369" spans="1:7" x14ac:dyDescent="0.25">
      <c r="A369" t="str">
        <f t="shared" si="5"/>
        <v>2010_rs_8_TEN_SD</v>
      </c>
      <c r="B369">
        <v>2010</v>
      </c>
      <c r="C369">
        <v>8</v>
      </c>
      <c r="D369" t="s">
        <v>93</v>
      </c>
      <c r="E369" t="s">
        <v>88</v>
      </c>
      <c r="F369">
        <v>25</v>
      </c>
      <c r="G369">
        <v>33</v>
      </c>
    </row>
    <row r="370" spans="1:7" x14ac:dyDescent="0.25">
      <c r="A370" t="str">
        <f t="shared" si="5"/>
        <v>2010_rs_8_TB_ARI</v>
      </c>
      <c r="B370">
        <v>2010</v>
      </c>
      <c r="C370">
        <v>8</v>
      </c>
      <c r="D370" t="s">
        <v>92</v>
      </c>
      <c r="E370" t="s">
        <v>64</v>
      </c>
      <c r="F370">
        <v>38</v>
      </c>
      <c r="G370">
        <v>35</v>
      </c>
    </row>
    <row r="371" spans="1:7" x14ac:dyDescent="0.25">
      <c r="A371" t="str">
        <f t="shared" si="5"/>
        <v>2010_rs_8_MIN_NE</v>
      </c>
      <c r="B371">
        <v>2010</v>
      </c>
      <c r="C371">
        <v>8</v>
      </c>
      <c r="D371" t="s">
        <v>80</v>
      </c>
      <c r="E371" t="s">
        <v>81</v>
      </c>
      <c r="F371">
        <v>18</v>
      </c>
      <c r="G371">
        <v>28</v>
      </c>
    </row>
    <row r="372" spans="1:7" x14ac:dyDescent="0.25">
      <c r="A372" t="str">
        <f t="shared" si="5"/>
        <v>2010_rs_8_SEA_OAK</v>
      </c>
      <c r="B372">
        <v>2010</v>
      </c>
      <c r="C372">
        <v>8</v>
      </c>
      <c r="D372" t="s">
        <v>89</v>
      </c>
      <c r="E372" t="s">
        <v>85</v>
      </c>
      <c r="F372">
        <v>3</v>
      </c>
      <c r="G372">
        <v>33</v>
      </c>
    </row>
    <row r="373" spans="1:7" x14ac:dyDescent="0.25">
      <c r="A373" t="str">
        <f t="shared" si="5"/>
        <v>2010_rs_8_PIT_NO</v>
      </c>
      <c r="B373">
        <v>2010</v>
      </c>
      <c r="C373">
        <v>8</v>
      </c>
      <c r="D373" t="s">
        <v>87</v>
      </c>
      <c r="E373" t="s">
        <v>82</v>
      </c>
      <c r="F373">
        <v>10</v>
      </c>
      <c r="G373">
        <v>20</v>
      </c>
    </row>
    <row r="374" spans="1:7" x14ac:dyDescent="0.25">
      <c r="A374" t="str">
        <f t="shared" si="5"/>
        <v>2010_rs_8_HOU_IND</v>
      </c>
      <c r="B374">
        <v>2010</v>
      </c>
      <c r="C374">
        <v>8</v>
      </c>
      <c r="D374" t="s">
        <v>75</v>
      </c>
      <c r="E374" t="s">
        <v>76</v>
      </c>
      <c r="F374">
        <v>17</v>
      </c>
      <c r="G374">
        <v>30</v>
      </c>
    </row>
    <row r="375" spans="1:7" x14ac:dyDescent="0.25">
      <c r="A375" t="str">
        <f t="shared" si="5"/>
        <v>2010_rs_9_TB_ATL</v>
      </c>
      <c r="B375">
        <v>2010</v>
      </c>
      <c r="C375">
        <v>9</v>
      </c>
      <c r="D375" t="s">
        <v>92</v>
      </c>
      <c r="E375" t="s">
        <v>20</v>
      </c>
      <c r="F375">
        <v>21</v>
      </c>
      <c r="G375">
        <v>27</v>
      </c>
    </row>
    <row r="376" spans="1:7" x14ac:dyDescent="0.25">
      <c r="A376" t="str">
        <f t="shared" si="5"/>
        <v>2010_rs_9_MIA_BAL</v>
      </c>
      <c r="B376">
        <v>2010</v>
      </c>
      <c r="C376">
        <v>9</v>
      </c>
      <c r="D376" t="s">
        <v>79</v>
      </c>
      <c r="E376" t="s">
        <v>65</v>
      </c>
      <c r="F376">
        <v>10</v>
      </c>
      <c r="G376">
        <v>26</v>
      </c>
    </row>
    <row r="377" spans="1:7" x14ac:dyDescent="0.25">
      <c r="A377" t="str">
        <f t="shared" si="5"/>
        <v>2010_rs_9_CHI_BUF</v>
      </c>
      <c r="B377">
        <v>2010</v>
      </c>
      <c r="C377">
        <v>9</v>
      </c>
      <c r="D377" t="s">
        <v>68</v>
      </c>
      <c r="E377" t="s">
        <v>66</v>
      </c>
      <c r="F377">
        <v>22</v>
      </c>
      <c r="G377">
        <v>19</v>
      </c>
    </row>
    <row r="378" spans="1:7" x14ac:dyDescent="0.25">
      <c r="A378" t="str">
        <f t="shared" si="5"/>
        <v>2010_rs_9_NO_CAR</v>
      </c>
      <c r="B378">
        <v>2010</v>
      </c>
      <c r="C378">
        <v>9</v>
      </c>
      <c r="D378" t="s">
        <v>82</v>
      </c>
      <c r="E378" t="s">
        <v>67</v>
      </c>
      <c r="F378">
        <v>34</v>
      </c>
      <c r="G378">
        <v>3</v>
      </c>
    </row>
    <row r="379" spans="1:7" x14ac:dyDescent="0.25">
      <c r="A379" t="str">
        <f t="shared" si="5"/>
        <v>2010_rs_9_NE_CLE</v>
      </c>
      <c r="B379">
        <v>2010</v>
      </c>
      <c r="C379">
        <v>9</v>
      </c>
      <c r="D379" t="s">
        <v>81</v>
      </c>
      <c r="E379" t="s">
        <v>70</v>
      </c>
      <c r="F379">
        <v>14</v>
      </c>
      <c r="G379">
        <v>34</v>
      </c>
    </row>
    <row r="380" spans="1:7" x14ac:dyDescent="0.25">
      <c r="A380" t="str">
        <f t="shared" si="5"/>
        <v>2010_rs_9_NYJ_DET</v>
      </c>
      <c r="B380">
        <v>2010</v>
      </c>
      <c r="C380">
        <v>9</v>
      </c>
      <c r="D380" t="s">
        <v>84</v>
      </c>
      <c r="E380" t="s">
        <v>73</v>
      </c>
      <c r="F380">
        <v>23</v>
      </c>
      <c r="G380">
        <v>20</v>
      </c>
    </row>
    <row r="381" spans="1:7" x14ac:dyDescent="0.25">
      <c r="A381" t="str">
        <f t="shared" si="5"/>
        <v>2010_rs_9_SD_HOU</v>
      </c>
      <c r="B381">
        <v>2010</v>
      </c>
      <c r="C381">
        <v>9</v>
      </c>
      <c r="D381" t="s">
        <v>88</v>
      </c>
      <c r="E381" t="s">
        <v>75</v>
      </c>
      <c r="F381">
        <v>29</v>
      </c>
      <c r="G381">
        <v>23</v>
      </c>
    </row>
    <row r="382" spans="1:7" x14ac:dyDescent="0.25">
      <c r="A382" t="str">
        <f t="shared" si="5"/>
        <v>2010_rs_9_ARI_MIN</v>
      </c>
      <c r="B382">
        <v>2010</v>
      </c>
      <c r="C382">
        <v>9</v>
      </c>
      <c r="D382" t="s">
        <v>64</v>
      </c>
      <c r="E382" t="s">
        <v>80</v>
      </c>
      <c r="F382">
        <v>24</v>
      </c>
      <c r="G382">
        <v>27</v>
      </c>
    </row>
    <row r="383" spans="1:7" x14ac:dyDescent="0.25">
      <c r="A383" t="str">
        <f t="shared" si="5"/>
        <v>2010_rs_9_NYG_SEA</v>
      </c>
      <c r="B383">
        <v>2010</v>
      </c>
      <c r="C383">
        <v>9</v>
      </c>
      <c r="D383" t="s">
        <v>83</v>
      </c>
      <c r="E383" t="s">
        <v>89</v>
      </c>
      <c r="F383">
        <v>41</v>
      </c>
      <c r="G383">
        <v>7</v>
      </c>
    </row>
    <row r="384" spans="1:7" x14ac:dyDescent="0.25">
      <c r="A384" t="str">
        <f t="shared" si="5"/>
        <v>2010_rs_9_KC_OAK</v>
      </c>
      <c r="B384">
        <v>2010</v>
      </c>
      <c r="C384">
        <v>9</v>
      </c>
      <c r="D384" t="s">
        <v>78</v>
      </c>
      <c r="E384" t="s">
        <v>85</v>
      </c>
      <c r="F384">
        <v>20</v>
      </c>
      <c r="G384">
        <v>23</v>
      </c>
    </row>
    <row r="385" spans="1:7" x14ac:dyDescent="0.25">
      <c r="A385" t="str">
        <f t="shared" si="5"/>
        <v>2010_rs_9_IND_PHI</v>
      </c>
      <c r="B385">
        <v>2010</v>
      </c>
      <c r="C385">
        <v>9</v>
      </c>
      <c r="D385" t="s">
        <v>76</v>
      </c>
      <c r="E385" t="s">
        <v>86</v>
      </c>
      <c r="F385">
        <v>24</v>
      </c>
      <c r="G385">
        <v>26</v>
      </c>
    </row>
    <row r="386" spans="1:7" x14ac:dyDescent="0.25">
      <c r="A386" t="str">
        <f t="shared" ref="A386:A449" si="6">CONCATENATE(B386,"_rs_",C386,"_",D386,"_",E386)</f>
        <v>2010_rs_9_DAL_GB</v>
      </c>
      <c r="B386">
        <v>2010</v>
      </c>
      <c r="C386">
        <v>9</v>
      </c>
      <c r="D386" t="s">
        <v>71</v>
      </c>
      <c r="E386" t="s">
        <v>74</v>
      </c>
      <c r="F386">
        <v>7</v>
      </c>
      <c r="G386">
        <v>45</v>
      </c>
    </row>
    <row r="387" spans="1:7" x14ac:dyDescent="0.25">
      <c r="A387" t="str">
        <f t="shared" si="6"/>
        <v>2010_rs_9_PIT_CIN</v>
      </c>
      <c r="B387">
        <v>2010</v>
      </c>
      <c r="C387">
        <v>9</v>
      </c>
      <c r="D387" t="s">
        <v>87</v>
      </c>
      <c r="E387" t="s">
        <v>69</v>
      </c>
      <c r="F387">
        <v>27</v>
      </c>
      <c r="G387">
        <v>21</v>
      </c>
    </row>
    <row r="388" spans="1:7" x14ac:dyDescent="0.25">
      <c r="A388" t="str">
        <f t="shared" si="6"/>
        <v>2010_rs_10_DET_BUF</v>
      </c>
      <c r="B388">
        <v>2010</v>
      </c>
      <c r="C388">
        <v>10</v>
      </c>
      <c r="D388" t="s">
        <v>73</v>
      </c>
      <c r="E388" t="s">
        <v>66</v>
      </c>
      <c r="F388">
        <v>12</v>
      </c>
      <c r="G388">
        <v>14</v>
      </c>
    </row>
    <row r="389" spans="1:7" x14ac:dyDescent="0.25">
      <c r="A389" t="str">
        <f t="shared" si="6"/>
        <v>2010_rs_10_MIN_CHI</v>
      </c>
      <c r="B389">
        <v>2010</v>
      </c>
      <c r="C389">
        <v>10</v>
      </c>
      <c r="D389" t="s">
        <v>80</v>
      </c>
      <c r="E389" t="s">
        <v>68</v>
      </c>
      <c r="F389">
        <v>13</v>
      </c>
      <c r="G389">
        <v>27</v>
      </c>
    </row>
    <row r="390" spans="1:7" x14ac:dyDescent="0.25">
      <c r="A390" t="str">
        <f t="shared" si="6"/>
        <v>2010_rs_10_NYJ_CLE</v>
      </c>
      <c r="B390">
        <v>2010</v>
      </c>
      <c r="C390">
        <v>10</v>
      </c>
      <c r="D390" t="s">
        <v>84</v>
      </c>
      <c r="E390" t="s">
        <v>70</v>
      </c>
      <c r="F390">
        <v>26</v>
      </c>
      <c r="G390">
        <v>20</v>
      </c>
    </row>
    <row r="391" spans="1:7" x14ac:dyDescent="0.25">
      <c r="A391" t="str">
        <f t="shared" si="6"/>
        <v>2010_rs_10_CIN_IND</v>
      </c>
      <c r="B391">
        <v>2010</v>
      </c>
      <c r="C391">
        <v>10</v>
      </c>
      <c r="D391" t="s">
        <v>69</v>
      </c>
      <c r="E391" t="s">
        <v>76</v>
      </c>
      <c r="F391">
        <v>17</v>
      </c>
      <c r="G391">
        <v>23</v>
      </c>
    </row>
    <row r="392" spans="1:7" x14ac:dyDescent="0.25">
      <c r="A392" t="str">
        <f t="shared" si="6"/>
        <v>2010_rs_10_HOU_JAX</v>
      </c>
      <c r="B392">
        <v>2010</v>
      </c>
      <c r="C392">
        <v>10</v>
      </c>
      <c r="D392" t="s">
        <v>75</v>
      </c>
      <c r="E392" t="s">
        <v>77</v>
      </c>
      <c r="F392">
        <v>24</v>
      </c>
      <c r="G392">
        <v>31</v>
      </c>
    </row>
    <row r="393" spans="1:7" x14ac:dyDescent="0.25">
      <c r="A393" t="str">
        <f t="shared" si="6"/>
        <v>2010_rs_10_TEN_MIA</v>
      </c>
      <c r="B393">
        <v>2010</v>
      </c>
      <c r="C393">
        <v>10</v>
      </c>
      <c r="D393" t="s">
        <v>93</v>
      </c>
      <c r="E393" t="s">
        <v>79</v>
      </c>
      <c r="F393">
        <v>17</v>
      </c>
      <c r="G393">
        <v>29</v>
      </c>
    </row>
    <row r="394" spans="1:7" x14ac:dyDescent="0.25">
      <c r="A394" t="str">
        <f t="shared" si="6"/>
        <v>2010_rs_10_CAR_TB</v>
      </c>
      <c r="B394">
        <v>2010</v>
      </c>
      <c r="C394">
        <v>10</v>
      </c>
      <c r="D394" t="s">
        <v>67</v>
      </c>
      <c r="E394" t="s">
        <v>92</v>
      </c>
      <c r="F394">
        <v>16</v>
      </c>
      <c r="G394">
        <v>31</v>
      </c>
    </row>
    <row r="395" spans="1:7" x14ac:dyDescent="0.25">
      <c r="A395" t="str">
        <f t="shared" si="6"/>
        <v>2010_rs_10_KC_DEN</v>
      </c>
      <c r="B395">
        <v>2010</v>
      </c>
      <c r="C395">
        <v>10</v>
      </c>
      <c r="D395" t="s">
        <v>78</v>
      </c>
      <c r="E395" t="s">
        <v>72</v>
      </c>
      <c r="F395">
        <v>29</v>
      </c>
      <c r="G395">
        <v>49</v>
      </c>
    </row>
    <row r="396" spans="1:7" x14ac:dyDescent="0.25">
      <c r="A396" t="str">
        <f t="shared" si="6"/>
        <v>2010_rs_10_SEA_ARI</v>
      </c>
      <c r="B396">
        <v>2010</v>
      </c>
      <c r="C396">
        <v>10</v>
      </c>
      <c r="D396" t="s">
        <v>89</v>
      </c>
      <c r="E396" t="s">
        <v>64</v>
      </c>
      <c r="F396">
        <v>36</v>
      </c>
      <c r="G396">
        <v>18</v>
      </c>
    </row>
    <row r="397" spans="1:7" x14ac:dyDescent="0.25">
      <c r="A397" t="str">
        <f t="shared" si="6"/>
        <v>2010_rs_10_DAL_NYG</v>
      </c>
      <c r="B397">
        <v>2010</v>
      </c>
      <c r="C397">
        <v>10</v>
      </c>
      <c r="D397" t="s">
        <v>71</v>
      </c>
      <c r="E397" t="s">
        <v>83</v>
      </c>
      <c r="F397">
        <v>33</v>
      </c>
      <c r="G397">
        <v>20</v>
      </c>
    </row>
    <row r="398" spans="1:7" x14ac:dyDescent="0.25">
      <c r="A398" t="str">
        <f t="shared" si="6"/>
        <v>2010_rs_10_STL_SF</v>
      </c>
      <c r="B398">
        <v>2010</v>
      </c>
      <c r="C398">
        <v>10</v>
      </c>
      <c r="D398" t="s">
        <v>91</v>
      </c>
      <c r="E398" t="s">
        <v>90</v>
      </c>
      <c r="F398">
        <v>20</v>
      </c>
      <c r="G398">
        <v>23</v>
      </c>
    </row>
    <row r="399" spans="1:7" x14ac:dyDescent="0.25">
      <c r="A399" t="str">
        <f t="shared" si="6"/>
        <v>2010_rs_10_BAL_ATL</v>
      </c>
      <c r="B399">
        <v>2010</v>
      </c>
      <c r="C399">
        <v>10</v>
      </c>
      <c r="D399" t="s">
        <v>65</v>
      </c>
      <c r="E399" t="s">
        <v>20</v>
      </c>
      <c r="F399">
        <v>21</v>
      </c>
      <c r="G399">
        <v>26</v>
      </c>
    </row>
    <row r="400" spans="1:7" x14ac:dyDescent="0.25">
      <c r="A400" t="str">
        <f t="shared" si="6"/>
        <v>2010_rs_10_NE_PIT</v>
      </c>
      <c r="B400">
        <v>2010</v>
      </c>
      <c r="C400">
        <v>10</v>
      </c>
      <c r="D400" t="s">
        <v>81</v>
      </c>
      <c r="E400" t="s">
        <v>87</v>
      </c>
      <c r="F400">
        <v>39</v>
      </c>
      <c r="G400">
        <v>26</v>
      </c>
    </row>
    <row r="401" spans="1:7" x14ac:dyDescent="0.25">
      <c r="A401" t="str">
        <f t="shared" si="6"/>
        <v>2010_rs_10_PHI_WAS</v>
      </c>
      <c r="B401">
        <v>2010</v>
      </c>
      <c r="C401">
        <v>10</v>
      </c>
      <c r="D401" t="s">
        <v>86</v>
      </c>
      <c r="E401" t="s">
        <v>94</v>
      </c>
      <c r="F401">
        <v>59</v>
      </c>
      <c r="G401">
        <v>28</v>
      </c>
    </row>
    <row r="402" spans="1:7" x14ac:dyDescent="0.25">
      <c r="A402" t="str">
        <f t="shared" si="6"/>
        <v>2010_rs_11_BAL_CAR</v>
      </c>
      <c r="B402">
        <v>2010</v>
      </c>
      <c r="C402">
        <v>11</v>
      </c>
      <c r="D402" t="s">
        <v>65</v>
      </c>
      <c r="E402" t="s">
        <v>67</v>
      </c>
      <c r="F402">
        <v>37</v>
      </c>
      <c r="G402">
        <v>13</v>
      </c>
    </row>
    <row r="403" spans="1:7" x14ac:dyDescent="0.25">
      <c r="A403" t="str">
        <f t="shared" si="6"/>
        <v>2010_rs_11_BUF_CIN</v>
      </c>
      <c r="B403">
        <v>2010</v>
      </c>
      <c r="C403">
        <v>11</v>
      </c>
      <c r="D403" t="s">
        <v>66</v>
      </c>
      <c r="E403" t="s">
        <v>69</v>
      </c>
      <c r="F403">
        <v>49</v>
      </c>
      <c r="G403">
        <v>31</v>
      </c>
    </row>
    <row r="404" spans="1:7" x14ac:dyDescent="0.25">
      <c r="A404" t="str">
        <f t="shared" si="6"/>
        <v>2010_rs_11_DET_DAL</v>
      </c>
      <c r="B404">
        <v>2010</v>
      </c>
      <c r="C404">
        <v>11</v>
      </c>
      <c r="D404" t="s">
        <v>73</v>
      </c>
      <c r="E404" t="s">
        <v>71</v>
      </c>
      <c r="F404">
        <v>19</v>
      </c>
      <c r="G404">
        <v>35</v>
      </c>
    </row>
    <row r="405" spans="1:7" x14ac:dyDescent="0.25">
      <c r="A405" t="str">
        <f t="shared" si="6"/>
        <v>2010_rs_11_CLE_JAX</v>
      </c>
      <c r="B405">
        <v>2010</v>
      </c>
      <c r="C405">
        <v>11</v>
      </c>
      <c r="D405" t="s">
        <v>70</v>
      </c>
      <c r="E405" t="s">
        <v>77</v>
      </c>
      <c r="F405">
        <v>20</v>
      </c>
      <c r="G405">
        <v>24</v>
      </c>
    </row>
    <row r="406" spans="1:7" x14ac:dyDescent="0.25">
      <c r="A406" t="str">
        <f t="shared" si="6"/>
        <v>2010_rs_11_ARI_KC</v>
      </c>
      <c r="B406">
        <v>2010</v>
      </c>
      <c r="C406">
        <v>11</v>
      </c>
      <c r="D406" t="s">
        <v>64</v>
      </c>
      <c r="E406" t="s">
        <v>78</v>
      </c>
      <c r="F406">
        <v>13</v>
      </c>
      <c r="G406">
        <v>31</v>
      </c>
    </row>
    <row r="407" spans="1:7" x14ac:dyDescent="0.25">
      <c r="A407" t="str">
        <f t="shared" si="6"/>
        <v>2010_rs_11_GB_MIN</v>
      </c>
      <c r="B407">
        <v>2010</v>
      </c>
      <c r="C407">
        <v>11</v>
      </c>
      <c r="D407" t="s">
        <v>74</v>
      </c>
      <c r="E407" t="s">
        <v>80</v>
      </c>
      <c r="F407">
        <v>31</v>
      </c>
      <c r="G407">
        <v>3</v>
      </c>
    </row>
    <row r="408" spans="1:7" x14ac:dyDescent="0.25">
      <c r="A408" t="str">
        <f t="shared" si="6"/>
        <v>2010_rs_11_HOU_NYJ</v>
      </c>
      <c r="B408">
        <v>2010</v>
      </c>
      <c r="C408">
        <v>11</v>
      </c>
      <c r="D408" t="s">
        <v>75</v>
      </c>
      <c r="E408" t="s">
        <v>84</v>
      </c>
      <c r="F408">
        <v>27</v>
      </c>
      <c r="G408">
        <v>30</v>
      </c>
    </row>
    <row r="409" spans="1:7" x14ac:dyDescent="0.25">
      <c r="A409" t="str">
        <f t="shared" si="6"/>
        <v>2010_rs_11_OAK_PIT</v>
      </c>
      <c r="B409">
        <v>2010</v>
      </c>
      <c r="C409">
        <v>11</v>
      </c>
      <c r="D409" t="s">
        <v>85</v>
      </c>
      <c r="E409" t="s">
        <v>87</v>
      </c>
      <c r="F409">
        <v>3</v>
      </c>
      <c r="G409">
        <v>35</v>
      </c>
    </row>
    <row r="410" spans="1:7" x14ac:dyDescent="0.25">
      <c r="A410" t="str">
        <f t="shared" si="6"/>
        <v>2010_rs_11_WAS_TEN</v>
      </c>
      <c r="B410">
        <v>2010</v>
      </c>
      <c r="C410">
        <v>11</v>
      </c>
      <c r="D410" t="s">
        <v>94</v>
      </c>
      <c r="E410" t="s">
        <v>93</v>
      </c>
      <c r="F410">
        <v>19</v>
      </c>
      <c r="G410">
        <v>16</v>
      </c>
    </row>
    <row r="411" spans="1:7" x14ac:dyDescent="0.25">
      <c r="A411" t="str">
        <f t="shared" si="6"/>
        <v>2010_rs_11_SEA_NO</v>
      </c>
      <c r="B411">
        <v>2010</v>
      </c>
      <c r="C411">
        <v>11</v>
      </c>
      <c r="D411" t="s">
        <v>89</v>
      </c>
      <c r="E411" t="s">
        <v>82</v>
      </c>
      <c r="F411">
        <v>19</v>
      </c>
      <c r="G411">
        <v>34</v>
      </c>
    </row>
    <row r="412" spans="1:7" x14ac:dyDescent="0.25">
      <c r="A412" t="str">
        <f t="shared" si="6"/>
        <v>2010_rs_11_TB_SF</v>
      </c>
      <c r="B412">
        <v>2010</v>
      </c>
      <c r="C412">
        <v>11</v>
      </c>
      <c r="D412" t="s">
        <v>92</v>
      </c>
      <c r="E412" t="s">
        <v>90</v>
      </c>
      <c r="F412">
        <v>21</v>
      </c>
      <c r="G412">
        <v>0</v>
      </c>
    </row>
    <row r="413" spans="1:7" x14ac:dyDescent="0.25">
      <c r="A413" t="str">
        <f t="shared" si="6"/>
        <v>2010_rs_11_ATL_STL</v>
      </c>
      <c r="B413">
        <v>2010</v>
      </c>
      <c r="C413">
        <v>11</v>
      </c>
      <c r="D413" t="s">
        <v>20</v>
      </c>
      <c r="E413" t="s">
        <v>91</v>
      </c>
      <c r="F413">
        <v>34</v>
      </c>
      <c r="G413">
        <v>17</v>
      </c>
    </row>
    <row r="414" spans="1:7" x14ac:dyDescent="0.25">
      <c r="A414" t="str">
        <f t="shared" si="6"/>
        <v>2010_rs_11_IND_NE</v>
      </c>
      <c r="B414">
        <v>2010</v>
      </c>
      <c r="C414">
        <v>11</v>
      </c>
      <c r="D414" t="s">
        <v>76</v>
      </c>
      <c r="E414" t="s">
        <v>81</v>
      </c>
      <c r="F414">
        <v>28</v>
      </c>
      <c r="G414">
        <v>31</v>
      </c>
    </row>
    <row r="415" spans="1:7" x14ac:dyDescent="0.25">
      <c r="A415" t="str">
        <f t="shared" si="6"/>
        <v>2010_rs_11_CHI_MIA</v>
      </c>
      <c r="B415">
        <v>2010</v>
      </c>
      <c r="C415">
        <v>11</v>
      </c>
      <c r="D415" t="s">
        <v>68</v>
      </c>
      <c r="E415" t="s">
        <v>79</v>
      </c>
      <c r="F415">
        <v>16</v>
      </c>
      <c r="G415">
        <v>0</v>
      </c>
    </row>
    <row r="416" spans="1:7" x14ac:dyDescent="0.25">
      <c r="A416" t="str">
        <f t="shared" si="6"/>
        <v>2010_rs_11_NYG_PHI</v>
      </c>
      <c r="B416">
        <v>2010</v>
      </c>
      <c r="C416">
        <v>11</v>
      </c>
      <c r="D416" t="s">
        <v>83</v>
      </c>
      <c r="E416" t="s">
        <v>86</v>
      </c>
      <c r="F416">
        <v>17</v>
      </c>
      <c r="G416">
        <v>27</v>
      </c>
    </row>
    <row r="417" spans="1:7" x14ac:dyDescent="0.25">
      <c r="A417" t="str">
        <f t="shared" si="6"/>
        <v>2010_rs_11_DEN_SD</v>
      </c>
      <c r="B417">
        <v>2010</v>
      </c>
      <c r="C417">
        <v>11</v>
      </c>
      <c r="D417" t="s">
        <v>72</v>
      </c>
      <c r="E417" t="s">
        <v>88</v>
      </c>
      <c r="F417">
        <v>14</v>
      </c>
      <c r="G417">
        <v>35</v>
      </c>
    </row>
    <row r="418" spans="1:7" x14ac:dyDescent="0.25">
      <c r="A418" t="str">
        <f t="shared" si="6"/>
        <v>2010_rs_12_GB_ATL</v>
      </c>
      <c r="B418">
        <v>2010</v>
      </c>
      <c r="C418">
        <v>12</v>
      </c>
      <c r="D418" t="s">
        <v>74</v>
      </c>
      <c r="E418" t="s">
        <v>20</v>
      </c>
      <c r="F418">
        <v>17</v>
      </c>
      <c r="G418">
        <v>20</v>
      </c>
    </row>
    <row r="419" spans="1:7" x14ac:dyDescent="0.25">
      <c r="A419" t="str">
        <f t="shared" si="6"/>
        <v>2010_rs_12_PIT_BUF</v>
      </c>
      <c r="B419">
        <v>2010</v>
      </c>
      <c r="C419">
        <v>12</v>
      </c>
      <c r="D419" t="s">
        <v>87</v>
      </c>
      <c r="E419" t="s">
        <v>66</v>
      </c>
      <c r="F419">
        <v>19</v>
      </c>
      <c r="G419">
        <v>16</v>
      </c>
    </row>
    <row r="420" spans="1:7" x14ac:dyDescent="0.25">
      <c r="A420" t="str">
        <f t="shared" si="6"/>
        <v>2010_rs_12_CAR_CLE</v>
      </c>
      <c r="B420">
        <v>2010</v>
      </c>
      <c r="C420">
        <v>12</v>
      </c>
      <c r="D420" t="s">
        <v>67</v>
      </c>
      <c r="E420" t="s">
        <v>70</v>
      </c>
      <c r="F420">
        <v>23</v>
      </c>
      <c r="G420">
        <v>24</v>
      </c>
    </row>
    <row r="421" spans="1:7" x14ac:dyDescent="0.25">
      <c r="A421" t="str">
        <f t="shared" si="6"/>
        <v>2010_rs_12_TEN_HOU</v>
      </c>
      <c r="B421">
        <v>2010</v>
      </c>
      <c r="C421">
        <v>12</v>
      </c>
      <c r="D421" t="s">
        <v>93</v>
      </c>
      <c r="E421" t="s">
        <v>75</v>
      </c>
      <c r="F421">
        <v>0</v>
      </c>
      <c r="G421">
        <v>20</v>
      </c>
    </row>
    <row r="422" spans="1:7" x14ac:dyDescent="0.25">
      <c r="A422" t="str">
        <f t="shared" si="6"/>
        <v>2010_rs_12_JAX_NYG</v>
      </c>
      <c r="B422">
        <v>2010</v>
      </c>
      <c r="C422">
        <v>12</v>
      </c>
      <c r="D422" t="s">
        <v>77</v>
      </c>
      <c r="E422" t="s">
        <v>83</v>
      </c>
      <c r="F422">
        <v>20</v>
      </c>
      <c r="G422">
        <v>24</v>
      </c>
    </row>
    <row r="423" spans="1:7" x14ac:dyDescent="0.25">
      <c r="A423" t="str">
        <f t="shared" si="6"/>
        <v>2010_rs_12_MIN_WAS</v>
      </c>
      <c r="B423">
        <v>2010</v>
      </c>
      <c r="C423">
        <v>12</v>
      </c>
      <c r="D423" t="s">
        <v>80</v>
      </c>
      <c r="E423" t="s">
        <v>94</v>
      </c>
      <c r="F423">
        <v>17</v>
      </c>
      <c r="G423">
        <v>13</v>
      </c>
    </row>
    <row r="424" spans="1:7" x14ac:dyDescent="0.25">
      <c r="A424" t="str">
        <f t="shared" si="6"/>
        <v>2010_rs_12_MIA_OAK</v>
      </c>
      <c r="B424">
        <v>2010</v>
      </c>
      <c r="C424">
        <v>12</v>
      </c>
      <c r="D424" t="s">
        <v>79</v>
      </c>
      <c r="E424" t="s">
        <v>85</v>
      </c>
      <c r="F424">
        <v>33</v>
      </c>
      <c r="G424">
        <v>17</v>
      </c>
    </row>
    <row r="425" spans="1:7" x14ac:dyDescent="0.25">
      <c r="A425" t="str">
        <f t="shared" si="6"/>
        <v>2010_rs_12_KC_SEA</v>
      </c>
      <c r="B425">
        <v>2010</v>
      </c>
      <c r="C425">
        <v>12</v>
      </c>
      <c r="D425" t="s">
        <v>78</v>
      </c>
      <c r="E425" t="s">
        <v>89</v>
      </c>
      <c r="F425">
        <v>42</v>
      </c>
      <c r="G425">
        <v>24</v>
      </c>
    </row>
    <row r="426" spans="1:7" x14ac:dyDescent="0.25">
      <c r="A426" t="str">
        <f t="shared" si="6"/>
        <v>2010_rs_12_TB_BAL</v>
      </c>
      <c r="B426">
        <v>2010</v>
      </c>
      <c r="C426">
        <v>12</v>
      </c>
      <c r="D426" t="s">
        <v>92</v>
      </c>
      <c r="E426" t="s">
        <v>65</v>
      </c>
      <c r="F426">
        <v>10</v>
      </c>
      <c r="G426">
        <v>17</v>
      </c>
    </row>
    <row r="427" spans="1:7" x14ac:dyDescent="0.25">
      <c r="A427" t="str">
        <f t="shared" si="6"/>
        <v>2010_rs_12_PHI_CHI</v>
      </c>
      <c r="B427">
        <v>2010</v>
      </c>
      <c r="C427">
        <v>12</v>
      </c>
      <c r="D427" t="s">
        <v>86</v>
      </c>
      <c r="E427" t="s">
        <v>68</v>
      </c>
      <c r="F427">
        <v>26</v>
      </c>
      <c r="G427">
        <v>31</v>
      </c>
    </row>
    <row r="428" spans="1:7" x14ac:dyDescent="0.25">
      <c r="A428" t="str">
        <f t="shared" si="6"/>
        <v>2010_rs_12_NO_DAL</v>
      </c>
      <c r="B428">
        <v>2010</v>
      </c>
      <c r="C428">
        <v>12</v>
      </c>
      <c r="D428" t="s">
        <v>82</v>
      </c>
      <c r="E428" t="s">
        <v>71</v>
      </c>
      <c r="F428">
        <v>30</v>
      </c>
      <c r="G428">
        <v>27</v>
      </c>
    </row>
    <row r="429" spans="1:7" x14ac:dyDescent="0.25">
      <c r="A429" t="str">
        <f t="shared" si="6"/>
        <v>2010_rs_12_STL_DEN</v>
      </c>
      <c r="B429">
        <v>2010</v>
      </c>
      <c r="C429">
        <v>12</v>
      </c>
      <c r="D429" t="s">
        <v>91</v>
      </c>
      <c r="E429" t="s">
        <v>72</v>
      </c>
      <c r="F429">
        <v>36</v>
      </c>
      <c r="G429">
        <v>33</v>
      </c>
    </row>
    <row r="430" spans="1:7" x14ac:dyDescent="0.25">
      <c r="A430" t="str">
        <f t="shared" si="6"/>
        <v>2010_rs_12_SD_IND</v>
      </c>
      <c r="B430">
        <v>2010</v>
      </c>
      <c r="C430">
        <v>12</v>
      </c>
      <c r="D430" t="s">
        <v>88</v>
      </c>
      <c r="E430" t="s">
        <v>76</v>
      </c>
      <c r="F430">
        <v>36</v>
      </c>
      <c r="G430">
        <v>14</v>
      </c>
    </row>
    <row r="431" spans="1:7" x14ac:dyDescent="0.25">
      <c r="A431" t="str">
        <f t="shared" si="6"/>
        <v>2010_rs_12_CIN_NYJ</v>
      </c>
      <c r="B431">
        <v>2010</v>
      </c>
      <c r="C431">
        <v>12</v>
      </c>
      <c r="D431" t="s">
        <v>69</v>
      </c>
      <c r="E431" t="s">
        <v>84</v>
      </c>
      <c r="F431">
        <v>10</v>
      </c>
      <c r="G431">
        <v>26</v>
      </c>
    </row>
    <row r="432" spans="1:7" x14ac:dyDescent="0.25">
      <c r="A432" t="str">
        <f t="shared" si="6"/>
        <v>2010_rs_12_SF_ARI</v>
      </c>
      <c r="B432">
        <v>2010</v>
      </c>
      <c r="C432">
        <v>12</v>
      </c>
      <c r="D432" t="s">
        <v>90</v>
      </c>
      <c r="E432" t="s">
        <v>64</v>
      </c>
      <c r="F432">
        <v>27</v>
      </c>
      <c r="G432">
        <v>6</v>
      </c>
    </row>
    <row r="433" spans="1:7" x14ac:dyDescent="0.25">
      <c r="A433" t="str">
        <f t="shared" si="6"/>
        <v>2010_rs_12_NE_DET</v>
      </c>
      <c r="B433">
        <v>2010</v>
      </c>
      <c r="C433">
        <v>12</v>
      </c>
      <c r="D433" t="s">
        <v>81</v>
      </c>
      <c r="E433" t="s">
        <v>73</v>
      </c>
      <c r="F433">
        <v>45</v>
      </c>
      <c r="G433">
        <v>24</v>
      </c>
    </row>
    <row r="434" spans="1:7" x14ac:dyDescent="0.25">
      <c r="A434" t="str">
        <f t="shared" si="6"/>
        <v>2010_rs_13_NO_CIN</v>
      </c>
      <c r="B434">
        <v>2010</v>
      </c>
      <c r="C434">
        <v>13</v>
      </c>
      <c r="D434" t="s">
        <v>82</v>
      </c>
      <c r="E434" t="s">
        <v>69</v>
      </c>
      <c r="F434">
        <v>34</v>
      </c>
      <c r="G434">
        <v>30</v>
      </c>
    </row>
    <row r="435" spans="1:7" x14ac:dyDescent="0.25">
      <c r="A435" t="str">
        <f t="shared" si="6"/>
        <v>2010_rs_13_CHI_DET</v>
      </c>
      <c r="B435">
        <v>2010</v>
      </c>
      <c r="C435">
        <v>13</v>
      </c>
      <c r="D435" t="s">
        <v>68</v>
      </c>
      <c r="E435" t="s">
        <v>73</v>
      </c>
      <c r="F435">
        <v>24</v>
      </c>
      <c r="G435">
        <v>20</v>
      </c>
    </row>
    <row r="436" spans="1:7" x14ac:dyDescent="0.25">
      <c r="A436" t="str">
        <f t="shared" si="6"/>
        <v>2010_rs_13_SF_GB</v>
      </c>
      <c r="B436">
        <v>2010</v>
      </c>
      <c r="C436">
        <v>13</v>
      </c>
      <c r="D436" t="s">
        <v>90</v>
      </c>
      <c r="E436" t="s">
        <v>74</v>
      </c>
      <c r="F436">
        <v>16</v>
      </c>
      <c r="G436">
        <v>34</v>
      </c>
    </row>
    <row r="437" spans="1:7" x14ac:dyDescent="0.25">
      <c r="A437" t="str">
        <f t="shared" si="6"/>
        <v>2010_rs_13_DEN_KC</v>
      </c>
      <c r="B437">
        <v>2010</v>
      </c>
      <c r="C437">
        <v>13</v>
      </c>
      <c r="D437" t="s">
        <v>72</v>
      </c>
      <c r="E437" t="s">
        <v>78</v>
      </c>
      <c r="F437">
        <v>6</v>
      </c>
      <c r="G437">
        <v>10</v>
      </c>
    </row>
    <row r="438" spans="1:7" x14ac:dyDescent="0.25">
      <c r="A438" t="str">
        <f t="shared" si="6"/>
        <v>2010_rs_13_CLE_MIA</v>
      </c>
      <c r="B438">
        <v>2010</v>
      </c>
      <c r="C438">
        <v>13</v>
      </c>
      <c r="D438" t="s">
        <v>70</v>
      </c>
      <c r="E438" t="s">
        <v>79</v>
      </c>
      <c r="F438">
        <v>13</v>
      </c>
      <c r="G438">
        <v>10</v>
      </c>
    </row>
    <row r="439" spans="1:7" x14ac:dyDescent="0.25">
      <c r="A439" t="str">
        <f t="shared" si="6"/>
        <v>2010_rs_13_BUF_MIN</v>
      </c>
      <c r="B439">
        <v>2010</v>
      </c>
      <c r="C439">
        <v>13</v>
      </c>
      <c r="D439" t="s">
        <v>66</v>
      </c>
      <c r="E439" t="s">
        <v>80</v>
      </c>
      <c r="F439">
        <v>14</v>
      </c>
      <c r="G439">
        <v>38</v>
      </c>
    </row>
    <row r="440" spans="1:7" x14ac:dyDescent="0.25">
      <c r="A440" t="str">
        <f t="shared" si="6"/>
        <v>2010_rs_13_WAS_NYG</v>
      </c>
      <c r="B440">
        <v>2010</v>
      </c>
      <c r="C440">
        <v>13</v>
      </c>
      <c r="D440" t="s">
        <v>94</v>
      </c>
      <c r="E440" t="s">
        <v>83</v>
      </c>
      <c r="F440">
        <v>7</v>
      </c>
      <c r="G440">
        <v>31</v>
      </c>
    </row>
    <row r="441" spans="1:7" x14ac:dyDescent="0.25">
      <c r="A441" t="str">
        <f t="shared" si="6"/>
        <v>2010_rs_13_JAX_TEN</v>
      </c>
      <c r="B441">
        <v>2010</v>
      </c>
      <c r="C441">
        <v>13</v>
      </c>
      <c r="D441" t="s">
        <v>77</v>
      </c>
      <c r="E441" t="s">
        <v>93</v>
      </c>
      <c r="F441">
        <v>17</v>
      </c>
      <c r="G441">
        <v>6</v>
      </c>
    </row>
    <row r="442" spans="1:7" x14ac:dyDescent="0.25">
      <c r="A442" t="str">
        <f t="shared" si="6"/>
        <v>2010_rs_13_OAK_SD</v>
      </c>
      <c r="B442">
        <v>2010</v>
      </c>
      <c r="C442">
        <v>13</v>
      </c>
      <c r="D442" t="s">
        <v>85</v>
      </c>
      <c r="E442" t="s">
        <v>88</v>
      </c>
      <c r="F442">
        <v>28</v>
      </c>
      <c r="G442">
        <v>13</v>
      </c>
    </row>
    <row r="443" spans="1:7" x14ac:dyDescent="0.25">
      <c r="A443" t="str">
        <f t="shared" si="6"/>
        <v>2010_rs_13_STL_ARI</v>
      </c>
      <c r="B443">
        <v>2010</v>
      </c>
      <c r="C443">
        <v>13</v>
      </c>
      <c r="D443" t="s">
        <v>91</v>
      </c>
      <c r="E443" t="s">
        <v>64</v>
      </c>
      <c r="F443">
        <v>19</v>
      </c>
      <c r="G443">
        <v>6</v>
      </c>
    </row>
    <row r="444" spans="1:7" x14ac:dyDescent="0.25">
      <c r="A444" t="str">
        <f t="shared" si="6"/>
        <v>2010_rs_13_DAL_IND</v>
      </c>
      <c r="B444">
        <v>2010</v>
      </c>
      <c r="C444">
        <v>13</v>
      </c>
      <c r="D444" t="s">
        <v>71</v>
      </c>
      <c r="E444" t="s">
        <v>76</v>
      </c>
      <c r="F444">
        <v>38</v>
      </c>
      <c r="G444">
        <v>35</v>
      </c>
    </row>
    <row r="445" spans="1:7" x14ac:dyDescent="0.25">
      <c r="A445" t="str">
        <f t="shared" si="6"/>
        <v>2010_rs_13_CAR_SEA</v>
      </c>
      <c r="B445">
        <v>2010</v>
      </c>
      <c r="C445">
        <v>13</v>
      </c>
      <c r="D445" t="s">
        <v>67</v>
      </c>
      <c r="E445" t="s">
        <v>89</v>
      </c>
      <c r="F445">
        <v>14</v>
      </c>
      <c r="G445">
        <v>31</v>
      </c>
    </row>
    <row r="446" spans="1:7" x14ac:dyDescent="0.25">
      <c r="A446" t="str">
        <f t="shared" si="6"/>
        <v>2010_rs_13_ATL_TB</v>
      </c>
      <c r="B446">
        <v>2010</v>
      </c>
      <c r="C446">
        <v>13</v>
      </c>
      <c r="D446" t="s">
        <v>20</v>
      </c>
      <c r="E446" t="s">
        <v>92</v>
      </c>
      <c r="F446">
        <v>28</v>
      </c>
      <c r="G446">
        <v>24</v>
      </c>
    </row>
    <row r="447" spans="1:7" x14ac:dyDescent="0.25">
      <c r="A447" t="str">
        <f t="shared" si="6"/>
        <v>2010_rs_13_PIT_BAL</v>
      </c>
      <c r="B447">
        <v>2010</v>
      </c>
      <c r="C447">
        <v>13</v>
      </c>
      <c r="D447" t="s">
        <v>87</v>
      </c>
      <c r="E447" t="s">
        <v>65</v>
      </c>
      <c r="F447">
        <v>13</v>
      </c>
      <c r="G447">
        <v>10</v>
      </c>
    </row>
    <row r="448" spans="1:7" x14ac:dyDescent="0.25">
      <c r="A448" t="str">
        <f t="shared" si="6"/>
        <v>2010_rs_13_HOU_PHI</v>
      </c>
      <c r="B448">
        <v>2010</v>
      </c>
      <c r="C448">
        <v>13</v>
      </c>
      <c r="D448" t="s">
        <v>75</v>
      </c>
      <c r="E448" t="s">
        <v>86</v>
      </c>
      <c r="F448">
        <v>24</v>
      </c>
      <c r="G448">
        <v>34</v>
      </c>
    </row>
    <row r="449" spans="1:7" x14ac:dyDescent="0.25">
      <c r="A449" t="str">
        <f t="shared" si="6"/>
        <v>2010_rs_13_NYJ_NE</v>
      </c>
      <c r="B449">
        <v>2010</v>
      </c>
      <c r="C449">
        <v>13</v>
      </c>
      <c r="D449" t="s">
        <v>84</v>
      </c>
      <c r="E449" t="s">
        <v>81</v>
      </c>
      <c r="F449">
        <v>3</v>
      </c>
      <c r="G449">
        <v>45</v>
      </c>
    </row>
    <row r="450" spans="1:7" x14ac:dyDescent="0.25">
      <c r="A450" t="str">
        <f t="shared" ref="A450:A513" si="7">CONCATENATE(B450,"_rs_",C450,"_",D450,"_",E450)</f>
        <v>2010_rs_14_CLE_BUF</v>
      </c>
      <c r="B450">
        <v>2010</v>
      </c>
      <c r="C450">
        <v>14</v>
      </c>
      <c r="D450" t="s">
        <v>70</v>
      </c>
      <c r="E450" t="s">
        <v>66</v>
      </c>
      <c r="F450">
        <v>6</v>
      </c>
      <c r="G450">
        <v>13</v>
      </c>
    </row>
    <row r="451" spans="1:7" x14ac:dyDescent="0.25">
      <c r="A451" t="str">
        <f t="shared" si="7"/>
        <v>2010_rs_14_ATL_CAR</v>
      </c>
      <c r="B451">
        <v>2010</v>
      </c>
      <c r="C451">
        <v>14</v>
      </c>
      <c r="D451" t="s">
        <v>20</v>
      </c>
      <c r="E451" t="s">
        <v>67</v>
      </c>
      <c r="F451">
        <v>31</v>
      </c>
      <c r="G451">
        <v>10</v>
      </c>
    </row>
    <row r="452" spans="1:7" x14ac:dyDescent="0.25">
      <c r="A452" t="str">
        <f t="shared" si="7"/>
        <v>2010_rs_14_GB_DET</v>
      </c>
      <c r="B452">
        <v>2010</v>
      </c>
      <c r="C452">
        <v>14</v>
      </c>
      <c r="D452" t="s">
        <v>74</v>
      </c>
      <c r="E452" t="s">
        <v>73</v>
      </c>
      <c r="F452">
        <v>3</v>
      </c>
      <c r="G452">
        <v>7</v>
      </c>
    </row>
    <row r="453" spans="1:7" x14ac:dyDescent="0.25">
      <c r="A453" t="str">
        <f t="shared" si="7"/>
        <v>2010_rs_14_OAK_JAX</v>
      </c>
      <c r="B453">
        <v>2010</v>
      </c>
      <c r="C453">
        <v>14</v>
      </c>
      <c r="D453" t="s">
        <v>85</v>
      </c>
      <c r="E453" t="s">
        <v>77</v>
      </c>
      <c r="F453">
        <v>31</v>
      </c>
      <c r="G453">
        <v>38</v>
      </c>
    </row>
    <row r="454" spans="1:7" x14ac:dyDescent="0.25">
      <c r="A454" t="str">
        <f t="shared" si="7"/>
        <v>2010_rs_14_CIN_PIT</v>
      </c>
      <c r="B454">
        <v>2010</v>
      </c>
      <c r="C454">
        <v>14</v>
      </c>
      <c r="D454" t="s">
        <v>69</v>
      </c>
      <c r="E454" t="s">
        <v>87</v>
      </c>
      <c r="F454">
        <v>7</v>
      </c>
      <c r="G454">
        <v>23</v>
      </c>
    </row>
    <row r="455" spans="1:7" x14ac:dyDescent="0.25">
      <c r="A455" t="str">
        <f t="shared" si="7"/>
        <v>2010_rs_14_TB_WAS</v>
      </c>
      <c r="B455">
        <v>2010</v>
      </c>
      <c r="C455">
        <v>14</v>
      </c>
      <c r="D455" t="s">
        <v>92</v>
      </c>
      <c r="E455" t="s">
        <v>94</v>
      </c>
      <c r="F455">
        <v>17</v>
      </c>
      <c r="G455">
        <v>16</v>
      </c>
    </row>
    <row r="456" spans="1:7" x14ac:dyDescent="0.25">
      <c r="A456" t="str">
        <f t="shared" si="7"/>
        <v>2010_rs_14_STL_NO</v>
      </c>
      <c r="B456">
        <v>2010</v>
      </c>
      <c r="C456">
        <v>14</v>
      </c>
      <c r="D456" t="s">
        <v>91</v>
      </c>
      <c r="E456" t="s">
        <v>82</v>
      </c>
      <c r="F456">
        <v>13</v>
      </c>
      <c r="G456">
        <v>31</v>
      </c>
    </row>
    <row r="457" spans="1:7" x14ac:dyDescent="0.25">
      <c r="A457" t="str">
        <f t="shared" si="7"/>
        <v>2010_rs_14_SEA_SF</v>
      </c>
      <c r="B457">
        <v>2010</v>
      </c>
      <c r="C457">
        <v>14</v>
      </c>
      <c r="D457" t="s">
        <v>89</v>
      </c>
      <c r="E457" t="s">
        <v>90</v>
      </c>
      <c r="F457">
        <v>21</v>
      </c>
      <c r="G457">
        <v>40</v>
      </c>
    </row>
    <row r="458" spans="1:7" x14ac:dyDescent="0.25">
      <c r="A458" t="str">
        <f t="shared" si="7"/>
        <v>2010_rs_14_DEN_ARI</v>
      </c>
      <c r="B458">
        <v>2010</v>
      </c>
      <c r="C458">
        <v>14</v>
      </c>
      <c r="D458" t="s">
        <v>72</v>
      </c>
      <c r="E458" t="s">
        <v>64</v>
      </c>
      <c r="F458">
        <v>13</v>
      </c>
      <c r="G458">
        <v>43</v>
      </c>
    </row>
    <row r="459" spans="1:7" x14ac:dyDescent="0.25">
      <c r="A459" t="str">
        <f t="shared" si="7"/>
        <v>2010_rs_14_NE_CHI</v>
      </c>
      <c r="B459">
        <v>2010</v>
      </c>
      <c r="C459">
        <v>14</v>
      </c>
      <c r="D459" t="s">
        <v>81</v>
      </c>
      <c r="E459" t="s">
        <v>68</v>
      </c>
      <c r="F459">
        <v>36</v>
      </c>
      <c r="G459">
        <v>7</v>
      </c>
    </row>
    <row r="460" spans="1:7" x14ac:dyDescent="0.25">
      <c r="A460" t="str">
        <f t="shared" si="7"/>
        <v>2010_rs_14_MIA_NYJ</v>
      </c>
      <c r="B460">
        <v>2010</v>
      </c>
      <c r="C460">
        <v>14</v>
      </c>
      <c r="D460" t="s">
        <v>79</v>
      </c>
      <c r="E460" t="s">
        <v>84</v>
      </c>
      <c r="F460">
        <v>10</v>
      </c>
      <c r="G460">
        <v>6</v>
      </c>
    </row>
    <row r="461" spans="1:7" x14ac:dyDescent="0.25">
      <c r="A461" t="str">
        <f t="shared" si="7"/>
        <v>2010_rs_14_KC_SD</v>
      </c>
      <c r="B461">
        <v>2010</v>
      </c>
      <c r="C461">
        <v>14</v>
      </c>
      <c r="D461" t="s">
        <v>78</v>
      </c>
      <c r="E461" t="s">
        <v>88</v>
      </c>
      <c r="F461">
        <v>0</v>
      </c>
      <c r="G461">
        <v>31</v>
      </c>
    </row>
    <row r="462" spans="1:7" x14ac:dyDescent="0.25">
      <c r="A462" t="str">
        <f t="shared" si="7"/>
        <v>2010_rs_14_NYG_MIN</v>
      </c>
      <c r="B462">
        <v>2010</v>
      </c>
      <c r="C462">
        <v>14</v>
      </c>
      <c r="D462" t="s">
        <v>83</v>
      </c>
      <c r="E462" t="s">
        <v>80</v>
      </c>
      <c r="F462">
        <v>21</v>
      </c>
      <c r="G462">
        <v>3</v>
      </c>
    </row>
    <row r="463" spans="1:7" x14ac:dyDescent="0.25">
      <c r="A463" t="str">
        <f t="shared" si="7"/>
        <v>2010_rs_14_PHI_DAL</v>
      </c>
      <c r="B463">
        <v>2010</v>
      </c>
      <c r="C463">
        <v>14</v>
      </c>
      <c r="D463" t="s">
        <v>86</v>
      </c>
      <c r="E463" t="s">
        <v>71</v>
      </c>
      <c r="F463">
        <v>30</v>
      </c>
      <c r="G463">
        <v>27</v>
      </c>
    </row>
    <row r="464" spans="1:7" x14ac:dyDescent="0.25">
      <c r="A464" t="str">
        <f t="shared" si="7"/>
        <v>2010_rs_14_IND_TEN</v>
      </c>
      <c r="B464">
        <v>2010</v>
      </c>
      <c r="C464">
        <v>14</v>
      </c>
      <c r="D464" t="s">
        <v>76</v>
      </c>
      <c r="E464" t="s">
        <v>93</v>
      </c>
      <c r="F464">
        <v>30</v>
      </c>
      <c r="G464">
        <v>28</v>
      </c>
    </row>
    <row r="465" spans="1:7" x14ac:dyDescent="0.25">
      <c r="A465" t="str">
        <f t="shared" si="7"/>
        <v>2010_rs_14_BAL_HOU</v>
      </c>
      <c r="B465">
        <v>2010</v>
      </c>
      <c r="C465">
        <v>14</v>
      </c>
      <c r="D465" t="s">
        <v>65</v>
      </c>
      <c r="E465" t="s">
        <v>75</v>
      </c>
      <c r="F465">
        <v>34</v>
      </c>
      <c r="G465">
        <v>28</v>
      </c>
    </row>
    <row r="466" spans="1:7" x14ac:dyDescent="0.25">
      <c r="A466" t="str">
        <f t="shared" si="7"/>
        <v>2010_rs_15_NO_BAL</v>
      </c>
      <c r="B466">
        <v>2010</v>
      </c>
      <c r="C466">
        <v>15</v>
      </c>
      <c r="D466" t="s">
        <v>82</v>
      </c>
      <c r="E466" t="s">
        <v>65</v>
      </c>
      <c r="F466">
        <v>24</v>
      </c>
      <c r="G466">
        <v>30</v>
      </c>
    </row>
    <row r="467" spans="1:7" x14ac:dyDescent="0.25">
      <c r="A467" t="str">
        <f t="shared" si="7"/>
        <v>2010_rs_15_ARI_CAR</v>
      </c>
      <c r="B467">
        <v>2010</v>
      </c>
      <c r="C467">
        <v>15</v>
      </c>
      <c r="D467" t="s">
        <v>64</v>
      </c>
      <c r="E467" t="s">
        <v>67</v>
      </c>
      <c r="F467">
        <v>12</v>
      </c>
      <c r="G467">
        <v>19</v>
      </c>
    </row>
    <row r="468" spans="1:7" x14ac:dyDescent="0.25">
      <c r="A468" t="str">
        <f t="shared" si="7"/>
        <v>2010_rs_15_CLE_CIN</v>
      </c>
      <c r="B468">
        <v>2010</v>
      </c>
      <c r="C468">
        <v>15</v>
      </c>
      <c r="D468" t="s">
        <v>70</v>
      </c>
      <c r="E468" t="s">
        <v>69</v>
      </c>
      <c r="F468">
        <v>17</v>
      </c>
      <c r="G468">
        <v>19</v>
      </c>
    </row>
    <row r="469" spans="1:7" x14ac:dyDescent="0.25">
      <c r="A469" t="str">
        <f t="shared" si="7"/>
        <v>2010_rs_15_WAS_DAL</v>
      </c>
      <c r="B469">
        <v>2010</v>
      </c>
      <c r="C469">
        <v>15</v>
      </c>
      <c r="D469" t="s">
        <v>94</v>
      </c>
      <c r="E469" t="s">
        <v>71</v>
      </c>
      <c r="F469">
        <v>30</v>
      </c>
      <c r="G469">
        <v>33</v>
      </c>
    </row>
    <row r="470" spans="1:7" x14ac:dyDescent="0.25">
      <c r="A470" t="str">
        <f t="shared" si="7"/>
        <v>2010_rs_15_JAX_IND</v>
      </c>
      <c r="B470">
        <v>2010</v>
      </c>
      <c r="C470">
        <v>15</v>
      </c>
      <c r="D470" t="s">
        <v>77</v>
      </c>
      <c r="E470" t="s">
        <v>76</v>
      </c>
      <c r="F470">
        <v>24</v>
      </c>
      <c r="G470">
        <v>34</v>
      </c>
    </row>
    <row r="471" spans="1:7" x14ac:dyDescent="0.25">
      <c r="A471" t="str">
        <f t="shared" si="7"/>
        <v>2010_rs_15_BUF_MIA</v>
      </c>
      <c r="B471">
        <v>2010</v>
      </c>
      <c r="C471">
        <v>15</v>
      </c>
      <c r="D471" t="s">
        <v>66</v>
      </c>
      <c r="E471" t="s">
        <v>79</v>
      </c>
      <c r="F471">
        <v>17</v>
      </c>
      <c r="G471">
        <v>14</v>
      </c>
    </row>
    <row r="472" spans="1:7" x14ac:dyDescent="0.25">
      <c r="A472" t="str">
        <f t="shared" si="7"/>
        <v>2010_rs_15_PHI_NYG</v>
      </c>
      <c r="B472">
        <v>2010</v>
      </c>
      <c r="C472">
        <v>15</v>
      </c>
      <c r="D472" t="s">
        <v>86</v>
      </c>
      <c r="E472" t="s">
        <v>83</v>
      </c>
      <c r="F472">
        <v>38</v>
      </c>
      <c r="G472">
        <v>31</v>
      </c>
    </row>
    <row r="473" spans="1:7" x14ac:dyDescent="0.25">
      <c r="A473" t="str">
        <f t="shared" si="7"/>
        <v>2010_rs_15_KC_STL</v>
      </c>
      <c r="B473">
        <v>2010</v>
      </c>
      <c r="C473">
        <v>15</v>
      </c>
      <c r="D473" t="s">
        <v>78</v>
      </c>
      <c r="E473" t="s">
        <v>91</v>
      </c>
      <c r="F473">
        <v>27</v>
      </c>
      <c r="G473">
        <v>13</v>
      </c>
    </row>
    <row r="474" spans="1:7" x14ac:dyDescent="0.25">
      <c r="A474" t="str">
        <f t="shared" si="7"/>
        <v>2010_rs_15_DET_TB</v>
      </c>
      <c r="B474">
        <v>2010</v>
      </c>
      <c r="C474">
        <v>15</v>
      </c>
      <c r="D474" t="s">
        <v>73</v>
      </c>
      <c r="E474" t="s">
        <v>92</v>
      </c>
      <c r="F474">
        <v>23</v>
      </c>
      <c r="G474">
        <v>20</v>
      </c>
    </row>
    <row r="475" spans="1:7" x14ac:dyDescent="0.25">
      <c r="A475" t="str">
        <f t="shared" si="7"/>
        <v>2010_rs_15_HOU_TEN</v>
      </c>
      <c r="B475">
        <v>2010</v>
      </c>
      <c r="C475">
        <v>15</v>
      </c>
      <c r="D475" t="s">
        <v>75</v>
      </c>
      <c r="E475" t="s">
        <v>93</v>
      </c>
      <c r="F475">
        <v>17</v>
      </c>
      <c r="G475">
        <v>31</v>
      </c>
    </row>
    <row r="476" spans="1:7" x14ac:dyDescent="0.25">
      <c r="A476" t="str">
        <f t="shared" si="7"/>
        <v>2010_rs_15_ATL_SEA</v>
      </c>
      <c r="B476">
        <v>2010</v>
      </c>
      <c r="C476">
        <v>15</v>
      </c>
      <c r="D476" t="s">
        <v>20</v>
      </c>
      <c r="E476" t="s">
        <v>89</v>
      </c>
      <c r="F476">
        <v>34</v>
      </c>
      <c r="G476">
        <v>18</v>
      </c>
    </row>
    <row r="477" spans="1:7" x14ac:dyDescent="0.25">
      <c r="A477" t="str">
        <f t="shared" si="7"/>
        <v>2010_rs_15_DEN_OAK</v>
      </c>
      <c r="B477">
        <v>2010</v>
      </c>
      <c r="C477">
        <v>15</v>
      </c>
      <c r="D477" t="s">
        <v>72</v>
      </c>
      <c r="E477" t="s">
        <v>85</v>
      </c>
      <c r="F477">
        <v>23</v>
      </c>
      <c r="G477">
        <v>39</v>
      </c>
    </row>
    <row r="478" spans="1:7" x14ac:dyDescent="0.25">
      <c r="A478" t="str">
        <f t="shared" si="7"/>
        <v>2010_rs_15_NYJ_PIT</v>
      </c>
      <c r="B478">
        <v>2010</v>
      </c>
      <c r="C478">
        <v>15</v>
      </c>
      <c r="D478" t="s">
        <v>84</v>
      </c>
      <c r="E478" t="s">
        <v>87</v>
      </c>
      <c r="F478">
        <v>22</v>
      </c>
      <c r="G478">
        <v>17</v>
      </c>
    </row>
    <row r="479" spans="1:7" x14ac:dyDescent="0.25">
      <c r="A479" t="str">
        <f t="shared" si="7"/>
        <v>2010_rs_15_GB_NE</v>
      </c>
      <c r="B479">
        <v>2010</v>
      </c>
      <c r="C479">
        <v>15</v>
      </c>
      <c r="D479" t="s">
        <v>74</v>
      </c>
      <c r="E479" t="s">
        <v>81</v>
      </c>
      <c r="F479">
        <v>27</v>
      </c>
      <c r="G479">
        <v>31</v>
      </c>
    </row>
    <row r="480" spans="1:7" x14ac:dyDescent="0.25">
      <c r="A480" t="str">
        <f t="shared" si="7"/>
        <v>2010_rs_15_SF_SD</v>
      </c>
      <c r="B480">
        <v>2010</v>
      </c>
      <c r="C480">
        <v>15</v>
      </c>
      <c r="D480" t="s">
        <v>90</v>
      </c>
      <c r="E480" t="s">
        <v>88</v>
      </c>
      <c r="F480">
        <v>7</v>
      </c>
      <c r="G480">
        <v>34</v>
      </c>
    </row>
    <row r="481" spans="1:7" x14ac:dyDescent="0.25">
      <c r="A481" t="str">
        <f t="shared" si="7"/>
        <v>2010_rs_15_CHI_MIN</v>
      </c>
      <c r="B481">
        <v>2010</v>
      </c>
      <c r="C481">
        <v>15</v>
      </c>
      <c r="D481" t="s">
        <v>68</v>
      </c>
      <c r="E481" t="s">
        <v>80</v>
      </c>
      <c r="F481">
        <v>40</v>
      </c>
      <c r="G481">
        <v>14</v>
      </c>
    </row>
    <row r="482" spans="1:7" x14ac:dyDescent="0.25">
      <c r="A482" t="str">
        <f t="shared" si="7"/>
        <v>2010_rs_16_NE_BUF</v>
      </c>
      <c r="B482">
        <v>2010</v>
      </c>
      <c r="C482">
        <v>16</v>
      </c>
      <c r="D482" t="s">
        <v>81</v>
      </c>
      <c r="E482" t="s">
        <v>66</v>
      </c>
      <c r="F482">
        <v>34</v>
      </c>
      <c r="G482">
        <v>3</v>
      </c>
    </row>
    <row r="483" spans="1:7" x14ac:dyDescent="0.25">
      <c r="A483" t="str">
        <f t="shared" si="7"/>
        <v>2010_rs_16_NYJ_CHI</v>
      </c>
      <c r="B483">
        <v>2010</v>
      </c>
      <c r="C483">
        <v>16</v>
      </c>
      <c r="D483" t="s">
        <v>84</v>
      </c>
      <c r="E483" t="s">
        <v>68</v>
      </c>
      <c r="F483">
        <v>34</v>
      </c>
      <c r="G483">
        <v>38</v>
      </c>
    </row>
    <row r="484" spans="1:7" x14ac:dyDescent="0.25">
      <c r="A484" t="str">
        <f t="shared" si="7"/>
        <v>2010_rs_16_BAL_CLE</v>
      </c>
      <c r="B484">
        <v>2010</v>
      </c>
      <c r="C484">
        <v>16</v>
      </c>
      <c r="D484" t="s">
        <v>65</v>
      </c>
      <c r="E484" t="s">
        <v>70</v>
      </c>
      <c r="F484">
        <v>20</v>
      </c>
      <c r="G484">
        <v>10</v>
      </c>
    </row>
    <row r="485" spans="1:7" x14ac:dyDescent="0.25">
      <c r="A485" t="str">
        <f t="shared" si="7"/>
        <v>2010_rs_16_WAS_JAX</v>
      </c>
      <c r="B485">
        <v>2010</v>
      </c>
      <c r="C485">
        <v>16</v>
      </c>
      <c r="D485" t="s">
        <v>94</v>
      </c>
      <c r="E485" t="s">
        <v>77</v>
      </c>
      <c r="F485">
        <v>20</v>
      </c>
      <c r="G485">
        <v>17</v>
      </c>
    </row>
    <row r="486" spans="1:7" x14ac:dyDescent="0.25">
      <c r="A486" t="str">
        <f t="shared" si="7"/>
        <v>2010_rs_16_TEN_KC</v>
      </c>
      <c r="B486">
        <v>2010</v>
      </c>
      <c r="C486">
        <v>16</v>
      </c>
      <c r="D486" t="s">
        <v>93</v>
      </c>
      <c r="E486" t="s">
        <v>78</v>
      </c>
      <c r="F486">
        <v>14</v>
      </c>
      <c r="G486">
        <v>34</v>
      </c>
    </row>
    <row r="487" spans="1:7" x14ac:dyDescent="0.25">
      <c r="A487" t="str">
        <f t="shared" si="7"/>
        <v>2010_rs_16_DET_MIA</v>
      </c>
      <c r="B487">
        <v>2010</v>
      </c>
      <c r="C487">
        <v>16</v>
      </c>
      <c r="D487" t="s">
        <v>73</v>
      </c>
      <c r="E487" t="s">
        <v>79</v>
      </c>
      <c r="F487">
        <v>34</v>
      </c>
      <c r="G487">
        <v>27</v>
      </c>
    </row>
    <row r="488" spans="1:7" x14ac:dyDescent="0.25">
      <c r="A488" t="str">
        <f t="shared" si="7"/>
        <v>2010_rs_16_SF_STL</v>
      </c>
      <c r="B488">
        <v>2010</v>
      </c>
      <c r="C488">
        <v>16</v>
      </c>
      <c r="D488" t="s">
        <v>90</v>
      </c>
      <c r="E488" t="s">
        <v>91</v>
      </c>
      <c r="F488">
        <v>17</v>
      </c>
      <c r="G488">
        <v>25</v>
      </c>
    </row>
    <row r="489" spans="1:7" x14ac:dyDescent="0.25">
      <c r="A489" t="str">
        <f t="shared" si="7"/>
        <v>2010_rs_16_SD_CIN</v>
      </c>
      <c r="B489">
        <v>2010</v>
      </c>
      <c r="C489">
        <v>16</v>
      </c>
      <c r="D489" t="s">
        <v>88</v>
      </c>
      <c r="E489" t="s">
        <v>69</v>
      </c>
      <c r="F489">
        <v>20</v>
      </c>
      <c r="G489">
        <v>34</v>
      </c>
    </row>
    <row r="490" spans="1:7" x14ac:dyDescent="0.25">
      <c r="A490" t="str">
        <f t="shared" si="7"/>
        <v>2010_rs_16_HOU_DEN</v>
      </c>
      <c r="B490">
        <v>2010</v>
      </c>
      <c r="C490">
        <v>16</v>
      </c>
      <c r="D490" t="s">
        <v>75</v>
      </c>
      <c r="E490" t="s">
        <v>72</v>
      </c>
      <c r="F490">
        <v>23</v>
      </c>
      <c r="G490">
        <v>24</v>
      </c>
    </row>
    <row r="491" spans="1:7" x14ac:dyDescent="0.25">
      <c r="A491" t="str">
        <f t="shared" si="7"/>
        <v>2010_rs_16_IND_OAK</v>
      </c>
      <c r="B491">
        <v>2010</v>
      </c>
      <c r="C491">
        <v>16</v>
      </c>
      <c r="D491" t="s">
        <v>76</v>
      </c>
      <c r="E491" t="s">
        <v>85</v>
      </c>
      <c r="F491">
        <v>31</v>
      </c>
      <c r="G491">
        <v>26</v>
      </c>
    </row>
    <row r="492" spans="1:7" x14ac:dyDescent="0.25">
      <c r="A492" t="str">
        <f t="shared" si="7"/>
        <v>2010_rs_16_NYG_GB</v>
      </c>
      <c r="B492">
        <v>2010</v>
      </c>
      <c r="C492">
        <v>16</v>
      </c>
      <c r="D492" t="s">
        <v>83</v>
      </c>
      <c r="E492" t="s">
        <v>74</v>
      </c>
      <c r="F492">
        <v>17</v>
      </c>
      <c r="G492">
        <v>45</v>
      </c>
    </row>
    <row r="493" spans="1:7" x14ac:dyDescent="0.25">
      <c r="A493" t="str">
        <f t="shared" si="7"/>
        <v>2010_rs_16_SEA_TB</v>
      </c>
      <c r="B493">
        <v>2010</v>
      </c>
      <c r="C493">
        <v>16</v>
      </c>
      <c r="D493" t="s">
        <v>89</v>
      </c>
      <c r="E493" t="s">
        <v>92</v>
      </c>
      <c r="F493">
        <v>15</v>
      </c>
      <c r="G493">
        <v>38</v>
      </c>
    </row>
    <row r="494" spans="1:7" x14ac:dyDescent="0.25">
      <c r="A494" t="str">
        <f t="shared" si="7"/>
        <v>2010_rs_16_DAL_ARI</v>
      </c>
      <c r="B494">
        <v>2010</v>
      </c>
      <c r="C494">
        <v>16</v>
      </c>
      <c r="D494" t="s">
        <v>71</v>
      </c>
      <c r="E494" t="s">
        <v>64</v>
      </c>
      <c r="F494">
        <v>26</v>
      </c>
      <c r="G494">
        <v>27</v>
      </c>
    </row>
    <row r="495" spans="1:7" x14ac:dyDescent="0.25">
      <c r="A495" t="str">
        <f t="shared" si="7"/>
        <v>2010_rs_16_MIN_PHI</v>
      </c>
      <c r="B495">
        <v>2010</v>
      </c>
      <c r="C495">
        <v>16</v>
      </c>
      <c r="D495" t="s">
        <v>80</v>
      </c>
      <c r="E495" t="s">
        <v>86</v>
      </c>
      <c r="F495">
        <v>24</v>
      </c>
      <c r="G495">
        <v>14</v>
      </c>
    </row>
    <row r="496" spans="1:7" x14ac:dyDescent="0.25">
      <c r="A496" t="str">
        <f t="shared" si="7"/>
        <v>2010_rs_16_CAR_PIT</v>
      </c>
      <c r="B496">
        <v>2010</v>
      </c>
      <c r="C496">
        <v>16</v>
      </c>
      <c r="D496" t="s">
        <v>67</v>
      </c>
      <c r="E496" t="s">
        <v>87</v>
      </c>
      <c r="F496">
        <v>3</v>
      </c>
      <c r="G496">
        <v>27</v>
      </c>
    </row>
    <row r="497" spans="1:7" x14ac:dyDescent="0.25">
      <c r="A497" t="str">
        <f t="shared" si="7"/>
        <v>2010_rs_16_NO_ATL</v>
      </c>
      <c r="B497">
        <v>2010</v>
      </c>
      <c r="C497">
        <v>16</v>
      </c>
      <c r="D497" t="s">
        <v>82</v>
      </c>
      <c r="E497" t="s">
        <v>20</v>
      </c>
      <c r="F497">
        <v>17</v>
      </c>
      <c r="G497">
        <v>14</v>
      </c>
    </row>
    <row r="498" spans="1:7" x14ac:dyDescent="0.25">
      <c r="A498" t="str">
        <f t="shared" si="7"/>
        <v>2010_rs_17_CAR_ATL</v>
      </c>
      <c r="B498">
        <v>2010</v>
      </c>
      <c r="C498">
        <v>17</v>
      </c>
      <c r="D498" t="s">
        <v>67</v>
      </c>
      <c r="E498" t="s">
        <v>20</v>
      </c>
      <c r="F498">
        <v>10</v>
      </c>
      <c r="G498">
        <v>31</v>
      </c>
    </row>
    <row r="499" spans="1:7" x14ac:dyDescent="0.25">
      <c r="A499" t="str">
        <f t="shared" si="7"/>
        <v>2010_rs_17_CIN_BAL</v>
      </c>
      <c r="B499">
        <v>2010</v>
      </c>
      <c r="C499">
        <v>17</v>
      </c>
      <c r="D499" t="s">
        <v>69</v>
      </c>
      <c r="E499" t="s">
        <v>65</v>
      </c>
      <c r="F499">
        <v>7</v>
      </c>
      <c r="G499">
        <v>13</v>
      </c>
    </row>
    <row r="500" spans="1:7" x14ac:dyDescent="0.25">
      <c r="A500" t="str">
        <f t="shared" si="7"/>
        <v>2010_rs_17_PIT_CLE</v>
      </c>
      <c r="B500">
        <v>2010</v>
      </c>
      <c r="C500">
        <v>17</v>
      </c>
      <c r="D500" t="s">
        <v>87</v>
      </c>
      <c r="E500" t="s">
        <v>70</v>
      </c>
      <c r="F500">
        <v>41</v>
      </c>
      <c r="G500">
        <v>9</v>
      </c>
    </row>
    <row r="501" spans="1:7" x14ac:dyDescent="0.25">
      <c r="A501" t="str">
        <f t="shared" si="7"/>
        <v>2010_rs_17_MIN_DET</v>
      </c>
      <c r="B501">
        <v>2010</v>
      </c>
      <c r="C501">
        <v>17</v>
      </c>
      <c r="D501" t="s">
        <v>80</v>
      </c>
      <c r="E501" t="s">
        <v>73</v>
      </c>
      <c r="F501">
        <v>13</v>
      </c>
      <c r="G501">
        <v>20</v>
      </c>
    </row>
    <row r="502" spans="1:7" x14ac:dyDescent="0.25">
      <c r="A502" t="str">
        <f t="shared" si="7"/>
        <v>2010_rs_17_OAK_KC</v>
      </c>
      <c r="B502">
        <v>2010</v>
      </c>
      <c r="C502">
        <v>17</v>
      </c>
      <c r="D502" t="s">
        <v>85</v>
      </c>
      <c r="E502" t="s">
        <v>78</v>
      </c>
      <c r="F502">
        <v>31</v>
      </c>
      <c r="G502">
        <v>10</v>
      </c>
    </row>
    <row r="503" spans="1:7" x14ac:dyDescent="0.25">
      <c r="A503" t="str">
        <f t="shared" si="7"/>
        <v>2010_rs_17_MIA_NE</v>
      </c>
      <c r="B503">
        <v>2010</v>
      </c>
      <c r="C503">
        <v>17</v>
      </c>
      <c r="D503" t="s">
        <v>79</v>
      </c>
      <c r="E503" t="s">
        <v>81</v>
      </c>
      <c r="F503">
        <v>7</v>
      </c>
      <c r="G503">
        <v>38</v>
      </c>
    </row>
    <row r="504" spans="1:7" x14ac:dyDescent="0.25">
      <c r="A504" t="str">
        <f t="shared" si="7"/>
        <v>2010_rs_17_TB_NO</v>
      </c>
      <c r="B504">
        <v>2010</v>
      </c>
      <c r="C504">
        <v>17</v>
      </c>
      <c r="D504" t="s">
        <v>92</v>
      </c>
      <c r="E504" t="s">
        <v>82</v>
      </c>
      <c r="F504">
        <v>23</v>
      </c>
      <c r="G504">
        <v>13</v>
      </c>
    </row>
    <row r="505" spans="1:7" x14ac:dyDescent="0.25">
      <c r="A505" t="str">
        <f t="shared" si="7"/>
        <v>2010_rs_17_BUF_NYJ</v>
      </c>
      <c r="B505">
        <v>2010</v>
      </c>
      <c r="C505">
        <v>17</v>
      </c>
      <c r="D505" t="s">
        <v>66</v>
      </c>
      <c r="E505" t="s">
        <v>84</v>
      </c>
      <c r="F505">
        <v>7</v>
      </c>
      <c r="G505">
        <v>38</v>
      </c>
    </row>
    <row r="506" spans="1:7" x14ac:dyDescent="0.25">
      <c r="A506" t="str">
        <f t="shared" si="7"/>
        <v>2010_rs_17_SD_DEN</v>
      </c>
      <c r="B506">
        <v>2010</v>
      </c>
      <c r="C506">
        <v>17</v>
      </c>
      <c r="D506" t="s">
        <v>88</v>
      </c>
      <c r="E506" t="s">
        <v>72</v>
      </c>
      <c r="F506">
        <v>33</v>
      </c>
      <c r="G506">
        <v>28</v>
      </c>
    </row>
    <row r="507" spans="1:7" x14ac:dyDescent="0.25">
      <c r="A507" t="str">
        <f t="shared" si="7"/>
        <v>2010_rs_17_CHI_GB</v>
      </c>
      <c r="B507">
        <v>2010</v>
      </c>
      <c r="C507">
        <v>17</v>
      </c>
      <c r="D507" t="s">
        <v>68</v>
      </c>
      <c r="E507" t="s">
        <v>74</v>
      </c>
      <c r="F507">
        <v>3</v>
      </c>
      <c r="G507">
        <v>10</v>
      </c>
    </row>
    <row r="508" spans="1:7" x14ac:dyDescent="0.25">
      <c r="A508" t="str">
        <f t="shared" si="7"/>
        <v>2010_rs_17_JAX_HOU</v>
      </c>
      <c r="B508">
        <v>2010</v>
      </c>
      <c r="C508">
        <v>17</v>
      </c>
      <c r="D508" t="s">
        <v>77</v>
      </c>
      <c r="E508" t="s">
        <v>75</v>
      </c>
      <c r="F508">
        <v>17</v>
      </c>
      <c r="G508">
        <v>34</v>
      </c>
    </row>
    <row r="509" spans="1:7" x14ac:dyDescent="0.25">
      <c r="A509" t="str">
        <f t="shared" si="7"/>
        <v>2010_rs_17_TEN_IND</v>
      </c>
      <c r="B509">
        <v>2010</v>
      </c>
      <c r="C509">
        <v>17</v>
      </c>
      <c r="D509" t="s">
        <v>93</v>
      </c>
      <c r="E509" t="s">
        <v>76</v>
      </c>
      <c r="F509">
        <v>20</v>
      </c>
      <c r="G509">
        <v>23</v>
      </c>
    </row>
    <row r="510" spans="1:7" x14ac:dyDescent="0.25">
      <c r="A510" t="str">
        <f t="shared" si="7"/>
        <v>2010_rs_17_DAL_PHI</v>
      </c>
      <c r="B510">
        <v>2010</v>
      </c>
      <c r="C510">
        <v>17</v>
      </c>
      <c r="D510" t="s">
        <v>71</v>
      </c>
      <c r="E510" t="s">
        <v>86</v>
      </c>
      <c r="F510">
        <v>14</v>
      </c>
      <c r="G510">
        <v>13</v>
      </c>
    </row>
    <row r="511" spans="1:7" x14ac:dyDescent="0.25">
      <c r="A511" t="str">
        <f t="shared" si="7"/>
        <v>2010_rs_17_ARI_SF</v>
      </c>
      <c r="B511">
        <v>2010</v>
      </c>
      <c r="C511">
        <v>17</v>
      </c>
      <c r="D511" t="s">
        <v>64</v>
      </c>
      <c r="E511" t="s">
        <v>90</v>
      </c>
      <c r="F511">
        <v>7</v>
      </c>
      <c r="G511">
        <v>38</v>
      </c>
    </row>
    <row r="512" spans="1:7" x14ac:dyDescent="0.25">
      <c r="A512" t="str">
        <f t="shared" si="7"/>
        <v>2010_rs_17_NYG_WAS</v>
      </c>
      <c r="B512">
        <v>2010</v>
      </c>
      <c r="C512">
        <v>17</v>
      </c>
      <c r="D512" t="s">
        <v>83</v>
      </c>
      <c r="E512" t="s">
        <v>94</v>
      </c>
      <c r="F512">
        <v>17</v>
      </c>
      <c r="G512">
        <v>14</v>
      </c>
    </row>
    <row r="513" spans="1:7" x14ac:dyDescent="0.25">
      <c r="A513" t="str">
        <f t="shared" si="7"/>
        <v>2010_rs_17_STL_SEA</v>
      </c>
      <c r="B513">
        <v>2010</v>
      </c>
      <c r="C513">
        <v>17</v>
      </c>
      <c r="D513" t="s">
        <v>91</v>
      </c>
      <c r="E513" t="s">
        <v>89</v>
      </c>
      <c r="F513">
        <v>6</v>
      </c>
      <c r="G513">
        <v>16</v>
      </c>
    </row>
    <row r="514" spans="1:7" x14ac:dyDescent="0.25">
      <c r="A514" t="str">
        <f t="shared" ref="A514:A577" si="8">CONCATENATE(B514,"_rs_",C514,"_",D514,"_",E514)</f>
        <v>2011_rs_1_PIT_BAL</v>
      </c>
      <c r="B514">
        <v>2011</v>
      </c>
      <c r="C514">
        <v>1</v>
      </c>
      <c r="D514" t="s">
        <v>87</v>
      </c>
      <c r="E514" t="s">
        <v>65</v>
      </c>
      <c r="F514">
        <v>7</v>
      </c>
      <c r="G514">
        <v>35</v>
      </c>
    </row>
    <row r="515" spans="1:7" x14ac:dyDescent="0.25">
      <c r="A515" t="str">
        <f t="shared" si="8"/>
        <v>2011_rs_1_ATL_CHI</v>
      </c>
      <c r="B515">
        <v>2011</v>
      </c>
      <c r="C515">
        <v>1</v>
      </c>
      <c r="D515" t="s">
        <v>20</v>
      </c>
      <c r="E515" t="s">
        <v>68</v>
      </c>
      <c r="F515">
        <v>12</v>
      </c>
      <c r="G515">
        <v>30</v>
      </c>
    </row>
    <row r="516" spans="1:7" x14ac:dyDescent="0.25">
      <c r="A516" t="str">
        <f t="shared" si="8"/>
        <v>2011_rs_1_CIN_CLE</v>
      </c>
      <c r="B516">
        <v>2011</v>
      </c>
      <c r="C516">
        <v>1</v>
      </c>
      <c r="D516" t="s">
        <v>69</v>
      </c>
      <c r="E516" t="s">
        <v>70</v>
      </c>
      <c r="F516">
        <v>27</v>
      </c>
      <c r="G516">
        <v>17</v>
      </c>
    </row>
    <row r="517" spans="1:7" x14ac:dyDescent="0.25">
      <c r="A517" t="str">
        <f t="shared" si="8"/>
        <v>2011_rs_1_IND_HOU</v>
      </c>
      <c r="B517">
        <v>2011</v>
      </c>
      <c r="C517">
        <v>1</v>
      </c>
      <c r="D517" t="s">
        <v>76</v>
      </c>
      <c r="E517" t="s">
        <v>75</v>
      </c>
      <c r="F517">
        <v>7</v>
      </c>
      <c r="G517">
        <v>34</v>
      </c>
    </row>
    <row r="518" spans="1:7" x14ac:dyDescent="0.25">
      <c r="A518" t="str">
        <f t="shared" si="8"/>
        <v>2011_rs_1_TEN_JAX</v>
      </c>
      <c r="B518">
        <v>2011</v>
      </c>
      <c r="C518">
        <v>1</v>
      </c>
      <c r="D518" t="s">
        <v>93</v>
      </c>
      <c r="E518" t="s">
        <v>77</v>
      </c>
      <c r="F518">
        <v>14</v>
      </c>
      <c r="G518">
        <v>16</v>
      </c>
    </row>
    <row r="519" spans="1:7" x14ac:dyDescent="0.25">
      <c r="A519" t="str">
        <f t="shared" si="8"/>
        <v>2011_rs_1_BUF_KC</v>
      </c>
      <c r="B519">
        <v>2011</v>
      </c>
      <c r="C519">
        <v>1</v>
      </c>
      <c r="D519" t="s">
        <v>66</v>
      </c>
      <c r="E519" t="s">
        <v>78</v>
      </c>
      <c r="F519">
        <v>41</v>
      </c>
      <c r="G519">
        <v>7</v>
      </c>
    </row>
    <row r="520" spans="1:7" x14ac:dyDescent="0.25">
      <c r="A520" t="str">
        <f t="shared" si="8"/>
        <v>2011_rs_1_PHI_STL</v>
      </c>
      <c r="B520">
        <v>2011</v>
      </c>
      <c r="C520">
        <v>1</v>
      </c>
      <c r="D520" t="s">
        <v>86</v>
      </c>
      <c r="E520" t="s">
        <v>91</v>
      </c>
      <c r="F520">
        <v>31</v>
      </c>
      <c r="G520">
        <v>13</v>
      </c>
    </row>
    <row r="521" spans="1:7" x14ac:dyDescent="0.25">
      <c r="A521" t="str">
        <f t="shared" si="8"/>
        <v>2011_rs_1_DET_TB</v>
      </c>
      <c r="B521">
        <v>2011</v>
      </c>
      <c r="C521">
        <v>1</v>
      </c>
      <c r="D521" t="s">
        <v>73</v>
      </c>
      <c r="E521" t="s">
        <v>92</v>
      </c>
      <c r="F521">
        <v>27</v>
      </c>
      <c r="G521">
        <v>20</v>
      </c>
    </row>
    <row r="522" spans="1:7" x14ac:dyDescent="0.25">
      <c r="A522" t="str">
        <f t="shared" si="8"/>
        <v>2011_rs_1_CAR_ARI</v>
      </c>
      <c r="B522">
        <v>2011</v>
      </c>
      <c r="C522">
        <v>1</v>
      </c>
      <c r="D522" t="s">
        <v>67</v>
      </c>
      <c r="E522" t="s">
        <v>64</v>
      </c>
      <c r="F522">
        <v>21</v>
      </c>
      <c r="G522">
        <v>28</v>
      </c>
    </row>
    <row r="523" spans="1:7" x14ac:dyDescent="0.25">
      <c r="A523" t="str">
        <f t="shared" si="8"/>
        <v>2011_rs_1_MIN_SD</v>
      </c>
      <c r="B523">
        <v>2011</v>
      </c>
      <c r="C523">
        <v>1</v>
      </c>
      <c r="D523" t="s">
        <v>80</v>
      </c>
      <c r="E523" t="s">
        <v>88</v>
      </c>
      <c r="F523">
        <v>17</v>
      </c>
      <c r="G523">
        <v>24</v>
      </c>
    </row>
    <row r="524" spans="1:7" x14ac:dyDescent="0.25">
      <c r="A524" t="str">
        <f t="shared" si="8"/>
        <v>2011_rs_1_SEA_SF</v>
      </c>
      <c r="B524">
        <v>2011</v>
      </c>
      <c r="C524">
        <v>1</v>
      </c>
      <c r="D524" t="s">
        <v>89</v>
      </c>
      <c r="E524" t="s">
        <v>90</v>
      </c>
      <c r="F524">
        <v>17</v>
      </c>
      <c r="G524">
        <v>33</v>
      </c>
    </row>
    <row r="525" spans="1:7" x14ac:dyDescent="0.25">
      <c r="A525" t="str">
        <f t="shared" si="8"/>
        <v>2011_rs_1_NYG_WAS</v>
      </c>
      <c r="B525">
        <v>2011</v>
      </c>
      <c r="C525">
        <v>1</v>
      </c>
      <c r="D525" t="s">
        <v>83</v>
      </c>
      <c r="E525" t="s">
        <v>94</v>
      </c>
      <c r="F525">
        <v>14</v>
      </c>
      <c r="G525">
        <v>28</v>
      </c>
    </row>
    <row r="526" spans="1:7" x14ac:dyDescent="0.25">
      <c r="A526" t="str">
        <f t="shared" si="8"/>
        <v>2011_rs_1_NE_MIA</v>
      </c>
      <c r="B526">
        <v>2011</v>
      </c>
      <c r="C526">
        <v>1</v>
      </c>
      <c r="D526" t="s">
        <v>81</v>
      </c>
      <c r="E526" t="s">
        <v>79</v>
      </c>
      <c r="F526">
        <v>38</v>
      </c>
      <c r="G526">
        <v>24</v>
      </c>
    </row>
    <row r="527" spans="1:7" x14ac:dyDescent="0.25">
      <c r="A527" t="str">
        <f t="shared" si="8"/>
        <v>2011_rs_1_DAL_NYJ</v>
      </c>
      <c r="B527">
        <v>2011</v>
      </c>
      <c r="C527">
        <v>1</v>
      </c>
      <c r="D527" t="s">
        <v>71</v>
      </c>
      <c r="E527" t="s">
        <v>84</v>
      </c>
      <c r="F527">
        <v>24</v>
      </c>
      <c r="G527">
        <v>27</v>
      </c>
    </row>
    <row r="528" spans="1:7" x14ac:dyDescent="0.25">
      <c r="A528" t="str">
        <f t="shared" si="8"/>
        <v>2011_rs_1_NO_GB</v>
      </c>
      <c r="B528">
        <v>2011</v>
      </c>
      <c r="C528">
        <v>1</v>
      </c>
      <c r="D528" t="s">
        <v>82</v>
      </c>
      <c r="E528" t="s">
        <v>74</v>
      </c>
      <c r="F528">
        <v>34</v>
      </c>
      <c r="G528">
        <v>42</v>
      </c>
    </row>
    <row r="529" spans="1:7" x14ac:dyDescent="0.25">
      <c r="A529" t="str">
        <f t="shared" si="8"/>
        <v>2011_rs_1_OAK_DEN</v>
      </c>
      <c r="B529">
        <v>2011</v>
      </c>
      <c r="C529">
        <v>1</v>
      </c>
      <c r="D529" t="s">
        <v>85</v>
      </c>
      <c r="E529" t="s">
        <v>72</v>
      </c>
      <c r="F529">
        <v>23</v>
      </c>
      <c r="G529">
        <v>20</v>
      </c>
    </row>
    <row r="530" spans="1:7" x14ac:dyDescent="0.25">
      <c r="A530" t="str">
        <f t="shared" si="8"/>
        <v>2011_rs_2_OAK_BUF</v>
      </c>
      <c r="B530">
        <v>2011</v>
      </c>
      <c r="C530">
        <v>2</v>
      </c>
      <c r="D530" t="s">
        <v>85</v>
      </c>
      <c r="E530" t="s">
        <v>66</v>
      </c>
      <c r="F530">
        <v>35</v>
      </c>
      <c r="G530">
        <v>38</v>
      </c>
    </row>
    <row r="531" spans="1:7" x14ac:dyDescent="0.25">
      <c r="A531" t="str">
        <f t="shared" si="8"/>
        <v>2011_rs_2_GB_CAR</v>
      </c>
      <c r="B531">
        <v>2011</v>
      </c>
      <c r="C531">
        <v>2</v>
      </c>
      <c r="D531" t="s">
        <v>74</v>
      </c>
      <c r="E531" t="s">
        <v>67</v>
      </c>
      <c r="F531">
        <v>30</v>
      </c>
      <c r="G531">
        <v>23</v>
      </c>
    </row>
    <row r="532" spans="1:7" x14ac:dyDescent="0.25">
      <c r="A532" t="str">
        <f t="shared" si="8"/>
        <v>2011_rs_2_KC_DET</v>
      </c>
      <c r="B532">
        <v>2011</v>
      </c>
      <c r="C532">
        <v>2</v>
      </c>
      <c r="D532" t="s">
        <v>78</v>
      </c>
      <c r="E532" t="s">
        <v>73</v>
      </c>
      <c r="F532">
        <v>3</v>
      </c>
      <c r="G532">
        <v>48</v>
      </c>
    </row>
    <row r="533" spans="1:7" x14ac:dyDescent="0.25">
      <c r="A533" t="str">
        <f t="shared" si="8"/>
        <v>2011_rs_2_CLE_IND</v>
      </c>
      <c r="B533">
        <v>2011</v>
      </c>
      <c r="C533">
        <v>2</v>
      </c>
      <c r="D533" t="s">
        <v>70</v>
      </c>
      <c r="E533" t="s">
        <v>76</v>
      </c>
      <c r="F533">
        <v>27</v>
      </c>
      <c r="G533">
        <v>19</v>
      </c>
    </row>
    <row r="534" spans="1:7" x14ac:dyDescent="0.25">
      <c r="A534" t="str">
        <f t="shared" si="8"/>
        <v>2011_rs_2_TB_MIN</v>
      </c>
      <c r="B534">
        <v>2011</v>
      </c>
      <c r="C534">
        <v>2</v>
      </c>
      <c r="D534" t="s">
        <v>92</v>
      </c>
      <c r="E534" t="s">
        <v>80</v>
      </c>
      <c r="F534">
        <v>24</v>
      </c>
      <c r="G534">
        <v>20</v>
      </c>
    </row>
    <row r="535" spans="1:7" x14ac:dyDescent="0.25">
      <c r="A535" t="str">
        <f t="shared" si="8"/>
        <v>2011_rs_2_CHI_NO</v>
      </c>
      <c r="B535">
        <v>2011</v>
      </c>
      <c r="C535">
        <v>2</v>
      </c>
      <c r="D535" t="s">
        <v>68</v>
      </c>
      <c r="E535" t="s">
        <v>82</v>
      </c>
      <c r="F535">
        <v>13</v>
      </c>
      <c r="G535">
        <v>30</v>
      </c>
    </row>
    <row r="536" spans="1:7" x14ac:dyDescent="0.25">
      <c r="A536" t="str">
        <f t="shared" si="8"/>
        <v>2011_rs_2_JAX_NYJ</v>
      </c>
      <c r="B536">
        <v>2011</v>
      </c>
      <c r="C536">
        <v>2</v>
      </c>
      <c r="D536" t="s">
        <v>77</v>
      </c>
      <c r="E536" t="s">
        <v>84</v>
      </c>
      <c r="F536">
        <v>3</v>
      </c>
      <c r="G536">
        <v>32</v>
      </c>
    </row>
    <row r="537" spans="1:7" x14ac:dyDescent="0.25">
      <c r="A537" t="str">
        <f t="shared" si="8"/>
        <v>2011_rs_2_SEA_PIT</v>
      </c>
      <c r="B537">
        <v>2011</v>
      </c>
      <c r="C537">
        <v>2</v>
      </c>
      <c r="D537" t="s">
        <v>89</v>
      </c>
      <c r="E537" t="s">
        <v>87</v>
      </c>
      <c r="F537">
        <v>0</v>
      </c>
      <c r="G537">
        <v>24</v>
      </c>
    </row>
    <row r="538" spans="1:7" x14ac:dyDescent="0.25">
      <c r="A538" t="str">
        <f t="shared" si="8"/>
        <v>2011_rs_2_BAL_TEN</v>
      </c>
      <c r="B538">
        <v>2011</v>
      </c>
      <c r="C538">
        <v>2</v>
      </c>
      <c r="D538" t="s">
        <v>65</v>
      </c>
      <c r="E538" t="s">
        <v>93</v>
      </c>
      <c r="F538">
        <v>13</v>
      </c>
      <c r="G538">
        <v>26</v>
      </c>
    </row>
    <row r="539" spans="1:7" x14ac:dyDescent="0.25">
      <c r="A539" t="str">
        <f t="shared" si="8"/>
        <v>2011_rs_2_ARI_WAS</v>
      </c>
      <c r="B539">
        <v>2011</v>
      </c>
      <c r="C539">
        <v>2</v>
      </c>
      <c r="D539" t="s">
        <v>64</v>
      </c>
      <c r="E539" t="s">
        <v>94</v>
      </c>
      <c r="F539">
        <v>21</v>
      </c>
      <c r="G539">
        <v>22</v>
      </c>
    </row>
    <row r="540" spans="1:7" x14ac:dyDescent="0.25">
      <c r="A540" t="str">
        <f t="shared" si="8"/>
        <v>2011_rs_2_DAL_SF</v>
      </c>
      <c r="B540">
        <v>2011</v>
      </c>
      <c r="C540">
        <v>2</v>
      </c>
      <c r="D540" t="s">
        <v>71</v>
      </c>
      <c r="E540" t="s">
        <v>90</v>
      </c>
      <c r="F540">
        <v>27</v>
      </c>
      <c r="G540">
        <v>24</v>
      </c>
    </row>
    <row r="541" spans="1:7" x14ac:dyDescent="0.25">
      <c r="A541" t="str">
        <f t="shared" si="8"/>
        <v>2011_rs_2_CIN_DEN</v>
      </c>
      <c r="B541">
        <v>2011</v>
      </c>
      <c r="C541">
        <v>2</v>
      </c>
      <c r="D541" t="s">
        <v>69</v>
      </c>
      <c r="E541" t="s">
        <v>72</v>
      </c>
      <c r="F541">
        <v>22</v>
      </c>
      <c r="G541">
        <v>24</v>
      </c>
    </row>
    <row r="542" spans="1:7" x14ac:dyDescent="0.25">
      <c r="A542" t="str">
        <f t="shared" si="8"/>
        <v>2011_rs_2_HOU_MIA</v>
      </c>
      <c r="B542">
        <v>2011</v>
      </c>
      <c r="C542">
        <v>2</v>
      </c>
      <c r="D542" t="s">
        <v>75</v>
      </c>
      <c r="E542" t="s">
        <v>79</v>
      </c>
      <c r="F542">
        <v>23</v>
      </c>
      <c r="G542">
        <v>13</v>
      </c>
    </row>
    <row r="543" spans="1:7" x14ac:dyDescent="0.25">
      <c r="A543" t="str">
        <f t="shared" si="8"/>
        <v>2011_rs_2_SD_NE</v>
      </c>
      <c r="B543">
        <v>2011</v>
      </c>
      <c r="C543">
        <v>2</v>
      </c>
      <c r="D543" t="s">
        <v>88</v>
      </c>
      <c r="E543" t="s">
        <v>81</v>
      </c>
      <c r="F543">
        <v>21</v>
      </c>
      <c r="G543">
        <v>35</v>
      </c>
    </row>
    <row r="544" spans="1:7" x14ac:dyDescent="0.25">
      <c r="A544" t="str">
        <f t="shared" si="8"/>
        <v>2011_rs_2_PHI_ATL</v>
      </c>
      <c r="B544">
        <v>2011</v>
      </c>
      <c r="C544">
        <v>2</v>
      </c>
      <c r="D544" t="s">
        <v>86</v>
      </c>
      <c r="E544" t="s">
        <v>20</v>
      </c>
      <c r="F544">
        <v>31</v>
      </c>
      <c r="G544">
        <v>35</v>
      </c>
    </row>
    <row r="545" spans="1:7" x14ac:dyDescent="0.25">
      <c r="A545" t="str">
        <f t="shared" si="8"/>
        <v>2011_rs_2_STL_NYG</v>
      </c>
      <c r="B545">
        <v>2011</v>
      </c>
      <c r="C545">
        <v>2</v>
      </c>
      <c r="D545" t="s">
        <v>91</v>
      </c>
      <c r="E545" t="s">
        <v>83</v>
      </c>
      <c r="F545">
        <v>16</v>
      </c>
      <c r="G545">
        <v>28</v>
      </c>
    </row>
    <row r="546" spans="1:7" x14ac:dyDescent="0.25">
      <c r="A546" t="str">
        <f t="shared" si="8"/>
        <v>2011_rs_3_NE_BUF</v>
      </c>
      <c r="B546">
        <v>2011</v>
      </c>
      <c r="C546">
        <v>3</v>
      </c>
      <c r="D546" t="s">
        <v>81</v>
      </c>
      <c r="E546" t="s">
        <v>66</v>
      </c>
      <c r="F546">
        <v>31</v>
      </c>
      <c r="G546">
        <v>34</v>
      </c>
    </row>
    <row r="547" spans="1:7" x14ac:dyDescent="0.25">
      <c r="A547" t="str">
        <f t="shared" si="8"/>
        <v>2011_rs_3_JAX_CAR</v>
      </c>
      <c r="B547">
        <v>2011</v>
      </c>
      <c r="C547">
        <v>3</v>
      </c>
      <c r="D547" t="s">
        <v>77</v>
      </c>
      <c r="E547" t="s">
        <v>67</v>
      </c>
      <c r="F547">
        <v>10</v>
      </c>
      <c r="G547">
        <v>16</v>
      </c>
    </row>
    <row r="548" spans="1:7" x14ac:dyDescent="0.25">
      <c r="A548" t="str">
        <f t="shared" si="8"/>
        <v>2011_rs_3_SF_CIN</v>
      </c>
      <c r="B548">
        <v>2011</v>
      </c>
      <c r="C548">
        <v>3</v>
      </c>
      <c r="D548" t="s">
        <v>90</v>
      </c>
      <c r="E548" t="s">
        <v>69</v>
      </c>
      <c r="F548">
        <v>13</v>
      </c>
      <c r="G548">
        <v>8</v>
      </c>
    </row>
    <row r="549" spans="1:7" x14ac:dyDescent="0.25">
      <c r="A549" t="str">
        <f t="shared" si="8"/>
        <v>2011_rs_3_MIA_CLE</v>
      </c>
      <c r="B549">
        <v>2011</v>
      </c>
      <c r="C549">
        <v>3</v>
      </c>
      <c r="D549" t="s">
        <v>79</v>
      </c>
      <c r="E549" t="s">
        <v>70</v>
      </c>
      <c r="F549">
        <v>16</v>
      </c>
      <c r="G549">
        <v>17</v>
      </c>
    </row>
    <row r="550" spans="1:7" x14ac:dyDescent="0.25">
      <c r="A550" t="str">
        <f t="shared" si="8"/>
        <v>2011_rs_3_DET_MIN</v>
      </c>
      <c r="B550">
        <v>2011</v>
      </c>
      <c r="C550">
        <v>3</v>
      </c>
      <c r="D550" t="s">
        <v>73</v>
      </c>
      <c r="E550" t="s">
        <v>80</v>
      </c>
      <c r="F550">
        <v>26</v>
      </c>
      <c r="G550">
        <v>23</v>
      </c>
    </row>
    <row r="551" spans="1:7" x14ac:dyDescent="0.25">
      <c r="A551" t="str">
        <f t="shared" si="8"/>
        <v>2011_rs_3_HOU_NO</v>
      </c>
      <c r="B551">
        <v>2011</v>
      </c>
      <c r="C551">
        <v>3</v>
      </c>
      <c r="D551" t="s">
        <v>75</v>
      </c>
      <c r="E551" t="s">
        <v>82</v>
      </c>
      <c r="F551">
        <v>33</v>
      </c>
      <c r="G551">
        <v>40</v>
      </c>
    </row>
    <row r="552" spans="1:7" x14ac:dyDescent="0.25">
      <c r="A552" t="str">
        <f t="shared" si="8"/>
        <v>2011_rs_3_NYG_PHI</v>
      </c>
      <c r="B552">
        <v>2011</v>
      </c>
      <c r="C552">
        <v>3</v>
      </c>
      <c r="D552" t="s">
        <v>83</v>
      </c>
      <c r="E552" t="s">
        <v>86</v>
      </c>
      <c r="F552">
        <v>29</v>
      </c>
      <c r="G552">
        <v>16</v>
      </c>
    </row>
    <row r="553" spans="1:7" x14ac:dyDescent="0.25">
      <c r="A553" t="str">
        <f t="shared" si="8"/>
        <v>2011_rs_3_DEN_TEN</v>
      </c>
      <c r="B553">
        <v>2011</v>
      </c>
      <c r="C553">
        <v>3</v>
      </c>
      <c r="D553" t="s">
        <v>72</v>
      </c>
      <c r="E553" t="s">
        <v>93</v>
      </c>
      <c r="F553">
        <v>14</v>
      </c>
      <c r="G553">
        <v>17</v>
      </c>
    </row>
    <row r="554" spans="1:7" x14ac:dyDescent="0.25">
      <c r="A554" t="str">
        <f t="shared" si="8"/>
        <v>2011_rs_3_NYJ_OAK</v>
      </c>
      <c r="B554">
        <v>2011</v>
      </c>
      <c r="C554">
        <v>3</v>
      </c>
      <c r="D554" t="s">
        <v>84</v>
      </c>
      <c r="E554" t="s">
        <v>85</v>
      </c>
      <c r="F554">
        <v>24</v>
      </c>
      <c r="G554">
        <v>34</v>
      </c>
    </row>
    <row r="555" spans="1:7" x14ac:dyDescent="0.25">
      <c r="A555" t="str">
        <f t="shared" si="8"/>
        <v>2011_rs_3_KC_SD</v>
      </c>
      <c r="B555">
        <v>2011</v>
      </c>
      <c r="C555">
        <v>3</v>
      </c>
      <c r="D555" t="s">
        <v>78</v>
      </c>
      <c r="E555" t="s">
        <v>88</v>
      </c>
      <c r="F555">
        <v>17</v>
      </c>
      <c r="G555">
        <v>20</v>
      </c>
    </row>
    <row r="556" spans="1:7" x14ac:dyDescent="0.25">
      <c r="A556" t="str">
        <f t="shared" si="8"/>
        <v>2011_rs_3_BAL_STL</v>
      </c>
      <c r="B556">
        <v>2011</v>
      </c>
      <c r="C556">
        <v>3</v>
      </c>
      <c r="D556" t="s">
        <v>65</v>
      </c>
      <c r="E556" t="s">
        <v>91</v>
      </c>
      <c r="F556">
        <v>37</v>
      </c>
      <c r="G556">
        <v>7</v>
      </c>
    </row>
    <row r="557" spans="1:7" x14ac:dyDescent="0.25">
      <c r="A557" t="str">
        <f t="shared" si="8"/>
        <v>2011_rs_3_GB_CHI</v>
      </c>
      <c r="B557">
        <v>2011</v>
      </c>
      <c r="C557">
        <v>3</v>
      </c>
      <c r="D557" t="s">
        <v>74</v>
      </c>
      <c r="E557" t="s">
        <v>68</v>
      </c>
      <c r="F557">
        <v>27</v>
      </c>
      <c r="G557">
        <v>17</v>
      </c>
    </row>
    <row r="558" spans="1:7" x14ac:dyDescent="0.25">
      <c r="A558" t="str">
        <f t="shared" si="8"/>
        <v>2011_rs_3_ARI_SEA</v>
      </c>
      <c r="B558">
        <v>2011</v>
      </c>
      <c r="C558">
        <v>3</v>
      </c>
      <c r="D558" t="s">
        <v>64</v>
      </c>
      <c r="E558" t="s">
        <v>89</v>
      </c>
      <c r="F558">
        <v>10</v>
      </c>
      <c r="G558">
        <v>13</v>
      </c>
    </row>
    <row r="559" spans="1:7" x14ac:dyDescent="0.25">
      <c r="A559" t="str">
        <f t="shared" si="8"/>
        <v>2011_rs_3_ATL_TB</v>
      </c>
      <c r="B559">
        <v>2011</v>
      </c>
      <c r="C559">
        <v>3</v>
      </c>
      <c r="D559" t="s">
        <v>20</v>
      </c>
      <c r="E559" t="s">
        <v>92</v>
      </c>
      <c r="F559">
        <v>13</v>
      </c>
      <c r="G559">
        <v>16</v>
      </c>
    </row>
    <row r="560" spans="1:7" x14ac:dyDescent="0.25">
      <c r="A560" t="str">
        <f t="shared" si="8"/>
        <v>2011_rs_3_PIT_IND</v>
      </c>
      <c r="B560">
        <v>2011</v>
      </c>
      <c r="C560">
        <v>3</v>
      </c>
      <c r="D560" t="s">
        <v>87</v>
      </c>
      <c r="E560" t="s">
        <v>76</v>
      </c>
      <c r="F560">
        <v>23</v>
      </c>
      <c r="G560">
        <v>20</v>
      </c>
    </row>
    <row r="561" spans="1:7" x14ac:dyDescent="0.25">
      <c r="A561" t="str">
        <f t="shared" si="8"/>
        <v>2011_rs_3_WAS_DAL</v>
      </c>
      <c r="B561">
        <v>2011</v>
      </c>
      <c r="C561">
        <v>3</v>
      </c>
      <c r="D561" t="s">
        <v>94</v>
      </c>
      <c r="E561" t="s">
        <v>71</v>
      </c>
      <c r="F561">
        <v>16</v>
      </c>
      <c r="G561">
        <v>18</v>
      </c>
    </row>
    <row r="562" spans="1:7" x14ac:dyDescent="0.25">
      <c r="A562" t="str">
        <f t="shared" si="8"/>
        <v>2011_rs_4_CAR_CHI</v>
      </c>
      <c r="B562">
        <v>2011</v>
      </c>
      <c r="C562">
        <v>4</v>
      </c>
      <c r="D562" t="s">
        <v>67</v>
      </c>
      <c r="E562" t="s">
        <v>68</v>
      </c>
      <c r="F562">
        <v>29</v>
      </c>
      <c r="G562">
        <v>34</v>
      </c>
    </row>
    <row r="563" spans="1:7" x14ac:dyDescent="0.25">
      <c r="A563" t="str">
        <f t="shared" si="8"/>
        <v>2011_rs_4_BUF_CIN</v>
      </c>
      <c r="B563">
        <v>2011</v>
      </c>
      <c r="C563">
        <v>4</v>
      </c>
      <c r="D563" t="s">
        <v>66</v>
      </c>
      <c r="E563" t="s">
        <v>69</v>
      </c>
      <c r="F563">
        <v>20</v>
      </c>
      <c r="G563">
        <v>23</v>
      </c>
    </row>
    <row r="564" spans="1:7" x14ac:dyDescent="0.25">
      <c r="A564" t="str">
        <f t="shared" si="8"/>
        <v>2011_rs_4_TEN_CLE</v>
      </c>
      <c r="B564">
        <v>2011</v>
      </c>
      <c r="C564">
        <v>4</v>
      </c>
      <c r="D564" t="s">
        <v>93</v>
      </c>
      <c r="E564" t="s">
        <v>70</v>
      </c>
      <c r="F564">
        <v>31</v>
      </c>
      <c r="G564">
        <v>13</v>
      </c>
    </row>
    <row r="565" spans="1:7" x14ac:dyDescent="0.25">
      <c r="A565" t="str">
        <f t="shared" si="8"/>
        <v>2011_rs_4_DET_DAL</v>
      </c>
      <c r="B565">
        <v>2011</v>
      </c>
      <c r="C565">
        <v>4</v>
      </c>
      <c r="D565" t="s">
        <v>73</v>
      </c>
      <c r="E565" t="s">
        <v>71</v>
      </c>
      <c r="F565">
        <v>34</v>
      </c>
      <c r="G565">
        <v>30</v>
      </c>
    </row>
    <row r="566" spans="1:7" x14ac:dyDescent="0.25">
      <c r="A566" t="str">
        <f t="shared" si="8"/>
        <v>2011_rs_4_PIT_HOU</v>
      </c>
      <c r="B566">
        <v>2011</v>
      </c>
      <c r="C566">
        <v>4</v>
      </c>
      <c r="D566" t="s">
        <v>87</v>
      </c>
      <c r="E566" t="s">
        <v>75</v>
      </c>
      <c r="F566">
        <v>10</v>
      </c>
      <c r="G566">
        <v>17</v>
      </c>
    </row>
    <row r="567" spans="1:7" x14ac:dyDescent="0.25">
      <c r="A567" t="str">
        <f t="shared" si="8"/>
        <v>2011_rs_4_NO_JAX</v>
      </c>
      <c r="B567">
        <v>2011</v>
      </c>
      <c r="C567">
        <v>4</v>
      </c>
      <c r="D567" t="s">
        <v>82</v>
      </c>
      <c r="E567" t="s">
        <v>77</v>
      </c>
      <c r="F567">
        <v>23</v>
      </c>
      <c r="G567">
        <v>10</v>
      </c>
    </row>
    <row r="568" spans="1:7" x14ac:dyDescent="0.25">
      <c r="A568" t="str">
        <f t="shared" si="8"/>
        <v>2011_rs_4_MIN_KC</v>
      </c>
      <c r="B568">
        <v>2011</v>
      </c>
      <c r="C568">
        <v>4</v>
      </c>
      <c r="D568" t="s">
        <v>80</v>
      </c>
      <c r="E568" t="s">
        <v>78</v>
      </c>
      <c r="F568">
        <v>17</v>
      </c>
      <c r="G568">
        <v>22</v>
      </c>
    </row>
    <row r="569" spans="1:7" x14ac:dyDescent="0.25">
      <c r="A569" t="str">
        <f t="shared" si="8"/>
        <v>2011_rs_4_SF_PHI</v>
      </c>
      <c r="B569">
        <v>2011</v>
      </c>
      <c r="C569">
        <v>4</v>
      </c>
      <c r="D569" t="s">
        <v>90</v>
      </c>
      <c r="E569" t="s">
        <v>86</v>
      </c>
      <c r="F569">
        <v>24</v>
      </c>
      <c r="G569">
        <v>23</v>
      </c>
    </row>
    <row r="570" spans="1:7" x14ac:dyDescent="0.25">
      <c r="A570" t="str">
        <f t="shared" si="8"/>
        <v>2011_rs_4_WAS_STL</v>
      </c>
      <c r="B570">
        <v>2011</v>
      </c>
      <c r="C570">
        <v>4</v>
      </c>
      <c r="D570" t="s">
        <v>94</v>
      </c>
      <c r="E570" t="s">
        <v>91</v>
      </c>
      <c r="F570">
        <v>17</v>
      </c>
      <c r="G570">
        <v>10</v>
      </c>
    </row>
    <row r="571" spans="1:7" x14ac:dyDescent="0.25">
      <c r="A571" t="str">
        <f t="shared" si="8"/>
        <v>2011_rs_4_NYG_ARI</v>
      </c>
      <c r="B571">
        <v>2011</v>
      </c>
      <c r="C571">
        <v>4</v>
      </c>
      <c r="D571" t="s">
        <v>83</v>
      </c>
      <c r="E571" t="s">
        <v>64</v>
      </c>
      <c r="F571">
        <v>31</v>
      </c>
      <c r="G571">
        <v>27</v>
      </c>
    </row>
    <row r="572" spans="1:7" x14ac:dyDescent="0.25">
      <c r="A572" t="str">
        <f t="shared" si="8"/>
        <v>2011_rs_4_ATL_SEA</v>
      </c>
      <c r="B572">
        <v>2011</v>
      </c>
      <c r="C572">
        <v>4</v>
      </c>
      <c r="D572" t="s">
        <v>20</v>
      </c>
      <c r="E572" t="s">
        <v>89</v>
      </c>
      <c r="F572">
        <v>30</v>
      </c>
      <c r="G572">
        <v>28</v>
      </c>
    </row>
    <row r="573" spans="1:7" x14ac:dyDescent="0.25">
      <c r="A573" t="str">
        <f t="shared" si="8"/>
        <v>2011_rs_4_DEN_GB</v>
      </c>
      <c r="B573">
        <v>2011</v>
      </c>
      <c r="C573">
        <v>4</v>
      </c>
      <c r="D573" t="s">
        <v>72</v>
      </c>
      <c r="E573" t="s">
        <v>74</v>
      </c>
      <c r="F573">
        <v>23</v>
      </c>
      <c r="G573">
        <v>49</v>
      </c>
    </row>
    <row r="574" spans="1:7" x14ac:dyDescent="0.25">
      <c r="A574" t="str">
        <f t="shared" si="8"/>
        <v>2011_rs_4_NE_OAK</v>
      </c>
      <c r="B574">
        <v>2011</v>
      </c>
      <c r="C574">
        <v>4</v>
      </c>
      <c r="D574" t="s">
        <v>81</v>
      </c>
      <c r="E574" t="s">
        <v>85</v>
      </c>
      <c r="F574">
        <v>31</v>
      </c>
      <c r="G574">
        <v>19</v>
      </c>
    </row>
    <row r="575" spans="1:7" x14ac:dyDescent="0.25">
      <c r="A575" t="str">
        <f t="shared" si="8"/>
        <v>2011_rs_4_MIA_SD</v>
      </c>
      <c r="B575">
        <v>2011</v>
      </c>
      <c r="C575">
        <v>4</v>
      </c>
      <c r="D575" t="s">
        <v>79</v>
      </c>
      <c r="E575" t="s">
        <v>88</v>
      </c>
      <c r="F575">
        <v>16</v>
      </c>
      <c r="G575">
        <v>26</v>
      </c>
    </row>
    <row r="576" spans="1:7" x14ac:dyDescent="0.25">
      <c r="A576" t="str">
        <f t="shared" si="8"/>
        <v>2011_rs_4_NYJ_BAL</v>
      </c>
      <c r="B576">
        <v>2011</v>
      </c>
      <c r="C576">
        <v>4</v>
      </c>
      <c r="D576" t="s">
        <v>84</v>
      </c>
      <c r="E576" t="s">
        <v>65</v>
      </c>
      <c r="F576">
        <v>17</v>
      </c>
      <c r="G576">
        <v>34</v>
      </c>
    </row>
    <row r="577" spans="1:7" x14ac:dyDescent="0.25">
      <c r="A577" t="str">
        <f t="shared" si="8"/>
        <v>2011_rs_4_IND_TB</v>
      </c>
      <c r="B577">
        <v>2011</v>
      </c>
      <c r="C577">
        <v>4</v>
      </c>
      <c r="D577" t="s">
        <v>76</v>
      </c>
      <c r="E577" t="s">
        <v>92</v>
      </c>
      <c r="F577">
        <v>17</v>
      </c>
      <c r="G577">
        <v>24</v>
      </c>
    </row>
    <row r="578" spans="1:7" x14ac:dyDescent="0.25">
      <c r="A578" t="str">
        <f t="shared" ref="A578:A641" si="9">CONCATENATE(B578,"_rs_",C578,"_",D578,"_",E578)</f>
        <v>2011_rs_5_PHI_BUF</v>
      </c>
      <c r="B578">
        <v>2011</v>
      </c>
      <c r="C578">
        <v>5</v>
      </c>
      <c r="D578" t="s">
        <v>86</v>
      </c>
      <c r="E578" t="s">
        <v>66</v>
      </c>
      <c r="F578">
        <v>24</v>
      </c>
      <c r="G578">
        <v>31</v>
      </c>
    </row>
    <row r="579" spans="1:7" x14ac:dyDescent="0.25">
      <c r="A579" t="str">
        <f t="shared" si="9"/>
        <v>2011_rs_5_NO_CAR</v>
      </c>
      <c r="B579">
        <v>2011</v>
      </c>
      <c r="C579">
        <v>5</v>
      </c>
      <c r="D579" t="s">
        <v>82</v>
      </c>
      <c r="E579" t="s">
        <v>67</v>
      </c>
      <c r="F579">
        <v>30</v>
      </c>
      <c r="G579">
        <v>27</v>
      </c>
    </row>
    <row r="580" spans="1:7" x14ac:dyDescent="0.25">
      <c r="A580" t="str">
        <f t="shared" si="9"/>
        <v>2011_rs_5_OAK_HOU</v>
      </c>
      <c r="B580">
        <v>2011</v>
      </c>
      <c r="C580">
        <v>5</v>
      </c>
      <c r="D580" t="s">
        <v>85</v>
      </c>
      <c r="E580" t="s">
        <v>75</v>
      </c>
      <c r="F580">
        <v>25</v>
      </c>
      <c r="G580">
        <v>20</v>
      </c>
    </row>
    <row r="581" spans="1:7" x14ac:dyDescent="0.25">
      <c r="A581" t="str">
        <f t="shared" si="9"/>
        <v>2011_rs_5_KC_IND</v>
      </c>
      <c r="B581">
        <v>2011</v>
      </c>
      <c r="C581">
        <v>5</v>
      </c>
      <c r="D581" t="s">
        <v>78</v>
      </c>
      <c r="E581" t="s">
        <v>76</v>
      </c>
      <c r="F581">
        <v>28</v>
      </c>
      <c r="G581">
        <v>24</v>
      </c>
    </row>
    <row r="582" spans="1:7" x14ac:dyDescent="0.25">
      <c r="A582" t="str">
        <f t="shared" si="9"/>
        <v>2011_rs_5_CIN_JAX</v>
      </c>
      <c r="B582">
        <v>2011</v>
      </c>
      <c r="C582">
        <v>5</v>
      </c>
      <c r="D582" t="s">
        <v>69</v>
      </c>
      <c r="E582" t="s">
        <v>77</v>
      </c>
      <c r="F582">
        <v>30</v>
      </c>
      <c r="G582">
        <v>20</v>
      </c>
    </row>
    <row r="583" spans="1:7" x14ac:dyDescent="0.25">
      <c r="A583" t="str">
        <f t="shared" si="9"/>
        <v>2011_rs_5_ARI_MIN</v>
      </c>
      <c r="B583">
        <v>2011</v>
      </c>
      <c r="C583">
        <v>5</v>
      </c>
      <c r="D583" t="s">
        <v>64</v>
      </c>
      <c r="E583" t="s">
        <v>80</v>
      </c>
      <c r="F583">
        <v>10</v>
      </c>
      <c r="G583">
        <v>34</v>
      </c>
    </row>
    <row r="584" spans="1:7" x14ac:dyDescent="0.25">
      <c r="A584" t="str">
        <f t="shared" si="9"/>
        <v>2011_rs_5_SEA_NYG</v>
      </c>
      <c r="B584">
        <v>2011</v>
      </c>
      <c r="C584">
        <v>5</v>
      </c>
      <c r="D584" t="s">
        <v>89</v>
      </c>
      <c r="E584" t="s">
        <v>83</v>
      </c>
      <c r="F584">
        <v>36</v>
      </c>
      <c r="G584">
        <v>25</v>
      </c>
    </row>
    <row r="585" spans="1:7" x14ac:dyDescent="0.25">
      <c r="A585" t="str">
        <f t="shared" si="9"/>
        <v>2011_rs_5_TEN_PIT</v>
      </c>
      <c r="B585">
        <v>2011</v>
      </c>
      <c r="C585">
        <v>5</v>
      </c>
      <c r="D585" t="s">
        <v>93</v>
      </c>
      <c r="E585" t="s">
        <v>87</v>
      </c>
      <c r="F585">
        <v>17</v>
      </c>
      <c r="G585">
        <v>38</v>
      </c>
    </row>
    <row r="586" spans="1:7" x14ac:dyDescent="0.25">
      <c r="A586" t="str">
        <f t="shared" si="9"/>
        <v>2011_rs_5_TB_SF</v>
      </c>
      <c r="B586">
        <v>2011</v>
      </c>
      <c r="C586">
        <v>5</v>
      </c>
      <c r="D586" t="s">
        <v>92</v>
      </c>
      <c r="E586" t="s">
        <v>90</v>
      </c>
      <c r="F586">
        <v>3</v>
      </c>
      <c r="G586">
        <v>48</v>
      </c>
    </row>
    <row r="587" spans="1:7" x14ac:dyDescent="0.25">
      <c r="A587" t="str">
        <f t="shared" si="9"/>
        <v>2011_rs_5_SD_DEN</v>
      </c>
      <c r="B587">
        <v>2011</v>
      </c>
      <c r="C587">
        <v>5</v>
      </c>
      <c r="D587" t="s">
        <v>88</v>
      </c>
      <c r="E587" t="s">
        <v>72</v>
      </c>
      <c r="F587">
        <v>29</v>
      </c>
      <c r="G587">
        <v>24</v>
      </c>
    </row>
    <row r="588" spans="1:7" x14ac:dyDescent="0.25">
      <c r="A588" t="str">
        <f t="shared" si="9"/>
        <v>2011_rs_5_NYJ_NE</v>
      </c>
      <c r="B588">
        <v>2011</v>
      </c>
      <c r="C588">
        <v>5</v>
      </c>
      <c r="D588" t="s">
        <v>84</v>
      </c>
      <c r="E588" t="s">
        <v>81</v>
      </c>
      <c r="F588">
        <v>21</v>
      </c>
      <c r="G588">
        <v>30</v>
      </c>
    </row>
    <row r="589" spans="1:7" x14ac:dyDescent="0.25">
      <c r="A589" t="str">
        <f t="shared" si="9"/>
        <v>2011_rs_5_GB_ATL</v>
      </c>
      <c r="B589">
        <v>2011</v>
      </c>
      <c r="C589">
        <v>5</v>
      </c>
      <c r="D589" t="s">
        <v>74</v>
      </c>
      <c r="E589" t="s">
        <v>20</v>
      </c>
      <c r="F589">
        <v>25</v>
      </c>
      <c r="G589">
        <v>14</v>
      </c>
    </row>
    <row r="590" spans="1:7" x14ac:dyDescent="0.25">
      <c r="A590" t="str">
        <f t="shared" si="9"/>
        <v>2011_rs_5_CHI_DET</v>
      </c>
      <c r="B590">
        <v>2011</v>
      </c>
      <c r="C590">
        <v>5</v>
      </c>
      <c r="D590" t="s">
        <v>68</v>
      </c>
      <c r="E590" t="s">
        <v>73</v>
      </c>
      <c r="F590">
        <v>13</v>
      </c>
      <c r="G590">
        <v>24</v>
      </c>
    </row>
    <row r="591" spans="1:7" x14ac:dyDescent="0.25">
      <c r="A591" t="str">
        <f t="shared" si="9"/>
        <v>2011_rs_6_CAR_ATL</v>
      </c>
      <c r="B591">
        <v>2011</v>
      </c>
      <c r="C591">
        <v>6</v>
      </c>
      <c r="D591" t="s">
        <v>67</v>
      </c>
      <c r="E591" t="s">
        <v>20</v>
      </c>
      <c r="F591">
        <v>17</v>
      </c>
      <c r="G591">
        <v>31</v>
      </c>
    </row>
    <row r="592" spans="1:7" x14ac:dyDescent="0.25">
      <c r="A592" t="str">
        <f t="shared" si="9"/>
        <v>2011_rs_6_IND_CIN</v>
      </c>
      <c r="B592">
        <v>2011</v>
      </c>
      <c r="C592">
        <v>6</v>
      </c>
      <c r="D592" t="s">
        <v>76</v>
      </c>
      <c r="E592" t="s">
        <v>69</v>
      </c>
      <c r="F592">
        <v>17</v>
      </c>
      <c r="G592">
        <v>27</v>
      </c>
    </row>
    <row r="593" spans="1:7" x14ac:dyDescent="0.25">
      <c r="A593" t="str">
        <f t="shared" si="9"/>
        <v>2011_rs_6_SF_DET</v>
      </c>
      <c r="B593">
        <v>2011</v>
      </c>
      <c r="C593">
        <v>6</v>
      </c>
      <c r="D593" t="s">
        <v>90</v>
      </c>
      <c r="E593" t="s">
        <v>73</v>
      </c>
      <c r="F593">
        <v>25</v>
      </c>
      <c r="G593">
        <v>19</v>
      </c>
    </row>
    <row r="594" spans="1:7" x14ac:dyDescent="0.25">
      <c r="A594" t="str">
        <f t="shared" si="9"/>
        <v>2011_rs_6_STL_GB</v>
      </c>
      <c r="B594">
        <v>2011</v>
      </c>
      <c r="C594">
        <v>6</v>
      </c>
      <c r="D594" t="s">
        <v>91</v>
      </c>
      <c r="E594" t="s">
        <v>74</v>
      </c>
      <c r="F594">
        <v>3</v>
      </c>
      <c r="G594">
        <v>24</v>
      </c>
    </row>
    <row r="595" spans="1:7" x14ac:dyDescent="0.25">
      <c r="A595" t="str">
        <f t="shared" si="9"/>
        <v>2011_rs_6_BUF_NYG</v>
      </c>
      <c r="B595">
        <v>2011</v>
      </c>
      <c r="C595">
        <v>6</v>
      </c>
      <c r="D595" t="s">
        <v>66</v>
      </c>
      <c r="E595" t="s">
        <v>83</v>
      </c>
      <c r="F595">
        <v>24</v>
      </c>
      <c r="G595">
        <v>27</v>
      </c>
    </row>
    <row r="596" spans="1:7" x14ac:dyDescent="0.25">
      <c r="A596" t="str">
        <f t="shared" si="9"/>
        <v>2011_rs_6_JAX_PIT</v>
      </c>
      <c r="B596">
        <v>2011</v>
      </c>
      <c r="C596">
        <v>6</v>
      </c>
      <c r="D596" t="s">
        <v>77</v>
      </c>
      <c r="E596" t="s">
        <v>87</v>
      </c>
      <c r="F596">
        <v>13</v>
      </c>
      <c r="G596">
        <v>17</v>
      </c>
    </row>
    <row r="597" spans="1:7" x14ac:dyDescent="0.25">
      <c r="A597" t="str">
        <f t="shared" si="9"/>
        <v>2011_rs_6_PHI_WAS</v>
      </c>
      <c r="B597">
        <v>2011</v>
      </c>
      <c r="C597">
        <v>6</v>
      </c>
      <c r="D597" t="s">
        <v>86</v>
      </c>
      <c r="E597" t="s">
        <v>94</v>
      </c>
      <c r="F597">
        <v>20</v>
      </c>
      <c r="G597">
        <v>13</v>
      </c>
    </row>
    <row r="598" spans="1:7" x14ac:dyDescent="0.25">
      <c r="A598" t="str">
        <f t="shared" si="9"/>
        <v>2011_rs_6_HOU_BAL</v>
      </c>
      <c r="B598">
        <v>2011</v>
      </c>
      <c r="C598">
        <v>6</v>
      </c>
      <c r="D598" t="s">
        <v>75</v>
      </c>
      <c r="E598" t="s">
        <v>65</v>
      </c>
      <c r="F598">
        <v>14</v>
      </c>
      <c r="G598">
        <v>29</v>
      </c>
    </row>
    <row r="599" spans="1:7" x14ac:dyDescent="0.25">
      <c r="A599" t="str">
        <f t="shared" si="9"/>
        <v>2011_rs_6_CLE_OAK</v>
      </c>
      <c r="B599">
        <v>2011</v>
      </c>
      <c r="C599">
        <v>6</v>
      </c>
      <c r="D599" t="s">
        <v>70</v>
      </c>
      <c r="E599" t="s">
        <v>85</v>
      </c>
      <c r="F599">
        <v>17</v>
      </c>
      <c r="G599">
        <v>24</v>
      </c>
    </row>
    <row r="600" spans="1:7" x14ac:dyDescent="0.25">
      <c r="A600" t="str">
        <f t="shared" si="9"/>
        <v>2011_rs_6_DAL_NE</v>
      </c>
      <c r="B600">
        <v>2011</v>
      </c>
      <c r="C600">
        <v>6</v>
      </c>
      <c r="D600" t="s">
        <v>71</v>
      </c>
      <c r="E600" t="s">
        <v>81</v>
      </c>
      <c r="F600">
        <v>16</v>
      </c>
      <c r="G600">
        <v>20</v>
      </c>
    </row>
    <row r="601" spans="1:7" x14ac:dyDescent="0.25">
      <c r="A601" t="str">
        <f t="shared" si="9"/>
        <v>2011_rs_6_NO_TB</v>
      </c>
      <c r="B601">
        <v>2011</v>
      </c>
      <c r="C601">
        <v>6</v>
      </c>
      <c r="D601" t="s">
        <v>82</v>
      </c>
      <c r="E601" t="s">
        <v>92</v>
      </c>
      <c r="F601">
        <v>20</v>
      </c>
      <c r="G601">
        <v>26</v>
      </c>
    </row>
    <row r="602" spans="1:7" x14ac:dyDescent="0.25">
      <c r="A602" t="str">
        <f t="shared" si="9"/>
        <v>2011_rs_6_MIN_CHI</v>
      </c>
      <c r="B602">
        <v>2011</v>
      </c>
      <c r="C602">
        <v>6</v>
      </c>
      <c r="D602" t="s">
        <v>80</v>
      </c>
      <c r="E602" t="s">
        <v>68</v>
      </c>
      <c r="F602">
        <v>10</v>
      </c>
      <c r="G602">
        <v>39</v>
      </c>
    </row>
    <row r="603" spans="1:7" x14ac:dyDescent="0.25">
      <c r="A603" t="str">
        <f t="shared" si="9"/>
        <v>2011_rs_6_MIA_NYJ</v>
      </c>
      <c r="B603">
        <v>2011</v>
      </c>
      <c r="C603">
        <v>6</v>
      </c>
      <c r="D603" t="s">
        <v>79</v>
      </c>
      <c r="E603" t="s">
        <v>84</v>
      </c>
      <c r="F603">
        <v>6</v>
      </c>
      <c r="G603">
        <v>24</v>
      </c>
    </row>
    <row r="604" spans="1:7" x14ac:dyDescent="0.25">
      <c r="A604" t="str">
        <f t="shared" si="9"/>
        <v>2011_rs_7_WAS_CAR</v>
      </c>
      <c r="B604">
        <v>2011</v>
      </c>
      <c r="C604">
        <v>7</v>
      </c>
      <c r="D604" t="s">
        <v>94</v>
      </c>
      <c r="E604" t="s">
        <v>67</v>
      </c>
      <c r="F604">
        <v>20</v>
      </c>
      <c r="G604">
        <v>33</v>
      </c>
    </row>
    <row r="605" spans="1:7" x14ac:dyDescent="0.25">
      <c r="A605" t="str">
        <f t="shared" si="9"/>
        <v>2011_rs_7_SEA_CLE</v>
      </c>
      <c r="B605">
        <v>2011</v>
      </c>
      <c r="C605">
        <v>7</v>
      </c>
      <c r="D605" t="s">
        <v>89</v>
      </c>
      <c r="E605" t="s">
        <v>70</v>
      </c>
      <c r="F605">
        <v>3</v>
      </c>
      <c r="G605">
        <v>6</v>
      </c>
    </row>
    <row r="606" spans="1:7" x14ac:dyDescent="0.25">
      <c r="A606" t="str">
        <f t="shared" si="9"/>
        <v>2011_rs_7_ATL_DET</v>
      </c>
      <c r="B606">
        <v>2011</v>
      </c>
      <c r="C606">
        <v>7</v>
      </c>
      <c r="D606" t="s">
        <v>20</v>
      </c>
      <c r="E606" t="s">
        <v>73</v>
      </c>
      <c r="F606">
        <v>23</v>
      </c>
      <c r="G606">
        <v>16</v>
      </c>
    </row>
    <row r="607" spans="1:7" x14ac:dyDescent="0.25">
      <c r="A607" t="str">
        <f t="shared" si="9"/>
        <v>2011_rs_7_DEN_MIA</v>
      </c>
      <c r="B607">
        <v>2011</v>
      </c>
      <c r="C607">
        <v>7</v>
      </c>
      <c r="D607" t="s">
        <v>72</v>
      </c>
      <c r="E607" t="s">
        <v>79</v>
      </c>
      <c r="F607">
        <v>18</v>
      </c>
      <c r="G607">
        <v>15</v>
      </c>
    </row>
    <row r="608" spans="1:7" x14ac:dyDescent="0.25">
      <c r="A608" t="str">
        <f t="shared" si="9"/>
        <v>2011_rs_7_SD_NYJ</v>
      </c>
      <c r="B608">
        <v>2011</v>
      </c>
      <c r="C608">
        <v>7</v>
      </c>
      <c r="D608" t="s">
        <v>88</v>
      </c>
      <c r="E608" t="s">
        <v>84</v>
      </c>
      <c r="F608">
        <v>21</v>
      </c>
      <c r="G608">
        <v>27</v>
      </c>
    </row>
    <row r="609" spans="1:7" x14ac:dyDescent="0.25">
      <c r="A609" t="str">
        <f t="shared" si="9"/>
        <v>2011_rs_7_CHI_TB</v>
      </c>
      <c r="B609">
        <v>2011</v>
      </c>
      <c r="C609">
        <v>7</v>
      </c>
      <c r="D609" t="s">
        <v>68</v>
      </c>
      <c r="E609" t="s">
        <v>92</v>
      </c>
      <c r="F609">
        <v>24</v>
      </c>
      <c r="G609">
        <v>18</v>
      </c>
    </row>
    <row r="610" spans="1:7" x14ac:dyDescent="0.25">
      <c r="A610" t="str">
        <f t="shared" si="9"/>
        <v>2011_rs_7_HOU_TEN</v>
      </c>
      <c r="B610">
        <v>2011</v>
      </c>
      <c r="C610">
        <v>7</v>
      </c>
      <c r="D610" t="s">
        <v>75</v>
      </c>
      <c r="E610" t="s">
        <v>93</v>
      </c>
      <c r="F610">
        <v>41</v>
      </c>
      <c r="G610">
        <v>7</v>
      </c>
    </row>
    <row r="611" spans="1:7" x14ac:dyDescent="0.25">
      <c r="A611" t="str">
        <f t="shared" si="9"/>
        <v>2011_rs_7_PIT_ARI</v>
      </c>
      <c r="B611">
        <v>2011</v>
      </c>
      <c r="C611">
        <v>7</v>
      </c>
      <c r="D611" t="s">
        <v>87</v>
      </c>
      <c r="E611" t="s">
        <v>64</v>
      </c>
      <c r="F611">
        <v>32</v>
      </c>
      <c r="G611">
        <v>20</v>
      </c>
    </row>
    <row r="612" spans="1:7" x14ac:dyDescent="0.25">
      <c r="A612" t="str">
        <f t="shared" si="9"/>
        <v>2011_rs_7_KC_OAK</v>
      </c>
      <c r="B612">
        <v>2011</v>
      </c>
      <c r="C612">
        <v>7</v>
      </c>
      <c r="D612" t="s">
        <v>78</v>
      </c>
      <c r="E612" t="s">
        <v>85</v>
      </c>
      <c r="F612">
        <v>28</v>
      </c>
      <c r="G612">
        <v>0</v>
      </c>
    </row>
    <row r="613" spans="1:7" x14ac:dyDescent="0.25">
      <c r="A613" t="str">
        <f t="shared" si="9"/>
        <v>2011_rs_7_STL_DAL</v>
      </c>
      <c r="B613">
        <v>2011</v>
      </c>
      <c r="C613">
        <v>7</v>
      </c>
      <c r="D613" t="s">
        <v>91</v>
      </c>
      <c r="E613" t="s">
        <v>71</v>
      </c>
      <c r="F613">
        <v>7</v>
      </c>
      <c r="G613">
        <v>34</v>
      </c>
    </row>
    <row r="614" spans="1:7" x14ac:dyDescent="0.25">
      <c r="A614" t="str">
        <f t="shared" si="9"/>
        <v>2011_rs_7_GB_MIN</v>
      </c>
      <c r="B614">
        <v>2011</v>
      </c>
      <c r="C614">
        <v>7</v>
      </c>
      <c r="D614" t="s">
        <v>74</v>
      </c>
      <c r="E614" t="s">
        <v>80</v>
      </c>
      <c r="F614">
        <v>33</v>
      </c>
      <c r="G614">
        <v>27</v>
      </c>
    </row>
    <row r="615" spans="1:7" x14ac:dyDescent="0.25">
      <c r="A615" t="str">
        <f t="shared" si="9"/>
        <v>2011_rs_7_IND_NO</v>
      </c>
      <c r="B615">
        <v>2011</v>
      </c>
      <c r="C615">
        <v>7</v>
      </c>
      <c r="D615" t="s">
        <v>76</v>
      </c>
      <c r="E615" t="s">
        <v>82</v>
      </c>
      <c r="F615">
        <v>7</v>
      </c>
      <c r="G615">
        <v>62</v>
      </c>
    </row>
    <row r="616" spans="1:7" x14ac:dyDescent="0.25">
      <c r="A616" t="str">
        <f t="shared" si="9"/>
        <v>2011_rs_7_BAL_JAX</v>
      </c>
      <c r="B616">
        <v>2011</v>
      </c>
      <c r="C616">
        <v>7</v>
      </c>
      <c r="D616" t="s">
        <v>65</v>
      </c>
      <c r="E616" t="s">
        <v>77</v>
      </c>
      <c r="F616">
        <v>7</v>
      </c>
      <c r="G616">
        <v>12</v>
      </c>
    </row>
    <row r="617" spans="1:7" x14ac:dyDescent="0.25">
      <c r="A617" t="str">
        <f t="shared" si="9"/>
        <v>2011_rs_8_ARI_BAL</v>
      </c>
      <c r="B617">
        <v>2011</v>
      </c>
      <c r="C617">
        <v>8</v>
      </c>
      <c r="D617" t="s">
        <v>64</v>
      </c>
      <c r="E617" t="s">
        <v>65</v>
      </c>
      <c r="F617">
        <v>27</v>
      </c>
      <c r="G617">
        <v>30</v>
      </c>
    </row>
    <row r="618" spans="1:7" x14ac:dyDescent="0.25">
      <c r="A618" t="str">
        <f t="shared" si="9"/>
        <v>2011_rs_8_MIN_CAR</v>
      </c>
      <c r="B618">
        <v>2011</v>
      </c>
      <c r="C618">
        <v>8</v>
      </c>
      <c r="D618" t="s">
        <v>80</v>
      </c>
      <c r="E618" t="s">
        <v>67</v>
      </c>
      <c r="F618">
        <v>24</v>
      </c>
      <c r="G618">
        <v>21</v>
      </c>
    </row>
    <row r="619" spans="1:7" x14ac:dyDescent="0.25">
      <c r="A619" t="str">
        <f t="shared" si="9"/>
        <v>2011_rs_8_JAX_HOU</v>
      </c>
      <c r="B619">
        <v>2011</v>
      </c>
      <c r="C619">
        <v>8</v>
      </c>
      <c r="D619" t="s">
        <v>77</v>
      </c>
      <c r="E619" t="s">
        <v>75</v>
      </c>
      <c r="F619">
        <v>14</v>
      </c>
      <c r="G619">
        <v>24</v>
      </c>
    </row>
    <row r="620" spans="1:7" x14ac:dyDescent="0.25">
      <c r="A620" t="str">
        <f t="shared" si="9"/>
        <v>2011_rs_8_MIA_NYG</v>
      </c>
      <c r="B620">
        <v>2011</v>
      </c>
      <c r="C620">
        <v>8</v>
      </c>
      <c r="D620" t="s">
        <v>79</v>
      </c>
      <c r="E620" t="s">
        <v>83</v>
      </c>
      <c r="F620">
        <v>17</v>
      </c>
      <c r="G620">
        <v>20</v>
      </c>
    </row>
    <row r="621" spans="1:7" x14ac:dyDescent="0.25">
      <c r="A621" t="str">
        <f t="shared" si="9"/>
        <v>2011_rs_8_NO_STL</v>
      </c>
      <c r="B621">
        <v>2011</v>
      </c>
      <c r="C621">
        <v>8</v>
      </c>
      <c r="D621" t="s">
        <v>82</v>
      </c>
      <c r="E621" t="s">
        <v>91</v>
      </c>
      <c r="F621">
        <v>21</v>
      </c>
      <c r="G621">
        <v>31</v>
      </c>
    </row>
    <row r="622" spans="1:7" x14ac:dyDescent="0.25">
      <c r="A622" t="str">
        <f t="shared" si="9"/>
        <v>2011_rs_8_IND_TEN</v>
      </c>
      <c r="B622">
        <v>2011</v>
      </c>
      <c r="C622">
        <v>8</v>
      </c>
      <c r="D622" t="s">
        <v>76</v>
      </c>
      <c r="E622" t="s">
        <v>93</v>
      </c>
      <c r="F622">
        <v>10</v>
      </c>
      <c r="G622">
        <v>27</v>
      </c>
    </row>
    <row r="623" spans="1:7" x14ac:dyDescent="0.25">
      <c r="A623" t="str">
        <f t="shared" si="9"/>
        <v>2011_rs_8_WAS_BUF</v>
      </c>
      <c r="B623">
        <v>2011</v>
      </c>
      <c r="C623">
        <v>8</v>
      </c>
      <c r="D623" t="s">
        <v>94</v>
      </c>
      <c r="E623" t="s">
        <v>66</v>
      </c>
      <c r="F623">
        <v>0</v>
      </c>
      <c r="G623">
        <v>23</v>
      </c>
    </row>
    <row r="624" spans="1:7" x14ac:dyDescent="0.25">
      <c r="A624" t="str">
        <f t="shared" si="9"/>
        <v>2011_rs_8_DET_DEN</v>
      </c>
      <c r="B624">
        <v>2011</v>
      </c>
      <c r="C624">
        <v>8</v>
      </c>
      <c r="D624" t="s">
        <v>73</v>
      </c>
      <c r="E624" t="s">
        <v>72</v>
      </c>
      <c r="F624">
        <v>45</v>
      </c>
      <c r="G624">
        <v>10</v>
      </c>
    </row>
    <row r="625" spans="1:7" x14ac:dyDescent="0.25">
      <c r="A625" t="str">
        <f t="shared" si="9"/>
        <v>2011_rs_8_NE_PIT</v>
      </c>
      <c r="B625">
        <v>2011</v>
      </c>
      <c r="C625">
        <v>8</v>
      </c>
      <c r="D625" t="s">
        <v>81</v>
      </c>
      <c r="E625" t="s">
        <v>87</v>
      </c>
      <c r="F625">
        <v>17</v>
      </c>
      <c r="G625">
        <v>25</v>
      </c>
    </row>
    <row r="626" spans="1:7" x14ac:dyDescent="0.25">
      <c r="A626" t="str">
        <f t="shared" si="9"/>
        <v>2011_rs_8_CIN_SEA</v>
      </c>
      <c r="B626">
        <v>2011</v>
      </c>
      <c r="C626">
        <v>8</v>
      </c>
      <c r="D626" t="s">
        <v>69</v>
      </c>
      <c r="E626" t="s">
        <v>89</v>
      </c>
      <c r="F626">
        <v>34</v>
      </c>
      <c r="G626">
        <v>12</v>
      </c>
    </row>
    <row r="627" spans="1:7" x14ac:dyDescent="0.25">
      <c r="A627" t="str">
        <f t="shared" si="9"/>
        <v>2011_rs_8_CLE_SF</v>
      </c>
      <c r="B627">
        <v>2011</v>
      </c>
      <c r="C627">
        <v>8</v>
      </c>
      <c r="D627" t="s">
        <v>70</v>
      </c>
      <c r="E627" t="s">
        <v>90</v>
      </c>
      <c r="F627">
        <v>10</v>
      </c>
      <c r="G627">
        <v>20</v>
      </c>
    </row>
    <row r="628" spans="1:7" x14ac:dyDescent="0.25">
      <c r="A628" t="str">
        <f t="shared" si="9"/>
        <v>2011_rs_8_DAL_PHI</v>
      </c>
      <c r="B628">
        <v>2011</v>
      </c>
      <c r="C628">
        <v>8</v>
      </c>
      <c r="D628" t="s">
        <v>71</v>
      </c>
      <c r="E628" t="s">
        <v>86</v>
      </c>
      <c r="F628">
        <v>7</v>
      </c>
      <c r="G628">
        <v>34</v>
      </c>
    </row>
    <row r="629" spans="1:7" x14ac:dyDescent="0.25">
      <c r="A629" t="str">
        <f t="shared" si="9"/>
        <v>2011_rs_8_SD_KC</v>
      </c>
      <c r="B629">
        <v>2011</v>
      </c>
      <c r="C629">
        <v>8</v>
      </c>
      <c r="D629" t="s">
        <v>88</v>
      </c>
      <c r="E629" t="s">
        <v>78</v>
      </c>
      <c r="F629">
        <v>20</v>
      </c>
      <c r="G629">
        <v>23</v>
      </c>
    </row>
    <row r="630" spans="1:7" x14ac:dyDescent="0.25">
      <c r="A630" t="str">
        <f t="shared" si="9"/>
        <v>2011_rs_9_NYJ_BUF</v>
      </c>
      <c r="B630">
        <v>2011</v>
      </c>
      <c r="C630">
        <v>9</v>
      </c>
      <c r="D630" t="s">
        <v>84</v>
      </c>
      <c r="E630" t="s">
        <v>66</v>
      </c>
      <c r="F630">
        <v>27</v>
      </c>
      <c r="G630">
        <v>11</v>
      </c>
    </row>
    <row r="631" spans="1:7" x14ac:dyDescent="0.25">
      <c r="A631" t="str">
        <f t="shared" si="9"/>
        <v>2011_rs_9_SEA_DAL</v>
      </c>
      <c r="B631">
        <v>2011</v>
      </c>
      <c r="C631">
        <v>9</v>
      </c>
      <c r="D631" t="s">
        <v>89</v>
      </c>
      <c r="E631" t="s">
        <v>71</v>
      </c>
      <c r="F631">
        <v>13</v>
      </c>
      <c r="G631">
        <v>23</v>
      </c>
    </row>
    <row r="632" spans="1:7" x14ac:dyDescent="0.25">
      <c r="A632" t="str">
        <f t="shared" si="9"/>
        <v>2011_rs_9_CLE_HOU</v>
      </c>
      <c r="B632">
        <v>2011</v>
      </c>
      <c r="C632">
        <v>9</v>
      </c>
      <c r="D632" t="s">
        <v>70</v>
      </c>
      <c r="E632" t="s">
        <v>75</v>
      </c>
      <c r="F632">
        <v>12</v>
      </c>
      <c r="G632">
        <v>30</v>
      </c>
    </row>
    <row r="633" spans="1:7" x14ac:dyDescent="0.25">
      <c r="A633" t="str">
        <f t="shared" si="9"/>
        <v>2011_rs_9_ATL_IND</v>
      </c>
      <c r="B633">
        <v>2011</v>
      </c>
      <c r="C633">
        <v>9</v>
      </c>
      <c r="D633" t="s">
        <v>20</v>
      </c>
      <c r="E633" t="s">
        <v>76</v>
      </c>
      <c r="F633">
        <v>31</v>
      </c>
      <c r="G633">
        <v>7</v>
      </c>
    </row>
    <row r="634" spans="1:7" x14ac:dyDescent="0.25">
      <c r="A634" t="str">
        <f t="shared" si="9"/>
        <v>2011_rs_9_MIA_KC</v>
      </c>
      <c r="B634">
        <v>2011</v>
      </c>
      <c r="C634">
        <v>9</v>
      </c>
      <c r="D634" t="s">
        <v>79</v>
      </c>
      <c r="E634" t="s">
        <v>78</v>
      </c>
      <c r="F634">
        <v>31</v>
      </c>
      <c r="G634">
        <v>3</v>
      </c>
    </row>
    <row r="635" spans="1:7" x14ac:dyDescent="0.25">
      <c r="A635" t="str">
        <f t="shared" si="9"/>
        <v>2011_rs_9_TB_NO</v>
      </c>
      <c r="B635">
        <v>2011</v>
      </c>
      <c r="C635">
        <v>9</v>
      </c>
      <c r="D635" t="s">
        <v>92</v>
      </c>
      <c r="E635" t="s">
        <v>82</v>
      </c>
      <c r="F635">
        <v>16</v>
      </c>
      <c r="G635">
        <v>27</v>
      </c>
    </row>
    <row r="636" spans="1:7" x14ac:dyDescent="0.25">
      <c r="A636" t="str">
        <f t="shared" si="9"/>
        <v>2011_rs_9_SF_WAS</v>
      </c>
      <c r="B636">
        <v>2011</v>
      </c>
      <c r="C636">
        <v>9</v>
      </c>
      <c r="D636" t="s">
        <v>90</v>
      </c>
      <c r="E636" t="s">
        <v>94</v>
      </c>
      <c r="F636">
        <v>19</v>
      </c>
      <c r="G636">
        <v>11</v>
      </c>
    </row>
    <row r="637" spans="1:7" x14ac:dyDescent="0.25">
      <c r="A637" t="str">
        <f t="shared" si="9"/>
        <v>2011_rs_9_DEN_OAK</v>
      </c>
      <c r="B637">
        <v>2011</v>
      </c>
      <c r="C637">
        <v>9</v>
      </c>
      <c r="D637" t="s">
        <v>72</v>
      </c>
      <c r="E637" t="s">
        <v>85</v>
      </c>
      <c r="F637">
        <v>38</v>
      </c>
      <c r="G637">
        <v>24</v>
      </c>
    </row>
    <row r="638" spans="1:7" x14ac:dyDescent="0.25">
      <c r="A638" t="str">
        <f t="shared" si="9"/>
        <v>2011_rs_9_CIN_TEN</v>
      </c>
      <c r="B638">
        <v>2011</v>
      </c>
      <c r="C638">
        <v>9</v>
      </c>
      <c r="D638" t="s">
        <v>69</v>
      </c>
      <c r="E638" t="s">
        <v>93</v>
      </c>
      <c r="F638">
        <v>24</v>
      </c>
      <c r="G638">
        <v>17</v>
      </c>
    </row>
    <row r="639" spans="1:7" x14ac:dyDescent="0.25">
      <c r="A639" t="str">
        <f t="shared" si="9"/>
        <v>2011_rs_9_STL_ARI</v>
      </c>
      <c r="B639">
        <v>2011</v>
      </c>
      <c r="C639">
        <v>9</v>
      </c>
      <c r="D639" t="s">
        <v>91</v>
      </c>
      <c r="E639" t="s">
        <v>64</v>
      </c>
      <c r="F639">
        <v>13</v>
      </c>
      <c r="G639">
        <v>19</v>
      </c>
    </row>
    <row r="640" spans="1:7" x14ac:dyDescent="0.25">
      <c r="A640" t="str">
        <f t="shared" si="9"/>
        <v>2011_rs_9_NYG_NE</v>
      </c>
      <c r="B640">
        <v>2011</v>
      </c>
      <c r="C640">
        <v>9</v>
      </c>
      <c r="D640" t="s">
        <v>83</v>
      </c>
      <c r="E640" t="s">
        <v>81</v>
      </c>
      <c r="F640">
        <v>24</v>
      </c>
      <c r="G640">
        <v>20</v>
      </c>
    </row>
    <row r="641" spans="1:7" x14ac:dyDescent="0.25">
      <c r="A641" t="str">
        <f t="shared" si="9"/>
        <v>2011_rs_9_GB_SD</v>
      </c>
      <c r="B641">
        <v>2011</v>
      </c>
      <c r="C641">
        <v>9</v>
      </c>
      <c r="D641" t="s">
        <v>74</v>
      </c>
      <c r="E641" t="s">
        <v>88</v>
      </c>
      <c r="F641">
        <v>45</v>
      </c>
      <c r="G641">
        <v>38</v>
      </c>
    </row>
    <row r="642" spans="1:7" x14ac:dyDescent="0.25">
      <c r="A642" t="str">
        <f t="shared" ref="A642:A705" si="10">CONCATENATE(B642,"_rs_",C642,"_",D642,"_",E642)</f>
        <v>2011_rs_9_BAL_PIT</v>
      </c>
      <c r="B642">
        <v>2011</v>
      </c>
      <c r="C642">
        <v>9</v>
      </c>
      <c r="D642" t="s">
        <v>65</v>
      </c>
      <c r="E642" t="s">
        <v>87</v>
      </c>
      <c r="F642">
        <v>23</v>
      </c>
      <c r="G642">
        <v>20</v>
      </c>
    </row>
    <row r="643" spans="1:7" x14ac:dyDescent="0.25">
      <c r="A643" t="str">
        <f t="shared" si="10"/>
        <v>2011_rs_9_CHI_PHI</v>
      </c>
      <c r="B643">
        <v>2011</v>
      </c>
      <c r="C643">
        <v>9</v>
      </c>
      <c r="D643" t="s">
        <v>68</v>
      </c>
      <c r="E643" t="s">
        <v>86</v>
      </c>
      <c r="F643">
        <v>30</v>
      </c>
      <c r="G643">
        <v>24</v>
      </c>
    </row>
    <row r="644" spans="1:7" x14ac:dyDescent="0.25">
      <c r="A644" t="str">
        <f t="shared" si="10"/>
        <v>2011_rs_10_NO_ATL</v>
      </c>
      <c r="B644">
        <v>2011</v>
      </c>
      <c r="C644">
        <v>10</v>
      </c>
      <c r="D644" t="s">
        <v>82</v>
      </c>
      <c r="E644" t="s">
        <v>20</v>
      </c>
      <c r="F644">
        <v>26</v>
      </c>
      <c r="G644">
        <v>23</v>
      </c>
    </row>
    <row r="645" spans="1:7" x14ac:dyDescent="0.25">
      <c r="A645" t="str">
        <f t="shared" si="10"/>
        <v>2011_rs_10_TEN_CAR</v>
      </c>
      <c r="B645">
        <v>2011</v>
      </c>
      <c r="C645">
        <v>10</v>
      </c>
      <c r="D645" t="s">
        <v>93</v>
      </c>
      <c r="E645" t="s">
        <v>67</v>
      </c>
      <c r="F645">
        <v>30</v>
      </c>
      <c r="G645">
        <v>3</v>
      </c>
    </row>
    <row r="646" spans="1:7" x14ac:dyDescent="0.25">
      <c r="A646" t="str">
        <f t="shared" si="10"/>
        <v>2011_rs_10_PIT_CIN</v>
      </c>
      <c r="B646">
        <v>2011</v>
      </c>
      <c r="C646">
        <v>10</v>
      </c>
      <c r="D646" t="s">
        <v>87</v>
      </c>
      <c r="E646" t="s">
        <v>69</v>
      </c>
      <c r="F646">
        <v>24</v>
      </c>
      <c r="G646">
        <v>17</v>
      </c>
    </row>
    <row r="647" spans="1:7" x14ac:dyDescent="0.25">
      <c r="A647" t="str">
        <f t="shared" si="10"/>
        <v>2011_rs_10_STL_CLE</v>
      </c>
      <c r="B647">
        <v>2011</v>
      </c>
      <c r="C647">
        <v>10</v>
      </c>
      <c r="D647" t="s">
        <v>91</v>
      </c>
      <c r="E647" t="s">
        <v>70</v>
      </c>
      <c r="F647">
        <v>13</v>
      </c>
      <c r="G647">
        <v>12</v>
      </c>
    </row>
    <row r="648" spans="1:7" x14ac:dyDescent="0.25">
      <c r="A648" t="str">
        <f t="shared" si="10"/>
        <v>2011_rs_10_BUF_DAL</v>
      </c>
      <c r="B648">
        <v>2011</v>
      </c>
      <c r="C648">
        <v>10</v>
      </c>
      <c r="D648" t="s">
        <v>66</v>
      </c>
      <c r="E648" t="s">
        <v>71</v>
      </c>
      <c r="F648">
        <v>7</v>
      </c>
      <c r="G648">
        <v>44</v>
      </c>
    </row>
    <row r="649" spans="1:7" x14ac:dyDescent="0.25">
      <c r="A649" t="str">
        <f t="shared" si="10"/>
        <v>2011_rs_10_JAX_IND</v>
      </c>
      <c r="B649">
        <v>2011</v>
      </c>
      <c r="C649">
        <v>10</v>
      </c>
      <c r="D649" t="s">
        <v>77</v>
      </c>
      <c r="E649" t="s">
        <v>76</v>
      </c>
      <c r="F649">
        <v>17</v>
      </c>
      <c r="G649">
        <v>3</v>
      </c>
    </row>
    <row r="650" spans="1:7" x14ac:dyDescent="0.25">
      <c r="A650" t="str">
        <f t="shared" si="10"/>
        <v>2011_rs_10_DEN_KC</v>
      </c>
      <c r="B650">
        <v>2011</v>
      </c>
      <c r="C650">
        <v>10</v>
      </c>
      <c r="D650" t="s">
        <v>72</v>
      </c>
      <c r="E650" t="s">
        <v>78</v>
      </c>
      <c r="F650">
        <v>17</v>
      </c>
      <c r="G650">
        <v>10</v>
      </c>
    </row>
    <row r="651" spans="1:7" x14ac:dyDescent="0.25">
      <c r="A651" t="str">
        <f t="shared" si="10"/>
        <v>2011_rs_10_WAS_MIA</v>
      </c>
      <c r="B651">
        <v>2011</v>
      </c>
      <c r="C651">
        <v>10</v>
      </c>
      <c r="D651" t="s">
        <v>94</v>
      </c>
      <c r="E651" t="s">
        <v>79</v>
      </c>
      <c r="F651">
        <v>9</v>
      </c>
      <c r="G651">
        <v>20</v>
      </c>
    </row>
    <row r="652" spans="1:7" x14ac:dyDescent="0.25">
      <c r="A652" t="str">
        <f t="shared" si="10"/>
        <v>2011_rs_10_ARI_PHI</v>
      </c>
      <c r="B652">
        <v>2011</v>
      </c>
      <c r="C652">
        <v>10</v>
      </c>
      <c r="D652" t="s">
        <v>64</v>
      </c>
      <c r="E652" t="s">
        <v>86</v>
      </c>
      <c r="F652">
        <v>21</v>
      </c>
      <c r="G652">
        <v>17</v>
      </c>
    </row>
    <row r="653" spans="1:7" x14ac:dyDescent="0.25">
      <c r="A653" t="str">
        <f t="shared" si="10"/>
        <v>2011_rs_10_HOU_TB</v>
      </c>
      <c r="B653">
        <v>2011</v>
      </c>
      <c r="C653">
        <v>10</v>
      </c>
      <c r="D653" t="s">
        <v>75</v>
      </c>
      <c r="E653" t="s">
        <v>92</v>
      </c>
      <c r="F653">
        <v>37</v>
      </c>
      <c r="G653">
        <v>9</v>
      </c>
    </row>
    <row r="654" spans="1:7" x14ac:dyDescent="0.25">
      <c r="A654" t="str">
        <f t="shared" si="10"/>
        <v>2011_rs_10_BAL_SEA</v>
      </c>
      <c r="B654">
        <v>2011</v>
      </c>
      <c r="C654">
        <v>10</v>
      </c>
      <c r="D654" t="s">
        <v>65</v>
      </c>
      <c r="E654" t="s">
        <v>89</v>
      </c>
      <c r="F654">
        <v>17</v>
      </c>
      <c r="G654">
        <v>22</v>
      </c>
    </row>
    <row r="655" spans="1:7" x14ac:dyDescent="0.25">
      <c r="A655" t="str">
        <f t="shared" si="10"/>
        <v>2011_rs_10_DET_CHI</v>
      </c>
      <c r="B655">
        <v>2011</v>
      </c>
      <c r="C655">
        <v>10</v>
      </c>
      <c r="D655" t="s">
        <v>73</v>
      </c>
      <c r="E655" t="s">
        <v>68</v>
      </c>
      <c r="F655">
        <v>13</v>
      </c>
      <c r="G655">
        <v>37</v>
      </c>
    </row>
    <row r="656" spans="1:7" x14ac:dyDescent="0.25">
      <c r="A656" t="str">
        <f t="shared" si="10"/>
        <v>2011_rs_10_NYG_SF</v>
      </c>
      <c r="B656">
        <v>2011</v>
      </c>
      <c r="C656">
        <v>10</v>
      </c>
      <c r="D656" t="s">
        <v>83</v>
      </c>
      <c r="E656" t="s">
        <v>90</v>
      </c>
      <c r="F656">
        <v>20</v>
      </c>
      <c r="G656">
        <v>27</v>
      </c>
    </row>
    <row r="657" spans="1:7" x14ac:dyDescent="0.25">
      <c r="A657" t="str">
        <f t="shared" si="10"/>
        <v>2011_rs_10_NE_NYJ</v>
      </c>
      <c r="B657">
        <v>2011</v>
      </c>
      <c r="C657">
        <v>10</v>
      </c>
      <c r="D657" t="s">
        <v>81</v>
      </c>
      <c r="E657" t="s">
        <v>84</v>
      </c>
      <c r="F657">
        <v>37</v>
      </c>
      <c r="G657">
        <v>16</v>
      </c>
    </row>
    <row r="658" spans="1:7" x14ac:dyDescent="0.25">
      <c r="A658" t="str">
        <f t="shared" si="10"/>
        <v>2011_rs_10_OAK_SD</v>
      </c>
      <c r="B658">
        <v>2011</v>
      </c>
      <c r="C658">
        <v>10</v>
      </c>
      <c r="D658" t="s">
        <v>85</v>
      </c>
      <c r="E658" t="s">
        <v>88</v>
      </c>
      <c r="F658">
        <v>24</v>
      </c>
      <c r="G658">
        <v>17</v>
      </c>
    </row>
    <row r="659" spans="1:7" x14ac:dyDescent="0.25">
      <c r="A659" t="str">
        <f t="shared" si="10"/>
        <v>2011_rs_10_MIN_GB</v>
      </c>
      <c r="B659">
        <v>2011</v>
      </c>
      <c r="C659">
        <v>10</v>
      </c>
      <c r="D659" t="s">
        <v>80</v>
      </c>
      <c r="E659" t="s">
        <v>74</v>
      </c>
      <c r="F659">
        <v>7</v>
      </c>
      <c r="G659">
        <v>45</v>
      </c>
    </row>
    <row r="660" spans="1:7" x14ac:dyDescent="0.25">
      <c r="A660" t="str">
        <f t="shared" si="10"/>
        <v>2011_rs_11_CIN_BAL</v>
      </c>
      <c r="B660">
        <v>2011</v>
      </c>
      <c r="C660">
        <v>11</v>
      </c>
      <c r="D660" t="s">
        <v>69</v>
      </c>
      <c r="E660" t="s">
        <v>65</v>
      </c>
      <c r="F660">
        <v>24</v>
      </c>
      <c r="G660">
        <v>31</v>
      </c>
    </row>
    <row r="661" spans="1:7" x14ac:dyDescent="0.25">
      <c r="A661" t="str">
        <f t="shared" si="10"/>
        <v>2011_rs_11_JAX_CLE</v>
      </c>
      <c r="B661">
        <v>2011</v>
      </c>
      <c r="C661">
        <v>11</v>
      </c>
      <c r="D661" t="s">
        <v>77</v>
      </c>
      <c r="E661" t="s">
        <v>70</v>
      </c>
      <c r="F661">
        <v>10</v>
      </c>
      <c r="G661">
        <v>14</v>
      </c>
    </row>
    <row r="662" spans="1:7" x14ac:dyDescent="0.25">
      <c r="A662" t="str">
        <f t="shared" si="10"/>
        <v>2011_rs_11_CAR_DET</v>
      </c>
      <c r="B662">
        <v>2011</v>
      </c>
      <c r="C662">
        <v>11</v>
      </c>
      <c r="D662" t="s">
        <v>67</v>
      </c>
      <c r="E662" t="s">
        <v>73</v>
      </c>
      <c r="F662">
        <v>35</v>
      </c>
      <c r="G662">
        <v>49</v>
      </c>
    </row>
    <row r="663" spans="1:7" x14ac:dyDescent="0.25">
      <c r="A663" t="str">
        <f t="shared" si="10"/>
        <v>2011_rs_11_TB_GB</v>
      </c>
      <c r="B663">
        <v>2011</v>
      </c>
      <c r="C663">
        <v>11</v>
      </c>
      <c r="D663" t="s">
        <v>92</v>
      </c>
      <c r="E663" t="s">
        <v>74</v>
      </c>
      <c r="F663">
        <v>26</v>
      </c>
      <c r="G663">
        <v>35</v>
      </c>
    </row>
    <row r="664" spans="1:7" x14ac:dyDescent="0.25">
      <c r="A664" t="str">
        <f t="shared" si="10"/>
        <v>2011_rs_11_BUF_MIA</v>
      </c>
      <c r="B664">
        <v>2011</v>
      </c>
      <c r="C664">
        <v>11</v>
      </c>
      <c r="D664" t="s">
        <v>66</v>
      </c>
      <c r="E664" t="s">
        <v>79</v>
      </c>
      <c r="F664">
        <v>8</v>
      </c>
      <c r="G664">
        <v>35</v>
      </c>
    </row>
    <row r="665" spans="1:7" x14ac:dyDescent="0.25">
      <c r="A665" t="str">
        <f t="shared" si="10"/>
        <v>2011_rs_11_OAK_MIN</v>
      </c>
      <c r="B665">
        <v>2011</v>
      </c>
      <c r="C665">
        <v>11</v>
      </c>
      <c r="D665" t="s">
        <v>85</v>
      </c>
      <c r="E665" t="s">
        <v>80</v>
      </c>
      <c r="F665">
        <v>27</v>
      </c>
      <c r="G665">
        <v>21</v>
      </c>
    </row>
    <row r="666" spans="1:7" x14ac:dyDescent="0.25">
      <c r="A666" t="str">
        <f t="shared" si="10"/>
        <v>2011_rs_11_DAL_WAS</v>
      </c>
      <c r="B666">
        <v>2011</v>
      </c>
      <c r="C666">
        <v>11</v>
      </c>
      <c r="D666" t="s">
        <v>71</v>
      </c>
      <c r="E666" t="s">
        <v>94</v>
      </c>
      <c r="F666">
        <v>27</v>
      </c>
      <c r="G666">
        <v>24</v>
      </c>
    </row>
    <row r="667" spans="1:7" x14ac:dyDescent="0.25">
      <c r="A667" t="str">
        <f t="shared" si="10"/>
        <v>2011_rs_11_ARI_SF</v>
      </c>
      <c r="B667">
        <v>2011</v>
      </c>
      <c r="C667">
        <v>11</v>
      </c>
      <c r="D667" t="s">
        <v>64</v>
      </c>
      <c r="E667" t="s">
        <v>90</v>
      </c>
      <c r="F667">
        <v>7</v>
      </c>
      <c r="G667">
        <v>23</v>
      </c>
    </row>
    <row r="668" spans="1:7" x14ac:dyDescent="0.25">
      <c r="A668" t="str">
        <f t="shared" si="10"/>
        <v>2011_rs_11_SEA_STL</v>
      </c>
      <c r="B668">
        <v>2011</v>
      </c>
      <c r="C668">
        <v>11</v>
      </c>
      <c r="D668" t="s">
        <v>89</v>
      </c>
      <c r="E668" t="s">
        <v>91</v>
      </c>
      <c r="F668">
        <v>24</v>
      </c>
      <c r="G668">
        <v>7</v>
      </c>
    </row>
    <row r="669" spans="1:7" x14ac:dyDescent="0.25">
      <c r="A669" t="str">
        <f t="shared" si="10"/>
        <v>2011_rs_11_TEN_ATL</v>
      </c>
      <c r="B669">
        <v>2011</v>
      </c>
      <c r="C669">
        <v>11</v>
      </c>
      <c r="D669" t="s">
        <v>93</v>
      </c>
      <c r="E669" t="s">
        <v>20</v>
      </c>
      <c r="F669">
        <v>17</v>
      </c>
      <c r="G669">
        <v>23</v>
      </c>
    </row>
    <row r="670" spans="1:7" x14ac:dyDescent="0.25">
      <c r="A670" t="str">
        <f t="shared" si="10"/>
        <v>2011_rs_11_SD_CHI</v>
      </c>
      <c r="B670">
        <v>2011</v>
      </c>
      <c r="C670">
        <v>11</v>
      </c>
      <c r="D670" t="s">
        <v>88</v>
      </c>
      <c r="E670" t="s">
        <v>68</v>
      </c>
      <c r="F670">
        <v>20</v>
      </c>
      <c r="G670">
        <v>31</v>
      </c>
    </row>
    <row r="671" spans="1:7" x14ac:dyDescent="0.25">
      <c r="A671" t="str">
        <f t="shared" si="10"/>
        <v>2011_rs_11_NYJ_DEN</v>
      </c>
      <c r="B671">
        <v>2011</v>
      </c>
      <c r="C671">
        <v>11</v>
      </c>
      <c r="D671" t="s">
        <v>84</v>
      </c>
      <c r="E671" t="s">
        <v>72</v>
      </c>
      <c r="F671">
        <v>13</v>
      </c>
      <c r="G671">
        <v>17</v>
      </c>
    </row>
    <row r="672" spans="1:7" x14ac:dyDescent="0.25">
      <c r="A672" t="str">
        <f t="shared" si="10"/>
        <v>2011_rs_11_PHI_NYG</v>
      </c>
      <c r="B672">
        <v>2011</v>
      </c>
      <c r="C672">
        <v>11</v>
      </c>
      <c r="D672" t="s">
        <v>86</v>
      </c>
      <c r="E672" t="s">
        <v>83</v>
      </c>
      <c r="F672">
        <v>17</v>
      </c>
      <c r="G672">
        <v>10</v>
      </c>
    </row>
    <row r="673" spans="1:7" x14ac:dyDescent="0.25">
      <c r="A673" t="str">
        <f t="shared" si="10"/>
        <v>2011_rs_11_KC_NE</v>
      </c>
      <c r="B673">
        <v>2011</v>
      </c>
      <c r="C673">
        <v>11</v>
      </c>
      <c r="D673" t="s">
        <v>78</v>
      </c>
      <c r="E673" t="s">
        <v>81</v>
      </c>
      <c r="F673">
        <v>3</v>
      </c>
      <c r="G673">
        <v>34</v>
      </c>
    </row>
    <row r="674" spans="1:7" x14ac:dyDescent="0.25">
      <c r="A674" t="str">
        <f t="shared" si="10"/>
        <v>2011_rs_12_MIN_ATL</v>
      </c>
      <c r="B674">
        <v>2011</v>
      </c>
      <c r="C674">
        <v>12</v>
      </c>
      <c r="D674" t="s">
        <v>80</v>
      </c>
      <c r="E674" t="s">
        <v>20</v>
      </c>
      <c r="F674">
        <v>14</v>
      </c>
      <c r="G674">
        <v>24</v>
      </c>
    </row>
    <row r="675" spans="1:7" x14ac:dyDescent="0.25">
      <c r="A675" t="str">
        <f t="shared" si="10"/>
        <v>2011_rs_12_CLE_CIN</v>
      </c>
      <c r="B675">
        <v>2011</v>
      </c>
      <c r="C675">
        <v>12</v>
      </c>
      <c r="D675" t="s">
        <v>70</v>
      </c>
      <c r="E675" t="s">
        <v>69</v>
      </c>
      <c r="F675">
        <v>20</v>
      </c>
      <c r="G675">
        <v>23</v>
      </c>
    </row>
    <row r="676" spans="1:7" x14ac:dyDescent="0.25">
      <c r="A676" t="str">
        <f t="shared" si="10"/>
        <v>2011_rs_12_CAR_IND</v>
      </c>
      <c r="B676">
        <v>2011</v>
      </c>
      <c r="C676">
        <v>12</v>
      </c>
      <c r="D676" t="s">
        <v>67</v>
      </c>
      <c r="E676" t="s">
        <v>76</v>
      </c>
      <c r="F676">
        <v>27</v>
      </c>
      <c r="G676">
        <v>19</v>
      </c>
    </row>
    <row r="677" spans="1:7" x14ac:dyDescent="0.25">
      <c r="A677" t="str">
        <f t="shared" si="10"/>
        <v>2011_rs_12_HOU_JAX</v>
      </c>
      <c r="B677">
        <v>2011</v>
      </c>
      <c r="C677">
        <v>12</v>
      </c>
      <c r="D677" t="s">
        <v>75</v>
      </c>
      <c r="E677" t="s">
        <v>77</v>
      </c>
      <c r="F677">
        <v>20</v>
      </c>
      <c r="G677">
        <v>13</v>
      </c>
    </row>
    <row r="678" spans="1:7" x14ac:dyDescent="0.25">
      <c r="A678" t="str">
        <f t="shared" si="10"/>
        <v>2011_rs_12_BUF_NYJ</v>
      </c>
      <c r="B678">
        <v>2011</v>
      </c>
      <c r="C678">
        <v>12</v>
      </c>
      <c r="D678" t="s">
        <v>66</v>
      </c>
      <c r="E678" t="s">
        <v>84</v>
      </c>
      <c r="F678">
        <v>24</v>
      </c>
      <c r="G678">
        <v>28</v>
      </c>
    </row>
    <row r="679" spans="1:7" x14ac:dyDescent="0.25">
      <c r="A679" t="str">
        <f t="shared" si="10"/>
        <v>2011_rs_12_ARI_STL</v>
      </c>
      <c r="B679">
        <v>2011</v>
      </c>
      <c r="C679">
        <v>12</v>
      </c>
      <c r="D679" t="s">
        <v>64</v>
      </c>
      <c r="E679" t="s">
        <v>91</v>
      </c>
      <c r="F679">
        <v>23</v>
      </c>
      <c r="G679">
        <v>20</v>
      </c>
    </row>
    <row r="680" spans="1:7" x14ac:dyDescent="0.25">
      <c r="A680" t="str">
        <f t="shared" si="10"/>
        <v>2011_rs_12_TB_TEN</v>
      </c>
      <c r="B680">
        <v>2011</v>
      </c>
      <c r="C680">
        <v>12</v>
      </c>
      <c r="D680" t="s">
        <v>92</v>
      </c>
      <c r="E680" t="s">
        <v>93</v>
      </c>
      <c r="F680">
        <v>17</v>
      </c>
      <c r="G680">
        <v>23</v>
      </c>
    </row>
    <row r="681" spans="1:7" x14ac:dyDescent="0.25">
      <c r="A681" t="str">
        <f t="shared" si="10"/>
        <v>2011_rs_12_CHI_OAK</v>
      </c>
      <c r="B681">
        <v>2011</v>
      </c>
      <c r="C681">
        <v>12</v>
      </c>
      <c r="D681" t="s">
        <v>68</v>
      </c>
      <c r="E681" t="s">
        <v>85</v>
      </c>
      <c r="F681">
        <v>20</v>
      </c>
      <c r="G681">
        <v>25</v>
      </c>
    </row>
    <row r="682" spans="1:7" x14ac:dyDescent="0.25">
      <c r="A682" t="str">
        <f t="shared" si="10"/>
        <v>2011_rs_12_WAS_SEA</v>
      </c>
      <c r="B682">
        <v>2011</v>
      </c>
      <c r="C682">
        <v>12</v>
      </c>
      <c r="D682" t="s">
        <v>94</v>
      </c>
      <c r="E682" t="s">
        <v>89</v>
      </c>
      <c r="F682">
        <v>23</v>
      </c>
      <c r="G682">
        <v>17</v>
      </c>
    </row>
    <row r="683" spans="1:7" x14ac:dyDescent="0.25">
      <c r="A683" t="str">
        <f t="shared" si="10"/>
        <v>2011_rs_12_MIA_DAL</v>
      </c>
      <c r="B683">
        <v>2011</v>
      </c>
      <c r="C683">
        <v>12</v>
      </c>
      <c r="D683" t="s">
        <v>79</v>
      </c>
      <c r="E683" t="s">
        <v>71</v>
      </c>
      <c r="F683">
        <v>19</v>
      </c>
      <c r="G683">
        <v>20</v>
      </c>
    </row>
    <row r="684" spans="1:7" x14ac:dyDescent="0.25">
      <c r="A684" t="str">
        <f t="shared" si="10"/>
        <v>2011_rs_12_NE_PHI</v>
      </c>
      <c r="B684">
        <v>2011</v>
      </c>
      <c r="C684">
        <v>12</v>
      </c>
      <c r="D684" t="s">
        <v>81</v>
      </c>
      <c r="E684" t="s">
        <v>86</v>
      </c>
      <c r="F684">
        <v>38</v>
      </c>
      <c r="G684">
        <v>20</v>
      </c>
    </row>
    <row r="685" spans="1:7" x14ac:dyDescent="0.25">
      <c r="A685" t="str">
        <f t="shared" si="10"/>
        <v>2011_rs_12_DEN_SD</v>
      </c>
      <c r="B685">
        <v>2011</v>
      </c>
      <c r="C685">
        <v>12</v>
      </c>
      <c r="D685" t="s">
        <v>72</v>
      </c>
      <c r="E685" t="s">
        <v>88</v>
      </c>
      <c r="F685">
        <v>16</v>
      </c>
      <c r="G685">
        <v>13</v>
      </c>
    </row>
    <row r="686" spans="1:7" x14ac:dyDescent="0.25">
      <c r="A686" t="str">
        <f t="shared" si="10"/>
        <v>2011_rs_12_SF_BAL</v>
      </c>
      <c r="B686">
        <v>2011</v>
      </c>
      <c r="C686">
        <v>12</v>
      </c>
      <c r="D686" t="s">
        <v>90</v>
      </c>
      <c r="E686" t="s">
        <v>65</v>
      </c>
      <c r="F686">
        <v>6</v>
      </c>
      <c r="G686">
        <v>16</v>
      </c>
    </row>
    <row r="687" spans="1:7" x14ac:dyDescent="0.25">
      <c r="A687" t="str">
        <f t="shared" si="10"/>
        <v>2011_rs_12_PIT_KC</v>
      </c>
      <c r="B687">
        <v>2011</v>
      </c>
      <c r="C687">
        <v>12</v>
      </c>
      <c r="D687" t="s">
        <v>87</v>
      </c>
      <c r="E687" t="s">
        <v>78</v>
      </c>
      <c r="F687">
        <v>13</v>
      </c>
      <c r="G687">
        <v>9</v>
      </c>
    </row>
    <row r="688" spans="1:7" x14ac:dyDescent="0.25">
      <c r="A688" t="str">
        <f t="shared" si="10"/>
        <v>2011_rs_12_NYG_NO</v>
      </c>
      <c r="B688">
        <v>2011</v>
      </c>
      <c r="C688">
        <v>12</v>
      </c>
      <c r="D688" t="s">
        <v>83</v>
      </c>
      <c r="E688" t="s">
        <v>82</v>
      </c>
      <c r="F688">
        <v>24</v>
      </c>
      <c r="G688">
        <v>49</v>
      </c>
    </row>
    <row r="689" spans="1:7" x14ac:dyDescent="0.25">
      <c r="A689" t="str">
        <f t="shared" si="10"/>
        <v>2011_rs_12_GB_DET</v>
      </c>
      <c r="B689">
        <v>2011</v>
      </c>
      <c r="C689">
        <v>12</v>
      </c>
      <c r="D689" t="s">
        <v>74</v>
      </c>
      <c r="E689" t="s">
        <v>73</v>
      </c>
      <c r="F689">
        <v>27</v>
      </c>
      <c r="G689">
        <v>15</v>
      </c>
    </row>
    <row r="690" spans="1:7" x14ac:dyDescent="0.25">
      <c r="A690" t="str">
        <f t="shared" si="10"/>
        <v>2011_rs_13_TEN_BUF</v>
      </c>
      <c r="B690">
        <v>2011</v>
      </c>
      <c r="C690">
        <v>13</v>
      </c>
      <c r="D690" t="s">
        <v>93</v>
      </c>
      <c r="E690" t="s">
        <v>66</v>
      </c>
      <c r="F690">
        <v>23</v>
      </c>
      <c r="G690">
        <v>17</v>
      </c>
    </row>
    <row r="691" spans="1:7" x14ac:dyDescent="0.25">
      <c r="A691" t="str">
        <f t="shared" si="10"/>
        <v>2011_rs_13_KC_CHI</v>
      </c>
      <c r="B691">
        <v>2011</v>
      </c>
      <c r="C691">
        <v>13</v>
      </c>
      <c r="D691" t="s">
        <v>78</v>
      </c>
      <c r="E691" t="s">
        <v>68</v>
      </c>
      <c r="F691">
        <v>10</v>
      </c>
      <c r="G691">
        <v>3</v>
      </c>
    </row>
    <row r="692" spans="1:7" x14ac:dyDescent="0.25">
      <c r="A692" t="str">
        <f t="shared" si="10"/>
        <v>2011_rs_13_ATL_HOU</v>
      </c>
      <c r="B692">
        <v>2011</v>
      </c>
      <c r="C692">
        <v>13</v>
      </c>
      <c r="D692" t="s">
        <v>20</v>
      </c>
      <c r="E692" t="s">
        <v>75</v>
      </c>
      <c r="F692">
        <v>10</v>
      </c>
      <c r="G692">
        <v>17</v>
      </c>
    </row>
    <row r="693" spans="1:7" x14ac:dyDescent="0.25">
      <c r="A693" t="str">
        <f t="shared" si="10"/>
        <v>2011_rs_13_OAK_MIA</v>
      </c>
      <c r="B693">
        <v>2011</v>
      </c>
      <c r="C693">
        <v>13</v>
      </c>
      <c r="D693" t="s">
        <v>85</v>
      </c>
      <c r="E693" t="s">
        <v>79</v>
      </c>
      <c r="F693">
        <v>14</v>
      </c>
      <c r="G693">
        <v>34</v>
      </c>
    </row>
    <row r="694" spans="1:7" x14ac:dyDescent="0.25">
      <c r="A694" t="str">
        <f t="shared" si="10"/>
        <v>2011_rs_13_DEN_MIN</v>
      </c>
      <c r="B694">
        <v>2011</v>
      </c>
      <c r="C694">
        <v>13</v>
      </c>
      <c r="D694" t="s">
        <v>72</v>
      </c>
      <c r="E694" t="s">
        <v>80</v>
      </c>
      <c r="F694">
        <v>35</v>
      </c>
      <c r="G694">
        <v>32</v>
      </c>
    </row>
    <row r="695" spans="1:7" x14ac:dyDescent="0.25">
      <c r="A695" t="str">
        <f t="shared" si="10"/>
        <v>2011_rs_13_IND_NE</v>
      </c>
      <c r="B695">
        <v>2011</v>
      </c>
      <c r="C695">
        <v>13</v>
      </c>
      <c r="D695" t="s">
        <v>76</v>
      </c>
      <c r="E695" t="s">
        <v>81</v>
      </c>
      <c r="F695">
        <v>24</v>
      </c>
      <c r="G695">
        <v>31</v>
      </c>
    </row>
    <row r="696" spans="1:7" x14ac:dyDescent="0.25">
      <c r="A696" t="str">
        <f t="shared" si="10"/>
        <v>2011_rs_13_CIN_PIT</v>
      </c>
      <c r="B696">
        <v>2011</v>
      </c>
      <c r="C696">
        <v>13</v>
      </c>
      <c r="D696" t="s">
        <v>69</v>
      </c>
      <c r="E696" t="s">
        <v>87</v>
      </c>
      <c r="F696">
        <v>7</v>
      </c>
      <c r="G696">
        <v>35</v>
      </c>
    </row>
    <row r="697" spans="1:7" x14ac:dyDescent="0.25">
      <c r="A697" t="str">
        <f t="shared" si="10"/>
        <v>2011_rs_13_CAR_TB</v>
      </c>
      <c r="B697">
        <v>2011</v>
      </c>
      <c r="C697">
        <v>13</v>
      </c>
      <c r="D697" t="s">
        <v>67</v>
      </c>
      <c r="E697" t="s">
        <v>92</v>
      </c>
      <c r="F697">
        <v>38</v>
      </c>
      <c r="G697">
        <v>19</v>
      </c>
    </row>
    <row r="698" spans="1:7" x14ac:dyDescent="0.25">
      <c r="A698" t="str">
        <f t="shared" si="10"/>
        <v>2011_rs_13_NYJ_WAS</v>
      </c>
      <c r="B698">
        <v>2011</v>
      </c>
      <c r="C698">
        <v>13</v>
      </c>
      <c r="D698" t="s">
        <v>84</v>
      </c>
      <c r="E698" t="s">
        <v>94</v>
      </c>
      <c r="F698">
        <v>34</v>
      </c>
      <c r="G698">
        <v>19</v>
      </c>
    </row>
    <row r="699" spans="1:7" x14ac:dyDescent="0.25">
      <c r="A699" t="str">
        <f t="shared" si="10"/>
        <v>2011_rs_13_BAL_CLE</v>
      </c>
      <c r="B699">
        <v>2011</v>
      </c>
      <c r="C699">
        <v>13</v>
      </c>
      <c r="D699" t="s">
        <v>65</v>
      </c>
      <c r="E699" t="s">
        <v>70</v>
      </c>
      <c r="F699">
        <v>24</v>
      </c>
      <c r="G699">
        <v>10</v>
      </c>
    </row>
    <row r="700" spans="1:7" x14ac:dyDescent="0.25">
      <c r="A700" t="str">
        <f t="shared" si="10"/>
        <v>2011_rs_13_DAL_ARI</v>
      </c>
      <c r="B700">
        <v>2011</v>
      </c>
      <c r="C700">
        <v>13</v>
      </c>
      <c r="D700" t="s">
        <v>71</v>
      </c>
      <c r="E700" t="s">
        <v>64</v>
      </c>
      <c r="F700">
        <v>13</v>
      </c>
      <c r="G700">
        <v>19</v>
      </c>
    </row>
    <row r="701" spans="1:7" x14ac:dyDescent="0.25">
      <c r="A701" t="str">
        <f t="shared" si="10"/>
        <v>2011_rs_13_GB_NYG</v>
      </c>
      <c r="B701">
        <v>2011</v>
      </c>
      <c r="C701">
        <v>13</v>
      </c>
      <c r="D701" t="s">
        <v>74</v>
      </c>
      <c r="E701" t="s">
        <v>83</v>
      </c>
      <c r="F701">
        <v>38</v>
      </c>
      <c r="G701">
        <v>35</v>
      </c>
    </row>
    <row r="702" spans="1:7" x14ac:dyDescent="0.25">
      <c r="A702" t="str">
        <f t="shared" si="10"/>
        <v>2011_rs_13_STL_SF</v>
      </c>
      <c r="B702">
        <v>2011</v>
      </c>
      <c r="C702">
        <v>13</v>
      </c>
      <c r="D702" t="s">
        <v>91</v>
      </c>
      <c r="E702" t="s">
        <v>90</v>
      </c>
      <c r="F702">
        <v>0</v>
      </c>
      <c r="G702">
        <v>26</v>
      </c>
    </row>
    <row r="703" spans="1:7" x14ac:dyDescent="0.25">
      <c r="A703" t="str">
        <f t="shared" si="10"/>
        <v>2011_rs_13_DET_NO</v>
      </c>
      <c r="B703">
        <v>2011</v>
      </c>
      <c r="C703">
        <v>13</v>
      </c>
      <c r="D703" t="s">
        <v>73</v>
      </c>
      <c r="E703" t="s">
        <v>82</v>
      </c>
      <c r="F703">
        <v>17</v>
      </c>
      <c r="G703">
        <v>31</v>
      </c>
    </row>
    <row r="704" spans="1:7" x14ac:dyDescent="0.25">
      <c r="A704" t="str">
        <f t="shared" si="10"/>
        <v>2011_rs_13_PHI_SEA</v>
      </c>
      <c r="B704">
        <v>2011</v>
      </c>
      <c r="C704">
        <v>13</v>
      </c>
      <c r="D704" t="s">
        <v>86</v>
      </c>
      <c r="E704" t="s">
        <v>89</v>
      </c>
      <c r="F704">
        <v>14</v>
      </c>
      <c r="G704">
        <v>31</v>
      </c>
    </row>
    <row r="705" spans="1:7" x14ac:dyDescent="0.25">
      <c r="A705" t="str">
        <f t="shared" si="10"/>
        <v>2011_rs_13_SD_JAX</v>
      </c>
      <c r="B705">
        <v>2011</v>
      </c>
      <c r="C705">
        <v>13</v>
      </c>
      <c r="D705" t="s">
        <v>88</v>
      </c>
      <c r="E705" t="s">
        <v>77</v>
      </c>
      <c r="F705">
        <v>38</v>
      </c>
      <c r="G705">
        <v>14</v>
      </c>
    </row>
    <row r="706" spans="1:7" x14ac:dyDescent="0.25">
      <c r="A706" t="str">
        <f t="shared" ref="A706:A769" si="11">CONCATENATE(B706,"_rs_",C706,"_",D706,"_",E706)</f>
        <v>2011_rs_14_IND_BAL</v>
      </c>
      <c r="B706">
        <v>2011</v>
      </c>
      <c r="C706">
        <v>14</v>
      </c>
      <c r="D706" t="s">
        <v>76</v>
      </c>
      <c r="E706" t="s">
        <v>65</v>
      </c>
      <c r="F706">
        <v>10</v>
      </c>
      <c r="G706">
        <v>24</v>
      </c>
    </row>
    <row r="707" spans="1:7" x14ac:dyDescent="0.25">
      <c r="A707" t="str">
        <f t="shared" si="11"/>
        <v>2011_rs_14_ATL_CAR</v>
      </c>
      <c r="B707">
        <v>2011</v>
      </c>
      <c r="C707">
        <v>14</v>
      </c>
      <c r="D707" t="s">
        <v>20</v>
      </c>
      <c r="E707" t="s">
        <v>67</v>
      </c>
      <c r="F707">
        <v>31</v>
      </c>
      <c r="G707">
        <v>23</v>
      </c>
    </row>
    <row r="708" spans="1:7" x14ac:dyDescent="0.25">
      <c r="A708" t="str">
        <f t="shared" si="11"/>
        <v>2011_rs_14_HOU_CIN</v>
      </c>
      <c r="B708">
        <v>2011</v>
      </c>
      <c r="C708">
        <v>14</v>
      </c>
      <c r="D708" t="s">
        <v>75</v>
      </c>
      <c r="E708" t="s">
        <v>69</v>
      </c>
      <c r="F708">
        <v>20</v>
      </c>
      <c r="G708">
        <v>19</v>
      </c>
    </row>
    <row r="709" spans="1:7" x14ac:dyDescent="0.25">
      <c r="A709" t="str">
        <f t="shared" si="11"/>
        <v>2011_rs_14_MIN_DET</v>
      </c>
      <c r="B709">
        <v>2011</v>
      </c>
      <c r="C709">
        <v>14</v>
      </c>
      <c r="D709" t="s">
        <v>80</v>
      </c>
      <c r="E709" t="s">
        <v>73</v>
      </c>
      <c r="F709">
        <v>28</v>
      </c>
      <c r="G709">
        <v>34</v>
      </c>
    </row>
    <row r="710" spans="1:7" x14ac:dyDescent="0.25">
      <c r="A710" t="str">
        <f t="shared" si="11"/>
        <v>2011_rs_14_TB_JAX</v>
      </c>
      <c r="B710">
        <v>2011</v>
      </c>
      <c r="C710">
        <v>14</v>
      </c>
      <c r="D710" t="s">
        <v>92</v>
      </c>
      <c r="E710" t="s">
        <v>77</v>
      </c>
      <c r="F710">
        <v>14</v>
      </c>
      <c r="G710">
        <v>41</v>
      </c>
    </row>
    <row r="711" spans="1:7" x14ac:dyDescent="0.25">
      <c r="A711" t="str">
        <f t="shared" si="11"/>
        <v>2011_rs_14_PHI_MIA</v>
      </c>
      <c r="B711">
        <v>2011</v>
      </c>
      <c r="C711">
        <v>14</v>
      </c>
      <c r="D711" t="s">
        <v>86</v>
      </c>
      <c r="E711" t="s">
        <v>79</v>
      </c>
      <c r="F711">
        <v>26</v>
      </c>
      <c r="G711">
        <v>10</v>
      </c>
    </row>
    <row r="712" spans="1:7" x14ac:dyDescent="0.25">
      <c r="A712" t="str">
        <f t="shared" si="11"/>
        <v>2011_rs_14_KC_NYJ</v>
      </c>
      <c r="B712">
        <v>2011</v>
      </c>
      <c r="C712">
        <v>14</v>
      </c>
      <c r="D712" t="s">
        <v>78</v>
      </c>
      <c r="E712" t="s">
        <v>84</v>
      </c>
      <c r="F712">
        <v>10</v>
      </c>
      <c r="G712">
        <v>37</v>
      </c>
    </row>
    <row r="713" spans="1:7" x14ac:dyDescent="0.25">
      <c r="A713" t="str">
        <f t="shared" si="11"/>
        <v>2011_rs_14_NO_TEN</v>
      </c>
      <c r="B713">
        <v>2011</v>
      </c>
      <c r="C713">
        <v>14</v>
      </c>
      <c r="D713" t="s">
        <v>82</v>
      </c>
      <c r="E713" t="s">
        <v>93</v>
      </c>
      <c r="F713">
        <v>22</v>
      </c>
      <c r="G713">
        <v>17</v>
      </c>
    </row>
    <row r="714" spans="1:7" x14ac:dyDescent="0.25">
      <c r="A714" t="str">
        <f t="shared" si="11"/>
        <v>2011_rs_14_NE_WAS</v>
      </c>
      <c r="B714">
        <v>2011</v>
      </c>
      <c r="C714">
        <v>14</v>
      </c>
      <c r="D714" t="s">
        <v>81</v>
      </c>
      <c r="E714" t="s">
        <v>94</v>
      </c>
      <c r="F714">
        <v>34</v>
      </c>
      <c r="G714">
        <v>27</v>
      </c>
    </row>
    <row r="715" spans="1:7" x14ac:dyDescent="0.25">
      <c r="A715" t="str">
        <f t="shared" si="11"/>
        <v>2011_rs_14_SF_ARI</v>
      </c>
      <c r="B715">
        <v>2011</v>
      </c>
      <c r="C715">
        <v>14</v>
      </c>
      <c r="D715" t="s">
        <v>90</v>
      </c>
      <c r="E715" t="s">
        <v>64</v>
      </c>
      <c r="F715">
        <v>19</v>
      </c>
      <c r="G715">
        <v>21</v>
      </c>
    </row>
    <row r="716" spans="1:7" x14ac:dyDescent="0.25">
      <c r="A716" t="str">
        <f t="shared" si="11"/>
        <v>2011_rs_14_CHI_DEN</v>
      </c>
      <c r="B716">
        <v>2011</v>
      </c>
      <c r="C716">
        <v>14</v>
      </c>
      <c r="D716" t="s">
        <v>68</v>
      </c>
      <c r="E716" t="s">
        <v>72</v>
      </c>
      <c r="F716">
        <v>10</v>
      </c>
      <c r="G716">
        <v>13</v>
      </c>
    </row>
    <row r="717" spans="1:7" x14ac:dyDescent="0.25">
      <c r="A717" t="str">
        <f t="shared" si="11"/>
        <v>2011_rs_14_OAK_GB</v>
      </c>
      <c r="B717">
        <v>2011</v>
      </c>
      <c r="C717">
        <v>14</v>
      </c>
      <c r="D717" t="s">
        <v>85</v>
      </c>
      <c r="E717" t="s">
        <v>74</v>
      </c>
      <c r="F717">
        <v>16</v>
      </c>
      <c r="G717">
        <v>46</v>
      </c>
    </row>
    <row r="718" spans="1:7" x14ac:dyDescent="0.25">
      <c r="A718" t="str">
        <f t="shared" si="11"/>
        <v>2011_rs_14_BUF_SD</v>
      </c>
      <c r="B718">
        <v>2011</v>
      </c>
      <c r="C718">
        <v>14</v>
      </c>
      <c r="D718" t="s">
        <v>66</v>
      </c>
      <c r="E718" t="s">
        <v>88</v>
      </c>
      <c r="F718">
        <v>10</v>
      </c>
      <c r="G718">
        <v>37</v>
      </c>
    </row>
    <row r="719" spans="1:7" x14ac:dyDescent="0.25">
      <c r="A719" t="str">
        <f t="shared" si="11"/>
        <v>2011_rs_14_NYG_DAL</v>
      </c>
      <c r="B719">
        <v>2011</v>
      </c>
      <c r="C719">
        <v>14</v>
      </c>
      <c r="D719" t="s">
        <v>83</v>
      </c>
      <c r="E719" t="s">
        <v>71</v>
      </c>
      <c r="F719">
        <v>37</v>
      </c>
      <c r="G719">
        <v>34</v>
      </c>
    </row>
    <row r="720" spans="1:7" x14ac:dyDescent="0.25">
      <c r="A720" t="str">
        <f t="shared" si="11"/>
        <v>2011_rs_14_CLE_PIT</v>
      </c>
      <c r="B720">
        <v>2011</v>
      </c>
      <c r="C720">
        <v>14</v>
      </c>
      <c r="D720" t="s">
        <v>70</v>
      </c>
      <c r="E720" t="s">
        <v>87</v>
      </c>
      <c r="F720">
        <v>3</v>
      </c>
      <c r="G720">
        <v>14</v>
      </c>
    </row>
    <row r="721" spans="1:7" x14ac:dyDescent="0.25">
      <c r="A721" t="str">
        <f t="shared" si="11"/>
        <v>2011_rs_14_STL_SEA</v>
      </c>
      <c r="B721">
        <v>2011</v>
      </c>
      <c r="C721">
        <v>14</v>
      </c>
      <c r="D721" t="s">
        <v>91</v>
      </c>
      <c r="E721" t="s">
        <v>89</v>
      </c>
      <c r="F721">
        <v>13</v>
      </c>
      <c r="G721">
        <v>30</v>
      </c>
    </row>
    <row r="722" spans="1:7" x14ac:dyDescent="0.25">
      <c r="A722" t="str">
        <f t="shared" si="11"/>
        <v>2011_rs_15_MIA_BUF</v>
      </c>
      <c r="B722">
        <v>2011</v>
      </c>
      <c r="C722">
        <v>15</v>
      </c>
      <c r="D722" t="s">
        <v>79</v>
      </c>
      <c r="E722" t="s">
        <v>66</v>
      </c>
      <c r="F722">
        <v>30</v>
      </c>
      <c r="G722">
        <v>23</v>
      </c>
    </row>
    <row r="723" spans="1:7" x14ac:dyDescent="0.25">
      <c r="A723" t="str">
        <f t="shared" si="11"/>
        <v>2011_rs_15_SEA_CHI</v>
      </c>
      <c r="B723">
        <v>2011</v>
      </c>
      <c r="C723">
        <v>15</v>
      </c>
      <c r="D723" t="s">
        <v>89</v>
      </c>
      <c r="E723" t="s">
        <v>68</v>
      </c>
      <c r="F723">
        <v>38</v>
      </c>
      <c r="G723">
        <v>14</v>
      </c>
    </row>
    <row r="724" spans="1:7" x14ac:dyDescent="0.25">
      <c r="A724" t="str">
        <f t="shared" si="11"/>
        <v>2011_rs_15_CAR_HOU</v>
      </c>
      <c r="B724">
        <v>2011</v>
      </c>
      <c r="C724">
        <v>15</v>
      </c>
      <c r="D724" t="s">
        <v>67</v>
      </c>
      <c r="E724" t="s">
        <v>75</v>
      </c>
      <c r="F724">
        <v>28</v>
      </c>
      <c r="G724">
        <v>13</v>
      </c>
    </row>
    <row r="725" spans="1:7" x14ac:dyDescent="0.25">
      <c r="A725" t="str">
        <f t="shared" si="11"/>
        <v>2011_rs_15_TEN_IND</v>
      </c>
      <c r="B725">
        <v>2011</v>
      </c>
      <c r="C725">
        <v>15</v>
      </c>
      <c r="D725" t="s">
        <v>93</v>
      </c>
      <c r="E725" t="s">
        <v>76</v>
      </c>
      <c r="F725">
        <v>13</v>
      </c>
      <c r="G725">
        <v>27</v>
      </c>
    </row>
    <row r="726" spans="1:7" x14ac:dyDescent="0.25">
      <c r="A726" t="str">
        <f t="shared" si="11"/>
        <v>2011_rs_15_GB_KC</v>
      </c>
      <c r="B726">
        <v>2011</v>
      </c>
      <c r="C726">
        <v>15</v>
      </c>
      <c r="D726" t="s">
        <v>74</v>
      </c>
      <c r="E726" t="s">
        <v>78</v>
      </c>
      <c r="F726">
        <v>14</v>
      </c>
      <c r="G726">
        <v>19</v>
      </c>
    </row>
    <row r="727" spans="1:7" x14ac:dyDescent="0.25">
      <c r="A727" t="str">
        <f t="shared" si="11"/>
        <v>2011_rs_15_NO_MIN</v>
      </c>
      <c r="B727">
        <v>2011</v>
      </c>
      <c r="C727">
        <v>15</v>
      </c>
      <c r="D727" t="s">
        <v>82</v>
      </c>
      <c r="E727" t="s">
        <v>80</v>
      </c>
      <c r="F727">
        <v>42</v>
      </c>
      <c r="G727">
        <v>20</v>
      </c>
    </row>
    <row r="728" spans="1:7" x14ac:dyDescent="0.25">
      <c r="A728" t="str">
        <f t="shared" si="11"/>
        <v>2011_rs_15_WAS_NYG</v>
      </c>
      <c r="B728">
        <v>2011</v>
      </c>
      <c r="C728">
        <v>15</v>
      </c>
      <c r="D728" t="s">
        <v>94</v>
      </c>
      <c r="E728" t="s">
        <v>83</v>
      </c>
      <c r="F728">
        <v>23</v>
      </c>
      <c r="G728">
        <v>10</v>
      </c>
    </row>
    <row r="729" spans="1:7" x14ac:dyDescent="0.25">
      <c r="A729" t="str">
        <f t="shared" si="11"/>
        <v>2011_rs_15_CIN_STL</v>
      </c>
      <c r="B729">
        <v>2011</v>
      </c>
      <c r="C729">
        <v>15</v>
      </c>
      <c r="D729" t="s">
        <v>69</v>
      </c>
      <c r="E729" t="s">
        <v>91</v>
      </c>
      <c r="F729">
        <v>20</v>
      </c>
      <c r="G729">
        <v>13</v>
      </c>
    </row>
    <row r="730" spans="1:7" x14ac:dyDescent="0.25">
      <c r="A730" t="str">
        <f t="shared" si="11"/>
        <v>2011_rs_15_DET_OAK</v>
      </c>
      <c r="B730">
        <v>2011</v>
      </c>
      <c r="C730">
        <v>15</v>
      </c>
      <c r="D730" t="s">
        <v>73</v>
      </c>
      <c r="E730" t="s">
        <v>85</v>
      </c>
      <c r="F730">
        <v>28</v>
      </c>
      <c r="G730">
        <v>27</v>
      </c>
    </row>
    <row r="731" spans="1:7" x14ac:dyDescent="0.25">
      <c r="A731" t="str">
        <f t="shared" si="11"/>
        <v>2011_rs_15_CLE_ARI</v>
      </c>
      <c r="B731">
        <v>2011</v>
      </c>
      <c r="C731">
        <v>15</v>
      </c>
      <c r="D731" t="s">
        <v>70</v>
      </c>
      <c r="E731" t="s">
        <v>64</v>
      </c>
      <c r="F731">
        <v>17</v>
      </c>
      <c r="G731">
        <v>20</v>
      </c>
    </row>
    <row r="732" spans="1:7" x14ac:dyDescent="0.25">
      <c r="A732" t="str">
        <f t="shared" si="11"/>
        <v>2011_rs_15_NE_DEN</v>
      </c>
      <c r="B732">
        <v>2011</v>
      </c>
      <c r="C732">
        <v>15</v>
      </c>
      <c r="D732" t="s">
        <v>81</v>
      </c>
      <c r="E732" t="s">
        <v>72</v>
      </c>
      <c r="F732">
        <v>41</v>
      </c>
      <c r="G732">
        <v>23</v>
      </c>
    </row>
    <row r="733" spans="1:7" x14ac:dyDescent="0.25">
      <c r="A733" t="str">
        <f t="shared" si="11"/>
        <v>2011_rs_15_NYJ_PHI</v>
      </c>
      <c r="B733">
        <v>2011</v>
      </c>
      <c r="C733">
        <v>15</v>
      </c>
      <c r="D733" t="s">
        <v>84</v>
      </c>
      <c r="E733" t="s">
        <v>86</v>
      </c>
      <c r="F733">
        <v>19</v>
      </c>
      <c r="G733">
        <v>45</v>
      </c>
    </row>
    <row r="734" spans="1:7" x14ac:dyDescent="0.25">
      <c r="A734" t="str">
        <f t="shared" si="11"/>
        <v>2011_rs_15_JAX_ATL</v>
      </c>
      <c r="B734">
        <v>2011</v>
      </c>
      <c r="C734">
        <v>15</v>
      </c>
      <c r="D734" t="s">
        <v>77</v>
      </c>
      <c r="E734" t="s">
        <v>20</v>
      </c>
      <c r="F734">
        <v>14</v>
      </c>
      <c r="G734">
        <v>41</v>
      </c>
    </row>
    <row r="735" spans="1:7" x14ac:dyDescent="0.25">
      <c r="A735" t="str">
        <f t="shared" si="11"/>
        <v>2011_rs_15_BAL_SD</v>
      </c>
      <c r="B735">
        <v>2011</v>
      </c>
      <c r="C735">
        <v>15</v>
      </c>
      <c r="D735" t="s">
        <v>65</v>
      </c>
      <c r="E735" t="s">
        <v>88</v>
      </c>
      <c r="F735">
        <v>14</v>
      </c>
      <c r="G735">
        <v>34</v>
      </c>
    </row>
    <row r="736" spans="1:7" x14ac:dyDescent="0.25">
      <c r="A736" t="str">
        <f t="shared" si="11"/>
        <v>2011_rs_15_DAL_TB</v>
      </c>
      <c r="B736">
        <v>2011</v>
      </c>
      <c r="C736">
        <v>15</v>
      </c>
      <c r="D736" t="s">
        <v>71</v>
      </c>
      <c r="E736" t="s">
        <v>92</v>
      </c>
      <c r="F736">
        <v>31</v>
      </c>
      <c r="G736">
        <v>15</v>
      </c>
    </row>
    <row r="737" spans="1:7" x14ac:dyDescent="0.25">
      <c r="A737" t="str">
        <f t="shared" si="11"/>
        <v>2011_rs_15_PIT_SF</v>
      </c>
      <c r="B737">
        <v>2011</v>
      </c>
      <c r="C737">
        <v>15</v>
      </c>
      <c r="D737" t="s">
        <v>87</v>
      </c>
      <c r="E737" t="s">
        <v>90</v>
      </c>
      <c r="F737">
        <v>3</v>
      </c>
      <c r="G737">
        <v>20</v>
      </c>
    </row>
    <row r="738" spans="1:7" x14ac:dyDescent="0.25">
      <c r="A738" t="str">
        <f t="shared" si="11"/>
        <v>2011_rs_16_CLE_BAL</v>
      </c>
      <c r="B738">
        <v>2011</v>
      </c>
      <c r="C738">
        <v>16</v>
      </c>
      <c r="D738" t="s">
        <v>70</v>
      </c>
      <c r="E738" t="s">
        <v>65</v>
      </c>
      <c r="F738">
        <v>14</v>
      </c>
      <c r="G738">
        <v>20</v>
      </c>
    </row>
    <row r="739" spans="1:7" x14ac:dyDescent="0.25">
      <c r="A739" t="str">
        <f t="shared" si="11"/>
        <v>2011_rs_16_DEN_BUF</v>
      </c>
      <c r="B739">
        <v>2011</v>
      </c>
      <c r="C739">
        <v>16</v>
      </c>
      <c r="D739" t="s">
        <v>72</v>
      </c>
      <c r="E739" t="s">
        <v>66</v>
      </c>
      <c r="F739">
        <v>14</v>
      </c>
      <c r="G739">
        <v>40</v>
      </c>
    </row>
    <row r="740" spans="1:7" x14ac:dyDescent="0.25">
      <c r="A740" t="str">
        <f t="shared" si="11"/>
        <v>2011_rs_16_TB_CAR</v>
      </c>
      <c r="B740">
        <v>2011</v>
      </c>
      <c r="C740">
        <v>16</v>
      </c>
      <c r="D740" t="s">
        <v>92</v>
      </c>
      <c r="E740" t="s">
        <v>67</v>
      </c>
      <c r="F740">
        <v>16</v>
      </c>
      <c r="G740">
        <v>48</v>
      </c>
    </row>
    <row r="741" spans="1:7" x14ac:dyDescent="0.25">
      <c r="A741" t="str">
        <f t="shared" si="11"/>
        <v>2011_rs_16_ARI_CIN</v>
      </c>
      <c r="B741">
        <v>2011</v>
      </c>
      <c r="C741">
        <v>16</v>
      </c>
      <c r="D741" t="s">
        <v>64</v>
      </c>
      <c r="E741" t="s">
        <v>69</v>
      </c>
      <c r="F741">
        <v>16</v>
      </c>
      <c r="G741">
        <v>23</v>
      </c>
    </row>
    <row r="742" spans="1:7" x14ac:dyDescent="0.25">
      <c r="A742" t="str">
        <f t="shared" si="11"/>
        <v>2011_rs_16_OAK_KC</v>
      </c>
      <c r="B742">
        <v>2011</v>
      </c>
      <c r="C742">
        <v>16</v>
      </c>
      <c r="D742" t="s">
        <v>85</v>
      </c>
      <c r="E742" t="s">
        <v>78</v>
      </c>
      <c r="F742">
        <v>16</v>
      </c>
      <c r="G742">
        <v>13</v>
      </c>
    </row>
    <row r="743" spans="1:7" x14ac:dyDescent="0.25">
      <c r="A743" t="str">
        <f t="shared" si="11"/>
        <v>2011_rs_16_MIA_NE</v>
      </c>
      <c r="B743">
        <v>2011</v>
      </c>
      <c r="C743">
        <v>16</v>
      </c>
      <c r="D743" t="s">
        <v>79</v>
      </c>
      <c r="E743" t="s">
        <v>81</v>
      </c>
      <c r="F743">
        <v>24</v>
      </c>
      <c r="G743">
        <v>27</v>
      </c>
    </row>
    <row r="744" spans="1:7" x14ac:dyDescent="0.25">
      <c r="A744" t="str">
        <f t="shared" si="11"/>
        <v>2011_rs_16_NYG_NYJ</v>
      </c>
      <c r="B744">
        <v>2011</v>
      </c>
      <c r="C744">
        <v>16</v>
      </c>
      <c r="D744" t="s">
        <v>83</v>
      </c>
      <c r="E744" t="s">
        <v>84</v>
      </c>
      <c r="F744">
        <v>29</v>
      </c>
      <c r="G744">
        <v>14</v>
      </c>
    </row>
    <row r="745" spans="1:7" x14ac:dyDescent="0.25">
      <c r="A745" t="str">
        <f t="shared" si="11"/>
        <v>2011_rs_16_STL_PIT</v>
      </c>
      <c r="B745">
        <v>2011</v>
      </c>
      <c r="C745">
        <v>16</v>
      </c>
      <c r="D745" t="s">
        <v>91</v>
      </c>
      <c r="E745" t="s">
        <v>87</v>
      </c>
      <c r="F745">
        <v>0</v>
      </c>
      <c r="G745">
        <v>27</v>
      </c>
    </row>
    <row r="746" spans="1:7" x14ac:dyDescent="0.25">
      <c r="A746" t="str">
        <f t="shared" si="11"/>
        <v>2011_rs_16_JAX_TEN</v>
      </c>
      <c r="B746">
        <v>2011</v>
      </c>
      <c r="C746">
        <v>16</v>
      </c>
      <c r="D746" t="s">
        <v>77</v>
      </c>
      <c r="E746" t="s">
        <v>93</v>
      </c>
      <c r="F746">
        <v>17</v>
      </c>
      <c r="G746">
        <v>23</v>
      </c>
    </row>
    <row r="747" spans="1:7" x14ac:dyDescent="0.25">
      <c r="A747" t="str">
        <f t="shared" si="11"/>
        <v>2011_rs_16_MIN_WAS</v>
      </c>
      <c r="B747">
        <v>2011</v>
      </c>
      <c r="C747">
        <v>16</v>
      </c>
      <c r="D747" t="s">
        <v>80</v>
      </c>
      <c r="E747" t="s">
        <v>94</v>
      </c>
      <c r="F747">
        <v>33</v>
      </c>
      <c r="G747">
        <v>26</v>
      </c>
    </row>
    <row r="748" spans="1:7" x14ac:dyDescent="0.25">
      <c r="A748" t="str">
        <f t="shared" si="11"/>
        <v>2011_rs_16_SD_DET</v>
      </c>
      <c r="B748">
        <v>2011</v>
      </c>
      <c r="C748">
        <v>16</v>
      </c>
      <c r="D748" t="s">
        <v>88</v>
      </c>
      <c r="E748" t="s">
        <v>73</v>
      </c>
      <c r="F748">
        <v>10</v>
      </c>
      <c r="G748">
        <v>38</v>
      </c>
    </row>
    <row r="749" spans="1:7" x14ac:dyDescent="0.25">
      <c r="A749" t="str">
        <f t="shared" si="11"/>
        <v>2011_rs_16_PHI_DAL</v>
      </c>
      <c r="B749">
        <v>2011</v>
      </c>
      <c r="C749">
        <v>16</v>
      </c>
      <c r="D749" t="s">
        <v>86</v>
      </c>
      <c r="E749" t="s">
        <v>71</v>
      </c>
      <c r="F749">
        <v>20</v>
      </c>
      <c r="G749">
        <v>7</v>
      </c>
    </row>
    <row r="750" spans="1:7" x14ac:dyDescent="0.25">
      <c r="A750" t="str">
        <f t="shared" si="11"/>
        <v>2011_rs_16_SF_SEA</v>
      </c>
      <c r="B750">
        <v>2011</v>
      </c>
      <c r="C750">
        <v>16</v>
      </c>
      <c r="D750" t="s">
        <v>90</v>
      </c>
      <c r="E750" t="s">
        <v>89</v>
      </c>
      <c r="F750">
        <v>19</v>
      </c>
      <c r="G750">
        <v>17</v>
      </c>
    </row>
    <row r="751" spans="1:7" x14ac:dyDescent="0.25">
      <c r="A751" t="str">
        <f t="shared" si="11"/>
        <v>2011_rs_16_CHI_GB</v>
      </c>
      <c r="B751">
        <v>2011</v>
      </c>
      <c r="C751">
        <v>16</v>
      </c>
      <c r="D751" t="s">
        <v>68</v>
      </c>
      <c r="E751" t="s">
        <v>74</v>
      </c>
      <c r="F751">
        <v>21</v>
      </c>
      <c r="G751">
        <v>35</v>
      </c>
    </row>
    <row r="752" spans="1:7" x14ac:dyDescent="0.25">
      <c r="A752" t="str">
        <f t="shared" si="11"/>
        <v>2011_rs_16_HOU_IND</v>
      </c>
      <c r="B752">
        <v>2011</v>
      </c>
      <c r="C752">
        <v>16</v>
      </c>
      <c r="D752" t="s">
        <v>75</v>
      </c>
      <c r="E752" t="s">
        <v>76</v>
      </c>
      <c r="F752">
        <v>16</v>
      </c>
      <c r="G752">
        <v>19</v>
      </c>
    </row>
    <row r="753" spans="1:7" x14ac:dyDescent="0.25">
      <c r="A753" t="str">
        <f t="shared" si="11"/>
        <v>2011_rs_16_ATL_NO</v>
      </c>
      <c r="B753">
        <v>2011</v>
      </c>
      <c r="C753">
        <v>16</v>
      </c>
      <c r="D753" t="s">
        <v>20</v>
      </c>
      <c r="E753" t="s">
        <v>82</v>
      </c>
      <c r="F753">
        <v>16</v>
      </c>
      <c r="G753">
        <v>45</v>
      </c>
    </row>
    <row r="754" spans="1:7" x14ac:dyDescent="0.25">
      <c r="A754" t="str">
        <f t="shared" si="11"/>
        <v>2011_rs_17_DET_GB</v>
      </c>
      <c r="B754">
        <v>2011</v>
      </c>
      <c r="C754">
        <v>17</v>
      </c>
      <c r="D754" t="s">
        <v>73</v>
      </c>
      <c r="E754" t="s">
        <v>74</v>
      </c>
      <c r="F754">
        <v>41</v>
      </c>
      <c r="G754">
        <v>45</v>
      </c>
    </row>
    <row r="755" spans="1:7" x14ac:dyDescent="0.25">
      <c r="A755" t="str">
        <f t="shared" si="11"/>
        <v>2011_rs_17_TEN_HOU</v>
      </c>
      <c r="B755">
        <v>2011</v>
      </c>
      <c r="C755">
        <v>17</v>
      </c>
      <c r="D755" t="s">
        <v>93</v>
      </c>
      <c r="E755" t="s">
        <v>75</v>
      </c>
      <c r="F755">
        <v>23</v>
      </c>
      <c r="G755">
        <v>22</v>
      </c>
    </row>
    <row r="756" spans="1:7" x14ac:dyDescent="0.25">
      <c r="A756" t="str">
        <f t="shared" si="11"/>
        <v>2011_rs_17_IND_JAX</v>
      </c>
      <c r="B756">
        <v>2011</v>
      </c>
      <c r="C756">
        <v>17</v>
      </c>
      <c r="D756" t="s">
        <v>76</v>
      </c>
      <c r="E756" t="s">
        <v>77</v>
      </c>
      <c r="F756">
        <v>13</v>
      </c>
      <c r="G756">
        <v>19</v>
      </c>
    </row>
    <row r="757" spans="1:7" x14ac:dyDescent="0.25">
      <c r="A757" t="str">
        <f t="shared" si="11"/>
        <v>2011_rs_17_NYJ_MIA</v>
      </c>
      <c r="B757">
        <v>2011</v>
      </c>
      <c r="C757">
        <v>17</v>
      </c>
      <c r="D757" t="s">
        <v>84</v>
      </c>
      <c r="E757" t="s">
        <v>79</v>
      </c>
      <c r="F757">
        <v>17</v>
      </c>
      <c r="G757">
        <v>19</v>
      </c>
    </row>
    <row r="758" spans="1:7" x14ac:dyDescent="0.25">
      <c r="A758" t="str">
        <f t="shared" si="11"/>
        <v>2011_rs_17_CHI_MIN</v>
      </c>
      <c r="B758">
        <v>2011</v>
      </c>
      <c r="C758">
        <v>17</v>
      </c>
      <c r="D758" t="s">
        <v>68</v>
      </c>
      <c r="E758" t="s">
        <v>80</v>
      </c>
      <c r="F758">
        <v>17</v>
      </c>
      <c r="G758">
        <v>13</v>
      </c>
    </row>
    <row r="759" spans="1:7" x14ac:dyDescent="0.25">
      <c r="A759" t="str">
        <f t="shared" si="11"/>
        <v>2011_rs_17_BUF_NE</v>
      </c>
      <c r="B759">
        <v>2011</v>
      </c>
      <c r="C759">
        <v>17</v>
      </c>
      <c r="D759" t="s">
        <v>66</v>
      </c>
      <c r="E759" t="s">
        <v>81</v>
      </c>
      <c r="F759">
        <v>21</v>
      </c>
      <c r="G759">
        <v>49</v>
      </c>
    </row>
    <row r="760" spans="1:7" x14ac:dyDescent="0.25">
      <c r="A760" t="str">
        <f t="shared" si="11"/>
        <v>2011_rs_17_CAR_NO</v>
      </c>
      <c r="B760">
        <v>2011</v>
      </c>
      <c r="C760">
        <v>17</v>
      </c>
      <c r="D760" t="s">
        <v>67</v>
      </c>
      <c r="E760" t="s">
        <v>82</v>
      </c>
      <c r="F760">
        <v>17</v>
      </c>
      <c r="G760">
        <v>45</v>
      </c>
    </row>
    <row r="761" spans="1:7" x14ac:dyDescent="0.25">
      <c r="A761" t="str">
        <f t="shared" si="11"/>
        <v>2011_rs_17_WAS_PHI</v>
      </c>
      <c r="B761">
        <v>2011</v>
      </c>
      <c r="C761">
        <v>17</v>
      </c>
      <c r="D761" t="s">
        <v>94</v>
      </c>
      <c r="E761" t="s">
        <v>86</v>
      </c>
      <c r="F761">
        <v>10</v>
      </c>
      <c r="G761">
        <v>34</v>
      </c>
    </row>
    <row r="762" spans="1:7" x14ac:dyDescent="0.25">
      <c r="A762" t="str">
        <f t="shared" si="11"/>
        <v>2011_rs_17_SF_STL</v>
      </c>
      <c r="B762">
        <v>2011</v>
      </c>
      <c r="C762">
        <v>17</v>
      </c>
      <c r="D762" t="s">
        <v>90</v>
      </c>
      <c r="E762" t="s">
        <v>91</v>
      </c>
      <c r="F762">
        <v>34</v>
      </c>
      <c r="G762">
        <v>27</v>
      </c>
    </row>
    <row r="763" spans="1:7" x14ac:dyDescent="0.25">
      <c r="A763" t="str">
        <f t="shared" si="11"/>
        <v>2011_rs_17_SEA_ARI</v>
      </c>
      <c r="B763">
        <v>2011</v>
      </c>
      <c r="C763">
        <v>17</v>
      </c>
      <c r="D763" t="s">
        <v>89</v>
      </c>
      <c r="E763" t="s">
        <v>64</v>
      </c>
      <c r="F763">
        <v>20</v>
      </c>
      <c r="G763">
        <v>23</v>
      </c>
    </row>
    <row r="764" spans="1:7" x14ac:dyDescent="0.25">
      <c r="A764" t="str">
        <f t="shared" si="11"/>
        <v>2011_rs_17_TB_ATL</v>
      </c>
      <c r="B764">
        <v>2011</v>
      </c>
      <c r="C764">
        <v>17</v>
      </c>
      <c r="D764" t="s">
        <v>92</v>
      </c>
      <c r="E764" t="s">
        <v>20</v>
      </c>
      <c r="F764">
        <v>24</v>
      </c>
      <c r="G764">
        <v>45</v>
      </c>
    </row>
    <row r="765" spans="1:7" x14ac:dyDescent="0.25">
      <c r="A765" t="str">
        <f t="shared" si="11"/>
        <v>2011_rs_17_BAL_CIN</v>
      </c>
      <c r="B765">
        <v>2011</v>
      </c>
      <c r="C765">
        <v>17</v>
      </c>
      <c r="D765" t="s">
        <v>65</v>
      </c>
      <c r="E765" t="s">
        <v>69</v>
      </c>
      <c r="F765">
        <v>24</v>
      </c>
      <c r="G765">
        <v>16</v>
      </c>
    </row>
    <row r="766" spans="1:7" x14ac:dyDescent="0.25">
      <c r="A766" t="str">
        <f t="shared" si="11"/>
        <v>2011_rs_17_PIT_CLE</v>
      </c>
      <c r="B766">
        <v>2011</v>
      </c>
      <c r="C766">
        <v>17</v>
      </c>
      <c r="D766" t="s">
        <v>87</v>
      </c>
      <c r="E766" t="s">
        <v>70</v>
      </c>
      <c r="F766">
        <v>13</v>
      </c>
      <c r="G766">
        <v>9</v>
      </c>
    </row>
    <row r="767" spans="1:7" x14ac:dyDescent="0.25">
      <c r="A767" t="str">
        <f t="shared" si="11"/>
        <v>2011_rs_17_KC_DEN</v>
      </c>
      <c r="B767">
        <v>2011</v>
      </c>
      <c r="C767">
        <v>17</v>
      </c>
      <c r="D767" t="s">
        <v>78</v>
      </c>
      <c r="E767" t="s">
        <v>72</v>
      </c>
      <c r="F767">
        <v>7</v>
      </c>
      <c r="G767">
        <v>3</v>
      </c>
    </row>
    <row r="768" spans="1:7" x14ac:dyDescent="0.25">
      <c r="A768" t="str">
        <f t="shared" si="11"/>
        <v>2011_rs_17_SD_OAK</v>
      </c>
      <c r="B768">
        <v>2011</v>
      </c>
      <c r="C768">
        <v>17</v>
      </c>
      <c r="D768" t="s">
        <v>88</v>
      </c>
      <c r="E768" t="s">
        <v>85</v>
      </c>
      <c r="F768">
        <v>38</v>
      </c>
      <c r="G768">
        <v>26</v>
      </c>
    </row>
    <row r="769" spans="1:7" x14ac:dyDescent="0.25">
      <c r="A769" t="str">
        <f t="shared" si="11"/>
        <v>2011_rs_17_DAL_NYG</v>
      </c>
      <c r="B769">
        <v>2011</v>
      </c>
      <c r="C769">
        <v>17</v>
      </c>
      <c r="D769" t="s">
        <v>71</v>
      </c>
      <c r="E769" t="s">
        <v>83</v>
      </c>
      <c r="F769">
        <v>14</v>
      </c>
      <c r="G769">
        <v>31</v>
      </c>
    </row>
    <row r="770" spans="1:7" x14ac:dyDescent="0.25">
      <c r="A770" t="str">
        <f t="shared" ref="A770:A833" si="12">CONCATENATE(B770,"_rs_",C770,"_",D770,"_",E770)</f>
        <v>2012_rs_1_IND_CHI</v>
      </c>
      <c r="B770">
        <v>2012</v>
      </c>
      <c r="C770">
        <v>1</v>
      </c>
      <c r="D770" t="s">
        <v>76</v>
      </c>
      <c r="E770" t="s">
        <v>68</v>
      </c>
      <c r="F770">
        <v>21</v>
      </c>
      <c r="G770">
        <v>41</v>
      </c>
    </row>
    <row r="771" spans="1:7" x14ac:dyDescent="0.25">
      <c r="A771" t="str">
        <f t="shared" si="12"/>
        <v>2012_rs_1_PHI_CLE</v>
      </c>
      <c r="B771">
        <v>2012</v>
      </c>
      <c r="C771">
        <v>1</v>
      </c>
      <c r="D771" t="s">
        <v>86</v>
      </c>
      <c r="E771" t="s">
        <v>70</v>
      </c>
      <c r="F771">
        <v>17</v>
      </c>
      <c r="G771">
        <v>16</v>
      </c>
    </row>
    <row r="772" spans="1:7" x14ac:dyDescent="0.25">
      <c r="A772" t="str">
        <f t="shared" si="12"/>
        <v>2012_rs_1_STL_DET</v>
      </c>
      <c r="B772">
        <v>2012</v>
      </c>
      <c r="C772">
        <v>1</v>
      </c>
      <c r="D772" t="s">
        <v>91</v>
      </c>
      <c r="E772" t="s">
        <v>73</v>
      </c>
      <c r="F772">
        <v>23</v>
      </c>
      <c r="G772">
        <v>27</v>
      </c>
    </row>
    <row r="773" spans="1:7" x14ac:dyDescent="0.25">
      <c r="A773" t="str">
        <f t="shared" si="12"/>
        <v>2012_rs_1_MIA_HOU</v>
      </c>
      <c r="B773">
        <v>2012</v>
      </c>
      <c r="C773">
        <v>1</v>
      </c>
      <c r="D773" t="s">
        <v>79</v>
      </c>
      <c r="E773" t="s">
        <v>75</v>
      </c>
      <c r="F773">
        <v>10</v>
      </c>
      <c r="G773">
        <v>30</v>
      </c>
    </row>
    <row r="774" spans="1:7" x14ac:dyDescent="0.25">
      <c r="A774" t="str">
        <f t="shared" si="12"/>
        <v>2012_rs_1_ATL_KC</v>
      </c>
      <c r="B774">
        <v>2012</v>
      </c>
      <c r="C774">
        <v>1</v>
      </c>
      <c r="D774" t="s">
        <v>20</v>
      </c>
      <c r="E774" t="s">
        <v>78</v>
      </c>
      <c r="F774">
        <v>40</v>
      </c>
      <c r="G774">
        <v>24</v>
      </c>
    </row>
    <row r="775" spans="1:7" x14ac:dyDescent="0.25">
      <c r="A775" t="str">
        <f t="shared" si="12"/>
        <v>2012_rs_1_JAX_MIN</v>
      </c>
      <c r="B775">
        <v>2012</v>
      </c>
      <c r="C775">
        <v>1</v>
      </c>
      <c r="D775" t="s">
        <v>77</v>
      </c>
      <c r="E775" t="s">
        <v>80</v>
      </c>
      <c r="F775">
        <v>23</v>
      </c>
      <c r="G775">
        <v>26</v>
      </c>
    </row>
    <row r="776" spans="1:7" x14ac:dyDescent="0.25">
      <c r="A776" t="str">
        <f t="shared" si="12"/>
        <v>2012_rs_1_WAS_NO</v>
      </c>
      <c r="B776">
        <v>2012</v>
      </c>
      <c r="C776">
        <v>1</v>
      </c>
      <c r="D776" t="s">
        <v>94</v>
      </c>
      <c r="E776" t="s">
        <v>82</v>
      </c>
      <c r="F776">
        <v>40</v>
      </c>
      <c r="G776">
        <v>32</v>
      </c>
    </row>
    <row r="777" spans="1:7" x14ac:dyDescent="0.25">
      <c r="A777" t="str">
        <f t="shared" si="12"/>
        <v>2012_rs_1_BUF_NYJ</v>
      </c>
      <c r="B777">
        <v>2012</v>
      </c>
      <c r="C777">
        <v>1</v>
      </c>
      <c r="D777" t="s">
        <v>66</v>
      </c>
      <c r="E777" t="s">
        <v>84</v>
      </c>
      <c r="F777">
        <v>28</v>
      </c>
      <c r="G777">
        <v>48</v>
      </c>
    </row>
    <row r="778" spans="1:7" x14ac:dyDescent="0.25">
      <c r="A778" t="str">
        <f t="shared" si="12"/>
        <v>2012_rs_1_NE_TEN</v>
      </c>
      <c r="B778">
        <v>2012</v>
      </c>
      <c r="C778">
        <v>1</v>
      </c>
      <c r="D778" t="s">
        <v>81</v>
      </c>
      <c r="E778" t="s">
        <v>93</v>
      </c>
      <c r="F778">
        <v>34</v>
      </c>
      <c r="G778">
        <v>13</v>
      </c>
    </row>
    <row r="779" spans="1:7" x14ac:dyDescent="0.25">
      <c r="A779" t="str">
        <f t="shared" si="12"/>
        <v>2012_rs_1_SEA_ARI</v>
      </c>
      <c r="B779">
        <v>2012</v>
      </c>
      <c r="C779">
        <v>1</v>
      </c>
      <c r="D779" t="s">
        <v>89</v>
      </c>
      <c r="E779" t="s">
        <v>64</v>
      </c>
      <c r="F779">
        <v>16</v>
      </c>
      <c r="G779">
        <v>20</v>
      </c>
    </row>
    <row r="780" spans="1:7" x14ac:dyDescent="0.25">
      <c r="A780" t="str">
        <f t="shared" si="12"/>
        <v>2012_rs_1_SF_GB</v>
      </c>
      <c r="B780">
        <v>2012</v>
      </c>
      <c r="C780">
        <v>1</v>
      </c>
      <c r="D780" t="s">
        <v>90</v>
      </c>
      <c r="E780" t="s">
        <v>74</v>
      </c>
      <c r="F780">
        <v>30</v>
      </c>
      <c r="G780">
        <v>22</v>
      </c>
    </row>
    <row r="781" spans="1:7" x14ac:dyDescent="0.25">
      <c r="A781" t="str">
        <f t="shared" si="12"/>
        <v>2012_rs_1_CAR_TB</v>
      </c>
      <c r="B781">
        <v>2012</v>
      </c>
      <c r="C781">
        <v>1</v>
      </c>
      <c r="D781" t="s">
        <v>67</v>
      </c>
      <c r="E781" t="s">
        <v>92</v>
      </c>
      <c r="F781">
        <v>10</v>
      </c>
      <c r="G781">
        <v>16</v>
      </c>
    </row>
    <row r="782" spans="1:7" x14ac:dyDescent="0.25">
      <c r="A782" t="str">
        <f t="shared" si="12"/>
        <v>2012_rs_1_CIN_BAL</v>
      </c>
      <c r="B782">
        <v>2012</v>
      </c>
      <c r="C782">
        <v>1</v>
      </c>
      <c r="D782" t="s">
        <v>69</v>
      </c>
      <c r="E782" t="s">
        <v>65</v>
      </c>
      <c r="F782">
        <v>13</v>
      </c>
      <c r="G782">
        <v>44</v>
      </c>
    </row>
    <row r="783" spans="1:7" x14ac:dyDescent="0.25">
      <c r="A783" t="str">
        <f t="shared" si="12"/>
        <v>2012_rs_1_PIT_DEN</v>
      </c>
      <c r="B783">
        <v>2012</v>
      </c>
      <c r="C783">
        <v>1</v>
      </c>
      <c r="D783" t="s">
        <v>87</v>
      </c>
      <c r="E783" t="s">
        <v>72</v>
      </c>
      <c r="F783">
        <v>19</v>
      </c>
      <c r="G783">
        <v>31</v>
      </c>
    </row>
    <row r="784" spans="1:7" x14ac:dyDescent="0.25">
      <c r="A784" t="str">
        <f t="shared" si="12"/>
        <v>2012_rs_1_DAL_NYG</v>
      </c>
      <c r="B784">
        <v>2012</v>
      </c>
      <c r="C784">
        <v>1</v>
      </c>
      <c r="D784" t="s">
        <v>71</v>
      </c>
      <c r="E784" t="s">
        <v>83</v>
      </c>
      <c r="F784">
        <v>24</v>
      </c>
      <c r="G784">
        <v>17</v>
      </c>
    </row>
    <row r="785" spans="1:7" x14ac:dyDescent="0.25">
      <c r="A785" t="str">
        <f t="shared" si="12"/>
        <v>2012_rs_1_SD_OAK</v>
      </c>
      <c r="B785">
        <v>2012</v>
      </c>
      <c r="C785">
        <v>1</v>
      </c>
      <c r="D785" t="s">
        <v>88</v>
      </c>
      <c r="E785" t="s">
        <v>85</v>
      </c>
      <c r="F785">
        <v>22</v>
      </c>
      <c r="G785">
        <v>14</v>
      </c>
    </row>
    <row r="786" spans="1:7" x14ac:dyDescent="0.25">
      <c r="A786" t="str">
        <f t="shared" si="12"/>
        <v>2012_rs_2_KC_BUF</v>
      </c>
      <c r="B786">
        <v>2012</v>
      </c>
      <c r="C786">
        <v>2</v>
      </c>
      <c r="D786" t="s">
        <v>78</v>
      </c>
      <c r="E786" t="s">
        <v>66</v>
      </c>
      <c r="F786">
        <v>17</v>
      </c>
      <c r="G786">
        <v>35</v>
      </c>
    </row>
    <row r="787" spans="1:7" x14ac:dyDescent="0.25">
      <c r="A787" t="str">
        <f t="shared" si="12"/>
        <v>2012_rs_2_NO_CAR</v>
      </c>
      <c r="B787">
        <v>2012</v>
      </c>
      <c r="C787">
        <v>2</v>
      </c>
      <c r="D787" t="s">
        <v>82</v>
      </c>
      <c r="E787" t="s">
        <v>67</v>
      </c>
      <c r="F787">
        <v>27</v>
      </c>
      <c r="G787">
        <v>35</v>
      </c>
    </row>
    <row r="788" spans="1:7" x14ac:dyDescent="0.25">
      <c r="A788" t="str">
        <f t="shared" si="12"/>
        <v>2012_rs_2_CLE_CIN</v>
      </c>
      <c r="B788">
        <v>2012</v>
      </c>
      <c r="C788">
        <v>2</v>
      </c>
      <c r="D788" t="s">
        <v>70</v>
      </c>
      <c r="E788" t="s">
        <v>69</v>
      </c>
      <c r="F788">
        <v>27</v>
      </c>
      <c r="G788">
        <v>34</v>
      </c>
    </row>
    <row r="789" spans="1:7" x14ac:dyDescent="0.25">
      <c r="A789" t="str">
        <f t="shared" si="12"/>
        <v>2012_rs_2_MIN_IND</v>
      </c>
      <c r="B789">
        <v>2012</v>
      </c>
      <c r="C789">
        <v>2</v>
      </c>
      <c r="D789" t="s">
        <v>80</v>
      </c>
      <c r="E789" t="s">
        <v>76</v>
      </c>
      <c r="F789">
        <v>20</v>
      </c>
      <c r="G789">
        <v>23</v>
      </c>
    </row>
    <row r="790" spans="1:7" x14ac:dyDescent="0.25">
      <c r="A790" t="str">
        <f t="shared" si="12"/>
        <v>2012_rs_2_HOU_JAX</v>
      </c>
      <c r="B790">
        <v>2012</v>
      </c>
      <c r="C790">
        <v>2</v>
      </c>
      <c r="D790" t="s">
        <v>75</v>
      </c>
      <c r="E790" t="s">
        <v>77</v>
      </c>
      <c r="F790">
        <v>27</v>
      </c>
      <c r="G790">
        <v>7</v>
      </c>
    </row>
    <row r="791" spans="1:7" x14ac:dyDescent="0.25">
      <c r="A791" t="str">
        <f t="shared" si="12"/>
        <v>2012_rs_2_OAK_MIA</v>
      </c>
      <c r="B791">
        <v>2012</v>
      </c>
      <c r="C791">
        <v>2</v>
      </c>
      <c r="D791" t="s">
        <v>85</v>
      </c>
      <c r="E791" t="s">
        <v>79</v>
      </c>
      <c r="F791">
        <v>13</v>
      </c>
      <c r="G791">
        <v>35</v>
      </c>
    </row>
    <row r="792" spans="1:7" x14ac:dyDescent="0.25">
      <c r="A792" t="str">
        <f t="shared" si="12"/>
        <v>2012_rs_2_ARI_NE</v>
      </c>
      <c r="B792">
        <v>2012</v>
      </c>
      <c r="C792">
        <v>2</v>
      </c>
      <c r="D792" t="s">
        <v>64</v>
      </c>
      <c r="E792" t="s">
        <v>81</v>
      </c>
      <c r="F792">
        <v>20</v>
      </c>
      <c r="G792">
        <v>18</v>
      </c>
    </row>
    <row r="793" spans="1:7" x14ac:dyDescent="0.25">
      <c r="A793" t="str">
        <f t="shared" si="12"/>
        <v>2012_rs_2_TB_NYG</v>
      </c>
      <c r="B793">
        <v>2012</v>
      </c>
      <c r="C793">
        <v>2</v>
      </c>
      <c r="D793" t="s">
        <v>92</v>
      </c>
      <c r="E793" t="s">
        <v>83</v>
      </c>
      <c r="F793">
        <v>34</v>
      </c>
      <c r="G793">
        <v>41</v>
      </c>
    </row>
    <row r="794" spans="1:7" x14ac:dyDescent="0.25">
      <c r="A794" t="str">
        <f t="shared" si="12"/>
        <v>2012_rs_2_BAL_PHI</v>
      </c>
      <c r="B794">
        <v>2012</v>
      </c>
      <c r="C794">
        <v>2</v>
      </c>
      <c r="D794" t="s">
        <v>65</v>
      </c>
      <c r="E794" t="s">
        <v>86</v>
      </c>
      <c r="F794">
        <v>23</v>
      </c>
      <c r="G794">
        <v>24</v>
      </c>
    </row>
    <row r="795" spans="1:7" x14ac:dyDescent="0.25">
      <c r="A795" t="str">
        <f t="shared" si="12"/>
        <v>2012_rs_2_DAL_SEA</v>
      </c>
      <c r="B795">
        <v>2012</v>
      </c>
      <c r="C795">
        <v>2</v>
      </c>
      <c r="D795" t="s">
        <v>71</v>
      </c>
      <c r="E795" t="s">
        <v>89</v>
      </c>
      <c r="F795">
        <v>7</v>
      </c>
      <c r="G795">
        <v>27</v>
      </c>
    </row>
    <row r="796" spans="1:7" x14ac:dyDescent="0.25">
      <c r="A796" t="str">
        <f t="shared" si="12"/>
        <v>2012_rs_2_WAS_STL</v>
      </c>
      <c r="B796">
        <v>2012</v>
      </c>
      <c r="C796">
        <v>2</v>
      </c>
      <c r="D796" t="s">
        <v>94</v>
      </c>
      <c r="E796" t="s">
        <v>91</v>
      </c>
      <c r="F796">
        <v>28</v>
      </c>
      <c r="G796">
        <v>31</v>
      </c>
    </row>
    <row r="797" spans="1:7" x14ac:dyDescent="0.25">
      <c r="A797" t="str">
        <f t="shared" si="12"/>
        <v>2012_rs_2_NYJ_PIT</v>
      </c>
      <c r="B797">
        <v>2012</v>
      </c>
      <c r="C797">
        <v>2</v>
      </c>
      <c r="D797" t="s">
        <v>84</v>
      </c>
      <c r="E797" t="s">
        <v>87</v>
      </c>
      <c r="F797">
        <v>10</v>
      </c>
      <c r="G797">
        <v>27</v>
      </c>
    </row>
    <row r="798" spans="1:7" x14ac:dyDescent="0.25">
      <c r="A798" t="str">
        <f t="shared" si="12"/>
        <v>2012_rs_2_TEN_SD</v>
      </c>
      <c r="B798">
        <v>2012</v>
      </c>
      <c r="C798">
        <v>2</v>
      </c>
      <c r="D798" t="s">
        <v>93</v>
      </c>
      <c r="E798" t="s">
        <v>88</v>
      </c>
      <c r="F798">
        <v>10</v>
      </c>
      <c r="G798">
        <v>38</v>
      </c>
    </row>
    <row r="799" spans="1:7" x14ac:dyDescent="0.25">
      <c r="A799" t="str">
        <f t="shared" si="12"/>
        <v>2012_rs_2_CHI_GB</v>
      </c>
      <c r="B799">
        <v>2012</v>
      </c>
      <c r="C799">
        <v>2</v>
      </c>
      <c r="D799" t="s">
        <v>68</v>
      </c>
      <c r="E799" t="s">
        <v>74</v>
      </c>
      <c r="F799">
        <v>10</v>
      </c>
      <c r="G799">
        <v>23</v>
      </c>
    </row>
    <row r="800" spans="1:7" x14ac:dyDescent="0.25">
      <c r="A800" t="str">
        <f t="shared" si="12"/>
        <v>2012_rs_2_DET_SF</v>
      </c>
      <c r="B800">
        <v>2012</v>
      </c>
      <c r="C800">
        <v>2</v>
      </c>
      <c r="D800" t="s">
        <v>73</v>
      </c>
      <c r="E800" t="s">
        <v>90</v>
      </c>
      <c r="F800">
        <v>19</v>
      </c>
      <c r="G800">
        <v>27</v>
      </c>
    </row>
    <row r="801" spans="1:7" x14ac:dyDescent="0.25">
      <c r="A801" t="str">
        <f t="shared" si="12"/>
        <v>2012_rs_2_DEN_ATL</v>
      </c>
      <c r="B801">
        <v>2012</v>
      </c>
      <c r="C801">
        <v>2</v>
      </c>
      <c r="D801" t="s">
        <v>72</v>
      </c>
      <c r="E801" t="s">
        <v>20</v>
      </c>
      <c r="F801">
        <v>21</v>
      </c>
      <c r="G801">
        <v>27</v>
      </c>
    </row>
    <row r="802" spans="1:7" x14ac:dyDescent="0.25">
      <c r="A802" t="str">
        <f t="shared" si="12"/>
        <v>2012_rs_3_STL_CHI</v>
      </c>
      <c r="B802">
        <v>2012</v>
      </c>
      <c r="C802">
        <v>3</v>
      </c>
      <c r="D802" t="s">
        <v>91</v>
      </c>
      <c r="E802" t="s">
        <v>68</v>
      </c>
      <c r="F802">
        <v>6</v>
      </c>
      <c r="G802">
        <v>23</v>
      </c>
    </row>
    <row r="803" spans="1:7" x14ac:dyDescent="0.25">
      <c r="A803" t="str">
        <f t="shared" si="12"/>
        <v>2012_rs_3_BUF_CLE</v>
      </c>
      <c r="B803">
        <v>2012</v>
      </c>
      <c r="C803">
        <v>3</v>
      </c>
      <c r="D803" t="s">
        <v>66</v>
      </c>
      <c r="E803" t="s">
        <v>70</v>
      </c>
      <c r="F803">
        <v>24</v>
      </c>
      <c r="G803">
        <v>14</v>
      </c>
    </row>
    <row r="804" spans="1:7" x14ac:dyDescent="0.25">
      <c r="A804" t="str">
        <f t="shared" si="12"/>
        <v>2012_rs_3_TB_DAL</v>
      </c>
      <c r="B804">
        <v>2012</v>
      </c>
      <c r="C804">
        <v>3</v>
      </c>
      <c r="D804" t="s">
        <v>92</v>
      </c>
      <c r="E804" t="s">
        <v>71</v>
      </c>
      <c r="F804">
        <v>10</v>
      </c>
      <c r="G804">
        <v>16</v>
      </c>
    </row>
    <row r="805" spans="1:7" x14ac:dyDescent="0.25">
      <c r="A805" t="str">
        <f t="shared" si="12"/>
        <v>2012_rs_3_JAX_IND</v>
      </c>
      <c r="B805">
        <v>2012</v>
      </c>
      <c r="C805">
        <v>3</v>
      </c>
      <c r="D805" t="s">
        <v>77</v>
      </c>
      <c r="E805" t="s">
        <v>76</v>
      </c>
      <c r="F805">
        <v>22</v>
      </c>
      <c r="G805">
        <v>17</v>
      </c>
    </row>
    <row r="806" spans="1:7" x14ac:dyDescent="0.25">
      <c r="A806" t="str">
        <f t="shared" si="12"/>
        <v>2012_rs_3_NYJ_MIA</v>
      </c>
      <c r="B806">
        <v>2012</v>
      </c>
      <c r="C806">
        <v>3</v>
      </c>
      <c r="D806" t="s">
        <v>84</v>
      </c>
      <c r="E806" t="s">
        <v>79</v>
      </c>
      <c r="F806">
        <v>23</v>
      </c>
      <c r="G806">
        <v>20</v>
      </c>
    </row>
    <row r="807" spans="1:7" x14ac:dyDescent="0.25">
      <c r="A807" t="str">
        <f t="shared" si="12"/>
        <v>2012_rs_3_SF_MIN</v>
      </c>
      <c r="B807">
        <v>2012</v>
      </c>
      <c r="C807">
        <v>3</v>
      </c>
      <c r="D807" t="s">
        <v>90</v>
      </c>
      <c r="E807" t="s">
        <v>80</v>
      </c>
      <c r="F807">
        <v>13</v>
      </c>
      <c r="G807">
        <v>24</v>
      </c>
    </row>
    <row r="808" spans="1:7" x14ac:dyDescent="0.25">
      <c r="A808" t="str">
        <f t="shared" si="12"/>
        <v>2012_rs_3_KC_NO</v>
      </c>
      <c r="B808">
        <v>2012</v>
      </c>
      <c r="C808">
        <v>3</v>
      </c>
      <c r="D808" t="s">
        <v>78</v>
      </c>
      <c r="E808" t="s">
        <v>82</v>
      </c>
      <c r="F808">
        <v>27</v>
      </c>
      <c r="G808">
        <v>24</v>
      </c>
    </row>
    <row r="809" spans="1:7" x14ac:dyDescent="0.25">
      <c r="A809" t="str">
        <f t="shared" si="12"/>
        <v>2012_rs_3_DET_TEN</v>
      </c>
      <c r="B809">
        <v>2012</v>
      </c>
      <c r="C809">
        <v>3</v>
      </c>
      <c r="D809" t="s">
        <v>73</v>
      </c>
      <c r="E809" t="s">
        <v>93</v>
      </c>
      <c r="F809">
        <v>41</v>
      </c>
      <c r="G809">
        <v>44</v>
      </c>
    </row>
    <row r="810" spans="1:7" x14ac:dyDescent="0.25">
      <c r="A810" t="str">
        <f t="shared" si="12"/>
        <v>2012_rs_3_CIN_WAS</v>
      </c>
      <c r="B810">
        <v>2012</v>
      </c>
      <c r="C810">
        <v>3</v>
      </c>
      <c r="D810" t="s">
        <v>69</v>
      </c>
      <c r="E810" t="s">
        <v>94</v>
      </c>
      <c r="F810">
        <v>38</v>
      </c>
      <c r="G810">
        <v>31</v>
      </c>
    </row>
    <row r="811" spans="1:7" x14ac:dyDescent="0.25">
      <c r="A811" t="str">
        <f t="shared" si="12"/>
        <v>2012_rs_3_PHI_ARI</v>
      </c>
      <c r="B811">
        <v>2012</v>
      </c>
      <c r="C811">
        <v>3</v>
      </c>
      <c r="D811" t="s">
        <v>86</v>
      </c>
      <c r="E811" t="s">
        <v>64</v>
      </c>
      <c r="F811">
        <v>6</v>
      </c>
      <c r="G811">
        <v>27</v>
      </c>
    </row>
    <row r="812" spans="1:7" x14ac:dyDescent="0.25">
      <c r="A812" t="str">
        <f t="shared" si="12"/>
        <v>2012_rs_3_ATL_SD</v>
      </c>
      <c r="B812">
        <v>2012</v>
      </c>
      <c r="C812">
        <v>3</v>
      </c>
      <c r="D812" t="s">
        <v>20</v>
      </c>
      <c r="E812" t="s">
        <v>88</v>
      </c>
      <c r="F812">
        <v>27</v>
      </c>
      <c r="G812">
        <v>3</v>
      </c>
    </row>
    <row r="813" spans="1:7" x14ac:dyDescent="0.25">
      <c r="A813" t="str">
        <f t="shared" si="12"/>
        <v>2012_rs_3_HOU_DEN</v>
      </c>
      <c r="B813">
        <v>2012</v>
      </c>
      <c r="C813">
        <v>3</v>
      </c>
      <c r="D813" t="s">
        <v>75</v>
      </c>
      <c r="E813" t="s">
        <v>72</v>
      </c>
      <c r="F813">
        <v>31</v>
      </c>
      <c r="G813">
        <v>25</v>
      </c>
    </row>
    <row r="814" spans="1:7" x14ac:dyDescent="0.25">
      <c r="A814" t="str">
        <f t="shared" si="12"/>
        <v>2012_rs_3_PIT_OAK</v>
      </c>
      <c r="B814">
        <v>2012</v>
      </c>
      <c r="C814">
        <v>3</v>
      </c>
      <c r="D814" t="s">
        <v>87</v>
      </c>
      <c r="E814" t="s">
        <v>85</v>
      </c>
      <c r="F814">
        <v>31</v>
      </c>
      <c r="G814">
        <v>34</v>
      </c>
    </row>
    <row r="815" spans="1:7" x14ac:dyDescent="0.25">
      <c r="A815" t="str">
        <f t="shared" si="12"/>
        <v>2012_rs_3_NE_BAL</v>
      </c>
      <c r="B815">
        <v>2012</v>
      </c>
      <c r="C815">
        <v>3</v>
      </c>
      <c r="D815" t="s">
        <v>81</v>
      </c>
      <c r="E815" t="s">
        <v>65</v>
      </c>
      <c r="F815">
        <v>30</v>
      </c>
      <c r="G815">
        <v>31</v>
      </c>
    </row>
    <row r="816" spans="1:7" x14ac:dyDescent="0.25">
      <c r="A816" t="str">
        <f t="shared" si="12"/>
        <v>2012_rs_3_NYG_CAR</v>
      </c>
      <c r="B816">
        <v>2012</v>
      </c>
      <c r="C816">
        <v>3</v>
      </c>
      <c r="D816" t="s">
        <v>83</v>
      </c>
      <c r="E816" t="s">
        <v>67</v>
      </c>
      <c r="F816">
        <v>36</v>
      </c>
      <c r="G816">
        <v>7</v>
      </c>
    </row>
    <row r="817" spans="1:7" x14ac:dyDescent="0.25">
      <c r="A817" t="str">
        <f t="shared" si="12"/>
        <v>2012_rs_3_GB_SEA</v>
      </c>
      <c r="B817">
        <v>2012</v>
      </c>
      <c r="C817">
        <v>3</v>
      </c>
      <c r="D817" t="s">
        <v>74</v>
      </c>
      <c r="E817" t="s">
        <v>89</v>
      </c>
      <c r="F817">
        <v>12</v>
      </c>
      <c r="G817">
        <v>14</v>
      </c>
    </row>
    <row r="818" spans="1:7" x14ac:dyDescent="0.25">
      <c r="A818" t="str">
        <f t="shared" si="12"/>
        <v>2012_rs_4_CAR_ATL</v>
      </c>
      <c r="B818">
        <v>2012</v>
      </c>
      <c r="C818">
        <v>4</v>
      </c>
      <c r="D818" t="s">
        <v>67</v>
      </c>
      <c r="E818" t="s">
        <v>20</v>
      </c>
      <c r="F818">
        <v>28</v>
      </c>
      <c r="G818">
        <v>30</v>
      </c>
    </row>
    <row r="819" spans="1:7" x14ac:dyDescent="0.25">
      <c r="A819" t="str">
        <f t="shared" si="12"/>
        <v>2012_rs_4_NE_BUF</v>
      </c>
      <c r="B819">
        <v>2012</v>
      </c>
      <c r="C819">
        <v>4</v>
      </c>
      <c r="D819" t="s">
        <v>81</v>
      </c>
      <c r="E819" t="s">
        <v>66</v>
      </c>
      <c r="F819">
        <v>52</v>
      </c>
      <c r="G819">
        <v>28</v>
      </c>
    </row>
    <row r="820" spans="1:7" x14ac:dyDescent="0.25">
      <c r="A820" t="str">
        <f t="shared" si="12"/>
        <v>2012_rs_4_MIN_DET</v>
      </c>
      <c r="B820">
        <v>2012</v>
      </c>
      <c r="C820">
        <v>4</v>
      </c>
      <c r="D820" t="s">
        <v>80</v>
      </c>
      <c r="E820" t="s">
        <v>73</v>
      </c>
      <c r="F820">
        <v>20</v>
      </c>
      <c r="G820">
        <v>13</v>
      </c>
    </row>
    <row r="821" spans="1:7" x14ac:dyDescent="0.25">
      <c r="A821" t="str">
        <f t="shared" si="12"/>
        <v>2012_rs_4_TEN_HOU</v>
      </c>
      <c r="B821">
        <v>2012</v>
      </c>
      <c r="C821">
        <v>4</v>
      </c>
      <c r="D821" t="s">
        <v>93</v>
      </c>
      <c r="E821" t="s">
        <v>75</v>
      </c>
      <c r="F821">
        <v>14</v>
      </c>
      <c r="G821">
        <v>38</v>
      </c>
    </row>
    <row r="822" spans="1:7" x14ac:dyDescent="0.25">
      <c r="A822" t="str">
        <f t="shared" si="12"/>
        <v>2012_rs_4_SD_KC</v>
      </c>
      <c r="B822">
        <v>2012</v>
      </c>
      <c r="C822">
        <v>4</v>
      </c>
      <c r="D822" t="s">
        <v>88</v>
      </c>
      <c r="E822" t="s">
        <v>78</v>
      </c>
      <c r="F822">
        <v>37</v>
      </c>
      <c r="G822">
        <v>20</v>
      </c>
    </row>
    <row r="823" spans="1:7" x14ac:dyDescent="0.25">
      <c r="A823" t="str">
        <f t="shared" si="12"/>
        <v>2012_rs_4_SF_NYJ</v>
      </c>
      <c r="B823">
        <v>2012</v>
      </c>
      <c r="C823">
        <v>4</v>
      </c>
      <c r="D823" t="s">
        <v>90</v>
      </c>
      <c r="E823" t="s">
        <v>84</v>
      </c>
      <c r="F823">
        <v>34</v>
      </c>
      <c r="G823">
        <v>0</v>
      </c>
    </row>
    <row r="824" spans="1:7" x14ac:dyDescent="0.25">
      <c r="A824" t="str">
        <f t="shared" si="12"/>
        <v>2012_rs_4_SEA_STL</v>
      </c>
      <c r="B824">
        <v>2012</v>
      </c>
      <c r="C824">
        <v>4</v>
      </c>
      <c r="D824" t="s">
        <v>89</v>
      </c>
      <c r="E824" t="s">
        <v>91</v>
      </c>
      <c r="F824">
        <v>13</v>
      </c>
      <c r="G824">
        <v>19</v>
      </c>
    </row>
    <row r="825" spans="1:7" x14ac:dyDescent="0.25">
      <c r="A825" t="str">
        <f t="shared" si="12"/>
        <v>2012_rs_4_MIA_ARI</v>
      </c>
      <c r="B825">
        <v>2012</v>
      </c>
      <c r="C825">
        <v>4</v>
      </c>
      <c r="D825" t="s">
        <v>79</v>
      </c>
      <c r="E825" t="s">
        <v>64</v>
      </c>
      <c r="F825">
        <v>21</v>
      </c>
      <c r="G825">
        <v>24</v>
      </c>
    </row>
    <row r="826" spans="1:7" x14ac:dyDescent="0.25">
      <c r="A826" t="str">
        <f t="shared" si="12"/>
        <v>2012_rs_4_OAK_DEN</v>
      </c>
      <c r="B826">
        <v>2012</v>
      </c>
      <c r="C826">
        <v>4</v>
      </c>
      <c r="D826" t="s">
        <v>85</v>
      </c>
      <c r="E826" t="s">
        <v>72</v>
      </c>
      <c r="F826">
        <v>6</v>
      </c>
      <c r="G826">
        <v>37</v>
      </c>
    </row>
    <row r="827" spans="1:7" x14ac:dyDescent="0.25">
      <c r="A827" t="str">
        <f t="shared" si="12"/>
        <v>2012_rs_4_CIN_JAX</v>
      </c>
      <c r="B827">
        <v>2012</v>
      </c>
      <c r="C827">
        <v>4</v>
      </c>
      <c r="D827" t="s">
        <v>69</v>
      </c>
      <c r="E827" t="s">
        <v>77</v>
      </c>
      <c r="F827">
        <v>27</v>
      </c>
      <c r="G827">
        <v>10</v>
      </c>
    </row>
    <row r="828" spans="1:7" x14ac:dyDescent="0.25">
      <c r="A828" t="str">
        <f t="shared" si="12"/>
        <v>2012_rs_4_NO_GB</v>
      </c>
      <c r="B828">
        <v>2012</v>
      </c>
      <c r="C828">
        <v>4</v>
      </c>
      <c r="D828" t="s">
        <v>82</v>
      </c>
      <c r="E828" t="s">
        <v>74</v>
      </c>
      <c r="F828">
        <v>27</v>
      </c>
      <c r="G828">
        <v>28</v>
      </c>
    </row>
    <row r="829" spans="1:7" x14ac:dyDescent="0.25">
      <c r="A829" t="str">
        <f t="shared" si="12"/>
        <v>2012_rs_4_WAS_TB</v>
      </c>
      <c r="B829">
        <v>2012</v>
      </c>
      <c r="C829">
        <v>4</v>
      </c>
      <c r="D829" t="s">
        <v>94</v>
      </c>
      <c r="E829" t="s">
        <v>92</v>
      </c>
      <c r="F829">
        <v>24</v>
      </c>
      <c r="G829">
        <v>22</v>
      </c>
    </row>
    <row r="830" spans="1:7" x14ac:dyDescent="0.25">
      <c r="A830" t="str">
        <f t="shared" si="12"/>
        <v>2012_rs_4_CLE_BAL</v>
      </c>
      <c r="B830">
        <v>2012</v>
      </c>
      <c r="C830">
        <v>4</v>
      </c>
      <c r="D830" t="s">
        <v>70</v>
      </c>
      <c r="E830" t="s">
        <v>65</v>
      </c>
      <c r="F830">
        <v>16</v>
      </c>
      <c r="G830">
        <v>23</v>
      </c>
    </row>
    <row r="831" spans="1:7" x14ac:dyDescent="0.25">
      <c r="A831" t="str">
        <f t="shared" si="12"/>
        <v>2012_rs_4_NYG_PHI</v>
      </c>
      <c r="B831">
        <v>2012</v>
      </c>
      <c r="C831">
        <v>4</v>
      </c>
      <c r="D831" t="s">
        <v>83</v>
      </c>
      <c r="E831" t="s">
        <v>86</v>
      </c>
      <c r="F831">
        <v>17</v>
      </c>
      <c r="G831">
        <v>19</v>
      </c>
    </row>
    <row r="832" spans="1:7" x14ac:dyDescent="0.25">
      <c r="A832" t="str">
        <f t="shared" si="12"/>
        <v>2012_rs_4_CHI_DAL</v>
      </c>
      <c r="B832">
        <v>2012</v>
      </c>
      <c r="C832">
        <v>4</v>
      </c>
      <c r="D832" t="s">
        <v>68</v>
      </c>
      <c r="E832" t="s">
        <v>71</v>
      </c>
      <c r="F832">
        <v>34</v>
      </c>
      <c r="G832">
        <v>18</v>
      </c>
    </row>
    <row r="833" spans="1:7" x14ac:dyDescent="0.25">
      <c r="A833" t="str">
        <f t="shared" si="12"/>
        <v>2012_rs_5_MIA_CIN</v>
      </c>
      <c r="B833">
        <v>2012</v>
      </c>
      <c r="C833">
        <v>5</v>
      </c>
      <c r="D833" t="s">
        <v>79</v>
      </c>
      <c r="E833" t="s">
        <v>69</v>
      </c>
      <c r="F833">
        <v>17</v>
      </c>
      <c r="G833">
        <v>13</v>
      </c>
    </row>
    <row r="834" spans="1:7" x14ac:dyDescent="0.25">
      <c r="A834" t="str">
        <f t="shared" ref="A834:A897" si="13">CONCATENATE(B834,"_rs_",C834,"_",D834,"_",E834)</f>
        <v>2012_rs_5_GB_IND</v>
      </c>
      <c r="B834">
        <v>2012</v>
      </c>
      <c r="C834">
        <v>5</v>
      </c>
      <c r="D834" t="s">
        <v>74</v>
      </c>
      <c r="E834" t="s">
        <v>76</v>
      </c>
      <c r="F834">
        <v>27</v>
      </c>
      <c r="G834">
        <v>30</v>
      </c>
    </row>
    <row r="835" spans="1:7" x14ac:dyDescent="0.25">
      <c r="A835" t="str">
        <f t="shared" si="13"/>
        <v>2012_rs_5_BAL_KC</v>
      </c>
      <c r="B835">
        <v>2012</v>
      </c>
      <c r="C835">
        <v>5</v>
      </c>
      <c r="D835" t="s">
        <v>65</v>
      </c>
      <c r="E835" t="s">
        <v>78</v>
      </c>
      <c r="F835">
        <v>9</v>
      </c>
      <c r="G835">
        <v>6</v>
      </c>
    </row>
    <row r="836" spans="1:7" x14ac:dyDescent="0.25">
      <c r="A836" t="str">
        <f t="shared" si="13"/>
        <v>2012_rs_5_CLE_NYG</v>
      </c>
      <c r="B836">
        <v>2012</v>
      </c>
      <c r="C836">
        <v>5</v>
      </c>
      <c r="D836" t="s">
        <v>70</v>
      </c>
      <c r="E836" t="s">
        <v>83</v>
      </c>
      <c r="F836">
        <v>27</v>
      </c>
      <c r="G836">
        <v>41</v>
      </c>
    </row>
    <row r="837" spans="1:7" x14ac:dyDescent="0.25">
      <c r="A837" t="str">
        <f t="shared" si="13"/>
        <v>2012_rs_5_PHI_PIT</v>
      </c>
      <c r="B837">
        <v>2012</v>
      </c>
      <c r="C837">
        <v>5</v>
      </c>
      <c r="D837" t="s">
        <v>86</v>
      </c>
      <c r="E837" t="s">
        <v>87</v>
      </c>
      <c r="F837">
        <v>14</v>
      </c>
      <c r="G837">
        <v>16</v>
      </c>
    </row>
    <row r="838" spans="1:7" x14ac:dyDescent="0.25">
      <c r="A838" t="str">
        <f t="shared" si="13"/>
        <v>2012_rs_5_ATL_WAS</v>
      </c>
      <c r="B838">
        <v>2012</v>
      </c>
      <c r="C838">
        <v>5</v>
      </c>
      <c r="D838" t="s">
        <v>20</v>
      </c>
      <c r="E838" t="s">
        <v>94</v>
      </c>
      <c r="F838">
        <v>24</v>
      </c>
      <c r="G838">
        <v>17</v>
      </c>
    </row>
    <row r="839" spans="1:7" x14ac:dyDescent="0.25">
      <c r="A839" t="str">
        <f t="shared" si="13"/>
        <v>2012_rs_5_SEA_CAR</v>
      </c>
      <c r="B839">
        <v>2012</v>
      </c>
      <c r="C839">
        <v>5</v>
      </c>
      <c r="D839" t="s">
        <v>89</v>
      </c>
      <c r="E839" t="s">
        <v>67</v>
      </c>
      <c r="F839">
        <v>16</v>
      </c>
      <c r="G839">
        <v>12</v>
      </c>
    </row>
    <row r="840" spans="1:7" x14ac:dyDescent="0.25">
      <c r="A840" t="str">
        <f t="shared" si="13"/>
        <v>2012_rs_5_CHI_JAX</v>
      </c>
      <c r="B840">
        <v>2012</v>
      </c>
      <c r="C840">
        <v>5</v>
      </c>
      <c r="D840" t="s">
        <v>68</v>
      </c>
      <c r="E840" t="s">
        <v>77</v>
      </c>
      <c r="F840">
        <v>41</v>
      </c>
      <c r="G840">
        <v>3</v>
      </c>
    </row>
    <row r="841" spans="1:7" x14ac:dyDescent="0.25">
      <c r="A841" t="str">
        <f t="shared" si="13"/>
        <v>2012_rs_5_TEN_MIN</v>
      </c>
      <c r="B841">
        <v>2012</v>
      </c>
      <c r="C841">
        <v>5</v>
      </c>
      <c r="D841" t="s">
        <v>93</v>
      </c>
      <c r="E841" t="s">
        <v>80</v>
      </c>
      <c r="F841">
        <v>7</v>
      </c>
      <c r="G841">
        <v>30</v>
      </c>
    </row>
    <row r="842" spans="1:7" x14ac:dyDescent="0.25">
      <c r="A842" t="str">
        <f t="shared" si="13"/>
        <v>2012_rs_5_DEN_NE</v>
      </c>
      <c r="B842">
        <v>2012</v>
      </c>
      <c r="C842">
        <v>5</v>
      </c>
      <c r="D842" t="s">
        <v>72</v>
      </c>
      <c r="E842" t="s">
        <v>81</v>
      </c>
      <c r="F842">
        <v>21</v>
      </c>
      <c r="G842">
        <v>31</v>
      </c>
    </row>
    <row r="843" spans="1:7" x14ac:dyDescent="0.25">
      <c r="A843" t="str">
        <f t="shared" si="13"/>
        <v>2012_rs_5_BUF_SF</v>
      </c>
      <c r="B843">
        <v>2012</v>
      </c>
      <c r="C843">
        <v>5</v>
      </c>
      <c r="D843" t="s">
        <v>66</v>
      </c>
      <c r="E843" t="s">
        <v>90</v>
      </c>
      <c r="F843">
        <v>3</v>
      </c>
      <c r="G843">
        <v>45</v>
      </c>
    </row>
    <row r="844" spans="1:7" x14ac:dyDescent="0.25">
      <c r="A844" t="str">
        <f t="shared" si="13"/>
        <v>2012_rs_5_SD_NO</v>
      </c>
      <c r="B844">
        <v>2012</v>
      </c>
      <c r="C844">
        <v>5</v>
      </c>
      <c r="D844" t="s">
        <v>88</v>
      </c>
      <c r="E844" t="s">
        <v>82</v>
      </c>
      <c r="F844">
        <v>24</v>
      </c>
      <c r="G844">
        <v>31</v>
      </c>
    </row>
    <row r="845" spans="1:7" x14ac:dyDescent="0.25">
      <c r="A845" t="str">
        <f t="shared" si="13"/>
        <v>2012_rs_5_ARI_STL</v>
      </c>
      <c r="B845">
        <v>2012</v>
      </c>
      <c r="C845">
        <v>5</v>
      </c>
      <c r="D845" t="s">
        <v>64</v>
      </c>
      <c r="E845" t="s">
        <v>91</v>
      </c>
      <c r="F845">
        <v>3</v>
      </c>
      <c r="G845">
        <v>17</v>
      </c>
    </row>
    <row r="846" spans="1:7" x14ac:dyDescent="0.25">
      <c r="A846" t="str">
        <f t="shared" si="13"/>
        <v>2012_rs_5_HOU_NYJ</v>
      </c>
      <c r="B846">
        <v>2012</v>
      </c>
      <c r="C846">
        <v>5</v>
      </c>
      <c r="D846" t="s">
        <v>75</v>
      </c>
      <c r="E846" t="s">
        <v>84</v>
      </c>
      <c r="F846">
        <v>23</v>
      </c>
      <c r="G846">
        <v>17</v>
      </c>
    </row>
    <row r="847" spans="1:7" x14ac:dyDescent="0.25">
      <c r="A847" t="str">
        <f t="shared" si="13"/>
        <v>2012_rs_6_OAK_ATL</v>
      </c>
      <c r="B847">
        <v>2012</v>
      </c>
      <c r="C847">
        <v>6</v>
      </c>
      <c r="D847" t="s">
        <v>85</v>
      </c>
      <c r="E847" t="s">
        <v>20</v>
      </c>
      <c r="F847">
        <v>20</v>
      </c>
      <c r="G847">
        <v>23</v>
      </c>
    </row>
    <row r="848" spans="1:7" x14ac:dyDescent="0.25">
      <c r="A848" t="str">
        <f t="shared" si="13"/>
        <v>2012_rs_6_DAL_BAL</v>
      </c>
      <c r="B848">
        <v>2012</v>
      </c>
      <c r="C848">
        <v>6</v>
      </c>
      <c r="D848" t="s">
        <v>71</v>
      </c>
      <c r="E848" t="s">
        <v>65</v>
      </c>
      <c r="F848">
        <v>29</v>
      </c>
      <c r="G848">
        <v>31</v>
      </c>
    </row>
    <row r="849" spans="1:7" x14ac:dyDescent="0.25">
      <c r="A849" t="str">
        <f t="shared" si="13"/>
        <v>2012_rs_6_CIN_CLE</v>
      </c>
      <c r="B849">
        <v>2012</v>
      </c>
      <c r="C849">
        <v>6</v>
      </c>
      <c r="D849" t="s">
        <v>69</v>
      </c>
      <c r="E849" t="s">
        <v>70</v>
      </c>
      <c r="F849">
        <v>24</v>
      </c>
      <c r="G849">
        <v>34</v>
      </c>
    </row>
    <row r="850" spans="1:7" x14ac:dyDescent="0.25">
      <c r="A850" t="str">
        <f t="shared" si="13"/>
        <v>2012_rs_6_STL_MIA</v>
      </c>
      <c r="B850">
        <v>2012</v>
      </c>
      <c r="C850">
        <v>6</v>
      </c>
      <c r="D850" t="s">
        <v>91</v>
      </c>
      <c r="E850" t="s">
        <v>79</v>
      </c>
      <c r="F850">
        <v>14</v>
      </c>
      <c r="G850">
        <v>17</v>
      </c>
    </row>
    <row r="851" spans="1:7" x14ac:dyDescent="0.25">
      <c r="A851" t="str">
        <f t="shared" si="13"/>
        <v>2012_rs_6_IND_NYJ</v>
      </c>
      <c r="B851">
        <v>2012</v>
      </c>
      <c r="C851">
        <v>6</v>
      </c>
      <c r="D851" t="s">
        <v>76</v>
      </c>
      <c r="E851" t="s">
        <v>84</v>
      </c>
      <c r="F851">
        <v>9</v>
      </c>
      <c r="G851">
        <v>35</v>
      </c>
    </row>
    <row r="852" spans="1:7" x14ac:dyDescent="0.25">
      <c r="A852" t="str">
        <f t="shared" si="13"/>
        <v>2012_rs_6_DET_PHI</v>
      </c>
      <c r="B852">
        <v>2012</v>
      </c>
      <c r="C852">
        <v>6</v>
      </c>
      <c r="D852" t="s">
        <v>73</v>
      </c>
      <c r="E852" t="s">
        <v>86</v>
      </c>
      <c r="F852">
        <v>26</v>
      </c>
      <c r="G852">
        <v>23</v>
      </c>
    </row>
    <row r="853" spans="1:7" x14ac:dyDescent="0.25">
      <c r="A853" t="str">
        <f t="shared" si="13"/>
        <v>2012_rs_6_KC_TB</v>
      </c>
      <c r="B853">
        <v>2012</v>
      </c>
      <c r="C853">
        <v>6</v>
      </c>
      <c r="D853" t="s">
        <v>78</v>
      </c>
      <c r="E853" t="s">
        <v>92</v>
      </c>
      <c r="F853">
        <v>10</v>
      </c>
      <c r="G853">
        <v>38</v>
      </c>
    </row>
    <row r="854" spans="1:7" x14ac:dyDescent="0.25">
      <c r="A854" t="str">
        <f t="shared" si="13"/>
        <v>2012_rs_6_BUF_ARI</v>
      </c>
      <c r="B854">
        <v>2012</v>
      </c>
      <c r="C854">
        <v>6</v>
      </c>
      <c r="D854" t="s">
        <v>66</v>
      </c>
      <c r="E854" t="s">
        <v>64</v>
      </c>
      <c r="F854">
        <v>19</v>
      </c>
      <c r="G854">
        <v>16</v>
      </c>
    </row>
    <row r="855" spans="1:7" x14ac:dyDescent="0.25">
      <c r="A855" t="str">
        <f t="shared" si="13"/>
        <v>2012_rs_6_NE_SEA</v>
      </c>
      <c r="B855">
        <v>2012</v>
      </c>
      <c r="C855">
        <v>6</v>
      </c>
      <c r="D855" t="s">
        <v>81</v>
      </c>
      <c r="E855" t="s">
        <v>89</v>
      </c>
      <c r="F855">
        <v>23</v>
      </c>
      <c r="G855">
        <v>24</v>
      </c>
    </row>
    <row r="856" spans="1:7" x14ac:dyDescent="0.25">
      <c r="A856" t="str">
        <f t="shared" si="13"/>
        <v>2012_rs_6_NYG_SF</v>
      </c>
      <c r="B856">
        <v>2012</v>
      </c>
      <c r="C856">
        <v>6</v>
      </c>
      <c r="D856" t="s">
        <v>83</v>
      </c>
      <c r="E856" t="s">
        <v>90</v>
      </c>
      <c r="F856">
        <v>26</v>
      </c>
      <c r="G856">
        <v>3</v>
      </c>
    </row>
    <row r="857" spans="1:7" x14ac:dyDescent="0.25">
      <c r="A857" t="str">
        <f t="shared" si="13"/>
        <v>2012_rs_6_MIN_WAS</v>
      </c>
      <c r="B857">
        <v>2012</v>
      </c>
      <c r="C857">
        <v>6</v>
      </c>
      <c r="D857" t="s">
        <v>80</v>
      </c>
      <c r="E857" t="s">
        <v>94</v>
      </c>
      <c r="F857">
        <v>26</v>
      </c>
      <c r="G857">
        <v>38</v>
      </c>
    </row>
    <row r="858" spans="1:7" x14ac:dyDescent="0.25">
      <c r="A858" t="str">
        <f t="shared" si="13"/>
        <v>2012_rs_6_GB_HOU</v>
      </c>
      <c r="B858">
        <v>2012</v>
      </c>
      <c r="C858">
        <v>6</v>
      </c>
      <c r="D858" t="s">
        <v>74</v>
      </c>
      <c r="E858" t="s">
        <v>75</v>
      </c>
      <c r="F858">
        <v>42</v>
      </c>
      <c r="G858">
        <v>24</v>
      </c>
    </row>
    <row r="859" spans="1:7" x14ac:dyDescent="0.25">
      <c r="A859" t="str">
        <f t="shared" si="13"/>
        <v>2012_rs_6_PIT_TEN</v>
      </c>
      <c r="B859">
        <v>2012</v>
      </c>
      <c r="C859">
        <v>6</v>
      </c>
      <c r="D859" t="s">
        <v>87</v>
      </c>
      <c r="E859" t="s">
        <v>93</v>
      </c>
      <c r="F859">
        <v>23</v>
      </c>
      <c r="G859">
        <v>26</v>
      </c>
    </row>
    <row r="860" spans="1:7" x14ac:dyDescent="0.25">
      <c r="A860" t="str">
        <f t="shared" si="13"/>
        <v>2012_rs_6_DEN_SD</v>
      </c>
      <c r="B860">
        <v>2012</v>
      </c>
      <c r="C860">
        <v>6</v>
      </c>
      <c r="D860" t="s">
        <v>72</v>
      </c>
      <c r="E860" t="s">
        <v>88</v>
      </c>
      <c r="F860">
        <v>35</v>
      </c>
      <c r="G860">
        <v>24</v>
      </c>
    </row>
    <row r="861" spans="1:7" x14ac:dyDescent="0.25">
      <c r="A861" t="str">
        <f t="shared" si="13"/>
        <v>2012_rs_7_TEN_BUF</v>
      </c>
      <c r="B861">
        <v>2012</v>
      </c>
      <c r="C861">
        <v>7</v>
      </c>
      <c r="D861" t="s">
        <v>93</v>
      </c>
      <c r="E861" t="s">
        <v>66</v>
      </c>
      <c r="F861">
        <v>35</v>
      </c>
      <c r="G861">
        <v>34</v>
      </c>
    </row>
    <row r="862" spans="1:7" x14ac:dyDescent="0.25">
      <c r="A862" t="str">
        <f t="shared" si="13"/>
        <v>2012_rs_7_DAL_CAR</v>
      </c>
      <c r="B862">
        <v>2012</v>
      </c>
      <c r="C862">
        <v>7</v>
      </c>
      <c r="D862" t="s">
        <v>71</v>
      </c>
      <c r="E862" t="s">
        <v>67</v>
      </c>
      <c r="F862">
        <v>19</v>
      </c>
      <c r="G862">
        <v>14</v>
      </c>
    </row>
    <row r="863" spans="1:7" x14ac:dyDescent="0.25">
      <c r="A863" t="str">
        <f t="shared" si="13"/>
        <v>2012_rs_7_BAL_HOU</v>
      </c>
      <c r="B863">
        <v>2012</v>
      </c>
      <c r="C863">
        <v>7</v>
      </c>
      <c r="D863" t="s">
        <v>65</v>
      </c>
      <c r="E863" t="s">
        <v>75</v>
      </c>
      <c r="F863">
        <v>13</v>
      </c>
      <c r="G863">
        <v>43</v>
      </c>
    </row>
    <row r="864" spans="1:7" x14ac:dyDescent="0.25">
      <c r="A864" t="str">
        <f t="shared" si="13"/>
        <v>2012_rs_7_CLE_IND</v>
      </c>
      <c r="B864">
        <v>2012</v>
      </c>
      <c r="C864">
        <v>7</v>
      </c>
      <c r="D864" t="s">
        <v>70</v>
      </c>
      <c r="E864" t="s">
        <v>76</v>
      </c>
      <c r="F864">
        <v>13</v>
      </c>
      <c r="G864">
        <v>17</v>
      </c>
    </row>
    <row r="865" spans="1:7" x14ac:dyDescent="0.25">
      <c r="A865" t="str">
        <f t="shared" si="13"/>
        <v>2012_rs_7_ARI_MIN</v>
      </c>
      <c r="B865">
        <v>2012</v>
      </c>
      <c r="C865">
        <v>7</v>
      </c>
      <c r="D865" t="s">
        <v>64</v>
      </c>
      <c r="E865" t="s">
        <v>80</v>
      </c>
      <c r="F865">
        <v>14</v>
      </c>
      <c r="G865">
        <v>21</v>
      </c>
    </row>
    <row r="866" spans="1:7" x14ac:dyDescent="0.25">
      <c r="A866" t="str">
        <f t="shared" si="13"/>
        <v>2012_rs_7_WAS_NYG</v>
      </c>
      <c r="B866">
        <v>2012</v>
      </c>
      <c r="C866">
        <v>7</v>
      </c>
      <c r="D866" t="s">
        <v>94</v>
      </c>
      <c r="E866" t="s">
        <v>83</v>
      </c>
      <c r="F866">
        <v>23</v>
      </c>
      <c r="G866">
        <v>27</v>
      </c>
    </row>
    <row r="867" spans="1:7" x14ac:dyDescent="0.25">
      <c r="A867" t="str">
        <f t="shared" si="13"/>
        <v>2012_rs_7_GB_STL</v>
      </c>
      <c r="B867">
        <v>2012</v>
      </c>
      <c r="C867">
        <v>7</v>
      </c>
      <c r="D867" t="s">
        <v>74</v>
      </c>
      <c r="E867" t="s">
        <v>91</v>
      </c>
      <c r="F867">
        <v>30</v>
      </c>
      <c r="G867">
        <v>20</v>
      </c>
    </row>
    <row r="868" spans="1:7" x14ac:dyDescent="0.25">
      <c r="A868" t="str">
        <f t="shared" si="13"/>
        <v>2012_rs_7_NO_TB</v>
      </c>
      <c r="B868">
        <v>2012</v>
      </c>
      <c r="C868">
        <v>7</v>
      </c>
      <c r="D868" t="s">
        <v>82</v>
      </c>
      <c r="E868" t="s">
        <v>92</v>
      </c>
      <c r="F868">
        <v>35</v>
      </c>
      <c r="G868">
        <v>28</v>
      </c>
    </row>
    <row r="869" spans="1:7" x14ac:dyDescent="0.25">
      <c r="A869" t="str">
        <f t="shared" si="13"/>
        <v>2012_rs_7_NYJ_NE</v>
      </c>
      <c r="B869">
        <v>2012</v>
      </c>
      <c r="C869">
        <v>7</v>
      </c>
      <c r="D869" t="s">
        <v>84</v>
      </c>
      <c r="E869" t="s">
        <v>81</v>
      </c>
      <c r="F869">
        <v>26</v>
      </c>
      <c r="G869">
        <v>29</v>
      </c>
    </row>
    <row r="870" spans="1:7" x14ac:dyDescent="0.25">
      <c r="A870" t="str">
        <f t="shared" si="13"/>
        <v>2012_rs_7_JAX_OAK</v>
      </c>
      <c r="B870">
        <v>2012</v>
      </c>
      <c r="C870">
        <v>7</v>
      </c>
      <c r="D870" t="s">
        <v>77</v>
      </c>
      <c r="E870" t="s">
        <v>85</v>
      </c>
      <c r="F870">
        <v>23</v>
      </c>
      <c r="G870">
        <v>26</v>
      </c>
    </row>
    <row r="871" spans="1:7" x14ac:dyDescent="0.25">
      <c r="A871" t="str">
        <f t="shared" si="13"/>
        <v>2012_rs_7_PIT_CIN</v>
      </c>
      <c r="B871">
        <v>2012</v>
      </c>
      <c r="C871">
        <v>7</v>
      </c>
      <c r="D871" t="s">
        <v>87</v>
      </c>
      <c r="E871" t="s">
        <v>69</v>
      </c>
      <c r="F871">
        <v>24</v>
      </c>
      <c r="G871">
        <v>17</v>
      </c>
    </row>
    <row r="872" spans="1:7" x14ac:dyDescent="0.25">
      <c r="A872" t="str">
        <f t="shared" si="13"/>
        <v>2012_rs_7_SEA_SF</v>
      </c>
      <c r="B872">
        <v>2012</v>
      </c>
      <c r="C872">
        <v>7</v>
      </c>
      <c r="D872" t="s">
        <v>89</v>
      </c>
      <c r="E872" t="s">
        <v>90</v>
      </c>
      <c r="F872">
        <v>6</v>
      </c>
      <c r="G872">
        <v>13</v>
      </c>
    </row>
    <row r="873" spans="1:7" x14ac:dyDescent="0.25">
      <c r="A873" t="str">
        <f t="shared" si="13"/>
        <v>2012_rs_7_DET_CHI</v>
      </c>
      <c r="B873">
        <v>2012</v>
      </c>
      <c r="C873">
        <v>7</v>
      </c>
      <c r="D873" t="s">
        <v>73</v>
      </c>
      <c r="E873" t="s">
        <v>68</v>
      </c>
      <c r="F873">
        <v>7</v>
      </c>
      <c r="G873">
        <v>13</v>
      </c>
    </row>
    <row r="874" spans="1:7" x14ac:dyDescent="0.25">
      <c r="A874" t="str">
        <f t="shared" si="13"/>
        <v>2012_rs_8_CAR_CHI</v>
      </c>
      <c r="B874">
        <v>2012</v>
      </c>
      <c r="C874">
        <v>8</v>
      </c>
      <c r="D874" t="s">
        <v>67</v>
      </c>
      <c r="E874" t="s">
        <v>68</v>
      </c>
      <c r="F874">
        <v>22</v>
      </c>
      <c r="G874">
        <v>23</v>
      </c>
    </row>
    <row r="875" spans="1:7" x14ac:dyDescent="0.25">
      <c r="A875" t="str">
        <f t="shared" si="13"/>
        <v>2012_rs_8_SD_CLE</v>
      </c>
      <c r="B875">
        <v>2012</v>
      </c>
      <c r="C875">
        <v>8</v>
      </c>
      <c r="D875" t="s">
        <v>88</v>
      </c>
      <c r="E875" t="s">
        <v>70</v>
      </c>
      <c r="F875">
        <v>6</v>
      </c>
      <c r="G875">
        <v>7</v>
      </c>
    </row>
    <row r="876" spans="1:7" x14ac:dyDescent="0.25">
      <c r="A876" t="str">
        <f t="shared" si="13"/>
        <v>2012_rs_8_SEA_DET</v>
      </c>
      <c r="B876">
        <v>2012</v>
      </c>
      <c r="C876">
        <v>8</v>
      </c>
      <c r="D876" t="s">
        <v>89</v>
      </c>
      <c r="E876" t="s">
        <v>73</v>
      </c>
      <c r="F876">
        <v>24</v>
      </c>
      <c r="G876">
        <v>28</v>
      </c>
    </row>
    <row r="877" spans="1:7" x14ac:dyDescent="0.25">
      <c r="A877" t="str">
        <f t="shared" si="13"/>
        <v>2012_rs_8_JAX_GB</v>
      </c>
      <c r="B877">
        <v>2012</v>
      </c>
      <c r="C877">
        <v>8</v>
      </c>
      <c r="D877" t="s">
        <v>77</v>
      </c>
      <c r="E877" t="s">
        <v>74</v>
      </c>
      <c r="F877">
        <v>15</v>
      </c>
      <c r="G877">
        <v>24</v>
      </c>
    </row>
    <row r="878" spans="1:7" x14ac:dyDescent="0.25">
      <c r="A878" t="str">
        <f t="shared" si="13"/>
        <v>2012_rs_8_MIA_NYJ</v>
      </c>
      <c r="B878">
        <v>2012</v>
      </c>
      <c r="C878">
        <v>8</v>
      </c>
      <c r="D878" t="s">
        <v>79</v>
      </c>
      <c r="E878" t="s">
        <v>84</v>
      </c>
      <c r="F878">
        <v>30</v>
      </c>
      <c r="G878">
        <v>9</v>
      </c>
    </row>
    <row r="879" spans="1:7" x14ac:dyDescent="0.25">
      <c r="A879" t="str">
        <f t="shared" si="13"/>
        <v>2012_rs_8_ATL_PHI</v>
      </c>
      <c r="B879">
        <v>2012</v>
      </c>
      <c r="C879">
        <v>8</v>
      </c>
      <c r="D879" t="s">
        <v>20</v>
      </c>
      <c r="E879" t="s">
        <v>86</v>
      </c>
      <c r="F879">
        <v>30</v>
      </c>
      <c r="G879">
        <v>17</v>
      </c>
    </row>
    <row r="880" spans="1:7" x14ac:dyDescent="0.25">
      <c r="A880" t="str">
        <f t="shared" si="13"/>
        <v>2012_rs_8_WAS_PIT</v>
      </c>
      <c r="B880">
        <v>2012</v>
      </c>
      <c r="C880">
        <v>8</v>
      </c>
      <c r="D880" t="s">
        <v>94</v>
      </c>
      <c r="E880" t="s">
        <v>87</v>
      </c>
      <c r="F880">
        <v>12</v>
      </c>
      <c r="G880">
        <v>27</v>
      </c>
    </row>
    <row r="881" spans="1:7" x14ac:dyDescent="0.25">
      <c r="A881" t="str">
        <f t="shared" si="13"/>
        <v>2012_rs_8_NE_STL</v>
      </c>
      <c r="B881">
        <v>2012</v>
      </c>
      <c r="C881">
        <v>8</v>
      </c>
      <c r="D881" t="s">
        <v>81</v>
      </c>
      <c r="E881" t="s">
        <v>91</v>
      </c>
      <c r="F881">
        <v>45</v>
      </c>
      <c r="G881">
        <v>7</v>
      </c>
    </row>
    <row r="882" spans="1:7" x14ac:dyDescent="0.25">
      <c r="A882" t="str">
        <f t="shared" si="13"/>
        <v>2012_rs_8_IND_TEN</v>
      </c>
      <c r="B882">
        <v>2012</v>
      </c>
      <c r="C882">
        <v>8</v>
      </c>
      <c r="D882" t="s">
        <v>76</v>
      </c>
      <c r="E882" t="s">
        <v>93</v>
      </c>
      <c r="F882">
        <v>19</v>
      </c>
      <c r="G882">
        <v>13</v>
      </c>
    </row>
    <row r="883" spans="1:7" x14ac:dyDescent="0.25">
      <c r="A883" t="str">
        <f t="shared" si="13"/>
        <v>2012_rs_8_OAK_KC</v>
      </c>
      <c r="B883">
        <v>2012</v>
      </c>
      <c r="C883">
        <v>8</v>
      </c>
      <c r="D883" t="s">
        <v>85</v>
      </c>
      <c r="E883" t="s">
        <v>78</v>
      </c>
      <c r="F883">
        <v>26</v>
      </c>
      <c r="G883">
        <v>16</v>
      </c>
    </row>
    <row r="884" spans="1:7" x14ac:dyDescent="0.25">
      <c r="A884" t="str">
        <f t="shared" si="13"/>
        <v>2012_rs_8_NYG_DAL</v>
      </c>
      <c r="B884">
        <v>2012</v>
      </c>
      <c r="C884">
        <v>8</v>
      </c>
      <c r="D884" t="s">
        <v>83</v>
      </c>
      <c r="E884" t="s">
        <v>71</v>
      </c>
      <c r="F884">
        <v>29</v>
      </c>
      <c r="G884">
        <v>24</v>
      </c>
    </row>
    <row r="885" spans="1:7" x14ac:dyDescent="0.25">
      <c r="A885" t="str">
        <f t="shared" si="13"/>
        <v>2012_rs_8_NO_DEN</v>
      </c>
      <c r="B885">
        <v>2012</v>
      </c>
      <c r="C885">
        <v>8</v>
      </c>
      <c r="D885" t="s">
        <v>82</v>
      </c>
      <c r="E885" t="s">
        <v>72</v>
      </c>
      <c r="F885">
        <v>14</v>
      </c>
      <c r="G885">
        <v>34</v>
      </c>
    </row>
    <row r="886" spans="1:7" x14ac:dyDescent="0.25">
      <c r="A886" t="str">
        <f t="shared" si="13"/>
        <v>2012_rs_8_TB_MIN</v>
      </c>
      <c r="B886">
        <v>2012</v>
      </c>
      <c r="C886">
        <v>8</v>
      </c>
      <c r="D886" t="s">
        <v>92</v>
      </c>
      <c r="E886" t="s">
        <v>80</v>
      </c>
      <c r="F886">
        <v>36</v>
      </c>
      <c r="G886">
        <v>17</v>
      </c>
    </row>
    <row r="887" spans="1:7" x14ac:dyDescent="0.25">
      <c r="A887" t="str">
        <f t="shared" si="13"/>
        <v>2012_rs_8_SF_ARI</v>
      </c>
      <c r="B887">
        <v>2012</v>
      </c>
      <c r="C887">
        <v>8</v>
      </c>
      <c r="D887" t="s">
        <v>90</v>
      </c>
      <c r="E887" t="s">
        <v>64</v>
      </c>
      <c r="F887">
        <v>24</v>
      </c>
      <c r="G887">
        <v>3</v>
      </c>
    </row>
    <row r="888" spans="1:7" x14ac:dyDescent="0.25">
      <c r="A888" t="str">
        <f t="shared" si="13"/>
        <v>2012_rs_9_DEN_CIN</v>
      </c>
      <c r="B888">
        <v>2012</v>
      </c>
      <c r="C888">
        <v>9</v>
      </c>
      <c r="D888" t="s">
        <v>72</v>
      </c>
      <c r="E888" t="s">
        <v>69</v>
      </c>
      <c r="F888">
        <v>31</v>
      </c>
      <c r="G888">
        <v>23</v>
      </c>
    </row>
    <row r="889" spans="1:7" x14ac:dyDescent="0.25">
      <c r="A889" t="str">
        <f t="shared" si="13"/>
        <v>2012_rs_9_BAL_CLE</v>
      </c>
      <c r="B889">
        <v>2012</v>
      </c>
      <c r="C889">
        <v>9</v>
      </c>
      <c r="D889" t="s">
        <v>65</v>
      </c>
      <c r="E889" t="s">
        <v>70</v>
      </c>
      <c r="F889">
        <v>25</v>
      </c>
      <c r="G889">
        <v>15</v>
      </c>
    </row>
    <row r="890" spans="1:7" x14ac:dyDescent="0.25">
      <c r="A890" t="str">
        <f t="shared" si="13"/>
        <v>2012_rs_9_ARI_GB</v>
      </c>
      <c r="B890">
        <v>2012</v>
      </c>
      <c r="C890">
        <v>9</v>
      </c>
      <c r="D890" t="s">
        <v>64</v>
      </c>
      <c r="E890" t="s">
        <v>74</v>
      </c>
      <c r="F890">
        <v>17</v>
      </c>
      <c r="G890">
        <v>31</v>
      </c>
    </row>
    <row r="891" spans="1:7" x14ac:dyDescent="0.25">
      <c r="A891" t="str">
        <f t="shared" si="13"/>
        <v>2012_rs_9_BUF_HOU</v>
      </c>
      <c r="B891">
        <v>2012</v>
      </c>
      <c r="C891">
        <v>9</v>
      </c>
      <c r="D891" t="s">
        <v>66</v>
      </c>
      <c r="E891" t="s">
        <v>75</v>
      </c>
      <c r="F891">
        <v>9</v>
      </c>
      <c r="G891">
        <v>21</v>
      </c>
    </row>
    <row r="892" spans="1:7" x14ac:dyDescent="0.25">
      <c r="A892" t="str">
        <f t="shared" si="13"/>
        <v>2012_rs_9_MIA_IND</v>
      </c>
      <c r="B892">
        <v>2012</v>
      </c>
      <c r="C892">
        <v>9</v>
      </c>
      <c r="D892" t="s">
        <v>79</v>
      </c>
      <c r="E892" t="s">
        <v>76</v>
      </c>
      <c r="F892">
        <v>20</v>
      </c>
      <c r="G892">
        <v>23</v>
      </c>
    </row>
    <row r="893" spans="1:7" x14ac:dyDescent="0.25">
      <c r="A893" t="str">
        <f t="shared" si="13"/>
        <v>2012_rs_9_DET_JAX</v>
      </c>
      <c r="B893">
        <v>2012</v>
      </c>
      <c r="C893">
        <v>9</v>
      </c>
      <c r="D893" t="s">
        <v>73</v>
      </c>
      <c r="E893" t="s">
        <v>77</v>
      </c>
      <c r="F893">
        <v>31</v>
      </c>
      <c r="G893">
        <v>14</v>
      </c>
    </row>
    <row r="894" spans="1:7" x14ac:dyDescent="0.25">
      <c r="A894" t="str">
        <f t="shared" si="13"/>
        <v>2012_rs_9_CHI_TEN</v>
      </c>
      <c r="B894">
        <v>2012</v>
      </c>
      <c r="C894">
        <v>9</v>
      </c>
      <c r="D894" t="s">
        <v>68</v>
      </c>
      <c r="E894" t="s">
        <v>93</v>
      </c>
      <c r="F894">
        <v>51</v>
      </c>
      <c r="G894">
        <v>20</v>
      </c>
    </row>
    <row r="895" spans="1:7" x14ac:dyDescent="0.25">
      <c r="A895" t="str">
        <f t="shared" si="13"/>
        <v>2012_rs_9_CAR_WAS</v>
      </c>
      <c r="B895">
        <v>2012</v>
      </c>
      <c r="C895">
        <v>9</v>
      </c>
      <c r="D895" t="s">
        <v>67</v>
      </c>
      <c r="E895" t="s">
        <v>94</v>
      </c>
      <c r="F895">
        <v>21</v>
      </c>
      <c r="G895">
        <v>13</v>
      </c>
    </row>
    <row r="896" spans="1:7" x14ac:dyDescent="0.25">
      <c r="A896" t="str">
        <f t="shared" si="13"/>
        <v>2012_rs_9_TB_OAK</v>
      </c>
      <c r="B896">
        <v>2012</v>
      </c>
      <c r="C896">
        <v>9</v>
      </c>
      <c r="D896" t="s">
        <v>92</v>
      </c>
      <c r="E896" t="s">
        <v>85</v>
      </c>
      <c r="F896">
        <v>42</v>
      </c>
      <c r="G896">
        <v>32</v>
      </c>
    </row>
    <row r="897" spans="1:7" x14ac:dyDescent="0.25">
      <c r="A897" t="str">
        <f t="shared" si="13"/>
        <v>2012_rs_9_MIN_SEA</v>
      </c>
      <c r="B897">
        <v>2012</v>
      </c>
      <c r="C897">
        <v>9</v>
      </c>
      <c r="D897" t="s">
        <v>80</v>
      </c>
      <c r="E897" t="s">
        <v>89</v>
      </c>
      <c r="F897">
        <v>20</v>
      </c>
      <c r="G897">
        <v>30</v>
      </c>
    </row>
    <row r="898" spans="1:7" x14ac:dyDescent="0.25">
      <c r="A898" t="str">
        <f t="shared" ref="A898:A961" si="14">CONCATENATE(B898,"_rs_",C898,"_",D898,"_",E898)</f>
        <v>2012_rs_9_PIT_NYG</v>
      </c>
      <c r="B898">
        <v>2012</v>
      </c>
      <c r="C898">
        <v>9</v>
      </c>
      <c r="D898" t="s">
        <v>87</v>
      </c>
      <c r="E898" t="s">
        <v>83</v>
      </c>
      <c r="F898">
        <v>24</v>
      </c>
      <c r="G898">
        <v>20</v>
      </c>
    </row>
    <row r="899" spans="1:7" x14ac:dyDescent="0.25">
      <c r="A899" t="str">
        <f t="shared" si="14"/>
        <v>2012_rs_9_DAL_ATL</v>
      </c>
      <c r="B899">
        <v>2012</v>
      </c>
      <c r="C899">
        <v>9</v>
      </c>
      <c r="D899" t="s">
        <v>71</v>
      </c>
      <c r="E899" t="s">
        <v>20</v>
      </c>
      <c r="F899">
        <v>13</v>
      </c>
      <c r="G899">
        <v>19</v>
      </c>
    </row>
    <row r="900" spans="1:7" x14ac:dyDescent="0.25">
      <c r="A900" t="str">
        <f t="shared" si="14"/>
        <v>2012_rs_9_KC_SD</v>
      </c>
      <c r="B900">
        <v>2012</v>
      </c>
      <c r="C900">
        <v>9</v>
      </c>
      <c r="D900" t="s">
        <v>78</v>
      </c>
      <c r="E900" t="s">
        <v>88</v>
      </c>
      <c r="F900">
        <v>13</v>
      </c>
      <c r="G900">
        <v>31</v>
      </c>
    </row>
    <row r="901" spans="1:7" x14ac:dyDescent="0.25">
      <c r="A901" t="str">
        <f t="shared" si="14"/>
        <v>2012_rs_9_PHI_NO</v>
      </c>
      <c r="B901">
        <v>2012</v>
      </c>
      <c r="C901">
        <v>9</v>
      </c>
      <c r="D901" t="s">
        <v>86</v>
      </c>
      <c r="E901" t="s">
        <v>82</v>
      </c>
      <c r="F901">
        <v>13</v>
      </c>
      <c r="G901">
        <v>28</v>
      </c>
    </row>
    <row r="902" spans="1:7" x14ac:dyDescent="0.25">
      <c r="A902" t="str">
        <f t="shared" si="14"/>
        <v>2012_rs_10_OAK_BAL</v>
      </c>
      <c r="B902">
        <v>2012</v>
      </c>
      <c r="C902">
        <v>10</v>
      </c>
      <c r="D902" t="s">
        <v>85</v>
      </c>
      <c r="E902" t="s">
        <v>65</v>
      </c>
      <c r="F902">
        <v>20</v>
      </c>
      <c r="G902">
        <v>55</v>
      </c>
    </row>
    <row r="903" spans="1:7" x14ac:dyDescent="0.25">
      <c r="A903" t="str">
        <f t="shared" si="14"/>
        <v>2012_rs_10_DEN_CAR</v>
      </c>
      <c r="B903">
        <v>2012</v>
      </c>
      <c r="C903">
        <v>10</v>
      </c>
      <c r="D903" t="s">
        <v>72</v>
      </c>
      <c r="E903" t="s">
        <v>67</v>
      </c>
      <c r="F903">
        <v>36</v>
      </c>
      <c r="G903">
        <v>14</v>
      </c>
    </row>
    <row r="904" spans="1:7" x14ac:dyDescent="0.25">
      <c r="A904" t="str">
        <f t="shared" si="14"/>
        <v>2012_rs_10_NYG_CIN</v>
      </c>
      <c r="B904">
        <v>2012</v>
      </c>
      <c r="C904">
        <v>10</v>
      </c>
      <c r="D904" t="s">
        <v>83</v>
      </c>
      <c r="E904" t="s">
        <v>69</v>
      </c>
      <c r="F904">
        <v>13</v>
      </c>
      <c r="G904">
        <v>31</v>
      </c>
    </row>
    <row r="905" spans="1:7" x14ac:dyDescent="0.25">
      <c r="A905" t="str">
        <f t="shared" si="14"/>
        <v>2012_rs_10_TEN_MIA</v>
      </c>
      <c r="B905">
        <v>2012</v>
      </c>
      <c r="C905">
        <v>10</v>
      </c>
      <c r="D905" t="s">
        <v>93</v>
      </c>
      <c r="E905" t="s">
        <v>79</v>
      </c>
      <c r="F905">
        <v>37</v>
      </c>
      <c r="G905">
        <v>3</v>
      </c>
    </row>
    <row r="906" spans="1:7" x14ac:dyDescent="0.25">
      <c r="A906" t="str">
        <f t="shared" si="14"/>
        <v>2012_rs_10_DET_MIN</v>
      </c>
      <c r="B906">
        <v>2012</v>
      </c>
      <c r="C906">
        <v>10</v>
      </c>
      <c r="D906" t="s">
        <v>73</v>
      </c>
      <c r="E906" t="s">
        <v>80</v>
      </c>
      <c r="F906">
        <v>24</v>
      </c>
      <c r="G906">
        <v>34</v>
      </c>
    </row>
    <row r="907" spans="1:7" x14ac:dyDescent="0.25">
      <c r="A907" t="str">
        <f t="shared" si="14"/>
        <v>2012_rs_10_BUF_NE</v>
      </c>
      <c r="B907">
        <v>2012</v>
      </c>
      <c r="C907">
        <v>10</v>
      </c>
      <c r="D907" t="s">
        <v>66</v>
      </c>
      <c r="E907" t="s">
        <v>81</v>
      </c>
      <c r="F907">
        <v>31</v>
      </c>
      <c r="G907">
        <v>37</v>
      </c>
    </row>
    <row r="908" spans="1:7" x14ac:dyDescent="0.25">
      <c r="A908" t="str">
        <f t="shared" si="14"/>
        <v>2012_rs_10_ATL_NO</v>
      </c>
      <c r="B908">
        <v>2012</v>
      </c>
      <c r="C908">
        <v>10</v>
      </c>
      <c r="D908" t="s">
        <v>20</v>
      </c>
      <c r="E908" t="s">
        <v>82</v>
      </c>
      <c r="F908">
        <v>27</v>
      </c>
      <c r="G908">
        <v>31</v>
      </c>
    </row>
    <row r="909" spans="1:7" x14ac:dyDescent="0.25">
      <c r="A909" t="str">
        <f t="shared" si="14"/>
        <v>2012_rs_10_SD_TB</v>
      </c>
      <c r="B909">
        <v>2012</v>
      </c>
      <c r="C909">
        <v>10</v>
      </c>
      <c r="D909" t="s">
        <v>88</v>
      </c>
      <c r="E909" t="s">
        <v>92</v>
      </c>
      <c r="F909">
        <v>24</v>
      </c>
      <c r="G909">
        <v>34</v>
      </c>
    </row>
    <row r="910" spans="1:7" x14ac:dyDescent="0.25">
      <c r="A910" t="str">
        <f t="shared" si="14"/>
        <v>2012_rs_10_NYJ_SEA</v>
      </c>
      <c r="B910">
        <v>2012</v>
      </c>
      <c r="C910">
        <v>10</v>
      </c>
      <c r="D910" t="s">
        <v>84</v>
      </c>
      <c r="E910" t="s">
        <v>89</v>
      </c>
      <c r="F910">
        <v>7</v>
      </c>
      <c r="G910">
        <v>28</v>
      </c>
    </row>
    <row r="911" spans="1:7" x14ac:dyDescent="0.25">
      <c r="A911" t="str">
        <f t="shared" si="14"/>
        <v>2012_rs_10_DAL_PHI</v>
      </c>
      <c r="B911">
        <v>2012</v>
      </c>
      <c r="C911">
        <v>10</v>
      </c>
      <c r="D911" t="s">
        <v>71</v>
      </c>
      <c r="E911" t="s">
        <v>86</v>
      </c>
      <c r="F911">
        <v>38</v>
      </c>
      <c r="G911">
        <v>23</v>
      </c>
    </row>
    <row r="912" spans="1:7" x14ac:dyDescent="0.25">
      <c r="A912" t="str">
        <f t="shared" si="14"/>
        <v>2012_rs_10_STL_SF</v>
      </c>
      <c r="B912">
        <v>2012</v>
      </c>
      <c r="C912">
        <v>10</v>
      </c>
      <c r="D912" t="s">
        <v>91</v>
      </c>
      <c r="E912" t="s">
        <v>90</v>
      </c>
      <c r="F912">
        <v>24</v>
      </c>
      <c r="G912">
        <v>24</v>
      </c>
    </row>
    <row r="913" spans="1:7" x14ac:dyDescent="0.25">
      <c r="A913" t="str">
        <f t="shared" si="14"/>
        <v>2012_rs_10_HOU_CHI</v>
      </c>
      <c r="B913">
        <v>2012</v>
      </c>
      <c r="C913">
        <v>10</v>
      </c>
      <c r="D913" t="s">
        <v>75</v>
      </c>
      <c r="E913" t="s">
        <v>68</v>
      </c>
      <c r="F913">
        <v>13</v>
      </c>
      <c r="G913">
        <v>6</v>
      </c>
    </row>
    <row r="914" spans="1:7" x14ac:dyDescent="0.25">
      <c r="A914" t="str">
        <f t="shared" si="14"/>
        <v>2012_rs_10_IND_JAX</v>
      </c>
      <c r="B914">
        <v>2012</v>
      </c>
      <c r="C914">
        <v>10</v>
      </c>
      <c r="D914" t="s">
        <v>76</v>
      </c>
      <c r="E914" t="s">
        <v>77</v>
      </c>
      <c r="F914">
        <v>27</v>
      </c>
      <c r="G914">
        <v>10</v>
      </c>
    </row>
    <row r="915" spans="1:7" x14ac:dyDescent="0.25">
      <c r="A915" t="str">
        <f t="shared" si="14"/>
        <v>2012_rs_10_KC_PIT</v>
      </c>
      <c r="B915">
        <v>2012</v>
      </c>
      <c r="C915">
        <v>10</v>
      </c>
      <c r="D915" t="s">
        <v>78</v>
      </c>
      <c r="E915" t="s">
        <v>87</v>
      </c>
      <c r="F915">
        <v>13</v>
      </c>
      <c r="G915">
        <v>16</v>
      </c>
    </row>
    <row r="916" spans="1:7" x14ac:dyDescent="0.25">
      <c r="A916" t="str">
        <f t="shared" si="14"/>
        <v>2012_rs_11_ARI_ATL</v>
      </c>
      <c r="B916">
        <v>2012</v>
      </c>
      <c r="C916">
        <v>11</v>
      </c>
      <c r="D916" t="s">
        <v>64</v>
      </c>
      <c r="E916" t="s">
        <v>20</v>
      </c>
      <c r="F916">
        <v>19</v>
      </c>
      <c r="G916">
        <v>23</v>
      </c>
    </row>
    <row r="917" spans="1:7" x14ac:dyDescent="0.25">
      <c r="A917" t="str">
        <f t="shared" si="14"/>
        <v>2012_rs_11_TB_CAR</v>
      </c>
      <c r="B917">
        <v>2012</v>
      </c>
      <c r="C917">
        <v>11</v>
      </c>
      <c r="D917" t="s">
        <v>92</v>
      </c>
      <c r="E917" t="s">
        <v>67</v>
      </c>
      <c r="F917">
        <v>27</v>
      </c>
      <c r="G917">
        <v>21</v>
      </c>
    </row>
    <row r="918" spans="1:7" x14ac:dyDescent="0.25">
      <c r="A918" t="str">
        <f t="shared" si="14"/>
        <v>2012_rs_11_CLE_DAL</v>
      </c>
      <c r="B918">
        <v>2012</v>
      </c>
      <c r="C918">
        <v>11</v>
      </c>
      <c r="D918" t="s">
        <v>70</v>
      </c>
      <c r="E918" t="s">
        <v>71</v>
      </c>
      <c r="F918">
        <v>20</v>
      </c>
      <c r="G918">
        <v>23</v>
      </c>
    </row>
    <row r="919" spans="1:7" x14ac:dyDescent="0.25">
      <c r="A919" t="str">
        <f t="shared" si="14"/>
        <v>2012_rs_11_GB_DET</v>
      </c>
      <c r="B919">
        <v>2012</v>
      </c>
      <c r="C919">
        <v>11</v>
      </c>
      <c r="D919" t="s">
        <v>74</v>
      </c>
      <c r="E919" t="s">
        <v>73</v>
      </c>
      <c r="F919">
        <v>24</v>
      </c>
      <c r="G919">
        <v>20</v>
      </c>
    </row>
    <row r="920" spans="1:7" x14ac:dyDescent="0.25">
      <c r="A920" t="str">
        <f t="shared" si="14"/>
        <v>2012_rs_11_JAX_HOU</v>
      </c>
      <c r="B920">
        <v>2012</v>
      </c>
      <c r="C920">
        <v>11</v>
      </c>
      <c r="D920" t="s">
        <v>77</v>
      </c>
      <c r="E920" t="s">
        <v>75</v>
      </c>
      <c r="F920">
        <v>37</v>
      </c>
      <c r="G920">
        <v>43</v>
      </c>
    </row>
    <row r="921" spans="1:7" x14ac:dyDescent="0.25">
      <c r="A921" t="str">
        <f t="shared" si="14"/>
        <v>2012_rs_11_CIN_KC</v>
      </c>
      <c r="B921">
        <v>2012</v>
      </c>
      <c r="C921">
        <v>11</v>
      </c>
      <c r="D921" t="s">
        <v>69</v>
      </c>
      <c r="E921" t="s">
        <v>78</v>
      </c>
      <c r="F921">
        <v>28</v>
      </c>
      <c r="G921">
        <v>6</v>
      </c>
    </row>
    <row r="922" spans="1:7" x14ac:dyDescent="0.25">
      <c r="A922" t="str">
        <f t="shared" si="14"/>
        <v>2012_rs_11_NYJ_STL</v>
      </c>
      <c r="B922">
        <v>2012</v>
      </c>
      <c r="C922">
        <v>11</v>
      </c>
      <c r="D922" t="s">
        <v>84</v>
      </c>
      <c r="E922" t="s">
        <v>91</v>
      </c>
      <c r="F922">
        <v>27</v>
      </c>
      <c r="G922">
        <v>13</v>
      </c>
    </row>
    <row r="923" spans="1:7" x14ac:dyDescent="0.25">
      <c r="A923" t="str">
        <f t="shared" si="14"/>
        <v>2012_rs_11_PHI_WAS</v>
      </c>
      <c r="B923">
        <v>2012</v>
      </c>
      <c r="C923">
        <v>11</v>
      </c>
      <c r="D923" t="s">
        <v>86</v>
      </c>
      <c r="E923" t="s">
        <v>94</v>
      </c>
      <c r="F923">
        <v>6</v>
      </c>
      <c r="G923">
        <v>31</v>
      </c>
    </row>
    <row r="924" spans="1:7" x14ac:dyDescent="0.25">
      <c r="A924" t="str">
        <f t="shared" si="14"/>
        <v>2012_rs_11_NO_OAK</v>
      </c>
      <c r="B924">
        <v>2012</v>
      </c>
      <c r="C924">
        <v>11</v>
      </c>
      <c r="D924" t="s">
        <v>82</v>
      </c>
      <c r="E924" t="s">
        <v>85</v>
      </c>
      <c r="F924">
        <v>38</v>
      </c>
      <c r="G924">
        <v>17</v>
      </c>
    </row>
    <row r="925" spans="1:7" x14ac:dyDescent="0.25">
      <c r="A925" t="str">
        <f t="shared" si="14"/>
        <v>2012_rs_11_SD_DEN</v>
      </c>
      <c r="B925">
        <v>2012</v>
      </c>
      <c r="C925">
        <v>11</v>
      </c>
      <c r="D925" t="s">
        <v>88</v>
      </c>
      <c r="E925" t="s">
        <v>72</v>
      </c>
      <c r="F925">
        <v>23</v>
      </c>
      <c r="G925">
        <v>30</v>
      </c>
    </row>
    <row r="926" spans="1:7" x14ac:dyDescent="0.25">
      <c r="A926" t="str">
        <f t="shared" si="14"/>
        <v>2012_rs_11_IND_NE</v>
      </c>
      <c r="B926">
        <v>2012</v>
      </c>
      <c r="C926">
        <v>11</v>
      </c>
      <c r="D926" t="s">
        <v>76</v>
      </c>
      <c r="E926" t="s">
        <v>81</v>
      </c>
      <c r="F926">
        <v>24</v>
      </c>
      <c r="G926">
        <v>59</v>
      </c>
    </row>
    <row r="927" spans="1:7" x14ac:dyDescent="0.25">
      <c r="A927" t="str">
        <f t="shared" si="14"/>
        <v>2012_rs_11_MIA_BUF</v>
      </c>
      <c r="B927">
        <v>2012</v>
      </c>
      <c r="C927">
        <v>11</v>
      </c>
      <c r="D927" t="s">
        <v>79</v>
      </c>
      <c r="E927" t="s">
        <v>66</v>
      </c>
      <c r="F927">
        <v>14</v>
      </c>
      <c r="G927">
        <v>19</v>
      </c>
    </row>
    <row r="928" spans="1:7" x14ac:dyDescent="0.25">
      <c r="A928" t="str">
        <f t="shared" si="14"/>
        <v>2012_rs_11_BAL_PIT</v>
      </c>
      <c r="B928">
        <v>2012</v>
      </c>
      <c r="C928">
        <v>11</v>
      </c>
      <c r="D928" t="s">
        <v>65</v>
      </c>
      <c r="E928" t="s">
        <v>87</v>
      </c>
      <c r="F928">
        <v>13</v>
      </c>
      <c r="G928">
        <v>10</v>
      </c>
    </row>
    <row r="929" spans="1:7" x14ac:dyDescent="0.25">
      <c r="A929" t="str">
        <f t="shared" si="14"/>
        <v>2012_rs_11_CHI_SF</v>
      </c>
      <c r="B929">
        <v>2012</v>
      </c>
      <c r="C929">
        <v>11</v>
      </c>
      <c r="D929" t="s">
        <v>68</v>
      </c>
      <c r="E929" t="s">
        <v>90</v>
      </c>
      <c r="F929">
        <v>7</v>
      </c>
      <c r="G929">
        <v>32</v>
      </c>
    </row>
    <row r="930" spans="1:7" x14ac:dyDescent="0.25">
      <c r="A930" t="str">
        <f t="shared" si="14"/>
        <v>2012_rs_12_MIN_CHI</v>
      </c>
      <c r="B930">
        <v>2012</v>
      </c>
      <c r="C930">
        <v>12</v>
      </c>
      <c r="D930" t="s">
        <v>80</v>
      </c>
      <c r="E930" t="s">
        <v>68</v>
      </c>
      <c r="F930">
        <v>10</v>
      </c>
      <c r="G930">
        <v>28</v>
      </c>
    </row>
    <row r="931" spans="1:7" x14ac:dyDescent="0.25">
      <c r="A931" t="str">
        <f t="shared" si="14"/>
        <v>2012_rs_12_OAK_CIN</v>
      </c>
      <c r="B931">
        <v>2012</v>
      </c>
      <c r="C931">
        <v>12</v>
      </c>
      <c r="D931" t="s">
        <v>85</v>
      </c>
      <c r="E931" t="s">
        <v>69</v>
      </c>
      <c r="F931">
        <v>10</v>
      </c>
      <c r="G931">
        <v>34</v>
      </c>
    </row>
    <row r="932" spans="1:7" x14ac:dyDescent="0.25">
      <c r="A932" t="str">
        <f t="shared" si="14"/>
        <v>2012_rs_12_PIT_CLE</v>
      </c>
      <c r="B932">
        <v>2012</v>
      </c>
      <c r="C932">
        <v>12</v>
      </c>
      <c r="D932" t="s">
        <v>87</v>
      </c>
      <c r="E932" t="s">
        <v>70</v>
      </c>
      <c r="F932">
        <v>14</v>
      </c>
      <c r="G932">
        <v>20</v>
      </c>
    </row>
    <row r="933" spans="1:7" x14ac:dyDescent="0.25">
      <c r="A933" t="str">
        <f t="shared" si="14"/>
        <v>2012_rs_12_BUF_IND</v>
      </c>
      <c r="B933">
        <v>2012</v>
      </c>
      <c r="C933">
        <v>12</v>
      </c>
      <c r="D933" t="s">
        <v>66</v>
      </c>
      <c r="E933" t="s">
        <v>76</v>
      </c>
      <c r="F933">
        <v>13</v>
      </c>
      <c r="G933">
        <v>20</v>
      </c>
    </row>
    <row r="934" spans="1:7" x14ac:dyDescent="0.25">
      <c r="A934" t="str">
        <f t="shared" si="14"/>
        <v>2012_rs_12_TEN_JAX</v>
      </c>
      <c r="B934">
        <v>2012</v>
      </c>
      <c r="C934">
        <v>12</v>
      </c>
      <c r="D934" t="s">
        <v>93</v>
      </c>
      <c r="E934" t="s">
        <v>77</v>
      </c>
      <c r="F934">
        <v>19</v>
      </c>
      <c r="G934">
        <v>24</v>
      </c>
    </row>
    <row r="935" spans="1:7" x14ac:dyDescent="0.25">
      <c r="A935" t="str">
        <f t="shared" si="14"/>
        <v>2012_rs_12_DEN_KC</v>
      </c>
      <c r="B935">
        <v>2012</v>
      </c>
      <c r="C935">
        <v>12</v>
      </c>
      <c r="D935" t="s">
        <v>72</v>
      </c>
      <c r="E935" t="s">
        <v>78</v>
      </c>
      <c r="F935">
        <v>17</v>
      </c>
      <c r="G935">
        <v>9</v>
      </c>
    </row>
    <row r="936" spans="1:7" x14ac:dyDescent="0.25">
      <c r="A936" t="str">
        <f t="shared" si="14"/>
        <v>2012_rs_12_SEA_MIA</v>
      </c>
      <c r="B936">
        <v>2012</v>
      </c>
      <c r="C936">
        <v>12</v>
      </c>
      <c r="D936" t="s">
        <v>89</v>
      </c>
      <c r="E936" t="s">
        <v>79</v>
      </c>
      <c r="F936">
        <v>21</v>
      </c>
      <c r="G936">
        <v>24</v>
      </c>
    </row>
    <row r="937" spans="1:7" x14ac:dyDescent="0.25">
      <c r="A937" t="str">
        <f t="shared" si="14"/>
        <v>2012_rs_12_ATL_TB</v>
      </c>
      <c r="B937">
        <v>2012</v>
      </c>
      <c r="C937">
        <v>12</v>
      </c>
      <c r="D937" t="s">
        <v>20</v>
      </c>
      <c r="E937" t="s">
        <v>92</v>
      </c>
      <c r="F937">
        <v>24</v>
      </c>
      <c r="G937">
        <v>23</v>
      </c>
    </row>
    <row r="938" spans="1:7" x14ac:dyDescent="0.25">
      <c r="A938" t="str">
        <f t="shared" si="14"/>
        <v>2012_rs_12_BAL_SD</v>
      </c>
      <c r="B938">
        <v>2012</v>
      </c>
      <c r="C938">
        <v>12</v>
      </c>
      <c r="D938" t="s">
        <v>65</v>
      </c>
      <c r="E938" t="s">
        <v>88</v>
      </c>
      <c r="F938">
        <v>16</v>
      </c>
      <c r="G938">
        <v>13</v>
      </c>
    </row>
    <row r="939" spans="1:7" x14ac:dyDescent="0.25">
      <c r="A939" t="str">
        <f t="shared" si="14"/>
        <v>2012_rs_12_STL_ARI</v>
      </c>
      <c r="B939">
        <v>2012</v>
      </c>
      <c r="C939">
        <v>12</v>
      </c>
      <c r="D939" t="s">
        <v>91</v>
      </c>
      <c r="E939" t="s">
        <v>64</v>
      </c>
      <c r="F939">
        <v>31</v>
      </c>
      <c r="G939">
        <v>17</v>
      </c>
    </row>
    <row r="940" spans="1:7" x14ac:dyDescent="0.25">
      <c r="A940" t="str">
        <f t="shared" si="14"/>
        <v>2012_rs_12_WAS_DAL</v>
      </c>
      <c r="B940">
        <v>2012</v>
      </c>
      <c r="C940">
        <v>12</v>
      </c>
      <c r="D940" t="s">
        <v>94</v>
      </c>
      <c r="E940" t="s">
        <v>71</v>
      </c>
      <c r="F940">
        <v>38</v>
      </c>
      <c r="G940">
        <v>31</v>
      </c>
    </row>
    <row r="941" spans="1:7" x14ac:dyDescent="0.25">
      <c r="A941" t="str">
        <f t="shared" si="14"/>
        <v>2012_rs_12_SF_NO</v>
      </c>
      <c r="B941">
        <v>2012</v>
      </c>
      <c r="C941">
        <v>12</v>
      </c>
      <c r="D941" t="s">
        <v>90</v>
      </c>
      <c r="E941" t="s">
        <v>82</v>
      </c>
      <c r="F941">
        <v>31</v>
      </c>
      <c r="G941">
        <v>21</v>
      </c>
    </row>
    <row r="942" spans="1:7" x14ac:dyDescent="0.25">
      <c r="A942" t="str">
        <f t="shared" si="14"/>
        <v>2012_rs_12_GB_NYG</v>
      </c>
      <c r="B942">
        <v>2012</v>
      </c>
      <c r="C942">
        <v>12</v>
      </c>
      <c r="D942" t="s">
        <v>74</v>
      </c>
      <c r="E942" t="s">
        <v>83</v>
      </c>
      <c r="F942">
        <v>10</v>
      </c>
      <c r="G942">
        <v>38</v>
      </c>
    </row>
    <row r="943" spans="1:7" x14ac:dyDescent="0.25">
      <c r="A943" t="str">
        <f t="shared" si="14"/>
        <v>2012_rs_12_NE_NYJ</v>
      </c>
      <c r="B943">
        <v>2012</v>
      </c>
      <c r="C943">
        <v>12</v>
      </c>
      <c r="D943" t="s">
        <v>81</v>
      </c>
      <c r="E943" t="s">
        <v>84</v>
      </c>
      <c r="F943">
        <v>49</v>
      </c>
      <c r="G943">
        <v>19</v>
      </c>
    </row>
    <row r="944" spans="1:7" x14ac:dyDescent="0.25">
      <c r="A944" t="str">
        <f t="shared" si="14"/>
        <v>2012_rs_12_CAR_PHI</v>
      </c>
      <c r="B944">
        <v>2012</v>
      </c>
      <c r="C944">
        <v>12</v>
      </c>
      <c r="D944" t="s">
        <v>67</v>
      </c>
      <c r="E944" t="s">
        <v>86</v>
      </c>
      <c r="F944">
        <v>30</v>
      </c>
      <c r="G944">
        <v>22</v>
      </c>
    </row>
    <row r="945" spans="1:7" x14ac:dyDescent="0.25">
      <c r="A945" t="str">
        <f t="shared" si="14"/>
        <v>2012_rs_12_HOU_DET</v>
      </c>
      <c r="B945">
        <v>2012</v>
      </c>
      <c r="C945">
        <v>12</v>
      </c>
      <c r="D945" t="s">
        <v>75</v>
      </c>
      <c r="E945" t="s">
        <v>73</v>
      </c>
      <c r="F945">
        <v>34</v>
      </c>
      <c r="G945">
        <v>31</v>
      </c>
    </row>
    <row r="946" spans="1:7" x14ac:dyDescent="0.25">
      <c r="A946" t="str">
        <f t="shared" si="14"/>
        <v>2012_rs_13_JAX_BUF</v>
      </c>
      <c r="B946">
        <v>2012</v>
      </c>
      <c r="C946">
        <v>13</v>
      </c>
      <c r="D946" t="s">
        <v>77</v>
      </c>
      <c r="E946" t="s">
        <v>66</v>
      </c>
      <c r="F946">
        <v>18</v>
      </c>
      <c r="G946">
        <v>34</v>
      </c>
    </row>
    <row r="947" spans="1:7" x14ac:dyDescent="0.25">
      <c r="A947" t="str">
        <f t="shared" si="14"/>
        <v>2012_rs_13_SEA_CHI</v>
      </c>
      <c r="B947">
        <v>2012</v>
      </c>
      <c r="C947">
        <v>13</v>
      </c>
      <c r="D947" t="s">
        <v>89</v>
      </c>
      <c r="E947" t="s">
        <v>68</v>
      </c>
      <c r="F947">
        <v>23</v>
      </c>
      <c r="G947">
        <v>17</v>
      </c>
    </row>
    <row r="948" spans="1:7" x14ac:dyDescent="0.25">
      <c r="A948" t="str">
        <f t="shared" si="14"/>
        <v>2012_rs_13_IND_DET</v>
      </c>
      <c r="B948">
        <v>2012</v>
      </c>
      <c r="C948">
        <v>13</v>
      </c>
      <c r="D948" t="s">
        <v>76</v>
      </c>
      <c r="E948" t="s">
        <v>73</v>
      </c>
      <c r="F948">
        <v>35</v>
      </c>
      <c r="G948">
        <v>33</v>
      </c>
    </row>
    <row r="949" spans="1:7" x14ac:dyDescent="0.25">
      <c r="A949" t="str">
        <f t="shared" si="14"/>
        <v>2012_rs_13_MIN_GB</v>
      </c>
      <c r="B949">
        <v>2012</v>
      </c>
      <c r="C949">
        <v>13</v>
      </c>
      <c r="D949" t="s">
        <v>80</v>
      </c>
      <c r="E949" t="s">
        <v>74</v>
      </c>
      <c r="F949">
        <v>14</v>
      </c>
      <c r="G949">
        <v>23</v>
      </c>
    </row>
    <row r="950" spans="1:7" x14ac:dyDescent="0.25">
      <c r="A950" t="str">
        <f t="shared" si="14"/>
        <v>2012_rs_13_CAR_KC</v>
      </c>
      <c r="B950">
        <v>2012</v>
      </c>
      <c r="C950">
        <v>13</v>
      </c>
      <c r="D950" t="s">
        <v>67</v>
      </c>
      <c r="E950" t="s">
        <v>78</v>
      </c>
      <c r="F950">
        <v>21</v>
      </c>
      <c r="G950">
        <v>27</v>
      </c>
    </row>
    <row r="951" spans="1:7" x14ac:dyDescent="0.25">
      <c r="A951" t="str">
        <f t="shared" si="14"/>
        <v>2012_rs_13_NE_MIA</v>
      </c>
      <c r="B951">
        <v>2012</v>
      </c>
      <c r="C951">
        <v>13</v>
      </c>
      <c r="D951" t="s">
        <v>81</v>
      </c>
      <c r="E951" t="s">
        <v>79</v>
      </c>
      <c r="F951">
        <v>23</v>
      </c>
      <c r="G951">
        <v>16</v>
      </c>
    </row>
    <row r="952" spans="1:7" x14ac:dyDescent="0.25">
      <c r="A952" t="str">
        <f t="shared" si="14"/>
        <v>2012_rs_13_ARI_NYJ</v>
      </c>
      <c r="B952">
        <v>2012</v>
      </c>
      <c r="C952">
        <v>13</v>
      </c>
      <c r="D952" t="s">
        <v>64</v>
      </c>
      <c r="E952" t="s">
        <v>84</v>
      </c>
      <c r="F952">
        <v>6</v>
      </c>
      <c r="G952">
        <v>7</v>
      </c>
    </row>
    <row r="953" spans="1:7" x14ac:dyDescent="0.25">
      <c r="A953" t="str">
        <f t="shared" si="14"/>
        <v>2012_rs_13_SF_STL</v>
      </c>
      <c r="B953">
        <v>2012</v>
      </c>
      <c r="C953">
        <v>13</v>
      </c>
      <c r="D953" t="s">
        <v>90</v>
      </c>
      <c r="E953" t="s">
        <v>91</v>
      </c>
      <c r="F953">
        <v>13</v>
      </c>
      <c r="G953">
        <v>16</v>
      </c>
    </row>
    <row r="954" spans="1:7" x14ac:dyDescent="0.25">
      <c r="A954" t="str">
        <f t="shared" si="14"/>
        <v>2012_rs_13_HOU_TEN</v>
      </c>
      <c r="B954">
        <v>2012</v>
      </c>
      <c r="C954">
        <v>13</v>
      </c>
      <c r="D954" t="s">
        <v>75</v>
      </c>
      <c r="E954" t="s">
        <v>93</v>
      </c>
      <c r="F954">
        <v>24</v>
      </c>
      <c r="G954">
        <v>10</v>
      </c>
    </row>
    <row r="955" spans="1:7" x14ac:dyDescent="0.25">
      <c r="A955" t="str">
        <f t="shared" si="14"/>
        <v>2012_rs_13_TB_DEN</v>
      </c>
      <c r="B955">
        <v>2012</v>
      </c>
      <c r="C955">
        <v>13</v>
      </c>
      <c r="D955" t="s">
        <v>92</v>
      </c>
      <c r="E955" t="s">
        <v>72</v>
      </c>
      <c r="F955">
        <v>23</v>
      </c>
      <c r="G955">
        <v>31</v>
      </c>
    </row>
    <row r="956" spans="1:7" x14ac:dyDescent="0.25">
      <c r="A956" t="str">
        <f t="shared" si="14"/>
        <v>2012_rs_13_PIT_BAL</v>
      </c>
      <c r="B956">
        <v>2012</v>
      </c>
      <c r="C956">
        <v>13</v>
      </c>
      <c r="D956" t="s">
        <v>87</v>
      </c>
      <c r="E956" t="s">
        <v>65</v>
      </c>
      <c r="F956">
        <v>23</v>
      </c>
      <c r="G956">
        <v>20</v>
      </c>
    </row>
    <row r="957" spans="1:7" x14ac:dyDescent="0.25">
      <c r="A957" t="str">
        <f t="shared" si="14"/>
        <v>2012_rs_13_CLE_OAK</v>
      </c>
      <c r="B957">
        <v>2012</v>
      </c>
      <c r="C957">
        <v>13</v>
      </c>
      <c r="D957" t="s">
        <v>70</v>
      </c>
      <c r="E957" t="s">
        <v>85</v>
      </c>
      <c r="F957">
        <v>20</v>
      </c>
      <c r="G957">
        <v>17</v>
      </c>
    </row>
    <row r="958" spans="1:7" x14ac:dyDescent="0.25">
      <c r="A958" t="str">
        <f t="shared" si="14"/>
        <v>2012_rs_13_CIN_SD</v>
      </c>
      <c r="B958">
        <v>2012</v>
      </c>
      <c r="C958">
        <v>13</v>
      </c>
      <c r="D958" t="s">
        <v>69</v>
      </c>
      <c r="E958" t="s">
        <v>88</v>
      </c>
      <c r="F958">
        <v>20</v>
      </c>
      <c r="G958">
        <v>13</v>
      </c>
    </row>
    <row r="959" spans="1:7" x14ac:dyDescent="0.25">
      <c r="A959" t="str">
        <f t="shared" si="14"/>
        <v>2012_rs_13_NO_ATL</v>
      </c>
      <c r="B959">
        <v>2012</v>
      </c>
      <c r="C959">
        <v>13</v>
      </c>
      <c r="D959" t="s">
        <v>82</v>
      </c>
      <c r="E959" t="s">
        <v>20</v>
      </c>
      <c r="F959">
        <v>13</v>
      </c>
      <c r="G959">
        <v>23</v>
      </c>
    </row>
    <row r="960" spans="1:7" x14ac:dyDescent="0.25">
      <c r="A960" t="str">
        <f t="shared" si="14"/>
        <v>2012_rs_13_PHI_DAL</v>
      </c>
      <c r="B960">
        <v>2012</v>
      </c>
      <c r="C960">
        <v>13</v>
      </c>
      <c r="D960" t="s">
        <v>86</v>
      </c>
      <c r="E960" t="s">
        <v>71</v>
      </c>
      <c r="F960">
        <v>33</v>
      </c>
      <c r="G960">
        <v>38</v>
      </c>
    </row>
    <row r="961" spans="1:7" x14ac:dyDescent="0.25">
      <c r="A961" t="str">
        <f t="shared" si="14"/>
        <v>2012_rs_13_NYG_WAS</v>
      </c>
      <c r="B961">
        <v>2012</v>
      </c>
      <c r="C961">
        <v>13</v>
      </c>
      <c r="D961" t="s">
        <v>83</v>
      </c>
      <c r="E961" t="s">
        <v>94</v>
      </c>
      <c r="F961">
        <v>16</v>
      </c>
      <c r="G961">
        <v>17</v>
      </c>
    </row>
    <row r="962" spans="1:7" x14ac:dyDescent="0.25">
      <c r="A962" t="str">
        <f t="shared" ref="A962:A1025" si="15">CONCATENATE(B962,"_rs_",C962,"_",D962,"_",E962)</f>
        <v>2012_rs_14_STL_BUF</v>
      </c>
      <c r="B962">
        <v>2012</v>
      </c>
      <c r="C962">
        <v>14</v>
      </c>
      <c r="D962" t="s">
        <v>91</v>
      </c>
      <c r="E962" t="s">
        <v>66</v>
      </c>
      <c r="F962">
        <v>15</v>
      </c>
      <c r="G962">
        <v>12</v>
      </c>
    </row>
    <row r="963" spans="1:7" x14ac:dyDescent="0.25">
      <c r="A963" t="str">
        <f t="shared" si="15"/>
        <v>2012_rs_14_ATL_CAR</v>
      </c>
      <c r="B963">
        <v>2012</v>
      </c>
      <c r="C963">
        <v>14</v>
      </c>
      <c r="D963" t="s">
        <v>20</v>
      </c>
      <c r="E963" t="s">
        <v>67</v>
      </c>
      <c r="F963">
        <v>20</v>
      </c>
      <c r="G963">
        <v>30</v>
      </c>
    </row>
    <row r="964" spans="1:7" x14ac:dyDescent="0.25">
      <c r="A964" t="str">
        <f t="shared" si="15"/>
        <v>2012_rs_14_DAL_CIN</v>
      </c>
      <c r="B964">
        <v>2012</v>
      </c>
      <c r="C964">
        <v>14</v>
      </c>
      <c r="D964" t="s">
        <v>71</v>
      </c>
      <c r="E964" t="s">
        <v>69</v>
      </c>
      <c r="F964">
        <v>20</v>
      </c>
      <c r="G964">
        <v>19</v>
      </c>
    </row>
    <row r="965" spans="1:7" x14ac:dyDescent="0.25">
      <c r="A965" t="str">
        <f t="shared" si="15"/>
        <v>2012_rs_14_KC_CLE</v>
      </c>
      <c r="B965">
        <v>2012</v>
      </c>
      <c r="C965">
        <v>14</v>
      </c>
      <c r="D965" t="s">
        <v>78</v>
      </c>
      <c r="E965" t="s">
        <v>70</v>
      </c>
      <c r="F965">
        <v>7</v>
      </c>
      <c r="G965">
        <v>30</v>
      </c>
    </row>
    <row r="966" spans="1:7" x14ac:dyDescent="0.25">
      <c r="A966" t="str">
        <f t="shared" si="15"/>
        <v>2012_rs_14_TEN_IND</v>
      </c>
      <c r="B966">
        <v>2012</v>
      </c>
      <c r="C966">
        <v>14</v>
      </c>
      <c r="D966" t="s">
        <v>93</v>
      </c>
      <c r="E966" t="s">
        <v>76</v>
      </c>
      <c r="F966">
        <v>23</v>
      </c>
      <c r="G966">
        <v>27</v>
      </c>
    </row>
    <row r="967" spans="1:7" x14ac:dyDescent="0.25">
      <c r="A967" t="str">
        <f t="shared" si="15"/>
        <v>2012_rs_14_NYJ_JAX</v>
      </c>
      <c r="B967">
        <v>2012</v>
      </c>
      <c r="C967">
        <v>14</v>
      </c>
      <c r="D967" t="s">
        <v>84</v>
      </c>
      <c r="E967" t="s">
        <v>77</v>
      </c>
      <c r="F967">
        <v>17</v>
      </c>
      <c r="G967">
        <v>10</v>
      </c>
    </row>
    <row r="968" spans="1:7" x14ac:dyDescent="0.25">
      <c r="A968" t="str">
        <f t="shared" si="15"/>
        <v>2012_rs_14_CHI_MIN</v>
      </c>
      <c r="B968">
        <v>2012</v>
      </c>
      <c r="C968">
        <v>14</v>
      </c>
      <c r="D968" t="s">
        <v>68</v>
      </c>
      <c r="E968" t="s">
        <v>80</v>
      </c>
      <c r="F968">
        <v>14</v>
      </c>
      <c r="G968">
        <v>21</v>
      </c>
    </row>
    <row r="969" spans="1:7" x14ac:dyDescent="0.25">
      <c r="A969" t="str">
        <f t="shared" si="15"/>
        <v>2012_rs_14_SD_PIT</v>
      </c>
      <c r="B969">
        <v>2012</v>
      </c>
      <c r="C969">
        <v>14</v>
      </c>
      <c r="D969" t="s">
        <v>88</v>
      </c>
      <c r="E969" t="s">
        <v>87</v>
      </c>
      <c r="F969">
        <v>34</v>
      </c>
      <c r="G969">
        <v>24</v>
      </c>
    </row>
    <row r="970" spans="1:7" x14ac:dyDescent="0.25">
      <c r="A970" t="str">
        <f t="shared" si="15"/>
        <v>2012_rs_14_PHI_TB</v>
      </c>
      <c r="B970">
        <v>2012</v>
      </c>
      <c r="C970">
        <v>14</v>
      </c>
      <c r="D970" t="s">
        <v>86</v>
      </c>
      <c r="E970" t="s">
        <v>92</v>
      </c>
      <c r="F970">
        <v>23</v>
      </c>
      <c r="G970">
        <v>21</v>
      </c>
    </row>
    <row r="971" spans="1:7" x14ac:dyDescent="0.25">
      <c r="A971" t="str">
        <f t="shared" si="15"/>
        <v>2012_rs_14_BAL_WAS</v>
      </c>
      <c r="B971">
        <v>2012</v>
      </c>
      <c r="C971">
        <v>14</v>
      </c>
      <c r="D971" t="s">
        <v>65</v>
      </c>
      <c r="E971" t="s">
        <v>94</v>
      </c>
      <c r="F971">
        <v>28</v>
      </c>
      <c r="G971">
        <v>31</v>
      </c>
    </row>
    <row r="972" spans="1:7" x14ac:dyDescent="0.25">
      <c r="A972" t="str">
        <f t="shared" si="15"/>
        <v>2012_rs_14_MIA_SF</v>
      </c>
      <c r="B972">
        <v>2012</v>
      </c>
      <c r="C972">
        <v>14</v>
      </c>
      <c r="D972" t="s">
        <v>79</v>
      </c>
      <c r="E972" t="s">
        <v>90</v>
      </c>
      <c r="F972">
        <v>13</v>
      </c>
      <c r="G972">
        <v>27</v>
      </c>
    </row>
    <row r="973" spans="1:7" x14ac:dyDescent="0.25">
      <c r="A973" t="str">
        <f t="shared" si="15"/>
        <v>2012_rs_14_NO_NYG</v>
      </c>
      <c r="B973">
        <v>2012</v>
      </c>
      <c r="C973">
        <v>14</v>
      </c>
      <c r="D973" t="s">
        <v>82</v>
      </c>
      <c r="E973" t="s">
        <v>83</v>
      </c>
      <c r="F973">
        <v>27</v>
      </c>
      <c r="G973">
        <v>52</v>
      </c>
    </row>
    <row r="974" spans="1:7" x14ac:dyDescent="0.25">
      <c r="A974" t="str">
        <f t="shared" si="15"/>
        <v>2012_rs_14_ARI_SEA</v>
      </c>
      <c r="B974">
        <v>2012</v>
      </c>
      <c r="C974">
        <v>14</v>
      </c>
      <c r="D974" t="s">
        <v>64</v>
      </c>
      <c r="E974" t="s">
        <v>89</v>
      </c>
      <c r="F974">
        <v>0</v>
      </c>
      <c r="G974">
        <v>58</v>
      </c>
    </row>
    <row r="975" spans="1:7" x14ac:dyDescent="0.25">
      <c r="A975" t="str">
        <f t="shared" si="15"/>
        <v>2012_rs_14_DET_GB</v>
      </c>
      <c r="B975">
        <v>2012</v>
      </c>
      <c r="C975">
        <v>14</v>
      </c>
      <c r="D975" t="s">
        <v>73</v>
      </c>
      <c r="E975" t="s">
        <v>74</v>
      </c>
      <c r="F975">
        <v>20</v>
      </c>
      <c r="G975">
        <v>27</v>
      </c>
    </row>
    <row r="976" spans="1:7" x14ac:dyDescent="0.25">
      <c r="A976" t="str">
        <f t="shared" si="15"/>
        <v>2012_rs_14_DEN_OAK</v>
      </c>
      <c r="B976">
        <v>2012</v>
      </c>
      <c r="C976">
        <v>14</v>
      </c>
      <c r="D976" t="s">
        <v>72</v>
      </c>
      <c r="E976" t="s">
        <v>85</v>
      </c>
      <c r="F976">
        <v>26</v>
      </c>
      <c r="G976">
        <v>13</v>
      </c>
    </row>
    <row r="977" spans="1:7" x14ac:dyDescent="0.25">
      <c r="A977" t="str">
        <f t="shared" si="15"/>
        <v>2012_rs_14_HOU_NE</v>
      </c>
      <c r="B977">
        <v>2012</v>
      </c>
      <c r="C977">
        <v>14</v>
      </c>
      <c r="D977" t="s">
        <v>75</v>
      </c>
      <c r="E977" t="s">
        <v>81</v>
      </c>
      <c r="F977">
        <v>14</v>
      </c>
      <c r="G977">
        <v>42</v>
      </c>
    </row>
    <row r="978" spans="1:7" x14ac:dyDescent="0.25">
      <c r="A978" t="str">
        <f t="shared" si="15"/>
        <v>2012_rs_15_NYG_ATL</v>
      </c>
      <c r="B978">
        <v>2012</v>
      </c>
      <c r="C978">
        <v>15</v>
      </c>
      <c r="D978" t="s">
        <v>83</v>
      </c>
      <c r="E978" t="s">
        <v>20</v>
      </c>
      <c r="F978">
        <v>0</v>
      </c>
      <c r="G978">
        <v>34</v>
      </c>
    </row>
    <row r="979" spans="1:7" x14ac:dyDescent="0.25">
      <c r="A979" t="str">
        <f t="shared" si="15"/>
        <v>2012_rs_15_DEN_BAL</v>
      </c>
      <c r="B979">
        <v>2012</v>
      </c>
      <c r="C979">
        <v>15</v>
      </c>
      <c r="D979" t="s">
        <v>72</v>
      </c>
      <c r="E979" t="s">
        <v>65</v>
      </c>
      <c r="F979">
        <v>34</v>
      </c>
      <c r="G979">
        <v>17</v>
      </c>
    </row>
    <row r="980" spans="1:7" x14ac:dyDescent="0.25">
      <c r="A980" t="str">
        <f t="shared" si="15"/>
        <v>2012_rs_15_GB_CHI</v>
      </c>
      <c r="B980">
        <v>2012</v>
      </c>
      <c r="C980">
        <v>15</v>
      </c>
      <c r="D980" t="s">
        <v>74</v>
      </c>
      <c r="E980" t="s">
        <v>68</v>
      </c>
      <c r="F980">
        <v>21</v>
      </c>
      <c r="G980">
        <v>13</v>
      </c>
    </row>
    <row r="981" spans="1:7" x14ac:dyDescent="0.25">
      <c r="A981" t="str">
        <f t="shared" si="15"/>
        <v>2012_rs_15_WAS_CLE</v>
      </c>
      <c r="B981">
        <v>2012</v>
      </c>
      <c r="C981">
        <v>15</v>
      </c>
      <c r="D981" t="s">
        <v>94</v>
      </c>
      <c r="E981" t="s">
        <v>70</v>
      </c>
      <c r="F981">
        <v>38</v>
      </c>
      <c r="G981">
        <v>21</v>
      </c>
    </row>
    <row r="982" spans="1:7" x14ac:dyDescent="0.25">
      <c r="A982" t="str">
        <f t="shared" si="15"/>
        <v>2012_rs_15_IND_HOU</v>
      </c>
      <c r="B982">
        <v>2012</v>
      </c>
      <c r="C982">
        <v>15</v>
      </c>
      <c r="D982" t="s">
        <v>76</v>
      </c>
      <c r="E982" t="s">
        <v>75</v>
      </c>
      <c r="F982">
        <v>17</v>
      </c>
      <c r="G982">
        <v>29</v>
      </c>
    </row>
    <row r="983" spans="1:7" x14ac:dyDescent="0.25">
      <c r="A983" t="str">
        <f t="shared" si="15"/>
        <v>2012_rs_15_JAX_MIA</v>
      </c>
      <c r="B983">
        <v>2012</v>
      </c>
      <c r="C983">
        <v>15</v>
      </c>
      <c r="D983" t="s">
        <v>77</v>
      </c>
      <c r="E983" t="s">
        <v>79</v>
      </c>
      <c r="F983">
        <v>3</v>
      </c>
      <c r="G983">
        <v>24</v>
      </c>
    </row>
    <row r="984" spans="1:7" x14ac:dyDescent="0.25">
      <c r="A984" t="str">
        <f t="shared" si="15"/>
        <v>2012_rs_15_TB_NO</v>
      </c>
      <c r="B984">
        <v>2012</v>
      </c>
      <c r="C984">
        <v>15</v>
      </c>
      <c r="D984" t="s">
        <v>92</v>
      </c>
      <c r="E984" t="s">
        <v>82</v>
      </c>
      <c r="F984">
        <v>0</v>
      </c>
      <c r="G984">
        <v>41</v>
      </c>
    </row>
    <row r="985" spans="1:7" x14ac:dyDescent="0.25">
      <c r="A985" t="str">
        <f t="shared" si="15"/>
        <v>2012_rs_15_MIN_STL</v>
      </c>
      <c r="B985">
        <v>2012</v>
      </c>
      <c r="C985">
        <v>15</v>
      </c>
      <c r="D985" t="s">
        <v>80</v>
      </c>
      <c r="E985" t="s">
        <v>91</v>
      </c>
      <c r="F985">
        <v>36</v>
      </c>
      <c r="G985">
        <v>22</v>
      </c>
    </row>
    <row r="986" spans="1:7" x14ac:dyDescent="0.25">
      <c r="A986" t="str">
        <f t="shared" si="15"/>
        <v>2012_rs_15_DET_ARI</v>
      </c>
      <c r="B986">
        <v>2012</v>
      </c>
      <c r="C986">
        <v>15</v>
      </c>
      <c r="D986" t="s">
        <v>73</v>
      </c>
      <c r="E986" t="s">
        <v>64</v>
      </c>
      <c r="F986">
        <v>10</v>
      </c>
      <c r="G986">
        <v>38</v>
      </c>
    </row>
    <row r="987" spans="1:7" x14ac:dyDescent="0.25">
      <c r="A987" t="str">
        <f t="shared" si="15"/>
        <v>2012_rs_15_SEA_BUF</v>
      </c>
      <c r="B987">
        <v>2012</v>
      </c>
      <c r="C987">
        <v>15</v>
      </c>
      <c r="D987" t="s">
        <v>89</v>
      </c>
      <c r="E987" t="s">
        <v>66</v>
      </c>
      <c r="F987">
        <v>50</v>
      </c>
      <c r="G987">
        <v>17</v>
      </c>
    </row>
    <row r="988" spans="1:7" x14ac:dyDescent="0.25">
      <c r="A988" t="str">
        <f t="shared" si="15"/>
        <v>2012_rs_15_CAR_SD</v>
      </c>
      <c r="B988">
        <v>2012</v>
      </c>
      <c r="C988">
        <v>15</v>
      </c>
      <c r="D988" t="s">
        <v>67</v>
      </c>
      <c r="E988" t="s">
        <v>88</v>
      </c>
      <c r="F988">
        <v>31</v>
      </c>
      <c r="G988">
        <v>7</v>
      </c>
    </row>
    <row r="989" spans="1:7" x14ac:dyDescent="0.25">
      <c r="A989" t="str">
        <f t="shared" si="15"/>
        <v>2012_rs_15_PIT_DAL</v>
      </c>
      <c r="B989">
        <v>2012</v>
      </c>
      <c r="C989">
        <v>15</v>
      </c>
      <c r="D989" t="s">
        <v>87</v>
      </c>
      <c r="E989" t="s">
        <v>71</v>
      </c>
      <c r="F989">
        <v>24</v>
      </c>
      <c r="G989">
        <v>27</v>
      </c>
    </row>
    <row r="990" spans="1:7" x14ac:dyDescent="0.25">
      <c r="A990" t="str">
        <f t="shared" si="15"/>
        <v>2012_rs_15_KC_OAK</v>
      </c>
      <c r="B990">
        <v>2012</v>
      </c>
      <c r="C990">
        <v>15</v>
      </c>
      <c r="D990" t="s">
        <v>78</v>
      </c>
      <c r="E990" t="s">
        <v>85</v>
      </c>
      <c r="F990">
        <v>0</v>
      </c>
      <c r="G990">
        <v>15</v>
      </c>
    </row>
    <row r="991" spans="1:7" x14ac:dyDescent="0.25">
      <c r="A991" t="str">
        <f t="shared" si="15"/>
        <v>2012_rs_15_SF_NE</v>
      </c>
      <c r="B991">
        <v>2012</v>
      </c>
      <c r="C991">
        <v>15</v>
      </c>
      <c r="D991" t="s">
        <v>90</v>
      </c>
      <c r="E991" t="s">
        <v>81</v>
      </c>
      <c r="F991">
        <v>41</v>
      </c>
      <c r="G991">
        <v>34</v>
      </c>
    </row>
    <row r="992" spans="1:7" x14ac:dyDescent="0.25">
      <c r="A992" t="str">
        <f t="shared" si="15"/>
        <v>2012_rs_15_CIN_PHI</v>
      </c>
      <c r="B992">
        <v>2012</v>
      </c>
      <c r="C992">
        <v>15</v>
      </c>
      <c r="D992" t="s">
        <v>69</v>
      </c>
      <c r="E992" t="s">
        <v>86</v>
      </c>
      <c r="F992">
        <v>34</v>
      </c>
      <c r="G992">
        <v>13</v>
      </c>
    </row>
    <row r="993" spans="1:7" x14ac:dyDescent="0.25">
      <c r="A993" t="str">
        <f t="shared" si="15"/>
        <v>2012_rs_15_NYJ_TEN</v>
      </c>
      <c r="B993">
        <v>2012</v>
      </c>
      <c r="C993">
        <v>15</v>
      </c>
      <c r="D993" t="s">
        <v>84</v>
      </c>
      <c r="E993" t="s">
        <v>93</v>
      </c>
      <c r="F993">
        <v>10</v>
      </c>
      <c r="G993">
        <v>14</v>
      </c>
    </row>
    <row r="994" spans="1:7" x14ac:dyDescent="0.25">
      <c r="A994" t="str">
        <f t="shared" si="15"/>
        <v>2012_rs_16_OAK_CAR</v>
      </c>
      <c r="B994">
        <v>2012</v>
      </c>
      <c r="C994">
        <v>16</v>
      </c>
      <c r="D994" t="s">
        <v>85</v>
      </c>
      <c r="E994" t="s">
        <v>67</v>
      </c>
      <c r="F994">
        <v>6</v>
      </c>
      <c r="G994">
        <v>17</v>
      </c>
    </row>
    <row r="995" spans="1:7" x14ac:dyDescent="0.25">
      <c r="A995" t="str">
        <f t="shared" si="15"/>
        <v>2012_rs_16_NO_DAL</v>
      </c>
      <c r="B995">
        <v>2012</v>
      </c>
      <c r="C995">
        <v>16</v>
      </c>
      <c r="D995" t="s">
        <v>82</v>
      </c>
      <c r="E995" t="s">
        <v>71</v>
      </c>
      <c r="F995">
        <v>34</v>
      </c>
      <c r="G995">
        <v>31</v>
      </c>
    </row>
    <row r="996" spans="1:7" x14ac:dyDescent="0.25">
      <c r="A996" t="str">
        <f t="shared" si="15"/>
        <v>2012_rs_16_TEN_GB</v>
      </c>
      <c r="B996">
        <v>2012</v>
      </c>
      <c r="C996">
        <v>16</v>
      </c>
      <c r="D996" t="s">
        <v>93</v>
      </c>
      <c r="E996" t="s">
        <v>74</v>
      </c>
      <c r="F996">
        <v>7</v>
      </c>
      <c r="G996">
        <v>55</v>
      </c>
    </row>
    <row r="997" spans="1:7" x14ac:dyDescent="0.25">
      <c r="A997" t="str">
        <f t="shared" si="15"/>
        <v>2012_rs_16_MIN_HOU</v>
      </c>
      <c r="B997">
        <v>2012</v>
      </c>
      <c r="C997">
        <v>16</v>
      </c>
      <c r="D997" t="s">
        <v>80</v>
      </c>
      <c r="E997" t="s">
        <v>75</v>
      </c>
      <c r="F997">
        <v>23</v>
      </c>
      <c r="G997">
        <v>6</v>
      </c>
    </row>
    <row r="998" spans="1:7" x14ac:dyDescent="0.25">
      <c r="A998" t="str">
        <f t="shared" si="15"/>
        <v>2012_rs_16_NE_JAX</v>
      </c>
      <c r="B998">
        <v>2012</v>
      </c>
      <c r="C998">
        <v>16</v>
      </c>
      <c r="D998" t="s">
        <v>81</v>
      </c>
      <c r="E998" t="s">
        <v>77</v>
      </c>
      <c r="F998">
        <v>23</v>
      </c>
      <c r="G998">
        <v>16</v>
      </c>
    </row>
    <row r="999" spans="1:7" x14ac:dyDescent="0.25">
      <c r="A999" t="str">
        <f t="shared" si="15"/>
        <v>2012_rs_16_IND_KC</v>
      </c>
      <c r="B999">
        <v>2012</v>
      </c>
      <c r="C999">
        <v>16</v>
      </c>
      <c r="D999" t="s">
        <v>76</v>
      </c>
      <c r="E999" t="s">
        <v>78</v>
      </c>
      <c r="F999">
        <v>20</v>
      </c>
      <c r="G999">
        <v>13</v>
      </c>
    </row>
    <row r="1000" spans="1:7" x14ac:dyDescent="0.25">
      <c r="A1000" t="str">
        <f t="shared" si="15"/>
        <v>2012_rs_16_BUF_MIA</v>
      </c>
      <c r="B1000">
        <v>2012</v>
      </c>
      <c r="C1000">
        <v>16</v>
      </c>
      <c r="D1000" t="s">
        <v>66</v>
      </c>
      <c r="E1000" t="s">
        <v>79</v>
      </c>
      <c r="F1000">
        <v>10</v>
      </c>
      <c r="G1000">
        <v>24</v>
      </c>
    </row>
    <row r="1001" spans="1:7" x14ac:dyDescent="0.25">
      <c r="A1001" t="str">
        <f t="shared" si="15"/>
        <v>2012_rs_16_SD_NYJ</v>
      </c>
      <c r="B1001">
        <v>2012</v>
      </c>
      <c r="C1001">
        <v>16</v>
      </c>
      <c r="D1001" t="s">
        <v>88</v>
      </c>
      <c r="E1001" t="s">
        <v>84</v>
      </c>
      <c r="F1001">
        <v>27</v>
      </c>
      <c r="G1001">
        <v>17</v>
      </c>
    </row>
    <row r="1002" spans="1:7" x14ac:dyDescent="0.25">
      <c r="A1002" t="str">
        <f t="shared" si="15"/>
        <v>2012_rs_16_WAS_PHI</v>
      </c>
      <c r="B1002">
        <v>2012</v>
      </c>
      <c r="C1002">
        <v>16</v>
      </c>
      <c r="D1002" t="s">
        <v>94</v>
      </c>
      <c r="E1002" t="s">
        <v>86</v>
      </c>
      <c r="F1002">
        <v>27</v>
      </c>
      <c r="G1002">
        <v>20</v>
      </c>
    </row>
    <row r="1003" spans="1:7" x14ac:dyDescent="0.25">
      <c r="A1003" t="str">
        <f t="shared" si="15"/>
        <v>2012_rs_16_CIN_PIT</v>
      </c>
      <c r="B1003">
        <v>2012</v>
      </c>
      <c r="C1003">
        <v>16</v>
      </c>
      <c r="D1003" t="s">
        <v>69</v>
      </c>
      <c r="E1003" t="s">
        <v>87</v>
      </c>
      <c r="F1003">
        <v>13</v>
      </c>
      <c r="G1003">
        <v>10</v>
      </c>
    </row>
    <row r="1004" spans="1:7" x14ac:dyDescent="0.25">
      <c r="A1004" t="str">
        <f t="shared" si="15"/>
        <v>2012_rs_16_STL_TB</v>
      </c>
      <c r="B1004">
        <v>2012</v>
      </c>
      <c r="C1004">
        <v>16</v>
      </c>
      <c r="D1004" t="s">
        <v>91</v>
      </c>
      <c r="E1004" t="s">
        <v>92</v>
      </c>
      <c r="F1004">
        <v>28</v>
      </c>
      <c r="G1004">
        <v>13</v>
      </c>
    </row>
    <row r="1005" spans="1:7" x14ac:dyDescent="0.25">
      <c r="A1005" t="str">
        <f t="shared" si="15"/>
        <v>2012_rs_16_CLE_DEN</v>
      </c>
      <c r="B1005">
        <v>2012</v>
      </c>
      <c r="C1005">
        <v>16</v>
      </c>
      <c r="D1005" t="s">
        <v>70</v>
      </c>
      <c r="E1005" t="s">
        <v>72</v>
      </c>
      <c r="F1005">
        <v>12</v>
      </c>
      <c r="G1005">
        <v>34</v>
      </c>
    </row>
    <row r="1006" spans="1:7" x14ac:dyDescent="0.25">
      <c r="A1006" t="str">
        <f t="shared" si="15"/>
        <v>2012_rs_16_CHI_ARI</v>
      </c>
      <c r="B1006">
        <v>2012</v>
      </c>
      <c r="C1006">
        <v>16</v>
      </c>
      <c r="D1006" t="s">
        <v>68</v>
      </c>
      <c r="E1006" t="s">
        <v>64</v>
      </c>
      <c r="F1006">
        <v>28</v>
      </c>
      <c r="G1006">
        <v>13</v>
      </c>
    </row>
    <row r="1007" spans="1:7" x14ac:dyDescent="0.25">
      <c r="A1007" t="str">
        <f t="shared" si="15"/>
        <v>2012_rs_16_NYG_BAL</v>
      </c>
      <c r="B1007">
        <v>2012</v>
      </c>
      <c r="C1007">
        <v>16</v>
      </c>
      <c r="D1007" t="s">
        <v>83</v>
      </c>
      <c r="E1007" t="s">
        <v>65</v>
      </c>
      <c r="F1007">
        <v>14</v>
      </c>
      <c r="G1007">
        <v>33</v>
      </c>
    </row>
    <row r="1008" spans="1:7" x14ac:dyDescent="0.25">
      <c r="A1008" t="str">
        <f t="shared" si="15"/>
        <v>2012_rs_16_SF_SEA</v>
      </c>
      <c r="B1008">
        <v>2012</v>
      </c>
      <c r="C1008">
        <v>16</v>
      </c>
      <c r="D1008" t="s">
        <v>90</v>
      </c>
      <c r="E1008" t="s">
        <v>89</v>
      </c>
      <c r="F1008">
        <v>13</v>
      </c>
      <c r="G1008">
        <v>42</v>
      </c>
    </row>
    <row r="1009" spans="1:7" x14ac:dyDescent="0.25">
      <c r="A1009" t="str">
        <f t="shared" si="15"/>
        <v>2012_rs_16_ATL_DET</v>
      </c>
      <c r="B1009">
        <v>2012</v>
      </c>
      <c r="C1009">
        <v>16</v>
      </c>
      <c r="D1009" t="s">
        <v>20</v>
      </c>
      <c r="E1009" t="s">
        <v>73</v>
      </c>
      <c r="F1009">
        <v>31</v>
      </c>
      <c r="G1009">
        <v>18</v>
      </c>
    </row>
    <row r="1010" spans="1:7" x14ac:dyDescent="0.25">
      <c r="A1010" t="str">
        <f t="shared" si="15"/>
        <v>2012_rs_17_TB_ATL</v>
      </c>
      <c r="B1010">
        <v>2012</v>
      </c>
      <c r="C1010">
        <v>17</v>
      </c>
      <c r="D1010" t="s">
        <v>92</v>
      </c>
      <c r="E1010" t="s">
        <v>20</v>
      </c>
      <c r="F1010">
        <v>22</v>
      </c>
      <c r="G1010">
        <v>17</v>
      </c>
    </row>
    <row r="1011" spans="1:7" x14ac:dyDescent="0.25">
      <c r="A1011" t="str">
        <f t="shared" si="15"/>
        <v>2012_rs_17_NYJ_BUF</v>
      </c>
      <c r="B1011">
        <v>2012</v>
      </c>
      <c r="C1011">
        <v>17</v>
      </c>
      <c r="D1011" t="s">
        <v>84</v>
      </c>
      <c r="E1011" t="s">
        <v>66</v>
      </c>
      <c r="F1011">
        <v>9</v>
      </c>
      <c r="G1011">
        <v>28</v>
      </c>
    </row>
    <row r="1012" spans="1:7" x14ac:dyDescent="0.25">
      <c r="A1012" t="str">
        <f t="shared" si="15"/>
        <v>2012_rs_17_BAL_CIN</v>
      </c>
      <c r="B1012">
        <v>2012</v>
      </c>
      <c r="C1012">
        <v>17</v>
      </c>
      <c r="D1012" t="s">
        <v>65</v>
      </c>
      <c r="E1012" t="s">
        <v>69</v>
      </c>
      <c r="F1012">
        <v>17</v>
      </c>
      <c r="G1012">
        <v>23</v>
      </c>
    </row>
    <row r="1013" spans="1:7" x14ac:dyDescent="0.25">
      <c r="A1013" t="str">
        <f t="shared" si="15"/>
        <v>2012_rs_17_CHI_DET</v>
      </c>
      <c r="B1013">
        <v>2012</v>
      </c>
      <c r="C1013">
        <v>17</v>
      </c>
      <c r="D1013" t="s">
        <v>68</v>
      </c>
      <c r="E1013" t="s">
        <v>73</v>
      </c>
      <c r="F1013">
        <v>26</v>
      </c>
      <c r="G1013">
        <v>24</v>
      </c>
    </row>
    <row r="1014" spans="1:7" x14ac:dyDescent="0.25">
      <c r="A1014" t="str">
        <f t="shared" si="15"/>
        <v>2012_rs_17_HOU_IND</v>
      </c>
      <c r="B1014">
        <v>2012</v>
      </c>
      <c r="C1014">
        <v>17</v>
      </c>
      <c r="D1014" t="s">
        <v>75</v>
      </c>
      <c r="E1014" t="s">
        <v>76</v>
      </c>
      <c r="F1014">
        <v>16</v>
      </c>
      <c r="G1014">
        <v>28</v>
      </c>
    </row>
    <row r="1015" spans="1:7" x14ac:dyDescent="0.25">
      <c r="A1015" t="str">
        <f t="shared" si="15"/>
        <v>2012_rs_17_CAR_NO</v>
      </c>
      <c r="B1015">
        <v>2012</v>
      </c>
      <c r="C1015">
        <v>17</v>
      </c>
      <c r="D1015" t="s">
        <v>67</v>
      </c>
      <c r="E1015" t="s">
        <v>82</v>
      </c>
      <c r="F1015">
        <v>44</v>
      </c>
      <c r="G1015">
        <v>38</v>
      </c>
    </row>
    <row r="1016" spans="1:7" x14ac:dyDescent="0.25">
      <c r="A1016" t="str">
        <f t="shared" si="15"/>
        <v>2012_rs_17_PHI_NYG</v>
      </c>
      <c r="B1016">
        <v>2012</v>
      </c>
      <c r="C1016">
        <v>17</v>
      </c>
      <c r="D1016" t="s">
        <v>86</v>
      </c>
      <c r="E1016" t="s">
        <v>83</v>
      </c>
      <c r="F1016">
        <v>7</v>
      </c>
      <c r="G1016">
        <v>42</v>
      </c>
    </row>
    <row r="1017" spans="1:7" x14ac:dyDescent="0.25">
      <c r="A1017" t="str">
        <f t="shared" si="15"/>
        <v>2012_rs_17_CLE_PIT</v>
      </c>
      <c r="B1017">
        <v>2012</v>
      </c>
      <c r="C1017">
        <v>17</v>
      </c>
      <c r="D1017" t="s">
        <v>70</v>
      </c>
      <c r="E1017" t="s">
        <v>87</v>
      </c>
      <c r="F1017">
        <v>10</v>
      </c>
      <c r="G1017">
        <v>24</v>
      </c>
    </row>
    <row r="1018" spans="1:7" x14ac:dyDescent="0.25">
      <c r="A1018" t="str">
        <f t="shared" si="15"/>
        <v>2012_rs_17_JAX_TEN</v>
      </c>
      <c r="B1018">
        <v>2012</v>
      </c>
      <c r="C1018">
        <v>17</v>
      </c>
      <c r="D1018" t="s">
        <v>77</v>
      </c>
      <c r="E1018" t="s">
        <v>93</v>
      </c>
      <c r="F1018">
        <v>20</v>
      </c>
      <c r="G1018">
        <v>38</v>
      </c>
    </row>
    <row r="1019" spans="1:7" x14ac:dyDescent="0.25">
      <c r="A1019" t="str">
        <f t="shared" si="15"/>
        <v>2012_rs_17_KC_DEN</v>
      </c>
      <c r="B1019">
        <v>2012</v>
      </c>
      <c r="C1019">
        <v>17</v>
      </c>
      <c r="D1019" t="s">
        <v>78</v>
      </c>
      <c r="E1019" t="s">
        <v>72</v>
      </c>
      <c r="F1019">
        <v>3</v>
      </c>
      <c r="G1019">
        <v>38</v>
      </c>
    </row>
    <row r="1020" spans="1:7" x14ac:dyDescent="0.25">
      <c r="A1020" t="str">
        <f t="shared" si="15"/>
        <v>2012_rs_17_GB_MIN</v>
      </c>
      <c r="B1020">
        <v>2012</v>
      </c>
      <c r="C1020">
        <v>17</v>
      </c>
      <c r="D1020" t="s">
        <v>74</v>
      </c>
      <c r="E1020" t="s">
        <v>80</v>
      </c>
      <c r="F1020">
        <v>34</v>
      </c>
      <c r="G1020">
        <v>37</v>
      </c>
    </row>
    <row r="1021" spans="1:7" x14ac:dyDescent="0.25">
      <c r="A1021" t="str">
        <f t="shared" si="15"/>
        <v>2012_rs_17_MIA_NE</v>
      </c>
      <c r="B1021">
        <v>2012</v>
      </c>
      <c r="C1021">
        <v>17</v>
      </c>
      <c r="D1021" t="s">
        <v>79</v>
      </c>
      <c r="E1021" t="s">
        <v>81</v>
      </c>
      <c r="F1021">
        <v>0</v>
      </c>
      <c r="G1021">
        <v>28</v>
      </c>
    </row>
    <row r="1022" spans="1:7" x14ac:dyDescent="0.25">
      <c r="A1022" t="str">
        <f t="shared" si="15"/>
        <v>2012_rs_17_OAK_SD</v>
      </c>
      <c r="B1022">
        <v>2012</v>
      </c>
      <c r="C1022">
        <v>17</v>
      </c>
      <c r="D1022" t="s">
        <v>85</v>
      </c>
      <c r="E1022" t="s">
        <v>88</v>
      </c>
      <c r="F1022">
        <v>21</v>
      </c>
      <c r="G1022">
        <v>24</v>
      </c>
    </row>
    <row r="1023" spans="1:7" x14ac:dyDescent="0.25">
      <c r="A1023" t="str">
        <f t="shared" si="15"/>
        <v>2012_rs_17_STL_SEA</v>
      </c>
      <c r="B1023">
        <v>2012</v>
      </c>
      <c r="C1023">
        <v>17</v>
      </c>
      <c r="D1023" t="s">
        <v>91</v>
      </c>
      <c r="E1023" t="s">
        <v>89</v>
      </c>
      <c r="F1023">
        <v>13</v>
      </c>
      <c r="G1023">
        <v>20</v>
      </c>
    </row>
    <row r="1024" spans="1:7" x14ac:dyDescent="0.25">
      <c r="A1024" t="str">
        <f t="shared" si="15"/>
        <v>2012_rs_17_ARI_SF</v>
      </c>
      <c r="B1024">
        <v>2012</v>
      </c>
      <c r="C1024">
        <v>17</v>
      </c>
      <c r="D1024" t="s">
        <v>64</v>
      </c>
      <c r="E1024" t="s">
        <v>90</v>
      </c>
      <c r="F1024">
        <v>13</v>
      </c>
      <c r="G1024">
        <v>27</v>
      </c>
    </row>
    <row r="1025" spans="1:7" x14ac:dyDescent="0.25">
      <c r="A1025" t="str">
        <f t="shared" si="15"/>
        <v>2012_rs_17_DAL_WAS</v>
      </c>
      <c r="B1025">
        <v>2012</v>
      </c>
      <c r="C1025">
        <v>17</v>
      </c>
      <c r="D1025" t="s">
        <v>71</v>
      </c>
      <c r="E1025" t="s">
        <v>94</v>
      </c>
      <c r="F1025">
        <v>18</v>
      </c>
      <c r="G1025">
        <v>28</v>
      </c>
    </row>
    <row r="1026" spans="1:7" x14ac:dyDescent="0.25">
      <c r="A1026" t="str">
        <f t="shared" ref="A1026:A1089" si="16">CONCATENATE(B1026,"_rs_",C1026,"_",D1026,"_",E1026)</f>
        <v>2013_rs_1_NE_BUF</v>
      </c>
      <c r="B1026">
        <v>2013</v>
      </c>
      <c r="C1026">
        <v>1</v>
      </c>
      <c r="D1026" t="s">
        <v>81</v>
      </c>
      <c r="E1026" t="s">
        <v>66</v>
      </c>
      <c r="F1026">
        <v>23</v>
      </c>
      <c r="G1026">
        <v>21</v>
      </c>
    </row>
    <row r="1027" spans="1:7" x14ac:dyDescent="0.25">
      <c r="A1027" t="str">
        <f t="shared" si="16"/>
        <v>2013_rs_1_SEA_CAR</v>
      </c>
      <c r="B1027">
        <v>2013</v>
      </c>
      <c r="C1027">
        <v>1</v>
      </c>
      <c r="D1027" t="s">
        <v>89</v>
      </c>
      <c r="E1027" t="s">
        <v>67</v>
      </c>
      <c r="F1027">
        <v>12</v>
      </c>
      <c r="G1027">
        <v>7</v>
      </c>
    </row>
    <row r="1028" spans="1:7" x14ac:dyDescent="0.25">
      <c r="A1028" t="str">
        <f t="shared" si="16"/>
        <v>2013_rs_1_CIN_CHI</v>
      </c>
      <c r="B1028">
        <v>2013</v>
      </c>
      <c r="C1028">
        <v>1</v>
      </c>
      <c r="D1028" t="s">
        <v>69</v>
      </c>
      <c r="E1028" t="s">
        <v>68</v>
      </c>
      <c r="F1028">
        <v>21</v>
      </c>
      <c r="G1028">
        <v>24</v>
      </c>
    </row>
    <row r="1029" spans="1:7" x14ac:dyDescent="0.25">
      <c r="A1029" t="str">
        <f t="shared" si="16"/>
        <v>2013_rs_1_MIA_CLE</v>
      </c>
      <c r="B1029">
        <v>2013</v>
      </c>
      <c r="C1029">
        <v>1</v>
      </c>
      <c r="D1029" t="s">
        <v>79</v>
      </c>
      <c r="E1029" t="s">
        <v>70</v>
      </c>
      <c r="F1029">
        <v>23</v>
      </c>
      <c r="G1029">
        <v>10</v>
      </c>
    </row>
    <row r="1030" spans="1:7" x14ac:dyDescent="0.25">
      <c r="A1030" t="str">
        <f t="shared" si="16"/>
        <v>2013_rs_1_MIN_DET</v>
      </c>
      <c r="B1030">
        <v>2013</v>
      </c>
      <c r="C1030">
        <v>1</v>
      </c>
      <c r="D1030" t="s">
        <v>80</v>
      </c>
      <c r="E1030" t="s">
        <v>73</v>
      </c>
      <c r="F1030">
        <v>24</v>
      </c>
      <c r="G1030">
        <v>34</v>
      </c>
    </row>
    <row r="1031" spans="1:7" x14ac:dyDescent="0.25">
      <c r="A1031" t="str">
        <f t="shared" si="16"/>
        <v>2013_rs_1_OAK_IND</v>
      </c>
      <c r="B1031">
        <v>2013</v>
      </c>
      <c r="C1031">
        <v>1</v>
      </c>
      <c r="D1031" t="s">
        <v>85</v>
      </c>
      <c r="E1031" t="s">
        <v>76</v>
      </c>
      <c r="F1031">
        <v>17</v>
      </c>
      <c r="G1031">
        <v>21</v>
      </c>
    </row>
    <row r="1032" spans="1:7" x14ac:dyDescent="0.25">
      <c r="A1032" t="str">
        <f t="shared" si="16"/>
        <v>2013_rs_1_KC_JAX</v>
      </c>
      <c r="B1032">
        <v>2013</v>
      </c>
      <c r="C1032">
        <v>1</v>
      </c>
      <c r="D1032" t="s">
        <v>78</v>
      </c>
      <c r="E1032" t="s">
        <v>77</v>
      </c>
      <c r="F1032">
        <v>28</v>
      </c>
      <c r="G1032">
        <v>2</v>
      </c>
    </row>
    <row r="1033" spans="1:7" x14ac:dyDescent="0.25">
      <c r="A1033" t="str">
        <f t="shared" si="16"/>
        <v>2013_rs_1_ATL_NO</v>
      </c>
      <c r="B1033">
        <v>2013</v>
      </c>
      <c r="C1033">
        <v>1</v>
      </c>
      <c r="D1033" t="s">
        <v>20</v>
      </c>
      <c r="E1033" t="s">
        <v>82</v>
      </c>
      <c r="F1033">
        <v>17</v>
      </c>
      <c r="G1033">
        <v>23</v>
      </c>
    </row>
    <row r="1034" spans="1:7" x14ac:dyDescent="0.25">
      <c r="A1034" t="str">
        <f t="shared" si="16"/>
        <v>2013_rs_1_TB_NYJ</v>
      </c>
      <c r="B1034">
        <v>2013</v>
      </c>
      <c r="C1034">
        <v>1</v>
      </c>
      <c r="D1034" t="s">
        <v>92</v>
      </c>
      <c r="E1034" t="s">
        <v>84</v>
      </c>
      <c r="F1034">
        <v>17</v>
      </c>
      <c r="G1034">
        <v>18</v>
      </c>
    </row>
    <row r="1035" spans="1:7" x14ac:dyDescent="0.25">
      <c r="A1035" t="str">
        <f t="shared" si="16"/>
        <v>2013_rs_1_TEN_PIT</v>
      </c>
      <c r="B1035">
        <v>2013</v>
      </c>
      <c r="C1035">
        <v>1</v>
      </c>
      <c r="D1035" t="s">
        <v>93</v>
      </c>
      <c r="E1035" t="s">
        <v>87</v>
      </c>
      <c r="F1035">
        <v>16</v>
      </c>
      <c r="G1035">
        <v>9</v>
      </c>
    </row>
    <row r="1036" spans="1:7" x14ac:dyDescent="0.25">
      <c r="A1036" t="str">
        <f t="shared" si="16"/>
        <v>2013_rs_1_GB_SF</v>
      </c>
      <c r="B1036">
        <v>2013</v>
      </c>
      <c r="C1036">
        <v>1</v>
      </c>
      <c r="D1036" t="s">
        <v>74</v>
      </c>
      <c r="E1036" t="s">
        <v>90</v>
      </c>
      <c r="F1036">
        <v>28</v>
      </c>
      <c r="G1036">
        <v>34</v>
      </c>
    </row>
    <row r="1037" spans="1:7" x14ac:dyDescent="0.25">
      <c r="A1037" t="str">
        <f t="shared" si="16"/>
        <v>2013_rs_1_ARI_STL</v>
      </c>
      <c r="B1037">
        <v>2013</v>
      </c>
      <c r="C1037">
        <v>1</v>
      </c>
      <c r="D1037" t="s">
        <v>64</v>
      </c>
      <c r="E1037" t="s">
        <v>91</v>
      </c>
      <c r="F1037">
        <v>24</v>
      </c>
      <c r="G1037">
        <v>27</v>
      </c>
    </row>
    <row r="1038" spans="1:7" x14ac:dyDescent="0.25">
      <c r="A1038" t="str">
        <f t="shared" si="16"/>
        <v>2013_rs_1_PHI_WAS</v>
      </c>
      <c r="B1038">
        <v>2013</v>
      </c>
      <c r="C1038">
        <v>1</v>
      </c>
      <c r="D1038" t="s">
        <v>86</v>
      </c>
      <c r="E1038" t="s">
        <v>94</v>
      </c>
      <c r="F1038">
        <v>33</v>
      </c>
      <c r="G1038">
        <v>27</v>
      </c>
    </row>
    <row r="1039" spans="1:7" x14ac:dyDescent="0.25">
      <c r="A1039" t="str">
        <f t="shared" si="16"/>
        <v>2013_rs_1_NYG_DAL</v>
      </c>
      <c r="B1039">
        <v>2013</v>
      </c>
      <c r="C1039">
        <v>1</v>
      </c>
      <c r="D1039" t="s">
        <v>83</v>
      </c>
      <c r="E1039" t="s">
        <v>71</v>
      </c>
      <c r="F1039">
        <v>31</v>
      </c>
      <c r="G1039">
        <v>36</v>
      </c>
    </row>
    <row r="1040" spans="1:7" x14ac:dyDescent="0.25">
      <c r="A1040" t="str">
        <f t="shared" si="16"/>
        <v>2013_rs_1_BAL_DEN</v>
      </c>
      <c r="B1040">
        <v>2013</v>
      </c>
      <c r="C1040">
        <v>1</v>
      </c>
      <c r="D1040" t="s">
        <v>65</v>
      </c>
      <c r="E1040" t="s">
        <v>72</v>
      </c>
      <c r="F1040">
        <v>27</v>
      </c>
      <c r="G1040">
        <v>49</v>
      </c>
    </row>
    <row r="1041" spans="1:7" x14ac:dyDescent="0.25">
      <c r="A1041" t="str">
        <f t="shared" si="16"/>
        <v>2013_rs_1_HOU_SD</v>
      </c>
      <c r="B1041">
        <v>2013</v>
      </c>
      <c r="C1041">
        <v>1</v>
      </c>
      <c r="D1041" t="s">
        <v>75</v>
      </c>
      <c r="E1041" t="s">
        <v>88</v>
      </c>
      <c r="F1041">
        <v>31</v>
      </c>
      <c r="G1041">
        <v>28</v>
      </c>
    </row>
    <row r="1042" spans="1:7" x14ac:dyDescent="0.25">
      <c r="A1042" t="str">
        <f t="shared" si="16"/>
        <v>2013_rs_2_STL_ATL</v>
      </c>
      <c r="B1042">
        <v>2013</v>
      </c>
      <c r="C1042">
        <v>2</v>
      </c>
      <c r="D1042" t="s">
        <v>91</v>
      </c>
      <c r="E1042" t="s">
        <v>20</v>
      </c>
      <c r="F1042">
        <v>24</v>
      </c>
      <c r="G1042">
        <v>31</v>
      </c>
    </row>
    <row r="1043" spans="1:7" x14ac:dyDescent="0.25">
      <c r="A1043" t="str">
        <f t="shared" si="16"/>
        <v>2013_rs_2_CLE_BAL</v>
      </c>
      <c r="B1043">
        <v>2013</v>
      </c>
      <c r="C1043">
        <v>2</v>
      </c>
      <c r="D1043" t="s">
        <v>70</v>
      </c>
      <c r="E1043" t="s">
        <v>65</v>
      </c>
      <c r="F1043">
        <v>6</v>
      </c>
      <c r="G1043">
        <v>14</v>
      </c>
    </row>
    <row r="1044" spans="1:7" x14ac:dyDescent="0.25">
      <c r="A1044" t="str">
        <f t="shared" si="16"/>
        <v>2013_rs_2_CAR_BUF</v>
      </c>
      <c r="B1044">
        <v>2013</v>
      </c>
      <c r="C1044">
        <v>2</v>
      </c>
      <c r="D1044" t="s">
        <v>67</v>
      </c>
      <c r="E1044" t="s">
        <v>66</v>
      </c>
      <c r="F1044">
        <v>23</v>
      </c>
      <c r="G1044">
        <v>24</v>
      </c>
    </row>
    <row r="1045" spans="1:7" x14ac:dyDescent="0.25">
      <c r="A1045" t="str">
        <f t="shared" si="16"/>
        <v>2013_rs_2_MIN_CHI</v>
      </c>
      <c r="B1045">
        <v>2013</v>
      </c>
      <c r="C1045">
        <v>2</v>
      </c>
      <c r="D1045" t="s">
        <v>80</v>
      </c>
      <c r="E1045" t="s">
        <v>68</v>
      </c>
      <c r="F1045">
        <v>30</v>
      </c>
      <c r="G1045">
        <v>31</v>
      </c>
    </row>
    <row r="1046" spans="1:7" x14ac:dyDescent="0.25">
      <c r="A1046" t="str">
        <f t="shared" si="16"/>
        <v>2013_rs_2_WAS_GB</v>
      </c>
      <c r="B1046">
        <v>2013</v>
      </c>
      <c r="C1046">
        <v>2</v>
      </c>
      <c r="D1046" t="s">
        <v>94</v>
      </c>
      <c r="E1046" t="s">
        <v>74</v>
      </c>
      <c r="F1046">
        <v>20</v>
      </c>
      <c r="G1046">
        <v>38</v>
      </c>
    </row>
    <row r="1047" spans="1:7" x14ac:dyDescent="0.25">
      <c r="A1047" t="str">
        <f t="shared" si="16"/>
        <v>2013_rs_2_TEN_HOU</v>
      </c>
      <c r="B1047">
        <v>2013</v>
      </c>
      <c r="C1047">
        <v>2</v>
      </c>
      <c r="D1047" t="s">
        <v>93</v>
      </c>
      <c r="E1047" t="s">
        <v>75</v>
      </c>
      <c r="F1047">
        <v>24</v>
      </c>
      <c r="G1047">
        <v>30</v>
      </c>
    </row>
    <row r="1048" spans="1:7" x14ac:dyDescent="0.25">
      <c r="A1048" t="str">
        <f t="shared" si="16"/>
        <v>2013_rs_2_MIA_IND</v>
      </c>
      <c r="B1048">
        <v>2013</v>
      </c>
      <c r="C1048">
        <v>2</v>
      </c>
      <c r="D1048" t="s">
        <v>79</v>
      </c>
      <c r="E1048" t="s">
        <v>76</v>
      </c>
      <c r="F1048">
        <v>24</v>
      </c>
      <c r="G1048">
        <v>20</v>
      </c>
    </row>
    <row r="1049" spans="1:7" x14ac:dyDescent="0.25">
      <c r="A1049" t="str">
        <f t="shared" si="16"/>
        <v>2013_rs_2_DAL_KC</v>
      </c>
      <c r="B1049">
        <v>2013</v>
      </c>
      <c r="C1049">
        <v>2</v>
      </c>
      <c r="D1049" t="s">
        <v>71</v>
      </c>
      <c r="E1049" t="s">
        <v>78</v>
      </c>
      <c r="F1049">
        <v>16</v>
      </c>
      <c r="G1049">
        <v>17</v>
      </c>
    </row>
    <row r="1050" spans="1:7" x14ac:dyDescent="0.25">
      <c r="A1050" t="str">
        <f t="shared" si="16"/>
        <v>2013_rs_2_SD_PHI</v>
      </c>
      <c r="B1050">
        <v>2013</v>
      </c>
      <c r="C1050">
        <v>2</v>
      </c>
      <c r="D1050" t="s">
        <v>88</v>
      </c>
      <c r="E1050" t="s">
        <v>86</v>
      </c>
      <c r="F1050">
        <v>33</v>
      </c>
      <c r="G1050">
        <v>30</v>
      </c>
    </row>
    <row r="1051" spans="1:7" x14ac:dyDescent="0.25">
      <c r="A1051" t="str">
        <f t="shared" si="16"/>
        <v>2013_rs_2_DET_ARI</v>
      </c>
      <c r="B1051">
        <v>2013</v>
      </c>
      <c r="C1051">
        <v>2</v>
      </c>
      <c r="D1051" t="s">
        <v>73</v>
      </c>
      <c r="E1051" t="s">
        <v>64</v>
      </c>
      <c r="F1051">
        <v>21</v>
      </c>
      <c r="G1051">
        <v>25</v>
      </c>
    </row>
    <row r="1052" spans="1:7" x14ac:dyDescent="0.25">
      <c r="A1052" t="str">
        <f t="shared" si="16"/>
        <v>2013_rs_2_NO_TB</v>
      </c>
      <c r="B1052">
        <v>2013</v>
      </c>
      <c r="C1052">
        <v>2</v>
      </c>
      <c r="D1052" t="s">
        <v>82</v>
      </c>
      <c r="E1052" t="s">
        <v>92</v>
      </c>
      <c r="F1052">
        <v>16</v>
      </c>
      <c r="G1052">
        <v>14</v>
      </c>
    </row>
    <row r="1053" spans="1:7" x14ac:dyDescent="0.25">
      <c r="A1053" t="str">
        <f t="shared" si="16"/>
        <v>2013_rs_2_DEN_NYG</v>
      </c>
      <c r="B1053">
        <v>2013</v>
      </c>
      <c r="C1053">
        <v>2</v>
      </c>
      <c r="D1053" t="s">
        <v>72</v>
      </c>
      <c r="E1053" t="s">
        <v>83</v>
      </c>
      <c r="F1053">
        <v>41</v>
      </c>
      <c r="G1053">
        <v>23</v>
      </c>
    </row>
    <row r="1054" spans="1:7" x14ac:dyDescent="0.25">
      <c r="A1054" t="str">
        <f t="shared" si="16"/>
        <v>2013_rs_2_JAX_OAK</v>
      </c>
      <c r="B1054">
        <v>2013</v>
      </c>
      <c r="C1054">
        <v>2</v>
      </c>
      <c r="D1054" t="s">
        <v>77</v>
      </c>
      <c r="E1054" t="s">
        <v>85</v>
      </c>
      <c r="F1054">
        <v>9</v>
      </c>
      <c r="G1054">
        <v>19</v>
      </c>
    </row>
    <row r="1055" spans="1:7" x14ac:dyDescent="0.25">
      <c r="A1055" t="str">
        <f t="shared" si="16"/>
        <v>2013_rs_2_NYJ_NE</v>
      </c>
      <c r="B1055">
        <v>2013</v>
      </c>
      <c r="C1055">
        <v>2</v>
      </c>
      <c r="D1055" t="s">
        <v>84</v>
      </c>
      <c r="E1055" t="s">
        <v>81</v>
      </c>
      <c r="F1055">
        <v>10</v>
      </c>
      <c r="G1055">
        <v>13</v>
      </c>
    </row>
    <row r="1056" spans="1:7" x14ac:dyDescent="0.25">
      <c r="A1056" t="str">
        <f t="shared" si="16"/>
        <v>2013_rs_2_SF_SEA</v>
      </c>
      <c r="B1056">
        <v>2013</v>
      </c>
      <c r="C1056">
        <v>2</v>
      </c>
      <c r="D1056" t="s">
        <v>90</v>
      </c>
      <c r="E1056" t="s">
        <v>89</v>
      </c>
      <c r="F1056">
        <v>3</v>
      </c>
      <c r="G1056">
        <v>29</v>
      </c>
    </row>
    <row r="1057" spans="1:7" x14ac:dyDescent="0.25">
      <c r="A1057" t="str">
        <f t="shared" si="16"/>
        <v>2013_rs_2_PIT_CIN</v>
      </c>
      <c r="B1057">
        <v>2013</v>
      </c>
      <c r="C1057">
        <v>2</v>
      </c>
      <c r="D1057" t="s">
        <v>87</v>
      </c>
      <c r="E1057" t="s">
        <v>69</v>
      </c>
      <c r="F1057">
        <v>10</v>
      </c>
      <c r="G1057">
        <v>20</v>
      </c>
    </row>
    <row r="1058" spans="1:7" x14ac:dyDescent="0.25">
      <c r="A1058" t="str">
        <f t="shared" si="16"/>
        <v>2013_rs_3_HOU_BAL</v>
      </c>
      <c r="B1058">
        <v>2013</v>
      </c>
      <c r="C1058">
        <v>3</v>
      </c>
      <c r="D1058" t="s">
        <v>75</v>
      </c>
      <c r="E1058" t="s">
        <v>65</v>
      </c>
      <c r="F1058">
        <v>9</v>
      </c>
      <c r="G1058">
        <v>30</v>
      </c>
    </row>
    <row r="1059" spans="1:7" x14ac:dyDescent="0.25">
      <c r="A1059" t="str">
        <f t="shared" si="16"/>
        <v>2013_rs_3_NYG_CAR</v>
      </c>
      <c r="B1059">
        <v>2013</v>
      </c>
      <c r="C1059">
        <v>3</v>
      </c>
      <c r="D1059" t="s">
        <v>83</v>
      </c>
      <c r="E1059" t="s">
        <v>67</v>
      </c>
      <c r="F1059">
        <v>0</v>
      </c>
      <c r="G1059">
        <v>38</v>
      </c>
    </row>
    <row r="1060" spans="1:7" x14ac:dyDescent="0.25">
      <c r="A1060" t="str">
        <f t="shared" si="16"/>
        <v>2013_rs_3_GB_CIN</v>
      </c>
      <c r="B1060">
        <v>2013</v>
      </c>
      <c r="C1060">
        <v>3</v>
      </c>
      <c r="D1060" t="s">
        <v>74</v>
      </c>
      <c r="E1060" t="s">
        <v>69</v>
      </c>
      <c r="F1060">
        <v>30</v>
      </c>
      <c r="G1060">
        <v>34</v>
      </c>
    </row>
    <row r="1061" spans="1:7" x14ac:dyDescent="0.25">
      <c r="A1061" t="str">
        <f t="shared" si="16"/>
        <v>2013_rs_3_STL_DAL</v>
      </c>
      <c r="B1061">
        <v>2013</v>
      </c>
      <c r="C1061">
        <v>3</v>
      </c>
      <c r="D1061" t="s">
        <v>91</v>
      </c>
      <c r="E1061" t="s">
        <v>71</v>
      </c>
      <c r="F1061">
        <v>7</v>
      </c>
      <c r="G1061">
        <v>31</v>
      </c>
    </row>
    <row r="1062" spans="1:7" x14ac:dyDescent="0.25">
      <c r="A1062" t="str">
        <f t="shared" si="16"/>
        <v>2013_rs_3_CLE_MIN</v>
      </c>
      <c r="B1062">
        <v>2013</v>
      </c>
      <c r="C1062">
        <v>3</v>
      </c>
      <c r="D1062" t="s">
        <v>70</v>
      </c>
      <c r="E1062" t="s">
        <v>80</v>
      </c>
      <c r="F1062">
        <v>31</v>
      </c>
      <c r="G1062">
        <v>27</v>
      </c>
    </row>
    <row r="1063" spans="1:7" x14ac:dyDescent="0.25">
      <c r="A1063" t="str">
        <f t="shared" si="16"/>
        <v>2013_rs_3_TB_NE</v>
      </c>
      <c r="B1063">
        <v>2013</v>
      </c>
      <c r="C1063">
        <v>3</v>
      </c>
      <c r="D1063" t="s">
        <v>92</v>
      </c>
      <c r="E1063" t="s">
        <v>81</v>
      </c>
      <c r="F1063">
        <v>3</v>
      </c>
      <c r="G1063">
        <v>23</v>
      </c>
    </row>
    <row r="1064" spans="1:7" x14ac:dyDescent="0.25">
      <c r="A1064" t="str">
        <f t="shared" si="16"/>
        <v>2013_rs_3_ARI_NO</v>
      </c>
      <c r="B1064">
        <v>2013</v>
      </c>
      <c r="C1064">
        <v>3</v>
      </c>
      <c r="D1064" t="s">
        <v>64</v>
      </c>
      <c r="E1064" t="s">
        <v>82</v>
      </c>
      <c r="F1064">
        <v>7</v>
      </c>
      <c r="G1064">
        <v>31</v>
      </c>
    </row>
    <row r="1065" spans="1:7" x14ac:dyDescent="0.25">
      <c r="A1065" t="str">
        <f t="shared" si="16"/>
        <v>2013_rs_3_SD_TEN</v>
      </c>
      <c r="B1065">
        <v>2013</v>
      </c>
      <c r="C1065">
        <v>3</v>
      </c>
      <c r="D1065" t="s">
        <v>88</v>
      </c>
      <c r="E1065" t="s">
        <v>93</v>
      </c>
      <c r="F1065">
        <v>17</v>
      </c>
      <c r="G1065">
        <v>20</v>
      </c>
    </row>
    <row r="1066" spans="1:7" x14ac:dyDescent="0.25">
      <c r="A1066" t="str">
        <f t="shared" si="16"/>
        <v>2013_rs_3_DET_WAS</v>
      </c>
      <c r="B1066">
        <v>2013</v>
      </c>
      <c r="C1066">
        <v>3</v>
      </c>
      <c r="D1066" t="s">
        <v>73</v>
      </c>
      <c r="E1066" t="s">
        <v>94</v>
      </c>
      <c r="F1066">
        <v>27</v>
      </c>
      <c r="G1066">
        <v>20</v>
      </c>
    </row>
    <row r="1067" spans="1:7" x14ac:dyDescent="0.25">
      <c r="A1067" t="str">
        <f t="shared" si="16"/>
        <v>2013_rs_3_ATL_MIA</v>
      </c>
      <c r="B1067">
        <v>2013</v>
      </c>
      <c r="C1067">
        <v>3</v>
      </c>
      <c r="D1067" t="s">
        <v>20</v>
      </c>
      <c r="E1067" t="s">
        <v>79</v>
      </c>
      <c r="F1067">
        <v>23</v>
      </c>
      <c r="G1067">
        <v>27</v>
      </c>
    </row>
    <row r="1068" spans="1:7" x14ac:dyDescent="0.25">
      <c r="A1068" t="str">
        <f t="shared" si="16"/>
        <v>2013_rs_3_BUF_NYJ</v>
      </c>
      <c r="B1068">
        <v>2013</v>
      </c>
      <c r="C1068">
        <v>3</v>
      </c>
      <c r="D1068" t="s">
        <v>66</v>
      </c>
      <c r="E1068" t="s">
        <v>84</v>
      </c>
      <c r="F1068">
        <v>20</v>
      </c>
      <c r="G1068">
        <v>27</v>
      </c>
    </row>
    <row r="1069" spans="1:7" x14ac:dyDescent="0.25">
      <c r="A1069" t="str">
        <f t="shared" si="16"/>
        <v>2013_rs_3_JAX_SEA</v>
      </c>
      <c r="B1069">
        <v>2013</v>
      </c>
      <c r="C1069">
        <v>3</v>
      </c>
      <c r="D1069" t="s">
        <v>77</v>
      </c>
      <c r="E1069" t="s">
        <v>89</v>
      </c>
      <c r="F1069">
        <v>17</v>
      </c>
      <c r="G1069">
        <v>45</v>
      </c>
    </row>
    <row r="1070" spans="1:7" x14ac:dyDescent="0.25">
      <c r="A1070" t="str">
        <f t="shared" si="16"/>
        <v>2013_rs_3_IND_SF</v>
      </c>
      <c r="B1070">
        <v>2013</v>
      </c>
      <c r="C1070">
        <v>3</v>
      </c>
      <c r="D1070" t="s">
        <v>76</v>
      </c>
      <c r="E1070" t="s">
        <v>90</v>
      </c>
      <c r="F1070">
        <v>27</v>
      </c>
      <c r="G1070">
        <v>7</v>
      </c>
    </row>
    <row r="1071" spans="1:7" x14ac:dyDescent="0.25">
      <c r="A1071" t="str">
        <f t="shared" si="16"/>
        <v>2013_rs_3_KC_PHI</v>
      </c>
      <c r="B1071">
        <v>2013</v>
      </c>
      <c r="C1071">
        <v>3</v>
      </c>
      <c r="D1071" t="s">
        <v>78</v>
      </c>
      <c r="E1071" t="s">
        <v>86</v>
      </c>
      <c r="F1071">
        <v>26</v>
      </c>
      <c r="G1071">
        <v>16</v>
      </c>
    </row>
    <row r="1072" spans="1:7" x14ac:dyDescent="0.25">
      <c r="A1072" t="str">
        <f t="shared" si="16"/>
        <v>2013_rs_3_CHI_PIT</v>
      </c>
      <c r="B1072">
        <v>2013</v>
      </c>
      <c r="C1072">
        <v>3</v>
      </c>
      <c r="D1072" t="s">
        <v>68</v>
      </c>
      <c r="E1072" t="s">
        <v>87</v>
      </c>
      <c r="F1072">
        <v>40</v>
      </c>
      <c r="G1072">
        <v>23</v>
      </c>
    </row>
    <row r="1073" spans="1:7" x14ac:dyDescent="0.25">
      <c r="A1073" t="str">
        <f t="shared" si="16"/>
        <v>2013_rs_3_OAK_DEN</v>
      </c>
      <c r="B1073">
        <v>2013</v>
      </c>
      <c r="C1073">
        <v>3</v>
      </c>
      <c r="D1073" t="s">
        <v>85</v>
      </c>
      <c r="E1073" t="s">
        <v>72</v>
      </c>
      <c r="F1073">
        <v>21</v>
      </c>
      <c r="G1073">
        <v>37</v>
      </c>
    </row>
    <row r="1074" spans="1:7" x14ac:dyDescent="0.25">
      <c r="A1074" t="str">
        <f t="shared" si="16"/>
        <v>2013_rs_4_BAL_BUF</v>
      </c>
      <c r="B1074">
        <v>2013</v>
      </c>
      <c r="C1074">
        <v>4</v>
      </c>
      <c r="D1074" t="s">
        <v>65</v>
      </c>
      <c r="E1074" t="s">
        <v>66</v>
      </c>
      <c r="F1074">
        <v>20</v>
      </c>
      <c r="G1074">
        <v>23</v>
      </c>
    </row>
    <row r="1075" spans="1:7" x14ac:dyDescent="0.25">
      <c r="A1075" t="str">
        <f t="shared" si="16"/>
        <v>2013_rs_4_CIN_CLE</v>
      </c>
      <c r="B1075">
        <v>2013</v>
      </c>
      <c r="C1075">
        <v>4</v>
      </c>
      <c r="D1075" t="s">
        <v>69</v>
      </c>
      <c r="E1075" t="s">
        <v>70</v>
      </c>
      <c r="F1075">
        <v>6</v>
      </c>
      <c r="G1075">
        <v>17</v>
      </c>
    </row>
    <row r="1076" spans="1:7" x14ac:dyDescent="0.25">
      <c r="A1076" t="str">
        <f t="shared" si="16"/>
        <v>2013_rs_4_CHI_DET</v>
      </c>
      <c r="B1076">
        <v>2013</v>
      </c>
      <c r="C1076">
        <v>4</v>
      </c>
      <c r="D1076" t="s">
        <v>68</v>
      </c>
      <c r="E1076" t="s">
        <v>73</v>
      </c>
      <c r="F1076">
        <v>32</v>
      </c>
      <c r="G1076">
        <v>40</v>
      </c>
    </row>
    <row r="1077" spans="1:7" x14ac:dyDescent="0.25">
      <c r="A1077" t="str">
        <f t="shared" si="16"/>
        <v>2013_rs_4_SEA_HOU</v>
      </c>
      <c r="B1077">
        <v>2013</v>
      </c>
      <c r="C1077">
        <v>4</v>
      </c>
      <c r="D1077" t="s">
        <v>89</v>
      </c>
      <c r="E1077" t="s">
        <v>75</v>
      </c>
      <c r="F1077">
        <v>23</v>
      </c>
      <c r="G1077">
        <v>20</v>
      </c>
    </row>
    <row r="1078" spans="1:7" x14ac:dyDescent="0.25">
      <c r="A1078" t="str">
        <f t="shared" si="16"/>
        <v>2013_rs_4_IND_JAX</v>
      </c>
      <c r="B1078">
        <v>2013</v>
      </c>
      <c r="C1078">
        <v>4</v>
      </c>
      <c r="D1078" t="s">
        <v>76</v>
      </c>
      <c r="E1078" t="s">
        <v>77</v>
      </c>
      <c r="F1078">
        <v>37</v>
      </c>
      <c r="G1078">
        <v>3</v>
      </c>
    </row>
    <row r="1079" spans="1:7" x14ac:dyDescent="0.25">
      <c r="A1079" t="str">
        <f t="shared" si="16"/>
        <v>2013_rs_4_NYG_KC</v>
      </c>
      <c r="B1079">
        <v>2013</v>
      </c>
      <c r="C1079">
        <v>4</v>
      </c>
      <c r="D1079" t="s">
        <v>83</v>
      </c>
      <c r="E1079" t="s">
        <v>78</v>
      </c>
      <c r="F1079">
        <v>7</v>
      </c>
      <c r="G1079">
        <v>31</v>
      </c>
    </row>
    <row r="1080" spans="1:7" x14ac:dyDescent="0.25">
      <c r="A1080" t="str">
        <f t="shared" si="16"/>
        <v>2013_rs_4_PIT_MIN</v>
      </c>
      <c r="B1080">
        <v>2013</v>
      </c>
      <c r="C1080">
        <v>4</v>
      </c>
      <c r="D1080" t="s">
        <v>87</v>
      </c>
      <c r="E1080" t="s">
        <v>80</v>
      </c>
      <c r="F1080">
        <v>27</v>
      </c>
      <c r="G1080">
        <v>34</v>
      </c>
    </row>
    <row r="1081" spans="1:7" x14ac:dyDescent="0.25">
      <c r="A1081" t="str">
        <f t="shared" si="16"/>
        <v>2013_rs_4_ARI_TB</v>
      </c>
      <c r="B1081">
        <v>2013</v>
      </c>
      <c r="C1081">
        <v>4</v>
      </c>
      <c r="D1081" t="s">
        <v>64</v>
      </c>
      <c r="E1081" t="s">
        <v>92</v>
      </c>
      <c r="F1081">
        <v>13</v>
      </c>
      <c r="G1081">
        <v>10</v>
      </c>
    </row>
    <row r="1082" spans="1:7" x14ac:dyDescent="0.25">
      <c r="A1082" t="str">
        <f t="shared" si="16"/>
        <v>2013_rs_4_NYJ_TEN</v>
      </c>
      <c r="B1082">
        <v>2013</v>
      </c>
      <c r="C1082">
        <v>4</v>
      </c>
      <c r="D1082" t="s">
        <v>84</v>
      </c>
      <c r="E1082" t="s">
        <v>93</v>
      </c>
      <c r="F1082">
        <v>13</v>
      </c>
      <c r="G1082">
        <v>38</v>
      </c>
    </row>
    <row r="1083" spans="1:7" x14ac:dyDescent="0.25">
      <c r="A1083" t="str">
        <f t="shared" si="16"/>
        <v>2013_rs_4_PHI_DEN</v>
      </c>
      <c r="B1083">
        <v>2013</v>
      </c>
      <c r="C1083">
        <v>4</v>
      </c>
      <c r="D1083" t="s">
        <v>86</v>
      </c>
      <c r="E1083" t="s">
        <v>72</v>
      </c>
      <c r="F1083">
        <v>20</v>
      </c>
      <c r="G1083">
        <v>52</v>
      </c>
    </row>
    <row r="1084" spans="1:7" x14ac:dyDescent="0.25">
      <c r="A1084" t="str">
        <f t="shared" si="16"/>
        <v>2013_rs_4_WAS_OAK</v>
      </c>
      <c r="B1084">
        <v>2013</v>
      </c>
      <c r="C1084">
        <v>4</v>
      </c>
      <c r="D1084" t="s">
        <v>94</v>
      </c>
      <c r="E1084" t="s">
        <v>85</v>
      </c>
      <c r="F1084">
        <v>24</v>
      </c>
      <c r="G1084">
        <v>14</v>
      </c>
    </row>
    <row r="1085" spans="1:7" x14ac:dyDescent="0.25">
      <c r="A1085" t="str">
        <f t="shared" si="16"/>
        <v>2013_rs_4_DAL_SD</v>
      </c>
      <c r="B1085">
        <v>2013</v>
      </c>
      <c r="C1085">
        <v>4</v>
      </c>
      <c r="D1085" t="s">
        <v>71</v>
      </c>
      <c r="E1085" t="s">
        <v>88</v>
      </c>
      <c r="F1085">
        <v>21</v>
      </c>
      <c r="G1085">
        <v>30</v>
      </c>
    </row>
    <row r="1086" spans="1:7" x14ac:dyDescent="0.25">
      <c r="A1086" t="str">
        <f t="shared" si="16"/>
        <v>2013_rs_4_SF_STL</v>
      </c>
      <c r="B1086">
        <v>2013</v>
      </c>
      <c r="C1086">
        <v>4</v>
      </c>
      <c r="D1086" t="s">
        <v>90</v>
      </c>
      <c r="E1086" t="s">
        <v>91</v>
      </c>
      <c r="F1086">
        <v>35</v>
      </c>
      <c r="G1086">
        <v>11</v>
      </c>
    </row>
    <row r="1087" spans="1:7" x14ac:dyDescent="0.25">
      <c r="A1087" t="str">
        <f t="shared" si="16"/>
        <v>2013_rs_4_NE_ATL</v>
      </c>
      <c r="B1087">
        <v>2013</v>
      </c>
      <c r="C1087">
        <v>4</v>
      </c>
      <c r="D1087" t="s">
        <v>81</v>
      </c>
      <c r="E1087" t="s">
        <v>20</v>
      </c>
      <c r="F1087">
        <v>30</v>
      </c>
      <c r="G1087">
        <v>23</v>
      </c>
    </row>
    <row r="1088" spans="1:7" x14ac:dyDescent="0.25">
      <c r="A1088" t="str">
        <f t="shared" si="16"/>
        <v>2013_rs_4_MIA_NO</v>
      </c>
      <c r="B1088">
        <v>2013</v>
      </c>
      <c r="C1088">
        <v>4</v>
      </c>
      <c r="D1088" t="s">
        <v>79</v>
      </c>
      <c r="E1088" t="s">
        <v>82</v>
      </c>
      <c r="F1088">
        <v>17</v>
      </c>
      <c r="G1088">
        <v>38</v>
      </c>
    </row>
    <row r="1089" spans="1:7" x14ac:dyDescent="0.25">
      <c r="A1089" t="str">
        <f t="shared" si="16"/>
        <v>2013_rs_5_NO_CHI</v>
      </c>
      <c r="B1089">
        <v>2013</v>
      </c>
      <c r="C1089">
        <v>5</v>
      </c>
      <c r="D1089" t="s">
        <v>82</v>
      </c>
      <c r="E1089" t="s">
        <v>68</v>
      </c>
      <c r="F1089">
        <v>26</v>
      </c>
      <c r="G1089">
        <v>18</v>
      </c>
    </row>
    <row r="1090" spans="1:7" x14ac:dyDescent="0.25">
      <c r="A1090" t="str">
        <f t="shared" ref="A1090:A1153" si="17">CONCATENATE(B1090,"_rs_",C1090,"_",D1090,"_",E1090)</f>
        <v>2013_rs_5_NE_CIN</v>
      </c>
      <c r="B1090">
        <v>2013</v>
      </c>
      <c r="C1090">
        <v>5</v>
      </c>
      <c r="D1090" t="s">
        <v>81</v>
      </c>
      <c r="E1090" t="s">
        <v>69</v>
      </c>
      <c r="F1090">
        <v>6</v>
      </c>
      <c r="G1090">
        <v>13</v>
      </c>
    </row>
    <row r="1091" spans="1:7" x14ac:dyDescent="0.25">
      <c r="A1091" t="str">
        <f t="shared" si="17"/>
        <v>2013_rs_5_DET_GB</v>
      </c>
      <c r="B1091">
        <v>2013</v>
      </c>
      <c r="C1091">
        <v>5</v>
      </c>
      <c r="D1091" t="s">
        <v>73</v>
      </c>
      <c r="E1091" t="s">
        <v>74</v>
      </c>
      <c r="F1091">
        <v>9</v>
      </c>
      <c r="G1091">
        <v>22</v>
      </c>
    </row>
    <row r="1092" spans="1:7" x14ac:dyDescent="0.25">
      <c r="A1092" t="str">
        <f t="shared" si="17"/>
        <v>2013_rs_5_SEA_IND</v>
      </c>
      <c r="B1092">
        <v>2013</v>
      </c>
      <c r="C1092">
        <v>5</v>
      </c>
      <c r="D1092" t="s">
        <v>89</v>
      </c>
      <c r="E1092" t="s">
        <v>76</v>
      </c>
      <c r="F1092">
        <v>28</v>
      </c>
      <c r="G1092">
        <v>34</v>
      </c>
    </row>
    <row r="1093" spans="1:7" x14ac:dyDescent="0.25">
      <c r="A1093" t="str">
        <f t="shared" si="17"/>
        <v>2013_rs_5_BAL_MIA</v>
      </c>
      <c r="B1093">
        <v>2013</v>
      </c>
      <c r="C1093">
        <v>5</v>
      </c>
      <c r="D1093" t="s">
        <v>65</v>
      </c>
      <c r="E1093" t="s">
        <v>79</v>
      </c>
      <c r="F1093">
        <v>26</v>
      </c>
      <c r="G1093">
        <v>23</v>
      </c>
    </row>
    <row r="1094" spans="1:7" x14ac:dyDescent="0.25">
      <c r="A1094" t="str">
        <f t="shared" si="17"/>
        <v>2013_rs_5_PHI_NYG</v>
      </c>
      <c r="B1094">
        <v>2013</v>
      </c>
      <c r="C1094">
        <v>5</v>
      </c>
      <c r="D1094" t="s">
        <v>86</v>
      </c>
      <c r="E1094" t="s">
        <v>83</v>
      </c>
      <c r="F1094">
        <v>36</v>
      </c>
      <c r="G1094">
        <v>21</v>
      </c>
    </row>
    <row r="1095" spans="1:7" x14ac:dyDescent="0.25">
      <c r="A1095" t="str">
        <f t="shared" si="17"/>
        <v>2013_rs_5_JAX_STL</v>
      </c>
      <c r="B1095">
        <v>2013</v>
      </c>
      <c r="C1095">
        <v>5</v>
      </c>
      <c r="D1095" t="s">
        <v>77</v>
      </c>
      <c r="E1095" t="s">
        <v>91</v>
      </c>
      <c r="F1095">
        <v>20</v>
      </c>
      <c r="G1095">
        <v>34</v>
      </c>
    </row>
    <row r="1096" spans="1:7" x14ac:dyDescent="0.25">
      <c r="A1096" t="str">
        <f t="shared" si="17"/>
        <v>2013_rs_5_KC_TEN</v>
      </c>
      <c r="B1096">
        <v>2013</v>
      </c>
      <c r="C1096">
        <v>5</v>
      </c>
      <c r="D1096" t="s">
        <v>78</v>
      </c>
      <c r="E1096" t="s">
        <v>93</v>
      </c>
      <c r="F1096">
        <v>26</v>
      </c>
      <c r="G1096">
        <v>17</v>
      </c>
    </row>
    <row r="1097" spans="1:7" x14ac:dyDescent="0.25">
      <c r="A1097" t="str">
        <f t="shared" si="17"/>
        <v>2013_rs_5_CAR_ARI</v>
      </c>
      <c r="B1097">
        <v>2013</v>
      </c>
      <c r="C1097">
        <v>5</v>
      </c>
      <c r="D1097" t="s">
        <v>67</v>
      </c>
      <c r="E1097" t="s">
        <v>64</v>
      </c>
      <c r="F1097">
        <v>6</v>
      </c>
      <c r="G1097">
        <v>22</v>
      </c>
    </row>
    <row r="1098" spans="1:7" x14ac:dyDescent="0.25">
      <c r="A1098" t="str">
        <f t="shared" si="17"/>
        <v>2013_rs_5_DEN_DAL</v>
      </c>
      <c r="B1098">
        <v>2013</v>
      </c>
      <c r="C1098">
        <v>5</v>
      </c>
      <c r="D1098" t="s">
        <v>72</v>
      </c>
      <c r="E1098" t="s">
        <v>71</v>
      </c>
      <c r="F1098">
        <v>51</v>
      </c>
      <c r="G1098">
        <v>48</v>
      </c>
    </row>
    <row r="1099" spans="1:7" x14ac:dyDescent="0.25">
      <c r="A1099" t="str">
        <f t="shared" si="17"/>
        <v>2013_rs_5_BUF_CLE</v>
      </c>
      <c r="B1099">
        <v>2013</v>
      </c>
      <c r="C1099">
        <v>5</v>
      </c>
      <c r="D1099" t="s">
        <v>66</v>
      </c>
      <c r="E1099" t="s">
        <v>70</v>
      </c>
      <c r="F1099">
        <v>24</v>
      </c>
      <c r="G1099">
        <v>37</v>
      </c>
    </row>
    <row r="1100" spans="1:7" x14ac:dyDescent="0.25">
      <c r="A1100" t="str">
        <f t="shared" si="17"/>
        <v>2013_rs_5_HOU_SF</v>
      </c>
      <c r="B1100">
        <v>2013</v>
      </c>
      <c r="C1100">
        <v>5</v>
      </c>
      <c r="D1100" t="s">
        <v>75</v>
      </c>
      <c r="E1100" t="s">
        <v>90</v>
      </c>
      <c r="F1100">
        <v>3</v>
      </c>
      <c r="G1100">
        <v>34</v>
      </c>
    </row>
    <row r="1101" spans="1:7" x14ac:dyDescent="0.25">
      <c r="A1101" t="str">
        <f t="shared" si="17"/>
        <v>2013_rs_5_NYJ_ATL</v>
      </c>
      <c r="B1101">
        <v>2013</v>
      </c>
      <c r="C1101">
        <v>5</v>
      </c>
      <c r="D1101" t="s">
        <v>84</v>
      </c>
      <c r="E1101" t="s">
        <v>20</v>
      </c>
      <c r="F1101">
        <v>30</v>
      </c>
      <c r="G1101">
        <v>28</v>
      </c>
    </row>
    <row r="1102" spans="1:7" x14ac:dyDescent="0.25">
      <c r="A1102" t="str">
        <f t="shared" si="17"/>
        <v>2013_rs_5_SD_OAK</v>
      </c>
      <c r="B1102">
        <v>2013</v>
      </c>
      <c r="C1102">
        <v>5</v>
      </c>
      <c r="D1102" t="s">
        <v>88</v>
      </c>
      <c r="E1102" t="s">
        <v>85</v>
      </c>
      <c r="F1102">
        <v>17</v>
      </c>
      <c r="G1102">
        <v>27</v>
      </c>
    </row>
    <row r="1103" spans="1:7" x14ac:dyDescent="0.25">
      <c r="A1103" t="str">
        <f t="shared" si="17"/>
        <v>2013_rs_6_GB_BAL</v>
      </c>
      <c r="B1103">
        <v>2013</v>
      </c>
      <c r="C1103">
        <v>6</v>
      </c>
      <c r="D1103" t="s">
        <v>74</v>
      </c>
      <c r="E1103" t="s">
        <v>65</v>
      </c>
      <c r="F1103">
        <v>19</v>
      </c>
      <c r="G1103">
        <v>17</v>
      </c>
    </row>
    <row r="1104" spans="1:7" x14ac:dyDescent="0.25">
      <c r="A1104" t="str">
        <f t="shared" si="17"/>
        <v>2013_rs_6_CIN_BUF</v>
      </c>
      <c r="B1104">
        <v>2013</v>
      </c>
      <c r="C1104">
        <v>6</v>
      </c>
      <c r="D1104" t="s">
        <v>69</v>
      </c>
      <c r="E1104" t="s">
        <v>66</v>
      </c>
      <c r="F1104">
        <v>27</v>
      </c>
      <c r="G1104">
        <v>24</v>
      </c>
    </row>
    <row r="1105" spans="1:7" x14ac:dyDescent="0.25">
      <c r="A1105" t="str">
        <f t="shared" si="17"/>
        <v>2013_rs_6_DET_CLE</v>
      </c>
      <c r="B1105">
        <v>2013</v>
      </c>
      <c r="C1105">
        <v>6</v>
      </c>
      <c r="D1105" t="s">
        <v>73</v>
      </c>
      <c r="E1105" t="s">
        <v>70</v>
      </c>
      <c r="F1105">
        <v>31</v>
      </c>
      <c r="G1105">
        <v>17</v>
      </c>
    </row>
    <row r="1106" spans="1:7" x14ac:dyDescent="0.25">
      <c r="A1106" t="str">
        <f t="shared" si="17"/>
        <v>2013_rs_6_STL_HOU</v>
      </c>
      <c r="B1106">
        <v>2013</v>
      </c>
      <c r="C1106">
        <v>6</v>
      </c>
      <c r="D1106" t="s">
        <v>91</v>
      </c>
      <c r="E1106" t="s">
        <v>75</v>
      </c>
      <c r="F1106">
        <v>38</v>
      </c>
      <c r="G1106">
        <v>13</v>
      </c>
    </row>
    <row r="1107" spans="1:7" x14ac:dyDescent="0.25">
      <c r="A1107" t="str">
        <f t="shared" si="17"/>
        <v>2013_rs_6_OAK_KC</v>
      </c>
      <c r="B1107">
        <v>2013</v>
      </c>
      <c r="C1107">
        <v>6</v>
      </c>
      <c r="D1107" t="s">
        <v>85</v>
      </c>
      <c r="E1107" t="s">
        <v>78</v>
      </c>
      <c r="F1107">
        <v>7</v>
      </c>
      <c r="G1107">
        <v>24</v>
      </c>
    </row>
    <row r="1108" spans="1:7" x14ac:dyDescent="0.25">
      <c r="A1108" t="str">
        <f t="shared" si="17"/>
        <v>2013_rs_6_CAR_MIN</v>
      </c>
      <c r="B1108">
        <v>2013</v>
      </c>
      <c r="C1108">
        <v>6</v>
      </c>
      <c r="D1108" t="s">
        <v>67</v>
      </c>
      <c r="E1108" t="s">
        <v>80</v>
      </c>
      <c r="F1108">
        <v>35</v>
      </c>
      <c r="G1108">
        <v>10</v>
      </c>
    </row>
    <row r="1109" spans="1:7" x14ac:dyDescent="0.25">
      <c r="A1109" t="str">
        <f t="shared" si="17"/>
        <v>2013_rs_6_PIT_NYJ</v>
      </c>
      <c r="B1109">
        <v>2013</v>
      </c>
      <c r="C1109">
        <v>6</v>
      </c>
      <c r="D1109" t="s">
        <v>87</v>
      </c>
      <c r="E1109" t="s">
        <v>84</v>
      </c>
      <c r="F1109">
        <v>19</v>
      </c>
      <c r="G1109">
        <v>6</v>
      </c>
    </row>
    <row r="1110" spans="1:7" x14ac:dyDescent="0.25">
      <c r="A1110" t="str">
        <f t="shared" si="17"/>
        <v>2013_rs_6_PHI_TB</v>
      </c>
      <c r="B1110">
        <v>2013</v>
      </c>
      <c r="C1110">
        <v>6</v>
      </c>
      <c r="D1110" t="s">
        <v>86</v>
      </c>
      <c r="E1110" t="s">
        <v>92</v>
      </c>
      <c r="F1110">
        <v>31</v>
      </c>
      <c r="G1110">
        <v>20</v>
      </c>
    </row>
    <row r="1111" spans="1:7" x14ac:dyDescent="0.25">
      <c r="A1111" t="str">
        <f t="shared" si="17"/>
        <v>2013_rs_6_JAX_DEN</v>
      </c>
      <c r="B1111">
        <v>2013</v>
      </c>
      <c r="C1111">
        <v>6</v>
      </c>
      <c r="D1111" t="s">
        <v>77</v>
      </c>
      <c r="E1111" t="s">
        <v>72</v>
      </c>
      <c r="F1111">
        <v>19</v>
      </c>
      <c r="G1111">
        <v>35</v>
      </c>
    </row>
    <row r="1112" spans="1:7" x14ac:dyDescent="0.25">
      <c r="A1112" t="str">
        <f t="shared" si="17"/>
        <v>2013_rs_6_TEN_SEA</v>
      </c>
      <c r="B1112">
        <v>2013</v>
      </c>
      <c r="C1112">
        <v>6</v>
      </c>
      <c r="D1112" t="s">
        <v>93</v>
      </c>
      <c r="E1112" t="s">
        <v>89</v>
      </c>
      <c r="F1112">
        <v>13</v>
      </c>
      <c r="G1112">
        <v>20</v>
      </c>
    </row>
    <row r="1113" spans="1:7" x14ac:dyDescent="0.25">
      <c r="A1113" t="str">
        <f t="shared" si="17"/>
        <v>2013_rs_6_NO_NE</v>
      </c>
      <c r="B1113">
        <v>2013</v>
      </c>
      <c r="C1113">
        <v>6</v>
      </c>
      <c r="D1113" t="s">
        <v>82</v>
      </c>
      <c r="E1113" t="s">
        <v>81</v>
      </c>
      <c r="F1113">
        <v>27</v>
      </c>
      <c r="G1113">
        <v>30</v>
      </c>
    </row>
    <row r="1114" spans="1:7" x14ac:dyDescent="0.25">
      <c r="A1114" t="str">
        <f t="shared" si="17"/>
        <v>2013_rs_6_ARI_SF</v>
      </c>
      <c r="B1114">
        <v>2013</v>
      </c>
      <c r="C1114">
        <v>6</v>
      </c>
      <c r="D1114" t="s">
        <v>64</v>
      </c>
      <c r="E1114" t="s">
        <v>90</v>
      </c>
      <c r="F1114">
        <v>20</v>
      </c>
      <c r="G1114">
        <v>32</v>
      </c>
    </row>
    <row r="1115" spans="1:7" x14ac:dyDescent="0.25">
      <c r="A1115" t="str">
        <f t="shared" si="17"/>
        <v>2013_rs_6_NYG_CHI</v>
      </c>
      <c r="B1115">
        <v>2013</v>
      </c>
      <c r="C1115">
        <v>6</v>
      </c>
      <c r="D1115" t="s">
        <v>83</v>
      </c>
      <c r="E1115" t="s">
        <v>68</v>
      </c>
      <c r="F1115">
        <v>21</v>
      </c>
      <c r="G1115">
        <v>27</v>
      </c>
    </row>
    <row r="1116" spans="1:7" x14ac:dyDescent="0.25">
      <c r="A1116" t="str">
        <f t="shared" si="17"/>
        <v>2013_rs_6_WAS_DAL</v>
      </c>
      <c r="B1116">
        <v>2013</v>
      </c>
      <c r="C1116">
        <v>6</v>
      </c>
      <c r="D1116" t="s">
        <v>94</v>
      </c>
      <c r="E1116" t="s">
        <v>71</v>
      </c>
      <c r="F1116">
        <v>16</v>
      </c>
      <c r="G1116">
        <v>31</v>
      </c>
    </row>
    <row r="1117" spans="1:7" x14ac:dyDescent="0.25">
      <c r="A1117" t="str">
        <f t="shared" si="17"/>
        <v>2013_rs_6_IND_SD</v>
      </c>
      <c r="B1117">
        <v>2013</v>
      </c>
      <c r="C1117">
        <v>6</v>
      </c>
      <c r="D1117" t="s">
        <v>76</v>
      </c>
      <c r="E1117" t="s">
        <v>88</v>
      </c>
      <c r="F1117">
        <v>9</v>
      </c>
      <c r="G1117">
        <v>19</v>
      </c>
    </row>
    <row r="1118" spans="1:7" x14ac:dyDescent="0.25">
      <c r="A1118" t="str">
        <f t="shared" si="17"/>
        <v>2013_rs_7_TB_ATL</v>
      </c>
      <c r="B1118">
        <v>2013</v>
      </c>
      <c r="C1118">
        <v>7</v>
      </c>
      <c r="D1118" t="s">
        <v>92</v>
      </c>
      <c r="E1118" t="s">
        <v>20</v>
      </c>
      <c r="F1118">
        <v>23</v>
      </c>
      <c r="G1118">
        <v>31</v>
      </c>
    </row>
    <row r="1119" spans="1:7" x14ac:dyDescent="0.25">
      <c r="A1119" t="str">
        <f t="shared" si="17"/>
        <v>2013_rs_7_STL_CAR</v>
      </c>
      <c r="B1119">
        <v>2013</v>
      </c>
      <c r="C1119">
        <v>7</v>
      </c>
      <c r="D1119" t="s">
        <v>91</v>
      </c>
      <c r="E1119" t="s">
        <v>67</v>
      </c>
      <c r="F1119">
        <v>15</v>
      </c>
      <c r="G1119">
        <v>30</v>
      </c>
    </row>
    <row r="1120" spans="1:7" x14ac:dyDescent="0.25">
      <c r="A1120" t="str">
        <f t="shared" si="17"/>
        <v>2013_rs_7_CIN_DET</v>
      </c>
      <c r="B1120">
        <v>2013</v>
      </c>
      <c r="C1120">
        <v>7</v>
      </c>
      <c r="D1120" t="s">
        <v>69</v>
      </c>
      <c r="E1120" t="s">
        <v>73</v>
      </c>
      <c r="F1120">
        <v>27</v>
      </c>
      <c r="G1120">
        <v>24</v>
      </c>
    </row>
    <row r="1121" spans="1:7" x14ac:dyDescent="0.25">
      <c r="A1121" t="str">
        <f t="shared" si="17"/>
        <v>2013_rs_7_SD_JAX</v>
      </c>
      <c r="B1121">
        <v>2013</v>
      </c>
      <c r="C1121">
        <v>7</v>
      </c>
      <c r="D1121" t="s">
        <v>88</v>
      </c>
      <c r="E1121" t="s">
        <v>77</v>
      </c>
      <c r="F1121">
        <v>24</v>
      </c>
      <c r="G1121">
        <v>6</v>
      </c>
    </row>
    <row r="1122" spans="1:7" x14ac:dyDescent="0.25">
      <c r="A1122" t="str">
        <f t="shared" si="17"/>
        <v>2013_rs_7_BUF_MIA</v>
      </c>
      <c r="B1122">
        <v>2013</v>
      </c>
      <c r="C1122">
        <v>7</v>
      </c>
      <c r="D1122" t="s">
        <v>66</v>
      </c>
      <c r="E1122" t="s">
        <v>79</v>
      </c>
      <c r="F1122">
        <v>23</v>
      </c>
      <c r="G1122">
        <v>21</v>
      </c>
    </row>
    <row r="1123" spans="1:7" x14ac:dyDescent="0.25">
      <c r="A1123" t="str">
        <f t="shared" si="17"/>
        <v>2013_rs_7_NE_NYJ</v>
      </c>
      <c r="B1123">
        <v>2013</v>
      </c>
      <c r="C1123">
        <v>7</v>
      </c>
      <c r="D1123" t="s">
        <v>81</v>
      </c>
      <c r="E1123" t="s">
        <v>84</v>
      </c>
      <c r="F1123">
        <v>27</v>
      </c>
      <c r="G1123">
        <v>30</v>
      </c>
    </row>
    <row r="1124" spans="1:7" x14ac:dyDescent="0.25">
      <c r="A1124" t="str">
        <f t="shared" si="17"/>
        <v>2013_rs_7_DAL_PHI</v>
      </c>
      <c r="B1124">
        <v>2013</v>
      </c>
      <c r="C1124">
        <v>7</v>
      </c>
      <c r="D1124" t="s">
        <v>71</v>
      </c>
      <c r="E1124" t="s">
        <v>86</v>
      </c>
      <c r="F1124">
        <v>17</v>
      </c>
      <c r="G1124">
        <v>3</v>
      </c>
    </row>
    <row r="1125" spans="1:7" x14ac:dyDescent="0.25">
      <c r="A1125" t="str">
        <f t="shared" si="17"/>
        <v>2013_rs_7_CHI_WAS</v>
      </c>
      <c r="B1125">
        <v>2013</v>
      </c>
      <c r="C1125">
        <v>7</v>
      </c>
      <c r="D1125" t="s">
        <v>68</v>
      </c>
      <c r="E1125" t="s">
        <v>94</v>
      </c>
      <c r="F1125">
        <v>41</v>
      </c>
      <c r="G1125">
        <v>45</v>
      </c>
    </row>
    <row r="1126" spans="1:7" x14ac:dyDescent="0.25">
      <c r="A1126" t="str">
        <f t="shared" si="17"/>
        <v>2013_rs_7_SF_TEN</v>
      </c>
      <c r="B1126">
        <v>2013</v>
      </c>
      <c r="C1126">
        <v>7</v>
      </c>
      <c r="D1126" t="s">
        <v>90</v>
      </c>
      <c r="E1126" t="s">
        <v>93</v>
      </c>
      <c r="F1126">
        <v>31</v>
      </c>
      <c r="G1126">
        <v>17</v>
      </c>
    </row>
    <row r="1127" spans="1:7" x14ac:dyDescent="0.25">
      <c r="A1127" t="str">
        <f t="shared" si="17"/>
        <v>2013_rs_7_CLE_GB</v>
      </c>
      <c r="B1127">
        <v>2013</v>
      </c>
      <c r="C1127">
        <v>7</v>
      </c>
      <c r="D1127" t="s">
        <v>70</v>
      </c>
      <c r="E1127" t="s">
        <v>74</v>
      </c>
      <c r="F1127">
        <v>13</v>
      </c>
      <c r="G1127">
        <v>31</v>
      </c>
    </row>
    <row r="1128" spans="1:7" x14ac:dyDescent="0.25">
      <c r="A1128" t="str">
        <f t="shared" si="17"/>
        <v>2013_rs_7_HOU_KC</v>
      </c>
      <c r="B1128">
        <v>2013</v>
      </c>
      <c r="C1128">
        <v>7</v>
      </c>
      <c r="D1128" t="s">
        <v>75</v>
      </c>
      <c r="E1128" t="s">
        <v>78</v>
      </c>
      <c r="F1128">
        <v>16</v>
      </c>
      <c r="G1128">
        <v>17</v>
      </c>
    </row>
    <row r="1129" spans="1:7" x14ac:dyDescent="0.25">
      <c r="A1129" t="str">
        <f t="shared" si="17"/>
        <v>2013_rs_7_BAL_PIT</v>
      </c>
      <c r="B1129">
        <v>2013</v>
      </c>
      <c r="C1129">
        <v>7</v>
      </c>
      <c r="D1129" t="s">
        <v>65</v>
      </c>
      <c r="E1129" t="s">
        <v>87</v>
      </c>
      <c r="F1129">
        <v>16</v>
      </c>
      <c r="G1129">
        <v>19</v>
      </c>
    </row>
    <row r="1130" spans="1:7" x14ac:dyDescent="0.25">
      <c r="A1130" t="str">
        <f t="shared" si="17"/>
        <v>2013_rs_7_SEA_ARI</v>
      </c>
      <c r="B1130">
        <v>2013</v>
      </c>
      <c r="C1130">
        <v>7</v>
      </c>
      <c r="D1130" t="s">
        <v>89</v>
      </c>
      <c r="E1130" t="s">
        <v>64</v>
      </c>
      <c r="F1130">
        <v>34</v>
      </c>
      <c r="G1130">
        <v>22</v>
      </c>
    </row>
    <row r="1131" spans="1:7" x14ac:dyDescent="0.25">
      <c r="A1131" t="str">
        <f t="shared" si="17"/>
        <v>2013_rs_7_DEN_IND</v>
      </c>
      <c r="B1131">
        <v>2013</v>
      </c>
      <c r="C1131">
        <v>7</v>
      </c>
      <c r="D1131" t="s">
        <v>72</v>
      </c>
      <c r="E1131" t="s">
        <v>76</v>
      </c>
      <c r="F1131">
        <v>33</v>
      </c>
      <c r="G1131">
        <v>39</v>
      </c>
    </row>
    <row r="1132" spans="1:7" x14ac:dyDescent="0.25">
      <c r="A1132" t="str">
        <f t="shared" si="17"/>
        <v>2013_rs_7_MIN_NYG</v>
      </c>
      <c r="B1132">
        <v>2013</v>
      </c>
      <c r="C1132">
        <v>7</v>
      </c>
      <c r="D1132" t="s">
        <v>80</v>
      </c>
      <c r="E1132" t="s">
        <v>83</v>
      </c>
      <c r="F1132">
        <v>7</v>
      </c>
      <c r="G1132">
        <v>23</v>
      </c>
    </row>
    <row r="1133" spans="1:7" x14ac:dyDescent="0.25">
      <c r="A1133" t="str">
        <f t="shared" si="17"/>
        <v>2013_rs_8_DAL_DET</v>
      </c>
      <c r="B1133">
        <v>2013</v>
      </c>
      <c r="C1133">
        <v>8</v>
      </c>
      <c r="D1133" t="s">
        <v>71</v>
      </c>
      <c r="E1133" t="s">
        <v>73</v>
      </c>
      <c r="F1133">
        <v>30</v>
      </c>
      <c r="G1133">
        <v>31</v>
      </c>
    </row>
    <row r="1134" spans="1:7" x14ac:dyDescent="0.25">
      <c r="A1134" t="str">
        <f t="shared" si="17"/>
        <v>2013_rs_8_SF_JAX</v>
      </c>
      <c r="B1134">
        <v>2013</v>
      </c>
      <c r="C1134">
        <v>8</v>
      </c>
      <c r="D1134" t="s">
        <v>90</v>
      </c>
      <c r="E1134" t="s">
        <v>77</v>
      </c>
      <c r="F1134">
        <v>42</v>
      </c>
      <c r="G1134">
        <v>10</v>
      </c>
    </row>
    <row r="1135" spans="1:7" x14ac:dyDescent="0.25">
      <c r="A1135" t="str">
        <f t="shared" si="17"/>
        <v>2013_rs_8_CLE_KC</v>
      </c>
      <c r="B1135">
        <v>2013</v>
      </c>
      <c r="C1135">
        <v>8</v>
      </c>
      <c r="D1135" t="s">
        <v>70</v>
      </c>
      <c r="E1135" t="s">
        <v>78</v>
      </c>
      <c r="F1135">
        <v>17</v>
      </c>
      <c r="G1135">
        <v>23</v>
      </c>
    </row>
    <row r="1136" spans="1:7" x14ac:dyDescent="0.25">
      <c r="A1136" t="str">
        <f t="shared" si="17"/>
        <v>2013_rs_8_MIA_NE</v>
      </c>
      <c r="B1136">
        <v>2013</v>
      </c>
      <c r="C1136">
        <v>8</v>
      </c>
      <c r="D1136" t="s">
        <v>79</v>
      </c>
      <c r="E1136" t="s">
        <v>81</v>
      </c>
      <c r="F1136">
        <v>17</v>
      </c>
      <c r="G1136">
        <v>27</v>
      </c>
    </row>
    <row r="1137" spans="1:7" x14ac:dyDescent="0.25">
      <c r="A1137" t="str">
        <f t="shared" si="17"/>
        <v>2013_rs_8_BUF_NO</v>
      </c>
      <c r="B1137">
        <v>2013</v>
      </c>
      <c r="C1137">
        <v>8</v>
      </c>
      <c r="D1137" t="s">
        <v>66</v>
      </c>
      <c r="E1137" t="s">
        <v>82</v>
      </c>
      <c r="F1137">
        <v>17</v>
      </c>
      <c r="G1137">
        <v>35</v>
      </c>
    </row>
    <row r="1138" spans="1:7" x14ac:dyDescent="0.25">
      <c r="A1138" t="str">
        <f t="shared" si="17"/>
        <v>2013_rs_8_NYG_PHI</v>
      </c>
      <c r="B1138">
        <v>2013</v>
      </c>
      <c r="C1138">
        <v>8</v>
      </c>
      <c r="D1138" t="s">
        <v>83</v>
      </c>
      <c r="E1138" t="s">
        <v>86</v>
      </c>
      <c r="F1138">
        <v>15</v>
      </c>
      <c r="G1138">
        <v>7</v>
      </c>
    </row>
    <row r="1139" spans="1:7" x14ac:dyDescent="0.25">
      <c r="A1139" t="str">
        <f t="shared" si="17"/>
        <v>2013_rs_8_NYJ_CIN</v>
      </c>
      <c r="B1139">
        <v>2013</v>
      </c>
      <c r="C1139">
        <v>8</v>
      </c>
      <c r="D1139" t="s">
        <v>84</v>
      </c>
      <c r="E1139" t="s">
        <v>69</v>
      </c>
      <c r="F1139">
        <v>9</v>
      </c>
      <c r="G1139">
        <v>49</v>
      </c>
    </row>
    <row r="1140" spans="1:7" x14ac:dyDescent="0.25">
      <c r="A1140" t="str">
        <f t="shared" si="17"/>
        <v>2013_rs_8_PIT_OAK</v>
      </c>
      <c r="B1140">
        <v>2013</v>
      </c>
      <c r="C1140">
        <v>8</v>
      </c>
      <c r="D1140" t="s">
        <v>87</v>
      </c>
      <c r="E1140" t="s">
        <v>85</v>
      </c>
      <c r="F1140">
        <v>18</v>
      </c>
      <c r="G1140">
        <v>21</v>
      </c>
    </row>
    <row r="1141" spans="1:7" x14ac:dyDescent="0.25">
      <c r="A1141" t="str">
        <f t="shared" si="17"/>
        <v>2013_rs_8_ATL_ARI</v>
      </c>
      <c r="B1141">
        <v>2013</v>
      </c>
      <c r="C1141">
        <v>8</v>
      </c>
      <c r="D1141" t="s">
        <v>20</v>
      </c>
      <c r="E1141" t="s">
        <v>64</v>
      </c>
      <c r="F1141">
        <v>13</v>
      </c>
      <c r="G1141">
        <v>27</v>
      </c>
    </row>
    <row r="1142" spans="1:7" x14ac:dyDescent="0.25">
      <c r="A1142" t="str">
        <f t="shared" si="17"/>
        <v>2013_rs_8_WAS_DEN</v>
      </c>
      <c r="B1142">
        <v>2013</v>
      </c>
      <c r="C1142">
        <v>8</v>
      </c>
      <c r="D1142" t="s">
        <v>94</v>
      </c>
      <c r="E1142" t="s">
        <v>72</v>
      </c>
      <c r="F1142">
        <v>21</v>
      </c>
      <c r="G1142">
        <v>45</v>
      </c>
    </row>
    <row r="1143" spans="1:7" x14ac:dyDescent="0.25">
      <c r="A1143" t="str">
        <f t="shared" si="17"/>
        <v>2013_rs_8_CAR_TB</v>
      </c>
      <c r="B1143">
        <v>2013</v>
      </c>
      <c r="C1143">
        <v>8</v>
      </c>
      <c r="D1143" t="s">
        <v>67</v>
      </c>
      <c r="E1143" t="s">
        <v>92</v>
      </c>
      <c r="F1143">
        <v>31</v>
      </c>
      <c r="G1143">
        <v>13</v>
      </c>
    </row>
    <row r="1144" spans="1:7" x14ac:dyDescent="0.25">
      <c r="A1144" t="str">
        <f t="shared" si="17"/>
        <v>2013_rs_8_GB_MIN</v>
      </c>
      <c r="B1144">
        <v>2013</v>
      </c>
      <c r="C1144">
        <v>8</v>
      </c>
      <c r="D1144" t="s">
        <v>74</v>
      </c>
      <c r="E1144" t="s">
        <v>80</v>
      </c>
      <c r="F1144">
        <v>44</v>
      </c>
      <c r="G1144">
        <v>31</v>
      </c>
    </row>
    <row r="1145" spans="1:7" x14ac:dyDescent="0.25">
      <c r="A1145" t="str">
        <f t="shared" si="17"/>
        <v>2013_rs_8_SEA_STL</v>
      </c>
      <c r="B1145">
        <v>2013</v>
      </c>
      <c r="C1145">
        <v>8</v>
      </c>
      <c r="D1145" t="s">
        <v>89</v>
      </c>
      <c r="E1145" t="s">
        <v>91</v>
      </c>
      <c r="F1145">
        <v>14</v>
      </c>
      <c r="G1145">
        <v>9</v>
      </c>
    </row>
    <row r="1146" spans="1:7" x14ac:dyDescent="0.25">
      <c r="A1146" t="str">
        <f t="shared" si="17"/>
        <v>2013_rs_9_KC_BUF</v>
      </c>
      <c r="B1146">
        <v>2013</v>
      </c>
      <c r="C1146">
        <v>9</v>
      </c>
      <c r="D1146" t="s">
        <v>78</v>
      </c>
      <c r="E1146" t="s">
        <v>66</v>
      </c>
      <c r="F1146">
        <v>23</v>
      </c>
      <c r="G1146">
        <v>13</v>
      </c>
    </row>
    <row r="1147" spans="1:7" x14ac:dyDescent="0.25">
      <c r="A1147" t="str">
        <f t="shared" si="17"/>
        <v>2013_rs_9_ATL_CAR</v>
      </c>
      <c r="B1147">
        <v>2013</v>
      </c>
      <c r="C1147">
        <v>9</v>
      </c>
      <c r="D1147" t="s">
        <v>20</v>
      </c>
      <c r="E1147" t="s">
        <v>67</v>
      </c>
      <c r="F1147">
        <v>10</v>
      </c>
      <c r="G1147">
        <v>34</v>
      </c>
    </row>
    <row r="1148" spans="1:7" x14ac:dyDescent="0.25">
      <c r="A1148" t="str">
        <f t="shared" si="17"/>
        <v>2013_rs_9_MIN_DAL</v>
      </c>
      <c r="B1148">
        <v>2013</v>
      </c>
      <c r="C1148">
        <v>9</v>
      </c>
      <c r="D1148" t="s">
        <v>80</v>
      </c>
      <c r="E1148" t="s">
        <v>71</v>
      </c>
      <c r="F1148">
        <v>23</v>
      </c>
      <c r="G1148">
        <v>27</v>
      </c>
    </row>
    <row r="1149" spans="1:7" x14ac:dyDescent="0.25">
      <c r="A1149" t="str">
        <f t="shared" si="17"/>
        <v>2013_rs_9_NO_NYJ</v>
      </c>
      <c r="B1149">
        <v>2013</v>
      </c>
      <c r="C1149">
        <v>9</v>
      </c>
      <c r="D1149" t="s">
        <v>82</v>
      </c>
      <c r="E1149" t="s">
        <v>84</v>
      </c>
      <c r="F1149">
        <v>20</v>
      </c>
      <c r="G1149">
        <v>26</v>
      </c>
    </row>
    <row r="1150" spans="1:7" x14ac:dyDescent="0.25">
      <c r="A1150" t="str">
        <f t="shared" si="17"/>
        <v>2013_rs_9_TEN_STL</v>
      </c>
      <c r="B1150">
        <v>2013</v>
      </c>
      <c r="C1150">
        <v>9</v>
      </c>
      <c r="D1150" t="s">
        <v>93</v>
      </c>
      <c r="E1150" t="s">
        <v>91</v>
      </c>
      <c r="F1150">
        <v>28</v>
      </c>
      <c r="G1150">
        <v>21</v>
      </c>
    </row>
    <row r="1151" spans="1:7" x14ac:dyDescent="0.25">
      <c r="A1151" t="str">
        <f t="shared" si="17"/>
        <v>2013_rs_9_SD_WAS</v>
      </c>
      <c r="B1151">
        <v>2013</v>
      </c>
      <c r="C1151">
        <v>9</v>
      </c>
      <c r="D1151" t="s">
        <v>88</v>
      </c>
      <c r="E1151" t="s">
        <v>94</v>
      </c>
      <c r="F1151">
        <v>24</v>
      </c>
      <c r="G1151">
        <v>30</v>
      </c>
    </row>
    <row r="1152" spans="1:7" x14ac:dyDescent="0.25">
      <c r="A1152" t="str">
        <f t="shared" si="17"/>
        <v>2013_rs_9_PHI_OAK</v>
      </c>
      <c r="B1152">
        <v>2013</v>
      </c>
      <c r="C1152">
        <v>9</v>
      </c>
      <c r="D1152" t="s">
        <v>86</v>
      </c>
      <c r="E1152" t="s">
        <v>85</v>
      </c>
      <c r="F1152">
        <v>49</v>
      </c>
      <c r="G1152">
        <v>20</v>
      </c>
    </row>
    <row r="1153" spans="1:7" x14ac:dyDescent="0.25">
      <c r="A1153" t="str">
        <f t="shared" si="17"/>
        <v>2013_rs_9_TB_SEA</v>
      </c>
      <c r="B1153">
        <v>2013</v>
      </c>
      <c r="C1153">
        <v>9</v>
      </c>
      <c r="D1153" t="s">
        <v>92</v>
      </c>
      <c r="E1153" t="s">
        <v>89</v>
      </c>
      <c r="F1153">
        <v>24</v>
      </c>
      <c r="G1153">
        <v>27</v>
      </c>
    </row>
    <row r="1154" spans="1:7" x14ac:dyDescent="0.25">
      <c r="A1154" t="str">
        <f t="shared" ref="A1154:A1217" si="18">CONCATENATE(B1154,"_rs_",C1154,"_",D1154,"_",E1154)</f>
        <v>2013_rs_9_BAL_CLE</v>
      </c>
      <c r="B1154">
        <v>2013</v>
      </c>
      <c r="C1154">
        <v>9</v>
      </c>
      <c r="D1154" t="s">
        <v>65</v>
      </c>
      <c r="E1154" t="s">
        <v>70</v>
      </c>
      <c r="F1154">
        <v>18</v>
      </c>
      <c r="G1154">
        <v>24</v>
      </c>
    </row>
    <row r="1155" spans="1:7" x14ac:dyDescent="0.25">
      <c r="A1155" t="str">
        <f t="shared" si="18"/>
        <v>2013_rs_9_PIT_NE</v>
      </c>
      <c r="B1155">
        <v>2013</v>
      </c>
      <c r="C1155">
        <v>9</v>
      </c>
      <c r="D1155" t="s">
        <v>87</v>
      </c>
      <c r="E1155" t="s">
        <v>81</v>
      </c>
      <c r="F1155">
        <v>31</v>
      </c>
      <c r="G1155">
        <v>55</v>
      </c>
    </row>
    <row r="1156" spans="1:7" x14ac:dyDescent="0.25">
      <c r="A1156" t="str">
        <f t="shared" si="18"/>
        <v>2013_rs_9_CIN_MIA</v>
      </c>
      <c r="B1156">
        <v>2013</v>
      </c>
      <c r="C1156">
        <v>9</v>
      </c>
      <c r="D1156" t="s">
        <v>69</v>
      </c>
      <c r="E1156" t="s">
        <v>79</v>
      </c>
      <c r="F1156">
        <v>20</v>
      </c>
      <c r="G1156">
        <v>22</v>
      </c>
    </row>
    <row r="1157" spans="1:7" x14ac:dyDescent="0.25">
      <c r="A1157" t="str">
        <f t="shared" si="18"/>
        <v>2013_rs_9_IND_HOU</v>
      </c>
      <c r="B1157">
        <v>2013</v>
      </c>
      <c r="C1157">
        <v>9</v>
      </c>
      <c r="D1157" t="s">
        <v>76</v>
      </c>
      <c r="E1157" t="s">
        <v>75</v>
      </c>
      <c r="F1157">
        <v>27</v>
      </c>
      <c r="G1157">
        <v>24</v>
      </c>
    </row>
    <row r="1158" spans="1:7" x14ac:dyDescent="0.25">
      <c r="A1158" t="str">
        <f t="shared" si="18"/>
        <v>2013_rs_9_CHI_GB</v>
      </c>
      <c r="B1158">
        <v>2013</v>
      </c>
      <c r="C1158">
        <v>9</v>
      </c>
      <c r="D1158" t="s">
        <v>68</v>
      </c>
      <c r="E1158" t="s">
        <v>74</v>
      </c>
      <c r="F1158">
        <v>27</v>
      </c>
      <c r="G1158">
        <v>20</v>
      </c>
    </row>
    <row r="1159" spans="1:7" x14ac:dyDescent="0.25">
      <c r="A1159" t="str">
        <f t="shared" si="18"/>
        <v>2013_rs_10_SEA_ATL</v>
      </c>
      <c r="B1159">
        <v>2013</v>
      </c>
      <c r="C1159">
        <v>10</v>
      </c>
      <c r="D1159" t="s">
        <v>89</v>
      </c>
      <c r="E1159" t="s">
        <v>20</v>
      </c>
      <c r="F1159">
        <v>33</v>
      </c>
      <c r="G1159">
        <v>10</v>
      </c>
    </row>
    <row r="1160" spans="1:7" x14ac:dyDescent="0.25">
      <c r="A1160" t="str">
        <f t="shared" si="18"/>
        <v>2013_rs_10_CIN_BAL</v>
      </c>
      <c r="B1160">
        <v>2013</v>
      </c>
      <c r="C1160">
        <v>10</v>
      </c>
      <c r="D1160" t="s">
        <v>69</v>
      </c>
      <c r="E1160" t="s">
        <v>65</v>
      </c>
      <c r="F1160">
        <v>17</v>
      </c>
      <c r="G1160">
        <v>20</v>
      </c>
    </row>
    <row r="1161" spans="1:7" x14ac:dyDescent="0.25">
      <c r="A1161" t="str">
        <f t="shared" si="18"/>
        <v>2013_rs_10_DET_CHI</v>
      </c>
      <c r="B1161">
        <v>2013</v>
      </c>
      <c r="C1161">
        <v>10</v>
      </c>
      <c r="D1161" t="s">
        <v>73</v>
      </c>
      <c r="E1161" t="s">
        <v>68</v>
      </c>
      <c r="F1161">
        <v>21</v>
      </c>
      <c r="G1161">
        <v>19</v>
      </c>
    </row>
    <row r="1162" spans="1:7" x14ac:dyDescent="0.25">
      <c r="A1162" t="str">
        <f t="shared" si="18"/>
        <v>2013_rs_10_PHI_GB</v>
      </c>
      <c r="B1162">
        <v>2013</v>
      </c>
      <c r="C1162">
        <v>10</v>
      </c>
      <c r="D1162" t="s">
        <v>86</v>
      </c>
      <c r="E1162" t="s">
        <v>74</v>
      </c>
      <c r="F1162">
        <v>27</v>
      </c>
      <c r="G1162">
        <v>13</v>
      </c>
    </row>
    <row r="1163" spans="1:7" x14ac:dyDescent="0.25">
      <c r="A1163" t="str">
        <f t="shared" si="18"/>
        <v>2013_rs_10_STL_IND</v>
      </c>
      <c r="B1163">
        <v>2013</v>
      </c>
      <c r="C1163">
        <v>10</v>
      </c>
      <c r="D1163" t="s">
        <v>91</v>
      </c>
      <c r="E1163" t="s">
        <v>76</v>
      </c>
      <c r="F1163">
        <v>38</v>
      </c>
      <c r="G1163">
        <v>8</v>
      </c>
    </row>
    <row r="1164" spans="1:7" x14ac:dyDescent="0.25">
      <c r="A1164" t="str">
        <f t="shared" si="18"/>
        <v>2013_rs_10_OAK_NYG</v>
      </c>
      <c r="B1164">
        <v>2013</v>
      </c>
      <c r="C1164">
        <v>10</v>
      </c>
      <c r="D1164" t="s">
        <v>85</v>
      </c>
      <c r="E1164" t="s">
        <v>83</v>
      </c>
      <c r="F1164">
        <v>20</v>
      </c>
      <c r="G1164">
        <v>24</v>
      </c>
    </row>
    <row r="1165" spans="1:7" x14ac:dyDescent="0.25">
      <c r="A1165" t="str">
        <f t="shared" si="18"/>
        <v>2013_rs_10_BUF_PIT</v>
      </c>
      <c r="B1165">
        <v>2013</v>
      </c>
      <c r="C1165">
        <v>10</v>
      </c>
      <c r="D1165" t="s">
        <v>66</v>
      </c>
      <c r="E1165" t="s">
        <v>87</v>
      </c>
      <c r="F1165">
        <v>10</v>
      </c>
      <c r="G1165">
        <v>23</v>
      </c>
    </row>
    <row r="1166" spans="1:7" x14ac:dyDescent="0.25">
      <c r="A1166" t="str">
        <f t="shared" si="18"/>
        <v>2013_rs_10_JAX_TEN</v>
      </c>
      <c r="B1166">
        <v>2013</v>
      </c>
      <c r="C1166">
        <v>10</v>
      </c>
      <c r="D1166" t="s">
        <v>77</v>
      </c>
      <c r="E1166" t="s">
        <v>93</v>
      </c>
      <c r="F1166">
        <v>29</v>
      </c>
      <c r="G1166">
        <v>27</v>
      </c>
    </row>
    <row r="1167" spans="1:7" x14ac:dyDescent="0.25">
      <c r="A1167" t="str">
        <f t="shared" si="18"/>
        <v>2013_rs_10_CAR_SF</v>
      </c>
      <c r="B1167">
        <v>2013</v>
      </c>
      <c r="C1167">
        <v>10</v>
      </c>
      <c r="D1167" t="s">
        <v>67</v>
      </c>
      <c r="E1167" t="s">
        <v>90</v>
      </c>
      <c r="F1167">
        <v>10</v>
      </c>
      <c r="G1167">
        <v>9</v>
      </c>
    </row>
    <row r="1168" spans="1:7" x14ac:dyDescent="0.25">
      <c r="A1168" t="str">
        <f t="shared" si="18"/>
        <v>2013_rs_10_HOU_ARI</v>
      </c>
      <c r="B1168">
        <v>2013</v>
      </c>
      <c r="C1168">
        <v>10</v>
      </c>
      <c r="D1168" t="s">
        <v>75</v>
      </c>
      <c r="E1168" t="s">
        <v>64</v>
      </c>
      <c r="F1168">
        <v>24</v>
      </c>
      <c r="G1168">
        <v>27</v>
      </c>
    </row>
    <row r="1169" spans="1:7" x14ac:dyDescent="0.25">
      <c r="A1169" t="str">
        <f t="shared" si="18"/>
        <v>2013_rs_10_DEN_SD</v>
      </c>
      <c r="B1169">
        <v>2013</v>
      </c>
      <c r="C1169">
        <v>10</v>
      </c>
      <c r="D1169" t="s">
        <v>72</v>
      </c>
      <c r="E1169" t="s">
        <v>88</v>
      </c>
      <c r="F1169">
        <v>28</v>
      </c>
      <c r="G1169">
        <v>20</v>
      </c>
    </row>
    <row r="1170" spans="1:7" x14ac:dyDescent="0.25">
      <c r="A1170" t="str">
        <f t="shared" si="18"/>
        <v>2013_rs_10_WAS_MIN</v>
      </c>
      <c r="B1170">
        <v>2013</v>
      </c>
      <c r="C1170">
        <v>10</v>
      </c>
      <c r="D1170" t="s">
        <v>94</v>
      </c>
      <c r="E1170" t="s">
        <v>80</v>
      </c>
      <c r="F1170">
        <v>27</v>
      </c>
      <c r="G1170">
        <v>34</v>
      </c>
    </row>
    <row r="1171" spans="1:7" x14ac:dyDescent="0.25">
      <c r="A1171" t="str">
        <f t="shared" si="18"/>
        <v>2013_rs_10_DAL_NO</v>
      </c>
      <c r="B1171">
        <v>2013</v>
      </c>
      <c r="C1171">
        <v>10</v>
      </c>
      <c r="D1171" t="s">
        <v>71</v>
      </c>
      <c r="E1171" t="s">
        <v>82</v>
      </c>
      <c r="F1171">
        <v>17</v>
      </c>
      <c r="G1171">
        <v>49</v>
      </c>
    </row>
    <row r="1172" spans="1:7" x14ac:dyDescent="0.25">
      <c r="A1172" t="str">
        <f t="shared" si="18"/>
        <v>2013_rs_10_MIA_TB</v>
      </c>
      <c r="B1172">
        <v>2013</v>
      </c>
      <c r="C1172">
        <v>10</v>
      </c>
      <c r="D1172" t="s">
        <v>79</v>
      </c>
      <c r="E1172" t="s">
        <v>92</v>
      </c>
      <c r="F1172">
        <v>19</v>
      </c>
      <c r="G1172">
        <v>22</v>
      </c>
    </row>
    <row r="1173" spans="1:7" x14ac:dyDescent="0.25">
      <c r="A1173" t="str">
        <f t="shared" si="18"/>
        <v>2013_rs_11_NYJ_BUF</v>
      </c>
      <c r="B1173">
        <v>2013</v>
      </c>
      <c r="C1173">
        <v>11</v>
      </c>
      <c r="D1173" t="s">
        <v>84</v>
      </c>
      <c r="E1173" t="s">
        <v>66</v>
      </c>
      <c r="F1173">
        <v>14</v>
      </c>
      <c r="G1173">
        <v>37</v>
      </c>
    </row>
    <row r="1174" spans="1:7" x14ac:dyDescent="0.25">
      <c r="A1174" t="str">
        <f t="shared" si="18"/>
        <v>2013_rs_11_BAL_CHI</v>
      </c>
      <c r="B1174">
        <v>2013</v>
      </c>
      <c r="C1174">
        <v>11</v>
      </c>
      <c r="D1174" t="s">
        <v>65</v>
      </c>
      <c r="E1174" t="s">
        <v>68</v>
      </c>
      <c r="F1174">
        <v>20</v>
      </c>
      <c r="G1174">
        <v>23</v>
      </c>
    </row>
    <row r="1175" spans="1:7" x14ac:dyDescent="0.25">
      <c r="A1175" t="str">
        <f t="shared" si="18"/>
        <v>2013_rs_11_CLE_CIN</v>
      </c>
      <c r="B1175">
        <v>2013</v>
      </c>
      <c r="C1175">
        <v>11</v>
      </c>
      <c r="D1175" t="s">
        <v>70</v>
      </c>
      <c r="E1175" t="s">
        <v>69</v>
      </c>
      <c r="F1175">
        <v>20</v>
      </c>
      <c r="G1175">
        <v>41</v>
      </c>
    </row>
    <row r="1176" spans="1:7" x14ac:dyDescent="0.25">
      <c r="A1176" t="str">
        <f t="shared" si="18"/>
        <v>2013_rs_11_OAK_HOU</v>
      </c>
      <c r="B1176">
        <v>2013</v>
      </c>
      <c r="C1176">
        <v>11</v>
      </c>
      <c r="D1176" t="s">
        <v>85</v>
      </c>
      <c r="E1176" t="s">
        <v>75</v>
      </c>
      <c r="F1176">
        <v>28</v>
      </c>
      <c r="G1176">
        <v>23</v>
      </c>
    </row>
    <row r="1177" spans="1:7" x14ac:dyDescent="0.25">
      <c r="A1177" t="str">
        <f t="shared" si="18"/>
        <v>2013_rs_11_ARI_JAX</v>
      </c>
      <c r="B1177">
        <v>2013</v>
      </c>
      <c r="C1177">
        <v>11</v>
      </c>
      <c r="D1177" t="s">
        <v>64</v>
      </c>
      <c r="E1177" t="s">
        <v>77</v>
      </c>
      <c r="F1177">
        <v>27</v>
      </c>
      <c r="G1177">
        <v>14</v>
      </c>
    </row>
    <row r="1178" spans="1:7" x14ac:dyDescent="0.25">
      <c r="A1178" t="str">
        <f t="shared" si="18"/>
        <v>2013_rs_11_WAS_PHI</v>
      </c>
      <c r="B1178">
        <v>2013</v>
      </c>
      <c r="C1178">
        <v>11</v>
      </c>
      <c r="D1178" t="s">
        <v>94</v>
      </c>
      <c r="E1178" t="s">
        <v>86</v>
      </c>
      <c r="F1178">
        <v>16</v>
      </c>
      <c r="G1178">
        <v>24</v>
      </c>
    </row>
    <row r="1179" spans="1:7" x14ac:dyDescent="0.25">
      <c r="A1179" t="str">
        <f t="shared" si="18"/>
        <v>2013_rs_11_DET_PIT</v>
      </c>
      <c r="B1179">
        <v>2013</v>
      </c>
      <c r="C1179">
        <v>11</v>
      </c>
      <c r="D1179" t="s">
        <v>73</v>
      </c>
      <c r="E1179" t="s">
        <v>87</v>
      </c>
      <c r="F1179">
        <v>27</v>
      </c>
      <c r="G1179">
        <v>37</v>
      </c>
    </row>
    <row r="1180" spans="1:7" x14ac:dyDescent="0.25">
      <c r="A1180" t="str">
        <f t="shared" si="18"/>
        <v>2013_rs_11_ATL_TB</v>
      </c>
      <c r="B1180">
        <v>2013</v>
      </c>
      <c r="C1180">
        <v>11</v>
      </c>
      <c r="D1180" t="s">
        <v>20</v>
      </c>
      <c r="E1180" t="s">
        <v>92</v>
      </c>
      <c r="F1180">
        <v>28</v>
      </c>
      <c r="G1180">
        <v>41</v>
      </c>
    </row>
    <row r="1181" spans="1:7" x14ac:dyDescent="0.25">
      <c r="A1181" t="str">
        <f t="shared" si="18"/>
        <v>2013_rs_11_SD_MIA</v>
      </c>
      <c r="B1181">
        <v>2013</v>
      </c>
      <c r="C1181">
        <v>11</v>
      </c>
      <c r="D1181" t="s">
        <v>88</v>
      </c>
      <c r="E1181" t="s">
        <v>79</v>
      </c>
      <c r="F1181">
        <v>16</v>
      </c>
      <c r="G1181">
        <v>20</v>
      </c>
    </row>
    <row r="1182" spans="1:7" x14ac:dyDescent="0.25">
      <c r="A1182" t="str">
        <f t="shared" si="18"/>
        <v>2013_rs_11_SF_NO</v>
      </c>
      <c r="B1182">
        <v>2013</v>
      </c>
      <c r="C1182">
        <v>11</v>
      </c>
      <c r="D1182" t="s">
        <v>90</v>
      </c>
      <c r="E1182" t="s">
        <v>82</v>
      </c>
      <c r="F1182">
        <v>20</v>
      </c>
      <c r="G1182">
        <v>23</v>
      </c>
    </row>
    <row r="1183" spans="1:7" x14ac:dyDescent="0.25">
      <c r="A1183" t="str">
        <f t="shared" si="18"/>
        <v>2013_rs_11_GB_NYG</v>
      </c>
      <c r="B1183">
        <v>2013</v>
      </c>
      <c r="C1183">
        <v>11</v>
      </c>
      <c r="D1183" t="s">
        <v>74</v>
      </c>
      <c r="E1183" t="s">
        <v>83</v>
      </c>
      <c r="F1183">
        <v>13</v>
      </c>
      <c r="G1183">
        <v>27</v>
      </c>
    </row>
    <row r="1184" spans="1:7" x14ac:dyDescent="0.25">
      <c r="A1184" t="str">
        <f t="shared" si="18"/>
        <v>2013_rs_11_MIN_SEA</v>
      </c>
      <c r="B1184">
        <v>2013</v>
      </c>
      <c r="C1184">
        <v>11</v>
      </c>
      <c r="D1184" t="s">
        <v>80</v>
      </c>
      <c r="E1184" t="s">
        <v>89</v>
      </c>
      <c r="F1184">
        <v>20</v>
      </c>
      <c r="G1184">
        <v>41</v>
      </c>
    </row>
    <row r="1185" spans="1:7" x14ac:dyDescent="0.25">
      <c r="A1185" t="str">
        <f t="shared" si="18"/>
        <v>2013_rs_11_IND_TEN</v>
      </c>
      <c r="B1185">
        <v>2013</v>
      </c>
      <c r="C1185">
        <v>11</v>
      </c>
      <c r="D1185" t="s">
        <v>76</v>
      </c>
      <c r="E1185" t="s">
        <v>93</v>
      </c>
      <c r="F1185">
        <v>30</v>
      </c>
      <c r="G1185">
        <v>27</v>
      </c>
    </row>
    <row r="1186" spans="1:7" x14ac:dyDescent="0.25">
      <c r="A1186" t="str">
        <f t="shared" si="18"/>
        <v>2013_rs_11_KC_DEN</v>
      </c>
      <c r="B1186">
        <v>2013</v>
      </c>
      <c r="C1186">
        <v>11</v>
      </c>
      <c r="D1186" t="s">
        <v>78</v>
      </c>
      <c r="E1186" t="s">
        <v>72</v>
      </c>
      <c r="F1186">
        <v>17</v>
      </c>
      <c r="G1186">
        <v>27</v>
      </c>
    </row>
    <row r="1187" spans="1:7" x14ac:dyDescent="0.25">
      <c r="A1187" t="str">
        <f t="shared" si="18"/>
        <v>2013_rs_11_NE_CAR</v>
      </c>
      <c r="B1187">
        <v>2013</v>
      </c>
      <c r="C1187">
        <v>11</v>
      </c>
      <c r="D1187" t="s">
        <v>81</v>
      </c>
      <c r="E1187" t="s">
        <v>67</v>
      </c>
      <c r="F1187">
        <v>20</v>
      </c>
      <c r="G1187">
        <v>24</v>
      </c>
    </row>
    <row r="1188" spans="1:7" x14ac:dyDescent="0.25">
      <c r="A1188" t="str">
        <f t="shared" si="18"/>
        <v>2013_rs_12_NYJ_BAL</v>
      </c>
      <c r="B1188">
        <v>2013</v>
      </c>
      <c r="C1188">
        <v>12</v>
      </c>
      <c r="D1188" t="s">
        <v>84</v>
      </c>
      <c r="E1188" t="s">
        <v>65</v>
      </c>
      <c r="F1188">
        <v>3</v>
      </c>
      <c r="G1188">
        <v>19</v>
      </c>
    </row>
    <row r="1189" spans="1:7" x14ac:dyDescent="0.25">
      <c r="A1189" t="str">
        <f t="shared" si="18"/>
        <v>2013_rs_12_PIT_CLE</v>
      </c>
      <c r="B1189">
        <v>2013</v>
      </c>
      <c r="C1189">
        <v>12</v>
      </c>
      <c r="D1189" t="s">
        <v>87</v>
      </c>
      <c r="E1189" t="s">
        <v>70</v>
      </c>
      <c r="F1189">
        <v>27</v>
      </c>
      <c r="G1189">
        <v>11</v>
      </c>
    </row>
    <row r="1190" spans="1:7" x14ac:dyDescent="0.25">
      <c r="A1190" t="str">
        <f t="shared" si="18"/>
        <v>2013_rs_12_TB_DET</v>
      </c>
      <c r="B1190">
        <v>2013</v>
      </c>
      <c r="C1190">
        <v>12</v>
      </c>
      <c r="D1190" t="s">
        <v>92</v>
      </c>
      <c r="E1190" t="s">
        <v>73</v>
      </c>
      <c r="F1190">
        <v>24</v>
      </c>
      <c r="G1190">
        <v>21</v>
      </c>
    </row>
    <row r="1191" spans="1:7" x14ac:dyDescent="0.25">
      <c r="A1191" t="str">
        <f t="shared" si="18"/>
        <v>2013_rs_12_MIN_GB</v>
      </c>
      <c r="B1191">
        <v>2013</v>
      </c>
      <c r="C1191">
        <v>12</v>
      </c>
      <c r="D1191" t="s">
        <v>80</v>
      </c>
      <c r="E1191" t="s">
        <v>74</v>
      </c>
      <c r="F1191">
        <v>26</v>
      </c>
      <c r="G1191">
        <v>26</v>
      </c>
    </row>
    <row r="1192" spans="1:7" x14ac:dyDescent="0.25">
      <c r="A1192" t="str">
        <f t="shared" si="18"/>
        <v>2013_rs_12_JAX_HOU</v>
      </c>
      <c r="B1192">
        <v>2013</v>
      </c>
      <c r="C1192">
        <v>12</v>
      </c>
      <c r="D1192" t="s">
        <v>77</v>
      </c>
      <c r="E1192" t="s">
        <v>75</v>
      </c>
      <c r="F1192">
        <v>13</v>
      </c>
      <c r="G1192">
        <v>6</v>
      </c>
    </row>
    <row r="1193" spans="1:7" x14ac:dyDescent="0.25">
      <c r="A1193" t="str">
        <f t="shared" si="18"/>
        <v>2013_rs_12_SD_KC</v>
      </c>
      <c r="B1193">
        <v>2013</v>
      </c>
      <c r="C1193">
        <v>12</v>
      </c>
      <c r="D1193" t="s">
        <v>88</v>
      </c>
      <c r="E1193" t="s">
        <v>78</v>
      </c>
      <c r="F1193">
        <v>41</v>
      </c>
      <c r="G1193">
        <v>38</v>
      </c>
    </row>
    <row r="1194" spans="1:7" x14ac:dyDescent="0.25">
      <c r="A1194" t="str">
        <f t="shared" si="18"/>
        <v>2013_rs_12_CAR_MIA</v>
      </c>
      <c r="B1194">
        <v>2013</v>
      </c>
      <c r="C1194">
        <v>12</v>
      </c>
      <c r="D1194" t="s">
        <v>67</v>
      </c>
      <c r="E1194" t="s">
        <v>79</v>
      </c>
      <c r="F1194">
        <v>20</v>
      </c>
      <c r="G1194">
        <v>16</v>
      </c>
    </row>
    <row r="1195" spans="1:7" x14ac:dyDescent="0.25">
      <c r="A1195" t="str">
        <f t="shared" si="18"/>
        <v>2013_rs_12_CHI_STL</v>
      </c>
      <c r="B1195">
        <v>2013</v>
      </c>
      <c r="C1195">
        <v>12</v>
      </c>
      <c r="D1195" t="s">
        <v>68</v>
      </c>
      <c r="E1195" t="s">
        <v>91</v>
      </c>
      <c r="F1195">
        <v>21</v>
      </c>
      <c r="G1195">
        <v>42</v>
      </c>
    </row>
    <row r="1196" spans="1:7" x14ac:dyDescent="0.25">
      <c r="A1196" t="str">
        <f t="shared" si="18"/>
        <v>2013_rs_12_IND_ARI</v>
      </c>
      <c r="B1196">
        <v>2013</v>
      </c>
      <c r="C1196">
        <v>12</v>
      </c>
      <c r="D1196" t="s">
        <v>76</v>
      </c>
      <c r="E1196" t="s">
        <v>64</v>
      </c>
      <c r="F1196">
        <v>11</v>
      </c>
      <c r="G1196">
        <v>40</v>
      </c>
    </row>
    <row r="1197" spans="1:7" x14ac:dyDescent="0.25">
      <c r="A1197" t="str">
        <f t="shared" si="18"/>
        <v>2013_rs_12_TEN_OAK</v>
      </c>
      <c r="B1197">
        <v>2013</v>
      </c>
      <c r="C1197">
        <v>12</v>
      </c>
      <c r="D1197" t="s">
        <v>93</v>
      </c>
      <c r="E1197" t="s">
        <v>85</v>
      </c>
      <c r="F1197">
        <v>23</v>
      </c>
      <c r="G1197">
        <v>19</v>
      </c>
    </row>
    <row r="1198" spans="1:7" x14ac:dyDescent="0.25">
      <c r="A1198" t="str">
        <f t="shared" si="18"/>
        <v>2013_rs_12_DAL_NYG</v>
      </c>
      <c r="B1198">
        <v>2013</v>
      </c>
      <c r="C1198">
        <v>12</v>
      </c>
      <c r="D1198" t="s">
        <v>71</v>
      </c>
      <c r="E1198" t="s">
        <v>83</v>
      </c>
      <c r="F1198">
        <v>24</v>
      </c>
      <c r="G1198">
        <v>21</v>
      </c>
    </row>
    <row r="1199" spans="1:7" x14ac:dyDescent="0.25">
      <c r="A1199" t="str">
        <f t="shared" si="18"/>
        <v>2013_rs_12_NO_ATL</v>
      </c>
      <c r="B1199">
        <v>2013</v>
      </c>
      <c r="C1199">
        <v>12</v>
      </c>
      <c r="D1199" t="s">
        <v>82</v>
      </c>
      <c r="E1199" t="s">
        <v>20</v>
      </c>
      <c r="F1199">
        <v>17</v>
      </c>
      <c r="G1199">
        <v>13</v>
      </c>
    </row>
    <row r="1200" spans="1:7" x14ac:dyDescent="0.25">
      <c r="A1200" t="str">
        <f t="shared" si="18"/>
        <v>2013_rs_12_DEN_NE</v>
      </c>
      <c r="B1200">
        <v>2013</v>
      </c>
      <c r="C1200">
        <v>12</v>
      </c>
      <c r="D1200" t="s">
        <v>72</v>
      </c>
      <c r="E1200" t="s">
        <v>81</v>
      </c>
      <c r="F1200">
        <v>31</v>
      </c>
      <c r="G1200">
        <v>34</v>
      </c>
    </row>
    <row r="1201" spans="1:7" x14ac:dyDescent="0.25">
      <c r="A1201" t="str">
        <f t="shared" si="18"/>
        <v>2013_rs_12_SF_WAS</v>
      </c>
      <c r="B1201">
        <v>2013</v>
      </c>
      <c r="C1201">
        <v>12</v>
      </c>
      <c r="D1201" t="s">
        <v>90</v>
      </c>
      <c r="E1201" t="s">
        <v>94</v>
      </c>
      <c r="F1201">
        <v>27</v>
      </c>
      <c r="G1201">
        <v>6</v>
      </c>
    </row>
    <row r="1202" spans="1:7" x14ac:dyDescent="0.25">
      <c r="A1202" t="str">
        <f t="shared" si="18"/>
        <v>2013_rs_13_TB_CAR</v>
      </c>
      <c r="B1202">
        <v>2013</v>
      </c>
      <c r="C1202">
        <v>13</v>
      </c>
      <c r="D1202" t="s">
        <v>92</v>
      </c>
      <c r="E1202" t="s">
        <v>67</v>
      </c>
      <c r="F1202">
        <v>6</v>
      </c>
      <c r="G1202">
        <v>27</v>
      </c>
    </row>
    <row r="1203" spans="1:7" x14ac:dyDescent="0.25">
      <c r="A1203" t="str">
        <f t="shared" si="18"/>
        <v>2013_rs_13_JAX_CLE</v>
      </c>
      <c r="B1203">
        <v>2013</v>
      </c>
      <c r="C1203">
        <v>13</v>
      </c>
      <c r="D1203" t="s">
        <v>77</v>
      </c>
      <c r="E1203" t="s">
        <v>70</v>
      </c>
      <c r="F1203">
        <v>32</v>
      </c>
      <c r="G1203">
        <v>28</v>
      </c>
    </row>
    <row r="1204" spans="1:7" x14ac:dyDescent="0.25">
      <c r="A1204" t="str">
        <f t="shared" si="18"/>
        <v>2013_rs_13_NE_HOU</v>
      </c>
      <c r="B1204">
        <v>2013</v>
      </c>
      <c r="C1204">
        <v>13</v>
      </c>
      <c r="D1204" t="s">
        <v>81</v>
      </c>
      <c r="E1204" t="s">
        <v>75</v>
      </c>
      <c r="F1204">
        <v>34</v>
      </c>
      <c r="G1204">
        <v>31</v>
      </c>
    </row>
    <row r="1205" spans="1:7" x14ac:dyDescent="0.25">
      <c r="A1205" t="str">
        <f t="shared" si="18"/>
        <v>2013_rs_13_TEN_IND</v>
      </c>
      <c r="B1205">
        <v>2013</v>
      </c>
      <c r="C1205">
        <v>13</v>
      </c>
      <c r="D1205" t="s">
        <v>93</v>
      </c>
      <c r="E1205" t="s">
        <v>76</v>
      </c>
      <c r="F1205">
        <v>14</v>
      </c>
      <c r="G1205">
        <v>22</v>
      </c>
    </row>
    <row r="1206" spans="1:7" x14ac:dyDescent="0.25">
      <c r="A1206" t="str">
        <f t="shared" si="18"/>
        <v>2013_rs_13_CHI_MIN</v>
      </c>
      <c r="B1206">
        <v>2013</v>
      </c>
      <c r="C1206">
        <v>13</v>
      </c>
      <c r="D1206" t="s">
        <v>68</v>
      </c>
      <c r="E1206" t="s">
        <v>80</v>
      </c>
      <c r="F1206">
        <v>20</v>
      </c>
      <c r="G1206">
        <v>23</v>
      </c>
    </row>
    <row r="1207" spans="1:7" x14ac:dyDescent="0.25">
      <c r="A1207" t="str">
        <f t="shared" si="18"/>
        <v>2013_rs_13_MIA_NYJ</v>
      </c>
      <c r="B1207">
        <v>2013</v>
      </c>
      <c r="C1207">
        <v>13</v>
      </c>
      <c r="D1207" t="s">
        <v>79</v>
      </c>
      <c r="E1207" t="s">
        <v>84</v>
      </c>
      <c r="F1207">
        <v>23</v>
      </c>
      <c r="G1207">
        <v>3</v>
      </c>
    </row>
    <row r="1208" spans="1:7" x14ac:dyDescent="0.25">
      <c r="A1208" t="str">
        <f t="shared" si="18"/>
        <v>2013_rs_13_ARI_PHI</v>
      </c>
      <c r="B1208">
        <v>2013</v>
      </c>
      <c r="C1208">
        <v>13</v>
      </c>
      <c r="D1208" t="s">
        <v>64</v>
      </c>
      <c r="E1208" t="s">
        <v>86</v>
      </c>
      <c r="F1208">
        <v>21</v>
      </c>
      <c r="G1208">
        <v>24</v>
      </c>
    </row>
    <row r="1209" spans="1:7" x14ac:dyDescent="0.25">
      <c r="A1209" t="str">
        <f t="shared" si="18"/>
        <v>2013_rs_13_ATL_BUF</v>
      </c>
      <c r="B1209">
        <v>2013</v>
      </c>
      <c r="C1209">
        <v>13</v>
      </c>
      <c r="D1209" t="s">
        <v>20</v>
      </c>
      <c r="E1209" t="s">
        <v>66</v>
      </c>
      <c r="F1209">
        <v>34</v>
      </c>
      <c r="G1209">
        <v>31</v>
      </c>
    </row>
    <row r="1210" spans="1:7" x14ac:dyDescent="0.25">
      <c r="A1210" t="str">
        <f t="shared" si="18"/>
        <v>2013_rs_13_STL_SF</v>
      </c>
      <c r="B1210">
        <v>2013</v>
      </c>
      <c r="C1210">
        <v>13</v>
      </c>
      <c r="D1210" t="s">
        <v>91</v>
      </c>
      <c r="E1210" t="s">
        <v>90</v>
      </c>
      <c r="F1210">
        <v>13</v>
      </c>
      <c r="G1210">
        <v>23</v>
      </c>
    </row>
    <row r="1211" spans="1:7" x14ac:dyDescent="0.25">
      <c r="A1211" t="str">
        <f t="shared" si="18"/>
        <v>2013_rs_13_DEN_KC</v>
      </c>
      <c r="B1211">
        <v>2013</v>
      </c>
      <c r="C1211">
        <v>13</v>
      </c>
      <c r="D1211" t="s">
        <v>72</v>
      </c>
      <c r="E1211" t="s">
        <v>78</v>
      </c>
      <c r="F1211">
        <v>35</v>
      </c>
      <c r="G1211">
        <v>28</v>
      </c>
    </row>
    <row r="1212" spans="1:7" x14ac:dyDescent="0.25">
      <c r="A1212" t="str">
        <f t="shared" si="18"/>
        <v>2013_rs_13_CIN_SD</v>
      </c>
      <c r="B1212">
        <v>2013</v>
      </c>
      <c r="C1212">
        <v>13</v>
      </c>
      <c r="D1212" t="s">
        <v>69</v>
      </c>
      <c r="E1212" t="s">
        <v>88</v>
      </c>
      <c r="F1212">
        <v>17</v>
      </c>
      <c r="G1212">
        <v>10</v>
      </c>
    </row>
    <row r="1213" spans="1:7" x14ac:dyDescent="0.25">
      <c r="A1213" t="str">
        <f t="shared" si="18"/>
        <v>2013_rs_13_OAK_DAL</v>
      </c>
      <c r="B1213">
        <v>2013</v>
      </c>
      <c r="C1213">
        <v>13</v>
      </c>
      <c r="D1213" t="s">
        <v>85</v>
      </c>
      <c r="E1213" t="s">
        <v>71</v>
      </c>
      <c r="F1213">
        <v>24</v>
      </c>
      <c r="G1213">
        <v>31</v>
      </c>
    </row>
    <row r="1214" spans="1:7" x14ac:dyDescent="0.25">
      <c r="A1214" t="str">
        <f t="shared" si="18"/>
        <v>2013_rs_13_PIT_BAL</v>
      </c>
      <c r="B1214">
        <v>2013</v>
      </c>
      <c r="C1214">
        <v>13</v>
      </c>
      <c r="D1214" t="s">
        <v>87</v>
      </c>
      <c r="E1214" t="s">
        <v>65</v>
      </c>
      <c r="F1214">
        <v>20</v>
      </c>
      <c r="G1214">
        <v>22</v>
      </c>
    </row>
    <row r="1215" spans="1:7" x14ac:dyDescent="0.25">
      <c r="A1215" t="str">
        <f t="shared" si="18"/>
        <v>2013_rs_13_NYG_WAS</v>
      </c>
      <c r="B1215">
        <v>2013</v>
      </c>
      <c r="C1215">
        <v>13</v>
      </c>
      <c r="D1215" t="s">
        <v>83</v>
      </c>
      <c r="E1215" t="s">
        <v>94</v>
      </c>
      <c r="F1215">
        <v>24</v>
      </c>
      <c r="G1215">
        <v>17</v>
      </c>
    </row>
    <row r="1216" spans="1:7" x14ac:dyDescent="0.25">
      <c r="A1216" t="str">
        <f t="shared" si="18"/>
        <v>2013_rs_13_NO_SEA</v>
      </c>
      <c r="B1216">
        <v>2013</v>
      </c>
      <c r="C1216">
        <v>13</v>
      </c>
      <c r="D1216" t="s">
        <v>82</v>
      </c>
      <c r="E1216" t="s">
        <v>89</v>
      </c>
      <c r="F1216">
        <v>7</v>
      </c>
      <c r="G1216">
        <v>34</v>
      </c>
    </row>
    <row r="1217" spans="1:7" x14ac:dyDescent="0.25">
      <c r="A1217" t="str">
        <f t="shared" si="18"/>
        <v>2013_rs_13_GB_DET</v>
      </c>
      <c r="B1217">
        <v>2013</v>
      </c>
      <c r="C1217">
        <v>13</v>
      </c>
      <c r="D1217" t="s">
        <v>74</v>
      </c>
      <c r="E1217" t="s">
        <v>73</v>
      </c>
      <c r="F1217">
        <v>10</v>
      </c>
      <c r="G1217">
        <v>40</v>
      </c>
    </row>
    <row r="1218" spans="1:7" x14ac:dyDescent="0.25">
      <c r="A1218" t="str">
        <f t="shared" ref="A1218:A1281" si="19">CONCATENATE(B1218,"_rs_",C1218,"_",D1218,"_",E1218)</f>
        <v>2013_rs_14_MIN_BAL</v>
      </c>
      <c r="B1218">
        <v>2013</v>
      </c>
      <c r="C1218">
        <v>14</v>
      </c>
      <c r="D1218" t="s">
        <v>80</v>
      </c>
      <c r="E1218" t="s">
        <v>65</v>
      </c>
      <c r="F1218">
        <v>26</v>
      </c>
      <c r="G1218">
        <v>29</v>
      </c>
    </row>
    <row r="1219" spans="1:7" x14ac:dyDescent="0.25">
      <c r="A1219" t="str">
        <f t="shared" si="19"/>
        <v>2013_rs_14_IND_CIN</v>
      </c>
      <c r="B1219">
        <v>2013</v>
      </c>
      <c r="C1219">
        <v>14</v>
      </c>
      <c r="D1219" t="s">
        <v>76</v>
      </c>
      <c r="E1219" t="s">
        <v>69</v>
      </c>
      <c r="F1219">
        <v>28</v>
      </c>
      <c r="G1219">
        <v>42</v>
      </c>
    </row>
    <row r="1220" spans="1:7" x14ac:dyDescent="0.25">
      <c r="A1220" t="str">
        <f t="shared" si="19"/>
        <v>2013_rs_14_ATL_GB</v>
      </c>
      <c r="B1220">
        <v>2013</v>
      </c>
      <c r="C1220">
        <v>14</v>
      </c>
      <c r="D1220" t="s">
        <v>20</v>
      </c>
      <c r="E1220" t="s">
        <v>74</v>
      </c>
      <c r="F1220">
        <v>21</v>
      </c>
      <c r="G1220">
        <v>22</v>
      </c>
    </row>
    <row r="1221" spans="1:7" x14ac:dyDescent="0.25">
      <c r="A1221" t="str">
        <f t="shared" si="19"/>
        <v>2013_rs_14_CLE_NE</v>
      </c>
      <c r="B1221">
        <v>2013</v>
      </c>
      <c r="C1221">
        <v>14</v>
      </c>
      <c r="D1221" t="s">
        <v>70</v>
      </c>
      <c r="E1221" t="s">
        <v>81</v>
      </c>
      <c r="F1221">
        <v>26</v>
      </c>
      <c r="G1221">
        <v>27</v>
      </c>
    </row>
    <row r="1222" spans="1:7" x14ac:dyDescent="0.25">
      <c r="A1222" t="str">
        <f t="shared" si="19"/>
        <v>2013_rs_14_OAK_NYJ</v>
      </c>
      <c r="B1222">
        <v>2013</v>
      </c>
      <c r="C1222">
        <v>14</v>
      </c>
      <c r="D1222" t="s">
        <v>85</v>
      </c>
      <c r="E1222" t="s">
        <v>84</v>
      </c>
      <c r="F1222">
        <v>27</v>
      </c>
      <c r="G1222">
        <v>37</v>
      </c>
    </row>
    <row r="1223" spans="1:7" x14ac:dyDescent="0.25">
      <c r="A1223" t="str">
        <f t="shared" si="19"/>
        <v>2013_rs_14_DET_PHI</v>
      </c>
      <c r="B1223">
        <v>2013</v>
      </c>
      <c r="C1223">
        <v>14</v>
      </c>
      <c r="D1223" t="s">
        <v>73</v>
      </c>
      <c r="E1223" t="s">
        <v>86</v>
      </c>
      <c r="F1223">
        <v>20</v>
      </c>
      <c r="G1223">
        <v>34</v>
      </c>
    </row>
    <row r="1224" spans="1:7" x14ac:dyDescent="0.25">
      <c r="A1224" t="str">
        <f t="shared" si="19"/>
        <v>2013_rs_14_MIA_PIT</v>
      </c>
      <c r="B1224">
        <v>2013</v>
      </c>
      <c r="C1224">
        <v>14</v>
      </c>
      <c r="D1224" t="s">
        <v>79</v>
      </c>
      <c r="E1224" t="s">
        <v>87</v>
      </c>
      <c r="F1224">
        <v>34</v>
      </c>
      <c r="G1224">
        <v>28</v>
      </c>
    </row>
    <row r="1225" spans="1:7" x14ac:dyDescent="0.25">
      <c r="A1225" t="str">
        <f t="shared" si="19"/>
        <v>2013_rs_14_BUF_TB</v>
      </c>
      <c r="B1225">
        <v>2013</v>
      </c>
      <c r="C1225">
        <v>14</v>
      </c>
      <c r="D1225" t="s">
        <v>66</v>
      </c>
      <c r="E1225" t="s">
        <v>92</v>
      </c>
      <c r="F1225">
        <v>6</v>
      </c>
      <c r="G1225">
        <v>27</v>
      </c>
    </row>
    <row r="1226" spans="1:7" x14ac:dyDescent="0.25">
      <c r="A1226" t="str">
        <f t="shared" si="19"/>
        <v>2013_rs_14_KC_WAS</v>
      </c>
      <c r="B1226">
        <v>2013</v>
      </c>
      <c r="C1226">
        <v>14</v>
      </c>
      <c r="D1226" t="s">
        <v>78</v>
      </c>
      <c r="E1226" t="s">
        <v>94</v>
      </c>
      <c r="F1226">
        <v>45</v>
      </c>
      <c r="G1226">
        <v>10</v>
      </c>
    </row>
    <row r="1227" spans="1:7" x14ac:dyDescent="0.25">
      <c r="A1227" t="str">
        <f t="shared" si="19"/>
        <v>2013_rs_14_TEN_DEN</v>
      </c>
      <c r="B1227">
        <v>2013</v>
      </c>
      <c r="C1227">
        <v>14</v>
      </c>
      <c r="D1227" t="s">
        <v>93</v>
      </c>
      <c r="E1227" t="s">
        <v>72</v>
      </c>
      <c r="F1227">
        <v>28</v>
      </c>
      <c r="G1227">
        <v>51</v>
      </c>
    </row>
    <row r="1228" spans="1:7" x14ac:dyDescent="0.25">
      <c r="A1228" t="str">
        <f t="shared" si="19"/>
        <v>2013_rs_14_STL_ARI</v>
      </c>
      <c r="B1228">
        <v>2013</v>
      </c>
      <c r="C1228">
        <v>14</v>
      </c>
      <c r="D1228" t="s">
        <v>91</v>
      </c>
      <c r="E1228" t="s">
        <v>64</v>
      </c>
      <c r="F1228">
        <v>10</v>
      </c>
      <c r="G1228">
        <v>30</v>
      </c>
    </row>
    <row r="1229" spans="1:7" x14ac:dyDescent="0.25">
      <c r="A1229" t="str">
        <f t="shared" si="19"/>
        <v>2013_rs_14_NYG_SD</v>
      </c>
      <c r="B1229">
        <v>2013</v>
      </c>
      <c r="C1229">
        <v>14</v>
      </c>
      <c r="D1229" t="s">
        <v>83</v>
      </c>
      <c r="E1229" t="s">
        <v>88</v>
      </c>
      <c r="F1229">
        <v>14</v>
      </c>
      <c r="G1229">
        <v>37</v>
      </c>
    </row>
    <row r="1230" spans="1:7" x14ac:dyDescent="0.25">
      <c r="A1230" t="str">
        <f t="shared" si="19"/>
        <v>2013_rs_14_SEA_SF</v>
      </c>
      <c r="B1230">
        <v>2013</v>
      </c>
      <c r="C1230">
        <v>14</v>
      </c>
      <c r="D1230" t="s">
        <v>89</v>
      </c>
      <c r="E1230" t="s">
        <v>90</v>
      </c>
      <c r="F1230">
        <v>17</v>
      </c>
      <c r="G1230">
        <v>19</v>
      </c>
    </row>
    <row r="1231" spans="1:7" x14ac:dyDescent="0.25">
      <c r="A1231" t="str">
        <f t="shared" si="19"/>
        <v>2013_rs_14_HOU_JAX</v>
      </c>
      <c r="B1231">
        <v>2013</v>
      </c>
      <c r="C1231">
        <v>14</v>
      </c>
      <c r="D1231" t="s">
        <v>75</v>
      </c>
      <c r="E1231" t="s">
        <v>77</v>
      </c>
      <c r="F1231">
        <v>20</v>
      </c>
      <c r="G1231">
        <v>27</v>
      </c>
    </row>
    <row r="1232" spans="1:7" x14ac:dyDescent="0.25">
      <c r="A1232" t="str">
        <f t="shared" si="19"/>
        <v>2013_rs_14_CAR_NO</v>
      </c>
      <c r="B1232">
        <v>2013</v>
      </c>
      <c r="C1232">
        <v>14</v>
      </c>
      <c r="D1232" t="s">
        <v>67</v>
      </c>
      <c r="E1232" t="s">
        <v>82</v>
      </c>
      <c r="F1232">
        <v>13</v>
      </c>
      <c r="G1232">
        <v>31</v>
      </c>
    </row>
    <row r="1233" spans="1:7" x14ac:dyDescent="0.25">
      <c r="A1233" t="str">
        <f t="shared" si="19"/>
        <v>2013_rs_14_DAL_CHI</v>
      </c>
      <c r="B1233">
        <v>2013</v>
      </c>
      <c r="C1233">
        <v>14</v>
      </c>
      <c r="D1233" t="s">
        <v>71</v>
      </c>
      <c r="E1233" t="s">
        <v>68</v>
      </c>
      <c r="F1233">
        <v>28</v>
      </c>
      <c r="G1233">
        <v>45</v>
      </c>
    </row>
    <row r="1234" spans="1:7" x14ac:dyDescent="0.25">
      <c r="A1234" t="str">
        <f t="shared" si="19"/>
        <v>2013_rs_15_WAS_ATL</v>
      </c>
      <c r="B1234">
        <v>2013</v>
      </c>
      <c r="C1234">
        <v>15</v>
      </c>
      <c r="D1234" t="s">
        <v>94</v>
      </c>
      <c r="E1234" t="s">
        <v>20</v>
      </c>
      <c r="F1234">
        <v>26</v>
      </c>
      <c r="G1234">
        <v>27</v>
      </c>
    </row>
    <row r="1235" spans="1:7" x14ac:dyDescent="0.25">
      <c r="A1235" t="str">
        <f t="shared" si="19"/>
        <v>2013_rs_15_CHI_CLE</v>
      </c>
      <c r="B1235">
        <v>2013</v>
      </c>
      <c r="C1235">
        <v>15</v>
      </c>
      <c r="D1235" t="s">
        <v>68</v>
      </c>
      <c r="E1235" t="s">
        <v>70</v>
      </c>
      <c r="F1235">
        <v>38</v>
      </c>
      <c r="G1235">
        <v>31</v>
      </c>
    </row>
    <row r="1236" spans="1:7" x14ac:dyDescent="0.25">
      <c r="A1236" t="str">
        <f t="shared" si="19"/>
        <v>2013_rs_15_HOU_IND</v>
      </c>
      <c r="B1236">
        <v>2013</v>
      </c>
      <c r="C1236">
        <v>15</v>
      </c>
      <c r="D1236" t="s">
        <v>75</v>
      </c>
      <c r="E1236" t="s">
        <v>76</v>
      </c>
      <c r="F1236">
        <v>3</v>
      </c>
      <c r="G1236">
        <v>25</v>
      </c>
    </row>
    <row r="1237" spans="1:7" x14ac:dyDescent="0.25">
      <c r="A1237" t="str">
        <f t="shared" si="19"/>
        <v>2013_rs_15_BUF_JAX</v>
      </c>
      <c r="B1237">
        <v>2013</v>
      </c>
      <c r="C1237">
        <v>15</v>
      </c>
      <c r="D1237" t="s">
        <v>66</v>
      </c>
      <c r="E1237" t="s">
        <v>77</v>
      </c>
      <c r="F1237">
        <v>27</v>
      </c>
      <c r="G1237">
        <v>20</v>
      </c>
    </row>
    <row r="1238" spans="1:7" x14ac:dyDescent="0.25">
      <c r="A1238" t="str">
        <f t="shared" si="19"/>
        <v>2013_rs_15_NE_MIA</v>
      </c>
      <c r="B1238">
        <v>2013</v>
      </c>
      <c r="C1238">
        <v>15</v>
      </c>
      <c r="D1238" t="s">
        <v>81</v>
      </c>
      <c r="E1238" t="s">
        <v>79</v>
      </c>
      <c r="F1238">
        <v>20</v>
      </c>
      <c r="G1238">
        <v>24</v>
      </c>
    </row>
    <row r="1239" spans="1:7" x14ac:dyDescent="0.25">
      <c r="A1239" t="str">
        <f t="shared" si="19"/>
        <v>2013_rs_15_PHI_MIN</v>
      </c>
      <c r="B1239">
        <v>2013</v>
      </c>
      <c r="C1239">
        <v>15</v>
      </c>
      <c r="D1239" t="s">
        <v>86</v>
      </c>
      <c r="E1239" t="s">
        <v>80</v>
      </c>
      <c r="F1239">
        <v>30</v>
      </c>
      <c r="G1239">
        <v>48</v>
      </c>
    </row>
    <row r="1240" spans="1:7" x14ac:dyDescent="0.25">
      <c r="A1240" t="str">
        <f t="shared" si="19"/>
        <v>2013_rs_15_SEA_NYG</v>
      </c>
      <c r="B1240">
        <v>2013</v>
      </c>
      <c r="C1240">
        <v>15</v>
      </c>
      <c r="D1240" t="s">
        <v>89</v>
      </c>
      <c r="E1240" t="s">
        <v>83</v>
      </c>
      <c r="F1240">
        <v>23</v>
      </c>
      <c r="G1240">
        <v>0</v>
      </c>
    </row>
    <row r="1241" spans="1:7" x14ac:dyDescent="0.25">
      <c r="A1241" t="str">
        <f t="shared" si="19"/>
        <v>2013_rs_15_SF_TB</v>
      </c>
      <c r="B1241">
        <v>2013</v>
      </c>
      <c r="C1241">
        <v>15</v>
      </c>
      <c r="D1241" t="s">
        <v>90</v>
      </c>
      <c r="E1241" t="s">
        <v>92</v>
      </c>
      <c r="F1241">
        <v>33</v>
      </c>
      <c r="G1241">
        <v>14</v>
      </c>
    </row>
    <row r="1242" spans="1:7" x14ac:dyDescent="0.25">
      <c r="A1242" t="str">
        <f t="shared" si="19"/>
        <v>2013_rs_15_NYJ_CAR</v>
      </c>
      <c r="B1242">
        <v>2013</v>
      </c>
      <c r="C1242">
        <v>15</v>
      </c>
      <c r="D1242" t="s">
        <v>84</v>
      </c>
      <c r="E1242" t="s">
        <v>67</v>
      </c>
      <c r="F1242">
        <v>20</v>
      </c>
      <c r="G1242">
        <v>30</v>
      </c>
    </row>
    <row r="1243" spans="1:7" x14ac:dyDescent="0.25">
      <c r="A1243" t="str">
        <f t="shared" si="19"/>
        <v>2013_rs_15_KC_OAK</v>
      </c>
      <c r="B1243">
        <v>2013</v>
      </c>
      <c r="C1243">
        <v>15</v>
      </c>
      <c r="D1243" t="s">
        <v>78</v>
      </c>
      <c r="E1243" t="s">
        <v>85</v>
      </c>
      <c r="F1243">
        <v>56</v>
      </c>
      <c r="G1243">
        <v>31</v>
      </c>
    </row>
    <row r="1244" spans="1:7" x14ac:dyDescent="0.25">
      <c r="A1244" t="str">
        <f t="shared" si="19"/>
        <v>2013_rs_15_GB_DAL</v>
      </c>
      <c r="B1244">
        <v>2013</v>
      </c>
      <c r="C1244">
        <v>15</v>
      </c>
      <c r="D1244" t="s">
        <v>74</v>
      </c>
      <c r="E1244" t="s">
        <v>71</v>
      </c>
      <c r="F1244">
        <v>37</v>
      </c>
      <c r="G1244">
        <v>36</v>
      </c>
    </row>
    <row r="1245" spans="1:7" x14ac:dyDescent="0.25">
      <c r="A1245" t="str">
        <f t="shared" si="19"/>
        <v>2013_rs_15_NO_STL</v>
      </c>
      <c r="B1245">
        <v>2013</v>
      </c>
      <c r="C1245">
        <v>15</v>
      </c>
      <c r="D1245" t="s">
        <v>82</v>
      </c>
      <c r="E1245" t="s">
        <v>91</v>
      </c>
      <c r="F1245">
        <v>16</v>
      </c>
      <c r="G1245">
        <v>27</v>
      </c>
    </row>
    <row r="1246" spans="1:7" x14ac:dyDescent="0.25">
      <c r="A1246" t="str">
        <f t="shared" si="19"/>
        <v>2013_rs_15_ARI_TEN</v>
      </c>
      <c r="B1246">
        <v>2013</v>
      </c>
      <c r="C1246">
        <v>15</v>
      </c>
      <c r="D1246" t="s">
        <v>64</v>
      </c>
      <c r="E1246" t="s">
        <v>93</v>
      </c>
      <c r="F1246">
        <v>37</v>
      </c>
      <c r="G1246">
        <v>34</v>
      </c>
    </row>
    <row r="1247" spans="1:7" x14ac:dyDescent="0.25">
      <c r="A1247" t="str">
        <f t="shared" si="19"/>
        <v>2013_rs_15_SD_DEN</v>
      </c>
      <c r="B1247">
        <v>2013</v>
      </c>
      <c r="C1247">
        <v>15</v>
      </c>
      <c r="D1247" t="s">
        <v>88</v>
      </c>
      <c r="E1247" t="s">
        <v>72</v>
      </c>
      <c r="F1247">
        <v>27</v>
      </c>
      <c r="G1247">
        <v>20</v>
      </c>
    </row>
    <row r="1248" spans="1:7" x14ac:dyDescent="0.25">
      <c r="A1248" t="str">
        <f t="shared" si="19"/>
        <v>2013_rs_15_CIN_PIT</v>
      </c>
      <c r="B1248">
        <v>2013</v>
      </c>
      <c r="C1248">
        <v>15</v>
      </c>
      <c r="D1248" t="s">
        <v>69</v>
      </c>
      <c r="E1248" t="s">
        <v>87</v>
      </c>
      <c r="F1248">
        <v>20</v>
      </c>
      <c r="G1248">
        <v>30</v>
      </c>
    </row>
    <row r="1249" spans="1:7" x14ac:dyDescent="0.25">
      <c r="A1249" t="str">
        <f t="shared" si="19"/>
        <v>2013_rs_15_BAL_DET</v>
      </c>
      <c r="B1249">
        <v>2013</v>
      </c>
      <c r="C1249">
        <v>15</v>
      </c>
      <c r="D1249" t="s">
        <v>65</v>
      </c>
      <c r="E1249" t="s">
        <v>73</v>
      </c>
      <c r="F1249">
        <v>18</v>
      </c>
      <c r="G1249">
        <v>16</v>
      </c>
    </row>
    <row r="1250" spans="1:7" x14ac:dyDescent="0.25">
      <c r="A1250" t="str">
        <f t="shared" si="19"/>
        <v>2013_rs_16_MIA_BUF</v>
      </c>
      <c r="B1250">
        <v>2013</v>
      </c>
      <c r="C1250">
        <v>16</v>
      </c>
      <c r="D1250" t="s">
        <v>79</v>
      </c>
      <c r="E1250" t="s">
        <v>66</v>
      </c>
      <c r="F1250">
        <v>0</v>
      </c>
      <c r="G1250">
        <v>19</v>
      </c>
    </row>
    <row r="1251" spans="1:7" x14ac:dyDescent="0.25">
      <c r="A1251" t="str">
        <f t="shared" si="19"/>
        <v>2013_rs_16_NO_CAR</v>
      </c>
      <c r="B1251">
        <v>2013</v>
      </c>
      <c r="C1251">
        <v>16</v>
      </c>
      <c r="D1251" t="s">
        <v>82</v>
      </c>
      <c r="E1251" t="s">
        <v>67</v>
      </c>
      <c r="F1251">
        <v>13</v>
      </c>
      <c r="G1251">
        <v>17</v>
      </c>
    </row>
    <row r="1252" spans="1:7" x14ac:dyDescent="0.25">
      <c r="A1252" t="str">
        <f t="shared" si="19"/>
        <v>2013_rs_16_MIN_CIN</v>
      </c>
      <c r="B1252">
        <v>2013</v>
      </c>
      <c r="C1252">
        <v>16</v>
      </c>
      <c r="D1252" t="s">
        <v>80</v>
      </c>
      <c r="E1252" t="s">
        <v>69</v>
      </c>
      <c r="F1252">
        <v>14</v>
      </c>
      <c r="G1252">
        <v>42</v>
      </c>
    </row>
    <row r="1253" spans="1:7" x14ac:dyDescent="0.25">
      <c r="A1253" t="str">
        <f t="shared" si="19"/>
        <v>2013_rs_16_DEN_HOU</v>
      </c>
      <c r="B1253">
        <v>2013</v>
      </c>
      <c r="C1253">
        <v>16</v>
      </c>
      <c r="D1253" t="s">
        <v>72</v>
      </c>
      <c r="E1253" t="s">
        <v>75</v>
      </c>
      <c r="F1253">
        <v>37</v>
      </c>
      <c r="G1253">
        <v>13</v>
      </c>
    </row>
    <row r="1254" spans="1:7" x14ac:dyDescent="0.25">
      <c r="A1254" t="str">
        <f t="shared" si="19"/>
        <v>2013_rs_16_TEN_JAX</v>
      </c>
      <c r="B1254">
        <v>2013</v>
      </c>
      <c r="C1254">
        <v>16</v>
      </c>
      <c r="D1254" t="s">
        <v>93</v>
      </c>
      <c r="E1254" t="s">
        <v>77</v>
      </c>
      <c r="F1254">
        <v>20</v>
      </c>
      <c r="G1254">
        <v>16</v>
      </c>
    </row>
    <row r="1255" spans="1:7" x14ac:dyDescent="0.25">
      <c r="A1255" t="str">
        <f t="shared" si="19"/>
        <v>2013_rs_16_IND_KC</v>
      </c>
      <c r="B1255">
        <v>2013</v>
      </c>
      <c r="C1255">
        <v>16</v>
      </c>
      <c r="D1255" t="s">
        <v>76</v>
      </c>
      <c r="E1255" t="s">
        <v>78</v>
      </c>
      <c r="F1255">
        <v>23</v>
      </c>
      <c r="G1255">
        <v>7</v>
      </c>
    </row>
    <row r="1256" spans="1:7" x14ac:dyDescent="0.25">
      <c r="A1256" t="str">
        <f t="shared" si="19"/>
        <v>2013_rs_16_CLE_NYJ</v>
      </c>
      <c r="B1256">
        <v>2013</v>
      </c>
      <c r="C1256">
        <v>16</v>
      </c>
      <c r="D1256" t="s">
        <v>70</v>
      </c>
      <c r="E1256" t="s">
        <v>84</v>
      </c>
      <c r="F1256">
        <v>13</v>
      </c>
      <c r="G1256">
        <v>24</v>
      </c>
    </row>
    <row r="1257" spans="1:7" x14ac:dyDescent="0.25">
      <c r="A1257" t="str">
        <f t="shared" si="19"/>
        <v>2013_rs_16_TB_STL</v>
      </c>
      <c r="B1257">
        <v>2013</v>
      </c>
      <c r="C1257">
        <v>16</v>
      </c>
      <c r="D1257" t="s">
        <v>92</v>
      </c>
      <c r="E1257" t="s">
        <v>91</v>
      </c>
      <c r="F1257">
        <v>13</v>
      </c>
      <c r="G1257">
        <v>23</v>
      </c>
    </row>
    <row r="1258" spans="1:7" x14ac:dyDescent="0.25">
      <c r="A1258" t="str">
        <f t="shared" si="19"/>
        <v>2013_rs_16_DAL_WAS</v>
      </c>
      <c r="B1258">
        <v>2013</v>
      </c>
      <c r="C1258">
        <v>16</v>
      </c>
      <c r="D1258" t="s">
        <v>71</v>
      </c>
      <c r="E1258" t="s">
        <v>94</v>
      </c>
      <c r="F1258">
        <v>24</v>
      </c>
      <c r="G1258">
        <v>23</v>
      </c>
    </row>
    <row r="1259" spans="1:7" x14ac:dyDescent="0.25">
      <c r="A1259" t="str">
        <f t="shared" si="19"/>
        <v>2013_rs_16_NYG_DET</v>
      </c>
      <c r="B1259">
        <v>2013</v>
      </c>
      <c r="C1259">
        <v>16</v>
      </c>
      <c r="D1259" t="s">
        <v>83</v>
      </c>
      <c r="E1259" t="s">
        <v>73</v>
      </c>
      <c r="F1259">
        <v>23</v>
      </c>
      <c r="G1259">
        <v>20</v>
      </c>
    </row>
    <row r="1260" spans="1:7" x14ac:dyDescent="0.25">
      <c r="A1260" t="str">
        <f t="shared" si="19"/>
        <v>2013_rs_16_ARI_SEA</v>
      </c>
      <c r="B1260">
        <v>2013</v>
      </c>
      <c r="C1260">
        <v>16</v>
      </c>
      <c r="D1260" t="s">
        <v>64</v>
      </c>
      <c r="E1260" t="s">
        <v>89</v>
      </c>
      <c r="F1260">
        <v>17</v>
      </c>
      <c r="G1260">
        <v>10</v>
      </c>
    </row>
    <row r="1261" spans="1:7" x14ac:dyDescent="0.25">
      <c r="A1261" t="str">
        <f t="shared" si="19"/>
        <v>2013_rs_16_NE_BAL</v>
      </c>
      <c r="B1261">
        <v>2013</v>
      </c>
      <c r="C1261">
        <v>16</v>
      </c>
      <c r="D1261" t="s">
        <v>81</v>
      </c>
      <c r="E1261" t="s">
        <v>65</v>
      </c>
      <c r="F1261">
        <v>41</v>
      </c>
      <c r="G1261">
        <v>7</v>
      </c>
    </row>
    <row r="1262" spans="1:7" x14ac:dyDescent="0.25">
      <c r="A1262" t="str">
        <f t="shared" si="19"/>
        <v>2013_rs_16_PIT_GB</v>
      </c>
      <c r="B1262">
        <v>2013</v>
      </c>
      <c r="C1262">
        <v>16</v>
      </c>
      <c r="D1262" t="s">
        <v>87</v>
      </c>
      <c r="E1262" t="s">
        <v>74</v>
      </c>
      <c r="F1262">
        <v>38</v>
      </c>
      <c r="G1262">
        <v>31</v>
      </c>
    </row>
    <row r="1263" spans="1:7" x14ac:dyDescent="0.25">
      <c r="A1263" t="str">
        <f t="shared" si="19"/>
        <v>2013_rs_16_OAK_SD</v>
      </c>
      <c r="B1263">
        <v>2013</v>
      </c>
      <c r="C1263">
        <v>16</v>
      </c>
      <c r="D1263" t="s">
        <v>85</v>
      </c>
      <c r="E1263" t="s">
        <v>88</v>
      </c>
      <c r="F1263">
        <v>13</v>
      </c>
      <c r="G1263">
        <v>26</v>
      </c>
    </row>
    <row r="1264" spans="1:7" x14ac:dyDescent="0.25">
      <c r="A1264" t="str">
        <f t="shared" si="19"/>
        <v>2013_rs_16_CHI_PHI</v>
      </c>
      <c r="B1264">
        <v>2013</v>
      </c>
      <c r="C1264">
        <v>16</v>
      </c>
      <c r="D1264" t="s">
        <v>68</v>
      </c>
      <c r="E1264" t="s">
        <v>86</v>
      </c>
      <c r="F1264">
        <v>11</v>
      </c>
      <c r="G1264">
        <v>54</v>
      </c>
    </row>
    <row r="1265" spans="1:7" x14ac:dyDescent="0.25">
      <c r="A1265" t="str">
        <f t="shared" si="19"/>
        <v>2013_rs_16_ATL_SF</v>
      </c>
      <c r="B1265">
        <v>2013</v>
      </c>
      <c r="C1265">
        <v>16</v>
      </c>
      <c r="D1265" t="s">
        <v>20</v>
      </c>
      <c r="E1265" t="s">
        <v>90</v>
      </c>
      <c r="F1265">
        <v>24</v>
      </c>
      <c r="G1265">
        <v>34</v>
      </c>
    </row>
    <row r="1266" spans="1:7" x14ac:dyDescent="0.25">
      <c r="A1266" t="str">
        <f t="shared" si="19"/>
        <v>2013_rs_17_CAR_ATL</v>
      </c>
      <c r="B1266">
        <v>2013</v>
      </c>
      <c r="C1266">
        <v>17</v>
      </c>
      <c r="D1266" t="s">
        <v>67</v>
      </c>
      <c r="E1266" t="s">
        <v>20</v>
      </c>
      <c r="F1266">
        <v>21</v>
      </c>
      <c r="G1266">
        <v>20</v>
      </c>
    </row>
    <row r="1267" spans="1:7" x14ac:dyDescent="0.25">
      <c r="A1267" t="str">
        <f t="shared" si="19"/>
        <v>2013_rs_17_BAL_CIN</v>
      </c>
      <c r="B1267">
        <v>2013</v>
      </c>
      <c r="C1267">
        <v>17</v>
      </c>
      <c r="D1267" t="s">
        <v>65</v>
      </c>
      <c r="E1267" t="s">
        <v>69</v>
      </c>
      <c r="F1267">
        <v>17</v>
      </c>
      <c r="G1267">
        <v>34</v>
      </c>
    </row>
    <row r="1268" spans="1:7" x14ac:dyDescent="0.25">
      <c r="A1268" t="str">
        <f t="shared" si="19"/>
        <v>2013_rs_17_JAX_IND</v>
      </c>
      <c r="B1268">
        <v>2013</v>
      </c>
      <c r="C1268">
        <v>17</v>
      </c>
      <c r="D1268" t="s">
        <v>77</v>
      </c>
      <c r="E1268" t="s">
        <v>76</v>
      </c>
      <c r="F1268">
        <v>10</v>
      </c>
      <c r="G1268">
        <v>30</v>
      </c>
    </row>
    <row r="1269" spans="1:7" x14ac:dyDescent="0.25">
      <c r="A1269" t="str">
        <f t="shared" si="19"/>
        <v>2013_rs_17_NYJ_MIA</v>
      </c>
      <c r="B1269">
        <v>2013</v>
      </c>
      <c r="C1269">
        <v>17</v>
      </c>
      <c r="D1269" t="s">
        <v>84</v>
      </c>
      <c r="E1269" t="s">
        <v>79</v>
      </c>
      <c r="F1269">
        <v>20</v>
      </c>
      <c r="G1269">
        <v>7</v>
      </c>
    </row>
    <row r="1270" spans="1:7" x14ac:dyDescent="0.25">
      <c r="A1270" t="str">
        <f t="shared" si="19"/>
        <v>2013_rs_17_DET_MIN</v>
      </c>
      <c r="B1270">
        <v>2013</v>
      </c>
      <c r="C1270">
        <v>17</v>
      </c>
      <c r="D1270" t="s">
        <v>73</v>
      </c>
      <c r="E1270" t="s">
        <v>80</v>
      </c>
      <c r="F1270">
        <v>13</v>
      </c>
      <c r="G1270">
        <v>14</v>
      </c>
    </row>
    <row r="1271" spans="1:7" x14ac:dyDescent="0.25">
      <c r="A1271" t="str">
        <f t="shared" si="19"/>
        <v>2013_rs_17_WAS_NYG</v>
      </c>
      <c r="B1271">
        <v>2013</v>
      </c>
      <c r="C1271">
        <v>17</v>
      </c>
      <c r="D1271" t="s">
        <v>94</v>
      </c>
      <c r="E1271" t="s">
        <v>83</v>
      </c>
      <c r="F1271">
        <v>6</v>
      </c>
      <c r="G1271">
        <v>20</v>
      </c>
    </row>
    <row r="1272" spans="1:7" x14ac:dyDescent="0.25">
      <c r="A1272" t="str">
        <f t="shared" si="19"/>
        <v>2013_rs_17_CLE_PIT</v>
      </c>
      <c r="B1272">
        <v>2013</v>
      </c>
      <c r="C1272">
        <v>17</v>
      </c>
      <c r="D1272" t="s">
        <v>70</v>
      </c>
      <c r="E1272" t="s">
        <v>87</v>
      </c>
      <c r="F1272">
        <v>7</v>
      </c>
      <c r="G1272">
        <v>20</v>
      </c>
    </row>
    <row r="1273" spans="1:7" x14ac:dyDescent="0.25">
      <c r="A1273" t="str">
        <f t="shared" si="19"/>
        <v>2013_rs_17_HOU_TEN</v>
      </c>
      <c r="B1273">
        <v>2013</v>
      </c>
      <c r="C1273">
        <v>17</v>
      </c>
      <c r="D1273" t="s">
        <v>75</v>
      </c>
      <c r="E1273" t="s">
        <v>93</v>
      </c>
      <c r="F1273">
        <v>10</v>
      </c>
      <c r="G1273">
        <v>16</v>
      </c>
    </row>
    <row r="1274" spans="1:7" x14ac:dyDescent="0.25">
      <c r="A1274" t="str">
        <f t="shared" si="19"/>
        <v>2013_rs_17_SF_ARI</v>
      </c>
      <c r="B1274">
        <v>2013</v>
      </c>
      <c r="C1274">
        <v>17</v>
      </c>
      <c r="D1274" t="s">
        <v>90</v>
      </c>
      <c r="E1274" t="s">
        <v>64</v>
      </c>
      <c r="F1274">
        <v>23</v>
      </c>
      <c r="G1274">
        <v>20</v>
      </c>
    </row>
    <row r="1275" spans="1:7" x14ac:dyDescent="0.25">
      <c r="A1275" t="str">
        <f t="shared" si="19"/>
        <v>2013_rs_17_GB_CHI</v>
      </c>
      <c r="B1275">
        <v>2013</v>
      </c>
      <c r="C1275">
        <v>17</v>
      </c>
      <c r="D1275" t="s">
        <v>74</v>
      </c>
      <c r="E1275" t="s">
        <v>68</v>
      </c>
      <c r="F1275">
        <v>33</v>
      </c>
      <c r="G1275">
        <v>28</v>
      </c>
    </row>
    <row r="1276" spans="1:7" x14ac:dyDescent="0.25">
      <c r="A1276" t="str">
        <f t="shared" si="19"/>
        <v>2013_rs_17_BUF_NE</v>
      </c>
      <c r="B1276">
        <v>2013</v>
      </c>
      <c r="C1276">
        <v>17</v>
      </c>
      <c r="D1276" t="s">
        <v>66</v>
      </c>
      <c r="E1276" t="s">
        <v>81</v>
      </c>
      <c r="F1276">
        <v>20</v>
      </c>
      <c r="G1276">
        <v>34</v>
      </c>
    </row>
    <row r="1277" spans="1:7" x14ac:dyDescent="0.25">
      <c r="A1277" t="str">
        <f t="shared" si="19"/>
        <v>2013_rs_17_TB_NO</v>
      </c>
      <c r="B1277">
        <v>2013</v>
      </c>
      <c r="C1277">
        <v>17</v>
      </c>
      <c r="D1277" t="s">
        <v>92</v>
      </c>
      <c r="E1277" t="s">
        <v>82</v>
      </c>
      <c r="F1277">
        <v>17</v>
      </c>
      <c r="G1277">
        <v>42</v>
      </c>
    </row>
    <row r="1278" spans="1:7" x14ac:dyDescent="0.25">
      <c r="A1278" t="str">
        <f t="shared" si="19"/>
        <v>2013_rs_17_DEN_OAK</v>
      </c>
      <c r="B1278">
        <v>2013</v>
      </c>
      <c r="C1278">
        <v>17</v>
      </c>
      <c r="D1278" t="s">
        <v>72</v>
      </c>
      <c r="E1278" t="s">
        <v>85</v>
      </c>
      <c r="F1278">
        <v>34</v>
      </c>
      <c r="G1278">
        <v>14</v>
      </c>
    </row>
    <row r="1279" spans="1:7" x14ac:dyDescent="0.25">
      <c r="A1279" t="str">
        <f t="shared" si="19"/>
        <v>2013_rs_17_KC_SD</v>
      </c>
      <c r="B1279">
        <v>2013</v>
      </c>
      <c r="C1279">
        <v>17</v>
      </c>
      <c r="D1279" t="s">
        <v>78</v>
      </c>
      <c r="E1279" t="s">
        <v>88</v>
      </c>
      <c r="F1279">
        <v>24</v>
      </c>
      <c r="G1279">
        <v>27</v>
      </c>
    </row>
    <row r="1280" spans="1:7" x14ac:dyDescent="0.25">
      <c r="A1280" t="str">
        <f t="shared" si="19"/>
        <v>2013_rs_17_STL_SEA</v>
      </c>
      <c r="B1280">
        <v>2013</v>
      </c>
      <c r="C1280">
        <v>17</v>
      </c>
      <c r="D1280" t="s">
        <v>91</v>
      </c>
      <c r="E1280" t="s">
        <v>89</v>
      </c>
      <c r="F1280">
        <v>9</v>
      </c>
      <c r="G1280">
        <v>27</v>
      </c>
    </row>
    <row r="1281" spans="1:7" x14ac:dyDescent="0.25">
      <c r="A1281" t="str">
        <f t="shared" si="19"/>
        <v>2013_rs_17_PHI_DAL</v>
      </c>
      <c r="B1281">
        <v>2013</v>
      </c>
      <c r="C1281">
        <v>17</v>
      </c>
      <c r="D1281" t="s">
        <v>86</v>
      </c>
      <c r="E1281" t="s">
        <v>71</v>
      </c>
      <c r="F1281">
        <v>24</v>
      </c>
      <c r="G1281">
        <v>22</v>
      </c>
    </row>
    <row r="1282" spans="1:7" x14ac:dyDescent="0.25">
      <c r="A1282" t="str">
        <f t="shared" ref="A1282:A1345" si="20">CONCATENATE(B1282,"_rs_",C1282,"_",D1282,"_",E1282)</f>
        <v>2014_rs_1_NO_ATL</v>
      </c>
      <c r="B1282">
        <v>2014</v>
      </c>
      <c r="C1282">
        <v>1</v>
      </c>
      <c r="D1282" t="s">
        <v>82</v>
      </c>
      <c r="E1282" t="s">
        <v>20</v>
      </c>
      <c r="F1282">
        <v>34</v>
      </c>
      <c r="G1282">
        <v>37</v>
      </c>
    </row>
    <row r="1283" spans="1:7" x14ac:dyDescent="0.25">
      <c r="A1283" t="str">
        <f t="shared" si="20"/>
        <v>2014_rs_1_CIN_BAL</v>
      </c>
      <c r="B1283">
        <v>2014</v>
      </c>
      <c r="C1283">
        <v>1</v>
      </c>
      <c r="D1283" t="s">
        <v>69</v>
      </c>
      <c r="E1283" t="s">
        <v>65</v>
      </c>
      <c r="F1283">
        <v>23</v>
      </c>
      <c r="G1283">
        <v>16</v>
      </c>
    </row>
    <row r="1284" spans="1:7" x14ac:dyDescent="0.25">
      <c r="A1284" t="str">
        <f t="shared" si="20"/>
        <v>2014_rs_1_BUF_CHI</v>
      </c>
      <c r="B1284">
        <v>2014</v>
      </c>
      <c r="C1284">
        <v>1</v>
      </c>
      <c r="D1284" t="s">
        <v>66</v>
      </c>
      <c r="E1284" t="s">
        <v>68</v>
      </c>
      <c r="F1284">
        <v>23</v>
      </c>
      <c r="G1284">
        <v>20</v>
      </c>
    </row>
    <row r="1285" spans="1:7" x14ac:dyDescent="0.25">
      <c r="A1285" t="str">
        <f t="shared" si="20"/>
        <v>2014_rs_1_WAS_HOU</v>
      </c>
      <c r="B1285">
        <v>2014</v>
      </c>
      <c r="C1285">
        <v>1</v>
      </c>
      <c r="D1285" t="s">
        <v>94</v>
      </c>
      <c r="E1285" t="s">
        <v>75</v>
      </c>
      <c r="F1285">
        <v>6</v>
      </c>
      <c r="G1285">
        <v>17</v>
      </c>
    </row>
    <row r="1286" spans="1:7" x14ac:dyDescent="0.25">
      <c r="A1286" t="str">
        <f t="shared" si="20"/>
        <v>2014_rs_1_TEN_KC</v>
      </c>
      <c r="B1286">
        <v>2014</v>
      </c>
      <c r="C1286">
        <v>1</v>
      </c>
      <c r="D1286" t="s">
        <v>93</v>
      </c>
      <c r="E1286" t="s">
        <v>78</v>
      </c>
      <c r="F1286">
        <v>26</v>
      </c>
      <c r="G1286">
        <v>10</v>
      </c>
    </row>
    <row r="1287" spans="1:7" x14ac:dyDescent="0.25">
      <c r="A1287" t="str">
        <f t="shared" si="20"/>
        <v>2014_rs_1_NE_MIA</v>
      </c>
      <c r="B1287">
        <v>2014</v>
      </c>
      <c r="C1287">
        <v>1</v>
      </c>
      <c r="D1287" t="s">
        <v>81</v>
      </c>
      <c r="E1287" t="s">
        <v>79</v>
      </c>
      <c r="F1287">
        <v>20</v>
      </c>
      <c r="G1287">
        <v>33</v>
      </c>
    </row>
    <row r="1288" spans="1:7" x14ac:dyDescent="0.25">
      <c r="A1288" t="str">
        <f t="shared" si="20"/>
        <v>2014_rs_1_OAK_NYJ</v>
      </c>
      <c r="B1288">
        <v>2014</v>
      </c>
      <c r="C1288">
        <v>1</v>
      </c>
      <c r="D1288" t="s">
        <v>85</v>
      </c>
      <c r="E1288" t="s">
        <v>84</v>
      </c>
      <c r="F1288">
        <v>14</v>
      </c>
      <c r="G1288">
        <v>19</v>
      </c>
    </row>
    <row r="1289" spans="1:7" x14ac:dyDescent="0.25">
      <c r="A1289" t="str">
        <f t="shared" si="20"/>
        <v>2014_rs_1_JAX_PHI</v>
      </c>
      <c r="B1289">
        <v>2014</v>
      </c>
      <c r="C1289">
        <v>1</v>
      </c>
      <c r="D1289" t="s">
        <v>77</v>
      </c>
      <c r="E1289" t="s">
        <v>86</v>
      </c>
      <c r="F1289">
        <v>17</v>
      </c>
      <c r="G1289">
        <v>34</v>
      </c>
    </row>
    <row r="1290" spans="1:7" x14ac:dyDescent="0.25">
      <c r="A1290" t="str">
        <f t="shared" si="20"/>
        <v>2014_rs_1_CLE_PIT</v>
      </c>
      <c r="B1290">
        <v>2014</v>
      </c>
      <c r="C1290">
        <v>1</v>
      </c>
      <c r="D1290" t="s">
        <v>70</v>
      </c>
      <c r="E1290" t="s">
        <v>87</v>
      </c>
      <c r="F1290">
        <v>27</v>
      </c>
      <c r="G1290">
        <v>30</v>
      </c>
    </row>
    <row r="1291" spans="1:7" x14ac:dyDescent="0.25">
      <c r="A1291" t="str">
        <f t="shared" si="20"/>
        <v>2014_rs_1_MIN_STL</v>
      </c>
      <c r="B1291">
        <v>2014</v>
      </c>
      <c r="C1291">
        <v>1</v>
      </c>
      <c r="D1291" t="s">
        <v>80</v>
      </c>
      <c r="E1291" t="s">
        <v>91</v>
      </c>
      <c r="F1291">
        <v>34</v>
      </c>
      <c r="G1291">
        <v>6</v>
      </c>
    </row>
    <row r="1292" spans="1:7" x14ac:dyDescent="0.25">
      <c r="A1292" t="str">
        <f t="shared" si="20"/>
        <v>2014_rs_1_SF_DAL</v>
      </c>
      <c r="B1292">
        <v>2014</v>
      </c>
      <c r="C1292">
        <v>1</v>
      </c>
      <c r="D1292" t="s">
        <v>90</v>
      </c>
      <c r="E1292" t="s">
        <v>71</v>
      </c>
      <c r="F1292">
        <v>28</v>
      </c>
      <c r="G1292">
        <v>17</v>
      </c>
    </row>
    <row r="1293" spans="1:7" x14ac:dyDescent="0.25">
      <c r="A1293" t="str">
        <f t="shared" si="20"/>
        <v>2014_rs_1_CAR_TB</v>
      </c>
      <c r="B1293">
        <v>2014</v>
      </c>
      <c r="C1293">
        <v>1</v>
      </c>
      <c r="D1293" t="s">
        <v>67</v>
      </c>
      <c r="E1293" t="s">
        <v>92</v>
      </c>
      <c r="F1293">
        <v>20</v>
      </c>
      <c r="G1293">
        <v>14</v>
      </c>
    </row>
    <row r="1294" spans="1:7" x14ac:dyDescent="0.25">
      <c r="A1294" t="str">
        <f t="shared" si="20"/>
        <v>2014_rs_1_NYG_DET</v>
      </c>
      <c r="B1294">
        <v>2014</v>
      </c>
      <c r="C1294">
        <v>1</v>
      </c>
      <c r="D1294" t="s">
        <v>83</v>
      </c>
      <c r="E1294" t="s">
        <v>73</v>
      </c>
      <c r="F1294">
        <v>14</v>
      </c>
      <c r="G1294">
        <v>35</v>
      </c>
    </row>
    <row r="1295" spans="1:7" x14ac:dyDescent="0.25">
      <c r="A1295" t="str">
        <f t="shared" si="20"/>
        <v>2014_rs_1_IND_DEN</v>
      </c>
      <c r="B1295">
        <v>2014</v>
      </c>
      <c r="C1295">
        <v>1</v>
      </c>
      <c r="D1295" t="s">
        <v>76</v>
      </c>
      <c r="E1295" t="s">
        <v>72</v>
      </c>
      <c r="F1295">
        <v>24</v>
      </c>
      <c r="G1295">
        <v>31</v>
      </c>
    </row>
    <row r="1296" spans="1:7" x14ac:dyDescent="0.25">
      <c r="A1296" t="str">
        <f t="shared" si="20"/>
        <v>2014_rs_1_GB_SEA</v>
      </c>
      <c r="B1296">
        <v>2014</v>
      </c>
      <c r="C1296">
        <v>1</v>
      </c>
      <c r="D1296" t="s">
        <v>74</v>
      </c>
      <c r="E1296" t="s">
        <v>89</v>
      </c>
      <c r="F1296">
        <v>16</v>
      </c>
      <c r="G1296">
        <v>36</v>
      </c>
    </row>
    <row r="1297" spans="1:7" x14ac:dyDescent="0.25">
      <c r="A1297" t="str">
        <f t="shared" si="20"/>
        <v>2014_rs_1_SD_ARI</v>
      </c>
      <c r="B1297">
        <v>2014</v>
      </c>
      <c r="C1297">
        <v>1</v>
      </c>
      <c r="D1297" t="s">
        <v>88</v>
      </c>
      <c r="E1297" t="s">
        <v>64</v>
      </c>
      <c r="F1297">
        <v>17</v>
      </c>
      <c r="G1297">
        <v>18</v>
      </c>
    </row>
    <row r="1298" spans="1:7" x14ac:dyDescent="0.25">
      <c r="A1298" t="str">
        <f t="shared" si="20"/>
        <v>2014_rs_2_MIA_BUF</v>
      </c>
      <c r="B1298">
        <v>2014</v>
      </c>
      <c r="C1298">
        <v>2</v>
      </c>
      <c r="D1298" t="s">
        <v>79</v>
      </c>
      <c r="E1298" t="s">
        <v>66</v>
      </c>
      <c r="F1298">
        <v>10</v>
      </c>
      <c r="G1298">
        <v>29</v>
      </c>
    </row>
    <row r="1299" spans="1:7" x14ac:dyDescent="0.25">
      <c r="A1299" t="str">
        <f t="shared" si="20"/>
        <v>2014_rs_2_DET_CAR</v>
      </c>
      <c r="B1299">
        <v>2014</v>
      </c>
      <c r="C1299">
        <v>2</v>
      </c>
      <c r="D1299" t="s">
        <v>73</v>
      </c>
      <c r="E1299" t="s">
        <v>67</v>
      </c>
      <c r="F1299">
        <v>7</v>
      </c>
      <c r="G1299">
        <v>24</v>
      </c>
    </row>
    <row r="1300" spans="1:7" x14ac:dyDescent="0.25">
      <c r="A1300" t="str">
        <f t="shared" si="20"/>
        <v>2014_rs_2_ATL_CIN</v>
      </c>
      <c r="B1300">
        <v>2014</v>
      </c>
      <c r="C1300">
        <v>2</v>
      </c>
      <c r="D1300" t="s">
        <v>20</v>
      </c>
      <c r="E1300" t="s">
        <v>69</v>
      </c>
      <c r="F1300">
        <v>10</v>
      </c>
      <c r="G1300">
        <v>24</v>
      </c>
    </row>
    <row r="1301" spans="1:7" x14ac:dyDescent="0.25">
      <c r="A1301" t="str">
        <f t="shared" si="20"/>
        <v>2014_rs_2_NO_CLE</v>
      </c>
      <c r="B1301">
        <v>2014</v>
      </c>
      <c r="C1301">
        <v>2</v>
      </c>
      <c r="D1301" t="s">
        <v>82</v>
      </c>
      <c r="E1301" t="s">
        <v>70</v>
      </c>
      <c r="F1301">
        <v>24</v>
      </c>
      <c r="G1301">
        <v>26</v>
      </c>
    </row>
    <row r="1302" spans="1:7" x14ac:dyDescent="0.25">
      <c r="A1302" t="str">
        <f t="shared" si="20"/>
        <v>2014_rs_2_NE_MIN</v>
      </c>
      <c r="B1302">
        <v>2014</v>
      </c>
      <c r="C1302">
        <v>2</v>
      </c>
      <c r="D1302" t="s">
        <v>81</v>
      </c>
      <c r="E1302" t="s">
        <v>80</v>
      </c>
      <c r="F1302">
        <v>30</v>
      </c>
      <c r="G1302">
        <v>7</v>
      </c>
    </row>
    <row r="1303" spans="1:7" x14ac:dyDescent="0.25">
      <c r="A1303" t="str">
        <f t="shared" si="20"/>
        <v>2014_rs_2_ARI_NYG</v>
      </c>
      <c r="B1303">
        <v>2014</v>
      </c>
      <c r="C1303">
        <v>2</v>
      </c>
      <c r="D1303" t="s">
        <v>64</v>
      </c>
      <c r="E1303" t="s">
        <v>83</v>
      </c>
      <c r="F1303">
        <v>25</v>
      </c>
      <c r="G1303">
        <v>14</v>
      </c>
    </row>
    <row r="1304" spans="1:7" x14ac:dyDescent="0.25">
      <c r="A1304" t="str">
        <f t="shared" si="20"/>
        <v>2014_rs_2_DAL_TEN</v>
      </c>
      <c r="B1304">
        <v>2014</v>
      </c>
      <c r="C1304">
        <v>2</v>
      </c>
      <c r="D1304" t="s">
        <v>71</v>
      </c>
      <c r="E1304" t="s">
        <v>93</v>
      </c>
      <c r="F1304">
        <v>26</v>
      </c>
      <c r="G1304">
        <v>10</v>
      </c>
    </row>
    <row r="1305" spans="1:7" x14ac:dyDescent="0.25">
      <c r="A1305" t="str">
        <f t="shared" si="20"/>
        <v>2014_rs_2_JAX_WAS</v>
      </c>
      <c r="B1305">
        <v>2014</v>
      </c>
      <c r="C1305">
        <v>2</v>
      </c>
      <c r="D1305" t="s">
        <v>77</v>
      </c>
      <c r="E1305" t="s">
        <v>94</v>
      </c>
      <c r="F1305">
        <v>10</v>
      </c>
      <c r="G1305">
        <v>41</v>
      </c>
    </row>
    <row r="1306" spans="1:7" x14ac:dyDescent="0.25">
      <c r="A1306" t="str">
        <f t="shared" si="20"/>
        <v>2014_rs_2_SEA_SD</v>
      </c>
      <c r="B1306">
        <v>2014</v>
      </c>
      <c r="C1306">
        <v>2</v>
      </c>
      <c r="D1306" t="s">
        <v>89</v>
      </c>
      <c r="E1306" t="s">
        <v>88</v>
      </c>
      <c r="F1306">
        <v>21</v>
      </c>
      <c r="G1306">
        <v>30</v>
      </c>
    </row>
    <row r="1307" spans="1:7" x14ac:dyDescent="0.25">
      <c r="A1307" t="str">
        <f t="shared" si="20"/>
        <v>2014_rs_2_STL_TB</v>
      </c>
      <c r="B1307">
        <v>2014</v>
      </c>
      <c r="C1307">
        <v>2</v>
      </c>
      <c r="D1307" t="s">
        <v>91</v>
      </c>
      <c r="E1307" t="s">
        <v>92</v>
      </c>
      <c r="F1307">
        <v>19</v>
      </c>
      <c r="G1307">
        <v>17</v>
      </c>
    </row>
    <row r="1308" spans="1:7" x14ac:dyDescent="0.25">
      <c r="A1308" t="str">
        <f t="shared" si="20"/>
        <v>2014_rs_2_KC_DEN</v>
      </c>
      <c r="B1308">
        <v>2014</v>
      </c>
      <c r="C1308">
        <v>2</v>
      </c>
      <c r="D1308" t="s">
        <v>78</v>
      </c>
      <c r="E1308" t="s">
        <v>72</v>
      </c>
      <c r="F1308">
        <v>17</v>
      </c>
      <c r="G1308">
        <v>24</v>
      </c>
    </row>
    <row r="1309" spans="1:7" x14ac:dyDescent="0.25">
      <c r="A1309" t="str">
        <f t="shared" si="20"/>
        <v>2014_rs_2_NYJ_GB</v>
      </c>
      <c r="B1309">
        <v>2014</v>
      </c>
      <c r="C1309">
        <v>2</v>
      </c>
      <c r="D1309" t="s">
        <v>84</v>
      </c>
      <c r="E1309" t="s">
        <v>74</v>
      </c>
      <c r="F1309">
        <v>24</v>
      </c>
      <c r="G1309">
        <v>31</v>
      </c>
    </row>
    <row r="1310" spans="1:7" x14ac:dyDescent="0.25">
      <c r="A1310" t="str">
        <f t="shared" si="20"/>
        <v>2014_rs_2_HOU_OAK</v>
      </c>
      <c r="B1310">
        <v>2014</v>
      </c>
      <c r="C1310">
        <v>2</v>
      </c>
      <c r="D1310" t="s">
        <v>75</v>
      </c>
      <c r="E1310" t="s">
        <v>85</v>
      </c>
      <c r="F1310">
        <v>30</v>
      </c>
      <c r="G1310">
        <v>14</v>
      </c>
    </row>
    <row r="1311" spans="1:7" x14ac:dyDescent="0.25">
      <c r="A1311" t="str">
        <f t="shared" si="20"/>
        <v>2014_rs_2_PIT_BAL</v>
      </c>
      <c r="B1311">
        <v>2014</v>
      </c>
      <c r="C1311">
        <v>2</v>
      </c>
      <c r="D1311" t="s">
        <v>87</v>
      </c>
      <c r="E1311" t="s">
        <v>65</v>
      </c>
      <c r="F1311">
        <v>6</v>
      </c>
      <c r="G1311">
        <v>26</v>
      </c>
    </row>
    <row r="1312" spans="1:7" x14ac:dyDescent="0.25">
      <c r="A1312" t="str">
        <f t="shared" si="20"/>
        <v>2014_rs_2_PHI_IND</v>
      </c>
      <c r="B1312">
        <v>2014</v>
      </c>
      <c r="C1312">
        <v>2</v>
      </c>
      <c r="D1312" t="s">
        <v>86</v>
      </c>
      <c r="E1312" t="s">
        <v>76</v>
      </c>
      <c r="F1312">
        <v>30</v>
      </c>
      <c r="G1312">
        <v>27</v>
      </c>
    </row>
    <row r="1313" spans="1:7" x14ac:dyDescent="0.25">
      <c r="A1313" t="str">
        <f t="shared" si="20"/>
        <v>2014_rs_2_CHI_SF</v>
      </c>
      <c r="B1313">
        <v>2014</v>
      </c>
      <c r="C1313">
        <v>2</v>
      </c>
      <c r="D1313" t="s">
        <v>68</v>
      </c>
      <c r="E1313" t="s">
        <v>90</v>
      </c>
      <c r="F1313">
        <v>28</v>
      </c>
      <c r="G1313">
        <v>20</v>
      </c>
    </row>
    <row r="1314" spans="1:7" x14ac:dyDescent="0.25">
      <c r="A1314" t="str">
        <f t="shared" si="20"/>
        <v>2014_rs_3_SD_BUF</v>
      </c>
      <c r="B1314">
        <v>2014</v>
      </c>
      <c r="C1314">
        <v>3</v>
      </c>
      <c r="D1314" t="s">
        <v>88</v>
      </c>
      <c r="E1314" t="s">
        <v>66</v>
      </c>
      <c r="F1314">
        <v>22</v>
      </c>
      <c r="G1314">
        <v>10</v>
      </c>
    </row>
    <row r="1315" spans="1:7" x14ac:dyDescent="0.25">
      <c r="A1315" t="str">
        <f t="shared" si="20"/>
        <v>2014_rs_3_TEN_CIN</v>
      </c>
      <c r="B1315">
        <v>2014</v>
      </c>
      <c r="C1315">
        <v>3</v>
      </c>
      <c r="D1315" t="s">
        <v>93</v>
      </c>
      <c r="E1315" t="s">
        <v>69</v>
      </c>
      <c r="F1315">
        <v>7</v>
      </c>
      <c r="G1315">
        <v>33</v>
      </c>
    </row>
    <row r="1316" spans="1:7" x14ac:dyDescent="0.25">
      <c r="A1316" t="str">
        <f t="shared" si="20"/>
        <v>2014_rs_3_BAL_CLE</v>
      </c>
      <c r="B1316">
        <v>2014</v>
      </c>
      <c r="C1316">
        <v>3</v>
      </c>
      <c r="D1316" t="s">
        <v>65</v>
      </c>
      <c r="E1316" t="s">
        <v>70</v>
      </c>
      <c r="F1316">
        <v>23</v>
      </c>
      <c r="G1316">
        <v>21</v>
      </c>
    </row>
    <row r="1317" spans="1:7" x14ac:dyDescent="0.25">
      <c r="A1317" t="str">
        <f t="shared" si="20"/>
        <v>2014_rs_3_GB_DET</v>
      </c>
      <c r="B1317">
        <v>2014</v>
      </c>
      <c r="C1317">
        <v>3</v>
      </c>
      <c r="D1317" t="s">
        <v>74</v>
      </c>
      <c r="E1317" t="s">
        <v>73</v>
      </c>
      <c r="F1317">
        <v>7</v>
      </c>
      <c r="G1317">
        <v>19</v>
      </c>
    </row>
    <row r="1318" spans="1:7" x14ac:dyDescent="0.25">
      <c r="A1318" t="str">
        <f t="shared" si="20"/>
        <v>2014_rs_3_IND_JAX</v>
      </c>
      <c r="B1318">
        <v>2014</v>
      </c>
      <c r="C1318">
        <v>3</v>
      </c>
      <c r="D1318" t="s">
        <v>76</v>
      </c>
      <c r="E1318" t="s">
        <v>77</v>
      </c>
      <c r="F1318">
        <v>44</v>
      </c>
      <c r="G1318">
        <v>17</v>
      </c>
    </row>
    <row r="1319" spans="1:7" x14ac:dyDescent="0.25">
      <c r="A1319" t="str">
        <f t="shared" si="20"/>
        <v>2014_rs_3_OAK_NE</v>
      </c>
      <c r="B1319">
        <v>2014</v>
      </c>
      <c r="C1319">
        <v>3</v>
      </c>
      <c r="D1319" t="s">
        <v>85</v>
      </c>
      <c r="E1319" t="s">
        <v>81</v>
      </c>
      <c r="F1319">
        <v>9</v>
      </c>
      <c r="G1319">
        <v>16</v>
      </c>
    </row>
    <row r="1320" spans="1:7" x14ac:dyDescent="0.25">
      <c r="A1320" t="str">
        <f t="shared" si="20"/>
        <v>2014_rs_3_MIN_NO</v>
      </c>
      <c r="B1320">
        <v>2014</v>
      </c>
      <c r="C1320">
        <v>3</v>
      </c>
      <c r="D1320" t="s">
        <v>80</v>
      </c>
      <c r="E1320" t="s">
        <v>82</v>
      </c>
      <c r="F1320">
        <v>9</v>
      </c>
      <c r="G1320">
        <v>20</v>
      </c>
    </row>
    <row r="1321" spans="1:7" x14ac:dyDescent="0.25">
      <c r="A1321" t="str">
        <f t="shared" si="20"/>
        <v>2014_rs_3_HOU_NYG</v>
      </c>
      <c r="B1321">
        <v>2014</v>
      </c>
      <c r="C1321">
        <v>3</v>
      </c>
      <c r="D1321" t="s">
        <v>75</v>
      </c>
      <c r="E1321" t="s">
        <v>83</v>
      </c>
      <c r="F1321">
        <v>17</v>
      </c>
      <c r="G1321">
        <v>30</v>
      </c>
    </row>
    <row r="1322" spans="1:7" x14ac:dyDescent="0.25">
      <c r="A1322" t="str">
        <f t="shared" si="20"/>
        <v>2014_rs_3_WAS_PHI</v>
      </c>
      <c r="B1322">
        <v>2014</v>
      </c>
      <c r="C1322">
        <v>3</v>
      </c>
      <c r="D1322" t="s">
        <v>94</v>
      </c>
      <c r="E1322" t="s">
        <v>86</v>
      </c>
      <c r="F1322">
        <v>34</v>
      </c>
      <c r="G1322">
        <v>37</v>
      </c>
    </row>
    <row r="1323" spans="1:7" x14ac:dyDescent="0.25">
      <c r="A1323" t="str">
        <f t="shared" si="20"/>
        <v>2014_rs_3_DAL_STL</v>
      </c>
      <c r="B1323">
        <v>2014</v>
      </c>
      <c r="C1323">
        <v>3</v>
      </c>
      <c r="D1323" t="s">
        <v>71</v>
      </c>
      <c r="E1323" t="s">
        <v>91</v>
      </c>
      <c r="F1323">
        <v>34</v>
      </c>
      <c r="G1323">
        <v>31</v>
      </c>
    </row>
    <row r="1324" spans="1:7" x14ac:dyDescent="0.25">
      <c r="A1324" t="str">
        <f t="shared" si="20"/>
        <v>2014_rs_3_SF_ARI</v>
      </c>
      <c r="B1324">
        <v>2014</v>
      </c>
      <c r="C1324">
        <v>3</v>
      </c>
      <c r="D1324" t="s">
        <v>90</v>
      </c>
      <c r="E1324" t="s">
        <v>64</v>
      </c>
      <c r="F1324">
        <v>14</v>
      </c>
      <c r="G1324">
        <v>23</v>
      </c>
    </row>
    <row r="1325" spans="1:7" x14ac:dyDescent="0.25">
      <c r="A1325" t="str">
        <f t="shared" si="20"/>
        <v>2014_rs_3_KC_MIA</v>
      </c>
      <c r="B1325">
        <v>2014</v>
      </c>
      <c r="C1325">
        <v>3</v>
      </c>
      <c r="D1325" t="s">
        <v>78</v>
      </c>
      <c r="E1325" t="s">
        <v>79</v>
      </c>
      <c r="F1325">
        <v>34</v>
      </c>
      <c r="G1325">
        <v>15</v>
      </c>
    </row>
    <row r="1326" spans="1:7" x14ac:dyDescent="0.25">
      <c r="A1326" t="str">
        <f t="shared" si="20"/>
        <v>2014_rs_3_DEN_SEA</v>
      </c>
      <c r="B1326">
        <v>2014</v>
      </c>
      <c r="C1326">
        <v>3</v>
      </c>
      <c r="D1326" t="s">
        <v>72</v>
      </c>
      <c r="E1326" t="s">
        <v>89</v>
      </c>
      <c r="F1326">
        <v>20</v>
      </c>
      <c r="G1326">
        <v>26</v>
      </c>
    </row>
    <row r="1327" spans="1:7" x14ac:dyDescent="0.25">
      <c r="A1327" t="str">
        <f t="shared" si="20"/>
        <v>2014_rs_3_TB_ATL</v>
      </c>
      <c r="B1327">
        <v>2014</v>
      </c>
      <c r="C1327">
        <v>3</v>
      </c>
      <c r="D1327" t="s">
        <v>92</v>
      </c>
      <c r="E1327" t="s">
        <v>20</v>
      </c>
      <c r="F1327">
        <v>14</v>
      </c>
      <c r="G1327">
        <v>56</v>
      </c>
    </row>
    <row r="1328" spans="1:7" x14ac:dyDescent="0.25">
      <c r="A1328" t="str">
        <f t="shared" si="20"/>
        <v>2014_rs_3_PIT_CAR</v>
      </c>
      <c r="B1328">
        <v>2014</v>
      </c>
      <c r="C1328">
        <v>3</v>
      </c>
      <c r="D1328" t="s">
        <v>87</v>
      </c>
      <c r="E1328" t="s">
        <v>67</v>
      </c>
      <c r="F1328">
        <v>37</v>
      </c>
      <c r="G1328">
        <v>19</v>
      </c>
    </row>
    <row r="1329" spans="1:7" x14ac:dyDescent="0.25">
      <c r="A1329" t="str">
        <f t="shared" si="20"/>
        <v>2014_rs_3_CHI_NYJ</v>
      </c>
      <c r="B1329">
        <v>2014</v>
      </c>
      <c r="C1329">
        <v>3</v>
      </c>
      <c r="D1329" t="s">
        <v>68</v>
      </c>
      <c r="E1329" t="s">
        <v>84</v>
      </c>
      <c r="F1329">
        <v>27</v>
      </c>
      <c r="G1329">
        <v>19</v>
      </c>
    </row>
    <row r="1330" spans="1:7" x14ac:dyDescent="0.25">
      <c r="A1330" t="str">
        <f t="shared" si="20"/>
        <v>2014_rs_4_CAR_BAL</v>
      </c>
      <c r="B1330">
        <v>2014</v>
      </c>
      <c r="C1330">
        <v>4</v>
      </c>
      <c r="D1330" t="s">
        <v>67</v>
      </c>
      <c r="E1330" t="s">
        <v>65</v>
      </c>
      <c r="F1330">
        <v>10</v>
      </c>
      <c r="G1330">
        <v>38</v>
      </c>
    </row>
    <row r="1331" spans="1:7" x14ac:dyDescent="0.25">
      <c r="A1331" t="str">
        <f t="shared" si="20"/>
        <v>2014_rs_4_GB_CHI</v>
      </c>
      <c r="B1331">
        <v>2014</v>
      </c>
      <c r="C1331">
        <v>4</v>
      </c>
      <c r="D1331" t="s">
        <v>74</v>
      </c>
      <c r="E1331" t="s">
        <v>68</v>
      </c>
      <c r="F1331">
        <v>38</v>
      </c>
      <c r="G1331">
        <v>17</v>
      </c>
    </row>
    <row r="1332" spans="1:7" x14ac:dyDescent="0.25">
      <c r="A1332" t="str">
        <f t="shared" si="20"/>
        <v>2014_rs_4_BUF_HOU</v>
      </c>
      <c r="B1332">
        <v>2014</v>
      </c>
      <c r="C1332">
        <v>4</v>
      </c>
      <c r="D1332" t="s">
        <v>66</v>
      </c>
      <c r="E1332" t="s">
        <v>75</v>
      </c>
      <c r="F1332">
        <v>17</v>
      </c>
      <c r="G1332">
        <v>23</v>
      </c>
    </row>
    <row r="1333" spans="1:7" x14ac:dyDescent="0.25">
      <c r="A1333" t="str">
        <f t="shared" si="20"/>
        <v>2014_rs_4_TEN_IND</v>
      </c>
      <c r="B1333">
        <v>2014</v>
      </c>
      <c r="C1333">
        <v>4</v>
      </c>
      <c r="D1333" t="s">
        <v>93</v>
      </c>
      <c r="E1333" t="s">
        <v>76</v>
      </c>
      <c r="F1333">
        <v>17</v>
      </c>
      <c r="G1333">
        <v>41</v>
      </c>
    </row>
    <row r="1334" spans="1:7" x14ac:dyDescent="0.25">
      <c r="A1334" t="str">
        <f t="shared" si="20"/>
        <v>2014_rs_4_DET_NYJ</v>
      </c>
      <c r="B1334">
        <v>2014</v>
      </c>
      <c r="C1334">
        <v>4</v>
      </c>
      <c r="D1334" t="s">
        <v>73</v>
      </c>
      <c r="E1334" t="s">
        <v>84</v>
      </c>
      <c r="F1334">
        <v>24</v>
      </c>
      <c r="G1334">
        <v>17</v>
      </c>
    </row>
    <row r="1335" spans="1:7" x14ac:dyDescent="0.25">
      <c r="A1335" t="str">
        <f t="shared" si="20"/>
        <v>2014_rs_4_MIA_OAK</v>
      </c>
      <c r="B1335">
        <v>2014</v>
      </c>
      <c r="C1335">
        <v>4</v>
      </c>
      <c r="D1335" t="s">
        <v>79</v>
      </c>
      <c r="E1335" t="s">
        <v>85</v>
      </c>
      <c r="F1335">
        <v>38</v>
      </c>
      <c r="G1335">
        <v>14</v>
      </c>
    </row>
    <row r="1336" spans="1:7" x14ac:dyDescent="0.25">
      <c r="A1336" t="str">
        <f t="shared" si="20"/>
        <v>2014_rs_4_TB_PIT</v>
      </c>
      <c r="B1336">
        <v>2014</v>
      </c>
      <c r="C1336">
        <v>4</v>
      </c>
      <c r="D1336" t="s">
        <v>92</v>
      </c>
      <c r="E1336" t="s">
        <v>87</v>
      </c>
      <c r="F1336">
        <v>27</v>
      </c>
      <c r="G1336">
        <v>24</v>
      </c>
    </row>
    <row r="1337" spans="1:7" x14ac:dyDescent="0.25">
      <c r="A1337" t="str">
        <f t="shared" si="20"/>
        <v>2014_rs_4_JAX_SD</v>
      </c>
      <c r="B1337">
        <v>2014</v>
      </c>
      <c r="C1337">
        <v>4</v>
      </c>
      <c r="D1337" t="s">
        <v>77</v>
      </c>
      <c r="E1337" t="s">
        <v>88</v>
      </c>
      <c r="F1337">
        <v>14</v>
      </c>
      <c r="G1337">
        <v>33</v>
      </c>
    </row>
    <row r="1338" spans="1:7" x14ac:dyDescent="0.25">
      <c r="A1338" t="str">
        <f t="shared" si="20"/>
        <v>2014_rs_4_ATL_MIN</v>
      </c>
      <c r="B1338">
        <v>2014</v>
      </c>
      <c r="C1338">
        <v>4</v>
      </c>
      <c r="D1338" t="s">
        <v>20</v>
      </c>
      <c r="E1338" t="s">
        <v>80</v>
      </c>
      <c r="F1338">
        <v>28</v>
      </c>
      <c r="G1338">
        <v>41</v>
      </c>
    </row>
    <row r="1339" spans="1:7" x14ac:dyDescent="0.25">
      <c r="A1339" t="str">
        <f t="shared" si="20"/>
        <v>2014_rs_4_PHI_SF</v>
      </c>
      <c r="B1339">
        <v>2014</v>
      </c>
      <c r="C1339">
        <v>4</v>
      </c>
      <c r="D1339" t="s">
        <v>86</v>
      </c>
      <c r="E1339" t="s">
        <v>90</v>
      </c>
      <c r="F1339">
        <v>21</v>
      </c>
      <c r="G1339">
        <v>26</v>
      </c>
    </row>
    <row r="1340" spans="1:7" x14ac:dyDescent="0.25">
      <c r="A1340" t="str">
        <f t="shared" si="20"/>
        <v>2014_rs_4_NYG_WAS</v>
      </c>
      <c r="B1340">
        <v>2014</v>
      </c>
      <c r="C1340">
        <v>4</v>
      </c>
      <c r="D1340" t="s">
        <v>83</v>
      </c>
      <c r="E1340" t="s">
        <v>94</v>
      </c>
      <c r="F1340">
        <v>45</v>
      </c>
      <c r="G1340">
        <v>14</v>
      </c>
    </row>
    <row r="1341" spans="1:7" x14ac:dyDescent="0.25">
      <c r="A1341" t="str">
        <f t="shared" si="20"/>
        <v>2014_rs_4_NO_DAL</v>
      </c>
      <c r="B1341">
        <v>2014</v>
      </c>
      <c r="C1341">
        <v>4</v>
      </c>
      <c r="D1341" t="s">
        <v>82</v>
      </c>
      <c r="E1341" t="s">
        <v>71</v>
      </c>
      <c r="F1341">
        <v>17</v>
      </c>
      <c r="G1341">
        <v>38</v>
      </c>
    </row>
    <row r="1342" spans="1:7" x14ac:dyDescent="0.25">
      <c r="A1342" t="str">
        <f t="shared" si="20"/>
        <v>2014_rs_4_NE_KC</v>
      </c>
      <c r="B1342">
        <v>2014</v>
      </c>
      <c r="C1342">
        <v>4</v>
      </c>
      <c r="D1342" t="s">
        <v>81</v>
      </c>
      <c r="E1342" t="s">
        <v>78</v>
      </c>
      <c r="F1342">
        <v>14</v>
      </c>
      <c r="G1342">
        <v>41</v>
      </c>
    </row>
    <row r="1343" spans="1:7" x14ac:dyDescent="0.25">
      <c r="A1343" t="str">
        <f t="shared" si="20"/>
        <v>2014_rs_5_CHI_CAR</v>
      </c>
      <c r="B1343">
        <v>2014</v>
      </c>
      <c r="C1343">
        <v>5</v>
      </c>
      <c r="D1343" t="s">
        <v>68</v>
      </c>
      <c r="E1343" t="s">
        <v>67</v>
      </c>
      <c r="F1343">
        <v>24</v>
      </c>
      <c r="G1343">
        <v>31</v>
      </c>
    </row>
    <row r="1344" spans="1:7" x14ac:dyDescent="0.25">
      <c r="A1344" t="str">
        <f t="shared" si="20"/>
        <v>2014_rs_5_HOU_DAL</v>
      </c>
      <c r="B1344">
        <v>2014</v>
      </c>
      <c r="C1344">
        <v>5</v>
      </c>
      <c r="D1344" t="s">
        <v>75</v>
      </c>
      <c r="E1344" t="s">
        <v>71</v>
      </c>
      <c r="F1344">
        <v>17</v>
      </c>
      <c r="G1344">
        <v>20</v>
      </c>
    </row>
    <row r="1345" spans="1:7" x14ac:dyDescent="0.25">
      <c r="A1345" t="str">
        <f t="shared" si="20"/>
        <v>2014_rs_5_BUF_DET</v>
      </c>
      <c r="B1345">
        <v>2014</v>
      </c>
      <c r="C1345">
        <v>5</v>
      </c>
      <c r="D1345" t="s">
        <v>66</v>
      </c>
      <c r="E1345" t="s">
        <v>73</v>
      </c>
      <c r="F1345">
        <v>17</v>
      </c>
      <c r="G1345">
        <v>14</v>
      </c>
    </row>
    <row r="1346" spans="1:7" x14ac:dyDescent="0.25">
      <c r="A1346" t="str">
        <f t="shared" ref="A1346:A1409" si="21">CONCATENATE(B1346,"_rs_",C1346,"_",D1346,"_",E1346)</f>
        <v>2014_rs_5_BAL_IND</v>
      </c>
      <c r="B1346">
        <v>2014</v>
      </c>
      <c r="C1346">
        <v>5</v>
      </c>
      <c r="D1346" t="s">
        <v>65</v>
      </c>
      <c r="E1346" t="s">
        <v>76</v>
      </c>
      <c r="F1346">
        <v>13</v>
      </c>
      <c r="G1346">
        <v>20</v>
      </c>
    </row>
    <row r="1347" spans="1:7" x14ac:dyDescent="0.25">
      <c r="A1347" t="str">
        <f t="shared" si="21"/>
        <v>2014_rs_5_PIT_JAX</v>
      </c>
      <c r="B1347">
        <v>2014</v>
      </c>
      <c r="C1347">
        <v>5</v>
      </c>
      <c r="D1347" t="s">
        <v>87</v>
      </c>
      <c r="E1347" t="s">
        <v>77</v>
      </c>
      <c r="F1347">
        <v>17</v>
      </c>
      <c r="G1347">
        <v>9</v>
      </c>
    </row>
    <row r="1348" spans="1:7" x14ac:dyDescent="0.25">
      <c r="A1348" t="str">
        <f t="shared" si="21"/>
        <v>2014_rs_5_TB_NO</v>
      </c>
      <c r="B1348">
        <v>2014</v>
      </c>
      <c r="C1348">
        <v>5</v>
      </c>
      <c r="D1348" t="s">
        <v>92</v>
      </c>
      <c r="E1348" t="s">
        <v>82</v>
      </c>
      <c r="F1348">
        <v>31</v>
      </c>
      <c r="G1348">
        <v>37</v>
      </c>
    </row>
    <row r="1349" spans="1:7" x14ac:dyDescent="0.25">
      <c r="A1349" t="str">
        <f t="shared" si="21"/>
        <v>2014_rs_5_ATL_NYG</v>
      </c>
      <c r="B1349">
        <v>2014</v>
      </c>
      <c r="C1349">
        <v>5</v>
      </c>
      <c r="D1349" t="s">
        <v>20</v>
      </c>
      <c r="E1349" t="s">
        <v>83</v>
      </c>
      <c r="F1349">
        <v>20</v>
      </c>
      <c r="G1349">
        <v>30</v>
      </c>
    </row>
    <row r="1350" spans="1:7" x14ac:dyDescent="0.25">
      <c r="A1350" t="str">
        <f t="shared" si="21"/>
        <v>2014_rs_5_STL_PHI</v>
      </c>
      <c r="B1350">
        <v>2014</v>
      </c>
      <c r="C1350">
        <v>5</v>
      </c>
      <c r="D1350" t="s">
        <v>91</v>
      </c>
      <c r="E1350" t="s">
        <v>86</v>
      </c>
      <c r="F1350">
        <v>28</v>
      </c>
      <c r="G1350">
        <v>34</v>
      </c>
    </row>
    <row r="1351" spans="1:7" x14ac:dyDescent="0.25">
      <c r="A1351" t="str">
        <f t="shared" si="21"/>
        <v>2014_rs_5_CLE_TEN</v>
      </c>
      <c r="B1351">
        <v>2014</v>
      </c>
      <c r="C1351">
        <v>5</v>
      </c>
      <c r="D1351" t="s">
        <v>70</v>
      </c>
      <c r="E1351" t="s">
        <v>93</v>
      </c>
      <c r="F1351">
        <v>29</v>
      </c>
      <c r="G1351">
        <v>28</v>
      </c>
    </row>
    <row r="1352" spans="1:7" x14ac:dyDescent="0.25">
      <c r="A1352" t="str">
        <f t="shared" si="21"/>
        <v>2014_rs_5_ARI_DEN</v>
      </c>
      <c r="B1352">
        <v>2014</v>
      </c>
      <c r="C1352">
        <v>5</v>
      </c>
      <c r="D1352" t="s">
        <v>64</v>
      </c>
      <c r="E1352" t="s">
        <v>72</v>
      </c>
      <c r="F1352">
        <v>20</v>
      </c>
      <c r="G1352">
        <v>41</v>
      </c>
    </row>
    <row r="1353" spans="1:7" x14ac:dyDescent="0.25">
      <c r="A1353" t="str">
        <f t="shared" si="21"/>
        <v>2014_rs_5_NYJ_SD</v>
      </c>
      <c r="B1353">
        <v>2014</v>
      </c>
      <c r="C1353">
        <v>5</v>
      </c>
      <c r="D1353" t="s">
        <v>84</v>
      </c>
      <c r="E1353" t="s">
        <v>88</v>
      </c>
      <c r="F1353">
        <v>0</v>
      </c>
      <c r="G1353">
        <v>31</v>
      </c>
    </row>
    <row r="1354" spans="1:7" x14ac:dyDescent="0.25">
      <c r="A1354" t="str">
        <f t="shared" si="21"/>
        <v>2014_rs_5_KC_SF</v>
      </c>
      <c r="B1354">
        <v>2014</v>
      </c>
      <c r="C1354">
        <v>5</v>
      </c>
      <c r="D1354" t="s">
        <v>78</v>
      </c>
      <c r="E1354" t="s">
        <v>90</v>
      </c>
      <c r="F1354">
        <v>17</v>
      </c>
      <c r="G1354">
        <v>22</v>
      </c>
    </row>
    <row r="1355" spans="1:7" x14ac:dyDescent="0.25">
      <c r="A1355" t="str">
        <f t="shared" si="21"/>
        <v>2014_rs_5_MIN_GB</v>
      </c>
      <c r="B1355">
        <v>2014</v>
      </c>
      <c r="C1355">
        <v>5</v>
      </c>
      <c r="D1355" t="s">
        <v>80</v>
      </c>
      <c r="E1355" t="s">
        <v>74</v>
      </c>
      <c r="F1355">
        <v>10</v>
      </c>
      <c r="G1355">
        <v>42</v>
      </c>
    </row>
    <row r="1356" spans="1:7" x14ac:dyDescent="0.25">
      <c r="A1356" t="str">
        <f t="shared" si="21"/>
        <v>2014_rs_5_CIN_NE</v>
      </c>
      <c r="B1356">
        <v>2014</v>
      </c>
      <c r="C1356">
        <v>5</v>
      </c>
      <c r="D1356" t="s">
        <v>69</v>
      </c>
      <c r="E1356" t="s">
        <v>81</v>
      </c>
      <c r="F1356">
        <v>17</v>
      </c>
      <c r="G1356">
        <v>43</v>
      </c>
    </row>
    <row r="1357" spans="1:7" x14ac:dyDescent="0.25">
      <c r="A1357" t="str">
        <f t="shared" si="21"/>
        <v>2014_rs_5_SEA_WAS</v>
      </c>
      <c r="B1357">
        <v>2014</v>
      </c>
      <c r="C1357">
        <v>5</v>
      </c>
      <c r="D1357" t="s">
        <v>89</v>
      </c>
      <c r="E1357" t="s">
        <v>94</v>
      </c>
      <c r="F1357">
        <v>27</v>
      </c>
      <c r="G1357">
        <v>17</v>
      </c>
    </row>
    <row r="1358" spans="1:7" x14ac:dyDescent="0.25">
      <c r="A1358" t="str">
        <f t="shared" si="21"/>
        <v>2014_rs_6_NE_BUF</v>
      </c>
      <c r="B1358">
        <v>2014</v>
      </c>
      <c r="C1358">
        <v>6</v>
      </c>
      <c r="D1358" t="s">
        <v>81</v>
      </c>
      <c r="E1358" t="s">
        <v>66</v>
      </c>
      <c r="F1358">
        <v>37</v>
      </c>
      <c r="G1358">
        <v>22</v>
      </c>
    </row>
    <row r="1359" spans="1:7" x14ac:dyDescent="0.25">
      <c r="A1359" t="str">
        <f t="shared" si="21"/>
        <v>2014_rs_6_CAR_CIN</v>
      </c>
      <c r="B1359">
        <v>2014</v>
      </c>
      <c r="C1359">
        <v>6</v>
      </c>
      <c r="D1359" t="s">
        <v>67</v>
      </c>
      <c r="E1359" t="s">
        <v>69</v>
      </c>
      <c r="F1359">
        <v>37</v>
      </c>
      <c r="G1359">
        <v>37</v>
      </c>
    </row>
    <row r="1360" spans="1:7" x14ac:dyDescent="0.25">
      <c r="A1360" t="str">
        <f t="shared" si="21"/>
        <v>2014_rs_6_PIT_CLE</v>
      </c>
      <c r="B1360">
        <v>2014</v>
      </c>
      <c r="C1360">
        <v>6</v>
      </c>
      <c r="D1360" t="s">
        <v>87</v>
      </c>
      <c r="E1360" t="s">
        <v>70</v>
      </c>
      <c r="F1360">
        <v>10</v>
      </c>
      <c r="G1360">
        <v>31</v>
      </c>
    </row>
    <row r="1361" spans="1:7" x14ac:dyDescent="0.25">
      <c r="A1361" t="str">
        <f t="shared" si="21"/>
        <v>2014_rs_6_GB_MIA</v>
      </c>
      <c r="B1361">
        <v>2014</v>
      </c>
      <c r="C1361">
        <v>6</v>
      </c>
      <c r="D1361" t="s">
        <v>74</v>
      </c>
      <c r="E1361" t="s">
        <v>79</v>
      </c>
      <c r="F1361">
        <v>27</v>
      </c>
      <c r="G1361">
        <v>24</v>
      </c>
    </row>
    <row r="1362" spans="1:7" x14ac:dyDescent="0.25">
      <c r="A1362" t="str">
        <f t="shared" si="21"/>
        <v>2014_rs_6_DET_MIN</v>
      </c>
      <c r="B1362">
        <v>2014</v>
      </c>
      <c r="C1362">
        <v>6</v>
      </c>
      <c r="D1362" t="s">
        <v>73</v>
      </c>
      <c r="E1362" t="s">
        <v>80</v>
      </c>
      <c r="F1362">
        <v>17</v>
      </c>
      <c r="G1362">
        <v>3</v>
      </c>
    </row>
    <row r="1363" spans="1:7" x14ac:dyDescent="0.25">
      <c r="A1363" t="str">
        <f t="shared" si="21"/>
        <v>2014_rs_6_DEN_NYJ</v>
      </c>
      <c r="B1363">
        <v>2014</v>
      </c>
      <c r="C1363">
        <v>6</v>
      </c>
      <c r="D1363" t="s">
        <v>72</v>
      </c>
      <c r="E1363" t="s">
        <v>84</v>
      </c>
      <c r="F1363">
        <v>31</v>
      </c>
      <c r="G1363">
        <v>17</v>
      </c>
    </row>
    <row r="1364" spans="1:7" x14ac:dyDescent="0.25">
      <c r="A1364" t="str">
        <f t="shared" si="21"/>
        <v>2014_rs_6_BAL_TB</v>
      </c>
      <c r="B1364">
        <v>2014</v>
      </c>
      <c r="C1364">
        <v>6</v>
      </c>
      <c r="D1364" t="s">
        <v>65</v>
      </c>
      <c r="E1364" t="s">
        <v>92</v>
      </c>
      <c r="F1364">
        <v>48</v>
      </c>
      <c r="G1364">
        <v>17</v>
      </c>
    </row>
    <row r="1365" spans="1:7" x14ac:dyDescent="0.25">
      <c r="A1365" t="str">
        <f t="shared" si="21"/>
        <v>2014_rs_6_JAX_TEN</v>
      </c>
      <c r="B1365">
        <v>2014</v>
      </c>
      <c r="C1365">
        <v>6</v>
      </c>
      <c r="D1365" t="s">
        <v>77</v>
      </c>
      <c r="E1365" t="s">
        <v>93</v>
      </c>
      <c r="F1365">
        <v>14</v>
      </c>
      <c r="G1365">
        <v>16</v>
      </c>
    </row>
    <row r="1366" spans="1:7" x14ac:dyDescent="0.25">
      <c r="A1366" t="str">
        <f t="shared" si="21"/>
        <v>2014_rs_6_SD_OAK</v>
      </c>
      <c r="B1366">
        <v>2014</v>
      </c>
      <c r="C1366">
        <v>6</v>
      </c>
      <c r="D1366" t="s">
        <v>88</v>
      </c>
      <c r="E1366" t="s">
        <v>85</v>
      </c>
      <c r="F1366">
        <v>31</v>
      </c>
      <c r="G1366">
        <v>28</v>
      </c>
    </row>
    <row r="1367" spans="1:7" x14ac:dyDescent="0.25">
      <c r="A1367" t="str">
        <f t="shared" si="21"/>
        <v>2014_rs_6_WAS_ARI</v>
      </c>
      <c r="B1367">
        <v>2014</v>
      </c>
      <c r="C1367">
        <v>6</v>
      </c>
      <c r="D1367" t="s">
        <v>94</v>
      </c>
      <c r="E1367" t="s">
        <v>64</v>
      </c>
      <c r="F1367">
        <v>20</v>
      </c>
      <c r="G1367">
        <v>30</v>
      </c>
    </row>
    <row r="1368" spans="1:7" x14ac:dyDescent="0.25">
      <c r="A1368" t="str">
        <f t="shared" si="21"/>
        <v>2014_rs_6_CHI_ATL</v>
      </c>
      <c r="B1368">
        <v>2014</v>
      </c>
      <c r="C1368">
        <v>6</v>
      </c>
      <c r="D1368" t="s">
        <v>68</v>
      </c>
      <c r="E1368" t="s">
        <v>20</v>
      </c>
      <c r="F1368">
        <v>27</v>
      </c>
      <c r="G1368">
        <v>13</v>
      </c>
    </row>
    <row r="1369" spans="1:7" x14ac:dyDescent="0.25">
      <c r="A1369" t="str">
        <f t="shared" si="21"/>
        <v>2014_rs_6_DAL_SEA</v>
      </c>
      <c r="B1369">
        <v>2014</v>
      </c>
      <c r="C1369">
        <v>6</v>
      </c>
      <c r="D1369" t="s">
        <v>71</v>
      </c>
      <c r="E1369" t="s">
        <v>89</v>
      </c>
      <c r="F1369">
        <v>30</v>
      </c>
      <c r="G1369">
        <v>23</v>
      </c>
    </row>
    <row r="1370" spans="1:7" x14ac:dyDescent="0.25">
      <c r="A1370" t="str">
        <f t="shared" si="21"/>
        <v>2014_rs_6_IND_HOU</v>
      </c>
      <c r="B1370">
        <v>2014</v>
      </c>
      <c r="C1370">
        <v>6</v>
      </c>
      <c r="D1370" t="s">
        <v>76</v>
      </c>
      <c r="E1370" t="s">
        <v>75</v>
      </c>
      <c r="F1370">
        <v>33</v>
      </c>
      <c r="G1370">
        <v>28</v>
      </c>
    </row>
    <row r="1371" spans="1:7" x14ac:dyDescent="0.25">
      <c r="A1371" t="str">
        <f t="shared" si="21"/>
        <v>2014_rs_6_NYG_PHI</v>
      </c>
      <c r="B1371">
        <v>2014</v>
      </c>
      <c r="C1371">
        <v>6</v>
      </c>
      <c r="D1371" t="s">
        <v>83</v>
      </c>
      <c r="E1371" t="s">
        <v>86</v>
      </c>
      <c r="F1371">
        <v>0</v>
      </c>
      <c r="G1371">
        <v>27</v>
      </c>
    </row>
    <row r="1372" spans="1:7" x14ac:dyDescent="0.25">
      <c r="A1372" t="str">
        <f t="shared" si="21"/>
        <v>2014_rs_6_SF_STL</v>
      </c>
      <c r="B1372">
        <v>2014</v>
      </c>
      <c r="C1372">
        <v>6</v>
      </c>
      <c r="D1372" t="s">
        <v>90</v>
      </c>
      <c r="E1372" t="s">
        <v>91</v>
      </c>
      <c r="F1372">
        <v>31</v>
      </c>
      <c r="G1372">
        <v>17</v>
      </c>
    </row>
    <row r="1373" spans="1:7" x14ac:dyDescent="0.25">
      <c r="A1373" t="str">
        <f t="shared" si="21"/>
        <v>2014_rs_7_ATL_BAL</v>
      </c>
      <c r="B1373">
        <v>2014</v>
      </c>
      <c r="C1373">
        <v>7</v>
      </c>
      <c r="D1373" t="s">
        <v>20</v>
      </c>
      <c r="E1373" t="s">
        <v>65</v>
      </c>
      <c r="F1373">
        <v>7</v>
      </c>
      <c r="G1373">
        <v>29</v>
      </c>
    </row>
    <row r="1374" spans="1:7" x14ac:dyDescent="0.25">
      <c r="A1374" t="str">
        <f t="shared" si="21"/>
        <v>2014_rs_7_MIN_BUF</v>
      </c>
      <c r="B1374">
        <v>2014</v>
      </c>
      <c r="C1374">
        <v>7</v>
      </c>
      <c r="D1374" t="s">
        <v>80</v>
      </c>
      <c r="E1374" t="s">
        <v>66</v>
      </c>
      <c r="F1374">
        <v>16</v>
      </c>
      <c r="G1374">
        <v>17</v>
      </c>
    </row>
    <row r="1375" spans="1:7" x14ac:dyDescent="0.25">
      <c r="A1375" t="str">
        <f t="shared" si="21"/>
        <v>2014_rs_7_MIA_CHI</v>
      </c>
      <c r="B1375">
        <v>2014</v>
      </c>
      <c r="C1375">
        <v>7</v>
      </c>
      <c r="D1375" t="s">
        <v>79</v>
      </c>
      <c r="E1375" t="s">
        <v>68</v>
      </c>
      <c r="F1375">
        <v>27</v>
      </c>
      <c r="G1375">
        <v>14</v>
      </c>
    </row>
    <row r="1376" spans="1:7" x14ac:dyDescent="0.25">
      <c r="A1376" t="str">
        <f t="shared" si="21"/>
        <v>2014_rs_7_NO_DET</v>
      </c>
      <c r="B1376">
        <v>2014</v>
      </c>
      <c r="C1376">
        <v>7</v>
      </c>
      <c r="D1376" t="s">
        <v>82</v>
      </c>
      <c r="E1376" t="s">
        <v>73</v>
      </c>
      <c r="F1376">
        <v>23</v>
      </c>
      <c r="G1376">
        <v>24</v>
      </c>
    </row>
    <row r="1377" spans="1:7" x14ac:dyDescent="0.25">
      <c r="A1377" t="str">
        <f t="shared" si="21"/>
        <v>2014_rs_7_CAR_GB</v>
      </c>
      <c r="B1377">
        <v>2014</v>
      </c>
      <c r="C1377">
        <v>7</v>
      </c>
      <c r="D1377" t="s">
        <v>67</v>
      </c>
      <c r="E1377" t="s">
        <v>74</v>
      </c>
      <c r="F1377">
        <v>17</v>
      </c>
      <c r="G1377">
        <v>38</v>
      </c>
    </row>
    <row r="1378" spans="1:7" x14ac:dyDescent="0.25">
      <c r="A1378" t="str">
        <f t="shared" si="21"/>
        <v>2014_rs_7_CIN_IND</v>
      </c>
      <c r="B1378">
        <v>2014</v>
      </c>
      <c r="C1378">
        <v>7</v>
      </c>
      <c r="D1378" t="s">
        <v>69</v>
      </c>
      <c r="E1378" t="s">
        <v>76</v>
      </c>
      <c r="F1378">
        <v>0</v>
      </c>
      <c r="G1378">
        <v>27</v>
      </c>
    </row>
    <row r="1379" spans="1:7" x14ac:dyDescent="0.25">
      <c r="A1379" t="str">
        <f t="shared" si="21"/>
        <v>2014_rs_7_CLE_JAX</v>
      </c>
      <c r="B1379">
        <v>2014</v>
      </c>
      <c r="C1379">
        <v>7</v>
      </c>
      <c r="D1379" t="s">
        <v>70</v>
      </c>
      <c r="E1379" t="s">
        <v>77</v>
      </c>
      <c r="F1379">
        <v>6</v>
      </c>
      <c r="G1379">
        <v>24</v>
      </c>
    </row>
    <row r="1380" spans="1:7" x14ac:dyDescent="0.25">
      <c r="A1380" t="str">
        <f t="shared" si="21"/>
        <v>2014_rs_7_SEA_STL</v>
      </c>
      <c r="B1380">
        <v>2014</v>
      </c>
      <c r="C1380">
        <v>7</v>
      </c>
      <c r="D1380" t="s">
        <v>89</v>
      </c>
      <c r="E1380" t="s">
        <v>91</v>
      </c>
      <c r="F1380">
        <v>26</v>
      </c>
      <c r="G1380">
        <v>28</v>
      </c>
    </row>
    <row r="1381" spans="1:7" x14ac:dyDescent="0.25">
      <c r="A1381" t="str">
        <f t="shared" si="21"/>
        <v>2014_rs_7_TEN_WAS</v>
      </c>
      <c r="B1381">
        <v>2014</v>
      </c>
      <c r="C1381">
        <v>7</v>
      </c>
      <c r="D1381" t="s">
        <v>93</v>
      </c>
      <c r="E1381" t="s">
        <v>94</v>
      </c>
      <c r="F1381">
        <v>17</v>
      </c>
      <c r="G1381">
        <v>19</v>
      </c>
    </row>
    <row r="1382" spans="1:7" x14ac:dyDescent="0.25">
      <c r="A1382" t="str">
        <f t="shared" si="21"/>
        <v>2014_rs_7_KC_SD</v>
      </c>
      <c r="B1382">
        <v>2014</v>
      </c>
      <c r="C1382">
        <v>7</v>
      </c>
      <c r="D1382" t="s">
        <v>78</v>
      </c>
      <c r="E1382" t="s">
        <v>88</v>
      </c>
      <c r="F1382">
        <v>23</v>
      </c>
      <c r="G1382">
        <v>20</v>
      </c>
    </row>
    <row r="1383" spans="1:7" x14ac:dyDescent="0.25">
      <c r="A1383" t="str">
        <f t="shared" si="21"/>
        <v>2014_rs_7_NYG_DAL</v>
      </c>
      <c r="B1383">
        <v>2014</v>
      </c>
      <c r="C1383">
        <v>7</v>
      </c>
      <c r="D1383" t="s">
        <v>83</v>
      </c>
      <c r="E1383" t="s">
        <v>71</v>
      </c>
      <c r="F1383">
        <v>21</v>
      </c>
      <c r="G1383">
        <v>31</v>
      </c>
    </row>
    <row r="1384" spans="1:7" x14ac:dyDescent="0.25">
      <c r="A1384" t="str">
        <f t="shared" si="21"/>
        <v>2014_rs_7_ARI_OAK</v>
      </c>
      <c r="B1384">
        <v>2014</v>
      </c>
      <c r="C1384">
        <v>7</v>
      </c>
      <c r="D1384" t="s">
        <v>64</v>
      </c>
      <c r="E1384" t="s">
        <v>85</v>
      </c>
      <c r="F1384">
        <v>24</v>
      </c>
      <c r="G1384">
        <v>13</v>
      </c>
    </row>
    <row r="1385" spans="1:7" x14ac:dyDescent="0.25">
      <c r="A1385" t="str">
        <f t="shared" si="21"/>
        <v>2014_rs_7_NYJ_NE</v>
      </c>
      <c r="B1385">
        <v>2014</v>
      </c>
      <c r="C1385">
        <v>7</v>
      </c>
      <c r="D1385" t="s">
        <v>84</v>
      </c>
      <c r="E1385" t="s">
        <v>81</v>
      </c>
      <c r="F1385">
        <v>25</v>
      </c>
      <c r="G1385">
        <v>27</v>
      </c>
    </row>
    <row r="1386" spans="1:7" x14ac:dyDescent="0.25">
      <c r="A1386" t="str">
        <f t="shared" si="21"/>
        <v>2014_rs_7_SF_DEN</v>
      </c>
      <c r="B1386">
        <v>2014</v>
      </c>
      <c r="C1386">
        <v>7</v>
      </c>
      <c r="D1386" t="s">
        <v>90</v>
      </c>
      <c r="E1386" t="s">
        <v>72</v>
      </c>
      <c r="F1386">
        <v>17</v>
      </c>
      <c r="G1386">
        <v>42</v>
      </c>
    </row>
    <row r="1387" spans="1:7" x14ac:dyDescent="0.25">
      <c r="A1387" t="str">
        <f t="shared" si="21"/>
        <v>2014_rs_7_HOU_PIT</v>
      </c>
      <c r="B1387">
        <v>2014</v>
      </c>
      <c r="C1387">
        <v>7</v>
      </c>
      <c r="D1387" t="s">
        <v>75</v>
      </c>
      <c r="E1387" t="s">
        <v>87</v>
      </c>
      <c r="F1387">
        <v>23</v>
      </c>
      <c r="G1387">
        <v>30</v>
      </c>
    </row>
    <row r="1388" spans="1:7" x14ac:dyDescent="0.25">
      <c r="A1388" t="str">
        <f t="shared" si="21"/>
        <v>2014_rs_8_SEA_CAR</v>
      </c>
      <c r="B1388">
        <v>2014</v>
      </c>
      <c r="C1388">
        <v>8</v>
      </c>
      <c r="D1388" t="s">
        <v>89</v>
      </c>
      <c r="E1388" t="s">
        <v>67</v>
      </c>
      <c r="F1388">
        <v>13</v>
      </c>
      <c r="G1388">
        <v>9</v>
      </c>
    </row>
    <row r="1389" spans="1:7" x14ac:dyDescent="0.25">
      <c r="A1389" t="str">
        <f t="shared" si="21"/>
        <v>2014_rs_8_BAL_CIN</v>
      </c>
      <c r="B1389">
        <v>2014</v>
      </c>
      <c r="C1389">
        <v>8</v>
      </c>
      <c r="D1389" t="s">
        <v>65</v>
      </c>
      <c r="E1389" t="s">
        <v>69</v>
      </c>
      <c r="F1389">
        <v>24</v>
      </c>
      <c r="G1389">
        <v>27</v>
      </c>
    </row>
    <row r="1390" spans="1:7" x14ac:dyDescent="0.25">
      <c r="A1390" t="str">
        <f t="shared" si="21"/>
        <v>2014_rs_8_MIA_JAX</v>
      </c>
      <c r="B1390">
        <v>2014</v>
      </c>
      <c r="C1390">
        <v>8</v>
      </c>
      <c r="D1390" t="s">
        <v>79</v>
      </c>
      <c r="E1390" t="s">
        <v>77</v>
      </c>
      <c r="F1390">
        <v>27</v>
      </c>
      <c r="G1390">
        <v>13</v>
      </c>
    </row>
    <row r="1391" spans="1:7" x14ac:dyDescent="0.25">
      <c r="A1391" t="str">
        <f t="shared" si="21"/>
        <v>2014_rs_8_STL_KC</v>
      </c>
      <c r="B1391">
        <v>2014</v>
      </c>
      <c r="C1391">
        <v>8</v>
      </c>
      <c r="D1391" t="s">
        <v>91</v>
      </c>
      <c r="E1391" t="s">
        <v>78</v>
      </c>
      <c r="F1391">
        <v>7</v>
      </c>
      <c r="G1391">
        <v>34</v>
      </c>
    </row>
    <row r="1392" spans="1:7" x14ac:dyDescent="0.25">
      <c r="A1392" t="str">
        <f t="shared" si="21"/>
        <v>2014_rs_8_CHI_NE</v>
      </c>
      <c r="B1392">
        <v>2014</v>
      </c>
      <c r="C1392">
        <v>8</v>
      </c>
      <c r="D1392" t="s">
        <v>68</v>
      </c>
      <c r="E1392" t="s">
        <v>81</v>
      </c>
      <c r="F1392">
        <v>23</v>
      </c>
      <c r="G1392">
        <v>51</v>
      </c>
    </row>
    <row r="1393" spans="1:7" x14ac:dyDescent="0.25">
      <c r="A1393" t="str">
        <f t="shared" si="21"/>
        <v>2014_rs_8_BUF_NYJ</v>
      </c>
      <c r="B1393">
        <v>2014</v>
      </c>
      <c r="C1393">
        <v>8</v>
      </c>
      <c r="D1393" t="s">
        <v>66</v>
      </c>
      <c r="E1393" t="s">
        <v>84</v>
      </c>
      <c r="F1393">
        <v>43</v>
      </c>
      <c r="G1393">
        <v>23</v>
      </c>
    </row>
    <row r="1394" spans="1:7" x14ac:dyDescent="0.25">
      <c r="A1394" t="str">
        <f t="shared" si="21"/>
        <v>2014_rs_8_MIN_TB</v>
      </c>
      <c r="B1394">
        <v>2014</v>
      </c>
      <c r="C1394">
        <v>8</v>
      </c>
      <c r="D1394" t="s">
        <v>80</v>
      </c>
      <c r="E1394" t="s">
        <v>92</v>
      </c>
      <c r="F1394">
        <v>19</v>
      </c>
      <c r="G1394">
        <v>13</v>
      </c>
    </row>
    <row r="1395" spans="1:7" x14ac:dyDescent="0.25">
      <c r="A1395" t="str">
        <f t="shared" si="21"/>
        <v>2014_rs_8_HOU_TEN</v>
      </c>
      <c r="B1395">
        <v>2014</v>
      </c>
      <c r="C1395">
        <v>8</v>
      </c>
      <c r="D1395" t="s">
        <v>75</v>
      </c>
      <c r="E1395" t="s">
        <v>93</v>
      </c>
      <c r="F1395">
        <v>30</v>
      </c>
      <c r="G1395">
        <v>16</v>
      </c>
    </row>
    <row r="1396" spans="1:7" x14ac:dyDescent="0.25">
      <c r="A1396" t="str">
        <f t="shared" si="21"/>
        <v>2014_rs_8_PHI_ARI</v>
      </c>
      <c r="B1396">
        <v>2014</v>
      </c>
      <c r="C1396">
        <v>8</v>
      </c>
      <c r="D1396" t="s">
        <v>86</v>
      </c>
      <c r="E1396" t="s">
        <v>64</v>
      </c>
      <c r="F1396">
        <v>20</v>
      </c>
      <c r="G1396">
        <v>24</v>
      </c>
    </row>
    <row r="1397" spans="1:7" x14ac:dyDescent="0.25">
      <c r="A1397" t="str">
        <f t="shared" si="21"/>
        <v>2014_rs_8_OAK_CLE</v>
      </c>
      <c r="B1397">
        <v>2014</v>
      </c>
      <c r="C1397">
        <v>8</v>
      </c>
      <c r="D1397" t="s">
        <v>85</v>
      </c>
      <c r="E1397" t="s">
        <v>70</v>
      </c>
      <c r="F1397">
        <v>13</v>
      </c>
      <c r="G1397">
        <v>23</v>
      </c>
    </row>
    <row r="1398" spans="1:7" x14ac:dyDescent="0.25">
      <c r="A1398" t="str">
        <f t="shared" si="21"/>
        <v>2014_rs_8_IND_PIT</v>
      </c>
      <c r="B1398">
        <v>2014</v>
      </c>
      <c r="C1398">
        <v>8</v>
      </c>
      <c r="D1398" t="s">
        <v>76</v>
      </c>
      <c r="E1398" t="s">
        <v>87</v>
      </c>
      <c r="F1398">
        <v>34</v>
      </c>
      <c r="G1398">
        <v>51</v>
      </c>
    </row>
    <row r="1399" spans="1:7" x14ac:dyDescent="0.25">
      <c r="A1399" t="str">
        <f t="shared" si="21"/>
        <v>2014_rs_8_SD_DEN</v>
      </c>
      <c r="B1399">
        <v>2014</v>
      </c>
      <c r="C1399">
        <v>8</v>
      </c>
      <c r="D1399" t="s">
        <v>88</v>
      </c>
      <c r="E1399" t="s">
        <v>72</v>
      </c>
      <c r="F1399">
        <v>21</v>
      </c>
      <c r="G1399">
        <v>35</v>
      </c>
    </row>
    <row r="1400" spans="1:7" x14ac:dyDescent="0.25">
      <c r="A1400" t="str">
        <f t="shared" si="21"/>
        <v>2014_rs_8_WAS_DAL</v>
      </c>
      <c r="B1400">
        <v>2014</v>
      </c>
      <c r="C1400">
        <v>8</v>
      </c>
      <c r="D1400" t="s">
        <v>94</v>
      </c>
      <c r="E1400" t="s">
        <v>71</v>
      </c>
      <c r="F1400">
        <v>20</v>
      </c>
      <c r="G1400">
        <v>17</v>
      </c>
    </row>
    <row r="1401" spans="1:7" x14ac:dyDescent="0.25">
      <c r="A1401" t="str">
        <f t="shared" si="21"/>
        <v>2014_rs_8_GB_NO</v>
      </c>
      <c r="B1401">
        <v>2014</v>
      </c>
      <c r="C1401">
        <v>8</v>
      </c>
      <c r="D1401" t="s">
        <v>74</v>
      </c>
      <c r="E1401" t="s">
        <v>82</v>
      </c>
      <c r="F1401">
        <v>23</v>
      </c>
      <c r="G1401">
        <v>44</v>
      </c>
    </row>
    <row r="1402" spans="1:7" x14ac:dyDescent="0.25">
      <c r="A1402" t="str">
        <f t="shared" si="21"/>
        <v>2014_rs_8_DET_ATL</v>
      </c>
      <c r="B1402">
        <v>2014</v>
      </c>
      <c r="C1402">
        <v>8</v>
      </c>
      <c r="D1402" t="s">
        <v>73</v>
      </c>
      <c r="E1402" t="s">
        <v>20</v>
      </c>
      <c r="F1402">
        <v>22</v>
      </c>
      <c r="G1402">
        <v>21</v>
      </c>
    </row>
    <row r="1403" spans="1:7" x14ac:dyDescent="0.25">
      <c r="A1403" t="str">
        <f t="shared" si="21"/>
        <v>2014_rs_9_JAX_CIN</v>
      </c>
      <c r="B1403">
        <v>2014</v>
      </c>
      <c r="C1403">
        <v>9</v>
      </c>
      <c r="D1403" t="s">
        <v>77</v>
      </c>
      <c r="E1403" t="s">
        <v>69</v>
      </c>
      <c r="F1403">
        <v>23</v>
      </c>
      <c r="G1403">
        <v>33</v>
      </c>
    </row>
    <row r="1404" spans="1:7" x14ac:dyDescent="0.25">
      <c r="A1404" t="str">
        <f t="shared" si="21"/>
        <v>2014_rs_9_TB_CLE</v>
      </c>
      <c r="B1404">
        <v>2014</v>
      </c>
      <c r="C1404">
        <v>9</v>
      </c>
      <c r="D1404" t="s">
        <v>92</v>
      </c>
      <c r="E1404" t="s">
        <v>70</v>
      </c>
      <c r="F1404">
        <v>17</v>
      </c>
      <c r="G1404">
        <v>22</v>
      </c>
    </row>
    <row r="1405" spans="1:7" x14ac:dyDescent="0.25">
      <c r="A1405" t="str">
        <f t="shared" si="21"/>
        <v>2014_rs_9_ARI_DAL</v>
      </c>
      <c r="B1405">
        <v>2014</v>
      </c>
      <c r="C1405">
        <v>9</v>
      </c>
      <c r="D1405" t="s">
        <v>64</v>
      </c>
      <c r="E1405" t="s">
        <v>71</v>
      </c>
      <c r="F1405">
        <v>28</v>
      </c>
      <c r="G1405">
        <v>17</v>
      </c>
    </row>
    <row r="1406" spans="1:7" x14ac:dyDescent="0.25">
      <c r="A1406" t="str">
        <f t="shared" si="21"/>
        <v>2014_rs_9_PHI_HOU</v>
      </c>
      <c r="B1406">
        <v>2014</v>
      </c>
      <c r="C1406">
        <v>9</v>
      </c>
      <c r="D1406" t="s">
        <v>86</v>
      </c>
      <c r="E1406" t="s">
        <v>75</v>
      </c>
      <c r="F1406">
        <v>31</v>
      </c>
      <c r="G1406">
        <v>21</v>
      </c>
    </row>
    <row r="1407" spans="1:7" x14ac:dyDescent="0.25">
      <c r="A1407" t="str">
        <f t="shared" si="21"/>
        <v>2014_rs_9_NYJ_KC</v>
      </c>
      <c r="B1407">
        <v>2014</v>
      </c>
      <c r="C1407">
        <v>9</v>
      </c>
      <c r="D1407" t="s">
        <v>84</v>
      </c>
      <c r="E1407" t="s">
        <v>78</v>
      </c>
      <c r="F1407">
        <v>10</v>
      </c>
      <c r="G1407">
        <v>24</v>
      </c>
    </row>
    <row r="1408" spans="1:7" x14ac:dyDescent="0.25">
      <c r="A1408" t="str">
        <f t="shared" si="21"/>
        <v>2014_rs_9_SD_MIA</v>
      </c>
      <c r="B1408">
        <v>2014</v>
      </c>
      <c r="C1408">
        <v>9</v>
      </c>
      <c r="D1408" t="s">
        <v>88</v>
      </c>
      <c r="E1408" t="s">
        <v>79</v>
      </c>
      <c r="F1408">
        <v>0</v>
      </c>
      <c r="G1408">
        <v>37</v>
      </c>
    </row>
    <row r="1409" spans="1:7" x14ac:dyDescent="0.25">
      <c r="A1409" t="str">
        <f t="shared" si="21"/>
        <v>2014_rs_9_WAS_MIN</v>
      </c>
      <c r="B1409">
        <v>2014</v>
      </c>
      <c r="C1409">
        <v>9</v>
      </c>
      <c r="D1409" t="s">
        <v>94</v>
      </c>
      <c r="E1409" t="s">
        <v>80</v>
      </c>
      <c r="F1409">
        <v>26</v>
      </c>
      <c r="G1409">
        <v>29</v>
      </c>
    </row>
    <row r="1410" spans="1:7" x14ac:dyDescent="0.25">
      <c r="A1410" t="str">
        <f t="shared" ref="A1410:A1473" si="22">CONCATENATE(B1410,"_rs_",C1410,"_",D1410,"_",E1410)</f>
        <v>2014_rs_9_STL_SF</v>
      </c>
      <c r="B1410">
        <v>2014</v>
      </c>
      <c r="C1410">
        <v>9</v>
      </c>
      <c r="D1410" t="s">
        <v>91</v>
      </c>
      <c r="E1410" t="s">
        <v>90</v>
      </c>
      <c r="F1410">
        <v>13</v>
      </c>
      <c r="G1410">
        <v>10</v>
      </c>
    </row>
    <row r="1411" spans="1:7" x14ac:dyDescent="0.25">
      <c r="A1411" t="str">
        <f t="shared" si="22"/>
        <v>2014_rs_9_DEN_NE</v>
      </c>
      <c r="B1411">
        <v>2014</v>
      </c>
      <c r="C1411">
        <v>9</v>
      </c>
      <c r="D1411" t="s">
        <v>72</v>
      </c>
      <c r="E1411" t="s">
        <v>81</v>
      </c>
      <c r="F1411">
        <v>21</v>
      </c>
      <c r="G1411">
        <v>43</v>
      </c>
    </row>
    <row r="1412" spans="1:7" x14ac:dyDescent="0.25">
      <c r="A1412" t="str">
        <f t="shared" si="22"/>
        <v>2014_rs_9_OAK_SEA</v>
      </c>
      <c r="B1412">
        <v>2014</v>
      </c>
      <c r="C1412">
        <v>9</v>
      </c>
      <c r="D1412" t="s">
        <v>85</v>
      </c>
      <c r="E1412" t="s">
        <v>89</v>
      </c>
      <c r="F1412">
        <v>24</v>
      </c>
      <c r="G1412">
        <v>30</v>
      </c>
    </row>
    <row r="1413" spans="1:7" x14ac:dyDescent="0.25">
      <c r="A1413" t="str">
        <f t="shared" si="22"/>
        <v>2014_rs_9_NO_CAR</v>
      </c>
      <c r="B1413">
        <v>2014</v>
      </c>
      <c r="C1413">
        <v>9</v>
      </c>
      <c r="D1413" t="s">
        <v>82</v>
      </c>
      <c r="E1413" t="s">
        <v>67</v>
      </c>
      <c r="F1413">
        <v>28</v>
      </c>
      <c r="G1413">
        <v>10</v>
      </c>
    </row>
    <row r="1414" spans="1:7" x14ac:dyDescent="0.25">
      <c r="A1414" t="str">
        <f t="shared" si="22"/>
        <v>2014_rs_9_IND_NYG</v>
      </c>
      <c r="B1414">
        <v>2014</v>
      </c>
      <c r="C1414">
        <v>9</v>
      </c>
      <c r="D1414" t="s">
        <v>76</v>
      </c>
      <c r="E1414" t="s">
        <v>83</v>
      </c>
      <c r="F1414">
        <v>40</v>
      </c>
      <c r="G1414">
        <v>24</v>
      </c>
    </row>
    <row r="1415" spans="1:7" x14ac:dyDescent="0.25">
      <c r="A1415" t="str">
        <f t="shared" si="22"/>
        <v>2014_rs_9_BAL_PIT</v>
      </c>
      <c r="B1415">
        <v>2014</v>
      </c>
      <c r="C1415">
        <v>9</v>
      </c>
      <c r="D1415" t="s">
        <v>65</v>
      </c>
      <c r="E1415" t="s">
        <v>87</v>
      </c>
      <c r="F1415">
        <v>23</v>
      </c>
      <c r="G1415">
        <v>43</v>
      </c>
    </row>
    <row r="1416" spans="1:7" x14ac:dyDescent="0.25">
      <c r="A1416" t="str">
        <f t="shared" si="22"/>
        <v>2014_rs_10_TEN_BAL</v>
      </c>
      <c r="B1416">
        <v>2014</v>
      </c>
      <c r="C1416">
        <v>10</v>
      </c>
      <c r="D1416" t="s">
        <v>93</v>
      </c>
      <c r="E1416" t="s">
        <v>65</v>
      </c>
      <c r="F1416">
        <v>7</v>
      </c>
      <c r="G1416">
        <v>21</v>
      </c>
    </row>
    <row r="1417" spans="1:7" x14ac:dyDescent="0.25">
      <c r="A1417" t="str">
        <f t="shared" si="22"/>
        <v>2014_rs_10_KC_BUF</v>
      </c>
      <c r="B1417">
        <v>2014</v>
      </c>
      <c r="C1417">
        <v>10</v>
      </c>
      <c r="D1417" t="s">
        <v>78</v>
      </c>
      <c r="E1417" t="s">
        <v>66</v>
      </c>
      <c r="F1417">
        <v>17</v>
      </c>
      <c r="G1417">
        <v>13</v>
      </c>
    </row>
    <row r="1418" spans="1:7" x14ac:dyDescent="0.25">
      <c r="A1418" t="str">
        <f t="shared" si="22"/>
        <v>2014_rs_10_MIA_DET</v>
      </c>
      <c r="B1418">
        <v>2014</v>
      </c>
      <c r="C1418">
        <v>10</v>
      </c>
      <c r="D1418" t="s">
        <v>79</v>
      </c>
      <c r="E1418" t="s">
        <v>73</v>
      </c>
      <c r="F1418">
        <v>16</v>
      </c>
      <c r="G1418">
        <v>20</v>
      </c>
    </row>
    <row r="1419" spans="1:7" x14ac:dyDescent="0.25">
      <c r="A1419" t="str">
        <f t="shared" si="22"/>
        <v>2014_rs_10_DAL_JAX</v>
      </c>
      <c r="B1419">
        <v>2014</v>
      </c>
      <c r="C1419">
        <v>10</v>
      </c>
      <c r="D1419" t="s">
        <v>71</v>
      </c>
      <c r="E1419" t="s">
        <v>77</v>
      </c>
      <c r="F1419">
        <v>31</v>
      </c>
      <c r="G1419">
        <v>17</v>
      </c>
    </row>
    <row r="1420" spans="1:7" x14ac:dyDescent="0.25">
      <c r="A1420" t="str">
        <f t="shared" si="22"/>
        <v>2014_rs_10_SF_NO</v>
      </c>
      <c r="B1420">
        <v>2014</v>
      </c>
      <c r="C1420">
        <v>10</v>
      </c>
      <c r="D1420" t="s">
        <v>90</v>
      </c>
      <c r="E1420" t="s">
        <v>82</v>
      </c>
      <c r="F1420">
        <v>27</v>
      </c>
      <c r="G1420">
        <v>24</v>
      </c>
    </row>
    <row r="1421" spans="1:7" x14ac:dyDescent="0.25">
      <c r="A1421" t="str">
        <f t="shared" si="22"/>
        <v>2014_rs_10_PIT_NYJ</v>
      </c>
      <c r="B1421">
        <v>2014</v>
      </c>
      <c r="C1421">
        <v>10</v>
      </c>
      <c r="D1421" t="s">
        <v>87</v>
      </c>
      <c r="E1421" t="s">
        <v>84</v>
      </c>
      <c r="F1421">
        <v>13</v>
      </c>
      <c r="G1421">
        <v>20</v>
      </c>
    </row>
    <row r="1422" spans="1:7" x14ac:dyDescent="0.25">
      <c r="A1422" t="str">
        <f t="shared" si="22"/>
        <v>2014_rs_10_ATL_TB</v>
      </c>
      <c r="B1422">
        <v>2014</v>
      </c>
      <c r="C1422">
        <v>10</v>
      </c>
      <c r="D1422" t="s">
        <v>20</v>
      </c>
      <c r="E1422" t="s">
        <v>92</v>
      </c>
      <c r="F1422">
        <v>27</v>
      </c>
      <c r="G1422">
        <v>17</v>
      </c>
    </row>
    <row r="1423" spans="1:7" x14ac:dyDescent="0.25">
      <c r="A1423" t="str">
        <f t="shared" si="22"/>
        <v>2014_rs_10_DEN_OAK</v>
      </c>
      <c r="B1423">
        <v>2014</v>
      </c>
      <c r="C1423">
        <v>10</v>
      </c>
      <c r="D1423" t="s">
        <v>72</v>
      </c>
      <c r="E1423" t="s">
        <v>85</v>
      </c>
      <c r="F1423">
        <v>41</v>
      </c>
      <c r="G1423">
        <v>17</v>
      </c>
    </row>
    <row r="1424" spans="1:7" x14ac:dyDescent="0.25">
      <c r="A1424" t="str">
        <f t="shared" si="22"/>
        <v>2014_rs_10_STL_ARI</v>
      </c>
      <c r="B1424">
        <v>2014</v>
      </c>
      <c r="C1424">
        <v>10</v>
      </c>
      <c r="D1424" t="s">
        <v>91</v>
      </c>
      <c r="E1424" t="s">
        <v>64</v>
      </c>
      <c r="F1424">
        <v>14</v>
      </c>
      <c r="G1424">
        <v>31</v>
      </c>
    </row>
    <row r="1425" spans="1:7" x14ac:dyDescent="0.25">
      <c r="A1425" t="str">
        <f t="shared" si="22"/>
        <v>2014_rs_10_NYG_SEA</v>
      </c>
      <c r="B1425">
        <v>2014</v>
      </c>
      <c r="C1425">
        <v>10</v>
      </c>
      <c r="D1425" t="s">
        <v>83</v>
      </c>
      <c r="E1425" t="s">
        <v>89</v>
      </c>
      <c r="F1425">
        <v>17</v>
      </c>
      <c r="G1425">
        <v>38</v>
      </c>
    </row>
    <row r="1426" spans="1:7" x14ac:dyDescent="0.25">
      <c r="A1426" t="str">
        <f t="shared" si="22"/>
        <v>2014_rs_10_CLE_CIN</v>
      </c>
      <c r="B1426">
        <v>2014</v>
      </c>
      <c r="C1426">
        <v>10</v>
      </c>
      <c r="D1426" t="s">
        <v>70</v>
      </c>
      <c r="E1426" t="s">
        <v>69</v>
      </c>
      <c r="F1426">
        <v>24</v>
      </c>
      <c r="G1426">
        <v>3</v>
      </c>
    </row>
    <row r="1427" spans="1:7" x14ac:dyDescent="0.25">
      <c r="A1427" t="str">
        <f t="shared" si="22"/>
        <v>2014_rs_10_CHI_GB</v>
      </c>
      <c r="B1427">
        <v>2014</v>
      </c>
      <c r="C1427">
        <v>10</v>
      </c>
      <c r="D1427" t="s">
        <v>68</v>
      </c>
      <c r="E1427" t="s">
        <v>74</v>
      </c>
      <c r="F1427">
        <v>14</v>
      </c>
      <c r="G1427">
        <v>55</v>
      </c>
    </row>
    <row r="1428" spans="1:7" x14ac:dyDescent="0.25">
      <c r="A1428" t="str">
        <f t="shared" si="22"/>
        <v>2014_rs_10_CAR_PHI</v>
      </c>
      <c r="B1428">
        <v>2014</v>
      </c>
      <c r="C1428">
        <v>10</v>
      </c>
      <c r="D1428" t="s">
        <v>67</v>
      </c>
      <c r="E1428" t="s">
        <v>86</v>
      </c>
      <c r="F1428">
        <v>21</v>
      </c>
      <c r="G1428">
        <v>45</v>
      </c>
    </row>
    <row r="1429" spans="1:7" x14ac:dyDescent="0.25">
      <c r="A1429" t="str">
        <f t="shared" si="22"/>
        <v>2014_rs_11_ATL_CAR</v>
      </c>
      <c r="B1429">
        <v>2014</v>
      </c>
      <c r="C1429">
        <v>11</v>
      </c>
      <c r="D1429" t="s">
        <v>20</v>
      </c>
      <c r="E1429" t="s">
        <v>67</v>
      </c>
      <c r="F1429">
        <v>19</v>
      </c>
      <c r="G1429">
        <v>17</v>
      </c>
    </row>
    <row r="1430" spans="1:7" x14ac:dyDescent="0.25">
      <c r="A1430" t="str">
        <f t="shared" si="22"/>
        <v>2014_rs_11_MIN_CHI</v>
      </c>
      <c r="B1430">
        <v>2014</v>
      </c>
      <c r="C1430">
        <v>11</v>
      </c>
      <c r="D1430" t="s">
        <v>80</v>
      </c>
      <c r="E1430" t="s">
        <v>68</v>
      </c>
      <c r="F1430">
        <v>13</v>
      </c>
      <c r="G1430">
        <v>21</v>
      </c>
    </row>
    <row r="1431" spans="1:7" x14ac:dyDescent="0.25">
      <c r="A1431" t="str">
        <f t="shared" si="22"/>
        <v>2014_rs_11_HOU_CLE</v>
      </c>
      <c r="B1431">
        <v>2014</v>
      </c>
      <c r="C1431">
        <v>11</v>
      </c>
      <c r="D1431" t="s">
        <v>75</v>
      </c>
      <c r="E1431" t="s">
        <v>70</v>
      </c>
      <c r="F1431">
        <v>23</v>
      </c>
      <c r="G1431">
        <v>7</v>
      </c>
    </row>
    <row r="1432" spans="1:7" x14ac:dyDescent="0.25">
      <c r="A1432" t="str">
        <f t="shared" si="22"/>
        <v>2014_rs_11_SEA_KC</v>
      </c>
      <c r="B1432">
        <v>2014</v>
      </c>
      <c r="C1432">
        <v>11</v>
      </c>
      <c r="D1432" t="s">
        <v>89</v>
      </c>
      <c r="E1432" t="s">
        <v>78</v>
      </c>
      <c r="F1432">
        <v>20</v>
      </c>
      <c r="G1432">
        <v>24</v>
      </c>
    </row>
    <row r="1433" spans="1:7" x14ac:dyDescent="0.25">
      <c r="A1433" t="str">
        <f t="shared" si="22"/>
        <v>2014_rs_11_CIN_NO</v>
      </c>
      <c r="B1433">
        <v>2014</v>
      </c>
      <c r="C1433">
        <v>11</v>
      </c>
      <c r="D1433" t="s">
        <v>69</v>
      </c>
      <c r="E1433" t="s">
        <v>82</v>
      </c>
      <c r="F1433">
        <v>27</v>
      </c>
      <c r="G1433">
        <v>10</v>
      </c>
    </row>
    <row r="1434" spans="1:7" x14ac:dyDescent="0.25">
      <c r="A1434" t="str">
        <f t="shared" si="22"/>
        <v>2014_rs_11_SF_NYG</v>
      </c>
      <c r="B1434">
        <v>2014</v>
      </c>
      <c r="C1434">
        <v>11</v>
      </c>
      <c r="D1434" t="s">
        <v>90</v>
      </c>
      <c r="E1434" t="s">
        <v>83</v>
      </c>
      <c r="F1434">
        <v>16</v>
      </c>
      <c r="G1434">
        <v>10</v>
      </c>
    </row>
    <row r="1435" spans="1:7" x14ac:dyDescent="0.25">
      <c r="A1435" t="str">
        <f t="shared" si="22"/>
        <v>2014_rs_11_DEN_STL</v>
      </c>
      <c r="B1435">
        <v>2014</v>
      </c>
      <c r="C1435">
        <v>11</v>
      </c>
      <c r="D1435" t="s">
        <v>72</v>
      </c>
      <c r="E1435" t="s">
        <v>91</v>
      </c>
      <c r="F1435">
        <v>7</v>
      </c>
      <c r="G1435">
        <v>22</v>
      </c>
    </row>
    <row r="1436" spans="1:7" x14ac:dyDescent="0.25">
      <c r="A1436" t="str">
        <f t="shared" si="22"/>
        <v>2014_rs_11_TB_WAS</v>
      </c>
      <c r="B1436">
        <v>2014</v>
      </c>
      <c r="C1436">
        <v>11</v>
      </c>
      <c r="D1436" t="s">
        <v>92</v>
      </c>
      <c r="E1436" t="s">
        <v>94</v>
      </c>
      <c r="F1436">
        <v>27</v>
      </c>
      <c r="G1436">
        <v>7</v>
      </c>
    </row>
    <row r="1437" spans="1:7" x14ac:dyDescent="0.25">
      <c r="A1437" t="str">
        <f t="shared" si="22"/>
        <v>2014_rs_11_OAK_SD</v>
      </c>
      <c r="B1437">
        <v>2014</v>
      </c>
      <c r="C1437">
        <v>11</v>
      </c>
      <c r="D1437" t="s">
        <v>85</v>
      </c>
      <c r="E1437" t="s">
        <v>88</v>
      </c>
      <c r="F1437">
        <v>6</v>
      </c>
      <c r="G1437">
        <v>13</v>
      </c>
    </row>
    <row r="1438" spans="1:7" x14ac:dyDescent="0.25">
      <c r="A1438" t="str">
        <f t="shared" si="22"/>
        <v>2014_rs_11_DET_ARI</v>
      </c>
      <c r="B1438">
        <v>2014</v>
      </c>
      <c r="C1438">
        <v>11</v>
      </c>
      <c r="D1438" t="s">
        <v>73</v>
      </c>
      <c r="E1438" t="s">
        <v>64</v>
      </c>
      <c r="F1438">
        <v>6</v>
      </c>
      <c r="G1438">
        <v>14</v>
      </c>
    </row>
    <row r="1439" spans="1:7" x14ac:dyDescent="0.25">
      <c r="A1439" t="str">
        <f t="shared" si="22"/>
        <v>2014_rs_11_PHI_GB</v>
      </c>
      <c r="B1439">
        <v>2014</v>
      </c>
      <c r="C1439">
        <v>11</v>
      </c>
      <c r="D1439" t="s">
        <v>86</v>
      </c>
      <c r="E1439" t="s">
        <v>74</v>
      </c>
      <c r="F1439">
        <v>20</v>
      </c>
      <c r="G1439">
        <v>53</v>
      </c>
    </row>
    <row r="1440" spans="1:7" x14ac:dyDescent="0.25">
      <c r="A1440" t="str">
        <f t="shared" si="22"/>
        <v>2014_rs_11_BUF_MIA</v>
      </c>
      <c r="B1440">
        <v>2014</v>
      </c>
      <c r="C1440">
        <v>11</v>
      </c>
      <c r="D1440" t="s">
        <v>66</v>
      </c>
      <c r="E1440" t="s">
        <v>79</v>
      </c>
      <c r="F1440">
        <v>9</v>
      </c>
      <c r="G1440">
        <v>22</v>
      </c>
    </row>
    <row r="1441" spans="1:7" x14ac:dyDescent="0.25">
      <c r="A1441" t="str">
        <f t="shared" si="22"/>
        <v>2014_rs_11_NE_IND</v>
      </c>
      <c r="B1441">
        <v>2014</v>
      </c>
      <c r="C1441">
        <v>11</v>
      </c>
      <c r="D1441" t="s">
        <v>81</v>
      </c>
      <c r="E1441" t="s">
        <v>76</v>
      </c>
      <c r="F1441">
        <v>42</v>
      </c>
      <c r="G1441">
        <v>20</v>
      </c>
    </row>
    <row r="1442" spans="1:7" x14ac:dyDescent="0.25">
      <c r="A1442" t="str">
        <f t="shared" si="22"/>
        <v>2014_rs_11_PIT_TEN</v>
      </c>
      <c r="B1442">
        <v>2014</v>
      </c>
      <c r="C1442">
        <v>11</v>
      </c>
      <c r="D1442" t="s">
        <v>87</v>
      </c>
      <c r="E1442" t="s">
        <v>93</v>
      </c>
      <c r="F1442">
        <v>27</v>
      </c>
      <c r="G1442">
        <v>24</v>
      </c>
    </row>
    <row r="1443" spans="1:7" x14ac:dyDescent="0.25">
      <c r="A1443" t="str">
        <f t="shared" si="22"/>
        <v>2014_rs_12_CLE_ATL</v>
      </c>
      <c r="B1443">
        <v>2014</v>
      </c>
      <c r="C1443">
        <v>12</v>
      </c>
      <c r="D1443" t="s">
        <v>70</v>
      </c>
      <c r="E1443" t="s">
        <v>20</v>
      </c>
      <c r="F1443">
        <v>26</v>
      </c>
      <c r="G1443">
        <v>24</v>
      </c>
    </row>
    <row r="1444" spans="1:7" x14ac:dyDescent="0.25">
      <c r="A1444" t="str">
        <f t="shared" si="22"/>
        <v>2014_rs_12_TB_CHI</v>
      </c>
      <c r="B1444">
        <v>2014</v>
      </c>
      <c r="C1444">
        <v>12</v>
      </c>
      <c r="D1444" t="s">
        <v>92</v>
      </c>
      <c r="E1444" t="s">
        <v>68</v>
      </c>
      <c r="F1444">
        <v>13</v>
      </c>
      <c r="G1444">
        <v>21</v>
      </c>
    </row>
    <row r="1445" spans="1:7" x14ac:dyDescent="0.25">
      <c r="A1445" t="str">
        <f t="shared" si="22"/>
        <v>2014_rs_12_CIN_HOU</v>
      </c>
      <c r="B1445">
        <v>2014</v>
      </c>
      <c r="C1445">
        <v>12</v>
      </c>
      <c r="D1445" t="s">
        <v>69</v>
      </c>
      <c r="E1445" t="s">
        <v>75</v>
      </c>
      <c r="F1445">
        <v>22</v>
      </c>
      <c r="G1445">
        <v>13</v>
      </c>
    </row>
    <row r="1446" spans="1:7" x14ac:dyDescent="0.25">
      <c r="A1446" t="str">
        <f t="shared" si="22"/>
        <v>2014_rs_12_JAX_IND</v>
      </c>
      <c r="B1446">
        <v>2014</v>
      </c>
      <c r="C1446">
        <v>12</v>
      </c>
      <c r="D1446" t="s">
        <v>77</v>
      </c>
      <c r="E1446" t="s">
        <v>76</v>
      </c>
      <c r="F1446">
        <v>3</v>
      </c>
      <c r="G1446">
        <v>23</v>
      </c>
    </row>
    <row r="1447" spans="1:7" x14ac:dyDescent="0.25">
      <c r="A1447" t="str">
        <f t="shared" si="22"/>
        <v>2014_rs_12_GB_MIN</v>
      </c>
      <c r="B1447">
        <v>2014</v>
      </c>
      <c r="C1447">
        <v>12</v>
      </c>
      <c r="D1447" t="s">
        <v>74</v>
      </c>
      <c r="E1447" t="s">
        <v>80</v>
      </c>
      <c r="F1447">
        <v>24</v>
      </c>
      <c r="G1447">
        <v>21</v>
      </c>
    </row>
    <row r="1448" spans="1:7" x14ac:dyDescent="0.25">
      <c r="A1448" t="str">
        <f t="shared" si="22"/>
        <v>2014_rs_12_DET_NE</v>
      </c>
      <c r="B1448">
        <v>2014</v>
      </c>
      <c r="C1448">
        <v>12</v>
      </c>
      <c r="D1448" t="s">
        <v>73</v>
      </c>
      <c r="E1448" t="s">
        <v>81</v>
      </c>
      <c r="F1448">
        <v>9</v>
      </c>
      <c r="G1448">
        <v>34</v>
      </c>
    </row>
    <row r="1449" spans="1:7" x14ac:dyDescent="0.25">
      <c r="A1449" t="str">
        <f t="shared" si="22"/>
        <v>2014_rs_12_TEN_PHI</v>
      </c>
      <c r="B1449">
        <v>2014</v>
      </c>
      <c r="C1449">
        <v>12</v>
      </c>
      <c r="D1449" t="s">
        <v>93</v>
      </c>
      <c r="E1449" t="s">
        <v>86</v>
      </c>
      <c r="F1449">
        <v>24</v>
      </c>
      <c r="G1449">
        <v>43</v>
      </c>
    </row>
    <row r="1450" spans="1:7" x14ac:dyDescent="0.25">
      <c r="A1450" t="str">
        <f t="shared" si="22"/>
        <v>2014_rs_12_STL_SD</v>
      </c>
      <c r="B1450">
        <v>2014</v>
      </c>
      <c r="C1450">
        <v>12</v>
      </c>
      <c r="D1450" t="s">
        <v>91</v>
      </c>
      <c r="E1450" t="s">
        <v>88</v>
      </c>
      <c r="F1450">
        <v>24</v>
      </c>
      <c r="G1450">
        <v>27</v>
      </c>
    </row>
    <row r="1451" spans="1:7" x14ac:dyDescent="0.25">
      <c r="A1451" t="str">
        <f t="shared" si="22"/>
        <v>2014_rs_12_ARI_SEA</v>
      </c>
      <c r="B1451">
        <v>2014</v>
      </c>
      <c r="C1451">
        <v>12</v>
      </c>
      <c r="D1451" t="s">
        <v>64</v>
      </c>
      <c r="E1451" t="s">
        <v>89</v>
      </c>
      <c r="F1451">
        <v>3</v>
      </c>
      <c r="G1451">
        <v>19</v>
      </c>
    </row>
    <row r="1452" spans="1:7" x14ac:dyDescent="0.25">
      <c r="A1452" t="str">
        <f t="shared" si="22"/>
        <v>2014_rs_12_MIA_DEN</v>
      </c>
      <c r="B1452">
        <v>2014</v>
      </c>
      <c r="C1452">
        <v>12</v>
      </c>
      <c r="D1452" t="s">
        <v>79</v>
      </c>
      <c r="E1452" t="s">
        <v>72</v>
      </c>
      <c r="F1452">
        <v>36</v>
      </c>
      <c r="G1452">
        <v>39</v>
      </c>
    </row>
    <row r="1453" spans="1:7" x14ac:dyDescent="0.25">
      <c r="A1453" t="str">
        <f t="shared" si="22"/>
        <v>2014_rs_12_WAS_SF</v>
      </c>
      <c r="B1453">
        <v>2014</v>
      </c>
      <c r="C1453">
        <v>12</v>
      </c>
      <c r="D1453" t="s">
        <v>94</v>
      </c>
      <c r="E1453" t="s">
        <v>90</v>
      </c>
      <c r="F1453">
        <v>13</v>
      </c>
      <c r="G1453">
        <v>17</v>
      </c>
    </row>
    <row r="1454" spans="1:7" x14ac:dyDescent="0.25">
      <c r="A1454" t="str">
        <f t="shared" si="22"/>
        <v>2014_rs_12_NYJ_BUF</v>
      </c>
      <c r="B1454">
        <v>2014</v>
      </c>
      <c r="C1454">
        <v>12</v>
      </c>
      <c r="D1454" t="s">
        <v>84</v>
      </c>
      <c r="E1454" t="s">
        <v>66</v>
      </c>
      <c r="F1454">
        <v>3</v>
      </c>
      <c r="G1454">
        <v>38</v>
      </c>
    </row>
    <row r="1455" spans="1:7" x14ac:dyDescent="0.25">
      <c r="A1455" t="str">
        <f t="shared" si="22"/>
        <v>2014_rs_12_KC_OAK</v>
      </c>
      <c r="B1455">
        <v>2014</v>
      </c>
      <c r="C1455">
        <v>12</v>
      </c>
      <c r="D1455" t="s">
        <v>78</v>
      </c>
      <c r="E1455" t="s">
        <v>85</v>
      </c>
      <c r="F1455">
        <v>20</v>
      </c>
      <c r="G1455">
        <v>24</v>
      </c>
    </row>
    <row r="1456" spans="1:7" x14ac:dyDescent="0.25">
      <c r="A1456" t="str">
        <f t="shared" si="22"/>
        <v>2014_rs_12_BAL_NO</v>
      </c>
      <c r="B1456">
        <v>2014</v>
      </c>
      <c r="C1456">
        <v>12</v>
      </c>
      <c r="D1456" t="s">
        <v>65</v>
      </c>
      <c r="E1456" t="s">
        <v>82</v>
      </c>
      <c r="F1456">
        <v>34</v>
      </c>
      <c r="G1456">
        <v>27</v>
      </c>
    </row>
    <row r="1457" spans="1:7" x14ac:dyDescent="0.25">
      <c r="A1457" t="str">
        <f t="shared" si="22"/>
        <v>2014_rs_12_DAL_NYG</v>
      </c>
      <c r="B1457">
        <v>2014</v>
      </c>
      <c r="C1457">
        <v>12</v>
      </c>
      <c r="D1457" t="s">
        <v>71</v>
      </c>
      <c r="E1457" t="s">
        <v>83</v>
      </c>
      <c r="F1457">
        <v>31</v>
      </c>
      <c r="G1457">
        <v>28</v>
      </c>
    </row>
    <row r="1458" spans="1:7" x14ac:dyDescent="0.25">
      <c r="A1458" t="str">
        <f t="shared" si="22"/>
        <v>2014_rs_13_SD_BAL</v>
      </c>
      <c r="B1458">
        <v>2014</v>
      </c>
      <c r="C1458">
        <v>13</v>
      </c>
      <c r="D1458" t="s">
        <v>88</v>
      </c>
      <c r="E1458" t="s">
        <v>65</v>
      </c>
      <c r="F1458">
        <v>34</v>
      </c>
      <c r="G1458">
        <v>33</v>
      </c>
    </row>
    <row r="1459" spans="1:7" x14ac:dyDescent="0.25">
      <c r="A1459" t="str">
        <f t="shared" si="22"/>
        <v>2014_rs_13_CLE_BUF</v>
      </c>
      <c r="B1459">
        <v>2014</v>
      </c>
      <c r="C1459">
        <v>13</v>
      </c>
      <c r="D1459" t="s">
        <v>70</v>
      </c>
      <c r="E1459" t="s">
        <v>66</v>
      </c>
      <c r="F1459">
        <v>10</v>
      </c>
      <c r="G1459">
        <v>26</v>
      </c>
    </row>
    <row r="1460" spans="1:7" x14ac:dyDescent="0.25">
      <c r="A1460" t="str">
        <f t="shared" si="22"/>
        <v>2014_rs_13_TEN_HOU</v>
      </c>
      <c r="B1460">
        <v>2014</v>
      </c>
      <c r="C1460">
        <v>13</v>
      </c>
      <c r="D1460" t="s">
        <v>93</v>
      </c>
      <c r="E1460" t="s">
        <v>75</v>
      </c>
      <c r="F1460">
        <v>21</v>
      </c>
      <c r="G1460">
        <v>45</v>
      </c>
    </row>
    <row r="1461" spans="1:7" x14ac:dyDescent="0.25">
      <c r="A1461" t="str">
        <f t="shared" si="22"/>
        <v>2014_rs_13_WAS_IND</v>
      </c>
      <c r="B1461">
        <v>2014</v>
      </c>
      <c r="C1461">
        <v>13</v>
      </c>
      <c r="D1461" t="s">
        <v>94</v>
      </c>
      <c r="E1461" t="s">
        <v>76</v>
      </c>
      <c r="F1461">
        <v>27</v>
      </c>
      <c r="G1461">
        <v>49</v>
      </c>
    </row>
    <row r="1462" spans="1:7" x14ac:dyDescent="0.25">
      <c r="A1462" t="str">
        <f t="shared" si="22"/>
        <v>2014_rs_13_NYG_JAX</v>
      </c>
      <c r="B1462">
        <v>2014</v>
      </c>
      <c r="C1462">
        <v>13</v>
      </c>
      <c r="D1462" t="s">
        <v>83</v>
      </c>
      <c r="E1462" t="s">
        <v>77</v>
      </c>
      <c r="F1462">
        <v>24</v>
      </c>
      <c r="G1462">
        <v>25</v>
      </c>
    </row>
    <row r="1463" spans="1:7" x14ac:dyDescent="0.25">
      <c r="A1463" t="str">
        <f t="shared" si="22"/>
        <v>2014_rs_13_CAR_MIN</v>
      </c>
      <c r="B1463">
        <v>2014</v>
      </c>
      <c r="C1463">
        <v>13</v>
      </c>
      <c r="D1463" t="s">
        <v>67</v>
      </c>
      <c r="E1463" t="s">
        <v>80</v>
      </c>
      <c r="F1463">
        <v>13</v>
      </c>
      <c r="G1463">
        <v>31</v>
      </c>
    </row>
    <row r="1464" spans="1:7" x14ac:dyDescent="0.25">
      <c r="A1464" t="str">
        <f t="shared" si="22"/>
        <v>2014_rs_13_NO_PIT</v>
      </c>
      <c r="B1464">
        <v>2014</v>
      </c>
      <c r="C1464">
        <v>13</v>
      </c>
      <c r="D1464" t="s">
        <v>82</v>
      </c>
      <c r="E1464" t="s">
        <v>87</v>
      </c>
      <c r="F1464">
        <v>35</v>
      </c>
      <c r="G1464">
        <v>32</v>
      </c>
    </row>
    <row r="1465" spans="1:7" x14ac:dyDescent="0.25">
      <c r="A1465" t="str">
        <f t="shared" si="22"/>
        <v>2014_rs_13_OAK_STL</v>
      </c>
      <c r="B1465">
        <v>2014</v>
      </c>
      <c r="C1465">
        <v>13</v>
      </c>
      <c r="D1465" t="s">
        <v>85</v>
      </c>
      <c r="E1465" t="s">
        <v>91</v>
      </c>
      <c r="F1465">
        <v>0</v>
      </c>
      <c r="G1465">
        <v>52</v>
      </c>
    </row>
    <row r="1466" spans="1:7" x14ac:dyDescent="0.25">
      <c r="A1466" t="str">
        <f t="shared" si="22"/>
        <v>2014_rs_13_CIN_TB</v>
      </c>
      <c r="B1466">
        <v>2014</v>
      </c>
      <c r="C1466">
        <v>13</v>
      </c>
      <c r="D1466" t="s">
        <v>69</v>
      </c>
      <c r="E1466" t="s">
        <v>92</v>
      </c>
      <c r="F1466">
        <v>14</v>
      </c>
      <c r="G1466">
        <v>13</v>
      </c>
    </row>
    <row r="1467" spans="1:7" x14ac:dyDescent="0.25">
      <c r="A1467" t="str">
        <f t="shared" si="22"/>
        <v>2014_rs_13_ARI_ATL</v>
      </c>
      <c r="B1467">
        <v>2014</v>
      </c>
      <c r="C1467">
        <v>13</v>
      </c>
      <c r="D1467" t="s">
        <v>64</v>
      </c>
      <c r="E1467" t="s">
        <v>20</v>
      </c>
      <c r="F1467">
        <v>18</v>
      </c>
      <c r="G1467">
        <v>29</v>
      </c>
    </row>
    <row r="1468" spans="1:7" x14ac:dyDescent="0.25">
      <c r="A1468" t="str">
        <f t="shared" si="22"/>
        <v>2014_rs_13_NE_GB</v>
      </c>
      <c r="B1468">
        <v>2014</v>
      </c>
      <c r="C1468">
        <v>13</v>
      </c>
      <c r="D1468" t="s">
        <v>81</v>
      </c>
      <c r="E1468" t="s">
        <v>74</v>
      </c>
      <c r="F1468">
        <v>21</v>
      </c>
      <c r="G1468">
        <v>26</v>
      </c>
    </row>
    <row r="1469" spans="1:7" x14ac:dyDescent="0.25">
      <c r="A1469" t="str">
        <f t="shared" si="22"/>
        <v>2014_rs_13_PHI_DAL</v>
      </c>
      <c r="B1469">
        <v>2014</v>
      </c>
      <c r="C1469">
        <v>13</v>
      </c>
      <c r="D1469" t="s">
        <v>86</v>
      </c>
      <c r="E1469" t="s">
        <v>71</v>
      </c>
      <c r="F1469">
        <v>33</v>
      </c>
      <c r="G1469">
        <v>10</v>
      </c>
    </row>
    <row r="1470" spans="1:7" x14ac:dyDescent="0.25">
      <c r="A1470" t="str">
        <f t="shared" si="22"/>
        <v>2014_rs_13_DEN_KC</v>
      </c>
      <c r="B1470">
        <v>2014</v>
      </c>
      <c r="C1470">
        <v>13</v>
      </c>
      <c r="D1470" t="s">
        <v>72</v>
      </c>
      <c r="E1470" t="s">
        <v>78</v>
      </c>
      <c r="F1470">
        <v>29</v>
      </c>
      <c r="G1470">
        <v>16</v>
      </c>
    </row>
    <row r="1471" spans="1:7" x14ac:dyDescent="0.25">
      <c r="A1471" t="str">
        <f t="shared" si="22"/>
        <v>2014_rs_13_MIA_NYJ</v>
      </c>
      <c r="B1471">
        <v>2014</v>
      </c>
      <c r="C1471">
        <v>13</v>
      </c>
      <c r="D1471" t="s">
        <v>79</v>
      </c>
      <c r="E1471" t="s">
        <v>84</v>
      </c>
      <c r="F1471">
        <v>16</v>
      </c>
      <c r="G1471">
        <v>13</v>
      </c>
    </row>
    <row r="1472" spans="1:7" x14ac:dyDescent="0.25">
      <c r="A1472" t="str">
        <f t="shared" si="22"/>
        <v>2014_rs_13_SEA_SF</v>
      </c>
      <c r="B1472">
        <v>2014</v>
      </c>
      <c r="C1472">
        <v>13</v>
      </c>
      <c r="D1472" t="s">
        <v>89</v>
      </c>
      <c r="E1472" t="s">
        <v>90</v>
      </c>
      <c r="F1472">
        <v>19</v>
      </c>
      <c r="G1472">
        <v>3</v>
      </c>
    </row>
    <row r="1473" spans="1:7" x14ac:dyDescent="0.25">
      <c r="A1473" t="str">
        <f t="shared" si="22"/>
        <v>2014_rs_13_CHI_DET</v>
      </c>
      <c r="B1473">
        <v>2014</v>
      </c>
      <c r="C1473">
        <v>13</v>
      </c>
      <c r="D1473" t="s">
        <v>68</v>
      </c>
      <c r="E1473" t="s">
        <v>73</v>
      </c>
      <c r="F1473">
        <v>17</v>
      </c>
      <c r="G1473">
        <v>34</v>
      </c>
    </row>
    <row r="1474" spans="1:7" x14ac:dyDescent="0.25">
      <c r="A1474" t="str">
        <f t="shared" ref="A1474:A1537" si="23">CONCATENATE(B1474,"_rs_",C1474,"_",D1474,"_",E1474)</f>
        <v>2014_rs_14_PIT_CIN</v>
      </c>
      <c r="B1474">
        <v>2014</v>
      </c>
      <c r="C1474">
        <v>14</v>
      </c>
      <c r="D1474" t="s">
        <v>87</v>
      </c>
      <c r="E1474" t="s">
        <v>69</v>
      </c>
      <c r="F1474">
        <v>42</v>
      </c>
      <c r="G1474">
        <v>21</v>
      </c>
    </row>
    <row r="1475" spans="1:7" x14ac:dyDescent="0.25">
      <c r="A1475" t="str">
        <f t="shared" si="23"/>
        <v>2014_rs_14_IND_CLE</v>
      </c>
      <c r="B1475">
        <v>2014</v>
      </c>
      <c r="C1475">
        <v>14</v>
      </c>
      <c r="D1475" t="s">
        <v>76</v>
      </c>
      <c r="E1475" t="s">
        <v>70</v>
      </c>
      <c r="F1475">
        <v>25</v>
      </c>
      <c r="G1475">
        <v>24</v>
      </c>
    </row>
    <row r="1476" spans="1:7" x14ac:dyDescent="0.25">
      <c r="A1476" t="str">
        <f t="shared" si="23"/>
        <v>2014_rs_14_TB_DET</v>
      </c>
      <c r="B1476">
        <v>2014</v>
      </c>
      <c r="C1476">
        <v>14</v>
      </c>
      <c r="D1476" t="s">
        <v>92</v>
      </c>
      <c r="E1476" t="s">
        <v>73</v>
      </c>
      <c r="F1476">
        <v>17</v>
      </c>
      <c r="G1476">
        <v>34</v>
      </c>
    </row>
    <row r="1477" spans="1:7" x14ac:dyDescent="0.25">
      <c r="A1477" t="str">
        <f t="shared" si="23"/>
        <v>2014_rs_14_HOU_JAX</v>
      </c>
      <c r="B1477">
        <v>2014</v>
      </c>
      <c r="C1477">
        <v>14</v>
      </c>
      <c r="D1477" t="s">
        <v>75</v>
      </c>
      <c r="E1477" t="s">
        <v>77</v>
      </c>
      <c r="F1477">
        <v>27</v>
      </c>
      <c r="G1477">
        <v>13</v>
      </c>
    </row>
    <row r="1478" spans="1:7" x14ac:dyDescent="0.25">
      <c r="A1478" t="str">
        <f t="shared" si="23"/>
        <v>2014_rs_14_BAL_MIA</v>
      </c>
      <c r="B1478">
        <v>2014</v>
      </c>
      <c r="C1478">
        <v>14</v>
      </c>
      <c r="D1478" t="s">
        <v>65</v>
      </c>
      <c r="E1478" t="s">
        <v>79</v>
      </c>
      <c r="F1478">
        <v>28</v>
      </c>
      <c r="G1478">
        <v>13</v>
      </c>
    </row>
    <row r="1479" spans="1:7" x14ac:dyDescent="0.25">
      <c r="A1479" t="str">
        <f t="shared" si="23"/>
        <v>2014_rs_14_NYJ_MIN</v>
      </c>
      <c r="B1479">
        <v>2014</v>
      </c>
      <c r="C1479">
        <v>14</v>
      </c>
      <c r="D1479" t="s">
        <v>84</v>
      </c>
      <c r="E1479" t="s">
        <v>80</v>
      </c>
      <c r="F1479">
        <v>24</v>
      </c>
      <c r="G1479">
        <v>30</v>
      </c>
    </row>
    <row r="1480" spans="1:7" x14ac:dyDescent="0.25">
      <c r="A1480" t="str">
        <f t="shared" si="23"/>
        <v>2014_rs_14_CAR_NO</v>
      </c>
      <c r="B1480">
        <v>2014</v>
      </c>
      <c r="C1480">
        <v>14</v>
      </c>
      <c r="D1480" t="s">
        <v>67</v>
      </c>
      <c r="E1480" t="s">
        <v>82</v>
      </c>
      <c r="F1480">
        <v>41</v>
      </c>
      <c r="G1480">
        <v>10</v>
      </c>
    </row>
    <row r="1481" spans="1:7" x14ac:dyDescent="0.25">
      <c r="A1481" t="str">
        <f t="shared" si="23"/>
        <v>2014_rs_14_NYG_TEN</v>
      </c>
      <c r="B1481">
        <v>2014</v>
      </c>
      <c r="C1481">
        <v>14</v>
      </c>
      <c r="D1481" t="s">
        <v>83</v>
      </c>
      <c r="E1481" t="s">
        <v>93</v>
      </c>
      <c r="F1481">
        <v>36</v>
      </c>
      <c r="G1481">
        <v>7</v>
      </c>
    </row>
    <row r="1482" spans="1:7" x14ac:dyDescent="0.25">
      <c r="A1482" t="str">
        <f t="shared" si="23"/>
        <v>2014_rs_14_STL_WAS</v>
      </c>
      <c r="B1482">
        <v>2014</v>
      </c>
      <c r="C1482">
        <v>14</v>
      </c>
      <c r="D1482" t="s">
        <v>91</v>
      </c>
      <c r="E1482" t="s">
        <v>94</v>
      </c>
      <c r="F1482">
        <v>24</v>
      </c>
      <c r="G1482">
        <v>0</v>
      </c>
    </row>
    <row r="1483" spans="1:7" x14ac:dyDescent="0.25">
      <c r="A1483" t="str">
        <f t="shared" si="23"/>
        <v>2014_rs_14_KC_ARI</v>
      </c>
      <c r="B1483">
        <v>2014</v>
      </c>
      <c r="C1483">
        <v>14</v>
      </c>
      <c r="D1483" t="s">
        <v>78</v>
      </c>
      <c r="E1483" t="s">
        <v>64</v>
      </c>
      <c r="F1483">
        <v>14</v>
      </c>
      <c r="G1483">
        <v>17</v>
      </c>
    </row>
    <row r="1484" spans="1:7" x14ac:dyDescent="0.25">
      <c r="A1484" t="str">
        <f t="shared" si="23"/>
        <v>2014_rs_14_BUF_DEN</v>
      </c>
      <c r="B1484">
        <v>2014</v>
      </c>
      <c r="C1484">
        <v>14</v>
      </c>
      <c r="D1484" t="s">
        <v>66</v>
      </c>
      <c r="E1484" t="s">
        <v>72</v>
      </c>
      <c r="F1484">
        <v>17</v>
      </c>
      <c r="G1484">
        <v>24</v>
      </c>
    </row>
    <row r="1485" spans="1:7" x14ac:dyDescent="0.25">
      <c r="A1485" t="str">
        <f t="shared" si="23"/>
        <v>2014_rs_14_SF_OAK</v>
      </c>
      <c r="B1485">
        <v>2014</v>
      </c>
      <c r="C1485">
        <v>14</v>
      </c>
      <c r="D1485" t="s">
        <v>90</v>
      </c>
      <c r="E1485" t="s">
        <v>85</v>
      </c>
      <c r="F1485">
        <v>13</v>
      </c>
      <c r="G1485">
        <v>24</v>
      </c>
    </row>
    <row r="1486" spans="1:7" x14ac:dyDescent="0.25">
      <c r="A1486" t="str">
        <f t="shared" si="23"/>
        <v>2014_rs_14_SEA_PHI</v>
      </c>
      <c r="B1486">
        <v>2014</v>
      </c>
      <c r="C1486">
        <v>14</v>
      </c>
      <c r="D1486" t="s">
        <v>89</v>
      </c>
      <c r="E1486" t="s">
        <v>86</v>
      </c>
      <c r="F1486">
        <v>24</v>
      </c>
      <c r="G1486">
        <v>14</v>
      </c>
    </row>
    <row r="1487" spans="1:7" x14ac:dyDescent="0.25">
      <c r="A1487" t="str">
        <f t="shared" si="23"/>
        <v>2014_rs_14_DAL_CHI</v>
      </c>
      <c r="B1487">
        <v>2014</v>
      </c>
      <c r="C1487">
        <v>14</v>
      </c>
      <c r="D1487" t="s">
        <v>71</v>
      </c>
      <c r="E1487" t="s">
        <v>68</v>
      </c>
      <c r="F1487">
        <v>41</v>
      </c>
      <c r="G1487">
        <v>28</v>
      </c>
    </row>
    <row r="1488" spans="1:7" x14ac:dyDescent="0.25">
      <c r="A1488" t="str">
        <f t="shared" si="23"/>
        <v>2014_rs_14_ATL_GB</v>
      </c>
      <c r="B1488">
        <v>2014</v>
      </c>
      <c r="C1488">
        <v>14</v>
      </c>
      <c r="D1488" t="s">
        <v>20</v>
      </c>
      <c r="E1488" t="s">
        <v>74</v>
      </c>
      <c r="F1488">
        <v>37</v>
      </c>
      <c r="G1488">
        <v>43</v>
      </c>
    </row>
    <row r="1489" spans="1:7" x14ac:dyDescent="0.25">
      <c r="A1489" t="str">
        <f t="shared" si="23"/>
        <v>2014_rs_14_NE_SD</v>
      </c>
      <c r="B1489">
        <v>2014</v>
      </c>
      <c r="C1489">
        <v>14</v>
      </c>
      <c r="D1489" t="s">
        <v>81</v>
      </c>
      <c r="E1489" t="s">
        <v>88</v>
      </c>
      <c r="F1489">
        <v>23</v>
      </c>
      <c r="G1489">
        <v>14</v>
      </c>
    </row>
    <row r="1490" spans="1:7" x14ac:dyDescent="0.25">
      <c r="A1490" t="str">
        <f t="shared" si="23"/>
        <v>2014_rs_15_PIT_ATL</v>
      </c>
      <c r="B1490">
        <v>2014</v>
      </c>
      <c r="C1490">
        <v>15</v>
      </c>
      <c r="D1490" t="s">
        <v>87</v>
      </c>
      <c r="E1490" t="s">
        <v>20</v>
      </c>
      <c r="F1490">
        <v>27</v>
      </c>
      <c r="G1490">
        <v>20</v>
      </c>
    </row>
    <row r="1491" spans="1:7" x14ac:dyDescent="0.25">
      <c r="A1491" t="str">
        <f t="shared" si="23"/>
        <v>2014_rs_15_JAX_BAL</v>
      </c>
      <c r="B1491">
        <v>2014</v>
      </c>
      <c r="C1491">
        <v>15</v>
      </c>
      <c r="D1491" t="s">
        <v>77</v>
      </c>
      <c r="E1491" t="s">
        <v>65</v>
      </c>
      <c r="F1491">
        <v>12</v>
      </c>
      <c r="G1491">
        <v>20</v>
      </c>
    </row>
    <row r="1492" spans="1:7" x14ac:dyDescent="0.25">
      <c r="A1492" t="str">
        <f t="shared" si="23"/>
        <v>2014_rs_15_GB_BUF</v>
      </c>
      <c r="B1492">
        <v>2014</v>
      </c>
      <c r="C1492">
        <v>15</v>
      </c>
      <c r="D1492" t="s">
        <v>74</v>
      </c>
      <c r="E1492" t="s">
        <v>66</v>
      </c>
      <c r="F1492">
        <v>13</v>
      </c>
      <c r="G1492">
        <v>21</v>
      </c>
    </row>
    <row r="1493" spans="1:7" x14ac:dyDescent="0.25">
      <c r="A1493" t="str">
        <f t="shared" si="23"/>
        <v>2014_rs_15_TB_CAR</v>
      </c>
      <c r="B1493">
        <v>2014</v>
      </c>
      <c r="C1493">
        <v>15</v>
      </c>
      <c r="D1493" t="s">
        <v>92</v>
      </c>
      <c r="E1493" t="s">
        <v>67</v>
      </c>
      <c r="F1493">
        <v>17</v>
      </c>
      <c r="G1493">
        <v>19</v>
      </c>
    </row>
    <row r="1494" spans="1:7" x14ac:dyDescent="0.25">
      <c r="A1494" t="str">
        <f t="shared" si="23"/>
        <v>2014_rs_15_CIN_CLE</v>
      </c>
      <c r="B1494">
        <v>2014</v>
      </c>
      <c r="C1494">
        <v>15</v>
      </c>
      <c r="D1494" t="s">
        <v>69</v>
      </c>
      <c r="E1494" t="s">
        <v>70</v>
      </c>
      <c r="F1494">
        <v>30</v>
      </c>
      <c r="G1494">
        <v>0</v>
      </c>
    </row>
    <row r="1495" spans="1:7" x14ac:dyDescent="0.25">
      <c r="A1495" t="str">
        <f t="shared" si="23"/>
        <v>2014_rs_15_MIN_DET</v>
      </c>
      <c r="B1495">
        <v>2014</v>
      </c>
      <c r="C1495">
        <v>15</v>
      </c>
      <c r="D1495" t="s">
        <v>80</v>
      </c>
      <c r="E1495" t="s">
        <v>73</v>
      </c>
      <c r="F1495">
        <v>14</v>
      </c>
      <c r="G1495">
        <v>16</v>
      </c>
    </row>
    <row r="1496" spans="1:7" x14ac:dyDescent="0.25">
      <c r="A1496" t="str">
        <f t="shared" si="23"/>
        <v>2014_rs_15_HOU_IND</v>
      </c>
      <c r="B1496">
        <v>2014</v>
      </c>
      <c r="C1496">
        <v>15</v>
      </c>
      <c r="D1496" t="s">
        <v>75</v>
      </c>
      <c r="E1496" t="s">
        <v>76</v>
      </c>
      <c r="F1496">
        <v>10</v>
      </c>
      <c r="G1496">
        <v>17</v>
      </c>
    </row>
    <row r="1497" spans="1:7" x14ac:dyDescent="0.25">
      <c r="A1497" t="str">
        <f t="shared" si="23"/>
        <v>2014_rs_15_OAK_KC</v>
      </c>
      <c r="B1497">
        <v>2014</v>
      </c>
      <c r="C1497">
        <v>15</v>
      </c>
      <c r="D1497" t="s">
        <v>85</v>
      </c>
      <c r="E1497" t="s">
        <v>78</v>
      </c>
      <c r="F1497">
        <v>13</v>
      </c>
      <c r="G1497">
        <v>31</v>
      </c>
    </row>
    <row r="1498" spans="1:7" x14ac:dyDescent="0.25">
      <c r="A1498" t="str">
        <f t="shared" si="23"/>
        <v>2014_rs_15_MIA_NE</v>
      </c>
      <c r="B1498">
        <v>2014</v>
      </c>
      <c r="C1498">
        <v>15</v>
      </c>
      <c r="D1498" t="s">
        <v>79</v>
      </c>
      <c r="E1498" t="s">
        <v>81</v>
      </c>
      <c r="F1498">
        <v>13</v>
      </c>
      <c r="G1498">
        <v>41</v>
      </c>
    </row>
    <row r="1499" spans="1:7" x14ac:dyDescent="0.25">
      <c r="A1499" t="str">
        <f t="shared" si="23"/>
        <v>2014_rs_15_WAS_NYG</v>
      </c>
      <c r="B1499">
        <v>2014</v>
      </c>
      <c r="C1499">
        <v>15</v>
      </c>
      <c r="D1499" t="s">
        <v>94</v>
      </c>
      <c r="E1499" t="s">
        <v>83</v>
      </c>
      <c r="F1499">
        <v>13</v>
      </c>
      <c r="G1499">
        <v>24</v>
      </c>
    </row>
    <row r="1500" spans="1:7" x14ac:dyDescent="0.25">
      <c r="A1500" t="str">
        <f t="shared" si="23"/>
        <v>2014_rs_15_DEN_SD</v>
      </c>
      <c r="B1500">
        <v>2014</v>
      </c>
      <c r="C1500">
        <v>15</v>
      </c>
      <c r="D1500" t="s">
        <v>72</v>
      </c>
      <c r="E1500" t="s">
        <v>88</v>
      </c>
      <c r="F1500">
        <v>22</v>
      </c>
      <c r="G1500">
        <v>10</v>
      </c>
    </row>
    <row r="1501" spans="1:7" x14ac:dyDescent="0.25">
      <c r="A1501" t="str">
        <f t="shared" si="23"/>
        <v>2014_rs_15_NYJ_TEN</v>
      </c>
      <c r="B1501">
        <v>2014</v>
      </c>
      <c r="C1501">
        <v>15</v>
      </c>
      <c r="D1501" t="s">
        <v>84</v>
      </c>
      <c r="E1501" t="s">
        <v>93</v>
      </c>
      <c r="F1501">
        <v>16</v>
      </c>
      <c r="G1501">
        <v>11</v>
      </c>
    </row>
    <row r="1502" spans="1:7" x14ac:dyDescent="0.25">
      <c r="A1502" t="str">
        <f t="shared" si="23"/>
        <v>2014_rs_15_SF_SEA</v>
      </c>
      <c r="B1502">
        <v>2014</v>
      </c>
      <c r="C1502">
        <v>15</v>
      </c>
      <c r="D1502" t="s">
        <v>90</v>
      </c>
      <c r="E1502" t="s">
        <v>89</v>
      </c>
      <c r="F1502">
        <v>7</v>
      </c>
      <c r="G1502">
        <v>17</v>
      </c>
    </row>
    <row r="1503" spans="1:7" x14ac:dyDescent="0.25">
      <c r="A1503" t="str">
        <f t="shared" si="23"/>
        <v>2014_rs_15_ARI_STL</v>
      </c>
      <c r="B1503">
        <v>2014</v>
      </c>
      <c r="C1503">
        <v>15</v>
      </c>
      <c r="D1503" t="s">
        <v>64</v>
      </c>
      <c r="E1503" t="s">
        <v>91</v>
      </c>
      <c r="F1503">
        <v>12</v>
      </c>
      <c r="G1503">
        <v>6</v>
      </c>
    </row>
    <row r="1504" spans="1:7" x14ac:dyDescent="0.25">
      <c r="A1504" t="str">
        <f t="shared" si="23"/>
        <v>2014_rs_15_NO_CHI</v>
      </c>
      <c r="B1504">
        <v>2014</v>
      </c>
      <c r="C1504">
        <v>15</v>
      </c>
      <c r="D1504" t="s">
        <v>82</v>
      </c>
      <c r="E1504" t="s">
        <v>68</v>
      </c>
      <c r="F1504">
        <v>31</v>
      </c>
      <c r="G1504">
        <v>15</v>
      </c>
    </row>
    <row r="1505" spans="1:7" x14ac:dyDescent="0.25">
      <c r="A1505" t="str">
        <f t="shared" si="23"/>
        <v>2014_rs_15_DAL_PHI</v>
      </c>
      <c r="B1505">
        <v>2014</v>
      </c>
      <c r="C1505">
        <v>15</v>
      </c>
      <c r="D1505" t="s">
        <v>71</v>
      </c>
      <c r="E1505" t="s">
        <v>86</v>
      </c>
      <c r="F1505">
        <v>38</v>
      </c>
      <c r="G1505">
        <v>27</v>
      </c>
    </row>
    <row r="1506" spans="1:7" x14ac:dyDescent="0.25">
      <c r="A1506" t="str">
        <f t="shared" si="23"/>
        <v>2014_rs_16_CLE_CAR</v>
      </c>
      <c r="B1506">
        <v>2014</v>
      </c>
      <c r="C1506">
        <v>16</v>
      </c>
      <c r="D1506" t="s">
        <v>70</v>
      </c>
      <c r="E1506" t="s">
        <v>67</v>
      </c>
      <c r="F1506">
        <v>13</v>
      </c>
      <c r="G1506">
        <v>17</v>
      </c>
    </row>
    <row r="1507" spans="1:7" x14ac:dyDescent="0.25">
      <c r="A1507" t="str">
        <f t="shared" si="23"/>
        <v>2014_rs_16_DET_CHI</v>
      </c>
      <c r="B1507">
        <v>2014</v>
      </c>
      <c r="C1507">
        <v>16</v>
      </c>
      <c r="D1507" t="s">
        <v>73</v>
      </c>
      <c r="E1507" t="s">
        <v>68</v>
      </c>
      <c r="F1507">
        <v>20</v>
      </c>
      <c r="G1507">
        <v>14</v>
      </c>
    </row>
    <row r="1508" spans="1:7" x14ac:dyDescent="0.25">
      <c r="A1508" t="str">
        <f t="shared" si="23"/>
        <v>2014_rs_16_BAL_HOU</v>
      </c>
      <c r="B1508">
        <v>2014</v>
      </c>
      <c r="C1508">
        <v>16</v>
      </c>
      <c r="D1508" t="s">
        <v>65</v>
      </c>
      <c r="E1508" t="s">
        <v>75</v>
      </c>
      <c r="F1508">
        <v>13</v>
      </c>
      <c r="G1508">
        <v>25</v>
      </c>
    </row>
    <row r="1509" spans="1:7" x14ac:dyDescent="0.25">
      <c r="A1509" t="str">
        <f t="shared" si="23"/>
        <v>2014_rs_16_MIN_MIA</v>
      </c>
      <c r="B1509">
        <v>2014</v>
      </c>
      <c r="C1509">
        <v>16</v>
      </c>
      <c r="D1509" t="s">
        <v>80</v>
      </c>
      <c r="E1509" t="s">
        <v>79</v>
      </c>
      <c r="F1509">
        <v>35</v>
      </c>
      <c r="G1509">
        <v>37</v>
      </c>
    </row>
    <row r="1510" spans="1:7" x14ac:dyDescent="0.25">
      <c r="A1510" t="str">
        <f t="shared" si="23"/>
        <v>2014_rs_16_ATL_NO</v>
      </c>
      <c r="B1510">
        <v>2014</v>
      </c>
      <c r="C1510">
        <v>16</v>
      </c>
      <c r="D1510" t="s">
        <v>20</v>
      </c>
      <c r="E1510" t="s">
        <v>82</v>
      </c>
      <c r="F1510">
        <v>30</v>
      </c>
      <c r="G1510">
        <v>14</v>
      </c>
    </row>
    <row r="1511" spans="1:7" x14ac:dyDescent="0.25">
      <c r="A1511" t="str">
        <f t="shared" si="23"/>
        <v>2014_rs_16_NE_NYJ</v>
      </c>
      <c r="B1511">
        <v>2014</v>
      </c>
      <c r="C1511">
        <v>16</v>
      </c>
      <c r="D1511" t="s">
        <v>81</v>
      </c>
      <c r="E1511" t="s">
        <v>84</v>
      </c>
      <c r="F1511">
        <v>17</v>
      </c>
      <c r="G1511">
        <v>16</v>
      </c>
    </row>
    <row r="1512" spans="1:7" x14ac:dyDescent="0.25">
      <c r="A1512" t="str">
        <f t="shared" si="23"/>
        <v>2014_rs_16_KC_PIT</v>
      </c>
      <c r="B1512">
        <v>2014</v>
      </c>
      <c r="C1512">
        <v>16</v>
      </c>
      <c r="D1512" t="s">
        <v>78</v>
      </c>
      <c r="E1512" t="s">
        <v>87</v>
      </c>
      <c r="F1512">
        <v>12</v>
      </c>
      <c r="G1512">
        <v>20</v>
      </c>
    </row>
    <row r="1513" spans="1:7" x14ac:dyDescent="0.25">
      <c r="A1513" t="str">
        <f t="shared" si="23"/>
        <v>2014_rs_16_GB_TB</v>
      </c>
      <c r="B1513">
        <v>2014</v>
      </c>
      <c r="C1513">
        <v>16</v>
      </c>
      <c r="D1513" t="s">
        <v>74</v>
      </c>
      <c r="E1513" t="s">
        <v>92</v>
      </c>
      <c r="F1513">
        <v>20</v>
      </c>
      <c r="G1513">
        <v>3</v>
      </c>
    </row>
    <row r="1514" spans="1:7" x14ac:dyDescent="0.25">
      <c r="A1514" t="str">
        <f t="shared" si="23"/>
        <v>2014_rs_16_NYG_STL</v>
      </c>
      <c r="B1514">
        <v>2014</v>
      </c>
      <c r="C1514">
        <v>16</v>
      </c>
      <c r="D1514" t="s">
        <v>83</v>
      </c>
      <c r="E1514" t="s">
        <v>91</v>
      </c>
      <c r="F1514">
        <v>37</v>
      </c>
      <c r="G1514">
        <v>27</v>
      </c>
    </row>
    <row r="1515" spans="1:7" x14ac:dyDescent="0.25">
      <c r="A1515" t="str">
        <f t="shared" si="23"/>
        <v>2014_rs_16_IND_DAL</v>
      </c>
      <c r="B1515">
        <v>2014</v>
      </c>
      <c r="C1515">
        <v>16</v>
      </c>
      <c r="D1515" t="s">
        <v>76</v>
      </c>
      <c r="E1515" t="s">
        <v>71</v>
      </c>
      <c r="F1515">
        <v>7</v>
      </c>
      <c r="G1515">
        <v>42</v>
      </c>
    </row>
    <row r="1516" spans="1:7" x14ac:dyDescent="0.25">
      <c r="A1516" t="str">
        <f t="shared" si="23"/>
        <v>2014_rs_16_BUF_OAK</v>
      </c>
      <c r="B1516">
        <v>2014</v>
      </c>
      <c r="C1516">
        <v>16</v>
      </c>
      <c r="D1516" t="s">
        <v>66</v>
      </c>
      <c r="E1516" t="s">
        <v>85</v>
      </c>
      <c r="F1516">
        <v>24</v>
      </c>
      <c r="G1516">
        <v>26</v>
      </c>
    </row>
    <row r="1517" spans="1:7" x14ac:dyDescent="0.25">
      <c r="A1517" t="str">
        <f t="shared" si="23"/>
        <v>2014_rs_16_SD_SF</v>
      </c>
      <c r="B1517">
        <v>2014</v>
      </c>
      <c r="C1517">
        <v>16</v>
      </c>
      <c r="D1517" t="s">
        <v>88</v>
      </c>
      <c r="E1517" t="s">
        <v>90</v>
      </c>
      <c r="F1517">
        <v>38</v>
      </c>
      <c r="G1517">
        <v>35</v>
      </c>
    </row>
    <row r="1518" spans="1:7" x14ac:dyDescent="0.25">
      <c r="A1518" t="str">
        <f t="shared" si="23"/>
        <v>2014_rs_16_PHI_WAS</v>
      </c>
      <c r="B1518">
        <v>2014</v>
      </c>
      <c r="C1518">
        <v>16</v>
      </c>
      <c r="D1518" t="s">
        <v>86</v>
      </c>
      <c r="E1518" t="s">
        <v>94</v>
      </c>
      <c r="F1518">
        <v>24</v>
      </c>
      <c r="G1518">
        <v>27</v>
      </c>
    </row>
    <row r="1519" spans="1:7" x14ac:dyDescent="0.25">
      <c r="A1519" t="str">
        <f t="shared" si="23"/>
        <v>2014_rs_16_TEN_JAX</v>
      </c>
      <c r="B1519">
        <v>2014</v>
      </c>
      <c r="C1519">
        <v>16</v>
      </c>
      <c r="D1519" t="s">
        <v>93</v>
      </c>
      <c r="E1519" t="s">
        <v>77</v>
      </c>
      <c r="F1519">
        <v>13</v>
      </c>
      <c r="G1519">
        <v>21</v>
      </c>
    </row>
    <row r="1520" spans="1:7" x14ac:dyDescent="0.25">
      <c r="A1520" t="str">
        <f t="shared" si="23"/>
        <v>2014_rs_16_SEA_ARI</v>
      </c>
      <c r="B1520">
        <v>2014</v>
      </c>
      <c r="C1520">
        <v>16</v>
      </c>
      <c r="D1520" t="s">
        <v>89</v>
      </c>
      <c r="E1520" t="s">
        <v>64</v>
      </c>
      <c r="F1520">
        <v>35</v>
      </c>
      <c r="G1520">
        <v>6</v>
      </c>
    </row>
    <row r="1521" spans="1:7" x14ac:dyDescent="0.25">
      <c r="A1521" t="str">
        <f t="shared" si="23"/>
        <v>2014_rs_16_DEN_CIN</v>
      </c>
      <c r="B1521">
        <v>2014</v>
      </c>
      <c r="C1521">
        <v>16</v>
      </c>
      <c r="D1521" t="s">
        <v>72</v>
      </c>
      <c r="E1521" t="s">
        <v>69</v>
      </c>
      <c r="F1521">
        <v>28</v>
      </c>
      <c r="G1521">
        <v>37</v>
      </c>
    </row>
    <row r="1522" spans="1:7" x14ac:dyDescent="0.25">
      <c r="A1522" t="str">
        <f t="shared" si="23"/>
        <v>2014_rs_17_CAR_ATL</v>
      </c>
      <c r="B1522">
        <v>2014</v>
      </c>
      <c r="C1522">
        <v>17</v>
      </c>
      <c r="D1522" t="s">
        <v>67</v>
      </c>
      <c r="E1522" t="s">
        <v>20</v>
      </c>
      <c r="F1522">
        <v>34</v>
      </c>
      <c r="G1522">
        <v>3</v>
      </c>
    </row>
    <row r="1523" spans="1:7" x14ac:dyDescent="0.25">
      <c r="A1523" t="str">
        <f t="shared" si="23"/>
        <v>2014_rs_17_CLE_BAL</v>
      </c>
      <c r="B1523">
        <v>2014</v>
      </c>
      <c r="C1523">
        <v>17</v>
      </c>
      <c r="D1523" t="s">
        <v>70</v>
      </c>
      <c r="E1523" t="s">
        <v>65</v>
      </c>
      <c r="F1523">
        <v>10</v>
      </c>
      <c r="G1523">
        <v>20</v>
      </c>
    </row>
    <row r="1524" spans="1:7" x14ac:dyDescent="0.25">
      <c r="A1524" t="str">
        <f t="shared" si="23"/>
        <v>2014_rs_17_DET_GB</v>
      </c>
      <c r="B1524">
        <v>2014</v>
      </c>
      <c r="C1524">
        <v>17</v>
      </c>
      <c r="D1524" t="s">
        <v>73</v>
      </c>
      <c r="E1524" t="s">
        <v>74</v>
      </c>
      <c r="F1524">
        <v>20</v>
      </c>
      <c r="G1524">
        <v>30</v>
      </c>
    </row>
    <row r="1525" spans="1:7" x14ac:dyDescent="0.25">
      <c r="A1525" t="str">
        <f t="shared" si="23"/>
        <v>2014_rs_17_JAX_HOU</v>
      </c>
      <c r="B1525">
        <v>2014</v>
      </c>
      <c r="C1525">
        <v>17</v>
      </c>
      <c r="D1525" t="s">
        <v>77</v>
      </c>
      <c r="E1525" t="s">
        <v>75</v>
      </c>
      <c r="F1525">
        <v>17</v>
      </c>
      <c r="G1525">
        <v>23</v>
      </c>
    </row>
    <row r="1526" spans="1:7" x14ac:dyDescent="0.25">
      <c r="A1526" t="str">
        <f t="shared" si="23"/>
        <v>2014_rs_17_SD_KC</v>
      </c>
      <c r="B1526">
        <v>2014</v>
      </c>
      <c r="C1526">
        <v>17</v>
      </c>
      <c r="D1526" t="s">
        <v>88</v>
      </c>
      <c r="E1526" t="s">
        <v>78</v>
      </c>
      <c r="F1526">
        <v>7</v>
      </c>
      <c r="G1526">
        <v>19</v>
      </c>
    </row>
    <row r="1527" spans="1:7" x14ac:dyDescent="0.25">
      <c r="A1527" t="str">
        <f t="shared" si="23"/>
        <v>2014_rs_17_NYJ_MIA</v>
      </c>
      <c r="B1527">
        <v>2014</v>
      </c>
      <c r="C1527">
        <v>17</v>
      </c>
      <c r="D1527" t="s">
        <v>84</v>
      </c>
      <c r="E1527" t="s">
        <v>79</v>
      </c>
      <c r="F1527">
        <v>37</v>
      </c>
      <c r="G1527">
        <v>24</v>
      </c>
    </row>
    <row r="1528" spans="1:7" x14ac:dyDescent="0.25">
      <c r="A1528" t="str">
        <f t="shared" si="23"/>
        <v>2014_rs_17_CHI_MIN</v>
      </c>
      <c r="B1528">
        <v>2014</v>
      </c>
      <c r="C1528">
        <v>17</v>
      </c>
      <c r="D1528" t="s">
        <v>68</v>
      </c>
      <c r="E1528" t="s">
        <v>80</v>
      </c>
      <c r="F1528">
        <v>9</v>
      </c>
      <c r="G1528">
        <v>13</v>
      </c>
    </row>
    <row r="1529" spans="1:7" x14ac:dyDescent="0.25">
      <c r="A1529" t="str">
        <f t="shared" si="23"/>
        <v>2014_rs_17_BUF_NE</v>
      </c>
      <c r="B1529">
        <v>2014</v>
      </c>
      <c r="C1529">
        <v>17</v>
      </c>
      <c r="D1529" t="s">
        <v>66</v>
      </c>
      <c r="E1529" t="s">
        <v>81</v>
      </c>
      <c r="F1529">
        <v>17</v>
      </c>
      <c r="G1529">
        <v>9</v>
      </c>
    </row>
    <row r="1530" spans="1:7" x14ac:dyDescent="0.25">
      <c r="A1530" t="str">
        <f t="shared" si="23"/>
        <v>2014_rs_17_PHI_NYG</v>
      </c>
      <c r="B1530">
        <v>2014</v>
      </c>
      <c r="C1530">
        <v>17</v>
      </c>
      <c r="D1530" t="s">
        <v>86</v>
      </c>
      <c r="E1530" t="s">
        <v>83</v>
      </c>
      <c r="F1530">
        <v>34</v>
      </c>
      <c r="G1530">
        <v>26</v>
      </c>
    </row>
    <row r="1531" spans="1:7" x14ac:dyDescent="0.25">
      <c r="A1531" t="str">
        <f t="shared" si="23"/>
        <v>2014_rs_17_CIN_PIT</v>
      </c>
      <c r="B1531">
        <v>2014</v>
      </c>
      <c r="C1531">
        <v>17</v>
      </c>
      <c r="D1531" t="s">
        <v>69</v>
      </c>
      <c r="E1531" t="s">
        <v>87</v>
      </c>
      <c r="F1531">
        <v>17</v>
      </c>
      <c r="G1531">
        <v>27</v>
      </c>
    </row>
    <row r="1532" spans="1:7" x14ac:dyDescent="0.25">
      <c r="A1532" t="str">
        <f t="shared" si="23"/>
        <v>2014_rs_17_NO_TB</v>
      </c>
      <c r="B1532">
        <v>2014</v>
      </c>
      <c r="C1532">
        <v>17</v>
      </c>
      <c r="D1532" t="s">
        <v>82</v>
      </c>
      <c r="E1532" t="s">
        <v>92</v>
      </c>
      <c r="F1532">
        <v>23</v>
      </c>
      <c r="G1532">
        <v>20</v>
      </c>
    </row>
    <row r="1533" spans="1:7" x14ac:dyDescent="0.25">
      <c r="A1533" t="str">
        <f t="shared" si="23"/>
        <v>2014_rs_17_IND_TEN</v>
      </c>
      <c r="B1533">
        <v>2014</v>
      </c>
      <c r="C1533">
        <v>17</v>
      </c>
      <c r="D1533" t="s">
        <v>76</v>
      </c>
      <c r="E1533" t="s">
        <v>93</v>
      </c>
      <c r="F1533">
        <v>27</v>
      </c>
      <c r="G1533">
        <v>10</v>
      </c>
    </row>
    <row r="1534" spans="1:7" x14ac:dyDescent="0.25">
      <c r="A1534" t="str">
        <f t="shared" si="23"/>
        <v>2014_rs_17_DAL_WAS</v>
      </c>
      <c r="B1534">
        <v>2014</v>
      </c>
      <c r="C1534">
        <v>17</v>
      </c>
      <c r="D1534" t="s">
        <v>71</v>
      </c>
      <c r="E1534" t="s">
        <v>94</v>
      </c>
      <c r="F1534">
        <v>44</v>
      </c>
      <c r="G1534">
        <v>17</v>
      </c>
    </row>
    <row r="1535" spans="1:7" x14ac:dyDescent="0.25">
      <c r="A1535" t="str">
        <f t="shared" si="23"/>
        <v>2014_rs_17_OAK_DEN</v>
      </c>
      <c r="B1535">
        <v>2014</v>
      </c>
      <c r="C1535">
        <v>17</v>
      </c>
      <c r="D1535" t="s">
        <v>85</v>
      </c>
      <c r="E1535" t="s">
        <v>72</v>
      </c>
      <c r="F1535">
        <v>14</v>
      </c>
      <c r="G1535">
        <v>47</v>
      </c>
    </row>
    <row r="1536" spans="1:7" x14ac:dyDescent="0.25">
      <c r="A1536" t="str">
        <f t="shared" si="23"/>
        <v>2014_rs_17_STL_SEA</v>
      </c>
      <c r="B1536">
        <v>2014</v>
      </c>
      <c r="C1536">
        <v>17</v>
      </c>
      <c r="D1536" t="s">
        <v>91</v>
      </c>
      <c r="E1536" t="s">
        <v>89</v>
      </c>
      <c r="F1536">
        <v>6</v>
      </c>
      <c r="G1536">
        <v>20</v>
      </c>
    </row>
    <row r="1537" spans="1:7" x14ac:dyDescent="0.25">
      <c r="A1537" t="str">
        <f t="shared" si="23"/>
        <v>2014_rs_17_ARI_SF</v>
      </c>
      <c r="B1537">
        <v>2014</v>
      </c>
      <c r="C1537">
        <v>17</v>
      </c>
      <c r="D1537" t="s">
        <v>64</v>
      </c>
      <c r="E1537" t="s">
        <v>90</v>
      </c>
      <c r="F1537">
        <v>17</v>
      </c>
      <c r="G1537">
        <v>20</v>
      </c>
    </row>
    <row r="1538" spans="1:7" x14ac:dyDescent="0.25">
      <c r="A1538" t="str">
        <f t="shared" ref="A1538:A1601" si="24">CONCATENATE(B1538,"_rs_",C1538,"_",D1538,"_",E1538)</f>
        <v>2015_rs_1_IND_BUF</v>
      </c>
      <c r="B1538">
        <v>2015</v>
      </c>
      <c r="C1538">
        <v>1</v>
      </c>
      <c r="D1538" t="s">
        <v>76</v>
      </c>
      <c r="E1538" t="s">
        <v>66</v>
      </c>
      <c r="F1538">
        <v>14</v>
      </c>
      <c r="G1538">
        <v>27</v>
      </c>
    </row>
    <row r="1539" spans="1:7" x14ac:dyDescent="0.25">
      <c r="A1539" t="str">
        <f t="shared" si="24"/>
        <v>2015_rs_1_GB_CHI</v>
      </c>
      <c r="B1539">
        <v>2015</v>
      </c>
      <c r="C1539">
        <v>1</v>
      </c>
      <c r="D1539" t="s">
        <v>74</v>
      </c>
      <c r="E1539" t="s">
        <v>68</v>
      </c>
      <c r="F1539">
        <v>31</v>
      </c>
      <c r="G1539">
        <v>23</v>
      </c>
    </row>
    <row r="1540" spans="1:7" x14ac:dyDescent="0.25">
      <c r="A1540" t="str">
        <f t="shared" si="24"/>
        <v>2015_rs_1_KC_HOU</v>
      </c>
      <c r="B1540">
        <v>2015</v>
      </c>
      <c r="C1540">
        <v>1</v>
      </c>
      <c r="D1540" t="s">
        <v>78</v>
      </c>
      <c r="E1540" t="s">
        <v>75</v>
      </c>
      <c r="F1540">
        <v>27</v>
      </c>
      <c r="G1540">
        <v>20</v>
      </c>
    </row>
    <row r="1541" spans="1:7" x14ac:dyDescent="0.25">
      <c r="A1541" t="str">
        <f t="shared" si="24"/>
        <v>2015_rs_1_CAR_JAX</v>
      </c>
      <c r="B1541">
        <v>2015</v>
      </c>
      <c r="C1541">
        <v>1</v>
      </c>
      <c r="D1541" t="s">
        <v>67</v>
      </c>
      <c r="E1541" t="s">
        <v>77</v>
      </c>
      <c r="F1541">
        <v>20</v>
      </c>
      <c r="G1541">
        <v>9</v>
      </c>
    </row>
    <row r="1542" spans="1:7" x14ac:dyDescent="0.25">
      <c r="A1542" t="str">
        <f t="shared" si="24"/>
        <v>2015_rs_1_CLE_NYJ</v>
      </c>
      <c r="B1542">
        <v>2015</v>
      </c>
      <c r="C1542">
        <v>1</v>
      </c>
      <c r="D1542" t="s">
        <v>70</v>
      </c>
      <c r="E1542" t="s">
        <v>84</v>
      </c>
      <c r="F1542">
        <v>10</v>
      </c>
      <c r="G1542">
        <v>31</v>
      </c>
    </row>
    <row r="1543" spans="1:7" x14ac:dyDescent="0.25">
      <c r="A1543" t="str">
        <f t="shared" si="24"/>
        <v>2015_rs_1_SEA_STL</v>
      </c>
      <c r="B1543">
        <v>2015</v>
      </c>
      <c r="C1543">
        <v>1</v>
      </c>
      <c r="D1543" t="s">
        <v>89</v>
      </c>
      <c r="E1543" t="s">
        <v>91</v>
      </c>
      <c r="F1543">
        <v>31</v>
      </c>
      <c r="G1543">
        <v>34</v>
      </c>
    </row>
    <row r="1544" spans="1:7" x14ac:dyDescent="0.25">
      <c r="A1544" t="str">
        <f t="shared" si="24"/>
        <v>2015_rs_1_MIA_WAS</v>
      </c>
      <c r="B1544">
        <v>2015</v>
      </c>
      <c r="C1544">
        <v>1</v>
      </c>
      <c r="D1544" t="s">
        <v>79</v>
      </c>
      <c r="E1544" t="s">
        <v>94</v>
      </c>
      <c r="F1544">
        <v>17</v>
      </c>
      <c r="G1544">
        <v>10</v>
      </c>
    </row>
    <row r="1545" spans="1:7" x14ac:dyDescent="0.25">
      <c r="A1545" t="str">
        <f t="shared" si="24"/>
        <v>2015_rs_1_NO_ARI</v>
      </c>
      <c r="B1545">
        <v>2015</v>
      </c>
      <c r="C1545">
        <v>1</v>
      </c>
      <c r="D1545" t="s">
        <v>82</v>
      </c>
      <c r="E1545" t="s">
        <v>64</v>
      </c>
      <c r="F1545">
        <v>19</v>
      </c>
      <c r="G1545">
        <v>31</v>
      </c>
    </row>
    <row r="1546" spans="1:7" x14ac:dyDescent="0.25">
      <c r="A1546" t="str">
        <f t="shared" si="24"/>
        <v>2015_rs_1_DET_SD</v>
      </c>
      <c r="B1546">
        <v>2015</v>
      </c>
      <c r="C1546">
        <v>1</v>
      </c>
      <c r="D1546" t="s">
        <v>73</v>
      </c>
      <c r="E1546" t="s">
        <v>88</v>
      </c>
      <c r="F1546">
        <v>28</v>
      </c>
      <c r="G1546">
        <v>33</v>
      </c>
    </row>
    <row r="1547" spans="1:7" x14ac:dyDescent="0.25">
      <c r="A1547" t="str">
        <f t="shared" si="24"/>
        <v>2015_rs_1_BAL_DEN</v>
      </c>
      <c r="B1547">
        <v>2015</v>
      </c>
      <c r="C1547">
        <v>1</v>
      </c>
      <c r="D1547" t="s">
        <v>65</v>
      </c>
      <c r="E1547" t="s">
        <v>72</v>
      </c>
      <c r="F1547">
        <v>13</v>
      </c>
      <c r="G1547">
        <v>19</v>
      </c>
    </row>
    <row r="1548" spans="1:7" x14ac:dyDescent="0.25">
      <c r="A1548" t="str">
        <f t="shared" si="24"/>
        <v>2015_rs_1_CIN_OAK</v>
      </c>
      <c r="B1548">
        <v>2015</v>
      </c>
      <c r="C1548">
        <v>1</v>
      </c>
      <c r="D1548" t="s">
        <v>69</v>
      </c>
      <c r="E1548" t="s">
        <v>85</v>
      </c>
      <c r="F1548">
        <v>33</v>
      </c>
      <c r="G1548">
        <v>13</v>
      </c>
    </row>
    <row r="1549" spans="1:7" x14ac:dyDescent="0.25">
      <c r="A1549" t="str">
        <f t="shared" si="24"/>
        <v>2015_rs_1_TEN_TB</v>
      </c>
      <c r="B1549">
        <v>2015</v>
      </c>
      <c r="C1549">
        <v>1</v>
      </c>
      <c r="D1549" t="s">
        <v>93</v>
      </c>
      <c r="E1549" t="s">
        <v>92</v>
      </c>
      <c r="F1549">
        <v>42</v>
      </c>
      <c r="G1549">
        <v>14</v>
      </c>
    </row>
    <row r="1550" spans="1:7" x14ac:dyDescent="0.25">
      <c r="A1550" t="str">
        <f t="shared" si="24"/>
        <v>2015_rs_1_PHI_ATL</v>
      </c>
      <c r="B1550">
        <v>2015</v>
      </c>
      <c r="C1550">
        <v>1</v>
      </c>
      <c r="D1550" t="s">
        <v>86</v>
      </c>
      <c r="E1550" t="s">
        <v>20</v>
      </c>
      <c r="F1550">
        <v>24</v>
      </c>
      <c r="G1550">
        <v>26</v>
      </c>
    </row>
    <row r="1551" spans="1:7" x14ac:dyDescent="0.25">
      <c r="A1551" t="str">
        <f t="shared" si="24"/>
        <v>2015_rs_1_NYG_DAL</v>
      </c>
      <c r="B1551">
        <v>2015</v>
      </c>
      <c r="C1551">
        <v>1</v>
      </c>
      <c r="D1551" t="s">
        <v>83</v>
      </c>
      <c r="E1551" t="s">
        <v>71</v>
      </c>
      <c r="F1551">
        <v>26</v>
      </c>
      <c r="G1551">
        <v>27</v>
      </c>
    </row>
    <row r="1552" spans="1:7" x14ac:dyDescent="0.25">
      <c r="A1552" t="str">
        <f t="shared" si="24"/>
        <v>2015_rs_1_PIT_NE</v>
      </c>
      <c r="B1552">
        <v>2015</v>
      </c>
      <c r="C1552">
        <v>1</v>
      </c>
      <c r="D1552" t="s">
        <v>87</v>
      </c>
      <c r="E1552" t="s">
        <v>81</v>
      </c>
      <c r="F1552">
        <v>21</v>
      </c>
      <c r="G1552">
        <v>28</v>
      </c>
    </row>
    <row r="1553" spans="1:7" x14ac:dyDescent="0.25">
      <c r="A1553" t="str">
        <f t="shared" si="24"/>
        <v>2015_rs_1_MIN_SF</v>
      </c>
      <c r="B1553">
        <v>2015</v>
      </c>
      <c r="C1553">
        <v>1</v>
      </c>
      <c r="D1553" t="s">
        <v>80</v>
      </c>
      <c r="E1553" t="s">
        <v>90</v>
      </c>
      <c r="F1553">
        <v>3</v>
      </c>
      <c r="G1553">
        <v>20</v>
      </c>
    </row>
    <row r="1554" spans="1:7" x14ac:dyDescent="0.25">
      <c r="A1554" t="str">
        <f t="shared" si="24"/>
        <v>2015_rs_2_NE_BUF</v>
      </c>
      <c r="B1554">
        <v>2015</v>
      </c>
      <c r="C1554">
        <v>2</v>
      </c>
      <c r="D1554" t="s">
        <v>81</v>
      </c>
      <c r="E1554" t="s">
        <v>66</v>
      </c>
      <c r="F1554">
        <v>40</v>
      </c>
      <c r="G1554">
        <v>32</v>
      </c>
    </row>
    <row r="1555" spans="1:7" x14ac:dyDescent="0.25">
      <c r="A1555" t="str">
        <f t="shared" si="24"/>
        <v>2015_rs_2_HOU_CAR</v>
      </c>
      <c r="B1555">
        <v>2015</v>
      </c>
      <c r="C1555">
        <v>2</v>
      </c>
      <c r="D1555" t="s">
        <v>75</v>
      </c>
      <c r="E1555" t="s">
        <v>67</v>
      </c>
      <c r="F1555">
        <v>17</v>
      </c>
      <c r="G1555">
        <v>24</v>
      </c>
    </row>
    <row r="1556" spans="1:7" x14ac:dyDescent="0.25">
      <c r="A1556" t="str">
        <f t="shared" si="24"/>
        <v>2015_rs_2_ARI_CHI</v>
      </c>
      <c r="B1556">
        <v>2015</v>
      </c>
      <c r="C1556">
        <v>2</v>
      </c>
      <c r="D1556" t="s">
        <v>64</v>
      </c>
      <c r="E1556" t="s">
        <v>68</v>
      </c>
      <c r="F1556">
        <v>48</v>
      </c>
      <c r="G1556">
        <v>23</v>
      </c>
    </row>
    <row r="1557" spans="1:7" x14ac:dyDescent="0.25">
      <c r="A1557" t="str">
        <f t="shared" si="24"/>
        <v>2015_rs_2_SD_CIN</v>
      </c>
      <c r="B1557">
        <v>2015</v>
      </c>
      <c r="C1557">
        <v>2</v>
      </c>
      <c r="D1557" t="s">
        <v>88</v>
      </c>
      <c r="E1557" t="s">
        <v>69</v>
      </c>
      <c r="F1557">
        <v>19</v>
      </c>
      <c r="G1557">
        <v>24</v>
      </c>
    </row>
    <row r="1558" spans="1:7" x14ac:dyDescent="0.25">
      <c r="A1558" t="str">
        <f t="shared" si="24"/>
        <v>2015_rs_2_TEN_CLE</v>
      </c>
      <c r="B1558">
        <v>2015</v>
      </c>
      <c r="C1558">
        <v>2</v>
      </c>
      <c r="D1558" t="s">
        <v>93</v>
      </c>
      <c r="E1558" t="s">
        <v>70</v>
      </c>
      <c r="F1558">
        <v>14</v>
      </c>
      <c r="G1558">
        <v>28</v>
      </c>
    </row>
    <row r="1559" spans="1:7" x14ac:dyDescent="0.25">
      <c r="A1559" t="str">
        <f t="shared" si="24"/>
        <v>2015_rs_2_DET_MIN</v>
      </c>
      <c r="B1559">
        <v>2015</v>
      </c>
      <c r="C1559">
        <v>2</v>
      </c>
      <c r="D1559" t="s">
        <v>73</v>
      </c>
      <c r="E1559" t="s">
        <v>80</v>
      </c>
      <c r="F1559">
        <v>16</v>
      </c>
      <c r="G1559">
        <v>26</v>
      </c>
    </row>
    <row r="1560" spans="1:7" x14ac:dyDescent="0.25">
      <c r="A1560" t="str">
        <f t="shared" si="24"/>
        <v>2015_rs_2_TB_NO</v>
      </c>
      <c r="B1560">
        <v>2015</v>
      </c>
      <c r="C1560">
        <v>2</v>
      </c>
      <c r="D1560" t="s">
        <v>92</v>
      </c>
      <c r="E1560" t="s">
        <v>82</v>
      </c>
      <c r="F1560">
        <v>26</v>
      </c>
      <c r="G1560">
        <v>19</v>
      </c>
    </row>
    <row r="1561" spans="1:7" x14ac:dyDescent="0.25">
      <c r="A1561" t="str">
        <f t="shared" si="24"/>
        <v>2015_rs_2_ATL_NYG</v>
      </c>
      <c r="B1561">
        <v>2015</v>
      </c>
      <c r="C1561">
        <v>2</v>
      </c>
      <c r="D1561" t="s">
        <v>20</v>
      </c>
      <c r="E1561" t="s">
        <v>83</v>
      </c>
      <c r="F1561">
        <v>24</v>
      </c>
      <c r="G1561">
        <v>20</v>
      </c>
    </row>
    <row r="1562" spans="1:7" x14ac:dyDescent="0.25">
      <c r="A1562" t="str">
        <f t="shared" si="24"/>
        <v>2015_rs_2_SF_PIT</v>
      </c>
      <c r="B1562">
        <v>2015</v>
      </c>
      <c r="C1562">
        <v>2</v>
      </c>
      <c r="D1562" t="s">
        <v>90</v>
      </c>
      <c r="E1562" t="s">
        <v>87</v>
      </c>
      <c r="F1562">
        <v>18</v>
      </c>
      <c r="G1562">
        <v>43</v>
      </c>
    </row>
    <row r="1563" spans="1:7" x14ac:dyDescent="0.25">
      <c r="A1563" t="str">
        <f t="shared" si="24"/>
        <v>2015_rs_2_STL_WAS</v>
      </c>
      <c r="B1563">
        <v>2015</v>
      </c>
      <c r="C1563">
        <v>2</v>
      </c>
      <c r="D1563" t="s">
        <v>91</v>
      </c>
      <c r="E1563" t="s">
        <v>94</v>
      </c>
      <c r="F1563">
        <v>10</v>
      </c>
      <c r="G1563">
        <v>24</v>
      </c>
    </row>
    <row r="1564" spans="1:7" x14ac:dyDescent="0.25">
      <c r="A1564" t="str">
        <f t="shared" si="24"/>
        <v>2015_rs_2_MIA_JAX</v>
      </c>
      <c r="B1564">
        <v>2015</v>
      </c>
      <c r="C1564">
        <v>2</v>
      </c>
      <c r="D1564" t="s">
        <v>79</v>
      </c>
      <c r="E1564" t="s">
        <v>77</v>
      </c>
      <c r="F1564">
        <v>20</v>
      </c>
      <c r="G1564">
        <v>23</v>
      </c>
    </row>
    <row r="1565" spans="1:7" x14ac:dyDescent="0.25">
      <c r="A1565" t="str">
        <f t="shared" si="24"/>
        <v>2015_rs_2_BAL_OAK</v>
      </c>
      <c r="B1565">
        <v>2015</v>
      </c>
      <c r="C1565">
        <v>2</v>
      </c>
      <c r="D1565" t="s">
        <v>65</v>
      </c>
      <c r="E1565" t="s">
        <v>85</v>
      </c>
      <c r="F1565">
        <v>33</v>
      </c>
      <c r="G1565">
        <v>37</v>
      </c>
    </row>
    <row r="1566" spans="1:7" x14ac:dyDescent="0.25">
      <c r="A1566" t="str">
        <f t="shared" si="24"/>
        <v>2015_rs_2_DAL_PHI</v>
      </c>
      <c r="B1566">
        <v>2015</v>
      </c>
      <c r="C1566">
        <v>2</v>
      </c>
      <c r="D1566" t="s">
        <v>71</v>
      </c>
      <c r="E1566" t="s">
        <v>86</v>
      </c>
      <c r="F1566">
        <v>20</v>
      </c>
      <c r="G1566">
        <v>10</v>
      </c>
    </row>
    <row r="1567" spans="1:7" x14ac:dyDescent="0.25">
      <c r="A1567" t="str">
        <f t="shared" si="24"/>
        <v>2015_rs_2_DEN_KC</v>
      </c>
      <c r="B1567">
        <v>2015</v>
      </c>
      <c r="C1567">
        <v>2</v>
      </c>
      <c r="D1567" t="s">
        <v>72</v>
      </c>
      <c r="E1567" t="s">
        <v>78</v>
      </c>
      <c r="F1567">
        <v>31</v>
      </c>
      <c r="G1567">
        <v>24</v>
      </c>
    </row>
    <row r="1568" spans="1:7" x14ac:dyDescent="0.25">
      <c r="A1568" t="str">
        <f t="shared" si="24"/>
        <v>2015_rs_2_SEA_GB</v>
      </c>
      <c r="B1568">
        <v>2015</v>
      </c>
      <c r="C1568">
        <v>2</v>
      </c>
      <c r="D1568" t="s">
        <v>89</v>
      </c>
      <c r="E1568" t="s">
        <v>74</v>
      </c>
      <c r="F1568">
        <v>17</v>
      </c>
      <c r="G1568">
        <v>27</v>
      </c>
    </row>
    <row r="1569" spans="1:7" x14ac:dyDescent="0.25">
      <c r="A1569" t="str">
        <f t="shared" si="24"/>
        <v>2015_rs_2_NYJ_IND</v>
      </c>
      <c r="B1569">
        <v>2015</v>
      </c>
      <c r="C1569">
        <v>2</v>
      </c>
      <c r="D1569" t="s">
        <v>84</v>
      </c>
      <c r="E1569" t="s">
        <v>76</v>
      </c>
      <c r="F1569">
        <v>20</v>
      </c>
      <c r="G1569">
        <v>7</v>
      </c>
    </row>
    <row r="1570" spans="1:7" x14ac:dyDescent="0.25">
      <c r="A1570" t="str">
        <f t="shared" si="24"/>
        <v>2015_rs_3_CIN_BAL</v>
      </c>
      <c r="B1570">
        <v>2015</v>
      </c>
      <c r="C1570">
        <v>3</v>
      </c>
      <c r="D1570" t="s">
        <v>69</v>
      </c>
      <c r="E1570" t="s">
        <v>65</v>
      </c>
      <c r="F1570">
        <v>28</v>
      </c>
      <c r="G1570">
        <v>24</v>
      </c>
    </row>
    <row r="1571" spans="1:7" x14ac:dyDescent="0.25">
      <c r="A1571" t="str">
        <f t="shared" si="24"/>
        <v>2015_rs_3_NO_CAR</v>
      </c>
      <c r="B1571">
        <v>2015</v>
      </c>
      <c r="C1571">
        <v>3</v>
      </c>
      <c r="D1571" t="s">
        <v>82</v>
      </c>
      <c r="E1571" t="s">
        <v>67</v>
      </c>
      <c r="F1571">
        <v>22</v>
      </c>
      <c r="G1571">
        <v>27</v>
      </c>
    </row>
    <row r="1572" spans="1:7" x14ac:dyDescent="0.25">
      <c r="A1572" t="str">
        <f t="shared" si="24"/>
        <v>2015_rs_3_OAK_CLE</v>
      </c>
      <c r="B1572">
        <v>2015</v>
      </c>
      <c r="C1572">
        <v>3</v>
      </c>
      <c r="D1572" t="s">
        <v>85</v>
      </c>
      <c r="E1572" t="s">
        <v>70</v>
      </c>
      <c r="F1572">
        <v>27</v>
      </c>
      <c r="G1572">
        <v>20</v>
      </c>
    </row>
    <row r="1573" spans="1:7" x14ac:dyDescent="0.25">
      <c r="A1573" t="str">
        <f t="shared" si="24"/>
        <v>2015_rs_3_ATL_DAL</v>
      </c>
      <c r="B1573">
        <v>2015</v>
      </c>
      <c r="C1573">
        <v>3</v>
      </c>
      <c r="D1573" t="s">
        <v>20</v>
      </c>
      <c r="E1573" t="s">
        <v>71</v>
      </c>
      <c r="F1573">
        <v>39</v>
      </c>
      <c r="G1573">
        <v>28</v>
      </c>
    </row>
    <row r="1574" spans="1:7" x14ac:dyDescent="0.25">
      <c r="A1574" t="str">
        <f t="shared" si="24"/>
        <v>2015_rs_3_TB_HOU</v>
      </c>
      <c r="B1574">
        <v>2015</v>
      </c>
      <c r="C1574">
        <v>3</v>
      </c>
      <c r="D1574" t="s">
        <v>92</v>
      </c>
      <c r="E1574" t="s">
        <v>75</v>
      </c>
      <c r="F1574">
        <v>9</v>
      </c>
      <c r="G1574">
        <v>19</v>
      </c>
    </row>
    <row r="1575" spans="1:7" x14ac:dyDescent="0.25">
      <c r="A1575" t="str">
        <f t="shared" si="24"/>
        <v>2015_rs_3_SD_MIN</v>
      </c>
      <c r="B1575">
        <v>2015</v>
      </c>
      <c r="C1575">
        <v>3</v>
      </c>
      <c r="D1575" t="s">
        <v>88</v>
      </c>
      <c r="E1575" t="s">
        <v>80</v>
      </c>
      <c r="F1575">
        <v>14</v>
      </c>
      <c r="G1575">
        <v>31</v>
      </c>
    </row>
    <row r="1576" spans="1:7" x14ac:dyDescent="0.25">
      <c r="A1576" t="str">
        <f t="shared" si="24"/>
        <v>2015_rs_3_JAX_NE</v>
      </c>
      <c r="B1576">
        <v>2015</v>
      </c>
      <c r="C1576">
        <v>3</v>
      </c>
      <c r="D1576" t="s">
        <v>77</v>
      </c>
      <c r="E1576" t="s">
        <v>81</v>
      </c>
      <c r="F1576">
        <v>17</v>
      </c>
      <c r="G1576">
        <v>51</v>
      </c>
    </row>
    <row r="1577" spans="1:7" x14ac:dyDescent="0.25">
      <c r="A1577" t="str">
        <f t="shared" si="24"/>
        <v>2015_rs_3_PHI_NYJ</v>
      </c>
      <c r="B1577">
        <v>2015</v>
      </c>
      <c r="C1577">
        <v>3</v>
      </c>
      <c r="D1577" t="s">
        <v>86</v>
      </c>
      <c r="E1577" t="s">
        <v>84</v>
      </c>
      <c r="F1577">
        <v>24</v>
      </c>
      <c r="G1577">
        <v>17</v>
      </c>
    </row>
    <row r="1578" spans="1:7" x14ac:dyDescent="0.25">
      <c r="A1578" t="str">
        <f t="shared" si="24"/>
        <v>2015_rs_3_PIT_STL</v>
      </c>
      <c r="B1578">
        <v>2015</v>
      </c>
      <c r="C1578">
        <v>3</v>
      </c>
      <c r="D1578" t="s">
        <v>87</v>
      </c>
      <c r="E1578" t="s">
        <v>91</v>
      </c>
      <c r="F1578">
        <v>12</v>
      </c>
      <c r="G1578">
        <v>6</v>
      </c>
    </row>
    <row r="1579" spans="1:7" x14ac:dyDescent="0.25">
      <c r="A1579" t="str">
        <f t="shared" si="24"/>
        <v>2015_rs_3_IND_TEN</v>
      </c>
      <c r="B1579">
        <v>2015</v>
      </c>
      <c r="C1579">
        <v>3</v>
      </c>
      <c r="D1579" t="s">
        <v>76</v>
      </c>
      <c r="E1579" t="s">
        <v>93</v>
      </c>
      <c r="F1579">
        <v>35</v>
      </c>
      <c r="G1579">
        <v>33</v>
      </c>
    </row>
    <row r="1580" spans="1:7" x14ac:dyDescent="0.25">
      <c r="A1580" t="str">
        <f t="shared" si="24"/>
        <v>2015_rs_3_SF_ARI</v>
      </c>
      <c r="B1580">
        <v>2015</v>
      </c>
      <c r="C1580">
        <v>3</v>
      </c>
      <c r="D1580" t="s">
        <v>90</v>
      </c>
      <c r="E1580" t="s">
        <v>64</v>
      </c>
      <c r="F1580">
        <v>7</v>
      </c>
      <c r="G1580">
        <v>47</v>
      </c>
    </row>
    <row r="1581" spans="1:7" x14ac:dyDescent="0.25">
      <c r="A1581" t="str">
        <f t="shared" si="24"/>
        <v>2015_rs_3_BUF_MIA</v>
      </c>
      <c r="B1581">
        <v>2015</v>
      </c>
      <c r="C1581">
        <v>3</v>
      </c>
      <c r="D1581" t="s">
        <v>66</v>
      </c>
      <c r="E1581" t="s">
        <v>79</v>
      </c>
      <c r="F1581">
        <v>41</v>
      </c>
      <c r="G1581">
        <v>14</v>
      </c>
    </row>
    <row r="1582" spans="1:7" x14ac:dyDescent="0.25">
      <c r="A1582" t="str">
        <f t="shared" si="24"/>
        <v>2015_rs_3_CHI_SEA</v>
      </c>
      <c r="B1582">
        <v>2015</v>
      </c>
      <c r="C1582">
        <v>3</v>
      </c>
      <c r="D1582" t="s">
        <v>68</v>
      </c>
      <c r="E1582" t="s">
        <v>89</v>
      </c>
      <c r="F1582">
        <v>0</v>
      </c>
      <c r="G1582">
        <v>26</v>
      </c>
    </row>
    <row r="1583" spans="1:7" x14ac:dyDescent="0.25">
      <c r="A1583" t="str">
        <f t="shared" si="24"/>
        <v>2015_rs_3_WAS_NYG</v>
      </c>
      <c r="B1583">
        <v>2015</v>
      </c>
      <c r="C1583">
        <v>3</v>
      </c>
      <c r="D1583" t="s">
        <v>94</v>
      </c>
      <c r="E1583" t="s">
        <v>83</v>
      </c>
      <c r="F1583">
        <v>21</v>
      </c>
      <c r="G1583">
        <v>32</v>
      </c>
    </row>
    <row r="1584" spans="1:7" x14ac:dyDescent="0.25">
      <c r="A1584" t="str">
        <f t="shared" si="24"/>
        <v>2015_rs_3_DEN_DET</v>
      </c>
      <c r="B1584">
        <v>2015</v>
      </c>
      <c r="C1584">
        <v>3</v>
      </c>
      <c r="D1584" t="s">
        <v>72</v>
      </c>
      <c r="E1584" t="s">
        <v>73</v>
      </c>
      <c r="F1584">
        <v>24</v>
      </c>
      <c r="G1584">
        <v>12</v>
      </c>
    </row>
    <row r="1585" spans="1:7" x14ac:dyDescent="0.25">
      <c r="A1585" t="str">
        <f t="shared" si="24"/>
        <v>2015_rs_3_KC_GB</v>
      </c>
      <c r="B1585">
        <v>2015</v>
      </c>
      <c r="C1585">
        <v>3</v>
      </c>
      <c r="D1585" t="s">
        <v>78</v>
      </c>
      <c r="E1585" t="s">
        <v>74</v>
      </c>
      <c r="F1585">
        <v>28</v>
      </c>
      <c r="G1585">
        <v>38</v>
      </c>
    </row>
    <row r="1586" spans="1:7" x14ac:dyDescent="0.25">
      <c r="A1586" t="str">
        <f t="shared" si="24"/>
        <v>2015_rs_4_HOU_ATL</v>
      </c>
      <c r="B1586">
        <v>2015</v>
      </c>
      <c r="C1586">
        <v>4</v>
      </c>
      <c r="D1586" t="s">
        <v>75</v>
      </c>
      <c r="E1586" t="s">
        <v>20</v>
      </c>
      <c r="F1586">
        <v>21</v>
      </c>
      <c r="G1586">
        <v>48</v>
      </c>
    </row>
    <row r="1587" spans="1:7" x14ac:dyDescent="0.25">
      <c r="A1587" t="str">
        <f t="shared" si="24"/>
        <v>2015_rs_4_NYG_BUF</v>
      </c>
      <c r="B1587">
        <v>2015</v>
      </c>
      <c r="C1587">
        <v>4</v>
      </c>
      <c r="D1587" t="s">
        <v>83</v>
      </c>
      <c r="E1587" t="s">
        <v>66</v>
      </c>
      <c r="F1587">
        <v>24</v>
      </c>
      <c r="G1587">
        <v>10</v>
      </c>
    </row>
    <row r="1588" spans="1:7" x14ac:dyDescent="0.25">
      <c r="A1588" t="str">
        <f t="shared" si="24"/>
        <v>2015_rs_4_OAK_CHI</v>
      </c>
      <c r="B1588">
        <v>2015</v>
      </c>
      <c r="C1588">
        <v>4</v>
      </c>
      <c r="D1588" t="s">
        <v>85</v>
      </c>
      <c r="E1588" t="s">
        <v>68</v>
      </c>
      <c r="F1588">
        <v>20</v>
      </c>
      <c r="G1588">
        <v>22</v>
      </c>
    </row>
    <row r="1589" spans="1:7" x14ac:dyDescent="0.25">
      <c r="A1589" t="str">
        <f t="shared" si="24"/>
        <v>2015_rs_4_KC_CIN</v>
      </c>
      <c r="B1589">
        <v>2015</v>
      </c>
      <c r="C1589">
        <v>4</v>
      </c>
      <c r="D1589" t="s">
        <v>78</v>
      </c>
      <c r="E1589" t="s">
        <v>69</v>
      </c>
      <c r="F1589">
        <v>21</v>
      </c>
      <c r="G1589">
        <v>36</v>
      </c>
    </row>
    <row r="1590" spans="1:7" x14ac:dyDescent="0.25">
      <c r="A1590" t="str">
        <f t="shared" si="24"/>
        <v>2015_rs_4_JAX_IND</v>
      </c>
      <c r="B1590">
        <v>2015</v>
      </c>
      <c r="C1590">
        <v>4</v>
      </c>
      <c r="D1590" t="s">
        <v>77</v>
      </c>
      <c r="E1590" t="s">
        <v>76</v>
      </c>
      <c r="F1590">
        <v>13</v>
      </c>
      <c r="G1590">
        <v>16</v>
      </c>
    </row>
    <row r="1591" spans="1:7" x14ac:dyDescent="0.25">
      <c r="A1591" t="str">
        <f t="shared" si="24"/>
        <v>2015_rs_4_CAR_TB</v>
      </c>
      <c r="B1591">
        <v>2015</v>
      </c>
      <c r="C1591">
        <v>4</v>
      </c>
      <c r="D1591" t="s">
        <v>67</v>
      </c>
      <c r="E1591" t="s">
        <v>92</v>
      </c>
      <c r="F1591">
        <v>37</v>
      </c>
      <c r="G1591">
        <v>23</v>
      </c>
    </row>
    <row r="1592" spans="1:7" x14ac:dyDescent="0.25">
      <c r="A1592" t="str">
        <f t="shared" si="24"/>
        <v>2015_rs_4_PHI_WAS</v>
      </c>
      <c r="B1592">
        <v>2015</v>
      </c>
      <c r="C1592">
        <v>4</v>
      </c>
      <c r="D1592" t="s">
        <v>86</v>
      </c>
      <c r="E1592" t="s">
        <v>94</v>
      </c>
      <c r="F1592">
        <v>20</v>
      </c>
      <c r="G1592">
        <v>23</v>
      </c>
    </row>
    <row r="1593" spans="1:7" x14ac:dyDescent="0.25">
      <c r="A1593" t="str">
        <f t="shared" si="24"/>
        <v>2015_rs_4_CLE_SD</v>
      </c>
      <c r="B1593">
        <v>2015</v>
      </c>
      <c r="C1593">
        <v>4</v>
      </c>
      <c r="D1593" t="s">
        <v>70</v>
      </c>
      <c r="E1593" t="s">
        <v>88</v>
      </c>
      <c r="F1593">
        <v>27</v>
      </c>
      <c r="G1593">
        <v>30</v>
      </c>
    </row>
    <row r="1594" spans="1:7" x14ac:dyDescent="0.25">
      <c r="A1594" t="str">
        <f t="shared" si="24"/>
        <v>2015_rs_4_STL_ARI</v>
      </c>
      <c r="B1594">
        <v>2015</v>
      </c>
      <c r="C1594">
        <v>4</v>
      </c>
      <c r="D1594" t="s">
        <v>91</v>
      </c>
      <c r="E1594" t="s">
        <v>64</v>
      </c>
      <c r="F1594">
        <v>24</v>
      </c>
      <c r="G1594">
        <v>22</v>
      </c>
    </row>
    <row r="1595" spans="1:7" x14ac:dyDescent="0.25">
      <c r="A1595" t="str">
        <f t="shared" si="24"/>
        <v>2015_rs_4_MIN_DEN</v>
      </c>
      <c r="B1595">
        <v>2015</v>
      </c>
      <c r="C1595">
        <v>4</v>
      </c>
      <c r="D1595" t="s">
        <v>80</v>
      </c>
      <c r="E1595" t="s">
        <v>72</v>
      </c>
      <c r="F1595">
        <v>20</v>
      </c>
      <c r="G1595">
        <v>23</v>
      </c>
    </row>
    <row r="1596" spans="1:7" x14ac:dyDescent="0.25">
      <c r="A1596" t="str">
        <f t="shared" si="24"/>
        <v>2015_rs_4_GB_SF</v>
      </c>
      <c r="B1596">
        <v>2015</v>
      </c>
      <c r="C1596">
        <v>4</v>
      </c>
      <c r="D1596" t="s">
        <v>74</v>
      </c>
      <c r="E1596" t="s">
        <v>90</v>
      </c>
      <c r="F1596">
        <v>17</v>
      </c>
      <c r="G1596">
        <v>3</v>
      </c>
    </row>
    <row r="1597" spans="1:7" x14ac:dyDescent="0.25">
      <c r="A1597" t="str">
        <f t="shared" si="24"/>
        <v>2015_rs_4_BAL_PIT</v>
      </c>
      <c r="B1597">
        <v>2015</v>
      </c>
      <c r="C1597">
        <v>4</v>
      </c>
      <c r="D1597" t="s">
        <v>65</v>
      </c>
      <c r="E1597" t="s">
        <v>87</v>
      </c>
      <c r="F1597">
        <v>23</v>
      </c>
      <c r="G1597">
        <v>20</v>
      </c>
    </row>
    <row r="1598" spans="1:7" x14ac:dyDescent="0.25">
      <c r="A1598" t="str">
        <f t="shared" si="24"/>
        <v>2015_rs_4_DAL_NO</v>
      </c>
      <c r="B1598">
        <v>2015</v>
      </c>
      <c r="C1598">
        <v>4</v>
      </c>
      <c r="D1598" t="s">
        <v>71</v>
      </c>
      <c r="E1598" t="s">
        <v>82</v>
      </c>
      <c r="F1598">
        <v>20</v>
      </c>
      <c r="G1598">
        <v>26</v>
      </c>
    </row>
    <row r="1599" spans="1:7" x14ac:dyDescent="0.25">
      <c r="A1599" t="str">
        <f t="shared" si="24"/>
        <v>2015_rs_4_DET_SEA</v>
      </c>
      <c r="B1599">
        <v>2015</v>
      </c>
      <c r="C1599">
        <v>4</v>
      </c>
      <c r="D1599" t="s">
        <v>73</v>
      </c>
      <c r="E1599" t="s">
        <v>89</v>
      </c>
      <c r="F1599">
        <v>10</v>
      </c>
      <c r="G1599">
        <v>13</v>
      </c>
    </row>
    <row r="1600" spans="1:7" x14ac:dyDescent="0.25">
      <c r="A1600" t="str">
        <f t="shared" si="24"/>
        <v>2015_rs_4_NYJ_MIA</v>
      </c>
      <c r="B1600">
        <v>2015</v>
      </c>
      <c r="C1600">
        <v>4</v>
      </c>
      <c r="D1600" t="s">
        <v>84</v>
      </c>
      <c r="E1600" t="s">
        <v>79</v>
      </c>
      <c r="F1600">
        <v>27</v>
      </c>
      <c r="G1600">
        <v>14</v>
      </c>
    </row>
    <row r="1601" spans="1:7" x14ac:dyDescent="0.25">
      <c r="A1601" t="str">
        <f t="shared" si="24"/>
        <v>2015_rs_5_WAS_ATL</v>
      </c>
      <c r="B1601">
        <v>2015</v>
      </c>
      <c r="C1601">
        <v>5</v>
      </c>
      <c r="D1601" t="s">
        <v>94</v>
      </c>
      <c r="E1601" t="s">
        <v>20</v>
      </c>
      <c r="F1601">
        <v>19</v>
      </c>
      <c r="G1601">
        <v>25</v>
      </c>
    </row>
    <row r="1602" spans="1:7" x14ac:dyDescent="0.25">
      <c r="A1602" t="str">
        <f t="shared" ref="A1602:A1665" si="25">CONCATENATE(B1602,"_rs_",C1602,"_",D1602,"_",E1602)</f>
        <v>2015_rs_5_CLE_BAL</v>
      </c>
      <c r="B1602">
        <v>2015</v>
      </c>
      <c r="C1602">
        <v>5</v>
      </c>
      <c r="D1602" t="s">
        <v>70</v>
      </c>
      <c r="E1602" t="s">
        <v>65</v>
      </c>
      <c r="F1602">
        <v>33</v>
      </c>
      <c r="G1602">
        <v>30</v>
      </c>
    </row>
    <row r="1603" spans="1:7" x14ac:dyDescent="0.25">
      <c r="A1603" t="str">
        <f t="shared" si="25"/>
        <v>2015_rs_5_SEA_CIN</v>
      </c>
      <c r="B1603">
        <v>2015</v>
      </c>
      <c r="C1603">
        <v>5</v>
      </c>
      <c r="D1603" t="s">
        <v>89</v>
      </c>
      <c r="E1603" t="s">
        <v>69</v>
      </c>
      <c r="F1603">
        <v>24</v>
      </c>
      <c r="G1603">
        <v>27</v>
      </c>
    </row>
    <row r="1604" spans="1:7" x14ac:dyDescent="0.25">
      <c r="A1604" t="str">
        <f t="shared" si="25"/>
        <v>2015_rs_5_STL_GB</v>
      </c>
      <c r="B1604">
        <v>2015</v>
      </c>
      <c r="C1604">
        <v>5</v>
      </c>
      <c r="D1604" t="s">
        <v>91</v>
      </c>
      <c r="E1604" t="s">
        <v>74</v>
      </c>
      <c r="F1604">
        <v>10</v>
      </c>
      <c r="G1604">
        <v>24</v>
      </c>
    </row>
    <row r="1605" spans="1:7" x14ac:dyDescent="0.25">
      <c r="A1605" t="str">
        <f t="shared" si="25"/>
        <v>2015_rs_5_CHI_KC</v>
      </c>
      <c r="B1605">
        <v>2015</v>
      </c>
      <c r="C1605">
        <v>5</v>
      </c>
      <c r="D1605" t="s">
        <v>68</v>
      </c>
      <c r="E1605" t="s">
        <v>78</v>
      </c>
      <c r="F1605">
        <v>18</v>
      </c>
      <c r="G1605">
        <v>17</v>
      </c>
    </row>
    <row r="1606" spans="1:7" x14ac:dyDescent="0.25">
      <c r="A1606" t="str">
        <f t="shared" si="25"/>
        <v>2015_rs_5_NO_PHI</v>
      </c>
      <c r="B1606">
        <v>2015</v>
      </c>
      <c r="C1606">
        <v>5</v>
      </c>
      <c r="D1606" t="s">
        <v>82</v>
      </c>
      <c r="E1606" t="s">
        <v>86</v>
      </c>
      <c r="F1606">
        <v>17</v>
      </c>
      <c r="G1606">
        <v>39</v>
      </c>
    </row>
    <row r="1607" spans="1:7" x14ac:dyDescent="0.25">
      <c r="A1607" t="str">
        <f t="shared" si="25"/>
        <v>2015_rs_5_JAX_TB</v>
      </c>
      <c r="B1607">
        <v>2015</v>
      </c>
      <c r="C1607">
        <v>5</v>
      </c>
      <c r="D1607" t="s">
        <v>77</v>
      </c>
      <c r="E1607" t="s">
        <v>92</v>
      </c>
      <c r="F1607">
        <v>31</v>
      </c>
      <c r="G1607">
        <v>38</v>
      </c>
    </row>
    <row r="1608" spans="1:7" x14ac:dyDescent="0.25">
      <c r="A1608" t="str">
        <f t="shared" si="25"/>
        <v>2015_rs_5_BUF_TEN</v>
      </c>
      <c r="B1608">
        <v>2015</v>
      </c>
      <c r="C1608">
        <v>5</v>
      </c>
      <c r="D1608" t="s">
        <v>66</v>
      </c>
      <c r="E1608" t="s">
        <v>93</v>
      </c>
      <c r="F1608">
        <v>14</v>
      </c>
      <c r="G1608">
        <v>13</v>
      </c>
    </row>
    <row r="1609" spans="1:7" x14ac:dyDescent="0.25">
      <c r="A1609" t="str">
        <f t="shared" si="25"/>
        <v>2015_rs_5_ARI_DET</v>
      </c>
      <c r="B1609">
        <v>2015</v>
      </c>
      <c r="C1609">
        <v>5</v>
      </c>
      <c r="D1609" t="s">
        <v>64</v>
      </c>
      <c r="E1609" t="s">
        <v>73</v>
      </c>
      <c r="F1609">
        <v>42</v>
      </c>
      <c r="G1609">
        <v>17</v>
      </c>
    </row>
    <row r="1610" spans="1:7" x14ac:dyDescent="0.25">
      <c r="A1610" t="str">
        <f t="shared" si="25"/>
        <v>2015_rs_5_NE_DAL</v>
      </c>
      <c r="B1610">
        <v>2015</v>
      </c>
      <c r="C1610">
        <v>5</v>
      </c>
      <c r="D1610" t="s">
        <v>81</v>
      </c>
      <c r="E1610" t="s">
        <v>71</v>
      </c>
      <c r="F1610">
        <v>30</v>
      </c>
      <c r="G1610">
        <v>6</v>
      </c>
    </row>
    <row r="1611" spans="1:7" x14ac:dyDescent="0.25">
      <c r="A1611" t="str">
        <f t="shared" si="25"/>
        <v>2015_rs_5_DEN_OAK</v>
      </c>
      <c r="B1611">
        <v>2015</v>
      </c>
      <c r="C1611">
        <v>5</v>
      </c>
      <c r="D1611" t="s">
        <v>72</v>
      </c>
      <c r="E1611" t="s">
        <v>85</v>
      </c>
      <c r="F1611">
        <v>16</v>
      </c>
      <c r="G1611">
        <v>10</v>
      </c>
    </row>
    <row r="1612" spans="1:7" x14ac:dyDescent="0.25">
      <c r="A1612" t="str">
        <f t="shared" si="25"/>
        <v>2015_rs_5_IND_HOU</v>
      </c>
      <c r="B1612">
        <v>2015</v>
      </c>
      <c r="C1612">
        <v>5</v>
      </c>
      <c r="D1612" t="s">
        <v>76</v>
      </c>
      <c r="E1612" t="s">
        <v>75</v>
      </c>
      <c r="F1612">
        <v>27</v>
      </c>
      <c r="G1612">
        <v>20</v>
      </c>
    </row>
    <row r="1613" spans="1:7" x14ac:dyDescent="0.25">
      <c r="A1613" t="str">
        <f t="shared" si="25"/>
        <v>2015_rs_5_SF_NYG</v>
      </c>
      <c r="B1613">
        <v>2015</v>
      </c>
      <c r="C1613">
        <v>5</v>
      </c>
      <c r="D1613" t="s">
        <v>90</v>
      </c>
      <c r="E1613" t="s">
        <v>83</v>
      </c>
      <c r="F1613">
        <v>27</v>
      </c>
      <c r="G1613">
        <v>30</v>
      </c>
    </row>
    <row r="1614" spans="1:7" x14ac:dyDescent="0.25">
      <c r="A1614" t="str">
        <f t="shared" si="25"/>
        <v>2015_rs_5_PIT_SD</v>
      </c>
      <c r="B1614">
        <v>2015</v>
      </c>
      <c r="C1614">
        <v>5</v>
      </c>
      <c r="D1614" t="s">
        <v>87</v>
      </c>
      <c r="E1614" t="s">
        <v>88</v>
      </c>
      <c r="F1614">
        <v>24</v>
      </c>
      <c r="G1614">
        <v>20</v>
      </c>
    </row>
    <row r="1615" spans="1:7" x14ac:dyDescent="0.25">
      <c r="A1615" t="str">
        <f t="shared" si="25"/>
        <v>2015_rs_6_CIN_BUF</v>
      </c>
      <c r="B1615">
        <v>2015</v>
      </c>
      <c r="C1615">
        <v>6</v>
      </c>
      <c r="D1615" t="s">
        <v>69</v>
      </c>
      <c r="E1615" t="s">
        <v>66</v>
      </c>
      <c r="F1615">
        <v>34</v>
      </c>
      <c r="G1615">
        <v>21</v>
      </c>
    </row>
    <row r="1616" spans="1:7" x14ac:dyDescent="0.25">
      <c r="A1616" t="str">
        <f t="shared" si="25"/>
        <v>2015_rs_6_DEN_CLE</v>
      </c>
      <c r="B1616">
        <v>2015</v>
      </c>
      <c r="C1616">
        <v>6</v>
      </c>
      <c r="D1616" t="s">
        <v>72</v>
      </c>
      <c r="E1616" t="s">
        <v>70</v>
      </c>
      <c r="F1616">
        <v>26</v>
      </c>
      <c r="G1616">
        <v>23</v>
      </c>
    </row>
    <row r="1617" spans="1:7" x14ac:dyDescent="0.25">
      <c r="A1617" t="str">
        <f t="shared" si="25"/>
        <v>2015_rs_6_CHI_DET</v>
      </c>
      <c r="B1617">
        <v>2015</v>
      </c>
      <c r="C1617">
        <v>6</v>
      </c>
      <c r="D1617" t="s">
        <v>68</v>
      </c>
      <c r="E1617" t="s">
        <v>73</v>
      </c>
      <c r="F1617">
        <v>34</v>
      </c>
      <c r="G1617">
        <v>37</v>
      </c>
    </row>
    <row r="1618" spans="1:7" x14ac:dyDescent="0.25">
      <c r="A1618" t="str">
        <f t="shared" si="25"/>
        <v>2015_rs_6_HOU_JAX</v>
      </c>
      <c r="B1618">
        <v>2015</v>
      </c>
      <c r="C1618">
        <v>6</v>
      </c>
      <c r="D1618" t="s">
        <v>75</v>
      </c>
      <c r="E1618" t="s">
        <v>77</v>
      </c>
      <c r="F1618">
        <v>31</v>
      </c>
      <c r="G1618">
        <v>20</v>
      </c>
    </row>
    <row r="1619" spans="1:7" x14ac:dyDescent="0.25">
      <c r="A1619" t="str">
        <f t="shared" si="25"/>
        <v>2015_rs_6_KC_MIN</v>
      </c>
      <c r="B1619">
        <v>2015</v>
      </c>
      <c r="C1619">
        <v>6</v>
      </c>
      <c r="D1619" t="s">
        <v>78</v>
      </c>
      <c r="E1619" t="s">
        <v>80</v>
      </c>
      <c r="F1619">
        <v>10</v>
      </c>
      <c r="G1619">
        <v>16</v>
      </c>
    </row>
    <row r="1620" spans="1:7" x14ac:dyDescent="0.25">
      <c r="A1620" t="str">
        <f t="shared" si="25"/>
        <v>2015_rs_6_WAS_NYJ</v>
      </c>
      <c r="B1620">
        <v>2015</v>
      </c>
      <c r="C1620">
        <v>6</v>
      </c>
      <c r="D1620" t="s">
        <v>94</v>
      </c>
      <c r="E1620" t="s">
        <v>84</v>
      </c>
      <c r="F1620">
        <v>20</v>
      </c>
      <c r="G1620">
        <v>34</v>
      </c>
    </row>
    <row r="1621" spans="1:7" x14ac:dyDescent="0.25">
      <c r="A1621" t="str">
        <f t="shared" si="25"/>
        <v>2015_rs_6_ARI_PIT</v>
      </c>
      <c r="B1621">
        <v>2015</v>
      </c>
      <c r="C1621">
        <v>6</v>
      </c>
      <c r="D1621" t="s">
        <v>64</v>
      </c>
      <c r="E1621" t="s">
        <v>87</v>
      </c>
      <c r="F1621">
        <v>13</v>
      </c>
      <c r="G1621">
        <v>25</v>
      </c>
    </row>
    <row r="1622" spans="1:7" x14ac:dyDescent="0.25">
      <c r="A1622" t="str">
        <f t="shared" si="25"/>
        <v>2015_rs_6_MIA_TEN</v>
      </c>
      <c r="B1622">
        <v>2015</v>
      </c>
      <c r="C1622">
        <v>6</v>
      </c>
      <c r="D1622" t="s">
        <v>79</v>
      </c>
      <c r="E1622" t="s">
        <v>93</v>
      </c>
      <c r="F1622">
        <v>38</v>
      </c>
      <c r="G1622">
        <v>10</v>
      </c>
    </row>
    <row r="1623" spans="1:7" x14ac:dyDescent="0.25">
      <c r="A1623" t="str">
        <f t="shared" si="25"/>
        <v>2015_rs_6_CAR_SEA</v>
      </c>
      <c r="B1623">
        <v>2015</v>
      </c>
      <c r="C1623">
        <v>6</v>
      </c>
      <c r="D1623" t="s">
        <v>67</v>
      </c>
      <c r="E1623" t="s">
        <v>89</v>
      </c>
      <c r="F1623">
        <v>27</v>
      </c>
      <c r="G1623">
        <v>23</v>
      </c>
    </row>
    <row r="1624" spans="1:7" x14ac:dyDescent="0.25">
      <c r="A1624" t="str">
        <f t="shared" si="25"/>
        <v>2015_rs_6_SD_GB</v>
      </c>
      <c r="B1624">
        <v>2015</v>
      </c>
      <c r="C1624">
        <v>6</v>
      </c>
      <c r="D1624" t="s">
        <v>88</v>
      </c>
      <c r="E1624" t="s">
        <v>74</v>
      </c>
      <c r="F1624">
        <v>20</v>
      </c>
      <c r="G1624">
        <v>27</v>
      </c>
    </row>
    <row r="1625" spans="1:7" x14ac:dyDescent="0.25">
      <c r="A1625" t="str">
        <f t="shared" si="25"/>
        <v>2015_rs_6_BAL_SF</v>
      </c>
      <c r="B1625">
        <v>2015</v>
      </c>
      <c r="C1625">
        <v>6</v>
      </c>
      <c r="D1625" t="s">
        <v>65</v>
      </c>
      <c r="E1625" t="s">
        <v>90</v>
      </c>
      <c r="F1625">
        <v>20</v>
      </c>
      <c r="G1625">
        <v>25</v>
      </c>
    </row>
    <row r="1626" spans="1:7" x14ac:dyDescent="0.25">
      <c r="A1626" t="str">
        <f t="shared" si="25"/>
        <v>2015_rs_6_ATL_NO</v>
      </c>
      <c r="B1626">
        <v>2015</v>
      </c>
      <c r="C1626">
        <v>6</v>
      </c>
      <c r="D1626" t="s">
        <v>20</v>
      </c>
      <c r="E1626" t="s">
        <v>82</v>
      </c>
      <c r="F1626">
        <v>21</v>
      </c>
      <c r="G1626">
        <v>31</v>
      </c>
    </row>
    <row r="1627" spans="1:7" x14ac:dyDescent="0.25">
      <c r="A1627" t="str">
        <f t="shared" si="25"/>
        <v>2015_rs_6_NE_IND</v>
      </c>
      <c r="B1627">
        <v>2015</v>
      </c>
      <c r="C1627">
        <v>6</v>
      </c>
      <c r="D1627" t="s">
        <v>81</v>
      </c>
      <c r="E1627" t="s">
        <v>76</v>
      </c>
      <c r="F1627">
        <v>34</v>
      </c>
      <c r="G1627">
        <v>27</v>
      </c>
    </row>
    <row r="1628" spans="1:7" x14ac:dyDescent="0.25">
      <c r="A1628" t="str">
        <f t="shared" si="25"/>
        <v>2015_rs_6_NYG_PHI</v>
      </c>
      <c r="B1628">
        <v>2015</v>
      </c>
      <c r="C1628">
        <v>6</v>
      </c>
      <c r="D1628" t="s">
        <v>83</v>
      </c>
      <c r="E1628" t="s">
        <v>86</v>
      </c>
      <c r="F1628">
        <v>7</v>
      </c>
      <c r="G1628">
        <v>27</v>
      </c>
    </row>
    <row r="1629" spans="1:7" x14ac:dyDescent="0.25">
      <c r="A1629" t="str">
        <f t="shared" si="25"/>
        <v>2015_rs_7_MIN_DET</v>
      </c>
      <c r="B1629">
        <v>2015</v>
      </c>
      <c r="C1629">
        <v>7</v>
      </c>
      <c r="D1629" t="s">
        <v>80</v>
      </c>
      <c r="E1629" t="s">
        <v>73</v>
      </c>
      <c r="F1629">
        <v>28</v>
      </c>
      <c r="G1629">
        <v>19</v>
      </c>
    </row>
    <row r="1630" spans="1:7" x14ac:dyDescent="0.25">
      <c r="A1630" t="str">
        <f t="shared" si="25"/>
        <v>2015_rs_7_NO_IND</v>
      </c>
      <c r="B1630">
        <v>2015</v>
      </c>
      <c r="C1630">
        <v>7</v>
      </c>
      <c r="D1630" t="s">
        <v>82</v>
      </c>
      <c r="E1630" t="s">
        <v>76</v>
      </c>
      <c r="F1630">
        <v>27</v>
      </c>
      <c r="G1630">
        <v>21</v>
      </c>
    </row>
    <row r="1631" spans="1:7" x14ac:dyDescent="0.25">
      <c r="A1631" t="str">
        <f t="shared" si="25"/>
        <v>2015_rs_7_PIT_KC</v>
      </c>
      <c r="B1631">
        <v>2015</v>
      </c>
      <c r="C1631">
        <v>7</v>
      </c>
      <c r="D1631" t="s">
        <v>87</v>
      </c>
      <c r="E1631" t="s">
        <v>78</v>
      </c>
      <c r="F1631">
        <v>13</v>
      </c>
      <c r="G1631">
        <v>23</v>
      </c>
    </row>
    <row r="1632" spans="1:7" x14ac:dyDescent="0.25">
      <c r="A1632" t="str">
        <f t="shared" si="25"/>
        <v>2015_rs_7_HOU_MIA</v>
      </c>
      <c r="B1632">
        <v>2015</v>
      </c>
      <c r="C1632">
        <v>7</v>
      </c>
      <c r="D1632" t="s">
        <v>75</v>
      </c>
      <c r="E1632" t="s">
        <v>79</v>
      </c>
      <c r="F1632">
        <v>26</v>
      </c>
      <c r="G1632">
        <v>44</v>
      </c>
    </row>
    <row r="1633" spans="1:7" x14ac:dyDescent="0.25">
      <c r="A1633" t="str">
        <f t="shared" si="25"/>
        <v>2015_rs_7_NYJ_NE</v>
      </c>
      <c r="B1633">
        <v>2015</v>
      </c>
      <c r="C1633">
        <v>7</v>
      </c>
      <c r="D1633" t="s">
        <v>84</v>
      </c>
      <c r="E1633" t="s">
        <v>81</v>
      </c>
      <c r="F1633">
        <v>23</v>
      </c>
      <c r="G1633">
        <v>30</v>
      </c>
    </row>
    <row r="1634" spans="1:7" x14ac:dyDescent="0.25">
      <c r="A1634" t="str">
        <f t="shared" si="25"/>
        <v>2015_rs_7_CLE_STL</v>
      </c>
      <c r="B1634">
        <v>2015</v>
      </c>
      <c r="C1634">
        <v>7</v>
      </c>
      <c r="D1634" t="s">
        <v>70</v>
      </c>
      <c r="E1634" t="s">
        <v>91</v>
      </c>
      <c r="F1634">
        <v>6</v>
      </c>
      <c r="G1634">
        <v>24</v>
      </c>
    </row>
    <row r="1635" spans="1:7" x14ac:dyDescent="0.25">
      <c r="A1635" t="str">
        <f t="shared" si="25"/>
        <v>2015_rs_7_ATL_TEN</v>
      </c>
      <c r="B1635">
        <v>2015</v>
      </c>
      <c r="C1635">
        <v>7</v>
      </c>
      <c r="D1635" t="s">
        <v>20</v>
      </c>
      <c r="E1635" t="s">
        <v>93</v>
      </c>
      <c r="F1635">
        <v>10</v>
      </c>
      <c r="G1635">
        <v>7</v>
      </c>
    </row>
    <row r="1636" spans="1:7" x14ac:dyDescent="0.25">
      <c r="A1636" t="str">
        <f t="shared" si="25"/>
        <v>2015_rs_7_TB_WAS</v>
      </c>
      <c r="B1636">
        <v>2015</v>
      </c>
      <c r="C1636">
        <v>7</v>
      </c>
      <c r="D1636" t="s">
        <v>92</v>
      </c>
      <c r="E1636" t="s">
        <v>94</v>
      </c>
      <c r="F1636">
        <v>30</v>
      </c>
      <c r="G1636">
        <v>31</v>
      </c>
    </row>
    <row r="1637" spans="1:7" x14ac:dyDescent="0.25">
      <c r="A1637" t="str">
        <f t="shared" si="25"/>
        <v>2015_rs_7_OAK_SD</v>
      </c>
      <c r="B1637">
        <v>2015</v>
      </c>
      <c r="C1637">
        <v>7</v>
      </c>
      <c r="D1637" t="s">
        <v>85</v>
      </c>
      <c r="E1637" t="s">
        <v>88</v>
      </c>
      <c r="F1637">
        <v>37</v>
      </c>
      <c r="G1637">
        <v>29</v>
      </c>
    </row>
    <row r="1638" spans="1:7" x14ac:dyDescent="0.25">
      <c r="A1638" t="str">
        <f t="shared" si="25"/>
        <v>2015_rs_7_DAL_NYG</v>
      </c>
      <c r="B1638">
        <v>2015</v>
      </c>
      <c r="C1638">
        <v>7</v>
      </c>
      <c r="D1638" t="s">
        <v>71</v>
      </c>
      <c r="E1638" t="s">
        <v>83</v>
      </c>
      <c r="F1638">
        <v>20</v>
      </c>
      <c r="G1638">
        <v>27</v>
      </c>
    </row>
    <row r="1639" spans="1:7" x14ac:dyDescent="0.25">
      <c r="A1639" t="str">
        <f t="shared" si="25"/>
        <v>2015_rs_7_SEA_SF</v>
      </c>
      <c r="B1639">
        <v>2015</v>
      </c>
      <c r="C1639">
        <v>7</v>
      </c>
      <c r="D1639" t="s">
        <v>89</v>
      </c>
      <c r="E1639" t="s">
        <v>90</v>
      </c>
      <c r="F1639">
        <v>20</v>
      </c>
      <c r="G1639">
        <v>3</v>
      </c>
    </row>
    <row r="1640" spans="1:7" x14ac:dyDescent="0.25">
      <c r="A1640" t="str">
        <f t="shared" si="25"/>
        <v>2015_rs_7_BAL_ARI</v>
      </c>
      <c r="B1640">
        <v>2015</v>
      </c>
      <c r="C1640">
        <v>7</v>
      </c>
      <c r="D1640" t="s">
        <v>65</v>
      </c>
      <c r="E1640" t="s">
        <v>64</v>
      </c>
      <c r="F1640">
        <v>18</v>
      </c>
      <c r="G1640">
        <v>26</v>
      </c>
    </row>
    <row r="1641" spans="1:7" x14ac:dyDescent="0.25">
      <c r="A1641" t="str">
        <f t="shared" si="25"/>
        <v>2015_rs_7_PHI_CAR</v>
      </c>
      <c r="B1641">
        <v>2015</v>
      </c>
      <c r="C1641">
        <v>7</v>
      </c>
      <c r="D1641" t="s">
        <v>86</v>
      </c>
      <c r="E1641" t="s">
        <v>67</v>
      </c>
      <c r="F1641">
        <v>16</v>
      </c>
      <c r="G1641">
        <v>27</v>
      </c>
    </row>
    <row r="1642" spans="1:7" x14ac:dyDescent="0.25">
      <c r="A1642" t="str">
        <f t="shared" si="25"/>
        <v>2015_rs_7_BUF_JAX</v>
      </c>
      <c r="B1642">
        <v>2015</v>
      </c>
      <c r="C1642">
        <v>7</v>
      </c>
      <c r="D1642" t="s">
        <v>66</v>
      </c>
      <c r="E1642" t="s">
        <v>77</v>
      </c>
      <c r="F1642">
        <v>31</v>
      </c>
      <c r="G1642">
        <v>34</v>
      </c>
    </row>
    <row r="1643" spans="1:7" x14ac:dyDescent="0.25">
      <c r="A1643" t="str">
        <f t="shared" si="25"/>
        <v>2015_rs_8_TB_ATL</v>
      </c>
      <c r="B1643">
        <v>2015</v>
      </c>
      <c r="C1643">
        <v>8</v>
      </c>
      <c r="D1643" t="s">
        <v>92</v>
      </c>
      <c r="E1643" t="s">
        <v>20</v>
      </c>
      <c r="F1643">
        <v>23</v>
      </c>
      <c r="G1643">
        <v>20</v>
      </c>
    </row>
    <row r="1644" spans="1:7" x14ac:dyDescent="0.25">
      <c r="A1644" t="str">
        <f t="shared" si="25"/>
        <v>2015_rs_8_SD_BAL</v>
      </c>
      <c r="B1644">
        <v>2015</v>
      </c>
      <c r="C1644">
        <v>8</v>
      </c>
      <c r="D1644" t="s">
        <v>88</v>
      </c>
      <c r="E1644" t="s">
        <v>65</v>
      </c>
      <c r="F1644">
        <v>26</v>
      </c>
      <c r="G1644">
        <v>29</v>
      </c>
    </row>
    <row r="1645" spans="1:7" x14ac:dyDescent="0.25">
      <c r="A1645" t="str">
        <f t="shared" si="25"/>
        <v>2015_rs_8_MIN_CHI</v>
      </c>
      <c r="B1645">
        <v>2015</v>
      </c>
      <c r="C1645">
        <v>8</v>
      </c>
      <c r="D1645" t="s">
        <v>80</v>
      </c>
      <c r="E1645" t="s">
        <v>68</v>
      </c>
      <c r="F1645">
        <v>23</v>
      </c>
      <c r="G1645">
        <v>20</v>
      </c>
    </row>
    <row r="1646" spans="1:7" x14ac:dyDescent="0.25">
      <c r="A1646" t="str">
        <f t="shared" si="25"/>
        <v>2015_rs_8_ARI_CLE</v>
      </c>
      <c r="B1646">
        <v>2015</v>
      </c>
      <c r="C1646">
        <v>8</v>
      </c>
      <c r="D1646" t="s">
        <v>64</v>
      </c>
      <c r="E1646" t="s">
        <v>70</v>
      </c>
      <c r="F1646">
        <v>34</v>
      </c>
      <c r="G1646">
        <v>20</v>
      </c>
    </row>
    <row r="1647" spans="1:7" x14ac:dyDescent="0.25">
      <c r="A1647" t="str">
        <f t="shared" si="25"/>
        <v>2015_rs_8_TEN_HOU</v>
      </c>
      <c r="B1647">
        <v>2015</v>
      </c>
      <c r="C1647">
        <v>8</v>
      </c>
      <c r="D1647" t="s">
        <v>93</v>
      </c>
      <c r="E1647" t="s">
        <v>75</v>
      </c>
      <c r="F1647">
        <v>6</v>
      </c>
      <c r="G1647">
        <v>20</v>
      </c>
    </row>
    <row r="1648" spans="1:7" x14ac:dyDescent="0.25">
      <c r="A1648" t="str">
        <f t="shared" si="25"/>
        <v>2015_rs_8_NYG_NO</v>
      </c>
      <c r="B1648">
        <v>2015</v>
      </c>
      <c r="C1648">
        <v>8</v>
      </c>
      <c r="D1648" t="s">
        <v>83</v>
      </c>
      <c r="E1648" t="s">
        <v>82</v>
      </c>
      <c r="F1648">
        <v>49</v>
      </c>
      <c r="G1648">
        <v>52</v>
      </c>
    </row>
    <row r="1649" spans="1:7" x14ac:dyDescent="0.25">
      <c r="A1649" t="str">
        <f t="shared" si="25"/>
        <v>2015_rs_8_CIN_PIT</v>
      </c>
      <c r="B1649">
        <v>2015</v>
      </c>
      <c r="C1649">
        <v>8</v>
      </c>
      <c r="D1649" t="s">
        <v>69</v>
      </c>
      <c r="E1649" t="s">
        <v>87</v>
      </c>
      <c r="F1649">
        <v>16</v>
      </c>
      <c r="G1649">
        <v>10</v>
      </c>
    </row>
    <row r="1650" spans="1:7" x14ac:dyDescent="0.25">
      <c r="A1650" t="str">
        <f t="shared" si="25"/>
        <v>2015_rs_8_SF_STL</v>
      </c>
      <c r="B1650">
        <v>2015</v>
      </c>
      <c r="C1650">
        <v>8</v>
      </c>
      <c r="D1650" t="s">
        <v>90</v>
      </c>
      <c r="E1650" t="s">
        <v>91</v>
      </c>
      <c r="F1650">
        <v>6</v>
      </c>
      <c r="G1650">
        <v>27</v>
      </c>
    </row>
    <row r="1651" spans="1:7" x14ac:dyDescent="0.25">
      <c r="A1651" t="str">
        <f t="shared" si="25"/>
        <v>2015_rs_8_NYJ_OAK</v>
      </c>
      <c r="B1651">
        <v>2015</v>
      </c>
      <c r="C1651">
        <v>8</v>
      </c>
      <c r="D1651" t="s">
        <v>84</v>
      </c>
      <c r="E1651" t="s">
        <v>85</v>
      </c>
      <c r="F1651">
        <v>20</v>
      </c>
      <c r="G1651">
        <v>34</v>
      </c>
    </row>
    <row r="1652" spans="1:7" x14ac:dyDescent="0.25">
      <c r="A1652" t="str">
        <f t="shared" si="25"/>
        <v>2015_rs_8_SEA_DAL</v>
      </c>
      <c r="B1652">
        <v>2015</v>
      </c>
      <c r="C1652">
        <v>8</v>
      </c>
      <c r="D1652" t="s">
        <v>89</v>
      </c>
      <c r="E1652" t="s">
        <v>71</v>
      </c>
      <c r="F1652">
        <v>13</v>
      </c>
      <c r="G1652">
        <v>12</v>
      </c>
    </row>
    <row r="1653" spans="1:7" x14ac:dyDescent="0.25">
      <c r="A1653" t="str">
        <f t="shared" si="25"/>
        <v>2015_rs_8_MIA_NE</v>
      </c>
      <c r="B1653">
        <v>2015</v>
      </c>
      <c r="C1653">
        <v>8</v>
      </c>
      <c r="D1653" t="s">
        <v>79</v>
      </c>
      <c r="E1653" t="s">
        <v>81</v>
      </c>
      <c r="F1653">
        <v>7</v>
      </c>
      <c r="G1653">
        <v>36</v>
      </c>
    </row>
    <row r="1654" spans="1:7" x14ac:dyDescent="0.25">
      <c r="A1654" t="str">
        <f t="shared" si="25"/>
        <v>2015_rs_8_IND_CAR</v>
      </c>
      <c r="B1654">
        <v>2015</v>
      </c>
      <c r="C1654">
        <v>8</v>
      </c>
      <c r="D1654" t="s">
        <v>76</v>
      </c>
      <c r="E1654" t="s">
        <v>67</v>
      </c>
      <c r="F1654">
        <v>26</v>
      </c>
      <c r="G1654">
        <v>29</v>
      </c>
    </row>
    <row r="1655" spans="1:7" x14ac:dyDescent="0.25">
      <c r="A1655" t="str">
        <f t="shared" si="25"/>
        <v>2015_rs_8_GB_DEN</v>
      </c>
      <c r="B1655">
        <v>2015</v>
      </c>
      <c r="C1655">
        <v>8</v>
      </c>
      <c r="D1655" t="s">
        <v>74</v>
      </c>
      <c r="E1655" t="s">
        <v>72</v>
      </c>
      <c r="F1655">
        <v>10</v>
      </c>
      <c r="G1655">
        <v>29</v>
      </c>
    </row>
    <row r="1656" spans="1:7" x14ac:dyDescent="0.25">
      <c r="A1656" t="str">
        <f t="shared" si="25"/>
        <v>2015_rs_8_DET_KC</v>
      </c>
      <c r="B1656">
        <v>2015</v>
      </c>
      <c r="C1656">
        <v>8</v>
      </c>
      <c r="D1656" t="s">
        <v>73</v>
      </c>
      <c r="E1656" t="s">
        <v>78</v>
      </c>
      <c r="F1656">
        <v>10</v>
      </c>
      <c r="G1656">
        <v>45</v>
      </c>
    </row>
    <row r="1657" spans="1:7" x14ac:dyDescent="0.25">
      <c r="A1657" t="str">
        <f t="shared" si="25"/>
        <v>2015_rs_9_MIA_BUF</v>
      </c>
      <c r="B1657">
        <v>2015</v>
      </c>
      <c r="C1657">
        <v>9</v>
      </c>
      <c r="D1657" t="s">
        <v>79</v>
      </c>
      <c r="E1657" t="s">
        <v>66</v>
      </c>
      <c r="F1657">
        <v>17</v>
      </c>
      <c r="G1657">
        <v>33</v>
      </c>
    </row>
    <row r="1658" spans="1:7" x14ac:dyDescent="0.25">
      <c r="A1658" t="str">
        <f t="shared" si="25"/>
        <v>2015_rs_9_GB_CAR</v>
      </c>
      <c r="B1658">
        <v>2015</v>
      </c>
      <c r="C1658">
        <v>9</v>
      </c>
      <c r="D1658" t="s">
        <v>74</v>
      </c>
      <c r="E1658" t="s">
        <v>67</v>
      </c>
      <c r="F1658">
        <v>29</v>
      </c>
      <c r="G1658">
        <v>37</v>
      </c>
    </row>
    <row r="1659" spans="1:7" x14ac:dyDescent="0.25">
      <c r="A1659" t="str">
        <f t="shared" si="25"/>
        <v>2015_rs_9_STL_MIN</v>
      </c>
      <c r="B1659">
        <v>2015</v>
      </c>
      <c r="C1659">
        <v>9</v>
      </c>
      <c r="D1659" t="s">
        <v>91</v>
      </c>
      <c r="E1659" t="s">
        <v>80</v>
      </c>
      <c r="F1659">
        <v>18</v>
      </c>
      <c r="G1659">
        <v>21</v>
      </c>
    </row>
    <row r="1660" spans="1:7" x14ac:dyDescent="0.25">
      <c r="A1660" t="str">
        <f t="shared" si="25"/>
        <v>2015_rs_9_WAS_NE</v>
      </c>
      <c r="B1660">
        <v>2015</v>
      </c>
      <c r="C1660">
        <v>9</v>
      </c>
      <c r="D1660" t="s">
        <v>94</v>
      </c>
      <c r="E1660" t="s">
        <v>81</v>
      </c>
      <c r="F1660">
        <v>10</v>
      </c>
      <c r="G1660">
        <v>27</v>
      </c>
    </row>
    <row r="1661" spans="1:7" x14ac:dyDescent="0.25">
      <c r="A1661" t="str">
        <f t="shared" si="25"/>
        <v>2015_rs_9_TEN_NO</v>
      </c>
      <c r="B1661">
        <v>2015</v>
      </c>
      <c r="C1661">
        <v>9</v>
      </c>
      <c r="D1661" t="s">
        <v>93</v>
      </c>
      <c r="E1661" t="s">
        <v>82</v>
      </c>
      <c r="F1661">
        <v>34</v>
      </c>
      <c r="G1661">
        <v>28</v>
      </c>
    </row>
    <row r="1662" spans="1:7" x14ac:dyDescent="0.25">
      <c r="A1662" t="str">
        <f t="shared" si="25"/>
        <v>2015_rs_9_JAX_NYJ</v>
      </c>
      <c r="B1662">
        <v>2015</v>
      </c>
      <c r="C1662">
        <v>9</v>
      </c>
      <c r="D1662" t="s">
        <v>77</v>
      </c>
      <c r="E1662" t="s">
        <v>84</v>
      </c>
      <c r="F1662">
        <v>23</v>
      </c>
      <c r="G1662">
        <v>28</v>
      </c>
    </row>
    <row r="1663" spans="1:7" x14ac:dyDescent="0.25">
      <c r="A1663" t="str">
        <f t="shared" si="25"/>
        <v>2015_rs_9_OAK_PIT</v>
      </c>
      <c r="B1663">
        <v>2015</v>
      </c>
      <c r="C1663">
        <v>9</v>
      </c>
      <c r="D1663" t="s">
        <v>85</v>
      </c>
      <c r="E1663" t="s">
        <v>87</v>
      </c>
      <c r="F1663">
        <v>35</v>
      </c>
      <c r="G1663">
        <v>38</v>
      </c>
    </row>
    <row r="1664" spans="1:7" x14ac:dyDescent="0.25">
      <c r="A1664" t="str">
        <f t="shared" si="25"/>
        <v>2015_rs_9_ATL_SF</v>
      </c>
      <c r="B1664">
        <v>2015</v>
      </c>
      <c r="C1664">
        <v>9</v>
      </c>
      <c r="D1664" t="s">
        <v>20</v>
      </c>
      <c r="E1664" t="s">
        <v>90</v>
      </c>
      <c r="F1664">
        <v>16</v>
      </c>
      <c r="G1664">
        <v>17</v>
      </c>
    </row>
    <row r="1665" spans="1:7" x14ac:dyDescent="0.25">
      <c r="A1665" t="str">
        <f t="shared" si="25"/>
        <v>2015_rs_9_NYG_TB</v>
      </c>
      <c r="B1665">
        <v>2015</v>
      </c>
      <c r="C1665">
        <v>9</v>
      </c>
      <c r="D1665" t="s">
        <v>83</v>
      </c>
      <c r="E1665" t="s">
        <v>92</v>
      </c>
      <c r="F1665">
        <v>32</v>
      </c>
      <c r="G1665">
        <v>18</v>
      </c>
    </row>
    <row r="1666" spans="1:7" x14ac:dyDescent="0.25">
      <c r="A1666" t="str">
        <f t="shared" ref="A1666:A1729" si="26">CONCATENATE(B1666,"_rs_",C1666,"_",D1666,"_",E1666)</f>
        <v>2015_rs_9_DEN_IND</v>
      </c>
      <c r="B1666">
        <v>2015</v>
      </c>
      <c r="C1666">
        <v>9</v>
      </c>
      <c r="D1666" t="s">
        <v>72</v>
      </c>
      <c r="E1666" t="s">
        <v>76</v>
      </c>
      <c r="F1666">
        <v>24</v>
      </c>
      <c r="G1666">
        <v>27</v>
      </c>
    </row>
    <row r="1667" spans="1:7" x14ac:dyDescent="0.25">
      <c r="A1667" t="str">
        <f t="shared" si="26"/>
        <v>2015_rs_9_CLE_CIN</v>
      </c>
      <c r="B1667">
        <v>2015</v>
      </c>
      <c r="C1667">
        <v>9</v>
      </c>
      <c r="D1667" t="s">
        <v>70</v>
      </c>
      <c r="E1667" t="s">
        <v>69</v>
      </c>
      <c r="F1667">
        <v>10</v>
      </c>
      <c r="G1667">
        <v>31</v>
      </c>
    </row>
    <row r="1668" spans="1:7" x14ac:dyDescent="0.25">
      <c r="A1668" t="str">
        <f t="shared" si="26"/>
        <v>2015_rs_9_PHI_DAL</v>
      </c>
      <c r="B1668">
        <v>2015</v>
      </c>
      <c r="C1668">
        <v>9</v>
      </c>
      <c r="D1668" t="s">
        <v>86</v>
      </c>
      <c r="E1668" t="s">
        <v>71</v>
      </c>
      <c r="F1668">
        <v>33</v>
      </c>
      <c r="G1668">
        <v>27</v>
      </c>
    </row>
    <row r="1669" spans="1:7" x14ac:dyDescent="0.25">
      <c r="A1669" t="str">
        <f t="shared" si="26"/>
        <v>2015_rs_9_CHI_SD</v>
      </c>
      <c r="B1669">
        <v>2015</v>
      </c>
      <c r="C1669">
        <v>9</v>
      </c>
      <c r="D1669" t="s">
        <v>68</v>
      </c>
      <c r="E1669" t="s">
        <v>88</v>
      </c>
      <c r="F1669">
        <v>22</v>
      </c>
      <c r="G1669">
        <v>19</v>
      </c>
    </row>
    <row r="1670" spans="1:7" x14ac:dyDescent="0.25">
      <c r="A1670" t="str">
        <f t="shared" si="26"/>
        <v>2015_rs_10_JAX_BAL</v>
      </c>
      <c r="B1670">
        <v>2015</v>
      </c>
      <c r="C1670">
        <v>10</v>
      </c>
      <c r="D1670" t="s">
        <v>77</v>
      </c>
      <c r="E1670" t="s">
        <v>65</v>
      </c>
      <c r="F1670">
        <v>22</v>
      </c>
      <c r="G1670">
        <v>20</v>
      </c>
    </row>
    <row r="1671" spans="1:7" x14ac:dyDescent="0.25">
      <c r="A1671" t="str">
        <f t="shared" si="26"/>
        <v>2015_rs_10_DET_GB</v>
      </c>
      <c r="B1671">
        <v>2015</v>
      </c>
      <c r="C1671">
        <v>10</v>
      </c>
      <c r="D1671" t="s">
        <v>73</v>
      </c>
      <c r="E1671" t="s">
        <v>74</v>
      </c>
      <c r="F1671">
        <v>18</v>
      </c>
      <c r="G1671">
        <v>16</v>
      </c>
    </row>
    <row r="1672" spans="1:7" x14ac:dyDescent="0.25">
      <c r="A1672" t="str">
        <f t="shared" si="26"/>
        <v>2015_rs_10_MIA_PHI</v>
      </c>
      <c r="B1672">
        <v>2015</v>
      </c>
      <c r="C1672">
        <v>10</v>
      </c>
      <c r="D1672" t="s">
        <v>79</v>
      </c>
      <c r="E1672" t="s">
        <v>86</v>
      </c>
      <c r="F1672">
        <v>20</v>
      </c>
      <c r="G1672">
        <v>19</v>
      </c>
    </row>
    <row r="1673" spans="1:7" x14ac:dyDescent="0.25">
      <c r="A1673" t="str">
        <f t="shared" si="26"/>
        <v>2015_rs_10_CLE_PIT</v>
      </c>
      <c r="B1673">
        <v>2015</v>
      </c>
      <c r="C1673">
        <v>10</v>
      </c>
      <c r="D1673" t="s">
        <v>70</v>
      </c>
      <c r="E1673" t="s">
        <v>87</v>
      </c>
      <c r="F1673">
        <v>9</v>
      </c>
      <c r="G1673">
        <v>30</v>
      </c>
    </row>
    <row r="1674" spans="1:7" x14ac:dyDescent="0.25">
      <c r="A1674" t="str">
        <f t="shared" si="26"/>
        <v>2015_rs_10_CHI_STL</v>
      </c>
      <c r="B1674">
        <v>2015</v>
      </c>
      <c r="C1674">
        <v>10</v>
      </c>
      <c r="D1674" t="s">
        <v>68</v>
      </c>
      <c r="E1674" t="s">
        <v>91</v>
      </c>
      <c r="F1674">
        <v>37</v>
      </c>
      <c r="G1674">
        <v>13</v>
      </c>
    </row>
    <row r="1675" spans="1:7" x14ac:dyDescent="0.25">
      <c r="A1675" t="str">
        <f t="shared" si="26"/>
        <v>2015_rs_10_DAL_TB</v>
      </c>
      <c r="B1675">
        <v>2015</v>
      </c>
      <c r="C1675">
        <v>10</v>
      </c>
      <c r="D1675" t="s">
        <v>71</v>
      </c>
      <c r="E1675" t="s">
        <v>92</v>
      </c>
      <c r="F1675">
        <v>6</v>
      </c>
      <c r="G1675">
        <v>10</v>
      </c>
    </row>
    <row r="1676" spans="1:7" x14ac:dyDescent="0.25">
      <c r="A1676" t="str">
        <f t="shared" si="26"/>
        <v>2015_rs_10_CAR_TEN</v>
      </c>
      <c r="B1676">
        <v>2015</v>
      </c>
      <c r="C1676">
        <v>10</v>
      </c>
      <c r="D1676" t="s">
        <v>67</v>
      </c>
      <c r="E1676" t="s">
        <v>93</v>
      </c>
      <c r="F1676">
        <v>27</v>
      </c>
      <c r="G1676">
        <v>10</v>
      </c>
    </row>
    <row r="1677" spans="1:7" x14ac:dyDescent="0.25">
      <c r="A1677" t="str">
        <f t="shared" si="26"/>
        <v>2015_rs_10_NO_WAS</v>
      </c>
      <c r="B1677">
        <v>2015</v>
      </c>
      <c r="C1677">
        <v>10</v>
      </c>
      <c r="D1677" t="s">
        <v>82</v>
      </c>
      <c r="E1677" t="s">
        <v>94</v>
      </c>
      <c r="F1677">
        <v>14</v>
      </c>
      <c r="G1677">
        <v>47</v>
      </c>
    </row>
    <row r="1678" spans="1:7" x14ac:dyDescent="0.25">
      <c r="A1678" t="str">
        <f t="shared" si="26"/>
        <v>2015_rs_10_MIN_OAK</v>
      </c>
      <c r="B1678">
        <v>2015</v>
      </c>
      <c r="C1678">
        <v>10</v>
      </c>
      <c r="D1678" t="s">
        <v>80</v>
      </c>
      <c r="E1678" t="s">
        <v>85</v>
      </c>
      <c r="F1678">
        <v>30</v>
      </c>
      <c r="G1678">
        <v>14</v>
      </c>
    </row>
    <row r="1679" spans="1:7" x14ac:dyDescent="0.25">
      <c r="A1679" t="str">
        <f t="shared" si="26"/>
        <v>2015_rs_10_KC_DEN</v>
      </c>
      <c r="B1679">
        <v>2015</v>
      </c>
      <c r="C1679">
        <v>10</v>
      </c>
      <c r="D1679" t="s">
        <v>78</v>
      </c>
      <c r="E1679" t="s">
        <v>72</v>
      </c>
      <c r="F1679">
        <v>29</v>
      </c>
      <c r="G1679">
        <v>13</v>
      </c>
    </row>
    <row r="1680" spans="1:7" x14ac:dyDescent="0.25">
      <c r="A1680" t="str">
        <f t="shared" si="26"/>
        <v>2015_rs_10_NE_NYG</v>
      </c>
      <c r="B1680">
        <v>2015</v>
      </c>
      <c r="C1680">
        <v>10</v>
      </c>
      <c r="D1680" t="s">
        <v>81</v>
      </c>
      <c r="E1680" t="s">
        <v>83</v>
      </c>
      <c r="F1680">
        <v>27</v>
      </c>
      <c r="G1680">
        <v>26</v>
      </c>
    </row>
    <row r="1681" spans="1:7" x14ac:dyDescent="0.25">
      <c r="A1681" t="str">
        <f t="shared" si="26"/>
        <v>2015_rs_10_BUF_NYJ</v>
      </c>
      <c r="B1681">
        <v>2015</v>
      </c>
      <c r="C1681">
        <v>10</v>
      </c>
      <c r="D1681" t="s">
        <v>66</v>
      </c>
      <c r="E1681" t="s">
        <v>84</v>
      </c>
      <c r="F1681">
        <v>22</v>
      </c>
      <c r="G1681">
        <v>17</v>
      </c>
    </row>
    <row r="1682" spans="1:7" x14ac:dyDescent="0.25">
      <c r="A1682" t="str">
        <f t="shared" si="26"/>
        <v>2015_rs_10_HOU_CIN</v>
      </c>
      <c r="B1682">
        <v>2015</v>
      </c>
      <c r="C1682">
        <v>10</v>
      </c>
      <c r="D1682" t="s">
        <v>75</v>
      </c>
      <c r="E1682" t="s">
        <v>69</v>
      </c>
      <c r="F1682">
        <v>10</v>
      </c>
      <c r="G1682">
        <v>6</v>
      </c>
    </row>
    <row r="1683" spans="1:7" x14ac:dyDescent="0.25">
      <c r="A1683" t="str">
        <f t="shared" si="26"/>
        <v>2015_rs_10_ARI_SEA</v>
      </c>
      <c r="B1683">
        <v>2015</v>
      </c>
      <c r="C1683">
        <v>10</v>
      </c>
      <c r="D1683" t="s">
        <v>64</v>
      </c>
      <c r="E1683" t="s">
        <v>89</v>
      </c>
      <c r="F1683">
        <v>39</v>
      </c>
      <c r="G1683">
        <v>32</v>
      </c>
    </row>
    <row r="1684" spans="1:7" x14ac:dyDescent="0.25">
      <c r="A1684" t="str">
        <f t="shared" si="26"/>
        <v>2015_rs_11_IND_ATL</v>
      </c>
      <c r="B1684">
        <v>2015</v>
      </c>
      <c r="C1684">
        <v>11</v>
      </c>
      <c r="D1684" t="s">
        <v>76</v>
      </c>
      <c r="E1684" t="s">
        <v>20</v>
      </c>
      <c r="F1684">
        <v>24</v>
      </c>
      <c r="G1684">
        <v>21</v>
      </c>
    </row>
    <row r="1685" spans="1:7" x14ac:dyDescent="0.25">
      <c r="A1685" t="str">
        <f t="shared" si="26"/>
        <v>2015_rs_11_STL_BAL</v>
      </c>
      <c r="B1685">
        <v>2015</v>
      </c>
      <c r="C1685">
        <v>11</v>
      </c>
      <c r="D1685" t="s">
        <v>91</v>
      </c>
      <c r="E1685" t="s">
        <v>65</v>
      </c>
      <c r="F1685">
        <v>13</v>
      </c>
      <c r="G1685">
        <v>16</v>
      </c>
    </row>
    <row r="1686" spans="1:7" x14ac:dyDescent="0.25">
      <c r="A1686" t="str">
        <f t="shared" si="26"/>
        <v>2015_rs_11_WAS_CAR</v>
      </c>
      <c r="B1686">
        <v>2015</v>
      </c>
      <c r="C1686">
        <v>11</v>
      </c>
      <c r="D1686" t="s">
        <v>94</v>
      </c>
      <c r="E1686" t="s">
        <v>67</v>
      </c>
      <c r="F1686">
        <v>16</v>
      </c>
      <c r="G1686">
        <v>44</v>
      </c>
    </row>
    <row r="1687" spans="1:7" x14ac:dyDescent="0.25">
      <c r="A1687" t="str">
        <f t="shared" si="26"/>
        <v>2015_rs_11_DEN_CHI</v>
      </c>
      <c r="B1687">
        <v>2015</v>
      </c>
      <c r="C1687">
        <v>11</v>
      </c>
      <c r="D1687" t="s">
        <v>72</v>
      </c>
      <c r="E1687" t="s">
        <v>68</v>
      </c>
      <c r="F1687">
        <v>17</v>
      </c>
      <c r="G1687">
        <v>15</v>
      </c>
    </row>
    <row r="1688" spans="1:7" x14ac:dyDescent="0.25">
      <c r="A1688" t="str">
        <f t="shared" si="26"/>
        <v>2015_rs_11_OAK_DET</v>
      </c>
      <c r="B1688">
        <v>2015</v>
      </c>
      <c r="C1688">
        <v>11</v>
      </c>
      <c r="D1688" t="s">
        <v>85</v>
      </c>
      <c r="E1688" t="s">
        <v>73</v>
      </c>
      <c r="F1688">
        <v>13</v>
      </c>
      <c r="G1688">
        <v>18</v>
      </c>
    </row>
    <row r="1689" spans="1:7" x14ac:dyDescent="0.25">
      <c r="A1689" t="str">
        <f t="shared" si="26"/>
        <v>2015_rs_11_NYJ_HOU</v>
      </c>
      <c r="B1689">
        <v>2015</v>
      </c>
      <c r="C1689">
        <v>11</v>
      </c>
      <c r="D1689" t="s">
        <v>84</v>
      </c>
      <c r="E1689" t="s">
        <v>75</v>
      </c>
      <c r="F1689">
        <v>17</v>
      </c>
      <c r="G1689">
        <v>24</v>
      </c>
    </row>
    <row r="1690" spans="1:7" x14ac:dyDescent="0.25">
      <c r="A1690" t="str">
        <f t="shared" si="26"/>
        <v>2015_rs_11_DAL_MIA</v>
      </c>
      <c r="B1690">
        <v>2015</v>
      </c>
      <c r="C1690">
        <v>11</v>
      </c>
      <c r="D1690" t="s">
        <v>71</v>
      </c>
      <c r="E1690" t="s">
        <v>79</v>
      </c>
      <c r="F1690">
        <v>24</v>
      </c>
      <c r="G1690">
        <v>14</v>
      </c>
    </row>
    <row r="1691" spans="1:7" x14ac:dyDescent="0.25">
      <c r="A1691" t="str">
        <f t="shared" si="26"/>
        <v>2015_rs_11_TB_PHI</v>
      </c>
      <c r="B1691">
        <v>2015</v>
      </c>
      <c r="C1691">
        <v>11</v>
      </c>
      <c r="D1691" t="s">
        <v>92</v>
      </c>
      <c r="E1691" t="s">
        <v>86</v>
      </c>
      <c r="F1691">
        <v>45</v>
      </c>
      <c r="G1691">
        <v>17</v>
      </c>
    </row>
    <row r="1692" spans="1:7" x14ac:dyDescent="0.25">
      <c r="A1692" t="str">
        <f t="shared" si="26"/>
        <v>2015_rs_11_KC_SD</v>
      </c>
      <c r="B1692">
        <v>2015</v>
      </c>
      <c r="C1692">
        <v>11</v>
      </c>
      <c r="D1692" t="s">
        <v>78</v>
      </c>
      <c r="E1692" t="s">
        <v>88</v>
      </c>
      <c r="F1692">
        <v>33</v>
      </c>
      <c r="G1692">
        <v>3</v>
      </c>
    </row>
    <row r="1693" spans="1:7" x14ac:dyDescent="0.25">
      <c r="A1693" t="str">
        <f t="shared" si="26"/>
        <v>2015_rs_11_GB_MIN</v>
      </c>
      <c r="B1693">
        <v>2015</v>
      </c>
      <c r="C1693">
        <v>11</v>
      </c>
      <c r="D1693" t="s">
        <v>74</v>
      </c>
      <c r="E1693" t="s">
        <v>80</v>
      </c>
      <c r="F1693">
        <v>30</v>
      </c>
      <c r="G1693">
        <v>13</v>
      </c>
    </row>
    <row r="1694" spans="1:7" x14ac:dyDescent="0.25">
      <c r="A1694" t="str">
        <f t="shared" si="26"/>
        <v>2015_rs_11_SF_SEA</v>
      </c>
      <c r="B1694">
        <v>2015</v>
      </c>
      <c r="C1694">
        <v>11</v>
      </c>
      <c r="D1694" t="s">
        <v>90</v>
      </c>
      <c r="E1694" t="s">
        <v>89</v>
      </c>
      <c r="F1694">
        <v>13</v>
      </c>
      <c r="G1694">
        <v>29</v>
      </c>
    </row>
    <row r="1695" spans="1:7" x14ac:dyDescent="0.25">
      <c r="A1695" t="str">
        <f t="shared" si="26"/>
        <v>2015_rs_11_TEN_JAX</v>
      </c>
      <c r="B1695">
        <v>2015</v>
      </c>
      <c r="C1695">
        <v>11</v>
      </c>
      <c r="D1695" t="s">
        <v>93</v>
      </c>
      <c r="E1695" t="s">
        <v>77</v>
      </c>
      <c r="F1695">
        <v>13</v>
      </c>
      <c r="G1695">
        <v>19</v>
      </c>
    </row>
    <row r="1696" spans="1:7" x14ac:dyDescent="0.25">
      <c r="A1696" t="str">
        <f t="shared" si="26"/>
        <v>2015_rs_11_CIN_ARI</v>
      </c>
      <c r="B1696">
        <v>2015</v>
      </c>
      <c r="C1696">
        <v>11</v>
      </c>
      <c r="D1696" t="s">
        <v>69</v>
      </c>
      <c r="E1696" t="s">
        <v>64</v>
      </c>
      <c r="F1696">
        <v>31</v>
      </c>
      <c r="G1696">
        <v>34</v>
      </c>
    </row>
    <row r="1697" spans="1:7" x14ac:dyDescent="0.25">
      <c r="A1697" t="str">
        <f t="shared" si="26"/>
        <v>2015_rs_11_BUF_NE</v>
      </c>
      <c r="B1697">
        <v>2015</v>
      </c>
      <c r="C1697">
        <v>11</v>
      </c>
      <c r="D1697" t="s">
        <v>66</v>
      </c>
      <c r="E1697" t="s">
        <v>81</v>
      </c>
      <c r="F1697">
        <v>13</v>
      </c>
      <c r="G1697">
        <v>20</v>
      </c>
    </row>
    <row r="1698" spans="1:7" x14ac:dyDescent="0.25">
      <c r="A1698" t="str">
        <f t="shared" si="26"/>
        <v>2015_rs_12_MIN_ATL</v>
      </c>
      <c r="B1698">
        <v>2015</v>
      </c>
      <c r="C1698">
        <v>12</v>
      </c>
      <c r="D1698" t="s">
        <v>80</v>
      </c>
      <c r="E1698" t="s">
        <v>20</v>
      </c>
      <c r="F1698">
        <v>20</v>
      </c>
      <c r="G1698">
        <v>10</v>
      </c>
    </row>
    <row r="1699" spans="1:7" x14ac:dyDescent="0.25">
      <c r="A1699" t="str">
        <f t="shared" si="26"/>
        <v>2015_rs_12_STL_CIN</v>
      </c>
      <c r="B1699">
        <v>2015</v>
      </c>
      <c r="C1699">
        <v>12</v>
      </c>
      <c r="D1699" t="s">
        <v>91</v>
      </c>
      <c r="E1699" t="s">
        <v>69</v>
      </c>
      <c r="F1699">
        <v>7</v>
      </c>
      <c r="G1699">
        <v>31</v>
      </c>
    </row>
    <row r="1700" spans="1:7" x14ac:dyDescent="0.25">
      <c r="A1700" t="str">
        <f t="shared" si="26"/>
        <v>2015_rs_12_NO_HOU</v>
      </c>
      <c r="B1700">
        <v>2015</v>
      </c>
      <c r="C1700">
        <v>12</v>
      </c>
      <c r="D1700" t="s">
        <v>82</v>
      </c>
      <c r="E1700" t="s">
        <v>75</v>
      </c>
      <c r="F1700">
        <v>6</v>
      </c>
      <c r="G1700">
        <v>24</v>
      </c>
    </row>
    <row r="1701" spans="1:7" x14ac:dyDescent="0.25">
      <c r="A1701" t="str">
        <f t="shared" si="26"/>
        <v>2015_rs_12_TB_IND</v>
      </c>
      <c r="B1701">
        <v>2015</v>
      </c>
      <c r="C1701">
        <v>12</v>
      </c>
      <c r="D1701" t="s">
        <v>92</v>
      </c>
      <c r="E1701" t="s">
        <v>76</v>
      </c>
      <c r="F1701">
        <v>12</v>
      </c>
      <c r="G1701">
        <v>25</v>
      </c>
    </row>
    <row r="1702" spans="1:7" x14ac:dyDescent="0.25">
      <c r="A1702" t="str">
        <f t="shared" si="26"/>
        <v>2015_rs_12_SD_JAX</v>
      </c>
      <c r="B1702">
        <v>2015</v>
      </c>
      <c r="C1702">
        <v>12</v>
      </c>
      <c r="D1702" t="s">
        <v>88</v>
      </c>
      <c r="E1702" t="s">
        <v>77</v>
      </c>
      <c r="F1702">
        <v>31</v>
      </c>
      <c r="G1702">
        <v>25</v>
      </c>
    </row>
    <row r="1703" spans="1:7" x14ac:dyDescent="0.25">
      <c r="A1703" t="str">
        <f t="shared" si="26"/>
        <v>2015_rs_12_BUF_KC</v>
      </c>
      <c r="B1703">
        <v>2015</v>
      </c>
      <c r="C1703">
        <v>12</v>
      </c>
      <c r="D1703" t="s">
        <v>66</v>
      </c>
      <c r="E1703" t="s">
        <v>78</v>
      </c>
      <c r="F1703">
        <v>22</v>
      </c>
      <c r="G1703">
        <v>30</v>
      </c>
    </row>
    <row r="1704" spans="1:7" x14ac:dyDescent="0.25">
      <c r="A1704" t="str">
        <f t="shared" si="26"/>
        <v>2015_rs_12_MIA_NYJ</v>
      </c>
      <c r="B1704">
        <v>2015</v>
      </c>
      <c r="C1704">
        <v>12</v>
      </c>
      <c r="D1704" t="s">
        <v>79</v>
      </c>
      <c r="E1704" t="s">
        <v>84</v>
      </c>
      <c r="F1704">
        <v>20</v>
      </c>
      <c r="G1704">
        <v>38</v>
      </c>
    </row>
    <row r="1705" spans="1:7" x14ac:dyDescent="0.25">
      <c r="A1705" t="str">
        <f t="shared" si="26"/>
        <v>2015_rs_12_OAK_TEN</v>
      </c>
      <c r="B1705">
        <v>2015</v>
      </c>
      <c r="C1705">
        <v>12</v>
      </c>
      <c r="D1705" t="s">
        <v>85</v>
      </c>
      <c r="E1705" t="s">
        <v>93</v>
      </c>
      <c r="F1705">
        <v>24</v>
      </c>
      <c r="G1705">
        <v>21</v>
      </c>
    </row>
    <row r="1706" spans="1:7" x14ac:dyDescent="0.25">
      <c r="A1706" t="str">
        <f t="shared" si="26"/>
        <v>2015_rs_12_NYG_WAS</v>
      </c>
      <c r="B1706">
        <v>2015</v>
      </c>
      <c r="C1706">
        <v>12</v>
      </c>
      <c r="D1706" t="s">
        <v>83</v>
      </c>
      <c r="E1706" t="s">
        <v>94</v>
      </c>
      <c r="F1706">
        <v>14</v>
      </c>
      <c r="G1706">
        <v>20</v>
      </c>
    </row>
    <row r="1707" spans="1:7" x14ac:dyDescent="0.25">
      <c r="A1707" t="str">
        <f t="shared" si="26"/>
        <v>2015_rs_12_ARI_SF</v>
      </c>
      <c r="B1707">
        <v>2015</v>
      </c>
      <c r="C1707">
        <v>12</v>
      </c>
      <c r="D1707" t="s">
        <v>64</v>
      </c>
      <c r="E1707" t="s">
        <v>90</v>
      </c>
      <c r="F1707">
        <v>19</v>
      </c>
      <c r="G1707">
        <v>13</v>
      </c>
    </row>
    <row r="1708" spans="1:7" x14ac:dyDescent="0.25">
      <c r="A1708" t="str">
        <f t="shared" si="26"/>
        <v>2015_rs_12_PIT_SEA</v>
      </c>
      <c r="B1708">
        <v>2015</v>
      </c>
      <c r="C1708">
        <v>12</v>
      </c>
      <c r="D1708" t="s">
        <v>87</v>
      </c>
      <c r="E1708" t="s">
        <v>89</v>
      </c>
      <c r="F1708">
        <v>30</v>
      </c>
      <c r="G1708">
        <v>39</v>
      </c>
    </row>
    <row r="1709" spans="1:7" x14ac:dyDescent="0.25">
      <c r="A1709" t="str">
        <f t="shared" si="26"/>
        <v>2015_rs_12_CAR_DAL</v>
      </c>
      <c r="B1709">
        <v>2015</v>
      </c>
      <c r="C1709">
        <v>12</v>
      </c>
      <c r="D1709" t="s">
        <v>67</v>
      </c>
      <c r="E1709" t="s">
        <v>71</v>
      </c>
      <c r="F1709">
        <v>33</v>
      </c>
      <c r="G1709">
        <v>14</v>
      </c>
    </row>
    <row r="1710" spans="1:7" x14ac:dyDescent="0.25">
      <c r="A1710" t="str">
        <f t="shared" si="26"/>
        <v>2015_rs_12_BAL_CLE</v>
      </c>
      <c r="B1710">
        <v>2015</v>
      </c>
      <c r="C1710">
        <v>12</v>
      </c>
      <c r="D1710" t="s">
        <v>65</v>
      </c>
      <c r="E1710" t="s">
        <v>70</v>
      </c>
      <c r="F1710">
        <v>33</v>
      </c>
      <c r="G1710">
        <v>27</v>
      </c>
    </row>
    <row r="1711" spans="1:7" x14ac:dyDescent="0.25">
      <c r="A1711" t="str">
        <f t="shared" si="26"/>
        <v>2015_rs_12_NE_DEN</v>
      </c>
      <c r="B1711">
        <v>2015</v>
      </c>
      <c r="C1711">
        <v>12</v>
      </c>
      <c r="D1711" t="s">
        <v>81</v>
      </c>
      <c r="E1711" t="s">
        <v>72</v>
      </c>
      <c r="F1711">
        <v>24</v>
      </c>
      <c r="G1711">
        <v>30</v>
      </c>
    </row>
    <row r="1712" spans="1:7" x14ac:dyDescent="0.25">
      <c r="A1712" t="str">
        <f t="shared" si="26"/>
        <v>2015_rs_12_CHI_GB</v>
      </c>
      <c r="B1712">
        <v>2015</v>
      </c>
      <c r="C1712">
        <v>12</v>
      </c>
      <c r="D1712" t="s">
        <v>68</v>
      </c>
      <c r="E1712" t="s">
        <v>74</v>
      </c>
      <c r="F1712">
        <v>17</v>
      </c>
      <c r="G1712">
        <v>13</v>
      </c>
    </row>
    <row r="1713" spans="1:7" x14ac:dyDescent="0.25">
      <c r="A1713" t="str">
        <f t="shared" si="26"/>
        <v>2015_rs_12_PHI_DET</v>
      </c>
      <c r="B1713">
        <v>2015</v>
      </c>
      <c r="C1713">
        <v>12</v>
      </c>
      <c r="D1713" t="s">
        <v>86</v>
      </c>
      <c r="E1713" t="s">
        <v>73</v>
      </c>
      <c r="F1713">
        <v>14</v>
      </c>
      <c r="G1713">
        <v>45</v>
      </c>
    </row>
    <row r="1714" spans="1:7" x14ac:dyDescent="0.25">
      <c r="A1714" t="str">
        <f t="shared" si="26"/>
        <v>2015_rs_13_HOU_BUF</v>
      </c>
      <c r="B1714">
        <v>2015</v>
      </c>
      <c r="C1714">
        <v>13</v>
      </c>
      <c r="D1714" t="s">
        <v>75</v>
      </c>
      <c r="E1714" t="s">
        <v>66</v>
      </c>
      <c r="F1714">
        <v>21</v>
      </c>
      <c r="G1714">
        <v>30</v>
      </c>
    </row>
    <row r="1715" spans="1:7" x14ac:dyDescent="0.25">
      <c r="A1715" t="str">
        <f t="shared" si="26"/>
        <v>2015_rs_13_SF_CHI</v>
      </c>
      <c r="B1715">
        <v>2015</v>
      </c>
      <c r="C1715">
        <v>13</v>
      </c>
      <c r="D1715" t="s">
        <v>90</v>
      </c>
      <c r="E1715" t="s">
        <v>68</v>
      </c>
      <c r="F1715">
        <v>26</v>
      </c>
      <c r="G1715">
        <v>20</v>
      </c>
    </row>
    <row r="1716" spans="1:7" x14ac:dyDescent="0.25">
      <c r="A1716" t="str">
        <f t="shared" si="26"/>
        <v>2015_rs_13_CIN_CLE</v>
      </c>
      <c r="B1716">
        <v>2015</v>
      </c>
      <c r="C1716">
        <v>13</v>
      </c>
      <c r="D1716" t="s">
        <v>69</v>
      </c>
      <c r="E1716" t="s">
        <v>70</v>
      </c>
      <c r="F1716">
        <v>37</v>
      </c>
      <c r="G1716">
        <v>3</v>
      </c>
    </row>
    <row r="1717" spans="1:7" x14ac:dyDescent="0.25">
      <c r="A1717" t="str">
        <f t="shared" si="26"/>
        <v>2015_rs_13_BAL_MIA</v>
      </c>
      <c r="B1717">
        <v>2015</v>
      </c>
      <c r="C1717">
        <v>13</v>
      </c>
      <c r="D1717" t="s">
        <v>65</v>
      </c>
      <c r="E1717" t="s">
        <v>79</v>
      </c>
      <c r="F1717">
        <v>13</v>
      </c>
      <c r="G1717">
        <v>15</v>
      </c>
    </row>
    <row r="1718" spans="1:7" x14ac:dyDescent="0.25">
      <c r="A1718" t="str">
        <f t="shared" si="26"/>
        <v>2015_rs_13_SEA_MIN</v>
      </c>
      <c r="B1718">
        <v>2015</v>
      </c>
      <c r="C1718">
        <v>13</v>
      </c>
      <c r="D1718" t="s">
        <v>89</v>
      </c>
      <c r="E1718" t="s">
        <v>80</v>
      </c>
      <c r="F1718">
        <v>38</v>
      </c>
      <c r="G1718">
        <v>7</v>
      </c>
    </row>
    <row r="1719" spans="1:7" x14ac:dyDescent="0.25">
      <c r="A1719" t="str">
        <f t="shared" si="26"/>
        <v>2015_rs_13_NYJ_NYG</v>
      </c>
      <c r="B1719">
        <v>2015</v>
      </c>
      <c r="C1719">
        <v>13</v>
      </c>
      <c r="D1719" t="s">
        <v>84</v>
      </c>
      <c r="E1719" t="s">
        <v>83</v>
      </c>
      <c r="F1719">
        <v>23</v>
      </c>
      <c r="G1719">
        <v>20</v>
      </c>
    </row>
    <row r="1720" spans="1:7" x14ac:dyDescent="0.25">
      <c r="A1720" t="str">
        <f t="shared" si="26"/>
        <v>2015_rs_13_ARI_STL</v>
      </c>
      <c r="B1720">
        <v>2015</v>
      </c>
      <c r="C1720">
        <v>13</v>
      </c>
      <c r="D1720" t="s">
        <v>64</v>
      </c>
      <c r="E1720" t="s">
        <v>91</v>
      </c>
      <c r="F1720">
        <v>27</v>
      </c>
      <c r="G1720">
        <v>3</v>
      </c>
    </row>
    <row r="1721" spans="1:7" x14ac:dyDescent="0.25">
      <c r="A1721" t="str">
        <f t="shared" si="26"/>
        <v>2015_rs_13_ATL_TB</v>
      </c>
      <c r="B1721">
        <v>2015</v>
      </c>
      <c r="C1721">
        <v>13</v>
      </c>
      <c r="D1721" t="s">
        <v>20</v>
      </c>
      <c r="E1721" t="s">
        <v>92</v>
      </c>
      <c r="F1721">
        <v>19</v>
      </c>
      <c r="G1721">
        <v>23</v>
      </c>
    </row>
    <row r="1722" spans="1:7" x14ac:dyDescent="0.25">
      <c r="A1722" t="str">
        <f t="shared" si="26"/>
        <v>2015_rs_13_JAX_TEN</v>
      </c>
      <c r="B1722">
        <v>2015</v>
      </c>
      <c r="C1722">
        <v>13</v>
      </c>
      <c r="D1722" t="s">
        <v>77</v>
      </c>
      <c r="E1722" t="s">
        <v>93</v>
      </c>
      <c r="F1722">
        <v>39</v>
      </c>
      <c r="G1722">
        <v>42</v>
      </c>
    </row>
    <row r="1723" spans="1:7" x14ac:dyDescent="0.25">
      <c r="A1723" t="str">
        <f t="shared" si="26"/>
        <v>2015_rs_13_KC_OAK</v>
      </c>
      <c r="B1723">
        <v>2015</v>
      </c>
      <c r="C1723">
        <v>13</v>
      </c>
      <c r="D1723" t="s">
        <v>78</v>
      </c>
      <c r="E1723" t="s">
        <v>85</v>
      </c>
      <c r="F1723">
        <v>34</v>
      </c>
      <c r="G1723">
        <v>20</v>
      </c>
    </row>
    <row r="1724" spans="1:7" x14ac:dyDescent="0.25">
      <c r="A1724" t="str">
        <f t="shared" si="26"/>
        <v>2015_rs_13_DEN_SD</v>
      </c>
      <c r="B1724">
        <v>2015</v>
      </c>
      <c r="C1724">
        <v>13</v>
      </c>
      <c r="D1724" t="s">
        <v>72</v>
      </c>
      <c r="E1724" t="s">
        <v>88</v>
      </c>
      <c r="F1724">
        <v>17</v>
      </c>
      <c r="G1724">
        <v>3</v>
      </c>
    </row>
    <row r="1725" spans="1:7" x14ac:dyDescent="0.25">
      <c r="A1725" t="str">
        <f t="shared" si="26"/>
        <v>2015_rs_13_PHI_NE</v>
      </c>
      <c r="B1725">
        <v>2015</v>
      </c>
      <c r="C1725">
        <v>13</v>
      </c>
      <c r="D1725" t="s">
        <v>86</v>
      </c>
      <c r="E1725" t="s">
        <v>81</v>
      </c>
      <c r="F1725">
        <v>35</v>
      </c>
      <c r="G1725">
        <v>28</v>
      </c>
    </row>
    <row r="1726" spans="1:7" x14ac:dyDescent="0.25">
      <c r="A1726" t="str">
        <f t="shared" si="26"/>
        <v>2015_rs_13_CAR_NO</v>
      </c>
      <c r="B1726">
        <v>2015</v>
      </c>
      <c r="C1726">
        <v>13</v>
      </c>
      <c r="D1726" t="s">
        <v>67</v>
      </c>
      <c r="E1726" t="s">
        <v>82</v>
      </c>
      <c r="F1726">
        <v>41</v>
      </c>
      <c r="G1726">
        <v>38</v>
      </c>
    </row>
    <row r="1727" spans="1:7" x14ac:dyDescent="0.25">
      <c r="A1727" t="str">
        <f t="shared" si="26"/>
        <v>2015_rs_13_GB_DET</v>
      </c>
      <c r="B1727">
        <v>2015</v>
      </c>
      <c r="C1727">
        <v>13</v>
      </c>
      <c r="D1727" t="s">
        <v>74</v>
      </c>
      <c r="E1727" t="s">
        <v>73</v>
      </c>
      <c r="F1727">
        <v>27</v>
      </c>
      <c r="G1727">
        <v>23</v>
      </c>
    </row>
    <row r="1728" spans="1:7" x14ac:dyDescent="0.25">
      <c r="A1728" t="str">
        <f t="shared" si="26"/>
        <v>2015_rs_13_IND_PIT</v>
      </c>
      <c r="B1728">
        <v>2015</v>
      </c>
      <c r="C1728">
        <v>13</v>
      </c>
      <c r="D1728" t="s">
        <v>76</v>
      </c>
      <c r="E1728" t="s">
        <v>87</v>
      </c>
      <c r="F1728">
        <v>10</v>
      </c>
      <c r="G1728">
        <v>45</v>
      </c>
    </row>
    <row r="1729" spans="1:7" x14ac:dyDescent="0.25">
      <c r="A1729" t="str">
        <f t="shared" si="26"/>
        <v>2015_rs_13_DAL_WAS</v>
      </c>
      <c r="B1729">
        <v>2015</v>
      </c>
      <c r="C1729">
        <v>13</v>
      </c>
      <c r="D1729" t="s">
        <v>71</v>
      </c>
      <c r="E1729" t="s">
        <v>94</v>
      </c>
      <c r="F1729">
        <v>19</v>
      </c>
      <c r="G1729">
        <v>16</v>
      </c>
    </row>
    <row r="1730" spans="1:7" x14ac:dyDescent="0.25">
      <c r="A1730" t="str">
        <f t="shared" ref="A1730:A1793" si="27">CONCATENATE(B1730,"_rs_",C1730,"_",D1730,"_",E1730)</f>
        <v>2015_rs_14_SEA_BAL</v>
      </c>
      <c r="B1730">
        <v>2015</v>
      </c>
      <c r="C1730">
        <v>14</v>
      </c>
      <c r="D1730" t="s">
        <v>89</v>
      </c>
      <c r="E1730" t="s">
        <v>65</v>
      </c>
      <c r="F1730">
        <v>35</v>
      </c>
      <c r="G1730">
        <v>6</v>
      </c>
    </row>
    <row r="1731" spans="1:7" x14ac:dyDescent="0.25">
      <c r="A1731" t="str">
        <f t="shared" si="27"/>
        <v>2015_rs_14_ATL_CAR</v>
      </c>
      <c r="B1731">
        <v>2015</v>
      </c>
      <c r="C1731">
        <v>14</v>
      </c>
      <c r="D1731" t="s">
        <v>20</v>
      </c>
      <c r="E1731" t="s">
        <v>67</v>
      </c>
      <c r="F1731">
        <v>0</v>
      </c>
      <c r="G1731">
        <v>38</v>
      </c>
    </row>
    <row r="1732" spans="1:7" x14ac:dyDescent="0.25">
      <c r="A1732" t="str">
        <f t="shared" si="27"/>
        <v>2015_rs_14_WAS_CHI</v>
      </c>
      <c r="B1732">
        <v>2015</v>
      </c>
      <c r="C1732">
        <v>14</v>
      </c>
      <c r="D1732" t="s">
        <v>94</v>
      </c>
      <c r="E1732" t="s">
        <v>68</v>
      </c>
      <c r="F1732">
        <v>24</v>
      </c>
      <c r="G1732">
        <v>21</v>
      </c>
    </row>
    <row r="1733" spans="1:7" x14ac:dyDescent="0.25">
      <c r="A1733" t="str">
        <f t="shared" si="27"/>
        <v>2015_rs_14_PIT_CIN</v>
      </c>
      <c r="B1733">
        <v>2015</v>
      </c>
      <c r="C1733">
        <v>14</v>
      </c>
      <c r="D1733" t="s">
        <v>87</v>
      </c>
      <c r="E1733" t="s">
        <v>69</v>
      </c>
      <c r="F1733">
        <v>33</v>
      </c>
      <c r="G1733">
        <v>20</v>
      </c>
    </row>
    <row r="1734" spans="1:7" x14ac:dyDescent="0.25">
      <c r="A1734" t="str">
        <f t="shared" si="27"/>
        <v>2015_rs_14_SF_CLE</v>
      </c>
      <c r="B1734">
        <v>2015</v>
      </c>
      <c r="C1734">
        <v>14</v>
      </c>
      <c r="D1734" t="s">
        <v>90</v>
      </c>
      <c r="E1734" t="s">
        <v>70</v>
      </c>
      <c r="F1734">
        <v>10</v>
      </c>
      <c r="G1734">
        <v>24</v>
      </c>
    </row>
    <row r="1735" spans="1:7" x14ac:dyDescent="0.25">
      <c r="A1735" t="str">
        <f t="shared" si="27"/>
        <v>2015_rs_14_IND_JAX</v>
      </c>
      <c r="B1735">
        <v>2015</v>
      </c>
      <c r="C1735">
        <v>14</v>
      </c>
      <c r="D1735" t="s">
        <v>76</v>
      </c>
      <c r="E1735" t="s">
        <v>77</v>
      </c>
      <c r="F1735">
        <v>16</v>
      </c>
      <c r="G1735">
        <v>51</v>
      </c>
    </row>
    <row r="1736" spans="1:7" x14ac:dyDescent="0.25">
      <c r="A1736" t="str">
        <f t="shared" si="27"/>
        <v>2015_rs_14_SD_KC</v>
      </c>
      <c r="B1736">
        <v>2015</v>
      </c>
      <c r="C1736">
        <v>14</v>
      </c>
      <c r="D1736" t="s">
        <v>88</v>
      </c>
      <c r="E1736" t="s">
        <v>78</v>
      </c>
      <c r="F1736">
        <v>3</v>
      </c>
      <c r="G1736">
        <v>10</v>
      </c>
    </row>
    <row r="1737" spans="1:7" x14ac:dyDescent="0.25">
      <c r="A1737" t="str">
        <f t="shared" si="27"/>
        <v>2015_rs_14_TEN_NYJ</v>
      </c>
      <c r="B1737">
        <v>2015</v>
      </c>
      <c r="C1737">
        <v>14</v>
      </c>
      <c r="D1737" t="s">
        <v>93</v>
      </c>
      <c r="E1737" t="s">
        <v>84</v>
      </c>
      <c r="F1737">
        <v>8</v>
      </c>
      <c r="G1737">
        <v>30</v>
      </c>
    </row>
    <row r="1738" spans="1:7" x14ac:dyDescent="0.25">
      <c r="A1738" t="str">
        <f t="shared" si="27"/>
        <v>2015_rs_14_BUF_PHI</v>
      </c>
      <c r="B1738">
        <v>2015</v>
      </c>
      <c r="C1738">
        <v>14</v>
      </c>
      <c r="D1738" t="s">
        <v>66</v>
      </c>
      <c r="E1738" t="s">
        <v>86</v>
      </c>
      <c r="F1738">
        <v>20</v>
      </c>
      <c r="G1738">
        <v>23</v>
      </c>
    </row>
    <row r="1739" spans="1:7" x14ac:dyDescent="0.25">
      <c r="A1739" t="str">
        <f t="shared" si="27"/>
        <v>2015_rs_14_DET_STL</v>
      </c>
      <c r="B1739">
        <v>2015</v>
      </c>
      <c r="C1739">
        <v>14</v>
      </c>
      <c r="D1739" t="s">
        <v>73</v>
      </c>
      <c r="E1739" t="s">
        <v>91</v>
      </c>
      <c r="F1739">
        <v>14</v>
      </c>
      <c r="G1739">
        <v>21</v>
      </c>
    </row>
    <row r="1740" spans="1:7" x14ac:dyDescent="0.25">
      <c r="A1740" t="str">
        <f t="shared" si="27"/>
        <v>2015_rs_14_NO_TB</v>
      </c>
      <c r="B1740">
        <v>2015</v>
      </c>
      <c r="C1740">
        <v>14</v>
      </c>
      <c r="D1740" t="s">
        <v>82</v>
      </c>
      <c r="E1740" t="s">
        <v>92</v>
      </c>
      <c r="F1740">
        <v>24</v>
      </c>
      <c r="G1740">
        <v>17</v>
      </c>
    </row>
    <row r="1741" spans="1:7" x14ac:dyDescent="0.25">
      <c r="A1741" t="str">
        <f t="shared" si="27"/>
        <v>2015_rs_14_OAK_DEN</v>
      </c>
      <c r="B1741">
        <v>2015</v>
      </c>
      <c r="C1741">
        <v>14</v>
      </c>
      <c r="D1741" t="s">
        <v>85</v>
      </c>
      <c r="E1741" t="s">
        <v>72</v>
      </c>
      <c r="F1741">
        <v>15</v>
      </c>
      <c r="G1741">
        <v>12</v>
      </c>
    </row>
    <row r="1742" spans="1:7" x14ac:dyDescent="0.25">
      <c r="A1742" t="str">
        <f t="shared" si="27"/>
        <v>2015_rs_14_DAL_GB</v>
      </c>
      <c r="B1742">
        <v>2015</v>
      </c>
      <c r="C1742">
        <v>14</v>
      </c>
      <c r="D1742" t="s">
        <v>71</v>
      </c>
      <c r="E1742" t="s">
        <v>74</v>
      </c>
      <c r="F1742">
        <v>7</v>
      </c>
      <c r="G1742">
        <v>28</v>
      </c>
    </row>
    <row r="1743" spans="1:7" x14ac:dyDescent="0.25">
      <c r="A1743" t="str">
        <f t="shared" si="27"/>
        <v>2015_rs_14_MIN_ARI</v>
      </c>
      <c r="B1743">
        <v>2015</v>
      </c>
      <c r="C1743">
        <v>14</v>
      </c>
      <c r="D1743" t="s">
        <v>80</v>
      </c>
      <c r="E1743" t="s">
        <v>64</v>
      </c>
      <c r="F1743">
        <v>20</v>
      </c>
      <c r="G1743">
        <v>23</v>
      </c>
    </row>
    <row r="1744" spans="1:7" x14ac:dyDescent="0.25">
      <c r="A1744" t="str">
        <f t="shared" si="27"/>
        <v>2015_rs_14_NE_HOU</v>
      </c>
      <c r="B1744">
        <v>2015</v>
      </c>
      <c r="C1744">
        <v>14</v>
      </c>
      <c r="D1744" t="s">
        <v>81</v>
      </c>
      <c r="E1744" t="s">
        <v>75</v>
      </c>
      <c r="F1744">
        <v>27</v>
      </c>
      <c r="G1744">
        <v>6</v>
      </c>
    </row>
    <row r="1745" spans="1:7" x14ac:dyDescent="0.25">
      <c r="A1745" t="str">
        <f t="shared" si="27"/>
        <v>2015_rs_14_NYG_MIA</v>
      </c>
      <c r="B1745">
        <v>2015</v>
      </c>
      <c r="C1745">
        <v>14</v>
      </c>
      <c r="D1745" t="s">
        <v>83</v>
      </c>
      <c r="E1745" t="s">
        <v>79</v>
      </c>
      <c r="F1745">
        <v>31</v>
      </c>
      <c r="G1745">
        <v>24</v>
      </c>
    </row>
    <row r="1746" spans="1:7" x14ac:dyDescent="0.25">
      <c r="A1746" t="str">
        <f t="shared" si="27"/>
        <v>2015_rs_15_KC_BAL</v>
      </c>
      <c r="B1746">
        <v>2015</v>
      </c>
      <c r="C1746">
        <v>15</v>
      </c>
      <c r="D1746" t="s">
        <v>78</v>
      </c>
      <c r="E1746" t="s">
        <v>65</v>
      </c>
      <c r="F1746">
        <v>34</v>
      </c>
      <c r="G1746">
        <v>14</v>
      </c>
    </row>
    <row r="1747" spans="1:7" x14ac:dyDescent="0.25">
      <c r="A1747" t="str">
        <f t="shared" si="27"/>
        <v>2015_rs_15_HOU_IND</v>
      </c>
      <c r="B1747">
        <v>2015</v>
      </c>
      <c r="C1747">
        <v>15</v>
      </c>
      <c r="D1747" t="s">
        <v>75</v>
      </c>
      <c r="E1747" t="s">
        <v>76</v>
      </c>
      <c r="F1747">
        <v>16</v>
      </c>
      <c r="G1747">
        <v>10</v>
      </c>
    </row>
    <row r="1748" spans="1:7" x14ac:dyDescent="0.25">
      <c r="A1748" t="str">
        <f t="shared" si="27"/>
        <v>2015_rs_15_ATL_JAX</v>
      </c>
      <c r="B1748">
        <v>2015</v>
      </c>
      <c r="C1748">
        <v>15</v>
      </c>
      <c r="D1748" t="s">
        <v>20</v>
      </c>
      <c r="E1748" t="s">
        <v>77</v>
      </c>
      <c r="F1748">
        <v>23</v>
      </c>
      <c r="G1748">
        <v>17</v>
      </c>
    </row>
    <row r="1749" spans="1:7" x14ac:dyDescent="0.25">
      <c r="A1749" t="str">
        <f t="shared" si="27"/>
        <v>2015_rs_15_CHI_MIN</v>
      </c>
      <c r="B1749">
        <v>2015</v>
      </c>
      <c r="C1749">
        <v>15</v>
      </c>
      <c r="D1749" t="s">
        <v>68</v>
      </c>
      <c r="E1749" t="s">
        <v>80</v>
      </c>
      <c r="F1749">
        <v>17</v>
      </c>
      <c r="G1749">
        <v>38</v>
      </c>
    </row>
    <row r="1750" spans="1:7" x14ac:dyDescent="0.25">
      <c r="A1750" t="str">
        <f t="shared" si="27"/>
        <v>2015_rs_15_TEN_NE</v>
      </c>
      <c r="B1750">
        <v>2015</v>
      </c>
      <c r="C1750">
        <v>15</v>
      </c>
      <c r="D1750" t="s">
        <v>93</v>
      </c>
      <c r="E1750" t="s">
        <v>81</v>
      </c>
      <c r="F1750">
        <v>16</v>
      </c>
      <c r="G1750">
        <v>33</v>
      </c>
    </row>
    <row r="1751" spans="1:7" x14ac:dyDescent="0.25">
      <c r="A1751" t="str">
        <f t="shared" si="27"/>
        <v>2015_rs_15_CAR_NYG</v>
      </c>
      <c r="B1751">
        <v>2015</v>
      </c>
      <c r="C1751">
        <v>15</v>
      </c>
      <c r="D1751" t="s">
        <v>67</v>
      </c>
      <c r="E1751" t="s">
        <v>83</v>
      </c>
      <c r="F1751">
        <v>38</v>
      </c>
      <c r="G1751">
        <v>35</v>
      </c>
    </row>
    <row r="1752" spans="1:7" x14ac:dyDescent="0.25">
      <c r="A1752" t="str">
        <f t="shared" si="27"/>
        <v>2015_rs_15_BUF_WAS</v>
      </c>
      <c r="B1752">
        <v>2015</v>
      </c>
      <c r="C1752">
        <v>15</v>
      </c>
      <c r="D1752" t="s">
        <v>66</v>
      </c>
      <c r="E1752" t="s">
        <v>94</v>
      </c>
      <c r="F1752">
        <v>25</v>
      </c>
      <c r="G1752">
        <v>35</v>
      </c>
    </row>
    <row r="1753" spans="1:7" x14ac:dyDescent="0.25">
      <c r="A1753" t="str">
        <f t="shared" si="27"/>
        <v>2015_rs_15_GB_OAK</v>
      </c>
      <c r="B1753">
        <v>2015</v>
      </c>
      <c r="C1753">
        <v>15</v>
      </c>
      <c r="D1753" t="s">
        <v>74</v>
      </c>
      <c r="E1753" t="s">
        <v>85</v>
      </c>
      <c r="F1753">
        <v>30</v>
      </c>
      <c r="G1753">
        <v>20</v>
      </c>
    </row>
    <row r="1754" spans="1:7" x14ac:dyDescent="0.25">
      <c r="A1754" t="str">
        <f t="shared" si="27"/>
        <v>2015_rs_15_CLE_SEA</v>
      </c>
      <c r="B1754">
        <v>2015</v>
      </c>
      <c r="C1754">
        <v>15</v>
      </c>
      <c r="D1754" t="s">
        <v>70</v>
      </c>
      <c r="E1754" t="s">
        <v>89</v>
      </c>
      <c r="F1754">
        <v>13</v>
      </c>
      <c r="G1754">
        <v>30</v>
      </c>
    </row>
    <row r="1755" spans="1:7" x14ac:dyDescent="0.25">
      <c r="A1755" t="str">
        <f t="shared" si="27"/>
        <v>2015_rs_15_DEN_PIT</v>
      </c>
      <c r="B1755">
        <v>2015</v>
      </c>
      <c r="C1755">
        <v>15</v>
      </c>
      <c r="D1755" t="s">
        <v>72</v>
      </c>
      <c r="E1755" t="s">
        <v>87</v>
      </c>
      <c r="F1755">
        <v>27</v>
      </c>
      <c r="G1755">
        <v>34</v>
      </c>
    </row>
    <row r="1756" spans="1:7" x14ac:dyDescent="0.25">
      <c r="A1756" t="str">
        <f t="shared" si="27"/>
        <v>2015_rs_15_MIA_SD</v>
      </c>
      <c r="B1756">
        <v>2015</v>
      </c>
      <c r="C1756">
        <v>15</v>
      </c>
      <c r="D1756" t="s">
        <v>79</v>
      </c>
      <c r="E1756" t="s">
        <v>88</v>
      </c>
      <c r="F1756">
        <v>14</v>
      </c>
      <c r="G1756">
        <v>30</v>
      </c>
    </row>
    <row r="1757" spans="1:7" x14ac:dyDescent="0.25">
      <c r="A1757" t="str">
        <f t="shared" si="27"/>
        <v>2015_rs_15_CIN_SF</v>
      </c>
      <c r="B1757">
        <v>2015</v>
      </c>
      <c r="C1757">
        <v>15</v>
      </c>
      <c r="D1757" t="s">
        <v>69</v>
      </c>
      <c r="E1757" t="s">
        <v>90</v>
      </c>
      <c r="F1757">
        <v>24</v>
      </c>
      <c r="G1757">
        <v>14</v>
      </c>
    </row>
    <row r="1758" spans="1:7" x14ac:dyDescent="0.25">
      <c r="A1758" t="str">
        <f t="shared" si="27"/>
        <v>2015_rs_15_NYJ_DAL</v>
      </c>
      <c r="B1758">
        <v>2015</v>
      </c>
      <c r="C1758">
        <v>15</v>
      </c>
      <c r="D1758" t="s">
        <v>84</v>
      </c>
      <c r="E1758" t="s">
        <v>71</v>
      </c>
      <c r="F1758">
        <v>19</v>
      </c>
      <c r="G1758">
        <v>16</v>
      </c>
    </row>
    <row r="1759" spans="1:7" x14ac:dyDescent="0.25">
      <c r="A1759" t="str">
        <f t="shared" si="27"/>
        <v>2015_rs_15_TB_STL</v>
      </c>
      <c r="B1759">
        <v>2015</v>
      </c>
      <c r="C1759">
        <v>15</v>
      </c>
      <c r="D1759" t="s">
        <v>92</v>
      </c>
      <c r="E1759" t="s">
        <v>91</v>
      </c>
      <c r="F1759">
        <v>23</v>
      </c>
      <c r="G1759">
        <v>31</v>
      </c>
    </row>
    <row r="1760" spans="1:7" x14ac:dyDescent="0.25">
      <c r="A1760" t="str">
        <f t="shared" si="27"/>
        <v>2015_rs_15_DET_NO</v>
      </c>
      <c r="B1760">
        <v>2015</v>
      </c>
      <c r="C1760">
        <v>15</v>
      </c>
      <c r="D1760" t="s">
        <v>73</v>
      </c>
      <c r="E1760" t="s">
        <v>82</v>
      </c>
      <c r="F1760">
        <v>35</v>
      </c>
      <c r="G1760">
        <v>27</v>
      </c>
    </row>
    <row r="1761" spans="1:7" x14ac:dyDescent="0.25">
      <c r="A1761" t="str">
        <f t="shared" si="27"/>
        <v>2015_rs_15_ARI_PHI</v>
      </c>
      <c r="B1761">
        <v>2015</v>
      </c>
      <c r="C1761">
        <v>15</v>
      </c>
      <c r="D1761" t="s">
        <v>64</v>
      </c>
      <c r="E1761" t="s">
        <v>86</v>
      </c>
      <c r="F1761">
        <v>40</v>
      </c>
      <c r="G1761">
        <v>17</v>
      </c>
    </row>
    <row r="1762" spans="1:7" x14ac:dyDescent="0.25">
      <c r="A1762" t="str">
        <f t="shared" si="27"/>
        <v>2015_rs_16_CAR_ATL</v>
      </c>
      <c r="B1762">
        <v>2015</v>
      </c>
      <c r="C1762">
        <v>16</v>
      </c>
      <c r="D1762" t="s">
        <v>67</v>
      </c>
      <c r="E1762" t="s">
        <v>20</v>
      </c>
      <c r="F1762">
        <v>13</v>
      </c>
      <c r="G1762">
        <v>20</v>
      </c>
    </row>
    <row r="1763" spans="1:7" x14ac:dyDescent="0.25">
      <c r="A1763" t="str">
        <f t="shared" si="27"/>
        <v>2015_rs_16_PIT_BAL</v>
      </c>
      <c r="B1763">
        <v>2015</v>
      </c>
      <c r="C1763">
        <v>16</v>
      </c>
      <c r="D1763" t="s">
        <v>87</v>
      </c>
      <c r="E1763" t="s">
        <v>65</v>
      </c>
      <c r="F1763">
        <v>17</v>
      </c>
      <c r="G1763">
        <v>20</v>
      </c>
    </row>
    <row r="1764" spans="1:7" x14ac:dyDescent="0.25">
      <c r="A1764" t="str">
        <f t="shared" si="27"/>
        <v>2015_rs_16_DAL_BUF</v>
      </c>
      <c r="B1764">
        <v>2015</v>
      </c>
      <c r="C1764">
        <v>16</v>
      </c>
      <c r="D1764" t="s">
        <v>71</v>
      </c>
      <c r="E1764" t="s">
        <v>66</v>
      </c>
      <c r="F1764">
        <v>6</v>
      </c>
      <c r="G1764">
        <v>16</v>
      </c>
    </row>
    <row r="1765" spans="1:7" x14ac:dyDescent="0.25">
      <c r="A1765" t="str">
        <f t="shared" si="27"/>
        <v>2015_rs_16_SF_DET</v>
      </c>
      <c r="B1765">
        <v>2015</v>
      </c>
      <c r="C1765">
        <v>16</v>
      </c>
      <c r="D1765" t="s">
        <v>90</v>
      </c>
      <c r="E1765" t="s">
        <v>73</v>
      </c>
      <c r="F1765">
        <v>17</v>
      </c>
      <c r="G1765">
        <v>32</v>
      </c>
    </row>
    <row r="1766" spans="1:7" x14ac:dyDescent="0.25">
      <c r="A1766" t="str">
        <f t="shared" si="27"/>
        <v>2015_rs_16_CLE_KC</v>
      </c>
      <c r="B1766">
        <v>2015</v>
      </c>
      <c r="C1766">
        <v>16</v>
      </c>
      <c r="D1766" t="s">
        <v>70</v>
      </c>
      <c r="E1766" t="s">
        <v>78</v>
      </c>
      <c r="F1766">
        <v>13</v>
      </c>
      <c r="G1766">
        <v>17</v>
      </c>
    </row>
    <row r="1767" spans="1:7" x14ac:dyDescent="0.25">
      <c r="A1767" t="str">
        <f t="shared" si="27"/>
        <v>2015_rs_16_IND_MIA</v>
      </c>
      <c r="B1767">
        <v>2015</v>
      </c>
      <c r="C1767">
        <v>16</v>
      </c>
      <c r="D1767" t="s">
        <v>76</v>
      </c>
      <c r="E1767" t="s">
        <v>79</v>
      </c>
      <c r="F1767">
        <v>18</v>
      </c>
      <c r="G1767">
        <v>12</v>
      </c>
    </row>
    <row r="1768" spans="1:7" x14ac:dyDescent="0.25">
      <c r="A1768" t="str">
        <f t="shared" si="27"/>
        <v>2015_rs_16_NE_NYJ</v>
      </c>
      <c r="B1768">
        <v>2015</v>
      </c>
      <c r="C1768">
        <v>16</v>
      </c>
      <c r="D1768" t="s">
        <v>81</v>
      </c>
      <c r="E1768" t="s">
        <v>84</v>
      </c>
      <c r="F1768">
        <v>20</v>
      </c>
      <c r="G1768">
        <v>26</v>
      </c>
    </row>
    <row r="1769" spans="1:7" x14ac:dyDescent="0.25">
      <c r="A1769" t="str">
        <f t="shared" si="27"/>
        <v>2015_rs_16_CHI_TB</v>
      </c>
      <c r="B1769">
        <v>2015</v>
      </c>
      <c r="C1769">
        <v>16</v>
      </c>
      <c r="D1769" t="s">
        <v>68</v>
      </c>
      <c r="E1769" t="s">
        <v>92</v>
      </c>
      <c r="F1769">
        <v>26</v>
      </c>
      <c r="G1769">
        <v>21</v>
      </c>
    </row>
    <row r="1770" spans="1:7" x14ac:dyDescent="0.25">
      <c r="A1770" t="str">
        <f t="shared" si="27"/>
        <v>2015_rs_16_HOU_TEN</v>
      </c>
      <c r="B1770">
        <v>2015</v>
      </c>
      <c r="C1770">
        <v>16</v>
      </c>
      <c r="D1770" t="s">
        <v>75</v>
      </c>
      <c r="E1770" t="s">
        <v>93</v>
      </c>
      <c r="F1770">
        <v>34</v>
      </c>
      <c r="G1770">
        <v>6</v>
      </c>
    </row>
    <row r="1771" spans="1:7" x14ac:dyDescent="0.25">
      <c r="A1771" t="str">
        <f t="shared" si="27"/>
        <v>2015_rs_16_JAX_NO</v>
      </c>
      <c r="B1771">
        <v>2015</v>
      </c>
      <c r="C1771">
        <v>16</v>
      </c>
      <c r="D1771" t="s">
        <v>77</v>
      </c>
      <c r="E1771" t="s">
        <v>82</v>
      </c>
      <c r="F1771">
        <v>27</v>
      </c>
      <c r="G1771">
        <v>38</v>
      </c>
    </row>
    <row r="1772" spans="1:7" x14ac:dyDescent="0.25">
      <c r="A1772" t="str">
        <f t="shared" si="27"/>
        <v>2015_rs_16_GB_ARI</v>
      </c>
      <c r="B1772">
        <v>2015</v>
      </c>
      <c r="C1772">
        <v>16</v>
      </c>
      <c r="D1772" t="s">
        <v>74</v>
      </c>
      <c r="E1772" t="s">
        <v>64</v>
      </c>
      <c r="F1772">
        <v>8</v>
      </c>
      <c r="G1772">
        <v>38</v>
      </c>
    </row>
    <row r="1773" spans="1:7" x14ac:dyDescent="0.25">
      <c r="A1773" t="str">
        <f t="shared" si="27"/>
        <v>2015_rs_16_STL_SEA</v>
      </c>
      <c r="B1773">
        <v>2015</v>
      </c>
      <c r="C1773">
        <v>16</v>
      </c>
      <c r="D1773" t="s">
        <v>91</v>
      </c>
      <c r="E1773" t="s">
        <v>89</v>
      </c>
      <c r="F1773">
        <v>23</v>
      </c>
      <c r="G1773">
        <v>17</v>
      </c>
    </row>
    <row r="1774" spans="1:7" x14ac:dyDescent="0.25">
      <c r="A1774" t="str">
        <f t="shared" si="27"/>
        <v>2015_rs_16_SD_OAK</v>
      </c>
      <c r="B1774">
        <v>2015</v>
      </c>
      <c r="C1774">
        <v>16</v>
      </c>
      <c r="D1774" t="s">
        <v>88</v>
      </c>
      <c r="E1774" t="s">
        <v>85</v>
      </c>
      <c r="F1774">
        <v>20</v>
      </c>
      <c r="G1774">
        <v>23</v>
      </c>
    </row>
    <row r="1775" spans="1:7" x14ac:dyDescent="0.25">
      <c r="A1775" t="str">
        <f t="shared" si="27"/>
        <v>2015_rs_16_WAS_PHI</v>
      </c>
      <c r="B1775">
        <v>2015</v>
      </c>
      <c r="C1775">
        <v>16</v>
      </c>
      <c r="D1775" t="s">
        <v>94</v>
      </c>
      <c r="E1775" t="s">
        <v>86</v>
      </c>
      <c r="F1775">
        <v>38</v>
      </c>
      <c r="G1775">
        <v>24</v>
      </c>
    </row>
    <row r="1776" spans="1:7" x14ac:dyDescent="0.25">
      <c r="A1776" t="str">
        <f t="shared" si="27"/>
        <v>2015_rs_16_CIN_DEN</v>
      </c>
      <c r="B1776">
        <v>2015</v>
      </c>
      <c r="C1776">
        <v>16</v>
      </c>
      <c r="D1776" t="s">
        <v>69</v>
      </c>
      <c r="E1776" t="s">
        <v>72</v>
      </c>
      <c r="F1776">
        <v>17</v>
      </c>
      <c r="G1776">
        <v>20</v>
      </c>
    </row>
    <row r="1777" spans="1:7" x14ac:dyDescent="0.25">
      <c r="A1777" t="str">
        <f t="shared" si="27"/>
        <v>2015_rs_16_NYG_MIN</v>
      </c>
      <c r="B1777">
        <v>2015</v>
      </c>
      <c r="C1777">
        <v>16</v>
      </c>
      <c r="D1777" t="s">
        <v>83</v>
      </c>
      <c r="E1777" t="s">
        <v>80</v>
      </c>
      <c r="F1777">
        <v>17</v>
      </c>
      <c r="G1777">
        <v>49</v>
      </c>
    </row>
    <row r="1778" spans="1:7" x14ac:dyDescent="0.25">
      <c r="A1778" t="str">
        <f t="shared" si="27"/>
        <v>2015_rs_17_NO_ATL</v>
      </c>
      <c r="B1778">
        <v>2015</v>
      </c>
      <c r="C1778">
        <v>17</v>
      </c>
      <c r="D1778" t="s">
        <v>82</v>
      </c>
      <c r="E1778" t="s">
        <v>20</v>
      </c>
      <c r="F1778">
        <v>20</v>
      </c>
      <c r="G1778">
        <v>17</v>
      </c>
    </row>
    <row r="1779" spans="1:7" x14ac:dyDescent="0.25">
      <c r="A1779" t="str">
        <f t="shared" si="27"/>
        <v>2015_rs_17_NYJ_BUF</v>
      </c>
      <c r="B1779">
        <v>2015</v>
      </c>
      <c r="C1779">
        <v>17</v>
      </c>
      <c r="D1779" t="s">
        <v>84</v>
      </c>
      <c r="E1779" t="s">
        <v>66</v>
      </c>
      <c r="F1779">
        <v>17</v>
      </c>
      <c r="G1779">
        <v>22</v>
      </c>
    </row>
    <row r="1780" spans="1:7" x14ac:dyDescent="0.25">
      <c r="A1780" t="str">
        <f t="shared" si="27"/>
        <v>2015_rs_17_DET_CHI</v>
      </c>
      <c r="B1780">
        <v>2015</v>
      </c>
      <c r="C1780">
        <v>17</v>
      </c>
      <c r="D1780" t="s">
        <v>73</v>
      </c>
      <c r="E1780" t="s">
        <v>68</v>
      </c>
      <c r="F1780">
        <v>24</v>
      </c>
      <c r="G1780">
        <v>20</v>
      </c>
    </row>
    <row r="1781" spans="1:7" x14ac:dyDescent="0.25">
      <c r="A1781" t="str">
        <f t="shared" si="27"/>
        <v>2015_rs_17_BAL_CIN</v>
      </c>
      <c r="B1781">
        <v>2015</v>
      </c>
      <c r="C1781">
        <v>17</v>
      </c>
      <c r="D1781" t="s">
        <v>65</v>
      </c>
      <c r="E1781" t="s">
        <v>69</v>
      </c>
      <c r="F1781">
        <v>16</v>
      </c>
      <c r="G1781">
        <v>24</v>
      </c>
    </row>
    <row r="1782" spans="1:7" x14ac:dyDescent="0.25">
      <c r="A1782" t="str">
        <f t="shared" si="27"/>
        <v>2015_rs_17_PIT_CLE</v>
      </c>
      <c r="B1782">
        <v>2015</v>
      </c>
      <c r="C1782">
        <v>17</v>
      </c>
      <c r="D1782" t="s">
        <v>87</v>
      </c>
      <c r="E1782" t="s">
        <v>70</v>
      </c>
      <c r="F1782">
        <v>28</v>
      </c>
      <c r="G1782">
        <v>12</v>
      </c>
    </row>
    <row r="1783" spans="1:7" x14ac:dyDescent="0.25">
      <c r="A1783" t="str">
        <f t="shared" si="27"/>
        <v>2015_rs_17_WAS_DAL</v>
      </c>
      <c r="B1783">
        <v>2015</v>
      </c>
      <c r="C1783">
        <v>17</v>
      </c>
      <c r="D1783" t="s">
        <v>94</v>
      </c>
      <c r="E1783" t="s">
        <v>71</v>
      </c>
      <c r="F1783">
        <v>34</v>
      </c>
      <c r="G1783">
        <v>23</v>
      </c>
    </row>
    <row r="1784" spans="1:7" x14ac:dyDescent="0.25">
      <c r="A1784" t="str">
        <f t="shared" si="27"/>
        <v>2015_rs_17_JAX_HOU</v>
      </c>
      <c r="B1784">
        <v>2015</v>
      </c>
      <c r="C1784">
        <v>17</v>
      </c>
      <c r="D1784" t="s">
        <v>77</v>
      </c>
      <c r="E1784" t="s">
        <v>75</v>
      </c>
      <c r="F1784">
        <v>6</v>
      </c>
      <c r="G1784">
        <v>30</v>
      </c>
    </row>
    <row r="1785" spans="1:7" x14ac:dyDescent="0.25">
      <c r="A1785" t="str">
        <f t="shared" si="27"/>
        <v>2015_rs_17_TEN_IND</v>
      </c>
      <c r="B1785">
        <v>2015</v>
      </c>
      <c r="C1785">
        <v>17</v>
      </c>
      <c r="D1785" t="s">
        <v>93</v>
      </c>
      <c r="E1785" t="s">
        <v>76</v>
      </c>
      <c r="F1785">
        <v>24</v>
      </c>
      <c r="G1785">
        <v>30</v>
      </c>
    </row>
    <row r="1786" spans="1:7" x14ac:dyDescent="0.25">
      <c r="A1786" t="str">
        <f t="shared" si="27"/>
        <v>2015_rs_17_NE_MIA</v>
      </c>
      <c r="B1786">
        <v>2015</v>
      </c>
      <c r="C1786">
        <v>17</v>
      </c>
      <c r="D1786" t="s">
        <v>81</v>
      </c>
      <c r="E1786" t="s">
        <v>79</v>
      </c>
      <c r="F1786">
        <v>10</v>
      </c>
      <c r="G1786">
        <v>20</v>
      </c>
    </row>
    <row r="1787" spans="1:7" x14ac:dyDescent="0.25">
      <c r="A1787" t="str">
        <f t="shared" si="27"/>
        <v>2015_rs_17_PHI_NYG</v>
      </c>
      <c r="B1787">
        <v>2015</v>
      </c>
      <c r="C1787">
        <v>17</v>
      </c>
      <c r="D1787" t="s">
        <v>86</v>
      </c>
      <c r="E1787" t="s">
        <v>83</v>
      </c>
      <c r="F1787">
        <v>35</v>
      </c>
      <c r="G1787">
        <v>30</v>
      </c>
    </row>
    <row r="1788" spans="1:7" x14ac:dyDescent="0.25">
      <c r="A1788" t="str">
        <f t="shared" si="27"/>
        <v>2015_rs_17_SEA_ARI</v>
      </c>
      <c r="B1788">
        <v>2015</v>
      </c>
      <c r="C1788">
        <v>17</v>
      </c>
      <c r="D1788" t="s">
        <v>89</v>
      </c>
      <c r="E1788" t="s">
        <v>64</v>
      </c>
      <c r="F1788">
        <v>36</v>
      </c>
      <c r="G1788">
        <v>6</v>
      </c>
    </row>
    <row r="1789" spans="1:7" x14ac:dyDescent="0.25">
      <c r="A1789" t="str">
        <f t="shared" si="27"/>
        <v>2015_rs_17_TB_CAR</v>
      </c>
      <c r="B1789">
        <v>2015</v>
      </c>
      <c r="C1789">
        <v>17</v>
      </c>
      <c r="D1789" t="s">
        <v>92</v>
      </c>
      <c r="E1789" t="s">
        <v>67</v>
      </c>
      <c r="F1789">
        <v>10</v>
      </c>
      <c r="G1789">
        <v>38</v>
      </c>
    </row>
    <row r="1790" spans="1:7" x14ac:dyDescent="0.25">
      <c r="A1790" t="str">
        <f t="shared" si="27"/>
        <v>2015_rs_17_SD_DEN</v>
      </c>
      <c r="B1790">
        <v>2015</v>
      </c>
      <c r="C1790">
        <v>17</v>
      </c>
      <c r="D1790" t="s">
        <v>88</v>
      </c>
      <c r="E1790" t="s">
        <v>72</v>
      </c>
      <c r="F1790">
        <v>20</v>
      </c>
      <c r="G1790">
        <v>27</v>
      </c>
    </row>
    <row r="1791" spans="1:7" x14ac:dyDescent="0.25">
      <c r="A1791" t="str">
        <f t="shared" si="27"/>
        <v>2015_rs_17_OAK_KC</v>
      </c>
      <c r="B1791">
        <v>2015</v>
      </c>
      <c r="C1791">
        <v>17</v>
      </c>
      <c r="D1791" t="s">
        <v>85</v>
      </c>
      <c r="E1791" t="s">
        <v>78</v>
      </c>
      <c r="F1791">
        <v>17</v>
      </c>
      <c r="G1791">
        <v>23</v>
      </c>
    </row>
    <row r="1792" spans="1:7" x14ac:dyDescent="0.25">
      <c r="A1792" t="str">
        <f t="shared" si="27"/>
        <v>2015_rs_17_STL_SF</v>
      </c>
      <c r="B1792">
        <v>2015</v>
      </c>
      <c r="C1792">
        <v>17</v>
      </c>
      <c r="D1792" t="s">
        <v>91</v>
      </c>
      <c r="E1792" t="s">
        <v>90</v>
      </c>
      <c r="F1792">
        <v>16</v>
      </c>
      <c r="G1792">
        <v>19</v>
      </c>
    </row>
    <row r="1793" spans="1:7" x14ac:dyDescent="0.25">
      <c r="A1793" t="str">
        <f t="shared" si="27"/>
        <v>2015_rs_17_MIN_GB</v>
      </c>
      <c r="B1793">
        <v>2015</v>
      </c>
      <c r="C1793">
        <v>17</v>
      </c>
      <c r="D1793" t="s">
        <v>80</v>
      </c>
      <c r="E1793" t="s">
        <v>74</v>
      </c>
      <c r="F1793">
        <v>20</v>
      </c>
      <c r="G1793">
        <v>13</v>
      </c>
    </row>
    <row r="1794" spans="1:7" x14ac:dyDescent="0.25">
      <c r="A1794" t="str">
        <f t="shared" ref="A1794:A1857" si="28">CONCATENATE(B1794,"_rs_",C1794,"_",D1794,"_",E1794)</f>
        <v>2016_rs_1_TB_ATL</v>
      </c>
      <c r="B1794">
        <v>2016</v>
      </c>
      <c r="C1794">
        <v>1</v>
      </c>
      <c r="D1794" t="s">
        <v>92</v>
      </c>
      <c r="E1794" t="s">
        <v>20</v>
      </c>
      <c r="F1794">
        <v>31</v>
      </c>
      <c r="G1794">
        <v>24</v>
      </c>
    </row>
    <row r="1795" spans="1:7" x14ac:dyDescent="0.25">
      <c r="A1795" t="str">
        <f t="shared" si="28"/>
        <v>2016_rs_1_BUF_BAL</v>
      </c>
      <c r="B1795">
        <v>2016</v>
      </c>
      <c r="C1795">
        <v>1</v>
      </c>
      <c r="D1795" t="s">
        <v>66</v>
      </c>
      <c r="E1795" t="s">
        <v>65</v>
      </c>
      <c r="F1795">
        <v>7</v>
      </c>
      <c r="G1795">
        <v>13</v>
      </c>
    </row>
    <row r="1796" spans="1:7" x14ac:dyDescent="0.25">
      <c r="A1796" t="str">
        <f t="shared" si="28"/>
        <v>2016_rs_1_CHI_HOU</v>
      </c>
      <c r="B1796">
        <v>2016</v>
      </c>
      <c r="C1796">
        <v>1</v>
      </c>
      <c r="D1796" t="s">
        <v>68</v>
      </c>
      <c r="E1796" t="s">
        <v>75</v>
      </c>
      <c r="F1796">
        <v>14</v>
      </c>
      <c r="G1796">
        <v>23</v>
      </c>
    </row>
    <row r="1797" spans="1:7" x14ac:dyDescent="0.25">
      <c r="A1797" t="str">
        <f t="shared" si="28"/>
        <v>2016_rs_1_GB_JAX</v>
      </c>
      <c r="B1797">
        <v>2016</v>
      </c>
      <c r="C1797">
        <v>1</v>
      </c>
      <c r="D1797" t="s">
        <v>74</v>
      </c>
      <c r="E1797" t="s">
        <v>77</v>
      </c>
      <c r="F1797">
        <v>27</v>
      </c>
      <c r="G1797">
        <v>23</v>
      </c>
    </row>
    <row r="1798" spans="1:7" x14ac:dyDescent="0.25">
      <c r="A1798" t="str">
        <f t="shared" si="28"/>
        <v>2016_rs_1_SD_KC</v>
      </c>
      <c r="B1798">
        <v>2016</v>
      </c>
      <c r="C1798">
        <v>1</v>
      </c>
      <c r="D1798" t="s">
        <v>88</v>
      </c>
      <c r="E1798" t="s">
        <v>78</v>
      </c>
      <c r="F1798">
        <v>27</v>
      </c>
      <c r="G1798">
        <v>33</v>
      </c>
    </row>
    <row r="1799" spans="1:7" x14ac:dyDescent="0.25">
      <c r="A1799" t="str">
        <f t="shared" si="28"/>
        <v>2016_rs_1_OAK_NO</v>
      </c>
      <c r="B1799">
        <v>2016</v>
      </c>
      <c r="C1799">
        <v>1</v>
      </c>
      <c r="D1799" t="s">
        <v>85</v>
      </c>
      <c r="E1799" t="s">
        <v>82</v>
      </c>
      <c r="F1799">
        <v>35</v>
      </c>
      <c r="G1799">
        <v>34</v>
      </c>
    </row>
    <row r="1800" spans="1:7" x14ac:dyDescent="0.25">
      <c r="A1800" t="str">
        <f t="shared" si="28"/>
        <v>2016_rs_1_CIN_NYJ</v>
      </c>
      <c r="B1800">
        <v>2016</v>
      </c>
      <c r="C1800">
        <v>1</v>
      </c>
      <c r="D1800" t="s">
        <v>69</v>
      </c>
      <c r="E1800" t="s">
        <v>84</v>
      </c>
      <c r="F1800">
        <v>23</v>
      </c>
      <c r="G1800">
        <v>22</v>
      </c>
    </row>
    <row r="1801" spans="1:7" x14ac:dyDescent="0.25">
      <c r="A1801" t="str">
        <f t="shared" si="28"/>
        <v>2016_rs_1_CLE_PHI</v>
      </c>
      <c r="B1801">
        <v>2016</v>
      </c>
      <c r="C1801">
        <v>1</v>
      </c>
      <c r="D1801" t="s">
        <v>70</v>
      </c>
      <c r="E1801" t="s">
        <v>86</v>
      </c>
      <c r="F1801">
        <v>10</v>
      </c>
      <c r="G1801">
        <v>29</v>
      </c>
    </row>
    <row r="1802" spans="1:7" x14ac:dyDescent="0.25">
      <c r="A1802" t="str">
        <f t="shared" si="28"/>
        <v>2016_rs_1_MIN_TEN</v>
      </c>
      <c r="B1802">
        <v>2016</v>
      </c>
      <c r="C1802">
        <v>1</v>
      </c>
      <c r="D1802" t="s">
        <v>80</v>
      </c>
      <c r="E1802" t="s">
        <v>93</v>
      </c>
      <c r="F1802">
        <v>25</v>
      </c>
      <c r="G1802">
        <v>16</v>
      </c>
    </row>
    <row r="1803" spans="1:7" x14ac:dyDescent="0.25">
      <c r="A1803" t="str">
        <f t="shared" si="28"/>
        <v>2016_rs_1_MIA_SEA</v>
      </c>
      <c r="B1803">
        <v>2016</v>
      </c>
      <c r="C1803">
        <v>1</v>
      </c>
      <c r="D1803" t="s">
        <v>79</v>
      </c>
      <c r="E1803" t="s">
        <v>89</v>
      </c>
      <c r="F1803">
        <v>10</v>
      </c>
      <c r="G1803">
        <v>12</v>
      </c>
    </row>
    <row r="1804" spans="1:7" x14ac:dyDescent="0.25">
      <c r="A1804" t="str">
        <f t="shared" si="28"/>
        <v>2016_rs_1_NYG_DAL</v>
      </c>
      <c r="B1804">
        <v>2016</v>
      </c>
      <c r="C1804">
        <v>1</v>
      </c>
      <c r="D1804" t="s">
        <v>83</v>
      </c>
      <c r="E1804" t="s">
        <v>71</v>
      </c>
      <c r="F1804">
        <v>20</v>
      </c>
      <c r="G1804">
        <v>19</v>
      </c>
    </row>
    <row r="1805" spans="1:7" x14ac:dyDescent="0.25">
      <c r="A1805" t="str">
        <f t="shared" si="28"/>
        <v>2016_rs_1_DET_IND</v>
      </c>
      <c r="B1805">
        <v>2016</v>
      </c>
      <c r="C1805">
        <v>1</v>
      </c>
      <c r="D1805" t="s">
        <v>73</v>
      </c>
      <c r="E1805" t="s">
        <v>76</v>
      </c>
      <c r="F1805">
        <v>39</v>
      </c>
      <c r="G1805">
        <v>35</v>
      </c>
    </row>
    <row r="1806" spans="1:7" x14ac:dyDescent="0.25">
      <c r="A1806" t="str">
        <f t="shared" si="28"/>
        <v>2016_rs_1_PIT_WAS</v>
      </c>
      <c r="B1806">
        <v>2016</v>
      </c>
      <c r="C1806">
        <v>1</v>
      </c>
      <c r="D1806" t="s">
        <v>87</v>
      </c>
      <c r="E1806" t="s">
        <v>94</v>
      </c>
      <c r="F1806">
        <v>38</v>
      </c>
      <c r="G1806">
        <v>16</v>
      </c>
    </row>
    <row r="1807" spans="1:7" x14ac:dyDescent="0.25">
      <c r="A1807" t="str">
        <f t="shared" si="28"/>
        <v>2016_rs_1_NE_ARI</v>
      </c>
      <c r="B1807">
        <v>2016</v>
      </c>
      <c r="C1807">
        <v>1</v>
      </c>
      <c r="D1807" t="s">
        <v>81</v>
      </c>
      <c r="E1807" t="s">
        <v>64</v>
      </c>
      <c r="F1807">
        <v>23</v>
      </c>
      <c r="G1807">
        <v>21</v>
      </c>
    </row>
    <row r="1808" spans="1:7" x14ac:dyDescent="0.25">
      <c r="A1808" t="str">
        <f t="shared" si="28"/>
        <v>2016_rs_1_CAR_DEN</v>
      </c>
      <c r="B1808">
        <v>2016</v>
      </c>
      <c r="C1808">
        <v>1</v>
      </c>
      <c r="D1808" t="s">
        <v>67</v>
      </c>
      <c r="E1808" t="s">
        <v>72</v>
      </c>
      <c r="F1808">
        <v>20</v>
      </c>
      <c r="G1808">
        <v>21</v>
      </c>
    </row>
    <row r="1809" spans="1:7" x14ac:dyDescent="0.25">
      <c r="A1809" t="str">
        <f t="shared" si="28"/>
        <v>2016_rs_1_LA_SF</v>
      </c>
      <c r="B1809">
        <v>2016</v>
      </c>
      <c r="C1809">
        <v>1</v>
      </c>
      <c r="D1809" t="s">
        <v>143</v>
      </c>
      <c r="E1809" t="s">
        <v>90</v>
      </c>
      <c r="F1809">
        <v>0</v>
      </c>
      <c r="G1809">
        <v>28</v>
      </c>
    </row>
    <row r="1810" spans="1:7" x14ac:dyDescent="0.25">
      <c r="A1810" t="str">
        <f t="shared" si="28"/>
        <v>2016_rs_2_SF_CAR</v>
      </c>
      <c r="B1810">
        <v>2016</v>
      </c>
      <c r="C1810">
        <v>2</v>
      </c>
      <c r="D1810" t="s">
        <v>90</v>
      </c>
      <c r="E1810" t="s">
        <v>67</v>
      </c>
      <c r="F1810">
        <v>27</v>
      </c>
      <c r="G1810">
        <v>46</v>
      </c>
    </row>
    <row r="1811" spans="1:7" x14ac:dyDescent="0.25">
      <c r="A1811" t="str">
        <f t="shared" si="28"/>
        <v>2016_rs_2_BAL_CLE</v>
      </c>
      <c r="B1811">
        <v>2016</v>
      </c>
      <c r="C1811">
        <v>2</v>
      </c>
      <c r="D1811" t="s">
        <v>65</v>
      </c>
      <c r="E1811" t="s">
        <v>70</v>
      </c>
      <c r="F1811">
        <v>25</v>
      </c>
      <c r="G1811">
        <v>20</v>
      </c>
    </row>
    <row r="1812" spans="1:7" x14ac:dyDescent="0.25">
      <c r="A1812" t="str">
        <f t="shared" si="28"/>
        <v>2016_rs_2_TEN_DET</v>
      </c>
      <c r="B1812">
        <v>2016</v>
      </c>
      <c r="C1812">
        <v>2</v>
      </c>
      <c r="D1812" t="s">
        <v>93</v>
      </c>
      <c r="E1812" t="s">
        <v>73</v>
      </c>
      <c r="F1812">
        <v>16</v>
      </c>
      <c r="G1812">
        <v>15</v>
      </c>
    </row>
    <row r="1813" spans="1:7" x14ac:dyDescent="0.25">
      <c r="A1813" t="str">
        <f t="shared" si="28"/>
        <v>2016_rs_2_KC_HOU</v>
      </c>
      <c r="B1813">
        <v>2016</v>
      </c>
      <c r="C1813">
        <v>2</v>
      </c>
      <c r="D1813" t="s">
        <v>78</v>
      </c>
      <c r="E1813" t="s">
        <v>75</v>
      </c>
      <c r="F1813">
        <v>12</v>
      </c>
      <c r="G1813">
        <v>19</v>
      </c>
    </row>
    <row r="1814" spans="1:7" x14ac:dyDescent="0.25">
      <c r="A1814" t="str">
        <f t="shared" si="28"/>
        <v>2016_rs_2_MIA_NE</v>
      </c>
      <c r="B1814">
        <v>2016</v>
      </c>
      <c r="C1814">
        <v>2</v>
      </c>
      <c r="D1814" t="s">
        <v>79</v>
      </c>
      <c r="E1814" t="s">
        <v>81</v>
      </c>
      <c r="F1814">
        <v>24</v>
      </c>
      <c r="G1814">
        <v>31</v>
      </c>
    </row>
    <row r="1815" spans="1:7" x14ac:dyDescent="0.25">
      <c r="A1815" t="str">
        <f t="shared" si="28"/>
        <v>2016_rs_2_NO_NYG</v>
      </c>
      <c r="B1815">
        <v>2016</v>
      </c>
      <c r="C1815">
        <v>2</v>
      </c>
      <c r="D1815" t="s">
        <v>82</v>
      </c>
      <c r="E1815" t="s">
        <v>83</v>
      </c>
      <c r="F1815">
        <v>13</v>
      </c>
      <c r="G1815">
        <v>16</v>
      </c>
    </row>
    <row r="1816" spans="1:7" x14ac:dyDescent="0.25">
      <c r="A1816" t="str">
        <f t="shared" si="28"/>
        <v>2016_rs_2_CIN_PIT</v>
      </c>
      <c r="B1816">
        <v>2016</v>
      </c>
      <c r="C1816">
        <v>2</v>
      </c>
      <c r="D1816" t="s">
        <v>69</v>
      </c>
      <c r="E1816" t="s">
        <v>87</v>
      </c>
      <c r="F1816">
        <v>16</v>
      </c>
      <c r="G1816">
        <v>24</v>
      </c>
    </row>
    <row r="1817" spans="1:7" x14ac:dyDescent="0.25">
      <c r="A1817" t="str">
        <f t="shared" si="28"/>
        <v>2016_rs_2_DAL_WAS</v>
      </c>
      <c r="B1817">
        <v>2016</v>
      </c>
      <c r="C1817">
        <v>2</v>
      </c>
      <c r="D1817" t="s">
        <v>71</v>
      </c>
      <c r="E1817" t="s">
        <v>94</v>
      </c>
      <c r="F1817">
        <v>27</v>
      </c>
      <c r="G1817">
        <v>23</v>
      </c>
    </row>
    <row r="1818" spans="1:7" x14ac:dyDescent="0.25">
      <c r="A1818" t="str">
        <f t="shared" si="28"/>
        <v>2016_rs_2_TB_ARI</v>
      </c>
      <c r="B1818">
        <v>2016</v>
      </c>
      <c r="C1818">
        <v>2</v>
      </c>
      <c r="D1818" t="s">
        <v>92</v>
      </c>
      <c r="E1818" t="s">
        <v>64</v>
      </c>
      <c r="F1818">
        <v>7</v>
      </c>
      <c r="G1818">
        <v>40</v>
      </c>
    </row>
    <row r="1819" spans="1:7" x14ac:dyDescent="0.25">
      <c r="A1819" t="str">
        <f t="shared" si="28"/>
        <v>2016_rs_2_SEA_LA</v>
      </c>
      <c r="B1819">
        <v>2016</v>
      </c>
      <c r="C1819">
        <v>2</v>
      </c>
      <c r="D1819" t="s">
        <v>89</v>
      </c>
      <c r="E1819" t="s">
        <v>143</v>
      </c>
      <c r="F1819">
        <v>3</v>
      </c>
      <c r="G1819">
        <v>9</v>
      </c>
    </row>
    <row r="1820" spans="1:7" x14ac:dyDescent="0.25">
      <c r="A1820" t="str">
        <f t="shared" si="28"/>
        <v>2016_rs_2_IND_DEN</v>
      </c>
      <c r="B1820">
        <v>2016</v>
      </c>
      <c r="C1820">
        <v>2</v>
      </c>
      <c r="D1820" t="s">
        <v>76</v>
      </c>
      <c r="E1820" t="s">
        <v>72</v>
      </c>
      <c r="F1820">
        <v>20</v>
      </c>
      <c r="G1820">
        <v>34</v>
      </c>
    </row>
    <row r="1821" spans="1:7" x14ac:dyDescent="0.25">
      <c r="A1821" t="str">
        <f t="shared" si="28"/>
        <v>2016_rs_2_ATL_OAK</v>
      </c>
      <c r="B1821">
        <v>2016</v>
      </c>
      <c r="C1821">
        <v>2</v>
      </c>
      <c r="D1821" t="s">
        <v>20</v>
      </c>
      <c r="E1821" t="s">
        <v>85</v>
      </c>
      <c r="F1821">
        <v>35</v>
      </c>
      <c r="G1821">
        <v>28</v>
      </c>
    </row>
    <row r="1822" spans="1:7" x14ac:dyDescent="0.25">
      <c r="A1822" t="str">
        <f t="shared" si="28"/>
        <v>2016_rs_2_JAX_SD</v>
      </c>
      <c r="B1822">
        <v>2016</v>
      </c>
      <c r="C1822">
        <v>2</v>
      </c>
      <c r="D1822" t="s">
        <v>77</v>
      </c>
      <c r="E1822" t="s">
        <v>88</v>
      </c>
      <c r="F1822">
        <v>14</v>
      </c>
      <c r="G1822">
        <v>38</v>
      </c>
    </row>
    <row r="1823" spans="1:7" x14ac:dyDescent="0.25">
      <c r="A1823" t="str">
        <f t="shared" si="28"/>
        <v>2016_rs_2_NYJ_BUF</v>
      </c>
      <c r="B1823">
        <v>2016</v>
      </c>
      <c r="C1823">
        <v>2</v>
      </c>
      <c r="D1823" t="s">
        <v>84</v>
      </c>
      <c r="E1823" t="s">
        <v>66</v>
      </c>
      <c r="F1823">
        <v>37</v>
      </c>
      <c r="G1823">
        <v>31</v>
      </c>
    </row>
    <row r="1824" spans="1:7" x14ac:dyDescent="0.25">
      <c r="A1824" t="str">
        <f t="shared" si="28"/>
        <v>2016_rs_2_PHI_CHI</v>
      </c>
      <c r="B1824">
        <v>2016</v>
      </c>
      <c r="C1824">
        <v>2</v>
      </c>
      <c r="D1824" t="s">
        <v>86</v>
      </c>
      <c r="E1824" t="s">
        <v>68</v>
      </c>
      <c r="F1824">
        <v>29</v>
      </c>
      <c r="G1824">
        <v>14</v>
      </c>
    </row>
    <row r="1825" spans="1:7" x14ac:dyDescent="0.25">
      <c r="A1825" t="str">
        <f t="shared" si="28"/>
        <v>2016_rs_2_GB_MIN</v>
      </c>
      <c r="B1825">
        <v>2016</v>
      </c>
      <c r="C1825">
        <v>2</v>
      </c>
      <c r="D1825" t="s">
        <v>74</v>
      </c>
      <c r="E1825" t="s">
        <v>80</v>
      </c>
      <c r="F1825">
        <v>14</v>
      </c>
      <c r="G1825">
        <v>17</v>
      </c>
    </row>
    <row r="1826" spans="1:7" x14ac:dyDescent="0.25">
      <c r="A1826" t="str">
        <f t="shared" si="28"/>
        <v>2016_rs_3_ARI_BUF</v>
      </c>
      <c r="B1826">
        <v>2016</v>
      </c>
      <c r="C1826">
        <v>3</v>
      </c>
      <c r="D1826" t="s">
        <v>64</v>
      </c>
      <c r="E1826" t="s">
        <v>66</v>
      </c>
      <c r="F1826">
        <v>18</v>
      </c>
      <c r="G1826">
        <v>33</v>
      </c>
    </row>
    <row r="1827" spans="1:7" x14ac:dyDescent="0.25">
      <c r="A1827" t="str">
        <f t="shared" si="28"/>
        <v>2016_rs_3_MIN_CAR</v>
      </c>
      <c r="B1827">
        <v>2016</v>
      </c>
      <c r="C1827">
        <v>3</v>
      </c>
      <c r="D1827" t="s">
        <v>80</v>
      </c>
      <c r="E1827" t="s">
        <v>67</v>
      </c>
      <c r="F1827">
        <v>22</v>
      </c>
      <c r="G1827">
        <v>10</v>
      </c>
    </row>
    <row r="1828" spans="1:7" x14ac:dyDescent="0.25">
      <c r="A1828" t="str">
        <f t="shared" si="28"/>
        <v>2016_rs_3_DEN_CIN</v>
      </c>
      <c r="B1828">
        <v>2016</v>
      </c>
      <c r="C1828">
        <v>3</v>
      </c>
      <c r="D1828" t="s">
        <v>72</v>
      </c>
      <c r="E1828" t="s">
        <v>69</v>
      </c>
      <c r="F1828">
        <v>29</v>
      </c>
      <c r="G1828">
        <v>17</v>
      </c>
    </row>
    <row r="1829" spans="1:7" x14ac:dyDescent="0.25">
      <c r="A1829" t="str">
        <f t="shared" si="28"/>
        <v>2016_rs_3_DET_GB</v>
      </c>
      <c r="B1829">
        <v>2016</v>
      </c>
      <c r="C1829">
        <v>3</v>
      </c>
      <c r="D1829" t="s">
        <v>73</v>
      </c>
      <c r="E1829" t="s">
        <v>74</v>
      </c>
      <c r="F1829">
        <v>27</v>
      </c>
      <c r="G1829">
        <v>34</v>
      </c>
    </row>
    <row r="1830" spans="1:7" x14ac:dyDescent="0.25">
      <c r="A1830" t="str">
        <f t="shared" si="28"/>
        <v>2016_rs_3_BAL_JAX</v>
      </c>
      <c r="B1830">
        <v>2016</v>
      </c>
      <c r="C1830">
        <v>3</v>
      </c>
      <c r="D1830" t="s">
        <v>65</v>
      </c>
      <c r="E1830" t="s">
        <v>77</v>
      </c>
      <c r="F1830">
        <v>19</v>
      </c>
      <c r="G1830">
        <v>17</v>
      </c>
    </row>
    <row r="1831" spans="1:7" x14ac:dyDescent="0.25">
      <c r="A1831" t="str">
        <f t="shared" si="28"/>
        <v>2016_rs_3_CLE_MIA</v>
      </c>
      <c r="B1831">
        <v>2016</v>
      </c>
      <c r="C1831">
        <v>3</v>
      </c>
      <c r="D1831" t="s">
        <v>70</v>
      </c>
      <c r="E1831" t="s">
        <v>79</v>
      </c>
      <c r="F1831">
        <v>24</v>
      </c>
      <c r="G1831">
        <v>30</v>
      </c>
    </row>
    <row r="1832" spans="1:7" x14ac:dyDescent="0.25">
      <c r="A1832" t="str">
        <f t="shared" si="28"/>
        <v>2016_rs_3_WAS_NYG</v>
      </c>
      <c r="B1832">
        <v>2016</v>
      </c>
      <c r="C1832">
        <v>3</v>
      </c>
      <c r="D1832" t="s">
        <v>94</v>
      </c>
      <c r="E1832" t="s">
        <v>83</v>
      </c>
      <c r="F1832">
        <v>29</v>
      </c>
      <c r="G1832">
        <v>27</v>
      </c>
    </row>
    <row r="1833" spans="1:7" x14ac:dyDescent="0.25">
      <c r="A1833" t="str">
        <f t="shared" si="28"/>
        <v>2016_rs_3_OAK_TEN</v>
      </c>
      <c r="B1833">
        <v>2016</v>
      </c>
      <c r="C1833">
        <v>3</v>
      </c>
      <c r="D1833" t="s">
        <v>85</v>
      </c>
      <c r="E1833" t="s">
        <v>93</v>
      </c>
      <c r="F1833">
        <v>17</v>
      </c>
      <c r="G1833">
        <v>10</v>
      </c>
    </row>
    <row r="1834" spans="1:7" x14ac:dyDescent="0.25">
      <c r="A1834" t="str">
        <f t="shared" si="28"/>
        <v>2016_rs_3_SF_SEA</v>
      </c>
      <c r="B1834">
        <v>2016</v>
      </c>
      <c r="C1834">
        <v>3</v>
      </c>
      <c r="D1834" t="s">
        <v>90</v>
      </c>
      <c r="E1834" t="s">
        <v>89</v>
      </c>
      <c r="F1834">
        <v>18</v>
      </c>
      <c r="G1834">
        <v>37</v>
      </c>
    </row>
    <row r="1835" spans="1:7" x14ac:dyDescent="0.25">
      <c r="A1835" t="str">
        <f t="shared" si="28"/>
        <v>2016_rs_3_LA_TB</v>
      </c>
      <c r="B1835">
        <v>2016</v>
      </c>
      <c r="C1835">
        <v>3</v>
      </c>
      <c r="D1835" t="s">
        <v>143</v>
      </c>
      <c r="E1835" t="s">
        <v>92</v>
      </c>
      <c r="F1835">
        <v>37</v>
      </c>
      <c r="G1835">
        <v>32</v>
      </c>
    </row>
    <row r="1836" spans="1:7" x14ac:dyDescent="0.25">
      <c r="A1836" t="str">
        <f t="shared" si="28"/>
        <v>2016_rs_3_SD_IND</v>
      </c>
      <c r="B1836">
        <v>2016</v>
      </c>
      <c r="C1836">
        <v>3</v>
      </c>
      <c r="D1836" t="s">
        <v>88</v>
      </c>
      <c r="E1836" t="s">
        <v>76</v>
      </c>
      <c r="F1836">
        <v>22</v>
      </c>
      <c r="G1836">
        <v>26</v>
      </c>
    </row>
    <row r="1837" spans="1:7" x14ac:dyDescent="0.25">
      <c r="A1837" t="str">
        <f t="shared" si="28"/>
        <v>2016_rs_3_NYJ_KC</v>
      </c>
      <c r="B1837">
        <v>2016</v>
      </c>
      <c r="C1837">
        <v>3</v>
      </c>
      <c r="D1837" t="s">
        <v>84</v>
      </c>
      <c r="E1837" t="s">
        <v>78</v>
      </c>
      <c r="F1837">
        <v>3</v>
      </c>
      <c r="G1837">
        <v>24</v>
      </c>
    </row>
    <row r="1838" spans="1:7" x14ac:dyDescent="0.25">
      <c r="A1838" t="str">
        <f t="shared" si="28"/>
        <v>2016_rs_3_PIT_PHI</v>
      </c>
      <c r="B1838">
        <v>2016</v>
      </c>
      <c r="C1838">
        <v>3</v>
      </c>
      <c r="D1838" t="s">
        <v>87</v>
      </c>
      <c r="E1838" t="s">
        <v>86</v>
      </c>
      <c r="F1838">
        <v>3</v>
      </c>
      <c r="G1838">
        <v>34</v>
      </c>
    </row>
    <row r="1839" spans="1:7" x14ac:dyDescent="0.25">
      <c r="A1839" t="str">
        <f t="shared" si="28"/>
        <v>2016_rs_3_HOU_NE</v>
      </c>
      <c r="B1839">
        <v>2016</v>
      </c>
      <c r="C1839">
        <v>3</v>
      </c>
      <c r="D1839" t="s">
        <v>75</v>
      </c>
      <c r="E1839" t="s">
        <v>81</v>
      </c>
      <c r="F1839">
        <v>0</v>
      </c>
      <c r="G1839">
        <v>27</v>
      </c>
    </row>
    <row r="1840" spans="1:7" x14ac:dyDescent="0.25">
      <c r="A1840" t="str">
        <f t="shared" si="28"/>
        <v>2016_rs_3_CHI_DAL</v>
      </c>
      <c r="B1840">
        <v>2016</v>
      </c>
      <c r="C1840">
        <v>3</v>
      </c>
      <c r="D1840" t="s">
        <v>68</v>
      </c>
      <c r="E1840" t="s">
        <v>71</v>
      </c>
      <c r="F1840">
        <v>17</v>
      </c>
      <c r="G1840">
        <v>31</v>
      </c>
    </row>
    <row r="1841" spans="1:7" x14ac:dyDescent="0.25">
      <c r="A1841" t="str">
        <f t="shared" si="28"/>
        <v>2016_rs_3_ATL_NO</v>
      </c>
      <c r="B1841">
        <v>2016</v>
      </c>
      <c r="C1841">
        <v>3</v>
      </c>
      <c r="D1841" t="s">
        <v>20</v>
      </c>
      <c r="E1841" t="s">
        <v>82</v>
      </c>
      <c r="F1841">
        <v>45</v>
      </c>
      <c r="G1841">
        <v>32</v>
      </c>
    </row>
    <row r="1842" spans="1:7" x14ac:dyDescent="0.25">
      <c r="A1842" t="str">
        <f t="shared" si="28"/>
        <v>2016_rs_4_CAR_ATL</v>
      </c>
      <c r="B1842">
        <v>2016</v>
      </c>
      <c r="C1842">
        <v>4</v>
      </c>
      <c r="D1842" t="s">
        <v>67</v>
      </c>
      <c r="E1842" t="s">
        <v>20</v>
      </c>
      <c r="F1842">
        <v>33</v>
      </c>
      <c r="G1842">
        <v>48</v>
      </c>
    </row>
    <row r="1843" spans="1:7" x14ac:dyDescent="0.25">
      <c r="A1843" t="str">
        <f t="shared" si="28"/>
        <v>2016_rs_4_OAK_BAL</v>
      </c>
      <c r="B1843">
        <v>2016</v>
      </c>
      <c r="C1843">
        <v>4</v>
      </c>
      <c r="D1843" t="s">
        <v>85</v>
      </c>
      <c r="E1843" t="s">
        <v>65</v>
      </c>
      <c r="F1843">
        <v>28</v>
      </c>
      <c r="G1843">
        <v>27</v>
      </c>
    </row>
    <row r="1844" spans="1:7" x14ac:dyDescent="0.25">
      <c r="A1844" t="str">
        <f t="shared" si="28"/>
        <v>2016_rs_4_DET_CHI</v>
      </c>
      <c r="B1844">
        <v>2016</v>
      </c>
      <c r="C1844">
        <v>4</v>
      </c>
      <c r="D1844" t="s">
        <v>73</v>
      </c>
      <c r="E1844" t="s">
        <v>68</v>
      </c>
      <c r="F1844">
        <v>14</v>
      </c>
      <c r="G1844">
        <v>17</v>
      </c>
    </row>
    <row r="1845" spans="1:7" x14ac:dyDescent="0.25">
      <c r="A1845" t="str">
        <f t="shared" si="28"/>
        <v>2016_rs_4_TEN_HOU</v>
      </c>
      <c r="B1845">
        <v>2016</v>
      </c>
      <c r="C1845">
        <v>4</v>
      </c>
      <c r="D1845" t="s">
        <v>93</v>
      </c>
      <c r="E1845" t="s">
        <v>75</v>
      </c>
      <c r="F1845">
        <v>20</v>
      </c>
      <c r="G1845">
        <v>27</v>
      </c>
    </row>
    <row r="1846" spans="1:7" x14ac:dyDescent="0.25">
      <c r="A1846" t="str">
        <f t="shared" si="28"/>
        <v>2016_rs_4_BUF_NE</v>
      </c>
      <c r="B1846">
        <v>2016</v>
      </c>
      <c r="C1846">
        <v>4</v>
      </c>
      <c r="D1846" t="s">
        <v>66</v>
      </c>
      <c r="E1846" t="s">
        <v>81</v>
      </c>
      <c r="F1846">
        <v>16</v>
      </c>
      <c r="G1846">
        <v>0</v>
      </c>
    </row>
    <row r="1847" spans="1:7" x14ac:dyDescent="0.25">
      <c r="A1847" t="str">
        <f t="shared" si="28"/>
        <v>2016_rs_4_SEA_NYJ</v>
      </c>
      <c r="B1847">
        <v>2016</v>
      </c>
      <c r="C1847">
        <v>4</v>
      </c>
      <c r="D1847" t="s">
        <v>89</v>
      </c>
      <c r="E1847" t="s">
        <v>84</v>
      </c>
      <c r="F1847">
        <v>27</v>
      </c>
      <c r="G1847">
        <v>17</v>
      </c>
    </row>
    <row r="1848" spans="1:7" x14ac:dyDescent="0.25">
      <c r="A1848" t="str">
        <f t="shared" si="28"/>
        <v>2016_rs_4_CLE_WAS</v>
      </c>
      <c r="B1848">
        <v>2016</v>
      </c>
      <c r="C1848">
        <v>4</v>
      </c>
      <c r="D1848" t="s">
        <v>70</v>
      </c>
      <c r="E1848" t="s">
        <v>94</v>
      </c>
      <c r="F1848">
        <v>20</v>
      </c>
      <c r="G1848">
        <v>31</v>
      </c>
    </row>
    <row r="1849" spans="1:7" x14ac:dyDescent="0.25">
      <c r="A1849" t="str">
        <f t="shared" si="28"/>
        <v>2016_rs_4_DEN_TB</v>
      </c>
      <c r="B1849">
        <v>2016</v>
      </c>
      <c r="C1849">
        <v>4</v>
      </c>
      <c r="D1849" t="s">
        <v>72</v>
      </c>
      <c r="E1849" t="s">
        <v>92</v>
      </c>
      <c r="F1849">
        <v>27</v>
      </c>
      <c r="G1849">
        <v>7</v>
      </c>
    </row>
    <row r="1850" spans="1:7" x14ac:dyDescent="0.25">
      <c r="A1850" t="str">
        <f t="shared" si="28"/>
        <v>2016_rs_4_LA_ARI</v>
      </c>
      <c r="B1850">
        <v>2016</v>
      </c>
      <c r="C1850">
        <v>4</v>
      </c>
      <c r="D1850" t="s">
        <v>143</v>
      </c>
      <c r="E1850" t="s">
        <v>64</v>
      </c>
      <c r="F1850">
        <v>17</v>
      </c>
      <c r="G1850">
        <v>13</v>
      </c>
    </row>
    <row r="1851" spans="1:7" x14ac:dyDescent="0.25">
      <c r="A1851" t="str">
        <f t="shared" si="28"/>
        <v>2016_rs_4_NO_SD</v>
      </c>
      <c r="B1851">
        <v>2016</v>
      </c>
      <c r="C1851">
        <v>4</v>
      </c>
      <c r="D1851" t="s">
        <v>82</v>
      </c>
      <c r="E1851" t="s">
        <v>88</v>
      </c>
      <c r="F1851">
        <v>35</v>
      </c>
      <c r="G1851">
        <v>34</v>
      </c>
    </row>
    <row r="1852" spans="1:7" x14ac:dyDescent="0.25">
      <c r="A1852" t="str">
        <f t="shared" si="28"/>
        <v>2016_rs_4_DAL_SF</v>
      </c>
      <c r="B1852">
        <v>2016</v>
      </c>
      <c r="C1852">
        <v>4</v>
      </c>
      <c r="D1852" t="s">
        <v>71</v>
      </c>
      <c r="E1852" t="s">
        <v>90</v>
      </c>
      <c r="F1852">
        <v>24</v>
      </c>
      <c r="G1852">
        <v>17</v>
      </c>
    </row>
    <row r="1853" spans="1:7" x14ac:dyDescent="0.25">
      <c r="A1853" t="str">
        <f t="shared" si="28"/>
        <v>2016_rs_4_MIA_CIN</v>
      </c>
      <c r="B1853">
        <v>2016</v>
      </c>
      <c r="C1853">
        <v>4</v>
      </c>
      <c r="D1853" t="s">
        <v>79</v>
      </c>
      <c r="E1853" t="s">
        <v>69</v>
      </c>
      <c r="F1853">
        <v>7</v>
      </c>
      <c r="G1853">
        <v>22</v>
      </c>
    </row>
    <row r="1854" spans="1:7" x14ac:dyDescent="0.25">
      <c r="A1854" t="str">
        <f t="shared" si="28"/>
        <v>2016_rs_4_NYG_MIN</v>
      </c>
      <c r="B1854">
        <v>2016</v>
      </c>
      <c r="C1854">
        <v>4</v>
      </c>
      <c r="D1854" t="s">
        <v>83</v>
      </c>
      <c r="E1854" t="s">
        <v>80</v>
      </c>
      <c r="F1854">
        <v>10</v>
      </c>
      <c r="G1854">
        <v>24</v>
      </c>
    </row>
    <row r="1855" spans="1:7" x14ac:dyDescent="0.25">
      <c r="A1855" t="str">
        <f t="shared" si="28"/>
        <v>2016_rs_4_KC_PIT</v>
      </c>
      <c r="B1855">
        <v>2016</v>
      </c>
      <c r="C1855">
        <v>4</v>
      </c>
      <c r="D1855" t="s">
        <v>78</v>
      </c>
      <c r="E1855" t="s">
        <v>87</v>
      </c>
      <c r="F1855">
        <v>14</v>
      </c>
      <c r="G1855">
        <v>43</v>
      </c>
    </row>
    <row r="1856" spans="1:7" x14ac:dyDescent="0.25">
      <c r="A1856" t="str">
        <f t="shared" si="28"/>
        <v>2016_rs_4_IND_JAX</v>
      </c>
      <c r="B1856">
        <v>2016</v>
      </c>
      <c r="C1856">
        <v>4</v>
      </c>
      <c r="D1856" t="s">
        <v>76</v>
      </c>
      <c r="E1856" t="s">
        <v>77</v>
      </c>
      <c r="F1856">
        <v>27</v>
      </c>
      <c r="G1856">
        <v>30</v>
      </c>
    </row>
    <row r="1857" spans="1:7" x14ac:dyDescent="0.25">
      <c r="A1857" t="str">
        <f t="shared" si="28"/>
        <v>2016_rs_5_WAS_BAL</v>
      </c>
      <c r="B1857">
        <v>2016</v>
      </c>
      <c r="C1857">
        <v>5</v>
      </c>
      <c r="D1857" t="s">
        <v>94</v>
      </c>
      <c r="E1857" t="s">
        <v>65</v>
      </c>
      <c r="F1857">
        <v>16</v>
      </c>
      <c r="G1857">
        <v>10</v>
      </c>
    </row>
    <row r="1858" spans="1:7" x14ac:dyDescent="0.25">
      <c r="A1858" t="str">
        <f t="shared" ref="A1858:A1921" si="29">CONCATENATE(B1858,"_rs_",C1858,"_",D1858,"_",E1858)</f>
        <v>2016_rs_5_NE_CLE</v>
      </c>
      <c r="B1858">
        <v>2016</v>
      </c>
      <c r="C1858">
        <v>5</v>
      </c>
      <c r="D1858" t="s">
        <v>81</v>
      </c>
      <c r="E1858" t="s">
        <v>70</v>
      </c>
      <c r="F1858">
        <v>33</v>
      </c>
      <c r="G1858">
        <v>13</v>
      </c>
    </row>
    <row r="1859" spans="1:7" x14ac:dyDescent="0.25">
      <c r="A1859" t="str">
        <f t="shared" si="29"/>
        <v>2016_rs_5_PHI_DET</v>
      </c>
      <c r="B1859">
        <v>2016</v>
      </c>
      <c r="C1859">
        <v>5</v>
      </c>
      <c r="D1859" t="s">
        <v>86</v>
      </c>
      <c r="E1859" t="s">
        <v>73</v>
      </c>
      <c r="F1859">
        <v>23</v>
      </c>
      <c r="G1859">
        <v>24</v>
      </c>
    </row>
    <row r="1860" spans="1:7" x14ac:dyDescent="0.25">
      <c r="A1860" t="str">
        <f t="shared" si="29"/>
        <v>2016_rs_5_CHI_IND</v>
      </c>
      <c r="B1860">
        <v>2016</v>
      </c>
      <c r="C1860">
        <v>5</v>
      </c>
      <c r="D1860" t="s">
        <v>68</v>
      </c>
      <c r="E1860" t="s">
        <v>76</v>
      </c>
      <c r="F1860">
        <v>23</v>
      </c>
      <c r="G1860">
        <v>29</v>
      </c>
    </row>
    <row r="1861" spans="1:7" x14ac:dyDescent="0.25">
      <c r="A1861" t="str">
        <f t="shared" si="29"/>
        <v>2016_rs_5_TEN_MIA</v>
      </c>
      <c r="B1861">
        <v>2016</v>
      </c>
      <c r="C1861">
        <v>5</v>
      </c>
      <c r="D1861" t="s">
        <v>93</v>
      </c>
      <c r="E1861" t="s">
        <v>79</v>
      </c>
      <c r="F1861">
        <v>30</v>
      </c>
      <c r="G1861">
        <v>17</v>
      </c>
    </row>
    <row r="1862" spans="1:7" x14ac:dyDescent="0.25">
      <c r="A1862" t="str">
        <f t="shared" si="29"/>
        <v>2016_rs_5_HOU_MIN</v>
      </c>
      <c r="B1862">
        <v>2016</v>
      </c>
      <c r="C1862">
        <v>5</v>
      </c>
      <c r="D1862" t="s">
        <v>75</v>
      </c>
      <c r="E1862" t="s">
        <v>80</v>
      </c>
      <c r="F1862">
        <v>13</v>
      </c>
      <c r="G1862">
        <v>31</v>
      </c>
    </row>
    <row r="1863" spans="1:7" x14ac:dyDescent="0.25">
      <c r="A1863" t="str">
        <f t="shared" si="29"/>
        <v>2016_rs_5_NYJ_PIT</v>
      </c>
      <c r="B1863">
        <v>2016</v>
      </c>
      <c r="C1863">
        <v>5</v>
      </c>
      <c r="D1863" t="s">
        <v>84</v>
      </c>
      <c r="E1863" t="s">
        <v>87</v>
      </c>
      <c r="F1863">
        <v>13</v>
      </c>
      <c r="G1863">
        <v>31</v>
      </c>
    </row>
    <row r="1864" spans="1:7" x14ac:dyDescent="0.25">
      <c r="A1864" t="str">
        <f t="shared" si="29"/>
        <v>2016_rs_5_ATL_DEN</v>
      </c>
      <c r="B1864">
        <v>2016</v>
      </c>
      <c r="C1864">
        <v>5</v>
      </c>
      <c r="D1864" t="s">
        <v>20</v>
      </c>
      <c r="E1864" t="s">
        <v>72</v>
      </c>
      <c r="F1864">
        <v>23</v>
      </c>
      <c r="G1864">
        <v>16</v>
      </c>
    </row>
    <row r="1865" spans="1:7" x14ac:dyDescent="0.25">
      <c r="A1865" t="str">
        <f t="shared" si="29"/>
        <v>2016_rs_5_CIN_DAL</v>
      </c>
      <c r="B1865">
        <v>2016</v>
      </c>
      <c r="C1865">
        <v>5</v>
      </c>
      <c r="D1865" t="s">
        <v>69</v>
      </c>
      <c r="E1865" t="s">
        <v>71</v>
      </c>
      <c r="F1865">
        <v>14</v>
      </c>
      <c r="G1865">
        <v>28</v>
      </c>
    </row>
    <row r="1866" spans="1:7" x14ac:dyDescent="0.25">
      <c r="A1866" t="str">
        <f t="shared" si="29"/>
        <v>2016_rs_5_BUF_LA</v>
      </c>
      <c r="B1866">
        <v>2016</v>
      </c>
      <c r="C1866">
        <v>5</v>
      </c>
      <c r="D1866" t="s">
        <v>66</v>
      </c>
      <c r="E1866" t="s">
        <v>143</v>
      </c>
      <c r="F1866">
        <v>30</v>
      </c>
      <c r="G1866">
        <v>19</v>
      </c>
    </row>
    <row r="1867" spans="1:7" x14ac:dyDescent="0.25">
      <c r="A1867" t="str">
        <f t="shared" si="29"/>
        <v>2016_rs_5_SD_OAK</v>
      </c>
      <c r="B1867">
        <v>2016</v>
      </c>
      <c r="C1867">
        <v>5</v>
      </c>
      <c r="D1867" t="s">
        <v>88</v>
      </c>
      <c r="E1867" t="s">
        <v>85</v>
      </c>
      <c r="F1867">
        <v>31</v>
      </c>
      <c r="G1867">
        <v>34</v>
      </c>
    </row>
    <row r="1868" spans="1:7" x14ac:dyDescent="0.25">
      <c r="A1868" t="str">
        <f t="shared" si="29"/>
        <v>2016_rs_5_ARI_SF</v>
      </c>
      <c r="B1868">
        <v>2016</v>
      </c>
      <c r="C1868">
        <v>5</v>
      </c>
      <c r="D1868" t="s">
        <v>64</v>
      </c>
      <c r="E1868" t="s">
        <v>90</v>
      </c>
      <c r="F1868">
        <v>33</v>
      </c>
      <c r="G1868">
        <v>21</v>
      </c>
    </row>
    <row r="1869" spans="1:7" x14ac:dyDescent="0.25">
      <c r="A1869" t="str">
        <f t="shared" si="29"/>
        <v>2016_rs_5_TB_CAR</v>
      </c>
      <c r="B1869">
        <v>2016</v>
      </c>
      <c r="C1869">
        <v>5</v>
      </c>
      <c r="D1869" t="s">
        <v>92</v>
      </c>
      <c r="E1869" t="s">
        <v>67</v>
      </c>
      <c r="F1869">
        <v>17</v>
      </c>
      <c r="G1869">
        <v>14</v>
      </c>
    </row>
    <row r="1870" spans="1:7" x14ac:dyDescent="0.25">
      <c r="A1870" t="str">
        <f t="shared" si="29"/>
        <v>2016_rs_5_NYG_GB</v>
      </c>
      <c r="B1870">
        <v>2016</v>
      </c>
      <c r="C1870">
        <v>5</v>
      </c>
      <c r="D1870" t="s">
        <v>83</v>
      </c>
      <c r="E1870" t="s">
        <v>74</v>
      </c>
      <c r="F1870">
        <v>16</v>
      </c>
      <c r="G1870">
        <v>23</v>
      </c>
    </row>
    <row r="1871" spans="1:7" x14ac:dyDescent="0.25">
      <c r="A1871" t="str">
        <f t="shared" si="29"/>
        <v>2016_rs_6_SF_BUF</v>
      </c>
      <c r="B1871">
        <v>2016</v>
      </c>
      <c r="C1871">
        <v>6</v>
      </c>
      <c r="D1871" t="s">
        <v>90</v>
      </c>
      <c r="E1871" t="s">
        <v>66</v>
      </c>
      <c r="F1871">
        <v>16</v>
      </c>
      <c r="G1871">
        <v>45</v>
      </c>
    </row>
    <row r="1872" spans="1:7" x14ac:dyDescent="0.25">
      <c r="A1872" t="str">
        <f t="shared" si="29"/>
        <v>2016_rs_6_JAX_CHI</v>
      </c>
      <c r="B1872">
        <v>2016</v>
      </c>
      <c r="C1872">
        <v>6</v>
      </c>
      <c r="D1872" t="s">
        <v>77</v>
      </c>
      <c r="E1872" t="s">
        <v>68</v>
      </c>
      <c r="F1872">
        <v>17</v>
      </c>
      <c r="G1872">
        <v>16</v>
      </c>
    </row>
    <row r="1873" spans="1:7" x14ac:dyDescent="0.25">
      <c r="A1873" t="str">
        <f t="shared" si="29"/>
        <v>2016_rs_6_LA_DET</v>
      </c>
      <c r="B1873">
        <v>2016</v>
      </c>
      <c r="C1873">
        <v>6</v>
      </c>
      <c r="D1873" t="s">
        <v>143</v>
      </c>
      <c r="E1873" t="s">
        <v>73</v>
      </c>
      <c r="F1873">
        <v>28</v>
      </c>
      <c r="G1873">
        <v>31</v>
      </c>
    </row>
    <row r="1874" spans="1:7" x14ac:dyDescent="0.25">
      <c r="A1874" t="str">
        <f t="shared" si="29"/>
        <v>2016_rs_6_PIT_MIA</v>
      </c>
      <c r="B1874">
        <v>2016</v>
      </c>
      <c r="C1874">
        <v>6</v>
      </c>
      <c r="D1874" t="s">
        <v>87</v>
      </c>
      <c r="E1874" t="s">
        <v>79</v>
      </c>
      <c r="F1874">
        <v>15</v>
      </c>
      <c r="G1874">
        <v>30</v>
      </c>
    </row>
    <row r="1875" spans="1:7" x14ac:dyDescent="0.25">
      <c r="A1875" t="str">
        <f t="shared" si="29"/>
        <v>2016_rs_6_CIN_NE</v>
      </c>
      <c r="B1875">
        <v>2016</v>
      </c>
      <c r="C1875">
        <v>6</v>
      </c>
      <c r="D1875" t="s">
        <v>69</v>
      </c>
      <c r="E1875" t="s">
        <v>81</v>
      </c>
      <c r="F1875">
        <v>17</v>
      </c>
      <c r="G1875">
        <v>35</v>
      </c>
    </row>
    <row r="1876" spans="1:7" x14ac:dyDescent="0.25">
      <c r="A1876" t="str">
        <f t="shared" si="29"/>
        <v>2016_rs_6_CAR_NO</v>
      </c>
      <c r="B1876">
        <v>2016</v>
      </c>
      <c r="C1876">
        <v>6</v>
      </c>
      <c r="D1876" t="s">
        <v>67</v>
      </c>
      <c r="E1876" t="s">
        <v>82</v>
      </c>
      <c r="F1876">
        <v>38</v>
      </c>
      <c r="G1876">
        <v>41</v>
      </c>
    </row>
    <row r="1877" spans="1:7" x14ac:dyDescent="0.25">
      <c r="A1877" t="str">
        <f t="shared" si="29"/>
        <v>2016_rs_6_BAL_NYG</v>
      </c>
      <c r="B1877">
        <v>2016</v>
      </c>
      <c r="C1877">
        <v>6</v>
      </c>
      <c r="D1877" t="s">
        <v>65</v>
      </c>
      <c r="E1877" t="s">
        <v>83</v>
      </c>
      <c r="F1877">
        <v>23</v>
      </c>
      <c r="G1877">
        <v>27</v>
      </c>
    </row>
    <row r="1878" spans="1:7" x14ac:dyDescent="0.25">
      <c r="A1878" t="str">
        <f t="shared" si="29"/>
        <v>2016_rs_6_CLE_TEN</v>
      </c>
      <c r="B1878">
        <v>2016</v>
      </c>
      <c r="C1878">
        <v>6</v>
      </c>
      <c r="D1878" t="s">
        <v>70</v>
      </c>
      <c r="E1878" t="s">
        <v>93</v>
      </c>
      <c r="F1878">
        <v>26</v>
      </c>
      <c r="G1878">
        <v>28</v>
      </c>
    </row>
    <row r="1879" spans="1:7" x14ac:dyDescent="0.25">
      <c r="A1879" t="str">
        <f t="shared" si="29"/>
        <v>2016_rs_6_PHI_WAS</v>
      </c>
      <c r="B1879">
        <v>2016</v>
      </c>
      <c r="C1879">
        <v>6</v>
      </c>
      <c r="D1879" t="s">
        <v>86</v>
      </c>
      <c r="E1879" t="s">
        <v>94</v>
      </c>
      <c r="F1879">
        <v>20</v>
      </c>
      <c r="G1879">
        <v>27</v>
      </c>
    </row>
    <row r="1880" spans="1:7" x14ac:dyDescent="0.25">
      <c r="A1880" t="str">
        <f t="shared" si="29"/>
        <v>2016_rs_6_KC_OAK</v>
      </c>
      <c r="B1880">
        <v>2016</v>
      </c>
      <c r="C1880">
        <v>6</v>
      </c>
      <c r="D1880" t="s">
        <v>78</v>
      </c>
      <c r="E1880" t="s">
        <v>85</v>
      </c>
      <c r="F1880">
        <v>26</v>
      </c>
      <c r="G1880">
        <v>10</v>
      </c>
    </row>
    <row r="1881" spans="1:7" x14ac:dyDescent="0.25">
      <c r="A1881" t="str">
        <f t="shared" si="29"/>
        <v>2016_rs_6_DAL_GB</v>
      </c>
      <c r="B1881">
        <v>2016</v>
      </c>
      <c r="C1881">
        <v>6</v>
      </c>
      <c r="D1881" t="s">
        <v>71</v>
      </c>
      <c r="E1881" t="s">
        <v>74</v>
      </c>
      <c r="F1881">
        <v>30</v>
      </c>
      <c r="G1881">
        <v>16</v>
      </c>
    </row>
    <row r="1882" spans="1:7" x14ac:dyDescent="0.25">
      <c r="A1882" t="str">
        <f t="shared" si="29"/>
        <v>2016_rs_6_ATL_SEA</v>
      </c>
      <c r="B1882">
        <v>2016</v>
      </c>
      <c r="C1882">
        <v>6</v>
      </c>
      <c r="D1882" t="s">
        <v>20</v>
      </c>
      <c r="E1882" t="s">
        <v>89</v>
      </c>
      <c r="F1882">
        <v>24</v>
      </c>
      <c r="G1882">
        <v>26</v>
      </c>
    </row>
    <row r="1883" spans="1:7" x14ac:dyDescent="0.25">
      <c r="A1883" t="str">
        <f t="shared" si="29"/>
        <v>2016_rs_6_DEN_SD</v>
      </c>
      <c r="B1883">
        <v>2016</v>
      </c>
      <c r="C1883">
        <v>6</v>
      </c>
      <c r="D1883" t="s">
        <v>72</v>
      </c>
      <c r="E1883" t="s">
        <v>88</v>
      </c>
      <c r="F1883">
        <v>13</v>
      </c>
      <c r="G1883">
        <v>21</v>
      </c>
    </row>
    <row r="1884" spans="1:7" x14ac:dyDescent="0.25">
      <c r="A1884" t="str">
        <f t="shared" si="29"/>
        <v>2016_rs_6_NYJ_ARI</v>
      </c>
      <c r="B1884">
        <v>2016</v>
      </c>
      <c r="C1884">
        <v>6</v>
      </c>
      <c r="D1884" t="s">
        <v>84</v>
      </c>
      <c r="E1884" t="s">
        <v>64</v>
      </c>
      <c r="F1884">
        <v>3</v>
      </c>
      <c r="G1884">
        <v>28</v>
      </c>
    </row>
    <row r="1885" spans="1:7" x14ac:dyDescent="0.25">
      <c r="A1885" t="str">
        <f t="shared" si="29"/>
        <v>2016_rs_6_IND_HOU</v>
      </c>
      <c r="B1885">
        <v>2016</v>
      </c>
      <c r="C1885">
        <v>6</v>
      </c>
      <c r="D1885" t="s">
        <v>76</v>
      </c>
      <c r="E1885" t="s">
        <v>75</v>
      </c>
      <c r="F1885">
        <v>23</v>
      </c>
      <c r="G1885">
        <v>26</v>
      </c>
    </row>
    <row r="1886" spans="1:7" x14ac:dyDescent="0.25">
      <c r="A1886" t="str">
        <f t="shared" si="29"/>
        <v>2016_rs_7_CLE_CIN</v>
      </c>
      <c r="B1886">
        <v>2016</v>
      </c>
      <c r="C1886">
        <v>7</v>
      </c>
      <c r="D1886" t="s">
        <v>70</v>
      </c>
      <c r="E1886" t="s">
        <v>69</v>
      </c>
      <c r="F1886">
        <v>17</v>
      </c>
      <c r="G1886">
        <v>31</v>
      </c>
    </row>
    <row r="1887" spans="1:7" x14ac:dyDescent="0.25">
      <c r="A1887" t="str">
        <f t="shared" si="29"/>
        <v>2016_rs_7_WAS_DET</v>
      </c>
      <c r="B1887">
        <v>2016</v>
      </c>
      <c r="C1887">
        <v>7</v>
      </c>
      <c r="D1887" t="s">
        <v>94</v>
      </c>
      <c r="E1887" t="s">
        <v>73</v>
      </c>
      <c r="F1887">
        <v>17</v>
      </c>
      <c r="G1887">
        <v>20</v>
      </c>
    </row>
    <row r="1888" spans="1:7" x14ac:dyDescent="0.25">
      <c r="A1888" t="str">
        <f t="shared" si="29"/>
        <v>2016_rs_7_OAK_JAX</v>
      </c>
      <c r="B1888">
        <v>2016</v>
      </c>
      <c r="C1888">
        <v>7</v>
      </c>
      <c r="D1888" t="s">
        <v>85</v>
      </c>
      <c r="E1888" t="s">
        <v>77</v>
      </c>
      <c r="F1888">
        <v>33</v>
      </c>
      <c r="G1888">
        <v>16</v>
      </c>
    </row>
    <row r="1889" spans="1:7" x14ac:dyDescent="0.25">
      <c r="A1889" t="str">
        <f t="shared" si="29"/>
        <v>2016_rs_7_NO_KC</v>
      </c>
      <c r="B1889">
        <v>2016</v>
      </c>
      <c r="C1889">
        <v>7</v>
      </c>
      <c r="D1889" t="s">
        <v>82</v>
      </c>
      <c r="E1889" t="s">
        <v>78</v>
      </c>
      <c r="F1889">
        <v>21</v>
      </c>
      <c r="G1889">
        <v>27</v>
      </c>
    </row>
    <row r="1890" spans="1:7" x14ac:dyDescent="0.25">
      <c r="A1890" t="str">
        <f t="shared" si="29"/>
        <v>2016_rs_7_BUF_MIA</v>
      </c>
      <c r="B1890">
        <v>2016</v>
      </c>
      <c r="C1890">
        <v>7</v>
      </c>
      <c r="D1890" t="s">
        <v>66</v>
      </c>
      <c r="E1890" t="s">
        <v>79</v>
      </c>
      <c r="F1890">
        <v>25</v>
      </c>
      <c r="G1890">
        <v>28</v>
      </c>
    </row>
    <row r="1891" spans="1:7" x14ac:dyDescent="0.25">
      <c r="A1891" t="str">
        <f t="shared" si="29"/>
        <v>2016_rs_7_BAL_NYJ</v>
      </c>
      <c r="B1891">
        <v>2016</v>
      </c>
      <c r="C1891">
        <v>7</v>
      </c>
      <c r="D1891" t="s">
        <v>65</v>
      </c>
      <c r="E1891" t="s">
        <v>84</v>
      </c>
      <c r="F1891">
        <v>16</v>
      </c>
      <c r="G1891">
        <v>24</v>
      </c>
    </row>
    <row r="1892" spans="1:7" x14ac:dyDescent="0.25">
      <c r="A1892" t="str">
        <f t="shared" si="29"/>
        <v>2016_rs_7_MIN_PHI</v>
      </c>
      <c r="B1892">
        <v>2016</v>
      </c>
      <c r="C1892">
        <v>7</v>
      </c>
      <c r="D1892" t="s">
        <v>80</v>
      </c>
      <c r="E1892" t="s">
        <v>86</v>
      </c>
      <c r="F1892">
        <v>10</v>
      </c>
      <c r="G1892">
        <v>21</v>
      </c>
    </row>
    <row r="1893" spans="1:7" x14ac:dyDescent="0.25">
      <c r="A1893" t="str">
        <f t="shared" si="29"/>
        <v>2016_rs_7_IND_TEN</v>
      </c>
      <c r="B1893">
        <v>2016</v>
      </c>
      <c r="C1893">
        <v>7</v>
      </c>
      <c r="D1893" t="s">
        <v>76</v>
      </c>
      <c r="E1893" t="s">
        <v>93</v>
      </c>
      <c r="F1893">
        <v>34</v>
      </c>
      <c r="G1893">
        <v>26</v>
      </c>
    </row>
    <row r="1894" spans="1:7" x14ac:dyDescent="0.25">
      <c r="A1894" t="str">
        <f t="shared" si="29"/>
        <v>2016_rs_7_SD_ATL</v>
      </c>
      <c r="B1894">
        <v>2016</v>
      </c>
      <c r="C1894">
        <v>7</v>
      </c>
      <c r="D1894" t="s">
        <v>88</v>
      </c>
      <c r="E1894" t="s">
        <v>20</v>
      </c>
      <c r="F1894">
        <v>33</v>
      </c>
      <c r="G1894">
        <v>30</v>
      </c>
    </row>
    <row r="1895" spans="1:7" x14ac:dyDescent="0.25">
      <c r="A1895" t="str">
        <f t="shared" si="29"/>
        <v>2016_rs_7_TB_SF</v>
      </c>
      <c r="B1895">
        <v>2016</v>
      </c>
      <c r="C1895">
        <v>7</v>
      </c>
      <c r="D1895" t="s">
        <v>92</v>
      </c>
      <c r="E1895" t="s">
        <v>90</v>
      </c>
      <c r="F1895">
        <v>34</v>
      </c>
      <c r="G1895">
        <v>17</v>
      </c>
    </row>
    <row r="1896" spans="1:7" x14ac:dyDescent="0.25">
      <c r="A1896" t="str">
        <f t="shared" si="29"/>
        <v>2016_rs_7_NE_PIT</v>
      </c>
      <c r="B1896">
        <v>2016</v>
      </c>
      <c r="C1896">
        <v>7</v>
      </c>
      <c r="D1896" t="s">
        <v>81</v>
      </c>
      <c r="E1896" t="s">
        <v>87</v>
      </c>
      <c r="F1896">
        <v>27</v>
      </c>
      <c r="G1896">
        <v>16</v>
      </c>
    </row>
    <row r="1897" spans="1:7" x14ac:dyDescent="0.25">
      <c r="A1897" t="str">
        <f t="shared" si="29"/>
        <v>2016_rs_7_CHI_GB</v>
      </c>
      <c r="B1897">
        <v>2016</v>
      </c>
      <c r="C1897">
        <v>7</v>
      </c>
      <c r="D1897" t="s">
        <v>68</v>
      </c>
      <c r="E1897" t="s">
        <v>74</v>
      </c>
      <c r="F1897">
        <v>10</v>
      </c>
      <c r="G1897">
        <v>26</v>
      </c>
    </row>
    <row r="1898" spans="1:7" x14ac:dyDescent="0.25">
      <c r="A1898" t="str">
        <f t="shared" si="29"/>
        <v>2016_rs_7_SEA_ARI</v>
      </c>
      <c r="B1898">
        <v>2016</v>
      </c>
      <c r="C1898">
        <v>7</v>
      </c>
      <c r="D1898" t="s">
        <v>89</v>
      </c>
      <c r="E1898" t="s">
        <v>64</v>
      </c>
      <c r="F1898">
        <v>6</v>
      </c>
      <c r="G1898">
        <v>6</v>
      </c>
    </row>
    <row r="1899" spans="1:7" x14ac:dyDescent="0.25">
      <c r="A1899" t="str">
        <f t="shared" si="29"/>
        <v>2016_rs_7_HOU_DEN</v>
      </c>
      <c r="B1899">
        <v>2016</v>
      </c>
      <c r="C1899">
        <v>7</v>
      </c>
      <c r="D1899" t="s">
        <v>75</v>
      </c>
      <c r="E1899" t="s">
        <v>72</v>
      </c>
      <c r="F1899">
        <v>9</v>
      </c>
      <c r="G1899">
        <v>27</v>
      </c>
    </row>
    <row r="1900" spans="1:7" x14ac:dyDescent="0.25">
      <c r="A1900" t="str">
        <f t="shared" si="29"/>
        <v>2016_rs_7_NYG_LA</v>
      </c>
      <c r="B1900">
        <v>2016</v>
      </c>
      <c r="C1900">
        <v>7</v>
      </c>
      <c r="D1900" t="s">
        <v>83</v>
      </c>
      <c r="E1900" t="s">
        <v>143</v>
      </c>
      <c r="F1900">
        <v>17</v>
      </c>
      <c r="G1900">
        <v>10</v>
      </c>
    </row>
    <row r="1901" spans="1:7" x14ac:dyDescent="0.25">
      <c r="A1901" t="str">
        <f t="shared" si="29"/>
        <v>2016_rs_8_GB_ATL</v>
      </c>
      <c r="B1901">
        <v>2016</v>
      </c>
      <c r="C1901">
        <v>8</v>
      </c>
      <c r="D1901" t="s">
        <v>74</v>
      </c>
      <c r="E1901" t="s">
        <v>20</v>
      </c>
      <c r="F1901">
        <v>32</v>
      </c>
      <c r="G1901">
        <v>33</v>
      </c>
    </row>
    <row r="1902" spans="1:7" x14ac:dyDescent="0.25">
      <c r="A1902" t="str">
        <f t="shared" si="29"/>
        <v>2016_rs_8_NE_BUF</v>
      </c>
      <c r="B1902">
        <v>2016</v>
      </c>
      <c r="C1902">
        <v>8</v>
      </c>
      <c r="D1902" t="s">
        <v>81</v>
      </c>
      <c r="E1902" t="s">
        <v>66</v>
      </c>
      <c r="F1902">
        <v>41</v>
      </c>
      <c r="G1902">
        <v>25</v>
      </c>
    </row>
    <row r="1903" spans="1:7" x14ac:dyDescent="0.25">
      <c r="A1903" t="str">
        <f t="shared" si="29"/>
        <v>2016_rs_8_NYJ_CLE</v>
      </c>
      <c r="B1903">
        <v>2016</v>
      </c>
      <c r="C1903">
        <v>8</v>
      </c>
      <c r="D1903" t="s">
        <v>84</v>
      </c>
      <c r="E1903" t="s">
        <v>70</v>
      </c>
      <c r="F1903">
        <v>31</v>
      </c>
      <c r="G1903">
        <v>28</v>
      </c>
    </row>
    <row r="1904" spans="1:7" x14ac:dyDescent="0.25">
      <c r="A1904" t="str">
        <f t="shared" si="29"/>
        <v>2016_rs_8_DET_HOU</v>
      </c>
      <c r="B1904">
        <v>2016</v>
      </c>
      <c r="C1904">
        <v>8</v>
      </c>
      <c r="D1904" t="s">
        <v>73</v>
      </c>
      <c r="E1904" t="s">
        <v>75</v>
      </c>
      <c r="F1904">
        <v>13</v>
      </c>
      <c r="G1904">
        <v>20</v>
      </c>
    </row>
    <row r="1905" spans="1:7" x14ac:dyDescent="0.25">
      <c r="A1905" t="str">
        <f t="shared" si="29"/>
        <v>2016_rs_8_KC_IND</v>
      </c>
      <c r="B1905">
        <v>2016</v>
      </c>
      <c r="C1905">
        <v>8</v>
      </c>
      <c r="D1905" t="s">
        <v>78</v>
      </c>
      <c r="E1905" t="s">
        <v>76</v>
      </c>
      <c r="F1905">
        <v>30</v>
      </c>
      <c r="G1905">
        <v>14</v>
      </c>
    </row>
    <row r="1906" spans="1:7" x14ac:dyDescent="0.25">
      <c r="A1906" t="str">
        <f t="shared" si="29"/>
        <v>2016_rs_8_SEA_NO</v>
      </c>
      <c r="B1906">
        <v>2016</v>
      </c>
      <c r="C1906">
        <v>8</v>
      </c>
      <c r="D1906" t="s">
        <v>89</v>
      </c>
      <c r="E1906" t="s">
        <v>82</v>
      </c>
      <c r="F1906">
        <v>20</v>
      </c>
      <c r="G1906">
        <v>25</v>
      </c>
    </row>
    <row r="1907" spans="1:7" x14ac:dyDescent="0.25">
      <c r="A1907" t="str">
        <f t="shared" si="29"/>
        <v>2016_rs_8_OAK_TB</v>
      </c>
      <c r="B1907">
        <v>2016</v>
      </c>
      <c r="C1907">
        <v>8</v>
      </c>
      <c r="D1907" t="s">
        <v>85</v>
      </c>
      <c r="E1907" t="s">
        <v>92</v>
      </c>
      <c r="F1907">
        <v>30</v>
      </c>
      <c r="G1907">
        <v>24</v>
      </c>
    </row>
    <row r="1908" spans="1:7" x14ac:dyDescent="0.25">
      <c r="A1908" t="str">
        <f t="shared" si="29"/>
        <v>2016_rs_8_SD_DEN</v>
      </c>
      <c r="B1908">
        <v>2016</v>
      </c>
      <c r="C1908">
        <v>8</v>
      </c>
      <c r="D1908" t="s">
        <v>88</v>
      </c>
      <c r="E1908" t="s">
        <v>72</v>
      </c>
      <c r="F1908">
        <v>19</v>
      </c>
      <c r="G1908">
        <v>27</v>
      </c>
    </row>
    <row r="1909" spans="1:7" x14ac:dyDescent="0.25">
      <c r="A1909" t="str">
        <f t="shared" si="29"/>
        <v>2016_rs_8_ARI_CAR</v>
      </c>
      <c r="B1909">
        <v>2016</v>
      </c>
      <c r="C1909">
        <v>8</v>
      </c>
      <c r="D1909" t="s">
        <v>64</v>
      </c>
      <c r="E1909" t="s">
        <v>67</v>
      </c>
      <c r="F1909">
        <v>20</v>
      </c>
      <c r="G1909">
        <v>30</v>
      </c>
    </row>
    <row r="1910" spans="1:7" x14ac:dyDescent="0.25">
      <c r="A1910" t="str">
        <f t="shared" si="29"/>
        <v>2016_rs_8_JAX_TEN</v>
      </c>
      <c r="B1910">
        <v>2016</v>
      </c>
      <c r="C1910">
        <v>8</v>
      </c>
      <c r="D1910" t="s">
        <v>77</v>
      </c>
      <c r="E1910" t="s">
        <v>93</v>
      </c>
      <c r="F1910">
        <v>22</v>
      </c>
      <c r="G1910">
        <v>36</v>
      </c>
    </row>
    <row r="1911" spans="1:7" x14ac:dyDescent="0.25">
      <c r="A1911" t="str">
        <f t="shared" si="29"/>
        <v>2016_rs_8_MIN_CHI</v>
      </c>
      <c r="B1911">
        <v>2016</v>
      </c>
      <c r="C1911">
        <v>8</v>
      </c>
      <c r="D1911" t="s">
        <v>80</v>
      </c>
      <c r="E1911" t="s">
        <v>68</v>
      </c>
      <c r="F1911">
        <v>10</v>
      </c>
      <c r="G1911">
        <v>20</v>
      </c>
    </row>
    <row r="1912" spans="1:7" x14ac:dyDescent="0.25">
      <c r="A1912" t="str">
        <f t="shared" si="29"/>
        <v>2016_rs_8_PHI_DAL</v>
      </c>
      <c r="B1912">
        <v>2016</v>
      </c>
      <c r="C1912">
        <v>8</v>
      </c>
      <c r="D1912" t="s">
        <v>86</v>
      </c>
      <c r="E1912" t="s">
        <v>71</v>
      </c>
      <c r="F1912">
        <v>23</v>
      </c>
      <c r="G1912">
        <v>29</v>
      </c>
    </row>
    <row r="1913" spans="1:7" x14ac:dyDescent="0.25">
      <c r="A1913" t="str">
        <f t="shared" si="29"/>
        <v>2016_rs_8_WAS_CIN</v>
      </c>
      <c r="B1913">
        <v>2016</v>
      </c>
      <c r="C1913">
        <v>8</v>
      </c>
      <c r="D1913" t="s">
        <v>94</v>
      </c>
      <c r="E1913" t="s">
        <v>69</v>
      </c>
      <c r="F1913">
        <v>27</v>
      </c>
      <c r="G1913">
        <v>27</v>
      </c>
    </row>
    <row r="1914" spans="1:7" x14ac:dyDescent="0.25">
      <c r="A1914" t="str">
        <f t="shared" si="29"/>
        <v>2016_rs_9_PIT_BAL</v>
      </c>
      <c r="B1914">
        <v>2016</v>
      </c>
      <c r="C1914">
        <v>9</v>
      </c>
      <c r="D1914" t="s">
        <v>87</v>
      </c>
      <c r="E1914" t="s">
        <v>65</v>
      </c>
      <c r="F1914">
        <v>14</v>
      </c>
      <c r="G1914">
        <v>21</v>
      </c>
    </row>
    <row r="1915" spans="1:7" x14ac:dyDescent="0.25">
      <c r="A1915" t="str">
        <f t="shared" si="29"/>
        <v>2016_rs_9_DAL_CLE</v>
      </c>
      <c r="B1915">
        <v>2016</v>
      </c>
      <c r="C1915">
        <v>9</v>
      </c>
      <c r="D1915" t="s">
        <v>71</v>
      </c>
      <c r="E1915" t="s">
        <v>70</v>
      </c>
      <c r="F1915">
        <v>35</v>
      </c>
      <c r="G1915">
        <v>10</v>
      </c>
    </row>
    <row r="1916" spans="1:7" x14ac:dyDescent="0.25">
      <c r="A1916" t="str">
        <f t="shared" si="29"/>
        <v>2016_rs_9_JAX_KC</v>
      </c>
      <c r="B1916">
        <v>2016</v>
      </c>
      <c r="C1916">
        <v>9</v>
      </c>
      <c r="D1916" t="s">
        <v>77</v>
      </c>
      <c r="E1916" t="s">
        <v>78</v>
      </c>
      <c r="F1916">
        <v>14</v>
      </c>
      <c r="G1916">
        <v>19</v>
      </c>
    </row>
    <row r="1917" spans="1:7" x14ac:dyDescent="0.25">
      <c r="A1917" t="str">
        <f t="shared" si="29"/>
        <v>2016_rs_9_NYJ_MIA</v>
      </c>
      <c r="B1917">
        <v>2016</v>
      </c>
      <c r="C1917">
        <v>9</v>
      </c>
      <c r="D1917" t="s">
        <v>84</v>
      </c>
      <c r="E1917" t="s">
        <v>79</v>
      </c>
      <c r="F1917">
        <v>23</v>
      </c>
      <c r="G1917">
        <v>27</v>
      </c>
    </row>
    <row r="1918" spans="1:7" x14ac:dyDescent="0.25">
      <c r="A1918" t="str">
        <f t="shared" si="29"/>
        <v>2016_rs_9_DET_MIN</v>
      </c>
      <c r="B1918">
        <v>2016</v>
      </c>
      <c r="C1918">
        <v>9</v>
      </c>
      <c r="D1918" t="s">
        <v>73</v>
      </c>
      <c r="E1918" t="s">
        <v>80</v>
      </c>
      <c r="F1918">
        <v>22</v>
      </c>
      <c r="G1918">
        <v>16</v>
      </c>
    </row>
    <row r="1919" spans="1:7" x14ac:dyDescent="0.25">
      <c r="A1919" t="str">
        <f t="shared" si="29"/>
        <v>2016_rs_9_PHI_NYG</v>
      </c>
      <c r="B1919">
        <v>2016</v>
      </c>
      <c r="C1919">
        <v>9</v>
      </c>
      <c r="D1919" t="s">
        <v>86</v>
      </c>
      <c r="E1919" t="s">
        <v>83</v>
      </c>
      <c r="F1919">
        <v>23</v>
      </c>
      <c r="G1919">
        <v>28</v>
      </c>
    </row>
    <row r="1920" spans="1:7" x14ac:dyDescent="0.25">
      <c r="A1920" t="str">
        <f t="shared" si="29"/>
        <v>2016_rs_9_CAR_LA</v>
      </c>
      <c r="B1920">
        <v>2016</v>
      </c>
      <c r="C1920">
        <v>9</v>
      </c>
      <c r="D1920" t="s">
        <v>67</v>
      </c>
      <c r="E1920" t="s">
        <v>143</v>
      </c>
      <c r="F1920">
        <v>13</v>
      </c>
      <c r="G1920">
        <v>10</v>
      </c>
    </row>
    <row r="1921" spans="1:7" x14ac:dyDescent="0.25">
      <c r="A1921" t="str">
        <f t="shared" si="29"/>
        <v>2016_rs_9_NO_SF</v>
      </c>
      <c r="B1921">
        <v>2016</v>
      </c>
      <c r="C1921">
        <v>9</v>
      </c>
      <c r="D1921" t="s">
        <v>82</v>
      </c>
      <c r="E1921" t="s">
        <v>90</v>
      </c>
      <c r="F1921">
        <v>41</v>
      </c>
      <c r="G1921">
        <v>23</v>
      </c>
    </row>
    <row r="1922" spans="1:7" x14ac:dyDescent="0.25">
      <c r="A1922" t="str">
        <f t="shared" ref="A1922:A1985" si="30">CONCATENATE(B1922,"_rs_",C1922,"_",D1922,"_",E1922)</f>
        <v>2016_rs_9_IND_GB</v>
      </c>
      <c r="B1922">
        <v>2016</v>
      </c>
      <c r="C1922">
        <v>9</v>
      </c>
      <c r="D1922" t="s">
        <v>76</v>
      </c>
      <c r="E1922" t="s">
        <v>74</v>
      </c>
      <c r="F1922">
        <v>31</v>
      </c>
      <c r="G1922">
        <v>26</v>
      </c>
    </row>
    <row r="1923" spans="1:7" x14ac:dyDescent="0.25">
      <c r="A1923" t="str">
        <f t="shared" si="30"/>
        <v>2016_rs_9_TEN_SD</v>
      </c>
      <c r="B1923">
        <v>2016</v>
      </c>
      <c r="C1923">
        <v>9</v>
      </c>
      <c r="D1923" t="s">
        <v>93</v>
      </c>
      <c r="E1923" t="s">
        <v>88</v>
      </c>
      <c r="F1923">
        <v>35</v>
      </c>
      <c r="G1923">
        <v>43</v>
      </c>
    </row>
    <row r="1924" spans="1:7" x14ac:dyDescent="0.25">
      <c r="A1924" t="str">
        <f t="shared" si="30"/>
        <v>2016_rs_9_ATL_TB</v>
      </c>
      <c r="B1924">
        <v>2016</v>
      </c>
      <c r="C1924">
        <v>9</v>
      </c>
      <c r="D1924" t="s">
        <v>20</v>
      </c>
      <c r="E1924" t="s">
        <v>92</v>
      </c>
      <c r="F1924">
        <v>43</v>
      </c>
      <c r="G1924">
        <v>28</v>
      </c>
    </row>
    <row r="1925" spans="1:7" x14ac:dyDescent="0.25">
      <c r="A1925" t="str">
        <f t="shared" si="30"/>
        <v>2016_rs_9_DEN_OAK</v>
      </c>
      <c r="B1925">
        <v>2016</v>
      </c>
      <c r="C1925">
        <v>9</v>
      </c>
      <c r="D1925" t="s">
        <v>72</v>
      </c>
      <c r="E1925" t="s">
        <v>85</v>
      </c>
      <c r="F1925">
        <v>20</v>
      </c>
      <c r="G1925">
        <v>30</v>
      </c>
    </row>
    <row r="1926" spans="1:7" x14ac:dyDescent="0.25">
      <c r="A1926" t="str">
        <f t="shared" si="30"/>
        <v>2016_rs_9_BUF_SEA</v>
      </c>
      <c r="B1926">
        <v>2016</v>
      </c>
      <c r="C1926">
        <v>9</v>
      </c>
      <c r="D1926" t="s">
        <v>66</v>
      </c>
      <c r="E1926" t="s">
        <v>89</v>
      </c>
      <c r="F1926">
        <v>25</v>
      </c>
      <c r="G1926">
        <v>31</v>
      </c>
    </row>
    <row r="1927" spans="1:7" x14ac:dyDescent="0.25">
      <c r="A1927" t="str">
        <f t="shared" si="30"/>
        <v>2016_rs_10_KC_CAR</v>
      </c>
      <c r="B1927">
        <v>2016</v>
      </c>
      <c r="C1927">
        <v>10</v>
      </c>
      <c r="D1927" t="s">
        <v>78</v>
      </c>
      <c r="E1927" t="s">
        <v>67</v>
      </c>
      <c r="F1927">
        <v>20</v>
      </c>
      <c r="G1927">
        <v>17</v>
      </c>
    </row>
    <row r="1928" spans="1:7" x14ac:dyDescent="0.25">
      <c r="A1928" t="str">
        <f t="shared" si="30"/>
        <v>2016_rs_10_HOU_JAX</v>
      </c>
      <c r="B1928">
        <v>2016</v>
      </c>
      <c r="C1928">
        <v>10</v>
      </c>
      <c r="D1928" t="s">
        <v>75</v>
      </c>
      <c r="E1928" t="s">
        <v>77</v>
      </c>
      <c r="F1928">
        <v>24</v>
      </c>
      <c r="G1928">
        <v>21</v>
      </c>
    </row>
    <row r="1929" spans="1:7" x14ac:dyDescent="0.25">
      <c r="A1929" t="str">
        <f t="shared" si="30"/>
        <v>2016_rs_10_DEN_NO</v>
      </c>
      <c r="B1929">
        <v>2016</v>
      </c>
      <c r="C1929">
        <v>10</v>
      </c>
      <c r="D1929" t="s">
        <v>72</v>
      </c>
      <c r="E1929" t="s">
        <v>82</v>
      </c>
      <c r="F1929">
        <v>25</v>
      </c>
      <c r="G1929">
        <v>23</v>
      </c>
    </row>
    <row r="1930" spans="1:7" x14ac:dyDescent="0.25">
      <c r="A1930" t="str">
        <f t="shared" si="30"/>
        <v>2016_rs_10_LA_NYJ</v>
      </c>
      <c r="B1930">
        <v>2016</v>
      </c>
      <c r="C1930">
        <v>10</v>
      </c>
      <c r="D1930" t="s">
        <v>143</v>
      </c>
      <c r="E1930" t="s">
        <v>84</v>
      </c>
      <c r="F1930">
        <v>9</v>
      </c>
      <c r="G1930">
        <v>6</v>
      </c>
    </row>
    <row r="1931" spans="1:7" x14ac:dyDescent="0.25">
      <c r="A1931" t="str">
        <f t="shared" si="30"/>
        <v>2016_rs_10_ATL_PHI</v>
      </c>
      <c r="B1931">
        <v>2016</v>
      </c>
      <c r="C1931">
        <v>10</v>
      </c>
      <c r="D1931" t="s">
        <v>20</v>
      </c>
      <c r="E1931" t="s">
        <v>86</v>
      </c>
      <c r="F1931">
        <v>15</v>
      </c>
      <c r="G1931">
        <v>24</v>
      </c>
    </row>
    <row r="1932" spans="1:7" x14ac:dyDescent="0.25">
      <c r="A1932" t="str">
        <f t="shared" si="30"/>
        <v>2016_rs_10_CHI_TB</v>
      </c>
      <c r="B1932">
        <v>2016</v>
      </c>
      <c r="C1932">
        <v>10</v>
      </c>
      <c r="D1932" t="s">
        <v>68</v>
      </c>
      <c r="E1932" t="s">
        <v>92</v>
      </c>
      <c r="F1932">
        <v>10</v>
      </c>
      <c r="G1932">
        <v>36</v>
      </c>
    </row>
    <row r="1933" spans="1:7" x14ac:dyDescent="0.25">
      <c r="A1933" t="str">
        <f t="shared" si="30"/>
        <v>2016_rs_10_GB_TEN</v>
      </c>
      <c r="B1933">
        <v>2016</v>
      </c>
      <c r="C1933">
        <v>10</v>
      </c>
      <c r="D1933" t="s">
        <v>74</v>
      </c>
      <c r="E1933" t="s">
        <v>93</v>
      </c>
      <c r="F1933">
        <v>25</v>
      </c>
      <c r="G1933">
        <v>47</v>
      </c>
    </row>
    <row r="1934" spans="1:7" x14ac:dyDescent="0.25">
      <c r="A1934" t="str">
        <f t="shared" si="30"/>
        <v>2016_rs_10_MIN_WAS</v>
      </c>
      <c r="B1934">
        <v>2016</v>
      </c>
      <c r="C1934">
        <v>10</v>
      </c>
      <c r="D1934" t="s">
        <v>80</v>
      </c>
      <c r="E1934" t="s">
        <v>94</v>
      </c>
      <c r="F1934">
        <v>20</v>
      </c>
      <c r="G1934">
        <v>26</v>
      </c>
    </row>
    <row r="1935" spans="1:7" x14ac:dyDescent="0.25">
      <c r="A1935" t="str">
        <f t="shared" si="30"/>
        <v>2016_rs_10_MIA_SD</v>
      </c>
      <c r="B1935">
        <v>2016</v>
      </c>
      <c r="C1935">
        <v>10</v>
      </c>
      <c r="D1935" t="s">
        <v>79</v>
      </c>
      <c r="E1935" t="s">
        <v>88</v>
      </c>
      <c r="F1935">
        <v>31</v>
      </c>
      <c r="G1935">
        <v>24</v>
      </c>
    </row>
    <row r="1936" spans="1:7" x14ac:dyDescent="0.25">
      <c r="A1936" t="str">
        <f t="shared" si="30"/>
        <v>2016_rs_10_SF_ARI</v>
      </c>
      <c r="B1936">
        <v>2016</v>
      </c>
      <c r="C1936">
        <v>10</v>
      </c>
      <c r="D1936" t="s">
        <v>90</v>
      </c>
      <c r="E1936" t="s">
        <v>64</v>
      </c>
      <c r="F1936">
        <v>20</v>
      </c>
      <c r="G1936">
        <v>23</v>
      </c>
    </row>
    <row r="1937" spans="1:7" x14ac:dyDescent="0.25">
      <c r="A1937" t="str">
        <f t="shared" si="30"/>
        <v>2016_rs_10_DAL_PIT</v>
      </c>
      <c r="B1937">
        <v>2016</v>
      </c>
      <c r="C1937">
        <v>10</v>
      </c>
      <c r="D1937" t="s">
        <v>71</v>
      </c>
      <c r="E1937" t="s">
        <v>87</v>
      </c>
      <c r="F1937">
        <v>35</v>
      </c>
      <c r="G1937">
        <v>30</v>
      </c>
    </row>
    <row r="1938" spans="1:7" x14ac:dyDescent="0.25">
      <c r="A1938" t="str">
        <f t="shared" si="30"/>
        <v>2016_rs_10_CLE_BAL</v>
      </c>
      <c r="B1938">
        <v>2016</v>
      </c>
      <c r="C1938">
        <v>10</v>
      </c>
      <c r="D1938" t="s">
        <v>70</v>
      </c>
      <c r="E1938" t="s">
        <v>65</v>
      </c>
      <c r="F1938">
        <v>7</v>
      </c>
      <c r="G1938">
        <v>28</v>
      </c>
    </row>
    <row r="1939" spans="1:7" x14ac:dyDescent="0.25">
      <c r="A1939" t="str">
        <f t="shared" si="30"/>
        <v>2016_rs_10_SEA_NE</v>
      </c>
      <c r="B1939">
        <v>2016</v>
      </c>
      <c r="C1939">
        <v>10</v>
      </c>
      <c r="D1939" t="s">
        <v>89</v>
      </c>
      <c r="E1939" t="s">
        <v>81</v>
      </c>
      <c r="F1939">
        <v>31</v>
      </c>
      <c r="G1939">
        <v>24</v>
      </c>
    </row>
    <row r="1940" spans="1:7" x14ac:dyDescent="0.25">
      <c r="A1940" t="str">
        <f t="shared" si="30"/>
        <v>2016_rs_10_CIN_NYG</v>
      </c>
      <c r="B1940">
        <v>2016</v>
      </c>
      <c r="C1940">
        <v>10</v>
      </c>
      <c r="D1940" t="s">
        <v>69</v>
      </c>
      <c r="E1940" t="s">
        <v>83</v>
      </c>
      <c r="F1940">
        <v>20</v>
      </c>
      <c r="G1940">
        <v>21</v>
      </c>
    </row>
    <row r="1941" spans="1:7" x14ac:dyDescent="0.25">
      <c r="A1941" t="str">
        <f t="shared" si="30"/>
        <v>2016_rs_11_BUF_CIN</v>
      </c>
      <c r="B1941">
        <v>2016</v>
      </c>
      <c r="C1941">
        <v>11</v>
      </c>
      <c r="D1941" t="s">
        <v>66</v>
      </c>
      <c r="E1941" t="s">
        <v>69</v>
      </c>
      <c r="F1941">
        <v>16</v>
      </c>
      <c r="G1941">
        <v>12</v>
      </c>
    </row>
    <row r="1942" spans="1:7" x14ac:dyDescent="0.25">
      <c r="A1942" t="str">
        <f t="shared" si="30"/>
        <v>2016_rs_11_PIT_CLE</v>
      </c>
      <c r="B1942">
        <v>2016</v>
      </c>
      <c r="C1942">
        <v>11</v>
      </c>
      <c r="D1942" t="s">
        <v>87</v>
      </c>
      <c r="E1942" t="s">
        <v>70</v>
      </c>
      <c r="F1942">
        <v>24</v>
      </c>
      <c r="G1942">
        <v>9</v>
      </c>
    </row>
    <row r="1943" spans="1:7" x14ac:dyDescent="0.25">
      <c r="A1943" t="str">
        <f t="shared" si="30"/>
        <v>2016_rs_11_BAL_DAL</v>
      </c>
      <c r="B1943">
        <v>2016</v>
      </c>
      <c r="C1943">
        <v>11</v>
      </c>
      <c r="D1943" t="s">
        <v>65</v>
      </c>
      <c r="E1943" t="s">
        <v>71</v>
      </c>
      <c r="F1943">
        <v>17</v>
      </c>
      <c r="G1943">
        <v>27</v>
      </c>
    </row>
    <row r="1944" spans="1:7" x14ac:dyDescent="0.25">
      <c r="A1944" t="str">
        <f t="shared" si="30"/>
        <v>2016_rs_11_JAX_DET</v>
      </c>
      <c r="B1944">
        <v>2016</v>
      </c>
      <c r="C1944">
        <v>11</v>
      </c>
      <c r="D1944" t="s">
        <v>77</v>
      </c>
      <c r="E1944" t="s">
        <v>73</v>
      </c>
      <c r="F1944">
        <v>19</v>
      </c>
      <c r="G1944">
        <v>26</v>
      </c>
    </row>
    <row r="1945" spans="1:7" x14ac:dyDescent="0.25">
      <c r="A1945" t="str">
        <f t="shared" si="30"/>
        <v>2016_rs_11_TEN_IND</v>
      </c>
      <c r="B1945">
        <v>2016</v>
      </c>
      <c r="C1945">
        <v>11</v>
      </c>
      <c r="D1945" t="s">
        <v>93</v>
      </c>
      <c r="E1945" t="s">
        <v>76</v>
      </c>
      <c r="F1945">
        <v>17</v>
      </c>
      <c r="G1945">
        <v>24</v>
      </c>
    </row>
    <row r="1946" spans="1:7" x14ac:dyDescent="0.25">
      <c r="A1946" t="str">
        <f t="shared" si="30"/>
        <v>2016_rs_11_TB_KC</v>
      </c>
      <c r="B1946">
        <v>2016</v>
      </c>
      <c r="C1946">
        <v>11</v>
      </c>
      <c r="D1946" t="s">
        <v>92</v>
      </c>
      <c r="E1946" t="s">
        <v>78</v>
      </c>
      <c r="F1946">
        <v>19</v>
      </c>
      <c r="G1946">
        <v>17</v>
      </c>
    </row>
    <row r="1947" spans="1:7" x14ac:dyDescent="0.25">
      <c r="A1947" t="str">
        <f t="shared" si="30"/>
        <v>2016_rs_11_ARI_MIN</v>
      </c>
      <c r="B1947">
        <v>2016</v>
      </c>
      <c r="C1947">
        <v>11</v>
      </c>
      <c r="D1947" t="s">
        <v>64</v>
      </c>
      <c r="E1947" t="s">
        <v>80</v>
      </c>
      <c r="F1947">
        <v>24</v>
      </c>
      <c r="G1947">
        <v>30</v>
      </c>
    </row>
    <row r="1948" spans="1:7" x14ac:dyDescent="0.25">
      <c r="A1948" t="str">
        <f t="shared" si="30"/>
        <v>2016_rs_11_CHI_NYG</v>
      </c>
      <c r="B1948">
        <v>2016</v>
      </c>
      <c r="C1948">
        <v>11</v>
      </c>
      <c r="D1948" t="s">
        <v>68</v>
      </c>
      <c r="E1948" t="s">
        <v>83</v>
      </c>
      <c r="F1948">
        <v>16</v>
      </c>
      <c r="G1948">
        <v>22</v>
      </c>
    </row>
    <row r="1949" spans="1:7" x14ac:dyDescent="0.25">
      <c r="A1949" t="str">
        <f t="shared" si="30"/>
        <v>2016_rs_11_MIA_LA</v>
      </c>
      <c r="B1949">
        <v>2016</v>
      </c>
      <c r="C1949">
        <v>11</v>
      </c>
      <c r="D1949" t="s">
        <v>79</v>
      </c>
      <c r="E1949" t="s">
        <v>143</v>
      </c>
      <c r="F1949">
        <v>14</v>
      </c>
      <c r="G1949">
        <v>10</v>
      </c>
    </row>
    <row r="1950" spans="1:7" x14ac:dyDescent="0.25">
      <c r="A1950" t="str">
        <f t="shared" si="30"/>
        <v>2016_rs_11_PHI_SEA</v>
      </c>
      <c r="B1950">
        <v>2016</v>
      </c>
      <c r="C1950">
        <v>11</v>
      </c>
      <c r="D1950" t="s">
        <v>86</v>
      </c>
      <c r="E1950" t="s">
        <v>89</v>
      </c>
      <c r="F1950">
        <v>15</v>
      </c>
      <c r="G1950">
        <v>26</v>
      </c>
    </row>
    <row r="1951" spans="1:7" x14ac:dyDescent="0.25">
      <c r="A1951" t="str">
        <f t="shared" si="30"/>
        <v>2016_rs_11_NE_SF</v>
      </c>
      <c r="B1951">
        <v>2016</v>
      </c>
      <c r="C1951">
        <v>11</v>
      </c>
      <c r="D1951" t="s">
        <v>81</v>
      </c>
      <c r="E1951" t="s">
        <v>90</v>
      </c>
      <c r="F1951">
        <v>30</v>
      </c>
      <c r="G1951">
        <v>17</v>
      </c>
    </row>
    <row r="1952" spans="1:7" x14ac:dyDescent="0.25">
      <c r="A1952" t="str">
        <f t="shared" si="30"/>
        <v>2016_rs_11_NO_CAR</v>
      </c>
      <c r="B1952">
        <v>2016</v>
      </c>
      <c r="C1952">
        <v>11</v>
      </c>
      <c r="D1952" t="s">
        <v>82</v>
      </c>
      <c r="E1952" t="s">
        <v>67</v>
      </c>
      <c r="F1952">
        <v>20</v>
      </c>
      <c r="G1952">
        <v>23</v>
      </c>
    </row>
    <row r="1953" spans="1:7" x14ac:dyDescent="0.25">
      <c r="A1953" t="str">
        <f t="shared" si="30"/>
        <v>2016_rs_11_HOU_OAK</v>
      </c>
      <c r="B1953">
        <v>2016</v>
      </c>
      <c r="C1953">
        <v>11</v>
      </c>
      <c r="D1953" t="s">
        <v>75</v>
      </c>
      <c r="E1953" t="s">
        <v>85</v>
      </c>
      <c r="F1953">
        <v>20</v>
      </c>
      <c r="G1953">
        <v>27</v>
      </c>
    </row>
    <row r="1954" spans="1:7" x14ac:dyDescent="0.25">
      <c r="A1954" t="str">
        <f t="shared" si="30"/>
        <v>2016_rs_11_GB_WAS</v>
      </c>
      <c r="B1954">
        <v>2016</v>
      </c>
      <c r="C1954">
        <v>11</v>
      </c>
      <c r="D1954" t="s">
        <v>74</v>
      </c>
      <c r="E1954" t="s">
        <v>94</v>
      </c>
      <c r="F1954">
        <v>24</v>
      </c>
      <c r="G1954">
        <v>42</v>
      </c>
    </row>
    <row r="1955" spans="1:7" x14ac:dyDescent="0.25">
      <c r="A1955" t="str">
        <f t="shared" si="30"/>
        <v>2016_rs_12_ARI_ATL</v>
      </c>
      <c r="B1955">
        <v>2016</v>
      </c>
      <c r="C1955">
        <v>12</v>
      </c>
      <c r="D1955" t="s">
        <v>64</v>
      </c>
      <c r="E1955" t="s">
        <v>20</v>
      </c>
      <c r="F1955">
        <v>19</v>
      </c>
      <c r="G1955">
        <v>38</v>
      </c>
    </row>
    <row r="1956" spans="1:7" x14ac:dyDescent="0.25">
      <c r="A1956" t="str">
        <f t="shared" si="30"/>
        <v>2016_rs_12_CIN_BAL</v>
      </c>
      <c r="B1956">
        <v>2016</v>
      </c>
      <c r="C1956">
        <v>12</v>
      </c>
      <c r="D1956" t="s">
        <v>69</v>
      </c>
      <c r="E1956" t="s">
        <v>65</v>
      </c>
      <c r="F1956">
        <v>14</v>
      </c>
      <c r="G1956">
        <v>19</v>
      </c>
    </row>
    <row r="1957" spans="1:7" x14ac:dyDescent="0.25">
      <c r="A1957" t="str">
        <f t="shared" si="30"/>
        <v>2016_rs_12_JAX_BUF</v>
      </c>
      <c r="B1957">
        <v>2016</v>
      </c>
      <c r="C1957">
        <v>12</v>
      </c>
      <c r="D1957" t="s">
        <v>77</v>
      </c>
      <c r="E1957" t="s">
        <v>66</v>
      </c>
      <c r="F1957">
        <v>21</v>
      </c>
      <c r="G1957">
        <v>28</v>
      </c>
    </row>
    <row r="1958" spans="1:7" x14ac:dyDescent="0.25">
      <c r="A1958" t="str">
        <f t="shared" si="30"/>
        <v>2016_rs_12_TEN_CHI</v>
      </c>
      <c r="B1958">
        <v>2016</v>
      </c>
      <c r="C1958">
        <v>12</v>
      </c>
      <c r="D1958" t="s">
        <v>93</v>
      </c>
      <c r="E1958" t="s">
        <v>68</v>
      </c>
      <c r="F1958">
        <v>27</v>
      </c>
      <c r="G1958">
        <v>21</v>
      </c>
    </row>
    <row r="1959" spans="1:7" x14ac:dyDescent="0.25">
      <c r="A1959" t="str">
        <f t="shared" si="30"/>
        <v>2016_rs_12_NYG_CLE</v>
      </c>
      <c r="B1959">
        <v>2016</v>
      </c>
      <c r="C1959">
        <v>12</v>
      </c>
      <c r="D1959" t="s">
        <v>83</v>
      </c>
      <c r="E1959" t="s">
        <v>70</v>
      </c>
      <c r="F1959">
        <v>27</v>
      </c>
      <c r="G1959">
        <v>13</v>
      </c>
    </row>
    <row r="1960" spans="1:7" x14ac:dyDescent="0.25">
      <c r="A1960" t="str">
        <f t="shared" si="30"/>
        <v>2016_rs_12_SD_HOU</v>
      </c>
      <c r="B1960">
        <v>2016</v>
      </c>
      <c r="C1960">
        <v>12</v>
      </c>
      <c r="D1960" t="s">
        <v>88</v>
      </c>
      <c r="E1960" t="s">
        <v>75</v>
      </c>
      <c r="F1960">
        <v>21</v>
      </c>
      <c r="G1960">
        <v>13</v>
      </c>
    </row>
    <row r="1961" spans="1:7" x14ac:dyDescent="0.25">
      <c r="A1961" t="str">
        <f t="shared" si="30"/>
        <v>2016_rs_12_SF_MIA</v>
      </c>
      <c r="B1961">
        <v>2016</v>
      </c>
      <c r="C1961">
        <v>12</v>
      </c>
      <c r="D1961" t="s">
        <v>90</v>
      </c>
      <c r="E1961" t="s">
        <v>79</v>
      </c>
      <c r="F1961">
        <v>24</v>
      </c>
      <c r="G1961">
        <v>31</v>
      </c>
    </row>
    <row r="1962" spans="1:7" x14ac:dyDescent="0.25">
      <c r="A1962" t="str">
        <f t="shared" si="30"/>
        <v>2016_rs_12_LA_NO</v>
      </c>
      <c r="B1962">
        <v>2016</v>
      </c>
      <c r="C1962">
        <v>12</v>
      </c>
      <c r="D1962" t="s">
        <v>143</v>
      </c>
      <c r="E1962" t="s">
        <v>82</v>
      </c>
      <c r="F1962">
        <v>21</v>
      </c>
      <c r="G1962">
        <v>49</v>
      </c>
    </row>
    <row r="1963" spans="1:7" x14ac:dyDescent="0.25">
      <c r="A1963" t="str">
        <f t="shared" si="30"/>
        <v>2016_rs_12_SEA_TB</v>
      </c>
      <c r="B1963">
        <v>2016</v>
      </c>
      <c r="C1963">
        <v>12</v>
      </c>
      <c r="D1963" t="s">
        <v>89</v>
      </c>
      <c r="E1963" t="s">
        <v>92</v>
      </c>
      <c r="F1963">
        <v>5</v>
      </c>
      <c r="G1963">
        <v>14</v>
      </c>
    </row>
    <row r="1964" spans="1:7" x14ac:dyDescent="0.25">
      <c r="A1964" t="str">
        <f t="shared" si="30"/>
        <v>2016_rs_12_KC_DEN</v>
      </c>
      <c r="B1964">
        <v>2016</v>
      </c>
      <c r="C1964">
        <v>12</v>
      </c>
      <c r="D1964" t="s">
        <v>78</v>
      </c>
      <c r="E1964" t="s">
        <v>72</v>
      </c>
      <c r="F1964">
        <v>30</v>
      </c>
      <c r="G1964">
        <v>27</v>
      </c>
    </row>
    <row r="1965" spans="1:7" x14ac:dyDescent="0.25">
      <c r="A1965" t="str">
        <f t="shared" si="30"/>
        <v>2016_rs_12_CAR_OAK</v>
      </c>
      <c r="B1965">
        <v>2016</v>
      </c>
      <c r="C1965">
        <v>12</v>
      </c>
      <c r="D1965" t="s">
        <v>67</v>
      </c>
      <c r="E1965" t="s">
        <v>85</v>
      </c>
      <c r="F1965">
        <v>32</v>
      </c>
      <c r="G1965">
        <v>35</v>
      </c>
    </row>
    <row r="1966" spans="1:7" x14ac:dyDescent="0.25">
      <c r="A1966" t="str">
        <f t="shared" si="30"/>
        <v>2016_rs_12_WAS_DAL</v>
      </c>
      <c r="B1966">
        <v>2016</v>
      </c>
      <c r="C1966">
        <v>12</v>
      </c>
      <c r="D1966" t="s">
        <v>94</v>
      </c>
      <c r="E1966" t="s">
        <v>71</v>
      </c>
      <c r="F1966">
        <v>26</v>
      </c>
      <c r="G1966">
        <v>31</v>
      </c>
    </row>
    <row r="1967" spans="1:7" x14ac:dyDescent="0.25">
      <c r="A1967" t="str">
        <f t="shared" si="30"/>
        <v>2016_rs_12_PIT_IND</v>
      </c>
      <c r="B1967">
        <v>2016</v>
      </c>
      <c r="C1967">
        <v>12</v>
      </c>
      <c r="D1967" t="s">
        <v>87</v>
      </c>
      <c r="E1967" t="s">
        <v>76</v>
      </c>
      <c r="F1967">
        <v>28</v>
      </c>
      <c r="G1967">
        <v>7</v>
      </c>
    </row>
    <row r="1968" spans="1:7" x14ac:dyDescent="0.25">
      <c r="A1968" t="str">
        <f t="shared" si="30"/>
        <v>2016_rs_12_NE_NYJ</v>
      </c>
      <c r="B1968">
        <v>2016</v>
      </c>
      <c r="C1968">
        <v>12</v>
      </c>
      <c r="D1968" t="s">
        <v>81</v>
      </c>
      <c r="E1968" t="s">
        <v>84</v>
      </c>
      <c r="F1968">
        <v>22</v>
      </c>
      <c r="G1968">
        <v>17</v>
      </c>
    </row>
    <row r="1969" spans="1:7" x14ac:dyDescent="0.25">
      <c r="A1969" t="str">
        <f t="shared" si="30"/>
        <v>2016_rs_12_GB_PHI</v>
      </c>
      <c r="B1969">
        <v>2016</v>
      </c>
      <c r="C1969">
        <v>12</v>
      </c>
      <c r="D1969" t="s">
        <v>74</v>
      </c>
      <c r="E1969" t="s">
        <v>86</v>
      </c>
      <c r="F1969">
        <v>27</v>
      </c>
      <c r="G1969">
        <v>13</v>
      </c>
    </row>
    <row r="1970" spans="1:7" x14ac:dyDescent="0.25">
      <c r="A1970" t="str">
        <f t="shared" si="30"/>
        <v>2016_rs_12_MIN_DET</v>
      </c>
      <c r="B1970">
        <v>2016</v>
      </c>
      <c r="C1970">
        <v>12</v>
      </c>
      <c r="D1970" t="s">
        <v>80</v>
      </c>
      <c r="E1970" t="s">
        <v>73</v>
      </c>
      <c r="F1970">
        <v>13</v>
      </c>
      <c r="G1970">
        <v>16</v>
      </c>
    </row>
    <row r="1971" spans="1:7" x14ac:dyDescent="0.25">
      <c r="A1971" t="str">
        <f t="shared" si="30"/>
        <v>2016_rs_13_KC_ATL</v>
      </c>
      <c r="B1971">
        <v>2016</v>
      </c>
      <c r="C1971">
        <v>13</v>
      </c>
      <c r="D1971" t="s">
        <v>78</v>
      </c>
      <c r="E1971" t="s">
        <v>20</v>
      </c>
      <c r="F1971">
        <v>29</v>
      </c>
      <c r="G1971">
        <v>28</v>
      </c>
    </row>
    <row r="1972" spans="1:7" x14ac:dyDescent="0.25">
      <c r="A1972" t="str">
        <f t="shared" si="30"/>
        <v>2016_rs_13_MIA_BAL</v>
      </c>
      <c r="B1972">
        <v>2016</v>
      </c>
      <c r="C1972">
        <v>13</v>
      </c>
      <c r="D1972" t="s">
        <v>79</v>
      </c>
      <c r="E1972" t="s">
        <v>65</v>
      </c>
      <c r="F1972">
        <v>6</v>
      </c>
      <c r="G1972">
        <v>38</v>
      </c>
    </row>
    <row r="1973" spans="1:7" x14ac:dyDescent="0.25">
      <c r="A1973" t="str">
        <f t="shared" si="30"/>
        <v>2016_rs_13_SF_CHI</v>
      </c>
      <c r="B1973">
        <v>2016</v>
      </c>
      <c r="C1973">
        <v>13</v>
      </c>
      <c r="D1973" t="s">
        <v>90</v>
      </c>
      <c r="E1973" t="s">
        <v>68</v>
      </c>
      <c r="F1973">
        <v>6</v>
      </c>
      <c r="G1973">
        <v>26</v>
      </c>
    </row>
    <row r="1974" spans="1:7" x14ac:dyDescent="0.25">
      <c r="A1974" t="str">
        <f t="shared" si="30"/>
        <v>2016_rs_13_PHI_CIN</v>
      </c>
      <c r="B1974">
        <v>2016</v>
      </c>
      <c r="C1974">
        <v>13</v>
      </c>
      <c r="D1974" t="s">
        <v>86</v>
      </c>
      <c r="E1974" t="s">
        <v>69</v>
      </c>
      <c r="F1974">
        <v>14</v>
      </c>
      <c r="G1974">
        <v>32</v>
      </c>
    </row>
    <row r="1975" spans="1:7" x14ac:dyDescent="0.25">
      <c r="A1975" t="str">
        <f t="shared" si="30"/>
        <v>2016_rs_13_HOU_GB</v>
      </c>
      <c r="B1975">
        <v>2016</v>
      </c>
      <c r="C1975">
        <v>13</v>
      </c>
      <c r="D1975" t="s">
        <v>75</v>
      </c>
      <c r="E1975" t="s">
        <v>74</v>
      </c>
      <c r="F1975">
        <v>13</v>
      </c>
      <c r="G1975">
        <v>21</v>
      </c>
    </row>
    <row r="1976" spans="1:7" x14ac:dyDescent="0.25">
      <c r="A1976" t="str">
        <f t="shared" si="30"/>
        <v>2016_rs_13_DEN_JAX</v>
      </c>
      <c r="B1976">
        <v>2016</v>
      </c>
      <c r="C1976">
        <v>13</v>
      </c>
      <c r="D1976" t="s">
        <v>72</v>
      </c>
      <c r="E1976" t="s">
        <v>77</v>
      </c>
      <c r="F1976">
        <v>20</v>
      </c>
      <c r="G1976">
        <v>10</v>
      </c>
    </row>
    <row r="1977" spans="1:7" x14ac:dyDescent="0.25">
      <c r="A1977" t="str">
        <f t="shared" si="30"/>
        <v>2016_rs_13_LA_NE</v>
      </c>
      <c r="B1977">
        <v>2016</v>
      </c>
      <c r="C1977">
        <v>13</v>
      </c>
      <c r="D1977" t="s">
        <v>143</v>
      </c>
      <c r="E1977" t="s">
        <v>81</v>
      </c>
      <c r="F1977">
        <v>10</v>
      </c>
      <c r="G1977">
        <v>26</v>
      </c>
    </row>
    <row r="1978" spans="1:7" x14ac:dyDescent="0.25">
      <c r="A1978" t="str">
        <f t="shared" si="30"/>
        <v>2016_rs_13_DET_NO</v>
      </c>
      <c r="B1978">
        <v>2016</v>
      </c>
      <c r="C1978">
        <v>13</v>
      </c>
      <c r="D1978" t="s">
        <v>73</v>
      </c>
      <c r="E1978" t="s">
        <v>82</v>
      </c>
      <c r="F1978">
        <v>28</v>
      </c>
      <c r="G1978">
        <v>13</v>
      </c>
    </row>
    <row r="1979" spans="1:7" x14ac:dyDescent="0.25">
      <c r="A1979" t="str">
        <f t="shared" si="30"/>
        <v>2016_rs_13_BUF_OAK</v>
      </c>
      <c r="B1979">
        <v>2016</v>
      </c>
      <c r="C1979">
        <v>13</v>
      </c>
      <c r="D1979" t="s">
        <v>66</v>
      </c>
      <c r="E1979" t="s">
        <v>85</v>
      </c>
      <c r="F1979">
        <v>24</v>
      </c>
      <c r="G1979">
        <v>38</v>
      </c>
    </row>
    <row r="1980" spans="1:7" x14ac:dyDescent="0.25">
      <c r="A1980" t="str">
        <f t="shared" si="30"/>
        <v>2016_rs_13_WAS_ARI</v>
      </c>
      <c r="B1980">
        <v>2016</v>
      </c>
      <c r="C1980">
        <v>13</v>
      </c>
      <c r="D1980" t="s">
        <v>94</v>
      </c>
      <c r="E1980" t="s">
        <v>64</v>
      </c>
      <c r="F1980">
        <v>23</v>
      </c>
      <c r="G1980">
        <v>31</v>
      </c>
    </row>
    <row r="1981" spans="1:7" x14ac:dyDescent="0.25">
      <c r="A1981" t="str">
        <f t="shared" si="30"/>
        <v>2016_rs_13_NYG_PIT</v>
      </c>
      <c r="B1981">
        <v>2016</v>
      </c>
      <c r="C1981">
        <v>13</v>
      </c>
      <c r="D1981" t="s">
        <v>83</v>
      </c>
      <c r="E1981" t="s">
        <v>87</v>
      </c>
      <c r="F1981">
        <v>14</v>
      </c>
      <c r="G1981">
        <v>24</v>
      </c>
    </row>
    <row r="1982" spans="1:7" x14ac:dyDescent="0.25">
      <c r="A1982" t="str">
        <f t="shared" si="30"/>
        <v>2016_rs_13_TB_SD</v>
      </c>
      <c r="B1982">
        <v>2016</v>
      </c>
      <c r="C1982">
        <v>13</v>
      </c>
      <c r="D1982" t="s">
        <v>92</v>
      </c>
      <c r="E1982" t="s">
        <v>88</v>
      </c>
      <c r="F1982">
        <v>28</v>
      </c>
      <c r="G1982">
        <v>21</v>
      </c>
    </row>
    <row r="1983" spans="1:7" x14ac:dyDescent="0.25">
      <c r="A1983" t="str">
        <f t="shared" si="30"/>
        <v>2016_rs_13_DAL_MIN</v>
      </c>
      <c r="B1983">
        <v>2016</v>
      </c>
      <c r="C1983">
        <v>13</v>
      </c>
      <c r="D1983" t="s">
        <v>71</v>
      </c>
      <c r="E1983" t="s">
        <v>80</v>
      </c>
      <c r="F1983">
        <v>17</v>
      </c>
      <c r="G1983">
        <v>15</v>
      </c>
    </row>
    <row r="1984" spans="1:7" x14ac:dyDescent="0.25">
      <c r="A1984" t="str">
        <f t="shared" si="30"/>
        <v>2016_rs_13_IND_NYJ</v>
      </c>
      <c r="B1984">
        <v>2016</v>
      </c>
      <c r="C1984">
        <v>13</v>
      </c>
      <c r="D1984" t="s">
        <v>76</v>
      </c>
      <c r="E1984" t="s">
        <v>84</v>
      </c>
      <c r="F1984">
        <v>41</v>
      </c>
      <c r="G1984">
        <v>10</v>
      </c>
    </row>
    <row r="1985" spans="1:7" x14ac:dyDescent="0.25">
      <c r="A1985" t="str">
        <f t="shared" si="30"/>
        <v>2016_rs_13_CAR_SEA</v>
      </c>
      <c r="B1985">
        <v>2016</v>
      </c>
      <c r="C1985">
        <v>13</v>
      </c>
      <c r="D1985" t="s">
        <v>67</v>
      </c>
      <c r="E1985" t="s">
        <v>89</v>
      </c>
      <c r="F1985">
        <v>7</v>
      </c>
      <c r="G1985">
        <v>40</v>
      </c>
    </row>
    <row r="1986" spans="1:7" x14ac:dyDescent="0.25">
      <c r="A1986" t="str">
        <f t="shared" ref="A1986:A2049" si="31">CONCATENATE(B1986,"_rs_",C1986,"_",D1986,"_",E1986)</f>
        <v>2016_rs_14_PIT_BUF</v>
      </c>
      <c r="B1986">
        <v>2016</v>
      </c>
      <c r="C1986">
        <v>14</v>
      </c>
      <c r="D1986" t="s">
        <v>87</v>
      </c>
      <c r="E1986" t="s">
        <v>66</v>
      </c>
      <c r="F1986">
        <v>27</v>
      </c>
      <c r="G1986">
        <v>20</v>
      </c>
    </row>
    <row r="1987" spans="1:7" x14ac:dyDescent="0.25">
      <c r="A1987" t="str">
        <f t="shared" si="31"/>
        <v>2016_rs_14_SD_CAR</v>
      </c>
      <c r="B1987">
        <v>2016</v>
      </c>
      <c r="C1987">
        <v>14</v>
      </c>
      <c r="D1987" t="s">
        <v>88</v>
      </c>
      <c r="E1987" t="s">
        <v>67</v>
      </c>
      <c r="F1987">
        <v>16</v>
      </c>
      <c r="G1987">
        <v>28</v>
      </c>
    </row>
    <row r="1988" spans="1:7" x14ac:dyDescent="0.25">
      <c r="A1988" t="str">
        <f t="shared" si="31"/>
        <v>2016_rs_14_CIN_CLE</v>
      </c>
      <c r="B1988">
        <v>2016</v>
      </c>
      <c r="C1988">
        <v>14</v>
      </c>
      <c r="D1988" t="s">
        <v>69</v>
      </c>
      <c r="E1988" t="s">
        <v>70</v>
      </c>
      <c r="F1988">
        <v>23</v>
      </c>
      <c r="G1988">
        <v>10</v>
      </c>
    </row>
    <row r="1989" spans="1:7" x14ac:dyDescent="0.25">
      <c r="A1989" t="str">
        <f t="shared" si="31"/>
        <v>2016_rs_14_CHI_DET</v>
      </c>
      <c r="B1989">
        <v>2016</v>
      </c>
      <c r="C1989">
        <v>14</v>
      </c>
      <c r="D1989" t="s">
        <v>68</v>
      </c>
      <c r="E1989" t="s">
        <v>73</v>
      </c>
      <c r="F1989">
        <v>17</v>
      </c>
      <c r="G1989">
        <v>20</v>
      </c>
    </row>
    <row r="1990" spans="1:7" x14ac:dyDescent="0.25">
      <c r="A1990" t="str">
        <f t="shared" si="31"/>
        <v>2016_rs_14_HOU_IND</v>
      </c>
      <c r="B1990">
        <v>2016</v>
      </c>
      <c r="C1990">
        <v>14</v>
      </c>
      <c r="D1990" t="s">
        <v>75</v>
      </c>
      <c r="E1990" t="s">
        <v>76</v>
      </c>
      <c r="F1990">
        <v>22</v>
      </c>
      <c r="G1990">
        <v>17</v>
      </c>
    </row>
    <row r="1991" spans="1:7" x14ac:dyDescent="0.25">
      <c r="A1991" t="str">
        <f t="shared" si="31"/>
        <v>2016_rs_14_MIN_JAX</v>
      </c>
      <c r="B1991">
        <v>2016</v>
      </c>
      <c r="C1991">
        <v>14</v>
      </c>
      <c r="D1991" t="s">
        <v>80</v>
      </c>
      <c r="E1991" t="s">
        <v>77</v>
      </c>
      <c r="F1991">
        <v>25</v>
      </c>
      <c r="G1991">
        <v>16</v>
      </c>
    </row>
    <row r="1992" spans="1:7" x14ac:dyDescent="0.25">
      <c r="A1992" t="str">
        <f t="shared" si="31"/>
        <v>2016_rs_14_ARI_MIA</v>
      </c>
      <c r="B1992">
        <v>2016</v>
      </c>
      <c r="C1992">
        <v>14</v>
      </c>
      <c r="D1992" t="s">
        <v>64</v>
      </c>
      <c r="E1992" t="s">
        <v>79</v>
      </c>
      <c r="F1992">
        <v>23</v>
      </c>
      <c r="G1992">
        <v>26</v>
      </c>
    </row>
    <row r="1993" spans="1:7" x14ac:dyDescent="0.25">
      <c r="A1993" t="str">
        <f t="shared" si="31"/>
        <v>2016_rs_14_WAS_PHI</v>
      </c>
      <c r="B1993">
        <v>2016</v>
      </c>
      <c r="C1993">
        <v>14</v>
      </c>
      <c r="D1993" t="s">
        <v>94</v>
      </c>
      <c r="E1993" t="s">
        <v>86</v>
      </c>
      <c r="F1993">
        <v>27</v>
      </c>
      <c r="G1993">
        <v>22</v>
      </c>
    </row>
    <row r="1994" spans="1:7" x14ac:dyDescent="0.25">
      <c r="A1994" t="str">
        <f t="shared" si="31"/>
        <v>2016_rs_14_NO_TB</v>
      </c>
      <c r="B1994">
        <v>2016</v>
      </c>
      <c r="C1994">
        <v>14</v>
      </c>
      <c r="D1994" t="s">
        <v>82</v>
      </c>
      <c r="E1994" t="s">
        <v>92</v>
      </c>
      <c r="F1994">
        <v>11</v>
      </c>
      <c r="G1994">
        <v>16</v>
      </c>
    </row>
    <row r="1995" spans="1:7" x14ac:dyDescent="0.25">
      <c r="A1995" t="str">
        <f t="shared" si="31"/>
        <v>2016_rs_14_DEN_TEN</v>
      </c>
      <c r="B1995">
        <v>2016</v>
      </c>
      <c r="C1995">
        <v>14</v>
      </c>
      <c r="D1995" t="s">
        <v>72</v>
      </c>
      <c r="E1995" t="s">
        <v>93</v>
      </c>
      <c r="F1995">
        <v>10</v>
      </c>
      <c r="G1995">
        <v>13</v>
      </c>
    </row>
    <row r="1996" spans="1:7" x14ac:dyDescent="0.25">
      <c r="A1996" t="str">
        <f t="shared" si="31"/>
        <v>2016_rs_14_NYJ_SF</v>
      </c>
      <c r="B1996">
        <v>2016</v>
      </c>
      <c r="C1996">
        <v>14</v>
      </c>
      <c r="D1996" t="s">
        <v>84</v>
      </c>
      <c r="E1996" t="s">
        <v>90</v>
      </c>
      <c r="F1996">
        <v>23</v>
      </c>
      <c r="G1996">
        <v>17</v>
      </c>
    </row>
    <row r="1997" spans="1:7" x14ac:dyDescent="0.25">
      <c r="A1997" t="str">
        <f t="shared" si="31"/>
        <v>2016_rs_14_SEA_GB</v>
      </c>
      <c r="B1997">
        <v>2016</v>
      </c>
      <c r="C1997">
        <v>14</v>
      </c>
      <c r="D1997" t="s">
        <v>89</v>
      </c>
      <c r="E1997" t="s">
        <v>74</v>
      </c>
      <c r="F1997">
        <v>10</v>
      </c>
      <c r="G1997">
        <v>38</v>
      </c>
    </row>
    <row r="1998" spans="1:7" x14ac:dyDescent="0.25">
      <c r="A1998" t="str">
        <f t="shared" si="31"/>
        <v>2016_rs_14_ATL_LA</v>
      </c>
      <c r="B1998">
        <v>2016</v>
      </c>
      <c r="C1998">
        <v>14</v>
      </c>
      <c r="D1998" t="s">
        <v>20</v>
      </c>
      <c r="E1998" t="s">
        <v>143</v>
      </c>
      <c r="F1998">
        <v>42</v>
      </c>
      <c r="G1998">
        <v>14</v>
      </c>
    </row>
    <row r="1999" spans="1:7" x14ac:dyDescent="0.25">
      <c r="A1999" t="str">
        <f t="shared" si="31"/>
        <v>2016_rs_14_OAK_KC</v>
      </c>
      <c r="B1999">
        <v>2016</v>
      </c>
      <c r="C1999">
        <v>14</v>
      </c>
      <c r="D1999" t="s">
        <v>85</v>
      </c>
      <c r="E1999" t="s">
        <v>78</v>
      </c>
      <c r="F1999">
        <v>13</v>
      </c>
      <c r="G1999">
        <v>21</v>
      </c>
    </row>
    <row r="2000" spans="1:7" x14ac:dyDescent="0.25">
      <c r="A2000" t="str">
        <f t="shared" si="31"/>
        <v>2016_rs_14_BAL_NE</v>
      </c>
      <c r="B2000">
        <v>2016</v>
      </c>
      <c r="C2000">
        <v>14</v>
      </c>
      <c r="D2000" t="s">
        <v>65</v>
      </c>
      <c r="E2000" t="s">
        <v>81</v>
      </c>
      <c r="F2000">
        <v>23</v>
      </c>
      <c r="G2000">
        <v>30</v>
      </c>
    </row>
    <row r="2001" spans="1:7" x14ac:dyDescent="0.25">
      <c r="A2001" t="str">
        <f t="shared" si="31"/>
        <v>2016_rs_14_DAL_NYG</v>
      </c>
      <c r="B2001">
        <v>2016</v>
      </c>
      <c r="C2001">
        <v>14</v>
      </c>
      <c r="D2001" t="s">
        <v>71</v>
      </c>
      <c r="E2001" t="s">
        <v>83</v>
      </c>
      <c r="F2001">
        <v>7</v>
      </c>
      <c r="G2001">
        <v>10</v>
      </c>
    </row>
    <row r="2002" spans="1:7" x14ac:dyDescent="0.25">
      <c r="A2002" t="str">
        <f t="shared" si="31"/>
        <v>2016_rs_15_PHI_BAL</v>
      </c>
      <c r="B2002">
        <v>2016</v>
      </c>
      <c r="C2002">
        <v>15</v>
      </c>
      <c r="D2002" t="s">
        <v>86</v>
      </c>
      <c r="E2002" t="s">
        <v>65</v>
      </c>
      <c r="F2002">
        <v>26</v>
      </c>
      <c r="G2002">
        <v>27</v>
      </c>
    </row>
    <row r="2003" spans="1:7" x14ac:dyDescent="0.25">
      <c r="A2003" t="str">
        <f t="shared" si="31"/>
        <v>2016_rs_15_CLE_BUF</v>
      </c>
      <c r="B2003">
        <v>2016</v>
      </c>
      <c r="C2003">
        <v>15</v>
      </c>
      <c r="D2003" t="s">
        <v>70</v>
      </c>
      <c r="E2003" t="s">
        <v>66</v>
      </c>
      <c r="F2003">
        <v>13</v>
      </c>
      <c r="G2003">
        <v>33</v>
      </c>
    </row>
    <row r="2004" spans="1:7" x14ac:dyDescent="0.25">
      <c r="A2004" t="str">
        <f t="shared" si="31"/>
        <v>2016_rs_15_GB_CHI</v>
      </c>
      <c r="B2004">
        <v>2016</v>
      </c>
      <c r="C2004">
        <v>15</v>
      </c>
      <c r="D2004" t="s">
        <v>74</v>
      </c>
      <c r="E2004" t="s">
        <v>68</v>
      </c>
      <c r="F2004">
        <v>30</v>
      </c>
      <c r="G2004">
        <v>27</v>
      </c>
    </row>
    <row r="2005" spans="1:7" x14ac:dyDescent="0.25">
      <c r="A2005" t="str">
        <f t="shared" si="31"/>
        <v>2016_rs_15_TB_DAL</v>
      </c>
      <c r="B2005">
        <v>2016</v>
      </c>
      <c r="C2005">
        <v>15</v>
      </c>
      <c r="D2005" t="s">
        <v>92</v>
      </c>
      <c r="E2005" t="s">
        <v>71</v>
      </c>
      <c r="F2005">
        <v>20</v>
      </c>
      <c r="G2005">
        <v>26</v>
      </c>
    </row>
    <row r="2006" spans="1:7" x14ac:dyDescent="0.25">
      <c r="A2006" t="str">
        <f t="shared" si="31"/>
        <v>2016_rs_15_JAX_HOU</v>
      </c>
      <c r="B2006">
        <v>2016</v>
      </c>
      <c r="C2006">
        <v>15</v>
      </c>
      <c r="D2006" t="s">
        <v>77</v>
      </c>
      <c r="E2006" t="s">
        <v>75</v>
      </c>
      <c r="F2006">
        <v>20</v>
      </c>
      <c r="G2006">
        <v>21</v>
      </c>
    </row>
    <row r="2007" spans="1:7" x14ac:dyDescent="0.25">
      <c r="A2007" t="str">
        <f t="shared" si="31"/>
        <v>2016_rs_15_TEN_KC</v>
      </c>
      <c r="B2007">
        <v>2016</v>
      </c>
      <c r="C2007">
        <v>15</v>
      </c>
      <c r="D2007" t="s">
        <v>93</v>
      </c>
      <c r="E2007" t="s">
        <v>78</v>
      </c>
      <c r="F2007">
        <v>19</v>
      </c>
      <c r="G2007">
        <v>17</v>
      </c>
    </row>
    <row r="2008" spans="1:7" x14ac:dyDescent="0.25">
      <c r="A2008" t="str">
        <f t="shared" si="31"/>
        <v>2016_rs_15_IND_MIN</v>
      </c>
      <c r="B2008">
        <v>2016</v>
      </c>
      <c r="C2008">
        <v>15</v>
      </c>
      <c r="D2008" t="s">
        <v>76</v>
      </c>
      <c r="E2008" t="s">
        <v>80</v>
      </c>
      <c r="F2008">
        <v>34</v>
      </c>
      <c r="G2008">
        <v>6</v>
      </c>
    </row>
    <row r="2009" spans="1:7" x14ac:dyDescent="0.25">
      <c r="A2009" t="str">
        <f t="shared" si="31"/>
        <v>2016_rs_15_DET_NYG</v>
      </c>
      <c r="B2009">
        <v>2016</v>
      </c>
      <c r="C2009">
        <v>15</v>
      </c>
      <c r="D2009" t="s">
        <v>73</v>
      </c>
      <c r="E2009" t="s">
        <v>83</v>
      </c>
      <c r="F2009">
        <v>6</v>
      </c>
      <c r="G2009">
        <v>17</v>
      </c>
    </row>
    <row r="2010" spans="1:7" x14ac:dyDescent="0.25">
      <c r="A2010" t="str">
        <f t="shared" si="31"/>
        <v>2016_rs_15_NO_ARI</v>
      </c>
      <c r="B2010">
        <v>2016</v>
      </c>
      <c r="C2010">
        <v>15</v>
      </c>
      <c r="D2010" t="s">
        <v>82</v>
      </c>
      <c r="E2010" t="s">
        <v>64</v>
      </c>
      <c r="F2010">
        <v>48</v>
      </c>
      <c r="G2010">
        <v>41</v>
      </c>
    </row>
    <row r="2011" spans="1:7" x14ac:dyDescent="0.25">
      <c r="A2011" t="str">
        <f t="shared" si="31"/>
        <v>2016_rs_15_SF_ATL</v>
      </c>
      <c r="B2011">
        <v>2016</v>
      </c>
      <c r="C2011">
        <v>15</v>
      </c>
      <c r="D2011" t="s">
        <v>90</v>
      </c>
      <c r="E2011" t="s">
        <v>20</v>
      </c>
      <c r="F2011">
        <v>13</v>
      </c>
      <c r="G2011">
        <v>41</v>
      </c>
    </row>
    <row r="2012" spans="1:7" x14ac:dyDescent="0.25">
      <c r="A2012" t="str">
        <f t="shared" si="31"/>
        <v>2016_rs_15_NE_DEN</v>
      </c>
      <c r="B2012">
        <v>2016</v>
      </c>
      <c r="C2012">
        <v>15</v>
      </c>
      <c r="D2012" t="s">
        <v>81</v>
      </c>
      <c r="E2012" t="s">
        <v>72</v>
      </c>
      <c r="F2012">
        <v>16</v>
      </c>
      <c r="G2012">
        <v>3</v>
      </c>
    </row>
    <row r="2013" spans="1:7" x14ac:dyDescent="0.25">
      <c r="A2013" t="str">
        <f t="shared" si="31"/>
        <v>2016_rs_15_OAK_SD</v>
      </c>
      <c r="B2013">
        <v>2016</v>
      </c>
      <c r="C2013">
        <v>15</v>
      </c>
      <c r="D2013" t="s">
        <v>85</v>
      </c>
      <c r="E2013" t="s">
        <v>88</v>
      </c>
      <c r="F2013">
        <v>19</v>
      </c>
      <c r="G2013">
        <v>16</v>
      </c>
    </row>
    <row r="2014" spans="1:7" x14ac:dyDescent="0.25">
      <c r="A2014" t="str">
        <f t="shared" si="31"/>
        <v>2016_rs_15_MIA_NYJ</v>
      </c>
      <c r="B2014">
        <v>2016</v>
      </c>
      <c r="C2014">
        <v>15</v>
      </c>
      <c r="D2014" t="s">
        <v>79</v>
      </c>
      <c r="E2014" t="s">
        <v>84</v>
      </c>
      <c r="F2014">
        <v>34</v>
      </c>
      <c r="G2014">
        <v>13</v>
      </c>
    </row>
    <row r="2015" spans="1:7" x14ac:dyDescent="0.25">
      <c r="A2015" t="str">
        <f t="shared" si="31"/>
        <v>2016_rs_15_LA_SEA</v>
      </c>
      <c r="B2015">
        <v>2016</v>
      </c>
      <c r="C2015">
        <v>15</v>
      </c>
      <c r="D2015" t="s">
        <v>143</v>
      </c>
      <c r="E2015" t="s">
        <v>89</v>
      </c>
      <c r="F2015">
        <v>3</v>
      </c>
      <c r="G2015">
        <v>24</v>
      </c>
    </row>
    <row r="2016" spans="1:7" x14ac:dyDescent="0.25">
      <c r="A2016" t="str">
        <f t="shared" si="31"/>
        <v>2016_rs_15_PIT_CIN</v>
      </c>
      <c r="B2016">
        <v>2016</v>
      </c>
      <c r="C2016">
        <v>15</v>
      </c>
      <c r="D2016" t="s">
        <v>87</v>
      </c>
      <c r="E2016" t="s">
        <v>69</v>
      </c>
      <c r="F2016">
        <v>24</v>
      </c>
      <c r="G2016">
        <v>20</v>
      </c>
    </row>
    <row r="2017" spans="1:7" x14ac:dyDescent="0.25">
      <c r="A2017" t="str">
        <f t="shared" si="31"/>
        <v>2016_rs_15_CAR_WAS</v>
      </c>
      <c r="B2017">
        <v>2016</v>
      </c>
      <c r="C2017">
        <v>15</v>
      </c>
      <c r="D2017" t="s">
        <v>67</v>
      </c>
      <c r="E2017" t="s">
        <v>94</v>
      </c>
      <c r="F2017">
        <v>26</v>
      </c>
      <c r="G2017">
        <v>15</v>
      </c>
    </row>
    <row r="2018" spans="1:7" x14ac:dyDescent="0.25">
      <c r="A2018" t="str">
        <f t="shared" si="31"/>
        <v>2016_rs_16_MIA_BUF</v>
      </c>
      <c r="B2018">
        <v>2016</v>
      </c>
      <c r="C2018">
        <v>16</v>
      </c>
      <c r="D2018" t="s">
        <v>79</v>
      </c>
      <c r="E2018" t="s">
        <v>66</v>
      </c>
      <c r="F2018">
        <v>34</v>
      </c>
      <c r="G2018">
        <v>31</v>
      </c>
    </row>
    <row r="2019" spans="1:7" x14ac:dyDescent="0.25">
      <c r="A2019" t="str">
        <f t="shared" si="31"/>
        <v>2016_rs_16_ATL_CAR</v>
      </c>
      <c r="B2019">
        <v>2016</v>
      </c>
      <c r="C2019">
        <v>16</v>
      </c>
      <c r="D2019" t="s">
        <v>20</v>
      </c>
      <c r="E2019" t="s">
        <v>67</v>
      </c>
      <c r="F2019">
        <v>33</v>
      </c>
      <c r="G2019">
        <v>16</v>
      </c>
    </row>
    <row r="2020" spans="1:7" x14ac:dyDescent="0.25">
      <c r="A2020" t="str">
        <f t="shared" si="31"/>
        <v>2016_rs_16_WAS_CHI</v>
      </c>
      <c r="B2020">
        <v>2016</v>
      </c>
      <c r="C2020">
        <v>16</v>
      </c>
      <c r="D2020" t="s">
        <v>94</v>
      </c>
      <c r="E2020" t="s">
        <v>68</v>
      </c>
      <c r="F2020">
        <v>41</v>
      </c>
      <c r="G2020">
        <v>21</v>
      </c>
    </row>
    <row r="2021" spans="1:7" x14ac:dyDescent="0.25">
      <c r="A2021" t="str">
        <f t="shared" si="31"/>
        <v>2016_rs_16_SD_CLE</v>
      </c>
      <c r="B2021">
        <v>2016</v>
      </c>
      <c r="C2021">
        <v>16</v>
      </c>
      <c r="D2021" t="s">
        <v>88</v>
      </c>
      <c r="E2021" t="s">
        <v>70</v>
      </c>
      <c r="F2021">
        <v>17</v>
      </c>
      <c r="G2021">
        <v>20</v>
      </c>
    </row>
    <row r="2022" spans="1:7" x14ac:dyDescent="0.25">
      <c r="A2022" t="str">
        <f t="shared" si="31"/>
        <v>2016_rs_16_MIN_GB</v>
      </c>
      <c r="B2022">
        <v>2016</v>
      </c>
      <c r="C2022">
        <v>16</v>
      </c>
      <c r="D2022" t="s">
        <v>80</v>
      </c>
      <c r="E2022" t="s">
        <v>74</v>
      </c>
      <c r="F2022">
        <v>25</v>
      </c>
      <c r="G2022">
        <v>38</v>
      </c>
    </row>
    <row r="2023" spans="1:7" x14ac:dyDescent="0.25">
      <c r="A2023" t="str">
        <f t="shared" si="31"/>
        <v>2016_rs_16_TEN_JAX</v>
      </c>
      <c r="B2023">
        <v>2016</v>
      </c>
      <c r="C2023">
        <v>16</v>
      </c>
      <c r="D2023" t="s">
        <v>93</v>
      </c>
      <c r="E2023" t="s">
        <v>77</v>
      </c>
      <c r="F2023">
        <v>17</v>
      </c>
      <c r="G2023">
        <v>38</v>
      </c>
    </row>
    <row r="2024" spans="1:7" x14ac:dyDescent="0.25">
      <c r="A2024" t="str">
        <f t="shared" si="31"/>
        <v>2016_rs_16_NYJ_NE</v>
      </c>
      <c r="B2024">
        <v>2016</v>
      </c>
      <c r="C2024">
        <v>16</v>
      </c>
      <c r="D2024" t="s">
        <v>84</v>
      </c>
      <c r="E2024" t="s">
        <v>81</v>
      </c>
      <c r="F2024">
        <v>3</v>
      </c>
      <c r="G2024">
        <v>41</v>
      </c>
    </row>
    <row r="2025" spans="1:7" x14ac:dyDescent="0.25">
      <c r="A2025" t="str">
        <f t="shared" si="31"/>
        <v>2016_rs_16_TB_NO</v>
      </c>
      <c r="B2025">
        <v>2016</v>
      </c>
      <c r="C2025">
        <v>16</v>
      </c>
      <c r="D2025" t="s">
        <v>92</v>
      </c>
      <c r="E2025" t="s">
        <v>82</v>
      </c>
      <c r="F2025">
        <v>24</v>
      </c>
      <c r="G2025">
        <v>31</v>
      </c>
    </row>
    <row r="2026" spans="1:7" x14ac:dyDescent="0.25">
      <c r="A2026" t="str">
        <f t="shared" si="31"/>
        <v>2016_rs_16_IND_OAK</v>
      </c>
      <c r="B2026">
        <v>2016</v>
      </c>
      <c r="C2026">
        <v>16</v>
      </c>
      <c r="D2026" t="s">
        <v>76</v>
      </c>
      <c r="E2026" t="s">
        <v>85</v>
      </c>
      <c r="F2026">
        <v>25</v>
      </c>
      <c r="G2026">
        <v>33</v>
      </c>
    </row>
    <row r="2027" spans="1:7" x14ac:dyDescent="0.25">
      <c r="A2027" t="str">
        <f t="shared" si="31"/>
        <v>2016_rs_16_SF_LA</v>
      </c>
      <c r="B2027">
        <v>2016</v>
      </c>
      <c r="C2027">
        <v>16</v>
      </c>
      <c r="D2027" t="s">
        <v>90</v>
      </c>
      <c r="E2027" t="s">
        <v>143</v>
      </c>
      <c r="F2027">
        <v>22</v>
      </c>
      <c r="G2027">
        <v>21</v>
      </c>
    </row>
    <row r="2028" spans="1:7" x14ac:dyDescent="0.25">
      <c r="A2028" t="str">
        <f t="shared" si="31"/>
        <v>2016_rs_16_ARI_SEA</v>
      </c>
      <c r="B2028">
        <v>2016</v>
      </c>
      <c r="C2028">
        <v>16</v>
      </c>
      <c r="D2028" t="s">
        <v>64</v>
      </c>
      <c r="E2028" t="s">
        <v>89</v>
      </c>
      <c r="F2028">
        <v>34</v>
      </c>
      <c r="G2028">
        <v>31</v>
      </c>
    </row>
    <row r="2029" spans="1:7" x14ac:dyDescent="0.25">
      <c r="A2029" t="str">
        <f t="shared" si="31"/>
        <v>2016_rs_16_BAL_PIT</v>
      </c>
      <c r="B2029">
        <v>2016</v>
      </c>
      <c r="C2029">
        <v>16</v>
      </c>
      <c r="D2029" t="s">
        <v>65</v>
      </c>
      <c r="E2029" t="s">
        <v>87</v>
      </c>
      <c r="F2029">
        <v>27</v>
      </c>
      <c r="G2029">
        <v>31</v>
      </c>
    </row>
    <row r="2030" spans="1:7" x14ac:dyDescent="0.25">
      <c r="A2030" t="str">
        <f t="shared" si="31"/>
        <v>2016_rs_16_CIN_HOU</v>
      </c>
      <c r="B2030">
        <v>2016</v>
      </c>
      <c r="C2030">
        <v>16</v>
      </c>
      <c r="D2030" t="s">
        <v>69</v>
      </c>
      <c r="E2030" t="s">
        <v>75</v>
      </c>
      <c r="F2030">
        <v>10</v>
      </c>
      <c r="G2030">
        <v>12</v>
      </c>
    </row>
    <row r="2031" spans="1:7" x14ac:dyDescent="0.25">
      <c r="A2031" t="str">
        <f t="shared" si="31"/>
        <v>2016_rs_16_NYG_PHI</v>
      </c>
      <c r="B2031">
        <v>2016</v>
      </c>
      <c r="C2031">
        <v>16</v>
      </c>
      <c r="D2031" t="s">
        <v>83</v>
      </c>
      <c r="E2031" t="s">
        <v>86</v>
      </c>
      <c r="F2031">
        <v>19</v>
      </c>
      <c r="G2031">
        <v>24</v>
      </c>
    </row>
    <row r="2032" spans="1:7" x14ac:dyDescent="0.25">
      <c r="A2032" t="str">
        <f t="shared" si="31"/>
        <v>2016_rs_16_DET_DAL</v>
      </c>
      <c r="B2032">
        <v>2016</v>
      </c>
      <c r="C2032">
        <v>16</v>
      </c>
      <c r="D2032" t="s">
        <v>73</v>
      </c>
      <c r="E2032" t="s">
        <v>71</v>
      </c>
      <c r="F2032">
        <v>21</v>
      </c>
      <c r="G2032">
        <v>42</v>
      </c>
    </row>
    <row r="2033" spans="1:7" x14ac:dyDescent="0.25">
      <c r="A2033" t="str">
        <f t="shared" si="31"/>
        <v>2016_rs_16_DEN_KC</v>
      </c>
      <c r="B2033">
        <v>2016</v>
      </c>
      <c r="C2033">
        <v>16</v>
      </c>
      <c r="D2033" t="s">
        <v>72</v>
      </c>
      <c r="E2033" t="s">
        <v>78</v>
      </c>
      <c r="F2033">
        <v>10</v>
      </c>
      <c r="G2033">
        <v>33</v>
      </c>
    </row>
    <row r="2034" spans="1:7" x14ac:dyDescent="0.25">
      <c r="A2034" t="str">
        <f t="shared" si="31"/>
        <v>2016_rs_17_BAL_CIN</v>
      </c>
      <c r="B2034">
        <v>2016</v>
      </c>
      <c r="C2034">
        <v>17</v>
      </c>
      <c r="D2034" t="s">
        <v>65</v>
      </c>
      <c r="E2034" t="s">
        <v>69</v>
      </c>
      <c r="F2034">
        <v>10</v>
      </c>
      <c r="G2034">
        <v>27</v>
      </c>
    </row>
    <row r="2035" spans="1:7" x14ac:dyDescent="0.25">
      <c r="A2035" t="str">
        <f t="shared" si="31"/>
        <v>2016_rs_17_JAX_IND</v>
      </c>
      <c r="B2035">
        <v>2016</v>
      </c>
      <c r="C2035">
        <v>17</v>
      </c>
      <c r="D2035" t="s">
        <v>77</v>
      </c>
      <c r="E2035" t="s">
        <v>76</v>
      </c>
      <c r="F2035">
        <v>20</v>
      </c>
      <c r="G2035">
        <v>24</v>
      </c>
    </row>
    <row r="2036" spans="1:7" x14ac:dyDescent="0.25">
      <c r="A2036" t="str">
        <f t="shared" si="31"/>
        <v>2016_rs_17_NE_MIA</v>
      </c>
      <c r="B2036">
        <v>2016</v>
      </c>
      <c r="C2036">
        <v>17</v>
      </c>
      <c r="D2036" t="s">
        <v>81</v>
      </c>
      <c r="E2036" t="s">
        <v>79</v>
      </c>
      <c r="F2036">
        <v>35</v>
      </c>
      <c r="G2036">
        <v>14</v>
      </c>
    </row>
    <row r="2037" spans="1:7" x14ac:dyDescent="0.25">
      <c r="A2037" t="str">
        <f t="shared" si="31"/>
        <v>2016_rs_17_CHI_MIN</v>
      </c>
      <c r="B2037">
        <v>2016</v>
      </c>
      <c r="C2037">
        <v>17</v>
      </c>
      <c r="D2037" t="s">
        <v>68</v>
      </c>
      <c r="E2037" t="s">
        <v>80</v>
      </c>
      <c r="F2037">
        <v>10</v>
      </c>
      <c r="G2037">
        <v>38</v>
      </c>
    </row>
    <row r="2038" spans="1:7" x14ac:dyDescent="0.25">
      <c r="A2038" t="str">
        <f t="shared" si="31"/>
        <v>2016_rs_17_BUF_NYJ</v>
      </c>
      <c r="B2038">
        <v>2016</v>
      </c>
      <c r="C2038">
        <v>17</v>
      </c>
      <c r="D2038" t="s">
        <v>66</v>
      </c>
      <c r="E2038" t="s">
        <v>84</v>
      </c>
      <c r="F2038">
        <v>10</v>
      </c>
      <c r="G2038">
        <v>30</v>
      </c>
    </row>
    <row r="2039" spans="1:7" x14ac:dyDescent="0.25">
      <c r="A2039" t="str">
        <f t="shared" si="31"/>
        <v>2016_rs_17_DAL_PHI</v>
      </c>
      <c r="B2039">
        <v>2016</v>
      </c>
      <c r="C2039">
        <v>17</v>
      </c>
      <c r="D2039" t="s">
        <v>71</v>
      </c>
      <c r="E2039" t="s">
        <v>86</v>
      </c>
      <c r="F2039">
        <v>13</v>
      </c>
      <c r="G2039">
        <v>27</v>
      </c>
    </row>
    <row r="2040" spans="1:7" x14ac:dyDescent="0.25">
      <c r="A2040" t="str">
        <f t="shared" si="31"/>
        <v>2016_rs_17_CLE_PIT</v>
      </c>
      <c r="B2040">
        <v>2016</v>
      </c>
      <c r="C2040">
        <v>17</v>
      </c>
      <c r="D2040" t="s">
        <v>70</v>
      </c>
      <c r="E2040" t="s">
        <v>87</v>
      </c>
      <c r="F2040">
        <v>24</v>
      </c>
      <c r="G2040">
        <v>27</v>
      </c>
    </row>
    <row r="2041" spans="1:7" x14ac:dyDescent="0.25">
      <c r="A2041" t="str">
        <f t="shared" si="31"/>
        <v>2016_rs_17_CAR_TB</v>
      </c>
      <c r="B2041">
        <v>2016</v>
      </c>
      <c r="C2041">
        <v>17</v>
      </c>
      <c r="D2041" t="s">
        <v>67</v>
      </c>
      <c r="E2041" t="s">
        <v>92</v>
      </c>
      <c r="F2041">
        <v>16</v>
      </c>
      <c r="G2041">
        <v>17</v>
      </c>
    </row>
    <row r="2042" spans="1:7" x14ac:dyDescent="0.25">
      <c r="A2042" t="str">
        <f t="shared" si="31"/>
        <v>2016_rs_17_HOU_TEN</v>
      </c>
      <c r="B2042">
        <v>2016</v>
      </c>
      <c r="C2042">
        <v>17</v>
      </c>
      <c r="D2042" t="s">
        <v>75</v>
      </c>
      <c r="E2042" t="s">
        <v>93</v>
      </c>
      <c r="F2042">
        <v>17</v>
      </c>
      <c r="G2042">
        <v>24</v>
      </c>
    </row>
    <row r="2043" spans="1:7" x14ac:dyDescent="0.25">
      <c r="A2043" t="str">
        <f t="shared" si="31"/>
        <v>2016_rs_17_NO_ATL</v>
      </c>
      <c r="B2043">
        <v>2016</v>
      </c>
      <c r="C2043">
        <v>17</v>
      </c>
      <c r="D2043" t="s">
        <v>82</v>
      </c>
      <c r="E2043" t="s">
        <v>20</v>
      </c>
      <c r="F2043">
        <v>32</v>
      </c>
      <c r="G2043">
        <v>38</v>
      </c>
    </row>
    <row r="2044" spans="1:7" x14ac:dyDescent="0.25">
      <c r="A2044" t="str">
        <f t="shared" si="31"/>
        <v>2016_rs_17_OAK_DEN</v>
      </c>
      <c r="B2044">
        <v>2016</v>
      </c>
      <c r="C2044">
        <v>17</v>
      </c>
      <c r="D2044" t="s">
        <v>85</v>
      </c>
      <c r="E2044" t="s">
        <v>72</v>
      </c>
      <c r="F2044">
        <v>6</v>
      </c>
      <c r="G2044">
        <v>24</v>
      </c>
    </row>
    <row r="2045" spans="1:7" x14ac:dyDescent="0.25">
      <c r="A2045" t="str">
        <f t="shared" si="31"/>
        <v>2016_rs_17_ARI_LA</v>
      </c>
      <c r="B2045">
        <v>2016</v>
      </c>
      <c r="C2045">
        <v>17</v>
      </c>
      <c r="D2045" t="s">
        <v>64</v>
      </c>
      <c r="E2045" t="s">
        <v>143</v>
      </c>
      <c r="F2045">
        <v>44</v>
      </c>
      <c r="G2045">
        <v>6</v>
      </c>
    </row>
    <row r="2046" spans="1:7" x14ac:dyDescent="0.25">
      <c r="A2046" t="str">
        <f t="shared" si="31"/>
        <v>2016_rs_17_KC_SD</v>
      </c>
      <c r="B2046">
        <v>2016</v>
      </c>
      <c r="C2046">
        <v>17</v>
      </c>
      <c r="D2046" t="s">
        <v>78</v>
      </c>
      <c r="E2046" t="s">
        <v>88</v>
      </c>
      <c r="F2046">
        <v>37</v>
      </c>
      <c r="G2046">
        <v>27</v>
      </c>
    </row>
    <row r="2047" spans="1:7" x14ac:dyDescent="0.25">
      <c r="A2047" t="str">
        <f t="shared" si="31"/>
        <v>2016_rs_17_SEA_SF</v>
      </c>
      <c r="B2047">
        <v>2016</v>
      </c>
      <c r="C2047">
        <v>17</v>
      </c>
      <c r="D2047" t="s">
        <v>89</v>
      </c>
      <c r="E2047" t="s">
        <v>90</v>
      </c>
      <c r="F2047">
        <v>25</v>
      </c>
      <c r="G2047">
        <v>23</v>
      </c>
    </row>
    <row r="2048" spans="1:7" x14ac:dyDescent="0.25">
      <c r="A2048" t="str">
        <f t="shared" si="31"/>
        <v>2016_rs_17_NYG_WAS</v>
      </c>
      <c r="B2048">
        <v>2016</v>
      </c>
      <c r="C2048">
        <v>17</v>
      </c>
      <c r="D2048" t="s">
        <v>83</v>
      </c>
      <c r="E2048" t="s">
        <v>94</v>
      </c>
      <c r="F2048">
        <v>19</v>
      </c>
      <c r="G2048">
        <v>10</v>
      </c>
    </row>
    <row r="2049" spans="1:7" x14ac:dyDescent="0.25">
      <c r="A2049" t="str">
        <f t="shared" si="31"/>
        <v>2016_rs_17_GB_DET</v>
      </c>
      <c r="B2049">
        <v>2016</v>
      </c>
      <c r="C2049">
        <v>17</v>
      </c>
      <c r="D2049" t="s">
        <v>74</v>
      </c>
      <c r="E2049" t="s">
        <v>73</v>
      </c>
      <c r="F2049">
        <v>31</v>
      </c>
      <c r="G2049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>
    <tabColor rgb="FFFFFF00"/>
  </sheetPr>
  <dimension ref="A1:AC3761"/>
  <sheetViews>
    <sheetView tabSelected="1" zoomScale="80" zoomScaleNormal="80" workbookViewId="0">
      <pane ySplit="1" topLeftCell="A3245" activePane="bottomLeft" state="frozen"/>
      <selection activeCell="D432" sqref="D432"/>
      <selection pane="bottomLeft" activeCell="G3267" sqref="G3267"/>
    </sheetView>
  </sheetViews>
  <sheetFormatPr defaultRowHeight="15" x14ac:dyDescent="0.25"/>
  <cols>
    <col min="3" max="3" width="23.7109375" bestFit="1" customWidth="1"/>
    <col min="4" max="5" width="9.140625" customWidth="1"/>
    <col min="6" max="7" width="9.140625" style="23" customWidth="1"/>
    <col min="8" max="11" width="9.140625" customWidth="1"/>
    <col min="12" max="12" width="9.140625" style="23" customWidth="1"/>
    <col min="13" max="13" width="9.140625" customWidth="1"/>
    <col min="18" max="19" width="0" hidden="1" customWidth="1"/>
    <col min="20" max="22" width="9.140625" style="23"/>
  </cols>
  <sheetData>
    <row r="1" spans="1:29" x14ac:dyDescent="0.25">
      <c r="A1" s="20" t="s">
        <v>367</v>
      </c>
      <c r="B1" s="21" t="s">
        <v>365</v>
      </c>
      <c r="C1" s="8" t="s">
        <v>366</v>
      </c>
      <c r="D1" s="8" t="s">
        <v>139</v>
      </c>
      <c r="E1" s="8" t="s">
        <v>140</v>
      </c>
      <c r="F1" s="8" t="s">
        <v>337</v>
      </c>
      <c r="G1" s="8" t="s">
        <v>338</v>
      </c>
      <c r="H1" s="8" t="s">
        <v>270</v>
      </c>
      <c r="I1" s="8" t="s">
        <v>271</v>
      </c>
      <c r="J1" s="8" t="s">
        <v>276</v>
      </c>
      <c r="K1" s="8" t="s">
        <v>277</v>
      </c>
      <c r="L1" s="8" t="s">
        <v>455</v>
      </c>
      <c r="M1" s="9" t="s">
        <v>129</v>
      </c>
      <c r="N1" s="16" t="s">
        <v>142</v>
      </c>
      <c r="O1" s="16" t="s">
        <v>278</v>
      </c>
      <c r="P1" s="16" t="s">
        <v>147</v>
      </c>
      <c r="Q1" s="16" t="s">
        <v>279</v>
      </c>
      <c r="R1" s="16" t="s">
        <v>281</v>
      </c>
      <c r="S1" s="16" t="s">
        <v>282</v>
      </c>
      <c r="T1" s="16" t="s">
        <v>451</v>
      </c>
      <c r="U1" s="16" t="s">
        <v>454</v>
      </c>
      <c r="V1" s="24" t="s">
        <v>415</v>
      </c>
      <c r="W1" s="7" t="s">
        <v>287</v>
      </c>
      <c r="X1" s="7" t="s">
        <v>288</v>
      </c>
      <c r="Y1" s="7" t="s">
        <v>151</v>
      </c>
      <c r="Z1" s="7" t="s">
        <v>150</v>
      </c>
      <c r="AA1" s="7" t="s">
        <v>145</v>
      </c>
      <c r="AB1" s="7" t="s">
        <v>146</v>
      </c>
      <c r="AC1" s="7" t="s">
        <v>456</v>
      </c>
    </row>
    <row r="2" spans="1:29" x14ac:dyDescent="0.25">
      <c r="A2">
        <v>1</v>
      </c>
      <c r="B2">
        <v>1</v>
      </c>
      <c r="C2" t="str">
        <f ca="1">IFERROR(VLOOKUP($B2,INDIRECT(nfl_game_result),MATCH(C$1,INDIRECT(nfl_game_result_header),0),FALSE),"error")</f>
        <v>2012_01_DAL@NYG</v>
      </c>
      <c r="D2" t="str">
        <f ca="1">IFERROR(IF(ISBLANK(VLOOKUP($B2,INDIRECT(nfl_game_result),MATCH(D$1,INDIRECT(nfl_game_result_header),0),FALSE)),"",VLOOKUP($B2,INDIRECT(nfl_game_result),MATCH(D$1,INDIRECT(nfl_game_result_header),0),FALSE)),"error")</f>
        <v/>
      </c>
      <c r="E2">
        <f ca="1">IFERROR(IF(ISBLANK(VLOOKUP($B2,INDIRECT(nfl_game_result),MATCH(E$1,INDIRECT(nfl_game_result_header),0),FALSE)),"",VLOOKUP($B2,INDIRECT(nfl_game_result),MATCH(E$1,INDIRECT(nfl_game_result_header),0),FALSE)),"error")</f>
        <v>-3.5</v>
      </c>
      <c r="F2" s="23" t="str">
        <f ca="1">IFERROR(IF(ISBLANK(VLOOKUP($B2,INDIRECT(nfl_game_result),MATCH(F$1,INDIRECT(nfl_game_result_header),0),FALSE)),"",VLOOKUP($B2,INDIRECT(nfl_game_result),MATCH(F$1,INDIRECT(nfl_game_result_header),0),FALSE)),"error")</f>
        <v/>
      </c>
      <c r="G2" s="23" t="str">
        <f ca="1">IFERROR(IF(ISBLANK(VLOOKUP($B2,INDIRECT(nfl_game_result),MATCH(G$1,INDIRECT(nfl_game_result_header),0),FALSE)),"",VLOOKUP($B2,INDIRECT(nfl_game_result),MATCH(G$1,INDIRECT(nfl_game_result_header),0),FALSE)),"error")</f>
        <v/>
      </c>
      <c r="H2">
        <f ca="1">IFERROR(IF(ISBLANK(VLOOKUP($B2,INDIRECT(nfl_game_result),MATCH(H$1,INDIRECT(nfl_game_result_header),0),FALSE)),"",VLOOKUP($B2,INDIRECT(nfl_game_result),MATCH(H$1,INDIRECT(nfl_game_result_header),0),FALSE)),"error")</f>
        <v>17</v>
      </c>
      <c r="I2">
        <f ca="1">IFERROR(IF(ISBLANK(VLOOKUP($B2,INDIRECT(nfl_game_result),MATCH(I$1,INDIRECT(nfl_game_result_header),0),FALSE)),"",VLOOKUP($B2,INDIRECT(nfl_game_result),MATCH(I$1,INDIRECT(nfl_game_result_header),0),FALSE)),"error")</f>
        <v>24</v>
      </c>
      <c r="J2" t="str">
        <f ca="1">IFERROR(IF(ISBLANK(VLOOKUP($B2,INDIRECT(nfl_game_result),MATCH(J$1,INDIRECT(nfl_game_result_header),0),FALSE)),"",VLOOKUP($B2,INDIRECT(nfl_game_result),MATCH(J$1,INDIRECT(nfl_game_result_header),0),FALSE)),"error")</f>
        <v>DAL</v>
      </c>
      <c r="K2" t="str">
        <f ca="1">IFERROR(IF(ISBLANK(VLOOKUP($B2,INDIRECT(nfl_game_result),MATCH(K$1,INDIRECT(nfl_game_result_header),0),FALSE)),"",VLOOKUP($B2,INDIRECT(nfl_game_result),MATCH(K$1,INDIRECT(nfl_game_result_header),0),FALSE)),"error")</f>
        <v>DAL</v>
      </c>
      <c r="L2" s="23" t="str">
        <f ca="1">IFERROR(IF(ISBLANK(VLOOKUP($B2,INDIRECT(nfl_game_result),MATCH(L$1,INDIRECT(nfl_game_result_header),0),FALSE)),"",VLOOKUP($B2,INDIRECT(nfl_game_result),MATCH(L$1,INDIRECT(nfl_game_result_header),0),FALSE)),"error")</f>
        <v/>
      </c>
      <c r="M2" t="s">
        <v>16</v>
      </c>
      <c r="N2">
        <v>-5</v>
      </c>
      <c r="O2" t="s">
        <v>71</v>
      </c>
      <c r="V2" s="23" t="s">
        <v>416</v>
      </c>
      <c r="W2">
        <f ca="1">VALUE(LEFT(C2, 4))</f>
        <v>2012</v>
      </c>
      <c r="X2">
        <f ca="1">VALUE(MID(C2,6,FIND("_",C2,6)-6))</f>
        <v>1</v>
      </c>
      <c r="Y2" t="str">
        <f ca="1">IF(NOT(OR(ISBLANK(D2),ISBLANK(E2),D2="",E2="")),D2-E2,"")</f>
        <v/>
      </c>
      <c r="Z2" t="str">
        <f ca="1">IF(OR(NOT(ISNUMBER(D2)),ISBLANK(D2),D2="",ISBLANK(N2)),"",ABS(D2-N2))</f>
        <v/>
      </c>
      <c r="AA2">
        <f ca="1">IF(OR(ISBLANK(J2),ISBLANK(O2),J2="",O2=""),"",IF(J2=O2,1,0))</f>
        <v>1</v>
      </c>
      <c r="AB2" t="str">
        <f ca="1">IF(OR(ISBLANK(K2),ISBLANK(Q2),K2="",Q2=""),"",IF(K2=Q2,1,0))</f>
        <v/>
      </c>
    </row>
    <row r="3" spans="1:29" x14ac:dyDescent="0.25">
      <c r="A3">
        <v>2</v>
      </c>
      <c r="B3">
        <v>2</v>
      </c>
      <c r="C3" t="str">
        <f ca="1">IFERROR(VLOOKUP($B3,INDIRECT(nfl_game_result),MATCH(C$1,INDIRECT(nfl_game_result_header),0),FALSE),"error")</f>
        <v>2012_01_IND@CHI</v>
      </c>
      <c r="D3" t="str">
        <f ca="1">IFERROR(IF(ISBLANK(VLOOKUP($B3,INDIRECT(nfl_game_result),MATCH(D$1,INDIRECT(nfl_game_result_header),0),FALSE)),"",VLOOKUP($B3,INDIRECT(nfl_game_result),MATCH(D$1,INDIRECT(nfl_game_result_header),0),FALSE)),"error")</f>
        <v/>
      </c>
      <c r="E3">
        <f ca="1">IFERROR(IF(ISBLANK(VLOOKUP($B3,INDIRECT(nfl_game_result),MATCH(E$1,INDIRECT(nfl_game_result_header),0),FALSE)),"",VLOOKUP($B3,INDIRECT(nfl_game_result),MATCH(E$1,INDIRECT(nfl_game_result_header),0),FALSE)),"error")</f>
        <v>-9.5</v>
      </c>
      <c r="F3" s="23" t="str">
        <f ca="1">IFERROR(IF(ISBLANK(VLOOKUP($B3,INDIRECT(nfl_game_result),MATCH(F$1,INDIRECT(nfl_game_result_header),0),FALSE)),"",VLOOKUP($B3,INDIRECT(nfl_game_result),MATCH(F$1,INDIRECT(nfl_game_result_header),0),FALSE)),"error")</f>
        <v/>
      </c>
      <c r="G3" s="23" t="str">
        <f ca="1">IFERROR(IF(ISBLANK(VLOOKUP($B3,INDIRECT(nfl_game_result),MATCH(G$1,INDIRECT(nfl_game_result_header),0),FALSE)),"",VLOOKUP($B3,INDIRECT(nfl_game_result),MATCH(G$1,INDIRECT(nfl_game_result_header),0),FALSE)),"error")</f>
        <v/>
      </c>
      <c r="H3">
        <f ca="1">IFERROR(IF(ISBLANK(VLOOKUP($B3,INDIRECT(nfl_game_result),MATCH(H$1,INDIRECT(nfl_game_result_header),0),FALSE)),"",VLOOKUP($B3,INDIRECT(nfl_game_result),MATCH(H$1,INDIRECT(nfl_game_result_header),0),FALSE)),"error")</f>
        <v>41</v>
      </c>
      <c r="I3">
        <f ca="1">IFERROR(IF(ISBLANK(VLOOKUP($B3,INDIRECT(nfl_game_result),MATCH(I$1,INDIRECT(nfl_game_result_header),0),FALSE)),"",VLOOKUP($B3,INDIRECT(nfl_game_result),MATCH(I$1,INDIRECT(nfl_game_result_header),0),FALSE)),"error")</f>
        <v>21</v>
      </c>
      <c r="J3" t="str">
        <f ca="1">IFERROR(IF(ISBLANK(VLOOKUP($B3,INDIRECT(nfl_game_result),MATCH(J$1,INDIRECT(nfl_game_result_header),0),FALSE)),"",VLOOKUP($B3,INDIRECT(nfl_game_result),MATCH(J$1,INDIRECT(nfl_game_result_header),0),FALSE)),"error")</f>
        <v>CHI</v>
      </c>
      <c r="K3" t="str">
        <f ca="1">IFERROR(IF(ISBLANK(VLOOKUP($B3,INDIRECT(nfl_game_result),MATCH(K$1,INDIRECT(nfl_game_result_header),0),FALSE)),"",VLOOKUP($B3,INDIRECT(nfl_game_result),MATCH(K$1,INDIRECT(nfl_game_result_header),0),FALSE)),"error")</f>
        <v>CHI</v>
      </c>
      <c r="L3" s="23" t="str">
        <f ca="1">IFERROR(IF(ISBLANK(VLOOKUP($B3,INDIRECT(nfl_game_result),MATCH(L$1,INDIRECT(nfl_game_result_header),0),FALSE)),"",VLOOKUP($B3,INDIRECT(nfl_game_result),MATCH(L$1,INDIRECT(nfl_game_result_header),0),FALSE)),"error")</f>
        <v/>
      </c>
      <c r="M3" t="s">
        <v>16</v>
      </c>
      <c r="N3">
        <v>-11</v>
      </c>
      <c r="O3" t="s">
        <v>76</v>
      </c>
      <c r="V3" s="23" t="s">
        <v>416</v>
      </c>
      <c r="W3">
        <f ca="1">VALUE(LEFT(C3, 4))</f>
        <v>2012</v>
      </c>
      <c r="X3">
        <f ca="1">VALUE(MID(C3,6,FIND("_",C3,6)-6))</f>
        <v>1</v>
      </c>
      <c r="Y3" t="str">
        <f ca="1">IF(NOT(OR(ISBLANK(D3),ISBLANK(E3),D3="",E3="")),D3-E3,"")</f>
        <v/>
      </c>
      <c r="Z3" t="str">
        <f ca="1">IF(OR(NOT(ISNUMBER(D3)),ISBLANK(D3),D3="",ISBLANK(N3)),"",ABS(D3-N3))</f>
        <v/>
      </c>
      <c r="AA3">
        <f ca="1">IF(OR(ISBLANK(J3),ISBLANK(O3),J3="",O3=""),"",IF(J3=O3,1,0))</f>
        <v>0</v>
      </c>
      <c r="AB3" t="str">
        <f ca="1">IF(OR(ISBLANK(K3),ISBLANK(Q3),K3="",Q3=""),"",IF(K3=Q3,1,0))</f>
        <v/>
      </c>
    </row>
    <row r="4" spans="1:29" x14ac:dyDescent="0.25">
      <c r="A4">
        <v>3</v>
      </c>
      <c r="B4">
        <v>3</v>
      </c>
      <c r="C4" t="str">
        <f ca="1">IFERROR(VLOOKUP($B4,INDIRECT(nfl_game_result),MATCH(C$1,INDIRECT(nfl_game_result_header),0),FALSE),"error")</f>
        <v>2012_01_JAX@MIN</v>
      </c>
      <c r="D4" t="str">
        <f ca="1">IFERROR(IF(ISBLANK(VLOOKUP($B4,INDIRECT(nfl_game_result),MATCH(D$1,INDIRECT(nfl_game_result_header),0),FALSE)),"",VLOOKUP($B4,INDIRECT(nfl_game_result),MATCH(D$1,INDIRECT(nfl_game_result_header),0),FALSE)),"error")</f>
        <v/>
      </c>
      <c r="E4">
        <f ca="1">IFERROR(IF(ISBLANK(VLOOKUP($B4,INDIRECT(nfl_game_result),MATCH(E$1,INDIRECT(nfl_game_result_header),0),FALSE)),"",VLOOKUP($B4,INDIRECT(nfl_game_result),MATCH(E$1,INDIRECT(nfl_game_result_header),0),FALSE)),"error")</f>
        <v>-3.5</v>
      </c>
      <c r="F4" s="23" t="str">
        <f ca="1">IFERROR(IF(ISBLANK(VLOOKUP($B4,INDIRECT(nfl_game_result),MATCH(F$1,INDIRECT(nfl_game_result_header),0),FALSE)),"",VLOOKUP($B4,INDIRECT(nfl_game_result),MATCH(F$1,INDIRECT(nfl_game_result_header),0),FALSE)),"error")</f>
        <v/>
      </c>
      <c r="G4" s="23" t="str">
        <f ca="1">IFERROR(IF(ISBLANK(VLOOKUP($B4,INDIRECT(nfl_game_result),MATCH(G$1,INDIRECT(nfl_game_result_header),0),FALSE)),"",VLOOKUP($B4,INDIRECT(nfl_game_result),MATCH(G$1,INDIRECT(nfl_game_result_header),0),FALSE)),"error")</f>
        <v/>
      </c>
      <c r="H4">
        <f ca="1">IFERROR(IF(ISBLANK(VLOOKUP($B4,INDIRECT(nfl_game_result),MATCH(H$1,INDIRECT(nfl_game_result_header),0),FALSE)),"",VLOOKUP($B4,INDIRECT(nfl_game_result),MATCH(H$1,INDIRECT(nfl_game_result_header),0),FALSE)),"error")</f>
        <v>26</v>
      </c>
      <c r="I4">
        <f ca="1">IFERROR(IF(ISBLANK(VLOOKUP($B4,INDIRECT(nfl_game_result),MATCH(I$1,INDIRECT(nfl_game_result_header),0),FALSE)),"",VLOOKUP($B4,INDIRECT(nfl_game_result),MATCH(I$1,INDIRECT(nfl_game_result_header),0),FALSE)),"error")</f>
        <v>23</v>
      </c>
      <c r="J4" t="str">
        <f ca="1">IFERROR(IF(ISBLANK(VLOOKUP($B4,INDIRECT(nfl_game_result),MATCH(J$1,INDIRECT(nfl_game_result_header),0),FALSE)),"",VLOOKUP($B4,INDIRECT(nfl_game_result),MATCH(J$1,INDIRECT(nfl_game_result_header),0),FALSE)),"error")</f>
        <v>JAX</v>
      </c>
      <c r="K4" t="str">
        <f ca="1">IFERROR(IF(ISBLANK(VLOOKUP($B4,INDIRECT(nfl_game_result),MATCH(K$1,INDIRECT(nfl_game_result_header),0),FALSE)),"",VLOOKUP($B4,INDIRECT(nfl_game_result),MATCH(K$1,INDIRECT(nfl_game_result_header),0),FALSE)),"error")</f>
        <v>MIN</v>
      </c>
      <c r="L4" s="23" t="str">
        <f ca="1">IFERROR(IF(ISBLANK(VLOOKUP($B4,INDIRECT(nfl_game_result),MATCH(L$1,INDIRECT(nfl_game_result_header),0),FALSE)),"",VLOOKUP($B4,INDIRECT(nfl_game_result),MATCH(L$1,INDIRECT(nfl_game_result_header),0),FALSE)),"error")</f>
        <v/>
      </c>
      <c r="M4" t="s">
        <v>16</v>
      </c>
      <c r="N4">
        <v>-5</v>
      </c>
      <c r="O4" t="s">
        <v>77</v>
      </c>
      <c r="V4" s="23" t="s">
        <v>416</v>
      </c>
      <c r="W4">
        <f ca="1">VALUE(LEFT(C4, 4))</f>
        <v>2012</v>
      </c>
      <c r="X4">
        <f ca="1">VALUE(MID(C4,6,FIND("_",C4,6)-6))</f>
        <v>1</v>
      </c>
      <c r="Y4" t="str">
        <f ca="1">IF(NOT(OR(ISBLANK(D4),ISBLANK(E4),D4="",E4="")),D4-E4,"")</f>
        <v/>
      </c>
      <c r="Z4" t="str">
        <f ca="1">IF(OR(NOT(ISNUMBER(D4)),ISBLANK(D4),D4="",ISBLANK(N4)),"",ABS(D4-N4))</f>
        <v/>
      </c>
      <c r="AA4">
        <f ca="1">IF(OR(ISBLANK(J4),ISBLANK(O4),J4="",O4=""),"",IF(J4=O4,1,0))</f>
        <v>1</v>
      </c>
      <c r="AB4" t="str">
        <f ca="1">IF(OR(ISBLANK(K4),ISBLANK(Q4),K4="",Q4=""),"",IF(K4=Q4,1,0))</f>
        <v/>
      </c>
    </row>
    <row r="5" spans="1:29" x14ac:dyDescent="0.25">
      <c r="A5" s="23">
        <v>4</v>
      </c>
      <c r="B5">
        <v>4</v>
      </c>
      <c r="C5" t="str">
        <f ca="1">IFERROR(VLOOKUP($B5,INDIRECT(nfl_game_result),MATCH(C$1,INDIRECT(nfl_game_result_header),0),FALSE),"error")</f>
        <v>2012_01_BUF@NYJ</v>
      </c>
      <c r="D5" t="str">
        <f ca="1">IFERROR(IF(ISBLANK(VLOOKUP($B5,INDIRECT(nfl_game_result),MATCH(D$1,INDIRECT(nfl_game_result_header),0),FALSE)),"",VLOOKUP($B5,INDIRECT(nfl_game_result),MATCH(D$1,INDIRECT(nfl_game_result_header),0),FALSE)),"error")</f>
        <v/>
      </c>
      <c r="E5">
        <f ca="1">IFERROR(IF(ISBLANK(VLOOKUP($B5,INDIRECT(nfl_game_result),MATCH(E$1,INDIRECT(nfl_game_result_header),0),FALSE)),"",VLOOKUP($B5,INDIRECT(nfl_game_result),MATCH(E$1,INDIRECT(nfl_game_result_header),0),FALSE)),"error")</f>
        <v>-3</v>
      </c>
      <c r="F5" s="23" t="str">
        <f ca="1">IFERROR(IF(ISBLANK(VLOOKUP($B5,INDIRECT(nfl_game_result),MATCH(F$1,INDIRECT(nfl_game_result_header),0),FALSE)),"",VLOOKUP($B5,INDIRECT(nfl_game_result),MATCH(F$1,INDIRECT(nfl_game_result_header),0),FALSE)),"error")</f>
        <v/>
      </c>
      <c r="G5" s="23" t="str">
        <f ca="1">IFERROR(IF(ISBLANK(VLOOKUP($B5,INDIRECT(nfl_game_result),MATCH(G$1,INDIRECT(nfl_game_result_header),0),FALSE)),"",VLOOKUP($B5,INDIRECT(nfl_game_result),MATCH(G$1,INDIRECT(nfl_game_result_header),0),FALSE)),"error")</f>
        <v/>
      </c>
      <c r="H5">
        <f ca="1">IFERROR(IF(ISBLANK(VLOOKUP($B5,INDIRECT(nfl_game_result),MATCH(H$1,INDIRECT(nfl_game_result_header),0),FALSE)),"",VLOOKUP($B5,INDIRECT(nfl_game_result),MATCH(H$1,INDIRECT(nfl_game_result_header),0),FALSE)),"error")</f>
        <v>48</v>
      </c>
      <c r="I5">
        <f ca="1">IFERROR(IF(ISBLANK(VLOOKUP($B5,INDIRECT(nfl_game_result),MATCH(I$1,INDIRECT(nfl_game_result_header),0),FALSE)),"",VLOOKUP($B5,INDIRECT(nfl_game_result),MATCH(I$1,INDIRECT(nfl_game_result_header),0),FALSE)),"error")</f>
        <v>28</v>
      </c>
      <c r="J5" t="str">
        <f ca="1">IFERROR(IF(ISBLANK(VLOOKUP($B5,INDIRECT(nfl_game_result),MATCH(J$1,INDIRECT(nfl_game_result_header),0),FALSE)),"",VLOOKUP($B5,INDIRECT(nfl_game_result),MATCH(J$1,INDIRECT(nfl_game_result_header),0),FALSE)),"error")</f>
        <v>NYJ</v>
      </c>
      <c r="K5" t="str">
        <f ca="1">IFERROR(IF(ISBLANK(VLOOKUP($B5,INDIRECT(nfl_game_result),MATCH(K$1,INDIRECT(nfl_game_result_header),0),FALSE)),"",VLOOKUP($B5,INDIRECT(nfl_game_result),MATCH(K$1,INDIRECT(nfl_game_result_header),0),FALSE)),"error")</f>
        <v>NYJ</v>
      </c>
      <c r="L5" s="23" t="str">
        <f ca="1">IFERROR(IF(ISBLANK(VLOOKUP($B5,INDIRECT(nfl_game_result),MATCH(L$1,INDIRECT(nfl_game_result_header),0),FALSE)),"",VLOOKUP($B5,INDIRECT(nfl_game_result),MATCH(L$1,INDIRECT(nfl_game_result_header),0),FALSE)),"error")</f>
        <v/>
      </c>
      <c r="M5" t="s">
        <v>16</v>
      </c>
      <c r="N5">
        <v>-6</v>
      </c>
      <c r="O5" t="s">
        <v>84</v>
      </c>
      <c r="V5" s="23" t="s">
        <v>416</v>
      </c>
      <c r="W5">
        <f ca="1">VALUE(LEFT(C5, 4))</f>
        <v>2012</v>
      </c>
      <c r="X5">
        <f ca="1">VALUE(MID(C5,6,FIND("_",C5,6)-6))</f>
        <v>1</v>
      </c>
      <c r="Y5" t="str">
        <f ca="1">IF(NOT(OR(ISBLANK(D5),ISBLANK(E5),D5="",E5="")),D5-E5,"")</f>
        <v/>
      </c>
      <c r="Z5" t="str">
        <f ca="1">IF(OR(NOT(ISNUMBER(D5)),ISBLANK(D5),D5="",ISBLANK(N5)),"",ABS(D5-N5))</f>
        <v/>
      </c>
      <c r="AA5">
        <f ca="1">IF(OR(ISBLANK(J5),ISBLANK(O5),J5="",O5=""),"",IF(J5=O5,1,0))</f>
        <v>1</v>
      </c>
      <c r="AB5" t="str">
        <f ca="1">IF(OR(ISBLANK(K5),ISBLANK(Q5),K5="",Q5=""),"",IF(K5=Q5,1,0))</f>
        <v/>
      </c>
    </row>
    <row r="6" spans="1:29" x14ac:dyDescent="0.25">
      <c r="A6" s="23">
        <v>5</v>
      </c>
      <c r="B6">
        <v>5</v>
      </c>
      <c r="C6" t="str">
        <f ca="1">IFERROR(VLOOKUP($B6,INDIRECT(nfl_game_result),MATCH(C$1,INDIRECT(nfl_game_result_header),0),FALSE),"error")</f>
        <v>2012_01_MIA@HOU</v>
      </c>
      <c r="D6" t="str">
        <f ca="1">IFERROR(IF(ISBLANK(VLOOKUP($B6,INDIRECT(nfl_game_result),MATCH(D$1,INDIRECT(nfl_game_result_header),0),FALSE)),"",VLOOKUP($B6,INDIRECT(nfl_game_result),MATCH(D$1,INDIRECT(nfl_game_result_header),0),FALSE)),"error")</f>
        <v/>
      </c>
      <c r="E6">
        <f ca="1">IFERROR(IF(ISBLANK(VLOOKUP($B6,INDIRECT(nfl_game_result),MATCH(E$1,INDIRECT(nfl_game_result_header),0),FALSE)),"",VLOOKUP($B6,INDIRECT(nfl_game_result),MATCH(E$1,INDIRECT(nfl_game_result_header),0),FALSE)),"error")</f>
        <v>-12.5</v>
      </c>
      <c r="F6" s="23" t="str">
        <f ca="1">IFERROR(IF(ISBLANK(VLOOKUP($B6,INDIRECT(nfl_game_result),MATCH(F$1,INDIRECT(nfl_game_result_header),0),FALSE)),"",VLOOKUP($B6,INDIRECT(nfl_game_result),MATCH(F$1,INDIRECT(nfl_game_result_header),0),FALSE)),"error")</f>
        <v/>
      </c>
      <c r="G6" s="23" t="str">
        <f ca="1">IFERROR(IF(ISBLANK(VLOOKUP($B6,INDIRECT(nfl_game_result),MATCH(G$1,INDIRECT(nfl_game_result_header),0),FALSE)),"",VLOOKUP($B6,INDIRECT(nfl_game_result),MATCH(G$1,INDIRECT(nfl_game_result_header),0),FALSE)),"error")</f>
        <v/>
      </c>
      <c r="H6">
        <f ca="1">IFERROR(IF(ISBLANK(VLOOKUP($B6,INDIRECT(nfl_game_result),MATCH(H$1,INDIRECT(nfl_game_result_header),0),FALSE)),"",VLOOKUP($B6,INDIRECT(nfl_game_result),MATCH(H$1,INDIRECT(nfl_game_result_header),0),FALSE)),"error")</f>
        <v>30</v>
      </c>
      <c r="I6">
        <f ca="1">IFERROR(IF(ISBLANK(VLOOKUP($B6,INDIRECT(nfl_game_result),MATCH(I$1,INDIRECT(nfl_game_result_header),0),FALSE)),"",VLOOKUP($B6,INDIRECT(nfl_game_result),MATCH(I$1,INDIRECT(nfl_game_result_header),0),FALSE)),"error")</f>
        <v>10</v>
      </c>
      <c r="J6" t="str">
        <f ca="1">IFERROR(IF(ISBLANK(VLOOKUP($B6,INDIRECT(nfl_game_result),MATCH(J$1,INDIRECT(nfl_game_result_header),0),FALSE)),"",VLOOKUP($B6,INDIRECT(nfl_game_result),MATCH(J$1,INDIRECT(nfl_game_result_header),0),FALSE)),"error")</f>
        <v>HOU</v>
      </c>
      <c r="K6" t="str">
        <f ca="1">IFERROR(IF(ISBLANK(VLOOKUP($B6,INDIRECT(nfl_game_result),MATCH(K$1,INDIRECT(nfl_game_result_header),0),FALSE)),"",VLOOKUP($B6,INDIRECT(nfl_game_result),MATCH(K$1,INDIRECT(nfl_game_result_header),0),FALSE)),"error")</f>
        <v>HOU</v>
      </c>
      <c r="L6" s="23" t="str">
        <f ca="1">IFERROR(IF(ISBLANK(VLOOKUP($B6,INDIRECT(nfl_game_result),MATCH(L$1,INDIRECT(nfl_game_result_header),0),FALSE)),"",VLOOKUP($B6,INDIRECT(nfl_game_result),MATCH(L$1,INDIRECT(nfl_game_result_header),0),FALSE)),"error")</f>
        <v/>
      </c>
      <c r="M6" t="s">
        <v>16</v>
      </c>
      <c r="N6">
        <v>-12.5</v>
      </c>
      <c r="O6" t="s">
        <v>75</v>
      </c>
      <c r="V6" s="23" t="s">
        <v>416</v>
      </c>
      <c r="W6">
        <f ca="1">VALUE(LEFT(C6, 4))</f>
        <v>2012</v>
      </c>
      <c r="X6">
        <f ca="1">VALUE(MID(C6,6,FIND("_",C6,6)-6))</f>
        <v>1</v>
      </c>
      <c r="Y6" t="str">
        <f ca="1">IF(NOT(OR(ISBLANK(D6),ISBLANK(E6),D6="",E6="")),D6-E6,"")</f>
        <v/>
      </c>
      <c r="Z6" t="str">
        <f ca="1">IF(OR(NOT(ISNUMBER(D6)),ISBLANK(D6),D6="",ISBLANK(N6)),"",ABS(D6-N6))</f>
        <v/>
      </c>
      <c r="AA6">
        <f ca="1">IF(OR(ISBLANK(J6),ISBLANK(O6),J6="",O6=""),"",IF(J6=O6,1,0))</f>
        <v>1</v>
      </c>
      <c r="AB6" t="str">
        <f ca="1">IF(OR(ISBLANK(K6),ISBLANK(Q6),K6="",Q6=""),"",IF(K6=Q6,1,0))</f>
        <v/>
      </c>
    </row>
    <row r="7" spans="1:29" x14ac:dyDescent="0.25">
      <c r="A7" s="23">
        <v>6</v>
      </c>
      <c r="B7">
        <v>6</v>
      </c>
      <c r="C7" t="str">
        <f ca="1">IFERROR(VLOOKUP($B7,INDIRECT(nfl_game_result),MATCH(C$1,INDIRECT(nfl_game_result_header),0),FALSE),"error")</f>
        <v>2012_01_NWE@TEN</v>
      </c>
      <c r="D7" t="str">
        <f ca="1">IFERROR(IF(ISBLANK(VLOOKUP($B7,INDIRECT(nfl_game_result),MATCH(D$1,INDIRECT(nfl_game_result_header),0),FALSE)),"",VLOOKUP($B7,INDIRECT(nfl_game_result),MATCH(D$1,INDIRECT(nfl_game_result_header),0),FALSE)),"error")</f>
        <v/>
      </c>
      <c r="E7">
        <f ca="1">IFERROR(IF(ISBLANK(VLOOKUP($B7,INDIRECT(nfl_game_result),MATCH(E$1,INDIRECT(nfl_game_result_header),0),FALSE)),"",VLOOKUP($B7,INDIRECT(nfl_game_result),MATCH(E$1,INDIRECT(nfl_game_result_header),0),FALSE)),"error")</f>
        <v>5.5</v>
      </c>
      <c r="F7" s="23" t="str">
        <f ca="1">IFERROR(IF(ISBLANK(VLOOKUP($B7,INDIRECT(nfl_game_result),MATCH(F$1,INDIRECT(nfl_game_result_header),0),FALSE)),"",VLOOKUP($B7,INDIRECT(nfl_game_result),MATCH(F$1,INDIRECT(nfl_game_result_header),0),FALSE)),"error")</f>
        <v/>
      </c>
      <c r="G7" s="23" t="str">
        <f ca="1">IFERROR(IF(ISBLANK(VLOOKUP($B7,INDIRECT(nfl_game_result),MATCH(G$1,INDIRECT(nfl_game_result_header),0),FALSE)),"",VLOOKUP($B7,INDIRECT(nfl_game_result),MATCH(G$1,INDIRECT(nfl_game_result_header),0),FALSE)),"error")</f>
        <v/>
      </c>
      <c r="H7">
        <f ca="1">IFERROR(IF(ISBLANK(VLOOKUP($B7,INDIRECT(nfl_game_result),MATCH(H$1,INDIRECT(nfl_game_result_header),0),FALSE)),"",VLOOKUP($B7,INDIRECT(nfl_game_result),MATCH(H$1,INDIRECT(nfl_game_result_header),0),FALSE)),"error")</f>
        <v>13</v>
      </c>
      <c r="I7">
        <f ca="1">IFERROR(IF(ISBLANK(VLOOKUP($B7,INDIRECT(nfl_game_result),MATCH(I$1,INDIRECT(nfl_game_result_header),0),FALSE)),"",VLOOKUP($B7,INDIRECT(nfl_game_result),MATCH(I$1,INDIRECT(nfl_game_result_header),0),FALSE)),"error")</f>
        <v>34</v>
      </c>
      <c r="J7" t="str">
        <f ca="1">IFERROR(IF(ISBLANK(VLOOKUP($B7,INDIRECT(nfl_game_result),MATCH(J$1,INDIRECT(nfl_game_result_header),0),FALSE)),"",VLOOKUP($B7,INDIRECT(nfl_game_result),MATCH(J$1,INDIRECT(nfl_game_result_header),0),FALSE)),"error")</f>
        <v>NWE</v>
      </c>
      <c r="K7" t="str">
        <f ca="1">IFERROR(IF(ISBLANK(VLOOKUP($B7,INDIRECT(nfl_game_result),MATCH(K$1,INDIRECT(nfl_game_result_header),0),FALSE)),"",VLOOKUP($B7,INDIRECT(nfl_game_result),MATCH(K$1,INDIRECT(nfl_game_result_header),0),FALSE)),"error")</f>
        <v>NWE</v>
      </c>
      <c r="L7" s="23" t="str">
        <f ca="1">IFERROR(IF(ISBLANK(VLOOKUP($B7,INDIRECT(nfl_game_result),MATCH(L$1,INDIRECT(nfl_game_result_header),0),FALSE)),"",VLOOKUP($B7,INDIRECT(nfl_game_result),MATCH(L$1,INDIRECT(nfl_game_result_header),0),FALSE)),"error")</f>
        <v/>
      </c>
      <c r="M7" t="s">
        <v>16</v>
      </c>
      <c r="N7">
        <v>12</v>
      </c>
      <c r="O7" t="s">
        <v>332</v>
      </c>
      <c r="V7" s="23" t="s">
        <v>416</v>
      </c>
      <c r="W7">
        <f ca="1">VALUE(LEFT(C7, 4))</f>
        <v>2012</v>
      </c>
      <c r="X7">
        <f ca="1">VALUE(MID(C7,6,FIND("_",C7,6)-6))</f>
        <v>1</v>
      </c>
      <c r="Y7" t="str">
        <f ca="1">IF(NOT(OR(ISBLANK(D7),ISBLANK(E7),D7="",E7="")),D7-E7,"")</f>
        <v/>
      </c>
      <c r="Z7" t="str">
        <f ca="1">IF(OR(NOT(ISNUMBER(D7)),ISBLANK(D7),D7="",ISBLANK(N7)),"",ABS(D7-N7))</f>
        <v/>
      </c>
      <c r="AA7">
        <f ca="1">IF(OR(ISBLANK(J7),ISBLANK(O7),J7="",O7=""),"",IF(J7=O7,1,0))</f>
        <v>1</v>
      </c>
      <c r="AB7" t="str">
        <f ca="1">IF(OR(ISBLANK(K7),ISBLANK(Q7),K7="",Q7=""),"",IF(K7=Q7,1,0))</f>
        <v/>
      </c>
    </row>
    <row r="8" spans="1:29" x14ac:dyDescent="0.25">
      <c r="A8" s="23">
        <v>7</v>
      </c>
      <c r="B8">
        <v>7</v>
      </c>
      <c r="C8" t="str">
        <f ca="1">IFERROR(VLOOKUP($B8,INDIRECT(nfl_game_result),MATCH(C$1,INDIRECT(nfl_game_result_header),0),FALSE),"error")</f>
        <v>2012_01_STL@DET</v>
      </c>
      <c r="D8" t="str">
        <f ca="1">IFERROR(IF(ISBLANK(VLOOKUP($B8,INDIRECT(nfl_game_result),MATCH(D$1,INDIRECT(nfl_game_result_header),0),FALSE)),"",VLOOKUP($B8,INDIRECT(nfl_game_result),MATCH(D$1,INDIRECT(nfl_game_result_header),0),FALSE)),"error")</f>
        <v/>
      </c>
      <c r="E8">
        <f ca="1">IFERROR(IF(ISBLANK(VLOOKUP($B8,INDIRECT(nfl_game_result),MATCH(E$1,INDIRECT(nfl_game_result_header),0),FALSE)),"",VLOOKUP($B8,INDIRECT(nfl_game_result),MATCH(E$1,INDIRECT(nfl_game_result_header),0),FALSE)),"error")</f>
        <v>-7</v>
      </c>
      <c r="F8" s="23" t="str">
        <f ca="1">IFERROR(IF(ISBLANK(VLOOKUP($B8,INDIRECT(nfl_game_result),MATCH(F$1,INDIRECT(nfl_game_result_header),0),FALSE)),"",VLOOKUP($B8,INDIRECT(nfl_game_result),MATCH(F$1,INDIRECT(nfl_game_result_header),0),FALSE)),"error")</f>
        <v/>
      </c>
      <c r="G8" s="23" t="str">
        <f ca="1">IFERROR(IF(ISBLANK(VLOOKUP($B8,INDIRECT(nfl_game_result),MATCH(G$1,INDIRECT(nfl_game_result_header),0),FALSE)),"",VLOOKUP($B8,INDIRECT(nfl_game_result),MATCH(G$1,INDIRECT(nfl_game_result_header),0),FALSE)),"error")</f>
        <v/>
      </c>
      <c r="H8">
        <f ca="1">IFERROR(IF(ISBLANK(VLOOKUP($B8,INDIRECT(nfl_game_result),MATCH(H$1,INDIRECT(nfl_game_result_header),0),FALSE)),"",VLOOKUP($B8,INDIRECT(nfl_game_result),MATCH(H$1,INDIRECT(nfl_game_result_header),0),FALSE)),"error")</f>
        <v>27</v>
      </c>
      <c r="I8">
        <f ca="1">IFERROR(IF(ISBLANK(VLOOKUP($B8,INDIRECT(nfl_game_result),MATCH(I$1,INDIRECT(nfl_game_result_header),0),FALSE)),"",VLOOKUP($B8,INDIRECT(nfl_game_result),MATCH(I$1,INDIRECT(nfl_game_result_header),0),FALSE)),"error")</f>
        <v>23</v>
      </c>
      <c r="J8" t="str">
        <f ca="1">IFERROR(IF(ISBLANK(VLOOKUP($B8,INDIRECT(nfl_game_result),MATCH(J$1,INDIRECT(nfl_game_result_header),0),FALSE)),"",VLOOKUP($B8,INDIRECT(nfl_game_result),MATCH(J$1,INDIRECT(nfl_game_result_header),0),FALSE)),"error")</f>
        <v>STL</v>
      </c>
      <c r="K8" t="str">
        <f ca="1">IFERROR(IF(ISBLANK(VLOOKUP($B8,INDIRECT(nfl_game_result),MATCH(K$1,INDIRECT(nfl_game_result_header),0),FALSE)),"",VLOOKUP($B8,INDIRECT(nfl_game_result),MATCH(K$1,INDIRECT(nfl_game_result_header),0),FALSE)),"error")</f>
        <v>DET</v>
      </c>
      <c r="L8" s="23" t="str">
        <f ca="1">IFERROR(IF(ISBLANK(VLOOKUP($B8,INDIRECT(nfl_game_result),MATCH(L$1,INDIRECT(nfl_game_result_header),0),FALSE)),"",VLOOKUP($B8,INDIRECT(nfl_game_result),MATCH(L$1,INDIRECT(nfl_game_result_header),0),FALSE)),"error")</f>
        <v/>
      </c>
      <c r="M8" t="s">
        <v>16</v>
      </c>
      <c r="N8">
        <v>-8.5</v>
      </c>
      <c r="O8" t="s">
        <v>91</v>
      </c>
      <c r="V8" s="23" t="s">
        <v>416</v>
      </c>
      <c r="W8">
        <f ca="1">VALUE(LEFT(C8, 4))</f>
        <v>2012</v>
      </c>
      <c r="X8">
        <f ca="1">VALUE(MID(C8,6,FIND("_",C8,6)-6))</f>
        <v>1</v>
      </c>
      <c r="Y8" t="str">
        <f ca="1">IF(NOT(OR(ISBLANK(D8),ISBLANK(E8),D8="",E8="")),D8-E8,"")</f>
        <v/>
      </c>
      <c r="Z8" t="str">
        <f ca="1">IF(OR(NOT(ISNUMBER(D8)),ISBLANK(D8),D8="",ISBLANK(N8)),"",ABS(D8-N8))</f>
        <v/>
      </c>
      <c r="AA8">
        <f ca="1">IF(OR(ISBLANK(J8),ISBLANK(O8),J8="",O8=""),"",IF(J8=O8,1,0))</f>
        <v>1</v>
      </c>
      <c r="AB8" t="str">
        <f ca="1">IF(OR(ISBLANK(K8),ISBLANK(Q8),K8="",Q8=""),"",IF(K8=Q8,1,0))</f>
        <v/>
      </c>
    </row>
    <row r="9" spans="1:29" x14ac:dyDescent="0.25">
      <c r="A9" s="23">
        <v>8</v>
      </c>
      <c r="B9">
        <v>8</v>
      </c>
      <c r="C9" t="str">
        <f ca="1">IFERROR(VLOOKUP($B9,INDIRECT(nfl_game_result),MATCH(C$1,INDIRECT(nfl_game_result_header),0),FALSE),"error")</f>
        <v>2012_01_WAS@NOR</v>
      </c>
      <c r="D9" t="str">
        <f ca="1">IFERROR(IF(ISBLANK(VLOOKUP($B9,INDIRECT(nfl_game_result),MATCH(D$1,INDIRECT(nfl_game_result_header),0),FALSE)),"",VLOOKUP($B9,INDIRECT(nfl_game_result),MATCH(D$1,INDIRECT(nfl_game_result_header),0),FALSE)),"error")</f>
        <v/>
      </c>
      <c r="E9">
        <f ca="1">IFERROR(IF(ISBLANK(VLOOKUP($B9,INDIRECT(nfl_game_result),MATCH(E$1,INDIRECT(nfl_game_result_header),0),FALSE)),"",VLOOKUP($B9,INDIRECT(nfl_game_result),MATCH(E$1,INDIRECT(nfl_game_result_header),0),FALSE)),"error")</f>
        <v>-7</v>
      </c>
      <c r="F9" s="23" t="str">
        <f ca="1">IFERROR(IF(ISBLANK(VLOOKUP($B9,INDIRECT(nfl_game_result),MATCH(F$1,INDIRECT(nfl_game_result_header),0),FALSE)),"",VLOOKUP($B9,INDIRECT(nfl_game_result),MATCH(F$1,INDIRECT(nfl_game_result_header),0),FALSE)),"error")</f>
        <v/>
      </c>
      <c r="G9" s="23" t="str">
        <f ca="1">IFERROR(IF(ISBLANK(VLOOKUP($B9,INDIRECT(nfl_game_result),MATCH(G$1,INDIRECT(nfl_game_result_header),0),FALSE)),"",VLOOKUP($B9,INDIRECT(nfl_game_result),MATCH(G$1,INDIRECT(nfl_game_result_header),0),FALSE)),"error")</f>
        <v/>
      </c>
      <c r="H9">
        <f ca="1">IFERROR(IF(ISBLANK(VLOOKUP($B9,INDIRECT(nfl_game_result),MATCH(H$1,INDIRECT(nfl_game_result_header),0),FALSE)),"",VLOOKUP($B9,INDIRECT(nfl_game_result),MATCH(H$1,INDIRECT(nfl_game_result_header),0),FALSE)),"error")</f>
        <v>32</v>
      </c>
      <c r="I9">
        <f ca="1">IFERROR(IF(ISBLANK(VLOOKUP($B9,INDIRECT(nfl_game_result),MATCH(I$1,INDIRECT(nfl_game_result_header),0),FALSE)),"",VLOOKUP($B9,INDIRECT(nfl_game_result),MATCH(I$1,INDIRECT(nfl_game_result_header),0),FALSE)),"error")</f>
        <v>40</v>
      </c>
      <c r="J9" t="str">
        <f ca="1">IFERROR(IF(ISBLANK(VLOOKUP($B9,INDIRECT(nfl_game_result),MATCH(J$1,INDIRECT(nfl_game_result_header),0),FALSE)),"",VLOOKUP($B9,INDIRECT(nfl_game_result),MATCH(J$1,INDIRECT(nfl_game_result_header),0),FALSE)),"error")</f>
        <v>WAS</v>
      </c>
      <c r="K9" t="str">
        <f ca="1">IFERROR(IF(ISBLANK(VLOOKUP($B9,INDIRECT(nfl_game_result),MATCH(K$1,INDIRECT(nfl_game_result_header),0),FALSE)),"",VLOOKUP($B9,INDIRECT(nfl_game_result),MATCH(K$1,INDIRECT(nfl_game_result_header),0),FALSE)),"error")</f>
        <v>WAS</v>
      </c>
      <c r="L9" s="23" t="str">
        <f ca="1">IFERROR(IF(ISBLANK(VLOOKUP($B9,INDIRECT(nfl_game_result),MATCH(L$1,INDIRECT(nfl_game_result_header),0),FALSE)),"",VLOOKUP($B9,INDIRECT(nfl_game_result),MATCH(L$1,INDIRECT(nfl_game_result_header),0),FALSE)),"error")</f>
        <v/>
      </c>
      <c r="M9" t="s">
        <v>16</v>
      </c>
      <c r="N9">
        <v>-7</v>
      </c>
      <c r="O9" t="s">
        <v>335</v>
      </c>
      <c r="V9" s="23" t="s">
        <v>416</v>
      </c>
      <c r="W9">
        <f ca="1">VALUE(LEFT(C9, 4))</f>
        <v>2012</v>
      </c>
      <c r="X9">
        <f ca="1">VALUE(MID(C9,6,FIND("_",C9,6)-6))</f>
        <v>1</v>
      </c>
      <c r="Y9" t="str">
        <f ca="1">IF(NOT(OR(ISBLANK(D9),ISBLANK(E9),D9="",E9="")),D9-E9,"")</f>
        <v/>
      </c>
      <c r="Z9" t="str">
        <f ca="1">IF(OR(NOT(ISNUMBER(D9)),ISBLANK(D9),D9="",ISBLANK(N9)),"",ABS(D9-N9))</f>
        <v/>
      </c>
      <c r="AA9">
        <f ca="1">IF(OR(ISBLANK(J9),ISBLANK(O9),J9="",O9=""),"",IF(J9=O9,1,0))</f>
        <v>0</v>
      </c>
      <c r="AB9" t="str">
        <f ca="1">IF(OR(ISBLANK(K9),ISBLANK(Q9),K9="",Q9=""),"",IF(K9=Q9,1,0))</f>
        <v/>
      </c>
    </row>
    <row r="10" spans="1:29" x14ac:dyDescent="0.25">
      <c r="A10" s="23">
        <v>9</v>
      </c>
      <c r="B10">
        <v>9</v>
      </c>
      <c r="C10" t="str">
        <f ca="1">IFERROR(VLOOKUP($B10,INDIRECT(nfl_game_result),MATCH(C$1,INDIRECT(nfl_game_result_header),0),FALSE),"error")</f>
        <v>2012_01_PHI@CLE</v>
      </c>
      <c r="D10" t="str">
        <f ca="1">IFERROR(IF(ISBLANK(VLOOKUP($B10,INDIRECT(nfl_game_result),MATCH(D$1,INDIRECT(nfl_game_result_header),0),FALSE)),"",VLOOKUP($B10,INDIRECT(nfl_game_result),MATCH(D$1,INDIRECT(nfl_game_result_header),0),FALSE)),"error")</f>
        <v/>
      </c>
      <c r="E10">
        <f ca="1">IFERROR(IF(ISBLANK(VLOOKUP($B10,INDIRECT(nfl_game_result),MATCH(E$1,INDIRECT(nfl_game_result_header),0),FALSE)),"",VLOOKUP($B10,INDIRECT(nfl_game_result),MATCH(E$1,INDIRECT(nfl_game_result_header),0),FALSE)),"error")</f>
        <v>8.5</v>
      </c>
      <c r="F10" s="23" t="str">
        <f ca="1">IFERROR(IF(ISBLANK(VLOOKUP($B10,INDIRECT(nfl_game_result),MATCH(F$1,INDIRECT(nfl_game_result_header),0),FALSE)),"",VLOOKUP($B10,INDIRECT(nfl_game_result),MATCH(F$1,INDIRECT(nfl_game_result_header),0),FALSE)),"error")</f>
        <v/>
      </c>
      <c r="G10" s="23" t="str">
        <f ca="1">IFERROR(IF(ISBLANK(VLOOKUP($B10,INDIRECT(nfl_game_result),MATCH(G$1,INDIRECT(nfl_game_result_header),0),FALSE)),"",VLOOKUP($B10,INDIRECT(nfl_game_result),MATCH(G$1,INDIRECT(nfl_game_result_header),0),FALSE)),"error")</f>
        <v/>
      </c>
      <c r="H10">
        <f ca="1">IFERROR(IF(ISBLANK(VLOOKUP($B10,INDIRECT(nfl_game_result),MATCH(H$1,INDIRECT(nfl_game_result_header),0),FALSE)),"",VLOOKUP($B10,INDIRECT(nfl_game_result),MATCH(H$1,INDIRECT(nfl_game_result_header),0),FALSE)),"error")</f>
        <v>16</v>
      </c>
      <c r="I10">
        <f ca="1">IFERROR(IF(ISBLANK(VLOOKUP($B10,INDIRECT(nfl_game_result),MATCH(I$1,INDIRECT(nfl_game_result_header),0),FALSE)),"",VLOOKUP($B10,INDIRECT(nfl_game_result),MATCH(I$1,INDIRECT(nfl_game_result_header),0),FALSE)),"error")</f>
        <v>17</v>
      </c>
      <c r="J10" t="str">
        <f ca="1">IFERROR(IF(ISBLANK(VLOOKUP($B10,INDIRECT(nfl_game_result),MATCH(J$1,INDIRECT(nfl_game_result_header),0),FALSE)),"",VLOOKUP($B10,INDIRECT(nfl_game_result),MATCH(J$1,INDIRECT(nfl_game_result_header),0),FALSE)),"error")</f>
        <v>CLE</v>
      </c>
      <c r="K10" t="str">
        <f ca="1">IFERROR(IF(ISBLANK(VLOOKUP($B10,INDIRECT(nfl_game_result),MATCH(K$1,INDIRECT(nfl_game_result_header),0),FALSE)),"",VLOOKUP($B10,INDIRECT(nfl_game_result),MATCH(K$1,INDIRECT(nfl_game_result_header),0),FALSE)),"error")</f>
        <v>PHI</v>
      </c>
      <c r="L10" s="23" t="str">
        <f ca="1">IFERROR(IF(ISBLANK(VLOOKUP($B10,INDIRECT(nfl_game_result),MATCH(L$1,INDIRECT(nfl_game_result_header),0),FALSE)),"",VLOOKUP($B10,INDIRECT(nfl_game_result),MATCH(L$1,INDIRECT(nfl_game_result_header),0),FALSE)),"error")</f>
        <v/>
      </c>
      <c r="M10" t="s">
        <v>16</v>
      </c>
      <c r="N10">
        <v>7.5</v>
      </c>
      <c r="O10" t="s">
        <v>86</v>
      </c>
      <c r="V10" s="23" t="s">
        <v>416</v>
      </c>
      <c r="W10">
        <f ca="1">VALUE(LEFT(C10, 4))</f>
        <v>2012</v>
      </c>
      <c r="X10">
        <f ca="1">VALUE(MID(C10,6,FIND("_",C10,6)-6))</f>
        <v>1</v>
      </c>
      <c r="Y10" t="str">
        <f ca="1">IF(NOT(OR(ISBLANK(D10),ISBLANK(E10),D10="",E10="")),D10-E10,"")</f>
        <v/>
      </c>
      <c r="Z10" t="str">
        <f ca="1">IF(OR(NOT(ISNUMBER(D10)),ISBLANK(D10),D10="",ISBLANK(N10)),"",ABS(D10-N10))</f>
        <v/>
      </c>
      <c r="AA10">
        <f ca="1">IF(OR(ISBLANK(J10),ISBLANK(O10),J10="",O10=""),"",IF(J10=O10,1,0))</f>
        <v>0</v>
      </c>
      <c r="AB10" t="str">
        <f ca="1">IF(OR(ISBLANK(K10),ISBLANK(Q10),K10="",Q10=""),"",IF(K10=Q10,1,0))</f>
        <v/>
      </c>
    </row>
    <row r="11" spans="1:29" x14ac:dyDescent="0.25">
      <c r="A11" s="23">
        <v>10</v>
      </c>
      <c r="B11">
        <v>10</v>
      </c>
      <c r="C11" t="str">
        <f ca="1">IFERROR(VLOOKUP($B11,INDIRECT(nfl_game_result),MATCH(C$1,INDIRECT(nfl_game_result_header),0),FALSE),"error")</f>
        <v>2012_01_ATL@KCY</v>
      </c>
      <c r="D11" t="str">
        <f ca="1">IFERROR(IF(ISBLANK(VLOOKUP($B11,INDIRECT(nfl_game_result),MATCH(D$1,INDIRECT(nfl_game_result_header),0),FALSE)),"",VLOOKUP($B11,INDIRECT(nfl_game_result),MATCH(D$1,INDIRECT(nfl_game_result_header),0),FALSE)),"error")</f>
        <v/>
      </c>
      <c r="E11">
        <f ca="1">IFERROR(IF(ISBLANK(VLOOKUP($B11,INDIRECT(nfl_game_result),MATCH(E$1,INDIRECT(nfl_game_result_header),0),FALSE)),"",VLOOKUP($B11,INDIRECT(nfl_game_result),MATCH(E$1,INDIRECT(nfl_game_result_header),0),FALSE)),"error")</f>
        <v>3</v>
      </c>
      <c r="F11" s="23" t="str">
        <f ca="1">IFERROR(IF(ISBLANK(VLOOKUP($B11,INDIRECT(nfl_game_result),MATCH(F$1,INDIRECT(nfl_game_result_header),0),FALSE)),"",VLOOKUP($B11,INDIRECT(nfl_game_result),MATCH(F$1,INDIRECT(nfl_game_result_header),0),FALSE)),"error")</f>
        <v/>
      </c>
      <c r="G11" s="23" t="str">
        <f ca="1">IFERROR(IF(ISBLANK(VLOOKUP($B11,INDIRECT(nfl_game_result),MATCH(G$1,INDIRECT(nfl_game_result_header),0),FALSE)),"",VLOOKUP($B11,INDIRECT(nfl_game_result),MATCH(G$1,INDIRECT(nfl_game_result_header),0),FALSE)),"error")</f>
        <v/>
      </c>
      <c r="H11">
        <f ca="1">IFERROR(IF(ISBLANK(VLOOKUP($B11,INDIRECT(nfl_game_result),MATCH(H$1,INDIRECT(nfl_game_result_header),0),FALSE)),"",VLOOKUP($B11,INDIRECT(nfl_game_result),MATCH(H$1,INDIRECT(nfl_game_result_header),0),FALSE)),"error")</f>
        <v>24</v>
      </c>
      <c r="I11">
        <f ca="1">IFERROR(IF(ISBLANK(VLOOKUP($B11,INDIRECT(nfl_game_result),MATCH(I$1,INDIRECT(nfl_game_result_header),0),FALSE)),"",VLOOKUP($B11,INDIRECT(nfl_game_result),MATCH(I$1,INDIRECT(nfl_game_result_header),0),FALSE)),"error")</f>
        <v>40</v>
      </c>
      <c r="J11" t="str">
        <f ca="1">IFERROR(IF(ISBLANK(VLOOKUP($B11,INDIRECT(nfl_game_result),MATCH(J$1,INDIRECT(nfl_game_result_header),0),FALSE)),"",VLOOKUP($B11,INDIRECT(nfl_game_result),MATCH(J$1,INDIRECT(nfl_game_result_header),0),FALSE)),"error")</f>
        <v>ATL</v>
      </c>
      <c r="K11" t="str">
        <f ca="1">IFERROR(IF(ISBLANK(VLOOKUP($B11,INDIRECT(nfl_game_result),MATCH(K$1,INDIRECT(nfl_game_result_header),0),FALSE)),"",VLOOKUP($B11,INDIRECT(nfl_game_result),MATCH(K$1,INDIRECT(nfl_game_result_header),0),FALSE)),"error")</f>
        <v>ATL</v>
      </c>
      <c r="L11" s="23" t="str">
        <f ca="1">IFERROR(IF(ISBLANK(VLOOKUP($B11,INDIRECT(nfl_game_result),MATCH(L$1,INDIRECT(nfl_game_result_header),0),FALSE)),"",VLOOKUP($B11,INDIRECT(nfl_game_result),MATCH(L$1,INDIRECT(nfl_game_result_header),0),FALSE)),"error")</f>
        <v/>
      </c>
      <c r="M11" t="s">
        <v>16</v>
      </c>
      <c r="N11">
        <v>4.5</v>
      </c>
      <c r="O11" t="s">
        <v>20</v>
      </c>
      <c r="V11" s="23" t="s">
        <v>416</v>
      </c>
      <c r="W11">
        <f ca="1">VALUE(LEFT(C11, 4))</f>
        <v>2012</v>
      </c>
      <c r="X11">
        <f ca="1">VALUE(MID(C11,6,FIND("_",C11,6)-6))</f>
        <v>1</v>
      </c>
      <c r="Y11" t="str">
        <f ca="1">IF(NOT(OR(ISBLANK(D11),ISBLANK(E11),D11="",E11="")),D11-E11,"")</f>
        <v/>
      </c>
      <c r="Z11" t="str">
        <f ca="1">IF(OR(NOT(ISNUMBER(D11)),ISBLANK(D11),D11="",ISBLANK(N11)),"",ABS(D11-N11))</f>
        <v/>
      </c>
      <c r="AA11">
        <f ca="1">IF(OR(ISBLANK(J11),ISBLANK(O11),J11="",O11=""),"",IF(J11=O11,1,0))</f>
        <v>1</v>
      </c>
      <c r="AB11" t="str">
        <f ca="1">IF(OR(ISBLANK(K11),ISBLANK(Q11),K11="",Q11=""),"",IF(K11=Q11,1,0))</f>
        <v/>
      </c>
    </row>
    <row r="12" spans="1:29" x14ac:dyDescent="0.25">
      <c r="A12" s="23">
        <v>11</v>
      </c>
      <c r="B12">
        <v>11</v>
      </c>
      <c r="C12" t="str">
        <f ca="1">IFERROR(VLOOKUP($B12,INDIRECT(nfl_game_result),MATCH(C$1,INDIRECT(nfl_game_result_header),0),FALSE),"error")</f>
        <v>2012_01_SFO@GBY</v>
      </c>
      <c r="D12" t="str">
        <f ca="1">IFERROR(IF(ISBLANK(VLOOKUP($B12,INDIRECT(nfl_game_result),MATCH(D$1,INDIRECT(nfl_game_result_header),0),FALSE)),"",VLOOKUP($B12,INDIRECT(nfl_game_result),MATCH(D$1,INDIRECT(nfl_game_result_header),0),FALSE)),"error")</f>
        <v/>
      </c>
      <c r="E12">
        <f ca="1">IFERROR(IF(ISBLANK(VLOOKUP($B12,INDIRECT(nfl_game_result),MATCH(E$1,INDIRECT(nfl_game_result_header),0),FALSE)),"",VLOOKUP($B12,INDIRECT(nfl_game_result),MATCH(E$1,INDIRECT(nfl_game_result_header),0),FALSE)),"error")</f>
        <v>-5</v>
      </c>
      <c r="F12" s="23" t="str">
        <f ca="1">IFERROR(IF(ISBLANK(VLOOKUP($B12,INDIRECT(nfl_game_result),MATCH(F$1,INDIRECT(nfl_game_result_header),0),FALSE)),"",VLOOKUP($B12,INDIRECT(nfl_game_result),MATCH(F$1,INDIRECT(nfl_game_result_header),0),FALSE)),"error")</f>
        <v/>
      </c>
      <c r="G12" s="23" t="str">
        <f ca="1">IFERROR(IF(ISBLANK(VLOOKUP($B12,INDIRECT(nfl_game_result),MATCH(G$1,INDIRECT(nfl_game_result_header),0),FALSE)),"",VLOOKUP($B12,INDIRECT(nfl_game_result),MATCH(G$1,INDIRECT(nfl_game_result_header),0),FALSE)),"error")</f>
        <v/>
      </c>
      <c r="H12">
        <f ca="1">IFERROR(IF(ISBLANK(VLOOKUP($B12,INDIRECT(nfl_game_result),MATCH(H$1,INDIRECT(nfl_game_result_header),0),FALSE)),"",VLOOKUP($B12,INDIRECT(nfl_game_result),MATCH(H$1,INDIRECT(nfl_game_result_header),0),FALSE)),"error")</f>
        <v>22</v>
      </c>
      <c r="I12">
        <f ca="1">IFERROR(IF(ISBLANK(VLOOKUP($B12,INDIRECT(nfl_game_result),MATCH(I$1,INDIRECT(nfl_game_result_header),0),FALSE)),"",VLOOKUP($B12,INDIRECT(nfl_game_result),MATCH(I$1,INDIRECT(nfl_game_result_header),0),FALSE)),"error")</f>
        <v>30</v>
      </c>
      <c r="J12" t="str">
        <f ca="1">IFERROR(IF(ISBLANK(VLOOKUP($B12,INDIRECT(nfl_game_result),MATCH(J$1,INDIRECT(nfl_game_result_header),0),FALSE)),"",VLOOKUP($B12,INDIRECT(nfl_game_result),MATCH(J$1,INDIRECT(nfl_game_result_header),0),FALSE)),"error")</f>
        <v>SFO</v>
      </c>
      <c r="K12" t="str">
        <f ca="1">IFERROR(IF(ISBLANK(VLOOKUP($B12,INDIRECT(nfl_game_result),MATCH(K$1,INDIRECT(nfl_game_result_header),0),FALSE)),"",VLOOKUP($B12,INDIRECT(nfl_game_result),MATCH(K$1,INDIRECT(nfl_game_result_header),0),FALSE)),"error")</f>
        <v>SFO</v>
      </c>
      <c r="L12" s="23" t="str">
        <f ca="1">IFERROR(IF(ISBLANK(VLOOKUP($B12,INDIRECT(nfl_game_result),MATCH(L$1,INDIRECT(nfl_game_result_header),0),FALSE)),"",VLOOKUP($B12,INDIRECT(nfl_game_result),MATCH(L$1,INDIRECT(nfl_game_result_header),0),FALSE)),"error")</f>
        <v/>
      </c>
      <c r="M12" t="s">
        <v>16</v>
      </c>
      <c r="N12">
        <v>-4</v>
      </c>
      <c r="O12" t="s">
        <v>333</v>
      </c>
      <c r="V12" s="23" t="s">
        <v>416</v>
      </c>
      <c r="W12">
        <f ca="1">VALUE(LEFT(C12, 4))</f>
        <v>2012</v>
      </c>
      <c r="X12">
        <f ca="1">VALUE(MID(C12,6,FIND("_",C12,6)-6))</f>
        <v>1</v>
      </c>
      <c r="Y12" t="str">
        <f ca="1">IF(NOT(OR(ISBLANK(D12),ISBLANK(E12),D12="",E12="")),D12-E12,"")</f>
        <v/>
      </c>
      <c r="Z12" t="str">
        <f ca="1">IF(OR(NOT(ISNUMBER(D12)),ISBLANK(D12),D12="",ISBLANK(N12)),"",ABS(D12-N12))</f>
        <v/>
      </c>
      <c r="AA12">
        <f ca="1">IF(OR(ISBLANK(J12),ISBLANK(O12),J12="",O12=""),"",IF(J12=O12,1,0))</f>
        <v>1</v>
      </c>
      <c r="AB12" t="str">
        <f ca="1">IF(OR(ISBLANK(K12),ISBLANK(Q12),K12="",Q12=""),"",IF(K12=Q12,1,0))</f>
        <v/>
      </c>
    </row>
    <row r="13" spans="1:29" x14ac:dyDescent="0.25">
      <c r="A13" s="23">
        <v>12</v>
      </c>
      <c r="B13">
        <v>12</v>
      </c>
      <c r="C13" t="str">
        <f ca="1">IFERROR(VLOOKUP($B13,INDIRECT(nfl_game_result),MATCH(C$1,INDIRECT(nfl_game_result_header),0),FALSE),"error")</f>
        <v>2012_01_SEA@ARI</v>
      </c>
      <c r="D13" t="str">
        <f ca="1">IFERROR(IF(ISBLANK(VLOOKUP($B13,INDIRECT(nfl_game_result),MATCH(D$1,INDIRECT(nfl_game_result_header),0),FALSE)),"",VLOOKUP($B13,INDIRECT(nfl_game_result),MATCH(D$1,INDIRECT(nfl_game_result_header),0),FALSE)),"error")</f>
        <v/>
      </c>
      <c r="E13">
        <f ca="1">IFERROR(IF(ISBLANK(VLOOKUP($B13,INDIRECT(nfl_game_result),MATCH(E$1,INDIRECT(nfl_game_result_header),0),FALSE)),"",VLOOKUP($B13,INDIRECT(nfl_game_result),MATCH(E$1,INDIRECT(nfl_game_result_header),0),FALSE)),"error")</f>
        <v>2.5</v>
      </c>
      <c r="F13" s="23" t="str">
        <f ca="1">IFERROR(IF(ISBLANK(VLOOKUP($B13,INDIRECT(nfl_game_result),MATCH(F$1,INDIRECT(nfl_game_result_header),0),FALSE)),"",VLOOKUP($B13,INDIRECT(nfl_game_result),MATCH(F$1,INDIRECT(nfl_game_result_header),0),FALSE)),"error")</f>
        <v/>
      </c>
      <c r="G13" s="23" t="str">
        <f ca="1">IFERROR(IF(ISBLANK(VLOOKUP($B13,INDIRECT(nfl_game_result),MATCH(G$1,INDIRECT(nfl_game_result_header),0),FALSE)),"",VLOOKUP($B13,INDIRECT(nfl_game_result),MATCH(G$1,INDIRECT(nfl_game_result_header),0),FALSE)),"error")</f>
        <v/>
      </c>
      <c r="H13">
        <f ca="1">IFERROR(IF(ISBLANK(VLOOKUP($B13,INDIRECT(nfl_game_result),MATCH(H$1,INDIRECT(nfl_game_result_header),0),FALSE)),"",VLOOKUP($B13,INDIRECT(nfl_game_result),MATCH(H$1,INDIRECT(nfl_game_result_header),0),FALSE)),"error")</f>
        <v>20</v>
      </c>
      <c r="I13">
        <f ca="1">IFERROR(IF(ISBLANK(VLOOKUP($B13,INDIRECT(nfl_game_result),MATCH(I$1,INDIRECT(nfl_game_result_header),0),FALSE)),"",VLOOKUP($B13,INDIRECT(nfl_game_result),MATCH(I$1,INDIRECT(nfl_game_result_header),0),FALSE)),"error")</f>
        <v>16</v>
      </c>
      <c r="J13" t="str">
        <f ca="1">IFERROR(IF(ISBLANK(VLOOKUP($B13,INDIRECT(nfl_game_result),MATCH(J$1,INDIRECT(nfl_game_result_header),0),FALSE)),"",VLOOKUP($B13,INDIRECT(nfl_game_result),MATCH(J$1,INDIRECT(nfl_game_result_header),0),FALSE)),"error")</f>
        <v>ARI</v>
      </c>
      <c r="K13" t="str">
        <f ca="1">IFERROR(IF(ISBLANK(VLOOKUP($B13,INDIRECT(nfl_game_result),MATCH(K$1,INDIRECT(nfl_game_result_header),0),FALSE)),"",VLOOKUP($B13,INDIRECT(nfl_game_result),MATCH(K$1,INDIRECT(nfl_game_result_header),0),FALSE)),"error")</f>
        <v>ARI</v>
      </c>
      <c r="L13" s="23" t="str">
        <f ca="1">IFERROR(IF(ISBLANK(VLOOKUP($B13,INDIRECT(nfl_game_result),MATCH(L$1,INDIRECT(nfl_game_result_header),0),FALSE)),"",VLOOKUP($B13,INDIRECT(nfl_game_result),MATCH(L$1,INDIRECT(nfl_game_result_header),0),FALSE)),"error")</f>
        <v/>
      </c>
      <c r="M13" t="s">
        <v>16</v>
      </c>
      <c r="N13">
        <v>-3</v>
      </c>
      <c r="O13" t="s">
        <v>89</v>
      </c>
      <c r="V13" s="23" t="s">
        <v>416</v>
      </c>
      <c r="W13">
        <f ca="1">VALUE(LEFT(C13, 4))</f>
        <v>2012</v>
      </c>
      <c r="X13">
        <f ca="1">VALUE(MID(C13,6,FIND("_",C13,6)-6))</f>
        <v>1</v>
      </c>
      <c r="Y13" t="str">
        <f ca="1">IF(NOT(OR(ISBLANK(D13),ISBLANK(E13),D13="",E13="")),D13-E13,"")</f>
        <v/>
      </c>
      <c r="Z13" t="str">
        <f ca="1">IF(OR(NOT(ISNUMBER(D13)),ISBLANK(D13),D13="",ISBLANK(N13)),"",ABS(D13-N13))</f>
        <v/>
      </c>
      <c r="AA13">
        <f ca="1">IF(OR(ISBLANK(J13),ISBLANK(O13),J13="",O13=""),"",IF(J13=O13,1,0))</f>
        <v>0</v>
      </c>
      <c r="AB13" t="str">
        <f ca="1">IF(OR(ISBLANK(K13),ISBLANK(Q13),K13="",Q13=""),"",IF(K13=Q13,1,0))</f>
        <v/>
      </c>
    </row>
    <row r="14" spans="1:29" x14ac:dyDescent="0.25">
      <c r="A14" s="23">
        <v>13</v>
      </c>
      <c r="B14">
        <v>13</v>
      </c>
      <c r="C14" t="str">
        <f ca="1">IFERROR(VLOOKUP($B14,INDIRECT(nfl_game_result),MATCH(C$1,INDIRECT(nfl_game_result_header),0),FALSE),"error")</f>
        <v>2012_01_CAR@TBY</v>
      </c>
      <c r="D14" t="str">
        <f ca="1">IFERROR(IF(ISBLANK(VLOOKUP($B14,INDIRECT(nfl_game_result),MATCH(D$1,INDIRECT(nfl_game_result_header),0),FALSE)),"",VLOOKUP($B14,INDIRECT(nfl_game_result),MATCH(D$1,INDIRECT(nfl_game_result_header),0),FALSE)),"error")</f>
        <v/>
      </c>
      <c r="E14">
        <f ca="1">IFERROR(IF(ISBLANK(VLOOKUP($B14,INDIRECT(nfl_game_result),MATCH(E$1,INDIRECT(nfl_game_result_header),0),FALSE)),"",VLOOKUP($B14,INDIRECT(nfl_game_result),MATCH(E$1,INDIRECT(nfl_game_result_header),0),FALSE)),"error")</f>
        <v>2.5</v>
      </c>
      <c r="F14" s="23" t="str">
        <f ca="1">IFERROR(IF(ISBLANK(VLOOKUP($B14,INDIRECT(nfl_game_result),MATCH(F$1,INDIRECT(nfl_game_result_header),0),FALSE)),"",VLOOKUP($B14,INDIRECT(nfl_game_result),MATCH(F$1,INDIRECT(nfl_game_result_header),0),FALSE)),"error")</f>
        <v/>
      </c>
      <c r="G14" s="23" t="str">
        <f ca="1">IFERROR(IF(ISBLANK(VLOOKUP($B14,INDIRECT(nfl_game_result),MATCH(G$1,INDIRECT(nfl_game_result_header),0),FALSE)),"",VLOOKUP($B14,INDIRECT(nfl_game_result),MATCH(G$1,INDIRECT(nfl_game_result_header),0),FALSE)),"error")</f>
        <v/>
      </c>
      <c r="H14">
        <f ca="1">IFERROR(IF(ISBLANK(VLOOKUP($B14,INDIRECT(nfl_game_result),MATCH(H$1,INDIRECT(nfl_game_result_header),0),FALSE)),"",VLOOKUP($B14,INDIRECT(nfl_game_result),MATCH(H$1,INDIRECT(nfl_game_result_header),0),FALSE)),"error")</f>
        <v>16</v>
      </c>
      <c r="I14">
        <f ca="1">IFERROR(IF(ISBLANK(VLOOKUP($B14,INDIRECT(nfl_game_result),MATCH(I$1,INDIRECT(nfl_game_result_header),0),FALSE)),"",VLOOKUP($B14,INDIRECT(nfl_game_result),MATCH(I$1,INDIRECT(nfl_game_result_header),0),FALSE)),"error")</f>
        <v>10</v>
      </c>
      <c r="J14" t="str">
        <f ca="1">IFERROR(IF(ISBLANK(VLOOKUP($B14,INDIRECT(nfl_game_result),MATCH(J$1,INDIRECT(nfl_game_result_header),0),FALSE)),"",VLOOKUP($B14,INDIRECT(nfl_game_result),MATCH(J$1,INDIRECT(nfl_game_result_header),0),FALSE)),"error")</f>
        <v>TBY</v>
      </c>
      <c r="K14" t="str">
        <f ca="1">IFERROR(IF(ISBLANK(VLOOKUP($B14,INDIRECT(nfl_game_result),MATCH(K$1,INDIRECT(nfl_game_result_header),0),FALSE)),"",VLOOKUP($B14,INDIRECT(nfl_game_result),MATCH(K$1,INDIRECT(nfl_game_result_header),0),FALSE)),"error")</f>
        <v>TBY</v>
      </c>
      <c r="L14" s="23" t="str">
        <f ca="1">IFERROR(IF(ISBLANK(VLOOKUP($B14,INDIRECT(nfl_game_result),MATCH(L$1,INDIRECT(nfl_game_result_header),0),FALSE)),"",VLOOKUP($B14,INDIRECT(nfl_game_result),MATCH(L$1,INDIRECT(nfl_game_result_header),0),FALSE)),"error")</f>
        <v/>
      </c>
      <c r="M14" t="s">
        <v>16</v>
      </c>
      <c r="N14">
        <v>2.5</v>
      </c>
      <c r="O14" t="s">
        <v>334</v>
      </c>
      <c r="V14" s="23" t="s">
        <v>416</v>
      </c>
      <c r="W14">
        <f ca="1">VALUE(LEFT(C14, 4))</f>
        <v>2012</v>
      </c>
      <c r="X14">
        <f ca="1">VALUE(MID(C14,6,FIND("_",C14,6)-6))</f>
        <v>1</v>
      </c>
      <c r="Y14" t="str">
        <f ca="1">IF(NOT(OR(ISBLANK(D14),ISBLANK(E14),D14="",E14="")),D14-E14,"")</f>
        <v/>
      </c>
      <c r="Z14" t="str">
        <f ca="1">IF(OR(NOT(ISNUMBER(D14)),ISBLANK(D14),D14="",ISBLANK(N14)),"",ABS(D14-N14))</f>
        <v/>
      </c>
      <c r="AA14">
        <f ca="1">IF(OR(ISBLANK(J14),ISBLANK(O14),J14="",O14=""),"",IF(J14=O14,1,0))</f>
        <v>1</v>
      </c>
      <c r="AB14" t="str">
        <f ca="1">IF(OR(ISBLANK(K14),ISBLANK(Q14),K14="",Q14=""),"",IF(K14=Q14,1,0))</f>
        <v/>
      </c>
    </row>
    <row r="15" spans="1:29" x14ac:dyDescent="0.25">
      <c r="A15" s="23">
        <v>14</v>
      </c>
      <c r="B15">
        <v>14</v>
      </c>
      <c r="C15" t="str">
        <f ca="1">IFERROR(VLOOKUP($B15,INDIRECT(nfl_game_result),MATCH(C$1,INDIRECT(nfl_game_result_header),0),FALSE),"error")</f>
        <v>2012_01_PIT@DEN</v>
      </c>
      <c r="D15" t="str">
        <f ca="1">IFERROR(IF(ISBLANK(VLOOKUP($B15,INDIRECT(nfl_game_result),MATCH(D$1,INDIRECT(nfl_game_result_header),0),FALSE)),"",VLOOKUP($B15,INDIRECT(nfl_game_result),MATCH(D$1,INDIRECT(nfl_game_result_header),0),FALSE)),"error")</f>
        <v/>
      </c>
      <c r="E15">
        <f ca="1">IFERROR(IF(ISBLANK(VLOOKUP($B15,INDIRECT(nfl_game_result),MATCH(E$1,INDIRECT(nfl_game_result_header),0),FALSE)),"",VLOOKUP($B15,INDIRECT(nfl_game_result),MATCH(E$1,INDIRECT(nfl_game_result_header),0),FALSE)),"error")</f>
        <v>-1.5</v>
      </c>
      <c r="F15" s="23" t="str">
        <f ca="1">IFERROR(IF(ISBLANK(VLOOKUP($B15,INDIRECT(nfl_game_result),MATCH(F$1,INDIRECT(nfl_game_result_header),0),FALSE)),"",VLOOKUP($B15,INDIRECT(nfl_game_result),MATCH(F$1,INDIRECT(nfl_game_result_header),0),FALSE)),"error")</f>
        <v/>
      </c>
      <c r="G15" s="23" t="str">
        <f ca="1">IFERROR(IF(ISBLANK(VLOOKUP($B15,INDIRECT(nfl_game_result),MATCH(G$1,INDIRECT(nfl_game_result_header),0),FALSE)),"",VLOOKUP($B15,INDIRECT(nfl_game_result),MATCH(G$1,INDIRECT(nfl_game_result_header),0),FALSE)),"error")</f>
        <v/>
      </c>
      <c r="H15">
        <f ca="1">IFERROR(IF(ISBLANK(VLOOKUP($B15,INDIRECT(nfl_game_result),MATCH(H$1,INDIRECT(nfl_game_result_header),0),FALSE)),"",VLOOKUP($B15,INDIRECT(nfl_game_result),MATCH(H$1,INDIRECT(nfl_game_result_header),0),FALSE)),"error")</f>
        <v>31</v>
      </c>
      <c r="I15">
        <f ca="1">IFERROR(IF(ISBLANK(VLOOKUP($B15,INDIRECT(nfl_game_result),MATCH(I$1,INDIRECT(nfl_game_result_header),0),FALSE)),"",VLOOKUP($B15,INDIRECT(nfl_game_result),MATCH(I$1,INDIRECT(nfl_game_result_header),0),FALSE)),"error")</f>
        <v>19</v>
      </c>
      <c r="J15" t="str">
        <f ca="1">IFERROR(IF(ISBLANK(VLOOKUP($B15,INDIRECT(nfl_game_result),MATCH(J$1,INDIRECT(nfl_game_result_header),0),FALSE)),"",VLOOKUP($B15,INDIRECT(nfl_game_result),MATCH(J$1,INDIRECT(nfl_game_result_header),0),FALSE)),"error")</f>
        <v>DEN</v>
      </c>
      <c r="K15" t="str">
        <f ca="1">IFERROR(IF(ISBLANK(VLOOKUP($B15,INDIRECT(nfl_game_result),MATCH(K$1,INDIRECT(nfl_game_result_header),0),FALSE)),"",VLOOKUP($B15,INDIRECT(nfl_game_result),MATCH(K$1,INDIRECT(nfl_game_result_header),0),FALSE)),"error")</f>
        <v>DEN</v>
      </c>
      <c r="L15" s="23" t="str">
        <f ca="1">IFERROR(IF(ISBLANK(VLOOKUP($B15,INDIRECT(nfl_game_result),MATCH(L$1,INDIRECT(nfl_game_result_header),0),FALSE)),"",VLOOKUP($B15,INDIRECT(nfl_game_result),MATCH(L$1,INDIRECT(nfl_game_result_header),0),FALSE)),"error")</f>
        <v/>
      </c>
      <c r="M15" t="s">
        <v>16</v>
      </c>
      <c r="N15">
        <v>-3.5</v>
      </c>
      <c r="O15" t="s">
        <v>72</v>
      </c>
      <c r="V15" s="23" t="s">
        <v>416</v>
      </c>
      <c r="W15">
        <f ca="1">VALUE(LEFT(C15, 4))</f>
        <v>2012</v>
      </c>
      <c r="X15">
        <f ca="1">VALUE(MID(C15,6,FIND("_",C15,6)-6))</f>
        <v>1</v>
      </c>
      <c r="Y15" t="str">
        <f ca="1">IF(NOT(OR(ISBLANK(D15),ISBLANK(E15),D15="",E15="")),D15-E15,"")</f>
        <v/>
      </c>
      <c r="Z15" t="str">
        <f ca="1">IF(OR(NOT(ISNUMBER(D15)),ISBLANK(D15),D15="",ISBLANK(N15)),"",ABS(D15-N15))</f>
        <v/>
      </c>
      <c r="AA15">
        <f ca="1">IF(OR(ISBLANK(J15),ISBLANK(O15),J15="",O15=""),"",IF(J15=O15,1,0))</f>
        <v>1</v>
      </c>
      <c r="AB15" t="str">
        <f ca="1">IF(OR(ISBLANK(K15),ISBLANK(Q15),K15="",Q15=""),"",IF(K15=Q15,1,0))</f>
        <v/>
      </c>
    </row>
    <row r="16" spans="1:29" x14ac:dyDescent="0.25">
      <c r="A16" s="23">
        <v>15</v>
      </c>
      <c r="B16">
        <v>15</v>
      </c>
      <c r="C16" t="str">
        <f ca="1">IFERROR(VLOOKUP($B16,INDIRECT(nfl_game_result),MATCH(C$1,INDIRECT(nfl_game_result_header),0),FALSE),"error")</f>
        <v>2012_01_CIN@BAL</v>
      </c>
      <c r="D16" t="str">
        <f ca="1">IFERROR(IF(ISBLANK(VLOOKUP($B16,INDIRECT(nfl_game_result),MATCH(D$1,INDIRECT(nfl_game_result_header),0),FALSE)),"",VLOOKUP($B16,INDIRECT(nfl_game_result),MATCH(D$1,INDIRECT(nfl_game_result_header),0),FALSE)),"error")</f>
        <v/>
      </c>
      <c r="E16">
        <f ca="1">IFERROR(IF(ISBLANK(VLOOKUP($B16,INDIRECT(nfl_game_result),MATCH(E$1,INDIRECT(nfl_game_result_header),0),FALSE)),"",VLOOKUP($B16,INDIRECT(nfl_game_result),MATCH(E$1,INDIRECT(nfl_game_result_header),0),FALSE)),"error")</f>
        <v>-6</v>
      </c>
      <c r="F16" s="23" t="str">
        <f ca="1">IFERROR(IF(ISBLANK(VLOOKUP($B16,INDIRECT(nfl_game_result),MATCH(F$1,INDIRECT(nfl_game_result_header),0),FALSE)),"",VLOOKUP($B16,INDIRECT(nfl_game_result),MATCH(F$1,INDIRECT(nfl_game_result_header),0),FALSE)),"error")</f>
        <v/>
      </c>
      <c r="G16" s="23" t="str">
        <f ca="1">IFERROR(IF(ISBLANK(VLOOKUP($B16,INDIRECT(nfl_game_result),MATCH(G$1,INDIRECT(nfl_game_result_header),0),FALSE)),"",VLOOKUP($B16,INDIRECT(nfl_game_result),MATCH(G$1,INDIRECT(nfl_game_result_header),0),FALSE)),"error")</f>
        <v/>
      </c>
      <c r="H16">
        <f ca="1">IFERROR(IF(ISBLANK(VLOOKUP($B16,INDIRECT(nfl_game_result),MATCH(H$1,INDIRECT(nfl_game_result_header),0),FALSE)),"",VLOOKUP($B16,INDIRECT(nfl_game_result),MATCH(H$1,INDIRECT(nfl_game_result_header),0),FALSE)),"error")</f>
        <v>44</v>
      </c>
      <c r="I16">
        <f ca="1">IFERROR(IF(ISBLANK(VLOOKUP($B16,INDIRECT(nfl_game_result),MATCH(I$1,INDIRECT(nfl_game_result_header),0),FALSE)),"",VLOOKUP($B16,INDIRECT(nfl_game_result),MATCH(I$1,INDIRECT(nfl_game_result_header),0),FALSE)),"error")</f>
        <v>13</v>
      </c>
      <c r="J16" t="str">
        <f ca="1">IFERROR(IF(ISBLANK(VLOOKUP($B16,INDIRECT(nfl_game_result),MATCH(J$1,INDIRECT(nfl_game_result_header),0),FALSE)),"",VLOOKUP($B16,INDIRECT(nfl_game_result),MATCH(J$1,INDIRECT(nfl_game_result_header),0),FALSE)),"error")</f>
        <v>BAL</v>
      </c>
      <c r="K16" t="str">
        <f ca="1">IFERROR(IF(ISBLANK(VLOOKUP($B16,INDIRECT(nfl_game_result),MATCH(K$1,INDIRECT(nfl_game_result_header),0),FALSE)),"",VLOOKUP($B16,INDIRECT(nfl_game_result),MATCH(K$1,INDIRECT(nfl_game_result_header),0),FALSE)),"error")</f>
        <v>BAL</v>
      </c>
      <c r="L16" s="23" t="str">
        <f ca="1">IFERROR(IF(ISBLANK(VLOOKUP($B16,INDIRECT(nfl_game_result),MATCH(L$1,INDIRECT(nfl_game_result_header),0),FALSE)),"",VLOOKUP($B16,INDIRECT(nfl_game_result),MATCH(L$1,INDIRECT(nfl_game_result_header),0),FALSE)),"error")</f>
        <v/>
      </c>
      <c r="M16" t="s">
        <v>16</v>
      </c>
      <c r="N16">
        <v>-7.5</v>
      </c>
      <c r="O16" t="s">
        <v>65</v>
      </c>
      <c r="V16" s="23" t="s">
        <v>416</v>
      </c>
      <c r="W16">
        <f ca="1">VALUE(LEFT(C16, 4))</f>
        <v>2012</v>
      </c>
      <c r="X16">
        <f ca="1">VALUE(MID(C16,6,FIND("_",C16,6)-6))</f>
        <v>1</v>
      </c>
      <c r="Y16" t="str">
        <f ca="1">IF(NOT(OR(ISBLANK(D16),ISBLANK(E16),D16="",E16="")),D16-E16,"")</f>
        <v/>
      </c>
      <c r="Z16" t="str">
        <f ca="1">IF(OR(NOT(ISNUMBER(D16)),ISBLANK(D16),D16="",ISBLANK(N16)),"",ABS(D16-N16))</f>
        <v/>
      </c>
      <c r="AA16">
        <f ca="1">IF(OR(ISBLANK(J16),ISBLANK(O16),J16="",O16=""),"",IF(J16=O16,1,0))</f>
        <v>1</v>
      </c>
      <c r="AB16" t="str">
        <f ca="1">IF(OR(ISBLANK(K16),ISBLANK(Q16),K16="",Q16=""),"",IF(K16=Q16,1,0))</f>
        <v/>
      </c>
    </row>
    <row r="17" spans="1:29" x14ac:dyDescent="0.25">
      <c r="A17" s="23">
        <v>16</v>
      </c>
      <c r="B17">
        <v>16</v>
      </c>
      <c r="C17" t="str">
        <f ca="1">IFERROR(VLOOKUP($B17,INDIRECT(nfl_game_result),MATCH(C$1,INDIRECT(nfl_game_result_header),0),FALSE),"error")</f>
        <v>2012_01_SD@OAK</v>
      </c>
      <c r="D17" t="str">
        <f ca="1">IFERROR(IF(ISBLANK(VLOOKUP($B17,INDIRECT(nfl_game_result),MATCH(D$1,INDIRECT(nfl_game_result_header),0),FALSE)),"",VLOOKUP($B17,INDIRECT(nfl_game_result),MATCH(D$1,INDIRECT(nfl_game_result_header),0),FALSE)),"error")</f>
        <v/>
      </c>
      <c r="E17">
        <f ca="1">IFERROR(IF(ISBLANK(VLOOKUP($B17,INDIRECT(nfl_game_result),MATCH(E$1,INDIRECT(nfl_game_result_header),0),FALSE)),"",VLOOKUP($B17,INDIRECT(nfl_game_result),MATCH(E$1,INDIRECT(nfl_game_result_header),0),FALSE)),"error")</f>
        <v>1</v>
      </c>
      <c r="F17" s="23" t="str">
        <f ca="1">IFERROR(IF(ISBLANK(VLOOKUP($B17,INDIRECT(nfl_game_result),MATCH(F$1,INDIRECT(nfl_game_result_header),0),FALSE)),"",VLOOKUP($B17,INDIRECT(nfl_game_result),MATCH(F$1,INDIRECT(nfl_game_result_header),0),FALSE)),"error")</f>
        <v/>
      </c>
      <c r="G17" s="23" t="str">
        <f ca="1">IFERROR(IF(ISBLANK(VLOOKUP($B17,INDIRECT(nfl_game_result),MATCH(G$1,INDIRECT(nfl_game_result_header),0),FALSE)),"",VLOOKUP($B17,INDIRECT(nfl_game_result),MATCH(G$1,INDIRECT(nfl_game_result_header),0),FALSE)),"error")</f>
        <v/>
      </c>
      <c r="H17">
        <f ca="1">IFERROR(IF(ISBLANK(VLOOKUP($B17,INDIRECT(nfl_game_result),MATCH(H$1,INDIRECT(nfl_game_result_header),0),FALSE)),"",VLOOKUP($B17,INDIRECT(nfl_game_result),MATCH(H$1,INDIRECT(nfl_game_result_header),0),FALSE)),"error")</f>
        <v>14</v>
      </c>
      <c r="I17">
        <f ca="1">IFERROR(IF(ISBLANK(VLOOKUP($B17,INDIRECT(nfl_game_result),MATCH(I$1,INDIRECT(nfl_game_result_header),0),FALSE)),"",VLOOKUP($B17,INDIRECT(nfl_game_result),MATCH(I$1,INDIRECT(nfl_game_result_header),0),FALSE)),"error")</f>
        <v>22</v>
      </c>
      <c r="J17" t="str">
        <f ca="1">IFERROR(IF(ISBLANK(VLOOKUP($B17,INDIRECT(nfl_game_result),MATCH(J$1,INDIRECT(nfl_game_result_header),0),FALSE)),"",VLOOKUP($B17,INDIRECT(nfl_game_result),MATCH(J$1,INDIRECT(nfl_game_result_header),0),FALSE)),"error")</f>
        <v>SD</v>
      </c>
      <c r="K17" t="str">
        <f ca="1">IFERROR(IF(ISBLANK(VLOOKUP($B17,INDIRECT(nfl_game_result),MATCH(K$1,INDIRECT(nfl_game_result_header),0),FALSE)),"",VLOOKUP($B17,INDIRECT(nfl_game_result),MATCH(K$1,INDIRECT(nfl_game_result_header),0),FALSE)),"error")</f>
        <v>SD</v>
      </c>
      <c r="L17" s="23" t="str">
        <f ca="1">IFERROR(IF(ISBLANK(VLOOKUP($B17,INDIRECT(nfl_game_result),MATCH(L$1,INDIRECT(nfl_game_result_header),0),FALSE)),"",VLOOKUP($B17,INDIRECT(nfl_game_result),MATCH(L$1,INDIRECT(nfl_game_result_header),0),FALSE)),"error")</f>
        <v/>
      </c>
      <c r="M17" t="s">
        <v>16</v>
      </c>
      <c r="N17">
        <v>2</v>
      </c>
      <c r="O17" t="s">
        <v>85</v>
      </c>
      <c r="V17" s="23" t="s">
        <v>416</v>
      </c>
      <c r="W17">
        <f ca="1">VALUE(LEFT(C17, 4))</f>
        <v>2012</v>
      </c>
      <c r="X17">
        <f ca="1">VALUE(MID(C17,6,FIND("_",C17,6)-6))</f>
        <v>1</v>
      </c>
      <c r="Y17" t="str">
        <f ca="1">IF(NOT(OR(ISBLANK(D17),ISBLANK(E17),D17="",E17="")),D17-E17,"")</f>
        <v/>
      </c>
      <c r="Z17" t="str">
        <f ca="1">IF(OR(NOT(ISNUMBER(D17)),ISBLANK(D17),D17="",ISBLANK(N17)),"",ABS(D17-N17))</f>
        <v/>
      </c>
      <c r="AA17">
        <f ca="1">IF(OR(ISBLANK(J17),ISBLANK(O17),J17="",O17=""),"",IF(J17=O17,1,0))</f>
        <v>0</v>
      </c>
      <c r="AB17" t="str">
        <f ca="1">IF(OR(ISBLANK(K17),ISBLANK(Q17),K17="",Q17=""),"",IF(K17=Q17,1,0))</f>
        <v/>
      </c>
    </row>
    <row r="18" spans="1:29" x14ac:dyDescent="0.25">
      <c r="A18" s="23">
        <v>17</v>
      </c>
      <c r="B18">
        <v>1</v>
      </c>
      <c r="C18" t="str">
        <f ca="1">IFERROR(VLOOKUP($B18,INDIRECT(nfl_game_result),MATCH(C$1,INDIRECT(nfl_game_result_header),0),FALSE),"error")</f>
        <v>2012_01_DAL@NYG</v>
      </c>
      <c r="D18" t="str">
        <f ca="1">IFERROR(IF(ISBLANK(VLOOKUP($B18,INDIRECT(nfl_game_result),MATCH(D$1,INDIRECT(nfl_game_result_header),0),FALSE)),"",VLOOKUP($B18,INDIRECT(nfl_game_result),MATCH(D$1,INDIRECT(nfl_game_result_header),0),FALSE)),"error")</f>
        <v/>
      </c>
      <c r="E18">
        <f ca="1">IFERROR(IF(ISBLANK(VLOOKUP($B18,INDIRECT(nfl_game_result),MATCH(E$1,INDIRECT(nfl_game_result_header),0),FALSE)),"",VLOOKUP($B18,INDIRECT(nfl_game_result),MATCH(E$1,INDIRECT(nfl_game_result_header),0),FALSE)),"error")</f>
        <v>-3.5</v>
      </c>
      <c r="F18" s="23" t="str">
        <f ca="1">IFERROR(IF(ISBLANK(VLOOKUP($B18,INDIRECT(nfl_game_result),MATCH(F$1,INDIRECT(nfl_game_result_header),0),FALSE)),"",VLOOKUP($B18,INDIRECT(nfl_game_result),MATCH(F$1,INDIRECT(nfl_game_result_header),0),FALSE)),"error")</f>
        <v/>
      </c>
      <c r="G18" s="23" t="str">
        <f ca="1">IFERROR(IF(ISBLANK(VLOOKUP($B18,INDIRECT(nfl_game_result),MATCH(G$1,INDIRECT(nfl_game_result_header),0),FALSE)),"",VLOOKUP($B18,INDIRECT(nfl_game_result),MATCH(G$1,INDIRECT(nfl_game_result_header),0),FALSE)),"error")</f>
        <v/>
      </c>
      <c r="H18">
        <f ca="1">IFERROR(IF(ISBLANK(VLOOKUP($B18,INDIRECT(nfl_game_result),MATCH(H$1,INDIRECT(nfl_game_result_header),0),FALSE)),"",VLOOKUP($B18,INDIRECT(nfl_game_result),MATCH(H$1,INDIRECT(nfl_game_result_header),0),FALSE)),"error")</f>
        <v>17</v>
      </c>
      <c r="I18">
        <f ca="1">IFERROR(IF(ISBLANK(VLOOKUP($B18,INDIRECT(nfl_game_result),MATCH(I$1,INDIRECT(nfl_game_result_header),0),FALSE)),"",VLOOKUP($B18,INDIRECT(nfl_game_result),MATCH(I$1,INDIRECT(nfl_game_result_header),0),FALSE)),"error")</f>
        <v>24</v>
      </c>
      <c r="J18" t="str">
        <f ca="1">IFERROR(IF(ISBLANK(VLOOKUP($B18,INDIRECT(nfl_game_result),MATCH(J$1,INDIRECT(nfl_game_result_header),0),FALSE)),"",VLOOKUP($B18,INDIRECT(nfl_game_result),MATCH(J$1,INDIRECT(nfl_game_result_header),0),FALSE)),"error")</f>
        <v>DAL</v>
      </c>
      <c r="K18" t="str">
        <f ca="1">IFERROR(IF(ISBLANK(VLOOKUP($B18,INDIRECT(nfl_game_result),MATCH(K$1,INDIRECT(nfl_game_result_header),0),FALSE)),"",VLOOKUP($B18,INDIRECT(nfl_game_result),MATCH(K$1,INDIRECT(nfl_game_result_header),0),FALSE)),"error")</f>
        <v>DAL</v>
      </c>
      <c r="L18" s="23" t="str">
        <f ca="1">IFERROR(IF(ISBLANK(VLOOKUP($B18,INDIRECT(nfl_game_result),MATCH(L$1,INDIRECT(nfl_game_result_header),0),FALSE)),"",VLOOKUP($B18,INDIRECT(nfl_game_result),MATCH(L$1,INDIRECT(nfl_game_result_header),0),FALSE)),"error")</f>
        <v/>
      </c>
      <c r="M18" t="s">
        <v>14</v>
      </c>
      <c r="N18">
        <v>-4</v>
      </c>
      <c r="O18" t="s">
        <v>83</v>
      </c>
      <c r="V18" s="23" t="s">
        <v>416</v>
      </c>
      <c r="W18">
        <f ca="1">VALUE(LEFT(C18, 4))</f>
        <v>2012</v>
      </c>
      <c r="X18">
        <f ca="1">VALUE(MID(C18,6,FIND("_",C18,6)-6))</f>
        <v>1</v>
      </c>
      <c r="Y18" t="str">
        <f ca="1">IF(NOT(OR(ISBLANK(D18),ISBLANK(E18),D18="",E18="")),D18-E18,"")</f>
        <v/>
      </c>
      <c r="Z18" t="str">
        <f ca="1">IF(OR(NOT(ISNUMBER(D18)),ISBLANK(D18),D18="",ISBLANK(N18)),"",ABS(D18-N18))</f>
        <v/>
      </c>
      <c r="AA18">
        <f ca="1">IF(OR(ISBLANK(J18),ISBLANK(O18),J18="",O18=""),"",IF(J18=O18,1,0))</f>
        <v>0</v>
      </c>
      <c r="AB18" t="str">
        <f ca="1">IF(OR(ISBLANK(K18),ISBLANK(Q18),K18="",Q18=""),"",IF(K18=Q18,1,0))</f>
        <v/>
      </c>
      <c r="AC18" s="23" t="str">
        <f t="shared" ref="AC18:AC81" ca="1" si="0">IF(OR(ISBLANK(L18),ISBLANK(T18),L18="",T18=""),"",IF(L18=T18,1,0))</f>
        <v/>
      </c>
    </row>
    <row r="19" spans="1:29" x14ac:dyDescent="0.25">
      <c r="A19" s="23">
        <v>18</v>
      </c>
      <c r="B19">
        <v>2</v>
      </c>
      <c r="C19" t="str">
        <f ca="1">IFERROR(VLOOKUP($B19,INDIRECT(nfl_game_result),MATCH(C$1,INDIRECT(nfl_game_result_header),0),FALSE),"error")</f>
        <v>2012_01_IND@CHI</v>
      </c>
      <c r="D19" t="str">
        <f ca="1">IFERROR(IF(ISBLANK(VLOOKUP($B19,INDIRECT(nfl_game_result),MATCH(D$1,INDIRECT(nfl_game_result_header),0),FALSE)),"",VLOOKUP($B19,INDIRECT(nfl_game_result),MATCH(D$1,INDIRECT(nfl_game_result_header),0),FALSE)),"error")</f>
        <v/>
      </c>
      <c r="E19">
        <f ca="1">IFERROR(IF(ISBLANK(VLOOKUP($B19,INDIRECT(nfl_game_result),MATCH(E$1,INDIRECT(nfl_game_result_header),0),FALSE)),"",VLOOKUP($B19,INDIRECT(nfl_game_result),MATCH(E$1,INDIRECT(nfl_game_result_header),0),FALSE)),"error")</f>
        <v>-9.5</v>
      </c>
      <c r="F19" s="23" t="str">
        <f ca="1">IFERROR(IF(ISBLANK(VLOOKUP($B19,INDIRECT(nfl_game_result),MATCH(F$1,INDIRECT(nfl_game_result_header),0),FALSE)),"",VLOOKUP($B19,INDIRECT(nfl_game_result),MATCH(F$1,INDIRECT(nfl_game_result_header),0),FALSE)),"error")</f>
        <v/>
      </c>
      <c r="G19" s="23" t="str">
        <f ca="1">IFERROR(IF(ISBLANK(VLOOKUP($B19,INDIRECT(nfl_game_result),MATCH(G$1,INDIRECT(nfl_game_result_header),0),FALSE)),"",VLOOKUP($B19,INDIRECT(nfl_game_result),MATCH(G$1,INDIRECT(nfl_game_result_header),0),FALSE)),"error")</f>
        <v/>
      </c>
      <c r="H19">
        <f ca="1">IFERROR(IF(ISBLANK(VLOOKUP($B19,INDIRECT(nfl_game_result),MATCH(H$1,INDIRECT(nfl_game_result_header),0),FALSE)),"",VLOOKUP($B19,INDIRECT(nfl_game_result),MATCH(H$1,INDIRECT(nfl_game_result_header),0),FALSE)),"error")</f>
        <v>41</v>
      </c>
      <c r="I19">
        <f ca="1">IFERROR(IF(ISBLANK(VLOOKUP($B19,INDIRECT(nfl_game_result),MATCH(I$1,INDIRECT(nfl_game_result_header),0),FALSE)),"",VLOOKUP($B19,INDIRECT(nfl_game_result),MATCH(I$1,INDIRECT(nfl_game_result_header),0),FALSE)),"error")</f>
        <v>21</v>
      </c>
      <c r="J19" t="str">
        <f ca="1">IFERROR(IF(ISBLANK(VLOOKUP($B19,INDIRECT(nfl_game_result),MATCH(J$1,INDIRECT(nfl_game_result_header),0),FALSE)),"",VLOOKUP($B19,INDIRECT(nfl_game_result),MATCH(J$1,INDIRECT(nfl_game_result_header),0),FALSE)),"error")</f>
        <v>CHI</v>
      </c>
      <c r="K19" t="str">
        <f ca="1">IFERROR(IF(ISBLANK(VLOOKUP($B19,INDIRECT(nfl_game_result),MATCH(K$1,INDIRECT(nfl_game_result_header),0),FALSE)),"",VLOOKUP($B19,INDIRECT(nfl_game_result),MATCH(K$1,INDIRECT(nfl_game_result_header),0),FALSE)),"error")</f>
        <v>CHI</v>
      </c>
      <c r="L19" s="23" t="str">
        <f ca="1">IFERROR(IF(ISBLANK(VLOOKUP($B19,INDIRECT(nfl_game_result),MATCH(L$1,INDIRECT(nfl_game_result_header),0),FALSE)),"",VLOOKUP($B19,INDIRECT(nfl_game_result),MATCH(L$1,INDIRECT(nfl_game_result_header),0),FALSE)),"error")</f>
        <v/>
      </c>
      <c r="M19" t="s">
        <v>14</v>
      </c>
      <c r="N19">
        <v>-10.5</v>
      </c>
      <c r="O19" t="s">
        <v>68</v>
      </c>
      <c r="V19" s="23" t="s">
        <v>416</v>
      </c>
      <c r="W19">
        <f ca="1">VALUE(LEFT(C19, 4))</f>
        <v>2012</v>
      </c>
      <c r="X19">
        <f ca="1">VALUE(MID(C19,6,FIND("_",C19,6)-6))</f>
        <v>1</v>
      </c>
      <c r="Y19" t="str">
        <f ca="1">IF(NOT(OR(ISBLANK(D19),ISBLANK(E19),D19="",E19="")),D19-E19,"")</f>
        <v/>
      </c>
      <c r="Z19" t="str">
        <f ca="1">IF(OR(NOT(ISNUMBER(D19)),ISBLANK(D19),D19="",ISBLANK(N19)),"",ABS(D19-N19))</f>
        <v/>
      </c>
      <c r="AA19">
        <f ca="1">IF(OR(ISBLANK(J19),ISBLANK(O19),J19="",O19=""),"",IF(J19=O19,1,0))</f>
        <v>1</v>
      </c>
      <c r="AB19" t="str">
        <f ca="1">IF(OR(ISBLANK(K19),ISBLANK(Q19),K19="",Q19=""),"",IF(K19=Q19,1,0))</f>
        <v/>
      </c>
      <c r="AC19" s="23" t="str">
        <f t="shared" ca="1" si="0"/>
        <v/>
      </c>
    </row>
    <row r="20" spans="1:29" x14ac:dyDescent="0.25">
      <c r="A20" s="23">
        <v>19</v>
      </c>
      <c r="B20">
        <v>3</v>
      </c>
      <c r="C20" t="str">
        <f ca="1">IFERROR(VLOOKUP($B20,INDIRECT(nfl_game_result),MATCH(C$1,INDIRECT(nfl_game_result_header),0),FALSE),"error")</f>
        <v>2012_01_JAX@MIN</v>
      </c>
      <c r="D20" t="str">
        <f ca="1">IFERROR(IF(ISBLANK(VLOOKUP($B20,INDIRECT(nfl_game_result),MATCH(D$1,INDIRECT(nfl_game_result_header),0),FALSE)),"",VLOOKUP($B20,INDIRECT(nfl_game_result),MATCH(D$1,INDIRECT(nfl_game_result_header),0),FALSE)),"error")</f>
        <v/>
      </c>
      <c r="E20">
        <f ca="1">IFERROR(IF(ISBLANK(VLOOKUP($B20,INDIRECT(nfl_game_result),MATCH(E$1,INDIRECT(nfl_game_result_header),0),FALSE)),"",VLOOKUP($B20,INDIRECT(nfl_game_result),MATCH(E$1,INDIRECT(nfl_game_result_header),0),FALSE)),"error")</f>
        <v>-3.5</v>
      </c>
      <c r="F20" s="23" t="str">
        <f ca="1">IFERROR(IF(ISBLANK(VLOOKUP($B20,INDIRECT(nfl_game_result),MATCH(F$1,INDIRECT(nfl_game_result_header),0),FALSE)),"",VLOOKUP($B20,INDIRECT(nfl_game_result),MATCH(F$1,INDIRECT(nfl_game_result_header),0),FALSE)),"error")</f>
        <v/>
      </c>
      <c r="G20" s="23" t="str">
        <f ca="1">IFERROR(IF(ISBLANK(VLOOKUP($B20,INDIRECT(nfl_game_result),MATCH(G$1,INDIRECT(nfl_game_result_header),0),FALSE)),"",VLOOKUP($B20,INDIRECT(nfl_game_result),MATCH(G$1,INDIRECT(nfl_game_result_header),0),FALSE)),"error")</f>
        <v/>
      </c>
      <c r="H20">
        <f ca="1">IFERROR(IF(ISBLANK(VLOOKUP($B20,INDIRECT(nfl_game_result),MATCH(H$1,INDIRECT(nfl_game_result_header),0),FALSE)),"",VLOOKUP($B20,INDIRECT(nfl_game_result),MATCH(H$1,INDIRECT(nfl_game_result_header),0),FALSE)),"error")</f>
        <v>26</v>
      </c>
      <c r="I20">
        <f ca="1">IFERROR(IF(ISBLANK(VLOOKUP($B20,INDIRECT(nfl_game_result),MATCH(I$1,INDIRECT(nfl_game_result_header),0),FALSE)),"",VLOOKUP($B20,INDIRECT(nfl_game_result),MATCH(I$1,INDIRECT(nfl_game_result_header),0),FALSE)),"error")</f>
        <v>23</v>
      </c>
      <c r="J20" t="str">
        <f ca="1">IFERROR(IF(ISBLANK(VLOOKUP($B20,INDIRECT(nfl_game_result),MATCH(J$1,INDIRECT(nfl_game_result_header),0),FALSE)),"",VLOOKUP($B20,INDIRECT(nfl_game_result),MATCH(J$1,INDIRECT(nfl_game_result_header),0),FALSE)),"error")</f>
        <v>JAX</v>
      </c>
      <c r="K20" t="str">
        <f ca="1">IFERROR(IF(ISBLANK(VLOOKUP($B20,INDIRECT(nfl_game_result),MATCH(K$1,INDIRECT(nfl_game_result_header),0),FALSE)),"",VLOOKUP($B20,INDIRECT(nfl_game_result),MATCH(K$1,INDIRECT(nfl_game_result_header),0),FALSE)),"error")</f>
        <v>MIN</v>
      </c>
      <c r="L20" s="23" t="str">
        <f ca="1">IFERROR(IF(ISBLANK(VLOOKUP($B20,INDIRECT(nfl_game_result),MATCH(L$1,INDIRECT(nfl_game_result_header),0),FALSE)),"",VLOOKUP($B20,INDIRECT(nfl_game_result),MATCH(L$1,INDIRECT(nfl_game_result_header),0),FALSE)),"error")</f>
        <v/>
      </c>
      <c r="M20" t="s">
        <v>14</v>
      </c>
      <c r="N20">
        <v>-3</v>
      </c>
      <c r="O20" t="s">
        <v>77</v>
      </c>
      <c r="V20" s="23" t="s">
        <v>416</v>
      </c>
      <c r="W20">
        <f ca="1">VALUE(LEFT(C20, 4))</f>
        <v>2012</v>
      </c>
      <c r="X20">
        <f ca="1">VALUE(MID(C20,6,FIND("_",C20,6)-6))</f>
        <v>1</v>
      </c>
      <c r="Y20" t="str">
        <f ca="1">IF(NOT(OR(ISBLANK(D20),ISBLANK(E20),D20="",E20="")),D20-E20,"")</f>
        <v/>
      </c>
      <c r="Z20" t="str">
        <f ca="1">IF(OR(NOT(ISNUMBER(D20)),ISBLANK(D20),D20="",ISBLANK(N20)),"",ABS(D20-N20))</f>
        <v/>
      </c>
      <c r="AA20">
        <f ca="1">IF(OR(ISBLANK(J20),ISBLANK(O20),J20="",O20=""),"",IF(J20=O20,1,0))</f>
        <v>1</v>
      </c>
      <c r="AB20" t="str">
        <f ca="1">IF(OR(ISBLANK(K20),ISBLANK(Q20),K20="",Q20=""),"",IF(K20=Q20,1,0))</f>
        <v/>
      </c>
      <c r="AC20" s="23" t="str">
        <f t="shared" ca="1" si="0"/>
        <v/>
      </c>
    </row>
    <row r="21" spans="1:29" x14ac:dyDescent="0.25">
      <c r="A21" s="23">
        <v>20</v>
      </c>
      <c r="B21">
        <v>4</v>
      </c>
      <c r="C21" t="str">
        <f ca="1">IFERROR(VLOOKUP($B21,INDIRECT(nfl_game_result),MATCH(C$1,INDIRECT(nfl_game_result_header),0),FALSE),"error")</f>
        <v>2012_01_BUF@NYJ</v>
      </c>
      <c r="D21" t="str">
        <f ca="1">IFERROR(IF(ISBLANK(VLOOKUP($B21,INDIRECT(nfl_game_result),MATCH(D$1,INDIRECT(nfl_game_result_header),0),FALSE)),"",VLOOKUP($B21,INDIRECT(nfl_game_result),MATCH(D$1,INDIRECT(nfl_game_result_header),0),FALSE)),"error")</f>
        <v/>
      </c>
      <c r="E21">
        <f ca="1">IFERROR(IF(ISBLANK(VLOOKUP($B21,INDIRECT(nfl_game_result),MATCH(E$1,INDIRECT(nfl_game_result_header),0),FALSE)),"",VLOOKUP($B21,INDIRECT(nfl_game_result),MATCH(E$1,INDIRECT(nfl_game_result_header),0),FALSE)),"error")</f>
        <v>-3</v>
      </c>
      <c r="F21" s="23" t="str">
        <f ca="1">IFERROR(IF(ISBLANK(VLOOKUP($B21,INDIRECT(nfl_game_result),MATCH(F$1,INDIRECT(nfl_game_result_header),0),FALSE)),"",VLOOKUP($B21,INDIRECT(nfl_game_result),MATCH(F$1,INDIRECT(nfl_game_result_header),0),FALSE)),"error")</f>
        <v/>
      </c>
      <c r="G21" s="23" t="str">
        <f ca="1">IFERROR(IF(ISBLANK(VLOOKUP($B21,INDIRECT(nfl_game_result),MATCH(G$1,INDIRECT(nfl_game_result_header),0),FALSE)),"",VLOOKUP($B21,INDIRECT(nfl_game_result),MATCH(G$1,INDIRECT(nfl_game_result_header),0),FALSE)),"error")</f>
        <v/>
      </c>
      <c r="H21">
        <f ca="1">IFERROR(IF(ISBLANK(VLOOKUP($B21,INDIRECT(nfl_game_result),MATCH(H$1,INDIRECT(nfl_game_result_header),0),FALSE)),"",VLOOKUP($B21,INDIRECT(nfl_game_result),MATCH(H$1,INDIRECT(nfl_game_result_header),0),FALSE)),"error")</f>
        <v>48</v>
      </c>
      <c r="I21">
        <f ca="1">IFERROR(IF(ISBLANK(VLOOKUP($B21,INDIRECT(nfl_game_result),MATCH(I$1,INDIRECT(nfl_game_result_header),0),FALSE)),"",VLOOKUP($B21,INDIRECT(nfl_game_result),MATCH(I$1,INDIRECT(nfl_game_result_header),0),FALSE)),"error")</f>
        <v>28</v>
      </c>
      <c r="J21" t="str">
        <f ca="1">IFERROR(IF(ISBLANK(VLOOKUP($B21,INDIRECT(nfl_game_result),MATCH(J$1,INDIRECT(nfl_game_result_header),0),FALSE)),"",VLOOKUP($B21,INDIRECT(nfl_game_result),MATCH(J$1,INDIRECT(nfl_game_result_header),0),FALSE)),"error")</f>
        <v>NYJ</v>
      </c>
      <c r="K21" t="str">
        <f ca="1">IFERROR(IF(ISBLANK(VLOOKUP($B21,INDIRECT(nfl_game_result),MATCH(K$1,INDIRECT(nfl_game_result_header),0),FALSE)),"",VLOOKUP($B21,INDIRECT(nfl_game_result),MATCH(K$1,INDIRECT(nfl_game_result_header),0),FALSE)),"error")</f>
        <v>NYJ</v>
      </c>
      <c r="L21" s="23" t="str">
        <f ca="1">IFERROR(IF(ISBLANK(VLOOKUP($B21,INDIRECT(nfl_game_result),MATCH(L$1,INDIRECT(nfl_game_result_header),0),FALSE)),"",VLOOKUP($B21,INDIRECT(nfl_game_result),MATCH(L$1,INDIRECT(nfl_game_result_header),0),FALSE)),"error")</f>
        <v/>
      </c>
      <c r="M21" t="s">
        <v>14</v>
      </c>
      <c r="N21">
        <v>-3.5</v>
      </c>
      <c r="O21" t="s">
        <v>66</v>
      </c>
      <c r="V21" s="23" t="s">
        <v>416</v>
      </c>
      <c r="W21">
        <f ca="1">VALUE(LEFT(C21, 4))</f>
        <v>2012</v>
      </c>
      <c r="X21">
        <f ca="1">VALUE(MID(C21,6,FIND("_",C21,6)-6))</f>
        <v>1</v>
      </c>
      <c r="Y21" t="str">
        <f ca="1">IF(NOT(OR(ISBLANK(D21),ISBLANK(E21),D21="",E21="")),D21-E21,"")</f>
        <v/>
      </c>
      <c r="Z21" t="str">
        <f ca="1">IF(OR(NOT(ISNUMBER(D21)),ISBLANK(D21),D21="",ISBLANK(N21)),"",ABS(D21-N21))</f>
        <v/>
      </c>
      <c r="AA21">
        <f ca="1">IF(OR(ISBLANK(J21),ISBLANK(O21),J21="",O21=""),"",IF(J21=O21,1,0))</f>
        <v>0</v>
      </c>
      <c r="AB21" t="str">
        <f ca="1">IF(OR(ISBLANK(K21),ISBLANK(Q21),K21="",Q21=""),"",IF(K21=Q21,1,0))</f>
        <v/>
      </c>
      <c r="AC21" s="23" t="str">
        <f t="shared" ca="1" si="0"/>
        <v/>
      </c>
    </row>
    <row r="22" spans="1:29" x14ac:dyDescent="0.25">
      <c r="A22" s="23">
        <v>21</v>
      </c>
      <c r="B22">
        <v>5</v>
      </c>
      <c r="C22" t="str">
        <f ca="1">IFERROR(VLOOKUP($B22,INDIRECT(nfl_game_result),MATCH(C$1,INDIRECT(nfl_game_result_header),0),FALSE),"error")</f>
        <v>2012_01_MIA@HOU</v>
      </c>
      <c r="D22" t="str">
        <f ca="1">IFERROR(IF(ISBLANK(VLOOKUP($B22,INDIRECT(nfl_game_result),MATCH(D$1,INDIRECT(nfl_game_result_header),0),FALSE)),"",VLOOKUP($B22,INDIRECT(nfl_game_result),MATCH(D$1,INDIRECT(nfl_game_result_header),0),FALSE)),"error")</f>
        <v/>
      </c>
      <c r="E22">
        <f ca="1">IFERROR(IF(ISBLANK(VLOOKUP($B22,INDIRECT(nfl_game_result),MATCH(E$1,INDIRECT(nfl_game_result_header),0),FALSE)),"",VLOOKUP($B22,INDIRECT(nfl_game_result),MATCH(E$1,INDIRECT(nfl_game_result_header),0),FALSE)),"error")</f>
        <v>-12.5</v>
      </c>
      <c r="F22" s="23" t="str">
        <f ca="1">IFERROR(IF(ISBLANK(VLOOKUP($B22,INDIRECT(nfl_game_result),MATCH(F$1,INDIRECT(nfl_game_result_header),0),FALSE)),"",VLOOKUP($B22,INDIRECT(nfl_game_result),MATCH(F$1,INDIRECT(nfl_game_result_header),0),FALSE)),"error")</f>
        <v/>
      </c>
      <c r="G22" s="23" t="str">
        <f ca="1">IFERROR(IF(ISBLANK(VLOOKUP($B22,INDIRECT(nfl_game_result),MATCH(G$1,INDIRECT(nfl_game_result_header),0),FALSE)),"",VLOOKUP($B22,INDIRECT(nfl_game_result),MATCH(G$1,INDIRECT(nfl_game_result_header),0),FALSE)),"error")</f>
        <v/>
      </c>
      <c r="H22">
        <f ca="1">IFERROR(IF(ISBLANK(VLOOKUP($B22,INDIRECT(nfl_game_result),MATCH(H$1,INDIRECT(nfl_game_result_header),0),FALSE)),"",VLOOKUP($B22,INDIRECT(nfl_game_result),MATCH(H$1,INDIRECT(nfl_game_result_header),0),FALSE)),"error")</f>
        <v>30</v>
      </c>
      <c r="I22">
        <f ca="1">IFERROR(IF(ISBLANK(VLOOKUP($B22,INDIRECT(nfl_game_result),MATCH(I$1,INDIRECT(nfl_game_result_header),0),FALSE)),"",VLOOKUP($B22,INDIRECT(nfl_game_result),MATCH(I$1,INDIRECT(nfl_game_result_header),0),FALSE)),"error")</f>
        <v>10</v>
      </c>
      <c r="J22" t="str">
        <f ca="1">IFERROR(IF(ISBLANK(VLOOKUP($B22,INDIRECT(nfl_game_result),MATCH(J$1,INDIRECT(nfl_game_result_header),0),FALSE)),"",VLOOKUP($B22,INDIRECT(nfl_game_result),MATCH(J$1,INDIRECT(nfl_game_result_header),0),FALSE)),"error")</f>
        <v>HOU</v>
      </c>
      <c r="K22" t="str">
        <f ca="1">IFERROR(IF(ISBLANK(VLOOKUP($B22,INDIRECT(nfl_game_result),MATCH(K$1,INDIRECT(nfl_game_result_header),0),FALSE)),"",VLOOKUP($B22,INDIRECT(nfl_game_result),MATCH(K$1,INDIRECT(nfl_game_result_header),0),FALSE)),"error")</f>
        <v>HOU</v>
      </c>
      <c r="L22" s="23" t="str">
        <f ca="1">IFERROR(IF(ISBLANK(VLOOKUP($B22,INDIRECT(nfl_game_result),MATCH(L$1,INDIRECT(nfl_game_result_header),0),FALSE)),"",VLOOKUP($B22,INDIRECT(nfl_game_result),MATCH(L$1,INDIRECT(nfl_game_result_header),0),FALSE)),"error")</f>
        <v/>
      </c>
      <c r="M22" t="s">
        <v>14</v>
      </c>
      <c r="N22">
        <v>-9.5</v>
      </c>
      <c r="O22" t="s">
        <v>79</v>
      </c>
      <c r="V22" s="23" t="s">
        <v>416</v>
      </c>
      <c r="W22">
        <f ca="1">VALUE(LEFT(C22, 4))</f>
        <v>2012</v>
      </c>
      <c r="X22">
        <f ca="1">VALUE(MID(C22,6,FIND("_",C22,6)-6))</f>
        <v>1</v>
      </c>
      <c r="Y22" t="str">
        <f ca="1">IF(NOT(OR(ISBLANK(D22),ISBLANK(E22),D22="",E22="")),D22-E22,"")</f>
        <v/>
      </c>
      <c r="Z22" t="str">
        <f ca="1">IF(OR(NOT(ISNUMBER(D22)),ISBLANK(D22),D22="",ISBLANK(N22)),"",ABS(D22-N22))</f>
        <v/>
      </c>
      <c r="AA22">
        <f ca="1">IF(OR(ISBLANK(J22),ISBLANK(O22),J22="",O22=""),"",IF(J22=O22,1,0))</f>
        <v>0</v>
      </c>
      <c r="AB22" t="str">
        <f ca="1">IF(OR(ISBLANK(K22),ISBLANK(Q22),K22="",Q22=""),"",IF(K22=Q22,1,0))</f>
        <v/>
      </c>
      <c r="AC22" s="23" t="str">
        <f t="shared" ca="1" si="0"/>
        <v/>
      </c>
    </row>
    <row r="23" spans="1:29" x14ac:dyDescent="0.25">
      <c r="A23" s="23">
        <v>22</v>
      </c>
      <c r="B23">
        <v>6</v>
      </c>
      <c r="C23" t="str">
        <f ca="1">IFERROR(VLOOKUP($B23,INDIRECT(nfl_game_result),MATCH(C$1,INDIRECT(nfl_game_result_header),0),FALSE),"error")</f>
        <v>2012_01_NWE@TEN</v>
      </c>
      <c r="D23" t="str">
        <f ca="1">IFERROR(IF(ISBLANK(VLOOKUP($B23,INDIRECT(nfl_game_result),MATCH(D$1,INDIRECT(nfl_game_result_header),0),FALSE)),"",VLOOKUP($B23,INDIRECT(nfl_game_result),MATCH(D$1,INDIRECT(nfl_game_result_header),0),FALSE)),"error")</f>
        <v/>
      </c>
      <c r="E23">
        <f ca="1">IFERROR(IF(ISBLANK(VLOOKUP($B23,INDIRECT(nfl_game_result),MATCH(E$1,INDIRECT(nfl_game_result_header),0),FALSE)),"",VLOOKUP($B23,INDIRECT(nfl_game_result),MATCH(E$1,INDIRECT(nfl_game_result_header),0),FALSE)),"error")</f>
        <v>5.5</v>
      </c>
      <c r="F23" s="23" t="str">
        <f ca="1">IFERROR(IF(ISBLANK(VLOOKUP($B23,INDIRECT(nfl_game_result),MATCH(F$1,INDIRECT(nfl_game_result_header),0),FALSE)),"",VLOOKUP($B23,INDIRECT(nfl_game_result),MATCH(F$1,INDIRECT(nfl_game_result_header),0),FALSE)),"error")</f>
        <v/>
      </c>
      <c r="G23" s="23" t="str">
        <f ca="1">IFERROR(IF(ISBLANK(VLOOKUP($B23,INDIRECT(nfl_game_result),MATCH(G$1,INDIRECT(nfl_game_result_header),0),FALSE)),"",VLOOKUP($B23,INDIRECT(nfl_game_result),MATCH(G$1,INDIRECT(nfl_game_result_header),0),FALSE)),"error")</f>
        <v/>
      </c>
      <c r="H23">
        <f ca="1">IFERROR(IF(ISBLANK(VLOOKUP($B23,INDIRECT(nfl_game_result),MATCH(H$1,INDIRECT(nfl_game_result_header),0),FALSE)),"",VLOOKUP($B23,INDIRECT(nfl_game_result),MATCH(H$1,INDIRECT(nfl_game_result_header),0),FALSE)),"error")</f>
        <v>13</v>
      </c>
      <c r="I23">
        <f ca="1">IFERROR(IF(ISBLANK(VLOOKUP($B23,INDIRECT(nfl_game_result),MATCH(I$1,INDIRECT(nfl_game_result_header),0),FALSE)),"",VLOOKUP($B23,INDIRECT(nfl_game_result),MATCH(I$1,INDIRECT(nfl_game_result_header),0),FALSE)),"error")</f>
        <v>34</v>
      </c>
      <c r="J23" t="str">
        <f ca="1">IFERROR(IF(ISBLANK(VLOOKUP($B23,INDIRECT(nfl_game_result),MATCH(J$1,INDIRECT(nfl_game_result_header),0),FALSE)),"",VLOOKUP($B23,INDIRECT(nfl_game_result),MATCH(J$1,INDIRECT(nfl_game_result_header),0),FALSE)),"error")</f>
        <v>NWE</v>
      </c>
      <c r="K23" t="str">
        <f ca="1">IFERROR(IF(ISBLANK(VLOOKUP($B23,INDIRECT(nfl_game_result),MATCH(K$1,INDIRECT(nfl_game_result_header),0),FALSE)),"",VLOOKUP($B23,INDIRECT(nfl_game_result),MATCH(K$1,INDIRECT(nfl_game_result_header),0),FALSE)),"error")</f>
        <v>NWE</v>
      </c>
      <c r="L23" s="23" t="str">
        <f ca="1">IFERROR(IF(ISBLANK(VLOOKUP($B23,INDIRECT(nfl_game_result),MATCH(L$1,INDIRECT(nfl_game_result_header),0),FALSE)),"",VLOOKUP($B23,INDIRECT(nfl_game_result),MATCH(L$1,INDIRECT(nfl_game_result_header),0),FALSE)),"error")</f>
        <v/>
      </c>
      <c r="M23" t="s">
        <v>14</v>
      </c>
      <c r="N23">
        <v>13</v>
      </c>
      <c r="O23" t="s">
        <v>332</v>
      </c>
      <c r="V23" s="23" t="s">
        <v>416</v>
      </c>
      <c r="W23">
        <f ca="1">VALUE(LEFT(C23, 4))</f>
        <v>2012</v>
      </c>
      <c r="X23">
        <f ca="1">VALUE(MID(C23,6,FIND("_",C23,6)-6))</f>
        <v>1</v>
      </c>
      <c r="Y23" t="str">
        <f ca="1">IF(NOT(OR(ISBLANK(D23),ISBLANK(E23),D23="",E23="")),D23-E23,"")</f>
        <v/>
      </c>
      <c r="Z23" t="str">
        <f ca="1">IF(OR(NOT(ISNUMBER(D23)),ISBLANK(D23),D23="",ISBLANK(N23)),"",ABS(D23-N23))</f>
        <v/>
      </c>
      <c r="AA23">
        <f ca="1">IF(OR(ISBLANK(J23),ISBLANK(O23),J23="",O23=""),"",IF(J23=O23,1,0))</f>
        <v>1</v>
      </c>
      <c r="AB23" t="str">
        <f ca="1">IF(OR(ISBLANK(K23),ISBLANK(Q23),K23="",Q23=""),"",IF(K23=Q23,1,0))</f>
        <v/>
      </c>
      <c r="AC23" s="23" t="str">
        <f t="shared" ca="1" si="0"/>
        <v/>
      </c>
    </row>
    <row r="24" spans="1:29" x14ac:dyDescent="0.25">
      <c r="A24" s="23">
        <v>23</v>
      </c>
      <c r="B24">
        <v>7</v>
      </c>
      <c r="C24" t="str">
        <f ca="1">IFERROR(VLOOKUP($B24,INDIRECT(nfl_game_result),MATCH(C$1,INDIRECT(nfl_game_result_header),0),FALSE),"error")</f>
        <v>2012_01_STL@DET</v>
      </c>
      <c r="D24" t="str">
        <f ca="1">IFERROR(IF(ISBLANK(VLOOKUP($B24,INDIRECT(nfl_game_result),MATCH(D$1,INDIRECT(nfl_game_result_header),0),FALSE)),"",VLOOKUP($B24,INDIRECT(nfl_game_result),MATCH(D$1,INDIRECT(nfl_game_result_header),0),FALSE)),"error")</f>
        <v/>
      </c>
      <c r="E24">
        <f ca="1">IFERROR(IF(ISBLANK(VLOOKUP($B24,INDIRECT(nfl_game_result),MATCH(E$1,INDIRECT(nfl_game_result_header),0),FALSE)),"",VLOOKUP($B24,INDIRECT(nfl_game_result),MATCH(E$1,INDIRECT(nfl_game_result_header),0),FALSE)),"error")</f>
        <v>-7</v>
      </c>
      <c r="F24" s="23" t="str">
        <f ca="1">IFERROR(IF(ISBLANK(VLOOKUP($B24,INDIRECT(nfl_game_result),MATCH(F$1,INDIRECT(nfl_game_result_header),0),FALSE)),"",VLOOKUP($B24,INDIRECT(nfl_game_result),MATCH(F$1,INDIRECT(nfl_game_result_header),0),FALSE)),"error")</f>
        <v/>
      </c>
      <c r="G24" s="23" t="str">
        <f ca="1">IFERROR(IF(ISBLANK(VLOOKUP($B24,INDIRECT(nfl_game_result),MATCH(G$1,INDIRECT(nfl_game_result_header),0),FALSE)),"",VLOOKUP($B24,INDIRECT(nfl_game_result),MATCH(G$1,INDIRECT(nfl_game_result_header),0),FALSE)),"error")</f>
        <v/>
      </c>
      <c r="H24">
        <f ca="1">IFERROR(IF(ISBLANK(VLOOKUP($B24,INDIRECT(nfl_game_result),MATCH(H$1,INDIRECT(nfl_game_result_header),0),FALSE)),"",VLOOKUP($B24,INDIRECT(nfl_game_result),MATCH(H$1,INDIRECT(nfl_game_result_header),0),FALSE)),"error")</f>
        <v>27</v>
      </c>
      <c r="I24">
        <f ca="1">IFERROR(IF(ISBLANK(VLOOKUP($B24,INDIRECT(nfl_game_result),MATCH(I$1,INDIRECT(nfl_game_result_header),0),FALSE)),"",VLOOKUP($B24,INDIRECT(nfl_game_result),MATCH(I$1,INDIRECT(nfl_game_result_header),0),FALSE)),"error")</f>
        <v>23</v>
      </c>
      <c r="J24" t="str">
        <f ca="1">IFERROR(IF(ISBLANK(VLOOKUP($B24,INDIRECT(nfl_game_result),MATCH(J$1,INDIRECT(nfl_game_result_header),0),FALSE)),"",VLOOKUP($B24,INDIRECT(nfl_game_result),MATCH(J$1,INDIRECT(nfl_game_result_header),0),FALSE)),"error")</f>
        <v>STL</v>
      </c>
      <c r="K24" t="str">
        <f ca="1">IFERROR(IF(ISBLANK(VLOOKUP($B24,INDIRECT(nfl_game_result),MATCH(K$1,INDIRECT(nfl_game_result_header),0),FALSE)),"",VLOOKUP($B24,INDIRECT(nfl_game_result),MATCH(K$1,INDIRECT(nfl_game_result_header),0),FALSE)),"error")</f>
        <v>DET</v>
      </c>
      <c r="L24" s="23" t="str">
        <f ca="1">IFERROR(IF(ISBLANK(VLOOKUP($B24,INDIRECT(nfl_game_result),MATCH(L$1,INDIRECT(nfl_game_result_header),0),FALSE)),"",VLOOKUP($B24,INDIRECT(nfl_game_result),MATCH(L$1,INDIRECT(nfl_game_result_header),0),FALSE)),"error")</f>
        <v/>
      </c>
      <c r="M24" t="s">
        <v>14</v>
      </c>
      <c r="N24">
        <v>-10.5</v>
      </c>
      <c r="O24" t="s">
        <v>73</v>
      </c>
      <c r="V24" s="23" t="s">
        <v>416</v>
      </c>
      <c r="W24">
        <f ca="1">VALUE(LEFT(C24, 4))</f>
        <v>2012</v>
      </c>
      <c r="X24">
        <f ca="1">VALUE(MID(C24,6,FIND("_",C24,6)-6))</f>
        <v>1</v>
      </c>
      <c r="Y24" t="str">
        <f ca="1">IF(NOT(OR(ISBLANK(D24),ISBLANK(E24),D24="",E24="")),D24-E24,"")</f>
        <v/>
      </c>
      <c r="Z24" t="str">
        <f ca="1">IF(OR(NOT(ISNUMBER(D24)),ISBLANK(D24),D24="",ISBLANK(N24)),"",ABS(D24-N24))</f>
        <v/>
      </c>
      <c r="AA24">
        <f ca="1">IF(OR(ISBLANK(J24),ISBLANK(O24),J24="",O24=""),"",IF(J24=O24,1,0))</f>
        <v>0</v>
      </c>
      <c r="AB24" t="str">
        <f ca="1">IF(OR(ISBLANK(K24),ISBLANK(Q24),K24="",Q24=""),"",IF(K24=Q24,1,0))</f>
        <v/>
      </c>
      <c r="AC24" s="23" t="str">
        <f t="shared" ca="1" si="0"/>
        <v/>
      </c>
    </row>
    <row r="25" spans="1:29" x14ac:dyDescent="0.25">
      <c r="A25" s="23">
        <v>24</v>
      </c>
      <c r="B25">
        <v>8</v>
      </c>
      <c r="C25" t="str">
        <f ca="1">IFERROR(VLOOKUP($B25,INDIRECT(nfl_game_result),MATCH(C$1,INDIRECT(nfl_game_result_header),0),FALSE),"error")</f>
        <v>2012_01_WAS@NOR</v>
      </c>
      <c r="D25" t="str">
        <f ca="1">IFERROR(IF(ISBLANK(VLOOKUP($B25,INDIRECT(nfl_game_result),MATCH(D$1,INDIRECT(nfl_game_result_header),0),FALSE)),"",VLOOKUP($B25,INDIRECT(nfl_game_result),MATCH(D$1,INDIRECT(nfl_game_result_header),0),FALSE)),"error")</f>
        <v/>
      </c>
      <c r="E25">
        <f ca="1">IFERROR(IF(ISBLANK(VLOOKUP($B25,INDIRECT(nfl_game_result),MATCH(E$1,INDIRECT(nfl_game_result_header),0),FALSE)),"",VLOOKUP($B25,INDIRECT(nfl_game_result),MATCH(E$1,INDIRECT(nfl_game_result_header),0),FALSE)),"error")</f>
        <v>-7</v>
      </c>
      <c r="F25" s="23" t="str">
        <f ca="1">IFERROR(IF(ISBLANK(VLOOKUP($B25,INDIRECT(nfl_game_result),MATCH(F$1,INDIRECT(nfl_game_result_header),0),FALSE)),"",VLOOKUP($B25,INDIRECT(nfl_game_result),MATCH(F$1,INDIRECT(nfl_game_result_header),0),FALSE)),"error")</f>
        <v/>
      </c>
      <c r="G25" s="23" t="str">
        <f ca="1">IFERROR(IF(ISBLANK(VLOOKUP($B25,INDIRECT(nfl_game_result),MATCH(G$1,INDIRECT(nfl_game_result_header),0),FALSE)),"",VLOOKUP($B25,INDIRECT(nfl_game_result),MATCH(G$1,INDIRECT(nfl_game_result_header),0),FALSE)),"error")</f>
        <v/>
      </c>
      <c r="H25">
        <f ca="1">IFERROR(IF(ISBLANK(VLOOKUP($B25,INDIRECT(nfl_game_result),MATCH(H$1,INDIRECT(nfl_game_result_header),0),FALSE)),"",VLOOKUP($B25,INDIRECT(nfl_game_result),MATCH(H$1,INDIRECT(nfl_game_result_header),0),FALSE)),"error")</f>
        <v>32</v>
      </c>
      <c r="I25">
        <f ca="1">IFERROR(IF(ISBLANK(VLOOKUP($B25,INDIRECT(nfl_game_result),MATCH(I$1,INDIRECT(nfl_game_result_header),0),FALSE)),"",VLOOKUP($B25,INDIRECT(nfl_game_result),MATCH(I$1,INDIRECT(nfl_game_result_header),0),FALSE)),"error")</f>
        <v>40</v>
      </c>
      <c r="J25" t="str">
        <f ca="1">IFERROR(IF(ISBLANK(VLOOKUP($B25,INDIRECT(nfl_game_result),MATCH(J$1,INDIRECT(nfl_game_result_header),0),FALSE)),"",VLOOKUP($B25,INDIRECT(nfl_game_result),MATCH(J$1,INDIRECT(nfl_game_result_header),0),FALSE)),"error")</f>
        <v>WAS</v>
      </c>
      <c r="K25" t="str">
        <f ca="1">IFERROR(IF(ISBLANK(VLOOKUP($B25,INDIRECT(nfl_game_result),MATCH(K$1,INDIRECT(nfl_game_result_header),0),FALSE)),"",VLOOKUP($B25,INDIRECT(nfl_game_result),MATCH(K$1,INDIRECT(nfl_game_result_header),0),FALSE)),"error")</f>
        <v>WAS</v>
      </c>
      <c r="L25" s="23" t="str">
        <f ca="1">IFERROR(IF(ISBLANK(VLOOKUP($B25,INDIRECT(nfl_game_result),MATCH(L$1,INDIRECT(nfl_game_result_header),0),FALSE)),"",VLOOKUP($B25,INDIRECT(nfl_game_result),MATCH(L$1,INDIRECT(nfl_game_result_header),0),FALSE)),"error")</f>
        <v/>
      </c>
      <c r="M25" t="s">
        <v>14</v>
      </c>
      <c r="N25">
        <v>-7</v>
      </c>
      <c r="O25" t="s">
        <v>335</v>
      </c>
      <c r="V25" s="23" t="s">
        <v>416</v>
      </c>
      <c r="W25">
        <f ca="1">VALUE(LEFT(C25, 4))</f>
        <v>2012</v>
      </c>
      <c r="X25">
        <f ca="1">VALUE(MID(C25,6,FIND("_",C25,6)-6))</f>
        <v>1</v>
      </c>
      <c r="Y25" t="str">
        <f ca="1">IF(NOT(OR(ISBLANK(D25),ISBLANK(E25),D25="",E25="")),D25-E25,"")</f>
        <v/>
      </c>
      <c r="Z25" t="str">
        <f ca="1">IF(OR(NOT(ISNUMBER(D25)),ISBLANK(D25),D25="",ISBLANK(N25)),"",ABS(D25-N25))</f>
        <v/>
      </c>
      <c r="AA25">
        <f ca="1">IF(OR(ISBLANK(J25),ISBLANK(O25),J25="",O25=""),"",IF(J25=O25,1,0))</f>
        <v>0</v>
      </c>
      <c r="AB25" t="str">
        <f ca="1">IF(OR(ISBLANK(K25),ISBLANK(Q25),K25="",Q25=""),"",IF(K25=Q25,1,0))</f>
        <v/>
      </c>
      <c r="AC25" s="23" t="str">
        <f t="shared" ca="1" si="0"/>
        <v/>
      </c>
    </row>
    <row r="26" spans="1:29" x14ac:dyDescent="0.25">
      <c r="A26" s="23">
        <v>25</v>
      </c>
      <c r="B26">
        <v>9</v>
      </c>
      <c r="C26" t="str">
        <f ca="1">IFERROR(VLOOKUP($B26,INDIRECT(nfl_game_result),MATCH(C$1,INDIRECT(nfl_game_result_header),0),FALSE),"error")</f>
        <v>2012_01_PHI@CLE</v>
      </c>
      <c r="D26" t="str">
        <f ca="1">IFERROR(IF(ISBLANK(VLOOKUP($B26,INDIRECT(nfl_game_result),MATCH(D$1,INDIRECT(nfl_game_result_header),0),FALSE)),"",VLOOKUP($B26,INDIRECT(nfl_game_result),MATCH(D$1,INDIRECT(nfl_game_result_header),0),FALSE)),"error")</f>
        <v/>
      </c>
      <c r="E26">
        <f ca="1">IFERROR(IF(ISBLANK(VLOOKUP($B26,INDIRECT(nfl_game_result),MATCH(E$1,INDIRECT(nfl_game_result_header),0),FALSE)),"",VLOOKUP($B26,INDIRECT(nfl_game_result),MATCH(E$1,INDIRECT(nfl_game_result_header),0),FALSE)),"error")</f>
        <v>8.5</v>
      </c>
      <c r="F26" s="23" t="str">
        <f ca="1">IFERROR(IF(ISBLANK(VLOOKUP($B26,INDIRECT(nfl_game_result),MATCH(F$1,INDIRECT(nfl_game_result_header),0),FALSE)),"",VLOOKUP($B26,INDIRECT(nfl_game_result),MATCH(F$1,INDIRECT(nfl_game_result_header),0),FALSE)),"error")</f>
        <v/>
      </c>
      <c r="G26" s="23" t="str">
        <f ca="1">IFERROR(IF(ISBLANK(VLOOKUP($B26,INDIRECT(nfl_game_result),MATCH(G$1,INDIRECT(nfl_game_result_header),0),FALSE)),"",VLOOKUP($B26,INDIRECT(nfl_game_result),MATCH(G$1,INDIRECT(nfl_game_result_header),0),FALSE)),"error")</f>
        <v/>
      </c>
      <c r="H26">
        <f ca="1">IFERROR(IF(ISBLANK(VLOOKUP($B26,INDIRECT(nfl_game_result),MATCH(H$1,INDIRECT(nfl_game_result_header),0),FALSE)),"",VLOOKUP($B26,INDIRECT(nfl_game_result),MATCH(H$1,INDIRECT(nfl_game_result_header),0),FALSE)),"error")</f>
        <v>16</v>
      </c>
      <c r="I26">
        <f ca="1">IFERROR(IF(ISBLANK(VLOOKUP($B26,INDIRECT(nfl_game_result),MATCH(I$1,INDIRECT(nfl_game_result_header),0),FALSE)),"",VLOOKUP($B26,INDIRECT(nfl_game_result),MATCH(I$1,INDIRECT(nfl_game_result_header),0),FALSE)),"error")</f>
        <v>17</v>
      </c>
      <c r="J26" t="str">
        <f ca="1">IFERROR(IF(ISBLANK(VLOOKUP($B26,INDIRECT(nfl_game_result),MATCH(J$1,INDIRECT(nfl_game_result_header),0),FALSE)),"",VLOOKUP($B26,INDIRECT(nfl_game_result),MATCH(J$1,INDIRECT(nfl_game_result_header),0),FALSE)),"error")</f>
        <v>CLE</v>
      </c>
      <c r="K26" t="str">
        <f ca="1">IFERROR(IF(ISBLANK(VLOOKUP($B26,INDIRECT(nfl_game_result),MATCH(K$1,INDIRECT(nfl_game_result_header),0),FALSE)),"",VLOOKUP($B26,INDIRECT(nfl_game_result),MATCH(K$1,INDIRECT(nfl_game_result_header),0),FALSE)),"error")</f>
        <v>PHI</v>
      </c>
      <c r="L26" s="23" t="str">
        <f ca="1">IFERROR(IF(ISBLANK(VLOOKUP($B26,INDIRECT(nfl_game_result),MATCH(L$1,INDIRECT(nfl_game_result_header),0),FALSE)),"",VLOOKUP($B26,INDIRECT(nfl_game_result),MATCH(L$1,INDIRECT(nfl_game_result_header),0),FALSE)),"error")</f>
        <v/>
      </c>
      <c r="M26" t="s">
        <v>14</v>
      </c>
      <c r="N26">
        <v>7</v>
      </c>
      <c r="O26" t="s">
        <v>70</v>
      </c>
      <c r="V26" s="23" t="s">
        <v>416</v>
      </c>
      <c r="W26">
        <f ca="1">VALUE(LEFT(C26, 4))</f>
        <v>2012</v>
      </c>
      <c r="X26">
        <f ca="1">VALUE(MID(C26,6,FIND("_",C26,6)-6))</f>
        <v>1</v>
      </c>
      <c r="Y26" t="str">
        <f ca="1">IF(NOT(OR(ISBLANK(D26),ISBLANK(E26),D26="",E26="")),D26-E26,"")</f>
        <v/>
      </c>
      <c r="Z26" t="str">
        <f ca="1">IF(OR(NOT(ISNUMBER(D26)),ISBLANK(D26),D26="",ISBLANK(N26)),"",ABS(D26-N26))</f>
        <v/>
      </c>
      <c r="AA26">
        <f ca="1">IF(OR(ISBLANK(J26),ISBLANK(O26),J26="",O26=""),"",IF(J26=O26,1,0))</f>
        <v>1</v>
      </c>
      <c r="AB26" t="str">
        <f ca="1">IF(OR(ISBLANK(K26),ISBLANK(Q26),K26="",Q26=""),"",IF(K26=Q26,1,0))</f>
        <v/>
      </c>
      <c r="AC26" s="23" t="str">
        <f t="shared" ca="1" si="0"/>
        <v/>
      </c>
    </row>
    <row r="27" spans="1:29" x14ac:dyDescent="0.25">
      <c r="A27" s="23">
        <v>26</v>
      </c>
      <c r="B27">
        <v>10</v>
      </c>
      <c r="C27" t="str">
        <f ca="1">IFERROR(VLOOKUP($B27,INDIRECT(nfl_game_result),MATCH(C$1,INDIRECT(nfl_game_result_header),0),FALSE),"error")</f>
        <v>2012_01_ATL@KCY</v>
      </c>
      <c r="D27" t="str">
        <f ca="1">IFERROR(IF(ISBLANK(VLOOKUP($B27,INDIRECT(nfl_game_result),MATCH(D$1,INDIRECT(nfl_game_result_header),0),FALSE)),"",VLOOKUP($B27,INDIRECT(nfl_game_result),MATCH(D$1,INDIRECT(nfl_game_result_header),0),FALSE)),"error")</f>
        <v/>
      </c>
      <c r="E27">
        <f ca="1">IFERROR(IF(ISBLANK(VLOOKUP($B27,INDIRECT(nfl_game_result),MATCH(E$1,INDIRECT(nfl_game_result_header),0),FALSE)),"",VLOOKUP($B27,INDIRECT(nfl_game_result),MATCH(E$1,INDIRECT(nfl_game_result_header),0),FALSE)),"error")</f>
        <v>3</v>
      </c>
      <c r="F27" s="23" t="str">
        <f ca="1">IFERROR(IF(ISBLANK(VLOOKUP($B27,INDIRECT(nfl_game_result),MATCH(F$1,INDIRECT(nfl_game_result_header),0),FALSE)),"",VLOOKUP($B27,INDIRECT(nfl_game_result),MATCH(F$1,INDIRECT(nfl_game_result_header),0),FALSE)),"error")</f>
        <v/>
      </c>
      <c r="G27" s="23" t="str">
        <f ca="1">IFERROR(IF(ISBLANK(VLOOKUP($B27,INDIRECT(nfl_game_result),MATCH(G$1,INDIRECT(nfl_game_result_header),0),FALSE)),"",VLOOKUP($B27,INDIRECT(nfl_game_result),MATCH(G$1,INDIRECT(nfl_game_result_header),0),FALSE)),"error")</f>
        <v/>
      </c>
      <c r="H27">
        <f ca="1">IFERROR(IF(ISBLANK(VLOOKUP($B27,INDIRECT(nfl_game_result),MATCH(H$1,INDIRECT(nfl_game_result_header),0),FALSE)),"",VLOOKUP($B27,INDIRECT(nfl_game_result),MATCH(H$1,INDIRECT(nfl_game_result_header),0),FALSE)),"error")</f>
        <v>24</v>
      </c>
      <c r="I27">
        <f ca="1">IFERROR(IF(ISBLANK(VLOOKUP($B27,INDIRECT(nfl_game_result),MATCH(I$1,INDIRECT(nfl_game_result_header),0),FALSE)),"",VLOOKUP($B27,INDIRECT(nfl_game_result),MATCH(I$1,INDIRECT(nfl_game_result_header),0),FALSE)),"error")</f>
        <v>40</v>
      </c>
      <c r="J27" t="str">
        <f ca="1">IFERROR(IF(ISBLANK(VLOOKUP($B27,INDIRECT(nfl_game_result),MATCH(J$1,INDIRECT(nfl_game_result_header),0),FALSE)),"",VLOOKUP($B27,INDIRECT(nfl_game_result),MATCH(J$1,INDIRECT(nfl_game_result_header),0),FALSE)),"error")</f>
        <v>ATL</v>
      </c>
      <c r="K27" t="str">
        <f ca="1">IFERROR(IF(ISBLANK(VLOOKUP($B27,INDIRECT(nfl_game_result),MATCH(K$1,INDIRECT(nfl_game_result_header),0),FALSE)),"",VLOOKUP($B27,INDIRECT(nfl_game_result),MATCH(K$1,INDIRECT(nfl_game_result_header),0),FALSE)),"error")</f>
        <v>ATL</v>
      </c>
      <c r="L27" s="23" t="str">
        <f ca="1">IFERROR(IF(ISBLANK(VLOOKUP($B27,INDIRECT(nfl_game_result),MATCH(L$1,INDIRECT(nfl_game_result_header),0),FALSE)),"",VLOOKUP($B27,INDIRECT(nfl_game_result),MATCH(L$1,INDIRECT(nfl_game_result_header),0),FALSE)),"error")</f>
        <v/>
      </c>
      <c r="M27" t="s">
        <v>14</v>
      </c>
      <c r="N27">
        <v>3</v>
      </c>
      <c r="O27" t="s">
        <v>20</v>
      </c>
      <c r="V27" s="23" t="s">
        <v>416</v>
      </c>
      <c r="W27">
        <f ca="1">VALUE(LEFT(C27, 4))</f>
        <v>2012</v>
      </c>
      <c r="X27">
        <f ca="1">VALUE(MID(C27,6,FIND("_",C27,6)-6))</f>
        <v>1</v>
      </c>
      <c r="Y27" t="str">
        <f ca="1">IF(NOT(OR(ISBLANK(D27),ISBLANK(E27),D27="",E27="")),D27-E27,"")</f>
        <v/>
      </c>
      <c r="Z27" t="str">
        <f ca="1">IF(OR(NOT(ISNUMBER(D27)),ISBLANK(D27),D27="",ISBLANK(N27)),"",ABS(D27-N27))</f>
        <v/>
      </c>
      <c r="AA27">
        <f ca="1">IF(OR(ISBLANK(J27),ISBLANK(O27),J27="",O27=""),"",IF(J27=O27,1,0))</f>
        <v>1</v>
      </c>
      <c r="AB27" t="str">
        <f ca="1">IF(OR(ISBLANK(K27),ISBLANK(Q27),K27="",Q27=""),"",IF(K27=Q27,1,0))</f>
        <v/>
      </c>
      <c r="AC27" s="23" t="str">
        <f t="shared" ca="1" si="0"/>
        <v/>
      </c>
    </row>
    <row r="28" spans="1:29" x14ac:dyDescent="0.25">
      <c r="A28" s="23">
        <v>27</v>
      </c>
      <c r="B28">
        <v>11</v>
      </c>
      <c r="C28" t="str">
        <f ca="1">IFERROR(VLOOKUP($B28,INDIRECT(nfl_game_result),MATCH(C$1,INDIRECT(nfl_game_result_header),0),FALSE),"error")</f>
        <v>2012_01_SFO@GBY</v>
      </c>
      <c r="D28" t="str">
        <f ca="1">IFERROR(IF(ISBLANK(VLOOKUP($B28,INDIRECT(nfl_game_result),MATCH(D$1,INDIRECT(nfl_game_result_header),0),FALSE)),"",VLOOKUP($B28,INDIRECT(nfl_game_result),MATCH(D$1,INDIRECT(nfl_game_result_header),0),FALSE)),"error")</f>
        <v/>
      </c>
      <c r="E28">
        <f ca="1">IFERROR(IF(ISBLANK(VLOOKUP($B28,INDIRECT(nfl_game_result),MATCH(E$1,INDIRECT(nfl_game_result_header),0),FALSE)),"",VLOOKUP($B28,INDIRECT(nfl_game_result),MATCH(E$1,INDIRECT(nfl_game_result_header),0),FALSE)),"error")</f>
        <v>-5</v>
      </c>
      <c r="F28" s="23" t="str">
        <f ca="1">IFERROR(IF(ISBLANK(VLOOKUP($B28,INDIRECT(nfl_game_result),MATCH(F$1,INDIRECT(nfl_game_result_header),0),FALSE)),"",VLOOKUP($B28,INDIRECT(nfl_game_result),MATCH(F$1,INDIRECT(nfl_game_result_header),0),FALSE)),"error")</f>
        <v/>
      </c>
      <c r="G28" s="23" t="str">
        <f ca="1">IFERROR(IF(ISBLANK(VLOOKUP($B28,INDIRECT(nfl_game_result),MATCH(G$1,INDIRECT(nfl_game_result_header),0),FALSE)),"",VLOOKUP($B28,INDIRECT(nfl_game_result),MATCH(G$1,INDIRECT(nfl_game_result_header),0),FALSE)),"error")</f>
        <v/>
      </c>
      <c r="H28">
        <f ca="1">IFERROR(IF(ISBLANK(VLOOKUP($B28,INDIRECT(nfl_game_result),MATCH(H$1,INDIRECT(nfl_game_result_header),0),FALSE)),"",VLOOKUP($B28,INDIRECT(nfl_game_result),MATCH(H$1,INDIRECT(nfl_game_result_header),0),FALSE)),"error")</f>
        <v>22</v>
      </c>
      <c r="I28">
        <f ca="1">IFERROR(IF(ISBLANK(VLOOKUP($B28,INDIRECT(nfl_game_result),MATCH(I$1,INDIRECT(nfl_game_result_header),0),FALSE)),"",VLOOKUP($B28,INDIRECT(nfl_game_result),MATCH(I$1,INDIRECT(nfl_game_result_header),0),FALSE)),"error")</f>
        <v>30</v>
      </c>
      <c r="J28" t="str">
        <f ca="1">IFERROR(IF(ISBLANK(VLOOKUP($B28,INDIRECT(nfl_game_result),MATCH(J$1,INDIRECT(nfl_game_result_header),0),FALSE)),"",VLOOKUP($B28,INDIRECT(nfl_game_result),MATCH(J$1,INDIRECT(nfl_game_result_header),0),FALSE)),"error")</f>
        <v>SFO</v>
      </c>
      <c r="K28" t="str">
        <f ca="1">IFERROR(IF(ISBLANK(VLOOKUP($B28,INDIRECT(nfl_game_result),MATCH(K$1,INDIRECT(nfl_game_result_header),0),FALSE)),"",VLOOKUP($B28,INDIRECT(nfl_game_result),MATCH(K$1,INDIRECT(nfl_game_result_header),0),FALSE)),"error")</f>
        <v>SFO</v>
      </c>
      <c r="L28" s="23" t="str">
        <f ca="1">IFERROR(IF(ISBLANK(VLOOKUP($B28,INDIRECT(nfl_game_result),MATCH(L$1,INDIRECT(nfl_game_result_header),0),FALSE)),"",VLOOKUP($B28,INDIRECT(nfl_game_result),MATCH(L$1,INDIRECT(nfl_game_result_header),0),FALSE)),"error")</f>
        <v/>
      </c>
      <c r="M28" t="s">
        <v>14</v>
      </c>
      <c r="N28">
        <v>-4.5</v>
      </c>
      <c r="O28" t="s">
        <v>333</v>
      </c>
      <c r="V28" s="23" t="s">
        <v>416</v>
      </c>
      <c r="W28">
        <f ca="1">VALUE(LEFT(C28, 4))</f>
        <v>2012</v>
      </c>
      <c r="X28">
        <f ca="1">VALUE(MID(C28,6,FIND("_",C28,6)-6))</f>
        <v>1</v>
      </c>
      <c r="Y28" t="str">
        <f ca="1">IF(NOT(OR(ISBLANK(D28),ISBLANK(E28),D28="",E28="")),D28-E28,"")</f>
        <v/>
      </c>
      <c r="Z28" t="str">
        <f ca="1">IF(OR(NOT(ISNUMBER(D28)),ISBLANK(D28),D28="",ISBLANK(N28)),"",ABS(D28-N28))</f>
        <v/>
      </c>
      <c r="AA28">
        <f ca="1">IF(OR(ISBLANK(J28),ISBLANK(O28),J28="",O28=""),"",IF(J28=O28,1,0))</f>
        <v>1</v>
      </c>
      <c r="AB28" t="str">
        <f ca="1">IF(OR(ISBLANK(K28),ISBLANK(Q28),K28="",Q28=""),"",IF(K28=Q28,1,0))</f>
        <v/>
      </c>
      <c r="AC28" s="23" t="str">
        <f t="shared" ca="1" si="0"/>
        <v/>
      </c>
    </row>
    <row r="29" spans="1:29" x14ac:dyDescent="0.25">
      <c r="A29" s="23">
        <v>28</v>
      </c>
      <c r="B29">
        <v>12</v>
      </c>
      <c r="C29" t="str">
        <f ca="1">IFERROR(VLOOKUP($B29,INDIRECT(nfl_game_result),MATCH(C$1,INDIRECT(nfl_game_result_header),0),FALSE),"error")</f>
        <v>2012_01_SEA@ARI</v>
      </c>
      <c r="D29" t="str">
        <f ca="1">IFERROR(IF(ISBLANK(VLOOKUP($B29,INDIRECT(nfl_game_result),MATCH(D$1,INDIRECT(nfl_game_result_header),0),FALSE)),"",VLOOKUP($B29,INDIRECT(nfl_game_result),MATCH(D$1,INDIRECT(nfl_game_result_header),0),FALSE)),"error")</f>
        <v/>
      </c>
      <c r="E29">
        <f ca="1">IFERROR(IF(ISBLANK(VLOOKUP($B29,INDIRECT(nfl_game_result),MATCH(E$1,INDIRECT(nfl_game_result_header),0),FALSE)),"",VLOOKUP($B29,INDIRECT(nfl_game_result),MATCH(E$1,INDIRECT(nfl_game_result_header),0),FALSE)),"error")</f>
        <v>2.5</v>
      </c>
      <c r="F29" s="23" t="str">
        <f ca="1">IFERROR(IF(ISBLANK(VLOOKUP($B29,INDIRECT(nfl_game_result),MATCH(F$1,INDIRECT(nfl_game_result_header),0),FALSE)),"",VLOOKUP($B29,INDIRECT(nfl_game_result),MATCH(F$1,INDIRECT(nfl_game_result_header),0),FALSE)),"error")</f>
        <v/>
      </c>
      <c r="G29" s="23" t="str">
        <f ca="1">IFERROR(IF(ISBLANK(VLOOKUP($B29,INDIRECT(nfl_game_result),MATCH(G$1,INDIRECT(nfl_game_result_header),0),FALSE)),"",VLOOKUP($B29,INDIRECT(nfl_game_result),MATCH(G$1,INDIRECT(nfl_game_result_header),0),FALSE)),"error")</f>
        <v/>
      </c>
      <c r="H29">
        <f ca="1">IFERROR(IF(ISBLANK(VLOOKUP($B29,INDIRECT(nfl_game_result),MATCH(H$1,INDIRECT(nfl_game_result_header),0),FALSE)),"",VLOOKUP($B29,INDIRECT(nfl_game_result),MATCH(H$1,INDIRECT(nfl_game_result_header),0),FALSE)),"error")</f>
        <v>20</v>
      </c>
      <c r="I29">
        <f ca="1">IFERROR(IF(ISBLANK(VLOOKUP($B29,INDIRECT(nfl_game_result),MATCH(I$1,INDIRECT(nfl_game_result_header),0),FALSE)),"",VLOOKUP($B29,INDIRECT(nfl_game_result),MATCH(I$1,INDIRECT(nfl_game_result_header),0),FALSE)),"error")</f>
        <v>16</v>
      </c>
      <c r="J29" t="str">
        <f ca="1">IFERROR(IF(ISBLANK(VLOOKUP($B29,INDIRECT(nfl_game_result),MATCH(J$1,INDIRECT(nfl_game_result_header),0),FALSE)),"",VLOOKUP($B29,INDIRECT(nfl_game_result),MATCH(J$1,INDIRECT(nfl_game_result_header),0),FALSE)),"error")</f>
        <v>ARI</v>
      </c>
      <c r="K29" t="str">
        <f ca="1">IFERROR(IF(ISBLANK(VLOOKUP($B29,INDIRECT(nfl_game_result),MATCH(K$1,INDIRECT(nfl_game_result_header),0),FALSE)),"",VLOOKUP($B29,INDIRECT(nfl_game_result),MATCH(K$1,INDIRECT(nfl_game_result_header),0),FALSE)),"error")</f>
        <v>ARI</v>
      </c>
      <c r="L29" s="23" t="str">
        <f ca="1">IFERROR(IF(ISBLANK(VLOOKUP($B29,INDIRECT(nfl_game_result),MATCH(L$1,INDIRECT(nfl_game_result_header),0),FALSE)),"",VLOOKUP($B29,INDIRECT(nfl_game_result),MATCH(L$1,INDIRECT(nfl_game_result_header),0),FALSE)),"error")</f>
        <v/>
      </c>
      <c r="M29" t="s">
        <v>14</v>
      </c>
      <c r="N29">
        <v>-2.5</v>
      </c>
      <c r="O29" t="s">
        <v>89</v>
      </c>
      <c r="V29" s="23" t="s">
        <v>416</v>
      </c>
      <c r="W29">
        <f ca="1">VALUE(LEFT(C29, 4))</f>
        <v>2012</v>
      </c>
      <c r="X29">
        <f ca="1">VALUE(MID(C29,6,FIND("_",C29,6)-6))</f>
        <v>1</v>
      </c>
      <c r="Y29" t="str">
        <f ca="1">IF(NOT(OR(ISBLANK(D29),ISBLANK(E29),D29="",E29="")),D29-E29,"")</f>
        <v/>
      </c>
      <c r="Z29" t="str">
        <f ca="1">IF(OR(NOT(ISNUMBER(D29)),ISBLANK(D29),D29="",ISBLANK(N29)),"",ABS(D29-N29))</f>
        <v/>
      </c>
      <c r="AA29">
        <f ca="1">IF(OR(ISBLANK(J29),ISBLANK(O29),J29="",O29=""),"",IF(J29=O29,1,0))</f>
        <v>0</v>
      </c>
      <c r="AB29" t="str">
        <f ca="1">IF(OR(ISBLANK(K29),ISBLANK(Q29),K29="",Q29=""),"",IF(K29=Q29,1,0))</f>
        <v/>
      </c>
      <c r="AC29" s="23" t="str">
        <f t="shared" ca="1" si="0"/>
        <v/>
      </c>
    </row>
    <row r="30" spans="1:29" x14ac:dyDescent="0.25">
      <c r="A30" s="23">
        <v>29</v>
      </c>
      <c r="B30">
        <v>13</v>
      </c>
      <c r="C30" t="str">
        <f ca="1">IFERROR(VLOOKUP($B30,INDIRECT(nfl_game_result),MATCH(C$1,INDIRECT(nfl_game_result_header),0),FALSE),"error")</f>
        <v>2012_01_CAR@TBY</v>
      </c>
      <c r="D30" t="str">
        <f ca="1">IFERROR(IF(ISBLANK(VLOOKUP($B30,INDIRECT(nfl_game_result),MATCH(D$1,INDIRECT(nfl_game_result_header),0),FALSE)),"",VLOOKUP($B30,INDIRECT(nfl_game_result),MATCH(D$1,INDIRECT(nfl_game_result_header),0),FALSE)),"error")</f>
        <v/>
      </c>
      <c r="E30">
        <f ca="1">IFERROR(IF(ISBLANK(VLOOKUP($B30,INDIRECT(nfl_game_result),MATCH(E$1,INDIRECT(nfl_game_result_header),0),FALSE)),"",VLOOKUP($B30,INDIRECT(nfl_game_result),MATCH(E$1,INDIRECT(nfl_game_result_header),0),FALSE)),"error")</f>
        <v>2.5</v>
      </c>
      <c r="F30" s="23" t="str">
        <f ca="1">IFERROR(IF(ISBLANK(VLOOKUP($B30,INDIRECT(nfl_game_result),MATCH(F$1,INDIRECT(nfl_game_result_header),0),FALSE)),"",VLOOKUP($B30,INDIRECT(nfl_game_result),MATCH(F$1,INDIRECT(nfl_game_result_header),0),FALSE)),"error")</f>
        <v/>
      </c>
      <c r="G30" s="23" t="str">
        <f ca="1">IFERROR(IF(ISBLANK(VLOOKUP($B30,INDIRECT(nfl_game_result),MATCH(G$1,INDIRECT(nfl_game_result_header),0),FALSE)),"",VLOOKUP($B30,INDIRECT(nfl_game_result),MATCH(G$1,INDIRECT(nfl_game_result_header),0),FALSE)),"error")</f>
        <v/>
      </c>
      <c r="H30">
        <f ca="1">IFERROR(IF(ISBLANK(VLOOKUP($B30,INDIRECT(nfl_game_result),MATCH(H$1,INDIRECT(nfl_game_result_header),0),FALSE)),"",VLOOKUP($B30,INDIRECT(nfl_game_result),MATCH(H$1,INDIRECT(nfl_game_result_header),0),FALSE)),"error")</f>
        <v>16</v>
      </c>
      <c r="I30">
        <f ca="1">IFERROR(IF(ISBLANK(VLOOKUP($B30,INDIRECT(nfl_game_result),MATCH(I$1,INDIRECT(nfl_game_result_header),0),FALSE)),"",VLOOKUP($B30,INDIRECT(nfl_game_result),MATCH(I$1,INDIRECT(nfl_game_result_header),0),FALSE)),"error")</f>
        <v>10</v>
      </c>
      <c r="J30" t="str">
        <f ca="1">IFERROR(IF(ISBLANK(VLOOKUP($B30,INDIRECT(nfl_game_result),MATCH(J$1,INDIRECT(nfl_game_result_header),0),FALSE)),"",VLOOKUP($B30,INDIRECT(nfl_game_result),MATCH(J$1,INDIRECT(nfl_game_result_header),0),FALSE)),"error")</f>
        <v>TBY</v>
      </c>
      <c r="K30" t="str">
        <f ca="1">IFERROR(IF(ISBLANK(VLOOKUP($B30,INDIRECT(nfl_game_result),MATCH(K$1,INDIRECT(nfl_game_result_header),0),FALSE)),"",VLOOKUP($B30,INDIRECT(nfl_game_result),MATCH(K$1,INDIRECT(nfl_game_result_header),0),FALSE)),"error")</f>
        <v>TBY</v>
      </c>
      <c r="L30" s="23" t="str">
        <f ca="1">IFERROR(IF(ISBLANK(VLOOKUP($B30,INDIRECT(nfl_game_result),MATCH(L$1,INDIRECT(nfl_game_result_header),0),FALSE)),"",VLOOKUP($B30,INDIRECT(nfl_game_result),MATCH(L$1,INDIRECT(nfl_game_result_header),0),FALSE)),"error")</f>
        <v/>
      </c>
      <c r="M30" t="s">
        <v>14</v>
      </c>
      <c r="N30">
        <v>3</v>
      </c>
      <c r="O30" t="s">
        <v>334</v>
      </c>
      <c r="V30" s="23" t="s">
        <v>416</v>
      </c>
      <c r="W30">
        <f ca="1">VALUE(LEFT(C30, 4))</f>
        <v>2012</v>
      </c>
      <c r="X30">
        <f ca="1">VALUE(MID(C30,6,FIND("_",C30,6)-6))</f>
        <v>1</v>
      </c>
      <c r="Y30" t="str">
        <f ca="1">IF(NOT(OR(ISBLANK(D30),ISBLANK(E30),D30="",E30="")),D30-E30,"")</f>
        <v/>
      </c>
      <c r="Z30" t="str">
        <f ca="1">IF(OR(NOT(ISNUMBER(D30)),ISBLANK(D30),D30="",ISBLANK(N30)),"",ABS(D30-N30))</f>
        <v/>
      </c>
      <c r="AA30">
        <f ca="1">IF(OR(ISBLANK(J30),ISBLANK(O30),J30="",O30=""),"",IF(J30=O30,1,0))</f>
        <v>1</v>
      </c>
      <c r="AB30" t="str">
        <f ca="1">IF(OR(ISBLANK(K30),ISBLANK(Q30),K30="",Q30=""),"",IF(K30=Q30,1,0))</f>
        <v/>
      </c>
      <c r="AC30" s="23" t="str">
        <f t="shared" ca="1" si="0"/>
        <v/>
      </c>
    </row>
    <row r="31" spans="1:29" x14ac:dyDescent="0.25">
      <c r="A31" s="23">
        <v>30</v>
      </c>
      <c r="B31">
        <v>14</v>
      </c>
      <c r="C31" t="str">
        <f ca="1">IFERROR(VLOOKUP($B31,INDIRECT(nfl_game_result),MATCH(C$1,INDIRECT(nfl_game_result_header),0),FALSE),"error")</f>
        <v>2012_01_PIT@DEN</v>
      </c>
      <c r="D31" t="str">
        <f ca="1">IFERROR(IF(ISBLANK(VLOOKUP($B31,INDIRECT(nfl_game_result),MATCH(D$1,INDIRECT(nfl_game_result_header),0),FALSE)),"",VLOOKUP($B31,INDIRECT(nfl_game_result),MATCH(D$1,INDIRECT(nfl_game_result_header),0),FALSE)),"error")</f>
        <v/>
      </c>
      <c r="E31">
        <f ca="1">IFERROR(IF(ISBLANK(VLOOKUP($B31,INDIRECT(nfl_game_result),MATCH(E$1,INDIRECT(nfl_game_result_header),0),FALSE)),"",VLOOKUP($B31,INDIRECT(nfl_game_result),MATCH(E$1,INDIRECT(nfl_game_result_header),0),FALSE)),"error")</f>
        <v>-1.5</v>
      </c>
      <c r="F31" s="23" t="str">
        <f ca="1">IFERROR(IF(ISBLANK(VLOOKUP($B31,INDIRECT(nfl_game_result),MATCH(F$1,INDIRECT(nfl_game_result_header),0),FALSE)),"",VLOOKUP($B31,INDIRECT(nfl_game_result),MATCH(F$1,INDIRECT(nfl_game_result_header),0),FALSE)),"error")</f>
        <v/>
      </c>
      <c r="G31" s="23" t="str">
        <f ca="1">IFERROR(IF(ISBLANK(VLOOKUP($B31,INDIRECT(nfl_game_result),MATCH(G$1,INDIRECT(nfl_game_result_header),0),FALSE)),"",VLOOKUP($B31,INDIRECT(nfl_game_result),MATCH(G$1,INDIRECT(nfl_game_result_header),0),FALSE)),"error")</f>
        <v/>
      </c>
      <c r="H31">
        <f ca="1">IFERROR(IF(ISBLANK(VLOOKUP($B31,INDIRECT(nfl_game_result),MATCH(H$1,INDIRECT(nfl_game_result_header),0),FALSE)),"",VLOOKUP($B31,INDIRECT(nfl_game_result),MATCH(H$1,INDIRECT(nfl_game_result_header),0),FALSE)),"error")</f>
        <v>31</v>
      </c>
      <c r="I31">
        <f ca="1">IFERROR(IF(ISBLANK(VLOOKUP($B31,INDIRECT(nfl_game_result),MATCH(I$1,INDIRECT(nfl_game_result_header),0),FALSE)),"",VLOOKUP($B31,INDIRECT(nfl_game_result),MATCH(I$1,INDIRECT(nfl_game_result_header),0),FALSE)),"error")</f>
        <v>19</v>
      </c>
      <c r="J31" t="str">
        <f ca="1">IFERROR(IF(ISBLANK(VLOOKUP($B31,INDIRECT(nfl_game_result),MATCH(J$1,INDIRECT(nfl_game_result_header),0),FALSE)),"",VLOOKUP($B31,INDIRECT(nfl_game_result),MATCH(J$1,INDIRECT(nfl_game_result_header),0),FALSE)),"error")</f>
        <v>DEN</v>
      </c>
      <c r="K31" t="str">
        <f ca="1">IFERROR(IF(ISBLANK(VLOOKUP($B31,INDIRECT(nfl_game_result),MATCH(K$1,INDIRECT(nfl_game_result_header),0),FALSE)),"",VLOOKUP($B31,INDIRECT(nfl_game_result),MATCH(K$1,INDIRECT(nfl_game_result_header),0),FALSE)),"error")</f>
        <v>DEN</v>
      </c>
      <c r="L31" s="23" t="str">
        <f ca="1">IFERROR(IF(ISBLANK(VLOOKUP($B31,INDIRECT(nfl_game_result),MATCH(L$1,INDIRECT(nfl_game_result_header),0),FALSE)),"",VLOOKUP($B31,INDIRECT(nfl_game_result),MATCH(L$1,INDIRECT(nfl_game_result_header),0),FALSE)),"error")</f>
        <v/>
      </c>
      <c r="M31" t="s">
        <v>14</v>
      </c>
      <c r="N31">
        <v>-2</v>
      </c>
      <c r="O31" t="s">
        <v>72</v>
      </c>
      <c r="V31" s="23" t="s">
        <v>416</v>
      </c>
      <c r="W31">
        <f ca="1">VALUE(LEFT(C31, 4))</f>
        <v>2012</v>
      </c>
      <c r="X31">
        <f ca="1">VALUE(MID(C31,6,FIND("_",C31,6)-6))</f>
        <v>1</v>
      </c>
      <c r="Y31" t="str">
        <f ca="1">IF(NOT(OR(ISBLANK(D31),ISBLANK(E31),D31="",E31="")),D31-E31,"")</f>
        <v/>
      </c>
      <c r="Z31" t="str">
        <f ca="1">IF(OR(NOT(ISNUMBER(D31)),ISBLANK(D31),D31="",ISBLANK(N31)),"",ABS(D31-N31))</f>
        <v/>
      </c>
      <c r="AA31">
        <f ca="1">IF(OR(ISBLANK(J31),ISBLANK(O31),J31="",O31=""),"",IF(J31=O31,1,0))</f>
        <v>1</v>
      </c>
      <c r="AB31" t="str">
        <f ca="1">IF(OR(ISBLANK(K31),ISBLANK(Q31),K31="",Q31=""),"",IF(K31=Q31,1,0))</f>
        <v/>
      </c>
      <c r="AC31" s="23" t="str">
        <f t="shared" ca="1" si="0"/>
        <v/>
      </c>
    </row>
    <row r="32" spans="1:29" x14ac:dyDescent="0.25">
      <c r="A32" s="23">
        <v>31</v>
      </c>
      <c r="B32">
        <v>15</v>
      </c>
      <c r="C32" t="str">
        <f ca="1">IFERROR(VLOOKUP($B32,INDIRECT(nfl_game_result),MATCH(C$1,INDIRECT(nfl_game_result_header),0),FALSE),"error")</f>
        <v>2012_01_CIN@BAL</v>
      </c>
      <c r="D32" t="str">
        <f ca="1">IFERROR(IF(ISBLANK(VLOOKUP($B32,INDIRECT(nfl_game_result),MATCH(D$1,INDIRECT(nfl_game_result_header),0),FALSE)),"",VLOOKUP($B32,INDIRECT(nfl_game_result),MATCH(D$1,INDIRECT(nfl_game_result_header),0),FALSE)),"error")</f>
        <v/>
      </c>
      <c r="E32">
        <f ca="1">IFERROR(IF(ISBLANK(VLOOKUP($B32,INDIRECT(nfl_game_result),MATCH(E$1,INDIRECT(nfl_game_result_header),0),FALSE)),"",VLOOKUP($B32,INDIRECT(nfl_game_result),MATCH(E$1,INDIRECT(nfl_game_result_header),0),FALSE)),"error")</f>
        <v>-6</v>
      </c>
      <c r="F32" s="23" t="str">
        <f ca="1">IFERROR(IF(ISBLANK(VLOOKUP($B32,INDIRECT(nfl_game_result),MATCH(F$1,INDIRECT(nfl_game_result_header),0),FALSE)),"",VLOOKUP($B32,INDIRECT(nfl_game_result),MATCH(F$1,INDIRECT(nfl_game_result_header),0),FALSE)),"error")</f>
        <v/>
      </c>
      <c r="G32" s="23" t="str">
        <f ca="1">IFERROR(IF(ISBLANK(VLOOKUP($B32,INDIRECT(nfl_game_result),MATCH(G$1,INDIRECT(nfl_game_result_header),0),FALSE)),"",VLOOKUP($B32,INDIRECT(nfl_game_result),MATCH(G$1,INDIRECT(nfl_game_result_header),0),FALSE)),"error")</f>
        <v/>
      </c>
      <c r="H32">
        <f ca="1">IFERROR(IF(ISBLANK(VLOOKUP($B32,INDIRECT(nfl_game_result),MATCH(H$1,INDIRECT(nfl_game_result_header),0),FALSE)),"",VLOOKUP($B32,INDIRECT(nfl_game_result),MATCH(H$1,INDIRECT(nfl_game_result_header),0),FALSE)),"error")</f>
        <v>44</v>
      </c>
      <c r="I32">
        <f ca="1">IFERROR(IF(ISBLANK(VLOOKUP($B32,INDIRECT(nfl_game_result),MATCH(I$1,INDIRECT(nfl_game_result_header),0),FALSE)),"",VLOOKUP($B32,INDIRECT(nfl_game_result),MATCH(I$1,INDIRECT(nfl_game_result_header),0),FALSE)),"error")</f>
        <v>13</v>
      </c>
      <c r="J32" t="str">
        <f ca="1">IFERROR(IF(ISBLANK(VLOOKUP($B32,INDIRECT(nfl_game_result),MATCH(J$1,INDIRECT(nfl_game_result_header),0),FALSE)),"",VLOOKUP($B32,INDIRECT(nfl_game_result),MATCH(J$1,INDIRECT(nfl_game_result_header),0),FALSE)),"error")</f>
        <v>BAL</v>
      </c>
      <c r="K32" t="str">
        <f ca="1">IFERROR(IF(ISBLANK(VLOOKUP($B32,INDIRECT(nfl_game_result),MATCH(K$1,INDIRECT(nfl_game_result_header),0),FALSE)),"",VLOOKUP($B32,INDIRECT(nfl_game_result),MATCH(K$1,INDIRECT(nfl_game_result_header),0),FALSE)),"error")</f>
        <v>BAL</v>
      </c>
      <c r="L32" s="23" t="str">
        <f ca="1">IFERROR(IF(ISBLANK(VLOOKUP($B32,INDIRECT(nfl_game_result),MATCH(L$1,INDIRECT(nfl_game_result_header),0),FALSE)),"",VLOOKUP($B32,INDIRECT(nfl_game_result),MATCH(L$1,INDIRECT(nfl_game_result_header),0),FALSE)),"error")</f>
        <v/>
      </c>
      <c r="M32" t="s">
        <v>14</v>
      </c>
      <c r="N32">
        <v>-6</v>
      </c>
      <c r="O32" t="s">
        <v>69</v>
      </c>
      <c r="V32" s="23" t="s">
        <v>416</v>
      </c>
      <c r="W32">
        <f ca="1">VALUE(LEFT(C32, 4))</f>
        <v>2012</v>
      </c>
      <c r="X32">
        <f ca="1">VALUE(MID(C32,6,FIND("_",C32,6)-6))</f>
        <v>1</v>
      </c>
      <c r="Y32" t="str">
        <f ca="1">IF(NOT(OR(ISBLANK(D32),ISBLANK(E32),D32="",E32="")),D32-E32,"")</f>
        <v/>
      </c>
      <c r="Z32" t="str">
        <f ca="1">IF(OR(NOT(ISNUMBER(D32)),ISBLANK(D32),D32="",ISBLANK(N32)),"",ABS(D32-N32))</f>
        <v/>
      </c>
      <c r="AA32">
        <f ca="1">IF(OR(ISBLANK(J32),ISBLANK(O32),J32="",O32=""),"",IF(J32=O32,1,0))</f>
        <v>0</v>
      </c>
      <c r="AB32" t="str">
        <f ca="1">IF(OR(ISBLANK(K32),ISBLANK(Q32),K32="",Q32=""),"",IF(K32=Q32,1,0))</f>
        <v/>
      </c>
      <c r="AC32" s="23" t="str">
        <f t="shared" ca="1" si="0"/>
        <v/>
      </c>
    </row>
    <row r="33" spans="1:29" x14ac:dyDescent="0.25">
      <c r="A33" s="23">
        <v>32</v>
      </c>
      <c r="B33">
        <v>16</v>
      </c>
      <c r="C33" t="str">
        <f ca="1">IFERROR(VLOOKUP($B33,INDIRECT(nfl_game_result),MATCH(C$1,INDIRECT(nfl_game_result_header),0),FALSE),"error")</f>
        <v>2012_01_SD@OAK</v>
      </c>
      <c r="D33" t="str">
        <f ca="1">IFERROR(IF(ISBLANK(VLOOKUP($B33,INDIRECT(nfl_game_result),MATCH(D$1,INDIRECT(nfl_game_result_header),0),FALSE)),"",VLOOKUP($B33,INDIRECT(nfl_game_result),MATCH(D$1,INDIRECT(nfl_game_result_header),0),FALSE)),"error")</f>
        <v/>
      </c>
      <c r="E33">
        <f ca="1">IFERROR(IF(ISBLANK(VLOOKUP($B33,INDIRECT(nfl_game_result),MATCH(E$1,INDIRECT(nfl_game_result_header),0),FALSE)),"",VLOOKUP($B33,INDIRECT(nfl_game_result),MATCH(E$1,INDIRECT(nfl_game_result_header),0),FALSE)),"error")</f>
        <v>1</v>
      </c>
      <c r="F33" s="23" t="str">
        <f ca="1">IFERROR(IF(ISBLANK(VLOOKUP($B33,INDIRECT(nfl_game_result),MATCH(F$1,INDIRECT(nfl_game_result_header),0),FALSE)),"",VLOOKUP($B33,INDIRECT(nfl_game_result),MATCH(F$1,INDIRECT(nfl_game_result_header),0),FALSE)),"error")</f>
        <v/>
      </c>
      <c r="G33" s="23" t="str">
        <f ca="1">IFERROR(IF(ISBLANK(VLOOKUP($B33,INDIRECT(nfl_game_result),MATCH(G$1,INDIRECT(nfl_game_result_header),0),FALSE)),"",VLOOKUP($B33,INDIRECT(nfl_game_result),MATCH(G$1,INDIRECT(nfl_game_result_header),0),FALSE)),"error")</f>
        <v/>
      </c>
      <c r="H33">
        <f ca="1">IFERROR(IF(ISBLANK(VLOOKUP($B33,INDIRECT(nfl_game_result),MATCH(H$1,INDIRECT(nfl_game_result_header),0),FALSE)),"",VLOOKUP($B33,INDIRECT(nfl_game_result),MATCH(H$1,INDIRECT(nfl_game_result_header),0),FALSE)),"error")</f>
        <v>14</v>
      </c>
      <c r="I33">
        <f ca="1">IFERROR(IF(ISBLANK(VLOOKUP($B33,INDIRECT(nfl_game_result),MATCH(I$1,INDIRECT(nfl_game_result_header),0),FALSE)),"",VLOOKUP($B33,INDIRECT(nfl_game_result),MATCH(I$1,INDIRECT(nfl_game_result_header),0),FALSE)),"error")</f>
        <v>22</v>
      </c>
      <c r="J33" t="str">
        <f ca="1">IFERROR(IF(ISBLANK(VLOOKUP($B33,INDIRECT(nfl_game_result),MATCH(J$1,INDIRECT(nfl_game_result_header),0),FALSE)),"",VLOOKUP($B33,INDIRECT(nfl_game_result),MATCH(J$1,INDIRECT(nfl_game_result_header),0),FALSE)),"error")</f>
        <v>SD</v>
      </c>
      <c r="K33" t="str">
        <f ca="1">IFERROR(IF(ISBLANK(VLOOKUP($B33,INDIRECT(nfl_game_result),MATCH(K$1,INDIRECT(nfl_game_result_header),0),FALSE)),"",VLOOKUP($B33,INDIRECT(nfl_game_result),MATCH(K$1,INDIRECT(nfl_game_result_header),0),FALSE)),"error")</f>
        <v>SD</v>
      </c>
      <c r="L33" s="23" t="str">
        <f ca="1">IFERROR(IF(ISBLANK(VLOOKUP($B33,INDIRECT(nfl_game_result),MATCH(L$1,INDIRECT(nfl_game_result_header),0),FALSE)),"",VLOOKUP($B33,INDIRECT(nfl_game_result),MATCH(L$1,INDIRECT(nfl_game_result_header),0),FALSE)),"error")</f>
        <v/>
      </c>
      <c r="M33" t="s">
        <v>14</v>
      </c>
      <c r="N33">
        <v>3</v>
      </c>
      <c r="O33" t="s">
        <v>88</v>
      </c>
      <c r="V33" s="23" t="s">
        <v>416</v>
      </c>
      <c r="W33">
        <f ca="1">VALUE(LEFT(C33, 4))</f>
        <v>2012</v>
      </c>
      <c r="X33">
        <f ca="1">VALUE(MID(C33,6,FIND("_",C33,6)-6))</f>
        <v>1</v>
      </c>
      <c r="Y33" t="str">
        <f ca="1">IF(NOT(OR(ISBLANK(D33),ISBLANK(E33),D33="",E33="")),D33-E33,"")</f>
        <v/>
      </c>
      <c r="Z33" t="str">
        <f ca="1">IF(OR(NOT(ISNUMBER(D33)),ISBLANK(D33),D33="",ISBLANK(N33)),"",ABS(D33-N33))</f>
        <v/>
      </c>
      <c r="AA33">
        <f ca="1">IF(OR(ISBLANK(J33),ISBLANK(O33),J33="",O33=""),"",IF(J33=O33,1,0))</f>
        <v>1</v>
      </c>
      <c r="AB33" t="str">
        <f ca="1">IF(OR(ISBLANK(K33),ISBLANK(Q33),K33="",Q33=""),"",IF(K33=Q33,1,0))</f>
        <v/>
      </c>
      <c r="AC33" s="23" t="str">
        <f t="shared" ca="1" si="0"/>
        <v/>
      </c>
    </row>
    <row r="34" spans="1:29" x14ac:dyDescent="0.25">
      <c r="A34" s="23">
        <v>33</v>
      </c>
      <c r="B34">
        <v>17</v>
      </c>
      <c r="C34" t="str">
        <f ca="1">IFERROR(VLOOKUP($B34,INDIRECT(nfl_game_result),MATCH(C$1,INDIRECT(nfl_game_result_header),0),FALSE),"error")</f>
        <v>2012_02_CHI@GBY</v>
      </c>
      <c r="D34" t="str">
        <f ca="1">IFERROR(IF(ISBLANK(VLOOKUP($B34,INDIRECT(nfl_game_result),MATCH(D$1,INDIRECT(nfl_game_result_header),0),FALSE)),"",VLOOKUP($B34,INDIRECT(nfl_game_result),MATCH(D$1,INDIRECT(nfl_game_result_header),0),FALSE)),"error")</f>
        <v/>
      </c>
      <c r="E34">
        <f ca="1">IFERROR(IF(ISBLANK(VLOOKUP($B34,INDIRECT(nfl_game_result),MATCH(E$1,INDIRECT(nfl_game_result_header),0),FALSE)),"",VLOOKUP($B34,INDIRECT(nfl_game_result),MATCH(E$1,INDIRECT(nfl_game_result_header),0),FALSE)),"error")</f>
        <v>-5.5</v>
      </c>
      <c r="F34" s="23" t="str">
        <f ca="1">IFERROR(IF(ISBLANK(VLOOKUP($B34,INDIRECT(nfl_game_result),MATCH(F$1,INDIRECT(nfl_game_result_header),0),FALSE)),"",VLOOKUP($B34,INDIRECT(nfl_game_result),MATCH(F$1,INDIRECT(nfl_game_result_header),0),FALSE)),"error")</f>
        <v/>
      </c>
      <c r="G34" s="23" t="str">
        <f ca="1">IFERROR(IF(ISBLANK(VLOOKUP($B34,INDIRECT(nfl_game_result),MATCH(G$1,INDIRECT(nfl_game_result_header),0),FALSE)),"",VLOOKUP($B34,INDIRECT(nfl_game_result),MATCH(G$1,INDIRECT(nfl_game_result_header),0),FALSE)),"error")</f>
        <v/>
      </c>
      <c r="H34">
        <f ca="1">IFERROR(IF(ISBLANK(VLOOKUP($B34,INDIRECT(nfl_game_result),MATCH(H$1,INDIRECT(nfl_game_result_header),0),FALSE)),"",VLOOKUP($B34,INDIRECT(nfl_game_result),MATCH(H$1,INDIRECT(nfl_game_result_header),0),FALSE)),"error")</f>
        <v>23</v>
      </c>
      <c r="I34">
        <f ca="1">IFERROR(IF(ISBLANK(VLOOKUP($B34,INDIRECT(nfl_game_result),MATCH(I$1,INDIRECT(nfl_game_result_header),0),FALSE)),"",VLOOKUP($B34,INDIRECT(nfl_game_result),MATCH(I$1,INDIRECT(nfl_game_result_header),0),FALSE)),"error")</f>
        <v>10</v>
      </c>
      <c r="J34" t="str">
        <f ca="1">IFERROR(IF(ISBLANK(VLOOKUP($B34,INDIRECT(nfl_game_result),MATCH(J$1,INDIRECT(nfl_game_result_header),0),FALSE)),"",VLOOKUP($B34,INDIRECT(nfl_game_result),MATCH(J$1,INDIRECT(nfl_game_result_header),0),FALSE)),"error")</f>
        <v>GBY</v>
      </c>
      <c r="K34" t="str">
        <f ca="1">IFERROR(IF(ISBLANK(VLOOKUP($B34,INDIRECT(nfl_game_result),MATCH(K$1,INDIRECT(nfl_game_result_header),0),FALSE)),"",VLOOKUP($B34,INDIRECT(nfl_game_result),MATCH(K$1,INDIRECT(nfl_game_result_header),0),FALSE)),"error")</f>
        <v>GBY</v>
      </c>
      <c r="L34" s="23" t="str">
        <f ca="1">IFERROR(IF(ISBLANK(VLOOKUP($B34,INDIRECT(nfl_game_result),MATCH(L$1,INDIRECT(nfl_game_result_header),0),FALSE)),"",VLOOKUP($B34,INDIRECT(nfl_game_result),MATCH(L$1,INDIRECT(nfl_game_result_header),0),FALSE)),"error")</f>
        <v/>
      </c>
      <c r="M34" t="s">
        <v>16</v>
      </c>
      <c r="N34">
        <v>-6</v>
      </c>
      <c r="O34" t="s">
        <v>68</v>
      </c>
      <c r="V34" s="23" t="s">
        <v>416</v>
      </c>
      <c r="W34">
        <f ca="1">VALUE(LEFT(C34, 4))</f>
        <v>2012</v>
      </c>
      <c r="X34">
        <f ca="1">VALUE(MID(C34,6,FIND("_",C34,6)-6))</f>
        <v>2</v>
      </c>
      <c r="Y34" t="str">
        <f ca="1">IF(NOT(OR(ISBLANK(D34),ISBLANK(E34),D34="",E34="")),D34-E34,"")</f>
        <v/>
      </c>
      <c r="Z34" t="str">
        <f ca="1">IF(OR(NOT(ISNUMBER(D34)),ISBLANK(D34),D34="",ISBLANK(N34)),"",ABS(D34-N34))</f>
        <v/>
      </c>
      <c r="AA34">
        <f ca="1">IF(OR(ISBLANK(J34),ISBLANK(O34),J34="",O34=""),"",IF(J34=O34,1,0))</f>
        <v>0</v>
      </c>
      <c r="AB34" t="str">
        <f ca="1">IF(OR(ISBLANK(K34),ISBLANK(Q34),K34="",Q34=""),"",IF(K34=Q34,1,0))</f>
        <v/>
      </c>
      <c r="AC34" s="23" t="str">
        <f t="shared" ca="1" si="0"/>
        <v/>
      </c>
    </row>
    <row r="35" spans="1:29" x14ac:dyDescent="0.25">
      <c r="A35" s="23">
        <v>34</v>
      </c>
      <c r="B35">
        <v>18</v>
      </c>
      <c r="C35" t="str">
        <f ca="1">IFERROR(VLOOKUP($B35,INDIRECT(nfl_game_result),MATCH(C$1,INDIRECT(nfl_game_result_header),0),FALSE),"error")</f>
        <v>2012_02_TBY@NYG</v>
      </c>
      <c r="D35" t="str">
        <f ca="1">IFERROR(IF(ISBLANK(VLOOKUP($B35,INDIRECT(nfl_game_result),MATCH(D$1,INDIRECT(nfl_game_result_header),0),FALSE)),"",VLOOKUP($B35,INDIRECT(nfl_game_result),MATCH(D$1,INDIRECT(nfl_game_result_header),0),FALSE)),"error")</f>
        <v/>
      </c>
      <c r="E35">
        <f ca="1">IFERROR(IF(ISBLANK(VLOOKUP($B35,INDIRECT(nfl_game_result),MATCH(E$1,INDIRECT(nfl_game_result_header),0),FALSE)),"",VLOOKUP($B35,INDIRECT(nfl_game_result),MATCH(E$1,INDIRECT(nfl_game_result_header),0),FALSE)),"error")</f>
        <v>-7.5</v>
      </c>
      <c r="F35" s="23" t="str">
        <f ca="1">IFERROR(IF(ISBLANK(VLOOKUP($B35,INDIRECT(nfl_game_result),MATCH(F$1,INDIRECT(nfl_game_result_header),0),FALSE)),"",VLOOKUP($B35,INDIRECT(nfl_game_result),MATCH(F$1,INDIRECT(nfl_game_result_header),0),FALSE)),"error")</f>
        <v/>
      </c>
      <c r="G35" s="23" t="str">
        <f ca="1">IFERROR(IF(ISBLANK(VLOOKUP($B35,INDIRECT(nfl_game_result),MATCH(G$1,INDIRECT(nfl_game_result_header),0),FALSE)),"",VLOOKUP($B35,INDIRECT(nfl_game_result),MATCH(G$1,INDIRECT(nfl_game_result_header),0),FALSE)),"error")</f>
        <v/>
      </c>
      <c r="H35">
        <f ca="1">IFERROR(IF(ISBLANK(VLOOKUP($B35,INDIRECT(nfl_game_result),MATCH(H$1,INDIRECT(nfl_game_result_header),0),FALSE)),"",VLOOKUP($B35,INDIRECT(nfl_game_result),MATCH(H$1,INDIRECT(nfl_game_result_header),0),FALSE)),"error")</f>
        <v>41</v>
      </c>
      <c r="I35">
        <f ca="1">IFERROR(IF(ISBLANK(VLOOKUP($B35,INDIRECT(nfl_game_result),MATCH(I$1,INDIRECT(nfl_game_result_header),0),FALSE)),"",VLOOKUP($B35,INDIRECT(nfl_game_result),MATCH(I$1,INDIRECT(nfl_game_result_header),0),FALSE)),"error")</f>
        <v>34</v>
      </c>
      <c r="J35" t="str">
        <f ca="1">IFERROR(IF(ISBLANK(VLOOKUP($B35,INDIRECT(nfl_game_result),MATCH(J$1,INDIRECT(nfl_game_result_header),0),FALSE)),"",VLOOKUP($B35,INDIRECT(nfl_game_result),MATCH(J$1,INDIRECT(nfl_game_result_header),0),FALSE)),"error")</f>
        <v>TBY</v>
      </c>
      <c r="K35" t="str">
        <f ca="1">IFERROR(IF(ISBLANK(VLOOKUP($B35,INDIRECT(nfl_game_result),MATCH(K$1,INDIRECT(nfl_game_result_header),0),FALSE)),"",VLOOKUP($B35,INDIRECT(nfl_game_result),MATCH(K$1,INDIRECT(nfl_game_result_header),0),FALSE)),"error")</f>
        <v>NYG</v>
      </c>
      <c r="L35" s="23" t="str">
        <f ca="1">IFERROR(IF(ISBLANK(VLOOKUP($B35,INDIRECT(nfl_game_result),MATCH(L$1,INDIRECT(nfl_game_result_header),0),FALSE)),"",VLOOKUP($B35,INDIRECT(nfl_game_result),MATCH(L$1,INDIRECT(nfl_game_result_header),0),FALSE)),"error")</f>
        <v/>
      </c>
      <c r="M35" t="s">
        <v>16</v>
      </c>
      <c r="N35">
        <v>-7</v>
      </c>
      <c r="O35" t="s">
        <v>334</v>
      </c>
      <c r="V35" s="23" t="s">
        <v>416</v>
      </c>
      <c r="W35">
        <f ca="1">VALUE(LEFT(C35, 4))</f>
        <v>2012</v>
      </c>
      <c r="X35">
        <f ca="1">VALUE(MID(C35,6,FIND("_",C35,6)-6))</f>
        <v>2</v>
      </c>
      <c r="Y35" t="str">
        <f ca="1">IF(NOT(OR(ISBLANK(D35),ISBLANK(E35),D35="",E35="")),D35-E35,"")</f>
        <v/>
      </c>
      <c r="Z35" t="str">
        <f ca="1">IF(OR(NOT(ISNUMBER(D35)),ISBLANK(D35),D35="",ISBLANK(N35)),"",ABS(D35-N35))</f>
        <v/>
      </c>
      <c r="AA35">
        <f ca="1">IF(OR(ISBLANK(J35),ISBLANK(O35),J35="",O35=""),"",IF(J35=O35,1,0))</f>
        <v>1</v>
      </c>
      <c r="AB35" t="str">
        <f ca="1">IF(OR(ISBLANK(K35),ISBLANK(Q35),K35="",Q35=""),"",IF(K35=Q35,1,0))</f>
        <v/>
      </c>
      <c r="AC35" s="23" t="str">
        <f t="shared" ca="1" si="0"/>
        <v/>
      </c>
    </row>
    <row r="36" spans="1:29" x14ac:dyDescent="0.25">
      <c r="A36" s="23">
        <v>35</v>
      </c>
      <c r="B36">
        <v>19</v>
      </c>
      <c r="C36" t="str">
        <f ca="1">IFERROR(VLOOKUP($B36,INDIRECT(nfl_game_result),MATCH(C$1,INDIRECT(nfl_game_result_header),0),FALSE),"error")</f>
        <v>2012_02_NOR@CAR</v>
      </c>
      <c r="D36" t="str">
        <f ca="1">IFERROR(IF(ISBLANK(VLOOKUP($B36,INDIRECT(nfl_game_result),MATCH(D$1,INDIRECT(nfl_game_result_header),0),FALSE)),"",VLOOKUP($B36,INDIRECT(nfl_game_result),MATCH(D$1,INDIRECT(nfl_game_result_header),0),FALSE)),"error")</f>
        <v/>
      </c>
      <c r="E36">
        <f ca="1">IFERROR(IF(ISBLANK(VLOOKUP($B36,INDIRECT(nfl_game_result),MATCH(E$1,INDIRECT(nfl_game_result_header),0),FALSE)),"",VLOOKUP($B36,INDIRECT(nfl_game_result),MATCH(E$1,INDIRECT(nfl_game_result_header),0),FALSE)),"error")</f>
        <v>2.5</v>
      </c>
      <c r="F36" s="23" t="str">
        <f ca="1">IFERROR(IF(ISBLANK(VLOOKUP($B36,INDIRECT(nfl_game_result),MATCH(F$1,INDIRECT(nfl_game_result_header),0),FALSE)),"",VLOOKUP($B36,INDIRECT(nfl_game_result),MATCH(F$1,INDIRECT(nfl_game_result_header),0),FALSE)),"error")</f>
        <v/>
      </c>
      <c r="G36" s="23" t="str">
        <f ca="1">IFERROR(IF(ISBLANK(VLOOKUP($B36,INDIRECT(nfl_game_result),MATCH(G$1,INDIRECT(nfl_game_result_header),0),FALSE)),"",VLOOKUP($B36,INDIRECT(nfl_game_result),MATCH(G$1,INDIRECT(nfl_game_result_header),0),FALSE)),"error")</f>
        <v/>
      </c>
      <c r="H36">
        <f ca="1">IFERROR(IF(ISBLANK(VLOOKUP($B36,INDIRECT(nfl_game_result),MATCH(H$1,INDIRECT(nfl_game_result_header),0),FALSE)),"",VLOOKUP($B36,INDIRECT(nfl_game_result),MATCH(H$1,INDIRECT(nfl_game_result_header),0),FALSE)),"error")</f>
        <v>35</v>
      </c>
      <c r="I36">
        <f ca="1">IFERROR(IF(ISBLANK(VLOOKUP($B36,INDIRECT(nfl_game_result),MATCH(I$1,INDIRECT(nfl_game_result_header),0),FALSE)),"",VLOOKUP($B36,INDIRECT(nfl_game_result),MATCH(I$1,INDIRECT(nfl_game_result_header),0),FALSE)),"error")</f>
        <v>27</v>
      </c>
      <c r="J36" t="str">
        <f ca="1">IFERROR(IF(ISBLANK(VLOOKUP($B36,INDIRECT(nfl_game_result),MATCH(J$1,INDIRECT(nfl_game_result_header),0),FALSE)),"",VLOOKUP($B36,INDIRECT(nfl_game_result),MATCH(J$1,INDIRECT(nfl_game_result_header),0),FALSE)),"error")</f>
        <v>CAR</v>
      </c>
      <c r="K36" t="str">
        <f ca="1">IFERROR(IF(ISBLANK(VLOOKUP($B36,INDIRECT(nfl_game_result),MATCH(K$1,INDIRECT(nfl_game_result_header),0),FALSE)),"",VLOOKUP($B36,INDIRECT(nfl_game_result),MATCH(K$1,INDIRECT(nfl_game_result_header),0),FALSE)),"error")</f>
        <v>CAR</v>
      </c>
      <c r="L36" s="23" t="str">
        <f ca="1">IFERROR(IF(ISBLANK(VLOOKUP($B36,INDIRECT(nfl_game_result),MATCH(L$1,INDIRECT(nfl_game_result_header),0),FALSE)),"",VLOOKUP($B36,INDIRECT(nfl_game_result),MATCH(L$1,INDIRECT(nfl_game_result_header),0),FALSE)),"error")</f>
        <v/>
      </c>
      <c r="M36" t="s">
        <v>16</v>
      </c>
      <c r="N36">
        <v>3</v>
      </c>
      <c r="O36" t="s">
        <v>335</v>
      </c>
      <c r="V36" s="23" t="s">
        <v>416</v>
      </c>
      <c r="W36">
        <f ca="1">VALUE(LEFT(C36, 4))</f>
        <v>2012</v>
      </c>
      <c r="X36">
        <f ca="1">VALUE(MID(C36,6,FIND("_",C36,6)-6))</f>
        <v>2</v>
      </c>
      <c r="Y36" t="str">
        <f ca="1">IF(NOT(OR(ISBLANK(D36),ISBLANK(E36),D36="",E36="")),D36-E36,"")</f>
        <v/>
      </c>
      <c r="Z36" t="str">
        <f ca="1">IF(OR(NOT(ISNUMBER(D36)),ISBLANK(D36),D36="",ISBLANK(N36)),"",ABS(D36-N36))</f>
        <v/>
      </c>
      <c r="AA36">
        <f ca="1">IF(OR(ISBLANK(J36),ISBLANK(O36),J36="",O36=""),"",IF(J36=O36,1,0))</f>
        <v>0</v>
      </c>
      <c r="AB36" t="str">
        <f ca="1">IF(OR(ISBLANK(K36),ISBLANK(Q36),K36="",Q36=""),"",IF(K36=Q36,1,0))</f>
        <v/>
      </c>
      <c r="AC36" s="23" t="str">
        <f t="shared" ca="1" si="0"/>
        <v/>
      </c>
    </row>
    <row r="37" spans="1:29" x14ac:dyDescent="0.25">
      <c r="A37" s="23">
        <v>36</v>
      </c>
      <c r="B37">
        <v>20</v>
      </c>
      <c r="C37" t="str">
        <f ca="1">IFERROR(VLOOKUP($B37,INDIRECT(nfl_game_result),MATCH(C$1,INDIRECT(nfl_game_result_header),0),FALSE),"error")</f>
        <v>2012_02_ARI@NWE</v>
      </c>
      <c r="D37" t="str">
        <f ca="1">IFERROR(IF(ISBLANK(VLOOKUP($B37,INDIRECT(nfl_game_result),MATCH(D$1,INDIRECT(nfl_game_result_header),0),FALSE)),"",VLOOKUP($B37,INDIRECT(nfl_game_result),MATCH(D$1,INDIRECT(nfl_game_result_header),0),FALSE)),"error")</f>
        <v/>
      </c>
      <c r="E37">
        <f ca="1">IFERROR(IF(ISBLANK(VLOOKUP($B37,INDIRECT(nfl_game_result),MATCH(E$1,INDIRECT(nfl_game_result_header),0),FALSE)),"",VLOOKUP($B37,INDIRECT(nfl_game_result),MATCH(E$1,INDIRECT(nfl_game_result_header),0),FALSE)),"error")</f>
        <v>-13.5</v>
      </c>
      <c r="F37" s="23" t="str">
        <f ca="1">IFERROR(IF(ISBLANK(VLOOKUP($B37,INDIRECT(nfl_game_result),MATCH(F$1,INDIRECT(nfl_game_result_header),0),FALSE)),"",VLOOKUP($B37,INDIRECT(nfl_game_result),MATCH(F$1,INDIRECT(nfl_game_result_header),0),FALSE)),"error")</f>
        <v/>
      </c>
      <c r="G37" s="23" t="str">
        <f ca="1">IFERROR(IF(ISBLANK(VLOOKUP($B37,INDIRECT(nfl_game_result),MATCH(G$1,INDIRECT(nfl_game_result_header),0),FALSE)),"",VLOOKUP($B37,INDIRECT(nfl_game_result),MATCH(G$1,INDIRECT(nfl_game_result_header),0),FALSE)),"error")</f>
        <v/>
      </c>
      <c r="H37">
        <f ca="1">IFERROR(IF(ISBLANK(VLOOKUP($B37,INDIRECT(nfl_game_result),MATCH(H$1,INDIRECT(nfl_game_result_header),0),FALSE)),"",VLOOKUP($B37,INDIRECT(nfl_game_result),MATCH(H$1,INDIRECT(nfl_game_result_header),0),FALSE)),"error")</f>
        <v>18</v>
      </c>
      <c r="I37">
        <f ca="1">IFERROR(IF(ISBLANK(VLOOKUP($B37,INDIRECT(nfl_game_result),MATCH(I$1,INDIRECT(nfl_game_result_header),0),FALSE)),"",VLOOKUP($B37,INDIRECT(nfl_game_result),MATCH(I$1,INDIRECT(nfl_game_result_header),0),FALSE)),"error")</f>
        <v>20</v>
      </c>
      <c r="J37" t="str">
        <f ca="1">IFERROR(IF(ISBLANK(VLOOKUP($B37,INDIRECT(nfl_game_result),MATCH(J$1,INDIRECT(nfl_game_result_header),0),FALSE)),"",VLOOKUP($B37,INDIRECT(nfl_game_result),MATCH(J$1,INDIRECT(nfl_game_result_header),0),FALSE)),"error")</f>
        <v>ARI</v>
      </c>
      <c r="K37" t="str">
        <f ca="1">IFERROR(IF(ISBLANK(VLOOKUP($B37,INDIRECT(nfl_game_result),MATCH(K$1,INDIRECT(nfl_game_result_header),0),FALSE)),"",VLOOKUP($B37,INDIRECT(nfl_game_result),MATCH(K$1,INDIRECT(nfl_game_result_header),0),FALSE)),"error")</f>
        <v>ARI</v>
      </c>
      <c r="L37" s="23" t="str">
        <f ca="1">IFERROR(IF(ISBLANK(VLOOKUP($B37,INDIRECT(nfl_game_result),MATCH(L$1,INDIRECT(nfl_game_result_header),0),FALSE)),"",VLOOKUP($B37,INDIRECT(nfl_game_result),MATCH(L$1,INDIRECT(nfl_game_result_header),0),FALSE)),"error")</f>
        <v/>
      </c>
      <c r="M37" t="s">
        <v>16</v>
      </c>
      <c r="N37">
        <v>-12</v>
      </c>
      <c r="O37" t="s">
        <v>332</v>
      </c>
      <c r="V37" s="23" t="s">
        <v>416</v>
      </c>
      <c r="W37">
        <f ca="1">VALUE(LEFT(C37, 4))</f>
        <v>2012</v>
      </c>
      <c r="X37">
        <f ca="1">VALUE(MID(C37,6,FIND("_",C37,6)-6))</f>
        <v>2</v>
      </c>
      <c r="Y37" t="str">
        <f ca="1">IF(NOT(OR(ISBLANK(D37),ISBLANK(E37),D37="",E37="")),D37-E37,"")</f>
        <v/>
      </c>
      <c r="Z37" t="str">
        <f ca="1">IF(OR(NOT(ISNUMBER(D37)),ISBLANK(D37),D37="",ISBLANK(N37)),"",ABS(D37-N37))</f>
        <v/>
      </c>
      <c r="AA37">
        <f ca="1">IF(OR(ISBLANK(J37),ISBLANK(O37),J37="",O37=""),"",IF(J37=O37,1,0))</f>
        <v>0</v>
      </c>
      <c r="AB37" t="str">
        <f ca="1">IF(OR(ISBLANK(K37),ISBLANK(Q37),K37="",Q37=""),"",IF(K37=Q37,1,0))</f>
        <v/>
      </c>
      <c r="AC37" s="23" t="str">
        <f t="shared" ca="1" si="0"/>
        <v/>
      </c>
    </row>
    <row r="38" spans="1:29" x14ac:dyDescent="0.25">
      <c r="A38" s="23">
        <v>37</v>
      </c>
      <c r="B38">
        <v>21</v>
      </c>
      <c r="C38" t="str">
        <f ca="1">IFERROR(VLOOKUP($B38,INDIRECT(nfl_game_result),MATCH(C$1,INDIRECT(nfl_game_result_header),0),FALSE),"error")</f>
        <v>2012_02_MIN@IND</v>
      </c>
      <c r="D38" t="str">
        <f ca="1">IFERROR(IF(ISBLANK(VLOOKUP($B38,INDIRECT(nfl_game_result),MATCH(D$1,INDIRECT(nfl_game_result_header),0),FALSE)),"",VLOOKUP($B38,INDIRECT(nfl_game_result),MATCH(D$1,INDIRECT(nfl_game_result_header),0),FALSE)),"error")</f>
        <v/>
      </c>
      <c r="E38">
        <f ca="1">IFERROR(IF(ISBLANK(VLOOKUP($B38,INDIRECT(nfl_game_result),MATCH(E$1,INDIRECT(nfl_game_result_header),0),FALSE)),"",VLOOKUP($B38,INDIRECT(nfl_game_result),MATCH(E$1,INDIRECT(nfl_game_result_header),0),FALSE)),"error")</f>
        <v>1.5</v>
      </c>
      <c r="F38" s="23" t="str">
        <f ca="1">IFERROR(IF(ISBLANK(VLOOKUP($B38,INDIRECT(nfl_game_result),MATCH(F$1,INDIRECT(nfl_game_result_header),0),FALSE)),"",VLOOKUP($B38,INDIRECT(nfl_game_result),MATCH(F$1,INDIRECT(nfl_game_result_header),0),FALSE)),"error")</f>
        <v/>
      </c>
      <c r="G38" s="23" t="str">
        <f ca="1">IFERROR(IF(ISBLANK(VLOOKUP($B38,INDIRECT(nfl_game_result),MATCH(G$1,INDIRECT(nfl_game_result_header),0),FALSE)),"",VLOOKUP($B38,INDIRECT(nfl_game_result),MATCH(G$1,INDIRECT(nfl_game_result_header),0),FALSE)),"error")</f>
        <v/>
      </c>
      <c r="H38">
        <f ca="1">IFERROR(IF(ISBLANK(VLOOKUP($B38,INDIRECT(nfl_game_result),MATCH(H$1,INDIRECT(nfl_game_result_header),0),FALSE)),"",VLOOKUP($B38,INDIRECT(nfl_game_result),MATCH(H$1,INDIRECT(nfl_game_result_header),0),FALSE)),"error")</f>
        <v>23</v>
      </c>
      <c r="I38">
        <f ca="1">IFERROR(IF(ISBLANK(VLOOKUP($B38,INDIRECT(nfl_game_result),MATCH(I$1,INDIRECT(nfl_game_result_header),0),FALSE)),"",VLOOKUP($B38,INDIRECT(nfl_game_result),MATCH(I$1,INDIRECT(nfl_game_result_header),0),FALSE)),"error")</f>
        <v>20</v>
      </c>
      <c r="J38" t="str">
        <f ca="1">IFERROR(IF(ISBLANK(VLOOKUP($B38,INDIRECT(nfl_game_result),MATCH(J$1,INDIRECT(nfl_game_result_header),0),FALSE)),"",VLOOKUP($B38,INDIRECT(nfl_game_result),MATCH(J$1,INDIRECT(nfl_game_result_header),0),FALSE)),"error")</f>
        <v>IND</v>
      </c>
      <c r="K38" t="str">
        <f ca="1">IFERROR(IF(ISBLANK(VLOOKUP($B38,INDIRECT(nfl_game_result),MATCH(K$1,INDIRECT(nfl_game_result_header),0),FALSE)),"",VLOOKUP($B38,INDIRECT(nfl_game_result),MATCH(K$1,INDIRECT(nfl_game_result_header),0),FALSE)),"error")</f>
        <v>IND</v>
      </c>
      <c r="L38" s="23" t="str">
        <f ca="1">IFERROR(IF(ISBLANK(VLOOKUP($B38,INDIRECT(nfl_game_result),MATCH(L$1,INDIRECT(nfl_game_result_header),0),FALSE)),"",VLOOKUP($B38,INDIRECT(nfl_game_result),MATCH(L$1,INDIRECT(nfl_game_result_header),0),FALSE)),"error")</f>
        <v/>
      </c>
      <c r="M38" t="s">
        <v>16</v>
      </c>
      <c r="N38">
        <v>-2</v>
      </c>
      <c r="O38" t="s">
        <v>80</v>
      </c>
      <c r="V38" s="23" t="s">
        <v>416</v>
      </c>
      <c r="W38">
        <f ca="1">VALUE(LEFT(C38, 4))</f>
        <v>2012</v>
      </c>
      <c r="X38">
        <f ca="1">VALUE(MID(C38,6,FIND("_",C38,6)-6))</f>
        <v>2</v>
      </c>
      <c r="Y38" t="str">
        <f ca="1">IF(NOT(OR(ISBLANK(D38),ISBLANK(E38),D38="",E38="")),D38-E38,"")</f>
        <v/>
      </c>
      <c r="Z38" t="str">
        <f ca="1">IF(OR(NOT(ISNUMBER(D38)),ISBLANK(D38),D38="",ISBLANK(N38)),"",ABS(D38-N38))</f>
        <v/>
      </c>
      <c r="AA38">
        <f ca="1">IF(OR(ISBLANK(J38),ISBLANK(O38),J38="",O38=""),"",IF(J38=O38,1,0))</f>
        <v>0</v>
      </c>
      <c r="AB38" t="str">
        <f ca="1">IF(OR(ISBLANK(K38),ISBLANK(Q38),K38="",Q38=""),"",IF(K38=Q38,1,0))</f>
        <v/>
      </c>
      <c r="AC38" s="23" t="str">
        <f t="shared" ca="1" si="0"/>
        <v/>
      </c>
    </row>
    <row r="39" spans="1:29" x14ac:dyDescent="0.25">
      <c r="A39" s="23">
        <v>38</v>
      </c>
      <c r="B39">
        <v>22</v>
      </c>
      <c r="C39" t="str">
        <f ca="1">IFERROR(VLOOKUP($B39,INDIRECT(nfl_game_result),MATCH(C$1,INDIRECT(nfl_game_result_header),0),FALSE),"error")</f>
        <v>2012_02_BAL@PHI</v>
      </c>
      <c r="D39" t="str">
        <f ca="1">IFERROR(IF(ISBLANK(VLOOKUP($B39,INDIRECT(nfl_game_result),MATCH(D$1,INDIRECT(nfl_game_result_header),0),FALSE)),"",VLOOKUP($B39,INDIRECT(nfl_game_result),MATCH(D$1,INDIRECT(nfl_game_result_header),0),FALSE)),"error")</f>
        <v/>
      </c>
      <c r="E39">
        <f ca="1">IFERROR(IF(ISBLANK(VLOOKUP($B39,INDIRECT(nfl_game_result),MATCH(E$1,INDIRECT(nfl_game_result_header),0),FALSE)),"",VLOOKUP($B39,INDIRECT(nfl_game_result),MATCH(E$1,INDIRECT(nfl_game_result_header),0),FALSE)),"error")</f>
        <v>-2.5</v>
      </c>
      <c r="F39" s="23" t="str">
        <f ca="1">IFERROR(IF(ISBLANK(VLOOKUP($B39,INDIRECT(nfl_game_result),MATCH(F$1,INDIRECT(nfl_game_result_header),0),FALSE)),"",VLOOKUP($B39,INDIRECT(nfl_game_result),MATCH(F$1,INDIRECT(nfl_game_result_header),0),FALSE)),"error")</f>
        <v/>
      </c>
      <c r="G39" s="23" t="str">
        <f ca="1">IFERROR(IF(ISBLANK(VLOOKUP($B39,INDIRECT(nfl_game_result),MATCH(G$1,INDIRECT(nfl_game_result_header),0),FALSE)),"",VLOOKUP($B39,INDIRECT(nfl_game_result),MATCH(G$1,INDIRECT(nfl_game_result_header),0),FALSE)),"error")</f>
        <v/>
      </c>
      <c r="H39">
        <f ca="1">IFERROR(IF(ISBLANK(VLOOKUP($B39,INDIRECT(nfl_game_result),MATCH(H$1,INDIRECT(nfl_game_result_header),0),FALSE)),"",VLOOKUP($B39,INDIRECT(nfl_game_result),MATCH(H$1,INDIRECT(nfl_game_result_header),0),FALSE)),"error")</f>
        <v>24</v>
      </c>
      <c r="I39">
        <f ca="1">IFERROR(IF(ISBLANK(VLOOKUP($B39,INDIRECT(nfl_game_result),MATCH(I$1,INDIRECT(nfl_game_result_header),0),FALSE)),"",VLOOKUP($B39,INDIRECT(nfl_game_result),MATCH(I$1,INDIRECT(nfl_game_result_header),0),FALSE)),"error")</f>
        <v>23</v>
      </c>
      <c r="J39" t="str">
        <f ca="1">IFERROR(IF(ISBLANK(VLOOKUP($B39,INDIRECT(nfl_game_result),MATCH(J$1,INDIRECT(nfl_game_result_header),0),FALSE)),"",VLOOKUP($B39,INDIRECT(nfl_game_result),MATCH(J$1,INDIRECT(nfl_game_result_header),0),FALSE)),"error")</f>
        <v>BAL</v>
      </c>
      <c r="K39" t="str">
        <f ca="1">IFERROR(IF(ISBLANK(VLOOKUP($B39,INDIRECT(nfl_game_result),MATCH(K$1,INDIRECT(nfl_game_result_header),0),FALSE)),"",VLOOKUP($B39,INDIRECT(nfl_game_result),MATCH(K$1,INDIRECT(nfl_game_result_header),0),FALSE)),"error")</f>
        <v>PHI</v>
      </c>
      <c r="L39" s="23" t="str">
        <f ca="1">IFERROR(IF(ISBLANK(VLOOKUP($B39,INDIRECT(nfl_game_result),MATCH(L$1,INDIRECT(nfl_game_result_header),0),FALSE)),"",VLOOKUP($B39,INDIRECT(nfl_game_result),MATCH(L$1,INDIRECT(nfl_game_result_header),0),FALSE)),"error")</f>
        <v/>
      </c>
      <c r="M39" t="s">
        <v>16</v>
      </c>
      <c r="N39">
        <v>2.5</v>
      </c>
      <c r="O39" t="s">
        <v>65</v>
      </c>
      <c r="V39" s="23" t="s">
        <v>416</v>
      </c>
      <c r="W39">
        <f ca="1">VALUE(LEFT(C39, 4))</f>
        <v>2012</v>
      </c>
      <c r="X39">
        <f ca="1">VALUE(MID(C39,6,FIND("_",C39,6)-6))</f>
        <v>2</v>
      </c>
      <c r="Y39" t="str">
        <f ca="1">IF(NOT(OR(ISBLANK(D39),ISBLANK(E39),D39="",E39="")),D39-E39,"")</f>
        <v/>
      </c>
      <c r="Z39" t="str">
        <f ca="1">IF(OR(NOT(ISNUMBER(D39)),ISBLANK(D39),D39="",ISBLANK(N39)),"",ABS(D39-N39))</f>
        <v/>
      </c>
      <c r="AA39">
        <f ca="1">IF(OR(ISBLANK(J39),ISBLANK(O39),J39="",O39=""),"",IF(J39=O39,1,0))</f>
        <v>1</v>
      </c>
      <c r="AB39" t="str">
        <f ca="1">IF(OR(ISBLANK(K39),ISBLANK(Q39),K39="",Q39=""),"",IF(K39=Q39,1,0))</f>
        <v/>
      </c>
      <c r="AC39" s="23" t="str">
        <f t="shared" ca="1" si="0"/>
        <v/>
      </c>
    </row>
    <row r="40" spans="1:29" x14ac:dyDescent="0.25">
      <c r="A40" s="23">
        <v>39</v>
      </c>
      <c r="B40">
        <v>23</v>
      </c>
      <c r="C40" t="str">
        <f ca="1">IFERROR(VLOOKUP($B40,INDIRECT(nfl_game_result),MATCH(C$1,INDIRECT(nfl_game_result_header),0),FALSE),"error")</f>
        <v>2012_02_KCY@BUF</v>
      </c>
      <c r="D40" t="str">
        <f ca="1">IFERROR(IF(ISBLANK(VLOOKUP($B40,INDIRECT(nfl_game_result),MATCH(D$1,INDIRECT(nfl_game_result_header),0),FALSE)),"",VLOOKUP($B40,INDIRECT(nfl_game_result),MATCH(D$1,INDIRECT(nfl_game_result_header),0),FALSE)),"error")</f>
        <v/>
      </c>
      <c r="E40">
        <f ca="1">IFERROR(IF(ISBLANK(VLOOKUP($B40,INDIRECT(nfl_game_result),MATCH(E$1,INDIRECT(nfl_game_result_header),0),FALSE)),"",VLOOKUP($B40,INDIRECT(nfl_game_result),MATCH(E$1,INDIRECT(nfl_game_result_header),0),FALSE)),"error")</f>
        <v>-3.5</v>
      </c>
      <c r="F40" s="23" t="str">
        <f ca="1">IFERROR(IF(ISBLANK(VLOOKUP($B40,INDIRECT(nfl_game_result),MATCH(F$1,INDIRECT(nfl_game_result_header),0),FALSE)),"",VLOOKUP($B40,INDIRECT(nfl_game_result),MATCH(F$1,INDIRECT(nfl_game_result_header),0),FALSE)),"error")</f>
        <v/>
      </c>
      <c r="G40" s="23" t="str">
        <f ca="1">IFERROR(IF(ISBLANK(VLOOKUP($B40,INDIRECT(nfl_game_result),MATCH(G$1,INDIRECT(nfl_game_result_header),0),FALSE)),"",VLOOKUP($B40,INDIRECT(nfl_game_result),MATCH(G$1,INDIRECT(nfl_game_result_header),0),FALSE)),"error")</f>
        <v/>
      </c>
      <c r="H40">
        <f ca="1">IFERROR(IF(ISBLANK(VLOOKUP($B40,INDIRECT(nfl_game_result),MATCH(H$1,INDIRECT(nfl_game_result_header),0),FALSE)),"",VLOOKUP($B40,INDIRECT(nfl_game_result),MATCH(H$1,INDIRECT(nfl_game_result_header),0),FALSE)),"error")</f>
        <v>35</v>
      </c>
      <c r="I40">
        <f ca="1">IFERROR(IF(ISBLANK(VLOOKUP($B40,INDIRECT(nfl_game_result),MATCH(I$1,INDIRECT(nfl_game_result_header),0),FALSE)),"",VLOOKUP($B40,INDIRECT(nfl_game_result),MATCH(I$1,INDIRECT(nfl_game_result_header),0),FALSE)),"error")</f>
        <v>17</v>
      </c>
      <c r="J40" t="str">
        <f ca="1">IFERROR(IF(ISBLANK(VLOOKUP($B40,INDIRECT(nfl_game_result),MATCH(J$1,INDIRECT(nfl_game_result_header),0),FALSE)),"",VLOOKUP($B40,INDIRECT(nfl_game_result),MATCH(J$1,INDIRECT(nfl_game_result_header),0),FALSE)),"error")</f>
        <v>BUF</v>
      </c>
      <c r="K40" t="str">
        <f ca="1">IFERROR(IF(ISBLANK(VLOOKUP($B40,INDIRECT(nfl_game_result),MATCH(K$1,INDIRECT(nfl_game_result_header),0),FALSE)),"",VLOOKUP($B40,INDIRECT(nfl_game_result),MATCH(K$1,INDIRECT(nfl_game_result_header),0),FALSE)),"error")</f>
        <v>BUF</v>
      </c>
      <c r="L40" s="23" t="str">
        <f ca="1">IFERROR(IF(ISBLANK(VLOOKUP($B40,INDIRECT(nfl_game_result),MATCH(L$1,INDIRECT(nfl_game_result_header),0),FALSE)),"",VLOOKUP($B40,INDIRECT(nfl_game_result),MATCH(L$1,INDIRECT(nfl_game_result_header),0),FALSE)),"error")</f>
        <v/>
      </c>
      <c r="M40" t="s">
        <v>16</v>
      </c>
      <c r="N40">
        <v>-3.5</v>
      </c>
      <c r="O40" t="s">
        <v>66</v>
      </c>
      <c r="V40" s="23" t="s">
        <v>416</v>
      </c>
      <c r="W40">
        <f ca="1">VALUE(LEFT(C40, 4))</f>
        <v>2012</v>
      </c>
      <c r="X40">
        <f ca="1">VALUE(MID(C40,6,FIND("_",C40,6)-6))</f>
        <v>2</v>
      </c>
      <c r="Y40" t="str">
        <f ca="1">IF(NOT(OR(ISBLANK(D40),ISBLANK(E40),D40="",E40="")),D40-E40,"")</f>
        <v/>
      </c>
      <c r="Z40" t="str">
        <f ca="1">IF(OR(NOT(ISNUMBER(D40)),ISBLANK(D40),D40="",ISBLANK(N40)),"",ABS(D40-N40))</f>
        <v/>
      </c>
      <c r="AA40">
        <f ca="1">IF(OR(ISBLANK(J40),ISBLANK(O40),J40="",O40=""),"",IF(J40=O40,1,0))</f>
        <v>1</v>
      </c>
      <c r="AB40" t="str">
        <f ca="1">IF(OR(ISBLANK(K40),ISBLANK(Q40),K40="",Q40=""),"",IF(K40=Q40,1,0))</f>
        <v/>
      </c>
      <c r="AC40" s="23" t="str">
        <f t="shared" ca="1" si="0"/>
        <v/>
      </c>
    </row>
    <row r="41" spans="1:29" x14ac:dyDescent="0.25">
      <c r="A41" s="23">
        <v>40</v>
      </c>
      <c r="B41">
        <v>24</v>
      </c>
      <c r="C41" t="str">
        <f ca="1">IFERROR(VLOOKUP($B41,INDIRECT(nfl_game_result),MATCH(C$1,INDIRECT(nfl_game_result_header),0),FALSE),"error")</f>
        <v>2012_02_CLE@CIN</v>
      </c>
      <c r="D41" t="str">
        <f ca="1">IFERROR(IF(ISBLANK(VLOOKUP($B41,INDIRECT(nfl_game_result),MATCH(D$1,INDIRECT(nfl_game_result_header),0),FALSE)),"",VLOOKUP($B41,INDIRECT(nfl_game_result),MATCH(D$1,INDIRECT(nfl_game_result_header),0),FALSE)),"error")</f>
        <v/>
      </c>
      <c r="E41">
        <f ca="1">IFERROR(IF(ISBLANK(VLOOKUP($B41,INDIRECT(nfl_game_result),MATCH(E$1,INDIRECT(nfl_game_result_header),0),FALSE)),"",VLOOKUP($B41,INDIRECT(nfl_game_result),MATCH(E$1,INDIRECT(nfl_game_result_header),0),FALSE)),"error")</f>
        <v>-6.5</v>
      </c>
      <c r="F41" s="23" t="str">
        <f ca="1">IFERROR(IF(ISBLANK(VLOOKUP($B41,INDIRECT(nfl_game_result),MATCH(F$1,INDIRECT(nfl_game_result_header),0),FALSE)),"",VLOOKUP($B41,INDIRECT(nfl_game_result),MATCH(F$1,INDIRECT(nfl_game_result_header),0),FALSE)),"error")</f>
        <v/>
      </c>
      <c r="G41" s="23" t="str">
        <f ca="1">IFERROR(IF(ISBLANK(VLOOKUP($B41,INDIRECT(nfl_game_result),MATCH(G$1,INDIRECT(nfl_game_result_header),0),FALSE)),"",VLOOKUP($B41,INDIRECT(nfl_game_result),MATCH(G$1,INDIRECT(nfl_game_result_header),0),FALSE)),"error")</f>
        <v/>
      </c>
      <c r="H41">
        <f ca="1">IFERROR(IF(ISBLANK(VLOOKUP($B41,INDIRECT(nfl_game_result),MATCH(H$1,INDIRECT(nfl_game_result_header),0),FALSE)),"",VLOOKUP($B41,INDIRECT(nfl_game_result),MATCH(H$1,INDIRECT(nfl_game_result_header),0),FALSE)),"error")</f>
        <v>34</v>
      </c>
      <c r="I41">
        <f ca="1">IFERROR(IF(ISBLANK(VLOOKUP($B41,INDIRECT(nfl_game_result),MATCH(I$1,INDIRECT(nfl_game_result_header),0),FALSE)),"",VLOOKUP($B41,INDIRECT(nfl_game_result),MATCH(I$1,INDIRECT(nfl_game_result_header),0),FALSE)),"error")</f>
        <v>27</v>
      </c>
      <c r="J41" t="str">
        <f ca="1">IFERROR(IF(ISBLANK(VLOOKUP($B41,INDIRECT(nfl_game_result),MATCH(J$1,INDIRECT(nfl_game_result_header),0),FALSE)),"",VLOOKUP($B41,INDIRECT(nfl_game_result),MATCH(J$1,INDIRECT(nfl_game_result_header),0),FALSE)),"error")</f>
        <v>CIN</v>
      </c>
      <c r="K41" t="str">
        <f ca="1">IFERROR(IF(ISBLANK(VLOOKUP($B41,INDIRECT(nfl_game_result),MATCH(K$1,INDIRECT(nfl_game_result_header),0),FALSE)),"",VLOOKUP($B41,INDIRECT(nfl_game_result),MATCH(K$1,INDIRECT(nfl_game_result_header),0),FALSE)),"error")</f>
        <v>CIN</v>
      </c>
      <c r="L41" s="23" t="str">
        <f ca="1">IFERROR(IF(ISBLANK(VLOOKUP($B41,INDIRECT(nfl_game_result),MATCH(L$1,INDIRECT(nfl_game_result_header),0),FALSE)),"",VLOOKUP($B41,INDIRECT(nfl_game_result),MATCH(L$1,INDIRECT(nfl_game_result_header),0),FALSE)),"error")</f>
        <v/>
      </c>
      <c r="M41" t="s">
        <v>16</v>
      </c>
      <c r="N41">
        <v>-7</v>
      </c>
      <c r="O41" t="s">
        <v>69</v>
      </c>
      <c r="V41" s="23" t="s">
        <v>416</v>
      </c>
      <c r="W41">
        <f ca="1">VALUE(LEFT(C41, 4))</f>
        <v>2012</v>
      </c>
      <c r="X41">
        <f ca="1">VALUE(MID(C41,6,FIND("_",C41,6)-6))</f>
        <v>2</v>
      </c>
      <c r="Y41" t="str">
        <f ca="1">IF(NOT(OR(ISBLANK(D41),ISBLANK(E41),D41="",E41="")),D41-E41,"")</f>
        <v/>
      </c>
      <c r="Z41" t="str">
        <f ca="1">IF(OR(NOT(ISNUMBER(D41)),ISBLANK(D41),D41="",ISBLANK(N41)),"",ABS(D41-N41))</f>
        <v/>
      </c>
      <c r="AA41">
        <f ca="1">IF(OR(ISBLANK(J41),ISBLANK(O41),J41="",O41=""),"",IF(J41=O41,1,0))</f>
        <v>1</v>
      </c>
      <c r="AB41" t="str">
        <f ca="1">IF(OR(ISBLANK(K41),ISBLANK(Q41),K41="",Q41=""),"",IF(K41=Q41,1,0))</f>
        <v/>
      </c>
      <c r="AC41" s="23" t="str">
        <f t="shared" ca="1" si="0"/>
        <v/>
      </c>
    </row>
    <row r="42" spans="1:29" x14ac:dyDescent="0.25">
      <c r="A42" s="23">
        <v>41</v>
      </c>
      <c r="B42">
        <v>25</v>
      </c>
      <c r="C42" t="str">
        <f ca="1">IFERROR(VLOOKUP($B42,INDIRECT(nfl_game_result),MATCH(C$1,INDIRECT(nfl_game_result_header),0),FALSE),"error")</f>
        <v>2012_02_HOU@JAX</v>
      </c>
      <c r="D42" t="str">
        <f ca="1">IFERROR(IF(ISBLANK(VLOOKUP($B42,INDIRECT(nfl_game_result),MATCH(D$1,INDIRECT(nfl_game_result_header),0),FALSE)),"",VLOOKUP($B42,INDIRECT(nfl_game_result),MATCH(D$1,INDIRECT(nfl_game_result_header),0),FALSE)),"error")</f>
        <v/>
      </c>
      <c r="E42">
        <f ca="1">IFERROR(IF(ISBLANK(VLOOKUP($B42,INDIRECT(nfl_game_result),MATCH(E$1,INDIRECT(nfl_game_result_header),0),FALSE)),"",VLOOKUP($B42,INDIRECT(nfl_game_result),MATCH(E$1,INDIRECT(nfl_game_result_header),0),FALSE)),"error")</f>
        <v>7.5</v>
      </c>
      <c r="F42" s="23" t="str">
        <f ca="1">IFERROR(IF(ISBLANK(VLOOKUP($B42,INDIRECT(nfl_game_result),MATCH(F$1,INDIRECT(nfl_game_result_header),0),FALSE)),"",VLOOKUP($B42,INDIRECT(nfl_game_result),MATCH(F$1,INDIRECT(nfl_game_result_header),0),FALSE)),"error")</f>
        <v/>
      </c>
      <c r="G42" s="23" t="str">
        <f ca="1">IFERROR(IF(ISBLANK(VLOOKUP($B42,INDIRECT(nfl_game_result),MATCH(G$1,INDIRECT(nfl_game_result_header),0),FALSE)),"",VLOOKUP($B42,INDIRECT(nfl_game_result),MATCH(G$1,INDIRECT(nfl_game_result_header),0),FALSE)),"error")</f>
        <v/>
      </c>
      <c r="H42">
        <f ca="1">IFERROR(IF(ISBLANK(VLOOKUP($B42,INDIRECT(nfl_game_result),MATCH(H$1,INDIRECT(nfl_game_result_header),0),FALSE)),"",VLOOKUP($B42,INDIRECT(nfl_game_result),MATCH(H$1,INDIRECT(nfl_game_result_header),0),FALSE)),"error")</f>
        <v>7</v>
      </c>
      <c r="I42">
        <f ca="1">IFERROR(IF(ISBLANK(VLOOKUP($B42,INDIRECT(nfl_game_result),MATCH(I$1,INDIRECT(nfl_game_result_header),0),FALSE)),"",VLOOKUP($B42,INDIRECT(nfl_game_result),MATCH(I$1,INDIRECT(nfl_game_result_header),0),FALSE)),"error")</f>
        <v>27</v>
      </c>
      <c r="J42" t="str">
        <f ca="1">IFERROR(IF(ISBLANK(VLOOKUP($B42,INDIRECT(nfl_game_result),MATCH(J$1,INDIRECT(nfl_game_result_header),0),FALSE)),"",VLOOKUP($B42,INDIRECT(nfl_game_result),MATCH(J$1,INDIRECT(nfl_game_result_header),0),FALSE)),"error")</f>
        <v>HOU</v>
      </c>
      <c r="K42" t="str">
        <f ca="1">IFERROR(IF(ISBLANK(VLOOKUP($B42,INDIRECT(nfl_game_result),MATCH(K$1,INDIRECT(nfl_game_result_header),0),FALSE)),"",VLOOKUP($B42,INDIRECT(nfl_game_result),MATCH(K$1,INDIRECT(nfl_game_result_header),0),FALSE)),"error")</f>
        <v>HOU</v>
      </c>
      <c r="L42" s="23" t="str">
        <f ca="1">IFERROR(IF(ISBLANK(VLOOKUP($B42,INDIRECT(nfl_game_result),MATCH(L$1,INDIRECT(nfl_game_result_header),0),FALSE)),"",VLOOKUP($B42,INDIRECT(nfl_game_result),MATCH(L$1,INDIRECT(nfl_game_result_header),0),FALSE)),"error")</f>
        <v/>
      </c>
      <c r="M42" t="s">
        <v>16</v>
      </c>
      <c r="N42">
        <v>8.5</v>
      </c>
      <c r="O42" t="s">
        <v>75</v>
      </c>
      <c r="V42" s="23" t="s">
        <v>416</v>
      </c>
      <c r="W42">
        <f ca="1">VALUE(LEFT(C42, 4))</f>
        <v>2012</v>
      </c>
      <c r="X42">
        <f ca="1">VALUE(MID(C42,6,FIND("_",C42,6)-6))</f>
        <v>2</v>
      </c>
      <c r="Y42" t="str">
        <f ca="1">IF(NOT(OR(ISBLANK(D42),ISBLANK(E42),D42="",E42="")),D42-E42,"")</f>
        <v/>
      </c>
      <c r="Z42" t="str">
        <f ca="1">IF(OR(NOT(ISNUMBER(D42)),ISBLANK(D42),D42="",ISBLANK(N42)),"",ABS(D42-N42))</f>
        <v/>
      </c>
      <c r="AA42">
        <f ca="1">IF(OR(ISBLANK(J42),ISBLANK(O42),J42="",O42=""),"",IF(J42=O42,1,0))</f>
        <v>1</v>
      </c>
      <c r="AB42" t="str">
        <f ca="1">IF(OR(ISBLANK(K42),ISBLANK(Q42),K42="",Q42=""),"",IF(K42=Q42,1,0))</f>
        <v/>
      </c>
      <c r="AC42" s="23" t="str">
        <f t="shared" ca="1" si="0"/>
        <v/>
      </c>
    </row>
    <row r="43" spans="1:29" x14ac:dyDescent="0.25">
      <c r="A43" s="23">
        <v>42</v>
      </c>
      <c r="B43">
        <v>26</v>
      </c>
      <c r="C43" t="str">
        <f ca="1">IFERROR(VLOOKUP($B43,INDIRECT(nfl_game_result),MATCH(C$1,INDIRECT(nfl_game_result_header),0),FALSE),"error")</f>
        <v>2012_02_OAK@MIA</v>
      </c>
      <c r="D43" t="str">
        <f ca="1">IFERROR(IF(ISBLANK(VLOOKUP($B43,INDIRECT(nfl_game_result),MATCH(D$1,INDIRECT(nfl_game_result_header),0),FALSE)),"",VLOOKUP($B43,INDIRECT(nfl_game_result),MATCH(D$1,INDIRECT(nfl_game_result_header),0),FALSE)),"error")</f>
        <v/>
      </c>
      <c r="E43">
        <f ca="1">IFERROR(IF(ISBLANK(VLOOKUP($B43,INDIRECT(nfl_game_result),MATCH(E$1,INDIRECT(nfl_game_result_header),0),FALSE)),"",VLOOKUP($B43,INDIRECT(nfl_game_result),MATCH(E$1,INDIRECT(nfl_game_result_header),0),FALSE)),"error")</f>
        <v>2.5</v>
      </c>
      <c r="F43" s="23" t="str">
        <f ca="1">IFERROR(IF(ISBLANK(VLOOKUP($B43,INDIRECT(nfl_game_result),MATCH(F$1,INDIRECT(nfl_game_result_header),0),FALSE)),"",VLOOKUP($B43,INDIRECT(nfl_game_result),MATCH(F$1,INDIRECT(nfl_game_result_header),0),FALSE)),"error")</f>
        <v/>
      </c>
      <c r="G43" s="23" t="str">
        <f ca="1">IFERROR(IF(ISBLANK(VLOOKUP($B43,INDIRECT(nfl_game_result),MATCH(G$1,INDIRECT(nfl_game_result_header),0),FALSE)),"",VLOOKUP($B43,INDIRECT(nfl_game_result),MATCH(G$1,INDIRECT(nfl_game_result_header),0),FALSE)),"error")</f>
        <v/>
      </c>
      <c r="H43">
        <f ca="1">IFERROR(IF(ISBLANK(VLOOKUP($B43,INDIRECT(nfl_game_result),MATCH(H$1,INDIRECT(nfl_game_result_header),0),FALSE)),"",VLOOKUP($B43,INDIRECT(nfl_game_result),MATCH(H$1,INDIRECT(nfl_game_result_header),0),FALSE)),"error")</f>
        <v>35</v>
      </c>
      <c r="I43">
        <f ca="1">IFERROR(IF(ISBLANK(VLOOKUP($B43,INDIRECT(nfl_game_result),MATCH(I$1,INDIRECT(nfl_game_result_header),0),FALSE)),"",VLOOKUP($B43,INDIRECT(nfl_game_result),MATCH(I$1,INDIRECT(nfl_game_result_header),0),FALSE)),"error")</f>
        <v>13</v>
      </c>
      <c r="J43" t="str">
        <f ca="1">IFERROR(IF(ISBLANK(VLOOKUP($B43,INDIRECT(nfl_game_result),MATCH(J$1,INDIRECT(nfl_game_result_header),0),FALSE)),"",VLOOKUP($B43,INDIRECT(nfl_game_result),MATCH(J$1,INDIRECT(nfl_game_result_header),0),FALSE)),"error")</f>
        <v>MIA</v>
      </c>
      <c r="K43" t="str">
        <f ca="1">IFERROR(IF(ISBLANK(VLOOKUP($B43,INDIRECT(nfl_game_result),MATCH(K$1,INDIRECT(nfl_game_result_header),0),FALSE)),"",VLOOKUP($B43,INDIRECT(nfl_game_result),MATCH(K$1,INDIRECT(nfl_game_result_header),0),FALSE)),"error")</f>
        <v>MIA</v>
      </c>
      <c r="L43" s="23" t="str">
        <f ca="1">IFERROR(IF(ISBLANK(VLOOKUP($B43,INDIRECT(nfl_game_result),MATCH(L$1,INDIRECT(nfl_game_result_header),0),FALSE)),"",VLOOKUP($B43,INDIRECT(nfl_game_result),MATCH(L$1,INDIRECT(nfl_game_result_header),0),FALSE)),"error")</f>
        <v/>
      </c>
      <c r="M43" t="s">
        <v>16</v>
      </c>
      <c r="N43">
        <v>-1</v>
      </c>
      <c r="O43" t="s">
        <v>85</v>
      </c>
      <c r="V43" s="23" t="s">
        <v>416</v>
      </c>
      <c r="W43">
        <f ca="1">VALUE(LEFT(C43, 4))</f>
        <v>2012</v>
      </c>
      <c r="X43">
        <f ca="1">VALUE(MID(C43,6,FIND("_",C43,6)-6))</f>
        <v>2</v>
      </c>
      <c r="Y43" t="str">
        <f ca="1">IF(NOT(OR(ISBLANK(D43),ISBLANK(E43),D43="",E43="")),D43-E43,"")</f>
        <v/>
      </c>
      <c r="Z43" t="str">
        <f ca="1">IF(OR(NOT(ISNUMBER(D43)),ISBLANK(D43),D43="",ISBLANK(N43)),"",ABS(D43-N43))</f>
        <v/>
      </c>
      <c r="AA43">
        <f ca="1">IF(OR(ISBLANK(J43),ISBLANK(O43),J43="",O43=""),"",IF(J43=O43,1,0))</f>
        <v>0</v>
      </c>
      <c r="AB43" t="str">
        <f ca="1">IF(OR(ISBLANK(K43),ISBLANK(Q43),K43="",Q43=""),"",IF(K43=Q43,1,0))</f>
        <v/>
      </c>
      <c r="AC43" s="23" t="str">
        <f t="shared" ca="1" si="0"/>
        <v/>
      </c>
    </row>
    <row r="44" spans="1:29" x14ac:dyDescent="0.25">
      <c r="A44" s="23">
        <v>43</v>
      </c>
      <c r="B44">
        <v>27</v>
      </c>
      <c r="C44" t="str">
        <f ca="1">IFERROR(VLOOKUP($B44,INDIRECT(nfl_game_result),MATCH(C$1,INDIRECT(nfl_game_result_header),0),FALSE),"error")</f>
        <v>2012_02_WAS@STL</v>
      </c>
      <c r="D44" t="str">
        <f ca="1">IFERROR(IF(ISBLANK(VLOOKUP($B44,INDIRECT(nfl_game_result),MATCH(D$1,INDIRECT(nfl_game_result_header),0),FALSE)),"",VLOOKUP($B44,INDIRECT(nfl_game_result),MATCH(D$1,INDIRECT(nfl_game_result_header),0),FALSE)),"error")</f>
        <v/>
      </c>
      <c r="E44">
        <f ca="1">IFERROR(IF(ISBLANK(VLOOKUP($B44,INDIRECT(nfl_game_result),MATCH(E$1,INDIRECT(nfl_game_result_header),0),FALSE)),"",VLOOKUP($B44,INDIRECT(nfl_game_result),MATCH(E$1,INDIRECT(nfl_game_result_header),0),FALSE)),"error")</f>
        <v>3.5</v>
      </c>
      <c r="F44" s="23" t="str">
        <f ca="1">IFERROR(IF(ISBLANK(VLOOKUP($B44,INDIRECT(nfl_game_result),MATCH(F$1,INDIRECT(nfl_game_result_header),0),FALSE)),"",VLOOKUP($B44,INDIRECT(nfl_game_result),MATCH(F$1,INDIRECT(nfl_game_result_header),0),FALSE)),"error")</f>
        <v/>
      </c>
      <c r="G44" s="23" t="str">
        <f ca="1">IFERROR(IF(ISBLANK(VLOOKUP($B44,INDIRECT(nfl_game_result),MATCH(G$1,INDIRECT(nfl_game_result_header),0),FALSE)),"",VLOOKUP($B44,INDIRECT(nfl_game_result),MATCH(G$1,INDIRECT(nfl_game_result_header),0),FALSE)),"error")</f>
        <v/>
      </c>
      <c r="H44">
        <f ca="1">IFERROR(IF(ISBLANK(VLOOKUP($B44,INDIRECT(nfl_game_result),MATCH(H$1,INDIRECT(nfl_game_result_header),0),FALSE)),"",VLOOKUP($B44,INDIRECT(nfl_game_result),MATCH(H$1,INDIRECT(nfl_game_result_header),0),FALSE)),"error")</f>
        <v>31</v>
      </c>
      <c r="I44">
        <f ca="1">IFERROR(IF(ISBLANK(VLOOKUP($B44,INDIRECT(nfl_game_result),MATCH(I$1,INDIRECT(nfl_game_result_header),0),FALSE)),"",VLOOKUP($B44,INDIRECT(nfl_game_result),MATCH(I$1,INDIRECT(nfl_game_result_header),0),FALSE)),"error")</f>
        <v>28</v>
      </c>
      <c r="J44" t="str">
        <f ca="1">IFERROR(IF(ISBLANK(VLOOKUP($B44,INDIRECT(nfl_game_result),MATCH(J$1,INDIRECT(nfl_game_result_header),0),FALSE)),"",VLOOKUP($B44,INDIRECT(nfl_game_result),MATCH(J$1,INDIRECT(nfl_game_result_header),0),FALSE)),"error")</f>
        <v>STL</v>
      </c>
      <c r="K44" t="str">
        <f ca="1">IFERROR(IF(ISBLANK(VLOOKUP($B44,INDIRECT(nfl_game_result),MATCH(K$1,INDIRECT(nfl_game_result_header),0),FALSE)),"",VLOOKUP($B44,INDIRECT(nfl_game_result),MATCH(K$1,INDIRECT(nfl_game_result_header),0),FALSE)),"error")</f>
        <v>STL</v>
      </c>
      <c r="L44" s="23" t="str">
        <f ca="1">IFERROR(IF(ISBLANK(VLOOKUP($B44,INDIRECT(nfl_game_result),MATCH(L$1,INDIRECT(nfl_game_result_header),0),FALSE)),"",VLOOKUP($B44,INDIRECT(nfl_game_result),MATCH(L$1,INDIRECT(nfl_game_result_header),0),FALSE)),"error")</f>
        <v/>
      </c>
      <c r="M44" t="s">
        <v>16</v>
      </c>
      <c r="N44">
        <v>3</v>
      </c>
      <c r="O44" t="s">
        <v>91</v>
      </c>
      <c r="V44" s="23" t="s">
        <v>416</v>
      </c>
      <c r="W44">
        <f ca="1">VALUE(LEFT(C44, 4))</f>
        <v>2012</v>
      </c>
      <c r="X44">
        <f ca="1">VALUE(MID(C44,6,FIND("_",C44,6)-6))</f>
        <v>2</v>
      </c>
      <c r="Y44" t="str">
        <f ca="1">IF(NOT(OR(ISBLANK(D44),ISBLANK(E44),D44="",E44="")),D44-E44,"")</f>
        <v/>
      </c>
      <c r="Z44" t="str">
        <f ca="1">IF(OR(NOT(ISNUMBER(D44)),ISBLANK(D44),D44="",ISBLANK(N44)),"",ABS(D44-N44))</f>
        <v/>
      </c>
      <c r="AA44">
        <f ca="1">IF(OR(ISBLANK(J44),ISBLANK(O44),J44="",O44=""),"",IF(J44=O44,1,0))</f>
        <v>1</v>
      </c>
      <c r="AB44" t="str">
        <f ca="1">IF(OR(ISBLANK(K44),ISBLANK(Q44),K44="",Q44=""),"",IF(K44=Q44,1,0))</f>
        <v/>
      </c>
      <c r="AC44" s="23" t="str">
        <f t="shared" ca="1" si="0"/>
        <v/>
      </c>
    </row>
    <row r="45" spans="1:29" x14ac:dyDescent="0.25">
      <c r="A45" s="23">
        <v>44</v>
      </c>
      <c r="B45">
        <v>28</v>
      </c>
      <c r="C45" t="str">
        <f ca="1">IFERROR(VLOOKUP($B45,INDIRECT(nfl_game_result),MATCH(C$1,INDIRECT(nfl_game_result_header),0),FALSE),"error")</f>
        <v>2012_02_NYJ@PIT</v>
      </c>
      <c r="D45" t="str">
        <f ca="1">IFERROR(IF(ISBLANK(VLOOKUP($B45,INDIRECT(nfl_game_result),MATCH(D$1,INDIRECT(nfl_game_result_header),0),FALSE)),"",VLOOKUP($B45,INDIRECT(nfl_game_result),MATCH(D$1,INDIRECT(nfl_game_result_header),0),FALSE)),"error")</f>
        <v/>
      </c>
      <c r="E45">
        <f ca="1">IFERROR(IF(ISBLANK(VLOOKUP($B45,INDIRECT(nfl_game_result),MATCH(E$1,INDIRECT(nfl_game_result_header),0),FALSE)),"",VLOOKUP($B45,INDIRECT(nfl_game_result),MATCH(E$1,INDIRECT(nfl_game_result_header),0),FALSE)),"error")</f>
        <v>-6.5</v>
      </c>
      <c r="F45" s="23" t="str">
        <f ca="1">IFERROR(IF(ISBLANK(VLOOKUP($B45,INDIRECT(nfl_game_result),MATCH(F$1,INDIRECT(nfl_game_result_header),0),FALSE)),"",VLOOKUP($B45,INDIRECT(nfl_game_result),MATCH(F$1,INDIRECT(nfl_game_result_header),0),FALSE)),"error")</f>
        <v/>
      </c>
      <c r="G45" s="23" t="str">
        <f ca="1">IFERROR(IF(ISBLANK(VLOOKUP($B45,INDIRECT(nfl_game_result),MATCH(G$1,INDIRECT(nfl_game_result_header),0),FALSE)),"",VLOOKUP($B45,INDIRECT(nfl_game_result),MATCH(G$1,INDIRECT(nfl_game_result_header),0),FALSE)),"error")</f>
        <v/>
      </c>
      <c r="H45">
        <f ca="1">IFERROR(IF(ISBLANK(VLOOKUP($B45,INDIRECT(nfl_game_result),MATCH(H$1,INDIRECT(nfl_game_result_header),0),FALSE)),"",VLOOKUP($B45,INDIRECT(nfl_game_result),MATCH(H$1,INDIRECT(nfl_game_result_header),0),FALSE)),"error")</f>
        <v>27</v>
      </c>
      <c r="I45">
        <f ca="1">IFERROR(IF(ISBLANK(VLOOKUP($B45,INDIRECT(nfl_game_result),MATCH(I$1,INDIRECT(nfl_game_result_header),0),FALSE)),"",VLOOKUP($B45,INDIRECT(nfl_game_result),MATCH(I$1,INDIRECT(nfl_game_result_header),0),FALSE)),"error")</f>
        <v>10</v>
      </c>
      <c r="J45" t="str">
        <f ca="1">IFERROR(IF(ISBLANK(VLOOKUP($B45,INDIRECT(nfl_game_result),MATCH(J$1,INDIRECT(nfl_game_result_header),0),FALSE)),"",VLOOKUP($B45,INDIRECT(nfl_game_result),MATCH(J$1,INDIRECT(nfl_game_result_header),0),FALSE)),"error")</f>
        <v>PIT</v>
      </c>
      <c r="K45" t="str">
        <f ca="1">IFERROR(IF(ISBLANK(VLOOKUP($B45,INDIRECT(nfl_game_result),MATCH(K$1,INDIRECT(nfl_game_result_header),0),FALSE)),"",VLOOKUP($B45,INDIRECT(nfl_game_result),MATCH(K$1,INDIRECT(nfl_game_result_header),0),FALSE)),"error")</f>
        <v>PIT</v>
      </c>
      <c r="L45" s="23" t="str">
        <f ca="1">IFERROR(IF(ISBLANK(VLOOKUP($B45,INDIRECT(nfl_game_result),MATCH(L$1,INDIRECT(nfl_game_result_header),0),FALSE)),"",VLOOKUP($B45,INDIRECT(nfl_game_result),MATCH(L$1,INDIRECT(nfl_game_result_header),0),FALSE)),"error")</f>
        <v/>
      </c>
      <c r="M45" t="s">
        <v>16</v>
      </c>
      <c r="N45">
        <v>-4</v>
      </c>
      <c r="O45" t="s">
        <v>84</v>
      </c>
      <c r="V45" s="23" t="s">
        <v>416</v>
      </c>
      <c r="W45">
        <f ca="1">VALUE(LEFT(C45, 4))</f>
        <v>2012</v>
      </c>
      <c r="X45">
        <f ca="1">VALUE(MID(C45,6,FIND("_",C45,6)-6))</f>
        <v>2</v>
      </c>
      <c r="Y45" t="str">
        <f ca="1">IF(NOT(OR(ISBLANK(D45),ISBLANK(E45),D45="",E45="")),D45-E45,"")</f>
        <v/>
      </c>
      <c r="Z45" t="str">
        <f ca="1">IF(OR(NOT(ISNUMBER(D45)),ISBLANK(D45),D45="",ISBLANK(N45)),"",ABS(D45-N45))</f>
        <v/>
      </c>
      <c r="AA45">
        <f ca="1">IF(OR(ISBLANK(J45),ISBLANK(O45),J45="",O45=""),"",IF(J45=O45,1,0))</f>
        <v>0</v>
      </c>
      <c r="AB45" t="str">
        <f ca="1">IF(OR(ISBLANK(K45),ISBLANK(Q45),K45="",Q45=""),"",IF(K45=Q45,1,0))</f>
        <v/>
      </c>
      <c r="AC45" s="23" t="str">
        <f t="shared" ca="1" si="0"/>
        <v/>
      </c>
    </row>
    <row r="46" spans="1:29" x14ac:dyDescent="0.25">
      <c r="A46" s="23">
        <v>45</v>
      </c>
      <c r="B46">
        <v>29</v>
      </c>
      <c r="C46" t="str">
        <f ca="1">IFERROR(VLOOKUP($B46,INDIRECT(nfl_game_result),MATCH(C$1,INDIRECT(nfl_game_result_header),0),FALSE),"error")</f>
        <v>2012_02_TEN@SD</v>
      </c>
      <c r="D46" t="str">
        <f ca="1">IFERROR(IF(ISBLANK(VLOOKUP($B46,INDIRECT(nfl_game_result),MATCH(D$1,INDIRECT(nfl_game_result_header),0),FALSE)),"",VLOOKUP($B46,INDIRECT(nfl_game_result),MATCH(D$1,INDIRECT(nfl_game_result_header),0),FALSE)),"error")</f>
        <v/>
      </c>
      <c r="E46">
        <f ca="1">IFERROR(IF(ISBLANK(VLOOKUP($B46,INDIRECT(nfl_game_result),MATCH(E$1,INDIRECT(nfl_game_result_header),0),FALSE)),"",VLOOKUP($B46,INDIRECT(nfl_game_result),MATCH(E$1,INDIRECT(nfl_game_result_header),0),FALSE)),"error")</f>
        <v>-6.5</v>
      </c>
      <c r="F46" s="23" t="str">
        <f ca="1">IFERROR(IF(ISBLANK(VLOOKUP($B46,INDIRECT(nfl_game_result),MATCH(F$1,INDIRECT(nfl_game_result_header),0),FALSE)),"",VLOOKUP($B46,INDIRECT(nfl_game_result),MATCH(F$1,INDIRECT(nfl_game_result_header),0),FALSE)),"error")</f>
        <v/>
      </c>
      <c r="G46" s="23" t="str">
        <f ca="1">IFERROR(IF(ISBLANK(VLOOKUP($B46,INDIRECT(nfl_game_result),MATCH(G$1,INDIRECT(nfl_game_result_header),0),FALSE)),"",VLOOKUP($B46,INDIRECT(nfl_game_result),MATCH(G$1,INDIRECT(nfl_game_result_header),0),FALSE)),"error")</f>
        <v/>
      </c>
      <c r="H46">
        <f ca="1">IFERROR(IF(ISBLANK(VLOOKUP($B46,INDIRECT(nfl_game_result),MATCH(H$1,INDIRECT(nfl_game_result_header),0),FALSE)),"",VLOOKUP($B46,INDIRECT(nfl_game_result),MATCH(H$1,INDIRECT(nfl_game_result_header),0),FALSE)),"error")</f>
        <v>38</v>
      </c>
      <c r="I46">
        <f ca="1">IFERROR(IF(ISBLANK(VLOOKUP($B46,INDIRECT(nfl_game_result),MATCH(I$1,INDIRECT(nfl_game_result_header),0),FALSE)),"",VLOOKUP($B46,INDIRECT(nfl_game_result),MATCH(I$1,INDIRECT(nfl_game_result_header),0),FALSE)),"error")</f>
        <v>10</v>
      </c>
      <c r="J46" t="str">
        <f ca="1">IFERROR(IF(ISBLANK(VLOOKUP($B46,INDIRECT(nfl_game_result),MATCH(J$1,INDIRECT(nfl_game_result_header),0),FALSE)),"",VLOOKUP($B46,INDIRECT(nfl_game_result),MATCH(J$1,INDIRECT(nfl_game_result_header),0),FALSE)),"error")</f>
        <v>SD</v>
      </c>
      <c r="K46" t="str">
        <f ca="1">IFERROR(IF(ISBLANK(VLOOKUP($B46,INDIRECT(nfl_game_result),MATCH(K$1,INDIRECT(nfl_game_result_header),0),FALSE)),"",VLOOKUP($B46,INDIRECT(nfl_game_result),MATCH(K$1,INDIRECT(nfl_game_result_header),0),FALSE)),"error")</f>
        <v>SD</v>
      </c>
      <c r="L46" s="23" t="str">
        <f ca="1">IFERROR(IF(ISBLANK(VLOOKUP($B46,INDIRECT(nfl_game_result),MATCH(L$1,INDIRECT(nfl_game_result_header),0),FALSE)),"",VLOOKUP($B46,INDIRECT(nfl_game_result),MATCH(L$1,INDIRECT(nfl_game_result_header),0),FALSE)),"error")</f>
        <v/>
      </c>
      <c r="M46" t="s">
        <v>16</v>
      </c>
      <c r="N46">
        <v>-5.5</v>
      </c>
      <c r="O46" t="s">
        <v>93</v>
      </c>
      <c r="V46" s="23" t="s">
        <v>416</v>
      </c>
      <c r="W46">
        <f ca="1">VALUE(LEFT(C46, 4))</f>
        <v>2012</v>
      </c>
      <c r="X46">
        <f ca="1">VALUE(MID(C46,6,FIND("_",C46,6)-6))</f>
        <v>2</v>
      </c>
      <c r="Y46" t="str">
        <f ca="1">IF(NOT(OR(ISBLANK(D46),ISBLANK(E46),D46="",E46="")),D46-E46,"")</f>
        <v/>
      </c>
      <c r="Z46" t="str">
        <f ca="1">IF(OR(NOT(ISNUMBER(D46)),ISBLANK(D46),D46="",ISBLANK(N46)),"",ABS(D46-N46))</f>
        <v/>
      </c>
      <c r="AA46">
        <f ca="1">IF(OR(ISBLANK(J46),ISBLANK(O46),J46="",O46=""),"",IF(J46=O46,1,0))</f>
        <v>0</v>
      </c>
      <c r="AB46" t="str">
        <f ca="1">IF(OR(ISBLANK(K46),ISBLANK(Q46),K46="",Q46=""),"",IF(K46=Q46,1,0))</f>
        <v/>
      </c>
      <c r="AC46" s="23" t="str">
        <f t="shared" ca="1" si="0"/>
        <v/>
      </c>
    </row>
    <row r="47" spans="1:29" x14ac:dyDescent="0.25">
      <c r="A47" s="23">
        <v>46</v>
      </c>
      <c r="B47">
        <v>30</v>
      </c>
      <c r="C47" t="str">
        <f ca="1">IFERROR(VLOOKUP($B47,INDIRECT(nfl_game_result),MATCH(C$1,INDIRECT(nfl_game_result_header),0),FALSE),"error")</f>
        <v>2012_02_DAL@SEA</v>
      </c>
      <c r="D47" t="str">
        <f ca="1">IFERROR(IF(ISBLANK(VLOOKUP($B47,INDIRECT(nfl_game_result),MATCH(D$1,INDIRECT(nfl_game_result_header),0),FALSE)),"",VLOOKUP($B47,INDIRECT(nfl_game_result),MATCH(D$1,INDIRECT(nfl_game_result_header),0),FALSE)),"error")</f>
        <v/>
      </c>
      <c r="E47">
        <f ca="1">IFERROR(IF(ISBLANK(VLOOKUP($B47,INDIRECT(nfl_game_result),MATCH(E$1,INDIRECT(nfl_game_result_header),0),FALSE)),"",VLOOKUP($B47,INDIRECT(nfl_game_result),MATCH(E$1,INDIRECT(nfl_game_result_header),0),FALSE)),"error")</f>
        <v>3.5</v>
      </c>
      <c r="F47" s="23" t="str">
        <f ca="1">IFERROR(IF(ISBLANK(VLOOKUP($B47,INDIRECT(nfl_game_result),MATCH(F$1,INDIRECT(nfl_game_result_header),0),FALSE)),"",VLOOKUP($B47,INDIRECT(nfl_game_result),MATCH(F$1,INDIRECT(nfl_game_result_header),0),FALSE)),"error")</f>
        <v/>
      </c>
      <c r="G47" s="23" t="str">
        <f ca="1">IFERROR(IF(ISBLANK(VLOOKUP($B47,INDIRECT(nfl_game_result),MATCH(G$1,INDIRECT(nfl_game_result_header),0),FALSE)),"",VLOOKUP($B47,INDIRECT(nfl_game_result),MATCH(G$1,INDIRECT(nfl_game_result_header),0),FALSE)),"error")</f>
        <v/>
      </c>
      <c r="H47">
        <f ca="1">IFERROR(IF(ISBLANK(VLOOKUP($B47,INDIRECT(nfl_game_result),MATCH(H$1,INDIRECT(nfl_game_result_header),0),FALSE)),"",VLOOKUP($B47,INDIRECT(nfl_game_result),MATCH(H$1,INDIRECT(nfl_game_result_header),0),FALSE)),"error")</f>
        <v>27</v>
      </c>
      <c r="I47">
        <f ca="1">IFERROR(IF(ISBLANK(VLOOKUP($B47,INDIRECT(nfl_game_result),MATCH(I$1,INDIRECT(nfl_game_result_header),0),FALSE)),"",VLOOKUP($B47,INDIRECT(nfl_game_result),MATCH(I$1,INDIRECT(nfl_game_result_header),0),FALSE)),"error")</f>
        <v>7</v>
      </c>
      <c r="J47" t="str">
        <f ca="1">IFERROR(IF(ISBLANK(VLOOKUP($B47,INDIRECT(nfl_game_result),MATCH(J$1,INDIRECT(nfl_game_result_header),0),FALSE)),"",VLOOKUP($B47,INDIRECT(nfl_game_result),MATCH(J$1,INDIRECT(nfl_game_result_header),0),FALSE)),"error")</f>
        <v>SEA</v>
      </c>
      <c r="K47" t="str">
        <f ca="1">IFERROR(IF(ISBLANK(VLOOKUP($B47,INDIRECT(nfl_game_result),MATCH(K$1,INDIRECT(nfl_game_result_header),0),FALSE)),"",VLOOKUP($B47,INDIRECT(nfl_game_result),MATCH(K$1,INDIRECT(nfl_game_result_header),0),FALSE)),"error")</f>
        <v>SEA</v>
      </c>
      <c r="L47" s="23" t="str">
        <f ca="1">IFERROR(IF(ISBLANK(VLOOKUP($B47,INDIRECT(nfl_game_result),MATCH(L$1,INDIRECT(nfl_game_result_header),0),FALSE)),"",VLOOKUP($B47,INDIRECT(nfl_game_result),MATCH(L$1,INDIRECT(nfl_game_result_header),0),FALSE)),"error")</f>
        <v/>
      </c>
      <c r="M47" t="s">
        <v>16</v>
      </c>
      <c r="N47">
        <v>4.5</v>
      </c>
      <c r="O47" t="s">
        <v>71</v>
      </c>
      <c r="V47" s="23" t="s">
        <v>416</v>
      </c>
      <c r="W47">
        <f ca="1">VALUE(LEFT(C47, 4))</f>
        <v>2012</v>
      </c>
      <c r="X47">
        <f ca="1">VALUE(MID(C47,6,FIND("_",C47,6)-6))</f>
        <v>2</v>
      </c>
      <c r="Y47" t="str">
        <f ca="1">IF(NOT(OR(ISBLANK(D47),ISBLANK(E47),D47="",E47="")),D47-E47,"")</f>
        <v/>
      </c>
      <c r="Z47" t="str">
        <f ca="1">IF(OR(NOT(ISNUMBER(D47)),ISBLANK(D47),D47="",ISBLANK(N47)),"",ABS(D47-N47))</f>
        <v/>
      </c>
      <c r="AA47">
        <f ca="1">IF(OR(ISBLANK(J47),ISBLANK(O47),J47="",O47=""),"",IF(J47=O47,1,0))</f>
        <v>0</v>
      </c>
      <c r="AB47" t="str">
        <f ca="1">IF(OR(ISBLANK(K47),ISBLANK(Q47),K47="",Q47=""),"",IF(K47=Q47,1,0))</f>
        <v/>
      </c>
      <c r="AC47" s="23" t="str">
        <f t="shared" ca="1" si="0"/>
        <v/>
      </c>
    </row>
    <row r="48" spans="1:29" x14ac:dyDescent="0.25">
      <c r="A48" s="23">
        <v>47</v>
      </c>
      <c r="B48">
        <v>31</v>
      </c>
      <c r="C48" t="str">
        <f ca="1">IFERROR(VLOOKUP($B48,INDIRECT(nfl_game_result),MATCH(C$1,INDIRECT(nfl_game_result_header),0),FALSE),"error")</f>
        <v>2012_02_DET@SFO</v>
      </c>
      <c r="D48" t="str">
        <f ca="1">IFERROR(IF(ISBLANK(VLOOKUP($B48,INDIRECT(nfl_game_result),MATCH(D$1,INDIRECT(nfl_game_result_header),0),FALSE)),"",VLOOKUP($B48,INDIRECT(nfl_game_result),MATCH(D$1,INDIRECT(nfl_game_result_header),0),FALSE)),"error")</f>
        <v/>
      </c>
      <c r="E48">
        <f ca="1">IFERROR(IF(ISBLANK(VLOOKUP($B48,INDIRECT(nfl_game_result),MATCH(E$1,INDIRECT(nfl_game_result_header),0),FALSE)),"",VLOOKUP($B48,INDIRECT(nfl_game_result),MATCH(E$1,INDIRECT(nfl_game_result_header),0),FALSE)),"error")</f>
        <v>-6.5</v>
      </c>
      <c r="F48" s="23" t="str">
        <f ca="1">IFERROR(IF(ISBLANK(VLOOKUP($B48,INDIRECT(nfl_game_result),MATCH(F$1,INDIRECT(nfl_game_result_header),0),FALSE)),"",VLOOKUP($B48,INDIRECT(nfl_game_result),MATCH(F$1,INDIRECT(nfl_game_result_header),0),FALSE)),"error")</f>
        <v/>
      </c>
      <c r="G48" s="23" t="str">
        <f ca="1">IFERROR(IF(ISBLANK(VLOOKUP($B48,INDIRECT(nfl_game_result),MATCH(G$1,INDIRECT(nfl_game_result_header),0),FALSE)),"",VLOOKUP($B48,INDIRECT(nfl_game_result),MATCH(G$1,INDIRECT(nfl_game_result_header),0),FALSE)),"error")</f>
        <v/>
      </c>
      <c r="H48">
        <f ca="1">IFERROR(IF(ISBLANK(VLOOKUP($B48,INDIRECT(nfl_game_result),MATCH(H$1,INDIRECT(nfl_game_result_header),0),FALSE)),"",VLOOKUP($B48,INDIRECT(nfl_game_result),MATCH(H$1,INDIRECT(nfl_game_result_header),0),FALSE)),"error")</f>
        <v>27</v>
      </c>
      <c r="I48">
        <f ca="1">IFERROR(IF(ISBLANK(VLOOKUP($B48,INDIRECT(nfl_game_result),MATCH(I$1,INDIRECT(nfl_game_result_header),0),FALSE)),"",VLOOKUP($B48,INDIRECT(nfl_game_result),MATCH(I$1,INDIRECT(nfl_game_result_header),0),FALSE)),"error")</f>
        <v>19</v>
      </c>
      <c r="J48" t="str">
        <f ca="1">IFERROR(IF(ISBLANK(VLOOKUP($B48,INDIRECT(nfl_game_result),MATCH(J$1,INDIRECT(nfl_game_result_header),0),FALSE)),"",VLOOKUP($B48,INDIRECT(nfl_game_result),MATCH(J$1,INDIRECT(nfl_game_result_header),0),FALSE)),"error")</f>
        <v>SFO</v>
      </c>
      <c r="K48" t="str">
        <f ca="1">IFERROR(IF(ISBLANK(VLOOKUP($B48,INDIRECT(nfl_game_result),MATCH(K$1,INDIRECT(nfl_game_result_header),0),FALSE)),"",VLOOKUP($B48,INDIRECT(nfl_game_result),MATCH(K$1,INDIRECT(nfl_game_result_header),0),FALSE)),"error")</f>
        <v>SFO</v>
      </c>
      <c r="L48" s="23" t="str">
        <f ca="1">IFERROR(IF(ISBLANK(VLOOKUP($B48,INDIRECT(nfl_game_result),MATCH(L$1,INDIRECT(nfl_game_result_header),0),FALSE)),"",VLOOKUP($B48,INDIRECT(nfl_game_result),MATCH(L$1,INDIRECT(nfl_game_result_header),0),FALSE)),"error")</f>
        <v/>
      </c>
      <c r="M48" t="s">
        <v>16</v>
      </c>
      <c r="N48">
        <v>-6</v>
      </c>
      <c r="O48" t="s">
        <v>333</v>
      </c>
      <c r="V48" s="23" t="s">
        <v>416</v>
      </c>
      <c r="W48">
        <f ca="1">VALUE(LEFT(C48, 4))</f>
        <v>2012</v>
      </c>
      <c r="X48">
        <f ca="1">VALUE(MID(C48,6,FIND("_",C48,6)-6))</f>
        <v>2</v>
      </c>
      <c r="Y48" t="str">
        <f ca="1">IF(NOT(OR(ISBLANK(D48),ISBLANK(E48),D48="",E48="")),D48-E48,"")</f>
        <v/>
      </c>
      <c r="Z48" t="str">
        <f ca="1">IF(OR(NOT(ISNUMBER(D48)),ISBLANK(D48),D48="",ISBLANK(N48)),"",ABS(D48-N48))</f>
        <v/>
      </c>
      <c r="AA48">
        <f ca="1">IF(OR(ISBLANK(J48),ISBLANK(O48),J48="",O48=""),"",IF(J48=O48,1,0))</f>
        <v>1</v>
      </c>
      <c r="AB48" t="str">
        <f ca="1">IF(OR(ISBLANK(K48),ISBLANK(Q48),K48="",Q48=""),"",IF(K48=Q48,1,0))</f>
        <v/>
      </c>
      <c r="AC48" s="23" t="str">
        <f t="shared" ca="1" si="0"/>
        <v/>
      </c>
    </row>
    <row r="49" spans="1:29" x14ac:dyDescent="0.25">
      <c r="A49" s="23">
        <v>48</v>
      </c>
      <c r="B49">
        <v>32</v>
      </c>
      <c r="C49" t="str">
        <f ca="1">IFERROR(VLOOKUP($B49,INDIRECT(nfl_game_result),MATCH(C$1,INDIRECT(nfl_game_result_header),0),FALSE),"error")</f>
        <v>2012_02_DEN@ATL</v>
      </c>
      <c r="D49" t="str">
        <f ca="1">IFERROR(IF(ISBLANK(VLOOKUP($B49,INDIRECT(nfl_game_result),MATCH(D$1,INDIRECT(nfl_game_result_header),0),FALSE)),"",VLOOKUP($B49,INDIRECT(nfl_game_result),MATCH(D$1,INDIRECT(nfl_game_result_header),0),FALSE)),"error")</f>
        <v/>
      </c>
      <c r="E49">
        <f ca="1">IFERROR(IF(ISBLANK(VLOOKUP($B49,INDIRECT(nfl_game_result),MATCH(E$1,INDIRECT(nfl_game_result_header),0),FALSE)),"",VLOOKUP($B49,INDIRECT(nfl_game_result),MATCH(E$1,INDIRECT(nfl_game_result_header),0),FALSE)),"error")</f>
        <v>-3.5</v>
      </c>
      <c r="F49" s="23" t="str">
        <f ca="1">IFERROR(IF(ISBLANK(VLOOKUP($B49,INDIRECT(nfl_game_result),MATCH(F$1,INDIRECT(nfl_game_result_header),0),FALSE)),"",VLOOKUP($B49,INDIRECT(nfl_game_result),MATCH(F$1,INDIRECT(nfl_game_result_header),0),FALSE)),"error")</f>
        <v/>
      </c>
      <c r="G49" s="23" t="str">
        <f ca="1">IFERROR(IF(ISBLANK(VLOOKUP($B49,INDIRECT(nfl_game_result),MATCH(G$1,INDIRECT(nfl_game_result_header),0),FALSE)),"",VLOOKUP($B49,INDIRECT(nfl_game_result),MATCH(G$1,INDIRECT(nfl_game_result_header),0),FALSE)),"error")</f>
        <v/>
      </c>
      <c r="H49">
        <f ca="1">IFERROR(IF(ISBLANK(VLOOKUP($B49,INDIRECT(nfl_game_result),MATCH(H$1,INDIRECT(nfl_game_result_header),0),FALSE)),"",VLOOKUP($B49,INDIRECT(nfl_game_result),MATCH(H$1,INDIRECT(nfl_game_result_header),0),FALSE)),"error")</f>
        <v>27</v>
      </c>
      <c r="I49">
        <f ca="1">IFERROR(IF(ISBLANK(VLOOKUP($B49,INDIRECT(nfl_game_result),MATCH(I$1,INDIRECT(nfl_game_result_header),0),FALSE)),"",VLOOKUP($B49,INDIRECT(nfl_game_result),MATCH(I$1,INDIRECT(nfl_game_result_header),0),FALSE)),"error")</f>
        <v>21</v>
      </c>
      <c r="J49" t="str">
        <f ca="1">IFERROR(IF(ISBLANK(VLOOKUP($B49,INDIRECT(nfl_game_result),MATCH(J$1,INDIRECT(nfl_game_result_header),0),FALSE)),"",VLOOKUP($B49,INDIRECT(nfl_game_result),MATCH(J$1,INDIRECT(nfl_game_result_header),0),FALSE)),"error")</f>
        <v>ATL</v>
      </c>
      <c r="K49" t="str">
        <f ca="1">IFERROR(IF(ISBLANK(VLOOKUP($B49,INDIRECT(nfl_game_result),MATCH(K$1,INDIRECT(nfl_game_result_header),0),FALSE)),"",VLOOKUP($B49,INDIRECT(nfl_game_result),MATCH(K$1,INDIRECT(nfl_game_result_header),0),FALSE)),"error")</f>
        <v>ATL</v>
      </c>
      <c r="L49" s="23" t="str">
        <f ca="1">IFERROR(IF(ISBLANK(VLOOKUP($B49,INDIRECT(nfl_game_result),MATCH(L$1,INDIRECT(nfl_game_result_header),0),FALSE)),"",VLOOKUP($B49,INDIRECT(nfl_game_result),MATCH(L$1,INDIRECT(nfl_game_result_header),0),FALSE)),"error")</f>
        <v/>
      </c>
      <c r="M49" t="s">
        <v>16</v>
      </c>
      <c r="N49">
        <v>-2.5</v>
      </c>
      <c r="O49" t="s">
        <v>20</v>
      </c>
      <c r="V49" s="23" t="s">
        <v>416</v>
      </c>
      <c r="W49">
        <f ca="1">VALUE(LEFT(C49, 4))</f>
        <v>2012</v>
      </c>
      <c r="X49">
        <f ca="1">VALUE(MID(C49,6,FIND("_",C49,6)-6))</f>
        <v>2</v>
      </c>
      <c r="Y49" t="str">
        <f ca="1">IF(NOT(OR(ISBLANK(D49),ISBLANK(E49),D49="",E49="")),D49-E49,"")</f>
        <v/>
      </c>
      <c r="Z49" t="str">
        <f ca="1">IF(OR(NOT(ISNUMBER(D49)),ISBLANK(D49),D49="",ISBLANK(N49)),"",ABS(D49-N49))</f>
        <v/>
      </c>
      <c r="AA49">
        <f ca="1">IF(OR(ISBLANK(J49),ISBLANK(O49),J49="",O49=""),"",IF(J49=O49,1,0))</f>
        <v>1</v>
      </c>
      <c r="AB49" t="str">
        <f ca="1">IF(OR(ISBLANK(K49),ISBLANK(Q49),K49="",Q49=""),"",IF(K49=Q49,1,0))</f>
        <v/>
      </c>
      <c r="AC49" s="23" t="str">
        <f t="shared" ca="1" si="0"/>
        <v/>
      </c>
    </row>
    <row r="50" spans="1:29" x14ac:dyDescent="0.25">
      <c r="A50" s="23">
        <v>49</v>
      </c>
      <c r="B50">
        <v>17</v>
      </c>
      <c r="C50" t="str">
        <f ca="1">IFERROR(VLOOKUP($B50,INDIRECT(nfl_game_result),MATCH(C$1,INDIRECT(nfl_game_result_header),0),FALSE),"error")</f>
        <v>2012_02_CHI@GBY</v>
      </c>
      <c r="D50" t="str">
        <f ca="1">IFERROR(IF(ISBLANK(VLOOKUP($B50,INDIRECT(nfl_game_result),MATCH(D$1,INDIRECT(nfl_game_result_header),0),FALSE)),"",VLOOKUP($B50,INDIRECT(nfl_game_result),MATCH(D$1,INDIRECT(nfl_game_result_header),0),FALSE)),"error")</f>
        <v/>
      </c>
      <c r="E50">
        <f ca="1">IFERROR(IF(ISBLANK(VLOOKUP($B50,INDIRECT(nfl_game_result),MATCH(E$1,INDIRECT(nfl_game_result_header),0),FALSE)),"",VLOOKUP($B50,INDIRECT(nfl_game_result),MATCH(E$1,INDIRECT(nfl_game_result_header),0),FALSE)),"error")</f>
        <v>-5.5</v>
      </c>
      <c r="F50" s="23" t="str">
        <f ca="1">IFERROR(IF(ISBLANK(VLOOKUP($B50,INDIRECT(nfl_game_result),MATCH(F$1,INDIRECT(nfl_game_result_header),0),FALSE)),"",VLOOKUP($B50,INDIRECT(nfl_game_result),MATCH(F$1,INDIRECT(nfl_game_result_header),0),FALSE)),"error")</f>
        <v/>
      </c>
      <c r="G50" s="23" t="str">
        <f ca="1">IFERROR(IF(ISBLANK(VLOOKUP($B50,INDIRECT(nfl_game_result),MATCH(G$1,INDIRECT(nfl_game_result_header),0),FALSE)),"",VLOOKUP($B50,INDIRECT(nfl_game_result),MATCH(G$1,INDIRECT(nfl_game_result_header),0),FALSE)),"error")</f>
        <v/>
      </c>
      <c r="H50">
        <f ca="1">IFERROR(IF(ISBLANK(VLOOKUP($B50,INDIRECT(nfl_game_result),MATCH(H$1,INDIRECT(nfl_game_result_header),0),FALSE)),"",VLOOKUP($B50,INDIRECT(nfl_game_result),MATCH(H$1,INDIRECT(nfl_game_result_header),0),FALSE)),"error")</f>
        <v>23</v>
      </c>
      <c r="I50">
        <f ca="1">IFERROR(IF(ISBLANK(VLOOKUP($B50,INDIRECT(nfl_game_result),MATCH(I$1,INDIRECT(nfl_game_result_header),0),FALSE)),"",VLOOKUP($B50,INDIRECT(nfl_game_result),MATCH(I$1,INDIRECT(nfl_game_result_header),0),FALSE)),"error")</f>
        <v>10</v>
      </c>
      <c r="J50" t="str">
        <f ca="1">IFERROR(IF(ISBLANK(VLOOKUP($B50,INDIRECT(nfl_game_result),MATCH(J$1,INDIRECT(nfl_game_result_header),0),FALSE)),"",VLOOKUP($B50,INDIRECT(nfl_game_result),MATCH(J$1,INDIRECT(nfl_game_result_header),0),FALSE)),"error")</f>
        <v>GBY</v>
      </c>
      <c r="K50" t="str">
        <f ca="1">IFERROR(IF(ISBLANK(VLOOKUP($B50,INDIRECT(nfl_game_result),MATCH(K$1,INDIRECT(nfl_game_result_header),0),FALSE)),"",VLOOKUP($B50,INDIRECT(nfl_game_result),MATCH(K$1,INDIRECT(nfl_game_result_header),0),FALSE)),"error")</f>
        <v>GBY</v>
      </c>
      <c r="L50" s="23" t="str">
        <f ca="1">IFERROR(IF(ISBLANK(VLOOKUP($B50,INDIRECT(nfl_game_result),MATCH(L$1,INDIRECT(nfl_game_result_header),0),FALSE)),"",VLOOKUP($B50,INDIRECT(nfl_game_result),MATCH(L$1,INDIRECT(nfl_game_result_header),0),FALSE)),"error")</f>
        <v/>
      </c>
      <c r="M50" t="s">
        <v>14</v>
      </c>
      <c r="N50">
        <v>-4</v>
      </c>
      <c r="O50" t="s">
        <v>68</v>
      </c>
      <c r="V50" s="23" t="s">
        <v>416</v>
      </c>
      <c r="W50">
        <f ca="1">VALUE(LEFT(C50, 4))</f>
        <v>2012</v>
      </c>
      <c r="X50">
        <f ca="1">VALUE(MID(C50,6,FIND("_",C50,6)-6))</f>
        <v>2</v>
      </c>
      <c r="Y50" t="str">
        <f ca="1">IF(NOT(OR(ISBLANK(D50),ISBLANK(E50),D50="",E50="")),D50-E50,"")</f>
        <v/>
      </c>
      <c r="Z50" t="str">
        <f ca="1">IF(OR(NOT(ISNUMBER(D50)),ISBLANK(D50),D50="",ISBLANK(N50)),"",ABS(D50-N50))</f>
        <v/>
      </c>
      <c r="AA50">
        <f ca="1">IF(OR(ISBLANK(J50),ISBLANK(O50),J50="",O50=""),"",IF(J50=O50,1,0))</f>
        <v>0</v>
      </c>
      <c r="AB50" t="str">
        <f ca="1">IF(OR(ISBLANK(K50),ISBLANK(Q50),K50="",Q50=""),"",IF(K50=Q50,1,0))</f>
        <v/>
      </c>
      <c r="AC50" s="23" t="str">
        <f t="shared" ca="1" si="0"/>
        <v/>
      </c>
    </row>
    <row r="51" spans="1:29" x14ac:dyDescent="0.25">
      <c r="A51" s="23">
        <v>50</v>
      </c>
      <c r="B51">
        <v>18</v>
      </c>
      <c r="C51" t="str">
        <f ca="1">IFERROR(VLOOKUP($B51,INDIRECT(nfl_game_result),MATCH(C$1,INDIRECT(nfl_game_result_header),0),FALSE),"error")</f>
        <v>2012_02_TBY@NYG</v>
      </c>
      <c r="D51" t="str">
        <f ca="1">IFERROR(IF(ISBLANK(VLOOKUP($B51,INDIRECT(nfl_game_result),MATCH(D$1,INDIRECT(nfl_game_result_header),0),FALSE)),"",VLOOKUP($B51,INDIRECT(nfl_game_result),MATCH(D$1,INDIRECT(nfl_game_result_header),0),FALSE)),"error")</f>
        <v/>
      </c>
      <c r="E51">
        <f ca="1">IFERROR(IF(ISBLANK(VLOOKUP($B51,INDIRECT(nfl_game_result),MATCH(E$1,INDIRECT(nfl_game_result_header),0),FALSE)),"",VLOOKUP($B51,INDIRECT(nfl_game_result),MATCH(E$1,INDIRECT(nfl_game_result_header),0),FALSE)),"error")</f>
        <v>-7.5</v>
      </c>
      <c r="F51" s="23" t="str">
        <f ca="1">IFERROR(IF(ISBLANK(VLOOKUP($B51,INDIRECT(nfl_game_result),MATCH(F$1,INDIRECT(nfl_game_result_header),0),FALSE)),"",VLOOKUP($B51,INDIRECT(nfl_game_result),MATCH(F$1,INDIRECT(nfl_game_result_header),0),FALSE)),"error")</f>
        <v/>
      </c>
      <c r="G51" s="23" t="str">
        <f ca="1">IFERROR(IF(ISBLANK(VLOOKUP($B51,INDIRECT(nfl_game_result),MATCH(G$1,INDIRECT(nfl_game_result_header),0),FALSE)),"",VLOOKUP($B51,INDIRECT(nfl_game_result),MATCH(G$1,INDIRECT(nfl_game_result_header),0),FALSE)),"error")</f>
        <v/>
      </c>
      <c r="H51">
        <f ca="1">IFERROR(IF(ISBLANK(VLOOKUP($B51,INDIRECT(nfl_game_result),MATCH(H$1,INDIRECT(nfl_game_result_header),0),FALSE)),"",VLOOKUP($B51,INDIRECT(nfl_game_result),MATCH(H$1,INDIRECT(nfl_game_result_header),0),FALSE)),"error")</f>
        <v>41</v>
      </c>
      <c r="I51">
        <f ca="1">IFERROR(IF(ISBLANK(VLOOKUP($B51,INDIRECT(nfl_game_result),MATCH(I$1,INDIRECT(nfl_game_result_header),0),FALSE)),"",VLOOKUP($B51,INDIRECT(nfl_game_result),MATCH(I$1,INDIRECT(nfl_game_result_header),0),FALSE)),"error")</f>
        <v>34</v>
      </c>
      <c r="J51" t="str">
        <f ca="1">IFERROR(IF(ISBLANK(VLOOKUP($B51,INDIRECT(nfl_game_result),MATCH(J$1,INDIRECT(nfl_game_result_header),0),FALSE)),"",VLOOKUP($B51,INDIRECT(nfl_game_result),MATCH(J$1,INDIRECT(nfl_game_result_header),0),FALSE)),"error")</f>
        <v>TBY</v>
      </c>
      <c r="K51" t="str">
        <f ca="1">IFERROR(IF(ISBLANK(VLOOKUP($B51,INDIRECT(nfl_game_result),MATCH(K$1,INDIRECT(nfl_game_result_header),0),FALSE)),"",VLOOKUP($B51,INDIRECT(nfl_game_result),MATCH(K$1,INDIRECT(nfl_game_result_header),0),FALSE)),"error")</f>
        <v>NYG</v>
      </c>
      <c r="L51" s="23" t="str">
        <f ca="1">IFERROR(IF(ISBLANK(VLOOKUP($B51,INDIRECT(nfl_game_result),MATCH(L$1,INDIRECT(nfl_game_result_header),0),FALSE)),"",VLOOKUP($B51,INDIRECT(nfl_game_result),MATCH(L$1,INDIRECT(nfl_game_result_header),0),FALSE)),"error")</f>
        <v/>
      </c>
      <c r="M51" t="s">
        <v>14</v>
      </c>
      <c r="N51">
        <v>-4</v>
      </c>
      <c r="O51" t="s">
        <v>334</v>
      </c>
      <c r="V51" s="23" t="s">
        <v>416</v>
      </c>
      <c r="W51">
        <f ca="1">VALUE(LEFT(C51, 4))</f>
        <v>2012</v>
      </c>
      <c r="X51">
        <f ca="1">VALUE(MID(C51,6,FIND("_",C51,6)-6))</f>
        <v>2</v>
      </c>
      <c r="Y51" t="str">
        <f ca="1">IF(NOT(OR(ISBLANK(D51),ISBLANK(E51),D51="",E51="")),D51-E51,"")</f>
        <v/>
      </c>
      <c r="Z51" t="str">
        <f ca="1">IF(OR(NOT(ISNUMBER(D51)),ISBLANK(D51),D51="",ISBLANK(N51)),"",ABS(D51-N51))</f>
        <v/>
      </c>
      <c r="AA51">
        <f ca="1">IF(OR(ISBLANK(J51),ISBLANK(O51),J51="",O51=""),"",IF(J51=O51,1,0))</f>
        <v>1</v>
      </c>
      <c r="AB51" t="str">
        <f ca="1">IF(OR(ISBLANK(K51),ISBLANK(Q51),K51="",Q51=""),"",IF(K51=Q51,1,0))</f>
        <v/>
      </c>
      <c r="AC51" s="23" t="str">
        <f t="shared" ca="1" si="0"/>
        <v/>
      </c>
    </row>
    <row r="52" spans="1:29" x14ac:dyDescent="0.25">
      <c r="A52" s="23">
        <v>51</v>
      </c>
      <c r="B52">
        <v>19</v>
      </c>
      <c r="C52" t="str">
        <f ca="1">IFERROR(VLOOKUP($B52,INDIRECT(nfl_game_result),MATCH(C$1,INDIRECT(nfl_game_result_header),0),FALSE),"error")</f>
        <v>2012_02_NOR@CAR</v>
      </c>
      <c r="D52" t="str">
        <f ca="1">IFERROR(IF(ISBLANK(VLOOKUP($B52,INDIRECT(nfl_game_result),MATCH(D$1,INDIRECT(nfl_game_result_header),0),FALSE)),"",VLOOKUP($B52,INDIRECT(nfl_game_result),MATCH(D$1,INDIRECT(nfl_game_result_header),0),FALSE)),"error")</f>
        <v/>
      </c>
      <c r="E52">
        <f ca="1">IFERROR(IF(ISBLANK(VLOOKUP($B52,INDIRECT(nfl_game_result),MATCH(E$1,INDIRECT(nfl_game_result_header),0),FALSE)),"",VLOOKUP($B52,INDIRECT(nfl_game_result),MATCH(E$1,INDIRECT(nfl_game_result_header),0),FALSE)),"error")</f>
        <v>2.5</v>
      </c>
      <c r="F52" s="23" t="str">
        <f ca="1">IFERROR(IF(ISBLANK(VLOOKUP($B52,INDIRECT(nfl_game_result),MATCH(F$1,INDIRECT(nfl_game_result_header),0),FALSE)),"",VLOOKUP($B52,INDIRECT(nfl_game_result),MATCH(F$1,INDIRECT(nfl_game_result_header),0),FALSE)),"error")</f>
        <v/>
      </c>
      <c r="G52" s="23" t="str">
        <f ca="1">IFERROR(IF(ISBLANK(VLOOKUP($B52,INDIRECT(nfl_game_result),MATCH(G$1,INDIRECT(nfl_game_result_header),0),FALSE)),"",VLOOKUP($B52,INDIRECT(nfl_game_result),MATCH(G$1,INDIRECT(nfl_game_result_header),0),FALSE)),"error")</f>
        <v/>
      </c>
      <c r="H52">
        <f ca="1">IFERROR(IF(ISBLANK(VLOOKUP($B52,INDIRECT(nfl_game_result),MATCH(H$1,INDIRECT(nfl_game_result_header),0),FALSE)),"",VLOOKUP($B52,INDIRECT(nfl_game_result),MATCH(H$1,INDIRECT(nfl_game_result_header),0),FALSE)),"error")</f>
        <v>35</v>
      </c>
      <c r="I52">
        <f ca="1">IFERROR(IF(ISBLANK(VLOOKUP($B52,INDIRECT(nfl_game_result),MATCH(I$1,INDIRECT(nfl_game_result_header),0),FALSE)),"",VLOOKUP($B52,INDIRECT(nfl_game_result),MATCH(I$1,INDIRECT(nfl_game_result_header),0),FALSE)),"error")</f>
        <v>27</v>
      </c>
      <c r="J52" t="str">
        <f ca="1">IFERROR(IF(ISBLANK(VLOOKUP($B52,INDIRECT(nfl_game_result),MATCH(J$1,INDIRECT(nfl_game_result_header),0),FALSE)),"",VLOOKUP($B52,INDIRECT(nfl_game_result),MATCH(J$1,INDIRECT(nfl_game_result_header),0),FALSE)),"error")</f>
        <v>CAR</v>
      </c>
      <c r="K52" t="str">
        <f ca="1">IFERROR(IF(ISBLANK(VLOOKUP($B52,INDIRECT(nfl_game_result),MATCH(K$1,INDIRECT(nfl_game_result_header),0),FALSE)),"",VLOOKUP($B52,INDIRECT(nfl_game_result),MATCH(K$1,INDIRECT(nfl_game_result_header),0),FALSE)),"error")</f>
        <v>CAR</v>
      </c>
      <c r="L52" s="23" t="str">
        <f ca="1">IFERROR(IF(ISBLANK(VLOOKUP($B52,INDIRECT(nfl_game_result),MATCH(L$1,INDIRECT(nfl_game_result_header),0),FALSE)),"",VLOOKUP($B52,INDIRECT(nfl_game_result),MATCH(L$1,INDIRECT(nfl_game_result_header),0),FALSE)),"error")</f>
        <v/>
      </c>
      <c r="M52" t="s">
        <v>14</v>
      </c>
      <c r="N52">
        <v>-1.5</v>
      </c>
      <c r="O52" t="s">
        <v>67</v>
      </c>
      <c r="V52" s="23" t="s">
        <v>416</v>
      </c>
      <c r="W52">
        <f ca="1">VALUE(LEFT(C52, 4))</f>
        <v>2012</v>
      </c>
      <c r="X52">
        <f ca="1">VALUE(MID(C52,6,FIND("_",C52,6)-6))</f>
        <v>2</v>
      </c>
      <c r="Y52" t="str">
        <f ca="1">IF(NOT(OR(ISBLANK(D52),ISBLANK(E52),D52="",E52="")),D52-E52,"")</f>
        <v/>
      </c>
      <c r="Z52" t="str">
        <f ca="1">IF(OR(NOT(ISNUMBER(D52)),ISBLANK(D52),D52="",ISBLANK(N52)),"",ABS(D52-N52))</f>
        <v/>
      </c>
      <c r="AA52">
        <f ca="1">IF(OR(ISBLANK(J52),ISBLANK(O52),J52="",O52=""),"",IF(J52=O52,1,0))</f>
        <v>1</v>
      </c>
      <c r="AB52" t="str">
        <f ca="1">IF(OR(ISBLANK(K52),ISBLANK(Q52),K52="",Q52=""),"",IF(K52=Q52,1,0))</f>
        <v/>
      </c>
      <c r="AC52" s="23" t="str">
        <f t="shared" ca="1" si="0"/>
        <v/>
      </c>
    </row>
    <row r="53" spans="1:29" x14ac:dyDescent="0.25">
      <c r="A53" s="23">
        <v>52</v>
      </c>
      <c r="B53">
        <v>20</v>
      </c>
      <c r="C53" t="str">
        <f ca="1">IFERROR(VLOOKUP($B53,INDIRECT(nfl_game_result),MATCH(C$1,INDIRECT(nfl_game_result_header),0),FALSE),"error")</f>
        <v>2012_02_ARI@NWE</v>
      </c>
      <c r="D53" t="str">
        <f ca="1">IFERROR(IF(ISBLANK(VLOOKUP($B53,INDIRECT(nfl_game_result),MATCH(D$1,INDIRECT(nfl_game_result_header),0),FALSE)),"",VLOOKUP($B53,INDIRECT(nfl_game_result),MATCH(D$1,INDIRECT(nfl_game_result_header),0),FALSE)),"error")</f>
        <v/>
      </c>
      <c r="E53">
        <f ca="1">IFERROR(IF(ISBLANK(VLOOKUP($B53,INDIRECT(nfl_game_result),MATCH(E$1,INDIRECT(nfl_game_result_header),0),FALSE)),"",VLOOKUP($B53,INDIRECT(nfl_game_result),MATCH(E$1,INDIRECT(nfl_game_result_header),0),FALSE)),"error")</f>
        <v>-13.5</v>
      </c>
      <c r="F53" s="23" t="str">
        <f ca="1">IFERROR(IF(ISBLANK(VLOOKUP($B53,INDIRECT(nfl_game_result),MATCH(F$1,INDIRECT(nfl_game_result_header),0),FALSE)),"",VLOOKUP($B53,INDIRECT(nfl_game_result),MATCH(F$1,INDIRECT(nfl_game_result_header),0),FALSE)),"error")</f>
        <v/>
      </c>
      <c r="G53" s="23" t="str">
        <f ca="1">IFERROR(IF(ISBLANK(VLOOKUP($B53,INDIRECT(nfl_game_result),MATCH(G$1,INDIRECT(nfl_game_result_header),0),FALSE)),"",VLOOKUP($B53,INDIRECT(nfl_game_result),MATCH(G$1,INDIRECT(nfl_game_result_header),0),FALSE)),"error")</f>
        <v/>
      </c>
      <c r="H53">
        <f ca="1">IFERROR(IF(ISBLANK(VLOOKUP($B53,INDIRECT(nfl_game_result),MATCH(H$1,INDIRECT(nfl_game_result_header),0),FALSE)),"",VLOOKUP($B53,INDIRECT(nfl_game_result),MATCH(H$1,INDIRECT(nfl_game_result_header),0),FALSE)),"error")</f>
        <v>18</v>
      </c>
      <c r="I53">
        <f ca="1">IFERROR(IF(ISBLANK(VLOOKUP($B53,INDIRECT(nfl_game_result),MATCH(I$1,INDIRECT(nfl_game_result_header),0),FALSE)),"",VLOOKUP($B53,INDIRECT(nfl_game_result),MATCH(I$1,INDIRECT(nfl_game_result_header),0),FALSE)),"error")</f>
        <v>20</v>
      </c>
      <c r="J53" t="str">
        <f ca="1">IFERROR(IF(ISBLANK(VLOOKUP($B53,INDIRECT(nfl_game_result),MATCH(J$1,INDIRECT(nfl_game_result_header),0),FALSE)),"",VLOOKUP($B53,INDIRECT(nfl_game_result),MATCH(J$1,INDIRECT(nfl_game_result_header),0),FALSE)),"error")</f>
        <v>ARI</v>
      </c>
      <c r="K53" t="str">
        <f ca="1">IFERROR(IF(ISBLANK(VLOOKUP($B53,INDIRECT(nfl_game_result),MATCH(K$1,INDIRECT(nfl_game_result_header),0),FALSE)),"",VLOOKUP($B53,INDIRECT(nfl_game_result),MATCH(K$1,INDIRECT(nfl_game_result_header),0),FALSE)),"error")</f>
        <v>ARI</v>
      </c>
      <c r="L53" s="23" t="str">
        <f ca="1">IFERROR(IF(ISBLANK(VLOOKUP($B53,INDIRECT(nfl_game_result),MATCH(L$1,INDIRECT(nfl_game_result_header),0),FALSE)),"",VLOOKUP($B53,INDIRECT(nfl_game_result),MATCH(L$1,INDIRECT(nfl_game_result_header),0),FALSE)),"error")</f>
        <v/>
      </c>
      <c r="M53" t="s">
        <v>14</v>
      </c>
      <c r="N53">
        <v>-13</v>
      </c>
      <c r="O53" t="s">
        <v>332</v>
      </c>
      <c r="V53" s="23" t="s">
        <v>416</v>
      </c>
      <c r="W53">
        <f ca="1">VALUE(LEFT(C53, 4))</f>
        <v>2012</v>
      </c>
      <c r="X53">
        <f ca="1">VALUE(MID(C53,6,FIND("_",C53,6)-6))</f>
        <v>2</v>
      </c>
      <c r="Y53" t="str">
        <f ca="1">IF(NOT(OR(ISBLANK(D53),ISBLANK(E53),D53="",E53="")),D53-E53,"")</f>
        <v/>
      </c>
      <c r="Z53" t="str">
        <f ca="1">IF(OR(NOT(ISNUMBER(D53)),ISBLANK(D53),D53="",ISBLANK(N53)),"",ABS(D53-N53))</f>
        <v/>
      </c>
      <c r="AA53">
        <f ca="1">IF(OR(ISBLANK(J53),ISBLANK(O53),J53="",O53=""),"",IF(J53=O53,1,0))</f>
        <v>0</v>
      </c>
      <c r="AB53" t="str">
        <f ca="1">IF(OR(ISBLANK(K53),ISBLANK(Q53),K53="",Q53=""),"",IF(K53=Q53,1,0))</f>
        <v/>
      </c>
      <c r="AC53" s="23" t="str">
        <f t="shared" ca="1" si="0"/>
        <v/>
      </c>
    </row>
    <row r="54" spans="1:29" x14ac:dyDescent="0.25">
      <c r="A54" s="23">
        <v>53</v>
      </c>
      <c r="B54">
        <v>21</v>
      </c>
      <c r="C54" t="str">
        <f ca="1">IFERROR(VLOOKUP($B54,INDIRECT(nfl_game_result),MATCH(C$1,INDIRECT(nfl_game_result_header),0),FALSE),"error")</f>
        <v>2012_02_MIN@IND</v>
      </c>
      <c r="D54" t="str">
        <f ca="1">IFERROR(IF(ISBLANK(VLOOKUP($B54,INDIRECT(nfl_game_result),MATCH(D$1,INDIRECT(nfl_game_result_header),0),FALSE)),"",VLOOKUP($B54,INDIRECT(nfl_game_result),MATCH(D$1,INDIRECT(nfl_game_result_header),0),FALSE)),"error")</f>
        <v/>
      </c>
      <c r="E54">
        <f ca="1">IFERROR(IF(ISBLANK(VLOOKUP($B54,INDIRECT(nfl_game_result),MATCH(E$1,INDIRECT(nfl_game_result_header),0),FALSE)),"",VLOOKUP($B54,INDIRECT(nfl_game_result),MATCH(E$1,INDIRECT(nfl_game_result_header),0),FALSE)),"error")</f>
        <v>1.5</v>
      </c>
      <c r="F54" s="23" t="str">
        <f ca="1">IFERROR(IF(ISBLANK(VLOOKUP($B54,INDIRECT(nfl_game_result),MATCH(F$1,INDIRECT(nfl_game_result_header),0),FALSE)),"",VLOOKUP($B54,INDIRECT(nfl_game_result),MATCH(F$1,INDIRECT(nfl_game_result_header),0),FALSE)),"error")</f>
        <v/>
      </c>
      <c r="G54" s="23" t="str">
        <f ca="1">IFERROR(IF(ISBLANK(VLOOKUP($B54,INDIRECT(nfl_game_result),MATCH(G$1,INDIRECT(nfl_game_result_header),0),FALSE)),"",VLOOKUP($B54,INDIRECT(nfl_game_result),MATCH(G$1,INDIRECT(nfl_game_result_header),0),FALSE)),"error")</f>
        <v/>
      </c>
      <c r="H54">
        <f ca="1">IFERROR(IF(ISBLANK(VLOOKUP($B54,INDIRECT(nfl_game_result),MATCH(H$1,INDIRECT(nfl_game_result_header),0),FALSE)),"",VLOOKUP($B54,INDIRECT(nfl_game_result),MATCH(H$1,INDIRECT(nfl_game_result_header),0),FALSE)),"error")</f>
        <v>23</v>
      </c>
      <c r="I54">
        <f ca="1">IFERROR(IF(ISBLANK(VLOOKUP($B54,INDIRECT(nfl_game_result),MATCH(I$1,INDIRECT(nfl_game_result_header),0),FALSE)),"",VLOOKUP($B54,INDIRECT(nfl_game_result),MATCH(I$1,INDIRECT(nfl_game_result_header),0),FALSE)),"error")</f>
        <v>20</v>
      </c>
      <c r="J54" t="str">
        <f ca="1">IFERROR(IF(ISBLANK(VLOOKUP($B54,INDIRECT(nfl_game_result),MATCH(J$1,INDIRECT(nfl_game_result_header),0),FALSE)),"",VLOOKUP($B54,INDIRECT(nfl_game_result),MATCH(J$1,INDIRECT(nfl_game_result_header),0),FALSE)),"error")</f>
        <v>IND</v>
      </c>
      <c r="K54" t="str">
        <f ca="1">IFERROR(IF(ISBLANK(VLOOKUP($B54,INDIRECT(nfl_game_result),MATCH(K$1,INDIRECT(nfl_game_result_header),0),FALSE)),"",VLOOKUP($B54,INDIRECT(nfl_game_result),MATCH(K$1,INDIRECT(nfl_game_result_header),0),FALSE)),"error")</f>
        <v>IND</v>
      </c>
      <c r="L54" s="23" t="str">
        <f ca="1">IFERROR(IF(ISBLANK(VLOOKUP($B54,INDIRECT(nfl_game_result),MATCH(L$1,INDIRECT(nfl_game_result_header),0),FALSE)),"",VLOOKUP($B54,INDIRECT(nfl_game_result),MATCH(L$1,INDIRECT(nfl_game_result_header),0),FALSE)),"error")</f>
        <v/>
      </c>
      <c r="M54" t="s">
        <v>14</v>
      </c>
      <c r="N54">
        <v>-3</v>
      </c>
      <c r="O54" t="s">
        <v>80</v>
      </c>
      <c r="V54" s="23" t="s">
        <v>416</v>
      </c>
      <c r="W54">
        <f ca="1">VALUE(LEFT(C54, 4))</f>
        <v>2012</v>
      </c>
      <c r="X54">
        <f ca="1">VALUE(MID(C54,6,FIND("_",C54,6)-6))</f>
        <v>2</v>
      </c>
      <c r="Y54" t="str">
        <f ca="1">IF(NOT(OR(ISBLANK(D54),ISBLANK(E54),D54="",E54="")),D54-E54,"")</f>
        <v/>
      </c>
      <c r="Z54" t="str">
        <f ca="1">IF(OR(NOT(ISNUMBER(D54)),ISBLANK(D54),D54="",ISBLANK(N54)),"",ABS(D54-N54))</f>
        <v/>
      </c>
      <c r="AA54">
        <f ca="1">IF(OR(ISBLANK(J54),ISBLANK(O54),J54="",O54=""),"",IF(J54=O54,1,0))</f>
        <v>0</v>
      </c>
      <c r="AB54" t="str">
        <f ca="1">IF(OR(ISBLANK(K54),ISBLANK(Q54),K54="",Q54=""),"",IF(K54=Q54,1,0))</f>
        <v/>
      </c>
      <c r="AC54" s="23" t="str">
        <f t="shared" ca="1" si="0"/>
        <v/>
      </c>
    </row>
    <row r="55" spans="1:29" x14ac:dyDescent="0.25">
      <c r="A55" s="23">
        <v>54</v>
      </c>
      <c r="B55">
        <v>22</v>
      </c>
      <c r="C55" t="str">
        <f ca="1">IFERROR(VLOOKUP($B55,INDIRECT(nfl_game_result),MATCH(C$1,INDIRECT(nfl_game_result_header),0),FALSE),"error")</f>
        <v>2012_02_BAL@PHI</v>
      </c>
      <c r="D55" t="str">
        <f ca="1">IFERROR(IF(ISBLANK(VLOOKUP($B55,INDIRECT(nfl_game_result),MATCH(D$1,INDIRECT(nfl_game_result_header),0),FALSE)),"",VLOOKUP($B55,INDIRECT(nfl_game_result),MATCH(D$1,INDIRECT(nfl_game_result_header),0),FALSE)),"error")</f>
        <v/>
      </c>
      <c r="E55">
        <f ca="1">IFERROR(IF(ISBLANK(VLOOKUP($B55,INDIRECT(nfl_game_result),MATCH(E$1,INDIRECT(nfl_game_result_header),0),FALSE)),"",VLOOKUP($B55,INDIRECT(nfl_game_result),MATCH(E$1,INDIRECT(nfl_game_result_header),0),FALSE)),"error")</f>
        <v>-2.5</v>
      </c>
      <c r="F55" s="23" t="str">
        <f ca="1">IFERROR(IF(ISBLANK(VLOOKUP($B55,INDIRECT(nfl_game_result),MATCH(F$1,INDIRECT(nfl_game_result_header),0),FALSE)),"",VLOOKUP($B55,INDIRECT(nfl_game_result),MATCH(F$1,INDIRECT(nfl_game_result_header),0),FALSE)),"error")</f>
        <v/>
      </c>
      <c r="G55" s="23" t="str">
        <f ca="1">IFERROR(IF(ISBLANK(VLOOKUP($B55,INDIRECT(nfl_game_result),MATCH(G$1,INDIRECT(nfl_game_result_header),0),FALSE)),"",VLOOKUP($B55,INDIRECT(nfl_game_result),MATCH(G$1,INDIRECT(nfl_game_result_header),0),FALSE)),"error")</f>
        <v/>
      </c>
      <c r="H55">
        <f ca="1">IFERROR(IF(ISBLANK(VLOOKUP($B55,INDIRECT(nfl_game_result),MATCH(H$1,INDIRECT(nfl_game_result_header),0),FALSE)),"",VLOOKUP($B55,INDIRECT(nfl_game_result),MATCH(H$1,INDIRECT(nfl_game_result_header),0),FALSE)),"error")</f>
        <v>24</v>
      </c>
      <c r="I55">
        <f ca="1">IFERROR(IF(ISBLANK(VLOOKUP($B55,INDIRECT(nfl_game_result),MATCH(I$1,INDIRECT(nfl_game_result_header),0),FALSE)),"",VLOOKUP($B55,INDIRECT(nfl_game_result),MATCH(I$1,INDIRECT(nfl_game_result_header),0),FALSE)),"error")</f>
        <v>23</v>
      </c>
      <c r="J55" t="str">
        <f ca="1">IFERROR(IF(ISBLANK(VLOOKUP($B55,INDIRECT(nfl_game_result),MATCH(J$1,INDIRECT(nfl_game_result_header),0),FALSE)),"",VLOOKUP($B55,INDIRECT(nfl_game_result),MATCH(J$1,INDIRECT(nfl_game_result_header),0),FALSE)),"error")</f>
        <v>BAL</v>
      </c>
      <c r="K55" t="str">
        <f ca="1">IFERROR(IF(ISBLANK(VLOOKUP($B55,INDIRECT(nfl_game_result),MATCH(K$1,INDIRECT(nfl_game_result_header),0),FALSE)),"",VLOOKUP($B55,INDIRECT(nfl_game_result),MATCH(K$1,INDIRECT(nfl_game_result_header),0),FALSE)),"error")</f>
        <v>PHI</v>
      </c>
      <c r="L55" s="23" t="str">
        <f ca="1">IFERROR(IF(ISBLANK(VLOOKUP($B55,INDIRECT(nfl_game_result),MATCH(L$1,INDIRECT(nfl_game_result_header),0),FALSE)),"",VLOOKUP($B55,INDIRECT(nfl_game_result),MATCH(L$1,INDIRECT(nfl_game_result_header),0),FALSE)),"error")</f>
        <v/>
      </c>
      <c r="M55" t="s">
        <v>14</v>
      </c>
      <c r="N55">
        <v>3</v>
      </c>
      <c r="O55" t="s">
        <v>65</v>
      </c>
      <c r="V55" s="23" t="s">
        <v>416</v>
      </c>
      <c r="W55">
        <f ca="1">VALUE(LEFT(C55, 4))</f>
        <v>2012</v>
      </c>
      <c r="X55">
        <f ca="1">VALUE(MID(C55,6,FIND("_",C55,6)-6))</f>
        <v>2</v>
      </c>
      <c r="Y55" t="str">
        <f ca="1">IF(NOT(OR(ISBLANK(D55),ISBLANK(E55),D55="",E55="")),D55-E55,"")</f>
        <v/>
      </c>
      <c r="Z55" t="str">
        <f ca="1">IF(OR(NOT(ISNUMBER(D55)),ISBLANK(D55),D55="",ISBLANK(N55)),"",ABS(D55-N55))</f>
        <v/>
      </c>
      <c r="AA55">
        <f ca="1">IF(OR(ISBLANK(J55),ISBLANK(O55),J55="",O55=""),"",IF(J55=O55,1,0))</f>
        <v>1</v>
      </c>
      <c r="AB55" t="str">
        <f ca="1">IF(OR(ISBLANK(K55),ISBLANK(Q55),K55="",Q55=""),"",IF(K55=Q55,1,0))</f>
        <v/>
      </c>
      <c r="AC55" s="23" t="str">
        <f t="shared" ca="1" si="0"/>
        <v/>
      </c>
    </row>
    <row r="56" spans="1:29" x14ac:dyDescent="0.25">
      <c r="A56" s="23">
        <v>55</v>
      </c>
      <c r="B56">
        <v>23</v>
      </c>
      <c r="C56" t="str">
        <f ca="1">IFERROR(VLOOKUP($B56,INDIRECT(nfl_game_result),MATCH(C$1,INDIRECT(nfl_game_result_header),0),FALSE),"error")</f>
        <v>2012_02_KCY@BUF</v>
      </c>
      <c r="D56" t="str">
        <f ca="1">IFERROR(IF(ISBLANK(VLOOKUP($B56,INDIRECT(nfl_game_result),MATCH(D$1,INDIRECT(nfl_game_result_header),0),FALSE)),"",VLOOKUP($B56,INDIRECT(nfl_game_result),MATCH(D$1,INDIRECT(nfl_game_result_header),0),FALSE)),"error")</f>
        <v/>
      </c>
      <c r="E56">
        <f ca="1">IFERROR(IF(ISBLANK(VLOOKUP($B56,INDIRECT(nfl_game_result),MATCH(E$1,INDIRECT(nfl_game_result_header),0),FALSE)),"",VLOOKUP($B56,INDIRECT(nfl_game_result),MATCH(E$1,INDIRECT(nfl_game_result_header),0),FALSE)),"error")</f>
        <v>-3.5</v>
      </c>
      <c r="F56" s="23" t="str">
        <f ca="1">IFERROR(IF(ISBLANK(VLOOKUP($B56,INDIRECT(nfl_game_result),MATCH(F$1,INDIRECT(nfl_game_result_header),0),FALSE)),"",VLOOKUP($B56,INDIRECT(nfl_game_result),MATCH(F$1,INDIRECT(nfl_game_result_header),0),FALSE)),"error")</f>
        <v/>
      </c>
      <c r="G56" s="23" t="str">
        <f ca="1">IFERROR(IF(ISBLANK(VLOOKUP($B56,INDIRECT(nfl_game_result),MATCH(G$1,INDIRECT(nfl_game_result_header),0),FALSE)),"",VLOOKUP($B56,INDIRECT(nfl_game_result),MATCH(G$1,INDIRECT(nfl_game_result_header),0),FALSE)),"error")</f>
        <v/>
      </c>
      <c r="H56">
        <f ca="1">IFERROR(IF(ISBLANK(VLOOKUP($B56,INDIRECT(nfl_game_result),MATCH(H$1,INDIRECT(nfl_game_result_header),0),FALSE)),"",VLOOKUP($B56,INDIRECT(nfl_game_result),MATCH(H$1,INDIRECT(nfl_game_result_header),0),FALSE)),"error")</f>
        <v>35</v>
      </c>
      <c r="I56">
        <f ca="1">IFERROR(IF(ISBLANK(VLOOKUP($B56,INDIRECT(nfl_game_result),MATCH(I$1,INDIRECT(nfl_game_result_header),0),FALSE)),"",VLOOKUP($B56,INDIRECT(nfl_game_result),MATCH(I$1,INDIRECT(nfl_game_result_header),0),FALSE)),"error")</f>
        <v>17</v>
      </c>
      <c r="J56" t="str">
        <f ca="1">IFERROR(IF(ISBLANK(VLOOKUP($B56,INDIRECT(nfl_game_result),MATCH(J$1,INDIRECT(nfl_game_result_header),0),FALSE)),"",VLOOKUP($B56,INDIRECT(nfl_game_result),MATCH(J$1,INDIRECT(nfl_game_result_header),0),FALSE)),"error")</f>
        <v>BUF</v>
      </c>
      <c r="K56" t="str">
        <f ca="1">IFERROR(IF(ISBLANK(VLOOKUP($B56,INDIRECT(nfl_game_result),MATCH(K$1,INDIRECT(nfl_game_result_header),0),FALSE)),"",VLOOKUP($B56,INDIRECT(nfl_game_result),MATCH(K$1,INDIRECT(nfl_game_result_header),0),FALSE)),"error")</f>
        <v>BUF</v>
      </c>
      <c r="L56" s="23" t="str">
        <f ca="1">IFERROR(IF(ISBLANK(VLOOKUP($B56,INDIRECT(nfl_game_result),MATCH(L$1,INDIRECT(nfl_game_result_header),0),FALSE)),"",VLOOKUP($B56,INDIRECT(nfl_game_result),MATCH(L$1,INDIRECT(nfl_game_result_header),0),FALSE)),"error")</f>
        <v/>
      </c>
      <c r="M56" t="s">
        <v>14</v>
      </c>
      <c r="N56">
        <v>-3</v>
      </c>
      <c r="O56" t="s">
        <v>331</v>
      </c>
      <c r="V56" s="23" t="s">
        <v>416</v>
      </c>
      <c r="W56">
        <f ca="1">VALUE(LEFT(C56, 4))</f>
        <v>2012</v>
      </c>
      <c r="X56">
        <f ca="1">VALUE(MID(C56,6,FIND("_",C56,6)-6))</f>
        <v>2</v>
      </c>
      <c r="Y56" t="str">
        <f ca="1">IF(NOT(OR(ISBLANK(D56),ISBLANK(E56),D56="",E56="")),D56-E56,"")</f>
        <v/>
      </c>
      <c r="Z56" t="str">
        <f ca="1">IF(OR(NOT(ISNUMBER(D56)),ISBLANK(D56),D56="",ISBLANK(N56)),"",ABS(D56-N56))</f>
        <v/>
      </c>
      <c r="AA56">
        <f ca="1">IF(OR(ISBLANK(J56),ISBLANK(O56),J56="",O56=""),"",IF(J56=O56,1,0))</f>
        <v>0</v>
      </c>
      <c r="AB56" t="str">
        <f ca="1">IF(OR(ISBLANK(K56),ISBLANK(Q56),K56="",Q56=""),"",IF(K56=Q56,1,0))</f>
        <v/>
      </c>
      <c r="AC56" s="23" t="str">
        <f t="shared" ca="1" si="0"/>
        <v/>
      </c>
    </row>
    <row r="57" spans="1:29" x14ac:dyDescent="0.25">
      <c r="A57" s="23">
        <v>56</v>
      </c>
      <c r="B57">
        <v>24</v>
      </c>
      <c r="C57" t="str">
        <f ca="1">IFERROR(VLOOKUP($B57,INDIRECT(nfl_game_result),MATCH(C$1,INDIRECT(nfl_game_result_header),0),FALSE),"error")</f>
        <v>2012_02_CLE@CIN</v>
      </c>
      <c r="D57" t="str">
        <f ca="1">IFERROR(IF(ISBLANK(VLOOKUP($B57,INDIRECT(nfl_game_result),MATCH(D$1,INDIRECT(nfl_game_result_header),0),FALSE)),"",VLOOKUP($B57,INDIRECT(nfl_game_result),MATCH(D$1,INDIRECT(nfl_game_result_header),0),FALSE)),"error")</f>
        <v/>
      </c>
      <c r="E57">
        <f ca="1">IFERROR(IF(ISBLANK(VLOOKUP($B57,INDIRECT(nfl_game_result),MATCH(E$1,INDIRECT(nfl_game_result_header),0),FALSE)),"",VLOOKUP($B57,INDIRECT(nfl_game_result),MATCH(E$1,INDIRECT(nfl_game_result_header),0),FALSE)),"error")</f>
        <v>-6.5</v>
      </c>
      <c r="F57" s="23" t="str">
        <f ca="1">IFERROR(IF(ISBLANK(VLOOKUP($B57,INDIRECT(nfl_game_result),MATCH(F$1,INDIRECT(nfl_game_result_header),0),FALSE)),"",VLOOKUP($B57,INDIRECT(nfl_game_result),MATCH(F$1,INDIRECT(nfl_game_result_header),0),FALSE)),"error")</f>
        <v/>
      </c>
      <c r="G57" s="23" t="str">
        <f ca="1">IFERROR(IF(ISBLANK(VLOOKUP($B57,INDIRECT(nfl_game_result),MATCH(G$1,INDIRECT(nfl_game_result_header),0),FALSE)),"",VLOOKUP($B57,INDIRECT(nfl_game_result),MATCH(G$1,INDIRECT(nfl_game_result_header),0),FALSE)),"error")</f>
        <v/>
      </c>
      <c r="H57">
        <f ca="1">IFERROR(IF(ISBLANK(VLOOKUP($B57,INDIRECT(nfl_game_result),MATCH(H$1,INDIRECT(nfl_game_result_header),0),FALSE)),"",VLOOKUP($B57,INDIRECT(nfl_game_result),MATCH(H$1,INDIRECT(nfl_game_result_header),0),FALSE)),"error")</f>
        <v>34</v>
      </c>
      <c r="I57">
        <f ca="1">IFERROR(IF(ISBLANK(VLOOKUP($B57,INDIRECT(nfl_game_result),MATCH(I$1,INDIRECT(nfl_game_result_header),0),FALSE)),"",VLOOKUP($B57,INDIRECT(nfl_game_result),MATCH(I$1,INDIRECT(nfl_game_result_header),0),FALSE)),"error")</f>
        <v>27</v>
      </c>
      <c r="J57" t="str">
        <f ca="1">IFERROR(IF(ISBLANK(VLOOKUP($B57,INDIRECT(nfl_game_result),MATCH(J$1,INDIRECT(nfl_game_result_header),0),FALSE)),"",VLOOKUP($B57,INDIRECT(nfl_game_result),MATCH(J$1,INDIRECT(nfl_game_result_header),0),FALSE)),"error")</f>
        <v>CIN</v>
      </c>
      <c r="K57" t="str">
        <f ca="1">IFERROR(IF(ISBLANK(VLOOKUP($B57,INDIRECT(nfl_game_result),MATCH(K$1,INDIRECT(nfl_game_result_header),0),FALSE)),"",VLOOKUP($B57,INDIRECT(nfl_game_result),MATCH(K$1,INDIRECT(nfl_game_result_header),0),FALSE)),"error")</f>
        <v>CIN</v>
      </c>
      <c r="L57" s="23" t="str">
        <f ca="1">IFERROR(IF(ISBLANK(VLOOKUP($B57,INDIRECT(nfl_game_result),MATCH(L$1,INDIRECT(nfl_game_result_header),0),FALSE)),"",VLOOKUP($B57,INDIRECT(nfl_game_result),MATCH(L$1,INDIRECT(nfl_game_result_header),0),FALSE)),"error")</f>
        <v/>
      </c>
      <c r="M57" t="s">
        <v>14</v>
      </c>
      <c r="N57">
        <v>-6</v>
      </c>
      <c r="O57" t="s">
        <v>69</v>
      </c>
      <c r="V57" s="23" t="s">
        <v>416</v>
      </c>
      <c r="W57">
        <f ca="1">VALUE(LEFT(C57, 4))</f>
        <v>2012</v>
      </c>
      <c r="X57">
        <f ca="1">VALUE(MID(C57,6,FIND("_",C57,6)-6))</f>
        <v>2</v>
      </c>
      <c r="Y57" t="str">
        <f ca="1">IF(NOT(OR(ISBLANK(D57),ISBLANK(E57),D57="",E57="")),D57-E57,"")</f>
        <v/>
      </c>
      <c r="Z57" t="str">
        <f ca="1">IF(OR(NOT(ISNUMBER(D57)),ISBLANK(D57),D57="",ISBLANK(N57)),"",ABS(D57-N57))</f>
        <v/>
      </c>
      <c r="AA57">
        <f ca="1">IF(OR(ISBLANK(J57),ISBLANK(O57),J57="",O57=""),"",IF(J57=O57,1,0))</f>
        <v>1</v>
      </c>
      <c r="AB57" t="str">
        <f ca="1">IF(OR(ISBLANK(K57),ISBLANK(Q57),K57="",Q57=""),"",IF(K57=Q57,1,0))</f>
        <v/>
      </c>
      <c r="AC57" s="23" t="str">
        <f t="shared" ca="1" si="0"/>
        <v/>
      </c>
    </row>
    <row r="58" spans="1:29" x14ac:dyDescent="0.25">
      <c r="A58" s="23">
        <v>57</v>
      </c>
      <c r="B58">
        <v>25</v>
      </c>
      <c r="C58" t="str">
        <f ca="1">IFERROR(VLOOKUP($B58,INDIRECT(nfl_game_result),MATCH(C$1,INDIRECT(nfl_game_result_header),0),FALSE),"error")</f>
        <v>2012_02_HOU@JAX</v>
      </c>
      <c r="D58" t="str">
        <f ca="1">IFERROR(IF(ISBLANK(VLOOKUP($B58,INDIRECT(nfl_game_result),MATCH(D$1,INDIRECT(nfl_game_result_header),0),FALSE)),"",VLOOKUP($B58,INDIRECT(nfl_game_result),MATCH(D$1,INDIRECT(nfl_game_result_header),0),FALSE)),"error")</f>
        <v/>
      </c>
      <c r="E58">
        <f ca="1">IFERROR(IF(ISBLANK(VLOOKUP($B58,INDIRECT(nfl_game_result),MATCH(E$1,INDIRECT(nfl_game_result_header),0),FALSE)),"",VLOOKUP($B58,INDIRECT(nfl_game_result),MATCH(E$1,INDIRECT(nfl_game_result_header),0),FALSE)),"error")</f>
        <v>7.5</v>
      </c>
      <c r="F58" s="23" t="str">
        <f ca="1">IFERROR(IF(ISBLANK(VLOOKUP($B58,INDIRECT(nfl_game_result),MATCH(F$1,INDIRECT(nfl_game_result_header),0),FALSE)),"",VLOOKUP($B58,INDIRECT(nfl_game_result),MATCH(F$1,INDIRECT(nfl_game_result_header),0),FALSE)),"error")</f>
        <v/>
      </c>
      <c r="G58" s="23" t="str">
        <f ca="1">IFERROR(IF(ISBLANK(VLOOKUP($B58,INDIRECT(nfl_game_result),MATCH(G$1,INDIRECT(nfl_game_result_header),0),FALSE)),"",VLOOKUP($B58,INDIRECT(nfl_game_result),MATCH(G$1,INDIRECT(nfl_game_result_header),0),FALSE)),"error")</f>
        <v/>
      </c>
      <c r="H58">
        <f ca="1">IFERROR(IF(ISBLANK(VLOOKUP($B58,INDIRECT(nfl_game_result),MATCH(H$1,INDIRECT(nfl_game_result_header),0),FALSE)),"",VLOOKUP($B58,INDIRECT(nfl_game_result),MATCH(H$1,INDIRECT(nfl_game_result_header),0),FALSE)),"error")</f>
        <v>7</v>
      </c>
      <c r="I58">
        <f ca="1">IFERROR(IF(ISBLANK(VLOOKUP($B58,INDIRECT(nfl_game_result),MATCH(I$1,INDIRECT(nfl_game_result_header),0),FALSE)),"",VLOOKUP($B58,INDIRECT(nfl_game_result),MATCH(I$1,INDIRECT(nfl_game_result_header),0),FALSE)),"error")</f>
        <v>27</v>
      </c>
      <c r="J58" t="str">
        <f ca="1">IFERROR(IF(ISBLANK(VLOOKUP($B58,INDIRECT(nfl_game_result),MATCH(J$1,INDIRECT(nfl_game_result_header),0),FALSE)),"",VLOOKUP($B58,INDIRECT(nfl_game_result),MATCH(J$1,INDIRECT(nfl_game_result_header),0),FALSE)),"error")</f>
        <v>HOU</v>
      </c>
      <c r="K58" t="str">
        <f ca="1">IFERROR(IF(ISBLANK(VLOOKUP($B58,INDIRECT(nfl_game_result),MATCH(K$1,INDIRECT(nfl_game_result_header),0),FALSE)),"",VLOOKUP($B58,INDIRECT(nfl_game_result),MATCH(K$1,INDIRECT(nfl_game_result_header),0),FALSE)),"error")</f>
        <v>HOU</v>
      </c>
      <c r="L58" s="23" t="str">
        <f ca="1">IFERROR(IF(ISBLANK(VLOOKUP($B58,INDIRECT(nfl_game_result),MATCH(L$1,INDIRECT(nfl_game_result_header),0),FALSE)),"",VLOOKUP($B58,INDIRECT(nfl_game_result),MATCH(L$1,INDIRECT(nfl_game_result_header),0),FALSE)),"error")</f>
        <v/>
      </c>
      <c r="M58" t="s">
        <v>14</v>
      </c>
      <c r="N58">
        <v>7.5</v>
      </c>
      <c r="O58" t="s">
        <v>77</v>
      </c>
      <c r="V58" s="23" t="s">
        <v>416</v>
      </c>
      <c r="W58">
        <f ca="1">VALUE(LEFT(C58, 4))</f>
        <v>2012</v>
      </c>
      <c r="X58">
        <f ca="1">VALUE(MID(C58,6,FIND("_",C58,6)-6))</f>
        <v>2</v>
      </c>
      <c r="Y58" t="str">
        <f ca="1">IF(NOT(OR(ISBLANK(D58),ISBLANK(E58),D58="",E58="")),D58-E58,"")</f>
        <v/>
      </c>
      <c r="Z58" t="str">
        <f ca="1">IF(OR(NOT(ISNUMBER(D58)),ISBLANK(D58),D58="",ISBLANK(N58)),"",ABS(D58-N58))</f>
        <v/>
      </c>
      <c r="AA58">
        <f ca="1">IF(OR(ISBLANK(J58),ISBLANK(O58),J58="",O58=""),"",IF(J58=O58,1,0))</f>
        <v>0</v>
      </c>
      <c r="AB58" t="str">
        <f ca="1">IF(OR(ISBLANK(K58),ISBLANK(Q58),K58="",Q58=""),"",IF(K58=Q58,1,0))</f>
        <v/>
      </c>
      <c r="AC58" s="23" t="str">
        <f t="shared" ca="1" si="0"/>
        <v/>
      </c>
    </row>
    <row r="59" spans="1:29" x14ac:dyDescent="0.25">
      <c r="A59" s="23">
        <v>58</v>
      </c>
      <c r="B59">
        <v>26</v>
      </c>
      <c r="C59" t="str">
        <f ca="1">IFERROR(VLOOKUP($B59,INDIRECT(nfl_game_result),MATCH(C$1,INDIRECT(nfl_game_result_header),0),FALSE),"error")</f>
        <v>2012_02_OAK@MIA</v>
      </c>
      <c r="D59" t="str">
        <f ca="1">IFERROR(IF(ISBLANK(VLOOKUP($B59,INDIRECT(nfl_game_result),MATCH(D$1,INDIRECT(nfl_game_result_header),0),FALSE)),"",VLOOKUP($B59,INDIRECT(nfl_game_result),MATCH(D$1,INDIRECT(nfl_game_result_header),0),FALSE)),"error")</f>
        <v/>
      </c>
      <c r="E59">
        <f ca="1">IFERROR(IF(ISBLANK(VLOOKUP($B59,INDIRECT(nfl_game_result),MATCH(E$1,INDIRECT(nfl_game_result_header),0),FALSE)),"",VLOOKUP($B59,INDIRECT(nfl_game_result),MATCH(E$1,INDIRECT(nfl_game_result_header),0),FALSE)),"error")</f>
        <v>2.5</v>
      </c>
      <c r="F59" s="23" t="str">
        <f ca="1">IFERROR(IF(ISBLANK(VLOOKUP($B59,INDIRECT(nfl_game_result),MATCH(F$1,INDIRECT(nfl_game_result_header),0),FALSE)),"",VLOOKUP($B59,INDIRECT(nfl_game_result),MATCH(F$1,INDIRECT(nfl_game_result_header),0),FALSE)),"error")</f>
        <v/>
      </c>
      <c r="G59" s="23" t="str">
        <f ca="1">IFERROR(IF(ISBLANK(VLOOKUP($B59,INDIRECT(nfl_game_result),MATCH(G$1,INDIRECT(nfl_game_result_header),0),FALSE)),"",VLOOKUP($B59,INDIRECT(nfl_game_result),MATCH(G$1,INDIRECT(nfl_game_result_header),0),FALSE)),"error")</f>
        <v/>
      </c>
      <c r="H59">
        <f ca="1">IFERROR(IF(ISBLANK(VLOOKUP($B59,INDIRECT(nfl_game_result),MATCH(H$1,INDIRECT(nfl_game_result_header),0),FALSE)),"",VLOOKUP($B59,INDIRECT(nfl_game_result),MATCH(H$1,INDIRECT(nfl_game_result_header),0),FALSE)),"error")</f>
        <v>35</v>
      </c>
      <c r="I59">
        <f ca="1">IFERROR(IF(ISBLANK(VLOOKUP($B59,INDIRECT(nfl_game_result),MATCH(I$1,INDIRECT(nfl_game_result_header),0),FALSE)),"",VLOOKUP($B59,INDIRECT(nfl_game_result),MATCH(I$1,INDIRECT(nfl_game_result_header),0),FALSE)),"error")</f>
        <v>13</v>
      </c>
      <c r="J59" t="str">
        <f ca="1">IFERROR(IF(ISBLANK(VLOOKUP($B59,INDIRECT(nfl_game_result),MATCH(J$1,INDIRECT(nfl_game_result_header),0),FALSE)),"",VLOOKUP($B59,INDIRECT(nfl_game_result),MATCH(J$1,INDIRECT(nfl_game_result_header),0),FALSE)),"error")</f>
        <v>MIA</v>
      </c>
      <c r="K59" t="str">
        <f ca="1">IFERROR(IF(ISBLANK(VLOOKUP($B59,INDIRECT(nfl_game_result),MATCH(K$1,INDIRECT(nfl_game_result_header),0),FALSE)),"",VLOOKUP($B59,INDIRECT(nfl_game_result),MATCH(K$1,INDIRECT(nfl_game_result_header),0),FALSE)),"error")</f>
        <v>MIA</v>
      </c>
      <c r="L59" s="23" t="str">
        <f ca="1">IFERROR(IF(ISBLANK(VLOOKUP($B59,INDIRECT(nfl_game_result),MATCH(L$1,INDIRECT(nfl_game_result_header),0),FALSE)),"",VLOOKUP($B59,INDIRECT(nfl_game_result),MATCH(L$1,INDIRECT(nfl_game_result_header),0),FALSE)),"error")</f>
        <v/>
      </c>
      <c r="M59" t="s">
        <v>14</v>
      </c>
      <c r="N59">
        <v>-1</v>
      </c>
      <c r="O59" t="s">
        <v>79</v>
      </c>
      <c r="V59" s="23" t="s">
        <v>416</v>
      </c>
      <c r="W59">
        <f ca="1">VALUE(LEFT(C59, 4))</f>
        <v>2012</v>
      </c>
      <c r="X59">
        <f ca="1">VALUE(MID(C59,6,FIND("_",C59,6)-6))</f>
        <v>2</v>
      </c>
      <c r="Y59" t="str">
        <f ca="1">IF(NOT(OR(ISBLANK(D59),ISBLANK(E59),D59="",E59="")),D59-E59,"")</f>
        <v/>
      </c>
      <c r="Z59" t="str">
        <f ca="1">IF(OR(NOT(ISNUMBER(D59)),ISBLANK(D59),D59="",ISBLANK(N59)),"",ABS(D59-N59))</f>
        <v/>
      </c>
      <c r="AA59">
        <f ca="1">IF(OR(ISBLANK(J59),ISBLANK(O59),J59="",O59=""),"",IF(J59=O59,1,0))</f>
        <v>1</v>
      </c>
      <c r="AB59" t="str">
        <f ca="1">IF(OR(ISBLANK(K59),ISBLANK(Q59),K59="",Q59=""),"",IF(K59=Q59,1,0))</f>
        <v/>
      </c>
      <c r="AC59" s="23" t="str">
        <f t="shared" ca="1" si="0"/>
        <v/>
      </c>
    </row>
    <row r="60" spans="1:29" x14ac:dyDescent="0.25">
      <c r="A60" s="23">
        <v>59</v>
      </c>
      <c r="B60">
        <v>27</v>
      </c>
      <c r="C60" t="str">
        <f ca="1">IFERROR(VLOOKUP($B60,INDIRECT(nfl_game_result),MATCH(C$1,INDIRECT(nfl_game_result_header),0),FALSE),"error")</f>
        <v>2012_02_WAS@STL</v>
      </c>
      <c r="D60" t="str">
        <f ca="1">IFERROR(IF(ISBLANK(VLOOKUP($B60,INDIRECT(nfl_game_result),MATCH(D$1,INDIRECT(nfl_game_result_header),0),FALSE)),"",VLOOKUP($B60,INDIRECT(nfl_game_result),MATCH(D$1,INDIRECT(nfl_game_result_header),0),FALSE)),"error")</f>
        <v/>
      </c>
      <c r="E60">
        <f ca="1">IFERROR(IF(ISBLANK(VLOOKUP($B60,INDIRECT(nfl_game_result),MATCH(E$1,INDIRECT(nfl_game_result_header),0),FALSE)),"",VLOOKUP($B60,INDIRECT(nfl_game_result),MATCH(E$1,INDIRECT(nfl_game_result_header),0),FALSE)),"error")</f>
        <v>3.5</v>
      </c>
      <c r="F60" s="23" t="str">
        <f ca="1">IFERROR(IF(ISBLANK(VLOOKUP($B60,INDIRECT(nfl_game_result),MATCH(F$1,INDIRECT(nfl_game_result_header),0),FALSE)),"",VLOOKUP($B60,INDIRECT(nfl_game_result),MATCH(F$1,INDIRECT(nfl_game_result_header),0),FALSE)),"error")</f>
        <v/>
      </c>
      <c r="G60" s="23" t="str">
        <f ca="1">IFERROR(IF(ISBLANK(VLOOKUP($B60,INDIRECT(nfl_game_result),MATCH(G$1,INDIRECT(nfl_game_result_header),0),FALSE)),"",VLOOKUP($B60,INDIRECT(nfl_game_result),MATCH(G$1,INDIRECT(nfl_game_result_header),0),FALSE)),"error")</f>
        <v/>
      </c>
      <c r="H60">
        <f ca="1">IFERROR(IF(ISBLANK(VLOOKUP($B60,INDIRECT(nfl_game_result),MATCH(H$1,INDIRECT(nfl_game_result_header),0),FALSE)),"",VLOOKUP($B60,INDIRECT(nfl_game_result),MATCH(H$1,INDIRECT(nfl_game_result_header),0),FALSE)),"error")</f>
        <v>31</v>
      </c>
      <c r="I60">
        <f ca="1">IFERROR(IF(ISBLANK(VLOOKUP($B60,INDIRECT(nfl_game_result),MATCH(I$1,INDIRECT(nfl_game_result_header),0),FALSE)),"",VLOOKUP($B60,INDIRECT(nfl_game_result),MATCH(I$1,INDIRECT(nfl_game_result_header),0),FALSE)),"error")</f>
        <v>28</v>
      </c>
      <c r="J60" t="str">
        <f ca="1">IFERROR(IF(ISBLANK(VLOOKUP($B60,INDIRECT(nfl_game_result),MATCH(J$1,INDIRECT(nfl_game_result_header),0),FALSE)),"",VLOOKUP($B60,INDIRECT(nfl_game_result),MATCH(J$1,INDIRECT(nfl_game_result_header),0),FALSE)),"error")</f>
        <v>STL</v>
      </c>
      <c r="K60" t="str">
        <f ca="1">IFERROR(IF(ISBLANK(VLOOKUP($B60,INDIRECT(nfl_game_result),MATCH(K$1,INDIRECT(nfl_game_result_header),0),FALSE)),"",VLOOKUP($B60,INDIRECT(nfl_game_result),MATCH(K$1,INDIRECT(nfl_game_result_header),0),FALSE)),"error")</f>
        <v>STL</v>
      </c>
      <c r="L60" s="23" t="str">
        <f ca="1">IFERROR(IF(ISBLANK(VLOOKUP($B60,INDIRECT(nfl_game_result),MATCH(L$1,INDIRECT(nfl_game_result_header),0),FALSE)),"",VLOOKUP($B60,INDIRECT(nfl_game_result),MATCH(L$1,INDIRECT(nfl_game_result_header),0),FALSE)),"error")</f>
        <v/>
      </c>
      <c r="M60" t="s">
        <v>14</v>
      </c>
      <c r="N60">
        <v>3.5</v>
      </c>
      <c r="O60" t="s">
        <v>91</v>
      </c>
      <c r="V60" s="23" t="s">
        <v>416</v>
      </c>
      <c r="W60">
        <f ca="1">VALUE(LEFT(C60, 4))</f>
        <v>2012</v>
      </c>
      <c r="X60">
        <f ca="1">VALUE(MID(C60,6,FIND("_",C60,6)-6))</f>
        <v>2</v>
      </c>
      <c r="Y60" t="str">
        <f ca="1">IF(NOT(OR(ISBLANK(D60),ISBLANK(E60),D60="",E60="")),D60-E60,"")</f>
        <v/>
      </c>
      <c r="Z60" t="str">
        <f ca="1">IF(OR(NOT(ISNUMBER(D60)),ISBLANK(D60),D60="",ISBLANK(N60)),"",ABS(D60-N60))</f>
        <v/>
      </c>
      <c r="AA60">
        <f ca="1">IF(OR(ISBLANK(J60),ISBLANK(O60),J60="",O60=""),"",IF(J60=O60,1,0))</f>
        <v>1</v>
      </c>
      <c r="AB60" t="str">
        <f ca="1">IF(OR(ISBLANK(K60),ISBLANK(Q60),K60="",Q60=""),"",IF(K60=Q60,1,0))</f>
        <v/>
      </c>
      <c r="AC60" s="23" t="str">
        <f t="shared" ca="1" si="0"/>
        <v/>
      </c>
    </row>
    <row r="61" spans="1:29" x14ac:dyDescent="0.25">
      <c r="A61" s="23">
        <v>60</v>
      </c>
      <c r="B61">
        <v>28</v>
      </c>
      <c r="C61" t="str">
        <f ca="1">IFERROR(VLOOKUP($B61,INDIRECT(nfl_game_result),MATCH(C$1,INDIRECT(nfl_game_result_header),0),FALSE),"error")</f>
        <v>2012_02_NYJ@PIT</v>
      </c>
      <c r="D61" t="str">
        <f ca="1">IFERROR(IF(ISBLANK(VLOOKUP($B61,INDIRECT(nfl_game_result),MATCH(D$1,INDIRECT(nfl_game_result_header),0),FALSE)),"",VLOOKUP($B61,INDIRECT(nfl_game_result),MATCH(D$1,INDIRECT(nfl_game_result_header),0),FALSE)),"error")</f>
        <v/>
      </c>
      <c r="E61">
        <f ca="1">IFERROR(IF(ISBLANK(VLOOKUP($B61,INDIRECT(nfl_game_result),MATCH(E$1,INDIRECT(nfl_game_result_header),0),FALSE)),"",VLOOKUP($B61,INDIRECT(nfl_game_result),MATCH(E$1,INDIRECT(nfl_game_result_header),0),FALSE)),"error")</f>
        <v>-6.5</v>
      </c>
      <c r="F61" s="23" t="str">
        <f ca="1">IFERROR(IF(ISBLANK(VLOOKUP($B61,INDIRECT(nfl_game_result),MATCH(F$1,INDIRECT(nfl_game_result_header),0),FALSE)),"",VLOOKUP($B61,INDIRECT(nfl_game_result),MATCH(F$1,INDIRECT(nfl_game_result_header),0),FALSE)),"error")</f>
        <v/>
      </c>
      <c r="G61" s="23" t="str">
        <f ca="1">IFERROR(IF(ISBLANK(VLOOKUP($B61,INDIRECT(nfl_game_result),MATCH(G$1,INDIRECT(nfl_game_result_header),0),FALSE)),"",VLOOKUP($B61,INDIRECT(nfl_game_result),MATCH(G$1,INDIRECT(nfl_game_result_header),0),FALSE)),"error")</f>
        <v/>
      </c>
      <c r="H61">
        <f ca="1">IFERROR(IF(ISBLANK(VLOOKUP($B61,INDIRECT(nfl_game_result),MATCH(H$1,INDIRECT(nfl_game_result_header),0),FALSE)),"",VLOOKUP($B61,INDIRECT(nfl_game_result),MATCH(H$1,INDIRECT(nfl_game_result_header),0),FALSE)),"error")</f>
        <v>27</v>
      </c>
      <c r="I61">
        <f ca="1">IFERROR(IF(ISBLANK(VLOOKUP($B61,INDIRECT(nfl_game_result),MATCH(I$1,INDIRECT(nfl_game_result_header),0),FALSE)),"",VLOOKUP($B61,INDIRECT(nfl_game_result),MATCH(I$1,INDIRECT(nfl_game_result_header),0),FALSE)),"error")</f>
        <v>10</v>
      </c>
      <c r="J61" t="str">
        <f ca="1">IFERROR(IF(ISBLANK(VLOOKUP($B61,INDIRECT(nfl_game_result),MATCH(J$1,INDIRECT(nfl_game_result_header),0),FALSE)),"",VLOOKUP($B61,INDIRECT(nfl_game_result),MATCH(J$1,INDIRECT(nfl_game_result_header),0),FALSE)),"error")</f>
        <v>PIT</v>
      </c>
      <c r="K61" t="str">
        <f ca="1">IFERROR(IF(ISBLANK(VLOOKUP($B61,INDIRECT(nfl_game_result),MATCH(K$1,INDIRECT(nfl_game_result_header),0),FALSE)),"",VLOOKUP($B61,INDIRECT(nfl_game_result),MATCH(K$1,INDIRECT(nfl_game_result_header),0),FALSE)),"error")</f>
        <v>PIT</v>
      </c>
      <c r="L61" s="23" t="str">
        <f ca="1">IFERROR(IF(ISBLANK(VLOOKUP($B61,INDIRECT(nfl_game_result),MATCH(L$1,INDIRECT(nfl_game_result_header),0),FALSE)),"",VLOOKUP($B61,INDIRECT(nfl_game_result),MATCH(L$1,INDIRECT(nfl_game_result_header),0),FALSE)),"error")</f>
        <v/>
      </c>
      <c r="M61" t="s">
        <v>14</v>
      </c>
      <c r="N61">
        <v>-3</v>
      </c>
      <c r="O61" t="s">
        <v>84</v>
      </c>
      <c r="V61" s="23" t="s">
        <v>416</v>
      </c>
      <c r="W61">
        <f ca="1">VALUE(LEFT(C61, 4))</f>
        <v>2012</v>
      </c>
      <c r="X61">
        <f ca="1">VALUE(MID(C61,6,FIND("_",C61,6)-6))</f>
        <v>2</v>
      </c>
      <c r="Y61" t="str">
        <f ca="1">IF(NOT(OR(ISBLANK(D61),ISBLANK(E61),D61="",E61="")),D61-E61,"")</f>
        <v/>
      </c>
      <c r="Z61" t="str">
        <f ca="1">IF(OR(NOT(ISNUMBER(D61)),ISBLANK(D61),D61="",ISBLANK(N61)),"",ABS(D61-N61))</f>
        <v/>
      </c>
      <c r="AA61">
        <f ca="1">IF(OR(ISBLANK(J61),ISBLANK(O61),J61="",O61=""),"",IF(J61=O61,1,0))</f>
        <v>0</v>
      </c>
      <c r="AB61" t="str">
        <f ca="1">IF(OR(ISBLANK(K61),ISBLANK(Q61),K61="",Q61=""),"",IF(K61=Q61,1,0))</f>
        <v/>
      </c>
      <c r="AC61" s="23" t="str">
        <f t="shared" ca="1" si="0"/>
        <v/>
      </c>
    </row>
    <row r="62" spans="1:29" x14ac:dyDescent="0.25">
      <c r="A62" s="23">
        <v>61</v>
      </c>
      <c r="B62">
        <v>29</v>
      </c>
      <c r="C62" t="str">
        <f ca="1">IFERROR(VLOOKUP($B62,INDIRECT(nfl_game_result),MATCH(C$1,INDIRECT(nfl_game_result_header),0),FALSE),"error")</f>
        <v>2012_02_TEN@SD</v>
      </c>
      <c r="D62" t="str">
        <f ca="1">IFERROR(IF(ISBLANK(VLOOKUP($B62,INDIRECT(nfl_game_result),MATCH(D$1,INDIRECT(nfl_game_result_header),0),FALSE)),"",VLOOKUP($B62,INDIRECT(nfl_game_result),MATCH(D$1,INDIRECT(nfl_game_result_header),0),FALSE)),"error")</f>
        <v/>
      </c>
      <c r="E62">
        <f ca="1">IFERROR(IF(ISBLANK(VLOOKUP($B62,INDIRECT(nfl_game_result),MATCH(E$1,INDIRECT(nfl_game_result_header),0),FALSE)),"",VLOOKUP($B62,INDIRECT(nfl_game_result),MATCH(E$1,INDIRECT(nfl_game_result_header),0),FALSE)),"error")</f>
        <v>-6.5</v>
      </c>
      <c r="F62" s="23" t="str">
        <f ca="1">IFERROR(IF(ISBLANK(VLOOKUP($B62,INDIRECT(nfl_game_result),MATCH(F$1,INDIRECT(nfl_game_result_header),0),FALSE)),"",VLOOKUP($B62,INDIRECT(nfl_game_result),MATCH(F$1,INDIRECT(nfl_game_result_header),0),FALSE)),"error")</f>
        <v/>
      </c>
      <c r="G62" s="23" t="str">
        <f ca="1">IFERROR(IF(ISBLANK(VLOOKUP($B62,INDIRECT(nfl_game_result),MATCH(G$1,INDIRECT(nfl_game_result_header),0),FALSE)),"",VLOOKUP($B62,INDIRECT(nfl_game_result),MATCH(G$1,INDIRECT(nfl_game_result_header),0),FALSE)),"error")</f>
        <v/>
      </c>
      <c r="H62">
        <f ca="1">IFERROR(IF(ISBLANK(VLOOKUP($B62,INDIRECT(nfl_game_result),MATCH(H$1,INDIRECT(nfl_game_result_header),0),FALSE)),"",VLOOKUP($B62,INDIRECT(nfl_game_result),MATCH(H$1,INDIRECT(nfl_game_result_header),0),FALSE)),"error")</f>
        <v>38</v>
      </c>
      <c r="I62">
        <f ca="1">IFERROR(IF(ISBLANK(VLOOKUP($B62,INDIRECT(nfl_game_result),MATCH(I$1,INDIRECT(nfl_game_result_header),0),FALSE)),"",VLOOKUP($B62,INDIRECT(nfl_game_result),MATCH(I$1,INDIRECT(nfl_game_result_header),0),FALSE)),"error")</f>
        <v>10</v>
      </c>
      <c r="J62" t="str">
        <f ca="1">IFERROR(IF(ISBLANK(VLOOKUP($B62,INDIRECT(nfl_game_result),MATCH(J$1,INDIRECT(nfl_game_result_header),0),FALSE)),"",VLOOKUP($B62,INDIRECT(nfl_game_result),MATCH(J$1,INDIRECT(nfl_game_result_header),0),FALSE)),"error")</f>
        <v>SD</v>
      </c>
      <c r="K62" t="str">
        <f ca="1">IFERROR(IF(ISBLANK(VLOOKUP($B62,INDIRECT(nfl_game_result),MATCH(K$1,INDIRECT(nfl_game_result_header),0),FALSE)),"",VLOOKUP($B62,INDIRECT(nfl_game_result),MATCH(K$1,INDIRECT(nfl_game_result_header),0),FALSE)),"error")</f>
        <v>SD</v>
      </c>
      <c r="L62" s="23" t="str">
        <f ca="1">IFERROR(IF(ISBLANK(VLOOKUP($B62,INDIRECT(nfl_game_result),MATCH(L$1,INDIRECT(nfl_game_result_header),0),FALSE)),"",VLOOKUP($B62,INDIRECT(nfl_game_result),MATCH(L$1,INDIRECT(nfl_game_result_header),0),FALSE)),"error")</f>
        <v/>
      </c>
      <c r="M62" t="s">
        <v>14</v>
      </c>
      <c r="N62">
        <v>-4.5</v>
      </c>
      <c r="O62" t="s">
        <v>93</v>
      </c>
      <c r="V62" s="23" t="s">
        <v>416</v>
      </c>
      <c r="W62">
        <f ca="1">VALUE(LEFT(C62, 4))</f>
        <v>2012</v>
      </c>
      <c r="X62">
        <f ca="1">VALUE(MID(C62,6,FIND("_",C62,6)-6))</f>
        <v>2</v>
      </c>
      <c r="Y62" t="str">
        <f ca="1">IF(NOT(OR(ISBLANK(D62),ISBLANK(E62),D62="",E62="")),D62-E62,"")</f>
        <v/>
      </c>
      <c r="Z62" t="str">
        <f ca="1">IF(OR(NOT(ISNUMBER(D62)),ISBLANK(D62),D62="",ISBLANK(N62)),"",ABS(D62-N62))</f>
        <v/>
      </c>
      <c r="AA62">
        <f ca="1">IF(OR(ISBLANK(J62),ISBLANK(O62),J62="",O62=""),"",IF(J62=O62,1,0))</f>
        <v>0</v>
      </c>
      <c r="AB62" t="str">
        <f ca="1">IF(OR(ISBLANK(K62),ISBLANK(Q62),K62="",Q62=""),"",IF(K62=Q62,1,0))</f>
        <v/>
      </c>
      <c r="AC62" s="23" t="str">
        <f t="shared" ca="1" si="0"/>
        <v/>
      </c>
    </row>
    <row r="63" spans="1:29" x14ac:dyDescent="0.25">
      <c r="A63" s="23">
        <v>62</v>
      </c>
      <c r="B63">
        <v>30</v>
      </c>
      <c r="C63" t="str">
        <f ca="1">IFERROR(VLOOKUP($B63,INDIRECT(nfl_game_result),MATCH(C$1,INDIRECT(nfl_game_result_header),0),FALSE),"error")</f>
        <v>2012_02_DAL@SEA</v>
      </c>
      <c r="D63" t="str">
        <f ca="1">IFERROR(IF(ISBLANK(VLOOKUP($B63,INDIRECT(nfl_game_result),MATCH(D$1,INDIRECT(nfl_game_result_header),0),FALSE)),"",VLOOKUP($B63,INDIRECT(nfl_game_result),MATCH(D$1,INDIRECT(nfl_game_result_header),0),FALSE)),"error")</f>
        <v/>
      </c>
      <c r="E63">
        <f ca="1">IFERROR(IF(ISBLANK(VLOOKUP($B63,INDIRECT(nfl_game_result),MATCH(E$1,INDIRECT(nfl_game_result_header),0),FALSE)),"",VLOOKUP($B63,INDIRECT(nfl_game_result),MATCH(E$1,INDIRECT(nfl_game_result_header),0),FALSE)),"error")</f>
        <v>3.5</v>
      </c>
      <c r="F63" s="23" t="str">
        <f ca="1">IFERROR(IF(ISBLANK(VLOOKUP($B63,INDIRECT(nfl_game_result),MATCH(F$1,INDIRECT(nfl_game_result_header),0),FALSE)),"",VLOOKUP($B63,INDIRECT(nfl_game_result),MATCH(F$1,INDIRECT(nfl_game_result_header),0),FALSE)),"error")</f>
        <v/>
      </c>
      <c r="G63" s="23" t="str">
        <f ca="1">IFERROR(IF(ISBLANK(VLOOKUP($B63,INDIRECT(nfl_game_result),MATCH(G$1,INDIRECT(nfl_game_result_header),0),FALSE)),"",VLOOKUP($B63,INDIRECT(nfl_game_result),MATCH(G$1,INDIRECT(nfl_game_result_header),0),FALSE)),"error")</f>
        <v/>
      </c>
      <c r="H63">
        <f ca="1">IFERROR(IF(ISBLANK(VLOOKUP($B63,INDIRECT(nfl_game_result),MATCH(H$1,INDIRECT(nfl_game_result_header),0),FALSE)),"",VLOOKUP($B63,INDIRECT(nfl_game_result),MATCH(H$1,INDIRECT(nfl_game_result_header),0),FALSE)),"error")</f>
        <v>27</v>
      </c>
      <c r="I63">
        <f ca="1">IFERROR(IF(ISBLANK(VLOOKUP($B63,INDIRECT(nfl_game_result),MATCH(I$1,INDIRECT(nfl_game_result_header),0),FALSE)),"",VLOOKUP($B63,INDIRECT(nfl_game_result),MATCH(I$1,INDIRECT(nfl_game_result_header),0),FALSE)),"error")</f>
        <v>7</v>
      </c>
      <c r="J63" t="str">
        <f ca="1">IFERROR(IF(ISBLANK(VLOOKUP($B63,INDIRECT(nfl_game_result),MATCH(J$1,INDIRECT(nfl_game_result_header),0),FALSE)),"",VLOOKUP($B63,INDIRECT(nfl_game_result),MATCH(J$1,INDIRECT(nfl_game_result_header),0),FALSE)),"error")</f>
        <v>SEA</v>
      </c>
      <c r="K63" t="str">
        <f ca="1">IFERROR(IF(ISBLANK(VLOOKUP($B63,INDIRECT(nfl_game_result),MATCH(K$1,INDIRECT(nfl_game_result_header),0),FALSE)),"",VLOOKUP($B63,INDIRECT(nfl_game_result),MATCH(K$1,INDIRECT(nfl_game_result_header),0),FALSE)),"error")</f>
        <v>SEA</v>
      </c>
      <c r="L63" s="23" t="str">
        <f ca="1">IFERROR(IF(ISBLANK(VLOOKUP($B63,INDIRECT(nfl_game_result),MATCH(L$1,INDIRECT(nfl_game_result_header),0),FALSE)),"",VLOOKUP($B63,INDIRECT(nfl_game_result),MATCH(L$1,INDIRECT(nfl_game_result_header),0),FALSE)),"error")</f>
        <v/>
      </c>
      <c r="M63" t="s">
        <v>14</v>
      </c>
      <c r="N63">
        <v>4</v>
      </c>
      <c r="O63" t="s">
        <v>71</v>
      </c>
      <c r="V63" s="23" t="s">
        <v>416</v>
      </c>
      <c r="W63">
        <f ca="1">VALUE(LEFT(C63, 4))</f>
        <v>2012</v>
      </c>
      <c r="X63">
        <f ca="1">VALUE(MID(C63,6,FIND("_",C63,6)-6))</f>
        <v>2</v>
      </c>
      <c r="Y63" t="str">
        <f ca="1">IF(NOT(OR(ISBLANK(D63),ISBLANK(E63),D63="",E63="")),D63-E63,"")</f>
        <v/>
      </c>
      <c r="Z63" t="str">
        <f ca="1">IF(OR(NOT(ISNUMBER(D63)),ISBLANK(D63),D63="",ISBLANK(N63)),"",ABS(D63-N63))</f>
        <v/>
      </c>
      <c r="AA63">
        <f ca="1">IF(OR(ISBLANK(J63),ISBLANK(O63),J63="",O63=""),"",IF(J63=O63,1,0))</f>
        <v>0</v>
      </c>
      <c r="AB63" t="str">
        <f ca="1">IF(OR(ISBLANK(K63),ISBLANK(Q63),K63="",Q63=""),"",IF(K63=Q63,1,0))</f>
        <v/>
      </c>
      <c r="AC63" s="23" t="str">
        <f t="shared" ca="1" si="0"/>
        <v/>
      </c>
    </row>
    <row r="64" spans="1:29" x14ac:dyDescent="0.25">
      <c r="A64" s="23">
        <v>63</v>
      </c>
      <c r="B64">
        <v>31</v>
      </c>
      <c r="C64" t="str">
        <f ca="1">IFERROR(VLOOKUP($B64,INDIRECT(nfl_game_result),MATCH(C$1,INDIRECT(nfl_game_result_header),0),FALSE),"error")</f>
        <v>2012_02_DET@SFO</v>
      </c>
      <c r="D64" t="str">
        <f ca="1">IFERROR(IF(ISBLANK(VLOOKUP($B64,INDIRECT(nfl_game_result),MATCH(D$1,INDIRECT(nfl_game_result_header),0),FALSE)),"",VLOOKUP($B64,INDIRECT(nfl_game_result),MATCH(D$1,INDIRECT(nfl_game_result_header),0),FALSE)),"error")</f>
        <v/>
      </c>
      <c r="E64">
        <f ca="1">IFERROR(IF(ISBLANK(VLOOKUP($B64,INDIRECT(nfl_game_result),MATCH(E$1,INDIRECT(nfl_game_result_header),0),FALSE)),"",VLOOKUP($B64,INDIRECT(nfl_game_result),MATCH(E$1,INDIRECT(nfl_game_result_header),0),FALSE)),"error")</f>
        <v>-6.5</v>
      </c>
      <c r="F64" s="23" t="str">
        <f ca="1">IFERROR(IF(ISBLANK(VLOOKUP($B64,INDIRECT(nfl_game_result),MATCH(F$1,INDIRECT(nfl_game_result_header),0),FALSE)),"",VLOOKUP($B64,INDIRECT(nfl_game_result),MATCH(F$1,INDIRECT(nfl_game_result_header),0),FALSE)),"error")</f>
        <v/>
      </c>
      <c r="G64" s="23" t="str">
        <f ca="1">IFERROR(IF(ISBLANK(VLOOKUP($B64,INDIRECT(nfl_game_result),MATCH(G$1,INDIRECT(nfl_game_result_header),0),FALSE)),"",VLOOKUP($B64,INDIRECT(nfl_game_result),MATCH(G$1,INDIRECT(nfl_game_result_header),0),FALSE)),"error")</f>
        <v/>
      </c>
      <c r="H64">
        <f ca="1">IFERROR(IF(ISBLANK(VLOOKUP($B64,INDIRECT(nfl_game_result),MATCH(H$1,INDIRECT(nfl_game_result_header),0),FALSE)),"",VLOOKUP($B64,INDIRECT(nfl_game_result),MATCH(H$1,INDIRECT(nfl_game_result_header),0),FALSE)),"error")</f>
        <v>27</v>
      </c>
      <c r="I64">
        <f ca="1">IFERROR(IF(ISBLANK(VLOOKUP($B64,INDIRECT(nfl_game_result),MATCH(I$1,INDIRECT(nfl_game_result_header),0),FALSE)),"",VLOOKUP($B64,INDIRECT(nfl_game_result),MATCH(I$1,INDIRECT(nfl_game_result_header),0),FALSE)),"error")</f>
        <v>19</v>
      </c>
      <c r="J64" t="str">
        <f ca="1">IFERROR(IF(ISBLANK(VLOOKUP($B64,INDIRECT(nfl_game_result),MATCH(J$1,INDIRECT(nfl_game_result_header),0),FALSE)),"",VLOOKUP($B64,INDIRECT(nfl_game_result),MATCH(J$1,INDIRECT(nfl_game_result_header),0),FALSE)),"error")</f>
        <v>SFO</v>
      </c>
      <c r="K64" t="str">
        <f ca="1">IFERROR(IF(ISBLANK(VLOOKUP($B64,INDIRECT(nfl_game_result),MATCH(K$1,INDIRECT(nfl_game_result_header),0),FALSE)),"",VLOOKUP($B64,INDIRECT(nfl_game_result),MATCH(K$1,INDIRECT(nfl_game_result_header),0),FALSE)),"error")</f>
        <v>SFO</v>
      </c>
      <c r="L64" s="23" t="str">
        <f ca="1">IFERROR(IF(ISBLANK(VLOOKUP($B64,INDIRECT(nfl_game_result),MATCH(L$1,INDIRECT(nfl_game_result_header),0),FALSE)),"",VLOOKUP($B64,INDIRECT(nfl_game_result),MATCH(L$1,INDIRECT(nfl_game_result_header),0),FALSE)),"error")</f>
        <v/>
      </c>
      <c r="M64" t="s">
        <v>14</v>
      </c>
      <c r="N64">
        <v>-8</v>
      </c>
      <c r="O64" t="s">
        <v>333</v>
      </c>
      <c r="V64" s="23" t="s">
        <v>416</v>
      </c>
      <c r="W64">
        <f ca="1">VALUE(LEFT(C64, 4))</f>
        <v>2012</v>
      </c>
      <c r="X64">
        <f ca="1">VALUE(MID(C64,6,FIND("_",C64,6)-6))</f>
        <v>2</v>
      </c>
      <c r="Y64" t="str">
        <f ca="1">IF(NOT(OR(ISBLANK(D64),ISBLANK(E64),D64="",E64="")),D64-E64,"")</f>
        <v/>
      </c>
      <c r="Z64" t="str">
        <f ca="1">IF(OR(NOT(ISNUMBER(D64)),ISBLANK(D64),D64="",ISBLANK(N64)),"",ABS(D64-N64))</f>
        <v/>
      </c>
      <c r="AA64">
        <f ca="1">IF(OR(ISBLANK(J64),ISBLANK(O64),J64="",O64=""),"",IF(J64=O64,1,0))</f>
        <v>1</v>
      </c>
      <c r="AB64" t="str">
        <f ca="1">IF(OR(ISBLANK(K64),ISBLANK(Q64),K64="",Q64=""),"",IF(K64=Q64,1,0))</f>
        <v/>
      </c>
      <c r="AC64" s="23" t="str">
        <f t="shared" ca="1" si="0"/>
        <v/>
      </c>
    </row>
    <row r="65" spans="1:29" x14ac:dyDescent="0.25">
      <c r="A65" s="23">
        <v>64</v>
      </c>
      <c r="B65">
        <v>32</v>
      </c>
      <c r="C65" t="str">
        <f ca="1">IFERROR(VLOOKUP($B65,INDIRECT(nfl_game_result),MATCH(C$1,INDIRECT(nfl_game_result_header),0),FALSE),"error")</f>
        <v>2012_02_DEN@ATL</v>
      </c>
      <c r="D65" t="str">
        <f ca="1">IFERROR(IF(ISBLANK(VLOOKUP($B65,INDIRECT(nfl_game_result),MATCH(D$1,INDIRECT(nfl_game_result_header),0),FALSE)),"",VLOOKUP($B65,INDIRECT(nfl_game_result),MATCH(D$1,INDIRECT(nfl_game_result_header),0),FALSE)),"error")</f>
        <v/>
      </c>
      <c r="E65">
        <f ca="1">IFERROR(IF(ISBLANK(VLOOKUP($B65,INDIRECT(nfl_game_result),MATCH(E$1,INDIRECT(nfl_game_result_header),0),FALSE)),"",VLOOKUP($B65,INDIRECT(nfl_game_result),MATCH(E$1,INDIRECT(nfl_game_result_header),0),FALSE)),"error")</f>
        <v>-3.5</v>
      </c>
      <c r="F65" s="23" t="str">
        <f ca="1">IFERROR(IF(ISBLANK(VLOOKUP($B65,INDIRECT(nfl_game_result),MATCH(F$1,INDIRECT(nfl_game_result_header),0),FALSE)),"",VLOOKUP($B65,INDIRECT(nfl_game_result),MATCH(F$1,INDIRECT(nfl_game_result_header),0),FALSE)),"error")</f>
        <v/>
      </c>
      <c r="G65" s="23" t="str">
        <f ca="1">IFERROR(IF(ISBLANK(VLOOKUP($B65,INDIRECT(nfl_game_result),MATCH(G$1,INDIRECT(nfl_game_result_header),0),FALSE)),"",VLOOKUP($B65,INDIRECT(nfl_game_result),MATCH(G$1,INDIRECT(nfl_game_result_header),0),FALSE)),"error")</f>
        <v/>
      </c>
      <c r="H65">
        <f ca="1">IFERROR(IF(ISBLANK(VLOOKUP($B65,INDIRECT(nfl_game_result),MATCH(H$1,INDIRECT(nfl_game_result_header),0),FALSE)),"",VLOOKUP($B65,INDIRECT(nfl_game_result),MATCH(H$1,INDIRECT(nfl_game_result_header),0),FALSE)),"error")</f>
        <v>27</v>
      </c>
      <c r="I65">
        <f ca="1">IFERROR(IF(ISBLANK(VLOOKUP($B65,INDIRECT(nfl_game_result),MATCH(I$1,INDIRECT(nfl_game_result_header),0),FALSE)),"",VLOOKUP($B65,INDIRECT(nfl_game_result),MATCH(I$1,INDIRECT(nfl_game_result_header),0),FALSE)),"error")</f>
        <v>21</v>
      </c>
      <c r="J65" t="str">
        <f ca="1">IFERROR(IF(ISBLANK(VLOOKUP($B65,INDIRECT(nfl_game_result),MATCH(J$1,INDIRECT(nfl_game_result_header),0),FALSE)),"",VLOOKUP($B65,INDIRECT(nfl_game_result),MATCH(J$1,INDIRECT(nfl_game_result_header),0),FALSE)),"error")</f>
        <v>ATL</v>
      </c>
      <c r="K65" t="str">
        <f ca="1">IFERROR(IF(ISBLANK(VLOOKUP($B65,INDIRECT(nfl_game_result),MATCH(K$1,INDIRECT(nfl_game_result_header),0),FALSE)),"",VLOOKUP($B65,INDIRECT(nfl_game_result),MATCH(K$1,INDIRECT(nfl_game_result_header),0),FALSE)),"error")</f>
        <v>ATL</v>
      </c>
      <c r="L65" s="23" t="str">
        <f ca="1">IFERROR(IF(ISBLANK(VLOOKUP($B65,INDIRECT(nfl_game_result),MATCH(L$1,INDIRECT(nfl_game_result_header),0),FALSE)),"",VLOOKUP($B65,INDIRECT(nfl_game_result),MATCH(L$1,INDIRECT(nfl_game_result_header),0),FALSE)),"error")</f>
        <v/>
      </c>
      <c r="M65" t="s">
        <v>14</v>
      </c>
      <c r="N65">
        <v>-3</v>
      </c>
      <c r="O65" t="s">
        <v>20</v>
      </c>
      <c r="V65" s="23" t="s">
        <v>416</v>
      </c>
      <c r="W65">
        <f ca="1">VALUE(LEFT(C65, 4))</f>
        <v>2012</v>
      </c>
      <c r="X65">
        <f ca="1">VALUE(MID(C65,6,FIND("_",C65,6)-6))</f>
        <v>2</v>
      </c>
      <c r="Y65" t="str">
        <f ca="1">IF(NOT(OR(ISBLANK(D65),ISBLANK(E65),D65="",E65="")),D65-E65,"")</f>
        <v/>
      </c>
      <c r="Z65" t="str">
        <f ca="1">IF(OR(NOT(ISNUMBER(D65)),ISBLANK(D65),D65="",ISBLANK(N65)),"",ABS(D65-N65))</f>
        <v/>
      </c>
      <c r="AA65">
        <f ca="1">IF(OR(ISBLANK(J65),ISBLANK(O65),J65="",O65=""),"",IF(J65=O65,1,0))</f>
        <v>1</v>
      </c>
      <c r="AB65" t="str">
        <f ca="1">IF(OR(ISBLANK(K65),ISBLANK(Q65),K65="",Q65=""),"",IF(K65=Q65,1,0))</f>
        <v/>
      </c>
      <c r="AC65" s="23" t="str">
        <f t="shared" ca="1" si="0"/>
        <v/>
      </c>
    </row>
    <row r="66" spans="1:29" x14ac:dyDescent="0.25">
      <c r="A66" s="23">
        <v>65</v>
      </c>
      <c r="B66">
        <v>33</v>
      </c>
      <c r="C66" t="str">
        <f ca="1">IFERROR(VLOOKUP($B66,INDIRECT(nfl_game_result),MATCH(C$1,INDIRECT(nfl_game_result_header),0),FALSE),"error")</f>
        <v>2012_03_NYG@CAR</v>
      </c>
      <c r="D66" t="str">
        <f ca="1">IFERROR(IF(ISBLANK(VLOOKUP($B66,INDIRECT(nfl_game_result),MATCH(D$1,INDIRECT(nfl_game_result_header),0),FALSE)),"",VLOOKUP($B66,INDIRECT(nfl_game_result),MATCH(D$1,INDIRECT(nfl_game_result_header),0),FALSE)),"error")</f>
        <v/>
      </c>
      <c r="E66">
        <f ca="1">IFERROR(IF(ISBLANK(VLOOKUP($B66,INDIRECT(nfl_game_result),MATCH(E$1,INDIRECT(nfl_game_result_header),0),FALSE)),"",VLOOKUP($B66,INDIRECT(nfl_game_result),MATCH(E$1,INDIRECT(nfl_game_result_header),0),FALSE)),"error")</f>
        <v>1.5</v>
      </c>
      <c r="F66" s="23" t="str">
        <f ca="1">IFERROR(IF(ISBLANK(VLOOKUP($B66,INDIRECT(nfl_game_result),MATCH(F$1,INDIRECT(nfl_game_result_header),0),FALSE)),"",VLOOKUP($B66,INDIRECT(nfl_game_result),MATCH(F$1,INDIRECT(nfl_game_result_header),0),FALSE)),"error")</f>
        <v/>
      </c>
      <c r="G66" s="23" t="str">
        <f ca="1">IFERROR(IF(ISBLANK(VLOOKUP($B66,INDIRECT(nfl_game_result),MATCH(G$1,INDIRECT(nfl_game_result_header),0),FALSE)),"",VLOOKUP($B66,INDIRECT(nfl_game_result),MATCH(G$1,INDIRECT(nfl_game_result_header),0),FALSE)),"error")</f>
        <v/>
      </c>
      <c r="H66">
        <f ca="1">IFERROR(IF(ISBLANK(VLOOKUP($B66,INDIRECT(nfl_game_result),MATCH(H$1,INDIRECT(nfl_game_result_header),0),FALSE)),"",VLOOKUP($B66,INDIRECT(nfl_game_result),MATCH(H$1,INDIRECT(nfl_game_result_header),0),FALSE)),"error")</f>
        <v>7</v>
      </c>
      <c r="I66">
        <f ca="1">IFERROR(IF(ISBLANK(VLOOKUP($B66,INDIRECT(nfl_game_result),MATCH(I$1,INDIRECT(nfl_game_result_header),0),FALSE)),"",VLOOKUP($B66,INDIRECT(nfl_game_result),MATCH(I$1,INDIRECT(nfl_game_result_header),0),FALSE)),"error")</f>
        <v>36</v>
      </c>
      <c r="J66" t="str">
        <f ca="1">IFERROR(IF(ISBLANK(VLOOKUP($B66,INDIRECT(nfl_game_result),MATCH(J$1,INDIRECT(nfl_game_result_header),0),FALSE)),"",VLOOKUP($B66,INDIRECT(nfl_game_result),MATCH(J$1,INDIRECT(nfl_game_result_header),0),FALSE)),"error")</f>
        <v>NYG</v>
      </c>
      <c r="K66" t="str">
        <f ca="1">IFERROR(IF(ISBLANK(VLOOKUP($B66,INDIRECT(nfl_game_result),MATCH(K$1,INDIRECT(nfl_game_result_header),0),FALSE)),"",VLOOKUP($B66,INDIRECT(nfl_game_result),MATCH(K$1,INDIRECT(nfl_game_result_header),0),FALSE)),"error")</f>
        <v>NYG</v>
      </c>
      <c r="L66" s="23" t="str">
        <f ca="1">IFERROR(IF(ISBLANK(VLOOKUP($B66,INDIRECT(nfl_game_result),MATCH(L$1,INDIRECT(nfl_game_result_header),0),FALSE)),"",VLOOKUP($B66,INDIRECT(nfl_game_result),MATCH(L$1,INDIRECT(nfl_game_result_header),0),FALSE)),"error")</f>
        <v/>
      </c>
      <c r="M66" t="s">
        <v>16</v>
      </c>
      <c r="N66">
        <v>3</v>
      </c>
      <c r="O66" t="s">
        <v>83</v>
      </c>
      <c r="V66" s="23" t="s">
        <v>416</v>
      </c>
      <c r="W66">
        <f ca="1">VALUE(LEFT(C66, 4))</f>
        <v>2012</v>
      </c>
      <c r="X66">
        <f ca="1">VALUE(MID(C66,6,FIND("_",C66,6)-6))</f>
        <v>3</v>
      </c>
      <c r="Y66" t="str">
        <f ca="1">IF(NOT(OR(ISBLANK(D66),ISBLANK(E66),D66="",E66="")),D66-E66,"")</f>
        <v/>
      </c>
      <c r="Z66" t="str">
        <f ca="1">IF(OR(NOT(ISNUMBER(D66)),ISBLANK(D66),D66="",ISBLANK(N66)),"",ABS(D66-N66))</f>
        <v/>
      </c>
      <c r="AA66">
        <f ca="1">IF(OR(ISBLANK(J66),ISBLANK(O66),J66="",O66=""),"",IF(J66=O66,1,0))</f>
        <v>1</v>
      </c>
      <c r="AB66" t="str">
        <f ca="1">IF(OR(ISBLANK(K66),ISBLANK(Q66),K66="",Q66=""),"",IF(K66=Q66,1,0))</f>
        <v/>
      </c>
      <c r="AC66" s="23" t="str">
        <f t="shared" ca="1" si="0"/>
        <v/>
      </c>
    </row>
    <row r="67" spans="1:29" x14ac:dyDescent="0.25">
      <c r="A67" s="23">
        <v>66</v>
      </c>
      <c r="B67">
        <v>34</v>
      </c>
      <c r="C67" t="str">
        <f ca="1">IFERROR(VLOOKUP($B67,INDIRECT(nfl_game_result),MATCH(C$1,INDIRECT(nfl_game_result_header),0),FALSE),"error")</f>
        <v>2012_03_TBY@DAL</v>
      </c>
      <c r="D67" t="str">
        <f ca="1">IFERROR(IF(ISBLANK(VLOOKUP($B67,INDIRECT(nfl_game_result),MATCH(D$1,INDIRECT(nfl_game_result_header),0),FALSE)),"",VLOOKUP($B67,INDIRECT(nfl_game_result),MATCH(D$1,INDIRECT(nfl_game_result_header),0),FALSE)),"error")</f>
        <v/>
      </c>
      <c r="E67">
        <f ca="1">IFERROR(IF(ISBLANK(VLOOKUP($B67,INDIRECT(nfl_game_result),MATCH(E$1,INDIRECT(nfl_game_result_header),0),FALSE)),"",VLOOKUP($B67,INDIRECT(nfl_game_result),MATCH(E$1,INDIRECT(nfl_game_result_header),0),FALSE)),"error")</f>
        <v>-7.5</v>
      </c>
      <c r="F67" s="23" t="str">
        <f ca="1">IFERROR(IF(ISBLANK(VLOOKUP($B67,INDIRECT(nfl_game_result),MATCH(F$1,INDIRECT(nfl_game_result_header),0),FALSE)),"",VLOOKUP($B67,INDIRECT(nfl_game_result),MATCH(F$1,INDIRECT(nfl_game_result_header),0),FALSE)),"error")</f>
        <v/>
      </c>
      <c r="G67" s="23" t="str">
        <f ca="1">IFERROR(IF(ISBLANK(VLOOKUP($B67,INDIRECT(nfl_game_result),MATCH(G$1,INDIRECT(nfl_game_result_header),0),FALSE)),"",VLOOKUP($B67,INDIRECT(nfl_game_result),MATCH(G$1,INDIRECT(nfl_game_result_header),0),FALSE)),"error")</f>
        <v/>
      </c>
      <c r="H67">
        <f ca="1">IFERROR(IF(ISBLANK(VLOOKUP($B67,INDIRECT(nfl_game_result),MATCH(H$1,INDIRECT(nfl_game_result_header),0),FALSE)),"",VLOOKUP($B67,INDIRECT(nfl_game_result),MATCH(H$1,INDIRECT(nfl_game_result_header),0),FALSE)),"error")</f>
        <v>16</v>
      </c>
      <c r="I67">
        <f ca="1">IFERROR(IF(ISBLANK(VLOOKUP($B67,INDIRECT(nfl_game_result),MATCH(I$1,INDIRECT(nfl_game_result_header),0),FALSE)),"",VLOOKUP($B67,INDIRECT(nfl_game_result),MATCH(I$1,INDIRECT(nfl_game_result_header),0),FALSE)),"error")</f>
        <v>10</v>
      </c>
      <c r="J67" t="str">
        <f ca="1">IFERROR(IF(ISBLANK(VLOOKUP($B67,INDIRECT(nfl_game_result),MATCH(J$1,INDIRECT(nfl_game_result_header),0),FALSE)),"",VLOOKUP($B67,INDIRECT(nfl_game_result),MATCH(J$1,INDIRECT(nfl_game_result_header),0),FALSE)),"error")</f>
        <v>TBY</v>
      </c>
      <c r="K67" t="str">
        <f ca="1">IFERROR(IF(ISBLANK(VLOOKUP($B67,INDIRECT(nfl_game_result),MATCH(K$1,INDIRECT(nfl_game_result_header),0),FALSE)),"",VLOOKUP($B67,INDIRECT(nfl_game_result),MATCH(K$1,INDIRECT(nfl_game_result_header),0),FALSE)),"error")</f>
        <v>DAL</v>
      </c>
      <c r="L67" s="23" t="str">
        <f ca="1">IFERROR(IF(ISBLANK(VLOOKUP($B67,INDIRECT(nfl_game_result),MATCH(L$1,INDIRECT(nfl_game_result_header),0),FALSE)),"",VLOOKUP($B67,INDIRECT(nfl_game_result),MATCH(L$1,INDIRECT(nfl_game_result_header),0),FALSE)),"error")</f>
        <v/>
      </c>
      <c r="M67" t="s">
        <v>16</v>
      </c>
      <c r="N67">
        <v>-5.5</v>
      </c>
      <c r="O67" t="s">
        <v>334</v>
      </c>
      <c r="V67" s="23" t="s">
        <v>416</v>
      </c>
      <c r="W67">
        <f ca="1">VALUE(LEFT(C67, 4))</f>
        <v>2012</v>
      </c>
      <c r="X67">
        <f ca="1">VALUE(MID(C67,6,FIND("_",C67,6)-6))</f>
        <v>3</v>
      </c>
      <c r="Y67" t="str">
        <f ca="1">IF(NOT(OR(ISBLANK(D67),ISBLANK(E67),D67="",E67="")),D67-E67,"")</f>
        <v/>
      </c>
      <c r="Z67" t="str">
        <f ca="1">IF(OR(NOT(ISNUMBER(D67)),ISBLANK(D67),D67="",ISBLANK(N67)),"",ABS(D67-N67))</f>
        <v/>
      </c>
      <c r="AA67">
        <f ca="1">IF(OR(ISBLANK(J67),ISBLANK(O67),J67="",O67=""),"",IF(J67=O67,1,0))</f>
        <v>1</v>
      </c>
      <c r="AB67" t="str">
        <f ca="1">IF(OR(ISBLANK(K67),ISBLANK(Q67),K67="",Q67=""),"",IF(K67=Q67,1,0))</f>
        <v/>
      </c>
      <c r="AC67" s="23" t="str">
        <f t="shared" ca="1" si="0"/>
        <v/>
      </c>
    </row>
    <row r="68" spans="1:29" x14ac:dyDescent="0.25">
      <c r="A68" s="23">
        <v>67</v>
      </c>
      <c r="B68">
        <v>35</v>
      </c>
      <c r="C68" t="str">
        <f ca="1">IFERROR(VLOOKUP($B68,INDIRECT(nfl_game_result),MATCH(C$1,INDIRECT(nfl_game_result_header),0),FALSE),"error")</f>
        <v>2012_03_STL@CHI</v>
      </c>
      <c r="D68" t="str">
        <f ca="1">IFERROR(IF(ISBLANK(VLOOKUP($B68,INDIRECT(nfl_game_result),MATCH(D$1,INDIRECT(nfl_game_result_header),0),FALSE)),"",VLOOKUP($B68,INDIRECT(nfl_game_result),MATCH(D$1,INDIRECT(nfl_game_result_header),0),FALSE)),"error")</f>
        <v/>
      </c>
      <c r="E68">
        <f ca="1">IFERROR(IF(ISBLANK(VLOOKUP($B68,INDIRECT(nfl_game_result),MATCH(E$1,INDIRECT(nfl_game_result_header),0),FALSE)),"",VLOOKUP($B68,INDIRECT(nfl_game_result),MATCH(E$1,INDIRECT(nfl_game_result_header),0),FALSE)),"error")</f>
        <v>-7.5</v>
      </c>
      <c r="F68" s="23" t="str">
        <f ca="1">IFERROR(IF(ISBLANK(VLOOKUP($B68,INDIRECT(nfl_game_result),MATCH(F$1,INDIRECT(nfl_game_result_header),0),FALSE)),"",VLOOKUP($B68,INDIRECT(nfl_game_result),MATCH(F$1,INDIRECT(nfl_game_result_header),0),FALSE)),"error")</f>
        <v/>
      </c>
      <c r="G68" s="23" t="str">
        <f ca="1">IFERROR(IF(ISBLANK(VLOOKUP($B68,INDIRECT(nfl_game_result),MATCH(G$1,INDIRECT(nfl_game_result_header),0),FALSE)),"",VLOOKUP($B68,INDIRECT(nfl_game_result),MATCH(G$1,INDIRECT(nfl_game_result_header),0),FALSE)),"error")</f>
        <v/>
      </c>
      <c r="H68">
        <f ca="1">IFERROR(IF(ISBLANK(VLOOKUP($B68,INDIRECT(nfl_game_result),MATCH(H$1,INDIRECT(nfl_game_result_header),0),FALSE)),"",VLOOKUP($B68,INDIRECT(nfl_game_result),MATCH(H$1,INDIRECT(nfl_game_result_header),0),FALSE)),"error")</f>
        <v>23</v>
      </c>
      <c r="I68">
        <f ca="1">IFERROR(IF(ISBLANK(VLOOKUP($B68,INDIRECT(nfl_game_result),MATCH(I$1,INDIRECT(nfl_game_result_header),0),FALSE)),"",VLOOKUP($B68,INDIRECT(nfl_game_result),MATCH(I$1,INDIRECT(nfl_game_result_header),0),FALSE)),"error")</f>
        <v>6</v>
      </c>
      <c r="J68" t="str">
        <f ca="1">IFERROR(IF(ISBLANK(VLOOKUP($B68,INDIRECT(nfl_game_result),MATCH(J$1,INDIRECT(nfl_game_result_header),0),FALSE)),"",VLOOKUP($B68,INDIRECT(nfl_game_result),MATCH(J$1,INDIRECT(nfl_game_result_header),0),FALSE)),"error")</f>
        <v>CHI</v>
      </c>
      <c r="K68" t="str">
        <f ca="1">IFERROR(IF(ISBLANK(VLOOKUP($B68,INDIRECT(nfl_game_result),MATCH(K$1,INDIRECT(nfl_game_result_header),0),FALSE)),"",VLOOKUP($B68,INDIRECT(nfl_game_result),MATCH(K$1,INDIRECT(nfl_game_result_header),0),FALSE)),"error")</f>
        <v>CHI</v>
      </c>
      <c r="L68" s="23" t="str">
        <f ca="1">IFERROR(IF(ISBLANK(VLOOKUP($B68,INDIRECT(nfl_game_result),MATCH(L$1,INDIRECT(nfl_game_result_header),0),FALSE)),"",VLOOKUP($B68,INDIRECT(nfl_game_result),MATCH(L$1,INDIRECT(nfl_game_result_header),0),FALSE)),"error")</f>
        <v/>
      </c>
      <c r="M68" t="s">
        <v>16</v>
      </c>
      <c r="N68">
        <v>-6.5</v>
      </c>
      <c r="O68" t="s">
        <v>68</v>
      </c>
      <c r="V68" s="23" t="s">
        <v>416</v>
      </c>
      <c r="W68">
        <f ca="1">VALUE(LEFT(C68, 4))</f>
        <v>2012</v>
      </c>
      <c r="X68">
        <f ca="1">VALUE(MID(C68,6,FIND("_",C68,6)-6))</f>
        <v>3</v>
      </c>
      <c r="Y68" t="str">
        <f ca="1">IF(NOT(OR(ISBLANK(D68),ISBLANK(E68),D68="",E68="")),D68-E68,"")</f>
        <v/>
      </c>
      <c r="Z68" t="str">
        <f ca="1">IF(OR(NOT(ISNUMBER(D68)),ISBLANK(D68),D68="",ISBLANK(N68)),"",ABS(D68-N68))</f>
        <v/>
      </c>
      <c r="AA68">
        <f ca="1">IF(OR(ISBLANK(J68),ISBLANK(O68),J68="",O68=""),"",IF(J68=O68,1,0))</f>
        <v>1</v>
      </c>
      <c r="AB68" t="str">
        <f ca="1">IF(OR(ISBLANK(K68),ISBLANK(Q68),K68="",Q68=""),"",IF(K68=Q68,1,0))</f>
        <v/>
      </c>
      <c r="AC68" s="23" t="str">
        <f t="shared" ca="1" si="0"/>
        <v/>
      </c>
    </row>
    <row r="69" spans="1:29" x14ac:dyDescent="0.25">
      <c r="A69" s="23">
        <v>68</v>
      </c>
      <c r="B69">
        <v>36</v>
      </c>
      <c r="C69" t="str">
        <f ca="1">IFERROR(VLOOKUP($B69,INDIRECT(nfl_game_result),MATCH(C$1,INDIRECT(nfl_game_result_header),0),FALSE),"error")</f>
        <v>2012_03_SFO@MIN</v>
      </c>
      <c r="D69" t="str">
        <f ca="1">IFERROR(IF(ISBLANK(VLOOKUP($B69,INDIRECT(nfl_game_result),MATCH(D$1,INDIRECT(nfl_game_result_header),0),FALSE)),"",VLOOKUP($B69,INDIRECT(nfl_game_result),MATCH(D$1,INDIRECT(nfl_game_result_header),0),FALSE)),"error")</f>
        <v/>
      </c>
      <c r="E69">
        <f ca="1">IFERROR(IF(ISBLANK(VLOOKUP($B69,INDIRECT(nfl_game_result),MATCH(E$1,INDIRECT(nfl_game_result_header),0),FALSE)),"",VLOOKUP($B69,INDIRECT(nfl_game_result),MATCH(E$1,INDIRECT(nfl_game_result_header),0),FALSE)),"error")</f>
        <v>7.5</v>
      </c>
      <c r="F69" s="23" t="str">
        <f ca="1">IFERROR(IF(ISBLANK(VLOOKUP($B69,INDIRECT(nfl_game_result),MATCH(F$1,INDIRECT(nfl_game_result_header),0),FALSE)),"",VLOOKUP($B69,INDIRECT(nfl_game_result),MATCH(F$1,INDIRECT(nfl_game_result_header),0),FALSE)),"error")</f>
        <v/>
      </c>
      <c r="G69" s="23" t="str">
        <f ca="1">IFERROR(IF(ISBLANK(VLOOKUP($B69,INDIRECT(nfl_game_result),MATCH(G$1,INDIRECT(nfl_game_result_header),0),FALSE)),"",VLOOKUP($B69,INDIRECT(nfl_game_result),MATCH(G$1,INDIRECT(nfl_game_result_header),0),FALSE)),"error")</f>
        <v/>
      </c>
      <c r="H69">
        <f ca="1">IFERROR(IF(ISBLANK(VLOOKUP($B69,INDIRECT(nfl_game_result),MATCH(H$1,INDIRECT(nfl_game_result_header),0),FALSE)),"",VLOOKUP($B69,INDIRECT(nfl_game_result),MATCH(H$1,INDIRECT(nfl_game_result_header),0),FALSE)),"error")</f>
        <v>24</v>
      </c>
      <c r="I69">
        <f ca="1">IFERROR(IF(ISBLANK(VLOOKUP($B69,INDIRECT(nfl_game_result),MATCH(I$1,INDIRECT(nfl_game_result_header),0),FALSE)),"",VLOOKUP($B69,INDIRECT(nfl_game_result),MATCH(I$1,INDIRECT(nfl_game_result_header),0),FALSE)),"error")</f>
        <v>13</v>
      </c>
      <c r="J69" t="str">
        <f ca="1">IFERROR(IF(ISBLANK(VLOOKUP($B69,INDIRECT(nfl_game_result),MATCH(J$1,INDIRECT(nfl_game_result_header),0),FALSE)),"",VLOOKUP($B69,INDIRECT(nfl_game_result),MATCH(J$1,INDIRECT(nfl_game_result_header),0),FALSE)),"error")</f>
        <v>MIN</v>
      </c>
      <c r="K69" t="str">
        <f ca="1">IFERROR(IF(ISBLANK(VLOOKUP($B69,INDIRECT(nfl_game_result),MATCH(K$1,INDIRECT(nfl_game_result_header),0),FALSE)),"",VLOOKUP($B69,INDIRECT(nfl_game_result),MATCH(K$1,INDIRECT(nfl_game_result_header),0),FALSE)),"error")</f>
        <v>MIN</v>
      </c>
      <c r="L69" s="23" t="str">
        <f ca="1">IFERROR(IF(ISBLANK(VLOOKUP($B69,INDIRECT(nfl_game_result),MATCH(L$1,INDIRECT(nfl_game_result_header),0),FALSE)),"",VLOOKUP($B69,INDIRECT(nfl_game_result),MATCH(L$1,INDIRECT(nfl_game_result_header),0),FALSE)),"error")</f>
        <v/>
      </c>
      <c r="M69" t="s">
        <v>16</v>
      </c>
      <c r="N69">
        <v>8.5</v>
      </c>
      <c r="O69" t="s">
        <v>333</v>
      </c>
      <c r="V69" s="23" t="s">
        <v>416</v>
      </c>
      <c r="W69">
        <f ca="1">VALUE(LEFT(C69, 4))</f>
        <v>2012</v>
      </c>
      <c r="X69">
        <f ca="1">VALUE(MID(C69,6,FIND("_",C69,6)-6))</f>
        <v>3</v>
      </c>
      <c r="Y69" t="str">
        <f ca="1">IF(NOT(OR(ISBLANK(D69),ISBLANK(E69),D69="",E69="")),D69-E69,"")</f>
        <v/>
      </c>
      <c r="Z69" t="str">
        <f ca="1">IF(OR(NOT(ISNUMBER(D69)),ISBLANK(D69),D69="",ISBLANK(N69)),"",ABS(D69-N69))</f>
        <v/>
      </c>
      <c r="AA69">
        <f ca="1">IF(OR(ISBLANK(J69),ISBLANK(O69),J69="",O69=""),"",IF(J69=O69,1,0))</f>
        <v>0</v>
      </c>
      <c r="AB69" t="str">
        <f ca="1">IF(OR(ISBLANK(K69),ISBLANK(Q69),K69="",Q69=""),"",IF(K69=Q69,1,0))</f>
        <v/>
      </c>
      <c r="AC69" s="23" t="str">
        <f t="shared" ca="1" si="0"/>
        <v/>
      </c>
    </row>
    <row r="70" spans="1:29" x14ac:dyDescent="0.25">
      <c r="A70" s="23">
        <v>69</v>
      </c>
      <c r="B70">
        <v>37</v>
      </c>
      <c r="C70" t="str">
        <f ca="1">IFERROR(VLOOKUP($B70,INDIRECT(nfl_game_result),MATCH(C$1,INDIRECT(nfl_game_result_header),0),FALSE),"error")</f>
        <v>2012_03_DET@TEN</v>
      </c>
      <c r="D70" t="str">
        <f ca="1">IFERROR(IF(ISBLANK(VLOOKUP($B70,INDIRECT(nfl_game_result),MATCH(D$1,INDIRECT(nfl_game_result_header),0),FALSE)),"",VLOOKUP($B70,INDIRECT(nfl_game_result),MATCH(D$1,INDIRECT(nfl_game_result_header),0),FALSE)),"error")</f>
        <v/>
      </c>
      <c r="E70">
        <f ca="1">IFERROR(IF(ISBLANK(VLOOKUP($B70,INDIRECT(nfl_game_result),MATCH(E$1,INDIRECT(nfl_game_result_header),0),FALSE)),"",VLOOKUP($B70,INDIRECT(nfl_game_result),MATCH(E$1,INDIRECT(nfl_game_result_header),0),FALSE)),"error")</f>
        <v>3.5</v>
      </c>
      <c r="F70" s="23" t="str">
        <f ca="1">IFERROR(IF(ISBLANK(VLOOKUP($B70,INDIRECT(nfl_game_result),MATCH(F$1,INDIRECT(nfl_game_result_header),0),FALSE)),"",VLOOKUP($B70,INDIRECT(nfl_game_result),MATCH(F$1,INDIRECT(nfl_game_result_header),0),FALSE)),"error")</f>
        <v/>
      </c>
      <c r="G70" s="23" t="str">
        <f ca="1">IFERROR(IF(ISBLANK(VLOOKUP($B70,INDIRECT(nfl_game_result),MATCH(G$1,INDIRECT(nfl_game_result_header),0),FALSE)),"",VLOOKUP($B70,INDIRECT(nfl_game_result),MATCH(G$1,INDIRECT(nfl_game_result_header),0),FALSE)),"error")</f>
        <v/>
      </c>
      <c r="H70">
        <f ca="1">IFERROR(IF(ISBLANK(VLOOKUP($B70,INDIRECT(nfl_game_result),MATCH(H$1,INDIRECT(nfl_game_result_header),0),FALSE)),"",VLOOKUP($B70,INDIRECT(nfl_game_result),MATCH(H$1,INDIRECT(nfl_game_result_header),0),FALSE)),"error")</f>
        <v>44</v>
      </c>
      <c r="I70">
        <f ca="1">IFERROR(IF(ISBLANK(VLOOKUP($B70,INDIRECT(nfl_game_result),MATCH(I$1,INDIRECT(nfl_game_result_header),0),FALSE)),"",VLOOKUP($B70,INDIRECT(nfl_game_result),MATCH(I$1,INDIRECT(nfl_game_result_header),0),FALSE)),"error")</f>
        <v>41</v>
      </c>
      <c r="J70" t="str">
        <f ca="1">IFERROR(IF(ISBLANK(VLOOKUP($B70,INDIRECT(nfl_game_result),MATCH(J$1,INDIRECT(nfl_game_result_header),0),FALSE)),"",VLOOKUP($B70,INDIRECT(nfl_game_result),MATCH(J$1,INDIRECT(nfl_game_result_header),0),FALSE)),"error")</f>
        <v>TEN</v>
      </c>
      <c r="K70" t="str">
        <f ca="1">IFERROR(IF(ISBLANK(VLOOKUP($B70,INDIRECT(nfl_game_result),MATCH(K$1,INDIRECT(nfl_game_result_header),0),FALSE)),"",VLOOKUP($B70,INDIRECT(nfl_game_result),MATCH(K$1,INDIRECT(nfl_game_result_header),0),FALSE)),"error")</f>
        <v>TEN</v>
      </c>
      <c r="L70" s="23" t="str">
        <f ca="1">IFERROR(IF(ISBLANK(VLOOKUP($B70,INDIRECT(nfl_game_result),MATCH(L$1,INDIRECT(nfl_game_result_header),0),FALSE)),"",VLOOKUP($B70,INDIRECT(nfl_game_result),MATCH(L$1,INDIRECT(nfl_game_result_header),0),FALSE)),"error")</f>
        <v/>
      </c>
      <c r="M70" t="s">
        <v>16</v>
      </c>
      <c r="N70">
        <v>3</v>
      </c>
      <c r="O70" t="s">
        <v>73</v>
      </c>
      <c r="V70" s="23" t="s">
        <v>416</v>
      </c>
      <c r="W70">
        <f ca="1">VALUE(LEFT(C70, 4))</f>
        <v>2012</v>
      </c>
      <c r="X70">
        <f ca="1">VALUE(MID(C70,6,FIND("_",C70,6)-6))</f>
        <v>3</v>
      </c>
      <c r="Y70" t="str">
        <f ca="1">IF(NOT(OR(ISBLANK(D70),ISBLANK(E70),D70="",E70="")),D70-E70,"")</f>
        <v/>
      </c>
      <c r="Z70" t="str">
        <f ca="1">IF(OR(NOT(ISNUMBER(D70)),ISBLANK(D70),D70="",ISBLANK(N70)),"",ABS(D70-N70))</f>
        <v/>
      </c>
      <c r="AA70">
        <f ca="1">IF(OR(ISBLANK(J70),ISBLANK(O70),J70="",O70=""),"",IF(J70=O70,1,0))</f>
        <v>0</v>
      </c>
      <c r="AB70" t="str">
        <f ca="1">IF(OR(ISBLANK(K70),ISBLANK(Q70),K70="",Q70=""),"",IF(K70=Q70,1,0))</f>
        <v/>
      </c>
      <c r="AC70" s="23" t="str">
        <f t="shared" ca="1" si="0"/>
        <v/>
      </c>
    </row>
    <row r="71" spans="1:29" x14ac:dyDescent="0.25">
      <c r="A71" s="23">
        <v>70</v>
      </c>
      <c r="B71">
        <v>38</v>
      </c>
      <c r="C71" t="str">
        <f ca="1">IFERROR(VLOOKUP($B71,INDIRECT(nfl_game_result),MATCH(C$1,INDIRECT(nfl_game_result_header),0),FALSE),"error")</f>
        <v>2012_03_CIN@WAS</v>
      </c>
      <c r="D71" t="str">
        <f ca="1">IFERROR(IF(ISBLANK(VLOOKUP($B71,INDIRECT(nfl_game_result),MATCH(D$1,INDIRECT(nfl_game_result_header),0),FALSE)),"",VLOOKUP($B71,INDIRECT(nfl_game_result),MATCH(D$1,INDIRECT(nfl_game_result_header),0),FALSE)),"error")</f>
        <v/>
      </c>
      <c r="E71">
        <f ca="1">IFERROR(IF(ISBLANK(VLOOKUP($B71,INDIRECT(nfl_game_result),MATCH(E$1,INDIRECT(nfl_game_result_header),0),FALSE)),"",VLOOKUP($B71,INDIRECT(nfl_game_result),MATCH(E$1,INDIRECT(nfl_game_result_header),0),FALSE)),"error")</f>
        <v>-3.5</v>
      </c>
      <c r="F71" s="23" t="str">
        <f ca="1">IFERROR(IF(ISBLANK(VLOOKUP($B71,INDIRECT(nfl_game_result),MATCH(F$1,INDIRECT(nfl_game_result_header),0),FALSE)),"",VLOOKUP($B71,INDIRECT(nfl_game_result),MATCH(F$1,INDIRECT(nfl_game_result_header),0),FALSE)),"error")</f>
        <v/>
      </c>
      <c r="G71" s="23" t="str">
        <f ca="1">IFERROR(IF(ISBLANK(VLOOKUP($B71,INDIRECT(nfl_game_result),MATCH(G$1,INDIRECT(nfl_game_result_header),0),FALSE)),"",VLOOKUP($B71,INDIRECT(nfl_game_result),MATCH(G$1,INDIRECT(nfl_game_result_header),0),FALSE)),"error")</f>
        <v/>
      </c>
      <c r="H71">
        <f ca="1">IFERROR(IF(ISBLANK(VLOOKUP($B71,INDIRECT(nfl_game_result),MATCH(H$1,INDIRECT(nfl_game_result_header),0),FALSE)),"",VLOOKUP($B71,INDIRECT(nfl_game_result),MATCH(H$1,INDIRECT(nfl_game_result_header),0),FALSE)),"error")</f>
        <v>31</v>
      </c>
      <c r="I71">
        <f ca="1">IFERROR(IF(ISBLANK(VLOOKUP($B71,INDIRECT(nfl_game_result),MATCH(I$1,INDIRECT(nfl_game_result_header),0),FALSE)),"",VLOOKUP($B71,INDIRECT(nfl_game_result),MATCH(I$1,INDIRECT(nfl_game_result_header),0),FALSE)),"error")</f>
        <v>38</v>
      </c>
      <c r="J71" t="str">
        <f ca="1">IFERROR(IF(ISBLANK(VLOOKUP($B71,INDIRECT(nfl_game_result),MATCH(J$1,INDIRECT(nfl_game_result_header),0),FALSE)),"",VLOOKUP($B71,INDIRECT(nfl_game_result),MATCH(J$1,INDIRECT(nfl_game_result_header),0),FALSE)),"error")</f>
        <v>CIN</v>
      </c>
      <c r="K71" t="str">
        <f ca="1">IFERROR(IF(ISBLANK(VLOOKUP($B71,INDIRECT(nfl_game_result),MATCH(K$1,INDIRECT(nfl_game_result_header),0),FALSE)),"",VLOOKUP($B71,INDIRECT(nfl_game_result),MATCH(K$1,INDIRECT(nfl_game_result_header),0),FALSE)),"error")</f>
        <v>CIN</v>
      </c>
      <c r="L71" s="23" t="str">
        <f ca="1">IFERROR(IF(ISBLANK(VLOOKUP($B71,INDIRECT(nfl_game_result),MATCH(L$1,INDIRECT(nfl_game_result_header),0),FALSE)),"",VLOOKUP($B71,INDIRECT(nfl_game_result),MATCH(L$1,INDIRECT(nfl_game_result_header),0),FALSE)),"error")</f>
        <v/>
      </c>
      <c r="M71" t="s">
        <v>16</v>
      </c>
      <c r="N71">
        <v>-3</v>
      </c>
      <c r="O71" t="s">
        <v>69</v>
      </c>
      <c r="V71" s="23" t="s">
        <v>416</v>
      </c>
      <c r="W71">
        <f ca="1">VALUE(LEFT(C71, 4))</f>
        <v>2012</v>
      </c>
      <c r="X71">
        <f ca="1">VALUE(MID(C71,6,FIND("_",C71,6)-6))</f>
        <v>3</v>
      </c>
      <c r="Y71" t="str">
        <f ca="1">IF(NOT(OR(ISBLANK(D71),ISBLANK(E71),D71="",E71="")),D71-E71,"")</f>
        <v/>
      </c>
      <c r="Z71" t="str">
        <f ca="1">IF(OR(NOT(ISNUMBER(D71)),ISBLANK(D71),D71="",ISBLANK(N71)),"",ABS(D71-N71))</f>
        <v/>
      </c>
      <c r="AA71">
        <f ca="1">IF(OR(ISBLANK(J71),ISBLANK(O71),J71="",O71=""),"",IF(J71=O71,1,0))</f>
        <v>1</v>
      </c>
      <c r="AB71" t="str">
        <f ca="1">IF(OR(ISBLANK(K71),ISBLANK(Q71),K71="",Q71=""),"",IF(K71=Q71,1,0))</f>
        <v/>
      </c>
      <c r="AC71" s="23" t="str">
        <f t="shared" ca="1" si="0"/>
        <v/>
      </c>
    </row>
    <row r="72" spans="1:29" x14ac:dyDescent="0.25">
      <c r="A72" s="23">
        <v>71</v>
      </c>
      <c r="B72">
        <v>39</v>
      </c>
      <c r="C72" t="str">
        <f ca="1">IFERROR(VLOOKUP($B72,INDIRECT(nfl_game_result),MATCH(C$1,INDIRECT(nfl_game_result_header),0),FALSE),"error")</f>
        <v>2012_03_KCY@NOR</v>
      </c>
      <c r="D72" t="str">
        <f ca="1">IFERROR(IF(ISBLANK(VLOOKUP($B72,INDIRECT(nfl_game_result),MATCH(D$1,INDIRECT(nfl_game_result_header),0),FALSE)),"",VLOOKUP($B72,INDIRECT(nfl_game_result),MATCH(D$1,INDIRECT(nfl_game_result_header),0),FALSE)),"error")</f>
        <v/>
      </c>
      <c r="E72">
        <f ca="1">IFERROR(IF(ISBLANK(VLOOKUP($B72,INDIRECT(nfl_game_result),MATCH(E$1,INDIRECT(nfl_game_result_header),0),FALSE)),"",VLOOKUP($B72,INDIRECT(nfl_game_result),MATCH(E$1,INDIRECT(nfl_game_result_header),0),FALSE)),"error")</f>
        <v>-8.5</v>
      </c>
      <c r="F72" s="23" t="str">
        <f ca="1">IFERROR(IF(ISBLANK(VLOOKUP($B72,INDIRECT(nfl_game_result),MATCH(F$1,INDIRECT(nfl_game_result_header),0),FALSE)),"",VLOOKUP($B72,INDIRECT(nfl_game_result),MATCH(F$1,INDIRECT(nfl_game_result_header),0),FALSE)),"error")</f>
        <v/>
      </c>
      <c r="G72" s="23" t="str">
        <f ca="1">IFERROR(IF(ISBLANK(VLOOKUP($B72,INDIRECT(nfl_game_result),MATCH(G$1,INDIRECT(nfl_game_result_header),0),FALSE)),"",VLOOKUP($B72,INDIRECT(nfl_game_result),MATCH(G$1,INDIRECT(nfl_game_result_header),0),FALSE)),"error")</f>
        <v/>
      </c>
      <c r="H72">
        <f ca="1">IFERROR(IF(ISBLANK(VLOOKUP($B72,INDIRECT(nfl_game_result),MATCH(H$1,INDIRECT(nfl_game_result_header),0),FALSE)),"",VLOOKUP($B72,INDIRECT(nfl_game_result),MATCH(H$1,INDIRECT(nfl_game_result_header),0),FALSE)),"error")</f>
        <v>24</v>
      </c>
      <c r="I72">
        <f ca="1">IFERROR(IF(ISBLANK(VLOOKUP($B72,INDIRECT(nfl_game_result),MATCH(I$1,INDIRECT(nfl_game_result_header),0),FALSE)),"",VLOOKUP($B72,INDIRECT(nfl_game_result),MATCH(I$1,INDIRECT(nfl_game_result_header),0),FALSE)),"error")</f>
        <v>27</v>
      </c>
      <c r="J72" t="str">
        <f ca="1">IFERROR(IF(ISBLANK(VLOOKUP($B72,INDIRECT(nfl_game_result),MATCH(J$1,INDIRECT(nfl_game_result_header),0),FALSE)),"",VLOOKUP($B72,INDIRECT(nfl_game_result),MATCH(J$1,INDIRECT(nfl_game_result_header),0),FALSE)),"error")</f>
        <v>KCY</v>
      </c>
      <c r="K72" t="str">
        <f ca="1">IFERROR(IF(ISBLANK(VLOOKUP($B72,INDIRECT(nfl_game_result),MATCH(K$1,INDIRECT(nfl_game_result_header),0),FALSE)),"",VLOOKUP($B72,INDIRECT(nfl_game_result),MATCH(K$1,INDIRECT(nfl_game_result_header),0),FALSE)),"error")</f>
        <v>KCY</v>
      </c>
      <c r="L72" s="23" t="str">
        <f ca="1">IFERROR(IF(ISBLANK(VLOOKUP($B72,INDIRECT(nfl_game_result),MATCH(L$1,INDIRECT(nfl_game_result_header),0),FALSE)),"",VLOOKUP($B72,INDIRECT(nfl_game_result),MATCH(L$1,INDIRECT(nfl_game_result_header),0),FALSE)),"error")</f>
        <v/>
      </c>
      <c r="M72" t="s">
        <v>16</v>
      </c>
      <c r="N72">
        <v>-7</v>
      </c>
      <c r="O72" t="s">
        <v>331</v>
      </c>
      <c r="V72" s="23" t="s">
        <v>416</v>
      </c>
      <c r="W72">
        <f ca="1">VALUE(LEFT(C72, 4))</f>
        <v>2012</v>
      </c>
      <c r="X72">
        <f ca="1">VALUE(MID(C72,6,FIND("_",C72,6)-6))</f>
        <v>3</v>
      </c>
      <c r="Y72" t="str">
        <f ca="1">IF(NOT(OR(ISBLANK(D72),ISBLANK(E72),D72="",E72="")),D72-E72,"")</f>
        <v/>
      </c>
      <c r="Z72" t="str">
        <f ca="1">IF(OR(NOT(ISNUMBER(D72)),ISBLANK(D72),D72="",ISBLANK(N72)),"",ABS(D72-N72))</f>
        <v/>
      </c>
      <c r="AA72">
        <f ca="1">IF(OR(ISBLANK(J72),ISBLANK(O72),J72="",O72=""),"",IF(J72=O72,1,0))</f>
        <v>1</v>
      </c>
      <c r="AB72" t="str">
        <f ca="1">IF(OR(ISBLANK(K72),ISBLANK(Q72),K72="",Q72=""),"",IF(K72=Q72,1,0))</f>
        <v/>
      </c>
      <c r="AC72" s="23" t="str">
        <f t="shared" ca="1" si="0"/>
        <v/>
      </c>
    </row>
    <row r="73" spans="1:29" x14ac:dyDescent="0.25">
      <c r="A73" s="23">
        <v>72</v>
      </c>
      <c r="B73">
        <v>40</v>
      </c>
      <c r="C73" t="str">
        <f ca="1">IFERROR(VLOOKUP($B73,INDIRECT(nfl_game_result),MATCH(C$1,INDIRECT(nfl_game_result_header),0),FALSE),"error")</f>
        <v>2012_03_NYJ@MIA</v>
      </c>
      <c r="D73" t="str">
        <f ca="1">IFERROR(IF(ISBLANK(VLOOKUP($B73,INDIRECT(nfl_game_result),MATCH(D$1,INDIRECT(nfl_game_result_header),0),FALSE)),"",VLOOKUP($B73,INDIRECT(nfl_game_result),MATCH(D$1,INDIRECT(nfl_game_result_header),0),FALSE)),"error")</f>
        <v/>
      </c>
      <c r="E73">
        <f ca="1">IFERROR(IF(ISBLANK(VLOOKUP($B73,INDIRECT(nfl_game_result),MATCH(E$1,INDIRECT(nfl_game_result_header),0),FALSE)),"",VLOOKUP($B73,INDIRECT(nfl_game_result),MATCH(E$1,INDIRECT(nfl_game_result_header),0),FALSE)),"error")</f>
        <v>3.5</v>
      </c>
      <c r="F73" s="23" t="str">
        <f ca="1">IFERROR(IF(ISBLANK(VLOOKUP($B73,INDIRECT(nfl_game_result),MATCH(F$1,INDIRECT(nfl_game_result_header),0),FALSE)),"",VLOOKUP($B73,INDIRECT(nfl_game_result),MATCH(F$1,INDIRECT(nfl_game_result_header),0),FALSE)),"error")</f>
        <v/>
      </c>
      <c r="G73" s="23" t="str">
        <f ca="1">IFERROR(IF(ISBLANK(VLOOKUP($B73,INDIRECT(nfl_game_result),MATCH(G$1,INDIRECT(nfl_game_result_header),0),FALSE)),"",VLOOKUP($B73,INDIRECT(nfl_game_result),MATCH(G$1,INDIRECT(nfl_game_result_header),0),FALSE)),"error")</f>
        <v/>
      </c>
      <c r="H73">
        <f ca="1">IFERROR(IF(ISBLANK(VLOOKUP($B73,INDIRECT(nfl_game_result),MATCH(H$1,INDIRECT(nfl_game_result_header),0),FALSE)),"",VLOOKUP($B73,INDIRECT(nfl_game_result),MATCH(H$1,INDIRECT(nfl_game_result_header),0),FALSE)),"error")</f>
        <v>20</v>
      </c>
      <c r="I73">
        <f ca="1">IFERROR(IF(ISBLANK(VLOOKUP($B73,INDIRECT(nfl_game_result),MATCH(I$1,INDIRECT(nfl_game_result_header),0),FALSE)),"",VLOOKUP($B73,INDIRECT(nfl_game_result),MATCH(I$1,INDIRECT(nfl_game_result_header),0),FALSE)),"error")</f>
        <v>23</v>
      </c>
      <c r="J73" t="str">
        <f ca="1">IFERROR(IF(ISBLANK(VLOOKUP($B73,INDIRECT(nfl_game_result),MATCH(J$1,INDIRECT(nfl_game_result_header),0),FALSE)),"",VLOOKUP($B73,INDIRECT(nfl_game_result),MATCH(J$1,INDIRECT(nfl_game_result_header),0),FALSE)),"error")</f>
        <v>MIA</v>
      </c>
      <c r="K73" t="str">
        <f ca="1">IFERROR(IF(ISBLANK(VLOOKUP($B73,INDIRECT(nfl_game_result),MATCH(K$1,INDIRECT(nfl_game_result_header),0),FALSE)),"",VLOOKUP($B73,INDIRECT(nfl_game_result),MATCH(K$1,INDIRECT(nfl_game_result_header),0),FALSE)),"error")</f>
        <v>NYJ</v>
      </c>
      <c r="L73" s="23" t="str">
        <f ca="1">IFERROR(IF(ISBLANK(VLOOKUP($B73,INDIRECT(nfl_game_result),MATCH(L$1,INDIRECT(nfl_game_result_header),0),FALSE)),"",VLOOKUP($B73,INDIRECT(nfl_game_result),MATCH(L$1,INDIRECT(nfl_game_result_header),0),FALSE)),"error")</f>
        <v/>
      </c>
      <c r="M73" t="s">
        <v>16</v>
      </c>
      <c r="N73">
        <v>2.5</v>
      </c>
      <c r="O73" t="s">
        <v>84</v>
      </c>
      <c r="V73" s="23" t="s">
        <v>416</v>
      </c>
      <c r="W73">
        <f ca="1">VALUE(LEFT(C73, 4))</f>
        <v>2012</v>
      </c>
      <c r="X73">
        <f ca="1">VALUE(MID(C73,6,FIND("_",C73,6)-6))</f>
        <v>3</v>
      </c>
      <c r="Y73" t="str">
        <f ca="1">IF(NOT(OR(ISBLANK(D73),ISBLANK(E73),D73="",E73="")),D73-E73,"")</f>
        <v/>
      </c>
      <c r="Z73" t="str">
        <f ca="1">IF(OR(NOT(ISNUMBER(D73)),ISBLANK(D73),D73="",ISBLANK(N73)),"",ABS(D73-N73))</f>
        <v/>
      </c>
      <c r="AA73">
        <f ca="1">IF(OR(ISBLANK(J73),ISBLANK(O73),J73="",O73=""),"",IF(J73=O73,1,0))</f>
        <v>0</v>
      </c>
      <c r="AB73" t="str">
        <f ca="1">IF(OR(ISBLANK(K73),ISBLANK(Q73),K73="",Q73=""),"",IF(K73=Q73,1,0))</f>
        <v/>
      </c>
      <c r="AC73" s="23" t="str">
        <f t="shared" ca="1" si="0"/>
        <v/>
      </c>
    </row>
    <row r="74" spans="1:29" x14ac:dyDescent="0.25">
      <c r="A74" s="23">
        <v>73</v>
      </c>
      <c r="B74">
        <v>41</v>
      </c>
      <c r="C74" t="str">
        <f ca="1">IFERROR(VLOOKUP($B74,INDIRECT(nfl_game_result),MATCH(C$1,INDIRECT(nfl_game_result_header),0),FALSE),"error")</f>
        <v>2012_03_BUF@CLE</v>
      </c>
      <c r="D74" t="str">
        <f ca="1">IFERROR(IF(ISBLANK(VLOOKUP($B74,INDIRECT(nfl_game_result),MATCH(D$1,INDIRECT(nfl_game_result_header),0),FALSE)),"",VLOOKUP($B74,INDIRECT(nfl_game_result),MATCH(D$1,INDIRECT(nfl_game_result_header),0),FALSE)),"error")</f>
        <v/>
      </c>
      <c r="E74">
        <f ca="1">IFERROR(IF(ISBLANK(VLOOKUP($B74,INDIRECT(nfl_game_result),MATCH(E$1,INDIRECT(nfl_game_result_header),0),FALSE)),"",VLOOKUP($B74,INDIRECT(nfl_game_result),MATCH(E$1,INDIRECT(nfl_game_result_header),0),FALSE)),"error")</f>
        <v>2.5</v>
      </c>
      <c r="F74" s="23" t="str">
        <f ca="1">IFERROR(IF(ISBLANK(VLOOKUP($B74,INDIRECT(nfl_game_result),MATCH(F$1,INDIRECT(nfl_game_result_header),0),FALSE)),"",VLOOKUP($B74,INDIRECT(nfl_game_result),MATCH(F$1,INDIRECT(nfl_game_result_header),0),FALSE)),"error")</f>
        <v/>
      </c>
      <c r="G74" s="23" t="str">
        <f ca="1">IFERROR(IF(ISBLANK(VLOOKUP($B74,INDIRECT(nfl_game_result),MATCH(G$1,INDIRECT(nfl_game_result_header),0),FALSE)),"",VLOOKUP($B74,INDIRECT(nfl_game_result),MATCH(G$1,INDIRECT(nfl_game_result_header),0),FALSE)),"error")</f>
        <v/>
      </c>
      <c r="H74">
        <f ca="1">IFERROR(IF(ISBLANK(VLOOKUP($B74,INDIRECT(nfl_game_result),MATCH(H$1,INDIRECT(nfl_game_result_header),0),FALSE)),"",VLOOKUP($B74,INDIRECT(nfl_game_result),MATCH(H$1,INDIRECT(nfl_game_result_header),0),FALSE)),"error")</f>
        <v>14</v>
      </c>
      <c r="I74">
        <f ca="1">IFERROR(IF(ISBLANK(VLOOKUP($B74,INDIRECT(nfl_game_result),MATCH(I$1,INDIRECT(nfl_game_result_header),0),FALSE)),"",VLOOKUP($B74,INDIRECT(nfl_game_result),MATCH(I$1,INDIRECT(nfl_game_result_header),0),FALSE)),"error")</f>
        <v>24</v>
      </c>
      <c r="J74" t="str">
        <f ca="1">IFERROR(IF(ISBLANK(VLOOKUP($B74,INDIRECT(nfl_game_result),MATCH(J$1,INDIRECT(nfl_game_result_header),0),FALSE)),"",VLOOKUP($B74,INDIRECT(nfl_game_result),MATCH(J$1,INDIRECT(nfl_game_result_header),0),FALSE)),"error")</f>
        <v>BUF</v>
      </c>
      <c r="K74" t="str">
        <f ca="1">IFERROR(IF(ISBLANK(VLOOKUP($B74,INDIRECT(nfl_game_result),MATCH(K$1,INDIRECT(nfl_game_result_header),0),FALSE)),"",VLOOKUP($B74,INDIRECT(nfl_game_result),MATCH(K$1,INDIRECT(nfl_game_result_header),0),FALSE)),"error")</f>
        <v>BUF</v>
      </c>
      <c r="L74" s="23" t="str">
        <f ca="1">IFERROR(IF(ISBLANK(VLOOKUP($B74,INDIRECT(nfl_game_result),MATCH(L$1,INDIRECT(nfl_game_result_header),0),FALSE)),"",VLOOKUP($B74,INDIRECT(nfl_game_result),MATCH(L$1,INDIRECT(nfl_game_result_header),0),FALSE)),"error")</f>
        <v/>
      </c>
      <c r="M74" t="s">
        <v>16</v>
      </c>
      <c r="N74">
        <v>2</v>
      </c>
      <c r="O74" t="s">
        <v>70</v>
      </c>
      <c r="V74" s="23" t="s">
        <v>416</v>
      </c>
      <c r="W74">
        <f ca="1">VALUE(LEFT(C74, 4))</f>
        <v>2012</v>
      </c>
      <c r="X74">
        <f ca="1">VALUE(MID(C74,6,FIND("_",C74,6)-6))</f>
        <v>3</v>
      </c>
      <c r="Y74" t="str">
        <f ca="1">IF(NOT(OR(ISBLANK(D74),ISBLANK(E74),D74="",E74="")),D74-E74,"")</f>
        <v/>
      </c>
      <c r="Z74" t="str">
        <f ca="1">IF(OR(NOT(ISNUMBER(D74)),ISBLANK(D74),D74="",ISBLANK(N74)),"",ABS(D74-N74))</f>
        <v/>
      </c>
      <c r="AA74">
        <f ca="1">IF(OR(ISBLANK(J74),ISBLANK(O74),J74="",O74=""),"",IF(J74=O74,1,0))</f>
        <v>0</v>
      </c>
      <c r="AB74" t="str">
        <f ca="1">IF(OR(ISBLANK(K74),ISBLANK(Q74),K74="",Q74=""),"",IF(K74=Q74,1,0))</f>
        <v/>
      </c>
      <c r="AC74" s="23" t="str">
        <f t="shared" ca="1" si="0"/>
        <v/>
      </c>
    </row>
    <row r="75" spans="1:29" x14ac:dyDescent="0.25">
      <c r="A75" s="23">
        <v>74</v>
      </c>
      <c r="B75">
        <v>42</v>
      </c>
      <c r="C75" t="str">
        <f ca="1">IFERROR(VLOOKUP($B75,INDIRECT(nfl_game_result),MATCH(C$1,INDIRECT(nfl_game_result_header),0),FALSE),"error")</f>
        <v>2012_03_JAX@IND</v>
      </c>
      <c r="D75" t="str">
        <f ca="1">IFERROR(IF(ISBLANK(VLOOKUP($B75,INDIRECT(nfl_game_result),MATCH(D$1,INDIRECT(nfl_game_result_header),0),FALSE)),"",VLOOKUP($B75,INDIRECT(nfl_game_result),MATCH(D$1,INDIRECT(nfl_game_result_header),0),FALSE)),"error")</f>
        <v/>
      </c>
      <c r="E75">
        <f ca="1">IFERROR(IF(ISBLANK(VLOOKUP($B75,INDIRECT(nfl_game_result),MATCH(E$1,INDIRECT(nfl_game_result_header),0),FALSE)),"",VLOOKUP($B75,INDIRECT(nfl_game_result),MATCH(E$1,INDIRECT(nfl_game_result_header),0),FALSE)),"error")</f>
        <v>-3.5</v>
      </c>
      <c r="F75" s="23" t="str">
        <f ca="1">IFERROR(IF(ISBLANK(VLOOKUP($B75,INDIRECT(nfl_game_result),MATCH(F$1,INDIRECT(nfl_game_result_header),0),FALSE)),"",VLOOKUP($B75,INDIRECT(nfl_game_result),MATCH(F$1,INDIRECT(nfl_game_result_header),0),FALSE)),"error")</f>
        <v/>
      </c>
      <c r="G75" s="23" t="str">
        <f ca="1">IFERROR(IF(ISBLANK(VLOOKUP($B75,INDIRECT(nfl_game_result),MATCH(G$1,INDIRECT(nfl_game_result_header),0),FALSE)),"",VLOOKUP($B75,INDIRECT(nfl_game_result),MATCH(G$1,INDIRECT(nfl_game_result_header),0),FALSE)),"error")</f>
        <v/>
      </c>
      <c r="H75">
        <f ca="1">IFERROR(IF(ISBLANK(VLOOKUP($B75,INDIRECT(nfl_game_result),MATCH(H$1,INDIRECT(nfl_game_result_header),0),FALSE)),"",VLOOKUP($B75,INDIRECT(nfl_game_result),MATCH(H$1,INDIRECT(nfl_game_result_header),0),FALSE)),"error")</f>
        <v>17</v>
      </c>
      <c r="I75">
        <f ca="1">IFERROR(IF(ISBLANK(VLOOKUP($B75,INDIRECT(nfl_game_result),MATCH(I$1,INDIRECT(nfl_game_result_header),0),FALSE)),"",VLOOKUP($B75,INDIRECT(nfl_game_result),MATCH(I$1,INDIRECT(nfl_game_result_header),0),FALSE)),"error")</f>
        <v>22</v>
      </c>
      <c r="J75" t="str">
        <f ca="1">IFERROR(IF(ISBLANK(VLOOKUP($B75,INDIRECT(nfl_game_result),MATCH(J$1,INDIRECT(nfl_game_result_header),0),FALSE)),"",VLOOKUP($B75,INDIRECT(nfl_game_result),MATCH(J$1,INDIRECT(nfl_game_result_header),0),FALSE)),"error")</f>
        <v>JAX</v>
      </c>
      <c r="K75" t="str">
        <f ca="1">IFERROR(IF(ISBLANK(VLOOKUP($B75,INDIRECT(nfl_game_result),MATCH(K$1,INDIRECT(nfl_game_result_header),0),FALSE)),"",VLOOKUP($B75,INDIRECT(nfl_game_result),MATCH(K$1,INDIRECT(nfl_game_result_header),0),FALSE)),"error")</f>
        <v>JAX</v>
      </c>
      <c r="L75" s="23" t="str">
        <f ca="1">IFERROR(IF(ISBLANK(VLOOKUP($B75,INDIRECT(nfl_game_result),MATCH(L$1,INDIRECT(nfl_game_result_header),0),FALSE)),"",VLOOKUP($B75,INDIRECT(nfl_game_result),MATCH(L$1,INDIRECT(nfl_game_result_header),0),FALSE)),"error")</f>
        <v/>
      </c>
      <c r="M75" t="s">
        <v>16</v>
      </c>
      <c r="N75">
        <v>-3.5</v>
      </c>
      <c r="O75" t="s">
        <v>76</v>
      </c>
      <c r="V75" s="23" t="s">
        <v>416</v>
      </c>
      <c r="W75">
        <f ca="1">VALUE(LEFT(C75, 4))</f>
        <v>2012</v>
      </c>
      <c r="X75">
        <f ca="1">VALUE(MID(C75,6,FIND("_",C75,6)-6))</f>
        <v>3</v>
      </c>
      <c r="Y75" t="str">
        <f ca="1">IF(NOT(OR(ISBLANK(D75),ISBLANK(E75),D75="",E75="")),D75-E75,"")</f>
        <v/>
      </c>
      <c r="Z75" t="str">
        <f ca="1">IF(OR(NOT(ISNUMBER(D75)),ISBLANK(D75),D75="",ISBLANK(N75)),"",ABS(D75-N75))</f>
        <v/>
      </c>
      <c r="AA75">
        <f ca="1">IF(OR(ISBLANK(J75),ISBLANK(O75),J75="",O75=""),"",IF(J75=O75,1,0))</f>
        <v>0</v>
      </c>
      <c r="AB75" t="str">
        <f ca="1">IF(OR(ISBLANK(K75),ISBLANK(Q75),K75="",Q75=""),"",IF(K75=Q75,1,0))</f>
        <v/>
      </c>
      <c r="AC75" s="23" t="str">
        <f t="shared" ca="1" si="0"/>
        <v/>
      </c>
    </row>
    <row r="76" spans="1:29" x14ac:dyDescent="0.25">
      <c r="A76" s="23">
        <v>75</v>
      </c>
      <c r="B76">
        <v>43</v>
      </c>
      <c r="C76" t="str">
        <f ca="1">IFERROR(VLOOKUP($B76,INDIRECT(nfl_game_result),MATCH(C$1,INDIRECT(nfl_game_result_header),0),FALSE),"error")</f>
        <v>2012_03_PHI@ARI</v>
      </c>
      <c r="D76" t="str">
        <f ca="1">IFERROR(IF(ISBLANK(VLOOKUP($B76,INDIRECT(nfl_game_result),MATCH(D$1,INDIRECT(nfl_game_result_header),0),FALSE)),"",VLOOKUP($B76,INDIRECT(nfl_game_result),MATCH(D$1,INDIRECT(nfl_game_result_header),0),FALSE)),"error")</f>
        <v/>
      </c>
      <c r="E76">
        <f ca="1">IFERROR(IF(ISBLANK(VLOOKUP($B76,INDIRECT(nfl_game_result),MATCH(E$1,INDIRECT(nfl_game_result_header),0),FALSE)),"",VLOOKUP($B76,INDIRECT(nfl_game_result),MATCH(E$1,INDIRECT(nfl_game_result_header),0),FALSE)),"error")</f>
        <v>4.5</v>
      </c>
      <c r="F76" s="23" t="str">
        <f ca="1">IFERROR(IF(ISBLANK(VLOOKUP($B76,INDIRECT(nfl_game_result),MATCH(F$1,INDIRECT(nfl_game_result_header),0),FALSE)),"",VLOOKUP($B76,INDIRECT(nfl_game_result),MATCH(F$1,INDIRECT(nfl_game_result_header),0),FALSE)),"error")</f>
        <v/>
      </c>
      <c r="G76" s="23" t="str">
        <f ca="1">IFERROR(IF(ISBLANK(VLOOKUP($B76,INDIRECT(nfl_game_result),MATCH(G$1,INDIRECT(nfl_game_result_header),0),FALSE)),"",VLOOKUP($B76,INDIRECT(nfl_game_result),MATCH(G$1,INDIRECT(nfl_game_result_header),0),FALSE)),"error")</f>
        <v/>
      </c>
      <c r="H76">
        <f ca="1">IFERROR(IF(ISBLANK(VLOOKUP($B76,INDIRECT(nfl_game_result),MATCH(H$1,INDIRECT(nfl_game_result_header),0),FALSE)),"",VLOOKUP($B76,INDIRECT(nfl_game_result),MATCH(H$1,INDIRECT(nfl_game_result_header),0),FALSE)),"error")</f>
        <v>27</v>
      </c>
      <c r="I76">
        <f ca="1">IFERROR(IF(ISBLANK(VLOOKUP($B76,INDIRECT(nfl_game_result),MATCH(I$1,INDIRECT(nfl_game_result_header),0),FALSE)),"",VLOOKUP($B76,INDIRECT(nfl_game_result),MATCH(I$1,INDIRECT(nfl_game_result_header),0),FALSE)),"error")</f>
        <v>6</v>
      </c>
      <c r="J76" t="str">
        <f ca="1">IFERROR(IF(ISBLANK(VLOOKUP($B76,INDIRECT(nfl_game_result),MATCH(J$1,INDIRECT(nfl_game_result_header),0),FALSE)),"",VLOOKUP($B76,INDIRECT(nfl_game_result),MATCH(J$1,INDIRECT(nfl_game_result_header),0),FALSE)),"error")</f>
        <v>ARI</v>
      </c>
      <c r="K76" t="str">
        <f ca="1">IFERROR(IF(ISBLANK(VLOOKUP($B76,INDIRECT(nfl_game_result),MATCH(K$1,INDIRECT(nfl_game_result_header),0),FALSE)),"",VLOOKUP($B76,INDIRECT(nfl_game_result),MATCH(K$1,INDIRECT(nfl_game_result_header),0),FALSE)),"error")</f>
        <v>ARI</v>
      </c>
      <c r="L76" s="23" t="str">
        <f ca="1">IFERROR(IF(ISBLANK(VLOOKUP($B76,INDIRECT(nfl_game_result),MATCH(L$1,INDIRECT(nfl_game_result_header),0),FALSE)),"",VLOOKUP($B76,INDIRECT(nfl_game_result),MATCH(L$1,INDIRECT(nfl_game_result_header),0),FALSE)),"error")</f>
        <v/>
      </c>
      <c r="M76" t="s">
        <v>16</v>
      </c>
      <c r="N76">
        <v>3</v>
      </c>
      <c r="O76" t="s">
        <v>64</v>
      </c>
      <c r="V76" s="23" t="s">
        <v>416</v>
      </c>
      <c r="W76">
        <f ca="1">VALUE(LEFT(C76, 4))</f>
        <v>2012</v>
      </c>
      <c r="X76">
        <f ca="1">VALUE(MID(C76,6,FIND("_",C76,6)-6))</f>
        <v>3</v>
      </c>
      <c r="Y76" t="str">
        <f ca="1">IF(NOT(OR(ISBLANK(D76),ISBLANK(E76),D76="",E76="")),D76-E76,"")</f>
        <v/>
      </c>
      <c r="Z76" t="str">
        <f ca="1">IF(OR(NOT(ISNUMBER(D76)),ISBLANK(D76),D76="",ISBLANK(N76)),"",ABS(D76-N76))</f>
        <v/>
      </c>
      <c r="AA76">
        <f ca="1">IF(OR(ISBLANK(J76),ISBLANK(O76),J76="",O76=""),"",IF(J76=O76,1,0))</f>
        <v>1</v>
      </c>
      <c r="AB76" t="str">
        <f ca="1">IF(OR(ISBLANK(K76),ISBLANK(Q76),K76="",Q76=""),"",IF(K76=Q76,1,0))</f>
        <v/>
      </c>
      <c r="AC76" s="23" t="str">
        <f t="shared" ca="1" si="0"/>
        <v/>
      </c>
    </row>
    <row r="77" spans="1:29" x14ac:dyDescent="0.25">
      <c r="A77" s="23">
        <v>76</v>
      </c>
      <c r="B77">
        <v>44</v>
      </c>
      <c r="C77" t="str">
        <f ca="1">IFERROR(VLOOKUP($B77,INDIRECT(nfl_game_result),MATCH(C$1,INDIRECT(nfl_game_result_header),0),FALSE),"error")</f>
        <v>2012_03_ATL@SD</v>
      </c>
      <c r="D77" t="str">
        <f ca="1">IFERROR(IF(ISBLANK(VLOOKUP($B77,INDIRECT(nfl_game_result),MATCH(D$1,INDIRECT(nfl_game_result_header),0),FALSE)),"",VLOOKUP($B77,INDIRECT(nfl_game_result),MATCH(D$1,INDIRECT(nfl_game_result_header),0),FALSE)),"error")</f>
        <v/>
      </c>
      <c r="E77">
        <f ca="1">IFERROR(IF(ISBLANK(VLOOKUP($B77,INDIRECT(nfl_game_result),MATCH(E$1,INDIRECT(nfl_game_result_header),0),FALSE)),"",VLOOKUP($B77,INDIRECT(nfl_game_result),MATCH(E$1,INDIRECT(nfl_game_result_header),0),FALSE)),"error")</f>
        <v>-2.5</v>
      </c>
      <c r="F77" s="23" t="str">
        <f ca="1">IFERROR(IF(ISBLANK(VLOOKUP($B77,INDIRECT(nfl_game_result),MATCH(F$1,INDIRECT(nfl_game_result_header),0),FALSE)),"",VLOOKUP($B77,INDIRECT(nfl_game_result),MATCH(F$1,INDIRECT(nfl_game_result_header),0),FALSE)),"error")</f>
        <v/>
      </c>
      <c r="G77" s="23" t="str">
        <f ca="1">IFERROR(IF(ISBLANK(VLOOKUP($B77,INDIRECT(nfl_game_result),MATCH(G$1,INDIRECT(nfl_game_result_header),0),FALSE)),"",VLOOKUP($B77,INDIRECT(nfl_game_result),MATCH(G$1,INDIRECT(nfl_game_result_header),0),FALSE)),"error")</f>
        <v/>
      </c>
      <c r="H77">
        <f ca="1">IFERROR(IF(ISBLANK(VLOOKUP($B77,INDIRECT(nfl_game_result),MATCH(H$1,INDIRECT(nfl_game_result_header),0),FALSE)),"",VLOOKUP($B77,INDIRECT(nfl_game_result),MATCH(H$1,INDIRECT(nfl_game_result_header),0),FALSE)),"error")</f>
        <v>3</v>
      </c>
      <c r="I77">
        <f ca="1">IFERROR(IF(ISBLANK(VLOOKUP($B77,INDIRECT(nfl_game_result),MATCH(I$1,INDIRECT(nfl_game_result_header),0),FALSE)),"",VLOOKUP($B77,INDIRECT(nfl_game_result),MATCH(I$1,INDIRECT(nfl_game_result_header),0),FALSE)),"error")</f>
        <v>27</v>
      </c>
      <c r="J77" t="str">
        <f ca="1">IFERROR(IF(ISBLANK(VLOOKUP($B77,INDIRECT(nfl_game_result),MATCH(J$1,INDIRECT(nfl_game_result_header),0),FALSE)),"",VLOOKUP($B77,INDIRECT(nfl_game_result),MATCH(J$1,INDIRECT(nfl_game_result_header),0),FALSE)),"error")</f>
        <v>ATL</v>
      </c>
      <c r="K77" t="str">
        <f ca="1">IFERROR(IF(ISBLANK(VLOOKUP($B77,INDIRECT(nfl_game_result),MATCH(K$1,INDIRECT(nfl_game_result_header),0),FALSE)),"",VLOOKUP($B77,INDIRECT(nfl_game_result),MATCH(K$1,INDIRECT(nfl_game_result_header),0),FALSE)),"error")</f>
        <v>ATL</v>
      </c>
      <c r="L77" s="23" t="str">
        <f ca="1">IFERROR(IF(ISBLANK(VLOOKUP($B77,INDIRECT(nfl_game_result),MATCH(L$1,INDIRECT(nfl_game_result_header),0),FALSE)),"",VLOOKUP($B77,INDIRECT(nfl_game_result),MATCH(L$1,INDIRECT(nfl_game_result_header),0),FALSE)),"error")</f>
        <v/>
      </c>
      <c r="M77" t="s">
        <v>16</v>
      </c>
      <c r="N77">
        <v>-2</v>
      </c>
      <c r="O77" t="s">
        <v>88</v>
      </c>
      <c r="V77" s="23" t="s">
        <v>416</v>
      </c>
      <c r="W77">
        <f ca="1">VALUE(LEFT(C77, 4))</f>
        <v>2012</v>
      </c>
      <c r="X77">
        <f ca="1">VALUE(MID(C77,6,FIND("_",C77,6)-6))</f>
        <v>3</v>
      </c>
      <c r="Y77" t="str">
        <f ca="1">IF(NOT(OR(ISBLANK(D77),ISBLANK(E77),D77="",E77="")),D77-E77,"")</f>
        <v/>
      </c>
      <c r="Z77" t="str">
        <f ca="1">IF(OR(NOT(ISNUMBER(D77)),ISBLANK(D77),D77="",ISBLANK(N77)),"",ABS(D77-N77))</f>
        <v/>
      </c>
      <c r="AA77">
        <f ca="1">IF(OR(ISBLANK(J77),ISBLANK(O77),J77="",O77=""),"",IF(J77=O77,1,0))</f>
        <v>0</v>
      </c>
      <c r="AB77" t="str">
        <f ca="1">IF(OR(ISBLANK(K77),ISBLANK(Q77),K77="",Q77=""),"",IF(K77=Q77,1,0))</f>
        <v/>
      </c>
      <c r="AC77" s="23" t="str">
        <f t="shared" ca="1" si="0"/>
        <v/>
      </c>
    </row>
    <row r="78" spans="1:29" x14ac:dyDescent="0.25">
      <c r="A78" s="23">
        <v>77</v>
      </c>
      <c r="B78">
        <v>45</v>
      </c>
      <c r="C78" t="str">
        <f ca="1">IFERROR(VLOOKUP($B78,INDIRECT(nfl_game_result),MATCH(C$1,INDIRECT(nfl_game_result_header),0),FALSE),"error")</f>
        <v>2012_03_HOU@DEN</v>
      </c>
      <c r="D78" t="str">
        <f ca="1">IFERROR(IF(ISBLANK(VLOOKUP($B78,INDIRECT(nfl_game_result),MATCH(D$1,INDIRECT(nfl_game_result_header),0),FALSE)),"",VLOOKUP($B78,INDIRECT(nfl_game_result),MATCH(D$1,INDIRECT(nfl_game_result_header),0),FALSE)),"error")</f>
        <v/>
      </c>
      <c r="E78">
        <f ca="1">IFERROR(IF(ISBLANK(VLOOKUP($B78,INDIRECT(nfl_game_result),MATCH(E$1,INDIRECT(nfl_game_result_header),0),FALSE)),"",VLOOKUP($B78,INDIRECT(nfl_game_result),MATCH(E$1,INDIRECT(nfl_game_result_header),0),FALSE)),"error")</f>
        <v>1.5</v>
      </c>
      <c r="F78" s="23" t="str">
        <f ca="1">IFERROR(IF(ISBLANK(VLOOKUP($B78,INDIRECT(nfl_game_result),MATCH(F$1,INDIRECT(nfl_game_result_header),0),FALSE)),"",VLOOKUP($B78,INDIRECT(nfl_game_result),MATCH(F$1,INDIRECT(nfl_game_result_header),0),FALSE)),"error")</f>
        <v/>
      </c>
      <c r="G78" s="23" t="str">
        <f ca="1">IFERROR(IF(ISBLANK(VLOOKUP($B78,INDIRECT(nfl_game_result),MATCH(G$1,INDIRECT(nfl_game_result_header),0),FALSE)),"",VLOOKUP($B78,INDIRECT(nfl_game_result),MATCH(G$1,INDIRECT(nfl_game_result_header),0),FALSE)),"error")</f>
        <v/>
      </c>
      <c r="H78">
        <f ca="1">IFERROR(IF(ISBLANK(VLOOKUP($B78,INDIRECT(nfl_game_result),MATCH(H$1,INDIRECT(nfl_game_result_header),0),FALSE)),"",VLOOKUP($B78,INDIRECT(nfl_game_result),MATCH(H$1,INDIRECT(nfl_game_result_header),0),FALSE)),"error")</f>
        <v>25</v>
      </c>
      <c r="I78">
        <f ca="1">IFERROR(IF(ISBLANK(VLOOKUP($B78,INDIRECT(nfl_game_result),MATCH(I$1,INDIRECT(nfl_game_result_header),0),FALSE)),"",VLOOKUP($B78,INDIRECT(nfl_game_result),MATCH(I$1,INDIRECT(nfl_game_result_header),0),FALSE)),"error")</f>
        <v>31</v>
      </c>
      <c r="J78" t="str">
        <f ca="1">IFERROR(IF(ISBLANK(VLOOKUP($B78,INDIRECT(nfl_game_result),MATCH(J$1,INDIRECT(nfl_game_result_header),0),FALSE)),"",VLOOKUP($B78,INDIRECT(nfl_game_result),MATCH(J$1,INDIRECT(nfl_game_result_header),0),FALSE)),"error")</f>
        <v>HOU</v>
      </c>
      <c r="K78" t="str">
        <f ca="1">IFERROR(IF(ISBLANK(VLOOKUP($B78,INDIRECT(nfl_game_result),MATCH(K$1,INDIRECT(nfl_game_result_header),0),FALSE)),"",VLOOKUP($B78,INDIRECT(nfl_game_result),MATCH(K$1,INDIRECT(nfl_game_result_header),0),FALSE)),"error")</f>
        <v>HOU</v>
      </c>
      <c r="L78" s="23" t="str">
        <f ca="1">IFERROR(IF(ISBLANK(VLOOKUP($B78,INDIRECT(nfl_game_result),MATCH(L$1,INDIRECT(nfl_game_result_header),0),FALSE)),"",VLOOKUP($B78,INDIRECT(nfl_game_result),MATCH(L$1,INDIRECT(nfl_game_result_header),0),FALSE)),"error")</f>
        <v/>
      </c>
      <c r="M78" t="s">
        <v>16</v>
      </c>
      <c r="N78">
        <v>1</v>
      </c>
      <c r="O78" t="s">
        <v>75</v>
      </c>
      <c r="V78" s="23" t="s">
        <v>416</v>
      </c>
      <c r="W78">
        <f ca="1">VALUE(LEFT(C78, 4))</f>
        <v>2012</v>
      </c>
      <c r="X78">
        <f ca="1">VALUE(MID(C78,6,FIND("_",C78,6)-6))</f>
        <v>3</v>
      </c>
      <c r="Y78" t="str">
        <f ca="1">IF(NOT(OR(ISBLANK(D78),ISBLANK(E78),D78="",E78="")),D78-E78,"")</f>
        <v/>
      </c>
      <c r="Z78" t="str">
        <f ca="1">IF(OR(NOT(ISNUMBER(D78)),ISBLANK(D78),D78="",ISBLANK(N78)),"",ABS(D78-N78))</f>
        <v/>
      </c>
      <c r="AA78">
        <f ca="1">IF(OR(ISBLANK(J78),ISBLANK(O78),J78="",O78=""),"",IF(J78=O78,1,0))</f>
        <v>1</v>
      </c>
      <c r="AB78" t="str">
        <f ca="1">IF(OR(ISBLANK(K78),ISBLANK(Q78),K78="",Q78=""),"",IF(K78=Q78,1,0))</f>
        <v/>
      </c>
      <c r="AC78" s="23" t="str">
        <f t="shared" ca="1" si="0"/>
        <v/>
      </c>
    </row>
    <row r="79" spans="1:29" x14ac:dyDescent="0.25">
      <c r="A79" s="23">
        <v>78</v>
      </c>
      <c r="B79">
        <v>46</v>
      </c>
      <c r="C79" t="str">
        <f ca="1">IFERROR(VLOOKUP($B79,INDIRECT(nfl_game_result),MATCH(C$1,INDIRECT(nfl_game_result_header),0),FALSE),"error")</f>
        <v>2012_03_PIT@OAK</v>
      </c>
      <c r="D79" t="str">
        <f ca="1">IFERROR(IF(ISBLANK(VLOOKUP($B79,INDIRECT(nfl_game_result),MATCH(D$1,INDIRECT(nfl_game_result_header),0),FALSE)),"",VLOOKUP($B79,INDIRECT(nfl_game_result),MATCH(D$1,INDIRECT(nfl_game_result_header),0),FALSE)),"error")</f>
        <v/>
      </c>
      <c r="E79">
        <f ca="1">IFERROR(IF(ISBLANK(VLOOKUP($B79,INDIRECT(nfl_game_result),MATCH(E$1,INDIRECT(nfl_game_result_header),0),FALSE)),"",VLOOKUP($B79,INDIRECT(nfl_game_result),MATCH(E$1,INDIRECT(nfl_game_result_header),0),FALSE)),"error")</f>
        <v>4.5</v>
      </c>
      <c r="F79" s="23" t="str">
        <f ca="1">IFERROR(IF(ISBLANK(VLOOKUP($B79,INDIRECT(nfl_game_result),MATCH(F$1,INDIRECT(nfl_game_result_header),0),FALSE)),"",VLOOKUP($B79,INDIRECT(nfl_game_result),MATCH(F$1,INDIRECT(nfl_game_result_header),0),FALSE)),"error")</f>
        <v/>
      </c>
      <c r="G79" s="23" t="str">
        <f ca="1">IFERROR(IF(ISBLANK(VLOOKUP($B79,INDIRECT(nfl_game_result),MATCH(G$1,INDIRECT(nfl_game_result_header),0),FALSE)),"",VLOOKUP($B79,INDIRECT(nfl_game_result),MATCH(G$1,INDIRECT(nfl_game_result_header),0),FALSE)),"error")</f>
        <v/>
      </c>
      <c r="H79">
        <f ca="1">IFERROR(IF(ISBLANK(VLOOKUP($B79,INDIRECT(nfl_game_result),MATCH(H$1,INDIRECT(nfl_game_result_header),0),FALSE)),"",VLOOKUP($B79,INDIRECT(nfl_game_result),MATCH(H$1,INDIRECT(nfl_game_result_header),0),FALSE)),"error")</f>
        <v>34</v>
      </c>
      <c r="I79">
        <f ca="1">IFERROR(IF(ISBLANK(VLOOKUP($B79,INDIRECT(nfl_game_result),MATCH(I$1,INDIRECT(nfl_game_result_header),0),FALSE)),"",VLOOKUP($B79,INDIRECT(nfl_game_result),MATCH(I$1,INDIRECT(nfl_game_result_header),0),FALSE)),"error")</f>
        <v>31</v>
      </c>
      <c r="J79" t="str">
        <f ca="1">IFERROR(IF(ISBLANK(VLOOKUP($B79,INDIRECT(nfl_game_result),MATCH(J$1,INDIRECT(nfl_game_result_header),0),FALSE)),"",VLOOKUP($B79,INDIRECT(nfl_game_result),MATCH(J$1,INDIRECT(nfl_game_result_header),0),FALSE)),"error")</f>
        <v>OAK</v>
      </c>
      <c r="K79" t="str">
        <f ca="1">IFERROR(IF(ISBLANK(VLOOKUP($B79,INDIRECT(nfl_game_result),MATCH(K$1,INDIRECT(nfl_game_result_header),0),FALSE)),"",VLOOKUP($B79,INDIRECT(nfl_game_result),MATCH(K$1,INDIRECT(nfl_game_result_header),0),FALSE)),"error")</f>
        <v>OAK</v>
      </c>
      <c r="L79" s="23" t="str">
        <f ca="1">IFERROR(IF(ISBLANK(VLOOKUP($B79,INDIRECT(nfl_game_result),MATCH(L$1,INDIRECT(nfl_game_result_header),0),FALSE)),"",VLOOKUP($B79,INDIRECT(nfl_game_result),MATCH(L$1,INDIRECT(nfl_game_result_header),0),FALSE)),"error")</f>
        <v/>
      </c>
      <c r="M79" t="s">
        <v>16</v>
      </c>
      <c r="N79">
        <v>5.5</v>
      </c>
      <c r="O79" t="s">
        <v>87</v>
      </c>
      <c r="V79" s="23" t="s">
        <v>416</v>
      </c>
      <c r="W79">
        <f ca="1">VALUE(LEFT(C79, 4))</f>
        <v>2012</v>
      </c>
      <c r="X79">
        <f ca="1">VALUE(MID(C79,6,FIND("_",C79,6)-6))</f>
        <v>3</v>
      </c>
      <c r="Y79" t="str">
        <f ca="1">IF(NOT(OR(ISBLANK(D79),ISBLANK(E79),D79="",E79="")),D79-E79,"")</f>
        <v/>
      </c>
      <c r="Z79" t="str">
        <f ca="1">IF(OR(NOT(ISNUMBER(D79)),ISBLANK(D79),D79="",ISBLANK(N79)),"",ABS(D79-N79))</f>
        <v/>
      </c>
      <c r="AA79">
        <f ca="1">IF(OR(ISBLANK(J79),ISBLANK(O79),J79="",O79=""),"",IF(J79=O79,1,0))</f>
        <v>0</v>
      </c>
      <c r="AB79" t="str">
        <f ca="1">IF(OR(ISBLANK(K79),ISBLANK(Q79),K79="",Q79=""),"",IF(K79=Q79,1,0))</f>
        <v/>
      </c>
      <c r="AC79" s="23" t="str">
        <f t="shared" ca="1" si="0"/>
        <v/>
      </c>
    </row>
    <row r="80" spans="1:29" x14ac:dyDescent="0.25">
      <c r="A80" s="23">
        <v>79</v>
      </c>
      <c r="B80">
        <v>47</v>
      </c>
      <c r="C80" t="str">
        <f ca="1">IFERROR(VLOOKUP($B80,INDIRECT(nfl_game_result),MATCH(C$1,INDIRECT(nfl_game_result_header),0),FALSE),"error")</f>
        <v>2012_03_NWE@BAL</v>
      </c>
      <c r="D80" t="str">
        <f ca="1">IFERROR(IF(ISBLANK(VLOOKUP($B80,INDIRECT(nfl_game_result),MATCH(D$1,INDIRECT(nfl_game_result_header),0),FALSE)),"",VLOOKUP($B80,INDIRECT(nfl_game_result),MATCH(D$1,INDIRECT(nfl_game_result_header),0),FALSE)),"error")</f>
        <v/>
      </c>
      <c r="E80">
        <f ca="1">IFERROR(IF(ISBLANK(VLOOKUP($B80,INDIRECT(nfl_game_result),MATCH(E$1,INDIRECT(nfl_game_result_header),0),FALSE)),"",VLOOKUP($B80,INDIRECT(nfl_game_result),MATCH(E$1,INDIRECT(nfl_game_result_header),0),FALSE)),"error")</f>
        <v>-2.5</v>
      </c>
      <c r="F80" s="23" t="str">
        <f ca="1">IFERROR(IF(ISBLANK(VLOOKUP($B80,INDIRECT(nfl_game_result),MATCH(F$1,INDIRECT(nfl_game_result_header),0),FALSE)),"",VLOOKUP($B80,INDIRECT(nfl_game_result),MATCH(F$1,INDIRECT(nfl_game_result_header),0),FALSE)),"error")</f>
        <v/>
      </c>
      <c r="G80" s="23" t="str">
        <f ca="1">IFERROR(IF(ISBLANK(VLOOKUP($B80,INDIRECT(nfl_game_result),MATCH(G$1,INDIRECT(nfl_game_result_header),0),FALSE)),"",VLOOKUP($B80,INDIRECT(nfl_game_result),MATCH(G$1,INDIRECT(nfl_game_result_header),0),FALSE)),"error")</f>
        <v/>
      </c>
      <c r="H80">
        <f ca="1">IFERROR(IF(ISBLANK(VLOOKUP($B80,INDIRECT(nfl_game_result),MATCH(H$1,INDIRECT(nfl_game_result_header),0),FALSE)),"",VLOOKUP($B80,INDIRECT(nfl_game_result),MATCH(H$1,INDIRECT(nfl_game_result_header),0),FALSE)),"error")</f>
        <v>31</v>
      </c>
      <c r="I80">
        <f ca="1">IFERROR(IF(ISBLANK(VLOOKUP($B80,INDIRECT(nfl_game_result),MATCH(I$1,INDIRECT(nfl_game_result_header),0),FALSE)),"",VLOOKUP($B80,INDIRECT(nfl_game_result),MATCH(I$1,INDIRECT(nfl_game_result_header),0),FALSE)),"error")</f>
        <v>30</v>
      </c>
      <c r="J80" t="str">
        <f ca="1">IFERROR(IF(ISBLANK(VLOOKUP($B80,INDIRECT(nfl_game_result),MATCH(J$1,INDIRECT(nfl_game_result_header),0),FALSE)),"",VLOOKUP($B80,INDIRECT(nfl_game_result),MATCH(J$1,INDIRECT(nfl_game_result_header),0),FALSE)),"error")</f>
        <v>NWE</v>
      </c>
      <c r="K80" t="str">
        <f ca="1">IFERROR(IF(ISBLANK(VLOOKUP($B80,INDIRECT(nfl_game_result),MATCH(K$1,INDIRECT(nfl_game_result_header),0),FALSE)),"",VLOOKUP($B80,INDIRECT(nfl_game_result),MATCH(K$1,INDIRECT(nfl_game_result_header),0),FALSE)),"error")</f>
        <v>BAL</v>
      </c>
      <c r="L80" s="23" t="str">
        <f ca="1">IFERROR(IF(ISBLANK(VLOOKUP($B80,INDIRECT(nfl_game_result),MATCH(L$1,INDIRECT(nfl_game_result_header),0),FALSE)),"",VLOOKUP($B80,INDIRECT(nfl_game_result),MATCH(L$1,INDIRECT(nfl_game_result_header),0),FALSE)),"error")</f>
        <v/>
      </c>
      <c r="M80" t="s">
        <v>16</v>
      </c>
      <c r="N80">
        <v>-3</v>
      </c>
      <c r="O80" t="s">
        <v>332</v>
      </c>
      <c r="V80" s="23" t="s">
        <v>416</v>
      </c>
      <c r="W80">
        <f ca="1">VALUE(LEFT(C80, 4))</f>
        <v>2012</v>
      </c>
      <c r="X80">
        <f ca="1">VALUE(MID(C80,6,FIND("_",C80,6)-6))</f>
        <v>3</v>
      </c>
      <c r="Y80" t="str">
        <f ca="1">IF(NOT(OR(ISBLANK(D80),ISBLANK(E80),D80="",E80="")),D80-E80,"")</f>
        <v/>
      </c>
      <c r="Z80" t="str">
        <f ca="1">IF(OR(NOT(ISNUMBER(D80)),ISBLANK(D80),D80="",ISBLANK(N80)),"",ABS(D80-N80))</f>
        <v/>
      </c>
      <c r="AA80">
        <f ca="1">IF(OR(ISBLANK(J80),ISBLANK(O80),J80="",O80=""),"",IF(J80=O80,1,0))</f>
        <v>1</v>
      </c>
      <c r="AB80" t="str">
        <f ca="1">IF(OR(ISBLANK(K80),ISBLANK(Q80),K80="",Q80=""),"",IF(K80=Q80,1,0))</f>
        <v/>
      </c>
      <c r="AC80" s="23" t="str">
        <f t="shared" ca="1" si="0"/>
        <v/>
      </c>
    </row>
    <row r="81" spans="1:29" x14ac:dyDescent="0.25">
      <c r="A81" s="23">
        <v>80</v>
      </c>
      <c r="B81">
        <v>48</v>
      </c>
      <c r="C81" t="str">
        <f ca="1">IFERROR(VLOOKUP($B81,INDIRECT(nfl_game_result),MATCH(C$1,INDIRECT(nfl_game_result_header),0),FALSE),"error")</f>
        <v>2012_03_GBY@SEA</v>
      </c>
      <c r="D81" t="str">
        <f ca="1">IFERROR(IF(ISBLANK(VLOOKUP($B81,INDIRECT(nfl_game_result),MATCH(D$1,INDIRECT(nfl_game_result_header),0),FALSE)),"",VLOOKUP($B81,INDIRECT(nfl_game_result),MATCH(D$1,INDIRECT(nfl_game_result_header),0),FALSE)),"error")</f>
        <v/>
      </c>
      <c r="E81">
        <f ca="1">IFERROR(IF(ISBLANK(VLOOKUP($B81,INDIRECT(nfl_game_result),MATCH(E$1,INDIRECT(nfl_game_result_header),0),FALSE)),"",VLOOKUP($B81,INDIRECT(nfl_game_result),MATCH(E$1,INDIRECT(nfl_game_result_header),0),FALSE)),"error")</f>
        <v>3.5</v>
      </c>
      <c r="F81" s="23" t="str">
        <f ca="1">IFERROR(IF(ISBLANK(VLOOKUP($B81,INDIRECT(nfl_game_result),MATCH(F$1,INDIRECT(nfl_game_result_header),0),FALSE)),"",VLOOKUP($B81,INDIRECT(nfl_game_result),MATCH(F$1,INDIRECT(nfl_game_result_header),0),FALSE)),"error")</f>
        <v/>
      </c>
      <c r="G81" s="23" t="str">
        <f ca="1">IFERROR(IF(ISBLANK(VLOOKUP($B81,INDIRECT(nfl_game_result),MATCH(G$1,INDIRECT(nfl_game_result_header),0),FALSE)),"",VLOOKUP($B81,INDIRECT(nfl_game_result),MATCH(G$1,INDIRECT(nfl_game_result_header),0),FALSE)),"error")</f>
        <v/>
      </c>
      <c r="H81">
        <f ca="1">IFERROR(IF(ISBLANK(VLOOKUP($B81,INDIRECT(nfl_game_result),MATCH(H$1,INDIRECT(nfl_game_result_header),0),FALSE)),"",VLOOKUP($B81,INDIRECT(nfl_game_result),MATCH(H$1,INDIRECT(nfl_game_result_header),0),FALSE)),"error")</f>
        <v>14</v>
      </c>
      <c r="I81">
        <f ca="1">IFERROR(IF(ISBLANK(VLOOKUP($B81,INDIRECT(nfl_game_result),MATCH(I$1,INDIRECT(nfl_game_result_header),0),FALSE)),"",VLOOKUP($B81,INDIRECT(nfl_game_result),MATCH(I$1,INDIRECT(nfl_game_result_header),0),FALSE)),"error")</f>
        <v>12</v>
      </c>
      <c r="J81" t="str">
        <f ca="1">IFERROR(IF(ISBLANK(VLOOKUP($B81,INDIRECT(nfl_game_result),MATCH(J$1,INDIRECT(nfl_game_result_header),0),FALSE)),"",VLOOKUP($B81,INDIRECT(nfl_game_result),MATCH(J$1,INDIRECT(nfl_game_result_header),0),FALSE)),"error")</f>
        <v>SEA</v>
      </c>
      <c r="K81" t="str">
        <f ca="1">IFERROR(IF(ISBLANK(VLOOKUP($B81,INDIRECT(nfl_game_result),MATCH(K$1,INDIRECT(nfl_game_result_header),0),FALSE)),"",VLOOKUP($B81,INDIRECT(nfl_game_result),MATCH(K$1,INDIRECT(nfl_game_result_header),0),FALSE)),"error")</f>
        <v>SEA</v>
      </c>
      <c r="L81" s="23" t="str">
        <f ca="1">IFERROR(IF(ISBLANK(VLOOKUP($B81,INDIRECT(nfl_game_result),MATCH(L$1,INDIRECT(nfl_game_result_header),0),FALSE)),"",VLOOKUP($B81,INDIRECT(nfl_game_result),MATCH(L$1,INDIRECT(nfl_game_result_header),0),FALSE)),"error")</f>
        <v/>
      </c>
      <c r="M81" t="s">
        <v>16</v>
      </c>
      <c r="N81">
        <v>5</v>
      </c>
      <c r="O81" t="s">
        <v>89</v>
      </c>
      <c r="V81" s="23" t="s">
        <v>416</v>
      </c>
      <c r="W81">
        <f ca="1">VALUE(LEFT(C81, 4))</f>
        <v>2012</v>
      </c>
      <c r="X81">
        <f ca="1">VALUE(MID(C81,6,FIND("_",C81,6)-6))</f>
        <v>3</v>
      </c>
      <c r="Y81" t="str">
        <f ca="1">IF(NOT(OR(ISBLANK(D81),ISBLANK(E81),D81="",E81="")),D81-E81,"")</f>
        <v/>
      </c>
      <c r="Z81" t="str">
        <f ca="1">IF(OR(NOT(ISNUMBER(D81)),ISBLANK(D81),D81="",ISBLANK(N81)),"",ABS(D81-N81))</f>
        <v/>
      </c>
      <c r="AA81">
        <f ca="1">IF(OR(ISBLANK(J81),ISBLANK(O81),J81="",O81=""),"",IF(J81=O81,1,0))</f>
        <v>1</v>
      </c>
      <c r="AB81" t="str">
        <f ca="1">IF(OR(ISBLANK(K81),ISBLANK(Q81),K81="",Q81=""),"",IF(K81=Q81,1,0))</f>
        <v/>
      </c>
      <c r="AC81" s="23" t="str">
        <f t="shared" ca="1" si="0"/>
        <v/>
      </c>
    </row>
    <row r="82" spans="1:29" x14ac:dyDescent="0.25">
      <c r="A82" s="23">
        <v>81</v>
      </c>
      <c r="B82">
        <v>33</v>
      </c>
      <c r="C82" t="str">
        <f ca="1">IFERROR(VLOOKUP($B82,INDIRECT(nfl_game_result),MATCH(C$1,INDIRECT(nfl_game_result_header),0),FALSE),"error")</f>
        <v>2012_03_NYG@CAR</v>
      </c>
      <c r="D82" t="str">
        <f ca="1">IFERROR(IF(ISBLANK(VLOOKUP($B82,INDIRECT(nfl_game_result),MATCH(D$1,INDIRECT(nfl_game_result_header),0),FALSE)),"",VLOOKUP($B82,INDIRECT(nfl_game_result),MATCH(D$1,INDIRECT(nfl_game_result_header),0),FALSE)),"error")</f>
        <v/>
      </c>
      <c r="E82">
        <f ca="1">IFERROR(IF(ISBLANK(VLOOKUP($B82,INDIRECT(nfl_game_result),MATCH(E$1,INDIRECT(nfl_game_result_header),0),FALSE)),"",VLOOKUP($B82,INDIRECT(nfl_game_result),MATCH(E$1,INDIRECT(nfl_game_result_header),0),FALSE)),"error")</f>
        <v>1.5</v>
      </c>
      <c r="F82" s="23" t="str">
        <f ca="1">IFERROR(IF(ISBLANK(VLOOKUP($B82,INDIRECT(nfl_game_result),MATCH(F$1,INDIRECT(nfl_game_result_header),0),FALSE)),"",VLOOKUP($B82,INDIRECT(nfl_game_result),MATCH(F$1,INDIRECT(nfl_game_result_header),0),FALSE)),"error")</f>
        <v/>
      </c>
      <c r="G82" s="23" t="str">
        <f ca="1">IFERROR(IF(ISBLANK(VLOOKUP($B82,INDIRECT(nfl_game_result),MATCH(G$1,INDIRECT(nfl_game_result_header),0),FALSE)),"",VLOOKUP($B82,INDIRECT(nfl_game_result),MATCH(G$1,INDIRECT(nfl_game_result_header),0),FALSE)),"error")</f>
        <v/>
      </c>
      <c r="H82">
        <f ca="1">IFERROR(IF(ISBLANK(VLOOKUP($B82,INDIRECT(nfl_game_result),MATCH(H$1,INDIRECT(nfl_game_result_header),0),FALSE)),"",VLOOKUP($B82,INDIRECT(nfl_game_result),MATCH(H$1,INDIRECT(nfl_game_result_header),0),FALSE)),"error")</f>
        <v>7</v>
      </c>
      <c r="I82">
        <f ca="1">IFERROR(IF(ISBLANK(VLOOKUP($B82,INDIRECT(nfl_game_result),MATCH(I$1,INDIRECT(nfl_game_result_header),0),FALSE)),"",VLOOKUP($B82,INDIRECT(nfl_game_result),MATCH(I$1,INDIRECT(nfl_game_result_header),0),FALSE)),"error")</f>
        <v>36</v>
      </c>
      <c r="J82" t="str">
        <f ca="1">IFERROR(IF(ISBLANK(VLOOKUP($B82,INDIRECT(nfl_game_result),MATCH(J$1,INDIRECT(nfl_game_result_header),0),FALSE)),"",VLOOKUP($B82,INDIRECT(nfl_game_result),MATCH(J$1,INDIRECT(nfl_game_result_header),0),FALSE)),"error")</f>
        <v>NYG</v>
      </c>
      <c r="K82" t="str">
        <f ca="1">IFERROR(IF(ISBLANK(VLOOKUP($B82,INDIRECT(nfl_game_result),MATCH(K$1,INDIRECT(nfl_game_result_header),0),FALSE)),"",VLOOKUP($B82,INDIRECT(nfl_game_result),MATCH(K$1,INDIRECT(nfl_game_result_header),0),FALSE)),"error")</f>
        <v>NYG</v>
      </c>
      <c r="L82" s="23" t="str">
        <f ca="1">IFERROR(IF(ISBLANK(VLOOKUP($B82,INDIRECT(nfl_game_result),MATCH(L$1,INDIRECT(nfl_game_result_header),0),FALSE)),"",VLOOKUP($B82,INDIRECT(nfl_game_result),MATCH(L$1,INDIRECT(nfl_game_result_header),0),FALSE)),"error")</f>
        <v/>
      </c>
      <c r="M82" t="s">
        <v>14</v>
      </c>
      <c r="N82">
        <v>2</v>
      </c>
      <c r="O82" t="s">
        <v>67</v>
      </c>
      <c r="V82" s="23" t="s">
        <v>416</v>
      </c>
      <c r="W82">
        <f ca="1">VALUE(LEFT(C82, 4))</f>
        <v>2012</v>
      </c>
      <c r="X82">
        <f ca="1">VALUE(MID(C82,6,FIND("_",C82,6)-6))</f>
        <v>3</v>
      </c>
      <c r="Y82" t="str">
        <f ca="1">IF(NOT(OR(ISBLANK(D82),ISBLANK(E82),D82="",E82="")),D82-E82,"")</f>
        <v/>
      </c>
      <c r="Z82" t="str">
        <f ca="1">IF(OR(NOT(ISNUMBER(D82)),ISBLANK(D82),D82="",ISBLANK(N82)),"",ABS(D82-N82))</f>
        <v/>
      </c>
      <c r="AA82">
        <f ca="1">IF(OR(ISBLANK(J82),ISBLANK(O82),J82="",O82=""),"",IF(J82=O82,1,0))</f>
        <v>0</v>
      </c>
      <c r="AB82" t="str">
        <f ca="1">IF(OR(ISBLANK(K82),ISBLANK(Q82),K82="",Q82=""),"",IF(K82=Q82,1,0))</f>
        <v/>
      </c>
      <c r="AC82" s="23" t="str">
        <f t="shared" ref="AC82:AC145" ca="1" si="1">IF(OR(ISBLANK(L82),ISBLANK(T82),L82="",T82=""),"",IF(L82=T82,1,0))</f>
        <v/>
      </c>
    </row>
    <row r="83" spans="1:29" x14ac:dyDescent="0.25">
      <c r="A83" s="23">
        <v>82</v>
      </c>
      <c r="B83">
        <v>34</v>
      </c>
      <c r="C83" t="str">
        <f ca="1">IFERROR(VLOOKUP($B83,INDIRECT(nfl_game_result),MATCH(C$1,INDIRECT(nfl_game_result_header),0),FALSE),"error")</f>
        <v>2012_03_TBY@DAL</v>
      </c>
      <c r="D83" t="str">
        <f ca="1">IFERROR(IF(ISBLANK(VLOOKUP($B83,INDIRECT(nfl_game_result),MATCH(D$1,INDIRECT(nfl_game_result_header),0),FALSE)),"",VLOOKUP($B83,INDIRECT(nfl_game_result),MATCH(D$1,INDIRECT(nfl_game_result_header),0),FALSE)),"error")</f>
        <v/>
      </c>
      <c r="E83">
        <f ca="1">IFERROR(IF(ISBLANK(VLOOKUP($B83,INDIRECT(nfl_game_result),MATCH(E$1,INDIRECT(nfl_game_result_header),0),FALSE)),"",VLOOKUP($B83,INDIRECT(nfl_game_result),MATCH(E$1,INDIRECT(nfl_game_result_header),0),FALSE)),"error")</f>
        <v>-7.5</v>
      </c>
      <c r="F83" s="23" t="str">
        <f ca="1">IFERROR(IF(ISBLANK(VLOOKUP($B83,INDIRECT(nfl_game_result),MATCH(F$1,INDIRECT(nfl_game_result_header),0),FALSE)),"",VLOOKUP($B83,INDIRECT(nfl_game_result),MATCH(F$1,INDIRECT(nfl_game_result_header),0),FALSE)),"error")</f>
        <v/>
      </c>
      <c r="G83" s="23" t="str">
        <f ca="1">IFERROR(IF(ISBLANK(VLOOKUP($B83,INDIRECT(nfl_game_result),MATCH(G$1,INDIRECT(nfl_game_result_header),0),FALSE)),"",VLOOKUP($B83,INDIRECT(nfl_game_result),MATCH(G$1,INDIRECT(nfl_game_result_header),0),FALSE)),"error")</f>
        <v/>
      </c>
      <c r="H83">
        <f ca="1">IFERROR(IF(ISBLANK(VLOOKUP($B83,INDIRECT(nfl_game_result),MATCH(H$1,INDIRECT(nfl_game_result_header),0),FALSE)),"",VLOOKUP($B83,INDIRECT(nfl_game_result),MATCH(H$1,INDIRECT(nfl_game_result_header),0),FALSE)),"error")</f>
        <v>16</v>
      </c>
      <c r="I83">
        <f ca="1">IFERROR(IF(ISBLANK(VLOOKUP($B83,INDIRECT(nfl_game_result),MATCH(I$1,INDIRECT(nfl_game_result_header),0),FALSE)),"",VLOOKUP($B83,INDIRECT(nfl_game_result),MATCH(I$1,INDIRECT(nfl_game_result_header),0),FALSE)),"error")</f>
        <v>10</v>
      </c>
      <c r="J83" t="str">
        <f ca="1">IFERROR(IF(ISBLANK(VLOOKUP($B83,INDIRECT(nfl_game_result),MATCH(J$1,INDIRECT(nfl_game_result_header),0),FALSE)),"",VLOOKUP($B83,INDIRECT(nfl_game_result),MATCH(J$1,INDIRECT(nfl_game_result_header),0),FALSE)),"error")</f>
        <v>TBY</v>
      </c>
      <c r="K83" t="str">
        <f ca="1">IFERROR(IF(ISBLANK(VLOOKUP($B83,INDIRECT(nfl_game_result),MATCH(K$1,INDIRECT(nfl_game_result_header),0),FALSE)),"",VLOOKUP($B83,INDIRECT(nfl_game_result),MATCH(K$1,INDIRECT(nfl_game_result_header),0),FALSE)),"error")</f>
        <v>DAL</v>
      </c>
      <c r="L83" s="23" t="str">
        <f ca="1">IFERROR(IF(ISBLANK(VLOOKUP($B83,INDIRECT(nfl_game_result),MATCH(L$1,INDIRECT(nfl_game_result_header),0),FALSE)),"",VLOOKUP($B83,INDIRECT(nfl_game_result),MATCH(L$1,INDIRECT(nfl_game_result_header),0),FALSE)),"error")</f>
        <v/>
      </c>
      <c r="M83" t="s">
        <v>14</v>
      </c>
      <c r="N83">
        <v>-3</v>
      </c>
      <c r="O83" t="s">
        <v>334</v>
      </c>
      <c r="V83" s="23" t="s">
        <v>416</v>
      </c>
      <c r="W83">
        <f ca="1">VALUE(LEFT(C83, 4))</f>
        <v>2012</v>
      </c>
      <c r="X83">
        <f ca="1">VALUE(MID(C83,6,FIND("_",C83,6)-6))</f>
        <v>3</v>
      </c>
      <c r="Y83" t="str">
        <f ca="1">IF(NOT(OR(ISBLANK(D83),ISBLANK(E83),D83="",E83="")),D83-E83,"")</f>
        <v/>
      </c>
      <c r="Z83" t="str">
        <f ca="1">IF(OR(NOT(ISNUMBER(D83)),ISBLANK(D83),D83="",ISBLANK(N83)),"",ABS(D83-N83))</f>
        <v/>
      </c>
      <c r="AA83">
        <f ca="1">IF(OR(ISBLANK(J83),ISBLANK(O83),J83="",O83=""),"",IF(J83=O83,1,0))</f>
        <v>1</v>
      </c>
      <c r="AB83" t="str">
        <f ca="1">IF(OR(ISBLANK(K83),ISBLANK(Q83),K83="",Q83=""),"",IF(K83=Q83,1,0))</f>
        <v/>
      </c>
      <c r="AC83" s="23" t="str">
        <f t="shared" ca="1" si="1"/>
        <v/>
      </c>
    </row>
    <row r="84" spans="1:29" x14ac:dyDescent="0.25">
      <c r="A84" s="23">
        <v>83</v>
      </c>
      <c r="B84">
        <v>35</v>
      </c>
      <c r="C84" t="str">
        <f ca="1">IFERROR(VLOOKUP($B84,INDIRECT(nfl_game_result),MATCH(C$1,INDIRECT(nfl_game_result_header),0),FALSE),"error")</f>
        <v>2012_03_STL@CHI</v>
      </c>
      <c r="D84" t="str">
        <f ca="1">IFERROR(IF(ISBLANK(VLOOKUP($B84,INDIRECT(nfl_game_result),MATCH(D$1,INDIRECT(nfl_game_result_header),0),FALSE)),"",VLOOKUP($B84,INDIRECT(nfl_game_result),MATCH(D$1,INDIRECT(nfl_game_result_header),0),FALSE)),"error")</f>
        <v/>
      </c>
      <c r="E84">
        <f ca="1">IFERROR(IF(ISBLANK(VLOOKUP($B84,INDIRECT(nfl_game_result),MATCH(E$1,INDIRECT(nfl_game_result_header),0),FALSE)),"",VLOOKUP($B84,INDIRECT(nfl_game_result),MATCH(E$1,INDIRECT(nfl_game_result_header),0),FALSE)),"error")</f>
        <v>-7.5</v>
      </c>
      <c r="F84" s="23" t="str">
        <f ca="1">IFERROR(IF(ISBLANK(VLOOKUP($B84,INDIRECT(nfl_game_result),MATCH(F$1,INDIRECT(nfl_game_result_header),0),FALSE)),"",VLOOKUP($B84,INDIRECT(nfl_game_result),MATCH(F$1,INDIRECT(nfl_game_result_header),0),FALSE)),"error")</f>
        <v/>
      </c>
      <c r="G84" s="23" t="str">
        <f ca="1">IFERROR(IF(ISBLANK(VLOOKUP($B84,INDIRECT(nfl_game_result),MATCH(G$1,INDIRECT(nfl_game_result_header),0),FALSE)),"",VLOOKUP($B84,INDIRECT(nfl_game_result),MATCH(G$1,INDIRECT(nfl_game_result_header),0),FALSE)),"error")</f>
        <v/>
      </c>
      <c r="H84">
        <f ca="1">IFERROR(IF(ISBLANK(VLOOKUP($B84,INDIRECT(nfl_game_result),MATCH(H$1,INDIRECT(nfl_game_result_header),0),FALSE)),"",VLOOKUP($B84,INDIRECT(nfl_game_result),MATCH(H$1,INDIRECT(nfl_game_result_header),0),FALSE)),"error")</f>
        <v>23</v>
      </c>
      <c r="I84">
        <f ca="1">IFERROR(IF(ISBLANK(VLOOKUP($B84,INDIRECT(nfl_game_result),MATCH(I$1,INDIRECT(nfl_game_result_header),0),FALSE)),"",VLOOKUP($B84,INDIRECT(nfl_game_result),MATCH(I$1,INDIRECT(nfl_game_result_header),0),FALSE)),"error")</f>
        <v>6</v>
      </c>
      <c r="J84" t="str">
        <f ca="1">IFERROR(IF(ISBLANK(VLOOKUP($B84,INDIRECT(nfl_game_result),MATCH(J$1,INDIRECT(nfl_game_result_header),0),FALSE)),"",VLOOKUP($B84,INDIRECT(nfl_game_result),MATCH(J$1,INDIRECT(nfl_game_result_header),0),FALSE)),"error")</f>
        <v>CHI</v>
      </c>
      <c r="K84" t="str">
        <f ca="1">IFERROR(IF(ISBLANK(VLOOKUP($B84,INDIRECT(nfl_game_result),MATCH(K$1,INDIRECT(nfl_game_result_header),0),FALSE)),"",VLOOKUP($B84,INDIRECT(nfl_game_result),MATCH(K$1,INDIRECT(nfl_game_result_header),0),FALSE)),"error")</f>
        <v>CHI</v>
      </c>
      <c r="L84" s="23" t="str">
        <f ca="1">IFERROR(IF(ISBLANK(VLOOKUP($B84,INDIRECT(nfl_game_result),MATCH(L$1,INDIRECT(nfl_game_result_header),0),FALSE)),"",VLOOKUP($B84,INDIRECT(nfl_game_result),MATCH(L$1,INDIRECT(nfl_game_result_header),0),FALSE)),"error")</f>
        <v/>
      </c>
      <c r="M84" t="s">
        <v>14</v>
      </c>
      <c r="N84">
        <v>-6.5</v>
      </c>
      <c r="O84" t="s">
        <v>91</v>
      </c>
      <c r="V84" s="23" t="s">
        <v>416</v>
      </c>
      <c r="W84">
        <f ca="1">VALUE(LEFT(C84, 4))</f>
        <v>2012</v>
      </c>
      <c r="X84">
        <f ca="1">VALUE(MID(C84,6,FIND("_",C84,6)-6))</f>
        <v>3</v>
      </c>
      <c r="Y84" t="str">
        <f ca="1">IF(NOT(OR(ISBLANK(D84),ISBLANK(E84),D84="",E84="")),D84-E84,"")</f>
        <v/>
      </c>
      <c r="Z84" t="str">
        <f ca="1">IF(OR(NOT(ISNUMBER(D84)),ISBLANK(D84),D84="",ISBLANK(N84)),"",ABS(D84-N84))</f>
        <v/>
      </c>
      <c r="AA84">
        <f ca="1">IF(OR(ISBLANK(J84),ISBLANK(O84),J84="",O84=""),"",IF(J84=O84,1,0))</f>
        <v>0</v>
      </c>
      <c r="AB84" t="str">
        <f ca="1">IF(OR(ISBLANK(K84),ISBLANK(Q84),K84="",Q84=""),"",IF(K84=Q84,1,0))</f>
        <v/>
      </c>
      <c r="AC84" s="23" t="str">
        <f t="shared" ca="1" si="1"/>
        <v/>
      </c>
    </row>
    <row r="85" spans="1:29" x14ac:dyDescent="0.25">
      <c r="A85" s="23">
        <v>84</v>
      </c>
      <c r="B85">
        <v>36</v>
      </c>
      <c r="C85" t="str">
        <f ca="1">IFERROR(VLOOKUP($B85,INDIRECT(nfl_game_result),MATCH(C$1,INDIRECT(nfl_game_result_header),0),FALSE),"error")</f>
        <v>2012_03_SFO@MIN</v>
      </c>
      <c r="D85" t="str">
        <f ca="1">IFERROR(IF(ISBLANK(VLOOKUP($B85,INDIRECT(nfl_game_result),MATCH(D$1,INDIRECT(nfl_game_result_header),0),FALSE)),"",VLOOKUP($B85,INDIRECT(nfl_game_result),MATCH(D$1,INDIRECT(nfl_game_result_header),0),FALSE)),"error")</f>
        <v/>
      </c>
      <c r="E85">
        <f ca="1">IFERROR(IF(ISBLANK(VLOOKUP($B85,INDIRECT(nfl_game_result),MATCH(E$1,INDIRECT(nfl_game_result_header),0),FALSE)),"",VLOOKUP($B85,INDIRECT(nfl_game_result),MATCH(E$1,INDIRECT(nfl_game_result_header),0),FALSE)),"error")</f>
        <v>7.5</v>
      </c>
      <c r="F85" s="23" t="str">
        <f ca="1">IFERROR(IF(ISBLANK(VLOOKUP($B85,INDIRECT(nfl_game_result),MATCH(F$1,INDIRECT(nfl_game_result_header),0),FALSE)),"",VLOOKUP($B85,INDIRECT(nfl_game_result),MATCH(F$1,INDIRECT(nfl_game_result_header),0),FALSE)),"error")</f>
        <v/>
      </c>
      <c r="G85" s="23" t="str">
        <f ca="1">IFERROR(IF(ISBLANK(VLOOKUP($B85,INDIRECT(nfl_game_result),MATCH(G$1,INDIRECT(nfl_game_result_header),0),FALSE)),"",VLOOKUP($B85,INDIRECT(nfl_game_result),MATCH(G$1,INDIRECT(nfl_game_result_header),0),FALSE)),"error")</f>
        <v/>
      </c>
      <c r="H85">
        <f ca="1">IFERROR(IF(ISBLANK(VLOOKUP($B85,INDIRECT(nfl_game_result),MATCH(H$1,INDIRECT(nfl_game_result_header),0),FALSE)),"",VLOOKUP($B85,INDIRECT(nfl_game_result),MATCH(H$1,INDIRECT(nfl_game_result_header),0),FALSE)),"error")</f>
        <v>24</v>
      </c>
      <c r="I85">
        <f ca="1">IFERROR(IF(ISBLANK(VLOOKUP($B85,INDIRECT(nfl_game_result),MATCH(I$1,INDIRECT(nfl_game_result_header),0),FALSE)),"",VLOOKUP($B85,INDIRECT(nfl_game_result),MATCH(I$1,INDIRECT(nfl_game_result_header),0),FALSE)),"error")</f>
        <v>13</v>
      </c>
      <c r="J85" t="str">
        <f ca="1">IFERROR(IF(ISBLANK(VLOOKUP($B85,INDIRECT(nfl_game_result),MATCH(J$1,INDIRECT(nfl_game_result_header),0),FALSE)),"",VLOOKUP($B85,INDIRECT(nfl_game_result),MATCH(J$1,INDIRECT(nfl_game_result_header),0),FALSE)),"error")</f>
        <v>MIN</v>
      </c>
      <c r="K85" t="str">
        <f ca="1">IFERROR(IF(ISBLANK(VLOOKUP($B85,INDIRECT(nfl_game_result),MATCH(K$1,INDIRECT(nfl_game_result_header),0),FALSE)),"",VLOOKUP($B85,INDIRECT(nfl_game_result),MATCH(K$1,INDIRECT(nfl_game_result_header),0),FALSE)),"error")</f>
        <v>MIN</v>
      </c>
      <c r="L85" s="23" t="str">
        <f ca="1">IFERROR(IF(ISBLANK(VLOOKUP($B85,INDIRECT(nfl_game_result),MATCH(L$1,INDIRECT(nfl_game_result_header),0),FALSE)),"",VLOOKUP($B85,INDIRECT(nfl_game_result),MATCH(L$1,INDIRECT(nfl_game_result_header),0),FALSE)),"error")</f>
        <v/>
      </c>
      <c r="M85" t="s">
        <v>14</v>
      </c>
      <c r="N85">
        <v>7</v>
      </c>
      <c r="O85" t="s">
        <v>333</v>
      </c>
      <c r="V85" s="23" t="s">
        <v>416</v>
      </c>
      <c r="W85">
        <f ca="1">VALUE(LEFT(C85, 4))</f>
        <v>2012</v>
      </c>
      <c r="X85">
        <f ca="1">VALUE(MID(C85,6,FIND("_",C85,6)-6))</f>
        <v>3</v>
      </c>
      <c r="Y85" t="str">
        <f ca="1">IF(NOT(OR(ISBLANK(D85),ISBLANK(E85),D85="",E85="")),D85-E85,"")</f>
        <v/>
      </c>
      <c r="Z85" t="str">
        <f ca="1">IF(OR(NOT(ISNUMBER(D85)),ISBLANK(D85),D85="",ISBLANK(N85)),"",ABS(D85-N85))</f>
        <v/>
      </c>
      <c r="AA85">
        <f ca="1">IF(OR(ISBLANK(J85),ISBLANK(O85),J85="",O85=""),"",IF(J85=O85,1,0))</f>
        <v>0</v>
      </c>
      <c r="AB85" t="str">
        <f ca="1">IF(OR(ISBLANK(K85),ISBLANK(Q85),K85="",Q85=""),"",IF(K85=Q85,1,0))</f>
        <v/>
      </c>
      <c r="AC85" s="23" t="str">
        <f t="shared" ca="1" si="1"/>
        <v/>
      </c>
    </row>
    <row r="86" spans="1:29" x14ac:dyDescent="0.25">
      <c r="A86" s="23">
        <v>85</v>
      </c>
      <c r="B86">
        <v>37</v>
      </c>
      <c r="C86" t="str">
        <f ca="1">IFERROR(VLOOKUP($B86,INDIRECT(nfl_game_result),MATCH(C$1,INDIRECT(nfl_game_result_header),0),FALSE),"error")</f>
        <v>2012_03_DET@TEN</v>
      </c>
      <c r="D86" t="str">
        <f ca="1">IFERROR(IF(ISBLANK(VLOOKUP($B86,INDIRECT(nfl_game_result),MATCH(D$1,INDIRECT(nfl_game_result_header),0),FALSE)),"",VLOOKUP($B86,INDIRECT(nfl_game_result),MATCH(D$1,INDIRECT(nfl_game_result_header),0),FALSE)),"error")</f>
        <v/>
      </c>
      <c r="E86">
        <f ca="1">IFERROR(IF(ISBLANK(VLOOKUP($B86,INDIRECT(nfl_game_result),MATCH(E$1,INDIRECT(nfl_game_result_header),0),FALSE)),"",VLOOKUP($B86,INDIRECT(nfl_game_result),MATCH(E$1,INDIRECT(nfl_game_result_header),0),FALSE)),"error")</f>
        <v>3.5</v>
      </c>
      <c r="F86" s="23" t="str">
        <f ca="1">IFERROR(IF(ISBLANK(VLOOKUP($B86,INDIRECT(nfl_game_result),MATCH(F$1,INDIRECT(nfl_game_result_header),0),FALSE)),"",VLOOKUP($B86,INDIRECT(nfl_game_result),MATCH(F$1,INDIRECT(nfl_game_result_header),0),FALSE)),"error")</f>
        <v/>
      </c>
      <c r="G86" s="23" t="str">
        <f ca="1">IFERROR(IF(ISBLANK(VLOOKUP($B86,INDIRECT(nfl_game_result),MATCH(G$1,INDIRECT(nfl_game_result_header),0),FALSE)),"",VLOOKUP($B86,INDIRECT(nfl_game_result),MATCH(G$1,INDIRECT(nfl_game_result_header),0),FALSE)),"error")</f>
        <v/>
      </c>
      <c r="H86">
        <f ca="1">IFERROR(IF(ISBLANK(VLOOKUP($B86,INDIRECT(nfl_game_result),MATCH(H$1,INDIRECT(nfl_game_result_header),0),FALSE)),"",VLOOKUP($B86,INDIRECT(nfl_game_result),MATCH(H$1,INDIRECT(nfl_game_result_header),0),FALSE)),"error")</f>
        <v>44</v>
      </c>
      <c r="I86">
        <f ca="1">IFERROR(IF(ISBLANK(VLOOKUP($B86,INDIRECT(nfl_game_result),MATCH(I$1,INDIRECT(nfl_game_result_header),0),FALSE)),"",VLOOKUP($B86,INDIRECT(nfl_game_result),MATCH(I$1,INDIRECT(nfl_game_result_header),0),FALSE)),"error")</f>
        <v>41</v>
      </c>
      <c r="J86" t="str">
        <f ca="1">IFERROR(IF(ISBLANK(VLOOKUP($B86,INDIRECT(nfl_game_result),MATCH(J$1,INDIRECT(nfl_game_result_header),0),FALSE)),"",VLOOKUP($B86,INDIRECT(nfl_game_result),MATCH(J$1,INDIRECT(nfl_game_result_header),0),FALSE)),"error")</f>
        <v>TEN</v>
      </c>
      <c r="K86" t="str">
        <f ca="1">IFERROR(IF(ISBLANK(VLOOKUP($B86,INDIRECT(nfl_game_result),MATCH(K$1,INDIRECT(nfl_game_result_header),0),FALSE)),"",VLOOKUP($B86,INDIRECT(nfl_game_result),MATCH(K$1,INDIRECT(nfl_game_result_header),0),FALSE)),"error")</f>
        <v>TEN</v>
      </c>
      <c r="L86" s="23" t="str">
        <f ca="1">IFERROR(IF(ISBLANK(VLOOKUP($B86,INDIRECT(nfl_game_result),MATCH(L$1,INDIRECT(nfl_game_result_header),0),FALSE)),"",VLOOKUP($B86,INDIRECT(nfl_game_result),MATCH(L$1,INDIRECT(nfl_game_result_header),0),FALSE)),"error")</f>
        <v/>
      </c>
      <c r="M86" t="s">
        <v>14</v>
      </c>
      <c r="N86">
        <v>4.5</v>
      </c>
      <c r="O86" t="s">
        <v>93</v>
      </c>
      <c r="V86" s="23" t="s">
        <v>416</v>
      </c>
      <c r="W86">
        <f ca="1">VALUE(LEFT(C86, 4))</f>
        <v>2012</v>
      </c>
      <c r="X86">
        <f ca="1">VALUE(MID(C86,6,FIND("_",C86,6)-6))</f>
        <v>3</v>
      </c>
      <c r="Y86" t="str">
        <f ca="1">IF(NOT(OR(ISBLANK(D86),ISBLANK(E86),D86="",E86="")),D86-E86,"")</f>
        <v/>
      </c>
      <c r="Z86" t="str">
        <f ca="1">IF(OR(NOT(ISNUMBER(D86)),ISBLANK(D86),D86="",ISBLANK(N86)),"",ABS(D86-N86))</f>
        <v/>
      </c>
      <c r="AA86">
        <f ca="1">IF(OR(ISBLANK(J86),ISBLANK(O86),J86="",O86=""),"",IF(J86=O86,1,0))</f>
        <v>1</v>
      </c>
      <c r="AB86" t="str">
        <f ca="1">IF(OR(ISBLANK(K86),ISBLANK(Q86),K86="",Q86=""),"",IF(K86=Q86,1,0))</f>
        <v/>
      </c>
      <c r="AC86" s="23" t="str">
        <f t="shared" ca="1" si="1"/>
        <v/>
      </c>
    </row>
    <row r="87" spans="1:29" x14ac:dyDescent="0.25">
      <c r="A87" s="23">
        <v>86</v>
      </c>
      <c r="B87">
        <v>38</v>
      </c>
      <c r="C87" t="str">
        <f ca="1">IFERROR(VLOOKUP($B87,INDIRECT(nfl_game_result),MATCH(C$1,INDIRECT(nfl_game_result_header),0),FALSE),"error")</f>
        <v>2012_03_CIN@WAS</v>
      </c>
      <c r="D87" t="str">
        <f ca="1">IFERROR(IF(ISBLANK(VLOOKUP($B87,INDIRECT(nfl_game_result),MATCH(D$1,INDIRECT(nfl_game_result_header),0),FALSE)),"",VLOOKUP($B87,INDIRECT(nfl_game_result),MATCH(D$1,INDIRECT(nfl_game_result_header),0),FALSE)),"error")</f>
        <v/>
      </c>
      <c r="E87">
        <f ca="1">IFERROR(IF(ISBLANK(VLOOKUP($B87,INDIRECT(nfl_game_result),MATCH(E$1,INDIRECT(nfl_game_result_header),0),FALSE)),"",VLOOKUP($B87,INDIRECT(nfl_game_result),MATCH(E$1,INDIRECT(nfl_game_result_header),0),FALSE)),"error")</f>
        <v>-3.5</v>
      </c>
      <c r="F87" s="23" t="str">
        <f ca="1">IFERROR(IF(ISBLANK(VLOOKUP($B87,INDIRECT(nfl_game_result),MATCH(F$1,INDIRECT(nfl_game_result_header),0),FALSE)),"",VLOOKUP($B87,INDIRECT(nfl_game_result),MATCH(F$1,INDIRECT(nfl_game_result_header),0),FALSE)),"error")</f>
        <v/>
      </c>
      <c r="G87" s="23" t="str">
        <f ca="1">IFERROR(IF(ISBLANK(VLOOKUP($B87,INDIRECT(nfl_game_result),MATCH(G$1,INDIRECT(nfl_game_result_header),0),FALSE)),"",VLOOKUP($B87,INDIRECT(nfl_game_result),MATCH(G$1,INDIRECT(nfl_game_result_header),0),FALSE)),"error")</f>
        <v/>
      </c>
      <c r="H87">
        <f ca="1">IFERROR(IF(ISBLANK(VLOOKUP($B87,INDIRECT(nfl_game_result),MATCH(H$1,INDIRECT(nfl_game_result_header),0),FALSE)),"",VLOOKUP($B87,INDIRECT(nfl_game_result),MATCH(H$1,INDIRECT(nfl_game_result_header),0),FALSE)),"error")</f>
        <v>31</v>
      </c>
      <c r="I87">
        <f ca="1">IFERROR(IF(ISBLANK(VLOOKUP($B87,INDIRECT(nfl_game_result),MATCH(I$1,INDIRECT(nfl_game_result_header),0),FALSE)),"",VLOOKUP($B87,INDIRECT(nfl_game_result),MATCH(I$1,INDIRECT(nfl_game_result_header),0),FALSE)),"error")</f>
        <v>38</v>
      </c>
      <c r="J87" t="str">
        <f ca="1">IFERROR(IF(ISBLANK(VLOOKUP($B87,INDIRECT(nfl_game_result),MATCH(J$1,INDIRECT(nfl_game_result_header),0),FALSE)),"",VLOOKUP($B87,INDIRECT(nfl_game_result),MATCH(J$1,INDIRECT(nfl_game_result_header),0),FALSE)),"error")</f>
        <v>CIN</v>
      </c>
      <c r="K87" t="str">
        <f ca="1">IFERROR(IF(ISBLANK(VLOOKUP($B87,INDIRECT(nfl_game_result),MATCH(K$1,INDIRECT(nfl_game_result_header),0),FALSE)),"",VLOOKUP($B87,INDIRECT(nfl_game_result),MATCH(K$1,INDIRECT(nfl_game_result_header),0),FALSE)),"error")</f>
        <v>CIN</v>
      </c>
      <c r="L87" s="23" t="str">
        <f ca="1">IFERROR(IF(ISBLANK(VLOOKUP($B87,INDIRECT(nfl_game_result),MATCH(L$1,INDIRECT(nfl_game_result_header),0),FALSE)),"",VLOOKUP($B87,INDIRECT(nfl_game_result),MATCH(L$1,INDIRECT(nfl_game_result_header),0),FALSE)),"error")</f>
        <v/>
      </c>
      <c r="M87" t="s">
        <v>14</v>
      </c>
      <c r="N87">
        <v>-3.5</v>
      </c>
      <c r="O87" t="s">
        <v>69</v>
      </c>
      <c r="V87" s="23" t="s">
        <v>416</v>
      </c>
      <c r="W87">
        <f ca="1">VALUE(LEFT(C87, 4))</f>
        <v>2012</v>
      </c>
      <c r="X87">
        <f ca="1">VALUE(MID(C87,6,FIND("_",C87,6)-6))</f>
        <v>3</v>
      </c>
      <c r="Y87" t="str">
        <f ca="1">IF(NOT(OR(ISBLANK(D87),ISBLANK(E87),D87="",E87="")),D87-E87,"")</f>
        <v/>
      </c>
      <c r="Z87" t="str">
        <f ca="1">IF(OR(NOT(ISNUMBER(D87)),ISBLANK(D87),D87="",ISBLANK(N87)),"",ABS(D87-N87))</f>
        <v/>
      </c>
      <c r="AA87">
        <f ca="1">IF(OR(ISBLANK(J87),ISBLANK(O87),J87="",O87=""),"",IF(J87=O87,1,0))</f>
        <v>1</v>
      </c>
      <c r="AB87" t="str">
        <f ca="1">IF(OR(ISBLANK(K87),ISBLANK(Q87),K87="",Q87=""),"",IF(K87=Q87,1,0))</f>
        <v/>
      </c>
      <c r="AC87" s="23" t="str">
        <f t="shared" ca="1" si="1"/>
        <v/>
      </c>
    </row>
    <row r="88" spans="1:29" x14ac:dyDescent="0.25">
      <c r="A88" s="23">
        <v>87</v>
      </c>
      <c r="B88">
        <v>39</v>
      </c>
      <c r="C88" t="str">
        <f ca="1">IFERROR(VLOOKUP($B88,INDIRECT(nfl_game_result),MATCH(C$1,INDIRECT(nfl_game_result_header),0),FALSE),"error")</f>
        <v>2012_03_KCY@NOR</v>
      </c>
      <c r="D88" t="str">
        <f ca="1">IFERROR(IF(ISBLANK(VLOOKUP($B88,INDIRECT(nfl_game_result),MATCH(D$1,INDIRECT(nfl_game_result_header),0),FALSE)),"",VLOOKUP($B88,INDIRECT(nfl_game_result),MATCH(D$1,INDIRECT(nfl_game_result_header),0),FALSE)),"error")</f>
        <v/>
      </c>
      <c r="E88">
        <f ca="1">IFERROR(IF(ISBLANK(VLOOKUP($B88,INDIRECT(nfl_game_result),MATCH(E$1,INDIRECT(nfl_game_result_header),0),FALSE)),"",VLOOKUP($B88,INDIRECT(nfl_game_result),MATCH(E$1,INDIRECT(nfl_game_result_header),0),FALSE)),"error")</f>
        <v>-8.5</v>
      </c>
      <c r="F88" s="23" t="str">
        <f ca="1">IFERROR(IF(ISBLANK(VLOOKUP($B88,INDIRECT(nfl_game_result),MATCH(F$1,INDIRECT(nfl_game_result_header),0),FALSE)),"",VLOOKUP($B88,INDIRECT(nfl_game_result),MATCH(F$1,INDIRECT(nfl_game_result_header),0),FALSE)),"error")</f>
        <v/>
      </c>
      <c r="G88" s="23" t="str">
        <f ca="1">IFERROR(IF(ISBLANK(VLOOKUP($B88,INDIRECT(nfl_game_result),MATCH(G$1,INDIRECT(nfl_game_result_header),0),FALSE)),"",VLOOKUP($B88,INDIRECT(nfl_game_result),MATCH(G$1,INDIRECT(nfl_game_result_header),0),FALSE)),"error")</f>
        <v/>
      </c>
      <c r="H88">
        <f ca="1">IFERROR(IF(ISBLANK(VLOOKUP($B88,INDIRECT(nfl_game_result),MATCH(H$1,INDIRECT(nfl_game_result_header),0),FALSE)),"",VLOOKUP($B88,INDIRECT(nfl_game_result),MATCH(H$1,INDIRECT(nfl_game_result_header),0),FALSE)),"error")</f>
        <v>24</v>
      </c>
      <c r="I88">
        <f ca="1">IFERROR(IF(ISBLANK(VLOOKUP($B88,INDIRECT(nfl_game_result),MATCH(I$1,INDIRECT(nfl_game_result_header),0),FALSE)),"",VLOOKUP($B88,INDIRECT(nfl_game_result),MATCH(I$1,INDIRECT(nfl_game_result_header),0),FALSE)),"error")</f>
        <v>27</v>
      </c>
      <c r="J88" t="str">
        <f ca="1">IFERROR(IF(ISBLANK(VLOOKUP($B88,INDIRECT(nfl_game_result),MATCH(J$1,INDIRECT(nfl_game_result_header),0),FALSE)),"",VLOOKUP($B88,INDIRECT(nfl_game_result),MATCH(J$1,INDIRECT(nfl_game_result_header),0),FALSE)),"error")</f>
        <v>KCY</v>
      </c>
      <c r="K88" t="str">
        <f ca="1">IFERROR(IF(ISBLANK(VLOOKUP($B88,INDIRECT(nfl_game_result),MATCH(K$1,INDIRECT(nfl_game_result_header),0),FALSE)),"",VLOOKUP($B88,INDIRECT(nfl_game_result),MATCH(K$1,INDIRECT(nfl_game_result_header),0),FALSE)),"error")</f>
        <v>KCY</v>
      </c>
      <c r="L88" s="23" t="str">
        <f ca="1">IFERROR(IF(ISBLANK(VLOOKUP($B88,INDIRECT(nfl_game_result),MATCH(L$1,INDIRECT(nfl_game_result_header),0),FALSE)),"",VLOOKUP($B88,INDIRECT(nfl_game_result),MATCH(L$1,INDIRECT(nfl_game_result_header),0),FALSE)),"error")</f>
        <v/>
      </c>
      <c r="M88" t="s">
        <v>14</v>
      </c>
      <c r="N88">
        <v>-8</v>
      </c>
      <c r="O88" t="s">
        <v>331</v>
      </c>
      <c r="V88" s="23" t="s">
        <v>416</v>
      </c>
      <c r="W88">
        <f ca="1">VALUE(LEFT(C88, 4))</f>
        <v>2012</v>
      </c>
      <c r="X88">
        <f ca="1">VALUE(MID(C88,6,FIND("_",C88,6)-6))</f>
        <v>3</v>
      </c>
      <c r="Y88" t="str">
        <f ca="1">IF(NOT(OR(ISBLANK(D88),ISBLANK(E88),D88="",E88="")),D88-E88,"")</f>
        <v/>
      </c>
      <c r="Z88" t="str">
        <f ca="1">IF(OR(NOT(ISNUMBER(D88)),ISBLANK(D88),D88="",ISBLANK(N88)),"",ABS(D88-N88))</f>
        <v/>
      </c>
      <c r="AA88">
        <f ca="1">IF(OR(ISBLANK(J88),ISBLANK(O88),J88="",O88=""),"",IF(J88=O88,1,0))</f>
        <v>1</v>
      </c>
      <c r="AB88" t="str">
        <f ca="1">IF(OR(ISBLANK(K88),ISBLANK(Q88),K88="",Q88=""),"",IF(K88=Q88,1,0))</f>
        <v/>
      </c>
      <c r="AC88" s="23" t="str">
        <f t="shared" ca="1" si="1"/>
        <v/>
      </c>
    </row>
    <row r="89" spans="1:29" x14ac:dyDescent="0.25">
      <c r="A89" s="23">
        <v>88</v>
      </c>
      <c r="B89">
        <v>40</v>
      </c>
      <c r="C89" t="str">
        <f ca="1">IFERROR(VLOOKUP($B89,INDIRECT(nfl_game_result),MATCH(C$1,INDIRECT(nfl_game_result_header),0),FALSE),"error")</f>
        <v>2012_03_NYJ@MIA</v>
      </c>
      <c r="D89" t="str">
        <f ca="1">IFERROR(IF(ISBLANK(VLOOKUP($B89,INDIRECT(nfl_game_result),MATCH(D$1,INDIRECT(nfl_game_result_header),0),FALSE)),"",VLOOKUP($B89,INDIRECT(nfl_game_result),MATCH(D$1,INDIRECT(nfl_game_result_header),0),FALSE)),"error")</f>
        <v/>
      </c>
      <c r="E89">
        <f ca="1">IFERROR(IF(ISBLANK(VLOOKUP($B89,INDIRECT(nfl_game_result),MATCH(E$1,INDIRECT(nfl_game_result_header),0),FALSE)),"",VLOOKUP($B89,INDIRECT(nfl_game_result),MATCH(E$1,INDIRECT(nfl_game_result_header),0),FALSE)),"error")</f>
        <v>3.5</v>
      </c>
      <c r="F89" s="23" t="str">
        <f ca="1">IFERROR(IF(ISBLANK(VLOOKUP($B89,INDIRECT(nfl_game_result),MATCH(F$1,INDIRECT(nfl_game_result_header),0),FALSE)),"",VLOOKUP($B89,INDIRECT(nfl_game_result),MATCH(F$1,INDIRECT(nfl_game_result_header),0),FALSE)),"error")</f>
        <v/>
      </c>
      <c r="G89" s="23" t="str">
        <f ca="1">IFERROR(IF(ISBLANK(VLOOKUP($B89,INDIRECT(nfl_game_result),MATCH(G$1,INDIRECT(nfl_game_result_header),0),FALSE)),"",VLOOKUP($B89,INDIRECT(nfl_game_result),MATCH(G$1,INDIRECT(nfl_game_result_header),0),FALSE)),"error")</f>
        <v/>
      </c>
      <c r="H89">
        <f ca="1">IFERROR(IF(ISBLANK(VLOOKUP($B89,INDIRECT(nfl_game_result),MATCH(H$1,INDIRECT(nfl_game_result_header),0),FALSE)),"",VLOOKUP($B89,INDIRECT(nfl_game_result),MATCH(H$1,INDIRECT(nfl_game_result_header),0),FALSE)),"error")</f>
        <v>20</v>
      </c>
      <c r="I89">
        <f ca="1">IFERROR(IF(ISBLANK(VLOOKUP($B89,INDIRECT(nfl_game_result),MATCH(I$1,INDIRECT(nfl_game_result_header),0),FALSE)),"",VLOOKUP($B89,INDIRECT(nfl_game_result),MATCH(I$1,INDIRECT(nfl_game_result_header),0),FALSE)),"error")</f>
        <v>23</v>
      </c>
      <c r="J89" t="str">
        <f ca="1">IFERROR(IF(ISBLANK(VLOOKUP($B89,INDIRECT(nfl_game_result),MATCH(J$1,INDIRECT(nfl_game_result_header),0),FALSE)),"",VLOOKUP($B89,INDIRECT(nfl_game_result),MATCH(J$1,INDIRECT(nfl_game_result_header),0),FALSE)),"error")</f>
        <v>MIA</v>
      </c>
      <c r="K89" t="str">
        <f ca="1">IFERROR(IF(ISBLANK(VLOOKUP($B89,INDIRECT(nfl_game_result),MATCH(K$1,INDIRECT(nfl_game_result_header),0),FALSE)),"",VLOOKUP($B89,INDIRECT(nfl_game_result),MATCH(K$1,INDIRECT(nfl_game_result_header),0),FALSE)),"error")</f>
        <v>NYJ</v>
      </c>
      <c r="L89" s="23" t="str">
        <f ca="1">IFERROR(IF(ISBLANK(VLOOKUP($B89,INDIRECT(nfl_game_result),MATCH(L$1,INDIRECT(nfl_game_result_header),0),FALSE)),"",VLOOKUP($B89,INDIRECT(nfl_game_result),MATCH(L$1,INDIRECT(nfl_game_result_header),0),FALSE)),"error")</f>
        <v/>
      </c>
      <c r="M89" t="s">
        <v>14</v>
      </c>
      <c r="N89">
        <v>2.5</v>
      </c>
      <c r="O89" t="s">
        <v>84</v>
      </c>
      <c r="V89" s="23" t="s">
        <v>416</v>
      </c>
      <c r="W89">
        <f ca="1">VALUE(LEFT(C89, 4))</f>
        <v>2012</v>
      </c>
      <c r="X89">
        <f ca="1">VALUE(MID(C89,6,FIND("_",C89,6)-6))</f>
        <v>3</v>
      </c>
      <c r="Y89" t="str">
        <f ca="1">IF(NOT(OR(ISBLANK(D89),ISBLANK(E89),D89="",E89="")),D89-E89,"")</f>
        <v/>
      </c>
      <c r="Z89" t="str">
        <f ca="1">IF(OR(NOT(ISNUMBER(D89)),ISBLANK(D89),D89="",ISBLANK(N89)),"",ABS(D89-N89))</f>
        <v/>
      </c>
      <c r="AA89">
        <f ca="1">IF(OR(ISBLANK(J89),ISBLANK(O89),J89="",O89=""),"",IF(J89=O89,1,0))</f>
        <v>0</v>
      </c>
      <c r="AB89" t="str">
        <f ca="1">IF(OR(ISBLANK(K89),ISBLANK(Q89),K89="",Q89=""),"",IF(K89=Q89,1,0))</f>
        <v/>
      </c>
      <c r="AC89" s="23" t="str">
        <f t="shared" ca="1" si="1"/>
        <v/>
      </c>
    </row>
    <row r="90" spans="1:29" x14ac:dyDescent="0.25">
      <c r="A90" s="23">
        <v>89</v>
      </c>
      <c r="B90">
        <v>41</v>
      </c>
      <c r="C90" t="str">
        <f ca="1">IFERROR(VLOOKUP($B90,INDIRECT(nfl_game_result),MATCH(C$1,INDIRECT(nfl_game_result_header),0),FALSE),"error")</f>
        <v>2012_03_BUF@CLE</v>
      </c>
      <c r="D90" t="str">
        <f ca="1">IFERROR(IF(ISBLANK(VLOOKUP($B90,INDIRECT(nfl_game_result),MATCH(D$1,INDIRECT(nfl_game_result_header),0),FALSE)),"",VLOOKUP($B90,INDIRECT(nfl_game_result),MATCH(D$1,INDIRECT(nfl_game_result_header),0),FALSE)),"error")</f>
        <v/>
      </c>
      <c r="E90">
        <f ca="1">IFERROR(IF(ISBLANK(VLOOKUP($B90,INDIRECT(nfl_game_result),MATCH(E$1,INDIRECT(nfl_game_result_header),0),FALSE)),"",VLOOKUP($B90,INDIRECT(nfl_game_result),MATCH(E$1,INDIRECT(nfl_game_result_header),0),FALSE)),"error")</f>
        <v>2.5</v>
      </c>
      <c r="F90" s="23" t="str">
        <f ca="1">IFERROR(IF(ISBLANK(VLOOKUP($B90,INDIRECT(nfl_game_result),MATCH(F$1,INDIRECT(nfl_game_result_header),0),FALSE)),"",VLOOKUP($B90,INDIRECT(nfl_game_result),MATCH(F$1,INDIRECT(nfl_game_result_header),0),FALSE)),"error")</f>
        <v/>
      </c>
      <c r="G90" s="23" t="str">
        <f ca="1">IFERROR(IF(ISBLANK(VLOOKUP($B90,INDIRECT(nfl_game_result),MATCH(G$1,INDIRECT(nfl_game_result_header),0),FALSE)),"",VLOOKUP($B90,INDIRECT(nfl_game_result),MATCH(G$1,INDIRECT(nfl_game_result_header),0),FALSE)),"error")</f>
        <v/>
      </c>
      <c r="H90">
        <f ca="1">IFERROR(IF(ISBLANK(VLOOKUP($B90,INDIRECT(nfl_game_result),MATCH(H$1,INDIRECT(nfl_game_result_header),0),FALSE)),"",VLOOKUP($B90,INDIRECT(nfl_game_result),MATCH(H$1,INDIRECT(nfl_game_result_header),0),FALSE)),"error")</f>
        <v>14</v>
      </c>
      <c r="I90">
        <f ca="1">IFERROR(IF(ISBLANK(VLOOKUP($B90,INDIRECT(nfl_game_result),MATCH(I$1,INDIRECT(nfl_game_result_header),0),FALSE)),"",VLOOKUP($B90,INDIRECT(nfl_game_result),MATCH(I$1,INDIRECT(nfl_game_result_header),0),FALSE)),"error")</f>
        <v>24</v>
      </c>
      <c r="J90" t="str">
        <f ca="1">IFERROR(IF(ISBLANK(VLOOKUP($B90,INDIRECT(nfl_game_result),MATCH(J$1,INDIRECT(nfl_game_result_header),0),FALSE)),"",VLOOKUP($B90,INDIRECT(nfl_game_result),MATCH(J$1,INDIRECT(nfl_game_result_header),0),FALSE)),"error")</f>
        <v>BUF</v>
      </c>
      <c r="K90" t="str">
        <f ca="1">IFERROR(IF(ISBLANK(VLOOKUP($B90,INDIRECT(nfl_game_result),MATCH(K$1,INDIRECT(nfl_game_result_header),0),FALSE)),"",VLOOKUP($B90,INDIRECT(nfl_game_result),MATCH(K$1,INDIRECT(nfl_game_result_header),0),FALSE)),"error")</f>
        <v>BUF</v>
      </c>
      <c r="L90" s="23" t="str">
        <f ca="1">IFERROR(IF(ISBLANK(VLOOKUP($B90,INDIRECT(nfl_game_result),MATCH(L$1,INDIRECT(nfl_game_result_header),0),FALSE)),"",VLOOKUP($B90,INDIRECT(nfl_game_result),MATCH(L$1,INDIRECT(nfl_game_result_header),0),FALSE)),"error")</f>
        <v/>
      </c>
      <c r="M90" t="s">
        <v>14</v>
      </c>
      <c r="N90">
        <v>2.5</v>
      </c>
      <c r="O90" t="s">
        <v>70</v>
      </c>
      <c r="V90" s="23" t="s">
        <v>416</v>
      </c>
      <c r="W90">
        <f ca="1">VALUE(LEFT(C90, 4))</f>
        <v>2012</v>
      </c>
      <c r="X90">
        <f ca="1">VALUE(MID(C90,6,FIND("_",C90,6)-6))</f>
        <v>3</v>
      </c>
      <c r="Y90" t="str">
        <f ca="1">IF(NOT(OR(ISBLANK(D90),ISBLANK(E90),D90="",E90="")),D90-E90,"")</f>
        <v/>
      </c>
      <c r="Z90" t="str">
        <f ca="1">IF(OR(NOT(ISNUMBER(D90)),ISBLANK(D90),D90="",ISBLANK(N90)),"",ABS(D90-N90))</f>
        <v/>
      </c>
      <c r="AA90">
        <f ca="1">IF(OR(ISBLANK(J90),ISBLANK(O90),J90="",O90=""),"",IF(J90=O90,1,0))</f>
        <v>0</v>
      </c>
      <c r="AB90" t="str">
        <f ca="1">IF(OR(ISBLANK(K90),ISBLANK(Q90),K90="",Q90=""),"",IF(K90=Q90,1,0))</f>
        <v/>
      </c>
      <c r="AC90" s="23" t="str">
        <f t="shared" ca="1" si="1"/>
        <v/>
      </c>
    </row>
    <row r="91" spans="1:29" x14ac:dyDescent="0.25">
      <c r="A91" s="23">
        <v>90</v>
      </c>
      <c r="B91">
        <v>42</v>
      </c>
      <c r="C91" t="str">
        <f ca="1">IFERROR(VLOOKUP($B91,INDIRECT(nfl_game_result),MATCH(C$1,INDIRECT(nfl_game_result_header),0),FALSE),"error")</f>
        <v>2012_03_JAX@IND</v>
      </c>
      <c r="D91" t="str">
        <f ca="1">IFERROR(IF(ISBLANK(VLOOKUP($B91,INDIRECT(nfl_game_result),MATCH(D$1,INDIRECT(nfl_game_result_header),0),FALSE)),"",VLOOKUP($B91,INDIRECT(nfl_game_result),MATCH(D$1,INDIRECT(nfl_game_result_header),0),FALSE)),"error")</f>
        <v/>
      </c>
      <c r="E91">
        <f ca="1">IFERROR(IF(ISBLANK(VLOOKUP($B91,INDIRECT(nfl_game_result),MATCH(E$1,INDIRECT(nfl_game_result_header),0),FALSE)),"",VLOOKUP($B91,INDIRECT(nfl_game_result),MATCH(E$1,INDIRECT(nfl_game_result_header),0),FALSE)),"error")</f>
        <v>-3.5</v>
      </c>
      <c r="F91" s="23" t="str">
        <f ca="1">IFERROR(IF(ISBLANK(VLOOKUP($B91,INDIRECT(nfl_game_result),MATCH(F$1,INDIRECT(nfl_game_result_header),0),FALSE)),"",VLOOKUP($B91,INDIRECT(nfl_game_result),MATCH(F$1,INDIRECT(nfl_game_result_header),0),FALSE)),"error")</f>
        <v/>
      </c>
      <c r="G91" s="23" t="str">
        <f ca="1">IFERROR(IF(ISBLANK(VLOOKUP($B91,INDIRECT(nfl_game_result),MATCH(G$1,INDIRECT(nfl_game_result_header),0),FALSE)),"",VLOOKUP($B91,INDIRECT(nfl_game_result),MATCH(G$1,INDIRECT(nfl_game_result_header),0),FALSE)),"error")</f>
        <v/>
      </c>
      <c r="H91">
        <f ca="1">IFERROR(IF(ISBLANK(VLOOKUP($B91,INDIRECT(nfl_game_result),MATCH(H$1,INDIRECT(nfl_game_result_header),0),FALSE)),"",VLOOKUP($B91,INDIRECT(nfl_game_result),MATCH(H$1,INDIRECT(nfl_game_result_header),0),FALSE)),"error")</f>
        <v>17</v>
      </c>
      <c r="I91">
        <f ca="1">IFERROR(IF(ISBLANK(VLOOKUP($B91,INDIRECT(nfl_game_result),MATCH(I$1,INDIRECT(nfl_game_result_header),0),FALSE)),"",VLOOKUP($B91,INDIRECT(nfl_game_result),MATCH(I$1,INDIRECT(nfl_game_result_header),0),FALSE)),"error")</f>
        <v>22</v>
      </c>
      <c r="J91" t="str">
        <f ca="1">IFERROR(IF(ISBLANK(VLOOKUP($B91,INDIRECT(nfl_game_result),MATCH(J$1,INDIRECT(nfl_game_result_header),0),FALSE)),"",VLOOKUP($B91,INDIRECT(nfl_game_result),MATCH(J$1,INDIRECT(nfl_game_result_header),0),FALSE)),"error")</f>
        <v>JAX</v>
      </c>
      <c r="K91" t="str">
        <f ca="1">IFERROR(IF(ISBLANK(VLOOKUP($B91,INDIRECT(nfl_game_result),MATCH(K$1,INDIRECT(nfl_game_result_header),0),FALSE)),"",VLOOKUP($B91,INDIRECT(nfl_game_result),MATCH(K$1,INDIRECT(nfl_game_result_header),0),FALSE)),"error")</f>
        <v>JAX</v>
      </c>
      <c r="L91" s="23" t="str">
        <f ca="1">IFERROR(IF(ISBLANK(VLOOKUP($B91,INDIRECT(nfl_game_result),MATCH(L$1,INDIRECT(nfl_game_result_header),0),FALSE)),"",VLOOKUP($B91,INDIRECT(nfl_game_result),MATCH(L$1,INDIRECT(nfl_game_result_header),0),FALSE)),"error")</f>
        <v/>
      </c>
      <c r="M91" t="s">
        <v>14</v>
      </c>
      <c r="N91">
        <v>-3.5</v>
      </c>
      <c r="O91" t="s">
        <v>76</v>
      </c>
      <c r="V91" s="23" t="s">
        <v>416</v>
      </c>
      <c r="W91">
        <f ca="1">VALUE(LEFT(C91, 4))</f>
        <v>2012</v>
      </c>
      <c r="X91">
        <f ca="1">VALUE(MID(C91,6,FIND("_",C91,6)-6))</f>
        <v>3</v>
      </c>
      <c r="Y91" t="str">
        <f ca="1">IF(NOT(OR(ISBLANK(D91),ISBLANK(E91),D91="",E91="")),D91-E91,"")</f>
        <v/>
      </c>
      <c r="Z91" t="str">
        <f ca="1">IF(OR(NOT(ISNUMBER(D91)),ISBLANK(D91),D91="",ISBLANK(N91)),"",ABS(D91-N91))</f>
        <v/>
      </c>
      <c r="AA91">
        <f ca="1">IF(OR(ISBLANK(J91),ISBLANK(O91),J91="",O91=""),"",IF(J91=O91,1,0))</f>
        <v>0</v>
      </c>
      <c r="AB91" t="str">
        <f ca="1">IF(OR(ISBLANK(K91),ISBLANK(Q91),K91="",Q91=""),"",IF(K91=Q91,1,0))</f>
        <v/>
      </c>
      <c r="AC91" s="23" t="str">
        <f t="shared" ca="1" si="1"/>
        <v/>
      </c>
    </row>
    <row r="92" spans="1:29" x14ac:dyDescent="0.25">
      <c r="A92" s="23">
        <v>91</v>
      </c>
      <c r="B92">
        <v>43</v>
      </c>
      <c r="C92" t="str">
        <f ca="1">IFERROR(VLOOKUP($B92,INDIRECT(nfl_game_result),MATCH(C$1,INDIRECT(nfl_game_result_header),0),FALSE),"error")</f>
        <v>2012_03_PHI@ARI</v>
      </c>
      <c r="D92" t="str">
        <f ca="1">IFERROR(IF(ISBLANK(VLOOKUP($B92,INDIRECT(nfl_game_result),MATCH(D$1,INDIRECT(nfl_game_result_header),0),FALSE)),"",VLOOKUP($B92,INDIRECT(nfl_game_result),MATCH(D$1,INDIRECT(nfl_game_result_header),0),FALSE)),"error")</f>
        <v/>
      </c>
      <c r="E92">
        <f ca="1">IFERROR(IF(ISBLANK(VLOOKUP($B92,INDIRECT(nfl_game_result),MATCH(E$1,INDIRECT(nfl_game_result_header),0),FALSE)),"",VLOOKUP($B92,INDIRECT(nfl_game_result),MATCH(E$1,INDIRECT(nfl_game_result_header),0),FALSE)),"error")</f>
        <v>4.5</v>
      </c>
      <c r="F92" s="23" t="str">
        <f ca="1">IFERROR(IF(ISBLANK(VLOOKUP($B92,INDIRECT(nfl_game_result),MATCH(F$1,INDIRECT(nfl_game_result_header),0),FALSE)),"",VLOOKUP($B92,INDIRECT(nfl_game_result),MATCH(F$1,INDIRECT(nfl_game_result_header),0),FALSE)),"error")</f>
        <v/>
      </c>
      <c r="G92" s="23" t="str">
        <f ca="1">IFERROR(IF(ISBLANK(VLOOKUP($B92,INDIRECT(nfl_game_result),MATCH(G$1,INDIRECT(nfl_game_result_header),0),FALSE)),"",VLOOKUP($B92,INDIRECT(nfl_game_result),MATCH(G$1,INDIRECT(nfl_game_result_header),0),FALSE)),"error")</f>
        <v/>
      </c>
      <c r="H92">
        <f ca="1">IFERROR(IF(ISBLANK(VLOOKUP($B92,INDIRECT(nfl_game_result),MATCH(H$1,INDIRECT(nfl_game_result_header),0),FALSE)),"",VLOOKUP($B92,INDIRECT(nfl_game_result),MATCH(H$1,INDIRECT(nfl_game_result_header),0),FALSE)),"error")</f>
        <v>27</v>
      </c>
      <c r="I92">
        <f ca="1">IFERROR(IF(ISBLANK(VLOOKUP($B92,INDIRECT(nfl_game_result),MATCH(I$1,INDIRECT(nfl_game_result_header),0),FALSE)),"",VLOOKUP($B92,INDIRECT(nfl_game_result),MATCH(I$1,INDIRECT(nfl_game_result_header),0),FALSE)),"error")</f>
        <v>6</v>
      </c>
      <c r="J92" t="str">
        <f ca="1">IFERROR(IF(ISBLANK(VLOOKUP($B92,INDIRECT(nfl_game_result),MATCH(J$1,INDIRECT(nfl_game_result_header),0),FALSE)),"",VLOOKUP($B92,INDIRECT(nfl_game_result),MATCH(J$1,INDIRECT(nfl_game_result_header),0),FALSE)),"error")</f>
        <v>ARI</v>
      </c>
      <c r="K92" t="str">
        <f ca="1">IFERROR(IF(ISBLANK(VLOOKUP($B92,INDIRECT(nfl_game_result),MATCH(K$1,INDIRECT(nfl_game_result_header),0),FALSE)),"",VLOOKUP($B92,INDIRECT(nfl_game_result),MATCH(K$1,INDIRECT(nfl_game_result_header),0),FALSE)),"error")</f>
        <v>ARI</v>
      </c>
      <c r="L92" s="23" t="str">
        <f ca="1">IFERROR(IF(ISBLANK(VLOOKUP($B92,INDIRECT(nfl_game_result),MATCH(L$1,INDIRECT(nfl_game_result_header),0),FALSE)),"",VLOOKUP($B92,INDIRECT(nfl_game_result),MATCH(L$1,INDIRECT(nfl_game_result_header),0),FALSE)),"error")</f>
        <v/>
      </c>
      <c r="M92" t="s">
        <v>14</v>
      </c>
      <c r="N92">
        <v>3</v>
      </c>
      <c r="O92" t="s">
        <v>86</v>
      </c>
      <c r="V92" s="23" t="s">
        <v>416</v>
      </c>
      <c r="W92">
        <f ca="1">VALUE(LEFT(C92, 4))</f>
        <v>2012</v>
      </c>
      <c r="X92">
        <f ca="1">VALUE(MID(C92,6,FIND("_",C92,6)-6))</f>
        <v>3</v>
      </c>
      <c r="Y92" t="str">
        <f ca="1">IF(NOT(OR(ISBLANK(D92),ISBLANK(E92),D92="",E92="")),D92-E92,"")</f>
        <v/>
      </c>
      <c r="Z92" t="str">
        <f ca="1">IF(OR(NOT(ISNUMBER(D92)),ISBLANK(D92),D92="",ISBLANK(N92)),"",ABS(D92-N92))</f>
        <v/>
      </c>
      <c r="AA92">
        <f ca="1">IF(OR(ISBLANK(J92),ISBLANK(O92),J92="",O92=""),"",IF(J92=O92,1,0))</f>
        <v>0</v>
      </c>
      <c r="AB92" t="str">
        <f ca="1">IF(OR(ISBLANK(K92),ISBLANK(Q92),K92="",Q92=""),"",IF(K92=Q92,1,0))</f>
        <v/>
      </c>
      <c r="AC92" s="23" t="str">
        <f t="shared" ca="1" si="1"/>
        <v/>
      </c>
    </row>
    <row r="93" spans="1:29" x14ac:dyDescent="0.25">
      <c r="A93" s="23">
        <v>92</v>
      </c>
      <c r="B93">
        <v>44</v>
      </c>
      <c r="C93" t="str">
        <f ca="1">IFERROR(VLOOKUP($B93,INDIRECT(nfl_game_result),MATCH(C$1,INDIRECT(nfl_game_result_header),0),FALSE),"error")</f>
        <v>2012_03_ATL@SD</v>
      </c>
      <c r="D93" t="str">
        <f ca="1">IFERROR(IF(ISBLANK(VLOOKUP($B93,INDIRECT(nfl_game_result),MATCH(D$1,INDIRECT(nfl_game_result_header),0),FALSE)),"",VLOOKUP($B93,INDIRECT(nfl_game_result),MATCH(D$1,INDIRECT(nfl_game_result_header),0),FALSE)),"error")</f>
        <v/>
      </c>
      <c r="E93">
        <f ca="1">IFERROR(IF(ISBLANK(VLOOKUP($B93,INDIRECT(nfl_game_result),MATCH(E$1,INDIRECT(nfl_game_result_header),0),FALSE)),"",VLOOKUP($B93,INDIRECT(nfl_game_result),MATCH(E$1,INDIRECT(nfl_game_result_header),0),FALSE)),"error")</f>
        <v>-2.5</v>
      </c>
      <c r="F93" s="23" t="str">
        <f ca="1">IFERROR(IF(ISBLANK(VLOOKUP($B93,INDIRECT(nfl_game_result),MATCH(F$1,INDIRECT(nfl_game_result_header),0),FALSE)),"",VLOOKUP($B93,INDIRECT(nfl_game_result),MATCH(F$1,INDIRECT(nfl_game_result_header),0),FALSE)),"error")</f>
        <v/>
      </c>
      <c r="G93" s="23" t="str">
        <f ca="1">IFERROR(IF(ISBLANK(VLOOKUP($B93,INDIRECT(nfl_game_result),MATCH(G$1,INDIRECT(nfl_game_result_header),0),FALSE)),"",VLOOKUP($B93,INDIRECT(nfl_game_result),MATCH(G$1,INDIRECT(nfl_game_result_header),0),FALSE)),"error")</f>
        <v/>
      </c>
      <c r="H93">
        <f ca="1">IFERROR(IF(ISBLANK(VLOOKUP($B93,INDIRECT(nfl_game_result),MATCH(H$1,INDIRECT(nfl_game_result_header),0),FALSE)),"",VLOOKUP($B93,INDIRECT(nfl_game_result),MATCH(H$1,INDIRECT(nfl_game_result_header),0),FALSE)),"error")</f>
        <v>3</v>
      </c>
      <c r="I93">
        <f ca="1">IFERROR(IF(ISBLANK(VLOOKUP($B93,INDIRECT(nfl_game_result),MATCH(I$1,INDIRECT(nfl_game_result_header),0),FALSE)),"",VLOOKUP($B93,INDIRECT(nfl_game_result),MATCH(I$1,INDIRECT(nfl_game_result_header),0),FALSE)),"error")</f>
        <v>27</v>
      </c>
      <c r="J93" t="str">
        <f ca="1">IFERROR(IF(ISBLANK(VLOOKUP($B93,INDIRECT(nfl_game_result),MATCH(J$1,INDIRECT(nfl_game_result_header),0),FALSE)),"",VLOOKUP($B93,INDIRECT(nfl_game_result),MATCH(J$1,INDIRECT(nfl_game_result_header),0),FALSE)),"error")</f>
        <v>ATL</v>
      </c>
      <c r="K93" t="str">
        <f ca="1">IFERROR(IF(ISBLANK(VLOOKUP($B93,INDIRECT(nfl_game_result),MATCH(K$1,INDIRECT(nfl_game_result_header),0),FALSE)),"",VLOOKUP($B93,INDIRECT(nfl_game_result),MATCH(K$1,INDIRECT(nfl_game_result_header),0),FALSE)),"error")</f>
        <v>ATL</v>
      </c>
      <c r="L93" s="23" t="str">
        <f ca="1">IFERROR(IF(ISBLANK(VLOOKUP($B93,INDIRECT(nfl_game_result),MATCH(L$1,INDIRECT(nfl_game_result_header),0),FALSE)),"",VLOOKUP($B93,INDIRECT(nfl_game_result),MATCH(L$1,INDIRECT(nfl_game_result_header),0),FALSE)),"error")</f>
        <v/>
      </c>
      <c r="M93" t="s">
        <v>14</v>
      </c>
      <c r="N93">
        <v>-1.5</v>
      </c>
      <c r="O93" t="s">
        <v>88</v>
      </c>
      <c r="V93" s="23" t="s">
        <v>416</v>
      </c>
      <c r="W93">
        <f ca="1">VALUE(LEFT(C93, 4))</f>
        <v>2012</v>
      </c>
      <c r="X93">
        <f ca="1">VALUE(MID(C93,6,FIND("_",C93,6)-6))</f>
        <v>3</v>
      </c>
      <c r="Y93" t="str">
        <f ca="1">IF(NOT(OR(ISBLANK(D93),ISBLANK(E93),D93="",E93="")),D93-E93,"")</f>
        <v/>
      </c>
      <c r="Z93" t="str">
        <f ca="1">IF(OR(NOT(ISNUMBER(D93)),ISBLANK(D93),D93="",ISBLANK(N93)),"",ABS(D93-N93))</f>
        <v/>
      </c>
      <c r="AA93">
        <f ca="1">IF(OR(ISBLANK(J93),ISBLANK(O93),J93="",O93=""),"",IF(J93=O93,1,0))</f>
        <v>0</v>
      </c>
      <c r="AB93" t="str">
        <f ca="1">IF(OR(ISBLANK(K93),ISBLANK(Q93),K93="",Q93=""),"",IF(K93=Q93,1,0))</f>
        <v/>
      </c>
      <c r="AC93" s="23" t="str">
        <f t="shared" ca="1" si="1"/>
        <v/>
      </c>
    </row>
    <row r="94" spans="1:29" x14ac:dyDescent="0.25">
      <c r="A94" s="23">
        <v>93</v>
      </c>
      <c r="B94">
        <v>45</v>
      </c>
      <c r="C94" t="str">
        <f ca="1">IFERROR(VLOOKUP($B94,INDIRECT(nfl_game_result),MATCH(C$1,INDIRECT(nfl_game_result_header),0),FALSE),"error")</f>
        <v>2012_03_HOU@DEN</v>
      </c>
      <c r="D94" t="str">
        <f ca="1">IFERROR(IF(ISBLANK(VLOOKUP($B94,INDIRECT(nfl_game_result),MATCH(D$1,INDIRECT(nfl_game_result_header),0),FALSE)),"",VLOOKUP($B94,INDIRECT(nfl_game_result),MATCH(D$1,INDIRECT(nfl_game_result_header),0),FALSE)),"error")</f>
        <v/>
      </c>
      <c r="E94">
        <f ca="1">IFERROR(IF(ISBLANK(VLOOKUP($B94,INDIRECT(nfl_game_result),MATCH(E$1,INDIRECT(nfl_game_result_header),0),FALSE)),"",VLOOKUP($B94,INDIRECT(nfl_game_result),MATCH(E$1,INDIRECT(nfl_game_result_header),0),FALSE)),"error")</f>
        <v>1.5</v>
      </c>
      <c r="F94" s="23" t="str">
        <f ca="1">IFERROR(IF(ISBLANK(VLOOKUP($B94,INDIRECT(nfl_game_result),MATCH(F$1,INDIRECT(nfl_game_result_header),0),FALSE)),"",VLOOKUP($B94,INDIRECT(nfl_game_result),MATCH(F$1,INDIRECT(nfl_game_result_header),0),FALSE)),"error")</f>
        <v/>
      </c>
      <c r="G94" s="23" t="str">
        <f ca="1">IFERROR(IF(ISBLANK(VLOOKUP($B94,INDIRECT(nfl_game_result),MATCH(G$1,INDIRECT(nfl_game_result_header),0),FALSE)),"",VLOOKUP($B94,INDIRECT(nfl_game_result),MATCH(G$1,INDIRECT(nfl_game_result_header),0),FALSE)),"error")</f>
        <v/>
      </c>
      <c r="H94">
        <f ca="1">IFERROR(IF(ISBLANK(VLOOKUP($B94,INDIRECT(nfl_game_result),MATCH(H$1,INDIRECT(nfl_game_result_header),0),FALSE)),"",VLOOKUP($B94,INDIRECT(nfl_game_result),MATCH(H$1,INDIRECT(nfl_game_result_header),0),FALSE)),"error")</f>
        <v>25</v>
      </c>
      <c r="I94">
        <f ca="1">IFERROR(IF(ISBLANK(VLOOKUP($B94,INDIRECT(nfl_game_result),MATCH(I$1,INDIRECT(nfl_game_result_header),0),FALSE)),"",VLOOKUP($B94,INDIRECT(nfl_game_result),MATCH(I$1,INDIRECT(nfl_game_result_header),0),FALSE)),"error")</f>
        <v>31</v>
      </c>
      <c r="J94" t="str">
        <f ca="1">IFERROR(IF(ISBLANK(VLOOKUP($B94,INDIRECT(nfl_game_result),MATCH(J$1,INDIRECT(nfl_game_result_header),0),FALSE)),"",VLOOKUP($B94,INDIRECT(nfl_game_result),MATCH(J$1,INDIRECT(nfl_game_result_header),0),FALSE)),"error")</f>
        <v>HOU</v>
      </c>
      <c r="K94" t="str">
        <f ca="1">IFERROR(IF(ISBLANK(VLOOKUP($B94,INDIRECT(nfl_game_result),MATCH(K$1,INDIRECT(nfl_game_result_header),0),FALSE)),"",VLOOKUP($B94,INDIRECT(nfl_game_result),MATCH(K$1,INDIRECT(nfl_game_result_header),0),FALSE)),"error")</f>
        <v>HOU</v>
      </c>
      <c r="L94" s="23" t="str">
        <f ca="1">IFERROR(IF(ISBLANK(VLOOKUP($B94,INDIRECT(nfl_game_result),MATCH(L$1,INDIRECT(nfl_game_result_header),0),FALSE)),"",VLOOKUP($B94,INDIRECT(nfl_game_result),MATCH(L$1,INDIRECT(nfl_game_result_header),0),FALSE)),"error")</f>
        <v/>
      </c>
      <c r="M94" t="s">
        <v>14</v>
      </c>
      <c r="N94">
        <v>0</v>
      </c>
      <c r="O94" t="s">
        <v>72</v>
      </c>
      <c r="V94" s="23" t="s">
        <v>416</v>
      </c>
      <c r="W94">
        <f ca="1">VALUE(LEFT(C94, 4))</f>
        <v>2012</v>
      </c>
      <c r="X94">
        <f ca="1">VALUE(MID(C94,6,FIND("_",C94,6)-6))</f>
        <v>3</v>
      </c>
      <c r="Y94" t="str">
        <f ca="1">IF(NOT(OR(ISBLANK(D94),ISBLANK(E94),D94="",E94="")),D94-E94,"")</f>
        <v/>
      </c>
      <c r="Z94" t="str">
        <f ca="1">IF(OR(NOT(ISNUMBER(D94)),ISBLANK(D94),D94="",ISBLANK(N94)),"",ABS(D94-N94))</f>
        <v/>
      </c>
      <c r="AA94">
        <f ca="1">IF(OR(ISBLANK(J94),ISBLANK(O94),J94="",O94=""),"",IF(J94=O94,1,0))</f>
        <v>0</v>
      </c>
      <c r="AB94" t="str">
        <f ca="1">IF(OR(ISBLANK(K94),ISBLANK(Q94),K94="",Q94=""),"",IF(K94=Q94,1,0))</f>
        <v/>
      </c>
      <c r="AC94" s="23" t="str">
        <f t="shared" ca="1" si="1"/>
        <v/>
      </c>
    </row>
    <row r="95" spans="1:29" x14ac:dyDescent="0.25">
      <c r="A95" s="23">
        <v>94</v>
      </c>
      <c r="B95">
        <v>46</v>
      </c>
      <c r="C95" t="str">
        <f ca="1">IFERROR(VLOOKUP($B95,INDIRECT(nfl_game_result),MATCH(C$1,INDIRECT(nfl_game_result_header),0),FALSE),"error")</f>
        <v>2012_03_PIT@OAK</v>
      </c>
      <c r="D95" t="str">
        <f ca="1">IFERROR(IF(ISBLANK(VLOOKUP($B95,INDIRECT(nfl_game_result),MATCH(D$1,INDIRECT(nfl_game_result_header),0),FALSE)),"",VLOOKUP($B95,INDIRECT(nfl_game_result),MATCH(D$1,INDIRECT(nfl_game_result_header),0),FALSE)),"error")</f>
        <v/>
      </c>
      <c r="E95">
        <f ca="1">IFERROR(IF(ISBLANK(VLOOKUP($B95,INDIRECT(nfl_game_result),MATCH(E$1,INDIRECT(nfl_game_result_header),0),FALSE)),"",VLOOKUP($B95,INDIRECT(nfl_game_result),MATCH(E$1,INDIRECT(nfl_game_result_header),0),FALSE)),"error")</f>
        <v>4.5</v>
      </c>
      <c r="F95" s="23" t="str">
        <f ca="1">IFERROR(IF(ISBLANK(VLOOKUP($B95,INDIRECT(nfl_game_result),MATCH(F$1,INDIRECT(nfl_game_result_header),0),FALSE)),"",VLOOKUP($B95,INDIRECT(nfl_game_result),MATCH(F$1,INDIRECT(nfl_game_result_header),0),FALSE)),"error")</f>
        <v/>
      </c>
      <c r="G95" s="23" t="str">
        <f ca="1">IFERROR(IF(ISBLANK(VLOOKUP($B95,INDIRECT(nfl_game_result),MATCH(G$1,INDIRECT(nfl_game_result_header),0),FALSE)),"",VLOOKUP($B95,INDIRECT(nfl_game_result),MATCH(G$1,INDIRECT(nfl_game_result_header),0),FALSE)),"error")</f>
        <v/>
      </c>
      <c r="H95">
        <f ca="1">IFERROR(IF(ISBLANK(VLOOKUP($B95,INDIRECT(nfl_game_result),MATCH(H$1,INDIRECT(nfl_game_result_header),0),FALSE)),"",VLOOKUP($B95,INDIRECT(nfl_game_result),MATCH(H$1,INDIRECT(nfl_game_result_header),0),FALSE)),"error")</f>
        <v>34</v>
      </c>
      <c r="I95">
        <f ca="1">IFERROR(IF(ISBLANK(VLOOKUP($B95,INDIRECT(nfl_game_result),MATCH(I$1,INDIRECT(nfl_game_result_header),0),FALSE)),"",VLOOKUP($B95,INDIRECT(nfl_game_result),MATCH(I$1,INDIRECT(nfl_game_result_header),0),FALSE)),"error")</f>
        <v>31</v>
      </c>
      <c r="J95" t="str">
        <f ca="1">IFERROR(IF(ISBLANK(VLOOKUP($B95,INDIRECT(nfl_game_result),MATCH(J$1,INDIRECT(nfl_game_result_header),0),FALSE)),"",VLOOKUP($B95,INDIRECT(nfl_game_result),MATCH(J$1,INDIRECT(nfl_game_result_header),0),FALSE)),"error")</f>
        <v>OAK</v>
      </c>
      <c r="K95" t="str">
        <f ca="1">IFERROR(IF(ISBLANK(VLOOKUP($B95,INDIRECT(nfl_game_result),MATCH(K$1,INDIRECT(nfl_game_result_header),0),FALSE)),"",VLOOKUP($B95,INDIRECT(nfl_game_result),MATCH(K$1,INDIRECT(nfl_game_result_header),0),FALSE)),"error")</f>
        <v>OAK</v>
      </c>
      <c r="L95" s="23" t="str">
        <f ca="1">IFERROR(IF(ISBLANK(VLOOKUP($B95,INDIRECT(nfl_game_result),MATCH(L$1,INDIRECT(nfl_game_result_header),0),FALSE)),"",VLOOKUP($B95,INDIRECT(nfl_game_result),MATCH(L$1,INDIRECT(nfl_game_result_header),0),FALSE)),"error")</f>
        <v/>
      </c>
      <c r="M95" t="s">
        <v>14</v>
      </c>
      <c r="N95">
        <v>6</v>
      </c>
      <c r="O95" t="s">
        <v>85</v>
      </c>
      <c r="V95" s="23" t="s">
        <v>416</v>
      </c>
      <c r="W95">
        <f ca="1">VALUE(LEFT(C95, 4))</f>
        <v>2012</v>
      </c>
      <c r="X95">
        <f ca="1">VALUE(MID(C95,6,FIND("_",C95,6)-6))</f>
        <v>3</v>
      </c>
      <c r="Y95" t="str">
        <f ca="1">IF(NOT(OR(ISBLANK(D95),ISBLANK(E95),D95="",E95="")),D95-E95,"")</f>
        <v/>
      </c>
      <c r="Z95" t="str">
        <f ca="1">IF(OR(NOT(ISNUMBER(D95)),ISBLANK(D95),D95="",ISBLANK(N95)),"",ABS(D95-N95))</f>
        <v/>
      </c>
      <c r="AA95">
        <f ca="1">IF(OR(ISBLANK(J95),ISBLANK(O95),J95="",O95=""),"",IF(J95=O95,1,0))</f>
        <v>1</v>
      </c>
      <c r="AB95" t="str">
        <f ca="1">IF(OR(ISBLANK(K95),ISBLANK(Q95),K95="",Q95=""),"",IF(K95=Q95,1,0))</f>
        <v/>
      </c>
      <c r="AC95" s="23" t="str">
        <f t="shared" ca="1" si="1"/>
        <v/>
      </c>
    </row>
    <row r="96" spans="1:29" x14ac:dyDescent="0.25">
      <c r="A96" s="23">
        <v>95</v>
      </c>
      <c r="B96">
        <v>47</v>
      </c>
      <c r="C96" t="str">
        <f ca="1">IFERROR(VLOOKUP($B96,INDIRECT(nfl_game_result),MATCH(C$1,INDIRECT(nfl_game_result_header),0),FALSE),"error")</f>
        <v>2012_03_NWE@BAL</v>
      </c>
      <c r="D96" t="str">
        <f ca="1">IFERROR(IF(ISBLANK(VLOOKUP($B96,INDIRECT(nfl_game_result),MATCH(D$1,INDIRECT(nfl_game_result_header),0),FALSE)),"",VLOOKUP($B96,INDIRECT(nfl_game_result),MATCH(D$1,INDIRECT(nfl_game_result_header),0),FALSE)),"error")</f>
        <v/>
      </c>
      <c r="E96">
        <f ca="1">IFERROR(IF(ISBLANK(VLOOKUP($B96,INDIRECT(nfl_game_result),MATCH(E$1,INDIRECT(nfl_game_result_header),0),FALSE)),"",VLOOKUP($B96,INDIRECT(nfl_game_result),MATCH(E$1,INDIRECT(nfl_game_result_header),0),FALSE)),"error")</f>
        <v>-2.5</v>
      </c>
      <c r="F96" s="23" t="str">
        <f ca="1">IFERROR(IF(ISBLANK(VLOOKUP($B96,INDIRECT(nfl_game_result),MATCH(F$1,INDIRECT(nfl_game_result_header),0),FALSE)),"",VLOOKUP($B96,INDIRECT(nfl_game_result),MATCH(F$1,INDIRECT(nfl_game_result_header),0),FALSE)),"error")</f>
        <v/>
      </c>
      <c r="G96" s="23" t="str">
        <f ca="1">IFERROR(IF(ISBLANK(VLOOKUP($B96,INDIRECT(nfl_game_result),MATCH(G$1,INDIRECT(nfl_game_result_header),0),FALSE)),"",VLOOKUP($B96,INDIRECT(nfl_game_result),MATCH(G$1,INDIRECT(nfl_game_result_header),0),FALSE)),"error")</f>
        <v/>
      </c>
      <c r="H96">
        <f ca="1">IFERROR(IF(ISBLANK(VLOOKUP($B96,INDIRECT(nfl_game_result),MATCH(H$1,INDIRECT(nfl_game_result_header),0),FALSE)),"",VLOOKUP($B96,INDIRECT(nfl_game_result),MATCH(H$1,INDIRECT(nfl_game_result_header),0),FALSE)),"error")</f>
        <v>31</v>
      </c>
      <c r="I96">
        <f ca="1">IFERROR(IF(ISBLANK(VLOOKUP($B96,INDIRECT(nfl_game_result),MATCH(I$1,INDIRECT(nfl_game_result_header),0),FALSE)),"",VLOOKUP($B96,INDIRECT(nfl_game_result),MATCH(I$1,INDIRECT(nfl_game_result_header),0),FALSE)),"error")</f>
        <v>30</v>
      </c>
      <c r="J96" t="str">
        <f ca="1">IFERROR(IF(ISBLANK(VLOOKUP($B96,INDIRECT(nfl_game_result),MATCH(J$1,INDIRECT(nfl_game_result_header),0),FALSE)),"",VLOOKUP($B96,INDIRECT(nfl_game_result),MATCH(J$1,INDIRECT(nfl_game_result_header),0),FALSE)),"error")</f>
        <v>NWE</v>
      </c>
      <c r="K96" t="str">
        <f ca="1">IFERROR(IF(ISBLANK(VLOOKUP($B96,INDIRECT(nfl_game_result),MATCH(K$1,INDIRECT(nfl_game_result_header),0),FALSE)),"",VLOOKUP($B96,INDIRECT(nfl_game_result),MATCH(K$1,INDIRECT(nfl_game_result_header),0),FALSE)),"error")</f>
        <v>BAL</v>
      </c>
      <c r="L96" s="23" t="str">
        <f ca="1">IFERROR(IF(ISBLANK(VLOOKUP($B96,INDIRECT(nfl_game_result),MATCH(L$1,INDIRECT(nfl_game_result_header),0),FALSE)),"",VLOOKUP($B96,INDIRECT(nfl_game_result),MATCH(L$1,INDIRECT(nfl_game_result_header),0),FALSE)),"error")</f>
        <v/>
      </c>
      <c r="M96" t="s">
        <v>14</v>
      </c>
      <c r="N96">
        <v>-1.5</v>
      </c>
      <c r="O96" t="s">
        <v>65</v>
      </c>
      <c r="V96" s="23" t="s">
        <v>416</v>
      </c>
      <c r="W96">
        <f ca="1">VALUE(LEFT(C96, 4))</f>
        <v>2012</v>
      </c>
      <c r="X96">
        <f ca="1">VALUE(MID(C96,6,FIND("_",C96,6)-6))</f>
        <v>3</v>
      </c>
      <c r="Y96" t="str">
        <f ca="1">IF(NOT(OR(ISBLANK(D96),ISBLANK(E96),D96="",E96="")),D96-E96,"")</f>
        <v/>
      </c>
      <c r="Z96" t="str">
        <f ca="1">IF(OR(NOT(ISNUMBER(D96)),ISBLANK(D96),D96="",ISBLANK(N96)),"",ABS(D96-N96))</f>
        <v/>
      </c>
      <c r="AA96">
        <f ca="1">IF(OR(ISBLANK(J96),ISBLANK(O96),J96="",O96=""),"",IF(J96=O96,1,0))</f>
        <v>0</v>
      </c>
      <c r="AB96" t="str">
        <f ca="1">IF(OR(ISBLANK(K96),ISBLANK(Q96),K96="",Q96=""),"",IF(K96=Q96,1,0))</f>
        <v/>
      </c>
      <c r="AC96" s="23" t="str">
        <f t="shared" ca="1" si="1"/>
        <v/>
      </c>
    </row>
    <row r="97" spans="1:29" x14ac:dyDescent="0.25">
      <c r="A97" s="23">
        <v>96</v>
      </c>
      <c r="B97">
        <v>48</v>
      </c>
      <c r="C97" t="str">
        <f ca="1">IFERROR(VLOOKUP($B97,INDIRECT(nfl_game_result),MATCH(C$1,INDIRECT(nfl_game_result_header),0),FALSE),"error")</f>
        <v>2012_03_GBY@SEA</v>
      </c>
      <c r="D97" t="str">
        <f ca="1">IFERROR(IF(ISBLANK(VLOOKUP($B97,INDIRECT(nfl_game_result),MATCH(D$1,INDIRECT(nfl_game_result_header),0),FALSE)),"",VLOOKUP($B97,INDIRECT(nfl_game_result),MATCH(D$1,INDIRECT(nfl_game_result_header),0),FALSE)),"error")</f>
        <v/>
      </c>
      <c r="E97">
        <f ca="1">IFERROR(IF(ISBLANK(VLOOKUP($B97,INDIRECT(nfl_game_result),MATCH(E$1,INDIRECT(nfl_game_result_header),0),FALSE)),"",VLOOKUP($B97,INDIRECT(nfl_game_result),MATCH(E$1,INDIRECT(nfl_game_result_header),0),FALSE)),"error")</f>
        <v>3.5</v>
      </c>
      <c r="F97" s="23" t="str">
        <f ca="1">IFERROR(IF(ISBLANK(VLOOKUP($B97,INDIRECT(nfl_game_result),MATCH(F$1,INDIRECT(nfl_game_result_header),0),FALSE)),"",VLOOKUP($B97,INDIRECT(nfl_game_result),MATCH(F$1,INDIRECT(nfl_game_result_header),0),FALSE)),"error")</f>
        <v/>
      </c>
      <c r="G97" s="23" t="str">
        <f ca="1">IFERROR(IF(ISBLANK(VLOOKUP($B97,INDIRECT(nfl_game_result),MATCH(G$1,INDIRECT(nfl_game_result_header),0),FALSE)),"",VLOOKUP($B97,INDIRECT(nfl_game_result),MATCH(G$1,INDIRECT(nfl_game_result_header),0),FALSE)),"error")</f>
        <v/>
      </c>
      <c r="H97">
        <f ca="1">IFERROR(IF(ISBLANK(VLOOKUP($B97,INDIRECT(nfl_game_result),MATCH(H$1,INDIRECT(nfl_game_result_header),0),FALSE)),"",VLOOKUP($B97,INDIRECT(nfl_game_result),MATCH(H$1,INDIRECT(nfl_game_result_header),0),FALSE)),"error")</f>
        <v>14</v>
      </c>
      <c r="I97">
        <f ca="1">IFERROR(IF(ISBLANK(VLOOKUP($B97,INDIRECT(nfl_game_result),MATCH(I$1,INDIRECT(nfl_game_result_header),0),FALSE)),"",VLOOKUP($B97,INDIRECT(nfl_game_result),MATCH(I$1,INDIRECT(nfl_game_result_header),0),FALSE)),"error")</f>
        <v>12</v>
      </c>
      <c r="J97" t="str">
        <f ca="1">IFERROR(IF(ISBLANK(VLOOKUP($B97,INDIRECT(nfl_game_result),MATCH(J$1,INDIRECT(nfl_game_result_header),0),FALSE)),"",VLOOKUP($B97,INDIRECT(nfl_game_result),MATCH(J$1,INDIRECT(nfl_game_result_header),0),FALSE)),"error")</f>
        <v>SEA</v>
      </c>
      <c r="K97" t="str">
        <f ca="1">IFERROR(IF(ISBLANK(VLOOKUP($B97,INDIRECT(nfl_game_result),MATCH(K$1,INDIRECT(nfl_game_result_header),0),FALSE)),"",VLOOKUP($B97,INDIRECT(nfl_game_result),MATCH(K$1,INDIRECT(nfl_game_result_header),0),FALSE)),"error")</f>
        <v>SEA</v>
      </c>
      <c r="L97" s="23" t="str">
        <f ca="1">IFERROR(IF(ISBLANK(VLOOKUP($B97,INDIRECT(nfl_game_result),MATCH(L$1,INDIRECT(nfl_game_result_header),0),FALSE)),"",VLOOKUP($B97,INDIRECT(nfl_game_result),MATCH(L$1,INDIRECT(nfl_game_result_header),0),FALSE)),"error")</f>
        <v/>
      </c>
      <c r="M97" t="s">
        <v>14</v>
      </c>
      <c r="N97">
        <v>6</v>
      </c>
      <c r="O97" t="s">
        <v>89</v>
      </c>
      <c r="V97" s="23" t="s">
        <v>416</v>
      </c>
      <c r="W97">
        <f ca="1">VALUE(LEFT(C97, 4))</f>
        <v>2012</v>
      </c>
      <c r="X97">
        <f ca="1">VALUE(MID(C97,6,FIND("_",C97,6)-6))</f>
        <v>3</v>
      </c>
      <c r="Y97" t="str">
        <f ca="1">IF(NOT(OR(ISBLANK(D97),ISBLANK(E97),D97="",E97="")),D97-E97,"")</f>
        <v/>
      </c>
      <c r="Z97" t="str">
        <f ca="1">IF(OR(NOT(ISNUMBER(D97)),ISBLANK(D97),D97="",ISBLANK(N97)),"",ABS(D97-N97))</f>
        <v/>
      </c>
      <c r="AA97">
        <f ca="1">IF(OR(ISBLANK(J97),ISBLANK(O97),J97="",O97=""),"",IF(J97=O97,1,0))</f>
        <v>1</v>
      </c>
      <c r="AB97" t="str">
        <f ca="1">IF(OR(ISBLANK(K97),ISBLANK(Q97),K97="",Q97=""),"",IF(K97=Q97,1,0))</f>
        <v/>
      </c>
      <c r="AC97" s="23" t="str">
        <f t="shared" ca="1" si="1"/>
        <v/>
      </c>
    </row>
    <row r="98" spans="1:29" x14ac:dyDescent="0.25">
      <c r="A98" s="23">
        <v>97</v>
      </c>
      <c r="B98">
        <v>49</v>
      </c>
      <c r="C98" t="str">
        <f ca="1">IFERROR(VLOOKUP($B98,INDIRECT(nfl_game_result),MATCH(C$1,INDIRECT(nfl_game_result_header),0),FALSE),"error")</f>
        <v>2012_04_CLE@BAL</v>
      </c>
      <c r="D98" t="str">
        <f ca="1">IFERROR(IF(ISBLANK(VLOOKUP($B98,INDIRECT(nfl_game_result),MATCH(D$1,INDIRECT(nfl_game_result_header),0),FALSE)),"",VLOOKUP($B98,INDIRECT(nfl_game_result),MATCH(D$1,INDIRECT(nfl_game_result_header),0),FALSE)),"error")</f>
        <v/>
      </c>
      <c r="E98">
        <f ca="1">IFERROR(IF(ISBLANK(VLOOKUP($B98,INDIRECT(nfl_game_result),MATCH(E$1,INDIRECT(nfl_game_result_header),0),FALSE)),"",VLOOKUP($B98,INDIRECT(nfl_game_result),MATCH(E$1,INDIRECT(nfl_game_result_header),0),FALSE)),"error")</f>
        <v>-12.5</v>
      </c>
      <c r="F98" s="23" t="str">
        <f ca="1">IFERROR(IF(ISBLANK(VLOOKUP($B98,INDIRECT(nfl_game_result),MATCH(F$1,INDIRECT(nfl_game_result_header),0),FALSE)),"",VLOOKUP($B98,INDIRECT(nfl_game_result),MATCH(F$1,INDIRECT(nfl_game_result_header),0),FALSE)),"error")</f>
        <v/>
      </c>
      <c r="G98" s="23" t="str">
        <f ca="1">IFERROR(IF(ISBLANK(VLOOKUP($B98,INDIRECT(nfl_game_result),MATCH(G$1,INDIRECT(nfl_game_result_header),0),FALSE)),"",VLOOKUP($B98,INDIRECT(nfl_game_result),MATCH(G$1,INDIRECT(nfl_game_result_header),0),FALSE)),"error")</f>
        <v/>
      </c>
      <c r="H98">
        <f ca="1">IFERROR(IF(ISBLANK(VLOOKUP($B98,INDIRECT(nfl_game_result),MATCH(H$1,INDIRECT(nfl_game_result_header),0),FALSE)),"",VLOOKUP($B98,INDIRECT(nfl_game_result),MATCH(H$1,INDIRECT(nfl_game_result_header),0),FALSE)),"error")</f>
        <v>23</v>
      </c>
      <c r="I98">
        <f ca="1">IFERROR(IF(ISBLANK(VLOOKUP($B98,INDIRECT(nfl_game_result),MATCH(I$1,INDIRECT(nfl_game_result_header),0),FALSE)),"",VLOOKUP($B98,INDIRECT(nfl_game_result),MATCH(I$1,INDIRECT(nfl_game_result_header),0),FALSE)),"error")</f>
        <v>16</v>
      </c>
      <c r="J98" t="str">
        <f ca="1">IFERROR(IF(ISBLANK(VLOOKUP($B98,INDIRECT(nfl_game_result),MATCH(J$1,INDIRECT(nfl_game_result_header),0),FALSE)),"",VLOOKUP($B98,INDIRECT(nfl_game_result),MATCH(J$1,INDIRECT(nfl_game_result_header),0),FALSE)),"error")</f>
        <v>CLE</v>
      </c>
      <c r="K98" t="str">
        <f ca="1">IFERROR(IF(ISBLANK(VLOOKUP($B98,INDIRECT(nfl_game_result),MATCH(K$1,INDIRECT(nfl_game_result_header),0),FALSE)),"",VLOOKUP($B98,INDIRECT(nfl_game_result),MATCH(K$1,INDIRECT(nfl_game_result_header),0),FALSE)),"error")</f>
        <v>BAL</v>
      </c>
      <c r="L98" s="23" t="str">
        <f ca="1">IFERROR(IF(ISBLANK(VLOOKUP($B98,INDIRECT(nfl_game_result),MATCH(L$1,INDIRECT(nfl_game_result_header),0),FALSE)),"",VLOOKUP($B98,INDIRECT(nfl_game_result),MATCH(L$1,INDIRECT(nfl_game_result_header),0),FALSE)),"error")</f>
        <v/>
      </c>
      <c r="M98" t="s">
        <v>16</v>
      </c>
      <c r="N98">
        <v>-10</v>
      </c>
      <c r="O98" t="s">
        <v>65</v>
      </c>
      <c r="V98" s="23" t="s">
        <v>416</v>
      </c>
      <c r="W98">
        <f ca="1">VALUE(LEFT(C98, 4))</f>
        <v>2012</v>
      </c>
      <c r="X98">
        <f ca="1">VALUE(MID(C98,6,FIND("_",C98,6)-6))</f>
        <v>4</v>
      </c>
      <c r="Y98" t="str">
        <f ca="1">IF(NOT(OR(ISBLANK(D98),ISBLANK(E98),D98="",E98="")),D98-E98,"")</f>
        <v/>
      </c>
      <c r="Z98" t="str">
        <f ca="1">IF(OR(NOT(ISNUMBER(D98)),ISBLANK(D98),D98="",ISBLANK(N98)),"",ABS(D98-N98))</f>
        <v/>
      </c>
      <c r="AA98">
        <f ca="1">IF(OR(ISBLANK(J98),ISBLANK(O98),J98="",O98=""),"",IF(J98=O98,1,0))</f>
        <v>0</v>
      </c>
      <c r="AB98" t="str">
        <f ca="1">IF(OR(ISBLANK(K98),ISBLANK(Q98),K98="",Q98=""),"",IF(K98=Q98,1,0))</f>
        <v/>
      </c>
      <c r="AC98" s="23" t="str">
        <f t="shared" ca="1" si="1"/>
        <v/>
      </c>
    </row>
    <row r="99" spans="1:29" x14ac:dyDescent="0.25">
      <c r="A99" s="23">
        <v>98</v>
      </c>
      <c r="B99">
        <v>50</v>
      </c>
      <c r="C99" t="str">
        <f ca="1">IFERROR(VLOOKUP($B99,INDIRECT(nfl_game_result),MATCH(C$1,INDIRECT(nfl_game_result_header),0),FALSE),"error")</f>
        <v>2012_04_NWE@BUF</v>
      </c>
      <c r="D99" t="str">
        <f ca="1">IFERROR(IF(ISBLANK(VLOOKUP($B99,INDIRECT(nfl_game_result),MATCH(D$1,INDIRECT(nfl_game_result_header),0),FALSE)),"",VLOOKUP($B99,INDIRECT(nfl_game_result),MATCH(D$1,INDIRECT(nfl_game_result_header),0),FALSE)),"error")</f>
        <v/>
      </c>
      <c r="E99">
        <f ca="1">IFERROR(IF(ISBLANK(VLOOKUP($B99,INDIRECT(nfl_game_result),MATCH(E$1,INDIRECT(nfl_game_result_header),0),FALSE)),"",VLOOKUP($B99,INDIRECT(nfl_game_result),MATCH(E$1,INDIRECT(nfl_game_result_header),0),FALSE)),"error")</f>
        <v>3.5</v>
      </c>
      <c r="F99" s="23" t="str">
        <f ca="1">IFERROR(IF(ISBLANK(VLOOKUP($B99,INDIRECT(nfl_game_result),MATCH(F$1,INDIRECT(nfl_game_result_header),0),FALSE)),"",VLOOKUP($B99,INDIRECT(nfl_game_result),MATCH(F$1,INDIRECT(nfl_game_result_header),0),FALSE)),"error")</f>
        <v/>
      </c>
      <c r="G99" s="23" t="str">
        <f ca="1">IFERROR(IF(ISBLANK(VLOOKUP($B99,INDIRECT(nfl_game_result),MATCH(G$1,INDIRECT(nfl_game_result_header),0),FALSE)),"",VLOOKUP($B99,INDIRECT(nfl_game_result),MATCH(G$1,INDIRECT(nfl_game_result_header),0),FALSE)),"error")</f>
        <v/>
      </c>
      <c r="H99">
        <f ca="1">IFERROR(IF(ISBLANK(VLOOKUP($B99,INDIRECT(nfl_game_result),MATCH(H$1,INDIRECT(nfl_game_result_header),0),FALSE)),"",VLOOKUP($B99,INDIRECT(nfl_game_result),MATCH(H$1,INDIRECT(nfl_game_result_header),0),FALSE)),"error")</f>
        <v>28</v>
      </c>
      <c r="I99">
        <f ca="1">IFERROR(IF(ISBLANK(VLOOKUP($B99,INDIRECT(nfl_game_result),MATCH(I$1,INDIRECT(nfl_game_result_header),0),FALSE)),"",VLOOKUP($B99,INDIRECT(nfl_game_result),MATCH(I$1,INDIRECT(nfl_game_result_header),0),FALSE)),"error")</f>
        <v>52</v>
      </c>
      <c r="J99" t="str">
        <f ca="1">IFERROR(IF(ISBLANK(VLOOKUP($B99,INDIRECT(nfl_game_result),MATCH(J$1,INDIRECT(nfl_game_result_header),0),FALSE)),"",VLOOKUP($B99,INDIRECT(nfl_game_result),MATCH(J$1,INDIRECT(nfl_game_result_header),0),FALSE)),"error")</f>
        <v>NWE</v>
      </c>
      <c r="K99" t="str">
        <f ca="1">IFERROR(IF(ISBLANK(VLOOKUP($B99,INDIRECT(nfl_game_result),MATCH(K$1,INDIRECT(nfl_game_result_header),0),FALSE)),"",VLOOKUP($B99,INDIRECT(nfl_game_result),MATCH(K$1,INDIRECT(nfl_game_result_header),0),FALSE)),"error")</f>
        <v>NWE</v>
      </c>
      <c r="L99" s="23" t="str">
        <f ca="1">IFERROR(IF(ISBLANK(VLOOKUP($B99,INDIRECT(nfl_game_result),MATCH(L$1,INDIRECT(nfl_game_result_header),0),FALSE)),"",VLOOKUP($B99,INDIRECT(nfl_game_result),MATCH(L$1,INDIRECT(nfl_game_result_header),0),FALSE)),"error")</f>
        <v/>
      </c>
      <c r="M99" t="s">
        <v>16</v>
      </c>
      <c r="N99">
        <v>4.5</v>
      </c>
      <c r="O99" t="s">
        <v>66</v>
      </c>
      <c r="V99" s="23" t="s">
        <v>416</v>
      </c>
      <c r="W99">
        <f ca="1">VALUE(LEFT(C99, 4))</f>
        <v>2012</v>
      </c>
      <c r="X99">
        <f ca="1">VALUE(MID(C99,6,FIND("_",C99,6)-6))</f>
        <v>4</v>
      </c>
      <c r="Y99" t="str">
        <f ca="1">IF(NOT(OR(ISBLANK(D99),ISBLANK(E99),D99="",E99="")),D99-E99,"")</f>
        <v/>
      </c>
      <c r="Z99" t="str">
        <f ca="1">IF(OR(NOT(ISNUMBER(D99)),ISBLANK(D99),D99="",ISBLANK(N99)),"",ABS(D99-N99))</f>
        <v/>
      </c>
      <c r="AA99">
        <f ca="1">IF(OR(ISBLANK(J99),ISBLANK(O99),J99="",O99=""),"",IF(J99=O99,1,0))</f>
        <v>0</v>
      </c>
      <c r="AB99" t="str">
        <f ca="1">IF(OR(ISBLANK(K99),ISBLANK(Q99),K99="",Q99=""),"",IF(K99=Q99,1,0))</f>
        <v/>
      </c>
      <c r="AC99" s="23" t="str">
        <f t="shared" ca="1" si="1"/>
        <v/>
      </c>
    </row>
    <row r="100" spans="1:29" x14ac:dyDescent="0.25">
      <c r="A100" s="23">
        <v>99</v>
      </c>
      <c r="B100">
        <v>51</v>
      </c>
      <c r="C100" t="str">
        <f ca="1">IFERROR(VLOOKUP($B100,INDIRECT(nfl_game_result),MATCH(C$1,INDIRECT(nfl_game_result_header),0),FALSE),"error")</f>
        <v>2012_04_TEN@HOU</v>
      </c>
      <c r="D100" t="str">
        <f ca="1">IFERROR(IF(ISBLANK(VLOOKUP($B100,INDIRECT(nfl_game_result),MATCH(D$1,INDIRECT(nfl_game_result_header),0),FALSE)),"",VLOOKUP($B100,INDIRECT(nfl_game_result),MATCH(D$1,INDIRECT(nfl_game_result_header),0),FALSE)),"error")</f>
        <v/>
      </c>
      <c r="E100">
        <f ca="1">IFERROR(IF(ISBLANK(VLOOKUP($B100,INDIRECT(nfl_game_result),MATCH(E$1,INDIRECT(nfl_game_result_header),0),FALSE)),"",VLOOKUP($B100,INDIRECT(nfl_game_result),MATCH(E$1,INDIRECT(nfl_game_result_header),0),FALSE)),"error")</f>
        <v>-12.5</v>
      </c>
      <c r="F100" s="23" t="str">
        <f ca="1">IFERROR(IF(ISBLANK(VLOOKUP($B100,INDIRECT(nfl_game_result),MATCH(F$1,INDIRECT(nfl_game_result_header),0),FALSE)),"",VLOOKUP($B100,INDIRECT(nfl_game_result),MATCH(F$1,INDIRECT(nfl_game_result_header),0),FALSE)),"error")</f>
        <v/>
      </c>
      <c r="G100" s="23" t="str">
        <f ca="1">IFERROR(IF(ISBLANK(VLOOKUP($B100,INDIRECT(nfl_game_result),MATCH(G$1,INDIRECT(nfl_game_result_header),0),FALSE)),"",VLOOKUP($B100,INDIRECT(nfl_game_result),MATCH(G$1,INDIRECT(nfl_game_result_header),0),FALSE)),"error")</f>
        <v/>
      </c>
      <c r="H100">
        <f ca="1">IFERROR(IF(ISBLANK(VLOOKUP($B100,INDIRECT(nfl_game_result),MATCH(H$1,INDIRECT(nfl_game_result_header),0),FALSE)),"",VLOOKUP($B100,INDIRECT(nfl_game_result),MATCH(H$1,INDIRECT(nfl_game_result_header),0),FALSE)),"error")</f>
        <v>38</v>
      </c>
      <c r="I100">
        <f ca="1">IFERROR(IF(ISBLANK(VLOOKUP($B100,INDIRECT(nfl_game_result),MATCH(I$1,INDIRECT(nfl_game_result_header),0),FALSE)),"",VLOOKUP($B100,INDIRECT(nfl_game_result),MATCH(I$1,INDIRECT(nfl_game_result_header),0),FALSE)),"error")</f>
        <v>14</v>
      </c>
      <c r="J100" t="str">
        <f ca="1">IFERROR(IF(ISBLANK(VLOOKUP($B100,INDIRECT(nfl_game_result),MATCH(J$1,INDIRECT(nfl_game_result_header),0),FALSE)),"",VLOOKUP($B100,INDIRECT(nfl_game_result),MATCH(J$1,INDIRECT(nfl_game_result_header),0),FALSE)),"error")</f>
        <v>HOU</v>
      </c>
      <c r="K100" t="str">
        <f ca="1">IFERROR(IF(ISBLANK(VLOOKUP($B100,INDIRECT(nfl_game_result),MATCH(K$1,INDIRECT(nfl_game_result_header),0),FALSE)),"",VLOOKUP($B100,INDIRECT(nfl_game_result),MATCH(K$1,INDIRECT(nfl_game_result_header),0),FALSE)),"error")</f>
        <v>HOU</v>
      </c>
      <c r="L100" s="23" t="str">
        <f ca="1">IFERROR(IF(ISBLANK(VLOOKUP($B100,INDIRECT(nfl_game_result),MATCH(L$1,INDIRECT(nfl_game_result_header),0),FALSE)),"",VLOOKUP($B100,INDIRECT(nfl_game_result),MATCH(L$1,INDIRECT(nfl_game_result_header),0),FALSE)),"error")</f>
        <v/>
      </c>
      <c r="M100" t="s">
        <v>16</v>
      </c>
      <c r="N100">
        <v>-9</v>
      </c>
      <c r="O100" t="s">
        <v>93</v>
      </c>
      <c r="V100" s="23" t="s">
        <v>416</v>
      </c>
      <c r="W100">
        <f ca="1">VALUE(LEFT(C100, 4))</f>
        <v>2012</v>
      </c>
      <c r="X100">
        <f ca="1">VALUE(MID(C100,6,FIND("_",C100,6)-6))</f>
        <v>4</v>
      </c>
      <c r="Y100" t="str">
        <f ca="1">IF(NOT(OR(ISBLANK(D100),ISBLANK(E100),D100="",E100="")),D100-E100,"")</f>
        <v/>
      </c>
      <c r="Z100" t="str">
        <f ca="1">IF(OR(NOT(ISNUMBER(D100)),ISBLANK(D100),D100="",ISBLANK(N100)),"",ABS(D100-N100))</f>
        <v/>
      </c>
      <c r="AA100">
        <f ca="1">IF(OR(ISBLANK(J100),ISBLANK(O100),J100="",O100=""),"",IF(J100=O100,1,0))</f>
        <v>0</v>
      </c>
      <c r="AB100" t="str">
        <f ca="1">IF(OR(ISBLANK(K100),ISBLANK(Q100),K100="",Q100=""),"",IF(K100=Q100,1,0))</f>
        <v/>
      </c>
      <c r="AC100" s="23" t="str">
        <f t="shared" ca="1" si="1"/>
        <v/>
      </c>
    </row>
    <row r="101" spans="1:29" x14ac:dyDescent="0.25">
      <c r="A101" s="23">
        <v>100</v>
      </c>
      <c r="B101">
        <v>52</v>
      </c>
      <c r="C101" t="str">
        <f ca="1">IFERROR(VLOOKUP($B101,INDIRECT(nfl_game_result),MATCH(C$1,INDIRECT(nfl_game_result_header),0),FALSE),"error")</f>
        <v>2012_04_SD@KCY</v>
      </c>
      <c r="D101" t="str">
        <f ca="1">IFERROR(IF(ISBLANK(VLOOKUP($B101,INDIRECT(nfl_game_result),MATCH(D$1,INDIRECT(nfl_game_result_header),0),FALSE)),"",VLOOKUP($B101,INDIRECT(nfl_game_result),MATCH(D$1,INDIRECT(nfl_game_result_header),0),FALSE)),"error")</f>
        <v/>
      </c>
      <c r="E101">
        <f ca="1">IFERROR(IF(ISBLANK(VLOOKUP($B101,INDIRECT(nfl_game_result),MATCH(E$1,INDIRECT(nfl_game_result_header),0),FALSE)),"",VLOOKUP($B101,INDIRECT(nfl_game_result),MATCH(E$1,INDIRECT(nfl_game_result_header),0),FALSE)),"error")</f>
        <v>0.5</v>
      </c>
      <c r="F101" s="23" t="str">
        <f ca="1">IFERROR(IF(ISBLANK(VLOOKUP($B101,INDIRECT(nfl_game_result),MATCH(F$1,INDIRECT(nfl_game_result_header),0),FALSE)),"",VLOOKUP($B101,INDIRECT(nfl_game_result),MATCH(F$1,INDIRECT(nfl_game_result_header),0),FALSE)),"error")</f>
        <v/>
      </c>
      <c r="G101" s="23" t="str">
        <f ca="1">IFERROR(IF(ISBLANK(VLOOKUP($B101,INDIRECT(nfl_game_result),MATCH(G$1,INDIRECT(nfl_game_result_header),0),FALSE)),"",VLOOKUP($B101,INDIRECT(nfl_game_result),MATCH(G$1,INDIRECT(nfl_game_result_header),0),FALSE)),"error")</f>
        <v/>
      </c>
      <c r="H101">
        <f ca="1">IFERROR(IF(ISBLANK(VLOOKUP($B101,INDIRECT(nfl_game_result),MATCH(H$1,INDIRECT(nfl_game_result_header),0),FALSE)),"",VLOOKUP($B101,INDIRECT(nfl_game_result),MATCH(H$1,INDIRECT(nfl_game_result_header),0),FALSE)),"error")</f>
        <v>20</v>
      </c>
      <c r="I101">
        <f ca="1">IFERROR(IF(ISBLANK(VLOOKUP($B101,INDIRECT(nfl_game_result),MATCH(I$1,INDIRECT(nfl_game_result_header),0),FALSE)),"",VLOOKUP($B101,INDIRECT(nfl_game_result),MATCH(I$1,INDIRECT(nfl_game_result_header),0),FALSE)),"error")</f>
        <v>37</v>
      </c>
      <c r="J101" t="str">
        <f ca="1">IFERROR(IF(ISBLANK(VLOOKUP($B101,INDIRECT(nfl_game_result),MATCH(J$1,INDIRECT(nfl_game_result_header),0),FALSE)),"",VLOOKUP($B101,INDIRECT(nfl_game_result),MATCH(J$1,INDIRECT(nfl_game_result_header),0),FALSE)),"error")</f>
        <v>SD</v>
      </c>
      <c r="K101" t="str">
        <f ca="1">IFERROR(IF(ISBLANK(VLOOKUP($B101,INDIRECT(nfl_game_result),MATCH(K$1,INDIRECT(nfl_game_result_header),0),FALSE)),"",VLOOKUP($B101,INDIRECT(nfl_game_result),MATCH(K$1,INDIRECT(nfl_game_result_header),0),FALSE)),"error")</f>
        <v>SD</v>
      </c>
      <c r="L101" s="23" t="str">
        <f ca="1">IFERROR(IF(ISBLANK(VLOOKUP($B101,INDIRECT(nfl_game_result),MATCH(L$1,INDIRECT(nfl_game_result_header),0),FALSE)),"",VLOOKUP($B101,INDIRECT(nfl_game_result),MATCH(L$1,INDIRECT(nfl_game_result_header),0),FALSE)),"error")</f>
        <v/>
      </c>
      <c r="M101" t="s">
        <v>16</v>
      </c>
      <c r="N101">
        <v>3</v>
      </c>
      <c r="O101" t="s">
        <v>331</v>
      </c>
      <c r="V101" s="23" t="s">
        <v>416</v>
      </c>
      <c r="W101">
        <f ca="1">VALUE(LEFT(C101, 4))</f>
        <v>2012</v>
      </c>
      <c r="X101">
        <f ca="1">VALUE(MID(C101,6,FIND("_",C101,6)-6))</f>
        <v>4</v>
      </c>
      <c r="Y101" t="str">
        <f ca="1">IF(NOT(OR(ISBLANK(D101),ISBLANK(E101),D101="",E101="")),D101-E101,"")</f>
        <v/>
      </c>
      <c r="Z101" t="str">
        <f ca="1">IF(OR(NOT(ISNUMBER(D101)),ISBLANK(D101),D101="",ISBLANK(N101)),"",ABS(D101-N101))</f>
        <v/>
      </c>
      <c r="AA101">
        <f ca="1">IF(OR(ISBLANK(J101),ISBLANK(O101),J101="",O101=""),"",IF(J101=O101,1,0))</f>
        <v>0</v>
      </c>
      <c r="AB101" t="str">
        <f ca="1">IF(OR(ISBLANK(K101),ISBLANK(Q101),K101="",Q101=""),"",IF(K101=Q101,1,0))</f>
        <v/>
      </c>
      <c r="AC101" s="23" t="str">
        <f t="shared" ca="1" si="1"/>
        <v/>
      </c>
    </row>
    <row r="102" spans="1:29" x14ac:dyDescent="0.25">
      <c r="A102" s="23">
        <v>101</v>
      </c>
      <c r="B102">
        <v>53</v>
      </c>
      <c r="C102" t="str">
        <f ca="1">IFERROR(VLOOKUP($B102,INDIRECT(nfl_game_result),MATCH(C$1,INDIRECT(nfl_game_result_header),0),FALSE),"error")</f>
        <v>2012_04_MIN@DET</v>
      </c>
      <c r="D102" t="str">
        <f ca="1">IFERROR(IF(ISBLANK(VLOOKUP($B102,INDIRECT(nfl_game_result),MATCH(D$1,INDIRECT(nfl_game_result_header),0),FALSE)),"",VLOOKUP($B102,INDIRECT(nfl_game_result),MATCH(D$1,INDIRECT(nfl_game_result_header),0),FALSE)),"error")</f>
        <v/>
      </c>
      <c r="E102">
        <f ca="1">IFERROR(IF(ISBLANK(VLOOKUP($B102,INDIRECT(nfl_game_result),MATCH(E$1,INDIRECT(nfl_game_result_header),0),FALSE)),"",VLOOKUP($B102,INDIRECT(nfl_game_result),MATCH(E$1,INDIRECT(nfl_game_result_header),0),FALSE)),"error")</f>
        <v>-6.5</v>
      </c>
      <c r="F102" s="23" t="str">
        <f ca="1">IFERROR(IF(ISBLANK(VLOOKUP($B102,INDIRECT(nfl_game_result),MATCH(F$1,INDIRECT(nfl_game_result_header),0),FALSE)),"",VLOOKUP($B102,INDIRECT(nfl_game_result),MATCH(F$1,INDIRECT(nfl_game_result_header),0),FALSE)),"error")</f>
        <v/>
      </c>
      <c r="G102" s="23" t="str">
        <f ca="1">IFERROR(IF(ISBLANK(VLOOKUP($B102,INDIRECT(nfl_game_result),MATCH(G$1,INDIRECT(nfl_game_result_header),0),FALSE)),"",VLOOKUP($B102,INDIRECT(nfl_game_result),MATCH(G$1,INDIRECT(nfl_game_result_header),0),FALSE)),"error")</f>
        <v/>
      </c>
      <c r="H102">
        <f ca="1">IFERROR(IF(ISBLANK(VLOOKUP($B102,INDIRECT(nfl_game_result),MATCH(H$1,INDIRECT(nfl_game_result_header),0),FALSE)),"",VLOOKUP($B102,INDIRECT(nfl_game_result),MATCH(H$1,INDIRECT(nfl_game_result_header),0),FALSE)),"error")</f>
        <v>13</v>
      </c>
      <c r="I102">
        <f ca="1">IFERROR(IF(ISBLANK(VLOOKUP($B102,INDIRECT(nfl_game_result),MATCH(I$1,INDIRECT(nfl_game_result_header),0),FALSE)),"",VLOOKUP($B102,INDIRECT(nfl_game_result),MATCH(I$1,INDIRECT(nfl_game_result_header),0),FALSE)),"error")</f>
        <v>20</v>
      </c>
      <c r="J102" t="str">
        <f ca="1">IFERROR(IF(ISBLANK(VLOOKUP($B102,INDIRECT(nfl_game_result),MATCH(J$1,INDIRECT(nfl_game_result_header),0),FALSE)),"",VLOOKUP($B102,INDIRECT(nfl_game_result),MATCH(J$1,INDIRECT(nfl_game_result_header),0),FALSE)),"error")</f>
        <v>MIN</v>
      </c>
      <c r="K102" t="str">
        <f ca="1">IFERROR(IF(ISBLANK(VLOOKUP($B102,INDIRECT(nfl_game_result),MATCH(K$1,INDIRECT(nfl_game_result_header),0),FALSE)),"",VLOOKUP($B102,INDIRECT(nfl_game_result),MATCH(K$1,INDIRECT(nfl_game_result_header),0),FALSE)),"error")</f>
        <v>MIN</v>
      </c>
      <c r="L102" s="23" t="str">
        <f ca="1">IFERROR(IF(ISBLANK(VLOOKUP($B102,INDIRECT(nfl_game_result),MATCH(L$1,INDIRECT(nfl_game_result_header),0),FALSE)),"",VLOOKUP($B102,INDIRECT(nfl_game_result),MATCH(L$1,INDIRECT(nfl_game_result_header),0),FALSE)),"error")</f>
        <v/>
      </c>
      <c r="M102" t="s">
        <v>16</v>
      </c>
      <c r="N102">
        <v>-7.5</v>
      </c>
      <c r="O102" t="s">
        <v>80</v>
      </c>
      <c r="V102" s="23" t="s">
        <v>416</v>
      </c>
      <c r="W102">
        <f ca="1">VALUE(LEFT(C102, 4))</f>
        <v>2012</v>
      </c>
      <c r="X102">
        <f ca="1">VALUE(MID(C102,6,FIND("_",C102,6)-6))</f>
        <v>4</v>
      </c>
      <c r="Y102" t="str">
        <f ca="1">IF(NOT(OR(ISBLANK(D102),ISBLANK(E102),D102="",E102="")),D102-E102,"")</f>
        <v/>
      </c>
      <c r="Z102" t="str">
        <f ca="1">IF(OR(NOT(ISNUMBER(D102)),ISBLANK(D102),D102="",ISBLANK(N102)),"",ABS(D102-N102))</f>
        <v/>
      </c>
      <c r="AA102">
        <f ca="1">IF(OR(ISBLANK(J102),ISBLANK(O102),J102="",O102=""),"",IF(J102=O102,1,0))</f>
        <v>1</v>
      </c>
      <c r="AB102" t="str">
        <f ca="1">IF(OR(ISBLANK(K102),ISBLANK(Q102),K102="",Q102=""),"",IF(K102=Q102,1,0))</f>
        <v/>
      </c>
      <c r="AC102" s="23" t="str">
        <f t="shared" ca="1" si="1"/>
        <v/>
      </c>
    </row>
    <row r="103" spans="1:29" x14ac:dyDescent="0.25">
      <c r="A103" s="23">
        <v>102</v>
      </c>
      <c r="B103">
        <v>54</v>
      </c>
      <c r="C103" t="str">
        <f ca="1">IFERROR(VLOOKUP($B103,INDIRECT(nfl_game_result),MATCH(C$1,INDIRECT(nfl_game_result_header),0),FALSE),"error")</f>
        <v>2012_04_CAR@ATL</v>
      </c>
      <c r="D103" t="str">
        <f ca="1">IFERROR(IF(ISBLANK(VLOOKUP($B103,INDIRECT(nfl_game_result),MATCH(D$1,INDIRECT(nfl_game_result_header),0),FALSE)),"",VLOOKUP($B103,INDIRECT(nfl_game_result),MATCH(D$1,INDIRECT(nfl_game_result_header),0),FALSE)),"error")</f>
        <v/>
      </c>
      <c r="E103">
        <f ca="1">IFERROR(IF(ISBLANK(VLOOKUP($B103,INDIRECT(nfl_game_result),MATCH(E$1,INDIRECT(nfl_game_result_header),0),FALSE)),"",VLOOKUP($B103,INDIRECT(nfl_game_result),MATCH(E$1,INDIRECT(nfl_game_result_header),0),FALSE)),"error")</f>
        <v>-7.5</v>
      </c>
      <c r="F103" s="23" t="str">
        <f ca="1">IFERROR(IF(ISBLANK(VLOOKUP($B103,INDIRECT(nfl_game_result),MATCH(F$1,INDIRECT(nfl_game_result_header),0),FALSE)),"",VLOOKUP($B103,INDIRECT(nfl_game_result),MATCH(F$1,INDIRECT(nfl_game_result_header),0),FALSE)),"error")</f>
        <v/>
      </c>
      <c r="G103" s="23" t="str">
        <f ca="1">IFERROR(IF(ISBLANK(VLOOKUP($B103,INDIRECT(nfl_game_result),MATCH(G$1,INDIRECT(nfl_game_result_header),0),FALSE)),"",VLOOKUP($B103,INDIRECT(nfl_game_result),MATCH(G$1,INDIRECT(nfl_game_result_header),0),FALSE)),"error")</f>
        <v/>
      </c>
      <c r="H103">
        <f ca="1">IFERROR(IF(ISBLANK(VLOOKUP($B103,INDIRECT(nfl_game_result),MATCH(H$1,INDIRECT(nfl_game_result_header),0),FALSE)),"",VLOOKUP($B103,INDIRECT(nfl_game_result),MATCH(H$1,INDIRECT(nfl_game_result_header),0),FALSE)),"error")</f>
        <v>30</v>
      </c>
      <c r="I103">
        <f ca="1">IFERROR(IF(ISBLANK(VLOOKUP($B103,INDIRECT(nfl_game_result),MATCH(I$1,INDIRECT(nfl_game_result_header),0),FALSE)),"",VLOOKUP($B103,INDIRECT(nfl_game_result),MATCH(I$1,INDIRECT(nfl_game_result_header),0),FALSE)),"error")</f>
        <v>28</v>
      </c>
      <c r="J103" t="str">
        <f ca="1">IFERROR(IF(ISBLANK(VLOOKUP($B103,INDIRECT(nfl_game_result),MATCH(J$1,INDIRECT(nfl_game_result_header),0),FALSE)),"",VLOOKUP($B103,INDIRECT(nfl_game_result),MATCH(J$1,INDIRECT(nfl_game_result_header),0),FALSE)),"error")</f>
        <v>CAR</v>
      </c>
      <c r="K103" t="str">
        <f ca="1">IFERROR(IF(ISBLANK(VLOOKUP($B103,INDIRECT(nfl_game_result),MATCH(K$1,INDIRECT(nfl_game_result_header),0),FALSE)),"",VLOOKUP($B103,INDIRECT(nfl_game_result),MATCH(K$1,INDIRECT(nfl_game_result_header),0),FALSE)),"error")</f>
        <v>ATL</v>
      </c>
      <c r="L103" s="23" t="str">
        <f ca="1">IFERROR(IF(ISBLANK(VLOOKUP($B103,INDIRECT(nfl_game_result),MATCH(L$1,INDIRECT(nfl_game_result_header),0),FALSE)),"",VLOOKUP($B103,INDIRECT(nfl_game_result),MATCH(L$1,INDIRECT(nfl_game_result_header),0),FALSE)),"error")</f>
        <v/>
      </c>
      <c r="M103" t="s">
        <v>16</v>
      </c>
      <c r="N103">
        <v>-8</v>
      </c>
      <c r="O103" t="s">
        <v>67</v>
      </c>
      <c r="V103" s="23" t="s">
        <v>416</v>
      </c>
      <c r="W103">
        <f ca="1">VALUE(LEFT(C103, 4))</f>
        <v>2012</v>
      </c>
      <c r="X103">
        <f ca="1">VALUE(MID(C103,6,FIND("_",C103,6)-6))</f>
        <v>4</v>
      </c>
      <c r="Y103" t="str">
        <f ca="1">IF(NOT(OR(ISBLANK(D103),ISBLANK(E103),D103="",E103="")),D103-E103,"")</f>
        <v/>
      </c>
      <c r="Z103" t="str">
        <f ca="1">IF(OR(NOT(ISNUMBER(D103)),ISBLANK(D103),D103="",ISBLANK(N103)),"",ABS(D103-N103))</f>
        <v/>
      </c>
      <c r="AA103">
        <f ca="1">IF(OR(ISBLANK(J103),ISBLANK(O103),J103="",O103=""),"",IF(J103=O103,1,0))</f>
        <v>1</v>
      </c>
      <c r="AB103" t="str">
        <f ca="1">IF(OR(ISBLANK(K103),ISBLANK(Q103),K103="",Q103=""),"",IF(K103=Q103,1,0))</f>
        <v/>
      </c>
      <c r="AC103" s="23" t="str">
        <f t="shared" ca="1" si="1"/>
        <v/>
      </c>
    </row>
    <row r="104" spans="1:29" x14ac:dyDescent="0.25">
      <c r="A104" s="23">
        <v>103</v>
      </c>
      <c r="B104">
        <v>55</v>
      </c>
      <c r="C104" t="str">
        <f ca="1">IFERROR(VLOOKUP($B104,INDIRECT(nfl_game_result),MATCH(C$1,INDIRECT(nfl_game_result_header),0),FALSE),"error")</f>
        <v>2012_04_SEA@STL</v>
      </c>
      <c r="D104" t="str">
        <f ca="1">IFERROR(IF(ISBLANK(VLOOKUP($B104,INDIRECT(nfl_game_result),MATCH(D$1,INDIRECT(nfl_game_result_header),0),FALSE)),"",VLOOKUP($B104,INDIRECT(nfl_game_result),MATCH(D$1,INDIRECT(nfl_game_result_header),0),FALSE)),"error")</f>
        <v/>
      </c>
      <c r="E104">
        <f ca="1">IFERROR(IF(ISBLANK(VLOOKUP($B104,INDIRECT(nfl_game_result),MATCH(E$1,INDIRECT(nfl_game_result_header),0),FALSE)),"",VLOOKUP($B104,INDIRECT(nfl_game_result),MATCH(E$1,INDIRECT(nfl_game_result_header),0),FALSE)),"error")</f>
        <v>2.5</v>
      </c>
      <c r="F104" s="23" t="str">
        <f ca="1">IFERROR(IF(ISBLANK(VLOOKUP($B104,INDIRECT(nfl_game_result),MATCH(F$1,INDIRECT(nfl_game_result_header),0),FALSE)),"",VLOOKUP($B104,INDIRECT(nfl_game_result),MATCH(F$1,INDIRECT(nfl_game_result_header),0),FALSE)),"error")</f>
        <v/>
      </c>
      <c r="G104" s="23" t="str">
        <f ca="1">IFERROR(IF(ISBLANK(VLOOKUP($B104,INDIRECT(nfl_game_result),MATCH(G$1,INDIRECT(nfl_game_result_header),0),FALSE)),"",VLOOKUP($B104,INDIRECT(nfl_game_result),MATCH(G$1,INDIRECT(nfl_game_result_header),0),FALSE)),"error")</f>
        <v/>
      </c>
      <c r="H104">
        <f ca="1">IFERROR(IF(ISBLANK(VLOOKUP($B104,INDIRECT(nfl_game_result),MATCH(H$1,INDIRECT(nfl_game_result_header),0),FALSE)),"",VLOOKUP($B104,INDIRECT(nfl_game_result),MATCH(H$1,INDIRECT(nfl_game_result_header),0),FALSE)),"error")</f>
        <v>19</v>
      </c>
      <c r="I104">
        <f ca="1">IFERROR(IF(ISBLANK(VLOOKUP($B104,INDIRECT(nfl_game_result),MATCH(I$1,INDIRECT(nfl_game_result_header),0),FALSE)),"",VLOOKUP($B104,INDIRECT(nfl_game_result),MATCH(I$1,INDIRECT(nfl_game_result_header),0),FALSE)),"error")</f>
        <v>13</v>
      </c>
      <c r="J104" t="str">
        <f ca="1">IFERROR(IF(ISBLANK(VLOOKUP($B104,INDIRECT(nfl_game_result),MATCH(J$1,INDIRECT(nfl_game_result_header),0),FALSE)),"",VLOOKUP($B104,INDIRECT(nfl_game_result),MATCH(J$1,INDIRECT(nfl_game_result_header),0),FALSE)),"error")</f>
        <v>STL</v>
      </c>
      <c r="K104" t="str">
        <f ca="1">IFERROR(IF(ISBLANK(VLOOKUP($B104,INDIRECT(nfl_game_result),MATCH(K$1,INDIRECT(nfl_game_result_header),0),FALSE)),"",VLOOKUP($B104,INDIRECT(nfl_game_result),MATCH(K$1,INDIRECT(nfl_game_result_header),0),FALSE)),"error")</f>
        <v>STL</v>
      </c>
      <c r="L104" s="23" t="str">
        <f ca="1">IFERROR(IF(ISBLANK(VLOOKUP($B104,INDIRECT(nfl_game_result),MATCH(L$1,INDIRECT(nfl_game_result_header),0),FALSE)),"",VLOOKUP($B104,INDIRECT(nfl_game_result),MATCH(L$1,INDIRECT(nfl_game_result_header),0),FALSE)),"error")</f>
        <v/>
      </c>
      <c r="M104" t="s">
        <v>16</v>
      </c>
      <c r="N104">
        <v>2.5</v>
      </c>
      <c r="O104" t="s">
        <v>89</v>
      </c>
      <c r="V104" s="23" t="s">
        <v>416</v>
      </c>
      <c r="W104">
        <f ca="1">VALUE(LEFT(C104, 4))</f>
        <v>2012</v>
      </c>
      <c r="X104">
        <f ca="1">VALUE(MID(C104,6,FIND("_",C104,6)-6))</f>
        <v>4</v>
      </c>
      <c r="Y104" t="str">
        <f ca="1">IF(NOT(OR(ISBLANK(D104),ISBLANK(E104),D104="",E104="")),D104-E104,"")</f>
        <v/>
      </c>
      <c r="Z104" t="str">
        <f ca="1">IF(OR(NOT(ISNUMBER(D104)),ISBLANK(D104),D104="",ISBLANK(N104)),"",ABS(D104-N104))</f>
        <v/>
      </c>
      <c r="AA104">
        <f ca="1">IF(OR(ISBLANK(J104),ISBLANK(O104),J104="",O104=""),"",IF(J104=O104,1,0))</f>
        <v>0</v>
      </c>
      <c r="AB104" t="str">
        <f ca="1">IF(OR(ISBLANK(K104),ISBLANK(Q104),K104="",Q104=""),"",IF(K104=Q104,1,0))</f>
        <v/>
      </c>
      <c r="AC104" s="23" t="str">
        <f t="shared" ca="1" si="1"/>
        <v/>
      </c>
    </row>
    <row r="105" spans="1:29" x14ac:dyDescent="0.25">
      <c r="A105" s="23">
        <v>104</v>
      </c>
      <c r="B105">
        <v>56</v>
      </c>
      <c r="C105" t="str">
        <f ca="1">IFERROR(VLOOKUP($B105,INDIRECT(nfl_game_result),MATCH(C$1,INDIRECT(nfl_game_result_header),0),FALSE),"error")</f>
        <v>2012_04_SFO@NYJ</v>
      </c>
      <c r="D105" t="str">
        <f ca="1">IFERROR(IF(ISBLANK(VLOOKUP($B105,INDIRECT(nfl_game_result),MATCH(D$1,INDIRECT(nfl_game_result_header),0),FALSE)),"",VLOOKUP($B105,INDIRECT(nfl_game_result),MATCH(D$1,INDIRECT(nfl_game_result_header),0),FALSE)),"error")</f>
        <v/>
      </c>
      <c r="E105">
        <f ca="1">IFERROR(IF(ISBLANK(VLOOKUP($B105,INDIRECT(nfl_game_result),MATCH(E$1,INDIRECT(nfl_game_result_header),0),FALSE)),"",VLOOKUP($B105,INDIRECT(nfl_game_result),MATCH(E$1,INDIRECT(nfl_game_result_header),0),FALSE)),"error")</f>
        <v>3.5</v>
      </c>
      <c r="F105" s="23" t="str">
        <f ca="1">IFERROR(IF(ISBLANK(VLOOKUP($B105,INDIRECT(nfl_game_result),MATCH(F$1,INDIRECT(nfl_game_result_header),0),FALSE)),"",VLOOKUP($B105,INDIRECT(nfl_game_result),MATCH(F$1,INDIRECT(nfl_game_result_header),0),FALSE)),"error")</f>
        <v/>
      </c>
      <c r="G105" s="23" t="str">
        <f ca="1">IFERROR(IF(ISBLANK(VLOOKUP($B105,INDIRECT(nfl_game_result),MATCH(G$1,INDIRECT(nfl_game_result_header),0),FALSE)),"",VLOOKUP($B105,INDIRECT(nfl_game_result),MATCH(G$1,INDIRECT(nfl_game_result_header),0),FALSE)),"error")</f>
        <v/>
      </c>
      <c r="H105">
        <f ca="1">IFERROR(IF(ISBLANK(VLOOKUP($B105,INDIRECT(nfl_game_result),MATCH(H$1,INDIRECT(nfl_game_result_header),0),FALSE)),"",VLOOKUP($B105,INDIRECT(nfl_game_result),MATCH(H$1,INDIRECT(nfl_game_result_header),0),FALSE)),"error")</f>
        <v>0</v>
      </c>
      <c r="I105">
        <f ca="1">IFERROR(IF(ISBLANK(VLOOKUP($B105,INDIRECT(nfl_game_result),MATCH(I$1,INDIRECT(nfl_game_result_header),0),FALSE)),"",VLOOKUP($B105,INDIRECT(nfl_game_result),MATCH(I$1,INDIRECT(nfl_game_result_header),0),FALSE)),"error")</f>
        <v>34</v>
      </c>
      <c r="J105" t="str">
        <f ca="1">IFERROR(IF(ISBLANK(VLOOKUP($B105,INDIRECT(nfl_game_result),MATCH(J$1,INDIRECT(nfl_game_result_header),0),FALSE)),"",VLOOKUP($B105,INDIRECT(nfl_game_result),MATCH(J$1,INDIRECT(nfl_game_result_header),0),FALSE)),"error")</f>
        <v>SFO</v>
      </c>
      <c r="K105" t="str">
        <f ca="1">IFERROR(IF(ISBLANK(VLOOKUP($B105,INDIRECT(nfl_game_result),MATCH(K$1,INDIRECT(nfl_game_result_header),0),FALSE)),"",VLOOKUP($B105,INDIRECT(nfl_game_result),MATCH(K$1,INDIRECT(nfl_game_result_header),0),FALSE)),"error")</f>
        <v>SFO</v>
      </c>
      <c r="L105" s="23" t="str">
        <f ca="1">IFERROR(IF(ISBLANK(VLOOKUP($B105,INDIRECT(nfl_game_result),MATCH(L$1,INDIRECT(nfl_game_result_header),0),FALSE)),"",VLOOKUP($B105,INDIRECT(nfl_game_result),MATCH(L$1,INDIRECT(nfl_game_result_header),0),FALSE)),"error")</f>
        <v/>
      </c>
      <c r="M105" t="s">
        <v>16</v>
      </c>
      <c r="N105">
        <v>3.5</v>
      </c>
      <c r="O105" t="s">
        <v>333</v>
      </c>
      <c r="V105" s="23" t="s">
        <v>416</v>
      </c>
      <c r="W105">
        <f ca="1">VALUE(LEFT(C105, 4))</f>
        <v>2012</v>
      </c>
      <c r="X105">
        <f ca="1">VALUE(MID(C105,6,FIND("_",C105,6)-6))</f>
        <v>4</v>
      </c>
      <c r="Y105" t="str">
        <f ca="1">IF(NOT(OR(ISBLANK(D105),ISBLANK(E105),D105="",E105="")),D105-E105,"")</f>
        <v/>
      </c>
      <c r="Z105" t="str">
        <f ca="1">IF(OR(NOT(ISNUMBER(D105)),ISBLANK(D105),D105="",ISBLANK(N105)),"",ABS(D105-N105))</f>
        <v/>
      </c>
      <c r="AA105">
        <f ca="1">IF(OR(ISBLANK(J105),ISBLANK(O105),J105="",O105=""),"",IF(J105=O105,1,0))</f>
        <v>1</v>
      </c>
      <c r="AB105" t="str">
        <f ca="1">IF(OR(ISBLANK(K105),ISBLANK(Q105),K105="",Q105=""),"",IF(K105=Q105,1,0))</f>
        <v/>
      </c>
      <c r="AC105" s="23" t="str">
        <f t="shared" ca="1" si="1"/>
        <v/>
      </c>
    </row>
    <row r="106" spans="1:29" x14ac:dyDescent="0.25">
      <c r="A106" s="23">
        <v>105</v>
      </c>
      <c r="B106">
        <v>57</v>
      </c>
      <c r="C106" t="str">
        <f ca="1">IFERROR(VLOOKUP($B106,INDIRECT(nfl_game_result),MATCH(C$1,INDIRECT(nfl_game_result_header),0),FALSE),"error")</f>
        <v>2012_04_MIA@ARI</v>
      </c>
      <c r="D106" t="str">
        <f ca="1">IFERROR(IF(ISBLANK(VLOOKUP($B106,INDIRECT(nfl_game_result),MATCH(D$1,INDIRECT(nfl_game_result_header),0),FALSE)),"",VLOOKUP($B106,INDIRECT(nfl_game_result),MATCH(D$1,INDIRECT(nfl_game_result_header),0),FALSE)),"error")</f>
        <v/>
      </c>
      <c r="E106">
        <f ca="1">IFERROR(IF(ISBLANK(VLOOKUP($B106,INDIRECT(nfl_game_result),MATCH(E$1,INDIRECT(nfl_game_result_header),0),FALSE)),"",VLOOKUP($B106,INDIRECT(nfl_game_result),MATCH(E$1,INDIRECT(nfl_game_result_header),0),FALSE)),"error")</f>
        <v>-6.5</v>
      </c>
      <c r="F106" s="23" t="str">
        <f ca="1">IFERROR(IF(ISBLANK(VLOOKUP($B106,INDIRECT(nfl_game_result),MATCH(F$1,INDIRECT(nfl_game_result_header),0),FALSE)),"",VLOOKUP($B106,INDIRECT(nfl_game_result),MATCH(F$1,INDIRECT(nfl_game_result_header),0),FALSE)),"error")</f>
        <v/>
      </c>
      <c r="G106" s="23" t="str">
        <f ca="1">IFERROR(IF(ISBLANK(VLOOKUP($B106,INDIRECT(nfl_game_result),MATCH(G$1,INDIRECT(nfl_game_result_header),0),FALSE)),"",VLOOKUP($B106,INDIRECT(nfl_game_result),MATCH(G$1,INDIRECT(nfl_game_result_header),0),FALSE)),"error")</f>
        <v/>
      </c>
      <c r="H106">
        <f ca="1">IFERROR(IF(ISBLANK(VLOOKUP($B106,INDIRECT(nfl_game_result),MATCH(H$1,INDIRECT(nfl_game_result_header),0),FALSE)),"",VLOOKUP($B106,INDIRECT(nfl_game_result),MATCH(H$1,INDIRECT(nfl_game_result_header),0),FALSE)),"error")</f>
        <v>24</v>
      </c>
      <c r="I106">
        <f ca="1">IFERROR(IF(ISBLANK(VLOOKUP($B106,INDIRECT(nfl_game_result),MATCH(I$1,INDIRECT(nfl_game_result_header),0),FALSE)),"",VLOOKUP($B106,INDIRECT(nfl_game_result),MATCH(I$1,INDIRECT(nfl_game_result_header),0),FALSE)),"error")</f>
        <v>21</v>
      </c>
      <c r="J106" t="str">
        <f ca="1">IFERROR(IF(ISBLANK(VLOOKUP($B106,INDIRECT(nfl_game_result),MATCH(J$1,INDIRECT(nfl_game_result_header),0),FALSE)),"",VLOOKUP($B106,INDIRECT(nfl_game_result),MATCH(J$1,INDIRECT(nfl_game_result_header),0),FALSE)),"error")</f>
        <v>MIA</v>
      </c>
      <c r="K106" t="str">
        <f ca="1">IFERROR(IF(ISBLANK(VLOOKUP($B106,INDIRECT(nfl_game_result),MATCH(K$1,INDIRECT(nfl_game_result_header),0),FALSE)),"",VLOOKUP($B106,INDIRECT(nfl_game_result),MATCH(K$1,INDIRECT(nfl_game_result_header),0),FALSE)),"error")</f>
        <v>ARI</v>
      </c>
      <c r="L106" s="23" t="str">
        <f ca="1">IFERROR(IF(ISBLANK(VLOOKUP($B106,INDIRECT(nfl_game_result),MATCH(L$1,INDIRECT(nfl_game_result_header),0),FALSE)),"",VLOOKUP($B106,INDIRECT(nfl_game_result),MATCH(L$1,INDIRECT(nfl_game_result_header),0),FALSE)),"error")</f>
        <v/>
      </c>
      <c r="M106" t="s">
        <v>16</v>
      </c>
      <c r="N106">
        <v>-7.5</v>
      </c>
      <c r="O106" t="s">
        <v>64</v>
      </c>
      <c r="V106" s="23" t="s">
        <v>416</v>
      </c>
      <c r="W106">
        <f ca="1">VALUE(LEFT(C106, 4))</f>
        <v>2012</v>
      </c>
      <c r="X106">
        <f ca="1">VALUE(MID(C106,6,FIND("_",C106,6)-6))</f>
        <v>4</v>
      </c>
      <c r="Y106" t="str">
        <f ca="1">IF(NOT(OR(ISBLANK(D106),ISBLANK(E106),D106="",E106="")),D106-E106,"")</f>
        <v/>
      </c>
      <c r="Z106" t="str">
        <f ca="1">IF(OR(NOT(ISNUMBER(D106)),ISBLANK(D106),D106="",ISBLANK(N106)),"",ABS(D106-N106))</f>
        <v/>
      </c>
      <c r="AA106">
        <f ca="1">IF(OR(ISBLANK(J106),ISBLANK(O106),J106="",O106=""),"",IF(J106=O106,1,0))</f>
        <v>0</v>
      </c>
      <c r="AB106" t="str">
        <f ca="1">IF(OR(ISBLANK(K106),ISBLANK(Q106),K106="",Q106=""),"",IF(K106=Q106,1,0))</f>
        <v/>
      </c>
      <c r="AC106" s="23" t="str">
        <f t="shared" ca="1" si="1"/>
        <v/>
      </c>
    </row>
    <row r="107" spans="1:29" x14ac:dyDescent="0.25">
      <c r="A107" s="23">
        <v>106</v>
      </c>
      <c r="B107">
        <v>58</v>
      </c>
      <c r="C107" t="str">
        <f ca="1">IFERROR(VLOOKUP($B107,INDIRECT(nfl_game_result),MATCH(C$1,INDIRECT(nfl_game_result_header),0),FALSE),"error")</f>
        <v>2012_04_OAK@DEN</v>
      </c>
      <c r="D107" t="str">
        <f ca="1">IFERROR(IF(ISBLANK(VLOOKUP($B107,INDIRECT(nfl_game_result),MATCH(D$1,INDIRECT(nfl_game_result_header),0),FALSE)),"",VLOOKUP($B107,INDIRECT(nfl_game_result),MATCH(D$1,INDIRECT(nfl_game_result_header),0),FALSE)),"error")</f>
        <v/>
      </c>
      <c r="E107">
        <f ca="1">IFERROR(IF(ISBLANK(VLOOKUP($B107,INDIRECT(nfl_game_result),MATCH(E$1,INDIRECT(nfl_game_result_header),0),FALSE)),"",VLOOKUP($B107,INDIRECT(nfl_game_result),MATCH(E$1,INDIRECT(nfl_game_result_header),0),FALSE)),"error")</f>
        <v>-6.5</v>
      </c>
      <c r="F107" s="23" t="str">
        <f ca="1">IFERROR(IF(ISBLANK(VLOOKUP($B107,INDIRECT(nfl_game_result),MATCH(F$1,INDIRECT(nfl_game_result_header),0),FALSE)),"",VLOOKUP($B107,INDIRECT(nfl_game_result),MATCH(F$1,INDIRECT(nfl_game_result_header),0),FALSE)),"error")</f>
        <v/>
      </c>
      <c r="G107" s="23" t="str">
        <f ca="1">IFERROR(IF(ISBLANK(VLOOKUP($B107,INDIRECT(nfl_game_result),MATCH(G$1,INDIRECT(nfl_game_result_header),0),FALSE)),"",VLOOKUP($B107,INDIRECT(nfl_game_result),MATCH(G$1,INDIRECT(nfl_game_result_header),0),FALSE)),"error")</f>
        <v/>
      </c>
      <c r="H107">
        <f ca="1">IFERROR(IF(ISBLANK(VLOOKUP($B107,INDIRECT(nfl_game_result),MATCH(H$1,INDIRECT(nfl_game_result_header),0),FALSE)),"",VLOOKUP($B107,INDIRECT(nfl_game_result),MATCH(H$1,INDIRECT(nfl_game_result_header),0),FALSE)),"error")</f>
        <v>37</v>
      </c>
      <c r="I107">
        <f ca="1">IFERROR(IF(ISBLANK(VLOOKUP($B107,INDIRECT(nfl_game_result),MATCH(I$1,INDIRECT(nfl_game_result_header),0),FALSE)),"",VLOOKUP($B107,INDIRECT(nfl_game_result),MATCH(I$1,INDIRECT(nfl_game_result_header),0),FALSE)),"error")</f>
        <v>6</v>
      </c>
      <c r="J107" t="str">
        <f ca="1">IFERROR(IF(ISBLANK(VLOOKUP($B107,INDIRECT(nfl_game_result),MATCH(J$1,INDIRECT(nfl_game_result_header),0),FALSE)),"",VLOOKUP($B107,INDIRECT(nfl_game_result),MATCH(J$1,INDIRECT(nfl_game_result_header),0),FALSE)),"error")</f>
        <v>DEN</v>
      </c>
      <c r="K107" t="str">
        <f ca="1">IFERROR(IF(ISBLANK(VLOOKUP($B107,INDIRECT(nfl_game_result),MATCH(K$1,INDIRECT(nfl_game_result_header),0),FALSE)),"",VLOOKUP($B107,INDIRECT(nfl_game_result),MATCH(K$1,INDIRECT(nfl_game_result_header),0),FALSE)),"error")</f>
        <v>DEN</v>
      </c>
      <c r="L107" s="23" t="str">
        <f ca="1">IFERROR(IF(ISBLANK(VLOOKUP($B107,INDIRECT(nfl_game_result),MATCH(L$1,INDIRECT(nfl_game_result_header),0),FALSE)),"",VLOOKUP($B107,INDIRECT(nfl_game_result),MATCH(L$1,INDIRECT(nfl_game_result_header),0),FALSE)),"error")</f>
        <v/>
      </c>
      <c r="M107" t="s">
        <v>16</v>
      </c>
      <c r="N107">
        <v>-7</v>
      </c>
      <c r="O107" t="s">
        <v>85</v>
      </c>
      <c r="V107" s="23" t="s">
        <v>416</v>
      </c>
      <c r="W107">
        <f ca="1">VALUE(LEFT(C107, 4))</f>
        <v>2012</v>
      </c>
      <c r="X107">
        <f ca="1">VALUE(MID(C107,6,FIND("_",C107,6)-6))</f>
        <v>4</v>
      </c>
      <c r="Y107" t="str">
        <f ca="1">IF(NOT(OR(ISBLANK(D107),ISBLANK(E107),D107="",E107="")),D107-E107,"")</f>
        <v/>
      </c>
      <c r="Z107" t="str">
        <f ca="1">IF(OR(NOT(ISNUMBER(D107)),ISBLANK(D107),D107="",ISBLANK(N107)),"",ABS(D107-N107))</f>
        <v/>
      </c>
      <c r="AA107">
        <f ca="1">IF(OR(ISBLANK(J107),ISBLANK(O107),J107="",O107=""),"",IF(J107=O107,1,0))</f>
        <v>0</v>
      </c>
      <c r="AB107" t="str">
        <f ca="1">IF(OR(ISBLANK(K107),ISBLANK(Q107),K107="",Q107=""),"",IF(K107=Q107,1,0))</f>
        <v/>
      </c>
      <c r="AC107" s="23" t="str">
        <f t="shared" ca="1" si="1"/>
        <v/>
      </c>
    </row>
    <row r="108" spans="1:29" x14ac:dyDescent="0.25">
      <c r="A108" s="23">
        <v>107</v>
      </c>
      <c r="B108">
        <v>59</v>
      </c>
      <c r="C108" t="str">
        <f ca="1">IFERROR(VLOOKUP($B108,INDIRECT(nfl_game_result),MATCH(C$1,INDIRECT(nfl_game_result_header),0),FALSE),"error")</f>
        <v>2012_04_CIN@JAX</v>
      </c>
      <c r="D108" t="str">
        <f ca="1">IFERROR(IF(ISBLANK(VLOOKUP($B108,INDIRECT(nfl_game_result),MATCH(D$1,INDIRECT(nfl_game_result_header),0),FALSE)),"",VLOOKUP($B108,INDIRECT(nfl_game_result),MATCH(D$1,INDIRECT(nfl_game_result_header),0),FALSE)),"error")</f>
        <v/>
      </c>
      <c r="E108">
        <f ca="1">IFERROR(IF(ISBLANK(VLOOKUP($B108,INDIRECT(nfl_game_result),MATCH(E$1,INDIRECT(nfl_game_result_header),0),FALSE)),"",VLOOKUP($B108,INDIRECT(nfl_game_result),MATCH(E$1,INDIRECT(nfl_game_result_header),0),FALSE)),"error")</f>
        <v>1.5</v>
      </c>
      <c r="F108" s="23" t="str">
        <f ca="1">IFERROR(IF(ISBLANK(VLOOKUP($B108,INDIRECT(nfl_game_result),MATCH(F$1,INDIRECT(nfl_game_result_header),0),FALSE)),"",VLOOKUP($B108,INDIRECT(nfl_game_result),MATCH(F$1,INDIRECT(nfl_game_result_header),0),FALSE)),"error")</f>
        <v/>
      </c>
      <c r="G108" s="23" t="str">
        <f ca="1">IFERROR(IF(ISBLANK(VLOOKUP($B108,INDIRECT(nfl_game_result),MATCH(G$1,INDIRECT(nfl_game_result_header),0),FALSE)),"",VLOOKUP($B108,INDIRECT(nfl_game_result),MATCH(G$1,INDIRECT(nfl_game_result_header),0),FALSE)),"error")</f>
        <v/>
      </c>
      <c r="H108">
        <f ca="1">IFERROR(IF(ISBLANK(VLOOKUP($B108,INDIRECT(nfl_game_result),MATCH(H$1,INDIRECT(nfl_game_result_header),0),FALSE)),"",VLOOKUP($B108,INDIRECT(nfl_game_result),MATCH(H$1,INDIRECT(nfl_game_result_header),0),FALSE)),"error")</f>
        <v>10</v>
      </c>
      <c r="I108">
        <f ca="1">IFERROR(IF(ISBLANK(VLOOKUP($B108,INDIRECT(nfl_game_result),MATCH(I$1,INDIRECT(nfl_game_result_header),0),FALSE)),"",VLOOKUP($B108,INDIRECT(nfl_game_result),MATCH(I$1,INDIRECT(nfl_game_result_header),0),FALSE)),"error")</f>
        <v>27</v>
      </c>
      <c r="J108" t="str">
        <f ca="1">IFERROR(IF(ISBLANK(VLOOKUP($B108,INDIRECT(nfl_game_result),MATCH(J$1,INDIRECT(nfl_game_result_header),0),FALSE)),"",VLOOKUP($B108,INDIRECT(nfl_game_result),MATCH(J$1,INDIRECT(nfl_game_result_header),0),FALSE)),"error")</f>
        <v>CIN</v>
      </c>
      <c r="K108" t="str">
        <f ca="1">IFERROR(IF(ISBLANK(VLOOKUP($B108,INDIRECT(nfl_game_result),MATCH(K$1,INDIRECT(nfl_game_result_header),0),FALSE)),"",VLOOKUP($B108,INDIRECT(nfl_game_result),MATCH(K$1,INDIRECT(nfl_game_result_header),0),FALSE)),"error")</f>
        <v>CIN</v>
      </c>
      <c r="L108" s="23" t="str">
        <f ca="1">IFERROR(IF(ISBLANK(VLOOKUP($B108,INDIRECT(nfl_game_result),MATCH(L$1,INDIRECT(nfl_game_result_header),0),FALSE)),"",VLOOKUP($B108,INDIRECT(nfl_game_result),MATCH(L$1,INDIRECT(nfl_game_result_header),0),FALSE)),"error")</f>
        <v/>
      </c>
      <c r="M108" t="s">
        <v>16</v>
      </c>
      <c r="N108">
        <v>4</v>
      </c>
      <c r="O108" t="s">
        <v>69</v>
      </c>
      <c r="V108" s="23" t="s">
        <v>416</v>
      </c>
      <c r="W108">
        <f ca="1">VALUE(LEFT(C108, 4))</f>
        <v>2012</v>
      </c>
      <c r="X108">
        <f ca="1">VALUE(MID(C108,6,FIND("_",C108,6)-6))</f>
        <v>4</v>
      </c>
      <c r="Y108" t="str">
        <f ca="1">IF(NOT(OR(ISBLANK(D108),ISBLANK(E108),D108="",E108="")),D108-E108,"")</f>
        <v/>
      </c>
      <c r="Z108" t="str">
        <f ca="1">IF(OR(NOT(ISNUMBER(D108)),ISBLANK(D108),D108="",ISBLANK(N108)),"",ABS(D108-N108))</f>
        <v/>
      </c>
      <c r="AA108">
        <f ca="1">IF(OR(ISBLANK(J108),ISBLANK(O108),J108="",O108=""),"",IF(J108=O108,1,0))</f>
        <v>1</v>
      </c>
      <c r="AB108" t="str">
        <f ca="1">IF(OR(ISBLANK(K108),ISBLANK(Q108),K108="",Q108=""),"",IF(K108=Q108,1,0))</f>
        <v/>
      </c>
      <c r="AC108" s="23" t="str">
        <f t="shared" ca="1" si="1"/>
        <v/>
      </c>
    </row>
    <row r="109" spans="1:29" x14ac:dyDescent="0.25">
      <c r="A109" s="23">
        <v>108</v>
      </c>
      <c r="B109">
        <v>60</v>
      </c>
      <c r="C109" t="str">
        <f ca="1">IFERROR(VLOOKUP($B109,INDIRECT(nfl_game_result),MATCH(C$1,INDIRECT(nfl_game_result_header),0),FALSE),"error")</f>
        <v>2012_04_NOR@GBY</v>
      </c>
      <c r="D109" t="str">
        <f ca="1">IFERROR(IF(ISBLANK(VLOOKUP($B109,INDIRECT(nfl_game_result),MATCH(D$1,INDIRECT(nfl_game_result_header),0),FALSE)),"",VLOOKUP($B109,INDIRECT(nfl_game_result),MATCH(D$1,INDIRECT(nfl_game_result_header),0),FALSE)),"error")</f>
        <v/>
      </c>
      <c r="E109">
        <f ca="1">IFERROR(IF(ISBLANK(VLOOKUP($B109,INDIRECT(nfl_game_result),MATCH(E$1,INDIRECT(nfl_game_result_header),0),FALSE)),"",VLOOKUP($B109,INDIRECT(nfl_game_result),MATCH(E$1,INDIRECT(nfl_game_result_header),0),FALSE)),"error")</f>
        <v>-7.5</v>
      </c>
      <c r="F109" s="23" t="str">
        <f ca="1">IFERROR(IF(ISBLANK(VLOOKUP($B109,INDIRECT(nfl_game_result),MATCH(F$1,INDIRECT(nfl_game_result_header),0),FALSE)),"",VLOOKUP($B109,INDIRECT(nfl_game_result),MATCH(F$1,INDIRECT(nfl_game_result_header),0),FALSE)),"error")</f>
        <v/>
      </c>
      <c r="G109" s="23" t="str">
        <f ca="1">IFERROR(IF(ISBLANK(VLOOKUP($B109,INDIRECT(nfl_game_result),MATCH(G$1,INDIRECT(nfl_game_result_header),0),FALSE)),"",VLOOKUP($B109,INDIRECT(nfl_game_result),MATCH(G$1,INDIRECT(nfl_game_result_header),0),FALSE)),"error")</f>
        <v/>
      </c>
      <c r="H109">
        <f ca="1">IFERROR(IF(ISBLANK(VLOOKUP($B109,INDIRECT(nfl_game_result),MATCH(H$1,INDIRECT(nfl_game_result_header),0),FALSE)),"",VLOOKUP($B109,INDIRECT(nfl_game_result),MATCH(H$1,INDIRECT(nfl_game_result_header),0),FALSE)),"error")</f>
        <v>28</v>
      </c>
      <c r="I109">
        <f ca="1">IFERROR(IF(ISBLANK(VLOOKUP($B109,INDIRECT(nfl_game_result),MATCH(I$1,INDIRECT(nfl_game_result_header),0),FALSE)),"",VLOOKUP($B109,INDIRECT(nfl_game_result),MATCH(I$1,INDIRECT(nfl_game_result_header),0),FALSE)),"error")</f>
        <v>27</v>
      </c>
      <c r="J109" t="str">
        <f ca="1">IFERROR(IF(ISBLANK(VLOOKUP($B109,INDIRECT(nfl_game_result),MATCH(J$1,INDIRECT(nfl_game_result_header),0),FALSE)),"",VLOOKUP($B109,INDIRECT(nfl_game_result),MATCH(J$1,INDIRECT(nfl_game_result_header),0),FALSE)),"error")</f>
        <v>NOR</v>
      </c>
      <c r="K109" t="str">
        <f ca="1">IFERROR(IF(ISBLANK(VLOOKUP($B109,INDIRECT(nfl_game_result),MATCH(K$1,INDIRECT(nfl_game_result_header),0),FALSE)),"",VLOOKUP($B109,INDIRECT(nfl_game_result),MATCH(K$1,INDIRECT(nfl_game_result_header),0),FALSE)),"error")</f>
        <v>GBY</v>
      </c>
      <c r="L109" s="23" t="str">
        <f ca="1">IFERROR(IF(ISBLANK(VLOOKUP($B109,INDIRECT(nfl_game_result),MATCH(L$1,INDIRECT(nfl_game_result_header),0),FALSE)),"",VLOOKUP($B109,INDIRECT(nfl_game_result),MATCH(L$1,INDIRECT(nfl_game_result_header),0),FALSE)),"error")</f>
        <v/>
      </c>
      <c r="M109" t="s">
        <v>16</v>
      </c>
      <c r="N109">
        <v>-8</v>
      </c>
      <c r="O109" t="s">
        <v>335</v>
      </c>
      <c r="V109" s="23" t="s">
        <v>416</v>
      </c>
      <c r="W109">
        <f ca="1">VALUE(LEFT(C109, 4))</f>
        <v>2012</v>
      </c>
      <c r="X109">
        <f ca="1">VALUE(MID(C109,6,FIND("_",C109,6)-6))</f>
        <v>4</v>
      </c>
      <c r="Y109" t="str">
        <f ca="1">IF(NOT(OR(ISBLANK(D109),ISBLANK(E109),D109="",E109="")),D109-E109,"")</f>
        <v/>
      </c>
      <c r="Z109" t="str">
        <f ca="1">IF(OR(NOT(ISNUMBER(D109)),ISBLANK(D109),D109="",ISBLANK(N109)),"",ABS(D109-N109))</f>
        <v/>
      </c>
      <c r="AA109">
        <f ca="1">IF(OR(ISBLANK(J109),ISBLANK(O109),J109="",O109=""),"",IF(J109=O109,1,0))</f>
        <v>1</v>
      </c>
      <c r="AB109" t="str">
        <f ca="1">IF(OR(ISBLANK(K109),ISBLANK(Q109),K109="",Q109=""),"",IF(K109=Q109,1,0))</f>
        <v/>
      </c>
      <c r="AC109" s="23" t="str">
        <f t="shared" ca="1" si="1"/>
        <v/>
      </c>
    </row>
    <row r="110" spans="1:29" x14ac:dyDescent="0.25">
      <c r="A110" s="23">
        <v>109</v>
      </c>
      <c r="B110">
        <v>61</v>
      </c>
      <c r="C110" t="str">
        <f ca="1">IFERROR(VLOOKUP($B110,INDIRECT(nfl_game_result),MATCH(C$1,INDIRECT(nfl_game_result_header),0),FALSE),"error")</f>
        <v>2012_04_WAS@TBY</v>
      </c>
      <c r="D110" t="str">
        <f ca="1">IFERROR(IF(ISBLANK(VLOOKUP($B110,INDIRECT(nfl_game_result),MATCH(D$1,INDIRECT(nfl_game_result_header),0),FALSE)),"",VLOOKUP($B110,INDIRECT(nfl_game_result),MATCH(D$1,INDIRECT(nfl_game_result_header),0),FALSE)),"error")</f>
        <v/>
      </c>
      <c r="E110">
        <f ca="1">IFERROR(IF(ISBLANK(VLOOKUP($B110,INDIRECT(nfl_game_result),MATCH(E$1,INDIRECT(nfl_game_result_header),0),FALSE)),"",VLOOKUP($B110,INDIRECT(nfl_game_result),MATCH(E$1,INDIRECT(nfl_game_result_header),0),FALSE)),"error")</f>
        <v>-2.5</v>
      </c>
      <c r="F110" s="23" t="str">
        <f ca="1">IFERROR(IF(ISBLANK(VLOOKUP($B110,INDIRECT(nfl_game_result),MATCH(F$1,INDIRECT(nfl_game_result_header),0),FALSE)),"",VLOOKUP($B110,INDIRECT(nfl_game_result),MATCH(F$1,INDIRECT(nfl_game_result_header),0),FALSE)),"error")</f>
        <v/>
      </c>
      <c r="G110" s="23" t="str">
        <f ca="1">IFERROR(IF(ISBLANK(VLOOKUP($B110,INDIRECT(nfl_game_result),MATCH(G$1,INDIRECT(nfl_game_result_header),0),FALSE)),"",VLOOKUP($B110,INDIRECT(nfl_game_result),MATCH(G$1,INDIRECT(nfl_game_result_header),0),FALSE)),"error")</f>
        <v/>
      </c>
      <c r="H110">
        <f ca="1">IFERROR(IF(ISBLANK(VLOOKUP($B110,INDIRECT(nfl_game_result),MATCH(H$1,INDIRECT(nfl_game_result_header),0),FALSE)),"",VLOOKUP($B110,INDIRECT(nfl_game_result),MATCH(H$1,INDIRECT(nfl_game_result_header),0),FALSE)),"error")</f>
        <v>22</v>
      </c>
      <c r="I110">
        <f ca="1">IFERROR(IF(ISBLANK(VLOOKUP($B110,INDIRECT(nfl_game_result),MATCH(I$1,INDIRECT(nfl_game_result_header),0),FALSE)),"",VLOOKUP($B110,INDIRECT(nfl_game_result),MATCH(I$1,INDIRECT(nfl_game_result_header),0),FALSE)),"error")</f>
        <v>24</v>
      </c>
      <c r="J110" t="str">
        <f ca="1">IFERROR(IF(ISBLANK(VLOOKUP($B110,INDIRECT(nfl_game_result),MATCH(J$1,INDIRECT(nfl_game_result_header),0),FALSE)),"",VLOOKUP($B110,INDIRECT(nfl_game_result),MATCH(J$1,INDIRECT(nfl_game_result_header),0),FALSE)),"error")</f>
        <v>WAS</v>
      </c>
      <c r="K110" t="str">
        <f ca="1">IFERROR(IF(ISBLANK(VLOOKUP($B110,INDIRECT(nfl_game_result),MATCH(K$1,INDIRECT(nfl_game_result_header),0),FALSE)),"",VLOOKUP($B110,INDIRECT(nfl_game_result),MATCH(K$1,INDIRECT(nfl_game_result_header),0),FALSE)),"error")</f>
        <v>WAS</v>
      </c>
      <c r="L110" s="23" t="str">
        <f ca="1">IFERROR(IF(ISBLANK(VLOOKUP($B110,INDIRECT(nfl_game_result),MATCH(L$1,INDIRECT(nfl_game_result_header),0),FALSE)),"",VLOOKUP($B110,INDIRECT(nfl_game_result),MATCH(L$1,INDIRECT(nfl_game_result_header),0),FALSE)),"error")</f>
        <v/>
      </c>
      <c r="M110" t="s">
        <v>16</v>
      </c>
      <c r="N110">
        <v>-1.5</v>
      </c>
      <c r="O110" t="s">
        <v>334</v>
      </c>
      <c r="V110" s="23" t="s">
        <v>416</v>
      </c>
      <c r="W110">
        <f ca="1">VALUE(LEFT(C110, 4))</f>
        <v>2012</v>
      </c>
      <c r="X110">
        <f ca="1">VALUE(MID(C110,6,FIND("_",C110,6)-6))</f>
        <v>4</v>
      </c>
      <c r="Y110" t="str">
        <f ca="1">IF(NOT(OR(ISBLANK(D110),ISBLANK(E110),D110="",E110="")),D110-E110,"")</f>
        <v/>
      </c>
      <c r="Z110" t="str">
        <f ca="1">IF(OR(NOT(ISNUMBER(D110)),ISBLANK(D110),D110="",ISBLANK(N110)),"",ABS(D110-N110))</f>
        <v/>
      </c>
      <c r="AA110">
        <f ca="1">IF(OR(ISBLANK(J110),ISBLANK(O110),J110="",O110=""),"",IF(J110=O110,1,0))</f>
        <v>0</v>
      </c>
      <c r="AB110" t="str">
        <f ca="1">IF(OR(ISBLANK(K110),ISBLANK(Q110),K110="",Q110=""),"",IF(K110=Q110,1,0))</f>
        <v/>
      </c>
      <c r="AC110" s="23" t="str">
        <f t="shared" ca="1" si="1"/>
        <v/>
      </c>
    </row>
    <row r="111" spans="1:29" x14ac:dyDescent="0.25">
      <c r="A111" s="23">
        <v>110</v>
      </c>
      <c r="B111">
        <v>62</v>
      </c>
      <c r="C111" t="str">
        <f ca="1">IFERROR(VLOOKUP($B111,INDIRECT(nfl_game_result),MATCH(C$1,INDIRECT(nfl_game_result_header),0),FALSE),"error")</f>
        <v>2012_04_NYG@PHI</v>
      </c>
      <c r="D111" t="str">
        <f ca="1">IFERROR(IF(ISBLANK(VLOOKUP($B111,INDIRECT(nfl_game_result),MATCH(D$1,INDIRECT(nfl_game_result_header),0),FALSE)),"",VLOOKUP($B111,INDIRECT(nfl_game_result),MATCH(D$1,INDIRECT(nfl_game_result_header),0),FALSE)),"error")</f>
        <v/>
      </c>
      <c r="E111">
        <f ca="1">IFERROR(IF(ISBLANK(VLOOKUP($B111,INDIRECT(nfl_game_result),MATCH(E$1,INDIRECT(nfl_game_result_header),0),FALSE)),"",VLOOKUP($B111,INDIRECT(nfl_game_result),MATCH(E$1,INDIRECT(nfl_game_result_header),0),FALSE)),"error")</f>
        <v>-2.5</v>
      </c>
      <c r="F111" s="23" t="str">
        <f ca="1">IFERROR(IF(ISBLANK(VLOOKUP($B111,INDIRECT(nfl_game_result),MATCH(F$1,INDIRECT(nfl_game_result_header),0),FALSE)),"",VLOOKUP($B111,INDIRECT(nfl_game_result),MATCH(F$1,INDIRECT(nfl_game_result_header),0),FALSE)),"error")</f>
        <v/>
      </c>
      <c r="G111" s="23" t="str">
        <f ca="1">IFERROR(IF(ISBLANK(VLOOKUP($B111,INDIRECT(nfl_game_result),MATCH(G$1,INDIRECT(nfl_game_result_header),0),FALSE)),"",VLOOKUP($B111,INDIRECT(nfl_game_result),MATCH(G$1,INDIRECT(nfl_game_result_header),0),FALSE)),"error")</f>
        <v/>
      </c>
      <c r="H111">
        <f ca="1">IFERROR(IF(ISBLANK(VLOOKUP($B111,INDIRECT(nfl_game_result),MATCH(H$1,INDIRECT(nfl_game_result_header),0),FALSE)),"",VLOOKUP($B111,INDIRECT(nfl_game_result),MATCH(H$1,INDIRECT(nfl_game_result_header),0),FALSE)),"error")</f>
        <v>19</v>
      </c>
      <c r="I111">
        <f ca="1">IFERROR(IF(ISBLANK(VLOOKUP($B111,INDIRECT(nfl_game_result),MATCH(I$1,INDIRECT(nfl_game_result_header),0),FALSE)),"",VLOOKUP($B111,INDIRECT(nfl_game_result),MATCH(I$1,INDIRECT(nfl_game_result_header),0),FALSE)),"error")</f>
        <v>17</v>
      </c>
      <c r="J111" t="str">
        <f ca="1">IFERROR(IF(ISBLANK(VLOOKUP($B111,INDIRECT(nfl_game_result),MATCH(J$1,INDIRECT(nfl_game_result_header),0),FALSE)),"",VLOOKUP($B111,INDIRECT(nfl_game_result),MATCH(J$1,INDIRECT(nfl_game_result_header),0),FALSE)),"error")</f>
        <v>NYG</v>
      </c>
      <c r="K111" t="str">
        <f ca="1">IFERROR(IF(ISBLANK(VLOOKUP($B111,INDIRECT(nfl_game_result),MATCH(K$1,INDIRECT(nfl_game_result_header),0),FALSE)),"",VLOOKUP($B111,INDIRECT(nfl_game_result),MATCH(K$1,INDIRECT(nfl_game_result_header),0),FALSE)),"error")</f>
        <v>PHI</v>
      </c>
      <c r="L111" s="23" t="str">
        <f ca="1">IFERROR(IF(ISBLANK(VLOOKUP($B111,INDIRECT(nfl_game_result),MATCH(L$1,INDIRECT(nfl_game_result_header),0),FALSE)),"",VLOOKUP($B111,INDIRECT(nfl_game_result),MATCH(L$1,INDIRECT(nfl_game_result_header),0),FALSE)),"error")</f>
        <v/>
      </c>
      <c r="M111" t="s">
        <v>16</v>
      </c>
      <c r="N111">
        <v>-3</v>
      </c>
      <c r="O111" t="s">
        <v>83</v>
      </c>
      <c r="V111" s="23" t="s">
        <v>416</v>
      </c>
      <c r="W111">
        <f ca="1">VALUE(LEFT(C111, 4))</f>
        <v>2012</v>
      </c>
      <c r="X111">
        <f ca="1">VALUE(MID(C111,6,FIND("_",C111,6)-6))</f>
        <v>4</v>
      </c>
      <c r="Y111" t="str">
        <f ca="1">IF(NOT(OR(ISBLANK(D111),ISBLANK(E111),D111="",E111="")),D111-E111,"")</f>
        <v/>
      </c>
      <c r="Z111" t="str">
        <f ca="1">IF(OR(NOT(ISNUMBER(D111)),ISBLANK(D111),D111="",ISBLANK(N111)),"",ABS(D111-N111))</f>
        <v/>
      </c>
      <c r="AA111">
        <f ca="1">IF(OR(ISBLANK(J111),ISBLANK(O111),J111="",O111=""),"",IF(J111=O111,1,0))</f>
        <v>1</v>
      </c>
      <c r="AB111" t="str">
        <f ca="1">IF(OR(ISBLANK(K111),ISBLANK(Q111),K111="",Q111=""),"",IF(K111=Q111,1,0))</f>
        <v/>
      </c>
      <c r="AC111" s="23" t="str">
        <f t="shared" ca="1" si="1"/>
        <v/>
      </c>
    </row>
    <row r="112" spans="1:29" x14ac:dyDescent="0.25">
      <c r="A112" s="23">
        <v>111</v>
      </c>
      <c r="B112">
        <v>63</v>
      </c>
      <c r="C112" t="str">
        <f ca="1">IFERROR(VLOOKUP($B112,INDIRECT(nfl_game_result),MATCH(C$1,INDIRECT(nfl_game_result_header),0),FALSE),"error")</f>
        <v>2012_04_CHI@DAL</v>
      </c>
      <c r="D112" t="str">
        <f ca="1">IFERROR(IF(ISBLANK(VLOOKUP($B112,INDIRECT(nfl_game_result),MATCH(D$1,INDIRECT(nfl_game_result_header),0),FALSE)),"",VLOOKUP($B112,INDIRECT(nfl_game_result),MATCH(D$1,INDIRECT(nfl_game_result_header),0),FALSE)),"error")</f>
        <v/>
      </c>
      <c r="E112">
        <f ca="1">IFERROR(IF(ISBLANK(VLOOKUP($B112,INDIRECT(nfl_game_result),MATCH(E$1,INDIRECT(nfl_game_result_header),0),FALSE)),"",VLOOKUP($B112,INDIRECT(nfl_game_result),MATCH(E$1,INDIRECT(nfl_game_result_header),0),FALSE)),"error")</f>
        <v>-3.5</v>
      </c>
      <c r="F112" s="23" t="str">
        <f ca="1">IFERROR(IF(ISBLANK(VLOOKUP($B112,INDIRECT(nfl_game_result),MATCH(F$1,INDIRECT(nfl_game_result_header),0),FALSE)),"",VLOOKUP($B112,INDIRECT(nfl_game_result),MATCH(F$1,INDIRECT(nfl_game_result_header),0),FALSE)),"error")</f>
        <v/>
      </c>
      <c r="G112" s="23" t="str">
        <f ca="1">IFERROR(IF(ISBLANK(VLOOKUP($B112,INDIRECT(nfl_game_result),MATCH(G$1,INDIRECT(nfl_game_result_header),0),FALSE)),"",VLOOKUP($B112,INDIRECT(nfl_game_result),MATCH(G$1,INDIRECT(nfl_game_result_header),0),FALSE)),"error")</f>
        <v/>
      </c>
      <c r="H112">
        <f ca="1">IFERROR(IF(ISBLANK(VLOOKUP($B112,INDIRECT(nfl_game_result),MATCH(H$1,INDIRECT(nfl_game_result_header),0),FALSE)),"",VLOOKUP($B112,INDIRECT(nfl_game_result),MATCH(H$1,INDIRECT(nfl_game_result_header),0),FALSE)),"error")</f>
        <v>18</v>
      </c>
      <c r="I112">
        <f ca="1">IFERROR(IF(ISBLANK(VLOOKUP($B112,INDIRECT(nfl_game_result),MATCH(I$1,INDIRECT(nfl_game_result_header),0),FALSE)),"",VLOOKUP($B112,INDIRECT(nfl_game_result),MATCH(I$1,INDIRECT(nfl_game_result_header),0),FALSE)),"error")</f>
        <v>34</v>
      </c>
      <c r="J112" t="str">
        <f ca="1">IFERROR(IF(ISBLANK(VLOOKUP($B112,INDIRECT(nfl_game_result),MATCH(J$1,INDIRECT(nfl_game_result_header),0),FALSE)),"",VLOOKUP($B112,INDIRECT(nfl_game_result),MATCH(J$1,INDIRECT(nfl_game_result_header),0),FALSE)),"error")</f>
        <v>CHI</v>
      </c>
      <c r="K112" t="str">
        <f ca="1">IFERROR(IF(ISBLANK(VLOOKUP($B112,INDIRECT(nfl_game_result),MATCH(K$1,INDIRECT(nfl_game_result_header),0),FALSE)),"",VLOOKUP($B112,INDIRECT(nfl_game_result),MATCH(K$1,INDIRECT(nfl_game_result_header),0),FALSE)),"error")</f>
        <v>CHI</v>
      </c>
      <c r="L112" s="23" t="str">
        <f ca="1">IFERROR(IF(ISBLANK(VLOOKUP($B112,INDIRECT(nfl_game_result),MATCH(L$1,INDIRECT(nfl_game_result_header),0),FALSE)),"",VLOOKUP($B112,INDIRECT(nfl_game_result),MATCH(L$1,INDIRECT(nfl_game_result_header),0),FALSE)),"error")</f>
        <v/>
      </c>
      <c r="M112" t="s">
        <v>16</v>
      </c>
      <c r="N112">
        <v>-5</v>
      </c>
      <c r="O112" t="s">
        <v>71</v>
      </c>
      <c r="V112" s="23" t="s">
        <v>416</v>
      </c>
      <c r="W112">
        <f ca="1">VALUE(LEFT(C112, 4))</f>
        <v>2012</v>
      </c>
      <c r="X112">
        <f ca="1">VALUE(MID(C112,6,FIND("_",C112,6)-6))</f>
        <v>4</v>
      </c>
      <c r="Y112" t="str">
        <f ca="1">IF(NOT(OR(ISBLANK(D112),ISBLANK(E112),D112="",E112="")),D112-E112,"")</f>
        <v/>
      </c>
      <c r="Z112" t="str">
        <f ca="1">IF(OR(NOT(ISNUMBER(D112)),ISBLANK(D112),D112="",ISBLANK(N112)),"",ABS(D112-N112))</f>
        <v/>
      </c>
      <c r="AA112">
        <f ca="1">IF(OR(ISBLANK(J112),ISBLANK(O112),J112="",O112=""),"",IF(J112=O112,1,0))</f>
        <v>0</v>
      </c>
      <c r="AB112" t="str">
        <f ca="1">IF(OR(ISBLANK(K112),ISBLANK(Q112),K112="",Q112=""),"",IF(K112=Q112,1,0))</f>
        <v/>
      </c>
      <c r="AC112" s="23" t="str">
        <f t="shared" ca="1" si="1"/>
        <v/>
      </c>
    </row>
    <row r="113" spans="1:29" x14ac:dyDescent="0.25">
      <c r="A113" s="23">
        <v>112</v>
      </c>
      <c r="B113">
        <v>49</v>
      </c>
      <c r="C113" t="str">
        <f ca="1">IFERROR(VLOOKUP($B113,INDIRECT(nfl_game_result),MATCH(C$1,INDIRECT(nfl_game_result_header),0),FALSE),"error")</f>
        <v>2012_04_CLE@BAL</v>
      </c>
      <c r="D113" t="str">
        <f ca="1">IFERROR(IF(ISBLANK(VLOOKUP($B113,INDIRECT(nfl_game_result),MATCH(D$1,INDIRECT(nfl_game_result_header),0),FALSE)),"",VLOOKUP($B113,INDIRECT(nfl_game_result),MATCH(D$1,INDIRECT(nfl_game_result_header),0),FALSE)),"error")</f>
        <v/>
      </c>
      <c r="E113">
        <f ca="1">IFERROR(IF(ISBLANK(VLOOKUP($B113,INDIRECT(nfl_game_result),MATCH(E$1,INDIRECT(nfl_game_result_header),0),FALSE)),"",VLOOKUP($B113,INDIRECT(nfl_game_result),MATCH(E$1,INDIRECT(nfl_game_result_header),0),FALSE)),"error")</f>
        <v>-12.5</v>
      </c>
      <c r="F113" s="23" t="str">
        <f ca="1">IFERROR(IF(ISBLANK(VLOOKUP($B113,INDIRECT(nfl_game_result),MATCH(F$1,INDIRECT(nfl_game_result_header),0),FALSE)),"",VLOOKUP($B113,INDIRECT(nfl_game_result),MATCH(F$1,INDIRECT(nfl_game_result_header),0),FALSE)),"error")</f>
        <v/>
      </c>
      <c r="G113" s="23" t="str">
        <f ca="1">IFERROR(IF(ISBLANK(VLOOKUP($B113,INDIRECT(nfl_game_result),MATCH(G$1,INDIRECT(nfl_game_result_header),0),FALSE)),"",VLOOKUP($B113,INDIRECT(nfl_game_result),MATCH(G$1,INDIRECT(nfl_game_result_header),0),FALSE)),"error")</f>
        <v/>
      </c>
      <c r="H113">
        <f ca="1">IFERROR(IF(ISBLANK(VLOOKUP($B113,INDIRECT(nfl_game_result),MATCH(H$1,INDIRECT(nfl_game_result_header),0),FALSE)),"",VLOOKUP($B113,INDIRECT(nfl_game_result),MATCH(H$1,INDIRECT(nfl_game_result_header),0),FALSE)),"error")</f>
        <v>23</v>
      </c>
      <c r="I113">
        <f ca="1">IFERROR(IF(ISBLANK(VLOOKUP($B113,INDIRECT(nfl_game_result),MATCH(I$1,INDIRECT(nfl_game_result_header),0),FALSE)),"",VLOOKUP($B113,INDIRECT(nfl_game_result),MATCH(I$1,INDIRECT(nfl_game_result_header),0),FALSE)),"error")</f>
        <v>16</v>
      </c>
      <c r="J113" t="str">
        <f ca="1">IFERROR(IF(ISBLANK(VLOOKUP($B113,INDIRECT(nfl_game_result),MATCH(J$1,INDIRECT(nfl_game_result_header),0),FALSE)),"",VLOOKUP($B113,INDIRECT(nfl_game_result),MATCH(J$1,INDIRECT(nfl_game_result_header),0),FALSE)),"error")</f>
        <v>CLE</v>
      </c>
      <c r="K113" t="str">
        <f ca="1">IFERROR(IF(ISBLANK(VLOOKUP($B113,INDIRECT(nfl_game_result),MATCH(K$1,INDIRECT(nfl_game_result_header),0),FALSE)),"",VLOOKUP($B113,INDIRECT(nfl_game_result),MATCH(K$1,INDIRECT(nfl_game_result_header),0),FALSE)),"error")</f>
        <v>BAL</v>
      </c>
      <c r="L113" s="23" t="str">
        <f ca="1">IFERROR(IF(ISBLANK(VLOOKUP($B113,INDIRECT(nfl_game_result),MATCH(L$1,INDIRECT(nfl_game_result_header),0),FALSE)),"",VLOOKUP($B113,INDIRECT(nfl_game_result),MATCH(L$1,INDIRECT(nfl_game_result_header),0),FALSE)),"error")</f>
        <v/>
      </c>
      <c r="M113" t="s">
        <v>14</v>
      </c>
      <c r="N113">
        <v>-10.5</v>
      </c>
      <c r="O113" t="s">
        <v>70</v>
      </c>
      <c r="V113" s="23" t="s">
        <v>416</v>
      </c>
      <c r="W113">
        <f ca="1">VALUE(LEFT(C113, 4))</f>
        <v>2012</v>
      </c>
      <c r="X113">
        <f ca="1">VALUE(MID(C113,6,FIND("_",C113,6)-6))</f>
        <v>4</v>
      </c>
      <c r="Y113" t="str">
        <f ca="1">IF(NOT(OR(ISBLANK(D113),ISBLANK(E113),D113="",E113="")),D113-E113,"")</f>
        <v/>
      </c>
      <c r="Z113" t="str">
        <f ca="1">IF(OR(NOT(ISNUMBER(D113)),ISBLANK(D113),D113="",ISBLANK(N113)),"",ABS(D113-N113))</f>
        <v/>
      </c>
      <c r="AA113">
        <f ca="1">IF(OR(ISBLANK(J113),ISBLANK(O113),J113="",O113=""),"",IF(J113=O113,1,0))</f>
        <v>1</v>
      </c>
      <c r="AB113" t="str">
        <f ca="1">IF(OR(ISBLANK(K113),ISBLANK(Q113),K113="",Q113=""),"",IF(K113=Q113,1,0))</f>
        <v/>
      </c>
      <c r="AC113" s="23" t="str">
        <f t="shared" ca="1" si="1"/>
        <v/>
      </c>
    </row>
    <row r="114" spans="1:29" x14ac:dyDescent="0.25">
      <c r="A114" s="23">
        <v>113</v>
      </c>
      <c r="B114">
        <v>50</v>
      </c>
      <c r="C114" t="str">
        <f ca="1">IFERROR(VLOOKUP($B114,INDIRECT(nfl_game_result),MATCH(C$1,INDIRECT(nfl_game_result_header),0),FALSE),"error")</f>
        <v>2012_04_NWE@BUF</v>
      </c>
      <c r="D114" t="str">
        <f ca="1">IFERROR(IF(ISBLANK(VLOOKUP($B114,INDIRECT(nfl_game_result),MATCH(D$1,INDIRECT(nfl_game_result_header),0),FALSE)),"",VLOOKUP($B114,INDIRECT(nfl_game_result),MATCH(D$1,INDIRECT(nfl_game_result_header),0),FALSE)),"error")</f>
        <v/>
      </c>
      <c r="E114">
        <f ca="1">IFERROR(IF(ISBLANK(VLOOKUP($B114,INDIRECT(nfl_game_result),MATCH(E$1,INDIRECT(nfl_game_result_header),0),FALSE)),"",VLOOKUP($B114,INDIRECT(nfl_game_result),MATCH(E$1,INDIRECT(nfl_game_result_header),0),FALSE)),"error")</f>
        <v>3.5</v>
      </c>
      <c r="F114" s="23" t="str">
        <f ca="1">IFERROR(IF(ISBLANK(VLOOKUP($B114,INDIRECT(nfl_game_result),MATCH(F$1,INDIRECT(nfl_game_result_header),0),FALSE)),"",VLOOKUP($B114,INDIRECT(nfl_game_result),MATCH(F$1,INDIRECT(nfl_game_result_header),0),FALSE)),"error")</f>
        <v/>
      </c>
      <c r="G114" s="23" t="str">
        <f ca="1">IFERROR(IF(ISBLANK(VLOOKUP($B114,INDIRECT(nfl_game_result),MATCH(G$1,INDIRECT(nfl_game_result_header),0),FALSE)),"",VLOOKUP($B114,INDIRECT(nfl_game_result),MATCH(G$1,INDIRECT(nfl_game_result_header),0),FALSE)),"error")</f>
        <v/>
      </c>
      <c r="H114">
        <f ca="1">IFERROR(IF(ISBLANK(VLOOKUP($B114,INDIRECT(nfl_game_result),MATCH(H$1,INDIRECT(nfl_game_result_header),0),FALSE)),"",VLOOKUP($B114,INDIRECT(nfl_game_result),MATCH(H$1,INDIRECT(nfl_game_result_header),0),FALSE)),"error")</f>
        <v>28</v>
      </c>
      <c r="I114">
        <f ca="1">IFERROR(IF(ISBLANK(VLOOKUP($B114,INDIRECT(nfl_game_result),MATCH(I$1,INDIRECT(nfl_game_result_header),0),FALSE)),"",VLOOKUP($B114,INDIRECT(nfl_game_result),MATCH(I$1,INDIRECT(nfl_game_result_header),0),FALSE)),"error")</f>
        <v>52</v>
      </c>
      <c r="J114" t="str">
        <f ca="1">IFERROR(IF(ISBLANK(VLOOKUP($B114,INDIRECT(nfl_game_result),MATCH(J$1,INDIRECT(nfl_game_result_header),0),FALSE)),"",VLOOKUP($B114,INDIRECT(nfl_game_result),MATCH(J$1,INDIRECT(nfl_game_result_header),0),FALSE)),"error")</f>
        <v>NWE</v>
      </c>
      <c r="K114" t="str">
        <f ca="1">IFERROR(IF(ISBLANK(VLOOKUP($B114,INDIRECT(nfl_game_result),MATCH(K$1,INDIRECT(nfl_game_result_header),0),FALSE)),"",VLOOKUP($B114,INDIRECT(nfl_game_result),MATCH(K$1,INDIRECT(nfl_game_result_header),0),FALSE)),"error")</f>
        <v>NWE</v>
      </c>
      <c r="L114" s="23" t="str">
        <f ca="1">IFERROR(IF(ISBLANK(VLOOKUP($B114,INDIRECT(nfl_game_result),MATCH(L$1,INDIRECT(nfl_game_result_header),0),FALSE)),"",VLOOKUP($B114,INDIRECT(nfl_game_result),MATCH(L$1,INDIRECT(nfl_game_result_header),0),FALSE)),"error")</f>
        <v/>
      </c>
      <c r="M114" t="s">
        <v>14</v>
      </c>
      <c r="N114">
        <v>3</v>
      </c>
      <c r="O114" t="s">
        <v>66</v>
      </c>
      <c r="V114" s="23" t="s">
        <v>416</v>
      </c>
      <c r="W114">
        <f ca="1">VALUE(LEFT(C114, 4))</f>
        <v>2012</v>
      </c>
      <c r="X114">
        <f ca="1">VALUE(MID(C114,6,FIND("_",C114,6)-6))</f>
        <v>4</v>
      </c>
      <c r="Y114" t="str">
        <f ca="1">IF(NOT(OR(ISBLANK(D114),ISBLANK(E114),D114="",E114="")),D114-E114,"")</f>
        <v/>
      </c>
      <c r="Z114" t="str">
        <f ca="1">IF(OR(NOT(ISNUMBER(D114)),ISBLANK(D114),D114="",ISBLANK(N114)),"",ABS(D114-N114))</f>
        <v/>
      </c>
      <c r="AA114">
        <f ca="1">IF(OR(ISBLANK(J114),ISBLANK(O114),J114="",O114=""),"",IF(J114=O114,1,0))</f>
        <v>0</v>
      </c>
      <c r="AB114" t="str">
        <f ca="1">IF(OR(ISBLANK(K114),ISBLANK(Q114),K114="",Q114=""),"",IF(K114=Q114,1,0))</f>
        <v/>
      </c>
      <c r="AC114" s="23" t="str">
        <f t="shared" ca="1" si="1"/>
        <v/>
      </c>
    </row>
    <row r="115" spans="1:29" x14ac:dyDescent="0.25">
      <c r="A115" s="23">
        <v>114</v>
      </c>
      <c r="B115">
        <v>51</v>
      </c>
      <c r="C115" t="str">
        <f ca="1">IFERROR(VLOOKUP($B115,INDIRECT(nfl_game_result),MATCH(C$1,INDIRECT(nfl_game_result_header),0),FALSE),"error")</f>
        <v>2012_04_TEN@HOU</v>
      </c>
      <c r="D115" t="str">
        <f ca="1">IFERROR(IF(ISBLANK(VLOOKUP($B115,INDIRECT(nfl_game_result),MATCH(D$1,INDIRECT(nfl_game_result_header),0),FALSE)),"",VLOOKUP($B115,INDIRECT(nfl_game_result),MATCH(D$1,INDIRECT(nfl_game_result_header),0),FALSE)),"error")</f>
        <v/>
      </c>
      <c r="E115">
        <f ca="1">IFERROR(IF(ISBLANK(VLOOKUP($B115,INDIRECT(nfl_game_result),MATCH(E$1,INDIRECT(nfl_game_result_header),0),FALSE)),"",VLOOKUP($B115,INDIRECT(nfl_game_result),MATCH(E$1,INDIRECT(nfl_game_result_header),0),FALSE)),"error")</f>
        <v>-12.5</v>
      </c>
      <c r="F115" s="23" t="str">
        <f ca="1">IFERROR(IF(ISBLANK(VLOOKUP($B115,INDIRECT(nfl_game_result),MATCH(F$1,INDIRECT(nfl_game_result_header),0),FALSE)),"",VLOOKUP($B115,INDIRECT(nfl_game_result),MATCH(F$1,INDIRECT(nfl_game_result_header),0),FALSE)),"error")</f>
        <v/>
      </c>
      <c r="G115" s="23" t="str">
        <f ca="1">IFERROR(IF(ISBLANK(VLOOKUP($B115,INDIRECT(nfl_game_result),MATCH(G$1,INDIRECT(nfl_game_result_header),0),FALSE)),"",VLOOKUP($B115,INDIRECT(nfl_game_result),MATCH(G$1,INDIRECT(nfl_game_result_header),0),FALSE)),"error")</f>
        <v/>
      </c>
      <c r="H115">
        <f ca="1">IFERROR(IF(ISBLANK(VLOOKUP($B115,INDIRECT(nfl_game_result),MATCH(H$1,INDIRECT(nfl_game_result_header),0),FALSE)),"",VLOOKUP($B115,INDIRECT(nfl_game_result),MATCH(H$1,INDIRECT(nfl_game_result_header),0),FALSE)),"error")</f>
        <v>38</v>
      </c>
      <c r="I115">
        <f ca="1">IFERROR(IF(ISBLANK(VLOOKUP($B115,INDIRECT(nfl_game_result),MATCH(I$1,INDIRECT(nfl_game_result_header),0),FALSE)),"",VLOOKUP($B115,INDIRECT(nfl_game_result),MATCH(I$1,INDIRECT(nfl_game_result_header),0),FALSE)),"error")</f>
        <v>14</v>
      </c>
      <c r="J115" t="str">
        <f ca="1">IFERROR(IF(ISBLANK(VLOOKUP($B115,INDIRECT(nfl_game_result),MATCH(J$1,INDIRECT(nfl_game_result_header),0),FALSE)),"",VLOOKUP($B115,INDIRECT(nfl_game_result),MATCH(J$1,INDIRECT(nfl_game_result_header),0),FALSE)),"error")</f>
        <v>HOU</v>
      </c>
      <c r="K115" t="str">
        <f ca="1">IFERROR(IF(ISBLANK(VLOOKUP($B115,INDIRECT(nfl_game_result),MATCH(K$1,INDIRECT(nfl_game_result_header),0),FALSE)),"",VLOOKUP($B115,INDIRECT(nfl_game_result),MATCH(K$1,INDIRECT(nfl_game_result_header),0),FALSE)),"error")</f>
        <v>HOU</v>
      </c>
      <c r="L115" s="23" t="str">
        <f ca="1">IFERROR(IF(ISBLANK(VLOOKUP($B115,INDIRECT(nfl_game_result),MATCH(L$1,INDIRECT(nfl_game_result_header),0),FALSE)),"",VLOOKUP($B115,INDIRECT(nfl_game_result),MATCH(L$1,INDIRECT(nfl_game_result_header),0),FALSE)),"error")</f>
        <v/>
      </c>
      <c r="M115" t="s">
        <v>14</v>
      </c>
      <c r="N115">
        <v>-13</v>
      </c>
      <c r="O115" t="s">
        <v>75</v>
      </c>
      <c r="V115" s="23" t="s">
        <v>416</v>
      </c>
      <c r="W115">
        <f ca="1">VALUE(LEFT(C115, 4))</f>
        <v>2012</v>
      </c>
      <c r="X115">
        <f ca="1">VALUE(MID(C115,6,FIND("_",C115,6)-6))</f>
        <v>4</v>
      </c>
      <c r="Y115" t="str">
        <f ca="1">IF(NOT(OR(ISBLANK(D115),ISBLANK(E115),D115="",E115="")),D115-E115,"")</f>
        <v/>
      </c>
      <c r="Z115" t="str">
        <f ca="1">IF(OR(NOT(ISNUMBER(D115)),ISBLANK(D115),D115="",ISBLANK(N115)),"",ABS(D115-N115))</f>
        <v/>
      </c>
      <c r="AA115">
        <f ca="1">IF(OR(ISBLANK(J115),ISBLANK(O115),J115="",O115=""),"",IF(J115=O115,1,0))</f>
        <v>1</v>
      </c>
      <c r="AB115" t="str">
        <f ca="1">IF(OR(ISBLANK(K115),ISBLANK(Q115),K115="",Q115=""),"",IF(K115=Q115,1,0))</f>
        <v/>
      </c>
      <c r="AC115" s="23" t="str">
        <f t="shared" ca="1" si="1"/>
        <v/>
      </c>
    </row>
    <row r="116" spans="1:29" x14ac:dyDescent="0.25">
      <c r="A116" s="23">
        <v>115</v>
      </c>
      <c r="B116">
        <v>52</v>
      </c>
      <c r="C116" t="str">
        <f ca="1">IFERROR(VLOOKUP($B116,INDIRECT(nfl_game_result),MATCH(C$1,INDIRECT(nfl_game_result_header),0),FALSE),"error")</f>
        <v>2012_04_SD@KCY</v>
      </c>
      <c r="D116" t="str">
        <f ca="1">IFERROR(IF(ISBLANK(VLOOKUP($B116,INDIRECT(nfl_game_result),MATCH(D$1,INDIRECT(nfl_game_result_header),0),FALSE)),"",VLOOKUP($B116,INDIRECT(nfl_game_result),MATCH(D$1,INDIRECT(nfl_game_result_header),0),FALSE)),"error")</f>
        <v/>
      </c>
      <c r="E116">
        <f ca="1">IFERROR(IF(ISBLANK(VLOOKUP($B116,INDIRECT(nfl_game_result),MATCH(E$1,INDIRECT(nfl_game_result_header),0),FALSE)),"",VLOOKUP($B116,INDIRECT(nfl_game_result),MATCH(E$1,INDIRECT(nfl_game_result_header),0),FALSE)),"error")</f>
        <v>0.5</v>
      </c>
      <c r="F116" s="23" t="str">
        <f ca="1">IFERROR(IF(ISBLANK(VLOOKUP($B116,INDIRECT(nfl_game_result),MATCH(F$1,INDIRECT(nfl_game_result_header),0),FALSE)),"",VLOOKUP($B116,INDIRECT(nfl_game_result),MATCH(F$1,INDIRECT(nfl_game_result_header),0),FALSE)),"error")</f>
        <v/>
      </c>
      <c r="G116" s="23" t="str">
        <f ca="1">IFERROR(IF(ISBLANK(VLOOKUP($B116,INDIRECT(nfl_game_result),MATCH(G$1,INDIRECT(nfl_game_result_header),0),FALSE)),"",VLOOKUP($B116,INDIRECT(nfl_game_result),MATCH(G$1,INDIRECT(nfl_game_result_header),0),FALSE)),"error")</f>
        <v/>
      </c>
      <c r="H116">
        <f ca="1">IFERROR(IF(ISBLANK(VLOOKUP($B116,INDIRECT(nfl_game_result),MATCH(H$1,INDIRECT(nfl_game_result_header),0),FALSE)),"",VLOOKUP($B116,INDIRECT(nfl_game_result),MATCH(H$1,INDIRECT(nfl_game_result_header),0),FALSE)),"error")</f>
        <v>20</v>
      </c>
      <c r="I116">
        <f ca="1">IFERROR(IF(ISBLANK(VLOOKUP($B116,INDIRECT(nfl_game_result),MATCH(I$1,INDIRECT(nfl_game_result_header),0),FALSE)),"",VLOOKUP($B116,INDIRECT(nfl_game_result),MATCH(I$1,INDIRECT(nfl_game_result_header),0),FALSE)),"error")</f>
        <v>37</v>
      </c>
      <c r="J116" t="str">
        <f ca="1">IFERROR(IF(ISBLANK(VLOOKUP($B116,INDIRECT(nfl_game_result),MATCH(J$1,INDIRECT(nfl_game_result_header),0),FALSE)),"",VLOOKUP($B116,INDIRECT(nfl_game_result),MATCH(J$1,INDIRECT(nfl_game_result_header),0),FALSE)),"error")</f>
        <v>SD</v>
      </c>
      <c r="K116" t="str">
        <f ca="1">IFERROR(IF(ISBLANK(VLOOKUP($B116,INDIRECT(nfl_game_result),MATCH(K$1,INDIRECT(nfl_game_result_header),0),FALSE)),"",VLOOKUP($B116,INDIRECT(nfl_game_result),MATCH(K$1,INDIRECT(nfl_game_result_header),0),FALSE)),"error")</f>
        <v>SD</v>
      </c>
      <c r="L116" s="23" t="str">
        <f ca="1">IFERROR(IF(ISBLANK(VLOOKUP($B116,INDIRECT(nfl_game_result),MATCH(L$1,INDIRECT(nfl_game_result_header),0),FALSE)),"",VLOOKUP($B116,INDIRECT(nfl_game_result),MATCH(L$1,INDIRECT(nfl_game_result_header),0),FALSE)),"error")</f>
        <v/>
      </c>
      <c r="M116" t="s">
        <v>14</v>
      </c>
      <c r="N116">
        <v>3</v>
      </c>
      <c r="O116" t="s">
        <v>331</v>
      </c>
      <c r="V116" s="23" t="s">
        <v>416</v>
      </c>
      <c r="W116">
        <f ca="1">VALUE(LEFT(C116, 4))</f>
        <v>2012</v>
      </c>
      <c r="X116">
        <f ca="1">VALUE(MID(C116,6,FIND("_",C116,6)-6))</f>
        <v>4</v>
      </c>
      <c r="Y116" t="str">
        <f ca="1">IF(NOT(OR(ISBLANK(D116),ISBLANK(E116),D116="",E116="")),D116-E116,"")</f>
        <v/>
      </c>
      <c r="Z116" t="str">
        <f ca="1">IF(OR(NOT(ISNUMBER(D116)),ISBLANK(D116),D116="",ISBLANK(N116)),"",ABS(D116-N116))</f>
        <v/>
      </c>
      <c r="AA116">
        <f ca="1">IF(OR(ISBLANK(J116),ISBLANK(O116),J116="",O116=""),"",IF(J116=O116,1,0))</f>
        <v>0</v>
      </c>
      <c r="AB116" t="str">
        <f ca="1">IF(OR(ISBLANK(K116),ISBLANK(Q116),K116="",Q116=""),"",IF(K116=Q116,1,0))</f>
        <v/>
      </c>
      <c r="AC116" s="23" t="str">
        <f t="shared" ca="1" si="1"/>
        <v/>
      </c>
    </row>
    <row r="117" spans="1:29" x14ac:dyDescent="0.25">
      <c r="A117" s="23">
        <v>116</v>
      </c>
      <c r="B117">
        <v>53</v>
      </c>
      <c r="C117" t="str">
        <f ca="1">IFERROR(VLOOKUP($B117,INDIRECT(nfl_game_result),MATCH(C$1,INDIRECT(nfl_game_result_header),0),FALSE),"error")</f>
        <v>2012_04_MIN@DET</v>
      </c>
      <c r="D117" t="str">
        <f ca="1">IFERROR(IF(ISBLANK(VLOOKUP($B117,INDIRECT(nfl_game_result),MATCH(D$1,INDIRECT(nfl_game_result_header),0),FALSE)),"",VLOOKUP($B117,INDIRECT(nfl_game_result),MATCH(D$1,INDIRECT(nfl_game_result_header),0),FALSE)),"error")</f>
        <v/>
      </c>
      <c r="E117">
        <f ca="1">IFERROR(IF(ISBLANK(VLOOKUP($B117,INDIRECT(nfl_game_result),MATCH(E$1,INDIRECT(nfl_game_result_header),0),FALSE)),"",VLOOKUP($B117,INDIRECT(nfl_game_result),MATCH(E$1,INDIRECT(nfl_game_result_header),0),FALSE)),"error")</f>
        <v>-6.5</v>
      </c>
      <c r="F117" s="23" t="str">
        <f ca="1">IFERROR(IF(ISBLANK(VLOOKUP($B117,INDIRECT(nfl_game_result),MATCH(F$1,INDIRECT(nfl_game_result_header),0),FALSE)),"",VLOOKUP($B117,INDIRECT(nfl_game_result),MATCH(F$1,INDIRECT(nfl_game_result_header),0),FALSE)),"error")</f>
        <v/>
      </c>
      <c r="G117" s="23" t="str">
        <f ca="1">IFERROR(IF(ISBLANK(VLOOKUP($B117,INDIRECT(nfl_game_result),MATCH(G$1,INDIRECT(nfl_game_result_header),0),FALSE)),"",VLOOKUP($B117,INDIRECT(nfl_game_result),MATCH(G$1,INDIRECT(nfl_game_result_header),0),FALSE)),"error")</f>
        <v/>
      </c>
      <c r="H117">
        <f ca="1">IFERROR(IF(ISBLANK(VLOOKUP($B117,INDIRECT(nfl_game_result),MATCH(H$1,INDIRECT(nfl_game_result_header),0),FALSE)),"",VLOOKUP($B117,INDIRECT(nfl_game_result),MATCH(H$1,INDIRECT(nfl_game_result_header),0),FALSE)),"error")</f>
        <v>13</v>
      </c>
      <c r="I117">
        <f ca="1">IFERROR(IF(ISBLANK(VLOOKUP($B117,INDIRECT(nfl_game_result),MATCH(I$1,INDIRECT(nfl_game_result_header),0),FALSE)),"",VLOOKUP($B117,INDIRECT(nfl_game_result),MATCH(I$1,INDIRECT(nfl_game_result_header),0),FALSE)),"error")</f>
        <v>20</v>
      </c>
      <c r="J117" t="str">
        <f ca="1">IFERROR(IF(ISBLANK(VLOOKUP($B117,INDIRECT(nfl_game_result),MATCH(J$1,INDIRECT(nfl_game_result_header),0),FALSE)),"",VLOOKUP($B117,INDIRECT(nfl_game_result),MATCH(J$1,INDIRECT(nfl_game_result_header),0),FALSE)),"error")</f>
        <v>MIN</v>
      </c>
      <c r="K117" t="str">
        <f ca="1">IFERROR(IF(ISBLANK(VLOOKUP($B117,INDIRECT(nfl_game_result),MATCH(K$1,INDIRECT(nfl_game_result_header),0),FALSE)),"",VLOOKUP($B117,INDIRECT(nfl_game_result),MATCH(K$1,INDIRECT(nfl_game_result_header),0),FALSE)),"error")</f>
        <v>MIN</v>
      </c>
      <c r="L117" s="23" t="str">
        <f ca="1">IFERROR(IF(ISBLANK(VLOOKUP($B117,INDIRECT(nfl_game_result),MATCH(L$1,INDIRECT(nfl_game_result_header),0),FALSE)),"",VLOOKUP($B117,INDIRECT(nfl_game_result),MATCH(L$1,INDIRECT(nfl_game_result_header),0),FALSE)),"error")</f>
        <v/>
      </c>
      <c r="M117" t="s">
        <v>14</v>
      </c>
      <c r="N117">
        <v>-6.5</v>
      </c>
      <c r="O117" t="s">
        <v>80</v>
      </c>
      <c r="V117" s="23" t="s">
        <v>416</v>
      </c>
      <c r="W117">
        <f ca="1">VALUE(LEFT(C117, 4))</f>
        <v>2012</v>
      </c>
      <c r="X117">
        <f ca="1">VALUE(MID(C117,6,FIND("_",C117,6)-6))</f>
        <v>4</v>
      </c>
      <c r="Y117" t="str">
        <f ca="1">IF(NOT(OR(ISBLANK(D117),ISBLANK(E117),D117="",E117="")),D117-E117,"")</f>
        <v/>
      </c>
      <c r="Z117" t="str">
        <f ca="1">IF(OR(NOT(ISNUMBER(D117)),ISBLANK(D117),D117="",ISBLANK(N117)),"",ABS(D117-N117))</f>
        <v/>
      </c>
      <c r="AA117">
        <f ca="1">IF(OR(ISBLANK(J117),ISBLANK(O117),J117="",O117=""),"",IF(J117=O117,1,0))</f>
        <v>1</v>
      </c>
      <c r="AB117" t="str">
        <f ca="1">IF(OR(ISBLANK(K117),ISBLANK(Q117),K117="",Q117=""),"",IF(K117=Q117,1,0))</f>
        <v/>
      </c>
      <c r="AC117" s="23" t="str">
        <f t="shared" ca="1" si="1"/>
        <v/>
      </c>
    </row>
    <row r="118" spans="1:29" x14ac:dyDescent="0.25">
      <c r="A118" s="23">
        <v>117</v>
      </c>
      <c r="B118">
        <v>54</v>
      </c>
      <c r="C118" t="str">
        <f ca="1">IFERROR(VLOOKUP($B118,INDIRECT(nfl_game_result),MATCH(C$1,INDIRECT(nfl_game_result_header),0),FALSE),"error")</f>
        <v>2012_04_CAR@ATL</v>
      </c>
      <c r="D118" t="str">
        <f ca="1">IFERROR(IF(ISBLANK(VLOOKUP($B118,INDIRECT(nfl_game_result),MATCH(D$1,INDIRECT(nfl_game_result_header),0),FALSE)),"",VLOOKUP($B118,INDIRECT(nfl_game_result),MATCH(D$1,INDIRECT(nfl_game_result_header),0),FALSE)),"error")</f>
        <v/>
      </c>
      <c r="E118">
        <f ca="1">IFERROR(IF(ISBLANK(VLOOKUP($B118,INDIRECT(nfl_game_result),MATCH(E$1,INDIRECT(nfl_game_result_header),0),FALSE)),"",VLOOKUP($B118,INDIRECT(nfl_game_result),MATCH(E$1,INDIRECT(nfl_game_result_header),0),FALSE)),"error")</f>
        <v>-7.5</v>
      </c>
      <c r="F118" s="23" t="str">
        <f ca="1">IFERROR(IF(ISBLANK(VLOOKUP($B118,INDIRECT(nfl_game_result),MATCH(F$1,INDIRECT(nfl_game_result_header),0),FALSE)),"",VLOOKUP($B118,INDIRECT(nfl_game_result),MATCH(F$1,INDIRECT(nfl_game_result_header),0),FALSE)),"error")</f>
        <v/>
      </c>
      <c r="G118" s="23" t="str">
        <f ca="1">IFERROR(IF(ISBLANK(VLOOKUP($B118,INDIRECT(nfl_game_result),MATCH(G$1,INDIRECT(nfl_game_result_header),0),FALSE)),"",VLOOKUP($B118,INDIRECT(nfl_game_result),MATCH(G$1,INDIRECT(nfl_game_result_header),0),FALSE)),"error")</f>
        <v/>
      </c>
      <c r="H118">
        <f ca="1">IFERROR(IF(ISBLANK(VLOOKUP($B118,INDIRECT(nfl_game_result),MATCH(H$1,INDIRECT(nfl_game_result_header),0),FALSE)),"",VLOOKUP($B118,INDIRECT(nfl_game_result),MATCH(H$1,INDIRECT(nfl_game_result_header),0),FALSE)),"error")</f>
        <v>30</v>
      </c>
      <c r="I118">
        <f ca="1">IFERROR(IF(ISBLANK(VLOOKUP($B118,INDIRECT(nfl_game_result),MATCH(I$1,INDIRECT(nfl_game_result_header),0),FALSE)),"",VLOOKUP($B118,INDIRECT(nfl_game_result),MATCH(I$1,INDIRECT(nfl_game_result_header),0),FALSE)),"error")</f>
        <v>28</v>
      </c>
      <c r="J118" t="str">
        <f ca="1">IFERROR(IF(ISBLANK(VLOOKUP($B118,INDIRECT(nfl_game_result),MATCH(J$1,INDIRECT(nfl_game_result_header),0),FALSE)),"",VLOOKUP($B118,INDIRECT(nfl_game_result),MATCH(J$1,INDIRECT(nfl_game_result_header),0),FALSE)),"error")</f>
        <v>CAR</v>
      </c>
      <c r="K118" t="str">
        <f ca="1">IFERROR(IF(ISBLANK(VLOOKUP($B118,INDIRECT(nfl_game_result),MATCH(K$1,INDIRECT(nfl_game_result_header),0),FALSE)),"",VLOOKUP($B118,INDIRECT(nfl_game_result),MATCH(K$1,INDIRECT(nfl_game_result_header),0),FALSE)),"error")</f>
        <v>ATL</v>
      </c>
      <c r="L118" s="23" t="str">
        <f ca="1">IFERROR(IF(ISBLANK(VLOOKUP($B118,INDIRECT(nfl_game_result),MATCH(L$1,INDIRECT(nfl_game_result_header),0),FALSE)),"",VLOOKUP($B118,INDIRECT(nfl_game_result),MATCH(L$1,INDIRECT(nfl_game_result_header),0),FALSE)),"error")</f>
        <v/>
      </c>
      <c r="M118" t="s">
        <v>14</v>
      </c>
      <c r="N118">
        <v>-7</v>
      </c>
      <c r="O118" t="s">
        <v>67</v>
      </c>
      <c r="V118" s="23" t="s">
        <v>416</v>
      </c>
      <c r="W118">
        <f ca="1">VALUE(LEFT(C118, 4))</f>
        <v>2012</v>
      </c>
      <c r="X118">
        <f ca="1">VALUE(MID(C118,6,FIND("_",C118,6)-6))</f>
        <v>4</v>
      </c>
      <c r="Y118" t="str">
        <f ca="1">IF(NOT(OR(ISBLANK(D118),ISBLANK(E118),D118="",E118="")),D118-E118,"")</f>
        <v/>
      </c>
      <c r="Z118" t="str">
        <f ca="1">IF(OR(NOT(ISNUMBER(D118)),ISBLANK(D118),D118="",ISBLANK(N118)),"",ABS(D118-N118))</f>
        <v/>
      </c>
      <c r="AA118">
        <f ca="1">IF(OR(ISBLANK(J118),ISBLANK(O118),J118="",O118=""),"",IF(J118=O118,1,0))</f>
        <v>1</v>
      </c>
      <c r="AB118" t="str">
        <f ca="1">IF(OR(ISBLANK(K118),ISBLANK(Q118),K118="",Q118=""),"",IF(K118=Q118,1,0))</f>
        <v/>
      </c>
      <c r="AC118" s="23" t="str">
        <f t="shared" ca="1" si="1"/>
        <v/>
      </c>
    </row>
    <row r="119" spans="1:29" x14ac:dyDescent="0.25">
      <c r="A119" s="23">
        <v>118</v>
      </c>
      <c r="B119">
        <v>55</v>
      </c>
      <c r="C119" t="str">
        <f ca="1">IFERROR(VLOOKUP($B119,INDIRECT(nfl_game_result),MATCH(C$1,INDIRECT(nfl_game_result_header),0),FALSE),"error")</f>
        <v>2012_04_SEA@STL</v>
      </c>
      <c r="D119" t="str">
        <f ca="1">IFERROR(IF(ISBLANK(VLOOKUP($B119,INDIRECT(nfl_game_result),MATCH(D$1,INDIRECT(nfl_game_result_header),0),FALSE)),"",VLOOKUP($B119,INDIRECT(nfl_game_result),MATCH(D$1,INDIRECT(nfl_game_result_header),0),FALSE)),"error")</f>
        <v/>
      </c>
      <c r="E119">
        <f ca="1">IFERROR(IF(ISBLANK(VLOOKUP($B119,INDIRECT(nfl_game_result),MATCH(E$1,INDIRECT(nfl_game_result_header),0),FALSE)),"",VLOOKUP($B119,INDIRECT(nfl_game_result),MATCH(E$1,INDIRECT(nfl_game_result_header),0),FALSE)),"error")</f>
        <v>2.5</v>
      </c>
      <c r="F119" s="23" t="str">
        <f ca="1">IFERROR(IF(ISBLANK(VLOOKUP($B119,INDIRECT(nfl_game_result),MATCH(F$1,INDIRECT(nfl_game_result_header),0),FALSE)),"",VLOOKUP($B119,INDIRECT(nfl_game_result),MATCH(F$1,INDIRECT(nfl_game_result_header),0),FALSE)),"error")</f>
        <v/>
      </c>
      <c r="G119" s="23" t="str">
        <f ca="1">IFERROR(IF(ISBLANK(VLOOKUP($B119,INDIRECT(nfl_game_result),MATCH(G$1,INDIRECT(nfl_game_result_header),0),FALSE)),"",VLOOKUP($B119,INDIRECT(nfl_game_result),MATCH(G$1,INDIRECT(nfl_game_result_header),0),FALSE)),"error")</f>
        <v/>
      </c>
      <c r="H119">
        <f ca="1">IFERROR(IF(ISBLANK(VLOOKUP($B119,INDIRECT(nfl_game_result),MATCH(H$1,INDIRECT(nfl_game_result_header),0),FALSE)),"",VLOOKUP($B119,INDIRECT(nfl_game_result),MATCH(H$1,INDIRECT(nfl_game_result_header),0),FALSE)),"error")</f>
        <v>19</v>
      </c>
      <c r="I119">
        <f ca="1">IFERROR(IF(ISBLANK(VLOOKUP($B119,INDIRECT(nfl_game_result),MATCH(I$1,INDIRECT(nfl_game_result_header),0),FALSE)),"",VLOOKUP($B119,INDIRECT(nfl_game_result),MATCH(I$1,INDIRECT(nfl_game_result_header),0),FALSE)),"error")</f>
        <v>13</v>
      </c>
      <c r="J119" t="str">
        <f ca="1">IFERROR(IF(ISBLANK(VLOOKUP($B119,INDIRECT(nfl_game_result),MATCH(J$1,INDIRECT(nfl_game_result_header),0),FALSE)),"",VLOOKUP($B119,INDIRECT(nfl_game_result),MATCH(J$1,INDIRECT(nfl_game_result_header),0),FALSE)),"error")</f>
        <v>STL</v>
      </c>
      <c r="K119" t="str">
        <f ca="1">IFERROR(IF(ISBLANK(VLOOKUP($B119,INDIRECT(nfl_game_result),MATCH(K$1,INDIRECT(nfl_game_result_header),0),FALSE)),"",VLOOKUP($B119,INDIRECT(nfl_game_result),MATCH(K$1,INDIRECT(nfl_game_result_header),0),FALSE)),"error")</f>
        <v>STL</v>
      </c>
      <c r="L119" s="23" t="str">
        <f ca="1">IFERROR(IF(ISBLANK(VLOOKUP($B119,INDIRECT(nfl_game_result),MATCH(L$1,INDIRECT(nfl_game_result_header),0),FALSE)),"",VLOOKUP($B119,INDIRECT(nfl_game_result),MATCH(L$1,INDIRECT(nfl_game_result_header),0),FALSE)),"error")</f>
        <v/>
      </c>
      <c r="M119" t="s">
        <v>14</v>
      </c>
      <c r="N119">
        <v>1.5</v>
      </c>
      <c r="O119" t="s">
        <v>89</v>
      </c>
      <c r="V119" s="23" t="s">
        <v>416</v>
      </c>
      <c r="W119">
        <f ca="1">VALUE(LEFT(C119, 4))</f>
        <v>2012</v>
      </c>
      <c r="X119">
        <f ca="1">VALUE(MID(C119,6,FIND("_",C119,6)-6))</f>
        <v>4</v>
      </c>
      <c r="Y119" t="str">
        <f ca="1">IF(NOT(OR(ISBLANK(D119),ISBLANK(E119),D119="",E119="")),D119-E119,"")</f>
        <v/>
      </c>
      <c r="Z119" t="str">
        <f ca="1">IF(OR(NOT(ISNUMBER(D119)),ISBLANK(D119),D119="",ISBLANK(N119)),"",ABS(D119-N119))</f>
        <v/>
      </c>
      <c r="AA119">
        <f ca="1">IF(OR(ISBLANK(J119),ISBLANK(O119),J119="",O119=""),"",IF(J119=O119,1,0))</f>
        <v>0</v>
      </c>
      <c r="AB119" t="str">
        <f ca="1">IF(OR(ISBLANK(K119),ISBLANK(Q119),K119="",Q119=""),"",IF(K119=Q119,1,0))</f>
        <v/>
      </c>
      <c r="AC119" s="23" t="str">
        <f t="shared" ca="1" si="1"/>
        <v/>
      </c>
    </row>
    <row r="120" spans="1:29" x14ac:dyDescent="0.25">
      <c r="A120" s="23">
        <v>119</v>
      </c>
      <c r="B120">
        <v>56</v>
      </c>
      <c r="C120" t="str">
        <f ca="1">IFERROR(VLOOKUP($B120,INDIRECT(nfl_game_result),MATCH(C$1,INDIRECT(nfl_game_result_header),0),FALSE),"error")</f>
        <v>2012_04_SFO@NYJ</v>
      </c>
      <c r="D120" t="str">
        <f ca="1">IFERROR(IF(ISBLANK(VLOOKUP($B120,INDIRECT(nfl_game_result),MATCH(D$1,INDIRECT(nfl_game_result_header),0),FALSE)),"",VLOOKUP($B120,INDIRECT(nfl_game_result),MATCH(D$1,INDIRECT(nfl_game_result_header),0),FALSE)),"error")</f>
        <v/>
      </c>
      <c r="E120">
        <f ca="1">IFERROR(IF(ISBLANK(VLOOKUP($B120,INDIRECT(nfl_game_result),MATCH(E$1,INDIRECT(nfl_game_result_header),0),FALSE)),"",VLOOKUP($B120,INDIRECT(nfl_game_result),MATCH(E$1,INDIRECT(nfl_game_result_header),0),FALSE)),"error")</f>
        <v>3.5</v>
      </c>
      <c r="F120" s="23" t="str">
        <f ca="1">IFERROR(IF(ISBLANK(VLOOKUP($B120,INDIRECT(nfl_game_result),MATCH(F$1,INDIRECT(nfl_game_result_header),0),FALSE)),"",VLOOKUP($B120,INDIRECT(nfl_game_result),MATCH(F$1,INDIRECT(nfl_game_result_header),0),FALSE)),"error")</f>
        <v/>
      </c>
      <c r="G120" s="23" t="str">
        <f ca="1">IFERROR(IF(ISBLANK(VLOOKUP($B120,INDIRECT(nfl_game_result),MATCH(G$1,INDIRECT(nfl_game_result_header),0),FALSE)),"",VLOOKUP($B120,INDIRECT(nfl_game_result),MATCH(G$1,INDIRECT(nfl_game_result_header),0),FALSE)),"error")</f>
        <v/>
      </c>
      <c r="H120">
        <f ca="1">IFERROR(IF(ISBLANK(VLOOKUP($B120,INDIRECT(nfl_game_result),MATCH(H$1,INDIRECT(nfl_game_result_header),0),FALSE)),"",VLOOKUP($B120,INDIRECT(nfl_game_result),MATCH(H$1,INDIRECT(nfl_game_result_header),0),FALSE)),"error")</f>
        <v>0</v>
      </c>
      <c r="I120">
        <f ca="1">IFERROR(IF(ISBLANK(VLOOKUP($B120,INDIRECT(nfl_game_result),MATCH(I$1,INDIRECT(nfl_game_result_header),0),FALSE)),"",VLOOKUP($B120,INDIRECT(nfl_game_result),MATCH(I$1,INDIRECT(nfl_game_result_header),0),FALSE)),"error")</f>
        <v>34</v>
      </c>
      <c r="J120" t="str">
        <f ca="1">IFERROR(IF(ISBLANK(VLOOKUP($B120,INDIRECT(nfl_game_result),MATCH(J$1,INDIRECT(nfl_game_result_header),0),FALSE)),"",VLOOKUP($B120,INDIRECT(nfl_game_result),MATCH(J$1,INDIRECT(nfl_game_result_header),0),FALSE)),"error")</f>
        <v>SFO</v>
      </c>
      <c r="K120" t="str">
        <f ca="1">IFERROR(IF(ISBLANK(VLOOKUP($B120,INDIRECT(nfl_game_result),MATCH(K$1,INDIRECT(nfl_game_result_header),0),FALSE)),"",VLOOKUP($B120,INDIRECT(nfl_game_result),MATCH(K$1,INDIRECT(nfl_game_result_header),0),FALSE)),"error")</f>
        <v>SFO</v>
      </c>
      <c r="L120" s="23" t="str">
        <f ca="1">IFERROR(IF(ISBLANK(VLOOKUP($B120,INDIRECT(nfl_game_result),MATCH(L$1,INDIRECT(nfl_game_result_header),0),FALSE)),"",VLOOKUP($B120,INDIRECT(nfl_game_result),MATCH(L$1,INDIRECT(nfl_game_result_header),0),FALSE)),"error")</f>
        <v/>
      </c>
      <c r="M120" t="s">
        <v>14</v>
      </c>
      <c r="N120">
        <v>3.5</v>
      </c>
      <c r="O120" t="s">
        <v>84</v>
      </c>
      <c r="V120" s="23" t="s">
        <v>416</v>
      </c>
      <c r="W120">
        <f ca="1">VALUE(LEFT(C120, 4))</f>
        <v>2012</v>
      </c>
      <c r="X120">
        <f ca="1">VALUE(MID(C120,6,FIND("_",C120,6)-6))</f>
        <v>4</v>
      </c>
      <c r="Y120" t="str">
        <f ca="1">IF(NOT(OR(ISBLANK(D120),ISBLANK(E120),D120="",E120="")),D120-E120,"")</f>
        <v/>
      </c>
      <c r="Z120" t="str">
        <f ca="1">IF(OR(NOT(ISNUMBER(D120)),ISBLANK(D120),D120="",ISBLANK(N120)),"",ABS(D120-N120))</f>
        <v/>
      </c>
      <c r="AA120">
        <f ca="1">IF(OR(ISBLANK(J120),ISBLANK(O120),J120="",O120=""),"",IF(J120=O120,1,0))</f>
        <v>0</v>
      </c>
      <c r="AB120" t="str">
        <f ca="1">IF(OR(ISBLANK(K120),ISBLANK(Q120),K120="",Q120=""),"",IF(K120=Q120,1,0))</f>
        <v/>
      </c>
      <c r="AC120" s="23" t="str">
        <f t="shared" ca="1" si="1"/>
        <v/>
      </c>
    </row>
    <row r="121" spans="1:29" x14ac:dyDescent="0.25">
      <c r="A121" s="23">
        <v>120</v>
      </c>
      <c r="B121">
        <v>57</v>
      </c>
      <c r="C121" t="str">
        <f ca="1">IFERROR(VLOOKUP($B121,INDIRECT(nfl_game_result),MATCH(C$1,INDIRECT(nfl_game_result_header),0),FALSE),"error")</f>
        <v>2012_04_MIA@ARI</v>
      </c>
      <c r="D121" t="str">
        <f ca="1">IFERROR(IF(ISBLANK(VLOOKUP($B121,INDIRECT(nfl_game_result),MATCH(D$1,INDIRECT(nfl_game_result_header),0),FALSE)),"",VLOOKUP($B121,INDIRECT(nfl_game_result),MATCH(D$1,INDIRECT(nfl_game_result_header),0),FALSE)),"error")</f>
        <v/>
      </c>
      <c r="E121">
        <f ca="1">IFERROR(IF(ISBLANK(VLOOKUP($B121,INDIRECT(nfl_game_result),MATCH(E$1,INDIRECT(nfl_game_result_header),0),FALSE)),"",VLOOKUP($B121,INDIRECT(nfl_game_result),MATCH(E$1,INDIRECT(nfl_game_result_header),0),FALSE)),"error")</f>
        <v>-6.5</v>
      </c>
      <c r="F121" s="23" t="str">
        <f ca="1">IFERROR(IF(ISBLANK(VLOOKUP($B121,INDIRECT(nfl_game_result),MATCH(F$1,INDIRECT(nfl_game_result_header),0),FALSE)),"",VLOOKUP($B121,INDIRECT(nfl_game_result),MATCH(F$1,INDIRECT(nfl_game_result_header),0),FALSE)),"error")</f>
        <v/>
      </c>
      <c r="G121" s="23" t="str">
        <f ca="1">IFERROR(IF(ISBLANK(VLOOKUP($B121,INDIRECT(nfl_game_result),MATCH(G$1,INDIRECT(nfl_game_result_header),0),FALSE)),"",VLOOKUP($B121,INDIRECT(nfl_game_result),MATCH(G$1,INDIRECT(nfl_game_result_header),0),FALSE)),"error")</f>
        <v/>
      </c>
      <c r="H121">
        <f ca="1">IFERROR(IF(ISBLANK(VLOOKUP($B121,INDIRECT(nfl_game_result),MATCH(H$1,INDIRECT(nfl_game_result_header),0),FALSE)),"",VLOOKUP($B121,INDIRECT(nfl_game_result),MATCH(H$1,INDIRECT(nfl_game_result_header),0),FALSE)),"error")</f>
        <v>24</v>
      </c>
      <c r="I121">
        <f ca="1">IFERROR(IF(ISBLANK(VLOOKUP($B121,INDIRECT(nfl_game_result),MATCH(I$1,INDIRECT(nfl_game_result_header),0),FALSE)),"",VLOOKUP($B121,INDIRECT(nfl_game_result),MATCH(I$1,INDIRECT(nfl_game_result_header),0),FALSE)),"error")</f>
        <v>21</v>
      </c>
      <c r="J121" t="str">
        <f ca="1">IFERROR(IF(ISBLANK(VLOOKUP($B121,INDIRECT(nfl_game_result),MATCH(J$1,INDIRECT(nfl_game_result_header),0),FALSE)),"",VLOOKUP($B121,INDIRECT(nfl_game_result),MATCH(J$1,INDIRECT(nfl_game_result_header),0),FALSE)),"error")</f>
        <v>MIA</v>
      </c>
      <c r="K121" t="str">
        <f ca="1">IFERROR(IF(ISBLANK(VLOOKUP($B121,INDIRECT(nfl_game_result),MATCH(K$1,INDIRECT(nfl_game_result_header),0),FALSE)),"",VLOOKUP($B121,INDIRECT(nfl_game_result),MATCH(K$1,INDIRECT(nfl_game_result_header),0),FALSE)),"error")</f>
        <v>ARI</v>
      </c>
      <c r="L121" s="23" t="str">
        <f ca="1">IFERROR(IF(ISBLANK(VLOOKUP($B121,INDIRECT(nfl_game_result),MATCH(L$1,INDIRECT(nfl_game_result_header),0),FALSE)),"",VLOOKUP($B121,INDIRECT(nfl_game_result),MATCH(L$1,INDIRECT(nfl_game_result_header),0),FALSE)),"error")</f>
        <v/>
      </c>
      <c r="M121" t="s">
        <v>14</v>
      </c>
      <c r="N121">
        <v>-9.5</v>
      </c>
      <c r="O121" t="s">
        <v>64</v>
      </c>
      <c r="V121" s="23" t="s">
        <v>416</v>
      </c>
      <c r="W121">
        <f ca="1">VALUE(LEFT(C121, 4))</f>
        <v>2012</v>
      </c>
      <c r="X121">
        <f ca="1">VALUE(MID(C121,6,FIND("_",C121,6)-6))</f>
        <v>4</v>
      </c>
      <c r="Y121" t="str">
        <f ca="1">IF(NOT(OR(ISBLANK(D121),ISBLANK(E121),D121="",E121="")),D121-E121,"")</f>
        <v/>
      </c>
      <c r="Z121" t="str">
        <f ca="1">IF(OR(NOT(ISNUMBER(D121)),ISBLANK(D121),D121="",ISBLANK(N121)),"",ABS(D121-N121))</f>
        <v/>
      </c>
      <c r="AA121">
        <f ca="1">IF(OR(ISBLANK(J121),ISBLANK(O121),J121="",O121=""),"",IF(J121=O121,1,0))</f>
        <v>0</v>
      </c>
      <c r="AB121" t="str">
        <f ca="1">IF(OR(ISBLANK(K121),ISBLANK(Q121),K121="",Q121=""),"",IF(K121=Q121,1,0))</f>
        <v/>
      </c>
      <c r="AC121" s="23" t="str">
        <f t="shared" ca="1" si="1"/>
        <v/>
      </c>
    </row>
    <row r="122" spans="1:29" x14ac:dyDescent="0.25">
      <c r="A122" s="23">
        <v>121</v>
      </c>
      <c r="B122">
        <v>58</v>
      </c>
      <c r="C122" t="str">
        <f ca="1">IFERROR(VLOOKUP($B122,INDIRECT(nfl_game_result),MATCH(C$1,INDIRECT(nfl_game_result_header),0),FALSE),"error")</f>
        <v>2012_04_OAK@DEN</v>
      </c>
      <c r="D122" t="str">
        <f ca="1">IFERROR(IF(ISBLANK(VLOOKUP($B122,INDIRECT(nfl_game_result),MATCH(D$1,INDIRECT(nfl_game_result_header),0),FALSE)),"",VLOOKUP($B122,INDIRECT(nfl_game_result),MATCH(D$1,INDIRECT(nfl_game_result_header),0),FALSE)),"error")</f>
        <v/>
      </c>
      <c r="E122">
        <f ca="1">IFERROR(IF(ISBLANK(VLOOKUP($B122,INDIRECT(nfl_game_result),MATCH(E$1,INDIRECT(nfl_game_result_header),0),FALSE)),"",VLOOKUP($B122,INDIRECT(nfl_game_result),MATCH(E$1,INDIRECT(nfl_game_result_header),0),FALSE)),"error")</f>
        <v>-6.5</v>
      </c>
      <c r="F122" s="23" t="str">
        <f ca="1">IFERROR(IF(ISBLANK(VLOOKUP($B122,INDIRECT(nfl_game_result),MATCH(F$1,INDIRECT(nfl_game_result_header),0),FALSE)),"",VLOOKUP($B122,INDIRECT(nfl_game_result),MATCH(F$1,INDIRECT(nfl_game_result_header),0),FALSE)),"error")</f>
        <v/>
      </c>
      <c r="G122" s="23" t="str">
        <f ca="1">IFERROR(IF(ISBLANK(VLOOKUP($B122,INDIRECT(nfl_game_result),MATCH(G$1,INDIRECT(nfl_game_result_header),0),FALSE)),"",VLOOKUP($B122,INDIRECT(nfl_game_result),MATCH(G$1,INDIRECT(nfl_game_result_header),0),FALSE)),"error")</f>
        <v/>
      </c>
      <c r="H122">
        <f ca="1">IFERROR(IF(ISBLANK(VLOOKUP($B122,INDIRECT(nfl_game_result),MATCH(H$1,INDIRECT(nfl_game_result_header),0),FALSE)),"",VLOOKUP($B122,INDIRECT(nfl_game_result),MATCH(H$1,INDIRECT(nfl_game_result_header),0),FALSE)),"error")</f>
        <v>37</v>
      </c>
      <c r="I122">
        <f ca="1">IFERROR(IF(ISBLANK(VLOOKUP($B122,INDIRECT(nfl_game_result),MATCH(I$1,INDIRECT(nfl_game_result_header),0),FALSE)),"",VLOOKUP($B122,INDIRECT(nfl_game_result),MATCH(I$1,INDIRECT(nfl_game_result_header),0),FALSE)),"error")</f>
        <v>6</v>
      </c>
      <c r="J122" t="str">
        <f ca="1">IFERROR(IF(ISBLANK(VLOOKUP($B122,INDIRECT(nfl_game_result),MATCH(J$1,INDIRECT(nfl_game_result_header),0),FALSE)),"",VLOOKUP($B122,INDIRECT(nfl_game_result),MATCH(J$1,INDIRECT(nfl_game_result_header),0),FALSE)),"error")</f>
        <v>DEN</v>
      </c>
      <c r="K122" t="str">
        <f ca="1">IFERROR(IF(ISBLANK(VLOOKUP($B122,INDIRECT(nfl_game_result),MATCH(K$1,INDIRECT(nfl_game_result_header),0),FALSE)),"",VLOOKUP($B122,INDIRECT(nfl_game_result),MATCH(K$1,INDIRECT(nfl_game_result_header),0),FALSE)),"error")</f>
        <v>DEN</v>
      </c>
      <c r="L122" s="23" t="str">
        <f ca="1">IFERROR(IF(ISBLANK(VLOOKUP($B122,INDIRECT(nfl_game_result),MATCH(L$1,INDIRECT(nfl_game_result_header),0),FALSE)),"",VLOOKUP($B122,INDIRECT(nfl_game_result),MATCH(L$1,INDIRECT(nfl_game_result_header),0),FALSE)),"error")</f>
        <v/>
      </c>
      <c r="M122" t="s">
        <v>14</v>
      </c>
      <c r="N122">
        <v>-6</v>
      </c>
      <c r="O122" t="s">
        <v>85</v>
      </c>
      <c r="V122" s="23" t="s">
        <v>416</v>
      </c>
      <c r="W122">
        <f ca="1">VALUE(LEFT(C122, 4))</f>
        <v>2012</v>
      </c>
      <c r="X122">
        <f ca="1">VALUE(MID(C122,6,FIND("_",C122,6)-6))</f>
        <v>4</v>
      </c>
      <c r="Y122" t="str">
        <f ca="1">IF(NOT(OR(ISBLANK(D122),ISBLANK(E122),D122="",E122="")),D122-E122,"")</f>
        <v/>
      </c>
      <c r="Z122" t="str">
        <f ca="1">IF(OR(NOT(ISNUMBER(D122)),ISBLANK(D122),D122="",ISBLANK(N122)),"",ABS(D122-N122))</f>
        <v/>
      </c>
      <c r="AA122">
        <f ca="1">IF(OR(ISBLANK(J122),ISBLANK(O122),J122="",O122=""),"",IF(J122=O122,1,0))</f>
        <v>0</v>
      </c>
      <c r="AB122" t="str">
        <f ca="1">IF(OR(ISBLANK(K122),ISBLANK(Q122),K122="",Q122=""),"",IF(K122=Q122,1,0))</f>
        <v/>
      </c>
      <c r="AC122" s="23" t="str">
        <f t="shared" ca="1" si="1"/>
        <v/>
      </c>
    </row>
    <row r="123" spans="1:29" x14ac:dyDescent="0.25">
      <c r="A123" s="23">
        <v>122</v>
      </c>
      <c r="B123">
        <v>59</v>
      </c>
      <c r="C123" t="str">
        <f ca="1">IFERROR(VLOOKUP($B123,INDIRECT(nfl_game_result),MATCH(C$1,INDIRECT(nfl_game_result_header),0),FALSE),"error")</f>
        <v>2012_04_CIN@JAX</v>
      </c>
      <c r="D123" t="str">
        <f ca="1">IFERROR(IF(ISBLANK(VLOOKUP($B123,INDIRECT(nfl_game_result),MATCH(D$1,INDIRECT(nfl_game_result_header),0),FALSE)),"",VLOOKUP($B123,INDIRECT(nfl_game_result),MATCH(D$1,INDIRECT(nfl_game_result_header),0),FALSE)),"error")</f>
        <v/>
      </c>
      <c r="E123">
        <f ca="1">IFERROR(IF(ISBLANK(VLOOKUP($B123,INDIRECT(nfl_game_result),MATCH(E$1,INDIRECT(nfl_game_result_header),0),FALSE)),"",VLOOKUP($B123,INDIRECT(nfl_game_result),MATCH(E$1,INDIRECT(nfl_game_result_header),0),FALSE)),"error")</f>
        <v>1.5</v>
      </c>
      <c r="F123" s="23" t="str">
        <f ca="1">IFERROR(IF(ISBLANK(VLOOKUP($B123,INDIRECT(nfl_game_result),MATCH(F$1,INDIRECT(nfl_game_result_header),0),FALSE)),"",VLOOKUP($B123,INDIRECT(nfl_game_result),MATCH(F$1,INDIRECT(nfl_game_result_header),0),FALSE)),"error")</f>
        <v/>
      </c>
      <c r="G123" s="23" t="str">
        <f ca="1">IFERROR(IF(ISBLANK(VLOOKUP($B123,INDIRECT(nfl_game_result),MATCH(G$1,INDIRECT(nfl_game_result_header),0),FALSE)),"",VLOOKUP($B123,INDIRECT(nfl_game_result),MATCH(G$1,INDIRECT(nfl_game_result_header),0),FALSE)),"error")</f>
        <v/>
      </c>
      <c r="H123">
        <f ca="1">IFERROR(IF(ISBLANK(VLOOKUP($B123,INDIRECT(nfl_game_result),MATCH(H$1,INDIRECT(nfl_game_result_header),0),FALSE)),"",VLOOKUP($B123,INDIRECT(nfl_game_result),MATCH(H$1,INDIRECT(nfl_game_result_header),0),FALSE)),"error")</f>
        <v>10</v>
      </c>
      <c r="I123">
        <f ca="1">IFERROR(IF(ISBLANK(VLOOKUP($B123,INDIRECT(nfl_game_result),MATCH(I$1,INDIRECT(nfl_game_result_header),0),FALSE)),"",VLOOKUP($B123,INDIRECT(nfl_game_result),MATCH(I$1,INDIRECT(nfl_game_result_header),0),FALSE)),"error")</f>
        <v>27</v>
      </c>
      <c r="J123" t="str">
        <f ca="1">IFERROR(IF(ISBLANK(VLOOKUP($B123,INDIRECT(nfl_game_result),MATCH(J$1,INDIRECT(nfl_game_result_header),0),FALSE)),"",VLOOKUP($B123,INDIRECT(nfl_game_result),MATCH(J$1,INDIRECT(nfl_game_result_header),0),FALSE)),"error")</f>
        <v>CIN</v>
      </c>
      <c r="K123" t="str">
        <f ca="1">IFERROR(IF(ISBLANK(VLOOKUP($B123,INDIRECT(nfl_game_result),MATCH(K$1,INDIRECT(nfl_game_result_header),0),FALSE)),"",VLOOKUP($B123,INDIRECT(nfl_game_result),MATCH(K$1,INDIRECT(nfl_game_result_header),0),FALSE)),"error")</f>
        <v>CIN</v>
      </c>
      <c r="L123" s="23" t="str">
        <f ca="1">IFERROR(IF(ISBLANK(VLOOKUP($B123,INDIRECT(nfl_game_result),MATCH(L$1,INDIRECT(nfl_game_result_header),0),FALSE)),"",VLOOKUP($B123,INDIRECT(nfl_game_result),MATCH(L$1,INDIRECT(nfl_game_result_header),0),FALSE)),"error")</f>
        <v/>
      </c>
      <c r="M123" t="s">
        <v>14</v>
      </c>
      <c r="N123">
        <v>2.5</v>
      </c>
      <c r="O123" t="s">
        <v>69</v>
      </c>
      <c r="V123" s="23" t="s">
        <v>416</v>
      </c>
      <c r="W123">
        <f ca="1">VALUE(LEFT(C123, 4))</f>
        <v>2012</v>
      </c>
      <c r="X123">
        <f ca="1">VALUE(MID(C123,6,FIND("_",C123,6)-6))</f>
        <v>4</v>
      </c>
      <c r="Y123" t="str">
        <f ca="1">IF(NOT(OR(ISBLANK(D123),ISBLANK(E123),D123="",E123="")),D123-E123,"")</f>
        <v/>
      </c>
      <c r="Z123" t="str">
        <f ca="1">IF(OR(NOT(ISNUMBER(D123)),ISBLANK(D123),D123="",ISBLANK(N123)),"",ABS(D123-N123))</f>
        <v/>
      </c>
      <c r="AA123">
        <f ca="1">IF(OR(ISBLANK(J123),ISBLANK(O123),J123="",O123=""),"",IF(J123=O123,1,0))</f>
        <v>1</v>
      </c>
      <c r="AB123" t="str">
        <f ca="1">IF(OR(ISBLANK(K123),ISBLANK(Q123),K123="",Q123=""),"",IF(K123=Q123,1,0))</f>
        <v/>
      </c>
      <c r="AC123" s="23" t="str">
        <f t="shared" ca="1" si="1"/>
        <v/>
      </c>
    </row>
    <row r="124" spans="1:29" x14ac:dyDescent="0.25">
      <c r="A124" s="23">
        <v>123</v>
      </c>
      <c r="B124">
        <v>60</v>
      </c>
      <c r="C124" t="str">
        <f ca="1">IFERROR(VLOOKUP($B124,INDIRECT(nfl_game_result),MATCH(C$1,INDIRECT(nfl_game_result_header),0),FALSE),"error")</f>
        <v>2012_04_NOR@GBY</v>
      </c>
      <c r="D124" t="str">
        <f ca="1">IFERROR(IF(ISBLANK(VLOOKUP($B124,INDIRECT(nfl_game_result),MATCH(D$1,INDIRECT(nfl_game_result_header),0),FALSE)),"",VLOOKUP($B124,INDIRECT(nfl_game_result),MATCH(D$1,INDIRECT(nfl_game_result_header),0),FALSE)),"error")</f>
        <v/>
      </c>
      <c r="E124">
        <f ca="1">IFERROR(IF(ISBLANK(VLOOKUP($B124,INDIRECT(nfl_game_result),MATCH(E$1,INDIRECT(nfl_game_result_header),0),FALSE)),"",VLOOKUP($B124,INDIRECT(nfl_game_result),MATCH(E$1,INDIRECT(nfl_game_result_header),0),FALSE)),"error")</f>
        <v>-7.5</v>
      </c>
      <c r="F124" s="23" t="str">
        <f ca="1">IFERROR(IF(ISBLANK(VLOOKUP($B124,INDIRECT(nfl_game_result),MATCH(F$1,INDIRECT(nfl_game_result_header),0),FALSE)),"",VLOOKUP($B124,INDIRECT(nfl_game_result),MATCH(F$1,INDIRECT(nfl_game_result_header),0),FALSE)),"error")</f>
        <v/>
      </c>
      <c r="G124" s="23" t="str">
        <f ca="1">IFERROR(IF(ISBLANK(VLOOKUP($B124,INDIRECT(nfl_game_result),MATCH(G$1,INDIRECT(nfl_game_result_header),0),FALSE)),"",VLOOKUP($B124,INDIRECT(nfl_game_result),MATCH(G$1,INDIRECT(nfl_game_result_header),0),FALSE)),"error")</f>
        <v/>
      </c>
      <c r="H124">
        <f ca="1">IFERROR(IF(ISBLANK(VLOOKUP($B124,INDIRECT(nfl_game_result),MATCH(H$1,INDIRECT(nfl_game_result_header),0),FALSE)),"",VLOOKUP($B124,INDIRECT(nfl_game_result),MATCH(H$1,INDIRECT(nfl_game_result_header),0),FALSE)),"error")</f>
        <v>28</v>
      </c>
      <c r="I124">
        <f ca="1">IFERROR(IF(ISBLANK(VLOOKUP($B124,INDIRECT(nfl_game_result),MATCH(I$1,INDIRECT(nfl_game_result_header),0),FALSE)),"",VLOOKUP($B124,INDIRECT(nfl_game_result),MATCH(I$1,INDIRECT(nfl_game_result_header),0),FALSE)),"error")</f>
        <v>27</v>
      </c>
      <c r="J124" t="str">
        <f ca="1">IFERROR(IF(ISBLANK(VLOOKUP($B124,INDIRECT(nfl_game_result),MATCH(J$1,INDIRECT(nfl_game_result_header),0),FALSE)),"",VLOOKUP($B124,INDIRECT(nfl_game_result),MATCH(J$1,INDIRECT(nfl_game_result_header),0),FALSE)),"error")</f>
        <v>NOR</v>
      </c>
      <c r="K124" t="str">
        <f ca="1">IFERROR(IF(ISBLANK(VLOOKUP($B124,INDIRECT(nfl_game_result),MATCH(K$1,INDIRECT(nfl_game_result_header),0),FALSE)),"",VLOOKUP($B124,INDIRECT(nfl_game_result),MATCH(K$1,INDIRECT(nfl_game_result_header),0),FALSE)),"error")</f>
        <v>GBY</v>
      </c>
      <c r="L124" s="23" t="str">
        <f ca="1">IFERROR(IF(ISBLANK(VLOOKUP($B124,INDIRECT(nfl_game_result),MATCH(L$1,INDIRECT(nfl_game_result_header),0),FALSE)),"",VLOOKUP($B124,INDIRECT(nfl_game_result),MATCH(L$1,INDIRECT(nfl_game_result_header),0),FALSE)),"error")</f>
        <v/>
      </c>
      <c r="M124" t="s">
        <v>14</v>
      </c>
      <c r="N124">
        <v>-10</v>
      </c>
      <c r="O124" t="s">
        <v>335</v>
      </c>
      <c r="V124" s="23" t="s">
        <v>416</v>
      </c>
      <c r="W124">
        <f ca="1">VALUE(LEFT(C124, 4))</f>
        <v>2012</v>
      </c>
      <c r="X124">
        <f ca="1">VALUE(MID(C124,6,FIND("_",C124,6)-6))</f>
        <v>4</v>
      </c>
      <c r="Y124" t="str">
        <f ca="1">IF(NOT(OR(ISBLANK(D124),ISBLANK(E124),D124="",E124="")),D124-E124,"")</f>
        <v/>
      </c>
      <c r="Z124" t="str">
        <f ca="1">IF(OR(NOT(ISNUMBER(D124)),ISBLANK(D124),D124="",ISBLANK(N124)),"",ABS(D124-N124))</f>
        <v/>
      </c>
      <c r="AA124">
        <f ca="1">IF(OR(ISBLANK(J124),ISBLANK(O124),J124="",O124=""),"",IF(J124=O124,1,0))</f>
        <v>1</v>
      </c>
      <c r="AB124" t="str">
        <f ca="1">IF(OR(ISBLANK(K124),ISBLANK(Q124),K124="",Q124=""),"",IF(K124=Q124,1,0))</f>
        <v/>
      </c>
      <c r="AC124" s="23" t="str">
        <f t="shared" ca="1" si="1"/>
        <v/>
      </c>
    </row>
    <row r="125" spans="1:29" x14ac:dyDescent="0.25">
      <c r="A125" s="23">
        <v>124</v>
      </c>
      <c r="B125">
        <v>61</v>
      </c>
      <c r="C125" t="str">
        <f ca="1">IFERROR(VLOOKUP($B125,INDIRECT(nfl_game_result),MATCH(C$1,INDIRECT(nfl_game_result_header),0),FALSE),"error")</f>
        <v>2012_04_WAS@TBY</v>
      </c>
      <c r="D125" t="str">
        <f ca="1">IFERROR(IF(ISBLANK(VLOOKUP($B125,INDIRECT(nfl_game_result),MATCH(D$1,INDIRECT(nfl_game_result_header),0),FALSE)),"",VLOOKUP($B125,INDIRECT(nfl_game_result),MATCH(D$1,INDIRECT(nfl_game_result_header),0),FALSE)),"error")</f>
        <v/>
      </c>
      <c r="E125">
        <f ca="1">IFERROR(IF(ISBLANK(VLOOKUP($B125,INDIRECT(nfl_game_result),MATCH(E$1,INDIRECT(nfl_game_result_header),0),FALSE)),"",VLOOKUP($B125,INDIRECT(nfl_game_result),MATCH(E$1,INDIRECT(nfl_game_result_header),0),FALSE)),"error")</f>
        <v>-2.5</v>
      </c>
      <c r="F125" s="23" t="str">
        <f ca="1">IFERROR(IF(ISBLANK(VLOOKUP($B125,INDIRECT(nfl_game_result),MATCH(F$1,INDIRECT(nfl_game_result_header),0),FALSE)),"",VLOOKUP($B125,INDIRECT(nfl_game_result),MATCH(F$1,INDIRECT(nfl_game_result_header),0),FALSE)),"error")</f>
        <v/>
      </c>
      <c r="G125" s="23" t="str">
        <f ca="1">IFERROR(IF(ISBLANK(VLOOKUP($B125,INDIRECT(nfl_game_result),MATCH(G$1,INDIRECT(nfl_game_result_header),0),FALSE)),"",VLOOKUP($B125,INDIRECT(nfl_game_result),MATCH(G$1,INDIRECT(nfl_game_result_header),0),FALSE)),"error")</f>
        <v/>
      </c>
      <c r="H125">
        <f ca="1">IFERROR(IF(ISBLANK(VLOOKUP($B125,INDIRECT(nfl_game_result),MATCH(H$1,INDIRECT(nfl_game_result_header),0),FALSE)),"",VLOOKUP($B125,INDIRECT(nfl_game_result),MATCH(H$1,INDIRECT(nfl_game_result_header),0),FALSE)),"error")</f>
        <v>22</v>
      </c>
      <c r="I125">
        <f ca="1">IFERROR(IF(ISBLANK(VLOOKUP($B125,INDIRECT(nfl_game_result),MATCH(I$1,INDIRECT(nfl_game_result_header),0),FALSE)),"",VLOOKUP($B125,INDIRECT(nfl_game_result),MATCH(I$1,INDIRECT(nfl_game_result_header),0),FALSE)),"error")</f>
        <v>24</v>
      </c>
      <c r="J125" t="str">
        <f ca="1">IFERROR(IF(ISBLANK(VLOOKUP($B125,INDIRECT(nfl_game_result),MATCH(J$1,INDIRECT(nfl_game_result_header),0),FALSE)),"",VLOOKUP($B125,INDIRECT(nfl_game_result),MATCH(J$1,INDIRECT(nfl_game_result_header),0),FALSE)),"error")</f>
        <v>WAS</v>
      </c>
      <c r="K125" t="str">
        <f ca="1">IFERROR(IF(ISBLANK(VLOOKUP($B125,INDIRECT(nfl_game_result),MATCH(K$1,INDIRECT(nfl_game_result_header),0),FALSE)),"",VLOOKUP($B125,INDIRECT(nfl_game_result),MATCH(K$1,INDIRECT(nfl_game_result_header),0),FALSE)),"error")</f>
        <v>WAS</v>
      </c>
      <c r="L125" s="23" t="str">
        <f ca="1">IFERROR(IF(ISBLANK(VLOOKUP($B125,INDIRECT(nfl_game_result),MATCH(L$1,INDIRECT(nfl_game_result_header),0),FALSE)),"",VLOOKUP($B125,INDIRECT(nfl_game_result),MATCH(L$1,INDIRECT(nfl_game_result_header),0),FALSE)),"error")</f>
        <v/>
      </c>
      <c r="M125" t="s">
        <v>14</v>
      </c>
      <c r="N125">
        <v>-2.5</v>
      </c>
      <c r="O125" t="s">
        <v>334</v>
      </c>
      <c r="V125" s="23" t="s">
        <v>416</v>
      </c>
      <c r="W125">
        <f ca="1">VALUE(LEFT(C125, 4))</f>
        <v>2012</v>
      </c>
      <c r="X125">
        <f ca="1">VALUE(MID(C125,6,FIND("_",C125,6)-6))</f>
        <v>4</v>
      </c>
      <c r="Y125" t="str">
        <f ca="1">IF(NOT(OR(ISBLANK(D125),ISBLANK(E125),D125="",E125="")),D125-E125,"")</f>
        <v/>
      </c>
      <c r="Z125" t="str">
        <f ca="1">IF(OR(NOT(ISNUMBER(D125)),ISBLANK(D125),D125="",ISBLANK(N125)),"",ABS(D125-N125))</f>
        <v/>
      </c>
      <c r="AA125">
        <f ca="1">IF(OR(ISBLANK(J125),ISBLANK(O125),J125="",O125=""),"",IF(J125=O125,1,0))</f>
        <v>0</v>
      </c>
      <c r="AB125" t="str">
        <f ca="1">IF(OR(ISBLANK(K125),ISBLANK(Q125),K125="",Q125=""),"",IF(K125=Q125,1,0))</f>
        <v/>
      </c>
      <c r="AC125" s="23" t="str">
        <f t="shared" ca="1" si="1"/>
        <v/>
      </c>
    </row>
    <row r="126" spans="1:29" x14ac:dyDescent="0.25">
      <c r="A126" s="23">
        <v>125</v>
      </c>
      <c r="B126">
        <v>62</v>
      </c>
      <c r="C126" t="str">
        <f ca="1">IFERROR(VLOOKUP($B126,INDIRECT(nfl_game_result),MATCH(C$1,INDIRECT(nfl_game_result_header),0),FALSE),"error")</f>
        <v>2012_04_NYG@PHI</v>
      </c>
      <c r="D126" t="str">
        <f ca="1">IFERROR(IF(ISBLANK(VLOOKUP($B126,INDIRECT(nfl_game_result),MATCH(D$1,INDIRECT(nfl_game_result_header),0),FALSE)),"",VLOOKUP($B126,INDIRECT(nfl_game_result),MATCH(D$1,INDIRECT(nfl_game_result_header),0),FALSE)),"error")</f>
        <v/>
      </c>
      <c r="E126">
        <f ca="1">IFERROR(IF(ISBLANK(VLOOKUP($B126,INDIRECT(nfl_game_result),MATCH(E$1,INDIRECT(nfl_game_result_header),0),FALSE)),"",VLOOKUP($B126,INDIRECT(nfl_game_result),MATCH(E$1,INDIRECT(nfl_game_result_header),0),FALSE)),"error")</f>
        <v>-2.5</v>
      </c>
      <c r="F126" s="23" t="str">
        <f ca="1">IFERROR(IF(ISBLANK(VLOOKUP($B126,INDIRECT(nfl_game_result),MATCH(F$1,INDIRECT(nfl_game_result_header),0),FALSE)),"",VLOOKUP($B126,INDIRECT(nfl_game_result),MATCH(F$1,INDIRECT(nfl_game_result_header),0),FALSE)),"error")</f>
        <v/>
      </c>
      <c r="G126" s="23" t="str">
        <f ca="1">IFERROR(IF(ISBLANK(VLOOKUP($B126,INDIRECT(nfl_game_result),MATCH(G$1,INDIRECT(nfl_game_result_header),0),FALSE)),"",VLOOKUP($B126,INDIRECT(nfl_game_result),MATCH(G$1,INDIRECT(nfl_game_result_header),0),FALSE)),"error")</f>
        <v/>
      </c>
      <c r="H126">
        <f ca="1">IFERROR(IF(ISBLANK(VLOOKUP($B126,INDIRECT(nfl_game_result),MATCH(H$1,INDIRECT(nfl_game_result_header),0),FALSE)),"",VLOOKUP($B126,INDIRECT(nfl_game_result),MATCH(H$1,INDIRECT(nfl_game_result_header),0),FALSE)),"error")</f>
        <v>19</v>
      </c>
      <c r="I126">
        <f ca="1">IFERROR(IF(ISBLANK(VLOOKUP($B126,INDIRECT(nfl_game_result),MATCH(I$1,INDIRECT(nfl_game_result_header),0),FALSE)),"",VLOOKUP($B126,INDIRECT(nfl_game_result),MATCH(I$1,INDIRECT(nfl_game_result_header),0),FALSE)),"error")</f>
        <v>17</v>
      </c>
      <c r="J126" t="str">
        <f ca="1">IFERROR(IF(ISBLANK(VLOOKUP($B126,INDIRECT(nfl_game_result),MATCH(J$1,INDIRECT(nfl_game_result_header),0),FALSE)),"",VLOOKUP($B126,INDIRECT(nfl_game_result),MATCH(J$1,INDIRECT(nfl_game_result_header),0),FALSE)),"error")</f>
        <v>NYG</v>
      </c>
      <c r="K126" t="str">
        <f ca="1">IFERROR(IF(ISBLANK(VLOOKUP($B126,INDIRECT(nfl_game_result),MATCH(K$1,INDIRECT(nfl_game_result_header),0),FALSE)),"",VLOOKUP($B126,INDIRECT(nfl_game_result),MATCH(K$1,INDIRECT(nfl_game_result_header),0),FALSE)),"error")</f>
        <v>PHI</v>
      </c>
      <c r="L126" s="23" t="str">
        <f ca="1">IFERROR(IF(ISBLANK(VLOOKUP($B126,INDIRECT(nfl_game_result),MATCH(L$1,INDIRECT(nfl_game_result_header),0),FALSE)),"",VLOOKUP($B126,INDIRECT(nfl_game_result),MATCH(L$1,INDIRECT(nfl_game_result_header),0),FALSE)),"error")</f>
        <v/>
      </c>
      <c r="M126" t="s">
        <v>14</v>
      </c>
      <c r="N126">
        <v>-3</v>
      </c>
      <c r="O126" t="s">
        <v>86</v>
      </c>
      <c r="V126" s="23" t="s">
        <v>416</v>
      </c>
      <c r="W126">
        <f ca="1">VALUE(LEFT(C126, 4))</f>
        <v>2012</v>
      </c>
      <c r="X126">
        <f ca="1">VALUE(MID(C126,6,FIND("_",C126,6)-6))</f>
        <v>4</v>
      </c>
      <c r="Y126" t="str">
        <f ca="1">IF(NOT(OR(ISBLANK(D126),ISBLANK(E126),D126="",E126="")),D126-E126,"")</f>
        <v/>
      </c>
      <c r="Z126" t="str">
        <f ca="1">IF(OR(NOT(ISNUMBER(D126)),ISBLANK(D126),D126="",ISBLANK(N126)),"",ABS(D126-N126))</f>
        <v/>
      </c>
      <c r="AA126">
        <f ca="1">IF(OR(ISBLANK(J126),ISBLANK(O126),J126="",O126=""),"",IF(J126=O126,1,0))</f>
        <v>0</v>
      </c>
      <c r="AB126" t="str">
        <f ca="1">IF(OR(ISBLANK(K126),ISBLANK(Q126),K126="",Q126=""),"",IF(K126=Q126,1,0))</f>
        <v/>
      </c>
      <c r="AC126" s="23" t="str">
        <f t="shared" ca="1" si="1"/>
        <v/>
      </c>
    </row>
    <row r="127" spans="1:29" x14ac:dyDescent="0.25">
      <c r="A127" s="23">
        <v>126</v>
      </c>
      <c r="B127">
        <v>63</v>
      </c>
      <c r="C127" t="str">
        <f ca="1">IFERROR(VLOOKUP($B127,INDIRECT(nfl_game_result),MATCH(C$1,INDIRECT(nfl_game_result_header),0),FALSE),"error")</f>
        <v>2012_04_CHI@DAL</v>
      </c>
      <c r="D127" t="str">
        <f ca="1">IFERROR(IF(ISBLANK(VLOOKUP($B127,INDIRECT(nfl_game_result),MATCH(D$1,INDIRECT(nfl_game_result_header),0),FALSE)),"",VLOOKUP($B127,INDIRECT(nfl_game_result),MATCH(D$1,INDIRECT(nfl_game_result_header),0),FALSE)),"error")</f>
        <v/>
      </c>
      <c r="E127">
        <f ca="1">IFERROR(IF(ISBLANK(VLOOKUP($B127,INDIRECT(nfl_game_result),MATCH(E$1,INDIRECT(nfl_game_result_header),0),FALSE)),"",VLOOKUP($B127,INDIRECT(nfl_game_result),MATCH(E$1,INDIRECT(nfl_game_result_header),0),FALSE)),"error")</f>
        <v>-3.5</v>
      </c>
      <c r="F127" s="23" t="str">
        <f ca="1">IFERROR(IF(ISBLANK(VLOOKUP($B127,INDIRECT(nfl_game_result),MATCH(F$1,INDIRECT(nfl_game_result_header),0),FALSE)),"",VLOOKUP($B127,INDIRECT(nfl_game_result),MATCH(F$1,INDIRECT(nfl_game_result_header),0),FALSE)),"error")</f>
        <v/>
      </c>
      <c r="G127" s="23" t="str">
        <f ca="1">IFERROR(IF(ISBLANK(VLOOKUP($B127,INDIRECT(nfl_game_result),MATCH(G$1,INDIRECT(nfl_game_result_header),0),FALSE)),"",VLOOKUP($B127,INDIRECT(nfl_game_result),MATCH(G$1,INDIRECT(nfl_game_result_header),0),FALSE)),"error")</f>
        <v/>
      </c>
      <c r="H127">
        <f ca="1">IFERROR(IF(ISBLANK(VLOOKUP($B127,INDIRECT(nfl_game_result),MATCH(H$1,INDIRECT(nfl_game_result_header),0),FALSE)),"",VLOOKUP($B127,INDIRECT(nfl_game_result),MATCH(H$1,INDIRECT(nfl_game_result_header),0),FALSE)),"error")</f>
        <v>18</v>
      </c>
      <c r="I127">
        <f ca="1">IFERROR(IF(ISBLANK(VLOOKUP($B127,INDIRECT(nfl_game_result),MATCH(I$1,INDIRECT(nfl_game_result_header),0),FALSE)),"",VLOOKUP($B127,INDIRECT(nfl_game_result),MATCH(I$1,INDIRECT(nfl_game_result_header),0),FALSE)),"error")</f>
        <v>34</v>
      </c>
      <c r="J127" t="str">
        <f ca="1">IFERROR(IF(ISBLANK(VLOOKUP($B127,INDIRECT(nfl_game_result),MATCH(J$1,INDIRECT(nfl_game_result_header),0),FALSE)),"",VLOOKUP($B127,INDIRECT(nfl_game_result),MATCH(J$1,INDIRECT(nfl_game_result_header),0),FALSE)),"error")</f>
        <v>CHI</v>
      </c>
      <c r="K127" t="str">
        <f ca="1">IFERROR(IF(ISBLANK(VLOOKUP($B127,INDIRECT(nfl_game_result),MATCH(K$1,INDIRECT(nfl_game_result_header),0),FALSE)),"",VLOOKUP($B127,INDIRECT(nfl_game_result),MATCH(K$1,INDIRECT(nfl_game_result_header),0),FALSE)),"error")</f>
        <v>CHI</v>
      </c>
      <c r="L127" s="23" t="str">
        <f ca="1">IFERROR(IF(ISBLANK(VLOOKUP($B127,INDIRECT(nfl_game_result),MATCH(L$1,INDIRECT(nfl_game_result_header),0),FALSE)),"",VLOOKUP($B127,INDIRECT(nfl_game_result),MATCH(L$1,INDIRECT(nfl_game_result_header),0),FALSE)),"error")</f>
        <v/>
      </c>
      <c r="M127" t="s">
        <v>14</v>
      </c>
      <c r="N127">
        <v>-3.5</v>
      </c>
      <c r="O127" t="s">
        <v>68</v>
      </c>
      <c r="V127" s="23" t="s">
        <v>416</v>
      </c>
      <c r="W127">
        <f ca="1">VALUE(LEFT(C127, 4))</f>
        <v>2012</v>
      </c>
      <c r="X127">
        <f ca="1">VALUE(MID(C127,6,FIND("_",C127,6)-6))</f>
        <v>4</v>
      </c>
      <c r="Y127" t="str">
        <f ca="1">IF(NOT(OR(ISBLANK(D127),ISBLANK(E127),D127="",E127="")),D127-E127,"")</f>
        <v/>
      </c>
      <c r="Z127" t="str">
        <f ca="1">IF(OR(NOT(ISNUMBER(D127)),ISBLANK(D127),D127="",ISBLANK(N127)),"",ABS(D127-N127))</f>
        <v/>
      </c>
      <c r="AA127">
        <f ca="1">IF(OR(ISBLANK(J127),ISBLANK(O127),J127="",O127=""),"",IF(J127=O127,1,0))</f>
        <v>1</v>
      </c>
      <c r="AB127" t="str">
        <f ca="1">IF(OR(ISBLANK(K127),ISBLANK(Q127),K127="",Q127=""),"",IF(K127=Q127,1,0))</f>
        <v/>
      </c>
      <c r="AC127" s="23" t="str">
        <f t="shared" ca="1" si="1"/>
        <v/>
      </c>
    </row>
    <row r="128" spans="1:29" x14ac:dyDescent="0.25">
      <c r="A128" s="23">
        <v>127</v>
      </c>
      <c r="B128">
        <v>64</v>
      </c>
      <c r="C128" t="str">
        <f ca="1">IFERROR(VLOOKUP($B128,INDIRECT(nfl_game_result),MATCH(C$1,INDIRECT(nfl_game_result_header),0),FALSE),"error")</f>
        <v>2012_05_ARI@STL</v>
      </c>
      <c r="D128" t="str">
        <f ca="1">IFERROR(IF(ISBLANK(VLOOKUP($B128,INDIRECT(nfl_game_result),MATCH(D$1,INDIRECT(nfl_game_result_header),0),FALSE)),"",VLOOKUP($B128,INDIRECT(nfl_game_result),MATCH(D$1,INDIRECT(nfl_game_result_header),0),FALSE)),"error")</f>
        <v/>
      </c>
      <c r="E128">
        <f ca="1">IFERROR(IF(ISBLANK(VLOOKUP($B128,INDIRECT(nfl_game_result),MATCH(E$1,INDIRECT(nfl_game_result_header),0),FALSE)),"",VLOOKUP($B128,INDIRECT(nfl_game_result),MATCH(E$1,INDIRECT(nfl_game_result_header),0),FALSE)),"error")</f>
        <v>1.5</v>
      </c>
      <c r="F128" s="23" t="str">
        <f ca="1">IFERROR(IF(ISBLANK(VLOOKUP($B128,INDIRECT(nfl_game_result),MATCH(F$1,INDIRECT(nfl_game_result_header),0),FALSE)),"",VLOOKUP($B128,INDIRECT(nfl_game_result),MATCH(F$1,INDIRECT(nfl_game_result_header),0),FALSE)),"error")</f>
        <v/>
      </c>
      <c r="G128" s="23" t="str">
        <f ca="1">IFERROR(IF(ISBLANK(VLOOKUP($B128,INDIRECT(nfl_game_result),MATCH(G$1,INDIRECT(nfl_game_result_header),0),FALSE)),"",VLOOKUP($B128,INDIRECT(nfl_game_result),MATCH(G$1,INDIRECT(nfl_game_result_header),0),FALSE)),"error")</f>
        <v/>
      </c>
      <c r="H128">
        <f ca="1">IFERROR(IF(ISBLANK(VLOOKUP($B128,INDIRECT(nfl_game_result),MATCH(H$1,INDIRECT(nfl_game_result_header),0),FALSE)),"",VLOOKUP($B128,INDIRECT(nfl_game_result),MATCH(H$1,INDIRECT(nfl_game_result_header),0),FALSE)),"error")</f>
        <v>17</v>
      </c>
      <c r="I128">
        <f ca="1">IFERROR(IF(ISBLANK(VLOOKUP($B128,INDIRECT(nfl_game_result),MATCH(I$1,INDIRECT(nfl_game_result_header),0),FALSE)),"",VLOOKUP($B128,INDIRECT(nfl_game_result),MATCH(I$1,INDIRECT(nfl_game_result_header),0),FALSE)),"error")</f>
        <v>3</v>
      </c>
      <c r="J128" t="str">
        <f ca="1">IFERROR(IF(ISBLANK(VLOOKUP($B128,INDIRECT(nfl_game_result),MATCH(J$1,INDIRECT(nfl_game_result_header),0),FALSE)),"",VLOOKUP($B128,INDIRECT(nfl_game_result),MATCH(J$1,INDIRECT(nfl_game_result_header),0),FALSE)),"error")</f>
        <v>STL</v>
      </c>
      <c r="K128" t="str">
        <f ca="1">IFERROR(IF(ISBLANK(VLOOKUP($B128,INDIRECT(nfl_game_result),MATCH(K$1,INDIRECT(nfl_game_result_header),0),FALSE)),"",VLOOKUP($B128,INDIRECT(nfl_game_result),MATCH(K$1,INDIRECT(nfl_game_result_header),0),FALSE)),"error")</f>
        <v>STL</v>
      </c>
      <c r="L128" s="23" t="str">
        <f ca="1">IFERROR(IF(ISBLANK(VLOOKUP($B128,INDIRECT(nfl_game_result),MATCH(L$1,INDIRECT(nfl_game_result_header),0),FALSE)),"",VLOOKUP($B128,INDIRECT(nfl_game_result),MATCH(L$1,INDIRECT(nfl_game_result_header),0),FALSE)),"error")</f>
        <v/>
      </c>
      <c r="M128" t="s">
        <v>16</v>
      </c>
      <c r="N128">
        <v>3</v>
      </c>
      <c r="O128" t="s">
        <v>91</v>
      </c>
      <c r="V128" s="23" t="s">
        <v>416</v>
      </c>
      <c r="W128">
        <f ca="1">VALUE(LEFT(C128, 4))</f>
        <v>2012</v>
      </c>
      <c r="X128">
        <f ca="1">VALUE(MID(C128,6,FIND("_",C128,6)-6))</f>
        <v>5</v>
      </c>
      <c r="Y128" t="str">
        <f ca="1">IF(NOT(OR(ISBLANK(D128),ISBLANK(E128),D128="",E128="")),D128-E128,"")</f>
        <v/>
      </c>
      <c r="Z128" t="str">
        <f ca="1">IF(OR(NOT(ISNUMBER(D128)),ISBLANK(D128),D128="",ISBLANK(N128)),"",ABS(D128-N128))</f>
        <v/>
      </c>
      <c r="AA128">
        <f ca="1">IF(OR(ISBLANK(J128),ISBLANK(O128),J128="",O128=""),"",IF(J128=O128,1,0))</f>
        <v>1</v>
      </c>
      <c r="AB128" t="str">
        <f ca="1">IF(OR(ISBLANK(K128),ISBLANK(Q128),K128="",Q128=""),"",IF(K128=Q128,1,0))</f>
        <v/>
      </c>
      <c r="AC128" s="23" t="str">
        <f t="shared" ca="1" si="1"/>
        <v/>
      </c>
    </row>
    <row r="129" spans="1:29" x14ac:dyDescent="0.25">
      <c r="A129" s="23">
        <v>128</v>
      </c>
      <c r="B129">
        <v>65</v>
      </c>
      <c r="C129" t="str">
        <f ca="1">IFERROR(VLOOKUP($B129,INDIRECT(nfl_game_result),MATCH(C$1,INDIRECT(nfl_game_result_header),0),FALSE),"error")</f>
        <v>2012_05_ATL@WAS</v>
      </c>
      <c r="D129" t="str">
        <f ca="1">IFERROR(IF(ISBLANK(VLOOKUP($B129,INDIRECT(nfl_game_result),MATCH(D$1,INDIRECT(nfl_game_result_header),0),FALSE)),"",VLOOKUP($B129,INDIRECT(nfl_game_result),MATCH(D$1,INDIRECT(nfl_game_result_header),0),FALSE)),"error")</f>
        <v/>
      </c>
      <c r="E129">
        <f ca="1">IFERROR(IF(ISBLANK(VLOOKUP($B129,INDIRECT(nfl_game_result),MATCH(E$1,INDIRECT(nfl_game_result_header),0),FALSE)),"",VLOOKUP($B129,INDIRECT(nfl_game_result),MATCH(E$1,INDIRECT(nfl_game_result_header),0),FALSE)),"error")</f>
        <v>3.5</v>
      </c>
      <c r="F129" s="23" t="str">
        <f ca="1">IFERROR(IF(ISBLANK(VLOOKUP($B129,INDIRECT(nfl_game_result),MATCH(F$1,INDIRECT(nfl_game_result_header),0),FALSE)),"",VLOOKUP($B129,INDIRECT(nfl_game_result),MATCH(F$1,INDIRECT(nfl_game_result_header),0),FALSE)),"error")</f>
        <v/>
      </c>
      <c r="G129" s="23" t="str">
        <f ca="1">IFERROR(IF(ISBLANK(VLOOKUP($B129,INDIRECT(nfl_game_result),MATCH(G$1,INDIRECT(nfl_game_result_header),0),FALSE)),"",VLOOKUP($B129,INDIRECT(nfl_game_result),MATCH(G$1,INDIRECT(nfl_game_result_header),0),FALSE)),"error")</f>
        <v/>
      </c>
      <c r="H129">
        <f ca="1">IFERROR(IF(ISBLANK(VLOOKUP($B129,INDIRECT(nfl_game_result),MATCH(H$1,INDIRECT(nfl_game_result_header),0),FALSE)),"",VLOOKUP($B129,INDIRECT(nfl_game_result),MATCH(H$1,INDIRECT(nfl_game_result_header),0),FALSE)),"error")</f>
        <v>17</v>
      </c>
      <c r="I129">
        <f ca="1">IFERROR(IF(ISBLANK(VLOOKUP($B129,INDIRECT(nfl_game_result),MATCH(I$1,INDIRECT(nfl_game_result_header),0),FALSE)),"",VLOOKUP($B129,INDIRECT(nfl_game_result),MATCH(I$1,INDIRECT(nfl_game_result_header),0),FALSE)),"error")</f>
        <v>24</v>
      </c>
      <c r="J129" t="str">
        <f ca="1">IFERROR(IF(ISBLANK(VLOOKUP($B129,INDIRECT(nfl_game_result),MATCH(J$1,INDIRECT(nfl_game_result_header),0),FALSE)),"",VLOOKUP($B129,INDIRECT(nfl_game_result),MATCH(J$1,INDIRECT(nfl_game_result_header),0),FALSE)),"error")</f>
        <v>ATL</v>
      </c>
      <c r="K129" t="str">
        <f ca="1">IFERROR(IF(ISBLANK(VLOOKUP($B129,INDIRECT(nfl_game_result),MATCH(K$1,INDIRECT(nfl_game_result_header),0),FALSE)),"",VLOOKUP($B129,INDIRECT(nfl_game_result),MATCH(K$1,INDIRECT(nfl_game_result_header),0),FALSE)),"error")</f>
        <v>ATL</v>
      </c>
      <c r="L129" s="23" t="str">
        <f ca="1">IFERROR(IF(ISBLANK(VLOOKUP($B129,INDIRECT(nfl_game_result),MATCH(L$1,INDIRECT(nfl_game_result_header),0),FALSE)),"",VLOOKUP($B129,INDIRECT(nfl_game_result),MATCH(L$1,INDIRECT(nfl_game_result_header),0),FALSE)),"error")</f>
        <v/>
      </c>
      <c r="M129" t="s">
        <v>16</v>
      </c>
      <c r="N129">
        <v>4</v>
      </c>
      <c r="O129" t="s">
        <v>94</v>
      </c>
      <c r="V129" s="23" t="s">
        <v>416</v>
      </c>
      <c r="W129">
        <f ca="1">VALUE(LEFT(C129, 4))</f>
        <v>2012</v>
      </c>
      <c r="X129">
        <f ca="1">VALUE(MID(C129,6,FIND("_",C129,6)-6))</f>
        <v>5</v>
      </c>
      <c r="Y129" t="str">
        <f ca="1">IF(NOT(OR(ISBLANK(D129),ISBLANK(E129),D129="",E129="")),D129-E129,"")</f>
        <v/>
      </c>
      <c r="Z129" t="str">
        <f ca="1">IF(OR(NOT(ISNUMBER(D129)),ISBLANK(D129),D129="",ISBLANK(N129)),"",ABS(D129-N129))</f>
        <v/>
      </c>
      <c r="AA129">
        <f ca="1">IF(OR(ISBLANK(J129),ISBLANK(O129),J129="",O129=""),"",IF(J129=O129,1,0))</f>
        <v>0</v>
      </c>
      <c r="AB129" t="str">
        <f ca="1">IF(OR(ISBLANK(K129),ISBLANK(Q129),K129="",Q129=""),"",IF(K129=Q129,1,0))</f>
        <v/>
      </c>
      <c r="AC129" s="23" t="str">
        <f t="shared" ca="1" si="1"/>
        <v/>
      </c>
    </row>
    <row r="130" spans="1:29" x14ac:dyDescent="0.25">
      <c r="A130" s="23">
        <v>129</v>
      </c>
      <c r="B130">
        <v>66</v>
      </c>
      <c r="C130" t="str">
        <f ca="1">IFERROR(VLOOKUP($B130,INDIRECT(nfl_game_result),MATCH(C$1,INDIRECT(nfl_game_result_header),0),FALSE),"error")</f>
        <v>2012_05_PHI@PIT</v>
      </c>
      <c r="D130" t="str">
        <f ca="1">IFERROR(IF(ISBLANK(VLOOKUP($B130,INDIRECT(nfl_game_result),MATCH(D$1,INDIRECT(nfl_game_result_header),0),FALSE)),"",VLOOKUP($B130,INDIRECT(nfl_game_result),MATCH(D$1,INDIRECT(nfl_game_result_header),0),FALSE)),"error")</f>
        <v/>
      </c>
      <c r="E130">
        <f ca="1">IFERROR(IF(ISBLANK(VLOOKUP($B130,INDIRECT(nfl_game_result),MATCH(E$1,INDIRECT(nfl_game_result_header),0),FALSE)),"",VLOOKUP($B130,INDIRECT(nfl_game_result),MATCH(E$1,INDIRECT(nfl_game_result_header),0),FALSE)),"error")</f>
        <v>-3.5</v>
      </c>
      <c r="F130" s="23" t="str">
        <f ca="1">IFERROR(IF(ISBLANK(VLOOKUP($B130,INDIRECT(nfl_game_result),MATCH(F$1,INDIRECT(nfl_game_result_header),0),FALSE)),"",VLOOKUP($B130,INDIRECT(nfl_game_result),MATCH(F$1,INDIRECT(nfl_game_result_header),0),FALSE)),"error")</f>
        <v/>
      </c>
      <c r="G130" s="23" t="str">
        <f ca="1">IFERROR(IF(ISBLANK(VLOOKUP($B130,INDIRECT(nfl_game_result),MATCH(G$1,INDIRECT(nfl_game_result_header),0),FALSE)),"",VLOOKUP($B130,INDIRECT(nfl_game_result),MATCH(G$1,INDIRECT(nfl_game_result_header),0),FALSE)),"error")</f>
        <v/>
      </c>
      <c r="H130">
        <f ca="1">IFERROR(IF(ISBLANK(VLOOKUP($B130,INDIRECT(nfl_game_result),MATCH(H$1,INDIRECT(nfl_game_result_header),0),FALSE)),"",VLOOKUP($B130,INDIRECT(nfl_game_result),MATCH(H$1,INDIRECT(nfl_game_result_header),0),FALSE)),"error")</f>
        <v>16</v>
      </c>
      <c r="I130">
        <f ca="1">IFERROR(IF(ISBLANK(VLOOKUP($B130,INDIRECT(nfl_game_result),MATCH(I$1,INDIRECT(nfl_game_result_header),0),FALSE)),"",VLOOKUP($B130,INDIRECT(nfl_game_result),MATCH(I$1,INDIRECT(nfl_game_result_header),0),FALSE)),"error")</f>
        <v>14</v>
      </c>
      <c r="J130" t="str">
        <f ca="1">IFERROR(IF(ISBLANK(VLOOKUP($B130,INDIRECT(nfl_game_result),MATCH(J$1,INDIRECT(nfl_game_result_header),0),FALSE)),"",VLOOKUP($B130,INDIRECT(nfl_game_result),MATCH(J$1,INDIRECT(nfl_game_result_header),0),FALSE)),"error")</f>
        <v>PHI</v>
      </c>
      <c r="K130" t="str">
        <f ca="1">IFERROR(IF(ISBLANK(VLOOKUP($B130,INDIRECT(nfl_game_result),MATCH(K$1,INDIRECT(nfl_game_result_header),0),FALSE)),"",VLOOKUP($B130,INDIRECT(nfl_game_result),MATCH(K$1,INDIRECT(nfl_game_result_header),0),FALSE)),"error")</f>
        <v>PIT</v>
      </c>
      <c r="L130" s="23" t="str">
        <f ca="1">IFERROR(IF(ISBLANK(VLOOKUP($B130,INDIRECT(nfl_game_result),MATCH(L$1,INDIRECT(nfl_game_result_header),0),FALSE)),"",VLOOKUP($B130,INDIRECT(nfl_game_result),MATCH(L$1,INDIRECT(nfl_game_result_header),0),FALSE)),"error")</f>
        <v/>
      </c>
      <c r="M130" t="s">
        <v>16</v>
      </c>
      <c r="N130">
        <v>-2.5</v>
      </c>
      <c r="O130" t="s">
        <v>86</v>
      </c>
      <c r="V130" s="23" t="s">
        <v>416</v>
      </c>
      <c r="W130">
        <f ca="1">VALUE(LEFT(C130, 4))</f>
        <v>2012</v>
      </c>
      <c r="X130">
        <f ca="1">VALUE(MID(C130,6,FIND("_",C130,6)-6))</f>
        <v>5</v>
      </c>
      <c r="Y130" t="str">
        <f ca="1">IF(NOT(OR(ISBLANK(D130),ISBLANK(E130),D130="",E130="")),D130-E130,"")</f>
        <v/>
      </c>
      <c r="Z130" t="str">
        <f ca="1">IF(OR(NOT(ISNUMBER(D130)),ISBLANK(D130),D130="",ISBLANK(N130)),"",ABS(D130-N130))</f>
        <v/>
      </c>
      <c r="AA130">
        <f ca="1">IF(OR(ISBLANK(J130),ISBLANK(O130),J130="",O130=""),"",IF(J130=O130,1,0))</f>
        <v>1</v>
      </c>
      <c r="AB130" t="str">
        <f ca="1">IF(OR(ISBLANK(K130),ISBLANK(Q130),K130="",Q130=""),"",IF(K130=Q130,1,0))</f>
        <v/>
      </c>
      <c r="AC130" s="23" t="str">
        <f t="shared" ca="1" si="1"/>
        <v/>
      </c>
    </row>
    <row r="131" spans="1:29" x14ac:dyDescent="0.25">
      <c r="A131" s="23">
        <v>130</v>
      </c>
      <c r="B131">
        <v>67</v>
      </c>
      <c r="C131" t="str">
        <f ca="1">IFERROR(VLOOKUP($B131,INDIRECT(nfl_game_result),MATCH(C$1,INDIRECT(nfl_game_result_header),0),FALSE),"error")</f>
        <v>2012_05_GBY@IND</v>
      </c>
      <c r="D131" t="str">
        <f ca="1">IFERROR(IF(ISBLANK(VLOOKUP($B131,INDIRECT(nfl_game_result),MATCH(D$1,INDIRECT(nfl_game_result_header),0),FALSE)),"",VLOOKUP($B131,INDIRECT(nfl_game_result),MATCH(D$1,INDIRECT(nfl_game_result_header),0),FALSE)),"error")</f>
        <v/>
      </c>
      <c r="E131">
        <f ca="1">IFERROR(IF(ISBLANK(VLOOKUP($B131,INDIRECT(nfl_game_result),MATCH(E$1,INDIRECT(nfl_game_result_header),0),FALSE)),"",VLOOKUP($B131,INDIRECT(nfl_game_result),MATCH(E$1,INDIRECT(nfl_game_result_header),0),FALSE)),"error")</f>
        <v>7.5</v>
      </c>
      <c r="F131" s="23" t="str">
        <f ca="1">IFERROR(IF(ISBLANK(VLOOKUP($B131,INDIRECT(nfl_game_result),MATCH(F$1,INDIRECT(nfl_game_result_header),0),FALSE)),"",VLOOKUP($B131,INDIRECT(nfl_game_result),MATCH(F$1,INDIRECT(nfl_game_result_header),0),FALSE)),"error")</f>
        <v/>
      </c>
      <c r="G131" s="23" t="str">
        <f ca="1">IFERROR(IF(ISBLANK(VLOOKUP($B131,INDIRECT(nfl_game_result),MATCH(G$1,INDIRECT(nfl_game_result_header),0),FALSE)),"",VLOOKUP($B131,INDIRECT(nfl_game_result),MATCH(G$1,INDIRECT(nfl_game_result_header),0),FALSE)),"error")</f>
        <v/>
      </c>
      <c r="H131">
        <f ca="1">IFERROR(IF(ISBLANK(VLOOKUP($B131,INDIRECT(nfl_game_result),MATCH(H$1,INDIRECT(nfl_game_result_header),0),FALSE)),"",VLOOKUP($B131,INDIRECT(nfl_game_result),MATCH(H$1,INDIRECT(nfl_game_result_header),0),FALSE)),"error")</f>
        <v>30</v>
      </c>
      <c r="I131">
        <f ca="1">IFERROR(IF(ISBLANK(VLOOKUP($B131,INDIRECT(nfl_game_result),MATCH(I$1,INDIRECT(nfl_game_result_header),0),FALSE)),"",VLOOKUP($B131,INDIRECT(nfl_game_result),MATCH(I$1,INDIRECT(nfl_game_result_header),0),FALSE)),"error")</f>
        <v>27</v>
      </c>
      <c r="J131" t="str">
        <f ca="1">IFERROR(IF(ISBLANK(VLOOKUP($B131,INDIRECT(nfl_game_result),MATCH(J$1,INDIRECT(nfl_game_result_header),0),FALSE)),"",VLOOKUP($B131,INDIRECT(nfl_game_result),MATCH(J$1,INDIRECT(nfl_game_result_header),0),FALSE)),"error")</f>
        <v>IND</v>
      </c>
      <c r="K131" t="str">
        <f ca="1">IFERROR(IF(ISBLANK(VLOOKUP($B131,INDIRECT(nfl_game_result),MATCH(K$1,INDIRECT(nfl_game_result_header),0),FALSE)),"",VLOOKUP($B131,INDIRECT(nfl_game_result),MATCH(K$1,INDIRECT(nfl_game_result_header),0),FALSE)),"error")</f>
        <v>IND</v>
      </c>
      <c r="L131" s="23" t="str">
        <f ca="1">IFERROR(IF(ISBLANK(VLOOKUP($B131,INDIRECT(nfl_game_result),MATCH(L$1,INDIRECT(nfl_game_result_header),0),FALSE)),"",VLOOKUP($B131,INDIRECT(nfl_game_result),MATCH(L$1,INDIRECT(nfl_game_result_header),0),FALSE)),"error")</f>
        <v/>
      </c>
      <c r="M131" t="s">
        <v>16</v>
      </c>
      <c r="N131">
        <v>6.5</v>
      </c>
      <c r="O131" t="s">
        <v>330</v>
      </c>
      <c r="V131" s="23" t="s">
        <v>416</v>
      </c>
      <c r="W131">
        <f ca="1">VALUE(LEFT(C131, 4))</f>
        <v>2012</v>
      </c>
      <c r="X131">
        <f ca="1">VALUE(MID(C131,6,FIND("_",C131,6)-6))</f>
        <v>5</v>
      </c>
      <c r="Y131" t="str">
        <f ca="1">IF(NOT(OR(ISBLANK(D131),ISBLANK(E131),D131="",E131="")),D131-E131,"")</f>
        <v/>
      </c>
      <c r="Z131" t="str">
        <f ca="1">IF(OR(NOT(ISNUMBER(D131)),ISBLANK(D131),D131="",ISBLANK(N131)),"",ABS(D131-N131))</f>
        <v/>
      </c>
      <c r="AA131">
        <f ca="1">IF(OR(ISBLANK(J131),ISBLANK(O131),J131="",O131=""),"",IF(J131=O131,1,0))</f>
        <v>0</v>
      </c>
      <c r="AB131" t="str">
        <f ca="1">IF(OR(ISBLANK(K131),ISBLANK(Q131),K131="",Q131=""),"",IF(K131=Q131,1,0))</f>
        <v/>
      </c>
      <c r="AC131" s="23" t="str">
        <f t="shared" ca="1" si="1"/>
        <v/>
      </c>
    </row>
    <row r="132" spans="1:29" x14ac:dyDescent="0.25">
      <c r="A132" s="23">
        <v>131</v>
      </c>
      <c r="B132">
        <v>68</v>
      </c>
      <c r="C132" t="str">
        <f ca="1">IFERROR(VLOOKUP($B132,INDIRECT(nfl_game_result),MATCH(C$1,INDIRECT(nfl_game_result_header),0),FALSE),"error")</f>
        <v>2012_05_CLE@NYG</v>
      </c>
      <c r="D132" t="str">
        <f ca="1">IFERROR(IF(ISBLANK(VLOOKUP($B132,INDIRECT(nfl_game_result),MATCH(D$1,INDIRECT(nfl_game_result_header),0),FALSE)),"",VLOOKUP($B132,INDIRECT(nfl_game_result),MATCH(D$1,INDIRECT(nfl_game_result_header),0),FALSE)),"error")</f>
        <v/>
      </c>
      <c r="E132">
        <f ca="1">IFERROR(IF(ISBLANK(VLOOKUP($B132,INDIRECT(nfl_game_result),MATCH(E$1,INDIRECT(nfl_game_result_header),0),FALSE)),"",VLOOKUP($B132,INDIRECT(nfl_game_result),MATCH(E$1,INDIRECT(nfl_game_result_header),0),FALSE)),"error")</f>
        <v>-9.5</v>
      </c>
      <c r="F132" s="23" t="str">
        <f ca="1">IFERROR(IF(ISBLANK(VLOOKUP($B132,INDIRECT(nfl_game_result),MATCH(F$1,INDIRECT(nfl_game_result_header),0),FALSE)),"",VLOOKUP($B132,INDIRECT(nfl_game_result),MATCH(F$1,INDIRECT(nfl_game_result_header),0),FALSE)),"error")</f>
        <v/>
      </c>
      <c r="G132" s="23" t="str">
        <f ca="1">IFERROR(IF(ISBLANK(VLOOKUP($B132,INDIRECT(nfl_game_result),MATCH(G$1,INDIRECT(nfl_game_result_header),0),FALSE)),"",VLOOKUP($B132,INDIRECT(nfl_game_result),MATCH(G$1,INDIRECT(nfl_game_result_header),0),FALSE)),"error")</f>
        <v/>
      </c>
      <c r="H132">
        <f ca="1">IFERROR(IF(ISBLANK(VLOOKUP($B132,INDIRECT(nfl_game_result),MATCH(H$1,INDIRECT(nfl_game_result_header),0),FALSE)),"",VLOOKUP($B132,INDIRECT(nfl_game_result),MATCH(H$1,INDIRECT(nfl_game_result_header),0),FALSE)),"error")</f>
        <v>41</v>
      </c>
      <c r="I132">
        <f ca="1">IFERROR(IF(ISBLANK(VLOOKUP($B132,INDIRECT(nfl_game_result),MATCH(I$1,INDIRECT(nfl_game_result_header),0),FALSE)),"",VLOOKUP($B132,INDIRECT(nfl_game_result),MATCH(I$1,INDIRECT(nfl_game_result_header),0),FALSE)),"error")</f>
        <v>27</v>
      </c>
      <c r="J132" t="str">
        <f ca="1">IFERROR(IF(ISBLANK(VLOOKUP($B132,INDIRECT(nfl_game_result),MATCH(J$1,INDIRECT(nfl_game_result_header),0),FALSE)),"",VLOOKUP($B132,INDIRECT(nfl_game_result),MATCH(J$1,INDIRECT(nfl_game_result_header),0),FALSE)),"error")</f>
        <v>NYG</v>
      </c>
      <c r="K132" t="str">
        <f ca="1">IFERROR(IF(ISBLANK(VLOOKUP($B132,INDIRECT(nfl_game_result),MATCH(K$1,INDIRECT(nfl_game_result_header),0),FALSE)),"",VLOOKUP($B132,INDIRECT(nfl_game_result),MATCH(K$1,INDIRECT(nfl_game_result_header),0),FALSE)),"error")</f>
        <v>NYG</v>
      </c>
      <c r="L132" s="23" t="str">
        <f ca="1">IFERROR(IF(ISBLANK(VLOOKUP($B132,INDIRECT(nfl_game_result),MATCH(L$1,INDIRECT(nfl_game_result_header),0),FALSE)),"",VLOOKUP($B132,INDIRECT(nfl_game_result),MATCH(L$1,INDIRECT(nfl_game_result_header),0),FALSE)),"error")</f>
        <v/>
      </c>
      <c r="M132" t="s">
        <v>16</v>
      </c>
      <c r="N132">
        <v>-10</v>
      </c>
      <c r="O132" t="s">
        <v>70</v>
      </c>
      <c r="V132" s="23" t="s">
        <v>416</v>
      </c>
      <c r="W132">
        <f ca="1">VALUE(LEFT(C132, 4))</f>
        <v>2012</v>
      </c>
      <c r="X132">
        <f ca="1">VALUE(MID(C132,6,FIND("_",C132,6)-6))</f>
        <v>5</v>
      </c>
      <c r="Y132" t="str">
        <f ca="1">IF(NOT(OR(ISBLANK(D132),ISBLANK(E132),D132="",E132="")),D132-E132,"")</f>
        <v/>
      </c>
      <c r="Z132" t="str">
        <f ca="1">IF(OR(NOT(ISNUMBER(D132)),ISBLANK(D132),D132="",ISBLANK(N132)),"",ABS(D132-N132))</f>
        <v/>
      </c>
      <c r="AA132">
        <f ca="1">IF(OR(ISBLANK(J132),ISBLANK(O132),J132="",O132=""),"",IF(J132=O132,1,0))</f>
        <v>0</v>
      </c>
      <c r="AB132" t="str">
        <f ca="1">IF(OR(ISBLANK(K132),ISBLANK(Q132),K132="",Q132=""),"",IF(K132=Q132,1,0))</f>
        <v/>
      </c>
      <c r="AC132" s="23" t="str">
        <f t="shared" ca="1" si="1"/>
        <v/>
      </c>
    </row>
    <row r="133" spans="1:29" x14ac:dyDescent="0.25">
      <c r="A133" s="23">
        <v>132</v>
      </c>
      <c r="B133">
        <v>69</v>
      </c>
      <c r="C133" t="str">
        <f ca="1">IFERROR(VLOOKUP($B133,INDIRECT(nfl_game_result),MATCH(C$1,INDIRECT(nfl_game_result_header),0),FALSE),"error")</f>
        <v>2012_05_TEN@MIN</v>
      </c>
      <c r="D133" t="str">
        <f ca="1">IFERROR(IF(ISBLANK(VLOOKUP($B133,INDIRECT(nfl_game_result),MATCH(D$1,INDIRECT(nfl_game_result_header),0),FALSE)),"",VLOOKUP($B133,INDIRECT(nfl_game_result),MATCH(D$1,INDIRECT(nfl_game_result_header),0),FALSE)),"error")</f>
        <v/>
      </c>
      <c r="E133">
        <f ca="1">IFERROR(IF(ISBLANK(VLOOKUP($B133,INDIRECT(nfl_game_result),MATCH(E$1,INDIRECT(nfl_game_result_header),0),FALSE)),"",VLOOKUP($B133,INDIRECT(nfl_game_result),MATCH(E$1,INDIRECT(nfl_game_result_header),0),FALSE)),"error")</f>
        <v>-5.5</v>
      </c>
      <c r="F133" s="23" t="str">
        <f ca="1">IFERROR(IF(ISBLANK(VLOOKUP($B133,INDIRECT(nfl_game_result),MATCH(F$1,INDIRECT(nfl_game_result_header),0),FALSE)),"",VLOOKUP($B133,INDIRECT(nfl_game_result),MATCH(F$1,INDIRECT(nfl_game_result_header),0),FALSE)),"error")</f>
        <v/>
      </c>
      <c r="G133" s="23" t="str">
        <f ca="1">IFERROR(IF(ISBLANK(VLOOKUP($B133,INDIRECT(nfl_game_result),MATCH(G$1,INDIRECT(nfl_game_result_header),0),FALSE)),"",VLOOKUP($B133,INDIRECT(nfl_game_result),MATCH(G$1,INDIRECT(nfl_game_result_header),0),FALSE)),"error")</f>
        <v/>
      </c>
      <c r="H133">
        <f ca="1">IFERROR(IF(ISBLANK(VLOOKUP($B133,INDIRECT(nfl_game_result),MATCH(H$1,INDIRECT(nfl_game_result_header),0),FALSE)),"",VLOOKUP($B133,INDIRECT(nfl_game_result),MATCH(H$1,INDIRECT(nfl_game_result_header),0),FALSE)),"error")</f>
        <v>30</v>
      </c>
      <c r="I133">
        <f ca="1">IFERROR(IF(ISBLANK(VLOOKUP($B133,INDIRECT(nfl_game_result),MATCH(I$1,INDIRECT(nfl_game_result_header),0),FALSE)),"",VLOOKUP($B133,INDIRECT(nfl_game_result),MATCH(I$1,INDIRECT(nfl_game_result_header),0),FALSE)),"error")</f>
        <v>7</v>
      </c>
      <c r="J133" t="str">
        <f ca="1">IFERROR(IF(ISBLANK(VLOOKUP($B133,INDIRECT(nfl_game_result),MATCH(J$1,INDIRECT(nfl_game_result_header),0),FALSE)),"",VLOOKUP($B133,INDIRECT(nfl_game_result),MATCH(J$1,INDIRECT(nfl_game_result_header),0),FALSE)),"error")</f>
        <v>MIN</v>
      </c>
      <c r="K133" t="str">
        <f ca="1">IFERROR(IF(ISBLANK(VLOOKUP($B133,INDIRECT(nfl_game_result),MATCH(K$1,INDIRECT(nfl_game_result_header),0),FALSE)),"",VLOOKUP($B133,INDIRECT(nfl_game_result),MATCH(K$1,INDIRECT(nfl_game_result_header),0),FALSE)),"error")</f>
        <v>MIN</v>
      </c>
      <c r="L133" s="23" t="str">
        <f ca="1">IFERROR(IF(ISBLANK(VLOOKUP($B133,INDIRECT(nfl_game_result),MATCH(L$1,INDIRECT(nfl_game_result_header),0),FALSE)),"",VLOOKUP($B133,INDIRECT(nfl_game_result),MATCH(L$1,INDIRECT(nfl_game_result_header),0),FALSE)),"error")</f>
        <v/>
      </c>
      <c r="M133" t="s">
        <v>16</v>
      </c>
      <c r="N133">
        <v>-5</v>
      </c>
      <c r="O133" t="s">
        <v>80</v>
      </c>
      <c r="V133" s="23" t="s">
        <v>416</v>
      </c>
      <c r="W133">
        <f ca="1">VALUE(LEFT(C133, 4))</f>
        <v>2012</v>
      </c>
      <c r="X133">
        <f ca="1">VALUE(MID(C133,6,FIND("_",C133,6)-6))</f>
        <v>5</v>
      </c>
      <c r="Y133" t="str">
        <f ca="1">IF(NOT(OR(ISBLANK(D133),ISBLANK(E133),D133="",E133="")),D133-E133,"")</f>
        <v/>
      </c>
      <c r="Z133" t="str">
        <f ca="1">IF(OR(NOT(ISNUMBER(D133)),ISBLANK(D133),D133="",ISBLANK(N133)),"",ABS(D133-N133))</f>
        <v/>
      </c>
      <c r="AA133">
        <f ca="1">IF(OR(ISBLANK(J133),ISBLANK(O133),J133="",O133=""),"",IF(J133=O133,1,0))</f>
        <v>1</v>
      </c>
      <c r="AB133" t="str">
        <f ca="1">IF(OR(ISBLANK(K133),ISBLANK(Q133),K133="",Q133=""),"",IF(K133=Q133,1,0))</f>
        <v/>
      </c>
      <c r="AC133" s="23" t="str">
        <f t="shared" ca="1" si="1"/>
        <v/>
      </c>
    </row>
    <row r="134" spans="1:29" x14ac:dyDescent="0.25">
      <c r="A134" s="23">
        <v>133</v>
      </c>
      <c r="B134">
        <v>70</v>
      </c>
      <c r="C134" t="str">
        <f ca="1">IFERROR(VLOOKUP($B134,INDIRECT(nfl_game_result),MATCH(C$1,INDIRECT(nfl_game_result_header),0),FALSE),"error")</f>
        <v>2012_05_MIA@CIN</v>
      </c>
      <c r="D134" t="str">
        <f ca="1">IFERROR(IF(ISBLANK(VLOOKUP($B134,INDIRECT(nfl_game_result),MATCH(D$1,INDIRECT(nfl_game_result_header),0),FALSE)),"",VLOOKUP($B134,INDIRECT(nfl_game_result),MATCH(D$1,INDIRECT(nfl_game_result_header),0),FALSE)),"error")</f>
        <v/>
      </c>
      <c r="E134">
        <f ca="1">IFERROR(IF(ISBLANK(VLOOKUP($B134,INDIRECT(nfl_game_result),MATCH(E$1,INDIRECT(nfl_game_result_header),0),FALSE)),"",VLOOKUP($B134,INDIRECT(nfl_game_result),MATCH(E$1,INDIRECT(nfl_game_result_header),0),FALSE)),"error")</f>
        <v>-4.5</v>
      </c>
      <c r="F134" s="23" t="str">
        <f ca="1">IFERROR(IF(ISBLANK(VLOOKUP($B134,INDIRECT(nfl_game_result),MATCH(F$1,INDIRECT(nfl_game_result_header),0),FALSE)),"",VLOOKUP($B134,INDIRECT(nfl_game_result),MATCH(F$1,INDIRECT(nfl_game_result_header),0),FALSE)),"error")</f>
        <v/>
      </c>
      <c r="G134" s="23" t="str">
        <f ca="1">IFERROR(IF(ISBLANK(VLOOKUP($B134,INDIRECT(nfl_game_result),MATCH(G$1,INDIRECT(nfl_game_result_header),0),FALSE)),"",VLOOKUP($B134,INDIRECT(nfl_game_result),MATCH(G$1,INDIRECT(nfl_game_result_header),0),FALSE)),"error")</f>
        <v/>
      </c>
      <c r="H134">
        <f ca="1">IFERROR(IF(ISBLANK(VLOOKUP($B134,INDIRECT(nfl_game_result),MATCH(H$1,INDIRECT(nfl_game_result_header),0),FALSE)),"",VLOOKUP($B134,INDIRECT(nfl_game_result),MATCH(H$1,INDIRECT(nfl_game_result_header),0),FALSE)),"error")</f>
        <v>13</v>
      </c>
      <c r="I134">
        <f ca="1">IFERROR(IF(ISBLANK(VLOOKUP($B134,INDIRECT(nfl_game_result),MATCH(I$1,INDIRECT(nfl_game_result_header),0),FALSE)),"",VLOOKUP($B134,INDIRECT(nfl_game_result),MATCH(I$1,INDIRECT(nfl_game_result_header),0),FALSE)),"error")</f>
        <v>17</v>
      </c>
      <c r="J134" t="str">
        <f ca="1">IFERROR(IF(ISBLANK(VLOOKUP($B134,INDIRECT(nfl_game_result),MATCH(J$1,INDIRECT(nfl_game_result_header),0),FALSE)),"",VLOOKUP($B134,INDIRECT(nfl_game_result),MATCH(J$1,INDIRECT(nfl_game_result_header),0),FALSE)),"error")</f>
        <v>MIA</v>
      </c>
      <c r="K134" t="str">
        <f ca="1">IFERROR(IF(ISBLANK(VLOOKUP($B134,INDIRECT(nfl_game_result),MATCH(K$1,INDIRECT(nfl_game_result_header),0),FALSE)),"",VLOOKUP($B134,INDIRECT(nfl_game_result),MATCH(K$1,INDIRECT(nfl_game_result_header),0),FALSE)),"error")</f>
        <v>MIA</v>
      </c>
      <c r="L134" s="23" t="str">
        <f ca="1">IFERROR(IF(ISBLANK(VLOOKUP($B134,INDIRECT(nfl_game_result),MATCH(L$1,INDIRECT(nfl_game_result_header),0),FALSE)),"",VLOOKUP($B134,INDIRECT(nfl_game_result),MATCH(L$1,INDIRECT(nfl_game_result_header),0),FALSE)),"error")</f>
        <v/>
      </c>
      <c r="M134" t="s">
        <v>16</v>
      </c>
      <c r="N134">
        <v>-7.5</v>
      </c>
      <c r="O134" t="s">
        <v>144</v>
      </c>
      <c r="V134" s="23" t="s">
        <v>416</v>
      </c>
      <c r="W134">
        <f ca="1">VALUE(LEFT(C134, 4))</f>
        <v>2012</v>
      </c>
      <c r="X134">
        <f ca="1">VALUE(MID(C134,6,FIND("_",C134,6)-6))</f>
        <v>5</v>
      </c>
      <c r="Y134" t="str">
        <f ca="1">IF(NOT(OR(ISBLANK(D134),ISBLANK(E134),D134="",E134="")),D134-E134,"")</f>
        <v/>
      </c>
      <c r="Z134" t="str">
        <f ca="1">IF(OR(NOT(ISNUMBER(D134)),ISBLANK(D134),D134="",ISBLANK(N134)),"",ABS(D134-N134))</f>
        <v/>
      </c>
      <c r="AA134">
        <f ca="1">IF(OR(ISBLANK(J134),ISBLANK(O134),J134="",O134=""),"",IF(J134=O134,1,0))</f>
        <v>0</v>
      </c>
      <c r="AB134" t="str">
        <f ca="1">IF(OR(ISBLANK(K134),ISBLANK(Q134),K134="",Q134=""),"",IF(K134=Q134,1,0))</f>
        <v/>
      </c>
      <c r="AC134" s="23" t="str">
        <f t="shared" ca="1" si="1"/>
        <v/>
      </c>
    </row>
    <row r="135" spans="1:29" x14ac:dyDescent="0.25">
      <c r="A135" s="23">
        <v>134</v>
      </c>
      <c r="B135">
        <v>71</v>
      </c>
      <c r="C135" t="str">
        <f ca="1">IFERROR(VLOOKUP($B135,INDIRECT(nfl_game_result),MATCH(C$1,INDIRECT(nfl_game_result_header),0),FALSE),"error")</f>
        <v>2012_05_BAL@KCY</v>
      </c>
      <c r="D135" t="str">
        <f ca="1">IFERROR(IF(ISBLANK(VLOOKUP($B135,INDIRECT(nfl_game_result),MATCH(D$1,INDIRECT(nfl_game_result_header),0),FALSE)),"",VLOOKUP($B135,INDIRECT(nfl_game_result),MATCH(D$1,INDIRECT(nfl_game_result_header),0),FALSE)),"error")</f>
        <v/>
      </c>
      <c r="E135">
        <f ca="1">IFERROR(IF(ISBLANK(VLOOKUP($B135,INDIRECT(nfl_game_result),MATCH(E$1,INDIRECT(nfl_game_result_header),0),FALSE)),"",VLOOKUP($B135,INDIRECT(nfl_game_result),MATCH(E$1,INDIRECT(nfl_game_result_header),0),FALSE)),"error")</f>
        <v>4.5</v>
      </c>
      <c r="F135" s="23" t="str">
        <f ca="1">IFERROR(IF(ISBLANK(VLOOKUP($B135,INDIRECT(nfl_game_result),MATCH(F$1,INDIRECT(nfl_game_result_header),0),FALSE)),"",VLOOKUP($B135,INDIRECT(nfl_game_result),MATCH(F$1,INDIRECT(nfl_game_result_header),0),FALSE)),"error")</f>
        <v/>
      </c>
      <c r="G135" s="23" t="str">
        <f ca="1">IFERROR(IF(ISBLANK(VLOOKUP($B135,INDIRECT(nfl_game_result),MATCH(G$1,INDIRECT(nfl_game_result_header),0),FALSE)),"",VLOOKUP($B135,INDIRECT(nfl_game_result),MATCH(G$1,INDIRECT(nfl_game_result_header),0),FALSE)),"error")</f>
        <v/>
      </c>
      <c r="H135">
        <f ca="1">IFERROR(IF(ISBLANK(VLOOKUP($B135,INDIRECT(nfl_game_result),MATCH(H$1,INDIRECT(nfl_game_result_header),0),FALSE)),"",VLOOKUP($B135,INDIRECT(nfl_game_result),MATCH(H$1,INDIRECT(nfl_game_result_header),0),FALSE)),"error")</f>
        <v>6</v>
      </c>
      <c r="I135">
        <f ca="1">IFERROR(IF(ISBLANK(VLOOKUP($B135,INDIRECT(nfl_game_result),MATCH(I$1,INDIRECT(nfl_game_result_header),0),FALSE)),"",VLOOKUP($B135,INDIRECT(nfl_game_result),MATCH(I$1,INDIRECT(nfl_game_result_header),0),FALSE)),"error")</f>
        <v>9</v>
      </c>
      <c r="J135" t="str">
        <f ca="1">IFERROR(IF(ISBLANK(VLOOKUP($B135,INDIRECT(nfl_game_result),MATCH(J$1,INDIRECT(nfl_game_result_header),0),FALSE)),"",VLOOKUP($B135,INDIRECT(nfl_game_result),MATCH(J$1,INDIRECT(nfl_game_result_header),0),FALSE)),"error")</f>
        <v>KCY</v>
      </c>
      <c r="K135" t="str">
        <f ca="1">IFERROR(IF(ISBLANK(VLOOKUP($B135,INDIRECT(nfl_game_result),MATCH(K$1,INDIRECT(nfl_game_result_header),0),FALSE)),"",VLOOKUP($B135,INDIRECT(nfl_game_result),MATCH(K$1,INDIRECT(nfl_game_result_header),0),FALSE)),"error")</f>
        <v>BAL</v>
      </c>
      <c r="L135" s="23" t="str">
        <f ca="1">IFERROR(IF(ISBLANK(VLOOKUP($B135,INDIRECT(nfl_game_result),MATCH(L$1,INDIRECT(nfl_game_result_header),0),FALSE)),"",VLOOKUP($B135,INDIRECT(nfl_game_result),MATCH(L$1,INDIRECT(nfl_game_result_header),0),FALSE)),"error")</f>
        <v/>
      </c>
      <c r="M135" t="s">
        <v>16</v>
      </c>
      <c r="N135">
        <v>5</v>
      </c>
      <c r="O135" t="s">
        <v>65</v>
      </c>
      <c r="V135" s="23" t="s">
        <v>416</v>
      </c>
      <c r="W135">
        <f ca="1">VALUE(LEFT(C135, 4))</f>
        <v>2012</v>
      </c>
      <c r="X135">
        <f ca="1">VALUE(MID(C135,6,FIND("_",C135,6)-6))</f>
        <v>5</v>
      </c>
      <c r="Y135" t="str">
        <f ca="1">IF(NOT(OR(ISBLANK(D135),ISBLANK(E135),D135="",E135="")),D135-E135,"")</f>
        <v/>
      </c>
      <c r="Z135" t="str">
        <f ca="1">IF(OR(NOT(ISNUMBER(D135)),ISBLANK(D135),D135="",ISBLANK(N135)),"",ABS(D135-N135))</f>
        <v/>
      </c>
      <c r="AA135">
        <f ca="1">IF(OR(ISBLANK(J135),ISBLANK(O135),J135="",O135=""),"",IF(J135=O135,1,0))</f>
        <v>0</v>
      </c>
      <c r="AB135" t="str">
        <f ca="1">IF(OR(ISBLANK(K135),ISBLANK(Q135),K135="",Q135=""),"",IF(K135=Q135,1,0))</f>
        <v/>
      </c>
      <c r="AC135" s="23" t="str">
        <f t="shared" ca="1" si="1"/>
        <v/>
      </c>
    </row>
    <row r="136" spans="1:29" x14ac:dyDescent="0.25">
      <c r="A136" s="23">
        <v>135</v>
      </c>
      <c r="B136">
        <v>72</v>
      </c>
      <c r="C136" t="str">
        <f ca="1">IFERROR(VLOOKUP($B136,INDIRECT(nfl_game_result),MATCH(C$1,INDIRECT(nfl_game_result_header),0),FALSE),"error")</f>
        <v>2012_05_SEA@CAR</v>
      </c>
      <c r="D136" t="str">
        <f ca="1">IFERROR(IF(ISBLANK(VLOOKUP($B136,INDIRECT(nfl_game_result),MATCH(D$1,INDIRECT(nfl_game_result_header),0),FALSE)),"",VLOOKUP($B136,INDIRECT(nfl_game_result),MATCH(D$1,INDIRECT(nfl_game_result_header),0),FALSE)),"error")</f>
        <v/>
      </c>
      <c r="E136">
        <f ca="1">IFERROR(IF(ISBLANK(VLOOKUP($B136,INDIRECT(nfl_game_result),MATCH(E$1,INDIRECT(nfl_game_result_header),0),FALSE)),"",VLOOKUP($B136,INDIRECT(nfl_game_result),MATCH(E$1,INDIRECT(nfl_game_result_header),0),FALSE)),"error")</f>
        <v>-3.5</v>
      </c>
      <c r="F136" s="23" t="str">
        <f ca="1">IFERROR(IF(ISBLANK(VLOOKUP($B136,INDIRECT(nfl_game_result),MATCH(F$1,INDIRECT(nfl_game_result_header),0),FALSE)),"",VLOOKUP($B136,INDIRECT(nfl_game_result),MATCH(F$1,INDIRECT(nfl_game_result_header),0),FALSE)),"error")</f>
        <v/>
      </c>
      <c r="G136" s="23" t="str">
        <f ca="1">IFERROR(IF(ISBLANK(VLOOKUP($B136,INDIRECT(nfl_game_result),MATCH(G$1,INDIRECT(nfl_game_result_header),0),FALSE)),"",VLOOKUP($B136,INDIRECT(nfl_game_result),MATCH(G$1,INDIRECT(nfl_game_result_header),0),FALSE)),"error")</f>
        <v/>
      </c>
      <c r="H136">
        <f ca="1">IFERROR(IF(ISBLANK(VLOOKUP($B136,INDIRECT(nfl_game_result),MATCH(H$1,INDIRECT(nfl_game_result_header),0),FALSE)),"",VLOOKUP($B136,INDIRECT(nfl_game_result),MATCH(H$1,INDIRECT(nfl_game_result_header),0),FALSE)),"error")</f>
        <v>12</v>
      </c>
      <c r="I136">
        <f ca="1">IFERROR(IF(ISBLANK(VLOOKUP($B136,INDIRECT(nfl_game_result),MATCH(I$1,INDIRECT(nfl_game_result_header),0),FALSE)),"",VLOOKUP($B136,INDIRECT(nfl_game_result),MATCH(I$1,INDIRECT(nfl_game_result_header),0),FALSE)),"error")</f>
        <v>16</v>
      </c>
      <c r="J136" t="str">
        <f ca="1">IFERROR(IF(ISBLANK(VLOOKUP($B136,INDIRECT(nfl_game_result),MATCH(J$1,INDIRECT(nfl_game_result_header),0),FALSE)),"",VLOOKUP($B136,INDIRECT(nfl_game_result),MATCH(J$1,INDIRECT(nfl_game_result_header),0),FALSE)),"error")</f>
        <v>SEA</v>
      </c>
      <c r="K136" t="str">
        <f ca="1">IFERROR(IF(ISBLANK(VLOOKUP($B136,INDIRECT(nfl_game_result),MATCH(K$1,INDIRECT(nfl_game_result_header),0),FALSE)),"",VLOOKUP($B136,INDIRECT(nfl_game_result),MATCH(K$1,INDIRECT(nfl_game_result_header),0),FALSE)),"error")</f>
        <v>SEA</v>
      </c>
      <c r="L136" s="23" t="str">
        <f ca="1">IFERROR(IF(ISBLANK(VLOOKUP($B136,INDIRECT(nfl_game_result),MATCH(L$1,INDIRECT(nfl_game_result_header),0),FALSE)),"",VLOOKUP($B136,INDIRECT(nfl_game_result),MATCH(L$1,INDIRECT(nfl_game_result_header),0),FALSE)),"error")</f>
        <v/>
      </c>
      <c r="M136" t="s">
        <v>16</v>
      </c>
      <c r="N136">
        <v>-1.5</v>
      </c>
      <c r="O136" t="s">
        <v>67</v>
      </c>
      <c r="V136" s="23" t="s">
        <v>416</v>
      </c>
      <c r="W136">
        <f ca="1">VALUE(LEFT(C136, 4))</f>
        <v>2012</v>
      </c>
      <c r="X136">
        <f ca="1">VALUE(MID(C136,6,FIND("_",C136,6)-6))</f>
        <v>5</v>
      </c>
      <c r="Y136" t="str">
        <f ca="1">IF(NOT(OR(ISBLANK(D136),ISBLANK(E136),D136="",E136="")),D136-E136,"")</f>
        <v/>
      </c>
      <c r="Z136" t="str">
        <f ca="1">IF(OR(NOT(ISNUMBER(D136)),ISBLANK(D136),D136="",ISBLANK(N136)),"",ABS(D136-N136))</f>
        <v/>
      </c>
      <c r="AA136">
        <f ca="1">IF(OR(ISBLANK(J136),ISBLANK(O136),J136="",O136=""),"",IF(J136=O136,1,0))</f>
        <v>0</v>
      </c>
      <c r="AB136" t="str">
        <f ca="1">IF(OR(ISBLANK(K136),ISBLANK(Q136),K136="",Q136=""),"",IF(K136=Q136,1,0))</f>
        <v/>
      </c>
      <c r="AC136" s="23" t="str">
        <f t="shared" ca="1" si="1"/>
        <v/>
      </c>
    </row>
    <row r="137" spans="1:29" x14ac:dyDescent="0.25">
      <c r="A137" s="23">
        <v>136</v>
      </c>
      <c r="B137">
        <v>73</v>
      </c>
      <c r="C137" t="str">
        <f ca="1">IFERROR(VLOOKUP($B137,INDIRECT(nfl_game_result),MATCH(C$1,INDIRECT(nfl_game_result_header),0),FALSE),"error")</f>
        <v>2012_05_CHI@JAX</v>
      </c>
      <c r="D137" t="str">
        <f ca="1">IFERROR(IF(ISBLANK(VLOOKUP($B137,INDIRECT(nfl_game_result),MATCH(D$1,INDIRECT(nfl_game_result_header),0),FALSE)),"",VLOOKUP($B137,INDIRECT(nfl_game_result),MATCH(D$1,INDIRECT(nfl_game_result_header),0),FALSE)),"error")</f>
        <v/>
      </c>
      <c r="E137">
        <f ca="1">IFERROR(IF(ISBLANK(VLOOKUP($B137,INDIRECT(nfl_game_result),MATCH(E$1,INDIRECT(nfl_game_result_header),0),FALSE)),"",VLOOKUP($B137,INDIRECT(nfl_game_result),MATCH(E$1,INDIRECT(nfl_game_result_header),0),FALSE)),"error")</f>
        <v>5.5</v>
      </c>
      <c r="F137" s="23" t="str">
        <f ca="1">IFERROR(IF(ISBLANK(VLOOKUP($B137,INDIRECT(nfl_game_result),MATCH(F$1,INDIRECT(nfl_game_result_header),0),FALSE)),"",VLOOKUP($B137,INDIRECT(nfl_game_result),MATCH(F$1,INDIRECT(nfl_game_result_header),0),FALSE)),"error")</f>
        <v/>
      </c>
      <c r="G137" s="23" t="str">
        <f ca="1">IFERROR(IF(ISBLANK(VLOOKUP($B137,INDIRECT(nfl_game_result),MATCH(G$1,INDIRECT(nfl_game_result_header),0),FALSE)),"",VLOOKUP($B137,INDIRECT(nfl_game_result),MATCH(G$1,INDIRECT(nfl_game_result_header),0),FALSE)),"error")</f>
        <v/>
      </c>
      <c r="H137">
        <f ca="1">IFERROR(IF(ISBLANK(VLOOKUP($B137,INDIRECT(nfl_game_result),MATCH(H$1,INDIRECT(nfl_game_result_header),0),FALSE)),"",VLOOKUP($B137,INDIRECT(nfl_game_result),MATCH(H$1,INDIRECT(nfl_game_result_header),0),FALSE)),"error")</f>
        <v>3</v>
      </c>
      <c r="I137">
        <f ca="1">IFERROR(IF(ISBLANK(VLOOKUP($B137,INDIRECT(nfl_game_result),MATCH(I$1,INDIRECT(nfl_game_result_header),0),FALSE)),"",VLOOKUP($B137,INDIRECT(nfl_game_result),MATCH(I$1,INDIRECT(nfl_game_result_header),0),FALSE)),"error")</f>
        <v>41</v>
      </c>
      <c r="J137" t="str">
        <f ca="1">IFERROR(IF(ISBLANK(VLOOKUP($B137,INDIRECT(nfl_game_result),MATCH(J$1,INDIRECT(nfl_game_result_header),0),FALSE)),"",VLOOKUP($B137,INDIRECT(nfl_game_result),MATCH(J$1,INDIRECT(nfl_game_result_header),0),FALSE)),"error")</f>
        <v>CHI</v>
      </c>
      <c r="K137" t="str">
        <f ca="1">IFERROR(IF(ISBLANK(VLOOKUP($B137,INDIRECT(nfl_game_result),MATCH(K$1,INDIRECT(nfl_game_result_header),0),FALSE)),"",VLOOKUP($B137,INDIRECT(nfl_game_result),MATCH(K$1,INDIRECT(nfl_game_result_header),0),FALSE)),"error")</f>
        <v>CHI</v>
      </c>
      <c r="L137" s="23" t="str">
        <f ca="1">IFERROR(IF(ISBLANK(VLOOKUP($B137,INDIRECT(nfl_game_result),MATCH(L$1,INDIRECT(nfl_game_result_header),0),FALSE)),"",VLOOKUP($B137,INDIRECT(nfl_game_result),MATCH(L$1,INDIRECT(nfl_game_result_header),0),FALSE)),"error")</f>
        <v/>
      </c>
      <c r="M137" t="s">
        <v>16</v>
      </c>
      <c r="N137">
        <v>2.5</v>
      </c>
      <c r="O137" t="s">
        <v>77</v>
      </c>
      <c r="V137" s="23" t="s">
        <v>416</v>
      </c>
      <c r="W137">
        <f ca="1">VALUE(LEFT(C137, 4))</f>
        <v>2012</v>
      </c>
      <c r="X137">
        <f ca="1">VALUE(MID(C137,6,FIND("_",C137,6)-6))</f>
        <v>5</v>
      </c>
      <c r="Y137" t="str">
        <f ca="1">IF(NOT(OR(ISBLANK(D137),ISBLANK(E137),D137="",E137="")),D137-E137,"")</f>
        <v/>
      </c>
      <c r="Z137" t="str">
        <f ca="1">IF(OR(NOT(ISNUMBER(D137)),ISBLANK(D137),D137="",ISBLANK(N137)),"",ABS(D137-N137))</f>
        <v/>
      </c>
      <c r="AA137">
        <f ca="1">IF(OR(ISBLANK(J137),ISBLANK(O137),J137="",O137=""),"",IF(J137=O137,1,0))</f>
        <v>0</v>
      </c>
      <c r="AB137" t="str">
        <f ca="1">IF(OR(ISBLANK(K137),ISBLANK(Q137),K137="",Q137=""),"",IF(K137=Q137,1,0))</f>
        <v/>
      </c>
      <c r="AC137" s="23" t="str">
        <f t="shared" ca="1" si="1"/>
        <v/>
      </c>
    </row>
    <row r="138" spans="1:29" x14ac:dyDescent="0.25">
      <c r="A138" s="23">
        <v>137</v>
      </c>
      <c r="B138">
        <v>74</v>
      </c>
      <c r="C138" t="str">
        <f ca="1">IFERROR(VLOOKUP($B138,INDIRECT(nfl_game_result),MATCH(C$1,INDIRECT(nfl_game_result_header),0),FALSE),"error")</f>
        <v>2012_05_DEN@NWE</v>
      </c>
      <c r="D138" t="str">
        <f ca="1">IFERROR(IF(ISBLANK(VLOOKUP($B138,INDIRECT(nfl_game_result),MATCH(D$1,INDIRECT(nfl_game_result_header),0),FALSE)),"",VLOOKUP($B138,INDIRECT(nfl_game_result),MATCH(D$1,INDIRECT(nfl_game_result_header),0),FALSE)),"error")</f>
        <v/>
      </c>
      <c r="E138">
        <f ca="1">IFERROR(IF(ISBLANK(VLOOKUP($B138,INDIRECT(nfl_game_result),MATCH(E$1,INDIRECT(nfl_game_result_header),0),FALSE)),"",VLOOKUP($B138,INDIRECT(nfl_game_result),MATCH(E$1,INDIRECT(nfl_game_result_header),0),FALSE)),"error")</f>
        <v>-6.5</v>
      </c>
      <c r="F138" s="23" t="str">
        <f ca="1">IFERROR(IF(ISBLANK(VLOOKUP($B138,INDIRECT(nfl_game_result),MATCH(F$1,INDIRECT(nfl_game_result_header),0),FALSE)),"",VLOOKUP($B138,INDIRECT(nfl_game_result),MATCH(F$1,INDIRECT(nfl_game_result_header),0),FALSE)),"error")</f>
        <v/>
      </c>
      <c r="G138" s="23" t="str">
        <f ca="1">IFERROR(IF(ISBLANK(VLOOKUP($B138,INDIRECT(nfl_game_result),MATCH(G$1,INDIRECT(nfl_game_result_header),0),FALSE)),"",VLOOKUP($B138,INDIRECT(nfl_game_result),MATCH(G$1,INDIRECT(nfl_game_result_header),0),FALSE)),"error")</f>
        <v/>
      </c>
      <c r="H138">
        <f ca="1">IFERROR(IF(ISBLANK(VLOOKUP($B138,INDIRECT(nfl_game_result),MATCH(H$1,INDIRECT(nfl_game_result_header),0),FALSE)),"",VLOOKUP($B138,INDIRECT(nfl_game_result),MATCH(H$1,INDIRECT(nfl_game_result_header),0),FALSE)),"error")</f>
        <v>31</v>
      </c>
      <c r="I138">
        <f ca="1">IFERROR(IF(ISBLANK(VLOOKUP($B138,INDIRECT(nfl_game_result),MATCH(I$1,INDIRECT(nfl_game_result_header),0),FALSE)),"",VLOOKUP($B138,INDIRECT(nfl_game_result),MATCH(I$1,INDIRECT(nfl_game_result_header),0),FALSE)),"error")</f>
        <v>21</v>
      </c>
      <c r="J138" t="str">
        <f ca="1">IFERROR(IF(ISBLANK(VLOOKUP($B138,INDIRECT(nfl_game_result),MATCH(J$1,INDIRECT(nfl_game_result_header),0),FALSE)),"",VLOOKUP($B138,INDIRECT(nfl_game_result),MATCH(J$1,INDIRECT(nfl_game_result_header),0),FALSE)),"error")</f>
        <v>NWE</v>
      </c>
      <c r="K138" t="str">
        <f ca="1">IFERROR(IF(ISBLANK(VLOOKUP($B138,INDIRECT(nfl_game_result),MATCH(K$1,INDIRECT(nfl_game_result_header),0),FALSE)),"",VLOOKUP($B138,INDIRECT(nfl_game_result),MATCH(K$1,INDIRECT(nfl_game_result_header),0),FALSE)),"error")</f>
        <v>NWE</v>
      </c>
      <c r="L138" s="23" t="str">
        <f ca="1">IFERROR(IF(ISBLANK(VLOOKUP($B138,INDIRECT(nfl_game_result),MATCH(L$1,INDIRECT(nfl_game_result_header),0),FALSE)),"",VLOOKUP($B138,INDIRECT(nfl_game_result),MATCH(L$1,INDIRECT(nfl_game_result_header),0),FALSE)),"error")</f>
        <v/>
      </c>
      <c r="M138" t="s">
        <v>16</v>
      </c>
      <c r="N138">
        <v>-5</v>
      </c>
      <c r="O138" t="s">
        <v>72</v>
      </c>
      <c r="V138" s="23" t="s">
        <v>416</v>
      </c>
      <c r="W138">
        <f ca="1">VALUE(LEFT(C138, 4))</f>
        <v>2012</v>
      </c>
      <c r="X138">
        <f ca="1">VALUE(MID(C138,6,FIND("_",C138,6)-6))</f>
        <v>5</v>
      </c>
      <c r="Y138" t="str">
        <f ca="1">IF(NOT(OR(ISBLANK(D138),ISBLANK(E138),D138="",E138="")),D138-E138,"")</f>
        <v/>
      </c>
      <c r="Z138" t="str">
        <f ca="1">IF(OR(NOT(ISNUMBER(D138)),ISBLANK(D138),D138="",ISBLANK(N138)),"",ABS(D138-N138))</f>
        <v/>
      </c>
      <c r="AA138">
        <f ca="1">IF(OR(ISBLANK(J138),ISBLANK(O138),J138="",O138=""),"",IF(J138=O138,1,0))</f>
        <v>0</v>
      </c>
      <c r="AB138" t="str">
        <f ca="1">IF(OR(ISBLANK(K138),ISBLANK(Q138),K138="",Q138=""),"",IF(K138=Q138,1,0))</f>
        <v/>
      </c>
      <c r="AC138" s="23" t="str">
        <f t="shared" ca="1" si="1"/>
        <v/>
      </c>
    </row>
    <row r="139" spans="1:29" x14ac:dyDescent="0.25">
      <c r="A139" s="23">
        <v>138</v>
      </c>
      <c r="B139">
        <v>75</v>
      </c>
      <c r="C139" t="str">
        <f ca="1">IFERROR(VLOOKUP($B139,INDIRECT(nfl_game_result),MATCH(C$1,INDIRECT(nfl_game_result_header),0),FALSE),"error")</f>
        <v>2012_05_BUF@SFO</v>
      </c>
      <c r="D139" t="str">
        <f ca="1">IFERROR(IF(ISBLANK(VLOOKUP($B139,INDIRECT(nfl_game_result),MATCH(D$1,INDIRECT(nfl_game_result_header),0),FALSE)),"",VLOOKUP($B139,INDIRECT(nfl_game_result),MATCH(D$1,INDIRECT(nfl_game_result_header),0),FALSE)),"error")</f>
        <v/>
      </c>
      <c r="E139">
        <f ca="1">IFERROR(IF(ISBLANK(VLOOKUP($B139,INDIRECT(nfl_game_result),MATCH(E$1,INDIRECT(nfl_game_result_header),0),FALSE)),"",VLOOKUP($B139,INDIRECT(nfl_game_result),MATCH(E$1,INDIRECT(nfl_game_result_header),0),FALSE)),"error")</f>
        <v>-8.5</v>
      </c>
      <c r="F139" s="23" t="str">
        <f ca="1">IFERROR(IF(ISBLANK(VLOOKUP($B139,INDIRECT(nfl_game_result),MATCH(F$1,INDIRECT(nfl_game_result_header),0),FALSE)),"",VLOOKUP($B139,INDIRECT(nfl_game_result),MATCH(F$1,INDIRECT(nfl_game_result_header),0),FALSE)),"error")</f>
        <v/>
      </c>
      <c r="G139" s="23" t="str">
        <f ca="1">IFERROR(IF(ISBLANK(VLOOKUP($B139,INDIRECT(nfl_game_result),MATCH(G$1,INDIRECT(nfl_game_result_header),0),FALSE)),"",VLOOKUP($B139,INDIRECT(nfl_game_result),MATCH(G$1,INDIRECT(nfl_game_result_header),0),FALSE)),"error")</f>
        <v/>
      </c>
      <c r="H139">
        <f ca="1">IFERROR(IF(ISBLANK(VLOOKUP($B139,INDIRECT(nfl_game_result),MATCH(H$1,INDIRECT(nfl_game_result_header),0),FALSE)),"",VLOOKUP($B139,INDIRECT(nfl_game_result),MATCH(H$1,INDIRECT(nfl_game_result_header),0),FALSE)),"error")</f>
        <v>45</v>
      </c>
      <c r="I139">
        <f ca="1">IFERROR(IF(ISBLANK(VLOOKUP($B139,INDIRECT(nfl_game_result),MATCH(I$1,INDIRECT(nfl_game_result_header),0),FALSE)),"",VLOOKUP($B139,INDIRECT(nfl_game_result),MATCH(I$1,INDIRECT(nfl_game_result_header),0),FALSE)),"error")</f>
        <v>3</v>
      </c>
      <c r="J139" t="str">
        <f ca="1">IFERROR(IF(ISBLANK(VLOOKUP($B139,INDIRECT(nfl_game_result),MATCH(J$1,INDIRECT(nfl_game_result_header),0),FALSE)),"",VLOOKUP($B139,INDIRECT(nfl_game_result),MATCH(J$1,INDIRECT(nfl_game_result_header),0),FALSE)),"error")</f>
        <v>SFO</v>
      </c>
      <c r="K139" t="str">
        <f ca="1">IFERROR(IF(ISBLANK(VLOOKUP($B139,INDIRECT(nfl_game_result),MATCH(K$1,INDIRECT(nfl_game_result_header),0),FALSE)),"",VLOOKUP($B139,INDIRECT(nfl_game_result),MATCH(K$1,INDIRECT(nfl_game_result_header),0),FALSE)),"error")</f>
        <v>SFO</v>
      </c>
      <c r="L139" s="23" t="str">
        <f ca="1">IFERROR(IF(ISBLANK(VLOOKUP($B139,INDIRECT(nfl_game_result),MATCH(L$1,INDIRECT(nfl_game_result_header),0),FALSE)),"",VLOOKUP($B139,INDIRECT(nfl_game_result),MATCH(L$1,INDIRECT(nfl_game_result_header),0),FALSE)),"error")</f>
        <v/>
      </c>
      <c r="M139" t="s">
        <v>16</v>
      </c>
      <c r="N139">
        <v>-8</v>
      </c>
      <c r="O139" t="s">
        <v>333</v>
      </c>
      <c r="V139" s="23" t="s">
        <v>416</v>
      </c>
      <c r="W139">
        <f ca="1">VALUE(LEFT(C139, 4))</f>
        <v>2012</v>
      </c>
      <c r="X139">
        <f ca="1">VALUE(MID(C139,6,FIND("_",C139,6)-6))</f>
        <v>5</v>
      </c>
      <c r="Y139" t="str">
        <f ca="1">IF(NOT(OR(ISBLANK(D139),ISBLANK(E139),D139="",E139="")),D139-E139,"")</f>
        <v/>
      </c>
      <c r="Z139" t="str">
        <f ca="1">IF(OR(NOT(ISNUMBER(D139)),ISBLANK(D139),D139="",ISBLANK(N139)),"",ABS(D139-N139))</f>
        <v/>
      </c>
      <c r="AA139">
        <f ca="1">IF(OR(ISBLANK(J139),ISBLANK(O139),J139="",O139=""),"",IF(J139=O139,1,0))</f>
        <v>1</v>
      </c>
      <c r="AB139" t="str">
        <f ca="1">IF(OR(ISBLANK(K139),ISBLANK(Q139),K139="",Q139=""),"",IF(K139=Q139,1,0))</f>
        <v/>
      </c>
      <c r="AC139" s="23" t="str">
        <f t="shared" ca="1" si="1"/>
        <v/>
      </c>
    </row>
    <row r="140" spans="1:29" x14ac:dyDescent="0.25">
      <c r="A140" s="23">
        <v>139</v>
      </c>
      <c r="B140">
        <v>76</v>
      </c>
      <c r="C140" t="str">
        <f ca="1">IFERROR(VLOOKUP($B140,INDIRECT(nfl_game_result),MATCH(C$1,INDIRECT(nfl_game_result_header),0),FALSE),"error")</f>
        <v>2012_05_SD@NOR</v>
      </c>
      <c r="D140" t="str">
        <f ca="1">IFERROR(IF(ISBLANK(VLOOKUP($B140,INDIRECT(nfl_game_result),MATCH(D$1,INDIRECT(nfl_game_result_header),0),FALSE)),"",VLOOKUP($B140,INDIRECT(nfl_game_result),MATCH(D$1,INDIRECT(nfl_game_result_header),0),FALSE)),"error")</f>
        <v/>
      </c>
      <c r="E140">
        <f ca="1">IFERROR(IF(ISBLANK(VLOOKUP($B140,INDIRECT(nfl_game_result),MATCH(E$1,INDIRECT(nfl_game_result_header),0),FALSE)),"",VLOOKUP($B140,INDIRECT(nfl_game_result),MATCH(E$1,INDIRECT(nfl_game_result_header),0),FALSE)),"error")</f>
        <v>-3.5</v>
      </c>
      <c r="F140" s="23" t="str">
        <f ca="1">IFERROR(IF(ISBLANK(VLOOKUP($B140,INDIRECT(nfl_game_result),MATCH(F$1,INDIRECT(nfl_game_result_header),0),FALSE)),"",VLOOKUP($B140,INDIRECT(nfl_game_result),MATCH(F$1,INDIRECT(nfl_game_result_header),0),FALSE)),"error")</f>
        <v/>
      </c>
      <c r="G140" s="23" t="str">
        <f ca="1">IFERROR(IF(ISBLANK(VLOOKUP($B140,INDIRECT(nfl_game_result),MATCH(G$1,INDIRECT(nfl_game_result_header),0),FALSE)),"",VLOOKUP($B140,INDIRECT(nfl_game_result),MATCH(G$1,INDIRECT(nfl_game_result_header),0),FALSE)),"error")</f>
        <v/>
      </c>
      <c r="H140">
        <f ca="1">IFERROR(IF(ISBLANK(VLOOKUP($B140,INDIRECT(nfl_game_result),MATCH(H$1,INDIRECT(nfl_game_result_header),0),FALSE)),"",VLOOKUP($B140,INDIRECT(nfl_game_result),MATCH(H$1,INDIRECT(nfl_game_result_header),0),FALSE)),"error")</f>
        <v>31</v>
      </c>
      <c r="I140">
        <f ca="1">IFERROR(IF(ISBLANK(VLOOKUP($B140,INDIRECT(nfl_game_result),MATCH(I$1,INDIRECT(nfl_game_result_header),0),FALSE)),"",VLOOKUP($B140,INDIRECT(nfl_game_result),MATCH(I$1,INDIRECT(nfl_game_result_header),0),FALSE)),"error")</f>
        <v>24</v>
      </c>
      <c r="J140" t="str">
        <f ca="1">IFERROR(IF(ISBLANK(VLOOKUP($B140,INDIRECT(nfl_game_result),MATCH(J$1,INDIRECT(nfl_game_result_header),0),FALSE)),"",VLOOKUP($B140,INDIRECT(nfl_game_result),MATCH(J$1,INDIRECT(nfl_game_result_header),0),FALSE)),"error")</f>
        <v>NOR</v>
      </c>
      <c r="K140" t="str">
        <f ca="1">IFERROR(IF(ISBLANK(VLOOKUP($B140,INDIRECT(nfl_game_result),MATCH(K$1,INDIRECT(nfl_game_result_header),0),FALSE)),"",VLOOKUP($B140,INDIRECT(nfl_game_result),MATCH(K$1,INDIRECT(nfl_game_result_header),0),FALSE)),"error")</f>
        <v>NOR</v>
      </c>
      <c r="L140" s="23" t="str">
        <f ca="1">IFERROR(IF(ISBLANK(VLOOKUP($B140,INDIRECT(nfl_game_result),MATCH(L$1,INDIRECT(nfl_game_result_header),0),FALSE)),"",VLOOKUP($B140,INDIRECT(nfl_game_result),MATCH(L$1,INDIRECT(nfl_game_result_header),0),FALSE)),"error")</f>
        <v/>
      </c>
      <c r="M140" t="s">
        <v>16</v>
      </c>
      <c r="N140">
        <v>-4</v>
      </c>
      <c r="O140" t="s">
        <v>335</v>
      </c>
      <c r="V140" s="23" t="s">
        <v>416</v>
      </c>
      <c r="W140">
        <f ca="1">VALUE(LEFT(C140, 4))</f>
        <v>2012</v>
      </c>
      <c r="X140">
        <f ca="1">VALUE(MID(C140,6,FIND("_",C140,6)-6))</f>
        <v>5</v>
      </c>
      <c r="Y140" t="str">
        <f ca="1">IF(NOT(OR(ISBLANK(D140),ISBLANK(E140),D140="",E140="")),D140-E140,"")</f>
        <v/>
      </c>
      <c r="Z140" t="str">
        <f ca="1">IF(OR(NOT(ISNUMBER(D140)),ISBLANK(D140),D140="",ISBLANK(N140)),"",ABS(D140-N140))</f>
        <v/>
      </c>
      <c r="AA140">
        <f ca="1">IF(OR(ISBLANK(J140),ISBLANK(O140),J140="",O140=""),"",IF(J140=O140,1,0))</f>
        <v>1</v>
      </c>
      <c r="AB140" t="str">
        <f ca="1">IF(OR(ISBLANK(K140),ISBLANK(Q140),K140="",Q140=""),"",IF(K140=Q140,1,0))</f>
        <v/>
      </c>
      <c r="AC140" s="23" t="str">
        <f t="shared" ca="1" si="1"/>
        <v/>
      </c>
    </row>
    <row r="141" spans="1:29" x14ac:dyDescent="0.25">
      <c r="A141" s="23">
        <v>140</v>
      </c>
      <c r="B141">
        <v>77</v>
      </c>
      <c r="C141" t="str">
        <f ca="1">IFERROR(VLOOKUP($B141,INDIRECT(nfl_game_result),MATCH(C$1,INDIRECT(nfl_game_result_header),0),FALSE),"error")</f>
        <v>2012_05_HOU@NYJ</v>
      </c>
      <c r="D141" t="str">
        <f ca="1">IFERROR(IF(ISBLANK(VLOOKUP($B141,INDIRECT(nfl_game_result),MATCH(D$1,INDIRECT(nfl_game_result_header),0),FALSE)),"",VLOOKUP($B141,INDIRECT(nfl_game_result),MATCH(D$1,INDIRECT(nfl_game_result_header),0),FALSE)),"error")</f>
        <v/>
      </c>
      <c r="E141">
        <f ca="1">IFERROR(IF(ISBLANK(VLOOKUP($B141,INDIRECT(nfl_game_result),MATCH(E$1,INDIRECT(nfl_game_result_header),0),FALSE)),"",VLOOKUP($B141,INDIRECT(nfl_game_result),MATCH(E$1,INDIRECT(nfl_game_result_header),0),FALSE)),"error")</f>
        <v>7.5</v>
      </c>
      <c r="F141" s="23" t="str">
        <f ca="1">IFERROR(IF(ISBLANK(VLOOKUP($B141,INDIRECT(nfl_game_result),MATCH(F$1,INDIRECT(nfl_game_result_header),0),FALSE)),"",VLOOKUP($B141,INDIRECT(nfl_game_result),MATCH(F$1,INDIRECT(nfl_game_result_header),0),FALSE)),"error")</f>
        <v/>
      </c>
      <c r="G141" s="23" t="str">
        <f ca="1">IFERROR(IF(ISBLANK(VLOOKUP($B141,INDIRECT(nfl_game_result),MATCH(G$1,INDIRECT(nfl_game_result_header),0),FALSE)),"",VLOOKUP($B141,INDIRECT(nfl_game_result),MATCH(G$1,INDIRECT(nfl_game_result_header),0),FALSE)),"error")</f>
        <v/>
      </c>
      <c r="H141">
        <f ca="1">IFERROR(IF(ISBLANK(VLOOKUP($B141,INDIRECT(nfl_game_result),MATCH(H$1,INDIRECT(nfl_game_result_header),0),FALSE)),"",VLOOKUP($B141,INDIRECT(nfl_game_result),MATCH(H$1,INDIRECT(nfl_game_result_header),0),FALSE)),"error")</f>
        <v>17</v>
      </c>
      <c r="I141">
        <f ca="1">IFERROR(IF(ISBLANK(VLOOKUP($B141,INDIRECT(nfl_game_result),MATCH(I$1,INDIRECT(nfl_game_result_header),0),FALSE)),"",VLOOKUP($B141,INDIRECT(nfl_game_result),MATCH(I$1,INDIRECT(nfl_game_result_header),0),FALSE)),"error")</f>
        <v>23</v>
      </c>
      <c r="J141" t="str">
        <f ca="1">IFERROR(IF(ISBLANK(VLOOKUP($B141,INDIRECT(nfl_game_result),MATCH(J$1,INDIRECT(nfl_game_result_header),0),FALSE)),"",VLOOKUP($B141,INDIRECT(nfl_game_result),MATCH(J$1,INDIRECT(nfl_game_result_header),0),FALSE)),"error")</f>
        <v>NYJ</v>
      </c>
      <c r="K141" t="str">
        <f ca="1">IFERROR(IF(ISBLANK(VLOOKUP($B141,INDIRECT(nfl_game_result),MATCH(K$1,INDIRECT(nfl_game_result_header),0),FALSE)),"",VLOOKUP($B141,INDIRECT(nfl_game_result),MATCH(K$1,INDIRECT(nfl_game_result_header),0),FALSE)),"error")</f>
        <v>HOU</v>
      </c>
      <c r="L141" s="23" t="str">
        <f ca="1">IFERROR(IF(ISBLANK(VLOOKUP($B141,INDIRECT(nfl_game_result),MATCH(L$1,INDIRECT(nfl_game_result_header),0),FALSE)),"",VLOOKUP($B141,INDIRECT(nfl_game_result),MATCH(L$1,INDIRECT(nfl_game_result_header),0),FALSE)),"error")</f>
        <v/>
      </c>
      <c r="M141" t="s">
        <v>16</v>
      </c>
      <c r="N141">
        <v>4</v>
      </c>
      <c r="O141" t="s">
        <v>75</v>
      </c>
      <c r="V141" s="23" t="s">
        <v>416</v>
      </c>
      <c r="W141">
        <f ca="1">VALUE(LEFT(C141, 4))</f>
        <v>2012</v>
      </c>
      <c r="X141">
        <f ca="1">VALUE(MID(C141,6,FIND("_",C141,6)-6))</f>
        <v>5</v>
      </c>
      <c r="Y141" t="str">
        <f ca="1">IF(NOT(OR(ISBLANK(D141),ISBLANK(E141),D141="",E141="")),D141-E141,"")</f>
        <v/>
      </c>
      <c r="Z141" t="str">
        <f ca="1">IF(OR(NOT(ISNUMBER(D141)),ISBLANK(D141),D141="",ISBLANK(N141)),"",ABS(D141-N141))</f>
        <v/>
      </c>
      <c r="AA141">
        <f ca="1">IF(OR(ISBLANK(J141),ISBLANK(O141),J141="",O141=""),"",IF(J141=O141,1,0))</f>
        <v>0</v>
      </c>
      <c r="AB141" t="str">
        <f ca="1">IF(OR(ISBLANK(K141),ISBLANK(Q141),K141="",Q141=""),"",IF(K141=Q141,1,0))</f>
        <v/>
      </c>
      <c r="AC141" s="23" t="str">
        <f t="shared" ca="1" si="1"/>
        <v/>
      </c>
    </row>
    <row r="142" spans="1:29" x14ac:dyDescent="0.25">
      <c r="A142" s="23">
        <v>141</v>
      </c>
      <c r="B142">
        <v>64</v>
      </c>
      <c r="C142" t="str">
        <f ca="1">IFERROR(VLOOKUP($B142,INDIRECT(nfl_game_result),MATCH(C$1,INDIRECT(nfl_game_result_header),0),FALSE),"error")</f>
        <v>2012_05_ARI@STL</v>
      </c>
      <c r="D142" t="str">
        <f ca="1">IFERROR(IF(ISBLANK(VLOOKUP($B142,INDIRECT(nfl_game_result),MATCH(D$1,INDIRECT(nfl_game_result_header),0),FALSE)),"",VLOOKUP($B142,INDIRECT(nfl_game_result),MATCH(D$1,INDIRECT(nfl_game_result_header),0),FALSE)),"error")</f>
        <v/>
      </c>
      <c r="E142">
        <f ca="1">IFERROR(IF(ISBLANK(VLOOKUP($B142,INDIRECT(nfl_game_result),MATCH(E$1,INDIRECT(nfl_game_result_header),0),FALSE)),"",VLOOKUP($B142,INDIRECT(nfl_game_result),MATCH(E$1,INDIRECT(nfl_game_result_header),0),FALSE)),"error")</f>
        <v>1.5</v>
      </c>
      <c r="F142" s="23" t="str">
        <f ca="1">IFERROR(IF(ISBLANK(VLOOKUP($B142,INDIRECT(nfl_game_result),MATCH(F$1,INDIRECT(nfl_game_result_header),0),FALSE)),"",VLOOKUP($B142,INDIRECT(nfl_game_result),MATCH(F$1,INDIRECT(nfl_game_result_header),0),FALSE)),"error")</f>
        <v/>
      </c>
      <c r="G142" s="23" t="str">
        <f ca="1">IFERROR(IF(ISBLANK(VLOOKUP($B142,INDIRECT(nfl_game_result),MATCH(G$1,INDIRECT(nfl_game_result_header),0),FALSE)),"",VLOOKUP($B142,INDIRECT(nfl_game_result),MATCH(G$1,INDIRECT(nfl_game_result_header),0),FALSE)),"error")</f>
        <v/>
      </c>
      <c r="H142">
        <f ca="1">IFERROR(IF(ISBLANK(VLOOKUP($B142,INDIRECT(nfl_game_result),MATCH(H$1,INDIRECT(nfl_game_result_header),0),FALSE)),"",VLOOKUP($B142,INDIRECT(nfl_game_result),MATCH(H$1,INDIRECT(nfl_game_result_header),0),FALSE)),"error")</f>
        <v>17</v>
      </c>
      <c r="I142">
        <f ca="1">IFERROR(IF(ISBLANK(VLOOKUP($B142,INDIRECT(nfl_game_result),MATCH(I$1,INDIRECT(nfl_game_result_header),0),FALSE)),"",VLOOKUP($B142,INDIRECT(nfl_game_result),MATCH(I$1,INDIRECT(nfl_game_result_header),0),FALSE)),"error")</f>
        <v>3</v>
      </c>
      <c r="J142" t="str">
        <f ca="1">IFERROR(IF(ISBLANK(VLOOKUP($B142,INDIRECT(nfl_game_result),MATCH(J$1,INDIRECT(nfl_game_result_header),0),FALSE)),"",VLOOKUP($B142,INDIRECT(nfl_game_result),MATCH(J$1,INDIRECT(nfl_game_result_header),0),FALSE)),"error")</f>
        <v>STL</v>
      </c>
      <c r="K142" t="str">
        <f ca="1">IFERROR(IF(ISBLANK(VLOOKUP($B142,INDIRECT(nfl_game_result),MATCH(K$1,INDIRECT(nfl_game_result_header),0),FALSE)),"",VLOOKUP($B142,INDIRECT(nfl_game_result),MATCH(K$1,INDIRECT(nfl_game_result_header),0),FALSE)),"error")</f>
        <v>STL</v>
      </c>
      <c r="L142" s="23" t="str">
        <f ca="1">IFERROR(IF(ISBLANK(VLOOKUP($B142,INDIRECT(nfl_game_result),MATCH(L$1,INDIRECT(nfl_game_result_header),0),FALSE)),"",VLOOKUP($B142,INDIRECT(nfl_game_result),MATCH(L$1,INDIRECT(nfl_game_result_header),0),FALSE)),"error")</f>
        <v/>
      </c>
      <c r="M142" t="s">
        <v>14</v>
      </c>
      <c r="N142">
        <v>3.5</v>
      </c>
      <c r="O142" t="s">
        <v>64</v>
      </c>
      <c r="V142" s="23" t="s">
        <v>416</v>
      </c>
      <c r="W142">
        <f ca="1">VALUE(LEFT(C142, 4))</f>
        <v>2012</v>
      </c>
      <c r="X142">
        <f ca="1">VALUE(MID(C142,6,FIND("_",C142,6)-6))</f>
        <v>5</v>
      </c>
      <c r="Y142" t="str">
        <f ca="1">IF(NOT(OR(ISBLANK(D142),ISBLANK(E142),D142="",E142="")),D142-E142,"")</f>
        <v/>
      </c>
      <c r="Z142" t="str">
        <f ca="1">IF(OR(NOT(ISNUMBER(D142)),ISBLANK(D142),D142="",ISBLANK(N142)),"",ABS(D142-N142))</f>
        <v/>
      </c>
      <c r="AA142">
        <f ca="1">IF(OR(ISBLANK(J142),ISBLANK(O142),J142="",O142=""),"",IF(J142=O142,1,0))</f>
        <v>0</v>
      </c>
      <c r="AB142" t="str">
        <f ca="1">IF(OR(ISBLANK(K142),ISBLANK(Q142),K142="",Q142=""),"",IF(K142=Q142,1,0))</f>
        <v/>
      </c>
      <c r="AC142" s="23" t="str">
        <f t="shared" ca="1" si="1"/>
        <v/>
      </c>
    </row>
    <row r="143" spans="1:29" x14ac:dyDescent="0.25">
      <c r="A143" s="23">
        <v>142</v>
      </c>
      <c r="B143">
        <v>65</v>
      </c>
      <c r="C143" t="str">
        <f ca="1">IFERROR(VLOOKUP($B143,INDIRECT(nfl_game_result),MATCH(C$1,INDIRECT(nfl_game_result_header),0),FALSE),"error")</f>
        <v>2012_05_ATL@WAS</v>
      </c>
      <c r="D143" t="str">
        <f ca="1">IFERROR(IF(ISBLANK(VLOOKUP($B143,INDIRECT(nfl_game_result),MATCH(D$1,INDIRECT(nfl_game_result_header),0),FALSE)),"",VLOOKUP($B143,INDIRECT(nfl_game_result),MATCH(D$1,INDIRECT(nfl_game_result_header),0),FALSE)),"error")</f>
        <v/>
      </c>
      <c r="E143">
        <f ca="1">IFERROR(IF(ISBLANK(VLOOKUP($B143,INDIRECT(nfl_game_result),MATCH(E$1,INDIRECT(nfl_game_result_header),0),FALSE)),"",VLOOKUP($B143,INDIRECT(nfl_game_result),MATCH(E$1,INDIRECT(nfl_game_result_header),0),FALSE)),"error")</f>
        <v>3.5</v>
      </c>
      <c r="F143" s="23" t="str">
        <f ca="1">IFERROR(IF(ISBLANK(VLOOKUP($B143,INDIRECT(nfl_game_result),MATCH(F$1,INDIRECT(nfl_game_result_header),0),FALSE)),"",VLOOKUP($B143,INDIRECT(nfl_game_result),MATCH(F$1,INDIRECT(nfl_game_result_header),0),FALSE)),"error")</f>
        <v/>
      </c>
      <c r="G143" s="23" t="str">
        <f ca="1">IFERROR(IF(ISBLANK(VLOOKUP($B143,INDIRECT(nfl_game_result),MATCH(G$1,INDIRECT(nfl_game_result_header),0),FALSE)),"",VLOOKUP($B143,INDIRECT(nfl_game_result),MATCH(G$1,INDIRECT(nfl_game_result_header),0),FALSE)),"error")</f>
        <v/>
      </c>
      <c r="H143">
        <f ca="1">IFERROR(IF(ISBLANK(VLOOKUP($B143,INDIRECT(nfl_game_result),MATCH(H$1,INDIRECT(nfl_game_result_header),0),FALSE)),"",VLOOKUP($B143,INDIRECT(nfl_game_result),MATCH(H$1,INDIRECT(nfl_game_result_header),0),FALSE)),"error")</f>
        <v>17</v>
      </c>
      <c r="I143">
        <f ca="1">IFERROR(IF(ISBLANK(VLOOKUP($B143,INDIRECT(nfl_game_result),MATCH(I$1,INDIRECT(nfl_game_result_header),0),FALSE)),"",VLOOKUP($B143,INDIRECT(nfl_game_result),MATCH(I$1,INDIRECT(nfl_game_result_header),0),FALSE)),"error")</f>
        <v>24</v>
      </c>
      <c r="J143" t="str">
        <f ca="1">IFERROR(IF(ISBLANK(VLOOKUP($B143,INDIRECT(nfl_game_result),MATCH(J$1,INDIRECT(nfl_game_result_header),0),FALSE)),"",VLOOKUP($B143,INDIRECT(nfl_game_result),MATCH(J$1,INDIRECT(nfl_game_result_header),0),FALSE)),"error")</f>
        <v>ATL</v>
      </c>
      <c r="K143" t="str">
        <f ca="1">IFERROR(IF(ISBLANK(VLOOKUP($B143,INDIRECT(nfl_game_result),MATCH(K$1,INDIRECT(nfl_game_result_header),0),FALSE)),"",VLOOKUP($B143,INDIRECT(nfl_game_result),MATCH(K$1,INDIRECT(nfl_game_result_header),0),FALSE)),"error")</f>
        <v>ATL</v>
      </c>
      <c r="L143" s="23" t="str">
        <f ca="1">IFERROR(IF(ISBLANK(VLOOKUP($B143,INDIRECT(nfl_game_result),MATCH(L$1,INDIRECT(nfl_game_result_header),0),FALSE)),"",VLOOKUP($B143,INDIRECT(nfl_game_result),MATCH(L$1,INDIRECT(nfl_game_result_header),0),FALSE)),"error")</f>
        <v/>
      </c>
      <c r="M143" t="s">
        <v>14</v>
      </c>
      <c r="N143">
        <v>3.5</v>
      </c>
      <c r="O143" t="s">
        <v>20</v>
      </c>
      <c r="V143" s="23" t="s">
        <v>416</v>
      </c>
      <c r="W143">
        <f ca="1">VALUE(LEFT(C143, 4))</f>
        <v>2012</v>
      </c>
      <c r="X143">
        <f ca="1">VALUE(MID(C143,6,FIND("_",C143,6)-6))</f>
        <v>5</v>
      </c>
      <c r="Y143" t="str">
        <f ca="1">IF(NOT(OR(ISBLANK(D143),ISBLANK(E143),D143="",E143="")),D143-E143,"")</f>
        <v/>
      </c>
      <c r="Z143" t="str">
        <f ca="1">IF(OR(NOT(ISNUMBER(D143)),ISBLANK(D143),D143="",ISBLANK(N143)),"",ABS(D143-N143))</f>
        <v/>
      </c>
      <c r="AA143">
        <f ca="1">IF(OR(ISBLANK(J143),ISBLANK(O143),J143="",O143=""),"",IF(J143=O143,1,0))</f>
        <v>1</v>
      </c>
      <c r="AB143" t="str">
        <f ca="1">IF(OR(ISBLANK(K143),ISBLANK(Q143),K143="",Q143=""),"",IF(K143=Q143,1,0))</f>
        <v/>
      </c>
      <c r="AC143" s="23" t="str">
        <f t="shared" ca="1" si="1"/>
        <v/>
      </c>
    </row>
    <row r="144" spans="1:29" x14ac:dyDescent="0.25">
      <c r="A144" s="23">
        <v>143</v>
      </c>
      <c r="B144">
        <v>66</v>
      </c>
      <c r="C144" t="str">
        <f ca="1">IFERROR(VLOOKUP($B144,INDIRECT(nfl_game_result),MATCH(C$1,INDIRECT(nfl_game_result_header),0),FALSE),"error")</f>
        <v>2012_05_PHI@PIT</v>
      </c>
      <c r="D144" t="str">
        <f ca="1">IFERROR(IF(ISBLANK(VLOOKUP($B144,INDIRECT(nfl_game_result),MATCH(D$1,INDIRECT(nfl_game_result_header),0),FALSE)),"",VLOOKUP($B144,INDIRECT(nfl_game_result),MATCH(D$1,INDIRECT(nfl_game_result_header),0),FALSE)),"error")</f>
        <v/>
      </c>
      <c r="E144">
        <f ca="1">IFERROR(IF(ISBLANK(VLOOKUP($B144,INDIRECT(nfl_game_result),MATCH(E$1,INDIRECT(nfl_game_result_header),0),FALSE)),"",VLOOKUP($B144,INDIRECT(nfl_game_result),MATCH(E$1,INDIRECT(nfl_game_result_header),0),FALSE)),"error")</f>
        <v>-3.5</v>
      </c>
      <c r="F144" s="23" t="str">
        <f ca="1">IFERROR(IF(ISBLANK(VLOOKUP($B144,INDIRECT(nfl_game_result),MATCH(F$1,INDIRECT(nfl_game_result_header),0),FALSE)),"",VLOOKUP($B144,INDIRECT(nfl_game_result),MATCH(F$1,INDIRECT(nfl_game_result_header),0),FALSE)),"error")</f>
        <v/>
      </c>
      <c r="G144" s="23" t="str">
        <f ca="1">IFERROR(IF(ISBLANK(VLOOKUP($B144,INDIRECT(nfl_game_result),MATCH(G$1,INDIRECT(nfl_game_result_header),0),FALSE)),"",VLOOKUP($B144,INDIRECT(nfl_game_result),MATCH(G$1,INDIRECT(nfl_game_result_header),0),FALSE)),"error")</f>
        <v/>
      </c>
      <c r="H144">
        <f ca="1">IFERROR(IF(ISBLANK(VLOOKUP($B144,INDIRECT(nfl_game_result),MATCH(H$1,INDIRECT(nfl_game_result_header),0),FALSE)),"",VLOOKUP($B144,INDIRECT(nfl_game_result),MATCH(H$1,INDIRECT(nfl_game_result_header),0),FALSE)),"error")</f>
        <v>16</v>
      </c>
      <c r="I144">
        <f ca="1">IFERROR(IF(ISBLANK(VLOOKUP($B144,INDIRECT(nfl_game_result),MATCH(I$1,INDIRECT(nfl_game_result_header),0),FALSE)),"",VLOOKUP($B144,INDIRECT(nfl_game_result),MATCH(I$1,INDIRECT(nfl_game_result_header),0),FALSE)),"error")</f>
        <v>14</v>
      </c>
      <c r="J144" t="str">
        <f ca="1">IFERROR(IF(ISBLANK(VLOOKUP($B144,INDIRECT(nfl_game_result),MATCH(J$1,INDIRECT(nfl_game_result_header),0),FALSE)),"",VLOOKUP($B144,INDIRECT(nfl_game_result),MATCH(J$1,INDIRECT(nfl_game_result_header),0),FALSE)),"error")</f>
        <v>PHI</v>
      </c>
      <c r="K144" t="str">
        <f ca="1">IFERROR(IF(ISBLANK(VLOOKUP($B144,INDIRECT(nfl_game_result),MATCH(K$1,INDIRECT(nfl_game_result_header),0),FALSE)),"",VLOOKUP($B144,INDIRECT(nfl_game_result),MATCH(K$1,INDIRECT(nfl_game_result_header),0),FALSE)),"error")</f>
        <v>PIT</v>
      </c>
      <c r="L144" s="23" t="str">
        <f ca="1">IFERROR(IF(ISBLANK(VLOOKUP($B144,INDIRECT(nfl_game_result),MATCH(L$1,INDIRECT(nfl_game_result_header),0),FALSE)),"",VLOOKUP($B144,INDIRECT(nfl_game_result),MATCH(L$1,INDIRECT(nfl_game_result_header),0),FALSE)),"error")</f>
        <v/>
      </c>
      <c r="M144" t="s">
        <v>14</v>
      </c>
      <c r="N144">
        <v>-3</v>
      </c>
      <c r="O144" t="s">
        <v>87</v>
      </c>
      <c r="V144" s="23" t="s">
        <v>416</v>
      </c>
      <c r="W144">
        <f ca="1">VALUE(LEFT(C144, 4))</f>
        <v>2012</v>
      </c>
      <c r="X144">
        <f ca="1">VALUE(MID(C144,6,FIND("_",C144,6)-6))</f>
        <v>5</v>
      </c>
      <c r="Y144" t="str">
        <f ca="1">IF(NOT(OR(ISBLANK(D144),ISBLANK(E144),D144="",E144="")),D144-E144,"")</f>
        <v/>
      </c>
      <c r="Z144" t="str">
        <f ca="1">IF(OR(NOT(ISNUMBER(D144)),ISBLANK(D144),D144="",ISBLANK(N144)),"",ABS(D144-N144))</f>
        <v/>
      </c>
      <c r="AA144">
        <f ca="1">IF(OR(ISBLANK(J144),ISBLANK(O144),J144="",O144=""),"",IF(J144=O144,1,0))</f>
        <v>0</v>
      </c>
      <c r="AB144" t="str">
        <f ca="1">IF(OR(ISBLANK(K144),ISBLANK(Q144),K144="",Q144=""),"",IF(K144=Q144,1,0))</f>
        <v/>
      </c>
      <c r="AC144" s="23" t="str">
        <f t="shared" ca="1" si="1"/>
        <v/>
      </c>
    </row>
    <row r="145" spans="1:29" x14ac:dyDescent="0.25">
      <c r="A145" s="23">
        <v>144</v>
      </c>
      <c r="B145">
        <v>67</v>
      </c>
      <c r="C145" t="str">
        <f ca="1">IFERROR(VLOOKUP($B145,INDIRECT(nfl_game_result),MATCH(C$1,INDIRECT(nfl_game_result_header),0),FALSE),"error")</f>
        <v>2012_05_GBY@IND</v>
      </c>
      <c r="D145" t="str">
        <f ca="1">IFERROR(IF(ISBLANK(VLOOKUP($B145,INDIRECT(nfl_game_result),MATCH(D$1,INDIRECT(nfl_game_result_header),0),FALSE)),"",VLOOKUP($B145,INDIRECT(nfl_game_result),MATCH(D$1,INDIRECT(nfl_game_result_header),0),FALSE)),"error")</f>
        <v/>
      </c>
      <c r="E145">
        <f ca="1">IFERROR(IF(ISBLANK(VLOOKUP($B145,INDIRECT(nfl_game_result),MATCH(E$1,INDIRECT(nfl_game_result_header),0),FALSE)),"",VLOOKUP($B145,INDIRECT(nfl_game_result),MATCH(E$1,INDIRECT(nfl_game_result_header),0),FALSE)),"error")</f>
        <v>7.5</v>
      </c>
      <c r="F145" s="23" t="str">
        <f ca="1">IFERROR(IF(ISBLANK(VLOOKUP($B145,INDIRECT(nfl_game_result),MATCH(F$1,INDIRECT(nfl_game_result_header),0),FALSE)),"",VLOOKUP($B145,INDIRECT(nfl_game_result),MATCH(F$1,INDIRECT(nfl_game_result_header),0),FALSE)),"error")</f>
        <v/>
      </c>
      <c r="G145" s="23" t="str">
        <f ca="1">IFERROR(IF(ISBLANK(VLOOKUP($B145,INDIRECT(nfl_game_result),MATCH(G$1,INDIRECT(nfl_game_result_header),0),FALSE)),"",VLOOKUP($B145,INDIRECT(nfl_game_result),MATCH(G$1,INDIRECT(nfl_game_result_header),0),FALSE)),"error")</f>
        <v/>
      </c>
      <c r="H145">
        <f ca="1">IFERROR(IF(ISBLANK(VLOOKUP($B145,INDIRECT(nfl_game_result),MATCH(H$1,INDIRECT(nfl_game_result_header),0),FALSE)),"",VLOOKUP($B145,INDIRECT(nfl_game_result),MATCH(H$1,INDIRECT(nfl_game_result_header),0),FALSE)),"error")</f>
        <v>30</v>
      </c>
      <c r="I145">
        <f ca="1">IFERROR(IF(ISBLANK(VLOOKUP($B145,INDIRECT(nfl_game_result),MATCH(I$1,INDIRECT(nfl_game_result_header),0),FALSE)),"",VLOOKUP($B145,INDIRECT(nfl_game_result),MATCH(I$1,INDIRECT(nfl_game_result_header),0),FALSE)),"error")</f>
        <v>27</v>
      </c>
      <c r="J145" t="str">
        <f ca="1">IFERROR(IF(ISBLANK(VLOOKUP($B145,INDIRECT(nfl_game_result),MATCH(J$1,INDIRECT(nfl_game_result_header),0),FALSE)),"",VLOOKUP($B145,INDIRECT(nfl_game_result),MATCH(J$1,INDIRECT(nfl_game_result_header),0),FALSE)),"error")</f>
        <v>IND</v>
      </c>
      <c r="K145" t="str">
        <f ca="1">IFERROR(IF(ISBLANK(VLOOKUP($B145,INDIRECT(nfl_game_result),MATCH(K$1,INDIRECT(nfl_game_result_header),0),FALSE)),"",VLOOKUP($B145,INDIRECT(nfl_game_result),MATCH(K$1,INDIRECT(nfl_game_result_header),0),FALSE)),"error")</f>
        <v>IND</v>
      </c>
      <c r="L145" s="23" t="str">
        <f ca="1">IFERROR(IF(ISBLANK(VLOOKUP($B145,INDIRECT(nfl_game_result),MATCH(L$1,INDIRECT(nfl_game_result_header),0),FALSE)),"",VLOOKUP($B145,INDIRECT(nfl_game_result),MATCH(L$1,INDIRECT(nfl_game_result_header),0),FALSE)),"error")</f>
        <v/>
      </c>
      <c r="M145" t="s">
        <v>14</v>
      </c>
      <c r="N145">
        <v>5.5</v>
      </c>
      <c r="O145" t="s">
        <v>76</v>
      </c>
      <c r="V145" s="23" t="s">
        <v>416</v>
      </c>
      <c r="W145">
        <f ca="1">VALUE(LEFT(C145, 4))</f>
        <v>2012</v>
      </c>
      <c r="X145">
        <f ca="1">VALUE(MID(C145,6,FIND("_",C145,6)-6))</f>
        <v>5</v>
      </c>
      <c r="Y145" t="str">
        <f ca="1">IF(NOT(OR(ISBLANK(D145),ISBLANK(E145),D145="",E145="")),D145-E145,"")</f>
        <v/>
      </c>
      <c r="Z145" t="str">
        <f ca="1">IF(OR(NOT(ISNUMBER(D145)),ISBLANK(D145),D145="",ISBLANK(N145)),"",ABS(D145-N145))</f>
        <v/>
      </c>
      <c r="AA145">
        <f ca="1">IF(OR(ISBLANK(J145),ISBLANK(O145),J145="",O145=""),"",IF(J145=O145,1,0))</f>
        <v>1</v>
      </c>
      <c r="AB145" t="str">
        <f ca="1">IF(OR(ISBLANK(K145),ISBLANK(Q145),K145="",Q145=""),"",IF(K145=Q145,1,0))</f>
        <v/>
      </c>
      <c r="AC145" s="23" t="str">
        <f t="shared" ca="1" si="1"/>
        <v/>
      </c>
    </row>
    <row r="146" spans="1:29" x14ac:dyDescent="0.25">
      <c r="A146" s="23">
        <v>145</v>
      </c>
      <c r="B146">
        <v>68</v>
      </c>
      <c r="C146" t="str">
        <f ca="1">IFERROR(VLOOKUP($B146,INDIRECT(nfl_game_result),MATCH(C$1,INDIRECT(nfl_game_result_header),0),FALSE),"error")</f>
        <v>2012_05_CLE@NYG</v>
      </c>
      <c r="D146" t="str">
        <f ca="1">IFERROR(IF(ISBLANK(VLOOKUP($B146,INDIRECT(nfl_game_result),MATCH(D$1,INDIRECT(nfl_game_result_header),0),FALSE)),"",VLOOKUP($B146,INDIRECT(nfl_game_result),MATCH(D$1,INDIRECT(nfl_game_result_header),0),FALSE)),"error")</f>
        <v/>
      </c>
      <c r="E146">
        <f ca="1">IFERROR(IF(ISBLANK(VLOOKUP($B146,INDIRECT(nfl_game_result),MATCH(E$1,INDIRECT(nfl_game_result_header),0),FALSE)),"",VLOOKUP($B146,INDIRECT(nfl_game_result),MATCH(E$1,INDIRECT(nfl_game_result_header),0),FALSE)),"error")</f>
        <v>-9.5</v>
      </c>
      <c r="F146" s="23" t="str">
        <f ca="1">IFERROR(IF(ISBLANK(VLOOKUP($B146,INDIRECT(nfl_game_result),MATCH(F$1,INDIRECT(nfl_game_result_header),0),FALSE)),"",VLOOKUP($B146,INDIRECT(nfl_game_result),MATCH(F$1,INDIRECT(nfl_game_result_header),0),FALSE)),"error")</f>
        <v/>
      </c>
      <c r="G146" s="23" t="str">
        <f ca="1">IFERROR(IF(ISBLANK(VLOOKUP($B146,INDIRECT(nfl_game_result),MATCH(G$1,INDIRECT(nfl_game_result_header),0),FALSE)),"",VLOOKUP($B146,INDIRECT(nfl_game_result),MATCH(G$1,INDIRECT(nfl_game_result_header),0),FALSE)),"error")</f>
        <v/>
      </c>
      <c r="H146">
        <f ca="1">IFERROR(IF(ISBLANK(VLOOKUP($B146,INDIRECT(nfl_game_result),MATCH(H$1,INDIRECT(nfl_game_result_header),0),FALSE)),"",VLOOKUP($B146,INDIRECT(nfl_game_result),MATCH(H$1,INDIRECT(nfl_game_result_header),0),FALSE)),"error")</f>
        <v>41</v>
      </c>
      <c r="I146">
        <f ca="1">IFERROR(IF(ISBLANK(VLOOKUP($B146,INDIRECT(nfl_game_result),MATCH(I$1,INDIRECT(nfl_game_result_header),0),FALSE)),"",VLOOKUP($B146,INDIRECT(nfl_game_result),MATCH(I$1,INDIRECT(nfl_game_result_header),0),FALSE)),"error")</f>
        <v>27</v>
      </c>
      <c r="J146" t="str">
        <f ca="1">IFERROR(IF(ISBLANK(VLOOKUP($B146,INDIRECT(nfl_game_result),MATCH(J$1,INDIRECT(nfl_game_result_header),0),FALSE)),"",VLOOKUP($B146,INDIRECT(nfl_game_result),MATCH(J$1,INDIRECT(nfl_game_result_header),0),FALSE)),"error")</f>
        <v>NYG</v>
      </c>
      <c r="K146" t="str">
        <f ca="1">IFERROR(IF(ISBLANK(VLOOKUP($B146,INDIRECT(nfl_game_result),MATCH(K$1,INDIRECT(nfl_game_result_header),0),FALSE)),"",VLOOKUP($B146,INDIRECT(nfl_game_result),MATCH(K$1,INDIRECT(nfl_game_result_header),0),FALSE)),"error")</f>
        <v>NYG</v>
      </c>
      <c r="L146" s="23" t="str">
        <f ca="1">IFERROR(IF(ISBLANK(VLOOKUP($B146,INDIRECT(nfl_game_result),MATCH(L$1,INDIRECT(nfl_game_result_header),0),FALSE)),"",VLOOKUP($B146,INDIRECT(nfl_game_result),MATCH(L$1,INDIRECT(nfl_game_result_header),0),FALSE)),"error")</f>
        <v/>
      </c>
      <c r="M146" t="s">
        <v>14</v>
      </c>
      <c r="N146">
        <v>-7.5</v>
      </c>
      <c r="O146" t="s">
        <v>70</v>
      </c>
      <c r="V146" s="23" t="s">
        <v>416</v>
      </c>
      <c r="W146">
        <f ca="1">VALUE(LEFT(C146, 4))</f>
        <v>2012</v>
      </c>
      <c r="X146">
        <f ca="1">VALUE(MID(C146,6,FIND("_",C146,6)-6))</f>
        <v>5</v>
      </c>
      <c r="Y146" t="str">
        <f ca="1">IF(NOT(OR(ISBLANK(D146),ISBLANK(E146),D146="",E146="")),D146-E146,"")</f>
        <v/>
      </c>
      <c r="Z146" t="str">
        <f ca="1">IF(OR(NOT(ISNUMBER(D146)),ISBLANK(D146),D146="",ISBLANK(N146)),"",ABS(D146-N146))</f>
        <v/>
      </c>
      <c r="AA146">
        <f ca="1">IF(OR(ISBLANK(J146),ISBLANK(O146),J146="",O146=""),"",IF(J146=O146,1,0))</f>
        <v>0</v>
      </c>
      <c r="AB146" t="str">
        <f ca="1">IF(OR(ISBLANK(K146),ISBLANK(Q146),K146="",Q146=""),"",IF(K146=Q146,1,0))</f>
        <v/>
      </c>
      <c r="AC146" s="23" t="str">
        <f t="shared" ref="AC146:AC209" ca="1" si="2">IF(OR(ISBLANK(L146),ISBLANK(T146),L146="",T146=""),"",IF(L146=T146,1,0))</f>
        <v/>
      </c>
    </row>
    <row r="147" spans="1:29" x14ac:dyDescent="0.25">
      <c r="A147" s="23">
        <v>146</v>
      </c>
      <c r="B147">
        <v>69</v>
      </c>
      <c r="C147" t="str">
        <f ca="1">IFERROR(VLOOKUP($B147,INDIRECT(nfl_game_result),MATCH(C$1,INDIRECT(nfl_game_result_header),0),FALSE),"error")</f>
        <v>2012_05_TEN@MIN</v>
      </c>
      <c r="D147" t="str">
        <f ca="1">IFERROR(IF(ISBLANK(VLOOKUP($B147,INDIRECT(nfl_game_result),MATCH(D$1,INDIRECT(nfl_game_result_header),0),FALSE)),"",VLOOKUP($B147,INDIRECT(nfl_game_result),MATCH(D$1,INDIRECT(nfl_game_result_header),0),FALSE)),"error")</f>
        <v/>
      </c>
      <c r="E147">
        <f ca="1">IFERROR(IF(ISBLANK(VLOOKUP($B147,INDIRECT(nfl_game_result),MATCH(E$1,INDIRECT(nfl_game_result_header),0),FALSE)),"",VLOOKUP($B147,INDIRECT(nfl_game_result),MATCH(E$1,INDIRECT(nfl_game_result_header),0),FALSE)),"error")</f>
        <v>-5.5</v>
      </c>
      <c r="F147" s="23" t="str">
        <f ca="1">IFERROR(IF(ISBLANK(VLOOKUP($B147,INDIRECT(nfl_game_result),MATCH(F$1,INDIRECT(nfl_game_result_header),0),FALSE)),"",VLOOKUP($B147,INDIRECT(nfl_game_result),MATCH(F$1,INDIRECT(nfl_game_result_header),0),FALSE)),"error")</f>
        <v/>
      </c>
      <c r="G147" s="23" t="str">
        <f ca="1">IFERROR(IF(ISBLANK(VLOOKUP($B147,INDIRECT(nfl_game_result),MATCH(G$1,INDIRECT(nfl_game_result_header),0),FALSE)),"",VLOOKUP($B147,INDIRECT(nfl_game_result),MATCH(G$1,INDIRECT(nfl_game_result_header),0),FALSE)),"error")</f>
        <v/>
      </c>
      <c r="H147">
        <f ca="1">IFERROR(IF(ISBLANK(VLOOKUP($B147,INDIRECT(nfl_game_result),MATCH(H$1,INDIRECT(nfl_game_result_header),0),FALSE)),"",VLOOKUP($B147,INDIRECT(nfl_game_result),MATCH(H$1,INDIRECT(nfl_game_result_header),0),FALSE)),"error")</f>
        <v>30</v>
      </c>
      <c r="I147">
        <f ca="1">IFERROR(IF(ISBLANK(VLOOKUP($B147,INDIRECT(nfl_game_result),MATCH(I$1,INDIRECT(nfl_game_result_header),0),FALSE)),"",VLOOKUP($B147,INDIRECT(nfl_game_result),MATCH(I$1,INDIRECT(nfl_game_result_header),0),FALSE)),"error")</f>
        <v>7</v>
      </c>
      <c r="J147" t="str">
        <f ca="1">IFERROR(IF(ISBLANK(VLOOKUP($B147,INDIRECT(nfl_game_result),MATCH(J$1,INDIRECT(nfl_game_result_header),0),FALSE)),"",VLOOKUP($B147,INDIRECT(nfl_game_result),MATCH(J$1,INDIRECT(nfl_game_result_header),0),FALSE)),"error")</f>
        <v>MIN</v>
      </c>
      <c r="K147" t="str">
        <f ca="1">IFERROR(IF(ISBLANK(VLOOKUP($B147,INDIRECT(nfl_game_result),MATCH(K$1,INDIRECT(nfl_game_result_header),0),FALSE)),"",VLOOKUP($B147,INDIRECT(nfl_game_result),MATCH(K$1,INDIRECT(nfl_game_result_header),0),FALSE)),"error")</f>
        <v>MIN</v>
      </c>
      <c r="L147" s="23" t="str">
        <f ca="1">IFERROR(IF(ISBLANK(VLOOKUP($B147,INDIRECT(nfl_game_result),MATCH(L$1,INDIRECT(nfl_game_result_header),0),FALSE)),"",VLOOKUP($B147,INDIRECT(nfl_game_result),MATCH(L$1,INDIRECT(nfl_game_result_header),0),FALSE)),"error")</f>
        <v/>
      </c>
      <c r="M147" t="s">
        <v>14</v>
      </c>
      <c r="N147">
        <v>-4</v>
      </c>
      <c r="O147" t="s">
        <v>93</v>
      </c>
      <c r="V147" s="23" t="s">
        <v>416</v>
      </c>
      <c r="W147">
        <f ca="1">VALUE(LEFT(C147, 4))</f>
        <v>2012</v>
      </c>
      <c r="X147">
        <f ca="1">VALUE(MID(C147,6,FIND("_",C147,6)-6))</f>
        <v>5</v>
      </c>
      <c r="Y147" t="str">
        <f ca="1">IF(NOT(OR(ISBLANK(D147),ISBLANK(E147),D147="",E147="")),D147-E147,"")</f>
        <v/>
      </c>
      <c r="Z147" t="str">
        <f ca="1">IF(OR(NOT(ISNUMBER(D147)),ISBLANK(D147),D147="",ISBLANK(N147)),"",ABS(D147-N147))</f>
        <v/>
      </c>
      <c r="AA147">
        <f ca="1">IF(OR(ISBLANK(J147),ISBLANK(O147),J147="",O147=""),"",IF(J147=O147,1,0))</f>
        <v>0</v>
      </c>
      <c r="AB147" t="str">
        <f ca="1">IF(OR(ISBLANK(K147),ISBLANK(Q147),K147="",Q147=""),"",IF(K147=Q147,1,0))</f>
        <v/>
      </c>
      <c r="AC147" s="23" t="str">
        <f t="shared" ca="1" si="2"/>
        <v/>
      </c>
    </row>
    <row r="148" spans="1:29" x14ac:dyDescent="0.25">
      <c r="A148" s="23">
        <v>147</v>
      </c>
      <c r="B148">
        <v>70</v>
      </c>
      <c r="C148" t="str">
        <f ca="1">IFERROR(VLOOKUP($B148,INDIRECT(nfl_game_result),MATCH(C$1,INDIRECT(nfl_game_result_header),0),FALSE),"error")</f>
        <v>2012_05_MIA@CIN</v>
      </c>
      <c r="D148" t="str">
        <f ca="1">IFERROR(IF(ISBLANK(VLOOKUP($B148,INDIRECT(nfl_game_result),MATCH(D$1,INDIRECT(nfl_game_result_header),0),FALSE)),"",VLOOKUP($B148,INDIRECT(nfl_game_result),MATCH(D$1,INDIRECT(nfl_game_result_header),0),FALSE)),"error")</f>
        <v/>
      </c>
      <c r="E148">
        <f ca="1">IFERROR(IF(ISBLANK(VLOOKUP($B148,INDIRECT(nfl_game_result),MATCH(E$1,INDIRECT(nfl_game_result_header),0),FALSE)),"",VLOOKUP($B148,INDIRECT(nfl_game_result),MATCH(E$1,INDIRECT(nfl_game_result_header),0),FALSE)),"error")</f>
        <v>-4.5</v>
      </c>
      <c r="F148" s="23" t="str">
        <f ca="1">IFERROR(IF(ISBLANK(VLOOKUP($B148,INDIRECT(nfl_game_result),MATCH(F$1,INDIRECT(nfl_game_result_header),0),FALSE)),"",VLOOKUP($B148,INDIRECT(nfl_game_result),MATCH(F$1,INDIRECT(nfl_game_result_header),0),FALSE)),"error")</f>
        <v/>
      </c>
      <c r="G148" s="23" t="str">
        <f ca="1">IFERROR(IF(ISBLANK(VLOOKUP($B148,INDIRECT(nfl_game_result),MATCH(G$1,INDIRECT(nfl_game_result_header),0),FALSE)),"",VLOOKUP($B148,INDIRECT(nfl_game_result),MATCH(G$1,INDIRECT(nfl_game_result_header),0),FALSE)),"error")</f>
        <v/>
      </c>
      <c r="H148">
        <f ca="1">IFERROR(IF(ISBLANK(VLOOKUP($B148,INDIRECT(nfl_game_result),MATCH(H$1,INDIRECT(nfl_game_result_header),0),FALSE)),"",VLOOKUP($B148,INDIRECT(nfl_game_result),MATCH(H$1,INDIRECT(nfl_game_result_header),0),FALSE)),"error")</f>
        <v>13</v>
      </c>
      <c r="I148">
        <f ca="1">IFERROR(IF(ISBLANK(VLOOKUP($B148,INDIRECT(nfl_game_result),MATCH(I$1,INDIRECT(nfl_game_result_header),0),FALSE)),"",VLOOKUP($B148,INDIRECT(nfl_game_result),MATCH(I$1,INDIRECT(nfl_game_result_header),0),FALSE)),"error")</f>
        <v>17</v>
      </c>
      <c r="J148" t="str">
        <f ca="1">IFERROR(IF(ISBLANK(VLOOKUP($B148,INDIRECT(nfl_game_result),MATCH(J$1,INDIRECT(nfl_game_result_header),0),FALSE)),"",VLOOKUP($B148,INDIRECT(nfl_game_result),MATCH(J$1,INDIRECT(nfl_game_result_header),0),FALSE)),"error")</f>
        <v>MIA</v>
      </c>
      <c r="K148" t="str">
        <f ca="1">IFERROR(IF(ISBLANK(VLOOKUP($B148,INDIRECT(nfl_game_result),MATCH(K$1,INDIRECT(nfl_game_result_header),0),FALSE)),"",VLOOKUP($B148,INDIRECT(nfl_game_result),MATCH(K$1,INDIRECT(nfl_game_result_header),0),FALSE)),"error")</f>
        <v>MIA</v>
      </c>
      <c r="L148" s="23" t="str">
        <f ca="1">IFERROR(IF(ISBLANK(VLOOKUP($B148,INDIRECT(nfl_game_result),MATCH(L$1,INDIRECT(nfl_game_result_header),0),FALSE)),"",VLOOKUP($B148,INDIRECT(nfl_game_result),MATCH(L$1,INDIRECT(nfl_game_result_header),0),FALSE)),"error")</f>
        <v/>
      </c>
      <c r="M148" t="s">
        <v>14</v>
      </c>
      <c r="N148">
        <v>-6.5</v>
      </c>
      <c r="O148" t="s">
        <v>79</v>
      </c>
      <c r="V148" s="23" t="s">
        <v>416</v>
      </c>
      <c r="W148">
        <f ca="1">VALUE(LEFT(C148, 4))</f>
        <v>2012</v>
      </c>
      <c r="X148">
        <f ca="1">VALUE(MID(C148,6,FIND("_",C148,6)-6))</f>
        <v>5</v>
      </c>
      <c r="Y148" t="str">
        <f ca="1">IF(NOT(OR(ISBLANK(D148),ISBLANK(E148),D148="",E148="")),D148-E148,"")</f>
        <v/>
      </c>
      <c r="Z148" t="str">
        <f ca="1">IF(OR(NOT(ISNUMBER(D148)),ISBLANK(D148),D148="",ISBLANK(N148)),"",ABS(D148-N148))</f>
        <v/>
      </c>
      <c r="AA148">
        <f ca="1">IF(OR(ISBLANK(J148),ISBLANK(O148),J148="",O148=""),"",IF(J148=O148,1,0))</f>
        <v>1</v>
      </c>
      <c r="AB148" t="str">
        <f ca="1">IF(OR(ISBLANK(K148),ISBLANK(Q148),K148="",Q148=""),"",IF(K148=Q148,1,0))</f>
        <v/>
      </c>
      <c r="AC148" s="23" t="str">
        <f t="shared" ca="1" si="2"/>
        <v/>
      </c>
    </row>
    <row r="149" spans="1:29" x14ac:dyDescent="0.25">
      <c r="A149" s="23">
        <v>148</v>
      </c>
      <c r="B149">
        <v>71</v>
      </c>
      <c r="C149" t="str">
        <f ca="1">IFERROR(VLOOKUP($B149,INDIRECT(nfl_game_result),MATCH(C$1,INDIRECT(nfl_game_result_header),0),FALSE),"error")</f>
        <v>2012_05_BAL@KCY</v>
      </c>
      <c r="D149" t="str">
        <f ca="1">IFERROR(IF(ISBLANK(VLOOKUP($B149,INDIRECT(nfl_game_result),MATCH(D$1,INDIRECT(nfl_game_result_header),0),FALSE)),"",VLOOKUP($B149,INDIRECT(nfl_game_result),MATCH(D$1,INDIRECT(nfl_game_result_header),0),FALSE)),"error")</f>
        <v/>
      </c>
      <c r="E149">
        <f ca="1">IFERROR(IF(ISBLANK(VLOOKUP($B149,INDIRECT(nfl_game_result),MATCH(E$1,INDIRECT(nfl_game_result_header),0),FALSE)),"",VLOOKUP($B149,INDIRECT(nfl_game_result),MATCH(E$1,INDIRECT(nfl_game_result_header),0),FALSE)),"error")</f>
        <v>4.5</v>
      </c>
      <c r="F149" s="23" t="str">
        <f ca="1">IFERROR(IF(ISBLANK(VLOOKUP($B149,INDIRECT(nfl_game_result),MATCH(F$1,INDIRECT(nfl_game_result_header),0),FALSE)),"",VLOOKUP($B149,INDIRECT(nfl_game_result),MATCH(F$1,INDIRECT(nfl_game_result_header),0),FALSE)),"error")</f>
        <v/>
      </c>
      <c r="G149" s="23" t="str">
        <f ca="1">IFERROR(IF(ISBLANK(VLOOKUP($B149,INDIRECT(nfl_game_result),MATCH(G$1,INDIRECT(nfl_game_result_header),0),FALSE)),"",VLOOKUP($B149,INDIRECT(nfl_game_result),MATCH(G$1,INDIRECT(nfl_game_result_header),0),FALSE)),"error")</f>
        <v/>
      </c>
      <c r="H149">
        <f ca="1">IFERROR(IF(ISBLANK(VLOOKUP($B149,INDIRECT(nfl_game_result),MATCH(H$1,INDIRECT(nfl_game_result_header),0),FALSE)),"",VLOOKUP($B149,INDIRECT(nfl_game_result),MATCH(H$1,INDIRECT(nfl_game_result_header),0),FALSE)),"error")</f>
        <v>6</v>
      </c>
      <c r="I149">
        <f ca="1">IFERROR(IF(ISBLANK(VLOOKUP($B149,INDIRECT(nfl_game_result),MATCH(I$1,INDIRECT(nfl_game_result_header),0),FALSE)),"",VLOOKUP($B149,INDIRECT(nfl_game_result),MATCH(I$1,INDIRECT(nfl_game_result_header),0),FALSE)),"error")</f>
        <v>9</v>
      </c>
      <c r="J149" t="str">
        <f ca="1">IFERROR(IF(ISBLANK(VLOOKUP($B149,INDIRECT(nfl_game_result),MATCH(J$1,INDIRECT(nfl_game_result_header),0),FALSE)),"",VLOOKUP($B149,INDIRECT(nfl_game_result),MATCH(J$1,INDIRECT(nfl_game_result_header),0),FALSE)),"error")</f>
        <v>KCY</v>
      </c>
      <c r="K149" t="str">
        <f ca="1">IFERROR(IF(ISBLANK(VLOOKUP($B149,INDIRECT(nfl_game_result),MATCH(K$1,INDIRECT(nfl_game_result_header),0),FALSE)),"",VLOOKUP($B149,INDIRECT(nfl_game_result),MATCH(K$1,INDIRECT(nfl_game_result_header),0),FALSE)),"error")</f>
        <v>BAL</v>
      </c>
      <c r="L149" s="23" t="str">
        <f ca="1">IFERROR(IF(ISBLANK(VLOOKUP($B149,INDIRECT(nfl_game_result),MATCH(L$1,INDIRECT(nfl_game_result_header),0),FALSE)),"",VLOOKUP($B149,INDIRECT(nfl_game_result),MATCH(L$1,INDIRECT(nfl_game_result_header),0),FALSE)),"error")</f>
        <v/>
      </c>
      <c r="M149" t="s">
        <v>14</v>
      </c>
      <c r="N149">
        <v>4</v>
      </c>
      <c r="O149" t="s">
        <v>65</v>
      </c>
      <c r="V149" s="23" t="s">
        <v>416</v>
      </c>
      <c r="W149">
        <f ca="1">VALUE(LEFT(C149, 4))</f>
        <v>2012</v>
      </c>
      <c r="X149">
        <f ca="1">VALUE(MID(C149,6,FIND("_",C149,6)-6))</f>
        <v>5</v>
      </c>
      <c r="Y149" t="str">
        <f ca="1">IF(NOT(OR(ISBLANK(D149),ISBLANK(E149),D149="",E149="")),D149-E149,"")</f>
        <v/>
      </c>
      <c r="Z149" t="str">
        <f ca="1">IF(OR(NOT(ISNUMBER(D149)),ISBLANK(D149),D149="",ISBLANK(N149)),"",ABS(D149-N149))</f>
        <v/>
      </c>
      <c r="AA149">
        <f ca="1">IF(OR(ISBLANK(J149),ISBLANK(O149),J149="",O149=""),"",IF(J149=O149,1,0))</f>
        <v>0</v>
      </c>
      <c r="AB149" t="str">
        <f ca="1">IF(OR(ISBLANK(K149),ISBLANK(Q149),K149="",Q149=""),"",IF(K149=Q149,1,0))</f>
        <v/>
      </c>
      <c r="AC149" s="23" t="str">
        <f t="shared" ca="1" si="2"/>
        <v/>
      </c>
    </row>
    <row r="150" spans="1:29" x14ac:dyDescent="0.25">
      <c r="A150" s="23">
        <v>149</v>
      </c>
      <c r="B150">
        <v>72</v>
      </c>
      <c r="C150" t="str">
        <f ca="1">IFERROR(VLOOKUP($B150,INDIRECT(nfl_game_result),MATCH(C$1,INDIRECT(nfl_game_result_header),0),FALSE),"error")</f>
        <v>2012_05_SEA@CAR</v>
      </c>
      <c r="D150" t="str">
        <f ca="1">IFERROR(IF(ISBLANK(VLOOKUP($B150,INDIRECT(nfl_game_result),MATCH(D$1,INDIRECT(nfl_game_result_header),0),FALSE)),"",VLOOKUP($B150,INDIRECT(nfl_game_result),MATCH(D$1,INDIRECT(nfl_game_result_header),0),FALSE)),"error")</f>
        <v/>
      </c>
      <c r="E150">
        <f ca="1">IFERROR(IF(ISBLANK(VLOOKUP($B150,INDIRECT(nfl_game_result),MATCH(E$1,INDIRECT(nfl_game_result_header),0),FALSE)),"",VLOOKUP($B150,INDIRECT(nfl_game_result),MATCH(E$1,INDIRECT(nfl_game_result_header),0),FALSE)),"error")</f>
        <v>-3.5</v>
      </c>
      <c r="F150" s="23" t="str">
        <f ca="1">IFERROR(IF(ISBLANK(VLOOKUP($B150,INDIRECT(nfl_game_result),MATCH(F$1,INDIRECT(nfl_game_result_header),0),FALSE)),"",VLOOKUP($B150,INDIRECT(nfl_game_result),MATCH(F$1,INDIRECT(nfl_game_result_header),0),FALSE)),"error")</f>
        <v/>
      </c>
      <c r="G150" s="23" t="str">
        <f ca="1">IFERROR(IF(ISBLANK(VLOOKUP($B150,INDIRECT(nfl_game_result),MATCH(G$1,INDIRECT(nfl_game_result_header),0),FALSE)),"",VLOOKUP($B150,INDIRECT(nfl_game_result),MATCH(G$1,INDIRECT(nfl_game_result_header),0),FALSE)),"error")</f>
        <v/>
      </c>
      <c r="H150">
        <f ca="1">IFERROR(IF(ISBLANK(VLOOKUP($B150,INDIRECT(nfl_game_result),MATCH(H$1,INDIRECT(nfl_game_result_header),0),FALSE)),"",VLOOKUP($B150,INDIRECT(nfl_game_result),MATCH(H$1,INDIRECT(nfl_game_result_header),0),FALSE)),"error")</f>
        <v>12</v>
      </c>
      <c r="I150">
        <f ca="1">IFERROR(IF(ISBLANK(VLOOKUP($B150,INDIRECT(nfl_game_result),MATCH(I$1,INDIRECT(nfl_game_result_header),0),FALSE)),"",VLOOKUP($B150,INDIRECT(nfl_game_result),MATCH(I$1,INDIRECT(nfl_game_result_header),0),FALSE)),"error")</f>
        <v>16</v>
      </c>
      <c r="J150" t="str">
        <f ca="1">IFERROR(IF(ISBLANK(VLOOKUP($B150,INDIRECT(nfl_game_result),MATCH(J$1,INDIRECT(nfl_game_result_header),0),FALSE)),"",VLOOKUP($B150,INDIRECT(nfl_game_result),MATCH(J$1,INDIRECT(nfl_game_result_header),0),FALSE)),"error")</f>
        <v>SEA</v>
      </c>
      <c r="K150" t="str">
        <f ca="1">IFERROR(IF(ISBLANK(VLOOKUP($B150,INDIRECT(nfl_game_result),MATCH(K$1,INDIRECT(nfl_game_result_header),0),FALSE)),"",VLOOKUP($B150,INDIRECT(nfl_game_result),MATCH(K$1,INDIRECT(nfl_game_result_header),0),FALSE)),"error")</f>
        <v>SEA</v>
      </c>
      <c r="L150" s="23" t="str">
        <f ca="1">IFERROR(IF(ISBLANK(VLOOKUP($B150,INDIRECT(nfl_game_result),MATCH(L$1,INDIRECT(nfl_game_result_header),0),FALSE)),"",VLOOKUP($B150,INDIRECT(nfl_game_result),MATCH(L$1,INDIRECT(nfl_game_result_header),0),FALSE)),"error")</f>
        <v/>
      </c>
      <c r="M150" t="s">
        <v>14</v>
      </c>
      <c r="N150">
        <v>-3</v>
      </c>
      <c r="O150" t="s">
        <v>89</v>
      </c>
      <c r="V150" s="23" t="s">
        <v>416</v>
      </c>
      <c r="W150">
        <f ca="1">VALUE(LEFT(C150, 4))</f>
        <v>2012</v>
      </c>
      <c r="X150">
        <f ca="1">VALUE(MID(C150,6,FIND("_",C150,6)-6))</f>
        <v>5</v>
      </c>
      <c r="Y150" t="str">
        <f ca="1">IF(NOT(OR(ISBLANK(D150),ISBLANK(E150),D150="",E150="")),D150-E150,"")</f>
        <v/>
      </c>
      <c r="Z150" t="str">
        <f ca="1">IF(OR(NOT(ISNUMBER(D150)),ISBLANK(D150),D150="",ISBLANK(N150)),"",ABS(D150-N150))</f>
        <v/>
      </c>
      <c r="AA150">
        <f ca="1">IF(OR(ISBLANK(J150),ISBLANK(O150),J150="",O150=""),"",IF(J150=O150,1,0))</f>
        <v>1</v>
      </c>
      <c r="AB150" t="str">
        <f ca="1">IF(OR(ISBLANK(K150),ISBLANK(Q150),K150="",Q150=""),"",IF(K150=Q150,1,0))</f>
        <v/>
      </c>
      <c r="AC150" s="23" t="str">
        <f t="shared" ca="1" si="2"/>
        <v/>
      </c>
    </row>
    <row r="151" spans="1:29" x14ac:dyDescent="0.25">
      <c r="A151" s="23">
        <v>150</v>
      </c>
      <c r="B151">
        <v>73</v>
      </c>
      <c r="C151" t="str">
        <f ca="1">IFERROR(VLOOKUP($B151,INDIRECT(nfl_game_result),MATCH(C$1,INDIRECT(nfl_game_result_header),0),FALSE),"error")</f>
        <v>2012_05_CHI@JAX</v>
      </c>
      <c r="D151" t="str">
        <f ca="1">IFERROR(IF(ISBLANK(VLOOKUP($B151,INDIRECT(nfl_game_result),MATCH(D$1,INDIRECT(nfl_game_result_header),0),FALSE)),"",VLOOKUP($B151,INDIRECT(nfl_game_result),MATCH(D$1,INDIRECT(nfl_game_result_header),0),FALSE)),"error")</f>
        <v/>
      </c>
      <c r="E151">
        <f ca="1">IFERROR(IF(ISBLANK(VLOOKUP($B151,INDIRECT(nfl_game_result),MATCH(E$1,INDIRECT(nfl_game_result_header),0),FALSE)),"",VLOOKUP($B151,INDIRECT(nfl_game_result),MATCH(E$1,INDIRECT(nfl_game_result_header),0),FALSE)),"error")</f>
        <v>5.5</v>
      </c>
      <c r="F151" s="23" t="str">
        <f ca="1">IFERROR(IF(ISBLANK(VLOOKUP($B151,INDIRECT(nfl_game_result),MATCH(F$1,INDIRECT(nfl_game_result_header),0),FALSE)),"",VLOOKUP($B151,INDIRECT(nfl_game_result),MATCH(F$1,INDIRECT(nfl_game_result_header),0),FALSE)),"error")</f>
        <v/>
      </c>
      <c r="G151" s="23" t="str">
        <f ca="1">IFERROR(IF(ISBLANK(VLOOKUP($B151,INDIRECT(nfl_game_result),MATCH(G$1,INDIRECT(nfl_game_result_header),0),FALSE)),"",VLOOKUP($B151,INDIRECT(nfl_game_result),MATCH(G$1,INDIRECT(nfl_game_result_header),0),FALSE)),"error")</f>
        <v/>
      </c>
      <c r="H151">
        <f ca="1">IFERROR(IF(ISBLANK(VLOOKUP($B151,INDIRECT(nfl_game_result),MATCH(H$1,INDIRECT(nfl_game_result_header),0),FALSE)),"",VLOOKUP($B151,INDIRECT(nfl_game_result),MATCH(H$1,INDIRECT(nfl_game_result_header),0),FALSE)),"error")</f>
        <v>3</v>
      </c>
      <c r="I151">
        <f ca="1">IFERROR(IF(ISBLANK(VLOOKUP($B151,INDIRECT(nfl_game_result),MATCH(I$1,INDIRECT(nfl_game_result_header),0),FALSE)),"",VLOOKUP($B151,INDIRECT(nfl_game_result),MATCH(I$1,INDIRECT(nfl_game_result_header),0),FALSE)),"error")</f>
        <v>41</v>
      </c>
      <c r="J151" t="str">
        <f ca="1">IFERROR(IF(ISBLANK(VLOOKUP($B151,INDIRECT(nfl_game_result),MATCH(J$1,INDIRECT(nfl_game_result_header),0),FALSE)),"",VLOOKUP($B151,INDIRECT(nfl_game_result),MATCH(J$1,INDIRECT(nfl_game_result_header),0),FALSE)),"error")</f>
        <v>CHI</v>
      </c>
      <c r="K151" t="str">
        <f ca="1">IFERROR(IF(ISBLANK(VLOOKUP($B151,INDIRECT(nfl_game_result),MATCH(K$1,INDIRECT(nfl_game_result_header),0),FALSE)),"",VLOOKUP($B151,INDIRECT(nfl_game_result),MATCH(K$1,INDIRECT(nfl_game_result_header),0),FALSE)),"error")</f>
        <v>CHI</v>
      </c>
      <c r="L151" s="23" t="str">
        <f ca="1">IFERROR(IF(ISBLANK(VLOOKUP($B151,INDIRECT(nfl_game_result),MATCH(L$1,INDIRECT(nfl_game_result_header),0),FALSE)),"",VLOOKUP($B151,INDIRECT(nfl_game_result),MATCH(L$1,INDIRECT(nfl_game_result_header),0),FALSE)),"error")</f>
        <v/>
      </c>
      <c r="M151" t="s">
        <v>14</v>
      </c>
      <c r="N151">
        <v>3</v>
      </c>
      <c r="O151" t="s">
        <v>77</v>
      </c>
      <c r="V151" s="23" t="s">
        <v>416</v>
      </c>
      <c r="W151">
        <f ca="1">VALUE(LEFT(C151, 4))</f>
        <v>2012</v>
      </c>
      <c r="X151">
        <f ca="1">VALUE(MID(C151,6,FIND("_",C151,6)-6))</f>
        <v>5</v>
      </c>
      <c r="Y151" t="str">
        <f ca="1">IF(NOT(OR(ISBLANK(D151),ISBLANK(E151),D151="",E151="")),D151-E151,"")</f>
        <v/>
      </c>
      <c r="Z151" t="str">
        <f ca="1">IF(OR(NOT(ISNUMBER(D151)),ISBLANK(D151),D151="",ISBLANK(N151)),"",ABS(D151-N151))</f>
        <v/>
      </c>
      <c r="AA151">
        <f ca="1">IF(OR(ISBLANK(J151),ISBLANK(O151),J151="",O151=""),"",IF(J151=O151,1,0))</f>
        <v>0</v>
      </c>
      <c r="AB151" t="str">
        <f ca="1">IF(OR(ISBLANK(K151),ISBLANK(Q151),K151="",Q151=""),"",IF(K151=Q151,1,0))</f>
        <v/>
      </c>
      <c r="AC151" s="23" t="str">
        <f t="shared" ca="1" si="2"/>
        <v/>
      </c>
    </row>
    <row r="152" spans="1:29" x14ac:dyDescent="0.25">
      <c r="A152" s="23">
        <v>151</v>
      </c>
      <c r="B152">
        <v>74</v>
      </c>
      <c r="C152" t="str">
        <f ca="1">IFERROR(VLOOKUP($B152,INDIRECT(nfl_game_result),MATCH(C$1,INDIRECT(nfl_game_result_header),0),FALSE),"error")</f>
        <v>2012_05_DEN@NWE</v>
      </c>
      <c r="D152" t="str">
        <f ca="1">IFERROR(IF(ISBLANK(VLOOKUP($B152,INDIRECT(nfl_game_result),MATCH(D$1,INDIRECT(nfl_game_result_header),0),FALSE)),"",VLOOKUP($B152,INDIRECT(nfl_game_result),MATCH(D$1,INDIRECT(nfl_game_result_header),0),FALSE)),"error")</f>
        <v/>
      </c>
      <c r="E152">
        <f ca="1">IFERROR(IF(ISBLANK(VLOOKUP($B152,INDIRECT(nfl_game_result),MATCH(E$1,INDIRECT(nfl_game_result_header),0),FALSE)),"",VLOOKUP($B152,INDIRECT(nfl_game_result),MATCH(E$1,INDIRECT(nfl_game_result_header),0),FALSE)),"error")</f>
        <v>-6.5</v>
      </c>
      <c r="F152" s="23" t="str">
        <f ca="1">IFERROR(IF(ISBLANK(VLOOKUP($B152,INDIRECT(nfl_game_result),MATCH(F$1,INDIRECT(nfl_game_result_header),0),FALSE)),"",VLOOKUP($B152,INDIRECT(nfl_game_result),MATCH(F$1,INDIRECT(nfl_game_result_header),0),FALSE)),"error")</f>
        <v/>
      </c>
      <c r="G152" s="23" t="str">
        <f ca="1">IFERROR(IF(ISBLANK(VLOOKUP($B152,INDIRECT(nfl_game_result),MATCH(G$1,INDIRECT(nfl_game_result_header),0),FALSE)),"",VLOOKUP($B152,INDIRECT(nfl_game_result),MATCH(G$1,INDIRECT(nfl_game_result_header),0),FALSE)),"error")</f>
        <v/>
      </c>
      <c r="H152">
        <f ca="1">IFERROR(IF(ISBLANK(VLOOKUP($B152,INDIRECT(nfl_game_result),MATCH(H$1,INDIRECT(nfl_game_result_header),0),FALSE)),"",VLOOKUP($B152,INDIRECT(nfl_game_result),MATCH(H$1,INDIRECT(nfl_game_result_header),0),FALSE)),"error")</f>
        <v>31</v>
      </c>
      <c r="I152">
        <f ca="1">IFERROR(IF(ISBLANK(VLOOKUP($B152,INDIRECT(nfl_game_result),MATCH(I$1,INDIRECT(nfl_game_result_header),0),FALSE)),"",VLOOKUP($B152,INDIRECT(nfl_game_result),MATCH(I$1,INDIRECT(nfl_game_result_header),0),FALSE)),"error")</f>
        <v>21</v>
      </c>
      <c r="J152" t="str">
        <f ca="1">IFERROR(IF(ISBLANK(VLOOKUP($B152,INDIRECT(nfl_game_result),MATCH(J$1,INDIRECT(nfl_game_result_header),0),FALSE)),"",VLOOKUP($B152,INDIRECT(nfl_game_result),MATCH(J$1,INDIRECT(nfl_game_result_header),0),FALSE)),"error")</f>
        <v>NWE</v>
      </c>
      <c r="K152" t="str">
        <f ca="1">IFERROR(IF(ISBLANK(VLOOKUP($B152,INDIRECT(nfl_game_result),MATCH(K$1,INDIRECT(nfl_game_result_header),0),FALSE)),"",VLOOKUP($B152,INDIRECT(nfl_game_result),MATCH(K$1,INDIRECT(nfl_game_result_header),0),FALSE)),"error")</f>
        <v>NWE</v>
      </c>
      <c r="L152" s="23" t="str">
        <f ca="1">IFERROR(IF(ISBLANK(VLOOKUP($B152,INDIRECT(nfl_game_result),MATCH(L$1,INDIRECT(nfl_game_result_header),0),FALSE)),"",VLOOKUP($B152,INDIRECT(nfl_game_result),MATCH(L$1,INDIRECT(nfl_game_result_header),0),FALSE)),"error")</f>
        <v/>
      </c>
      <c r="M152" t="s">
        <v>14</v>
      </c>
      <c r="N152">
        <v>-3.5</v>
      </c>
      <c r="O152" t="s">
        <v>72</v>
      </c>
      <c r="V152" s="23" t="s">
        <v>416</v>
      </c>
      <c r="W152">
        <f ca="1">VALUE(LEFT(C152, 4))</f>
        <v>2012</v>
      </c>
      <c r="X152">
        <f ca="1">VALUE(MID(C152,6,FIND("_",C152,6)-6))</f>
        <v>5</v>
      </c>
      <c r="Y152" t="str">
        <f ca="1">IF(NOT(OR(ISBLANK(D152),ISBLANK(E152),D152="",E152="")),D152-E152,"")</f>
        <v/>
      </c>
      <c r="Z152" t="str">
        <f ca="1">IF(OR(NOT(ISNUMBER(D152)),ISBLANK(D152),D152="",ISBLANK(N152)),"",ABS(D152-N152))</f>
        <v/>
      </c>
      <c r="AA152">
        <f ca="1">IF(OR(ISBLANK(J152),ISBLANK(O152),J152="",O152=""),"",IF(J152=O152,1,0))</f>
        <v>0</v>
      </c>
      <c r="AB152" t="str">
        <f ca="1">IF(OR(ISBLANK(K152),ISBLANK(Q152),K152="",Q152=""),"",IF(K152=Q152,1,0))</f>
        <v/>
      </c>
      <c r="AC152" s="23" t="str">
        <f t="shared" ca="1" si="2"/>
        <v/>
      </c>
    </row>
    <row r="153" spans="1:29" x14ac:dyDescent="0.25">
      <c r="A153" s="23">
        <v>152</v>
      </c>
      <c r="B153">
        <v>75</v>
      </c>
      <c r="C153" t="str">
        <f ca="1">IFERROR(VLOOKUP($B153,INDIRECT(nfl_game_result),MATCH(C$1,INDIRECT(nfl_game_result_header),0),FALSE),"error")</f>
        <v>2012_05_BUF@SFO</v>
      </c>
      <c r="D153" t="str">
        <f ca="1">IFERROR(IF(ISBLANK(VLOOKUP($B153,INDIRECT(nfl_game_result),MATCH(D$1,INDIRECT(nfl_game_result_header),0),FALSE)),"",VLOOKUP($B153,INDIRECT(nfl_game_result),MATCH(D$1,INDIRECT(nfl_game_result_header),0),FALSE)),"error")</f>
        <v/>
      </c>
      <c r="E153">
        <f ca="1">IFERROR(IF(ISBLANK(VLOOKUP($B153,INDIRECT(nfl_game_result),MATCH(E$1,INDIRECT(nfl_game_result_header),0),FALSE)),"",VLOOKUP($B153,INDIRECT(nfl_game_result),MATCH(E$1,INDIRECT(nfl_game_result_header),0),FALSE)),"error")</f>
        <v>-8.5</v>
      </c>
      <c r="F153" s="23" t="str">
        <f ca="1">IFERROR(IF(ISBLANK(VLOOKUP($B153,INDIRECT(nfl_game_result),MATCH(F$1,INDIRECT(nfl_game_result_header),0),FALSE)),"",VLOOKUP($B153,INDIRECT(nfl_game_result),MATCH(F$1,INDIRECT(nfl_game_result_header),0),FALSE)),"error")</f>
        <v/>
      </c>
      <c r="G153" s="23" t="str">
        <f ca="1">IFERROR(IF(ISBLANK(VLOOKUP($B153,INDIRECT(nfl_game_result),MATCH(G$1,INDIRECT(nfl_game_result_header),0),FALSE)),"",VLOOKUP($B153,INDIRECT(nfl_game_result),MATCH(G$1,INDIRECT(nfl_game_result_header),0),FALSE)),"error")</f>
        <v/>
      </c>
      <c r="H153">
        <f ca="1">IFERROR(IF(ISBLANK(VLOOKUP($B153,INDIRECT(nfl_game_result),MATCH(H$1,INDIRECT(nfl_game_result_header),0),FALSE)),"",VLOOKUP($B153,INDIRECT(nfl_game_result),MATCH(H$1,INDIRECT(nfl_game_result_header),0),FALSE)),"error")</f>
        <v>45</v>
      </c>
      <c r="I153">
        <f ca="1">IFERROR(IF(ISBLANK(VLOOKUP($B153,INDIRECT(nfl_game_result),MATCH(I$1,INDIRECT(nfl_game_result_header),0),FALSE)),"",VLOOKUP($B153,INDIRECT(nfl_game_result),MATCH(I$1,INDIRECT(nfl_game_result_header),0),FALSE)),"error")</f>
        <v>3</v>
      </c>
      <c r="J153" t="str">
        <f ca="1">IFERROR(IF(ISBLANK(VLOOKUP($B153,INDIRECT(nfl_game_result),MATCH(J$1,INDIRECT(nfl_game_result_header),0),FALSE)),"",VLOOKUP($B153,INDIRECT(nfl_game_result),MATCH(J$1,INDIRECT(nfl_game_result_header),0),FALSE)),"error")</f>
        <v>SFO</v>
      </c>
      <c r="K153" t="str">
        <f ca="1">IFERROR(IF(ISBLANK(VLOOKUP($B153,INDIRECT(nfl_game_result),MATCH(K$1,INDIRECT(nfl_game_result_header),0),FALSE)),"",VLOOKUP($B153,INDIRECT(nfl_game_result),MATCH(K$1,INDIRECT(nfl_game_result_header),0),FALSE)),"error")</f>
        <v>SFO</v>
      </c>
      <c r="L153" s="23" t="str">
        <f ca="1">IFERROR(IF(ISBLANK(VLOOKUP($B153,INDIRECT(nfl_game_result),MATCH(L$1,INDIRECT(nfl_game_result_header),0),FALSE)),"",VLOOKUP($B153,INDIRECT(nfl_game_result),MATCH(L$1,INDIRECT(nfl_game_result_header),0),FALSE)),"error")</f>
        <v/>
      </c>
      <c r="M153" t="s">
        <v>14</v>
      </c>
      <c r="N153">
        <v>-7</v>
      </c>
      <c r="O153" t="s">
        <v>333</v>
      </c>
      <c r="V153" s="23" t="s">
        <v>416</v>
      </c>
      <c r="W153">
        <f ca="1">VALUE(LEFT(C153, 4))</f>
        <v>2012</v>
      </c>
      <c r="X153">
        <f ca="1">VALUE(MID(C153,6,FIND("_",C153,6)-6))</f>
        <v>5</v>
      </c>
      <c r="Y153" t="str">
        <f ca="1">IF(NOT(OR(ISBLANK(D153),ISBLANK(E153),D153="",E153="")),D153-E153,"")</f>
        <v/>
      </c>
      <c r="Z153" t="str">
        <f ca="1">IF(OR(NOT(ISNUMBER(D153)),ISBLANK(D153),D153="",ISBLANK(N153)),"",ABS(D153-N153))</f>
        <v/>
      </c>
      <c r="AA153">
        <f ca="1">IF(OR(ISBLANK(J153),ISBLANK(O153),J153="",O153=""),"",IF(J153=O153,1,0))</f>
        <v>1</v>
      </c>
      <c r="AB153" t="str">
        <f ca="1">IF(OR(ISBLANK(K153),ISBLANK(Q153),K153="",Q153=""),"",IF(K153=Q153,1,0))</f>
        <v/>
      </c>
      <c r="AC153" s="23" t="str">
        <f t="shared" ca="1" si="2"/>
        <v/>
      </c>
    </row>
    <row r="154" spans="1:29" x14ac:dyDescent="0.25">
      <c r="A154" s="23">
        <v>153</v>
      </c>
      <c r="B154">
        <v>76</v>
      </c>
      <c r="C154" t="str">
        <f ca="1">IFERROR(VLOOKUP($B154,INDIRECT(nfl_game_result),MATCH(C$1,INDIRECT(nfl_game_result_header),0),FALSE),"error")</f>
        <v>2012_05_SD@NOR</v>
      </c>
      <c r="D154" t="str">
        <f ca="1">IFERROR(IF(ISBLANK(VLOOKUP($B154,INDIRECT(nfl_game_result),MATCH(D$1,INDIRECT(nfl_game_result_header),0),FALSE)),"",VLOOKUP($B154,INDIRECT(nfl_game_result),MATCH(D$1,INDIRECT(nfl_game_result_header),0),FALSE)),"error")</f>
        <v/>
      </c>
      <c r="E154">
        <f ca="1">IFERROR(IF(ISBLANK(VLOOKUP($B154,INDIRECT(nfl_game_result),MATCH(E$1,INDIRECT(nfl_game_result_header),0),FALSE)),"",VLOOKUP($B154,INDIRECT(nfl_game_result),MATCH(E$1,INDIRECT(nfl_game_result_header),0),FALSE)),"error")</f>
        <v>-3.5</v>
      </c>
      <c r="F154" s="23" t="str">
        <f ca="1">IFERROR(IF(ISBLANK(VLOOKUP($B154,INDIRECT(nfl_game_result),MATCH(F$1,INDIRECT(nfl_game_result_header),0),FALSE)),"",VLOOKUP($B154,INDIRECT(nfl_game_result),MATCH(F$1,INDIRECT(nfl_game_result_header),0),FALSE)),"error")</f>
        <v/>
      </c>
      <c r="G154" s="23" t="str">
        <f ca="1">IFERROR(IF(ISBLANK(VLOOKUP($B154,INDIRECT(nfl_game_result),MATCH(G$1,INDIRECT(nfl_game_result_header),0),FALSE)),"",VLOOKUP($B154,INDIRECT(nfl_game_result),MATCH(G$1,INDIRECT(nfl_game_result_header),0),FALSE)),"error")</f>
        <v/>
      </c>
      <c r="H154">
        <f ca="1">IFERROR(IF(ISBLANK(VLOOKUP($B154,INDIRECT(nfl_game_result),MATCH(H$1,INDIRECT(nfl_game_result_header),0),FALSE)),"",VLOOKUP($B154,INDIRECT(nfl_game_result),MATCH(H$1,INDIRECT(nfl_game_result_header),0),FALSE)),"error")</f>
        <v>31</v>
      </c>
      <c r="I154">
        <f ca="1">IFERROR(IF(ISBLANK(VLOOKUP($B154,INDIRECT(nfl_game_result),MATCH(I$1,INDIRECT(nfl_game_result_header),0),FALSE)),"",VLOOKUP($B154,INDIRECT(nfl_game_result),MATCH(I$1,INDIRECT(nfl_game_result_header),0),FALSE)),"error")</f>
        <v>24</v>
      </c>
      <c r="J154" t="str">
        <f ca="1">IFERROR(IF(ISBLANK(VLOOKUP($B154,INDIRECT(nfl_game_result),MATCH(J$1,INDIRECT(nfl_game_result_header),0),FALSE)),"",VLOOKUP($B154,INDIRECT(nfl_game_result),MATCH(J$1,INDIRECT(nfl_game_result_header),0),FALSE)),"error")</f>
        <v>NOR</v>
      </c>
      <c r="K154" t="str">
        <f ca="1">IFERROR(IF(ISBLANK(VLOOKUP($B154,INDIRECT(nfl_game_result),MATCH(K$1,INDIRECT(nfl_game_result_header),0),FALSE)),"",VLOOKUP($B154,INDIRECT(nfl_game_result),MATCH(K$1,INDIRECT(nfl_game_result_header),0),FALSE)),"error")</f>
        <v>NOR</v>
      </c>
      <c r="L154" s="23" t="str">
        <f ca="1">IFERROR(IF(ISBLANK(VLOOKUP($B154,INDIRECT(nfl_game_result),MATCH(L$1,INDIRECT(nfl_game_result_header),0),FALSE)),"",VLOOKUP($B154,INDIRECT(nfl_game_result),MATCH(L$1,INDIRECT(nfl_game_result_header),0),FALSE)),"error")</f>
        <v/>
      </c>
      <c r="M154" t="s">
        <v>14</v>
      </c>
      <c r="N154">
        <v>-2.5</v>
      </c>
      <c r="O154" t="s">
        <v>335</v>
      </c>
      <c r="V154" s="23" t="s">
        <v>416</v>
      </c>
      <c r="W154">
        <f ca="1">VALUE(LEFT(C154, 4))</f>
        <v>2012</v>
      </c>
      <c r="X154">
        <f ca="1">VALUE(MID(C154,6,FIND("_",C154,6)-6))</f>
        <v>5</v>
      </c>
      <c r="Y154" t="str">
        <f ca="1">IF(NOT(OR(ISBLANK(D154),ISBLANK(E154),D154="",E154="")),D154-E154,"")</f>
        <v/>
      </c>
      <c r="Z154" t="str">
        <f ca="1">IF(OR(NOT(ISNUMBER(D154)),ISBLANK(D154),D154="",ISBLANK(N154)),"",ABS(D154-N154))</f>
        <v/>
      </c>
      <c r="AA154">
        <f ca="1">IF(OR(ISBLANK(J154),ISBLANK(O154),J154="",O154=""),"",IF(J154=O154,1,0))</f>
        <v>1</v>
      </c>
      <c r="AB154" t="str">
        <f ca="1">IF(OR(ISBLANK(K154),ISBLANK(Q154),K154="",Q154=""),"",IF(K154=Q154,1,0))</f>
        <v/>
      </c>
      <c r="AC154" s="23" t="str">
        <f t="shared" ca="1" si="2"/>
        <v/>
      </c>
    </row>
    <row r="155" spans="1:29" x14ac:dyDescent="0.25">
      <c r="A155" s="23">
        <v>154</v>
      </c>
      <c r="B155">
        <v>77</v>
      </c>
      <c r="C155" t="str">
        <f ca="1">IFERROR(VLOOKUP($B155,INDIRECT(nfl_game_result),MATCH(C$1,INDIRECT(nfl_game_result_header),0),FALSE),"error")</f>
        <v>2012_05_HOU@NYJ</v>
      </c>
      <c r="D155" t="str">
        <f ca="1">IFERROR(IF(ISBLANK(VLOOKUP($B155,INDIRECT(nfl_game_result),MATCH(D$1,INDIRECT(nfl_game_result_header),0),FALSE)),"",VLOOKUP($B155,INDIRECT(nfl_game_result),MATCH(D$1,INDIRECT(nfl_game_result_header),0),FALSE)),"error")</f>
        <v/>
      </c>
      <c r="E155">
        <f ca="1">IFERROR(IF(ISBLANK(VLOOKUP($B155,INDIRECT(nfl_game_result),MATCH(E$1,INDIRECT(nfl_game_result_header),0),FALSE)),"",VLOOKUP($B155,INDIRECT(nfl_game_result),MATCH(E$1,INDIRECT(nfl_game_result_header),0),FALSE)),"error")</f>
        <v>7.5</v>
      </c>
      <c r="F155" s="23" t="str">
        <f ca="1">IFERROR(IF(ISBLANK(VLOOKUP($B155,INDIRECT(nfl_game_result),MATCH(F$1,INDIRECT(nfl_game_result_header),0),FALSE)),"",VLOOKUP($B155,INDIRECT(nfl_game_result),MATCH(F$1,INDIRECT(nfl_game_result_header),0),FALSE)),"error")</f>
        <v/>
      </c>
      <c r="G155" s="23" t="str">
        <f ca="1">IFERROR(IF(ISBLANK(VLOOKUP($B155,INDIRECT(nfl_game_result),MATCH(G$1,INDIRECT(nfl_game_result_header),0),FALSE)),"",VLOOKUP($B155,INDIRECT(nfl_game_result),MATCH(G$1,INDIRECT(nfl_game_result_header),0),FALSE)),"error")</f>
        <v/>
      </c>
      <c r="H155">
        <f ca="1">IFERROR(IF(ISBLANK(VLOOKUP($B155,INDIRECT(nfl_game_result),MATCH(H$1,INDIRECT(nfl_game_result_header),0),FALSE)),"",VLOOKUP($B155,INDIRECT(nfl_game_result),MATCH(H$1,INDIRECT(nfl_game_result_header),0),FALSE)),"error")</f>
        <v>17</v>
      </c>
      <c r="I155">
        <f ca="1">IFERROR(IF(ISBLANK(VLOOKUP($B155,INDIRECT(nfl_game_result),MATCH(I$1,INDIRECT(nfl_game_result_header),0),FALSE)),"",VLOOKUP($B155,INDIRECT(nfl_game_result),MATCH(I$1,INDIRECT(nfl_game_result_header),0),FALSE)),"error")</f>
        <v>23</v>
      </c>
      <c r="J155" t="str">
        <f ca="1">IFERROR(IF(ISBLANK(VLOOKUP($B155,INDIRECT(nfl_game_result),MATCH(J$1,INDIRECT(nfl_game_result_header),0),FALSE)),"",VLOOKUP($B155,INDIRECT(nfl_game_result),MATCH(J$1,INDIRECT(nfl_game_result_header),0),FALSE)),"error")</f>
        <v>NYJ</v>
      </c>
      <c r="K155" t="str">
        <f ca="1">IFERROR(IF(ISBLANK(VLOOKUP($B155,INDIRECT(nfl_game_result),MATCH(K$1,INDIRECT(nfl_game_result_header),0),FALSE)),"",VLOOKUP($B155,INDIRECT(nfl_game_result),MATCH(K$1,INDIRECT(nfl_game_result_header),0),FALSE)),"error")</f>
        <v>HOU</v>
      </c>
      <c r="L155" s="23" t="str">
        <f ca="1">IFERROR(IF(ISBLANK(VLOOKUP($B155,INDIRECT(nfl_game_result),MATCH(L$1,INDIRECT(nfl_game_result_header),0),FALSE)),"",VLOOKUP($B155,INDIRECT(nfl_game_result),MATCH(L$1,INDIRECT(nfl_game_result_header),0),FALSE)),"error")</f>
        <v/>
      </c>
      <c r="M155" t="s">
        <v>14</v>
      </c>
      <c r="N155">
        <v>5.5</v>
      </c>
      <c r="O155" t="s">
        <v>75</v>
      </c>
      <c r="V155" s="23" t="s">
        <v>416</v>
      </c>
      <c r="W155">
        <f ca="1">VALUE(LEFT(C155, 4))</f>
        <v>2012</v>
      </c>
      <c r="X155">
        <f ca="1">VALUE(MID(C155,6,FIND("_",C155,6)-6))</f>
        <v>5</v>
      </c>
      <c r="Y155" t="str">
        <f ca="1">IF(NOT(OR(ISBLANK(D155),ISBLANK(E155),D155="",E155="")),D155-E155,"")</f>
        <v/>
      </c>
      <c r="Z155" t="str">
        <f ca="1">IF(OR(NOT(ISNUMBER(D155)),ISBLANK(D155),D155="",ISBLANK(N155)),"",ABS(D155-N155))</f>
        <v/>
      </c>
      <c r="AA155">
        <f ca="1">IF(OR(ISBLANK(J155),ISBLANK(O155),J155="",O155=""),"",IF(J155=O155,1,0))</f>
        <v>0</v>
      </c>
      <c r="AB155" t="str">
        <f ca="1">IF(OR(ISBLANK(K155),ISBLANK(Q155),K155="",Q155=""),"",IF(K155=Q155,1,0))</f>
        <v/>
      </c>
      <c r="AC155" s="23" t="str">
        <f t="shared" ca="1" si="2"/>
        <v/>
      </c>
    </row>
    <row r="156" spans="1:29" x14ac:dyDescent="0.25">
      <c r="A156" s="23">
        <v>155</v>
      </c>
      <c r="B156">
        <v>78</v>
      </c>
      <c r="C156" t="str">
        <f ca="1">IFERROR(VLOOKUP($B156,INDIRECT(nfl_game_result),MATCH(C$1,INDIRECT(nfl_game_result_header),0),FALSE),"error")</f>
        <v>2012_06_PIT@TEN</v>
      </c>
      <c r="D156" t="str">
        <f ca="1">IFERROR(IF(ISBLANK(VLOOKUP($B156,INDIRECT(nfl_game_result),MATCH(D$1,INDIRECT(nfl_game_result_header),0),FALSE)),"",VLOOKUP($B156,INDIRECT(nfl_game_result),MATCH(D$1,INDIRECT(nfl_game_result_header),0),FALSE)),"error")</f>
        <v/>
      </c>
      <c r="E156">
        <f ca="1">IFERROR(IF(ISBLANK(VLOOKUP($B156,INDIRECT(nfl_game_result),MATCH(E$1,INDIRECT(nfl_game_result_header),0),FALSE)),"",VLOOKUP($B156,INDIRECT(nfl_game_result),MATCH(E$1,INDIRECT(nfl_game_result_header),0),FALSE)),"error")</f>
        <v>5.5</v>
      </c>
      <c r="F156" s="23" t="str">
        <f ca="1">IFERROR(IF(ISBLANK(VLOOKUP($B156,INDIRECT(nfl_game_result),MATCH(F$1,INDIRECT(nfl_game_result_header),0),FALSE)),"",VLOOKUP($B156,INDIRECT(nfl_game_result),MATCH(F$1,INDIRECT(nfl_game_result_header),0),FALSE)),"error")</f>
        <v/>
      </c>
      <c r="G156" s="23" t="str">
        <f ca="1">IFERROR(IF(ISBLANK(VLOOKUP($B156,INDIRECT(nfl_game_result),MATCH(G$1,INDIRECT(nfl_game_result_header),0),FALSE)),"",VLOOKUP($B156,INDIRECT(nfl_game_result),MATCH(G$1,INDIRECT(nfl_game_result_header),0),FALSE)),"error")</f>
        <v/>
      </c>
      <c r="H156">
        <f ca="1">IFERROR(IF(ISBLANK(VLOOKUP($B156,INDIRECT(nfl_game_result),MATCH(H$1,INDIRECT(nfl_game_result_header),0),FALSE)),"",VLOOKUP($B156,INDIRECT(nfl_game_result),MATCH(H$1,INDIRECT(nfl_game_result_header),0),FALSE)),"error")</f>
        <v>26</v>
      </c>
      <c r="I156">
        <f ca="1">IFERROR(IF(ISBLANK(VLOOKUP($B156,INDIRECT(nfl_game_result),MATCH(I$1,INDIRECT(nfl_game_result_header),0),FALSE)),"",VLOOKUP($B156,INDIRECT(nfl_game_result),MATCH(I$1,INDIRECT(nfl_game_result_header),0),FALSE)),"error")</f>
        <v>23</v>
      </c>
      <c r="J156" t="str">
        <f ca="1">IFERROR(IF(ISBLANK(VLOOKUP($B156,INDIRECT(nfl_game_result),MATCH(J$1,INDIRECT(nfl_game_result_header),0),FALSE)),"",VLOOKUP($B156,INDIRECT(nfl_game_result),MATCH(J$1,INDIRECT(nfl_game_result_header),0),FALSE)),"error")</f>
        <v>TEN</v>
      </c>
      <c r="K156" t="str">
        <f ca="1">IFERROR(IF(ISBLANK(VLOOKUP($B156,INDIRECT(nfl_game_result),MATCH(K$1,INDIRECT(nfl_game_result_header),0),FALSE)),"",VLOOKUP($B156,INDIRECT(nfl_game_result),MATCH(K$1,INDIRECT(nfl_game_result_header),0),FALSE)),"error")</f>
        <v>TEN</v>
      </c>
      <c r="L156" s="23" t="str">
        <f ca="1">IFERROR(IF(ISBLANK(VLOOKUP($B156,INDIRECT(nfl_game_result),MATCH(L$1,INDIRECT(nfl_game_result_header),0),FALSE)),"",VLOOKUP($B156,INDIRECT(nfl_game_result),MATCH(L$1,INDIRECT(nfl_game_result_header),0),FALSE)),"error")</f>
        <v/>
      </c>
      <c r="M156" t="s">
        <v>16</v>
      </c>
      <c r="N156">
        <v>5.5</v>
      </c>
      <c r="O156" t="s">
        <v>87</v>
      </c>
      <c r="V156" s="23" t="s">
        <v>416</v>
      </c>
      <c r="W156">
        <f ca="1">VALUE(LEFT(C156, 4))</f>
        <v>2012</v>
      </c>
      <c r="X156">
        <f ca="1">VALUE(MID(C156,6,FIND("_",C156,6)-6))</f>
        <v>6</v>
      </c>
      <c r="Y156" t="str">
        <f ca="1">IF(NOT(OR(ISBLANK(D156),ISBLANK(E156),D156="",E156="")),D156-E156,"")</f>
        <v/>
      </c>
      <c r="Z156" t="str">
        <f ca="1">IF(OR(NOT(ISNUMBER(D156)),ISBLANK(D156),D156="",ISBLANK(N156)),"",ABS(D156-N156))</f>
        <v/>
      </c>
      <c r="AA156">
        <f ca="1">IF(OR(ISBLANK(J156),ISBLANK(O156),J156="",O156=""),"",IF(J156=O156,1,0))</f>
        <v>0</v>
      </c>
      <c r="AB156" t="str">
        <f ca="1">IF(OR(ISBLANK(K156),ISBLANK(Q156),K156="",Q156=""),"",IF(K156=Q156,1,0))</f>
        <v/>
      </c>
      <c r="AC156" s="23" t="str">
        <f t="shared" ca="1" si="2"/>
        <v/>
      </c>
    </row>
    <row r="157" spans="1:29" x14ac:dyDescent="0.25">
      <c r="A157" s="23">
        <v>156</v>
      </c>
      <c r="B157">
        <v>79</v>
      </c>
      <c r="C157" t="str">
        <f ca="1">IFERROR(VLOOKUP($B157,INDIRECT(nfl_game_result),MATCH(C$1,INDIRECT(nfl_game_result_header),0),FALSE),"error")</f>
        <v>2012_06_OAK@ATL</v>
      </c>
      <c r="D157" t="str">
        <f ca="1">IFERROR(IF(ISBLANK(VLOOKUP($B157,INDIRECT(nfl_game_result),MATCH(D$1,INDIRECT(nfl_game_result_header),0),FALSE)),"",VLOOKUP($B157,INDIRECT(nfl_game_result),MATCH(D$1,INDIRECT(nfl_game_result_header),0),FALSE)),"error")</f>
        <v/>
      </c>
      <c r="E157">
        <f ca="1">IFERROR(IF(ISBLANK(VLOOKUP($B157,INDIRECT(nfl_game_result),MATCH(E$1,INDIRECT(nfl_game_result_header),0),FALSE)),"",VLOOKUP($B157,INDIRECT(nfl_game_result),MATCH(E$1,INDIRECT(nfl_game_result_header),0),FALSE)),"error")</f>
        <v>-8.5</v>
      </c>
      <c r="F157" s="23" t="str">
        <f ca="1">IFERROR(IF(ISBLANK(VLOOKUP($B157,INDIRECT(nfl_game_result),MATCH(F$1,INDIRECT(nfl_game_result_header),0),FALSE)),"",VLOOKUP($B157,INDIRECT(nfl_game_result),MATCH(F$1,INDIRECT(nfl_game_result_header),0),FALSE)),"error")</f>
        <v/>
      </c>
      <c r="G157" s="23" t="str">
        <f ca="1">IFERROR(IF(ISBLANK(VLOOKUP($B157,INDIRECT(nfl_game_result),MATCH(G$1,INDIRECT(nfl_game_result_header),0),FALSE)),"",VLOOKUP($B157,INDIRECT(nfl_game_result),MATCH(G$1,INDIRECT(nfl_game_result_header),0),FALSE)),"error")</f>
        <v/>
      </c>
      <c r="H157">
        <f ca="1">IFERROR(IF(ISBLANK(VLOOKUP($B157,INDIRECT(nfl_game_result),MATCH(H$1,INDIRECT(nfl_game_result_header),0),FALSE)),"",VLOOKUP($B157,INDIRECT(nfl_game_result),MATCH(H$1,INDIRECT(nfl_game_result_header),0),FALSE)),"error")</f>
        <v>23</v>
      </c>
      <c r="I157">
        <f ca="1">IFERROR(IF(ISBLANK(VLOOKUP($B157,INDIRECT(nfl_game_result),MATCH(I$1,INDIRECT(nfl_game_result_header),0),FALSE)),"",VLOOKUP($B157,INDIRECT(nfl_game_result),MATCH(I$1,INDIRECT(nfl_game_result_header),0),FALSE)),"error")</f>
        <v>20</v>
      </c>
      <c r="J157" t="str">
        <f ca="1">IFERROR(IF(ISBLANK(VLOOKUP($B157,INDIRECT(nfl_game_result),MATCH(J$1,INDIRECT(nfl_game_result_header),0),FALSE)),"",VLOOKUP($B157,INDIRECT(nfl_game_result),MATCH(J$1,INDIRECT(nfl_game_result_header),0),FALSE)),"error")</f>
        <v>OAK</v>
      </c>
      <c r="K157" t="str">
        <f ca="1">IFERROR(IF(ISBLANK(VLOOKUP($B157,INDIRECT(nfl_game_result),MATCH(K$1,INDIRECT(nfl_game_result_header),0),FALSE)),"",VLOOKUP($B157,INDIRECT(nfl_game_result),MATCH(K$1,INDIRECT(nfl_game_result_header),0),FALSE)),"error")</f>
        <v>ATL</v>
      </c>
      <c r="L157" s="23" t="str">
        <f ca="1">IFERROR(IF(ISBLANK(VLOOKUP($B157,INDIRECT(nfl_game_result),MATCH(L$1,INDIRECT(nfl_game_result_header),0),FALSE)),"",VLOOKUP($B157,INDIRECT(nfl_game_result),MATCH(L$1,INDIRECT(nfl_game_result_header),0),FALSE)),"error")</f>
        <v/>
      </c>
      <c r="M157" t="s">
        <v>16</v>
      </c>
      <c r="N157">
        <v>-11</v>
      </c>
      <c r="O157" t="s">
        <v>20</v>
      </c>
      <c r="V157" s="23" t="s">
        <v>416</v>
      </c>
      <c r="W157">
        <f ca="1">VALUE(LEFT(C157, 4))</f>
        <v>2012</v>
      </c>
      <c r="X157">
        <f ca="1">VALUE(MID(C157,6,FIND("_",C157,6)-6))</f>
        <v>6</v>
      </c>
      <c r="Y157" t="str">
        <f ca="1">IF(NOT(OR(ISBLANK(D157),ISBLANK(E157),D157="",E157="")),D157-E157,"")</f>
        <v/>
      </c>
      <c r="Z157" t="str">
        <f ca="1">IF(OR(NOT(ISNUMBER(D157)),ISBLANK(D157),D157="",ISBLANK(N157)),"",ABS(D157-N157))</f>
        <v/>
      </c>
      <c r="AA157">
        <f ca="1">IF(OR(ISBLANK(J157),ISBLANK(O157),J157="",O157=""),"",IF(J157=O157,1,0))</f>
        <v>0</v>
      </c>
      <c r="AB157" t="str">
        <f ca="1">IF(OR(ISBLANK(K157),ISBLANK(Q157),K157="",Q157=""),"",IF(K157=Q157,1,0))</f>
        <v/>
      </c>
      <c r="AC157" s="23" t="str">
        <f t="shared" ca="1" si="2"/>
        <v/>
      </c>
    </row>
    <row r="158" spans="1:29" x14ac:dyDescent="0.25">
      <c r="A158" s="23">
        <v>157</v>
      </c>
      <c r="B158">
        <v>80</v>
      </c>
      <c r="C158" t="str">
        <f ca="1">IFERROR(VLOOKUP($B158,INDIRECT(nfl_game_result),MATCH(C$1,INDIRECT(nfl_game_result_header),0),FALSE),"error")</f>
        <v>2012_06_KCY@TBY</v>
      </c>
      <c r="D158" t="str">
        <f ca="1">IFERROR(IF(ISBLANK(VLOOKUP($B158,INDIRECT(nfl_game_result),MATCH(D$1,INDIRECT(nfl_game_result_header),0),FALSE)),"",VLOOKUP($B158,INDIRECT(nfl_game_result),MATCH(D$1,INDIRECT(nfl_game_result_header),0),FALSE)),"error")</f>
        <v/>
      </c>
      <c r="E158">
        <f ca="1">IFERROR(IF(ISBLANK(VLOOKUP($B158,INDIRECT(nfl_game_result),MATCH(E$1,INDIRECT(nfl_game_result_header),0),FALSE)),"",VLOOKUP($B158,INDIRECT(nfl_game_result),MATCH(E$1,INDIRECT(nfl_game_result_header),0),FALSE)),"error")</f>
        <v>-3.5</v>
      </c>
      <c r="F158" s="23" t="str">
        <f ca="1">IFERROR(IF(ISBLANK(VLOOKUP($B158,INDIRECT(nfl_game_result),MATCH(F$1,INDIRECT(nfl_game_result_header),0),FALSE)),"",VLOOKUP($B158,INDIRECT(nfl_game_result),MATCH(F$1,INDIRECT(nfl_game_result_header),0),FALSE)),"error")</f>
        <v/>
      </c>
      <c r="G158" s="23" t="str">
        <f ca="1">IFERROR(IF(ISBLANK(VLOOKUP($B158,INDIRECT(nfl_game_result),MATCH(G$1,INDIRECT(nfl_game_result_header),0),FALSE)),"",VLOOKUP($B158,INDIRECT(nfl_game_result),MATCH(G$1,INDIRECT(nfl_game_result_header),0),FALSE)),"error")</f>
        <v/>
      </c>
      <c r="H158">
        <f ca="1">IFERROR(IF(ISBLANK(VLOOKUP($B158,INDIRECT(nfl_game_result),MATCH(H$1,INDIRECT(nfl_game_result_header),0),FALSE)),"",VLOOKUP($B158,INDIRECT(nfl_game_result),MATCH(H$1,INDIRECT(nfl_game_result_header),0),FALSE)),"error")</f>
        <v>38</v>
      </c>
      <c r="I158">
        <f ca="1">IFERROR(IF(ISBLANK(VLOOKUP($B158,INDIRECT(nfl_game_result),MATCH(I$1,INDIRECT(nfl_game_result_header),0),FALSE)),"",VLOOKUP($B158,INDIRECT(nfl_game_result),MATCH(I$1,INDIRECT(nfl_game_result_header),0),FALSE)),"error")</f>
        <v>10</v>
      </c>
      <c r="J158" t="str">
        <f ca="1">IFERROR(IF(ISBLANK(VLOOKUP($B158,INDIRECT(nfl_game_result),MATCH(J$1,INDIRECT(nfl_game_result_header),0),FALSE)),"",VLOOKUP($B158,INDIRECT(nfl_game_result),MATCH(J$1,INDIRECT(nfl_game_result_header),0),FALSE)),"error")</f>
        <v>TBY</v>
      </c>
      <c r="K158" t="str">
        <f ca="1">IFERROR(IF(ISBLANK(VLOOKUP($B158,INDIRECT(nfl_game_result),MATCH(K$1,INDIRECT(nfl_game_result_header),0),FALSE)),"",VLOOKUP($B158,INDIRECT(nfl_game_result),MATCH(K$1,INDIRECT(nfl_game_result_header),0),FALSE)),"error")</f>
        <v>TBY</v>
      </c>
      <c r="L158" s="23" t="str">
        <f ca="1">IFERROR(IF(ISBLANK(VLOOKUP($B158,INDIRECT(nfl_game_result),MATCH(L$1,INDIRECT(nfl_game_result_header),0),FALSE)),"",VLOOKUP($B158,INDIRECT(nfl_game_result),MATCH(L$1,INDIRECT(nfl_game_result_header),0),FALSE)),"error")</f>
        <v/>
      </c>
      <c r="M158" t="s">
        <v>16</v>
      </c>
      <c r="N158">
        <v>-4</v>
      </c>
      <c r="O158" t="s">
        <v>334</v>
      </c>
      <c r="V158" s="23" t="s">
        <v>416</v>
      </c>
      <c r="W158">
        <f ca="1">VALUE(LEFT(C158, 4))</f>
        <v>2012</v>
      </c>
      <c r="X158">
        <f ca="1">VALUE(MID(C158,6,FIND("_",C158,6)-6))</f>
        <v>6</v>
      </c>
      <c r="Y158" t="str">
        <f ca="1">IF(NOT(OR(ISBLANK(D158),ISBLANK(E158),D158="",E158="")),D158-E158,"")</f>
        <v/>
      </c>
      <c r="Z158" t="str">
        <f ca="1">IF(OR(NOT(ISNUMBER(D158)),ISBLANK(D158),D158="",ISBLANK(N158)),"",ABS(D158-N158))</f>
        <v/>
      </c>
      <c r="AA158">
        <f ca="1">IF(OR(ISBLANK(J158),ISBLANK(O158),J158="",O158=""),"",IF(J158=O158,1,0))</f>
        <v>1</v>
      </c>
      <c r="AB158" t="str">
        <f ca="1">IF(OR(ISBLANK(K158),ISBLANK(Q158),K158="",Q158=""),"",IF(K158=Q158,1,0))</f>
        <v/>
      </c>
      <c r="AC158" s="23" t="str">
        <f t="shared" ca="1" si="2"/>
        <v/>
      </c>
    </row>
    <row r="159" spans="1:29" x14ac:dyDescent="0.25">
      <c r="A159" s="23">
        <v>158</v>
      </c>
      <c r="B159">
        <v>81</v>
      </c>
      <c r="C159" t="str">
        <f ca="1">IFERROR(VLOOKUP($B159,INDIRECT(nfl_game_result),MATCH(C$1,INDIRECT(nfl_game_result_header),0),FALSE),"error")</f>
        <v>2012_06_IND@NYJ</v>
      </c>
      <c r="D159" t="str">
        <f ca="1">IFERROR(IF(ISBLANK(VLOOKUP($B159,INDIRECT(nfl_game_result),MATCH(D$1,INDIRECT(nfl_game_result_header),0),FALSE)),"",VLOOKUP($B159,INDIRECT(nfl_game_result),MATCH(D$1,INDIRECT(nfl_game_result_header),0),FALSE)),"error")</f>
        <v/>
      </c>
      <c r="E159">
        <f ca="1">IFERROR(IF(ISBLANK(VLOOKUP($B159,INDIRECT(nfl_game_result),MATCH(E$1,INDIRECT(nfl_game_result_header),0),FALSE)),"",VLOOKUP($B159,INDIRECT(nfl_game_result),MATCH(E$1,INDIRECT(nfl_game_result_header),0),FALSE)),"error")</f>
        <v>-3.5</v>
      </c>
      <c r="F159" s="23" t="str">
        <f ca="1">IFERROR(IF(ISBLANK(VLOOKUP($B159,INDIRECT(nfl_game_result),MATCH(F$1,INDIRECT(nfl_game_result_header),0),FALSE)),"",VLOOKUP($B159,INDIRECT(nfl_game_result),MATCH(F$1,INDIRECT(nfl_game_result_header),0),FALSE)),"error")</f>
        <v/>
      </c>
      <c r="G159" s="23" t="str">
        <f ca="1">IFERROR(IF(ISBLANK(VLOOKUP($B159,INDIRECT(nfl_game_result),MATCH(G$1,INDIRECT(nfl_game_result_header),0),FALSE)),"",VLOOKUP($B159,INDIRECT(nfl_game_result),MATCH(G$1,INDIRECT(nfl_game_result_header),0),FALSE)),"error")</f>
        <v/>
      </c>
      <c r="H159">
        <f ca="1">IFERROR(IF(ISBLANK(VLOOKUP($B159,INDIRECT(nfl_game_result),MATCH(H$1,INDIRECT(nfl_game_result_header),0),FALSE)),"",VLOOKUP($B159,INDIRECT(nfl_game_result),MATCH(H$1,INDIRECT(nfl_game_result_header),0),FALSE)),"error")</f>
        <v>35</v>
      </c>
      <c r="I159">
        <f ca="1">IFERROR(IF(ISBLANK(VLOOKUP($B159,INDIRECT(nfl_game_result),MATCH(I$1,INDIRECT(nfl_game_result_header),0),FALSE)),"",VLOOKUP($B159,INDIRECT(nfl_game_result),MATCH(I$1,INDIRECT(nfl_game_result_header),0),FALSE)),"error")</f>
        <v>9</v>
      </c>
      <c r="J159" t="str">
        <f ca="1">IFERROR(IF(ISBLANK(VLOOKUP($B159,INDIRECT(nfl_game_result),MATCH(J$1,INDIRECT(nfl_game_result_header),0),FALSE)),"",VLOOKUP($B159,INDIRECT(nfl_game_result),MATCH(J$1,INDIRECT(nfl_game_result_header),0),FALSE)),"error")</f>
        <v>NYJ</v>
      </c>
      <c r="K159" t="str">
        <f ca="1">IFERROR(IF(ISBLANK(VLOOKUP($B159,INDIRECT(nfl_game_result),MATCH(K$1,INDIRECT(nfl_game_result_header),0),FALSE)),"",VLOOKUP($B159,INDIRECT(nfl_game_result),MATCH(K$1,INDIRECT(nfl_game_result_header),0),FALSE)),"error")</f>
        <v>NYJ</v>
      </c>
      <c r="L159" s="23" t="str">
        <f ca="1">IFERROR(IF(ISBLANK(VLOOKUP($B159,INDIRECT(nfl_game_result),MATCH(L$1,INDIRECT(nfl_game_result_header),0),FALSE)),"",VLOOKUP($B159,INDIRECT(nfl_game_result),MATCH(L$1,INDIRECT(nfl_game_result_header),0),FALSE)),"error")</f>
        <v/>
      </c>
      <c r="M159" t="s">
        <v>16</v>
      </c>
      <c r="N159">
        <v>-4.5</v>
      </c>
      <c r="O159" t="s">
        <v>76</v>
      </c>
      <c r="V159" s="23" t="s">
        <v>416</v>
      </c>
      <c r="W159">
        <f ca="1">VALUE(LEFT(C159, 4))</f>
        <v>2012</v>
      </c>
      <c r="X159">
        <f ca="1">VALUE(MID(C159,6,FIND("_",C159,6)-6))</f>
        <v>6</v>
      </c>
      <c r="Y159" t="str">
        <f ca="1">IF(NOT(OR(ISBLANK(D159),ISBLANK(E159),D159="",E159="")),D159-E159,"")</f>
        <v/>
      </c>
      <c r="Z159" t="str">
        <f ca="1">IF(OR(NOT(ISNUMBER(D159)),ISBLANK(D159),D159="",ISBLANK(N159)),"",ABS(D159-N159))</f>
        <v/>
      </c>
      <c r="AA159">
        <f ca="1">IF(OR(ISBLANK(J159),ISBLANK(O159),J159="",O159=""),"",IF(J159=O159,1,0))</f>
        <v>0</v>
      </c>
      <c r="AB159" t="str">
        <f ca="1">IF(OR(ISBLANK(K159),ISBLANK(Q159),K159="",Q159=""),"",IF(K159=Q159,1,0))</f>
        <v/>
      </c>
      <c r="AC159" s="23" t="str">
        <f t="shared" ca="1" si="2"/>
        <v/>
      </c>
    </row>
    <row r="160" spans="1:29" x14ac:dyDescent="0.25">
      <c r="A160" s="23">
        <v>159</v>
      </c>
      <c r="B160">
        <v>82</v>
      </c>
      <c r="C160" t="str">
        <f ca="1">IFERROR(VLOOKUP($B160,INDIRECT(nfl_game_result),MATCH(C$1,INDIRECT(nfl_game_result_header),0),FALSE),"error")</f>
        <v>2012_06_CIN@CLE</v>
      </c>
      <c r="D160" t="str">
        <f ca="1">IFERROR(IF(ISBLANK(VLOOKUP($B160,INDIRECT(nfl_game_result),MATCH(D$1,INDIRECT(nfl_game_result_header),0),FALSE)),"",VLOOKUP($B160,INDIRECT(nfl_game_result),MATCH(D$1,INDIRECT(nfl_game_result_header),0),FALSE)),"error")</f>
        <v/>
      </c>
      <c r="E160">
        <f ca="1">IFERROR(IF(ISBLANK(VLOOKUP($B160,INDIRECT(nfl_game_result),MATCH(E$1,INDIRECT(nfl_game_result_header),0),FALSE)),"",VLOOKUP($B160,INDIRECT(nfl_game_result),MATCH(E$1,INDIRECT(nfl_game_result_header),0),FALSE)),"error")</f>
        <v>2.5</v>
      </c>
      <c r="F160" s="23" t="str">
        <f ca="1">IFERROR(IF(ISBLANK(VLOOKUP($B160,INDIRECT(nfl_game_result),MATCH(F$1,INDIRECT(nfl_game_result_header),0),FALSE)),"",VLOOKUP($B160,INDIRECT(nfl_game_result),MATCH(F$1,INDIRECT(nfl_game_result_header),0),FALSE)),"error")</f>
        <v/>
      </c>
      <c r="G160" s="23" t="str">
        <f ca="1">IFERROR(IF(ISBLANK(VLOOKUP($B160,INDIRECT(nfl_game_result),MATCH(G$1,INDIRECT(nfl_game_result_header),0),FALSE)),"",VLOOKUP($B160,INDIRECT(nfl_game_result),MATCH(G$1,INDIRECT(nfl_game_result_header),0),FALSE)),"error")</f>
        <v/>
      </c>
      <c r="H160">
        <f ca="1">IFERROR(IF(ISBLANK(VLOOKUP($B160,INDIRECT(nfl_game_result),MATCH(H$1,INDIRECT(nfl_game_result_header),0),FALSE)),"",VLOOKUP($B160,INDIRECT(nfl_game_result),MATCH(H$1,INDIRECT(nfl_game_result_header),0),FALSE)),"error")</f>
        <v>34</v>
      </c>
      <c r="I160">
        <f ca="1">IFERROR(IF(ISBLANK(VLOOKUP($B160,INDIRECT(nfl_game_result),MATCH(I$1,INDIRECT(nfl_game_result_header),0),FALSE)),"",VLOOKUP($B160,INDIRECT(nfl_game_result),MATCH(I$1,INDIRECT(nfl_game_result_header),0),FALSE)),"error")</f>
        <v>24</v>
      </c>
      <c r="J160" t="str">
        <f ca="1">IFERROR(IF(ISBLANK(VLOOKUP($B160,INDIRECT(nfl_game_result),MATCH(J$1,INDIRECT(nfl_game_result_header),0),FALSE)),"",VLOOKUP($B160,INDIRECT(nfl_game_result),MATCH(J$1,INDIRECT(nfl_game_result_header),0),FALSE)),"error")</f>
        <v>CLE</v>
      </c>
      <c r="K160" t="str">
        <f ca="1">IFERROR(IF(ISBLANK(VLOOKUP($B160,INDIRECT(nfl_game_result),MATCH(K$1,INDIRECT(nfl_game_result_header),0),FALSE)),"",VLOOKUP($B160,INDIRECT(nfl_game_result),MATCH(K$1,INDIRECT(nfl_game_result_header),0),FALSE)),"error")</f>
        <v>CLE</v>
      </c>
      <c r="L160" s="23" t="str">
        <f ca="1">IFERROR(IF(ISBLANK(VLOOKUP($B160,INDIRECT(nfl_game_result),MATCH(L$1,INDIRECT(nfl_game_result_header),0),FALSE)),"",VLOOKUP($B160,INDIRECT(nfl_game_result),MATCH(L$1,INDIRECT(nfl_game_result_header),0),FALSE)),"error")</f>
        <v/>
      </c>
      <c r="M160" t="s">
        <v>16</v>
      </c>
      <c r="N160">
        <v>3.5</v>
      </c>
      <c r="O160" t="s">
        <v>69</v>
      </c>
      <c r="V160" s="23" t="s">
        <v>416</v>
      </c>
      <c r="W160">
        <f ca="1">VALUE(LEFT(C160, 4))</f>
        <v>2012</v>
      </c>
      <c r="X160">
        <f ca="1">VALUE(MID(C160,6,FIND("_",C160,6)-6))</f>
        <v>6</v>
      </c>
      <c r="Y160" t="str">
        <f ca="1">IF(NOT(OR(ISBLANK(D160),ISBLANK(E160),D160="",E160="")),D160-E160,"")</f>
        <v/>
      </c>
      <c r="Z160" t="str">
        <f ca="1">IF(OR(NOT(ISNUMBER(D160)),ISBLANK(D160),D160="",ISBLANK(N160)),"",ABS(D160-N160))</f>
        <v/>
      </c>
      <c r="AA160">
        <f ca="1">IF(OR(ISBLANK(J160),ISBLANK(O160),J160="",O160=""),"",IF(J160=O160,1,0))</f>
        <v>0</v>
      </c>
      <c r="AB160" t="str">
        <f ca="1">IF(OR(ISBLANK(K160),ISBLANK(Q160),K160="",Q160=""),"",IF(K160=Q160,1,0))</f>
        <v/>
      </c>
      <c r="AC160" s="23" t="str">
        <f t="shared" ca="1" si="2"/>
        <v/>
      </c>
    </row>
    <row r="161" spans="1:29" x14ac:dyDescent="0.25">
      <c r="A161" s="23">
        <v>160</v>
      </c>
      <c r="B161">
        <v>83</v>
      </c>
      <c r="C161" t="str">
        <f ca="1">IFERROR(VLOOKUP($B161,INDIRECT(nfl_game_result),MATCH(C$1,INDIRECT(nfl_game_result_header),0),FALSE),"error")</f>
        <v>2012_06_DET@PHI</v>
      </c>
      <c r="D161" t="str">
        <f ca="1">IFERROR(IF(ISBLANK(VLOOKUP($B161,INDIRECT(nfl_game_result),MATCH(D$1,INDIRECT(nfl_game_result_header),0),FALSE)),"",VLOOKUP($B161,INDIRECT(nfl_game_result),MATCH(D$1,INDIRECT(nfl_game_result_header),0),FALSE)),"error")</f>
        <v/>
      </c>
      <c r="E161">
        <f ca="1">IFERROR(IF(ISBLANK(VLOOKUP($B161,INDIRECT(nfl_game_result),MATCH(E$1,INDIRECT(nfl_game_result_header),0),FALSE)),"",VLOOKUP($B161,INDIRECT(nfl_game_result),MATCH(E$1,INDIRECT(nfl_game_result_header),0),FALSE)),"error")</f>
        <v>-5.5</v>
      </c>
      <c r="F161" s="23" t="str">
        <f ca="1">IFERROR(IF(ISBLANK(VLOOKUP($B161,INDIRECT(nfl_game_result),MATCH(F$1,INDIRECT(nfl_game_result_header),0),FALSE)),"",VLOOKUP($B161,INDIRECT(nfl_game_result),MATCH(F$1,INDIRECT(nfl_game_result_header),0),FALSE)),"error")</f>
        <v/>
      </c>
      <c r="G161" s="23" t="str">
        <f ca="1">IFERROR(IF(ISBLANK(VLOOKUP($B161,INDIRECT(nfl_game_result),MATCH(G$1,INDIRECT(nfl_game_result_header),0),FALSE)),"",VLOOKUP($B161,INDIRECT(nfl_game_result),MATCH(G$1,INDIRECT(nfl_game_result_header),0),FALSE)),"error")</f>
        <v/>
      </c>
      <c r="H161">
        <f ca="1">IFERROR(IF(ISBLANK(VLOOKUP($B161,INDIRECT(nfl_game_result),MATCH(H$1,INDIRECT(nfl_game_result_header),0),FALSE)),"",VLOOKUP($B161,INDIRECT(nfl_game_result),MATCH(H$1,INDIRECT(nfl_game_result_header),0),FALSE)),"error")</f>
        <v>23</v>
      </c>
      <c r="I161">
        <f ca="1">IFERROR(IF(ISBLANK(VLOOKUP($B161,INDIRECT(nfl_game_result),MATCH(I$1,INDIRECT(nfl_game_result_header),0),FALSE)),"",VLOOKUP($B161,INDIRECT(nfl_game_result),MATCH(I$1,INDIRECT(nfl_game_result_header),0),FALSE)),"error")</f>
        <v>26</v>
      </c>
      <c r="J161" t="str">
        <f ca="1">IFERROR(IF(ISBLANK(VLOOKUP($B161,INDIRECT(nfl_game_result),MATCH(J$1,INDIRECT(nfl_game_result_header),0),FALSE)),"",VLOOKUP($B161,INDIRECT(nfl_game_result),MATCH(J$1,INDIRECT(nfl_game_result_header),0),FALSE)),"error")</f>
        <v>DET</v>
      </c>
      <c r="K161" t="str">
        <f ca="1">IFERROR(IF(ISBLANK(VLOOKUP($B161,INDIRECT(nfl_game_result),MATCH(K$1,INDIRECT(nfl_game_result_header),0),FALSE)),"",VLOOKUP($B161,INDIRECT(nfl_game_result),MATCH(K$1,INDIRECT(nfl_game_result_header),0),FALSE)),"error")</f>
        <v>DET</v>
      </c>
      <c r="L161" s="23" t="str">
        <f ca="1">IFERROR(IF(ISBLANK(VLOOKUP($B161,INDIRECT(nfl_game_result),MATCH(L$1,INDIRECT(nfl_game_result_header),0),FALSE)),"",VLOOKUP($B161,INDIRECT(nfl_game_result),MATCH(L$1,INDIRECT(nfl_game_result_header),0),FALSE)),"error")</f>
        <v/>
      </c>
      <c r="M161" t="s">
        <v>16</v>
      </c>
      <c r="N161">
        <v>-6</v>
      </c>
      <c r="O161" t="s">
        <v>73</v>
      </c>
      <c r="V161" s="23" t="s">
        <v>416</v>
      </c>
      <c r="W161">
        <f ca="1">VALUE(LEFT(C161, 4))</f>
        <v>2012</v>
      </c>
      <c r="X161">
        <f ca="1">VALUE(MID(C161,6,FIND("_",C161,6)-6))</f>
        <v>6</v>
      </c>
      <c r="Y161" t="str">
        <f ca="1">IF(NOT(OR(ISBLANK(D161),ISBLANK(E161),D161="",E161="")),D161-E161,"")</f>
        <v/>
      </c>
      <c r="Z161" t="str">
        <f ca="1">IF(OR(NOT(ISNUMBER(D161)),ISBLANK(D161),D161="",ISBLANK(N161)),"",ABS(D161-N161))</f>
        <v/>
      </c>
      <c r="AA161">
        <f ca="1">IF(OR(ISBLANK(J161),ISBLANK(O161),J161="",O161=""),"",IF(J161=O161,1,0))</f>
        <v>1</v>
      </c>
      <c r="AB161" t="str">
        <f ca="1">IF(OR(ISBLANK(K161),ISBLANK(Q161),K161="",Q161=""),"",IF(K161=Q161,1,0))</f>
        <v/>
      </c>
      <c r="AC161" s="23" t="str">
        <f t="shared" ca="1" si="2"/>
        <v/>
      </c>
    </row>
    <row r="162" spans="1:29" x14ac:dyDescent="0.25">
      <c r="A162" s="23">
        <v>161</v>
      </c>
      <c r="B162">
        <v>84</v>
      </c>
      <c r="C162" t="str">
        <f ca="1">IFERROR(VLOOKUP($B162,INDIRECT(nfl_game_result),MATCH(C$1,INDIRECT(nfl_game_result_header),0),FALSE),"error")</f>
        <v>2012_06_STL@MIA</v>
      </c>
      <c r="D162" t="str">
        <f ca="1">IFERROR(IF(ISBLANK(VLOOKUP($B162,INDIRECT(nfl_game_result),MATCH(D$1,INDIRECT(nfl_game_result_header),0),FALSE)),"",VLOOKUP($B162,INDIRECT(nfl_game_result),MATCH(D$1,INDIRECT(nfl_game_result_header),0),FALSE)),"error")</f>
        <v/>
      </c>
      <c r="E162">
        <f ca="1">IFERROR(IF(ISBLANK(VLOOKUP($B162,INDIRECT(nfl_game_result),MATCH(E$1,INDIRECT(nfl_game_result_header),0),FALSE)),"",VLOOKUP($B162,INDIRECT(nfl_game_result),MATCH(E$1,INDIRECT(nfl_game_result_header),0),FALSE)),"error")</f>
        <v>-3.5</v>
      </c>
      <c r="F162" s="23" t="str">
        <f ca="1">IFERROR(IF(ISBLANK(VLOOKUP($B162,INDIRECT(nfl_game_result),MATCH(F$1,INDIRECT(nfl_game_result_header),0),FALSE)),"",VLOOKUP($B162,INDIRECT(nfl_game_result),MATCH(F$1,INDIRECT(nfl_game_result_header),0),FALSE)),"error")</f>
        <v/>
      </c>
      <c r="G162" s="23" t="str">
        <f ca="1">IFERROR(IF(ISBLANK(VLOOKUP($B162,INDIRECT(nfl_game_result),MATCH(G$1,INDIRECT(nfl_game_result_header),0),FALSE)),"",VLOOKUP($B162,INDIRECT(nfl_game_result),MATCH(G$1,INDIRECT(nfl_game_result_header),0),FALSE)),"error")</f>
        <v/>
      </c>
      <c r="H162">
        <f ca="1">IFERROR(IF(ISBLANK(VLOOKUP($B162,INDIRECT(nfl_game_result),MATCH(H$1,INDIRECT(nfl_game_result_header),0),FALSE)),"",VLOOKUP($B162,INDIRECT(nfl_game_result),MATCH(H$1,INDIRECT(nfl_game_result_header),0),FALSE)),"error")</f>
        <v>17</v>
      </c>
      <c r="I162">
        <f ca="1">IFERROR(IF(ISBLANK(VLOOKUP($B162,INDIRECT(nfl_game_result),MATCH(I$1,INDIRECT(nfl_game_result_header),0),FALSE)),"",VLOOKUP($B162,INDIRECT(nfl_game_result),MATCH(I$1,INDIRECT(nfl_game_result_header),0),FALSE)),"error")</f>
        <v>14</v>
      </c>
      <c r="J162" t="str">
        <f ca="1">IFERROR(IF(ISBLANK(VLOOKUP($B162,INDIRECT(nfl_game_result),MATCH(J$1,INDIRECT(nfl_game_result_header),0),FALSE)),"",VLOOKUP($B162,INDIRECT(nfl_game_result),MATCH(J$1,INDIRECT(nfl_game_result_header),0),FALSE)),"error")</f>
        <v>STL</v>
      </c>
      <c r="K162" t="str">
        <f ca="1">IFERROR(IF(ISBLANK(VLOOKUP($B162,INDIRECT(nfl_game_result),MATCH(K$1,INDIRECT(nfl_game_result_header),0),FALSE)),"",VLOOKUP($B162,INDIRECT(nfl_game_result),MATCH(K$1,INDIRECT(nfl_game_result_header),0),FALSE)),"error")</f>
        <v>MIA</v>
      </c>
      <c r="L162" s="23" t="str">
        <f ca="1">IFERROR(IF(ISBLANK(VLOOKUP($B162,INDIRECT(nfl_game_result),MATCH(L$1,INDIRECT(nfl_game_result_header),0),FALSE)),"",VLOOKUP($B162,INDIRECT(nfl_game_result),MATCH(L$1,INDIRECT(nfl_game_result_header),0),FALSE)),"error")</f>
        <v/>
      </c>
      <c r="M162" t="s">
        <v>16</v>
      </c>
      <c r="N162">
        <v>-1.5</v>
      </c>
      <c r="O162" t="s">
        <v>91</v>
      </c>
      <c r="V162" s="23" t="s">
        <v>416</v>
      </c>
      <c r="W162">
        <f ca="1">VALUE(LEFT(C162, 4))</f>
        <v>2012</v>
      </c>
      <c r="X162">
        <f ca="1">VALUE(MID(C162,6,FIND("_",C162,6)-6))</f>
        <v>6</v>
      </c>
      <c r="Y162" t="str">
        <f ca="1">IF(NOT(OR(ISBLANK(D162),ISBLANK(E162),D162="",E162="")),D162-E162,"")</f>
        <v/>
      </c>
      <c r="Z162" t="str">
        <f ca="1">IF(OR(NOT(ISNUMBER(D162)),ISBLANK(D162),D162="",ISBLANK(N162)),"",ABS(D162-N162))</f>
        <v/>
      </c>
      <c r="AA162">
        <f ca="1">IF(OR(ISBLANK(J162),ISBLANK(O162),J162="",O162=""),"",IF(J162=O162,1,0))</f>
        <v>1</v>
      </c>
      <c r="AB162" t="str">
        <f ca="1">IF(OR(ISBLANK(K162),ISBLANK(Q162),K162="",Q162=""),"",IF(K162=Q162,1,0))</f>
        <v/>
      </c>
      <c r="AC162" s="23" t="str">
        <f t="shared" ca="1" si="2"/>
        <v/>
      </c>
    </row>
    <row r="163" spans="1:29" x14ac:dyDescent="0.25">
      <c r="A163" s="23">
        <v>162</v>
      </c>
      <c r="B163">
        <v>85</v>
      </c>
      <c r="C163" t="str">
        <f ca="1">IFERROR(VLOOKUP($B163,INDIRECT(nfl_game_result),MATCH(C$1,INDIRECT(nfl_game_result_header),0),FALSE),"error")</f>
        <v>2012_06_DAL@BAL</v>
      </c>
      <c r="D163" t="str">
        <f ca="1">IFERROR(IF(ISBLANK(VLOOKUP($B163,INDIRECT(nfl_game_result),MATCH(D$1,INDIRECT(nfl_game_result_header),0),FALSE)),"",VLOOKUP($B163,INDIRECT(nfl_game_result),MATCH(D$1,INDIRECT(nfl_game_result_header),0),FALSE)),"error")</f>
        <v/>
      </c>
      <c r="E163">
        <f ca="1">IFERROR(IF(ISBLANK(VLOOKUP($B163,INDIRECT(nfl_game_result),MATCH(E$1,INDIRECT(nfl_game_result_header),0),FALSE)),"",VLOOKUP($B163,INDIRECT(nfl_game_result),MATCH(E$1,INDIRECT(nfl_game_result_header),0),FALSE)),"error")</f>
        <v>-3.5</v>
      </c>
      <c r="F163" s="23" t="str">
        <f ca="1">IFERROR(IF(ISBLANK(VLOOKUP($B163,INDIRECT(nfl_game_result),MATCH(F$1,INDIRECT(nfl_game_result_header),0),FALSE)),"",VLOOKUP($B163,INDIRECT(nfl_game_result),MATCH(F$1,INDIRECT(nfl_game_result_header),0),FALSE)),"error")</f>
        <v/>
      </c>
      <c r="G163" s="23" t="str">
        <f ca="1">IFERROR(IF(ISBLANK(VLOOKUP($B163,INDIRECT(nfl_game_result),MATCH(G$1,INDIRECT(nfl_game_result_header),0),FALSE)),"",VLOOKUP($B163,INDIRECT(nfl_game_result),MATCH(G$1,INDIRECT(nfl_game_result_header),0),FALSE)),"error")</f>
        <v/>
      </c>
      <c r="H163">
        <f ca="1">IFERROR(IF(ISBLANK(VLOOKUP($B163,INDIRECT(nfl_game_result),MATCH(H$1,INDIRECT(nfl_game_result_header),0),FALSE)),"",VLOOKUP($B163,INDIRECT(nfl_game_result),MATCH(H$1,INDIRECT(nfl_game_result_header),0),FALSE)),"error")</f>
        <v>31</v>
      </c>
      <c r="I163">
        <f ca="1">IFERROR(IF(ISBLANK(VLOOKUP($B163,INDIRECT(nfl_game_result),MATCH(I$1,INDIRECT(nfl_game_result_header),0),FALSE)),"",VLOOKUP($B163,INDIRECT(nfl_game_result),MATCH(I$1,INDIRECT(nfl_game_result_header),0),FALSE)),"error")</f>
        <v>29</v>
      </c>
      <c r="J163" t="str">
        <f ca="1">IFERROR(IF(ISBLANK(VLOOKUP($B163,INDIRECT(nfl_game_result),MATCH(J$1,INDIRECT(nfl_game_result_header),0),FALSE)),"",VLOOKUP($B163,INDIRECT(nfl_game_result),MATCH(J$1,INDIRECT(nfl_game_result_header),0),FALSE)),"error")</f>
        <v>DAL</v>
      </c>
      <c r="K163" t="str">
        <f ca="1">IFERROR(IF(ISBLANK(VLOOKUP($B163,INDIRECT(nfl_game_result),MATCH(K$1,INDIRECT(nfl_game_result_header),0),FALSE)),"",VLOOKUP($B163,INDIRECT(nfl_game_result),MATCH(K$1,INDIRECT(nfl_game_result_header),0),FALSE)),"error")</f>
        <v>BAL</v>
      </c>
      <c r="L163" s="23" t="str">
        <f ca="1">IFERROR(IF(ISBLANK(VLOOKUP($B163,INDIRECT(nfl_game_result),MATCH(L$1,INDIRECT(nfl_game_result_header),0),FALSE)),"",VLOOKUP($B163,INDIRECT(nfl_game_result),MATCH(L$1,INDIRECT(nfl_game_result_header),0),FALSE)),"error")</f>
        <v/>
      </c>
      <c r="M163" t="s">
        <v>16</v>
      </c>
      <c r="N163">
        <v>-6</v>
      </c>
      <c r="O163" t="s">
        <v>71</v>
      </c>
      <c r="V163" s="23" t="s">
        <v>416</v>
      </c>
      <c r="W163">
        <f ca="1">VALUE(LEFT(C163, 4))</f>
        <v>2012</v>
      </c>
      <c r="X163">
        <f ca="1">VALUE(MID(C163,6,FIND("_",C163,6)-6))</f>
        <v>6</v>
      </c>
      <c r="Y163" t="str">
        <f ca="1">IF(NOT(OR(ISBLANK(D163),ISBLANK(E163),D163="",E163="")),D163-E163,"")</f>
        <v/>
      </c>
      <c r="Z163" t="str">
        <f ca="1">IF(OR(NOT(ISNUMBER(D163)),ISBLANK(D163),D163="",ISBLANK(N163)),"",ABS(D163-N163))</f>
        <v/>
      </c>
      <c r="AA163">
        <f ca="1">IF(OR(ISBLANK(J163),ISBLANK(O163),J163="",O163=""),"",IF(J163=O163,1,0))</f>
        <v>1</v>
      </c>
      <c r="AB163" t="str">
        <f ca="1">IF(OR(ISBLANK(K163),ISBLANK(Q163),K163="",Q163=""),"",IF(K163=Q163,1,0))</f>
        <v/>
      </c>
      <c r="AC163" s="23" t="str">
        <f t="shared" ca="1" si="2"/>
        <v/>
      </c>
    </row>
    <row r="164" spans="1:29" x14ac:dyDescent="0.25">
      <c r="A164" s="23">
        <v>163</v>
      </c>
      <c r="B164">
        <v>86</v>
      </c>
      <c r="C164" t="str">
        <f ca="1">IFERROR(VLOOKUP($B164,INDIRECT(nfl_game_result),MATCH(C$1,INDIRECT(nfl_game_result_header),0),FALSE),"error")</f>
        <v>2012_06_BUF@ARI</v>
      </c>
      <c r="D164" t="str">
        <f ca="1">IFERROR(IF(ISBLANK(VLOOKUP($B164,INDIRECT(nfl_game_result),MATCH(D$1,INDIRECT(nfl_game_result_header),0),FALSE)),"",VLOOKUP($B164,INDIRECT(nfl_game_result),MATCH(D$1,INDIRECT(nfl_game_result_header),0),FALSE)),"error")</f>
        <v/>
      </c>
      <c r="E164">
        <f ca="1">IFERROR(IF(ISBLANK(VLOOKUP($B164,INDIRECT(nfl_game_result),MATCH(E$1,INDIRECT(nfl_game_result_header),0),FALSE)),"",VLOOKUP($B164,INDIRECT(nfl_game_result),MATCH(E$1,INDIRECT(nfl_game_result_header),0),FALSE)),"error")</f>
        <v>-4.5</v>
      </c>
      <c r="F164" s="23" t="str">
        <f ca="1">IFERROR(IF(ISBLANK(VLOOKUP($B164,INDIRECT(nfl_game_result),MATCH(F$1,INDIRECT(nfl_game_result_header),0),FALSE)),"",VLOOKUP($B164,INDIRECT(nfl_game_result),MATCH(F$1,INDIRECT(nfl_game_result_header),0),FALSE)),"error")</f>
        <v/>
      </c>
      <c r="G164" s="23" t="str">
        <f ca="1">IFERROR(IF(ISBLANK(VLOOKUP($B164,INDIRECT(nfl_game_result),MATCH(G$1,INDIRECT(nfl_game_result_header),0),FALSE)),"",VLOOKUP($B164,INDIRECT(nfl_game_result),MATCH(G$1,INDIRECT(nfl_game_result_header),0),FALSE)),"error")</f>
        <v/>
      </c>
      <c r="H164">
        <f ca="1">IFERROR(IF(ISBLANK(VLOOKUP($B164,INDIRECT(nfl_game_result),MATCH(H$1,INDIRECT(nfl_game_result_header),0),FALSE)),"",VLOOKUP($B164,INDIRECT(nfl_game_result),MATCH(H$1,INDIRECT(nfl_game_result_header),0),FALSE)),"error")</f>
        <v>16</v>
      </c>
      <c r="I164">
        <f ca="1">IFERROR(IF(ISBLANK(VLOOKUP($B164,INDIRECT(nfl_game_result),MATCH(I$1,INDIRECT(nfl_game_result_header),0),FALSE)),"",VLOOKUP($B164,INDIRECT(nfl_game_result),MATCH(I$1,INDIRECT(nfl_game_result_header),0),FALSE)),"error")</f>
        <v>19</v>
      </c>
      <c r="J164" t="str">
        <f ca="1">IFERROR(IF(ISBLANK(VLOOKUP($B164,INDIRECT(nfl_game_result),MATCH(J$1,INDIRECT(nfl_game_result_header),0),FALSE)),"",VLOOKUP($B164,INDIRECT(nfl_game_result),MATCH(J$1,INDIRECT(nfl_game_result_header),0),FALSE)),"error")</f>
        <v>BUF</v>
      </c>
      <c r="K164" t="str">
        <f ca="1">IFERROR(IF(ISBLANK(VLOOKUP($B164,INDIRECT(nfl_game_result),MATCH(K$1,INDIRECT(nfl_game_result_header),0),FALSE)),"",VLOOKUP($B164,INDIRECT(nfl_game_result),MATCH(K$1,INDIRECT(nfl_game_result_header),0),FALSE)),"error")</f>
        <v>BUF</v>
      </c>
      <c r="L164" s="23" t="str">
        <f ca="1">IFERROR(IF(ISBLANK(VLOOKUP($B164,INDIRECT(nfl_game_result),MATCH(L$1,INDIRECT(nfl_game_result_header),0),FALSE)),"",VLOOKUP($B164,INDIRECT(nfl_game_result),MATCH(L$1,INDIRECT(nfl_game_result_header),0),FALSE)),"error")</f>
        <v/>
      </c>
      <c r="M164" t="s">
        <v>16</v>
      </c>
      <c r="N164">
        <v>-7</v>
      </c>
      <c r="O164" t="s">
        <v>64</v>
      </c>
      <c r="V164" s="23" t="s">
        <v>416</v>
      </c>
      <c r="W164">
        <f ca="1">VALUE(LEFT(C164, 4))</f>
        <v>2012</v>
      </c>
      <c r="X164">
        <f ca="1">VALUE(MID(C164,6,FIND("_",C164,6)-6))</f>
        <v>6</v>
      </c>
      <c r="Y164" t="str">
        <f ca="1">IF(NOT(OR(ISBLANK(D164),ISBLANK(E164),D164="",E164="")),D164-E164,"")</f>
        <v/>
      </c>
      <c r="Z164" t="str">
        <f ca="1">IF(OR(NOT(ISNUMBER(D164)),ISBLANK(D164),D164="",ISBLANK(N164)),"",ABS(D164-N164))</f>
        <v/>
      </c>
      <c r="AA164">
        <f ca="1">IF(OR(ISBLANK(J164),ISBLANK(O164),J164="",O164=""),"",IF(J164=O164,1,0))</f>
        <v>0</v>
      </c>
      <c r="AB164" t="str">
        <f ca="1">IF(OR(ISBLANK(K164),ISBLANK(Q164),K164="",Q164=""),"",IF(K164=Q164,1,0))</f>
        <v/>
      </c>
      <c r="AC164" s="23" t="str">
        <f t="shared" ca="1" si="2"/>
        <v/>
      </c>
    </row>
    <row r="165" spans="1:29" x14ac:dyDescent="0.25">
      <c r="A165" s="23">
        <v>164</v>
      </c>
      <c r="B165">
        <v>87</v>
      </c>
      <c r="C165" t="str">
        <f ca="1">IFERROR(VLOOKUP($B165,INDIRECT(nfl_game_result),MATCH(C$1,INDIRECT(nfl_game_result_header),0),FALSE),"error")</f>
        <v>2012_06_NWE@SEA</v>
      </c>
      <c r="D165" t="str">
        <f ca="1">IFERROR(IF(ISBLANK(VLOOKUP($B165,INDIRECT(nfl_game_result),MATCH(D$1,INDIRECT(nfl_game_result_header),0),FALSE)),"",VLOOKUP($B165,INDIRECT(nfl_game_result),MATCH(D$1,INDIRECT(nfl_game_result_header),0),FALSE)),"error")</f>
        <v/>
      </c>
      <c r="E165">
        <f ca="1">IFERROR(IF(ISBLANK(VLOOKUP($B165,INDIRECT(nfl_game_result),MATCH(E$1,INDIRECT(nfl_game_result_header),0),FALSE)),"",VLOOKUP($B165,INDIRECT(nfl_game_result),MATCH(E$1,INDIRECT(nfl_game_result_header),0),FALSE)),"error")</f>
        <v>3.5</v>
      </c>
      <c r="F165" s="23" t="str">
        <f ca="1">IFERROR(IF(ISBLANK(VLOOKUP($B165,INDIRECT(nfl_game_result),MATCH(F$1,INDIRECT(nfl_game_result_header),0),FALSE)),"",VLOOKUP($B165,INDIRECT(nfl_game_result),MATCH(F$1,INDIRECT(nfl_game_result_header),0),FALSE)),"error")</f>
        <v/>
      </c>
      <c r="G165" s="23" t="str">
        <f ca="1">IFERROR(IF(ISBLANK(VLOOKUP($B165,INDIRECT(nfl_game_result),MATCH(G$1,INDIRECT(nfl_game_result_header),0),FALSE)),"",VLOOKUP($B165,INDIRECT(nfl_game_result),MATCH(G$1,INDIRECT(nfl_game_result_header),0),FALSE)),"error")</f>
        <v/>
      </c>
      <c r="H165">
        <f ca="1">IFERROR(IF(ISBLANK(VLOOKUP($B165,INDIRECT(nfl_game_result),MATCH(H$1,INDIRECT(nfl_game_result_header),0),FALSE)),"",VLOOKUP($B165,INDIRECT(nfl_game_result),MATCH(H$1,INDIRECT(nfl_game_result_header),0),FALSE)),"error")</f>
        <v>24</v>
      </c>
      <c r="I165">
        <f ca="1">IFERROR(IF(ISBLANK(VLOOKUP($B165,INDIRECT(nfl_game_result),MATCH(I$1,INDIRECT(nfl_game_result_header),0),FALSE)),"",VLOOKUP($B165,INDIRECT(nfl_game_result),MATCH(I$1,INDIRECT(nfl_game_result_header),0),FALSE)),"error")</f>
        <v>23</v>
      </c>
      <c r="J165" t="str">
        <f ca="1">IFERROR(IF(ISBLANK(VLOOKUP($B165,INDIRECT(nfl_game_result),MATCH(J$1,INDIRECT(nfl_game_result_header),0),FALSE)),"",VLOOKUP($B165,INDIRECT(nfl_game_result),MATCH(J$1,INDIRECT(nfl_game_result_header),0),FALSE)),"error")</f>
        <v>SEA</v>
      </c>
      <c r="K165" t="str">
        <f ca="1">IFERROR(IF(ISBLANK(VLOOKUP($B165,INDIRECT(nfl_game_result),MATCH(K$1,INDIRECT(nfl_game_result_header),0),FALSE)),"",VLOOKUP($B165,INDIRECT(nfl_game_result),MATCH(K$1,INDIRECT(nfl_game_result_header),0),FALSE)),"error")</f>
        <v>SEA</v>
      </c>
      <c r="L165" s="23" t="str">
        <f ca="1">IFERROR(IF(ISBLANK(VLOOKUP($B165,INDIRECT(nfl_game_result),MATCH(L$1,INDIRECT(nfl_game_result_header),0),FALSE)),"",VLOOKUP($B165,INDIRECT(nfl_game_result),MATCH(L$1,INDIRECT(nfl_game_result_header),0),FALSE)),"error")</f>
        <v/>
      </c>
      <c r="M165" t="s">
        <v>16</v>
      </c>
      <c r="N165">
        <v>3</v>
      </c>
      <c r="O165" t="s">
        <v>332</v>
      </c>
      <c r="V165" s="23" t="s">
        <v>416</v>
      </c>
      <c r="W165">
        <f ca="1">VALUE(LEFT(C165, 4))</f>
        <v>2012</v>
      </c>
      <c r="X165">
        <f ca="1">VALUE(MID(C165,6,FIND("_",C165,6)-6))</f>
        <v>6</v>
      </c>
      <c r="Y165" t="str">
        <f ca="1">IF(NOT(OR(ISBLANK(D165),ISBLANK(E165),D165="",E165="")),D165-E165,"")</f>
        <v/>
      </c>
      <c r="Z165" t="str">
        <f ca="1">IF(OR(NOT(ISNUMBER(D165)),ISBLANK(D165),D165="",ISBLANK(N165)),"",ABS(D165-N165))</f>
        <v/>
      </c>
      <c r="AA165">
        <f ca="1">IF(OR(ISBLANK(J165),ISBLANK(O165),J165="",O165=""),"",IF(J165=O165,1,0))</f>
        <v>0</v>
      </c>
      <c r="AB165" t="str">
        <f ca="1">IF(OR(ISBLANK(K165),ISBLANK(Q165),K165="",Q165=""),"",IF(K165=Q165,1,0))</f>
        <v/>
      </c>
      <c r="AC165" s="23" t="str">
        <f t="shared" ca="1" si="2"/>
        <v/>
      </c>
    </row>
    <row r="166" spans="1:29" x14ac:dyDescent="0.25">
      <c r="A166" s="23">
        <v>165</v>
      </c>
      <c r="B166">
        <v>88</v>
      </c>
      <c r="C166" t="str">
        <f ca="1">IFERROR(VLOOKUP($B166,INDIRECT(nfl_game_result),MATCH(C$1,INDIRECT(nfl_game_result_header),0),FALSE),"error")</f>
        <v>2012_06_NYG@SFO</v>
      </c>
      <c r="D166" t="str">
        <f ca="1">IFERROR(IF(ISBLANK(VLOOKUP($B166,INDIRECT(nfl_game_result),MATCH(D$1,INDIRECT(nfl_game_result_header),0),FALSE)),"",VLOOKUP($B166,INDIRECT(nfl_game_result),MATCH(D$1,INDIRECT(nfl_game_result_header),0),FALSE)),"error")</f>
        <v/>
      </c>
      <c r="E166">
        <f ca="1">IFERROR(IF(ISBLANK(VLOOKUP($B166,INDIRECT(nfl_game_result),MATCH(E$1,INDIRECT(nfl_game_result_header),0),FALSE)),"",VLOOKUP($B166,INDIRECT(nfl_game_result),MATCH(E$1,INDIRECT(nfl_game_result_header),0),FALSE)),"error")</f>
        <v>-5.5</v>
      </c>
      <c r="F166" s="23" t="str">
        <f ca="1">IFERROR(IF(ISBLANK(VLOOKUP($B166,INDIRECT(nfl_game_result),MATCH(F$1,INDIRECT(nfl_game_result_header),0),FALSE)),"",VLOOKUP($B166,INDIRECT(nfl_game_result),MATCH(F$1,INDIRECT(nfl_game_result_header),0),FALSE)),"error")</f>
        <v/>
      </c>
      <c r="G166" s="23" t="str">
        <f ca="1">IFERROR(IF(ISBLANK(VLOOKUP($B166,INDIRECT(nfl_game_result),MATCH(G$1,INDIRECT(nfl_game_result_header),0),FALSE)),"",VLOOKUP($B166,INDIRECT(nfl_game_result),MATCH(G$1,INDIRECT(nfl_game_result_header),0),FALSE)),"error")</f>
        <v/>
      </c>
      <c r="H166">
        <f ca="1">IFERROR(IF(ISBLANK(VLOOKUP($B166,INDIRECT(nfl_game_result),MATCH(H$1,INDIRECT(nfl_game_result_header),0),FALSE)),"",VLOOKUP($B166,INDIRECT(nfl_game_result),MATCH(H$1,INDIRECT(nfl_game_result_header),0),FALSE)),"error")</f>
        <v>3</v>
      </c>
      <c r="I166">
        <f ca="1">IFERROR(IF(ISBLANK(VLOOKUP($B166,INDIRECT(nfl_game_result),MATCH(I$1,INDIRECT(nfl_game_result_header),0),FALSE)),"",VLOOKUP($B166,INDIRECT(nfl_game_result),MATCH(I$1,INDIRECT(nfl_game_result_header),0),FALSE)),"error")</f>
        <v>26</v>
      </c>
      <c r="J166" t="str">
        <f ca="1">IFERROR(IF(ISBLANK(VLOOKUP($B166,INDIRECT(nfl_game_result),MATCH(J$1,INDIRECT(nfl_game_result_header),0),FALSE)),"",VLOOKUP($B166,INDIRECT(nfl_game_result),MATCH(J$1,INDIRECT(nfl_game_result_header),0),FALSE)),"error")</f>
        <v>NYG</v>
      </c>
      <c r="K166" t="str">
        <f ca="1">IFERROR(IF(ISBLANK(VLOOKUP($B166,INDIRECT(nfl_game_result),MATCH(K$1,INDIRECT(nfl_game_result_header),0),FALSE)),"",VLOOKUP($B166,INDIRECT(nfl_game_result),MATCH(K$1,INDIRECT(nfl_game_result_header),0),FALSE)),"error")</f>
        <v>NYG</v>
      </c>
      <c r="L166" s="23" t="str">
        <f ca="1">IFERROR(IF(ISBLANK(VLOOKUP($B166,INDIRECT(nfl_game_result),MATCH(L$1,INDIRECT(nfl_game_result_header),0),FALSE)),"",VLOOKUP($B166,INDIRECT(nfl_game_result),MATCH(L$1,INDIRECT(nfl_game_result_header),0),FALSE)),"error")</f>
        <v/>
      </c>
      <c r="M166" t="s">
        <v>16</v>
      </c>
      <c r="N166">
        <v>-4.5</v>
      </c>
      <c r="O166" t="s">
        <v>333</v>
      </c>
      <c r="V166" s="23" t="s">
        <v>416</v>
      </c>
      <c r="W166">
        <f ca="1">VALUE(LEFT(C166, 4))</f>
        <v>2012</v>
      </c>
      <c r="X166">
        <f ca="1">VALUE(MID(C166,6,FIND("_",C166,6)-6))</f>
        <v>6</v>
      </c>
      <c r="Y166" t="str">
        <f ca="1">IF(NOT(OR(ISBLANK(D166),ISBLANK(E166),D166="",E166="")),D166-E166,"")</f>
        <v/>
      </c>
      <c r="Z166" t="str">
        <f ca="1">IF(OR(NOT(ISNUMBER(D166)),ISBLANK(D166),D166="",ISBLANK(N166)),"",ABS(D166-N166))</f>
        <v/>
      </c>
      <c r="AA166">
        <f ca="1">IF(OR(ISBLANK(J166),ISBLANK(O166),J166="",O166=""),"",IF(J166=O166,1,0))</f>
        <v>0</v>
      </c>
      <c r="AB166" t="str">
        <f ca="1">IF(OR(ISBLANK(K166),ISBLANK(Q166),K166="",Q166=""),"",IF(K166=Q166,1,0))</f>
        <v/>
      </c>
      <c r="AC166" s="23" t="str">
        <f t="shared" ca="1" si="2"/>
        <v/>
      </c>
    </row>
    <row r="167" spans="1:29" x14ac:dyDescent="0.25">
      <c r="A167" s="23">
        <v>166</v>
      </c>
      <c r="B167">
        <v>89</v>
      </c>
      <c r="C167" t="str">
        <f ca="1">IFERROR(VLOOKUP($B167,INDIRECT(nfl_game_result),MATCH(C$1,INDIRECT(nfl_game_result_header),0),FALSE),"error")</f>
        <v>2012_06_MIN@WAS</v>
      </c>
      <c r="D167" t="str">
        <f ca="1">IFERROR(IF(ISBLANK(VLOOKUP($B167,INDIRECT(nfl_game_result),MATCH(D$1,INDIRECT(nfl_game_result_header),0),FALSE)),"",VLOOKUP($B167,INDIRECT(nfl_game_result),MATCH(D$1,INDIRECT(nfl_game_result_header),0),FALSE)),"error")</f>
        <v/>
      </c>
      <c r="E167">
        <f ca="1">IFERROR(IF(ISBLANK(VLOOKUP($B167,INDIRECT(nfl_game_result),MATCH(E$1,INDIRECT(nfl_game_result_header),0),FALSE)),"",VLOOKUP($B167,INDIRECT(nfl_game_result),MATCH(E$1,INDIRECT(nfl_game_result_header),0),FALSE)),"error")</f>
        <v>-2.5</v>
      </c>
      <c r="F167" s="23" t="str">
        <f ca="1">IFERROR(IF(ISBLANK(VLOOKUP($B167,INDIRECT(nfl_game_result),MATCH(F$1,INDIRECT(nfl_game_result_header),0),FALSE)),"",VLOOKUP($B167,INDIRECT(nfl_game_result),MATCH(F$1,INDIRECT(nfl_game_result_header),0),FALSE)),"error")</f>
        <v/>
      </c>
      <c r="G167" s="23" t="str">
        <f ca="1">IFERROR(IF(ISBLANK(VLOOKUP($B167,INDIRECT(nfl_game_result),MATCH(G$1,INDIRECT(nfl_game_result_header),0),FALSE)),"",VLOOKUP($B167,INDIRECT(nfl_game_result),MATCH(G$1,INDIRECT(nfl_game_result_header),0),FALSE)),"error")</f>
        <v/>
      </c>
      <c r="H167">
        <f ca="1">IFERROR(IF(ISBLANK(VLOOKUP($B167,INDIRECT(nfl_game_result),MATCH(H$1,INDIRECT(nfl_game_result_header),0),FALSE)),"",VLOOKUP($B167,INDIRECT(nfl_game_result),MATCH(H$1,INDIRECT(nfl_game_result_header),0),FALSE)),"error")</f>
        <v>38</v>
      </c>
      <c r="I167">
        <f ca="1">IFERROR(IF(ISBLANK(VLOOKUP($B167,INDIRECT(nfl_game_result),MATCH(I$1,INDIRECT(nfl_game_result_header),0),FALSE)),"",VLOOKUP($B167,INDIRECT(nfl_game_result),MATCH(I$1,INDIRECT(nfl_game_result_header),0),FALSE)),"error")</f>
        <v>26</v>
      </c>
      <c r="J167" t="str">
        <f ca="1">IFERROR(IF(ISBLANK(VLOOKUP($B167,INDIRECT(nfl_game_result),MATCH(J$1,INDIRECT(nfl_game_result_header),0),FALSE)),"",VLOOKUP($B167,INDIRECT(nfl_game_result),MATCH(J$1,INDIRECT(nfl_game_result_header),0),FALSE)),"error")</f>
        <v>WAS</v>
      </c>
      <c r="K167" t="str">
        <f ca="1">IFERROR(IF(ISBLANK(VLOOKUP($B167,INDIRECT(nfl_game_result),MATCH(K$1,INDIRECT(nfl_game_result_header),0),FALSE)),"",VLOOKUP($B167,INDIRECT(nfl_game_result),MATCH(K$1,INDIRECT(nfl_game_result_header),0),FALSE)),"error")</f>
        <v>WAS</v>
      </c>
      <c r="L167" s="23" t="str">
        <f ca="1">IFERROR(IF(ISBLANK(VLOOKUP($B167,INDIRECT(nfl_game_result),MATCH(L$1,INDIRECT(nfl_game_result_header),0),FALSE)),"",VLOOKUP($B167,INDIRECT(nfl_game_result),MATCH(L$1,INDIRECT(nfl_game_result_header),0),FALSE)),"error")</f>
        <v/>
      </c>
      <c r="M167" t="s">
        <v>16</v>
      </c>
      <c r="N167">
        <v>1.5</v>
      </c>
      <c r="O167" t="s">
        <v>94</v>
      </c>
      <c r="V167" s="23" t="s">
        <v>416</v>
      </c>
      <c r="W167">
        <f ca="1">VALUE(LEFT(C167, 4))</f>
        <v>2012</v>
      </c>
      <c r="X167">
        <f ca="1">VALUE(MID(C167,6,FIND("_",C167,6)-6))</f>
        <v>6</v>
      </c>
      <c r="Y167" t="str">
        <f ca="1">IF(NOT(OR(ISBLANK(D167),ISBLANK(E167),D167="",E167="")),D167-E167,"")</f>
        <v/>
      </c>
      <c r="Z167" t="str">
        <f ca="1">IF(OR(NOT(ISNUMBER(D167)),ISBLANK(D167),D167="",ISBLANK(N167)),"",ABS(D167-N167))</f>
        <v/>
      </c>
      <c r="AA167">
        <f ca="1">IF(OR(ISBLANK(J167),ISBLANK(O167),J167="",O167=""),"",IF(J167=O167,1,0))</f>
        <v>1</v>
      </c>
      <c r="AB167" t="str">
        <f ca="1">IF(OR(ISBLANK(K167),ISBLANK(Q167),K167="",Q167=""),"",IF(K167=Q167,1,0))</f>
        <v/>
      </c>
      <c r="AC167" s="23" t="str">
        <f t="shared" ca="1" si="2"/>
        <v/>
      </c>
    </row>
    <row r="168" spans="1:29" x14ac:dyDescent="0.25">
      <c r="A168" s="23">
        <v>167</v>
      </c>
      <c r="B168">
        <v>90</v>
      </c>
      <c r="C168" t="str">
        <f ca="1">IFERROR(VLOOKUP($B168,INDIRECT(nfl_game_result),MATCH(C$1,INDIRECT(nfl_game_result_header),0),FALSE),"error")</f>
        <v>2012_06_GBY@HOU</v>
      </c>
      <c r="D168" t="str">
        <f ca="1">IFERROR(IF(ISBLANK(VLOOKUP($B168,INDIRECT(nfl_game_result),MATCH(D$1,INDIRECT(nfl_game_result_header),0),FALSE)),"",VLOOKUP($B168,INDIRECT(nfl_game_result),MATCH(D$1,INDIRECT(nfl_game_result_header),0),FALSE)),"error")</f>
        <v/>
      </c>
      <c r="E168">
        <f ca="1">IFERROR(IF(ISBLANK(VLOOKUP($B168,INDIRECT(nfl_game_result),MATCH(E$1,INDIRECT(nfl_game_result_header),0),FALSE)),"",VLOOKUP($B168,INDIRECT(nfl_game_result),MATCH(E$1,INDIRECT(nfl_game_result_header),0),FALSE)),"error")</f>
        <v>-3.5</v>
      </c>
      <c r="F168" s="23" t="str">
        <f ca="1">IFERROR(IF(ISBLANK(VLOOKUP($B168,INDIRECT(nfl_game_result),MATCH(F$1,INDIRECT(nfl_game_result_header),0),FALSE)),"",VLOOKUP($B168,INDIRECT(nfl_game_result),MATCH(F$1,INDIRECT(nfl_game_result_header),0),FALSE)),"error")</f>
        <v/>
      </c>
      <c r="G168" s="23" t="str">
        <f ca="1">IFERROR(IF(ISBLANK(VLOOKUP($B168,INDIRECT(nfl_game_result),MATCH(G$1,INDIRECT(nfl_game_result_header),0),FALSE)),"",VLOOKUP($B168,INDIRECT(nfl_game_result),MATCH(G$1,INDIRECT(nfl_game_result_header),0),FALSE)),"error")</f>
        <v/>
      </c>
      <c r="H168">
        <f ca="1">IFERROR(IF(ISBLANK(VLOOKUP($B168,INDIRECT(nfl_game_result),MATCH(H$1,INDIRECT(nfl_game_result_header),0),FALSE)),"",VLOOKUP($B168,INDIRECT(nfl_game_result),MATCH(H$1,INDIRECT(nfl_game_result_header),0),FALSE)),"error")</f>
        <v>24</v>
      </c>
      <c r="I168">
        <f ca="1">IFERROR(IF(ISBLANK(VLOOKUP($B168,INDIRECT(nfl_game_result),MATCH(I$1,INDIRECT(nfl_game_result_header),0),FALSE)),"",VLOOKUP($B168,INDIRECT(nfl_game_result),MATCH(I$1,INDIRECT(nfl_game_result_header),0),FALSE)),"error")</f>
        <v>42</v>
      </c>
      <c r="J168" t="str">
        <f ca="1">IFERROR(IF(ISBLANK(VLOOKUP($B168,INDIRECT(nfl_game_result),MATCH(J$1,INDIRECT(nfl_game_result_header),0),FALSE)),"",VLOOKUP($B168,INDIRECT(nfl_game_result),MATCH(J$1,INDIRECT(nfl_game_result_header),0),FALSE)),"error")</f>
        <v>GBY</v>
      </c>
      <c r="K168" t="str">
        <f ca="1">IFERROR(IF(ISBLANK(VLOOKUP($B168,INDIRECT(nfl_game_result),MATCH(K$1,INDIRECT(nfl_game_result_header),0),FALSE)),"",VLOOKUP($B168,INDIRECT(nfl_game_result),MATCH(K$1,INDIRECT(nfl_game_result_header),0),FALSE)),"error")</f>
        <v>GBY</v>
      </c>
      <c r="L168" s="23" t="str">
        <f ca="1">IFERROR(IF(ISBLANK(VLOOKUP($B168,INDIRECT(nfl_game_result),MATCH(L$1,INDIRECT(nfl_game_result_header),0),FALSE)),"",VLOOKUP($B168,INDIRECT(nfl_game_result),MATCH(L$1,INDIRECT(nfl_game_result_header),0),FALSE)),"error")</f>
        <v/>
      </c>
      <c r="M168" t="s">
        <v>16</v>
      </c>
      <c r="N168">
        <v>-3.5</v>
      </c>
      <c r="O168" t="s">
        <v>75</v>
      </c>
      <c r="V168" s="23" t="s">
        <v>416</v>
      </c>
      <c r="W168">
        <f ca="1">VALUE(LEFT(C168, 4))</f>
        <v>2012</v>
      </c>
      <c r="X168">
        <f ca="1">VALUE(MID(C168,6,FIND("_",C168,6)-6))</f>
        <v>6</v>
      </c>
      <c r="Y168" t="str">
        <f ca="1">IF(NOT(OR(ISBLANK(D168),ISBLANK(E168),D168="",E168="")),D168-E168,"")</f>
        <v/>
      </c>
      <c r="Z168" t="str">
        <f ca="1">IF(OR(NOT(ISNUMBER(D168)),ISBLANK(D168),D168="",ISBLANK(N168)),"",ABS(D168-N168))</f>
        <v/>
      </c>
      <c r="AA168">
        <f ca="1">IF(OR(ISBLANK(J168),ISBLANK(O168),J168="",O168=""),"",IF(J168=O168,1,0))</f>
        <v>0</v>
      </c>
      <c r="AB168" t="str">
        <f ca="1">IF(OR(ISBLANK(K168),ISBLANK(Q168),K168="",Q168=""),"",IF(K168=Q168,1,0))</f>
        <v/>
      </c>
      <c r="AC168" s="23" t="str">
        <f t="shared" ca="1" si="2"/>
        <v/>
      </c>
    </row>
    <row r="169" spans="1:29" x14ac:dyDescent="0.25">
      <c r="A169" s="23">
        <v>168</v>
      </c>
      <c r="B169">
        <v>91</v>
      </c>
      <c r="C169" t="str">
        <f ca="1">IFERROR(VLOOKUP($B169,INDIRECT(nfl_game_result),MATCH(C$1,INDIRECT(nfl_game_result_header),0),FALSE),"error")</f>
        <v>2012_06_DEN@SD</v>
      </c>
      <c r="D169" t="str">
        <f ca="1">IFERROR(IF(ISBLANK(VLOOKUP($B169,INDIRECT(nfl_game_result),MATCH(D$1,INDIRECT(nfl_game_result_header),0),FALSE)),"",VLOOKUP($B169,INDIRECT(nfl_game_result),MATCH(D$1,INDIRECT(nfl_game_result_header),0),FALSE)),"error")</f>
        <v/>
      </c>
      <c r="E169">
        <f ca="1">IFERROR(IF(ISBLANK(VLOOKUP($B169,INDIRECT(nfl_game_result),MATCH(E$1,INDIRECT(nfl_game_result_header),0),FALSE)),"",VLOOKUP($B169,INDIRECT(nfl_game_result),MATCH(E$1,INDIRECT(nfl_game_result_header),0),FALSE)),"error")</f>
        <v>-2.5</v>
      </c>
      <c r="F169" s="23" t="str">
        <f ca="1">IFERROR(IF(ISBLANK(VLOOKUP($B169,INDIRECT(nfl_game_result),MATCH(F$1,INDIRECT(nfl_game_result_header),0),FALSE)),"",VLOOKUP($B169,INDIRECT(nfl_game_result),MATCH(F$1,INDIRECT(nfl_game_result_header),0),FALSE)),"error")</f>
        <v/>
      </c>
      <c r="G169" s="23" t="str">
        <f ca="1">IFERROR(IF(ISBLANK(VLOOKUP($B169,INDIRECT(nfl_game_result),MATCH(G$1,INDIRECT(nfl_game_result_header),0),FALSE)),"",VLOOKUP($B169,INDIRECT(nfl_game_result),MATCH(G$1,INDIRECT(nfl_game_result_header),0),FALSE)),"error")</f>
        <v/>
      </c>
      <c r="H169">
        <f ca="1">IFERROR(IF(ISBLANK(VLOOKUP($B169,INDIRECT(nfl_game_result),MATCH(H$1,INDIRECT(nfl_game_result_header),0),FALSE)),"",VLOOKUP($B169,INDIRECT(nfl_game_result),MATCH(H$1,INDIRECT(nfl_game_result_header),0),FALSE)),"error")</f>
        <v>24</v>
      </c>
      <c r="I169">
        <f ca="1">IFERROR(IF(ISBLANK(VLOOKUP($B169,INDIRECT(nfl_game_result),MATCH(I$1,INDIRECT(nfl_game_result_header),0),FALSE)),"",VLOOKUP($B169,INDIRECT(nfl_game_result),MATCH(I$1,INDIRECT(nfl_game_result_header),0),FALSE)),"error")</f>
        <v>35</v>
      </c>
      <c r="J169" t="str">
        <f ca="1">IFERROR(IF(ISBLANK(VLOOKUP($B169,INDIRECT(nfl_game_result),MATCH(J$1,INDIRECT(nfl_game_result_header),0),FALSE)),"",VLOOKUP($B169,INDIRECT(nfl_game_result),MATCH(J$1,INDIRECT(nfl_game_result_header),0),FALSE)),"error")</f>
        <v>DEN</v>
      </c>
      <c r="K169" t="str">
        <f ca="1">IFERROR(IF(ISBLANK(VLOOKUP($B169,INDIRECT(nfl_game_result),MATCH(K$1,INDIRECT(nfl_game_result_header),0),FALSE)),"",VLOOKUP($B169,INDIRECT(nfl_game_result),MATCH(K$1,INDIRECT(nfl_game_result_header),0),FALSE)),"error")</f>
        <v>DEN</v>
      </c>
      <c r="L169" s="23" t="str">
        <f ca="1">IFERROR(IF(ISBLANK(VLOOKUP($B169,INDIRECT(nfl_game_result),MATCH(L$1,INDIRECT(nfl_game_result_header),0),FALSE)),"",VLOOKUP($B169,INDIRECT(nfl_game_result),MATCH(L$1,INDIRECT(nfl_game_result_header),0),FALSE)),"error")</f>
        <v/>
      </c>
      <c r="M169" t="s">
        <v>16</v>
      </c>
      <c r="N169">
        <v>-3</v>
      </c>
      <c r="O169" t="s">
        <v>72</v>
      </c>
      <c r="V169" s="23" t="s">
        <v>416</v>
      </c>
      <c r="W169">
        <f ca="1">VALUE(LEFT(C169, 4))</f>
        <v>2012</v>
      </c>
      <c r="X169">
        <f ca="1">VALUE(MID(C169,6,FIND("_",C169,6)-6))</f>
        <v>6</v>
      </c>
      <c r="Y169" t="str">
        <f ca="1">IF(NOT(OR(ISBLANK(D169),ISBLANK(E169),D169="",E169="")),D169-E169,"")</f>
        <v/>
      </c>
      <c r="Z169" t="str">
        <f ca="1">IF(OR(NOT(ISNUMBER(D169)),ISBLANK(D169),D169="",ISBLANK(N169)),"",ABS(D169-N169))</f>
        <v/>
      </c>
      <c r="AA169">
        <f ca="1">IF(OR(ISBLANK(J169),ISBLANK(O169),J169="",O169=""),"",IF(J169=O169,1,0))</f>
        <v>1</v>
      </c>
      <c r="AB169" t="str">
        <f ca="1">IF(OR(ISBLANK(K169),ISBLANK(Q169),K169="",Q169=""),"",IF(K169=Q169,1,0))</f>
        <v/>
      </c>
      <c r="AC169" s="23" t="str">
        <f t="shared" ca="1" si="2"/>
        <v/>
      </c>
    </row>
    <row r="170" spans="1:29" x14ac:dyDescent="0.25">
      <c r="A170" s="23">
        <v>169</v>
      </c>
      <c r="B170">
        <v>78</v>
      </c>
      <c r="C170" t="str">
        <f ca="1">IFERROR(VLOOKUP($B170,INDIRECT(nfl_game_result),MATCH(C$1,INDIRECT(nfl_game_result_header),0),FALSE),"error")</f>
        <v>2012_06_PIT@TEN</v>
      </c>
      <c r="D170" t="str">
        <f ca="1">IFERROR(IF(ISBLANK(VLOOKUP($B170,INDIRECT(nfl_game_result),MATCH(D$1,INDIRECT(nfl_game_result_header),0),FALSE)),"",VLOOKUP($B170,INDIRECT(nfl_game_result),MATCH(D$1,INDIRECT(nfl_game_result_header),0),FALSE)),"error")</f>
        <v/>
      </c>
      <c r="E170">
        <f ca="1">IFERROR(IF(ISBLANK(VLOOKUP($B170,INDIRECT(nfl_game_result),MATCH(E$1,INDIRECT(nfl_game_result_header),0),FALSE)),"",VLOOKUP($B170,INDIRECT(nfl_game_result),MATCH(E$1,INDIRECT(nfl_game_result_header),0),FALSE)),"error")</f>
        <v>5.5</v>
      </c>
      <c r="F170" s="23" t="str">
        <f ca="1">IFERROR(IF(ISBLANK(VLOOKUP($B170,INDIRECT(nfl_game_result),MATCH(F$1,INDIRECT(nfl_game_result_header),0),FALSE)),"",VLOOKUP($B170,INDIRECT(nfl_game_result),MATCH(F$1,INDIRECT(nfl_game_result_header),0),FALSE)),"error")</f>
        <v/>
      </c>
      <c r="G170" s="23" t="str">
        <f ca="1">IFERROR(IF(ISBLANK(VLOOKUP($B170,INDIRECT(nfl_game_result),MATCH(G$1,INDIRECT(nfl_game_result_header),0),FALSE)),"",VLOOKUP($B170,INDIRECT(nfl_game_result),MATCH(G$1,INDIRECT(nfl_game_result_header),0),FALSE)),"error")</f>
        <v/>
      </c>
      <c r="H170">
        <f ca="1">IFERROR(IF(ISBLANK(VLOOKUP($B170,INDIRECT(nfl_game_result),MATCH(H$1,INDIRECT(nfl_game_result_header),0),FALSE)),"",VLOOKUP($B170,INDIRECT(nfl_game_result),MATCH(H$1,INDIRECT(nfl_game_result_header),0),FALSE)),"error")</f>
        <v>26</v>
      </c>
      <c r="I170">
        <f ca="1">IFERROR(IF(ISBLANK(VLOOKUP($B170,INDIRECT(nfl_game_result),MATCH(I$1,INDIRECT(nfl_game_result_header),0),FALSE)),"",VLOOKUP($B170,INDIRECT(nfl_game_result),MATCH(I$1,INDIRECT(nfl_game_result_header),0),FALSE)),"error")</f>
        <v>23</v>
      </c>
      <c r="J170" t="str">
        <f ca="1">IFERROR(IF(ISBLANK(VLOOKUP($B170,INDIRECT(nfl_game_result),MATCH(J$1,INDIRECT(nfl_game_result_header),0),FALSE)),"",VLOOKUP($B170,INDIRECT(nfl_game_result),MATCH(J$1,INDIRECT(nfl_game_result_header),0),FALSE)),"error")</f>
        <v>TEN</v>
      </c>
      <c r="K170" t="str">
        <f ca="1">IFERROR(IF(ISBLANK(VLOOKUP($B170,INDIRECT(nfl_game_result),MATCH(K$1,INDIRECT(nfl_game_result_header),0),FALSE)),"",VLOOKUP($B170,INDIRECT(nfl_game_result),MATCH(K$1,INDIRECT(nfl_game_result_header),0),FALSE)),"error")</f>
        <v>TEN</v>
      </c>
      <c r="L170" s="23" t="str">
        <f ca="1">IFERROR(IF(ISBLANK(VLOOKUP($B170,INDIRECT(nfl_game_result),MATCH(L$1,INDIRECT(nfl_game_result_header),0),FALSE)),"",VLOOKUP($B170,INDIRECT(nfl_game_result),MATCH(L$1,INDIRECT(nfl_game_result_header),0),FALSE)),"error")</f>
        <v/>
      </c>
      <c r="M170" t="s">
        <v>14</v>
      </c>
      <c r="N170">
        <v>7</v>
      </c>
      <c r="O170" t="s">
        <v>93</v>
      </c>
      <c r="V170" s="23" t="s">
        <v>416</v>
      </c>
      <c r="W170">
        <f ca="1">VALUE(LEFT(C170, 4))</f>
        <v>2012</v>
      </c>
      <c r="X170">
        <f ca="1">VALUE(MID(C170,6,FIND("_",C170,6)-6))</f>
        <v>6</v>
      </c>
      <c r="Y170" t="str">
        <f ca="1">IF(NOT(OR(ISBLANK(D170),ISBLANK(E170),D170="",E170="")),D170-E170,"")</f>
        <v/>
      </c>
      <c r="Z170" t="str">
        <f ca="1">IF(OR(NOT(ISNUMBER(D170)),ISBLANK(D170),D170="",ISBLANK(N170)),"",ABS(D170-N170))</f>
        <v/>
      </c>
      <c r="AA170">
        <f ca="1">IF(OR(ISBLANK(J170),ISBLANK(O170),J170="",O170=""),"",IF(J170=O170,1,0))</f>
        <v>1</v>
      </c>
      <c r="AB170" t="str">
        <f ca="1">IF(OR(ISBLANK(K170),ISBLANK(Q170),K170="",Q170=""),"",IF(K170=Q170,1,0))</f>
        <v/>
      </c>
      <c r="AC170" s="23" t="str">
        <f t="shared" ca="1" si="2"/>
        <v/>
      </c>
    </row>
    <row r="171" spans="1:29" x14ac:dyDescent="0.25">
      <c r="A171" s="23">
        <v>170</v>
      </c>
      <c r="B171">
        <v>79</v>
      </c>
      <c r="C171" t="str">
        <f ca="1">IFERROR(VLOOKUP($B171,INDIRECT(nfl_game_result),MATCH(C$1,INDIRECT(nfl_game_result_header),0),FALSE),"error")</f>
        <v>2012_06_OAK@ATL</v>
      </c>
      <c r="D171" t="str">
        <f ca="1">IFERROR(IF(ISBLANK(VLOOKUP($B171,INDIRECT(nfl_game_result),MATCH(D$1,INDIRECT(nfl_game_result_header),0),FALSE)),"",VLOOKUP($B171,INDIRECT(nfl_game_result),MATCH(D$1,INDIRECT(nfl_game_result_header),0),FALSE)),"error")</f>
        <v/>
      </c>
      <c r="E171">
        <f ca="1">IFERROR(IF(ISBLANK(VLOOKUP($B171,INDIRECT(nfl_game_result),MATCH(E$1,INDIRECT(nfl_game_result_header),0),FALSE)),"",VLOOKUP($B171,INDIRECT(nfl_game_result),MATCH(E$1,INDIRECT(nfl_game_result_header),0),FALSE)),"error")</f>
        <v>-8.5</v>
      </c>
      <c r="F171" s="23" t="str">
        <f ca="1">IFERROR(IF(ISBLANK(VLOOKUP($B171,INDIRECT(nfl_game_result),MATCH(F$1,INDIRECT(nfl_game_result_header),0),FALSE)),"",VLOOKUP($B171,INDIRECT(nfl_game_result),MATCH(F$1,INDIRECT(nfl_game_result_header),0),FALSE)),"error")</f>
        <v/>
      </c>
      <c r="G171" s="23" t="str">
        <f ca="1">IFERROR(IF(ISBLANK(VLOOKUP($B171,INDIRECT(nfl_game_result),MATCH(G$1,INDIRECT(nfl_game_result_header),0),FALSE)),"",VLOOKUP($B171,INDIRECT(nfl_game_result),MATCH(G$1,INDIRECT(nfl_game_result_header),0),FALSE)),"error")</f>
        <v/>
      </c>
      <c r="H171">
        <f ca="1">IFERROR(IF(ISBLANK(VLOOKUP($B171,INDIRECT(nfl_game_result),MATCH(H$1,INDIRECT(nfl_game_result_header),0),FALSE)),"",VLOOKUP($B171,INDIRECT(nfl_game_result),MATCH(H$1,INDIRECT(nfl_game_result_header),0),FALSE)),"error")</f>
        <v>23</v>
      </c>
      <c r="I171">
        <f ca="1">IFERROR(IF(ISBLANK(VLOOKUP($B171,INDIRECT(nfl_game_result),MATCH(I$1,INDIRECT(nfl_game_result_header),0),FALSE)),"",VLOOKUP($B171,INDIRECT(nfl_game_result),MATCH(I$1,INDIRECT(nfl_game_result_header),0),FALSE)),"error")</f>
        <v>20</v>
      </c>
      <c r="J171" t="str">
        <f ca="1">IFERROR(IF(ISBLANK(VLOOKUP($B171,INDIRECT(nfl_game_result),MATCH(J$1,INDIRECT(nfl_game_result_header),0),FALSE)),"",VLOOKUP($B171,INDIRECT(nfl_game_result),MATCH(J$1,INDIRECT(nfl_game_result_header),0),FALSE)),"error")</f>
        <v>OAK</v>
      </c>
      <c r="K171" t="str">
        <f ca="1">IFERROR(IF(ISBLANK(VLOOKUP($B171,INDIRECT(nfl_game_result),MATCH(K$1,INDIRECT(nfl_game_result_header),0),FALSE)),"",VLOOKUP($B171,INDIRECT(nfl_game_result),MATCH(K$1,INDIRECT(nfl_game_result_header),0),FALSE)),"error")</f>
        <v>ATL</v>
      </c>
      <c r="L171" s="23" t="str">
        <f ca="1">IFERROR(IF(ISBLANK(VLOOKUP($B171,INDIRECT(nfl_game_result),MATCH(L$1,INDIRECT(nfl_game_result_header),0),FALSE)),"",VLOOKUP($B171,INDIRECT(nfl_game_result),MATCH(L$1,INDIRECT(nfl_game_result_header),0),FALSE)),"error")</f>
        <v/>
      </c>
      <c r="M171" t="s">
        <v>14</v>
      </c>
      <c r="N171">
        <v>-13</v>
      </c>
      <c r="O171" t="s">
        <v>20</v>
      </c>
      <c r="V171" s="23" t="s">
        <v>416</v>
      </c>
      <c r="W171">
        <f ca="1">VALUE(LEFT(C171, 4))</f>
        <v>2012</v>
      </c>
      <c r="X171">
        <f ca="1">VALUE(MID(C171,6,FIND("_",C171,6)-6))</f>
        <v>6</v>
      </c>
      <c r="Y171" t="str">
        <f ca="1">IF(NOT(OR(ISBLANK(D171),ISBLANK(E171),D171="",E171="")),D171-E171,"")</f>
        <v/>
      </c>
      <c r="Z171" t="str">
        <f ca="1">IF(OR(NOT(ISNUMBER(D171)),ISBLANK(D171),D171="",ISBLANK(N171)),"",ABS(D171-N171))</f>
        <v/>
      </c>
      <c r="AA171">
        <f ca="1">IF(OR(ISBLANK(J171),ISBLANK(O171),J171="",O171=""),"",IF(J171=O171,1,0))</f>
        <v>0</v>
      </c>
      <c r="AB171" t="str">
        <f ca="1">IF(OR(ISBLANK(K171),ISBLANK(Q171),K171="",Q171=""),"",IF(K171=Q171,1,0))</f>
        <v/>
      </c>
      <c r="AC171" s="23" t="str">
        <f t="shared" ca="1" si="2"/>
        <v/>
      </c>
    </row>
    <row r="172" spans="1:29" x14ac:dyDescent="0.25">
      <c r="A172" s="23">
        <v>171</v>
      </c>
      <c r="B172">
        <v>80</v>
      </c>
      <c r="C172" t="str">
        <f ca="1">IFERROR(VLOOKUP($B172,INDIRECT(nfl_game_result),MATCH(C$1,INDIRECT(nfl_game_result_header),0),FALSE),"error")</f>
        <v>2012_06_KCY@TBY</v>
      </c>
      <c r="D172" t="str">
        <f ca="1">IFERROR(IF(ISBLANK(VLOOKUP($B172,INDIRECT(nfl_game_result),MATCH(D$1,INDIRECT(nfl_game_result_header),0),FALSE)),"",VLOOKUP($B172,INDIRECT(nfl_game_result),MATCH(D$1,INDIRECT(nfl_game_result_header),0),FALSE)),"error")</f>
        <v/>
      </c>
      <c r="E172">
        <f ca="1">IFERROR(IF(ISBLANK(VLOOKUP($B172,INDIRECT(nfl_game_result),MATCH(E$1,INDIRECT(nfl_game_result_header),0),FALSE)),"",VLOOKUP($B172,INDIRECT(nfl_game_result),MATCH(E$1,INDIRECT(nfl_game_result_header),0),FALSE)),"error")</f>
        <v>-3.5</v>
      </c>
      <c r="F172" s="23" t="str">
        <f ca="1">IFERROR(IF(ISBLANK(VLOOKUP($B172,INDIRECT(nfl_game_result),MATCH(F$1,INDIRECT(nfl_game_result_header),0),FALSE)),"",VLOOKUP($B172,INDIRECT(nfl_game_result),MATCH(F$1,INDIRECT(nfl_game_result_header),0),FALSE)),"error")</f>
        <v/>
      </c>
      <c r="G172" s="23" t="str">
        <f ca="1">IFERROR(IF(ISBLANK(VLOOKUP($B172,INDIRECT(nfl_game_result),MATCH(G$1,INDIRECT(nfl_game_result_header),0),FALSE)),"",VLOOKUP($B172,INDIRECT(nfl_game_result),MATCH(G$1,INDIRECT(nfl_game_result_header),0),FALSE)),"error")</f>
        <v/>
      </c>
      <c r="H172">
        <f ca="1">IFERROR(IF(ISBLANK(VLOOKUP($B172,INDIRECT(nfl_game_result),MATCH(H$1,INDIRECT(nfl_game_result_header),0),FALSE)),"",VLOOKUP($B172,INDIRECT(nfl_game_result),MATCH(H$1,INDIRECT(nfl_game_result_header),0),FALSE)),"error")</f>
        <v>38</v>
      </c>
      <c r="I172">
        <f ca="1">IFERROR(IF(ISBLANK(VLOOKUP($B172,INDIRECT(nfl_game_result),MATCH(I$1,INDIRECT(nfl_game_result_header),0),FALSE)),"",VLOOKUP($B172,INDIRECT(nfl_game_result),MATCH(I$1,INDIRECT(nfl_game_result_header),0),FALSE)),"error")</f>
        <v>10</v>
      </c>
      <c r="J172" t="str">
        <f ca="1">IFERROR(IF(ISBLANK(VLOOKUP($B172,INDIRECT(nfl_game_result),MATCH(J$1,INDIRECT(nfl_game_result_header),0),FALSE)),"",VLOOKUP($B172,INDIRECT(nfl_game_result),MATCH(J$1,INDIRECT(nfl_game_result_header),0),FALSE)),"error")</f>
        <v>TBY</v>
      </c>
      <c r="K172" t="str">
        <f ca="1">IFERROR(IF(ISBLANK(VLOOKUP($B172,INDIRECT(nfl_game_result),MATCH(K$1,INDIRECT(nfl_game_result_header),0),FALSE)),"",VLOOKUP($B172,INDIRECT(nfl_game_result),MATCH(K$1,INDIRECT(nfl_game_result_header),0),FALSE)),"error")</f>
        <v>TBY</v>
      </c>
      <c r="L172" s="23" t="str">
        <f ca="1">IFERROR(IF(ISBLANK(VLOOKUP($B172,INDIRECT(nfl_game_result),MATCH(L$1,INDIRECT(nfl_game_result_header),0),FALSE)),"",VLOOKUP($B172,INDIRECT(nfl_game_result),MATCH(L$1,INDIRECT(nfl_game_result_header),0),FALSE)),"error")</f>
        <v/>
      </c>
      <c r="M172" t="s">
        <v>14</v>
      </c>
      <c r="N172">
        <v>-4</v>
      </c>
      <c r="O172" t="s">
        <v>334</v>
      </c>
      <c r="V172" s="23" t="s">
        <v>416</v>
      </c>
      <c r="W172">
        <f ca="1">VALUE(LEFT(C172, 4))</f>
        <v>2012</v>
      </c>
      <c r="X172">
        <f ca="1">VALUE(MID(C172,6,FIND("_",C172,6)-6))</f>
        <v>6</v>
      </c>
      <c r="Y172" t="str">
        <f ca="1">IF(NOT(OR(ISBLANK(D172),ISBLANK(E172),D172="",E172="")),D172-E172,"")</f>
        <v/>
      </c>
      <c r="Z172" t="str">
        <f ca="1">IF(OR(NOT(ISNUMBER(D172)),ISBLANK(D172),D172="",ISBLANK(N172)),"",ABS(D172-N172))</f>
        <v/>
      </c>
      <c r="AA172">
        <f ca="1">IF(OR(ISBLANK(J172),ISBLANK(O172),J172="",O172=""),"",IF(J172=O172,1,0))</f>
        <v>1</v>
      </c>
      <c r="AB172" t="str">
        <f ca="1">IF(OR(ISBLANK(K172),ISBLANK(Q172),K172="",Q172=""),"",IF(K172=Q172,1,0))</f>
        <v/>
      </c>
      <c r="AC172" s="23" t="str">
        <f t="shared" ca="1" si="2"/>
        <v/>
      </c>
    </row>
    <row r="173" spans="1:29" x14ac:dyDescent="0.25">
      <c r="A173" s="23">
        <v>172</v>
      </c>
      <c r="B173">
        <v>81</v>
      </c>
      <c r="C173" t="str">
        <f ca="1">IFERROR(VLOOKUP($B173,INDIRECT(nfl_game_result),MATCH(C$1,INDIRECT(nfl_game_result_header),0),FALSE),"error")</f>
        <v>2012_06_IND@NYJ</v>
      </c>
      <c r="D173" t="str">
        <f ca="1">IFERROR(IF(ISBLANK(VLOOKUP($B173,INDIRECT(nfl_game_result),MATCH(D$1,INDIRECT(nfl_game_result_header),0),FALSE)),"",VLOOKUP($B173,INDIRECT(nfl_game_result),MATCH(D$1,INDIRECT(nfl_game_result_header),0),FALSE)),"error")</f>
        <v/>
      </c>
      <c r="E173">
        <f ca="1">IFERROR(IF(ISBLANK(VLOOKUP($B173,INDIRECT(nfl_game_result),MATCH(E$1,INDIRECT(nfl_game_result_header),0),FALSE)),"",VLOOKUP($B173,INDIRECT(nfl_game_result),MATCH(E$1,INDIRECT(nfl_game_result_header),0),FALSE)),"error")</f>
        <v>-3.5</v>
      </c>
      <c r="F173" s="23" t="str">
        <f ca="1">IFERROR(IF(ISBLANK(VLOOKUP($B173,INDIRECT(nfl_game_result),MATCH(F$1,INDIRECT(nfl_game_result_header),0),FALSE)),"",VLOOKUP($B173,INDIRECT(nfl_game_result),MATCH(F$1,INDIRECT(nfl_game_result_header),0),FALSE)),"error")</f>
        <v/>
      </c>
      <c r="G173" s="23" t="str">
        <f ca="1">IFERROR(IF(ISBLANK(VLOOKUP($B173,INDIRECT(nfl_game_result),MATCH(G$1,INDIRECT(nfl_game_result_header),0),FALSE)),"",VLOOKUP($B173,INDIRECT(nfl_game_result),MATCH(G$1,INDIRECT(nfl_game_result_header),0),FALSE)),"error")</f>
        <v/>
      </c>
      <c r="H173">
        <f ca="1">IFERROR(IF(ISBLANK(VLOOKUP($B173,INDIRECT(nfl_game_result),MATCH(H$1,INDIRECT(nfl_game_result_header),0),FALSE)),"",VLOOKUP($B173,INDIRECT(nfl_game_result),MATCH(H$1,INDIRECT(nfl_game_result_header),0),FALSE)),"error")</f>
        <v>35</v>
      </c>
      <c r="I173">
        <f ca="1">IFERROR(IF(ISBLANK(VLOOKUP($B173,INDIRECT(nfl_game_result),MATCH(I$1,INDIRECT(nfl_game_result_header),0),FALSE)),"",VLOOKUP($B173,INDIRECT(nfl_game_result),MATCH(I$1,INDIRECT(nfl_game_result_header),0),FALSE)),"error")</f>
        <v>9</v>
      </c>
      <c r="J173" t="str">
        <f ca="1">IFERROR(IF(ISBLANK(VLOOKUP($B173,INDIRECT(nfl_game_result),MATCH(J$1,INDIRECT(nfl_game_result_header),0),FALSE)),"",VLOOKUP($B173,INDIRECT(nfl_game_result),MATCH(J$1,INDIRECT(nfl_game_result_header),0),FALSE)),"error")</f>
        <v>NYJ</v>
      </c>
      <c r="K173" t="str">
        <f ca="1">IFERROR(IF(ISBLANK(VLOOKUP($B173,INDIRECT(nfl_game_result),MATCH(K$1,INDIRECT(nfl_game_result_header),0),FALSE)),"",VLOOKUP($B173,INDIRECT(nfl_game_result),MATCH(K$1,INDIRECT(nfl_game_result_header),0),FALSE)),"error")</f>
        <v>NYJ</v>
      </c>
      <c r="L173" s="23" t="str">
        <f ca="1">IFERROR(IF(ISBLANK(VLOOKUP($B173,INDIRECT(nfl_game_result),MATCH(L$1,INDIRECT(nfl_game_result_header),0),FALSE)),"",VLOOKUP($B173,INDIRECT(nfl_game_result),MATCH(L$1,INDIRECT(nfl_game_result_header),0),FALSE)),"error")</f>
        <v/>
      </c>
      <c r="M173" t="s">
        <v>14</v>
      </c>
      <c r="N173">
        <v>-1</v>
      </c>
      <c r="O173" t="s">
        <v>84</v>
      </c>
      <c r="V173" s="23" t="s">
        <v>416</v>
      </c>
      <c r="W173">
        <f ca="1">VALUE(LEFT(C173, 4))</f>
        <v>2012</v>
      </c>
      <c r="X173">
        <f ca="1">VALUE(MID(C173,6,FIND("_",C173,6)-6))</f>
        <v>6</v>
      </c>
      <c r="Y173" t="str">
        <f ca="1">IF(NOT(OR(ISBLANK(D173),ISBLANK(E173),D173="",E173="")),D173-E173,"")</f>
        <v/>
      </c>
      <c r="Z173" t="str">
        <f ca="1">IF(OR(NOT(ISNUMBER(D173)),ISBLANK(D173),D173="",ISBLANK(N173)),"",ABS(D173-N173))</f>
        <v/>
      </c>
      <c r="AA173">
        <f ca="1">IF(OR(ISBLANK(J173),ISBLANK(O173),J173="",O173=""),"",IF(J173=O173,1,0))</f>
        <v>1</v>
      </c>
      <c r="AB173" t="str">
        <f ca="1">IF(OR(ISBLANK(K173),ISBLANK(Q173),K173="",Q173=""),"",IF(K173=Q173,1,0))</f>
        <v/>
      </c>
      <c r="AC173" s="23" t="str">
        <f t="shared" ca="1" si="2"/>
        <v/>
      </c>
    </row>
    <row r="174" spans="1:29" x14ac:dyDescent="0.25">
      <c r="A174" s="23">
        <v>173</v>
      </c>
      <c r="B174">
        <v>82</v>
      </c>
      <c r="C174" t="str">
        <f ca="1">IFERROR(VLOOKUP($B174,INDIRECT(nfl_game_result),MATCH(C$1,INDIRECT(nfl_game_result_header),0),FALSE),"error")</f>
        <v>2012_06_CIN@CLE</v>
      </c>
      <c r="D174" t="str">
        <f ca="1">IFERROR(IF(ISBLANK(VLOOKUP($B174,INDIRECT(nfl_game_result),MATCH(D$1,INDIRECT(nfl_game_result_header),0),FALSE)),"",VLOOKUP($B174,INDIRECT(nfl_game_result),MATCH(D$1,INDIRECT(nfl_game_result_header),0),FALSE)),"error")</f>
        <v/>
      </c>
      <c r="E174">
        <f ca="1">IFERROR(IF(ISBLANK(VLOOKUP($B174,INDIRECT(nfl_game_result),MATCH(E$1,INDIRECT(nfl_game_result_header),0),FALSE)),"",VLOOKUP($B174,INDIRECT(nfl_game_result),MATCH(E$1,INDIRECT(nfl_game_result_header),0),FALSE)),"error")</f>
        <v>2.5</v>
      </c>
      <c r="F174" s="23" t="str">
        <f ca="1">IFERROR(IF(ISBLANK(VLOOKUP($B174,INDIRECT(nfl_game_result),MATCH(F$1,INDIRECT(nfl_game_result_header),0),FALSE)),"",VLOOKUP($B174,INDIRECT(nfl_game_result),MATCH(F$1,INDIRECT(nfl_game_result_header),0),FALSE)),"error")</f>
        <v/>
      </c>
      <c r="G174" s="23" t="str">
        <f ca="1">IFERROR(IF(ISBLANK(VLOOKUP($B174,INDIRECT(nfl_game_result),MATCH(G$1,INDIRECT(nfl_game_result_header),0),FALSE)),"",VLOOKUP($B174,INDIRECT(nfl_game_result),MATCH(G$1,INDIRECT(nfl_game_result_header),0),FALSE)),"error")</f>
        <v/>
      </c>
      <c r="H174">
        <f ca="1">IFERROR(IF(ISBLANK(VLOOKUP($B174,INDIRECT(nfl_game_result),MATCH(H$1,INDIRECT(nfl_game_result_header),0),FALSE)),"",VLOOKUP($B174,INDIRECT(nfl_game_result),MATCH(H$1,INDIRECT(nfl_game_result_header),0),FALSE)),"error")</f>
        <v>34</v>
      </c>
      <c r="I174">
        <f ca="1">IFERROR(IF(ISBLANK(VLOOKUP($B174,INDIRECT(nfl_game_result),MATCH(I$1,INDIRECT(nfl_game_result_header),0),FALSE)),"",VLOOKUP($B174,INDIRECT(nfl_game_result),MATCH(I$1,INDIRECT(nfl_game_result_header),0),FALSE)),"error")</f>
        <v>24</v>
      </c>
      <c r="J174" t="str">
        <f ca="1">IFERROR(IF(ISBLANK(VLOOKUP($B174,INDIRECT(nfl_game_result),MATCH(J$1,INDIRECT(nfl_game_result_header),0),FALSE)),"",VLOOKUP($B174,INDIRECT(nfl_game_result),MATCH(J$1,INDIRECT(nfl_game_result_header),0),FALSE)),"error")</f>
        <v>CLE</v>
      </c>
      <c r="K174" t="str">
        <f ca="1">IFERROR(IF(ISBLANK(VLOOKUP($B174,INDIRECT(nfl_game_result),MATCH(K$1,INDIRECT(nfl_game_result_header),0),FALSE)),"",VLOOKUP($B174,INDIRECT(nfl_game_result),MATCH(K$1,INDIRECT(nfl_game_result_header),0),FALSE)),"error")</f>
        <v>CLE</v>
      </c>
      <c r="L174" s="23" t="str">
        <f ca="1">IFERROR(IF(ISBLANK(VLOOKUP($B174,INDIRECT(nfl_game_result),MATCH(L$1,INDIRECT(nfl_game_result_header),0),FALSE)),"",VLOOKUP($B174,INDIRECT(nfl_game_result),MATCH(L$1,INDIRECT(nfl_game_result_header),0),FALSE)),"error")</f>
        <v/>
      </c>
      <c r="M174" t="s">
        <v>14</v>
      </c>
      <c r="N174">
        <v>2.5</v>
      </c>
      <c r="O174" t="s">
        <v>69</v>
      </c>
      <c r="V174" s="23" t="s">
        <v>416</v>
      </c>
      <c r="W174">
        <f ca="1">VALUE(LEFT(C174, 4))</f>
        <v>2012</v>
      </c>
      <c r="X174">
        <f ca="1">VALUE(MID(C174,6,FIND("_",C174,6)-6))</f>
        <v>6</v>
      </c>
      <c r="Y174" t="str">
        <f ca="1">IF(NOT(OR(ISBLANK(D174),ISBLANK(E174),D174="",E174="")),D174-E174,"")</f>
        <v/>
      </c>
      <c r="Z174" t="str">
        <f ca="1">IF(OR(NOT(ISNUMBER(D174)),ISBLANK(D174),D174="",ISBLANK(N174)),"",ABS(D174-N174))</f>
        <v/>
      </c>
      <c r="AA174">
        <f ca="1">IF(OR(ISBLANK(J174),ISBLANK(O174),J174="",O174=""),"",IF(J174=O174,1,0))</f>
        <v>0</v>
      </c>
      <c r="AB174" t="str">
        <f ca="1">IF(OR(ISBLANK(K174),ISBLANK(Q174),K174="",Q174=""),"",IF(K174=Q174,1,0))</f>
        <v/>
      </c>
      <c r="AC174" s="23" t="str">
        <f t="shared" ca="1" si="2"/>
        <v/>
      </c>
    </row>
    <row r="175" spans="1:29" x14ac:dyDescent="0.25">
      <c r="A175" s="23">
        <v>174</v>
      </c>
      <c r="B175">
        <v>83</v>
      </c>
      <c r="C175" t="str">
        <f ca="1">IFERROR(VLOOKUP($B175,INDIRECT(nfl_game_result),MATCH(C$1,INDIRECT(nfl_game_result_header),0),FALSE),"error")</f>
        <v>2012_06_DET@PHI</v>
      </c>
      <c r="D175" t="str">
        <f ca="1">IFERROR(IF(ISBLANK(VLOOKUP($B175,INDIRECT(nfl_game_result),MATCH(D$1,INDIRECT(nfl_game_result_header),0),FALSE)),"",VLOOKUP($B175,INDIRECT(nfl_game_result),MATCH(D$1,INDIRECT(nfl_game_result_header),0),FALSE)),"error")</f>
        <v/>
      </c>
      <c r="E175">
        <f ca="1">IFERROR(IF(ISBLANK(VLOOKUP($B175,INDIRECT(nfl_game_result),MATCH(E$1,INDIRECT(nfl_game_result_header),0),FALSE)),"",VLOOKUP($B175,INDIRECT(nfl_game_result),MATCH(E$1,INDIRECT(nfl_game_result_header),0),FALSE)),"error")</f>
        <v>-5.5</v>
      </c>
      <c r="F175" s="23" t="str">
        <f ca="1">IFERROR(IF(ISBLANK(VLOOKUP($B175,INDIRECT(nfl_game_result),MATCH(F$1,INDIRECT(nfl_game_result_header),0),FALSE)),"",VLOOKUP($B175,INDIRECT(nfl_game_result),MATCH(F$1,INDIRECT(nfl_game_result_header),0),FALSE)),"error")</f>
        <v/>
      </c>
      <c r="G175" s="23" t="str">
        <f ca="1">IFERROR(IF(ISBLANK(VLOOKUP($B175,INDIRECT(nfl_game_result),MATCH(G$1,INDIRECT(nfl_game_result_header),0),FALSE)),"",VLOOKUP($B175,INDIRECT(nfl_game_result),MATCH(G$1,INDIRECT(nfl_game_result_header),0),FALSE)),"error")</f>
        <v/>
      </c>
      <c r="H175">
        <f ca="1">IFERROR(IF(ISBLANK(VLOOKUP($B175,INDIRECT(nfl_game_result),MATCH(H$1,INDIRECT(nfl_game_result_header),0),FALSE)),"",VLOOKUP($B175,INDIRECT(nfl_game_result),MATCH(H$1,INDIRECT(nfl_game_result_header),0),FALSE)),"error")</f>
        <v>23</v>
      </c>
      <c r="I175">
        <f ca="1">IFERROR(IF(ISBLANK(VLOOKUP($B175,INDIRECT(nfl_game_result),MATCH(I$1,INDIRECT(nfl_game_result_header),0),FALSE)),"",VLOOKUP($B175,INDIRECT(nfl_game_result),MATCH(I$1,INDIRECT(nfl_game_result_header),0),FALSE)),"error")</f>
        <v>26</v>
      </c>
      <c r="J175" t="str">
        <f ca="1">IFERROR(IF(ISBLANK(VLOOKUP($B175,INDIRECT(nfl_game_result),MATCH(J$1,INDIRECT(nfl_game_result_header),0),FALSE)),"",VLOOKUP($B175,INDIRECT(nfl_game_result),MATCH(J$1,INDIRECT(nfl_game_result_header),0),FALSE)),"error")</f>
        <v>DET</v>
      </c>
      <c r="K175" t="str">
        <f ca="1">IFERROR(IF(ISBLANK(VLOOKUP($B175,INDIRECT(nfl_game_result),MATCH(K$1,INDIRECT(nfl_game_result_header),0),FALSE)),"",VLOOKUP($B175,INDIRECT(nfl_game_result),MATCH(K$1,INDIRECT(nfl_game_result_header),0),FALSE)),"error")</f>
        <v>DET</v>
      </c>
      <c r="L175" s="23" t="str">
        <f ca="1">IFERROR(IF(ISBLANK(VLOOKUP($B175,INDIRECT(nfl_game_result),MATCH(L$1,INDIRECT(nfl_game_result_header),0),FALSE)),"",VLOOKUP($B175,INDIRECT(nfl_game_result),MATCH(L$1,INDIRECT(nfl_game_result_header),0),FALSE)),"error")</f>
        <v/>
      </c>
      <c r="M175" t="s">
        <v>14</v>
      </c>
      <c r="N175">
        <v>-3.5</v>
      </c>
      <c r="O175" t="s">
        <v>73</v>
      </c>
      <c r="V175" s="23" t="s">
        <v>416</v>
      </c>
      <c r="W175">
        <f ca="1">VALUE(LEFT(C175, 4))</f>
        <v>2012</v>
      </c>
      <c r="X175">
        <f ca="1">VALUE(MID(C175,6,FIND("_",C175,6)-6))</f>
        <v>6</v>
      </c>
      <c r="Y175" t="str">
        <f ca="1">IF(NOT(OR(ISBLANK(D175),ISBLANK(E175),D175="",E175="")),D175-E175,"")</f>
        <v/>
      </c>
      <c r="Z175" t="str">
        <f ca="1">IF(OR(NOT(ISNUMBER(D175)),ISBLANK(D175),D175="",ISBLANK(N175)),"",ABS(D175-N175))</f>
        <v/>
      </c>
      <c r="AA175">
        <f ca="1">IF(OR(ISBLANK(J175),ISBLANK(O175),J175="",O175=""),"",IF(J175=O175,1,0))</f>
        <v>1</v>
      </c>
      <c r="AB175" t="str">
        <f ca="1">IF(OR(ISBLANK(K175),ISBLANK(Q175),K175="",Q175=""),"",IF(K175=Q175,1,0))</f>
        <v/>
      </c>
      <c r="AC175" s="23" t="str">
        <f t="shared" ca="1" si="2"/>
        <v/>
      </c>
    </row>
    <row r="176" spans="1:29" x14ac:dyDescent="0.25">
      <c r="A176" s="23">
        <v>175</v>
      </c>
      <c r="B176">
        <v>84</v>
      </c>
      <c r="C176" t="str">
        <f ca="1">IFERROR(VLOOKUP($B176,INDIRECT(nfl_game_result),MATCH(C$1,INDIRECT(nfl_game_result_header),0),FALSE),"error")</f>
        <v>2012_06_STL@MIA</v>
      </c>
      <c r="D176" t="str">
        <f ca="1">IFERROR(IF(ISBLANK(VLOOKUP($B176,INDIRECT(nfl_game_result),MATCH(D$1,INDIRECT(nfl_game_result_header),0),FALSE)),"",VLOOKUP($B176,INDIRECT(nfl_game_result),MATCH(D$1,INDIRECT(nfl_game_result_header),0),FALSE)),"error")</f>
        <v/>
      </c>
      <c r="E176">
        <f ca="1">IFERROR(IF(ISBLANK(VLOOKUP($B176,INDIRECT(nfl_game_result),MATCH(E$1,INDIRECT(nfl_game_result_header),0),FALSE)),"",VLOOKUP($B176,INDIRECT(nfl_game_result),MATCH(E$1,INDIRECT(nfl_game_result_header),0),FALSE)),"error")</f>
        <v>-3.5</v>
      </c>
      <c r="F176" s="23" t="str">
        <f ca="1">IFERROR(IF(ISBLANK(VLOOKUP($B176,INDIRECT(nfl_game_result),MATCH(F$1,INDIRECT(nfl_game_result_header),0),FALSE)),"",VLOOKUP($B176,INDIRECT(nfl_game_result),MATCH(F$1,INDIRECT(nfl_game_result_header),0),FALSE)),"error")</f>
        <v/>
      </c>
      <c r="G176" s="23" t="str">
        <f ca="1">IFERROR(IF(ISBLANK(VLOOKUP($B176,INDIRECT(nfl_game_result),MATCH(G$1,INDIRECT(nfl_game_result_header),0),FALSE)),"",VLOOKUP($B176,INDIRECT(nfl_game_result),MATCH(G$1,INDIRECT(nfl_game_result_header),0),FALSE)),"error")</f>
        <v/>
      </c>
      <c r="H176">
        <f ca="1">IFERROR(IF(ISBLANK(VLOOKUP($B176,INDIRECT(nfl_game_result),MATCH(H$1,INDIRECT(nfl_game_result_header),0),FALSE)),"",VLOOKUP($B176,INDIRECT(nfl_game_result),MATCH(H$1,INDIRECT(nfl_game_result_header),0),FALSE)),"error")</f>
        <v>17</v>
      </c>
      <c r="I176">
        <f ca="1">IFERROR(IF(ISBLANK(VLOOKUP($B176,INDIRECT(nfl_game_result),MATCH(I$1,INDIRECT(nfl_game_result_header),0),FALSE)),"",VLOOKUP($B176,INDIRECT(nfl_game_result),MATCH(I$1,INDIRECT(nfl_game_result_header),0),FALSE)),"error")</f>
        <v>14</v>
      </c>
      <c r="J176" t="str">
        <f ca="1">IFERROR(IF(ISBLANK(VLOOKUP($B176,INDIRECT(nfl_game_result),MATCH(J$1,INDIRECT(nfl_game_result_header),0),FALSE)),"",VLOOKUP($B176,INDIRECT(nfl_game_result),MATCH(J$1,INDIRECT(nfl_game_result_header),0),FALSE)),"error")</f>
        <v>STL</v>
      </c>
      <c r="K176" t="str">
        <f ca="1">IFERROR(IF(ISBLANK(VLOOKUP($B176,INDIRECT(nfl_game_result),MATCH(K$1,INDIRECT(nfl_game_result_header),0),FALSE)),"",VLOOKUP($B176,INDIRECT(nfl_game_result),MATCH(K$1,INDIRECT(nfl_game_result_header),0),FALSE)),"error")</f>
        <v>MIA</v>
      </c>
      <c r="L176" s="23" t="str">
        <f ca="1">IFERROR(IF(ISBLANK(VLOOKUP($B176,INDIRECT(nfl_game_result),MATCH(L$1,INDIRECT(nfl_game_result_header),0),FALSE)),"",VLOOKUP($B176,INDIRECT(nfl_game_result),MATCH(L$1,INDIRECT(nfl_game_result_header),0),FALSE)),"error")</f>
        <v/>
      </c>
      <c r="M176" t="s">
        <v>14</v>
      </c>
      <c r="N176">
        <v>-1</v>
      </c>
      <c r="O176" t="s">
        <v>79</v>
      </c>
      <c r="V176" s="23" t="s">
        <v>416</v>
      </c>
      <c r="W176">
        <f ca="1">VALUE(LEFT(C176, 4))</f>
        <v>2012</v>
      </c>
      <c r="X176">
        <f ca="1">VALUE(MID(C176,6,FIND("_",C176,6)-6))</f>
        <v>6</v>
      </c>
      <c r="Y176" t="str">
        <f ca="1">IF(NOT(OR(ISBLANK(D176),ISBLANK(E176),D176="",E176="")),D176-E176,"")</f>
        <v/>
      </c>
      <c r="Z176" t="str">
        <f ca="1">IF(OR(NOT(ISNUMBER(D176)),ISBLANK(D176),D176="",ISBLANK(N176)),"",ABS(D176-N176))</f>
        <v/>
      </c>
      <c r="AA176">
        <f ca="1">IF(OR(ISBLANK(J176),ISBLANK(O176),J176="",O176=""),"",IF(J176=O176,1,0))</f>
        <v>0</v>
      </c>
      <c r="AB176" t="str">
        <f ca="1">IF(OR(ISBLANK(K176),ISBLANK(Q176),K176="",Q176=""),"",IF(K176=Q176,1,0))</f>
        <v/>
      </c>
      <c r="AC176" s="23" t="str">
        <f t="shared" ca="1" si="2"/>
        <v/>
      </c>
    </row>
    <row r="177" spans="1:29" x14ac:dyDescent="0.25">
      <c r="A177" s="23">
        <v>176</v>
      </c>
      <c r="B177">
        <v>85</v>
      </c>
      <c r="C177" t="str">
        <f ca="1">IFERROR(VLOOKUP($B177,INDIRECT(nfl_game_result),MATCH(C$1,INDIRECT(nfl_game_result_header),0),FALSE),"error")</f>
        <v>2012_06_DAL@BAL</v>
      </c>
      <c r="D177" t="str">
        <f ca="1">IFERROR(IF(ISBLANK(VLOOKUP($B177,INDIRECT(nfl_game_result),MATCH(D$1,INDIRECT(nfl_game_result_header),0),FALSE)),"",VLOOKUP($B177,INDIRECT(nfl_game_result),MATCH(D$1,INDIRECT(nfl_game_result_header),0),FALSE)),"error")</f>
        <v/>
      </c>
      <c r="E177">
        <f ca="1">IFERROR(IF(ISBLANK(VLOOKUP($B177,INDIRECT(nfl_game_result),MATCH(E$1,INDIRECT(nfl_game_result_header),0),FALSE)),"",VLOOKUP($B177,INDIRECT(nfl_game_result),MATCH(E$1,INDIRECT(nfl_game_result_header),0),FALSE)),"error")</f>
        <v>-3.5</v>
      </c>
      <c r="F177" s="23" t="str">
        <f ca="1">IFERROR(IF(ISBLANK(VLOOKUP($B177,INDIRECT(nfl_game_result),MATCH(F$1,INDIRECT(nfl_game_result_header),0),FALSE)),"",VLOOKUP($B177,INDIRECT(nfl_game_result),MATCH(F$1,INDIRECT(nfl_game_result_header),0),FALSE)),"error")</f>
        <v/>
      </c>
      <c r="G177" s="23" t="str">
        <f ca="1">IFERROR(IF(ISBLANK(VLOOKUP($B177,INDIRECT(nfl_game_result),MATCH(G$1,INDIRECT(nfl_game_result_header),0),FALSE)),"",VLOOKUP($B177,INDIRECT(nfl_game_result),MATCH(G$1,INDIRECT(nfl_game_result_header),0),FALSE)),"error")</f>
        <v/>
      </c>
      <c r="H177">
        <f ca="1">IFERROR(IF(ISBLANK(VLOOKUP($B177,INDIRECT(nfl_game_result),MATCH(H$1,INDIRECT(nfl_game_result_header),0),FALSE)),"",VLOOKUP($B177,INDIRECT(nfl_game_result),MATCH(H$1,INDIRECT(nfl_game_result_header),0),FALSE)),"error")</f>
        <v>31</v>
      </c>
      <c r="I177">
        <f ca="1">IFERROR(IF(ISBLANK(VLOOKUP($B177,INDIRECT(nfl_game_result),MATCH(I$1,INDIRECT(nfl_game_result_header),0),FALSE)),"",VLOOKUP($B177,INDIRECT(nfl_game_result),MATCH(I$1,INDIRECT(nfl_game_result_header),0),FALSE)),"error")</f>
        <v>29</v>
      </c>
      <c r="J177" t="str">
        <f ca="1">IFERROR(IF(ISBLANK(VLOOKUP($B177,INDIRECT(nfl_game_result),MATCH(J$1,INDIRECT(nfl_game_result_header),0),FALSE)),"",VLOOKUP($B177,INDIRECT(nfl_game_result),MATCH(J$1,INDIRECT(nfl_game_result_header),0),FALSE)),"error")</f>
        <v>DAL</v>
      </c>
      <c r="K177" t="str">
        <f ca="1">IFERROR(IF(ISBLANK(VLOOKUP($B177,INDIRECT(nfl_game_result),MATCH(K$1,INDIRECT(nfl_game_result_header),0),FALSE)),"",VLOOKUP($B177,INDIRECT(nfl_game_result),MATCH(K$1,INDIRECT(nfl_game_result_header),0),FALSE)),"error")</f>
        <v>BAL</v>
      </c>
      <c r="L177" s="23" t="str">
        <f ca="1">IFERROR(IF(ISBLANK(VLOOKUP($B177,INDIRECT(nfl_game_result),MATCH(L$1,INDIRECT(nfl_game_result_header),0),FALSE)),"",VLOOKUP($B177,INDIRECT(nfl_game_result),MATCH(L$1,INDIRECT(nfl_game_result_header),0),FALSE)),"error")</f>
        <v/>
      </c>
      <c r="M177" t="s">
        <v>14</v>
      </c>
      <c r="N177">
        <v>-7</v>
      </c>
      <c r="O177" t="s">
        <v>71</v>
      </c>
      <c r="V177" s="23" t="s">
        <v>416</v>
      </c>
      <c r="W177">
        <f ca="1">VALUE(LEFT(C177, 4))</f>
        <v>2012</v>
      </c>
      <c r="X177">
        <f ca="1">VALUE(MID(C177,6,FIND("_",C177,6)-6))</f>
        <v>6</v>
      </c>
      <c r="Y177" t="str">
        <f ca="1">IF(NOT(OR(ISBLANK(D177),ISBLANK(E177),D177="",E177="")),D177-E177,"")</f>
        <v/>
      </c>
      <c r="Z177" t="str">
        <f ca="1">IF(OR(NOT(ISNUMBER(D177)),ISBLANK(D177),D177="",ISBLANK(N177)),"",ABS(D177-N177))</f>
        <v/>
      </c>
      <c r="AA177">
        <f ca="1">IF(OR(ISBLANK(J177),ISBLANK(O177),J177="",O177=""),"",IF(J177=O177,1,0))</f>
        <v>1</v>
      </c>
      <c r="AB177" t="str">
        <f ca="1">IF(OR(ISBLANK(K177),ISBLANK(Q177),K177="",Q177=""),"",IF(K177=Q177,1,0))</f>
        <v/>
      </c>
      <c r="AC177" s="23" t="str">
        <f t="shared" ca="1" si="2"/>
        <v/>
      </c>
    </row>
    <row r="178" spans="1:29" x14ac:dyDescent="0.25">
      <c r="A178" s="23">
        <v>177</v>
      </c>
      <c r="B178">
        <v>86</v>
      </c>
      <c r="C178" t="str">
        <f ca="1">IFERROR(VLOOKUP($B178,INDIRECT(nfl_game_result),MATCH(C$1,INDIRECT(nfl_game_result_header),0),FALSE),"error")</f>
        <v>2012_06_BUF@ARI</v>
      </c>
      <c r="D178" t="str">
        <f ca="1">IFERROR(IF(ISBLANK(VLOOKUP($B178,INDIRECT(nfl_game_result),MATCH(D$1,INDIRECT(nfl_game_result_header),0),FALSE)),"",VLOOKUP($B178,INDIRECT(nfl_game_result),MATCH(D$1,INDIRECT(nfl_game_result_header),0),FALSE)),"error")</f>
        <v/>
      </c>
      <c r="E178">
        <f ca="1">IFERROR(IF(ISBLANK(VLOOKUP($B178,INDIRECT(nfl_game_result),MATCH(E$1,INDIRECT(nfl_game_result_header),0),FALSE)),"",VLOOKUP($B178,INDIRECT(nfl_game_result),MATCH(E$1,INDIRECT(nfl_game_result_header),0),FALSE)),"error")</f>
        <v>-4.5</v>
      </c>
      <c r="F178" s="23" t="str">
        <f ca="1">IFERROR(IF(ISBLANK(VLOOKUP($B178,INDIRECT(nfl_game_result),MATCH(F$1,INDIRECT(nfl_game_result_header),0),FALSE)),"",VLOOKUP($B178,INDIRECT(nfl_game_result),MATCH(F$1,INDIRECT(nfl_game_result_header),0),FALSE)),"error")</f>
        <v/>
      </c>
      <c r="G178" s="23" t="str">
        <f ca="1">IFERROR(IF(ISBLANK(VLOOKUP($B178,INDIRECT(nfl_game_result),MATCH(G$1,INDIRECT(nfl_game_result_header),0),FALSE)),"",VLOOKUP($B178,INDIRECT(nfl_game_result),MATCH(G$1,INDIRECT(nfl_game_result_header),0),FALSE)),"error")</f>
        <v/>
      </c>
      <c r="H178">
        <f ca="1">IFERROR(IF(ISBLANK(VLOOKUP($B178,INDIRECT(nfl_game_result),MATCH(H$1,INDIRECT(nfl_game_result_header),0),FALSE)),"",VLOOKUP($B178,INDIRECT(nfl_game_result),MATCH(H$1,INDIRECT(nfl_game_result_header),0),FALSE)),"error")</f>
        <v>16</v>
      </c>
      <c r="I178">
        <f ca="1">IFERROR(IF(ISBLANK(VLOOKUP($B178,INDIRECT(nfl_game_result),MATCH(I$1,INDIRECT(nfl_game_result_header),0),FALSE)),"",VLOOKUP($B178,INDIRECT(nfl_game_result),MATCH(I$1,INDIRECT(nfl_game_result_header),0),FALSE)),"error")</f>
        <v>19</v>
      </c>
      <c r="J178" t="str">
        <f ca="1">IFERROR(IF(ISBLANK(VLOOKUP($B178,INDIRECT(nfl_game_result),MATCH(J$1,INDIRECT(nfl_game_result_header),0),FALSE)),"",VLOOKUP($B178,INDIRECT(nfl_game_result),MATCH(J$1,INDIRECT(nfl_game_result_header),0),FALSE)),"error")</f>
        <v>BUF</v>
      </c>
      <c r="K178" t="str">
        <f ca="1">IFERROR(IF(ISBLANK(VLOOKUP($B178,INDIRECT(nfl_game_result),MATCH(K$1,INDIRECT(nfl_game_result_header),0),FALSE)),"",VLOOKUP($B178,INDIRECT(nfl_game_result),MATCH(K$1,INDIRECT(nfl_game_result_header),0),FALSE)),"error")</f>
        <v>BUF</v>
      </c>
      <c r="L178" s="23" t="str">
        <f ca="1">IFERROR(IF(ISBLANK(VLOOKUP($B178,INDIRECT(nfl_game_result),MATCH(L$1,INDIRECT(nfl_game_result_header),0),FALSE)),"",VLOOKUP($B178,INDIRECT(nfl_game_result),MATCH(L$1,INDIRECT(nfl_game_result_header),0),FALSE)),"error")</f>
        <v/>
      </c>
      <c r="M178" t="s">
        <v>14</v>
      </c>
      <c r="N178">
        <v>-4</v>
      </c>
      <c r="O178" t="s">
        <v>64</v>
      </c>
      <c r="V178" s="23" t="s">
        <v>416</v>
      </c>
      <c r="W178">
        <f ca="1">VALUE(LEFT(C178, 4))</f>
        <v>2012</v>
      </c>
      <c r="X178">
        <f ca="1">VALUE(MID(C178,6,FIND("_",C178,6)-6))</f>
        <v>6</v>
      </c>
      <c r="Y178" t="str">
        <f ca="1">IF(NOT(OR(ISBLANK(D178),ISBLANK(E178),D178="",E178="")),D178-E178,"")</f>
        <v/>
      </c>
      <c r="Z178" t="str">
        <f ca="1">IF(OR(NOT(ISNUMBER(D178)),ISBLANK(D178),D178="",ISBLANK(N178)),"",ABS(D178-N178))</f>
        <v/>
      </c>
      <c r="AA178">
        <f ca="1">IF(OR(ISBLANK(J178),ISBLANK(O178),J178="",O178=""),"",IF(J178=O178,1,0))</f>
        <v>0</v>
      </c>
      <c r="AB178" t="str">
        <f ca="1">IF(OR(ISBLANK(K178),ISBLANK(Q178),K178="",Q178=""),"",IF(K178=Q178,1,0))</f>
        <v/>
      </c>
      <c r="AC178" s="23" t="str">
        <f t="shared" ca="1" si="2"/>
        <v/>
      </c>
    </row>
    <row r="179" spans="1:29" x14ac:dyDescent="0.25">
      <c r="A179" s="23">
        <v>178</v>
      </c>
      <c r="B179">
        <v>87</v>
      </c>
      <c r="C179" t="str">
        <f ca="1">IFERROR(VLOOKUP($B179,INDIRECT(nfl_game_result),MATCH(C$1,INDIRECT(nfl_game_result_header),0),FALSE),"error")</f>
        <v>2012_06_NWE@SEA</v>
      </c>
      <c r="D179" t="str">
        <f ca="1">IFERROR(IF(ISBLANK(VLOOKUP($B179,INDIRECT(nfl_game_result),MATCH(D$1,INDIRECT(nfl_game_result_header),0),FALSE)),"",VLOOKUP($B179,INDIRECT(nfl_game_result),MATCH(D$1,INDIRECT(nfl_game_result_header),0),FALSE)),"error")</f>
        <v/>
      </c>
      <c r="E179">
        <f ca="1">IFERROR(IF(ISBLANK(VLOOKUP($B179,INDIRECT(nfl_game_result),MATCH(E$1,INDIRECT(nfl_game_result_header),0),FALSE)),"",VLOOKUP($B179,INDIRECT(nfl_game_result),MATCH(E$1,INDIRECT(nfl_game_result_header),0),FALSE)),"error")</f>
        <v>3.5</v>
      </c>
      <c r="F179" s="23" t="str">
        <f ca="1">IFERROR(IF(ISBLANK(VLOOKUP($B179,INDIRECT(nfl_game_result),MATCH(F$1,INDIRECT(nfl_game_result_header),0),FALSE)),"",VLOOKUP($B179,INDIRECT(nfl_game_result),MATCH(F$1,INDIRECT(nfl_game_result_header),0),FALSE)),"error")</f>
        <v/>
      </c>
      <c r="G179" s="23" t="str">
        <f ca="1">IFERROR(IF(ISBLANK(VLOOKUP($B179,INDIRECT(nfl_game_result),MATCH(G$1,INDIRECT(nfl_game_result_header),0),FALSE)),"",VLOOKUP($B179,INDIRECT(nfl_game_result),MATCH(G$1,INDIRECT(nfl_game_result_header),0),FALSE)),"error")</f>
        <v/>
      </c>
      <c r="H179">
        <f ca="1">IFERROR(IF(ISBLANK(VLOOKUP($B179,INDIRECT(nfl_game_result),MATCH(H$1,INDIRECT(nfl_game_result_header),0),FALSE)),"",VLOOKUP($B179,INDIRECT(nfl_game_result),MATCH(H$1,INDIRECT(nfl_game_result_header),0),FALSE)),"error")</f>
        <v>24</v>
      </c>
      <c r="I179">
        <f ca="1">IFERROR(IF(ISBLANK(VLOOKUP($B179,INDIRECT(nfl_game_result),MATCH(I$1,INDIRECT(nfl_game_result_header),0),FALSE)),"",VLOOKUP($B179,INDIRECT(nfl_game_result),MATCH(I$1,INDIRECT(nfl_game_result_header),0),FALSE)),"error")</f>
        <v>23</v>
      </c>
      <c r="J179" t="str">
        <f ca="1">IFERROR(IF(ISBLANK(VLOOKUP($B179,INDIRECT(nfl_game_result),MATCH(J$1,INDIRECT(nfl_game_result_header),0),FALSE)),"",VLOOKUP($B179,INDIRECT(nfl_game_result),MATCH(J$1,INDIRECT(nfl_game_result_header),0),FALSE)),"error")</f>
        <v>SEA</v>
      </c>
      <c r="K179" t="str">
        <f ca="1">IFERROR(IF(ISBLANK(VLOOKUP($B179,INDIRECT(nfl_game_result),MATCH(K$1,INDIRECT(nfl_game_result_header),0),FALSE)),"",VLOOKUP($B179,INDIRECT(nfl_game_result),MATCH(K$1,INDIRECT(nfl_game_result_header),0),FALSE)),"error")</f>
        <v>SEA</v>
      </c>
      <c r="L179" s="23" t="str">
        <f ca="1">IFERROR(IF(ISBLANK(VLOOKUP($B179,INDIRECT(nfl_game_result),MATCH(L$1,INDIRECT(nfl_game_result_header),0),FALSE)),"",VLOOKUP($B179,INDIRECT(nfl_game_result),MATCH(L$1,INDIRECT(nfl_game_result_header),0),FALSE)),"error")</f>
        <v/>
      </c>
      <c r="M179" t="s">
        <v>14</v>
      </c>
      <c r="N179">
        <v>4.5</v>
      </c>
      <c r="O179" t="s">
        <v>332</v>
      </c>
      <c r="V179" s="23" t="s">
        <v>416</v>
      </c>
      <c r="W179">
        <f ca="1">VALUE(LEFT(C179, 4))</f>
        <v>2012</v>
      </c>
      <c r="X179">
        <f ca="1">VALUE(MID(C179,6,FIND("_",C179,6)-6))</f>
        <v>6</v>
      </c>
      <c r="Y179" t="str">
        <f ca="1">IF(NOT(OR(ISBLANK(D179),ISBLANK(E179),D179="",E179="")),D179-E179,"")</f>
        <v/>
      </c>
      <c r="Z179" t="str">
        <f ca="1">IF(OR(NOT(ISNUMBER(D179)),ISBLANK(D179),D179="",ISBLANK(N179)),"",ABS(D179-N179))</f>
        <v/>
      </c>
      <c r="AA179">
        <f ca="1">IF(OR(ISBLANK(J179),ISBLANK(O179),J179="",O179=""),"",IF(J179=O179,1,0))</f>
        <v>0</v>
      </c>
      <c r="AB179" t="str">
        <f ca="1">IF(OR(ISBLANK(K179),ISBLANK(Q179),K179="",Q179=""),"",IF(K179=Q179,1,0))</f>
        <v/>
      </c>
      <c r="AC179" s="23" t="str">
        <f t="shared" ca="1" si="2"/>
        <v/>
      </c>
    </row>
    <row r="180" spans="1:29" x14ac:dyDescent="0.25">
      <c r="A180" s="23">
        <v>179</v>
      </c>
      <c r="B180">
        <v>88</v>
      </c>
      <c r="C180" t="str">
        <f ca="1">IFERROR(VLOOKUP($B180,INDIRECT(nfl_game_result),MATCH(C$1,INDIRECT(nfl_game_result_header),0),FALSE),"error")</f>
        <v>2012_06_NYG@SFO</v>
      </c>
      <c r="D180" t="str">
        <f ca="1">IFERROR(IF(ISBLANK(VLOOKUP($B180,INDIRECT(nfl_game_result),MATCH(D$1,INDIRECT(nfl_game_result_header),0),FALSE)),"",VLOOKUP($B180,INDIRECT(nfl_game_result),MATCH(D$1,INDIRECT(nfl_game_result_header),0),FALSE)),"error")</f>
        <v/>
      </c>
      <c r="E180">
        <f ca="1">IFERROR(IF(ISBLANK(VLOOKUP($B180,INDIRECT(nfl_game_result),MATCH(E$1,INDIRECT(nfl_game_result_header),0),FALSE)),"",VLOOKUP($B180,INDIRECT(nfl_game_result),MATCH(E$1,INDIRECT(nfl_game_result_header),0),FALSE)),"error")</f>
        <v>-5.5</v>
      </c>
      <c r="F180" s="23" t="str">
        <f ca="1">IFERROR(IF(ISBLANK(VLOOKUP($B180,INDIRECT(nfl_game_result),MATCH(F$1,INDIRECT(nfl_game_result_header),0),FALSE)),"",VLOOKUP($B180,INDIRECT(nfl_game_result),MATCH(F$1,INDIRECT(nfl_game_result_header),0),FALSE)),"error")</f>
        <v/>
      </c>
      <c r="G180" s="23" t="str">
        <f ca="1">IFERROR(IF(ISBLANK(VLOOKUP($B180,INDIRECT(nfl_game_result),MATCH(G$1,INDIRECT(nfl_game_result_header),0),FALSE)),"",VLOOKUP($B180,INDIRECT(nfl_game_result),MATCH(G$1,INDIRECT(nfl_game_result_header),0),FALSE)),"error")</f>
        <v/>
      </c>
      <c r="H180">
        <f ca="1">IFERROR(IF(ISBLANK(VLOOKUP($B180,INDIRECT(nfl_game_result),MATCH(H$1,INDIRECT(nfl_game_result_header),0),FALSE)),"",VLOOKUP($B180,INDIRECT(nfl_game_result),MATCH(H$1,INDIRECT(nfl_game_result_header),0),FALSE)),"error")</f>
        <v>3</v>
      </c>
      <c r="I180">
        <f ca="1">IFERROR(IF(ISBLANK(VLOOKUP($B180,INDIRECT(nfl_game_result),MATCH(I$1,INDIRECT(nfl_game_result_header),0),FALSE)),"",VLOOKUP($B180,INDIRECT(nfl_game_result),MATCH(I$1,INDIRECT(nfl_game_result_header),0),FALSE)),"error")</f>
        <v>26</v>
      </c>
      <c r="J180" t="str">
        <f ca="1">IFERROR(IF(ISBLANK(VLOOKUP($B180,INDIRECT(nfl_game_result),MATCH(J$1,INDIRECT(nfl_game_result_header),0),FALSE)),"",VLOOKUP($B180,INDIRECT(nfl_game_result),MATCH(J$1,INDIRECT(nfl_game_result_header),0),FALSE)),"error")</f>
        <v>NYG</v>
      </c>
      <c r="K180" t="str">
        <f ca="1">IFERROR(IF(ISBLANK(VLOOKUP($B180,INDIRECT(nfl_game_result),MATCH(K$1,INDIRECT(nfl_game_result_header),0),FALSE)),"",VLOOKUP($B180,INDIRECT(nfl_game_result),MATCH(K$1,INDIRECT(nfl_game_result_header),0),FALSE)),"error")</f>
        <v>NYG</v>
      </c>
      <c r="L180" s="23" t="str">
        <f ca="1">IFERROR(IF(ISBLANK(VLOOKUP($B180,INDIRECT(nfl_game_result),MATCH(L$1,INDIRECT(nfl_game_result_header),0),FALSE)),"",VLOOKUP($B180,INDIRECT(nfl_game_result),MATCH(L$1,INDIRECT(nfl_game_result_header),0),FALSE)),"error")</f>
        <v/>
      </c>
      <c r="M180" t="s">
        <v>14</v>
      </c>
      <c r="N180">
        <v>-5.5</v>
      </c>
      <c r="O180" t="s">
        <v>333</v>
      </c>
      <c r="V180" s="23" t="s">
        <v>416</v>
      </c>
      <c r="W180">
        <f ca="1">VALUE(LEFT(C180, 4))</f>
        <v>2012</v>
      </c>
      <c r="X180">
        <f ca="1">VALUE(MID(C180,6,FIND("_",C180,6)-6))</f>
        <v>6</v>
      </c>
      <c r="Y180" t="str">
        <f ca="1">IF(NOT(OR(ISBLANK(D180),ISBLANK(E180),D180="",E180="")),D180-E180,"")</f>
        <v/>
      </c>
      <c r="Z180" t="str">
        <f ca="1">IF(OR(NOT(ISNUMBER(D180)),ISBLANK(D180),D180="",ISBLANK(N180)),"",ABS(D180-N180))</f>
        <v/>
      </c>
      <c r="AA180">
        <f ca="1">IF(OR(ISBLANK(J180),ISBLANK(O180),J180="",O180=""),"",IF(J180=O180,1,0))</f>
        <v>0</v>
      </c>
      <c r="AB180" t="str">
        <f ca="1">IF(OR(ISBLANK(K180),ISBLANK(Q180),K180="",Q180=""),"",IF(K180=Q180,1,0))</f>
        <v/>
      </c>
      <c r="AC180" s="23" t="str">
        <f t="shared" ca="1" si="2"/>
        <v/>
      </c>
    </row>
    <row r="181" spans="1:29" x14ac:dyDescent="0.25">
      <c r="A181" s="23">
        <v>180</v>
      </c>
      <c r="B181">
        <v>89</v>
      </c>
      <c r="C181" t="str">
        <f ca="1">IFERROR(VLOOKUP($B181,INDIRECT(nfl_game_result),MATCH(C$1,INDIRECT(nfl_game_result_header),0),FALSE),"error")</f>
        <v>2012_06_MIN@WAS</v>
      </c>
      <c r="D181" t="str">
        <f ca="1">IFERROR(IF(ISBLANK(VLOOKUP($B181,INDIRECT(nfl_game_result),MATCH(D$1,INDIRECT(nfl_game_result_header),0),FALSE)),"",VLOOKUP($B181,INDIRECT(nfl_game_result),MATCH(D$1,INDIRECT(nfl_game_result_header),0),FALSE)),"error")</f>
        <v/>
      </c>
      <c r="E181">
        <f ca="1">IFERROR(IF(ISBLANK(VLOOKUP($B181,INDIRECT(nfl_game_result),MATCH(E$1,INDIRECT(nfl_game_result_header),0),FALSE)),"",VLOOKUP($B181,INDIRECT(nfl_game_result),MATCH(E$1,INDIRECT(nfl_game_result_header),0),FALSE)),"error")</f>
        <v>-2.5</v>
      </c>
      <c r="F181" s="23" t="str">
        <f ca="1">IFERROR(IF(ISBLANK(VLOOKUP($B181,INDIRECT(nfl_game_result),MATCH(F$1,INDIRECT(nfl_game_result_header),0),FALSE)),"",VLOOKUP($B181,INDIRECT(nfl_game_result),MATCH(F$1,INDIRECT(nfl_game_result_header),0),FALSE)),"error")</f>
        <v/>
      </c>
      <c r="G181" s="23" t="str">
        <f ca="1">IFERROR(IF(ISBLANK(VLOOKUP($B181,INDIRECT(nfl_game_result),MATCH(G$1,INDIRECT(nfl_game_result_header),0),FALSE)),"",VLOOKUP($B181,INDIRECT(nfl_game_result),MATCH(G$1,INDIRECT(nfl_game_result_header),0),FALSE)),"error")</f>
        <v/>
      </c>
      <c r="H181">
        <f ca="1">IFERROR(IF(ISBLANK(VLOOKUP($B181,INDIRECT(nfl_game_result),MATCH(H$1,INDIRECT(nfl_game_result_header),0),FALSE)),"",VLOOKUP($B181,INDIRECT(nfl_game_result),MATCH(H$1,INDIRECT(nfl_game_result_header),0),FALSE)),"error")</f>
        <v>38</v>
      </c>
      <c r="I181">
        <f ca="1">IFERROR(IF(ISBLANK(VLOOKUP($B181,INDIRECT(nfl_game_result),MATCH(I$1,INDIRECT(nfl_game_result_header),0),FALSE)),"",VLOOKUP($B181,INDIRECT(nfl_game_result),MATCH(I$1,INDIRECT(nfl_game_result_header),0),FALSE)),"error")</f>
        <v>26</v>
      </c>
      <c r="J181" t="str">
        <f ca="1">IFERROR(IF(ISBLANK(VLOOKUP($B181,INDIRECT(nfl_game_result),MATCH(J$1,INDIRECT(nfl_game_result_header),0),FALSE)),"",VLOOKUP($B181,INDIRECT(nfl_game_result),MATCH(J$1,INDIRECT(nfl_game_result_header),0),FALSE)),"error")</f>
        <v>WAS</v>
      </c>
      <c r="K181" t="str">
        <f ca="1">IFERROR(IF(ISBLANK(VLOOKUP($B181,INDIRECT(nfl_game_result),MATCH(K$1,INDIRECT(nfl_game_result_header),0),FALSE)),"",VLOOKUP($B181,INDIRECT(nfl_game_result),MATCH(K$1,INDIRECT(nfl_game_result_header),0),FALSE)),"error")</f>
        <v>WAS</v>
      </c>
      <c r="L181" s="23" t="str">
        <f ca="1">IFERROR(IF(ISBLANK(VLOOKUP($B181,INDIRECT(nfl_game_result),MATCH(L$1,INDIRECT(nfl_game_result_header),0),FALSE)),"",VLOOKUP($B181,INDIRECT(nfl_game_result),MATCH(L$1,INDIRECT(nfl_game_result_header),0),FALSE)),"error")</f>
        <v/>
      </c>
      <c r="M181" t="s">
        <v>14</v>
      </c>
      <c r="N181">
        <v>2.5</v>
      </c>
      <c r="O181" t="s">
        <v>80</v>
      </c>
      <c r="V181" s="23" t="s">
        <v>416</v>
      </c>
      <c r="W181">
        <f ca="1">VALUE(LEFT(C181, 4))</f>
        <v>2012</v>
      </c>
      <c r="X181">
        <f ca="1">VALUE(MID(C181,6,FIND("_",C181,6)-6))</f>
        <v>6</v>
      </c>
      <c r="Y181" t="str">
        <f ca="1">IF(NOT(OR(ISBLANK(D181),ISBLANK(E181),D181="",E181="")),D181-E181,"")</f>
        <v/>
      </c>
      <c r="Z181" t="str">
        <f ca="1">IF(OR(NOT(ISNUMBER(D181)),ISBLANK(D181),D181="",ISBLANK(N181)),"",ABS(D181-N181))</f>
        <v/>
      </c>
      <c r="AA181">
        <f ca="1">IF(OR(ISBLANK(J181),ISBLANK(O181),J181="",O181=""),"",IF(J181=O181,1,0))</f>
        <v>0</v>
      </c>
      <c r="AB181" t="str">
        <f ca="1">IF(OR(ISBLANK(K181),ISBLANK(Q181),K181="",Q181=""),"",IF(K181=Q181,1,0))</f>
        <v/>
      </c>
      <c r="AC181" s="23" t="str">
        <f t="shared" ca="1" si="2"/>
        <v/>
      </c>
    </row>
    <row r="182" spans="1:29" x14ac:dyDescent="0.25">
      <c r="A182" s="23">
        <v>181</v>
      </c>
      <c r="B182">
        <v>90</v>
      </c>
      <c r="C182" t="str">
        <f ca="1">IFERROR(VLOOKUP($B182,INDIRECT(nfl_game_result),MATCH(C$1,INDIRECT(nfl_game_result_header),0),FALSE),"error")</f>
        <v>2012_06_GBY@HOU</v>
      </c>
      <c r="D182" t="str">
        <f ca="1">IFERROR(IF(ISBLANK(VLOOKUP($B182,INDIRECT(nfl_game_result),MATCH(D$1,INDIRECT(nfl_game_result_header),0),FALSE)),"",VLOOKUP($B182,INDIRECT(nfl_game_result),MATCH(D$1,INDIRECT(nfl_game_result_header),0),FALSE)),"error")</f>
        <v/>
      </c>
      <c r="E182">
        <f ca="1">IFERROR(IF(ISBLANK(VLOOKUP($B182,INDIRECT(nfl_game_result),MATCH(E$1,INDIRECT(nfl_game_result_header),0),FALSE)),"",VLOOKUP($B182,INDIRECT(nfl_game_result),MATCH(E$1,INDIRECT(nfl_game_result_header),0),FALSE)),"error")</f>
        <v>-3.5</v>
      </c>
      <c r="F182" s="23" t="str">
        <f ca="1">IFERROR(IF(ISBLANK(VLOOKUP($B182,INDIRECT(nfl_game_result),MATCH(F$1,INDIRECT(nfl_game_result_header),0),FALSE)),"",VLOOKUP($B182,INDIRECT(nfl_game_result),MATCH(F$1,INDIRECT(nfl_game_result_header),0),FALSE)),"error")</f>
        <v/>
      </c>
      <c r="G182" s="23" t="str">
        <f ca="1">IFERROR(IF(ISBLANK(VLOOKUP($B182,INDIRECT(nfl_game_result),MATCH(G$1,INDIRECT(nfl_game_result_header),0),FALSE)),"",VLOOKUP($B182,INDIRECT(nfl_game_result),MATCH(G$1,INDIRECT(nfl_game_result_header),0),FALSE)),"error")</f>
        <v/>
      </c>
      <c r="H182">
        <f ca="1">IFERROR(IF(ISBLANK(VLOOKUP($B182,INDIRECT(nfl_game_result),MATCH(H$1,INDIRECT(nfl_game_result_header),0),FALSE)),"",VLOOKUP($B182,INDIRECT(nfl_game_result),MATCH(H$1,INDIRECT(nfl_game_result_header),0),FALSE)),"error")</f>
        <v>24</v>
      </c>
      <c r="I182">
        <f ca="1">IFERROR(IF(ISBLANK(VLOOKUP($B182,INDIRECT(nfl_game_result),MATCH(I$1,INDIRECT(nfl_game_result_header),0),FALSE)),"",VLOOKUP($B182,INDIRECT(nfl_game_result),MATCH(I$1,INDIRECT(nfl_game_result_header),0),FALSE)),"error")</f>
        <v>42</v>
      </c>
      <c r="J182" t="str">
        <f ca="1">IFERROR(IF(ISBLANK(VLOOKUP($B182,INDIRECT(nfl_game_result),MATCH(J$1,INDIRECT(nfl_game_result_header),0),FALSE)),"",VLOOKUP($B182,INDIRECT(nfl_game_result),MATCH(J$1,INDIRECT(nfl_game_result_header),0),FALSE)),"error")</f>
        <v>GBY</v>
      </c>
      <c r="K182" t="str">
        <f ca="1">IFERROR(IF(ISBLANK(VLOOKUP($B182,INDIRECT(nfl_game_result),MATCH(K$1,INDIRECT(nfl_game_result_header),0),FALSE)),"",VLOOKUP($B182,INDIRECT(nfl_game_result),MATCH(K$1,INDIRECT(nfl_game_result_header),0),FALSE)),"error")</f>
        <v>GBY</v>
      </c>
      <c r="L182" s="23" t="str">
        <f ca="1">IFERROR(IF(ISBLANK(VLOOKUP($B182,INDIRECT(nfl_game_result),MATCH(L$1,INDIRECT(nfl_game_result_header),0),FALSE)),"",VLOOKUP($B182,INDIRECT(nfl_game_result),MATCH(L$1,INDIRECT(nfl_game_result_header),0),FALSE)),"error")</f>
        <v/>
      </c>
      <c r="M182" t="s">
        <v>14</v>
      </c>
      <c r="N182">
        <v>-6.5</v>
      </c>
      <c r="O182" t="s">
        <v>75</v>
      </c>
      <c r="V182" s="23" t="s">
        <v>416</v>
      </c>
      <c r="W182">
        <f ca="1">VALUE(LEFT(C182, 4))</f>
        <v>2012</v>
      </c>
      <c r="X182">
        <f ca="1">VALUE(MID(C182,6,FIND("_",C182,6)-6))</f>
        <v>6</v>
      </c>
      <c r="Y182" t="str">
        <f ca="1">IF(NOT(OR(ISBLANK(D182),ISBLANK(E182),D182="",E182="")),D182-E182,"")</f>
        <v/>
      </c>
      <c r="Z182" t="str">
        <f ca="1">IF(OR(NOT(ISNUMBER(D182)),ISBLANK(D182),D182="",ISBLANK(N182)),"",ABS(D182-N182))</f>
        <v/>
      </c>
      <c r="AA182">
        <f ca="1">IF(OR(ISBLANK(J182),ISBLANK(O182),J182="",O182=""),"",IF(J182=O182,1,0))</f>
        <v>0</v>
      </c>
      <c r="AB182" t="str">
        <f ca="1">IF(OR(ISBLANK(K182),ISBLANK(Q182),K182="",Q182=""),"",IF(K182=Q182,1,0))</f>
        <v/>
      </c>
      <c r="AC182" s="23" t="str">
        <f t="shared" ca="1" si="2"/>
        <v/>
      </c>
    </row>
    <row r="183" spans="1:29" x14ac:dyDescent="0.25">
      <c r="A183" s="23">
        <v>182</v>
      </c>
      <c r="B183">
        <v>91</v>
      </c>
      <c r="C183" t="str">
        <f ca="1">IFERROR(VLOOKUP($B183,INDIRECT(nfl_game_result),MATCH(C$1,INDIRECT(nfl_game_result_header),0),FALSE),"error")</f>
        <v>2012_06_DEN@SD</v>
      </c>
      <c r="D183" t="str">
        <f ca="1">IFERROR(IF(ISBLANK(VLOOKUP($B183,INDIRECT(nfl_game_result),MATCH(D$1,INDIRECT(nfl_game_result_header),0),FALSE)),"",VLOOKUP($B183,INDIRECT(nfl_game_result),MATCH(D$1,INDIRECT(nfl_game_result_header),0),FALSE)),"error")</f>
        <v/>
      </c>
      <c r="E183">
        <f ca="1">IFERROR(IF(ISBLANK(VLOOKUP($B183,INDIRECT(nfl_game_result),MATCH(E$1,INDIRECT(nfl_game_result_header),0),FALSE)),"",VLOOKUP($B183,INDIRECT(nfl_game_result),MATCH(E$1,INDIRECT(nfl_game_result_header),0),FALSE)),"error")</f>
        <v>-2.5</v>
      </c>
      <c r="F183" s="23" t="str">
        <f ca="1">IFERROR(IF(ISBLANK(VLOOKUP($B183,INDIRECT(nfl_game_result),MATCH(F$1,INDIRECT(nfl_game_result_header),0),FALSE)),"",VLOOKUP($B183,INDIRECT(nfl_game_result),MATCH(F$1,INDIRECT(nfl_game_result_header),0),FALSE)),"error")</f>
        <v/>
      </c>
      <c r="G183" s="23" t="str">
        <f ca="1">IFERROR(IF(ISBLANK(VLOOKUP($B183,INDIRECT(nfl_game_result),MATCH(G$1,INDIRECT(nfl_game_result_header),0),FALSE)),"",VLOOKUP($B183,INDIRECT(nfl_game_result),MATCH(G$1,INDIRECT(nfl_game_result_header),0),FALSE)),"error")</f>
        <v/>
      </c>
      <c r="H183">
        <f ca="1">IFERROR(IF(ISBLANK(VLOOKUP($B183,INDIRECT(nfl_game_result),MATCH(H$1,INDIRECT(nfl_game_result_header),0),FALSE)),"",VLOOKUP($B183,INDIRECT(nfl_game_result),MATCH(H$1,INDIRECT(nfl_game_result_header),0),FALSE)),"error")</f>
        <v>24</v>
      </c>
      <c r="I183">
        <f ca="1">IFERROR(IF(ISBLANK(VLOOKUP($B183,INDIRECT(nfl_game_result),MATCH(I$1,INDIRECT(nfl_game_result_header),0),FALSE)),"",VLOOKUP($B183,INDIRECT(nfl_game_result),MATCH(I$1,INDIRECT(nfl_game_result_header),0),FALSE)),"error")</f>
        <v>35</v>
      </c>
      <c r="J183" t="str">
        <f ca="1">IFERROR(IF(ISBLANK(VLOOKUP($B183,INDIRECT(nfl_game_result),MATCH(J$1,INDIRECT(nfl_game_result_header),0),FALSE)),"",VLOOKUP($B183,INDIRECT(nfl_game_result),MATCH(J$1,INDIRECT(nfl_game_result_header),0),FALSE)),"error")</f>
        <v>DEN</v>
      </c>
      <c r="K183" t="str">
        <f ca="1">IFERROR(IF(ISBLANK(VLOOKUP($B183,INDIRECT(nfl_game_result),MATCH(K$1,INDIRECT(nfl_game_result_header),0),FALSE)),"",VLOOKUP($B183,INDIRECT(nfl_game_result),MATCH(K$1,INDIRECT(nfl_game_result_header),0),FALSE)),"error")</f>
        <v>DEN</v>
      </c>
      <c r="L183" s="23" t="str">
        <f ca="1">IFERROR(IF(ISBLANK(VLOOKUP($B183,INDIRECT(nfl_game_result),MATCH(L$1,INDIRECT(nfl_game_result_header),0),FALSE)),"",VLOOKUP($B183,INDIRECT(nfl_game_result),MATCH(L$1,INDIRECT(nfl_game_result_header),0),FALSE)),"error")</f>
        <v/>
      </c>
      <c r="M183" t="s">
        <v>14</v>
      </c>
      <c r="N183">
        <v>-1.5</v>
      </c>
      <c r="O183" t="s">
        <v>72</v>
      </c>
      <c r="V183" s="23" t="s">
        <v>416</v>
      </c>
      <c r="W183">
        <f ca="1">VALUE(LEFT(C183, 4))</f>
        <v>2012</v>
      </c>
      <c r="X183">
        <f ca="1">VALUE(MID(C183,6,FIND("_",C183,6)-6))</f>
        <v>6</v>
      </c>
      <c r="Y183" t="str">
        <f ca="1">IF(NOT(OR(ISBLANK(D183),ISBLANK(E183),D183="",E183="")),D183-E183,"")</f>
        <v/>
      </c>
      <c r="Z183" t="str">
        <f ca="1">IF(OR(NOT(ISNUMBER(D183)),ISBLANK(D183),D183="",ISBLANK(N183)),"",ABS(D183-N183))</f>
        <v/>
      </c>
      <c r="AA183">
        <f ca="1">IF(OR(ISBLANK(J183),ISBLANK(O183),J183="",O183=""),"",IF(J183=O183,1,0))</f>
        <v>1</v>
      </c>
      <c r="AB183" t="str">
        <f ca="1">IF(OR(ISBLANK(K183),ISBLANK(Q183),K183="",Q183=""),"",IF(K183=Q183,1,0))</f>
        <v/>
      </c>
      <c r="AC183" s="23" t="str">
        <f t="shared" ca="1" si="2"/>
        <v/>
      </c>
    </row>
    <row r="184" spans="1:29" x14ac:dyDescent="0.25">
      <c r="A184" s="23">
        <v>183</v>
      </c>
      <c r="B184">
        <v>92</v>
      </c>
      <c r="C184" t="str">
        <f ca="1">IFERROR(VLOOKUP($B184,INDIRECT(nfl_game_result),MATCH(C$1,INDIRECT(nfl_game_result_header),0),FALSE),"error")</f>
        <v>2012_07_SEA@SFO</v>
      </c>
      <c r="D184" t="str">
        <f ca="1">IFERROR(IF(ISBLANK(VLOOKUP($B184,INDIRECT(nfl_game_result),MATCH(D$1,INDIRECT(nfl_game_result_header),0),FALSE)),"",VLOOKUP($B184,INDIRECT(nfl_game_result),MATCH(D$1,INDIRECT(nfl_game_result_header),0),FALSE)),"error")</f>
        <v/>
      </c>
      <c r="E184">
        <f ca="1">IFERROR(IF(ISBLANK(VLOOKUP($B184,INDIRECT(nfl_game_result),MATCH(E$1,INDIRECT(nfl_game_result_header),0),FALSE)),"",VLOOKUP($B184,INDIRECT(nfl_game_result),MATCH(E$1,INDIRECT(nfl_game_result_header),0),FALSE)),"error")</f>
        <v>-7.5</v>
      </c>
      <c r="F184" s="23" t="str">
        <f ca="1">IFERROR(IF(ISBLANK(VLOOKUP($B184,INDIRECT(nfl_game_result),MATCH(F$1,INDIRECT(nfl_game_result_header),0),FALSE)),"",VLOOKUP($B184,INDIRECT(nfl_game_result),MATCH(F$1,INDIRECT(nfl_game_result_header),0),FALSE)),"error")</f>
        <v/>
      </c>
      <c r="G184" s="23" t="str">
        <f ca="1">IFERROR(IF(ISBLANK(VLOOKUP($B184,INDIRECT(nfl_game_result),MATCH(G$1,INDIRECT(nfl_game_result_header),0),FALSE)),"",VLOOKUP($B184,INDIRECT(nfl_game_result),MATCH(G$1,INDIRECT(nfl_game_result_header),0),FALSE)),"error")</f>
        <v/>
      </c>
      <c r="H184">
        <f ca="1">IFERROR(IF(ISBLANK(VLOOKUP($B184,INDIRECT(nfl_game_result),MATCH(H$1,INDIRECT(nfl_game_result_header),0),FALSE)),"",VLOOKUP($B184,INDIRECT(nfl_game_result),MATCH(H$1,INDIRECT(nfl_game_result_header),0),FALSE)),"error")</f>
        <v>13</v>
      </c>
      <c r="I184">
        <f ca="1">IFERROR(IF(ISBLANK(VLOOKUP($B184,INDIRECT(nfl_game_result),MATCH(I$1,INDIRECT(nfl_game_result_header),0),FALSE)),"",VLOOKUP($B184,INDIRECT(nfl_game_result),MATCH(I$1,INDIRECT(nfl_game_result_header),0),FALSE)),"error")</f>
        <v>6</v>
      </c>
      <c r="J184" t="str">
        <f ca="1">IFERROR(IF(ISBLANK(VLOOKUP($B184,INDIRECT(nfl_game_result),MATCH(J$1,INDIRECT(nfl_game_result_header),0),FALSE)),"",VLOOKUP($B184,INDIRECT(nfl_game_result),MATCH(J$1,INDIRECT(nfl_game_result_header),0),FALSE)),"error")</f>
        <v>SEA</v>
      </c>
      <c r="K184" t="str">
        <f ca="1">IFERROR(IF(ISBLANK(VLOOKUP($B184,INDIRECT(nfl_game_result),MATCH(K$1,INDIRECT(nfl_game_result_header),0),FALSE)),"",VLOOKUP($B184,INDIRECT(nfl_game_result),MATCH(K$1,INDIRECT(nfl_game_result_header),0),FALSE)),"error")</f>
        <v>SFO</v>
      </c>
      <c r="L184" s="23" t="str">
        <f ca="1">IFERROR(IF(ISBLANK(VLOOKUP($B184,INDIRECT(nfl_game_result),MATCH(L$1,INDIRECT(nfl_game_result_header),0),FALSE)),"",VLOOKUP($B184,INDIRECT(nfl_game_result),MATCH(L$1,INDIRECT(nfl_game_result_header),0),FALSE)),"error")</f>
        <v/>
      </c>
      <c r="M184" t="s">
        <v>16</v>
      </c>
      <c r="N184">
        <v>-6.5</v>
      </c>
      <c r="O184" t="s">
        <v>89</v>
      </c>
      <c r="V184" s="23" t="s">
        <v>416</v>
      </c>
      <c r="W184">
        <f ca="1">VALUE(LEFT(C184, 4))</f>
        <v>2012</v>
      </c>
      <c r="X184">
        <f ca="1">VALUE(MID(C184,6,FIND("_",C184,6)-6))</f>
        <v>7</v>
      </c>
      <c r="Y184" t="str">
        <f ca="1">IF(NOT(OR(ISBLANK(D184),ISBLANK(E184),D184="",E184="")),D184-E184,"")</f>
        <v/>
      </c>
      <c r="Z184" t="str">
        <f ca="1">IF(OR(NOT(ISNUMBER(D184)),ISBLANK(D184),D184="",ISBLANK(N184)),"",ABS(D184-N184))</f>
        <v/>
      </c>
      <c r="AA184">
        <f ca="1">IF(OR(ISBLANK(J184),ISBLANK(O184),J184="",O184=""),"",IF(J184=O184,1,0))</f>
        <v>1</v>
      </c>
      <c r="AB184" t="str">
        <f ca="1">IF(OR(ISBLANK(K184),ISBLANK(Q184),K184="",Q184=""),"",IF(K184=Q184,1,0))</f>
        <v/>
      </c>
      <c r="AC184" s="23" t="str">
        <f t="shared" ca="1" si="2"/>
        <v/>
      </c>
    </row>
    <row r="185" spans="1:29" x14ac:dyDescent="0.25">
      <c r="A185" s="23">
        <v>184</v>
      </c>
      <c r="B185">
        <v>93</v>
      </c>
      <c r="C185" t="str">
        <f ca="1">IFERROR(VLOOKUP($B185,INDIRECT(nfl_game_result),MATCH(C$1,INDIRECT(nfl_game_result_header),0),FALSE),"error")</f>
        <v>2012_07_WAS@NYG</v>
      </c>
      <c r="D185" t="str">
        <f ca="1">IFERROR(IF(ISBLANK(VLOOKUP($B185,INDIRECT(nfl_game_result),MATCH(D$1,INDIRECT(nfl_game_result_header),0),FALSE)),"",VLOOKUP($B185,INDIRECT(nfl_game_result),MATCH(D$1,INDIRECT(nfl_game_result_header),0),FALSE)),"error")</f>
        <v/>
      </c>
      <c r="E185">
        <f ca="1">IFERROR(IF(ISBLANK(VLOOKUP($B185,INDIRECT(nfl_game_result),MATCH(E$1,INDIRECT(nfl_game_result_header),0),FALSE)),"",VLOOKUP($B185,INDIRECT(nfl_game_result),MATCH(E$1,INDIRECT(nfl_game_result_header),0),FALSE)),"error")</f>
        <v>-6.5</v>
      </c>
      <c r="F185" s="23" t="str">
        <f ca="1">IFERROR(IF(ISBLANK(VLOOKUP($B185,INDIRECT(nfl_game_result),MATCH(F$1,INDIRECT(nfl_game_result_header),0),FALSE)),"",VLOOKUP($B185,INDIRECT(nfl_game_result),MATCH(F$1,INDIRECT(nfl_game_result_header),0),FALSE)),"error")</f>
        <v/>
      </c>
      <c r="G185" s="23" t="str">
        <f ca="1">IFERROR(IF(ISBLANK(VLOOKUP($B185,INDIRECT(nfl_game_result),MATCH(G$1,INDIRECT(nfl_game_result_header),0),FALSE)),"",VLOOKUP($B185,INDIRECT(nfl_game_result),MATCH(G$1,INDIRECT(nfl_game_result_header),0),FALSE)),"error")</f>
        <v/>
      </c>
      <c r="H185">
        <f ca="1">IFERROR(IF(ISBLANK(VLOOKUP($B185,INDIRECT(nfl_game_result),MATCH(H$1,INDIRECT(nfl_game_result_header),0),FALSE)),"",VLOOKUP($B185,INDIRECT(nfl_game_result),MATCH(H$1,INDIRECT(nfl_game_result_header),0),FALSE)),"error")</f>
        <v>27</v>
      </c>
      <c r="I185">
        <f ca="1">IFERROR(IF(ISBLANK(VLOOKUP($B185,INDIRECT(nfl_game_result),MATCH(I$1,INDIRECT(nfl_game_result_header),0),FALSE)),"",VLOOKUP($B185,INDIRECT(nfl_game_result),MATCH(I$1,INDIRECT(nfl_game_result_header),0),FALSE)),"error")</f>
        <v>23</v>
      </c>
      <c r="J185" t="str">
        <f ca="1">IFERROR(IF(ISBLANK(VLOOKUP($B185,INDIRECT(nfl_game_result),MATCH(J$1,INDIRECT(nfl_game_result_header),0),FALSE)),"",VLOOKUP($B185,INDIRECT(nfl_game_result),MATCH(J$1,INDIRECT(nfl_game_result_header),0),FALSE)),"error")</f>
        <v>WAS</v>
      </c>
      <c r="K185" t="str">
        <f ca="1">IFERROR(IF(ISBLANK(VLOOKUP($B185,INDIRECT(nfl_game_result),MATCH(K$1,INDIRECT(nfl_game_result_header),0),FALSE)),"",VLOOKUP($B185,INDIRECT(nfl_game_result),MATCH(K$1,INDIRECT(nfl_game_result_header),0),FALSE)),"error")</f>
        <v>NYG</v>
      </c>
      <c r="L185" s="23" t="str">
        <f ca="1">IFERROR(IF(ISBLANK(VLOOKUP($B185,INDIRECT(nfl_game_result),MATCH(L$1,INDIRECT(nfl_game_result_header),0),FALSE)),"",VLOOKUP($B185,INDIRECT(nfl_game_result),MATCH(L$1,INDIRECT(nfl_game_result_header),0),FALSE)),"error")</f>
        <v/>
      </c>
      <c r="M185" t="s">
        <v>16</v>
      </c>
      <c r="N185">
        <v>-7</v>
      </c>
      <c r="O185" t="s">
        <v>94</v>
      </c>
      <c r="V185" s="23" t="s">
        <v>416</v>
      </c>
      <c r="W185">
        <f ca="1">VALUE(LEFT(C185, 4))</f>
        <v>2012</v>
      </c>
      <c r="X185">
        <f ca="1">VALUE(MID(C185,6,FIND("_",C185,6)-6))</f>
        <v>7</v>
      </c>
      <c r="Y185" t="str">
        <f ca="1">IF(NOT(OR(ISBLANK(D185),ISBLANK(E185),D185="",E185="")),D185-E185,"")</f>
        <v/>
      </c>
      <c r="Z185" t="str">
        <f ca="1">IF(OR(NOT(ISNUMBER(D185)),ISBLANK(D185),D185="",ISBLANK(N185)),"",ABS(D185-N185))</f>
        <v/>
      </c>
      <c r="AA185">
        <f ca="1">IF(OR(ISBLANK(J185),ISBLANK(O185),J185="",O185=""),"",IF(J185=O185,1,0))</f>
        <v>1</v>
      </c>
      <c r="AB185" t="str">
        <f ca="1">IF(OR(ISBLANK(K185),ISBLANK(Q185),K185="",Q185=""),"",IF(K185=Q185,1,0))</f>
        <v/>
      </c>
      <c r="AC185" s="23" t="str">
        <f t="shared" ca="1" si="2"/>
        <v/>
      </c>
    </row>
    <row r="186" spans="1:29" x14ac:dyDescent="0.25">
      <c r="A186" s="23">
        <v>185</v>
      </c>
      <c r="B186">
        <v>94</v>
      </c>
      <c r="C186" t="str">
        <f ca="1">IFERROR(VLOOKUP($B186,INDIRECT(nfl_game_result),MATCH(C$1,INDIRECT(nfl_game_result_header),0),FALSE),"error")</f>
        <v>2012_07_ARI@MIN</v>
      </c>
      <c r="D186" t="str">
        <f ca="1">IFERROR(IF(ISBLANK(VLOOKUP($B186,INDIRECT(nfl_game_result),MATCH(D$1,INDIRECT(nfl_game_result_header),0),FALSE)),"",VLOOKUP($B186,INDIRECT(nfl_game_result),MATCH(D$1,INDIRECT(nfl_game_result_header),0),FALSE)),"error")</f>
        <v/>
      </c>
      <c r="E186">
        <f ca="1">IFERROR(IF(ISBLANK(VLOOKUP($B186,INDIRECT(nfl_game_result),MATCH(E$1,INDIRECT(nfl_game_result_header),0),FALSE)),"",VLOOKUP($B186,INDIRECT(nfl_game_result),MATCH(E$1,INDIRECT(nfl_game_result_header),0),FALSE)),"error")</f>
        <v>-5.5</v>
      </c>
      <c r="F186" s="23" t="str">
        <f ca="1">IFERROR(IF(ISBLANK(VLOOKUP($B186,INDIRECT(nfl_game_result),MATCH(F$1,INDIRECT(nfl_game_result_header),0),FALSE)),"",VLOOKUP($B186,INDIRECT(nfl_game_result),MATCH(F$1,INDIRECT(nfl_game_result_header),0),FALSE)),"error")</f>
        <v/>
      </c>
      <c r="G186" s="23" t="str">
        <f ca="1">IFERROR(IF(ISBLANK(VLOOKUP($B186,INDIRECT(nfl_game_result),MATCH(G$1,INDIRECT(nfl_game_result_header),0),FALSE)),"",VLOOKUP($B186,INDIRECT(nfl_game_result),MATCH(G$1,INDIRECT(nfl_game_result_header),0),FALSE)),"error")</f>
        <v/>
      </c>
      <c r="H186">
        <f ca="1">IFERROR(IF(ISBLANK(VLOOKUP($B186,INDIRECT(nfl_game_result),MATCH(H$1,INDIRECT(nfl_game_result_header),0),FALSE)),"",VLOOKUP($B186,INDIRECT(nfl_game_result),MATCH(H$1,INDIRECT(nfl_game_result_header),0),FALSE)),"error")</f>
        <v>21</v>
      </c>
      <c r="I186">
        <f ca="1">IFERROR(IF(ISBLANK(VLOOKUP($B186,INDIRECT(nfl_game_result),MATCH(I$1,INDIRECT(nfl_game_result_header),0),FALSE)),"",VLOOKUP($B186,INDIRECT(nfl_game_result),MATCH(I$1,INDIRECT(nfl_game_result_header),0),FALSE)),"error")</f>
        <v>14</v>
      </c>
      <c r="J186" t="str">
        <f ca="1">IFERROR(IF(ISBLANK(VLOOKUP($B186,INDIRECT(nfl_game_result),MATCH(J$1,INDIRECT(nfl_game_result_header),0),FALSE)),"",VLOOKUP($B186,INDIRECT(nfl_game_result),MATCH(J$1,INDIRECT(nfl_game_result_header),0),FALSE)),"error")</f>
        <v>MIN</v>
      </c>
      <c r="K186" t="str">
        <f ca="1">IFERROR(IF(ISBLANK(VLOOKUP($B186,INDIRECT(nfl_game_result),MATCH(K$1,INDIRECT(nfl_game_result_header),0),FALSE)),"",VLOOKUP($B186,INDIRECT(nfl_game_result),MATCH(K$1,INDIRECT(nfl_game_result_header),0),FALSE)),"error")</f>
        <v>MIN</v>
      </c>
      <c r="L186" s="23" t="str">
        <f ca="1">IFERROR(IF(ISBLANK(VLOOKUP($B186,INDIRECT(nfl_game_result),MATCH(L$1,INDIRECT(nfl_game_result_header),0),FALSE)),"",VLOOKUP($B186,INDIRECT(nfl_game_result),MATCH(L$1,INDIRECT(nfl_game_result_header),0),FALSE)),"error")</f>
        <v/>
      </c>
      <c r="M186" t="s">
        <v>16</v>
      </c>
      <c r="N186">
        <v>-4</v>
      </c>
      <c r="O186" t="s">
        <v>80</v>
      </c>
      <c r="V186" s="23" t="s">
        <v>416</v>
      </c>
      <c r="W186">
        <f ca="1">VALUE(LEFT(C186, 4))</f>
        <v>2012</v>
      </c>
      <c r="X186">
        <f ca="1">VALUE(MID(C186,6,FIND("_",C186,6)-6))</f>
        <v>7</v>
      </c>
      <c r="Y186" t="str">
        <f ca="1">IF(NOT(OR(ISBLANK(D186),ISBLANK(E186),D186="",E186="")),D186-E186,"")</f>
        <v/>
      </c>
      <c r="Z186" t="str">
        <f ca="1">IF(OR(NOT(ISNUMBER(D186)),ISBLANK(D186),D186="",ISBLANK(N186)),"",ABS(D186-N186))</f>
        <v/>
      </c>
      <c r="AA186">
        <f ca="1">IF(OR(ISBLANK(J186),ISBLANK(O186),J186="",O186=""),"",IF(J186=O186,1,0))</f>
        <v>1</v>
      </c>
      <c r="AB186" t="str">
        <f ca="1">IF(OR(ISBLANK(K186),ISBLANK(Q186),K186="",Q186=""),"",IF(K186=Q186,1,0))</f>
        <v/>
      </c>
      <c r="AC186" s="23" t="str">
        <f t="shared" ca="1" si="2"/>
        <v/>
      </c>
    </row>
    <row r="187" spans="1:29" x14ac:dyDescent="0.25">
      <c r="A187" s="23">
        <v>186</v>
      </c>
      <c r="B187">
        <v>95</v>
      </c>
      <c r="C187" t="str">
        <f ca="1">IFERROR(VLOOKUP($B187,INDIRECT(nfl_game_result),MATCH(C$1,INDIRECT(nfl_game_result_header),0),FALSE),"error")</f>
        <v>2012_07_DAL@CAR</v>
      </c>
      <c r="D187" t="str">
        <f ca="1">IFERROR(IF(ISBLANK(VLOOKUP($B187,INDIRECT(nfl_game_result),MATCH(D$1,INDIRECT(nfl_game_result_header),0),FALSE)),"",VLOOKUP($B187,INDIRECT(nfl_game_result),MATCH(D$1,INDIRECT(nfl_game_result_header),0),FALSE)),"error")</f>
        <v/>
      </c>
      <c r="E187">
        <f ca="1">IFERROR(IF(ISBLANK(VLOOKUP($B187,INDIRECT(nfl_game_result),MATCH(E$1,INDIRECT(nfl_game_result_header),0),FALSE)),"",VLOOKUP($B187,INDIRECT(nfl_game_result),MATCH(E$1,INDIRECT(nfl_game_result_header),0),FALSE)),"error")</f>
        <v>2.5</v>
      </c>
      <c r="F187" s="23" t="str">
        <f ca="1">IFERROR(IF(ISBLANK(VLOOKUP($B187,INDIRECT(nfl_game_result),MATCH(F$1,INDIRECT(nfl_game_result_header),0),FALSE)),"",VLOOKUP($B187,INDIRECT(nfl_game_result),MATCH(F$1,INDIRECT(nfl_game_result_header),0),FALSE)),"error")</f>
        <v/>
      </c>
      <c r="G187" s="23" t="str">
        <f ca="1">IFERROR(IF(ISBLANK(VLOOKUP($B187,INDIRECT(nfl_game_result),MATCH(G$1,INDIRECT(nfl_game_result_header),0),FALSE)),"",VLOOKUP($B187,INDIRECT(nfl_game_result),MATCH(G$1,INDIRECT(nfl_game_result_header),0),FALSE)),"error")</f>
        <v/>
      </c>
      <c r="H187">
        <f ca="1">IFERROR(IF(ISBLANK(VLOOKUP($B187,INDIRECT(nfl_game_result),MATCH(H$1,INDIRECT(nfl_game_result_header),0),FALSE)),"",VLOOKUP($B187,INDIRECT(nfl_game_result),MATCH(H$1,INDIRECT(nfl_game_result_header),0),FALSE)),"error")</f>
        <v>14</v>
      </c>
      <c r="I187">
        <f ca="1">IFERROR(IF(ISBLANK(VLOOKUP($B187,INDIRECT(nfl_game_result),MATCH(I$1,INDIRECT(nfl_game_result_header),0),FALSE)),"",VLOOKUP($B187,INDIRECT(nfl_game_result),MATCH(I$1,INDIRECT(nfl_game_result_header),0),FALSE)),"error")</f>
        <v>19</v>
      </c>
      <c r="J187" t="str">
        <f ca="1">IFERROR(IF(ISBLANK(VLOOKUP($B187,INDIRECT(nfl_game_result),MATCH(J$1,INDIRECT(nfl_game_result_header),0),FALSE)),"",VLOOKUP($B187,INDIRECT(nfl_game_result),MATCH(J$1,INDIRECT(nfl_game_result_header),0),FALSE)),"error")</f>
        <v>DAL</v>
      </c>
      <c r="K187" t="str">
        <f ca="1">IFERROR(IF(ISBLANK(VLOOKUP($B187,INDIRECT(nfl_game_result),MATCH(K$1,INDIRECT(nfl_game_result_header),0),FALSE)),"",VLOOKUP($B187,INDIRECT(nfl_game_result),MATCH(K$1,INDIRECT(nfl_game_result_header),0),FALSE)),"error")</f>
        <v>DAL</v>
      </c>
      <c r="L187" s="23" t="str">
        <f ca="1">IFERROR(IF(ISBLANK(VLOOKUP($B187,INDIRECT(nfl_game_result),MATCH(L$1,INDIRECT(nfl_game_result_header),0),FALSE)),"",VLOOKUP($B187,INDIRECT(nfl_game_result),MATCH(L$1,INDIRECT(nfl_game_result_header),0),FALSE)),"error")</f>
        <v/>
      </c>
      <c r="M187" t="s">
        <v>16</v>
      </c>
      <c r="N187">
        <v>2.5</v>
      </c>
      <c r="O187" t="s">
        <v>71</v>
      </c>
      <c r="V187" s="23" t="s">
        <v>416</v>
      </c>
      <c r="W187">
        <f ca="1">VALUE(LEFT(C187, 4))</f>
        <v>2012</v>
      </c>
      <c r="X187">
        <f ca="1">VALUE(MID(C187,6,FIND("_",C187,6)-6))</f>
        <v>7</v>
      </c>
      <c r="Y187" t="str">
        <f ca="1">IF(NOT(OR(ISBLANK(D187),ISBLANK(E187),D187="",E187="")),D187-E187,"")</f>
        <v/>
      </c>
      <c r="Z187" t="str">
        <f ca="1">IF(OR(NOT(ISNUMBER(D187)),ISBLANK(D187),D187="",ISBLANK(N187)),"",ABS(D187-N187))</f>
        <v/>
      </c>
      <c r="AA187">
        <f ca="1">IF(OR(ISBLANK(J187),ISBLANK(O187),J187="",O187=""),"",IF(J187=O187,1,0))</f>
        <v>1</v>
      </c>
      <c r="AB187" t="str">
        <f ca="1">IF(OR(ISBLANK(K187),ISBLANK(Q187),K187="",Q187=""),"",IF(K187=Q187,1,0))</f>
        <v/>
      </c>
      <c r="AC187" s="23" t="str">
        <f t="shared" ca="1" si="2"/>
        <v/>
      </c>
    </row>
    <row r="188" spans="1:29" x14ac:dyDescent="0.25">
      <c r="A188" s="23">
        <v>187</v>
      </c>
      <c r="B188">
        <v>96</v>
      </c>
      <c r="C188" t="str">
        <f ca="1">IFERROR(VLOOKUP($B188,INDIRECT(nfl_game_result),MATCH(C$1,INDIRECT(nfl_game_result_header),0),FALSE),"error")</f>
        <v>2012_07_NOR@TBY</v>
      </c>
      <c r="D188" t="str">
        <f ca="1">IFERROR(IF(ISBLANK(VLOOKUP($B188,INDIRECT(nfl_game_result),MATCH(D$1,INDIRECT(nfl_game_result_header),0),FALSE)),"",VLOOKUP($B188,INDIRECT(nfl_game_result),MATCH(D$1,INDIRECT(nfl_game_result_header),0),FALSE)),"error")</f>
        <v/>
      </c>
      <c r="E188">
        <f ca="1">IFERROR(IF(ISBLANK(VLOOKUP($B188,INDIRECT(nfl_game_result),MATCH(E$1,INDIRECT(nfl_game_result_header),0),FALSE)),"",VLOOKUP($B188,INDIRECT(nfl_game_result),MATCH(E$1,INDIRECT(nfl_game_result_header),0),FALSE)),"error")</f>
        <v>2.5</v>
      </c>
      <c r="F188" s="23" t="str">
        <f ca="1">IFERROR(IF(ISBLANK(VLOOKUP($B188,INDIRECT(nfl_game_result),MATCH(F$1,INDIRECT(nfl_game_result_header),0),FALSE)),"",VLOOKUP($B188,INDIRECT(nfl_game_result),MATCH(F$1,INDIRECT(nfl_game_result_header),0),FALSE)),"error")</f>
        <v/>
      </c>
      <c r="G188" s="23" t="str">
        <f ca="1">IFERROR(IF(ISBLANK(VLOOKUP($B188,INDIRECT(nfl_game_result),MATCH(G$1,INDIRECT(nfl_game_result_header),0),FALSE)),"",VLOOKUP($B188,INDIRECT(nfl_game_result),MATCH(G$1,INDIRECT(nfl_game_result_header),0),FALSE)),"error")</f>
        <v/>
      </c>
      <c r="H188">
        <f ca="1">IFERROR(IF(ISBLANK(VLOOKUP($B188,INDIRECT(nfl_game_result),MATCH(H$1,INDIRECT(nfl_game_result_header),0),FALSE)),"",VLOOKUP($B188,INDIRECT(nfl_game_result),MATCH(H$1,INDIRECT(nfl_game_result_header),0),FALSE)),"error")</f>
        <v>28</v>
      </c>
      <c r="I188">
        <f ca="1">IFERROR(IF(ISBLANK(VLOOKUP($B188,INDIRECT(nfl_game_result),MATCH(I$1,INDIRECT(nfl_game_result_header),0),FALSE)),"",VLOOKUP($B188,INDIRECT(nfl_game_result),MATCH(I$1,INDIRECT(nfl_game_result_header),0),FALSE)),"error")</f>
        <v>35</v>
      </c>
      <c r="J188" t="str">
        <f ca="1">IFERROR(IF(ISBLANK(VLOOKUP($B188,INDIRECT(nfl_game_result),MATCH(J$1,INDIRECT(nfl_game_result_header),0),FALSE)),"",VLOOKUP($B188,INDIRECT(nfl_game_result),MATCH(J$1,INDIRECT(nfl_game_result_header),0),FALSE)),"error")</f>
        <v>NOR</v>
      </c>
      <c r="K188" t="str">
        <f ca="1">IFERROR(IF(ISBLANK(VLOOKUP($B188,INDIRECT(nfl_game_result),MATCH(K$1,INDIRECT(nfl_game_result_header),0),FALSE)),"",VLOOKUP($B188,INDIRECT(nfl_game_result),MATCH(K$1,INDIRECT(nfl_game_result_header),0),FALSE)),"error")</f>
        <v>NOR</v>
      </c>
      <c r="L188" s="23" t="str">
        <f ca="1">IFERROR(IF(ISBLANK(VLOOKUP($B188,INDIRECT(nfl_game_result),MATCH(L$1,INDIRECT(nfl_game_result_header),0),FALSE)),"",VLOOKUP($B188,INDIRECT(nfl_game_result),MATCH(L$1,INDIRECT(nfl_game_result_header),0),FALSE)),"error")</f>
        <v/>
      </c>
      <c r="M188" t="s">
        <v>16</v>
      </c>
      <c r="N188">
        <v>3</v>
      </c>
      <c r="O188" t="s">
        <v>335</v>
      </c>
      <c r="V188" s="23" t="s">
        <v>416</v>
      </c>
      <c r="W188">
        <f ca="1">VALUE(LEFT(C188, 4))</f>
        <v>2012</v>
      </c>
      <c r="X188">
        <f ca="1">VALUE(MID(C188,6,FIND("_",C188,6)-6))</f>
        <v>7</v>
      </c>
      <c r="Y188" t="str">
        <f ca="1">IF(NOT(OR(ISBLANK(D188),ISBLANK(E188),D188="",E188="")),D188-E188,"")</f>
        <v/>
      </c>
      <c r="Z188" t="str">
        <f ca="1">IF(OR(NOT(ISNUMBER(D188)),ISBLANK(D188),D188="",ISBLANK(N188)),"",ABS(D188-N188))</f>
        <v/>
      </c>
      <c r="AA188">
        <f ca="1">IF(OR(ISBLANK(J188),ISBLANK(O188),J188="",O188=""),"",IF(J188=O188,1,0))</f>
        <v>1</v>
      </c>
      <c r="AB188" t="str">
        <f ca="1">IF(OR(ISBLANK(K188),ISBLANK(Q188),K188="",Q188=""),"",IF(K188=Q188,1,0))</f>
        <v/>
      </c>
      <c r="AC188" s="23" t="str">
        <f t="shared" ca="1" si="2"/>
        <v/>
      </c>
    </row>
    <row r="189" spans="1:29" x14ac:dyDescent="0.25">
      <c r="A189" s="23">
        <v>188</v>
      </c>
      <c r="B189">
        <v>97</v>
      </c>
      <c r="C189" t="str">
        <f ca="1">IFERROR(VLOOKUP($B189,INDIRECT(nfl_game_result),MATCH(C$1,INDIRECT(nfl_game_result_header),0),FALSE),"error")</f>
        <v>2012_07_GBY@STL</v>
      </c>
      <c r="D189" t="str">
        <f ca="1">IFERROR(IF(ISBLANK(VLOOKUP($B189,INDIRECT(nfl_game_result),MATCH(D$1,INDIRECT(nfl_game_result_header),0),FALSE)),"",VLOOKUP($B189,INDIRECT(nfl_game_result),MATCH(D$1,INDIRECT(nfl_game_result_header),0),FALSE)),"error")</f>
        <v/>
      </c>
      <c r="E189">
        <f ca="1">IFERROR(IF(ISBLANK(VLOOKUP($B189,INDIRECT(nfl_game_result),MATCH(E$1,INDIRECT(nfl_game_result_header),0),FALSE)),"",VLOOKUP($B189,INDIRECT(nfl_game_result),MATCH(E$1,INDIRECT(nfl_game_result_header),0),FALSE)),"error")</f>
        <v>5.5</v>
      </c>
      <c r="F189" s="23" t="str">
        <f ca="1">IFERROR(IF(ISBLANK(VLOOKUP($B189,INDIRECT(nfl_game_result),MATCH(F$1,INDIRECT(nfl_game_result_header),0),FALSE)),"",VLOOKUP($B189,INDIRECT(nfl_game_result),MATCH(F$1,INDIRECT(nfl_game_result_header),0),FALSE)),"error")</f>
        <v/>
      </c>
      <c r="G189" s="23" t="str">
        <f ca="1">IFERROR(IF(ISBLANK(VLOOKUP($B189,INDIRECT(nfl_game_result),MATCH(G$1,INDIRECT(nfl_game_result_header),0),FALSE)),"",VLOOKUP($B189,INDIRECT(nfl_game_result),MATCH(G$1,INDIRECT(nfl_game_result_header),0),FALSE)),"error")</f>
        <v/>
      </c>
      <c r="H189">
        <f ca="1">IFERROR(IF(ISBLANK(VLOOKUP($B189,INDIRECT(nfl_game_result),MATCH(H$1,INDIRECT(nfl_game_result_header),0),FALSE)),"",VLOOKUP($B189,INDIRECT(nfl_game_result),MATCH(H$1,INDIRECT(nfl_game_result_header),0),FALSE)),"error")</f>
        <v>20</v>
      </c>
      <c r="I189">
        <f ca="1">IFERROR(IF(ISBLANK(VLOOKUP($B189,INDIRECT(nfl_game_result),MATCH(I$1,INDIRECT(nfl_game_result_header),0),FALSE)),"",VLOOKUP($B189,INDIRECT(nfl_game_result),MATCH(I$1,INDIRECT(nfl_game_result_header),0),FALSE)),"error")</f>
        <v>30</v>
      </c>
      <c r="J189" t="str">
        <f ca="1">IFERROR(IF(ISBLANK(VLOOKUP($B189,INDIRECT(nfl_game_result),MATCH(J$1,INDIRECT(nfl_game_result_header),0),FALSE)),"",VLOOKUP($B189,INDIRECT(nfl_game_result),MATCH(J$1,INDIRECT(nfl_game_result_header),0),FALSE)),"error")</f>
        <v>GBY</v>
      </c>
      <c r="K189" t="str">
        <f ca="1">IFERROR(IF(ISBLANK(VLOOKUP($B189,INDIRECT(nfl_game_result),MATCH(K$1,INDIRECT(nfl_game_result_header),0),FALSE)),"",VLOOKUP($B189,INDIRECT(nfl_game_result),MATCH(K$1,INDIRECT(nfl_game_result_header),0),FALSE)),"error")</f>
        <v>GBY</v>
      </c>
      <c r="L189" s="23" t="str">
        <f ca="1">IFERROR(IF(ISBLANK(VLOOKUP($B189,INDIRECT(nfl_game_result),MATCH(L$1,INDIRECT(nfl_game_result_header),0),FALSE)),"",VLOOKUP($B189,INDIRECT(nfl_game_result),MATCH(L$1,INDIRECT(nfl_game_result_header),0),FALSE)),"error")</f>
        <v/>
      </c>
      <c r="M189" t="s">
        <v>16</v>
      </c>
      <c r="N189">
        <v>5.5</v>
      </c>
      <c r="O189" t="s">
        <v>91</v>
      </c>
      <c r="V189" s="23" t="s">
        <v>416</v>
      </c>
      <c r="W189">
        <f ca="1">VALUE(LEFT(C189, 4))</f>
        <v>2012</v>
      </c>
      <c r="X189">
        <f ca="1">VALUE(MID(C189,6,FIND("_",C189,6)-6))</f>
        <v>7</v>
      </c>
      <c r="Y189" t="str">
        <f ca="1">IF(NOT(OR(ISBLANK(D189),ISBLANK(E189),D189="",E189="")),D189-E189,"")</f>
        <v/>
      </c>
      <c r="Z189" t="str">
        <f ca="1">IF(OR(NOT(ISNUMBER(D189)),ISBLANK(D189),D189="",ISBLANK(N189)),"",ABS(D189-N189))</f>
        <v/>
      </c>
      <c r="AA189">
        <f ca="1">IF(OR(ISBLANK(J189),ISBLANK(O189),J189="",O189=""),"",IF(J189=O189,1,0))</f>
        <v>0</v>
      </c>
      <c r="AB189" t="str">
        <f ca="1">IF(OR(ISBLANK(K189),ISBLANK(Q189),K189="",Q189=""),"",IF(K189=Q189,1,0))</f>
        <v/>
      </c>
      <c r="AC189" s="23" t="str">
        <f t="shared" ca="1" si="2"/>
        <v/>
      </c>
    </row>
    <row r="190" spans="1:29" x14ac:dyDescent="0.25">
      <c r="A190" s="23">
        <v>189</v>
      </c>
      <c r="B190">
        <v>98</v>
      </c>
      <c r="C190" t="str">
        <f ca="1">IFERROR(VLOOKUP($B190,INDIRECT(nfl_game_result),MATCH(C$1,INDIRECT(nfl_game_result_header),0),FALSE),"error")</f>
        <v>2012_07_BAL@HOU</v>
      </c>
      <c r="D190" t="str">
        <f ca="1">IFERROR(IF(ISBLANK(VLOOKUP($B190,INDIRECT(nfl_game_result),MATCH(D$1,INDIRECT(nfl_game_result_header),0),FALSE)),"",VLOOKUP($B190,INDIRECT(nfl_game_result),MATCH(D$1,INDIRECT(nfl_game_result_header),0),FALSE)),"error")</f>
        <v/>
      </c>
      <c r="E190">
        <f ca="1">IFERROR(IF(ISBLANK(VLOOKUP($B190,INDIRECT(nfl_game_result),MATCH(E$1,INDIRECT(nfl_game_result_header),0),FALSE)),"",VLOOKUP($B190,INDIRECT(nfl_game_result),MATCH(E$1,INDIRECT(nfl_game_result_header),0),FALSE)),"error")</f>
        <v>-6.5</v>
      </c>
      <c r="F190" s="23" t="str">
        <f ca="1">IFERROR(IF(ISBLANK(VLOOKUP($B190,INDIRECT(nfl_game_result),MATCH(F$1,INDIRECT(nfl_game_result_header),0),FALSE)),"",VLOOKUP($B190,INDIRECT(nfl_game_result),MATCH(F$1,INDIRECT(nfl_game_result_header),0),FALSE)),"error")</f>
        <v/>
      </c>
      <c r="G190" s="23" t="str">
        <f ca="1">IFERROR(IF(ISBLANK(VLOOKUP($B190,INDIRECT(nfl_game_result),MATCH(G$1,INDIRECT(nfl_game_result_header),0),FALSE)),"",VLOOKUP($B190,INDIRECT(nfl_game_result),MATCH(G$1,INDIRECT(nfl_game_result_header),0),FALSE)),"error")</f>
        <v/>
      </c>
      <c r="H190">
        <f ca="1">IFERROR(IF(ISBLANK(VLOOKUP($B190,INDIRECT(nfl_game_result),MATCH(H$1,INDIRECT(nfl_game_result_header),0),FALSE)),"",VLOOKUP($B190,INDIRECT(nfl_game_result),MATCH(H$1,INDIRECT(nfl_game_result_header),0),FALSE)),"error")</f>
        <v>43</v>
      </c>
      <c r="I190">
        <f ca="1">IFERROR(IF(ISBLANK(VLOOKUP($B190,INDIRECT(nfl_game_result),MATCH(I$1,INDIRECT(nfl_game_result_header),0),FALSE)),"",VLOOKUP($B190,INDIRECT(nfl_game_result),MATCH(I$1,INDIRECT(nfl_game_result_header),0),FALSE)),"error")</f>
        <v>13</v>
      </c>
      <c r="J190" t="str">
        <f ca="1">IFERROR(IF(ISBLANK(VLOOKUP($B190,INDIRECT(nfl_game_result),MATCH(J$1,INDIRECT(nfl_game_result_header),0),FALSE)),"",VLOOKUP($B190,INDIRECT(nfl_game_result),MATCH(J$1,INDIRECT(nfl_game_result_header),0),FALSE)),"error")</f>
        <v>HOU</v>
      </c>
      <c r="K190" t="str">
        <f ca="1">IFERROR(IF(ISBLANK(VLOOKUP($B190,INDIRECT(nfl_game_result),MATCH(K$1,INDIRECT(nfl_game_result_header),0),FALSE)),"",VLOOKUP($B190,INDIRECT(nfl_game_result),MATCH(K$1,INDIRECT(nfl_game_result_header),0),FALSE)),"error")</f>
        <v>HOU</v>
      </c>
      <c r="L190" s="23" t="str">
        <f ca="1">IFERROR(IF(ISBLANK(VLOOKUP($B190,INDIRECT(nfl_game_result),MATCH(L$1,INDIRECT(nfl_game_result_header),0),FALSE)),"",VLOOKUP($B190,INDIRECT(nfl_game_result),MATCH(L$1,INDIRECT(nfl_game_result_header),0),FALSE)),"error")</f>
        <v/>
      </c>
      <c r="M190" t="s">
        <v>16</v>
      </c>
      <c r="N190">
        <v>-3.5</v>
      </c>
      <c r="O190" t="s">
        <v>75</v>
      </c>
      <c r="V190" s="23" t="s">
        <v>416</v>
      </c>
      <c r="W190">
        <f ca="1">VALUE(LEFT(C190, 4))</f>
        <v>2012</v>
      </c>
      <c r="X190">
        <f ca="1">VALUE(MID(C190,6,FIND("_",C190,6)-6))</f>
        <v>7</v>
      </c>
      <c r="Y190" t="str">
        <f ca="1">IF(NOT(OR(ISBLANK(D190),ISBLANK(E190),D190="",E190="")),D190-E190,"")</f>
        <v/>
      </c>
      <c r="Z190" t="str">
        <f ca="1">IF(OR(NOT(ISNUMBER(D190)),ISBLANK(D190),D190="",ISBLANK(N190)),"",ABS(D190-N190))</f>
        <v/>
      </c>
      <c r="AA190">
        <f ca="1">IF(OR(ISBLANK(J190),ISBLANK(O190),J190="",O190=""),"",IF(J190=O190,1,0))</f>
        <v>1</v>
      </c>
      <c r="AB190" t="str">
        <f ca="1">IF(OR(ISBLANK(K190),ISBLANK(Q190),K190="",Q190=""),"",IF(K190=Q190,1,0))</f>
        <v/>
      </c>
      <c r="AC190" s="23" t="str">
        <f t="shared" ca="1" si="2"/>
        <v/>
      </c>
    </row>
    <row r="191" spans="1:29" x14ac:dyDescent="0.25">
      <c r="A191" s="23">
        <v>190</v>
      </c>
      <c r="B191">
        <v>99</v>
      </c>
      <c r="C191" t="str">
        <f ca="1">IFERROR(VLOOKUP($B191,INDIRECT(nfl_game_result),MATCH(C$1,INDIRECT(nfl_game_result_header),0),FALSE),"error")</f>
        <v>2012_07_CLE@IND</v>
      </c>
      <c r="D191" t="str">
        <f ca="1">IFERROR(IF(ISBLANK(VLOOKUP($B191,INDIRECT(nfl_game_result),MATCH(D$1,INDIRECT(nfl_game_result_header),0),FALSE)),"",VLOOKUP($B191,INDIRECT(nfl_game_result),MATCH(D$1,INDIRECT(nfl_game_result_header),0),FALSE)),"error")</f>
        <v/>
      </c>
      <c r="E191">
        <f ca="1">IFERROR(IF(ISBLANK(VLOOKUP($B191,INDIRECT(nfl_game_result),MATCH(E$1,INDIRECT(nfl_game_result_header),0),FALSE)),"",VLOOKUP($B191,INDIRECT(nfl_game_result),MATCH(E$1,INDIRECT(nfl_game_result_header),0),FALSE)),"error")</f>
        <v>-3.5</v>
      </c>
      <c r="F191" s="23" t="str">
        <f ca="1">IFERROR(IF(ISBLANK(VLOOKUP($B191,INDIRECT(nfl_game_result),MATCH(F$1,INDIRECT(nfl_game_result_header),0),FALSE)),"",VLOOKUP($B191,INDIRECT(nfl_game_result),MATCH(F$1,INDIRECT(nfl_game_result_header),0),FALSE)),"error")</f>
        <v/>
      </c>
      <c r="G191" s="23" t="str">
        <f ca="1">IFERROR(IF(ISBLANK(VLOOKUP($B191,INDIRECT(nfl_game_result),MATCH(G$1,INDIRECT(nfl_game_result_header),0),FALSE)),"",VLOOKUP($B191,INDIRECT(nfl_game_result),MATCH(G$1,INDIRECT(nfl_game_result_header),0),FALSE)),"error")</f>
        <v/>
      </c>
      <c r="H191">
        <f ca="1">IFERROR(IF(ISBLANK(VLOOKUP($B191,INDIRECT(nfl_game_result),MATCH(H$1,INDIRECT(nfl_game_result_header),0),FALSE)),"",VLOOKUP($B191,INDIRECT(nfl_game_result),MATCH(H$1,INDIRECT(nfl_game_result_header),0),FALSE)),"error")</f>
        <v>17</v>
      </c>
      <c r="I191">
        <f ca="1">IFERROR(IF(ISBLANK(VLOOKUP($B191,INDIRECT(nfl_game_result),MATCH(I$1,INDIRECT(nfl_game_result_header),0),FALSE)),"",VLOOKUP($B191,INDIRECT(nfl_game_result),MATCH(I$1,INDIRECT(nfl_game_result_header),0),FALSE)),"error")</f>
        <v>13</v>
      </c>
      <c r="J191" t="str">
        <f ca="1">IFERROR(IF(ISBLANK(VLOOKUP($B191,INDIRECT(nfl_game_result),MATCH(J$1,INDIRECT(nfl_game_result_header),0),FALSE)),"",VLOOKUP($B191,INDIRECT(nfl_game_result),MATCH(J$1,INDIRECT(nfl_game_result_header),0),FALSE)),"error")</f>
        <v>IND</v>
      </c>
      <c r="K191" t="str">
        <f ca="1">IFERROR(IF(ISBLANK(VLOOKUP($B191,INDIRECT(nfl_game_result),MATCH(K$1,INDIRECT(nfl_game_result_header),0),FALSE)),"",VLOOKUP($B191,INDIRECT(nfl_game_result),MATCH(K$1,INDIRECT(nfl_game_result_header),0),FALSE)),"error")</f>
        <v>IND</v>
      </c>
      <c r="L191" s="23" t="str">
        <f ca="1">IFERROR(IF(ISBLANK(VLOOKUP($B191,INDIRECT(nfl_game_result),MATCH(L$1,INDIRECT(nfl_game_result_header),0),FALSE)),"",VLOOKUP($B191,INDIRECT(nfl_game_result),MATCH(L$1,INDIRECT(nfl_game_result_header),0),FALSE)),"error")</f>
        <v/>
      </c>
      <c r="M191" t="s">
        <v>16</v>
      </c>
      <c r="N191">
        <v>-4.5</v>
      </c>
      <c r="O191" t="s">
        <v>70</v>
      </c>
      <c r="V191" s="23" t="s">
        <v>416</v>
      </c>
      <c r="W191">
        <f ca="1">VALUE(LEFT(C191, 4))</f>
        <v>2012</v>
      </c>
      <c r="X191">
        <f ca="1">VALUE(MID(C191,6,FIND("_",C191,6)-6))</f>
        <v>7</v>
      </c>
      <c r="Y191" t="str">
        <f ca="1">IF(NOT(OR(ISBLANK(D191),ISBLANK(E191),D191="",E191="")),D191-E191,"")</f>
        <v/>
      </c>
      <c r="Z191" t="str">
        <f ca="1">IF(OR(NOT(ISNUMBER(D191)),ISBLANK(D191),D191="",ISBLANK(N191)),"",ABS(D191-N191))</f>
        <v/>
      </c>
      <c r="AA191">
        <f ca="1">IF(OR(ISBLANK(J191),ISBLANK(O191),J191="",O191=""),"",IF(J191=O191,1,0))</f>
        <v>0</v>
      </c>
      <c r="AB191" t="str">
        <f ca="1">IF(OR(ISBLANK(K191),ISBLANK(Q191),K191="",Q191=""),"",IF(K191=Q191,1,0))</f>
        <v/>
      </c>
      <c r="AC191" s="23" t="str">
        <f t="shared" ca="1" si="2"/>
        <v/>
      </c>
    </row>
    <row r="192" spans="1:29" x14ac:dyDescent="0.25">
      <c r="A192" s="23">
        <v>191</v>
      </c>
      <c r="B192">
        <v>100</v>
      </c>
      <c r="C192" t="str">
        <f ca="1">IFERROR(VLOOKUP($B192,INDIRECT(nfl_game_result),MATCH(C$1,INDIRECT(nfl_game_result_header),0),FALSE),"error")</f>
        <v>2012_07_TEN@BUF</v>
      </c>
      <c r="D192" t="str">
        <f ca="1">IFERROR(IF(ISBLANK(VLOOKUP($B192,INDIRECT(nfl_game_result),MATCH(D$1,INDIRECT(nfl_game_result_header),0),FALSE)),"",VLOOKUP($B192,INDIRECT(nfl_game_result),MATCH(D$1,INDIRECT(nfl_game_result_header),0),FALSE)),"error")</f>
        <v/>
      </c>
      <c r="E192">
        <f ca="1">IFERROR(IF(ISBLANK(VLOOKUP($B192,INDIRECT(nfl_game_result),MATCH(E$1,INDIRECT(nfl_game_result_header),0),FALSE)),"",VLOOKUP($B192,INDIRECT(nfl_game_result),MATCH(E$1,INDIRECT(nfl_game_result_header),0),FALSE)),"error")</f>
        <v>-3.5</v>
      </c>
      <c r="F192" s="23" t="str">
        <f ca="1">IFERROR(IF(ISBLANK(VLOOKUP($B192,INDIRECT(nfl_game_result),MATCH(F$1,INDIRECT(nfl_game_result_header),0),FALSE)),"",VLOOKUP($B192,INDIRECT(nfl_game_result),MATCH(F$1,INDIRECT(nfl_game_result_header),0),FALSE)),"error")</f>
        <v/>
      </c>
      <c r="G192" s="23" t="str">
        <f ca="1">IFERROR(IF(ISBLANK(VLOOKUP($B192,INDIRECT(nfl_game_result),MATCH(G$1,INDIRECT(nfl_game_result_header),0),FALSE)),"",VLOOKUP($B192,INDIRECT(nfl_game_result),MATCH(G$1,INDIRECT(nfl_game_result_header),0),FALSE)),"error")</f>
        <v/>
      </c>
      <c r="H192">
        <f ca="1">IFERROR(IF(ISBLANK(VLOOKUP($B192,INDIRECT(nfl_game_result),MATCH(H$1,INDIRECT(nfl_game_result_header),0),FALSE)),"",VLOOKUP($B192,INDIRECT(nfl_game_result),MATCH(H$1,INDIRECT(nfl_game_result_header),0),FALSE)),"error")</f>
        <v>34</v>
      </c>
      <c r="I192">
        <f ca="1">IFERROR(IF(ISBLANK(VLOOKUP($B192,INDIRECT(nfl_game_result),MATCH(I$1,INDIRECT(nfl_game_result_header),0),FALSE)),"",VLOOKUP($B192,INDIRECT(nfl_game_result),MATCH(I$1,INDIRECT(nfl_game_result_header),0),FALSE)),"error")</f>
        <v>35</v>
      </c>
      <c r="J192" t="str">
        <f ca="1">IFERROR(IF(ISBLANK(VLOOKUP($B192,INDIRECT(nfl_game_result),MATCH(J$1,INDIRECT(nfl_game_result_header),0),FALSE)),"",VLOOKUP($B192,INDIRECT(nfl_game_result),MATCH(J$1,INDIRECT(nfl_game_result_header),0),FALSE)),"error")</f>
        <v>TEN</v>
      </c>
      <c r="K192" t="str">
        <f ca="1">IFERROR(IF(ISBLANK(VLOOKUP($B192,INDIRECT(nfl_game_result),MATCH(K$1,INDIRECT(nfl_game_result_header),0),FALSE)),"",VLOOKUP($B192,INDIRECT(nfl_game_result),MATCH(K$1,INDIRECT(nfl_game_result_header),0),FALSE)),"error")</f>
        <v>TEN</v>
      </c>
      <c r="L192" s="23" t="str">
        <f ca="1">IFERROR(IF(ISBLANK(VLOOKUP($B192,INDIRECT(nfl_game_result),MATCH(L$1,INDIRECT(nfl_game_result_header),0),FALSE)),"",VLOOKUP($B192,INDIRECT(nfl_game_result),MATCH(L$1,INDIRECT(nfl_game_result_header),0),FALSE)),"error")</f>
        <v/>
      </c>
      <c r="M192" t="s">
        <v>16</v>
      </c>
      <c r="N192">
        <v>-4</v>
      </c>
      <c r="O192" t="s">
        <v>66</v>
      </c>
      <c r="V192" s="23" t="s">
        <v>416</v>
      </c>
      <c r="W192">
        <f ca="1">VALUE(LEFT(C192, 4))</f>
        <v>2012</v>
      </c>
      <c r="X192">
        <f ca="1">VALUE(MID(C192,6,FIND("_",C192,6)-6))</f>
        <v>7</v>
      </c>
      <c r="Y192" t="str">
        <f ca="1">IF(NOT(OR(ISBLANK(D192),ISBLANK(E192),D192="",E192="")),D192-E192,"")</f>
        <v/>
      </c>
      <c r="Z192" t="str">
        <f ca="1">IF(OR(NOT(ISNUMBER(D192)),ISBLANK(D192),D192="",ISBLANK(N192)),"",ABS(D192-N192))</f>
        <v/>
      </c>
      <c r="AA192">
        <f ca="1">IF(OR(ISBLANK(J192),ISBLANK(O192),J192="",O192=""),"",IF(J192=O192,1,0))</f>
        <v>0</v>
      </c>
      <c r="AB192" t="str">
        <f ca="1">IF(OR(ISBLANK(K192),ISBLANK(Q192),K192="",Q192=""),"",IF(K192=Q192,1,0))</f>
        <v/>
      </c>
      <c r="AC192" s="23" t="str">
        <f t="shared" ca="1" si="2"/>
        <v/>
      </c>
    </row>
    <row r="193" spans="1:29" x14ac:dyDescent="0.25">
      <c r="A193" s="23">
        <v>192</v>
      </c>
      <c r="B193">
        <v>101</v>
      </c>
      <c r="C193" t="str">
        <f ca="1">IFERROR(VLOOKUP($B193,INDIRECT(nfl_game_result),MATCH(C$1,INDIRECT(nfl_game_result_header),0),FALSE),"error")</f>
        <v>2012_07_NYJ@NWE</v>
      </c>
      <c r="D193" t="str">
        <f ca="1">IFERROR(IF(ISBLANK(VLOOKUP($B193,INDIRECT(nfl_game_result),MATCH(D$1,INDIRECT(nfl_game_result_header),0),FALSE)),"",VLOOKUP($B193,INDIRECT(nfl_game_result),MATCH(D$1,INDIRECT(nfl_game_result_header),0),FALSE)),"error")</f>
        <v/>
      </c>
      <c r="E193">
        <f ca="1">IFERROR(IF(ISBLANK(VLOOKUP($B193,INDIRECT(nfl_game_result),MATCH(E$1,INDIRECT(nfl_game_result_header),0),FALSE)),"",VLOOKUP($B193,INDIRECT(nfl_game_result),MATCH(E$1,INDIRECT(nfl_game_result_header),0),FALSE)),"error")</f>
        <v>-10.5</v>
      </c>
      <c r="F193" s="23" t="str">
        <f ca="1">IFERROR(IF(ISBLANK(VLOOKUP($B193,INDIRECT(nfl_game_result),MATCH(F$1,INDIRECT(nfl_game_result_header),0),FALSE)),"",VLOOKUP($B193,INDIRECT(nfl_game_result),MATCH(F$1,INDIRECT(nfl_game_result_header),0),FALSE)),"error")</f>
        <v/>
      </c>
      <c r="G193" s="23" t="str">
        <f ca="1">IFERROR(IF(ISBLANK(VLOOKUP($B193,INDIRECT(nfl_game_result),MATCH(G$1,INDIRECT(nfl_game_result_header),0),FALSE)),"",VLOOKUP($B193,INDIRECT(nfl_game_result),MATCH(G$1,INDIRECT(nfl_game_result_header),0),FALSE)),"error")</f>
        <v/>
      </c>
      <c r="H193">
        <f ca="1">IFERROR(IF(ISBLANK(VLOOKUP($B193,INDIRECT(nfl_game_result),MATCH(H$1,INDIRECT(nfl_game_result_header),0),FALSE)),"",VLOOKUP($B193,INDIRECT(nfl_game_result),MATCH(H$1,INDIRECT(nfl_game_result_header),0),FALSE)),"error")</f>
        <v>29</v>
      </c>
      <c r="I193">
        <f ca="1">IFERROR(IF(ISBLANK(VLOOKUP($B193,INDIRECT(nfl_game_result),MATCH(I$1,INDIRECT(nfl_game_result_header),0),FALSE)),"",VLOOKUP($B193,INDIRECT(nfl_game_result),MATCH(I$1,INDIRECT(nfl_game_result_header),0),FALSE)),"error")</f>
        <v>26</v>
      </c>
      <c r="J193" t="str">
        <f ca="1">IFERROR(IF(ISBLANK(VLOOKUP($B193,INDIRECT(nfl_game_result),MATCH(J$1,INDIRECT(nfl_game_result_header),0),FALSE)),"",VLOOKUP($B193,INDIRECT(nfl_game_result),MATCH(J$1,INDIRECT(nfl_game_result_header),0),FALSE)),"error")</f>
        <v>NYJ</v>
      </c>
      <c r="K193" t="str">
        <f ca="1">IFERROR(IF(ISBLANK(VLOOKUP($B193,INDIRECT(nfl_game_result),MATCH(K$1,INDIRECT(nfl_game_result_header),0),FALSE)),"",VLOOKUP($B193,INDIRECT(nfl_game_result),MATCH(K$1,INDIRECT(nfl_game_result_header),0),FALSE)),"error")</f>
        <v>NWE</v>
      </c>
      <c r="L193" s="23" t="str">
        <f ca="1">IFERROR(IF(ISBLANK(VLOOKUP($B193,INDIRECT(nfl_game_result),MATCH(L$1,INDIRECT(nfl_game_result_header),0),FALSE)),"",VLOOKUP($B193,INDIRECT(nfl_game_result),MATCH(L$1,INDIRECT(nfl_game_result_header),0),FALSE)),"error")</f>
        <v/>
      </c>
      <c r="M193" t="s">
        <v>16</v>
      </c>
      <c r="N193">
        <v>-7</v>
      </c>
      <c r="O193" t="s">
        <v>84</v>
      </c>
      <c r="V193" s="23" t="s">
        <v>416</v>
      </c>
      <c r="W193">
        <f ca="1">VALUE(LEFT(C193, 4))</f>
        <v>2012</v>
      </c>
      <c r="X193">
        <f ca="1">VALUE(MID(C193,6,FIND("_",C193,6)-6))</f>
        <v>7</v>
      </c>
      <c r="Y193" t="str">
        <f ca="1">IF(NOT(OR(ISBLANK(D193),ISBLANK(E193),D193="",E193="")),D193-E193,"")</f>
        <v/>
      </c>
      <c r="Z193" t="str">
        <f ca="1">IF(OR(NOT(ISNUMBER(D193)),ISBLANK(D193),D193="",ISBLANK(N193)),"",ABS(D193-N193))</f>
        <v/>
      </c>
      <c r="AA193">
        <f ca="1">IF(OR(ISBLANK(J193),ISBLANK(O193),J193="",O193=""),"",IF(J193=O193,1,0))</f>
        <v>1</v>
      </c>
      <c r="AB193" t="str">
        <f ca="1">IF(OR(ISBLANK(K193),ISBLANK(Q193),K193="",Q193=""),"",IF(K193=Q193,1,0))</f>
        <v/>
      </c>
      <c r="AC193" s="23" t="str">
        <f t="shared" ca="1" si="2"/>
        <v/>
      </c>
    </row>
    <row r="194" spans="1:29" x14ac:dyDescent="0.25">
      <c r="A194" s="23">
        <v>193</v>
      </c>
      <c r="B194">
        <v>102</v>
      </c>
      <c r="C194" t="str">
        <f ca="1">IFERROR(VLOOKUP($B194,INDIRECT(nfl_game_result),MATCH(C$1,INDIRECT(nfl_game_result_header),0),FALSE),"error")</f>
        <v>2012_07_JAX@OAK</v>
      </c>
      <c r="D194" t="str">
        <f ca="1">IFERROR(IF(ISBLANK(VLOOKUP($B194,INDIRECT(nfl_game_result),MATCH(D$1,INDIRECT(nfl_game_result_header),0),FALSE)),"",VLOOKUP($B194,INDIRECT(nfl_game_result),MATCH(D$1,INDIRECT(nfl_game_result_header),0),FALSE)),"error")</f>
        <v/>
      </c>
      <c r="E194">
        <f ca="1">IFERROR(IF(ISBLANK(VLOOKUP($B194,INDIRECT(nfl_game_result),MATCH(E$1,INDIRECT(nfl_game_result_header),0),FALSE)),"",VLOOKUP($B194,INDIRECT(nfl_game_result),MATCH(E$1,INDIRECT(nfl_game_result_header),0),FALSE)),"error")</f>
        <v>-4.5</v>
      </c>
      <c r="F194" s="23" t="str">
        <f ca="1">IFERROR(IF(ISBLANK(VLOOKUP($B194,INDIRECT(nfl_game_result),MATCH(F$1,INDIRECT(nfl_game_result_header),0),FALSE)),"",VLOOKUP($B194,INDIRECT(nfl_game_result),MATCH(F$1,INDIRECT(nfl_game_result_header),0),FALSE)),"error")</f>
        <v/>
      </c>
      <c r="G194" s="23" t="str">
        <f ca="1">IFERROR(IF(ISBLANK(VLOOKUP($B194,INDIRECT(nfl_game_result),MATCH(G$1,INDIRECT(nfl_game_result_header),0),FALSE)),"",VLOOKUP($B194,INDIRECT(nfl_game_result),MATCH(G$1,INDIRECT(nfl_game_result_header),0),FALSE)),"error")</f>
        <v/>
      </c>
      <c r="H194">
        <f ca="1">IFERROR(IF(ISBLANK(VLOOKUP($B194,INDIRECT(nfl_game_result),MATCH(H$1,INDIRECT(nfl_game_result_header),0),FALSE)),"",VLOOKUP($B194,INDIRECT(nfl_game_result),MATCH(H$1,INDIRECT(nfl_game_result_header),0),FALSE)),"error")</f>
        <v>26</v>
      </c>
      <c r="I194">
        <f ca="1">IFERROR(IF(ISBLANK(VLOOKUP($B194,INDIRECT(nfl_game_result),MATCH(I$1,INDIRECT(nfl_game_result_header),0),FALSE)),"",VLOOKUP($B194,INDIRECT(nfl_game_result),MATCH(I$1,INDIRECT(nfl_game_result_header),0),FALSE)),"error")</f>
        <v>23</v>
      </c>
      <c r="J194" t="str">
        <f ca="1">IFERROR(IF(ISBLANK(VLOOKUP($B194,INDIRECT(nfl_game_result),MATCH(J$1,INDIRECT(nfl_game_result_header),0),FALSE)),"",VLOOKUP($B194,INDIRECT(nfl_game_result),MATCH(J$1,INDIRECT(nfl_game_result_header),0),FALSE)),"error")</f>
        <v>JAX</v>
      </c>
      <c r="K194" t="str">
        <f ca="1">IFERROR(IF(ISBLANK(VLOOKUP($B194,INDIRECT(nfl_game_result),MATCH(K$1,INDIRECT(nfl_game_result_header),0),FALSE)),"",VLOOKUP($B194,INDIRECT(nfl_game_result),MATCH(K$1,INDIRECT(nfl_game_result_header),0),FALSE)),"error")</f>
        <v>OAK</v>
      </c>
      <c r="L194" s="23" t="str">
        <f ca="1">IFERROR(IF(ISBLANK(VLOOKUP($B194,INDIRECT(nfl_game_result),MATCH(L$1,INDIRECT(nfl_game_result_header),0),FALSE)),"",VLOOKUP($B194,INDIRECT(nfl_game_result),MATCH(L$1,INDIRECT(nfl_game_result_header),0),FALSE)),"error")</f>
        <v/>
      </c>
      <c r="M194" t="s">
        <v>16</v>
      </c>
      <c r="N194">
        <v>-3.5</v>
      </c>
      <c r="O194" t="s">
        <v>77</v>
      </c>
      <c r="V194" s="23" t="s">
        <v>416</v>
      </c>
      <c r="W194">
        <f ca="1">VALUE(LEFT(C194, 4))</f>
        <v>2012</v>
      </c>
      <c r="X194">
        <f ca="1">VALUE(MID(C194,6,FIND("_",C194,6)-6))</f>
        <v>7</v>
      </c>
      <c r="Y194" t="str">
        <f ca="1">IF(NOT(OR(ISBLANK(D194),ISBLANK(E194),D194="",E194="")),D194-E194,"")</f>
        <v/>
      </c>
      <c r="Z194" t="str">
        <f ca="1">IF(OR(NOT(ISNUMBER(D194)),ISBLANK(D194),D194="",ISBLANK(N194)),"",ABS(D194-N194))</f>
        <v/>
      </c>
      <c r="AA194">
        <f ca="1">IF(OR(ISBLANK(J194),ISBLANK(O194),J194="",O194=""),"",IF(J194=O194,1,0))</f>
        <v>1</v>
      </c>
      <c r="AB194" t="str">
        <f ca="1">IF(OR(ISBLANK(K194),ISBLANK(Q194),K194="",Q194=""),"",IF(K194=Q194,1,0))</f>
        <v/>
      </c>
      <c r="AC194" s="23" t="str">
        <f t="shared" ca="1" si="2"/>
        <v/>
      </c>
    </row>
    <row r="195" spans="1:29" x14ac:dyDescent="0.25">
      <c r="A195" s="23">
        <v>194</v>
      </c>
      <c r="B195">
        <v>103</v>
      </c>
      <c r="C195" t="str">
        <f ca="1">IFERROR(VLOOKUP($B195,INDIRECT(nfl_game_result),MATCH(C$1,INDIRECT(nfl_game_result_header),0),FALSE),"error")</f>
        <v>2012_07_PIT@CIN</v>
      </c>
      <c r="D195" t="str">
        <f ca="1">IFERROR(IF(ISBLANK(VLOOKUP($B195,INDIRECT(nfl_game_result),MATCH(D$1,INDIRECT(nfl_game_result_header),0),FALSE)),"",VLOOKUP($B195,INDIRECT(nfl_game_result),MATCH(D$1,INDIRECT(nfl_game_result_header),0),FALSE)),"error")</f>
        <v/>
      </c>
      <c r="E195">
        <f ca="1">IFERROR(IF(ISBLANK(VLOOKUP($B195,INDIRECT(nfl_game_result),MATCH(E$1,INDIRECT(nfl_game_result_header),0),FALSE)),"",VLOOKUP($B195,INDIRECT(nfl_game_result),MATCH(E$1,INDIRECT(nfl_game_result_header),0),FALSE)),"error")</f>
        <v>2.5</v>
      </c>
      <c r="F195" s="23" t="str">
        <f ca="1">IFERROR(IF(ISBLANK(VLOOKUP($B195,INDIRECT(nfl_game_result),MATCH(F$1,INDIRECT(nfl_game_result_header),0),FALSE)),"",VLOOKUP($B195,INDIRECT(nfl_game_result),MATCH(F$1,INDIRECT(nfl_game_result_header),0),FALSE)),"error")</f>
        <v/>
      </c>
      <c r="G195" s="23" t="str">
        <f ca="1">IFERROR(IF(ISBLANK(VLOOKUP($B195,INDIRECT(nfl_game_result),MATCH(G$1,INDIRECT(nfl_game_result_header),0),FALSE)),"",VLOOKUP($B195,INDIRECT(nfl_game_result),MATCH(G$1,INDIRECT(nfl_game_result_header),0),FALSE)),"error")</f>
        <v/>
      </c>
      <c r="H195">
        <f ca="1">IFERROR(IF(ISBLANK(VLOOKUP($B195,INDIRECT(nfl_game_result),MATCH(H$1,INDIRECT(nfl_game_result_header),0),FALSE)),"",VLOOKUP($B195,INDIRECT(nfl_game_result),MATCH(H$1,INDIRECT(nfl_game_result_header),0),FALSE)),"error")</f>
        <v>17</v>
      </c>
      <c r="I195">
        <f ca="1">IFERROR(IF(ISBLANK(VLOOKUP($B195,INDIRECT(nfl_game_result),MATCH(I$1,INDIRECT(nfl_game_result_header),0),FALSE)),"",VLOOKUP($B195,INDIRECT(nfl_game_result),MATCH(I$1,INDIRECT(nfl_game_result_header),0),FALSE)),"error")</f>
        <v>24</v>
      </c>
      <c r="J195" t="str">
        <f ca="1">IFERROR(IF(ISBLANK(VLOOKUP($B195,INDIRECT(nfl_game_result),MATCH(J$1,INDIRECT(nfl_game_result_header),0),FALSE)),"",VLOOKUP($B195,INDIRECT(nfl_game_result),MATCH(J$1,INDIRECT(nfl_game_result_header),0),FALSE)),"error")</f>
        <v>PIT</v>
      </c>
      <c r="K195" t="str">
        <f ca="1">IFERROR(IF(ISBLANK(VLOOKUP($B195,INDIRECT(nfl_game_result),MATCH(K$1,INDIRECT(nfl_game_result_header),0),FALSE)),"",VLOOKUP($B195,INDIRECT(nfl_game_result),MATCH(K$1,INDIRECT(nfl_game_result_header),0),FALSE)),"error")</f>
        <v>PIT</v>
      </c>
      <c r="L195" s="23" t="str">
        <f ca="1">IFERROR(IF(ISBLANK(VLOOKUP($B195,INDIRECT(nfl_game_result),MATCH(L$1,INDIRECT(nfl_game_result_header),0),FALSE)),"",VLOOKUP($B195,INDIRECT(nfl_game_result),MATCH(L$1,INDIRECT(nfl_game_result_header),0),FALSE)),"error")</f>
        <v/>
      </c>
      <c r="M195" t="s">
        <v>16</v>
      </c>
      <c r="N195">
        <v>1</v>
      </c>
      <c r="O195" t="s">
        <v>87</v>
      </c>
      <c r="V195" s="23" t="s">
        <v>416</v>
      </c>
      <c r="W195">
        <f ca="1">VALUE(LEFT(C195, 4))</f>
        <v>2012</v>
      </c>
      <c r="X195">
        <f ca="1">VALUE(MID(C195,6,FIND("_",C195,6)-6))</f>
        <v>7</v>
      </c>
      <c r="Y195" t="str">
        <f ca="1">IF(NOT(OR(ISBLANK(D195),ISBLANK(E195),D195="",E195="")),D195-E195,"")</f>
        <v/>
      </c>
      <c r="Z195" t="str">
        <f ca="1">IF(OR(NOT(ISNUMBER(D195)),ISBLANK(D195),D195="",ISBLANK(N195)),"",ABS(D195-N195))</f>
        <v/>
      </c>
      <c r="AA195">
        <f ca="1">IF(OR(ISBLANK(J195),ISBLANK(O195),J195="",O195=""),"",IF(J195=O195,1,0))</f>
        <v>1</v>
      </c>
      <c r="AB195" t="str">
        <f ca="1">IF(OR(ISBLANK(K195),ISBLANK(Q195),K195="",Q195=""),"",IF(K195=Q195,1,0))</f>
        <v/>
      </c>
      <c r="AC195" s="23" t="str">
        <f t="shared" ca="1" si="2"/>
        <v/>
      </c>
    </row>
    <row r="196" spans="1:29" x14ac:dyDescent="0.25">
      <c r="A196" s="23">
        <v>195</v>
      </c>
      <c r="B196">
        <v>104</v>
      </c>
      <c r="C196" t="str">
        <f ca="1">IFERROR(VLOOKUP($B196,INDIRECT(nfl_game_result),MATCH(C$1,INDIRECT(nfl_game_result_header),0),FALSE),"error")</f>
        <v>2012_07_DET@CHI</v>
      </c>
      <c r="D196" t="str">
        <f ca="1">IFERROR(IF(ISBLANK(VLOOKUP($B196,INDIRECT(nfl_game_result),MATCH(D$1,INDIRECT(nfl_game_result_header),0),FALSE)),"",VLOOKUP($B196,INDIRECT(nfl_game_result),MATCH(D$1,INDIRECT(nfl_game_result_header),0),FALSE)),"error")</f>
        <v/>
      </c>
      <c r="E196">
        <f ca="1">IFERROR(IF(ISBLANK(VLOOKUP($B196,INDIRECT(nfl_game_result),MATCH(E$1,INDIRECT(nfl_game_result_header),0),FALSE)),"",VLOOKUP($B196,INDIRECT(nfl_game_result),MATCH(E$1,INDIRECT(nfl_game_result_header),0),FALSE)),"error")</f>
        <v>-5.5</v>
      </c>
      <c r="F196" s="23" t="str">
        <f ca="1">IFERROR(IF(ISBLANK(VLOOKUP($B196,INDIRECT(nfl_game_result),MATCH(F$1,INDIRECT(nfl_game_result_header),0),FALSE)),"",VLOOKUP($B196,INDIRECT(nfl_game_result),MATCH(F$1,INDIRECT(nfl_game_result_header),0),FALSE)),"error")</f>
        <v/>
      </c>
      <c r="G196" s="23" t="str">
        <f ca="1">IFERROR(IF(ISBLANK(VLOOKUP($B196,INDIRECT(nfl_game_result),MATCH(G$1,INDIRECT(nfl_game_result_header),0),FALSE)),"",VLOOKUP($B196,INDIRECT(nfl_game_result),MATCH(G$1,INDIRECT(nfl_game_result_header),0),FALSE)),"error")</f>
        <v/>
      </c>
      <c r="H196">
        <f ca="1">IFERROR(IF(ISBLANK(VLOOKUP($B196,INDIRECT(nfl_game_result),MATCH(H$1,INDIRECT(nfl_game_result_header),0),FALSE)),"",VLOOKUP($B196,INDIRECT(nfl_game_result),MATCH(H$1,INDIRECT(nfl_game_result_header),0),FALSE)),"error")</f>
        <v>13</v>
      </c>
      <c r="I196">
        <f ca="1">IFERROR(IF(ISBLANK(VLOOKUP($B196,INDIRECT(nfl_game_result),MATCH(I$1,INDIRECT(nfl_game_result_header),0),FALSE)),"",VLOOKUP($B196,INDIRECT(nfl_game_result),MATCH(I$1,INDIRECT(nfl_game_result_header),0),FALSE)),"error")</f>
        <v>7</v>
      </c>
      <c r="J196" t="str">
        <f ca="1">IFERROR(IF(ISBLANK(VLOOKUP($B196,INDIRECT(nfl_game_result),MATCH(J$1,INDIRECT(nfl_game_result_header),0),FALSE)),"",VLOOKUP($B196,INDIRECT(nfl_game_result),MATCH(J$1,INDIRECT(nfl_game_result_header),0),FALSE)),"error")</f>
        <v>CHI</v>
      </c>
      <c r="K196" t="str">
        <f ca="1">IFERROR(IF(ISBLANK(VLOOKUP($B196,INDIRECT(nfl_game_result),MATCH(K$1,INDIRECT(nfl_game_result_header),0),FALSE)),"",VLOOKUP($B196,INDIRECT(nfl_game_result),MATCH(K$1,INDIRECT(nfl_game_result_header),0),FALSE)),"error")</f>
        <v>CHI</v>
      </c>
      <c r="L196" s="23" t="str">
        <f ca="1">IFERROR(IF(ISBLANK(VLOOKUP($B196,INDIRECT(nfl_game_result),MATCH(L$1,INDIRECT(nfl_game_result_header),0),FALSE)),"",VLOOKUP($B196,INDIRECT(nfl_game_result),MATCH(L$1,INDIRECT(nfl_game_result_header),0),FALSE)),"error")</f>
        <v/>
      </c>
      <c r="M196" t="s">
        <v>16</v>
      </c>
      <c r="N196">
        <v>-6.5</v>
      </c>
      <c r="O196" t="s">
        <v>73</v>
      </c>
      <c r="V196" s="23" t="s">
        <v>416</v>
      </c>
      <c r="W196">
        <f ca="1">VALUE(LEFT(C196, 4))</f>
        <v>2012</v>
      </c>
      <c r="X196">
        <f ca="1">VALUE(MID(C196,6,FIND("_",C196,6)-6))</f>
        <v>7</v>
      </c>
      <c r="Y196" t="str">
        <f ca="1">IF(NOT(OR(ISBLANK(D196),ISBLANK(E196),D196="",E196="")),D196-E196,"")</f>
        <v/>
      </c>
      <c r="Z196" t="str">
        <f ca="1">IF(OR(NOT(ISNUMBER(D196)),ISBLANK(D196),D196="",ISBLANK(N196)),"",ABS(D196-N196))</f>
        <v/>
      </c>
      <c r="AA196">
        <f ca="1">IF(OR(ISBLANK(J196),ISBLANK(O196),J196="",O196=""),"",IF(J196=O196,1,0))</f>
        <v>0</v>
      </c>
      <c r="AB196" t="str">
        <f ca="1">IF(OR(ISBLANK(K196),ISBLANK(Q196),K196="",Q196=""),"",IF(K196=Q196,1,0))</f>
        <v/>
      </c>
      <c r="AC196" s="23" t="str">
        <f t="shared" ca="1" si="2"/>
        <v/>
      </c>
    </row>
    <row r="197" spans="1:29" x14ac:dyDescent="0.25">
      <c r="A197" s="23">
        <v>196</v>
      </c>
      <c r="B197">
        <v>92</v>
      </c>
      <c r="C197" t="str">
        <f ca="1">IFERROR(VLOOKUP($B197,INDIRECT(nfl_game_result),MATCH(C$1,INDIRECT(nfl_game_result_header),0),FALSE),"error")</f>
        <v>2012_07_SEA@SFO</v>
      </c>
      <c r="D197" t="str">
        <f ca="1">IFERROR(IF(ISBLANK(VLOOKUP($B197,INDIRECT(nfl_game_result),MATCH(D$1,INDIRECT(nfl_game_result_header),0),FALSE)),"",VLOOKUP($B197,INDIRECT(nfl_game_result),MATCH(D$1,INDIRECT(nfl_game_result_header),0),FALSE)),"error")</f>
        <v/>
      </c>
      <c r="E197">
        <f ca="1">IFERROR(IF(ISBLANK(VLOOKUP($B197,INDIRECT(nfl_game_result),MATCH(E$1,INDIRECT(nfl_game_result_header),0),FALSE)),"",VLOOKUP($B197,INDIRECT(nfl_game_result),MATCH(E$1,INDIRECT(nfl_game_result_header),0),FALSE)),"error")</f>
        <v>-7.5</v>
      </c>
      <c r="F197" s="23" t="str">
        <f ca="1">IFERROR(IF(ISBLANK(VLOOKUP($B197,INDIRECT(nfl_game_result),MATCH(F$1,INDIRECT(nfl_game_result_header),0),FALSE)),"",VLOOKUP($B197,INDIRECT(nfl_game_result),MATCH(F$1,INDIRECT(nfl_game_result_header),0),FALSE)),"error")</f>
        <v/>
      </c>
      <c r="G197" s="23" t="str">
        <f ca="1">IFERROR(IF(ISBLANK(VLOOKUP($B197,INDIRECT(nfl_game_result),MATCH(G$1,INDIRECT(nfl_game_result_header),0),FALSE)),"",VLOOKUP($B197,INDIRECT(nfl_game_result),MATCH(G$1,INDIRECT(nfl_game_result_header),0),FALSE)),"error")</f>
        <v/>
      </c>
      <c r="H197">
        <f ca="1">IFERROR(IF(ISBLANK(VLOOKUP($B197,INDIRECT(nfl_game_result),MATCH(H$1,INDIRECT(nfl_game_result_header),0),FALSE)),"",VLOOKUP($B197,INDIRECT(nfl_game_result),MATCH(H$1,INDIRECT(nfl_game_result_header),0),FALSE)),"error")</f>
        <v>13</v>
      </c>
      <c r="I197">
        <f ca="1">IFERROR(IF(ISBLANK(VLOOKUP($B197,INDIRECT(nfl_game_result),MATCH(I$1,INDIRECT(nfl_game_result_header),0),FALSE)),"",VLOOKUP($B197,INDIRECT(nfl_game_result),MATCH(I$1,INDIRECT(nfl_game_result_header),0),FALSE)),"error")</f>
        <v>6</v>
      </c>
      <c r="J197" t="str">
        <f ca="1">IFERROR(IF(ISBLANK(VLOOKUP($B197,INDIRECT(nfl_game_result),MATCH(J$1,INDIRECT(nfl_game_result_header),0),FALSE)),"",VLOOKUP($B197,INDIRECT(nfl_game_result),MATCH(J$1,INDIRECT(nfl_game_result_header),0),FALSE)),"error")</f>
        <v>SEA</v>
      </c>
      <c r="K197" t="str">
        <f ca="1">IFERROR(IF(ISBLANK(VLOOKUP($B197,INDIRECT(nfl_game_result),MATCH(K$1,INDIRECT(nfl_game_result_header),0),FALSE)),"",VLOOKUP($B197,INDIRECT(nfl_game_result),MATCH(K$1,INDIRECT(nfl_game_result_header),0),FALSE)),"error")</f>
        <v>SFO</v>
      </c>
      <c r="L197" s="23" t="str">
        <f ca="1">IFERROR(IF(ISBLANK(VLOOKUP($B197,INDIRECT(nfl_game_result),MATCH(L$1,INDIRECT(nfl_game_result_header),0),FALSE)),"",VLOOKUP($B197,INDIRECT(nfl_game_result),MATCH(L$1,INDIRECT(nfl_game_result_header),0),FALSE)),"error")</f>
        <v/>
      </c>
      <c r="M197" t="s">
        <v>14</v>
      </c>
      <c r="N197">
        <v>-4.5</v>
      </c>
      <c r="O197" t="s">
        <v>89</v>
      </c>
      <c r="V197" s="23" t="s">
        <v>416</v>
      </c>
      <c r="W197">
        <f ca="1">VALUE(LEFT(C197, 4))</f>
        <v>2012</v>
      </c>
      <c r="X197">
        <f ca="1">VALUE(MID(C197,6,FIND("_",C197,6)-6))</f>
        <v>7</v>
      </c>
      <c r="Y197" t="str">
        <f ca="1">IF(NOT(OR(ISBLANK(D197),ISBLANK(E197),D197="",E197="")),D197-E197,"")</f>
        <v/>
      </c>
      <c r="Z197" t="str">
        <f ca="1">IF(OR(NOT(ISNUMBER(D197)),ISBLANK(D197),D197="",ISBLANK(N197)),"",ABS(D197-N197))</f>
        <v/>
      </c>
      <c r="AA197">
        <f ca="1">IF(OR(ISBLANK(J197),ISBLANK(O197),J197="",O197=""),"",IF(J197=O197,1,0))</f>
        <v>1</v>
      </c>
      <c r="AB197" t="str">
        <f ca="1">IF(OR(ISBLANK(K197),ISBLANK(Q197),K197="",Q197=""),"",IF(K197=Q197,1,0))</f>
        <v/>
      </c>
      <c r="AC197" s="23" t="str">
        <f t="shared" ca="1" si="2"/>
        <v/>
      </c>
    </row>
    <row r="198" spans="1:29" x14ac:dyDescent="0.25">
      <c r="A198" s="23">
        <v>197</v>
      </c>
      <c r="B198">
        <v>93</v>
      </c>
      <c r="C198" t="str">
        <f ca="1">IFERROR(VLOOKUP($B198,INDIRECT(nfl_game_result),MATCH(C$1,INDIRECT(nfl_game_result_header),0),FALSE),"error")</f>
        <v>2012_07_WAS@NYG</v>
      </c>
      <c r="D198" t="str">
        <f ca="1">IFERROR(IF(ISBLANK(VLOOKUP($B198,INDIRECT(nfl_game_result),MATCH(D$1,INDIRECT(nfl_game_result_header),0),FALSE)),"",VLOOKUP($B198,INDIRECT(nfl_game_result),MATCH(D$1,INDIRECT(nfl_game_result_header),0),FALSE)),"error")</f>
        <v/>
      </c>
      <c r="E198">
        <f ca="1">IFERROR(IF(ISBLANK(VLOOKUP($B198,INDIRECT(nfl_game_result),MATCH(E$1,INDIRECT(nfl_game_result_header),0),FALSE)),"",VLOOKUP($B198,INDIRECT(nfl_game_result),MATCH(E$1,INDIRECT(nfl_game_result_header),0),FALSE)),"error")</f>
        <v>-6.5</v>
      </c>
      <c r="F198" s="23" t="str">
        <f ca="1">IFERROR(IF(ISBLANK(VLOOKUP($B198,INDIRECT(nfl_game_result),MATCH(F$1,INDIRECT(nfl_game_result_header),0),FALSE)),"",VLOOKUP($B198,INDIRECT(nfl_game_result),MATCH(F$1,INDIRECT(nfl_game_result_header),0),FALSE)),"error")</f>
        <v/>
      </c>
      <c r="G198" s="23" t="str">
        <f ca="1">IFERROR(IF(ISBLANK(VLOOKUP($B198,INDIRECT(nfl_game_result),MATCH(G$1,INDIRECT(nfl_game_result_header),0),FALSE)),"",VLOOKUP($B198,INDIRECT(nfl_game_result),MATCH(G$1,INDIRECT(nfl_game_result_header),0),FALSE)),"error")</f>
        <v/>
      </c>
      <c r="H198">
        <f ca="1">IFERROR(IF(ISBLANK(VLOOKUP($B198,INDIRECT(nfl_game_result),MATCH(H$1,INDIRECT(nfl_game_result_header),0),FALSE)),"",VLOOKUP($B198,INDIRECT(nfl_game_result),MATCH(H$1,INDIRECT(nfl_game_result_header),0),FALSE)),"error")</f>
        <v>27</v>
      </c>
      <c r="I198">
        <f ca="1">IFERROR(IF(ISBLANK(VLOOKUP($B198,INDIRECT(nfl_game_result),MATCH(I$1,INDIRECT(nfl_game_result_header),0),FALSE)),"",VLOOKUP($B198,INDIRECT(nfl_game_result),MATCH(I$1,INDIRECT(nfl_game_result_header),0),FALSE)),"error")</f>
        <v>23</v>
      </c>
      <c r="J198" t="str">
        <f ca="1">IFERROR(IF(ISBLANK(VLOOKUP($B198,INDIRECT(nfl_game_result),MATCH(J$1,INDIRECT(nfl_game_result_header),0),FALSE)),"",VLOOKUP($B198,INDIRECT(nfl_game_result),MATCH(J$1,INDIRECT(nfl_game_result_header),0),FALSE)),"error")</f>
        <v>WAS</v>
      </c>
      <c r="K198" t="str">
        <f ca="1">IFERROR(IF(ISBLANK(VLOOKUP($B198,INDIRECT(nfl_game_result),MATCH(K$1,INDIRECT(nfl_game_result_header),0),FALSE)),"",VLOOKUP($B198,INDIRECT(nfl_game_result),MATCH(K$1,INDIRECT(nfl_game_result_header),0),FALSE)),"error")</f>
        <v>NYG</v>
      </c>
      <c r="L198" s="23" t="str">
        <f ca="1">IFERROR(IF(ISBLANK(VLOOKUP($B198,INDIRECT(nfl_game_result),MATCH(L$1,INDIRECT(nfl_game_result_header),0),FALSE)),"",VLOOKUP($B198,INDIRECT(nfl_game_result),MATCH(L$1,INDIRECT(nfl_game_result_header),0),FALSE)),"error")</f>
        <v/>
      </c>
      <c r="M198" t="s">
        <v>14</v>
      </c>
      <c r="N198">
        <v>-5.5</v>
      </c>
      <c r="O198" t="s">
        <v>83</v>
      </c>
      <c r="V198" s="23" t="s">
        <v>416</v>
      </c>
      <c r="W198">
        <f ca="1">VALUE(LEFT(C198, 4))</f>
        <v>2012</v>
      </c>
      <c r="X198">
        <f ca="1">VALUE(MID(C198,6,FIND("_",C198,6)-6))</f>
        <v>7</v>
      </c>
      <c r="Y198" t="str">
        <f ca="1">IF(NOT(OR(ISBLANK(D198),ISBLANK(E198),D198="",E198="")),D198-E198,"")</f>
        <v/>
      </c>
      <c r="Z198" t="str">
        <f ca="1">IF(OR(NOT(ISNUMBER(D198)),ISBLANK(D198),D198="",ISBLANK(N198)),"",ABS(D198-N198))</f>
        <v/>
      </c>
      <c r="AA198">
        <f ca="1">IF(OR(ISBLANK(J198),ISBLANK(O198),J198="",O198=""),"",IF(J198=O198,1,0))</f>
        <v>0</v>
      </c>
      <c r="AB198" t="str">
        <f ca="1">IF(OR(ISBLANK(K198),ISBLANK(Q198),K198="",Q198=""),"",IF(K198=Q198,1,0))</f>
        <v/>
      </c>
      <c r="AC198" s="23" t="str">
        <f t="shared" ca="1" si="2"/>
        <v/>
      </c>
    </row>
    <row r="199" spans="1:29" x14ac:dyDescent="0.25">
      <c r="A199" s="23">
        <v>198</v>
      </c>
      <c r="B199">
        <v>94</v>
      </c>
      <c r="C199" t="str">
        <f ca="1">IFERROR(VLOOKUP($B199,INDIRECT(nfl_game_result),MATCH(C$1,INDIRECT(nfl_game_result_header),0),FALSE),"error")</f>
        <v>2012_07_ARI@MIN</v>
      </c>
      <c r="D199" t="str">
        <f ca="1">IFERROR(IF(ISBLANK(VLOOKUP($B199,INDIRECT(nfl_game_result),MATCH(D$1,INDIRECT(nfl_game_result_header),0),FALSE)),"",VLOOKUP($B199,INDIRECT(nfl_game_result),MATCH(D$1,INDIRECT(nfl_game_result_header),0),FALSE)),"error")</f>
        <v/>
      </c>
      <c r="E199">
        <f ca="1">IFERROR(IF(ISBLANK(VLOOKUP($B199,INDIRECT(nfl_game_result),MATCH(E$1,INDIRECT(nfl_game_result_header),0),FALSE)),"",VLOOKUP($B199,INDIRECT(nfl_game_result),MATCH(E$1,INDIRECT(nfl_game_result_header),0),FALSE)),"error")</f>
        <v>-5.5</v>
      </c>
      <c r="F199" s="23" t="str">
        <f ca="1">IFERROR(IF(ISBLANK(VLOOKUP($B199,INDIRECT(nfl_game_result),MATCH(F$1,INDIRECT(nfl_game_result_header),0),FALSE)),"",VLOOKUP($B199,INDIRECT(nfl_game_result),MATCH(F$1,INDIRECT(nfl_game_result_header),0),FALSE)),"error")</f>
        <v/>
      </c>
      <c r="G199" s="23" t="str">
        <f ca="1">IFERROR(IF(ISBLANK(VLOOKUP($B199,INDIRECT(nfl_game_result),MATCH(G$1,INDIRECT(nfl_game_result_header),0),FALSE)),"",VLOOKUP($B199,INDIRECT(nfl_game_result),MATCH(G$1,INDIRECT(nfl_game_result_header),0),FALSE)),"error")</f>
        <v/>
      </c>
      <c r="H199">
        <f ca="1">IFERROR(IF(ISBLANK(VLOOKUP($B199,INDIRECT(nfl_game_result),MATCH(H$1,INDIRECT(nfl_game_result_header),0),FALSE)),"",VLOOKUP($B199,INDIRECT(nfl_game_result),MATCH(H$1,INDIRECT(nfl_game_result_header),0),FALSE)),"error")</f>
        <v>21</v>
      </c>
      <c r="I199">
        <f ca="1">IFERROR(IF(ISBLANK(VLOOKUP($B199,INDIRECT(nfl_game_result),MATCH(I$1,INDIRECT(nfl_game_result_header),0),FALSE)),"",VLOOKUP($B199,INDIRECT(nfl_game_result),MATCH(I$1,INDIRECT(nfl_game_result_header),0),FALSE)),"error")</f>
        <v>14</v>
      </c>
      <c r="J199" t="str">
        <f ca="1">IFERROR(IF(ISBLANK(VLOOKUP($B199,INDIRECT(nfl_game_result),MATCH(J$1,INDIRECT(nfl_game_result_header),0),FALSE)),"",VLOOKUP($B199,INDIRECT(nfl_game_result),MATCH(J$1,INDIRECT(nfl_game_result_header),0),FALSE)),"error")</f>
        <v>MIN</v>
      </c>
      <c r="K199" t="str">
        <f ca="1">IFERROR(IF(ISBLANK(VLOOKUP($B199,INDIRECT(nfl_game_result),MATCH(K$1,INDIRECT(nfl_game_result_header),0),FALSE)),"",VLOOKUP($B199,INDIRECT(nfl_game_result),MATCH(K$1,INDIRECT(nfl_game_result_header),0),FALSE)),"error")</f>
        <v>MIN</v>
      </c>
      <c r="L199" s="23" t="str">
        <f ca="1">IFERROR(IF(ISBLANK(VLOOKUP($B199,INDIRECT(nfl_game_result),MATCH(L$1,INDIRECT(nfl_game_result_header),0),FALSE)),"",VLOOKUP($B199,INDIRECT(nfl_game_result),MATCH(L$1,INDIRECT(nfl_game_result_header),0),FALSE)),"error")</f>
        <v/>
      </c>
      <c r="M199" t="s">
        <v>14</v>
      </c>
      <c r="N199">
        <v>-3</v>
      </c>
      <c r="O199" t="s">
        <v>64</v>
      </c>
      <c r="V199" s="23" t="s">
        <v>416</v>
      </c>
      <c r="W199">
        <f ca="1">VALUE(LEFT(C199, 4))</f>
        <v>2012</v>
      </c>
      <c r="X199">
        <f ca="1">VALUE(MID(C199,6,FIND("_",C199,6)-6))</f>
        <v>7</v>
      </c>
      <c r="Y199" t="str">
        <f ca="1">IF(NOT(OR(ISBLANK(D199),ISBLANK(E199),D199="",E199="")),D199-E199,"")</f>
        <v/>
      </c>
      <c r="Z199" t="str">
        <f ca="1">IF(OR(NOT(ISNUMBER(D199)),ISBLANK(D199),D199="",ISBLANK(N199)),"",ABS(D199-N199))</f>
        <v/>
      </c>
      <c r="AA199">
        <f ca="1">IF(OR(ISBLANK(J199),ISBLANK(O199),J199="",O199=""),"",IF(J199=O199,1,0))</f>
        <v>0</v>
      </c>
      <c r="AB199" t="str">
        <f ca="1">IF(OR(ISBLANK(K199),ISBLANK(Q199),K199="",Q199=""),"",IF(K199=Q199,1,0))</f>
        <v/>
      </c>
      <c r="AC199" s="23" t="str">
        <f t="shared" ca="1" si="2"/>
        <v/>
      </c>
    </row>
    <row r="200" spans="1:29" x14ac:dyDescent="0.25">
      <c r="A200" s="23">
        <v>199</v>
      </c>
      <c r="B200">
        <v>95</v>
      </c>
      <c r="C200" t="str">
        <f ca="1">IFERROR(VLOOKUP($B200,INDIRECT(nfl_game_result),MATCH(C$1,INDIRECT(nfl_game_result_header),0),FALSE),"error")</f>
        <v>2012_07_DAL@CAR</v>
      </c>
      <c r="D200" t="str">
        <f ca="1">IFERROR(IF(ISBLANK(VLOOKUP($B200,INDIRECT(nfl_game_result),MATCH(D$1,INDIRECT(nfl_game_result_header),0),FALSE)),"",VLOOKUP($B200,INDIRECT(nfl_game_result),MATCH(D$1,INDIRECT(nfl_game_result_header),0),FALSE)),"error")</f>
        <v/>
      </c>
      <c r="E200">
        <f ca="1">IFERROR(IF(ISBLANK(VLOOKUP($B200,INDIRECT(nfl_game_result),MATCH(E$1,INDIRECT(nfl_game_result_header),0),FALSE)),"",VLOOKUP($B200,INDIRECT(nfl_game_result),MATCH(E$1,INDIRECT(nfl_game_result_header),0),FALSE)),"error")</f>
        <v>2.5</v>
      </c>
      <c r="F200" s="23" t="str">
        <f ca="1">IFERROR(IF(ISBLANK(VLOOKUP($B200,INDIRECT(nfl_game_result),MATCH(F$1,INDIRECT(nfl_game_result_header),0),FALSE)),"",VLOOKUP($B200,INDIRECT(nfl_game_result),MATCH(F$1,INDIRECT(nfl_game_result_header),0),FALSE)),"error")</f>
        <v/>
      </c>
      <c r="G200" s="23" t="str">
        <f ca="1">IFERROR(IF(ISBLANK(VLOOKUP($B200,INDIRECT(nfl_game_result),MATCH(G$1,INDIRECT(nfl_game_result_header),0),FALSE)),"",VLOOKUP($B200,INDIRECT(nfl_game_result),MATCH(G$1,INDIRECT(nfl_game_result_header),0),FALSE)),"error")</f>
        <v/>
      </c>
      <c r="H200">
        <f ca="1">IFERROR(IF(ISBLANK(VLOOKUP($B200,INDIRECT(nfl_game_result),MATCH(H$1,INDIRECT(nfl_game_result_header),0),FALSE)),"",VLOOKUP($B200,INDIRECT(nfl_game_result),MATCH(H$1,INDIRECT(nfl_game_result_header),0),FALSE)),"error")</f>
        <v>14</v>
      </c>
      <c r="I200">
        <f ca="1">IFERROR(IF(ISBLANK(VLOOKUP($B200,INDIRECT(nfl_game_result),MATCH(I$1,INDIRECT(nfl_game_result_header),0),FALSE)),"",VLOOKUP($B200,INDIRECT(nfl_game_result),MATCH(I$1,INDIRECT(nfl_game_result_header),0),FALSE)),"error")</f>
        <v>19</v>
      </c>
      <c r="J200" t="str">
        <f ca="1">IFERROR(IF(ISBLANK(VLOOKUP($B200,INDIRECT(nfl_game_result),MATCH(J$1,INDIRECT(nfl_game_result_header),0),FALSE)),"",VLOOKUP($B200,INDIRECT(nfl_game_result),MATCH(J$1,INDIRECT(nfl_game_result_header),0),FALSE)),"error")</f>
        <v>DAL</v>
      </c>
      <c r="K200" t="str">
        <f ca="1">IFERROR(IF(ISBLANK(VLOOKUP($B200,INDIRECT(nfl_game_result),MATCH(K$1,INDIRECT(nfl_game_result_header),0),FALSE)),"",VLOOKUP($B200,INDIRECT(nfl_game_result),MATCH(K$1,INDIRECT(nfl_game_result_header),0),FALSE)),"error")</f>
        <v>DAL</v>
      </c>
      <c r="L200" s="23" t="str">
        <f ca="1">IFERROR(IF(ISBLANK(VLOOKUP($B200,INDIRECT(nfl_game_result),MATCH(L$1,INDIRECT(nfl_game_result_header),0),FALSE)),"",VLOOKUP($B200,INDIRECT(nfl_game_result),MATCH(L$1,INDIRECT(nfl_game_result_header),0),FALSE)),"error")</f>
        <v/>
      </c>
      <c r="M200" t="s">
        <v>14</v>
      </c>
      <c r="N200">
        <v>2.5</v>
      </c>
      <c r="O200" t="s">
        <v>71</v>
      </c>
      <c r="V200" s="23" t="s">
        <v>416</v>
      </c>
      <c r="W200">
        <f ca="1">VALUE(LEFT(C200, 4))</f>
        <v>2012</v>
      </c>
      <c r="X200">
        <f ca="1">VALUE(MID(C200,6,FIND("_",C200,6)-6))</f>
        <v>7</v>
      </c>
      <c r="Y200" t="str">
        <f ca="1">IF(NOT(OR(ISBLANK(D200),ISBLANK(E200),D200="",E200="")),D200-E200,"")</f>
        <v/>
      </c>
      <c r="Z200" t="str">
        <f ca="1">IF(OR(NOT(ISNUMBER(D200)),ISBLANK(D200),D200="",ISBLANK(N200)),"",ABS(D200-N200))</f>
        <v/>
      </c>
      <c r="AA200">
        <f ca="1">IF(OR(ISBLANK(J200),ISBLANK(O200),J200="",O200=""),"",IF(J200=O200,1,0))</f>
        <v>1</v>
      </c>
      <c r="AB200" t="str">
        <f ca="1">IF(OR(ISBLANK(K200),ISBLANK(Q200),K200="",Q200=""),"",IF(K200=Q200,1,0))</f>
        <v/>
      </c>
      <c r="AC200" s="23" t="str">
        <f t="shared" ca="1" si="2"/>
        <v/>
      </c>
    </row>
    <row r="201" spans="1:29" x14ac:dyDescent="0.25">
      <c r="A201" s="23">
        <v>200</v>
      </c>
      <c r="B201">
        <v>96</v>
      </c>
      <c r="C201" t="str">
        <f ca="1">IFERROR(VLOOKUP($B201,INDIRECT(nfl_game_result),MATCH(C$1,INDIRECT(nfl_game_result_header),0),FALSE),"error")</f>
        <v>2012_07_NOR@TBY</v>
      </c>
      <c r="D201" t="str">
        <f ca="1">IFERROR(IF(ISBLANK(VLOOKUP($B201,INDIRECT(nfl_game_result),MATCH(D$1,INDIRECT(nfl_game_result_header),0),FALSE)),"",VLOOKUP($B201,INDIRECT(nfl_game_result),MATCH(D$1,INDIRECT(nfl_game_result_header),0),FALSE)),"error")</f>
        <v/>
      </c>
      <c r="E201">
        <f ca="1">IFERROR(IF(ISBLANK(VLOOKUP($B201,INDIRECT(nfl_game_result),MATCH(E$1,INDIRECT(nfl_game_result_header),0),FALSE)),"",VLOOKUP($B201,INDIRECT(nfl_game_result),MATCH(E$1,INDIRECT(nfl_game_result_header),0),FALSE)),"error")</f>
        <v>2.5</v>
      </c>
      <c r="F201" s="23" t="str">
        <f ca="1">IFERROR(IF(ISBLANK(VLOOKUP($B201,INDIRECT(nfl_game_result),MATCH(F$1,INDIRECT(nfl_game_result_header),0),FALSE)),"",VLOOKUP($B201,INDIRECT(nfl_game_result),MATCH(F$1,INDIRECT(nfl_game_result_header),0),FALSE)),"error")</f>
        <v/>
      </c>
      <c r="G201" s="23" t="str">
        <f ca="1">IFERROR(IF(ISBLANK(VLOOKUP($B201,INDIRECT(nfl_game_result),MATCH(G$1,INDIRECT(nfl_game_result_header),0),FALSE)),"",VLOOKUP($B201,INDIRECT(nfl_game_result),MATCH(G$1,INDIRECT(nfl_game_result_header),0),FALSE)),"error")</f>
        <v/>
      </c>
      <c r="H201">
        <f ca="1">IFERROR(IF(ISBLANK(VLOOKUP($B201,INDIRECT(nfl_game_result),MATCH(H$1,INDIRECT(nfl_game_result_header),0),FALSE)),"",VLOOKUP($B201,INDIRECT(nfl_game_result),MATCH(H$1,INDIRECT(nfl_game_result_header),0),FALSE)),"error")</f>
        <v>28</v>
      </c>
      <c r="I201">
        <f ca="1">IFERROR(IF(ISBLANK(VLOOKUP($B201,INDIRECT(nfl_game_result),MATCH(I$1,INDIRECT(nfl_game_result_header),0),FALSE)),"",VLOOKUP($B201,INDIRECT(nfl_game_result),MATCH(I$1,INDIRECT(nfl_game_result_header),0),FALSE)),"error")</f>
        <v>35</v>
      </c>
      <c r="J201" t="str">
        <f ca="1">IFERROR(IF(ISBLANK(VLOOKUP($B201,INDIRECT(nfl_game_result),MATCH(J$1,INDIRECT(nfl_game_result_header),0),FALSE)),"",VLOOKUP($B201,INDIRECT(nfl_game_result),MATCH(J$1,INDIRECT(nfl_game_result_header),0),FALSE)),"error")</f>
        <v>NOR</v>
      </c>
      <c r="K201" t="str">
        <f ca="1">IFERROR(IF(ISBLANK(VLOOKUP($B201,INDIRECT(nfl_game_result),MATCH(K$1,INDIRECT(nfl_game_result_header),0),FALSE)),"",VLOOKUP($B201,INDIRECT(nfl_game_result),MATCH(K$1,INDIRECT(nfl_game_result_header),0),FALSE)),"error")</f>
        <v>NOR</v>
      </c>
      <c r="L201" s="23" t="str">
        <f ca="1">IFERROR(IF(ISBLANK(VLOOKUP($B201,INDIRECT(nfl_game_result),MATCH(L$1,INDIRECT(nfl_game_result_header),0),FALSE)),"",VLOOKUP($B201,INDIRECT(nfl_game_result),MATCH(L$1,INDIRECT(nfl_game_result_header),0),FALSE)),"error")</f>
        <v/>
      </c>
      <c r="M201" t="s">
        <v>14</v>
      </c>
      <c r="N201">
        <v>1.5</v>
      </c>
      <c r="O201" t="s">
        <v>334</v>
      </c>
      <c r="V201" s="23" t="s">
        <v>416</v>
      </c>
      <c r="W201">
        <f ca="1">VALUE(LEFT(C201, 4))</f>
        <v>2012</v>
      </c>
      <c r="X201">
        <f ca="1">VALUE(MID(C201,6,FIND("_",C201,6)-6))</f>
        <v>7</v>
      </c>
      <c r="Y201" t="str">
        <f ca="1">IF(NOT(OR(ISBLANK(D201),ISBLANK(E201),D201="",E201="")),D201-E201,"")</f>
        <v/>
      </c>
      <c r="Z201" t="str">
        <f ca="1">IF(OR(NOT(ISNUMBER(D201)),ISBLANK(D201),D201="",ISBLANK(N201)),"",ABS(D201-N201))</f>
        <v/>
      </c>
      <c r="AA201">
        <f ca="1">IF(OR(ISBLANK(J201),ISBLANK(O201),J201="",O201=""),"",IF(J201=O201,1,0))</f>
        <v>0</v>
      </c>
      <c r="AB201" t="str">
        <f ca="1">IF(OR(ISBLANK(K201),ISBLANK(Q201),K201="",Q201=""),"",IF(K201=Q201,1,0))</f>
        <v/>
      </c>
      <c r="AC201" s="23" t="str">
        <f t="shared" ca="1" si="2"/>
        <v/>
      </c>
    </row>
    <row r="202" spans="1:29" x14ac:dyDescent="0.25">
      <c r="A202" s="23">
        <v>201</v>
      </c>
      <c r="B202">
        <v>97</v>
      </c>
      <c r="C202" t="str">
        <f ca="1">IFERROR(VLOOKUP($B202,INDIRECT(nfl_game_result),MATCH(C$1,INDIRECT(nfl_game_result_header),0),FALSE),"error")</f>
        <v>2012_07_GBY@STL</v>
      </c>
      <c r="D202" t="str">
        <f ca="1">IFERROR(IF(ISBLANK(VLOOKUP($B202,INDIRECT(nfl_game_result),MATCH(D$1,INDIRECT(nfl_game_result_header),0),FALSE)),"",VLOOKUP($B202,INDIRECT(nfl_game_result),MATCH(D$1,INDIRECT(nfl_game_result_header),0),FALSE)),"error")</f>
        <v/>
      </c>
      <c r="E202">
        <f ca="1">IFERROR(IF(ISBLANK(VLOOKUP($B202,INDIRECT(nfl_game_result),MATCH(E$1,INDIRECT(nfl_game_result_header),0),FALSE)),"",VLOOKUP($B202,INDIRECT(nfl_game_result),MATCH(E$1,INDIRECT(nfl_game_result_header),0),FALSE)),"error")</f>
        <v>5.5</v>
      </c>
      <c r="F202" s="23" t="str">
        <f ca="1">IFERROR(IF(ISBLANK(VLOOKUP($B202,INDIRECT(nfl_game_result),MATCH(F$1,INDIRECT(nfl_game_result_header),0),FALSE)),"",VLOOKUP($B202,INDIRECT(nfl_game_result),MATCH(F$1,INDIRECT(nfl_game_result_header),0),FALSE)),"error")</f>
        <v/>
      </c>
      <c r="G202" s="23" t="str">
        <f ca="1">IFERROR(IF(ISBLANK(VLOOKUP($B202,INDIRECT(nfl_game_result),MATCH(G$1,INDIRECT(nfl_game_result_header),0),FALSE)),"",VLOOKUP($B202,INDIRECT(nfl_game_result),MATCH(G$1,INDIRECT(nfl_game_result_header),0),FALSE)),"error")</f>
        <v/>
      </c>
      <c r="H202">
        <f ca="1">IFERROR(IF(ISBLANK(VLOOKUP($B202,INDIRECT(nfl_game_result),MATCH(H$1,INDIRECT(nfl_game_result_header),0),FALSE)),"",VLOOKUP($B202,INDIRECT(nfl_game_result),MATCH(H$1,INDIRECT(nfl_game_result_header),0),FALSE)),"error")</f>
        <v>20</v>
      </c>
      <c r="I202">
        <f ca="1">IFERROR(IF(ISBLANK(VLOOKUP($B202,INDIRECT(nfl_game_result),MATCH(I$1,INDIRECT(nfl_game_result_header),0),FALSE)),"",VLOOKUP($B202,INDIRECT(nfl_game_result),MATCH(I$1,INDIRECT(nfl_game_result_header),0),FALSE)),"error")</f>
        <v>30</v>
      </c>
      <c r="J202" t="str">
        <f ca="1">IFERROR(IF(ISBLANK(VLOOKUP($B202,INDIRECT(nfl_game_result),MATCH(J$1,INDIRECT(nfl_game_result_header),0),FALSE)),"",VLOOKUP($B202,INDIRECT(nfl_game_result),MATCH(J$1,INDIRECT(nfl_game_result_header),0),FALSE)),"error")</f>
        <v>GBY</v>
      </c>
      <c r="K202" t="str">
        <f ca="1">IFERROR(IF(ISBLANK(VLOOKUP($B202,INDIRECT(nfl_game_result),MATCH(K$1,INDIRECT(nfl_game_result_header),0),FALSE)),"",VLOOKUP($B202,INDIRECT(nfl_game_result),MATCH(K$1,INDIRECT(nfl_game_result_header),0),FALSE)),"error")</f>
        <v>GBY</v>
      </c>
      <c r="L202" s="23" t="str">
        <f ca="1">IFERROR(IF(ISBLANK(VLOOKUP($B202,INDIRECT(nfl_game_result),MATCH(L$1,INDIRECT(nfl_game_result_header),0),FALSE)),"",VLOOKUP($B202,INDIRECT(nfl_game_result),MATCH(L$1,INDIRECT(nfl_game_result_header),0),FALSE)),"error")</f>
        <v/>
      </c>
      <c r="M202" t="s">
        <v>14</v>
      </c>
      <c r="N202">
        <v>6</v>
      </c>
      <c r="O202" t="s">
        <v>330</v>
      </c>
      <c r="V202" s="23" t="s">
        <v>416</v>
      </c>
      <c r="W202">
        <f ca="1">VALUE(LEFT(C202, 4))</f>
        <v>2012</v>
      </c>
      <c r="X202">
        <f ca="1">VALUE(MID(C202,6,FIND("_",C202,6)-6))</f>
        <v>7</v>
      </c>
      <c r="Y202" t="str">
        <f ca="1">IF(NOT(OR(ISBLANK(D202),ISBLANK(E202),D202="",E202="")),D202-E202,"")</f>
        <v/>
      </c>
      <c r="Z202" t="str">
        <f ca="1">IF(OR(NOT(ISNUMBER(D202)),ISBLANK(D202),D202="",ISBLANK(N202)),"",ABS(D202-N202))</f>
        <v/>
      </c>
      <c r="AA202">
        <f ca="1">IF(OR(ISBLANK(J202),ISBLANK(O202),J202="",O202=""),"",IF(J202=O202,1,0))</f>
        <v>1</v>
      </c>
      <c r="AB202" t="str">
        <f ca="1">IF(OR(ISBLANK(K202),ISBLANK(Q202),K202="",Q202=""),"",IF(K202=Q202,1,0))</f>
        <v/>
      </c>
      <c r="AC202" s="23" t="str">
        <f t="shared" ca="1" si="2"/>
        <v/>
      </c>
    </row>
    <row r="203" spans="1:29" x14ac:dyDescent="0.25">
      <c r="A203" s="23">
        <v>202</v>
      </c>
      <c r="B203">
        <v>98</v>
      </c>
      <c r="C203" t="str">
        <f ca="1">IFERROR(VLOOKUP($B203,INDIRECT(nfl_game_result),MATCH(C$1,INDIRECT(nfl_game_result_header),0),FALSE),"error")</f>
        <v>2012_07_BAL@HOU</v>
      </c>
      <c r="D203" t="str">
        <f ca="1">IFERROR(IF(ISBLANK(VLOOKUP($B203,INDIRECT(nfl_game_result),MATCH(D$1,INDIRECT(nfl_game_result_header),0),FALSE)),"",VLOOKUP($B203,INDIRECT(nfl_game_result),MATCH(D$1,INDIRECT(nfl_game_result_header),0),FALSE)),"error")</f>
        <v/>
      </c>
      <c r="E203">
        <f ca="1">IFERROR(IF(ISBLANK(VLOOKUP($B203,INDIRECT(nfl_game_result),MATCH(E$1,INDIRECT(nfl_game_result_header),0),FALSE)),"",VLOOKUP($B203,INDIRECT(nfl_game_result),MATCH(E$1,INDIRECT(nfl_game_result_header),0),FALSE)),"error")</f>
        <v>-6.5</v>
      </c>
      <c r="F203" s="23" t="str">
        <f ca="1">IFERROR(IF(ISBLANK(VLOOKUP($B203,INDIRECT(nfl_game_result),MATCH(F$1,INDIRECT(nfl_game_result_header),0),FALSE)),"",VLOOKUP($B203,INDIRECT(nfl_game_result),MATCH(F$1,INDIRECT(nfl_game_result_header),0),FALSE)),"error")</f>
        <v/>
      </c>
      <c r="G203" s="23" t="str">
        <f ca="1">IFERROR(IF(ISBLANK(VLOOKUP($B203,INDIRECT(nfl_game_result),MATCH(G$1,INDIRECT(nfl_game_result_header),0),FALSE)),"",VLOOKUP($B203,INDIRECT(nfl_game_result),MATCH(G$1,INDIRECT(nfl_game_result_header),0),FALSE)),"error")</f>
        <v/>
      </c>
      <c r="H203">
        <f ca="1">IFERROR(IF(ISBLANK(VLOOKUP($B203,INDIRECT(nfl_game_result),MATCH(H$1,INDIRECT(nfl_game_result_header),0),FALSE)),"",VLOOKUP($B203,INDIRECT(nfl_game_result),MATCH(H$1,INDIRECT(nfl_game_result_header),0),FALSE)),"error")</f>
        <v>43</v>
      </c>
      <c r="I203">
        <f ca="1">IFERROR(IF(ISBLANK(VLOOKUP($B203,INDIRECT(nfl_game_result),MATCH(I$1,INDIRECT(nfl_game_result_header),0),FALSE)),"",VLOOKUP($B203,INDIRECT(nfl_game_result),MATCH(I$1,INDIRECT(nfl_game_result_header),0),FALSE)),"error")</f>
        <v>13</v>
      </c>
      <c r="J203" t="str">
        <f ca="1">IFERROR(IF(ISBLANK(VLOOKUP($B203,INDIRECT(nfl_game_result),MATCH(J$1,INDIRECT(nfl_game_result_header),0),FALSE)),"",VLOOKUP($B203,INDIRECT(nfl_game_result),MATCH(J$1,INDIRECT(nfl_game_result_header),0),FALSE)),"error")</f>
        <v>HOU</v>
      </c>
      <c r="K203" t="str">
        <f ca="1">IFERROR(IF(ISBLANK(VLOOKUP($B203,INDIRECT(nfl_game_result),MATCH(K$1,INDIRECT(nfl_game_result_header),0),FALSE)),"",VLOOKUP($B203,INDIRECT(nfl_game_result),MATCH(K$1,INDIRECT(nfl_game_result_header),0),FALSE)),"error")</f>
        <v>HOU</v>
      </c>
      <c r="L203" s="23" t="str">
        <f ca="1">IFERROR(IF(ISBLANK(VLOOKUP($B203,INDIRECT(nfl_game_result),MATCH(L$1,INDIRECT(nfl_game_result_header),0),FALSE)),"",VLOOKUP($B203,INDIRECT(nfl_game_result),MATCH(L$1,INDIRECT(nfl_game_result_header),0),FALSE)),"error")</f>
        <v/>
      </c>
      <c r="M203" t="s">
        <v>14</v>
      </c>
      <c r="N203">
        <v>-3</v>
      </c>
      <c r="O203" t="s">
        <v>65</v>
      </c>
      <c r="V203" s="23" t="s">
        <v>416</v>
      </c>
      <c r="W203">
        <f ca="1">VALUE(LEFT(C203, 4))</f>
        <v>2012</v>
      </c>
      <c r="X203">
        <f ca="1">VALUE(MID(C203,6,FIND("_",C203,6)-6))</f>
        <v>7</v>
      </c>
      <c r="Y203" t="str">
        <f ca="1">IF(NOT(OR(ISBLANK(D203),ISBLANK(E203),D203="",E203="")),D203-E203,"")</f>
        <v/>
      </c>
      <c r="Z203" t="str">
        <f ca="1">IF(OR(NOT(ISNUMBER(D203)),ISBLANK(D203),D203="",ISBLANK(N203)),"",ABS(D203-N203))</f>
        <v/>
      </c>
      <c r="AA203">
        <f ca="1">IF(OR(ISBLANK(J203),ISBLANK(O203),J203="",O203=""),"",IF(J203=O203,1,0))</f>
        <v>0</v>
      </c>
      <c r="AB203" t="str">
        <f ca="1">IF(OR(ISBLANK(K203),ISBLANK(Q203),K203="",Q203=""),"",IF(K203=Q203,1,0))</f>
        <v/>
      </c>
      <c r="AC203" s="23" t="str">
        <f t="shared" ca="1" si="2"/>
        <v/>
      </c>
    </row>
    <row r="204" spans="1:29" x14ac:dyDescent="0.25">
      <c r="A204" s="23">
        <v>203</v>
      </c>
      <c r="B204">
        <v>99</v>
      </c>
      <c r="C204" t="str">
        <f ca="1">IFERROR(VLOOKUP($B204,INDIRECT(nfl_game_result),MATCH(C$1,INDIRECT(nfl_game_result_header),0),FALSE),"error")</f>
        <v>2012_07_CLE@IND</v>
      </c>
      <c r="D204" t="str">
        <f ca="1">IFERROR(IF(ISBLANK(VLOOKUP($B204,INDIRECT(nfl_game_result),MATCH(D$1,INDIRECT(nfl_game_result_header),0),FALSE)),"",VLOOKUP($B204,INDIRECT(nfl_game_result),MATCH(D$1,INDIRECT(nfl_game_result_header),0),FALSE)),"error")</f>
        <v/>
      </c>
      <c r="E204">
        <f ca="1">IFERROR(IF(ISBLANK(VLOOKUP($B204,INDIRECT(nfl_game_result),MATCH(E$1,INDIRECT(nfl_game_result_header),0),FALSE)),"",VLOOKUP($B204,INDIRECT(nfl_game_result),MATCH(E$1,INDIRECT(nfl_game_result_header),0),FALSE)),"error")</f>
        <v>-3.5</v>
      </c>
      <c r="F204" s="23" t="str">
        <f ca="1">IFERROR(IF(ISBLANK(VLOOKUP($B204,INDIRECT(nfl_game_result),MATCH(F$1,INDIRECT(nfl_game_result_header),0),FALSE)),"",VLOOKUP($B204,INDIRECT(nfl_game_result),MATCH(F$1,INDIRECT(nfl_game_result_header),0),FALSE)),"error")</f>
        <v/>
      </c>
      <c r="G204" s="23" t="str">
        <f ca="1">IFERROR(IF(ISBLANK(VLOOKUP($B204,INDIRECT(nfl_game_result),MATCH(G$1,INDIRECT(nfl_game_result_header),0),FALSE)),"",VLOOKUP($B204,INDIRECT(nfl_game_result),MATCH(G$1,INDIRECT(nfl_game_result_header),0),FALSE)),"error")</f>
        <v/>
      </c>
      <c r="H204">
        <f ca="1">IFERROR(IF(ISBLANK(VLOOKUP($B204,INDIRECT(nfl_game_result),MATCH(H$1,INDIRECT(nfl_game_result_header),0),FALSE)),"",VLOOKUP($B204,INDIRECT(nfl_game_result),MATCH(H$1,INDIRECT(nfl_game_result_header),0),FALSE)),"error")</f>
        <v>17</v>
      </c>
      <c r="I204">
        <f ca="1">IFERROR(IF(ISBLANK(VLOOKUP($B204,INDIRECT(nfl_game_result),MATCH(I$1,INDIRECT(nfl_game_result_header),0),FALSE)),"",VLOOKUP($B204,INDIRECT(nfl_game_result),MATCH(I$1,INDIRECT(nfl_game_result_header),0),FALSE)),"error")</f>
        <v>13</v>
      </c>
      <c r="J204" t="str">
        <f ca="1">IFERROR(IF(ISBLANK(VLOOKUP($B204,INDIRECT(nfl_game_result),MATCH(J$1,INDIRECT(nfl_game_result_header),0),FALSE)),"",VLOOKUP($B204,INDIRECT(nfl_game_result),MATCH(J$1,INDIRECT(nfl_game_result_header),0),FALSE)),"error")</f>
        <v>IND</v>
      </c>
      <c r="K204" t="str">
        <f ca="1">IFERROR(IF(ISBLANK(VLOOKUP($B204,INDIRECT(nfl_game_result),MATCH(K$1,INDIRECT(nfl_game_result_header),0),FALSE)),"",VLOOKUP($B204,INDIRECT(nfl_game_result),MATCH(K$1,INDIRECT(nfl_game_result_header),0),FALSE)),"error")</f>
        <v>IND</v>
      </c>
      <c r="L204" s="23" t="str">
        <f ca="1">IFERROR(IF(ISBLANK(VLOOKUP($B204,INDIRECT(nfl_game_result),MATCH(L$1,INDIRECT(nfl_game_result_header),0),FALSE)),"",VLOOKUP($B204,INDIRECT(nfl_game_result),MATCH(L$1,INDIRECT(nfl_game_result_header),0),FALSE)),"error")</f>
        <v/>
      </c>
      <c r="M204" t="s">
        <v>14</v>
      </c>
      <c r="N204">
        <v>-3</v>
      </c>
      <c r="O204" t="s">
        <v>70</v>
      </c>
      <c r="V204" s="23" t="s">
        <v>416</v>
      </c>
      <c r="W204">
        <f ca="1">VALUE(LEFT(C204, 4))</f>
        <v>2012</v>
      </c>
      <c r="X204">
        <f ca="1">VALUE(MID(C204,6,FIND("_",C204,6)-6))</f>
        <v>7</v>
      </c>
      <c r="Y204" t="str">
        <f ca="1">IF(NOT(OR(ISBLANK(D204),ISBLANK(E204),D204="",E204="")),D204-E204,"")</f>
        <v/>
      </c>
      <c r="Z204" t="str">
        <f ca="1">IF(OR(NOT(ISNUMBER(D204)),ISBLANK(D204),D204="",ISBLANK(N204)),"",ABS(D204-N204))</f>
        <v/>
      </c>
      <c r="AA204">
        <f ca="1">IF(OR(ISBLANK(J204),ISBLANK(O204),J204="",O204=""),"",IF(J204=O204,1,0))</f>
        <v>0</v>
      </c>
      <c r="AB204" t="str">
        <f ca="1">IF(OR(ISBLANK(K204),ISBLANK(Q204),K204="",Q204=""),"",IF(K204=Q204,1,0))</f>
        <v/>
      </c>
      <c r="AC204" s="23" t="str">
        <f t="shared" ca="1" si="2"/>
        <v/>
      </c>
    </row>
    <row r="205" spans="1:29" x14ac:dyDescent="0.25">
      <c r="A205" s="23">
        <v>204</v>
      </c>
      <c r="B205">
        <v>100</v>
      </c>
      <c r="C205" t="str">
        <f ca="1">IFERROR(VLOOKUP($B205,INDIRECT(nfl_game_result),MATCH(C$1,INDIRECT(nfl_game_result_header),0),FALSE),"error")</f>
        <v>2012_07_TEN@BUF</v>
      </c>
      <c r="D205" t="str">
        <f ca="1">IFERROR(IF(ISBLANK(VLOOKUP($B205,INDIRECT(nfl_game_result),MATCH(D$1,INDIRECT(nfl_game_result_header),0),FALSE)),"",VLOOKUP($B205,INDIRECT(nfl_game_result),MATCH(D$1,INDIRECT(nfl_game_result_header),0),FALSE)),"error")</f>
        <v/>
      </c>
      <c r="E205">
        <f ca="1">IFERROR(IF(ISBLANK(VLOOKUP($B205,INDIRECT(nfl_game_result),MATCH(E$1,INDIRECT(nfl_game_result_header),0),FALSE)),"",VLOOKUP($B205,INDIRECT(nfl_game_result),MATCH(E$1,INDIRECT(nfl_game_result_header),0),FALSE)),"error")</f>
        <v>-3.5</v>
      </c>
      <c r="F205" s="23" t="str">
        <f ca="1">IFERROR(IF(ISBLANK(VLOOKUP($B205,INDIRECT(nfl_game_result),MATCH(F$1,INDIRECT(nfl_game_result_header),0),FALSE)),"",VLOOKUP($B205,INDIRECT(nfl_game_result),MATCH(F$1,INDIRECT(nfl_game_result_header),0),FALSE)),"error")</f>
        <v/>
      </c>
      <c r="G205" s="23" t="str">
        <f ca="1">IFERROR(IF(ISBLANK(VLOOKUP($B205,INDIRECT(nfl_game_result),MATCH(G$1,INDIRECT(nfl_game_result_header),0),FALSE)),"",VLOOKUP($B205,INDIRECT(nfl_game_result),MATCH(G$1,INDIRECT(nfl_game_result_header),0),FALSE)),"error")</f>
        <v/>
      </c>
      <c r="H205">
        <f ca="1">IFERROR(IF(ISBLANK(VLOOKUP($B205,INDIRECT(nfl_game_result),MATCH(H$1,INDIRECT(nfl_game_result_header),0),FALSE)),"",VLOOKUP($B205,INDIRECT(nfl_game_result),MATCH(H$1,INDIRECT(nfl_game_result_header),0),FALSE)),"error")</f>
        <v>34</v>
      </c>
      <c r="I205">
        <f ca="1">IFERROR(IF(ISBLANK(VLOOKUP($B205,INDIRECT(nfl_game_result),MATCH(I$1,INDIRECT(nfl_game_result_header),0),FALSE)),"",VLOOKUP($B205,INDIRECT(nfl_game_result),MATCH(I$1,INDIRECT(nfl_game_result_header),0),FALSE)),"error")</f>
        <v>35</v>
      </c>
      <c r="J205" t="str">
        <f ca="1">IFERROR(IF(ISBLANK(VLOOKUP($B205,INDIRECT(nfl_game_result),MATCH(J$1,INDIRECT(nfl_game_result_header),0),FALSE)),"",VLOOKUP($B205,INDIRECT(nfl_game_result),MATCH(J$1,INDIRECT(nfl_game_result_header),0),FALSE)),"error")</f>
        <v>TEN</v>
      </c>
      <c r="K205" t="str">
        <f ca="1">IFERROR(IF(ISBLANK(VLOOKUP($B205,INDIRECT(nfl_game_result),MATCH(K$1,INDIRECT(nfl_game_result_header),0),FALSE)),"",VLOOKUP($B205,INDIRECT(nfl_game_result),MATCH(K$1,INDIRECT(nfl_game_result_header),0),FALSE)),"error")</f>
        <v>TEN</v>
      </c>
      <c r="L205" s="23" t="str">
        <f ca="1">IFERROR(IF(ISBLANK(VLOOKUP($B205,INDIRECT(nfl_game_result),MATCH(L$1,INDIRECT(nfl_game_result_header),0),FALSE)),"",VLOOKUP($B205,INDIRECT(nfl_game_result),MATCH(L$1,INDIRECT(nfl_game_result_header),0),FALSE)),"error")</f>
        <v/>
      </c>
      <c r="M205" t="s">
        <v>14</v>
      </c>
      <c r="N205">
        <v>-3.5</v>
      </c>
      <c r="O205" t="s">
        <v>93</v>
      </c>
      <c r="V205" s="23" t="s">
        <v>416</v>
      </c>
      <c r="W205">
        <f ca="1">VALUE(LEFT(C205, 4))</f>
        <v>2012</v>
      </c>
      <c r="X205">
        <f ca="1">VALUE(MID(C205,6,FIND("_",C205,6)-6))</f>
        <v>7</v>
      </c>
      <c r="Y205" t="str">
        <f ca="1">IF(NOT(OR(ISBLANK(D205),ISBLANK(E205),D205="",E205="")),D205-E205,"")</f>
        <v/>
      </c>
      <c r="Z205" t="str">
        <f ca="1">IF(OR(NOT(ISNUMBER(D205)),ISBLANK(D205),D205="",ISBLANK(N205)),"",ABS(D205-N205))</f>
        <v/>
      </c>
      <c r="AA205">
        <f ca="1">IF(OR(ISBLANK(J205),ISBLANK(O205),J205="",O205=""),"",IF(J205=O205,1,0))</f>
        <v>1</v>
      </c>
      <c r="AB205" t="str">
        <f ca="1">IF(OR(ISBLANK(K205),ISBLANK(Q205),K205="",Q205=""),"",IF(K205=Q205,1,0))</f>
        <v/>
      </c>
      <c r="AC205" s="23" t="str">
        <f t="shared" ca="1" si="2"/>
        <v/>
      </c>
    </row>
    <row r="206" spans="1:29" x14ac:dyDescent="0.25">
      <c r="A206" s="23">
        <v>205</v>
      </c>
      <c r="B206">
        <v>101</v>
      </c>
      <c r="C206" t="str">
        <f ca="1">IFERROR(VLOOKUP($B206,INDIRECT(nfl_game_result),MATCH(C$1,INDIRECT(nfl_game_result_header),0),FALSE),"error")</f>
        <v>2012_07_NYJ@NWE</v>
      </c>
      <c r="D206" t="str">
        <f ca="1">IFERROR(IF(ISBLANK(VLOOKUP($B206,INDIRECT(nfl_game_result),MATCH(D$1,INDIRECT(nfl_game_result_header),0),FALSE)),"",VLOOKUP($B206,INDIRECT(nfl_game_result),MATCH(D$1,INDIRECT(nfl_game_result_header),0),FALSE)),"error")</f>
        <v/>
      </c>
      <c r="E206">
        <f ca="1">IFERROR(IF(ISBLANK(VLOOKUP($B206,INDIRECT(nfl_game_result),MATCH(E$1,INDIRECT(nfl_game_result_header),0),FALSE)),"",VLOOKUP($B206,INDIRECT(nfl_game_result),MATCH(E$1,INDIRECT(nfl_game_result_header),0),FALSE)),"error")</f>
        <v>-10.5</v>
      </c>
      <c r="F206" s="23" t="str">
        <f ca="1">IFERROR(IF(ISBLANK(VLOOKUP($B206,INDIRECT(nfl_game_result),MATCH(F$1,INDIRECT(nfl_game_result_header),0),FALSE)),"",VLOOKUP($B206,INDIRECT(nfl_game_result),MATCH(F$1,INDIRECT(nfl_game_result_header),0),FALSE)),"error")</f>
        <v/>
      </c>
      <c r="G206" s="23" t="str">
        <f ca="1">IFERROR(IF(ISBLANK(VLOOKUP($B206,INDIRECT(nfl_game_result),MATCH(G$1,INDIRECT(nfl_game_result_header),0),FALSE)),"",VLOOKUP($B206,INDIRECT(nfl_game_result),MATCH(G$1,INDIRECT(nfl_game_result_header),0),FALSE)),"error")</f>
        <v/>
      </c>
      <c r="H206">
        <f ca="1">IFERROR(IF(ISBLANK(VLOOKUP($B206,INDIRECT(nfl_game_result),MATCH(H$1,INDIRECT(nfl_game_result_header),0),FALSE)),"",VLOOKUP($B206,INDIRECT(nfl_game_result),MATCH(H$1,INDIRECT(nfl_game_result_header),0),FALSE)),"error")</f>
        <v>29</v>
      </c>
      <c r="I206">
        <f ca="1">IFERROR(IF(ISBLANK(VLOOKUP($B206,INDIRECT(nfl_game_result),MATCH(I$1,INDIRECT(nfl_game_result_header),0),FALSE)),"",VLOOKUP($B206,INDIRECT(nfl_game_result),MATCH(I$1,INDIRECT(nfl_game_result_header),0),FALSE)),"error")</f>
        <v>26</v>
      </c>
      <c r="J206" t="str">
        <f ca="1">IFERROR(IF(ISBLANK(VLOOKUP($B206,INDIRECT(nfl_game_result),MATCH(J$1,INDIRECT(nfl_game_result_header),0),FALSE)),"",VLOOKUP($B206,INDIRECT(nfl_game_result),MATCH(J$1,INDIRECT(nfl_game_result_header),0),FALSE)),"error")</f>
        <v>NYJ</v>
      </c>
      <c r="K206" t="str">
        <f ca="1">IFERROR(IF(ISBLANK(VLOOKUP($B206,INDIRECT(nfl_game_result),MATCH(K$1,INDIRECT(nfl_game_result_header),0),FALSE)),"",VLOOKUP($B206,INDIRECT(nfl_game_result),MATCH(K$1,INDIRECT(nfl_game_result_header),0),FALSE)),"error")</f>
        <v>NWE</v>
      </c>
      <c r="L206" s="23" t="str">
        <f ca="1">IFERROR(IF(ISBLANK(VLOOKUP($B206,INDIRECT(nfl_game_result),MATCH(L$1,INDIRECT(nfl_game_result_header),0),FALSE)),"",VLOOKUP($B206,INDIRECT(nfl_game_result),MATCH(L$1,INDIRECT(nfl_game_result_header),0),FALSE)),"error")</f>
        <v/>
      </c>
      <c r="M206" t="s">
        <v>14</v>
      </c>
      <c r="N206">
        <v>-7</v>
      </c>
      <c r="O206" t="s">
        <v>84</v>
      </c>
      <c r="V206" s="23" t="s">
        <v>416</v>
      </c>
      <c r="W206">
        <f ca="1">VALUE(LEFT(C206, 4))</f>
        <v>2012</v>
      </c>
      <c r="X206">
        <f ca="1">VALUE(MID(C206,6,FIND("_",C206,6)-6))</f>
        <v>7</v>
      </c>
      <c r="Y206" t="str">
        <f ca="1">IF(NOT(OR(ISBLANK(D206),ISBLANK(E206),D206="",E206="")),D206-E206,"")</f>
        <v/>
      </c>
      <c r="Z206" t="str">
        <f ca="1">IF(OR(NOT(ISNUMBER(D206)),ISBLANK(D206),D206="",ISBLANK(N206)),"",ABS(D206-N206))</f>
        <v/>
      </c>
      <c r="AA206">
        <f ca="1">IF(OR(ISBLANK(J206),ISBLANK(O206),J206="",O206=""),"",IF(J206=O206,1,0))</f>
        <v>1</v>
      </c>
      <c r="AB206" t="str">
        <f ca="1">IF(OR(ISBLANK(K206),ISBLANK(Q206),K206="",Q206=""),"",IF(K206=Q206,1,0))</f>
        <v/>
      </c>
      <c r="AC206" s="23" t="str">
        <f t="shared" ca="1" si="2"/>
        <v/>
      </c>
    </row>
    <row r="207" spans="1:29" x14ac:dyDescent="0.25">
      <c r="A207" s="23">
        <v>206</v>
      </c>
      <c r="B207">
        <v>102</v>
      </c>
      <c r="C207" t="str">
        <f ca="1">IFERROR(VLOOKUP($B207,INDIRECT(nfl_game_result),MATCH(C$1,INDIRECT(nfl_game_result_header),0),FALSE),"error")</f>
        <v>2012_07_JAX@OAK</v>
      </c>
      <c r="D207" t="str">
        <f ca="1">IFERROR(IF(ISBLANK(VLOOKUP($B207,INDIRECT(nfl_game_result),MATCH(D$1,INDIRECT(nfl_game_result_header),0),FALSE)),"",VLOOKUP($B207,INDIRECT(nfl_game_result),MATCH(D$1,INDIRECT(nfl_game_result_header),0),FALSE)),"error")</f>
        <v/>
      </c>
      <c r="E207">
        <f ca="1">IFERROR(IF(ISBLANK(VLOOKUP($B207,INDIRECT(nfl_game_result),MATCH(E$1,INDIRECT(nfl_game_result_header),0),FALSE)),"",VLOOKUP($B207,INDIRECT(nfl_game_result),MATCH(E$1,INDIRECT(nfl_game_result_header),0),FALSE)),"error")</f>
        <v>-4.5</v>
      </c>
      <c r="F207" s="23" t="str">
        <f ca="1">IFERROR(IF(ISBLANK(VLOOKUP($B207,INDIRECT(nfl_game_result),MATCH(F$1,INDIRECT(nfl_game_result_header),0),FALSE)),"",VLOOKUP($B207,INDIRECT(nfl_game_result),MATCH(F$1,INDIRECT(nfl_game_result_header),0),FALSE)),"error")</f>
        <v/>
      </c>
      <c r="G207" s="23" t="str">
        <f ca="1">IFERROR(IF(ISBLANK(VLOOKUP($B207,INDIRECT(nfl_game_result),MATCH(G$1,INDIRECT(nfl_game_result_header),0),FALSE)),"",VLOOKUP($B207,INDIRECT(nfl_game_result),MATCH(G$1,INDIRECT(nfl_game_result_header),0),FALSE)),"error")</f>
        <v/>
      </c>
      <c r="H207">
        <f ca="1">IFERROR(IF(ISBLANK(VLOOKUP($B207,INDIRECT(nfl_game_result),MATCH(H$1,INDIRECT(nfl_game_result_header),0),FALSE)),"",VLOOKUP($B207,INDIRECT(nfl_game_result),MATCH(H$1,INDIRECT(nfl_game_result_header),0),FALSE)),"error")</f>
        <v>26</v>
      </c>
      <c r="I207">
        <f ca="1">IFERROR(IF(ISBLANK(VLOOKUP($B207,INDIRECT(nfl_game_result),MATCH(I$1,INDIRECT(nfl_game_result_header),0),FALSE)),"",VLOOKUP($B207,INDIRECT(nfl_game_result),MATCH(I$1,INDIRECT(nfl_game_result_header),0),FALSE)),"error")</f>
        <v>23</v>
      </c>
      <c r="J207" t="str">
        <f ca="1">IFERROR(IF(ISBLANK(VLOOKUP($B207,INDIRECT(nfl_game_result),MATCH(J$1,INDIRECT(nfl_game_result_header),0),FALSE)),"",VLOOKUP($B207,INDIRECT(nfl_game_result),MATCH(J$1,INDIRECT(nfl_game_result_header),0),FALSE)),"error")</f>
        <v>JAX</v>
      </c>
      <c r="K207" t="str">
        <f ca="1">IFERROR(IF(ISBLANK(VLOOKUP($B207,INDIRECT(nfl_game_result),MATCH(K$1,INDIRECT(nfl_game_result_header),0),FALSE)),"",VLOOKUP($B207,INDIRECT(nfl_game_result),MATCH(K$1,INDIRECT(nfl_game_result_header),0),FALSE)),"error")</f>
        <v>OAK</v>
      </c>
      <c r="L207" s="23" t="str">
        <f ca="1">IFERROR(IF(ISBLANK(VLOOKUP($B207,INDIRECT(nfl_game_result),MATCH(L$1,INDIRECT(nfl_game_result_header),0),FALSE)),"",VLOOKUP($B207,INDIRECT(nfl_game_result),MATCH(L$1,INDIRECT(nfl_game_result_header),0),FALSE)),"error")</f>
        <v/>
      </c>
      <c r="M207" t="s">
        <v>14</v>
      </c>
      <c r="N207">
        <v>-3</v>
      </c>
      <c r="O207" t="s">
        <v>77</v>
      </c>
      <c r="V207" s="23" t="s">
        <v>416</v>
      </c>
      <c r="W207">
        <f ca="1">VALUE(LEFT(C207, 4))</f>
        <v>2012</v>
      </c>
      <c r="X207">
        <f ca="1">VALUE(MID(C207,6,FIND("_",C207,6)-6))</f>
        <v>7</v>
      </c>
      <c r="Y207" t="str">
        <f ca="1">IF(NOT(OR(ISBLANK(D207),ISBLANK(E207),D207="",E207="")),D207-E207,"")</f>
        <v/>
      </c>
      <c r="Z207" t="str">
        <f ca="1">IF(OR(NOT(ISNUMBER(D207)),ISBLANK(D207),D207="",ISBLANK(N207)),"",ABS(D207-N207))</f>
        <v/>
      </c>
      <c r="AA207">
        <f ca="1">IF(OR(ISBLANK(J207),ISBLANK(O207),J207="",O207=""),"",IF(J207=O207,1,0))</f>
        <v>1</v>
      </c>
      <c r="AB207" t="str">
        <f ca="1">IF(OR(ISBLANK(K207),ISBLANK(Q207),K207="",Q207=""),"",IF(K207=Q207,1,0))</f>
        <v/>
      </c>
      <c r="AC207" s="23" t="str">
        <f t="shared" ca="1" si="2"/>
        <v/>
      </c>
    </row>
    <row r="208" spans="1:29" x14ac:dyDescent="0.25">
      <c r="A208" s="23">
        <v>207</v>
      </c>
      <c r="B208">
        <v>103</v>
      </c>
      <c r="C208" t="str">
        <f ca="1">IFERROR(VLOOKUP($B208,INDIRECT(nfl_game_result),MATCH(C$1,INDIRECT(nfl_game_result_header),0),FALSE),"error")</f>
        <v>2012_07_PIT@CIN</v>
      </c>
      <c r="D208" t="str">
        <f ca="1">IFERROR(IF(ISBLANK(VLOOKUP($B208,INDIRECT(nfl_game_result),MATCH(D$1,INDIRECT(nfl_game_result_header),0),FALSE)),"",VLOOKUP($B208,INDIRECT(nfl_game_result),MATCH(D$1,INDIRECT(nfl_game_result_header),0),FALSE)),"error")</f>
        <v/>
      </c>
      <c r="E208">
        <f ca="1">IFERROR(IF(ISBLANK(VLOOKUP($B208,INDIRECT(nfl_game_result),MATCH(E$1,INDIRECT(nfl_game_result_header),0),FALSE)),"",VLOOKUP($B208,INDIRECT(nfl_game_result),MATCH(E$1,INDIRECT(nfl_game_result_header),0),FALSE)),"error")</f>
        <v>2.5</v>
      </c>
      <c r="F208" s="23" t="str">
        <f ca="1">IFERROR(IF(ISBLANK(VLOOKUP($B208,INDIRECT(nfl_game_result),MATCH(F$1,INDIRECT(nfl_game_result_header),0),FALSE)),"",VLOOKUP($B208,INDIRECT(nfl_game_result),MATCH(F$1,INDIRECT(nfl_game_result_header),0),FALSE)),"error")</f>
        <v/>
      </c>
      <c r="G208" s="23" t="str">
        <f ca="1">IFERROR(IF(ISBLANK(VLOOKUP($B208,INDIRECT(nfl_game_result),MATCH(G$1,INDIRECT(nfl_game_result_header),0),FALSE)),"",VLOOKUP($B208,INDIRECT(nfl_game_result),MATCH(G$1,INDIRECT(nfl_game_result_header),0),FALSE)),"error")</f>
        <v/>
      </c>
      <c r="H208">
        <f ca="1">IFERROR(IF(ISBLANK(VLOOKUP($B208,INDIRECT(nfl_game_result),MATCH(H$1,INDIRECT(nfl_game_result_header),0),FALSE)),"",VLOOKUP($B208,INDIRECT(nfl_game_result),MATCH(H$1,INDIRECT(nfl_game_result_header),0),FALSE)),"error")</f>
        <v>17</v>
      </c>
      <c r="I208">
        <f ca="1">IFERROR(IF(ISBLANK(VLOOKUP($B208,INDIRECT(nfl_game_result),MATCH(I$1,INDIRECT(nfl_game_result_header),0),FALSE)),"",VLOOKUP($B208,INDIRECT(nfl_game_result),MATCH(I$1,INDIRECT(nfl_game_result_header),0),FALSE)),"error")</f>
        <v>24</v>
      </c>
      <c r="J208" t="str">
        <f ca="1">IFERROR(IF(ISBLANK(VLOOKUP($B208,INDIRECT(nfl_game_result),MATCH(J$1,INDIRECT(nfl_game_result_header),0),FALSE)),"",VLOOKUP($B208,INDIRECT(nfl_game_result),MATCH(J$1,INDIRECT(nfl_game_result_header),0),FALSE)),"error")</f>
        <v>PIT</v>
      </c>
      <c r="K208" t="str">
        <f ca="1">IFERROR(IF(ISBLANK(VLOOKUP($B208,INDIRECT(nfl_game_result),MATCH(K$1,INDIRECT(nfl_game_result_header),0),FALSE)),"",VLOOKUP($B208,INDIRECT(nfl_game_result),MATCH(K$1,INDIRECT(nfl_game_result_header),0),FALSE)),"error")</f>
        <v>PIT</v>
      </c>
      <c r="L208" s="23" t="str">
        <f ca="1">IFERROR(IF(ISBLANK(VLOOKUP($B208,INDIRECT(nfl_game_result),MATCH(L$1,INDIRECT(nfl_game_result_header),0),FALSE)),"",VLOOKUP($B208,INDIRECT(nfl_game_result),MATCH(L$1,INDIRECT(nfl_game_result_header),0),FALSE)),"error")</f>
        <v/>
      </c>
      <c r="M208" t="s">
        <v>14</v>
      </c>
      <c r="N208">
        <v>-2.5</v>
      </c>
      <c r="O208" t="s">
        <v>69</v>
      </c>
      <c r="V208" s="23" t="s">
        <v>416</v>
      </c>
      <c r="W208">
        <f ca="1">VALUE(LEFT(C208, 4))</f>
        <v>2012</v>
      </c>
      <c r="X208">
        <f ca="1">VALUE(MID(C208,6,FIND("_",C208,6)-6))</f>
        <v>7</v>
      </c>
      <c r="Y208" t="str">
        <f ca="1">IF(NOT(OR(ISBLANK(D208),ISBLANK(E208),D208="",E208="")),D208-E208,"")</f>
        <v/>
      </c>
      <c r="Z208" t="str">
        <f ca="1">IF(OR(NOT(ISNUMBER(D208)),ISBLANK(D208),D208="",ISBLANK(N208)),"",ABS(D208-N208))</f>
        <v/>
      </c>
      <c r="AA208">
        <f ca="1">IF(OR(ISBLANK(J208),ISBLANK(O208),J208="",O208=""),"",IF(J208=O208,1,0))</f>
        <v>0</v>
      </c>
      <c r="AB208" t="str">
        <f ca="1">IF(OR(ISBLANK(K208),ISBLANK(Q208),K208="",Q208=""),"",IF(K208=Q208,1,0))</f>
        <v/>
      </c>
      <c r="AC208" s="23" t="str">
        <f t="shared" ca="1" si="2"/>
        <v/>
      </c>
    </row>
    <row r="209" spans="1:29" x14ac:dyDescent="0.25">
      <c r="A209" s="23">
        <v>208</v>
      </c>
      <c r="B209">
        <v>104</v>
      </c>
      <c r="C209" t="str">
        <f ca="1">IFERROR(VLOOKUP($B209,INDIRECT(nfl_game_result),MATCH(C$1,INDIRECT(nfl_game_result_header),0),FALSE),"error")</f>
        <v>2012_07_DET@CHI</v>
      </c>
      <c r="D209" t="str">
        <f ca="1">IFERROR(IF(ISBLANK(VLOOKUP($B209,INDIRECT(nfl_game_result),MATCH(D$1,INDIRECT(nfl_game_result_header),0),FALSE)),"",VLOOKUP($B209,INDIRECT(nfl_game_result),MATCH(D$1,INDIRECT(nfl_game_result_header),0),FALSE)),"error")</f>
        <v/>
      </c>
      <c r="E209">
        <f ca="1">IFERROR(IF(ISBLANK(VLOOKUP($B209,INDIRECT(nfl_game_result),MATCH(E$1,INDIRECT(nfl_game_result_header),0),FALSE)),"",VLOOKUP($B209,INDIRECT(nfl_game_result),MATCH(E$1,INDIRECT(nfl_game_result_header),0),FALSE)),"error")</f>
        <v>-5.5</v>
      </c>
      <c r="F209" s="23" t="str">
        <f ca="1">IFERROR(IF(ISBLANK(VLOOKUP($B209,INDIRECT(nfl_game_result),MATCH(F$1,INDIRECT(nfl_game_result_header),0),FALSE)),"",VLOOKUP($B209,INDIRECT(nfl_game_result),MATCH(F$1,INDIRECT(nfl_game_result_header),0),FALSE)),"error")</f>
        <v/>
      </c>
      <c r="G209" s="23" t="str">
        <f ca="1">IFERROR(IF(ISBLANK(VLOOKUP($B209,INDIRECT(nfl_game_result),MATCH(G$1,INDIRECT(nfl_game_result_header),0),FALSE)),"",VLOOKUP($B209,INDIRECT(nfl_game_result),MATCH(G$1,INDIRECT(nfl_game_result_header),0),FALSE)),"error")</f>
        <v/>
      </c>
      <c r="H209">
        <f ca="1">IFERROR(IF(ISBLANK(VLOOKUP($B209,INDIRECT(nfl_game_result),MATCH(H$1,INDIRECT(nfl_game_result_header),0),FALSE)),"",VLOOKUP($B209,INDIRECT(nfl_game_result),MATCH(H$1,INDIRECT(nfl_game_result_header),0),FALSE)),"error")</f>
        <v>13</v>
      </c>
      <c r="I209">
        <f ca="1">IFERROR(IF(ISBLANK(VLOOKUP($B209,INDIRECT(nfl_game_result),MATCH(I$1,INDIRECT(nfl_game_result_header),0),FALSE)),"",VLOOKUP($B209,INDIRECT(nfl_game_result),MATCH(I$1,INDIRECT(nfl_game_result_header),0),FALSE)),"error")</f>
        <v>7</v>
      </c>
      <c r="J209" t="str">
        <f ca="1">IFERROR(IF(ISBLANK(VLOOKUP($B209,INDIRECT(nfl_game_result),MATCH(J$1,INDIRECT(nfl_game_result_header),0),FALSE)),"",VLOOKUP($B209,INDIRECT(nfl_game_result),MATCH(J$1,INDIRECT(nfl_game_result_header),0),FALSE)),"error")</f>
        <v>CHI</v>
      </c>
      <c r="K209" t="str">
        <f ca="1">IFERROR(IF(ISBLANK(VLOOKUP($B209,INDIRECT(nfl_game_result),MATCH(K$1,INDIRECT(nfl_game_result_header),0),FALSE)),"",VLOOKUP($B209,INDIRECT(nfl_game_result),MATCH(K$1,INDIRECT(nfl_game_result_header),0),FALSE)),"error")</f>
        <v>CHI</v>
      </c>
      <c r="L209" s="23" t="str">
        <f ca="1">IFERROR(IF(ISBLANK(VLOOKUP($B209,INDIRECT(nfl_game_result),MATCH(L$1,INDIRECT(nfl_game_result_header),0),FALSE)),"",VLOOKUP($B209,INDIRECT(nfl_game_result),MATCH(L$1,INDIRECT(nfl_game_result_header),0),FALSE)),"error")</f>
        <v/>
      </c>
      <c r="M209" t="s">
        <v>14</v>
      </c>
      <c r="N209">
        <v>-3.5</v>
      </c>
      <c r="O209" t="s">
        <v>68</v>
      </c>
      <c r="V209" s="23" t="s">
        <v>416</v>
      </c>
      <c r="W209">
        <f ca="1">VALUE(LEFT(C209, 4))</f>
        <v>2012</v>
      </c>
      <c r="X209">
        <f ca="1">VALUE(MID(C209,6,FIND("_",C209,6)-6))</f>
        <v>7</v>
      </c>
      <c r="Y209" t="str">
        <f ca="1">IF(NOT(OR(ISBLANK(D209),ISBLANK(E209),D209="",E209="")),D209-E209,"")</f>
        <v/>
      </c>
      <c r="Z209" t="str">
        <f ca="1">IF(OR(NOT(ISNUMBER(D209)),ISBLANK(D209),D209="",ISBLANK(N209)),"",ABS(D209-N209))</f>
        <v/>
      </c>
      <c r="AA209">
        <f ca="1">IF(OR(ISBLANK(J209),ISBLANK(O209),J209="",O209=""),"",IF(J209=O209,1,0))</f>
        <v>1</v>
      </c>
      <c r="AB209" t="str">
        <f ca="1">IF(OR(ISBLANK(K209),ISBLANK(Q209),K209="",Q209=""),"",IF(K209=Q209,1,0))</f>
        <v/>
      </c>
      <c r="AC209" s="23" t="str">
        <f t="shared" ca="1" si="2"/>
        <v/>
      </c>
    </row>
    <row r="210" spans="1:29" x14ac:dyDescent="0.25">
      <c r="A210" s="23">
        <v>209</v>
      </c>
      <c r="B210">
        <v>105</v>
      </c>
      <c r="C210" t="str">
        <f ca="1">IFERROR(VLOOKUP($B210,INDIRECT(nfl_game_result),MATCH(C$1,INDIRECT(nfl_game_result_header),0),FALSE),"error")</f>
        <v>2012_08_TBY@MIN</v>
      </c>
      <c r="D210" t="str">
        <f ca="1">IFERROR(IF(ISBLANK(VLOOKUP($B210,INDIRECT(nfl_game_result),MATCH(D$1,INDIRECT(nfl_game_result_header),0),FALSE)),"",VLOOKUP($B210,INDIRECT(nfl_game_result),MATCH(D$1,INDIRECT(nfl_game_result_header),0),FALSE)),"error")</f>
        <v/>
      </c>
      <c r="E210">
        <f ca="1">IFERROR(IF(ISBLANK(VLOOKUP($B210,INDIRECT(nfl_game_result),MATCH(E$1,INDIRECT(nfl_game_result_header),0),FALSE)),"",VLOOKUP($B210,INDIRECT(nfl_game_result),MATCH(E$1,INDIRECT(nfl_game_result_header),0),FALSE)),"error")</f>
        <v>-6.5</v>
      </c>
      <c r="F210" s="23" t="str">
        <f ca="1">IFERROR(IF(ISBLANK(VLOOKUP($B210,INDIRECT(nfl_game_result),MATCH(F$1,INDIRECT(nfl_game_result_header),0),FALSE)),"",VLOOKUP($B210,INDIRECT(nfl_game_result),MATCH(F$1,INDIRECT(nfl_game_result_header),0),FALSE)),"error")</f>
        <v/>
      </c>
      <c r="G210" s="23" t="str">
        <f ca="1">IFERROR(IF(ISBLANK(VLOOKUP($B210,INDIRECT(nfl_game_result),MATCH(G$1,INDIRECT(nfl_game_result_header),0),FALSE)),"",VLOOKUP($B210,INDIRECT(nfl_game_result),MATCH(G$1,INDIRECT(nfl_game_result_header),0),FALSE)),"error")</f>
        <v/>
      </c>
      <c r="H210">
        <f ca="1">IFERROR(IF(ISBLANK(VLOOKUP($B210,INDIRECT(nfl_game_result),MATCH(H$1,INDIRECT(nfl_game_result_header),0),FALSE)),"",VLOOKUP($B210,INDIRECT(nfl_game_result),MATCH(H$1,INDIRECT(nfl_game_result_header),0),FALSE)),"error")</f>
        <v>17</v>
      </c>
      <c r="I210">
        <f ca="1">IFERROR(IF(ISBLANK(VLOOKUP($B210,INDIRECT(nfl_game_result),MATCH(I$1,INDIRECT(nfl_game_result_header),0),FALSE)),"",VLOOKUP($B210,INDIRECT(nfl_game_result),MATCH(I$1,INDIRECT(nfl_game_result_header),0),FALSE)),"error")</f>
        <v>36</v>
      </c>
      <c r="J210" t="str">
        <f ca="1">IFERROR(IF(ISBLANK(VLOOKUP($B210,INDIRECT(nfl_game_result),MATCH(J$1,INDIRECT(nfl_game_result_header),0),FALSE)),"",VLOOKUP($B210,INDIRECT(nfl_game_result),MATCH(J$1,INDIRECT(nfl_game_result_header),0),FALSE)),"error")</f>
        <v>TBY</v>
      </c>
      <c r="K210" t="str">
        <f ca="1">IFERROR(IF(ISBLANK(VLOOKUP($B210,INDIRECT(nfl_game_result),MATCH(K$1,INDIRECT(nfl_game_result_header),0),FALSE)),"",VLOOKUP($B210,INDIRECT(nfl_game_result),MATCH(K$1,INDIRECT(nfl_game_result_header),0),FALSE)),"error")</f>
        <v>TBY</v>
      </c>
      <c r="L210" s="23" t="str">
        <f ca="1">IFERROR(IF(ISBLANK(VLOOKUP($B210,INDIRECT(nfl_game_result),MATCH(L$1,INDIRECT(nfl_game_result_header),0),FALSE)),"",VLOOKUP($B210,INDIRECT(nfl_game_result),MATCH(L$1,INDIRECT(nfl_game_result_header),0),FALSE)),"error")</f>
        <v/>
      </c>
      <c r="M210" t="s">
        <v>16</v>
      </c>
      <c r="N210">
        <v>-6</v>
      </c>
      <c r="O210" t="s">
        <v>334</v>
      </c>
      <c r="V210" s="23" t="s">
        <v>416</v>
      </c>
      <c r="W210">
        <f ca="1">VALUE(LEFT(C210, 4))</f>
        <v>2012</v>
      </c>
      <c r="X210">
        <f ca="1">VALUE(MID(C210,6,FIND("_",C210,6)-6))</f>
        <v>8</v>
      </c>
      <c r="Y210" t="str">
        <f ca="1">IF(NOT(OR(ISBLANK(D210),ISBLANK(E210),D210="",E210="")),D210-E210,"")</f>
        <v/>
      </c>
      <c r="Z210" t="str">
        <f ca="1">IF(OR(NOT(ISNUMBER(D210)),ISBLANK(D210),D210="",ISBLANK(N210)),"",ABS(D210-N210))</f>
        <v/>
      </c>
      <c r="AA210">
        <f ca="1">IF(OR(ISBLANK(J210),ISBLANK(O210),J210="",O210=""),"",IF(J210=O210,1,0))</f>
        <v>1</v>
      </c>
      <c r="AB210" t="str">
        <f ca="1">IF(OR(ISBLANK(K210),ISBLANK(Q210),K210="",Q210=""),"",IF(K210=Q210,1,0))</f>
        <v/>
      </c>
      <c r="AC210" s="23" t="str">
        <f t="shared" ref="AC210:AC273" ca="1" si="3">IF(OR(ISBLANK(L210),ISBLANK(T210),L210="",T210=""),"",IF(L210=T210,1,0))</f>
        <v/>
      </c>
    </row>
    <row r="211" spans="1:29" x14ac:dyDescent="0.25">
      <c r="A211" s="23">
        <v>210</v>
      </c>
      <c r="B211">
        <v>106</v>
      </c>
      <c r="C211" t="str">
        <f ca="1">IFERROR(VLOOKUP($B211,INDIRECT(nfl_game_result),MATCH(C$1,INDIRECT(nfl_game_result_header),0),FALSE),"error")</f>
        <v>2012_08_JAX@GBY</v>
      </c>
      <c r="D211" t="str">
        <f ca="1">IFERROR(IF(ISBLANK(VLOOKUP($B211,INDIRECT(nfl_game_result),MATCH(D$1,INDIRECT(nfl_game_result_header),0),FALSE)),"",VLOOKUP($B211,INDIRECT(nfl_game_result),MATCH(D$1,INDIRECT(nfl_game_result_header),0),FALSE)),"error")</f>
        <v/>
      </c>
      <c r="E211">
        <f ca="1">IFERROR(IF(ISBLANK(VLOOKUP($B211,INDIRECT(nfl_game_result),MATCH(E$1,INDIRECT(nfl_game_result_header),0),FALSE)),"",VLOOKUP($B211,INDIRECT(nfl_game_result),MATCH(E$1,INDIRECT(nfl_game_result_header),0),FALSE)),"error")</f>
        <v>-13.5</v>
      </c>
      <c r="F211" s="23" t="str">
        <f ca="1">IFERROR(IF(ISBLANK(VLOOKUP($B211,INDIRECT(nfl_game_result),MATCH(F$1,INDIRECT(nfl_game_result_header),0),FALSE)),"",VLOOKUP($B211,INDIRECT(nfl_game_result),MATCH(F$1,INDIRECT(nfl_game_result_header),0),FALSE)),"error")</f>
        <v/>
      </c>
      <c r="G211" s="23" t="str">
        <f ca="1">IFERROR(IF(ISBLANK(VLOOKUP($B211,INDIRECT(nfl_game_result),MATCH(G$1,INDIRECT(nfl_game_result_header),0),FALSE)),"",VLOOKUP($B211,INDIRECT(nfl_game_result),MATCH(G$1,INDIRECT(nfl_game_result_header),0),FALSE)),"error")</f>
        <v/>
      </c>
      <c r="H211">
        <f ca="1">IFERROR(IF(ISBLANK(VLOOKUP($B211,INDIRECT(nfl_game_result),MATCH(H$1,INDIRECT(nfl_game_result_header),0),FALSE)),"",VLOOKUP($B211,INDIRECT(nfl_game_result),MATCH(H$1,INDIRECT(nfl_game_result_header),0),FALSE)),"error")</f>
        <v>24</v>
      </c>
      <c r="I211">
        <f ca="1">IFERROR(IF(ISBLANK(VLOOKUP($B211,INDIRECT(nfl_game_result),MATCH(I$1,INDIRECT(nfl_game_result_header),0),FALSE)),"",VLOOKUP($B211,INDIRECT(nfl_game_result),MATCH(I$1,INDIRECT(nfl_game_result_header),0),FALSE)),"error")</f>
        <v>15</v>
      </c>
      <c r="J211" t="str">
        <f ca="1">IFERROR(IF(ISBLANK(VLOOKUP($B211,INDIRECT(nfl_game_result),MATCH(J$1,INDIRECT(nfl_game_result_header),0),FALSE)),"",VLOOKUP($B211,INDIRECT(nfl_game_result),MATCH(J$1,INDIRECT(nfl_game_result_header),0),FALSE)),"error")</f>
        <v>JAX</v>
      </c>
      <c r="K211" t="str">
        <f ca="1">IFERROR(IF(ISBLANK(VLOOKUP($B211,INDIRECT(nfl_game_result),MATCH(K$1,INDIRECT(nfl_game_result_header),0),FALSE)),"",VLOOKUP($B211,INDIRECT(nfl_game_result),MATCH(K$1,INDIRECT(nfl_game_result_header),0),FALSE)),"error")</f>
        <v>GBY</v>
      </c>
      <c r="L211" s="23" t="str">
        <f ca="1">IFERROR(IF(ISBLANK(VLOOKUP($B211,INDIRECT(nfl_game_result),MATCH(L$1,INDIRECT(nfl_game_result_header),0),FALSE)),"",VLOOKUP($B211,INDIRECT(nfl_game_result),MATCH(L$1,INDIRECT(nfl_game_result_header),0),FALSE)),"error")</f>
        <v/>
      </c>
      <c r="M211" t="s">
        <v>16</v>
      </c>
      <c r="N211">
        <v>-13</v>
      </c>
      <c r="O211" t="s">
        <v>330</v>
      </c>
      <c r="V211" s="23" t="s">
        <v>416</v>
      </c>
      <c r="W211">
        <f ca="1">VALUE(LEFT(C211, 4))</f>
        <v>2012</v>
      </c>
      <c r="X211">
        <f ca="1">VALUE(MID(C211,6,FIND("_",C211,6)-6))</f>
        <v>8</v>
      </c>
      <c r="Y211" t="str">
        <f ca="1">IF(NOT(OR(ISBLANK(D211),ISBLANK(E211),D211="",E211="")),D211-E211,"")</f>
        <v/>
      </c>
      <c r="Z211" t="str">
        <f ca="1">IF(OR(NOT(ISNUMBER(D211)),ISBLANK(D211),D211="",ISBLANK(N211)),"",ABS(D211-N211))</f>
        <v/>
      </c>
      <c r="AA211">
        <f ca="1">IF(OR(ISBLANK(J211),ISBLANK(O211),J211="",O211=""),"",IF(J211=O211,1,0))</f>
        <v>0</v>
      </c>
      <c r="AB211" t="str">
        <f ca="1">IF(OR(ISBLANK(K211),ISBLANK(Q211),K211="",Q211=""),"",IF(K211=Q211,1,0))</f>
        <v/>
      </c>
      <c r="AC211" s="23" t="str">
        <f t="shared" ca="1" si="3"/>
        <v/>
      </c>
    </row>
    <row r="212" spans="1:29" x14ac:dyDescent="0.25">
      <c r="A212" s="23">
        <v>211</v>
      </c>
      <c r="B212">
        <v>107</v>
      </c>
      <c r="C212" t="str">
        <f ca="1">IFERROR(VLOOKUP($B212,INDIRECT(nfl_game_result),MATCH(C$1,INDIRECT(nfl_game_result_header),0),FALSE),"error")</f>
        <v>2012_08_MIA@NYJ</v>
      </c>
      <c r="D212" t="str">
        <f ca="1">IFERROR(IF(ISBLANK(VLOOKUP($B212,INDIRECT(nfl_game_result),MATCH(D$1,INDIRECT(nfl_game_result_header),0),FALSE)),"",VLOOKUP($B212,INDIRECT(nfl_game_result),MATCH(D$1,INDIRECT(nfl_game_result_header),0),FALSE)),"error")</f>
        <v/>
      </c>
      <c r="E212">
        <f ca="1">IFERROR(IF(ISBLANK(VLOOKUP($B212,INDIRECT(nfl_game_result),MATCH(E$1,INDIRECT(nfl_game_result_header),0),FALSE)),"",VLOOKUP($B212,INDIRECT(nfl_game_result),MATCH(E$1,INDIRECT(nfl_game_result_header),0),FALSE)),"error")</f>
        <v>-2.5</v>
      </c>
      <c r="F212" s="23" t="str">
        <f ca="1">IFERROR(IF(ISBLANK(VLOOKUP($B212,INDIRECT(nfl_game_result),MATCH(F$1,INDIRECT(nfl_game_result_header),0),FALSE)),"",VLOOKUP($B212,INDIRECT(nfl_game_result),MATCH(F$1,INDIRECT(nfl_game_result_header),0),FALSE)),"error")</f>
        <v/>
      </c>
      <c r="G212" s="23" t="str">
        <f ca="1">IFERROR(IF(ISBLANK(VLOOKUP($B212,INDIRECT(nfl_game_result),MATCH(G$1,INDIRECT(nfl_game_result_header),0),FALSE)),"",VLOOKUP($B212,INDIRECT(nfl_game_result),MATCH(G$1,INDIRECT(nfl_game_result_header),0),FALSE)),"error")</f>
        <v/>
      </c>
      <c r="H212">
        <f ca="1">IFERROR(IF(ISBLANK(VLOOKUP($B212,INDIRECT(nfl_game_result),MATCH(H$1,INDIRECT(nfl_game_result_header),0),FALSE)),"",VLOOKUP($B212,INDIRECT(nfl_game_result),MATCH(H$1,INDIRECT(nfl_game_result_header),0),FALSE)),"error")</f>
        <v>9</v>
      </c>
      <c r="I212">
        <f ca="1">IFERROR(IF(ISBLANK(VLOOKUP($B212,INDIRECT(nfl_game_result),MATCH(I$1,INDIRECT(nfl_game_result_header),0),FALSE)),"",VLOOKUP($B212,INDIRECT(nfl_game_result),MATCH(I$1,INDIRECT(nfl_game_result_header),0),FALSE)),"error")</f>
        <v>30</v>
      </c>
      <c r="J212" t="str">
        <f ca="1">IFERROR(IF(ISBLANK(VLOOKUP($B212,INDIRECT(nfl_game_result),MATCH(J$1,INDIRECT(nfl_game_result_header),0),FALSE)),"",VLOOKUP($B212,INDIRECT(nfl_game_result),MATCH(J$1,INDIRECT(nfl_game_result_header),0),FALSE)),"error")</f>
        <v>MIA</v>
      </c>
      <c r="K212" t="str">
        <f ca="1">IFERROR(IF(ISBLANK(VLOOKUP($B212,INDIRECT(nfl_game_result),MATCH(K$1,INDIRECT(nfl_game_result_header),0),FALSE)),"",VLOOKUP($B212,INDIRECT(nfl_game_result),MATCH(K$1,INDIRECT(nfl_game_result_header),0),FALSE)),"error")</f>
        <v>MIA</v>
      </c>
      <c r="L212" s="23" t="str">
        <f ca="1">IFERROR(IF(ISBLANK(VLOOKUP($B212,INDIRECT(nfl_game_result),MATCH(L$1,INDIRECT(nfl_game_result_header),0),FALSE)),"",VLOOKUP($B212,INDIRECT(nfl_game_result),MATCH(L$1,INDIRECT(nfl_game_result_header),0),FALSE)),"error")</f>
        <v/>
      </c>
      <c r="M212" t="s">
        <v>16</v>
      </c>
      <c r="N212">
        <v>-4.5</v>
      </c>
      <c r="O212" t="s">
        <v>79</v>
      </c>
      <c r="V212" s="23" t="s">
        <v>416</v>
      </c>
      <c r="W212">
        <f ca="1">VALUE(LEFT(C212, 4))</f>
        <v>2012</v>
      </c>
      <c r="X212">
        <f ca="1">VALUE(MID(C212,6,FIND("_",C212,6)-6))</f>
        <v>8</v>
      </c>
      <c r="Y212" t="str">
        <f ca="1">IF(NOT(OR(ISBLANK(D212),ISBLANK(E212),D212="",E212="")),D212-E212,"")</f>
        <v/>
      </c>
      <c r="Z212" t="str">
        <f ca="1">IF(OR(NOT(ISNUMBER(D212)),ISBLANK(D212),D212="",ISBLANK(N212)),"",ABS(D212-N212))</f>
        <v/>
      </c>
      <c r="AA212">
        <f ca="1">IF(OR(ISBLANK(J212),ISBLANK(O212),J212="",O212=""),"",IF(J212=O212,1,0))</f>
        <v>1</v>
      </c>
      <c r="AB212" t="str">
        <f ca="1">IF(OR(ISBLANK(K212),ISBLANK(Q212),K212="",Q212=""),"",IF(K212=Q212,1,0))</f>
        <v/>
      </c>
      <c r="AC212" s="23" t="str">
        <f t="shared" ca="1" si="3"/>
        <v/>
      </c>
    </row>
    <row r="213" spans="1:29" x14ac:dyDescent="0.25">
      <c r="A213" s="23">
        <v>212</v>
      </c>
      <c r="B213">
        <v>108</v>
      </c>
      <c r="C213" t="str">
        <f ca="1">IFERROR(VLOOKUP($B213,INDIRECT(nfl_game_result),MATCH(C$1,INDIRECT(nfl_game_result_header),0),FALSE),"error")</f>
        <v>2012_08_SD@CLE</v>
      </c>
      <c r="D213" t="str">
        <f ca="1">IFERROR(IF(ISBLANK(VLOOKUP($B213,INDIRECT(nfl_game_result),MATCH(D$1,INDIRECT(nfl_game_result_header),0),FALSE)),"",VLOOKUP($B213,INDIRECT(nfl_game_result),MATCH(D$1,INDIRECT(nfl_game_result_header),0),FALSE)),"error")</f>
        <v/>
      </c>
      <c r="E213">
        <f ca="1">IFERROR(IF(ISBLANK(VLOOKUP($B213,INDIRECT(nfl_game_result),MATCH(E$1,INDIRECT(nfl_game_result_header),0),FALSE)),"",VLOOKUP($B213,INDIRECT(nfl_game_result),MATCH(E$1,INDIRECT(nfl_game_result_header),0),FALSE)),"error")</f>
        <v>2.5</v>
      </c>
      <c r="F213" s="23" t="str">
        <f ca="1">IFERROR(IF(ISBLANK(VLOOKUP($B213,INDIRECT(nfl_game_result),MATCH(F$1,INDIRECT(nfl_game_result_header),0),FALSE)),"",VLOOKUP($B213,INDIRECT(nfl_game_result),MATCH(F$1,INDIRECT(nfl_game_result_header),0),FALSE)),"error")</f>
        <v/>
      </c>
      <c r="G213" s="23" t="str">
        <f ca="1">IFERROR(IF(ISBLANK(VLOOKUP($B213,INDIRECT(nfl_game_result),MATCH(G$1,INDIRECT(nfl_game_result_header),0),FALSE)),"",VLOOKUP($B213,INDIRECT(nfl_game_result),MATCH(G$1,INDIRECT(nfl_game_result_header),0),FALSE)),"error")</f>
        <v/>
      </c>
      <c r="H213">
        <f ca="1">IFERROR(IF(ISBLANK(VLOOKUP($B213,INDIRECT(nfl_game_result),MATCH(H$1,INDIRECT(nfl_game_result_header),0),FALSE)),"",VLOOKUP($B213,INDIRECT(nfl_game_result),MATCH(H$1,INDIRECT(nfl_game_result_header),0),FALSE)),"error")</f>
        <v>7</v>
      </c>
      <c r="I213">
        <f ca="1">IFERROR(IF(ISBLANK(VLOOKUP($B213,INDIRECT(nfl_game_result),MATCH(I$1,INDIRECT(nfl_game_result_header),0),FALSE)),"",VLOOKUP($B213,INDIRECT(nfl_game_result),MATCH(I$1,INDIRECT(nfl_game_result_header),0),FALSE)),"error")</f>
        <v>6</v>
      </c>
      <c r="J213" t="str">
        <f ca="1">IFERROR(IF(ISBLANK(VLOOKUP($B213,INDIRECT(nfl_game_result),MATCH(J$1,INDIRECT(nfl_game_result_header),0),FALSE)),"",VLOOKUP($B213,INDIRECT(nfl_game_result),MATCH(J$1,INDIRECT(nfl_game_result_header),0),FALSE)),"error")</f>
        <v>CLE</v>
      </c>
      <c r="K213" t="str">
        <f ca="1">IFERROR(IF(ISBLANK(VLOOKUP($B213,INDIRECT(nfl_game_result),MATCH(K$1,INDIRECT(nfl_game_result_header),0),FALSE)),"",VLOOKUP($B213,INDIRECT(nfl_game_result),MATCH(K$1,INDIRECT(nfl_game_result_header),0),FALSE)),"error")</f>
        <v>CLE</v>
      </c>
      <c r="L213" s="23" t="str">
        <f ca="1">IFERROR(IF(ISBLANK(VLOOKUP($B213,INDIRECT(nfl_game_result),MATCH(L$1,INDIRECT(nfl_game_result_header),0),FALSE)),"",VLOOKUP($B213,INDIRECT(nfl_game_result),MATCH(L$1,INDIRECT(nfl_game_result_header),0),FALSE)),"error")</f>
        <v/>
      </c>
      <c r="M213" t="s">
        <v>16</v>
      </c>
      <c r="N213">
        <v>3</v>
      </c>
      <c r="O213" t="s">
        <v>88</v>
      </c>
      <c r="V213" s="23" t="s">
        <v>416</v>
      </c>
      <c r="W213">
        <f ca="1">VALUE(LEFT(C213, 4))</f>
        <v>2012</v>
      </c>
      <c r="X213">
        <f ca="1">VALUE(MID(C213,6,FIND("_",C213,6)-6))</f>
        <v>8</v>
      </c>
      <c r="Y213" t="str">
        <f ca="1">IF(NOT(OR(ISBLANK(D213),ISBLANK(E213),D213="",E213="")),D213-E213,"")</f>
        <v/>
      </c>
      <c r="Z213" t="str">
        <f ca="1">IF(OR(NOT(ISNUMBER(D213)),ISBLANK(D213),D213="",ISBLANK(N213)),"",ABS(D213-N213))</f>
        <v/>
      </c>
      <c r="AA213">
        <f ca="1">IF(OR(ISBLANK(J213),ISBLANK(O213),J213="",O213=""),"",IF(J213=O213,1,0))</f>
        <v>0</v>
      </c>
      <c r="AB213" t="str">
        <f ca="1">IF(OR(ISBLANK(K213),ISBLANK(Q213),K213="",Q213=""),"",IF(K213=Q213,1,0))</f>
        <v/>
      </c>
      <c r="AC213" s="23" t="str">
        <f t="shared" ca="1" si="3"/>
        <v/>
      </c>
    </row>
    <row r="214" spans="1:29" x14ac:dyDescent="0.25">
      <c r="A214" s="23">
        <v>213</v>
      </c>
      <c r="B214">
        <v>109</v>
      </c>
      <c r="C214" t="str">
        <f ca="1">IFERROR(VLOOKUP($B214,INDIRECT(nfl_game_result),MATCH(C$1,INDIRECT(nfl_game_result_header),0),FALSE),"error")</f>
        <v>2012_08_IND@TEN</v>
      </c>
      <c r="D214" t="str">
        <f ca="1">IFERROR(IF(ISBLANK(VLOOKUP($B214,INDIRECT(nfl_game_result),MATCH(D$1,INDIRECT(nfl_game_result_header),0),FALSE)),"",VLOOKUP($B214,INDIRECT(nfl_game_result),MATCH(D$1,INDIRECT(nfl_game_result_header),0),FALSE)),"error")</f>
        <v/>
      </c>
      <c r="E214">
        <f ca="1">IFERROR(IF(ISBLANK(VLOOKUP($B214,INDIRECT(nfl_game_result),MATCH(E$1,INDIRECT(nfl_game_result_header),0),FALSE)),"",VLOOKUP($B214,INDIRECT(nfl_game_result),MATCH(E$1,INDIRECT(nfl_game_result_header),0),FALSE)),"error")</f>
        <v>-3.5</v>
      </c>
      <c r="F214" s="23" t="str">
        <f ca="1">IFERROR(IF(ISBLANK(VLOOKUP($B214,INDIRECT(nfl_game_result),MATCH(F$1,INDIRECT(nfl_game_result_header),0),FALSE)),"",VLOOKUP($B214,INDIRECT(nfl_game_result),MATCH(F$1,INDIRECT(nfl_game_result_header),0),FALSE)),"error")</f>
        <v/>
      </c>
      <c r="G214" s="23" t="str">
        <f ca="1">IFERROR(IF(ISBLANK(VLOOKUP($B214,INDIRECT(nfl_game_result),MATCH(G$1,INDIRECT(nfl_game_result_header),0),FALSE)),"",VLOOKUP($B214,INDIRECT(nfl_game_result),MATCH(G$1,INDIRECT(nfl_game_result_header),0),FALSE)),"error")</f>
        <v/>
      </c>
      <c r="H214">
        <f ca="1">IFERROR(IF(ISBLANK(VLOOKUP($B214,INDIRECT(nfl_game_result),MATCH(H$1,INDIRECT(nfl_game_result_header),0),FALSE)),"",VLOOKUP($B214,INDIRECT(nfl_game_result),MATCH(H$1,INDIRECT(nfl_game_result_header),0),FALSE)),"error")</f>
        <v>13</v>
      </c>
      <c r="I214">
        <f ca="1">IFERROR(IF(ISBLANK(VLOOKUP($B214,INDIRECT(nfl_game_result),MATCH(I$1,INDIRECT(nfl_game_result_header),0),FALSE)),"",VLOOKUP($B214,INDIRECT(nfl_game_result),MATCH(I$1,INDIRECT(nfl_game_result_header),0),FALSE)),"error")</f>
        <v>19</v>
      </c>
      <c r="J214" t="str">
        <f ca="1">IFERROR(IF(ISBLANK(VLOOKUP($B214,INDIRECT(nfl_game_result),MATCH(J$1,INDIRECT(nfl_game_result_header),0),FALSE)),"",VLOOKUP($B214,INDIRECT(nfl_game_result),MATCH(J$1,INDIRECT(nfl_game_result_header),0),FALSE)),"error")</f>
        <v>IND</v>
      </c>
      <c r="K214" t="str">
        <f ca="1">IFERROR(IF(ISBLANK(VLOOKUP($B214,INDIRECT(nfl_game_result),MATCH(K$1,INDIRECT(nfl_game_result_header),0),FALSE)),"",VLOOKUP($B214,INDIRECT(nfl_game_result),MATCH(K$1,INDIRECT(nfl_game_result_header),0),FALSE)),"error")</f>
        <v>IND</v>
      </c>
      <c r="L214" s="23" t="str">
        <f ca="1">IFERROR(IF(ISBLANK(VLOOKUP($B214,INDIRECT(nfl_game_result),MATCH(L$1,INDIRECT(nfl_game_result_header),0),FALSE)),"",VLOOKUP($B214,INDIRECT(nfl_game_result),MATCH(L$1,INDIRECT(nfl_game_result_header),0),FALSE)),"error")</f>
        <v/>
      </c>
      <c r="M214" t="s">
        <v>16</v>
      </c>
      <c r="N214">
        <v>-2</v>
      </c>
      <c r="O214" t="s">
        <v>76</v>
      </c>
      <c r="V214" s="23" t="s">
        <v>416</v>
      </c>
      <c r="W214">
        <f ca="1">VALUE(LEFT(C214, 4))</f>
        <v>2012</v>
      </c>
      <c r="X214">
        <f ca="1">VALUE(MID(C214,6,FIND("_",C214,6)-6))</f>
        <v>8</v>
      </c>
      <c r="Y214" t="str">
        <f ca="1">IF(NOT(OR(ISBLANK(D214),ISBLANK(E214),D214="",E214="")),D214-E214,"")</f>
        <v/>
      </c>
      <c r="Z214" t="str">
        <f ca="1">IF(OR(NOT(ISNUMBER(D214)),ISBLANK(D214),D214="",ISBLANK(N214)),"",ABS(D214-N214))</f>
        <v/>
      </c>
      <c r="AA214">
        <f ca="1">IF(OR(ISBLANK(J214),ISBLANK(O214),J214="",O214=""),"",IF(J214=O214,1,0))</f>
        <v>1</v>
      </c>
      <c r="AB214" t="str">
        <f ca="1">IF(OR(ISBLANK(K214),ISBLANK(Q214),K214="",Q214=""),"",IF(K214=Q214,1,0))</f>
        <v/>
      </c>
      <c r="AC214" s="23" t="str">
        <f t="shared" ca="1" si="3"/>
        <v/>
      </c>
    </row>
    <row r="215" spans="1:29" x14ac:dyDescent="0.25">
      <c r="A215" s="23">
        <v>214</v>
      </c>
      <c r="B215">
        <v>110</v>
      </c>
      <c r="C215" t="str">
        <f ca="1">IFERROR(VLOOKUP($B215,INDIRECT(nfl_game_result),MATCH(C$1,INDIRECT(nfl_game_result_header),0),FALSE),"error")</f>
        <v>2012_08_NWE@STL</v>
      </c>
      <c r="D215" t="str">
        <f ca="1">IFERROR(IF(ISBLANK(VLOOKUP($B215,INDIRECT(nfl_game_result),MATCH(D$1,INDIRECT(nfl_game_result_header),0),FALSE)),"",VLOOKUP($B215,INDIRECT(nfl_game_result),MATCH(D$1,INDIRECT(nfl_game_result_header),0),FALSE)),"error")</f>
        <v/>
      </c>
      <c r="E215">
        <f ca="1">IFERROR(IF(ISBLANK(VLOOKUP($B215,INDIRECT(nfl_game_result),MATCH(E$1,INDIRECT(nfl_game_result_header),0),FALSE)),"",VLOOKUP($B215,INDIRECT(nfl_game_result),MATCH(E$1,INDIRECT(nfl_game_result_header),0),FALSE)),"error")</f>
        <v>6.5</v>
      </c>
      <c r="F215" s="23" t="str">
        <f ca="1">IFERROR(IF(ISBLANK(VLOOKUP($B215,INDIRECT(nfl_game_result),MATCH(F$1,INDIRECT(nfl_game_result_header),0),FALSE)),"",VLOOKUP($B215,INDIRECT(nfl_game_result),MATCH(F$1,INDIRECT(nfl_game_result_header),0),FALSE)),"error")</f>
        <v/>
      </c>
      <c r="G215" s="23" t="str">
        <f ca="1">IFERROR(IF(ISBLANK(VLOOKUP($B215,INDIRECT(nfl_game_result),MATCH(G$1,INDIRECT(nfl_game_result_header),0),FALSE)),"",VLOOKUP($B215,INDIRECT(nfl_game_result),MATCH(G$1,INDIRECT(nfl_game_result_header),0),FALSE)),"error")</f>
        <v/>
      </c>
      <c r="H215">
        <f ca="1">IFERROR(IF(ISBLANK(VLOOKUP($B215,INDIRECT(nfl_game_result),MATCH(H$1,INDIRECT(nfl_game_result_header),0),FALSE)),"",VLOOKUP($B215,INDIRECT(nfl_game_result),MATCH(H$1,INDIRECT(nfl_game_result_header),0),FALSE)),"error")</f>
        <v>7</v>
      </c>
      <c r="I215">
        <f ca="1">IFERROR(IF(ISBLANK(VLOOKUP($B215,INDIRECT(nfl_game_result),MATCH(I$1,INDIRECT(nfl_game_result_header),0),FALSE)),"",VLOOKUP($B215,INDIRECT(nfl_game_result),MATCH(I$1,INDIRECT(nfl_game_result_header),0),FALSE)),"error")</f>
        <v>45</v>
      </c>
      <c r="J215" t="str">
        <f ca="1">IFERROR(IF(ISBLANK(VLOOKUP($B215,INDIRECT(nfl_game_result),MATCH(J$1,INDIRECT(nfl_game_result_header),0),FALSE)),"",VLOOKUP($B215,INDIRECT(nfl_game_result),MATCH(J$1,INDIRECT(nfl_game_result_header),0),FALSE)),"error")</f>
        <v>NWE</v>
      </c>
      <c r="K215" t="str">
        <f ca="1">IFERROR(IF(ISBLANK(VLOOKUP($B215,INDIRECT(nfl_game_result),MATCH(K$1,INDIRECT(nfl_game_result_header),0),FALSE)),"",VLOOKUP($B215,INDIRECT(nfl_game_result),MATCH(K$1,INDIRECT(nfl_game_result_header),0),FALSE)),"error")</f>
        <v>NWE</v>
      </c>
      <c r="L215" s="23" t="str">
        <f ca="1">IFERROR(IF(ISBLANK(VLOOKUP($B215,INDIRECT(nfl_game_result),MATCH(L$1,INDIRECT(nfl_game_result_header),0),FALSE)),"",VLOOKUP($B215,INDIRECT(nfl_game_result),MATCH(L$1,INDIRECT(nfl_game_result_header),0),FALSE)),"error")</f>
        <v/>
      </c>
      <c r="M215" t="s">
        <v>16</v>
      </c>
      <c r="N215">
        <v>10.5</v>
      </c>
      <c r="O215" t="s">
        <v>91</v>
      </c>
      <c r="V215" s="23" t="s">
        <v>416</v>
      </c>
      <c r="W215">
        <f ca="1">VALUE(LEFT(C215, 4))</f>
        <v>2012</v>
      </c>
      <c r="X215">
        <f ca="1">VALUE(MID(C215,6,FIND("_",C215,6)-6))</f>
        <v>8</v>
      </c>
      <c r="Y215" t="str">
        <f ca="1">IF(NOT(OR(ISBLANK(D215),ISBLANK(E215),D215="",E215="")),D215-E215,"")</f>
        <v/>
      </c>
      <c r="Z215" t="str">
        <f ca="1">IF(OR(NOT(ISNUMBER(D215)),ISBLANK(D215),D215="",ISBLANK(N215)),"",ABS(D215-N215))</f>
        <v/>
      </c>
      <c r="AA215">
        <f ca="1">IF(OR(ISBLANK(J215),ISBLANK(O215),J215="",O215=""),"",IF(J215=O215,1,0))</f>
        <v>0</v>
      </c>
      <c r="AB215" t="str">
        <f ca="1">IF(OR(ISBLANK(K215),ISBLANK(Q215),K215="",Q215=""),"",IF(K215=Q215,1,0))</f>
        <v/>
      </c>
      <c r="AC215" s="23" t="str">
        <f t="shared" ca="1" si="3"/>
        <v/>
      </c>
    </row>
    <row r="216" spans="1:29" x14ac:dyDescent="0.25">
      <c r="A216" s="23">
        <v>215</v>
      </c>
      <c r="B216">
        <v>111</v>
      </c>
      <c r="C216" t="str">
        <f ca="1">IFERROR(VLOOKUP($B216,INDIRECT(nfl_game_result),MATCH(C$1,INDIRECT(nfl_game_result_header),0),FALSE),"error")</f>
        <v>2012_08_ATL@PHI</v>
      </c>
      <c r="D216" t="str">
        <f ca="1">IFERROR(IF(ISBLANK(VLOOKUP($B216,INDIRECT(nfl_game_result),MATCH(D$1,INDIRECT(nfl_game_result_header),0),FALSE)),"",VLOOKUP($B216,INDIRECT(nfl_game_result),MATCH(D$1,INDIRECT(nfl_game_result_header),0),FALSE)),"error")</f>
        <v/>
      </c>
      <c r="E216">
        <f ca="1">IFERROR(IF(ISBLANK(VLOOKUP($B216,INDIRECT(nfl_game_result),MATCH(E$1,INDIRECT(nfl_game_result_header),0),FALSE)),"",VLOOKUP($B216,INDIRECT(nfl_game_result),MATCH(E$1,INDIRECT(nfl_game_result_header),0),FALSE)),"error")</f>
        <v>-2.5</v>
      </c>
      <c r="F216" s="23" t="str">
        <f ca="1">IFERROR(IF(ISBLANK(VLOOKUP($B216,INDIRECT(nfl_game_result),MATCH(F$1,INDIRECT(nfl_game_result_header),0),FALSE)),"",VLOOKUP($B216,INDIRECT(nfl_game_result),MATCH(F$1,INDIRECT(nfl_game_result_header),0),FALSE)),"error")</f>
        <v/>
      </c>
      <c r="G216" s="23" t="str">
        <f ca="1">IFERROR(IF(ISBLANK(VLOOKUP($B216,INDIRECT(nfl_game_result),MATCH(G$1,INDIRECT(nfl_game_result_header),0),FALSE)),"",VLOOKUP($B216,INDIRECT(nfl_game_result),MATCH(G$1,INDIRECT(nfl_game_result_header),0),FALSE)),"error")</f>
        <v/>
      </c>
      <c r="H216">
        <f ca="1">IFERROR(IF(ISBLANK(VLOOKUP($B216,INDIRECT(nfl_game_result),MATCH(H$1,INDIRECT(nfl_game_result_header),0),FALSE)),"",VLOOKUP($B216,INDIRECT(nfl_game_result),MATCH(H$1,INDIRECT(nfl_game_result_header),0),FALSE)),"error")</f>
        <v>17</v>
      </c>
      <c r="I216">
        <f ca="1">IFERROR(IF(ISBLANK(VLOOKUP($B216,INDIRECT(nfl_game_result),MATCH(I$1,INDIRECT(nfl_game_result_header),0),FALSE)),"",VLOOKUP($B216,INDIRECT(nfl_game_result),MATCH(I$1,INDIRECT(nfl_game_result_header),0),FALSE)),"error")</f>
        <v>30</v>
      </c>
      <c r="J216" t="str">
        <f ca="1">IFERROR(IF(ISBLANK(VLOOKUP($B216,INDIRECT(nfl_game_result),MATCH(J$1,INDIRECT(nfl_game_result_header),0),FALSE)),"",VLOOKUP($B216,INDIRECT(nfl_game_result),MATCH(J$1,INDIRECT(nfl_game_result_header),0),FALSE)),"error")</f>
        <v>ATL</v>
      </c>
      <c r="K216" t="str">
        <f ca="1">IFERROR(IF(ISBLANK(VLOOKUP($B216,INDIRECT(nfl_game_result),MATCH(K$1,INDIRECT(nfl_game_result_header),0),FALSE)),"",VLOOKUP($B216,INDIRECT(nfl_game_result),MATCH(K$1,INDIRECT(nfl_game_result_header),0),FALSE)),"error")</f>
        <v>ATL</v>
      </c>
      <c r="L216" s="23" t="str">
        <f ca="1">IFERROR(IF(ISBLANK(VLOOKUP($B216,INDIRECT(nfl_game_result),MATCH(L$1,INDIRECT(nfl_game_result_header),0),FALSE)),"",VLOOKUP($B216,INDIRECT(nfl_game_result),MATCH(L$1,INDIRECT(nfl_game_result_header),0),FALSE)),"error")</f>
        <v/>
      </c>
      <c r="M216" t="s">
        <v>16</v>
      </c>
      <c r="N216">
        <v>-1</v>
      </c>
      <c r="O216" t="s">
        <v>86</v>
      </c>
      <c r="V216" s="23" t="s">
        <v>416</v>
      </c>
      <c r="W216">
        <f ca="1">VALUE(LEFT(C216, 4))</f>
        <v>2012</v>
      </c>
      <c r="X216">
        <f ca="1">VALUE(MID(C216,6,FIND("_",C216,6)-6))</f>
        <v>8</v>
      </c>
      <c r="Y216" t="str">
        <f ca="1">IF(NOT(OR(ISBLANK(D216),ISBLANK(E216),D216="",E216="")),D216-E216,"")</f>
        <v/>
      </c>
      <c r="Z216" t="str">
        <f ca="1">IF(OR(NOT(ISNUMBER(D216)),ISBLANK(D216),D216="",ISBLANK(N216)),"",ABS(D216-N216))</f>
        <v/>
      </c>
      <c r="AA216">
        <f ca="1">IF(OR(ISBLANK(J216),ISBLANK(O216),J216="",O216=""),"",IF(J216=O216,1,0))</f>
        <v>0</v>
      </c>
      <c r="AB216" t="str">
        <f ca="1">IF(OR(ISBLANK(K216),ISBLANK(Q216),K216="",Q216=""),"",IF(K216=Q216,1,0))</f>
        <v/>
      </c>
      <c r="AC216" s="23" t="str">
        <f t="shared" ca="1" si="3"/>
        <v/>
      </c>
    </row>
    <row r="217" spans="1:29" x14ac:dyDescent="0.25">
      <c r="A217" s="23">
        <v>216</v>
      </c>
      <c r="B217">
        <v>112</v>
      </c>
      <c r="C217" t="str">
        <f ca="1">IFERROR(VLOOKUP($B217,INDIRECT(nfl_game_result),MATCH(C$1,INDIRECT(nfl_game_result_header),0),FALSE),"error")</f>
        <v>2012_08_CAR@CHI</v>
      </c>
      <c r="D217" t="str">
        <f ca="1">IFERROR(IF(ISBLANK(VLOOKUP($B217,INDIRECT(nfl_game_result),MATCH(D$1,INDIRECT(nfl_game_result_header),0),FALSE)),"",VLOOKUP($B217,INDIRECT(nfl_game_result),MATCH(D$1,INDIRECT(nfl_game_result_header),0),FALSE)),"error")</f>
        <v/>
      </c>
      <c r="E217">
        <f ca="1">IFERROR(IF(ISBLANK(VLOOKUP($B217,INDIRECT(nfl_game_result),MATCH(E$1,INDIRECT(nfl_game_result_header),0),FALSE)),"",VLOOKUP($B217,INDIRECT(nfl_game_result),MATCH(E$1,INDIRECT(nfl_game_result_header),0),FALSE)),"error")</f>
        <v>-7.5</v>
      </c>
      <c r="F217" s="23" t="str">
        <f ca="1">IFERROR(IF(ISBLANK(VLOOKUP($B217,INDIRECT(nfl_game_result),MATCH(F$1,INDIRECT(nfl_game_result_header),0),FALSE)),"",VLOOKUP($B217,INDIRECT(nfl_game_result),MATCH(F$1,INDIRECT(nfl_game_result_header),0),FALSE)),"error")</f>
        <v/>
      </c>
      <c r="G217" s="23" t="str">
        <f ca="1">IFERROR(IF(ISBLANK(VLOOKUP($B217,INDIRECT(nfl_game_result),MATCH(G$1,INDIRECT(nfl_game_result_header),0),FALSE)),"",VLOOKUP($B217,INDIRECT(nfl_game_result),MATCH(G$1,INDIRECT(nfl_game_result_header),0),FALSE)),"error")</f>
        <v/>
      </c>
      <c r="H217">
        <f ca="1">IFERROR(IF(ISBLANK(VLOOKUP($B217,INDIRECT(nfl_game_result),MATCH(H$1,INDIRECT(nfl_game_result_header),0),FALSE)),"",VLOOKUP($B217,INDIRECT(nfl_game_result),MATCH(H$1,INDIRECT(nfl_game_result_header),0),FALSE)),"error")</f>
        <v>23</v>
      </c>
      <c r="I217">
        <f ca="1">IFERROR(IF(ISBLANK(VLOOKUP($B217,INDIRECT(nfl_game_result),MATCH(I$1,INDIRECT(nfl_game_result_header),0),FALSE)),"",VLOOKUP($B217,INDIRECT(nfl_game_result),MATCH(I$1,INDIRECT(nfl_game_result_header),0),FALSE)),"error")</f>
        <v>22</v>
      </c>
      <c r="J217" t="str">
        <f ca="1">IFERROR(IF(ISBLANK(VLOOKUP($B217,INDIRECT(nfl_game_result),MATCH(J$1,INDIRECT(nfl_game_result_header),0),FALSE)),"",VLOOKUP($B217,INDIRECT(nfl_game_result),MATCH(J$1,INDIRECT(nfl_game_result_header),0),FALSE)),"error")</f>
        <v>CAR</v>
      </c>
      <c r="K217" t="str">
        <f ca="1">IFERROR(IF(ISBLANK(VLOOKUP($B217,INDIRECT(nfl_game_result),MATCH(K$1,INDIRECT(nfl_game_result_header),0),FALSE)),"",VLOOKUP($B217,INDIRECT(nfl_game_result),MATCH(K$1,INDIRECT(nfl_game_result_header),0),FALSE)),"error")</f>
        <v>CHI</v>
      </c>
      <c r="L217" s="23" t="str">
        <f ca="1">IFERROR(IF(ISBLANK(VLOOKUP($B217,INDIRECT(nfl_game_result),MATCH(L$1,INDIRECT(nfl_game_result_header),0),FALSE)),"",VLOOKUP($B217,INDIRECT(nfl_game_result),MATCH(L$1,INDIRECT(nfl_game_result_header),0),FALSE)),"error")</f>
        <v/>
      </c>
      <c r="M217" t="s">
        <v>16</v>
      </c>
      <c r="N217">
        <v>-7.5</v>
      </c>
      <c r="O217" t="s">
        <v>67</v>
      </c>
      <c r="V217" s="23" t="s">
        <v>416</v>
      </c>
      <c r="W217">
        <f ca="1">VALUE(LEFT(C217, 4))</f>
        <v>2012</v>
      </c>
      <c r="X217">
        <f ca="1">VALUE(MID(C217,6,FIND("_",C217,6)-6))</f>
        <v>8</v>
      </c>
      <c r="Y217" t="str">
        <f ca="1">IF(NOT(OR(ISBLANK(D217),ISBLANK(E217),D217="",E217="")),D217-E217,"")</f>
        <v/>
      </c>
      <c r="Z217" t="str">
        <f ca="1">IF(OR(NOT(ISNUMBER(D217)),ISBLANK(D217),D217="",ISBLANK(N217)),"",ABS(D217-N217))</f>
        <v/>
      </c>
      <c r="AA217">
        <f ca="1">IF(OR(ISBLANK(J217),ISBLANK(O217),J217="",O217=""),"",IF(J217=O217,1,0))</f>
        <v>1</v>
      </c>
      <c r="AB217" t="str">
        <f ca="1">IF(OR(ISBLANK(K217),ISBLANK(Q217),K217="",Q217=""),"",IF(K217=Q217,1,0))</f>
        <v/>
      </c>
      <c r="AC217" s="23" t="str">
        <f t="shared" ca="1" si="3"/>
        <v/>
      </c>
    </row>
    <row r="218" spans="1:29" x14ac:dyDescent="0.25">
      <c r="A218" s="23">
        <v>217</v>
      </c>
      <c r="B218">
        <v>113</v>
      </c>
      <c r="C218" t="str">
        <f ca="1">IFERROR(VLOOKUP($B218,INDIRECT(nfl_game_result),MATCH(C$1,INDIRECT(nfl_game_result_header),0),FALSE),"error")</f>
        <v>2012_08_SEA@DET</v>
      </c>
      <c r="D218" t="str">
        <f ca="1">IFERROR(IF(ISBLANK(VLOOKUP($B218,INDIRECT(nfl_game_result),MATCH(D$1,INDIRECT(nfl_game_result_header),0),FALSE)),"",VLOOKUP($B218,INDIRECT(nfl_game_result),MATCH(D$1,INDIRECT(nfl_game_result_header),0),FALSE)),"error")</f>
        <v/>
      </c>
      <c r="E218">
        <f ca="1">IFERROR(IF(ISBLANK(VLOOKUP($B218,INDIRECT(nfl_game_result),MATCH(E$1,INDIRECT(nfl_game_result_header),0),FALSE)),"",VLOOKUP($B218,INDIRECT(nfl_game_result),MATCH(E$1,INDIRECT(nfl_game_result_header),0),FALSE)),"error")</f>
        <v>-2.5</v>
      </c>
      <c r="F218" s="23" t="str">
        <f ca="1">IFERROR(IF(ISBLANK(VLOOKUP($B218,INDIRECT(nfl_game_result),MATCH(F$1,INDIRECT(nfl_game_result_header),0),FALSE)),"",VLOOKUP($B218,INDIRECT(nfl_game_result),MATCH(F$1,INDIRECT(nfl_game_result_header),0),FALSE)),"error")</f>
        <v/>
      </c>
      <c r="G218" s="23" t="str">
        <f ca="1">IFERROR(IF(ISBLANK(VLOOKUP($B218,INDIRECT(nfl_game_result),MATCH(G$1,INDIRECT(nfl_game_result_header),0),FALSE)),"",VLOOKUP($B218,INDIRECT(nfl_game_result),MATCH(G$1,INDIRECT(nfl_game_result_header),0),FALSE)),"error")</f>
        <v/>
      </c>
      <c r="H218">
        <f ca="1">IFERROR(IF(ISBLANK(VLOOKUP($B218,INDIRECT(nfl_game_result),MATCH(H$1,INDIRECT(nfl_game_result_header),0),FALSE)),"",VLOOKUP($B218,INDIRECT(nfl_game_result),MATCH(H$1,INDIRECT(nfl_game_result_header),0),FALSE)),"error")</f>
        <v>28</v>
      </c>
      <c r="I218">
        <f ca="1">IFERROR(IF(ISBLANK(VLOOKUP($B218,INDIRECT(nfl_game_result),MATCH(I$1,INDIRECT(nfl_game_result_header),0),FALSE)),"",VLOOKUP($B218,INDIRECT(nfl_game_result),MATCH(I$1,INDIRECT(nfl_game_result_header),0),FALSE)),"error")</f>
        <v>24</v>
      </c>
      <c r="J218" t="str">
        <f ca="1">IFERROR(IF(ISBLANK(VLOOKUP($B218,INDIRECT(nfl_game_result),MATCH(J$1,INDIRECT(nfl_game_result_header),0),FALSE)),"",VLOOKUP($B218,INDIRECT(nfl_game_result),MATCH(J$1,INDIRECT(nfl_game_result_header),0),FALSE)),"error")</f>
        <v>DET</v>
      </c>
      <c r="K218" t="str">
        <f ca="1">IFERROR(IF(ISBLANK(VLOOKUP($B218,INDIRECT(nfl_game_result),MATCH(K$1,INDIRECT(nfl_game_result_header),0),FALSE)),"",VLOOKUP($B218,INDIRECT(nfl_game_result),MATCH(K$1,INDIRECT(nfl_game_result_header),0),FALSE)),"error")</f>
        <v>DET</v>
      </c>
      <c r="L218" s="23" t="str">
        <f ca="1">IFERROR(IF(ISBLANK(VLOOKUP($B218,INDIRECT(nfl_game_result),MATCH(L$1,INDIRECT(nfl_game_result_header),0),FALSE)),"",VLOOKUP($B218,INDIRECT(nfl_game_result),MATCH(L$1,INDIRECT(nfl_game_result_header),0),FALSE)),"error")</f>
        <v/>
      </c>
      <c r="M218" t="s">
        <v>16</v>
      </c>
      <c r="N218">
        <v>-2.5</v>
      </c>
      <c r="O218" t="s">
        <v>89</v>
      </c>
      <c r="V218" s="23" t="s">
        <v>416</v>
      </c>
      <c r="W218">
        <f ca="1">VALUE(LEFT(C218, 4))</f>
        <v>2012</v>
      </c>
      <c r="X218">
        <f ca="1">VALUE(MID(C218,6,FIND("_",C218,6)-6))</f>
        <v>8</v>
      </c>
      <c r="Y218" t="str">
        <f ca="1">IF(NOT(OR(ISBLANK(D218),ISBLANK(E218),D218="",E218="")),D218-E218,"")</f>
        <v/>
      </c>
      <c r="Z218" t="str">
        <f ca="1">IF(OR(NOT(ISNUMBER(D218)),ISBLANK(D218),D218="",ISBLANK(N218)),"",ABS(D218-N218))</f>
        <v/>
      </c>
      <c r="AA218">
        <f ca="1">IF(OR(ISBLANK(J218),ISBLANK(O218),J218="",O218=""),"",IF(J218=O218,1,0))</f>
        <v>0</v>
      </c>
      <c r="AB218" t="str">
        <f ca="1">IF(OR(ISBLANK(K218),ISBLANK(Q218),K218="",Q218=""),"",IF(K218=Q218,1,0))</f>
        <v/>
      </c>
      <c r="AC218" s="23" t="str">
        <f t="shared" ca="1" si="3"/>
        <v/>
      </c>
    </row>
    <row r="219" spans="1:29" x14ac:dyDescent="0.25">
      <c r="A219" s="23">
        <v>218</v>
      </c>
      <c r="B219">
        <v>114</v>
      </c>
      <c r="C219" t="str">
        <f ca="1">IFERROR(VLOOKUP($B219,INDIRECT(nfl_game_result),MATCH(C$1,INDIRECT(nfl_game_result_header),0),FALSE),"error")</f>
        <v>2012_08_WAS@PIT</v>
      </c>
      <c r="D219" t="str">
        <f ca="1">IFERROR(IF(ISBLANK(VLOOKUP($B219,INDIRECT(nfl_game_result),MATCH(D$1,INDIRECT(nfl_game_result_header),0),FALSE)),"",VLOOKUP($B219,INDIRECT(nfl_game_result),MATCH(D$1,INDIRECT(nfl_game_result_header),0),FALSE)),"error")</f>
        <v/>
      </c>
      <c r="E219">
        <f ca="1">IFERROR(IF(ISBLANK(VLOOKUP($B219,INDIRECT(nfl_game_result),MATCH(E$1,INDIRECT(nfl_game_result_header),0),FALSE)),"",VLOOKUP($B219,INDIRECT(nfl_game_result),MATCH(E$1,INDIRECT(nfl_game_result_header),0),FALSE)),"error")</f>
        <v>-5.5</v>
      </c>
      <c r="F219" s="23" t="str">
        <f ca="1">IFERROR(IF(ISBLANK(VLOOKUP($B219,INDIRECT(nfl_game_result),MATCH(F$1,INDIRECT(nfl_game_result_header),0),FALSE)),"",VLOOKUP($B219,INDIRECT(nfl_game_result),MATCH(F$1,INDIRECT(nfl_game_result_header),0),FALSE)),"error")</f>
        <v/>
      </c>
      <c r="G219" s="23" t="str">
        <f ca="1">IFERROR(IF(ISBLANK(VLOOKUP($B219,INDIRECT(nfl_game_result),MATCH(G$1,INDIRECT(nfl_game_result_header),0),FALSE)),"",VLOOKUP($B219,INDIRECT(nfl_game_result),MATCH(G$1,INDIRECT(nfl_game_result_header),0),FALSE)),"error")</f>
        <v/>
      </c>
      <c r="H219">
        <f ca="1">IFERROR(IF(ISBLANK(VLOOKUP($B219,INDIRECT(nfl_game_result),MATCH(H$1,INDIRECT(nfl_game_result_header),0),FALSE)),"",VLOOKUP($B219,INDIRECT(nfl_game_result),MATCH(H$1,INDIRECT(nfl_game_result_header),0),FALSE)),"error")</f>
        <v>27</v>
      </c>
      <c r="I219">
        <f ca="1">IFERROR(IF(ISBLANK(VLOOKUP($B219,INDIRECT(nfl_game_result),MATCH(I$1,INDIRECT(nfl_game_result_header),0),FALSE)),"",VLOOKUP($B219,INDIRECT(nfl_game_result),MATCH(I$1,INDIRECT(nfl_game_result_header),0),FALSE)),"error")</f>
        <v>12</v>
      </c>
      <c r="J219" t="str">
        <f ca="1">IFERROR(IF(ISBLANK(VLOOKUP($B219,INDIRECT(nfl_game_result),MATCH(J$1,INDIRECT(nfl_game_result_header),0),FALSE)),"",VLOOKUP($B219,INDIRECT(nfl_game_result),MATCH(J$1,INDIRECT(nfl_game_result_header),0),FALSE)),"error")</f>
        <v>PIT</v>
      </c>
      <c r="K219" t="str">
        <f ca="1">IFERROR(IF(ISBLANK(VLOOKUP($B219,INDIRECT(nfl_game_result),MATCH(K$1,INDIRECT(nfl_game_result_header),0),FALSE)),"",VLOOKUP($B219,INDIRECT(nfl_game_result),MATCH(K$1,INDIRECT(nfl_game_result_header),0),FALSE)),"error")</f>
        <v>PIT</v>
      </c>
      <c r="L219" s="23" t="str">
        <f ca="1">IFERROR(IF(ISBLANK(VLOOKUP($B219,INDIRECT(nfl_game_result),MATCH(L$1,INDIRECT(nfl_game_result_header),0),FALSE)),"",VLOOKUP($B219,INDIRECT(nfl_game_result),MATCH(L$1,INDIRECT(nfl_game_result_header),0),FALSE)),"error")</f>
        <v/>
      </c>
      <c r="M219" t="s">
        <v>16</v>
      </c>
      <c r="N219">
        <v>-4</v>
      </c>
      <c r="O219" t="s">
        <v>94</v>
      </c>
      <c r="V219" s="23" t="s">
        <v>416</v>
      </c>
      <c r="W219">
        <f ca="1">VALUE(LEFT(C219, 4))</f>
        <v>2012</v>
      </c>
      <c r="X219">
        <f ca="1">VALUE(MID(C219,6,FIND("_",C219,6)-6))</f>
        <v>8</v>
      </c>
      <c r="Y219" t="str">
        <f ca="1">IF(NOT(OR(ISBLANK(D219),ISBLANK(E219),D219="",E219="")),D219-E219,"")</f>
        <v/>
      </c>
      <c r="Z219" t="str">
        <f ca="1">IF(OR(NOT(ISNUMBER(D219)),ISBLANK(D219),D219="",ISBLANK(N219)),"",ABS(D219-N219))</f>
        <v/>
      </c>
      <c r="AA219">
        <f ca="1">IF(OR(ISBLANK(J219),ISBLANK(O219),J219="",O219=""),"",IF(J219=O219,1,0))</f>
        <v>0</v>
      </c>
      <c r="AB219" t="str">
        <f ca="1">IF(OR(ISBLANK(K219),ISBLANK(Q219),K219="",Q219=""),"",IF(K219=Q219,1,0))</f>
        <v/>
      </c>
      <c r="AC219" s="23" t="str">
        <f t="shared" ca="1" si="3"/>
        <v/>
      </c>
    </row>
    <row r="220" spans="1:29" x14ac:dyDescent="0.25">
      <c r="A220" s="23">
        <v>219</v>
      </c>
      <c r="B220">
        <v>115</v>
      </c>
      <c r="C220" t="str">
        <f ca="1">IFERROR(VLOOKUP($B220,INDIRECT(nfl_game_result),MATCH(C$1,INDIRECT(nfl_game_result_header),0),FALSE),"error")</f>
        <v>2012_08_OAK@KCY</v>
      </c>
      <c r="D220" t="str">
        <f ca="1">IFERROR(IF(ISBLANK(VLOOKUP($B220,INDIRECT(nfl_game_result),MATCH(D$1,INDIRECT(nfl_game_result_header),0),FALSE)),"",VLOOKUP($B220,INDIRECT(nfl_game_result),MATCH(D$1,INDIRECT(nfl_game_result_header),0),FALSE)),"error")</f>
        <v/>
      </c>
      <c r="E220">
        <f ca="1">IFERROR(IF(ISBLANK(VLOOKUP($B220,INDIRECT(nfl_game_result),MATCH(E$1,INDIRECT(nfl_game_result_header),0),FALSE)),"",VLOOKUP($B220,INDIRECT(nfl_game_result),MATCH(E$1,INDIRECT(nfl_game_result_header),0),FALSE)),"error")</f>
        <v>-1.5</v>
      </c>
      <c r="F220" s="23" t="str">
        <f ca="1">IFERROR(IF(ISBLANK(VLOOKUP($B220,INDIRECT(nfl_game_result),MATCH(F$1,INDIRECT(nfl_game_result_header),0),FALSE)),"",VLOOKUP($B220,INDIRECT(nfl_game_result),MATCH(F$1,INDIRECT(nfl_game_result_header),0),FALSE)),"error")</f>
        <v/>
      </c>
      <c r="G220" s="23" t="str">
        <f ca="1">IFERROR(IF(ISBLANK(VLOOKUP($B220,INDIRECT(nfl_game_result),MATCH(G$1,INDIRECT(nfl_game_result_header),0),FALSE)),"",VLOOKUP($B220,INDIRECT(nfl_game_result),MATCH(G$1,INDIRECT(nfl_game_result_header),0),FALSE)),"error")</f>
        <v/>
      </c>
      <c r="H220">
        <f ca="1">IFERROR(IF(ISBLANK(VLOOKUP($B220,INDIRECT(nfl_game_result),MATCH(H$1,INDIRECT(nfl_game_result_header),0),FALSE)),"",VLOOKUP($B220,INDIRECT(nfl_game_result),MATCH(H$1,INDIRECT(nfl_game_result_header),0),FALSE)),"error")</f>
        <v>16</v>
      </c>
      <c r="I220">
        <f ca="1">IFERROR(IF(ISBLANK(VLOOKUP($B220,INDIRECT(nfl_game_result),MATCH(I$1,INDIRECT(nfl_game_result_header),0),FALSE)),"",VLOOKUP($B220,INDIRECT(nfl_game_result),MATCH(I$1,INDIRECT(nfl_game_result_header),0),FALSE)),"error")</f>
        <v>26</v>
      </c>
      <c r="J220" t="str">
        <f ca="1">IFERROR(IF(ISBLANK(VLOOKUP($B220,INDIRECT(nfl_game_result),MATCH(J$1,INDIRECT(nfl_game_result_header),0),FALSE)),"",VLOOKUP($B220,INDIRECT(nfl_game_result),MATCH(J$1,INDIRECT(nfl_game_result_header),0),FALSE)),"error")</f>
        <v>OAK</v>
      </c>
      <c r="K220" t="str">
        <f ca="1">IFERROR(IF(ISBLANK(VLOOKUP($B220,INDIRECT(nfl_game_result),MATCH(K$1,INDIRECT(nfl_game_result_header),0),FALSE)),"",VLOOKUP($B220,INDIRECT(nfl_game_result),MATCH(K$1,INDIRECT(nfl_game_result_header),0),FALSE)),"error")</f>
        <v>OAK</v>
      </c>
      <c r="L220" s="23" t="str">
        <f ca="1">IFERROR(IF(ISBLANK(VLOOKUP($B220,INDIRECT(nfl_game_result),MATCH(L$1,INDIRECT(nfl_game_result_header),0),FALSE)),"",VLOOKUP($B220,INDIRECT(nfl_game_result),MATCH(L$1,INDIRECT(nfl_game_result_header),0),FALSE)),"error")</f>
        <v/>
      </c>
      <c r="M220" t="s">
        <v>16</v>
      </c>
      <c r="N220">
        <v>-1</v>
      </c>
      <c r="O220" t="s">
        <v>331</v>
      </c>
      <c r="V220" s="23" t="s">
        <v>416</v>
      </c>
      <c r="W220">
        <f ca="1">VALUE(LEFT(C220, 4))</f>
        <v>2012</v>
      </c>
      <c r="X220">
        <f ca="1">VALUE(MID(C220,6,FIND("_",C220,6)-6))</f>
        <v>8</v>
      </c>
      <c r="Y220" t="str">
        <f ca="1">IF(NOT(OR(ISBLANK(D220),ISBLANK(E220),D220="",E220="")),D220-E220,"")</f>
        <v/>
      </c>
      <c r="Z220" t="str">
        <f ca="1">IF(OR(NOT(ISNUMBER(D220)),ISBLANK(D220),D220="",ISBLANK(N220)),"",ABS(D220-N220))</f>
        <v/>
      </c>
      <c r="AA220">
        <f ca="1">IF(OR(ISBLANK(J220),ISBLANK(O220),J220="",O220=""),"",IF(J220=O220,1,0))</f>
        <v>0</v>
      </c>
      <c r="AB220" t="str">
        <f ca="1">IF(OR(ISBLANK(K220),ISBLANK(Q220),K220="",Q220=""),"",IF(K220=Q220,1,0))</f>
        <v/>
      </c>
      <c r="AC220" s="23" t="str">
        <f t="shared" ca="1" si="3"/>
        <v/>
      </c>
    </row>
    <row r="221" spans="1:29" x14ac:dyDescent="0.25">
      <c r="A221" s="23">
        <v>220</v>
      </c>
      <c r="B221">
        <v>116</v>
      </c>
      <c r="C221" t="str">
        <f ca="1">IFERROR(VLOOKUP($B221,INDIRECT(nfl_game_result),MATCH(C$1,INDIRECT(nfl_game_result_header),0),FALSE),"error")</f>
        <v>2012_08_NYG@DAL</v>
      </c>
      <c r="D221" t="str">
        <f ca="1">IFERROR(IF(ISBLANK(VLOOKUP($B221,INDIRECT(nfl_game_result),MATCH(D$1,INDIRECT(nfl_game_result_header),0),FALSE)),"",VLOOKUP($B221,INDIRECT(nfl_game_result),MATCH(D$1,INDIRECT(nfl_game_result_header),0),FALSE)),"error")</f>
        <v/>
      </c>
      <c r="E221">
        <f ca="1">IFERROR(IF(ISBLANK(VLOOKUP($B221,INDIRECT(nfl_game_result),MATCH(E$1,INDIRECT(nfl_game_result_header),0),FALSE)),"",VLOOKUP($B221,INDIRECT(nfl_game_result),MATCH(E$1,INDIRECT(nfl_game_result_header),0),FALSE)),"error")</f>
        <v>1.5</v>
      </c>
      <c r="F221" s="23" t="str">
        <f ca="1">IFERROR(IF(ISBLANK(VLOOKUP($B221,INDIRECT(nfl_game_result),MATCH(F$1,INDIRECT(nfl_game_result_header),0),FALSE)),"",VLOOKUP($B221,INDIRECT(nfl_game_result),MATCH(F$1,INDIRECT(nfl_game_result_header),0),FALSE)),"error")</f>
        <v/>
      </c>
      <c r="G221" s="23" t="str">
        <f ca="1">IFERROR(IF(ISBLANK(VLOOKUP($B221,INDIRECT(nfl_game_result),MATCH(G$1,INDIRECT(nfl_game_result_header),0),FALSE)),"",VLOOKUP($B221,INDIRECT(nfl_game_result),MATCH(G$1,INDIRECT(nfl_game_result_header),0),FALSE)),"error")</f>
        <v/>
      </c>
      <c r="H221">
        <f ca="1">IFERROR(IF(ISBLANK(VLOOKUP($B221,INDIRECT(nfl_game_result),MATCH(H$1,INDIRECT(nfl_game_result_header),0),FALSE)),"",VLOOKUP($B221,INDIRECT(nfl_game_result),MATCH(H$1,INDIRECT(nfl_game_result_header),0),FALSE)),"error")</f>
        <v>24</v>
      </c>
      <c r="I221">
        <f ca="1">IFERROR(IF(ISBLANK(VLOOKUP($B221,INDIRECT(nfl_game_result),MATCH(I$1,INDIRECT(nfl_game_result_header),0),FALSE)),"",VLOOKUP($B221,INDIRECT(nfl_game_result),MATCH(I$1,INDIRECT(nfl_game_result_header),0),FALSE)),"error")</f>
        <v>29</v>
      </c>
      <c r="J221" t="str">
        <f ca="1">IFERROR(IF(ISBLANK(VLOOKUP($B221,INDIRECT(nfl_game_result),MATCH(J$1,INDIRECT(nfl_game_result_header),0),FALSE)),"",VLOOKUP($B221,INDIRECT(nfl_game_result),MATCH(J$1,INDIRECT(nfl_game_result_header),0),FALSE)),"error")</f>
        <v>NYG</v>
      </c>
      <c r="K221" t="str">
        <f ca="1">IFERROR(IF(ISBLANK(VLOOKUP($B221,INDIRECT(nfl_game_result),MATCH(K$1,INDIRECT(nfl_game_result_header),0),FALSE)),"",VLOOKUP($B221,INDIRECT(nfl_game_result),MATCH(K$1,INDIRECT(nfl_game_result_header),0),FALSE)),"error")</f>
        <v>NYG</v>
      </c>
      <c r="L221" s="23" t="str">
        <f ca="1">IFERROR(IF(ISBLANK(VLOOKUP($B221,INDIRECT(nfl_game_result),MATCH(L$1,INDIRECT(nfl_game_result_header),0),FALSE)),"",VLOOKUP($B221,INDIRECT(nfl_game_result),MATCH(L$1,INDIRECT(nfl_game_result_header),0),FALSE)),"error")</f>
        <v/>
      </c>
      <c r="M221" t="s">
        <v>16</v>
      </c>
      <c r="N221">
        <v>-2</v>
      </c>
      <c r="O221" t="s">
        <v>71</v>
      </c>
      <c r="V221" s="23" t="s">
        <v>416</v>
      </c>
      <c r="W221">
        <f ca="1">VALUE(LEFT(C221, 4))</f>
        <v>2012</v>
      </c>
      <c r="X221">
        <f ca="1">VALUE(MID(C221,6,FIND("_",C221,6)-6))</f>
        <v>8</v>
      </c>
      <c r="Y221" t="str">
        <f ca="1">IF(NOT(OR(ISBLANK(D221),ISBLANK(E221),D221="",E221="")),D221-E221,"")</f>
        <v/>
      </c>
      <c r="Z221" t="str">
        <f ca="1">IF(OR(NOT(ISNUMBER(D221)),ISBLANK(D221),D221="",ISBLANK(N221)),"",ABS(D221-N221))</f>
        <v/>
      </c>
      <c r="AA221">
        <f ca="1">IF(OR(ISBLANK(J221),ISBLANK(O221),J221="",O221=""),"",IF(J221=O221,1,0))</f>
        <v>0</v>
      </c>
      <c r="AB221" t="str">
        <f ca="1">IF(OR(ISBLANK(K221),ISBLANK(Q221),K221="",Q221=""),"",IF(K221=Q221,1,0))</f>
        <v/>
      </c>
      <c r="AC221" s="23" t="str">
        <f t="shared" ca="1" si="3"/>
        <v/>
      </c>
    </row>
    <row r="222" spans="1:29" x14ac:dyDescent="0.25">
      <c r="A222" s="23">
        <v>221</v>
      </c>
      <c r="B222">
        <v>117</v>
      </c>
      <c r="C222" t="str">
        <f ca="1">IFERROR(VLOOKUP($B222,INDIRECT(nfl_game_result),MATCH(C$1,INDIRECT(nfl_game_result_header),0),FALSE),"error")</f>
        <v>2012_08_NOR@DEN</v>
      </c>
      <c r="D222" t="str">
        <f ca="1">IFERROR(IF(ISBLANK(VLOOKUP($B222,INDIRECT(nfl_game_result),MATCH(D$1,INDIRECT(nfl_game_result_header),0),FALSE)),"",VLOOKUP($B222,INDIRECT(nfl_game_result),MATCH(D$1,INDIRECT(nfl_game_result_header),0),FALSE)),"error")</f>
        <v/>
      </c>
      <c r="E222">
        <f ca="1">IFERROR(IF(ISBLANK(VLOOKUP($B222,INDIRECT(nfl_game_result),MATCH(E$1,INDIRECT(nfl_game_result_header),0),FALSE)),"",VLOOKUP($B222,INDIRECT(nfl_game_result),MATCH(E$1,INDIRECT(nfl_game_result_header),0),FALSE)),"error")</f>
        <v>-6.5</v>
      </c>
      <c r="F222" s="23" t="str">
        <f ca="1">IFERROR(IF(ISBLANK(VLOOKUP($B222,INDIRECT(nfl_game_result),MATCH(F$1,INDIRECT(nfl_game_result_header),0),FALSE)),"",VLOOKUP($B222,INDIRECT(nfl_game_result),MATCH(F$1,INDIRECT(nfl_game_result_header),0),FALSE)),"error")</f>
        <v/>
      </c>
      <c r="G222" s="23" t="str">
        <f ca="1">IFERROR(IF(ISBLANK(VLOOKUP($B222,INDIRECT(nfl_game_result),MATCH(G$1,INDIRECT(nfl_game_result_header),0),FALSE)),"",VLOOKUP($B222,INDIRECT(nfl_game_result),MATCH(G$1,INDIRECT(nfl_game_result_header),0),FALSE)),"error")</f>
        <v/>
      </c>
      <c r="H222">
        <f ca="1">IFERROR(IF(ISBLANK(VLOOKUP($B222,INDIRECT(nfl_game_result),MATCH(H$1,INDIRECT(nfl_game_result_header),0),FALSE)),"",VLOOKUP($B222,INDIRECT(nfl_game_result),MATCH(H$1,INDIRECT(nfl_game_result_header),0),FALSE)),"error")</f>
        <v>34</v>
      </c>
      <c r="I222">
        <f ca="1">IFERROR(IF(ISBLANK(VLOOKUP($B222,INDIRECT(nfl_game_result),MATCH(I$1,INDIRECT(nfl_game_result_header),0),FALSE)),"",VLOOKUP($B222,INDIRECT(nfl_game_result),MATCH(I$1,INDIRECT(nfl_game_result_header),0),FALSE)),"error")</f>
        <v>14</v>
      </c>
      <c r="J222" t="str">
        <f ca="1">IFERROR(IF(ISBLANK(VLOOKUP($B222,INDIRECT(nfl_game_result),MATCH(J$1,INDIRECT(nfl_game_result_header),0),FALSE)),"",VLOOKUP($B222,INDIRECT(nfl_game_result),MATCH(J$1,INDIRECT(nfl_game_result_header),0),FALSE)),"error")</f>
        <v>DEN</v>
      </c>
      <c r="K222" t="str">
        <f ca="1">IFERROR(IF(ISBLANK(VLOOKUP($B222,INDIRECT(nfl_game_result),MATCH(K$1,INDIRECT(nfl_game_result_header),0),FALSE)),"",VLOOKUP($B222,INDIRECT(nfl_game_result),MATCH(K$1,INDIRECT(nfl_game_result_header),0),FALSE)),"error")</f>
        <v>DEN</v>
      </c>
      <c r="L222" s="23" t="str">
        <f ca="1">IFERROR(IF(ISBLANK(VLOOKUP($B222,INDIRECT(nfl_game_result),MATCH(L$1,INDIRECT(nfl_game_result_header),0),FALSE)),"",VLOOKUP($B222,INDIRECT(nfl_game_result),MATCH(L$1,INDIRECT(nfl_game_result_header),0),FALSE)),"error")</f>
        <v/>
      </c>
      <c r="M222" t="s">
        <v>16</v>
      </c>
      <c r="N222">
        <v>-4</v>
      </c>
      <c r="O222" t="s">
        <v>335</v>
      </c>
      <c r="V222" s="23" t="s">
        <v>416</v>
      </c>
      <c r="W222">
        <f ca="1">VALUE(LEFT(C222, 4))</f>
        <v>2012</v>
      </c>
      <c r="X222">
        <f ca="1">VALUE(MID(C222,6,FIND("_",C222,6)-6))</f>
        <v>8</v>
      </c>
      <c r="Y222" t="str">
        <f ca="1">IF(NOT(OR(ISBLANK(D222),ISBLANK(E222),D222="",E222="")),D222-E222,"")</f>
        <v/>
      </c>
      <c r="Z222" t="str">
        <f ca="1">IF(OR(NOT(ISNUMBER(D222)),ISBLANK(D222),D222="",ISBLANK(N222)),"",ABS(D222-N222))</f>
        <v/>
      </c>
      <c r="AA222">
        <f ca="1">IF(OR(ISBLANK(J222),ISBLANK(O222),J222="",O222=""),"",IF(J222=O222,1,0))</f>
        <v>0</v>
      </c>
      <c r="AB222" t="str">
        <f ca="1">IF(OR(ISBLANK(K222),ISBLANK(Q222),K222="",Q222=""),"",IF(K222=Q222,1,0))</f>
        <v/>
      </c>
      <c r="AC222" s="23" t="str">
        <f t="shared" ca="1" si="3"/>
        <v/>
      </c>
    </row>
    <row r="223" spans="1:29" x14ac:dyDescent="0.25">
      <c r="A223" s="23">
        <v>222</v>
      </c>
      <c r="B223">
        <v>118</v>
      </c>
      <c r="C223" t="str">
        <f ca="1">IFERROR(VLOOKUP($B223,INDIRECT(nfl_game_result),MATCH(C$1,INDIRECT(nfl_game_result_header),0),FALSE),"error")</f>
        <v>2012_08_SFO@ARI</v>
      </c>
      <c r="D223" t="str">
        <f ca="1">IFERROR(IF(ISBLANK(VLOOKUP($B223,INDIRECT(nfl_game_result),MATCH(D$1,INDIRECT(nfl_game_result_header),0),FALSE)),"",VLOOKUP($B223,INDIRECT(nfl_game_result),MATCH(D$1,INDIRECT(nfl_game_result_header),0),FALSE)),"error")</f>
        <v/>
      </c>
      <c r="E223">
        <f ca="1">IFERROR(IF(ISBLANK(VLOOKUP($B223,INDIRECT(nfl_game_result),MATCH(E$1,INDIRECT(nfl_game_result_header),0),FALSE)),"",VLOOKUP($B223,INDIRECT(nfl_game_result),MATCH(E$1,INDIRECT(nfl_game_result_header),0),FALSE)),"error")</f>
        <v>6.5</v>
      </c>
      <c r="F223" s="23" t="str">
        <f ca="1">IFERROR(IF(ISBLANK(VLOOKUP($B223,INDIRECT(nfl_game_result),MATCH(F$1,INDIRECT(nfl_game_result_header),0),FALSE)),"",VLOOKUP($B223,INDIRECT(nfl_game_result),MATCH(F$1,INDIRECT(nfl_game_result_header),0),FALSE)),"error")</f>
        <v/>
      </c>
      <c r="G223" s="23" t="str">
        <f ca="1">IFERROR(IF(ISBLANK(VLOOKUP($B223,INDIRECT(nfl_game_result),MATCH(G$1,INDIRECT(nfl_game_result_header),0),FALSE)),"",VLOOKUP($B223,INDIRECT(nfl_game_result),MATCH(G$1,INDIRECT(nfl_game_result_header),0),FALSE)),"error")</f>
        <v/>
      </c>
      <c r="H223">
        <f ca="1">IFERROR(IF(ISBLANK(VLOOKUP($B223,INDIRECT(nfl_game_result),MATCH(H$1,INDIRECT(nfl_game_result_header),0),FALSE)),"",VLOOKUP($B223,INDIRECT(nfl_game_result),MATCH(H$1,INDIRECT(nfl_game_result_header),0),FALSE)),"error")</f>
        <v>3</v>
      </c>
      <c r="I223">
        <f ca="1">IFERROR(IF(ISBLANK(VLOOKUP($B223,INDIRECT(nfl_game_result),MATCH(I$1,INDIRECT(nfl_game_result_header),0),FALSE)),"",VLOOKUP($B223,INDIRECT(nfl_game_result),MATCH(I$1,INDIRECT(nfl_game_result_header),0),FALSE)),"error")</f>
        <v>24</v>
      </c>
      <c r="J223" t="str">
        <f ca="1">IFERROR(IF(ISBLANK(VLOOKUP($B223,INDIRECT(nfl_game_result),MATCH(J$1,INDIRECT(nfl_game_result_header),0),FALSE)),"",VLOOKUP($B223,INDIRECT(nfl_game_result),MATCH(J$1,INDIRECT(nfl_game_result_header),0),FALSE)),"error")</f>
        <v>SFO</v>
      </c>
      <c r="K223" t="str">
        <f ca="1">IFERROR(IF(ISBLANK(VLOOKUP($B223,INDIRECT(nfl_game_result),MATCH(K$1,INDIRECT(nfl_game_result_header),0),FALSE)),"",VLOOKUP($B223,INDIRECT(nfl_game_result),MATCH(K$1,INDIRECT(nfl_game_result_header),0),FALSE)),"error")</f>
        <v>SFO</v>
      </c>
      <c r="L223" s="23" t="str">
        <f ca="1">IFERROR(IF(ISBLANK(VLOOKUP($B223,INDIRECT(nfl_game_result),MATCH(L$1,INDIRECT(nfl_game_result_header),0),FALSE)),"",VLOOKUP($B223,INDIRECT(nfl_game_result),MATCH(L$1,INDIRECT(nfl_game_result_header),0),FALSE)),"error")</f>
        <v/>
      </c>
      <c r="M223" t="s">
        <v>16</v>
      </c>
      <c r="N223">
        <v>6</v>
      </c>
      <c r="O223" t="s">
        <v>333</v>
      </c>
      <c r="V223" s="23" t="s">
        <v>416</v>
      </c>
      <c r="W223">
        <f ca="1">VALUE(LEFT(C223, 4))</f>
        <v>2012</v>
      </c>
      <c r="X223">
        <f ca="1">VALUE(MID(C223,6,FIND("_",C223,6)-6))</f>
        <v>8</v>
      </c>
      <c r="Y223" t="str">
        <f ca="1">IF(NOT(OR(ISBLANK(D223),ISBLANK(E223),D223="",E223="")),D223-E223,"")</f>
        <v/>
      </c>
      <c r="Z223" t="str">
        <f ca="1">IF(OR(NOT(ISNUMBER(D223)),ISBLANK(D223),D223="",ISBLANK(N223)),"",ABS(D223-N223))</f>
        <v/>
      </c>
      <c r="AA223">
        <f ca="1">IF(OR(ISBLANK(J223),ISBLANK(O223),J223="",O223=""),"",IF(J223=O223,1,0))</f>
        <v>1</v>
      </c>
      <c r="AB223" t="str">
        <f ca="1">IF(OR(ISBLANK(K223),ISBLANK(Q223),K223="",Q223=""),"",IF(K223=Q223,1,0))</f>
        <v/>
      </c>
      <c r="AC223" s="23" t="str">
        <f t="shared" ca="1" si="3"/>
        <v/>
      </c>
    </row>
    <row r="224" spans="1:29" x14ac:dyDescent="0.25">
      <c r="A224" s="23">
        <v>223</v>
      </c>
      <c r="B224">
        <v>105</v>
      </c>
      <c r="C224" t="str">
        <f ca="1">IFERROR(VLOOKUP($B224,INDIRECT(nfl_game_result),MATCH(C$1,INDIRECT(nfl_game_result_header),0),FALSE),"error")</f>
        <v>2012_08_TBY@MIN</v>
      </c>
      <c r="D224" t="str">
        <f ca="1">IFERROR(IF(ISBLANK(VLOOKUP($B224,INDIRECT(nfl_game_result),MATCH(D$1,INDIRECT(nfl_game_result_header),0),FALSE)),"",VLOOKUP($B224,INDIRECT(nfl_game_result),MATCH(D$1,INDIRECT(nfl_game_result_header),0),FALSE)),"error")</f>
        <v/>
      </c>
      <c r="E224">
        <f ca="1">IFERROR(IF(ISBLANK(VLOOKUP($B224,INDIRECT(nfl_game_result),MATCH(E$1,INDIRECT(nfl_game_result_header),0),FALSE)),"",VLOOKUP($B224,INDIRECT(nfl_game_result),MATCH(E$1,INDIRECT(nfl_game_result_header),0),FALSE)),"error")</f>
        <v>-6.5</v>
      </c>
      <c r="F224" s="23" t="str">
        <f ca="1">IFERROR(IF(ISBLANK(VLOOKUP($B224,INDIRECT(nfl_game_result),MATCH(F$1,INDIRECT(nfl_game_result_header),0),FALSE)),"",VLOOKUP($B224,INDIRECT(nfl_game_result),MATCH(F$1,INDIRECT(nfl_game_result_header),0),FALSE)),"error")</f>
        <v/>
      </c>
      <c r="G224" s="23" t="str">
        <f ca="1">IFERROR(IF(ISBLANK(VLOOKUP($B224,INDIRECT(nfl_game_result),MATCH(G$1,INDIRECT(nfl_game_result_header),0),FALSE)),"",VLOOKUP($B224,INDIRECT(nfl_game_result),MATCH(G$1,INDIRECT(nfl_game_result_header),0),FALSE)),"error")</f>
        <v/>
      </c>
      <c r="H224">
        <f ca="1">IFERROR(IF(ISBLANK(VLOOKUP($B224,INDIRECT(nfl_game_result),MATCH(H$1,INDIRECT(nfl_game_result_header),0),FALSE)),"",VLOOKUP($B224,INDIRECT(nfl_game_result),MATCH(H$1,INDIRECT(nfl_game_result_header),0),FALSE)),"error")</f>
        <v>17</v>
      </c>
      <c r="I224">
        <f ca="1">IFERROR(IF(ISBLANK(VLOOKUP($B224,INDIRECT(nfl_game_result),MATCH(I$1,INDIRECT(nfl_game_result_header),0),FALSE)),"",VLOOKUP($B224,INDIRECT(nfl_game_result),MATCH(I$1,INDIRECT(nfl_game_result_header),0),FALSE)),"error")</f>
        <v>36</v>
      </c>
      <c r="J224" t="str">
        <f ca="1">IFERROR(IF(ISBLANK(VLOOKUP($B224,INDIRECT(nfl_game_result),MATCH(J$1,INDIRECT(nfl_game_result_header),0),FALSE)),"",VLOOKUP($B224,INDIRECT(nfl_game_result),MATCH(J$1,INDIRECT(nfl_game_result_header),0),FALSE)),"error")</f>
        <v>TBY</v>
      </c>
      <c r="K224" t="str">
        <f ca="1">IFERROR(IF(ISBLANK(VLOOKUP($B224,INDIRECT(nfl_game_result),MATCH(K$1,INDIRECT(nfl_game_result_header),0),FALSE)),"",VLOOKUP($B224,INDIRECT(nfl_game_result),MATCH(K$1,INDIRECT(nfl_game_result_header),0),FALSE)),"error")</f>
        <v>TBY</v>
      </c>
      <c r="L224" s="23" t="str">
        <f ca="1">IFERROR(IF(ISBLANK(VLOOKUP($B224,INDIRECT(nfl_game_result),MATCH(L$1,INDIRECT(nfl_game_result_header),0),FALSE)),"",VLOOKUP($B224,INDIRECT(nfl_game_result),MATCH(L$1,INDIRECT(nfl_game_result_header),0),FALSE)),"error")</f>
        <v/>
      </c>
      <c r="M224" t="s">
        <v>14</v>
      </c>
      <c r="N224">
        <v>-7</v>
      </c>
      <c r="O224" t="s">
        <v>334</v>
      </c>
      <c r="V224" s="23" t="s">
        <v>416</v>
      </c>
      <c r="W224">
        <f ca="1">VALUE(LEFT(C224, 4))</f>
        <v>2012</v>
      </c>
      <c r="X224">
        <f ca="1">VALUE(MID(C224,6,FIND("_",C224,6)-6))</f>
        <v>8</v>
      </c>
      <c r="Y224" t="str">
        <f ca="1">IF(NOT(OR(ISBLANK(D224),ISBLANK(E224),D224="",E224="")),D224-E224,"")</f>
        <v/>
      </c>
      <c r="Z224" t="str">
        <f ca="1">IF(OR(NOT(ISNUMBER(D224)),ISBLANK(D224),D224="",ISBLANK(N224)),"",ABS(D224-N224))</f>
        <v/>
      </c>
      <c r="AA224">
        <f ca="1">IF(OR(ISBLANK(J224),ISBLANK(O224),J224="",O224=""),"",IF(J224=O224,1,0))</f>
        <v>1</v>
      </c>
      <c r="AB224" t="str">
        <f ca="1">IF(OR(ISBLANK(K224),ISBLANK(Q224),K224="",Q224=""),"",IF(K224=Q224,1,0))</f>
        <v/>
      </c>
      <c r="AC224" s="23" t="str">
        <f t="shared" ca="1" si="3"/>
        <v/>
      </c>
    </row>
    <row r="225" spans="1:29" x14ac:dyDescent="0.25">
      <c r="A225" s="23">
        <v>224</v>
      </c>
      <c r="B225">
        <v>106</v>
      </c>
      <c r="C225" t="str">
        <f ca="1">IFERROR(VLOOKUP($B225,INDIRECT(nfl_game_result),MATCH(C$1,INDIRECT(nfl_game_result_header),0),FALSE),"error")</f>
        <v>2012_08_JAX@GBY</v>
      </c>
      <c r="D225" t="str">
        <f ca="1">IFERROR(IF(ISBLANK(VLOOKUP($B225,INDIRECT(nfl_game_result),MATCH(D$1,INDIRECT(nfl_game_result_header),0),FALSE)),"",VLOOKUP($B225,INDIRECT(nfl_game_result),MATCH(D$1,INDIRECT(nfl_game_result_header),0),FALSE)),"error")</f>
        <v/>
      </c>
      <c r="E225">
        <f ca="1">IFERROR(IF(ISBLANK(VLOOKUP($B225,INDIRECT(nfl_game_result),MATCH(E$1,INDIRECT(nfl_game_result_header),0),FALSE)),"",VLOOKUP($B225,INDIRECT(nfl_game_result),MATCH(E$1,INDIRECT(nfl_game_result_header),0),FALSE)),"error")</f>
        <v>-13.5</v>
      </c>
      <c r="F225" s="23" t="str">
        <f ca="1">IFERROR(IF(ISBLANK(VLOOKUP($B225,INDIRECT(nfl_game_result),MATCH(F$1,INDIRECT(nfl_game_result_header),0),FALSE)),"",VLOOKUP($B225,INDIRECT(nfl_game_result),MATCH(F$1,INDIRECT(nfl_game_result_header),0),FALSE)),"error")</f>
        <v/>
      </c>
      <c r="G225" s="23" t="str">
        <f ca="1">IFERROR(IF(ISBLANK(VLOOKUP($B225,INDIRECT(nfl_game_result),MATCH(G$1,INDIRECT(nfl_game_result_header),0),FALSE)),"",VLOOKUP($B225,INDIRECT(nfl_game_result),MATCH(G$1,INDIRECT(nfl_game_result_header),0),FALSE)),"error")</f>
        <v/>
      </c>
      <c r="H225">
        <f ca="1">IFERROR(IF(ISBLANK(VLOOKUP($B225,INDIRECT(nfl_game_result),MATCH(H$1,INDIRECT(nfl_game_result_header),0),FALSE)),"",VLOOKUP($B225,INDIRECT(nfl_game_result),MATCH(H$1,INDIRECT(nfl_game_result_header),0),FALSE)),"error")</f>
        <v>24</v>
      </c>
      <c r="I225">
        <f ca="1">IFERROR(IF(ISBLANK(VLOOKUP($B225,INDIRECT(nfl_game_result),MATCH(I$1,INDIRECT(nfl_game_result_header),0),FALSE)),"",VLOOKUP($B225,INDIRECT(nfl_game_result),MATCH(I$1,INDIRECT(nfl_game_result_header),0),FALSE)),"error")</f>
        <v>15</v>
      </c>
      <c r="J225" t="str">
        <f ca="1">IFERROR(IF(ISBLANK(VLOOKUP($B225,INDIRECT(nfl_game_result),MATCH(J$1,INDIRECT(nfl_game_result_header),0),FALSE)),"",VLOOKUP($B225,INDIRECT(nfl_game_result),MATCH(J$1,INDIRECT(nfl_game_result_header),0),FALSE)),"error")</f>
        <v>JAX</v>
      </c>
      <c r="K225" t="str">
        <f ca="1">IFERROR(IF(ISBLANK(VLOOKUP($B225,INDIRECT(nfl_game_result),MATCH(K$1,INDIRECT(nfl_game_result_header),0),FALSE)),"",VLOOKUP($B225,INDIRECT(nfl_game_result),MATCH(K$1,INDIRECT(nfl_game_result_header),0),FALSE)),"error")</f>
        <v>GBY</v>
      </c>
      <c r="L225" s="23" t="str">
        <f ca="1">IFERROR(IF(ISBLANK(VLOOKUP($B225,INDIRECT(nfl_game_result),MATCH(L$1,INDIRECT(nfl_game_result_header),0),FALSE)),"",VLOOKUP($B225,INDIRECT(nfl_game_result),MATCH(L$1,INDIRECT(nfl_game_result_header),0),FALSE)),"error")</f>
        <v/>
      </c>
      <c r="M225" t="s">
        <v>14</v>
      </c>
      <c r="N225">
        <v>-14</v>
      </c>
      <c r="O225" t="s">
        <v>330</v>
      </c>
      <c r="V225" s="23" t="s">
        <v>416</v>
      </c>
      <c r="W225">
        <f ca="1">VALUE(LEFT(C225, 4))</f>
        <v>2012</v>
      </c>
      <c r="X225">
        <f ca="1">VALUE(MID(C225,6,FIND("_",C225,6)-6))</f>
        <v>8</v>
      </c>
      <c r="Y225" t="str">
        <f ca="1">IF(NOT(OR(ISBLANK(D225),ISBLANK(E225),D225="",E225="")),D225-E225,"")</f>
        <v/>
      </c>
      <c r="Z225" t="str">
        <f ca="1">IF(OR(NOT(ISNUMBER(D225)),ISBLANK(D225),D225="",ISBLANK(N225)),"",ABS(D225-N225))</f>
        <v/>
      </c>
      <c r="AA225">
        <f ca="1">IF(OR(ISBLANK(J225),ISBLANK(O225),J225="",O225=""),"",IF(J225=O225,1,0))</f>
        <v>0</v>
      </c>
      <c r="AB225" t="str">
        <f ca="1">IF(OR(ISBLANK(K225),ISBLANK(Q225),K225="",Q225=""),"",IF(K225=Q225,1,0))</f>
        <v/>
      </c>
      <c r="AC225" s="23" t="str">
        <f t="shared" ca="1" si="3"/>
        <v/>
      </c>
    </row>
    <row r="226" spans="1:29" x14ac:dyDescent="0.25">
      <c r="A226" s="23">
        <v>225</v>
      </c>
      <c r="B226">
        <v>107</v>
      </c>
      <c r="C226" t="str">
        <f ca="1">IFERROR(VLOOKUP($B226,INDIRECT(nfl_game_result),MATCH(C$1,INDIRECT(nfl_game_result_header),0),FALSE),"error")</f>
        <v>2012_08_MIA@NYJ</v>
      </c>
      <c r="D226" t="str">
        <f ca="1">IFERROR(IF(ISBLANK(VLOOKUP($B226,INDIRECT(nfl_game_result),MATCH(D$1,INDIRECT(nfl_game_result_header),0),FALSE)),"",VLOOKUP($B226,INDIRECT(nfl_game_result),MATCH(D$1,INDIRECT(nfl_game_result_header),0),FALSE)),"error")</f>
        <v/>
      </c>
      <c r="E226">
        <f ca="1">IFERROR(IF(ISBLANK(VLOOKUP($B226,INDIRECT(nfl_game_result),MATCH(E$1,INDIRECT(nfl_game_result_header),0),FALSE)),"",VLOOKUP($B226,INDIRECT(nfl_game_result),MATCH(E$1,INDIRECT(nfl_game_result_header),0),FALSE)),"error")</f>
        <v>-2.5</v>
      </c>
      <c r="F226" s="23" t="str">
        <f ca="1">IFERROR(IF(ISBLANK(VLOOKUP($B226,INDIRECT(nfl_game_result),MATCH(F$1,INDIRECT(nfl_game_result_header),0),FALSE)),"",VLOOKUP($B226,INDIRECT(nfl_game_result),MATCH(F$1,INDIRECT(nfl_game_result_header),0),FALSE)),"error")</f>
        <v/>
      </c>
      <c r="G226" s="23" t="str">
        <f ca="1">IFERROR(IF(ISBLANK(VLOOKUP($B226,INDIRECT(nfl_game_result),MATCH(G$1,INDIRECT(nfl_game_result_header),0),FALSE)),"",VLOOKUP($B226,INDIRECT(nfl_game_result),MATCH(G$1,INDIRECT(nfl_game_result_header),0),FALSE)),"error")</f>
        <v/>
      </c>
      <c r="H226">
        <f ca="1">IFERROR(IF(ISBLANK(VLOOKUP($B226,INDIRECT(nfl_game_result),MATCH(H$1,INDIRECT(nfl_game_result_header),0),FALSE)),"",VLOOKUP($B226,INDIRECT(nfl_game_result),MATCH(H$1,INDIRECT(nfl_game_result_header),0),FALSE)),"error")</f>
        <v>9</v>
      </c>
      <c r="I226">
        <f ca="1">IFERROR(IF(ISBLANK(VLOOKUP($B226,INDIRECT(nfl_game_result),MATCH(I$1,INDIRECT(nfl_game_result_header),0),FALSE)),"",VLOOKUP($B226,INDIRECT(nfl_game_result),MATCH(I$1,INDIRECT(nfl_game_result_header),0),FALSE)),"error")</f>
        <v>30</v>
      </c>
      <c r="J226" t="str">
        <f ca="1">IFERROR(IF(ISBLANK(VLOOKUP($B226,INDIRECT(nfl_game_result),MATCH(J$1,INDIRECT(nfl_game_result_header),0),FALSE)),"",VLOOKUP($B226,INDIRECT(nfl_game_result),MATCH(J$1,INDIRECT(nfl_game_result_header),0),FALSE)),"error")</f>
        <v>MIA</v>
      </c>
      <c r="K226" t="str">
        <f ca="1">IFERROR(IF(ISBLANK(VLOOKUP($B226,INDIRECT(nfl_game_result),MATCH(K$1,INDIRECT(nfl_game_result_header),0),FALSE)),"",VLOOKUP($B226,INDIRECT(nfl_game_result),MATCH(K$1,INDIRECT(nfl_game_result_header),0),FALSE)),"error")</f>
        <v>MIA</v>
      </c>
      <c r="L226" s="23" t="str">
        <f ca="1">IFERROR(IF(ISBLANK(VLOOKUP($B226,INDIRECT(nfl_game_result),MATCH(L$1,INDIRECT(nfl_game_result_header),0),FALSE)),"",VLOOKUP($B226,INDIRECT(nfl_game_result),MATCH(L$1,INDIRECT(nfl_game_result_header),0),FALSE)),"error")</f>
        <v/>
      </c>
      <c r="M226" t="s">
        <v>14</v>
      </c>
      <c r="N226">
        <v>-3.5</v>
      </c>
      <c r="O226" t="s">
        <v>84</v>
      </c>
      <c r="V226" s="23" t="s">
        <v>416</v>
      </c>
      <c r="W226">
        <f ca="1">VALUE(LEFT(C226, 4))</f>
        <v>2012</v>
      </c>
      <c r="X226">
        <f ca="1">VALUE(MID(C226,6,FIND("_",C226,6)-6))</f>
        <v>8</v>
      </c>
      <c r="Y226" t="str">
        <f ca="1">IF(NOT(OR(ISBLANK(D226),ISBLANK(E226),D226="",E226="")),D226-E226,"")</f>
        <v/>
      </c>
      <c r="Z226" t="str">
        <f ca="1">IF(OR(NOT(ISNUMBER(D226)),ISBLANK(D226),D226="",ISBLANK(N226)),"",ABS(D226-N226))</f>
        <v/>
      </c>
      <c r="AA226">
        <f ca="1">IF(OR(ISBLANK(J226),ISBLANK(O226),J226="",O226=""),"",IF(J226=O226,1,0))</f>
        <v>0</v>
      </c>
      <c r="AB226" t="str">
        <f ca="1">IF(OR(ISBLANK(K226),ISBLANK(Q226),K226="",Q226=""),"",IF(K226=Q226,1,0))</f>
        <v/>
      </c>
      <c r="AC226" s="23" t="str">
        <f t="shared" ca="1" si="3"/>
        <v/>
      </c>
    </row>
    <row r="227" spans="1:29" x14ac:dyDescent="0.25">
      <c r="A227" s="23">
        <v>226</v>
      </c>
      <c r="B227">
        <v>108</v>
      </c>
      <c r="C227" t="str">
        <f ca="1">IFERROR(VLOOKUP($B227,INDIRECT(nfl_game_result),MATCH(C$1,INDIRECT(nfl_game_result_header),0),FALSE),"error")</f>
        <v>2012_08_SD@CLE</v>
      </c>
      <c r="D227" t="str">
        <f ca="1">IFERROR(IF(ISBLANK(VLOOKUP($B227,INDIRECT(nfl_game_result),MATCH(D$1,INDIRECT(nfl_game_result_header),0),FALSE)),"",VLOOKUP($B227,INDIRECT(nfl_game_result),MATCH(D$1,INDIRECT(nfl_game_result_header),0),FALSE)),"error")</f>
        <v/>
      </c>
      <c r="E227">
        <f ca="1">IFERROR(IF(ISBLANK(VLOOKUP($B227,INDIRECT(nfl_game_result),MATCH(E$1,INDIRECT(nfl_game_result_header),0),FALSE)),"",VLOOKUP($B227,INDIRECT(nfl_game_result),MATCH(E$1,INDIRECT(nfl_game_result_header),0),FALSE)),"error")</f>
        <v>2.5</v>
      </c>
      <c r="F227" s="23" t="str">
        <f ca="1">IFERROR(IF(ISBLANK(VLOOKUP($B227,INDIRECT(nfl_game_result),MATCH(F$1,INDIRECT(nfl_game_result_header),0),FALSE)),"",VLOOKUP($B227,INDIRECT(nfl_game_result),MATCH(F$1,INDIRECT(nfl_game_result_header),0),FALSE)),"error")</f>
        <v/>
      </c>
      <c r="G227" s="23" t="str">
        <f ca="1">IFERROR(IF(ISBLANK(VLOOKUP($B227,INDIRECT(nfl_game_result),MATCH(G$1,INDIRECT(nfl_game_result_header),0),FALSE)),"",VLOOKUP($B227,INDIRECT(nfl_game_result),MATCH(G$1,INDIRECT(nfl_game_result_header),0),FALSE)),"error")</f>
        <v/>
      </c>
      <c r="H227">
        <f ca="1">IFERROR(IF(ISBLANK(VLOOKUP($B227,INDIRECT(nfl_game_result),MATCH(H$1,INDIRECT(nfl_game_result_header),0),FALSE)),"",VLOOKUP($B227,INDIRECT(nfl_game_result),MATCH(H$1,INDIRECT(nfl_game_result_header),0),FALSE)),"error")</f>
        <v>7</v>
      </c>
      <c r="I227">
        <f ca="1">IFERROR(IF(ISBLANK(VLOOKUP($B227,INDIRECT(nfl_game_result),MATCH(I$1,INDIRECT(nfl_game_result_header),0),FALSE)),"",VLOOKUP($B227,INDIRECT(nfl_game_result),MATCH(I$1,INDIRECT(nfl_game_result_header),0),FALSE)),"error")</f>
        <v>6</v>
      </c>
      <c r="J227" t="str">
        <f ca="1">IFERROR(IF(ISBLANK(VLOOKUP($B227,INDIRECT(nfl_game_result),MATCH(J$1,INDIRECT(nfl_game_result_header),0),FALSE)),"",VLOOKUP($B227,INDIRECT(nfl_game_result),MATCH(J$1,INDIRECT(nfl_game_result_header),0),FALSE)),"error")</f>
        <v>CLE</v>
      </c>
      <c r="K227" t="str">
        <f ca="1">IFERROR(IF(ISBLANK(VLOOKUP($B227,INDIRECT(nfl_game_result),MATCH(K$1,INDIRECT(nfl_game_result_header),0),FALSE)),"",VLOOKUP($B227,INDIRECT(nfl_game_result),MATCH(K$1,INDIRECT(nfl_game_result_header),0),FALSE)),"error")</f>
        <v>CLE</v>
      </c>
      <c r="L227" s="23" t="str">
        <f ca="1">IFERROR(IF(ISBLANK(VLOOKUP($B227,INDIRECT(nfl_game_result),MATCH(L$1,INDIRECT(nfl_game_result_header),0),FALSE)),"",VLOOKUP($B227,INDIRECT(nfl_game_result),MATCH(L$1,INDIRECT(nfl_game_result_header),0),FALSE)),"error")</f>
        <v/>
      </c>
      <c r="M227" t="s">
        <v>14</v>
      </c>
      <c r="N227">
        <v>2.5</v>
      </c>
      <c r="O227" t="s">
        <v>88</v>
      </c>
      <c r="V227" s="23" t="s">
        <v>416</v>
      </c>
      <c r="W227">
        <f ca="1">VALUE(LEFT(C227, 4))</f>
        <v>2012</v>
      </c>
      <c r="X227">
        <f ca="1">VALUE(MID(C227,6,FIND("_",C227,6)-6))</f>
        <v>8</v>
      </c>
      <c r="Y227" t="str">
        <f ca="1">IF(NOT(OR(ISBLANK(D227),ISBLANK(E227),D227="",E227="")),D227-E227,"")</f>
        <v/>
      </c>
      <c r="Z227" t="str">
        <f ca="1">IF(OR(NOT(ISNUMBER(D227)),ISBLANK(D227),D227="",ISBLANK(N227)),"",ABS(D227-N227))</f>
        <v/>
      </c>
      <c r="AA227">
        <f ca="1">IF(OR(ISBLANK(J227),ISBLANK(O227),J227="",O227=""),"",IF(J227=O227,1,0))</f>
        <v>0</v>
      </c>
      <c r="AB227" t="str">
        <f ca="1">IF(OR(ISBLANK(K227),ISBLANK(Q227),K227="",Q227=""),"",IF(K227=Q227,1,0))</f>
        <v/>
      </c>
      <c r="AC227" s="23" t="str">
        <f t="shared" ca="1" si="3"/>
        <v/>
      </c>
    </row>
    <row r="228" spans="1:29" x14ac:dyDescent="0.25">
      <c r="A228" s="23">
        <v>227</v>
      </c>
      <c r="B228">
        <v>109</v>
      </c>
      <c r="C228" t="str">
        <f ca="1">IFERROR(VLOOKUP($B228,INDIRECT(nfl_game_result),MATCH(C$1,INDIRECT(nfl_game_result_header),0),FALSE),"error")</f>
        <v>2012_08_IND@TEN</v>
      </c>
      <c r="D228" t="str">
        <f ca="1">IFERROR(IF(ISBLANK(VLOOKUP($B228,INDIRECT(nfl_game_result),MATCH(D$1,INDIRECT(nfl_game_result_header),0),FALSE)),"",VLOOKUP($B228,INDIRECT(nfl_game_result),MATCH(D$1,INDIRECT(nfl_game_result_header),0),FALSE)),"error")</f>
        <v/>
      </c>
      <c r="E228">
        <f ca="1">IFERROR(IF(ISBLANK(VLOOKUP($B228,INDIRECT(nfl_game_result),MATCH(E$1,INDIRECT(nfl_game_result_header),0),FALSE)),"",VLOOKUP($B228,INDIRECT(nfl_game_result),MATCH(E$1,INDIRECT(nfl_game_result_header),0),FALSE)),"error")</f>
        <v>-3.5</v>
      </c>
      <c r="F228" s="23" t="str">
        <f ca="1">IFERROR(IF(ISBLANK(VLOOKUP($B228,INDIRECT(nfl_game_result),MATCH(F$1,INDIRECT(nfl_game_result_header),0),FALSE)),"",VLOOKUP($B228,INDIRECT(nfl_game_result),MATCH(F$1,INDIRECT(nfl_game_result_header),0),FALSE)),"error")</f>
        <v/>
      </c>
      <c r="G228" s="23" t="str">
        <f ca="1">IFERROR(IF(ISBLANK(VLOOKUP($B228,INDIRECT(nfl_game_result),MATCH(G$1,INDIRECT(nfl_game_result_header),0),FALSE)),"",VLOOKUP($B228,INDIRECT(nfl_game_result),MATCH(G$1,INDIRECT(nfl_game_result_header),0),FALSE)),"error")</f>
        <v/>
      </c>
      <c r="H228">
        <f ca="1">IFERROR(IF(ISBLANK(VLOOKUP($B228,INDIRECT(nfl_game_result),MATCH(H$1,INDIRECT(nfl_game_result_header),0),FALSE)),"",VLOOKUP($B228,INDIRECT(nfl_game_result),MATCH(H$1,INDIRECT(nfl_game_result_header),0),FALSE)),"error")</f>
        <v>13</v>
      </c>
      <c r="I228">
        <f ca="1">IFERROR(IF(ISBLANK(VLOOKUP($B228,INDIRECT(nfl_game_result),MATCH(I$1,INDIRECT(nfl_game_result_header),0),FALSE)),"",VLOOKUP($B228,INDIRECT(nfl_game_result),MATCH(I$1,INDIRECT(nfl_game_result_header),0),FALSE)),"error")</f>
        <v>19</v>
      </c>
      <c r="J228" t="str">
        <f ca="1">IFERROR(IF(ISBLANK(VLOOKUP($B228,INDIRECT(nfl_game_result),MATCH(J$1,INDIRECT(nfl_game_result_header),0),FALSE)),"",VLOOKUP($B228,INDIRECT(nfl_game_result),MATCH(J$1,INDIRECT(nfl_game_result_header),0),FALSE)),"error")</f>
        <v>IND</v>
      </c>
      <c r="K228" t="str">
        <f ca="1">IFERROR(IF(ISBLANK(VLOOKUP($B228,INDIRECT(nfl_game_result),MATCH(K$1,INDIRECT(nfl_game_result_header),0),FALSE)),"",VLOOKUP($B228,INDIRECT(nfl_game_result),MATCH(K$1,INDIRECT(nfl_game_result_header),0),FALSE)),"error")</f>
        <v>IND</v>
      </c>
      <c r="L228" s="23" t="str">
        <f ca="1">IFERROR(IF(ISBLANK(VLOOKUP($B228,INDIRECT(nfl_game_result),MATCH(L$1,INDIRECT(nfl_game_result_header),0),FALSE)),"",VLOOKUP($B228,INDIRECT(nfl_game_result),MATCH(L$1,INDIRECT(nfl_game_result_header),0),FALSE)),"error")</f>
        <v/>
      </c>
      <c r="M228" t="s">
        <v>14</v>
      </c>
      <c r="N228">
        <v>-3</v>
      </c>
      <c r="O228" t="s">
        <v>76</v>
      </c>
      <c r="V228" s="23" t="s">
        <v>416</v>
      </c>
      <c r="W228">
        <f ca="1">VALUE(LEFT(C228, 4))</f>
        <v>2012</v>
      </c>
      <c r="X228">
        <f ca="1">VALUE(MID(C228,6,FIND("_",C228,6)-6))</f>
        <v>8</v>
      </c>
      <c r="Y228" t="str">
        <f ca="1">IF(NOT(OR(ISBLANK(D228),ISBLANK(E228),D228="",E228="")),D228-E228,"")</f>
        <v/>
      </c>
      <c r="Z228" t="str">
        <f ca="1">IF(OR(NOT(ISNUMBER(D228)),ISBLANK(D228),D228="",ISBLANK(N228)),"",ABS(D228-N228))</f>
        <v/>
      </c>
      <c r="AA228">
        <f ca="1">IF(OR(ISBLANK(J228),ISBLANK(O228),J228="",O228=""),"",IF(J228=O228,1,0))</f>
        <v>1</v>
      </c>
      <c r="AB228" t="str">
        <f ca="1">IF(OR(ISBLANK(K228),ISBLANK(Q228),K228="",Q228=""),"",IF(K228=Q228,1,0))</f>
        <v/>
      </c>
      <c r="AC228" s="23" t="str">
        <f t="shared" ca="1" si="3"/>
        <v/>
      </c>
    </row>
    <row r="229" spans="1:29" x14ac:dyDescent="0.25">
      <c r="A229" s="23">
        <v>228</v>
      </c>
      <c r="B229">
        <v>110</v>
      </c>
      <c r="C229" t="str">
        <f ca="1">IFERROR(VLOOKUP($B229,INDIRECT(nfl_game_result),MATCH(C$1,INDIRECT(nfl_game_result_header),0),FALSE),"error")</f>
        <v>2012_08_NWE@STL</v>
      </c>
      <c r="D229" t="str">
        <f ca="1">IFERROR(IF(ISBLANK(VLOOKUP($B229,INDIRECT(nfl_game_result),MATCH(D$1,INDIRECT(nfl_game_result_header),0),FALSE)),"",VLOOKUP($B229,INDIRECT(nfl_game_result),MATCH(D$1,INDIRECT(nfl_game_result_header),0),FALSE)),"error")</f>
        <v/>
      </c>
      <c r="E229">
        <f ca="1">IFERROR(IF(ISBLANK(VLOOKUP($B229,INDIRECT(nfl_game_result),MATCH(E$1,INDIRECT(nfl_game_result_header),0),FALSE)),"",VLOOKUP($B229,INDIRECT(nfl_game_result),MATCH(E$1,INDIRECT(nfl_game_result_header),0),FALSE)),"error")</f>
        <v>6.5</v>
      </c>
      <c r="F229" s="23" t="str">
        <f ca="1">IFERROR(IF(ISBLANK(VLOOKUP($B229,INDIRECT(nfl_game_result),MATCH(F$1,INDIRECT(nfl_game_result_header),0),FALSE)),"",VLOOKUP($B229,INDIRECT(nfl_game_result),MATCH(F$1,INDIRECT(nfl_game_result_header),0),FALSE)),"error")</f>
        <v/>
      </c>
      <c r="G229" s="23" t="str">
        <f ca="1">IFERROR(IF(ISBLANK(VLOOKUP($B229,INDIRECT(nfl_game_result),MATCH(G$1,INDIRECT(nfl_game_result_header),0),FALSE)),"",VLOOKUP($B229,INDIRECT(nfl_game_result),MATCH(G$1,INDIRECT(nfl_game_result_header),0),FALSE)),"error")</f>
        <v/>
      </c>
      <c r="H229">
        <f ca="1">IFERROR(IF(ISBLANK(VLOOKUP($B229,INDIRECT(nfl_game_result),MATCH(H$1,INDIRECT(nfl_game_result_header),0),FALSE)),"",VLOOKUP($B229,INDIRECT(nfl_game_result),MATCH(H$1,INDIRECT(nfl_game_result_header),0),FALSE)),"error")</f>
        <v>7</v>
      </c>
      <c r="I229">
        <f ca="1">IFERROR(IF(ISBLANK(VLOOKUP($B229,INDIRECT(nfl_game_result),MATCH(I$1,INDIRECT(nfl_game_result_header),0),FALSE)),"",VLOOKUP($B229,INDIRECT(nfl_game_result),MATCH(I$1,INDIRECT(nfl_game_result_header),0),FALSE)),"error")</f>
        <v>45</v>
      </c>
      <c r="J229" t="str">
        <f ca="1">IFERROR(IF(ISBLANK(VLOOKUP($B229,INDIRECT(nfl_game_result),MATCH(J$1,INDIRECT(nfl_game_result_header),0),FALSE)),"",VLOOKUP($B229,INDIRECT(nfl_game_result),MATCH(J$1,INDIRECT(nfl_game_result_header),0),FALSE)),"error")</f>
        <v>NWE</v>
      </c>
      <c r="K229" t="str">
        <f ca="1">IFERROR(IF(ISBLANK(VLOOKUP($B229,INDIRECT(nfl_game_result),MATCH(K$1,INDIRECT(nfl_game_result_header),0),FALSE)),"",VLOOKUP($B229,INDIRECT(nfl_game_result),MATCH(K$1,INDIRECT(nfl_game_result_header),0),FALSE)),"error")</f>
        <v>NWE</v>
      </c>
      <c r="L229" s="23" t="str">
        <f ca="1">IFERROR(IF(ISBLANK(VLOOKUP($B229,INDIRECT(nfl_game_result),MATCH(L$1,INDIRECT(nfl_game_result_header),0),FALSE)),"",VLOOKUP($B229,INDIRECT(nfl_game_result),MATCH(L$1,INDIRECT(nfl_game_result_header),0),FALSE)),"error")</f>
        <v/>
      </c>
      <c r="M229" t="s">
        <v>14</v>
      </c>
      <c r="N229">
        <v>3.5</v>
      </c>
      <c r="O229" t="s">
        <v>91</v>
      </c>
      <c r="V229" s="23" t="s">
        <v>416</v>
      </c>
      <c r="W229">
        <f ca="1">VALUE(LEFT(C229, 4))</f>
        <v>2012</v>
      </c>
      <c r="X229">
        <f ca="1">VALUE(MID(C229,6,FIND("_",C229,6)-6))</f>
        <v>8</v>
      </c>
      <c r="Y229" t="str">
        <f ca="1">IF(NOT(OR(ISBLANK(D229),ISBLANK(E229),D229="",E229="")),D229-E229,"")</f>
        <v/>
      </c>
      <c r="Z229" t="str">
        <f ca="1">IF(OR(NOT(ISNUMBER(D229)),ISBLANK(D229),D229="",ISBLANK(N229)),"",ABS(D229-N229))</f>
        <v/>
      </c>
      <c r="AA229">
        <f ca="1">IF(OR(ISBLANK(J229),ISBLANK(O229),J229="",O229=""),"",IF(J229=O229,1,0))</f>
        <v>0</v>
      </c>
      <c r="AB229" t="str">
        <f ca="1">IF(OR(ISBLANK(K229),ISBLANK(Q229),K229="",Q229=""),"",IF(K229=Q229,1,0))</f>
        <v/>
      </c>
      <c r="AC229" s="23" t="str">
        <f t="shared" ca="1" si="3"/>
        <v/>
      </c>
    </row>
    <row r="230" spans="1:29" x14ac:dyDescent="0.25">
      <c r="A230" s="23">
        <v>229</v>
      </c>
      <c r="B230">
        <v>111</v>
      </c>
      <c r="C230" t="str">
        <f ca="1">IFERROR(VLOOKUP($B230,INDIRECT(nfl_game_result),MATCH(C$1,INDIRECT(nfl_game_result_header),0),FALSE),"error")</f>
        <v>2012_08_ATL@PHI</v>
      </c>
      <c r="D230" t="str">
        <f ca="1">IFERROR(IF(ISBLANK(VLOOKUP($B230,INDIRECT(nfl_game_result),MATCH(D$1,INDIRECT(nfl_game_result_header),0),FALSE)),"",VLOOKUP($B230,INDIRECT(nfl_game_result),MATCH(D$1,INDIRECT(nfl_game_result_header),0),FALSE)),"error")</f>
        <v/>
      </c>
      <c r="E230">
        <f ca="1">IFERROR(IF(ISBLANK(VLOOKUP($B230,INDIRECT(nfl_game_result),MATCH(E$1,INDIRECT(nfl_game_result_header),0),FALSE)),"",VLOOKUP($B230,INDIRECT(nfl_game_result),MATCH(E$1,INDIRECT(nfl_game_result_header),0),FALSE)),"error")</f>
        <v>-2.5</v>
      </c>
      <c r="F230" s="23" t="str">
        <f ca="1">IFERROR(IF(ISBLANK(VLOOKUP($B230,INDIRECT(nfl_game_result),MATCH(F$1,INDIRECT(nfl_game_result_header),0),FALSE)),"",VLOOKUP($B230,INDIRECT(nfl_game_result),MATCH(F$1,INDIRECT(nfl_game_result_header),0),FALSE)),"error")</f>
        <v/>
      </c>
      <c r="G230" s="23" t="str">
        <f ca="1">IFERROR(IF(ISBLANK(VLOOKUP($B230,INDIRECT(nfl_game_result),MATCH(G$1,INDIRECT(nfl_game_result_header),0),FALSE)),"",VLOOKUP($B230,INDIRECT(nfl_game_result),MATCH(G$1,INDIRECT(nfl_game_result_header),0),FALSE)),"error")</f>
        <v/>
      </c>
      <c r="H230">
        <f ca="1">IFERROR(IF(ISBLANK(VLOOKUP($B230,INDIRECT(nfl_game_result),MATCH(H$1,INDIRECT(nfl_game_result_header),0),FALSE)),"",VLOOKUP($B230,INDIRECT(nfl_game_result),MATCH(H$1,INDIRECT(nfl_game_result_header),0),FALSE)),"error")</f>
        <v>17</v>
      </c>
      <c r="I230">
        <f ca="1">IFERROR(IF(ISBLANK(VLOOKUP($B230,INDIRECT(nfl_game_result),MATCH(I$1,INDIRECT(nfl_game_result_header),0),FALSE)),"",VLOOKUP($B230,INDIRECT(nfl_game_result),MATCH(I$1,INDIRECT(nfl_game_result_header),0),FALSE)),"error")</f>
        <v>30</v>
      </c>
      <c r="J230" t="str">
        <f ca="1">IFERROR(IF(ISBLANK(VLOOKUP($B230,INDIRECT(nfl_game_result),MATCH(J$1,INDIRECT(nfl_game_result_header),0),FALSE)),"",VLOOKUP($B230,INDIRECT(nfl_game_result),MATCH(J$1,INDIRECT(nfl_game_result_header),0),FALSE)),"error")</f>
        <v>ATL</v>
      </c>
      <c r="K230" t="str">
        <f ca="1">IFERROR(IF(ISBLANK(VLOOKUP($B230,INDIRECT(nfl_game_result),MATCH(K$1,INDIRECT(nfl_game_result_header),0),FALSE)),"",VLOOKUP($B230,INDIRECT(nfl_game_result),MATCH(K$1,INDIRECT(nfl_game_result_header),0),FALSE)),"error")</f>
        <v>ATL</v>
      </c>
      <c r="L230" s="23" t="str">
        <f ca="1">IFERROR(IF(ISBLANK(VLOOKUP($B230,INDIRECT(nfl_game_result),MATCH(L$1,INDIRECT(nfl_game_result_header),0),FALSE)),"",VLOOKUP($B230,INDIRECT(nfl_game_result),MATCH(L$1,INDIRECT(nfl_game_result_header),0),FALSE)),"error")</f>
        <v/>
      </c>
      <c r="M230" t="s">
        <v>14</v>
      </c>
      <c r="N230">
        <v>2</v>
      </c>
      <c r="O230" t="s">
        <v>86</v>
      </c>
      <c r="V230" s="23" t="s">
        <v>416</v>
      </c>
      <c r="W230">
        <f ca="1">VALUE(LEFT(C230, 4))</f>
        <v>2012</v>
      </c>
      <c r="X230">
        <f ca="1">VALUE(MID(C230,6,FIND("_",C230,6)-6))</f>
        <v>8</v>
      </c>
      <c r="Y230" t="str">
        <f ca="1">IF(NOT(OR(ISBLANK(D230),ISBLANK(E230),D230="",E230="")),D230-E230,"")</f>
        <v/>
      </c>
      <c r="Z230" t="str">
        <f ca="1">IF(OR(NOT(ISNUMBER(D230)),ISBLANK(D230),D230="",ISBLANK(N230)),"",ABS(D230-N230))</f>
        <v/>
      </c>
      <c r="AA230">
        <f ca="1">IF(OR(ISBLANK(J230),ISBLANK(O230),J230="",O230=""),"",IF(J230=O230,1,0))</f>
        <v>0</v>
      </c>
      <c r="AB230" t="str">
        <f ca="1">IF(OR(ISBLANK(K230),ISBLANK(Q230),K230="",Q230=""),"",IF(K230=Q230,1,0))</f>
        <v/>
      </c>
      <c r="AC230" s="23" t="str">
        <f t="shared" ca="1" si="3"/>
        <v/>
      </c>
    </row>
    <row r="231" spans="1:29" x14ac:dyDescent="0.25">
      <c r="A231" s="23">
        <v>230</v>
      </c>
      <c r="B231">
        <v>112</v>
      </c>
      <c r="C231" t="str">
        <f ca="1">IFERROR(VLOOKUP($B231,INDIRECT(nfl_game_result),MATCH(C$1,INDIRECT(nfl_game_result_header),0),FALSE),"error")</f>
        <v>2012_08_CAR@CHI</v>
      </c>
      <c r="D231" t="str">
        <f ca="1">IFERROR(IF(ISBLANK(VLOOKUP($B231,INDIRECT(nfl_game_result),MATCH(D$1,INDIRECT(nfl_game_result_header),0),FALSE)),"",VLOOKUP($B231,INDIRECT(nfl_game_result),MATCH(D$1,INDIRECT(nfl_game_result_header),0),FALSE)),"error")</f>
        <v/>
      </c>
      <c r="E231">
        <f ca="1">IFERROR(IF(ISBLANK(VLOOKUP($B231,INDIRECT(nfl_game_result),MATCH(E$1,INDIRECT(nfl_game_result_header),0),FALSE)),"",VLOOKUP($B231,INDIRECT(nfl_game_result),MATCH(E$1,INDIRECT(nfl_game_result_header),0),FALSE)),"error")</f>
        <v>-7.5</v>
      </c>
      <c r="F231" s="23" t="str">
        <f ca="1">IFERROR(IF(ISBLANK(VLOOKUP($B231,INDIRECT(nfl_game_result),MATCH(F$1,INDIRECT(nfl_game_result_header),0),FALSE)),"",VLOOKUP($B231,INDIRECT(nfl_game_result),MATCH(F$1,INDIRECT(nfl_game_result_header),0),FALSE)),"error")</f>
        <v/>
      </c>
      <c r="G231" s="23" t="str">
        <f ca="1">IFERROR(IF(ISBLANK(VLOOKUP($B231,INDIRECT(nfl_game_result),MATCH(G$1,INDIRECT(nfl_game_result_header),0),FALSE)),"",VLOOKUP($B231,INDIRECT(nfl_game_result),MATCH(G$1,INDIRECT(nfl_game_result_header),0),FALSE)),"error")</f>
        <v/>
      </c>
      <c r="H231">
        <f ca="1">IFERROR(IF(ISBLANK(VLOOKUP($B231,INDIRECT(nfl_game_result),MATCH(H$1,INDIRECT(nfl_game_result_header),0),FALSE)),"",VLOOKUP($B231,INDIRECT(nfl_game_result),MATCH(H$1,INDIRECT(nfl_game_result_header),0),FALSE)),"error")</f>
        <v>23</v>
      </c>
      <c r="I231">
        <f ca="1">IFERROR(IF(ISBLANK(VLOOKUP($B231,INDIRECT(nfl_game_result),MATCH(I$1,INDIRECT(nfl_game_result_header),0),FALSE)),"",VLOOKUP($B231,INDIRECT(nfl_game_result),MATCH(I$1,INDIRECT(nfl_game_result_header),0),FALSE)),"error")</f>
        <v>22</v>
      </c>
      <c r="J231" t="str">
        <f ca="1">IFERROR(IF(ISBLANK(VLOOKUP($B231,INDIRECT(nfl_game_result),MATCH(J$1,INDIRECT(nfl_game_result_header),0),FALSE)),"",VLOOKUP($B231,INDIRECT(nfl_game_result),MATCH(J$1,INDIRECT(nfl_game_result_header),0),FALSE)),"error")</f>
        <v>CAR</v>
      </c>
      <c r="K231" t="str">
        <f ca="1">IFERROR(IF(ISBLANK(VLOOKUP($B231,INDIRECT(nfl_game_result),MATCH(K$1,INDIRECT(nfl_game_result_header),0),FALSE)),"",VLOOKUP($B231,INDIRECT(nfl_game_result),MATCH(K$1,INDIRECT(nfl_game_result_header),0),FALSE)),"error")</f>
        <v>CHI</v>
      </c>
      <c r="L231" s="23" t="str">
        <f ca="1">IFERROR(IF(ISBLANK(VLOOKUP($B231,INDIRECT(nfl_game_result),MATCH(L$1,INDIRECT(nfl_game_result_header),0),FALSE)),"",VLOOKUP($B231,INDIRECT(nfl_game_result),MATCH(L$1,INDIRECT(nfl_game_result_header),0),FALSE)),"error")</f>
        <v/>
      </c>
      <c r="M231" t="s">
        <v>14</v>
      </c>
      <c r="N231">
        <v>-7</v>
      </c>
      <c r="O231" t="s">
        <v>67</v>
      </c>
      <c r="V231" s="23" t="s">
        <v>416</v>
      </c>
      <c r="W231">
        <f ca="1">VALUE(LEFT(C231, 4))</f>
        <v>2012</v>
      </c>
      <c r="X231">
        <f ca="1">VALUE(MID(C231,6,FIND("_",C231,6)-6))</f>
        <v>8</v>
      </c>
      <c r="Y231" t="str">
        <f ca="1">IF(NOT(OR(ISBLANK(D231),ISBLANK(E231),D231="",E231="")),D231-E231,"")</f>
        <v/>
      </c>
      <c r="Z231" t="str">
        <f ca="1">IF(OR(NOT(ISNUMBER(D231)),ISBLANK(D231),D231="",ISBLANK(N231)),"",ABS(D231-N231))</f>
        <v/>
      </c>
      <c r="AA231">
        <f ca="1">IF(OR(ISBLANK(J231),ISBLANK(O231),J231="",O231=""),"",IF(J231=O231,1,0))</f>
        <v>1</v>
      </c>
      <c r="AB231" t="str">
        <f ca="1">IF(OR(ISBLANK(K231),ISBLANK(Q231),K231="",Q231=""),"",IF(K231=Q231,1,0))</f>
        <v/>
      </c>
      <c r="AC231" s="23" t="str">
        <f t="shared" ca="1" si="3"/>
        <v/>
      </c>
    </row>
    <row r="232" spans="1:29" x14ac:dyDescent="0.25">
      <c r="A232" s="23">
        <v>231</v>
      </c>
      <c r="B232">
        <v>113</v>
      </c>
      <c r="C232" t="str">
        <f ca="1">IFERROR(VLOOKUP($B232,INDIRECT(nfl_game_result),MATCH(C$1,INDIRECT(nfl_game_result_header),0),FALSE),"error")</f>
        <v>2012_08_SEA@DET</v>
      </c>
      <c r="D232" t="str">
        <f ca="1">IFERROR(IF(ISBLANK(VLOOKUP($B232,INDIRECT(nfl_game_result),MATCH(D$1,INDIRECT(nfl_game_result_header),0),FALSE)),"",VLOOKUP($B232,INDIRECT(nfl_game_result),MATCH(D$1,INDIRECT(nfl_game_result_header),0),FALSE)),"error")</f>
        <v/>
      </c>
      <c r="E232">
        <f ca="1">IFERROR(IF(ISBLANK(VLOOKUP($B232,INDIRECT(nfl_game_result),MATCH(E$1,INDIRECT(nfl_game_result_header),0),FALSE)),"",VLOOKUP($B232,INDIRECT(nfl_game_result),MATCH(E$1,INDIRECT(nfl_game_result_header),0),FALSE)),"error")</f>
        <v>-2.5</v>
      </c>
      <c r="F232" s="23" t="str">
        <f ca="1">IFERROR(IF(ISBLANK(VLOOKUP($B232,INDIRECT(nfl_game_result),MATCH(F$1,INDIRECT(nfl_game_result_header),0),FALSE)),"",VLOOKUP($B232,INDIRECT(nfl_game_result),MATCH(F$1,INDIRECT(nfl_game_result_header),0),FALSE)),"error")</f>
        <v/>
      </c>
      <c r="G232" s="23" t="str">
        <f ca="1">IFERROR(IF(ISBLANK(VLOOKUP($B232,INDIRECT(nfl_game_result),MATCH(G$1,INDIRECT(nfl_game_result_header),0),FALSE)),"",VLOOKUP($B232,INDIRECT(nfl_game_result),MATCH(G$1,INDIRECT(nfl_game_result_header),0),FALSE)),"error")</f>
        <v/>
      </c>
      <c r="H232">
        <f ca="1">IFERROR(IF(ISBLANK(VLOOKUP($B232,INDIRECT(nfl_game_result),MATCH(H$1,INDIRECT(nfl_game_result_header),0),FALSE)),"",VLOOKUP($B232,INDIRECT(nfl_game_result),MATCH(H$1,INDIRECT(nfl_game_result_header),0),FALSE)),"error")</f>
        <v>28</v>
      </c>
      <c r="I232">
        <f ca="1">IFERROR(IF(ISBLANK(VLOOKUP($B232,INDIRECT(nfl_game_result),MATCH(I$1,INDIRECT(nfl_game_result_header),0),FALSE)),"",VLOOKUP($B232,INDIRECT(nfl_game_result),MATCH(I$1,INDIRECT(nfl_game_result_header),0),FALSE)),"error")</f>
        <v>24</v>
      </c>
      <c r="J232" t="str">
        <f ca="1">IFERROR(IF(ISBLANK(VLOOKUP($B232,INDIRECT(nfl_game_result),MATCH(J$1,INDIRECT(nfl_game_result_header),0),FALSE)),"",VLOOKUP($B232,INDIRECT(nfl_game_result),MATCH(J$1,INDIRECT(nfl_game_result_header),0),FALSE)),"error")</f>
        <v>DET</v>
      </c>
      <c r="K232" t="str">
        <f ca="1">IFERROR(IF(ISBLANK(VLOOKUP($B232,INDIRECT(nfl_game_result),MATCH(K$1,INDIRECT(nfl_game_result_header),0),FALSE)),"",VLOOKUP($B232,INDIRECT(nfl_game_result),MATCH(K$1,INDIRECT(nfl_game_result_header),0),FALSE)),"error")</f>
        <v>DET</v>
      </c>
      <c r="L232" s="23" t="str">
        <f ca="1">IFERROR(IF(ISBLANK(VLOOKUP($B232,INDIRECT(nfl_game_result),MATCH(L$1,INDIRECT(nfl_game_result_header),0),FALSE)),"",VLOOKUP($B232,INDIRECT(nfl_game_result),MATCH(L$1,INDIRECT(nfl_game_result_header),0),FALSE)),"error")</f>
        <v/>
      </c>
      <c r="M232" t="s">
        <v>14</v>
      </c>
      <c r="N232">
        <v>1.5</v>
      </c>
      <c r="O232" t="s">
        <v>73</v>
      </c>
      <c r="V232" s="23" t="s">
        <v>416</v>
      </c>
      <c r="W232">
        <f ca="1">VALUE(LEFT(C232, 4))</f>
        <v>2012</v>
      </c>
      <c r="X232">
        <f ca="1">VALUE(MID(C232,6,FIND("_",C232,6)-6))</f>
        <v>8</v>
      </c>
      <c r="Y232" t="str">
        <f ca="1">IF(NOT(OR(ISBLANK(D232),ISBLANK(E232),D232="",E232="")),D232-E232,"")</f>
        <v/>
      </c>
      <c r="Z232" t="str">
        <f ca="1">IF(OR(NOT(ISNUMBER(D232)),ISBLANK(D232),D232="",ISBLANK(N232)),"",ABS(D232-N232))</f>
        <v/>
      </c>
      <c r="AA232">
        <f ca="1">IF(OR(ISBLANK(J232),ISBLANK(O232),J232="",O232=""),"",IF(J232=O232,1,0))</f>
        <v>1</v>
      </c>
      <c r="AB232" t="str">
        <f ca="1">IF(OR(ISBLANK(K232),ISBLANK(Q232),K232="",Q232=""),"",IF(K232=Q232,1,0))</f>
        <v/>
      </c>
      <c r="AC232" s="23" t="str">
        <f t="shared" ca="1" si="3"/>
        <v/>
      </c>
    </row>
    <row r="233" spans="1:29" x14ac:dyDescent="0.25">
      <c r="A233" s="23">
        <v>232</v>
      </c>
      <c r="B233">
        <v>114</v>
      </c>
      <c r="C233" t="str">
        <f ca="1">IFERROR(VLOOKUP($B233,INDIRECT(nfl_game_result),MATCH(C$1,INDIRECT(nfl_game_result_header),0),FALSE),"error")</f>
        <v>2012_08_WAS@PIT</v>
      </c>
      <c r="D233" t="str">
        <f ca="1">IFERROR(IF(ISBLANK(VLOOKUP($B233,INDIRECT(nfl_game_result),MATCH(D$1,INDIRECT(nfl_game_result_header),0),FALSE)),"",VLOOKUP($B233,INDIRECT(nfl_game_result),MATCH(D$1,INDIRECT(nfl_game_result_header),0),FALSE)),"error")</f>
        <v/>
      </c>
      <c r="E233">
        <f ca="1">IFERROR(IF(ISBLANK(VLOOKUP($B233,INDIRECT(nfl_game_result),MATCH(E$1,INDIRECT(nfl_game_result_header),0),FALSE)),"",VLOOKUP($B233,INDIRECT(nfl_game_result),MATCH(E$1,INDIRECT(nfl_game_result_header),0),FALSE)),"error")</f>
        <v>-5.5</v>
      </c>
      <c r="F233" s="23" t="str">
        <f ca="1">IFERROR(IF(ISBLANK(VLOOKUP($B233,INDIRECT(nfl_game_result),MATCH(F$1,INDIRECT(nfl_game_result_header),0),FALSE)),"",VLOOKUP($B233,INDIRECT(nfl_game_result),MATCH(F$1,INDIRECT(nfl_game_result_header),0),FALSE)),"error")</f>
        <v/>
      </c>
      <c r="G233" s="23" t="str">
        <f ca="1">IFERROR(IF(ISBLANK(VLOOKUP($B233,INDIRECT(nfl_game_result),MATCH(G$1,INDIRECT(nfl_game_result_header),0),FALSE)),"",VLOOKUP($B233,INDIRECT(nfl_game_result),MATCH(G$1,INDIRECT(nfl_game_result_header),0),FALSE)),"error")</f>
        <v/>
      </c>
      <c r="H233">
        <f ca="1">IFERROR(IF(ISBLANK(VLOOKUP($B233,INDIRECT(nfl_game_result),MATCH(H$1,INDIRECT(nfl_game_result_header),0),FALSE)),"",VLOOKUP($B233,INDIRECT(nfl_game_result),MATCH(H$1,INDIRECT(nfl_game_result_header),0),FALSE)),"error")</f>
        <v>27</v>
      </c>
      <c r="I233">
        <f ca="1">IFERROR(IF(ISBLANK(VLOOKUP($B233,INDIRECT(nfl_game_result),MATCH(I$1,INDIRECT(nfl_game_result_header),0),FALSE)),"",VLOOKUP($B233,INDIRECT(nfl_game_result),MATCH(I$1,INDIRECT(nfl_game_result_header),0),FALSE)),"error")</f>
        <v>12</v>
      </c>
      <c r="J233" t="str">
        <f ca="1">IFERROR(IF(ISBLANK(VLOOKUP($B233,INDIRECT(nfl_game_result),MATCH(J$1,INDIRECT(nfl_game_result_header),0),FALSE)),"",VLOOKUP($B233,INDIRECT(nfl_game_result),MATCH(J$1,INDIRECT(nfl_game_result_header),0),FALSE)),"error")</f>
        <v>PIT</v>
      </c>
      <c r="K233" t="str">
        <f ca="1">IFERROR(IF(ISBLANK(VLOOKUP($B233,INDIRECT(nfl_game_result),MATCH(K$1,INDIRECT(nfl_game_result_header),0),FALSE)),"",VLOOKUP($B233,INDIRECT(nfl_game_result),MATCH(K$1,INDIRECT(nfl_game_result_header),0),FALSE)),"error")</f>
        <v>PIT</v>
      </c>
      <c r="L233" s="23" t="str">
        <f ca="1">IFERROR(IF(ISBLANK(VLOOKUP($B233,INDIRECT(nfl_game_result),MATCH(L$1,INDIRECT(nfl_game_result_header),0),FALSE)),"",VLOOKUP($B233,INDIRECT(nfl_game_result),MATCH(L$1,INDIRECT(nfl_game_result_header),0),FALSE)),"error")</f>
        <v/>
      </c>
      <c r="M233" t="s">
        <v>14</v>
      </c>
      <c r="N233">
        <v>-4.5</v>
      </c>
      <c r="O233" t="s">
        <v>94</v>
      </c>
      <c r="V233" s="23" t="s">
        <v>416</v>
      </c>
      <c r="W233">
        <f ca="1">VALUE(LEFT(C233, 4))</f>
        <v>2012</v>
      </c>
      <c r="X233">
        <f ca="1">VALUE(MID(C233,6,FIND("_",C233,6)-6))</f>
        <v>8</v>
      </c>
      <c r="Y233" t="str">
        <f ca="1">IF(NOT(OR(ISBLANK(D233),ISBLANK(E233),D233="",E233="")),D233-E233,"")</f>
        <v/>
      </c>
      <c r="Z233" t="str">
        <f ca="1">IF(OR(NOT(ISNUMBER(D233)),ISBLANK(D233),D233="",ISBLANK(N233)),"",ABS(D233-N233))</f>
        <v/>
      </c>
      <c r="AA233">
        <f ca="1">IF(OR(ISBLANK(J233),ISBLANK(O233),J233="",O233=""),"",IF(J233=O233,1,0))</f>
        <v>0</v>
      </c>
      <c r="AB233" t="str">
        <f ca="1">IF(OR(ISBLANK(K233),ISBLANK(Q233),K233="",Q233=""),"",IF(K233=Q233,1,0))</f>
        <v/>
      </c>
      <c r="AC233" s="23" t="str">
        <f t="shared" ca="1" si="3"/>
        <v/>
      </c>
    </row>
    <row r="234" spans="1:29" x14ac:dyDescent="0.25">
      <c r="A234" s="23">
        <v>233</v>
      </c>
      <c r="B234">
        <v>115</v>
      </c>
      <c r="C234" t="str">
        <f ca="1">IFERROR(VLOOKUP($B234,INDIRECT(nfl_game_result),MATCH(C$1,INDIRECT(nfl_game_result_header),0),FALSE),"error")</f>
        <v>2012_08_OAK@KCY</v>
      </c>
      <c r="D234" t="str">
        <f ca="1">IFERROR(IF(ISBLANK(VLOOKUP($B234,INDIRECT(nfl_game_result),MATCH(D$1,INDIRECT(nfl_game_result_header),0),FALSE)),"",VLOOKUP($B234,INDIRECT(nfl_game_result),MATCH(D$1,INDIRECT(nfl_game_result_header),0),FALSE)),"error")</f>
        <v/>
      </c>
      <c r="E234">
        <f ca="1">IFERROR(IF(ISBLANK(VLOOKUP($B234,INDIRECT(nfl_game_result),MATCH(E$1,INDIRECT(nfl_game_result_header),0),FALSE)),"",VLOOKUP($B234,INDIRECT(nfl_game_result),MATCH(E$1,INDIRECT(nfl_game_result_header),0),FALSE)),"error")</f>
        <v>-1.5</v>
      </c>
      <c r="F234" s="23" t="str">
        <f ca="1">IFERROR(IF(ISBLANK(VLOOKUP($B234,INDIRECT(nfl_game_result),MATCH(F$1,INDIRECT(nfl_game_result_header),0),FALSE)),"",VLOOKUP($B234,INDIRECT(nfl_game_result),MATCH(F$1,INDIRECT(nfl_game_result_header),0),FALSE)),"error")</f>
        <v/>
      </c>
      <c r="G234" s="23" t="str">
        <f ca="1">IFERROR(IF(ISBLANK(VLOOKUP($B234,INDIRECT(nfl_game_result),MATCH(G$1,INDIRECT(nfl_game_result_header),0),FALSE)),"",VLOOKUP($B234,INDIRECT(nfl_game_result),MATCH(G$1,INDIRECT(nfl_game_result_header),0),FALSE)),"error")</f>
        <v/>
      </c>
      <c r="H234">
        <f ca="1">IFERROR(IF(ISBLANK(VLOOKUP($B234,INDIRECT(nfl_game_result),MATCH(H$1,INDIRECT(nfl_game_result_header),0),FALSE)),"",VLOOKUP($B234,INDIRECT(nfl_game_result),MATCH(H$1,INDIRECT(nfl_game_result_header),0),FALSE)),"error")</f>
        <v>16</v>
      </c>
      <c r="I234">
        <f ca="1">IFERROR(IF(ISBLANK(VLOOKUP($B234,INDIRECT(nfl_game_result),MATCH(I$1,INDIRECT(nfl_game_result_header),0),FALSE)),"",VLOOKUP($B234,INDIRECT(nfl_game_result),MATCH(I$1,INDIRECT(nfl_game_result_header),0),FALSE)),"error")</f>
        <v>26</v>
      </c>
      <c r="J234" t="str">
        <f ca="1">IFERROR(IF(ISBLANK(VLOOKUP($B234,INDIRECT(nfl_game_result),MATCH(J$1,INDIRECT(nfl_game_result_header),0),FALSE)),"",VLOOKUP($B234,INDIRECT(nfl_game_result),MATCH(J$1,INDIRECT(nfl_game_result_header),0),FALSE)),"error")</f>
        <v>OAK</v>
      </c>
      <c r="K234" t="str">
        <f ca="1">IFERROR(IF(ISBLANK(VLOOKUP($B234,INDIRECT(nfl_game_result),MATCH(K$1,INDIRECT(nfl_game_result_header),0),FALSE)),"",VLOOKUP($B234,INDIRECT(nfl_game_result),MATCH(K$1,INDIRECT(nfl_game_result_header),0),FALSE)),"error")</f>
        <v>OAK</v>
      </c>
      <c r="L234" s="23" t="str">
        <f ca="1">IFERROR(IF(ISBLANK(VLOOKUP($B234,INDIRECT(nfl_game_result),MATCH(L$1,INDIRECT(nfl_game_result_header),0),FALSE)),"",VLOOKUP($B234,INDIRECT(nfl_game_result),MATCH(L$1,INDIRECT(nfl_game_result_header),0),FALSE)),"error")</f>
        <v/>
      </c>
      <c r="M234" t="s">
        <v>14</v>
      </c>
      <c r="N234">
        <v>-3</v>
      </c>
      <c r="O234" t="s">
        <v>331</v>
      </c>
      <c r="V234" s="23" t="s">
        <v>416</v>
      </c>
      <c r="W234">
        <f ca="1">VALUE(LEFT(C234, 4))</f>
        <v>2012</v>
      </c>
      <c r="X234">
        <f ca="1">VALUE(MID(C234,6,FIND("_",C234,6)-6))</f>
        <v>8</v>
      </c>
      <c r="Y234" t="str">
        <f ca="1">IF(NOT(OR(ISBLANK(D234),ISBLANK(E234),D234="",E234="")),D234-E234,"")</f>
        <v/>
      </c>
      <c r="Z234" t="str">
        <f ca="1">IF(OR(NOT(ISNUMBER(D234)),ISBLANK(D234),D234="",ISBLANK(N234)),"",ABS(D234-N234))</f>
        <v/>
      </c>
      <c r="AA234">
        <f ca="1">IF(OR(ISBLANK(J234),ISBLANK(O234),J234="",O234=""),"",IF(J234=O234,1,0))</f>
        <v>0</v>
      </c>
      <c r="AB234" t="str">
        <f ca="1">IF(OR(ISBLANK(K234),ISBLANK(Q234),K234="",Q234=""),"",IF(K234=Q234,1,0))</f>
        <v/>
      </c>
      <c r="AC234" s="23" t="str">
        <f t="shared" ca="1" si="3"/>
        <v/>
      </c>
    </row>
    <row r="235" spans="1:29" x14ac:dyDescent="0.25">
      <c r="A235" s="23">
        <v>234</v>
      </c>
      <c r="B235">
        <v>116</v>
      </c>
      <c r="C235" t="str">
        <f ca="1">IFERROR(VLOOKUP($B235,INDIRECT(nfl_game_result),MATCH(C$1,INDIRECT(nfl_game_result_header),0),FALSE),"error")</f>
        <v>2012_08_NYG@DAL</v>
      </c>
      <c r="D235" t="str">
        <f ca="1">IFERROR(IF(ISBLANK(VLOOKUP($B235,INDIRECT(nfl_game_result),MATCH(D$1,INDIRECT(nfl_game_result_header),0),FALSE)),"",VLOOKUP($B235,INDIRECT(nfl_game_result),MATCH(D$1,INDIRECT(nfl_game_result_header),0),FALSE)),"error")</f>
        <v/>
      </c>
      <c r="E235">
        <f ca="1">IFERROR(IF(ISBLANK(VLOOKUP($B235,INDIRECT(nfl_game_result),MATCH(E$1,INDIRECT(nfl_game_result_header),0),FALSE)),"",VLOOKUP($B235,INDIRECT(nfl_game_result),MATCH(E$1,INDIRECT(nfl_game_result_header),0),FALSE)),"error")</f>
        <v>1.5</v>
      </c>
      <c r="F235" s="23" t="str">
        <f ca="1">IFERROR(IF(ISBLANK(VLOOKUP($B235,INDIRECT(nfl_game_result),MATCH(F$1,INDIRECT(nfl_game_result_header),0),FALSE)),"",VLOOKUP($B235,INDIRECT(nfl_game_result),MATCH(F$1,INDIRECT(nfl_game_result_header),0),FALSE)),"error")</f>
        <v/>
      </c>
      <c r="G235" s="23" t="str">
        <f ca="1">IFERROR(IF(ISBLANK(VLOOKUP($B235,INDIRECT(nfl_game_result),MATCH(G$1,INDIRECT(nfl_game_result_header),0),FALSE)),"",VLOOKUP($B235,INDIRECT(nfl_game_result),MATCH(G$1,INDIRECT(nfl_game_result_header),0),FALSE)),"error")</f>
        <v/>
      </c>
      <c r="H235">
        <f ca="1">IFERROR(IF(ISBLANK(VLOOKUP($B235,INDIRECT(nfl_game_result),MATCH(H$1,INDIRECT(nfl_game_result_header),0),FALSE)),"",VLOOKUP($B235,INDIRECT(nfl_game_result),MATCH(H$1,INDIRECT(nfl_game_result_header),0),FALSE)),"error")</f>
        <v>24</v>
      </c>
      <c r="I235">
        <f ca="1">IFERROR(IF(ISBLANK(VLOOKUP($B235,INDIRECT(nfl_game_result),MATCH(I$1,INDIRECT(nfl_game_result_header),0),FALSE)),"",VLOOKUP($B235,INDIRECT(nfl_game_result),MATCH(I$1,INDIRECT(nfl_game_result_header),0),FALSE)),"error")</f>
        <v>29</v>
      </c>
      <c r="J235" t="str">
        <f ca="1">IFERROR(IF(ISBLANK(VLOOKUP($B235,INDIRECT(nfl_game_result),MATCH(J$1,INDIRECT(nfl_game_result_header),0),FALSE)),"",VLOOKUP($B235,INDIRECT(nfl_game_result),MATCH(J$1,INDIRECT(nfl_game_result_header),0),FALSE)),"error")</f>
        <v>NYG</v>
      </c>
      <c r="K235" t="str">
        <f ca="1">IFERROR(IF(ISBLANK(VLOOKUP($B235,INDIRECT(nfl_game_result),MATCH(K$1,INDIRECT(nfl_game_result_header),0),FALSE)),"",VLOOKUP($B235,INDIRECT(nfl_game_result),MATCH(K$1,INDIRECT(nfl_game_result_header),0),FALSE)),"error")</f>
        <v>NYG</v>
      </c>
      <c r="L235" s="23" t="str">
        <f ca="1">IFERROR(IF(ISBLANK(VLOOKUP($B235,INDIRECT(nfl_game_result),MATCH(L$1,INDIRECT(nfl_game_result_header),0),FALSE)),"",VLOOKUP($B235,INDIRECT(nfl_game_result),MATCH(L$1,INDIRECT(nfl_game_result_header),0),FALSE)),"error")</f>
        <v/>
      </c>
      <c r="M235" t="s">
        <v>14</v>
      </c>
      <c r="N235">
        <v>-3</v>
      </c>
      <c r="O235" t="s">
        <v>83</v>
      </c>
      <c r="V235" s="23" t="s">
        <v>416</v>
      </c>
      <c r="W235">
        <f ca="1">VALUE(LEFT(C235, 4))</f>
        <v>2012</v>
      </c>
      <c r="X235">
        <f ca="1">VALUE(MID(C235,6,FIND("_",C235,6)-6))</f>
        <v>8</v>
      </c>
      <c r="Y235" t="str">
        <f ca="1">IF(NOT(OR(ISBLANK(D235),ISBLANK(E235),D235="",E235="")),D235-E235,"")</f>
        <v/>
      </c>
      <c r="Z235" t="str">
        <f ca="1">IF(OR(NOT(ISNUMBER(D235)),ISBLANK(D235),D235="",ISBLANK(N235)),"",ABS(D235-N235))</f>
        <v/>
      </c>
      <c r="AA235">
        <f ca="1">IF(OR(ISBLANK(J235),ISBLANK(O235),J235="",O235=""),"",IF(J235=O235,1,0))</f>
        <v>1</v>
      </c>
      <c r="AB235" t="str">
        <f ca="1">IF(OR(ISBLANK(K235),ISBLANK(Q235),K235="",Q235=""),"",IF(K235=Q235,1,0))</f>
        <v/>
      </c>
      <c r="AC235" s="23" t="str">
        <f t="shared" ca="1" si="3"/>
        <v/>
      </c>
    </row>
    <row r="236" spans="1:29" x14ac:dyDescent="0.25">
      <c r="A236" s="23">
        <v>235</v>
      </c>
      <c r="B236">
        <v>117</v>
      </c>
      <c r="C236" t="str">
        <f ca="1">IFERROR(VLOOKUP($B236,INDIRECT(nfl_game_result),MATCH(C$1,INDIRECT(nfl_game_result_header),0),FALSE),"error")</f>
        <v>2012_08_NOR@DEN</v>
      </c>
      <c r="D236" t="str">
        <f ca="1">IFERROR(IF(ISBLANK(VLOOKUP($B236,INDIRECT(nfl_game_result),MATCH(D$1,INDIRECT(nfl_game_result_header),0),FALSE)),"",VLOOKUP($B236,INDIRECT(nfl_game_result),MATCH(D$1,INDIRECT(nfl_game_result_header),0),FALSE)),"error")</f>
        <v/>
      </c>
      <c r="E236">
        <f ca="1">IFERROR(IF(ISBLANK(VLOOKUP($B236,INDIRECT(nfl_game_result),MATCH(E$1,INDIRECT(nfl_game_result_header),0),FALSE)),"",VLOOKUP($B236,INDIRECT(nfl_game_result),MATCH(E$1,INDIRECT(nfl_game_result_header),0),FALSE)),"error")</f>
        <v>-6.5</v>
      </c>
      <c r="F236" s="23" t="str">
        <f ca="1">IFERROR(IF(ISBLANK(VLOOKUP($B236,INDIRECT(nfl_game_result),MATCH(F$1,INDIRECT(nfl_game_result_header),0),FALSE)),"",VLOOKUP($B236,INDIRECT(nfl_game_result),MATCH(F$1,INDIRECT(nfl_game_result_header),0),FALSE)),"error")</f>
        <v/>
      </c>
      <c r="G236" s="23" t="str">
        <f ca="1">IFERROR(IF(ISBLANK(VLOOKUP($B236,INDIRECT(nfl_game_result),MATCH(G$1,INDIRECT(nfl_game_result_header),0),FALSE)),"",VLOOKUP($B236,INDIRECT(nfl_game_result),MATCH(G$1,INDIRECT(nfl_game_result_header),0),FALSE)),"error")</f>
        <v/>
      </c>
      <c r="H236">
        <f ca="1">IFERROR(IF(ISBLANK(VLOOKUP($B236,INDIRECT(nfl_game_result),MATCH(H$1,INDIRECT(nfl_game_result_header),0),FALSE)),"",VLOOKUP($B236,INDIRECT(nfl_game_result),MATCH(H$1,INDIRECT(nfl_game_result_header),0),FALSE)),"error")</f>
        <v>34</v>
      </c>
      <c r="I236">
        <f ca="1">IFERROR(IF(ISBLANK(VLOOKUP($B236,INDIRECT(nfl_game_result),MATCH(I$1,INDIRECT(nfl_game_result_header),0),FALSE)),"",VLOOKUP($B236,INDIRECT(nfl_game_result),MATCH(I$1,INDIRECT(nfl_game_result_header),0),FALSE)),"error")</f>
        <v>14</v>
      </c>
      <c r="J236" t="str">
        <f ca="1">IFERROR(IF(ISBLANK(VLOOKUP($B236,INDIRECT(nfl_game_result),MATCH(J$1,INDIRECT(nfl_game_result_header),0),FALSE)),"",VLOOKUP($B236,INDIRECT(nfl_game_result),MATCH(J$1,INDIRECT(nfl_game_result_header),0),FALSE)),"error")</f>
        <v>DEN</v>
      </c>
      <c r="K236" t="str">
        <f ca="1">IFERROR(IF(ISBLANK(VLOOKUP($B236,INDIRECT(nfl_game_result),MATCH(K$1,INDIRECT(nfl_game_result_header),0),FALSE)),"",VLOOKUP($B236,INDIRECT(nfl_game_result),MATCH(K$1,INDIRECT(nfl_game_result_header),0),FALSE)),"error")</f>
        <v>DEN</v>
      </c>
      <c r="L236" s="23" t="str">
        <f ca="1">IFERROR(IF(ISBLANK(VLOOKUP($B236,INDIRECT(nfl_game_result),MATCH(L$1,INDIRECT(nfl_game_result_header),0),FALSE)),"",VLOOKUP($B236,INDIRECT(nfl_game_result),MATCH(L$1,INDIRECT(nfl_game_result_header),0),FALSE)),"error")</f>
        <v/>
      </c>
      <c r="M236" t="s">
        <v>14</v>
      </c>
      <c r="N236">
        <v>-4.5</v>
      </c>
      <c r="O236" t="s">
        <v>335</v>
      </c>
      <c r="V236" s="23" t="s">
        <v>416</v>
      </c>
      <c r="W236">
        <f ca="1">VALUE(LEFT(C236, 4))</f>
        <v>2012</v>
      </c>
      <c r="X236">
        <f ca="1">VALUE(MID(C236,6,FIND("_",C236,6)-6))</f>
        <v>8</v>
      </c>
      <c r="Y236" t="str">
        <f ca="1">IF(NOT(OR(ISBLANK(D236),ISBLANK(E236),D236="",E236="")),D236-E236,"")</f>
        <v/>
      </c>
      <c r="Z236" t="str">
        <f ca="1">IF(OR(NOT(ISNUMBER(D236)),ISBLANK(D236),D236="",ISBLANK(N236)),"",ABS(D236-N236))</f>
        <v/>
      </c>
      <c r="AA236">
        <f ca="1">IF(OR(ISBLANK(J236),ISBLANK(O236),J236="",O236=""),"",IF(J236=O236,1,0))</f>
        <v>0</v>
      </c>
      <c r="AB236" t="str">
        <f ca="1">IF(OR(ISBLANK(K236),ISBLANK(Q236),K236="",Q236=""),"",IF(K236=Q236,1,0))</f>
        <v/>
      </c>
      <c r="AC236" s="23" t="str">
        <f t="shared" ca="1" si="3"/>
        <v/>
      </c>
    </row>
    <row r="237" spans="1:29" x14ac:dyDescent="0.25">
      <c r="A237" s="23">
        <v>236</v>
      </c>
      <c r="B237">
        <v>118</v>
      </c>
      <c r="C237" t="str">
        <f ca="1">IFERROR(VLOOKUP($B237,INDIRECT(nfl_game_result),MATCH(C$1,INDIRECT(nfl_game_result_header),0),FALSE),"error")</f>
        <v>2012_08_SFO@ARI</v>
      </c>
      <c r="D237" t="str">
        <f ca="1">IFERROR(IF(ISBLANK(VLOOKUP($B237,INDIRECT(nfl_game_result),MATCH(D$1,INDIRECT(nfl_game_result_header),0),FALSE)),"",VLOOKUP($B237,INDIRECT(nfl_game_result),MATCH(D$1,INDIRECT(nfl_game_result_header),0),FALSE)),"error")</f>
        <v/>
      </c>
      <c r="E237">
        <f ca="1">IFERROR(IF(ISBLANK(VLOOKUP($B237,INDIRECT(nfl_game_result),MATCH(E$1,INDIRECT(nfl_game_result_header),0),FALSE)),"",VLOOKUP($B237,INDIRECT(nfl_game_result),MATCH(E$1,INDIRECT(nfl_game_result_header),0),FALSE)),"error")</f>
        <v>6.5</v>
      </c>
      <c r="F237" s="23" t="str">
        <f ca="1">IFERROR(IF(ISBLANK(VLOOKUP($B237,INDIRECT(nfl_game_result),MATCH(F$1,INDIRECT(nfl_game_result_header),0),FALSE)),"",VLOOKUP($B237,INDIRECT(nfl_game_result),MATCH(F$1,INDIRECT(nfl_game_result_header),0),FALSE)),"error")</f>
        <v/>
      </c>
      <c r="G237" s="23" t="str">
        <f ca="1">IFERROR(IF(ISBLANK(VLOOKUP($B237,INDIRECT(nfl_game_result),MATCH(G$1,INDIRECT(nfl_game_result_header),0),FALSE)),"",VLOOKUP($B237,INDIRECT(nfl_game_result),MATCH(G$1,INDIRECT(nfl_game_result_header),0),FALSE)),"error")</f>
        <v/>
      </c>
      <c r="H237">
        <f ca="1">IFERROR(IF(ISBLANK(VLOOKUP($B237,INDIRECT(nfl_game_result),MATCH(H$1,INDIRECT(nfl_game_result_header),0),FALSE)),"",VLOOKUP($B237,INDIRECT(nfl_game_result),MATCH(H$1,INDIRECT(nfl_game_result_header),0),FALSE)),"error")</f>
        <v>3</v>
      </c>
      <c r="I237">
        <f ca="1">IFERROR(IF(ISBLANK(VLOOKUP($B237,INDIRECT(nfl_game_result),MATCH(I$1,INDIRECT(nfl_game_result_header),0),FALSE)),"",VLOOKUP($B237,INDIRECT(nfl_game_result),MATCH(I$1,INDIRECT(nfl_game_result_header),0),FALSE)),"error")</f>
        <v>24</v>
      </c>
      <c r="J237" t="str">
        <f ca="1">IFERROR(IF(ISBLANK(VLOOKUP($B237,INDIRECT(nfl_game_result),MATCH(J$1,INDIRECT(nfl_game_result_header),0),FALSE)),"",VLOOKUP($B237,INDIRECT(nfl_game_result),MATCH(J$1,INDIRECT(nfl_game_result_header),0),FALSE)),"error")</f>
        <v>SFO</v>
      </c>
      <c r="K237" t="str">
        <f ca="1">IFERROR(IF(ISBLANK(VLOOKUP($B237,INDIRECT(nfl_game_result),MATCH(K$1,INDIRECT(nfl_game_result_header),0),FALSE)),"",VLOOKUP($B237,INDIRECT(nfl_game_result),MATCH(K$1,INDIRECT(nfl_game_result_header),0),FALSE)),"error")</f>
        <v>SFO</v>
      </c>
      <c r="L237" s="23" t="str">
        <f ca="1">IFERROR(IF(ISBLANK(VLOOKUP($B237,INDIRECT(nfl_game_result),MATCH(L$1,INDIRECT(nfl_game_result_header),0),FALSE)),"",VLOOKUP($B237,INDIRECT(nfl_game_result),MATCH(L$1,INDIRECT(nfl_game_result_header),0),FALSE)),"error")</f>
        <v/>
      </c>
      <c r="M237" t="s">
        <v>14</v>
      </c>
      <c r="N237">
        <v>3</v>
      </c>
      <c r="O237" t="s">
        <v>333</v>
      </c>
      <c r="V237" s="23" t="s">
        <v>416</v>
      </c>
      <c r="W237">
        <f ca="1">VALUE(LEFT(C237, 4))</f>
        <v>2012</v>
      </c>
      <c r="X237">
        <f ca="1">VALUE(MID(C237,6,FIND("_",C237,6)-6))</f>
        <v>8</v>
      </c>
      <c r="Y237" t="str">
        <f ca="1">IF(NOT(OR(ISBLANK(D237),ISBLANK(E237),D237="",E237="")),D237-E237,"")</f>
        <v/>
      </c>
      <c r="Z237" t="str">
        <f ca="1">IF(OR(NOT(ISNUMBER(D237)),ISBLANK(D237),D237="",ISBLANK(N237)),"",ABS(D237-N237))</f>
        <v/>
      </c>
      <c r="AA237">
        <f ca="1">IF(OR(ISBLANK(J237),ISBLANK(O237),J237="",O237=""),"",IF(J237=O237,1,0))</f>
        <v>1</v>
      </c>
      <c r="AB237" t="str">
        <f ca="1">IF(OR(ISBLANK(K237),ISBLANK(Q237),K237="",Q237=""),"",IF(K237=Q237,1,0))</f>
        <v/>
      </c>
      <c r="AC237" s="23" t="str">
        <f t="shared" ca="1" si="3"/>
        <v/>
      </c>
    </row>
    <row r="238" spans="1:29" x14ac:dyDescent="0.25">
      <c r="A238" s="23">
        <v>237</v>
      </c>
      <c r="B238">
        <v>119</v>
      </c>
      <c r="C238" t="str">
        <f ca="1">IFERROR(VLOOKUP($B238,INDIRECT(nfl_game_result),MATCH(C$1,INDIRECT(nfl_game_result_header),0),FALSE),"error")</f>
        <v>2012_09_KCY@SD</v>
      </c>
      <c r="D238" t="str">
        <f ca="1">IFERROR(IF(ISBLANK(VLOOKUP($B238,INDIRECT(nfl_game_result),MATCH(D$1,INDIRECT(nfl_game_result_header),0),FALSE)),"",VLOOKUP($B238,INDIRECT(nfl_game_result),MATCH(D$1,INDIRECT(nfl_game_result_header),0),FALSE)),"error")</f>
        <v/>
      </c>
      <c r="E238">
        <f ca="1">IFERROR(IF(ISBLANK(VLOOKUP($B238,INDIRECT(nfl_game_result),MATCH(E$1,INDIRECT(nfl_game_result_header),0),FALSE)),"",VLOOKUP($B238,INDIRECT(nfl_game_result),MATCH(E$1,INDIRECT(nfl_game_result_header),0),FALSE)),"error")</f>
        <v>-8.5</v>
      </c>
      <c r="F238" s="23" t="str">
        <f ca="1">IFERROR(IF(ISBLANK(VLOOKUP($B238,INDIRECT(nfl_game_result),MATCH(F$1,INDIRECT(nfl_game_result_header),0),FALSE)),"",VLOOKUP($B238,INDIRECT(nfl_game_result),MATCH(F$1,INDIRECT(nfl_game_result_header),0),FALSE)),"error")</f>
        <v/>
      </c>
      <c r="G238" s="23" t="str">
        <f ca="1">IFERROR(IF(ISBLANK(VLOOKUP($B238,INDIRECT(nfl_game_result),MATCH(G$1,INDIRECT(nfl_game_result_header),0),FALSE)),"",VLOOKUP($B238,INDIRECT(nfl_game_result),MATCH(G$1,INDIRECT(nfl_game_result_header),0),FALSE)),"error")</f>
        <v/>
      </c>
      <c r="H238">
        <f ca="1">IFERROR(IF(ISBLANK(VLOOKUP($B238,INDIRECT(nfl_game_result),MATCH(H$1,INDIRECT(nfl_game_result_header),0),FALSE)),"",VLOOKUP($B238,INDIRECT(nfl_game_result),MATCH(H$1,INDIRECT(nfl_game_result_header),0),FALSE)),"error")</f>
        <v>31</v>
      </c>
      <c r="I238">
        <f ca="1">IFERROR(IF(ISBLANK(VLOOKUP($B238,INDIRECT(nfl_game_result),MATCH(I$1,INDIRECT(nfl_game_result_header),0),FALSE)),"",VLOOKUP($B238,INDIRECT(nfl_game_result),MATCH(I$1,INDIRECT(nfl_game_result_header),0),FALSE)),"error")</f>
        <v>13</v>
      </c>
      <c r="J238" t="str">
        <f ca="1">IFERROR(IF(ISBLANK(VLOOKUP($B238,INDIRECT(nfl_game_result),MATCH(J$1,INDIRECT(nfl_game_result_header),0),FALSE)),"",VLOOKUP($B238,INDIRECT(nfl_game_result),MATCH(J$1,INDIRECT(nfl_game_result_header),0),FALSE)),"error")</f>
        <v>SD</v>
      </c>
      <c r="K238" t="str">
        <f ca="1">IFERROR(IF(ISBLANK(VLOOKUP($B238,INDIRECT(nfl_game_result),MATCH(K$1,INDIRECT(nfl_game_result_header),0),FALSE)),"",VLOOKUP($B238,INDIRECT(nfl_game_result),MATCH(K$1,INDIRECT(nfl_game_result_header),0),FALSE)),"error")</f>
        <v>SD</v>
      </c>
      <c r="L238" s="23" t="str">
        <f ca="1">IFERROR(IF(ISBLANK(VLOOKUP($B238,INDIRECT(nfl_game_result),MATCH(L$1,INDIRECT(nfl_game_result_header),0),FALSE)),"",VLOOKUP($B238,INDIRECT(nfl_game_result),MATCH(L$1,INDIRECT(nfl_game_result_header),0),FALSE)),"error")</f>
        <v/>
      </c>
      <c r="M238" t="s">
        <v>16</v>
      </c>
      <c r="N238">
        <v>-7</v>
      </c>
      <c r="O238" t="s">
        <v>88</v>
      </c>
      <c r="V238" s="23" t="s">
        <v>416</v>
      </c>
      <c r="W238">
        <f ca="1">VALUE(LEFT(C238, 4))</f>
        <v>2012</v>
      </c>
      <c r="X238">
        <f ca="1">VALUE(MID(C238,6,FIND("_",C238,6)-6))</f>
        <v>9</v>
      </c>
      <c r="Y238" t="str">
        <f ca="1">IF(NOT(OR(ISBLANK(D238),ISBLANK(E238),D238="",E238="")),D238-E238,"")</f>
        <v/>
      </c>
      <c r="Z238" t="str">
        <f ca="1">IF(OR(NOT(ISNUMBER(D238)),ISBLANK(D238),D238="",ISBLANK(N238)),"",ABS(D238-N238))</f>
        <v/>
      </c>
      <c r="AA238">
        <f ca="1">IF(OR(ISBLANK(J238),ISBLANK(O238),J238="",O238=""),"",IF(J238=O238,1,0))</f>
        <v>1</v>
      </c>
      <c r="AB238" t="str">
        <f ca="1">IF(OR(ISBLANK(K238),ISBLANK(Q238),K238="",Q238=""),"",IF(K238=Q238,1,0))</f>
        <v/>
      </c>
      <c r="AC238" s="23" t="str">
        <f t="shared" ca="1" si="3"/>
        <v/>
      </c>
    </row>
    <row r="239" spans="1:29" x14ac:dyDescent="0.25">
      <c r="A239" s="23">
        <v>238</v>
      </c>
      <c r="B239">
        <v>120</v>
      </c>
      <c r="C239" t="str">
        <f ca="1">IFERROR(VLOOKUP($B239,INDIRECT(nfl_game_result),MATCH(C$1,INDIRECT(nfl_game_result_header),0),FALSE),"error")</f>
        <v>2012_09_CAR@WAS</v>
      </c>
      <c r="D239" t="str">
        <f ca="1">IFERROR(IF(ISBLANK(VLOOKUP($B239,INDIRECT(nfl_game_result),MATCH(D$1,INDIRECT(nfl_game_result_header),0),FALSE)),"",VLOOKUP($B239,INDIRECT(nfl_game_result),MATCH(D$1,INDIRECT(nfl_game_result_header),0),FALSE)),"error")</f>
        <v/>
      </c>
      <c r="E239">
        <f ca="1">IFERROR(IF(ISBLANK(VLOOKUP($B239,INDIRECT(nfl_game_result),MATCH(E$1,INDIRECT(nfl_game_result_header),0),FALSE)),"",VLOOKUP($B239,INDIRECT(nfl_game_result),MATCH(E$1,INDIRECT(nfl_game_result_header),0),FALSE)),"error")</f>
        <v>-3.5</v>
      </c>
      <c r="F239" s="23" t="str">
        <f ca="1">IFERROR(IF(ISBLANK(VLOOKUP($B239,INDIRECT(nfl_game_result),MATCH(F$1,INDIRECT(nfl_game_result_header),0),FALSE)),"",VLOOKUP($B239,INDIRECT(nfl_game_result),MATCH(F$1,INDIRECT(nfl_game_result_header),0),FALSE)),"error")</f>
        <v/>
      </c>
      <c r="G239" s="23" t="str">
        <f ca="1">IFERROR(IF(ISBLANK(VLOOKUP($B239,INDIRECT(nfl_game_result),MATCH(G$1,INDIRECT(nfl_game_result_header),0),FALSE)),"",VLOOKUP($B239,INDIRECT(nfl_game_result),MATCH(G$1,INDIRECT(nfl_game_result_header),0),FALSE)),"error")</f>
        <v/>
      </c>
      <c r="H239">
        <f ca="1">IFERROR(IF(ISBLANK(VLOOKUP($B239,INDIRECT(nfl_game_result),MATCH(H$1,INDIRECT(nfl_game_result_header),0),FALSE)),"",VLOOKUP($B239,INDIRECT(nfl_game_result),MATCH(H$1,INDIRECT(nfl_game_result_header),0),FALSE)),"error")</f>
        <v>13</v>
      </c>
      <c r="I239">
        <f ca="1">IFERROR(IF(ISBLANK(VLOOKUP($B239,INDIRECT(nfl_game_result),MATCH(I$1,INDIRECT(nfl_game_result_header),0),FALSE)),"",VLOOKUP($B239,INDIRECT(nfl_game_result),MATCH(I$1,INDIRECT(nfl_game_result_header),0),FALSE)),"error")</f>
        <v>21</v>
      </c>
      <c r="J239" t="str">
        <f ca="1">IFERROR(IF(ISBLANK(VLOOKUP($B239,INDIRECT(nfl_game_result),MATCH(J$1,INDIRECT(nfl_game_result_header),0),FALSE)),"",VLOOKUP($B239,INDIRECT(nfl_game_result),MATCH(J$1,INDIRECT(nfl_game_result_header),0),FALSE)),"error")</f>
        <v>CAR</v>
      </c>
      <c r="K239" t="str">
        <f ca="1">IFERROR(IF(ISBLANK(VLOOKUP($B239,INDIRECT(nfl_game_result),MATCH(K$1,INDIRECT(nfl_game_result_header),0),FALSE)),"",VLOOKUP($B239,INDIRECT(nfl_game_result),MATCH(K$1,INDIRECT(nfl_game_result_header),0),FALSE)),"error")</f>
        <v>CAR</v>
      </c>
      <c r="L239" s="23" t="str">
        <f ca="1">IFERROR(IF(ISBLANK(VLOOKUP($B239,INDIRECT(nfl_game_result),MATCH(L$1,INDIRECT(nfl_game_result_header),0),FALSE)),"",VLOOKUP($B239,INDIRECT(nfl_game_result),MATCH(L$1,INDIRECT(nfl_game_result_header),0),FALSE)),"error")</f>
        <v/>
      </c>
      <c r="M239" t="s">
        <v>16</v>
      </c>
      <c r="N239">
        <v>-6</v>
      </c>
      <c r="O239" t="s">
        <v>94</v>
      </c>
      <c r="V239" s="23" t="s">
        <v>416</v>
      </c>
      <c r="W239">
        <f ca="1">VALUE(LEFT(C239, 4))</f>
        <v>2012</v>
      </c>
      <c r="X239">
        <f ca="1">VALUE(MID(C239,6,FIND("_",C239,6)-6))</f>
        <v>9</v>
      </c>
      <c r="Y239" t="str">
        <f ca="1">IF(NOT(OR(ISBLANK(D239),ISBLANK(E239),D239="",E239="")),D239-E239,"")</f>
        <v/>
      </c>
      <c r="Z239" t="str">
        <f ca="1">IF(OR(NOT(ISNUMBER(D239)),ISBLANK(D239),D239="",ISBLANK(N239)),"",ABS(D239-N239))</f>
        <v/>
      </c>
      <c r="AA239">
        <f ca="1">IF(OR(ISBLANK(J239),ISBLANK(O239),J239="",O239=""),"",IF(J239=O239,1,0))</f>
        <v>0</v>
      </c>
      <c r="AB239" t="str">
        <f ca="1">IF(OR(ISBLANK(K239),ISBLANK(Q239),K239="",Q239=""),"",IF(K239=Q239,1,0))</f>
        <v/>
      </c>
      <c r="AC239" s="23" t="str">
        <f t="shared" ca="1" si="3"/>
        <v/>
      </c>
    </row>
    <row r="240" spans="1:29" x14ac:dyDescent="0.25">
      <c r="A240" s="23">
        <v>239</v>
      </c>
      <c r="B240">
        <v>121</v>
      </c>
      <c r="C240" t="str">
        <f ca="1">IFERROR(VLOOKUP($B240,INDIRECT(nfl_game_result),MATCH(C$1,INDIRECT(nfl_game_result_header),0),FALSE),"error")</f>
        <v>2012_09_ARI@GBY</v>
      </c>
      <c r="D240" t="str">
        <f ca="1">IFERROR(IF(ISBLANK(VLOOKUP($B240,INDIRECT(nfl_game_result),MATCH(D$1,INDIRECT(nfl_game_result_header),0),FALSE)),"",VLOOKUP($B240,INDIRECT(nfl_game_result),MATCH(D$1,INDIRECT(nfl_game_result_header),0),FALSE)),"error")</f>
        <v/>
      </c>
      <c r="E240">
        <f ca="1">IFERROR(IF(ISBLANK(VLOOKUP($B240,INDIRECT(nfl_game_result),MATCH(E$1,INDIRECT(nfl_game_result_header),0),FALSE)),"",VLOOKUP($B240,INDIRECT(nfl_game_result),MATCH(E$1,INDIRECT(nfl_game_result_header),0),FALSE)),"error")</f>
        <v>-10.5</v>
      </c>
      <c r="F240" s="23" t="str">
        <f ca="1">IFERROR(IF(ISBLANK(VLOOKUP($B240,INDIRECT(nfl_game_result),MATCH(F$1,INDIRECT(nfl_game_result_header),0),FALSE)),"",VLOOKUP($B240,INDIRECT(nfl_game_result),MATCH(F$1,INDIRECT(nfl_game_result_header),0),FALSE)),"error")</f>
        <v/>
      </c>
      <c r="G240" s="23" t="str">
        <f ca="1">IFERROR(IF(ISBLANK(VLOOKUP($B240,INDIRECT(nfl_game_result),MATCH(G$1,INDIRECT(nfl_game_result_header),0),FALSE)),"",VLOOKUP($B240,INDIRECT(nfl_game_result),MATCH(G$1,INDIRECT(nfl_game_result_header),0),FALSE)),"error")</f>
        <v/>
      </c>
      <c r="H240">
        <f ca="1">IFERROR(IF(ISBLANK(VLOOKUP($B240,INDIRECT(nfl_game_result),MATCH(H$1,INDIRECT(nfl_game_result_header),0),FALSE)),"",VLOOKUP($B240,INDIRECT(nfl_game_result),MATCH(H$1,INDIRECT(nfl_game_result_header),0),FALSE)),"error")</f>
        <v>31</v>
      </c>
      <c r="I240">
        <f ca="1">IFERROR(IF(ISBLANK(VLOOKUP($B240,INDIRECT(nfl_game_result),MATCH(I$1,INDIRECT(nfl_game_result_header),0),FALSE)),"",VLOOKUP($B240,INDIRECT(nfl_game_result),MATCH(I$1,INDIRECT(nfl_game_result_header),0),FALSE)),"error")</f>
        <v>17</v>
      </c>
      <c r="J240" t="str">
        <f ca="1">IFERROR(IF(ISBLANK(VLOOKUP($B240,INDIRECT(nfl_game_result),MATCH(J$1,INDIRECT(nfl_game_result_header),0),FALSE)),"",VLOOKUP($B240,INDIRECT(nfl_game_result),MATCH(J$1,INDIRECT(nfl_game_result_header),0),FALSE)),"error")</f>
        <v>GBY</v>
      </c>
      <c r="K240" t="str">
        <f ca="1">IFERROR(IF(ISBLANK(VLOOKUP($B240,INDIRECT(nfl_game_result),MATCH(K$1,INDIRECT(nfl_game_result_header),0),FALSE)),"",VLOOKUP($B240,INDIRECT(nfl_game_result),MATCH(K$1,INDIRECT(nfl_game_result_header),0),FALSE)),"error")</f>
        <v>GBY</v>
      </c>
      <c r="L240" s="23" t="str">
        <f ca="1">IFERROR(IF(ISBLANK(VLOOKUP($B240,INDIRECT(nfl_game_result),MATCH(L$1,INDIRECT(nfl_game_result_header),0),FALSE)),"",VLOOKUP($B240,INDIRECT(nfl_game_result),MATCH(L$1,INDIRECT(nfl_game_result_header),0),FALSE)),"error")</f>
        <v/>
      </c>
      <c r="M240" t="s">
        <v>16</v>
      </c>
      <c r="N240">
        <v>-10.5</v>
      </c>
      <c r="O240" t="s">
        <v>64</v>
      </c>
      <c r="V240" s="23" t="s">
        <v>416</v>
      </c>
      <c r="W240">
        <f ca="1">VALUE(LEFT(C240, 4))</f>
        <v>2012</v>
      </c>
      <c r="X240">
        <f ca="1">VALUE(MID(C240,6,FIND("_",C240,6)-6))</f>
        <v>9</v>
      </c>
      <c r="Y240" t="str">
        <f ca="1">IF(NOT(OR(ISBLANK(D240),ISBLANK(E240),D240="",E240="")),D240-E240,"")</f>
        <v/>
      </c>
      <c r="Z240" t="str">
        <f ca="1">IF(OR(NOT(ISNUMBER(D240)),ISBLANK(D240),D240="",ISBLANK(N240)),"",ABS(D240-N240))</f>
        <v/>
      </c>
      <c r="AA240">
        <f ca="1">IF(OR(ISBLANK(J240),ISBLANK(O240),J240="",O240=""),"",IF(J240=O240,1,0))</f>
        <v>0</v>
      </c>
      <c r="AB240" t="str">
        <f ca="1">IF(OR(ISBLANK(K240),ISBLANK(Q240),K240="",Q240=""),"",IF(K240=Q240,1,0))</f>
        <v/>
      </c>
      <c r="AC240" s="23" t="str">
        <f t="shared" ca="1" si="3"/>
        <v/>
      </c>
    </row>
    <row r="241" spans="1:29" x14ac:dyDescent="0.25">
      <c r="A241" s="23">
        <v>240</v>
      </c>
      <c r="B241">
        <v>122</v>
      </c>
      <c r="C241" t="str">
        <f ca="1">IFERROR(VLOOKUP($B241,INDIRECT(nfl_game_result),MATCH(C$1,INDIRECT(nfl_game_result_header),0),FALSE),"error")</f>
        <v>2012_09_DET@JAX</v>
      </c>
      <c r="D241" t="str">
        <f ca="1">IFERROR(IF(ISBLANK(VLOOKUP($B241,INDIRECT(nfl_game_result),MATCH(D$1,INDIRECT(nfl_game_result_header),0),FALSE)),"",VLOOKUP($B241,INDIRECT(nfl_game_result),MATCH(D$1,INDIRECT(nfl_game_result_header),0),FALSE)),"error")</f>
        <v/>
      </c>
      <c r="E241">
        <f ca="1">IFERROR(IF(ISBLANK(VLOOKUP($B241,INDIRECT(nfl_game_result),MATCH(E$1,INDIRECT(nfl_game_result_header),0),FALSE)),"",VLOOKUP($B241,INDIRECT(nfl_game_result),MATCH(E$1,INDIRECT(nfl_game_result_header),0),FALSE)),"error")</f>
        <v>3.5</v>
      </c>
      <c r="F241" s="23" t="str">
        <f ca="1">IFERROR(IF(ISBLANK(VLOOKUP($B241,INDIRECT(nfl_game_result),MATCH(F$1,INDIRECT(nfl_game_result_header),0),FALSE)),"",VLOOKUP($B241,INDIRECT(nfl_game_result),MATCH(F$1,INDIRECT(nfl_game_result_header),0),FALSE)),"error")</f>
        <v/>
      </c>
      <c r="G241" s="23" t="str">
        <f ca="1">IFERROR(IF(ISBLANK(VLOOKUP($B241,INDIRECT(nfl_game_result),MATCH(G$1,INDIRECT(nfl_game_result_header),0),FALSE)),"",VLOOKUP($B241,INDIRECT(nfl_game_result),MATCH(G$1,INDIRECT(nfl_game_result_header),0),FALSE)),"error")</f>
        <v/>
      </c>
      <c r="H241">
        <f ca="1">IFERROR(IF(ISBLANK(VLOOKUP($B241,INDIRECT(nfl_game_result),MATCH(H$1,INDIRECT(nfl_game_result_header),0),FALSE)),"",VLOOKUP($B241,INDIRECT(nfl_game_result),MATCH(H$1,INDIRECT(nfl_game_result_header),0),FALSE)),"error")</f>
        <v>14</v>
      </c>
      <c r="I241">
        <f ca="1">IFERROR(IF(ISBLANK(VLOOKUP($B241,INDIRECT(nfl_game_result),MATCH(I$1,INDIRECT(nfl_game_result_header),0),FALSE)),"",VLOOKUP($B241,INDIRECT(nfl_game_result),MATCH(I$1,INDIRECT(nfl_game_result_header),0),FALSE)),"error")</f>
        <v>31</v>
      </c>
      <c r="J241" t="str">
        <f ca="1">IFERROR(IF(ISBLANK(VLOOKUP($B241,INDIRECT(nfl_game_result),MATCH(J$1,INDIRECT(nfl_game_result_header),0),FALSE)),"",VLOOKUP($B241,INDIRECT(nfl_game_result),MATCH(J$1,INDIRECT(nfl_game_result_header),0),FALSE)),"error")</f>
        <v>DET</v>
      </c>
      <c r="K241" t="str">
        <f ca="1">IFERROR(IF(ISBLANK(VLOOKUP($B241,INDIRECT(nfl_game_result),MATCH(K$1,INDIRECT(nfl_game_result_header),0),FALSE)),"",VLOOKUP($B241,INDIRECT(nfl_game_result),MATCH(K$1,INDIRECT(nfl_game_result_header),0),FALSE)),"error")</f>
        <v>DET</v>
      </c>
      <c r="L241" s="23" t="str">
        <f ca="1">IFERROR(IF(ISBLANK(VLOOKUP($B241,INDIRECT(nfl_game_result),MATCH(L$1,INDIRECT(nfl_game_result_header),0),FALSE)),"",VLOOKUP($B241,INDIRECT(nfl_game_result),MATCH(L$1,INDIRECT(nfl_game_result_header),0),FALSE)),"error")</f>
        <v/>
      </c>
      <c r="M241" t="s">
        <v>16</v>
      </c>
      <c r="N241">
        <v>2.5</v>
      </c>
      <c r="O241" t="s">
        <v>77</v>
      </c>
      <c r="V241" s="23" t="s">
        <v>416</v>
      </c>
      <c r="W241">
        <f ca="1">VALUE(LEFT(C241, 4))</f>
        <v>2012</v>
      </c>
      <c r="X241">
        <f ca="1">VALUE(MID(C241,6,FIND("_",C241,6)-6))</f>
        <v>9</v>
      </c>
      <c r="Y241" t="str">
        <f ca="1">IF(NOT(OR(ISBLANK(D241),ISBLANK(E241),D241="",E241="")),D241-E241,"")</f>
        <v/>
      </c>
      <c r="Z241" t="str">
        <f ca="1">IF(OR(NOT(ISNUMBER(D241)),ISBLANK(D241),D241="",ISBLANK(N241)),"",ABS(D241-N241))</f>
        <v/>
      </c>
      <c r="AA241">
        <f ca="1">IF(OR(ISBLANK(J241),ISBLANK(O241),J241="",O241=""),"",IF(J241=O241,1,0))</f>
        <v>0</v>
      </c>
      <c r="AB241" t="str">
        <f ca="1">IF(OR(ISBLANK(K241),ISBLANK(Q241),K241="",Q241=""),"",IF(K241=Q241,1,0))</f>
        <v/>
      </c>
      <c r="AC241" s="23" t="str">
        <f t="shared" ca="1" si="3"/>
        <v/>
      </c>
    </row>
    <row r="242" spans="1:29" x14ac:dyDescent="0.25">
      <c r="A242" s="23">
        <v>241</v>
      </c>
      <c r="B242">
        <v>123</v>
      </c>
      <c r="C242" t="str">
        <f ca="1">IFERROR(VLOOKUP($B242,INDIRECT(nfl_game_result),MATCH(C$1,INDIRECT(nfl_game_result_header),0),FALSE),"error")</f>
        <v>2012_09_CHI@TEN</v>
      </c>
      <c r="D242" t="str">
        <f ca="1">IFERROR(IF(ISBLANK(VLOOKUP($B242,INDIRECT(nfl_game_result),MATCH(D$1,INDIRECT(nfl_game_result_header),0),FALSE)),"",VLOOKUP($B242,INDIRECT(nfl_game_result),MATCH(D$1,INDIRECT(nfl_game_result_header),0),FALSE)),"error")</f>
        <v/>
      </c>
      <c r="E242">
        <f ca="1">IFERROR(IF(ISBLANK(VLOOKUP($B242,INDIRECT(nfl_game_result),MATCH(E$1,INDIRECT(nfl_game_result_header),0),FALSE)),"",VLOOKUP($B242,INDIRECT(nfl_game_result),MATCH(E$1,INDIRECT(nfl_game_result_header),0),FALSE)),"error")</f>
        <v>3.5</v>
      </c>
      <c r="F242" s="23" t="str">
        <f ca="1">IFERROR(IF(ISBLANK(VLOOKUP($B242,INDIRECT(nfl_game_result),MATCH(F$1,INDIRECT(nfl_game_result_header),0),FALSE)),"",VLOOKUP($B242,INDIRECT(nfl_game_result),MATCH(F$1,INDIRECT(nfl_game_result_header),0),FALSE)),"error")</f>
        <v/>
      </c>
      <c r="G242" s="23" t="str">
        <f ca="1">IFERROR(IF(ISBLANK(VLOOKUP($B242,INDIRECT(nfl_game_result),MATCH(G$1,INDIRECT(nfl_game_result_header),0),FALSE)),"",VLOOKUP($B242,INDIRECT(nfl_game_result),MATCH(G$1,INDIRECT(nfl_game_result_header),0),FALSE)),"error")</f>
        <v/>
      </c>
      <c r="H242">
        <f ca="1">IFERROR(IF(ISBLANK(VLOOKUP($B242,INDIRECT(nfl_game_result),MATCH(H$1,INDIRECT(nfl_game_result_header),0),FALSE)),"",VLOOKUP($B242,INDIRECT(nfl_game_result),MATCH(H$1,INDIRECT(nfl_game_result_header),0),FALSE)),"error")</f>
        <v>20</v>
      </c>
      <c r="I242">
        <f ca="1">IFERROR(IF(ISBLANK(VLOOKUP($B242,INDIRECT(nfl_game_result),MATCH(I$1,INDIRECT(nfl_game_result_header),0),FALSE)),"",VLOOKUP($B242,INDIRECT(nfl_game_result),MATCH(I$1,INDIRECT(nfl_game_result_header),0),FALSE)),"error")</f>
        <v>51</v>
      </c>
      <c r="J242" t="str">
        <f ca="1">IFERROR(IF(ISBLANK(VLOOKUP($B242,INDIRECT(nfl_game_result),MATCH(J$1,INDIRECT(nfl_game_result_header),0),FALSE)),"",VLOOKUP($B242,INDIRECT(nfl_game_result),MATCH(J$1,INDIRECT(nfl_game_result_header),0),FALSE)),"error")</f>
        <v>CHI</v>
      </c>
      <c r="K242" t="str">
        <f ca="1">IFERROR(IF(ISBLANK(VLOOKUP($B242,INDIRECT(nfl_game_result),MATCH(K$1,INDIRECT(nfl_game_result_header),0),FALSE)),"",VLOOKUP($B242,INDIRECT(nfl_game_result),MATCH(K$1,INDIRECT(nfl_game_result_header),0),FALSE)),"error")</f>
        <v>CHI</v>
      </c>
      <c r="L242" s="23" t="str">
        <f ca="1">IFERROR(IF(ISBLANK(VLOOKUP($B242,INDIRECT(nfl_game_result),MATCH(L$1,INDIRECT(nfl_game_result_header),0),FALSE)),"",VLOOKUP($B242,INDIRECT(nfl_game_result),MATCH(L$1,INDIRECT(nfl_game_result_header),0),FALSE)),"error")</f>
        <v/>
      </c>
      <c r="M242" t="s">
        <v>16</v>
      </c>
      <c r="N242">
        <v>7</v>
      </c>
      <c r="O242" t="s">
        <v>68</v>
      </c>
      <c r="V242" s="23" t="s">
        <v>416</v>
      </c>
      <c r="W242">
        <f ca="1">VALUE(LEFT(C242, 4))</f>
        <v>2012</v>
      </c>
      <c r="X242">
        <f ca="1">VALUE(MID(C242,6,FIND("_",C242,6)-6))</f>
        <v>9</v>
      </c>
      <c r="Y242" t="str">
        <f ca="1">IF(NOT(OR(ISBLANK(D242),ISBLANK(E242),D242="",E242="")),D242-E242,"")</f>
        <v/>
      </c>
      <c r="Z242" t="str">
        <f ca="1">IF(OR(NOT(ISNUMBER(D242)),ISBLANK(D242),D242="",ISBLANK(N242)),"",ABS(D242-N242))</f>
        <v/>
      </c>
      <c r="AA242">
        <f ca="1">IF(OR(ISBLANK(J242),ISBLANK(O242),J242="",O242=""),"",IF(J242=O242,1,0))</f>
        <v>1</v>
      </c>
      <c r="AB242" t="str">
        <f ca="1">IF(OR(ISBLANK(K242),ISBLANK(Q242),K242="",Q242=""),"",IF(K242=Q242,1,0))</f>
        <v/>
      </c>
      <c r="AC242" s="23" t="str">
        <f t="shared" ca="1" si="3"/>
        <v/>
      </c>
    </row>
    <row r="243" spans="1:29" x14ac:dyDescent="0.25">
      <c r="A243" s="23">
        <v>242</v>
      </c>
      <c r="B243">
        <v>124</v>
      </c>
      <c r="C243" t="str">
        <f ca="1">IFERROR(VLOOKUP($B243,INDIRECT(nfl_game_result),MATCH(C$1,INDIRECT(nfl_game_result_header),0),FALSE),"error")</f>
        <v>2012_09_DEN@CIN</v>
      </c>
      <c r="D243" t="str">
        <f ca="1">IFERROR(IF(ISBLANK(VLOOKUP($B243,INDIRECT(nfl_game_result),MATCH(D$1,INDIRECT(nfl_game_result_header),0),FALSE)),"",VLOOKUP($B243,INDIRECT(nfl_game_result),MATCH(D$1,INDIRECT(nfl_game_result_header),0),FALSE)),"error")</f>
        <v/>
      </c>
      <c r="E243">
        <f ca="1">IFERROR(IF(ISBLANK(VLOOKUP($B243,INDIRECT(nfl_game_result),MATCH(E$1,INDIRECT(nfl_game_result_header),0),FALSE)),"",VLOOKUP($B243,INDIRECT(nfl_game_result),MATCH(E$1,INDIRECT(nfl_game_result_header),0),FALSE)),"error")</f>
        <v>3.5</v>
      </c>
      <c r="F243" s="23" t="str">
        <f ca="1">IFERROR(IF(ISBLANK(VLOOKUP($B243,INDIRECT(nfl_game_result),MATCH(F$1,INDIRECT(nfl_game_result_header),0),FALSE)),"",VLOOKUP($B243,INDIRECT(nfl_game_result),MATCH(F$1,INDIRECT(nfl_game_result_header),0),FALSE)),"error")</f>
        <v/>
      </c>
      <c r="G243" s="23" t="str">
        <f ca="1">IFERROR(IF(ISBLANK(VLOOKUP($B243,INDIRECT(nfl_game_result),MATCH(G$1,INDIRECT(nfl_game_result_header),0),FALSE)),"",VLOOKUP($B243,INDIRECT(nfl_game_result),MATCH(G$1,INDIRECT(nfl_game_result_header),0),FALSE)),"error")</f>
        <v/>
      </c>
      <c r="H243">
        <f ca="1">IFERROR(IF(ISBLANK(VLOOKUP($B243,INDIRECT(nfl_game_result),MATCH(H$1,INDIRECT(nfl_game_result_header),0),FALSE)),"",VLOOKUP($B243,INDIRECT(nfl_game_result),MATCH(H$1,INDIRECT(nfl_game_result_header),0),FALSE)),"error")</f>
        <v>23</v>
      </c>
      <c r="I243">
        <f ca="1">IFERROR(IF(ISBLANK(VLOOKUP($B243,INDIRECT(nfl_game_result),MATCH(I$1,INDIRECT(nfl_game_result_header),0),FALSE)),"",VLOOKUP($B243,INDIRECT(nfl_game_result),MATCH(I$1,INDIRECT(nfl_game_result_header),0),FALSE)),"error")</f>
        <v>31</v>
      </c>
      <c r="J243" t="str">
        <f ca="1">IFERROR(IF(ISBLANK(VLOOKUP($B243,INDIRECT(nfl_game_result),MATCH(J$1,INDIRECT(nfl_game_result_header),0),FALSE)),"",VLOOKUP($B243,INDIRECT(nfl_game_result),MATCH(J$1,INDIRECT(nfl_game_result_header),0),FALSE)),"error")</f>
        <v>DEN</v>
      </c>
      <c r="K243" t="str">
        <f ca="1">IFERROR(IF(ISBLANK(VLOOKUP($B243,INDIRECT(nfl_game_result),MATCH(K$1,INDIRECT(nfl_game_result_header),0),FALSE)),"",VLOOKUP($B243,INDIRECT(nfl_game_result),MATCH(K$1,INDIRECT(nfl_game_result_header),0),FALSE)),"error")</f>
        <v>DEN</v>
      </c>
      <c r="L243" s="23" t="str">
        <f ca="1">IFERROR(IF(ISBLANK(VLOOKUP($B243,INDIRECT(nfl_game_result),MATCH(L$1,INDIRECT(nfl_game_result_header),0),FALSE)),"",VLOOKUP($B243,INDIRECT(nfl_game_result),MATCH(L$1,INDIRECT(nfl_game_result_header),0),FALSE)),"error")</f>
        <v/>
      </c>
      <c r="M243" t="s">
        <v>16</v>
      </c>
      <c r="N243">
        <v>2.5</v>
      </c>
      <c r="O243" t="s">
        <v>72</v>
      </c>
      <c r="V243" s="23" t="s">
        <v>416</v>
      </c>
      <c r="W243">
        <f ca="1">VALUE(LEFT(C243, 4))</f>
        <v>2012</v>
      </c>
      <c r="X243">
        <f ca="1">VALUE(MID(C243,6,FIND("_",C243,6)-6))</f>
        <v>9</v>
      </c>
      <c r="Y243" t="str">
        <f ca="1">IF(NOT(OR(ISBLANK(D243),ISBLANK(E243),D243="",E243="")),D243-E243,"")</f>
        <v/>
      </c>
      <c r="Z243" t="str">
        <f ca="1">IF(OR(NOT(ISNUMBER(D243)),ISBLANK(D243),D243="",ISBLANK(N243)),"",ABS(D243-N243))</f>
        <v/>
      </c>
      <c r="AA243">
        <f ca="1">IF(OR(ISBLANK(J243),ISBLANK(O243),J243="",O243=""),"",IF(J243=O243,1,0))</f>
        <v>1</v>
      </c>
      <c r="AB243" t="str">
        <f ca="1">IF(OR(ISBLANK(K243),ISBLANK(Q243),K243="",Q243=""),"",IF(K243=Q243,1,0))</f>
        <v/>
      </c>
      <c r="AC243" s="23" t="str">
        <f t="shared" ca="1" si="3"/>
        <v/>
      </c>
    </row>
    <row r="244" spans="1:29" x14ac:dyDescent="0.25">
      <c r="A244" s="23">
        <v>243</v>
      </c>
      <c r="B244">
        <v>125</v>
      </c>
      <c r="C244" t="str">
        <f ca="1">IFERROR(VLOOKUP($B244,INDIRECT(nfl_game_result),MATCH(C$1,INDIRECT(nfl_game_result_header),0),FALSE),"error")</f>
        <v>2012_09_BAL@CLE</v>
      </c>
      <c r="D244" t="str">
        <f ca="1">IFERROR(IF(ISBLANK(VLOOKUP($B244,INDIRECT(nfl_game_result),MATCH(D$1,INDIRECT(nfl_game_result_header),0),FALSE)),"",VLOOKUP($B244,INDIRECT(nfl_game_result),MATCH(D$1,INDIRECT(nfl_game_result_header),0),FALSE)),"error")</f>
        <v/>
      </c>
      <c r="E244">
        <f ca="1">IFERROR(IF(ISBLANK(VLOOKUP($B244,INDIRECT(nfl_game_result),MATCH(E$1,INDIRECT(nfl_game_result_header),0),FALSE)),"",VLOOKUP($B244,INDIRECT(nfl_game_result),MATCH(E$1,INDIRECT(nfl_game_result_header),0),FALSE)),"error")</f>
        <v>3.5</v>
      </c>
      <c r="F244" s="23" t="str">
        <f ca="1">IFERROR(IF(ISBLANK(VLOOKUP($B244,INDIRECT(nfl_game_result),MATCH(F$1,INDIRECT(nfl_game_result_header),0),FALSE)),"",VLOOKUP($B244,INDIRECT(nfl_game_result),MATCH(F$1,INDIRECT(nfl_game_result_header),0),FALSE)),"error")</f>
        <v/>
      </c>
      <c r="G244" s="23" t="str">
        <f ca="1">IFERROR(IF(ISBLANK(VLOOKUP($B244,INDIRECT(nfl_game_result),MATCH(G$1,INDIRECT(nfl_game_result_header),0),FALSE)),"",VLOOKUP($B244,INDIRECT(nfl_game_result),MATCH(G$1,INDIRECT(nfl_game_result_header),0),FALSE)),"error")</f>
        <v/>
      </c>
      <c r="H244">
        <f ca="1">IFERROR(IF(ISBLANK(VLOOKUP($B244,INDIRECT(nfl_game_result),MATCH(H$1,INDIRECT(nfl_game_result_header),0),FALSE)),"",VLOOKUP($B244,INDIRECT(nfl_game_result),MATCH(H$1,INDIRECT(nfl_game_result_header),0),FALSE)),"error")</f>
        <v>15</v>
      </c>
      <c r="I244">
        <f ca="1">IFERROR(IF(ISBLANK(VLOOKUP($B244,INDIRECT(nfl_game_result),MATCH(I$1,INDIRECT(nfl_game_result_header),0),FALSE)),"",VLOOKUP($B244,INDIRECT(nfl_game_result),MATCH(I$1,INDIRECT(nfl_game_result_header),0),FALSE)),"error")</f>
        <v>25</v>
      </c>
      <c r="J244" t="str">
        <f ca="1">IFERROR(IF(ISBLANK(VLOOKUP($B244,INDIRECT(nfl_game_result),MATCH(J$1,INDIRECT(nfl_game_result_header),0),FALSE)),"",VLOOKUP($B244,INDIRECT(nfl_game_result),MATCH(J$1,INDIRECT(nfl_game_result_header),0),FALSE)),"error")</f>
        <v>BAL</v>
      </c>
      <c r="K244" t="str">
        <f ca="1">IFERROR(IF(ISBLANK(VLOOKUP($B244,INDIRECT(nfl_game_result),MATCH(K$1,INDIRECT(nfl_game_result_header),0),FALSE)),"",VLOOKUP($B244,INDIRECT(nfl_game_result),MATCH(K$1,INDIRECT(nfl_game_result_header),0),FALSE)),"error")</f>
        <v>BAL</v>
      </c>
      <c r="L244" s="23" t="str">
        <f ca="1">IFERROR(IF(ISBLANK(VLOOKUP($B244,INDIRECT(nfl_game_result),MATCH(L$1,INDIRECT(nfl_game_result_header),0),FALSE)),"",VLOOKUP($B244,INDIRECT(nfl_game_result),MATCH(L$1,INDIRECT(nfl_game_result_header),0),FALSE)),"error")</f>
        <v/>
      </c>
      <c r="M244" t="s">
        <v>16</v>
      </c>
      <c r="N244">
        <v>5.5</v>
      </c>
      <c r="O244" t="s">
        <v>70</v>
      </c>
      <c r="V244" s="23" t="s">
        <v>416</v>
      </c>
      <c r="W244">
        <f ca="1">VALUE(LEFT(C244, 4))</f>
        <v>2012</v>
      </c>
      <c r="X244">
        <f ca="1">VALUE(MID(C244,6,FIND("_",C244,6)-6))</f>
        <v>9</v>
      </c>
      <c r="Y244" t="str">
        <f ca="1">IF(NOT(OR(ISBLANK(D244),ISBLANK(E244),D244="",E244="")),D244-E244,"")</f>
        <v/>
      </c>
      <c r="Z244" t="str">
        <f ca="1">IF(OR(NOT(ISNUMBER(D244)),ISBLANK(D244),D244="",ISBLANK(N244)),"",ABS(D244-N244))</f>
        <v/>
      </c>
      <c r="AA244">
        <f ca="1">IF(OR(ISBLANK(J244),ISBLANK(O244),J244="",O244=""),"",IF(J244=O244,1,0))</f>
        <v>0</v>
      </c>
      <c r="AB244" t="str">
        <f ca="1">IF(OR(ISBLANK(K244),ISBLANK(Q244),K244="",Q244=""),"",IF(K244=Q244,1,0))</f>
        <v/>
      </c>
      <c r="AC244" s="23" t="str">
        <f t="shared" ca="1" si="3"/>
        <v/>
      </c>
    </row>
    <row r="245" spans="1:29" x14ac:dyDescent="0.25">
      <c r="A245" s="23">
        <v>244</v>
      </c>
      <c r="B245">
        <v>126</v>
      </c>
      <c r="C245" t="str">
        <f ca="1">IFERROR(VLOOKUP($B245,INDIRECT(nfl_game_result),MATCH(C$1,INDIRECT(nfl_game_result_header),0),FALSE),"error")</f>
        <v>2012_09_BUF@HOU</v>
      </c>
      <c r="D245" t="str">
        <f ca="1">IFERROR(IF(ISBLANK(VLOOKUP($B245,INDIRECT(nfl_game_result),MATCH(D$1,INDIRECT(nfl_game_result_header),0),FALSE)),"",VLOOKUP($B245,INDIRECT(nfl_game_result),MATCH(D$1,INDIRECT(nfl_game_result_header),0),FALSE)),"error")</f>
        <v/>
      </c>
      <c r="E245">
        <f ca="1">IFERROR(IF(ISBLANK(VLOOKUP($B245,INDIRECT(nfl_game_result),MATCH(E$1,INDIRECT(nfl_game_result_header),0),FALSE)),"",VLOOKUP($B245,INDIRECT(nfl_game_result),MATCH(E$1,INDIRECT(nfl_game_result_header),0),FALSE)),"error")</f>
        <v>-10.5</v>
      </c>
      <c r="F245" s="23" t="str">
        <f ca="1">IFERROR(IF(ISBLANK(VLOOKUP($B245,INDIRECT(nfl_game_result),MATCH(F$1,INDIRECT(nfl_game_result_header),0),FALSE)),"",VLOOKUP($B245,INDIRECT(nfl_game_result),MATCH(F$1,INDIRECT(nfl_game_result_header),0),FALSE)),"error")</f>
        <v/>
      </c>
      <c r="G245" s="23" t="str">
        <f ca="1">IFERROR(IF(ISBLANK(VLOOKUP($B245,INDIRECT(nfl_game_result),MATCH(G$1,INDIRECT(nfl_game_result_header),0),FALSE)),"",VLOOKUP($B245,INDIRECT(nfl_game_result),MATCH(G$1,INDIRECT(nfl_game_result_header),0),FALSE)),"error")</f>
        <v/>
      </c>
      <c r="H245">
        <f ca="1">IFERROR(IF(ISBLANK(VLOOKUP($B245,INDIRECT(nfl_game_result),MATCH(H$1,INDIRECT(nfl_game_result_header),0),FALSE)),"",VLOOKUP($B245,INDIRECT(nfl_game_result),MATCH(H$1,INDIRECT(nfl_game_result_header),0),FALSE)),"error")</f>
        <v>21</v>
      </c>
      <c r="I245">
        <f ca="1">IFERROR(IF(ISBLANK(VLOOKUP($B245,INDIRECT(nfl_game_result),MATCH(I$1,INDIRECT(nfl_game_result_header),0),FALSE)),"",VLOOKUP($B245,INDIRECT(nfl_game_result),MATCH(I$1,INDIRECT(nfl_game_result_header),0),FALSE)),"error")</f>
        <v>9</v>
      </c>
      <c r="J245" t="str">
        <f ca="1">IFERROR(IF(ISBLANK(VLOOKUP($B245,INDIRECT(nfl_game_result),MATCH(J$1,INDIRECT(nfl_game_result_header),0),FALSE)),"",VLOOKUP($B245,INDIRECT(nfl_game_result),MATCH(J$1,INDIRECT(nfl_game_result_header),0),FALSE)),"error")</f>
        <v>HOU</v>
      </c>
      <c r="K245" t="str">
        <f ca="1">IFERROR(IF(ISBLANK(VLOOKUP($B245,INDIRECT(nfl_game_result),MATCH(K$1,INDIRECT(nfl_game_result_header),0),FALSE)),"",VLOOKUP($B245,INDIRECT(nfl_game_result),MATCH(K$1,INDIRECT(nfl_game_result_header),0),FALSE)),"error")</f>
        <v>HOU</v>
      </c>
      <c r="L245" s="23" t="str">
        <f ca="1">IFERROR(IF(ISBLANK(VLOOKUP($B245,INDIRECT(nfl_game_result),MATCH(L$1,INDIRECT(nfl_game_result_header),0),FALSE)),"",VLOOKUP($B245,INDIRECT(nfl_game_result),MATCH(L$1,INDIRECT(nfl_game_result_header),0),FALSE)),"error")</f>
        <v/>
      </c>
      <c r="M245" t="s">
        <v>16</v>
      </c>
      <c r="N245">
        <v>-12</v>
      </c>
      <c r="O245" t="s">
        <v>75</v>
      </c>
      <c r="V245" s="23" t="s">
        <v>416</v>
      </c>
      <c r="W245">
        <f ca="1">VALUE(LEFT(C245, 4))</f>
        <v>2012</v>
      </c>
      <c r="X245">
        <f ca="1">VALUE(MID(C245,6,FIND("_",C245,6)-6))</f>
        <v>9</v>
      </c>
      <c r="Y245" t="str">
        <f ca="1">IF(NOT(OR(ISBLANK(D245),ISBLANK(E245),D245="",E245="")),D245-E245,"")</f>
        <v/>
      </c>
      <c r="Z245" t="str">
        <f ca="1">IF(OR(NOT(ISNUMBER(D245)),ISBLANK(D245),D245="",ISBLANK(N245)),"",ABS(D245-N245))</f>
        <v/>
      </c>
      <c r="AA245">
        <f ca="1">IF(OR(ISBLANK(J245),ISBLANK(O245),J245="",O245=""),"",IF(J245=O245,1,0))</f>
        <v>1</v>
      </c>
      <c r="AB245" t="str">
        <f ca="1">IF(OR(ISBLANK(K245),ISBLANK(Q245),K245="",Q245=""),"",IF(K245=Q245,1,0))</f>
        <v/>
      </c>
      <c r="AC245" s="23" t="str">
        <f t="shared" ca="1" si="3"/>
        <v/>
      </c>
    </row>
    <row r="246" spans="1:29" x14ac:dyDescent="0.25">
      <c r="A246" s="23">
        <v>245</v>
      </c>
      <c r="B246">
        <v>127</v>
      </c>
      <c r="C246" t="str">
        <f ca="1">IFERROR(VLOOKUP($B246,INDIRECT(nfl_game_result),MATCH(C$1,INDIRECT(nfl_game_result_header),0),FALSE),"error")</f>
        <v>2012_09_MIA@IND</v>
      </c>
      <c r="D246" t="str">
        <f ca="1">IFERROR(IF(ISBLANK(VLOOKUP($B246,INDIRECT(nfl_game_result),MATCH(D$1,INDIRECT(nfl_game_result_header),0),FALSE)),"",VLOOKUP($B246,INDIRECT(nfl_game_result),MATCH(D$1,INDIRECT(nfl_game_result_header),0),FALSE)),"error")</f>
        <v/>
      </c>
      <c r="E246">
        <f ca="1">IFERROR(IF(ISBLANK(VLOOKUP($B246,INDIRECT(nfl_game_result),MATCH(E$1,INDIRECT(nfl_game_result_header),0),FALSE)),"",VLOOKUP($B246,INDIRECT(nfl_game_result),MATCH(E$1,INDIRECT(nfl_game_result_header),0),FALSE)),"error")</f>
        <v>2.5</v>
      </c>
      <c r="F246" s="23" t="str">
        <f ca="1">IFERROR(IF(ISBLANK(VLOOKUP($B246,INDIRECT(nfl_game_result),MATCH(F$1,INDIRECT(nfl_game_result_header),0),FALSE)),"",VLOOKUP($B246,INDIRECT(nfl_game_result),MATCH(F$1,INDIRECT(nfl_game_result_header),0),FALSE)),"error")</f>
        <v/>
      </c>
      <c r="G246" s="23" t="str">
        <f ca="1">IFERROR(IF(ISBLANK(VLOOKUP($B246,INDIRECT(nfl_game_result),MATCH(G$1,INDIRECT(nfl_game_result_header),0),FALSE)),"",VLOOKUP($B246,INDIRECT(nfl_game_result),MATCH(G$1,INDIRECT(nfl_game_result_header),0),FALSE)),"error")</f>
        <v/>
      </c>
      <c r="H246">
        <f ca="1">IFERROR(IF(ISBLANK(VLOOKUP($B246,INDIRECT(nfl_game_result),MATCH(H$1,INDIRECT(nfl_game_result_header),0),FALSE)),"",VLOOKUP($B246,INDIRECT(nfl_game_result),MATCH(H$1,INDIRECT(nfl_game_result_header),0),FALSE)),"error")</f>
        <v>23</v>
      </c>
      <c r="I246">
        <f ca="1">IFERROR(IF(ISBLANK(VLOOKUP($B246,INDIRECT(nfl_game_result),MATCH(I$1,INDIRECT(nfl_game_result_header),0),FALSE)),"",VLOOKUP($B246,INDIRECT(nfl_game_result),MATCH(I$1,INDIRECT(nfl_game_result_header),0),FALSE)),"error")</f>
        <v>20</v>
      </c>
      <c r="J246" t="str">
        <f ca="1">IFERROR(IF(ISBLANK(VLOOKUP($B246,INDIRECT(nfl_game_result),MATCH(J$1,INDIRECT(nfl_game_result_header),0),FALSE)),"",VLOOKUP($B246,INDIRECT(nfl_game_result),MATCH(J$1,INDIRECT(nfl_game_result_header),0),FALSE)),"error")</f>
        <v>IND</v>
      </c>
      <c r="K246" t="str">
        <f ca="1">IFERROR(IF(ISBLANK(VLOOKUP($B246,INDIRECT(nfl_game_result),MATCH(K$1,INDIRECT(nfl_game_result_header),0),FALSE)),"",VLOOKUP($B246,INDIRECT(nfl_game_result),MATCH(K$1,INDIRECT(nfl_game_result_header),0),FALSE)),"error")</f>
        <v>IND</v>
      </c>
      <c r="L246" s="23" t="str">
        <f ca="1">IFERROR(IF(ISBLANK(VLOOKUP($B246,INDIRECT(nfl_game_result),MATCH(L$1,INDIRECT(nfl_game_result_header),0),FALSE)),"",VLOOKUP($B246,INDIRECT(nfl_game_result),MATCH(L$1,INDIRECT(nfl_game_result_header),0),FALSE)),"error")</f>
        <v/>
      </c>
      <c r="M246" t="s">
        <v>16</v>
      </c>
      <c r="N246">
        <v>-2.5</v>
      </c>
      <c r="O246" t="s">
        <v>79</v>
      </c>
      <c r="V246" s="23" t="s">
        <v>416</v>
      </c>
      <c r="W246">
        <f ca="1">VALUE(LEFT(C246, 4))</f>
        <v>2012</v>
      </c>
      <c r="X246">
        <f ca="1">VALUE(MID(C246,6,FIND("_",C246,6)-6))</f>
        <v>9</v>
      </c>
      <c r="Y246" t="str">
        <f ca="1">IF(NOT(OR(ISBLANK(D246),ISBLANK(E246),D246="",E246="")),D246-E246,"")</f>
        <v/>
      </c>
      <c r="Z246" t="str">
        <f ca="1">IF(OR(NOT(ISNUMBER(D246)),ISBLANK(D246),D246="",ISBLANK(N246)),"",ABS(D246-N246))</f>
        <v/>
      </c>
      <c r="AA246">
        <f ca="1">IF(OR(ISBLANK(J246),ISBLANK(O246),J246="",O246=""),"",IF(J246=O246,1,0))</f>
        <v>0</v>
      </c>
      <c r="AB246" t="str">
        <f ca="1">IF(OR(ISBLANK(K246),ISBLANK(Q246),K246="",Q246=""),"",IF(K246=Q246,1,0))</f>
        <v/>
      </c>
      <c r="AC246" s="23" t="str">
        <f t="shared" ca="1" si="3"/>
        <v/>
      </c>
    </row>
    <row r="247" spans="1:29" x14ac:dyDescent="0.25">
      <c r="A247" s="23">
        <v>246</v>
      </c>
      <c r="B247">
        <v>128</v>
      </c>
      <c r="C247" t="str">
        <f ca="1">IFERROR(VLOOKUP($B247,INDIRECT(nfl_game_result),MATCH(C$1,INDIRECT(nfl_game_result_header),0),FALSE),"error")</f>
        <v>2012_09_MIN@SEA</v>
      </c>
      <c r="D247" t="str">
        <f ca="1">IFERROR(IF(ISBLANK(VLOOKUP($B247,INDIRECT(nfl_game_result),MATCH(D$1,INDIRECT(nfl_game_result_header),0),FALSE)),"",VLOOKUP($B247,INDIRECT(nfl_game_result),MATCH(D$1,INDIRECT(nfl_game_result_header),0),FALSE)),"error")</f>
        <v/>
      </c>
      <c r="E247">
        <f ca="1">IFERROR(IF(ISBLANK(VLOOKUP($B247,INDIRECT(nfl_game_result),MATCH(E$1,INDIRECT(nfl_game_result_header),0),FALSE)),"",VLOOKUP($B247,INDIRECT(nfl_game_result),MATCH(E$1,INDIRECT(nfl_game_result_header),0),FALSE)),"error")</f>
        <v>-4.5</v>
      </c>
      <c r="F247" s="23" t="str">
        <f ca="1">IFERROR(IF(ISBLANK(VLOOKUP($B247,INDIRECT(nfl_game_result),MATCH(F$1,INDIRECT(nfl_game_result_header),0),FALSE)),"",VLOOKUP($B247,INDIRECT(nfl_game_result),MATCH(F$1,INDIRECT(nfl_game_result_header),0),FALSE)),"error")</f>
        <v/>
      </c>
      <c r="G247" s="23" t="str">
        <f ca="1">IFERROR(IF(ISBLANK(VLOOKUP($B247,INDIRECT(nfl_game_result),MATCH(G$1,INDIRECT(nfl_game_result_header),0),FALSE)),"",VLOOKUP($B247,INDIRECT(nfl_game_result),MATCH(G$1,INDIRECT(nfl_game_result_header),0),FALSE)),"error")</f>
        <v/>
      </c>
      <c r="H247">
        <f ca="1">IFERROR(IF(ISBLANK(VLOOKUP($B247,INDIRECT(nfl_game_result),MATCH(H$1,INDIRECT(nfl_game_result_header),0),FALSE)),"",VLOOKUP($B247,INDIRECT(nfl_game_result),MATCH(H$1,INDIRECT(nfl_game_result_header),0),FALSE)),"error")</f>
        <v>30</v>
      </c>
      <c r="I247">
        <f ca="1">IFERROR(IF(ISBLANK(VLOOKUP($B247,INDIRECT(nfl_game_result),MATCH(I$1,INDIRECT(nfl_game_result_header),0),FALSE)),"",VLOOKUP($B247,INDIRECT(nfl_game_result),MATCH(I$1,INDIRECT(nfl_game_result_header),0),FALSE)),"error")</f>
        <v>20</v>
      </c>
      <c r="J247" t="str">
        <f ca="1">IFERROR(IF(ISBLANK(VLOOKUP($B247,INDIRECT(nfl_game_result),MATCH(J$1,INDIRECT(nfl_game_result_header),0),FALSE)),"",VLOOKUP($B247,INDIRECT(nfl_game_result),MATCH(J$1,INDIRECT(nfl_game_result_header),0),FALSE)),"error")</f>
        <v>SEA</v>
      </c>
      <c r="K247" t="str">
        <f ca="1">IFERROR(IF(ISBLANK(VLOOKUP($B247,INDIRECT(nfl_game_result),MATCH(K$1,INDIRECT(nfl_game_result_header),0),FALSE)),"",VLOOKUP($B247,INDIRECT(nfl_game_result),MATCH(K$1,INDIRECT(nfl_game_result_header),0),FALSE)),"error")</f>
        <v>SEA</v>
      </c>
      <c r="L247" s="23" t="str">
        <f ca="1">IFERROR(IF(ISBLANK(VLOOKUP($B247,INDIRECT(nfl_game_result),MATCH(L$1,INDIRECT(nfl_game_result_header),0),FALSE)),"",VLOOKUP($B247,INDIRECT(nfl_game_result),MATCH(L$1,INDIRECT(nfl_game_result_header),0),FALSE)),"error")</f>
        <v/>
      </c>
      <c r="M247" t="s">
        <v>16</v>
      </c>
      <c r="N247">
        <v>-5.5</v>
      </c>
      <c r="O247" t="s">
        <v>89</v>
      </c>
      <c r="V247" s="23" t="s">
        <v>416</v>
      </c>
      <c r="W247">
        <f ca="1">VALUE(LEFT(C247, 4))</f>
        <v>2012</v>
      </c>
      <c r="X247">
        <f ca="1">VALUE(MID(C247,6,FIND("_",C247,6)-6))</f>
        <v>9</v>
      </c>
      <c r="Y247" t="str">
        <f ca="1">IF(NOT(OR(ISBLANK(D247),ISBLANK(E247),D247="",E247="")),D247-E247,"")</f>
        <v/>
      </c>
      <c r="Z247" t="str">
        <f ca="1">IF(OR(NOT(ISNUMBER(D247)),ISBLANK(D247),D247="",ISBLANK(N247)),"",ABS(D247-N247))</f>
        <v/>
      </c>
      <c r="AA247">
        <f ca="1">IF(OR(ISBLANK(J247),ISBLANK(O247),J247="",O247=""),"",IF(J247=O247,1,0))</f>
        <v>1</v>
      </c>
      <c r="AB247" t="str">
        <f ca="1">IF(OR(ISBLANK(K247),ISBLANK(Q247),K247="",Q247=""),"",IF(K247=Q247,1,0))</f>
        <v/>
      </c>
      <c r="AC247" s="23" t="str">
        <f t="shared" ca="1" si="3"/>
        <v/>
      </c>
    </row>
    <row r="248" spans="1:29" x14ac:dyDescent="0.25">
      <c r="A248" s="23">
        <v>247</v>
      </c>
      <c r="B248">
        <v>129</v>
      </c>
      <c r="C248" t="str">
        <f ca="1">IFERROR(VLOOKUP($B248,INDIRECT(nfl_game_result),MATCH(C$1,INDIRECT(nfl_game_result_header),0),FALSE),"error")</f>
        <v>2012_09_TBY@OAK</v>
      </c>
      <c r="D248" t="str">
        <f ca="1">IFERROR(IF(ISBLANK(VLOOKUP($B248,INDIRECT(nfl_game_result),MATCH(D$1,INDIRECT(nfl_game_result_header),0),FALSE)),"",VLOOKUP($B248,INDIRECT(nfl_game_result),MATCH(D$1,INDIRECT(nfl_game_result_header),0),FALSE)),"error")</f>
        <v/>
      </c>
      <c r="E248">
        <f ca="1">IFERROR(IF(ISBLANK(VLOOKUP($B248,INDIRECT(nfl_game_result),MATCH(E$1,INDIRECT(nfl_game_result_header),0),FALSE)),"",VLOOKUP($B248,INDIRECT(nfl_game_result),MATCH(E$1,INDIRECT(nfl_game_result_header),0),FALSE)),"error")</f>
        <v>-1.5</v>
      </c>
      <c r="F248" s="23" t="str">
        <f ca="1">IFERROR(IF(ISBLANK(VLOOKUP($B248,INDIRECT(nfl_game_result),MATCH(F$1,INDIRECT(nfl_game_result_header),0),FALSE)),"",VLOOKUP($B248,INDIRECT(nfl_game_result),MATCH(F$1,INDIRECT(nfl_game_result_header),0),FALSE)),"error")</f>
        <v/>
      </c>
      <c r="G248" s="23" t="str">
        <f ca="1">IFERROR(IF(ISBLANK(VLOOKUP($B248,INDIRECT(nfl_game_result),MATCH(G$1,INDIRECT(nfl_game_result_header),0),FALSE)),"",VLOOKUP($B248,INDIRECT(nfl_game_result),MATCH(G$1,INDIRECT(nfl_game_result_header),0),FALSE)),"error")</f>
        <v/>
      </c>
      <c r="H248">
        <f ca="1">IFERROR(IF(ISBLANK(VLOOKUP($B248,INDIRECT(nfl_game_result),MATCH(H$1,INDIRECT(nfl_game_result_header),0),FALSE)),"",VLOOKUP($B248,INDIRECT(nfl_game_result),MATCH(H$1,INDIRECT(nfl_game_result_header),0),FALSE)),"error")</f>
        <v>32</v>
      </c>
      <c r="I248">
        <f ca="1">IFERROR(IF(ISBLANK(VLOOKUP($B248,INDIRECT(nfl_game_result),MATCH(I$1,INDIRECT(nfl_game_result_header),0),FALSE)),"",VLOOKUP($B248,INDIRECT(nfl_game_result),MATCH(I$1,INDIRECT(nfl_game_result_header),0),FALSE)),"error")</f>
        <v>42</v>
      </c>
      <c r="J248" t="str">
        <f ca="1">IFERROR(IF(ISBLANK(VLOOKUP($B248,INDIRECT(nfl_game_result),MATCH(J$1,INDIRECT(nfl_game_result_header),0),FALSE)),"",VLOOKUP($B248,INDIRECT(nfl_game_result),MATCH(J$1,INDIRECT(nfl_game_result_header),0),FALSE)),"error")</f>
        <v>TBY</v>
      </c>
      <c r="K248" t="str">
        <f ca="1">IFERROR(IF(ISBLANK(VLOOKUP($B248,INDIRECT(nfl_game_result),MATCH(K$1,INDIRECT(nfl_game_result_header),0),FALSE)),"",VLOOKUP($B248,INDIRECT(nfl_game_result),MATCH(K$1,INDIRECT(nfl_game_result_header),0),FALSE)),"error")</f>
        <v>TBY</v>
      </c>
      <c r="L248" s="23" t="str">
        <f ca="1">IFERROR(IF(ISBLANK(VLOOKUP($B248,INDIRECT(nfl_game_result),MATCH(L$1,INDIRECT(nfl_game_result_header),0),FALSE)),"",VLOOKUP($B248,INDIRECT(nfl_game_result),MATCH(L$1,INDIRECT(nfl_game_result_header),0),FALSE)),"error")</f>
        <v/>
      </c>
      <c r="M248" t="s">
        <v>16</v>
      </c>
      <c r="N248">
        <v>-3</v>
      </c>
      <c r="O248" t="s">
        <v>334</v>
      </c>
      <c r="V248" s="23" t="s">
        <v>416</v>
      </c>
      <c r="W248">
        <f ca="1">VALUE(LEFT(C248, 4))</f>
        <v>2012</v>
      </c>
      <c r="X248">
        <f ca="1">VALUE(MID(C248,6,FIND("_",C248,6)-6))</f>
        <v>9</v>
      </c>
      <c r="Y248" t="str">
        <f ca="1">IF(NOT(OR(ISBLANK(D248),ISBLANK(E248),D248="",E248="")),D248-E248,"")</f>
        <v/>
      </c>
      <c r="Z248" t="str">
        <f ca="1">IF(OR(NOT(ISNUMBER(D248)),ISBLANK(D248),D248="",ISBLANK(N248)),"",ABS(D248-N248))</f>
        <v/>
      </c>
      <c r="AA248">
        <f ca="1">IF(OR(ISBLANK(J248),ISBLANK(O248),J248="",O248=""),"",IF(J248=O248,1,0))</f>
        <v>1</v>
      </c>
      <c r="AB248" t="str">
        <f ca="1">IF(OR(ISBLANK(K248),ISBLANK(Q248),K248="",Q248=""),"",IF(K248=Q248,1,0))</f>
        <v/>
      </c>
      <c r="AC248" s="23" t="str">
        <f t="shared" ca="1" si="3"/>
        <v/>
      </c>
    </row>
    <row r="249" spans="1:29" x14ac:dyDescent="0.25">
      <c r="A249" s="23">
        <v>248</v>
      </c>
      <c r="B249">
        <v>130</v>
      </c>
      <c r="C249" t="str">
        <f ca="1">IFERROR(VLOOKUP($B249,INDIRECT(nfl_game_result),MATCH(C$1,INDIRECT(nfl_game_result_header),0),FALSE),"error")</f>
        <v>2012_09_PIT@NYG</v>
      </c>
      <c r="D249" t="str">
        <f ca="1">IFERROR(IF(ISBLANK(VLOOKUP($B249,INDIRECT(nfl_game_result),MATCH(D$1,INDIRECT(nfl_game_result_header),0),FALSE)),"",VLOOKUP($B249,INDIRECT(nfl_game_result),MATCH(D$1,INDIRECT(nfl_game_result_header),0),FALSE)),"error")</f>
        <v/>
      </c>
      <c r="E249">
        <f ca="1">IFERROR(IF(ISBLANK(VLOOKUP($B249,INDIRECT(nfl_game_result),MATCH(E$1,INDIRECT(nfl_game_result_header),0),FALSE)),"",VLOOKUP($B249,INDIRECT(nfl_game_result),MATCH(E$1,INDIRECT(nfl_game_result_header),0),FALSE)),"error")</f>
        <v>-3.5</v>
      </c>
      <c r="F249" s="23" t="str">
        <f ca="1">IFERROR(IF(ISBLANK(VLOOKUP($B249,INDIRECT(nfl_game_result),MATCH(F$1,INDIRECT(nfl_game_result_header),0),FALSE)),"",VLOOKUP($B249,INDIRECT(nfl_game_result),MATCH(F$1,INDIRECT(nfl_game_result_header),0),FALSE)),"error")</f>
        <v/>
      </c>
      <c r="G249" s="23" t="str">
        <f ca="1">IFERROR(IF(ISBLANK(VLOOKUP($B249,INDIRECT(nfl_game_result),MATCH(G$1,INDIRECT(nfl_game_result_header),0),FALSE)),"",VLOOKUP($B249,INDIRECT(nfl_game_result),MATCH(G$1,INDIRECT(nfl_game_result_header),0),FALSE)),"error")</f>
        <v/>
      </c>
      <c r="H249">
        <f ca="1">IFERROR(IF(ISBLANK(VLOOKUP($B249,INDIRECT(nfl_game_result),MATCH(H$1,INDIRECT(nfl_game_result_header),0),FALSE)),"",VLOOKUP($B249,INDIRECT(nfl_game_result),MATCH(H$1,INDIRECT(nfl_game_result_header),0),FALSE)),"error")</f>
        <v>20</v>
      </c>
      <c r="I249">
        <f ca="1">IFERROR(IF(ISBLANK(VLOOKUP($B249,INDIRECT(nfl_game_result),MATCH(I$1,INDIRECT(nfl_game_result_header),0),FALSE)),"",VLOOKUP($B249,INDIRECT(nfl_game_result),MATCH(I$1,INDIRECT(nfl_game_result_header),0),FALSE)),"error")</f>
        <v>24</v>
      </c>
      <c r="J249" t="str">
        <f ca="1">IFERROR(IF(ISBLANK(VLOOKUP($B249,INDIRECT(nfl_game_result),MATCH(J$1,INDIRECT(nfl_game_result_header),0),FALSE)),"",VLOOKUP($B249,INDIRECT(nfl_game_result),MATCH(J$1,INDIRECT(nfl_game_result_header),0),FALSE)),"error")</f>
        <v>PIT</v>
      </c>
      <c r="K249" t="str">
        <f ca="1">IFERROR(IF(ISBLANK(VLOOKUP($B249,INDIRECT(nfl_game_result),MATCH(K$1,INDIRECT(nfl_game_result_header),0),FALSE)),"",VLOOKUP($B249,INDIRECT(nfl_game_result),MATCH(K$1,INDIRECT(nfl_game_result_header),0),FALSE)),"error")</f>
        <v>PIT</v>
      </c>
      <c r="L249" s="23" t="str">
        <f ca="1">IFERROR(IF(ISBLANK(VLOOKUP($B249,INDIRECT(nfl_game_result),MATCH(L$1,INDIRECT(nfl_game_result_header),0),FALSE)),"",VLOOKUP($B249,INDIRECT(nfl_game_result),MATCH(L$1,INDIRECT(nfl_game_result_header),0),FALSE)),"error")</f>
        <v/>
      </c>
      <c r="M249" t="s">
        <v>16</v>
      </c>
      <c r="N249">
        <v>-5</v>
      </c>
      <c r="O249" t="s">
        <v>87</v>
      </c>
      <c r="V249" s="23" t="s">
        <v>416</v>
      </c>
      <c r="W249">
        <f ca="1">VALUE(LEFT(C249, 4))</f>
        <v>2012</v>
      </c>
      <c r="X249">
        <f ca="1">VALUE(MID(C249,6,FIND("_",C249,6)-6))</f>
        <v>9</v>
      </c>
      <c r="Y249" t="str">
        <f ca="1">IF(NOT(OR(ISBLANK(D249),ISBLANK(E249),D249="",E249="")),D249-E249,"")</f>
        <v/>
      </c>
      <c r="Z249" t="str">
        <f ca="1">IF(OR(NOT(ISNUMBER(D249)),ISBLANK(D249),D249="",ISBLANK(N249)),"",ABS(D249-N249))</f>
        <v/>
      </c>
      <c r="AA249">
        <f ca="1">IF(OR(ISBLANK(J249),ISBLANK(O249),J249="",O249=""),"",IF(J249=O249,1,0))</f>
        <v>1</v>
      </c>
      <c r="AB249" t="str">
        <f ca="1">IF(OR(ISBLANK(K249),ISBLANK(Q249),K249="",Q249=""),"",IF(K249=Q249,1,0))</f>
        <v/>
      </c>
      <c r="AC249" s="23" t="str">
        <f t="shared" ca="1" si="3"/>
        <v/>
      </c>
    </row>
    <row r="250" spans="1:29" x14ac:dyDescent="0.25">
      <c r="A250" s="23">
        <v>249</v>
      </c>
      <c r="B250">
        <v>131</v>
      </c>
      <c r="C250" t="str">
        <f ca="1">IFERROR(VLOOKUP($B250,INDIRECT(nfl_game_result),MATCH(C$1,INDIRECT(nfl_game_result_header),0),FALSE),"error")</f>
        <v>2012_09_DAL@ATL</v>
      </c>
      <c r="D250" t="str">
        <f ca="1">IFERROR(IF(ISBLANK(VLOOKUP($B250,INDIRECT(nfl_game_result),MATCH(D$1,INDIRECT(nfl_game_result_header),0),FALSE)),"",VLOOKUP($B250,INDIRECT(nfl_game_result),MATCH(D$1,INDIRECT(nfl_game_result_header),0),FALSE)),"error")</f>
        <v/>
      </c>
      <c r="E250">
        <f ca="1">IFERROR(IF(ISBLANK(VLOOKUP($B250,INDIRECT(nfl_game_result),MATCH(E$1,INDIRECT(nfl_game_result_header),0),FALSE)),"",VLOOKUP($B250,INDIRECT(nfl_game_result),MATCH(E$1,INDIRECT(nfl_game_result_header),0),FALSE)),"error")</f>
        <v>-4.5</v>
      </c>
      <c r="F250" s="23" t="str">
        <f ca="1">IFERROR(IF(ISBLANK(VLOOKUP($B250,INDIRECT(nfl_game_result),MATCH(F$1,INDIRECT(nfl_game_result_header),0),FALSE)),"",VLOOKUP($B250,INDIRECT(nfl_game_result),MATCH(F$1,INDIRECT(nfl_game_result_header),0),FALSE)),"error")</f>
        <v/>
      </c>
      <c r="G250" s="23" t="str">
        <f ca="1">IFERROR(IF(ISBLANK(VLOOKUP($B250,INDIRECT(nfl_game_result),MATCH(G$1,INDIRECT(nfl_game_result_header),0),FALSE)),"",VLOOKUP($B250,INDIRECT(nfl_game_result),MATCH(G$1,INDIRECT(nfl_game_result_header),0),FALSE)),"error")</f>
        <v/>
      </c>
      <c r="H250">
        <f ca="1">IFERROR(IF(ISBLANK(VLOOKUP($B250,INDIRECT(nfl_game_result),MATCH(H$1,INDIRECT(nfl_game_result_header),0),FALSE)),"",VLOOKUP($B250,INDIRECT(nfl_game_result),MATCH(H$1,INDIRECT(nfl_game_result_header),0),FALSE)),"error")</f>
        <v>19</v>
      </c>
      <c r="I250">
        <f ca="1">IFERROR(IF(ISBLANK(VLOOKUP($B250,INDIRECT(nfl_game_result),MATCH(I$1,INDIRECT(nfl_game_result_header),0),FALSE)),"",VLOOKUP($B250,INDIRECT(nfl_game_result),MATCH(I$1,INDIRECT(nfl_game_result_header),0),FALSE)),"error")</f>
        <v>13</v>
      </c>
      <c r="J250" t="str">
        <f ca="1">IFERROR(IF(ISBLANK(VLOOKUP($B250,INDIRECT(nfl_game_result),MATCH(J$1,INDIRECT(nfl_game_result_header),0),FALSE)),"",VLOOKUP($B250,INDIRECT(nfl_game_result),MATCH(J$1,INDIRECT(nfl_game_result_header),0),FALSE)),"error")</f>
        <v>ATL</v>
      </c>
      <c r="K250" t="str">
        <f ca="1">IFERROR(IF(ISBLANK(VLOOKUP($B250,INDIRECT(nfl_game_result),MATCH(K$1,INDIRECT(nfl_game_result_header),0),FALSE)),"",VLOOKUP($B250,INDIRECT(nfl_game_result),MATCH(K$1,INDIRECT(nfl_game_result_header),0),FALSE)),"error")</f>
        <v>ATL</v>
      </c>
      <c r="L250" s="23" t="str">
        <f ca="1">IFERROR(IF(ISBLANK(VLOOKUP($B250,INDIRECT(nfl_game_result),MATCH(L$1,INDIRECT(nfl_game_result_header),0),FALSE)),"",VLOOKUP($B250,INDIRECT(nfl_game_result),MATCH(L$1,INDIRECT(nfl_game_result_header),0),FALSE)),"error")</f>
        <v/>
      </c>
      <c r="M250" t="s">
        <v>16</v>
      </c>
      <c r="N250">
        <v>-5</v>
      </c>
      <c r="O250" t="s">
        <v>71</v>
      </c>
      <c r="V250" s="23" t="s">
        <v>416</v>
      </c>
      <c r="W250">
        <f ca="1">VALUE(LEFT(C250, 4))</f>
        <v>2012</v>
      </c>
      <c r="X250">
        <f ca="1">VALUE(MID(C250,6,FIND("_",C250,6)-6))</f>
        <v>9</v>
      </c>
      <c r="Y250" t="str">
        <f ca="1">IF(NOT(OR(ISBLANK(D250),ISBLANK(E250),D250="",E250="")),D250-E250,"")</f>
        <v/>
      </c>
      <c r="Z250" t="str">
        <f ca="1">IF(OR(NOT(ISNUMBER(D250)),ISBLANK(D250),D250="",ISBLANK(N250)),"",ABS(D250-N250))</f>
        <v/>
      </c>
      <c r="AA250">
        <f ca="1">IF(OR(ISBLANK(J250),ISBLANK(O250),J250="",O250=""),"",IF(J250=O250,1,0))</f>
        <v>0</v>
      </c>
      <c r="AB250" t="str">
        <f ca="1">IF(OR(ISBLANK(K250),ISBLANK(Q250),K250="",Q250=""),"",IF(K250=Q250,1,0))</f>
        <v/>
      </c>
      <c r="AC250" s="23" t="str">
        <f t="shared" ca="1" si="3"/>
        <v/>
      </c>
    </row>
    <row r="251" spans="1:29" x14ac:dyDescent="0.25">
      <c r="A251" s="23">
        <v>250</v>
      </c>
      <c r="B251">
        <v>132</v>
      </c>
      <c r="C251" t="str">
        <f ca="1">IFERROR(VLOOKUP($B251,INDIRECT(nfl_game_result),MATCH(C$1,INDIRECT(nfl_game_result_header),0),FALSE),"error")</f>
        <v>2012_09_PHI@NOR</v>
      </c>
      <c r="D251" t="str">
        <f ca="1">IFERROR(IF(ISBLANK(VLOOKUP($B251,INDIRECT(nfl_game_result),MATCH(D$1,INDIRECT(nfl_game_result_header),0),FALSE)),"",VLOOKUP($B251,INDIRECT(nfl_game_result),MATCH(D$1,INDIRECT(nfl_game_result_header),0),FALSE)),"error")</f>
        <v/>
      </c>
      <c r="E251">
        <f ca="1">IFERROR(IF(ISBLANK(VLOOKUP($B251,INDIRECT(nfl_game_result),MATCH(E$1,INDIRECT(nfl_game_result_header),0),FALSE)),"",VLOOKUP($B251,INDIRECT(nfl_game_result),MATCH(E$1,INDIRECT(nfl_game_result_header),0),FALSE)),"error")</f>
        <v>-3.5</v>
      </c>
      <c r="F251" s="23" t="str">
        <f ca="1">IFERROR(IF(ISBLANK(VLOOKUP($B251,INDIRECT(nfl_game_result),MATCH(F$1,INDIRECT(nfl_game_result_header),0),FALSE)),"",VLOOKUP($B251,INDIRECT(nfl_game_result),MATCH(F$1,INDIRECT(nfl_game_result_header),0),FALSE)),"error")</f>
        <v/>
      </c>
      <c r="G251" s="23" t="str">
        <f ca="1">IFERROR(IF(ISBLANK(VLOOKUP($B251,INDIRECT(nfl_game_result),MATCH(G$1,INDIRECT(nfl_game_result_header),0),FALSE)),"",VLOOKUP($B251,INDIRECT(nfl_game_result),MATCH(G$1,INDIRECT(nfl_game_result_header),0),FALSE)),"error")</f>
        <v/>
      </c>
      <c r="H251">
        <f ca="1">IFERROR(IF(ISBLANK(VLOOKUP($B251,INDIRECT(nfl_game_result),MATCH(H$1,INDIRECT(nfl_game_result_header),0),FALSE)),"",VLOOKUP($B251,INDIRECT(nfl_game_result),MATCH(H$1,INDIRECT(nfl_game_result_header),0),FALSE)),"error")</f>
        <v>28</v>
      </c>
      <c r="I251">
        <f ca="1">IFERROR(IF(ISBLANK(VLOOKUP($B251,INDIRECT(nfl_game_result),MATCH(I$1,INDIRECT(nfl_game_result_header),0),FALSE)),"",VLOOKUP($B251,INDIRECT(nfl_game_result),MATCH(I$1,INDIRECT(nfl_game_result_header),0),FALSE)),"error")</f>
        <v>13</v>
      </c>
      <c r="J251" t="str">
        <f ca="1">IFERROR(IF(ISBLANK(VLOOKUP($B251,INDIRECT(nfl_game_result),MATCH(J$1,INDIRECT(nfl_game_result_header),0),FALSE)),"",VLOOKUP($B251,INDIRECT(nfl_game_result),MATCH(J$1,INDIRECT(nfl_game_result_header),0),FALSE)),"error")</f>
        <v>NOR</v>
      </c>
      <c r="K251" t="str">
        <f ca="1">IFERROR(IF(ISBLANK(VLOOKUP($B251,INDIRECT(nfl_game_result),MATCH(K$1,INDIRECT(nfl_game_result_header),0),FALSE)),"",VLOOKUP($B251,INDIRECT(nfl_game_result),MATCH(K$1,INDIRECT(nfl_game_result_header),0),FALSE)),"error")</f>
        <v>NOR</v>
      </c>
      <c r="L251" s="23" t="str">
        <f ca="1">IFERROR(IF(ISBLANK(VLOOKUP($B251,INDIRECT(nfl_game_result),MATCH(L$1,INDIRECT(nfl_game_result_header),0),FALSE)),"",VLOOKUP($B251,INDIRECT(nfl_game_result),MATCH(L$1,INDIRECT(nfl_game_result_header),0),FALSE)),"error")</f>
        <v/>
      </c>
      <c r="M251" t="s">
        <v>16</v>
      </c>
      <c r="N251">
        <v>-3</v>
      </c>
      <c r="O251" t="s">
        <v>335</v>
      </c>
      <c r="V251" s="23" t="s">
        <v>416</v>
      </c>
      <c r="W251">
        <f ca="1">VALUE(LEFT(C251, 4))</f>
        <v>2012</v>
      </c>
      <c r="X251">
        <f ca="1">VALUE(MID(C251,6,FIND("_",C251,6)-6))</f>
        <v>9</v>
      </c>
      <c r="Y251" t="str">
        <f ca="1">IF(NOT(OR(ISBLANK(D251),ISBLANK(E251),D251="",E251="")),D251-E251,"")</f>
        <v/>
      </c>
      <c r="Z251" t="str">
        <f ca="1">IF(OR(NOT(ISNUMBER(D251)),ISBLANK(D251),D251="",ISBLANK(N251)),"",ABS(D251-N251))</f>
        <v/>
      </c>
      <c r="AA251">
        <f ca="1">IF(OR(ISBLANK(J251),ISBLANK(O251),J251="",O251=""),"",IF(J251=O251,1,0))</f>
        <v>1</v>
      </c>
      <c r="AB251" t="str">
        <f ca="1">IF(OR(ISBLANK(K251),ISBLANK(Q251),K251="",Q251=""),"",IF(K251=Q251,1,0))</f>
        <v/>
      </c>
      <c r="AC251" s="23" t="str">
        <f t="shared" ca="1" si="3"/>
        <v/>
      </c>
    </row>
    <row r="252" spans="1:29" x14ac:dyDescent="0.25">
      <c r="A252" s="23">
        <v>251</v>
      </c>
      <c r="B252">
        <v>119</v>
      </c>
      <c r="C252" t="str">
        <f ca="1">IFERROR(VLOOKUP($B252,INDIRECT(nfl_game_result),MATCH(C$1,INDIRECT(nfl_game_result_header),0),FALSE),"error")</f>
        <v>2012_09_KCY@SD</v>
      </c>
      <c r="D252" t="str">
        <f ca="1">IFERROR(IF(ISBLANK(VLOOKUP($B252,INDIRECT(nfl_game_result),MATCH(D$1,INDIRECT(nfl_game_result_header),0),FALSE)),"",VLOOKUP($B252,INDIRECT(nfl_game_result),MATCH(D$1,INDIRECT(nfl_game_result_header),0),FALSE)),"error")</f>
        <v/>
      </c>
      <c r="E252">
        <f ca="1">IFERROR(IF(ISBLANK(VLOOKUP($B252,INDIRECT(nfl_game_result),MATCH(E$1,INDIRECT(nfl_game_result_header),0),FALSE)),"",VLOOKUP($B252,INDIRECT(nfl_game_result),MATCH(E$1,INDIRECT(nfl_game_result_header),0),FALSE)),"error")</f>
        <v>-8.5</v>
      </c>
      <c r="F252" s="23" t="str">
        <f ca="1">IFERROR(IF(ISBLANK(VLOOKUP($B252,INDIRECT(nfl_game_result),MATCH(F$1,INDIRECT(nfl_game_result_header),0),FALSE)),"",VLOOKUP($B252,INDIRECT(nfl_game_result),MATCH(F$1,INDIRECT(nfl_game_result_header),0),FALSE)),"error")</f>
        <v/>
      </c>
      <c r="G252" s="23" t="str">
        <f ca="1">IFERROR(IF(ISBLANK(VLOOKUP($B252,INDIRECT(nfl_game_result),MATCH(G$1,INDIRECT(nfl_game_result_header),0),FALSE)),"",VLOOKUP($B252,INDIRECT(nfl_game_result),MATCH(G$1,INDIRECT(nfl_game_result_header),0),FALSE)),"error")</f>
        <v/>
      </c>
      <c r="H252">
        <f ca="1">IFERROR(IF(ISBLANK(VLOOKUP($B252,INDIRECT(nfl_game_result),MATCH(H$1,INDIRECT(nfl_game_result_header),0),FALSE)),"",VLOOKUP($B252,INDIRECT(nfl_game_result),MATCH(H$1,INDIRECT(nfl_game_result_header),0),FALSE)),"error")</f>
        <v>31</v>
      </c>
      <c r="I252">
        <f ca="1">IFERROR(IF(ISBLANK(VLOOKUP($B252,INDIRECT(nfl_game_result),MATCH(I$1,INDIRECT(nfl_game_result_header),0),FALSE)),"",VLOOKUP($B252,INDIRECT(nfl_game_result),MATCH(I$1,INDIRECT(nfl_game_result_header),0),FALSE)),"error")</f>
        <v>13</v>
      </c>
      <c r="J252" t="str">
        <f ca="1">IFERROR(IF(ISBLANK(VLOOKUP($B252,INDIRECT(nfl_game_result),MATCH(J$1,INDIRECT(nfl_game_result_header),0),FALSE)),"",VLOOKUP($B252,INDIRECT(nfl_game_result),MATCH(J$1,INDIRECT(nfl_game_result_header),0),FALSE)),"error")</f>
        <v>SD</v>
      </c>
      <c r="K252" t="str">
        <f ca="1">IFERROR(IF(ISBLANK(VLOOKUP($B252,INDIRECT(nfl_game_result),MATCH(K$1,INDIRECT(nfl_game_result_header),0),FALSE)),"",VLOOKUP($B252,INDIRECT(nfl_game_result),MATCH(K$1,INDIRECT(nfl_game_result_header),0),FALSE)),"error")</f>
        <v>SD</v>
      </c>
      <c r="L252" s="23" t="str">
        <f ca="1">IFERROR(IF(ISBLANK(VLOOKUP($B252,INDIRECT(nfl_game_result),MATCH(L$1,INDIRECT(nfl_game_result_header),0),FALSE)),"",VLOOKUP($B252,INDIRECT(nfl_game_result),MATCH(L$1,INDIRECT(nfl_game_result_header),0),FALSE)),"error")</f>
        <v/>
      </c>
      <c r="M252" t="s">
        <v>14</v>
      </c>
      <c r="N252">
        <v>-7</v>
      </c>
      <c r="O252" t="s">
        <v>331</v>
      </c>
      <c r="V252" s="23" t="s">
        <v>416</v>
      </c>
      <c r="W252">
        <f ca="1">VALUE(LEFT(C252, 4))</f>
        <v>2012</v>
      </c>
      <c r="X252">
        <f ca="1">VALUE(MID(C252,6,FIND("_",C252,6)-6))</f>
        <v>9</v>
      </c>
      <c r="Y252" t="str">
        <f ca="1">IF(NOT(OR(ISBLANK(D252),ISBLANK(E252),D252="",E252="")),D252-E252,"")</f>
        <v/>
      </c>
      <c r="Z252" t="str">
        <f ca="1">IF(OR(NOT(ISNUMBER(D252)),ISBLANK(D252),D252="",ISBLANK(N252)),"",ABS(D252-N252))</f>
        <v/>
      </c>
      <c r="AA252">
        <f ca="1">IF(OR(ISBLANK(J252),ISBLANK(O252),J252="",O252=""),"",IF(J252=O252,1,0))</f>
        <v>0</v>
      </c>
      <c r="AB252" t="str">
        <f ca="1">IF(OR(ISBLANK(K252),ISBLANK(Q252),K252="",Q252=""),"",IF(K252=Q252,1,0))</f>
        <v/>
      </c>
      <c r="AC252" s="23" t="str">
        <f t="shared" ca="1" si="3"/>
        <v/>
      </c>
    </row>
    <row r="253" spans="1:29" x14ac:dyDescent="0.25">
      <c r="A253" s="23">
        <v>252</v>
      </c>
      <c r="B253">
        <v>120</v>
      </c>
      <c r="C253" t="str">
        <f ca="1">IFERROR(VLOOKUP($B253,INDIRECT(nfl_game_result),MATCH(C$1,INDIRECT(nfl_game_result_header),0),FALSE),"error")</f>
        <v>2012_09_CAR@WAS</v>
      </c>
      <c r="D253" t="str">
        <f ca="1">IFERROR(IF(ISBLANK(VLOOKUP($B253,INDIRECT(nfl_game_result),MATCH(D$1,INDIRECT(nfl_game_result_header),0),FALSE)),"",VLOOKUP($B253,INDIRECT(nfl_game_result),MATCH(D$1,INDIRECT(nfl_game_result_header),0),FALSE)),"error")</f>
        <v/>
      </c>
      <c r="E253">
        <f ca="1">IFERROR(IF(ISBLANK(VLOOKUP($B253,INDIRECT(nfl_game_result),MATCH(E$1,INDIRECT(nfl_game_result_header),0),FALSE)),"",VLOOKUP($B253,INDIRECT(nfl_game_result),MATCH(E$1,INDIRECT(nfl_game_result_header),0),FALSE)),"error")</f>
        <v>-3.5</v>
      </c>
      <c r="F253" s="23" t="str">
        <f ca="1">IFERROR(IF(ISBLANK(VLOOKUP($B253,INDIRECT(nfl_game_result),MATCH(F$1,INDIRECT(nfl_game_result_header),0),FALSE)),"",VLOOKUP($B253,INDIRECT(nfl_game_result),MATCH(F$1,INDIRECT(nfl_game_result_header),0),FALSE)),"error")</f>
        <v/>
      </c>
      <c r="G253" s="23" t="str">
        <f ca="1">IFERROR(IF(ISBLANK(VLOOKUP($B253,INDIRECT(nfl_game_result),MATCH(G$1,INDIRECT(nfl_game_result_header),0),FALSE)),"",VLOOKUP($B253,INDIRECT(nfl_game_result),MATCH(G$1,INDIRECT(nfl_game_result_header),0),FALSE)),"error")</f>
        <v/>
      </c>
      <c r="H253">
        <f ca="1">IFERROR(IF(ISBLANK(VLOOKUP($B253,INDIRECT(nfl_game_result),MATCH(H$1,INDIRECT(nfl_game_result_header),0),FALSE)),"",VLOOKUP($B253,INDIRECT(nfl_game_result),MATCH(H$1,INDIRECT(nfl_game_result_header),0),FALSE)),"error")</f>
        <v>13</v>
      </c>
      <c r="I253">
        <f ca="1">IFERROR(IF(ISBLANK(VLOOKUP($B253,INDIRECT(nfl_game_result),MATCH(I$1,INDIRECT(nfl_game_result_header),0),FALSE)),"",VLOOKUP($B253,INDIRECT(nfl_game_result),MATCH(I$1,INDIRECT(nfl_game_result_header),0),FALSE)),"error")</f>
        <v>21</v>
      </c>
      <c r="J253" t="str">
        <f ca="1">IFERROR(IF(ISBLANK(VLOOKUP($B253,INDIRECT(nfl_game_result),MATCH(J$1,INDIRECT(nfl_game_result_header),0),FALSE)),"",VLOOKUP($B253,INDIRECT(nfl_game_result),MATCH(J$1,INDIRECT(nfl_game_result_header),0),FALSE)),"error")</f>
        <v>CAR</v>
      </c>
      <c r="K253" t="str">
        <f ca="1">IFERROR(IF(ISBLANK(VLOOKUP($B253,INDIRECT(nfl_game_result),MATCH(K$1,INDIRECT(nfl_game_result_header),0),FALSE)),"",VLOOKUP($B253,INDIRECT(nfl_game_result),MATCH(K$1,INDIRECT(nfl_game_result_header),0),FALSE)),"error")</f>
        <v>CAR</v>
      </c>
      <c r="L253" s="23" t="str">
        <f ca="1">IFERROR(IF(ISBLANK(VLOOKUP($B253,INDIRECT(nfl_game_result),MATCH(L$1,INDIRECT(nfl_game_result_header),0),FALSE)),"",VLOOKUP($B253,INDIRECT(nfl_game_result),MATCH(L$1,INDIRECT(nfl_game_result_header),0),FALSE)),"error")</f>
        <v/>
      </c>
      <c r="M253" t="s">
        <v>14</v>
      </c>
      <c r="N253">
        <v>-5.5</v>
      </c>
      <c r="O253" t="s">
        <v>67</v>
      </c>
      <c r="V253" s="23" t="s">
        <v>416</v>
      </c>
      <c r="W253">
        <f ca="1">VALUE(LEFT(C253, 4))</f>
        <v>2012</v>
      </c>
      <c r="X253">
        <f ca="1">VALUE(MID(C253,6,FIND("_",C253,6)-6))</f>
        <v>9</v>
      </c>
      <c r="Y253" t="str">
        <f ca="1">IF(NOT(OR(ISBLANK(D253),ISBLANK(E253),D253="",E253="")),D253-E253,"")</f>
        <v/>
      </c>
      <c r="Z253" t="str">
        <f ca="1">IF(OR(NOT(ISNUMBER(D253)),ISBLANK(D253),D253="",ISBLANK(N253)),"",ABS(D253-N253))</f>
        <v/>
      </c>
      <c r="AA253">
        <f ca="1">IF(OR(ISBLANK(J253),ISBLANK(O253),J253="",O253=""),"",IF(J253=O253,1,0))</f>
        <v>1</v>
      </c>
      <c r="AB253" t="str">
        <f ca="1">IF(OR(ISBLANK(K253),ISBLANK(Q253),K253="",Q253=""),"",IF(K253=Q253,1,0))</f>
        <v/>
      </c>
      <c r="AC253" s="23" t="str">
        <f t="shared" ca="1" si="3"/>
        <v/>
      </c>
    </row>
    <row r="254" spans="1:29" x14ac:dyDescent="0.25">
      <c r="A254" s="23">
        <v>253</v>
      </c>
      <c r="B254">
        <v>121</v>
      </c>
      <c r="C254" t="str">
        <f ca="1">IFERROR(VLOOKUP($B254,INDIRECT(nfl_game_result),MATCH(C$1,INDIRECT(nfl_game_result_header),0),FALSE),"error")</f>
        <v>2012_09_ARI@GBY</v>
      </c>
      <c r="D254" t="str">
        <f ca="1">IFERROR(IF(ISBLANK(VLOOKUP($B254,INDIRECT(nfl_game_result),MATCH(D$1,INDIRECT(nfl_game_result_header),0),FALSE)),"",VLOOKUP($B254,INDIRECT(nfl_game_result),MATCH(D$1,INDIRECT(nfl_game_result_header),0),FALSE)),"error")</f>
        <v/>
      </c>
      <c r="E254">
        <f ca="1">IFERROR(IF(ISBLANK(VLOOKUP($B254,INDIRECT(nfl_game_result),MATCH(E$1,INDIRECT(nfl_game_result_header),0),FALSE)),"",VLOOKUP($B254,INDIRECT(nfl_game_result),MATCH(E$1,INDIRECT(nfl_game_result_header),0),FALSE)),"error")</f>
        <v>-10.5</v>
      </c>
      <c r="F254" s="23" t="str">
        <f ca="1">IFERROR(IF(ISBLANK(VLOOKUP($B254,INDIRECT(nfl_game_result),MATCH(F$1,INDIRECT(nfl_game_result_header),0),FALSE)),"",VLOOKUP($B254,INDIRECT(nfl_game_result),MATCH(F$1,INDIRECT(nfl_game_result_header),0),FALSE)),"error")</f>
        <v/>
      </c>
      <c r="G254" s="23" t="str">
        <f ca="1">IFERROR(IF(ISBLANK(VLOOKUP($B254,INDIRECT(nfl_game_result),MATCH(G$1,INDIRECT(nfl_game_result_header),0),FALSE)),"",VLOOKUP($B254,INDIRECT(nfl_game_result),MATCH(G$1,INDIRECT(nfl_game_result_header),0),FALSE)),"error")</f>
        <v/>
      </c>
      <c r="H254">
        <f ca="1">IFERROR(IF(ISBLANK(VLOOKUP($B254,INDIRECT(nfl_game_result),MATCH(H$1,INDIRECT(nfl_game_result_header),0),FALSE)),"",VLOOKUP($B254,INDIRECT(nfl_game_result),MATCH(H$1,INDIRECT(nfl_game_result_header),0),FALSE)),"error")</f>
        <v>31</v>
      </c>
      <c r="I254">
        <f ca="1">IFERROR(IF(ISBLANK(VLOOKUP($B254,INDIRECT(nfl_game_result),MATCH(I$1,INDIRECT(nfl_game_result_header),0),FALSE)),"",VLOOKUP($B254,INDIRECT(nfl_game_result),MATCH(I$1,INDIRECT(nfl_game_result_header),0),FALSE)),"error")</f>
        <v>17</v>
      </c>
      <c r="J254" t="str">
        <f ca="1">IFERROR(IF(ISBLANK(VLOOKUP($B254,INDIRECT(nfl_game_result),MATCH(J$1,INDIRECT(nfl_game_result_header),0),FALSE)),"",VLOOKUP($B254,INDIRECT(nfl_game_result),MATCH(J$1,INDIRECT(nfl_game_result_header),0),FALSE)),"error")</f>
        <v>GBY</v>
      </c>
      <c r="K254" t="str">
        <f ca="1">IFERROR(IF(ISBLANK(VLOOKUP($B254,INDIRECT(nfl_game_result),MATCH(K$1,INDIRECT(nfl_game_result_header),0),FALSE)),"",VLOOKUP($B254,INDIRECT(nfl_game_result),MATCH(K$1,INDIRECT(nfl_game_result_header),0),FALSE)),"error")</f>
        <v>GBY</v>
      </c>
      <c r="L254" s="23" t="str">
        <f ca="1">IFERROR(IF(ISBLANK(VLOOKUP($B254,INDIRECT(nfl_game_result),MATCH(L$1,INDIRECT(nfl_game_result_header),0),FALSE)),"",VLOOKUP($B254,INDIRECT(nfl_game_result),MATCH(L$1,INDIRECT(nfl_game_result_header),0),FALSE)),"error")</f>
        <v/>
      </c>
      <c r="M254" t="s">
        <v>14</v>
      </c>
      <c r="N254">
        <v>-10.5</v>
      </c>
      <c r="O254" t="s">
        <v>330</v>
      </c>
      <c r="V254" s="23" t="s">
        <v>416</v>
      </c>
      <c r="W254">
        <f ca="1">VALUE(LEFT(C254, 4))</f>
        <v>2012</v>
      </c>
      <c r="X254">
        <f ca="1">VALUE(MID(C254,6,FIND("_",C254,6)-6))</f>
        <v>9</v>
      </c>
      <c r="Y254" t="str">
        <f ca="1">IF(NOT(OR(ISBLANK(D254),ISBLANK(E254),D254="",E254="")),D254-E254,"")</f>
        <v/>
      </c>
      <c r="Z254" t="str">
        <f ca="1">IF(OR(NOT(ISNUMBER(D254)),ISBLANK(D254),D254="",ISBLANK(N254)),"",ABS(D254-N254))</f>
        <v/>
      </c>
      <c r="AA254">
        <f ca="1">IF(OR(ISBLANK(J254),ISBLANK(O254),J254="",O254=""),"",IF(J254=O254,1,0))</f>
        <v>1</v>
      </c>
      <c r="AB254" t="str">
        <f ca="1">IF(OR(ISBLANK(K254),ISBLANK(Q254),K254="",Q254=""),"",IF(K254=Q254,1,0))</f>
        <v/>
      </c>
      <c r="AC254" s="23" t="str">
        <f t="shared" ca="1" si="3"/>
        <v/>
      </c>
    </row>
    <row r="255" spans="1:29" x14ac:dyDescent="0.25">
      <c r="A255" s="23">
        <v>254</v>
      </c>
      <c r="B255">
        <v>122</v>
      </c>
      <c r="C255" t="str">
        <f ca="1">IFERROR(VLOOKUP($B255,INDIRECT(nfl_game_result),MATCH(C$1,INDIRECT(nfl_game_result_header),0),FALSE),"error")</f>
        <v>2012_09_DET@JAX</v>
      </c>
      <c r="D255" t="str">
        <f ca="1">IFERROR(IF(ISBLANK(VLOOKUP($B255,INDIRECT(nfl_game_result),MATCH(D$1,INDIRECT(nfl_game_result_header),0),FALSE)),"",VLOOKUP($B255,INDIRECT(nfl_game_result),MATCH(D$1,INDIRECT(nfl_game_result_header),0),FALSE)),"error")</f>
        <v/>
      </c>
      <c r="E255">
        <f ca="1">IFERROR(IF(ISBLANK(VLOOKUP($B255,INDIRECT(nfl_game_result),MATCH(E$1,INDIRECT(nfl_game_result_header),0),FALSE)),"",VLOOKUP($B255,INDIRECT(nfl_game_result),MATCH(E$1,INDIRECT(nfl_game_result_header),0),FALSE)),"error")</f>
        <v>3.5</v>
      </c>
      <c r="F255" s="23" t="str">
        <f ca="1">IFERROR(IF(ISBLANK(VLOOKUP($B255,INDIRECT(nfl_game_result),MATCH(F$1,INDIRECT(nfl_game_result_header),0),FALSE)),"",VLOOKUP($B255,INDIRECT(nfl_game_result),MATCH(F$1,INDIRECT(nfl_game_result_header),0),FALSE)),"error")</f>
        <v/>
      </c>
      <c r="G255" s="23" t="str">
        <f ca="1">IFERROR(IF(ISBLANK(VLOOKUP($B255,INDIRECT(nfl_game_result),MATCH(G$1,INDIRECT(nfl_game_result_header),0),FALSE)),"",VLOOKUP($B255,INDIRECT(nfl_game_result),MATCH(G$1,INDIRECT(nfl_game_result_header),0),FALSE)),"error")</f>
        <v/>
      </c>
      <c r="H255">
        <f ca="1">IFERROR(IF(ISBLANK(VLOOKUP($B255,INDIRECT(nfl_game_result),MATCH(H$1,INDIRECT(nfl_game_result_header),0),FALSE)),"",VLOOKUP($B255,INDIRECT(nfl_game_result),MATCH(H$1,INDIRECT(nfl_game_result_header),0),FALSE)),"error")</f>
        <v>14</v>
      </c>
      <c r="I255">
        <f ca="1">IFERROR(IF(ISBLANK(VLOOKUP($B255,INDIRECT(nfl_game_result),MATCH(I$1,INDIRECT(nfl_game_result_header),0),FALSE)),"",VLOOKUP($B255,INDIRECT(nfl_game_result),MATCH(I$1,INDIRECT(nfl_game_result_header),0),FALSE)),"error")</f>
        <v>31</v>
      </c>
      <c r="J255" t="str">
        <f ca="1">IFERROR(IF(ISBLANK(VLOOKUP($B255,INDIRECT(nfl_game_result),MATCH(J$1,INDIRECT(nfl_game_result_header),0),FALSE)),"",VLOOKUP($B255,INDIRECT(nfl_game_result),MATCH(J$1,INDIRECT(nfl_game_result_header),0),FALSE)),"error")</f>
        <v>DET</v>
      </c>
      <c r="K255" t="str">
        <f ca="1">IFERROR(IF(ISBLANK(VLOOKUP($B255,INDIRECT(nfl_game_result),MATCH(K$1,INDIRECT(nfl_game_result_header),0),FALSE)),"",VLOOKUP($B255,INDIRECT(nfl_game_result),MATCH(K$1,INDIRECT(nfl_game_result_header),0),FALSE)),"error")</f>
        <v>DET</v>
      </c>
      <c r="L255" s="23" t="str">
        <f ca="1">IFERROR(IF(ISBLANK(VLOOKUP($B255,INDIRECT(nfl_game_result),MATCH(L$1,INDIRECT(nfl_game_result_header),0),FALSE)),"",VLOOKUP($B255,INDIRECT(nfl_game_result),MATCH(L$1,INDIRECT(nfl_game_result_header),0),FALSE)),"error")</f>
        <v/>
      </c>
      <c r="M255" t="s">
        <v>14</v>
      </c>
      <c r="N255">
        <v>3</v>
      </c>
      <c r="O255" t="s">
        <v>77</v>
      </c>
      <c r="V255" s="23" t="s">
        <v>416</v>
      </c>
      <c r="W255">
        <f ca="1">VALUE(LEFT(C255, 4))</f>
        <v>2012</v>
      </c>
      <c r="X255">
        <f ca="1">VALUE(MID(C255,6,FIND("_",C255,6)-6))</f>
        <v>9</v>
      </c>
      <c r="Y255" t="str">
        <f ca="1">IF(NOT(OR(ISBLANK(D255),ISBLANK(E255),D255="",E255="")),D255-E255,"")</f>
        <v/>
      </c>
      <c r="Z255" t="str">
        <f ca="1">IF(OR(NOT(ISNUMBER(D255)),ISBLANK(D255),D255="",ISBLANK(N255)),"",ABS(D255-N255))</f>
        <v/>
      </c>
      <c r="AA255">
        <f ca="1">IF(OR(ISBLANK(J255),ISBLANK(O255),J255="",O255=""),"",IF(J255=O255,1,0))</f>
        <v>0</v>
      </c>
      <c r="AB255" t="str">
        <f ca="1">IF(OR(ISBLANK(K255),ISBLANK(Q255),K255="",Q255=""),"",IF(K255=Q255,1,0))</f>
        <v/>
      </c>
      <c r="AC255" s="23" t="str">
        <f t="shared" ca="1" si="3"/>
        <v/>
      </c>
    </row>
    <row r="256" spans="1:29" x14ac:dyDescent="0.25">
      <c r="A256" s="23">
        <v>255</v>
      </c>
      <c r="B256">
        <v>123</v>
      </c>
      <c r="C256" t="str">
        <f ca="1">IFERROR(VLOOKUP($B256,INDIRECT(nfl_game_result),MATCH(C$1,INDIRECT(nfl_game_result_header),0),FALSE),"error")</f>
        <v>2012_09_CHI@TEN</v>
      </c>
      <c r="D256" t="str">
        <f ca="1">IFERROR(IF(ISBLANK(VLOOKUP($B256,INDIRECT(nfl_game_result),MATCH(D$1,INDIRECT(nfl_game_result_header),0),FALSE)),"",VLOOKUP($B256,INDIRECT(nfl_game_result),MATCH(D$1,INDIRECT(nfl_game_result_header),0),FALSE)),"error")</f>
        <v/>
      </c>
      <c r="E256">
        <f ca="1">IFERROR(IF(ISBLANK(VLOOKUP($B256,INDIRECT(nfl_game_result),MATCH(E$1,INDIRECT(nfl_game_result_header),0),FALSE)),"",VLOOKUP($B256,INDIRECT(nfl_game_result),MATCH(E$1,INDIRECT(nfl_game_result_header),0),FALSE)),"error")</f>
        <v>3.5</v>
      </c>
      <c r="F256" s="23" t="str">
        <f ca="1">IFERROR(IF(ISBLANK(VLOOKUP($B256,INDIRECT(nfl_game_result),MATCH(F$1,INDIRECT(nfl_game_result_header),0),FALSE)),"",VLOOKUP($B256,INDIRECT(nfl_game_result),MATCH(F$1,INDIRECT(nfl_game_result_header),0),FALSE)),"error")</f>
        <v/>
      </c>
      <c r="G256" s="23" t="str">
        <f ca="1">IFERROR(IF(ISBLANK(VLOOKUP($B256,INDIRECT(nfl_game_result),MATCH(G$1,INDIRECT(nfl_game_result_header),0),FALSE)),"",VLOOKUP($B256,INDIRECT(nfl_game_result),MATCH(G$1,INDIRECT(nfl_game_result_header),0),FALSE)),"error")</f>
        <v/>
      </c>
      <c r="H256">
        <f ca="1">IFERROR(IF(ISBLANK(VLOOKUP($B256,INDIRECT(nfl_game_result),MATCH(H$1,INDIRECT(nfl_game_result_header),0),FALSE)),"",VLOOKUP($B256,INDIRECT(nfl_game_result),MATCH(H$1,INDIRECT(nfl_game_result_header),0),FALSE)),"error")</f>
        <v>20</v>
      </c>
      <c r="I256">
        <f ca="1">IFERROR(IF(ISBLANK(VLOOKUP($B256,INDIRECT(nfl_game_result),MATCH(I$1,INDIRECT(nfl_game_result_header),0),FALSE)),"",VLOOKUP($B256,INDIRECT(nfl_game_result),MATCH(I$1,INDIRECT(nfl_game_result_header),0),FALSE)),"error")</f>
        <v>51</v>
      </c>
      <c r="J256" t="str">
        <f ca="1">IFERROR(IF(ISBLANK(VLOOKUP($B256,INDIRECT(nfl_game_result),MATCH(J$1,INDIRECT(nfl_game_result_header),0),FALSE)),"",VLOOKUP($B256,INDIRECT(nfl_game_result),MATCH(J$1,INDIRECT(nfl_game_result_header),0),FALSE)),"error")</f>
        <v>CHI</v>
      </c>
      <c r="K256" t="str">
        <f ca="1">IFERROR(IF(ISBLANK(VLOOKUP($B256,INDIRECT(nfl_game_result),MATCH(K$1,INDIRECT(nfl_game_result_header),0),FALSE)),"",VLOOKUP($B256,INDIRECT(nfl_game_result),MATCH(K$1,INDIRECT(nfl_game_result_header),0),FALSE)),"error")</f>
        <v>CHI</v>
      </c>
      <c r="L256" s="23" t="str">
        <f ca="1">IFERROR(IF(ISBLANK(VLOOKUP($B256,INDIRECT(nfl_game_result),MATCH(L$1,INDIRECT(nfl_game_result_header),0),FALSE)),"",VLOOKUP($B256,INDIRECT(nfl_game_result),MATCH(L$1,INDIRECT(nfl_game_result_header),0),FALSE)),"error")</f>
        <v/>
      </c>
      <c r="M256" t="s">
        <v>14</v>
      </c>
      <c r="N256">
        <v>4</v>
      </c>
      <c r="O256" t="s">
        <v>68</v>
      </c>
      <c r="V256" s="23" t="s">
        <v>416</v>
      </c>
      <c r="W256">
        <f ca="1">VALUE(LEFT(C256, 4))</f>
        <v>2012</v>
      </c>
      <c r="X256">
        <f ca="1">VALUE(MID(C256,6,FIND("_",C256,6)-6))</f>
        <v>9</v>
      </c>
      <c r="Y256" t="str">
        <f ca="1">IF(NOT(OR(ISBLANK(D256),ISBLANK(E256),D256="",E256="")),D256-E256,"")</f>
        <v/>
      </c>
      <c r="Z256" t="str">
        <f ca="1">IF(OR(NOT(ISNUMBER(D256)),ISBLANK(D256),D256="",ISBLANK(N256)),"",ABS(D256-N256))</f>
        <v/>
      </c>
      <c r="AA256">
        <f ca="1">IF(OR(ISBLANK(J256),ISBLANK(O256),J256="",O256=""),"",IF(J256=O256,1,0))</f>
        <v>1</v>
      </c>
      <c r="AB256" t="str">
        <f ca="1">IF(OR(ISBLANK(K256),ISBLANK(Q256),K256="",Q256=""),"",IF(K256=Q256,1,0))</f>
        <v/>
      </c>
      <c r="AC256" s="23" t="str">
        <f t="shared" ca="1" si="3"/>
        <v/>
      </c>
    </row>
    <row r="257" spans="1:29" x14ac:dyDescent="0.25">
      <c r="A257" s="23">
        <v>256</v>
      </c>
      <c r="B257">
        <v>124</v>
      </c>
      <c r="C257" t="str">
        <f ca="1">IFERROR(VLOOKUP($B257,INDIRECT(nfl_game_result),MATCH(C$1,INDIRECT(nfl_game_result_header),0),FALSE),"error")</f>
        <v>2012_09_DEN@CIN</v>
      </c>
      <c r="D257" t="str">
        <f ca="1">IFERROR(IF(ISBLANK(VLOOKUP($B257,INDIRECT(nfl_game_result),MATCH(D$1,INDIRECT(nfl_game_result_header),0),FALSE)),"",VLOOKUP($B257,INDIRECT(nfl_game_result),MATCH(D$1,INDIRECT(nfl_game_result_header),0),FALSE)),"error")</f>
        <v/>
      </c>
      <c r="E257">
        <f ca="1">IFERROR(IF(ISBLANK(VLOOKUP($B257,INDIRECT(nfl_game_result),MATCH(E$1,INDIRECT(nfl_game_result_header),0),FALSE)),"",VLOOKUP($B257,INDIRECT(nfl_game_result),MATCH(E$1,INDIRECT(nfl_game_result_header),0),FALSE)),"error")</f>
        <v>3.5</v>
      </c>
      <c r="F257" s="23" t="str">
        <f ca="1">IFERROR(IF(ISBLANK(VLOOKUP($B257,INDIRECT(nfl_game_result),MATCH(F$1,INDIRECT(nfl_game_result_header),0),FALSE)),"",VLOOKUP($B257,INDIRECT(nfl_game_result),MATCH(F$1,INDIRECT(nfl_game_result_header),0),FALSE)),"error")</f>
        <v/>
      </c>
      <c r="G257" s="23" t="str">
        <f ca="1">IFERROR(IF(ISBLANK(VLOOKUP($B257,INDIRECT(nfl_game_result),MATCH(G$1,INDIRECT(nfl_game_result_header),0),FALSE)),"",VLOOKUP($B257,INDIRECT(nfl_game_result),MATCH(G$1,INDIRECT(nfl_game_result_header),0),FALSE)),"error")</f>
        <v/>
      </c>
      <c r="H257">
        <f ca="1">IFERROR(IF(ISBLANK(VLOOKUP($B257,INDIRECT(nfl_game_result),MATCH(H$1,INDIRECT(nfl_game_result_header),0),FALSE)),"",VLOOKUP($B257,INDIRECT(nfl_game_result),MATCH(H$1,INDIRECT(nfl_game_result_header),0),FALSE)),"error")</f>
        <v>23</v>
      </c>
      <c r="I257">
        <f ca="1">IFERROR(IF(ISBLANK(VLOOKUP($B257,INDIRECT(nfl_game_result),MATCH(I$1,INDIRECT(nfl_game_result_header),0),FALSE)),"",VLOOKUP($B257,INDIRECT(nfl_game_result),MATCH(I$1,INDIRECT(nfl_game_result_header),0),FALSE)),"error")</f>
        <v>31</v>
      </c>
      <c r="J257" t="str">
        <f ca="1">IFERROR(IF(ISBLANK(VLOOKUP($B257,INDIRECT(nfl_game_result),MATCH(J$1,INDIRECT(nfl_game_result_header),0),FALSE)),"",VLOOKUP($B257,INDIRECT(nfl_game_result),MATCH(J$1,INDIRECT(nfl_game_result_header),0),FALSE)),"error")</f>
        <v>DEN</v>
      </c>
      <c r="K257" t="str">
        <f ca="1">IFERROR(IF(ISBLANK(VLOOKUP($B257,INDIRECT(nfl_game_result),MATCH(K$1,INDIRECT(nfl_game_result_header),0),FALSE)),"",VLOOKUP($B257,INDIRECT(nfl_game_result),MATCH(K$1,INDIRECT(nfl_game_result_header),0),FALSE)),"error")</f>
        <v>DEN</v>
      </c>
      <c r="L257" s="23" t="str">
        <f ca="1">IFERROR(IF(ISBLANK(VLOOKUP($B257,INDIRECT(nfl_game_result),MATCH(L$1,INDIRECT(nfl_game_result_header),0),FALSE)),"",VLOOKUP($B257,INDIRECT(nfl_game_result),MATCH(L$1,INDIRECT(nfl_game_result_header),0),FALSE)),"error")</f>
        <v/>
      </c>
      <c r="M257" t="s">
        <v>14</v>
      </c>
      <c r="N257">
        <v>3</v>
      </c>
      <c r="O257" t="s">
        <v>72</v>
      </c>
      <c r="V257" s="23" t="s">
        <v>416</v>
      </c>
      <c r="W257">
        <f ca="1">VALUE(LEFT(C257, 4))</f>
        <v>2012</v>
      </c>
      <c r="X257">
        <f ca="1">VALUE(MID(C257,6,FIND("_",C257,6)-6))</f>
        <v>9</v>
      </c>
      <c r="Y257" t="str">
        <f ca="1">IF(NOT(OR(ISBLANK(D257),ISBLANK(E257),D257="",E257="")),D257-E257,"")</f>
        <v/>
      </c>
      <c r="Z257" t="str">
        <f ca="1">IF(OR(NOT(ISNUMBER(D257)),ISBLANK(D257),D257="",ISBLANK(N257)),"",ABS(D257-N257))</f>
        <v/>
      </c>
      <c r="AA257">
        <f ca="1">IF(OR(ISBLANK(J257),ISBLANK(O257),J257="",O257=""),"",IF(J257=O257,1,0))</f>
        <v>1</v>
      </c>
      <c r="AB257" t="str">
        <f ca="1">IF(OR(ISBLANK(K257),ISBLANK(Q257),K257="",Q257=""),"",IF(K257=Q257,1,0))</f>
        <v/>
      </c>
      <c r="AC257" s="23" t="str">
        <f t="shared" ca="1" si="3"/>
        <v/>
      </c>
    </row>
    <row r="258" spans="1:29" x14ac:dyDescent="0.25">
      <c r="A258" s="23">
        <v>257</v>
      </c>
      <c r="B258">
        <v>125</v>
      </c>
      <c r="C258" t="str">
        <f ca="1">IFERROR(VLOOKUP($B258,INDIRECT(nfl_game_result),MATCH(C$1,INDIRECT(nfl_game_result_header),0),FALSE),"error")</f>
        <v>2012_09_BAL@CLE</v>
      </c>
      <c r="D258" t="str">
        <f ca="1">IFERROR(IF(ISBLANK(VLOOKUP($B258,INDIRECT(nfl_game_result),MATCH(D$1,INDIRECT(nfl_game_result_header),0),FALSE)),"",VLOOKUP($B258,INDIRECT(nfl_game_result),MATCH(D$1,INDIRECT(nfl_game_result_header),0),FALSE)),"error")</f>
        <v/>
      </c>
      <c r="E258">
        <f ca="1">IFERROR(IF(ISBLANK(VLOOKUP($B258,INDIRECT(nfl_game_result),MATCH(E$1,INDIRECT(nfl_game_result_header),0),FALSE)),"",VLOOKUP($B258,INDIRECT(nfl_game_result),MATCH(E$1,INDIRECT(nfl_game_result_header),0),FALSE)),"error")</f>
        <v>3.5</v>
      </c>
      <c r="F258" s="23" t="str">
        <f ca="1">IFERROR(IF(ISBLANK(VLOOKUP($B258,INDIRECT(nfl_game_result),MATCH(F$1,INDIRECT(nfl_game_result_header),0),FALSE)),"",VLOOKUP($B258,INDIRECT(nfl_game_result),MATCH(F$1,INDIRECT(nfl_game_result_header),0),FALSE)),"error")</f>
        <v/>
      </c>
      <c r="G258" s="23" t="str">
        <f ca="1">IFERROR(IF(ISBLANK(VLOOKUP($B258,INDIRECT(nfl_game_result),MATCH(G$1,INDIRECT(nfl_game_result_header),0),FALSE)),"",VLOOKUP($B258,INDIRECT(nfl_game_result),MATCH(G$1,INDIRECT(nfl_game_result_header),0),FALSE)),"error")</f>
        <v/>
      </c>
      <c r="H258">
        <f ca="1">IFERROR(IF(ISBLANK(VLOOKUP($B258,INDIRECT(nfl_game_result),MATCH(H$1,INDIRECT(nfl_game_result_header),0),FALSE)),"",VLOOKUP($B258,INDIRECT(nfl_game_result),MATCH(H$1,INDIRECT(nfl_game_result_header),0),FALSE)),"error")</f>
        <v>15</v>
      </c>
      <c r="I258">
        <f ca="1">IFERROR(IF(ISBLANK(VLOOKUP($B258,INDIRECT(nfl_game_result),MATCH(I$1,INDIRECT(nfl_game_result_header),0),FALSE)),"",VLOOKUP($B258,INDIRECT(nfl_game_result),MATCH(I$1,INDIRECT(nfl_game_result_header),0),FALSE)),"error")</f>
        <v>25</v>
      </c>
      <c r="J258" t="str">
        <f ca="1">IFERROR(IF(ISBLANK(VLOOKUP($B258,INDIRECT(nfl_game_result),MATCH(J$1,INDIRECT(nfl_game_result_header),0),FALSE)),"",VLOOKUP($B258,INDIRECT(nfl_game_result),MATCH(J$1,INDIRECT(nfl_game_result_header),0),FALSE)),"error")</f>
        <v>BAL</v>
      </c>
      <c r="K258" t="str">
        <f ca="1">IFERROR(IF(ISBLANK(VLOOKUP($B258,INDIRECT(nfl_game_result),MATCH(K$1,INDIRECT(nfl_game_result_header),0),FALSE)),"",VLOOKUP($B258,INDIRECT(nfl_game_result),MATCH(K$1,INDIRECT(nfl_game_result_header),0),FALSE)),"error")</f>
        <v>BAL</v>
      </c>
      <c r="L258" s="23" t="str">
        <f ca="1">IFERROR(IF(ISBLANK(VLOOKUP($B258,INDIRECT(nfl_game_result),MATCH(L$1,INDIRECT(nfl_game_result_header),0),FALSE)),"",VLOOKUP($B258,INDIRECT(nfl_game_result),MATCH(L$1,INDIRECT(nfl_game_result_header),0),FALSE)),"error")</f>
        <v/>
      </c>
      <c r="M258" t="s">
        <v>14</v>
      </c>
      <c r="N258">
        <v>6</v>
      </c>
      <c r="O258" t="s">
        <v>70</v>
      </c>
      <c r="V258" s="23" t="s">
        <v>416</v>
      </c>
      <c r="W258">
        <f ca="1">VALUE(LEFT(C258, 4))</f>
        <v>2012</v>
      </c>
      <c r="X258">
        <f ca="1">VALUE(MID(C258,6,FIND("_",C258,6)-6))</f>
        <v>9</v>
      </c>
      <c r="Y258" t="str">
        <f ca="1">IF(NOT(OR(ISBLANK(D258),ISBLANK(E258),D258="",E258="")),D258-E258,"")</f>
        <v/>
      </c>
      <c r="Z258" t="str">
        <f ca="1">IF(OR(NOT(ISNUMBER(D258)),ISBLANK(D258),D258="",ISBLANK(N258)),"",ABS(D258-N258))</f>
        <v/>
      </c>
      <c r="AA258">
        <f ca="1">IF(OR(ISBLANK(J258),ISBLANK(O258),J258="",O258=""),"",IF(J258=O258,1,0))</f>
        <v>0</v>
      </c>
      <c r="AB258" t="str">
        <f ca="1">IF(OR(ISBLANK(K258),ISBLANK(Q258),K258="",Q258=""),"",IF(K258=Q258,1,0))</f>
        <v/>
      </c>
      <c r="AC258" s="23" t="str">
        <f t="shared" ca="1" si="3"/>
        <v/>
      </c>
    </row>
    <row r="259" spans="1:29" x14ac:dyDescent="0.25">
      <c r="A259" s="23">
        <v>258</v>
      </c>
      <c r="B259">
        <v>126</v>
      </c>
      <c r="C259" t="str">
        <f ca="1">IFERROR(VLOOKUP($B259,INDIRECT(nfl_game_result),MATCH(C$1,INDIRECT(nfl_game_result_header),0),FALSE),"error")</f>
        <v>2012_09_BUF@HOU</v>
      </c>
      <c r="D259" t="str">
        <f ca="1">IFERROR(IF(ISBLANK(VLOOKUP($B259,INDIRECT(nfl_game_result),MATCH(D$1,INDIRECT(nfl_game_result_header),0),FALSE)),"",VLOOKUP($B259,INDIRECT(nfl_game_result),MATCH(D$1,INDIRECT(nfl_game_result_header),0),FALSE)),"error")</f>
        <v/>
      </c>
      <c r="E259">
        <f ca="1">IFERROR(IF(ISBLANK(VLOOKUP($B259,INDIRECT(nfl_game_result),MATCH(E$1,INDIRECT(nfl_game_result_header),0),FALSE)),"",VLOOKUP($B259,INDIRECT(nfl_game_result),MATCH(E$1,INDIRECT(nfl_game_result_header),0),FALSE)),"error")</f>
        <v>-10.5</v>
      </c>
      <c r="F259" s="23" t="str">
        <f ca="1">IFERROR(IF(ISBLANK(VLOOKUP($B259,INDIRECT(nfl_game_result),MATCH(F$1,INDIRECT(nfl_game_result_header),0),FALSE)),"",VLOOKUP($B259,INDIRECT(nfl_game_result),MATCH(F$1,INDIRECT(nfl_game_result_header),0),FALSE)),"error")</f>
        <v/>
      </c>
      <c r="G259" s="23" t="str">
        <f ca="1">IFERROR(IF(ISBLANK(VLOOKUP($B259,INDIRECT(nfl_game_result),MATCH(G$1,INDIRECT(nfl_game_result_header),0),FALSE)),"",VLOOKUP($B259,INDIRECT(nfl_game_result),MATCH(G$1,INDIRECT(nfl_game_result_header),0),FALSE)),"error")</f>
        <v/>
      </c>
      <c r="H259">
        <f ca="1">IFERROR(IF(ISBLANK(VLOOKUP($B259,INDIRECT(nfl_game_result),MATCH(H$1,INDIRECT(nfl_game_result_header),0),FALSE)),"",VLOOKUP($B259,INDIRECT(nfl_game_result),MATCH(H$1,INDIRECT(nfl_game_result_header),0),FALSE)),"error")</f>
        <v>21</v>
      </c>
      <c r="I259">
        <f ca="1">IFERROR(IF(ISBLANK(VLOOKUP($B259,INDIRECT(nfl_game_result),MATCH(I$1,INDIRECT(nfl_game_result_header),0),FALSE)),"",VLOOKUP($B259,INDIRECT(nfl_game_result),MATCH(I$1,INDIRECT(nfl_game_result_header),0),FALSE)),"error")</f>
        <v>9</v>
      </c>
      <c r="J259" t="str">
        <f ca="1">IFERROR(IF(ISBLANK(VLOOKUP($B259,INDIRECT(nfl_game_result),MATCH(J$1,INDIRECT(nfl_game_result_header),0),FALSE)),"",VLOOKUP($B259,INDIRECT(nfl_game_result),MATCH(J$1,INDIRECT(nfl_game_result_header),0),FALSE)),"error")</f>
        <v>HOU</v>
      </c>
      <c r="K259" t="str">
        <f ca="1">IFERROR(IF(ISBLANK(VLOOKUP($B259,INDIRECT(nfl_game_result),MATCH(K$1,INDIRECT(nfl_game_result_header),0),FALSE)),"",VLOOKUP($B259,INDIRECT(nfl_game_result),MATCH(K$1,INDIRECT(nfl_game_result_header),0),FALSE)),"error")</f>
        <v>HOU</v>
      </c>
      <c r="L259" s="23" t="str">
        <f ca="1">IFERROR(IF(ISBLANK(VLOOKUP($B259,INDIRECT(nfl_game_result),MATCH(L$1,INDIRECT(nfl_game_result_header),0),FALSE)),"",VLOOKUP($B259,INDIRECT(nfl_game_result),MATCH(L$1,INDIRECT(nfl_game_result_header),0),FALSE)),"error")</f>
        <v/>
      </c>
      <c r="M259" t="s">
        <v>14</v>
      </c>
      <c r="N259">
        <v>-10.5</v>
      </c>
      <c r="O259" t="s">
        <v>75</v>
      </c>
      <c r="V259" s="23" t="s">
        <v>416</v>
      </c>
      <c r="W259">
        <f ca="1">VALUE(LEFT(C259, 4))</f>
        <v>2012</v>
      </c>
      <c r="X259">
        <f ca="1">VALUE(MID(C259,6,FIND("_",C259,6)-6))</f>
        <v>9</v>
      </c>
      <c r="Y259" t="str">
        <f ca="1">IF(NOT(OR(ISBLANK(D259),ISBLANK(E259),D259="",E259="")),D259-E259,"")</f>
        <v/>
      </c>
      <c r="Z259" t="str">
        <f ca="1">IF(OR(NOT(ISNUMBER(D259)),ISBLANK(D259),D259="",ISBLANK(N259)),"",ABS(D259-N259))</f>
        <v/>
      </c>
      <c r="AA259">
        <f ca="1">IF(OR(ISBLANK(J259),ISBLANK(O259),J259="",O259=""),"",IF(J259=O259,1,0))</f>
        <v>1</v>
      </c>
      <c r="AB259" t="str">
        <f ca="1">IF(OR(ISBLANK(K259),ISBLANK(Q259),K259="",Q259=""),"",IF(K259=Q259,1,0))</f>
        <v/>
      </c>
      <c r="AC259" s="23" t="str">
        <f t="shared" ca="1" si="3"/>
        <v/>
      </c>
    </row>
    <row r="260" spans="1:29" x14ac:dyDescent="0.25">
      <c r="A260" s="23">
        <v>259</v>
      </c>
      <c r="B260">
        <v>127</v>
      </c>
      <c r="C260" t="str">
        <f ca="1">IFERROR(VLOOKUP($B260,INDIRECT(nfl_game_result),MATCH(C$1,INDIRECT(nfl_game_result_header),0),FALSE),"error")</f>
        <v>2012_09_MIA@IND</v>
      </c>
      <c r="D260" t="str">
        <f ca="1">IFERROR(IF(ISBLANK(VLOOKUP($B260,INDIRECT(nfl_game_result),MATCH(D$1,INDIRECT(nfl_game_result_header),0),FALSE)),"",VLOOKUP($B260,INDIRECT(nfl_game_result),MATCH(D$1,INDIRECT(nfl_game_result_header),0),FALSE)),"error")</f>
        <v/>
      </c>
      <c r="E260">
        <f ca="1">IFERROR(IF(ISBLANK(VLOOKUP($B260,INDIRECT(nfl_game_result),MATCH(E$1,INDIRECT(nfl_game_result_header),0),FALSE)),"",VLOOKUP($B260,INDIRECT(nfl_game_result),MATCH(E$1,INDIRECT(nfl_game_result_header),0),FALSE)),"error")</f>
        <v>2.5</v>
      </c>
      <c r="F260" s="23" t="str">
        <f ca="1">IFERROR(IF(ISBLANK(VLOOKUP($B260,INDIRECT(nfl_game_result),MATCH(F$1,INDIRECT(nfl_game_result_header),0),FALSE)),"",VLOOKUP($B260,INDIRECT(nfl_game_result),MATCH(F$1,INDIRECT(nfl_game_result_header),0),FALSE)),"error")</f>
        <v/>
      </c>
      <c r="G260" s="23" t="str">
        <f ca="1">IFERROR(IF(ISBLANK(VLOOKUP($B260,INDIRECT(nfl_game_result),MATCH(G$1,INDIRECT(nfl_game_result_header),0),FALSE)),"",VLOOKUP($B260,INDIRECT(nfl_game_result),MATCH(G$1,INDIRECT(nfl_game_result_header),0),FALSE)),"error")</f>
        <v/>
      </c>
      <c r="H260">
        <f ca="1">IFERROR(IF(ISBLANK(VLOOKUP($B260,INDIRECT(nfl_game_result),MATCH(H$1,INDIRECT(nfl_game_result_header),0),FALSE)),"",VLOOKUP($B260,INDIRECT(nfl_game_result),MATCH(H$1,INDIRECT(nfl_game_result_header),0),FALSE)),"error")</f>
        <v>23</v>
      </c>
      <c r="I260">
        <f ca="1">IFERROR(IF(ISBLANK(VLOOKUP($B260,INDIRECT(nfl_game_result),MATCH(I$1,INDIRECT(nfl_game_result_header),0),FALSE)),"",VLOOKUP($B260,INDIRECT(nfl_game_result),MATCH(I$1,INDIRECT(nfl_game_result_header),0),FALSE)),"error")</f>
        <v>20</v>
      </c>
      <c r="J260" t="str">
        <f ca="1">IFERROR(IF(ISBLANK(VLOOKUP($B260,INDIRECT(nfl_game_result),MATCH(J$1,INDIRECT(nfl_game_result_header),0),FALSE)),"",VLOOKUP($B260,INDIRECT(nfl_game_result),MATCH(J$1,INDIRECT(nfl_game_result_header),0),FALSE)),"error")</f>
        <v>IND</v>
      </c>
      <c r="K260" t="str">
        <f ca="1">IFERROR(IF(ISBLANK(VLOOKUP($B260,INDIRECT(nfl_game_result),MATCH(K$1,INDIRECT(nfl_game_result_header),0),FALSE)),"",VLOOKUP($B260,INDIRECT(nfl_game_result),MATCH(K$1,INDIRECT(nfl_game_result_header),0),FALSE)),"error")</f>
        <v>IND</v>
      </c>
      <c r="L260" s="23" t="str">
        <f ca="1">IFERROR(IF(ISBLANK(VLOOKUP($B260,INDIRECT(nfl_game_result),MATCH(L$1,INDIRECT(nfl_game_result_header),0),FALSE)),"",VLOOKUP($B260,INDIRECT(nfl_game_result),MATCH(L$1,INDIRECT(nfl_game_result_header),0),FALSE)),"error")</f>
        <v/>
      </c>
      <c r="M260" t="s">
        <v>14</v>
      </c>
      <c r="N260">
        <v>-3</v>
      </c>
      <c r="O260" t="s">
        <v>79</v>
      </c>
      <c r="V260" s="23" t="s">
        <v>416</v>
      </c>
      <c r="W260">
        <f ca="1">VALUE(LEFT(C260, 4))</f>
        <v>2012</v>
      </c>
      <c r="X260">
        <f ca="1">VALUE(MID(C260,6,FIND("_",C260,6)-6))</f>
        <v>9</v>
      </c>
      <c r="Y260" t="str">
        <f ca="1">IF(NOT(OR(ISBLANK(D260),ISBLANK(E260),D260="",E260="")),D260-E260,"")</f>
        <v/>
      </c>
      <c r="Z260" t="str">
        <f ca="1">IF(OR(NOT(ISNUMBER(D260)),ISBLANK(D260),D260="",ISBLANK(N260)),"",ABS(D260-N260))</f>
        <v/>
      </c>
      <c r="AA260">
        <f ca="1">IF(OR(ISBLANK(J260),ISBLANK(O260),J260="",O260=""),"",IF(J260=O260,1,0))</f>
        <v>0</v>
      </c>
      <c r="AB260" t="str">
        <f ca="1">IF(OR(ISBLANK(K260),ISBLANK(Q260),K260="",Q260=""),"",IF(K260=Q260,1,0))</f>
        <v/>
      </c>
      <c r="AC260" s="23" t="str">
        <f t="shared" ca="1" si="3"/>
        <v/>
      </c>
    </row>
    <row r="261" spans="1:29" x14ac:dyDescent="0.25">
      <c r="A261" s="23">
        <v>260</v>
      </c>
      <c r="B261">
        <v>128</v>
      </c>
      <c r="C261" t="str">
        <f ca="1">IFERROR(VLOOKUP($B261,INDIRECT(nfl_game_result),MATCH(C$1,INDIRECT(nfl_game_result_header),0),FALSE),"error")</f>
        <v>2012_09_MIN@SEA</v>
      </c>
      <c r="D261" t="str">
        <f ca="1">IFERROR(IF(ISBLANK(VLOOKUP($B261,INDIRECT(nfl_game_result),MATCH(D$1,INDIRECT(nfl_game_result_header),0),FALSE)),"",VLOOKUP($B261,INDIRECT(nfl_game_result),MATCH(D$1,INDIRECT(nfl_game_result_header),0),FALSE)),"error")</f>
        <v/>
      </c>
      <c r="E261">
        <f ca="1">IFERROR(IF(ISBLANK(VLOOKUP($B261,INDIRECT(nfl_game_result),MATCH(E$1,INDIRECT(nfl_game_result_header),0),FALSE)),"",VLOOKUP($B261,INDIRECT(nfl_game_result),MATCH(E$1,INDIRECT(nfl_game_result_header),0),FALSE)),"error")</f>
        <v>-4.5</v>
      </c>
      <c r="F261" s="23" t="str">
        <f ca="1">IFERROR(IF(ISBLANK(VLOOKUP($B261,INDIRECT(nfl_game_result),MATCH(F$1,INDIRECT(nfl_game_result_header),0),FALSE)),"",VLOOKUP($B261,INDIRECT(nfl_game_result),MATCH(F$1,INDIRECT(nfl_game_result_header),0),FALSE)),"error")</f>
        <v/>
      </c>
      <c r="G261" s="23" t="str">
        <f ca="1">IFERROR(IF(ISBLANK(VLOOKUP($B261,INDIRECT(nfl_game_result),MATCH(G$1,INDIRECT(nfl_game_result_header),0),FALSE)),"",VLOOKUP($B261,INDIRECT(nfl_game_result),MATCH(G$1,INDIRECT(nfl_game_result_header),0),FALSE)),"error")</f>
        <v/>
      </c>
      <c r="H261">
        <f ca="1">IFERROR(IF(ISBLANK(VLOOKUP($B261,INDIRECT(nfl_game_result),MATCH(H$1,INDIRECT(nfl_game_result_header),0),FALSE)),"",VLOOKUP($B261,INDIRECT(nfl_game_result),MATCH(H$1,INDIRECT(nfl_game_result_header),0),FALSE)),"error")</f>
        <v>30</v>
      </c>
      <c r="I261">
        <f ca="1">IFERROR(IF(ISBLANK(VLOOKUP($B261,INDIRECT(nfl_game_result),MATCH(I$1,INDIRECT(nfl_game_result_header),0),FALSE)),"",VLOOKUP($B261,INDIRECT(nfl_game_result),MATCH(I$1,INDIRECT(nfl_game_result_header),0),FALSE)),"error")</f>
        <v>20</v>
      </c>
      <c r="J261" t="str">
        <f ca="1">IFERROR(IF(ISBLANK(VLOOKUP($B261,INDIRECT(nfl_game_result),MATCH(J$1,INDIRECT(nfl_game_result_header),0),FALSE)),"",VLOOKUP($B261,INDIRECT(nfl_game_result),MATCH(J$1,INDIRECT(nfl_game_result_header),0),FALSE)),"error")</f>
        <v>SEA</v>
      </c>
      <c r="K261" t="str">
        <f ca="1">IFERROR(IF(ISBLANK(VLOOKUP($B261,INDIRECT(nfl_game_result),MATCH(K$1,INDIRECT(nfl_game_result_header),0),FALSE)),"",VLOOKUP($B261,INDIRECT(nfl_game_result),MATCH(K$1,INDIRECT(nfl_game_result_header),0),FALSE)),"error")</f>
        <v>SEA</v>
      </c>
      <c r="L261" s="23" t="str">
        <f ca="1">IFERROR(IF(ISBLANK(VLOOKUP($B261,INDIRECT(nfl_game_result),MATCH(L$1,INDIRECT(nfl_game_result_header),0),FALSE)),"",VLOOKUP($B261,INDIRECT(nfl_game_result),MATCH(L$1,INDIRECT(nfl_game_result_header),0),FALSE)),"error")</f>
        <v/>
      </c>
      <c r="M261" t="s">
        <v>14</v>
      </c>
      <c r="N261">
        <v>-3</v>
      </c>
      <c r="O261" t="s">
        <v>80</v>
      </c>
      <c r="V261" s="23" t="s">
        <v>416</v>
      </c>
      <c r="W261">
        <f ca="1">VALUE(LEFT(C261, 4))</f>
        <v>2012</v>
      </c>
      <c r="X261">
        <f ca="1">VALUE(MID(C261,6,FIND("_",C261,6)-6))</f>
        <v>9</v>
      </c>
      <c r="Y261" t="str">
        <f ca="1">IF(NOT(OR(ISBLANK(D261),ISBLANK(E261),D261="",E261="")),D261-E261,"")</f>
        <v/>
      </c>
      <c r="Z261" t="str">
        <f ca="1">IF(OR(NOT(ISNUMBER(D261)),ISBLANK(D261),D261="",ISBLANK(N261)),"",ABS(D261-N261))</f>
        <v/>
      </c>
      <c r="AA261">
        <f ca="1">IF(OR(ISBLANK(J261),ISBLANK(O261),J261="",O261=""),"",IF(J261=O261,1,0))</f>
        <v>0</v>
      </c>
      <c r="AB261" t="str">
        <f ca="1">IF(OR(ISBLANK(K261),ISBLANK(Q261),K261="",Q261=""),"",IF(K261=Q261,1,0))</f>
        <v/>
      </c>
      <c r="AC261" s="23" t="str">
        <f t="shared" ca="1" si="3"/>
        <v/>
      </c>
    </row>
    <row r="262" spans="1:29" x14ac:dyDescent="0.25">
      <c r="A262" s="23">
        <v>261</v>
      </c>
      <c r="B262">
        <v>129</v>
      </c>
      <c r="C262" t="str">
        <f ca="1">IFERROR(VLOOKUP($B262,INDIRECT(nfl_game_result),MATCH(C$1,INDIRECT(nfl_game_result_header),0),FALSE),"error")</f>
        <v>2012_09_TBY@OAK</v>
      </c>
      <c r="D262" t="str">
        <f ca="1">IFERROR(IF(ISBLANK(VLOOKUP($B262,INDIRECT(nfl_game_result),MATCH(D$1,INDIRECT(nfl_game_result_header),0),FALSE)),"",VLOOKUP($B262,INDIRECT(nfl_game_result),MATCH(D$1,INDIRECT(nfl_game_result_header),0),FALSE)),"error")</f>
        <v/>
      </c>
      <c r="E262">
        <f ca="1">IFERROR(IF(ISBLANK(VLOOKUP($B262,INDIRECT(nfl_game_result),MATCH(E$1,INDIRECT(nfl_game_result_header),0),FALSE)),"",VLOOKUP($B262,INDIRECT(nfl_game_result),MATCH(E$1,INDIRECT(nfl_game_result_header),0),FALSE)),"error")</f>
        <v>-1.5</v>
      </c>
      <c r="F262" s="23" t="str">
        <f ca="1">IFERROR(IF(ISBLANK(VLOOKUP($B262,INDIRECT(nfl_game_result),MATCH(F$1,INDIRECT(nfl_game_result_header),0),FALSE)),"",VLOOKUP($B262,INDIRECT(nfl_game_result),MATCH(F$1,INDIRECT(nfl_game_result_header),0),FALSE)),"error")</f>
        <v/>
      </c>
      <c r="G262" s="23" t="str">
        <f ca="1">IFERROR(IF(ISBLANK(VLOOKUP($B262,INDIRECT(nfl_game_result),MATCH(G$1,INDIRECT(nfl_game_result_header),0),FALSE)),"",VLOOKUP($B262,INDIRECT(nfl_game_result),MATCH(G$1,INDIRECT(nfl_game_result_header),0),FALSE)),"error")</f>
        <v/>
      </c>
      <c r="H262">
        <f ca="1">IFERROR(IF(ISBLANK(VLOOKUP($B262,INDIRECT(nfl_game_result),MATCH(H$1,INDIRECT(nfl_game_result_header),0),FALSE)),"",VLOOKUP($B262,INDIRECT(nfl_game_result),MATCH(H$1,INDIRECT(nfl_game_result_header),0),FALSE)),"error")</f>
        <v>32</v>
      </c>
      <c r="I262">
        <f ca="1">IFERROR(IF(ISBLANK(VLOOKUP($B262,INDIRECT(nfl_game_result),MATCH(I$1,INDIRECT(nfl_game_result_header),0),FALSE)),"",VLOOKUP($B262,INDIRECT(nfl_game_result),MATCH(I$1,INDIRECT(nfl_game_result_header),0),FALSE)),"error")</f>
        <v>42</v>
      </c>
      <c r="J262" t="str">
        <f ca="1">IFERROR(IF(ISBLANK(VLOOKUP($B262,INDIRECT(nfl_game_result),MATCH(J$1,INDIRECT(nfl_game_result_header),0),FALSE)),"",VLOOKUP($B262,INDIRECT(nfl_game_result),MATCH(J$1,INDIRECT(nfl_game_result_header),0),FALSE)),"error")</f>
        <v>TBY</v>
      </c>
      <c r="K262" t="str">
        <f ca="1">IFERROR(IF(ISBLANK(VLOOKUP($B262,INDIRECT(nfl_game_result),MATCH(K$1,INDIRECT(nfl_game_result_header),0),FALSE)),"",VLOOKUP($B262,INDIRECT(nfl_game_result),MATCH(K$1,INDIRECT(nfl_game_result_header),0),FALSE)),"error")</f>
        <v>TBY</v>
      </c>
      <c r="L262" s="23" t="str">
        <f ca="1">IFERROR(IF(ISBLANK(VLOOKUP($B262,INDIRECT(nfl_game_result),MATCH(L$1,INDIRECT(nfl_game_result_header),0),FALSE)),"",VLOOKUP($B262,INDIRECT(nfl_game_result),MATCH(L$1,INDIRECT(nfl_game_result_header),0),FALSE)),"error")</f>
        <v/>
      </c>
      <c r="M262" t="s">
        <v>14</v>
      </c>
      <c r="N262">
        <v>-3.5</v>
      </c>
      <c r="O262" t="s">
        <v>85</v>
      </c>
      <c r="V262" s="23" t="s">
        <v>416</v>
      </c>
      <c r="W262">
        <f ca="1">VALUE(LEFT(C262, 4))</f>
        <v>2012</v>
      </c>
      <c r="X262">
        <f ca="1">VALUE(MID(C262,6,FIND("_",C262,6)-6))</f>
        <v>9</v>
      </c>
      <c r="Y262" t="str">
        <f ca="1">IF(NOT(OR(ISBLANK(D262),ISBLANK(E262),D262="",E262="")),D262-E262,"")</f>
        <v/>
      </c>
      <c r="Z262" t="str">
        <f ca="1">IF(OR(NOT(ISNUMBER(D262)),ISBLANK(D262),D262="",ISBLANK(N262)),"",ABS(D262-N262))</f>
        <v/>
      </c>
      <c r="AA262">
        <f ca="1">IF(OR(ISBLANK(J262),ISBLANK(O262),J262="",O262=""),"",IF(J262=O262,1,0))</f>
        <v>0</v>
      </c>
      <c r="AB262" t="str">
        <f ca="1">IF(OR(ISBLANK(K262),ISBLANK(Q262),K262="",Q262=""),"",IF(K262=Q262,1,0))</f>
        <v/>
      </c>
      <c r="AC262" s="23" t="str">
        <f t="shared" ca="1" si="3"/>
        <v/>
      </c>
    </row>
    <row r="263" spans="1:29" x14ac:dyDescent="0.25">
      <c r="A263" s="23">
        <v>262</v>
      </c>
      <c r="B263">
        <v>130</v>
      </c>
      <c r="C263" t="str">
        <f ca="1">IFERROR(VLOOKUP($B263,INDIRECT(nfl_game_result),MATCH(C$1,INDIRECT(nfl_game_result_header),0),FALSE),"error")</f>
        <v>2012_09_PIT@NYG</v>
      </c>
      <c r="D263" t="str">
        <f ca="1">IFERROR(IF(ISBLANK(VLOOKUP($B263,INDIRECT(nfl_game_result),MATCH(D$1,INDIRECT(nfl_game_result_header),0),FALSE)),"",VLOOKUP($B263,INDIRECT(nfl_game_result),MATCH(D$1,INDIRECT(nfl_game_result_header),0),FALSE)),"error")</f>
        <v/>
      </c>
      <c r="E263">
        <f ca="1">IFERROR(IF(ISBLANK(VLOOKUP($B263,INDIRECT(nfl_game_result),MATCH(E$1,INDIRECT(nfl_game_result_header),0),FALSE)),"",VLOOKUP($B263,INDIRECT(nfl_game_result),MATCH(E$1,INDIRECT(nfl_game_result_header),0),FALSE)),"error")</f>
        <v>-3.5</v>
      </c>
      <c r="F263" s="23" t="str">
        <f ca="1">IFERROR(IF(ISBLANK(VLOOKUP($B263,INDIRECT(nfl_game_result),MATCH(F$1,INDIRECT(nfl_game_result_header),0),FALSE)),"",VLOOKUP($B263,INDIRECT(nfl_game_result),MATCH(F$1,INDIRECT(nfl_game_result_header),0),FALSE)),"error")</f>
        <v/>
      </c>
      <c r="G263" s="23" t="str">
        <f ca="1">IFERROR(IF(ISBLANK(VLOOKUP($B263,INDIRECT(nfl_game_result),MATCH(G$1,INDIRECT(nfl_game_result_header),0),FALSE)),"",VLOOKUP($B263,INDIRECT(nfl_game_result),MATCH(G$1,INDIRECT(nfl_game_result_header),0),FALSE)),"error")</f>
        <v/>
      </c>
      <c r="H263">
        <f ca="1">IFERROR(IF(ISBLANK(VLOOKUP($B263,INDIRECT(nfl_game_result),MATCH(H$1,INDIRECT(nfl_game_result_header),0),FALSE)),"",VLOOKUP($B263,INDIRECT(nfl_game_result),MATCH(H$1,INDIRECT(nfl_game_result_header),0),FALSE)),"error")</f>
        <v>20</v>
      </c>
      <c r="I263">
        <f ca="1">IFERROR(IF(ISBLANK(VLOOKUP($B263,INDIRECT(nfl_game_result),MATCH(I$1,INDIRECT(nfl_game_result_header),0),FALSE)),"",VLOOKUP($B263,INDIRECT(nfl_game_result),MATCH(I$1,INDIRECT(nfl_game_result_header),0),FALSE)),"error")</f>
        <v>24</v>
      </c>
      <c r="J263" t="str">
        <f ca="1">IFERROR(IF(ISBLANK(VLOOKUP($B263,INDIRECT(nfl_game_result),MATCH(J$1,INDIRECT(nfl_game_result_header),0),FALSE)),"",VLOOKUP($B263,INDIRECT(nfl_game_result),MATCH(J$1,INDIRECT(nfl_game_result_header),0),FALSE)),"error")</f>
        <v>PIT</v>
      </c>
      <c r="K263" t="str">
        <f ca="1">IFERROR(IF(ISBLANK(VLOOKUP($B263,INDIRECT(nfl_game_result),MATCH(K$1,INDIRECT(nfl_game_result_header),0),FALSE)),"",VLOOKUP($B263,INDIRECT(nfl_game_result),MATCH(K$1,INDIRECT(nfl_game_result_header),0),FALSE)),"error")</f>
        <v>PIT</v>
      </c>
      <c r="L263" s="23" t="str">
        <f ca="1">IFERROR(IF(ISBLANK(VLOOKUP($B263,INDIRECT(nfl_game_result),MATCH(L$1,INDIRECT(nfl_game_result_header),0),FALSE)),"",VLOOKUP($B263,INDIRECT(nfl_game_result),MATCH(L$1,INDIRECT(nfl_game_result_header),0),FALSE)),"error")</f>
        <v/>
      </c>
      <c r="M263" t="s">
        <v>14</v>
      </c>
      <c r="N263">
        <v>-3.5</v>
      </c>
      <c r="O263" t="s">
        <v>87</v>
      </c>
      <c r="V263" s="23" t="s">
        <v>416</v>
      </c>
      <c r="W263">
        <f ca="1">VALUE(LEFT(C263, 4))</f>
        <v>2012</v>
      </c>
      <c r="X263">
        <f ca="1">VALUE(MID(C263,6,FIND("_",C263,6)-6))</f>
        <v>9</v>
      </c>
      <c r="Y263" t="str">
        <f ca="1">IF(NOT(OR(ISBLANK(D263),ISBLANK(E263),D263="",E263="")),D263-E263,"")</f>
        <v/>
      </c>
      <c r="Z263" t="str">
        <f ca="1">IF(OR(NOT(ISNUMBER(D263)),ISBLANK(D263),D263="",ISBLANK(N263)),"",ABS(D263-N263))</f>
        <v/>
      </c>
      <c r="AA263">
        <f ca="1">IF(OR(ISBLANK(J263),ISBLANK(O263),J263="",O263=""),"",IF(J263=O263,1,0))</f>
        <v>1</v>
      </c>
      <c r="AB263" t="str">
        <f ca="1">IF(OR(ISBLANK(K263),ISBLANK(Q263),K263="",Q263=""),"",IF(K263=Q263,1,0))</f>
        <v/>
      </c>
      <c r="AC263" s="23" t="str">
        <f t="shared" ca="1" si="3"/>
        <v/>
      </c>
    </row>
    <row r="264" spans="1:29" x14ac:dyDescent="0.25">
      <c r="A264" s="23">
        <v>263</v>
      </c>
      <c r="B264">
        <v>131</v>
      </c>
      <c r="C264" t="str">
        <f ca="1">IFERROR(VLOOKUP($B264,INDIRECT(nfl_game_result),MATCH(C$1,INDIRECT(nfl_game_result_header),0),FALSE),"error")</f>
        <v>2012_09_DAL@ATL</v>
      </c>
      <c r="D264" t="str">
        <f ca="1">IFERROR(IF(ISBLANK(VLOOKUP($B264,INDIRECT(nfl_game_result),MATCH(D$1,INDIRECT(nfl_game_result_header),0),FALSE)),"",VLOOKUP($B264,INDIRECT(nfl_game_result),MATCH(D$1,INDIRECT(nfl_game_result_header),0),FALSE)),"error")</f>
        <v/>
      </c>
      <c r="E264">
        <f ca="1">IFERROR(IF(ISBLANK(VLOOKUP($B264,INDIRECT(nfl_game_result),MATCH(E$1,INDIRECT(nfl_game_result_header),0),FALSE)),"",VLOOKUP($B264,INDIRECT(nfl_game_result),MATCH(E$1,INDIRECT(nfl_game_result_header),0),FALSE)),"error")</f>
        <v>-4.5</v>
      </c>
      <c r="F264" s="23" t="str">
        <f ca="1">IFERROR(IF(ISBLANK(VLOOKUP($B264,INDIRECT(nfl_game_result),MATCH(F$1,INDIRECT(nfl_game_result_header),0),FALSE)),"",VLOOKUP($B264,INDIRECT(nfl_game_result),MATCH(F$1,INDIRECT(nfl_game_result_header),0),FALSE)),"error")</f>
        <v/>
      </c>
      <c r="G264" s="23" t="str">
        <f ca="1">IFERROR(IF(ISBLANK(VLOOKUP($B264,INDIRECT(nfl_game_result),MATCH(G$1,INDIRECT(nfl_game_result_header),0),FALSE)),"",VLOOKUP($B264,INDIRECT(nfl_game_result),MATCH(G$1,INDIRECT(nfl_game_result_header),0),FALSE)),"error")</f>
        <v/>
      </c>
      <c r="H264">
        <f ca="1">IFERROR(IF(ISBLANK(VLOOKUP($B264,INDIRECT(nfl_game_result),MATCH(H$1,INDIRECT(nfl_game_result_header),0),FALSE)),"",VLOOKUP($B264,INDIRECT(nfl_game_result),MATCH(H$1,INDIRECT(nfl_game_result_header),0),FALSE)),"error")</f>
        <v>19</v>
      </c>
      <c r="I264">
        <f ca="1">IFERROR(IF(ISBLANK(VLOOKUP($B264,INDIRECT(nfl_game_result),MATCH(I$1,INDIRECT(nfl_game_result_header),0),FALSE)),"",VLOOKUP($B264,INDIRECT(nfl_game_result),MATCH(I$1,INDIRECT(nfl_game_result_header),0),FALSE)),"error")</f>
        <v>13</v>
      </c>
      <c r="J264" t="str">
        <f ca="1">IFERROR(IF(ISBLANK(VLOOKUP($B264,INDIRECT(nfl_game_result),MATCH(J$1,INDIRECT(nfl_game_result_header),0),FALSE)),"",VLOOKUP($B264,INDIRECT(nfl_game_result),MATCH(J$1,INDIRECT(nfl_game_result_header),0),FALSE)),"error")</f>
        <v>ATL</v>
      </c>
      <c r="K264" t="str">
        <f ca="1">IFERROR(IF(ISBLANK(VLOOKUP($B264,INDIRECT(nfl_game_result),MATCH(K$1,INDIRECT(nfl_game_result_header),0),FALSE)),"",VLOOKUP($B264,INDIRECT(nfl_game_result),MATCH(K$1,INDIRECT(nfl_game_result_header),0),FALSE)),"error")</f>
        <v>ATL</v>
      </c>
      <c r="L264" s="23" t="str">
        <f ca="1">IFERROR(IF(ISBLANK(VLOOKUP($B264,INDIRECT(nfl_game_result),MATCH(L$1,INDIRECT(nfl_game_result_header),0),FALSE)),"",VLOOKUP($B264,INDIRECT(nfl_game_result),MATCH(L$1,INDIRECT(nfl_game_result_header),0),FALSE)),"error")</f>
        <v/>
      </c>
      <c r="M264" t="s">
        <v>14</v>
      </c>
      <c r="N264">
        <v>-7.5</v>
      </c>
      <c r="O264" t="s">
        <v>71</v>
      </c>
      <c r="V264" s="23" t="s">
        <v>416</v>
      </c>
      <c r="W264">
        <f ca="1">VALUE(LEFT(C264, 4))</f>
        <v>2012</v>
      </c>
      <c r="X264">
        <f ca="1">VALUE(MID(C264,6,FIND("_",C264,6)-6))</f>
        <v>9</v>
      </c>
      <c r="Y264" t="str">
        <f ca="1">IF(NOT(OR(ISBLANK(D264),ISBLANK(E264),D264="",E264="")),D264-E264,"")</f>
        <v/>
      </c>
      <c r="Z264" t="str">
        <f ca="1">IF(OR(NOT(ISNUMBER(D264)),ISBLANK(D264),D264="",ISBLANK(N264)),"",ABS(D264-N264))</f>
        <v/>
      </c>
      <c r="AA264">
        <f ca="1">IF(OR(ISBLANK(J264),ISBLANK(O264),J264="",O264=""),"",IF(J264=O264,1,0))</f>
        <v>0</v>
      </c>
      <c r="AB264" t="str">
        <f ca="1">IF(OR(ISBLANK(K264),ISBLANK(Q264),K264="",Q264=""),"",IF(K264=Q264,1,0))</f>
        <v/>
      </c>
      <c r="AC264" s="23" t="str">
        <f t="shared" ca="1" si="3"/>
        <v/>
      </c>
    </row>
    <row r="265" spans="1:29" x14ac:dyDescent="0.25">
      <c r="A265" s="23">
        <v>264</v>
      </c>
      <c r="B265">
        <v>132</v>
      </c>
      <c r="C265" t="str">
        <f ca="1">IFERROR(VLOOKUP($B265,INDIRECT(nfl_game_result),MATCH(C$1,INDIRECT(nfl_game_result_header),0),FALSE),"error")</f>
        <v>2012_09_PHI@NOR</v>
      </c>
      <c r="D265" t="str">
        <f ca="1">IFERROR(IF(ISBLANK(VLOOKUP($B265,INDIRECT(nfl_game_result),MATCH(D$1,INDIRECT(nfl_game_result_header),0),FALSE)),"",VLOOKUP($B265,INDIRECT(nfl_game_result),MATCH(D$1,INDIRECT(nfl_game_result_header),0),FALSE)),"error")</f>
        <v/>
      </c>
      <c r="E265">
        <f ca="1">IFERROR(IF(ISBLANK(VLOOKUP($B265,INDIRECT(nfl_game_result),MATCH(E$1,INDIRECT(nfl_game_result_header),0),FALSE)),"",VLOOKUP($B265,INDIRECT(nfl_game_result),MATCH(E$1,INDIRECT(nfl_game_result_header),0),FALSE)),"error")</f>
        <v>-3.5</v>
      </c>
      <c r="F265" s="23" t="str">
        <f ca="1">IFERROR(IF(ISBLANK(VLOOKUP($B265,INDIRECT(nfl_game_result),MATCH(F$1,INDIRECT(nfl_game_result_header),0),FALSE)),"",VLOOKUP($B265,INDIRECT(nfl_game_result),MATCH(F$1,INDIRECT(nfl_game_result_header),0),FALSE)),"error")</f>
        <v/>
      </c>
      <c r="G265" s="23" t="str">
        <f ca="1">IFERROR(IF(ISBLANK(VLOOKUP($B265,INDIRECT(nfl_game_result),MATCH(G$1,INDIRECT(nfl_game_result_header),0),FALSE)),"",VLOOKUP($B265,INDIRECT(nfl_game_result),MATCH(G$1,INDIRECT(nfl_game_result_header),0),FALSE)),"error")</f>
        <v/>
      </c>
      <c r="H265">
        <f ca="1">IFERROR(IF(ISBLANK(VLOOKUP($B265,INDIRECT(nfl_game_result),MATCH(H$1,INDIRECT(nfl_game_result_header),0),FALSE)),"",VLOOKUP($B265,INDIRECT(nfl_game_result),MATCH(H$1,INDIRECT(nfl_game_result_header),0),FALSE)),"error")</f>
        <v>28</v>
      </c>
      <c r="I265">
        <f ca="1">IFERROR(IF(ISBLANK(VLOOKUP($B265,INDIRECT(nfl_game_result),MATCH(I$1,INDIRECT(nfl_game_result_header),0),FALSE)),"",VLOOKUP($B265,INDIRECT(nfl_game_result),MATCH(I$1,INDIRECT(nfl_game_result_header),0),FALSE)),"error")</f>
        <v>13</v>
      </c>
      <c r="J265" t="str">
        <f ca="1">IFERROR(IF(ISBLANK(VLOOKUP($B265,INDIRECT(nfl_game_result),MATCH(J$1,INDIRECT(nfl_game_result_header),0),FALSE)),"",VLOOKUP($B265,INDIRECT(nfl_game_result),MATCH(J$1,INDIRECT(nfl_game_result_header),0),FALSE)),"error")</f>
        <v>NOR</v>
      </c>
      <c r="K265" t="str">
        <f ca="1">IFERROR(IF(ISBLANK(VLOOKUP($B265,INDIRECT(nfl_game_result),MATCH(K$1,INDIRECT(nfl_game_result_header),0),FALSE)),"",VLOOKUP($B265,INDIRECT(nfl_game_result),MATCH(K$1,INDIRECT(nfl_game_result_header),0),FALSE)),"error")</f>
        <v>NOR</v>
      </c>
      <c r="L265" s="23" t="str">
        <f ca="1">IFERROR(IF(ISBLANK(VLOOKUP($B265,INDIRECT(nfl_game_result),MATCH(L$1,INDIRECT(nfl_game_result_header),0),FALSE)),"",VLOOKUP($B265,INDIRECT(nfl_game_result),MATCH(L$1,INDIRECT(nfl_game_result_header),0),FALSE)),"error")</f>
        <v/>
      </c>
      <c r="M265" t="s">
        <v>14</v>
      </c>
      <c r="N265">
        <v>-2.5</v>
      </c>
      <c r="O265" t="s">
        <v>335</v>
      </c>
      <c r="V265" s="23" t="s">
        <v>416</v>
      </c>
      <c r="W265">
        <f ca="1">VALUE(LEFT(C265, 4))</f>
        <v>2012</v>
      </c>
      <c r="X265">
        <f ca="1">VALUE(MID(C265,6,FIND("_",C265,6)-6))</f>
        <v>9</v>
      </c>
      <c r="Y265" t="str">
        <f ca="1">IF(NOT(OR(ISBLANK(D265),ISBLANK(E265),D265="",E265="")),D265-E265,"")</f>
        <v/>
      </c>
      <c r="Z265" t="str">
        <f ca="1">IF(OR(NOT(ISNUMBER(D265)),ISBLANK(D265),D265="",ISBLANK(N265)),"",ABS(D265-N265))</f>
        <v/>
      </c>
      <c r="AA265">
        <f ca="1">IF(OR(ISBLANK(J265),ISBLANK(O265),J265="",O265=""),"",IF(J265=O265,1,0))</f>
        <v>1</v>
      </c>
      <c r="AB265" t="str">
        <f ca="1">IF(OR(ISBLANK(K265),ISBLANK(Q265),K265="",Q265=""),"",IF(K265=Q265,1,0))</f>
        <v/>
      </c>
      <c r="AC265" s="23" t="str">
        <f t="shared" ca="1" si="3"/>
        <v/>
      </c>
    </row>
    <row r="266" spans="1:29" x14ac:dyDescent="0.25">
      <c r="A266" s="23">
        <v>265</v>
      </c>
      <c r="B266">
        <v>133</v>
      </c>
      <c r="C266" t="str">
        <f ca="1">IFERROR(VLOOKUP($B266,INDIRECT(nfl_game_result),MATCH(C$1,INDIRECT(nfl_game_result_header),0),FALSE),"error")</f>
        <v>2012_10_IND@JAX</v>
      </c>
      <c r="D266" t="str">
        <f ca="1">IFERROR(IF(ISBLANK(VLOOKUP($B266,INDIRECT(nfl_game_result),MATCH(D$1,INDIRECT(nfl_game_result_header),0),FALSE)),"",VLOOKUP($B266,INDIRECT(nfl_game_result),MATCH(D$1,INDIRECT(nfl_game_result_header),0),FALSE)),"error")</f>
        <v/>
      </c>
      <c r="E266">
        <f ca="1">IFERROR(IF(ISBLANK(VLOOKUP($B266,INDIRECT(nfl_game_result),MATCH(E$1,INDIRECT(nfl_game_result_header),0),FALSE)),"",VLOOKUP($B266,INDIRECT(nfl_game_result),MATCH(E$1,INDIRECT(nfl_game_result_header),0),FALSE)),"error")</f>
        <v>3.5</v>
      </c>
      <c r="F266" s="23" t="str">
        <f ca="1">IFERROR(IF(ISBLANK(VLOOKUP($B266,INDIRECT(nfl_game_result),MATCH(F$1,INDIRECT(nfl_game_result_header),0),FALSE)),"",VLOOKUP($B266,INDIRECT(nfl_game_result),MATCH(F$1,INDIRECT(nfl_game_result_header),0),FALSE)),"error")</f>
        <v/>
      </c>
      <c r="G266" s="23" t="str">
        <f ca="1">IFERROR(IF(ISBLANK(VLOOKUP($B266,INDIRECT(nfl_game_result),MATCH(G$1,INDIRECT(nfl_game_result_header),0),FALSE)),"",VLOOKUP($B266,INDIRECT(nfl_game_result),MATCH(G$1,INDIRECT(nfl_game_result_header),0),FALSE)),"error")</f>
        <v/>
      </c>
      <c r="H266">
        <f ca="1">IFERROR(IF(ISBLANK(VLOOKUP($B266,INDIRECT(nfl_game_result),MATCH(H$1,INDIRECT(nfl_game_result_header),0),FALSE)),"",VLOOKUP($B266,INDIRECT(nfl_game_result),MATCH(H$1,INDIRECT(nfl_game_result_header),0),FALSE)),"error")</f>
        <v>10</v>
      </c>
      <c r="I266">
        <f ca="1">IFERROR(IF(ISBLANK(VLOOKUP($B266,INDIRECT(nfl_game_result),MATCH(I$1,INDIRECT(nfl_game_result_header),0),FALSE)),"",VLOOKUP($B266,INDIRECT(nfl_game_result),MATCH(I$1,INDIRECT(nfl_game_result_header),0),FALSE)),"error")</f>
        <v>27</v>
      </c>
      <c r="J266" t="str">
        <f ca="1">IFERROR(IF(ISBLANK(VLOOKUP($B266,INDIRECT(nfl_game_result),MATCH(J$1,INDIRECT(nfl_game_result_header),0),FALSE)),"",VLOOKUP($B266,INDIRECT(nfl_game_result),MATCH(J$1,INDIRECT(nfl_game_result_header),0),FALSE)),"error")</f>
        <v>IND</v>
      </c>
      <c r="K266" t="str">
        <f ca="1">IFERROR(IF(ISBLANK(VLOOKUP($B266,INDIRECT(nfl_game_result),MATCH(K$1,INDIRECT(nfl_game_result_header),0),FALSE)),"",VLOOKUP($B266,INDIRECT(nfl_game_result),MATCH(K$1,INDIRECT(nfl_game_result_header),0),FALSE)),"error")</f>
        <v>IND</v>
      </c>
      <c r="L266" s="23" t="str">
        <f ca="1">IFERROR(IF(ISBLANK(VLOOKUP($B266,INDIRECT(nfl_game_result),MATCH(L$1,INDIRECT(nfl_game_result_header),0),FALSE)),"",VLOOKUP($B266,INDIRECT(nfl_game_result),MATCH(L$1,INDIRECT(nfl_game_result_header),0),FALSE)),"error")</f>
        <v/>
      </c>
      <c r="M266" t="s">
        <v>16</v>
      </c>
      <c r="N266">
        <v>2</v>
      </c>
      <c r="O266" t="s">
        <v>76</v>
      </c>
      <c r="V266" s="23" t="s">
        <v>416</v>
      </c>
      <c r="W266">
        <f ca="1">VALUE(LEFT(C266, 4))</f>
        <v>2012</v>
      </c>
      <c r="X266">
        <f ca="1">VALUE(MID(C266,6,FIND("_",C266,6)-6))</f>
        <v>10</v>
      </c>
      <c r="Y266" t="str">
        <f ca="1">IF(NOT(OR(ISBLANK(D266),ISBLANK(E266),D266="",E266="")),D266-E266,"")</f>
        <v/>
      </c>
      <c r="Z266" t="str">
        <f ca="1">IF(OR(NOT(ISNUMBER(D266)),ISBLANK(D266),D266="",ISBLANK(N266)),"",ABS(D266-N266))</f>
        <v/>
      </c>
      <c r="AA266">
        <f ca="1">IF(OR(ISBLANK(J266),ISBLANK(O266),J266="",O266=""),"",IF(J266=O266,1,0))</f>
        <v>1</v>
      </c>
      <c r="AB266" t="str">
        <f ca="1">IF(OR(ISBLANK(K266),ISBLANK(Q266),K266="",Q266=""),"",IF(K266=Q266,1,0))</f>
        <v/>
      </c>
      <c r="AC266" s="23" t="str">
        <f t="shared" ca="1" si="3"/>
        <v/>
      </c>
    </row>
    <row r="267" spans="1:29" x14ac:dyDescent="0.25">
      <c r="A267" s="23">
        <v>266</v>
      </c>
      <c r="B267">
        <v>134</v>
      </c>
      <c r="C267" t="str">
        <f ca="1">IFERROR(VLOOKUP($B267,INDIRECT(nfl_game_result),MATCH(C$1,INDIRECT(nfl_game_result_header),0),FALSE),"error")</f>
        <v>2012_10_DEN@CAR</v>
      </c>
      <c r="D267" t="str">
        <f ca="1">IFERROR(IF(ISBLANK(VLOOKUP($B267,INDIRECT(nfl_game_result),MATCH(D$1,INDIRECT(nfl_game_result_header),0),FALSE)),"",VLOOKUP($B267,INDIRECT(nfl_game_result),MATCH(D$1,INDIRECT(nfl_game_result_header),0),FALSE)),"error")</f>
        <v/>
      </c>
      <c r="E267">
        <f ca="1">IFERROR(IF(ISBLANK(VLOOKUP($B267,INDIRECT(nfl_game_result),MATCH(E$1,INDIRECT(nfl_game_result_header),0),FALSE)),"",VLOOKUP($B267,INDIRECT(nfl_game_result),MATCH(E$1,INDIRECT(nfl_game_result_header),0),FALSE)),"error")</f>
        <v>3.5</v>
      </c>
      <c r="F267" s="23" t="str">
        <f ca="1">IFERROR(IF(ISBLANK(VLOOKUP($B267,INDIRECT(nfl_game_result),MATCH(F$1,INDIRECT(nfl_game_result_header),0),FALSE)),"",VLOOKUP($B267,INDIRECT(nfl_game_result),MATCH(F$1,INDIRECT(nfl_game_result_header),0),FALSE)),"error")</f>
        <v/>
      </c>
      <c r="G267" s="23" t="str">
        <f ca="1">IFERROR(IF(ISBLANK(VLOOKUP($B267,INDIRECT(nfl_game_result),MATCH(G$1,INDIRECT(nfl_game_result_header),0),FALSE)),"",VLOOKUP($B267,INDIRECT(nfl_game_result),MATCH(G$1,INDIRECT(nfl_game_result_header),0),FALSE)),"error")</f>
        <v/>
      </c>
      <c r="H267">
        <f ca="1">IFERROR(IF(ISBLANK(VLOOKUP($B267,INDIRECT(nfl_game_result),MATCH(H$1,INDIRECT(nfl_game_result_header),0),FALSE)),"",VLOOKUP($B267,INDIRECT(nfl_game_result),MATCH(H$1,INDIRECT(nfl_game_result_header),0),FALSE)),"error")</f>
        <v>14</v>
      </c>
      <c r="I267">
        <f ca="1">IFERROR(IF(ISBLANK(VLOOKUP($B267,INDIRECT(nfl_game_result),MATCH(I$1,INDIRECT(nfl_game_result_header),0),FALSE)),"",VLOOKUP($B267,INDIRECT(nfl_game_result),MATCH(I$1,INDIRECT(nfl_game_result_header),0),FALSE)),"error")</f>
        <v>36</v>
      </c>
      <c r="J267" t="str">
        <f ca="1">IFERROR(IF(ISBLANK(VLOOKUP($B267,INDIRECT(nfl_game_result),MATCH(J$1,INDIRECT(nfl_game_result_header),0),FALSE)),"",VLOOKUP($B267,INDIRECT(nfl_game_result),MATCH(J$1,INDIRECT(nfl_game_result_header),0),FALSE)),"error")</f>
        <v>DEN</v>
      </c>
      <c r="K267" t="str">
        <f ca="1">IFERROR(IF(ISBLANK(VLOOKUP($B267,INDIRECT(nfl_game_result),MATCH(K$1,INDIRECT(nfl_game_result_header),0),FALSE)),"",VLOOKUP($B267,INDIRECT(nfl_game_result),MATCH(K$1,INDIRECT(nfl_game_result_header),0),FALSE)),"error")</f>
        <v>DEN</v>
      </c>
      <c r="L267" s="23" t="str">
        <f ca="1">IFERROR(IF(ISBLANK(VLOOKUP($B267,INDIRECT(nfl_game_result),MATCH(L$1,INDIRECT(nfl_game_result_header),0),FALSE)),"",VLOOKUP($B267,INDIRECT(nfl_game_result),MATCH(L$1,INDIRECT(nfl_game_result_header),0),FALSE)),"error")</f>
        <v/>
      </c>
      <c r="M267" t="s">
        <v>16</v>
      </c>
      <c r="N267">
        <v>4</v>
      </c>
      <c r="O267" t="s">
        <v>67</v>
      </c>
      <c r="V267" s="23" t="s">
        <v>416</v>
      </c>
      <c r="W267">
        <f ca="1">VALUE(LEFT(C267, 4))</f>
        <v>2012</v>
      </c>
      <c r="X267">
        <f ca="1">VALUE(MID(C267,6,FIND("_",C267,6)-6))</f>
        <v>10</v>
      </c>
      <c r="Y267" t="str">
        <f ca="1">IF(NOT(OR(ISBLANK(D267),ISBLANK(E267),D267="",E267="")),D267-E267,"")</f>
        <v/>
      </c>
      <c r="Z267" t="str">
        <f ca="1">IF(OR(NOT(ISNUMBER(D267)),ISBLANK(D267),D267="",ISBLANK(N267)),"",ABS(D267-N267))</f>
        <v/>
      </c>
      <c r="AA267">
        <f ca="1">IF(OR(ISBLANK(J267),ISBLANK(O267),J267="",O267=""),"",IF(J267=O267,1,0))</f>
        <v>0</v>
      </c>
      <c r="AB267" t="str">
        <f ca="1">IF(OR(ISBLANK(K267),ISBLANK(Q267),K267="",Q267=""),"",IF(K267=Q267,1,0))</f>
        <v/>
      </c>
      <c r="AC267" s="23" t="str">
        <f t="shared" ca="1" si="3"/>
        <v/>
      </c>
    </row>
    <row r="268" spans="1:29" x14ac:dyDescent="0.25">
      <c r="A268" s="23">
        <v>267</v>
      </c>
      <c r="B268">
        <v>135</v>
      </c>
      <c r="C268" t="str">
        <f ca="1">IFERROR(VLOOKUP($B268,INDIRECT(nfl_game_result),MATCH(C$1,INDIRECT(nfl_game_result_header),0),FALSE),"error")</f>
        <v>2012_10_SD@TBY</v>
      </c>
      <c r="D268" t="str">
        <f ca="1">IFERROR(IF(ISBLANK(VLOOKUP($B268,INDIRECT(nfl_game_result),MATCH(D$1,INDIRECT(nfl_game_result_header),0),FALSE)),"",VLOOKUP($B268,INDIRECT(nfl_game_result),MATCH(D$1,INDIRECT(nfl_game_result_header),0),FALSE)),"error")</f>
        <v/>
      </c>
      <c r="E268">
        <f ca="1">IFERROR(IF(ISBLANK(VLOOKUP($B268,INDIRECT(nfl_game_result),MATCH(E$1,INDIRECT(nfl_game_result_header),0),FALSE)),"",VLOOKUP($B268,INDIRECT(nfl_game_result),MATCH(E$1,INDIRECT(nfl_game_result_header),0),FALSE)),"error")</f>
        <v>-3.5</v>
      </c>
      <c r="F268" s="23" t="str">
        <f ca="1">IFERROR(IF(ISBLANK(VLOOKUP($B268,INDIRECT(nfl_game_result),MATCH(F$1,INDIRECT(nfl_game_result_header),0),FALSE)),"",VLOOKUP($B268,INDIRECT(nfl_game_result),MATCH(F$1,INDIRECT(nfl_game_result_header),0),FALSE)),"error")</f>
        <v/>
      </c>
      <c r="G268" s="23" t="str">
        <f ca="1">IFERROR(IF(ISBLANK(VLOOKUP($B268,INDIRECT(nfl_game_result),MATCH(G$1,INDIRECT(nfl_game_result_header),0),FALSE)),"",VLOOKUP($B268,INDIRECT(nfl_game_result),MATCH(G$1,INDIRECT(nfl_game_result_header),0),FALSE)),"error")</f>
        <v/>
      </c>
      <c r="H268">
        <f ca="1">IFERROR(IF(ISBLANK(VLOOKUP($B268,INDIRECT(nfl_game_result),MATCH(H$1,INDIRECT(nfl_game_result_header),0),FALSE)),"",VLOOKUP($B268,INDIRECT(nfl_game_result),MATCH(H$1,INDIRECT(nfl_game_result_header),0),FALSE)),"error")</f>
        <v>34</v>
      </c>
      <c r="I268">
        <f ca="1">IFERROR(IF(ISBLANK(VLOOKUP($B268,INDIRECT(nfl_game_result),MATCH(I$1,INDIRECT(nfl_game_result_header),0),FALSE)),"",VLOOKUP($B268,INDIRECT(nfl_game_result),MATCH(I$1,INDIRECT(nfl_game_result_header),0),FALSE)),"error")</f>
        <v>24</v>
      </c>
      <c r="J268" t="str">
        <f ca="1">IFERROR(IF(ISBLANK(VLOOKUP($B268,INDIRECT(nfl_game_result),MATCH(J$1,INDIRECT(nfl_game_result_header),0),FALSE)),"",VLOOKUP($B268,INDIRECT(nfl_game_result),MATCH(J$1,INDIRECT(nfl_game_result_header),0),FALSE)),"error")</f>
        <v>TBY</v>
      </c>
      <c r="K268" t="str">
        <f ca="1">IFERROR(IF(ISBLANK(VLOOKUP($B268,INDIRECT(nfl_game_result),MATCH(K$1,INDIRECT(nfl_game_result_header),0),FALSE)),"",VLOOKUP($B268,INDIRECT(nfl_game_result),MATCH(K$1,INDIRECT(nfl_game_result_header),0),FALSE)),"error")</f>
        <v>TBY</v>
      </c>
      <c r="L268" s="23" t="str">
        <f ca="1">IFERROR(IF(ISBLANK(VLOOKUP($B268,INDIRECT(nfl_game_result),MATCH(L$1,INDIRECT(nfl_game_result_header),0),FALSE)),"",VLOOKUP($B268,INDIRECT(nfl_game_result),MATCH(L$1,INDIRECT(nfl_game_result_header),0),FALSE)),"error")</f>
        <v/>
      </c>
      <c r="M268" t="s">
        <v>16</v>
      </c>
      <c r="N268">
        <v>-3</v>
      </c>
      <c r="O268" t="s">
        <v>334</v>
      </c>
      <c r="V268" s="23" t="s">
        <v>416</v>
      </c>
      <c r="W268">
        <f ca="1">VALUE(LEFT(C268, 4))</f>
        <v>2012</v>
      </c>
      <c r="X268">
        <f ca="1">VALUE(MID(C268,6,FIND("_",C268,6)-6))</f>
        <v>10</v>
      </c>
      <c r="Y268" t="str">
        <f ca="1">IF(NOT(OR(ISBLANK(D268),ISBLANK(E268),D268="",E268="")),D268-E268,"")</f>
        <v/>
      </c>
      <c r="Z268" t="str">
        <f ca="1">IF(OR(NOT(ISNUMBER(D268)),ISBLANK(D268),D268="",ISBLANK(N268)),"",ABS(D268-N268))</f>
        <v/>
      </c>
      <c r="AA268">
        <f ca="1">IF(OR(ISBLANK(J268),ISBLANK(O268),J268="",O268=""),"",IF(J268=O268,1,0))</f>
        <v>1</v>
      </c>
      <c r="AB268" t="str">
        <f ca="1">IF(OR(ISBLANK(K268),ISBLANK(Q268),K268="",Q268=""),"",IF(K268=Q268,1,0))</f>
        <v/>
      </c>
      <c r="AC268" s="23" t="str">
        <f t="shared" ca="1" si="3"/>
        <v/>
      </c>
    </row>
    <row r="269" spans="1:29" x14ac:dyDescent="0.25">
      <c r="A269" s="23">
        <v>268</v>
      </c>
      <c r="B269">
        <v>136</v>
      </c>
      <c r="C269" t="str">
        <f ca="1">IFERROR(VLOOKUP($B269,INDIRECT(nfl_game_result),MATCH(C$1,INDIRECT(nfl_game_result_header),0),FALSE),"error")</f>
        <v>2012_10_TEN@MIA</v>
      </c>
      <c r="D269" t="str">
        <f ca="1">IFERROR(IF(ISBLANK(VLOOKUP($B269,INDIRECT(nfl_game_result),MATCH(D$1,INDIRECT(nfl_game_result_header),0),FALSE)),"",VLOOKUP($B269,INDIRECT(nfl_game_result),MATCH(D$1,INDIRECT(nfl_game_result_header),0),FALSE)),"error")</f>
        <v/>
      </c>
      <c r="E269">
        <f ca="1">IFERROR(IF(ISBLANK(VLOOKUP($B269,INDIRECT(nfl_game_result),MATCH(E$1,INDIRECT(nfl_game_result_header),0),FALSE)),"",VLOOKUP($B269,INDIRECT(nfl_game_result),MATCH(E$1,INDIRECT(nfl_game_result_header),0),FALSE)),"error")</f>
        <v>-6.5</v>
      </c>
      <c r="F269" s="23" t="str">
        <f ca="1">IFERROR(IF(ISBLANK(VLOOKUP($B269,INDIRECT(nfl_game_result),MATCH(F$1,INDIRECT(nfl_game_result_header),0),FALSE)),"",VLOOKUP($B269,INDIRECT(nfl_game_result),MATCH(F$1,INDIRECT(nfl_game_result_header),0),FALSE)),"error")</f>
        <v/>
      </c>
      <c r="G269" s="23" t="str">
        <f ca="1">IFERROR(IF(ISBLANK(VLOOKUP($B269,INDIRECT(nfl_game_result),MATCH(G$1,INDIRECT(nfl_game_result_header),0),FALSE)),"",VLOOKUP($B269,INDIRECT(nfl_game_result),MATCH(G$1,INDIRECT(nfl_game_result_header),0),FALSE)),"error")</f>
        <v/>
      </c>
      <c r="H269">
        <f ca="1">IFERROR(IF(ISBLANK(VLOOKUP($B269,INDIRECT(nfl_game_result),MATCH(H$1,INDIRECT(nfl_game_result_header),0),FALSE)),"",VLOOKUP($B269,INDIRECT(nfl_game_result),MATCH(H$1,INDIRECT(nfl_game_result_header),0),FALSE)),"error")</f>
        <v>3</v>
      </c>
      <c r="I269">
        <f ca="1">IFERROR(IF(ISBLANK(VLOOKUP($B269,INDIRECT(nfl_game_result),MATCH(I$1,INDIRECT(nfl_game_result_header),0),FALSE)),"",VLOOKUP($B269,INDIRECT(nfl_game_result),MATCH(I$1,INDIRECT(nfl_game_result_header),0),FALSE)),"error")</f>
        <v>37</v>
      </c>
      <c r="J269" t="str">
        <f ca="1">IFERROR(IF(ISBLANK(VLOOKUP($B269,INDIRECT(nfl_game_result),MATCH(J$1,INDIRECT(nfl_game_result_header),0),FALSE)),"",VLOOKUP($B269,INDIRECT(nfl_game_result),MATCH(J$1,INDIRECT(nfl_game_result_header),0),FALSE)),"error")</f>
        <v>TEN</v>
      </c>
      <c r="K269" t="str">
        <f ca="1">IFERROR(IF(ISBLANK(VLOOKUP($B269,INDIRECT(nfl_game_result),MATCH(K$1,INDIRECT(nfl_game_result_header),0),FALSE)),"",VLOOKUP($B269,INDIRECT(nfl_game_result),MATCH(K$1,INDIRECT(nfl_game_result_header),0),FALSE)),"error")</f>
        <v>TEN</v>
      </c>
      <c r="L269" s="23" t="str">
        <f ca="1">IFERROR(IF(ISBLANK(VLOOKUP($B269,INDIRECT(nfl_game_result),MATCH(L$1,INDIRECT(nfl_game_result_header),0),FALSE)),"",VLOOKUP($B269,INDIRECT(nfl_game_result),MATCH(L$1,INDIRECT(nfl_game_result_header),0),FALSE)),"error")</f>
        <v/>
      </c>
      <c r="M269" t="s">
        <v>16</v>
      </c>
      <c r="N269">
        <v>-5</v>
      </c>
      <c r="O269" t="s">
        <v>79</v>
      </c>
      <c r="V269" s="23" t="s">
        <v>416</v>
      </c>
      <c r="W269">
        <f ca="1">VALUE(LEFT(C269, 4))</f>
        <v>2012</v>
      </c>
      <c r="X269">
        <f ca="1">VALUE(MID(C269,6,FIND("_",C269,6)-6))</f>
        <v>10</v>
      </c>
      <c r="Y269" t="str">
        <f ca="1">IF(NOT(OR(ISBLANK(D269),ISBLANK(E269),D269="",E269="")),D269-E269,"")</f>
        <v/>
      </c>
      <c r="Z269" t="str">
        <f ca="1">IF(OR(NOT(ISNUMBER(D269)),ISBLANK(D269),D269="",ISBLANK(N269)),"",ABS(D269-N269))</f>
        <v/>
      </c>
      <c r="AA269">
        <f ca="1">IF(OR(ISBLANK(J269),ISBLANK(O269),J269="",O269=""),"",IF(J269=O269,1,0))</f>
        <v>0</v>
      </c>
      <c r="AB269" t="str">
        <f ca="1">IF(OR(ISBLANK(K269),ISBLANK(Q269),K269="",Q269=""),"",IF(K269=Q269,1,0))</f>
        <v/>
      </c>
      <c r="AC269" s="23" t="str">
        <f t="shared" ca="1" si="3"/>
        <v/>
      </c>
    </row>
    <row r="270" spans="1:29" x14ac:dyDescent="0.25">
      <c r="A270" s="23">
        <v>269</v>
      </c>
      <c r="B270">
        <v>137</v>
      </c>
      <c r="C270" t="str">
        <f ca="1">IFERROR(VLOOKUP($B270,INDIRECT(nfl_game_result),MATCH(C$1,INDIRECT(nfl_game_result_header),0),FALSE),"error")</f>
        <v>2012_10_BUF@NWE</v>
      </c>
      <c r="D270" t="str">
        <f ca="1">IFERROR(IF(ISBLANK(VLOOKUP($B270,INDIRECT(nfl_game_result),MATCH(D$1,INDIRECT(nfl_game_result_header),0),FALSE)),"",VLOOKUP($B270,INDIRECT(nfl_game_result),MATCH(D$1,INDIRECT(nfl_game_result_header),0),FALSE)),"error")</f>
        <v/>
      </c>
      <c r="E270">
        <f ca="1">IFERROR(IF(ISBLANK(VLOOKUP($B270,INDIRECT(nfl_game_result),MATCH(E$1,INDIRECT(nfl_game_result_header),0),FALSE)),"",VLOOKUP($B270,INDIRECT(nfl_game_result),MATCH(E$1,INDIRECT(nfl_game_result_header),0),FALSE)),"error")</f>
        <v>-11.5</v>
      </c>
      <c r="F270" s="23" t="str">
        <f ca="1">IFERROR(IF(ISBLANK(VLOOKUP($B270,INDIRECT(nfl_game_result),MATCH(F$1,INDIRECT(nfl_game_result_header),0),FALSE)),"",VLOOKUP($B270,INDIRECT(nfl_game_result),MATCH(F$1,INDIRECT(nfl_game_result_header),0),FALSE)),"error")</f>
        <v/>
      </c>
      <c r="G270" s="23" t="str">
        <f ca="1">IFERROR(IF(ISBLANK(VLOOKUP($B270,INDIRECT(nfl_game_result),MATCH(G$1,INDIRECT(nfl_game_result_header),0),FALSE)),"",VLOOKUP($B270,INDIRECT(nfl_game_result),MATCH(G$1,INDIRECT(nfl_game_result_header),0),FALSE)),"error")</f>
        <v/>
      </c>
      <c r="H270">
        <f ca="1">IFERROR(IF(ISBLANK(VLOOKUP($B270,INDIRECT(nfl_game_result),MATCH(H$1,INDIRECT(nfl_game_result_header),0),FALSE)),"",VLOOKUP($B270,INDIRECT(nfl_game_result),MATCH(H$1,INDIRECT(nfl_game_result_header),0),FALSE)),"error")</f>
        <v>37</v>
      </c>
      <c r="I270">
        <f ca="1">IFERROR(IF(ISBLANK(VLOOKUP($B270,INDIRECT(nfl_game_result),MATCH(I$1,INDIRECT(nfl_game_result_header),0),FALSE)),"",VLOOKUP($B270,INDIRECT(nfl_game_result),MATCH(I$1,INDIRECT(nfl_game_result_header),0),FALSE)),"error")</f>
        <v>31</v>
      </c>
      <c r="J270" t="str">
        <f ca="1">IFERROR(IF(ISBLANK(VLOOKUP($B270,INDIRECT(nfl_game_result),MATCH(J$1,INDIRECT(nfl_game_result_header),0),FALSE)),"",VLOOKUP($B270,INDIRECT(nfl_game_result),MATCH(J$1,INDIRECT(nfl_game_result_header),0),FALSE)),"error")</f>
        <v>BUF</v>
      </c>
      <c r="K270" t="str">
        <f ca="1">IFERROR(IF(ISBLANK(VLOOKUP($B270,INDIRECT(nfl_game_result),MATCH(K$1,INDIRECT(nfl_game_result_header),0),FALSE)),"",VLOOKUP($B270,INDIRECT(nfl_game_result),MATCH(K$1,INDIRECT(nfl_game_result_header),0),FALSE)),"error")</f>
        <v>NWE</v>
      </c>
      <c r="L270" s="23" t="str">
        <f ca="1">IFERROR(IF(ISBLANK(VLOOKUP($B270,INDIRECT(nfl_game_result),MATCH(L$1,INDIRECT(nfl_game_result_header),0),FALSE)),"",VLOOKUP($B270,INDIRECT(nfl_game_result),MATCH(L$1,INDIRECT(nfl_game_result_header),0),FALSE)),"error")</f>
        <v/>
      </c>
      <c r="M270" t="s">
        <v>16</v>
      </c>
      <c r="N270">
        <v>-11</v>
      </c>
      <c r="O270" t="s">
        <v>332</v>
      </c>
      <c r="V270" s="23" t="s">
        <v>416</v>
      </c>
      <c r="W270">
        <f ca="1">VALUE(LEFT(C270, 4))</f>
        <v>2012</v>
      </c>
      <c r="X270">
        <f ca="1">VALUE(MID(C270,6,FIND("_",C270,6)-6))</f>
        <v>10</v>
      </c>
      <c r="Y270" t="str">
        <f ca="1">IF(NOT(OR(ISBLANK(D270),ISBLANK(E270),D270="",E270="")),D270-E270,"")</f>
        <v/>
      </c>
      <c r="Z270" t="str">
        <f ca="1">IF(OR(NOT(ISNUMBER(D270)),ISBLANK(D270),D270="",ISBLANK(N270)),"",ABS(D270-N270))</f>
        <v/>
      </c>
      <c r="AA270">
        <f ca="1">IF(OR(ISBLANK(J270),ISBLANK(O270),J270="",O270=""),"",IF(J270=O270,1,0))</f>
        <v>0</v>
      </c>
      <c r="AB270" t="str">
        <f ca="1">IF(OR(ISBLANK(K270),ISBLANK(Q270),K270="",Q270=""),"",IF(K270=Q270,1,0))</f>
        <v/>
      </c>
      <c r="AC270" s="23" t="str">
        <f t="shared" ca="1" si="3"/>
        <v/>
      </c>
    </row>
    <row r="271" spans="1:29" x14ac:dyDescent="0.25">
      <c r="A271" s="23">
        <v>270</v>
      </c>
      <c r="B271">
        <v>138</v>
      </c>
      <c r="C271" t="str">
        <f ca="1">IFERROR(VLOOKUP($B271,INDIRECT(nfl_game_result),MATCH(C$1,INDIRECT(nfl_game_result_header),0),FALSE),"error")</f>
        <v>2012_10_OAK@BAL</v>
      </c>
      <c r="D271" t="str">
        <f ca="1">IFERROR(IF(ISBLANK(VLOOKUP($B271,INDIRECT(nfl_game_result),MATCH(D$1,INDIRECT(nfl_game_result_header),0),FALSE)),"",VLOOKUP($B271,INDIRECT(nfl_game_result),MATCH(D$1,INDIRECT(nfl_game_result_header),0),FALSE)),"error")</f>
        <v/>
      </c>
      <c r="E271">
        <f ca="1">IFERROR(IF(ISBLANK(VLOOKUP($B271,INDIRECT(nfl_game_result),MATCH(E$1,INDIRECT(nfl_game_result_header),0),FALSE)),"",VLOOKUP($B271,INDIRECT(nfl_game_result),MATCH(E$1,INDIRECT(nfl_game_result_header),0),FALSE)),"error")</f>
        <v>-7.5</v>
      </c>
      <c r="F271" s="23" t="str">
        <f ca="1">IFERROR(IF(ISBLANK(VLOOKUP($B271,INDIRECT(nfl_game_result),MATCH(F$1,INDIRECT(nfl_game_result_header),0),FALSE)),"",VLOOKUP($B271,INDIRECT(nfl_game_result),MATCH(F$1,INDIRECT(nfl_game_result_header),0),FALSE)),"error")</f>
        <v/>
      </c>
      <c r="G271" s="23" t="str">
        <f ca="1">IFERROR(IF(ISBLANK(VLOOKUP($B271,INDIRECT(nfl_game_result),MATCH(G$1,INDIRECT(nfl_game_result_header),0),FALSE)),"",VLOOKUP($B271,INDIRECT(nfl_game_result),MATCH(G$1,INDIRECT(nfl_game_result_header),0),FALSE)),"error")</f>
        <v/>
      </c>
      <c r="H271">
        <f ca="1">IFERROR(IF(ISBLANK(VLOOKUP($B271,INDIRECT(nfl_game_result),MATCH(H$1,INDIRECT(nfl_game_result_header),0),FALSE)),"",VLOOKUP($B271,INDIRECT(nfl_game_result),MATCH(H$1,INDIRECT(nfl_game_result_header),0),FALSE)),"error")</f>
        <v>55</v>
      </c>
      <c r="I271">
        <f ca="1">IFERROR(IF(ISBLANK(VLOOKUP($B271,INDIRECT(nfl_game_result),MATCH(I$1,INDIRECT(nfl_game_result_header),0),FALSE)),"",VLOOKUP($B271,INDIRECT(nfl_game_result),MATCH(I$1,INDIRECT(nfl_game_result_header),0),FALSE)),"error")</f>
        <v>20</v>
      </c>
      <c r="J271" t="str">
        <f ca="1">IFERROR(IF(ISBLANK(VLOOKUP($B271,INDIRECT(nfl_game_result),MATCH(J$1,INDIRECT(nfl_game_result_header),0),FALSE)),"",VLOOKUP($B271,INDIRECT(nfl_game_result),MATCH(J$1,INDIRECT(nfl_game_result_header),0),FALSE)),"error")</f>
        <v>BAL</v>
      </c>
      <c r="K271" t="str">
        <f ca="1">IFERROR(IF(ISBLANK(VLOOKUP($B271,INDIRECT(nfl_game_result),MATCH(K$1,INDIRECT(nfl_game_result_header),0),FALSE)),"",VLOOKUP($B271,INDIRECT(nfl_game_result),MATCH(K$1,INDIRECT(nfl_game_result_header),0),FALSE)),"error")</f>
        <v>BAL</v>
      </c>
      <c r="L271" s="23" t="str">
        <f ca="1">IFERROR(IF(ISBLANK(VLOOKUP($B271,INDIRECT(nfl_game_result),MATCH(L$1,INDIRECT(nfl_game_result_header),0),FALSE)),"",VLOOKUP($B271,INDIRECT(nfl_game_result),MATCH(L$1,INDIRECT(nfl_game_result_header),0),FALSE)),"error")</f>
        <v/>
      </c>
      <c r="M271" t="s">
        <v>16</v>
      </c>
      <c r="N271">
        <v>-8</v>
      </c>
      <c r="O271" t="s">
        <v>85</v>
      </c>
      <c r="V271" s="23" t="s">
        <v>416</v>
      </c>
      <c r="W271">
        <f ca="1">VALUE(LEFT(C271, 4))</f>
        <v>2012</v>
      </c>
      <c r="X271">
        <f ca="1">VALUE(MID(C271,6,FIND("_",C271,6)-6))</f>
        <v>10</v>
      </c>
      <c r="Y271" t="str">
        <f ca="1">IF(NOT(OR(ISBLANK(D271),ISBLANK(E271),D271="",E271="")),D271-E271,"")</f>
        <v/>
      </c>
      <c r="Z271" t="str">
        <f ca="1">IF(OR(NOT(ISNUMBER(D271)),ISBLANK(D271),D271="",ISBLANK(N271)),"",ABS(D271-N271))</f>
        <v/>
      </c>
      <c r="AA271">
        <f ca="1">IF(OR(ISBLANK(J271),ISBLANK(O271),J271="",O271=""),"",IF(J271=O271,1,0))</f>
        <v>0</v>
      </c>
      <c r="AB271" t="str">
        <f ca="1">IF(OR(ISBLANK(K271),ISBLANK(Q271),K271="",Q271=""),"",IF(K271=Q271,1,0))</f>
        <v/>
      </c>
      <c r="AC271" s="23" t="str">
        <f t="shared" ca="1" si="3"/>
        <v/>
      </c>
    </row>
    <row r="272" spans="1:29" x14ac:dyDescent="0.25">
      <c r="A272" s="23">
        <v>271</v>
      </c>
      <c r="B272">
        <v>139</v>
      </c>
      <c r="C272" t="str">
        <f ca="1">IFERROR(VLOOKUP($B272,INDIRECT(nfl_game_result),MATCH(C$1,INDIRECT(nfl_game_result_header),0),FALSE),"error")</f>
        <v>2012_10_NYG@CIN</v>
      </c>
      <c r="D272" t="str">
        <f ca="1">IFERROR(IF(ISBLANK(VLOOKUP($B272,INDIRECT(nfl_game_result),MATCH(D$1,INDIRECT(nfl_game_result_header),0),FALSE)),"",VLOOKUP($B272,INDIRECT(nfl_game_result),MATCH(D$1,INDIRECT(nfl_game_result_header),0),FALSE)),"error")</f>
        <v/>
      </c>
      <c r="E272">
        <f ca="1">IFERROR(IF(ISBLANK(VLOOKUP($B272,INDIRECT(nfl_game_result),MATCH(E$1,INDIRECT(nfl_game_result_header),0),FALSE)),"",VLOOKUP($B272,INDIRECT(nfl_game_result),MATCH(E$1,INDIRECT(nfl_game_result_header),0),FALSE)),"error")</f>
        <v>4.5</v>
      </c>
      <c r="F272" s="23" t="str">
        <f ca="1">IFERROR(IF(ISBLANK(VLOOKUP($B272,INDIRECT(nfl_game_result),MATCH(F$1,INDIRECT(nfl_game_result_header),0),FALSE)),"",VLOOKUP($B272,INDIRECT(nfl_game_result),MATCH(F$1,INDIRECT(nfl_game_result_header),0),FALSE)),"error")</f>
        <v/>
      </c>
      <c r="G272" s="23" t="str">
        <f ca="1">IFERROR(IF(ISBLANK(VLOOKUP($B272,INDIRECT(nfl_game_result),MATCH(G$1,INDIRECT(nfl_game_result_header),0),FALSE)),"",VLOOKUP($B272,INDIRECT(nfl_game_result),MATCH(G$1,INDIRECT(nfl_game_result_header),0),FALSE)),"error")</f>
        <v/>
      </c>
      <c r="H272">
        <f ca="1">IFERROR(IF(ISBLANK(VLOOKUP($B272,INDIRECT(nfl_game_result),MATCH(H$1,INDIRECT(nfl_game_result_header),0),FALSE)),"",VLOOKUP($B272,INDIRECT(nfl_game_result),MATCH(H$1,INDIRECT(nfl_game_result_header),0),FALSE)),"error")</f>
        <v>31</v>
      </c>
      <c r="I272">
        <f ca="1">IFERROR(IF(ISBLANK(VLOOKUP($B272,INDIRECT(nfl_game_result),MATCH(I$1,INDIRECT(nfl_game_result_header),0),FALSE)),"",VLOOKUP($B272,INDIRECT(nfl_game_result),MATCH(I$1,INDIRECT(nfl_game_result_header),0),FALSE)),"error")</f>
        <v>13</v>
      </c>
      <c r="J272" t="str">
        <f ca="1">IFERROR(IF(ISBLANK(VLOOKUP($B272,INDIRECT(nfl_game_result),MATCH(J$1,INDIRECT(nfl_game_result_header),0),FALSE)),"",VLOOKUP($B272,INDIRECT(nfl_game_result),MATCH(J$1,INDIRECT(nfl_game_result_header),0),FALSE)),"error")</f>
        <v>CIN</v>
      </c>
      <c r="K272" t="str">
        <f ca="1">IFERROR(IF(ISBLANK(VLOOKUP($B272,INDIRECT(nfl_game_result),MATCH(K$1,INDIRECT(nfl_game_result_header),0),FALSE)),"",VLOOKUP($B272,INDIRECT(nfl_game_result),MATCH(K$1,INDIRECT(nfl_game_result_header),0),FALSE)),"error")</f>
        <v>CIN</v>
      </c>
      <c r="L272" s="23" t="str">
        <f ca="1">IFERROR(IF(ISBLANK(VLOOKUP($B272,INDIRECT(nfl_game_result),MATCH(L$1,INDIRECT(nfl_game_result_header),0),FALSE)),"",VLOOKUP($B272,INDIRECT(nfl_game_result),MATCH(L$1,INDIRECT(nfl_game_result_header),0),FALSE)),"error")</f>
        <v/>
      </c>
      <c r="M272" t="s">
        <v>16</v>
      </c>
      <c r="N272">
        <v>3</v>
      </c>
      <c r="O272" t="s">
        <v>83</v>
      </c>
      <c r="V272" s="23" t="s">
        <v>416</v>
      </c>
      <c r="W272">
        <f ca="1">VALUE(LEFT(C272, 4))</f>
        <v>2012</v>
      </c>
      <c r="X272">
        <f ca="1">VALUE(MID(C272,6,FIND("_",C272,6)-6))</f>
        <v>10</v>
      </c>
      <c r="Y272" t="str">
        <f ca="1">IF(NOT(OR(ISBLANK(D272),ISBLANK(E272),D272="",E272="")),D272-E272,"")</f>
        <v/>
      </c>
      <c r="Z272" t="str">
        <f ca="1">IF(OR(NOT(ISNUMBER(D272)),ISBLANK(D272),D272="",ISBLANK(N272)),"",ABS(D272-N272))</f>
        <v/>
      </c>
      <c r="AA272">
        <f ca="1">IF(OR(ISBLANK(J272),ISBLANK(O272),J272="",O272=""),"",IF(J272=O272,1,0))</f>
        <v>0</v>
      </c>
      <c r="AB272" t="str">
        <f ca="1">IF(OR(ISBLANK(K272),ISBLANK(Q272),K272="",Q272=""),"",IF(K272=Q272,1,0))</f>
        <v/>
      </c>
      <c r="AC272" s="23" t="str">
        <f t="shared" ca="1" si="3"/>
        <v/>
      </c>
    </row>
    <row r="273" spans="1:29" x14ac:dyDescent="0.25">
      <c r="A273" s="23">
        <v>272</v>
      </c>
      <c r="B273">
        <v>140</v>
      </c>
      <c r="C273" t="str">
        <f ca="1">IFERROR(VLOOKUP($B273,INDIRECT(nfl_game_result),MATCH(C$1,INDIRECT(nfl_game_result_header),0),FALSE),"error")</f>
        <v>2012_10_ATL@NOR</v>
      </c>
      <c r="D273" t="str">
        <f ca="1">IFERROR(IF(ISBLANK(VLOOKUP($B273,INDIRECT(nfl_game_result),MATCH(D$1,INDIRECT(nfl_game_result_header),0),FALSE)),"",VLOOKUP($B273,INDIRECT(nfl_game_result),MATCH(D$1,INDIRECT(nfl_game_result_header),0),FALSE)),"error")</f>
        <v/>
      </c>
      <c r="E273">
        <f ca="1">IFERROR(IF(ISBLANK(VLOOKUP($B273,INDIRECT(nfl_game_result),MATCH(E$1,INDIRECT(nfl_game_result_header),0),FALSE)),"",VLOOKUP($B273,INDIRECT(nfl_game_result),MATCH(E$1,INDIRECT(nfl_game_result_header),0),FALSE)),"error")</f>
        <v>2.5</v>
      </c>
      <c r="F273" s="23" t="str">
        <f ca="1">IFERROR(IF(ISBLANK(VLOOKUP($B273,INDIRECT(nfl_game_result),MATCH(F$1,INDIRECT(nfl_game_result_header),0),FALSE)),"",VLOOKUP($B273,INDIRECT(nfl_game_result),MATCH(F$1,INDIRECT(nfl_game_result_header),0),FALSE)),"error")</f>
        <v/>
      </c>
      <c r="G273" s="23" t="str">
        <f ca="1">IFERROR(IF(ISBLANK(VLOOKUP($B273,INDIRECT(nfl_game_result),MATCH(G$1,INDIRECT(nfl_game_result_header),0),FALSE)),"",VLOOKUP($B273,INDIRECT(nfl_game_result),MATCH(G$1,INDIRECT(nfl_game_result_header),0),FALSE)),"error")</f>
        <v/>
      </c>
      <c r="H273">
        <f ca="1">IFERROR(IF(ISBLANK(VLOOKUP($B273,INDIRECT(nfl_game_result),MATCH(H$1,INDIRECT(nfl_game_result_header),0),FALSE)),"",VLOOKUP($B273,INDIRECT(nfl_game_result),MATCH(H$1,INDIRECT(nfl_game_result_header),0),FALSE)),"error")</f>
        <v>31</v>
      </c>
      <c r="I273">
        <f ca="1">IFERROR(IF(ISBLANK(VLOOKUP($B273,INDIRECT(nfl_game_result),MATCH(I$1,INDIRECT(nfl_game_result_header),0),FALSE)),"",VLOOKUP($B273,INDIRECT(nfl_game_result),MATCH(I$1,INDIRECT(nfl_game_result_header),0),FALSE)),"error")</f>
        <v>27</v>
      </c>
      <c r="J273" t="str">
        <f ca="1">IFERROR(IF(ISBLANK(VLOOKUP($B273,INDIRECT(nfl_game_result),MATCH(J$1,INDIRECT(nfl_game_result_header),0),FALSE)),"",VLOOKUP($B273,INDIRECT(nfl_game_result),MATCH(J$1,INDIRECT(nfl_game_result_header),0),FALSE)),"error")</f>
        <v>NOR</v>
      </c>
      <c r="K273" t="str">
        <f ca="1">IFERROR(IF(ISBLANK(VLOOKUP($B273,INDIRECT(nfl_game_result),MATCH(K$1,INDIRECT(nfl_game_result_header),0),FALSE)),"",VLOOKUP($B273,INDIRECT(nfl_game_result),MATCH(K$1,INDIRECT(nfl_game_result_header),0),FALSE)),"error")</f>
        <v>NOR</v>
      </c>
      <c r="L273" s="23" t="str">
        <f ca="1">IFERROR(IF(ISBLANK(VLOOKUP($B273,INDIRECT(nfl_game_result),MATCH(L$1,INDIRECT(nfl_game_result_header),0),FALSE)),"",VLOOKUP($B273,INDIRECT(nfl_game_result),MATCH(L$1,INDIRECT(nfl_game_result_header),0),FALSE)),"error")</f>
        <v/>
      </c>
      <c r="M273" t="s">
        <v>16</v>
      </c>
      <c r="N273">
        <v>-2</v>
      </c>
      <c r="O273" t="s">
        <v>20</v>
      </c>
      <c r="V273" s="23" t="s">
        <v>416</v>
      </c>
      <c r="W273">
        <f ca="1">VALUE(LEFT(C273, 4))</f>
        <v>2012</v>
      </c>
      <c r="X273">
        <f ca="1">VALUE(MID(C273,6,FIND("_",C273,6)-6))</f>
        <v>10</v>
      </c>
      <c r="Y273" t="str">
        <f ca="1">IF(NOT(OR(ISBLANK(D273),ISBLANK(E273),D273="",E273="")),D273-E273,"")</f>
        <v/>
      </c>
      <c r="Z273" t="str">
        <f ca="1">IF(OR(NOT(ISNUMBER(D273)),ISBLANK(D273),D273="",ISBLANK(N273)),"",ABS(D273-N273))</f>
        <v/>
      </c>
      <c r="AA273">
        <f ca="1">IF(OR(ISBLANK(J273),ISBLANK(O273),J273="",O273=""),"",IF(J273=O273,1,0))</f>
        <v>0</v>
      </c>
      <c r="AB273" t="str">
        <f ca="1">IF(OR(ISBLANK(K273),ISBLANK(Q273),K273="",Q273=""),"",IF(K273=Q273,1,0))</f>
        <v/>
      </c>
      <c r="AC273" s="23" t="str">
        <f t="shared" ca="1" si="3"/>
        <v/>
      </c>
    </row>
    <row r="274" spans="1:29" x14ac:dyDescent="0.25">
      <c r="A274" s="23">
        <v>273</v>
      </c>
      <c r="B274">
        <v>141</v>
      </c>
      <c r="C274" t="str">
        <f ca="1">IFERROR(VLOOKUP($B274,INDIRECT(nfl_game_result),MATCH(C$1,INDIRECT(nfl_game_result_header),0),FALSE),"error")</f>
        <v>2012_10_DET@MIN</v>
      </c>
      <c r="D274" t="str">
        <f ca="1">IFERROR(IF(ISBLANK(VLOOKUP($B274,INDIRECT(nfl_game_result),MATCH(D$1,INDIRECT(nfl_game_result_header),0),FALSE)),"",VLOOKUP($B274,INDIRECT(nfl_game_result),MATCH(D$1,INDIRECT(nfl_game_result_header),0),FALSE)),"error")</f>
        <v/>
      </c>
      <c r="E274">
        <f ca="1">IFERROR(IF(ISBLANK(VLOOKUP($B274,INDIRECT(nfl_game_result),MATCH(E$1,INDIRECT(nfl_game_result_header),0),FALSE)),"",VLOOKUP($B274,INDIRECT(nfl_game_result),MATCH(E$1,INDIRECT(nfl_game_result_header),0),FALSE)),"error")</f>
        <v>2.5</v>
      </c>
      <c r="F274" s="23" t="str">
        <f ca="1">IFERROR(IF(ISBLANK(VLOOKUP($B274,INDIRECT(nfl_game_result),MATCH(F$1,INDIRECT(nfl_game_result_header),0),FALSE)),"",VLOOKUP($B274,INDIRECT(nfl_game_result),MATCH(F$1,INDIRECT(nfl_game_result_header),0),FALSE)),"error")</f>
        <v/>
      </c>
      <c r="G274" s="23" t="str">
        <f ca="1">IFERROR(IF(ISBLANK(VLOOKUP($B274,INDIRECT(nfl_game_result),MATCH(G$1,INDIRECT(nfl_game_result_header),0),FALSE)),"",VLOOKUP($B274,INDIRECT(nfl_game_result),MATCH(G$1,INDIRECT(nfl_game_result_header),0),FALSE)),"error")</f>
        <v/>
      </c>
      <c r="H274">
        <f ca="1">IFERROR(IF(ISBLANK(VLOOKUP($B274,INDIRECT(nfl_game_result),MATCH(H$1,INDIRECT(nfl_game_result_header),0),FALSE)),"",VLOOKUP($B274,INDIRECT(nfl_game_result),MATCH(H$1,INDIRECT(nfl_game_result_header),0),FALSE)),"error")</f>
        <v>34</v>
      </c>
      <c r="I274">
        <f ca="1">IFERROR(IF(ISBLANK(VLOOKUP($B274,INDIRECT(nfl_game_result),MATCH(I$1,INDIRECT(nfl_game_result_header),0),FALSE)),"",VLOOKUP($B274,INDIRECT(nfl_game_result),MATCH(I$1,INDIRECT(nfl_game_result_header),0),FALSE)),"error")</f>
        <v>24</v>
      </c>
      <c r="J274" t="str">
        <f ca="1">IFERROR(IF(ISBLANK(VLOOKUP($B274,INDIRECT(nfl_game_result),MATCH(J$1,INDIRECT(nfl_game_result_header),0),FALSE)),"",VLOOKUP($B274,INDIRECT(nfl_game_result),MATCH(J$1,INDIRECT(nfl_game_result_header),0),FALSE)),"error")</f>
        <v>MIN</v>
      </c>
      <c r="K274" t="str">
        <f ca="1">IFERROR(IF(ISBLANK(VLOOKUP($B274,INDIRECT(nfl_game_result),MATCH(K$1,INDIRECT(nfl_game_result_header),0),FALSE)),"",VLOOKUP($B274,INDIRECT(nfl_game_result),MATCH(K$1,INDIRECT(nfl_game_result_header),0),FALSE)),"error")</f>
        <v>MIN</v>
      </c>
      <c r="L274" s="23" t="str">
        <f ca="1">IFERROR(IF(ISBLANK(VLOOKUP($B274,INDIRECT(nfl_game_result),MATCH(L$1,INDIRECT(nfl_game_result_header),0),FALSE)),"",VLOOKUP($B274,INDIRECT(nfl_game_result),MATCH(L$1,INDIRECT(nfl_game_result_header),0),FALSE)),"error")</f>
        <v/>
      </c>
      <c r="M274" t="s">
        <v>16</v>
      </c>
      <c r="N274">
        <v>1</v>
      </c>
      <c r="O274" t="s">
        <v>80</v>
      </c>
      <c r="V274" s="23" t="s">
        <v>416</v>
      </c>
      <c r="W274">
        <f ca="1">VALUE(LEFT(C274, 4))</f>
        <v>2012</v>
      </c>
      <c r="X274">
        <f ca="1">VALUE(MID(C274,6,FIND("_",C274,6)-6))</f>
        <v>10</v>
      </c>
      <c r="Y274" t="str">
        <f ca="1">IF(NOT(OR(ISBLANK(D274),ISBLANK(E274),D274="",E274="")),D274-E274,"")</f>
        <v/>
      </c>
      <c r="Z274" t="str">
        <f ca="1">IF(OR(NOT(ISNUMBER(D274)),ISBLANK(D274),D274="",ISBLANK(N274)),"",ABS(D274-N274))</f>
        <v/>
      </c>
      <c r="AA274">
        <f ca="1">IF(OR(ISBLANK(J274),ISBLANK(O274),J274="",O274=""),"",IF(J274=O274,1,0))</f>
        <v>1</v>
      </c>
      <c r="AB274" t="str">
        <f ca="1">IF(OR(ISBLANK(K274),ISBLANK(Q274),K274="",Q274=""),"",IF(K274=Q274,1,0))</f>
        <v/>
      </c>
      <c r="AC274" s="23" t="str">
        <f t="shared" ref="AC274:AC337" ca="1" si="4">IF(OR(ISBLANK(L274),ISBLANK(T274),L274="",T274=""),"",IF(L274=T274,1,0))</f>
        <v/>
      </c>
    </row>
    <row r="275" spans="1:29" x14ac:dyDescent="0.25">
      <c r="A275" s="23">
        <v>274</v>
      </c>
      <c r="B275">
        <v>142</v>
      </c>
      <c r="C275" t="str">
        <f ca="1">IFERROR(VLOOKUP($B275,INDIRECT(nfl_game_result),MATCH(C$1,INDIRECT(nfl_game_result_header),0),FALSE),"error")</f>
        <v>2012_10_NYJ@SEA</v>
      </c>
      <c r="D275" t="str">
        <f ca="1">IFERROR(IF(ISBLANK(VLOOKUP($B275,INDIRECT(nfl_game_result),MATCH(D$1,INDIRECT(nfl_game_result_header),0),FALSE)),"",VLOOKUP($B275,INDIRECT(nfl_game_result),MATCH(D$1,INDIRECT(nfl_game_result_header),0),FALSE)),"error")</f>
        <v/>
      </c>
      <c r="E275">
        <f ca="1">IFERROR(IF(ISBLANK(VLOOKUP($B275,INDIRECT(nfl_game_result),MATCH(E$1,INDIRECT(nfl_game_result_header),0),FALSE)),"",VLOOKUP($B275,INDIRECT(nfl_game_result),MATCH(E$1,INDIRECT(nfl_game_result_header),0),FALSE)),"error")</f>
        <v>-6.5</v>
      </c>
      <c r="F275" s="23" t="str">
        <f ca="1">IFERROR(IF(ISBLANK(VLOOKUP($B275,INDIRECT(nfl_game_result),MATCH(F$1,INDIRECT(nfl_game_result_header),0),FALSE)),"",VLOOKUP($B275,INDIRECT(nfl_game_result),MATCH(F$1,INDIRECT(nfl_game_result_header),0),FALSE)),"error")</f>
        <v/>
      </c>
      <c r="G275" s="23" t="str">
        <f ca="1">IFERROR(IF(ISBLANK(VLOOKUP($B275,INDIRECT(nfl_game_result),MATCH(G$1,INDIRECT(nfl_game_result_header),0),FALSE)),"",VLOOKUP($B275,INDIRECT(nfl_game_result),MATCH(G$1,INDIRECT(nfl_game_result_header),0),FALSE)),"error")</f>
        <v/>
      </c>
      <c r="H275">
        <f ca="1">IFERROR(IF(ISBLANK(VLOOKUP($B275,INDIRECT(nfl_game_result),MATCH(H$1,INDIRECT(nfl_game_result_header),0),FALSE)),"",VLOOKUP($B275,INDIRECT(nfl_game_result),MATCH(H$1,INDIRECT(nfl_game_result_header),0),FALSE)),"error")</f>
        <v>28</v>
      </c>
      <c r="I275">
        <f ca="1">IFERROR(IF(ISBLANK(VLOOKUP($B275,INDIRECT(nfl_game_result),MATCH(I$1,INDIRECT(nfl_game_result_header),0),FALSE)),"",VLOOKUP($B275,INDIRECT(nfl_game_result),MATCH(I$1,INDIRECT(nfl_game_result_header),0),FALSE)),"error")</f>
        <v>7</v>
      </c>
      <c r="J275" t="str">
        <f ca="1">IFERROR(IF(ISBLANK(VLOOKUP($B275,INDIRECT(nfl_game_result),MATCH(J$1,INDIRECT(nfl_game_result_header),0),FALSE)),"",VLOOKUP($B275,INDIRECT(nfl_game_result),MATCH(J$1,INDIRECT(nfl_game_result_header),0),FALSE)),"error")</f>
        <v>SEA</v>
      </c>
      <c r="K275" t="str">
        <f ca="1">IFERROR(IF(ISBLANK(VLOOKUP($B275,INDIRECT(nfl_game_result),MATCH(K$1,INDIRECT(nfl_game_result_header),0),FALSE)),"",VLOOKUP($B275,INDIRECT(nfl_game_result),MATCH(K$1,INDIRECT(nfl_game_result_header),0),FALSE)),"error")</f>
        <v>SEA</v>
      </c>
      <c r="L275" s="23" t="str">
        <f ca="1">IFERROR(IF(ISBLANK(VLOOKUP($B275,INDIRECT(nfl_game_result),MATCH(L$1,INDIRECT(nfl_game_result_header),0),FALSE)),"",VLOOKUP($B275,INDIRECT(nfl_game_result),MATCH(L$1,INDIRECT(nfl_game_result_header),0),FALSE)),"error")</f>
        <v/>
      </c>
      <c r="M275" t="s">
        <v>16</v>
      </c>
      <c r="N275">
        <v>-5.5</v>
      </c>
      <c r="O275" t="s">
        <v>89</v>
      </c>
      <c r="V275" s="23" t="s">
        <v>416</v>
      </c>
      <c r="W275">
        <f ca="1">VALUE(LEFT(C275, 4))</f>
        <v>2012</v>
      </c>
      <c r="X275">
        <f ca="1">VALUE(MID(C275,6,FIND("_",C275,6)-6))</f>
        <v>10</v>
      </c>
      <c r="Y275" t="str">
        <f ca="1">IF(NOT(OR(ISBLANK(D275),ISBLANK(E275),D275="",E275="")),D275-E275,"")</f>
        <v/>
      </c>
      <c r="Z275" t="str">
        <f ca="1">IF(OR(NOT(ISNUMBER(D275)),ISBLANK(D275),D275="",ISBLANK(N275)),"",ABS(D275-N275))</f>
        <v/>
      </c>
      <c r="AA275">
        <f ca="1">IF(OR(ISBLANK(J275),ISBLANK(O275),J275="",O275=""),"",IF(J275=O275,1,0))</f>
        <v>1</v>
      </c>
      <c r="AB275" t="str">
        <f ca="1">IF(OR(ISBLANK(K275),ISBLANK(Q275),K275="",Q275=""),"",IF(K275=Q275,1,0))</f>
        <v/>
      </c>
      <c r="AC275" s="23" t="str">
        <f t="shared" ca="1" si="4"/>
        <v/>
      </c>
    </row>
    <row r="276" spans="1:29" x14ac:dyDescent="0.25">
      <c r="A276" s="23">
        <v>275</v>
      </c>
      <c r="B276">
        <v>143</v>
      </c>
      <c r="C276" t="str">
        <f ca="1">IFERROR(VLOOKUP($B276,INDIRECT(nfl_game_result),MATCH(C$1,INDIRECT(nfl_game_result_header),0),FALSE),"error")</f>
        <v>2012_10_DAL@PHI</v>
      </c>
      <c r="D276" t="str">
        <f ca="1">IFERROR(IF(ISBLANK(VLOOKUP($B276,INDIRECT(nfl_game_result),MATCH(D$1,INDIRECT(nfl_game_result_header),0),FALSE)),"",VLOOKUP($B276,INDIRECT(nfl_game_result),MATCH(D$1,INDIRECT(nfl_game_result_header),0),FALSE)),"error")</f>
        <v/>
      </c>
      <c r="E276">
        <f ca="1">IFERROR(IF(ISBLANK(VLOOKUP($B276,INDIRECT(nfl_game_result),MATCH(E$1,INDIRECT(nfl_game_result_header),0),FALSE)),"",VLOOKUP($B276,INDIRECT(nfl_game_result),MATCH(E$1,INDIRECT(nfl_game_result_header),0),FALSE)),"error")</f>
        <v>-1.5</v>
      </c>
      <c r="F276" s="23" t="str">
        <f ca="1">IFERROR(IF(ISBLANK(VLOOKUP($B276,INDIRECT(nfl_game_result),MATCH(F$1,INDIRECT(nfl_game_result_header),0),FALSE)),"",VLOOKUP($B276,INDIRECT(nfl_game_result),MATCH(F$1,INDIRECT(nfl_game_result_header),0),FALSE)),"error")</f>
        <v/>
      </c>
      <c r="G276" s="23" t="str">
        <f ca="1">IFERROR(IF(ISBLANK(VLOOKUP($B276,INDIRECT(nfl_game_result),MATCH(G$1,INDIRECT(nfl_game_result_header),0),FALSE)),"",VLOOKUP($B276,INDIRECT(nfl_game_result),MATCH(G$1,INDIRECT(nfl_game_result_header),0),FALSE)),"error")</f>
        <v/>
      </c>
      <c r="H276">
        <f ca="1">IFERROR(IF(ISBLANK(VLOOKUP($B276,INDIRECT(nfl_game_result),MATCH(H$1,INDIRECT(nfl_game_result_header),0),FALSE)),"",VLOOKUP($B276,INDIRECT(nfl_game_result),MATCH(H$1,INDIRECT(nfl_game_result_header),0),FALSE)),"error")</f>
        <v>23</v>
      </c>
      <c r="I276">
        <f ca="1">IFERROR(IF(ISBLANK(VLOOKUP($B276,INDIRECT(nfl_game_result),MATCH(I$1,INDIRECT(nfl_game_result_header),0),FALSE)),"",VLOOKUP($B276,INDIRECT(nfl_game_result),MATCH(I$1,INDIRECT(nfl_game_result_header),0),FALSE)),"error")</f>
        <v>38</v>
      </c>
      <c r="J276" t="str">
        <f ca="1">IFERROR(IF(ISBLANK(VLOOKUP($B276,INDIRECT(nfl_game_result),MATCH(J$1,INDIRECT(nfl_game_result_header),0),FALSE)),"",VLOOKUP($B276,INDIRECT(nfl_game_result),MATCH(J$1,INDIRECT(nfl_game_result_header),0),FALSE)),"error")</f>
        <v>DAL</v>
      </c>
      <c r="K276" t="str">
        <f ca="1">IFERROR(IF(ISBLANK(VLOOKUP($B276,INDIRECT(nfl_game_result),MATCH(K$1,INDIRECT(nfl_game_result_header),0),FALSE)),"",VLOOKUP($B276,INDIRECT(nfl_game_result),MATCH(K$1,INDIRECT(nfl_game_result_header),0),FALSE)),"error")</f>
        <v>DAL</v>
      </c>
      <c r="L276" s="23" t="str">
        <f ca="1">IFERROR(IF(ISBLANK(VLOOKUP($B276,INDIRECT(nfl_game_result),MATCH(L$1,INDIRECT(nfl_game_result_header),0),FALSE)),"",VLOOKUP($B276,INDIRECT(nfl_game_result),MATCH(L$1,INDIRECT(nfl_game_result_header),0),FALSE)),"error")</f>
        <v/>
      </c>
      <c r="M276" t="s">
        <v>16</v>
      </c>
      <c r="N276">
        <v>-2.5</v>
      </c>
      <c r="O276" t="s">
        <v>71</v>
      </c>
      <c r="V276" s="23" t="s">
        <v>416</v>
      </c>
      <c r="W276">
        <f ca="1">VALUE(LEFT(C276, 4))</f>
        <v>2012</v>
      </c>
      <c r="X276">
        <f ca="1">VALUE(MID(C276,6,FIND("_",C276,6)-6))</f>
        <v>10</v>
      </c>
      <c r="Y276" t="str">
        <f ca="1">IF(NOT(OR(ISBLANK(D276),ISBLANK(E276),D276="",E276="")),D276-E276,"")</f>
        <v/>
      </c>
      <c r="Z276" t="str">
        <f ca="1">IF(OR(NOT(ISNUMBER(D276)),ISBLANK(D276),D276="",ISBLANK(N276)),"",ABS(D276-N276))</f>
        <v/>
      </c>
      <c r="AA276">
        <f ca="1">IF(OR(ISBLANK(J276),ISBLANK(O276),J276="",O276=""),"",IF(J276=O276,1,0))</f>
        <v>1</v>
      </c>
      <c r="AB276" t="str">
        <f ca="1">IF(OR(ISBLANK(K276),ISBLANK(Q276),K276="",Q276=""),"",IF(K276=Q276,1,0))</f>
        <v/>
      </c>
      <c r="AC276" s="23" t="str">
        <f t="shared" ca="1" si="4"/>
        <v/>
      </c>
    </row>
    <row r="277" spans="1:29" x14ac:dyDescent="0.25">
      <c r="A277" s="23">
        <v>276</v>
      </c>
      <c r="B277">
        <v>144</v>
      </c>
      <c r="C277" t="str">
        <f ca="1">IFERROR(VLOOKUP($B277,INDIRECT(nfl_game_result),MATCH(C$1,INDIRECT(nfl_game_result_header),0),FALSE),"error")</f>
        <v>2012_10_STL@SFO</v>
      </c>
      <c r="D277" t="str">
        <f ca="1">IFERROR(IF(ISBLANK(VLOOKUP($B277,INDIRECT(nfl_game_result),MATCH(D$1,INDIRECT(nfl_game_result_header),0),FALSE)),"",VLOOKUP($B277,INDIRECT(nfl_game_result),MATCH(D$1,INDIRECT(nfl_game_result_header),0),FALSE)),"error")</f>
        <v/>
      </c>
      <c r="E277">
        <f ca="1">IFERROR(IF(ISBLANK(VLOOKUP($B277,INDIRECT(nfl_game_result),MATCH(E$1,INDIRECT(nfl_game_result_header),0),FALSE)),"",VLOOKUP($B277,INDIRECT(nfl_game_result),MATCH(E$1,INDIRECT(nfl_game_result_header),0),FALSE)),"error")</f>
        <v>-11.5</v>
      </c>
      <c r="F277" s="23" t="str">
        <f ca="1">IFERROR(IF(ISBLANK(VLOOKUP($B277,INDIRECT(nfl_game_result),MATCH(F$1,INDIRECT(nfl_game_result_header),0),FALSE)),"",VLOOKUP($B277,INDIRECT(nfl_game_result),MATCH(F$1,INDIRECT(nfl_game_result_header),0),FALSE)),"error")</f>
        <v/>
      </c>
      <c r="G277" s="23" t="str">
        <f ca="1">IFERROR(IF(ISBLANK(VLOOKUP($B277,INDIRECT(nfl_game_result),MATCH(G$1,INDIRECT(nfl_game_result_header),0),FALSE)),"",VLOOKUP($B277,INDIRECT(nfl_game_result),MATCH(G$1,INDIRECT(nfl_game_result_header),0),FALSE)),"error")</f>
        <v/>
      </c>
      <c r="H277">
        <f ca="1">IFERROR(IF(ISBLANK(VLOOKUP($B277,INDIRECT(nfl_game_result),MATCH(H$1,INDIRECT(nfl_game_result_header),0),FALSE)),"",VLOOKUP($B277,INDIRECT(nfl_game_result),MATCH(H$1,INDIRECT(nfl_game_result_header),0),FALSE)),"error")</f>
        <v>24</v>
      </c>
      <c r="I277">
        <f ca="1">IFERROR(IF(ISBLANK(VLOOKUP($B277,INDIRECT(nfl_game_result),MATCH(I$1,INDIRECT(nfl_game_result_header),0),FALSE)),"",VLOOKUP($B277,INDIRECT(nfl_game_result),MATCH(I$1,INDIRECT(nfl_game_result_header),0),FALSE)),"error")</f>
        <v>24</v>
      </c>
      <c r="J277" t="str">
        <f ca="1">IFERROR(IF(ISBLANK(VLOOKUP($B277,INDIRECT(nfl_game_result),MATCH(J$1,INDIRECT(nfl_game_result_header),0),FALSE)),"",VLOOKUP($B277,INDIRECT(nfl_game_result),MATCH(J$1,INDIRECT(nfl_game_result_header),0),FALSE)),"error")</f>
        <v>STL</v>
      </c>
      <c r="K277" t="str">
        <f ca="1">IFERROR(IF(ISBLANK(VLOOKUP($B277,INDIRECT(nfl_game_result),MATCH(K$1,INDIRECT(nfl_game_result_header),0),FALSE)),"",VLOOKUP($B277,INDIRECT(nfl_game_result),MATCH(K$1,INDIRECT(nfl_game_result_header),0),FALSE)),"error")</f>
        <v>na</v>
      </c>
      <c r="L277" s="23" t="str">
        <f ca="1">IFERROR(IF(ISBLANK(VLOOKUP($B277,INDIRECT(nfl_game_result),MATCH(L$1,INDIRECT(nfl_game_result_header),0),FALSE)),"",VLOOKUP($B277,INDIRECT(nfl_game_result),MATCH(L$1,INDIRECT(nfl_game_result_header),0),FALSE)),"error")</f>
        <v/>
      </c>
      <c r="M277" t="s">
        <v>16</v>
      </c>
      <c r="N277">
        <v>-10</v>
      </c>
      <c r="O277" t="s">
        <v>333</v>
      </c>
      <c r="V277" s="23" t="s">
        <v>416</v>
      </c>
      <c r="W277">
        <f ca="1">VALUE(LEFT(C277, 4))</f>
        <v>2012</v>
      </c>
      <c r="X277">
        <f ca="1">VALUE(MID(C277,6,FIND("_",C277,6)-6))</f>
        <v>10</v>
      </c>
      <c r="Y277" t="str">
        <f ca="1">IF(NOT(OR(ISBLANK(D277),ISBLANK(E277),D277="",E277="")),D277-E277,"")</f>
        <v/>
      </c>
      <c r="Z277" t="str">
        <f ca="1">IF(OR(NOT(ISNUMBER(D277)),ISBLANK(D277),D277="",ISBLANK(N277)),"",ABS(D277-N277))</f>
        <v/>
      </c>
      <c r="AA277">
        <f ca="1">IF(OR(ISBLANK(J277),ISBLANK(O277),J277="",O277=""),"",IF(J277=O277,1,0))</f>
        <v>0</v>
      </c>
      <c r="AB277" t="str">
        <f ca="1">IF(OR(ISBLANK(K277),ISBLANK(Q277),K277="",Q277=""),"",IF(K277=Q277,1,0))</f>
        <v/>
      </c>
      <c r="AC277" s="23" t="str">
        <f t="shared" ca="1" si="4"/>
        <v/>
      </c>
    </row>
    <row r="278" spans="1:29" x14ac:dyDescent="0.25">
      <c r="A278" s="23">
        <v>277</v>
      </c>
      <c r="B278">
        <v>145</v>
      </c>
      <c r="C278" t="str">
        <f ca="1">IFERROR(VLOOKUP($B278,INDIRECT(nfl_game_result),MATCH(C$1,INDIRECT(nfl_game_result_header),0),FALSE),"error")</f>
        <v>2012_10_HOU@CHI</v>
      </c>
      <c r="D278" t="str">
        <f ca="1">IFERROR(IF(ISBLANK(VLOOKUP($B278,INDIRECT(nfl_game_result),MATCH(D$1,INDIRECT(nfl_game_result_header),0),FALSE)),"",VLOOKUP($B278,INDIRECT(nfl_game_result),MATCH(D$1,INDIRECT(nfl_game_result_header),0),FALSE)),"error")</f>
        <v/>
      </c>
      <c r="E278">
        <f ca="1">IFERROR(IF(ISBLANK(VLOOKUP($B278,INDIRECT(nfl_game_result),MATCH(E$1,INDIRECT(nfl_game_result_header),0),FALSE)),"",VLOOKUP($B278,INDIRECT(nfl_game_result),MATCH(E$1,INDIRECT(nfl_game_result_header),0),FALSE)),"error")</f>
        <v>-1.5</v>
      </c>
      <c r="F278" s="23" t="str">
        <f ca="1">IFERROR(IF(ISBLANK(VLOOKUP($B278,INDIRECT(nfl_game_result),MATCH(F$1,INDIRECT(nfl_game_result_header),0),FALSE)),"",VLOOKUP($B278,INDIRECT(nfl_game_result),MATCH(F$1,INDIRECT(nfl_game_result_header),0),FALSE)),"error")</f>
        <v/>
      </c>
      <c r="G278" s="23" t="str">
        <f ca="1">IFERROR(IF(ISBLANK(VLOOKUP($B278,INDIRECT(nfl_game_result),MATCH(G$1,INDIRECT(nfl_game_result_header),0),FALSE)),"",VLOOKUP($B278,INDIRECT(nfl_game_result),MATCH(G$1,INDIRECT(nfl_game_result_header),0),FALSE)),"error")</f>
        <v/>
      </c>
      <c r="H278">
        <f ca="1">IFERROR(IF(ISBLANK(VLOOKUP($B278,INDIRECT(nfl_game_result),MATCH(H$1,INDIRECT(nfl_game_result_header),0),FALSE)),"",VLOOKUP($B278,INDIRECT(nfl_game_result),MATCH(H$1,INDIRECT(nfl_game_result_header),0),FALSE)),"error")</f>
        <v>6</v>
      </c>
      <c r="I278">
        <f ca="1">IFERROR(IF(ISBLANK(VLOOKUP($B278,INDIRECT(nfl_game_result),MATCH(I$1,INDIRECT(nfl_game_result_header),0),FALSE)),"",VLOOKUP($B278,INDIRECT(nfl_game_result),MATCH(I$1,INDIRECT(nfl_game_result_header),0),FALSE)),"error")</f>
        <v>13</v>
      </c>
      <c r="J278" t="str">
        <f ca="1">IFERROR(IF(ISBLANK(VLOOKUP($B278,INDIRECT(nfl_game_result),MATCH(J$1,INDIRECT(nfl_game_result_header),0),FALSE)),"",VLOOKUP($B278,INDIRECT(nfl_game_result),MATCH(J$1,INDIRECT(nfl_game_result_header),0),FALSE)),"error")</f>
        <v>HOU</v>
      </c>
      <c r="K278" t="str">
        <f ca="1">IFERROR(IF(ISBLANK(VLOOKUP($B278,INDIRECT(nfl_game_result),MATCH(K$1,INDIRECT(nfl_game_result_header),0),FALSE)),"",VLOOKUP($B278,INDIRECT(nfl_game_result),MATCH(K$1,INDIRECT(nfl_game_result_header),0),FALSE)),"error")</f>
        <v>HOU</v>
      </c>
      <c r="L278" s="23" t="str">
        <f ca="1">IFERROR(IF(ISBLANK(VLOOKUP($B278,INDIRECT(nfl_game_result),MATCH(L$1,INDIRECT(nfl_game_result_header),0),FALSE)),"",VLOOKUP($B278,INDIRECT(nfl_game_result),MATCH(L$1,INDIRECT(nfl_game_result_header),0),FALSE)),"error")</f>
        <v/>
      </c>
      <c r="M278" t="s">
        <v>16</v>
      </c>
      <c r="N278">
        <v>-3.5</v>
      </c>
      <c r="O278" t="s">
        <v>68</v>
      </c>
      <c r="V278" s="23" t="s">
        <v>416</v>
      </c>
      <c r="W278">
        <f ca="1">VALUE(LEFT(C278, 4))</f>
        <v>2012</v>
      </c>
      <c r="X278">
        <f ca="1">VALUE(MID(C278,6,FIND("_",C278,6)-6))</f>
        <v>10</v>
      </c>
      <c r="Y278" t="str">
        <f ca="1">IF(NOT(OR(ISBLANK(D278),ISBLANK(E278),D278="",E278="")),D278-E278,"")</f>
        <v/>
      </c>
      <c r="Z278" t="str">
        <f ca="1">IF(OR(NOT(ISNUMBER(D278)),ISBLANK(D278),D278="",ISBLANK(N278)),"",ABS(D278-N278))</f>
        <v/>
      </c>
      <c r="AA278">
        <f ca="1">IF(OR(ISBLANK(J278),ISBLANK(O278),J278="",O278=""),"",IF(J278=O278,1,0))</f>
        <v>0</v>
      </c>
      <c r="AB278" t="str">
        <f ca="1">IF(OR(ISBLANK(K278),ISBLANK(Q278),K278="",Q278=""),"",IF(K278=Q278,1,0))</f>
        <v/>
      </c>
      <c r="AC278" s="23" t="str">
        <f t="shared" ca="1" si="4"/>
        <v/>
      </c>
    </row>
    <row r="279" spans="1:29" x14ac:dyDescent="0.25">
      <c r="A279" s="23">
        <v>278</v>
      </c>
      <c r="B279">
        <v>146</v>
      </c>
      <c r="C279" t="str">
        <f ca="1">IFERROR(VLOOKUP($B279,INDIRECT(nfl_game_result),MATCH(C$1,INDIRECT(nfl_game_result_header),0),FALSE),"error")</f>
        <v>2012_10_KCY@PIT</v>
      </c>
      <c r="D279" t="str">
        <f ca="1">IFERROR(IF(ISBLANK(VLOOKUP($B279,INDIRECT(nfl_game_result),MATCH(D$1,INDIRECT(nfl_game_result_header),0),FALSE)),"",VLOOKUP($B279,INDIRECT(nfl_game_result),MATCH(D$1,INDIRECT(nfl_game_result_header),0),FALSE)),"error")</f>
        <v/>
      </c>
      <c r="E279">
        <f ca="1">IFERROR(IF(ISBLANK(VLOOKUP($B279,INDIRECT(nfl_game_result),MATCH(E$1,INDIRECT(nfl_game_result_header),0),FALSE)),"",VLOOKUP($B279,INDIRECT(nfl_game_result),MATCH(E$1,INDIRECT(nfl_game_result_header),0),FALSE)),"error")</f>
        <v>-12.5</v>
      </c>
      <c r="F279" s="23" t="str">
        <f ca="1">IFERROR(IF(ISBLANK(VLOOKUP($B279,INDIRECT(nfl_game_result),MATCH(F$1,INDIRECT(nfl_game_result_header),0),FALSE)),"",VLOOKUP($B279,INDIRECT(nfl_game_result),MATCH(F$1,INDIRECT(nfl_game_result_header),0),FALSE)),"error")</f>
        <v/>
      </c>
      <c r="G279" s="23" t="str">
        <f ca="1">IFERROR(IF(ISBLANK(VLOOKUP($B279,INDIRECT(nfl_game_result),MATCH(G$1,INDIRECT(nfl_game_result_header),0),FALSE)),"",VLOOKUP($B279,INDIRECT(nfl_game_result),MATCH(G$1,INDIRECT(nfl_game_result_header),0),FALSE)),"error")</f>
        <v/>
      </c>
      <c r="H279">
        <f ca="1">IFERROR(IF(ISBLANK(VLOOKUP($B279,INDIRECT(nfl_game_result),MATCH(H$1,INDIRECT(nfl_game_result_header),0),FALSE)),"",VLOOKUP($B279,INDIRECT(nfl_game_result),MATCH(H$1,INDIRECT(nfl_game_result_header),0),FALSE)),"error")</f>
        <v>16</v>
      </c>
      <c r="I279">
        <f ca="1">IFERROR(IF(ISBLANK(VLOOKUP($B279,INDIRECT(nfl_game_result),MATCH(I$1,INDIRECT(nfl_game_result_header),0),FALSE)),"",VLOOKUP($B279,INDIRECT(nfl_game_result),MATCH(I$1,INDIRECT(nfl_game_result_header),0),FALSE)),"error")</f>
        <v>13</v>
      </c>
      <c r="J279" t="str">
        <f ca="1">IFERROR(IF(ISBLANK(VLOOKUP($B279,INDIRECT(nfl_game_result),MATCH(J$1,INDIRECT(nfl_game_result_header),0),FALSE)),"",VLOOKUP($B279,INDIRECT(nfl_game_result),MATCH(J$1,INDIRECT(nfl_game_result_header),0),FALSE)),"error")</f>
        <v>KCY</v>
      </c>
      <c r="K279" t="str">
        <f ca="1">IFERROR(IF(ISBLANK(VLOOKUP($B279,INDIRECT(nfl_game_result),MATCH(K$1,INDIRECT(nfl_game_result_header),0),FALSE)),"",VLOOKUP($B279,INDIRECT(nfl_game_result),MATCH(K$1,INDIRECT(nfl_game_result_header),0),FALSE)),"error")</f>
        <v>PIT</v>
      </c>
      <c r="L279" s="23" t="str">
        <f ca="1">IFERROR(IF(ISBLANK(VLOOKUP($B279,INDIRECT(nfl_game_result),MATCH(L$1,INDIRECT(nfl_game_result_header),0),FALSE)),"",VLOOKUP($B279,INDIRECT(nfl_game_result),MATCH(L$1,INDIRECT(nfl_game_result_header),0),FALSE)),"error")</f>
        <v/>
      </c>
      <c r="M279" t="s">
        <v>16</v>
      </c>
      <c r="N279">
        <v>-10.5</v>
      </c>
      <c r="O279" t="s">
        <v>87</v>
      </c>
      <c r="V279" s="23" t="s">
        <v>416</v>
      </c>
      <c r="W279">
        <f ca="1">VALUE(LEFT(C279, 4))</f>
        <v>2012</v>
      </c>
      <c r="X279">
        <f ca="1">VALUE(MID(C279,6,FIND("_",C279,6)-6))</f>
        <v>10</v>
      </c>
      <c r="Y279" t="str">
        <f ca="1">IF(NOT(OR(ISBLANK(D279),ISBLANK(E279),D279="",E279="")),D279-E279,"")</f>
        <v/>
      </c>
      <c r="Z279" t="str">
        <f ca="1">IF(OR(NOT(ISNUMBER(D279)),ISBLANK(D279),D279="",ISBLANK(N279)),"",ABS(D279-N279))</f>
        <v/>
      </c>
      <c r="AA279">
        <f ca="1">IF(OR(ISBLANK(J279),ISBLANK(O279),J279="",O279=""),"",IF(J279=O279,1,0))</f>
        <v>0</v>
      </c>
      <c r="AB279" t="str">
        <f ca="1">IF(OR(ISBLANK(K279),ISBLANK(Q279),K279="",Q279=""),"",IF(K279=Q279,1,0))</f>
        <v/>
      </c>
      <c r="AC279" s="23" t="str">
        <f t="shared" ca="1" si="4"/>
        <v/>
      </c>
    </row>
    <row r="280" spans="1:29" x14ac:dyDescent="0.25">
      <c r="A280" s="23">
        <v>279</v>
      </c>
      <c r="B280">
        <v>133</v>
      </c>
      <c r="C280" t="str">
        <f ca="1">IFERROR(VLOOKUP($B280,INDIRECT(nfl_game_result),MATCH(C$1,INDIRECT(nfl_game_result_header),0),FALSE),"error")</f>
        <v>2012_10_IND@JAX</v>
      </c>
      <c r="D280" t="str">
        <f ca="1">IFERROR(IF(ISBLANK(VLOOKUP($B280,INDIRECT(nfl_game_result),MATCH(D$1,INDIRECT(nfl_game_result_header),0),FALSE)),"",VLOOKUP($B280,INDIRECT(nfl_game_result),MATCH(D$1,INDIRECT(nfl_game_result_header),0),FALSE)),"error")</f>
        <v/>
      </c>
      <c r="E280">
        <f ca="1">IFERROR(IF(ISBLANK(VLOOKUP($B280,INDIRECT(nfl_game_result),MATCH(E$1,INDIRECT(nfl_game_result_header),0),FALSE)),"",VLOOKUP($B280,INDIRECT(nfl_game_result),MATCH(E$1,INDIRECT(nfl_game_result_header),0),FALSE)),"error")</f>
        <v>3.5</v>
      </c>
      <c r="F280" s="23" t="str">
        <f ca="1">IFERROR(IF(ISBLANK(VLOOKUP($B280,INDIRECT(nfl_game_result),MATCH(F$1,INDIRECT(nfl_game_result_header),0),FALSE)),"",VLOOKUP($B280,INDIRECT(nfl_game_result),MATCH(F$1,INDIRECT(nfl_game_result_header),0),FALSE)),"error")</f>
        <v/>
      </c>
      <c r="G280" s="23" t="str">
        <f ca="1">IFERROR(IF(ISBLANK(VLOOKUP($B280,INDIRECT(nfl_game_result),MATCH(G$1,INDIRECT(nfl_game_result_header),0),FALSE)),"",VLOOKUP($B280,INDIRECT(nfl_game_result),MATCH(G$1,INDIRECT(nfl_game_result_header),0),FALSE)),"error")</f>
        <v/>
      </c>
      <c r="H280">
        <f ca="1">IFERROR(IF(ISBLANK(VLOOKUP($B280,INDIRECT(nfl_game_result),MATCH(H$1,INDIRECT(nfl_game_result_header),0),FALSE)),"",VLOOKUP($B280,INDIRECT(nfl_game_result),MATCH(H$1,INDIRECT(nfl_game_result_header),0),FALSE)),"error")</f>
        <v>10</v>
      </c>
      <c r="I280">
        <f ca="1">IFERROR(IF(ISBLANK(VLOOKUP($B280,INDIRECT(nfl_game_result),MATCH(I$1,INDIRECT(nfl_game_result_header),0),FALSE)),"",VLOOKUP($B280,INDIRECT(nfl_game_result),MATCH(I$1,INDIRECT(nfl_game_result_header),0),FALSE)),"error")</f>
        <v>27</v>
      </c>
      <c r="J280" t="str">
        <f ca="1">IFERROR(IF(ISBLANK(VLOOKUP($B280,INDIRECT(nfl_game_result),MATCH(J$1,INDIRECT(nfl_game_result_header),0),FALSE)),"",VLOOKUP($B280,INDIRECT(nfl_game_result),MATCH(J$1,INDIRECT(nfl_game_result_header),0),FALSE)),"error")</f>
        <v>IND</v>
      </c>
      <c r="K280" t="str">
        <f ca="1">IFERROR(IF(ISBLANK(VLOOKUP($B280,INDIRECT(nfl_game_result),MATCH(K$1,INDIRECT(nfl_game_result_header),0),FALSE)),"",VLOOKUP($B280,INDIRECT(nfl_game_result),MATCH(K$1,INDIRECT(nfl_game_result_header),0),FALSE)),"error")</f>
        <v>IND</v>
      </c>
      <c r="L280" s="23" t="str">
        <f ca="1">IFERROR(IF(ISBLANK(VLOOKUP($B280,INDIRECT(nfl_game_result),MATCH(L$1,INDIRECT(nfl_game_result_header),0),FALSE)),"",VLOOKUP($B280,INDIRECT(nfl_game_result),MATCH(L$1,INDIRECT(nfl_game_result_header),0),FALSE)),"error")</f>
        <v/>
      </c>
      <c r="M280" t="s">
        <v>14</v>
      </c>
      <c r="N280">
        <v>2.5</v>
      </c>
      <c r="O280" t="s">
        <v>76</v>
      </c>
      <c r="V280" s="23" t="s">
        <v>416</v>
      </c>
      <c r="W280">
        <f ca="1">VALUE(LEFT(C280, 4))</f>
        <v>2012</v>
      </c>
      <c r="X280">
        <f ca="1">VALUE(MID(C280,6,FIND("_",C280,6)-6))</f>
        <v>10</v>
      </c>
      <c r="Y280" t="str">
        <f ca="1">IF(NOT(OR(ISBLANK(D280),ISBLANK(E280),D280="",E280="")),D280-E280,"")</f>
        <v/>
      </c>
      <c r="Z280" t="str">
        <f ca="1">IF(OR(NOT(ISNUMBER(D280)),ISBLANK(D280),D280="",ISBLANK(N280)),"",ABS(D280-N280))</f>
        <v/>
      </c>
      <c r="AA280">
        <f ca="1">IF(OR(ISBLANK(J280),ISBLANK(O280),J280="",O280=""),"",IF(J280=O280,1,0))</f>
        <v>1</v>
      </c>
      <c r="AB280" t="str">
        <f ca="1">IF(OR(ISBLANK(K280),ISBLANK(Q280),K280="",Q280=""),"",IF(K280=Q280,1,0))</f>
        <v/>
      </c>
      <c r="AC280" s="23" t="str">
        <f t="shared" ca="1" si="4"/>
        <v/>
      </c>
    </row>
    <row r="281" spans="1:29" x14ac:dyDescent="0.25">
      <c r="A281" s="23">
        <v>280</v>
      </c>
      <c r="B281">
        <v>134</v>
      </c>
      <c r="C281" t="str">
        <f ca="1">IFERROR(VLOOKUP($B281,INDIRECT(nfl_game_result),MATCH(C$1,INDIRECT(nfl_game_result_header),0),FALSE),"error")</f>
        <v>2012_10_DEN@CAR</v>
      </c>
      <c r="D281" t="str">
        <f ca="1">IFERROR(IF(ISBLANK(VLOOKUP($B281,INDIRECT(nfl_game_result),MATCH(D$1,INDIRECT(nfl_game_result_header),0),FALSE)),"",VLOOKUP($B281,INDIRECT(nfl_game_result),MATCH(D$1,INDIRECT(nfl_game_result_header),0),FALSE)),"error")</f>
        <v/>
      </c>
      <c r="E281">
        <f ca="1">IFERROR(IF(ISBLANK(VLOOKUP($B281,INDIRECT(nfl_game_result),MATCH(E$1,INDIRECT(nfl_game_result_header),0),FALSE)),"",VLOOKUP($B281,INDIRECT(nfl_game_result),MATCH(E$1,INDIRECT(nfl_game_result_header),0),FALSE)),"error")</f>
        <v>3.5</v>
      </c>
      <c r="F281" s="23" t="str">
        <f ca="1">IFERROR(IF(ISBLANK(VLOOKUP($B281,INDIRECT(nfl_game_result),MATCH(F$1,INDIRECT(nfl_game_result_header),0),FALSE)),"",VLOOKUP($B281,INDIRECT(nfl_game_result),MATCH(F$1,INDIRECT(nfl_game_result_header),0),FALSE)),"error")</f>
        <v/>
      </c>
      <c r="G281" s="23" t="str">
        <f ca="1">IFERROR(IF(ISBLANK(VLOOKUP($B281,INDIRECT(nfl_game_result),MATCH(G$1,INDIRECT(nfl_game_result_header),0),FALSE)),"",VLOOKUP($B281,INDIRECT(nfl_game_result),MATCH(G$1,INDIRECT(nfl_game_result_header),0),FALSE)),"error")</f>
        <v/>
      </c>
      <c r="H281">
        <f ca="1">IFERROR(IF(ISBLANK(VLOOKUP($B281,INDIRECT(nfl_game_result),MATCH(H$1,INDIRECT(nfl_game_result_header),0),FALSE)),"",VLOOKUP($B281,INDIRECT(nfl_game_result),MATCH(H$1,INDIRECT(nfl_game_result_header),0),FALSE)),"error")</f>
        <v>14</v>
      </c>
      <c r="I281">
        <f ca="1">IFERROR(IF(ISBLANK(VLOOKUP($B281,INDIRECT(nfl_game_result),MATCH(I$1,INDIRECT(nfl_game_result_header),0),FALSE)),"",VLOOKUP($B281,INDIRECT(nfl_game_result),MATCH(I$1,INDIRECT(nfl_game_result_header),0),FALSE)),"error")</f>
        <v>36</v>
      </c>
      <c r="J281" t="str">
        <f ca="1">IFERROR(IF(ISBLANK(VLOOKUP($B281,INDIRECT(nfl_game_result),MATCH(J$1,INDIRECT(nfl_game_result_header),0),FALSE)),"",VLOOKUP($B281,INDIRECT(nfl_game_result),MATCH(J$1,INDIRECT(nfl_game_result_header),0),FALSE)),"error")</f>
        <v>DEN</v>
      </c>
      <c r="K281" t="str">
        <f ca="1">IFERROR(IF(ISBLANK(VLOOKUP($B281,INDIRECT(nfl_game_result),MATCH(K$1,INDIRECT(nfl_game_result_header),0),FALSE)),"",VLOOKUP($B281,INDIRECT(nfl_game_result),MATCH(K$1,INDIRECT(nfl_game_result_header),0),FALSE)),"error")</f>
        <v>DEN</v>
      </c>
      <c r="L281" s="23" t="str">
        <f ca="1">IFERROR(IF(ISBLANK(VLOOKUP($B281,INDIRECT(nfl_game_result),MATCH(L$1,INDIRECT(nfl_game_result_header),0),FALSE)),"",VLOOKUP($B281,INDIRECT(nfl_game_result),MATCH(L$1,INDIRECT(nfl_game_result_header),0),FALSE)),"error")</f>
        <v/>
      </c>
      <c r="M281" t="s">
        <v>14</v>
      </c>
      <c r="N281">
        <v>3.5</v>
      </c>
      <c r="O281" t="s">
        <v>67</v>
      </c>
      <c r="V281" s="23" t="s">
        <v>416</v>
      </c>
      <c r="W281">
        <f ca="1">VALUE(LEFT(C281, 4))</f>
        <v>2012</v>
      </c>
      <c r="X281">
        <f ca="1">VALUE(MID(C281,6,FIND("_",C281,6)-6))</f>
        <v>10</v>
      </c>
      <c r="Y281" t="str">
        <f ca="1">IF(NOT(OR(ISBLANK(D281),ISBLANK(E281),D281="",E281="")),D281-E281,"")</f>
        <v/>
      </c>
      <c r="Z281" t="str">
        <f ca="1">IF(OR(NOT(ISNUMBER(D281)),ISBLANK(D281),D281="",ISBLANK(N281)),"",ABS(D281-N281))</f>
        <v/>
      </c>
      <c r="AA281">
        <f ca="1">IF(OR(ISBLANK(J281),ISBLANK(O281),J281="",O281=""),"",IF(J281=O281,1,0))</f>
        <v>0</v>
      </c>
      <c r="AB281" t="str">
        <f ca="1">IF(OR(ISBLANK(K281),ISBLANK(Q281),K281="",Q281=""),"",IF(K281=Q281,1,0))</f>
        <v/>
      </c>
      <c r="AC281" s="23" t="str">
        <f t="shared" ca="1" si="4"/>
        <v/>
      </c>
    </row>
    <row r="282" spans="1:29" x14ac:dyDescent="0.25">
      <c r="A282" s="23">
        <v>281</v>
      </c>
      <c r="B282">
        <v>135</v>
      </c>
      <c r="C282" t="str">
        <f ca="1">IFERROR(VLOOKUP($B282,INDIRECT(nfl_game_result),MATCH(C$1,INDIRECT(nfl_game_result_header),0),FALSE),"error")</f>
        <v>2012_10_SD@TBY</v>
      </c>
      <c r="D282" t="str">
        <f ca="1">IFERROR(IF(ISBLANK(VLOOKUP($B282,INDIRECT(nfl_game_result),MATCH(D$1,INDIRECT(nfl_game_result_header),0),FALSE)),"",VLOOKUP($B282,INDIRECT(nfl_game_result),MATCH(D$1,INDIRECT(nfl_game_result_header),0),FALSE)),"error")</f>
        <v/>
      </c>
      <c r="E282">
        <f ca="1">IFERROR(IF(ISBLANK(VLOOKUP($B282,INDIRECT(nfl_game_result),MATCH(E$1,INDIRECT(nfl_game_result_header),0),FALSE)),"",VLOOKUP($B282,INDIRECT(nfl_game_result),MATCH(E$1,INDIRECT(nfl_game_result_header),0),FALSE)),"error")</f>
        <v>-3.5</v>
      </c>
      <c r="F282" s="23" t="str">
        <f ca="1">IFERROR(IF(ISBLANK(VLOOKUP($B282,INDIRECT(nfl_game_result),MATCH(F$1,INDIRECT(nfl_game_result_header),0),FALSE)),"",VLOOKUP($B282,INDIRECT(nfl_game_result),MATCH(F$1,INDIRECT(nfl_game_result_header),0),FALSE)),"error")</f>
        <v/>
      </c>
      <c r="G282" s="23" t="str">
        <f ca="1">IFERROR(IF(ISBLANK(VLOOKUP($B282,INDIRECT(nfl_game_result),MATCH(G$1,INDIRECT(nfl_game_result_header),0),FALSE)),"",VLOOKUP($B282,INDIRECT(nfl_game_result),MATCH(G$1,INDIRECT(nfl_game_result_header),0),FALSE)),"error")</f>
        <v/>
      </c>
      <c r="H282">
        <f ca="1">IFERROR(IF(ISBLANK(VLOOKUP($B282,INDIRECT(nfl_game_result),MATCH(H$1,INDIRECT(nfl_game_result_header),0),FALSE)),"",VLOOKUP($B282,INDIRECT(nfl_game_result),MATCH(H$1,INDIRECT(nfl_game_result_header),0),FALSE)),"error")</f>
        <v>34</v>
      </c>
      <c r="I282">
        <f ca="1">IFERROR(IF(ISBLANK(VLOOKUP($B282,INDIRECT(nfl_game_result),MATCH(I$1,INDIRECT(nfl_game_result_header),0),FALSE)),"",VLOOKUP($B282,INDIRECT(nfl_game_result),MATCH(I$1,INDIRECT(nfl_game_result_header),0),FALSE)),"error")</f>
        <v>24</v>
      </c>
      <c r="J282" t="str">
        <f ca="1">IFERROR(IF(ISBLANK(VLOOKUP($B282,INDIRECT(nfl_game_result),MATCH(J$1,INDIRECT(nfl_game_result_header),0),FALSE)),"",VLOOKUP($B282,INDIRECT(nfl_game_result),MATCH(J$1,INDIRECT(nfl_game_result_header),0),FALSE)),"error")</f>
        <v>TBY</v>
      </c>
      <c r="K282" t="str">
        <f ca="1">IFERROR(IF(ISBLANK(VLOOKUP($B282,INDIRECT(nfl_game_result),MATCH(K$1,INDIRECT(nfl_game_result_header),0),FALSE)),"",VLOOKUP($B282,INDIRECT(nfl_game_result),MATCH(K$1,INDIRECT(nfl_game_result_header),0),FALSE)),"error")</f>
        <v>TBY</v>
      </c>
      <c r="L282" s="23" t="str">
        <f ca="1">IFERROR(IF(ISBLANK(VLOOKUP($B282,INDIRECT(nfl_game_result),MATCH(L$1,INDIRECT(nfl_game_result_header),0),FALSE)),"",VLOOKUP($B282,INDIRECT(nfl_game_result),MATCH(L$1,INDIRECT(nfl_game_result_header),0),FALSE)),"error")</f>
        <v/>
      </c>
      <c r="M282" t="s">
        <v>14</v>
      </c>
      <c r="N282">
        <v>-3</v>
      </c>
      <c r="O282" t="s">
        <v>334</v>
      </c>
      <c r="V282" s="23" t="s">
        <v>416</v>
      </c>
      <c r="W282">
        <f ca="1">VALUE(LEFT(C282, 4))</f>
        <v>2012</v>
      </c>
      <c r="X282">
        <f ca="1">VALUE(MID(C282,6,FIND("_",C282,6)-6))</f>
        <v>10</v>
      </c>
      <c r="Y282" t="str">
        <f ca="1">IF(NOT(OR(ISBLANK(D282),ISBLANK(E282),D282="",E282="")),D282-E282,"")</f>
        <v/>
      </c>
      <c r="Z282" t="str">
        <f ca="1">IF(OR(NOT(ISNUMBER(D282)),ISBLANK(D282),D282="",ISBLANK(N282)),"",ABS(D282-N282))</f>
        <v/>
      </c>
      <c r="AA282">
        <f ca="1">IF(OR(ISBLANK(J282),ISBLANK(O282),J282="",O282=""),"",IF(J282=O282,1,0))</f>
        <v>1</v>
      </c>
      <c r="AB282" t="str">
        <f ca="1">IF(OR(ISBLANK(K282),ISBLANK(Q282),K282="",Q282=""),"",IF(K282=Q282,1,0))</f>
        <v/>
      </c>
      <c r="AC282" s="23" t="str">
        <f t="shared" ca="1" si="4"/>
        <v/>
      </c>
    </row>
    <row r="283" spans="1:29" x14ac:dyDescent="0.25">
      <c r="A283" s="23">
        <v>282</v>
      </c>
      <c r="B283">
        <v>136</v>
      </c>
      <c r="C283" t="str">
        <f ca="1">IFERROR(VLOOKUP($B283,INDIRECT(nfl_game_result),MATCH(C$1,INDIRECT(nfl_game_result_header),0),FALSE),"error")</f>
        <v>2012_10_TEN@MIA</v>
      </c>
      <c r="D283" t="str">
        <f ca="1">IFERROR(IF(ISBLANK(VLOOKUP($B283,INDIRECT(nfl_game_result),MATCH(D$1,INDIRECT(nfl_game_result_header),0),FALSE)),"",VLOOKUP($B283,INDIRECT(nfl_game_result),MATCH(D$1,INDIRECT(nfl_game_result_header),0),FALSE)),"error")</f>
        <v/>
      </c>
      <c r="E283">
        <f ca="1">IFERROR(IF(ISBLANK(VLOOKUP($B283,INDIRECT(nfl_game_result),MATCH(E$1,INDIRECT(nfl_game_result_header),0),FALSE)),"",VLOOKUP($B283,INDIRECT(nfl_game_result),MATCH(E$1,INDIRECT(nfl_game_result_header),0),FALSE)),"error")</f>
        <v>-6.5</v>
      </c>
      <c r="F283" s="23" t="str">
        <f ca="1">IFERROR(IF(ISBLANK(VLOOKUP($B283,INDIRECT(nfl_game_result),MATCH(F$1,INDIRECT(nfl_game_result_header),0),FALSE)),"",VLOOKUP($B283,INDIRECT(nfl_game_result),MATCH(F$1,INDIRECT(nfl_game_result_header),0),FALSE)),"error")</f>
        <v/>
      </c>
      <c r="G283" s="23" t="str">
        <f ca="1">IFERROR(IF(ISBLANK(VLOOKUP($B283,INDIRECT(nfl_game_result),MATCH(G$1,INDIRECT(nfl_game_result_header),0),FALSE)),"",VLOOKUP($B283,INDIRECT(nfl_game_result),MATCH(G$1,INDIRECT(nfl_game_result_header),0),FALSE)),"error")</f>
        <v/>
      </c>
      <c r="H283">
        <f ca="1">IFERROR(IF(ISBLANK(VLOOKUP($B283,INDIRECT(nfl_game_result),MATCH(H$1,INDIRECT(nfl_game_result_header),0),FALSE)),"",VLOOKUP($B283,INDIRECT(nfl_game_result),MATCH(H$1,INDIRECT(nfl_game_result_header),0),FALSE)),"error")</f>
        <v>3</v>
      </c>
      <c r="I283">
        <f ca="1">IFERROR(IF(ISBLANK(VLOOKUP($B283,INDIRECT(nfl_game_result),MATCH(I$1,INDIRECT(nfl_game_result_header),0),FALSE)),"",VLOOKUP($B283,INDIRECT(nfl_game_result),MATCH(I$1,INDIRECT(nfl_game_result_header),0),FALSE)),"error")</f>
        <v>37</v>
      </c>
      <c r="J283" t="str">
        <f ca="1">IFERROR(IF(ISBLANK(VLOOKUP($B283,INDIRECT(nfl_game_result),MATCH(J$1,INDIRECT(nfl_game_result_header),0),FALSE)),"",VLOOKUP($B283,INDIRECT(nfl_game_result),MATCH(J$1,INDIRECT(nfl_game_result_header),0),FALSE)),"error")</f>
        <v>TEN</v>
      </c>
      <c r="K283" t="str">
        <f ca="1">IFERROR(IF(ISBLANK(VLOOKUP($B283,INDIRECT(nfl_game_result),MATCH(K$1,INDIRECT(nfl_game_result_header),0),FALSE)),"",VLOOKUP($B283,INDIRECT(nfl_game_result),MATCH(K$1,INDIRECT(nfl_game_result_header),0),FALSE)),"error")</f>
        <v>TEN</v>
      </c>
      <c r="L283" s="23" t="str">
        <f ca="1">IFERROR(IF(ISBLANK(VLOOKUP($B283,INDIRECT(nfl_game_result),MATCH(L$1,INDIRECT(nfl_game_result_header),0),FALSE)),"",VLOOKUP($B283,INDIRECT(nfl_game_result),MATCH(L$1,INDIRECT(nfl_game_result_header),0),FALSE)),"error")</f>
        <v/>
      </c>
      <c r="M283" t="s">
        <v>14</v>
      </c>
      <c r="N283">
        <v>-4.5</v>
      </c>
      <c r="O283" t="s">
        <v>93</v>
      </c>
      <c r="V283" s="23" t="s">
        <v>416</v>
      </c>
      <c r="W283">
        <f ca="1">VALUE(LEFT(C283, 4))</f>
        <v>2012</v>
      </c>
      <c r="X283">
        <f ca="1">VALUE(MID(C283,6,FIND("_",C283,6)-6))</f>
        <v>10</v>
      </c>
      <c r="Y283" t="str">
        <f ca="1">IF(NOT(OR(ISBLANK(D283),ISBLANK(E283),D283="",E283="")),D283-E283,"")</f>
        <v/>
      </c>
      <c r="Z283" t="str">
        <f ca="1">IF(OR(NOT(ISNUMBER(D283)),ISBLANK(D283),D283="",ISBLANK(N283)),"",ABS(D283-N283))</f>
        <v/>
      </c>
      <c r="AA283">
        <f ca="1">IF(OR(ISBLANK(J283),ISBLANK(O283),J283="",O283=""),"",IF(J283=O283,1,0))</f>
        <v>1</v>
      </c>
      <c r="AB283" t="str">
        <f ca="1">IF(OR(ISBLANK(K283),ISBLANK(Q283),K283="",Q283=""),"",IF(K283=Q283,1,0))</f>
        <v/>
      </c>
      <c r="AC283" s="23" t="str">
        <f t="shared" ca="1" si="4"/>
        <v/>
      </c>
    </row>
    <row r="284" spans="1:29" x14ac:dyDescent="0.25">
      <c r="A284" s="23">
        <v>283</v>
      </c>
      <c r="B284">
        <v>137</v>
      </c>
      <c r="C284" t="str">
        <f ca="1">IFERROR(VLOOKUP($B284,INDIRECT(nfl_game_result),MATCH(C$1,INDIRECT(nfl_game_result_header),0),FALSE),"error")</f>
        <v>2012_10_BUF@NWE</v>
      </c>
      <c r="D284" t="str">
        <f ca="1">IFERROR(IF(ISBLANK(VLOOKUP($B284,INDIRECT(nfl_game_result),MATCH(D$1,INDIRECT(nfl_game_result_header),0),FALSE)),"",VLOOKUP($B284,INDIRECT(nfl_game_result),MATCH(D$1,INDIRECT(nfl_game_result_header),0),FALSE)),"error")</f>
        <v/>
      </c>
      <c r="E284">
        <f ca="1">IFERROR(IF(ISBLANK(VLOOKUP($B284,INDIRECT(nfl_game_result),MATCH(E$1,INDIRECT(nfl_game_result_header),0),FALSE)),"",VLOOKUP($B284,INDIRECT(nfl_game_result),MATCH(E$1,INDIRECT(nfl_game_result_header),0),FALSE)),"error")</f>
        <v>-11.5</v>
      </c>
      <c r="F284" s="23" t="str">
        <f ca="1">IFERROR(IF(ISBLANK(VLOOKUP($B284,INDIRECT(nfl_game_result),MATCH(F$1,INDIRECT(nfl_game_result_header),0),FALSE)),"",VLOOKUP($B284,INDIRECT(nfl_game_result),MATCH(F$1,INDIRECT(nfl_game_result_header),0),FALSE)),"error")</f>
        <v/>
      </c>
      <c r="G284" s="23" t="str">
        <f ca="1">IFERROR(IF(ISBLANK(VLOOKUP($B284,INDIRECT(nfl_game_result),MATCH(G$1,INDIRECT(nfl_game_result_header),0),FALSE)),"",VLOOKUP($B284,INDIRECT(nfl_game_result),MATCH(G$1,INDIRECT(nfl_game_result_header),0),FALSE)),"error")</f>
        <v/>
      </c>
      <c r="H284">
        <f ca="1">IFERROR(IF(ISBLANK(VLOOKUP($B284,INDIRECT(nfl_game_result),MATCH(H$1,INDIRECT(nfl_game_result_header),0),FALSE)),"",VLOOKUP($B284,INDIRECT(nfl_game_result),MATCH(H$1,INDIRECT(nfl_game_result_header),0),FALSE)),"error")</f>
        <v>37</v>
      </c>
      <c r="I284">
        <f ca="1">IFERROR(IF(ISBLANK(VLOOKUP($B284,INDIRECT(nfl_game_result),MATCH(I$1,INDIRECT(nfl_game_result_header),0),FALSE)),"",VLOOKUP($B284,INDIRECT(nfl_game_result),MATCH(I$1,INDIRECT(nfl_game_result_header),0),FALSE)),"error")</f>
        <v>31</v>
      </c>
      <c r="J284" t="str">
        <f ca="1">IFERROR(IF(ISBLANK(VLOOKUP($B284,INDIRECT(nfl_game_result),MATCH(J$1,INDIRECT(nfl_game_result_header),0),FALSE)),"",VLOOKUP($B284,INDIRECT(nfl_game_result),MATCH(J$1,INDIRECT(nfl_game_result_header),0),FALSE)),"error")</f>
        <v>BUF</v>
      </c>
      <c r="K284" t="str">
        <f ca="1">IFERROR(IF(ISBLANK(VLOOKUP($B284,INDIRECT(nfl_game_result),MATCH(K$1,INDIRECT(nfl_game_result_header),0),FALSE)),"",VLOOKUP($B284,INDIRECT(nfl_game_result),MATCH(K$1,INDIRECT(nfl_game_result_header),0),FALSE)),"error")</f>
        <v>NWE</v>
      </c>
      <c r="L284" s="23" t="str">
        <f ca="1">IFERROR(IF(ISBLANK(VLOOKUP($B284,INDIRECT(nfl_game_result),MATCH(L$1,INDIRECT(nfl_game_result_header),0),FALSE)),"",VLOOKUP($B284,INDIRECT(nfl_game_result),MATCH(L$1,INDIRECT(nfl_game_result_header),0),FALSE)),"error")</f>
        <v/>
      </c>
      <c r="M284" t="s">
        <v>14</v>
      </c>
      <c r="N284">
        <v>-10</v>
      </c>
      <c r="O284" t="s">
        <v>66</v>
      </c>
      <c r="V284" s="23" t="s">
        <v>416</v>
      </c>
      <c r="W284">
        <f ca="1">VALUE(LEFT(C284, 4))</f>
        <v>2012</v>
      </c>
      <c r="X284">
        <f ca="1">VALUE(MID(C284,6,FIND("_",C284,6)-6))</f>
        <v>10</v>
      </c>
      <c r="Y284" t="str">
        <f ca="1">IF(NOT(OR(ISBLANK(D284),ISBLANK(E284),D284="",E284="")),D284-E284,"")</f>
        <v/>
      </c>
      <c r="Z284" t="str">
        <f ca="1">IF(OR(NOT(ISNUMBER(D284)),ISBLANK(D284),D284="",ISBLANK(N284)),"",ABS(D284-N284))</f>
        <v/>
      </c>
      <c r="AA284">
        <f ca="1">IF(OR(ISBLANK(J284),ISBLANK(O284),J284="",O284=""),"",IF(J284=O284,1,0))</f>
        <v>1</v>
      </c>
      <c r="AB284" t="str">
        <f ca="1">IF(OR(ISBLANK(K284),ISBLANK(Q284),K284="",Q284=""),"",IF(K284=Q284,1,0))</f>
        <v/>
      </c>
      <c r="AC284" s="23" t="str">
        <f t="shared" ca="1" si="4"/>
        <v/>
      </c>
    </row>
    <row r="285" spans="1:29" x14ac:dyDescent="0.25">
      <c r="A285" s="23">
        <v>284</v>
      </c>
      <c r="B285">
        <v>138</v>
      </c>
      <c r="C285" t="str">
        <f ca="1">IFERROR(VLOOKUP($B285,INDIRECT(nfl_game_result),MATCH(C$1,INDIRECT(nfl_game_result_header),0),FALSE),"error")</f>
        <v>2012_10_OAK@BAL</v>
      </c>
      <c r="D285" t="str">
        <f ca="1">IFERROR(IF(ISBLANK(VLOOKUP($B285,INDIRECT(nfl_game_result),MATCH(D$1,INDIRECT(nfl_game_result_header),0),FALSE)),"",VLOOKUP($B285,INDIRECT(nfl_game_result),MATCH(D$1,INDIRECT(nfl_game_result_header),0),FALSE)),"error")</f>
        <v/>
      </c>
      <c r="E285">
        <f ca="1">IFERROR(IF(ISBLANK(VLOOKUP($B285,INDIRECT(nfl_game_result),MATCH(E$1,INDIRECT(nfl_game_result_header),0),FALSE)),"",VLOOKUP($B285,INDIRECT(nfl_game_result),MATCH(E$1,INDIRECT(nfl_game_result_header),0),FALSE)),"error")</f>
        <v>-7.5</v>
      </c>
      <c r="F285" s="23" t="str">
        <f ca="1">IFERROR(IF(ISBLANK(VLOOKUP($B285,INDIRECT(nfl_game_result),MATCH(F$1,INDIRECT(nfl_game_result_header),0),FALSE)),"",VLOOKUP($B285,INDIRECT(nfl_game_result),MATCH(F$1,INDIRECT(nfl_game_result_header),0),FALSE)),"error")</f>
        <v/>
      </c>
      <c r="G285" s="23" t="str">
        <f ca="1">IFERROR(IF(ISBLANK(VLOOKUP($B285,INDIRECT(nfl_game_result),MATCH(G$1,INDIRECT(nfl_game_result_header),0),FALSE)),"",VLOOKUP($B285,INDIRECT(nfl_game_result),MATCH(G$1,INDIRECT(nfl_game_result_header),0),FALSE)),"error")</f>
        <v/>
      </c>
      <c r="H285">
        <f ca="1">IFERROR(IF(ISBLANK(VLOOKUP($B285,INDIRECT(nfl_game_result),MATCH(H$1,INDIRECT(nfl_game_result_header),0),FALSE)),"",VLOOKUP($B285,INDIRECT(nfl_game_result),MATCH(H$1,INDIRECT(nfl_game_result_header),0),FALSE)),"error")</f>
        <v>55</v>
      </c>
      <c r="I285">
        <f ca="1">IFERROR(IF(ISBLANK(VLOOKUP($B285,INDIRECT(nfl_game_result),MATCH(I$1,INDIRECT(nfl_game_result_header),0),FALSE)),"",VLOOKUP($B285,INDIRECT(nfl_game_result),MATCH(I$1,INDIRECT(nfl_game_result_header),0),FALSE)),"error")</f>
        <v>20</v>
      </c>
      <c r="J285" t="str">
        <f ca="1">IFERROR(IF(ISBLANK(VLOOKUP($B285,INDIRECT(nfl_game_result),MATCH(J$1,INDIRECT(nfl_game_result_header),0),FALSE)),"",VLOOKUP($B285,INDIRECT(nfl_game_result),MATCH(J$1,INDIRECT(nfl_game_result_header),0),FALSE)),"error")</f>
        <v>BAL</v>
      </c>
      <c r="K285" t="str">
        <f ca="1">IFERROR(IF(ISBLANK(VLOOKUP($B285,INDIRECT(nfl_game_result),MATCH(K$1,INDIRECT(nfl_game_result_header),0),FALSE)),"",VLOOKUP($B285,INDIRECT(nfl_game_result),MATCH(K$1,INDIRECT(nfl_game_result_header),0),FALSE)),"error")</f>
        <v>BAL</v>
      </c>
      <c r="L285" s="23" t="str">
        <f ca="1">IFERROR(IF(ISBLANK(VLOOKUP($B285,INDIRECT(nfl_game_result),MATCH(L$1,INDIRECT(nfl_game_result_header),0),FALSE)),"",VLOOKUP($B285,INDIRECT(nfl_game_result),MATCH(L$1,INDIRECT(nfl_game_result_header),0),FALSE)),"error")</f>
        <v/>
      </c>
      <c r="M285" t="s">
        <v>14</v>
      </c>
      <c r="N285">
        <v>-7</v>
      </c>
      <c r="O285" t="s">
        <v>85</v>
      </c>
      <c r="V285" s="23" t="s">
        <v>416</v>
      </c>
      <c r="W285">
        <f ca="1">VALUE(LEFT(C285, 4))</f>
        <v>2012</v>
      </c>
      <c r="X285">
        <f ca="1">VALUE(MID(C285,6,FIND("_",C285,6)-6))</f>
        <v>10</v>
      </c>
      <c r="Y285" t="str">
        <f ca="1">IF(NOT(OR(ISBLANK(D285),ISBLANK(E285),D285="",E285="")),D285-E285,"")</f>
        <v/>
      </c>
      <c r="Z285" t="str">
        <f ca="1">IF(OR(NOT(ISNUMBER(D285)),ISBLANK(D285),D285="",ISBLANK(N285)),"",ABS(D285-N285))</f>
        <v/>
      </c>
      <c r="AA285">
        <f ca="1">IF(OR(ISBLANK(J285),ISBLANK(O285),J285="",O285=""),"",IF(J285=O285,1,0))</f>
        <v>0</v>
      </c>
      <c r="AB285" t="str">
        <f ca="1">IF(OR(ISBLANK(K285),ISBLANK(Q285),K285="",Q285=""),"",IF(K285=Q285,1,0))</f>
        <v/>
      </c>
      <c r="AC285" s="23" t="str">
        <f t="shared" ca="1" si="4"/>
        <v/>
      </c>
    </row>
    <row r="286" spans="1:29" x14ac:dyDescent="0.25">
      <c r="A286" s="23">
        <v>285</v>
      </c>
      <c r="B286">
        <v>139</v>
      </c>
      <c r="C286" t="str">
        <f ca="1">IFERROR(VLOOKUP($B286,INDIRECT(nfl_game_result),MATCH(C$1,INDIRECT(nfl_game_result_header),0),FALSE),"error")</f>
        <v>2012_10_NYG@CIN</v>
      </c>
      <c r="D286" t="str">
        <f ca="1">IFERROR(IF(ISBLANK(VLOOKUP($B286,INDIRECT(nfl_game_result),MATCH(D$1,INDIRECT(nfl_game_result_header),0),FALSE)),"",VLOOKUP($B286,INDIRECT(nfl_game_result),MATCH(D$1,INDIRECT(nfl_game_result_header),0),FALSE)),"error")</f>
        <v/>
      </c>
      <c r="E286">
        <f ca="1">IFERROR(IF(ISBLANK(VLOOKUP($B286,INDIRECT(nfl_game_result),MATCH(E$1,INDIRECT(nfl_game_result_header),0),FALSE)),"",VLOOKUP($B286,INDIRECT(nfl_game_result),MATCH(E$1,INDIRECT(nfl_game_result_header),0),FALSE)),"error")</f>
        <v>4.5</v>
      </c>
      <c r="F286" s="23" t="str">
        <f ca="1">IFERROR(IF(ISBLANK(VLOOKUP($B286,INDIRECT(nfl_game_result),MATCH(F$1,INDIRECT(nfl_game_result_header),0),FALSE)),"",VLOOKUP($B286,INDIRECT(nfl_game_result),MATCH(F$1,INDIRECT(nfl_game_result_header),0),FALSE)),"error")</f>
        <v/>
      </c>
      <c r="G286" s="23" t="str">
        <f ca="1">IFERROR(IF(ISBLANK(VLOOKUP($B286,INDIRECT(nfl_game_result),MATCH(G$1,INDIRECT(nfl_game_result_header),0),FALSE)),"",VLOOKUP($B286,INDIRECT(nfl_game_result),MATCH(G$1,INDIRECT(nfl_game_result_header),0),FALSE)),"error")</f>
        <v/>
      </c>
      <c r="H286">
        <f ca="1">IFERROR(IF(ISBLANK(VLOOKUP($B286,INDIRECT(nfl_game_result),MATCH(H$1,INDIRECT(nfl_game_result_header),0),FALSE)),"",VLOOKUP($B286,INDIRECT(nfl_game_result),MATCH(H$1,INDIRECT(nfl_game_result_header),0),FALSE)),"error")</f>
        <v>31</v>
      </c>
      <c r="I286">
        <f ca="1">IFERROR(IF(ISBLANK(VLOOKUP($B286,INDIRECT(nfl_game_result),MATCH(I$1,INDIRECT(nfl_game_result_header),0),FALSE)),"",VLOOKUP($B286,INDIRECT(nfl_game_result),MATCH(I$1,INDIRECT(nfl_game_result_header),0),FALSE)),"error")</f>
        <v>13</v>
      </c>
      <c r="J286" t="str">
        <f ca="1">IFERROR(IF(ISBLANK(VLOOKUP($B286,INDIRECT(nfl_game_result),MATCH(J$1,INDIRECT(nfl_game_result_header),0),FALSE)),"",VLOOKUP($B286,INDIRECT(nfl_game_result),MATCH(J$1,INDIRECT(nfl_game_result_header),0),FALSE)),"error")</f>
        <v>CIN</v>
      </c>
      <c r="K286" t="str">
        <f ca="1">IFERROR(IF(ISBLANK(VLOOKUP($B286,INDIRECT(nfl_game_result),MATCH(K$1,INDIRECT(nfl_game_result_header),0),FALSE)),"",VLOOKUP($B286,INDIRECT(nfl_game_result),MATCH(K$1,INDIRECT(nfl_game_result_header),0),FALSE)),"error")</f>
        <v>CIN</v>
      </c>
      <c r="L286" s="23" t="str">
        <f ca="1">IFERROR(IF(ISBLANK(VLOOKUP($B286,INDIRECT(nfl_game_result),MATCH(L$1,INDIRECT(nfl_game_result_header),0),FALSE)),"",VLOOKUP($B286,INDIRECT(nfl_game_result),MATCH(L$1,INDIRECT(nfl_game_result_header),0),FALSE)),"error")</f>
        <v/>
      </c>
      <c r="M286" t="s">
        <v>14</v>
      </c>
      <c r="N286">
        <v>3.5</v>
      </c>
      <c r="O286" t="s">
        <v>69</v>
      </c>
      <c r="V286" s="23" t="s">
        <v>416</v>
      </c>
      <c r="W286">
        <f ca="1">VALUE(LEFT(C286, 4))</f>
        <v>2012</v>
      </c>
      <c r="X286">
        <f ca="1">VALUE(MID(C286,6,FIND("_",C286,6)-6))</f>
        <v>10</v>
      </c>
      <c r="Y286" t="str">
        <f ca="1">IF(NOT(OR(ISBLANK(D286),ISBLANK(E286),D286="",E286="")),D286-E286,"")</f>
        <v/>
      </c>
      <c r="Z286" t="str">
        <f ca="1">IF(OR(NOT(ISNUMBER(D286)),ISBLANK(D286),D286="",ISBLANK(N286)),"",ABS(D286-N286))</f>
        <v/>
      </c>
      <c r="AA286">
        <f ca="1">IF(OR(ISBLANK(J286),ISBLANK(O286),J286="",O286=""),"",IF(J286=O286,1,0))</f>
        <v>1</v>
      </c>
      <c r="AB286" t="str">
        <f ca="1">IF(OR(ISBLANK(K286),ISBLANK(Q286),K286="",Q286=""),"",IF(K286=Q286,1,0))</f>
        <v/>
      </c>
      <c r="AC286" s="23" t="str">
        <f t="shared" ca="1" si="4"/>
        <v/>
      </c>
    </row>
    <row r="287" spans="1:29" x14ac:dyDescent="0.25">
      <c r="A287" s="23">
        <v>286</v>
      </c>
      <c r="B287">
        <v>140</v>
      </c>
      <c r="C287" t="str">
        <f ca="1">IFERROR(VLOOKUP($B287,INDIRECT(nfl_game_result),MATCH(C$1,INDIRECT(nfl_game_result_header),0),FALSE),"error")</f>
        <v>2012_10_ATL@NOR</v>
      </c>
      <c r="D287" t="str">
        <f ca="1">IFERROR(IF(ISBLANK(VLOOKUP($B287,INDIRECT(nfl_game_result),MATCH(D$1,INDIRECT(nfl_game_result_header),0),FALSE)),"",VLOOKUP($B287,INDIRECT(nfl_game_result),MATCH(D$1,INDIRECT(nfl_game_result_header),0),FALSE)),"error")</f>
        <v/>
      </c>
      <c r="E287">
        <f ca="1">IFERROR(IF(ISBLANK(VLOOKUP($B287,INDIRECT(nfl_game_result),MATCH(E$1,INDIRECT(nfl_game_result_header),0),FALSE)),"",VLOOKUP($B287,INDIRECT(nfl_game_result),MATCH(E$1,INDIRECT(nfl_game_result_header),0),FALSE)),"error")</f>
        <v>2.5</v>
      </c>
      <c r="F287" s="23" t="str">
        <f ca="1">IFERROR(IF(ISBLANK(VLOOKUP($B287,INDIRECT(nfl_game_result),MATCH(F$1,INDIRECT(nfl_game_result_header),0),FALSE)),"",VLOOKUP($B287,INDIRECT(nfl_game_result),MATCH(F$1,INDIRECT(nfl_game_result_header),0),FALSE)),"error")</f>
        <v/>
      </c>
      <c r="G287" s="23" t="str">
        <f ca="1">IFERROR(IF(ISBLANK(VLOOKUP($B287,INDIRECT(nfl_game_result),MATCH(G$1,INDIRECT(nfl_game_result_header),0),FALSE)),"",VLOOKUP($B287,INDIRECT(nfl_game_result),MATCH(G$1,INDIRECT(nfl_game_result_header),0),FALSE)),"error")</f>
        <v/>
      </c>
      <c r="H287">
        <f ca="1">IFERROR(IF(ISBLANK(VLOOKUP($B287,INDIRECT(nfl_game_result),MATCH(H$1,INDIRECT(nfl_game_result_header),0),FALSE)),"",VLOOKUP($B287,INDIRECT(nfl_game_result),MATCH(H$1,INDIRECT(nfl_game_result_header),0),FALSE)),"error")</f>
        <v>31</v>
      </c>
      <c r="I287">
        <f ca="1">IFERROR(IF(ISBLANK(VLOOKUP($B287,INDIRECT(nfl_game_result),MATCH(I$1,INDIRECT(nfl_game_result_header),0),FALSE)),"",VLOOKUP($B287,INDIRECT(nfl_game_result),MATCH(I$1,INDIRECT(nfl_game_result_header),0),FALSE)),"error")</f>
        <v>27</v>
      </c>
      <c r="J287" t="str">
        <f ca="1">IFERROR(IF(ISBLANK(VLOOKUP($B287,INDIRECT(nfl_game_result),MATCH(J$1,INDIRECT(nfl_game_result_header),0),FALSE)),"",VLOOKUP($B287,INDIRECT(nfl_game_result),MATCH(J$1,INDIRECT(nfl_game_result_header),0),FALSE)),"error")</f>
        <v>NOR</v>
      </c>
      <c r="K287" t="str">
        <f ca="1">IFERROR(IF(ISBLANK(VLOOKUP($B287,INDIRECT(nfl_game_result),MATCH(K$1,INDIRECT(nfl_game_result_header),0),FALSE)),"",VLOOKUP($B287,INDIRECT(nfl_game_result),MATCH(K$1,INDIRECT(nfl_game_result_header),0),FALSE)),"error")</f>
        <v>NOR</v>
      </c>
      <c r="L287" s="23" t="str">
        <f ca="1">IFERROR(IF(ISBLANK(VLOOKUP($B287,INDIRECT(nfl_game_result),MATCH(L$1,INDIRECT(nfl_game_result_header),0),FALSE)),"",VLOOKUP($B287,INDIRECT(nfl_game_result),MATCH(L$1,INDIRECT(nfl_game_result_header),0),FALSE)),"error")</f>
        <v/>
      </c>
      <c r="M287" t="s">
        <v>14</v>
      </c>
      <c r="N287">
        <v>3</v>
      </c>
      <c r="O287" t="s">
        <v>20</v>
      </c>
      <c r="V287" s="23" t="s">
        <v>416</v>
      </c>
      <c r="W287">
        <f ca="1">VALUE(LEFT(C287, 4))</f>
        <v>2012</v>
      </c>
      <c r="X287">
        <f ca="1">VALUE(MID(C287,6,FIND("_",C287,6)-6))</f>
        <v>10</v>
      </c>
      <c r="Y287" t="str">
        <f ca="1">IF(NOT(OR(ISBLANK(D287),ISBLANK(E287),D287="",E287="")),D287-E287,"")</f>
        <v/>
      </c>
      <c r="Z287" t="str">
        <f ca="1">IF(OR(NOT(ISNUMBER(D287)),ISBLANK(D287),D287="",ISBLANK(N287)),"",ABS(D287-N287))</f>
        <v/>
      </c>
      <c r="AA287">
        <f ca="1">IF(OR(ISBLANK(J287),ISBLANK(O287),J287="",O287=""),"",IF(J287=O287,1,0))</f>
        <v>0</v>
      </c>
      <c r="AB287" t="str">
        <f ca="1">IF(OR(ISBLANK(K287),ISBLANK(Q287),K287="",Q287=""),"",IF(K287=Q287,1,0))</f>
        <v/>
      </c>
      <c r="AC287" s="23" t="str">
        <f t="shared" ca="1" si="4"/>
        <v/>
      </c>
    </row>
    <row r="288" spans="1:29" x14ac:dyDescent="0.25">
      <c r="A288" s="23">
        <v>287</v>
      </c>
      <c r="B288">
        <v>141</v>
      </c>
      <c r="C288" t="str">
        <f ca="1">IFERROR(VLOOKUP($B288,INDIRECT(nfl_game_result),MATCH(C$1,INDIRECT(nfl_game_result_header),0),FALSE),"error")</f>
        <v>2012_10_DET@MIN</v>
      </c>
      <c r="D288" t="str">
        <f ca="1">IFERROR(IF(ISBLANK(VLOOKUP($B288,INDIRECT(nfl_game_result),MATCH(D$1,INDIRECT(nfl_game_result_header),0),FALSE)),"",VLOOKUP($B288,INDIRECT(nfl_game_result),MATCH(D$1,INDIRECT(nfl_game_result_header),0),FALSE)),"error")</f>
        <v/>
      </c>
      <c r="E288">
        <f ca="1">IFERROR(IF(ISBLANK(VLOOKUP($B288,INDIRECT(nfl_game_result),MATCH(E$1,INDIRECT(nfl_game_result_header),0),FALSE)),"",VLOOKUP($B288,INDIRECT(nfl_game_result),MATCH(E$1,INDIRECT(nfl_game_result_header),0),FALSE)),"error")</f>
        <v>2.5</v>
      </c>
      <c r="F288" s="23" t="str">
        <f ca="1">IFERROR(IF(ISBLANK(VLOOKUP($B288,INDIRECT(nfl_game_result),MATCH(F$1,INDIRECT(nfl_game_result_header),0),FALSE)),"",VLOOKUP($B288,INDIRECT(nfl_game_result),MATCH(F$1,INDIRECT(nfl_game_result_header),0),FALSE)),"error")</f>
        <v/>
      </c>
      <c r="G288" s="23" t="str">
        <f ca="1">IFERROR(IF(ISBLANK(VLOOKUP($B288,INDIRECT(nfl_game_result),MATCH(G$1,INDIRECT(nfl_game_result_header),0),FALSE)),"",VLOOKUP($B288,INDIRECT(nfl_game_result),MATCH(G$1,INDIRECT(nfl_game_result_header),0),FALSE)),"error")</f>
        <v/>
      </c>
      <c r="H288">
        <f ca="1">IFERROR(IF(ISBLANK(VLOOKUP($B288,INDIRECT(nfl_game_result),MATCH(H$1,INDIRECT(nfl_game_result_header),0),FALSE)),"",VLOOKUP($B288,INDIRECT(nfl_game_result),MATCH(H$1,INDIRECT(nfl_game_result_header),0),FALSE)),"error")</f>
        <v>34</v>
      </c>
      <c r="I288">
        <f ca="1">IFERROR(IF(ISBLANK(VLOOKUP($B288,INDIRECT(nfl_game_result),MATCH(I$1,INDIRECT(nfl_game_result_header),0),FALSE)),"",VLOOKUP($B288,INDIRECT(nfl_game_result),MATCH(I$1,INDIRECT(nfl_game_result_header),0),FALSE)),"error")</f>
        <v>24</v>
      </c>
      <c r="J288" t="str">
        <f ca="1">IFERROR(IF(ISBLANK(VLOOKUP($B288,INDIRECT(nfl_game_result),MATCH(J$1,INDIRECT(nfl_game_result_header),0),FALSE)),"",VLOOKUP($B288,INDIRECT(nfl_game_result),MATCH(J$1,INDIRECT(nfl_game_result_header),0),FALSE)),"error")</f>
        <v>MIN</v>
      </c>
      <c r="K288" t="str">
        <f ca="1">IFERROR(IF(ISBLANK(VLOOKUP($B288,INDIRECT(nfl_game_result),MATCH(K$1,INDIRECT(nfl_game_result_header),0),FALSE)),"",VLOOKUP($B288,INDIRECT(nfl_game_result),MATCH(K$1,INDIRECT(nfl_game_result_header),0),FALSE)),"error")</f>
        <v>MIN</v>
      </c>
      <c r="L288" s="23" t="str">
        <f ca="1">IFERROR(IF(ISBLANK(VLOOKUP($B288,INDIRECT(nfl_game_result),MATCH(L$1,INDIRECT(nfl_game_result_header),0),FALSE)),"",VLOOKUP($B288,INDIRECT(nfl_game_result),MATCH(L$1,INDIRECT(nfl_game_result_header),0),FALSE)),"error")</f>
        <v/>
      </c>
      <c r="M288" t="s">
        <v>14</v>
      </c>
      <c r="N288">
        <v>-1.5</v>
      </c>
      <c r="O288" t="s">
        <v>80</v>
      </c>
      <c r="V288" s="23" t="s">
        <v>416</v>
      </c>
      <c r="W288">
        <f ca="1">VALUE(LEFT(C288, 4))</f>
        <v>2012</v>
      </c>
      <c r="X288">
        <f ca="1">VALUE(MID(C288,6,FIND("_",C288,6)-6))</f>
        <v>10</v>
      </c>
      <c r="Y288" t="str">
        <f ca="1">IF(NOT(OR(ISBLANK(D288),ISBLANK(E288),D288="",E288="")),D288-E288,"")</f>
        <v/>
      </c>
      <c r="Z288" t="str">
        <f ca="1">IF(OR(NOT(ISNUMBER(D288)),ISBLANK(D288),D288="",ISBLANK(N288)),"",ABS(D288-N288))</f>
        <v/>
      </c>
      <c r="AA288">
        <f ca="1">IF(OR(ISBLANK(J288),ISBLANK(O288),J288="",O288=""),"",IF(J288=O288,1,0))</f>
        <v>1</v>
      </c>
      <c r="AB288" t="str">
        <f ca="1">IF(OR(ISBLANK(K288),ISBLANK(Q288),K288="",Q288=""),"",IF(K288=Q288,1,0))</f>
        <v/>
      </c>
      <c r="AC288" s="23" t="str">
        <f t="shared" ca="1" si="4"/>
        <v/>
      </c>
    </row>
    <row r="289" spans="1:29" x14ac:dyDescent="0.25">
      <c r="A289" s="23">
        <v>288</v>
      </c>
      <c r="B289">
        <v>142</v>
      </c>
      <c r="C289" t="str">
        <f ca="1">IFERROR(VLOOKUP($B289,INDIRECT(nfl_game_result),MATCH(C$1,INDIRECT(nfl_game_result_header),0),FALSE),"error")</f>
        <v>2012_10_NYJ@SEA</v>
      </c>
      <c r="D289" t="str">
        <f ca="1">IFERROR(IF(ISBLANK(VLOOKUP($B289,INDIRECT(nfl_game_result),MATCH(D$1,INDIRECT(nfl_game_result_header),0),FALSE)),"",VLOOKUP($B289,INDIRECT(nfl_game_result),MATCH(D$1,INDIRECT(nfl_game_result_header),0),FALSE)),"error")</f>
        <v/>
      </c>
      <c r="E289">
        <f ca="1">IFERROR(IF(ISBLANK(VLOOKUP($B289,INDIRECT(nfl_game_result),MATCH(E$1,INDIRECT(nfl_game_result_header),0),FALSE)),"",VLOOKUP($B289,INDIRECT(nfl_game_result),MATCH(E$1,INDIRECT(nfl_game_result_header),0),FALSE)),"error")</f>
        <v>-6.5</v>
      </c>
      <c r="F289" s="23" t="str">
        <f ca="1">IFERROR(IF(ISBLANK(VLOOKUP($B289,INDIRECT(nfl_game_result),MATCH(F$1,INDIRECT(nfl_game_result_header),0),FALSE)),"",VLOOKUP($B289,INDIRECT(nfl_game_result),MATCH(F$1,INDIRECT(nfl_game_result_header),0),FALSE)),"error")</f>
        <v/>
      </c>
      <c r="G289" s="23" t="str">
        <f ca="1">IFERROR(IF(ISBLANK(VLOOKUP($B289,INDIRECT(nfl_game_result),MATCH(G$1,INDIRECT(nfl_game_result_header),0),FALSE)),"",VLOOKUP($B289,INDIRECT(nfl_game_result),MATCH(G$1,INDIRECT(nfl_game_result_header),0),FALSE)),"error")</f>
        <v/>
      </c>
      <c r="H289">
        <f ca="1">IFERROR(IF(ISBLANK(VLOOKUP($B289,INDIRECT(nfl_game_result),MATCH(H$1,INDIRECT(nfl_game_result_header),0),FALSE)),"",VLOOKUP($B289,INDIRECT(nfl_game_result),MATCH(H$1,INDIRECT(nfl_game_result_header),0),FALSE)),"error")</f>
        <v>28</v>
      </c>
      <c r="I289">
        <f ca="1">IFERROR(IF(ISBLANK(VLOOKUP($B289,INDIRECT(nfl_game_result),MATCH(I$1,INDIRECT(nfl_game_result_header),0),FALSE)),"",VLOOKUP($B289,INDIRECT(nfl_game_result),MATCH(I$1,INDIRECT(nfl_game_result_header),0),FALSE)),"error")</f>
        <v>7</v>
      </c>
      <c r="J289" t="str">
        <f ca="1">IFERROR(IF(ISBLANK(VLOOKUP($B289,INDIRECT(nfl_game_result),MATCH(J$1,INDIRECT(nfl_game_result_header),0),FALSE)),"",VLOOKUP($B289,INDIRECT(nfl_game_result),MATCH(J$1,INDIRECT(nfl_game_result_header),0),FALSE)),"error")</f>
        <v>SEA</v>
      </c>
      <c r="K289" t="str">
        <f ca="1">IFERROR(IF(ISBLANK(VLOOKUP($B289,INDIRECT(nfl_game_result),MATCH(K$1,INDIRECT(nfl_game_result_header),0),FALSE)),"",VLOOKUP($B289,INDIRECT(nfl_game_result),MATCH(K$1,INDIRECT(nfl_game_result_header),0),FALSE)),"error")</f>
        <v>SEA</v>
      </c>
      <c r="L289" s="23" t="str">
        <f ca="1">IFERROR(IF(ISBLANK(VLOOKUP($B289,INDIRECT(nfl_game_result),MATCH(L$1,INDIRECT(nfl_game_result_header),0),FALSE)),"",VLOOKUP($B289,INDIRECT(nfl_game_result),MATCH(L$1,INDIRECT(nfl_game_result_header),0),FALSE)),"error")</f>
        <v/>
      </c>
      <c r="M289" t="s">
        <v>14</v>
      </c>
      <c r="N289">
        <v>-5.5</v>
      </c>
      <c r="O289" t="s">
        <v>84</v>
      </c>
      <c r="V289" s="23" t="s">
        <v>416</v>
      </c>
      <c r="W289">
        <f ca="1">VALUE(LEFT(C289, 4))</f>
        <v>2012</v>
      </c>
      <c r="X289">
        <f ca="1">VALUE(MID(C289,6,FIND("_",C289,6)-6))</f>
        <v>10</v>
      </c>
      <c r="Y289" t="str">
        <f ca="1">IF(NOT(OR(ISBLANK(D289),ISBLANK(E289),D289="",E289="")),D289-E289,"")</f>
        <v/>
      </c>
      <c r="Z289" t="str">
        <f ca="1">IF(OR(NOT(ISNUMBER(D289)),ISBLANK(D289),D289="",ISBLANK(N289)),"",ABS(D289-N289))</f>
        <v/>
      </c>
      <c r="AA289">
        <f ca="1">IF(OR(ISBLANK(J289),ISBLANK(O289),J289="",O289=""),"",IF(J289=O289,1,0))</f>
        <v>0</v>
      </c>
      <c r="AB289" t="str">
        <f ca="1">IF(OR(ISBLANK(K289),ISBLANK(Q289),K289="",Q289=""),"",IF(K289=Q289,1,0))</f>
        <v/>
      </c>
      <c r="AC289" s="23" t="str">
        <f t="shared" ca="1" si="4"/>
        <v/>
      </c>
    </row>
    <row r="290" spans="1:29" x14ac:dyDescent="0.25">
      <c r="A290" s="23">
        <v>289</v>
      </c>
      <c r="B290">
        <v>143</v>
      </c>
      <c r="C290" t="str">
        <f ca="1">IFERROR(VLOOKUP($B290,INDIRECT(nfl_game_result),MATCH(C$1,INDIRECT(nfl_game_result_header),0),FALSE),"error")</f>
        <v>2012_10_DAL@PHI</v>
      </c>
      <c r="D290" t="str">
        <f ca="1">IFERROR(IF(ISBLANK(VLOOKUP($B290,INDIRECT(nfl_game_result),MATCH(D$1,INDIRECT(nfl_game_result_header),0),FALSE)),"",VLOOKUP($B290,INDIRECT(nfl_game_result),MATCH(D$1,INDIRECT(nfl_game_result_header),0),FALSE)),"error")</f>
        <v/>
      </c>
      <c r="E290">
        <f ca="1">IFERROR(IF(ISBLANK(VLOOKUP($B290,INDIRECT(nfl_game_result),MATCH(E$1,INDIRECT(nfl_game_result_header),0),FALSE)),"",VLOOKUP($B290,INDIRECT(nfl_game_result),MATCH(E$1,INDIRECT(nfl_game_result_header),0),FALSE)),"error")</f>
        <v>-1.5</v>
      </c>
      <c r="F290" s="23" t="str">
        <f ca="1">IFERROR(IF(ISBLANK(VLOOKUP($B290,INDIRECT(nfl_game_result),MATCH(F$1,INDIRECT(nfl_game_result_header),0),FALSE)),"",VLOOKUP($B290,INDIRECT(nfl_game_result),MATCH(F$1,INDIRECT(nfl_game_result_header),0),FALSE)),"error")</f>
        <v/>
      </c>
      <c r="G290" s="23" t="str">
        <f ca="1">IFERROR(IF(ISBLANK(VLOOKUP($B290,INDIRECT(nfl_game_result),MATCH(G$1,INDIRECT(nfl_game_result_header),0),FALSE)),"",VLOOKUP($B290,INDIRECT(nfl_game_result),MATCH(G$1,INDIRECT(nfl_game_result_header),0),FALSE)),"error")</f>
        <v/>
      </c>
      <c r="H290">
        <f ca="1">IFERROR(IF(ISBLANK(VLOOKUP($B290,INDIRECT(nfl_game_result),MATCH(H$1,INDIRECT(nfl_game_result_header),0),FALSE)),"",VLOOKUP($B290,INDIRECT(nfl_game_result),MATCH(H$1,INDIRECT(nfl_game_result_header),0),FALSE)),"error")</f>
        <v>23</v>
      </c>
      <c r="I290">
        <f ca="1">IFERROR(IF(ISBLANK(VLOOKUP($B290,INDIRECT(nfl_game_result),MATCH(I$1,INDIRECT(nfl_game_result_header),0),FALSE)),"",VLOOKUP($B290,INDIRECT(nfl_game_result),MATCH(I$1,INDIRECT(nfl_game_result_header),0),FALSE)),"error")</f>
        <v>38</v>
      </c>
      <c r="J290" t="str">
        <f ca="1">IFERROR(IF(ISBLANK(VLOOKUP($B290,INDIRECT(nfl_game_result),MATCH(J$1,INDIRECT(nfl_game_result_header),0),FALSE)),"",VLOOKUP($B290,INDIRECT(nfl_game_result),MATCH(J$1,INDIRECT(nfl_game_result_header),0),FALSE)),"error")</f>
        <v>DAL</v>
      </c>
      <c r="K290" t="str">
        <f ca="1">IFERROR(IF(ISBLANK(VLOOKUP($B290,INDIRECT(nfl_game_result),MATCH(K$1,INDIRECT(nfl_game_result_header),0),FALSE)),"",VLOOKUP($B290,INDIRECT(nfl_game_result),MATCH(K$1,INDIRECT(nfl_game_result_header),0),FALSE)),"error")</f>
        <v>DAL</v>
      </c>
      <c r="L290" s="23" t="str">
        <f ca="1">IFERROR(IF(ISBLANK(VLOOKUP($B290,INDIRECT(nfl_game_result),MATCH(L$1,INDIRECT(nfl_game_result_header),0),FALSE)),"",VLOOKUP($B290,INDIRECT(nfl_game_result),MATCH(L$1,INDIRECT(nfl_game_result_header),0),FALSE)),"error")</f>
        <v/>
      </c>
      <c r="M290" t="s">
        <v>14</v>
      </c>
      <c r="N290">
        <v>-3</v>
      </c>
      <c r="O290" t="s">
        <v>71</v>
      </c>
      <c r="V290" s="23" t="s">
        <v>416</v>
      </c>
      <c r="W290">
        <f ca="1">VALUE(LEFT(C290, 4))</f>
        <v>2012</v>
      </c>
      <c r="X290">
        <f ca="1">VALUE(MID(C290,6,FIND("_",C290,6)-6))</f>
        <v>10</v>
      </c>
      <c r="Y290" t="str">
        <f ca="1">IF(NOT(OR(ISBLANK(D290),ISBLANK(E290),D290="",E290="")),D290-E290,"")</f>
        <v/>
      </c>
      <c r="Z290" t="str">
        <f ca="1">IF(OR(NOT(ISNUMBER(D290)),ISBLANK(D290),D290="",ISBLANK(N290)),"",ABS(D290-N290))</f>
        <v/>
      </c>
      <c r="AA290">
        <f ca="1">IF(OR(ISBLANK(J290),ISBLANK(O290),J290="",O290=""),"",IF(J290=O290,1,0))</f>
        <v>1</v>
      </c>
      <c r="AB290" t="str">
        <f ca="1">IF(OR(ISBLANK(K290),ISBLANK(Q290),K290="",Q290=""),"",IF(K290=Q290,1,0))</f>
        <v/>
      </c>
      <c r="AC290" s="23" t="str">
        <f t="shared" ca="1" si="4"/>
        <v/>
      </c>
    </row>
    <row r="291" spans="1:29" x14ac:dyDescent="0.25">
      <c r="A291" s="23">
        <v>290</v>
      </c>
      <c r="B291">
        <v>144</v>
      </c>
      <c r="C291" t="str">
        <f ca="1">IFERROR(VLOOKUP($B291,INDIRECT(nfl_game_result),MATCH(C$1,INDIRECT(nfl_game_result_header),0),FALSE),"error")</f>
        <v>2012_10_STL@SFO</v>
      </c>
      <c r="D291" t="str">
        <f ca="1">IFERROR(IF(ISBLANK(VLOOKUP($B291,INDIRECT(nfl_game_result),MATCH(D$1,INDIRECT(nfl_game_result_header),0),FALSE)),"",VLOOKUP($B291,INDIRECT(nfl_game_result),MATCH(D$1,INDIRECT(nfl_game_result_header),0),FALSE)),"error")</f>
        <v/>
      </c>
      <c r="E291">
        <f ca="1">IFERROR(IF(ISBLANK(VLOOKUP($B291,INDIRECT(nfl_game_result),MATCH(E$1,INDIRECT(nfl_game_result_header),0),FALSE)),"",VLOOKUP($B291,INDIRECT(nfl_game_result),MATCH(E$1,INDIRECT(nfl_game_result_header),0),FALSE)),"error")</f>
        <v>-11.5</v>
      </c>
      <c r="F291" s="23" t="str">
        <f ca="1">IFERROR(IF(ISBLANK(VLOOKUP($B291,INDIRECT(nfl_game_result),MATCH(F$1,INDIRECT(nfl_game_result_header),0),FALSE)),"",VLOOKUP($B291,INDIRECT(nfl_game_result),MATCH(F$1,INDIRECT(nfl_game_result_header),0),FALSE)),"error")</f>
        <v/>
      </c>
      <c r="G291" s="23" t="str">
        <f ca="1">IFERROR(IF(ISBLANK(VLOOKUP($B291,INDIRECT(nfl_game_result),MATCH(G$1,INDIRECT(nfl_game_result_header),0),FALSE)),"",VLOOKUP($B291,INDIRECT(nfl_game_result),MATCH(G$1,INDIRECT(nfl_game_result_header),0),FALSE)),"error")</f>
        <v/>
      </c>
      <c r="H291">
        <f ca="1">IFERROR(IF(ISBLANK(VLOOKUP($B291,INDIRECT(nfl_game_result),MATCH(H$1,INDIRECT(nfl_game_result_header),0),FALSE)),"",VLOOKUP($B291,INDIRECT(nfl_game_result),MATCH(H$1,INDIRECT(nfl_game_result_header),0),FALSE)),"error")</f>
        <v>24</v>
      </c>
      <c r="I291">
        <f ca="1">IFERROR(IF(ISBLANK(VLOOKUP($B291,INDIRECT(nfl_game_result),MATCH(I$1,INDIRECT(nfl_game_result_header),0),FALSE)),"",VLOOKUP($B291,INDIRECT(nfl_game_result),MATCH(I$1,INDIRECT(nfl_game_result_header),0),FALSE)),"error")</f>
        <v>24</v>
      </c>
      <c r="J291" t="str">
        <f ca="1">IFERROR(IF(ISBLANK(VLOOKUP($B291,INDIRECT(nfl_game_result),MATCH(J$1,INDIRECT(nfl_game_result_header),0),FALSE)),"",VLOOKUP($B291,INDIRECT(nfl_game_result),MATCH(J$1,INDIRECT(nfl_game_result_header),0),FALSE)),"error")</f>
        <v>STL</v>
      </c>
      <c r="K291" t="str">
        <f ca="1">IFERROR(IF(ISBLANK(VLOOKUP($B291,INDIRECT(nfl_game_result),MATCH(K$1,INDIRECT(nfl_game_result_header),0),FALSE)),"",VLOOKUP($B291,INDIRECT(nfl_game_result),MATCH(K$1,INDIRECT(nfl_game_result_header),0),FALSE)),"error")</f>
        <v>na</v>
      </c>
      <c r="L291" s="23" t="str">
        <f ca="1">IFERROR(IF(ISBLANK(VLOOKUP($B291,INDIRECT(nfl_game_result),MATCH(L$1,INDIRECT(nfl_game_result_header),0),FALSE)),"",VLOOKUP($B291,INDIRECT(nfl_game_result),MATCH(L$1,INDIRECT(nfl_game_result_header),0),FALSE)),"error")</f>
        <v/>
      </c>
      <c r="M291" t="s">
        <v>14</v>
      </c>
      <c r="N291">
        <v>-10.5</v>
      </c>
      <c r="O291" t="s">
        <v>91</v>
      </c>
      <c r="V291" s="23" t="s">
        <v>416</v>
      </c>
      <c r="W291">
        <f ca="1">VALUE(LEFT(C291, 4))</f>
        <v>2012</v>
      </c>
      <c r="X291">
        <f ca="1">VALUE(MID(C291,6,FIND("_",C291,6)-6))</f>
        <v>10</v>
      </c>
      <c r="Y291" t="str">
        <f ca="1">IF(NOT(OR(ISBLANK(D291),ISBLANK(E291),D291="",E291="")),D291-E291,"")</f>
        <v/>
      </c>
      <c r="Z291" t="str">
        <f ca="1">IF(OR(NOT(ISNUMBER(D291)),ISBLANK(D291),D291="",ISBLANK(N291)),"",ABS(D291-N291))</f>
        <v/>
      </c>
      <c r="AA291">
        <f ca="1">IF(OR(ISBLANK(J291),ISBLANK(O291),J291="",O291=""),"",IF(J291=O291,1,0))</f>
        <v>1</v>
      </c>
      <c r="AB291" t="str">
        <f ca="1">IF(OR(ISBLANK(K291),ISBLANK(Q291),K291="",Q291=""),"",IF(K291=Q291,1,0))</f>
        <v/>
      </c>
      <c r="AC291" s="23" t="str">
        <f t="shared" ca="1" si="4"/>
        <v/>
      </c>
    </row>
    <row r="292" spans="1:29" x14ac:dyDescent="0.25">
      <c r="A292" s="23">
        <v>291</v>
      </c>
      <c r="B292">
        <v>145</v>
      </c>
      <c r="C292" t="str">
        <f ca="1">IFERROR(VLOOKUP($B292,INDIRECT(nfl_game_result),MATCH(C$1,INDIRECT(nfl_game_result_header),0),FALSE),"error")</f>
        <v>2012_10_HOU@CHI</v>
      </c>
      <c r="D292" t="str">
        <f ca="1">IFERROR(IF(ISBLANK(VLOOKUP($B292,INDIRECT(nfl_game_result),MATCH(D$1,INDIRECT(nfl_game_result_header),0),FALSE)),"",VLOOKUP($B292,INDIRECT(nfl_game_result),MATCH(D$1,INDIRECT(nfl_game_result_header),0),FALSE)),"error")</f>
        <v/>
      </c>
      <c r="E292">
        <f ca="1">IFERROR(IF(ISBLANK(VLOOKUP($B292,INDIRECT(nfl_game_result),MATCH(E$1,INDIRECT(nfl_game_result_header),0),FALSE)),"",VLOOKUP($B292,INDIRECT(nfl_game_result),MATCH(E$1,INDIRECT(nfl_game_result_header),0),FALSE)),"error")</f>
        <v>-1.5</v>
      </c>
      <c r="F292" s="23" t="str">
        <f ca="1">IFERROR(IF(ISBLANK(VLOOKUP($B292,INDIRECT(nfl_game_result),MATCH(F$1,INDIRECT(nfl_game_result_header),0),FALSE)),"",VLOOKUP($B292,INDIRECT(nfl_game_result),MATCH(F$1,INDIRECT(nfl_game_result_header),0),FALSE)),"error")</f>
        <v/>
      </c>
      <c r="G292" s="23" t="str">
        <f ca="1">IFERROR(IF(ISBLANK(VLOOKUP($B292,INDIRECT(nfl_game_result),MATCH(G$1,INDIRECT(nfl_game_result_header),0),FALSE)),"",VLOOKUP($B292,INDIRECT(nfl_game_result),MATCH(G$1,INDIRECT(nfl_game_result_header),0),FALSE)),"error")</f>
        <v/>
      </c>
      <c r="H292">
        <f ca="1">IFERROR(IF(ISBLANK(VLOOKUP($B292,INDIRECT(nfl_game_result),MATCH(H$1,INDIRECT(nfl_game_result_header),0),FALSE)),"",VLOOKUP($B292,INDIRECT(nfl_game_result),MATCH(H$1,INDIRECT(nfl_game_result_header),0),FALSE)),"error")</f>
        <v>6</v>
      </c>
      <c r="I292">
        <f ca="1">IFERROR(IF(ISBLANK(VLOOKUP($B292,INDIRECT(nfl_game_result),MATCH(I$1,INDIRECT(nfl_game_result_header),0),FALSE)),"",VLOOKUP($B292,INDIRECT(nfl_game_result),MATCH(I$1,INDIRECT(nfl_game_result_header),0),FALSE)),"error")</f>
        <v>13</v>
      </c>
      <c r="J292" t="str">
        <f ca="1">IFERROR(IF(ISBLANK(VLOOKUP($B292,INDIRECT(nfl_game_result),MATCH(J$1,INDIRECT(nfl_game_result_header),0),FALSE)),"",VLOOKUP($B292,INDIRECT(nfl_game_result),MATCH(J$1,INDIRECT(nfl_game_result_header),0),FALSE)),"error")</f>
        <v>HOU</v>
      </c>
      <c r="K292" t="str">
        <f ca="1">IFERROR(IF(ISBLANK(VLOOKUP($B292,INDIRECT(nfl_game_result),MATCH(K$1,INDIRECT(nfl_game_result_header),0),FALSE)),"",VLOOKUP($B292,INDIRECT(nfl_game_result),MATCH(K$1,INDIRECT(nfl_game_result_header),0),FALSE)),"error")</f>
        <v>HOU</v>
      </c>
      <c r="L292" s="23" t="str">
        <f ca="1">IFERROR(IF(ISBLANK(VLOOKUP($B292,INDIRECT(nfl_game_result),MATCH(L$1,INDIRECT(nfl_game_result_header),0),FALSE)),"",VLOOKUP($B292,INDIRECT(nfl_game_result),MATCH(L$1,INDIRECT(nfl_game_result_header),0),FALSE)),"error")</f>
        <v/>
      </c>
      <c r="M292" t="s">
        <v>14</v>
      </c>
      <c r="N292">
        <v>-3</v>
      </c>
      <c r="O292" t="s">
        <v>68</v>
      </c>
      <c r="V292" s="23" t="s">
        <v>416</v>
      </c>
      <c r="W292">
        <f ca="1">VALUE(LEFT(C292, 4))</f>
        <v>2012</v>
      </c>
      <c r="X292">
        <f ca="1">VALUE(MID(C292,6,FIND("_",C292,6)-6))</f>
        <v>10</v>
      </c>
      <c r="Y292" t="str">
        <f ca="1">IF(NOT(OR(ISBLANK(D292),ISBLANK(E292),D292="",E292="")),D292-E292,"")</f>
        <v/>
      </c>
      <c r="Z292" t="str">
        <f ca="1">IF(OR(NOT(ISNUMBER(D292)),ISBLANK(D292),D292="",ISBLANK(N292)),"",ABS(D292-N292))</f>
        <v/>
      </c>
      <c r="AA292">
        <f ca="1">IF(OR(ISBLANK(J292),ISBLANK(O292),J292="",O292=""),"",IF(J292=O292,1,0))</f>
        <v>0</v>
      </c>
      <c r="AB292" t="str">
        <f ca="1">IF(OR(ISBLANK(K292),ISBLANK(Q292),K292="",Q292=""),"",IF(K292=Q292,1,0))</f>
        <v/>
      </c>
      <c r="AC292" s="23" t="str">
        <f t="shared" ca="1" si="4"/>
        <v/>
      </c>
    </row>
    <row r="293" spans="1:29" x14ac:dyDescent="0.25">
      <c r="A293" s="23">
        <v>292</v>
      </c>
      <c r="B293">
        <v>146</v>
      </c>
      <c r="C293" t="str">
        <f ca="1">IFERROR(VLOOKUP($B293,INDIRECT(nfl_game_result),MATCH(C$1,INDIRECT(nfl_game_result_header),0),FALSE),"error")</f>
        <v>2012_10_KCY@PIT</v>
      </c>
      <c r="D293" t="str">
        <f ca="1">IFERROR(IF(ISBLANK(VLOOKUP($B293,INDIRECT(nfl_game_result),MATCH(D$1,INDIRECT(nfl_game_result_header),0),FALSE)),"",VLOOKUP($B293,INDIRECT(nfl_game_result),MATCH(D$1,INDIRECT(nfl_game_result_header),0),FALSE)),"error")</f>
        <v/>
      </c>
      <c r="E293">
        <f ca="1">IFERROR(IF(ISBLANK(VLOOKUP($B293,INDIRECT(nfl_game_result),MATCH(E$1,INDIRECT(nfl_game_result_header),0),FALSE)),"",VLOOKUP($B293,INDIRECT(nfl_game_result),MATCH(E$1,INDIRECT(nfl_game_result_header),0),FALSE)),"error")</f>
        <v>-12.5</v>
      </c>
      <c r="F293" s="23" t="str">
        <f ca="1">IFERROR(IF(ISBLANK(VLOOKUP($B293,INDIRECT(nfl_game_result),MATCH(F$1,INDIRECT(nfl_game_result_header),0),FALSE)),"",VLOOKUP($B293,INDIRECT(nfl_game_result),MATCH(F$1,INDIRECT(nfl_game_result_header),0),FALSE)),"error")</f>
        <v/>
      </c>
      <c r="G293" s="23" t="str">
        <f ca="1">IFERROR(IF(ISBLANK(VLOOKUP($B293,INDIRECT(nfl_game_result),MATCH(G$1,INDIRECT(nfl_game_result_header),0),FALSE)),"",VLOOKUP($B293,INDIRECT(nfl_game_result),MATCH(G$1,INDIRECT(nfl_game_result_header),0),FALSE)),"error")</f>
        <v/>
      </c>
      <c r="H293">
        <f ca="1">IFERROR(IF(ISBLANK(VLOOKUP($B293,INDIRECT(nfl_game_result),MATCH(H$1,INDIRECT(nfl_game_result_header),0),FALSE)),"",VLOOKUP($B293,INDIRECT(nfl_game_result),MATCH(H$1,INDIRECT(nfl_game_result_header),0),FALSE)),"error")</f>
        <v>16</v>
      </c>
      <c r="I293">
        <f ca="1">IFERROR(IF(ISBLANK(VLOOKUP($B293,INDIRECT(nfl_game_result),MATCH(I$1,INDIRECT(nfl_game_result_header),0),FALSE)),"",VLOOKUP($B293,INDIRECT(nfl_game_result),MATCH(I$1,INDIRECT(nfl_game_result_header),0),FALSE)),"error")</f>
        <v>13</v>
      </c>
      <c r="J293" t="str">
        <f ca="1">IFERROR(IF(ISBLANK(VLOOKUP($B293,INDIRECT(nfl_game_result),MATCH(J$1,INDIRECT(nfl_game_result_header),0),FALSE)),"",VLOOKUP($B293,INDIRECT(nfl_game_result),MATCH(J$1,INDIRECT(nfl_game_result_header),0),FALSE)),"error")</f>
        <v>KCY</v>
      </c>
      <c r="K293" t="str">
        <f ca="1">IFERROR(IF(ISBLANK(VLOOKUP($B293,INDIRECT(nfl_game_result),MATCH(K$1,INDIRECT(nfl_game_result_header),0),FALSE)),"",VLOOKUP($B293,INDIRECT(nfl_game_result),MATCH(K$1,INDIRECT(nfl_game_result_header),0),FALSE)),"error")</f>
        <v>PIT</v>
      </c>
      <c r="L293" s="23" t="str">
        <f ca="1">IFERROR(IF(ISBLANK(VLOOKUP($B293,INDIRECT(nfl_game_result),MATCH(L$1,INDIRECT(nfl_game_result_header),0),FALSE)),"",VLOOKUP($B293,INDIRECT(nfl_game_result),MATCH(L$1,INDIRECT(nfl_game_result_header),0),FALSE)),"error")</f>
        <v/>
      </c>
      <c r="M293" t="s">
        <v>14</v>
      </c>
      <c r="N293">
        <v>-13</v>
      </c>
      <c r="O293" t="s">
        <v>87</v>
      </c>
      <c r="V293" s="23" t="s">
        <v>416</v>
      </c>
      <c r="W293">
        <f ca="1">VALUE(LEFT(C293, 4))</f>
        <v>2012</v>
      </c>
      <c r="X293">
        <f ca="1">VALUE(MID(C293,6,FIND("_",C293,6)-6))</f>
        <v>10</v>
      </c>
      <c r="Y293" t="str">
        <f ca="1">IF(NOT(OR(ISBLANK(D293),ISBLANK(E293),D293="",E293="")),D293-E293,"")</f>
        <v/>
      </c>
      <c r="Z293" t="str">
        <f ca="1">IF(OR(NOT(ISNUMBER(D293)),ISBLANK(D293),D293="",ISBLANK(N293)),"",ABS(D293-N293))</f>
        <v/>
      </c>
      <c r="AA293">
        <f ca="1">IF(OR(ISBLANK(J293),ISBLANK(O293),J293="",O293=""),"",IF(J293=O293,1,0))</f>
        <v>0</v>
      </c>
      <c r="AB293" t="str">
        <f ca="1">IF(OR(ISBLANK(K293),ISBLANK(Q293),K293="",Q293=""),"",IF(K293=Q293,1,0))</f>
        <v/>
      </c>
      <c r="AC293" s="23" t="str">
        <f t="shared" ca="1" si="4"/>
        <v/>
      </c>
    </row>
    <row r="294" spans="1:29" x14ac:dyDescent="0.25">
      <c r="A294" s="23">
        <v>293</v>
      </c>
      <c r="B294">
        <v>147</v>
      </c>
      <c r="C294" t="str">
        <f ca="1">IFERROR(VLOOKUP($B294,INDIRECT(nfl_game_result),MATCH(C$1,INDIRECT(nfl_game_result_header),0),FALSE),"error")</f>
        <v>2012_11_MIA@BUF</v>
      </c>
      <c r="D294" t="str">
        <f ca="1">IFERROR(IF(ISBLANK(VLOOKUP($B294,INDIRECT(nfl_game_result),MATCH(D$1,INDIRECT(nfl_game_result_header),0),FALSE)),"",VLOOKUP($B294,INDIRECT(nfl_game_result),MATCH(D$1,INDIRECT(nfl_game_result_header),0),FALSE)),"error")</f>
        <v/>
      </c>
      <c r="E294">
        <f ca="1">IFERROR(IF(ISBLANK(VLOOKUP($B294,INDIRECT(nfl_game_result),MATCH(E$1,INDIRECT(nfl_game_result_header),0),FALSE)),"",VLOOKUP($B294,INDIRECT(nfl_game_result),MATCH(E$1,INDIRECT(nfl_game_result_header),0),FALSE)),"error")</f>
        <v>-1.5</v>
      </c>
      <c r="F294" s="23" t="str">
        <f ca="1">IFERROR(IF(ISBLANK(VLOOKUP($B294,INDIRECT(nfl_game_result),MATCH(F$1,INDIRECT(nfl_game_result_header),0),FALSE)),"",VLOOKUP($B294,INDIRECT(nfl_game_result),MATCH(F$1,INDIRECT(nfl_game_result_header),0),FALSE)),"error")</f>
        <v/>
      </c>
      <c r="G294" s="23" t="str">
        <f ca="1">IFERROR(IF(ISBLANK(VLOOKUP($B294,INDIRECT(nfl_game_result),MATCH(G$1,INDIRECT(nfl_game_result_header),0),FALSE)),"",VLOOKUP($B294,INDIRECT(nfl_game_result),MATCH(G$1,INDIRECT(nfl_game_result_header),0),FALSE)),"error")</f>
        <v/>
      </c>
      <c r="H294">
        <f ca="1">IFERROR(IF(ISBLANK(VLOOKUP($B294,INDIRECT(nfl_game_result),MATCH(H$1,INDIRECT(nfl_game_result_header),0),FALSE)),"",VLOOKUP($B294,INDIRECT(nfl_game_result),MATCH(H$1,INDIRECT(nfl_game_result_header),0),FALSE)),"error")</f>
        <v>19</v>
      </c>
      <c r="I294">
        <f ca="1">IFERROR(IF(ISBLANK(VLOOKUP($B294,INDIRECT(nfl_game_result),MATCH(I$1,INDIRECT(nfl_game_result_header),0),FALSE)),"",VLOOKUP($B294,INDIRECT(nfl_game_result),MATCH(I$1,INDIRECT(nfl_game_result_header),0),FALSE)),"error")</f>
        <v>14</v>
      </c>
      <c r="J294" t="str">
        <f ca="1">IFERROR(IF(ISBLANK(VLOOKUP($B294,INDIRECT(nfl_game_result),MATCH(J$1,INDIRECT(nfl_game_result_header),0),FALSE)),"",VLOOKUP($B294,INDIRECT(nfl_game_result),MATCH(J$1,INDIRECT(nfl_game_result_header),0),FALSE)),"error")</f>
        <v>BUF</v>
      </c>
      <c r="K294" t="str">
        <f ca="1">IFERROR(IF(ISBLANK(VLOOKUP($B294,INDIRECT(nfl_game_result),MATCH(K$1,INDIRECT(nfl_game_result_header),0),FALSE)),"",VLOOKUP($B294,INDIRECT(nfl_game_result),MATCH(K$1,INDIRECT(nfl_game_result_header),0),FALSE)),"error")</f>
        <v>BUF</v>
      </c>
      <c r="L294" s="23" t="str">
        <f ca="1">IFERROR(IF(ISBLANK(VLOOKUP($B294,INDIRECT(nfl_game_result),MATCH(L$1,INDIRECT(nfl_game_result_header),0),FALSE)),"",VLOOKUP($B294,INDIRECT(nfl_game_result),MATCH(L$1,INDIRECT(nfl_game_result_header),0),FALSE)),"error")</f>
        <v/>
      </c>
      <c r="M294" t="s">
        <v>16</v>
      </c>
      <c r="N294">
        <v>-1</v>
      </c>
      <c r="O294" t="s">
        <v>66</v>
      </c>
      <c r="V294" s="23" t="s">
        <v>416</v>
      </c>
      <c r="W294">
        <f ca="1">VALUE(LEFT(C294, 4))</f>
        <v>2012</v>
      </c>
      <c r="X294">
        <f ca="1">VALUE(MID(C294,6,FIND("_",C294,6)-6))</f>
        <v>11</v>
      </c>
      <c r="Y294" t="str">
        <f ca="1">IF(NOT(OR(ISBLANK(D294),ISBLANK(E294),D294="",E294="")),D294-E294,"")</f>
        <v/>
      </c>
      <c r="Z294" t="str">
        <f ca="1">IF(OR(NOT(ISNUMBER(D294)),ISBLANK(D294),D294="",ISBLANK(N294)),"",ABS(D294-N294))</f>
        <v/>
      </c>
      <c r="AA294">
        <f ca="1">IF(OR(ISBLANK(J294),ISBLANK(O294),J294="",O294=""),"",IF(J294=O294,1,0))</f>
        <v>1</v>
      </c>
      <c r="AB294" t="str">
        <f ca="1">IF(OR(ISBLANK(K294),ISBLANK(Q294),K294="",Q294=""),"",IF(K294=Q294,1,0))</f>
        <v/>
      </c>
      <c r="AC294" s="23" t="str">
        <f t="shared" ca="1" si="4"/>
        <v/>
      </c>
    </row>
    <row r="295" spans="1:29" x14ac:dyDescent="0.25">
      <c r="A295" s="23">
        <v>294</v>
      </c>
      <c r="B295">
        <v>148</v>
      </c>
      <c r="C295" t="str">
        <f ca="1">IFERROR(VLOOKUP($B295,INDIRECT(nfl_game_result),MATCH(C$1,INDIRECT(nfl_game_result_header),0),FALSE),"error")</f>
        <v>2012_11_PHI@WAS</v>
      </c>
      <c r="D295" t="str">
        <f ca="1">IFERROR(IF(ISBLANK(VLOOKUP($B295,INDIRECT(nfl_game_result),MATCH(D$1,INDIRECT(nfl_game_result_header),0),FALSE)),"",VLOOKUP($B295,INDIRECT(nfl_game_result),MATCH(D$1,INDIRECT(nfl_game_result_header),0),FALSE)),"error")</f>
        <v/>
      </c>
      <c r="E295">
        <f ca="1">IFERROR(IF(ISBLANK(VLOOKUP($B295,INDIRECT(nfl_game_result),MATCH(E$1,INDIRECT(nfl_game_result_header),0),FALSE)),"",VLOOKUP($B295,INDIRECT(nfl_game_result),MATCH(E$1,INDIRECT(nfl_game_result_header),0),FALSE)),"error")</f>
        <v>-3.5</v>
      </c>
      <c r="F295" s="23" t="str">
        <f ca="1">IFERROR(IF(ISBLANK(VLOOKUP($B295,INDIRECT(nfl_game_result),MATCH(F$1,INDIRECT(nfl_game_result_header),0),FALSE)),"",VLOOKUP($B295,INDIRECT(nfl_game_result),MATCH(F$1,INDIRECT(nfl_game_result_header),0),FALSE)),"error")</f>
        <v/>
      </c>
      <c r="G295" s="23" t="str">
        <f ca="1">IFERROR(IF(ISBLANK(VLOOKUP($B295,INDIRECT(nfl_game_result),MATCH(G$1,INDIRECT(nfl_game_result_header),0),FALSE)),"",VLOOKUP($B295,INDIRECT(nfl_game_result),MATCH(G$1,INDIRECT(nfl_game_result_header),0),FALSE)),"error")</f>
        <v/>
      </c>
      <c r="H295">
        <f ca="1">IFERROR(IF(ISBLANK(VLOOKUP($B295,INDIRECT(nfl_game_result),MATCH(H$1,INDIRECT(nfl_game_result_header),0),FALSE)),"",VLOOKUP($B295,INDIRECT(nfl_game_result),MATCH(H$1,INDIRECT(nfl_game_result_header),0),FALSE)),"error")</f>
        <v>31</v>
      </c>
      <c r="I295">
        <f ca="1">IFERROR(IF(ISBLANK(VLOOKUP($B295,INDIRECT(nfl_game_result),MATCH(I$1,INDIRECT(nfl_game_result_header),0),FALSE)),"",VLOOKUP($B295,INDIRECT(nfl_game_result),MATCH(I$1,INDIRECT(nfl_game_result_header),0),FALSE)),"error")</f>
        <v>6</v>
      </c>
      <c r="J295" t="str">
        <f ca="1">IFERROR(IF(ISBLANK(VLOOKUP($B295,INDIRECT(nfl_game_result),MATCH(J$1,INDIRECT(nfl_game_result_header),0),FALSE)),"",VLOOKUP($B295,INDIRECT(nfl_game_result),MATCH(J$1,INDIRECT(nfl_game_result_header),0),FALSE)),"error")</f>
        <v>WAS</v>
      </c>
      <c r="K295" t="str">
        <f ca="1">IFERROR(IF(ISBLANK(VLOOKUP($B295,INDIRECT(nfl_game_result),MATCH(K$1,INDIRECT(nfl_game_result_header),0),FALSE)),"",VLOOKUP($B295,INDIRECT(nfl_game_result),MATCH(K$1,INDIRECT(nfl_game_result_header),0),FALSE)),"error")</f>
        <v>WAS</v>
      </c>
      <c r="L295" s="23" t="str">
        <f ca="1">IFERROR(IF(ISBLANK(VLOOKUP($B295,INDIRECT(nfl_game_result),MATCH(L$1,INDIRECT(nfl_game_result_header),0),FALSE)),"",VLOOKUP($B295,INDIRECT(nfl_game_result),MATCH(L$1,INDIRECT(nfl_game_result_header),0),FALSE)),"error")</f>
        <v/>
      </c>
      <c r="M295" t="s">
        <v>16</v>
      </c>
      <c r="N295">
        <v>-5.5</v>
      </c>
      <c r="O295" t="s">
        <v>94</v>
      </c>
      <c r="V295" s="23" t="s">
        <v>416</v>
      </c>
      <c r="W295">
        <f ca="1">VALUE(LEFT(C295, 4))</f>
        <v>2012</v>
      </c>
      <c r="X295">
        <f ca="1">VALUE(MID(C295,6,FIND("_",C295,6)-6))</f>
        <v>11</v>
      </c>
      <c r="Y295" t="str">
        <f ca="1">IF(NOT(OR(ISBLANK(D295),ISBLANK(E295),D295="",E295="")),D295-E295,"")</f>
        <v/>
      </c>
      <c r="Z295" t="str">
        <f ca="1">IF(OR(NOT(ISNUMBER(D295)),ISBLANK(D295),D295="",ISBLANK(N295)),"",ABS(D295-N295))</f>
        <v/>
      </c>
      <c r="AA295">
        <f ca="1">IF(OR(ISBLANK(J295),ISBLANK(O295),J295="",O295=""),"",IF(J295=O295,1,0))</f>
        <v>1</v>
      </c>
      <c r="AB295" t="str">
        <f ca="1">IF(OR(ISBLANK(K295),ISBLANK(Q295),K295="",Q295=""),"",IF(K295=Q295,1,0))</f>
        <v/>
      </c>
      <c r="AC295" s="23" t="str">
        <f t="shared" ca="1" si="4"/>
        <v/>
      </c>
    </row>
    <row r="296" spans="1:29" x14ac:dyDescent="0.25">
      <c r="A296" s="23">
        <v>295</v>
      </c>
      <c r="B296">
        <v>149</v>
      </c>
      <c r="C296" t="str">
        <f ca="1">IFERROR(VLOOKUP($B296,INDIRECT(nfl_game_result),MATCH(C$1,INDIRECT(nfl_game_result_header),0),FALSE),"error")</f>
        <v>2012_11_GBY@DET</v>
      </c>
      <c r="D296" t="str">
        <f ca="1">IFERROR(IF(ISBLANK(VLOOKUP($B296,INDIRECT(nfl_game_result),MATCH(D$1,INDIRECT(nfl_game_result_header),0),FALSE)),"",VLOOKUP($B296,INDIRECT(nfl_game_result),MATCH(D$1,INDIRECT(nfl_game_result_header),0),FALSE)),"error")</f>
        <v/>
      </c>
      <c r="E296">
        <f ca="1">IFERROR(IF(ISBLANK(VLOOKUP($B296,INDIRECT(nfl_game_result),MATCH(E$1,INDIRECT(nfl_game_result_header),0),FALSE)),"",VLOOKUP($B296,INDIRECT(nfl_game_result),MATCH(E$1,INDIRECT(nfl_game_result_header),0),FALSE)),"error")</f>
        <v>3.5</v>
      </c>
      <c r="F296" s="23" t="str">
        <f ca="1">IFERROR(IF(ISBLANK(VLOOKUP($B296,INDIRECT(nfl_game_result),MATCH(F$1,INDIRECT(nfl_game_result_header),0),FALSE)),"",VLOOKUP($B296,INDIRECT(nfl_game_result),MATCH(F$1,INDIRECT(nfl_game_result_header),0),FALSE)),"error")</f>
        <v/>
      </c>
      <c r="G296" s="23" t="str">
        <f ca="1">IFERROR(IF(ISBLANK(VLOOKUP($B296,INDIRECT(nfl_game_result),MATCH(G$1,INDIRECT(nfl_game_result_header),0),FALSE)),"",VLOOKUP($B296,INDIRECT(nfl_game_result),MATCH(G$1,INDIRECT(nfl_game_result_header),0),FALSE)),"error")</f>
        <v/>
      </c>
      <c r="H296">
        <f ca="1">IFERROR(IF(ISBLANK(VLOOKUP($B296,INDIRECT(nfl_game_result),MATCH(H$1,INDIRECT(nfl_game_result_header),0),FALSE)),"",VLOOKUP($B296,INDIRECT(nfl_game_result),MATCH(H$1,INDIRECT(nfl_game_result_header),0),FALSE)),"error")</f>
        <v>20</v>
      </c>
      <c r="I296">
        <f ca="1">IFERROR(IF(ISBLANK(VLOOKUP($B296,INDIRECT(nfl_game_result),MATCH(I$1,INDIRECT(nfl_game_result_header),0),FALSE)),"",VLOOKUP($B296,INDIRECT(nfl_game_result),MATCH(I$1,INDIRECT(nfl_game_result_header),0),FALSE)),"error")</f>
        <v>24</v>
      </c>
      <c r="J296" t="str">
        <f ca="1">IFERROR(IF(ISBLANK(VLOOKUP($B296,INDIRECT(nfl_game_result),MATCH(J$1,INDIRECT(nfl_game_result_header),0),FALSE)),"",VLOOKUP($B296,INDIRECT(nfl_game_result),MATCH(J$1,INDIRECT(nfl_game_result_header),0),FALSE)),"error")</f>
        <v>GBY</v>
      </c>
      <c r="K296" t="str">
        <f ca="1">IFERROR(IF(ISBLANK(VLOOKUP($B296,INDIRECT(nfl_game_result),MATCH(K$1,INDIRECT(nfl_game_result_header),0),FALSE)),"",VLOOKUP($B296,INDIRECT(nfl_game_result),MATCH(K$1,INDIRECT(nfl_game_result_header),0),FALSE)),"error")</f>
        <v>GBY</v>
      </c>
      <c r="L296" s="23" t="str">
        <f ca="1">IFERROR(IF(ISBLANK(VLOOKUP($B296,INDIRECT(nfl_game_result),MATCH(L$1,INDIRECT(nfl_game_result_header),0),FALSE)),"",VLOOKUP($B296,INDIRECT(nfl_game_result),MATCH(L$1,INDIRECT(nfl_game_result_header),0),FALSE)),"error")</f>
        <v/>
      </c>
      <c r="M296" t="s">
        <v>16</v>
      </c>
      <c r="N296">
        <v>5</v>
      </c>
      <c r="O296" t="s">
        <v>330</v>
      </c>
      <c r="V296" s="23" t="s">
        <v>416</v>
      </c>
      <c r="W296">
        <f ca="1">VALUE(LEFT(C296, 4))</f>
        <v>2012</v>
      </c>
      <c r="X296">
        <f ca="1">VALUE(MID(C296,6,FIND("_",C296,6)-6))</f>
        <v>11</v>
      </c>
      <c r="Y296" t="str">
        <f ca="1">IF(NOT(OR(ISBLANK(D296),ISBLANK(E296),D296="",E296="")),D296-E296,"")</f>
        <v/>
      </c>
      <c r="Z296" t="str">
        <f ca="1">IF(OR(NOT(ISNUMBER(D296)),ISBLANK(D296),D296="",ISBLANK(N296)),"",ABS(D296-N296))</f>
        <v/>
      </c>
      <c r="AA296">
        <f ca="1">IF(OR(ISBLANK(J296),ISBLANK(O296),J296="",O296=""),"",IF(J296=O296,1,0))</f>
        <v>1</v>
      </c>
      <c r="AB296" t="str">
        <f ca="1">IF(OR(ISBLANK(K296),ISBLANK(Q296),K296="",Q296=""),"",IF(K296=Q296,1,0))</f>
        <v/>
      </c>
      <c r="AC296" s="23" t="str">
        <f t="shared" ca="1" si="4"/>
        <v/>
      </c>
    </row>
    <row r="297" spans="1:29" x14ac:dyDescent="0.25">
      <c r="A297" s="23">
        <v>296</v>
      </c>
      <c r="B297">
        <v>150</v>
      </c>
      <c r="C297" t="str">
        <f ca="1">IFERROR(VLOOKUP($B297,INDIRECT(nfl_game_result),MATCH(C$1,INDIRECT(nfl_game_result_header),0),FALSE),"error")</f>
        <v>2012_11_ARI@ATL</v>
      </c>
      <c r="D297" t="str">
        <f ca="1">IFERROR(IF(ISBLANK(VLOOKUP($B297,INDIRECT(nfl_game_result),MATCH(D$1,INDIRECT(nfl_game_result_header),0),FALSE)),"",VLOOKUP($B297,INDIRECT(nfl_game_result),MATCH(D$1,INDIRECT(nfl_game_result_header),0),FALSE)),"error")</f>
        <v/>
      </c>
      <c r="E297">
        <f ca="1">IFERROR(IF(ISBLANK(VLOOKUP($B297,INDIRECT(nfl_game_result),MATCH(E$1,INDIRECT(nfl_game_result_header),0),FALSE)),"",VLOOKUP($B297,INDIRECT(nfl_game_result),MATCH(E$1,INDIRECT(nfl_game_result_header),0),FALSE)),"error")</f>
        <v>-9.5</v>
      </c>
      <c r="F297" s="23" t="str">
        <f ca="1">IFERROR(IF(ISBLANK(VLOOKUP($B297,INDIRECT(nfl_game_result),MATCH(F$1,INDIRECT(nfl_game_result_header),0),FALSE)),"",VLOOKUP($B297,INDIRECT(nfl_game_result),MATCH(F$1,INDIRECT(nfl_game_result_header),0),FALSE)),"error")</f>
        <v/>
      </c>
      <c r="G297" s="23" t="str">
        <f ca="1">IFERROR(IF(ISBLANK(VLOOKUP($B297,INDIRECT(nfl_game_result),MATCH(G$1,INDIRECT(nfl_game_result_header),0),FALSE)),"",VLOOKUP($B297,INDIRECT(nfl_game_result),MATCH(G$1,INDIRECT(nfl_game_result_header),0),FALSE)),"error")</f>
        <v/>
      </c>
      <c r="H297">
        <f ca="1">IFERROR(IF(ISBLANK(VLOOKUP($B297,INDIRECT(nfl_game_result),MATCH(H$1,INDIRECT(nfl_game_result_header),0),FALSE)),"",VLOOKUP($B297,INDIRECT(nfl_game_result),MATCH(H$1,INDIRECT(nfl_game_result_header),0),FALSE)),"error")</f>
        <v>23</v>
      </c>
      <c r="I297">
        <f ca="1">IFERROR(IF(ISBLANK(VLOOKUP($B297,INDIRECT(nfl_game_result),MATCH(I$1,INDIRECT(nfl_game_result_header),0),FALSE)),"",VLOOKUP($B297,INDIRECT(nfl_game_result),MATCH(I$1,INDIRECT(nfl_game_result_header),0),FALSE)),"error")</f>
        <v>19</v>
      </c>
      <c r="J297" t="str">
        <f ca="1">IFERROR(IF(ISBLANK(VLOOKUP($B297,INDIRECT(nfl_game_result),MATCH(J$1,INDIRECT(nfl_game_result_header),0),FALSE)),"",VLOOKUP($B297,INDIRECT(nfl_game_result),MATCH(J$1,INDIRECT(nfl_game_result_header),0),FALSE)),"error")</f>
        <v>ARI</v>
      </c>
      <c r="K297" t="str">
        <f ca="1">IFERROR(IF(ISBLANK(VLOOKUP($B297,INDIRECT(nfl_game_result),MATCH(K$1,INDIRECT(nfl_game_result_header),0),FALSE)),"",VLOOKUP($B297,INDIRECT(nfl_game_result),MATCH(K$1,INDIRECT(nfl_game_result_header),0),FALSE)),"error")</f>
        <v>ATL</v>
      </c>
      <c r="L297" s="23" t="str">
        <f ca="1">IFERROR(IF(ISBLANK(VLOOKUP($B297,INDIRECT(nfl_game_result),MATCH(L$1,INDIRECT(nfl_game_result_header),0),FALSE)),"",VLOOKUP($B297,INDIRECT(nfl_game_result),MATCH(L$1,INDIRECT(nfl_game_result_header),0),FALSE)),"error")</f>
        <v/>
      </c>
      <c r="M297" t="s">
        <v>16</v>
      </c>
      <c r="N297">
        <v>-9.5</v>
      </c>
      <c r="O297" t="s">
        <v>64</v>
      </c>
      <c r="V297" s="23" t="s">
        <v>416</v>
      </c>
      <c r="W297">
        <f ca="1">VALUE(LEFT(C297, 4))</f>
        <v>2012</v>
      </c>
      <c r="X297">
        <f ca="1">VALUE(MID(C297,6,FIND("_",C297,6)-6))</f>
        <v>11</v>
      </c>
      <c r="Y297" t="str">
        <f ca="1">IF(NOT(OR(ISBLANK(D297),ISBLANK(E297),D297="",E297="")),D297-E297,"")</f>
        <v/>
      </c>
      <c r="Z297" t="str">
        <f ca="1">IF(OR(NOT(ISNUMBER(D297)),ISBLANK(D297),D297="",ISBLANK(N297)),"",ABS(D297-N297))</f>
        <v/>
      </c>
      <c r="AA297">
        <f ca="1">IF(OR(ISBLANK(J297),ISBLANK(O297),J297="",O297=""),"",IF(J297=O297,1,0))</f>
        <v>1</v>
      </c>
      <c r="AB297" t="str">
        <f ca="1">IF(OR(ISBLANK(K297),ISBLANK(Q297),K297="",Q297=""),"",IF(K297=Q297,1,0))</f>
        <v/>
      </c>
      <c r="AC297" s="23" t="str">
        <f t="shared" ca="1" si="4"/>
        <v/>
      </c>
    </row>
    <row r="298" spans="1:29" x14ac:dyDescent="0.25">
      <c r="A298" s="23">
        <v>297</v>
      </c>
      <c r="B298">
        <v>151</v>
      </c>
      <c r="C298" t="str">
        <f ca="1">IFERROR(VLOOKUP($B298,INDIRECT(nfl_game_result),MATCH(C$1,INDIRECT(nfl_game_result_header),0),FALSE),"error")</f>
        <v>2012_11_TBY@CAR</v>
      </c>
      <c r="D298" t="str">
        <f ca="1">IFERROR(IF(ISBLANK(VLOOKUP($B298,INDIRECT(nfl_game_result),MATCH(D$1,INDIRECT(nfl_game_result_header),0),FALSE)),"",VLOOKUP($B298,INDIRECT(nfl_game_result),MATCH(D$1,INDIRECT(nfl_game_result_header),0),FALSE)),"error")</f>
        <v/>
      </c>
      <c r="E298">
        <f ca="1">IFERROR(IF(ISBLANK(VLOOKUP($B298,INDIRECT(nfl_game_result),MATCH(E$1,INDIRECT(nfl_game_result_header),0),FALSE)),"",VLOOKUP($B298,INDIRECT(nfl_game_result),MATCH(E$1,INDIRECT(nfl_game_result_header),0),FALSE)),"error")</f>
        <v>1.5</v>
      </c>
      <c r="F298" s="23" t="str">
        <f ca="1">IFERROR(IF(ISBLANK(VLOOKUP($B298,INDIRECT(nfl_game_result),MATCH(F$1,INDIRECT(nfl_game_result_header),0),FALSE)),"",VLOOKUP($B298,INDIRECT(nfl_game_result),MATCH(F$1,INDIRECT(nfl_game_result_header),0),FALSE)),"error")</f>
        <v/>
      </c>
      <c r="G298" s="23" t="str">
        <f ca="1">IFERROR(IF(ISBLANK(VLOOKUP($B298,INDIRECT(nfl_game_result),MATCH(G$1,INDIRECT(nfl_game_result_header),0),FALSE)),"",VLOOKUP($B298,INDIRECT(nfl_game_result),MATCH(G$1,INDIRECT(nfl_game_result_header),0),FALSE)),"error")</f>
        <v/>
      </c>
      <c r="H298">
        <f ca="1">IFERROR(IF(ISBLANK(VLOOKUP($B298,INDIRECT(nfl_game_result),MATCH(H$1,INDIRECT(nfl_game_result_header),0),FALSE)),"",VLOOKUP($B298,INDIRECT(nfl_game_result),MATCH(H$1,INDIRECT(nfl_game_result_header),0),FALSE)),"error")</f>
        <v>21</v>
      </c>
      <c r="I298">
        <f ca="1">IFERROR(IF(ISBLANK(VLOOKUP($B298,INDIRECT(nfl_game_result),MATCH(I$1,INDIRECT(nfl_game_result_header),0),FALSE)),"",VLOOKUP($B298,INDIRECT(nfl_game_result),MATCH(I$1,INDIRECT(nfl_game_result_header),0),FALSE)),"error")</f>
        <v>27</v>
      </c>
      <c r="J298" t="str">
        <f ca="1">IFERROR(IF(ISBLANK(VLOOKUP($B298,INDIRECT(nfl_game_result),MATCH(J$1,INDIRECT(nfl_game_result_header),0),FALSE)),"",VLOOKUP($B298,INDIRECT(nfl_game_result),MATCH(J$1,INDIRECT(nfl_game_result_header),0),FALSE)),"error")</f>
        <v>TBY</v>
      </c>
      <c r="K298" t="str">
        <f ca="1">IFERROR(IF(ISBLANK(VLOOKUP($B298,INDIRECT(nfl_game_result),MATCH(K$1,INDIRECT(nfl_game_result_header),0),FALSE)),"",VLOOKUP($B298,INDIRECT(nfl_game_result),MATCH(K$1,INDIRECT(nfl_game_result_header),0),FALSE)),"error")</f>
        <v>TBY</v>
      </c>
      <c r="L298" s="23" t="str">
        <f ca="1">IFERROR(IF(ISBLANK(VLOOKUP($B298,INDIRECT(nfl_game_result),MATCH(L$1,INDIRECT(nfl_game_result_header),0),FALSE)),"",VLOOKUP($B298,INDIRECT(nfl_game_result),MATCH(L$1,INDIRECT(nfl_game_result_header),0),FALSE)),"error")</f>
        <v/>
      </c>
      <c r="M298" t="s">
        <v>16</v>
      </c>
      <c r="N298">
        <v>2</v>
      </c>
      <c r="O298" t="s">
        <v>334</v>
      </c>
      <c r="V298" s="23" t="s">
        <v>416</v>
      </c>
      <c r="W298">
        <f ca="1">VALUE(LEFT(C298, 4))</f>
        <v>2012</v>
      </c>
      <c r="X298">
        <f ca="1">VALUE(MID(C298,6,FIND("_",C298,6)-6))</f>
        <v>11</v>
      </c>
      <c r="Y298" t="str">
        <f ca="1">IF(NOT(OR(ISBLANK(D298),ISBLANK(E298),D298="",E298="")),D298-E298,"")</f>
        <v/>
      </c>
      <c r="Z298" t="str">
        <f ca="1">IF(OR(NOT(ISNUMBER(D298)),ISBLANK(D298),D298="",ISBLANK(N298)),"",ABS(D298-N298))</f>
        <v/>
      </c>
      <c r="AA298">
        <f ca="1">IF(OR(ISBLANK(J298),ISBLANK(O298),J298="",O298=""),"",IF(J298=O298,1,0))</f>
        <v>1</v>
      </c>
      <c r="AB298" t="str">
        <f ca="1">IF(OR(ISBLANK(K298),ISBLANK(Q298),K298="",Q298=""),"",IF(K298=Q298,1,0))</f>
        <v/>
      </c>
      <c r="AC298" s="23" t="str">
        <f t="shared" ca="1" si="4"/>
        <v/>
      </c>
    </row>
    <row r="299" spans="1:29" x14ac:dyDescent="0.25">
      <c r="A299" s="23">
        <v>298</v>
      </c>
      <c r="B299">
        <v>152</v>
      </c>
      <c r="C299" t="str">
        <f ca="1">IFERROR(VLOOKUP($B299,INDIRECT(nfl_game_result),MATCH(C$1,INDIRECT(nfl_game_result_header),0),FALSE),"error")</f>
        <v>2012_11_CLE@DAL</v>
      </c>
      <c r="D299" t="str">
        <f ca="1">IFERROR(IF(ISBLANK(VLOOKUP($B299,INDIRECT(nfl_game_result),MATCH(D$1,INDIRECT(nfl_game_result_header),0),FALSE)),"",VLOOKUP($B299,INDIRECT(nfl_game_result),MATCH(D$1,INDIRECT(nfl_game_result_header),0),FALSE)),"error")</f>
        <v/>
      </c>
      <c r="E299">
        <f ca="1">IFERROR(IF(ISBLANK(VLOOKUP($B299,INDIRECT(nfl_game_result),MATCH(E$1,INDIRECT(nfl_game_result_header),0),FALSE)),"",VLOOKUP($B299,INDIRECT(nfl_game_result),MATCH(E$1,INDIRECT(nfl_game_result_header),0),FALSE)),"error")</f>
        <v>-7.5</v>
      </c>
      <c r="F299" s="23" t="str">
        <f ca="1">IFERROR(IF(ISBLANK(VLOOKUP($B299,INDIRECT(nfl_game_result),MATCH(F$1,INDIRECT(nfl_game_result_header),0),FALSE)),"",VLOOKUP($B299,INDIRECT(nfl_game_result),MATCH(F$1,INDIRECT(nfl_game_result_header),0),FALSE)),"error")</f>
        <v/>
      </c>
      <c r="G299" s="23" t="str">
        <f ca="1">IFERROR(IF(ISBLANK(VLOOKUP($B299,INDIRECT(nfl_game_result),MATCH(G$1,INDIRECT(nfl_game_result_header),0),FALSE)),"",VLOOKUP($B299,INDIRECT(nfl_game_result),MATCH(G$1,INDIRECT(nfl_game_result_header),0),FALSE)),"error")</f>
        <v/>
      </c>
      <c r="H299">
        <f ca="1">IFERROR(IF(ISBLANK(VLOOKUP($B299,INDIRECT(nfl_game_result),MATCH(H$1,INDIRECT(nfl_game_result_header),0),FALSE)),"",VLOOKUP($B299,INDIRECT(nfl_game_result),MATCH(H$1,INDIRECT(nfl_game_result_header),0),FALSE)),"error")</f>
        <v>23</v>
      </c>
      <c r="I299">
        <f ca="1">IFERROR(IF(ISBLANK(VLOOKUP($B299,INDIRECT(nfl_game_result),MATCH(I$1,INDIRECT(nfl_game_result_header),0),FALSE)),"",VLOOKUP($B299,INDIRECT(nfl_game_result),MATCH(I$1,INDIRECT(nfl_game_result_header),0),FALSE)),"error")</f>
        <v>20</v>
      </c>
      <c r="J299" t="str">
        <f ca="1">IFERROR(IF(ISBLANK(VLOOKUP($B299,INDIRECT(nfl_game_result),MATCH(J$1,INDIRECT(nfl_game_result_header),0),FALSE)),"",VLOOKUP($B299,INDIRECT(nfl_game_result),MATCH(J$1,INDIRECT(nfl_game_result_header),0),FALSE)),"error")</f>
        <v>CLE</v>
      </c>
      <c r="K299" t="str">
        <f ca="1">IFERROR(IF(ISBLANK(VLOOKUP($B299,INDIRECT(nfl_game_result),MATCH(K$1,INDIRECT(nfl_game_result_header),0),FALSE)),"",VLOOKUP($B299,INDIRECT(nfl_game_result),MATCH(K$1,INDIRECT(nfl_game_result_header),0),FALSE)),"error")</f>
        <v>DAL</v>
      </c>
      <c r="L299" s="23" t="str">
        <f ca="1">IFERROR(IF(ISBLANK(VLOOKUP($B299,INDIRECT(nfl_game_result),MATCH(L$1,INDIRECT(nfl_game_result_header),0),FALSE)),"",VLOOKUP($B299,INDIRECT(nfl_game_result),MATCH(L$1,INDIRECT(nfl_game_result_header),0),FALSE)),"error")</f>
        <v/>
      </c>
      <c r="M299" t="s">
        <v>16</v>
      </c>
      <c r="N299">
        <v>-7</v>
      </c>
      <c r="O299" t="s">
        <v>70</v>
      </c>
      <c r="V299" s="23" t="s">
        <v>416</v>
      </c>
      <c r="W299">
        <f ca="1">VALUE(LEFT(C299, 4))</f>
        <v>2012</v>
      </c>
      <c r="X299">
        <f ca="1">VALUE(MID(C299,6,FIND("_",C299,6)-6))</f>
        <v>11</v>
      </c>
      <c r="Y299" t="str">
        <f ca="1">IF(NOT(OR(ISBLANK(D299),ISBLANK(E299),D299="",E299="")),D299-E299,"")</f>
        <v/>
      </c>
      <c r="Z299" t="str">
        <f ca="1">IF(OR(NOT(ISNUMBER(D299)),ISBLANK(D299),D299="",ISBLANK(N299)),"",ABS(D299-N299))</f>
        <v/>
      </c>
      <c r="AA299">
        <f ca="1">IF(OR(ISBLANK(J299),ISBLANK(O299),J299="",O299=""),"",IF(J299=O299,1,0))</f>
        <v>1</v>
      </c>
      <c r="AB299" t="str">
        <f ca="1">IF(OR(ISBLANK(K299),ISBLANK(Q299),K299="",Q299=""),"",IF(K299=Q299,1,0))</f>
        <v/>
      </c>
      <c r="AC299" s="23" t="str">
        <f t="shared" ca="1" si="4"/>
        <v/>
      </c>
    </row>
    <row r="300" spans="1:29" x14ac:dyDescent="0.25">
      <c r="A300" s="23">
        <v>299</v>
      </c>
      <c r="B300">
        <v>153</v>
      </c>
      <c r="C300" t="str">
        <f ca="1">IFERROR(VLOOKUP($B300,INDIRECT(nfl_game_result),MATCH(C$1,INDIRECT(nfl_game_result_header),0),FALSE),"error")</f>
        <v>2012_11_NYJ@STL</v>
      </c>
      <c r="D300" t="str">
        <f ca="1">IFERROR(IF(ISBLANK(VLOOKUP($B300,INDIRECT(nfl_game_result),MATCH(D$1,INDIRECT(nfl_game_result_header),0),FALSE)),"",VLOOKUP($B300,INDIRECT(nfl_game_result),MATCH(D$1,INDIRECT(nfl_game_result_header),0),FALSE)),"error")</f>
        <v/>
      </c>
      <c r="E300">
        <f ca="1">IFERROR(IF(ISBLANK(VLOOKUP($B300,INDIRECT(nfl_game_result),MATCH(E$1,INDIRECT(nfl_game_result_header),0),FALSE)),"",VLOOKUP($B300,INDIRECT(nfl_game_result),MATCH(E$1,INDIRECT(nfl_game_result_header),0),FALSE)),"error")</f>
        <v>-3.5</v>
      </c>
      <c r="F300" s="23" t="str">
        <f ca="1">IFERROR(IF(ISBLANK(VLOOKUP($B300,INDIRECT(nfl_game_result),MATCH(F$1,INDIRECT(nfl_game_result_header),0),FALSE)),"",VLOOKUP($B300,INDIRECT(nfl_game_result),MATCH(F$1,INDIRECT(nfl_game_result_header),0),FALSE)),"error")</f>
        <v/>
      </c>
      <c r="G300" s="23" t="str">
        <f ca="1">IFERROR(IF(ISBLANK(VLOOKUP($B300,INDIRECT(nfl_game_result),MATCH(G$1,INDIRECT(nfl_game_result_header),0),FALSE)),"",VLOOKUP($B300,INDIRECT(nfl_game_result),MATCH(G$1,INDIRECT(nfl_game_result_header),0),FALSE)),"error")</f>
        <v/>
      </c>
      <c r="H300">
        <f ca="1">IFERROR(IF(ISBLANK(VLOOKUP($B300,INDIRECT(nfl_game_result),MATCH(H$1,INDIRECT(nfl_game_result_header),0),FALSE)),"",VLOOKUP($B300,INDIRECT(nfl_game_result),MATCH(H$1,INDIRECT(nfl_game_result_header),0),FALSE)),"error")</f>
        <v>13</v>
      </c>
      <c r="I300">
        <f ca="1">IFERROR(IF(ISBLANK(VLOOKUP($B300,INDIRECT(nfl_game_result),MATCH(I$1,INDIRECT(nfl_game_result_header),0),FALSE)),"",VLOOKUP($B300,INDIRECT(nfl_game_result),MATCH(I$1,INDIRECT(nfl_game_result_header),0),FALSE)),"error")</f>
        <v>27</v>
      </c>
      <c r="J300" t="str">
        <f ca="1">IFERROR(IF(ISBLANK(VLOOKUP($B300,INDIRECT(nfl_game_result),MATCH(J$1,INDIRECT(nfl_game_result_header),0),FALSE)),"",VLOOKUP($B300,INDIRECT(nfl_game_result),MATCH(J$1,INDIRECT(nfl_game_result_header),0),FALSE)),"error")</f>
        <v>NYJ</v>
      </c>
      <c r="K300" t="str">
        <f ca="1">IFERROR(IF(ISBLANK(VLOOKUP($B300,INDIRECT(nfl_game_result),MATCH(K$1,INDIRECT(nfl_game_result_header),0),FALSE)),"",VLOOKUP($B300,INDIRECT(nfl_game_result),MATCH(K$1,INDIRECT(nfl_game_result_header),0),FALSE)),"error")</f>
        <v>NYJ</v>
      </c>
      <c r="L300" s="23" t="str">
        <f ca="1">IFERROR(IF(ISBLANK(VLOOKUP($B300,INDIRECT(nfl_game_result),MATCH(L$1,INDIRECT(nfl_game_result_header),0),FALSE)),"",VLOOKUP($B300,INDIRECT(nfl_game_result),MATCH(L$1,INDIRECT(nfl_game_result_header),0),FALSE)),"error")</f>
        <v/>
      </c>
      <c r="M300" t="s">
        <v>16</v>
      </c>
      <c r="N300">
        <v>-5</v>
      </c>
      <c r="O300" t="s">
        <v>91</v>
      </c>
      <c r="V300" s="23" t="s">
        <v>416</v>
      </c>
      <c r="W300">
        <f ca="1">VALUE(LEFT(C300, 4))</f>
        <v>2012</v>
      </c>
      <c r="X300">
        <f ca="1">VALUE(MID(C300,6,FIND("_",C300,6)-6))</f>
        <v>11</v>
      </c>
      <c r="Y300" t="str">
        <f ca="1">IF(NOT(OR(ISBLANK(D300),ISBLANK(E300),D300="",E300="")),D300-E300,"")</f>
        <v/>
      </c>
      <c r="Z300" t="str">
        <f ca="1">IF(OR(NOT(ISNUMBER(D300)),ISBLANK(D300),D300="",ISBLANK(N300)),"",ABS(D300-N300))</f>
        <v/>
      </c>
      <c r="AA300">
        <f ca="1">IF(OR(ISBLANK(J300),ISBLANK(O300),J300="",O300=""),"",IF(J300=O300,1,0))</f>
        <v>0</v>
      </c>
      <c r="AB300" t="str">
        <f ca="1">IF(OR(ISBLANK(K300),ISBLANK(Q300),K300="",Q300=""),"",IF(K300=Q300,1,0))</f>
        <v/>
      </c>
      <c r="AC300" s="23" t="str">
        <f t="shared" ca="1" si="4"/>
        <v/>
      </c>
    </row>
    <row r="301" spans="1:29" x14ac:dyDescent="0.25">
      <c r="A301" s="23">
        <v>300</v>
      </c>
      <c r="B301">
        <v>154</v>
      </c>
      <c r="C301" t="str">
        <f ca="1">IFERROR(VLOOKUP($B301,INDIRECT(nfl_game_result),MATCH(C$1,INDIRECT(nfl_game_result_header),0),FALSE),"error")</f>
        <v>2012_11_JAX@HOU</v>
      </c>
      <c r="D301" t="str">
        <f ca="1">IFERROR(IF(ISBLANK(VLOOKUP($B301,INDIRECT(nfl_game_result),MATCH(D$1,INDIRECT(nfl_game_result_header),0),FALSE)),"",VLOOKUP($B301,INDIRECT(nfl_game_result),MATCH(D$1,INDIRECT(nfl_game_result_header),0),FALSE)),"error")</f>
        <v/>
      </c>
      <c r="E301">
        <f ca="1">IFERROR(IF(ISBLANK(VLOOKUP($B301,INDIRECT(nfl_game_result),MATCH(E$1,INDIRECT(nfl_game_result_header),0),FALSE)),"",VLOOKUP($B301,INDIRECT(nfl_game_result),MATCH(E$1,INDIRECT(nfl_game_result_header),0),FALSE)),"error")</f>
        <v>-15.5</v>
      </c>
      <c r="F301" s="23" t="str">
        <f ca="1">IFERROR(IF(ISBLANK(VLOOKUP($B301,INDIRECT(nfl_game_result),MATCH(F$1,INDIRECT(nfl_game_result_header),0),FALSE)),"",VLOOKUP($B301,INDIRECT(nfl_game_result),MATCH(F$1,INDIRECT(nfl_game_result_header),0),FALSE)),"error")</f>
        <v/>
      </c>
      <c r="G301" s="23" t="str">
        <f ca="1">IFERROR(IF(ISBLANK(VLOOKUP($B301,INDIRECT(nfl_game_result),MATCH(G$1,INDIRECT(nfl_game_result_header),0),FALSE)),"",VLOOKUP($B301,INDIRECT(nfl_game_result),MATCH(G$1,INDIRECT(nfl_game_result_header),0),FALSE)),"error")</f>
        <v/>
      </c>
      <c r="H301">
        <f ca="1">IFERROR(IF(ISBLANK(VLOOKUP($B301,INDIRECT(nfl_game_result),MATCH(H$1,INDIRECT(nfl_game_result_header),0),FALSE)),"",VLOOKUP($B301,INDIRECT(nfl_game_result),MATCH(H$1,INDIRECT(nfl_game_result_header),0),FALSE)),"error")</f>
        <v>43</v>
      </c>
      <c r="I301">
        <f ca="1">IFERROR(IF(ISBLANK(VLOOKUP($B301,INDIRECT(nfl_game_result),MATCH(I$1,INDIRECT(nfl_game_result_header),0),FALSE)),"",VLOOKUP($B301,INDIRECT(nfl_game_result),MATCH(I$1,INDIRECT(nfl_game_result_header),0),FALSE)),"error")</f>
        <v>37</v>
      </c>
      <c r="J301" t="str">
        <f ca="1">IFERROR(IF(ISBLANK(VLOOKUP($B301,INDIRECT(nfl_game_result),MATCH(J$1,INDIRECT(nfl_game_result_header),0),FALSE)),"",VLOOKUP($B301,INDIRECT(nfl_game_result),MATCH(J$1,INDIRECT(nfl_game_result_header),0),FALSE)),"error")</f>
        <v>JAX</v>
      </c>
      <c r="K301" t="str">
        <f ca="1">IFERROR(IF(ISBLANK(VLOOKUP($B301,INDIRECT(nfl_game_result),MATCH(K$1,INDIRECT(nfl_game_result_header),0),FALSE)),"",VLOOKUP($B301,INDIRECT(nfl_game_result),MATCH(K$1,INDIRECT(nfl_game_result_header),0),FALSE)),"error")</f>
        <v>HOU</v>
      </c>
      <c r="L301" s="23" t="str">
        <f ca="1">IFERROR(IF(ISBLANK(VLOOKUP($B301,INDIRECT(nfl_game_result),MATCH(L$1,INDIRECT(nfl_game_result_header),0),FALSE)),"",VLOOKUP($B301,INDIRECT(nfl_game_result),MATCH(L$1,INDIRECT(nfl_game_result_header),0),FALSE)),"error")</f>
        <v/>
      </c>
      <c r="M301" t="s">
        <v>16</v>
      </c>
      <c r="N301">
        <v>-17</v>
      </c>
      <c r="O301" t="s">
        <v>75</v>
      </c>
      <c r="V301" s="23" t="s">
        <v>416</v>
      </c>
      <c r="W301">
        <f ca="1">VALUE(LEFT(C301, 4))</f>
        <v>2012</v>
      </c>
      <c r="X301">
        <f ca="1">VALUE(MID(C301,6,FIND("_",C301,6)-6))</f>
        <v>11</v>
      </c>
      <c r="Y301" t="str">
        <f ca="1">IF(NOT(OR(ISBLANK(D301),ISBLANK(E301),D301="",E301="")),D301-E301,"")</f>
        <v/>
      </c>
      <c r="Z301" t="str">
        <f ca="1">IF(OR(NOT(ISNUMBER(D301)),ISBLANK(D301),D301="",ISBLANK(N301)),"",ABS(D301-N301))</f>
        <v/>
      </c>
      <c r="AA301">
        <f ca="1">IF(OR(ISBLANK(J301),ISBLANK(O301),J301="",O301=""),"",IF(J301=O301,1,0))</f>
        <v>0</v>
      </c>
      <c r="AB301" t="str">
        <f ca="1">IF(OR(ISBLANK(K301),ISBLANK(Q301),K301="",Q301=""),"",IF(K301=Q301,1,0))</f>
        <v/>
      </c>
      <c r="AC301" s="23" t="str">
        <f t="shared" ca="1" si="4"/>
        <v/>
      </c>
    </row>
    <row r="302" spans="1:29" x14ac:dyDescent="0.25">
      <c r="A302" s="23">
        <v>301</v>
      </c>
      <c r="B302">
        <v>155</v>
      </c>
      <c r="C302" t="str">
        <f ca="1">IFERROR(VLOOKUP($B302,INDIRECT(nfl_game_result),MATCH(C$1,INDIRECT(nfl_game_result_header),0),FALSE),"error")</f>
        <v>2012_11_CIN@KCY</v>
      </c>
      <c r="D302" t="str">
        <f ca="1">IFERROR(IF(ISBLANK(VLOOKUP($B302,INDIRECT(nfl_game_result),MATCH(D$1,INDIRECT(nfl_game_result_header),0),FALSE)),"",VLOOKUP($B302,INDIRECT(nfl_game_result),MATCH(D$1,INDIRECT(nfl_game_result_header),0),FALSE)),"error")</f>
        <v/>
      </c>
      <c r="E302">
        <f ca="1">IFERROR(IF(ISBLANK(VLOOKUP($B302,INDIRECT(nfl_game_result),MATCH(E$1,INDIRECT(nfl_game_result_header),0),FALSE)),"",VLOOKUP($B302,INDIRECT(nfl_game_result),MATCH(E$1,INDIRECT(nfl_game_result_header),0),FALSE)),"error")</f>
        <v>3.5</v>
      </c>
      <c r="F302" s="23" t="str">
        <f ca="1">IFERROR(IF(ISBLANK(VLOOKUP($B302,INDIRECT(nfl_game_result),MATCH(F$1,INDIRECT(nfl_game_result_header),0),FALSE)),"",VLOOKUP($B302,INDIRECT(nfl_game_result),MATCH(F$1,INDIRECT(nfl_game_result_header),0),FALSE)),"error")</f>
        <v/>
      </c>
      <c r="G302" s="23" t="str">
        <f ca="1">IFERROR(IF(ISBLANK(VLOOKUP($B302,INDIRECT(nfl_game_result),MATCH(G$1,INDIRECT(nfl_game_result_header),0),FALSE)),"",VLOOKUP($B302,INDIRECT(nfl_game_result),MATCH(G$1,INDIRECT(nfl_game_result_header),0),FALSE)),"error")</f>
        <v/>
      </c>
      <c r="H302">
        <f ca="1">IFERROR(IF(ISBLANK(VLOOKUP($B302,INDIRECT(nfl_game_result),MATCH(H$1,INDIRECT(nfl_game_result_header),0),FALSE)),"",VLOOKUP($B302,INDIRECT(nfl_game_result),MATCH(H$1,INDIRECT(nfl_game_result_header),0),FALSE)),"error")</f>
        <v>6</v>
      </c>
      <c r="I302">
        <f ca="1">IFERROR(IF(ISBLANK(VLOOKUP($B302,INDIRECT(nfl_game_result),MATCH(I$1,INDIRECT(nfl_game_result_header),0),FALSE)),"",VLOOKUP($B302,INDIRECT(nfl_game_result),MATCH(I$1,INDIRECT(nfl_game_result_header),0),FALSE)),"error")</f>
        <v>28</v>
      </c>
      <c r="J302" t="str">
        <f ca="1">IFERROR(IF(ISBLANK(VLOOKUP($B302,INDIRECT(nfl_game_result),MATCH(J$1,INDIRECT(nfl_game_result_header),0),FALSE)),"",VLOOKUP($B302,INDIRECT(nfl_game_result),MATCH(J$1,INDIRECT(nfl_game_result_header),0),FALSE)),"error")</f>
        <v>CIN</v>
      </c>
      <c r="K302" t="str">
        <f ca="1">IFERROR(IF(ISBLANK(VLOOKUP($B302,INDIRECT(nfl_game_result),MATCH(K$1,INDIRECT(nfl_game_result_header),0),FALSE)),"",VLOOKUP($B302,INDIRECT(nfl_game_result),MATCH(K$1,INDIRECT(nfl_game_result_header),0),FALSE)),"error")</f>
        <v>CIN</v>
      </c>
      <c r="L302" s="23" t="str">
        <f ca="1">IFERROR(IF(ISBLANK(VLOOKUP($B302,INDIRECT(nfl_game_result),MATCH(L$1,INDIRECT(nfl_game_result_header),0),FALSE)),"",VLOOKUP($B302,INDIRECT(nfl_game_result),MATCH(L$1,INDIRECT(nfl_game_result_header),0),FALSE)),"error")</f>
        <v/>
      </c>
      <c r="M302" t="s">
        <v>16</v>
      </c>
      <c r="N302">
        <v>4</v>
      </c>
      <c r="O302" t="s">
        <v>69</v>
      </c>
      <c r="V302" s="23" t="s">
        <v>416</v>
      </c>
      <c r="W302">
        <f ca="1">VALUE(LEFT(C302, 4))</f>
        <v>2012</v>
      </c>
      <c r="X302">
        <f ca="1">VALUE(MID(C302,6,FIND("_",C302,6)-6))</f>
        <v>11</v>
      </c>
      <c r="Y302" t="str">
        <f ca="1">IF(NOT(OR(ISBLANK(D302),ISBLANK(E302),D302="",E302="")),D302-E302,"")</f>
        <v/>
      </c>
      <c r="Z302" t="str">
        <f ca="1">IF(OR(NOT(ISNUMBER(D302)),ISBLANK(D302),D302="",ISBLANK(N302)),"",ABS(D302-N302))</f>
        <v/>
      </c>
      <c r="AA302">
        <f ca="1">IF(OR(ISBLANK(J302),ISBLANK(O302),J302="",O302=""),"",IF(J302=O302,1,0))</f>
        <v>1</v>
      </c>
      <c r="AB302" t="str">
        <f ca="1">IF(OR(ISBLANK(K302),ISBLANK(Q302),K302="",Q302=""),"",IF(K302=Q302,1,0))</f>
        <v/>
      </c>
      <c r="AC302" s="23" t="str">
        <f t="shared" ca="1" si="4"/>
        <v/>
      </c>
    </row>
    <row r="303" spans="1:29" x14ac:dyDescent="0.25">
      <c r="A303" s="23">
        <v>302</v>
      </c>
      <c r="B303">
        <v>156</v>
      </c>
      <c r="C303" t="str">
        <f ca="1">IFERROR(VLOOKUP($B303,INDIRECT(nfl_game_result),MATCH(C$1,INDIRECT(nfl_game_result_header),0),FALSE),"error")</f>
        <v>2012_11_IND@NWE</v>
      </c>
      <c r="D303" t="str">
        <f ca="1">IFERROR(IF(ISBLANK(VLOOKUP($B303,INDIRECT(nfl_game_result),MATCH(D$1,INDIRECT(nfl_game_result_header),0),FALSE)),"",VLOOKUP($B303,INDIRECT(nfl_game_result),MATCH(D$1,INDIRECT(nfl_game_result_header),0),FALSE)),"error")</f>
        <v/>
      </c>
      <c r="E303">
        <f ca="1">IFERROR(IF(ISBLANK(VLOOKUP($B303,INDIRECT(nfl_game_result),MATCH(E$1,INDIRECT(nfl_game_result_header),0),FALSE)),"",VLOOKUP($B303,INDIRECT(nfl_game_result),MATCH(E$1,INDIRECT(nfl_game_result_header),0),FALSE)),"error")</f>
        <v>-9.5</v>
      </c>
      <c r="F303" s="23" t="str">
        <f ca="1">IFERROR(IF(ISBLANK(VLOOKUP($B303,INDIRECT(nfl_game_result),MATCH(F$1,INDIRECT(nfl_game_result_header),0),FALSE)),"",VLOOKUP($B303,INDIRECT(nfl_game_result),MATCH(F$1,INDIRECT(nfl_game_result_header),0),FALSE)),"error")</f>
        <v/>
      </c>
      <c r="G303" s="23" t="str">
        <f ca="1">IFERROR(IF(ISBLANK(VLOOKUP($B303,INDIRECT(nfl_game_result),MATCH(G$1,INDIRECT(nfl_game_result_header),0),FALSE)),"",VLOOKUP($B303,INDIRECT(nfl_game_result),MATCH(G$1,INDIRECT(nfl_game_result_header),0),FALSE)),"error")</f>
        <v/>
      </c>
      <c r="H303">
        <f ca="1">IFERROR(IF(ISBLANK(VLOOKUP($B303,INDIRECT(nfl_game_result),MATCH(H$1,INDIRECT(nfl_game_result_header),0),FALSE)),"",VLOOKUP($B303,INDIRECT(nfl_game_result),MATCH(H$1,INDIRECT(nfl_game_result_header),0),FALSE)),"error")</f>
        <v>59</v>
      </c>
      <c r="I303">
        <f ca="1">IFERROR(IF(ISBLANK(VLOOKUP($B303,INDIRECT(nfl_game_result),MATCH(I$1,INDIRECT(nfl_game_result_header),0),FALSE)),"",VLOOKUP($B303,INDIRECT(nfl_game_result),MATCH(I$1,INDIRECT(nfl_game_result_header),0),FALSE)),"error")</f>
        <v>24</v>
      </c>
      <c r="J303" t="str">
        <f ca="1">IFERROR(IF(ISBLANK(VLOOKUP($B303,INDIRECT(nfl_game_result),MATCH(J$1,INDIRECT(nfl_game_result_header),0),FALSE)),"",VLOOKUP($B303,INDIRECT(nfl_game_result),MATCH(J$1,INDIRECT(nfl_game_result_header),0),FALSE)),"error")</f>
        <v>NWE</v>
      </c>
      <c r="K303" t="str">
        <f ca="1">IFERROR(IF(ISBLANK(VLOOKUP($B303,INDIRECT(nfl_game_result),MATCH(K$1,INDIRECT(nfl_game_result_header),0),FALSE)),"",VLOOKUP($B303,INDIRECT(nfl_game_result),MATCH(K$1,INDIRECT(nfl_game_result_header),0),FALSE)),"error")</f>
        <v>NWE</v>
      </c>
      <c r="L303" s="23" t="str">
        <f ca="1">IFERROR(IF(ISBLANK(VLOOKUP($B303,INDIRECT(nfl_game_result),MATCH(L$1,INDIRECT(nfl_game_result_header),0),FALSE)),"",VLOOKUP($B303,INDIRECT(nfl_game_result),MATCH(L$1,INDIRECT(nfl_game_result_header),0),FALSE)),"error")</f>
        <v/>
      </c>
      <c r="M303" t="s">
        <v>16</v>
      </c>
      <c r="N303">
        <v>-8.5</v>
      </c>
      <c r="O303" t="s">
        <v>76</v>
      </c>
      <c r="V303" s="23" t="s">
        <v>416</v>
      </c>
      <c r="W303">
        <f ca="1">VALUE(LEFT(C303, 4))</f>
        <v>2012</v>
      </c>
      <c r="X303">
        <f ca="1">VALUE(MID(C303,6,FIND("_",C303,6)-6))</f>
        <v>11</v>
      </c>
      <c r="Y303" t="str">
        <f ca="1">IF(NOT(OR(ISBLANK(D303),ISBLANK(E303),D303="",E303="")),D303-E303,"")</f>
        <v/>
      </c>
      <c r="Z303" t="str">
        <f ca="1">IF(OR(NOT(ISNUMBER(D303)),ISBLANK(D303),D303="",ISBLANK(N303)),"",ABS(D303-N303))</f>
        <v/>
      </c>
      <c r="AA303">
        <f ca="1">IF(OR(ISBLANK(J303),ISBLANK(O303),J303="",O303=""),"",IF(J303=O303,1,0))</f>
        <v>0</v>
      </c>
      <c r="AB303" t="str">
        <f ca="1">IF(OR(ISBLANK(K303),ISBLANK(Q303),K303="",Q303=""),"",IF(K303=Q303,1,0))</f>
        <v/>
      </c>
      <c r="AC303" s="23" t="str">
        <f t="shared" ca="1" si="4"/>
        <v/>
      </c>
    </row>
    <row r="304" spans="1:29" x14ac:dyDescent="0.25">
      <c r="A304" s="23">
        <v>303</v>
      </c>
      <c r="B304">
        <v>157</v>
      </c>
      <c r="C304" t="str">
        <f ca="1">IFERROR(VLOOKUP($B304,INDIRECT(nfl_game_result),MATCH(C$1,INDIRECT(nfl_game_result_header),0),FALSE),"error")</f>
        <v>2012_11_NOR@OAK</v>
      </c>
      <c r="D304" t="str">
        <f ca="1">IFERROR(IF(ISBLANK(VLOOKUP($B304,INDIRECT(nfl_game_result),MATCH(D$1,INDIRECT(nfl_game_result_header),0),FALSE)),"",VLOOKUP($B304,INDIRECT(nfl_game_result),MATCH(D$1,INDIRECT(nfl_game_result_header),0),FALSE)),"error")</f>
        <v/>
      </c>
      <c r="E304">
        <f ca="1">IFERROR(IF(ISBLANK(VLOOKUP($B304,INDIRECT(nfl_game_result),MATCH(E$1,INDIRECT(nfl_game_result_header),0),FALSE)),"",VLOOKUP($B304,INDIRECT(nfl_game_result),MATCH(E$1,INDIRECT(nfl_game_result_header),0),FALSE)),"error")</f>
        <v>4.5</v>
      </c>
      <c r="F304" s="23" t="str">
        <f ca="1">IFERROR(IF(ISBLANK(VLOOKUP($B304,INDIRECT(nfl_game_result),MATCH(F$1,INDIRECT(nfl_game_result_header),0),FALSE)),"",VLOOKUP($B304,INDIRECT(nfl_game_result),MATCH(F$1,INDIRECT(nfl_game_result_header),0),FALSE)),"error")</f>
        <v/>
      </c>
      <c r="G304" s="23" t="str">
        <f ca="1">IFERROR(IF(ISBLANK(VLOOKUP($B304,INDIRECT(nfl_game_result),MATCH(G$1,INDIRECT(nfl_game_result_header),0),FALSE)),"",VLOOKUP($B304,INDIRECT(nfl_game_result),MATCH(G$1,INDIRECT(nfl_game_result_header),0),FALSE)),"error")</f>
        <v/>
      </c>
      <c r="H304">
        <f ca="1">IFERROR(IF(ISBLANK(VLOOKUP($B304,INDIRECT(nfl_game_result),MATCH(H$1,INDIRECT(nfl_game_result_header),0),FALSE)),"",VLOOKUP($B304,INDIRECT(nfl_game_result),MATCH(H$1,INDIRECT(nfl_game_result_header),0),FALSE)),"error")</f>
        <v>17</v>
      </c>
      <c r="I304">
        <f ca="1">IFERROR(IF(ISBLANK(VLOOKUP($B304,INDIRECT(nfl_game_result),MATCH(I$1,INDIRECT(nfl_game_result_header),0),FALSE)),"",VLOOKUP($B304,INDIRECT(nfl_game_result),MATCH(I$1,INDIRECT(nfl_game_result_header),0),FALSE)),"error")</f>
        <v>38</v>
      </c>
      <c r="J304" t="str">
        <f ca="1">IFERROR(IF(ISBLANK(VLOOKUP($B304,INDIRECT(nfl_game_result),MATCH(J$1,INDIRECT(nfl_game_result_header),0),FALSE)),"",VLOOKUP($B304,INDIRECT(nfl_game_result),MATCH(J$1,INDIRECT(nfl_game_result_header),0),FALSE)),"error")</f>
        <v>NOR</v>
      </c>
      <c r="K304" t="str">
        <f ca="1">IFERROR(IF(ISBLANK(VLOOKUP($B304,INDIRECT(nfl_game_result),MATCH(K$1,INDIRECT(nfl_game_result_header),0),FALSE)),"",VLOOKUP($B304,INDIRECT(nfl_game_result),MATCH(K$1,INDIRECT(nfl_game_result_header),0),FALSE)),"error")</f>
        <v>NOR</v>
      </c>
      <c r="L304" s="23" t="str">
        <f ca="1">IFERROR(IF(ISBLANK(VLOOKUP($B304,INDIRECT(nfl_game_result),MATCH(L$1,INDIRECT(nfl_game_result_header),0),FALSE)),"",VLOOKUP($B304,INDIRECT(nfl_game_result),MATCH(L$1,INDIRECT(nfl_game_result_header),0),FALSE)),"error")</f>
        <v/>
      </c>
      <c r="M304" t="s">
        <v>16</v>
      </c>
      <c r="N304">
        <v>4</v>
      </c>
      <c r="O304" t="s">
        <v>335</v>
      </c>
      <c r="V304" s="23" t="s">
        <v>416</v>
      </c>
      <c r="W304">
        <f ca="1">VALUE(LEFT(C304, 4))</f>
        <v>2012</v>
      </c>
      <c r="X304">
        <f ca="1">VALUE(MID(C304,6,FIND("_",C304,6)-6))</f>
        <v>11</v>
      </c>
      <c r="Y304" t="str">
        <f ca="1">IF(NOT(OR(ISBLANK(D304),ISBLANK(E304),D304="",E304="")),D304-E304,"")</f>
        <v/>
      </c>
      <c r="Z304" t="str">
        <f ca="1">IF(OR(NOT(ISNUMBER(D304)),ISBLANK(D304),D304="",ISBLANK(N304)),"",ABS(D304-N304))</f>
        <v/>
      </c>
      <c r="AA304">
        <f ca="1">IF(OR(ISBLANK(J304),ISBLANK(O304),J304="",O304=""),"",IF(J304=O304,1,0))</f>
        <v>1</v>
      </c>
      <c r="AB304" t="str">
        <f ca="1">IF(OR(ISBLANK(K304),ISBLANK(Q304),K304="",Q304=""),"",IF(K304=Q304,1,0))</f>
        <v/>
      </c>
      <c r="AC304" s="23" t="str">
        <f t="shared" ca="1" si="4"/>
        <v/>
      </c>
    </row>
    <row r="305" spans="1:29" x14ac:dyDescent="0.25">
      <c r="A305" s="23">
        <v>304</v>
      </c>
      <c r="B305">
        <v>158</v>
      </c>
      <c r="C305" t="str">
        <f ca="1">IFERROR(VLOOKUP($B305,INDIRECT(nfl_game_result),MATCH(C$1,INDIRECT(nfl_game_result_header),0),FALSE),"error")</f>
        <v>2012_11_SD@DEN</v>
      </c>
      <c r="D305" t="str">
        <f ca="1">IFERROR(IF(ISBLANK(VLOOKUP($B305,INDIRECT(nfl_game_result),MATCH(D$1,INDIRECT(nfl_game_result_header),0),FALSE)),"",VLOOKUP($B305,INDIRECT(nfl_game_result),MATCH(D$1,INDIRECT(nfl_game_result_header),0),FALSE)),"error")</f>
        <v/>
      </c>
      <c r="E305">
        <f ca="1">IFERROR(IF(ISBLANK(VLOOKUP($B305,INDIRECT(nfl_game_result),MATCH(E$1,INDIRECT(nfl_game_result_header),0),FALSE)),"",VLOOKUP($B305,INDIRECT(nfl_game_result),MATCH(E$1,INDIRECT(nfl_game_result_header),0),FALSE)),"error")</f>
        <v>-7.5</v>
      </c>
      <c r="F305" s="23" t="str">
        <f ca="1">IFERROR(IF(ISBLANK(VLOOKUP($B305,INDIRECT(nfl_game_result),MATCH(F$1,INDIRECT(nfl_game_result_header),0),FALSE)),"",VLOOKUP($B305,INDIRECT(nfl_game_result),MATCH(F$1,INDIRECT(nfl_game_result_header),0),FALSE)),"error")</f>
        <v/>
      </c>
      <c r="G305" s="23" t="str">
        <f ca="1">IFERROR(IF(ISBLANK(VLOOKUP($B305,INDIRECT(nfl_game_result),MATCH(G$1,INDIRECT(nfl_game_result_header),0),FALSE)),"",VLOOKUP($B305,INDIRECT(nfl_game_result),MATCH(G$1,INDIRECT(nfl_game_result_header),0),FALSE)),"error")</f>
        <v/>
      </c>
      <c r="H305">
        <f ca="1">IFERROR(IF(ISBLANK(VLOOKUP($B305,INDIRECT(nfl_game_result),MATCH(H$1,INDIRECT(nfl_game_result_header),0),FALSE)),"",VLOOKUP($B305,INDIRECT(nfl_game_result),MATCH(H$1,INDIRECT(nfl_game_result_header),0),FALSE)),"error")</f>
        <v>30</v>
      </c>
      <c r="I305">
        <f ca="1">IFERROR(IF(ISBLANK(VLOOKUP($B305,INDIRECT(nfl_game_result),MATCH(I$1,INDIRECT(nfl_game_result_header),0),FALSE)),"",VLOOKUP($B305,INDIRECT(nfl_game_result),MATCH(I$1,INDIRECT(nfl_game_result_header),0),FALSE)),"error")</f>
        <v>23</v>
      </c>
      <c r="J305" t="str">
        <f ca="1">IFERROR(IF(ISBLANK(VLOOKUP($B305,INDIRECT(nfl_game_result),MATCH(J$1,INDIRECT(nfl_game_result_header),0),FALSE)),"",VLOOKUP($B305,INDIRECT(nfl_game_result),MATCH(J$1,INDIRECT(nfl_game_result_header),0),FALSE)),"error")</f>
        <v>SD</v>
      </c>
      <c r="K305" t="str">
        <f ca="1">IFERROR(IF(ISBLANK(VLOOKUP($B305,INDIRECT(nfl_game_result),MATCH(K$1,INDIRECT(nfl_game_result_header),0),FALSE)),"",VLOOKUP($B305,INDIRECT(nfl_game_result),MATCH(K$1,INDIRECT(nfl_game_result_header),0),FALSE)),"error")</f>
        <v>DEN</v>
      </c>
      <c r="L305" s="23" t="str">
        <f ca="1">IFERROR(IF(ISBLANK(VLOOKUP($B305,INDIRECT(nfl_game_result),MATCH(L$1,INDIRECT(nfl_game_result_header),0),FALSE)),"",VLOOKUP($B305,INDIRECT(nfl_game_result),MATCH(L$1,INDIRECT(nfl_game_result_header),0),FALSE)),"error")</f>
        <v/>
      </c>
      <c r="M305" t="s">
        <v>16</v>
      </c>
      <c r="N305">
        <v>-7</v>
      </c>
      <c r="O305" t="s">
        <v>88</v>
      </c>
      <c r="V305" s="23" t="s">
        <v>416</v>
      </c>
      <c r="W305">
        <f ca="1">VALUE(LEFT(C305, 4))</f>
        <v>2012</v>
      </c>
      <c r="X305">
        <f ca="1">VALUE(MID(C305,6,FIND("_",C305,6)-6))</f>
        <v>11</v>
      </c>
      <c r="Y305" t="str">
        <f ca="1">IF(NOT(OR(ISBLANK(D305),ISBLANK(E305),D305="",E305="")),D305-E305,"")</f>
        <v/>
      </c>
      <c r="Z305" t="str">
        <f ca="1">IF(OR(NOT(ISNUMBER(D305)),ISBLANK(D305),D305="",ISBLANK(N305)),"",ABS(D305-N305))</f>
        <v/>
      </c>
      <c r="AA305">
        <f ca="1">IF(OR(ISBLANK(J305),ISBLANK(O305),J305="",O305=""),"",IF(J305=O305,1,0))</f>
        <v>1</v>
      </c>
      <c r="AB305" t="str">
        <f ca="1">IF(OR(ISBLANK(K305),ISBLANK(Q305),K305="",Q305=""),"",IF(K305=Q305,1,0))</f>
        <v/>
      </c>
      <c r="AC305" s="23" t="str">
        <f t="shared" ca="1" si="4"/>
        <v/>
      </c>
    </row>
    <row r="306" spans="1:29" x14ac:dyDescent="0.25">
      <c r="A306" s="23">
        <v>305</v>
      </c>
      <c r="B306">
        <v>159</v>
      </c>
      <c r="C306" t="str">
        <f ca="1">IFERROR(VLOOKUP($B306,INDIRECT(nfl_game_result),MATCH(C$1,INDIRECT(nfl_game_result_header),0),FALSE),"error")</f>
        <v>2012_11_BAL@PIT</v>
      </c>
      <c r="D306" t="str">
        <f ca="1">IFERROR(IF(ISBLANK(VLOOKUP($B306,INDIRECT(nfl_game_result),MATCH(D$1,INDIRECT(nfl_game_result_header),0),FALSE)),"",VLOOKUP($B306,INDIRECT(nfl_game_result),MATCH(D$1,INDIRECT(nfl_game_result_header),0),FALSE)),"error")</f>
        <v/>
      </c>
      <c r="E306">
        <f ca="1">IFERROR(IF(ISBLANK(VLOOKUP($B306,INDIRECT(nfl_game_result),MATCH(E$1,INDIRECT(nfl_game_result_header),0),FALSE)),"",VLOOKUP($B306,INDIRECT(nfl_game_result),MATCH(E$1,INDIRECT(nfl_game_result_header),0),FALSE)),"error")</f>
        <v>-3.5</v>
      </c>
      <c r="F306" s="23" t="str">
        <f ca="1">IFERROR(IF(ISBLANK(VLOOKUP($B306,INDIRECT(nfl_game_result),MATCH(F$1,INDIRECT(nfl_game_result_header),0),FALSE)),"",VLOOKUP($B306,INDIRECT(nfl_game_result),MATCH(F$1,INDIRECT(nfl_game_result_header),0),FALSE)),"error")</f>
        <v/>
      </c>
      <c r="G306" s="23" t="str">
        <f ca="1">IFERROR(IF(ISBLANK(VLOOKUP($B306,INDIRECT(nfl_game_result),MATCH(G$1,INDIRECT(nfl_game_result_header),0),FALSE)),"",VLOOKUP($B306,INDIRECT(nfl_game_result),MATCH(G$1,INDIRECT(nfl_game_result_header),0),FALSE)),"error")</f>
        <v/>
      </c>
      <c r="H306">
        <f ca="1">IFERROR(IF(ISBLANK(VLOOKUP($B306,INDIRECT(nfl_game_result),MATCH(H$1,INDIRECT(nfl_game_result_header),0),FALSE)),"",VLOOKUP($B306,INDIRECT(nfl_game_result),MATCH(H$1,INDIRECT(nfl_game_result_header),0),FALSE)),"error")</f>
        <v>10</v>
      </c>
      <c r="I306">
        <f ca="1">IFERROR(IF(ISBLANK(VLOOKUP($B306,INDIRECT(nfl_game_result),MATCH(I$1,INDIRECT(nfl_game_result_header),0),FALSE)),"",VLOOKUP($B306,INDIRECT(nfl_game_result),MATCH(I$1,INDIRECT(nfl_game_result_header),0),FALSE)),"error")</f>
        <v>13</v>
      </c>
      <c r="J306" t="str">
        <f ca="1">IFERROR(IF(ISBLANK(VLOOKUP($B306,INDIRECT(nfl_game_result),MATCH(J$1,INDIRECT(nfl_game_result_header),0),FALSE)),"",VLOOKUP($B306,INDIRECT(nfl_game_result),MATCH(J$1,INDIRECT(nfl_game_result_header),0),FALSE)),"error")</f>
        <v>BAL</v>
      </c>
      <c r="K306" t="str">
        <f ca="1">IFERROR(IF(ISBLANK(VLOOKUP($B306,INDIRECT(nfl_game_result),MATCH(K$1,INDIRECT(nfl_game_result_header),0),FALSE)),"",VLOOKUP($B306,INDIRECT(nfl_game_result),MATCH(K$1,INDIRECT(nfl_game_result_header),0),FALSE)),"error")</f>
        <v>BAL</v>
      </c>
      <c r="L306" s="23" t="str">
        <f ca="1">IFERROR(IF(ISBLANK(VLOOKUP($B306,INDIRECT(nfl_game_result),MATCH(L$1,INDIRECT(nfl_game_result_header),0),FALSE)),"",VLOOKUP($B306,INDIRECT(nfl_game_result),MATCH(L$1,INDIRECT(nfl_game_result_header),0),FALSE)),"error")</f>
        <v/>
      </c>
      <c r="M306" t="s">
        <v>16</v>
      </c>
      <c r="N306">
        <v>-3</v>
      </c>
      <c r="O306" t="s">
        <v>65</v>
      </c>
      <c r="V306" s="23" t="s">
        <v>416</v>
      </c>
      <c r="W306">
        <f ca="1">VALUE(LEFT(C306, 4))</f>
        <v>2012</v>
      </c>
      <c r="X306">
        <f ca="1">VALUE(MID(C306,6,FIND("_",C306,6)-6))</f>
        <v>11</v>
      </c>
      <c r="Y306" t="str">
        <f ca="1">IF(NOT(OR(ISBLANK(D306),ISBLANK(E306),D306="",E306="")),D306-E306,"")</f>
        <v/>
      </c>
      <c r="Z306" t="str">
        <f ca="1">IF(OR(NOT(ISNUMBER(D306)),ISBLANK(D306),D306="",ISBLANK(N306)),"",ABS(D306-N306))</f>
        <v/>
      </c>
      <c r="AA306">
        <f ca="1">IF(OR(ISBLANK(J306),ISBLANK(O306),J306="",O306=""),"",IF(J306=O306,1,0))</f>
        <v>1</v>
      </c>
      <c r="AB306" t="str">
        <f ca="1">IF(OR(ISBLANK(K306),ISBLANK(Q306),K306="",Q306=""),"",IF(K306=Q306,1,0))</f>
        <v/>
      </c>
      <c r="AC306" s="23" t="str">
        <f t="shared" ca="1" si="4"/>
        <v/>
      </c>
    </row>
    <row r="307" spans="1:29" x14ac:dyDescent="0.25">
      <c r="A307" s="23">
        <v>306</v>
      </c>
      <c r="B307">
        <v>160</v>
      </c>
      <c r="C307" t="str">
        <f ca="1">IFERROR(VLOOKUP($B307,INDIRECT(nfl_game_result),MATCH(C$1,INDIRECT(nfl_game_result_header),0),FALSE),"error")</f>
        <v>2012_11_CHI@SFO</v>
      </c>
      <c r="D307" t="str">
        <f ca="1">IFERROR(IF(ISBLANK(VLOOKUP($B307,INDIRECT(nfl_game_result),MATCH(D$1,INDIRECT(nfl_game_result_header),0),FALSE)),"",VLOOKUP($B307,INDIRECT(nfl_game_result),MATCH(D$1,INDIRECT(nfl_game_result_header),0),FALSE)),"error")</f>
        <v/>
      </c>
      <c r="E307">
        <f ca="1">IFERROR(IF(ISBLANK(VLOOKUP($B307,INDIRECT(nfl_game_result),MATCH(E$1,INDIRECT(nfl_game_result_header),0),FALSE)),"",VLOOKUP($B307,INDIRECT(nfl_game_result),MATCH(E$1,INDIRECT(nfl_game_result_header),0),FALSE)),"error")</f>
        <v>-4.5</v>
      </c>
      <c r="F307" s="23" t="str">
        <f ca="1">IFERROR(IF(ISBLANK(VLOOKUP($B307,INDIRECT(nfl_game_result),MATCH(F$1,INDIRECT(nfl_game_result_header),0),FALSE)),"",VLOOKUP($B307,INDIRECT(nfl_game_result),MATCH(F$1,INDIRECT(nfl_game_result_header),0),FALSE)),"error")</f>
        <v/>
      </c>
      <c r="G307" s="23" t="str">
        <f ca="1">IFERROR(IF(ISBLANK(VLOOKUP($B307,INDIRECT(nfl_game_result),MATCH(G$1,INDIRECT(nfl_game_result_header),0),FALSE)),"",VLOOKUP($B307,INDIRECT(nfl_game_result),MATCH(G$1,INDIRECT(nfl_game_result_header),0),FALSE)),"error")</f>
        <v/>
      </c>
      <c r="H307">
        <f ca="1">IFERROR(IF(ISBLANK(VLOOKUP($B307,INDIRECT(nfl_game_result),MATCH(H$1,INDIRECT(nfl_game_result_header),0),FALSE)),"",VLOOKUP($B307,INDIRECT(nfl_game_result),MATCH(H$1,INDIRECT(nfl_game_result_header),0),FALSE)),"error")</f>
        <v>32</v>
      </c>
      <c r="I307">
        <f ca="1">IFERROR(IF(ISBLANK(VLOOKUP($B307,INDIRECT(nfl_game_result),MATCH(I$1,INDIRECT(nfl_game_result_header),0),FALSE)),"",VLOOKUP($B307,INDIRECT(nfl_game_result),MATCH(I$1,INDIRECT(nfl_game_result_header),0),FALSE)),"error")</f>
        <v>7</v>
      </c>
      <c r="J307" t="str">
        <f ca="1">IFERROR(IF(ISBLANK(VLOOKUP($B307,INDIRECT(nfl_game_result),MATCH(J$1,INDIRECT(nfl_game_result_header),0),FALSE)),"",VLOOKUP($B307,INDIRECT(nfl_game_result),MATCH(J$1,INDIRECT(nfl_game_result_header),0),FALSE)),"error")</f>
        <v>SFO</v>
      </c>
      <c r="K307" t="str">
        <f ca="1">IFERROR(IF(ISBLANK(VLOOKUP($B307,INDIRECT(nfl_game_result),MATCH(K$1,INDIRECT(nfl_game_result_header),0),FALSE)),"",VLOOKUP($B307,INDIRECT(nfl_game_result),MATCH(K$1,INDIRECT(nfl_game_result_header),0),FALSE)),"error")</f>
        <v>SFO</v>
      </c>
      <c r="L307" s="23" t="str">
        <f ca="1">IFERROR(IF(ISBLANK(VLOOKUP($B307,INDIRECT(nfl_game_result),MATCH(L$1,INDIRECT(nfl_game_result_header),0),FALSE)),"",VLOOKUP($B307,INDIRECT(nfl_game_result),MATCH(L$1,INDIRECT(nfl_game_result_header),0),FALSE)),"error")</f>
        <v/>
      </c>
      <c r="M307" t="s">
        <v>16</v>
      </c>
      <c r="N307">
        <v>-4</v>
      </c>
      <c r="O307" t="s">
        <v>333</v>
      </c>
      <c r="V307" s="23" t="s">
        <v>416</v>
      </c>
      <c r="W307">
        <f ca="1">VALUE(LEFT(C307, 4))</f>
        <v>2012</v>
      </c>
      <c r="X307">
        <f ca="1">VALUE(MID(C307,6,FIND("_",C307,6)-6))</f>
        <v>11</v>
      </c>
      <c r="Y307" t="str">
        <f ca="1">IF(NOT(OR(ISBLANK(D307),ISBLANK(E307),D307="",E307="")),D307-E307,"")</f>
        <v/>
      </c>
      <c r="Z307" t="str">
        <f ca="1">IF(OR(NOT(ISNUMBER(D307)),ISBLANK(D307),D307="",ISBLANK(N307)),"",ABS(D307-N307))</f>
        <v/>
      </c>
      <c r="AA307">
        <f ca="1">IF(OR(ISBLANK(J307),ISBLANK(O307),J307="",O307=""),"",IF(J307=O307,1,0))</f>
        <v>1</v>
      </c>
      <c r="AB307" t="str">
        <f ca="1">IF(OR(ISBLANK(K307),ISBLANK(Q307),K307="",Q307=""),"",IF(K307=Q307,1,0))</f>
        <v/>
      </c>
      <c r="AC307" s="23" t="str">
        <f t="shared" ca="1" si="4"/>
        <v/>
      </c>
    </row>
    <row r="308" spans="1:29" x14ac:dyDescent="0.25">
      <c r="A308" s="23">
        <v>307</v>
      </c>
      <c r="B308">
        <v>147</v>
      </c>
      <c r="C308" t="str">
        <f ca="1">IFERROR(VLOOKUP($B308,INDIRECT(nfl_game_result),MATCH(C$1,INDIRECT(nfl_game_result_header),0),FALSE),"error")</f>
        <v>2012_11_MIA@BUF</v>
      </c>
      <c r="D308" t="str">
        <f ca="1">IFERROR(IF(ISBLANK(VLOOKUP($B308,INDIRECT(nfl_game_result),MATCH(D$1,INDIRECT(nfl_game_result_header),0),FALSE)),"",VLOOKUP($B308,INDIRECT(nfl_game_result),MATCH(D$1,INDIRECT(nfl_game_result_header),0),FALSE)),"error")</f>
        <v/>
      </c>
      <c r="E308">
        <f ca="1">IFERROR(IF(ISBLANK(VLOOKUP($B308,INDIRECT(nfl_game_result),MATCH(E$1,INDIRECT(nfl_game_result_header),0),FALSE)),"",VLOOKUP($B308,INDIRECT(nfl_game_result),MATCH(E$1,INDIRECT(nfl_game_result_header),0),FALSE)),"error")</f>
        <v>-1.5</v>
      </c>
      <c r="F308" s="23" t="str">
        <f ca="1">IFERROR(IF(ISBLANK(VLOOKUP($B308,INDIRECT(nfl_game_result),MATCH(F$1,INDIRECT(nfl_game_result_header),0),FALSE)),"",VLOOKUP($B308,INDIRECT(nfl_game_result),MATCH(F$1,INDIRECT(nfl_game_result_header),0),FALSE)),"error")</f>
        <v/>
      </c>
      <c r="G308" s="23" t="str">
        <f ca="1">IFERROR(IF(ISBLANK(VLOOKUP($B308,INDIRECT(nfl_game_result),MATCH(G$1,INDIRECT(nfl_game_result_header),0),FALSE)),"",VLOOKUP($B308,INDIRECT(nfl_game_result),MATCH(G$1,INDIRECT(nfl_game_result_header),0),FALSE)),"error")</f>
        <v/>
      </c>
      <c r="H308">
        <f ca="1">IFERROR(IF(ISBLANK(VLOOKUP($B308,INDIRECT(nfl_game_result),MATCH(H$1,INDIRECT(nfl_game_result_header),0),FALSE)),"",VLOOKUP($B308,INDIRECT(nfl_game_result),MATCH(H$1,INDIRECT(nfl_game_result_header),0),FALSE)),"error")</f>
        <v>19</v>
      </c>
      <c r="I308">
        <f ca="1">IFERROR(IF(ISBLANK(VLOOKUP($B308,INDIRECT(nfl_game_result),MATCH(I$1,INDIRECT(nfl_game_result_header),0),FALSE)),"",VLOOKUP($B308,INDIRECT(nfl_game_result),MATCH(I$1,INDIRECT(nfl_game_result_header),0),FALSE)),"error")</f>
        <v>14</v>
      </c>
      <c r="J308" t="str">
        <f ca="1">IFERROR(IF(ISBLANK(VLOOKUP($B308,INDIRECT(nfl_game_result),MATCH(J$1,INDIRECT(nfl_game_result_header),0),FALSE)),"",VLOOKUP($B308,INDIRECT(nfl_game_result),MATCH(J$1,INDIRECT(nfl_game_result_header),0),FALSE)),"error")</f>
        <v>BUF</v>
      </c>
      <c r="K308" t="str">
        <f ca="1">IFERROR(IF(ISBLANK(VLOOKUP($B308,INDIRECT(nfl_game_result),MATCH(K$1,INDIRECT(nfl_game_result_header),0),FALSE)),"",VLOOKUP($B308,INDIRECT(nfl_game_result),MATCH(K$1,INDIRECT(nfl_game_result_header),0),FALSE)),"error")</f>
        <v>BUF</v>
      </c>
      <c r="L308" s="23" t="str">
        <f ca="1">IFERROR(IF(ISBLANK(VLOOKUP($B308,INDIRECT(nfl_game_result),MATCH(L$1,INDIRECT(nfl_game_result_header),0),FALSE)),"",VLOOKUP($B308,INDIRECT(nfl_game_result),MATCH(L$1,INDIRECT(nfl_game_result_header),0),FALSE)),"error")</f>
        <v/>
      </c>
      <c r="M308" t="s">
        <v>14</v>
      </c>
      <c r="N308">
        <v>-3</v>
      </c>
      <c r="O308" t="s">
        <v>66</v>
      </c>
      <c r="V308" s="23" t="s">
        <v>416</v>
      </c>
      <c r="W308">
        <f ca="1">VALUE(LEFT(C308, 4))</f>
        <v>2012</v>
      </c>
      <c r="X308">
        <f ca="1">VALUE(MID(C308,6,FIND("_",C308,6)-6))</f>
        <v>11</v>
      </c>
      <c r="Y308" t="str">
        <f ca="1">IF(NOT(OR(ISBLANK(D308),ISBLANK(E308),D308="",E308="")),D308-E308,"")</f>
        <v/>
      </c>
      <c r="Z308" t="str">
        <f ca="1">IF(OR(NOT(ISNUMBER(D308)),ISBLANK(D308),D308="",ISBLANK(N308)),"",ABS(D308-N308))</f>
        <v/>
      </c>
      <c r="AA308">
        <f ca="1">IF(OR(ISBLANK(J308),ISBLANK(O308),J308="",O308=""),"",IF(J308=O308,1,0))</f>
        <v>1</v>
      </c>
      <c r="AB308" t="str">
        <f ca="1">IF(OR(ISBLANK(K308),ISBLANK(Q308),K308="",Q308=""),"",IF(K308=Q308,1,0))</f>
        <v/>
      </c>
      <c r="AC308" s="23" t="str">
        <f t="shared" ca="1" si="4"/>
        <v/>
      </c>
    </row>
    <row r="309" spans="1:29" x14ac:dyDescent="0.25">
      <c r="A309" s="23">
        <v>308</v>
      </c>
      <c r="B309">
        <v>148</v>
      </c>
      <c r="C309" t="str">
        <f ca="1">IFERROR(VLOOKUP($B309,INDIRECT(nfl_game_result),MATCH(C$1,INDIRECT(nfl_game_result_header),0),FALSE),"error")</f>
        <v>2012_11_PHI@WAS</v>
      </c>
      <c r="D309" t="str">
        <f ca="1">IFERROR(IF(ISBLANK(VLOOKUP($B309,INDIRECT(nfl_game_result),MATCH(D$1,INDIRECT(nfl_game_result_header),0),FALSE)),"",VLOOKUP($B309,INDIRECT(nfl_game_result),MATCH(D$1,INDIRECT(nfl_game_result_header),0),FALSE)),"error")</f>
        <v/>
      </c>
      <c r="E309">
        <f ca="1">IFERROR(IF(ISBLANK(VLOOKUP($B309,INDIRECT(nfl_game_result),MATCH(E$1,INDIRECT(nfl_game_result_header),0),FALSE)),"",VLOOKUP($B309,INDIRECT(nfl_game_result),MATCH(E$1,INDIRECT(nfl_game_result_header),0),FALSE)),"error")</f>
        <v>-3.5</v>
      </c>
      <c r="F309" s="23" t="str">
        <f ca="1">IFERROR(IF(ISBLANK(VLOOKUP($B309,INDIRECT(nfl_game_result),MATCH(F$1,INDIRECT(nfl_game_result_header),0),FALSE)),"",VLOOKUP($B309,INDIRECT(nfl_game_result),MATCH(F$1,INDIRECT(nfl_game_result_header),0),FALSE)),"error")</f>
        <v/>
      </c>
      <c r="G309" s="23" t="str">
        <f ca="1">IFERROR(IF(ISBLANK(VLOOKUP($B309,INDIRECT(nfl_game_result),MATCH(G$1,INDIRECT(nfl_game_result_header),0),FALSE)),"",VLOOKUP($B309,INDIRECT(nfl_game_result),MATCH(G$1,INDIRECT(nfl_game_result_header),0),FALSE)),"error")</f>
        <v/>
      </c>
      <c r="H309">
        <f ca="1">IFERROR(IF(ISBLANK(VLOOKUP($B309,INDIRECT(nfl_game_result),MATCH(H$1,INDIRECT(nfl_game_result_header),0),FALSE)),"",VLOOKUP($B309,INDIRECT(nfl_game_result),MATCH(H$1,INDIRECT(nfl_game_result_header),0),FALSE)),"error")</f>
        <v>31</v>
      </c>
      <c r="I309">
        <f ca="1">IFERROR(IF(ISBLANK(VLOOKUP($B309,INDIRECT(nfl_game_result),MATCH(I$1,INDIRECT(nfl_game_result_header),0),FALSE)),"",VLOOKUP($B309,INDIRECT(nfl_game_result),MATCH(I$1,INDIRECT(nfl_game_result_header),0),FALSE)),"error")</f>
        <v>6</v>
      </c>
      <c r="J309" t="str">
        <f ca="1">IFERROR(IF(ISBLANK(VLOOKUP($B309,INDIRECT(nfl_game_result),MATCH(J$1,INDIRECT(nfl_game_result_header),0),FALSE)),"",VLOOKUP($B309,INDIRECT(nfl_game_result),MATCH(J$1,INDIRECT(nfl_game_result_header),0),FALSE)),"error")</f>
        <v>WAS</v>
      </c>
      <c r="K309" t="str">
        <f ca="1">IFERROR(IF(ISBLANK(VLOOKUP($B309,INDIRECT(nfl_game_result),MATCH(K$1,INDIRECT(nfl_game_result_header),0),FALSE)),"",VLOOKUP($B309,INDIRECT(nfl_game_result),MATCH(K$1,INDIRECT(nfl_game_result_header),0),FALSE)),"error")</f>
        <v>WAS</v>
      </c>
      <c r="L309" s="23" t="str">
        <f ca="1">IFERROR(IF(ISBLANK(VLOOKUP($B309,INDIRECT(nfl_game_result),MATCH(L$1,INDIRECT(nfl_game_result_header),0),FALSE)),"",VLOOKUP($B309,INDIRECT(nfl_game_result),MATCH(L$1,INDIRECT(nfl_game_result_header),0),FALSE)),"error")</f>
        <v/>
      </c>
      <c r="M309" t="s">
        <v>14</v>
      </c>
      <c r="N309">
        <v>-4</v>
      </c>
      <c r="O309" t="s">
        <v>94</v>
      </c>
      <c r="V309" s="23" t="s">
        <v>416</v>
      </c>
      <c r="W309">
        <f ca="1">VALUE(LEFT(C309, 4))</f>
        <v>2012</v>
      </c>
      <c r="X309">
        <f ca="1">VALUE(MID(C309,6,FIND("_",C309,6)-6))</f>
        <v>11</v>
      </c>
      <c r="Y309" t="str">
        <f ca="1">IF(NOT(OR(ISBLANK(D309),ISBLANK(E309),D309="",E309="")),D309-E309,"")</f>
        <v/>
      </c>
      <c r="Z309" t="str">
        <f ca="1">IF(OR(NOT(ISNUMBER(D309)),ISBLANK(D309),D309="",ISBLANK(N309)),"",ABS(D309-N309))</f>
        <v/>
      </c>
      <c r="AA309">
        <f ca="1">IF(OR(ISBLANK(J309),ISBLANK(O309),J309="",O309=""),"",IF(J309=O309,1,0))</f>
        <v>1</v>
      </c>
      <c r="AB309" t="str">
        <f ca="1">IF(OR(ISBLANK(K309),ISBLANK(Q309),K309="",Q309=""),"",IF(K309=Q309,1,0))</f>
        <v/>
      </c>
      <c r="AC309" s="23" t="str">
        <f t="shared" ca="1" si="4"/>
        <v/>
      </c>
    </row>
    <row r="310" spans="1:29" x14ac:dyDescent="0.25">
      <c r="A310" s="23">
        <v>309</v>
      </c>
      <c r="B310">
        <v>149</v>
      </c>
      <c r="C310" t="str">
        <f ca="1">IFERROR(VLOOKUP($B310,INDIRECT(nfl_game_result),MATCH(C$1,INDIRECT(nfl_game_result_header),0),FALSE),"error")</f>
        <v>2012_11_GBY@DET</v>
      </c>
      <c r="D310" t="str">
        <f ca="1">IFERROR(IF(ISBLANK(VLOOKUP($B310,INDIRECT(nfl_game_result),MATCH(D$1,INDIRECT(nfl_game_result_header),0),FALSE)),"",VLOOKUP($B310,INDIRECT(nfl_game_result),MATCH(D$1,INDIRECT(nfl_game_result_header),0),FALSE)),"error")</f>
        <v/>
      </c>
      <c r="E310">
        <f ca="1">IFERROR(IF(ISBLANK(VLOOKUP($B310,INDIRECT(nfl_game_result),MATCH(E$1,INDIRECT(nfl_game_result_header),0),FALSE)),"",VLOOKUP($B310,INDIRECT(nfl_game_result),MATCH(E$1,INDIRECT(nfl_game_result_header),0),FALSE)),"error")</f>
        <v>3.5</v>
      </c>
      <c r="F310" s="23" t="str">
        <f ca="1">IFERROR(IF(ISBLANK(VLOOKUP($B310,INDIRECT(nfl_game_result),MATCH(F$1,INDIRECT(nfl_game_result_header),0),FALSE)),"",VLOOKUP($B310,INDIRECT(nfl_game_result),MATCH(F$1,INDIRECT(nfl_game_result_header),0),FALSE)),"error")</f>
        <v/>
      </c>
      <c r="G310" s="23" t="str">
        <f ca="1">IFERROR(IF(ISBLANK(VLOOKUP($B310,INDIRECT(nfl_game_result),MATCH(G$1,INDIRECT(nfl_game_result_header),0),FALSE)),"",VLOOKUP($B310,INDIRECT(nfl_game_result),MATCH(G$1,INDIRECT(nfl_game_result_header),0),FALSE)),"error")</f>
        <v/>
      </c>
      <c r="H310">
        <f ca="1">IFERROR(IF(ISBLANK(VLOOKUP($B310,INDIRECT(nfl_game_result),MATCH(H$1,INDIRECT(nfl_game_result_header),0),FALSE)),"",VLOOKUP($B310,INDIRECT(nfl_game_result),MATCH(H$1,INDIRECT(nfl_game_result_header),0),FALSE)),"error")</f>
        <v>20</v>
      </c>
      <c r="I310">
        <f ca="1">IFERROR(IF(ISBLANK(VLOOKUP($B310,INDIRECT(nfl_game_result),MATCH(I$1,INDIRECT(nfl_game_result_header),0),FALSE)),"",VLOOKUP($B310,INDIRECT(nfl_game_result),MATCH(I$1,INDIRECT(nfl_game_result_header),0),FALSE)),"error")</f>
        <v>24</v>
      </c>
      <c r="J310" t="str">
        <f ca="1">IFERROR(IF(ISBLANK(VLOOKUP($B310,INDIRECT(nfl_game_result),MATCH(J$1,INDIRECT(nfl_game_result_header),0),FALSE)),"",VLOOKUP($B310,INDIRECT(nfl_game_result),MATCH(J$1,INDIRECT(nfl_game_result_header),0),FALSE)),"error")</f>
        <v>GBY</v>
      </c>
      <c r="K310" t="str">
        <f ca="1">IFERROR(IF(ISBLANK(VLOOKUP($B310,INDIRECT(nfl_game_result),MATCH(K$1,INDIRECT(nfl_game_result_header),0),FALSE)),"",VLOOKUP($B310,INDIRECT(nfl_game_result),MATCH(K$1,INDIRECT(nfl_game_result_header),0),FALSE)),"error")</f>
        <v>GBY</v>
      </c>
      <c r="L310" s="23" t="str">
        <f ca="1">IFERROR(IF(ISBLANK(VLOOKUP($B310,INDIRECT(nfl_game_result),MATCH(L$1,INDIRECT(nfl_game_result_header),0),FALSE)),"",VLOOKUP($B310,INDIRECT(nfl_game_result),MATCH(L$1,INDIRECT(nfl_game_result_header),0),FALSE)),"error")</f>
        <v/>
      </c>
      <c r="M310" t="s">
        <v>14</v>
      </c>
      <c r="N310">
        <v>5.5</v>
      </c>
      <c r="O310" t="s">
        <v>73</v>
      </c>
      <c r="V310" s="23" t="s">
        <v>416</v>
      </c>
      <c r="W310">
        <f ca="1">VALUE(LEFT(C310, 4))</f>
        <v>2012</v>
      </c>
      <c r="X310">
        <f ca="1">VALUE(MID(C310,6,FIND("_",C310,6)-6))</f>
        <v>11</v>
      </c>
      <c r="Y310" t="str">
        <f ca="1">IF(NOT(OR(ISBLANK(D310),ISBLANK(E310),D310="",E310="")),D310-E310,"")</f>
        <v/>
      </c>
      <c r="Z310" t="str">
        <f ca="1">IF(OR(NOT(ISNUMBER(D310)),ISBLANK(D310),D310="",ISBLANK(N310)),"",ABS(D310-N310))</f>
        <v/>
      </c>
      <c r="AA310">
        <f ca="1">IF(OR(ISBLANK(J310),ISBLANK(O310),J310="",O310=""),"",IF(J310=O310,1,0))</f>
        <v>0</v>
      </c>
      <c r="AB310" t="str">
        <f ca="1">IF(OR(ISBLANK(K310),ISBLANK(Q310),K310="",Q310=""),"",IF(K310=Q310,1,0))</f>
        <v/>
      </c>
      <c r="AC310" s="23" t="str">
        <f t="shared" ca="1" si="4"/>
        <v/>
      </c>
    </row>
    <row r="311" spans="1:29" x14ac:dyDescent="0.25">
      <c r="A311" s="23">
        <v>310</v>
      </c>
      <c r="B311">
        <v>150</v>
      </c>
      <c r="C311" t="str">
        <f ca="1">IFERROR(VLOOKUP($B311,INDIRECT(nfl_game_result),MATCH(C$1,INDIRECT(nfl_game_result_header),0),FALSE),"error")</f>
        <v>2012_11_ARI@ATL</v>
      </c>
      <c r="D311" t="str">
        <f ca="1">IFERROR(IF(ISBLANK(VLOOKUP($B311,INDIRECT(nfl_game_result),MATCH(D$1,INDIRECT(nfl_game_result_header),0),FALSE)),"",VLOOKUP($B311,INDIRECT(nfl_game_result),MATCH(D$1,INDIRECT(nfl_game_result_header),0),FALSE)),"error")</f>
        <v/>
      </c>
      <c r="E311">
        <f ca="1">IFERROR(IF(ISBLANK(VLOOKUP($B311,INDIRECT(nfl_game_result),MATCH(E$1,INDIRECT(nfl_game_result_header),0),FALSE)),"",VLOOKUP($B311,INDIRECT(nfl_game_result),MATCH(E$1,INDIRECT(nfl_game_result_header),0),FALSE)),"error")</f>
        <v>-9.5</v>
      </c>
      <c r="F311" s="23" t="str">
        <f ca="1">IFERROR(IF(ISBLANK(VLOOKUP($B311,INDIRECT(nfl_game_result),MATCH(F$1,INDIRECT(nfl_game_result_header),0),FALSE)),"",VLOOKUP($B311,INDIRECT(nfl_game_result),MATCH(F$1,INDIRECT(nfl_game_result_header),0),FALSE)),"error")</f>
        <v/>
      </c>
      <c r="G311" s="23" t="str">
        <f ca="1">IFERROR(IF(ISBLANK(VLOOKUP($B311,INDIRECT(nfl_game_result),MATCH(G$1,INDIRECT(nfl_game_result_header),0),FALSE)),"",VLOOKUP($B311,INDIRECT(nfl_game_result),MATCH(G$1,INDIRECT(nfl_game_result_header),0),FALSE)),"error")</f>
        <v/>
      </c>
      <c r="H311">
        <f ca="1">IFERROR(IF(ISBLANK(VLOOKUP($B311,INDIRECT(nfl_game_result),MATCH(H$1,INDIRECT(nfl_game_result_header),0),FALSE)),"",VLOOKUP($B311,INDIRECT(nfl_game_result),MATCH(H$1,INDIRECT(nfl_game_result_header),0),FALSE)),"error")</f>
        <v>23</v>
      </c>
      <c r="I311">
        <f ca="1">IFERROR(IF(ISBLANK(VLOOKUP($B311,INDIRECT(nfl_game_result),MATCH(I$1,INDIRECT(nfl_game_result_header),0),FALSE)),"",VLOOKUP($B311,INDIRECT(nfl_game_result),MATCH(I$1,INDIRECT(nfl_game_result_header),0),FALSE)),"error")</f>
        <v>19</v>
      </c>
      <c r="J311" t="str">
        <f ca="1">IFERROR(IF(ISBLANK(VLOOKUP($B311,INDIRECT(nfl_game_result),MATCH(J$1,INDIRECT(nfl_game_result_header),0),FALSE)),"",VLOOKUP($B311,INDIRECT(nfl_game_result),MATCH(J$1,INDIRECT(nfl_game_result_header),0),FALSE)),"error")</f>
        <v>ARI</v>
      </c>
      <c r="K311" t="str">
        <f ca="1">IFERROR(IF(ISBLANK(VLOOKUP($B311,INDIRECT(nfl_game_result),MATCH(K$1,INDIRECT(nfl_game_result_header),0),FALSE)),"",VLOOKUP($B311,INDIRECT(nfl_game_result),MATCH(K$1,INDIRECT(nfl_game_result_header),0),FALSE)),"error")</f>
        <v>ATL</v>
      </c>
      <c r="L311" s="23" t="str">
        <f ca="1">IFERROR(IF(ISBLANK(VLOOKUP($B311,INDIRECT(nfl_game_result),MATCH(L$1,INDIRECT(nfl_game_result_header),0),FALSE)),"",VLOOKUP($B311,INDIRECT(nfl_game_result),MATCH(L$1,INDIRECT(nfl_game_result_header),0),FALSE)),"error")</f>
        <v/>
      </c>
      <c r="M311" t="s">
        <v>14</v>
      </c>
      <c r="N311">
        <v>-10.5</v>
      </c>
      <c r="O311" t="s">
        <v>64</v>
      </c>
      <c r="V311" s="23" t="s">
        <v>416</v>
      </c>
      <c r="W311">
        <f ca="1">VALUE(LEFT(C311, 4))</f>
        <v>2012</v>
      </c>
      <c r="X311">
        <f ca="1">VALUE(MID(C311,6,FIND("_",C311,6)-6))</f>
        <v>11</v>
      </c>
      <c r="Y311" t="str">
        <f ca="1">IF(NOT(OR(ISBLANK(D311),ISBLANK(E311),D311="",E311="")),D311-E311,"")</f>
        <v/>
      </c>
      <c r="Z311" t="str">
        <f ca="1">IF(OR(NOT(ISNUMBER(D311)),ISBLANK(D311),D311="",ISBLANK(N311)),"",ABS(D311-N311))</f>
        <v/>
      </c>
      <c r="AA311">
        <f ca="1">IF(OR(ISBLANK(J311),ISBLANK(O311),J311="",O311=""),"",IF(J311=O311,1,0))</f>
        <v>1</v>
      </c>
      <c r="AB311" t="str">
        <f ca="1">IF(OR(ISBLANK(K311),ISBLANK(Q311),K311="",Q311=""),"",IF(K311=Q311,1,0))</f>
        <v/>
      </c>
      <c r="AC311" s="23" t="str">
        <f t="shared" ca="1" si="4"/>
        <v/>
      </c>
    </row>
    <row r="312" spans="1:29" x14ac:dyDescent="0.25">
      <c r="A312" s="23">
        <v>311</v>
      </c>
      <c r="B312">
        <v>151</v>
      </c>
      <c r="C312" t="str">
        <f ca="1">IFERROR(VLOOKUP($B312,INDIRECT(nfl_game_result),MATCH(C$1,INDIRECT(nfl_game_result_header),0),FALSE),"error")</f>
        <v>2012_11_TBY@CAR</v>
      </c>
      <c r="D312" t="str">
        <f ca="1">IFERROR(IF(ISBLANK(VLOOKUP($B312,INDIRECT(nfl_game_result),MATCH(D$1,INDIRECT(nfl_game_result_header),0),FALSE)),"",VLOOKUP($B312,INDIRECT(nfl_game_result),MATCH(D$1,INDIRECT(nfl_game_result_header),0),FALSE)),"error")</f>
        <v/>
      </c>
      <c r="E312">
        <f ca="1">IFERROR(IF(ISBLANK(VLOOKUP($B312,INDIRECT(nfl_game_result),MATCH(E$1,INDIRECT(nfl_game_result_header),0),FALSE)),"",VLOOKUP($B312,INDIRECT(nfl_game_result),MATCH(E$1,INDIRECT(nfl_game_result_header),0),FALSE)),"error")</f>
        <v>1.5</v>
      </c>
      <c r="F312" s="23" t="str">
        <f ca="1">IFERROR(IF(ISBLANK(VLOOKUP($B312,INDIRECT(nfl_game_result),MATCH(F$1,INDIRECT(nfl_game_result_header),0),FALSE)),"",VLOOKUP($B312,INDIRECT(nfl_game_result),MATCH(F$1,INDIRECT(nfl_game_result_header),0),FALSE)),"error")</f>
        <v/>
      </c>
      <c r="G312" s="23" t="str">
        <f ca="1">IFERROR(IF(ISBLANK(VLOOKUP($B312,INDIRECT(nfl_game_result),MATCH(G$1,INDIRECT(nfl_game_result_header),0),FALSE)),"",VLOOKUP($B312,INDIRECT(nfl_game_result),MATCH(G$1,INDIRECT(nfl_game_result_header),0),FALSE)),"error")</f>
        <v/>
      </c>
      <c r="H312">
        <f ca="1">IFERROR(IF(ISBLANK(VLOOKUP($B312,INDIRECT(nfl_game_result),MATCH(H$1,INDIRECT(nfl_game_result_header),0),FALSE)),"",VLOOKUP($B312,INDIRECT(nfl_game_result),MATCH(H$1,INDIRECT(nfl_game_result_header),0),FALSE)),"error")</f>
        <v>21</v>
      </c>
      <c r="I312">
        <f ca="1">IFERROR(IF(ISBLANK(VLOOKUP($B312,INDIRECT(nfl_game_result),MATCH(I$1,INDIRECT(nfl_game_result_header),0),FALSE)),"",VLOOKUP($B312,INDIRECT(nfl_game_result),MATCH(I$1,INDIRECT(nfl_game_result_header),0),FALSE)),"error")</f>
        <v>27</v>
      </c>
      <c r="J312" t="str">
        <f ca="1">IFERROR(IF(ISBLANK(VLOOKUP($B312,INDIRECT(nfl_game_result),MATCH(J$1,INDIRECT(nfl_game_result_header),0),FALSE)),"",VLOOKUP($B312,INDIRECT(nfl_game_result),MATCH(J$1,INDIRECT(nfl_game_result_header),0),FALSE)),"error")</f>
        <v>TBY</v>
      </c>
      <c r="K312" t="str">
        <f ca="1">IFERROR(IF(ISBLANK(VLOOKUP($B312,INDIRECT(nfl_game_result),MATCH(K$1,INDIRECT(nfl_game_result_header),0),FALSE)),"",VLOOKUP($B312,INDIRECT(nfl_game_result),MATCH(K$1,INDIRECT(nfl_game_result_header),0),FALSE)),"error")</f>
        <v>TBY</v>
      </c>
      <c r="L312" s="23" t="str">
        <f ca="1">IFERROR(IF(ISBLANK(VLOOKUP($B312,INDIRECT(nfl_game_result),MATCH(L$1,INDIRECT(nfl_game_result_header),0),FALSE)),"",VLOOKUP($B312,INDIRECT(nfl_game_result),MATCH(L$1,INDIRECT(nfl_game_result_header),0),FALSE)),"error")</f>
        <v/>
      </c>
      <c r="M312" t="s">
        <v>14</v>
      </c>
      <c r="N312">
        <v>-1.5</v>
      </c>
      <c r="O312" t="s">
        <v>334</v>
      </c>
      <c r="V312" s="23" t="s">
        <v>416</v>
      </c>
      <c r="W312">
        <f ca="1">VALUE(LEFT(C312, 4))</f>
        <v>2012</v>
      </c>
      <c r="X312">
        <f ca="1">VALUE(MID(C312,6,FIND("_",C312,6)-6))</f>
        <v>11</v>
      </c>
      <c r="Y312" t="str">
        <f ca="1">IF(NOT(OR(ISBLANK(D312),ISBLANK(E312),D312="",E312="")),D312-E312,"")</f>
        <v/>
      </c>
      <c r="Z312" t="str">
        <f ca="1">IF(OR(NOT(ISNUMBER(D312)),ISBLANK(D312),D312="",ISBLANK(N312)),"",ABS(D312-N312))</f>
        <v/>
      </c>
      <c r="AA312">
        <f ca="1">IF(OR(ISBLANK(J312),ISBLANK(O312),J312="",O312=""),"",IF(J312=O312,1,0))</f>
        <v>1</v>
      </c>
      <c r="AB312" t="str">
        <f ca="1">IF(OR(ISBLANK(K312),ISBLANK(Q312),K312="",Q312=""),"",IF(K312=Q312,1,0))</f>
        <v/>
      </c>
      <c r="AC312" s="23" t="str">
        <f t="shared" ca="1" si="4"/>
        <v/>
      </c>
    </row>
    <row r="313" spans="1:29" x14ac:dyDescent="0.25">
      <c r="A313" s="23">
        <v>312</v>
      </c>
      <c r="B313">
        <v>152</v>
      </c>
      <c r="C313" t="str">
        <f ca="1">IFERROR(VLOOKUP($B313,INDIRECT(nfl_game_result),MATCH(C$1,INDIRECT(nfl_game_result_header),0),FALSE),"error")</f>
        <v>2012_11_CLE@DAL</v>
      </c>
      <c r="D313" t="str">
        <f ca="1">IFERROR(IF(ISBLANK(VLOOKUP($B313,INDIRECT(nfl_game_result),MATCH(D$1,INDIRECT(nfl_game_result_header),0),FALSE)),"",VLOOKUP($B313,INDIRECT(nfl_game_result),MATCH(D$1,INDIRECT(nfl_game_result_header),0),FALSE)),"error")</f>
        <v/>
      </c>
      <c r="E313">
        <f ca="1">IFERROR(IF(ISBLANK(VLOOKUP($B313,INDIRECT(nfl_game_result),MATCH(E$1,INDIRECT(nfl_game_result_header),0),FALSE)),"",VLOOKUP($B313,INDIRECT(nfl_game_result),MATCH(E$1,INDIRECT(nfl_game_result_header),0),FALSE)),"error")</f>
        <v>-7.5</v>
      </c>
      <c r="F313" s="23" t="str">
        <f ca="1">IFERROR(IF(ISBLANK(VLOOKUP($B313,INDIRECT(nfl_game_result),MATCH(F$1,INDIRECT(nfl_game_result_header),0),FALSE)),"",VLOOKUP($B313,INDIRECT(nfl_game_result),MATCH(F$1,INDIRECT(nfl_game_result_header),0),FALSE)),"error")</f>
        <v/>
      </c>
      <c r="G313" s="23" t="str">
        <f ca="1">IFERROR(IF(ISBLANK(VLOOKUP($B313,INDIRECT(nfl_game_result),MATCH(G$1,INDIRECT(nfl_game_result_header),0),FALSE)),"",VLOOKUP($B313,INDIRECT(nfl_game_result),MATCH(G$1,INDIRECT(nfl_game_result_header),0),FALSE)),"error")</f>
        <v/>
      </c>
      <c r="H313">
        <f ca="1">IFERROR(IF(ISBLANK(VLOOKUP($B313,INDIRECT(nfl_game_result),MATCH(H$1,INDIRECT(nfl_game_result_header),0),FALSE)),"",VLOOKUP($B313,INDIRECT(nfl_game_result),MATCH(H$1,INDIRECT(nfl_game_result_header),0),FALSE)),"error")</f>
        <v>23</v>
      </c>
      <c r="I313">
        <f ca="1">IFERROR(IF(ISBLANK(VLOOKUP($B313,INDIRECT(nfl_game_result),MATCH(I$1,INDIRECT(nfl_game_result_header),0),FALSE)),"",VLOOKUP($B313,INDIRECT(nfl_game_result),MATCH(I$1,INDIRECT(nfl_game_result_header),0),FALSE)),"error")</f>
        <v>20</v>
      </c>
      <c r="J313" t="str">
        <f ca="1">IFERROR(IF(ISBLANK(VLOOKUP($B313,INDIRECT(nfl_game_result),MATCH(J$1,INDIRECT(nfl_game_result_header),0),FALSE)),"",VLOOKUP($B313,INDIRECT(nfl_game_result),MATCH(J$1,INDIRECT(nfl_game_result_header),0),FALSE)),"error")</f>
        <v>CLE</v>
      </c>
      <c r="K313" t="str">
        <f ca="1">IFERROR(IF(ISBLANK(VLOOKUP($B313,INDIRECT(nfl_game_result),MATCH(K$1,INDIRECT(nfl_game_result_header),0),FALSE)),"",VLOOKUP($B313,INDIRECT(nfl_game_result),MATCH(K$1,INDIRECT(nfl_game_result_header),0),FALSE)),"error")</f>
        <v>DAL</v>
      </c>
      <c r="L313" s="23" t="str">
        <f ca="1">IFERROR(IF(ISBLANK(VLOOKUP($B313,INDIRECT(nfl_game_result),MATCH(L$1,INDIRECT(nfl_game_result_header),0),FALSE)),"",VLOOKUP($B313,INDIRECT(nfl_game_result),MATCH(L$1,INDIRECT(nfl_game_result_header),0),FALSE)),"error")</f>
        <v/>
      </c>
      <c r="M313" t="s">
        <v>14</v>
      </c>
      <c r="N313">
        <v>-7</v>
      </c>
      <c r="O313" t="s">
        <v>70</v>
      </c>
      <c r="V313" s="23" t="s">
        <v>416</v>
      </c>
      <c r="W313">
        <f ca="1">VALUE(LEFT(C313, 4))</f>
        <v>2012</v>
      </c>
      <c r="X313">
        <f ca="1">VALUE(MID(C313,6,FIND("_",C313,6)-6))</f>
        <v>11</v>
      </c>
      <c r="Y313" t="str">
        <f ca="1">IF(NOT(OR(ISBLANK(D313),ISBLANK(E313),D313="",E313="")),D313-E313,"")</f>
        <v/>
      </c>
      <c r="Z313" t="str">
        <f ca="1">IF(OR(NOT(ISNUMBER(D313)),ISBLANK(D313),D313="",ISBLANK(N313)),"",ABS(D313-N313))</f>
        <v/>
      </c>
      <c r="AA313">
        <f ca="1">IF(OR(ISBLANK(J313),ISBLANK(O313),J313="",O313=""),"",IF(J313=O313,1,0))</f>
        <v>1</v>
      </c>
      <c r="AB313" t="str">
        <f ca="1">IF(OR(ISBLANK(K313),ISBLANK(Q313),K313="",Q313=""),"",IF(K313=Q313,1,0))</f>
        <v/>
      </c>
      <c r="AC313" s="23" t="str">
        <f t="shared" ca="1" si="4"/>
        <v/>
      </c>
    </row>
    <row r="314" spans="1:29" x14ac:dyDescent="0.25">
      <c r="A314" s="23">
        <v>313</v>
      </c>
      <c r="B314">
        <v>153</v>
      </c>
      <c r="C314" t="str">
        <f ca="1">IFERROR(VLOOKUP($B314,INDIRECT(nfl_game_result),MATCH(C$1,INDIRECT(nfl_game_result_header),0),FALSE),"error")</f>
        <v>2012_11_NYJ@STL</v>
      </c>
      <c r="D314" t="str">
        <f ca="1">IFERROR(IF(ISBLANK(VLOOKUP($B314,INDIRECT(nfl_game_result),MATCH(D$1,INDIRECT(nfl_game_result_header),0),FALSE)),"",VLOOKUP($B314,INDIRECT(nfl_game_result),MATCH(D$1,INDIRECT(nfl_game_result_header),0),FALSE)),"error")</f>
        <v/>
      </c>
      <c r="E314">
        <f ca="1">IFERROR(IF(ISBLANK(VLOOKUP($B314,INDIRECT(nfl_game_result),MATCH(E$1,INDIRECT(nfl_game_result_header),0),FALSE)),"",VLOOKUP($B314,INDIRECT(nfl_game_result),MATCH(E$1,INDIRECT(nfl_game_result_header),0),FALSE)),"error")</f>
        <v>-3.5</v>
      </c>
      <c r="F314" s="23" t="str">
        <f ca="1">IFERROR(IF(ISBLANK(VLOOKUP($B314,INDIRECT(nfl_game_result),MATCH(F$1,INDIRECT(nfl_game_result_header),0),FALSE)),"",VLOOKUP($B314,INDIRECT(nfl_game_result),MATCH(F$1,INDIRECT(nfl_game_result_header),0),FALSE)),"error")</f>
        <v/>
      </c>
      <c r="G314" s="23" t="str">
        <f ca="1">IFERROR(IF(ISBLANK(VLOOKUP($B314,INDIRECT(nfl_game_result),MATCH(G$1,INDIRECT(nfl_game_result_header),0),FALSE)),"",VLOOKUP($B314,INDIRECT(nfl_game_result),MATCH(G$1,INDIRECT(nfl_game_result_header),0),FALSE)),"error")</f>
        <v/>
      </c>
      <c r="H314">
        <f ca="1">IFERROR(IF(ISBLANK(VLOOKUP($B314,INDIRECT(nfl_game_result),MATCH(H$1,INDIRECT(nfl_game_result_header),0),FALSE)),"",VLOOKUP($B314,INDIRECT(nfl_game_result),MATCH(H$1,INDIRECT(nfl_game_result_header),0),FALSE)),"error")</f>
        <v>13</v>
      </c>
      <c r="I314">
        <f ca="1">IFERROR(IF(ISBLANK(VLOOKUP($B314,INDIRECT(nfl_game_result),MATCH(I$1,INDIRECT(nfl_game_result_header),0),FALSE)),"",VLOOKUP($B314,INDIRECT(nfl_game_result),MATCH(I$1,INDIRECT(nfl_game_result_header),0),FALSE)),"error")</f>
        <v>27</v>
      </c>
      <c r="J314" t="str">
        <f ca="1">IFERROR(IF(ISBLANK(VLOOKUP($B314,INDIRECT(nfl_game_result),MATCH(J$1,INDIRECT(nfl_game_result_header),0),FALSE)),"",VLOOKUP($B314,INDIRECT(nfl_game_result),MATCH(J$1,INDIRECT(nfl_game_result_header),0),FALSE)),"error")</f>
        <v>NYJ</v>
      </c>
      <c r="K314" t="str">
        <f ca="1">IFERROR(IF(ISBLANK(VLOOKUP($B314,INDIRECT(nfl_game_result),MATCH(K$1,INDIRECT(nfl_game_result_header),0),FALSE)),"",VLOOKUP($B314,INDIRECT(nfl_game_result),MATCH(K$1,INDIRECT(nfl_game_result_header),0),FALSE)),"error")</f>
        <v>NYJ</v>
      </c>
      <c r="L314" s="23" t="str">
        <f ca="1">IFERROR(IF(ISBLANK(VLOOKUP($B314,INDIRECT(nfl_game_result),MATCH(L$1,INDIRECT(nfl_game_result_header),0),FALSE)),"",VLOOKUP($B314,INDIRECT(nfl_game_result),MATCH(L$1,INDIRECT(nfl_game_result_header),0),FALSE)),"error")</f>
        <v/>
      </c>
      <c r="M314" t="s">
        <v>14</v>
      </c>
      <c r="N314">
        <v>-4</v>
      </c>
      <c r="O314" t="s">
        <v>91</v>
      </c>
      <c r="V314" s="23" t="s">
        <v>416</v>
      </c>
      <c r="W314">
        <f ca="1">VALUE(LEFT(C314, 4))</f>
        <v>2012</v>
      </c>
      <c r="X314">
        <f ca="1">VALUE(MID(C314,6,FIND("_",C314,6)-6))</f>
        <v>11</v>
      </c>
      <c r="Y314" t="str">
        <f ca="1">IF(NOT(OR(ISBLANK(D314),ISBLANK(E314),D314="",E314="")),D314-E314,"")</f>
        <v/>
      </c>
      <c r="Z314" t="str">
        <f ca="1">IF(OR(NOT(ISNUMBER(D314)),ISBLANK(D314),D314="",ISBLANK(N314)),"",ABS(D314-N314))</f>
        <v/>
      </c>
      <c r="AA314">
        <f ca="1">IF(OR(ISBLANK(J314),ISBLANK(O314),J314="",O314=""),"",IF(J314=O314,1,0))</f>
        <v>0</v>
      </c>
      <c r="AB314" t="str">
        <f ca="1">IF(OR(ISBLANK(K314),ISBLANK(Q314),K314="",Q314=""),"",IF(K314=Q314,1,0))</f>
        <v/>
      </c>
      <c r="AC314" s="23" t="str">
        <f t="shared" ca="1" si="4"/>
        <v/>
      </c>
    </row>
    <row r="315" spans="1:29" x14ac:dyDescent="0.25">
      <c r="A315" s="23">
        <v>314</v>
      </c>
      <c r="B315">
        <v>154</v>
      </c>
      <c r="C315" t="str">
        <f ca="1">IFERROR(VLOOKUP($B315,INDIRECT(nfl_game_result),MATCH(C$1,INDIRECT(nfl_game_result_header),0),FALSE),"error")</f>
        <v>2012_11_JAX@HOU</v>
      </c>
      <c r="D315" t="str">
        <f ca="1">IFERROR(IF(ISBLANK(VLOOKUP($B315,INDIRECT(nfl_game_result),MATCH(D$1,INDIRECT(nfl_game_result_header),0),FALSE)),"",VLOOKUP($B315,INDIRECT(nfl_game_result),MATCH(D$1,INDIRECT(nfl_game_result_header),0),FALSE)),"error")</f>
        <v/>
      </c>
      <c r="E315">
        <f ca="1">IFERROR(IF(ISBLANK(VLOOKUP($B315,INDIRECT(nfl_game_result),MATCH(E$1,INDIRECT(nfl_game_result_header),0),FALSE)),"",VLOOKUP($B315,INDIRECT(nfl_game_result),MATCH(E$1,INDIRECT(nfl_game_result_header),0),FALSE)),"error")</f>
        <v>-15.5</v>
      </c>
      <c r="F315" s="23" t="str">
        <f ca="1">IFERROR(IF(ISBLANK(VLOOKUP($B315,INDIRECT(nfl_game_result),MATCH(F$1,INDIRECT(nfl_game_result_header),0),FALSE)),"",VLOOKUP($B315,INDIRECT(nfl_game_result),MATCH(F$1,INDIRECT(nfl_game_result_header),0),FALSE)),"error")</f>
        <v/>
      </c>
      <c r="G315" s="23" t="str">
        <f ca="1">IFERROR(IF(ISBLANK(VLOOKUP($B315,INDIRECT(nfl_game_result),MATCH(G$1,INDIRECT(nfl_game_result_header),0),FALSE)),"",VLOOKUP($B315,INDIRECT(nfl_game_result),MATCH(G$1,INDIRECT(nfl_game_result_header),0),FALSE)),"error")</f>
        <v/>
      </c>
      <c r="H315">
        <f ca="1">IFERROR(IF(ISBLANK(VLOOKUP($B315,INDIRECT(nfl_game_result),MATCH(H$1,INDIRECT(nfl_game_result_header),0),FALSE)),"",VLOOKUP($B315,INDIRECT(nfl_game_result),MATCH(H$1,INDIRECT(nfl_game_result_header),0),FALSE)),"error")</f>
        <v>43</v>
      </c>
      <c r="I315">
        <f ca="1">IFERROR(IF(ISBLANK(VLOOKUP($B315,INDIRECT(nfl_game_result),MATCH(I$1,INDIRECT(nfl_game_result_header),0),FALSE)),"",VLOOKUP($B315,INDIRECT(nfl_game_result),MATCH(I$1,INDIRECT(nfl_game_result_header),0),FALSE)),"error")</f>
        <v>37</v>
      </c>
      <c r="J315" t="str">
        <f ca="1">IFERROR(IF(ISBLANK(VLOOKUP($B315,INDIRECT(nfl_game_result),MATCH(J$1,INDIRECT(nfl_game_result_header),0),FALSE)),"",VLOOKUP($B315,INDIRECT(nfl_game_result),MATCH(J$1,INDIRECT(nfl_game_result_header),0),FALSE)),"error")</f>
        <v>JAX</v>
      </c>
      <c r="K315" t="str">
        <f ca="1">IFERROR(IF(ISBLANK(VLOOKUP($B315,INDIRECT(nfl_game_result),MATCH(K$1,INDIRECT(nfl_game_result_header),0),FALSE)),"",VLOOKUP($B315,INDIRECT(nfl_game_result),MATCH(K$1,INDIRECT(nfl_game_result_header),0),FALSE)),"error")</f>
        <v>HOU</v>
      </c>
      <c r="L315" s="23" t="str">
        <f ca="1">IFERROR(IF(ISBLANK(VLOOKUP($B315,INDIRECT(nfl_game_result),MATCH(L$1,INDIRECT(nfl_game_result_header),0),FALSE)),"",VLOOKUP($B315,INDIRECT(nfl_game_result),MATCH(L$1,INDIRECT(nfl_game_result_header),0),FALSE)),"error")</f>
        <v/>
      </c>
      <c r="M315" t="s">
        <v>14</v>
      </c>
      <c r="N315">
        <v>-13.5</v>
      </c>
      <c r="O315" t="s">
        <v>77</v>
      </c>
      <c r="V315" s="23" t="s">
        <v>416</v>
      </c>
      <c r="W315">
        <f ca="1">VALUE(LEFT(C315, 4))</f>
        <v>2012</v>
      </c>
      <c r="X315">
        <f ca="1">VALUE(MID(C315,6,FIND("_",C315,6)-6))</f>
        <v>11</v>
      </c>
      <c r="Y315" t="str">
        <f ca="1">IF(NOT(OR(ISBLANK(D315),ISBLANK(E315),D315="",E315="")),D315-E315,"")</f>
        <v/>
      </c>
      <c r="Z315" t="str">
        <f ca="1">IF(OR(NOT(ISNUMBER(D315)),ISBLANK(D315),D315="",ISBLANK(N315)),"",ABS(D315-N315))</f>
        <v/>
      </c>
      <c r="AA315">
        <f ca="1">IF(OR(ISBLANK(J315),ISBLANK(O315),J315="",O315=""),"",IF(J315=O315,1,0))</f>
        <v>1</v>
      </c>
      <c r="AB315" t="str">
        <f ca="1">IF(OR(ISBLANK(K315),ISBLANK(Q315),K315="",Q315=""),"",IF(K315=Q315,1,0))</f>
        <v/>
      </c>
      <c r="AC315" s="23" t="str">
        <f t="shared" ca="1" si="4"/>
        <v/>
      </c>
    </row>
    <row r="316" spans="1:29" x14ac:dyDescent="0.25">
      <c r="A316" s="23">
        <v>315</v>
      </c>
      <c r="B316">
        <v>155</v>
      </c>
      <c r="C316" t="str">
        <f ca="1">IFERROR(VLOOKUP($B316,INDIRECT(nfl_game_result),MATCH(C$1,INDIRECT(nfl_game_result_header),0),FALSE),"error")</f>
        <v>2012_11_CIN@KCY</v>
      </c>
      <c r="D316" t="str">
        <f ca="1">IFERROR(IF(ISBLANK(VLOOKUP($B316,INDIRECT(nfl_game_result),MATCH(D$1,INDIRECT(nfl_game_result_header),0),FALSE)),"",VLOOKUP($B316,INDIRECT(nfl_game_result),MATCH(D$1,INDIRECT(nfl_game_result_header),0),FALSE)),"error")</f>
        <v/>
      </c>
      <c r="E316">
        <f ca="1">IFERROR(IF(ISBLANK(VLOOKUP($B316,INDIRECT(nfl_game_result),MATCH(E$1,INDIRECT(nfl_game_result_header),0),FALSE)),"",VLOOKUP($B316,INDIRECT(nfl_game_result),MATCH(E$1,INDIRECT(nfl_game_result_header),0),FALSE)),"error")</f>
        <v>3.5</v>
      </c>
      <c r="F316" s="23" t="str">
        <f ca="1">IFERROR(IF(ISBLANK(VLOOKUP($B316,INDIRECT(nfl_game_result),MATCH(F$1,INDIRECT(nfl_game_result_header),0),FALSE)),"",VLOOKUP($B316,INDIRECT(nfl_game_result),MATCH(F$1,INDIRECT(nfl_game_result_header),0),FALSE)),"error")</f>
        <v/>
      </c>
      <c r="G316" s="23" t="str">
        <f ca="1">IFERROR(IF(ISBLANK(VLOOKUP($B316,INDIRECT(nfl_game_result),MATCH(G$1,INDIRECT(nfl_game_result_header),0),FALSE)),"",VLOOKUP($B316,INDIRECT(nfl_game_result),MATCH(G$1,INDIRECT(nfl_game_result_header),0),FALSE)),"error")</f>
        <v/>
      </c>
      <c r="H316">
        <f ca="1">IFERROR(IF(ISBLANK(VLOOKUP($B316,INDIRECT(nfl_game_result),MATCH(H$1,INDIRECT(nfl_game_result_header),0),FALSE)),"",VLOOKUP($B316,INDIRECT(nfl_game_result),MATCH(H$1,INDIRECT(nfl_game_result_header),0),FALSE)),"error")</f>
        <v>6</v>
      </c>
      <c r="I316">
        <f ca="1">IFERROR(IF(ISBLANK(VLOOKUP($B316,INDIRECT(nfl_game_result),MATCH(I$1,INDIRECT(nfl_game_result_header),0),FALSE)),"",VLOOKUP($B316,INDIRECT(nfl_game_result),MATCH(I$1,INDIRECT(nfl_game_result_header),0),FALSE)),"error")</f>
        <v>28</v>
      </c>
      <c r="J316" t="str">
        <f ca="1">IFERROR(IF(ISBLANK(VLOOKUP($B316,INDIRECT(nfl_game_result),MATCH(J$1,INDIRECT(nfl_game_result_header),0),FALSE)),"",VLOOKUP($B316,INDIRECT(nfl_game_result),MATCH(J$1,INDIRECT(nfl_game_result_header),0),FALSE)),"error")</f>
        <v>CIN</v>
      </c>
      <c r="K316" t="str">
        <f ca="1">IFERROR(IF(ISBLANK(VLOOKUP($B316,INDIRECT(nfl_game_result),MATCH(K$1,INDIRECT(nfl_game_result_header),0),FALSE)),"",VLOOKUP($B316,INDIRECT(nfl_game_result),MATCH(K$1,INDIRECT(nfl_game_result_header),0),FALSE)),"error")</f>
        <v>CIN</v>
      </c>
      <c r="L316" s="23" t="str">
        <f ca="1">IFERROR(IF(ISBLANK(VLOOKUP($B316,INDIRECT(nfl_game_result),MATCH(L$1,INDIRECT(nfl_game_result_header),0),FALSE)),"",VLOOKUP($B316,INDIRECT(nfl_game_result),MATCH(L$1,INDIRECT(nfl_game_result_header),0),FALSE)),"error")</f>
        <v/>
      </c>
      <c r="M316" t="s">
        <v>14</v>
      </c>
      <c r="N316">
        <v>4.5</v>
      </c>
      <c r="O316" t="s">
        <v>69</v>
      </c>
      <c r="V316" s="23" t="s">
        <v>416</v>
      </c>
      <c r="W316">
        <f ca="1">VALUE(LEFT(C316, 4))</f>
        <v>2012</v>
      </c>
      <c r="X316">
        <f ca="1">VALUE(MID(C316,6,FIND("_",C316,6)-6))</f>
        <v>11</v>
      </c>
      <c r="Y316" t="str">
        <f ca="1">IF(NOT(OR(ISBLANK(D316),ISBLANK(E316),D316="",E316="")),D316-E316,"")</f>
        <v/>
      </c>
      <c r="Z316" t="str">
        <f ca="1">IF(OR(NOT(ISNUMBER(D316)),ISBLANK(D316),D316="",ISBLANK(N316)),"",ABS(D316-N316))</f>
        <v/>
      </c>
      <c r="AA316">
        <f ca="1">IF(OR(ISBLANK(J316),ISBLANK(O316),J316="",O316=""),"",IF(J316=O316,1,0))</f>
        <v>1</v>
      </c>
      <c r="AB316" t="str">
        <f ca="1">IF(OR(ISBLANK(K316),ISBLANK(Q316),K316="",Q316=""),"",IF(K316=Q316,1,0))</f>
        <v/>
      </c>
      <c r="AC316" s="23" t="str">
        <f t="shared" ca="1" si="4"/>
        <v/>
      </c>
    </row>
    <row r="317" spans="1:29" x14ac:dyDescent="0.25">
      <c r="A317" s="23">
        <v>316</v>
      </c>
      <c r="B317">
        <v>156</v>
      </c>
      <c r="C317" t="str">
        <f ca="1">IFERROR(VLOOKUP($B317,INDIRECT(nfl_game_result),MATCH(C$1,INDIRECT(nfl_game_result_header),0),FALSE),"error")</f>
        <v>2012_11_IND@NWE</v>
      </c>
      <c r="D317" t="str">
        <f ca="1">IFERROR(IF(ISBLANK(VLOOKUP($B317,INDIRECT(nfl_game_result),MATCH(D$1,INDIRECT(nfl_game_result_header),0),FALSE)),"",VLOOKUP($B317,INDIRECT(nfl_game_result),MATCH(D$1,INDIRECT(nfl_game_result_header),0),FALSE)),"error")</f>
        <v/>
      </c>
      <c r="E317">
        <f ca="1">IFERROR(IF(ISBLANK(VLOOKUP($B317,INDIRECT(nfl_game_result),MATCH(E$1,INDIRECT(nfl_game_result_header),0),FALSE)),"",VLOOKUP($B317,INDIRECT(nfl_game_result),MATCH(E$1,INDIRECT(nfl_game_result_header),0),FALSE)),"error")</f>
        <v>-9.5</v>
      </c>
      <c r="F317" s="23" t="str">
        <f ca="1">IFERROR(IF(ISBLANK(VLOOKUP($B317,INDIRECT(nfl_game_result),MATCH(F$1,INDIRECT(nfl_game_result_header),0),FALSE)),"",VLOOKUP($B317,INDIRECT(nfl_game_result),MATCH(F$1,INDIRECT(nfl_game_result_header),0),FALSE)),"error")</f>
        <v/>
      </c>
      <c r="G317" s="23" t="str">
        <f ca="1">IFERROR(IF(ISBLANK(VLOOKUP($B317,INDIRECT(nfl_game_result),MATCH(G$1,INDIRECT(nfl_game_result_header),0),FALSE)),"",VLOOKUP($B317,INDIRECT(nfl_game_result),MATCH(G$1,INDIRECT(nfl_game_result_header),0),FALSE)),"error")</f>
        <v/>
      </c>
      <c r="H317">
        <f ca="1">IFERROR(IF(ISBLANK(VLOOKUP($B317,INDIRECT(nfl_game_result),MATCH(H$1,INDIRECT(nfl_game_result_header),0),FALSE)),"",VLOOKUP($B317,INDIRECT(nfl_game_result),MATCH(H$1,INDIRECT(nfl_game_result_header),0),FALSE)),"error")</f>
        <v>59</v>
      </c>
      <c r="I317">
        <f ca="1">IFERROR(IF(ISBLANK(VLOOKUP($B317,INDIRECT(nfl_game_result),MATCH(I$1,INDIRECT(nfl_game_result_header),0),FALSE)),"",VLOOKUP($B317,INDIRECT(nfl_game_result),MATCH(I$1,INDIRECT(nfl_game_result_header),0),FALSE)),"error")</f>
        <v>24</v>
      </c>
      <c r="J317" t="str">
        <f ca="1">IFERROR(IF(ISBLANK(VLOOKUP($B317,INDIRECT(nfl_game_result),MATCH(J$1,INDIRECT(nfl_game_result_header),0),FALSE)),"",VLOOKUP($B317,INDIRECT(nfl_game_result),MATCH(J$1,INDIRECT(nfl_game_result_header),0),FALSE)),"error")</f>
        <v>NWE</v>
      </c>
      <c r="K317" t="str">
        <f ca="1">IFERROR(IF(ISBLANK(VLOOKUP($B317,INDIRECT(nfl_game_result),MATCH(K$1,INDIRECT(nfl_game_result_header),0),FALSE)),"",VLOOKUP($B317,INDIRECT(nfl_game_result),MATCH(K$1,INDIRECT(nfl_game_result_header),0),FALSE)),"error")</f>
        <v>NWE</v>
      </c>
      <c r="L317" s="23" t="str">
        <f ca="1">IFERROR(IF(ISBLANK(VLOOKUP($B317,INDIRECT(nfl_game_result),MATCH(L$1,INDIRECT(nfl_game_result_header),0),FALSE)),"",VLOOKUP($B317,INDIRECT(nfl_game_result),MATCH(L$1,INDIRECT(nfl_game_result_header),0),FALSE)),"error")</f>
        <v/>
      </c>
      <c r="M317" t="s">
        <v>14</v>
      </c>
      <c r="N317">
        <v>-7.5</v>
      </c>
      <c r="O317" t="s">
        <v>76</v>
      </c>
      <c r="V317" s="23" t="s">
        <v>416</v>
      </c>
      <c r="W317">
        <f ca="1">VALUE(LEFT(C317, 4))</f>
        <v>2012</v>
      </c>
      <c r="X317">
        <f ca="1">VALUE(MID(C317,6,FIND("_",C317,6)-6))</f>
        <v>11</v>
      </c>
      <c r="Y317" t="str">
        <f ca="1">IF(NOT(OR(ISBLANK(D317),ISBLANK(E317),D317="",E317="")),D317-E317,"")</f>
        <v/>
      </c>
      <c r="Z317" t="str">
        <f ca="1">IF(OR(NOT(ISNUMBER(D317)),ISBLANK(D317),D317="",ISBLANK(N317)),"",ABS(D317-N317))</f>
        <v/>
      </c>
      <c r="AA317">
        <f ca="1">IF(OR(ISBLANK(J317),ISBLANK(O317),J317="",O317=""),"",IF(J317=O317,1,0))</f>
        <v>0</v>
      </c>
      <c r="AB317" t="str">
        <f ca="1">IF(OR(ISBLANK(K317),ISBLANK(Q317),K317="",Q317=""),"",IF(K317=Q317,1,0))</f>
        <v/>
      </c>
      <c r="AC317" s="23" t="str">
        <f t="shared" ca="1" si="4"/>
        <v/>
      </c>
    </row>
    <row r="318" spans="1:29" x14ac:dyDescent="0.25">
      <c r="A318" s="23">
        <v>317</v>
      </c>
      <c r="B318">
        <v>157</v>
      </c>
      <c r="C318" t="str">
        <f ca="1">IFERROR(VLOOKUP($B318,INDIRECT(nfl_game_result),MATCH(C$1,INDIRECT(nfl_game_result_header),0),FALSE),"error")</f>
        <v>2012_11_NOR@OAK</v>
      </c>
      <c r="D318" t="str">
        <f ca="1">IFERROR(IF(ISBLANK(VLOOKUP($B318,INDIRECT(nfl_game_result),MATCH(D$1,INDIRECT(nfl_game_result_header),0),FALSE)),"",VLOOKUP($B318,INDIRECT(nfl_game_result),MATCH(D$1,INDIRECT(nfl_game_result_header),0),FALSE)),"error")</f>
        <v/>
      </c>
      <c r="E318">
        <f ca="1">IFERROR(IF(ISBLANK(VLOOKUP($B318,INDIRECT(nfl_game_result),MATCH(E$1,INDIRECT(nfl_game_result_header),0),FALSE)),"",VLOOKUP($B318,INDIRECT(nfl_game_result),MATCH(E$1,INDIRECT(nfl_game_result_header),0),FALSE)),"error")</f>
        <v>4.5</v>
      </c>
      <c r="F318" s="23" t="str">
        <f ca="1">IFERROR(IF(ISBLANK(VLOOKUP($B318,INDIRECT(nfl_game_result),MATCH(F$1,INDIRECT(nfl_game_result_header),0),FALSE)),"",VLOOKUP($B318,INDIRECT(nfl_game_result),MATCH(F$1,INDIRECT(nfl_game_result_header),0),FALSE)),"error")</f>
        <v/>
      </c>
      <c r="G318" s="23" t="str">
        <f ca="1">IFERROR(IF(ISBLANK(VLOOKUP($B318,INDIRECT(nfl_game_result),MATCH(G$1,INDIRECT(nfl_game_result_header),0),FALSE)),"",VLOOKUP($B318,INDIRECT(nfl_game_result),MATCH(G$1,INDIRECT(nfl_game_result_header),0),FALSE)),"error")</f>
        <v/>
      </c>
      <c r="H318">
        <f ca="1">IFERROR(IF(ISBLANK(VLOOKUP($B318,INDIRECT(nfl_game_result),MATCH(H$1,INDIRECT(nfl_game_result_header),0),FALSE)),"",VLOOKUP($B318,INDIRECT(nfl_game_result),MATCH(H$1,INDIRECT(nfl_game_result_header),0),FALSE)),"error")</f>
        <v>17</v>
      </c>
      <c r="I318">
        <f ca="1">IFERROR(IF(ISBLANK(VLOOKUP($B318,INDIRECT(nfl_game_result),MATCH(I$1,INDIRECT(nfl_game_result_header),0),FALSE)),"",VLOOKUP($B318,INDIRECT(nfl_game_result),MATCH(I$1,INDIRECT(nfl_game_result_header),0),FALSE)),"error")</f>
        <v>38</v>
      </c>
      <c r="J318" t="str">
        <f ca="1">IFERROR(IF(ISBLANK(VLOOKUP($B318,INDIRECT(nfl_game_result),MATCH(J$1,INDIRECT(nfl_game_result_header),0),FALSE)),"",VLOOKUP($B318,INDIRECT(nfl_game_result),MATCH(J$1,INDIRECT(nfl_game_result_header),0),FALSE)),"error")</f>
        <v>NOR</v>
      </c>
      <c r="K318" t="str">
        <f ca="1">IFERROR(IF(ISBLANK(VLOOKUP($B318,INDIRECT(nfl_game_result),MATCH(K$1,INDIRECT(nfl_game_result_header),0),FALSE)),"",VLOOKUP($B318,INDIRECT(nfl_game_result),MATCH(K$1,INDIRECT(nfl_game_result_header),0),FALSE)),"error")</f>
        <v>NOR</v>
      </c>
      <c r="L318" s="23" t="str">
        <f ca="1">IFERROR(IF(ISBLANK(VLOOKUP($B318,INDIRECT(nfl_game_result),MATCH(L$1,INDIRECT(nfl_game_result_header),0),FALSE)),"",VLOOKUP($B318,INDIRECT(nfl_game_result),MATCH(L$1,INDIRECT(nfl_game_result_header),0),FALSE)),"error")</f>
        <v/>
      </c>
      <c r="M318" t="s">
        <v>14</v>
      </c>
      <c r="N318">
        <v>3.5</v>
      </c>
      <c r="O318" t="s">
        <v>85</v>
      </c>
      <c r="V318" s="23" t="s">
        <v>416</v>
      </c>
      <c r="W318">
        <f ca="1">VALUE(LEFT(C318, 4))</f>
        <v>2012</v>
      </c>
      <c r="X318">
        <f ca="1">VALUE(MID(C318,6,FIND("_",C318,6)-6))</f>
        <v>11</v>
      </c>
      <c r="Y318" t="str">
        <f ca="1">IF(NOT(OR(ISBLANK(D318),ISBLANK(E318),D318="",E318="")),D318-E318,"")</f>
        <v/>
      </c>
      <c r="Z318" t="str">
        <f ca="1">IF(OR(NOT(ISNUMBER(D318)),ISBLANK(D318),D318="",ISBLANK(N318)),"",ABS(D318-N318))</f>
        <v/>
      </c>
      <c r="AA318">
        <f ca="1">IF(OR(ISBLANK(J318),ISBLANK(O318),J318="",O318=""),"",IF(J318=O318,1,0))</f>
        <v>0</v>
      </c>
      <c r="AB318" t="str">
        <f ca="1">IF(OR(ISBLANK(K318),ISBLANK(Q318),K318="",Q318=""),"",IF(K318=Q318,1,0))</f>
        <v/>
      </c>
      <c r="AC318" s="23" t="str">
        <f t="shared" ca="1" si="4"/>
        <v/>
      </c>
    </row>
    <row r="319" spans="1:29" x14ac:dyDescent="0.25">
      <c r="A319" s="23">
        <v>318</v>
      </c>
      <c r="B319">
        <v>158</v>
      </c>
      <c r="C319" t="str">
        <f ca="1">IFERROR(VLOOKUP($B319,INDIRECT(nfl_game_result),MATCH(C$1,INDIRECT(nfl_game_result_header),0),FALSE),"error")</f>
        <v>2012_11_SD@DEN</v>
      </c>
      <c r="D319" t="str">
        <f ca="1">IFERROR(IF(ISBLANK(VLOOKUP($B319,INDIRECT(nfl_game_result),MATCH(D$1,INDIRECT(nfl_game_result_header),0),FALSE)),"",VLOOKUP($B319,INDIRECT(nfl_game_result),MATCH(D$1,INDIRECT(nfl_game_result_header),0),FALSE)),"error")</f>
        <v/>
      </c>
      <c r="E319">
        <f ca="1">IFERROR(IF(ISBLANK(VLOOKUP($B319,INDIRECT(nfl_game_result),MATCH(E$1,INDIRECT(nfl_game_result_header),0),FALSE)),"",VLOOKUP($B319,INDIRECT(nfl_game_result),MATCH(E$1,INDIRECT(nfl_game_result_header),0),FALSE)),"error")</f>
        <v>-7.5</v>
      </c>
      <c r="F319" s="23" t="str">
        <f ca="1">IFERROR(IF(ISBLANK(VLOOKUP($B319,INDIRECT(nfl_game_result),MATCH(F$1,INDIRECT(nfl_game_result_header),0),FALSE)),"",VLOOKUP($B319,INDIRECT(nfl_game_result),MATCH(F$1,INDIRECT(nfl_game_result_header),0),FALSE)),"error")</f>
        <v/>
      </c>
      <c r="G319" s="23" t="str">
        <f ca="1">IFERROR(IF(ISBLANK(VLOOKUP($B319,INDIRECT(nfl_game_result),MATCH(G$1,INDIRECT(nfl_game_result_header),0),FALSE)),"",VLOOKUP($B319,INDIRECT(nfl_game_result),MATCH(G$1,INDIRECT(nfl_game_result_header),0),FALSE)),"error")</f>
        <v/>
      </c>
      <c r="H319">
        <f ca="1">IFERROR(IF(ISBLANK(VLOOKUP($B319,INDIRECT(nfl_game_result),MATCH(H$1,INDIRECT(nfl_game_result_header),0),FALSE)),"",VLOOKUP($B319,INDIRECT(nfl_game_result),MATCH(H$1,INDIRECT(nfl_game_result_header),0),FALSE)),"error")</f>
        <v>30</v>
      </c>
      <c r="I319">
        <f ca="1">IFERROR(IF(ISBLANK(VLOOKUP($B319,INDIRECT(nfl_game_result),MATCH(I$1,INDIRECT(nfl_game_result_header),0),FALSE)),"",VLOOKUP($B319,INDIRECT(nfl_game_result),MATCH(I$1,INDIRECT(nfl_game_result_header),0),FALSE)),"error")</f>
        <v>23</v>
      </c>
      <c r="J319" t="str">
        <f ca="1">IFERROR(IF(ISBLANK(VLOOKUP($B319,INDIRECT(nfl_game_result),MATCH(J$1,INDIRECT(nfl_game_result_header),0),FALSE)),"",VLOOKUP($B319,INDIRECT(nfl_game_result),MATCH(J$1,INDIRECT(nfl_game_result_header),0),FALSE)),"error")</f>
        <v>SD</v>
      </c>
      <c r="K319" t="str">
        <f ca="1">IFERROR(IF(ISBLANK(VLOOKUP($B319,INDIRECT(nfl_game_result),MATCH(K$1,INDIRECT(nfl_game_result_header),0),FALSE)),"",VLOOKUP($B319,INDIRECT(nfl_game_result),MATCH(K$1,INDIRECT(nfl_game_result_header),0),FALSE)),"error")</f>
        <v>DEN</v>
      </c>
      <c r="L319" s="23" t="str">
        <f ca="1">IFERROR(IF(ISBLANK(VLOOKUP($B319,INDIRECT(nfl_game_result),MATCH(L$1,INDIRECT(nfl_game_result_header),0),FALSE)),"",VLOOKUP($B319,INDIRECT(nfl_game_result),MATCH(L$1,INDIRECT(nfl_game_result_header),0),FALSE)),"error")</f>
        <v/>
      </c>
      <c r="M319" t="s">
        <v>14</v>
      </c>
      <c r="N319">
        <v>-8</v>
      </c>
      <c r="O319" t="s">
        <v>72</v>
      </c>
      <c r="V319" s="23" t="s">
        <v>416</v>
      </c>
      <c r="W319">
        <f ca="1">VALUE(LEFT(C319, 4))</f>
        <v>2012</v>
      </c>
      <c r="X319">
        <f ca="1">VALUE(MID(C319,6,FIND("_",C319,6)-6))</f>
        <v>11</v>
      </c>
      <c r="Y319" t="str">
        <f ca="1">IF(NOT(OR(ISBLANK(D319),ISBLANK(E319),D319="",E319="")),D319-E319,"")</f>
        <v/>
      </c>
      <c r="Z319" t="str">
        <f ca="1">IF(OR(NOT(ISNUMBER(D319)),ISBLANK(D319),D319="",ISBLANK(N319)),"",ABS(D319-N319))</f>
        <v/>
      </c>
      <c r="AA319">
        <f ca="1">IF(OR(ISBLANK(J319),ISBLANK(O319),J319="",O319=""),"",IF(J319=O319,1,0))</f>
        <v>0</v>
      </c>
      <c r="AB319" t="str">
        <f ca="1">IF(OR(ISBLANK(K319),ISBLANK(Q319),K319="",Q319=""),"",IF(K319=Q319,1,0))</f>
        <v/>
      </c>
      <c r="AC319" s="23" t="str">
        <f t="shared" ca="1" si="4"/>
        <v/>
      </c>
    </row>
    <row r="320" spans="1:29" x14ac:dyDescent="0.25">
      <c r="A320" s="23">
        <v>319</v>
      </c>
      <c r="B320">
        <v>159</v>
      </c>
      <c r="C320" t="str">
        <f ca="1">IFERROR(VLOOKUP($B320,INDIRECT(nfl_game_result),MATCH(C$1,INDIRECT(nfl_game_result_header),0),FALSE),"error")</f>
        <v>2012_11_BAL@PIT</v>
      </c>
      <c r="D320" t="str">
        <f ca="1">IFERROR(IF(ISBLANK(VLOOKUP($B320,INDIRECT(nfl_game_result),MATCH(D$1,INDIRECT(nfl_game_result_header),0),FALSE)),"",VLOOKUP($B320,INDIRECT(nfl_game_result),MATCH(D$1,INDIRECT(nfl_game_result_header),0),FALSE)),"error")</f>
        <v/>
      </c>
      <c r="E320">
        <f ca="1">IFERROR(IF(ISBLANK(VLOOKUP($B320,INDIRECT(nfl_game_result),MATCH(E$1,INDIRECT(nfl_game_result_header),0),FALSE)),"",VLOOKUP($B320,INDIRECT(nfl_game_result),MATCH(E$1,INDIRECT(nfl_game_result_header),0),FALSE)),"error")</f>
        <v>-3.5</v>
      </c>
      <c r="F320" s="23" t="str">
        <f ca="1">IFERROR(IF(ISBLANK(VLOOKUP($B320,INDIRECT(nfl_game_result),MATCH(F$1,INDIRECT(nfl_game_result_header),0),FALSE)),"",VLOOKUP($B320,INDIRECT(nfl_game_result),MATCH(F$1,INDIRECT(nfl_game_result_header),0),FALSE)),"error")</f>
        <v/>
      </c>
      <c r="G320" s="23" t="str">
        <f ca="1">IFERROR(IF(ISBLANK(VLOOKUP($B320,INDIRECT(nfl_game_result),MATCH(G$1,INDIRECT(nfl_game_result_header),0),FALSE)),"",VLOOKUP($B320,INDIRECT(nfl_game_result),MATCH(G$1,INDIRECT(nfl_game_result_header),0),FALSE)),"error")</f>
        <v/>
      </c>
      <c r="H320">
        <f ca="1">IFERROR(IF(ISBLANK(VLOOKUP($B320,INDIRECT(nfl_game_result),MATCH(H$1,INDIRECT(nfl_game_result_header),0),FALSE)),"",VLOOKUP($B320,INDIRECT(nfl_game_result),MATCH(H$1,INDIRECT(nfl_game_result_header),0),FALSE)),"error")</f>
        <v>10</v>
      </c>
      <c r="I320">
        <f ca="1">IFERROR(IF(ISBLANK(VLOOKUP($B320,INDIRECT(nfl_game_result),MATCH(I$1,INDIRECT(nfl_game_result_header),0),FALSE)),"",VLOOKUP($B320,INDIRECT(nfl_game_result),MATCH(I$1,INDIRECT(nfl_game_result_header),0),FALSE)),"error")</f>
        <v>13</v>
      </c>
      <c r="J320" t="str">
        <f ca="1">IFERROR(IF(ISBLANK(VLOOKUP($B320,INDIRECT(nfl_game_result),MATCH(J$1,INDIRECT(nfl_game_result_header),0),FALSE)),"",VLOOKUP($B320,INDIRECT(nfl_game_result),MATCH(J$1,INDIRECT(nfl_game_result_header),0),FALSE)),"error")</f>
        <v>BAL</v>
      </c>
      <c r="K320" t="str">
        <f ca="1">IFERROR(IF(ISBLANK(VLOOKUP($B320,INDIRECT(nfl_game_result),MATCH(K$1,INDIRECT(nfl_game_result_header),0),FALSE)),"",VLOOKUP($B320,INDIRECT(nfl_game_result),MATCH(K$1,INDIRECT(nfl_game_result_header),0),FALSE)),"error")</f>
        <v>BAL</v>
      </c>
      <c r="L320" s="23" t="str">
        <f ca="1">IFERROR(IF(ISBLANK(VLOOKUP($B320,INDIRECT(nfl_game_result),MATCH(L$1,INDIRECT(nfl_game_result_header),0),FALSE)),"",VLOOKUP($B320,INDIRECT(nfl_game_result),MATCH(L$1,INDIRECT(nfl_game_result_header),0),FALSE)),"error")</f>
        <v/>
      </c>
      <c r="M320" t="s">
        <v>14</v>
      </c>
      <c r="N320">
        <v>-3.5</v>
      </c>
      <c r="O320" t="s">
        <v>65</v>
      </c>
      <c r="V320" s="23" t="s">
        <v>416</v>
      </c>
      <c r="W320">
        <f ca="1">VALUE(LEFT(C320, 4))</f>
        <v>2012</v>
      </c>
      <c r="X320">
        <f ca="1">VALUE(MID(C320,6,FIND("_",C320,6)-6))</f>
        <v>11</v>
      </c>
      <c r="Y320" t="str">
        <f ca="1">IF(NOT(OR(ISBLANK(D320),ISBLANK(E320),D320="",E320="")),D320-E320,"")</f>
        <v/>
      </c>
      <c r="Z320" t="str">
        <f ca="1">IF(OR(NOT(ISNUMBER(D320)),ISBLANK(D320),D320="",ISBLANK(N320)),"",ABS(D320-N320))</f>
        <v/>
      </c>
      <c r="AA320">
        <f ca="1">IF(OR(ISBLANK(J320),ISBLANK(O320),J320="",O320=""),"",IF(J320=O320,1,0))</f>
        <v>1</v>
      </c>
      <c r="AB320" t="str">
        <f ca="1">IF(OR(ISBLANK(K320),ISBLANK(Q320),K320="",Q320=""),"",IF(K320=Q320,1,0))</f>
        <v/>
      </c>
      <c r="AC320" s="23" t="str">
        <f t="shared" ca="1" si="4"/>
        <v/>
      </c>
    </row>
    <row r="321" spans="1:29" x14ac:dyDescent="0.25">
      <c r="A321" s="23">
        <v>320</v>
      </c>
      <c r="B321">
        <v>160</v>
      </c>
      <c r="C321" t="str">
        <f ca="1">IFERROR(VLOOKUP($B321,INDIRECT(nfl_game_result),MATCH(C$1,INDIRECT(nfl_game_result_header),0),FALSE),"error")</f>
        <v>2012_11_CHI@SFO</v>
      </c>
      <c r="D321" t="str">
        <f ca="1">IFERROR(IF(ISBLANK(VLOOKUP($B321,INDIRECT(nfl_game_result),MATCH(D$1,INDIRECT(nfl_game_result_header),0),FALSE)),"",VLOOKUP($B321,INDIRECT(nfl_game_result),MATCH(D$1,INDIRECT(nfl_game_result_header),0),FALSE)),"error")</f>
        <v/>
      </c>
      <c r="E321">
        <f ca="1">IFERROR(IF(ISBLANK(VLOOKUP($B321,INDIRECT(nfl_game_result),MATCH(E$1,INDIRECT(nfl_game_result_header),0),FALSE)),"",VLOOKUP($B321,INDIRECT(nfl_game_result),MATCH(E$1,INDIRECT(nfl_game_result_header),0),FALSE)),"error")</f>
        <v>-4.5</v>
      </c>
      <c r="F321" s="23" t="str">
        <f ca="1">IFERROR(IF(ISBLANK(VLOOKUP($B321,INDIRECT(nfl_game_result),MATCH(F$1,INDIRECT(nfl_game_result_header),0),FALSE)),"",VLOOKUP($B321,INDIRECT(nfl_game_result),MATCH(F$1,INDIRECT(nfl_game_result_header),0),FALSE)),"error")</f>
        <v/>
      </c>
      <c r="G321" s="23" t="str">
        <f ca="1">IFERROR(IF(ISBLANK(VLOOKUP($B321,INDIRECT(nfl_game_result),MATCH(G$1,INDIRECT(nfl_game_result_header),0),FALSE)),"",VLOOKUP($B321,INDIRECT(nfl_game_result),MATCH(G$1,INDIRECT(nfl_game_result_header),0),FALSE)),"error")</f>
        <v/>
      </c>
      <c r="H321">
        <f ca="1">IFERROR(IF(ISBLANK(VLOOKUP($B321,INDIRECT(nfl_game_result),MATCH(H$1,INDIRECT(nfl_game_result_header),0),FALSE)),"",VLOOKUP($B321,INDIRECT(nfl_game_result),MATCH(H$1,INDIRECT(nfl_game_result_header),0),FALSE)),"error")</f>
        <v>32</v>
      </c>
      <c r="I321">
        <f ca="1">IFERROR(IF(ISBLANK(VLOOKUP($B321,INDIRECT(nfl_game_result),MATCH(I$1,INDIRECT(nfl_game_result_header),0),FALSE)),"",VLOOKUP($B321,INDIRECT(nfl_game_result),MATCH(I$1,INDIRECT(nfl_game_result_header),0),FALSE)),"error")</f>
        <v>7</v>
      </c>
      <c r="J321" t="str">
        <f ca="1">IFERROR(IF(ISBLANK(VLOOKUP($B321,INDIRECT(nfl_game_result),MATCH(J$1,INDIRECT(nfl_game_result_header),0),FALSE)),"",VLOOKUP($B321,INDIRECT(nfl_game_result),MATCH(J$1,INDIRECT(nfl_game_result_header),0),FALSE)),"error")</f>
        <v>SFO</v>
      </c>
      <c r="K321" t="str">
        <f ca="1">IFERROR(IF(ISBLANK(VLOOKUP($B321,INDIRECT(nfl_game_result),MATCH(K$1,INDIRECT(nfl_game_result_header),0),FALSE)),"",VLOOKUP($B321,INDIRECT(nfl_game_result),MATCH(K$1,INDIRECT(nfl_game_result_header),0),FALSE)),"error")</f>
        <v>SFO</v>
      </c>
      <c r="L321" s="23" t="str">
        <f ca="1">IFERROR(IF(ISBLANK(VLOOKUP($B321,INDIRECT(nfl_game_result),MATCH(L$1,INDIRECT(nfl_game_result_header),0),FALSE)),"",VLOOKUP($B321,INDIRECT(nfl_game_result),MATCH(L$1,INDIRECT(nfl_game_result_header),0),FALSE)),"error")</f>
        <v/>
      </c>
      <c r="M321" t="s">
        <v>14</v>
      </c>
      <c r="N321">
        <v>-3.5</v>
      </c>
      <c r="O321" t="s">
        <v>68</v>
      </c>
      <c r="V321" s="23" t="s">
        <v>416</v>
      </c>
      <c r="W321">
        <f ca="1">VALUE(LEFT(C321, 4))</f>
        <v>2012</v>
      </c>
      <c r="X321">
        <f ca="1">VALUE(MID(C321,6,FIND("_",C321,6)-6))</f>
        <v>11</v>
      </c>
      <c r="Y321" t="str">
        <f ca="1">IF(NOT(OR(ISBLANK(D321),ISBLANK(E321),D321="",E321="")),D321-E321,"")</f>
        <v/>
      </c>
      <c r="Z321" t="str">
        <f ca="1">IF(OR(NOT(ISNUMBER(D321)),ISBLANK(D321),D321="",ISBLANK(N321)),"",ABS(D321-N321))</f>
        <v/>
      </c>
      <c r="AA321">
        <f ca="1">IF(OR(ISBLANK(J321),ISBLANK(O321),J321="",O321=""),"",IF(J321=O321,1,0))</f>
        <v>0</v>
      </c>
      <c r="AB321" t="str">
        <f ca="1">IF(OR(ISBLANK(K321),ISBLANK(Q321),K321="",Q321=""),"",IF(K321=Q321,1,0))</f>
        <v/>
      </c>
      <c r="AC321" s="23" t="str">
        <f t="shared" ca="1" si="4"/>
        <v/>
      </c>
    </row>
    <row r="322" spans="1:29" x14ac:dyDescent="0.25">
      <c r="A322" s="23">
        <v>321</v>
      </c>
      <c r="B322">
        <v>161</v>
      </c>
      <c r="C322" t="str">
        <f ca="1">IFERROR(VLOOKUP($B322,INDIRECT(nfl_game_result),MATCH(C$1,INDIRECT(nfl_game_result_header),0),FALSE),"error")</f>
        <v>2012_12_HOU@DET</v>
      </c>
      <c r="D322" t="str">
        <f ca="1">IFERROR(IF(ISBLANK(VLOOKUP($B322,INDIRECT(nfl_game_result),MATCH(D$1,INDIRECT(nfl_game_result_header),0),FALSE)),"",VLOOKUP($B322,INDIRECT(nfl_game_result),MATCH(D$1,INDIRECT(nfl_game_result_header),0),FALSE)),"error")</f>
        <v/>
      </c>
      <c r="E322">
        <f ca="1">IFERROR(IF(ISBLANK(VLOOKUP($B322,INDIRECT(nfl_game_result),MATCH(E$1,INDIRECT(nfl_game_result_header),0),FALSE)),"",VLOOKUP($B322,INDIRECT(nfl_game_result),MATCH(E$1,INDIRECT(nfl_game_result_header),0),FALSE)),"error")</f>
        <v>3.5</v>
      </c>
      <c r="F322" s="23" t="str">
        <f ca="1">IFERROR(IF(ISBLANK(VLOOKUP($B322,INDIRECT(nfl_game_result),MATCH(F$1,INDIRECT(nfl_game_result_header),0),FALSE)),"",VLOOKUP($B322,INDIRECT(nfl_game_result),MATCH(F$1,INDIRECT(nfl_game_result_header),0),FALSE)),"error")</f>
        <v/>
      </c>
      <c r="G322" s="23" t="str">
        <f ca="1">IFERROR(IF(ISBLANK(VLOOKUP($B322,INDIRECT(nfl_game_result),MATCH(G$1,INDIRECT(nfl_game_result_header),0),FALSE)),"",VLOOKUP($B322,INDIRECT(nfl_game_result),MATCH(G$1,INDIRECT(nfl_game_result_header),0),FALSE)),"error")</f>
        <v/>
      </c>
      <c r="H322">
        <f ca="1">IFERROR(IF(ISBLANK(VLOOKUP($B322,INDIRECT(nfl_game_result),MATCH(H$1,INDIRECT(nfl_game_result_header),0),FALSE)),"",VLOOKUP($B322,INDIRECT(nfl_game_result),MATCH(H$1,INDIRECT(nfl_game_result_header),0),FALSE)),"error")</f>
        <v>31</v>
      </c>
      <c r="I322">
        <f ca="1">IFERROR(IF(ISBLANK(VLOOKUP($B322,INDIRECT(nfl_game_result),MATCH(I$1,INDIRECT(nfl_game_result_header),0),FALSE)),"",VLOOKUP($B322,INDIRECT(nfl_game_result),MATCH(I$1,INDIRECT(nfl_game_result_header),0),FALSE)),"error")</f>
        <v>34</v>
      </c>
      <c r="J322" t="str">
        <f ca="1">IFERROR(IF(ISBLANK(VLOOKUP($B322,INDIRECT(nfl_game_result),MATCH(J$1,INDIRECT(nfl_game_result_header),0),FALSE)),"",VLOOKUP($B322,INDIRECT(nfl_game_result),MATCH(J$1,INDIRECT(nfl_game_result_header),0),FALSE)),"error")</f>
        <v>DET</v>
      </c>
      <c r="K322" t="str">
        <f ca="1">IFERROR(IF(ISBLANK(VLOOKUP($B322,INDIRECT(nfl_game_result),MATCH(K$1,INDIRECT(nfl_game_result_header),0),FALSE)),"",VLOOKUP($B322,INDIRECT(nfl_game_result),MATCH(K$1,INDIRECT(nfl_game_result_header),0),FALSE)),"error")</f>
        <v>HOU</v>
      </c>
      <c r="L322" s="23" t="str">
        <f ca="1">IFERROR(IF(ISBLANK(VLOOKUP($B322,INDIRECT(nfl_game_result),MATCH(L$1,INDIRECT(nfl_game_result_header),0),FALSE)),"",VLOOKUP($B322,INDIRECT(nfl_game_result),MATCH(L$1,INDIRECT(nfl_game_result_header),0),FALSE)),"error")</f>
        <v/>
      </c>
      <c r="M322" t="s">
        <v>16</v>
      </c>
      <c r="N322">
        <v>3</v>
      </c>
      <c r="O322" t="s">
        <v>75</v>
      </c>
      <c r="V322" s="23" t="s">
        <v>416</v>
      </c>
      <c r="W322">
        <f ca="1">VALUE(LEFT(C322, 4))</f>
        <v>2012</v>
      </c>
      <c r="X322">
        <f ca="1">VALUE(MID(C322,6,FIND("_",C322,6)-6))</f>
        <v>12</v>
      </c>
      <c r="Y322" t="str">
        <f ca="1">IF(NOT(OR(ISBLANK(D322),ISBLANK(E322),D322="",E322="")),D322-E322,"")</f>
        <v/>
      </c>
      <c r="Z322" t="str">
        <f ca="1">IF(OR(NOT(ISNUMBER(D322)),ISBLANK(D322),D322="",ISBLANK(N322)),"",ABS(D322-N322))</f>
        <v/>
      </c>
      <c r="AA322">
        <f ca="1">IF(OR(ISBLANK(J322),ISBLANK(O322),J322="",O322=""),"",IF(J322=O322,1,0))</f>
        <v>0</v>
      </c>
      <c r="AB322" t="str">
        <f ca="1">IF(OR(ISBLANK(K322),ISBLANK(Q322),K322="",Q322=""),"",IF(K322=Q322,1,0))</f>
        <v/>
      </c>
      <c r="AC322" s="23" t="str">
        <f t="shared" ca="1" si="4"/>
        <v/>
      </c>
    </row>
    <row r="323" spans="1:29" x14ac:dyDescent="0.25">
      <c r="A323" s="23">
        <v>322</v>
      </c>
      <c r="B323">
        <v>162</v>
      </c>
      <c r="C323" t="str">
        <f ca="1">IFERROR(VLOOKUP($B323,INDIRECT(nfl_game_result),MATCH(C$1,INDIRECT(nfl_game_result_header),0),FALSE),"error")</f>
        <v>2012_12_WAS@DAL</v>
      </c>
      <c r="D323" t="str">
        <f ca="1">IFERROR(IF(ISBLANK(VLOOKUP($B323,INDIRECT(nfl_game_result),MATCH(D$1,INDIRECT(nfl_game_result_header),0),FALSE)),"",VLOOKUP($B323,INDIRECT(nfl_game_result),MATCH(D$1,INDIRECT(nfl_game_result_header),0),FALSE)),"error")</f>
        <v/>
      </c>
      <c r="E323">
        <f ca="1">IFERROR(IF(ISBLANK(VLOOKUP($B323,INDIRECT(nfl_game_result),MATCH(E$1,INDIRECT(nfl_game_result_header),0),FALSE)),"",VLOOKUP($B323,INDIRECT(nfl_game_result),MATCH(E$1,INDIRECT(nfl_game_result_header),0),FALSE)),"error")</f>
        <v>-3.5</v>
      </c>
      <c r="F323" s="23" t="str">
        <f ca="1">IFERROR(IF(ISBLANK(VLOOKUP($B323,INDIRECT(nfl_game_result),MATCH(F$1,INDIRECT(nfl_game_result_header),0),FALSE)),"",VLOOKUP($B323,INDIRECT(nfl_game_result),MATCH(F$1,INDIRECT(nfl_game_result_header),0),FALSE)),"error")</f>
        <v/>
      </c>
      <c r="G323" s="23" t="str">
        <f ca="1">IFERROR(IF(ISBLANK(VLOOKUP($B323,INDIRECT(nfl_game_result),MATCH(G$1,INDIRECT(nfl_game_result_header),0),FALSE)),"",VLOOKUP($B323,INDIRECT(nfl_game_result),MATCH(G$1,INDIRECT(nfl_game_result_header),0),FALSE)),"error")</f>
        <v/>
      </c>
      <c r="H323">
        <f ca="1">IFERROR(IF(ISBLANK(VLOOKUP($B323,INDIRECT(nfl_game_result),MATCH(H$1,INDIRECT(nfl_game_result_header),0),FALSE)),"",VLOOKUP($B323,INDIRECT(nfl_game_result),MATCH(H$1,INDIRECT(nfl_game_result_header),0),FALSE)),"error")</f>
        <v>31</v>
      </c>
      <c r="I323">
        <f ca="1">IFERROR(IF(ISBLANK(VLOOKUP($B323,INDIRECT(nfl_game_result),MATCH(I$1,INDIRECT(nfl_game_result_header),0),FALSE)),"",VLOOKUP($B323,INDIRECT(nfl_game_result),MATCH(I$1,INDIRECT(nfl_game_result_header),0),FALSE)),"error")</f>
        <v>38</v>
      </c>
      <c r="J323" t="str">
        <f ca="1">IFERROR(IF(ISBLANK(VLOOKUP($B323,INDIRECT(nfl_game_result),MATCH(J$1,INDIRECT(nfl_game_result_header),0),FALSE)),"",VLOOKUP($B323,INDIRECT(nfl_game_result),MATCH(J$1,INDIRECT(nfl_game_result_header),0),FALSE)),"error")</f>
        <v>WAS</v>
      </c>
      <c r="K323" t="str">
        <f ca="1">IFERROR(IF(ISBLANK(VLOOKUP($B323,INDIRECT(nfl_game_result),MATCH(K$1,INDIRECT(nfl_game_result_header),0),FALSE)),"",VLOOKUP($B323,INDIRECT(nfl_game_result),MATCH(K$1,INDIRECT(nfl_game_result_header),0),FALSE)),"error")</f>
        <v>WAS</v>
      </c>
      <c r="L323" s="23" t="str">
        <f ca="1">IFERROR(IF(ISBLANK(VLOOKUP($B323,INDIRECT(nfl_game_result),MATCH(L$1,INDIRECT(nfl_game_result_header),0),FALSE)),"",VLOOKUP($B323,INDIRECT(nfl_game_result),MATCH(L$1,INDIRECT(nfl_game_result_header),0),FALSE)),"error")</f>
        <v/>
      </c>
      <c r="M323" t="s">
        <v>16</v>
      </c>
      <c r="N323">
        <v>-6</v>
      </c>
      <c r="O323" t="s">
        <v>71</v>
      </c>
      <c r="V323" s="23" t="s">
        <v>416</v>
      </c>
      <c r="W323">
        <f ca="1">VALUE(LEFT(C323, 4))</f>
        <v>2012</v>
      </c>
      <c r="X323">
        <f ca="1">VALUE(MID(C323,6,FIND("_",C323,6)-6))</f>
        <v>12</v>
      </c>
      <c r="Y323" t="str">
        <f ca="1">IF(NOT(OR(ISBLANK(D323),ISBLANK(E323),D323="",E323="")),D323-E323,"")</f>
        <v/>
      </c>
      <c r="Z323" t="str">
        <f ca="1">IF(OR(NOT(ISNUMBER(D323)),ISBLANK(D323),D323="",ISBLANK(N323)),"",ABS(D323-N323))</f>
        <v/>
      </c>
      <c r="AA323">
        <f ca="1">IF(OR(ISBLANK(J323),ISBLANK(O323),J323="",O323=""),"",IF(J323=O323,1,0))</f>
        <v>0</v>
      </c>
      <c r="AB323" t="str">
        <f ca="1">IF(OR(ISBLANK(K323),ISBLANK(Q323),K323="",Q323=""),"",IF(K323=Q323,1,0))</f>
        <v/>
      </c>
      <c r="AC323" s="23" t="str">
        <f t="shared" ca="1" si="4"/>
        <v/>
      </c>
    </row>
    <row r="324" spans="1:29" x14ac:dyDescent="0.25">
      <c r="A324" s="23">
        <v>323</v>
      </c>
      <c r="B324">
        <v>163</v>
      </c>
      <c r="C324" t="str">
        <f ca="1">IFERROR(VLOOKUP($B324,INDIRECT(nfl_game_result),MATCH(C$1,INDIRECT(nfl_game_result_header),0),FALSE),"error")</f>
        <v>2012_12_NWE@NYJ</v>
      </c>
      <c r="D324" t="str">
        <f ca="1">IFERROR(IF(ISBLANK(VLOOKUP($B324,INDIRECT(nfl_game_result),MATCH(D$1,INDIRECT(nfl_game_result_header),0),FALSE)),"",VLOOKUP($B324,INDIRECT(nfl_game_result),MATCH(D$1,INDIRECT(nfl_game_result_header),0),FALSE)),"error")</f>
        <v/>
      </c>
      <c r="E324">
        <f ca="1">IFERROR(IF(ISBLANK(VLOOKUP($B324,INDIRECT(nfl_game_result),MATCH(E$1,INDIRECT(nfl_game_result_header),0),FALSE)),"",VLOOKUP($B324,INDIRECT(nfl_game_result),MATCH(E$1,INDIRECT(nfl_game_result_header),0),FALSE)),"error")</f>
        <v>6.5</v>
      </c>
      <c r="F324" s="23" t="str">
        <f ca="1">IFERROR(IF(ISBLANK(VLOOKUP($B324,INDIRECT(nfl_game_result),MATCH(F$1,INDIRECT(nfl_game_result_header),0),FALSE)),"",VLOOKUP($B324,INDIRECT(nfl_game_result),MATCH(F$1,INDIRECT(nfl_game_result_header),0),FALSE)),"error")</f>
        <v/>
      </c>
      <c r="G324" s="23" t="str">
        <f ca="1">IFERROR(IF(ISBLANK(VLOOKUP($B324,INDIRECT(nfl_game_result),MATCH(G$1,INDIRECT(nfl_game_result_header),0),FALSE)),"",VLOOKUP($B324,INDIRECT(nfl_game_result),MATCH(G$1,INDIRECT(nfl_game_result_header),0),FALSE)),"error")</f>
        <v/>
      </c>
      <c r="H324">
        <f ca="1">IFERROR(IF(ISBLANK(VLOOKUP($B324,INDIRECT(nfl_game_result),MATCH(H$1,INDIRECT(nfl_game_result_header),0),FALSE)),"",VLOOKUP($B324,INDIRECT(nfl_game_result),MATCH(H$1,INDIRECT(nfl_game_result_header),0),FALSE)),"error")</f>
        <v>19</v>
      </c>
      <c r="I324">
        <f ca="1">IFERROR(IF(ISBLANK(VLOOKUP($B324,INDIRECT(nfl_game_result),MATCH(I$1,INDIRECT(nfl_game_result_header),0),FALSE)),"",VLOOKUP($B324,INDIRECT(nfl_game_result),MATCH(I$1,INDIRECT(nfl_game_result_header),0),FALSE)),"error")</f>
        <v>49</v>
      </c>
      <c r="J324" t="str">
        <f ca="1">IFERROR(IF(ISBLANK(VLOOKUP($B324,INDIRECT(nfl_game_result),MATCH(J$1,INDIRECT(nfl_game_result_header),0),FALSE)),"",VLOOKUP($B324,INDIRECT(nfl_game_result),MATCH(J$1,INDIRECT(nfl_game_result_header),0),FALSE)),"error")</f>
        <v>NWE</v>
      </c>
      <c r="K324" t="str">
        <f ca="1">IFERROR(IF(ISBLANK(VLOOKUP($B324,INDIRECT(nfl_game_result),MATCH(K$1,INDIRECT(nfl_game_result_header),0),FALSE)),"",VLOOKUP($B324,INDIRECT(nfl_game_result),MATCH(K$1,INDIRECT(nfl_game_result_header),0),FALSE)),"error")</f>
        <v>NWE</v>
      </c>
      <c r="L324" s="23" t="str">
        <f ca="1">IFERROR(IF(ISBLANK(VLOOKUP($B324,INDIRECT(nfl_game_result),MATCH(L$1,INDIRECT(nfl_game_result_header),0),FALSE)),"",VLOOKUP($B324,INDIRECT(nfl_game_result),MATCH(L$1,INDIRECT(nfl_game_result_header),0),FALSE)),"error")</f>
        <v/>
      </c>
      <c r="M324" t="s">
        <v>16</v>
      </c>
      <c r="N324">
        <v>5.5</v>
      </c>
      <c r="O324" t="s">
        <v>84</v>
      </c>
      <c r="V324" s="23" t="s">
        <v>416</v>
      </c>
      <c r="W324">
        <f ca="1">VALUE(LEFT(C324, 4))</f>
        <v>2012</v>
      </c>
      <c r="X324">
        <f ca="1">VALUE(MID(C324,6,FIND("_",C324,6)-6))</f>
        <v>12</v>
      </c>
      <c r="Y324" t="str">
        <f ca="1">IF(NOT(OR(ISBLANK(D324),ISBLANK(E324),D324="",E324="")),D324-E324,"")</f>
        <v/>
      </c>
      <c r="Z324" t="str">
        <f ca="1">IF(OR(NOT(ISNUMBER(D324)),ISBLANK(D324),D324="",ISBLANK(N324)),"",ABS(D324-N324))</f>
        <v/>
      </c>
      <c r="AA324">
        <f ca="1">IF(OR(ISBLANK(J324),ISBLANK(O324),J324="",O324=""),"",IF(J324=O324,1,0))</f>
        <v>0</v>
      </c>
      <c r="AB324" t="str">
        <f ca="1">IF(OR(ISBLANK(K324),ISBLANK(Q324),K324="",Q324=""),"",IF(K324=Q324,1,0))</f>
        <v/>
      </c>
      <c r="AC324" s="23" t="str">
        <f t="shared" ca="1" si="4"/>
        <v/>
      </c>
    </row>
    <row r="325" spans="1:29" x14ac:dyDescent="0.25">
      <c r="A325" s="23">
        <v>324</v>
      </c>
      <c r="B325">
        <v>164</v>
      </c>
      <c r="C325" t="str">
        <f ca="1">IFERROR(VLOOKUP($B325,INDIRECT(nfl_game_result),MATCH(C$1,INDIRECT(nfl_game_result_header),0),FALSE),"error")</f>
        <v>2012_12_OAK@CIN</v>
      </c>
      <c r="D325" t="str">
        <f ca="1">IFERROR(IF(ISBLANK(VLOOKUP($B325,INDIRECT(nfl_game_result),MATCH(D$1,INDIRECT(nfl_game_result_header),0),FALSE)),"",VLOOKUP($B325,INDIRECT(nfl_game_result),MATCH(D$1,INDIRECT(nfl_game_result_header),0),FALSE)),"error")</f>
        <v/>
      </c>
      <c r="E325">
        <f ca="1">IFERROR(IF(ISBLANK(VLOOKUP($B325,INDIRECT(nfl_game_result),MATCH(E$1,INDIRECT(nfl_game_result_header),0),FALSE)),"",VLOOKUP($B325,INDIRECT(nfl_game_result),MATCH(E$1,INDIRECT(nfl_game_result_header),0),FALSE)),"error")</f>
        <v>-7.5</v>
      </c>
      <c r="F325" s="23" t="str">
        <f ca="1">IFERROR(IF(ISBLANK(VLOOKUP($B325,INDIRECT(nfl_game_result),MATCH(F$1,INDIRECT(nfl_game_result_header),0),FALSE)),"",VLOOKUP($B325,INDIRECT(nfl_game_result),MATCH(F$1,INDIRECT(nfl_game_result_header),0),FALSE)),"error")</f>
        <v/>
      </c>
      <c r="G325" s="23" t="str">
        <f ca="1">IFERROR(IF(ISBLANK(VLOOKUP($B325,INDIRECT(nfl_game_result),MATCH(G$1,INDIRECT(nfl_game_result_header),0),FALSE)),"",VLOOKUP($B325,INDIRECT(nfl_game_result),MATCH(G$1,INDIRECT(nfl_game_result_header),0),FALSE)),"error")</f>
        <v/>
      </c>
      <c r="H325">
        <f ca="1">IFERROR(IF(ISBLANK(VLOOKUP($B325,INDIRECT(nfl_game_result),MATCH(H$1,INDIRECT(nfl_game_result_header),0),FALSE)),"",VLOOKUP($B325,INDIRECT(nfl_game_result),MATCH(H$1,INDIRECT(nfl_game_result_header),0),FALSE)),"error")</f>
        <v>34</v>
      </c>
      <c r="I325">
        <f ca="1">IFERROR(IF(ISBLANK(VLOOKUP($B325,INDIRECT(nfl_game_result),MATCH(I$1,INDIRECT(nfl_game_result_header),0),FALSE)),"",VLOOKUP($B325,INDIRECT(nfl_game_result),MATCH(I$1,INDIRECT(nfl_game_result_header),0),FALSE)),"error")</f>
        <v>10</v>
      </c>
      <c r="J325" t="str">
        <f ca="1">IFERROR(IF(ISBLANK(VLOOKUP($B325,INDIRECT(nfl_game_result),MATCH(J$1,INDIRECT(nfl_game_result_header),0),FALSE)),"",VLOOKUP($B325,INDIRECT(nfl_game_result),MATCH(J$1,INDIRECT(nfl_game_result_header),0),FALSE)),"error")</f>
        <v>CIN</v>
      </c>
      <c r="K325" t="str">
        <f ca="1">IFERROR(IF(ISBLANK(VLOOKUP($B325,INDIRECT(nfl_game_result),MATCH(K$1,INDIRECT(nfl_game_result_header),0),FALSE)),"",VLOOKUP($B325,INDIRECT(nfl_game_result),MATCH(K$1,INDIRECT(nfl_game_result_header),0),FALSE)),"error")</f>
        <v>CIN</v>
      </c>
      <c r="L325" s="23" t="str">
        <f ca="1">IFERROR(IF(ISBLANK(VLOOKUP($B325,INDIRECT(nfl_game_result),MATCH(L$1,INDIRECT(nfl_game_result_header),0),FALSE)),"",VLOOKUP($B325,INDIRECT(nfl_game_result),MATCH(L$1,INDIRECT(nfl_game_result_header),0),FALSE)),"error")</f>
        <v/>
      </c>
      <c r="M325" t="s">
        <v>16</v>
      </c>
      <c r="N325">
        <v>-6.5</v>
      </c>
      <c r="O325" t="s">
        <v>69</v>
      </c>
      <c r="V325" s="23" t="s">
        <v>416</v>
      </c>
      <c r="W325">
        <f ca="1">VALUE(LEFT(C325, 4))</f>
        <v>2012</v>
      </c>
      <c r="X325">
        <f ca="1">VALUE(MID(C325,6,FIND("_",C325,6)-6))</f>
        <v>12</v>
      </c>
      <c r="Y325" t="str">
        <f ca="1">IF(NOT(OR(ISBLANK(D325),ISBLANK(E325),D325="",E325="")),D325-E325,"")</f>
        <v/>
      </c>
      <c r="Z325" t="str">
        <f ca="1">IF(OR(NOT(ISNUMBER(D325)),ISBLANK(D325),D325="",ISBLANK(N325)),"",ABS(D325-N325))</f>
        <v/>
      </c>
      <c r="AA325">
        <f ca="1">IF(OR(ISBLANK(J325),ISBLANK(O325),J325="",O325=""),"",IF(J325=O325,1,0))</f>
        <v>1</v>
      </c>
      <c r="AB325" t="str">
        <f ca="1">IF(OR(ISBLANK(K325),ISBLANK(Q325),K325="",Q325=""),"",IF(K325=Q325,1,0))</f>
        <v/>
      </c>
      <c r="AC325" s="23" t="str">
        <f t="shared" ca="1" si="4"/>
        <v/>
      </c>
    </row>
    <row r="326" spans="1:29" x14ac:dyDescent="0.25">
      <c r="A326" s="23">
        <v>325</v>
      </c>
      <c r="B326">
        <v>165</v>
      </c>
      <c r="C326" t="str">
        <f ca="1">IFERROR(VLOOKUP($B326,INDIRECT(nfl_game_result),MATCH(C$1,INDIRECT(nfl_game_result_header),0),FALSE),"error")</f>
        <v>2012_12_PIT@CLE</v>
      </c>
      <c r="D326" t="str">
        <f ca="1">IFERROR(IF(ISBLANK(VLOOKUP($B326,INDIRECT(nfl_game_result),MATCH(D$1,INDIRECT(nfl_game_result_header),0),FALSE)),"",VLOOKUP($B326,INDIRECT(nfl_game_result),MATCH(D$1,INDIRECT(nfl_game_result_header),0),FALSE)),"error")</f>
        <v/>
      </c>
      <c r="E326">
        <f ca="1">IFERROR(IF(ISBLANK(VLOOKUP($B326,INDIRECT(nfl_game_result),MATCH(E$1,INDIRECT(nfl_game_result_header),0),FALSE)),"",VLOOKUP($B326,INDIRECT(nfl_game_result),MATCH(E$1,INDIRECT(nfl_game_result_header),0),FALSE)),"error")</f>
        <v>3.5</v>
      </c>
      <c r="F326" s="23" t="str">
        <f ca="1">IFERROR(IF(ISBLANK(VLOOKUP($B326,INDIRECT(nfl_game_result),MATCH(F$1,INDIRECT(nfl_game_result_header),0),FALSE)),"",VLOOKUP($B326,INDIRECT(nfl_game_result),MATCH(F$1,INDIRECT(nfl_game_result_header),0),FALSE)),"error")</f>
        <v/>
      </c>
      <c r="G326" s="23" t="str">
        <f ca="1">IFERROR(IF(ISBLANK(VLOOKUP($B326,INDIRECT(nfl_game_result),MATCH(G$1,INDIRECT(nfl_game_result_header),0),FALSE)),"",VLOOKUP($B326,INDIRECT(nfl_game_result),MATCH(G$1,INDIRECT(nfl_game_result_header),0),FALSE)),"error")</f>
        <v/>
      </c>
      <c r="H326">
        <f ca="1">IFERROR(IF(ISBLANK(VLOOKUP($B326,INDIRECT(nfl_game_result),MATCH(H$1,INDIRECT(nfl_game_result_header),0),FALSE)),"",VLOOKUP($B326,INDIRECT(nfl_game_result),MATCH(H$1,INDIRECT(nfl_game_result_header),0),FALSE)),"error")</f>
        <v>20</v>
      </c>
      <c r="I326">
        <f ca="1">IFERROR(IF(ISBLANK(VLOOKUP($B326,INDIRECT(nfl_game_result),MATCH(I$1,INDIRECT(nfl_game_result_header),0),FALSE)),"",VLOOKUP($B326,INDIRECT(nfl_game_result),MATCH(I$1,INDIRECT(nfl_game_result_header),0),FALSE)),"error")</f>
        <v>14</v>
      </c>
      <c r="J326" t="str">
        <f ca="1">IFERROR(IF(ISBLANK(VLOOKUP($B326,INDIRECT(nfl_game_result),MATCH(J$1,INDIRECT(nfl_game_result_header),0),FALSE)),"",VLOOKUP($B326,INDIRECT(nfl_game_result),MATCH(J$1,INDIRECT(nfl_game_result_header),0),FALSE)),"error")</f>
        <v>CLE</v>
      </c>
      <c r="K326" t="str">
        <f ca="1">IFERROR(IF(ISBLANK(VLOOKUP($B326,INDIRECT(nfl_game_result),MATCH(K$1,INDIRECT(nfl_game_result_header),0),FALSE)),"",VLOOKUP($B326,INDIRECT(nfl_game_result),MATCH(K$1,INDIRECT(nfl_game_result_header),0),FALSE)),"error")</f>
        <v>CLE</v>
      </c>
      <c r="L326" s="23" t="str">
        <f ca="1">IFERROR(IF(ISBLANK(VLOOKUP($B326,INDIRECT(nfl_game_result),MATCH(L$1,INDIRECT(nfl_game_result_header),0),FALSE)),"",VLOOKUP($B326,INDIRECT(nfl_game_result),MATCH(L$1,INDIRECT(nfl_game_result_header),0),FALSE)),"error")</f>
        <v/>
      </c>
      <c r="M326" t="s">
        <v>16</v>
      </c>
      <c r="N326">
        <v>3</v>
      </c>
      <c r="O326" t="s">
        <v>70</v>
      </c>
      <c r="V326" s="23" t="s">
        <v>416</v>
      </c>
      <c r="W326">
        <f ca="1">VALUE(LEFT(C326, 4))</f>
        <v>2012</v>
      </c>
      <c r="X326">
        <f ca="1">VALUE(MID(C326,6,FIND("_",C326,6)-6))</f>
        <v>12</v>
      </c>
      <c r="Y326" t="str">
        <f ca="1">IF(NOT(OR(ISBLANK(D326),ISBLANK(E326),D326="",E326="")),D326-E326,"")</f>
        <v/>
      </c>
      <c r="Z326" t="str">
        <f ca="1">IF(OR(NOT(ISNUMBER(D326)),ISBLANK(D326),D326="",ISBLANK(N326)),"",ABS(D326-N326))</f>
        <v/>
      </c>
      <c r="AA326">
        <f ca="1">IF(OR(ISBLANK(J326),ISBLANK(O326),J326="",O326=""),"",IF(J326=O326,1,0))</f>
        <v>1</v>
      </c>
      <c r="AB326" t="str">
        <f ca="1">IF(OR(ISBLANK(K326),ISBLANK(Q326),K326="",Q326=""),"",IF(K326=Q326,1,0))</f>
        <v/>
      </c>
      <c r="AC326" s="23" t="str">
        <f t="shared" ca="1" si="4"/>
        <v/>
      </c>
    </row>
    <row r="327" spans="1:29" x14ac:dyDescent="0.25">
      <c r="A327" s="23">
        <v>326</v>
      </c>
      <c r="B327">
        <v>166</v>
      </c>
      <c r="C327" t="str">
        <f ca="1">IFERROR(VLOOKUP($B327,INDIRECT(nfl_game_result),MATCH(C$1,INDIRECT(nfl_game_result_header),0),FALSE),"error")</f>
        <v>2012_12_BUF@IND</v>
      </c>
      <c r="D327" t="str">
        <f ca="1">IFERROR(IF(ISBLANK(VLOOKUP($B327,INDIRECT(nfl_game_result),MATCH(D$1,INDIRECT(nfl_game_result_header),0),FALSE)),"",VLOOKUP($B327,INDIRECT(nfl_game_result),MATCH(D$1,INDIRECT(nfl_game_result_header),0),FALSE)),"error")</f>
        <v/>
      </c>
      <c r="E327">
        <f ca="1">IFERROR(IF(ISBLANK(VLOOKUP($B327,INDIRECT(nfl_game_result),MATCH(E$1,INDIRECT(nfl_game_result_header),0),FALSE)),"",VLOOKUP($B327,INDIRECT(nfl_game_result),MATCH(E$1,INDIRECT(nfl_game_result_header),0),FALSE)),"error")</f>
        <v>-3.5</v>
      </c>
      <c r="F327" s="23" t="str">
        <f ca="1">IFERROR(IF(ISBLANK(VLOOKUP($B327,INDIRECT(nfl_game_result),MATCH(F$1,INDIRECT(nfl_game_result_header),0),FALSE)),"",VLOOKUP($B327,INDIRECT(nfl_game_result),MATCH(F$1,INDIRECT(nfl_game_result_header),0),FALSE)),"error")</f>
        <v/>
      </c>
      <c r="G327" s="23" t="str">
        <f ca="1">IFERROR(IF(ISBLANK(VLOOKUP($B327,INDIRECT(nfl_game_result),MATCH(G$1,INDIRECT(nfl_game_result_header),0),FALSE)),"",VLOOKUP($B327,INDIRECT(nfl_game_result),MATCH(G$1,INDIRECT(nfl_game_result_header),0),FALSE)),"error")</f>
        <v/>
      </c>
      <c r="H327">
        <f ca="1">IFERROR(IF(ISBLANK(VLOOKUP($B327,INDIRECT(nfl_game_result),MATCH(H$1,INDIRECT(nfl_game_result_header),0),FALSE)),"",VLOOKUP($B327,INDIRECT(nfl_game_result),MATCH(H$1,INDIRECT(nfl_game_result_header),0),FALSE)),"error")</f>
        <v>20</v>
      </c>
      <c r="I327">
        <f ca="1">IFERROR(IF(ISBLANK(VLOOKUP($B327,INDIRECT(nfl_game_result),MATCH(I$1,INDIRECT(nfl_game_result_header),0),FALSE)),"",VLOOKUP($B327,INDIRECT(nfl_game_result),MATCH(I$1,INDIRECT(nfl_game_result_header),0),FALSE)),"error")</f>
        <v>13</v>
      </c>
      <c r="J327" t="str">
        <f ca="1">IFERROR(IF(ISBLANK(VLOOKUP($B327,INDIRECT(nfl_game_result),MATCH(J$1,INDIRECT(nfl_game_result_header),0),FALSE)),"",VLOOKUP($B327,INDIRECT(nfl_game_result),MATCH(J$1,INDIRECT(nfl_game_result_header),0),FALSE)),"error")</f>
        <v>IND</v>
      </c>
      <c r="K327" t="str">
        <f ca="1">IFERROR(IF(ISBLANK(VLOOKUP($B327,INDIRECT(nfl_game_result),MATCH(K$1,INDIRECT(nfl_game_result_header),0),FALSE)),"",VLOOKUP($B327,INDIRECT(nfl_game_result),MATCH(K$1,INDIRECT(nfl_game_result_header),0),FALSE)),"error")</f>
        <v>IND</v>
      </c>
      <c r="L327" s="23" t="str">
        <f ca="1">IFERROR(IF(ISBLANK(VLOOKUP($B327,INDIRECT(nfl_game_result),MATCH(L$1,INDIRECT(nfl_game_result_header),0),FALSE)),"",VLOOKUP($B327,INDIRECT(nfl_game_result),MATCH(L$1,INDIRECT(nfl_game_result_header),0),FALSE)),"error")</f>
        <v/>
      </c>
      <c r="M327" t="s">
        <v>16</v>
      </c>
      <c r="N327">
        <v>-4.5</v>
      </c>
      <c r="O327" t="s">
        <v>66</v>
      </c>
      <c r="V327" s="23" t="s">
        <v>416</v>
      </c>
      <c r="W327">
        <f ca="1">VALUE(LEFT(C327, 4))</f>
        <v>2012</v>
      </c>
      <c r="X327">
        <f ca="1">VALUE(MID(C327,6,FIND("_",C327,6)-6))</f>
        <v>12</v>
      </c>
      <c r="Y327" t="str">
        <f ca="1">IF(NOT(OR(ISBLANK(D327),ISBLANK(E327),D327="",E327="")),D327-E327,"")</f>
        <v/>
      </c>
      <c r="Z327" t="str">
        <f ca="1">IF(OR(NOT(ISNUMBER(D327)),ISBLANK(D327),D327="",ISBLANK(N327)),"",ABS(D327-N327))</f>
        <v/>
      </c>
      <c r="AA327">
        <f ca="1">IF(OR(ISBLANK(J327),ISBLANK(O327),J327="",O327=""),"",IF(J327=O327,1,0))</f>
        <v>0</v>
      </c>
      <c r="AB327" t="str">
        <f ca="1">IF(OR(ISBLANK(K327),ISBLANK(Q327),K327="",Q327=""),"",IF(K327=Q327,1,0))</f>
        <v/>
      </c>
      <c r="AC327" s="23" t="str">
        <f t="shared" ca="1" si="4"/>
        <v/>
      </c>
    </row>
    <row r="328" spans="1:29" x14ac:dyDescent="0.25">
      <c r="A328" s="23">
        <v>327</v>
      </c>
      <c r="B328">
        <v>167</v>
      </c>
      <c r="C328" t="str">
        <f ca="1">IFERROR(VLOOKUP($B328,INDIRECT(nfl_game_result),MATCH(C$1,INDIRECT(nfl_game_result_header),0),FALSE),"error")</f>
        <v>2012_12_TEN@JAX</v>
      </c>
      <c r="D328" t="str">
        <f ca="1">IFERROR(IF(ISBLANK(VLOOKUP($B328,INDIRECT(nfl_game_result),MATCH(D$1,INDIRECT(nfl_game_result_header),0),FALSE)),"",VLOOKUP($B328,INDIRECT(nfl_game_result),MATCH(D$1,INDIRECT(nfl_game_result_header),0),FALSE)),"error")</f>
        <v/>
      </c>
      <c r="E328">
        <f ca="1">IFERROR(IF(ISBLANK(VLOOKUP($B328,INDIRECT(nfl_game_result),MATCH(E$1,INDIRECT(nfl_game_result_header),0),FALSE)),"",VLOOKUP($B328,INDIRECT(nfl_game_result),MATCH(E$1,INDIRECT(nfl_game_result_header),0),FALSE)),"error")</f>
        <v>2.5</v>
      </c>
      <c r="F328" s="23" t="str">
        <f ca="1">IFERROR(IF(ISBLANK(VLOOKUP($B328,INDIRECT(nfl_game_result),MATCH(F$1,INDIRECT(nfl_game_result_header),0),FALSE)),"",VLOOKUP($B328,INDIRECT(nfl_game_result),MATCH(F$1,INDIRECT(nfl_game_result_header),0),FALSE)),"error")</f>
        <v/>
      </c>
      <c r="G328" s="23" t="str">
        <f ca="1">IFERROR(IF(ISBLANK(VLOOKUP($B328,INDIRECT(nfl_game_result),MATCH(G$1,INDIRECT(nfl_game_result_header),0),FALSE)),"",VLOOKUP($B328,INDIRECT(nfl_game_result),MATCH(G$1,INDIRECT(nfl_game_result_header),0),FALSE)),"error")</f>
        <v/>
      </c>
      <c r="H328">
        <f ca="1">IFERROR(IF(ISBLANK(VLOOKUP($B328,INDIRECT(nfl_game_result),MATCH(H$1,INDIRECT(nfl_game_result_header),0),FALSE)),"",VLOOKUP($B328,INDIRECT(nfl_game_result),MATCH(H$1,INDIRECT(nfl_game_result_header),0),FALSE)),"error")</f>
        <v>24</v>
      </c>
      <c r="I328">
        <f ca="1">IFERROR(IF(ISBLANK(VLOOKUP($B328,INDIRECT(nfl_game_result),MATCH(I$1,INDIRECT(nfl_game_result_header),0),FALSE)),"",VLOOKUP($B328,INDIRECT(nfl_game_result),MATCH(I$1,INDIRECT(nfl_game_result_header),0),FALSE)),"error")</f>
        <v>19</v>
      </c>
      <c r="J328" t="str">
        <f ca="1">IFERROR(IF(ISBLANK(VLOOKUP($B328,INDIRECT(nfl_game_result),MATCH(J$1,INDIRECT(nfl_game_result_header),0),FALSE)),"",VLOOKUP($B328,INDIRECT(nfl_game_result),MATCH(J$1,INDIRECT(nfl_game_result_header),0),FALSE)),"error")</f>
        <v>JAX</v>
      </c>
      <c r="K328" t="str">
        <f ca="1">IFERROR(IF(ISBLANK(VLOOKUP($B328,INDIRECT(nfl_game_result),MATCH(K$1,INDIRECT(nfl_game_result_header),0),FALSE)),"",VLOOKUP($B328,INDIRECT(nfl_game_result),MATCH(K$1,INDIRECT(nfl_game_result_header),0),FALSE)),"error")</f>
        <v>JAX</v>
      </c>
      <c r="L328" s="23" t="str">
        <f ca="1">IFERROR(IF(ISBLANK(VLOOKUP($B328,INDIRECT(nfl_game_result),MATCH(L$1,INDIRECT(nfl_game_result_header),0),FALSE)),"",VLOOKUP($B328,INDIRECT(nfl_game_result),MATCH(L$1,INDIRECT(nfl_game_result_header),0),FALSE)),"error")</f>
        <v/>
      </c>
      <c r="M328" t="s">
        <v>16</v>
      </c>
      <c r="N328">
        <v>-1.5</v>
      </c>
      <c r="O328" t="s">
        <v>77</v>
      </c>
      <c r="V328" s="23" t="s">
        <v>416</v>
      </c>
      <c r="W328">
        <f ca="1">VALUE(LEFT(C328, 4))</f>
        <v>2012</v>
      </c>
      <c r="X328">
        <f ca="1">VALUE(MID(C328,6,FIND("_",C328,6)-6))</f>
        <v>12</v>
      </c>
      <c r="Y328" t="str">
        <f ca="1">IF(NOT(OR(ISBLANK(D328),ISBLANK(E328),D328="",E328="")),D328-E328,"")</f>
        <v/>
      </c>
      <c r="Z328" t="str">
        <f ca="1">IF(OR(NOT(ISNUMBER(D328)),ISBLANK(D328),D328="",ISBLANK(N328)),"",ABS(D328-N328))</f>
        <v/>
      </c>
      <c r="AA328">
        <f ca="1">IF(OR(ISBLANK(J328),ISBLANK(O328),J328="",O328=""),"",IF(J328=O328,1,0))</f>
        <v>1</v>
      </c>
      <c r="AB328" t="str">
        <f ca="1">IF(OR(ISBLANK(K328),ISBLANK(Q328),K328="",Q328=""),"",IF(K328=Q328,1,0))</f>
        <v/>
      </c>
      <c r="AC328" s="23" t="str">
        <f t="shared" ca="1" si="4"/>
        <v/>
      </c>
    </row>
    <row r="329" spans="1:29" x14ac:dyDescent="0.25">
      <c r="A329" s="23">
        <v>328</v>
      </c>
      <c r="B329">
        <v>168</v>
      </c>
      <c r="C329" t="str">
        <f ca="1">IFERROR(VLOOKUP($B329,INDIRECT(nfl_game_result),MATCH(C$1,INDIRECT(nfl_game_result_header),0),FALSE),"error")</f>
        <v>2012_12_DEN@KCY</v>
      </c>
      <c r="D329" t="str">
        <f ca="1">IFERROR(IF(ISBLANK(VLOOKUP($B329,INDIRECT(nfl_game_result),MATCH(D$1,INDIRECT(nfl_game_result_header),0),FALSE)),"",VLOOKUP($B329,INDIRECT(nfl_game_result),MATCH(D$1,INDIRECT(nfl_game_result_header),0),FALSE)),"error")</f>
        <v/>
      </c>
      <c r="E329">
        <f ca="1">IFERROR(IF(ISBLANK(VLOOKUP($B329,INDIRECT(nfl_game_result),MATCH(E$1,INDIRECT(nfl_game_result_header),0),FALSE)),"",VLOOKUP($B329,INDIRECT(nfl_game_result),MATCH(E$1,INDIRECT(nfl_game_result_header),0),FALSE)),"error")</f>
        <v>10.5</v>
      </c>
      <c r="F329" s="23" t="str">
        <f ca="1">IFERROR(IF(ISBLANK(VLOOKUP($B329,INDIRECT(nfl_game_result),MATCH(F$1,INDIRECT(nfl_game_result_header),0),FALSE)),"",VLOOKUP($B329,INDIRECT(nfl_game_result),MATCH(F$1,INDIRECT(nfl_game_result_header),0),FALSE)),"error")</f>
        <v/>
      </c>
      <c r="G329" s="23" t="str">
        <f ca="1">IFERROR(IF(ISBLANK(VLOOKUP($B329,INDIRECT(nfl_game_result),MATCH(G$1,INDIRECT(nfl_game_result_header),0),FALSE)),"",VLOOKUP($B329,INDIRECT(nfl_game_result),MATCH(G$1,INDIRECT(nfl_game_result_header),0),FALSE)),"error")</f>
        <v/>
      </c>
      <c r="H329">
        <f ca="1">IFERROR(IF(ISBLANK(VLOOKUP($B329,INDIRECT(nfl_game_result),MATCH(H$1,INDIRECT(nfl_game_result_header),0),FALSE)),"",VLOOKUP($B329,INDIRECT(nfl_game_result),MATCH(H$1,INDIRECT(nfl_game_result_header),0),FALSE)),"error")</f>
        <v>9</v>
      </c>
      <c r="I329">
        <f ca="1">IFERROR(IF(ISBLANK(VLOOKUP($B329,INDIRECT(nfl_game_result),MATCH(I$1,INDIRECT(nfl_game_result_header),0),FALSE)),"",VLOOKUP($B329,INDIRECT(nfl_game_result),MATCH(I$1,INDIRECT(nfl_game_result_header),0),FALSE)),"error")</f>
        <v>17</v>
      </c>
      <c r="J329" t="str">
        <f ca="1">IFERROR(IF(ISBLANK(VLOOKUP($B329,INDIRECT(nfl_game_result),MATCH(J$1,INDIRECT(nfl_game_result_header),0),FALSE)),"",VLOOKUP($B329,INDIRECT(nfl_game_result),MATCH(J$1,INDIRECT(nfl_game_result_header),0),FALSE)),"error")</f>
        <v>KCY</v>
      </c>
      <c r="K329" t="str">
        <f ca="1">IFERROR(IF(ISBLANK(VLOOKUP($B329,INDIRECT(nfl_game_result),MATCH(K$1,INDIRECT(nfl_game_result_header),0),FALSE)),"",VLOOKUP($B329,INDIRECT(nfl_game_result),MATCH(K$1,INDIRECT(nfl_game_result_header),0),FALSE)),"error")</f>
        <v>DEN</v>
      </c>
      <c r="L329" s="23" t="str">
        <f ca="1">IFERROR(IF(ISBLANK(VLOOKUP($B329,INDIRECT(nfl_game_result),MATCH(L$1,INDIRECT(nfl_game_result_header),0),FALSE)),"",VLOOKUP($B329,INDIRECT(nfl_game_result),MATCH(L$1,INDIRECT(nfl_game_result_header),0),FALSE)),"error")</f>
        <v/>
      </c>
      <c r="M329" t="s">
        <v>16</v>
      </c>
      <c r="N329">
        <v>6.5</v>
      </c>
      <c r="O329" t="s">
        <v>72</v>
      </c>
      <c r="V329" s="23" t="s">
        <v>416</v>
      </c>
      <c r="W329">
        <f ca="1">VALUE(LEFT(C329, 4))</f>
        <v>2012</v>
      </c>
      <c r="X329">
        <f ca="1">VALUE(MID(C329,6,FIND("_",C329,6)-6))</f>
        <v>12</v>
      </c>
      <c r="Y329" t="str">
        <f ca="1">IF(NOT(OR(ISBLANK(D329),ISBLANK(E329),D329="",E329="")),D329-E329,"")</f>
        <v/>
      </c>
      <c r="Z329" t="str">
        <f ca="1">IF(OR(NOT(ISNUMBER(D329)),ISBLANK(D329),D329="",ISBLANK(N329)),"",ABS(D329-N329))</f>
        <v/>
      </c>
      <c r="AA329">
        <f ca="1">IF(OR(ISBLANK(J329),ISBLANK(O329),J329="",O329=""),"",IF(J329=O329,1,0))</f>
        <v>0</v>
      </c>
      <c r="AB329" t="str">
        <f ca="1">IF(OR(ISBLANK(K329),ISBLANK(Q329),K329="",Q329=""),"",IF(K329=Q329,1,0))</f>
        <v/>
      </c>
      <c r="AC329" s="23" t="str">
        <f t="shared" ca="1" si="4"/>
        <v/>
      </c>
    </row>
    <row r="330" spans="1:29" x14ac:dyDescent="0.25">
      <c r="A330" s="23">
        <v>329</v>
      </c>
      <c r="B330">
        <v>169</v>
      </c>
      <c r="C330" t="str">
        <f ca="1">IFERROR(VLOOKUP($B330,INDIRECT(nfl_game_result),MATCH(C$1,INDIRECT(nfl_game_result_header),0),FALSE),"error")</f>
        <v>2012_12_MIN@CHI</v>
      </c>
      <c r="D330" t="str">
        <f ca="1">IFERROR(IF(ISBLANK(VLOOKUP($B330,INDIRECT(nfl_game_result),MATCH(D$1,INDIRECT(nfl_game_result_header),0),FALSE)),"",VLOOKUP($B330,INDIRECT(nfl_game_result),MATCH(D$1,INDIRECT(nfl_game_result_header),0),FALSE)),"error")</f>
        <v/>
      </c>
      <c r="E330">
        <f ca="1">IFERROR(IF(ISBLANK(VLOOKUP($B330,INDIRECT(nfl_game_result),MATCH(E$1,INDIRECT(nfl_game_result_header),0),FALSE)),"",VLOOKUP($B330,INDIRECT(nfl_game_result),MATCH(E$1,INDIRECT(nfl_game_result_header),0),FALSE)),"error")</f>
        <v>-5.5</v>
      </c>
      <c r="F330" s="23" t="str">
        <f ca="1">IFERROR(IF(ISBLANK(VLOOKUP($B330,INDIRECT(nfl_game_result),MATCH(F$1,INDIRECT(nfl_game_result_header),0),FALSE)),"",VLOOKUP($B330,INDIRECT(nfl_game_result),MATCH(F$1,INDIRECT(nfl_game_result_header),0),FALSE)),"error")</f>
        <v/>
      </c>
      <c r="G330" s="23" t="str">
        <f ca="1">IFERROR(IF(ISBLANK(VLOOKUP($B330,INDIRECT(nfl_game_result),MATCH(G$1,INDIRECT(nfl_game_result_header),0),FALSE)),"",VLOOKUP($B330,INDIRECT(nfl_game_result),MATCH(G$1,INDIRECT(nfl_game_result_header),0),FALSE)),"error")</f>
        <v/>
      </c>
      <c r="H330">
        <f ca="1">IFERROR(IF(ISBLANK(VLOOKUP($B330,INDIRECT(nfl_game_result),MATCH(H$1,INDIRECT(nfl_game_result_header),0),FALSE)),"",VLOOKUP($B330,INDIRECT(nfl_game_result),MATCH(H$1,INDIRECT(nfl_game_result_header),0),FALSE)),"error")</f>
        <v>28</v>
      </c>
      <c r="I330">
        <f ca="1">IFERROR(IF(ISBLANK(VLOOKUP($B330,INDIRECT(nfl_game_result),MATCH(I$1,INDIRECT(nfl_game_result_header),0),FALSE)),"",VLOOKUP($B330,INDIRECT(nfl_game_result),MATCH(I$1,INDIRECT(nfl_game_result_header),0),FALSE)),"error")</f>
        <v>10</v>
      </c>
      <c r="J330" t="str">
        <f ca="1">IFERROR(IF(ISBLANK(VLOOKUP($B330,INDIRECT(nfl_game_result),MATCH(J$1,INDIRECT(nfl_game_result_header),0),FALSE)),"",VLOOKUP($B330,INDIRECT(nfl_game_result),MATCH(J$1,INDIRECT(nfl_game_result_header),0),FALSE)),"error")</f>
        <v>CHI</v>
      </c>
      <c r="K330" t="str">
        <f ca="1">IFERROR(IF(ISBLANK(VLOOKUP($B330,INDIRECT(nfl_game_result),MATCH(K$1,INDIRECT(nfl_game_result_header),0),FALSE)),"",VLOOKUP($B330,INDIRECT(nfl_game_result),MATCH(K$1,INDIRECT(nfl_game_result_header),0),FALSE)),"error")</f>
        <v>CHI</v>
      </c>
      <c r="L330" s="23" t="str">
        <f ca="1">IFERROR(IF(ISBLANK(VLOOKUP($B330,INDIRECT(nfl_game_result),MATCH(L$1,INDIRECT(nfl_game_result_header),0),FALSE)),"",VLOOKUP($B330,INDIRECT(nfl_game_result),MATCH(L$1,INDIRECT(nfl_game_result_header),0),FALSE)),"error")</f>
        <v/>
      </c>
      <c r="M330" t="s">
        <v>16</v>
      </c>
      <c r="N330">
        <v>-4</v>
      </c>
      <c r="O330" t="s">
        <v>80</v>
      </c>
      <c r="V330" s="23" t="s">
        <v>416</v>
      </c>
      <c r="W330">
        <f ca="1">VALUE(LEFT(C330, 4))</f>
        <v>2012</v>
      </c>
      <c r="X330">
        <f ca="1">VALUE(MID(C330,6,FIND("_",C330,6)-6))</f>
        <v>12</v>
      </c>
      <c r="Y330" t="str">
        <f ca="1">IF(NOT(OR(ISBLANK(D330),ISBLANK(E330),D330="",E330="")),D330-E330,"")</f>
        <v/>
      </c>
      <c r="Z330" t="str">
        <f ca="1">IF(OR(NOT(ISNUMBER(D330)),ISBLANK(D330),D330="",ISBLANK(N330)),"",ABS(D330-N330))</f>
        <v/>
      </c>
      <c r="AA330">
        <f ca="1">IF(OR(ISBLANK(J330),ISBLANK(O330),J330="",O330=""),"",IF(J330=O330,1,0))</f>
        <v>0</v>
      </c>
      <c r="AB330" t="str">
        <f ca="1">IF(OR(ISBLANK(K330),ISBLANK(Q330),K330="",Q330=""),"",IF(K330=Q330,1,0))</f>
        <v/>
      </c>
      <c r="AC330" s="23" t="str">
        <f t="shared" ca="1" si="4"/>
        <v/>
      </c>
    </row>
    <row r="331" spans="1:29" x14ac:dyDescent="0.25">
      <c r="A331" s="23">
        <v>330</v>
      </c>
      <c r="B331">
        <v>170</v>
      </c>
      <c r="C331" t="str">
        <f ca="1">IFERROR(VLOOKUP($B331,INDIRECT(nfl_game_result),MATCH(C$1,INDIRECT(nfl_game_result_header),0),FALSE),"error")</f>
        <v>2012_12_ATL@TBY</v>
      </c>
      <c r="D331" t="str">
        <f ca="1">IFERROR(IF(ISBLANK(VLOOKUP($B331,INDIRECT(nfl_game_result),MATCH(D$1,INDIRECT(nfl_game_result_header),0),FALSE)),"",VLOOKUP($B331,INDIRECT(nfl_game_result),MATCH(D$1,INDIRECT(nfl_game_result_header),0),FALSE)),"error")</f>
        <v/>
      </c>
      <c r="E331">
        <f ca="1">IFERROR(IF(ISBLANK(VLOOKUP($B331,INDIRECT(nfl_game_result),MATCH(E$1,INDIRECT(nfl_game_result_header),0),FALSE)),"",VLOOKUP($B331,INDIRECT(nfl_game_result),MATCH(E$1,INDIRECT(nfl_game_result_header),0),FALSE)),"error")</f>
        <v>0.5</v>
      </c>
      <c r="F331" s="23" t="str">
        <f ca="1">IFERROR(IF(ISBLANK(VLOOKUP($B331,INDIRECT(nfl_game_result),MATCH(F$1,INDIRECT(nfl_game_result_header),0),FALSE)),"",VLOOKUP($B331,INDIRECT(nfl_game_result),MATCH(F$1,INDIRECT(nfl_game_result_header),0),FALSE)),"error")</f>
        <v/>
      </c>
      <c r="G331" s="23" t="str">
        <f ca="1">IFERROR(IF(ISBLANK(VLOOKUP($B331,INDIRECT(nfl_game_result),MATCH(G$1,INDIRECT(nfl_game_result_header),0),FALSE)),"",VLOOKUP($B331,INDIRECT(nfl_game_result),MATCH(G$1,INDIRECT(nfl_game_result_header),0),FALSE)),"error")</f>
        <v/>
      </c>
      <c r="H331">
        <f ca="1">IFERROR(IF(ISBLANK(VLOOKUP($B331,INDIRECT(nfl_game_result),MATCH(H$1,INDIRECT(nfl_game_result_header),0),FALSE)),"",VLOOKUP($B331,INDIRECT(nfl_game_result),MATCH(H$1,INDIRECT(nfl_game_result_header),0),FALSE)),"error")</f>
        <v>23</v>
      </c>
      <c r="I331">
        <f ca="1">IFERROR(IF(ISBLANK(VLOOKUP($B331,INDIRECT(nfl_game_result),MATCH(I$1,INDIRECT(nfl_game_result_header),0),FALSE)),"",VLOOKUP($B331,INDIRECT(nfl_game_result),MATCH(I$1,INDIRECT(nfl_game_result_header),0),FALSE)),"error")</f>
        <v>24</v>
      </c>
      <c r="J331" t="str">
        <f ca="1">IFERROR(IF(ISBLANK(VLOOKUP($B331,INDIRECT(nfl_game_result),MATCH(J$1,INDIRECT(nfl_game_result_header),0),FALSE)),"",VLOOKUP($B331,INDIRECT(nfl_game_result),MATCH(J$1,INDIRECT(nfl_game_result_header),0),FALSE)),"error")</f>
        <v>ATL</v>
      </c>
      <c r="K331" t="str">
        <f ca="1">IFERROR(IF(ISBLANK(VLOOKUP($B331,INDIRECT(nfl_game_result),MATCH(K$1,INDIRECT(nfl_game_result_header),0),FALSE)),"",VLOOKUP($B331,INDIRECT(nfl_game_result),MATCH(K$1,INDIRECT(nfl_game_result_header),0),FALSE)),"error")</f>
        <v>ATL</v>
      </c>
      <c r="L331" s="23" t="str">
        <f ca="1">IFERROR(IF(ISBLANK(VLOOKUP($B331,INDIRECT(nfl_game_result),MATCH(L$1,INDIRECT(nfl_game_result_header),0),FALSE)),"",VLOOKUP($B331,INDIRECT(nfl_game_result),MATCH(L$1,INDIRECT(nfl_game_result_header),0),FALSE)),"error")</f>
        <v/>
      </c>
      <c r="M331" t="s">
        <v>16</v>
      </c>
      <c r="N331">
        <v>2</v>
      </c>
      <c r="O331" t="s">
        <v>334</v>
      </c>
      <c r="V331" s="23" t="s">
        <v>416</v>
      </c>
      <c r="W331">
        <f ca="1">VALUE(LEFT(C331, 4))</f>
        <v>2012</v>
      </c>
      <c r="X331">
        <f ca="1">VALUE(MID(C331,6,FIND("_",C331,6)-6))</f>
        <v>12</v>
      </c>
      <c r="Y331" t="str">
        <f ca="1">IF(NOT(OR(ISBLANK(D331),ISBLANK(E331),D331="",E331="")),D331-E331,"")</f>
        <v/>
      </c>
      <c r="Z331" t="str">
        <f ca="1">IF(OR(NOT(ISNUMBER(D331)),ISBLANK(D331),D331="",ISBLANK(N331)),"",ABS(D331-N331))</f>
        <v/>
      </c>
      <c r="AA331">
        <f ca="1">IF(OR(ISBLANK(J331),ISBLANK(O331),J331="",O331=""),"",IF(J331=O331,1,0))</f>
        <v>0</v>
      </c>
      <c r="AB331" t="str">
        <f ca="1">IF(OR(ISBLANK(K331),ISBLANK(Q331),K331="",Q331=""),"",IF(K331=Q331,1,0))</f>
        <v/>
      </c>
      <c r="AC331" s="23" t="str">
        <f t="shared" ca="1" si="4"/>
        <v/>
      </c>
    </row>
    <row r="332" spans="1:29" x14ac:dyDescent="0.25">
      <c r="A332" s="23">
        <v>331</v>
      </c>
      <c r="B332">
        <v>171</v>
      </c>
      <c r="C332" t="str">
        <f ca="1">IFERROR(VLOOKUP($B332,INDIRECT(nfl_game_result),MATCH(C$1,INDIRECT(nfl_game_result_header),0),FALSE),"error")</f>
        <v>2012_12_SEA@MIA</v>
      </c>
      <c r="D332" t="str">
        <f ca="1">IFERROR(IF(ISBLANK(VLOOKUP($B332,INDIRECT(nfl_game_result),MATCH(D$1,INDIRECT(nfl_game_result_header),0),FALSE)),"",VLOOKUP($B332,INDIRECT(nfl_game_result),MATCH(D$1,INDIRECT(nfl_game_result_header),0),FALSE)),"error")</f>
        <v/>
      </c>
      <c r="E332">
        <f ca="1">IFERROR(IF(ISBLANK(VLOOKUP($B332,INDIRECT(nfl_game_result),MATCH(E$1,INDIRECT(nfl_game_result_header),0),FALSE)),"",VLOOKUP($B332,INDIRECT(nfl_game_result),MATCH(E$1,INDIRECT(nfl_game_result_header),0),FALSE)),"error")</f>
        <v>2.5</v>
      </c>
      <c r="F332" s="23" t="str">
        <f ca="1">IFERROR(IF(ISBLANK(VLOOKUP($B332,INDIRECT(nfl_game_result),MATCH(F$1,INDIRECT(nfl_game_result_header),0),FALSE)),"",VLOOKUP($B332,INDIRECT(nfl_game_result),MATCH(F$1,INDIRECT(nfl_game_result_header),0),FALSE)),"error")</f>
        <v/>
      </c>
      <c r="G332" s="23" t="str">
        <f ca="1">IFERROR(IF(ISBLANK(VLOOKUP($B332,INDIRECT(nfl_game_result),MATCH(G$1,INDIRECT(nfl_game_result_header),0),FALSE)),"",VLOOKUP($B332,INDIRECT(nfl_game_result),MATCH(G$1,INDIRECT(nfl_game_result_header),0),FALSE)),"error")</f>
        <v/>
      </c>
      <c r="H332">
        <f ca="1">IFERROR(IF(ISBLANK(VLOOKUP($B332,INDIRECT(nfl_game_result),MATCH(H$1,INDIRECT(nfl_game_result_header),0),FALSE)),"",VLOOKUP($B332,INDIRECT(nfl_game_result),MATCH(H$1,INDIRECT(nfl_game_result_header),0),FALSE)),"error")</f>
        <v>24</v>
      </c>
      <c r="I332">
        <f ca="1">IFERROR(IF(ISBLANK(VLOOKUP($B332,INDIRECT(nfl_game_result),MATCH(I$1,INDIRECT(nfl_game_result_header),0),FALSE)),"",VLOOKUP($B332,INDIRECT(nfl_game_result),MATCH(I$1,INDIRECT(nfl_game_result_header),0),FALSE)),"error")</f>
        <v>21</v>
      </c>
      <c r="J332" t="str">
        <f ca="1">IFERROR(IF(ISBLANK(VLOOKUP($B332,INDIRECT(nfl_game_result),MATCH(J$1,INDIRECT(nfl_game_result_header),0),FALSE)),"",VLOOKUP($B332,INDIRECT(nfl_game_result),MATCH(J$1,INDIRECT(nfl_game_result_header),0),FALSE)),"error")</f>
        <v>MIA</v>
      </c>
      <c r="K332" t="str">
        <f ca="1">IFERROR(IF(ISBLANK(VLOOKUP($B332,INDIRECT(nfl_game_result),MATCH(K$1,INDIRECT(nfl_game_result_header),0),FALSE)),"",VLOOKUP($B332,INDIRECT(nfl_game_result),MATCH(K$1,INDIRECT(nfl_game_result_header),0),FALSE)),"error")</f>
        <v>MIA</v>
      </c>
      <c r="L332" s="23" t="str">
        <f ca="1">IFERROR(IF(ISBLANK(VLOOKUP($B332,INDIRECT(nfl_game_result),MATCH(L$1,INDIRECT(nfl_game_result_header),0),FALSE)),"",VLOOKUP($B332,INDIRECT(nfl_game_result),MATCH(L$1,INDIRECT(nfl_game_result_header),0),FALSE)),"error")</f>
        <v/>
      </c>
      <c r="M332" t="s">
        <v>16</v>
      </c>
      <c r="N332">
        <v>2.5</v>
      </c>
      <c r="O332" t="s">
        <v>80</v>
      </c>
      <c r="V332" s="23" t="s">
        <v>416</v>
      </c>
      <c r="W332">
        <f ca="1">VALUE(LEFT(C332, 4))</f>
        <v>2012</v>
      </c>
      <c r="X332">
        <f ca="1">VALUE(MID(C332,6,FIND("_",C332,6)-6))</f>
        <v>12</v>
      </c>
      <c r="Y332" t="str">
        <f ca="1">IF(NOT(OR(ISBLANK(D332),ISBLANK(E332),D332="",E332="")),D332-E332,"")</f>
        <v/>
      </c>
      <c r="Z332" t="str">
        <f ca="1">IF(OR(NOT(ISNUMBER(D332)),ISBLANK(D332),D332="",ISBLANK(N332)),"",ABS(D332-N332))</f>
        <v/>
      </c>
      <c r="AA332">
        <f ca="1">IF(OR(ISBLANK(J332),ISBLANK(O332),J332="",O332=""),"",IF(J332=O332,1,0))</f>
        <v>0</v>
      </c>
      <c r="AB332" t="str">
        <f ca="1">IF(OR(ISBLANK(K332),ISBLANK(Q332),K332="",Q332=""),"",IF(K332=Q332,1,0))</f>
        <v/>
      </c>
      <c r="AC332" s="23" t="str">
        <f t="shared" ca="1" si="4"/>
        <v/>
      </c>
    </row>
    <row r="333" spans="1:29" x14ac:dyDescent="0.25">
      <c r="A333" s="23">
        <v>332</v>
      </c>
      <c r="B333">
        <v>172</v>
      </c>
      <c r="C333" t="str">
        <f ca="1">IFERROR(VLOOKUP($B333,INDIRECT(nfl_game_result),MATCH(C$1,INDIRECT(nfl_game_result_header),0),FALSE),"error")</f>
        <v>2012_12_BAL@SD</v>
      </c>
      <c r="D333" t="str">
        <f ca="1">IFERROR(IF(ISBLANK(VLOOKUP($B333,INDIRECT(nfl_game_result),MATCH(D$1,INDIRECT(nfl_game_result_header),0),FALSE)),"",VLOOKUP($B333,INDIRECT(nfl_game_result),MATCH(D$1,INDIRECT(nfl_game_result_header),0),FALSE)),"error")</f>
        <v/>
      </c>
      <c r="E333">
        <f ca="1">IFERROR(IF(ISBLANK(VLOOKUP($B333,INDIRECT(nfl_game_result),MATCH(E$1,INDIRECT(nfl_game_result_header),0),FALSE)),"",VLOOKUP($B333,INDIRECT(nfl_game_result),MATCH(E$1,INDIRECT(nfl_game_result_header),0),FALSE)),"error")</f>
        <v>0.5</v>
      </c>
      <c r="F333" s="23" t="str">
        <f ca="1">IFERROR(IF(ISBLANK(VLOOKUP($B333,INDIRECT(nfl_game_result),MATCH(F$1,INDIRECT(nfl_game_result_header),0),FALSE)),"",VLOOKUP($B333,INDIRECT(nfl_game_result),MATCH(F$1,INDIRECT(nfl_game_result_header),0),FALSE)),"error")</f>
        <v/>
      </c>
      <c r="G333" s="23" t="str">
        <f ca="1">IFERROR(IF(ISBLANK(VLOOKUP($B333,INDIRECT(nfl_game_result),MATCH(G$1,INDIRECT(nfl_game_result_header),0),FALSE)),"",VLOOKUP($B333,INDIRECT(nfl_game_result),MATCH(G$1,INDIRECT(nfl_game_result_header),0),FALSE)),"error")</f>
        <v/>
      </c>
      <c r="H333">
        <f ca="1">IFERROR(IF(ISBLANK(VLOOKUP($B333,INDIRECT(nfl_game_result),MATCH(H$1,INDIRECT(nfl_game_result_header),0),FALSE)),"",VLOOKUP($B333,INDIRECT(nfl_game_result),MATCH(H$1,INDIRECT(nfl_game_result_header),0),FALSE)),"error")</f>
        <v>13</v>
      </c>
      <c r="I333">
        <f ca="1">IFERROR(IF(ISBLANK(VLOOKUP($B333,INDIRECT(nfl_game_result),MATCH(I$1,INDIRECT(nfl_game_result_header),0),FALSE)),"",VLOOKUP($B333,INDIRECT(nfl_game_result),MATCH(I$1,INDIRECT(nfl_game_result_header),0),FALSE)),"error")</f>
        <v>16</v>
      </c>
      <c r="J333" t="str">
        <f ca="1">IFERROR(IF(ISBLANK(VLOOKUP($B333,INDIRECT(nfl_game_result),MATCH(J$1,INDIRECT(nfl_game_result_header),0),FALSE)),"",VLOOKUP($B333,INDIRECT(nfl_game_result),MATCH(J$1,INDIRECT(nfl_game_result_header),0),FALSE)),"error")</f>
        <v>BAL</v>
      </c>
      <c r="K333" t="str">
        <f ca="1">IFERROR(IF(ISBLANK(VLOOKUP($B333,INDIRECT(nfl_game_result),MATCH(K$1,INDIRECT(nfl_game_result_header),0),FALSE)),"",VLOOKUP($B333,INDIRECT(nfl_game_result),MATCH(K$1,INDIRECT(nfl_game_result_header),0),FALSE)),"error")</f>
        <v>BAL</v>
      </c>
      <c r="L333" s="23" t="str">
        <f ca="1">IFERROR(IF(ISBLANK(VLOOKUP($B333,INDIRECT(nfl_game_result),MATCH(L$1,INDIRECT(nfl_game_result_header),0),FALSE)),"",VLOOKUP($B333,INDIRECT(nfl_game_result),MATCH(L$1,INDIRECT(nfl_game_result_header),0),FALSE)),"error")</f>
        <v/>
      </c>
      <c r="M333" t="s">
        <v>16</v>
      </c>
      <c r="N333">
        <v>2</v>
      </c>
      <c r="O333" t="s">
        <v>65</v>
      </c>
      <c r="V333" s="23" t="s">
        <v>416</v>
      </c>
      <c r="W333">
        <f ca="1">VALUE(LEFT(C333, 4))</f>
        <v>2012</v>
      </c>
      <c r="X333">
        <f ca="1">VALUE(MID(C333,6,FIND("_",C333,6)-6))</f>
        <v>12</v>
      </c>
      <c r="Y333" t="str">
        <f ca="1">IF(NOT(OR(ISBLANK(D333),ISBLANK(E333),D333="",E333="")),D333-E333,"")</f>
        <v/>
      </c>
      <c r="Z333" t="str">
        <f ca="1">IF(OR(NOT(ISNUMBER(D333)),ISBLANK(D333),D333="",ISBLANK(N333)),"",ABS(D333-N333))</f>
        <v/>
      </c>
      <c r="AA333">
        <f ca="1">IF(OR(ISBLANK(J333),ISBLANK(O333),J333="",O333=""),"",IF(J333=O333,1,0))</f>
        <v>1</v>
      </c>
      <c r="AB333" t="str">
        <f ca="1">IF(OR(ISBLANK(K333),ISBLANK(Q333),K333="",Q333=""),"",IF(K333=Q333,1,0))</f>
        <v/>
      </c>
      <c r="AC333" s="23" t="str">
        <f t="shared" ca="1" si="4"/>
        <v/>
      </c>
    </row>
    <row r="334" spans="1:29" x14ac:dyDescent="0.25">
      <c r="A334" s="23">
        <v>333</v>
      </c>
      <c r="B334">
        <v>173</v>
      </c>
      <c r="C334" t="str">
        <f ca="1">IFERROR(VLOOKUP($B334,INDIRECT(nfl_game_result),MATCH(C$1,INDIRECT(nfl_game_result_header),0),FALSE),"error")</f>
        <v>2012_12_SFO@NOR</v>
      </c>
      <c r="D334" t="str">
        <f ca="1">IFERROR(IF(ISBLANK(VLOOKUP($B334,INDIRECT(nfl_game_result),MATCH(D$1,INDIRECT(nfl_game_result_header),0),FALSE)),"",VLOOKUP($B334,INDIRECT(nfl_game_result),MATCH(D$1,INDIRECT(nfl_game_result_header),0),FALSE)),"error")</f>
        <v/>
      </c>
      <c r="E334">
        <f ca="1">IFERROR(IF(ISBLANK(VLOOKUP($B334,INDIRECT(nfl_game_result),MATCH(E$1,INDIRECT(nfl_game_result_header),0),FALSE)),"",VLOOKUP($B334,INDIRECT(nfl_game_result),MATCH(E$1,INDIRECT(nfl_game_result_header),0),FALSE)),"error")</f>
        <v>-1.5</v>
      </c>
      <c r="F334" s="23" t="str">
        <f ca="1">IFERROR(IF(ISBLANK(VLOOKUP($B334,INDIRECT(nfl_game_result),MATCH(F$1,INDIRECT(nfl_game_result_header),0),FALSE)),"",VLOOKUP($B334,INDIRECT(nfl_game_result),MATCH(F$1,INDIRECT(nfl_game_result_header),0),FALSE)),"error")</f>
        <v/>
      </c>
      <c r="G334" s="23" t="str">
        <f ca="1">IFERROR(IF(ISBLANK(VLOOKUP($B334,INDIRECT(nfl_game_result),MATCH(G$1,INDIRECT(nfl_game_result_header),0),FALSE)),"",VLOOKUP($B334,INDIRECT(nfl_game_result),MATCH(G$1,INDIRECT(nfl_game_result_header),0),FALSE)),"error")</f>
        <v/>
      </c>
      <c r="H334">
        <f ca="1">IFERROR(IF(ISBLANK(VLOOKUP($B334,INDIRECT(nfl_game_result),MATCH(H$1,INDIRECT(nfl_game_result_header),0),FALSE)),"",VLOOKUP($B334,INDIRECT(nfl_game_result),MATCH(H$1,INDIRECT(nfl_game_result_header),0),FALSE)),"error")</f>
        <v>21</v>
      </c>
      <c r="I334">
        <f ca="1">IFERROR(IF(ISBLANK(VLOOKUP($B334,INDIRECT(nfl_game_result),MATCH(I$1,INDIRECT(nfl_game_result_header),0),FALSE)),"",VLOOKUP($B334,INDIRECT(nfl_game_result),MATCH(I$1,INDIRECT(nfl_game_result_header),0),FALSE)),"error")</f>
        <v>31</v>
      </c>
      <c r="J334" t="str">
        <f ca="1">IFERROR(IF(ISBLANK(VLOOKUP($B334,INDIRECT(nfl_game_result),MATCH(J$1,INDIRECT(nfl_game_result_header),0),FALSE)),"",VLOOKUP($B334,INDIRECT(nfl_game_result),MATCH(J$1,INDIRECT(nfl_game_result_header),0),FALSE)),"error")</f>
        <v>SFO</v>
      </c>
      <c r="K334" t="str">
        <f ca="1">IFERROR(IF(ISBLANK(VLOOKUP($B334,INDIRECT(nfl_game_result),MATCH(K$1,INDIRECT(nfl_game_result_header),0),FALSE)),"",VLOOKUP($B334,INDIRECT(nfl_game_result),MATCH(K$1,INDIRECT(nfl_game_result_header),0),FALSE)),"error")</f>
        <v>SFO</v>
      </c>
      <c r="L334" s="23" t="str">
        <f ca="1">IFERROR(IF(ISBLANK(VLOOKUP($B334,INDIRECT(nfl_game_result),MATCH(L$1,INDIRECT(nfl_game_result_header),0),FALSE)),"",VLOOKUP($B334,INDIRECT(nfl_game_result),MATCH(L$1,INDIRECT(nfl_game_result_header),0),FALSE)),"error")</f>
        <v/>
      </c>
      <c r="M334" t="s">
        <v>16</v>
      </c>
      <c r="N334">
        <v>-2</v>
      </c>
      <c r="O334" t="s">
        <v>333</v>
      </c>
      <c r="V334" s="23" t="s">
        <v>416</v>
      </c>
      <c r="W334">
        <f ca="1">VALUE(LEFT(C334, 4))</f>
        <v>2012</v>
      </c>
      <c r="X334">
        <f ca="1">VALUE(MID(C334,6,FIND("_",C334,6)-6))</f>
        <v>12</v>
      </c>
      <c r="Y334" t="str">
        <f ca="1">IF(NOT(OR(ISBLANK(D334),ISBLANK(E334),D334="",E334="")),D334-E334,"")</f>
        <v/>
      </c>
      <c r="Z334" t="str">
        <f ca="1">IF(OR(NOT(ISNUMBER(D334)),ISBLANK(D334),D334="",ISBLANK(N334)),"",ABS(D334-N334))</f>
        <v/>
      </c>
      <c r="AA334">
        <f ca="1">IF(OR(ISBLANK(J334),ISBLANK(O334),J334="",O334=""),"",IF(J334=O334,1,0))</f>
        <v>1</v>
      </c>
      <c r="AB334" t="str">
        <f ca="1">IF(OR(ISBLANK(K334),ISBLANK(Q334),K334="",Q334=""),"",IF(K334=Q334,1,0))</f>
        <v/>
      </c>
      <c r="AC334" s="23" t="str">
        <f t="shared" ca="1" si="4"/>
        <v/>
      </c>
    </row>
    <row r="335" spans="1:29" x14ac:dyDescent="0.25">
      <c r="A335" s="23">
        <v>334</v>
      </c>
      <c r="B335">
        <v>174</v>
      </c>
      <c r="C335" t="str">
        <f ca="1">IFERROR(VLOOKUP($B335,INDIRECT(nfl_game_result),MATCH(C$1,INDIRECT(nfl_game_result_header),0),FALSE),"error")</f>
        <v>2012_12_STL@ARI</v>
      </c>
      <c r="D335" t="str">
        <f ca="1">IFERROR(IF(ISBLANK(VLOOKUP($B335,INDIRECT(nfl_game_result),MATCH(D$1,INDIRECT(nfl_game_result_header),0),FALSE)),"",VLOOKUP($B335,INDIRECT(nfl_game_result),MATCH(D$1,INDIRECT(nfl_game_result_header),0),FALSE)),"error")</f>
        <v/>
      </c>
      <c r="E335">
        <f ca="1">IFERROR(IF(ISBLANK(VLOOKUP($B335,INDIRECT(nfl_game_result),MATCH(E$1,INDIRECT(nfl_game_result_header),0),FALSE)),"",VLOOKUP($B335,INDIRECT(nfl_game_result),MATCH(E$1,INDIRECT(nfl_game_result_header),0),FALSE)),"error")</f>
        <v>-2.5</v>
      </c>
      <c r="F335" s="23" t="str">
        <f ca="1">IFERROR(IF(ISBLANK(VLOOKUP($B335,INDIRECT(nfl_game_result),MATCH(F$1,INDIRECT(nfl_game_result_header),0),FALSE)),"",VLOOKUP($B335,INDIRECT(nfl_game_result),MATCH(F$1,INDIRECT(nfl_game_result_header),0),FALSE)),"error")</f>
        <v/>
      </c>
      <c r="G335" s="23" t="str">
        <f ca="1">IFERROR(IF(ISBLANK(VLOOKUP($B335,INDIRECT(nfl_game_result),MATCH(G$1,INDIRECT(nfl_game_result_header),0),FALSE)),"",VLOOKUP($B335,INDIRECT(nfl_game_result),MATCH(G$1,INDIRECT(nfl_game_result_header),0),FALSE)),"error")</f>
        <v/>
      </c>
      <c r="H335">
        <f ca="1">IFERROR(IF(ISBLANK(VLOOKUP($B335,INDIRECT(nfl_game_result),MATCH(H$1,INDIRECT(nfl_game_result_header),0),FALSE)),"",VLOOKUP($B335,INDIRECT(nfl_game_result),MATCH(H$1,INDIRECT(nfl_game_result_header),0),FALSE)),"error")</f>
        <v>17</v>
      </c>
      <c r="I335">
        <f ca="1">IFERROR(IF(ISBLANK(VLOOKUP($B335,INDIRECT(nfl_game_result),MATCH(I$1,INDIRECT(nfl_game_result_header),0),FALSE)),"",VLOOKUP($B335,INDIRECT(nfl_game_result),MATCH(I$1,INDIRECT(nfl_game_result_header),0),FALSE)),"error")</f>
        <v>31</v>
      </c>
      <c r="J335" t="str">
        <f ca="1">IFERROR(IF(ISBLANK(VLOOKUP($B335,INDIRECT(nfl_game_result),MATCH(J$1,INDIRECT(nfl_game_result_header),0),FALSE)),"",VLOOKUP($B335,INDIRECT(nfl_game_result),MATCH(J$1,INDIRECT(nfl_game_result_header),0),FALSE)),"error")</f>
        <v>STL</v>
      </c>
      <c r="K335" t="str">
        <f ca="1">IFERROR(IF(ISBLANK(VLOOKUP($B335,INDIRECT(nfl_game_result),MATCH(K$1,INDIRECT(nfl_game_result_header),0),FALSE)),"",VLOOKUP($B335,INDIRECT(nfl_game_result),MATCH(K$1,INDIRECT(nfl_game_result_header),0),FALSE)),"error")</f>
        <v>STL</v>
      </c>
      <c r="L335" s="23" t="str">
        <f ca="1">IFERROR(IF(ISBLANK(VLOOKUP($B335,INDIRECT(nfl_game_result),MATCH(L$1,INDIRECT(nfl_game_result_header),0),FALSE)),"",VLOOKUP($B335,INDIRECT(nfl_game_result),MATCH(L$1,INDIRECT(nfl_game_result_header),0),FALSE)),"error")</f>
        <v/>
      </c>
      <c r="M335" t="s">
        <v>16</v>
      </c>
      <c r="N335">
        <v>-3</v>
      </c>
      <c r="O335" t="s">
        <v>91</v>
      </c>
      <c r="V335" s="23" t="s">
        <v>416</v>
      </c>
      <c r="W335">
        <f ca="1">VALUE(LEFT(C335, 4))</f>
        <v>2012</v>
      </c>
      <c r="X335">
        <f ca="1">VALUE(MID(C335,6,FIND("_",C335,6)-6))</f>
        <v>12</v>
      </c>
      <c r="Y335" t="str">
        <f ca="1">IF(NOT(OR(ISBLANK(D335),ISBLANK(E335),D335="",E335="")),D335-E335,"")</f>
        <v/>
      </c>
      <c r="Z335" t="str">
        <f ca="1">IF(OR(NOT(ISNUMBER(D335)),ISBLANK(D335),D335="",ISBLANK(N335)),"",ABS(D335-N335))</f>
        <v/>
      </c>
      <c r="AA335">
        <f ca="1">IF(OR(ISBLANK(J335),ISBLANK(O335),J335="",O335=""),"",IF(J335=O335,1,0))</f>
        <v>1</v>
      </c>
      <c r="AB335" t="str">
        <f ca="1">IF(OR(ISBLANK(K335),ISBLANK(Q335),K335="",Q335=""),"",IF(K335=Q335,1,0))</f>
        <v/>
      </c>
      <c r="AC335" s="23" t="str">
        <f t="shared" ca="1" si="4"/>
        <v/>
      </c>
    </row>
    <row r="336" spans="1:29" x14ac:dyDescent="0.25">
      <c r="A336" s="23">
        <v>335</v>
      </c>
      <c r="B336">
        <v>175</v>
      </c>
      <c r="C336" t="str">
        <f ca="1">IFERROR(VLOOKUP($B336,INDIRECT(nfl_game_result),MATCH(C$1,INDIRECT(nfl_game_result_header),0),FALSE),"error")</f>
        <v>2012_12_GBY@NYG</v>
      </c>
      <c r="D336" t="str">
        <f ca="1">IFERROR(IF(ISBLANK(VLOOKUP($B336,INDIRECT(nfl_game_result),MATCH(D$1,INDIRECT(nfl_game_result_header),0),FALSE)),"",VLOOKUP($B336,INDIRECT(nfl_game_result),MATCH(D$1,INDIRECT(nfl_game_result_header),0),FALSE)),"error")</f>
        <v/>
      </c>
      <c r="E336">
        <f ca="1">IFERROR(IF(ISBLANK(VLOOKUP($B336,INDIRECT(nfl_game_result),MATCH(E$1,INDIRECT(nfl_game_result_header),0),FALSE)),"",VLOOKUP($B336,INDIRECT(nfl_game_result),MATCH(E$1,INDIRECT(nfl_game_result_header),0),FALSE)),"error")</f>
        <v>-2.5</v>
      </c>
      <c r="F336" s="23" t="str">
        <f ca="1">IFERROR(IF(ISBLANK(VLOOKUP($B336,INDIRECT(nfl_game_result),MATCH(F$1,INDIRECT(nfl_game_result_header),0),FALSE)),"",VLOOKUP($B336,INDIRECT(nfl_game_result),MATCH(F$1,INDIRECT(nfl_game_result_header),0),FALSE)),"error")</f>
        <v/>
      </c>
      <c r="G336" s="23" t="str">
        <f ca="1">IFERROR(IF(ISBLANK(VLOOKUP($B336,INDIRECT(nfl_game_result),MATCH(G$1,INDIRECT(nfl_game_result_header),0),FALSE)),"",VLOOKUP($B336,INDIRECT(nfl_game_result),MATCH(G$1,INDIRECT(nfl_game_result_header),0),FALSE)),"error")</f>
        <v/>
      </c>
      <c r="H336">
        <f ca="1">IFERROR(IF(ISBLANK(VLOOKUP($B336,INDIRECT(nfl_game_result),MATCH(H$1,INDIRECT(nfl_game_result_header),0),FALSE)),"",VLOOKUP($B336,INDIRECT(nfl_game_result),MATCH(H$1,INDIRECT(nfl_game_result_header),0),FALSE)),"error")</f>
        <v>38</v>
      </c>
      <c r="I336">
        <f ca="1">IFERROR(IF(ISBLANK(VLOOKUP($B336,INDIRECT(nfl_game_result),MATCH(I$1,INDIRECT(nfl_game_result_header),0),FALSE)),"",VLOOKUP($B336,INDIRECT(nfl_game_result),MATCH(I$1,INDIRECT(nfl_game_result_header),0),FALSE)),"error")</f>
        <v>10</v>
      </c>
      <c r="J336" t="str">
        <f ca="1">IFERROR(IF(ISBLANK(VLOOKUP($B336,INDIRECT(nfl_game_result),MATCH(J$1,INDIRECT(nfl_game_result_header),0),FALSE)),"",VLOOKUP($B336,INDIRECT(nfl_game_result),MATCH(J$1,INDIRECT(nfl_game_result_header),0),FALSE)),"error")</f>
        <v>NYG</v>
      </c>
      <c r="K336" t="str">
        <f ca="1">IFERROR(IF(ISBLANK(VLOOKUP($B336,INDIRECT(nfl_game_result),MATCH(K$1,INDIRECT(nfl_game_result_header),0),FALSE)),"",VLOOKUP($B336,INDIRECT(nfl_game_result),MATCH(K$1,INDIRECT(nfl_game_result_header),0),FALSE)),"error")</f>
        <v>NYG</v>
      </c>
      <c r="L336" s="23" t="str">
        <f ca="1">IFERROR(IF(ISBLANK(VLOOKUP($B336,INDIRECT(nfl_game_result),MATCH(L$1,INDIRECT(nfl_game_result_header),0),FALSE)),"",VLOOKUP($B336,INDIRECT(nfl_game_result),MATCH(L$1,INDIRECT(nfl_game_result_header),0),FALSE)),"error")</f>
        <v/>
      </c>
      <c r="M336" t="s">
        <v>16</v>
      </c>
      <c r="N336">
        <v>3</v>
      </c>
      <c r="O336" t="s">
        <v>330</v>
      </c>
      <c r="V336" s="23" t="s">
        <v>416</v>
      </c>
      <c r="W336">
        <f ca="1">VALUE(LEFT(C336, 4))</f>
        <v>2012</v>
      </c>
      <c r="X336">
        <f ca="1">VALUE(MID(C336,6,FIND("_",C336,6)-6))</f>
        <v>12</v>
      </c>
      <c r="Y336" t="str">
        <f ca="1">IF(NOT(OR(ISBLANK(D336),ISBLANK(E336),D336="",E336="")),D336-E336,"")</f>
        <v/>
      </c>
      <c r="Z336" t="str">
        <f ca="1">IF(OR(NOT(ISNUMBER(D336)),ISBLANK(D336),D336="",ISBLANK(N336)),"",ABS(D336-N336))</f>
        <v/>
      </c>
      <c r="AA336">
        <f ca="1">IF(OR(ISBLANK(J336),ISBLANK(O336),J336="",O336=""),"",IF(J336=O336,1,0))</f>
        <v>0</v>
      </c>
      <c r="AB336" t="str">
        <f ca="1">IF(OR(ISBLANK(K336),ISBLANK(Q336),K336="",Q336=""),"",IF(K336=Q336,1,0))</f>
        <v/>
      </c>
      <c r="AC336" s="23" t="str">
        <f t="shared" ca="1" si="4"/>
        <v/>
      </c>
    </row>
    <row r="337" spans="1:29" x14ac:dyDescent="0.25">
      <c r="A337" s="23">
        <v>336</v>
      </c>
      <c r="B337">
        <v>176</v>
      </c>
      <c r="C337" t="str">
        <f ca="1">IFERROR(VLOOKUP($B337,INDIRECT(nfl_game_result),MATCH(C$1,INDIRECT(nfl_game_result_header),0),FALSE),"error")</f>
        <v>2012_12_CAR@PHI</v>
      </c>
      <c r="D337" t="str">
        <f ca="1">IFERROR(IF(ISBLANK(VLOOKUP($B337,INDIRECT(nfl_game_result),MATCH(D$1,INDIRECT(nfl_game_result_header),0),FALSE)),"",VLOOKUP($B337,INDIRECT(nfl_game_result),MATCH(D$1,INDIRECT(nfl_game_result_header),0),FALSE)),"error")</f>
        <v/>
      </c>
      <c r="E337">
        <f ca="1">IFERROR(IF(ISBLANK(VLOOKUP($B337,INDIRECT(nfl_game_result),MATCH(E$1,INDIRECT(nfl_game_result_header),0),FALSE)),"",VLOOKUP($B337,INDIRECT(nfl_game_result),MATCH(E$1,INDIRECT(nfl_game_result_header),0),FALSE)),"error")</f>
        <v>-2.5</v>
      </c>
      <c r="F337" s="23" t="str">
        <f ca="1">IFERROR(IF(ISBLANK(VLOOKUP($B337,INDIRECT(nfl_game_result),MATCH(F$1,INDIRECT(nfl_game_result_header),0),FALSE)),"",VLOOKUP($B337,INDIRECT(nfl_game_result),MATCH(F$1,INDIRECT(nfl_game_result_header),0),FALSE)),"error")</f>
        <v/>
      </c>
      <c r="G337" s="23" t="str">
        <f ca="1">IFERROR(IF(ISBLANK(VLOOKUP($B337,INDIRECT(nfl_game_result),MATCH(G$1,INDIRECT(nfl_game_result_header),0),FALSE)),"",VLOOKUP($B337,INDIRECT(nfl_game_result),MATCH(G$1,INDIRECT(nfl_game_result_header),0),FALSE)),"error")</f>
        <v/>
      </c>
      <c r="H337">
        <f ca="1">IFERROR(IF(ISBLANK(VLOOKUP($B337,INDIRECT(nfl_game_result),MATCH(H$1,INDIRECT(nfl_game_result_header),0),FALSE)),"",VLOOKUP($B337,INDIRECT(nfl_game_result),MATCH(H$1,INDIRECT(nfl_game_result_header),0),FALSE)),"error")</f>
        <v>22</v>
      </c>
      <c r="I337">
        <f ca="1">IFERROR(IF(ISBLANK(VLOOKUP($B337,INDIRECT(nfl_game_result),MATCH(I$1,INDIRECT(nfl_game_result_header),0),FALSE)),"",VLOOKUP($B337,INDIRECT(nfl_game_result),MATCH(I$1,INDIRECT(nfl_game_result_header),0),FALSE)),"error")</f>
        <v>30</v>
      </c>
      <c r="J337" t="str">
        <f ca="1">IFERROR(IF(ISBLANK(VLOOKUP($B337,INDIRECT(nfl_game_result),MATCH(J$1,INDIRECT(nfl_game_result_header),0),FALSE)),"",VLOOKUP($B337,INDIRECT(nfl_game_result),MATCH(J$1,INDIRECT(nfl_game_result_header),0),FALSE)),"error")</f>
        <v>CAR</v>
      </c>
      <c r="K337" t="str">
        <f ca="1">IFERROR(IF(ISBLANK(VLOOKUP($B337,INDIRECT(nfl_game_result),MATCH(K$1,INDIRECT(nfl_game_result_header),0),FALSE)),"",VLOOKUP($B337,INDIRECT(nfl_game_result),MATCH(K$1,INDIRECT(nfl_game_result_header),0),FALSE)),"error")</f>
        <v>CAR</v>
      </c>
      <c r="L337" s="23" t="str">
        <f ca="1">IFERROR(IF(ISBLANK(VLOOKUP($B337,INDIRECT(nfl_game_result),MATCH(L$1,INDIRECT(nfl_game_result_header),0),FALSE)),"",VLOOKUP($B337,INDIRECT(nfl_game_result),MATCH(L$1,INDIRECT(nfl_game_result_header),0),FALSE)),"error")</f>
        <v/>
      </c>
      <c r="M337" t="s">
        <v>16</v>
      </c>
      <c r="N337">
        <v>-1</v>
      </c>
      <c r="O337" t="s">
        <v>67</v>
      </c>
      <c r="V337" s="23" t="s">
        <v>416</v>
      </c>
      <c r="W337">
        <f ca="1">VALUE(LEFT(C337, 4))</f>
        <v>2012</v>
      </c>
      <c r="X337">
        <f ca="1">VALUE(MID(C337,6,FIND("_",C337,6)-6))</f>
        <v>12</v>
      </c>
      <c r="Y337" t="str">
        <f ca="1">IF(NOT(OR(ISBLANK(D337),ISBLANK(E337),D337="",E337="")),D337-E337,"")</f>
        <v/>
      </c>
      <c r="Z337" t="str">
        <f ca="1">IF(OR(NOT(ISNUMBER(D337)),ISBLANK(D337),D337="",ISBLANK(N337)),"",ABS(D337-N337))</f>
        <v/>
      </c>
      <c r="AA337">
        <f ca="1">IF(OR(ISBLANK(J337),ISBLANK(O337),J337="",O337=""),"",IF(J337=O337,1,0))</f>
        <v>1</v>
      </c>
      <c r="AB337" t="str">
        <f ca="1">IF(OR(ISBLANK(K337),ISBLANK(Q337),K337="",Q337=""),"",IF(K337=Q337,1,0))</f>
        <v/>
      </c>
      <c r="AC337" s="23" t="str">
        <f t="shared" ca="1" si="4"/>
        <v/>
      </c>
    </row>
    <row r="338" spans="1:29" x14ac:dyDescent="0.25">
      <c r="A338" s="23">
        <v>337</v>
      </c>
      <c r="B338">
        <v>161</v>
      </c>
      <c r="C338" t="str">
        <f ca="1">IFERROR(VLOOKUP($B338,INDIRECT(nfl_game_result),MATCH(C$1,INDIRECT(nfl_game_result_header),0),FALSE),"error")</f>
        <v>2012_12_HOU@DET</v>
      </c>
      <c r="D338" t="str">
        <f ca="1">IFERROR(IF(ISBLANK(VLOOKUP($B338,INDIRECT(nfl_game_result),MATCH(D$1,INDIRECT(nfl_game_result_header),0),FALSE)),"",VLOOKUP($B338,INDIRECT(nfl_game_result),MATCH(D$1,INDIRECT(nfl_game_result_header),0),FALSE)),"error")</f>
        <v/>
      </c>
      <c r="E338">
        <f ca="1">IFERROR(IF(ISBLANK(VLOOKUP($B338,INDIRECT(nfl_game_result),MATCH(E$1,INDIRECT(nfl_game_result_header),0),FALSE)),"",VLOOKUP($B338,INDIRECT(nfl_game_result),MATCH(E$1,INDIRECT(nfl_game_result_header),0),FALSE)),"error")</f>
        <v>3.5</v>
      </c>
      <c r="F338" s="23" t="str">
        <f ca="1">IFERROR(IF(ISBLANK(VLOOKUP($B338,INDIRECT(nfl_game_result),MATCH(F$1,INDIRECT(nfl_game_result_header),0),FALSE)),"",VLOOKUP($B338,INDIRECT(nfl_game_result),MATCH(F$1,INDIRECT(nfl_game_result_header),0),FALSE)),"error")</f>
        <v/>
      </c>
      <c r="G338" s="23" t="str">
        <f ca="1">IFERROR(IF(ISBLANK(VLOOKUP($B338,INDIRECT(nfl_game_result),MATCH(G$1,INDIRECT(nfl_game_result_header),0),FALSE)),"",VLOOKUP($B338,INDIRECT(nfl_game_result),MATCH(G$1,INDIRECT(nfl_game_result_header),0),FALSE)),"error")</f>
        <v/>
      </c>
      <c r="H338">
        <f ca="1">IFERROR(IF(ISBLANK(VLOOKUP($B338,INDIRECT(nfl_game_result),MATCH(H$1,INDIRECT(nfl_game_result_header),0),FALSE)),"",VLOOKUP($B338,INDIRECT(nfl_game_result),MATCH(H$1,INDIRECT(nfl_game_result_header),0),FALSE)),"error")</f>
        <v>31</v>
      </c>
      <c r="I338">
        <f ca="1">IFERROR(IF(ISBLANK(VLOOKUP($B338,INDIRECT(nfl_game_result),MATCH(I$1,INDIRECT(nfl_game_result_header),0),FALSE)),"",VLOOKUP($B338,INDIRECT(nfl_game_result),MATCH(I$1,INDIRECT(nfl_game_result_header),0),FALSE)),"error")</f>
        <v>34</v>
      </c>
      <c r="J338" t="str">
        <f ca="1">IFERROR(IF(ISBLANK(VLOOKUP($B338,INDIRECT(nfl_game_result),MATCH(J$1,INDIRECT(nfl_game_result_header),0),FALSE)),"",VLOOKUP($B338,INDIRECT(nfl_game_result),MATCH(J$1,INDIRECT(nfl_game_result_header),0),FALSE)),"error")</f>
        <v>DET</v>
      </c>
      <c r="K338" t="str">
        <f ca="1">IFERROR(IF(ISBLANK(VLOOKUP($B338,INDIRECT(nfl_game_result),MATCH(K$1,INDIRECT(nfl_game_result_header),0),FALSE)),"",VLOOKUP($B338,INDIRECT(nfl_game_result),MATCH(K$1,INDIRECT(nfl_game_result_header),0),FALSE)),"error")</f>
        <v>HOU</v>
      </c>
      <c r="L338" s="23" t="str">
        <f ca="1">IFERROR(IF(ISBLANK(VLOOKUP($B338,INDIRECT(nfl_game_result),MATCH(L$1,INDIRECT(nfl_game_result_header),0),FALSE)),"",VLOOKUP($B338,INDIRECT(nfl_game_result),MATCH(L$1,INDIRECT(nfl_game_result_header),0),FALSE)),"error")</f>
        <v/>
      </c>
      <c r="M338" t="s">
        <v>14</v>
      </c>
      <c r="N338">
        <v>7</v>
      </c>
      <c r="O338" t="s">
        <v>73</v>
      </c>
      <c r="V338" s="23" t="s">
        <v>416</v>
      </c>
      <c r="W338">
        <f ca="1">VALUE(LEFT(C338, 4))</f>
        <v>2012</v>
      </c>
      <c r="X338">
        <f ca="1">VALUE(MID(C338,6,FIND("_",C338,6)-6))</f>
        <v>12</v>
      </c>
      <c r="Y338" t="str">
        <f ca="1">IF(NOT(OR(ISBLANK(D338),ISBLANK(E338),D338="",E338="")),D338-E338,"")</f>
        <v/>
      </c>
      <c r="Z338" t="str">
        <f ca="1">IF(OR(NOT(ISNUMBER(D338)),ISBLANK(D338),D338="",ISBLANK(N338)),"",ABS(D338-N338))</f>
        <v/>
      </c>
      <c r="AA338">
        <f ca="1">IF(OR(ISBLANK(J338),ISBLANK(O338),J338="",O338=""),"",IF(J338=O338,1,0))</f>
        <v>1</v>
      </c>
      <c r="AB338" t="str">
        <f ca="1">IF(OR(ISBLANK(K338),ISBLANK(Q338),K338="",Q338=""),"",IF(K338=Q338,1,0))</f>
        <v/>
      </c>
      <c r="AC338" s="23" t="str">
        <f t="shared" ref="AC338:AC401" ca="1" si="5">IF(OR(ISBLANK(L338),ISBLANK(T338),L338="",T338=""),"",IF(L338=T338,1,0))</f>
        <v/>
      </c>
    </row>
    <row r="339" spans="1:29" x14ac:dyDescent="0.25">
      <c r="A339" s="23">
        <v>338</v>
      </c>
      <c r="B339">
        <v>162</v>
      </c>
      <c r="C339" t="str">
        <f ca="1">IFERROR(VLOOKUP($B339,INDIRECT(nfl_game_result),MATCH(C$1,INDIRECT(nfl_game_result_header),0),FALSE),"error")</f>
        <v>2012_12_WAS@DAL</v>
      </c>
      <c r="D339" t="str">
        <f ca="1">IFERROR(IF(ISBLANK(VLOOKUP($B339,INDIRECT(nfl_game_result),MATCH(D$1,INDIRECT(nfl_game_result_header),0),FALSE)),"",VLOOKUP($B339,INDIRECT(nfl_game_result),MATCH(D$1,INDIRECT(nfl_game_result_header),0),FALSE)),"error")</f>
        <v/>
      </c>
      <c r="E339">
        <f ca="1">IFERROR(IF(ISBLANK(VLOOKUP($B339,INDIRECT(nfl_game_result),MATCH(E$1,INDIRECT(nfl_game_result_header),0),FALSE)),"",VLOOKUP($B339,INDIRECT(nfl_game_result),MATCH(E$1,INDIRECT(nfl_game_result_header),0),FALSE)),"error")</f>
        <v>-3.5</v>
      </c>
      <c r="F339" s="23" t="str">
        <f ca="1">IFERROR(IF(ISBLANK(VLOOKUP($B339,INDIRECT(nfl_game_result),MATCH(F$1,INDIRECT(nfl_game_result_header),0),FALSE)),"",VLOOKUP($B339,INDIRECT(nfl_game_result),MATCH(F$1,INDIRECT(nfl_game_result_header),0),FALSE)),"error")</f>
        <v/>
      </c>
      <c r="G339" s="23" t="str">
        <f ca="1">IFERROR(IF(ISBLANK(VLOOKUP($B339,INDIRECT(nfl_game_result),MATCH(G$1,INDIRECT(nfl_game_result_header),0),FALSE)),"",VLOOKUP($B339,INDIRECT(nfl_game_result),MATCH(G$1,INDIRECT(nfl_game_result_header),0),FALSE)),"error")</f>
        <v/>
      </c>
      <c r="H339">
        <f ca="1">IFERROR(IF(ISBLANK(VLOOKUP($B339,INDIRECT(nfl_game_result),MATCH(H$1,INDIRECT(nfl_game_result_header),0),FALSE)),"",VLOOKUP($B339,INDIRECT(nfl_game_result),MATCH(H$1,INDIRECT(nfl_game_result_header),0),FALSE)),"error")</f>
        <v>31</v>
      </c>
      <c r="I339">
        <f ca="1">IFERROR(IF(ISBLANK(VLOOKUP($B339,INDIRECT(nfl_game_result),MATCH(I$1,INDIRECT(nfl_game_result_header),0),FALSE)),"",VLOOKUP($B339,INDIRECT(nfl_game_result),MATCH(I$1,INDIRECT(nfl_game_result_header),0),FALSE)),"error")</f>
        <v>38</v>
      </c>
      <c r="J339" t="str">
        <f ca="1">IFERROR(IF(ISBLANK(VLOOKUP($B339,INDIRECT(nfl_game_result),MATCH(J$1,INDIRECT(nfl_game_result_header),0),FALSE)),"",VLOOKUP($B339,INDIRECT(nfl_game_result),MATCH(J$1,INDIRECT(nfl_game_result_header),0),FALSE)),"error")</f>
        <v>WAS</v>
      </c>
      <c r="K339" t="str">
        <f ca="1">IFERROR(IF(ISBLANK(VLOOKUP($B339,INDIRECT(nfl_game_result),MATCH(K$1,INDIRECT(nfl_game_result_header),0),FALSE)),"",VLOOKUP($B339,INDIRECT(nfl_game_result),MATCH(K$1,INDIRECT(nfl_game_result_header),0),FALSE)),"error")</f>
        <v>WAS</v>
      </c>
      <c r="L339" s="23" t="str">
        <f ca="1">IFERROR(IF(ISBLANK(VLOOKUP($B339,INDIRECT(nfl_game_result),MATCH(L$1,INDIRECT(nfl_game_result_header),0),FALSE)),"",VLOOKUP($B339,INDIRECT(nfl_game_result),MATCH(L$1,INDIRECT(nfl_game_result_header),0),FALSE)),"error")</f>
        <v/>
      </c>
      <c r="M339" t="s">
        <v>14</v>
      </c>
      <c r="N339">
        <v>-3</v>
      </c>
      <c r="O339" t="s">
        <v>94</v>
      </c>
      <c r="V339" s="23" t="s">
        <v>416</v>
      </c>
      <c r="W339">
        <f ca="1">VALUE(LEFT(C339, 4))</f>
        <v>2012</v>
      </c>
      <c r="X339">
        <f ca="1">VALUE(MID(C339,6,FIND("_",C339,6)-6))</f>
        <v>12</v>
      </c>
      <c r="Y339" t="str">
        <f ca="1">IF(NOT(OR(ISBLANK(D339),ISBLANK(E339),D339="",E339="")),D339-E339,"")</f>
        <v/>
      </c>
      <c r="Z339" t="str">
        <f ca="1">IF(OR(NOT(ISNUMBER(D339)),ISBLANK(D339),D339="",ISBLANK(N339)),"",ABS(D339-N339))</f>
        <v/>
      </c>
      <c r="AA339">
        <f ca="1">IF(OR(ISBLANK(J339),ISBLANK(O339),J339="",O339=""),"",IF(J339=O339,1,0))</f>
        <v>1</v>
      </c>
      <c r="AB339" t="str">
        <f ca="1">IF(OR(ISBLANK(K339),ISBLANK(Q339),K339="",Q339=""),"",IF(K339=Q339,1,0))</f>
        <v/>
      </c>
      <c r="AC339" s="23" t="str">
        <f t="shared" ca="1" si="5"/>
        <v/>
      </c>
    </row>
    <row r="340" spans="1:29" x14ac:dyDescent="0.25">
      <c r="A340" s="23">
        <v>339</v>
      </c>
      <c r="B340">
        <v>163</v>
      </c>
      <c r="C340" t="str">
        <f ca="1">IFERROR(VLOOKUP($B340,INDIRECT(nfl_game_result),MATCH(C$1,INDIRECT(nfl_game_result_header),0),FALSE),"error")</f>
        <v>2012_12_NWE@NYJ</v>
      </c>
      <c r="D340" t="str">
        <f ca="1">IFERROR(IF(ISBLANK(VLOOKUP($B340,INDIRECT(nfl_game_result),MATCH(D$1,INDIRECT(nfl_game_result_header),0),FALSE)),"",VLOOKUP($B340,INDIRECT(nfl_game_result),MATCH(D$1,INDIRECT(nfl_game_result_header),0),FALSE)),"error")</f>
        <v/>
      </c>
      <c r="E340">
        <f ca="1">IFERROR(IF(ISBLANK(VLOOKUP($B340,INDIRECT(nfl_game_result),MATCH(E$1,INDIRECT(nfl_game_result_header),0),FALSE)),"",VLOOKUP($B340,INDIRECT(nfl_game_result),MATCH(E$1,INDIRECT(nfl_game_result_header),0),FALSE)),"error")</f>
        <v>6.5</v>
      </c>
      <c r="F340" s="23" t="str">
        <f ca="1">IFERROR(IF(ISBLANK(VLOOKUP($B340,INDIRECT(nfl_game_result),MATCH(F$1,INDIRECT(nfl_game_result_header),0),FALSE)),"",VLOOKUP($B340,INDIRECT(nfl_game_result),MATCH(F$1,INDIRECT(nfl_game_result_header),0),FALSE)),"error")</f>
        <v/>
      </c>
      <c r="G340" s="23" t="str">
        <f ca="1">IFERROR(IF(ISBLANK(VLOOKUP($B340,INDIRECT(nfl_game_result),MATCH(G$1,INDIRECT(nfl_game_result_header),0),FALSE)),"",VLOOKUP($B340,INDIRECT(nfl_game_result),MATCH(G$1,INDIRECT(nfl_game_result_header),0),FALSE)),"error")</f>
        <v/>
      </c>
      <c r="H340">
        <f ca="1">IFERROR(IF(ISBLANK(VLOOKUP($B340,INDIRECT(nfl_game_result),MATCH(H$1,INDIRECT(nfl_game_result_header),0),FALSE)),"",VLOOKUP($B340,INDIRECT(nfl_game_result),MATCH(H$1,INDIRECT(nfl_game_result_header),0),FALSE)),"error")</f>
        <v>19</v>
      </c>
      <c r="I340">
        <f ca="1">IFERROR(IF(ISBLANK(VLOOKUP($B340,INDIRECT(nfl_game_result),MATCH(I$1,INDIRECT(nfl_game_result_header),0),FALSE)),"",VLOOKUP($B340,INDIRECT(nfl_game_result),MATCH(I$1,INDIRECT(nfl_game_result_header),0),FALSE)),"error")</f>
        <v>49</v>
      </c>
      <c r="J340" t="str">
        <f ca="1">IFERROR(IF(ISBLANK(VLOOKUP($B340,INDIRECT(nfl_game_result),MATCH(J$1,INDIRECT(nfl_game_result_header),0),FALSE)),"",VLOOKUP($B340,INDIRECT(nfl_game_result),MATCH(J$1,INDIRECT(nfl_game_result_header),0),FALSE)),"error")</f>
        <v>NWE</v>
      </c>
      <c r="K340" t="str">
        <f ca="1">IFERROR(IF(ISBLANK(VLOOKUP($B340,INDIRECT(nfl_game_result),MATCH(K$1,INDIRECT(nfl_game_result_header),0),FALSE)),"",VLOOKUP($B340,INDIRECT(nfl_game_result),MATCH(K$1,INDIRECT(nfl_game_result_header),0),FALSE)),"error")</f>
        <v>NWE</v>
      </c>
      <c r="L340" s="23" t="str">
        <f ca="1">IFERROR(IF(ISBLANK(VLOOKUP($B340,INDIRECT(nfl_game_result),MATCH(L$1,INDIRECT(nfl_game_result_header),0),FALSE)),"",VLOOKUP($B340,INDIRECT(nfl_game_result),MATCH(L$1,INDIRECT(nfl_game_result_header),0),FALSE)),"error")</f>
        <v/>
      </c>
      <c r="M340" t="s">
        <v>14</v>
      </c>
      <c r="N340">
        <v>6.5</v>
      </c>
      <c r="O340" t="s">
        <v>84</v>
      </c>
      <c r="V340" s="23" t="s">
        <v>416</v>
      </c>
      <c r="W340">
        <f ca="1">VALUE(LEFT(C340, 4))</f>
        <v>2012</v>
      </c>
      <c r="X340">
        <f ca="1">VALUE(MID(C340,6,FIND("_",C340,6)-6))</f>
        <v>12</v>
      </c>
      <c r="Y340" t="str">
        <f ca="1">IF(NOT(OR(ISBLANK(D340),ISBLANK(E340),D340="",E340="")),D340-E340,"")</f>
        <v/>
      </c>
      <c r="Z340" t="str">
        <f ca="1">IF(OR(NOT(ISNUMBER(D340)),ISBLANK(D340),D340="",ISBLANK(N340)),"",ABS(D340-N340))</f>
        <v/>
      </c>
      <c r="AA340">
        <f ca="1">IF(OR(ISBLANK(J340),ISBLANK(O340),J340="",O340=""),"",IF(J340=O340,1,0))</f>
        <v>0</v>
      </c>
      <c r="AB340" t="str">
        <f ca="1">IF(OR(ISBLANK(K340),ISBLANK(Q340),K340="",Q340=""),"",IF(K340=Q340,1,0))</f>
        <v/>
      </c>
      <c r="AC340" s="23" t="str">
        <f t="shared" ca="1" si="5"/>
        <v/>
      </c>
    </row>
    <row r="341" spans="1:29" x14ac:dyDescent="0.25">
      <c r="A341" s="23">
        <v>340</v>
      </c>
      <c r="B341">
        <v>164</v>
      </c>
      <c r="C341" t="str">
        <f ca="1">IFERROR(VLOOKUP($B341,INDIRECT(nfl_game_result),MATCH(C$1,INDIRECT(nfl_game_result_header),0),FALSE),"error")</f>
        <v>2012_12_OAK@CIN</v>
      </c>
      <c r="D341" t="str">
        <f ca="1">IFERROR(IF(ISBLANK(VLOOKUP($B341,INDIRECT(nfl_game_result),MATCH(D$1,INDIRECT(nfl_game_result_header),0),FALSE)),"",VLOOKUP($B341,INDIRECT(nfl_game_result),MATCH(D$1,INDIRECT(nfl_game_result_header),0),FALSE)),"error")</f>
        <v/>
      </c>
      <c r="E341">
        <f ca="1">IFERROR(IF(ISBLANK(VLOOKUP($B341,INDIRECT(nfl_game_result),MATCH(E$1,INDIRECT(nfl_game_result_header),0),FALSE)),"",VLOOKUP($B341,INDIRECT(nfl_game_result),MATCH(E$1,INDIRECT(nfl_game_result_header),0),FALSE)),"error")</f>
        <v>-7.5</v>
      </c>
      <c r="F341" s="23" t="str">
        <f ca="1">IFERROR(IF(ISBLANK(VLOOKUP($B341,INDIRECT(nfl_game_result),MATCH(F$1,INDIRECT(nfl_game_result_header),0),FALSE)),"",VLOOKUP($B341,INDIRECT(nfl_game_result),MATCH(F$1,INDIRECT(nfl_game_result_header),0),FALSE)),"error")</f>
        <v/>
      </c>
      <c r="G341" s="23" t="str">
        <f ca="1">IFERROR(IF(ISBLANK(VLOOKUP($B341,INDIRECT(nfl_game_result),MATCH(G$1,INDIRECT(nfl_game_result_header),0),FALSE)),"",VLOOKUP($B341,INDIRECT(nfl_game_result),MATCH(G$1,INDIRECT(nfl_game_result_header),0),FALSE)),"error")</f>
        <v/>
      </c>
      <c r="H341">
        <f ca="1">IFERROR(IF(ISBLANK(VLOOKUP($B341,INDIRECT(nfl_game_result),MATCH(H$1,INDIRECT(nfl_game_result_header),0),FALSE)),"",VLOOKUP($B341,INDIRECT(nfl_game_result),MATCH(H$1,INDIRECT(nfl_game_result_header),0),FALSE)),"error")</f>
        <v>34</v>
      </c>
      <c r="I341">
        <f ca="1">IFERROR(IF(ISBLANK(VLOOKUP($B341,INDIRECT(nfl_game_result),MATCH(I$1,INDIRECT(nfl_game_result_header),0),FALSE)),"",VLOOKUP($B341,INDIRECT(nfl_game_result),MATCH(I$1,INDIRECT(nfl_game_result_header),0),FALSE)),"error")</f>
        <v>10</v>
      </c>
      <c r="J341" t="str">
        <f ca="1">IFERROR(IF(ISBLANK(VLOOKUP($B341,INDIRECT(nfl_game_result),MATCH(J$1,INDIRECT(nfl_game_result_header),0),FALSE)),"",VLOOKUP($B341,INDIRECT(nfl_game_result),MATCH(J$1,INDIRECT(nfl_game_result_header),0),FALSE)),"error")</f>
        <v>CIN</v>
      </c>
      <c r="K341" t="str">
        <f ca="1">IFERROR(IF(ISBLANK(VLOOKUP($B341,INDIRECT(nfl_game_result),MATCH(K$1,INDIRECT(nfl_game_result_header),0),FALSE)),"",VLOOKUP($B341,INDIRECT(nfl_game_result),MATCH(K$1,INDIRECT(nfl_game_result_header),0),FALSE)),"error")</f>
        <v>CIN</v>
      </c>
      <c r="L341" s="23" t="str">
        <f ca="1">IFERROR(IF(ISBLANK(VLOOKUP($B341,INDIRECT(nfl_game_result),MATCH(L$1,INDIRECT(nfl_game_result_header),0),FALSE)),"",VLOOKUP($B341,INDIRECT(nfl_game_result),MATCH(L$1,INDIRECT(nfl_game_result_header),0),FALSE)),"error")</f>
        <v/>
      </c>
      <c r="M341" t="s">
        <v>14</v>
      </c>
      <c r="N341">
        <v>-7.5</v>
      </c>
      <c r="O341" t="s">
        <v>85</v>
      </c>
      <c r="V341" s="23" t="s">
        <v>416</v>
      </c>
      <c r="W341">
        <f ca="1">VALUE(LEFT(C341, 4))</f>
        <v>2012</v>
      </c>
      <c r="X341">
        <f ca="1">VALUE(MID(C341,6,FIND("_",C341,6)-6))</f>
        <v>12</v>
      </c>
      <c r="Y341" t="str">
        <f ca="1">IF(NOT(OR(ISBLANK(D341),ISBLANK(E341),D341="",E341="")),D341-E341,"")</f>
        <v/>
      </c>
      <c r="Z341" t="str">
        <f ca="1">IF(OR(NOT(ISNUMBER(D341)),ISBLANK(D341),D341="",ISBLANK(N341)),"",ABS(D341-N341))</f>
        <v/>
      </c>
      <c r="AA341">
        <f ca="1">IF(OR(ISBLANK(J341),ISBLANK(O341),J341="",O341=""),"",IF(J341=O341,1,0))</f>
        <v>0</v>
      </c>
      <c r="AB341" t="str">
        <f ca="1">IF(OR(ISBLANK(K341),ISBLANK(Q341),K341="",Q341=""),"",IF(K341=Q341,1,0))</f>
        <v/>
      </c>
      <c r="AC341" s="23" t="str">
        <f t="shared" ca="1" si="5"/>
        <v/>
      </c>
    </row>
    <row r="342" spans="1:29" x14ac:dyDescent="0.25">
      <c r="A342" s="23">
        <v>341</v>
      </c>
      <c r="B342">
        <v>165</v>
      </c>
      <c r="C342" t="str">
        <f ca="1">IFERROR(VLOOKUP($B342,INDIRECT(nfl_game_result),MATCH(C$1,INDIRECT(nfl_game_result_header),0),FALSE),"error")</f>
        <v>2012_12_PIT@CLE</v>
      </c>
      <c r="D342" t="str">
        <f ca="1">IFERROR(IF(ISBLANK(VLOOKUP($B342,INDIRECT(nfl_game_result),MATCH(D$1,INDIRECT(nfl_game_result_header),0),FALSE)),"",VLOOKUP($B342,INDIRECT(nfl_game_result),MATCH(D$1,INDIRECT(nfl_game_result_header),0),FALSE)),"error")</f>
        <v/>
      </c>
      <c r="E342">
        <f ca="1">IFERROR(IF(ISBLANK(VLOOKUP($B342,INDIRECT(nfl_game_result),MATCH(E$1,INDIRECT(nfl_game_result_header),0),FALSE)),"",VLOOKUP($B342,INDIRECT(nfl_game_result),MATCH(E$1,INDIRECT(nfl_game_result_header),0),FALSE)),"error")</f>
        <v>3.5</v>
      </c>
      <c r="F342" s="23" t="str">
        <f ca="1">IFERROR(IF(ISBLANK(VLOOKUP($B342,INDIRECT(nfl_game_result),MATCH(F$1,INDIRECT(nfl_game_result_header),0),FALSE)),"",VLOOKUP($B342,INDIRECT(nfl_game_result),MATCH(F$1,INDIRECT(nfl_game_result_header),0),FALSE)),"error")</f>
        <v/>
      </c>
      <c r="G342" s="23" t="str">
        <f ca="1">IFERROR(IF(ISBLANK(VLOOKUP($B342,INDIRECT(nfl_game_result),MATCH(G$1,INDIRECT(nfl_game_result_header),0),FALSE)),"",VLOOKUP($B342,INDIRECT(nfl_game_result),MATCH(G$1,INDIRECT(nfl_game_result_header),0),FALSE)),"error")</f>
        <v/>
      </c>
      <c r="H342">
        <f ca="1">IFERROR(IF(ISBLANK(VLOOKUP($B342,INDIRECT(nfl_game_result),MATCH(H$1,INDIRECT(nfl_game_result_header),0),FALSE)),"",VLOOKUP($B342,INDIRECT(nfl_game_result),MATCH(H$1,INDIRECT(nfl_game_result_header),0),FALSE)),"error")</f>
        <v>20</v>
      </c>
      <c r="I342">
        <f ca="1">IFERROR(IF(ISBLANK(VLOOKUP($B342,INDIRECT(nfl_game_result),MATCH(I$1,INDIRECT(nfl_game_result_header),0),FALSE)),"",VLOOKUP($B342,INDIRECT(nfl_game_result),MATCH(I$1,INDIRECT(nfl_game_result_header),0),FALSE)),"error")</f>
        <v>14</v>
      </c>
      <c r="J342" t="str">
        <f ca="1">IFERROR(IF(ISBLANK(VLOOKUP($B342,INDIRECT(nfl_game_result),MATCH(J$1,INDIRECT(nfl_game_result_header),0),FALSE)),"",VLOOKUP($B342,INDIRECT(nfl_game_result),MATCH(J$1,INDIRECT(nfl_game_result_header),0),FALSE)),"error")</f>
        <v>CLE</v>
      </c>
      <c r="K342" t="str">
        <f ca="1">IFERROR(IF(ISBLANK(VLOOKUP($B342,INDIRECT(nfl_game_result),MATCH(K$1,INDIRECT(nfl_game_result_header),0),FALSE)),"",VLOOKUP($B342,INDIRECT(nfl_game_result),MATCH(K$1,INDIRECT(nfl_game_result_header),0),FALSE)),"error")</f>
        <v>CLE</v>
      </c>
      <c r="L342" s="23" t="str">
        <f ca="1">IFERROR(IF(ISBLANK(VLOOKUP($B342,INDIRECT(nfl_game_result),MATCH(L$1,INDIRECT(nfl_game_result_header),0),FALSE)),"",VLOOKUP($B342,INDIRECT(nfl_game_result),MATCH(L$1,INDIRECT(nfl_game_result_header),0),FALSE)),"error")</f>
        <v/>
      </c>
      <c r="M342" t="s">
        <v>14</v>
      </c>
      <c r="N342">
        <v>3.5</v>
      </c>
      <c r="O342" t="s">
        <v>70</v>
      </c>
      <c r="V342" s="23" t="s">
        <v>416</v>
      </c>
      <c r="W342">
        <f ca="1">VALUE(LEFT(C342, 4))</f>
        <v>2012</v>
      </c>
      <c r="X342">
        <f ca="1">VALUE(MID(C342,6,FIND("_",C342,6)-6))</f>
        <v>12</v>
      </c>
      <c r="Y342" t="str">
        <f ca="1">IF(NOT(OR(ISBLANK(D342),ISBLANK(E342),D342="",E342="")),D342-E342,"")</f>
        <v/>
      </c>
      <c r="Z342" t="str">
        <f ca="1">IF(OR(NOT(ISNUMBER(D342)),ISBLANK(D342),D342="",ISBLANK(N342)),"",ABS(D342-N342))</f>
        <v/>
      </c>
      <c r="AA342">
        <f ca="1">IF(OR(ISBLANK(J342),ISBLANK(O342),J342="",O342=""),"",IF(J342=O342,1,0))</f>
        <v>1</v>
      </c>
      <c r="AB342" t="str">
        <f ca="1">IF(OR(ISBLANK(K342),ISBLANK(Q342),K342="",Q342=""),"",IF(K342=Q342,1,0))</f>
        <v/>
      </c>
      <c r="AC342" s="23" t="str">
        <f t="shared" ca="1" si="5"/>
        <v/>
      </c>
    </row>
    <row r="343" spans="1:29" x14ac:dyDescent="0.25">
      <c r="A343" s="23">
        <v>342</v>
      </c>
      <c r="B343">
        <v>166</v>
      </c>
      <c r="C343" t="str">
        <f ca="1">IFERROR(VLOOKUP($B343,INDIRECT(nfl_game_result),MATCH(C$1,INDIRECT(nfl_game_result_header),0),FALSE),"error")</f>
        <v>2012_12_BUF@IND</v>
      </c>
      <c r="D343" t="str">
        <f ca="1">IFERROR(IF(ISBLANK(VLOOKUP($B343,INDIRECT(nfl_game_result),MATCH(D$1,INDIRECT(nfl_game_result_header),0),FALSE)),"",VLOOKUP($B343,INDIRECT(nfl_game_result),MATCH(D$1,INDIRECT(nfl_game_result_header),0),FALSE)),"error")</f>
        <v/>
      </c>
      <c r="E343">
        <f ca="1">IFERROR(IF(ISBLANK(VLOOKUP($B343,INDIRECT(nfl_game_result),MATCH(E$1,INDIRECT(nfl_game_result_header),0),FALSE)),"",VLOOKUP($B343,INDIRECT(nfl_game_result),MATCH(E$1,INDIRECT(nfl_game_result_header),0),FALSE)),"error")</f>
        <v>-3.5</v>
      </c>
      <c r="F343" s="23" t="str">
        <f ca="1">IFERROR(IF(ISBLANK(VLOOKUP($B343,INDIRECT(nfl_game_result),MATCH(F$1,INDIRECT(nfl_game_result_header),0),FALSE)),"",VLOOKUP($B343,INDIRECT(nfl_game_result),MATCH(F$1,INDIRECT(nfl_game_result_header),0),FALSE)),"error")</f>
        <v/>
      </c>
      <c r="G343" s="23" t="str">
        <f ca="1">IFERROR(IF(ISBLANK(VLOOKUP($B343,INDIRECT(nfl_game_result),MATCH(G$1,INDIRECT(nfl_game_result_header),0),FALSE)),"",VLOOKUP($B343,INDIRECT(nfl_game_result),MATCH(G$1,INDIRECT(nfl_game_result_header),0),FALSE)),"error")</f>
        <v/>
      </c>
      <c r="H343">
        <f ca="1">IFERROR(IF(ISBLANK(VLOOKUP($B343,INDIRECT(nfl_game_result),MATCH(H$1,INDIRECT(nfl_game_result_header),0),FALSE)),"",VLOOKUP($B343,INDIRECT(nfl_game_result),MATCH(H$1,INDIRECT(nfl_game_result_header),0),FALSE)),"error")</f>
        <v>20</v>
      </c>
      <c r="I343">
        <f ca="1">IFERROR(IF(ISBLANK(VLOOKUP($B343,INDIRECT(nfl_game_result),MATCH(I$1,INDIRECT(nfl_game_result_header),0),FALSE)),"",VLOOKUP($B343,INDIRECT(nfl_game_result),MATCH(I$1,INDIRECT(nfl_game_result_header),0),FALSE)),"error")</f>
        <v>13</v>
      </c>
      <c r="J343" t="str">
        <f ca="1">IFERROR(IF(ISBLANK(VLOOKUP($B343,INDIRECT(nfl_game_result),MATCH(J$1,INDIRECT(nfl_game_result_header),0),FALSE)),"",VLOOKUP($B343,INDIRECT(nfl_game_result),MATCH(J$1,INDIRECT(nfl_game_result_header),0),FALSE)),"error")</f>
        <v>IND</v>
      </c>
      <c r="K343" t="str">
        <f ca="1">IFERROR(IF(ISBLANK(VLOOKUP($B343,INDIRECT(nfl_game_result),MATCH(K$1,INDIRECT(nfl_game_result_header),0),FALSE)),"",VLOOKUP($B343,INDIRECT(nfl_game_result),MATCH(K$1,INDIRECT(nfl_game_result_header),0),FALSE)),"error")</f>
        <v>IND</v>
      </c>
      <c r="L343" s="23" t="str">
        <f ca="1">IFERROR(IF(ISBLANK(VLOOKUP($B343,INDIRECT(nfl_game_result),MATCH(L$1,INDIRECT(nfl_game_result_header),0),FALSE)),"",VLOOKUP($B343,INDIRECT(nfl_game_result),MATCH(L$1,INDIRECT(nfl_game_result_header),0),FALSE)),"error")</f>
        <v/>
      </c>
      <c r="M343" t="s">
        <v>14</v>
      </c>
      <c r="N343">
        <v>-5.5</v>
      </c>
      <c r="O343" t="s">
        <v>76</v>
      </c>
      <c r="V343" s="23" t="s">
        <v>416</v>
      </c>
      <c r="W343">
        <f ca="1">VALUE(LEFT(C343, 4))</f>
        <v>2012</v>
      </c>
      <c r="X343">
        <f ca="1">VALUE(MID(C343,6,FIND("_",C343,6)-6))</f>
        <v>12</v>
      </c>
      <c r="Y343" t="str">
        <f ca="1">IF(NOT(OR(ISBLANK(D343),ISBLANK(E343),D343="",E343="")),D343-E343,"")</f>
        <v/>
      </c>
      <c r="Z343" t="str">
        <f ca="1">IF(OR(NOT(ISNUMBER(D343)),ISBLANK(D343),D343="",ISBLANK(N343)),"",ABS(D343-N343))</f>
        <v/>
      </c>
      <c r="AA343">
        <f ca="1">IF(OR(ISBLANK(J343),ISBLANK(O343),J343="",O343=""),"",IF(J343=O343,1,0))</f>
        <v>1</v>
      </c>
      <c r="AB343" t="str">
        <f ca="1">IF(OR(ISBLANK(K343),ISBLANK(Q343),K343="",Q343=""),"",IF(K343=Q343,1,0))</f>
        <v/>
      </c>
      <c r="AC343" s="23" t="str">
        <f t="shared" ca="1" si="5"/>
        <v/>
      </c>
    </row>
    <row r="344" spans="1:29" x14ac:dyDescent="0.25">
      <c r="A344" s="23">
        <v>343</v>
      </c>
      <c r="B344">
        <v>167</v>
      </c>
      <c r="C344" t="str">
        <f ca="1">IFERROR(VLOOKUP($B344,INDIRECT(nfl_game_result),MATCH(C$1,INDIRECT(nfl_game_result_header),0),FALSE),"error")</f>
        <v>2012_12_TEN@JAX</v>
      </c>
      <c r="D344" t="str">
        <f ca="1">IFERROR(IF(ISBLANK(VLOOKUP($B344,INDIRECT(nfl_game_result),MATCH(D$1,INDIRECT(nfl_game_result_header),0),FALSE)),"",VLOOKUP($B344,INDIRECT(nfl_game_result),MATCH(D$1,INDIRECT(nfl_game_result_header),0),FALSE)),"error")</f>
        <v/>
      </c>
      <c r="E344">
        <f ca="1">IFERROR(IF(ISBLANK(VLOOKUP($B344,INDIRECT(nfl_game_result),MATCH(E$1,INDIRECT(nfl_game_result_header),0),FALSE)),"",VLOOKUP($B344,INDIRECT(nfl_game_result),MATCH(E$1,INDIRECT(nfl_game_result_header),0),FALSE)),"error")</f>
        <v>2.5</v>
      </c>
      <c r="F344" s="23" t="str">
        <f ca="1">IFERROR(IF(ISBLANK(VLOOKUP($B344,INDIRECT(nfl_game_result),MATCH(F$1,INDIRECT(nfl_game_result_header),0),FALSE)),"",VLOOKUP($B344,INDIRECT(nfl_game_result),MATCH(F$1,INDIRECT(nfl_game_result_header),0),FALSE)),"error")</f>
        <v/>
      </c>
      <c r="G344" s="23" t="str">
        <f ca="1">IFERROR(IF(ISBLANK(VLOOKUP($B344,INDIRECT(nfl_game_result),MATCH(G$1,INDIRECT(nfl_game_result_header),0),FALSE)),"",VLOOKUP($B344,INDIRECT(nfl_game_result),MATCH(G$1,INDIRECT(nfl_game_result_header),0),FALSE)),"error")</f>
        <v/>
      </c>
      <c r="H344">
        <f ca="1">IFERROR(IF(ISBLANK(VLOOKUP($B344,INDIRECT(nfl_game_result),MATCH(H$1,INDIRECT(nfl_game_result_header),0),FALSE)),"",VLOOKUP($B344,INDIRECT(nfl_game_result),MATCH(H$1,INDIRECT(nfl_game_result_header),0),FALSE)),"error")</f>
        <v>24</v>
      </c>
      <c r="I344">
        <f ca="1">IFERROR(IF(ISBLANK(VLOOKUP($B344,INDIRECT(nfl_game_result),MATCH(I$1,INDIRECT(nfl_game_result_header),0),FALSE)),"",VLOOKUP($B344,INDIRECT(nfl_game_result),MATCH(I$1,INDIRECT(nfl_game_result_header),0),FALSE)),"error")</f>
        <v>19</v>
      </c>
      <c r="J344" t="str">
        <f ca="1">IFERROR(IF(ISBLANK(VLOOKUP($B344,INDIRECT(nfl_game_result),MATCH(J$1,INDIRECT(nfl_game_result_header),0),FALSE)),"",VLOOKUP($B344,INDIRECT(nfl_game_result),MATCH(J$1,INDIRECT(nfl_game_result_header),0),FALSE)),"error")</f>
        <v>JAX</v>
      </c>
      <c r="K344" t="str">
        <f ca="1">IFERROR(IF(ISBLANK(VLOOKUP($B344,INDIRECT(nfl_game_result),MATCH(K$1,INDIRECT(nfl_game_result_header),0),FALSE)),"",VLOOKUP($B344,INDIRECT(nfl_game_result),MATCH(K$1,INDIRECT(nfl_game_result_header),0),FALSE)),"error")</f>
        <v>JAX</v>
      </c>
      <c r="L344" s="23" t="str">
        <f ca="1">IFERROR(IF(ISBLANK(VLOOKUP($B344,INDIRECT(nfl_game_result),MATCH(L$1,INDIRECT(nfl_game_result_header),0),FALSE)),"",VLOOKUP($B344,INDIRECT(nfl_game_result),MATCH(L$1,INDIRECT(nfl_game_result_header),0),FALSE)),"error")</f>
        <v/>
      </c>
      <c r="M344" t="s">
        <v>14</v>
      </c>
      <c r="N344">
        <v>-2.5</v>
      </c>
      <c r="O344" t="s">
        <v>93</v>
      </c>
      <c r="V344" s="23" t="s">
        <v>416</v>
      </c>
      <c r="W344">
        <f ca="1">VALUE(LEFT(C344, 4))</f>
        <v>2012</v>
      </c>
      <c r="X344">
        <f ca="1">VALUE(MID(C344,6,FIND("_",C344,6)-6))</f>
        <v>12</v>
      </c>
      <c r="Y344" t="str">
        <f ca="1">IF(NOT(OR(ISBLANK(D344),ISBLANK(E344),D344="",E344="")),D344-E344,"")</f>
        <v/>
      </c>
      <c r="Z344" t="str">
        <f ca="1">IF(OR(NOT(ISNUMBER(D344)),ISBLANK(D344),D344="",ISBLANK(N344)),"",ABS(D344-N344))</f>
        <v/>
      </c>
      <c r="AA344">
        <f ca="1">IF(OR(ISBLANK(J344),ISBLANK(O344),J344="",O344=""),"",IF(J344=O344,1,0))</f>
        <v>0</v>
      </c>
      <c r="AB344" t="str">
        <f ca="1">IF(OR(ISBLANK(K344),ISBLANK(Q344),K344="",Q344=""),"",IF(K344=Q344,1,0))</f>
        <v/>
      </c>
      <c r="AC344" s="23" t="str">
        <f t="shared" ca="1" si="5"/>
        <v/>
      </c>
    </row>
    <row r="345" spans="1:29" x14ac:dyDescent="0.25">
      <c r="A345" s="23">
        <v>344</v>
      </c>
      <c r="B345">
        <v>168</v>
      </c>
      <c r="C345" t="str">
        <f ca="1">IFERROR(VLOOKUP($B345,INDIRECT(nfl_game_result),MATCH(C$1,INDIRECT(nfl_game_result_header),0),FALSE),"error")</f>
        <v>2012_12_DEN@KCY</v>
      </c>
      <c r="D345" t="str">
        <f ca="1">IFERROR(IF(ISBLANK(VLOOKUP($B345,INDIRECT(nfl_game_result),MATCH(D$1,INDIRECT(nfl_game_result_header),0),FALSE)),"",VLOOKUP($B345,INDIRECT(nfl_game_result),MATCH(D$1,INDIRECT(nfl_game_result_header),0),FALSE)),"error")</f>
        <v/>
      </c>
      <c r="E345">
        <f ca="1">IFERROR(IF(ISBLANK(VLOOKUP($B345,INDIRECT(nfl_game_result),MATCH(E$1,INDIRECT(nfl_game_result_header),0),FALSE)),"",VLOOKUP($B345,INDIRECT(nfl_game_result),MATCH(E$1,INDIRECT(nfl_game_result_header),0),FALSE)),"error")</f>
        <v>10.5</v>
      </c>
      <c r="F345" s="23" t="str">
        <f ca="1">IFERROR(IF(ISBLANK(VLOOKUP($B345,INDIRECT(nfl_game_result),MATCH(F$1,INDIRECT(nfl_game_result_header),0),FALSE)),"",VLOOKUP($B345,INDIRECT(nfl_game_result),MATCH(F$1,INDIRECT(nfl_game_result_header),0),FALSE)),"error")</f>
        <v/>
      </c>
      <c r="G345" s="23" t="str">
        <f ca="1">IFERROR(IF(ISBLANK(VLOOKUP($B345,INDIRECT(nfl_game_result),MATCH(G$1,INDIRECT(nfl_game_result_header),0),FALSE)),"",VLOOKUP($B345,INDIRECT(nfl_game_result),MATCH(G$1,INDIRECT(nfl_game_result_header),0),FALSE)),"error")</f>
        <v/>
      </c>
      <c r="H345">
        <f ca="1">IFERROR(IF(ISBLANK(VLOOKUP($B345,INDIRECT(nfl_game_result),MATCH(H$1,INDIRECT(nfl_game_result_header),0),FALSE)),"",VLOOKUP($B345,INDIRECT(nfl_game_result),MATCH(H$1,INDIRECT(nfl_game_result_header),0),FALSE)),"error")</f>
        <v>9</v>
      </c>
      <c r="I345">
        <f ca="1">IFERROR(IF(ISBLANK(VLOOKUP($B345,INDIRECT(nfl_game_result),MATCH(I$1,INDIRECT(nfl_game_result_header),0),FALSE)),"",VLOOKUP($B345,INDIRECT(nfl_game_result),MATCH(I$1,INDIRECT(nfl_game_result_header),0),FALSE)),"error")</f>
        <v>17</v>
      </c>
      <c r="J345" t="str">
        <f ca="1">IFERROR(IF(ISBLANK(VLOOKUP($B345,INDIRECT(nfl_game_result),MATCH(J$1,INDIRECT(nfl_game_result_header),0),FALSE)),"",VLOOKUP($B345,INDIRECT(nfl_game_result),MATCH(J$1,INDIRECT(nfl_game_result_header),0),FALSE)),"error")</f>
        <v>KCY</v>
      </c>
      <c r="K345" t="str">
        <f ca="1">IFERROR(IF(ISBLANK(VLOOKUP($B345,INDIRECT(nfl_game_result),MATCH(K$1,INDIRECT(nfl_game_result_header),0),FALSE)),"",VLOOKUP($B345,INDIRECT(nfl_game_result),MATCH(K$1,INDIRECT(nfl_game_result_header),0),FALSE)),"error")</f>
        <v>DEN</v>
      </c>
      <c r="L345" s="23" t="str">
        <f ca="1">IFERROR(IF(ISBLANK(VLOOKUP($B345,INDIRECT(nfl_game_result),MATCH(L$1,INDIRECT(nfl_game_result_header),0),FALSE)),"",VLOOKUP($B345,INDIRECT(nfl_game_result),MATCH(L$1,INDIRECT(nfl_game_result_header),0),FALSE)),"error")</f>
        <v/>
      </c>
      <c r="M345" t="s">
        <v>14</v>
      </c>
      <c r="N345">
        <v>8</v>
      </c>
      <c r="O345" t="s">
        <v>72</v>
      </c>
      <c r="V345" s="23" t="s">
        <v>416</v>
      </c>
      <c r="W345">
        <f ca="1">VALUE(LEFT(C345, 4))</f>
        <v>2012</v>
      </c>
      <c r="X345">
        <f ca="1">VALUE(MID(C345,6,FIND("_",C345,6)-6))</f>
        <v>12</v>
      </c>
      <c r="Y345" t="str">
        <f ca="1">IF(NOT(OR(ISBLANK(D345),ISBLANK(E345),D345="",E345="")),D345-E345,"")</f>
        <v/>
      </c>
      <c r="Z345" t="str">
        <f ca="1">IF(OR(NOT(ISNUMBER(D345)),ISBLANK(D345),D345="",ISBLANK(N345)),"",ABS(D345-N345))</f>
        <v/>
      </c>
      <c r="AA345">
        <f ca="1">IF(OR(ISBLANK(J345),ISBLANK(O345),J345="",O345=""),"",IF(J345=O345,1,0))</f>
        <v>0</v>
      </c>
      <c r="AB345" t="str">
        <f ca="1">IF(OR(ISBLANK(K345),ISBLANK(Q345),K345="",Q345=""),"",IF(K345=Q345,1,0))</f>
        <v/>
      </c>
      <c r="AC345" s="23" t="str">
        <f t="shared" ca="1" si="5"/>
        <v/>
      </c>
    </row>
    <row r="346" spans="1:29" x14ac:dyDescent="0.25">
      <c r="A346" s="23">
        <v>345</v>
      </c>
      <c r="B346">
        <v>169</v>
      </c>
      <c r="C346" t="str">
        <f ca="1">IFERROR(VLOOKUP($B346,INDIRECT(nfl_game_result),MATCH(C$1,INDIRECT(nfl_game_result_header),0),FALSE),"error")</f>
        <v>2012_12_MIN@CHI</v>
      </c>
      <c r="D346" t="str">
        <f ca="1">IFERROR(IF(ISBLANK(VLOOKUP($B346,INDIRECT(nfl_game_result),MATCH(D$1,INDIRECT(nfl_game_result_header),0),FALSE)),"",VLOOKUP($B346,INDIRECT(nfl_game_result),MATCH(D$1,INDIRECT(nfl_game_result_header),0),FALSE)),"error")</f>
        <v/>
      </c>
      <c r="E346">
        <f ca="1">IFERROR(IF(ISBLANK(VLOOKUP($B346,INDIRECT(nfl_game_result),MATCH(E$1,INDIRECT(nfl_game_result_header),0),FALSE)),"",VLOOKUP($B346,INDIRECT(nfl_game_result),MATCH(E$1,INDIRECT(nfl_game_result_header),0),FALSE)),"error")</f>
        <v>-5.5</v>
      </c>
      <c r="F346" s="23" t="str">
        <f ca="1">IFERROR(IF(ISBLANK(VLOOKUP($B346,INDIRECT(nfl_game_result),MATCH(F$1,INDIRECT(nfl_game_result_header),0),FALSE)),"",VLOOKUP($B346,INDIRECT(nfl_game_result),MATCH(F$1,INDIRECT(nfl_game_result_header),0),FALSE)),"error")</f>
        <v/>
      </c>
      <c r="G346" s="23" t="str">
        <f ca="1">IFERROR(IF(ISBLANK(VLOOKUP($B346,INDIRECT(nfl_game_result),MATCH(G$1,INDIRECT(nfl_game_result_header),0),FALSE)),"",VLOOKUP($B346,INDIRECT(nfl_game_result),MATCH(G$1,INDIRECT(nfl_game_result_header),0),FALSE)),"error")</f>
        <v/>
      </c>
      <c r="H346">
        <f ca="1">IFERROR(IF(ISBLANK(VLOOKUP($B346,INDIRECT(nfl_game_result),MATCH(H$1,INDIRECT(nfl_game_result_header),0),FALSE)),"",VLOOKUP($B346,INDIRECT(nfl_game_result),MATCH(H$1,INDIRECT(nfl_game_result_header),0),FALSE)),"error")</f>
        <v>28</v>
      </c>
      <c r="I346">
        <f ca="1">IFERROR(IF(ISBLANK(VLOOKUP($B346,INDIRECT(nfl_game_result),MATCH(I$1,INDIRECT(nfl_game_result_header),0),FALSE)),"",VLOOKUP($B346,INDIRECT(nfl_game_result),MATCH(I$1,INDIRECT(nfl_game_result_header),0),FALSE)),"error")</f>
        <v>10</v>
      </c>
      <c r="J346" t="str">
        <f ca="1">IFERROR(IF(ISBLANK(VLOOKUP($B346,INDIRECT(nfl_game_result),MATCH(J$1,INDIRECT(nfl_game_result_header),0),FALSE)),"",VLOOKUP($B346,INDIRECT(nfl_game_result),MATCH(J$1,INDIRECT(nfl_game_result_header),0),FALSE)),"error")</f>
        <v>CHI</v>
      </c>
      <c r="K346" t="str">
        <f ca="1">IFERROR(IF(ISBLANK(VLOOKUP($B346,INDIRECT(nfl_game_result),MATCH(K$1,INDIRECT(nfl_game_result_header),0),FALSE)),"",VLOOKUP($B346,INDIRECT(nfl_game_result),MATCH(K$1,INDIRECT(nfl_game_result_header),0),FALSE)),"error")</f>
        <v>CHI</v>
      </c>
      <c r="L346" s="23" t="str">
        <f ca="1">IFERROR(IF(ISBLANK(VLOOKUP($B346,INDIRECT(nfl_game_result),MATCH(L$1,INDIRECT(nfl_game_result_header),0),FALSE)),"",VLOOKUP($B346,INDIRECT(nfl_game_result),MATCH(L$1,INDIRECT(nfl_game_result_header),0),FALSE)),"error")</f>
        <v/>
      </c>
      <c r="M346" t="s">
        <v>14</v>
      </c>
      <c r="N346">
        <v>-5.5</v>
      </c>
      <c r="O346" t="s">
        <v>80</v>
      </c>
      <c r="V346" s="23" t="s">
        <v>416</v>
      </c>
      <c r="W346">
        <f ca="1">VALUE(LEFT(C346, 4))</f>
        <v>2012</v>
      </c>
      <c r="X346">
        <f ca="1">VALUE(MID(C346,6,FIND("_",C346,6)-6))</f>
        <v>12</v>
      </c>
      <c r="Y346" t="str">
        <f ca="1">IF(NOT(OR(ISBLANK(D346),ISBLANK(E346),D346="",E346="")),D346-E346,"")</f>
        <v/>
      </c>
      <c r="Z346" t="str">
        <f ca="1">IF(OR(NOT(ISNUMBER(D346)),ISBLANK(D346),D346="",ISBLANK(N346)),"",ABS(D346-N346))</f>
        <v/>
      </c>
      <c r="AA346">
        <f ca="1">IF(OR(ISBLANK(J346),ISBLANK(O346),J346="",O346=""),"",IF(J346=O346,1,0))</f>
        <v>0</v>
      </c>
      <c r="AB346" t="str">
        <f ca="1">IF(OR(ISBLANK(K346),ISBLANK(Q346),K346="",Q346=""),"",IF(K346=Q346,1,0))</f>
        <v/>
      </c>
      <c r="AC346" s="23" t="str">
        <f t="shared" ca="1" si="5"/>
        <v/>
      </c>
    </row>
    <row r="347" spans="1:29" x14ac:dyDescent="0.25">
      <c r="A347" s="23">
        <v>346</v>
      </c>
      <c r="B347">
        <v>170</v>
      </c>
      <c r="C347" t="str">
        <f ca="1">IFERROR(VLOOKUP($B347,INDIRECT(nfl_game_result),MATCH(C$1,INDIRECT(nfl_game_result_header),0),FALSE),"error")</f>
        <v>2012_12_ATL@TBY</v>
      </c>
      <c r="D347" t="str">
        <f ca="1">IFERROR(IF(ISBLANK(VLOOKUP($B347,INDIRECT(nfl_game_result),MATCH(D$1,INDIRECT(nfl_game_result_header),0),FALSE)),"",VLOOKUP($B347,INDIRECT(nfl_game_result),MATCH(D$1,INDIRECT(nfl_game_result_header),0),FALSE)),"error")</f>
        <v/>
      </c>
      <c r="E347">
        <f ca="1">IFERROR(IF(ISBLANK(VLOOKUP($B347,INDIRECT(nfl_game_result),MATCH(E$1,INDIRECT(nfl_game_result_header),0),FALSE)),"",VLOOKUP($B347,INDIRECT(nfl_game_result),MATCH(E$1,INDIRECT(nfl_game_result_header),0),FALSE)),"error")</f>
        <v>0.5</v>
      </c>
      <c r="F347" s="23" t="str">
        <f ca="1">IFERROR(IF(ISBLANK(VLOOKUP($B347,INDIRECT(nfl_game_result),MATCH(F$1,INDIRECT(nfl_game_result_header),0),FALSE)),"",VLOOKUP($B347,INDIRECT(nfl_game_result),MATCH(F$1,INDIRECT(nfl_game_result_header),0),FALSE)),"error")</f>
        <v/>
      </c>
      <c r="G347" s="23" t="str">
        <f ca="1">IFERROR(IF(ISBLANK(VLOOKUP($B347,INDIRECT(nfl_game_result),MATCH(G$1,INDIRECT(nfl_game_result_header),0),FALSE)),"",VLOOKUP($B347,INDIRECT(nfl_game_result),MATCH(G$1,INDIRECT(nfl_game_result_header),0),FALSE)),"error")</f>
        <v/>
      </c>
      <c r="H347">
        <f ca="1">IFERROR(IF(ISBLANK(VLOOKUP($B347,INDIRECT(nfl_game_result),MATCH(H$1,INDIRECT(nfl_game_result_header),0),FALSE)),"",VLOOKUP($B347,INDIRECT(nfl_game_result),MATCH(H$1,INDIRECT(nfl_game_result_header),0),FALSE)),"error")</f>
        <v>23</v>
      </c>
      <c r="I347">
        <f ca="1">IFERROR(IF(ISBLANK(VLOOKUP($B347,INDIRECT(nfl_game_result),MATCH(I$1,INDIRECT(nfl_game_result_header),0),FALSE)),"",VLOOKUP($B347,INDIRECT(nfl_game_result),MATCH(I$1,INDIRECT(nfl_game_result_header),0),FALSE)),"error")</f>
        <v>24</v>
      </c>
      <c r="J347" t="str">
        <f ca="1">IFERROR(IF(ISBLANK(VLOOKUP($B347,INDIRECT(nfl_game_result),MATCH(J$1,INDIRECT(nfl_game_result_header),0),FALSE)),"",VLOOKUP($B347,INDIRECT(nfl_game_result),MATCH(J$1,INDIRECT(nfl_game_result_header),0),FALSE)),"error")</f>
        <v>ATL</v>
      </c>
      <c r="K347" t="str">
        <f ca="1">IFERROR(IF(ISBLANK(VLOOKUP($B347,INDIRECT(nfl_game_result),MATCH(K$1,INDIRECT(nfl_game_result_header),0),FALSE)),"",VLOOKUP($B347,INDIRECT(nfl_game_result),MATCH(K$1,INDIRECT(nfl_game_result_header),0),FALSE)),"error")</f>
        <v>ATL</v>
      </c>
      <c r="L347" s="23" t="str">
        <f ca="1">IFERROR(IF(ISBLANK(VLOOKUP($B347,INDIRECT(nfl_game_result),MATCH(L$1,INDIRECT(nfl_game_result_header),0),FALSE)),"",VLOOKUP($B347,INDIRECT(nfl_game_result),MATCH(L$1,INDIRECT(nfl_game_result_header),0),FALSE)),"error")</f>
        <v/>
      </c>
      <c r="M347" t="s">
        <v>14</v>
      </c>
      <c r="N347">
        <v>3</v>
      </c>
      <c r="O347" t="s">
        <v>20</v>
      </c>
      <c r="V347" s="23" t="s">
        <v>416</v>
      </c>
      <c r="W347">
        <f ca="1">VALUE(LEFT(C347, 4))</f>
        <v>2012</v>
      </c>
      <c r="X347">
        <f ca="1">VALUE(MID(C347,6,FIND("_",C347,6)-6))</f>
        <v>12</v>
      </c>
      <c r="Y347" t="str">
        <f ca="1">IF(NOT(OR(ISBLANK(D347),ISBLANK(E347),D347="",E347="")),D347-E347,"")</f>
        <v/>
      </c>
      <c r="Z347" t="str">
        <f ca="1">IF(OR(NOT(ISNUMBER(D347)),ISBLANK(D347),D347="",ISBLANK(N347)),"",ABS(D347-N347))</f>
        <v/>
      </c>
      <c r="AA347">
        <f ca="1">IF(OR(ISBLANK(J347),ISBLANK(O347),J347="",O347=""),"",IF(J347=O347,1,0))</f>
        <v>1</v>
      </c>
      <c r="AB347" t="str">
        <f ca="1">IF(OR(ISBLANK(K347),ISBLANK(Q347),K347="",Q347=""),"",IF(K347=Q347,1,0))</f>
        <v/>
      </c>
      <c r="AC347" s="23" t="str">
        <f t="shared" ca="1" si="5"/>
        <v/>
      </c>
    </row>
    <row r="348" spans="1:29" x14ac:dyDescent="0.25">
      <c r="A348" s="23">
        <v>347</v>
      </c>
      <c r="B348">
        <v>171</v>
      </c>
      <c r="C348" t="str">
        <f ca="1">IFERROR(VLOOKUP($B348,INDIRECT(nfl_game_result),MATCH(C$1,INDIRECT(nfl_game_result_header),0),FALSE),"error")</f>
        <v>2012_12_SEA@MIA</v>
      </c>
      <c r="D348" t="str">
        <f ca="1">IFERROR(IF(ISBLANK(VLOOKUP($B348,INDIRECT(nfl_game_result),MATCH(D$1,INDIRECT(nfl_game_result_header),0),FALSE)),"",VLOOKUP($B348,INDIRECT(nfl_game_result),MATCH(D$1,INDIRECT(nfl_game_result_header),0),FALSE)),"error")</f>
        <v/>
      </c>
      <c r="E348">
        <f ca="1">IFERROR(IF(ISBLANK(VLOOKUP($B348,INDIRECT(nfl_game_result),MATCH(E$1,INDIRECT(nfl_game_result_header),0),FALSE)),"",VLOOKUP($B348,INDIRECT(nfl_game_result),MATCH(E$1,INDIRECT(nfl_game_result_header),0),FALSE)),"error")</f>
        <v>2.5</v>
      </c>
      <c r="F348" s="23" t="str">
        <f ca="1">IFERROR(IF(ISBLANK(VLOOKUP($B348,INDIRECT(nfl_game_result),MATCH(F$1,INDIRECT(nfl_game_result_header),0),FALSE)),"",VLOOKUP($B348,INDIRECT(nfl_game_result),MATCH(F$1,INDIRECT(nfl_game_result_header),0),FALSE)),"error")</f>
        <v/>
      </c>
      <c r="G348" s="23" t="str">
        <f ca="1">IFERROR(IF(ISBLANK(VLOOKUP($B348,INDIRECT(nfl_game_result),MATCH(G$1,INDIRECT(nfl_game_result_header),0),FALSE)),"",VLOOKUP($B348,INDIRECT(nfl_game_result),MATCH(G$1,INDIRECT(nfl_game_result_header),0),FALSE)),"error")</f>
        <v/>
      </c>
      <c r="H348">
        <f ca="1">IFERROR(IF(ISBLANK(VLOOKUP($B348,INDIRECT(nfl_game_result),MATCH(H$1,INDIRECT(nfl_game_result_header),0),FALSE)),"",VLOOKUP($B348,INDIRECT(nfl_game_result),MATCH(H$1,INDIRECT(nfl_game_result_header),0),FALSE)),"error")</f>
        <v>24</v>
      </c>
      <c r="I348">
        <f ca="1">IFERROR(IF(ISBLANK(VLOOKUP($B348,INDIRECT(nfl_game_result),MATCH(I$1,INDIRECT(nfl_game_result_header),0),FALSE)),"",VLOOKUP($B348,INDIRECT(nfl_game_result),MATCH(I$1,INDIRECT(nfl_game_result_header),0),FALSE)),"error")</f>
        <v>21</v>
      </c>
      <c r="J348" t="str">
        <f ca="1">IFERROR(IF(ISBLANK(VLOOKUP($B348,INDIRECT(nfl_game_result),MATCH(J$1,INDIRECT(nfl_game_result_header),0),FALSE)),"",VLOOKUP($B348,INDIRECT(nfl_game_result),MATCH(J$1,INDIRECT(nfl_game_result_header),0),FALSE)),"error")</f>
        <v>MIA</v>
      </c>
      <c r="K348" t="str">
        <f ca="1">IFERROR(IF(ISBLANK(VLOOKUP($B348,INDIRECT(nfl_game_result),MATCH(K$1,INDIRECT(nfl_game_result_header),0),FALSE)),"",VLOOKUP($B348,INDIRECT(nfl_game_result),MATCH(K$1,INDIRECT(nfl_game_result_header),0),FALSE)),"error")</f>
        <v>MIA</v>
      </c>
      <c r="L348" s="23" t="str">
        <f ca="1">IFERROR(IF(ISBLANK(VLOOKUP($B348,INDIRECT(nfl_game_result),MATCH(L$1,INDIRECT(nfl_game_result_header),0),FALSE)),"",VLOOKUP($B348,INDIRECT(nfl_game_result),MATCH(L$1,INDIRECT(nfl_game_result_header),0),FALSE)),"error")</f>
        <v/>
      </c>
      <c r="M348" t="s">
        <v>14</v>
      </c>
      <c r="N348">
        <v>2</v>
      </c>
      <c r="O348" t="s">
        <v>79</v>
      </c>
      <c r="V348" s="23" t="s">
        <v>416</v>
      </c>
      <c r="W348">
        <f ca="1">VALUE(LEFT(C348, 4))</f>
        <v>2012</v>
      </c>
      <c r="X348">
        <f ca="1">VALUE(MID(C348,6,FIND("_",C348,6)-6))</f>
        <v>12</v>
      </c>
      <c r="Y348" t="str">
        <f ca="1">IF(NOT(OR(ISBLANK(D348),ISBLANK(E348),D348="",E348="")),D348-E348,"")</f>
        <v/>
      </c>
      <c r="Z348" t="str">
        <f ca="1">IF(OR(NOT(ISNUMBER(D348)),ISBLANK(D348),D348="",ISBLANK(N348)),"",ABS(D348-N348))</f>
        <v/>
      </c>
      <c r="AA348">
        <f ca="1">IF(OR(ISBLANK(J348),ISBLANK(O348),J348="",O348=""),"",IF(J348=O348,1,0))</f>
        <v>1</v>
      </c>
      <c r="AB348" t="str">
        <f ca="1">IF(OR(ISBLANK(K348),ISBLANK(Q348),K348="",Q348=""),"",IF(K348=Q348,1,0))</f>
        <v/>
      </c>
      <c r="AC348" s="23" t="str">
        <f t="shared" ca="1" si="5"/>
        <v/>
      </c>
    </row>
    <row r="349" spans="1:29" x14ac:dyDescent="0.25">
      <c r="A349" s="23">
        <v>348</v>
      </c>
      <c r="B349">
        <v>172</v>
      </c>
      <c r="C349" t="str">
        <f ca="1">IFERROR(VLOOKUP($B349,INDIRECT(nfl_game_result),MATCH(C$1,INDIRECT(nfl_game_result_header),0),FALSE),"error")</f>
        <v>2012_12_BAL@SD</v>
      </c>
      <c r="D349" t="str">
        <f ca="1">IFERROR(IF(ISBLANK(VLOOKUP($B349,INDIRECT(nfl_game_result),MATCH(D$1,INDIRECT(nfl_game_result_header),0),FALSE)),"",VLOOKUP($B349,INDIRECT(nfl_game_result),MATCH(D$1,INDIRECT(nfl_game_result_header),0),FALSE)),"error")</f>
        <v/>
      </c>
      <c r="E349">
        <f ca="1">IFERROR(IF(ISBLANK(VLOOKUP($B349,INDIRECT(nfl_game_result),MATCH(E$1,INDIRECT(nfl_game_result_header),0),FALSE)),"",VLOOKUP($B349,INDIRECT(nfl_game_result),MATCH(E$1,INDIRECT(nfl_game_result_header),0),FALSE)),"error")</f>
        <v>0.5</v>
      </c>
      <c r="F349" s="23" t="str">
        <f ca="1">IFERROR(IF(ISBLANK(VLOOKUP($B349,INDIRECT(nfl_game_result),MATCH(F$1,INDIRECT(nfl_game_result_header),0),FALSE)),"",VLOOKUP($B349,INDIRECT(nfl_game_result),MATCH(F$1,INDIRECT(nfl_game_result_header),0),FALSE)),"error")</f>
        <v/>
      </c>
      <c r="G349" s="23" t="str">
        <f ca="1">IFERROR(IF(ISBLANK(VLOOKUP($B349,INDIRECT(nfl_game_result),MATCH(G$1,INDIRECT(nfl_game_result_header),0),FALSE)),"",VLOOKUP($B349,INDIRECT(nfl_game_result),MATCH(G$1,INDIRECT(nfl_game_result_header),0),FALSE)),"error")</f>
        <v/>
      </c>
      <c r="H349">
        <f ca="1">IFERROR(IF(ISBLANK(VLOOKUP($B349,INDIRECT(nfl_game_result),MATCH(H$1,INDIRECT(nfl_game_result_header),0),FALSE)),"",VLOOKUP($B349,INDIRECT(nfl_game_result),MATCH(H$1,INDIRECT(nfl_game_result_header),0),FALSE)),"error")</f>
        <v>13</v>
      </c>
      <c r="I349">
        <f ca="1">IFERROR(IF(ISBLANK(VLOOKUP($B349,INDIRECT(nfl_game_result),MATCH(I$1,INDIRECT(nfl_game_result_header),0),FALSE)),"",VLOOKUP($B349,INDIRECT(nfl_game_result),MATCH(I$1,INDIRECT(nfl_game_result_header),0),FALSE)),"error")</f>
        <v>16</v>
      </c>
      <c r="J349" t="str">
        <f ca="1">IFERROR(IF(ISBLANK(VLOOKUP($B349,INDIRECT(nfl_game_result),MATCH(J$1,INDIRECT(nfl_game_result_header),0),FALSE)),"",VLOOKUP($B349,INDIRECT(nfl_game_result),MATCH(J$1,INDIRECT(nfl_game_result_header),0),FALSE)),"error")</f>
        <v>BAL</v>
      </c>
      <c r="K349" t="str">
        <f ca="1">IFERROR(IF(ISBLANK(VLOOKUP($B349,INDIRECT(nfl_game_result),MATCH(K$1,INDIRECT(nfl_game_result_header),0),FALSE)),"",VLOOKUP($B349,INDIRECT(nfl_game_result),MATCH(K$1,INDIRECT(nfl_game_result_header),0),FALSE)),"error")</f>
        <v>BAL</v>
      </c>
      <c r="L349" s="23" t="str">
        <f ca="1">IFERROR(IF(ISBLANK(VLOOKUP($B349,INDIRECT(nfl_game_result),MATCH(L$1,INDIRECT(nfl_game_result_header),0),FALSE)),"",VLOOKUP($B349,INDIRECT(nfl_game_result),MATCH(L$1,INDIRECT(nfl_game_result_header),0),FALSE)),"error")</f>
        <v/>
      </c>
      <c r="M349" t="s">
        <v>14</v>
      </c>
      <c r="N349">
        <v>3.5</v>
      </c>
      <c r="O349" t="s">
        <v>65</v>
      </c>
      <c r="V349" s="23" t="s">
        <v>416</v>
      </c>
      <c r="W349">
        <f ca="1">VALUE(LEFT(C349, 4))</f>
        <v>2012</v>
      </c>
      <c r="X349">
        <f ca="1">VALUE(MID(C349,6,FIND("_",C349,6)-6))</f>
        <v>12</v>
      </c>
      <c r="Y349" t="str">
        <f ca="1">IF(NOT(OR(ISBLANK(D349),ISBLANK(E349),D349="",E349="")),D349-E349,"")</f>
        <v/>
      </c>
      <c r="Z349" t="str">
        <f ca="1">IF(OR(NOT(ISNUMBER(D349)),ISBLANK(D349),D349="",ISBLANK(N349)),"",ABS(D349-N349))</f>
        <v/>
      </c>
      <c r="AA349">
        <f ca="1">IF(OR(ISBLANK(J349),ISBLANK(O349),J349="",O349=""),"",IF(J349=O349,1,0))</f>
        <v>1</v>
      </c>
      <c r="AB349" t="str">
        <f ca="1">IF(OR(ISBLANK(K349),ISBLANK(Q349),K349="",Q349=""),"",IF(K349=Q349,1,0))</f>
        <v/>
      </c>
      <c r="AC349" s="23" t="str">
        <f t="shared" ca="1" si="5"/>
        <v/>
      </c>
    </row>
    <row r="350" spans="1:29" x14ac:dyDescent="0.25">
      <c r="A350" s="23">
        <v>349</v>
      </c>
      <c r="B350">
        <v>173</v>
      </c>
      <c r="C350" t="str">
        <f ca="1">IFERROR(VLOOKUP($B350,INDIRECT(nfl_game_result),MATCH(C$1,INDIRECT(nfl_game_result_header),0),FALSE),"error")</f>
        <v>2012_12_SFO@NOR</v>
      </c>
      <c r="D350" t="str">
        <f ca="1">IFERROR(IF(ISBLANK(VLOOKUP($B350,INDIRECT(nfl_game_result),MATCH(D$1,INDIRECT(nfl_game_result_header),0),FALSE)),"",VLOOKUP($B350,INDIRECT(nfl_game_result),MATCH(D$1,INDIRECT(nfl_game_result_header),0),FALSE)),"error")</f>
        <v/>
      </c>
      <c r="E350">
        <f ca="1">IFERROR(IF(ISBLANK(VLOOKUP($B350,INDIRECT(nfl_game_result),MATCH(E$1,INDIRECT(nfl_game_result_header),0),FALSE)),"",VLOOKUP($B350,INDIRECT(nfl_game_result),MATCH(E$1,INDIRECT(nfl_game_result_header),0),FALSE)),"error")</f>
        <v>-1.5</v>
      </c>
      <c r="F350" s="23" t="str">
        <f ca="1">IFERROR(IF(ISBLANK(VLOOKUP($B350,INDIRECT(nfl_game_result),MATCH(F$1,INDIRECT(nfl_game_result_header),0),FALSE)),"",VLOOKUP($B350,INDIRECT(nfl_game_result),MATCH(F$1,INDIRECT(nfl_game_result_header),0),FALSE)),"error")</f>
        <v/>
      </c>
      <c r="G350" s="23" t="str">
        <f ca="1">IFERROR(IF(ISBLANK(VLOOKUP($B350,INDIRECT(nfl_game_result),MATCH(G$1,INDIRECT(nfl_game_result_header),0),FALSE)),"",VLOOKUP($B350,INDIRECT(nfl_game_result),MATCH(G$1,INDIRECT(nfl_game_result_header),0),FALSE)),"error")</f>
        <v/>
      </c>
      <c r="H350">
        <f ca="1">IFERROR(IF(ISBLANK(VLOOKUP($B350,INDIRECT(nfl_game_result),MATCH(H$1,INDIRECT(nfl_game_result_header),0),FALSE)),"",VLOOKUP($B350,INDIRECT(nfl_game_result),MATCH(H$1,INDIRECT(nfl_game_result_header),0),FALSE)),"error")</f>
        <v>21</v>
      </c>
      <c r="I350">
        <f ca="1">IFERROR(IF(ISBLANK(VLOOKUP($B350,INDIRECT(nfl_game_result),MATCH(I$1,INDIRECT(nfl_game_result_header),0),FALSE)),"",VLOOKUP($B350,INDIRECT(nfl_game_result),MATCH(I$1,INDIRECT(nfl_game_result_header),0),FALSE)),"error")</f>
        <v>31</v>
      </c>
      <c r="J350" t="str">
        <f ca="1">IFERROR(IF(ISBLANK(VLOOKUP($B350,INDIRECT(nfl_game_result),MATCH(J$1,INDIRECT(nfl_game_result_header),0),FALSE)),"",VLOOKUP($B350,INDIRECT(nfl_game_result),MATCH(J$1,INDIRECT(nfl_game_result_header),0),FALSE)),"error")</f>
        <v>SFO</v>
      </c>
      <c r="K350" t="str">
        <f ca="1">IFERROR(IF(ISBLANK(VLOOKUP($B350,INDIRECT(nfl_game_result),MATCH(K$1,INDIRECT(nfl_game_result_header),0),FALSE)),"",VLOOKUP($B350,INDIRECT(nfl_game_result),MATCH(K$1,INDIRECT(nfl_game_result_header),0),FALSE)),"error")</f>
        <v>SFO</v>
      </c>
      <c r="L350" s="23" t="str">
        <f ca="1">IFERROR(IF(ISBLANK(VLOOKUP($B350,INDIRECT(nfl_game_result),MATCH(L$1,INDIRECT(nfl_game_result_header),0),FALSE)),"",VLOOKUP($B350,INDIRECT(nfl_game_result),MATCH(L$1,INDIRECT(nfl_game_result_header),0),FALSE)),"error")</f>
        <v/>
      </c>
      <c r="M350" t="s">
        <v>14</v>
      </c>
      <c r="N350">
        <v>-1.5</v>
      </c>
      <c r="O350" t="s">
        <v>333</v>
      </c>
      <c r="V350" s="23" t="s">
        <v>416</v>
      </c>
      <c r="W350">
        <f ca="1">VALUE(LEFT(C350, 4))</f>
        <v>2012</v>
      </c>
      <c r="X350">
        <f ca="1">VALUE(MID(C350,6,FIND("_",C350,6)-6))</f>
        <v>12</v>
      </c>
      <c r="Y350" t="str">
        <f ca="1">IF(NOT(OR(ISBLANK(D350),ISBLANK(E350),D350="",E350="")),D350-E350,"")</f>
        <v/>
      </c>
      <c r="Z350" t="str">
        <f ca="1">IF(OR(NOT(ISNUMBER(D350)),ISBLANK(D350),D350="",ISBLANK(N350)),"",ABS(D350-N350))</f>
        <v/>
      </c>
      <c r="AA350">
        <f ca="1">IF(OR(ISBLANK(J350),ISBLANK(O350),J350="",O350=""),"",IF(J350=O350,1,0))</f>
        <v>1</v>
      </c>
      <c r="AB350" t="str">
        <f ca="1">IF(OR(ISBLANK(K350),ISBLANK(Q350),K350="",Q350=""),"",IF(K350=Q350,1,0))</f>
        <v/>
      </c>
      <c r="AC350" s="23" t="str">
        <f t="shared" ca="1" si="5"/>
        <v/>
      </c>
    </row>
    <row r="351" spans="1:29" x14ac:dyDescent="0.25">
      <c r="A351" s="23">
        <v>350</v>
      </c>
      <c r="B351">
        <v>174</v>
      </c>
      <c r="C351" t="str">
        <f ca="1">IFERROR(VLOOKUP($B351,INDIRECT(nfl_game_result),MATCH(C$1,INDIRECT(nfl_game_result_header),0),FALSE),"error")</f>
        <v>2012_12_STL@ARI</v>
      </c>
      <c r="D351" t="str">
        <f ca="1">IFERROR(IF(ISBLANK(VLOOKUP($B351,INDIRECT(nfl_game_result),MATCH(D$1,INDIRECT(nfl_game_result_header),0),FALSE)),"",VLOOKUP($B351,INDIRECT(nfl_game_result),MATCH(D$1,INDIRECT(nfl_game_result_header),0),FALSE)),"error")</f>
        <v/>
      </c>
      <c r="E351">
        <f ca="1">IFERROR(IF(ISBLANK(VLOOKUP($B351,INDIRECT(nfl_game_result),MATCH(E$1,INDIRECT(nfl_game_result_header),0),FALSE)),"",VLOOKUP($B351,INDIRECT(nfl_game_result),MATCH(E$1,INDIRECT(nfl_game_result_header),0),FALSE)),"error")</f>
        <v>-2.5</v>
      </c>
      <c r="F351" s="23" t="str">
        <f ca="1">IFERROR(IF(ISBLANK(VLOOKUP($B351,INDIRECT(nfl_game_result),MATCH(F$1,INDIRECT(nfl_game_result_header),0),FALSE)),"",VLOOKUP($B351,INDIRECT(nfl_game_result),MATCH(F$1,INDIRECT(nfl_game_result_header),0),FALSE)),"error")</f>
        <v/>
      </c>
      <c r="G351" s="23" t="str">
        <f ca="1">IFERROR(IF(ISBLANK(VLOOKUP($B351,INDIRECT(nfl_game_result),MATCH(G$1,INDIRECT(nfl_game_result_header),0),FALSE)),"",VLOOKUP($B351,INDIRECT(nfl_game_result),MATCH(G$1,INDIRECT(nfl_game_result_header),0),FALSE)),"error")</f>
        <v/>
      </c>
      <c r="H351">
        <f ca="1">IFERROR(IF(ISBLANK(VLOOKUP($B351,INDIRECT(nfl_game_result),MATCH(H$1,INDIRECT(nfl_game_result_header),0),FALSE)),"",VLOOKUP($B351,INDIRECT(nfl_game_result),MATCH(H$1,INDIRECT(nfl_game_result_header),0),FALSE)),"error")</f>
        <v>17</v>
      </c>
      <c r="I351">
        <f ca="1">IFERROR(IF(ISBLANK(VLOOKUP($B351,INDIRECT(nfl_game_result),MATCH(I$1,INDIRECT(nfl_game_result_header),0),FALSE)),"",VLOOKUP($B351,INDIRECT(nfl_game_result),MATCH(I$1,INDIRECT(nfl_game_result_header),0),FALSE)),"error")</f>
        <v>31</v>
      </c>
      <c r="J351" t="str">
        <f ca="1">IFERROR(IF(ISBLANK(VLOOKUP($B351,INDIRECT(nfl_game_result),MATCH(J$1,INDIRECT(nfl_game_result_header),0),FALSE)),"",VLOOKUP($B351,INDIRECT(nfl_game_result),MATCH(J$1,INDIRECT(nfl_game_result_header),0),FALSE)),"error")</f>
        <v>STL</v>
      </c>
      <c r="K351" t="str">
        <f ca="1">IFERROR(IF(ISBLANK(VLOOKUP($B351,INDIRECT(nfl_game_result),MATCH(K$1,INDIRECT(nfl_game_result_header),0),FALSE)),"",VLOOKUP($B351,INDIRECT(nfl_game_result),MATCH(K$1,INDIRECT(nfl_game_result_header),0),FALSE)),"error")</f>
        <v>STL</v>
      </c>
      <c r="L351" s="23" t="str">
        <f ca="1">IFERROR(IF(ISBLANK(VLOOKUP($B351,INDIRECT(nfl_game_result),MATCH(L$1,INDIRECT(nfl_game_result_header),0),FALSE)),"",VLOOKUP($B351,INDIRECT(nfl_game_result),MATCH(L$1,INDIRECT(nfl_game_result_header),0),FALSE)),"error")</f>
        <v/>
      </c>
      <c r="M351" t="s">
        <v>14</v>
      </c>
      <c r="N351">
        <v>-1.5</v>
      </c>
      <c r="O351" t="s">
        <v>64</v>
      </c>
      <c r="V351" s="23" t="s">
        <v>416</v>
      </c>
      <c r="W351">
        <f ca="1">VALUE(LEFT(C351, 4))</f>
        <v>2012</v>
      </c>
      <c r="X351">
        <f ca="1">VALUE(MID(C351,6,FIND("_",C351,6)-6))</f>
        <v>12</v>
      </c>
      <c r="Y351" t="str">
        <f ca="1">IF(NOT(OR(ISBLANK(D351),ISBLANK(E351),D351="",E351="")),D351-E351,"")</f>
        <v/>
      </c>
      <c r="Z351" t="str">
        <f ca="1">IF(OR(NOT(ISNUMBER(D351)),ISBLANK(D351),D351="",ISBLANK(N351)),"",ABS(D351-N351))</f>
        <v/>
      </c>
      <c r="AA351">
        <f ca="1">IF(OR(ISBLANK(J351),ISBLANK(O351),J351="",O351=""),"",IF(J351=O351,1,0))</f>
        <v>0</v>
      </c>
      <c r="AB351" t="str">
        <f ca="1">IF(OR(ISBLANK(K351),ISBLANK(Q351),K351="",Q351=""),"",IF(K351=Q351,1,0))</f>
        <v/>
      </c>
      <c r="AC351" s="23" t="str">
        <f t="shared" ca="1" si="5"/>
        <v/>
      </c>
    </row>
    <row r="352" spans="1:29" x14ac:dyDescent="0.25">
      <c r="A352" s="23">
        <v>351</v>
      </c>
      <c r="B352">
        <v>175</v>
      </c>
      <c r="C352" t="str">
        <f ca="1">IFERROR(VLOOKUP($B352,INDIRECT(nfl_game_result),MATCH(C$1,INDIRECT(nfl_game_result_header),0),FALSE),"error")</f>
        <v>2012_12_GBY@NYG</v>
      </c>
      <c r="D352" t="str">
        <f ca="1">IFERROR(IF(ISBLANK(VLOOKUP($B352,INDIRECT(nfl_game_result),MATCH(D$1,INDIRECT(nfl_game_result_header),0),FALSE)),"",VLOOKUP($B352,INDIRECT(nfl_game_result),MATCH(D$1,INDIRECT(nfl_game_result_header),0),FALSE)),"error")</f>
        <v/>
      </c>
      <c r="E352">
        <f ca="1">IFERROR(IF(ISBLANK(VLOOKUP($B352,INDIRECT(nfl_game_result),MATCH(E$1,INDIRECT(nfl_game_result_header),0),FALSE)),"",VLOOKUP($B352,INDIRECT(nfl_game_result),MATCH(E$1,INDIRECT(nfl_game_result_header),0),FALSE)),"error")</f>
        <v>-2.5</v>
      </c>
      <c r="F352" s="23" t="str">
        <f ca="1">IFERROR(IF(ISBLANK(VLOOKUP($B352,INDIRECT(nfl_game_result),MATCH(F$1,INDIRECT(nfl_game_result_header),0),FALSE)),"",VLOOKUP($B352,INDIRECT(nfl_game_result),MATCH(F$1,INDIRECT(nfl_game_result_header),0),FALSE)),"error")</f>
        <v/>
      </c>
      <c r="G352" s="23" t="str">
        <f ca="1">IFERROR(IF(ISBLANK(VLOOKUP($B352,INDIRECT(nfl_game_result),MATCH(G$1,INDIRECT(nfl_game_result_header),0),FALSE)),"",VLOOKUP($B352,INDIRECT(nfl_game_result),MATCH(G$1,INDIRECT(nfl_game_result_header),0),FALSE)),"error")</f>
        <v/>
      </c>
      <c r="H352">
        <f ca="1">IFERROR(IF(ISBLANK(VLOOKUP($B352,INDIRECT(nfl_game_result),MATCH(H$1,INDIRECT(nfl_game_result_header),0),FALSE)),"",VLOOKUP($B352,INDIRECT(nfl_game_result),MATCH(H$1,INDIRECT(nfl_game_result_header),0),FALSE)),"error")</f>
        <v>38</v>
      </c>
      <c r="I352">
        <f ca="1">IFERROR(IF(ISBLANK(VLOOKUP($B352,INDIRECT(nfl_game_result),MATCH(I$1,INDIRECT(nfl_game_result_header),0),FALSE)),"",VLOOKUP($B352,INDIRECT(nfl_game_result),MATCH(I$1,INDIRECT(nfl_game_result_header),0),FALSE)),"error")</f>
        <v>10</v>
      </c>
      <c r="J352" t="str">
        <f ca="1">IFERROR(IF(ISBLANK(VLOOKUP($B352,INDIRECT(nfl_game_result),MATCH(J$1,INDIRECT(nfl_game_result_header),0),FALSE)),"",VLOOKUP($B352,INDIRECT(nfl_game_result),MATCH(J$1,INDIRECT(nfl_game_result_header),0),FALSE)),"error")</f>
        <v>NYG</v>
      </c>
      <c r="K352" t="str">
        <f ca="1">IFERROR(IF(ISBLANK(VLOOKUP($B352,INDIRECT(nfl_game_result),MATCH(K$1,INDIRECT(nfl_game_result_header),0),FALSE)),"",VLOOKUP($B352,INDIRECT(nfl_game_result),MATCH(K$1,INDIRECT(nfl_game_result_header),0),FALSE)),"error")</f>
        <v>NYG</v>
      </c>
      <c r="L352" s="23" t="str">
        <f ca="1">IFERROR(IF(ISBLANK(VLOOKUP($B352,INDIRECT(nfl_game_result),MATCH(L$1,INDIRECT(nfl_game_result_header),0),FALSE)),"",VLOOKUP($B352,INDIRECT(nfl_game_result),MATCH(L$1,INDIRECT(nfl_game_result_header),0),FALSE)),"error")</f>
        <v/>
      </c>
      <c r="M352" t="s">
        <v>14</v>
      </c>
      <c r="N352">
        <v>2.5</v>
      </c>
      <c r="O352" t="s">
        <v>330</v>
      </c>
      <c r="V352" s="23" t="s">
        <v>416</v>
      </c>
      <c r="W352">
        <f ca="1">VALUE(LEFT(C352, 4))</f>
        <v>2012</v>
      </c>
      <c r="X352">
        <f ca="1">VALUE(MID(C352,6,FIND("_",C352,6)-6))</f>
        <v>12</v>
      </c>
      <c r="Y352" t="str">
        <f ca="1">IF(NOT(OR(ISBLANK(D352),ISBLANK(E352),D352="",E352="")),D352-E352,"")</f>
        <v/>
      </c>
      <c r="Z352" t="str">
        <f ca="1">IF(OR(NOT(ISNUMBER(D352)),ISBLANK(D352),D352="",ISBLANK(N352)),"",ABS(D352-N352))</f>
        <v/>
      </c>
      <c r="AA352">
        <f ca="1">IF(OR(ISBLANK(J352),ISBLANK(O352),J352="",O352=""),"",IF(J352=O352,1,0))</f>
        <v>0</v>
      </c>
      <c r="AB352" t="str">
        <f ca="1">IF(OR(ISBLANK(K352),ISBLANK(Q352),K352="",Q352=""),"",IF(K352=Q352,1,0))</f>
        <v/>
      </c>
      <c r="AC352" s="23" t="str">
        <f t="shared" ca="1" si="5"/>
        <v/>
      </c>
    </row>
    <row r="353" spans="1:29" x14ac:dyDescent="0.25">
      <c r="A353" s="23">
        <v>352</v>
      </c>
      <c r="B353">
        <v>176</v>
      </c>
      <c r="C353" t="str">
        <f ca="1">IFERROR(VLOOKUP($B353,INDIRECT(nfl_game_result),MATCH(C$1,INDIRECT(nfl_game_result_header),0),FALSE),"error")</f>
        <v>2012_12_CAR@PHI</v>
      </c>
      <c r="D353" t="str">
        <f ca="1">IFERROR(IF(ISBLANK(VLOOKUP($B353,INDIRECT(nfl_game_result),MATCH(D$1,INDIRECT(nfl_game_result_header),0),FALSE)),"",VLOOKUP($B353,INDIRECT(nfl_game_result),MATCH(D$1,INDIRECT(nfl_game_result_header),0),FALSE)),"error")</f>
        <v/>
      </c>
      <c r="E353">
        <f ca="1">IFERROR(IF(ISBLANK(VLOOKUP($B353,INDIRECT(nfl_game_result),MATCH(E$1,INDIRECT(nfl_game_result_header),0),FALSE)),"",VLOOKUP($B353,INDIRECT(nfl_game_result),MATCH(E$1,INDIRECT(nfl_game_result_header),0),FALSE)),"error")</f>
        <v>-2.5</v>
      </c>
      <c r="F353" s="23" t="str">
        <f ca="1">IFERROR(IF(ISBLANK(VLOOKUP($B353,INDIRECT(nfl_game_result),MATCH(F$1,INDIRECT(nfl_game_result_header),0),FALSE)),"",VLOOKUP($B353,INDIRECT(nfl_game_result),MATCH(F$1,INDIRECT(nfl_game_result_header),0),FALSE)),"error")</f>
        <v/>
      </c>
      <c r="G353" s="23" t="str">
        <f ca="1">IFERROR(IF(ISBLANK(VLOOKUP($B353,INDIRECT(nfl_game_result),MATCH(G$1,INDIRECT(nfl_game_result_header),0),FALSE)),"",VLOOKUP($B353,INDIRECT(nfl_game_result),MATCH(G$1,INDIRECT(nfl_game_result_header),0),FALSE)),"error")</f>
        <v/>
      </c>
      <c r="H353">
        <f ca="1">IFERROR(IF(ISBLANK(VLOOKUP($B353,INDIRECT(nfl_game_result),MATCH(H$1,INDIRECT(nfl_game_result_header),0),FALSE)),"",VLOOKUP($B353,INDIRECT(nfl_game_result),MATCH(H$1,INDIRECT(nfl_game_result_header),0),FALSE)),"error")</f>
        <v>22</v>
      </c>
      <c r="I353">
        <f ca="1">IFERROR(IF(ISBLANK(VLOOKUP($B353,INDIRECT(nfl_game_result),MATCH(I$1,INDIRECT(nfl_game_result_header),0),FALSE)),"",VLOOKUP($B353,INDIRECT(nfl_game_result),MATCH(I$1,INDIRECT(nfl_game_result_header),0),FALSE)),"error")</f>
        <v>30</v>
      </c>
      <c r="J353" t="str">
        <f ca="1">IFERROR(IF(ISBLANK(VLOOKUP($B353,INDIRECT(nfl_game_result),MATCH(J$1,INDIRECT(nfl_game_result_header),0),FALSE)),"",VLOOKUP($B353,INDIRECT(nfl_game_result),MATCH(J$1,INDIRECT(nfl_game_result_header),0),FALSE)),"error")</f>
        <v>CAR</v>
      </c>
      <c r="K353" t="str">
        <f ca="1">IFERROR(IF(ISBLANK(VLOOKUP($B353,INDIRECT(nfl_game_result),MATCH(K$1,INDIRECT(nfl_game_result_header),0),FALSE)),"",VLOOKUP($B353,INDIRECT(nfl_game_result),MATCH(K$1,INDIRECT(nfl_game_result_header),0),FALSE)),"error")</f>
        <v>CAR</v>
      </c>
      <c r="L353" s="23" t="str">
        <f ca="1">IFERROR(IF(ISBLANK(VLOOKUP($B353,INDIRECT(nfl_game_result),MATCH(L$1,INDIRECT(nfl_game_result_header),0),FALSE)),"",VLOOKUP($B353,INDIRECT(nfl_game_result),MATCH(L$1,INDIRECT(nfl_game_result_header),0),FALSE)),"error")</f>
        <v/>
      </c>
      <c r="M353" t="s">
        <v>14</v>
      </c>
      <c r="N353">
        <v>1.5</v>
      </c>
      <c r="O353" t="s">
        <v>67</v>
      </c>
      <c r="V353" s="23" t="s">
        <v>416</v>
      </c>
      <c r="W353">
        <f ca="1">VALUE(LEFT(C353, 4))</f>
        <v>2012</v>
      </c>
      <c r="X353">
        <f ca="1">VALUE(MID(C353,6,FIND("_",C353,6)-6))</f>
        <v>12</v>
      </c>
      <c r="Y353" t="str">
        <f ca="1">IF(NOT(OR(ISBLANK(D353),ISBLANK(E353),D353="",E353="")),D353-E353,"")</f>
        <v/>
      </c>
      <c r="Z353" t="str">
        <f ca="1">IF(OR(NOT(ISNUMBER(D353)),ISBLANK(D353),D353="",ISBLANK(N353)),"",ABS(D353-N353))</f>
        <v/>
      </c>
      <c r="AA353">
        <f ca="1">IF(OR(ISBLANK(J353),ISBLANK(O353),J353="",O353=""),"",IF(J353=O353,1,0))</f>
        <v>1</v>
      </c>
      <c r="AB353" t="str">
        <f ca="1">IF(OR(ISBLANK(K353),ISBLANK(Q353),K353="",Q353=""),"",IF(K353=Q353,1,0))</f>
        <v/>
      </c>
      <c r="AC353" s="23" t="str">
        <f t="shared" ca="1" si="5"/>
        <v/>
      </c>
    </row>
    <row r="354" spans="1:29" x14ac:dyDescent="0.25">
      <c r="A354" s="23">
        <v>353</v>
      </c>
      <c r="B354">
        <v>177</v>
      </c>
      <c r="C354" t="str">
        <f ca="1">IFERROR(VLOOKUP($B354,INDIRECT(nfl_game_result),MATCH(C$1,INDIRECT(nfl_game_result_header),0),FALSE),"error")</f>
        <v>2012_13_NOR@ATL</v>
      </c>
      <c r="D354" t="str">
        <f ca="1">IFERROR(IF(ISBLANK(VLOOKUP($B354,INDIRECT(nfl_game_result),MATCH(D$1,INDIRECT(nfl_game_result_header),0),FALSE)),"",VLOOKUP($B354,INDIRECT(nfl_game_result),MATCH(D$1,INDIRECT(nfl_game_result_header),0),FALSE)),"error")</f>
        <v/>
      </c>
      <c r="E354">
        <f ca="1">IFERROR(IF(ISBLANK(VLOOKUP($B354,INDIRECT(nfl_game_result),MATCH(E$1,INDIRECT(nfl_game_result_header),0),FALSE)),"",VLOOKUP($B354,INDIRECT(nfl_game_result),MATCH(E$1,INDIRECT(nfl_game_result_header),0),FALSE)),"error")</f>
        <v>-3.5</v>
      </c>
      <c r="F354" s="23" t="str">
        <f ca="1">IFERROR(IF(ISBLANK(VLOOKUP($B354,INDIRECT(nfl_game_result),MATCH(F$1,INDIRECT(nfl_game_result_header),0),FALSE)),"",VLOOKUP($B354,INDIRECT(nfl_game_result),MATCH(F$1,INDIRECT(nfl_game_result_header),0),FALSE)),"error")</f>
        <v/>
      </c>
      <c r="G354" s="23" t="str">
        <f ca="1">IFERROR(IF(ISBLANK(VLOOKUP($B354,INDIRECT(nfl_game_result),MATCH(G$1,INDIRECT(nfl_game_result_header),0),FALSE)),"",VLOOKUP($B354,INDIRECT(nfl_game_result),MATCH(G$1,INDIRECT(nfl_game_result_header),0),FALSE)),"error")</f>
        <v/>
      </c>
      <c r="H354">
        <f ca="1">IFERROR(IF(ISBLANK(VLOOKUP($B354,INDIRECT(nfl_game_result),MATCH(H$1,INDIRECT(nfl_game_result_header),0),FALSE)),"",VLOOKUP($B354,INDIRECT(nfl_game_result),MATCH(H$1,INDIRECT(nfl_game_result_header),0),FALSE)),"error")</f>
        <v>23</v>
      </c>
      <c r="I354">
        <f ca="1">IFERROR(IF(ISBLANK(VLOOKUP($B354,INDIRECT(nfl_game_result),MATCH(I$1,INDIRECT(nfl_game_result_header),0),FALSE)),"",VLOOKUP($B354,INDIRECT(nfl_game_result),MATCH(I$1,INDIRECT(nfl_game_result_header),0),FALSE)),"error")</f>
        <v>13</v>
      </c>
      <c r="J354" t="str">
        <f ca="1">IFERROR(IF(ISBLANK(VLOOKUP($B354,INDIRECT(nfl_game_result),MATCH(J$1,INDIRECT(nfl_game_result_header),0),FALSE)),"",VLOOKUP($B354,INDIRECT(nfl_game_result),MATCH(J$1,INDIRECT(nfl_game_result_header),0),FALSE)),"error")</f>
        <v>ATL</v>
      </c>
      <c r="K354" t="str">
        <f ca="1">IFERROR(IF(ISBLANK(VLOOKUP($B354,INDIRECT(nfl_game_result),MATCH(K$1,INDIRECT(nfl_game_result_header),0),FALSE)),"",VLOOKUP($B354,INDIRECT(nfl_game_result),MATCH(K$1,INDIRECT(nfl_game_result_header),0),FALSE)),"error")</f>
        <v>ATL</v>
      </c>
      <c r="L354" s="23" t="str">
        <f ca="1">IFERROR(IF(ISBLANK(VLOOKUP($B354,INDIRECT(nfl_game_result),MATCH(L$1,INDIRECT(nfl_game_result_header),0),FALSE)),"",VLOOKUP($B354,INDIRECT(nfl_game_result),MATCH(L$1,INDIRECT(nfl_game_result_header),0),FALSE)),"error")</f>
        <v/>
      </c>
      <c r="M354" t="s">
        <v>16</v>
      </c>
      <c r="N354">
        <v>-5</v>
      </c>
      <c r="O354" t="s">
        <v>335</v>
      </c>
      <c r="V354" s="23" t="s">
        <v>416</v>
      </c>
      <c r="W354">
        <f ca="1">VALUE(LEFT(C354, 4))</f>
        <v>2012</v>
      </c>
      <c r="X354">
        <f ca="1">VALUE(MID(C354,6,FIND("_",C354,6)-6))</f>
        <v>13</v>
      </c>
      <c r="Y354" t="str">
        <f ca="1">IF(NOT(OR(ISBLANK(D354),ISBLANK(E354),D354="",E354="")),D354-E354,"")</f>
        <v/>
      </c>
      <c r="Z354" t="str">
        <f ca="1">IF(OR(NOT(ISNUMBER(D354)),ISBLANK(D354),D354="",ISBLANK(N354)),"",ABS(D354-N354))</f>
        <v/>
      </c>
      <c r="AA354">
        <f ca="1">IF(OR(ISBLANK(J354),ISBLANK(O354),J354="",O354=""),"",IF(J354=O354,1,0))</f>
        <v>0</v>
      </c>
      <c r="AB354" t="str">
        <f ca="1">IF(OR(ISBLANK(K354),ISBLANK(Q354),K354="",Q354=""),"",IF(K354=Q354,1,0))</f>
        <v/>
      </c>
      <c r="AC354" s="23" t="str">
        <f t="shared" ca="1" si="5"/>
        <v/>
      </c>
    </row>
    <row r="355" spans="1:29" x14ac:dyDescent="0.25">
      <c r="A355" s="23">
        <v>354</v>
      </c>
      <c r="B355">
        <v>178</v>
      </c>
      <c r="C355" t="str">
        <f ca="1">IFERROR(VLOOKUP($B355,INDIRECT(nfl_game_result),MATCH(C$1,INDIRECT(nfl_game_result_header),0),FALSE),"error")</f>
        <v>2012_13_SEA@CHI</v>
      </c>
      <c r="D355" t="str">
        <f ca="1">IFERROR(IF(ISBLANK(VLOOKUP($B355,INDIRECT(nfl_game_result),MATCH(D$1,INDIRECT(nfl_game_result_header),0),FALSE)),"",VLOOKUP($B355,INDIRECT(nfl_game_result),MATCH(D$1,INDIRECT(nfl_game_result_header),0),FALSE)),"error")</f>
        <v/>
      </c>
      <c r="E355">
        <f ca="1">IFERROR(IF(ISBLANK(VLOOKUP($B355,INDIRECT(nfl_game_result),MATCH(E$1,INDIRECT(nfl_game_result_header),0),FALSE)),"",VLOOKUP($B355,INDIRECT(nfl_game_result),MATCH(E$1,INDIRECT(nfl_game_result_header),0),FALSE)),"error")</f>
        <v>-4.5</v>
      </c>
      <c r="F355" s="23" t="str">
        <f ca="1">IFERROR(IF(ISBLANK(VLOOKUP($B355,INDIRECT(nfl_game_result),MATCH(F$1,INDIRECT(nfl_game_result_header),0),FALSE)),"",VLOOKUP($B355,INDIRECT(nfl_game_result),MATCH(F$1,INDIRECT(nfl_game_result_header),0),FALSE)),"error")</f>
        <v/>
      </c>
      <c r="G355" s="23" t="str">
        <f ca="1">IFERROR(IF(ISBLANK(VLOOKUP($B355,INDIRECT(nfl_game_result),MATCH(G$1,INDIRECT(nfl_game_result_header),0),FALSE)),"",VLOOKUP($B355,INDIRECT(nfl_game_result),MATCH(G$1,INDIRECT(nfl_game_result_header),0),FALSE)),"error")</f>
        <v/>
      </c>
      <c r="H355">
        <f ca="1">IFERROR(IF(ISBLANK(VLOOKUP($B355,INDIRECT(nfl_game_result),MATCH(H$1,INDIRECT(nfl_game_result_header),0),FALSE)),"",VLOOKUP($B355,INDIRECT(nfl_game_result),MATCH(H$1,INDIRECT(nfl_game_result_header),0),FALSE)),"error")</f>
        <v>17</v>
      </c>
      <c r="I355">
        <f ca="1">IFERROR(IF(ISBLANK(VLOOKUP($B355,INDIRECT(nfl_game_result),MATCH(I$1,INDIRECT(nfl_game_result_header),0),FALSE)),"",VLOOKUP($B355,INDIRECT(nfl_game_result),MATCH(I$1,INDIRECT(nfl_game_result_header),0),FALSE)),"error")</f>
        <v>23</v>
      </c>
      <c r="J355" t="str">
        <f ca="1">IFERROR(IF(ISBLANK(VLOOKUP($B355,INDIRECT(nfl_game_result),MATCH(J$1,INDIRECT(nfl_game_result_header),0),FALSE)),"",VLOOKUP($B355,INDIRECT(nfl_game_result),MATCH(J$1,INDIRECT(nfl_game_result_header),0),FALSE)),"error")</f>
        <v>SEA</v>
      </c>
      <c r="K355" t="str">
        <f ca="1">IFERROR(IF(ISBLANK(VLOOKUP($B355,INDIRECT(nfl_game_result),MATCH(K$1,INDIRECT(nfl_game_result_header),0),FALSE)),"",VLOOKUP($B355,INDIRECT(nfl_game_result),MATCH(K$1,INDIRECT(nfl_game_result_header),0),FALSE)),"error")</f>
        <v>SEA</v>
      </c>
      <c r="L355" s="23" t="str">
        <f ca="1">IFERROR(IF(ISBLANK(VLOOKUP($B355,INDIRECT(nfl_game_result),MATCH(L$1,INDIRECT(nfl_game_result_header),0),FALSE)),"",VLOOKUP($B355,INDIRECT(nfl_game_result),MATCH(L$1,INDIRECT(nfl_game_result_header),0),FALSE)),"error")</f>
        <v/>
      </c>
      <c r="M355" t="s">
        <v>16</v>
      </c>
      <c r="N355">
        <v>-6</v>
      </c>
      <c r="O355" t="s">
        <v>68</v>
      </c>
      <c r="V355" s="23" t="s">
        <v>416</v>
      </c>
      <c r="W355">
        <f ca="1">VALUE(LEFT(C355, 4))</f>
        <v>2012</v>
      </c>
      <c r="X355">
        <f ca="1">VALUE(MID(C355,6,FIND("_",C355,6)-6))</f>
        <v>13</v>
      </c>
      <c r="Y355" t="str">
        <f ca="1">IF(NOT(OR(ISBLANK(D355),ISBLANK(E355),D355="",E355="")),D355-E355,"")</f>
        <v/>
      </c>
      <c r="Z355" t="str">
        <f ca="1">IF(OR(NOT(ISNUMBER(D355)),ISBLANK(D355),D355="",ISBLANK(N355)),"",ABS(D355-N355))</f>
        <v/>
      </c>
      <c r="AA355">
        <f ca="1">IF(OR(ISBLANK(J355),ISBLANK(O355),J355="",O355=""),"",IF(J355=O355,1,0))</f>
        <v>0</v>
      </c>
      <c r="AB355" t="str">
        <f ca="1">IF(OR(ISBLANK(K355),ISBLANK(Q355),K355="",Q355=""),"",IF(K355=Q355,1,0))</f>
        <v/>
      </c>
      <c r="AC355" s="23" t="str">
        <f t="shared" ca="1" si="5"/>
        <v/>
      </c>
    </row>
    <row r="356" spans="1:29" x14ac:dyDescent="0.25">
      <c r="A356" s="23">
        <v>355</v>
      </c>
      <c r="B356">
        <v>179</v>
      </c>
      <c r="C356" t="str">
        <f ca="1">IFERROR(VLOOKUP($B356,INDIRECT(nfl_game_result),MATCH(C$1,INDIRECT(nfl_game_result_header),0),FALSE),"error")</f>
        <v>2012_13_MIN@GBY</v>
      </c>
      <c r="D356" t="str">
        <f ca="1">IFERROR(IF(ISBLANK(VLOOKUP($B356,INDIRECT(nfl_game_result),MATCH(D$1,INDIRECT(nfl_game_result_header),0),FALSE)),"",VLOOKUP($B356,INDIRECT(nfl_game_result),MATCH(D$1,INDIRECT(nfl_game_result_header),0),FALSE)),"error")</f>
        <v/>
      </c>
      <c r="E356">
        <f ca="1">IFERROR(IF(ISBLANK(VLOOKUP($B356,INDIRECT(nfl_game_result),MATCH(E$1,INDIRECT(nfl_game_result_header),0),FALSE)),"",VLOOKUP($B356,INDIRECT(nfl_game_result),MATCH(E$1,INDIRECT(nfl_game_result_header),0),FALSE)),"error")</f>
        <v>-9.5</v>
      </c>
      <c r="F356" s="23" t="str">
        <f ca="1">IFERROR(IF(ISBLANK(VLOOKUP($B356,INDIRECT(nfl_game_result),MATCH(F$1,INDIRECT(nfl_game_result_header),0),FALSE)),"",VLOOKUP($B356,INDIRECT(nfl_game_result),MATCH(F$1,INDIRECT(nfl_game_result_header),0),FALSE)),"error")</f>
        <v/>
      </c>
      <c r="G356" s="23" t="str">
        <f ca="1">IFERROR(IF(ISBLANK(VLOOKUP($B356,INDIRECT(nfl_game_result),MATCH(G$1,INDIRECT(nfl_game_result_header),0),FALSE)),"",VLOOKUP($B356,INDIRECT(nfl_game_result),MATCH(G$1,INDIRECT(nfl_game_result_header),0),FALSE)),"error")</f>
        <v/>
      </c>
      <c r="H356">
        <f ca="1">IFERROR(IF(ISBLANK(VLOOKUP($B356,INDIRECT(nfl_game_result),MATCH(H$1,INDIRECT(nfl_game_result_header),0),FALSE)),"",VLOOKUP($B356,INDIRECT(nfl_game_result),MATCH(H$1,INDIRECT(nfl_game_result_header),0),FALSE)),"error")</f>
        <v>23</v>
      </c>
      <c r="I356">
        <f ca="1">IFERROR(IF(ISBLANK(VLOOKUP($B356,INDIRECT(nfl_game_result),MATCH(I$1,INDIRECT(nfl_game_result_header),0),FALSE)),"",VLOOKUP($B356,INDIRECT(nfl_game_result),MATCH(I$1,INDIRECT(nfl_game_result_header),0),FALSE)),"error")</f>
        <v>14</v>
      </c>
      <c r="J356" t="str">
        <f ca="1">IFERROR(IF(ISBLANK(VLOOKUP($B356,INDIRECT(nfl_game_result),MATCH(J$1,INDIRECT(nfl_game_result_header),0),FALSE)),"",VLOOKUP($B356,INDIRECT(nfl_game_result),MATCH(J$1,INDIRECT(nfl_game_result_header),0),FALSE)),"error")</f>
        <v>MIN</v>
      </c>
      <c r="K356" t="str">
        <f ca="1">IFERROR(IF(ISBLANK(VLOOKUP($B356,INDIRECT(nfl_game_result),MATCH(K$1,INDIRECT(nfl_game_result_header),0),FALSE)),"",VLOOKUP($B356,INDIRECT(nfl_game_result),MATCH(K$1,INDIRECT(nfl_game_result_header),0),FALSE)),"error")</f>
        <v>GBY</v>
      </c>
      <c r="L356" s="23" t="str">
        <f ca="1">IFERROR(IF(ISBLANK(VLOOKUP($B356,INDIRECT(nfl_game_result),MATCH(L$1,INDIRECT(nfl_game_result_header),0),FALSE)),"",VLOOKUP($B356,INDIRECT(nfl_game_result),MATCH(L$1,INDIRECT(nfl_game_result_header),0),FALSE)),"error")</f>
        <v/>
      </c>
      <c r="M356" t="s">
        <v>16</v>
      </c>
      <c r="N356">
        <v>-9</v>
      </c>
      <c r="O356" t="s">
        <v>80</v>
      </c>
      <c r="V356" s="23" t="s">
        <v>416</v>
      </c>
      <c r="W356">
        <f ca="1">VALUE(LEFT(C356, 4))</f>
        <v>2012</v>
      </c>
      <c r="X356">
        <f ca="1">VALUE(MID(C356,6,FIND("_",C356,6)-6))</f>
        <v>13</v>
      </c>
      <c r="Y356" t="str">
        <f ca="1">IF(NOT(OR(ISBLANK(D356),ISBLANK(E356),D356="",E356="")),D356-E356,"")</f>
        <v/>
      </c>
      <c r="Z356" t="str">
        <f ca="1">IF(OR(NOT(ISNUMBER(D356)),ISBLANK(D356),D356="",ISBLANK(N356)),"",ABS(D356-N356))</f>
        <v/>
      </c>
      <c r="AA356">
        <f ca="1">IF(OR(ISBLANK(J356),ISBLANK(O356),J356="",O356=""),"",IF(J356=O356,1,0))</f>
        <v>1</v>
      </c>
      <c r="AB356" t="str">
        <f ca="1">IF(OR(ISBLANK(K356),ISBLANK(Q356),K356="",Q356=""),"",IF(K356=Q356,1,0))</f>
        <v/>
      </c>
      <c r="AC356" s="23" t="str">
        <f t="shared" ca="1" si="5"/>
        <v/>
      </c>
    </row>
    <row r="357" spans="1:29" x14ac:dyDescent="0.25">
      <c r="A357" s="23">
        <v>356</v>
      </c>
      <c r="B357">
        <v>180</v>
      </c>
      <c r="C357" t="str">
        <f ca="1">IFERROR(VLOOKUP($B357,INDIRECT(nfl_game_result),MATCH(C$1,INDIRECT(nfl_game_result_header),0),FALSE),"error")</f>
        <v>2012_13_SFO@STL</v>
      </c>
      <c r="D357" t="str">
        <f ca="1">IFERROR(IF(ISBLANK(VLOOKUP($B357,INDIRECT(nfl_game_result),MATCH(D$1,INDIRECT(nfl_game_result_header),0),FALSE)),"",VLOOKUP($B357,INDIRECT(nfl_game_result),MATCH(D$1,INDIRECT(nfl_game_result_header),0),FALSE)),"error")</f>
        <v/>
      </c>
      <c r="E357">
        <f ca="1">IFERROR(IF(ISBLANK(VLOOKUP($B357,INDIRECT(nfl_game_result),MATCH(E$1,INDIRECT(nfl_game_result_header),0),FALSE)),"",VLOOKUP($B357,INDIRECT(nfl_game_result),MATCH(E$1,INDIRECT(nfl_game_result_header),0),FALSE)),"error")</f>
        <v>7.5</v>
      </c>
      <c r="F357" s="23" t="str">
        <f ca="1">IFERROR(IF(ISBLANK(VLOOKUP($B357,INDIRECT(nfl_game_result),MATCH(F$1,INDIRECT(nfl_game_result_header),0),FALSE)),"",VLOOKUP($B357,INDIRECT(nfl_game_result),MATCH(F$1,INDIRECT(nfl_game_result_header),0),FALSE)),"error")</f>
        <v/>
      </c>
      <c r="G357" s="23" t="str">
        <f ca="1">IFERROR(IF(ISBLANK(VLOOKUP($B357,INDIRECT(nfl_game_result),MATCH(G$1,INDIRECT(nfl_game_result_header),0),FALSE)),"",VLOOKUP($B357,INDIRECT(nfl_game_result),MATCH(G$1,INDIRECT(nfl_game_result_header),0),FALSE)),"error")</f>
        <v/>
      </c>
      <c r="H357">
        <f ca="1">IFERROR(IF(ISBLANK(VLOOKUP($B357,INDIRECT(nfl_game_result),MATCH(H$1,INDIRECT(nfl_game_result_header),0),FALSE)),"",VLOOKUP($B357,INDIRECT(nfl_game_result),MATCH(H$1,INDIRECT(nfl_game_result_header),0),FALSE)),"error")</f>
        <v>16</v>
      </c>
      <c r="I357">
        <f ca="1">IFERROR(IF(ISBLANK(VLOOKUP($B357,INDIRECT(nfl_game_result),MATCH(I$1,INDIRECT(nfl_game_result_header),0),FALSE)),"",VLOOKUP($B357,INDIRECT(nfl_game_result),MATCH(I$1,INDIRECT(nfl_game_result_header),0),FALSE)),"error")</f>
        <v>13</v>
      </c>
      <c r="J357" t="str">
        <f ca="1">IFERROR(IF(ISBLANK(VLOOKUP($B357,INDIRECT(nfl_game_result),MATCH(J$1,INDIRECT(nfl_game_result_header),0),FALSE)),"",VLOOKUP($B357,INDIRECT(nfl_game_result),MATCH(J$1,INDIRECT(nfl_game_result_header),0),FALSE)),"error")</f>
        <v>STL</v>
      </c>
      <c r="K357" t="str">
        <f ca="1">IFERROR(IF(ISBLANK(VLOOKUP($B357,INDIRECT(nfl_game_result),MATCH(K$1,INDIRECT(nfl_game_result_header),0),FALSE)),"",VLOOKUP($B357,INDIRECT(nfl_game_result),MATCH(K$1,INDIRECT(nfl_game_result_header),0),FALSE)),"error")</f>
        <v>STL</v>
      </c>
      <c r="L357" s="23" t="str">
        <f ca="1">IFERROR(IF(ISBLANK(VLOOKUP($B357,INDIRECT(nfl_game_result),MATCH(L$1,INDIRECT(nfl_game_result_header),0),FALSE)),"",VLOOKUP($B357,INDIRECT(nfl_game_result),MATCH(L$1,INDIRECT(nfl_game_result_header),0),FALSE)),"error")</f>
        <v/>
      </c>
      <c r="M357" t="s">
        <v>16</v>
      </c>
      <c r="N357">
        <v>4.5</v>
      </c>
      <c r="O357" t="s">
        <v>91</v>
      </c>
      <c r="V357" s="23" t="s">
        <v>416</v>
      </c>
      <c r="W357">
        <f ca="1">VALUE(LEFT(C357, 4))</f>
        <v>2012</v>
      </c>
      <c r="X357">
        <f ca="1">VALUE(MID(C357,6,FIND("_",C357,6)-6))</f>
        <v>13</v>
      </c>
      <c r="Y357" t="str">
        <f ca="1">IF(NOT(OR(ISBLANK(D357),ISBLANK(E357),D357="",E357="")),D357-E357,"")</f>
        <v/>
      </c>
      <c r="Z357" t="str">
        <f ca="1">IF(OR(NOT(ISNUMBER(D357)),ISBLANK(D357),D357="",ISBLANK(N357)),"",ABS(D357-N357))</f>
        <v/>
      </c>
      <c r="AA357">
        <f ca="1">IF(OR(ISBLANK(J357),ISBLANK(O357),J357="",O357=""),"",IF(J357=O357,1,0))</f>
        <v>1</v>
      </c>
      <c r="AB357" t="str">
        <f ca="1">IF(OR(ISBLANK(K357),ISBLANK(Q357),K357="",Q357=""),"",IF(K357=Q357,1,0))</f>
        <v/>
      </c>
      <c r="AC357" s="23" t="str">
        <f t="shared" ca="1" si="5"/>
        <v/>
      </c>
    </row>
    <row r="358" spans="1:29" x14ac:dyDescent="0.25">
      <c r="A358" s="23">
        <v>357</v>
      </c>
      <c r="B358">
        <v>181</v>
      </c>
      <c r="C358" t="str">
        <f ca="1">IFERROR(VLOOKUP($B358,INDIRECT(nfl_game_result),MATCH(C$1,INDIRECT(nfl_game_result_header),0),FALSE),"error")</f>
        <v>2012_13_ARI@NYJ</v>
      </c>
      <c r="D358" t="str">
        <f ca="1">IFERROR(IF(ISBLANK(VLOOKUP($B358,INDIRECT(nfl_game_result),MATCH(D$1,INDIRECT(nfl_game_result_header),0),FALSE)),"",VLOOKUP($B358,INDIRECT(nfl_game_result),MATCH(D$1,INDIRECT(nfl_game_result_header),0),FALSE)),"error")</f>
        <v/>
      </c>
      <c r="E358">
        <f ca="1">IFERROR(IF(ISBLANK(VLOOKUP($B358,INDIRECT(nfl_game_result),MATCH(E$1,INDIRECT(nfl_game_result_header),0),FALSE)),"",VLOOKUP($B358,INDIRECT(nfl_game_result),MATCH(E$1,INDIRECT(nfl_game_result_header),0),FALSE)),"error")</f>
        <v>-4.5</v>
      </c>
      <c r="F358" s="23" t="str">
        <f ca="1">IFERROR(IF(ISBLANK(VLOOKUP($B358,INDIRECT(nfl_game_result),MATCH(F$1,INDIRECT(nfl_game_result_header),0),FALSE)),"",VLOOKUP($B358,INDIRECT(nfl_game_result),MATCH(F$1,INDIRECT(nfl_game_result_header),0),FALSE)),"error")</f>
        <v/>
      </c>
      <c r="G358" s="23" t="str">
        <f ca="1">IFERROR(IF(ISBLANK(VLOOKUP($B358,INDIRECT(nfl_game_result),MATCH(G$1,INDIRECT(nfl_game_result_header),0),FALSE)),"",VLOOKUP($B358,INDIRECT(nfl_game_result),MATCH(G$1,INDIRECT(nfl_game_result_header),0),FALSE)),"error")</f>
        <v/>
      </c>
      <c r="H358">
        <f ca="1">IFERROR(IF(ISBLANK(VLOOKUP($B358,INDIRECT(nfl_game_result),MATCH(H$1,INDIRECT(nfl_game_result_header),0),FALSE)),"",VLOOKUP($B358,INDIRECT(nfl_game_result),MATCH(H$1,INDIRECT(nfl_game_result_header),0),FALSE)),"error")</f>
        <v>7</v>
      </c>
      <c r="I358">
        <f ca="1">IFERROR(IF(ISBLANK(VLOOKUP($B358,INDIRECT(nfl_game_result),MATCH(I$1,INDIRECT(nfl_game_result_header),0),FALSE)),"",VLOOKUP($B358,INDIRECT(nfl_game_result),MATCH(I$1,INDIRECT(nfl_game_result_header),0),FALSE)),"error")</f>
        <v>6</v>
      </c>
      <c r="J358" t="str">
        <f ca="1">IFERROR(IF(ISBLANK(VLOOKUP($B358,INDIRECT(nfl_game_result),MATCH(J$1,INDIRECT(nfl_game_result_header),0),FALSE)),"",VLOOKUP($B358,INDIRECT(nfl_game_result),MATCH(J$1,INDIRECT(nfl_game_result_header),0),FALSE)),"error")</f>
        <v>ARI</v>
      </c>
      <c r="K358" t="str">
        <f ca="1">IFERROR(IF(ISBLANK(VLOOKUP($B358,INDIRECT(nfl_game_result),MATCH(K$1,INDIRECT(nfl_game_result_header),0),FALSE)),"",VLOOKUP($B358,INDIRECT(nfl_game_result),MATCH(K$1,INDIRECT(nfl_game_result_header),0),FALSE)),"error")</f>
        <v>NYJ</v>
      </c>
      <c r="L358" s="23" t="str">
        <f ca="1">IFERROR(IF(ISBLANK(VLOOKUP($B358,INDIRECT(nfl_game_result),MATCH(L$1,INDIRECT(nfl_game_result_header),0),FALSE)),"",VLOOKUP($B358,INDIRECT(nfl_game_result),MATCH(L$1,INDIRECT(nfl_game_result_header),0),FALSE)),"error")</f>
        <v/>
      </c>
      <c r="M358" t="s">
        <v>16</v>
      </c>
      <c r="N358">
        <v>-4.5</v>
      </c>
      <c r="O358" t="s">
        <v>84</v>
      </c>
      <c r="V358" s="23" t="s">
        <v>416</v>
      </c>
      <c r="W358">
        <f ca="1">VALUE(LEFT(C358, 4))</f>
        <v>2012</v>
      </c>
      <c r="X358">
        <f ca="1">VALUE(MID(C358,6,FIND("_",C358,6)-6))</f>
        <v>13</v>
      </c>
      <c r="Y358" t="str">
        <f ca="1">IF(NOT(OR(ISBLANK(D358),ISBLANK(E358),D358="",E358="")),D358-E358,"")</f>
        <v/>
      </c>
      <c r="Z358" t="str">
        <f ca="1">IF(OR(NOT(ISNUMBER(D358)),ISBLANK(D358),D358="",ISBLANK(N358)),"",ABS(D358-N358))</f>
        <v/>
      </c>
      <c r="AA358">
        <f ca="1">IF(OR(ISBLANK(J358),ISBLANK(O358),J358="",O358=""),"",IF(J358=O358,1,0))</f>
        <v>0</v>
      </c>
      <c r="AB358" t="str">
        <f ca="1">IF(OR(ISBLANK(K358),ISBLANK(Q358),K358="",Q358=""),"",IF(K358=Q358,1,0))</f>
        <v/>
      </c>
      <c r="AC358" s="23" t="str">
        <f t="shared" ca="1" si="5"/>
        <v/>
      </c>
    </row>
    <row r="359" spans="1:29" x14ac:dyDescent="0.25">
      <c r="A359" s="23">
        <v>358</v>
      </c>
      <c r="B359">
        <v>182</v>
      </c>
      <c r="C359" t="str">
        <f ca="1">IFERROR(VLOOKUP($B359,INDIRECT(nfl_game_result),MATCH(C$1,INDIRECT(nfl_game_result_header),0),FALSE),"error")</f>
        <v>2012_13_CAR@KCY</v>
      </c>
      <c r="D359" t="str">
        <f ca="1">IFERROR(IF(ISBLANK(VLOOKUP($B359,INDIRECT(nfl_game_result),MATCH(D$1,INDIRECT(nfl_game_result_header),0),FALSE)),"",VLOOKUP($B359,INDIRECT(nfl_game_result),MATCH(D$1,INDIRECT(nfl_game_result_header),0),FALSE)),"error")</f>
        <v/>
      </c>
      <c r="E359">
        <f ca="1">IFERROR(IF(ISBLANK(VLOOKUP($B359,INDIRECT(nfl_game_result),MATCH(E$1,INDIRECT(nfl_game_result_header),0),FALSE)),"",VLOOKUP($B359,INDIRECT(nfl_game_result),MATCH(E$1,INDIRECT(nfl_game_result_header),0),FALSE)),"error")</f>
        <v>3.5</v>
      </c>
      <c r="F359" s="23" t="str">
        <f ca="1">IFERROR(IF(ISBLANK(VLOOKUP($B359,INDIRECT(nfl_game_result),MATCH(F$1,INDIRECT(nfl_game_result_header),0),FALSE)),"",VLOOKUP($B359,INDIRECT(nfl_game_result),MATCH(F$1,INDIRECT(nfl_game_result_header),0),FALSE)),"error")</f>
        <v/>
      </c>
      <c r="G359" s="23" t="str">
        <f ca="1">IFERROR(IF(ISBLANK(VLOOKUP($B359,INDIRECT(nfl_game_result),MATCH(G$1,INDIRECT(nfl_game_result_header),0),FALSE)),"",VLOOKUP($B359,INDIRECT(nfl_game_result),MATCH(G$1,INDIRECT(nfl_game_result_header),0),FALSE)),"error")</f>
        <v/>
      </c>
      <c r="H359">
        <f ca="1">IFERROR(IF(ISBLANK(VLOOKUP($B359,INDIRECT(nfl_game_result),MATCH(H$1,INDIRECT(nfl_game_result_header),0),FALSE)),"",VLOOKUP($B359,INDIRECT(nfl_game_result),MATCH(H$1,INDIRECT(nfl_game_result_header),0),FALSE)),"error")</f>
        <v>27</v>
      </c>
      <c r="I359">
        <f ca="1">IFERROR(IF(ISBLANK(VLOOKUP($B359,INDIRECT(nfl_game_result),MATCH(I$1,INDIRECT(nfl_game_result_header),0),FALSE)),"",VLOOKUP($B359,INDIRECT(nfl_game_result),MATCH(I$1,INDIRECT(nfl_game_result_header),0),FALSE)),"error")</f>
        <v>21</v>
      </c>
      <c r="J359" t="str">
        <f ca="1">IFERROR(IF(ISBLANK(VLOOKUP($B359,INDIRECT(nfl_game_result),MATCH(J$1,INDIRECT(nfl_game_result_header),0),FALSE)),"",VLOOKUP($B359,INDIRECT(nfl_game_result),MATCH(J$1,INDIRECT(nfl_game_result_header),0),FALSE)),"error")</f>
        <v>KCY</v>
      </c>
      <c r="K359" t="str">
        <f ca="1">IFERROR(IF(ISBLANK(VLOOKUP($B359,INDIRECT(nfl_game_result),MATCH(K$1,INDIRECT(nfl_game_result_header),0),FALSE)),"",VLOOKUP($B359,INDIRECT(nfl_game_result),MATCH(K$1,INDIRECT(nfl_game_result_header),0),FALSE)),"error")</f>
        <v>KCY</v>
      </c>
      <c r="L359" s="23" t="str">
        <f ca="1">IFERROR(IF(ISBLANK(VLOOKUP($B359,INDIRECT(nfl_game_result),MATCH(L$1,INDIRECT(nfl_game_result_header),0),FALSE)),"",VLOOKUP($B359,INDIRECT(nfl_game_result),MATCH(L$1,INDIRECT(nfl_game_result_header),0),FALSE)),"error")</f>
        <v/>
      </c>
      <c r="M359" t="s">
        <v>16</v>
      </c>
      <c r="N359">
        <v>1.5</v>
      </c>
      <c r="O359" t="s">
        <v>67</v>
      </c>
      <c r="V359" s="23" t="s">
        <v>416</v>
      </c>
      <c r="W359">
        <f ca="1">VALUE(LEFT(C359, 4))</f>
        <v>2012</v>
      </c>
      <c r="X359">
        <f ca="1">VALUE(MID(C359,6,FIND("_",C359,6)-6))</f>
        <v>13</v>
      </c>
      <c r="Y359" t="str">
        <f ca="1">IF(NOT(OR(ISBLANK(D359),ISBLANK(E359),D359="",E359="")),D359-E359,"")</f>
        <v/>
      </c>
      <c r="Z359" t="str">
        <f ca="1">IF(OR(NOT(ISNUMBER(D359)),ISBLANK(D359),D359="",ISBLANK(N359)),"",ABS(D359-N359))</f>
        <v/>
      </c>
      <c r="AA359">
        <f ca="1">IF(OR(ISBLANK(J359),ISBLANK(O359),J359="",O359=""),"",IF(J359=O359,1,0))</f>
        <v>0</v>
      </c>
      <c r="AB359" t="str">
        <f ca="1">IF(OR(ISBLANK(K359),ISBLANK(Q359),K359="",Q359=""),"",IF(K359=Q359,1,0))</f>
        <v/>
      </c>
      <c r="AC359" s="23" t="str">
        <f t="shared" ca="1" si="5"/>
        <v/>
      </c>
    </row>
    <row r="360" spans="1:29" x14ac:dyDescent="0.25">
      <c r="A360" s="23">
        <v>359</v>
      </c>
      <c r="B360">
        <v>183</v>
      </c>
      <c r="C360" t="str">
        <f ca="1">IFERROR(VLOOKUP($B360,INDIRECT(nfl_game_result),MATCH(C$1,INDIRECT(nfl_game_result_header),0),FALSE),"error")</f>
        <v>2012_13_IND@DET</v>
      </c>
      <c r="D360" t="str">
        <f ca="1">IFERROR(IF(ISBLANK(VLOOKUP($B360,INDIRECT(nfl_game_result),MATCH(D$1,INDIRECT(nfl_game_result_header),0),FALSE)),"",VLOOKUP($B360,INDIRECT(nfl_game_result),MATCH(D$1,INDIRECT(nfl_game_result_header),0),FALSE)),"error")</f>
        <v/>
      </c>
      <c r="E360">
        <f ca="1">IFERROR(IF(ISBLANK(VLOOKUP($B360,INDIRECT(nfl_game_result),MATCH(E$1,INDIRECT(nfl_game_result_header),0),FALSE)),"",VLOOKUP($B360,INDIRECT(nfl_game_result),MATCH(E$1,INDIRECT(nfl_game_result_header),0),FALSE)),"error")</f>
        <v>-4.5</v>
      </c>
      <c r="F360" s="23" t="str">
        <f ca="1">IFERROR(IF(ISBLANK(VLOOKUP($B360,INDIRECT(nfl_game_result),MATCH(F$1,INDIRECT(nfl_game_result_header),0),FALSE)),"",VLOOKUP($B360,INDIRECT(nfl_game_result),MATCH(F$1,INDIRECT(nfl_game_result_header),0),FALSE)),"error")</f>
        <v/>
      </c>
      <c r="G360" s="23" t="str">
        <f ca="1">IFERROR(IF(ISBLANK(VLOOKUP($B360,INDIRECT(nfl_game_result),MATCH(G$1,INDIRECT(nfl_game_result_header),0),FALSE)),"",VLOOKUP($B360,INDIRECT(nfl_game_result),MATCH(G$1,INDIRECT(nfl_game_result_header),0),FALSE)),"error")</f>
        <v/>
      </c>
      <c r="H360">
        <f ca="1">IFERROR(IF(ISBLANK(VLOOKUP($B360,INDIRECT(nfl_game_result),MATCH(H$1,INDIRECT(nfl_game_result_header),0),FALSE)),"",VLOOKUP($B360,INDIRECT(nfl_game_result),MATCH(H$1,INDIRECT(nfl_game_result_header),0),FALSE)),"error")</f>
        <v>33</v>
      </c>
      <c r="I360">
        <f ca="1">IFERROR(IF(ISBLANK(VLOOKUP($B360,INDIRECT(nfl_game_result),MATCH(I$1,INDIRECT(nfl_game_result_header),0),FALSE)),"",VLOOKUP($B360,INDIRECT(nfl_game_result),MATCH(I$1,INDIRECT(nfl_game_result_header),0),FALSE)),"error")</f>
        <v>35</v>
      </c>
      <c r="J360" t="str">
        <f ca="1">IFERROR(IF(ISBLANK(VLOOKUP($B360,INDIRECT(nfl_game_result),MATCH(J$1,INDIRECT(nfl_game_result_header),0),FALSE)),"",VLOOKUP($B360,INDIRECT(nfl_game_result),MATCH(J$1,INDIRECT(nfl_game_result_header),0),FALSE)),"error")</f>
        <v>IND</v>
      </c>
      <c r="K360" t="str">
        <f ca="1">IFERROR(IF(ISBLANK(VLOOKUP($B360,INDIRECT(nfl_game_result),MATCH(K$1,INDIRECT(nfl_game_result_header),0),FALSE)),"",VLOOKUP($B360,INDIRECT(nfl_game_result),MATCH(K$1,INDIRECT(nfl_game_result_header),0),FALSE)),"error")</f>
        <v>IND</v>
      </c>
      <c r="L360" s="23" t="str">
        <f ca="1">IFERROR(IF(ISBLANK(VLOOKUP($B360,INDIRECT(nfl_game_result),MATCH(L$1,INDIRECT(nfl_game_result_header),0),FALSE)),"",VLOOKUP($B360,INDIRECT(nfl_game_result),MATCH(L$1,INDIRECT(nfl_game_result_header),0),FALSE)),"error")</f>
        <v/>
      </c>
      <c r="M360" t="s">
        <v>16</v>
      </c>
      <c r="N360">
        <v>-3.5</v>
      </c>
      <c r="O360" t="s">
        <v>76</v>
      </c>
      <c r="V360" s="23" t="s">
        <v>416</v>
      </c>
      <c r="W360">
        <f ca="1">VALUE(LEFT(C360, 4))</f>
        <v>2012</v>
      </c>
      <c r="X360">
        <f ca="1">VALUE(MID(C360,6,FIND("_",C360,6)-6))</f>
        <v>13</v>
      </c>
      <c r="Y360" t="str">
        <f ca="1">IF(NOT(OR(ISBLANK(D360),ISBLANK(E360),D360="",E360="")),D360-E360,"")</f>
        <v/>
      </c>
      <c r="Z360" t="str">
        <f ca="1">IF(OR(NOT(ISNUMBER(D360)),ISBLANK(D360),D360="",ISBLANK(N360)),"",ABS(D360-N360))</f>
        <v/>
      </c>
      <c r="AA360">
        <f ca="1">IF(OR(ISBLANK(J360),ISBLANK(O360),J360="",O360=""),"",IF(J360=O360,1,0))</f>
        <v>1</v>
      </c>
      <c r="AB360" t="str">
        <f ca="1">IF(OR(ISBLANK(K360),ISBLANK(Q360),K360="",Q360=""),"",IF(K360=Q360,1,0))</f>
        <v/>
      </c>
      <c r="AC360" s="23" t="str">
        <f t="shared" ca="1" si="5"/>
        <v/>
      </c>
    </row>
    <row r="361" spans="1:29" x14ac:dyDescent="0.25">
      <c r="A361" s="23">
        <v>360</v>
      </c>
      <c r="B361">
        <v>184</v>
      </c>
      <c r="C361" t="str">
        <f ca="1">IFERROR(VLOOKUP($B361,INDIRECT(nfl_game_result),MATCH(C$1,INDIRECT(nfl_game_result_header),0),FALSE),"error")</f>
        <v>2012_13_JAX@BUF</v>
      </c>
      <c r="D361" t="str">
        <f ca="1">IFERROR(IF(ISBLANK(VLOOKUP($B361,INDIRECT(nfl_game_result),MATCH(D$1,INDIRECT(nfl_game_result_header),0),FALSE)),"",VLOOKUP($B361,INDIRECT(nfl_game_result),MATCH(D$1,INDIRECT(nfl_game_result_header),0),FALSE)),"error")</f>
        <v/>
      </c>
      <c r="E361">
        <f ca="1">IFERROR(IF(ISBLANK(VLOOKUP($B361,INDIRECT(nfl_game_result),MATCH(E$1,INDIRECT(nfl_game_result_header),0),FALSE)),"",VLOOKUP($B361,INDIRECT(nfl_game_result),MATCH(E$1,INDIRECT(nfl_game_result_header),0),FALSE)),"error")</f>
        <v>-6.5</v>
      </c>
      <c r="F361" s="23" t="str">
        <f ca="1">IFERROR(IF(ISBLANK(VLOOKUP($B361,INDIRECT(nfl_game_result),MATCH(F$1,INDIRECT(nfl_game_result_header),0),FALSE)),"",VLOOKUP($B361,INDIRECT(nfl_game_result),MATCH(F$1,INDIRECT(nfl_game_result_header),0),FALSE)),"error")</f>
        <v/>
      </c>
      <c r="G361" s="23" t="str">
        <f ca="1">IFERROR(IF(ISBLANK(VLOOKUP($B361,INDIRECT(nfl_game_result),MATCH(G$1,INDIRECT(nfl_game_result_header),0),FALSE)),"",VLOOKUP($B361,INDIRECT(nfl_game_result),MATCH(G$1,INDIRECT(nfl_game_result_header),0),FALSE)),"error")</f>
        <v/>
      </c>
      <c r="H361">
        <f ca="1">IFERROR(IF(ISBLANK(VLOOKUP($B361,INDIRECT(nfl_game_result),MATCH(H$1,INDIRECT(nfl_game_result_header),0),FALSE)),"",VLOOKUP($B361,INDIRECT(nfl_game_result),MATCH(H$1,INDIRECT(nfl_game_result_header),0),FALSE)),"error")</f>
        <v>34</v>
      </c>
      <c r="I361">
        <f ca="1">IFERROR(IF(ISBLANK(VLOOKUP($B361,INDIRECT(nfl_game_result),MATCH(I$1,INDIRECT(nfl_game_result_header),0),FALSE)),"",VLOOKUP($B361,INDIRECT(nfl_game_result),MATCH(I$1,INDIRECT(nfl_game_result_header),0),FALSE)),"error")</f>
        <v>18</v>
      </c>
      <c r="J361" t="str">
        <f ca="1">IFERROR(IF(ISBLANK(VLOOKUP($B361,INDIRECT(nfl_game_result),MATCH(J$1,INDIRECT(nfl_game_result_header),0),FALSE)),"",VLOOKUP($B361,INDIRECT(nfl_game_result),MATCH(J$1,INDIRECT(nfl_game_result_header),0),FALSE)),"error")</f>
        <v>BUF</v>
      </c>
      <c r="K361" t="str">
        <f ca="1">IFERROR(IF(ISBLANK(VLOOKUP($B361,INDIRECT(nfl_game_result),MATCH(K$1,INDIRECT(nfl_game_result_header),0),FALSE)),"",VLOOKUP($B361,INDIRECT(nfl_game_result),MATCH(K$1,INDIRECT(nfl_game_result_header),0),FALSE)),"error")</f>
        <v>BUF</v>
      </c>
      <c r="L361" s="23" t="str">
        <f ca="1">IFERROR(IF(ISBLANK(VLOOKUP($B361,INDIRECT(nfl_game_result),MATCH(L$1,INDIRECT(nfl_game_result_header),0),FALSE)),"",VLOOKUP($B361,INDIRECT(nfl_game_result),MATCH(L$1,INDIRECT(nfl_game_result_header),0),FALSE)),"error")</f>
        <v/>
      </c>
      <c r="M361" t="s">
        <v>16</v>
      </c>
      <c r="N361">
        <v>-5</v>
      </c>
      <c r="O361" t="s">
        <v>77</v>
      </c>
      <c r="V361" s="23" t="s">
        <v>416</v>
      </c>
      <c r="W361">
        <f ca="1">VALUE(LEFT(C361, 4))</f>
        <v>2012</v>
      </c>
      <c r="X361">
        <f ca="1">VALUE(MID(C361,6,FIND("_",C361,6)-6))</f>
        <v>13</v>
      </c>
      <c r="Y361" t="str">
        <f ca="1">IF(NOT(OR(ISBLANK(D361),ISBLANK(E361),D361="",E361="")),D361-E361,"")</f>
        <v/>
      </c>
      <c r="Z361" t="str">
        <f ca="1">IF(OR(NOT(ISNUMBER(D361)),ISBLANK(D361),D361="",ISBLANK(N361)),"",ABS(D361-N361))</f>
        <v/>
      </c>
      <c r="AA361">
        <f ca="1">IF(OR(ISBLANK(J361),ISBLANK(O361),J361="",O361=""),"",IF(J361=O361,1,0))</f>
        <v>0</v>
      </c>
      <c r="AB361" t="str">
        <f ca="1">IF(OR(ISBLANK(K361),ISBLANK(Q361),K361="",Q361=""),"",IF(K361=Q361,1,0))</f>
        <v/>
      </c>
      <c r="AC361" s="23" t="str">
        <f t="shared" ca="1" si="5"/>
        <v/>
      </c>
    </row>
    <row r="362" spans="1:29" x14ac:dyDescent="0.25">
      <c r="A362" s="23">
        <v>361</v>
      </c>
      <c r="B362">
        <v>185</v>
      </c>
      <c r="C362" t="str">
        <f ca="1">IFERROR(VLOOKUP($B362,INDIRECT(nfl_game_result),MATCH(C$1,INDIRECT(nfl_game_result_header),0),FALSE),"error")</f>
        <v>2012_13_NWE@MIA</v>
      </c>
      <c r="D362" t="str">
        <f ca="1">IFERROR(IF(ISBLANK(VLOOKUP($B362,INDIRECT(nfl_game_result),MATCH(D$1,INDIRECT(nfl_game_result_header),0),FALSE)),"",VLOOKUP($B362,INDIRECT(nfl_game_result),MATCH(D$1,INDIRECT(nfl_game_result_header),0),FALSE)),"error")</f>
        <v/>
      </c>
      <c r="E362">
        <f ca="1">IFERROR(IF(ISBLANK(VLOOKUP($B362,INDIRECT(nfl_game_result),MATCH(E$1,INDIRECT(nfl_game_result_header),0),FALSE)),"",VLOOKUP($B362,INDIRECT(nfl_game_result),MATCH(E$1,INDIRECT(nfl_game_result_header),0),FALSE)),"error")</f>
        <v>7.5</v>
      </c>
      <c r="F362" s="23" t="str">
        <f ca="1">IFERROR(IF(ISBLANK(VLOOKUP($B362,INDIRECT(nfl_game_result),MATCH(F$1,INDIRECT(nfl_game_result_header),0),FALSE)),"",VLOOKUP($B362,INDIRECT(nfl_game_result),MATCH(F$1,INDIRECT(nfl_game_result_header),0),FALSE)),"error")</f>
        <v/>
      </c>
      <c r="G362" s="23" t="str">
        <f ca="1">IFERROR(IF(ISBLANK(VLOOKUP($B362,INDIRECT(nfl_game_result),MATCH(G$1,INDIRECT(nfl_game_result_header),0),FALSE)),"",VLOOKUP($B362,INDIRECT(nfl_game_result),MATCH(G$1,INDIRECT(nfl_game_result_header),0),FALSE)),"error")</f>
        <v/>
      </c>
      <c r="H362">
        <f ca="1">IFERROR(IF(ISBLANK(VLOOKUP($B362,INDIRECT(nfl_game_result),MATCH(H$1,INDIRECT(nfl_game_result_header),0),FALSE)),"",VLOOKUP($B362,INDIRECT(nfl_game_result),MATCH(H$1,INDIRECT(nfl_game_result_header),0),FALSE)),"error")</f>
        <v>16</v>
      </c>
      <c r="I362">
        <f ca="1">IFERROR(IF(ISBLANK(VLOOKUP($B362,INDIRECT(nfl_game_result),MATCH(I$1,INDIRECT(nfl_game_result_header),0),FALSE)),"",VLOOKUP($B362,INDIRECT(nfl_game_result),MATCH(I$1,INDIRECT(nfl_game_result_header),0),FALSE)),"error")</f>
        <v>23</v>
      </c>
      <c r="J362" t="str">
        <f ca="1">IFERROR(IF(ISBLANK(VLOOKUP($B362,INDIRECT(nfl_game_result),MATCH(J$1,INDIRECT(nfl_game_result_header),0),FALSE)),"",VLOOKUP($B362,INDIRECT(nfl_game_result),MATCH(J$1,INDIRECT(nfl_game_result_header),0),FALSE)),"error")</f>
        <v>MIA</v>
      </c>
      <c r="K362" t="str">
        <f ca="1">IFERROR(IF(ISBLANK(VLOOKUP($B362,INDIRECT(nfl_game_result),MATCH(K$1,INDIRECT(nfl_game_result_header),0),FALSE)),"",VLOOKUP($B362,INDIRECT(nfl_game_result),MATCH(K$1,INDIRECT(nfl_game_result_header),0),FALSE)),"error")</f>
        <v>NWE</v>
      </c>
      <c r="L362" s="23" t="str">
        <f ca="1">IFERROR(IF(ISBLANK(VLOOKUP($B362,INDIRECT(nfl_game_result),MATCH(L$1,INDIRECT(nfl_game_result_header),0),FALSE)),"",VLOOKUP($B362,INDIRECT(nfl_game_result),MATCH(L$1,INDIRECT(nfl_game_result_header),0),FALSE)),"error")</f>
        <v/>
      </c>
      <c r="M362" t="s">
        <v>16</v>
      </c>
      <c r="N362">
        <v>6</v>
      </c>
      <c r="O362" t="s">
        <v>332</v>
      </c>
      <c r="V362" s="23" t="s">
        <v>416</v>
      </c>
      <c r="W362">
        <f ca="1">VALUE(LEFT(C362, 4))</f>
        <v>2012</v>
      </c>
      <c r="X362">
        <f ca="1">VALUE(MID(C362,6,FIND("_",C362,6)-6))</f>
        <v>13</v>
      </c>
      <c r="Y362" t="str">
        <f ca="1">IF(NOT(OR(ISBLANK(D362),ISBLANK(E362),D362="",E362="")),D362-E362,"")</f>
        <v/>
      </c>
      <c r="Z362" t="str">
        <f ca="1">IF(OR(NOT(ISNUMBER(D362)),ISBLANK(D362),D362="",ISBLANK(N362)),"",ABS(D362-N362))</f>
        <v/>
      </c>
      <c r="AA362">
        <f ca="1">IF(OR(ISBLANK(J362),ISBLANK(O362),J362="",O362=""),"",IF(J362=O362,1,0))</f>
        <v>0</v>
      </c>
      <c r="AB362" t="str">
        <f ca="1">IF(OR(ISBLANK(K362),ISBLANK(Q362),K362="",Q362=""),"",IF(K362=Q362,1,0))</f>
        <v/>
      </c>
      <c r="AC362" s="23" t="str">
        <f t="shared" ca="1" si="5"/>
        <v/>
      </c>
    </row>
    <row r="363" spans="1:29" x14ac:dyDescent="0.25">
      <c r="A363" s="23">
        <v>362</v>
      </c>
      <c r="B363">
        <v>186</v>
      </c>
      <c r="C363" t="str">
        <f ca="1">IFERROR(VLOOKUP($B363,INDIRECT(nfl_game_result),MATCH(C$1,INDIRECT(nfl_game_result_header),0),FALSE),"error")</f>
        <v>2012_13_HOU@TEN</v>
      </c>
      <c r="D363" t="str">
        <f ca="1">IFERROR(IF(ISBLANK(VLOOKUP($B363,INDIRECT(nfl_game_result),MATCH(D$1,INDIRECT(nfl_game_result_header),0),FALSE)),"",VLOOKUP($B363,INDIRECT(nfl_game_result),MATCH(D$1,INDIRECT(nfl_game_result_header),0),FALSE)),"error")</f>
        <v/>
      </c>
      <c r="E363">
        <f ca="1">IFERROR(IF(ISBLANK(VLOOKUP($B363,INDIRECT(nfl_game_result),MATCH(E$1,INDIRECT(nfl_game_result_header),0),FALSE)),"",VLOOKUP($B363,INDIRECT(nfl_game_result),MATCH(E$1,INDIRECT(nfl_game_result_header),0),FALSE)),"error")</f>
        <v>5.5</v>
      </c>
      <c r="F363" s="23" t="str">
        <f ca="1">IFERROR(IF(ISBLANK(VLOOKUP($B363,INDIRECT(nfl_game_result),MATCH(F$1,INDIRECT(nfl_game_result_header),0),FALSE)),"",VLOOKUP($B363,INDIRECT(nfl_game_result),MATCH(F$1,INDIRECT(nfl_game_result_header),0),FALSE)),"error")</f>
        <v/>
      </c>
      <c r="G363" s="23" t="str">
        <f ca="1">IFERROR(IF(ISBLANK(VLOOKUP($B363,INDIRECT(nfl_game_result),MATCH(G$1,INDIRECT(nfl_game_result_header),0),FALSE)),"",VLOOKUP($B363,INDIRECT(nfl_game_result),MATCH(G$1,INDIRECT(nfl_game_result_header),0),FALSE)),"error")</f>
        <v/>
      </c>
      <c r="H363">
        <f ca="1">IFERROR(IF(ISBLANK(VLOOKUP($B363,INDIRECT(nfl_game_result),MATCH(H$1,INDIRECT(nfl_game_result_header),0),FALSE)),"",VLOOKUP($B363,INDIRECT(nfl_game_result),MATCH(H$1,INDIRECT(nfl_game_result_header),0),FALSE)),"error")</f>
        <v>10</v>
      </c>
      <c r="I363">
        <f ca="1">IFERROR(IF(ISBLANK(VLOOKUP($B363,INDIRECT(nfl_game_result),MATCH(I$1,INDIRECT(nfl_game_result_header),0),FALSE)),"",VLOOKUP($B363,INDIRECT(nfl_game_result),MATCH(I$1,INDIRECT(nfl_game_result_header),0),FALSE)),"error")</f>
        <v>24</v>
      </c>
      <c r="J363" t="str">
        <f ca="1">IFERROR(IF(ISBLANK(VLOOKUP($B363,INDIRECT(nfl_game_result),MATCH(J$1,INDIRECT(nfl_game_result_header),0),FALSE)),"",VLOOKUP($B363,INDIRECT(nfl_game_result),MATCH(J$1,INDIRECT(nfl_game_result_header),0),FALSE)),"error")</f>
        <v>HOU</v>
      </c>
      <c r="K363" t="str">
        <f ca="1">IFERROR(IF(ISBLANK(VLOOKUP($B363,INDIRECT(nfl_game_result),MATCH(K$1,INDIRECT(nfl_game_result_header),0),FALSE)),"",VLOOKUP($B363,INDIRECT(nfl_game_result),MATCH(K$1,INDIRECT(nfl_game_result_header),0),FALSE)),"error")</f>
        <v>HOU</v>
      </c>
      <c r="L363" s="23" t="str">
        <f ca="1">IFERROR(IF(ISBLANK(VLOOKUP($B363,INDIRECT(nfl_game_result),MATCH(L$1,INDIRECT(nfl_game_result_header),0),FALSE)),"",VLOOKUP($B363,INDIRECT(nfl_game_result),MATCH(L$1,INDIRECT(nfl_game_result_header),0),FALSE)),"error")</f>
        <v/>
      </c>
      <c r="M363" t="s">
        <v>16</v>
      </c>
      <c r="N363">
        <v>7.5</v>
      </c>
      <c r="O363" t="s">
        <v>75</v>
      </c>
      <c r="V363" s="23" t="s">
        <v>416</v>
      </c>
      <c r="W363">
        <f ca="1">VALUE(LEFT(C363, 4))</f>
        <v>2012</v>
      </c>
      <c r="X363">
        <f ca="1">VALUE(MID(C363,6,FIND("_",C363,6)-6))</f>
        <v>13</v>
      </c>
      <c r="Y363" t="str">
        <f ca="1">IF(NOT(OR(ISBLANK(D363),ISBLANK(E363),D363="",E363="")),D363-E363,"")</f>
        <v/>
      </c>
      <c r="Z363" t="str">
        <f ca="1">IF(OR(NOT(ISNUMBER(D363)),ISBLANK(D363),D363="",ISBLANK(N363)),"",ABS(D363-N363))</f>
        <v/>
      </c>
      <c r="AA363">
        <f ca="1">IF(OR(ISBLANK(J363),ISBLANK(O363),J363="",O363=""),"",IF(J363=O363,1,0))</f>
        <v>1</v>
      </c>
      <c r="AB363" t="str">
        <f ca="1">IF(OR(ISBLANK(K363),ISBLANK(Q363),K363="",Q363=""),"",IF(K363=Q363,1,0))</f>
        <v/>
      </c>
      <c r="AC363" s="23" t="str">
        <f t="shared" ca="1" si="5"/>
        <v/>
      </c>
    </row>
    <row r="364" spans="1:29" x14ac:dyDescent="0.25">
      <c r="A364" s="23">
        <v>363</v>
      </c>
      <c r="B364">
        <v>187</v>
      </c>
      <c r="C364" t="str">
        <f ca="1">IFERROR(VLOOKUP($B364,INDIRECT(nfl_game_result),MATCH(C$1,INDIRECT(nfl_game_result_header),0),FALSE),"error")</f>
        <v>2012_13_TBY@DEN</v>
      </c>
      <c r="D364" t="str">
        <f ca="1">IFERROR(IF(ISBLANK(VLOOKUP($B364,INDIRECT(nfl_game_result),MATCH(D$1,INDIRECT(nfl_game_result_header),0),FALSE)),"",VLOOKUP($B364,INDIRECT(nfl_game_result),MATCH(D$1,INDIRECT(nfl_game_result_header),0),FALSE)),"error")</f>
        <v/>
      </c>
      <c r="E364">
        <f ca="1">IFERROR(IF(ISBLANK(VLOOKUP($B364,INDIRECT(nfl_game_result),MATCH(E$1,INDIRECT(nfl_game_result_header),0),FALSE)),"",VLOOKUP($B364,INDIRECT(nfl_game_result),MATCH(E$1,INDIRECT(nfl_game_result_header),0),FALSE)),"error")</f>
        <v>-6.5</v>
      </c>
      <c r="F364" s="23" t="str">
        <f ca="1">IFERROR(IF(ISBLANK(VLOOKUP($B364,INDIRECT(nfl_game_result),MATCH(F$1,INDIRECT(nfl_game_result_header),0),FALSE)),"",VLOOKUP($B364,INDIRECT(nfl_game_result),MATCH(F$1,INDIRECT(nfl_game_result_header),0),FALSE)),"error")</f>
        <v/>
      </c>
      <c r="G364" s="23" t="str">
        <f ca="1">IFERROR(IF(ISBLANK(VLOOKUP($B364,INDIRECT(nfl_game_result),MATCH(G$1,INDIRECT(nfl_game_result_header),0),FALSE)),"",VLOOKUP($B364,INDIRECT(nfl_game_result),MATCH(G$1,INDIRECT(nfl_game_result_header),0),FALSE)),"error")</f>
        <v/>
      </c>
      <c r="H364">
        <f ca="1">IFERROR(IF(ISBLANK(VLOOKUP($B364,INDIRECT(nfl_game_result),MATCH(H$1,INDIRECT(nfl_game_result_header),0),FALSE)),"",VLOOKUP($B364,INDIRECT(nfl_game_result),MATCH(H$1,INDIRECT(nfl_game_result_header),0),FALSE)),"error")</f>
        <v>31</v>
      </c>
      <c r="I364">
        <f ca="1">IFERROR(IF(ISBLANK(VLOOKUP($B364,INDIRECT(nfl_game_result),MATCH(I$1,INDIRECT(nfl_game_result_header),0),FALSE)),"",VLOOKUP($B364,INDIRECT(nfl_game_result),MATCH(I$1,INDIRECT(nfl_game_result_header),0),FALSE)),"error")</f>
        <v>23</v>
      </c>
      <c r="J364" t="str">
        <f ca="1">IFERROR(IF(ISBLANK(VLOOKUP($B364,INDIRECT(nfl_game_result),MATCH(J$1,INDIRECT(nfl_game_result_header),0),FALSE)),"",VLOOKUP($B364,INDIRECT(nfl_game_result),MATCH(J$1,INDIRECT(nfl_game_result_header),0),FALSE)),"error")</f>
        <v>DEN</v>
      </c>
      <c r="K364" t="str">
        <f ca="1">IFERROR(IF(ISBLANK(VLOOKUP($B364,INDIRECT(nfl_game_result),MATCH(K$1,INDIRECT(nfl_game_result_header),0),FALSE)),"",VLOOKUP($B364,INDIRECT(nfl_game_result),MATCH(K$1,INDIRECT(nfl_game_result_header),0),FALSE)),"error")</f>
        <v>DEN</v>
      </c>
      <c r="L364" s="23" t="str">
        <f ca="1">IFERROR(IF(ISBLANK(VLOOKUP($B364,INDIRECT(nfl_game_result),MATCH(L$1,INDIRECT(nfl_game_result_header),0),FALSE)),"",VLOOKUP($B364,INDIRECT(nfl_game_result),MATCH(L$1,INDIRECT(nfl_game_result_header),0),FALSE)),"error")</f>
        <v/>
      </c>
      <c r="M364" t="s">
        <v>16</v>
      </c>
      <c r="N364">
        <v>-7</v>
      </c>
      <c r="O364" t="s">
        <v>334</v>
      </c>
      <c r="V364" s="23" t="s">
        <v>416</v>
      </c>
      <c r="W364">
        <f ca="1">VALUE(LEFT(C364, 4))</f>
        <v>2012</v>
      </c>
      <c r="X364">
        <f ca="1">VALUE(MID(C364,6,FIND("_",C364,6)-6))</f>
        <v>13</v>
      </c>
      <c r="Y364" t="str">
        <f ca="1">IF(NOT(OR(ISBLANK(D364),ISBLANK(E364),D364="",E364="")),D364-E364,"")</f>
        <v/>
      </c>
      <c r="Z364" t="str">
        <f ca="1">IF(OR(NOT(ISNUMBER(D364)),ISBLANK(D364),D364="",ISBLANK(N364)),"",ABS(D364-N364))</f>
        <v/>
      </c>
      <c r="AA364">
        <f ca="1">IF(OR(ISBLANK(J364),ISBLANK(O364),J364="",O364=""),"",IF(J364=O364,1,0))</f>
        <v>0</v>
      </c>
      <c r="AB364" t="str">
        <f ca="1">IF(OR(ISBLANK(K364),ISBLANK(Q364),K364="",Q364=""),"",IF(K364=Q364,1,0))</f>
        <v/>
      </c>
      <c r="AC364" s="23" t="str">
        <f t="shared" ca="1" si="5"/>
        <v/>
      </c>
    </row>
    <row r="365" spans="1:29" x14ac:dyDescent="0.25">
      <c r="A365" s="23">
        <v>364</v>
      </c>
      <c r="B365">
        <v>188</v>
      </c>
      <c r="C365" t="str">
        <f ca="1">IFERROR(VLOOKUP($B365,INDIRECT(nfl_game_result),MATCH(C$1,INDIRECT(nfl_game_result_header),0),FALSE),"error")</f>
        <v>2012_13_PIT@BAL</v>
      </c>
      <c r="D365" t="str">
        <f ca="1">IFERROR(IF(ISBLANK(VLOOKUP($B365,INDIRECT(nfl_game_result),MATCH(D$1,INDIRECT(nfl_game_result_header),0),FALSE)),"",VLOOKUP($B365,INDIRECT(nfl_game_result),MATCH(D$1,INDIRECT(nfl_game_result_header),0),FALSE)),"error")</f>
        <v/>
      </c>
      <c r="E365">
        <f ca="1">IFERROR(IF(ISBLANK(VLOOKUP($B365,INDIRECT(nfl_game_result),MATCH(E$1,INDIRECT(nfl_game_result_header),0),FALSE)),"",VLOOKUP($B365,INDIRECT(nfl_game_result),MATCH(E$1,INDIRECT(nfl_game_result_header),0),FALSE)),"error")</f>
        <v>-6.5</v>
      </c>
      <c r="F365" s="23" t="str">
        <f ca="1">IFERROR(IF(ISBLANK(VLOOKUP($B365,INDIRECT(nfl_game_result),MATCH(F$1,INDIRECT(nfl_game_result_header),0),FALSE)),"",VLOOKUP($B365,INDIRECT(nfl_game_result),MATCH(F$1,INDIRECT(nfl_game_result_header),0),FALSE)),"error")</f>
        <v/>
      </c>
      <c r="G365" s="23" t="str">
        <f ca="1">IFERROR(IF(ISBLANK(VLOOKUP($B365,INDIRECT(nfl_game_result),MATCH(G$1,INDIRECT(nfl_game_result_header),0),FALSE)),"",VLOOKUP($B365,INDIRECT(nfl_game_result),MATCH(G$1,INDIRECT(nfl_game_result_header),0),FALSE)),"error")</f>
        <v/>
      </c>
      <c r="H365">
        <f ca="1">IFERROR(IF(ISBLANK(VLOOKUP($B365,INDIRECT(nfl_game_result),MATCH(H$1,INDIRECT(nfl_game_result_header),0),FALSE)),"",VLOOKUP($B365,INDIRECT(nfl_game_result),MATCH(H$1,INDIRECT(nfl_game_result_header),0),FALSE)),"error")</f>
        <v>20</v>
      </c>
      <c r="I365">
        <f ca="1">IFERROR(IF(ISBLANK(VLOOKUP($B365,INDIRECT(nfl_game_result),MATCH(I$1,INDIRECT(nfl_game_result_header),0),FALSE)),"",VLOOKUP($B365,INDIRECT(nfl_game_result),MATCH(I$1,INDIRECT(nfl_game_result_header),0),FALSE)),"error")</f>
        <v>23</v>
      </c>
      <c r="J365" t="str">
        <f ca="1">IFERROR(IF(ISBLANK(VLOOKUP($B365,INDIRECT(nfl_game_result),MATCH(J$1,INDIRECT(nfl_game_result_header),0),FALSE)),"",VLOOKUP($B365,INDIRECT(nfl_game_result),MATCH(J$1,INDIRECT(nfl_game_result_header),0),FALSE)),"error")</f>
        <v>PIT</v>
      </c>
      <c r="K365" t="str">
        <f ca="1">IFERROR(IF(ISBLANK(VLOOKUP($B365,INDIRECT(nfl_game_result),MATCH(K$1,INDIRECT(nfl_game_result_header),0),FALSE)),"",VLOOKUP($B365,INDIRECT(nfl_game_result),MATCH(K$1,INDIRECT(nfl_game_result_header),0),FALSE)),"error")</f>
        <v>PIT</v>
      </c>
      <c r="L365" s="23" t="str">
        <f ca="1">IFERROR(IF(ISBLANK(VLOOKUP($B365,INDIRECT(nfl_game_result),MATCH(L$1,INDIRECT(nfl_game_result_header),0),FALSE)),"",VLOOKUP($B365,INDIRECT(nfl_game_result),MATCH(L$1,INDIRECT(nfl_game_result_header),0),FALSE)),"error")</f>
        <v/>
      </c>
      <c r="M365" t="s">
        <v>16</v>
      </c>
      <c r="N365">
        <v>-4.5</v>
      </c>
      <c r="O365" t="s">
        <v>87</v>
      </c>
      <c r="V365" s="23" t="s">
        <v>416</v>
      </c>
      <c r="W365">
        <f ca="1">VALUE(LEFT(C365, 4))</f>
        <v>2012</v>
      </c>
      <c r="X365">
        <f ca="1">VALUE(MID(C365,6,FIND("_",C365,6)-6))</f>
        <v>13</v>
      </c>
      <c r="Y365" t="str">
        <f ca="1">IF(NOT(OR(ISBLANK(D365),ISBLANK(E365),D365="",E365="")),D365-E365,"")</f>
        <v/>
      </c>
      <c r="Z365" t="str">
        <f ca="1">IF(OR(NOT(ISNUMBER(D365)),ISBLANK(D365),D365="",ISBLANK(N365)),"",ABS(D365-N365))</f>
        <v/>
      </c>
      <c r="AA365">
        <f ca="1">IF(OR(ISBLANK(J365),ISBLANK(O365),J365="",O365=""),"",IF(J365=O365,1,0))</f>
        <v>1</v>
      </c>
      <c r="AB365" t="str">
        <f ca="1">IF(OR(ISBLANK(K365),ISBLANK(Q365),K365="",Q365=""),"",IF(K365=Q365,1,0))</f>
        <v/>
      </c>
      <c r="AC365" s="23" t="str">
        <f t="shared" ca="1" si="5"/>
        <v/>
      </c>
    </row>
    <row r="366" spans="1:29" x14ac:dyDescent="0.25">
      <c r="A366" s="23">
        <v>365</v>
      </c>
      <c r="B366">
        <v>189</v>
      </c>
      <c r="C366" t="str">
        <f ca="1">IFERROR(VLOOKUP($B366,INDIRECT(nfl_game_result),MATCH(C$1,INDIRECT(nfl_game_result_header),0),FALSE),"error")</f>
        <v>2012_13_CLE@OAK</v>
      </c>
      <c r="D366" t="str">
        <f ca="1">IFERROR(IF(ISBLANK(VLOOKUP($B366,INDIRECT(nfl_game_result),MATCH(D$1,INDIRECT(nfl_game_result_header),0),FALSE)),"",VLOOKUP($B366,INDIRECT(nfl_game_result),MATCH(D$1,INDIRECT(nfl_game_result_header),0),FALSE)),"error")</f>
        <v/>
      </c>
      <c r="E366">
        <f ca="1">IFERROR(IF(ISBLANK(VLOOKUP($B366,INDIRECT(nfl_game_result),MATCH(E$1,INDIRECT(nfl_game_result_header),0),FALSE)),"",VLOOKUP($B366,INDIRECT(nfl_game_result),MATCH(E$1,INDIRECT(nfl_game_result_header),0),FALSE)),"error")</f>
        <v>-0.5</v>
      </c>
      <c r="F366" s="23" t="str">
        <f ca="1">IFERROR(IF(ISBLANK(VLOOKUP($B366,INDIRECT(nfl_game_result),MATCH(F$1,INDIRECT(nfl_game_result_header),0),FALSE)),"",VLOOKUP($B366,INDIRECT(nfl_game_result),MATCH(F$1,INDIRECT(nfl_game_result_header),0),FALSE)),"error")</f>
        <v/>
      </c>
      <c r="G366" s="23" t="str">
        <f ca="1">IFERROR(IF(ISBLANK(VLOOKUP($B366,INDIRECT(nfl_game_result),MATCH(G$1,INDIRECT(nfl_game_result_header),0),FALSE)),"",VLOOKUP($B366,INDIRECT(nfl_game_result),MATCH(G$1,INDIRECT(nfl_game_result_header),0),FALSE)),"error")</f>
        <v/>
      </c>
      <c r="H366">
        <f ca="1">IFERROR(IF(ISBLANK(VLOOKUP($B366,INDIRECT(nfl_game_result),MATCH(H$1,INDIRECT(nfl_game_result_header),0),FALSE)),"",VLOOKUP($B366,INDIRECT(nfl_game_result),MATCH(H$1,INDIRECT(nfl_game_result_header),0),FALSE)),"error")</f>
        <v>17</v>
      </c>
      <c r="I366">
        <f ca="1">IFERROR(IF(ISBLANK(VLOOKUP($B366,INDIRECT(nfl_game_result),MATCH(I$1,INDIRECT(nfl_game_result_header),0),FALSE)),"",VLOOKUP($B366,INDIRECT(nfl_game_result),MATCH(I$1,INDIRECT(nfl_game_result_header),0),FALSE)),"error")</f>
        <v>20</v>
      </c>
      <c r="J366" t="str">
        <f ca="1">IFERROR(IF(ISBLANK(VLOOKUP($B366,INDIRECT(nfl_game_result),MATCH(J$1,INDIRECT(nfl_game_result_header),0),FALSE)),"",VLOOKUP($B366,INDIRECT(nfl_game_result),MATCH(J$1,INDIRECT(nfl_game_result_header),0),FALSE)),"error")</f>
        <v>CLE</v>
      </c>
      <c r="K366" t="str">
        <f ca="1">IFERROR(IF(ISBLANK(VLOOKUP($B366,INDIRECT(nfl_game_result),MATCH(K$1,INDIRECT(nfl_game_result_header),0),FALSE)),"",VLOOKUP($B366,INDIRECT(nfl_game_result),MATCH(K$1,INDIRECT(nfl_game_result_header),0),FALSE)),"error")</f>
        <v>CLE</v>
      </c>
      <c r="L366" s="23" t="str">
        <f ca="1">IFERROR(IF(ISBLANK(VLOOKUP($B366,INDIRECT(nfl_game_result),MATCH(L$1,INDIRECT(nfl_game_result_header),0),FALSE)),"",VLOOKUP($B366,INDIRECT(nfl_game_result),MATCH(L$1,INDIRECT(nfl_game_result_header),0),FALSE)),"error")</f>
        <v/>
      </c>
      <c r="M366" t="s">
        <v>16</v>
      </c>
      <c r="N366">
        <v>-3</v>
      </c>
      <c r="O366" t="s">
        <v>70</v>
      </c>
      <c r="V366" s="23" t="s">
        <v>416</v>
      </c>
      <c r="W366">
        <f ca="1">VALUE(LEFT(C366, 4))</f>
        <v>2012</v>
      </c>
      <c r="X366">
        <f ca="1">VALUE(MID(C366,6,FIND("_",C366,6)-6))</f>
        <v>13</v>
      </c>
      <c r="Y366" t="str">
        <f ca="1">IF(NOT(OR(ISBLANK(D366),ISBLANK(E366),D366="",E366="")),D366-E366,"")</f>
        <v/>
      </c>
      <c r="Z366" t="str">
        <f ca="1">IF(OR(NOT(ISNUMBER(D366)),ISBLANK(D366),D366="",ISBLANK(N366)),"",ABS(D366-N366))</f>
        <v/>
      </c>
      <c r="AA366">
        <f ca="1">IF(OR(ISBLANK(J366),ISBLANK(O366),J366="",O366=""),"",IF(J366=O366,1,0))</f>
        <v>1</v>
      </c>
      <c r="AB366" t="str">
        <f ca="1">IF(OR(ISBLANK(K366),ISBLANK(Q366),K366="",Q366=""),"",IF(K366=Q366,1,0))</f>
        <v/>
      </c>
      <c r="AC366" s="23" t="str">
        <f t="shared" ca="1" si="5"/>
        <v/>
      </c>
    </row>
    <row r="367" spans="1:29" x14ac:dyDescent="0.25">
      <c r="A367" s="23">
        <v>366</v>
      </c>
      <c r="B367">
        <v>190</v>
      </c>
      <c r="C367" t="str">
        <f ca="1">IFERROR(VLOOKUP($B367,INDIRECT(nfl_game_result),MATCH(C$1,INDIRECT(nfl_game_result_header),0),FALSE),"error")</f>
        <v>2012_13_CIN@SD</v>
      </c>
      <c r="D367" t="str">
        <f ca="1">IFERROR(IF(ISBLANK(VLOOKUP($B367,INDIRECT(nfl_game_result),MATCH(D$1,INDIRECT(nfl_game_result_header),0),FALSE)),"",VLOOKUP($B367,INDIRECT(nfl_game_result),MATCH(D$1,INDIRECT(nfl_game_result_header),0),FALSE)),"error")</f>
        <v/>
      </c>
      <c r="E367">
        <f ca="1">IFERROR(IF(ISBLANK(VLOOKUP($B367,INDIRECT(nfl_game_result),MATCH(E$1,INDIRECT(nfl_game_result_header),0),FALSE)),"",VLOOKUP($B367,INDIRECT(nfl_game_result),MATCH(E$1,INDIRECT(nfl_game_result_header),0),FALSE)),"error")</f>
        <v>1.5</v>
      </c>
      <c r="F367" s="23" t="str">
        <f ca="1">IFERROR(IF(ISBLANK(VLOOKUP($B367,INDIRECT(nfl_game_result),MATCH(F$1,INDIRECT(nfl_game_result_header),0),FALSE)),"",VLOOKUP($B367,INDIRECT(nfl_game_result),MATCH(F$1,INDIRECT(nfl_game_result_header),0),FALSE)),"error")</f>
        <v/>
      </c>
      <c r="G367" s="23" t="str">
        <f ca="1">IFERROR(IF(ISBLANK(VLOOKUP($B367,INDIRECT(nfl_game_result),MATCH(G$1,INDIRECT(nfl_game_result_header),0),FALSE)),"",VLOOKUP($B367,INDIRECT(nfl_game_result),MATCH(G$1,INDIRECT(nfl_game_result_header),0),FALSE)),"error")</f>
        <v/>
      </c>
      <c r="H367">
        <f ca="1">IFERROR(IF(ISBLANK(VLOOKUP($B367,INDIRECT(nfl_game_result),MATCH(H$1,INDIRECT(nfl_game_result_header),0),FALSE)),"",VLOOKUP($B367,INDIRECT(nfl_game_result),MATCH(H$1,INDIRECT(nfl_game_result_header),0),FALSE)),"error")</f>
        <v>13</v>
      </c>
      <c r="I367">
        <f ca="1">IFERROR(IF(ISBLANK(VLOOKUP($B367,INDIRECT(nfl_game_result),MATCH(I$1,INDIRECT(nfl_game_result_header),0),FALSE)),"",VLOOKUP($B367,INDIRECT(nfl_game_result),MATCH(I$1,INDIRECT(nfl_game_result_header),0),FALSE)),"error")</f>
        <v>20</v>
      </c>
      <c r="J367" t="str">
        <f ca="1">IFERROR(IF(ISBLANK(VLOOKUP($B367,INDIRECT(nfl_game_result),MATCH(J$1,INDIRECT(nfl_game_result_header),0),FALSE)),"",VLOOKUP($B367,INDIRECT(nfl_game_result),MATCH(J$1,INDIRECT(nfl_game_result_header),0),FALSE)),"error")</f>
        <v>CIN</v>
      </c>
      <c r="K367" t="str">
        <f ca="1">IFERROR(IF(ISBLANK(VLOOKUP($B367,INDIRECT(nfl_game_result),MATCH(K$1,INDIRECT(nfl_game_result_header),0),FALSE)),"",VLOOKUP($B367,INDIRECT(nfl_game_result),MATCH(K$1,INDIRECT(nfl_game_result_header),0),FALSE)),"error")</f>
        <v>CIN</v>
      </c>
      <c r="L367" s="23" t="str">
        <f ca="1">IFERROR(IF(ISBLANK(VLOOKUP($B367,INDIRECT(nfl_game_result),MATCH(L$1,INDIRECT(nfl_game_result_header),0),FALSE)),"",VLOOKUP($B367,INDIRECT(nfl_game_result),MATCH(L$1,INDIRECT(nfl_game_result_header),0),FALSE)),"error")</f>
        <v/>
      </c>
      <c r="M367" t="s">
        <v>16</v>
      </c>
      <c r="N367">
        <v>-2</v>
      </c>
      <c r="O367" t="s">
        <v>69</v>
      </c>
      <c r="V367" s="23" t="s">
        <v>416</v>
      </c>
      <c r="W367">
        <f ca="1">VALUE(LEFT(C367, 4))</f>
        <v>2012</v>
      </c>
      <c r="X367">
        <f ca="1">VALUE(MID(C367,6,FIND("_",C367,6)-6))</f>
        <v>13</v>
      </c>
      <c r="Y367" t="str">
        <f ca="1">IF(NOT(OR(ISBLANK(D367),ISBLANK(E367),D367="",E367="")),D367-E367,"")</f>
        <v/>
      </c>
      <c r="Z367" t="str">
        <f ca="1">IF(OR(NOT(ISNUMBER(D367)),ISBLANK(D367),D367="",ISBLANK(N367)),"",ABS(D367-N367))</f>
        <v/>
      </c>
      <c r="AA367">
        <f ca="1">IF(OR(ISBLANK(J367),ISBLANK(O367),J367="",O367=""),"",IF(J367=O367,1,0))</f>
        <v>1</v>
      </c>
      <c r="AB367" t="str">
        <f ca="1">IF(OR(ISBLANK(K367),ISBLANK(Q367),K367="",Q367=""),"",IF(K367=Q367,1,0))</f>
        <v/>
      </c>
      <c r="AC367" s="23" t="str">
        <f t="shared" ca="1" si="5"/>
        <v/>
      </c>
    </row>
    <row r="368" spans="1:29" x14ac:dyDescent="0.25">
      <c r="A368" s="23">
        <v>367</v>
      </c>
      <c r="B368">
        <v>191</v>
      </c>
      <c r="C368" t="str">
        <f ca="1">IFERROR(VLOOKUP($B368,INDIRECT(nfl_game_result),MATCH(C$1,INDIRECT(nfl_game_result_header),0),FALSE),"error")</f>
        <v>2012_13_PHI@DAL</v>
      </c>
      <c r="D368" t="str">
        <f ca="1">IFERROR(IF(ISBLANK(VLOOKUP($B368,INDIRECT(nfl_game_result),MATCH(D$1,INDIRECT(nfl_game_result_header),0),FALSE)),"",VLOOKUP($B368,INDIRECT(nfl_game_result),MATCH(D$1,INDIRECT(nfl_game_result_header),0),FALSE)),"error")</f>
        <v/>
      </c>
      <c r="E368">
        <f ca="1">IFERROR(IF(ISBLANK(VLOOKUP($B368,INDIRECT(nfl_game_result),MATCH(E$1,INDIRECT(nfl_game_result_header),0),FALSE)),"",VLOOKUP($B368,INDIRECT(nfl_game_result),MATCH(E$1,INDIRECT(nfl_game_result_header),0),FALSE)),"error")</f>
        <v>-9.5</v>
      </c>
      <c r="F368" s="23" t="str">
        <f ca="1">IFERROR(IF(ISBLANK(VLOOKUP($B368,INDIRECT(nfl_game_result),MATCH(F$1,INDIRECT(nfl_game_result_header),0),FALSE)),"",VLOOKUP($B368,INDIRECT(nfl_game_result),MATCH(F$1,INDIRECT(nfl_game_result_header),0),FALSE)),"error")</f>
        <v/>
      </c>
      <c r="G368" s="23" t="str">
        <f ca="1">IFERROR(IF(ISBLANK(VLOOKUP($B368,INDIRECT(nfl_game_result),MATCH(G$1,INDIRECT(nfl_game_result_header),0),FALSE)),"",VLOOKUP($B368,INDIRECT(nfl_game_result),MATCH(G$1,INDIRECT(nfl_game_result_header),0),FALSE)),"error")</f>
        <v/>
      </c>
      <c r="H368">
        <f ca="1">IFERROR(IF(ISBLANK(VLOOKUP($B368,INDIRECT(nfl_game_result),MATCH(H$1,INDIRECT(nfl_game_result_header),0),FALSE)),"",VLOOKUP($B368,INDIRECT(nfl_game_result),MATCH(H$1,INDIRECT(nfl_game_result_header),0),FALSE)),"error")</f>
        <v>38</v>
      </c>
      <c r="I368">
        <f ca="1">IFERROR(IF(ISBLANK(VLOOKUP($B368,INDIRECT(nfl_game_result),MATCH(I$1,INDIRECT(nfl_game_result_header),0),FALSE)),"",VLOOKUP($B368,INDIRECT(nfl_game_result),MATCH(I$1,INDIRECT(nfl_game_result_header),0),FALSE)),"error")</f>
        <v>33</v>
      </c>
      <c r="J368" t="str">
        <f ca="1">IFERROR(IF(ISBLANK(VLOOKUP($B368,INDIRECT(nfl_game_result),MATCH(J$1,INDIRECT(nfl_game_result_header),0),FALSE)),"",VLOOKUP($B368,INDIRECT(nfl_game_result),MATCH(J$1,INDIRECT(nfl_game_result_header),0),FALSE)),"error")</f>
        <v>PHI</v>
      </c>
      <c r="K368" t="str">
        <f ca="1">IFERROR(IF(ISBLANK(VLOOKUP($B368,INDIRECT(nfl_game_result),MATCH(K$1,INDIRECT(nfl_game_result_header),0),FALSE)),"",VLOOKUP($B368,INDIRECT(nfl_game_result),MATCH(K$1,INDIRECT(nfl_game_result_header),0),FALSE)),"error")</f>
        <v>DAL</v>
      </c>
      <c r="L368" s="23" t="str">
        <f ca="1">IFERROR(IF(ISBLANK(VLOOKUP($B368,INDIRECT(nfl_game_result),MATCH(L$1,INDIRECT(nfl_game_result_header),0),FALSE)),"",VLOOKUP($B368,INDIRECT(nfl_game_result),MATCH(L$1,INDIRECT(nfl_game_result_header),0),FALSE)),"error")</f>
        <v/>
      </c>
      <c r="M368" t="s">
        <v>16</v>
      </c>
      <c r="N368">
        <v>-6</v>
      </c>
      <c r="O368" t="s">
        <v>86</v>
      </c>
      <c r="V368" s="23" t="s">
        <v>416</v>
      </c>
      <c r="W368">
        <f ca="1">VALUE(LEFT(C368, 4))</f>
        <v>2012</v>
      </c>
      <c r="X368">
        <f ca="1">VALUE(MID(C368,6,FIND("_",C368,6)-6))</f>
        <v>13</v>
      </c>
      <c r="Y368" t="str">
        <f ca="1">IF(NOT(OR(ISBLANK(D368),ISBLANK(E368),D368="",E368="")),D368-E368,"")</f>
        <v/>
      </c>
      <c r="Z368" t="str">
        <f ca="1">IF(OR(NOT(ISNUMBER(D368)),ISBLANK(D368),D368="",ISBLANK(N368)),"",ABS(D368-N368))</f>
        <v/>
      </c>
      <c r="AA368">
        <f ca="1">IF(OR(ISBLANK(J368),ISBLANK(O368),J368="",O368=""),"",IF(J368=O368,1,0))</f>
        <v>1</v>
      </c>
      <c r="AB368" t="str">
        <f ca="1">IF(OR(ISBLANK(K368),ISBLANK(Q368),K368="",Q368=""),"",IF(K368=Q368,1,0))</f>
        <v/>
      </c>
      <c r="AC368" s="23" t="str">
        <f t="shared" ca="1" si="5"/>
        <v/>
      </c>
    </row>
    <row r="369" spans="1:29" x14ac:dyDescent="0.25">
      <c r="A369" s="23">
        <v>368</v>
      </c>
      <c r="B369">
        <v>192</v>
      </c>
      <c r="C369" t="str">
        <f ca="1">IFERROR(VLOOKUP($B369,INDIRECT(nfl_game_result),MATCH(C$1,INDIRECT(nfl_game_result_header),0),FALSE),"error")</f>
        <v>2012_13_NYG@WAS</v>
      </c>
      <c r="D369" t="str">
        <f ca="1">IFERROR(IF(ISBLANK(VLOOKUP($B369,INDIRECT(nfl_game_result),MATCH(D$1,INDIRECT(nfl_game_result_header),0),FALSE)),"",VLOOKUP($B369,INDIRECT(nfl_game_result),MATCH(D$1,INDIRECT(nfl_game_result_header),0),FALSE)),"error")</f>
        <v/>
      </c>
      <c r="E369">
        <f ca="1">IFERROR(IF(ISBLANK(VLOOKUP($B369,INDIRECT(nfl_game_result),MATCH(E$1,INDIRECT(nfl_game_result_header),0),FALSE)),"",VLOOKUP($B369,INDIRECT(nfl_game_result),MATCH(E$1,INDIRECT(nfl_game_result_header),0),FALSE)),"error")</f>
        <v>2.5</v>
      </c>
      <c r="F369" s="23" t="str">
        <f ca="1">IFERROR(IF(ISBLANK(VLOOKUP($B369,INDIRECT(nfl_game_result),MATCH(F$1,INDIRECT(nfl_game_result_header),0),FALSE)),"",VLOOKUP($B369,INDIRECT(nfl_game_result),MATCH(F$1,INDIRECT(nfl_game_result_header),0),FALSE)),"error")</f>
        <v/>
      </c>
      <c r="G369" s="23" t="str">
        <f ca="1">IFERROR(IF(ISBLANK(VLOOKUP($B369,INDIRECT(nfl_game_result),MATCH(G$1,INDIRECT(nfl_game_result_header),0),FALSE)),"",VLOOKUP($B369,INDIRECT(nfl_game_result),MATCH(G$1,INDIRECT(nfl_game_result_header),0),FALSE)),"error")</f>
        <v/>
      </c>
      <c r="H369">
        <f ca="1">IFERROR(IF(ISBLANK(VLOOKUP($B369,INDIRECT(nfl_game_result),MATCH(H$1,INDIRECT(nfl_game_result_header),0),FALSE)),"",VLOOKUP($B369,INDIRECT(nfl_game_result),MATCH(H$1,INDIRECT(nfl_game_result_header),0),FALSE)),"error")</f>
        <v>17</v>
      </c>
      <c r="I369">
        <f ca="1">IFERROR(IF(ISBLANK(VLOOKUP($B369,INDIRECT(nfl_game_result),MATCH(I$1,INDIRECT(nfl_game_result_header),0),FALSE)),"",VLOOKUP($B369,INDIRECT(nfl_game_result),MATCH(I$1,INDIRECT(nfl_game_result_header),0),FALSE)),"error")</f>
        <v>16</v>
      </c>
      <c r="J369" t="str">
        <f ca="1">IFERROR(IF(ISBLANK(VLOOKUP($B369,INDIRECT(nfl_game_result),MATCH(J$1,INDIRECT(nfl_game_result_header),0),FALSE)),"",VLOOKUP($B369,INDIRECT(nfl_game_result),MATCH(J$1,INDIRECT(nfl_game_result_header),0),FALSE)),"error")</f>
        <v>WAS</v>
      </c>
      <c r="K369" t="str">
        <f ca="1">IFERROR(IF(ISBLANK(VLOOKUP($B369,INDIRECT(nfl_game_result),MATCH(K$1,INDIRECT(nfl_game_result_header),0),FALSE)),"",VLOOKUP($B369,INDIRECT(nfl_game_result),MATCH(K$1,INDIRECT(nfl_game_result_header),0),FALSE)),"error")</f>
        <v>WAS</v>
      </c>
      <c r="L369" s="23" t="str">
        <f ca="1">IFERROR(IF(ISBLANK(VLOOKUP($B369,INDIRECT(nfl_game_result),MATCH(L$1,INDIRECT(nfl_game_result_header),0),FALSE)),"",VLOOKUP($B369,INDIRECT(nfl_game_result),MATCH(L$1,INDIRECT(nfl_game_result_header),0),FALSE)),"error")</f>
        <v/>
      </c>
      <c r="M369" t="s">
        <v>16</v>
      </c>
      <c r="N369">
        <v>2</v>
      </c>
      <c r="O369" t="s">
        <v>94</v>
      </c>
      <c r="V369" s="23" t="s">
        <v>416</v>
      </c>
      <c r="W369">
        <f ca="1">VALUE(LEFT(C369, 4))</f>
        <v>2012</v>
      </c>
      <c r="X369">
        <f ca="1">VALUE(MID(C369,6,FIND("_",C369,6)-6))</f>
        <v>13</v>
      </c>
      <c r="Y369" t="str">
        <f ca="1">IF(NOT(OR(ISBLANK(D369),ISBLANK(E369),D369="",E369="")),D369-E369,"")</f>
        <v/>
      </c>
      <c r="Z369" t="str">
        <f ca="1">IF(OR(NOT(ISNUMBER(D369)),ISBLANK(D369),D369="",ISBLANK(N369)),"",ABS(D369-N369))</f>
        <v/>
      </c>
      <c r="AA369">
        <f ca="1">IF(OR(ISBLANK(J369),ISBLANK(O369),J369="",O369=""),"",IF(J369=O369,1,0))</f>
        <v>1</v>
      </c>
      <c r="AB369" t="str">
        <f ca="1">IF(OR(ISBLANK(K369),ISBLANK(Q369),K369="",Q369=""),"",IF(K369=Q369,1,0))</f>
        <v/>
      </c>
      <c r="AC369" s="23" t="str">
        <f t="shared" ca="1" si="5"/>
        <v/>
      </c>
    </row>
    <row r="370" spans="1:29" x14ac:dyDescent="0.25">
      <c r="A370" s="23">
        <v>369</v>
      </c>
      <c r="B370">
        <v>177</v>
      </c>
      <c r="C370" t="str">
        <f ca="1">IFERROR(VLOOKUP($B370,INDIRECT(nfl_game_result),MATCH(C$1,INDIRECT(nfl_game_result_header),0),FALSE),"error")</f>
        <v>2012_13_NOR@ATL</v>
      </c>
      <c r="D370" t="str">
        <f ca="1">IFERROR(IF(ISBLANK(VLOOKUP($B370,INDIRECT(nfl_game_result),MATCH(D$1,INDIRECT(nfl_game_result_header),0),FALSE)),"",VLOOKUP($B370,INDIRECT(nfl_game_result),MATCH(D$1,INDIRECT(nfl_game_result_header),0),FALSE)),"error")</f>
        <v/>
      </c>
      <c r="E370">
        <f ca="1">IFERROR(IF(ISBLANK(VLOOKUP($B370,INDIRECT(nfl_game_result),MATCH(E$1,INDIRECT(nfl_game_result_header),0),FALSE)),"",VLOOKUP($B370,INDIRECT(nfl_game_result),MATCH(E$1,INDIRECT(nfl_game_result_header),0),FALSE)),"error")</f>
        <v>-3.5</v>
      </c>
      <c r="F370" s="23" t="str">
        <f ca="1">IFERROR(IF(ISBLANK(VLOOKUP($B370,INDIRECT(nfl_game_result),MATCH(F$1,INDIRECT(nfl_game_result_header),0),FALSE)),"",VLOOKUP($B370,INDIRECT(nfl_game_result),MATCH(F$1,INDIRECT(nfl_game_result_header),0),FALSE)),"error")</f>
        <v/>
      </c>
      <c r="G370" s="23" t="str">
        <f ca="1">IFERROR(IF(ISBLANK(VLOOKUP($B370,INDIRECT(nfl_game_result),MATCH(G$1,INDIRECT(nfl_game_result_header),0),FALSE)),"",VLOOKUP($B370,INDIRECT(nfl_game_result),MATCH(G$1,INDIRECT(nfl_game_result_header),0),FALSE)),"error")</f>
        <v/>
      </c>
      <c r="H370">
        <f ca="1">IFERROR(IF(ISBLANK(VLOOKUP($B370,INDIRECT(nfl_game_result),MATCH(H$1,INDIRECT(nfl_game_result_header),0),FALSE)),"",VLOOKUP($B370,INDIRECT(nfl_game_result),MATCH(H$1,INDIRECT(nfl_game_result_header),0),FALSE)),"error")</f>
        <v>23</v>
      </c>
      <c r="I370">
        <f ca="1">IFERROR(IF(ISBLANK(VLOOKUP($B370,INDIRECT(nfl_game_result),MATCH(I$1,INDIRECT(nfl_game_result_header),0),FALSE)),"",VLOOKUP($B370,INDIRECT(nfl_game_result),MATCH(I$1,INDIRECT(nfl_game_result_header),0),FALSE)),"error")</f>
        <v>13</v>
      </c>
      <c r="J370" t="str">
        <f ca="1">IFERROR(IF(ISBLANK(VLOOKUP($B370,INDIRECT(nfl_game_result),MATCH(J$1,INDIRECT(nfl_game_result_header),0),FALSE)),"",VLOOKUP($B370,INDIRECT(nfl_game_result),MATCH(J$1,INDIRECT(nfl_game_result_header),0),FALSE)),"error")</f>
        <v>ATL</v>
      </c>
      <c r="K370" t="str">
        <f ca="1">IFERROR(IF(ISBLANK(VLOOKUP($B370,INDIRECT(nfl_game_result),MATCH(K$1,INDIRECT(nfl_game_result_header),0),FALSE)),"",VLOOKUP($B370,INDIRECT(nfl_game_result),MATCH(K$1,INDIRECT(nfl_game_result_header),0),FALSE)),"error")</f>
        <v>ATL</v>
      </c>
      <c r="L370" s="23" t="str">
        <f ca="1">IFERROR(IF(ISBLANK(VLOOKUP($B370,INDIRECT(nfl_game_result),MATCH(L$1,INDIRECT(nfl_game_result_header),0),FALSE)),"",VLOOKUP($B370,INDIRECT(nfl_game_result),MATCH(L$1,INDIRECT(nfl_game_result_header),0),FALSE)),"error")</f>
        <v/>
      </c>
      <c r="M370" t="s">
        <v>14</v>
      </c>
      <c r="N370">
        <v>-4.5</v>
      </c>
      <c r="O370" t="s">
        <v>335</v>
      </c>
      <c r="V370" s="23" t="s">
        <v>416</v>
      </c>
      <c r="W370">
        <f ca="1">VALUE(LEFT(C370, 4))</f>
        <v>2012</v>
      </c>
      <c r="X370">
        <f ca="1">VALUE(MID(C370,6,FIND("_",C370,6)-6))</f>
        <v>13</v>
      </c>
      <c r="Y370" t="str">
        <f ca="1">IF(NOT(OR(ISBLANK(D370),ISBLANK(E370),D370="",E370="")),D370-E370,"")</f>
        <v/>
      </c>
      <c r="Z370" t="str">
        <f ca="1">IF(OR(NOT(ISNUMBER(D370)),ISBLANK(D370),D370="",ISBLANK(N370)),"",ABS(D370-N370))</f>
        <v/>
      </c>
      <c r="AA370">
        <f ca="1">IF(OR(ISBLANK(J370),ISBLANK(O370),J370="",O370=""),"",IF(J370=O370,1,0))</f>
        <v>0</v>
      </c>
      <c r="AB370" t="str">
        <f ca="1">IF(OR(ISBLANK(K370),ISBLANK(Q370),K370="",Q370=""),"",IF(K370=Q370,1,0))</f>
        <v/>
      </c>
      <c r="AC370" s="23" t="str">
        <f t="shared" ca="1" si="5"/>
        <v/>
      </c>
    </row>
    <row r="371" spans="1:29" x14ac:dyDescent="0.25">
      <c r="A371" s="23">
        <v>370</v>
      </c>
      <c r="B371">
        <v>178</v>
      </c>
      <c r="C371" t="str">
        <f ca="1">IFERROR(VLOOKUP($B371,INDIRECT(nfl_game_result),MATCH(C$1,INDIRECT(nfl_game_result_header),0),FALSE),"error")</f>
        <v>2012_13_SEA@CHI</v>
      </c>
      <c r="D371" t="str">
        <f ca="1">IFERROR(IF(ISBLANK(VLOOKUP($B371,INDIRECT(nfl_game_result),MATCH(D$1,INDIRECT(nfl_game_result_header),0),FALSE)),"",VLOOKUP($B371,INDIRECT(nfl_game_result),MATCH(D$1,INDIRECT(nfl_game_result_header),0),FALSE)),"error")</f>
        <v/>
      </c>
      <c r="E371">
        <f ca="1">IFERROR(IF(ISBLANK(VLOOKUP($B371,INDIRECT(nfl_game_result),MATCH(E$1,INDIRECT(nfl_game_result_header),0),FALSE)),"",VLOOKUP($B371,INDIRECT(nfl_game_result),MATCH(E$1,INDIRECT(nfl_game_result_header),0),FALSE)),"error")</f>
        <v>-4.5</v>
      </c>
      <c r="F371" s="23" t="str">
        <f ca="1">IFERROR(IF(ISBLANK(VLOOKUP($B371,INDIRECT(nfl_game_result),MATCH(F$1,INDIRECT(nfl_game_result_header),0),FALSE)),"",VLOOKUP($B371,INDIRECT(nfl_game_result),MATCH(F$1,INDIRECT(nfl_game_result_header),0),FALSE)),"error")</f>
        <v/>
      </c>
      <c r="G371" s="23" t="str">
        <f ca="1">IFERROR(IF(ISBLANK(VLOOKUP($B371,INDIRECT(nfl_game_result),MATCH(G$1,INDIRECT(nfl_game_result_header),0),FALSE)),"",VLOOKUP($B371,INDIRECT(nfl_game_result),MATCH(G$1,INDIRECT(nfl_game_result_header),0),FALSE)),"error")</f>
        <v/>
      </c>
      <c r="H371">
        <f ca="1">IFERROR(IF(ISBLANK(VLOOKUP($B371,INDIRECT(nfl_game_result),MATCH(H$1,INDIRECT(nfl_game_result_header),0),FALSE)),"",VLOOKUP($B371,INDIRECT(nfl_game_result),MATCH(H$1,INDIRECT(nfl_game_result_header),0),FALSE)),"error")</f>
        <v>17</v>
      </c>
      <c r="I371">
        <f ca="1">IFERROR(IF(ISBLANK(VLOOKUP($B371,INDIRECT(nfl_game_result),MATCH(I$1,INDIRECT(nfl_game_result_header),0),FALSE)),"",VLOOKUP($B371,INDIRECT(nfl_game_result),MATCH(I$1,INDIRECT(nfl_game_result_header),0),FALSE)),"error")</f>
        <v>23</v>
      </c>
      <c r="J371" t="str">
        <f ca="1">IFERROR(IF(ISBLANK(VLOOKUP($B371,INDIRECT(nfl_game_result),MATCH(J$1,INDIRECT(nfl_game_result_header),0),FALSE)),"",VLOOKUP($B371,INDIRECT(nfl_game_result),MATCH(J$1,INDIRECT(nfl_game_result_header),0),FALSE)),"error")</f>
        <v>SEA</v>
      </c>
      <c r="K371" t="str">
        <f ca="1">IFERROR(IF(ISBLANK(VLOOKUP($B371,INDIRECT(nfl_game_result),MATCH(K$1,INDIRECT(nfl_game_result_header),0),FALSE)),"",VLOOKUP($B371,INDIRECT(nfl_game_result),MATCH(K$1,INDIRECT(nfl_game_result_header),0),FALSE)),"error")</f>
        <v>SEA</v>
      </c>
      <c r="L371" s="23" t="str">
        <f ca="1">IFERROR(IF(ISBLANK(VLOOKUP($B371,INDIRECT(nfl_game_result),MATCH(L$1,INDIRECT(nfl_game_result_header),0),FALSE)),"",VLOOKUP($B371,INDIRECT(nfl_game_result),MATCH(L$1,INDIRECT(nfl_game_result_header),0),FALSE)),"error")</f>
        <v/>
      </c>
      <c r="M371" t="s">
        <v>14</v>
      </c>
      <c r="N371">
        <v>-7</v>
      </c>
      <c r="O371" t="s">
        <v>68</v>
      </c>
      <c r="V371" s="23" t="s">
        <v>416</v>
      </c>
      <c r="W371">
        <f ca="1">VALUE(LEFT(C371, 4))</f>
        <v>2012</v>
      </c>
      <c r="X371">
        <f ca="1">VALUE(MID(C371,6,FIND("_",C371,6)-6))</f>
        <v>13</v>
      </c>
      <c r="Y371" t="str">
        <f ca="1">IF(NOT(OR(ISBLANK(D371),ISBLANK(E371),D371="",E371="")),D371-E371,"")</f>
        <v/>
      </c>
      <c r="Z371" t="str">
        <f ca="1">IF(OR(NOT(ISNUMBER(D371)),ISBLANK(D371),D371="",ISBLANK(N371)),"",ABS(D371-N371))</f>
        <v/>
      </c>
      <c r="AA371">
        <f ca="1">IF(OR(ISBLANK(J371),ISBLANK(O371),J371="",O371=""),"",IF(J371=O371,1,0))</f>
        <v>0</v>
      </c>
      <c r="AB371" t="str">
        <f ca="1">IF(OR(ISBLANK(K371),ISBLANK(Q371),K371="",Q371=""),"",IF(K371=Q371,1,0))</f>
        <v/>
      </c>
      <c r="AC371" s="23" t="str">
        <f t="shared" ca="1" si="5"/>
        <v/>
      </c>
    </row>
    <row r="372" spans="1:29" x14ac:dyDescent="0.25">
      <c r="A372" s="23">
        <v>371</v>
      </c>
      <c r="B372">
        <v>179</v>
      </c>
      <c r="C372" t="str">
        <f ca="1">IFERROR(VLOOKUP($B372,INDIRECT(nfl_game_result),MATCH(C$1,INDIRECT(nfl_game_result_header),0),FALSE),"error")</f>
        <v>2012_13_MIN@GBY</v>
      </c>
      <c r="D372" t="str">
        <f ca="1">IFERROR(IF(ISBLANK(VLOOKUP($B372,INDIRECT(nfl_game_result),MATCH(D$1,INDIRECT(nfl_game_result_header),0),FALSE)),"",VLOOKUP($B372,INDIRECT(nfl_game_result),MATCH(D$1,INDIRECT(nfl_game_result_header),0),FALSE)),"error")</f>
        <v/>
      </c>
      <c r="E372">
        <f ca="1">IFERROR(IF(ISBLANK(VLOOKUP($B372,INDIRECT(nfl_game_result),MATCH(E$1,INDIRECT(nfl_game_result_header),0),FALSE)),"",VLOOKUP($B372,INDIRECT(nfl_game_result),MATCH(E$1,INDIRECT(nfl_game_result_header),0),FALSE)),"error")</f>
        <v>-9.5</v>
      </c>
      <c r="F372" s="23" t="str">
        <f ca="1">IFERROR(IF(ISBLANK(VLOOKUP($B372,INDIRECT(nfl_game_result),MATCH(F$1,INDIRECT(nfl_game_result_header),0),FALSE)),"",VLOOKUP($B372,INDIRECT(nfl_game_result),MATCH(F$1,INDIRECT(nfl_game_result_header),0),FALSE)),"error")</f>
        <v/>
      </c>
      <c r="G372" s="23" t="str">
        <f ca="1">IFERROR(IF(ISBLANK(VLOOKUP($B372,INDIRECT(nfl_game_result),MATCH(G$1,INDIRECT(nfl_game_result_header),0),FALSE)),"",VLOOKUP($B372,INDIRECT(nfl_game_result),MATCH(G$1,INDIRECT(nfl_game_result_header),0),FALSE)),"error")</f>
        <v/>
      </c>
      <c r="H372">
        <f ca="1">IFERROR(IF(ISBLANK(VLOOKUP($B372,INDIRECT(nfl_game_result),MATCH(H$1,INDIRECT(nfl_game_result_header),0),FALSE)),"",VLOOKUP($B372,INDIRECT(nfl_game_result),MATCH(H$1,INDIRECT(nfl_game_result_header),0),FALSE)),"error")</f>
        <v>23</v>
      </c>
      <c r="I372">
        <f ca="1">IFERROR(IF(ISBLANK(VLOOKUP($B372,INDIRECT(nfl_game_result),MATCH(I$1,INDIRECT(nfl_game_result_header),0),FALSE)),"",VLOOKUP($B372,INDIRECT(nfl_game_result),MATCH(I$1,INDIRECT(nfl_game_result_header),0),FALSE)),"error")</f>
        <v>14</v>
      </c>
      <c r="J372" t="str">
        <f ca="1">IFERROR(IF(ISBLANK(VLOOKUP($B372,INDIRECT(nfl_game_result),MATCH(J$1,INDIRECT(nfl_game_result_header),0),FALSE)),"",VLOOKUP($B372,INDIRECT(nfl_game_result),MATCH(J$1,INDIRECT(nfl_game_result_header),0),FALSE)),"error")</f>
        <v>MIN</v>
      </c>
      <c r="K372" t="str">
        <f ca="1">IFERROR(IF(ISBLANK(VLOOKUP($B372,INDIRECT(nfl_game_result),MATCH(K$1,INDIRECT(nfl_game_result_header),0),FALSE)),"",VLOOKUP($B372,INDIRECT(nfl_game_result),MATCH(K$1,INDIRECT(nfl_game_result_header),0),FALSE)),"error")</f>
        <v>GBY</v>
      </c>
      <c r="L372" s="23" t="str">
        <f ca="1">IFERROR(IF(ISBLANK(VLOOKUP($B372,INDIRECT(nfl_game_result),MATCH(L$1,INDIRECT(nfl_game_result_header),0),FALSE)),"",VLOOKUP($B372,INDIRECT(nfl_game_result),MATCH(L$1,INDIRECT(nfl_game_result_header),0),FALSE)),"error")</f>
        <v/>
      </c>
      <c r="M372" t="s">
        <v>14</v>
      </c>
      <c r="N372">
        <v>-5.5</v>
      </c>
      <c r="O372" t="s">
        <v>80</v>
      </c>
      <c r="V372" s="23" t="s">
        <v>416</v>
      </c>
      <c r="W372">
        <f ca="1">VALUE(LEFT(C372, 4))</f>
        <v>2012</v>
      </c>
      <c r="X372">
        <f ca="1">VALUE(MID(C372,6,FIND("_",C372,6)-6))</f>
        <v>13</v>
      </c>
      <c r="Y372" t="str">
        <f ca="1">IF(NOT(OR(ISBLANK(D372),ISBLANK(E372),D372="",E372="")),D372-E372,"")</f>
        <v/>
      </c>
      <c r="Z372" t="str">
        <f ca="1">IF(OR(NOT(ISNUMBER(D372)),ISBLANK(D372),D372="",ISBLANK(N372)),"",ABS(D372-N372))</f>
        <v/>
      </c>
      <c r="AA372">
        <f ca="1">IF(OR(ISBLANK(J372),ISBLANK(O372),J372="",O372=""),"",IF(J372=O372,1,0))</f>
        <v>1</v>
      </c>
      <c r="AB372" t="str">
        <f ca="1">IF(OR(ISBLANK(K372),ISBLANK(Q372),K372="",Q372=""),"",IF(K372=Q372,1,0))</f>
        <v/>
      </c>
      <c r="AC372" s="23" t="str">
        <f t="shared" ca="1" si="5"/>
        <v/>
      </c>
    </row>
    <row r="373" spans="1:29" x14ac:dyDescent="0.25">
      <c r="A373" s="23">
        <v>372</v>
      </c>
      <c r="B373">
        <v>180</v>
      </c>
      <c r="C373" t="str">
        <f ca="1">IFERROR(VLOOKUP($B373,INDIRECT(nfl_game_result),MATCH(C$1,INDIRECT(nfl_game_result_header),0),FALSE),"error")</f>
        <v>2012_13_SFO@STL</v>
      </c>
      <c r="D373" t="str">
        <f ca="1">IFERROR(IF(ISBLANK(VLOOKUP($B373,INDIRECT(nfl_game_result),MATCH(D$1,INDIRECT(nfl_game_result_header),0),FALSE)),"",VLOOKUP($B373,INDIRECT(nfl_game_result),MATCH(D$1,INDIRECT(nfl_game_result_header),0),FALSE)),"error")</f>
        <v/>
      </c>
      <c r="E373">
        <f ca="1">IFERROR(IF(ISBLANK(VLOOKUP($B373,INDIRECT(nfl_game_result),MATCH(E$1,INDIRECT(nfl_game_result_header),0),FALSE)),"",VLOOKUP($B373,INDIRECT(nfl_game_result),MATCH(E$1,INDIRECT(nfl_game_result_header),0),FALSE)),"error")</f>
        <v>7.5</v>
      </c>
      <c r="F373" s="23" t="str">
        <f ca="1">IFERROR(IF(ISBLANK(VLOOKUP($B373,INDIRECT(nfl_game_result),MATCH(F$1,INDIRECT(nfl_game_result_header),0),FALSE)),"",VLOOKUP($B373,INDIRECT(nfl_game_result),MATCH(F$1,INDIRECT(nfl_game_result_header),0),FALSE)),"error")</f>
        <v/>
      </c>
      <c r="G373" s="23" t="str">
        <f ca="1">IFERROR(IF(ISBLANK(VLOOKUP($B373,INDIRECT(nfl_game_result),MATCH(G$1,INDIRECT(nfl_game_result_header),0),FALSE)),"",VLOOKUP($B373,INDIRECT(nfl_game_result),MATCH(G$1,INDIRECT(nfl_game_result_header),0),FALSE)),"error")</f>
        <v/>
      </c>
      <c r="H373">
        <f ca="1">IFERROR(IF(ISBLANK(VLOOKUP($B373,INDIRECT(nfl_game_result),MATCH(H$1,INDIRECT(nfl_game_result_header),0),FALSE)),"",VLOOKUP($B373,INDIRECT(nfl_game_result),MATCH(H$1,INDIRECT(nfl_game_result_header),0),FALSE)),"error")</f>
        <v>16</v>
      </c>
      <c r="I373">
        <f ca="1">IFERROR(IF(ISBLANK(VLOOKUP($B373,INDIRECT(nfl_game_result),MATCH(I$1,INDIRECT(nfl_game_result_header),0),FALSE)),"",VLOOKUP($B373,INDIRECT(nfl_game_result),MATCH(I$1,INDIRECT(nfl_game_result_header),0),FALSE)),"error")</f>
        <v>13</v>
      </c>
      <c r="J373" t="str">
        <f ca="1">IFERROR(IF(ISBLANK(VLOOKUP($B373,INDIRECT(nfl_game_result),MATCH(J$1,INDIRECT(nfl_game_result_header),0),FALSE)),"",VLOOKUP($B373,INDIRECT(nfl_game_result),MATCH(J$1,INDIRECT(nfl_game_result_header),0),FALSE)),"error")</f>
        <v>STL</v>
      </c>
      <c r="K373" t="str">
        <f ca="1">IFERROR(IF(ISBLANK(VLOOKUP($B373,INDIRECT(nfl_game_result),MATCH(K$1,INDIRECT(nfl_game_result_header),0),FALSE)),"",VLOOKUP($B373,INDIRECT(nfl_game_result),MATCH(K$1,INDIRECT(nfl_game_result_header),0),FALSE)),"error")</f>
        <v>STL</v>
      </c>
      <c r="L373" s="23" t="str">
        <f ca="1">IFERROR(IF(ISBLANK(VLOOKUP($B373,INDIRECT(nfl_game_result),MATCH(L$1,INDIRECT(nfl_game_result_header),0),FALSE)),"",VLOOKUP($B373,INDIRECT(nfl_game_result),MATCH(L$1,INDIRECT(nfl_game_result_header),0),FALSE)),"error")</f>
        <v/>
      </c>
      <c r="M373" t="s">
        <v>14</v>
      </c>
      <c r="N373">
        <v>6</v>
      </c>
      <c r="O373" t="s">
        <v>91</v>
      </c>
      <c r="V373" s="23" t="s">
        <v>416</v>
      </c>
      <c r="W373">
        <f ca="1">VALUE(LEFT(C373, 4))</f>
        <v>2012</v>
      </c>
      <c r="X373">
        <f ca="1">VALUE(MID(C373,6,FIND("_",C373,6)-6))</f>
        <v>13</v>
      </c>
      <c r="Y373" t="str">
        <f ca="1">IF(NOT(OR(ISBLANK(D373),ISBLANK(E373),D373="",E373="")),D373-E373,"")</f>
        <v/>
      </c>
      <c r="Z373" t="str">
        <f ca="1">IF(OR(NOT(ISNUMBER(D373)),ISBLANK(D373),D373="",ISBLANK(N373)),"",ABS(D373-N373))</f>
        <v/>
      </c>
      <c r="AA373">
        <f ca="1">IF(OR(ISBLANK(J373),ISBLANK(O373),J373="",O373=""),"",IF(J373=O373,1,0))</f>
        <v>1</v>
      </c>
      <c r="AB373" t="str">
        <f ca="1">IF(OR(ISBLANK(K373),ISBLANK(Q373),K373="",Q373=""),"",IF(K373=Q373,1,0))</f>
        <v/>
      </c>
      <c r="AC373" s="23" t="str">
        <f t="shared" ca="1" si="5"/>
        <v/>
      </c>
    </row>
    <row r="374" spans="1:29" x14ac:dyDescent="0.25">
      <c r="A374" s="23">
        <v>373</v>
      </c>
      <c r="B374">
        <v>181</v>
      </c>
      <c r="C374" t="str">
        <f ca="1">IFERROR(VLOOKUP($B374,INDIRECT(nfl_game_result),MATCH(C$1,INDIRECT(nfl_game_result_header),0),FALSE),"error")</f>
        <v>2012_13_ARI@NYJ</v>
      </c>
      <c r="D374" t="str">
        <f ca="1">IFERROR(IF(ISBLANK(VLOOKUP($B374,INDIRECT(nfl_game_result),MATCH(D$1,INDIRECT(nfl_game_result_header),0),FALSE)),"",VLOOKUP($B374,INDIRECT(nfl_game_result),MATCH(D$1,INDIRECT(nfl_game_result_header),0),FALSE)),"error")</f>
        <v/>
      </c>
      <c r="E374">
        <f ca="1">IFERROR(IF(ISBLANK(VLOOKUP($B374,INDIRECT(nfl_game_result),MATCH(E$1,INDIRECT(nfl_game_result_header),0),FALSE)),"",VLOOKUP($B374,INDIRECT(nfl_game_result),MATCH(E$1,INDIRECT(nfl_game_result_header),0),FALSE)),"error")</f>
        <v>-4.5</v>
      </c>
      <c r="F374" s="23" t="str">
        <f ca="1">IFERROR(IF(ISBLANK(VLOOKUP($B374,INDIRECT(nfl_game_result),MATCH(F$1,INDIRECT(nfl_game_result_header),0),FALSE)),"",VLOOKUP($B374,INDIRECT(nfl_game_result),MATCH(F$1,INDIRECT(nfl_game_result_header),0),FALSE)),"error")</f>
        <v/>
      </c>
      <c r="G374" s="23" t="str">
        <f ca="1">IFERROR(IF(ISBLANK(VLOOKUP($B374,INDIRECT(nfl_game_result),MATCH(G$1,INDIRECT(nfl_game_result_header),0),FALSE)),"",VLOOKUP($B374,INDIRECT(nfl_game_result),MATCH(G$1,INDIRECT(nfl_game_result_header),0),FALSE)),"error")</f>
        <v/>
      </c>
      <c r="H374">
        <f ca="1">IFERROR(IF(ISBLANK(VLOOKUP($B374,INDIRECT(nfl_game_result),MATCH(H$1,INDIRECT(nfl_game_result_header),0),FALSE)),"",VLOOKUP($B374,INDIRECT(nfl_game_result),MATCH(H$1,INDIRECT(nfl_game_result_header),0),FALSE)),"error")</f>
        <v>7</v>
      </c>
      <c r="I374">
        <f ca="1">IFERROR(IF(ISBLANK(VLOOKUP($B374,INDIRECT(nfl_game_result),MATCH(I$1,INDIRECT(nfl_game_result_header),0),FALSE)),"",VLOOKUP($B374,INDIRECT(nfl_game_result),MATCH(I$1,INDIRECT(nfl_game_result_header),0),FALSE)),"error")</f>
        <v>6</v>
      </c>
      <c r="J374" t="str">
        <f ca="1">IFERROR(IF(ISBLANK(VLOOKUP($B374,INDIRECT(nfl_game_result),MATCH(J$1,INDIRECT(nfl_game_result_header),0),FALSE)),"",VLOOKUP($B374,INDIRECT(nfl_game_result),MATCH(J$1,INDIRECT(nfl_game_result_header),0),FALSE)),"error")</f>
        <v>ARI</v>
      </c>
      <c r="K374" t="str">
        <f ca="1">IFERROR(IF(ISBLANK(VLOOKUP($B374,INDIRECT(nfl_game_result),MATCH(K$1,INDIRECT(nfl_game_result_header),0),FALSE)),"",VLOOKUP($B374,INDIRECT(nfl_game_result),MATCH(K$1,INDIRECT(nfl_game_result_header),0),FALSE)),"error")</f>
        <v>NYJ</v>
      </c>
      <c r="L374" s="23" t="str">
        <f ca="1">IFERROR(IF(ISBLANK(VLOOKUP($B374,INDIRECT(nfl_game_result),MATCH(L$1,INDIRECT(nfl_game_result_header),0),FALSE)),"",VLOOKUP($B374,INDIRECT(nfl_game_result),MATCH(L$1,INDIRECT(nfl_game_result_header),0),FALSE)),"error")</f>
        <v/>
      </c>
      <c r="M374" t="s">
        <v>14</v>
      </c>
      <c r="N374">
        <v>-3.5</v>
      </c>
      <c r="O374" t="s">
        <v>84</v>
      </c>
      <c r="V374" s="23" t="s">
        <v>416</v>
      </c>
      <c r="W374">
        <f ca="1">VALUE(LEFT(C374, 4))</f>
        <v>2012</v>
      </c>
      <c r="X374">
        <f ca="1">VALUE(MID(C374,6,FIND("_",C374,6)-6))</f>
        <v>13</v>
      </c>
      <c r="Y374" t="str">
        <f ca="1">IF(NOT(OR(ISBLANK(D374),ISBLANK(E374),D374="",E374="")),D374-E374,"")</f>
        <v/>
      </c>
      <c r="Z374" t="str">
        <f ca="1">IF(OR(NOT(ISNUMBER(D374)),ISBLANK(D374),D374="",ISBLANK(N374)),"",ABS(D374-N374))</f>
        <v/>
      </c>
      <c r="AA374">
        <f ca="1">IF(OR(ISBLANK(J374),ISBLANK(O374),J374="",O374=""),"",IF(J374=O374,1,0))</f>
        <v>0</v>
      </c>
      <c r="AB374" t="str">
        <f ca="1">IF(OR(ISBLANK(K374),ISBLANK(Q374),K374="",Q374=""),"",IF(K374=Q374,1,0))</f>
        <v/>
      </c>
      <c r="AC374" s="23" t="str">
        <f t="shared" ca="1" si="5"/>
        <v/>
      </c>
    </row>
    <row r="375" spans="1:29" x14ac:dyDescent="0.25">
      <c r="A375" s="23">
        <v>374</v>
      </c>
      <c r="B375">
        <v>182</v>
      </c>
      <c r="C375" t="str">
        <f ca="1">IFERROR(VLOOKUP($B375,INDIRECT(nfl_game_result),MATCH(C$1,INDIRECT(nfl_game_result_header),0),FALSE),"error")</f>
        <v>2012_13_CAR@KCY</v>
      </c>
      <c r="D375" t="str">
        <f ca="1">IFERROR(IF(ISBLANK(VLOOKUP($B375,INDIRECT(nfl_game_result),MATCH(D$1,INDIRECT(nfl_game_result_header),0),FALSE)),"",VLOOKUP($B375,INDIRECT(nfl_game_result),MATCH(D$1,INDIRECT(nfl_game_result_header),0),FALSE)),"error")</f>
        <v/>
      </c>
      <c r="E375">
        <f ca="1">IFERROR(IF(ISBLANK(VLOOKUP($B375,INDIRECT(nfl_game_result),MATCH(E$1,INDIRECT(nfl_game_result_header),0),FALSE)),"",VLOOKUP($B375,INDIRECT(nfl_game_result),MATCH(E$1,INDIRECT(nfl_game_result_header),0),FALSE)),"error")</f>
        <v>3.5</v>
      </c>
      <c r="F375" s="23" t="str">
        <f ca="1">IFERROR(IF(ISBLANK(VLOOKUP($B375,INDIRECT(nfl_game_result),MATCH(F$1,INDIRECT(nfl_game_result_header),0),FALSE)),"",VLOOKUP($B375,INDIRECT(nfl_game_result),MATCH(F$1,INDIRECT(nfl_game_result_header),0),FALSE)),"error")</f>
        <v/>
      </c>
      <c r="G375" s="23" t="str">
        <f ca="1">IFERROR(IF(ISBLANK(VLOOKUP($B375,INDIRECT(nfl_game_result),MATCH(G$1,INDIRECT(nfl_game_result_header),0),FALSE)),"",VLOOKUP($B375,INDIRECT(nfl_game_result),MATCH(G$1,INDIRECT(nfl_game_result_header),0),FALSE)),"error")</f>
        <v/>
      </c>
      <c r="H375">
        <f ca="1">IFERROR(IF(ISBLANK(VLOOKUP($B375,INDIRECT(nfl_game_result),MATCH(H$1,INDIRECT(nfl_game_result_header),0),FALSE)),"",VLOOKUP($B375,INDIRECT(nfl_game_result),MATCH(H$1,INDIRECT(nfl_game_result_header),0),FALSE)),"error")</f>
        <v>27</v>
      </c>
      <c r="I375">
        <f ca="1">IFERROR(IF(ISBLANK(VLOOKUP($B375,INDIRECT(nfl_game_result),MATCH(I$1,INDIRECT(nfl_game_result_header),0),FALSE)),"",VLOOKUP($B375,INDIRECT(nfl_game_result),MATCH(I$1,INDIRECT(nfl_game_result_header),0),FALSE)),"error")</f>
        <v>21</v>
      </c>
      <c r="J375" t="str">
        <f ca="1">IFERROR(IF(ISBLANK(VLOOKUP($B375,INDIRECT(nfl_game_result),MATCH(J$1,INDIRECT(nfl_game_result_header),0),FALSE)),"",VLOOKUP($B375,INDIRECT(nfl_game_result),MATCH(J$1,INDIRECT(nfl_game_result_header),0),FALSE)),"error")</f>
        <v>KCY</v>
      </c>
      <c r="K375" t="str">
        <f ca="1">IFERROR(IF(ISBLANK(VLOOKUP($B375,INDIRECT(nfl_game_result),MATCH(K$1,INDIRECT(nfl_game_result_header),0),FALSE)),"",VLOOKUP($B375,INDIRECT(nfl_game_result),MATCH(K$1,INDIRECT(nfl_game_result_header),0),FALSE)),"error")</f>
        <v>KCY</v>
      </c>
      <c r="L375" s="23" t="str">
        <f ca="1">IFERROR(IF(ISBLANK(VLOOKUP($B375,INDIRECT(nfl_game_result),MATCH(L$1,INDIRECT(nfl_game_result_header),0),FALSE)),"",VLOOKUP($B375,INDIRECT(nfl_game_result),MATCH(L$1,INDIRECT(nfl_game_result_header),0),FALSE)),"error")</f>
        <v/>
      </c>
      <c r="M375" t="s">
        <v>14</v>
      </c>
      <c r="N375">
        <v>2</v>
      </c>
      <c r="O375" t="s">
        <v>331</v>
      </c>
      <c r="V375" s="23" t="s">
        <v>416</v>
      </c>
      <c r="W375">
        <f ca="1">VALUE(LEFT(C375, 4))</f>
        <v>2012</v>
      </c>
      <c r="X375">
        <f ca="1">VALUE(MID(C375,6,FIND("_",C375,6)-6))</f>
        <v>13</v>
      </c>
      <c r="Y375" t="str">
        <f ca="1">IF(NOT(OR(ISBLANK(D375),ISBLANK(E375),D375="",E375="")),D375-E375,"")</f>
        <v/>
      </c>
      <c r="Z375" t="str">
        <f ca="1">IF(OR(NOT(ISNUMBER(D375)),ISBLANK(D375),D375="",ISBLANK(N375)),"",ABS(D375-N375))</f>
        <v/>
      </c>
      <c r="AA375">
        <f ca="1">IF(OR(ISBLANK(J375),ISBLANK(O375),J375="",O375=""),"",IF(J375=O375,1,0))</f>
        <v>1</v>
      </c>
      <c r="AB375" t="str">
        <f ca="1">IF(OR(ISBLANK(K375),ISBLANK(Q375),K375="",Q375=""),"",IF(K375=Q375,1,0))</f>
        <v/>
      </c>
      <c r="AC375" s="23" t="str">
        <f t="shared" ca="1" si="5"/>
        <v/>
      </c>
    </row>
    <row r="376" spans="1:29" x14ac:dyDescent="0.25">
      <c r="A376" s="23">
        <v>375</v>
      </c>
      <c r="B376">
        <v>183</v>
      </c>
      <c r="C376" t="str">
        <f ca="1">IFERROR(VLOOKUP($B376,INDIRECT(nfl_game_result),MATCH(C$1,INDIRECT(nfl_game_result_header),0),FALSE),"error")</f>
        <v>2012_13_IND@DET</v>
      </c>
      <c r="D376" t="str">
        <f ca="1">IFERROR(IF(ISBLANK(VLOOKUP($B376,INDIRECT(nfl_game_result),MATCH(D$1,INDIRECT(nfl_game_result_header),0),FALSE)),"",VLOOKUP($B376,INDIRECT(nfl_game_result),MATCH(D$1,INDIRECT(nfl_game_result_header),0),FALSE)),"error")</f>
        <v/>
      </c>
      <c r="E376">
        <f ca="1">IFERROR(IF(ISBLANK(VLOOKUP($B376,INDIRECT(nfl_game_result),MATCH(E$1,INDIRECT(nfl_game_result_header),0),FALSE)),"",VLOOKUP($B376,INDIRECT(nfl_game_result),MATCH(E$1,INDIRECT(nfl_game_result_header),0),FALSE)),"error")</f>
        <v>-4.5</v>
      </c>
      <c r="F376" s="23" t="str">
        <f ca="1">IFERROR(IF(ISBLANK(VLOOKUP($B376,INDIRECT(nfl_game_result),MATCH(F$1,INDIRECT(nfl_game_result_header),0),FALSE)),"",VLOOKUP($B376,INDIRECT(nfl_game_result),MATCH(F$1,INDIRECT(nfl_game_result_header),0),FALSE)),"error")</f>
        <v/>
      </c>
      <c r="G376" s="23" t="str">
        <f ca="1">IFERROR(IF(ISBLANK(VLOOKUP($B376,INDIRECT(nfl_game_result),MATCH(G$1,INDIRECT(nfl_game_result_header),0),FALSE)),"",VLOOKUP($B376,INDIRECT(nfl_game_result),MATCH(G$1,INDIRECT(nfl_game_result_header),0),FALSE)),"error")</f>
        <v/>
      </c>
      <c r="H376">
        <f ca="1">IFERROR(IF(ISBLANK(VLOOKUP($B376,INDIRECT(nfl_game_result),MATCH(H$1,INDIRECT(nfl_game_result_header),0),FALSE)),"",VLOOKUP($B376,INDIRECT(nfl_game_result),MATCH(H$1,INDIRECT(nfl_game_result_header),0),FALSE)),"error")</f>
        <v>33</v>
      </c>
      <c r="I376">
        <f ca="1">IFERROR(IF(ISBLANK(VLOOKUP($B376,INDIRECT(nfl_game_result),MATCH(I$1,INDIRECT(nfl_game_result_header),0),FALSE)),"",VLOOKUP($B376,INDIRECT(nfl_game_result),MATCH(I$1,INDIRECT(nfl_game_result_header),0),FALSE)),"error")</f>
        <v>35</v>
      </c>
      <c r="J376" t="str">
        <f ca="1">IFERROR(IF(ISBLANK(VLOOKUP($B376,INDIRECT(nfl_game_result),MATCH(J$1,INDIRECT(nfl_game_result_header),0),FALSE)),"",VLOOKUP($B376,INDIRECT(nfl_game_result),MATCH(J$1,INDIRECT(nfl_game_result_header),0),FALSE)),"error")</f>
        <v>IND</v>
      </c>
      <c r="K376" t="str">
        <f ca="1">IFERROR(IF(ISBLANK(VLOOKUP($B376,INDIRECT(nfl_game_result),MATCH(K$1,INDIRECT(nfl_game_result_header),0),FALSE)),"",VLOOKUP($B376,INDIRECT(nfl_game_result),MATCH(K$1,INDIRECT(nfl_game_result_header),0),FALSE)),"error")</f>
        <v>IND</v>
      </c>
      <c r="L376" s="23" t="str">
        <f ca="1">IFERROR(IF(ISBLANK(VLOOKUP($B376,INDIRECT(nfl_game_result),MATCH(L$1,INDIRECT(nfl_game_result_header),0),FALSE)),"",VLOOKUP($B376,INDIRECT(nfl_game_result),MATCH(L$1,INDIRECT(nfl_game_result_header),0),FALSE)),"error")</f>
        <v/>
      </c>
      <c r="M376" t="s">
        <v>14</v>
      </c>
      <c r="N376">
        <v>-3.5</v>
      </c>
      <c r="O376" t="s">
        <v>76</v>
      </c>
      <c r="V376" s="23" t="s">
        <v>416</v>
      </c>
      <c r="W376">
        <f ca="1">VALUE(LEFT(C376, 4))</f>
        <v>2012</v>
      </c>
      <c r="X376">
        <f ca="1">VALUE(MID(C376,6,FIND("_",C376,6)-6))</f>
        <v>13</v>
      </c>
      <c r="Y376" t="str">
        <f ca="1">IF(NOT(OR(ISBLANK(D376),ISBLANK(E376),D376="",E376="")),D376-E376,"")</f>
        <v/>
      </c>
      <c r="Z376" t="str">
        <f ca="1">IF(OR(NOT(ISNUMBER(D376)),ISBLANK(D376),D376="",ISBLANK(N376)),"",ABS(D376-N376))</f>
        <v/>
      </c>
      <c r="AA376">
        <f ca="1">IF(OR(ISBLANK(J376),ISBLANK(O376),J376="",O376=""),"",IF(J376=O376,1,0))</f>
        <v>1</v>
      </c>
      <c r="AB376" t="str">
        <f ca="1">IF(OR(ISBLANK(K376),ISBLANK(Q376),K376="",Q376=""),"",IF(K376=Q376,1,0))</f>
        <v/>
      </c>
      <c r="AC376" s="23" t="str">
        <f t="shared" ca="1" si="5"/>
        <v/>
      </c>
    </row>
    <row r="377" spans="1:29" x14ac:dyDescent="0.25">
      <c r="A377" s="23">
        <v>376</v>
      </c>
      <c r="B377">
        <v>184</v>
      </c>
      <c r="C377" t="str">
        <f ca="1">IFERROR(VLOOKUP($B377,INDIRECT(nfl_game_result),MATCH(C$1,INDIRECT(nfl_game_result_header),0),FALSE),"error")</f>
        <v>2012_13_JAX@BUF</v>
      </c>
      <c r="D377" t="str">
        <f ca="1">IFERROR(IF(ISBLANK(VLOOKUP($B377,INDIRECT(nfl_game_result),MATCH(D$1,INDIRECT(nfl_game_result_header),0),FALSE)),"",VLOOKUP($B377,INDIRECT(nfl_game_result),MATCH(D$1,INDIRECT(nfl_game_result_header),0),FALSE)),"error")</f>
        <v/>
      </c>
      <c r="E377">
        <f ca="1">IFERROR(IF(ISBLANK(VLOOKUP($B377,INDIRECT(nfl_game_result),MATCH(E$1,INDIRECT(nfl_game_result_header),0),FALSE)),"",VLOOKUP($B377,INDIRECT(nfl_game_result),MATCH(E$1,INDIRECT(nfl_game_result_header),0),FALSE)),"error")</f>
        <v>-6.5</v>
      </c>
      <c r="F377" s="23" t="str">
        <f ca="1">IFERROR(IF(ISBLANK(VLOOKUP($B377,INDIRECT(nfl_game_result),MATCH(F$1,INDIRECT(nfl_game_result_header),0),FALSE)),"",VLOOKUP($B377,INDIRECT(nfl_game_result),MATCH(F$1,INDIRECT(nfl_game_result_header),0),FALSE)),"error")</f>
        <v/>
      </c>
      <c r="G377" s="23" t="str">
        <f ca="1">IFERROR(IF(ISBLANK(VLOOKUP($B377,INDIRECT(nfl_game_result),MATCH(G$1,INDIRECT(nfl_game_result_header),0),FALSE)),"",VLOOKUP($B377,INDIRECT(nfl_game_result),MATCH(G$1,INDIRECT(nfl_game_result_header),0),FALSE)),"error")</f>
        <v/>
      </c>
      <c r="H377">
        <f ca="1">IFERROR(IF(ISBLANK(VLOOKUP($B377,INDIRECT(nfl_game_result),MATCH(H$1,INDIRECT(nfl_game_result_header),0),FALSE)),"",VLOOKUP($B377,INDIRECT(nfl_game_result),MATCH(H$1,INDIRECT(nfl_game_result_header),0),FALSE)),"error")</f>
        <v>34</v>
      </c>
      <c r="I377">
        <f ca="1">IFERROR(IF(ISBLANK(VLOOKUP($B377,INDIRECT(nfl_game_result),MATCH(I$1,INDIRECT(nfl_game_result_header),0),FALSE)),"",VLOOKUP($B377,INDIRECT(nfl_game_result),MATCH(I$1,INDIRECT(nfl_game_result_header),0),FALSE)),"error")</f>
        <v>18</v>
      </c>
      <c r="J377" t="str">
        <f ca="1">IFERROR(IF(ISBLANK(VLOOKUP($B377,INDIRECT(nfl_game_result),MATCH(J$1,INDIRECT(nfl_game_result_header),0),FALSE)),"",VLOOKUP($B377,INDIRECT(nfl_game_result),MATCH(J$1,INDIRECT(nfl_game_result_header),0),FALSE)),"error")</f>
        <v>BUF</v>
      </c>
      <c r="K377" t="str">
        <f ca="1">IFERROR(IF(ISBLANK(VLOOKUP($B377,INDIRECT(nfl_game_result),MATCH(K$1,INDIRECT(nfl_game_result_header),0),FALSE)),"",VLOOKUP($B377,INDIRECT(nfl_game_result),MATCH(K$1,INDIRECT(nfl_game_result_header),0),FALSE)),"error")</f>
        <v>BUF</v>
      </c>
      <c r="L377" s="23" t="str">
        <f ca="1">IFERROR(IF(ISBLANK(VLOOKUP($B377,INDIRECT(nfl_game_result),MATCH(L$1,INDIRECT(nfl_game_result_header),0),FALSE)),"",VLOOKUP($B377,INDIRECT(nfl_game_result),MATCH(L$1,INDIRECT(nfl_game_result_header),0),FALSE)),"error")</f>
        <v/>
      </c>
      <c r="M377" t="s">
        <v>14</v>
      </c>
      <c r="N377">
        <v>-3.5</v>
      </c>
      <c r="O377" t="s">
        <v>77</v>
      </c>
      <c r="V377" s="23" t="s">
        <v>416</v>
      </c>
      <c r="W377">
        <f ca="1">VALUE(LEFT(C377, 4))</f>
        <v>2012</v>
      </c>
      <c r="X377">
        <f ca="1">VALUE(MID(C377,6,FIND("_",C377,6)-6))</f>
        <v>13</v>
      </c>
      <c r="Y377" t="str">
        <f ca="1">IF(NOT(OR(ISBLANK(D377),ISBLANK(E377),D377="",E377="")),D377-E377,"")</f>
        <v/>
      </c>
      <c r="Z377" t="str">
        <f ca="1">IF(OR(NOT(ISNUMBER(D377)),ISBLANK(D377),D377="",ISBLANK(N377)),"",ABS(D377-N377))</f>
        <v/>
      </c>
      <c r="AA377">
        <f ca="1">IF(OR(ISBLANK(J377),ISBLANK(O377),J377="",O377=""),"",IF(J377=O377,1,0))</f>
        <v>0</v>
      </c>
      <c r="AB377" t="str">
        <f ca="1">IF(OR(ISBLANK(K377),ISBLANK(Q377),K377="",Q377=""),"",IF(K377=Q377,1,0))</f>
        <v/>
      </c>
      <c r="AC377" s="23" t="str">
        <f t="shared" ca="1" si="5"/>
        <v/>
      </c>
    </row>
    <row r="378" spans="1:29" x14ac:dyDescent="0.25">
      <c r="A378" s="23">
        <v>377</v>
      </c>
      <c r="B378">
        <v>185</v>
      </c>
      <c r="C378" t="str">
        <f ca="1">IFERROR(VLOOKUP($B378,INDIRECT(nfl_game_result),MATCH(C$1,INDIRECT(nfl_game_result_header),0),FALSE),"error")</f>
        <v>2012_13_NWE@MIA</v>
      </c>
      <c r="D378" t="str">
        <f ca="1">IFERROR(IF(ISBLANK(VLOOKUP($B378,INDIRECT(nfl_game_result),MATCH(D$1,INDIRECT(nfl_game_result_header),0),FALSE)),"",VLOOKUP($B378,INDIRECT(nfl_game_result),MATCH(D$1,INDIRECT(nfl_game_result_header),0),FALSE)),"error")</f>
        <v/>
      </c>
      <c r="E378">
        <f ca="1">IFERROR(IF(ISBLANK(VLOOKUP($B378,INDIRECT(nfl_game_result),MATCH(E$1,INDIRECT(nfl_game_result_header),0),FALSE)),"",VLOOKUP($B378,INDIRECT(nfl_game_result),MATCH(E$1,INDIRECT(nfl_game_result_header),0),FALSE)),"error")</f>
        <v>7.5</v>
      </c>
      <c r="F378" s="23" t="str">
        <f ca="1">IFERROR(IF(ISBLANK(VLOOKUP($B378,INDIRECT(nfl_game_result),MATCH(F$1,INDIRECT(nfl_game_result_header),0),FALSE)),"",VLOOKUP($B378,INDIRECT(nfl_game_result),MATCH(F$1,INDIRECT(nfl_game_result_header),0),FALSE)),"error")</f>
        <v/>
      </c>
      <c r="G378" s="23" t="str">
        <f ca="1">IFERROR(IF(ISBLANK(VLOOKUP($B378,INDIRECT(nfl_game_result),MATCH(G$1,INDIRECT(nfl_game_result_header),0),FALSE)),"",VLOOKUP($B378,INDIRECT(nfl_game_result),MATCH(G$1,INDIRECT(nfl_game_result_header),0),FALSE)),"error")</f>
        <v/>
      </c>
      <c r="H378">
        <f ca="1">IFERROR(IF(ISBLANK(VLOOKUP($B378,INDIRECT(nfl_game_result),MATCH(H$1,INDIRECT(nfl_game_result_header),0),FALSE)),"",VLOOKUP($B378,INDIRECT(nfl_game_result),MATCH(H$1,INDIRECT(nfl_game_result_header),0),FALSE)),"error")</f>
        <v>16</v>
      </c>
      <c r="I378">
        <f ca="1">IFERROR(IF(ISBLANK(VLOOKUP($B378,INDIRECT(nfl_game_result),MATCH(I$1,INDIRECT(nfl_game_result_header),0),FALSE)),"",VLOOKUP($B378,INDIRECT(nfl_game_result),MATCH(I$1,INDIRECT(nfl_game_result_header),0),FALSE)),"error")</f>
        <v>23</v>
      </c>
      <c r="J378" t="str">
        <f ca="1">IFERROR(IF(ISBLANK(VLOOKUP($B378,INDIRECT(nfl_game_result),MATCH(J$1,INDIRECT(nfl_game_result_header),0),FALSE)),"",VLOOKUP($B378,INDIRECT(nfl_game_result),MATCH(J$1,INDIRECT(nfl_game_result_header),0),FALSE)),"error")</f>
        <v>MIA</v>
      </c>
      <c r="K378" t="str">
        <f ca="1">IFERROR(IF(ISBLANK(VLOOKUP($B378,INDIRECT(nfl_game_result),MATCH(K$1,INDIRECT(nfl_game_result_header),0),FALSE)),"",VLOOKUP($B378,INDIRECT(nfl_game_result),MATCH(K$1,INDIRECT(nfl_game_result_header),0),FALSE)),"error")</f>
        <v>NWE</v>
      </c>
      <c r="L378" s="23" t="str">
        <f ca="1">IFERROR(IF(ISBLANK(VLOOKUP($B378,INDIRECT(nfl_game_result),MATCH(L$1,INDIRECT(nfl_game_result_header),0),FALSE)),"",VLOOKUP($B378,INDIRECT(nfl_game_result),MATCH(L$1,INDIRECT(nfl_game_result_header),0),FALSE)),"error")</f>
        <v/>
      </c>
      <c r="M378" t="s">
        <v>14</v>
      </c>
      <c r="N378">
        <v>7.5</v>
      </c>
      <c r="O378" t="s">
        <v>332</v>
      </c>
      <c r="V378" s="23" t="s">
        <v>416</v>
      </c>
      <c r="W378">
        <f ca="1">VALUE(LEFT(C378, 4))</f>
        <v>2012</v>
      </c>
      <c r="X378">
        <f ca="1">VALUE(MID(C378,6,FIND("_",C378,6)-6))</f>
        <v>13</v>
      </c>
      <c r="Y378" t="str">
        <f ca="1">IF(NOT(OR(ISBLANK(D378),ISBLANK(E378),D378="",E378="")),D378-E378,"")</f>
        <v/>
      </c>
      <c r="Z378" t="str">
        <f ca="1">IF(OR(NOT(ISNUMBER(D378)),ISBLANK(D378),D378="",ISBLANK(N378)),"",ABS(D378-N378))</f>
        <v/>
      </c>
      <c r="AA378">
        <f ca="1">IF(OR(ISBLANK(J378),ISBLANK(O378),J378="",O378=""),"",IF(J378=O378,1,0))</f>
        <v>0</v>
      </c>
      <c r="AB378" t="str">
        <f ca="1">IF(OR(ISBLANK(K378),ISBLANK(Q378),K378="",Q378=""),"",IF(K378=Q378,1,0))</f>
        <v/>
      </c>
      <c r="AC378" s="23" t="str">
        <f t="shared" ca="1" si="5"/>
        <v/>
      </c>
    </row>
    <row r="379" spans="1:29" x14ac:dyDescent="0.25">
      <c r="A379" s="23">
        <v>378</v>
      </c>
      <c r="B379">
        <v>186</v>
      </c>
      <c r="C379" t="str">
        <f ca="1">IFERROR(VLOOKUP($B379,INDIRECT(nfl_game_result),MATCH(C$1,INDIRECT(nfl_game_result_header),0),FALSE),"error")</f>
        <v>2012_13_HOU@TEN</v>
      </c>
      <c r="D379" t="str">
        <f ca="1">IFERROR(IF(ISBLANK(VLOOKUP($B379,INDIRECT(nfl_game_result),MATCH(D$1,INDIRECT(nfl_game_result_header),0),FALSE)),"",VLOOKUP($B379,INDIRECT(nfl_game_result),MATCH(D$1,INDIRECT(nfl_game_result_header),0),FALSE)),"error")</f>
        <v/>
      </c>
      <c r="E379">
        <f ca="1">IFERROR(IF(ISBLANK(VLOOKUP($B379,INDIRECT(nfl_game_result),MATCH(E$1,INDIRECT(nfl_game_result_header),0),FALSE)),"",VLOOKUP($B379,INDIRECT(nfl_game_result),MATCH(E$1,INDIRECT(nfl_game_result_header),0),FALSE)),"error")</f>
        <v>5.5</v>
      </c>
      <c r="F379" s="23" t="str">
        <f ca="1">IFERROR(IF(ISBLANK(VLOOKUP($B379,INDIRECT(nfl_game_result),MATCH(F$1,INDIRECT(nfl_game_result_header),0),FALSE)),"",VLOOKUP($B379,INDIRECT(nfl_game_result),MATCH(F$1,INDIRECT(nfl_game_result_header),0),FALSE)),"error")</f>
        <v/>
      </c>
      <c r="G379" s="23" t="str">
        <f ca="1">IFERROR(IF(ISBLANK(VLOOKUP($B379,INDIRECT(nfl_game_result),MATCH(G$1,INDIRECT(nfl_game_result_header),0),FALSE)),"",VLOOKUP($B379,INDIRECT(nfl_game_result),MATCH(G$1,INDIRECT(nfl_game_result_header),0),FALSE)),"error")</f>
        <v/>
      </c>
      <c r="H379">
        <f ca="1">IFERROR(IF(ISBLANK(VLOOKUP($B379,INDIRECT(nfl_game_result),MATCH(H$1,INDIRECT(nfl_game_result_header),0),FALSE)),"",VLOOKUP($B379,INDIRECT(nfl_game_result),MATCH(H$1,INDIRECT(nfl_game_result_header),0),FALSE)),"error")</f>
        <v>10</v>
      </c>
      <c r="I379">
        <f ca="1">IFERROR(IF(ISBLANK(VLOOKUP($B379,INDIRECT(nfl_game_result),MATCH(I$1,INDIRECT(nfl_game_result_header),0),FALSE)),"",VLOOKUP($B379,INDIRECT(nfl_game_result),MATCH(I$1,INDIRECT(nfl_game_result_header),0),FALSE)),"error")</f>
        <v>24</v>
      </c>
      <c r="J379" t="str">
        <f ca="1">IFERROR(IF(ISBLANK(VLOOKUP($B379,INDIRECT(nfl_game_result),MATCH(J$1,INDIRECT(nfl_game_result_header),0),FALSE)),"",VLOOKUP($B379,INDIRECT(nfl_game_result),MATCH(J$1,INDIRECT(nfl_game_result_header),0),FALSE)),"error")</f>
        <v>HOU</v>
      </c>
      <c r="K379" t="str">
        <f ca="1">IFERROR(IF(ISBLANK(VLOOKUP($B379,INDIRECT(nfl_game_result),MATCH(K$1,INDIRECT(nfl_game_result_header),0),FALSE)),"",VLOOKUP($B379,INDIRECT(nfl_game_result),MATCH(K$1,INDIRECT(nfl_game_result_header),0),FALSE)),"error")</f>
        <v>HOU</v>
      </c>
      <c r="L379" s="23" t="str">
        <f ca="1">IFERROR(IF(ISBLANK(VLOOKUP($B379,INDIRECT(nfl_game_result),MATCH(L$1,INDIRECT(nfl_game_result_header),0),FALSE)),"",VLOOKUP($B379,INDIRECT(nfl_game_result),MATCH(L$1,INDIRECT(nfl_game_result_header),0),FALSE)),"error")</f>
        <v/>
      </c>
      <c r="M379" t="s">
        <v>14</v>
      </c>
      <c r="N379">
        <v>7.5</v>
      </c>
      <c r="O379" t="s">
        <v>75</v>
      </c>
      <c r="V379" s="23" t="s">
        <v>416</v>
      </c>
      <c r="W379">
        <f ca="1">VALUE(LEFT(C379, 4))</f>
        <v>2012</v>
      </c>
      <c r="X379">
        <f ca="1">VALUE(MID(C379,6,FIND("_",C379,6)-6))</f>
        <v>13</v>
      </c>
      <c r="Y379" t="str">
        <f ca="1">IF(NOT(OR(ISBLANK(D379),ISBLANK(E379),D379="",E379="")),D379-E379,"")</f>
        <v/>
      </c>
      <c r="Z379" t="str">
        <f ca="1">IF(OR(NOT(ISNUMBER(D379)),ISBLANK(D379),D379="",ISBLANK(N379)),"",ABS(D379-N379))</f>
        <v/>
      </c>
      <c r="AA379">
        <f ca="1">IF(OR(ISBLANK(J379),ISBLANK(O379),J379="",O379=""),"",IF(J379=O379,1,0))</f>
        <v>1</v>
      </c>
      <c r="AB379" t="str">
        <f ca="1">IF(OR(ISBLANK(K379),ISBLANK(Q379),K379="",Q379=""),"",IF(K379=Q379,1,0))</f>
        <v/>
      </c>
      <c r="AC379" s="23" t="str">
        <f t="shared" ca="1" si="5"/>
        <v/>
      </c>
    </row>
    <row r="380" spans="1:29" x14ac:dyDescent="0.25">
      <c r="A380" s="23">
        <v>379</v>
      </c>
      <c r="B380">
        <v>187</v>
      </c>
      <c r="C380" t="str">
        <f ca="1">IFERROR(VLOOKUP($B380,INDIRECT(nfl_game_result),MATCH(C$1,INDIRECT(nfl_game_result_header),0),FALSE),"error")</f>
        <v>2012_13_TBY@DEN</v>
      </c>
      <c r="D380" t="str">
        <f ca="1">IFERROR(IF(ISBLANK(VLOOKUP($B380,INDIRECT(nfl_game_result),MATCH(D$1,INDIRECT(nfl_game_result_header),0),FALSE)),"",VLOOKUP($B380,INDIRECT(nfl_game_result),MATCH(D$1,INDIRECT(nfl_game_result_header),0),FALSE)),"error")</f>
        <v/>
      </c>
      <c r="E380">
        <f ca="1">IFERROR(IF(ISBLANK(VLOOKUP($B380,INDIRECT(nfl_game_result),MATCH(E$1,INDIRECT(nfl_game_result_header),0),FALSE)),"",VLOOKUP($B380,INDIRECT(nfl_game_result),MATCH(E$1,INDIRECT(nfl_game_result_header),0),FALSE)),"error")</f>
        <v>-6.5</v>
      </c>
      <c r="F380" s="23" t="str">
        <f ca="1">IFERROR(IF(ISBLANK(VLOOKUP($B380,INDIRECT(nfl_game_result),MATCH(F$1,INDIRECT(nfl_game_result_header),0),FALSE)),"",VLOOKUP($B380,INDIRECT(nfl_game_result),MATCH(F$1,INDIRECT(nfl_game_result_header),0),FALSE)),"error")</f>
        <v/>
      </c>
      <c r="G380" s="23" t="str">
        <f ca="1">IFERROR(IF(ISBLANK(VLOOKUP($B380,INDIRECT(nfl_game_result),MATCH(G$1,INDIRECT(nfl_game_result_header),0),FALSE)),"",VLOOKUP($B380,INDIRECT(nfl_game_result),MATCH(G$1,INDIRECT(nfl_game_result_header),0),FALSE)),"error")</f>
        <v/>
      </c>
      <c r="H380">
        <f ca="1">IFERROR(IF(ISBLANK(VLOOKUP($B380,INDIRECT(nfl_game_result),MATCH(H$1,INDIRECT(nfl_game_result_header),0),FALSE)),"",VLOOKUP($B380,INDIRECT(nfl_game_result),MATCH(H$1,INDIRECT(nfl_game_result_header),0),FALSE)),"error")</f>
        <v>31</v>
      </c>
      <c r="I380">
        <f ca="1">IFERROR(IF(ISBLANK(VLOOKUP($B380,INDIRECT(nfl_game_result),MATCH(I$1,INDIRECT(nfl_game_result_header),0),FALSE)),"",VLOOKUP($B380,INDIRECT(nfl_game_result),MATCH(I$1,INDIRECT(nfl_game_result_header),0),FALSE)),"error")</f>
        <v>23</v>
      </c>
      <c r="J380" t="str">
        <f ca="1">IFERROR(IF(ISBLANK(VLOOKUP($B380,INDIRECT(nfl_game_result),MATCH(J$1,INDIRECT(nfl_game_result_header),0),FALSE)),"",VLOOKUP($B380,INDIRECT(nfl_game_result),MATCH(J$1,INDIRECT(nfl_game_result_header),0),FALSE)),"error")</f>
        <v>DEN</v>
      </c>
      <c r="K380" t="str">
        <f ca="1">IFERROR(IF(ISBLANK(VLOOKUP($B380,INDIRECT(nfl_game_result),MATCH(K$1,INDIRECT(nfl_game_result_header),0),FALSE)),"",VLOOKUP($B380,INDIRECT(nfl_game_result),MATCH(K$1,INDIRECT(nfl_game_result_header),0),FALSE)),"error")</f>
        <v>DEN</v>
      </c>
      <c r="L380" s="23" t="str">
        <f ca="1">IFERROR(IF(ISBLANK(VLOOKUP($B380,INDIRECT(nfl_game_result),MATCH(L$1,INDIRECT(nfl_game_result_header),0),FALSE)),"",VLOOKUP($B380,INDIRECT(nfl_game_result),MATCH(L$1,INDIRECT(nfl_game_result_header),0),FALSE)),"error")</f>
        <v/>
      </c>
      <c r="M380" t="s">
        <v>14</v>
      </c>
      <c r="N380">
        <v>-4</v>
      </c>
      <c r="O380" t="s">
        <v>334</v>
      </c>
      <c r="V380" s="23" t="s">
        <v>416</v>
      </c>
      <c r="W380">
        <f ca="1">VALUE(LEFT(C380, 4))</f>
        <v>2012</v>
      </c>
      <c r="X380">
        <f ca="1">VALUE(MID(C380,6,FIND("_",C380,6)-6))</f>
        <v>13</v>
      </c>
      <c r="Y380" t="str">
        <f ca="1">IF(NOT(OR(ISBLANK(D380),ISBLANK(E380),D380="",E380="")),D380-E380,"")</f>
        <v/>
      </c>
      <c r="Z380" t="str">
        <f ca="1">IF(OR(NOT(ISNUMBER(D380)),ISBLANK(D380),D380="",ISBLANK(N380)),"",ABS(D380-N380))</f>
        <v/>
      </c>
      <c r="AA380">
        <f ca="1">IF(OR(ISBLANK(J380),ISBLANK(O380),J380="",O380=""),"",IF(J380=O380,1,0))</f>
        <v>0</v>
      </c>
      <c r="AB380" t="str">
        <f ca="1">IF(OR(ISBLANK(K380),ISBLANK(Q380),K380="",Q380=""),"",IF(K380=Q380,1,0))</f>
        <v/>
      </c>
      <c r="AC380" s="23" t="str">
        <f t="shared" ca="1" si="5"/>
        <v/>
      </c>
    </row>
    <row r="381" spans="1:29" x14ac:dyDescent="0.25">
      <c r="A381" s="23">
        <v>380</v>
      </c>
      <c r="B381">
        <v>188</v>
      </c>
      <c r="C381" t="str">
        <f ca="1">IFERROR(VLOOKUP($B381,INDIRECT(nfl_game_result),MATCH(C$1,INDIRECT(nfl_game_result_header),0),FALSE),"error")</f>
        <v>2012_13_PIT@BAL</v>
      </c>
      <c r="D381" t="str">
        <f ca="1">IFERROR(IF(ISBLANK(VLOOKUP($B381,INDIRECT(nfl_game_result),MATCH(D$1,INDIRECT(nfl_game_result_header),0),FALSE)),"",VLOOKUP($B381,INDIRECT(nfl_game_result),MATCH(D$1,INDIRECT(nfl_game_result_header),0),FALSE)),"error")</f>
        <v/>
      </c>
      <c r="E381">
        <f ca="1">IFERROR(IF(ISBLANK(VLOOKUP($B381,INDIRECT(nfl_game_result),MATCH(E$1,INDIRECT(nfl_game_result_header),0),FALSE)),"",VLOOKUP($B381,INDIRECT(nfl_game_result),MATCH(E$1,INDIRECT(nfl_game_result_header),0),FALSE)),"error")</f>
        <v>-6.5</v>
      </c>
      <c r="F381" s="23" t="str">
        <f ca="1">IFERROR(IF(ISBLANK(VLOOKUP($B381,INDIRECT(nfl_game_result),MATCH(F$1,INDIRECT(nfl_game_result_header),0),FALSE)),"",VLOOKUP($B381,INDIRECT(nfl_game_result),MATCH(F$1,INDIRECT(nfl_game_result_header),0),FALSE)),"error")</f>
        <v/>
      </c>
      <c r="G381" s="23" t="str">
        <f ca="1">IFERROR(IF(ISBLANK(VLOOKUP($B381,INDIRECT(nfl_game_result),MATCH(G$1,INDIRECT(nfl_game_result_header),0),FALSE)),"",VLOOKUP($B381,INDIRECT(nfl_game_result),MATCH(G$1,INDIRECT(nfl_game_result_header),0),FALSE)),"error")</f>
        <v/>
      </c>
      <c r="H381">
        <f ca="1">IFERROR(IF(ISBLANK(VLOOKUP($B381,INDIRECT(nfl_game_result),MATCH(H$1,INDIRECT(nfl_game_result_header),0),FALSE)),"",VLOOKUP($B381,INDIRECT(nfl_game_result),MATCH(H$1,INDIRECT(nfl_game_result_header),0),FALSE)),"error")</f>
        <v>20</v>
      </c>
      <c r="I381">
        <f ca="1">IFERROR(IF(ISBLANK(VLOOKUP($B381,INDIRECT(nfl_game_result),MATCH(I$1,INDIRECT(nfl_game_result_header),0),FALSE)),"",VLOOKUP($B381,INDIRECT(nfl_game_result),MATCH(I$1,INDIRECT(nfl_game_result_header),0),FALSE)),"error")</f>
        <v>23</v>
      </c>
      <c r="J381" t="str">
        <f ca="1">IFERROR(IF(ISBLANK(VLOOKUP($B381,INDIRECT(nfl_game_result),MATCH(J$1,INDIRECT(nfl_game_result_header),0),FALSE)),"",VLOOKUP($B381,INDIRECT(nfl_game_result),MATCH(J$1,INDIRECT(nfl_game_result_header),0),FALSE)),"error")</f>
        <v>PIT</v>
      </c>
      <c r="K381" t="str">
        <f ca="1">IFERROR(IF(ISBLANK(VLOOKUP($B381,INDIRECT(nfl_game_result),MATCH(K$1,INDIRECT(nfl_game_result_header),0),FALSE)),"",VLOOKUP($B381,INDIRECT(nfl_game_result),MATCH(K$1,INDIRECT(nfl_game_result_header),0),FALSE)),"error")</f>
        <v>PIT</v>
      </c>
      <c r="L381" s="23" t="str">
        <f ca="1">IFERROR(IF(ISBLANK(VLOOKUP($B381,INDIRECT(nfl_game_result),MATCH(L$1,INDIRECT(nfl_game_result_header),0),FALSE)),"",VLOOKUP($B381,INDIRECT(nfl_game_result),MATCH(L$1,INDIRECT(nfl_game_result_header),0),FALSE)),"error")</f>
        <v/>
      </c>
      <c r="M381" t="s">
        <v>14</v>
      </c>
      <c r="N381">
        <v>-3.5</v>
      </c>
      <c r="O381" t="s">
        <v>87</v>
      </c>
      <c r="V381" s="23" t="s">
        <v>416</v>
      </c>
      <c r="W381">
        <f ca="1">VALUE(LEFT(C381, 4))</f>
        <v>2012</v>
      </c>
      <c r="X381">
        <f ca="1">VALUE(MID(C381,6,FIND("_",C381,6)-6))</f>
        <v>13</v>
      </c>
      <c r="Y381" t="str">
        <f ca="1">IF(NOT(OR(ISBLANK(D381),ISBLANK(E381),D381="",E381="")),D381-E381,"")</f>
        <v/>
      </c>
      <c r="Z381" t="str">
        <f ca="1">IF(OR(NOT(ISNUMBER(D381)),ISBLANK(D381),D381="",ISBLANK(N381)),"",ABS(D381-N381))</f>
        <v/>
      </c>
      <c r="AA381">
        <f ca="1">IF(OR(ISBLANK(J381),ISBLANK(O381),J381="",O381=""),"",IF(J381=O381,1,0))</f>
        <v>1</v>
      </c>
      <c r="AB381" t="str">
        <f ca="1">IF(OR(ISBLANK(K381),ISBLANK(Q381),K381="",Q381=""),"",IF(K381=Q381,1,0))</f>
        <v/>
      </c>
      <c r="AC381" s="23" t="str">
        <f t="shared" ca="1" si="5"/>
        <v/>
      </c>
    </row>
    <row r="382" spans="1:29" x14ac:dyDescent="0.25">
      <c r="A382" s="23">
        <v>381</v>
      </c>
      <c r="B382">
        <v>189</v>
      </c>
      <c r="C382" t="str">
        <f ca="1">IFERROR(VLOOKUP($B382,INDIRECT(nfl_game_result),MATCH(C$1,INDIRECT(nfl_game_result_header),0),FALSE),"error")</f>
        <v>2012_13_CLE@OAK</v>
      </c>
      <c r="D382" t="str">
        <f ca="1">IFERROR(IF(ISBLANK(VLOOKUP($B382,INDIRECT(nfl_game_result),MATCH(D$1,INDIRECT(nfl_game_result_header),0),FALSE)),"",VLOOKUP($B382,INDIRECT(nfl_game_result),MATCH(D$1,INDIRECT(nfl_game_result_header),0),FALSE)),"error")</f>
        <v/>
      </c>
      <c r="E382">
        <f ca="1">IFERROR(IF(ISBLANK(VLOOKUP($B382,INDIRECT(nfl_game_result),MATCH(E$1,INDIRECT(nfl_game_result_header),0),FALSE)),"",VLOOKUP($B382,INDIRECT(nfl_game_result),MATCH(E$1,INDIRECT(nfl_game_result_header),0),FALSE)),"error")</f>
        <v>-0.5</v>
      </c>
      <c r="F382" s="23" t="str">
        <f ca="1">IFERROR(IF(ISBLANK(VLOOKUP($B382,INDIRECT(nfl_game_result),MATCH(F$1,INDIRECT(nfl_game_result_header),0),FALSE)),"",VLOOKUP($B382,INDIRECT(nfl_game_result),MATCH(F$1,INDIRECT(nfl_game_result_header),0),FALSE)),"error")</f>
        <v/>
      </c>
      <c r="G382" s="23" t="str">
        <f ca="1">IFERROR(IF(ISBLANK(VLOOKUP($B382,INDIRECT(nfl_game_result),MATCH(G$1,INDIRECT(nfl_game_result_header),0),FALSE)),"",VLOOKUP($B382,INDIRECT(nfl_game_result),MATCH(G$1,INDIRECT(nfl_game_result_header),0),FALSE)),"error")</f>
        <v/>
      </c>
      <c r="H382">
        <f ca="1">IFERROR(IF(ISBLANK(VLOOKUP($B382,INDIRECT(nfl_game_result),MATCH(H$1,INDIRECT(nfl_game_result_header),0),FALSE)),"",VLOOKUP($B382,INDIRECT(nfl_game_result),MATCH(H$1,INDIRECT(nfl_game_result_header),0),FALSE)),"error")</f>
        <v>17</v>
      </c>
      <c r="I382">
        <f ca="1">IFERROR(IF(ISBLANK(VLOOKUP($B382,INDIRECT(nfl_game_result),MATCH(I$1,INDIRECT(nfl_game_result_header),0),FALSE)),"",VLOOKUP($B382,INDIRECT(nfl_game_result),MATCH(I$1,INDIRECT(nfl_game_result_header),0),FALSE)),"error")</f>
        <v>20</v>
      </c>
      <c r="J382" t="str">
        <f ca="1">IFERROR(IF(ISBLANK(VLOOKUP($B382,INDIRECT(nfl_game_result),MATCH(J$1,INDIRECT(nfl_game_result_header),0),FALSE)),"",VLOOKUP($B382,INDIRECT(nfl_game_result),MATCH(J$1,INDIRECT(nfl_game_result_header),0),FALSE)),"error")</f>
        <v>CLE</v>
      </c>
      <c r="K382" t="str">
        <f ca="1">IFERROR(IF(ISBLANK(VLOOKUP($B382,INDIRECT(nfl_game_result),MATCH(K$1,INDIRECT(nfl_game_result_header),0),FALSE)),"",VLOOKUP($B382,INDIRECT(nfl_game_result),MATCH(K$1,INDIRECT(nfl_game_result_header),0),FALSE)),"error")</f>
        <v>CLE</v>
      </c>
      <c r="L382" s="23" t="str">
        <f ca="1">IFERROR(IF(ISBLANK(VLOOKUP($B382,INDIRECT(nfl_game_result),MATCH(L$1,INDIRECT(nfl_game_result_header),0),FALSE)),"",VLOOKUP($B382,INDIRECT(nfl_game_result),MATCH(L$1,INDIRECT(nfl_game_result_header),0),FALSE)),"error")</f>
        <v/>
      </c>
      <c r="M382" t="s">
        <v>14</v>
      </c>
      <c r="N382">
        <v>-2.5</v>
      </c>
      <c r="O382" t="s">
        <v>70</v>
      </c>
      <c r="V382" s="23" t="s">
        <v>416</v>
      </c>
      <c r="W382">
        <f ca="1">VALUE(LEFT(C382, 4))</f>
        <v>2012</v>
      </c>
      <c r="X382">
        <f ca="1">VALUE(MID(C382,6,FIND("_",C382,6)-6))</f>
        <v>13</v>
      </c>
      <c r="Y382" t="str">
        <f ca="1">IF(NOT(OR(ISBLANK(D382),ISBLANK(E382),D382="",E382="")),D382-E382,"")</f>
        <v/>
      </c>
      <c r="Z382" t="str">
        <f ca="1">IF(OR(NOT(ISNUMBER(D382)),ISBLANK(D382),D382="",ISBLANK(N382)),"",ABS(D382-N382))</f>
        <v/>
      </c>
      <c r="AA382">
        <f ca="1">IF(OR(ISBLANK(J382),ISBLANK(O382),J382="",O382=""),"",IF(J382=O382,1,0))</f>
        <v>1</v>
      </c>
      <c r="AB382" t="str">
        <f ca="1">IF(OR(ISBLANK(K382),ISBLANK(Q382),K382="",Q382=""),"",IF(K382=Q382,1,0))</f>
        <v/>
      </c>
      <c r="AC382" s="23" t="str">
        <f t="shared" ca="1" si="5"/>
        <v/>
      </c>
    </row>
    <row r="383" spans="1:29" x14ac:dyDescent="0.25">
      <c r="A383" s="23">
        <v>382</v>
      </c>
      <c r="B383">
        <v>190</v>
      </c>
      <c r="C383" t="str">
        <f ca="1">IFERROR(VLOOKUP($B383,INDIRECT(nfl_game_result),MATCH(C$1,INDIRECT(nfl_game_result_header),0),FALSE),"error")</f>
        <v>2012_13_CIN@SD</v>
      </c>
      <c r="D383" t="str">
        <f ca="1">IFERROR(IF(ISBLANK(VLOOKUP($B383,INDIRECT(nfl_game_result),MATCH(D$1,INDIRECT(nfl_game_result_header),0),FALSE)),"",VLOOKUP($B383,INDIRECT(nfl_game_result),MATCH(D$1,INDIRECT(nfl_game_result_header),0),FALSE)),"error")</f>
        <v/>
      </c>
      <c r="E383">
        <f ca="1">IFERROR(IF(ISBLANK(VLOOKUP($B383,INDIRECT(nfl_game_result),MATCH(E$1,INDIRECT(nfl_game_result_header),0),FALSE)),"",VLOOKUP($B383,INDIRECT(nfl_game_result),MATCH(E$1,INDIRECT(nfl_game_result_header),0),FALSE)),"error")</f>
        <v>1.5</v>
      </c>
      <c r="F383" s="23" t="str">
        <f ca="1">IFERROR(IF(ISBLANK(VLOOKUP($B383,INDIRECT(nfl_game_result),MATCH(F$1,INDIRECT(nfl_game_result_header),0),FALSE)),"",VLOOKUP($B383,INDIRECT(nfl_game_result),MATCH(F$1,INDIRECT(nfl_game_result_header),0),FALSE)),"error")</f>
        <v/>
      </c>
      <c r="G383" s="23" t="str">
        <f ca="1">IFERROR(IF(ISBLANK(VLOOKUP($B383,INDIRECT(nfl_game_result),MATCH(G$1,INDIRECT(nfl_game_result_header),0),FALSE)),"",VLOOKUP($B383,INDIRECT(nfl_game_result),MATCH(G$1,INDIRECT(nfl_game_result_header),0),FALSE)),"error")</f>
        <v/>
      </c>
      <c r="H383">
        <f ca="1">IFERROR(IF(ISBLANK(VLOOKUP($B383,INDIRECT(nfl_game_result),MATCH(H$1,INDIRECT(nfl_game_result_header),0),FALSE)),"",VLOOKUP($B383,INDIRECT(nfl_game_result),MATCH(H$1,INDIRECT(nfl_game_result_header),0),FALSE)),"error")</f>
        <v>13</v>
      </c>
      <c r="I383">
        <f ca="1">IFERROR(IF(ISBLANK(VLOOKUP($B383,INDIRECT(nfl_game_result),MATCH(I$1,INDIRECT(nfl_game_result_header),0),FALSE)),"",VLOOKUP($B383,INDIRECT(nfl_game_result),MATCH(I$1,INDIRECT(nfl_game_result_header),0),FALSE)),"error")</f>
        <v>20</v>
      </c>
      <c r="J383" t="str">
        <f ca="1">IFERROR(IF(ISBLANK(VLOOKUP($B383,INDIRECT(nfl_game_result),MATCH(J$1,INDIRECT(nfl_game_result_header),0),FALSE)),"",VLOOKUP($B383,INDIRECT(nfl_game_result),MATCH(J$1,INDIRECT(nfl_game_result_header),0),FALSE)),"error")</f>
        <v>CIN</v>
      </c>
      <c r="K383" t="str">
        <f ca="1">IFERROR(IF(ISBLANK(VLOOKUP($B383,INDIRECT(nfl_game_result),MATCH(K$1,INDIRECT(nfl_game_result_header),0),FALSE)),"",VLOOKUP($B383,INDIRECT(nfl_game_result),MATCH(K$1,INDIRECT(nfl_game_result_header),0),FALSE)),"error")</f>
        <v>CIN</v>
      </c>
      <c r="L383" s="23" t="str">
        <f ca="1">IFERROR(IF(ISBLANK(VLOOKUP($B383,INDIRECT(nfl_game_result),MATCH(L$1,INDIRECT(nfl_game_result_header),0),FALSE)),"",VLOOKUP($B383,INDIRECT(nfl_game_result),MATCH(L$1,INDIRECT(nfl_game_result_header),0),FALSE)),"error")</f>
        <v/>
      </c>
      <c r="M383" t="s">
        <v>14</v>
      </c>
      <c r="N383">
        <v>1.5</v>
      </c>
      <c r="O383" t="s">
        <v>69</v>
      </c>
      <c r="V383" s="23" t="s">
        <v>416</v>
      </c>
      <c r="W383">
        <f ca="1">VALUE(LEFT(C383, 4))</f>
        <v>2012</v>
      </c>
      <c r="X383">
        <f ca="1">VALUE(MID(C383,6,FIND("_",C383,6)-6))</f>
        <v>13</v>
      </c>
      <c r="Y383" t="str">
        <f ca="1">IF(NOT(OR(ISBLANK(D383),ISBLANK(E383),D383="",E383="")),D383-E383,"")</f>
        <v/>
      </c>
      <c r="Z383" t="str">
        <f ca="1">IF(OR(NOT(ISNUMBER(D383)),ISBLANK(D383),D383="",ISBLANK(N383)),"",ABS(D383-N383))</f>
        <v/>
      </c>
      <c r="AA383">
        <f ca="1">IF(OR(ISBLANK(J383),ISBLANK(O383),J383="",O383=""),"",IF(J383=O383,1,0))</f>
        <v>1</v>
      </c>
      <c r="AB383" t="str">
        <f ca="1">IF(OR(ISBLANK(K383),ISBLANK(Q383),K383="",Q383=""),"",IF(K383=Q383,1,0))</f>
        <v/>
      </c>
      <c r="AC383" s="23" t="str">
        <f t="shared" ca="1" si="5"/>
        <v/>
      </c>
    </row>
    <row r="384" spans="1:29" x14ac:dyDescent="0.25">
      <c r="A384" s="23">
        <v>383</v>
      </c>
      <c r="B384">
        <v>191</v>
      </c>
      <c r="C384" t="str">
        <f ca="1">IFERROR(VLOOKUP($B384,INDIRECT(nfl_game_result),MATCH(C$1,INDIRECT(nfl_game_result_header),0),FALSE),"error")</f>
        <v>2012_13_PHI@DAL</v>
      </c>
      <c r="D384" t="str">
        <f ca="1">IFERROR(IF(ISBLANK(VLOOKUP($B384,INDIRECT(nfl_game_result),MATCH(D$1,INDIRECT(nfl_game_result_header),0),FALSE)),"",VLOOKUP($B384,INDIRECT(nfl_game_result),MATCH(D$1,INDIRECT(nfl_game_result_header),0),FALSE)),"error")</f>
        <v/>
      </c>
      <c r="E384">
        <f ca="1">IFERROR(IF(ISBLANK(VLOOKUP($B384,INDIRECT(nfl_game_result),MATCH(E$1,INDIRECT(nfl_game_result_header),0),FALSE)),"",VLOOKUP($B384,INDIRECT(nfl_game_result),MATCH(E$1,INDIRECT(nfl_game_result_header),0),FALSE)),"error")</f>
        <v>-9.5</v>
      </c>
      <c r="F384" s="23" t="str">
        <f ca="1">IFERROR(IF(ISBLANK(VLOOKUP($B384,INDIRECT(nfl_game_result),MATCH(F$1,INDIRECT(nfl_game_result_header),0),FALSE)),"",VLOOKUP($B384,INDIRECT(nfl_game_result),MATCH(F$1,INDIRECT(nfl_game_result_header),0),FALSE)),"error")</f>
        <v/>
      </c>
      <c r="G384" s="23" t="str">
        <f ca="1">IFERROR(IF(ISBLANK(VLOOKUP($B384,INDIRECT(nfl_game_result),MATCH(G$1,INDIRECT(nfl_game_result_header),0),FALSE)),"",VLOOKUP($B384,INDIRECT(nfl_game_result),MATCH(G$1,INDIRECT(nfl_game_result_header),0),FALSE)),"error")</f>
        <v/>
      </c>
      <c r="H384">
        <f ca="1">IFERROR(IF(ISBLANK(VLOOKUP($B384,INDIRECT(nfl_game_result),MATCH(H$1,INDIRECT(nfl_game_result_header),0),FALSE)),"",VLOOKUP($B384,INDIRECT(nfl_game_result),MATCH(H$1,INDIRECT(nfl_game_result_header),0),FALSE)),"error")</f>
        <v>38</v>
      </c>
      <c r="I384">
        <f ca="1">IFERROR(IF(ISBLANK(VLOOKUP($B384,INDIRECT(nfl_game_result),MATCH(I$1,INDIRECT(nfl_game_result_header),0),FALSE)),"",VLOOKUP($B384,INDIRECT(nfl_game_result),MATCH(I$1,INDIRECT(nfl_game_result_header),0),FALSE)),"error")</f>
        <v>33</v>
      </c>
      <c r="J384" t="str">
        <f ca="1">IFERROR(IF(ISBLANK(VLOOKUP($B384,INDIRECT(nfl_game_result),MATCH(J$1,INDIRECT(nfl_game_result_header),0),FALSE)),"",VLOOKUP($B384,INDIRECT(nfl_game_result),MATCH(J$1,INDIRECT(nfl_game_result_header),0),FALSE)),"error")</f>
        <v>PHI</v>
      </c>
      <c r="K384" t="str">
        <f ca="1">IFERROR(IF(ISBLANK(VLOOKUP($B384,INDIRECT(nfl_game_result),MATCH(K$1,INDIRECT(nfl_game_result_header),0),FALSE)),"",VLOOKUP($B384,INDIRECT(nfl_game_result),MATCH(K$1,INDIRECT(nfl_game_result_header),0),FALSE)),"error")</f>
        <v>DAL</v>
      </c>
      <c r="L384" s="23" t="str">
        <f ca="1">IFERROR(IF(ISBLANK(VLOOKUP($B384,INDIRECT(nfl_game_result),MATCH(L$1,INDIRECT(nfl_game_result_header),0),FALSE)),"",VLOOKUP($B384,INDIRECT(nfl_game_result),MATCH(L$1,INDIRECT(nfl_game_result_header),0),FALSE)),"error")</f>
        <v/>
      </c>
      <c r="M384" t="s">
        <v>14</v>
      </c>
      <c r="N384">
        <v>-4.5</v>
      </c>
      <c r="O384" t="s">
        <v>71</v>
      </c>
      <c r="V384" s="23" t="s">
        <v>416</v>
      </c>
      <c r="W384">
        <f ca="1">VALUE(LEFT(C384, 4))</f>
        <v>2012</v>
      </c>
      <c r="X384">
        <f ca="1">VALUE(MID(C384,6,FIND("_",C384,6)-6))</f>
        <v>13</v>
      </c>
      <c r="Y384" t="str">
        <f ca="1">IF(NOT(OR(ISBLANK(D384),ISBLANK(E384),D384="",E384="")),D384-E384,"")</f>
        <v/>
      </c>
      <c r="Z384" t="str">
        <f ca="1">IF(OR(NOT(ISNUMBER(D384)),ISBLANK(D384),D384="",ISBLANK(N384)),"",ABS(D384-N384))</f>
        <v/>
      </c>
      <c r="AA384">
        <f ca="1">IF(OR(ISBLANK(J384),ISBLANK(O384),J384="",O384=""),"",IF(J384=O384,1,0))</f>
        <v>0</v>
      </c>
      <c r="AB384" t="str">
        <f ca="1">IF(OR(ISBLANK(K384),ISBLANK(Q384),K384="",Q384=""),"",IF(K384=Q384,1,0))</f>
        <v/>
      </c>
      <c r="AC384" s="23" t="str">
        <f t="shared" ca="1" si="5"/>
        <v/>
      </c>
    </row>
    <row r="385" spans="1:29" x14ac:dyDescent="0.25">
      <c r="A385" s="23">
        <v>384</v>
      </c>
      <c r="B385">
        <v>192</v>
      </c>
      <c r="C385" t="str">
        <f ca="1">IFERROR(VLOOKUP($B385,INDIRECT(nfl_game_result),MATCH(C$1,INDIRECT(nfl_game_result_header),0),FALSE),"error")</f>
        <v>2012_13_NYG@WAS</v>
      </c>
      <c r="D385" t="str">
        <f ca="1">IFERROR(IF(ISBLANK(VLOOKUP($B385,INDIRECT(nfl_game_result),MATCH(D$1,INDIRECT(nfl_game_result_header),0),FALSE)),"",VLOOKUP($B385,INDIRECT(nfl_game_result),MATCH(D$1,INDIRECT(nfl_game_result_header),0),FALSE)),"error")</f>
        <v/>
      </c>
      <c r="E385">
        <f ca="1">IFERROR(IF(ISBLANK(VLOOKUP($B385,INDIRECT(nfl_game_result),MATCH(E$1,INDIRECT(nfl_game_result_header),0),FALSE)),"",VLOOKUP($B385,INDIRECT(nfl_game_result),MATCH(E$1,INDIRECT(nfl_game_result_header),0),FALSE)),"error")</f>
        <v>2.5</v>
      </c>
      <c r="F385" s="23" t="str">
        <f ca="1">IFERROR(IF(ISBLANK(VLOOKUP($B385,INDIRECT(nfl_game_result),MATCH(F$1,INDIRECT(nfl_game_result_header),0),FALSE)),"",VLOOKUP($B385,INDIRECT(nfl_game_result),MATCH(F$1,INDIRECT(nfl_game_result_header),0),FALSE)),"error")</f>
        <v/>
      </c>
      <c r="G385" s="23" t="str">
        <f ca="1">IFERROR(IF(ISBLANK(VLOOKUP($B385,INDIRECT(nfl_game_result),MATCH(G$1,INDIRECT(nfl_game_result_header),0),FALSE)),"",VLOOKUP($B385,INDIRECT(nfl_game_result),MATCH(G$1,INDIRECT(nfl_game_result_header),0),FALSE)),"error")</f>
        <v/>
      </c>
      <c r="H385">
        <f ca="1">IFERROR(IF(ISBLANK(VLOOKUP($B385,INDIRECT(nfl_game_result),MATCH(H$1,INDIRECT(nfl_game_result_header),0),FALSE)),"",VLOOKUP($B385,INDIRECT(nfl_game_result),MATCH(H$1,INDIRECT(nfl_game_result_header),0),FALSE)),"error")</f>
        <v>17</v>
      </c>
      <c r="I385">
        <f ca="1">IFERROR(IF(ISBLANK(VLOOKUP($B385,INDIRECT(nfl_game_result),MATCH(I$1,INDIRECT(nfl_game_result_header),0),FALSE)),"",VLOOKUP($B385,INDIRECT(nfl_game_result),MATCH(I$1,INDIRECT(nfl_game_result_header),0),FALSE)),"error")</f>
        <v>16</v>
      </c>
      <c r="J385" t="str">
        <f ca="1">IFERROR(IF(ISBLANK(VLOOKUP($B385,INDIRECT(nfl_game_result),MATCH(J$1,INDIRECT(nfl_game_result_header),0),FALSE)),"",VLOOKUP($B385,INDIRECT(nfl_game_result),MATCH(J$1,INDIRECT(nfl_game_result_header),0),FALSE)),"error")</f>
        <v>WAS</v>
      </c>
      <c r="K385" t="str">
        <f ca="1">IFERROR(IF(ISBLANK(VLOOKUP($B385,INDIRECT(nfl_game_result),MATCH(K$1,INDIRECT(nfl_game_result_header),0),FALSE)),"",VLOOKUP($B385,INDIRECT(nfl_game_result),MATCH(K$1,INDIRECT(nfl_game_result_header),0),FALSE)),"error")</f>
        <v>WAS</v>
      </c>
      <c r="L385" s="23" t="str">
        <f ca="1">IFERROR(IF(ISBLANK(VLOOKUP($B385,INDIRECT(nfl_game_result),MATCH(L$1,INDIRECT(nfl_game_result_header),0),FALSE)),"",VLOOKUP($B385,INDIRECT(nfl_game_result),MATCH(L$1,INDIRECT(nfl_game_result_header),0),FALSE)),"error")</f>
        <v/>
      </c>
      <c r="M385" t="s">
        <v>14</v>
      </c>
      <c r="N385">
        <v>2.5</v>
      </c>
      <c r="O385" t="s">
        <v>94</v>
      </c>
      <c r="V385" s="23" t="s">
        <v>416</v>
      </c>
      <c r="W385">
        <f ca="1">VALUE(LEFT(C385, 4))</f>
        <v>2012</v>
      </c>
      <c r="X385">
        <f ca="1">VALUE(MID(C385,6,FIND("_",C385,6)-6))</f>
        <v>13</v>
      </c>
      <c r="Y385" t="str">
        <f ca="1">IF(NOT(OR(ISBLANK(D385),ISBLANK(E385),D385="",E385="")),D385-E385,"")</f>
        <v/>
      </c>
      <c r="Z385" t="str">
        <f ca="1">IF(OR(NOT(ISNUMBER(D385)),ISBLANK(D385),D385="",ISBLANK(N385)),"",ABS(D385-N385))</f>
        <v/>
      </c>
      <c r="AA385">
        <f ca="1">IF(OR(ISBLANK(J385),ISBLANK(O385),J385="",O385=""),"",IF(J385=O385,1,0))</f>
        <v>1</v>
      </c>
      <c r="AB385" t="str">
        <f ca="1">IF(OR(ISBLANK(K385),ISBLANK(Q385),K385="",Q385=""),"",IF(K385=Q385,1,0))</f>
        <v/>
      </c>
      <c r="AC385" s="23" t="str">
        <f t="shared" ca="1" si="5"/>
        <v/>
      </c>
    </row>
    <row r="386" spans="1:29" x14ac:dyDescent="0.25">
      <c r="A386" s="23">
        <v>385</v>
      </c>
      <c r="B386">
        <v>193</v>
      </c>
      <c r="C386" t="str">
        <f ca="1">IFERROR(VLOOKUP($B386,INDIRECT(nfl_game_result),MATCH(C$1,INDIRECT(nfl_game_result_header),0),FALSE),"error")</f>
        <v>2012_14_DEN@OAK</v>
      </c>
      <c r="D386" t="str">
        <f ca="1">IFERROR(IF(ISBLANK(VLOOKUP($B386,INDIRECT(nfl_game_result),MATCH(D$1,INDIRECT(nfl_game_result_header),0),FALSE)),"",VLOOKUP($B386,INDIRECT(nfl_game_result),MATCH(D$1,INDIRECT(nfl_game_result_header),0),FALSE)),"error")</f>
        <v/>
      </c>
      <c r="E386">
        <f ca="1">IFERROR(IF(ISBLANK(VLOOKUP($B386,INDIRECT(nfl_game_result),MATCH(E$1,INDIRECT(nfl_game_result_header),0),FALSE)),"",VLOOKUP($B386,INDIRECT(nfl_game_result),MATCH(E$1,INDIRECT(nfl_game_result_header),0),FALSE)),"error")</f>
        <v>10.5</v>
      </c>
      <c r="F386" s="23" t="str">
        <f ca="1">IFERROR(IF(ISBLANK(VLOOKUP($B386,INDIRECT(nfl_game_result),MATCH(F$1,INDIRECT(nfl_game_result_header),0),FALSE)),"",VLOOKUP($B386,INDIRECT(nfl_game_result),MATCH(F$1,INDIRECT(nfl_game_result_header),0),FALSE)),"error")</f>
        <v/>
      </c>
      <c r="G386" s="23" t="str">
        <f ca="1">IFERROR(IF(ISBLANK(VLOOKUP($B386,INDIRECT(nfl_game_result),MATCH(G$1,INDIRECT(nfl_game_result_header),0),FALSE)),"",VLOOKUP($B386,INDIRECT(nfl_game_result),MATCH(G$1,INDIRECT(nfl_game_result_header),0),FALSE)),"error")</f>
        <v/>
      </c>
      <c r="H386">
        <f ca="1">IFERROR(IF(ISBLANK(VLOOKUP($B386,INDIRECT(nfl_game_result),MATCH(H$1,INDIRECT(nfl_game_result_header),0),FALSE)),"",VLOOKUP($B386,INDIRECT(nfl_game_result),MATCH(H$1,INDIRECT(nfl_game_result_header),0),FALSE)),"error")</f>
        <v>13</v>
      </c>
      <c r="I386">
        <f ca="1">IFERROR(IF(ISBLANK(VLOOKUP($B386,INDIRECT(nfl_game_result),MATCH(I$1,INDIRECT(nfl_game_result_header),0),FALSE)),"",VLOOKUP($B386,INDIRECT(nfl_game_result),MATCH(I$1,INDIRECT(nfl_game_result_header),0),FALSE)),"error")</f>
        <v>26</v>
      </c>
      <c r="J386" t="str">
        <f ca="1">IFERROR(IF(ISBLANK(VLOOKUP($B386,INDIRECT(nfl_game_result),MATCH(J$1,INDIRECT(nfl_game_result_header),0),FALSE)),"",VLOOKUP($B386,INDIRECT(nfl_game_result),MATCH(J$1,INDIRECT(nfl_game_result_header),0),FALSE)),"error")</f>
        <v>DEN</v>
      </c>
      <c r="K386" t="str">
        <f ca="1">IFERROR(IF(ISBLANK(VLOOKUP($B386,INDIRECT(nfl_game_result),MATCH(K$1,INDIRECT(nfl_game_result_header),0),FALSE)),"",VLOOKUP($B386,INDIRECT(nfl_game_result),MATCH(K$1,INDIRECT(nfl_game_result_header),0),FALSE)),"error")</f>
        <v>DEN</v>
      </c>
      <c r="L386" s="23" t="str">
        <f ca="1">IFERROR(IF(ISBLANK(VLOOKUP($B386,INDIRECT(nfl_game_result),MATCH(L$1,INDIRECT(nfl_game_result_header),0),FALSE)),"",VLOOKUP($B386,INDIRECT(nfl_game_result),MATCH(L$1,INDIRECT(nfl_game_result_header),0),FALSE)),"error")</f>
        <v/>
      </c>
      <c r="M386" t="s">
        <v>16</v>
      </c>
      <c r="N386">
        <v>9.5</v>
      </c>
      <c r="O386" t="s">
        <v>85</v>
      </c>
      <c r="V386" s="23" t="s">
        <v>416</v>
      </c>
      <c r="W386">
        <f ca="1">VALUE(LEFT(C386, 4))</f>
        <v>2012</v>
      </c>
      <c r="X386">
        <f ca="1">VALUE(MID(C386,6,FIND("_",C386,6)-6))</f>
        <v>14</v>
      </c>
      <c r="Y386" t="str">
        <f ca="1">IF(NOT(OR(ISBLANK(D386),ISBLANK(E386),D386="",E386="")),D386-E386,"")</f>
        <v/>
      </c>
      <c r="Z386" t="str">
        <f ca="1">IF(OR(NOT(ISNUMBER(D386)),ISBLANK(D386),D386="",ISBLANK(N386)),"",ABS(D386-N386))</f>
        <v/>
      </c>
      <c r="AA386">
        <f ca="1">IF(OR(ISBLANK(J386),ISBLANK(O386),J386="",O386=""),"",IF(J386=O386,1,0))</f>
        <v>0</v>
      </c>
      <c r="AB386" t="str">
        <f ca="1">IF(OR(ISBLANK(K386),ISBLANK(Q386),K386="",Q386=""),"",IF(K386=Q386,1,0))</f>
        <v/>
      </c>
      <c r="AC386" s="23" t="str">
        <f t="shared" ca="1" si="5"/>
        <v/>
      </c>
    </row>
    <row r="387" spans="1:29" x14ac:dyDescent="0.25">
      <c r="A387" s="23">
        <v>386</v>
      </c>
      <c r="B387">
        <v>194</v>
      </c>
      <c r="C387" t="str">
        <f ca="1">IFERROR(VLOOKUP($B387,INDIRECT(nfl_game_result),MATCH(C$1,INDIRECT(nfl_game_result_header),0),FALSE),"error")</f>
        <v>2012_14_BAL@WAS</v>
      </c>
      <c r="D387" t="str">
        <f ca="1">IFERROR(IF(ISBLANK(VLOOKUP($B387,INDIRECT(nfl_game_result),MATCH(D$1,INDIRECT(nfl_game_result_header),0),FALSE)),"",VLOOKUP($B387,INDIRECT(nfl_game_result),MATCH(D$1,INDIRECT(nfl_game_result_header),0),FALSE)),"error")</f>
        <v/>
      </c>
      <c r="E387">
        <f ca="1">IFERROR(IF(ISBLANK(VLOOKUP($B387,INDIRECT(nfl_game_result),MATCH(E$1,INDIRECT(nfl_game_result_header),0),FALSE)),"",VLOOKUP($B387,INDIRECT(nfl_game_result),MATCH(E$1,INDIRECT(nfl_game_result_header),0),FALSE)),"error")</f>
        <v>-0.5</v>
      </c>
      <c r="F387" s="23" t="str">
        <f ca="1">IFERROR(IF(ISBLANK(VLOOKUP($B387,INDIRECT(nfl_game_result),MATCH(F$1,INDIRECT(nfl_game_result_header),0),FALSE)),"",VLOOKUP($B387,INDIRECT(nfl_game_result),MATCH(F$1,INDIRECT(nfl_game_result_header),0),FALSE)),"error")</f>
        <v/>
      </c>
      <c r="G387" s="23" t="str">
        <f ca="1">IFERROR(IF(ISBLANK(VLOOKUP($B387,INDIRECT(nfl_game_result),MATCH(G$1,INDIRECT(nfl_game_result_header),0),FALSE)),"",VLOOKUP($B387,INDIRECT(nfl_game_result),MATCH(G$1,INDIRECT(nfl_game_result_header),0),FALSE)),"error")</f>
        <v/>
      </c>
      <c r="H387">
        <f ca="1">IFERROR(IF(ISBLANK(VLOOKUP($B387,INDIRECT(nfl_game_result),MATCH(H$1,INDIRECT(nfl_game_result_header),0),FALSE)),"",VLOOKUP($B387,INDIRECT(nfl_game_result),MATCH(H$1,INDIRECT(nfl_game_result_header),0),FALSE)),"error")</f>
        <v>31</v>
      </c>
      <c r="I387">
        <f ca="1">IFERROR(IF(ISBLANK(VLOOKUP($B387,INDIRECT(nfl_game_result),MATCH(I$1,INDIRECT(nfl_game_result_header),0),FALSE)),"",VLOOKUP($B387,INDIRECT(nfl_game_result),MATCH(I$1,INDIRECT(nfl_game_result_header),0),FALSE)),"error")</f>
        <v>28</v>
      </c>
      <c r="J387" t="str">
        <f ca="1">IFERROR(IF(ISBLANK(VLOOKUP($B387,INDIRECT(nfl_game_result),MATCH(J$1,INDIRECT(nfl_game_result_header),0),FALSE)),"",VLOOKUP($B387,INDIRECT(nfl_game_result),MATCH(J$1,INDIRECT(nfl_game_result_header),0),FALSE)),"error")</f>
        <v>WAS</v>
      </c>
      <c r="K387" t="str">
        <f ca="1">IFERROR(IF(ISBLANK(VLOOKUP($B387,INDIRECT(nfl_game_result),MATCH(K$1,INDIRECT(nfl_game_result_header),0),FALSE)),"",VLOOKUP($B387,INDIRECT(nfl_game_result),MATCH(K$1,INDIRECT(nfl_game_result_header),0),FALSE)),"error")</f>
        <v>WAS</v>
      </c>
      <c r="L387" s="23" t="str">
        <f ca="1">IFERROR(IF(ISBLANK(VLOOKUP($B387,INDIRECT(nfl_game_result),MATCH(L$1,INDIRECT(nfl_game_result_header),0),FALSE)),"",VLOOKUP($B387,INDIRECT(nfl_game_result),MATCH(L$1,INDIRECT(nfl_game_result_header),0),FALSE)),"error")</f>
        <v/>
      </c>
      <c r="M387" t="s">
        <v>16</v>
      </c>
      <c r="N387">
        <v>1</v>
      </c>
      <c r="O387" t="s">
        <v>94</v>
      </c>
      <c r="V387" s="23" t="s">
        <v>416</v>
      </c>
      <c r="W387">
        <f ca="1">VALUE(LEFT(C387, 4))</f>
        <v>2012</v>
      </c>
      <c r="X387">
        <f ca="1">VALUE(MID(C387,6,FIND("_",C387,6)-6))</f>
        <v>14</v>
      </c>
      <c r="Y387" t="str">
        <f ca="1">IF(NOT(OR(ISBLANK(D387),ISBLANK(E387),D387="",E387="")),D387-E387,"")</f>
        <v/>
      </c>
      <c r="Z387" t="str">
        <f ca="1">IF(OR(NOT(ISNUMBER(D387)),ISBLANK(D387),D387="",ISBLANK(N387)),"",ABS(D387-N387))</f>
        <v/>
      </c>
      <c r="AA387">
        <f ca="1">IF(OR(ISBLANK(J387),ISBLANK(O387),J387="",O387=""),"",IF(J387=O387,1,0))</f>
        <v>1</v>
      </c>
      <c r="AB387" t="str">
        <f ca="1">IF(OR(ISBLANK(K387),ISBLANK(Q387),K387="",Q387=""),"",IF(K387=Q387,1,0))</f>
        <v/>
      </c>
      <c r="AC387" s="23" t="str">
        <f t="shared" ca="1" si="5"/>
        <v/>
      </c>
    </row>
    <row r="388" spans="1:29" x14ac:dyDescent="0.25">
      <c r="A388" s="23">
        <v>387</v>
      </c>
      <c r="B388">
        <v>195</v>
      </c>
      <c r="C388" t="str">
        <f ca="1">IFERROR(VLOOKUP($B388,INDIRECT(nfl_game_result),MATCH(C$1,INDIRECT(nfl_game_result_header),0),FALSE),"error")</f>
        <v>2012_14_KCY@CLE</v>
      </c>
      <c r="D388" t="str">
        <f ca="1">IFERROR(IF(ISBLANK(VLOOKUP($B388,INDIRECT(nfl_game_result),MATCH(D$1,INDIRECT(nfl_game_result_header),0),FALSE)),"",VLOOKUP($B388,INDIRECT(nfl_game_result),MATCH(D$1,INDIRECT(nfl_game_result_header),0),FALSE)),"error")</f>
        <v/>
      </c>
      <c r="E388">
        <f ca="1">IFERROR(IF(ISBLANK(VLOOKUP($B388,INDIRECT(nfl_game_result),MATCH(E$1,INDIRECT(nfl_game_result_header),0),FALSE)),"",VLOOKUP($B388,INDIRECT(nfl_game_result),MATCH(E$1,INDIRECT(nfl_game_result_header),0),FALSE)),"error")</f>
        <v>-5.5</v>
      </c>
      <c r="F388" s="23" t="str">
        <f ca="1">IFERROR(IF(ISBLANK(VLOOKUP($B388,INDIRECT(nfl_game_result),MATCH(F$1,INDIRECT(nfl_game_result_header),0),FALSE)),"",VLOOKUP($B388,INDIRECT(nfl_game_result),MATCH(F$1,INDIRECT(nfl_game_result_header),0),FALSE)),"error")</f>
        <v/>
      </c>
      <c r="G388" s="23" t="str">
        <f ca="1">IFERROR(IF(ISBLANK(VLOOKUP($B388,INDIRECT(nfl_game_result),MATCH(G$1,INDIRECT(nfl_game_result_header),0),FALSE)),"",VLOOKUP($B388,INDIRECT(nfl_game_result),MATCH(G$1,INDIRECT(nfl_game_result_header),0),FALSE)),"error")</f>
        <v/>
      </c>
      <c r="H388">
        <f ca="1">IFERROR(IF(ISBLANK(VLOOKUP($B388,INDIRECT(nfl_game_result),MATCH(H$1,INDIRECT(nfl_game_result_header),0),FALSE)),"",VLOOKUP($B388,INDIRECT(nfl_game_result),MATCH(H$1,INDIRECT(nfl_game_result_header),0),FALSE)),"error")</f>
        <v>30</v>
      </c>
      <c r="I388">
        <f ca="1">IFERROR(IF(ISBLANK(VLOOKUP($B388,INDIRECT(nfl_game_result),MATCH(I$1,INDIRECT(nfl_game_result_header),0),FALSE)),"",VLOOKUP($B388,INDIRECT(nfl_game_result),MATCH(I$1,INDIRECT(nfl_game_result_header),0),FALSE)),"error")</f>
        <v>7</v>
      </c>
      <c r="J388" t="str">
        <f ca="1">IFERROR(IF(ISBLANK(VLOOKUP($B388,INDIRECT(nfl_game_result),MATCH(J$1,INDIRECT(nfl_game_result_header),0),FALSE)),"",VLOOKUP($B388,INDIRECT(nfl_game_result),MATCH(J$1,INDIRECT(nfl_game_result_header),0),FALSE)),"error")</f>
        <v>CLE</v>
      </c>
      <c r="K388" t="str">
        <f ca="1">IFERROR(IF(ISBLANK(VLOOKUP($B388,INDIRECT(nfl_game_result),MATCH(K$1,INDIRECT(nfl_game_result_header),0),FALSE)),"",VLOOKUP($B388,INDIRECT(nfl_game_result),MATCH(K$1,INDIRECT(nfl_game_result_header),0),FALSE)),"error")</f>
        <v>CLE</v>
      </c>
      <c r="L388" s="23" t="str">
        <f ca="1">IFERROR(IF(ISBLANK(VLOOKUP($B388,INDIRECT(nfl_game_result),MATCH(L$1,INDIRECT(nfl_game_result_header),0),FALSE)),"",VLOOKUP($B388,INDIRECT(nfl_game_result),MATCH(L$1,INDIRECT(nfl_game_result_header),0),FALSE)),"error")</f>
        <v/>
      </c>
      <c r="M388" t="s">
        <v>16</v>
      </c>
      <c r="N388">
        <v>-5.5</v>
      </c>
      <c r="O388" t="s">
        <v>331</v>
      </c>
      <c r="V388" s="23" t="s">
        <v>416</v>
      </c>
      <c r="W388">
        <f ca="1">VALUE(LEFT(C388, 4))</f>
        <v>2012</v>
      </c>
      <c r="X388">
        <f ca="1">VALUE(MID(C388,6,FIND("_",C388,6)-6))</f>
        <v>14</v>
      </c>
      <c r="Y388" t="str">
        <f ca="1">IF(NOT(OR(ISBLANK(D388),ISBLANK(E388),D388="",E388="")),D388-E388,"")</f>
        <v/>
      </c>
      <c r="Z388" t="str">
        <f ca="1">IF(OR(NOT(ISNUMBER(D388)),ISBLANK(D388),D388="",ISBLANK(N388)),"",ABS(D388-N388))</f>
        <v/>
      </c>
      <c r="AA388">
        <f ca="1">IF(OR(ISBLANK(J388),ISBLANK(O388),J388="",O388=""),"",IF(J388=O388,1,0))</f>
        <v>0</v>
      </c>
      <c r="AB388" t="str">
        <f ca="1">IF(OR(ISBLANK(K388),ISBLANK(Q388),K388="",Q388=""),"",IF(K388=Q388,1,0))</f>
        <v/>
      </c>
      <c r="AC388" s="23" t="str">
        <f t="shared" ca="1" si="5"/>
        <v/>
      </c>
    </row>
    <row r="389" spans="1:29" x14ac:dyDescent="0.25">
      <c r="A389" s="23">
        <v>388</v>
      </c>
      <c r="B389">
        <v>196</v>
      </c>
      <c r="C389" t="str">
        <f ca="1">IFERROR(VLOOKUP($B389,INDIRECT(nfl_game_result),MATCH(C$1,INDIRECT(nfl_game_result_header),0),FALSE),"error")</f>
        <v>2012_14_SD@PIT</v>
      </c>
      <c r="D389" t="str">
        <f ca="1">IFERROR(IF(ISBLANK(VLOOKUP($B389,INDIRECT(nfl_game_result),MATCH(D$1,INDIRECT(nfl_game_result_header),0),FALSE)),"",VLOOKUP($B389,INDIRECT(nfl_game_result),MATCH(D$1,INDIRECT(nfl_game_result_header),0),FALSE)),"error")</f>
        <v/>
      </c>
      <c r="E389">
        <f ca="1">IFERROR(IF(ISBLANK(VLOOKUP($B389,INDIRECT(nfl_game_result),MATCH(E$1,INDIRECT(nfl_game_result_header),0),FALSE)),"",VLOOKUP($B389,INDIRECT(nfl_game_result),MATCH(E$1,INDIRECT(nfl_game_result_header),0),FALSE)),"error")</f>
        <v>-6.5</v>
      </c>
      <c r="F389" s="23" t="str">
        <f ca="1">IFERROR(IF(ISBLANK(VLOOKUP($B389,INDIRECT(nfl_game_result),MATCH(F$1,INDIRECT(nfl_game_result_header),0),FALSE)),"",VLOOKUP($B389,INDIRECT(nfl_game_result),MATCH(F$1,INDIRECT(nfl_game_result_header),0),FALSE)),"error")</f>
        <v/>
      </c>
      <c r="G389" s="23" t="str">
        <f ca="1">IFERROR(IF(ISBLANK(VLOOKUP($B389,INDIRECT(nfl_game_result),MATCH(G$1,INDIRECT(nfl_game_result_header),0),FALSE)),"",VLOOKUP($B389,INDIRECT(nfl_game_result),MATCH(G$1,INDIRECT(nfl_game_result_header),0),FALSE)),"error")</f>
        <v/>
      </c>
      <c r="H389">
        <f ca="1">IFERROR(IF(ISBLANK(VLOOKUP($B389,INDIRECT(nfl_game_result),MATCH(H$1,INDIRECT(nfl_game_result_header),0),FALSE)),"",VLOOKUP($B389,INDIRECT(nfl_game_result),MATCH(H$1,INDIRECT(nfl_game_result_header),0),FALSE)),"error")</f>
        <v>24</v>
      </c>
      <c r="I389">
        <f ca="1">IFERROR(IF(ISBLANK(VLOOKUP($B389,INDIRECT(nfl_game_result),MATCH(I$1,INDIRECT(nfl_game_result_header),0),FALSE)),"",VLOOKUP($B389,INDIRECT(nfl_game_result),MATCH(I$1,INDIRECT(nfl_game_result_header),0),FALSE)),"error")</f>
        <v>34</v>
      </c>
      <c r="J389" t="str">
        <f ca="1">IFERROR(IF(ISBLANK(VLOOKUP($B389,INDIRECT(nfl_game_result),MATCH(J$1,INDIRECT(nfl_game_result_header),0),FALSE)),"",VLOOKUP($B389,INDIRECT(nfl_game_result),MATCH(J$1,INDIRECT(nfl_game_result_header),0),FALSE)),"error")</f>
        <v>SD</v>
      </c>
      <c r="K389" t="str">
        <f ca="1">IFERROR(IF(ISBLANK(VLOOKUP($B389,INDIRECT(nfl_game_result),MATCH(K$1,INDIRECT(nfl_game_result_header),0),FALSE)),"",VLOOKUP($B389,INDIRECT(nfl_game_result),MATCH(K$1,INDIRECT(nfl_game_result_header),0),FALSE)),"error")</f>
        <v>SD</v>
      </c>
      <c r="L389" s="23" t="str">
        <f ca="1">IFERROR(IF(ISBLANK(VLOOKUP($B389,INDIRECT(nfl_game_result),MATCH(L$1,INDIRECT(nfl_game_result_header),0),FALSE)),"",VLOOKUP($B389,INDIRECT(nfl_game_result),MATCH(L$1,INDIRECT(nfl_game_result_header),0),FALSE)),"error")</f>
        <v/>
      </c>
      <c r="M389" t="s">
        <v>16</v>
      </c>
      <c r="N389">
        <v>-6</v>
      </c>
      <c r="O389" t="s">
        <v>88</v>
      </c>
      <c r="V389" s="23" t="s">
        <v>416</v>
      </c>
      <c r="W389">
        <f ca="1">VALUE(LEFT(C389, 4))</f>
        <v>2012</v>
      </c>
      <c r="X389">
        <f ca="1">VALUE(MID(C389,6,FIND("_",C389,6)-6))</f>
        <v>14</v>
      </c>
      <c r="Y389" t="str">
        <f ca="1">IF(NOT(OR(ISBLANK(D389),ISBLANK(E389),D389="",E389="")),D389-E389,"")</f>
        <v/>
      </c>
      <c r="Z389" t="str">
        <f ca="1">IF(OR(NOT(ISNUMBER(D389)),ISBLANK(D389),D389="",ISBLANK(N389)),"",ABS(D389-N389))</f>
        <v/>
      </c>
      <c r="AA389">
        <f ca="1">IF(OR(ISBLANK(J389),ISBLANK(O389),J389="",O389=""),"",IF(J389=O389,1,0))</f>
        <v>1</v>
      </c>
      <c r="AB389" t="str">
        <f ca="1">IF(OR(ISBLANK(K389),ISBLANK(Q389),K389="",Q389=""),"",IF(K389=Q389,1,0))</f>
        <v/>
      </c>
      <c r="AC389" s="23" t="str">
        <f t="shared" ca="1" si="5"/>
        <v/>
      </c>
    </row>
    <row r="390" spans="1:29" x14ac:dyDescent="0.25">
      <c r="A390" s="23">
        <v>389</v>
      </c>
      <c r="B390">
        <v>197</v>
      </c>
      <c r="C390" t="str">
        <f ca="1">IFERROR(VLOOKUP($B390,INDIRECT(nfl_game_result),MATCH(C$1,INDIRECT(nfl_game_result_header),0),FALSE),"error")</f>
        <v>2012_14_TEN@IND</v>
      </c>
      <c r="D390" t="str">
        <f ca="1">IFERROR(IF(ISBLANK(VLOOKUP($B390,INDIRECT(nfl_game_result),MATCH(D$1,INDIRECT(nfl_game_result_header),0),FALSE)),"",VLOOKUP($B390,INDIRECT(nfl_game_result),MATCH(D$1,INDIRECT(nfl_game_result_header),0),FALSE)),"error")</f>
        <v/>
      </c>
      <c r="E390">
        <f ca="1">IFERROR(IF(ISBLANK(VLOOKUP($B390,INDIRECT(nfl_game_result),MATCH(E$1,INDIRECT(nfl_game_result_header),0),FALSE)),"",VLOOKUP($B390,INDIRECT(nfl_game_result),MATCH(E$1,INDIRECT(nfl_game_result_header),0),FALSE)),"error")</f>
        <v>-5.5</v>
      </c>
      <c r="F390" s="23" t="str">
        <f ca="1">IFERROR(IF(ISBLANK(VLOOKUP($B390,INDIRECT(nfl_game_result),MATCH(F$1,INDIRECT(nfl_game_result_header),0),FALSE)),"",VLOOKUP($B390,INDIRECT(nfl_game_result),MATCH(F$1,INDIRECT(nfl_game_result_header),0),FALSE)),"error")</f>
        <v/>
      </c>
      <c r="G390" s="23" t="str">
        <f ca="1">IFERROR(IF(ISBLANK(VLOOKUP($B390,INDIRECT(nfl_game_result),MATCH(G$1,INDIRECT(nfl_game_result_header),0),FALSE)),"",VLOOKUP($B390,INDIRECT(nfl_game_result),MATCH(G$1,INDIRECT(nfl_game_result_header),0),FALSE)),"error")</f>
        <v/>
      </c>
      <c r="H390">
        <f ca="1">IFERROR(IF(ISBLANK(VLOOKUP($B390,INDIRECT(nfl_game_result),MATCH(H$1,INDIRECT(nfl_game_result_header),0),FALSE)),"",VLOOKUP($B390,INDIRECT(nfl_game_result),MATCH(H$1,INDIRECT(nfl_game_result_header),0),FALSE)),"error")</f>
        <v>27</v>
      </c>
      <c r="I390">
        <f ca="1">IFERROR(IF(ISBLANK(VLOOKUP($B390,INDIRECT(nfl_game_result),MATCH(I$1,INDIRECT(nfl_game_result_header),0),FALSE)),"",VLOOKUP($B390,INDIRECT(nfl_game_result),MATCH(I$1,INDIRECT(nfl_game_result_header),0),FALSE)),"error")</f>
        <v>23</v>
      </c>
      <c r="J390" t="str">
        <f ca="1">IFERROR(IF(ISBLANK(VLOOKUP($B390,INDIRECT(nfl_game_result),MATCH(J$1,INDIRECT(nfl_game_result_header),0),FALSE)),"",VLOOKUP($B390,INDIRECT(nfl_game_result),MATCH(J$1,INDIRECT(nfl_game_result_header),0),FALSE)),"error")</f>
        <v>TEN</v>
      </c>
      <c r="K390" t="str">
        <f ca="1">IFERROR(IF(ISBLANK(VLOOKUP($B390,INDIRECT(nfl_game_result),MATCH(K$1,INDIRECT(nfl_game_result_header),0),FALSE)),"",VLOOKUP($B390,INDIRECT(nfl_game_result),MATCH(K$1,INDIRECT(nfl_game_result_header),0),FALSE)),"error")</f>
        <v>IND</v>
      </c>
      <c r="L390" s="23" t="str">
        <f ca="1">IFERROR(IF(ISBLANK(VLOOKUP($B390,INDIRECT(nfl_game_result),MATCH(L$1,INDIRECT(nfl_game_result_header),0),FALSE)),"",VLOOKUP($B390,INDIRECT(nfl_game_result),MATCH(L$1,INDIRECT(nfl_game_result_header),0),FALSE)),"error")</f>
        <v/>
      </c>
      <c r="M390" t="s">
        <v>16</v>
      </c>
      <c r="N390">
        <v>-7</v>
      </c>
      <c r="O390" t="s">
        <v>93</v>
      </c>
      <c r="V390" s="23" t="s">
        <v>416</v>
      </c>
      <c r="W390">
        <f ca="1">VALUE(LEFT(C390, 4))</f>
        <v>2012</v>
      </c>
      <c r="X390">
        <f ca="1">VALUE(MID(C390,6,FIND("_",C390,6)-6))</f>
        <v>14</v>
      </c>
      <c r="Y390" t="str">
        <f ca="1">IF(NOT(OR(ISBLANK(D390),ISBLANK(E390),D390="",E390="")),D390-E390,"")</f>
        <v/>
      </c>
      <c r="Z390" t="str">
        <f ca="1">IF(OR(NOT(ISNUMBER(D390)),ISBLANK(D390),D390="",ISBLANK(N390)),"",ABS(D390-N390))</f>
        <v/>
      </c>
      <c r="AA390">
        <f ca="1">IF(OR(ISBLANK(J390),ISBLANK(O390),J390="",O390=""),"",IF(J390=O390,1,0))</f>
        <v>1</v>
      </c>
      <c r="AB390" t="str">
        <f ca="1">IF(OR(ISBLANK(K390),ISBLANK(Q390),K390="",Q390=""),"",IF(K390=Q390,1,0))</f>
        <v/>
      </c>
      <c r="AC390" s="23" t="str">
        <f t="shared" ca="1" si="5"/>
        <v/>
      </c>
    </row>
    <row r="391" spans="1:29" x14ac:dyDescent="0.25">
      <c r="A391" s="23">
        <v>390</v>
      </c>
      <c r="B391">
        <v>198</v>
      </c>
      <c r="C391" t="str">
        <f ca="1">IFERROR(VLOOKUP($B391,INDIRECT(nfl_game_result),MATCH(C$1,INDIRECT(nfl_game_result_header),0),FALSE),"error")</f>
        <v>2012_14_NYJ@JAX</v>
      </c>
      <c r="D391" t="str">
        <f ca="1">IFERROR(IF(ISBLANK(VLOOKUP($B391,INDIRECT(nfl_game_result),MATCH(D$1,INDIRECT(nfl_game_result_header),0),FALSE)),"",VLOOKUP($B391,INDIRECT(nfl_game_result),MATCH(D$1,INDIRECT(nfl_game_result_header),0),FALSE)),"error")</f>
        <v/>
      </c>
      <c r="E391">
        <f ca="1">IFERROR(IF(ISBLANK(VLOOKUP($B391,INDIRECT(nfl_game_result),MATCH(E$1,INDIRECT(nfl_game_result_header),0),FALSE)),"",VLOOKUP($B391,INDIRECT(nfl_game_result),MATCH(E$1,INDIRECT(nfl_game_result_header),0),FALSE)),"error")</f>
        <v>2.5</v>
      </c>
      <c r="F391" s="23" t="str">
        <f ca="1">IFERROR(IF(ISBLANK(VLOOKUP($B391,INDIRECT(nfl_game_result),MATCH(F$1,INDIRECT(nfl_game_result_header),0),FALSE)),"",VLOOKUP($B391,INDIRECT(nfl_game_result),MATCH(F$1,INDIRECT(nfl_game_result_header),0),FALSE)),"error")</f>
        <v/>
      </c>
      <c r="G391" s="23" t="str">
        <f ca="1">IFERROR(IF(ISBLANK(VLOOKUP($B391,INDIRECT(nfl_game_result),MATCH(G$1,INDIRECT(nfl_game_result_header),0),FALSE)),"",VLOOKUP($B391,INDIRECT(nfl_game_result),MATCH(G$1,INDIRECT(nfl_game_result_header),0),FALSE)),"error")</f>
        <v/>
      </c>
      <c r="H391">
        <f ca="1">IFERROR(IF(ISBLANK(VLOOKUP($B391,INDIRECT(nfl_game_result),MATCH(H$1,INDIRECT(nfl_game_result_header),0),FALSE)),"",VLOOKUP($B391,INDIRECT(nfl_game_result),MATCH(H$1,INDIRECT(nfl_game_result_header),0),FALSE)),"error")</f>
        <v>10</v>
      </c>
      <c r="I391">
        <f ca="1">IFERROR(IF(ISBLANK(VLOOKUP($B391,INDIRECT(nfl_game_result),MATCH(I$1,INDIRECT(nfl_game_result_header),0),FALSE)),"",VLOOKUP($B391,INDIRECT(nfl_game_result),MATCH(I$1,INDIRECT(nfl_game_result_header),0),FALSE)),"error")</f>
        <v>17</v>
      </c>
      <c r="J391" t="str">
        <f ca="1">IFERROR(IF(ISBLANK(VLOOKUP($B391,INDIRECT(nfl_game_result),MATCH(J$1,INDIRECT(nfl_game_result_header),0),FALSE)),"",VLOOKUP($B391,INDIRECT(nfl_game_result),MATCH(J$1,INDIRECT(nfl_game_result_header),0),FALSE)),"error")</f>
        <v>NYJ</v>
      </c>
      <c r="K391" t="str">
        <f ca="1">IFERROR(IF(ISBLANK(VLOOKUP($B391,INDIRECT(nfl_game_result),MATCH(K$1,INDIRECT(nfl_game_result_header),0),FALSE)),"",VLOOKUP($B391,INDIRECT(nfl_game_result),MATCH(K$1,INDIRECT(nfl_game_result_header),0),FALSE)),"error")</f>
        <v>NYJ</v>
      </c>
      <c r="L391" s="23" t="str">
        <f ca="1">IFERROR(IF(ISBLANK(VLOOKUP($B391,INDIRECT(nfl_game_result),MATCH(L$1,INDIRECT(nfl_game_result_header),0),FALSE)),"",VLOOKUP($B391,INDIRECT(nfl_game_result),MATCH(L$1,INDIRECT(nfl_game_result_header),0),FALSE)),"error")</f>
        <v/>
      </c>
      <c r="M391" t="s">
        <v>16</v>
      </c>
      <c r="N391">
        <v>2</v>
      </c>
      <c r="O391" t="s">
        <v>77</v>
      </c>
      <c r="V391" s="23" t="s">
        <v>416</v>
      </c>
      <c r="W391">
        <f ca="1">VALUE(LEFT(C391, 4))</f>
        <v>2012</v>
      </c>
      <c r="X391">
        <f ca="1">VALUE(MID(C391,6,FIND("_",C391,6)-6))</f>
        <v>14</v>
      </c>
      <c r="Y391" t="str">
        <f ca="1">IF(NOT(OR(ISBLANK(D391),ISBLANK(E391),D391="",E391="")),D391-E391,"")</f>
        <v/>
      </c>
      <c r="Z391" t="str">
        <f ca="1">IF(OR(NOT(ISNUMBER(D391)),ISBLANK(D391),D391="",ISBLANK(N391)),"",ABS(D391-N391))</f>
        <v/>
      </c>
      <c r="AA391">
        <f ca="1">IF(OR(ISBLANK(J391),ISBLANK(O391),J391="",O391=""),"",IF(J391=O391,1,0))</f>
        <v>0</v>
      </c>
      <c r="AB391" t="str">
        <f ca="1">IF(OR(ISBLANK(K391),ISBLANK(Q391),K391="",Q391=""),"",IF(K391=Q391,1,0))</f>
        <v/>
      </c>
      <c r="AC391" s="23" t="str">
        <f t="shared" ca="1" si="5"/>
        <v/>
      </c>
    </row>
    <row r="392" spans="1:29" x14ac:dyDescent="0.25">
      <c r="A392" s="23">
        <v>391</v>
      </c>
      <c r="B392">
        <v>199</v>
      </c>
      <c r="C392" t="str">
        <f ca="1">IFERROR(VLOOKUP($B392,INDIRECT(nfl_game_result),MATCH(C$1,INDIRECT(nfl_game_result_header),0),FALSE),"error")</f>
        <v>2012_14_CHI@MIN</v>
      </c>
      <c r="D392" t="str">
        <f ca="1">IFERROR(IF(ISBLANK(VLOOKUP($B392,INDIRECT(nfl_game_result),MATCH(D$1,INDIRECT(nfl_game_result_header),0),FALSE)),"",VLOOKUP($B392,INDIRECT(nfl_game_result),MATCH(D$1,INDIRECT(nfl_game_result_header),0),FALSE)),"error")</f>
        <v/>
      </c>
      <c r="E392">
        <f ca="1">IFERROR(IF(ISBLANK(VLOOKUP($B392,INDIRECT(nfl_game_result),MATCH(E$1,INDIRECT(nfl_game_result_header),0),FALSE)),"",VLOOKUP($B392,INDIRECT(nfl_game_result),MATCH(E$1,INDIRECT(nfl_game_result_header),0),FALSE)),"error")</f>
        <v>2.5</v>
      </c>
      <c r="F392" s="23" t="str">
        <f ca="1">IFERROR(IF(ISBLANK(VLOOKUP($B392,INDIRECT(nfl_game_result),MATCH(F$1,INDIRECT(nfl_game_result_header),0),FALSE)),"",VLOOKUP($B392,INDIRECT(nfl_game_result),MATCH(F$1,INDIRECT(nfl_game_result_header),0),FALSE)),"error")</f>
        <v/>
      </c>
      <c r="G392" s="23" t="str">
        <f ca="1">IFERROR(IF(ISBLANK(VLOOKUP($B392,INDIRECT(nfl_game_result),MATCH(G$1,INDIRECT(nfl_game_result_header),0),FALSE)),"",VLOOKUP($B392,INDIRECT(nfl_game_result),MATCH(G$1,INDIRECT(nfl_game_result_header),0),FALSE)),"error")</f>
        <v/>
      </c>
      <c r="H392">
        <f ca="1">IFERROR(IF(ISBLANK(VLOOKUP($B392,INDIRECT(nfl_game_result),MATCH(H$1,INDIRECT(nfl_game_result_header),0),FALSE)),"",VLOOKUP($B392,INDIRECT(nfl_game_result),MATCH(H$1,INDIRECT(nfl_game_result_header),0),FALSE)),"error")</f>
        <v>21</v>
      </c>
      <c r="I392">
        <f ca="1">IFERROR(IF(ISBLANK(VLOOKUP($B392,INDIRECT(nfl_game_result),MATCH(I$1,INDIRECT(nfl_game_result_header),0),FALSE)),"",VLOOKUP($B392,INDIRECT(nfl_game_result),MATCH(I$1,INDIRECT(nfl_game_result_header),0),FALSE)),"error")</f>
        <v>14</v>
      </c>
      <c r="J392" t="str">
        <f ca="1">IFERROR(IF(ISBLANK(VLOOKUP($B392,INDIRECT(nfl_game_result),MATCH(J$1,INDIRECT(nfl_game_result_header),0),FALSE)),"",VLOOKUP($B392,INDIRECT(nfl_game_result),MATCH(J$1,INDIRECT(nfl_game_result_header),0),FALSE)),"error")</f>
        <v>MIN</v>
      </c>
      <c r="K392" t="str">
        <f ca="1">IFERROR(IF(ISBLANK(VLOOKUP($B392,INDIRECT(nfl_game_result),MATCH(K$1,INDIRECT(nfl_game_result_header),0),FALSE)),"",VLOOKUP($B392,INDIRECT(nfl_game_result),MATCH(K$1,INDIRECT(nfl_game_result_header),0),FALSE)),"error")</f>
        <v>MIN</v>
      </c>
      <c r="L392" s="23" t="str">
        <f ca="1">IFERROR(IF(ISBLANK(VLOOKUP($B392,INDIRECT(nfl_game_result),MATCH(L$1,INDIRECT(nfl_game_result_header),0),FALSE)),"",VLOOKUP($B392,INDIRECT(nfl_game_result),MATCH(L$1,INDIRECT(nfl_game_result_header),0),FALSE)),"error")</f>
        <v/>
      </c>
      <c r="M392" t="s">
        <v>16</v>
      </c>
      <c r="N392">
        <v>3</v>
      </c>
      <c r="O392" t="s">
        <v>68</v>
      </c>
      <c r="V392" s="23" t="s">
        <v>416</v>
      </c>
      <c r="W392">
        <f ca="1">VALUE(LEFT(C392, 4))</f>
        <v>2012</v>
      </c>
      <c r="X392">
        <f ca="1">VALUE(MID(C392,6,FIND("_",C392,6)-6))</f>
        <v>14</v>
      </c>
      <c r="Y392" t="str">
        <f ca="1">IF(NOT(OR(ISBLANK(D392),ISBLANK(E392),D392="",E392="")),D392-E392,"")</f>
        <v/>
      </c>
      <c r="Z392" t="str">
        <f ca="1">IF(OR(NOT(ISNUMBER(D392)),ISBLANK(D392),D392="",ISBLANK(N392)),"",ABS(D392-N392))</f>
        <v/>
      </c>
      <c r="AA392">
        <f ca="1">IF(OR(ISBLANK(J392),ISBLANK(O392),J392="",O392=""),"",IF(J392=O392,1,0))</f>
        <v>0</v>
      </c>
      <c r="AB392" t="str">
        <f ca="1">IF(OR(ISBLANK(K392),ISBLANK(Q392),K392="",Q392=""),"",IF(K392=Q392,1,0))</f>
        <v/>
      </c>
      <c r="AC392" s="23" t="str">
        <f t="shared" ca="1" si="5"/>
        <v/>
      </c>
    </row>
    <row r="393" spans="1:29" x14ac:dyDescent="0.25">
      <c r="A393" s="23">
        <v>392</v>
      </c>
      <c r="B393">
        <v>200</v>
      </c>
      <c r="C393" t="str">
        <f ca="1">IFERROR(VLOOKUP($B393,INDIRECT(nfl_game_result),MATCH(C$1,INDIRECT(nfl_game_result_header),0),FALSE),"error")</f>
        <v>2012_14_ATL@CAR</v>
      </c>
      <c r="D393" t="str">
        <f ca="1">IFERROR(IF(ISBLANK(VLOOKUP($B393,INDIRECT(nfl_game_result),MATCH(D$1,INDIRECT(nfl_game_result_header),0),FALSE)),"",VLOOKUP($B393,INDIRECT(nfl_game_result),MATCH(D$1,INDIRECT(nfl_game_result_header),0),FALSE)),"error")</f>
        <v/>
      </c>
      <c r="E393">
        <f ca="1">IFERROR(IF(ISBLANK(VLOOKUP($B393,INDIRECT(nfl_game_result),MATCH(E$1,INDIRECT(nfl_game_result_header),0),FALSE)),"",VLOOKUP($B393,INDIRECT(nfl_game_result),MATCH(E$1,INDIRECT(nfl_game_result_header),0),FALSE)),"error")</f>
        <v>3.5</v>
      </c>
      <c r="F393" s="23" t="str">
        <f ca="1">IFERROR(IF(ISBLANK(VLOOKUP($B393,INDIRECT(nfl_game_result),MATCH(F$1,INDIRECT(nfl_game_result_header),0),FALSE)),"",VLOOKUP($B393,INDIRECT(nfl_game_result),MATCH(F$1,INDIRECT(nfl_game_result_header),0),FALSE)),"error")</f>
        <v/>
      </c>
      <c r="G393" s="23" t="str">
        <f ca="1">IFERROR(IF(ISBLANK(VLOOKUP($B393,INDIRECT(nfl_game_result),MATCH(G$1,INDIRECT(nfl_game_result_header),0),FALSE)),"",VLOOKUP($B393,INDIRECT(nfl_game_result),MATCH(G$1,INDIRECT(nfl_game_result_header),0),FALSE)),"error")</f>
        <v/>
      </c>
      <c r="H393">
        <f ca="1">IFERROR(IF(ISBLANK(VLOOKUP($B393,INDIRECT(nfl_game_result),MATCH(H$1,INDIRECT(nfl_game_result_header),0),FALSE)),"",VLOOKUP($B393,INDIRECT(nfl_game_result),MATCH(H$1,INDIRECT(nfl_game_result_header),0),FALSE)),"error")</f>
        <v>30</v>
      </c>
      <c r="I393">
        <f ca="1">IFERROR(IF(ISBLANK(VLOOKUP($B393,INDIRECT(nfl_game_result),MATCH(I$1,INDIRECT(nfl_game_result_header),0),FALSE)),"",VLOOKUP($B393,INDIRECT(nfl_game_result),MATCH(I$1,INDIRECT(nfl_game_result_header),0),FALSE)),"error")</f>
        <v>20</v>
      </c>
      <c r="J393" t="str">
        <f ca="1">IFERROR(IF(ISBLANK(VLOOKUP($B393,INDIRECT(nfl_game_result),MATCH(J$1,INDIRECT(nfl_game_result_header),0),FALSE)),"",VLOOKUP($B393,INDIRECT(nfl_game_result),MATCH(J$1,INDIRECT(nfl_game_result_header),0),FALSE)),"error")</f>
        <v>CAR</v>
      </c>
      <c r="K393" t="str">
        <f ca="1">IFERROR(IF(ISBLANK(VLOOKUP($B393,INDIRECT(nfl_game_result),MATCH(K$1,INDIRECT(nfl_game_result_header),0),FALSE)),"",VLOOKUP($B393,INDIRECT(nfl_game_result),MATCH(K$1,INDIRECT(nfl_game_result_header),0),FALSE)),"error")</f>
        <v>CAR</v>
      </c>
      <c r="L393" s="23" t="str">
        <f ca="1">IFERROR(IF(ISBLANK(VLOOKUP($B393,INDIRECT(nfl_game_result),MATCH(L$1,INDIRECT(nfl_game_result_header),0),FALSE)),"",VLOOKUP($B393,INDIRECT(nfl_game_result),MATCH(L$1,INDIRECT(nfl_game_result_header),0),FALSE)),"error")</f>
        <v/>
      </c>
      <c r="M393" t="s">
        <v>16</v>
      </c>
      <c r="N393">
        <v>4.5</v>
      </c>
      <c r="O393" t="s">
        <v>67</v>
      </c>
      <c r="V393" s="23" t="s">
        <v>416</v>
      </c>
      <c r="W393">
        <f ca="1">VALUE(LEFT(C393, 4))</f>
        <v>2012</v>
      </c>
      <c r="X393">
        <f ca="1">VALUE(MID(C393,6,FIND("_",C393,6)-6))</f>
        <v>14</v>
      </c>
      <c r="Y393" t="str">
        <f ca="1">IF(NOT(OR(ISBLANK(D393),ISBLANK(E393),D393="",E393="")),D393-E393,"")</f>
        <v/>
      </c>
      <c r="Z393" t="str">
        <f ca="1">IF(OR(NOT(ISNUMBER(D393)),ISBLANK(D393),D393="",ISBLANK(N393)),"",ABS(D393-N393))</f>
        <v/>
      </c>
      <c r="AA393">
        <f ca="1">IF(OR(ISBLANK(J393),ISBLANK(O393),J393="",O393=""),"",IF(J393=O393,1,0))</f>
        <v>1</v>
      </c>
      <c r="AB393" t="str">
        <f ca="1">IF(OR(ISBLANK(K393),ISBLANK(Q393),K393="",Q393=""),"",IF(K393=Q393,1,0))</f>
        <v/>
      </c>
      <c r="AC393" s="23" t="str">
        <f t="shared" ca="1" si="5"/>
        <v/>
      </c>
    </row>
    <row r="394" spans="1:29" x14ac:dyDescent="0.25">
      <c r="A394" s="23">
        <v>393</v>
      </c>
      <c r="B394">
        <v>201</v>
      </c>
      <c r="C394" t="str">
        <f ca="1">IFERROR(VLOOKUP($B394,INDIRECT(nfl_game_result),MATCH(C$1,INDIRECT(nfl_game_result_header),0),FALSE),"error")</f>
        <v>2012_14_PHI@TBY</v>
      </c>
      <c r="D394" t="str">
        <f ca="1">IFERROR(IF(ISBLANK(VLOOKUP($B394,INDIRECT(nfl_game_result),MATCH(D$1,INDIRECT(nfl_game_result_header),0),FALSE)),"",VLOOKUP($B394,INDIRECT(nfl_game_result),MATCH(D$1,INDIRECT(nfl_game_result_header),0),FALSE)),"error")</f>
        <v/>
      </c>
      <c r="E394">
        <f ca="1">IFERROR(IF(ISBLANK(VLOOKUP($B394,INDIRECT(nfl_game_result),MATCH(E$1,INDIRECT(nfl_game_result_header),0),FALSE)),"",VLOOKUP($B394,INDIRECT(nfl_game_result),MATCH(E$1,INDIRECT(nfl_game_result_header),0),FALSE)),"error")</f>
        <v>-7.5</v>
      </c>
      <c r="F394" s="23" t="str">
        <f ca="1">IFERROR(IF(ISBLANK(VLOOKUP($B394,INDIRECT(nfl_game_result),MATCH(F$1,INDIRECT(nfl_game_result_header),0),FALSE)),"",VLOOKUP($B394,INDIRECT(nfl_game_result),MATCH(F$1,INDIRECT(nfl_game_result_header),0),FALSE)),"error")</f>
        <v/>
      </c>
      <c r="G394" s="23" t="str">
        <f ca="1">IFERROR(IF(ISBLANK(VLOOKUP($B394,INDIRECT(nfl_game_result),MATCH(G$1,INDIRECT(nfl_game_result_header),0),FALSE)),"",VLOOKUP($B394,INDIRECT(nfl_game_result),MATCH(G$1,INDIRECT(nfl_game_result_header),0),FALSE)),"error")</f>
        <v/>
      </c>
      <c r="H394">
        <f ca="1">IFERROR(IF(ISBLANK(VLOOKUP($B394,INDIRECT(nfl_game_result),MATCH(H$1,INDIRECT(nfl_game_result_header),0),FALSE)),"",VLOOKUP($B394,INDIRECT(nfl_game_result),MATCH(H$1,INDIRECT(nfl_game_result_header),0),FALSE)),"error")</f>
        <v>21</v>
      </c>
      <c r="I394">
        <f ca="1">IFERROR(IF(ISBLANK(VLOOKUP($B394,INDIRECT(nfl_game_result),MATCH(I$1,INDIRECT(nfl_game_result_header),0),FALSE)),"",VLOOKUP($B394,INDIRECT(nfl_game_result),MATCH(I$1,INDIRECT(nfl_game_result_header),0),FALSE)),"error")</f>
        <v>23</v>
      </c>
      <c r="J394" t="str">
        <f ca="1">IFERROR(IF(ISBLANK(VLOOKUP($B394,INDIRECT(nfl_game_result),MATCH(J$1,INDIRECT(nfl_game_result_header),0),FALSE)),"",VLOOKUP($B394,INDIRECT(nfl_game_result),MATCH(J$1,INDIRECT(nfl_game_result_header),0),FALSE)),"error")</f>
        <v>PHI</v>
      </c>
      <c r="K394" t="str">
        <f ca="1">IFERROR(IF(ISBLANK(VLOOKUP($B394,INDIRECT(nfl_game_result),MATCH(K$1,INDIRECT(nfl_game_result_header),0),FALSE)),"",VLOOKUP($B394,INDIRECT(nfl_game_result),MATCH(K$1,INDIRECT(nfl_game_result_header),0),FALSE)),"error")</f>
        <v>PHI</v>
      </c>
      <c r="L394" s="23" t="str">
        <f ca="1">IFERROR(IF(ISBLANK(VLOOKUP($B394,INDIRECT(nfl_game_result),MATCH(L$1,INDIRECT(nfl_game_result_header),0),FALSE)),"",VLOOKUP($B394,INDIRECT(nfl_game_result),MATCH(L$1,INDIRECT(nfl_game_result_header),0),FALSE)),"error")</f>
        <v/>
      </c>
      <c r="M394" t="s">
        <v>16</v>
      </c>
      <c r="N394">
        <v>-7.5</v>
      </c>
      <c r="O394" t="s">
        <v>86</v>
      </c>
      <c r="V394" s="23" t="s">
        <v>416</v>
      </c>
      <c r="W394">
        <f ca="1">VALUE(LEFT(C394, 4))</f>
        <v>2012</v>
      </c>
      <c r="X394">
        <f ca="1">VALUE(MID(C394,6,FIND("_",C394,6)-6))</f>
        <v>14</v>
      </c>
      <c r="Y394" t="str">
        <f ca="1">IF(NOT(OR(ISBLANK(D394),ISBLANK(E394),D394="",E394="")),D394-E394,"")</f>
        <v/>
      </c>
      <c r="Z394" t="str">
        <f ca="1">IF(OR(NOT(ISNUMBER(D394)),ISBLANK(D394),D394="",ISBLANK(N394)),"",ABS(D394-N394))</f>
        <v/>
      </c>
      <c r="AA394">
        <f ca="1">IF(OR(ISBLANK(J394),ISBLANK(O394),J394="",O394=""),"",IF(J394=O394,1,0))</f>
        <v>1</v>
      </c>
      <c r="AB394" t="str">
        <f ca="1">IF(OR(ISBLANK(K394),ISBLANK(Q394),K394="",Q394=""),"",IF(K394=Q394,1,0))</f>
        <v/>
      </c>
      <c r="AC394" s="23" t="str">
        <f t="shared" ca="1" si="5"/>
        <v/>
      </c>
    </row>
    <row r="395" spans="1:29" x14ac:dyDescent="0.25">
      <c r="A395" s="23">
        <v>394</v>
      </c>
      <c r="B395">
        <v>202</v>
      </c>
      <c r="C395" t="str">
        <f ca="1">IFERROR(VLOOKUP($B395,INDIRECT(nfl_game_result),MATCH(C$1,INDIRECT(nfl_game_result_header),0),FALSE),"error")</f>
        <v>2012_14_STL@BUF</v>
      </c>
      <c r="D395" t="str">
        <f ca="1">IFERROR(IF(ISBLANK(VLOOKUP($B395,INDIRECT(nfl_game_result),MATCH(D$1,INDIRECT(nfl_game_result_header),0),FALSE)),"",VLOOKUP($B395,INDIRECT(nfl_game_result),MATCH(D$1,INDIRECT(nfl_game_result_header),0),FALSE)),"error")</f>
        <v/>
      </c>
      <c r="E395">
        <f ca="1">IFERROR(IF(ISBLANK(VLOOKUP($B395,INDIRECT(nfl_game_result),MATCH(E$1,INDIRECT(nfl_game_result_header),0),FALSE)),"",VLOOKUP($B395,INDIRECT(nfl_game_result),MATCH(E$1,INDIRECT(nfl_game_result_header),0),FALSE)),"error")</f>
        <v>-3.5</v>
      </c>
      <c r="F395" s="23" t="str">
        <f ca="1">IFERROR(IF(ISBLANK(VLOOKUP($B395,INDIRECT(nfl_game_result),MATCH(F$1,INDIRECT(nfl_game_result_header),0),FALSE)),"",VLOOKUP($B395,INDIRECT(nfl_game_result),MATCH(F$1,INDIRECT(nfl_game_result_header),0),FALSE)),"error")</f>
        <v/>
      </c>
      <c r="G395" s="23" t="str">
        <f ca="1">IFERROR(IF(ISBLANK(VLOOKUP($B395,INDIRECT(nfl_game_result),MATCH(G$1,INDIRECT(nfl_game_result_header),0),FALSE)),"",VLOOKUP($B395,INDIRECT(nfl_game_result),MATCH(G$1,INDIRECT(nfl_game_result_header),0),FALSE)),"error")</f>
        <v/>
      </c>
      <c r="H395">
        <f ca="1">IFERROR(IF(ISBLANK(VLOOKUP($B395,INDIRECT(nfl_game_result),MATCH(H$1,INDIRECT(nfl_game_result_header),0),FALSE)),"",VLOOKUP($B395,INDIRECT(nfl_game_result),MATCH(H$1,INDIRECT(nfl_game_result_header),0),FALSE)),"error")</f>
        <v>12</v>
      </c>
      <c r="I395">
        <f ca="1">IFERROR(IF(ISBLANK(VLOOKUP($B395,INDIRECT(nfl_game_result),MATCH(I$1,INDIRECT(nfl_game_result_header),0),FALSE)),"",VLOOKUP($B395,INDIRECT(nfl_game_result),MATCH(I$1,INDIRECT(nfl_game_result_header),0),FALSE)),"error")</f>
        <v>15</v>
      </c>
      <c r="J395" t="str">
        <f ca="1">IFERROR(IF(ISBLANK(VLOOKUP($B395,INDIRECT(nfl_game_result),MATCH(J$1,INDIRECT(nfl_game_result_header),0),FALSE)),"",VLOOKUP($B395,INDIRECT(nfl_game_result),MATCH(J$1,INDIRECT(nfl_game_result_header),0),FALSE)),"error")</f>
        <v>STL</v>
      </c>
      <c r="K395" t="str">
        <f ca="1">IFERROR(IF(ISBLANK(VLOOKUP($B395,INDIRECT(nfl_game_result),MATCH(K$1,INDIRECT(nfl_game_result_header),0),FALSE)),"",VLOOKUP($B395,INDIRECT(nfl_game_result),MATCH(K$1,INDIRECT(nfl_game_result_header),0),FALSE)),"error")</f>
        <v>STL</v>
      </c>
      <c r="L395" s="23" t="str">
        <f ca="1">IFERROR(IF(ISBLANK(VLOOKUP($B395,INDIRECT(nfl_game_result),MATCH(L$1,INDIRECT(nfl_game_result_header),0),FALSE)),"",VLOOKUP($B395,INDIRECT(nfl_game_result),MATCH(L$1,INDIRECT(nfl_game_result_header),0),FALSE)),"error")</f>
        <v/>
      </c>
      <c r="M395" t="s">
        <v>16</v>
      </c>
      <c r="N395">
        <v>-1</v>
      </c>
      <c r="O395" t="s">
        <v>91</v>
      </c>
      <c r="V395" s="23" t="s">
        <v>416</v>
      </c>
      <c r="W395">
        <f ca="1">VALUE(LEFT(C395, 4))</f>
        <v>2012</v>
      </c>
      <c r="X395">
        <f ca="1">VALUE(MID(C395,6,FIND("_",C395,6)-6))</f>
        <v>14</v>
      </c>
      <c r="Y395" t="str">
        <f ca="1">IF(NOT(OR(ISBLANK(D395),ISBLANK(E395),D395="",E395="")),D395-E395,"")</f>
        <v/>
      </c>
      <c r="Z395" t="str">
        <f ca="1">IF(OR(NOT(ISNUMBER(D395)),ISBLANK(D395),D395="",ISBLANK(N395)),"",ABS(D395-N395))</f>
        <v/>
      </c>
      <c r="AA395">
        <f ca="1">IF(OR(ISBLANK(J395),ISBLANK(O395),J395="",O395=""),"",IF(J395=O395,1,0))</f>
        <v>1</v>
      </c>
      <c r="AB395" t="str">
        <f ca="1">IF(OR(ISBLANK(K395),ISBLANK(Q395),K395="",Q395=""),"",IF(K395=Q395,1,0))</f>
        <v/>
      </c>
      <c r="AC395" s="23" t="str">
        <f t="shared" ca="1" si="5"/>
        <v/>
      </c>
    </row>
    <row r="396" spans="1:29" x14ac:dyDescent="0.25">
      <c r="A396" s="23">
        <v>395</v>
      </c>
      <c r="B396">
        <v>203</v>
      </c>
      <c r="C396" t="str">
        <f ca="1">IFERROR(VLOOKUP($B396,INDIRECT(nfl_game_result),MATCH(C$1,INDIRECT(nfl_game_result_header),0),FALSE),"error")</f>
        <v>2012_14_DAL@CIN</v>
      </c>
      <c r="D396" t="str">
        <f ca="1">IFERROR(IF(ISBLANK(VLOOKUP($B396,INDIRECT(nfl_game_result),MATCH(D$1,INDIRECT(nfl_game_result_header),0),FALSE)),"",VLOOKUP($B396,INDIRECT(nfl_game_result),MATCH(D$1,INDIRECT(nfl_game_result_header),0),FALSE)),"error")</f>
        <v/>
      </c>
      <c r="E396">
        <f ca="1">IFERROR(IF(ISBLANK(VLOOKUP($B396,INDIRECT(nfl_game_result),MATCH(E$1,INDIRECT(nfl_game_result_header),0),FALSE)),"",VLOOKUP($B396,INDIRECT(nfl_game_result),MATCH(E$1,INDIRECT(nfl_game_result_header),0),FALSE)),"error")</f>
        <v>-3.5</v>
      </c>
      <c r="F396" s="23" t="str">
        <f ca="1">IFERROR(IF(ISBLANK(VLOOKUP($B396,INDIRECT(nfl_game_result),MATCH(F$1,INDIRECT(nfl_game_result_header),0),FALSE)),"",VLOOKUP($B396,INDIRECT(nfl_game_result),MATCH(F$1,INDIRECT(nfl_game_result_header),0),FALSE)),"error")</f>
        <v/>
      </c>
      <c r="G396" s="23" t="str">
        <f ca="1">IFERROR(IF(ISBLANK(VLOOKUP($B396,INDIRECT(nfl_game_result),MATCH(G$1,INDIRECT(nfl_game_result_header),0),FALSE)),"",VLOOKUP($B396,INDIRECT(nfl_game_result),MATCH(G$1,INDIRECT(nfl_game_result_header),0),FALSE)),"error")</f>
        <v/>
      </c>
      <c r="H396">
        <f ca="1">IFERROR(IF(ISBLANK(VLOOKUP($B396,INDIRECT(nfl_game_result),MATCH(H$1,INDIRECT(nfl_game_result_header),0),FALSE)),"",VLOOKUP($B396,INDIRECT(nfl_game_result),MATCH(H$1,INDIRECT(nfl_game_result_header),0),FALSE)),"error")</f>
        <v>19</v>
      </c>
      <c r="I396">
        <f ca="1">IFERROR(IF(ISBLANK(VLOOKUP($B396,INDIRECT(nfl_game_result),MATCH(I$1,INDIRECT(nfl_game_result_header),0),FALSE)),"",VLOOKUP($B396,INDIRECT(nfl_game_result),MATCH(I$1,INDIRECT(nfl_game_result_header),0),FALSE)),"error")</f>
        <v>20</v>
      </c>
      <c r="J396" t="str">
        <f ca="1">IFERROR(IF(ISBLANK(VLOOKUP($B396,INDIRECT(nfl_game_result),MATCH(J$1,INDIRECT(nfl_game_result_header),0),FALSE)),"",VLOOKUP($B396,INDIRECT(nfl_game_result),MATCH(J$1,INDIRECT(nfl_game_result_header),0),FALSE)),"error")</f>
        <v>DAL</v>
      </c>
      <c r="K396" t="str">
        <f ca="1">IFERROR(IF(ISBLANK(VLOOKUP($B396,INDIRECT(nfl_game_result),MATCH(K$1,INDIRECT(nfl_game_result_header),0),FALSE)),"",VLOOKUP($B396,INDIRECT(nfl_game_result),MATCH(K$1,INDIRECT(nfl_game_result_header),0),FALSE)),"error")</f>
        <v>DAL</v>
      </c>
      <c r="L396" s="23" t="str">
        <f ca="1">IFERROR(IF(ISBLANK(VLOOKUP($B396,INDIRECT(nfl_game_result),MATCH(L$1,INDIRECT(nfl_game_result_header),0),FALSE)),"",VLOOKUP($B396,INDIRECT(nfl_game_result),MATCH(L$1,INDIRECT(nfl_game_result_header),0),FALSE)),"error")</f>
        <v/>
      </c>
      <c r="M396" t="s">
        <v>16</v>
      </c>
      <c r="N396">
        <v>-2.5</v>
      </c>
      <c r="O396" t="s">
        <v>71</v>
      </c>
      <c r="V396" s="23" t="s">
        <v>416</v>
      </c>
      <c r="W396">
        <f ca="1">VALUE(LEFT(C396, 4))</f>
        <v>2012</v>
      </c>
      <c r="X396">
        <f ca="1">VALUE(MID(C396,6,FIND("_",C396,6)-6))</f>
        <v>14</v>
      </c>
      <c r="Y396" t="str">
        <f ca="1">IF(NOT(OR(ISBLANK(D396),ISBLANK(E396),D396="",E396="")),D396-E396,"")</f>
        <v/>
      </c>
      <c r="Z396" t="str">
        <f ca="1">IF(OR(NOT(ISNUMBER(D396)),ISBLANK(D396),D396="",ISBLANK(N396)),"",ABS(D396-N396))</f>
        <v/>
      </c>
      <c r="AA396">
        <f ca="1">IF(OR(ISBLANK(J396),ISBLANK(O396),J396="",O396=""),"",IF(J396=O396,1,0))</f>
        <v>1</v>
      </c>
      <c r="AB396" t="str">
        <f ca="1">IF(OR(ISBLANK(K396),ISBLANK(Q396),K396="",Q396=""),"",IF(K396=Q396,1,0))</f>
        <v/>
      </c>
      <c r="AC396" s="23" t="str">
        <f t="shared" ca="1" si="5"/>
        <v/>
      </c>
    </row>
    <row r="397" spans="1:29" x14ac:dyDescent="0.25">
      <c r="A397" s="23">
        <v>396</v>
      </c>
      <c r="B397">
        <v>204</v>
      </c>
      <c r="C397" t="str">
        <f ca="1">IFERROR(VLOOKUP($B397,INDIRECT(nfl_game_result),MATCH(C$1,INDIRECT(nfl_game_result_header),0),FALSE),"error")</f>
        <v>2012_14_MIA@SFO</v>
      </c>
      <c r="D397" t="str">
        <f ca="1">IFERROR(IF(ISBLANK(VLOOKUP($B397,INDIRECT(nfl_game_result),MATCH(D$1,INDIRECT(nfl_game_result_header),0),FALSE)),"",VLOOKUP($B397,INDIRECT(nfl_game_result),MATCH(D$1,INDIRECT(nfl_game_result_header),0),FALSE)),"error")</f>
        <v/>
      </c>
      <c r="E397">
        <f ca="1">IFERROR(IF(ISBLANK(VLOOKUP($B397,INDIRECT(nfl_game_result),MATCH(E$1,INDIRECT(nfl_game_result_header),0),FALSE)),"",VLOOKUP($B397,INDIRECT(nfl_game_result),MATCH(E$1,INDIRECT(nfl_game_result_header),0),FALSE)),"error")</f>
        <v>-10.5</v>
      </c>
      <c r="F397" s="23" t="str">
        <f ca="1">IFERROR(IF(ISBLANK(VLOOKUP($B397,INDIRECT(nfl_game_result),MATCH(F$1,INDIRECT(nfl_game_result_header),0),FALSE)),"",VLOOKUP($B397,INDIRECT(nfl_game_result),MATCH(F$1,INDIRECT(nfl_game_result_header),0),FALSE)),"error")</f>
        <v/>
      </c>
      <c r="G397" s="23" t="str">
        <f ca="1">IFERROR(IF(ISBLANK(VLOOKUP($B397,INDIRECT(nfl_game_result),MATCH(G$1,INDIRECT(nfl_game_result_header),0),FALSE)),"",VLOOKUP($B397,INDIRECT(nfl_game_result),MATCH(G$1,INDIRECT(nfl_game_result_header),0),FALSE)),"error")</f>
        <v/>
      </c>
      <c r="H397">
        <f ca="1">IFERROR(IF(ISBLANK(VLOOKUP($B397,INDIRECT(nfl_game_result),MATCH(H$1,INDIRECT(nfl_game_result_header),0),FALSE)),"",VLOOKUP($B397,INDIRECT(nfl_game_result),MATCH(H$1,INDIRECT(nfl_game_result_header),0),FALSE)),"error")</f>
        <v>27</v>
      </c>
      <c r="I397">
        <f ca="1">IFERROR(IF(ISBLANK(VLOOKUP($B397,INDIRECT(nfl_game_result),MATCH(I$1,INDIRECT(nfl_game_result_header),0),FALSE)),"",VLOOKUP($B397,INDIRECT(nfl_game_result),MATCH(I$1,INDIRECT(nfl_game_result_header),0),FALSE)),"error")</f>
        <v>13</v>
      </c>
      <c r="J397" t="str">
        <f ca="1">IFERROR(IF(ISBLANK(VLOOKUP($B397,INDIRECT(nfl_game_result),MATCH(J$1,INDIRECT(nfl_game_result_header),0),FALSE)),"",VLOOKUP($B397,INDIRECT(nfl_game_result),MATCH(J$1,INDIRECT(nfl_game_result_header),0),FALSE)),"error")</f>
        <v>SFO</v>
      </c>
      <c r="K397" t="str">
        <f ca="1">IFERROR(IF(ISBLANK(VLOOKUP($B397,INDIRECT(nfl_game_result),MATCH(K$1,INDIRECT(nfl_game_result_header),0),FALSE)),"",VLOOKUP($B397,INDIRECT(nfl_game_result),MATCH(K$1,INDIRECT(nfl_game_result_header),0),FALSE)),"error")</f>
        <v>SFO</v>
      </c>
      <c r="L397" s="23" t="str">
        <f ca="1">IFERROR(IF(ISBLANK(VLOOKUP($B397,INDIRECT(nfl_game_result),MATCH(L$1,INDIRECT(nfl_game_result_header),0),FALSE)),"",VLOOKUP($B397,INDIRECT(nfl_game_result),MATCH(L$1,INDIRECT(nfl_game_result_header),0),FALSE)),"error")</f>
        <v/>
      </c>
      <c r="M397" t="s">
        <v>16</v>
      </c>
      <c r="N397">
        <v>-8</v>
      </c>
      <c r="O397" t="s">
        <v>79</v>
      </c>
      <c r="V397" s="23" t="s">
        <v>416</v>
      </c>
      <c r="W397">
        <f ca="1">VALUE(LEFT(C397, 4))</f>
        <v>2012</v>
      </c>
      <c r="X397">
        <f ca="1">VALUE(MID(C397,6,FIND("_",C397,6)-6))</f>
        <v>14</v>
      </c>
      <c r="Y397" t="str">
        <f ca="1">IF(NOT(OR(ISBLANK(D397),ISBLANK(E397),D397="",E397="")),D397-E397,"")</f>
        <v/>
      </c>
      <c r="Z397" t="str">
        <f ca="1">IF(OR(NOT(ISNUMBER(D397)),ISBLANK(D397),D397="",ISBLANK(N397)),"",ABS(D397-N397))</f>
        <v/>
      </c>
      <c r="AA397">
        <f ca="1">IF(OR(ISBLANK(J397),ISBLANK(O397),J397="",O397=""),"",IF(J397=O397,1,0))</f>
        <v>0</v>
      </c>
      <c r="AB397" t="str">
        <f ca="1">IF(OR(ISBLANK(K397),ISBLANK(Q397),K397="",Q397=""),"",IF(K397=Q397,1,0))</f>
        <v/>
      </c>
      <c r="AC397" s="23" t="str">
        <f t="shared" ca="1" si="5"/>
        <v/>
      </c>
    </row>
    <row r="398" spans="1:29" x14ac:dyDescent="0.25">
      <c r="A398" s="23">
        <v>397</v>
      </c>
      <c r="B398">
        <v>205</v>
      </c>
      <c r="C398" t="str">
        <f ca="1">IFERROR(VLOOKUP($B398,INDIRECT(nfl_game_result),MATCH(C$1,INDIRECT(nfl_game_result_header),0),FALSE),"error")</f>
        <v>2012_14_NOR@NYG</v>
      </c>
      <c r="D398" t="str">
        <f ca="1">IFERROR(IF(ISBLANK(VLOOKUP($B398,INDIRECT(nfl_game_result),MATCH(D$1,INDIRECT(nfl_game_result_header),0),FALSE)),"",VLOOKUP($B398,INDIRECT(nfl_game_result),MATCH(D$1,INDIRECT(nfl_game_result_header),0),FALSE)),"error")</f>
        <v/>
      </c>
      <c r="E398">
        <f ca="1">IFERROR(IF(ISBLANK(VLOOKUP($B398,INDIRECT(nfl_game_result),MATCH(E$1,INDIRECT(nfl_game_result_header),0),FALSE)),"",VLOOKUP($B398,INDIRECT(nfl_game_result),MATCH(E$1,INDIRECT(nfl_game_result_header),0),FALSE)),"error")</f>
        <v>-5.5</v>
      </c>
      <c r="F398" s="23" t="str">
        <f ca="1">IFERROR(IF(ISBLANK(VLOOKUP($B398,INDIRECT(nfl_game_result),MATCH(F$1,INDIRECT(nfl_game_result_header),0),FALSE)),"",VLOOKUP($B398,INDIRECT(nfl_game_result),MATCH(F$1,INDIRECT(nfl_game_result_header),0),FALSE)),"error")</f>
        <v/>
      </c>
      <c r="G398" s="23" t="str">
        <f ca="1">IFERROR(IF(ISBLANK(VLOOKUP($B398,INDIRECT(nfl_game_result),MATCH(G$1,INDIRECT(nfl_game_result_header),0),FALSE)),"",VLOOKUP($B398,INDIRECT(nfl_game_result),MATCH(G$1,INDIRECT(nfl_game_result_header),0),FALSE)),"error")</f>
        <v/>
      </c>
      <c r="H398">
        <f ca="1">IFERROR(IF(ISBLANK(VLOOKUP($B398,INDIRECT(nfl_game_result),MATCH(H$1,INDIRECT(nfl_game_result_header),0),FALSE)),"",VLOOKUP($B398,INDIRECT(nfl_game_result),MATCH(H$1,INDIRECT(nfl_game_result_header),0),FALSE)),"error")</f>
        <v>52</v>
      </c>
      <c r="I398">
        <f ca="1">IFERROR(IF(ISBLANK(VLOOKUP($B398,INDIRECT(nfl_game_result),MATCH(I$1,INDIRECT(nfl_game_result_header),0),FALSE)),"",VLOOKUP($B398,INDIRECT(nfl_game_result),MATCH(I$1,INDIRECT(nfl_game_result_header),0),FALSE)),"error")</f>
        <v>27</v>
      </c>
      <c r="J398" t="str">
        <f ca="1">IFERROR(IF(ISBLANK(VLOOKUP($B398,INDIRECT(nfl_game_result),MATCH(J$1,INDIRECT(nfl_game_result_header),0),FALSE)),"",VLOOKUP($B398,INDIRECT(nfl_game_result),MATCH(J$1,INDIRECT(nfl_game_result_header),0),FALSE)),"error")</f>
        <v>NYG</v>
      </c>
      <c r="K398" t="str">
        <f ca="1">IFERROR(IF(ISBLANK(VLOOKUP($B398,INDIRECT(nfl_game_result),MATCH(K$1,INDIRECT(nfl_game_result_header),0),FALSE)),"",VLOOKUP($B398,INDIRECT(nfl_game_result),MATCH(K$1,INDIRECT(nfl_game_result_header),0),FALSE)),"error")</f>
        <v>NYG</v>
      </c>
      <c r="L398" s="23" t="str">
        <f ca="1">IFERROR(IF(ISBLANK(VLOOKUP($B398,INDIRECT(nfl_game_result),MATCH(L$1,INDIRECT(nfl_game_result_header),0),FALSE)),"",VLOOKUP($B398,INDIRECT(nfl_game_result),MATCH(L$1,INDIRECT(nfl_game_result_header),0),FALSE)),"error")</f>
        <v/>
      </c>
      <c r="M398" t="s">
        <v>16</v>
      </c>
      <c r="N398">
        <v>-5</v>
      </c>
      <c r="O398" t="s">
        <v>83</v>
      </c>
      <c r="V398" s="23" t="s">
        <v>416</v>
      </c>
      <c r="W398">
        <f ca="1">VALUE(LEFT(C398, 4))</f>
        <v>2012</v>
      </c>
      <c r="X398">
        <f ca="1">VALUE(MID(C398,6,FIND("_",C398,6)-6))</f>
        <v>14</v>
      </c>
      <c r="Y398" t="str">
        <f ca="1">IF(NOT(OR(ISBLANK(D398),ISBLANK(E398),D398="",E398="")),D398-E398,"")</f>
        <v/>
      </c>
      <c r="Z398" t="str">
        <f ca="1">IF(OR(NOT(ISNUMBER(D398)),ISBLANK(D398),D398="",ISBLANK(N398)),"",ABS(D398-N398))</f>
        <v/>
      </c>
      <c r="AA398">
        <f ca="1">IF(OR(ISBLANK(J398),ISBLANK(O398),J398="",O398=""),"",IF(J398=O398,1,0))</f>
        <v>1</v>
      </c>
      <c r="AB398" t="str">
        <f ca="1">IF(OR(ISBLANK(K398),ISBLANK(Q398),K398="",Q398=""),"",IF(K398=Q398,1,0))</f>
        <v/>
      </c>
      <c r="AC398" s="23" t="str">
        <f t="shared" ca="1" si="5"/>
        <v/>
      </c>
    </row>
    <row r="399" spans="1:29" x14ac:dyDescent="0.25">
      <c r="A399" s="23">
        <v>398</v>
      </c>
      <c r="B399">
        <v>206</v>
      </c>
      <c r="C399" t="str">
        <f ca="1">IFERROR(VLOOKUP($B399,INDIRECT(nfl_game_result),MATCH(C$1,INDIRECT(nfl_game_result_header),0),FALSE),"error")</f>
        <v>2012_14_ARI@SEA</v>
      </c>
      <c r="D399" t="str">
        <f ca="1">IFERROR(IF(ISBLANK(VLOOKUP($B399,INDIRECT(nfl_game_result),MATCH(D$1,INDIRECT(nfl_game_result_header),0),FALSE)),"",VLOOKUP($B399,INDIRECT(nfl_game_result),MATCH(D$1,INDIRECT(nfl_game_result_header),0),FALSE)),"error")</f>
        <v/>
      </c>
      <c r="E399">
        <f ca="1">IFERROR(IF(ISBLANK(VLOOKUP($B399,INDIRECT(nfl_game_result),MATCH(E$1,INDIRECT(nfl_game_result_header),0),FALSE)),"",VLOOKUP($B399,INDIRECT(nfl_game_result),MATCH(E$1,INDIRECT(nfl_game_result_header),0),FALSE)),"error")</f>
        <v>-10.5</v>
      </c>
      <c r="F399" s="23" t="str">
        <f ca="1">IFERROR(IF(ISBLANK(VLOOKUP($B399,INDIRECT(nfl_game_result),MATCH(F$1,INDIRECT(nfl_game_result_header),0),FALSE)),"",VLOOKUP($B399,INDIRECT(nfl_game_result),MATCH(F$1,INDIRECT(nfl_game_result_header),0),FALSE)),"error")</f>
        <v/>
      </c>
      <c r="G399" s="23" t="str">
        <f ca="1">IFERROR(IF(ISBLANK(VLOOKUP($B399,INDIRECT(nfl_game_result),MATCH(G$1,INDIRECT(nfl_game_result_header),0),FALSE)),"",VLOOKUP($B399,INDIRECT(nfl_game_result),MATCH(G$1,INDIRECT(nfl_game_result_header),0),FALSE)),"error")</f>
        <v/>
      </c>
      <c r="H399">
        <f ca="1">IFERROR(IF(ISBLANK(VLOOKUP($B399,INDIRECT(nfl_game_result),MATCH(H$1,INDIRECT(nfl_game_result_header),0),FALSE)),"",VLOOKUP($B399,INDIRECT(nfl_game_result),MATCH(H$1,INDIRECT(nfl_game_result_header),0),FALSE)),"error")</f>
        <v>58</v>
      </c>
      <c r="I399">
        <f ca="1">IFERROR(IF(ISBLANK(VLOOKUP($B399,INDIRECT(nfl_game_result),MATCH(I$1,INDIRECT(nfl_game_result_header),0),FALSE)),"",VLOOKUP($B399,INDIRECT(nfl_game_result),MATCH(I$1,INDIRECT(nfl_game_result_header),0),FALSE)),"error")</f>
        <v>0</v>
      </c>
      <c r="J399" t="str">
        <f ca="1">IFERROR(IF(ISBLANK(VLOOKUP($B399,INDIRECT(nfl_game_result),MATCH(J$1,INDIRECT(nfl_game_result_header),0),FALSE)),"",VLOOKUP($B399,INDIRECT(nfl_game_result),MATCH(J$1,INDIRECT(nfl_game_result_header),0),FALSE)),"error")</f>
        <v>SEA</v>
      </c>
      <c r="K399" t="str">
        <f ca="1">IFERROR(IF(ISBLANK(VLOOKUP($B399,INDIRECT(nfl_game_result),MATCH(K$1,INDIRECT(nfl_game_result_header),0),FALSE)),"",VLOOKUP($B399,INDIRECT(nfl_game_result),MATCH(K$1,INDIRECT(nfl_game_result_header),0),FALSE)),"error")</f>
        <v>SEA</v>
      </c>
      <c r="L399" s="23" t="str">
        <f ca="1">IFERROR(IF(ISBLANK(VLOOKUP($B399,INDIRECT(nfl_game_result),MATCH(L$1,INDIRECT(nfl_game_result_header),0),FALSE)),"",VLOOKUP($B399,INDIRECT(nfl_game_result),MATCH(L$1,INDIRECT(nfl_game_result_header),0),FALSE)),"error")</f>
        <v/>
      </c>
      <c r="M399" t="s">
        <v>16</v>
      </c>
      <c r="N399">
        <v>-9</v>
      </c>
      <c r="O399" t="s">
        <v>64</v>
      </c>
      <c r="V399" s="23" t="s">
        <v>416</v>
      </c>
      <c r="W399">
        <f ca="1">VALUE(LEFT(C399, 4))</f>
        <v>2012</v>
      </c>
      <c r="X399">
        <f ca="1">VALUE(MID(C399,6,FIND("_",C399,6)-6))</f>
        <v>14</v>
      </c>
      <c r="Y399" t="str">
        <f ca="1">IF(NOT(OR(ISBLANK(D399),ISBLANK(E399),D399="",E399="")),D399-E399,"")</f>
        <v/>
      </c>
      <c r="Z399" t="str">
        <f ca="1">IF(OR(NOT(ISNUMBER(D399)),ISBLANK(D399),D399="",ISBLANK(N399)),"",ABS(D399-N399))</f>
        <v/>
      </c>
      <c r="AA399">
        <f ca="1">IF(OR(ISBLANK(J399),ISBLANK(O399),J399="",O399=""),"",IF(J399=O399,1,0))</f>
        <v>0</v>
      </c>
      <c r="AB399" t="str">
        <f ca="1">IF(OR(ISBLANK(K399),ISBLANK(Q399),K399="",Q399=""),"",IF(K399=Q399,1,0))</f>
        <v/>
      </c>
      <c r="AC399" s="23" t="str">
        <f t="shared" ca="1" si="5"/>
        <v/>
      </c>
    </row>
    <row r="400" spans="1:29" x14ac:dyDescent="0.25">
      <c r="A400" s="23">
        <v>399</v>
      </c>
      <c r="B400">
        <v>207</v>
      </c>
      <c r="C400" t="str">
        <f ca="1">IFERROR(VLOOKUP($B400,INDIRECT(nfl_game_result),MATCH(C$1,INDIRECT(nfl_game_result_header),0),FALSE),"error")</f>
        <v>2012_14_DET@GBY</v>
      </c>
      <c r="D400" t="str">
        <f ca="1">IFERROR(IF(ISBLANK(VLOOKUP($B400,INDIRECT(nfl_game_result),MATCH(D$1,INDIRECT(nfl_game_result_header),0),FALSE)),"",VLOOKUP($B400,INDIRECT(nfl_game_result),MATCH(D$1,INDIRECT(nfl_game_result_header),0),FALSE)),"error")</f>
        <v/>
      </c>
      <c r="E400">
        <f ca="1">IFERROR(IF(ISBLANK(VLOOKUP($B400,INDIRECT(nfl_game_result),MATCH(E$1,INDIRECT(nfl_game_result_header),0),FALSE)),"",VLOOKUP($B400,INDIRECT(nfl_game_result),MATCH(E$1,INDIRECT(nfl_game_result_header),0),FALSE)),"error")</f>
        <v>-6.5</v>
      </c>
      <c r="F400" s="23" t="str">
        <f ca="1">IFERROR(IF(ISBLANK(VLOOKUP($B400,INDIRECT(nfl_game_result),MATCH(F$1,INDIRECT(nfl_game_result_header),0),FALSE)),"",VLOOKUP($B400,INDIRECT(nfl_game_result),MATCH(F$1,INDIRECT(nfl_game_result_header),0),FALSE)),"error")</f>
        <v/>
      </c>
      <c r="G400" s="23" t="str">
        <f ca="1">IFERROR(IF(ISBLANK(VLOOKUP($B400,INDIRECT(nfl_game_result),MATCH(G$1,INDIRECT(nfl_game_result_header),0),FALSE)),"",VLOOKUP($B400,INDIRECT(nfl_game_result),MATCH(G$1,INDIRECT(nfl_game_result_header),0),FALSE)),"error")</f>
        <v/>
      </c>
      <c r="H400">
        <f ca="1">IFERROR(IF(ISBLANK(VLOOKUP($B400,INDIRECT(nfl_game_result),MATCH(H$1,INDIRECT(nfl_game_result_header),0),FALSE)),"",VLOOKUP($B400,INDIRECT(nfl_game_result),MATCH(H$1,INDIRECT(nfl_game_result_header),0),FALSE)),"error")</f>
        <v>27</v>
      </c>
      <c r="I400">
        <f ca="1">IFERROR(IF(ISBLANK(VLOOKUP($B400,INDIRECT(nfl_game_result),MATCH(I$1,INDIRECT(nfl_game_result_header),0),FALSE)),"",VLOOKUP($B400,INDIRECT(nfl_game_result),MATCH(I$1,INDIRECT(nfl_game_result_header),0),FALSE)),"error")</f>
        <v>20</v>
      </c>
      <c r="J400" t="str">
        <f ca="1">IFERROR(IF(ISBLANK(VLOOKUP($B400,INDIRECT(nfl_game_result),MATCH(J$1,INDIRECT(nfl_game_result_header),0),FALSE)),"",VLOOKUP($B400,INDIRECT(nfl_game_result),MATCH(J$1,INDIRECT(nfl_game_result_header),0),FALSE)),"error")</f>
        <v>GBY</v>
      </c>
      <c r="K400" t="str">
        <f ca="1">IFERROR(IF(ISBLANK(VLOOKUP($B400,INDIRECT(nfl_game_result),MATCH(K$1,INDIRECT(nfl_game_result_header),0),FALSE)),"",VLOOKUP($B400,INDIRECT(nfl_game_result),MATCH(K$1,INDIRECT(nfl_game_result_header),0),FALSE)),"error")</f>
        <v>GBY</v>
      </c>
      <c r="L400" s="23" t="str">
        <f ca="1">IFERROR(IF(ISBLANK(VLOOKUP($B400,INDIRECT(nfl_game_result),MATCH(L$1,INDIRECT(nfl_game_result_header),0),FALSE)),"",VLOOKUP($B400,INDIRECT(nfl_game_result),MATCH(L$1,INDIRECT(nfl_game_result_header),0),FALSE)),"error")</f>
        <v/>
      </c>
      <c r="M400" t="s">
        <v>16</v>
      </c>
      <c r="N400">
        <v>-8</v>
      </c>
      <c r="O400" t="s">
        <v>73</v>
      </c>
      <c r="V400" s="23" t="s">
        <v>416</v>
      </c>
      <c r="W400">
        <f ca="1">VALUE(LEFT(C400, 4))</f>
        <v>2012</v>
      </c>
      <c r="X400">
        <f ca="1">VALUE(MID(C400,6,FIND("_",C400,6)-6))</f>
        <v>14</v>
      </c>
      <c r="Y400" t="str">
        <f ca="1">IF(NOT(OR(ISBLANK(D400),ISBLANK(E400),D400="",E400="")),D400-E400,"")</f>
        <v/>
      </c>
      <c r="Z400" t="str">
        <f ca="1">IF(OR(NOT(ISNUMBER(D400)),ISBLANK(D400),D400="",ISBLANK(N400)),"",ABS(D400-N400))</f>
        <v/>
      </c>
      <c r="AA400">
        <f ca="1">IF(OR(ISBLANK(J400),ISBLANK(O400),J400="",O400=""),"",IF(J400=O400,1,0))</f>
        <v>0</v>
      </c>
      <c r="AB400" t="str">
        <f ca="1">IF(OR(ISBLANK(K400),ISBLANK(Q400),K400="",Q400=""),"",IF(K400=Q400,1,0))</f>
        <v/>
      </c>
      <c r="AC400" s="23" t="str">
        <f t="shared" ca="1" si="5"/>
        <v/>
      </c>
    </row>
    <row r="401" spans="1:29" x14ac:dyDescent="0.25">
      <c r="A401" s="23">
        <v>400</v>
      </c>
      <c r="B401">
        <v>208</v>
      </c>
      <c r="C401" t="str">
        <f ca="1">IFERROR(VLOOKUP($B401,INDIRECT(nfl_game_result),MATCH(C$1,INDIRECT(nfl_game_result_header),0),FALSE),"error")</f>
        <v>2012_14_HOU@NWE</v>
      </c>
      <c r="D401" t="str">
        <f ca="1">IFERROR(IF(ISBLANK(VLOOKUP($B401,INDIRECT(nfl_game_result),MATCH(D$1,INDIRECT(nfl_game_result_header),0),FALSE)),"",VLOOKUP($B401,INDIRECT(nfl_game_result),MATCH(D$1,INDIRECT(nfl_game_result_header),0),FALSE)),"error")</f>
        <v/>
      </c>
      <c r="E401">
        <f ca="1">IFERROR(IF(ISBLANK(VLOOKUP($B401,INDIRECT(nfl_game_result),MATCH(E$1,INDIRECT(nfl_game_result_header),0),FALSE)),"",VLOOKUP($B401,INDIRECT(nfl_game_result),MATCH(E$1,INDIRECT(nfl_game_result_header),0),FALSE)),"error")</f>
        <v>-4.5</v>
      </c>
      <c r="F401" s="23" t="str">
        <f ca="1">IFERROR(IF(ISBLANK(VLOOKUP($B401,INDIRECT(nfl_game_result),MATCH(F$1,INDIRECT(nfl_game_result_header),0),FALSE)),"",VLOOKUP($B401,INDIRECT(nfl_game_result),MATCH(F$1,INDIRECT(nfl_game_result_header),0),FALSE)),"error")</f>
        <v/>
      </c>
      <c r="G401" s="23" t="str">
        <f ca="1">IFERROR(IF(ISBLANK(VLOOKUP($B401,INDIRECT(nfl_game_result),MATCH(G$1,INDIRECT(nfl_game_result_header),0),FALSE)),"",VLOOKUP($B401,INDIRECT(nfl_game_result),MATCH(G$1,INDIRECT(nfl_game_result_header),0),FALSE)),"error")</f>
        <v/>
      </c>
      <c r="H401">
        <f ca="1">IFERROR(IF(ISBLANK(VLOOKUP($B401,INDIRECT(nfl_game_result),MATCH(H$1,INDIRECT(nfl_game_result_header),0),FALSE)),"",VLOOKUP($B401,INDIRECT(nfl_game_result),MATCH(H$1,INDIRECT(nfl_game_result_header),0),FALSE)),"error")</f>
        <v>42</v>
      </c>
      <c r="I401">
        <f ca="1">IFERROR(IF(ISBLANK(VLOOKUP($B401,INDIRECT(nfl_game_result),MATCH(I$1,INDIRECT(nfl_game_result_header),0),FALSE)),"",VLOOKUP($B401,INDIRECT(nfl_game_result),MATCH(I$1,INDIRECT(nfl_game_result_header),0),FALSE)),"error")</f>
        <v>14</v>
      </c>
      <c r="J401" t="str">
        <f ca="1">IFERROR(IF(ISBLANK(VLOOKUP($B401,INDIRECT(nfl_game_result),MATCH(J$1,INDIRECT(nfl_game_result_header),0),FALSE)),"",VLOOKUP($B401,INDIRECT(nfl_game_result),MATCH(J$1,INDIRECT(nfl_game_result_header),0),FALSE)),"error")</f>
        <v>NWE</v>
      </c>
      <c r="K401" t="str">
        <f ca="1">IFERROR(IF(ISBLANK(VLOOKUP($B401,INDIRECT(nfl_game_result),MATCH(K$1,INDIRECT(nfl_game_result_header),0),FALSE)),"",VLOOKUP($B401,INDIRECT(nfl_game_result),MATCH(K$1,INDIRECT(nfl_game_result_header),0),FALSE)),"error")</f>
        <v>NWE</v>
      </c>
      <c r="L401" s="23" t="str">
        <f ca="1">IFERROR(IF(ISBLANK(VLOOKUP($B401,INDIRECT(nfl_game_result),MATCH(L$1,INDIRECT(nfl_game_result_header),0),FALSE)),"",VLOOKUP($B401,INDIRECT(nfl_game_result),MATCH(L$1,INDIRECT(nfl_game_result_header),0),FALSE)),"error")</f>
        <v/>
      </c>
      <c r="M401" t="s">
        <v>16</v>
      </c>
      <c r="N401">
        <v>-3</v>
      </c>
      <c r="O401" t="s">
        <v>332</v>
      </c>
      <c r="V401" s="23" t="s">
        <v>416</v>
      </c>
      <c r="W401">
        <f ca="1">VALUE(LEFT(C401, 4))</f>
        <v>2012</v>
      </c>
      <c r="X401">
        <f ca="1">VALUE(MID(C401,6,FIND("_",C401,6)-6))</f>
        <v>14</v>
      </c>
      <c r="Y401" t="str">
        <f ca="1">IF(NOT(OR(ISBLANK(D401),ISBLANK(E401),D401="",E401="")),D401-E401,"")</f>
        <v/>
      </c>
      <c r="Z401" t="str">
        <f ca="1">IF(OR(NOT(ISNUMBER(D401)),ISBLANK(D401),D401="",ISBLANK(N401)),"",ABS(D401-N401))</f>
        <v/>
      </c>
      <c r="AA401">
        <f ca="1">IF(OR(ISBLANK(J401),ISBLANK(O401),J401="",O401=""),"",IF(J401=O401,1,0))</f>
        <v>1</v>
      </c>
      <c r="AB401" t="str">
        <f ca="1">IF(OR(ISBLANK(K401),ISBLANK(Q401),K401="",Q401=""),"",IF(K401=Q401,1,0))</f>
        <v/>
      </c>
      <c r="AC401" s="23" t="str">
        <f t="shared" ca="1" si="5"/>
        <v/>
      </c>
    </row>
    <row r="402" spans="1:29" x14ac:dyDescent="0.25">
      <c r="A402" s="23">
        <v>401</v>
      </c>
      <c r="B402">
        <v>193</v>
      </c>
      <c r="C402" t="str">
        <f ca="1">IFERROR(VLOOKUP($B402,INDIRECT(nfl_game_result),MATCH(C$1,INDIRECT(nfl_game_result_header),0),FALSE),"error")</f>
        <v>2012_14_DEN@OAK</v>
      </c>
      <c r="D402" t="str">
        <f ca="1">IFERROR(IF(ISBLANK(VLOOKUP($B402,INDIRECT(nfl_game_result),MATCH(D$1,INDIRECT(nfl_game_result_header),0),FALSE)),"",VLOOKUP($B402,INDIRECT(nfl_game_result),MATCH(D$1,INDIRECT(nfl_game_result_header),0),FALSE)),"error")</f>
        <v/>
      </c>
      <c r="E402">
        <f ca="1">IFERROR(IF(ISBLANK(VLOOKUP($B402,INDIRECT(nfl_game_result),MATCH(E$1,INDIRECT(nfl_game_result_header),0),FALSE)),"",VLOOKUP($B402,INDIRECT(nfl_game_result),MATCH(E$1,INDIRECT(nfl_game_result_header),0),FALSE)),"error")</f>
        <v>10.5</v>
      </c>
      <c r="F402" s="23" t="str">
        <f ca="1">IFERROR(IF(ISBLANK(VLOOKUP($B402,INDIRECT(nfl_game_result),MATCH(F$1,INDIRECT(nfl_game_result_header),0),FALSE)),"",VLOOKUP($B402,INDIRECT(nfl_game_result),MATCH(F$1,INDIRECT(nfl_game_result_header),0),FALSE)),"error")</f>
        <v/>
      </c>
      <c r="G402" s="23" t="str">
        <f ca="1">IFERROR(IF(ISBLANK(VLOOKUP($B402,INDIRECT(nfl_game_result),MATCH(G$1,INDIRECT(nfl_game_result_header),0),FALSE)),"",VLOOKUP($B402,INDIRECT(nfl_game_result),MATCH(G$1,INDIRECT(nfl_game_result_header),0),FALSE)),"error")</f>
        <v/>
      </c>
      <c r="H402">
        <f ca="1">IFERROR(IF(ISBLANK(VLOOKUP($B402,INDIRECT(nfl_game_result),MATCH(H$1,INDIRECT(nfl_game_result_header),0),FALSE)),"",VLOOKUP($B402,INDIRECT(nfl_game_result),MATCH(H$1,INDIRECT(nfl_game_result_header),0),FALSE)),"error")</f>
        <v>13</v>
      </c>
      <c r="I402">
        <f ca="1">IFERROR(IF(ISBLANK(VLOOKUP($B402,INDIRECT(nfl_game_result),MATCH(I$1,INDIRECT(nfl_game_result_header),0),FALSE)),"",VLOOKUP($B402,INDIRECT(nfl_game_result),MATCH(I$1,INDIRECT(nfl_game_result_header),0),FALSE)),"error")</f>
        <v>26</v>
      </c>
      <c r="J402" t="str">
        <f ca="1">IFERROR(IF(ISBLANK(VLOOKUP($B402,INDIRECT(nfl_game_result),MATCH(J$1,INDIRECT(nfl_game_result_header),0),FALSE)),"",VLOOKUP($B402,INDIRECT(nfl_game_result),MATCH(J$1,INDIRECT(nfl_game_result_header),0),FALSE)),"error")</f>
        <v>DEN</v>
      </c>
      <c r="K402" t="str">
        <f ca="1">IFERROR(IF(ISBLANK(VLOOKUP($B402,INDIRECT(nfl_game_result),MATCH(K$1,INDIRECT(nfl_game_result_header),0),FALSE)),"",VLOOKUP($B402,INDIRECT(nfl_game_result),MATCH(K$1,INDIRECT(nfl_game_result_header),0),FALSE)),"error")</f>
        <v>DEN</v>
      </c>
      <c r="L402" s="23" t="str">
        <f ca="1">IFERROR(IF(ISBLANK(VLOOKUP($B402,INDIRECT(nfl_game_result),MATCH(L$1,INDIRECT(nfl_game_result_header),0),FALSE)),"",VLOOKUP($B402,INDIRECT(nfl_game_result),MATCH(L$1,INDIRECT(nfl_game_result_header),0),FALSE)),"error")</f>
        <v/>
      </c>
      <c r="M402" t="s">
        <v>14</v>
      </c>
      <c r="N402">
        <v>8.5</v>
      </c>
      <c r="O402" t="s">
        <v>85</v>
      </c>
      <c r="V402" s="23" t="s">
        <v>416</v>
      </c>
      <c r="W402">
        <f ca="1">VALUE(LEFT(C402, 4))</f>
        <v>2012</v>
      </c>
      <c r="X402">
        <f ca="1">VALUE(MID(C402,6,FIND("_",C402,6)-6))</f>
        <v>14</v>
      </c>
      <c r="Y402" t="str">
        <f ca="1">IF(NOT(OR(ISBLANK(D402),ISBLANK(E402),D402="",E402="")),D402-E402,"")</f>
        <v/>
      </c>
      <c r="Z402" t="str">
        <f ca="1">IF(OR(NOT(ISNUMBER(D402)),ISBLANK(D402),D402="",ISBLANK(N402)),"",ABS(D402-N402))</f>
        <v/>
      </c>
      <c r="AA402">
        <f ca="1">IF(OR(ISBLANK(J402),ISBLANK(O402),J402="",O402=""),"",IF(J402=O402,1,0))</f>
        <v>0</v>
      </c>
      <c r="AB402" t="str">
        <f ca="1">IF(OR(ISBLANK(K402),ISBLANK(Q402),K402="",Q402=""),"",IF(K402=Q402,1,0))</f>
        <v/>
      </c>
      <c r="AC402" s="23" t="str">
        <f t="shared" ref="AC402:AC465" ca="1" si="6">IF(OR(ISBLANK(L402),ISBLANK(T402),L402="",T402=""),"",IF(L402=T402,1,0))</f>
        <v/>
      </c>
    </row>
    <row r="403" spans="1:29" x14ac:dyDescent="0.25">
      <c r="A403" s="23">
        <v>402</v>
      </c>
      <c r="B403">
        <v>194</v>
      </c>
      <c r="C403" t="str">
        <f ca="1">IFERROR(VLOOKUP($B403,INDIRECT(nfl_game_result),MATCH(C$1,INDIRECT(nfl_game_result_header),0),FALSE),"error")</f>
        <v>2012_14_BAL@WAS</v>
      </c>
      <c r="D403" t="str">
        <f ca="1">IFERROR(IF(ISBLANK(VLOOKUP($B403,INDIRECT(nfl_game_result),MATCH(D$1,INDIRECT(nfl_game_result_header),0),FALSE)),"",VLOOKUP($B403,INDIRECT(nfl_game_result),MATCH(D$1,INDIRECT(nfl_game_result_header),0),FALSE)),"error")</f>
        <v/>
      </c>
      <c r="E403">
        <f ca="1">IFERROR(IF(ISBLANK(VLOOKUP($B403,INDIRECT(nfl_game_result),MATCH(E$1,INDIRECT(nfl_game_result_header),0),FALSE)),"",VLOOKUP($B403,INDIRECT(nfl_game_result),MATCH(E$1,INDIRECT(nfl_game_result_header),0),FALSE)),"error")</f>
        <v>-0.5</v>
      </c>
      <c r="F403" s="23" t="str">
        <f ca="1">IFERROR(IF(ISBLANK(VLOOKUP($B403,INDIRECT(nfl_game_result),MATCH(F$1,INDIRECT(nfl_game_result_header),0),FALSE)),"",VLOOKUP($B403,INDIRECT(nfl_game_result),MATCH(F$1,INDIRECT(nfl_game_result_header),0),FALSE)),"error")</f>
        <v/>
      </c>
      <c r="G403" s="23" t="str">
        <f ca="1">IFERROR(IF(ISBLANK(VLOOKUP($B403,INDIRECT(nfl_game_result),MATCH(G$1,INDIRECT(nfl_game_result_header),0),FALSE)),"",VLOOKUP($B403,INDIRECT(nfl_game_result),MATCH(G$1,INDIRECT(nfl_game_result_header),0),FALSE)),"error")</f>
        <v/>
      </c>
      <c r="H403">
        <f ca="1">IFERROR(IF(ISBLANK(VLOOKUP($B403,INDIRECT(nfl_game_result),MATCH(H$1,INDIRECT(nfl_game_result_header),0),FALSE)),"",VLOOKUP($B403,INDIRECT(nfl_game_result),MATCH(H$1,INDIRECT(nfl_game_result_header),0),FALSE)),"error")</f>
        <v>31</v>
      </c>
      <c r="I403">
        <f ca="1">IFERROR(IF(ISBLANK(VLOOKUP($B403,INDIRECT(nfl_game_result),MATCH(I$1,INDIRECT(nfl_game_result_header),0),FALSE)),"",VLOOKUP($B403,INDIRECT(nfl_game_result),MATCH(I$1,INDIRECT(nfl_game_result_header),0),FALSE)),"error")</f>
        <v>28</v>
      </c>
      <c r="J403" t="str">
        <f ca="1">IFERROR(IF(ISBLANK(VLOOKUP($B403,INDIRECT(nfl_game_result),MATCH(J$1,INDIRECT(nfl_game_result_header),0),FALSE)),"",VLOOKUP($B403,INDIRECT(nfl_game_result),MATCH(J$1,INDIRECT(nfl_game_result_header),0),FALSE)),"error")</f>
        <v>WAS</v>
      </c>
      <c r="K403" t="str">
        <f ca="1">IFERROR(IF(ISBLANK(VLOOKUP($B403,INDIRECT(nfl_game_result),MATCH(K$1,INDIRECT(nfl_game_result_header),0),FALSE)),"",VLOOKUP($B403,INDIRECT(nfl_game_result),MATCH(K$1,INDIRECT(nfl_game_result_header),0),FALSE)),"error")</f>
        <v>WAS</v>
      </c>
      <c r="L403" s="23" t="str">
        <f ca="1">IFERROR(IF(ISBLANK(VLOOKUP($B403,INDIRECT(nfl_game_result),MATCH(L$1,INDIRECT(nfl_game_result_header),0),FALSE)),"",VLOOKUP($B403,INDIRECT(nfl_game_result),MATCH(L$1,INDIRECT(nfl_game_result_header),0),FALSE)),"error")</f>
        <v/>
      </c>
      <c r="M403" t="s">
        <v>14</v>
      </c>
      <c r="N403">
        <v>2.5</v>
      </c>
      <c r="O403" t="s">
        <v>94</v>
      </c>
      <c r="V403" s="23" t="s">
        <v>416</v>
      </c>
      <c r="W403">
        <f ca="1">VALUE(LEFT(C403, 4))</f>
        <v>2012</v>
      </c>
      <c r="X403">
        <f ca="1">VALUE(MID(C403,6,FIND("_",C403,6)-6))</f>
        <v>14</v>
      </c>
      <c r="Y403" t="str">
        <f ca="1">IF(NOT(OR(ISBLANK(D403),ISBLANK(E403),D403="",E403="")),D403-E403,"")</f>
        <v/>
      </c>
      <c r="Z403" t="str">
        <f ca="1">IF(OR(NOT(ISNUMBER(D403)),ISBLANK(D403),D403="",ISBLANK(N403)),"",ABS(D403-N403))</f>
        <v/>
      </c>
      <c r="AA403">
        <f ca="1">IF(OR(ISBLANK(J403),ISBLANK(O403),J403="",O403=""),"",IF(J403=O403,1,0))</f>
        <v>1</v>
      </c>
      <c r="AB403" t="str">
        <f ca="1">IF(OR(ISBLANK(K403),ISBLANK(Q403),K403="",Q403=""),"",IF(K403=Q403,1,0))</f>
        <v/>
      </c>
      <c r="AC403" s="23" t="str">
        <f t="shared" ca="1" si="6"/>
        <v/>
      </c>
    </row>
    <row r="404" spans="1:29" x14ac:dyDescent="0.25">
      <c r="A404" s="23">
        <v>403</v>
      </c>
      <c r="B404">
        <v>195</v>
      </c>
      <c r="C404" t="str">
        <f ca="1">IFERROR(VLOOKUP($B404,INDIRECT(nfl_game_result),MATCH(C$1,INDIRECT(nfl_game_result_header),0),FALSE),"error")</f>
        <v>2012_14_KCY@CLE</v>
      </c>
      <c r="D404" t="str">
        <f ca="1">IFERROR(IF(ISBLANK(VLOOKUP($B404,INDIRECT(nfl_game_result),MATCH(D$1,INDIRECT(nfl_game_result_header),0),FALSE)),"",VLOOKUP($B404,INDIRECT(nfl_game_result),MATCH(D$1,INDIRECT(nfl_game_result_header),0),FALSE)),"error")</f>
        <v/>
      </c>
      <c r="E404">
        <f ca="1">IFERROR(IF(ISBLANK(VLOOKUP($B404,INDIRECT(nfl_game_result),MATCH(E$1,INDIRECT(nfl_game_result_header),0),FALSE)),"",VLOOKUP($B404,INDIRECT(nfl_game_result),MATCH(E$1,INDIRECT(nfl_game_result_header),0),FALSE)),"error")</f>
        <v>-5.5</v>
      </c>
      <c r="F404" s="23" t="str">
        <f ca="1">IFERROR(IF(ISBLANK(VLOOKUP($B404,INDIRECT(nfl_game_result),MATCH(F$1,INDIRECT(nfl_game_result_header),0),FALSE)),"",VLOOKUP($B404,INDIRECT(nfl_game_result),MATCH(F$1,INDIRECT(nfl_game_result_header),0),FALSE)),"error")</f>
        <v/>
      </c>
      <c r="G404" s="23" t="str">
        <f ca="1">IFERROR(IF(ISBLANK(VLOOKUP($B404,INDIRECT(nfl_game_result),MATCH(G$1,INDIRECT(nfl_game_result_header),0),FALSE)),"",VLOOKUP($B404,INDIRECT(nfl_game_result),MATCH(G$1,INDIRECT(nfl_game_result_header),0),FALSE)),"error")</f>
        <v/>
      </c>
      <c r="H404">
        <f ca="1">IFERROR(IF(ISBLANK(VLOOKUP($B404,INDIRECT(nfl_game_result),MATCH(H$1,INDIRECT(nfl_game_result_header),0),FALSE)),"",VLOOKUP($B404,INDIRECT(nfl_game_result),MATCH(H$1,INDIRECT(nfl_game_result_header),0),FALSE)),"error")</f>
        <v>30</v>
      </c>
      <c r="I404">
        <f ca="1">IFERROR(IF(ISBLANK(VLOOKUP($B404,INDIRECT(nfl_game_result),MATCH(I$1,INDIRECT(nfl_game_result_header),0),FALSE)),"",VLOOKUP($B404,INDIRECT(nfl_game_result),MATCH(I$1,INDIRECT(nfl_game_result_header),0),FALSE)),"error")</f>
        <v>7</v>
      </c>
      <c r="J404" t="str">
        <f ca="1">IFERROR(IF(ISBLANK(VLOOKUP($B404,INDIRECT(nfl_game_result),MATCH(J$1,INDIRECT(nfl_game_result_header),0),FALSE)),"",VLOOKUP($B404,INDIRECT(nfl_game_result),MATCH(J$1,INDIRECT(nfl_game_result_header),0),FALSE)),"error")</f>
        <v>CLE</v>
      </c>
      <c r="K404" t="str">
        <f ca="1">IFERROR(IF(ISBLANK(VLOOKUP($B404,INDIRECT(nfl_game_result),MATCH(K$1,INDIRECT(nfl_game_result_header),0),FALSE)),"",VLOOKUP($B404,INDIRECT(nfl_game_result),MATCH(K$1,INDIRECT(nfl_game_result_header),0),FALSE)),"error")</f>
        <v>CLE</v>
      </c>
      <c r="L404" s="23" t="str">
        <f ca="1">IFERROR(IF(ISBLANK(VLOOKUP($B404,INDIRECT(nfl_game_result),MATCH(L$1,INDIRECT(nfl_game_result_header),0),FALSE)),"",VLOOKUP($B404,INDIRECT(nfl_game_result),MATCH(L$1,INDIRECT(nfl_game_result_header),0),FALSE)),"error")</f>
        <v/>
      </c>
      <c r="M404" t="s">
        <v>14</v>
      </c>
      <c r="N404">
        <v>-3.5</v>
      </c>
      <c r="O404" t="s">
        <v>331</v>
      </c>
      <c r="V404" s="23" t="s">
        <v>416</v>
      </c>
      <c r="W404">
        <f ca="1">VALUE(LEFT(C404, 4))</f>
        <v>2012</v>
      </c>
      <c r="X404">
        <f ca="1">VALUE(MID(C404,6,FIND("_",C404,6)-6))</f>
        <v>14</v>
      </c>
      <c r="Y404" t="str">
        <f ca="1">IF(NOT(OR(ISBLANK(D404),ISBLANK(E404),D404="",E404="")),D404-E404,"")</f>
        <v/>
      </c>
      <c r="Z404" t="str">
        <f ca="1">IF(OR(NOT(ISNUMBER(D404)),ISBLANK(D404),D404="",ISBLANK(N404)),"",ABS(D404-N404))</f>
        <v/>
      </c>
      <c r="AA404">
        <f ca="1">IF(OR(ISBLANK(J404),ISBLANK(O404),J404="",O404=""),"",IF(J404=O404,1,0))</f>
        <v>0</v>
      </c>
      <c r="AB404" t="str">
        <f ca="1">IF(OR(ISBLANK(K404),ISBLANK(Q404),K404="",Q404=""),"",IF(K404=Q404,1,0))</f>
        <v/>
      </c>
      <c r="AC404" s="23" t="str">
        <f t="shared" ca="1" si="6"/>
        <v/>
      </c>
    </row>
    <row r="405" spans="1:29" x14ac:dyDescent="0.25">
      <c r="A405" s="23">
        <v>404</v>
      </c>
      <c r="B405">
        <v>196</v>
      </c>
      <c r="C405" t="str">
        <f ca="1">IFERROR(VLOOKUP($B405,INDIRECT(nfl_game_result),MATCH(C$1,INDIRECT(nfl_game_result_header),0),FALSE),"error")</f>
        <v>2012_14_SD@PIT</v>
      </c>
      <c r="D405" t="str">
        <f ca="1">IFERROR(IF(ISBLANK(VLOOKUP($B405,INDIRECT(nfl_game_result),MATCH(D$1,INDIRECT(nfl_game_result_header),0),FALSE)),"",VLOOKUP($B405,INDIRECT(nfl_game_result),MATCH(D$1,INDIRECT(nfl_game_result_header),0),FALSE)),"error")</f>
        <v/>
      </c>
      <c r="E405">
        <f ca="1">IFERROR(IF(ISBLANK(VLOOKUP($B405,INDIRECT(nfl_game_result),MATCH(E$1,INDIRECT(nfl_game_result_header),0),FALSE)),"",VLOOKUP($B405,INDIRECT(nfl_game_result),MATCH(E$1,INDIRECT(nfl_game_result_header),0),FALSE)),"error")</f>
        <v>-6.5</v>
      </c>
      <c r="F405" s="23" t="str">
        <f ca="1">IFERROR(IF(ISBLANK(VLOOKUP($B405,INDIRECT(nfl_game_result),MATCH(F$1,INDIRECT(nfl_game_result_header),0),FALSE)),"",VLOOKUP($B405,INDIRECT(nfl_game_result),MATCH(F$1,INDIRECT(nfl_game_result_header),0),FALSE)),"error")</f>
        <v/>
      </c>
      <c r="G405" s="23" t="str">
        <f ca="1">IFERROR(IF(ISBLANK(VLOOKUP($B405,INDIRECT(nfl_game_result),MATCH(G$1,INDIRECT(nfl_game_result_header),0),FALSE)),"",VLOOKUP($B405,INDIRECT(nfl_game_result),MATCH(G$1,INDIRECT(nfl_game_result_header),0),FALSE)),"error")</f>
        <v/>
      </c>
      <c r="H405">
        <f ca="1">IFERROR(IF(ISBLANK(VLOOKUP($B405,INDIRECT(nfl_game_result),MATCH(H$1,INDIRECT(nfl_game_result_header),0),FALSE)),"",VLOOKUP($B405,INDIRECT(nfl_game_result),MATCH(H$1,INDIRECT(nfl_game_result_header),0),FALSE)),"error")</f>
        <v>24</v>
      </c>
      <c r="I405">
        <f ca="1">IFERROR(IF(ISBLANK(VLOOKUP($B405,INDIRECT(nfl_game_result),MATCH(I$1,INDIRECT(nfl_game_result_header),0),FALSE)),"",VLOOKUP($B405,INDIRECT(nfl_game_result),MATCH(I$1,INDIRECT(nfl_game_result_header),0),FALSE)),"error")</f>
        <v>34</v>
      </c>
      <c r="J405" t="str">
        <f ca="1">IFERROR(IF(ISBLANK(VLOOKUP($B405,INDIRECT(nfl_game_result),MATCH(J$1,INDIRECT(nfl_game_result_header),0),FALSE)),"",VLOOKUP($B405,INDIRECT(nfl_game_result),MATCH(J$1,INDIRECT(nfl_game_result_header),0),FALSE)),"error")</f>
        <v>SD</v>
      </c>
      <c r="K405" t="str">
        <f ca="1">IFERROR(IF(ISBLANK(VLOOKUP($B405,INDIRECT(nfl_game_result),MATCH(K$1,INDIRECT(nfl_game_result_header),0),FALSE)),"",VLOOKUP($B405,INDIRECT(nfl_game_result),MATCH(K$1,INDIRECT(nfl_game_result_header),0),FALSE)),"error")</f>
        <v>SD</v>
      </c>
      <c r="L405" s="23" t="str">
        <f ca="1">IFERROR(IF(ISBLANK(VLOOKUP($B405,INDIRECT(nfl_game_result),MATCH(L$1,INDIRECT(nfl_game_result_header),0),FALSE)),"",VLOOKUP($B405,INDIRECT(nfl_game_result),MATCH(L$1,INDIRECT(nfl_game_result_header),0),FALSE)),"error")</f>
        <v/>
      </c>
      <c r="M405" t="s">
        <v>14</v>
      </c>
      <c r="N405">
        <v>-5.5</v>
      </c>
      <c r="O405" t="s">
        <v>88</v>
      </c>
      <c r="V405" s="23" t="s">
        <v>416</v>
      </c>
      <c r="W405">
        <f ca="1">VALUE(LEFT(C405, 4))</f>
        <v>2012</v>
      </c>
      <c r="X405">
        <f ca="1">VALUE(MID(C405,6,FIND("_",C405,6)-6))</f>
        <v>14</v>
      </c>
      <c r="Y405" t="str">
        <f ca="1">IF(NOT(OR(ISBLANK(D405),ISBLANK(E405),D405="",E405="")),D405-E405,"")</f>
        <v/>
      </c>
      <c r="Z405" t="str">
        <f ca="1">IF(OR(NOT(ISNUMBER(D405)),ISBLANK(D405),D405="",ISBLANK(N405)),"",ABS(D405-N405))</f>
        <v/>
      </c>
      <c r="AA405">
        <f ca="1">IF(OR(ISBLANK(J405),ISBLANK(O405),J405="",O405=""),"",IF(J405=O405,1,0))</f>
        <v>1</v>
      </c>
      <c r="AB405" t="str">
        <f ca="1">IF(OR(ISBLANK(K405),ISBLANK(Q405),K405="",Q405=""),"",IF(K405=Q405,1,0))</f>
        <v/>
      </c>
      <c r="AC405" s="23" t="str">
        <f t="shared" ca="1" si="6"/>
        <v/>
      </c>
    </row>
    <row r="406" spans="1:29" x14ac:dyDescent="0.25">
      <c r="A406" s="23">
        <v>405</v>
      </c>
      <c r="B406">
        <v>197</v>
      </c>
      <c r="C406" t="str">
        <f ca="1">IFERROR(VLOOKUP($B406,INDIRECT(nfl_game_result),MATCH(C$1,INDIRECT(nfl_game_result_header),0),FALSE),"error")</f>
        <v>2012_14_TEN@IND</v>
      </c>
      <c r="D406" t="str">
        <f ca="1">IFERROR(IF(ISBLANK(VLOOKUP($B406,INDIRECT(nfl_game_result),MATCH(D$1,INDIRECT(nfl_game_result_header),0),FALSE)),"",VLOOKUP($B406,INDIRECT(nfl_game_result),MATCH(D$1,INDIRECT(nfl_game_result_header),0),FALSE)),"error")</f>
        <v/>
      </c>
      <c r="E406">
        <f ca="1">IFERROR(IF(ISBLANK(VLOOKUP($B406,INDIRECT(nfl_game_result),MATCH(E$1,INDIRECT(nfl_game_result_header),0),FALSE)),"",VLOOKUP($B406,INDIRECT(nfl_game_result),MATCH(E$1,INDIRECT(nfl_game_result_header),0),FALSE)),"error")</f>
        <v>-5.5</v>
      </c>
      <c r="F406" s="23" t="str">
        <f ca="1">IFERROR(IF(ISBLANK(VLOOKUP($B406,INDIRECT(nfl_game_result),MATCH(F$1,INDIRECT(nfl_game_result_header),0),FALSE)),"",VLOOKUP($B406,INDIRECT(nfl_game_result),MATCH(F$1,INDIRECT(nfl_game_result_header),0),FALSE)),"error")</f>
        <v/>
      </c>
      <c r="G406" s="23" t="str">
        <f ca="1">IFERROR(IF(ISBLANK(VLOOKUP($B406,INDIRECT(nfl_game_result),MATCH(G$1,INDIRECT(nfl_game_result_header),0),FALSE)),"",VLOOKUP($B406,INDIRECT(nfl_game_result),MATCH(G$1,INDIRECT(nfl_game_result_header),0),FALSE)),"error")</f>
        <v/>
      </c>
      <c r="H406">
        <f ca="1">IFERROR(IF(ISBLANK(VLOOKUP($B406,INDIRECT(nfl_game_result),MATCH(H$1,INDIRECT(nfl_game_result_header),0),FALSE)),"",VLOOKUP($B406,INDIRECT(nfl_game_result),MATCH(H$1,INDIRECT(nfl_game_result_header),0),FALSE)),"error")</f>
        <v>27</v>
      </c>
      <c r="I406">
        <f ca="1">IFERROR(IF(ISBLANK(VLOOKUP($B406,INDIRECT(nfl_game_result),MATCH(I$1,INDIRECT(nfl_game_result_header),0),FALSE)),"",VLOOKUP($B406,INDIRECT(nfl_game_result),MATCH(I$1,INDIRECT(nfl_game_result_header),0),FALSE)),"error")</f>
        <v>23</v>
      </c>
      <c r="J406" t="str">
        <f ca="1">IFERROR(IF(ISBLANK(VLOOKUP($B406,INDIRECT(nfl_game_result),MATCH(J$1,INDIRECT(nfl_game_result_header),0),FALSE)),"",VLOOKUP($B406,INDIRECT(nfl_game_result),MATCH(J$1,INDIRECT(nfl_game_result_header),0),FALSE)),"error")</f>
        <v>TEN</v>
      </c>
      <c r="K406" t="str">
        <f ca="1">IFERROR(IF(ISBLANK(VLOOKUP($B406,INDIRECT(nfl_game_result),MATCH(K$1,INDIRECT(nfl_game_result_header),0),FALSE)),"",VLOOKUP($B406,INDIRECT(nfl_game_result),MATCH(K$1,INDIRECT(nfl_game_result_header),0),FALSE)),"error")</f>
        <v>IND</v>
      </c>
      <c r="L406" s="23" t="str">
        <f ca="1">IFERROR(IF(ISBLANK(VLOOKUP($B406,INDIRECT(nfl_game_result),MATCH(L$1,INDIRECT(nfl_game_result_header),0),FALSE)),"",VLOOKUP($B406,INDIRECT(nfl_game_result),MATCH(L$1,INDIRECT(nfl_game_result_header),0),FALSE)),"error")</f>
        <v/>
      </c>
      <c r="M406" t="s">
        <v>14</v>
      </c>
      <c r="N406">
        <v>-5.5</v>
      </c>
      <c r="O406" t="s">
        <v>93</v>
      </c>
      <c r="V406" s="23" t="s">
        <v>416</v>
      </c>
      <c r="W406">
        <f ca="1">VALUE(LEFT(C406, 4))</f>
        <v>2012</v>
      </c>
      <c r="X406">
        <f ca="1">VALUE(MID(C406,6,FIND("_",C406,6)-6))</f>
        <v>14</v>
      </c>
      <c r="Y406" t="str">
        <f ca="1">IF(NOT(OR(ISBLANK(D406),ISBLANK(E406),D406="",E406="")),D406-E406,"")</f>
        <v/>
      </c>
      <c r="Z406" t="str">
        <f ca="1">IF(OR(NOT(ISNUMBER(D406)),ISBLANK(D406),D406="",ISBLANK(N406)),"",ABS(D406-N406))</f>
        <v/>
      </c>
      <c r="AA406">
        <f ca="1">IF(OR(ISBLANK(J406),ISBLANK(O406),J406="",O406=""),"",IF(J406=O406,1,0))</f>
        <v>1</v>
      </c>
      <c r="AB406" t="str">
        <f ca="1">IF(OR(ISBLANK(K406),ISBLANK(Q406),K406="",Q406=""),"",IF(K406=Q406,1,0))</f>
        <v/>
      </c>
      <c r="AC406" s="23" t="str">
        <f t="shared" ca="1" si="6"/>
        <v/>
      </c>
    </row>
    <row r="407" spans="1:29" x14ac:dyDescent="0.25">
      <c r="A407" s="23">
        <v>406</v>
      </c>
      <c r="B407">
        <v>198</v>
      </c>
      <c r="C407" t="str">
        <f ca="1">IFERROR(VLOOKUP($B407,INDIRECT(nfl_game_result),MATCH(C$1,INDIRECT(nfl_game_result_header),0),FALSE),"error")</f>
        <v>2012_14_NYJ@JAX</v>
      </c>
      <c r="D407" t="str">
        <f ca="1">IFERROR(IF(ISBLANK(VLOOKUP($B407,INDIRECT(nfl_game_result),MATCH(D$1,INDIRECT(nfl_game_result_header),0),FALSE)),"",VLOOKUP($B407,INDIRECT(nfl_game_result),MATCH(D$1,INDIRECT(nfl_game_result_header),0),FALSE)),"error")</f>
        <v/>
      </c>
      <c r="E407">
        <f ca="1">IFERROR(IF(ISBLANK(VLOOKUP($B407,INDIRECT(nfl_game_result),MATCH(E$1,INDIRECT(nfl_game_result_header),0),FALSE)),"",VLOOKUP($B407,INDIRECT(nfl_game_result),MATCH(E$1,INDIRECT(nfl_game_result_header),0),FALSE)),"error")</f>
        <v>2.5</v>
      </c>
      <c r="F407" s="23" t="str">
        <f ca="1">IFERROR(IF(ISBLANK(VLOOKUP($B407,INDIRECT(nfl_game_result),MATCH(F$1,INDIRECT(nfl_game_result_header),0),FALSE)),"",VLOOKUP($B407,INDIRECT(nfl_game_result),MATCH(F$1,INDIRECT(nfl_game_result_header),0),FALSE)),"error")</f>
        <v/>
      </c>
      <c r="G407" s="23" t="str">
        <f ca="1">IFERROR(IF(ISBLANK(VLOOKUP($B407,INDIRECT(nfl_game_result),MATCH(G$1,INDIRECT(nfl_game_result_header),0),FALSE)),"",VLOOKUP($B407,INDIRECT(nfl_game_result),MATCH(G$1,INDIRECT(nfl_game_result_header),0),FALSE)),"error")</f>
        <v/>
      </c>
      <c r="H407">
        <f ca="1">IFERROR(IF(ISBLANK(VLOOKUP($B407,INDIRECT(nfl_game_result),MATCH(H$1,INDIRECT(nfl_game_result_header),0),FALSE)),"",VLOOKUP($B407,INDIRECT(nfl_game_result),MATCH(H$1,INDIRECT(nfl_game_result_header),0),FALSE)),"error")</f>
        <v>10</v>
      </c>
      <c r="I407">
        <f ca="1">IFERROR(IF(ISBLANK(VLOOKUP($B407,INDIRECT(nfl_game_result),MATCH(I$1,INDIRECT(nfl_game_result_header),0),FALSE)),"",VLOOKUP($B407,INDIRECT(nfl_game_result),MATCH(I$1,INDIRECT(nfl_game_result_header),0),FALSE)),"error")</f>
        <v>17</v>
      </c>
      <c r="J407" t="str">
        <f ca="1">IFERROR(IF(ISBLANK(VLOOKUP($B407,INDIRECT(nfl_game_result),MATCH(J$1,INDIRECT(nfl_game_result_header),0),FALSE)),"",VLOOKUP($B407,INDIRECT(nfl_game_result),MATCH(J$1,INDIRECT(nfl_game_result_header),0),FALSE)),"error")</f>
        <v>NYJ</v>
      </c>
      <c r="K407" t="str">
        <f ca="1">IFERROR(IF(ISBLANK(VLOOKUP($B407,INDIRECT(nfl_game_result),MATCH(K$1,INDIRECT(nfl_game_result_header),0),FALSE)),"",VLOOKUP($B407,INDIRECT(nfl_game_result),MATCH(K$1,INDIRECT(nfl_game_result_header),0),FALSE)),"error")</f>
        <v>NYJ</v>
      </c>
      <c r="L407" s="23" t="str">
        <f ca="1">IFERROR(IF(ISBLANK(VLOOKUP($B407,INDIRECT(nfl_game_result),MATCH(L$1,INDIRECT(nfl_game_result_header),0),FALSE)),"",VLOOKUP($B407,INDIRECT(nfl_game_result),MATCH(L$1,INDIRECT(nfl_game_result_header),0),FALSE)),"error")</f>
        <v/>
      </c>
      <c r="M407" t="s">
        <v>14</v>
      </c>
      <c r="N407">
        <v>2</v>
      </c>
      <c r="O407" t="s">
        <v>77</v>
      </c>
      <c r="V407" s="23" t="s">
        <v>416</v>
      </c>
      <c r="W407">
        <f ca="1">VALUE(LEFT(C407, 4))</f>
        <v>2012</v>
      </c>
      <c r="X407">
        <f ca="1">VALUE(MID(C407,6,FIND("_",C407,6)-6))</f>
        <v>14</v>
      </c>
      <c r="Y407" t="str">
        <f ca="1">IF(NOT(OR(ISBLANK(D407),ISBLANK(E407),D407="",E407="")),D407-E407,"")</f>
        <v/>
      </c>
      <c r="Z407" t="str">
        <f ca="1">IF(OR(NOT(ISNUMBER(D407)),ISBLANK(D407),D407="",ISBLANK(N407)),"",ABS(D407-N407))</f>
        <v/>
      </c>
      <c r="AA407">
        <f ca="1">IF(OR(ISBLANK(J407),ISBLANK(O407),J407="",O407=""),"",IF(J407=O407,1,0))</f>
        <v>0</v>
      </c>
      <c r="AB407" t="str">
        <f ca="1">IF(OR(ISBLANK(K407),ISBLANK(Q407),K407="",Q407=""),"",IF(K407=Q407,1,0))</f>
        <v/>
      </c>
      <c r="AC407" s="23" t="str">
        <f t="shared" ca="1" si="6"/>
        <v/>
      </c>
    </row>
    <row r="408" spans="1:29" x14ac:dyDescent="0.25">
      <c r="A408" s="23">
        <v>407</v>
      </c>
      <c r="B408">
        <v>199</v>
      </c>
      <c r="C408" t="str">
        <f ca="1">IFERROR(VLOOKUP($B408,INDIRECT(nfl_game_result),MATCH(C$1,INDIRECT(nfl_game_result_header),0),FALSE),"error")</f>
        <v>2012_14_CHI@MIN</v>
      </c>
      <c r="D408" t="str">
        <f ca="1">IFERROR(IF(ISBLANK(VLOOKUP($B408,INDIRECT(nfl_game_result),MATCH(D$1,INDIRECT(nfl_game_result_header),0),FALSE)),"",VLOOKUP($B408,INDIRECT(nfl_game_result),MATCH(D$1,INDIRECT(nfl_game_result_header),0),FALSE)),"error")</f>
        <v/>
      </c>
      <c r="E408">
        <f ca="1">IFERROR(IF(ISBLANK(VLOOKUP($B408,INDIRECT(nfl_game_result),MATCH(E$1,INDIRECT(nfl_game_result_header),0),FALSE)),"",VLOOKUP($B408,INDIRECT(nfl_game_result),MATCH(E$1,INDIRECT(nfl_game_result_header),0),FALSE)),"error")</f>
        <v>2.5</v>
      </c>
      <c r="F408" s="23" t="str">
        <f ca="1">IFERROR(IF(ISBLANK(VLOOKUP($B408,INDIRECT(nfl_game_result),MATCH(F$1,INDIRECT(nfl_game_result_header),0),FALSE)),"",VLOOKUP($B408,INDIRECT(nfl_game_result),MATCH(F$1,INDIRECT(nfl_game_result_header),0),FALSE)),"error")</f>
        <v/>
      </c>
      <c r="G408" s="23" t="str">
        <f ca="1">IFERROR(IF(ISBLANK(VLOOKUP($B408,INDIRECT(nfl_game_result),MATCH(G$1,INDIRECT(nfl_game_result_header),0),FALSE)),"",VLOOKUP($B408,INDIRECT(nfl_game_result),MATCH(G$1,INDIRECT(nfl_game_result_header),0),FALSE)),"error")</f>
        <v/>
      </c>
      <c r="H408">
        <f ca="1">IFERROR(IF(ISBLANK(VLOOKUP($B408,INDIRECT(nfl_game_result),MATCH(H$1,INDIRECT(nfl_game_result_header),0),FALSE)),"",VLOOKUP($B408,INDIRECT(nfl_game_result),MATCH(H$1,INDIRECT(nfl_game_result_header),0),FALSE)),"error")</f>
        <v>21</v>
      </c>
      <c r="I408">
        <f ca="1">IFERROR(IF(ISBLANK(VLOOKUP($B408,INDIRECT(nfl_game_result),MATCH(I$1,INDIRECT(nfl_game_result_header),0),FALSE)),"",VLOOKUP($B408,INDIRECT(nfl_game_result),MATCH(I$1,INDIRECT(nfl_game_result_header),0),FALSE)),"error")</f>
        <v>14</v>
      </c>
      <c r="J408" t="str">
        <f ca="1">IFERROR(IF(ISBLANK(VLOOKUP($B408,INDIRECT(nfl_game_result),MATCH(J$1,INDIRECT(nfl_game_result_header),0),FALSE)),"",VLOOKUP($B408,INDIRECT(nfl_game_result),MATCH(J$1,INDIRECT(nfl_game_result_header),0),FALSE)),"error")</f>
        <v>MIN</v>
      </c>
      <c r="K408" t="str">
        <f ca="1">IFERROR(IF(ISBLANK(VLOOKUP($B408,INDIRECT(nfl_game_result),MATCH(K$1,INDIRECT(nfl_game_result_header),0),FALSE)),"",VLOOKUP($B408,INDIRECT(nfl_game_result),MATCH(K$1,INDIRECT(nfl_game_result_header),0),FALSE)),"error")</f>
        <v>MIN</v>
      </c>
      <c r="L408" s="23" t="str">
        <f ca="1">IFERROR(IF(ISBLANK(VLOOKUP($B408,INDIRECT(nfl_game_result),MATCH(L$1,INDIRECT(nfl_game_result_header),0),FALSE)),"",VLOOKUP($B408,INDIRECT(nfl_game_result),MATCH(L$1,INDIRECT(nfl_game_result_header),0),FALSE)),"error")</f>
        <v/>
      </c>
      <c r="M408" t="s">
        <v>14</v>
      </c>
      <c r="N408">
        <v>-1.5</v>
      </c>
      <c r="O408" t="s">
        <v>80</v>
      </c>
      <c r="V408" s="23" t="s">
        <v>416</v>
      </c>
      <c r="W408">
        <f ca="1">VALUE(LEFT(C408, 4))</f>
        <v>2012</v>
      </c>
      <c r="X408">
        <f ca="1">VALUE(MID(C408,6,FIND("_",C408,6)-6))</f>
        <v>14</v>
      </c>
      <c r="Y408" t="str">
        <f ca="1">IF(NOT(OR(ISBLANK(D408),ISBLANK(E408),D408="",E408="")),D408-E408,"")</f>
        <v/>
      </c>
      <c r="Z408" t="str">
        <f ca="1">IF(OR(NOT(ISNUMBER(D408)),ISBLANK(D408),D408="",ISBLANK(N408)),"",ABS(D408-N408))</f>
        <v/>
      </c>
      <c r="AA408">
        <f ca="1">IF(OR(ISBLANK(J408),ISBLANK(O408),J408="",O408=""),"",IF(J408=O408,1,0))</f>
        <v>1</v>
      </c>
      <c r="AB408" t="str">
        <f ca="1">IF(OR(ISBLANK(K408),ISBLANK(Q408),K408="",Q408=""),"",IF(K408=Q408,1,0))</f>
        <v/>
      </c>
      <c r="AC408" s="23" t="str">
        <f t="shared" ca="1" si="6"/>
        <v/>
      </c>
    </row>
    <row r="409" spans="1:29" x14ac:dyDescent="0.25">
      <c r="A409" s="23">
        <v>408</v>
      </c>
      <c r="B409">
        <v>200</v>
      </c>
      <c r="C409" t="str">
        <f ca="1">IFERROR(VLOOKUP($B409,INDIRECT(nfl_game_result),MATCH(C$1,INDIRECT(nfl_game_result_header),0),FALSE),"error")</f>
        <v>2012_14_ATL@CAR</v>
      </c>
      <c r="D409" t="str">
        <f ca="1">IFERROR(IF(ISBLANK(VLOOKUP($B409,INDIRECT(nfl_game_result),MATCH(D$1,INDIRECT(nfl_game_result_header),0),FALSE)),"",VLOOKUP($B409,INDIRECT(nfl_game_result),MATCH(D$1,INDIRECT(nfl_game_result_header),0),FALSE)),"error")</f>
        <v/>
      </c>
      <c r="E409">
        <f ca="1">IFERROR(IF(ISBLANK(VLOOKUP($B409,INDIRECT(nfl_game_result),MATCH(E$1,INDIRECT(nfl_game_result_header),0),FALSE)),"",VLOOKUP($B409,INDIRECT(nfl_game_result),MATCH(E$1,INDIRECT(nfl_game_result_header),0),FALSE)),"error")</f>
        <v>3.5</v>
      </c>
      <c r="F409" s="23" t="str">
        <f ca="1">IFERROR(IF(ISBLANK(VLOOKUP($B409,INDIRECT(nfl_game_result),MATCH(F$1,INDIRECT(nfl_game_result_header),0),FALSE)),"",VLOOKUP($B409,INDIRECT(nfl_game_result),MATCH(F$1,INDIRECT(nfl_game_result_header),0),FALSE)),"error")</f>
        <v/>
      </c>
      <c r="G409" s="23" t="str">
        <f ca="1">IFERROR(IF(ISBLANK(VLOOKUP($B409,INDIRECT(nfl_game_result),MATCH(G$1,INDIRECT(nfl_game_result_header),0),FALSE)),"",VLOOKUP($B409,INDIRECT(nfl_game_result),MATCH(G$1,INDIRECT(nfl_game_result_header),0),FALSE)),"error")</f>
        <v/>
      </c>
      <c r="H409">
        <f ca="1">IFERROR(IF(ISBLANK(VLOOKUP($B409,INDIRECT(nfl_game_result),MATCH(H$1,INDIRECT(nfl_game_result_header),0),FALSE)),"",VLOOKUP($B409,INDIRECT(nfl_game_result),MATCH(H$1,INDIRECT(nfl_game_result_header),0),FALSE)),"error")</f>
        <v>30</v>
      </c>
      <c r="I409">
        <f ca="1">IFERROR(IF(ISBLANK(VLOOKUP($B409,INDIRECT(nfl_game_result),MATCH(I$1,INDIRECT(nfl_game_result_header),0),FALSE)),"",VLOOKUP($B409,INDIRECT(nfl_game_result),MATCH(I$1,INDIRECT(nfl_game_result_header),0),FALSE)),"error")</f>
        <v>20</v>
      </c>
      <c r="J409" t="str">
        <f ca="1">IFERROR(IF(ISBLANK(VLOOKUP($B409,INDIRECT(nfl_game_result),MATCH(J$1,INDIRECT(nfl_game_result_header),0),FALSE)),"",VLOOKUP($B409,INDIRECT(nfl_game_result),MATCH(J$1,INDIRECT(nfl_game_result_header),0),FALSE)),"error")</f>
        <v>CAR</v>
      </c>
      <c r="K409" t="str">
        <f ca="1">IFERROR(IF(ISBLANK(VLOOKUP($B409,INDIRECT(nfl_game_result),MATCH(K$1,INDIRECT(nfl_game_result_header),0),FALSE)),"",VLOOKUP($B409,INDIRECT(nfl_game_result),MATCH(K$1,INDIRECT(nfl_game_result_header),0),FALSE)),"error")</f>
        <v>CAR</v>
      </c>
      <c r="L409" s="23" t="str">
        <f ca="1">IFERROR(IF(ISBLANK(VLOOKUP($B409,INDIRECT(nfl_game_result),MATCH(L$1,INDIRECT(nfl_game_result_header),0),FALSE)),"",VLOOKUP($B409,INDIRECT(nfl_game_result),MATCH(L$1,INDIRECT(nfl_game_result_header),0),FALSE)),"error")</f>
        <v/>
      </c>
      <c r="M409" t="s">
        <v>14</v>
      </c>
      <c r="N409">
        <v>4.5</v>
      </c>
      <c r="O409" t="s">
        <v>20</v>
      </c>
      <c r="V409" s="23" t="s">
        <v>416</v>
      </c>
      <c r="W409">
        <f ca="1">VALUE(LEFT(C409, 4))</f>
        <v>2012</v>
      </c>
      <c r="X409">
        <f ca="1">VALUE(MID(C409,6,FIND("_",C409,6)-6))</f>
        <v>14</v>
      </c>
      <c r="Y409" t="str">
        <f ca="1">IF(NOT(OR(ISBLANK(D409),ISBLANK(E409),D409="",E409="")),D409-E409,"")</f>
        <v/>
      </c>
      <c r="Z409" t="str">
        <f ca="1">IF(OR(NOT(ISNUMBER(D409)),ISBLANK(D409),D409="",ISBLANK(N409)),"",ABS(D409-N409))</f>
        <v/>
      </c>
      <c r="AA409">
        <f ca="1">IF(OR(ISBLANK(J409),ISBLANK(O409),J409="",O409=""),"",IF(J409=O409,1,0))</f>
        <v>0</v>
      </c>
      <c r="AB409" t="str">
        <f ca="1">IF(OR(ISBLANK(K409),ISBLANK(Q409),K409="",Q409=""),"",IF(K409=Q409,1,0))</f>
        <v/>
      </c>
      <c r="AC409" s="23" t="str">
        <f t="shared" ca="1" si="6"/>
        <v/>
      </c>
    </row>
    <row r="410" spans="1:29" x14ac:dyDescent="0.25">
      <c r="A410" s="23">
        <v>409</v>
      </c>
      <c r="B410">
        <v>201</v>
      </c>
      <c r="C410" t="str">
        <f ca="1">IFERROR(VLOOKUP($B410,INDIRECT(nfl_game_result),MATCH(C$1,INDIRECT(nfl_game_result_header),0),FALSE),"error")</f>
        <v>2012_14_PHI@TBY</v>
      </c>
      <c r="D410" t="str">
        <f ca="1">IFERROR(IF(ISBLANK(VLOOKUP($B410,INDIRECT(nfl_game_result),MATCH(D$1,INDIRECT(nfl_game_result_header),0),FALSE)),"",VLOOKUP($B410,INDIRECT(nfl_game_result),MATCH(D$1,INDIRECT(nfl_game_result_header),0),FALSE)),"error")</f>
        <v/>
      </c>
      <c r="E410">
        <f ca="1">IFERROR(IF(ISBLANK(VLOOKUP($B410,INDIRECT(nfl_game_result),MATCH(E$1,INDIRECT(nfl_game_result_header),0),FALSE)),"",VLOOKUP($B410,INDIRECT(nfl_game_result),MATCH(E$1,INDIRECT(nfl_game_result_header),0),FALSE)),"error")</f>
        <v>-7.5</v>
      </c>
      <c r="F410" s="23" t="str">
        <f ca="1">IFERROR(IF(ISBLANK(VLOOKUP($B410,INDIRECT(nfl_game_result),MATCH(F$1,INDIRECT(nfl_game_result_header),0),FALSE)),"",VLOOKUP($B410,INDIRECT(nfl_game_result),MATCH(F$1,INDIRECT(nfl_game_result_header),0),FALSE)),"error")</f>
        <v/>
      </c>
      <c r="G410" s="23" t="str">
        <f ca="1">IFERROR(IF(ISBLANK(VLOOKUP($B410,INDIRECT(nfl_game_result),MATCH(G$1,INDIRECT(nfl_game_result_header),0),FALSE)),"",VLOOKUP($B410,INDIRECT(nfl_game_result),MATCH(G$1,INDIRECT(nfl_game_result_header),0),FALSE)),"error")</f>
        <v/>
      </c>
      <c r="H410">
        <f ca="1">IFERROR(IF(ISBLANK(VLOOKUP($B410,INDIRECT(nfl_game_result),MATCH(H$1,INDIRECT(nfl_game_result_header),0),FALSE)),"",VLOOKUP($B410,INDIRECT(nfl_game_result),MATCH(H$1,INDIRECT(nfl_game_result_header),0),FALSE)),"error")</f>
        <v>21</v>
      </c>
      <c r="I410">
        <f ca="1">IFERROR(IF(ISBLANK(VLOOKUP($B410,INDIRECT(nfl_game_result),MATCH(I$1,INDIRECT(nfl_game_result_header),0),FALSE)),"",VLOOKUP($B410,INDIRECT(nfl_game_result),MATCH(I$1,INDIRECT(nfl_game_result_header),0),FALSE)),"error")</f>
        <v>23</v>
      </c>
      <c r="J410" t="str">
        <f ca="1">IFERROR(IF(ISBLANK(VLOOKUP($B410,INDIRECT(nfl_game_result),MATCH(J$1,INDIRECT(nfl_game_result_header),0),FALSE)),"",VLOOKUP($B410,INDIRECT(nfl_game_result),MATCH(J$1,INDIRECT(nfl_game_result_header),0),FALSE)),"error")</f>
        <v>PHI</v>
      </c>
      <c r="K410" t="str">
        <f ca="1">IFERROR(IF(ISBLANK(VLOOKUP($B410,INDIRECT(nfl_game_result),MATCH(K$1,INDIRECT(nfl_game_result_header),0),FALSE)),"",VLOOKUP($B410,INDIRECT(nfl_game_result),MATCH(K$1,INDIRECT(nfl_game_result_header),0),FALSE)),"error")</f>
        <v>PHI</v>
      </c>
      <c r="L410" s="23" t="str">
        <f ca="1">IFERROR(IF(ISBLANK(VLOOKUP($B410,INDIRECT(nfl_game_result),MATCH(L$1,INDIRECT(nfl_game_result_header),0),FALSE)),"",VLOOKUP($B410,INDIRECT(nfl_game_result),MATCH(L$1,INDIRECT(nfl_game_result_header),0),FALSE)),"error")</f>
        <v/>
      </c>
      <c r="M410" t="s">
        <v>14</v>
      </c>
      <c r="N410">
        <v>-6</v>
      </c>
      <c r="O410" t="s">
        <v>334</v>
      </c>
      <c r="V410" s="23" t="s">
        <v>416</v>
      </c>
      <c r="W410">
        <f ca="1">VALUE(LEFT(C410, 4))</f>
        <v>2012</v>
      </c>
      <c r="X410">
        <f ca="1">VALUE(MID(C410,6,FIND("_",C410,6)-6))</f>
        <v>14</v>
      </c>
      <c r="Y410" t="str">
        <f ca="1">IF(NOT(OR(ISBLANK(D410),ISBLANK(E410),D410="",E410="")),D410-E410,"")</f>
        <v/>
      </c>
      <c r="Z410" t="str">
        <f ca="1">IF(OR(NOT(ISNUMBER(D410)),ISBLANK(D410),D410="",ISBLANK(N410)),"",ABS(D410-N410))</f>
        <v/>
      </c>
      <c r="AA410">
        <f ca="1">IF(OR(ISBLANK(J410),ISBLANK(O410),J410="",O410=""),"",IF(J410=O410,1,0))</f>
        <v>0</v>
      </c>
      <c r="AB410" t="str">
        <f ca="1">IF(OR(ISBLANK(K410),ISBLANK(Q410),K410="",Q410=""),"",IF(K410=Q410,1,0))</f>
        <v/>
      </c>
      <c r="AC410" s="23" t="str">
        <f t="shared" ca="1" si="6"/>
        <v/>
      </c>
    </row>
    <row r="411" spans="1:29" x14ac:dyDescent="0.25">
      <c r="A411" s="23">
        <v>410</v>
      </c>
      <c r="B411">
        <v>202</v>
      </c>
      <c r="C411" t="str">
        <f ca="1">IFERROR(VLOOKUP($B411,INDIRECT(nfl_game_result),MATCH(C$1,INDIRECT(nfl_game_result_header),0),FALSE),"error")</f>
        <v>2012_14_STL@BUF</v>
      </c>
      <c r="D411" t="str">
        <f ca="1">IFERROR(IF(ISBLANK(VLOOKUP($B411,INDIRECT(nfl_game_result),MATCH(D$1,INDIRECT(nfl_game_result_header),0),FALSE)),"",VLOOKUP($B411,INDIRECT(nfl_game_result),MATCH(D$1,INDIRECT(nfl_game_result_header),0),FALSE)),"error")</f>
        <v/>
      </c>
      <c r="E411">
        <f ca="1">IFERROR(IF(ISBLANK(VLOOKUP($B411,INDIRECT(nfl_game_result),MATCH(E$1,INDIRECT(nfl_game_result_header),0),FALSE)),"",VLOOKUP($B411,INDIRECT(nfl_game_result),MATCH(E$1,INDIRECT(nfl_game_result_header),0),FALSE)),"error")</f>
        <v>-3.5</v>
      </c>
      <c r="F411" s="23" t="str">
        <f ca="1">IFERROR(IF(ISBLANK(VLOOKUP($B411,INDIRECT(nfl_game_result),MATCH(F$1,INDIRECT(nfl_game_result_header),0),FALSE)),"",VLOOKUP($B411,INDIRECT(nfl_game_result),MATCH(F$1,INDIRECT(nfl_game_result_header),0),FALSE)),"error")</f>
        <v/>
      </c>
      <c r="G411" s="23" t="str">
        <f ca="1">IFERROR(IF(ISBLANK(VLOOKUP($B411,INDIRECT(nfl_game_result),MATCH(G$1,INDIRECT(nfl_game_result_header),0),FALSE)),"",VLOOKUP($B411,INDIRECT(nfl_game_result),MATCH(G$1,INDIRECT(nfl_game_result_header),0),FALSE)),"error")</f>
        <v/>
      </c>
      <c r="H411">
        <f ca="1">IFERROR(IF(ISBLANK(VLOOKUP($B411,INDIRECT(nfl_game_result),MATCH(H$1,INDIRECT(nfl_game_result_header),0),FALSE)),"",VLOOKUP($B411,INDIRECT(nfl_game_result),MATCH(H$1,INDIRECT(nfl_game_result_header),0),FALSE)),"error")</f>
        <v>12</v>
      </c>
      <c r="I411">
        <f ca="1">IFERROR(IF(ISBLANK(VLOOKUP($B411,INDIRECT(nfl_game_result),MATCH(I$1,INDIRECT(nfl_game_result_header),0),FALSE)),"",VLOOKUP($B411,INDIRECT(nfl_game_result),MATCH(I$1,INDIRECT(nfl_game_result_header),0),FALSE)),"error")</f>
        <v>15</v>
      </c>
      <c r="J411" t="str">
        <f ca="1">IFERROR(IF(ISBLANK(VLOOKUP($B411,INDIRECT(nfl_game_result),MATCH(J$1,INDIRECT(nfl_game_result_header),0),FALSE)),"",VLOOKUP($B411,INDIRECT(nfl_game_result),MATCH(J$1,INDIRECT(nfl_game_result_header),0),FALSE)),"error")</f>
        <v>STL</v>
      </c>
      <c r="K411" t="str">
        <f ca="1">IFERROR(IF(ISBLANK(VLOOKUP($B411,INDIRECT(nfl_game_result),MATCH(K$1,INDIRECT(nfl_game_result_header),0),FALSE)),"",VLOOKUP($B411,INDIRECT(nfl_game_result),MATCH(K$1,INDIRECT(nfl_game_result_header),0),FALSE)),"error")</f>
        <v>STL</v>
      </c>
      <c r="L411" s="23" t="str">
        <f ca="1">IFERROR(IF(ISBLANK(VLOOKUP($B411,INDIRECT(nfl_game_result),MATCH(L$1,INDIRECT(nfl_game_result_header),0),FALSE)),"",VLOOKUP($B411,INDIRECT(nfl_game_result),MATCH(L$1,INDIRECT(nfl_game_result_header),0),FALSE)),"error")</f>
        <v/>
      </c>
      <c r="M411" t="s">
        <v>14</v>
      </c>
      <c r="N411">
        <v>-2</v>
      </c>
      <c r="O411" t="s">
        <v>91</v>
      </c>
      <c r="V411" s="23" t="s">
        <v>416</v>
      </c>
      <c r="W411">
        <f ca="1">VALUE(LEFT(C411, 4))</f>
        <v>2012</v>
      </c>
      <c r="X411">
        <f ca="1">VALUE(MID(C411,6,FIND("_",C411,6)-6))</f>
        <v>14</v>
      </c>
      <c r="Y411" t="str">
        <f ca="1">IF(NOT(OR(ISBLANK(D411),ISBLANK(E411),D411="",E411="")),D411-E411,"")</f>
        <v/>
      </c>
      <c r="Z411" t="str">
        <f ca="1">IF(OR(NOT(ISNUMBER(D411)),ISBLANK(D411),D411="",ISBLANK(N411)),"",ABS(D411-N411))</f>
        <v/>
      </c>
      <c r="AA411">
        <f ca="1">IF(OR(ISBLANK(J411),ISBLANK(O411),J411="",O411=""),"",IF(J411=O411,1,0))</f>
        <v>1</v>
      </c>
      <c r="AB411" t="str">
        <f ca="1">IF(OR(ISBLANK(K411),ISBLANK(Q411),K411="",Q411=""),"",IF(K411=Q411,1,0))</f>
        <v/>
      </c>
      <c r="AC411" s="23" t="str">
        <f t="shared" ca="1" si="6"/>
        <v/>
      </c>
    </row>
    <row r="412" spans="1:29" x14ac:dyDescent="0.25">
      <c r="A412" s="23">
        <v>411</v>
      </c>
      <c r="B412">
        <v>203</v>
      </c>
      <c r="C412" t="str">
        <f ca="1">IFERROR(VLOOKUP($B412,INDIRECT(nfl_game_result),MATCH(C$1,INDIRECT(nfl_game_result_header),0),FALSE),"error")</f>
        <v>2012_14_DAL@CIN</v>
      </c>
      <c r="D412" t="str">
        <f ca="1">IFERROR(IF(ISBLANK(VLOOKUP($B412,INDIRECT(nfl_game_result),MATCH(D$1,INDIRECT(nfl_game_result_header),0),FALSE)),"",VLOOKUP($B412,INDIRECT(nfl_game_result),MATCH(D$1,INDIRECT(nfl_game_result_header),0),FALSE)),"error")</f>
        <v/>
      </c>
      <c r="E412">
        <f ca="1">IFERROR(IF(ISBLANK(VLOOKUP($B412,INDIRECT(nfl_game_result),MATCH(E$1,INDIRECT(nfl_game_result_header),0),FALSE)),"",VLOOKUP($B412,INDIRECT(nfl_game_result),MATCH(E$1,INDIRECT(nfl_game_result_header),0),FALSE)),"error")</f>
        <v>-3.5</v>
      </c>
      <c r="F412" s="23" t="str">
        <f ca="1">IFERROR(IF(ISBLANK(VLOOKUP($B412,INDIRECT(nfl_game_result),MATCH(F$1,INDIRECT(nfl_game_result_header),0),FALSE)),"",VLOOKUP($B412,INDIRECT(nfl_game_result),MATCH(F$1,INDIRECT(nfl_game_result_header),0),FALSE)),"error")</f>
        <v/>
      </c>
      <c r="G412" s="23" t="str">
        <f ca="1">IFERROR(IF(ISBLANK(VLOOKUP($B412,INDIRECT(nfl_game_result),MATCH(G$1,INDIRECT(nfl_game_result_header),0),FALSE)),"",VLOOKUP($B412,INDIRECT(nfl_game_result),MATCH(G$1,INDIRECT(nfl_game_result_header),0),FALSE)),"error")</f>
        <v/>
      </c>
      <c r="H412">
        <f ca="1">IFERROR(IF(ISBLANK(VLOOKUP($B412,INDIRECT(nfl_game_result),MATCH(H$1,INDIRECT(nfl_game_result_header),0),FALSE)),"",VLOOKUP($B412,INDIRECT(nfl_game_result),MATCH(H$1,INDIRECT(nfl_game_result_header),0),FALSE)),"error")</f>
        <v>19</v>
      </c>
      <c r="I412">
        <f ca="1">IFERROR(IF(ISBLANK(VLOOKUP($B412,INDIRECT(nfl_game_result),MATCH(I$1,INDIRECT(nfl_game_result_header),0),FALSE)),"",VLOOKUP($B412,INDIRECT(nfl_game_result),MATCH(I$1,INDIRECT(nfl_game_result_header),0),FALSE)),"error")</f>
        <v>20</v>
      </c>
      <c r="J412" t="str">
        <f ca="1">IFERROR(IF(ISBLANK(VLOOKUP($B412,INDIRECT(nfl_game_result),MATCH(J$1,INDIRECT(nfl_game_result_header),0),FALSE)),"",VLOOKUP($B412,INDIRECT(nfl_game_result),MATCH(J$1,INDIRECT(nfl_game_result_header),0),FALSE)),"error")</f>
        <v>DAL</v>
      </c>
      <c r="K412" t="str">
        <f ca="1">IFERROR(IF(ISBLANK(VLOOKUP($B412,INDIRECT(nfl_game_result),MATCH(K$1,INDIRECT(nfl_game_result_header),0),FALSE)),"",VLOOKUP($B412,INDIRECT(nfl_game_result),MATCH(K$1,INDIRECT(nfl_game_result_header),0),FALSE)),"error")</f>
        <v>DAL</v>
      </c>
      <c r="L412" s="23" t="str">
        <f ca="1">IFERROR(IF(ISBLANK(VLOOKUP($B412,INDIRECT(nfl_game_result),MATCH(L$1,INDIRECT(nfl_game_result_header),0),FALSE)),"",VLOOKUP($B412,INDIRECT(nfl_game_result),MATCH(L$1,INDIRECT(nfl_game_result_header),0),FALSE)),"error")</f>
        <v/>
      </c>
      <c r="M412" t="s">
        <v>14</v>
      </c>
      <c r="N412">
        <v>-2.5</v>
      </c>
      <c r="O412" t="s">
        <v>69</v>
      </c>
      <c r="V412" s="23" t="s">
        <v>416</v>
      </c>
      <c r="W412">
        <f ca="1">VALUE(LEFT(C412, 4))</f>
        <v>2012</v>
      </c>
      <c r="X412">
        <f ca="1">VALUE(MID(C412,6,FIND("_",C412,6)-6))</f>
        <v>14</v>
      </c>
      <c r="Y412" t="str">
        <f ca="1">IF(NOT(OR(ISBLANK(D412),ISBLANK(E412),D412="",E412="")),D412-E412,"")</f>
        <v/>
      </c>
      <c r="Z412" t="str">
        <f ca="1">IF(OR(NOT(ISNUMBER(D412)),ISBLANK(D412),D412="",ISBLANK(N412)),"",ABS(D412-N412))</f>
        <v/>
      </c>
      <c r="AA412">
        <f ca="1">IF(OR(ISBLANK(J412),ISBLANK(O412),J412="",O412=""),"",IF(J412=O412,1,0))</f>
        <v>0</v>
      </c>
      <c r="AB412" t="str">
        <f ca="1">IF(OR(ISBLANK(K412),ISBLANK(Q412),K412="",Q412=""),"",IF(K412=Q412,1,0))</f>
        <v/>
      </c>
      <c r="AC412" s="23" t="str">
        <f t="shared" ca="1" si="6"/>
        <v/>
      </c>
    </row>
    <row r="413" spans="1:29" x14ac:dyDescent="0.25">
      <c r="A413" s="23">
        <v>412</v>
      </c>
      <c r="B413">
        <v>204</v>
      </c>
      <c r="C413" t="str">
        <f ca="1">IFERROR(VLOOKUP($B413,INDIRECT(nfl_game_result),MATCH(C$1,INDIRECT(nfl_game_result_header),0),FALSE),"error")</f>
        <v>2012_14_MIA@SFO</v>
      </c>
      <c r="D413" t="str">
        <f ca="1">IFERROR(IF(ISBLANK(VLOOKUP($B413,INDIRECT(nfl_game_result),MATCH(D$1,INDIRECT(nfl_game_result_header),0),FALSE)),"",VLOOKUP($B413,INDIRECT(nfl_game_result),MATCH(D$1,INDIRECT(nfl_game_result_header),0),FALSE)),"error")</f>
        <v/>
      </c>
      <c r="E413">
        <f ca="1">IFERROR(IF(ISBLANK(VLOOKUP($B413,INDIRECT(nfl_game_result),MATCH(E$1,INDIRECT(nfl_game_result_header),0),FALSE)),"",VLOOKUP($B413,INDIRECT(nfl_game_result),MATCH(E$1,INDIRECT(nfl_game_result_header),0),FALSE)),"error")</f>
        <v>-10.5</v>
      </c>
      <c r="F413" s="23" t="str">
        <f ca="1">IFERROR(IF(ISBLANK(VLOOKUP($B413,INDIRECT(nfl_game_result),MATCH(F$1,INDIRECT(nfl_game_result_header),0),FALSE)),"",VLOOKUP($B413,INDIRECT(nfl_game_result),MATCH(F$1,INDIRECT(nfl_game_result_header),0),FALSE)),"error")</f>
        <v/>
      </c>
      <c r="G413" s="23" t="str">
        <f ca="1">IFERROR(IF(ISBLANK(VLOOKUP($B413,INDIRECT(nfl_game_result),MATCH(G$1,INDIRECT(nfl_game_result_header),0),FALSE)),"",VLOOKUP($B413,INDIRECT(nfl_game_result),MATCH(G$1,INDIRECT(nfl_game_result_header),0),FALSE)),"error")</f>
        <v/>
      </c>
      <c r="H413">
        <f ca="1">IFERROR(IF(ISBLANK(VLOOKUP($B413,INDIRECT(nfl_game_result),MATCH(H$1,INDIRECT(nfl_game_result_header),0),FALSE)),"",VLOOKUP($B413,INDIRECT(nfl_game_result),MATCH(H$1,INDIRECT(nfl_game_result_header),0),FALSE)),"error")</f>
        <v>27</v>
      </c>
      <c r="I413">
        <f ca="1">IFERROR(IF(ISBLANK(VLOOKUP($B413,INDIRECT(nfl_game_result),MATCH(I$1,INDIRECT(nfl_game_result_header),0),FALSE)),"",VLOOKUP($B413,INDIRECT(nfl_game_result),MATCH(I$1,INDIRECT(nfl_game_result_header),0),FALSE)),"error")</f>
        <v>13</v>
      </c>
      <c r="J413" t="str">
        <f ca="1">IFERROR(IF(ISBLANK(VLOOKUP($B413,INDIRECT(nfl_game_result),MATCH(J$1,INDIRECT(nfl_game_result_header),0),FALSE)),"",VLOOKUP($B413,INDIRECT(nfl_game_result),MATCH(J$1,INDIRECT(nfl_game_result_header),0),FALSE)),"error")</f>
        <v>SFO</v>
      </c>
      <c r="K413" t="str">
        <f ca="1">IFERROR(IF(ISBLANK(VLOOKUP($B413,INDIRECT(nfl_game_result),MATCH(K$1,INDIRECT(nfl_game_result_header),0),FALSE)),"",VLOOKUP($B413,INDIRECT(nfl_game_result),MATCH(K$1,INDIRECT(nfl_game_result_header),0),FALSE)),"error")</f>
        <v>SFO</v>
      </c>
      <c r="L413" s="23" t="str">
        <f ca="1">IFERROR(IF(ISBLANK(VLOOKUP($B413,INDIRECT(nfl_game_result),MATCH(L$1,INDIRECT(nfl_game_result_header),0),FALSE)),"",VLOOKUP($B413,INDIRECT(nfl_game_result),MATCH(L$1,INDIRECT(nfl_game_result_header),0),FALSE)),"error")</f>
        <v/>
      </c>
      <c r="M413" t="s">
        <v>14</v>
      </c>
      <c r="N413">
        <v>-7.5</v>
      </c>
      <c r="O413" t="s">
        <v>79</v>
      </c>
      <c r="V413" s="23" t="s">
        <v>416</v>
      </c>
      <c r="W413">
        <f ca="1">VALUE(LEFT(C413, 4))</f>
        <v>2012</v>
      </c>
      <c r="X413">
        <f ca="1">VALUE(MID(C413,6,FIND("_",C413,6)-6))</f>
        <v>14</v>
      </c>
      <c r="Y413" t="str">
        <f ca="1">IF(NOT(OR(ISBLANK(D413),ISBLANK(E413),D413="",E413="")),D413-E413,"")</f>
        <v/>
      </c>
      <c r="Z413" t="str">
        <f ca="1">IF(OR(NOT(ISNUMBER(D413)),ISBLANK(D413),D413="",ISBLANK(N413)),"",ABS(D413-N413))</f>
        <v/>
      </c>
      <c r="AA413">
        <f ca="1">IF(OR(ISBLANK(J413),ISBLANK(O413),J413="",O413=""),"",IF(J413=O413,1,0))</f>
        <v>0</v>
      </c>
      <c r="AB413" t="str">
        <f ca="1">IF(OR(ISBLANK(K413),ISBLANK(Q413),K413="",Q413=""),"",IF(K413=Q413,1,0))</f>
        <v/>
      </c>
      <c r="AC413" s="23" t="str">
        <f t="shared" ca="1" si="6"/>
        <v/>
      </c>
    </row>
    <row r="414" spans="1:29" x14ac:dyDescent="0.25">
      <c r="A414" s="23">
        <v>413</v>
      </c>
      <c r="B414">
        <v>205</v>
      </c>
      <c r="C414" t="str">
        <f ca="1">IFERROR(VLOOKUP($B414,INDIRECT(nfl_game_result),MATCH(C$1,INDIRECT(nfl_game_result_header),0),FALSE),"error")</f>
        <v>2012_14_NOR@NYG</v>
      </c>
      <c r="D414" t="str">
        <f ca="1">IFERROR(IF(ISBLANK(VLOOKUP($B414,INDIRECT(nfl_game_result),MATCH(D$1,INDIRECT(nfl_game_result_header),0),FALSE)),"",VLOOKUP($B414,INDIRECT(nfl_game_result),MATCH(D$1,INDIRECT(nfl_game_result_header),0),FALSE)),"error")</f>
        <v/>
      </c>
      <c r="E414">
        <f ca="1">IFERROR(IF(ISBLANK(VLOOKUP($B414,INDIRECT(nfl_game_result),MATCH(E$1,INDIRECT(nfl_game_result_header),0),FALSE)),"",VLOOKUP($B414,INDIRECT(nfl_game_result),MATCH(E$1,INDIRECT(nfl_game_result_header),0),FALSE)),"error")</f>
        <v>-5.5</v>
      </c>
      <c r="F414" s="23" t="str">
        <f ca="1">IFERROR(IF(ISBLANK(VLOOKUP($B414,INDIRECT(nfl_game_result),MATCH(F$1,INDIRECT(nfl_game_result_header),0),FALSE)),"",VLOOKUP($B414,INDIRECT(nfl_game_result),MATCH(F$1,INDIRECT(nfl_game_result_header),0),FALSE)),"error")</f>
        <v/>
      </c>
      <c r="G414" s="23" t="str">
        <f ca="1">IFERROR(IF(ISBLANK(VLOOKUP($B414,INDIRECT(nfl_game_result),MATCH(G$1,INDIRECT(nfl_game_result_header),0),FALSE)),"",VLOOKUP($B414,INDIRECT(nfl_game_result),MATCH(G$1,INDIRECT(nfl_game_result_header),0),FALSE)),"error")</f>
        <v/>
      </c>
      <c r="H414">
        <f ca="1">IFERROR(IF(ISBLANK(VLOOKUP($B414,INDIRECT(nfl_game_result),MATCH(H$1,INDIRECT(nfl_game_result_header),0),FALSE)),"",VLOOKUP($B414,INDIRECT(nfl_game_result),MATCH(H$1,INDIRECT(nfl_game_result_header),0),FALSE)),"error")</f>
        <v>52</v>
      </c>
      <c r="I414">
        <f ca="1">IFERROR(IF(ISBLANK(VLOOKUP($B414,INDIRECT(nfl_game_result),MATCH(I$1,INDIRECT(nfl_game_result_header),0),FALSE)),"",VLOOKUP($B414,INDIRECT(nfl_game_result),MATCH(I$1,INDIRECT(nfl_game_result_header),0),FALSE)),"error")</f>
        <v>27</v>
      </c>
      <c r="J414" t="str">
        <f ca="1">IFERROR(IF(ISBLANK(VLOOKUP($B414,INDIRECT(nfl_game_result),MATCH(J$1,INDIRECT(nfl_game_result_header),0),FALSE)),"",VLOOKUP($B414,INDIRECT(nfl_game_result),MATCH(J$1,INDIRECT(nfl_game_result_header),0),FALSE)),"error")</f>
        <v>NYG</v>
      </c>
      <c r="K414" t="str">
        <f ca="1">IFERROR(IF(ISBLANK(VLOOKUP($B414,INDIRECT(nfl_game_result),MATCH(K$1,INDIRECT(nfl_game_result_header),0),FALSE)),"",VLOOKUP($B414,INDIRECT(nfl_game_result),MATCH(K$1,INDIRECT(nfl_game_result_header),0),FALSE)),"error")</f>
        <v>NYG</v>
      </c>
      <c r="L414" s="23" t="str">
        <f ca="1">IFERROR(IF(ISBLANK(VLOOKUP($B414,INDIRECT(nfl_game_result),MATCH(L$1,INDIRECT(nfl_game_result_header),0),FALSE)),"",VLOOKUP($B414,INDIRECT(nfl_game_result),MATCH(L$1,INDIRECT(nfl_game_result_header),0),FALSE)),"error")</f>
        <v/>
      </c>
      <c r="M414" t="s">
        <v>14</v>
      </c>
      <c r="N414">
        <v>-6.5</v>
      </c>
      <c r="O414" t="s">
        <v>83</v>
      </c>
      <c r="V414" s="23" t="s">
        <v>416</v>
      </c>
      <c r="W414">
        <f ca="1">VALUE(LEFT(C414, 4))</f>
        <v>2012</v>
      </c>
      <c r="X414">
        <f ca="1">VALUE(MID(C414,6,FIND("_",C414,6)-6))</f>
        <v>14</v>
      </c>
      <c r="Y414" t="str">
        <f ca="1">IF(NOT(OR(ISBLANK(D414),ISBLANK(E414),D414="",E414="")),D414-E414,"")</f>
        <v/>
      </c>
      <c r="Z414" t="str">
        <f ca="1">IF(OR(NOT(ISNUMBER(D414)),ISBLANK(D414),D414="",ISBLANK(N414)),"",ABS(D414-N414))</f>
        <v/>
      </c>
      <c r="AA414">
        <f ca="1">IF(OR(ISBLANK(J414),ISBLANK(O414),J414="",O414=""),"",IF(J414=O414,1,0))</f>
        <v>1</v>
      </c>
      <c r="AB414" t="str">
        <f ca="1">IF(OR(ISBLANK(K414),ISBLANK(Q414),K414="",Q414=""),"",IF(K414=Q414,1,0))</f>
        <v/>
      </c>
      <c r="AC414" s="23" t="str">
        <f t="shared" ca="1" si="6"/>
        <v/>
      </c>
    </row>
    <row r="415" spans="1:29" x14ac:dyDescent="0.25">
      <c r="A415" s="23">
        <v>414</v>
      </c>
      <c r="B415">
        <v>206</v>
      </c>
      <c r="C415" t="str">
        <f ca="1">IFERROR(VLOOKUP($B415,INDIRECT(nfl_game_result),MATCH(C$1,INDIRECT(nfl_game_result_header),0),FALSE),"error")</f>
        <v>2012_14_ARI@SEA</v>
      </c>
      <c r="D415" t="str">
        <f ca="1">IFERROR(IF(ISBLANK(VLOOKUP($B415,INDIRECT(nfl_game_result),MATCH(D$1,INDIRECT(nfl_game_result_header),0),FALSE)),"",VLOOKUP($B415,INDIRECT(nfl_game_result),MATCH(D$1,INDIRECT(nfl_game_result_header),0),FALSE)),"error")</f>
        <v/>
      </c>
      <c r="E415">
        <f ca="1">IFERROR(IF(ISBLANK(VLOOKUP($B415,INDIRECT(nfl_game_result),MATCH(E$1,INDIRECT(nfl_game_result_header),0),FALSE)),"",VLOOKUP($B415,INDIRECT(nfl_game_result),MATCH(E$1,INDIRECT(nfl_game_result_header),0),FALSE)),"error")</f>
        <v>-10.5</v>
      </c>
      <c r="F415" s="23" t="str">
        <f ca="1">IFERROR(IF(ISBLANK(VLOOKUP($B415,INDIRECT(nfl_game_result),MATCH(F$1,INDIRECT(nfl_game_result_header),0),FALSE)),"",VLOOKUP($B415,INDIRECT(nfl_game_result),MATCH(F$1,INDIRECT(nfl_game_result_header),0),FALSE)),"error")</f>
        <v/>
      </c>
      <c r="G415" s="23" t="str">
        <f ca="1">IFERROR(IF(ISBLANK(VLOOKUP($B415,INDIRECT(nfl_game_result),MATCH(G$1,INDIRECT(nfl_game_result_header),0),FALSE)),"",VLOOKUP($B415,INDIRECT(nfl_game_result),MATCH(G$1,INDIRECT(nfl_game_result_header),0),FALSE)),"error")</f>
        <v/>
      </c>
      <c r="H415">
        <f ca="1">IFERROR(IF(ISBLANK(VLOOKUP($B415,INDIRECT(nfl_game_result),MATCH(H$1,INDIRECT(nfl_game_result_header),0),FALSE)),"",VLOOKUP($B415,INDIRECT(nfl_game_result),MATCH(H$1,INDIRECT(nfl_game_result_header),0),FALSE)),"error")</f>
        <v>58</v>
      </c>
      <c r="I415">
        <f ca="1">IFERROR(IF(ISBLANK(VLOOKUP($B415,INDIRECT(nfl_game_result),MATCH(I$1,INDIRECT(nfl_game_result_header),0),FALSE)),"",VLOOKUP($B415,INDIRECT(nfl_game_result),MATCH(I$1,INDIRECT(nfl_game_result_header),0),FALSE)),"error")</f>
        <v>0</v>
      </c>
      <c r="J415" t="str">
        <f ca="1">IFERROR(IF(ISBLANK(VLOOKUP($B415,INDIRECT(nfl_game_result),MATCH(J$1,INDIRECT(nfl_game_result_header),0),FALSE)),"",VLOOKUP($B415,INDIRECT(nfl_game_result),MATCH(J$1,INDIRECT(nfl_game_result_header),0),FALSE)),"error")</f>
        <v>SEA</v>
      </c>
      <c r="K415" t="str">
        <f ca="1">IFERROR(IF(ISBLANK(VLOOKUP($B415,INDIRECT(nfl_game_result),MATCH(K$1,INDIRECT(nfl_game_result_header),0),FALSE)),"",VLOOKUP($B415,INDIRECT(nfl_game_result),MATCH(K$1,INDIRECT(nfl_game_result_header),0),FALSE)),"error")</f>
        <v>SEA</v>
      </c>
      <c r="L415" s="23" t="str">
        <f ca="1">IFERROR(IF(ISBLANK(VLOOKUP($B415,INDIRECT(nfl_game_result),MATCH(L$1,INDIRECT(nfl_game_result_header),0),FALSE)),"",VLOOKUP($B415,INDIRECT(nfl_game_result),MATCH(L$1,INDIRECT(nfl_game_result_header),0),FALSE)),"error")</f>
        <v/>
      </c>
      <c r="M415" t="s">
        <v>14</v>
      </c>
      <c r="N415">
        <v>-7.5</v>
      </c>
      <c r="O415" t="s">
        <v>89</v>
      </c>
      <c r="V415" s="23" t="s">
        <v>416</v>
      </c>
      <c r="W415">
        <f ca="1">VALUE(LEFT(C415, 4))</f>
        <v>2012</v>
      </c>
      <c r="X415">
        <f ca="1">VALUE(MID(C415,6,FIND("_",C415,6)-6))</f>
        <v>14</v>
      </c>
      <c r="Y415" t="str">
        <f ca="1">IF(NOT(OR(ISBLANK(D415),ISBLANK(E415),D415="",E415="")),D415-E415,"")</f>
        <v/>
      </c>
      <c r="Z415" t="str">
        <f ca="1">IF(OR(NOT(ISNUMBER(D415)),ISBLANK(D415),D415="",ISBLANK(N415)),"",ABS(D415-N415))</f>
        <v/>
      </c>
      <c r="AA415">
        <f ca="1">IF(OR(ISBLANK(J415),ISBLANK(O415),J415="",O415=""),"",IF(J415=O415,1,0))</f>
        <v>1</v>
      </c>
      <c r="AB415" t="str">
        <f ca="1">IF(OR(ISBLANK(K415),ISBLANK(Q415),K415="",Q415=""),"",IF(K415=Q415,1,0))</f>
        <v/>
      </c>
      <c r="AC415" s="23" t="str">
        <f t="shared" ca="1" si="6"/>
        <v/>
      </c>
    </row>
    <row r="416" spans="1:29" x14ac:dyDescent="0.25">
      <c r="A416" s="23">
        <v>415</v>
      </c>
      <c r="B416">
        <v>207</v>
      </c>
      <c r="C416" t="str">
        <f ca="1">IFERROR(VLOOKUP($B416,INDIRECT(nfl_game_result),MATCH(C$1,INDIRECT(nfl_game_result_header),0),FALSE),"error")</f>
        <v>2012_14_DET@GBY</v>
      </c>
      <c r="D416" t="str">
        <f ca="1">IFERROR(IF(ISBLANK(VLOOKUP($B416,INDIRECT(nfl_game_result),MATCH(D$1,INDIRECT(nfl_game_result_header),0),FALSE)),"",VLOOKUP($B416,INDIRECT(nfl_game_result),MATCH(D$1,INDIRECT(nfl_game_result_header),0),FALSE)),"error")</f>
        <v/>
      </c>
      <c r="E416">
        <f ca="1">IFERROR(IF(ISBLANK(VLOOKUP($B416,INDIRECT(nfl_game_result),MATCH(E$1,INDIRECT(nfl_game_result_header),0),FALSE)),"",VLOOKUP($B416,INDIRECT(nfl_game_result),MATCH(E$1,INDIRECT(nfl_game_result_header),0),FALSE)),"error")</f>
        <v>-6.5</v>
      </c>
      <c r="F416" s="23" t="str">
        <f ca="1">IFERROR(IF(ISBLANK(VLOOKUP($B416,INDIRECT(nfl_game_result),MATCH(F$1,INDIRECT(nfl_game_result_header),0),FALSE)),"",VLOOKUP($B416,INDIRECT(nfl_game_result),MATCH(F$1,INDIRECT(nfl_game_result_header),0),FALSE)),"error")</f>
        <v/>
      </c>
      <c r="G416" s="23" t="str">
        <f ca="1">IFERROR(IF(ISBLANK(VLOOKUP($B416,INDIRECT(nfl_game_result),MATCH(G$1,INDIRECT(nfl_game_result_header),0),FALSE)),"",VLOOKUP($B416,INDIRECT(nfl_game_result),MATCH(G$1,INDIRECT(nfl_game_result_header),0),FALSE)),"error")</f>
        <v/>
      </c>
      <c r="H416">
        <f ca="1">IFERROR(IF(ISBLANK(VLOOKUP($B416,INDIRECT(nfl_game_result),MATCH(H$1,INDIRECT(nfl_game_result_header),0),FALSE)),"",VLOOKUP($B416,INDIRECT(nfl_game_result),MATCH(H$1,INDIRECT(nfl_game_result_header),0),FALSE)),"error")</f>
        <v>27</v>
      </c>
      <c r="I416">
        <f ca="1">IFERROR(IF(ISBLANK(VLOOKUP($B416,INDIRECT(nfl_game_result),MATCH(I$1,INDIRECT(nfl_game_result_header),0),FALSE)),"",VLOOKUP($B416,INDIRECT(nfl_game_result),MATCH(I$1,INDIRECT(nfl_game_result_header),0),FALSE)),"error")</f>
        <v>20</v>
      </c>
      <c r="J416" t="str">
        <f ca="1">IFERROR(IF(ISBLANK(VLOOKUP($B416,INDIRECT(nfl_game_result),MATCH(J$1,INDIRECT(nfl_game_result_header),0),FALSE)),"",VLOOKUP($B416,INDIRECT(nfl_game_result),MATCH(J$1,INDIRECT(nfl_game_result_header),0),FALSE)),"error")</f>
        <v>GBY</v>
      </c>
      <c r="K416" t="str">
        <f ca="1">IFERROR(IF(ISBLANK(VLOOKUP($B416,INDIRECT(nfl_game_result),MATCH(K$1,INDIRECT(nfl_game_result_header),0),FALSE)),"",VLOOKUP($B416,INDIRECT(nfl_game_result),MATCH(K$1,INDIRECT(nfl_game_result_header),0),FALSE)),"error")</f>
        <v>GBY</v>
      </c>
      <c r="L416" s="23" t="str">
        <f ca="1">IFERROR(IF(ISBLANK(VLOOKUP($B416,INDIRECT(nfl_game_result),MATCH(L$1,INDIRECT(nfl_game_result_header),0),FALSE)),"",VLOOKUP($B416,INDIRECT(nfl_game_result),MATCH(L$1,INDIRECT(nfl_game_result_header),0),FALSE)),"error")</f>
        <v/>
      </c>
      <c r="M416" t="s">
        <v>14</v>
      </c>
      <c r="N416">
        <v>-7.5</v>
      </c>
      <c r="O416" t="s">
        <v>73</v>
      </c>
      <c r="V416" s="23" t="s">
        <v>416</v>
      </c>
      <c r="W416">
        <f ca="1">VALUE(LEFT(C416, 4))</f>
        <v>2012</v>
      </c>
      <c r="X416">
        <f ca="1">VALUE(MID(C416,6,FIND("_",C416,6)-6))</f>
        <v>14</v>
      </c>
      <c r="Y416" t="str">
        <f ca="1">IF(NOT(OR(ISBLANK(D416),ISBLANK(E416),D416="",E416="")),D416-E416,"")</f>
        <v/>
      </c>
      <c r="Z416" t="str">
        <f ca="1">IF(OR(NOT(ISNUMBER(D416)),ISBLANK(D416),D416="",ISBLANK(N416)),"",ABS(D416-N416))</f>
        <v/>
      </c>
      <c r="AA416">
        <f ca="1">IF(OR(ISBLANK(J416),ISBLANK(O416),J416="",O416=""),"",IF(J416=O416,1,0))</f>
        <v>0</v>
      </c>
      <c r="AB416" t="str">
        <f ca="1">IF(OR(ISBLANK(K416),ISBLANK(Q416),K416="",Q416=""),"",IF(K416=Q416,1,0))</f>
        <v/>
      </c>
      <c r="AC416" s="23" t="str">
        <f t="shared" ca="1" si="6"/>
        <v/>
      </c>
    </row>
    <row r="417" spans="1:29" x14ac:dyDescent="0.25">
      <c r="A417" s="23">
        <v>416</v>
      </c>
      <c r="B417">
        <v>208</v>
      </c>
      <c r="C417" t="str">
        <f ca="1">IFERROR(VLOOKUP($B417,INDIRECT(nfl_game_result),MATCH(C$1,INDIRECT(nfl_game_result_header),0),FALSE),"error")</f>
        <v>2012_14_HOU@NWE</v>
      </c>
      <c r="D417" t="str">
        <f ca="1">IFERROR(IF(ISBLANK(VLOOKUP($B417,INDIRECT(nfl_game_result),MATCH(D$1,INDIRECT(nfl_game_result_header),0),FALSE)),"",VLOOKUP($B417,INDIRECT(nfl_game_result),MATCH(D$1,INDIRECT(nfl_game_result_header),0),FALSE)),"error")</f>
        <v/>
      </c>
      <c r="E417">
        <f ca="1">IFERROR(IF(ISBLANK(VLOOKUP($B417,INDIRECT(nfl_game_result),MATCH(E$1,INDIRECT(nfl_game_result_header),0),FALSE)),"",VLOOKUP($B417,INDIRECT(nfl_game_result),MATCH(E$1,INDIRECT(nfl_game_result_header),0),FALSE)),"error")</f>
        <v>-4.5</v>
      </c>
      <c r="F417" s="23" t="str">
        <f ca="1">IFERROR(IF(ISBLANK(VLOOKUP($B417,INDIRECT(nfl_game_result),MATCH(F$1,INDIRECT(nfl_game_result_header),0),FALSE)),"",VLOOKUP($B417,INDIRECT(nfl_game_result),MATCH(F$1,INDIRECT(nfl_game_result_header),0),FALSE)),"error")</f>
        <v/>
      </c>
      <c r="G417" s="23" t="str">
        <f ca="1">IFERROR(IF(ISBLANK(VLOOKUP($B417,INDIRECT(nfl_game_result),MATCH(G$1,INDIRECT(nfl_game_result_header),0),FALSE)),"",VLOOKUP($B417,INDIRECT(nfl_game_result),MATCH(G$1,INDIRECT(nfl_game_result_header),0),FALSE)),"error")</f>
        <v/>
      </c>
      <c r="H417">
        <f ca="1">IFERROR(IF(ISBLANK(VLOOKUP($B417,INDIRECT(nfl_game_result),MATCH(H$1,INDIRECT(nfl_game_result_header),0),FALSE)),"",VLOOKUP($B417,INDIRECT(nfl_game_result),MATCH(H$1,INDIRECT(nfl_game_result_header),0),FALSE)),"error")</f>
        <v>42</v>
      </c>
      <c r="I417">
        <f ca="1">IFERROR(IF(ISBLANK(VLOOKUP($B417,INDIRECT(nfl_game_result),MATCH(I$1,INDIRECT(nfl_game_result_header),0),FALSE)),"",VLOOKUP($B417,INDIRECT(nfl_game_result),MATCH(I$1,INDIRECT(nfl_game_result_header),0),FALSE)),"error")</f>
        <v>14</v>
      </c>
      <c r="J417" t="str">
        <f ca="1">IFERROR(IF(ISBLANK(VLOOKUP($B417,INDIRECT(nfl_game_result),MATCH(J$1,INDIRECT(nfl_game_result_header),0),FALSE)),"",VLOOKUP($B417,INDIRECT(nfl_game_result),MATCH(J$1,INDIRECT(nfl_game_result_header),0),FALSE)),"error")</f>
        <v>NWE</v>
      </c>
      <c r="K417" t="str">
        <f ca="1">IFERROR(IF(ISBLANK(VLOOKUP($B417,INDIRECT(nfl_game_result),MATCH(K$1,INDIRECT(nfl_game_result_header),0),FALSE)),"",VLOOKUP($B417,INDIRECT(nfl_game_result),MATCH(K$1,INDIRECT(nfl_game_result_header),0),FALSE)),"error")</f>
        <v>NWE</v>
      </c>
      <c r="L417" s="23" t="str">
        <f ca="1">IFERROR(IF(ISBLANK(VLOOKUP($B417,INDIRECT(nfl_game_result),MATCH(L$1,INDIRECT(nfl_game_result_header),0),FALSE)),"",VLOOKUP($B417,INDIRECT(nfl_game_result),MATCH(L$1,INDIRECT(nfl_game_result_header),0),FALSE)),"error")</f>
        <v/>
      </c>
      <c r="M417" t="s">
        <v>14</v>
      </c>
      <c r="N417">
        <v>-3</v>
      </c>
      <c r="O417" t="s">
        <v>75</v>
      </c>
      <c r="V417" s="23" t="s">
        <v>416</v>
      </c>
      <c r="W417">
        <f ca="1">VALUE(LEFT(C417, 4))</f>
        <v>2012</v>
      </c>
      <c r="X417">
        <f ca="1">VALUE(MID(C417,6,FIND("_",C417,6)-6))</f>
        <v>14</v>
      </c>
      <c r="Y417" t="str">
        <f ca="1">IF(NOT(OR(ISBLANK(D417),ISBLANK(E417),D417="",E417="")),D417-E417,"")</f>
        <v/>
      </c>
      <c r="Z417" t="str">
        <f ca="1">IF(OR(NOT(ISNUMBER(D417)),ISBLANK(D417),D417="",ISBLANK(N417)),"",ABS(D417-N417))</f>
        <v/>
      </c>
      <c r="AA417">
        <f ca="1">IF(OR(ISBLANK(J417),ISBLANK(O417),J417="",O417=""),"",IF(J417=O417,1,0))</f>
        <v>0</v>
      </c>
      <c r="AB417" t="str">
        <f ca="1">IF(OR(ISBLANK(K417),ISBLANK(Q417),K417="",Q417=""),"",IF(K417=Q417,1,0))</f>
        <v/>
      </c>
      <c r="AC417" s="23" t="str">
        <f t="shared" ca="1" si="6"/>
        <v/>
      </c>
    </row>
    <row r="418" spans="1:29" x14ac:dyDescent="0.25">
      <c r="A418" s="23">
        <v>417</v>
      </c>
      <c r="B418">
        <v>209</v>
      </c>
      <c r="C418" t="str">
        <f ca="1">IFERROR(VLOOKUP($B418,INDIRECT(nfl_game_result),MATCH(C$1,INDIRECT(nfl_game_result_header),0),FALSE),"error")</f>
        <v>2012_15_CIN@PHI</v>
      </c>
      <c r="D418" t="str">
        <f ca="1">IFERROR(IF(ISBLANK(VLOOKUP($B418,INDIRECT(nfl_game_result),MATCH(D$1,INDIRECT(nfl_game_result_header),0),FALSE)),"",VLOOKUP($B418,INDIRECT(nfl_game_result),MATCH(D$1,INDIRECT(nfl_game_result_header),0),FALSE)),"error")</f>
        <v/>
      </c>
      <c r="E418">
        <f ca="1">IFERROR(IF(ISBLANK(VLOOKUP($B418,INDIRECT(nfl_game_result),MATCH(E$1,INDIRECT(nfl_game_result_header),0),FALSE)),"",VLOOKUP($B418,INDIRECT(nfl_game_result),MATCH(E$1,INDIRECT(nfl_game_result_header),0),FALSE)),"error")</f>
        <v>3.5</v>
      </c>
      <c r="F418" s="23" t="str">
        <f ca="1">IFERROR(IF(ISBLANK(VLOOKUP($B418,INDIRECT(nfl_game_result),MATCH(F$1,INDIRECT(nfl_game_result_header),0),FALSE)),"",VLOOKUP($B418,INDIRECT(nfl_game_result),MATCH(F$1,INDIRECT(nfl_game_result_header),0),FALSE)),"error")</f>
        <v/>
      </c>
      <c r="G418" s="23" t="str">
        <f ca="1">IFERROR(IF(ISBLANK(VLOOKUP($B418,INDIRECT(nfl_game_result),MATCH(G$1,INDIRECT(nfl_game_result_header),0),FALSE)),"",VLOOKUP($B418,INDIRECT(nfl_game_result),MATCH(G$1,INDIRECT(nfl_game_result_header),0),FALSE)),"error")</f>
        <v/>
      </c>
      <c r="H418">
        <f ca="1">IFERROR(IF(ISBLANK(VLOOKUP($B418,INDIRECT(nfl_game_result),MATCH(H$1,INDIRECT(nfl_game_result_header),0),FALSE)),"",VLOOKUP($B418,INDIRECT(nfl_game_result),MATCH(H$1,INDIRECT(nfl_game_result_header),0),FALSE)),"error")</f>
        <v>13</v>
      </c>
      <c r="I418">
        <f ca="1">IFERROR(IF(ISBLANK(VLOOKUP($B418,INDIRECT(nfl_game_result),MATCH(I$1,INDIRECT(nfl_game_result_header),0),FALSE)),"",VLOOKUP($B418,INDIRECT(nfl_game_result),MATCH(I$1,INDIRECT(nfl_game_result_header),0),FALSE)),"error")</f>
        <v>34</v>
      </c>
      <c r="J418" t="str">
        <f ca="1">IFERROR(IF(ISBLANK(VLOOKUP($B418,INDIRECT(nfl_game_result),MATCH(J$1,INDIRECT(nfl_game_result_header),0),FALSE)),"",VLOOKUP($B418,INDIRECT(nfl_game_result),MATCH(J$1,INDIRECT(nfl_game_result_header),0),FALSE)),"error")</f>
        <v>CIN</v>
      </c>
      <c r="K418" t="str">
        <f ca="1">IFERROR(IF(ISBLANK(VLOOKUP($B418,INDIRECT(nfl_game_result),MATCH(K$1,INDIRECT(nfl_game_result_header),0),FALSE)),"",VLOOKUP($B418,INDIRECT(nfl_game_result),MATCH(K$1,INDIRECT(nfl_game_result_header),0),FALSE)),"error")</f>
        <v>CIN</v>
      </c>
      <c r="L418" s="23" t="str">
        <f ca="1">IFERROR(IF(ISBLANK(VLOOKUP($B418,INDIRECT(nfl_game_result),MATCH(L$1,INDIRECT(nfl_game_result_header),0),FALSE)),"",VLOOKUP($B418,INDIRECT(nfl_game_result),MATCH(L$1,INDIRECT(nfl_game_result_header),0),FALSE)),"error")</f>
        <v/>
      </c>
      <c r="M418" t="s">
        <v>16</v>
      </c>
      <c r="N418">
        <v>2</v>
      </c>
      <c r="O418" t="s">
        <v>86</v>
      </c>
      <c r="V418" s="23" t="s">
        <v>416</v>
      </c>
      <c r="W418">
        <f ca="1">VALUE(LEFT(C418, 4))</f>
        <v>2012</v>
      </c>
      <c r="X418">
        <f ca="1">VALUE(MID(C418,6,FIND("_",C418,6)-6))</f>
        <v>15</v>
      </c>
      <c r="Y418" t="str">
        <f ca="1">IF(NOT(OR(ISBLANK(D418),ISBLANK(E418),D418="",E418="")),D418-E418,"")</f>
        <v/>
      </c>
      <c r="Z418" t="str">
        <f ca="1">IF(OR(NOT(ISNUMBER(D418)),ISBLANK(D418),D418="",ISBLANK(N418)),"",ABS(D418-N418))</f>
        <v/>
      </c>
      <c r="AA418">
        <f ca="1">IF(OR(ISBLANK(J418),ISBLANK(O418),J418="",O418=""),"",IF(J418=O418,1,0))</f>
        <v>0</v>
      </c>
      <c r="AB418" t="str">
        <f ca="1">IF(OR(ISBLANK(K418),ISBLANK(Q418),K418="",Q418=""),"",IF(K418=Q418,1,0))</f>
        <v/>
      </c>
      <c r="AC418" s="23" t="str">
        <f t="shared" ca="1" si="6"/>
        <v/>
      </c>
    </row>
    <row r="419" spans="1:29" x14ac:dyDescent="0.25">
      <c r="A419" s="23">
        <v>418</v>
      </c>
      <c r="B419">
        <v>210</v>
      </c>
      <c r="C419" t="str">
        <f ca="1">IFERROR(VLOOKUP($B419,INDIRECT(nfl_game_result),MATCH(C$1,INDIRECT(nfl_game_result_header),0),FALSE),"error")</f>
        <v>2012_15_GBY@CHI</v>
      </c>
      <c r="D419" t="str">
        <f ca="1">IFERROR(IF(ISBLANK(VLOOKUP($B419,INDIRECT(nfl_game_result),MATCH(D$1,INDIRECT(nfl_game_result_header),0),FALSE)),"",VLOOKUP($B419,INDIRECT(nfl_game_result),MATCH(D$1,INDIRECT(nfl_game_result_header),0),FALSE)),"error")</f>
        <v/>
      </c>
      <c r="E419">
        <f ca="1">IFERROR(IF(ISBLANK(VLOOKUP($B419,INDIRECT(nfl_game_result),MATCH(E$1,INDIRECT(nfl_game_result_header),0),FALSE)),"",VLOOKUP($B419,INDIRECT(nfl_game_result),MATCH(E$1,INDIRECT(nfl_game_result_header),0),FALSE)),"error")</f>
        <v>2.5</v>
      </c>
      <c r="F419" s="23" t="str">
        <f ca="1">IFERROR(IF(ISBLANK(VLOOKUP($B419,INDIRECT(nfl_game_result),MATCH(F$1,INDIRECT(nfl_game_result_header),0),FALSE)),"",VLOOKUP($B419,INDIRECT(nfl_game_result),MATCH(F$1,INDIRECT(nfl_game_result_header),0),FALSE)),"error")</f>
        <v/>
      </c>
      <c r="G419" s="23" t="str">
        <f ca="1">IFERROR(IF(ISBLANK(VLOOKUP($B419,INDIRECT(nfl_game_result),MATCH(G$1,INDIRECT(nfl_game_result_header),0),FALSE)),"",VLOOKUP($B419,INDIRECT(nfl_game_result),MATCH(G$1,INDIRECT(nfl_game_result_header),0),FALSE)),"error")</f>
        <v/>
      </c>
      <c r="H419">
        <f ca="1">IFERROR(IF(ISBLANK(VLOOKUP($B419,INDIRECT(nfl_game_result),MATCH(H$1,INDIRECT(nfl_game_result_header),0),FALSE)),"",VLOOKUP($B419,INDIRECT(nfl_game_result),MATCH(H$1,INDIRECT(nfl_game_result_header),0),FALSE)),"error")</f>
        <v>13</v>
      </c>
      <c r="I419">
        <f ca="1">IFERROR(IF(ISBLANK(VLOOKUP($B419,INDIRECT(nfl_game_result),MATCH(I$1,INDIRECT(nfl_game_result_header),0),FALSE)),"",VLOOKUP($B419,INDIRECT(nfl_game_result),MATCH(I$1,INDIRECT(nfl_game_result_header),0),FALSE)),"error")</f>
        <v>21</v>
      </c>
      <c r="J419" t="str">
        <f ca="1">IFERROR(IF(ISBLANK(VLOOKUP($B419,INDIRECT(nfl_game_result),MATCH(J$1,INDIRECT(nfl_game_result_header),0),FALSE)),"",VLOOKUP($B419,INDIRECT(nfl_game_result),MATCH(J$1,INDIRECT(nfl_game_result_header),0),FALSE)),"error")</f>
        <v>GBY</v>
      </c>
      <c r="K419" t="str">
        <f ca="1">IFERROR(IF(ISBLANK(VLOOKUP($B419,INDIRECT(nfl_game_result),MATCH(K$1,INDIRECT(nfl_game_result_header),0),FALSE)),"",VLOOKUP($B419,INDIRECT(nfl_game_result),MATCH(K$1,INDIRECT(nfl_game_result_header),0),FALSE)),"error")</f>
        <v>GBY</v>
      </c>
      <c r="L419" s="23" t="str">
        <f ca="1">IFERROR(IF(ISBLANK(VLOOKUP($B419,INDIRECT(nfl_game_result),MATCH(L$1,INDIRECT(nfl_game_result_header),0),FALSE)),"",VLOOKUP($B419,INDIRECT(nfl_game_result),MATCH(L$1,INDIRECT(nfl_game_result_header),0),FALSE)),"error")</f>
        <v/>
      </c>
      <c r="M419" t="s">
        <v>16</v>
      </c>
      <c r="N419">
        <v>3</v>
      </c>
      <c r="O419" t="s">
        <v>330</v>
      </c>
      <c r="V419" s="23" t="s">
        <v>416</v>
      </c>
      <c r="W419">
        <f ca="1">VALUE(LEFT(C419, 4))</f>
        <v>2012</v>
      </c>
      <c r="X419">
        <f ca="1">VALUE(MID(C419,6,FIND("_",C419,6)-6))</f>
        <v>15</v>
      </c>
      <c r="Y419" t="str">
        <f ca="1">IF(NOT(OR(ISBLANK(D419),ISBLANK(E419),D419="",E419="")),D419-E419,"")</f>
        <v/>
      </c>
      <c r="Z419" t="str">
        <f ca="1">IF(OR(NOT(ISNUMBER(D419)),ISBLANK(D419),D419="",ISBLANK(N419)),"",ABS(D419-N419))</f>
        <v/>
      </c>
      <c r="AA419">
        <f ca="1">IF(OR(ISBLANK(J419),ISBLANK(O419),J419="",O419=""),"",IF(J419=O419,1,0))</f>
        <v>1</v>
      </c>
      <c r="AB419" t="str">
        <f ca="1">IF(OR(ISBLANK(K419),ISBLANK(Q419),K419="",Q419=""),"",IF(K419=Q419,1,0))</f>
        <v/>
      </c>
      <c r="AC419" s="23" t="str">
        <f t="shared" ca="1" si="6"/>
        <v/>
      </c>
    </row>
    <row r="420" spans="1:29" x14ac:dyDescent="0.25">
      <c r="A420" s="23">
        <v>419</v>
      </c>
      <c r="B420">
        <v>211</v>
      </c>
      <c r="C420" t="str">
        <f ca="1">IFERROR(VLOOKUP($B420,INDIRECT(nfl_game_result),MATCH(C$1,INDIRECT(nfl_game_result_header),0),FALSE),"error")</f>
        <v>2012_15_NYG@ATL</v>
      </c>
      <c r="D420" t="str">
        <f ca="1">IFERROR(IF(ISBLANK(VLOOKUP($B420,INDIRECT(nfl_game_result),MATCH(D$1,INDIRECT(nfl_game_result_header),0),FALSE)),"",VLOOKUP($B420,INDIRECT(nfl_game_result),MATCH(D$1,INDIRECT(nfl_game_result_header),0),FALSE)),"error")</f>
        <v/>
      </c>
      <c r="E420">
        <f ca="1">IFERROR(IF(ISBLANK(VLOOKUP($B420,INDIRECT(nfl_game_result),MATCH(E$1,INDIRECT(nfl_game_result_header),0),FALSE)),"",VLOOKUP($B420,INDIRECT(nfl_game_result),MATCH(E$1,INDIRECT(nfl_game_result_header),0),FALSE)),"error")</f>
        <v>-1.5</v>
      </c>
      <c r="F420" s="23" t="str">
        <f ca="1">IFERROR(IF(ISBLANK(VLOOKUP($B420,INDIRECT(nfl_game_result),MATCH(F$1,INDIRECT(nfl_game_result_header),0),FALSE)),"",VLOOKUP($B420,INDIRECT(nfl_game_result),MATCH(F$1,INDIRECT(nfl_game_result_header),0),FALSE)),"error")</f>
        <v/>
      </c>
      <c r="G420" s="23" t="str">
        <f ca="1">IFERROR(IF(ISBLANK(VLOOKUP($B420,INDIRECT(nfl_game_result),MATCH(G$1,INDIRECT(nfl_game_result_header),0),FALSE)),"",VLOOKUP($B420,INDIRECT(nfl_game_result),MATCH(G$1,INDIRECT(nfl_game_result_header),0),FALSE)),"error")</f>
        <v/>
      </c>
      <c r="H420">
        <f ca="1">IFERROR(IF(ISBLANK(VLOOKUP($B420,INDIRECT(nfl_game_result),MATCH(H$1,INDIRECT(nfl_game_result_header),0),FALSE)),"",VLOOKUP($B420,INDIRECT(nfl_game_result),MATCH(H$1,INDIRECT(nfl_game_result_header),0),FALSE)),"error")</f>
        <v>34</v>
      </c>
      <c r="I420">
        <f ca="1">IFERROR(IF(ISBLANK(VLOOKUP($B420,INDIRECT(nfl_game_result),MATCH(I$1,INDIRECT(nfl_game_result_header),0),FALSE)),"",VLOOKUP($B420,INDIRECT(nfl_game_result),MATCH(I$1,INDIRECT(nfl_game_result_header),0),FALSE)),"error")</f>
        <v>0</v>
      </c>
      <c r="J420" t="str">
        <f ca="1">IFERROR(IF(ISBLANK(VLOOKUP($B420,INDIRECT(nfl_game_result),MATCH(J$1,INDIRECT(nfl_game_result_header),0),FALSE)),"",VLOOKUP($B420,INDIRECT(nfl_game_result),MATCH(J$1,INDIRECT(nfl_game_result_header),0),FALSE)),"error")</f>
        <v>ATL</v>
      </c>
      <c r="K420" t="str">
        <f ca="1">IFERROR(IF(ISBLANK(VLOOKUP($B420,INDIRECT(nfl_game_result),MATCH(K$1,INDIRECT(nfl_game_result_header),0),FALSE)),"",VLOOKUP($B420,INDIRECT(nfl_game_result),MATCH(K$1,INDIRECT(nfl_game_result_header),0),FALSE)),"error")</f>
        <v>ATL</v>
      </c>
      <c r="L420" s="23" t="str">
        <f ca="1">IFERROR(IF(ISBLANK(VLOOKUP($B420,INDIRECT(nfl_game_result),MATCH(L$1,INDIRECT(nfl_game_result_header),0),FALSE)),"",VLOOKUP($B420,INDIRECT(nfl_game_result),MATCH(L$1,INDIRECT(nfl_game_result_header),0),FALSE)),"error")</f>
        <v/>
      </c>
      <c r="M420" t="s">
        <v>16</v>
      </c>
      <c r="N420">
        <v>1.5</v>
      </c>
      <c r="O420" t="s">
        <v>83</v>
      </c>
      <c r="V420" s="23" t="s">
        <v>416</v>
      </c>
      <c r="W420">
        <f ca="1">VALUE(LEFT(C420, 4))</f>
        <v>2012</v>
      </c>
      <c r="X420">
        <f ca="1">VALUE(MID(C420,6,FIND("_",C420,6)-6))</f>
        <v>15</v>
      </c>
      <c r="Y420" t="str">
        <f ca="1">IF(NOT(OR(ISBLANK(D420),ISBLANK(E420),D420="",E420="")),D420-E420,"")</f>
        <v/>
      </c>
      <c r="Z420" t="str">
        <f ca="1">IF(OR(NOT(ISNUMBER(D420)),ISBLANK(D420),D420="",ISBLANK(N420)),"",ABS(D420-N420))</f>
        <v/>
      </c>
      <c r="AA420">
        <f ca="1">IF(OR(ISBLANK(J420),ISBLANK(O420),J420="",O420=""),"",IF(J420=O420,1,0))</f>
        <v>0</v>
      </c>
      <c r="AB420" t="str">
        <f ca="1">IF(OR(ISBLANK(K420),ISBLANK(Q420),K420="",Q420=""),"",IF(K420=Q420,1,0))</f>
        <v/>
      </c>
      <c r="AC420" s="23" t="str">
        <f t="shared" ca="1" si="6"/>
        <v/>
      </c>
    </row>
    <row r="421" spans="1:29" x14ac:dyDescent="0.25">
      <c r="A421" s="23">
        <v>420</v>
      </c>
      <c r="B421">
        <v>212</v>
      </c>
      <c r="C421" t="str">
        <f ca="1">IFERROR(VLOOKUP($B421,INDIRECT(nfl_game_result),MATCH(C$1,INDIRECT(nfl_game_result_header),0),FALSE),"error")</f>
        <v>2012_15_TBY@NOR</v>
      </c>
      <c r="D421" t="str">
        <f ca="1">IFERROR(IF(ISBLANK(VLOOKUP($B421,INDIRECT(nfl_game_result),MATCH(D$1,INDIRECT(nfl_game_result_header),0),FALSE)),"",VLOOKUP($B421,INDIRECT(nfl_game_result),MATCH(D$1,INDIRECT(nfl_game_result_header),0),FALSE)),"error")</f>
        <v/>
      </c>
      <c r="E421">
        <f ca="1">IFERROR(IF(ISBLANK(VLOOKUP($B421,INDIRECT(nfl_game_result),MATCH(E$1,INDIRECT(nfl_game_result_header),0),FALSE)),"",VLOOKUP($B421,INDIRECT(nfl_game_result),MATCH(E$1,INDIRECT(nfl_game_result_header),0),FALSE)),"error")</f>
        <v>-3.5</v>
      </c>
      <c r="F421" s="23" t="str">
        <f ca="1">IFERROR(IF(ISBLANK(VLOOKUP($B421,INDIRECT(nfl_game_result),MATCH(F$1,INDIRECT(nfl_game_result_header),0),FALSE)),"",VLOOKUP($B421,INDIRECT(nfl_game_result),MATCH(F$1,INDIRECT(nfl_game_result_header),0),FALSE)),"error")</f>
        <v/>
      </c>
      <c r="G421" s="23" t="str">
        <f ca="1">IFERROR(IF(ISBLANK(VLOOKUP($B421,INDIRECT(nfl_game_result),MATCH(G$1,INDIRECT(nfl_game_result_header),0),FALSE)),"",VLOOKUP($B421,INDIRECT(nfl_game_result),MATCH(G$1,INDIRECT(nfl_game_result_header),0),FALSE)),"error")</f>
        <v/>
      </c>
      <c r="H421">
        <f ca="1">IFERROR(IF(ISBLANK(VLOOKUP($B421,INDIRECT(nfl_game_result),MATCH(H$1,INDIRECT(nfl_game_result_header),0),FALSE)),"",VLOOKUP($B421,INDIRECT(nfl_game_result),MATCH(H$1,INDIRECT(nfl_game_result_header),0),FALSE)),"error")</f>
        <v>41</v>
      </c>
      <c r="I421">
        <f ca="1">IFERROR(IF(ISBLANK(VLOOKUP($B421,INDIRECT(nfl_game_result),MATCH(I$1,INDIRECT(nfl_game_result_header),0),FALSE)),"",VLOOKUP($B421,INDIRECT(nfl_game_result),MATCH(I$1,INDIRECT(nfl_game_result_header),0),FALSE)),"error")</f>
        <v>0</v>
      </c>
      <c r="J421" t="str">
        <f ca="1">IFERROR(IF(ISBLANK(VLOOKUP($B421,INDIRECT(nfl_game_result),MATCH(J$1,INDIRECT(nfl_game_result_header),0),FALSE)),"",VLOOKUP($B421,INDIRECT(nfl_game_result),MATCH(J$1,INDIRECT(nfl_game_result_header),0),FALSE)),"error")</f>
        <v>NOR</v>
      </c>
      <c r="K421" t="str">
        <f ca="1">IFERROR(IF(ISBLANK(VLOOKUP($B421,INDIRECT(nfl_game_result),MATCH(K$1,INDIRECT(nfl_game_result_header),0),FALSE)),"",VLOOKUP($B421,INDIRECT(nfl_game_result),MATCH(K$1,INDIRECT(nfl_game_result_header),0),FALSE)),"error")</f>
        <v>NOR</v>
      </c>
      <c r="L421" s="23" t="str">
        <f ca="1">IFERROR(IF(ISBLANK(VLOOKUP($B421,INDIRECT(nfl_game_result),MATCH(L$1,INDIRECT(nfl_game_result_header),0),FALSE)),"",VLOOKUP($B421,INDIRECT(nfl_game_result),MATCH(L$1,INDIRECT(nfl_game_result_header),0),FALSE)),"error")</f>
        <v/>
      </c>
      <c r="M421" t="s">
        <v>16</v>
      </c>
      <c r="N421">
        <v>-4.5</v>
      </c>
      <c r="O421" t="s">
        <v>334</v>
      </c>
      <c r="V421" s="23" t="s">
        <v>416</v>
      </c>
      <c r="W421">
        <f ca="1">VALUE(LEFT(C421, 4))</f>
        <v>2012</v>
      </c>
      <c r="X421">
        <f ca="1">VALUE(MID(C421,6,FIND("_",C421,6)-6))</f>
        <v>15</v>
      </c>
      <c r="Y421" t="str">
        <f ca="1">IF(NOT(OR(ISBLANK(D421),ISBLANK(E421),D421="",E421="")),D421-E421,"")</f>
        <v/>
      </c>
      <c r="Z421" t="str">
        <f ca="1">IF(OR(NOT(ISNUMBER(D421)),ISBLANK(D421),D421="",ISBLANK(N421)),"",ABS(D421-N421))</f>
        <v/>
      </c>
      <c r="AA421">
        <f ca="1">IF(OR(ISBLANK(J421),ISBLANK(O421),J421="",O421=""),"",IF(J421=O421,1,0))</f>
        <v>0</v>
      </c>
      <c r="AB421" t="str">
        <f ca="1">IF(OR(ISBLANK(K421),ISBLANK(Q421),K421="",Q421=""),"",IF(K421=Q421,1,0))</f>
        <v/>
      </c>
      <c r="AC421" s="23" t="str">
        <f t="shared" ca="1" si="6"/>
        <v/>
      </c>
    </row>
    <row r="422" spans="1:29" x14ac:dyDescent="0.25">
      <c r="A422" s="23">
        <v>421</v>
      </c>
      <c r="B422">
        <v>213</v>
      </c>
      <c r="C422" t="str">
        <f ca="1">IFERROR(VLOOKUP($B422,INDIRECT(nfl_game_result),MATCH(C$1,INDIRECT(nfl_game_result_header),0),FALSE),"error")</f>
        <v>2012_15_MIN@STL</v>
      </c>
      <c r="D422" t="str">
        <f ca="1">IFERROR(IF(ISBLANK(VLOOKUP($B422,INDIRECT(nfl_game_result),MATCH(D$1,INDIRECT(nfl_game_result_header),0),FALSE)),"",VLOOKUP($B422,INDIRECT(nfl_game_result),MATCH(D$1,INDIRECT(nfl_game_result_header),0),FALSE)),"error")</f>
        <v/>
      </c>
      <c r="E422">
        <f ca="1">IFERROR(IF(ISBLANK(VLOOKUP($B422,INDIRECT(nfl_game_result),MATCH(E$1,INDIRECT(nfl_game_result_header),0),FALSE)),"",VLOOKUP($B422,INDIRECT(nfl_game_result),MATCH(E$1,INDIRECT(nfl_game_result_header),0),FALSE)),"error")</f>
        <v>-2.5</v>
      </c>
      <c r="F422" s="23" t="str">
        <f ca="1">IFERROR(IF(ISBLANK(VLOOKUP($B422,INDIRECT(nfl_game_result),MATCH(F$1,INDIRECT(nfl_game_result_header),0),FALSE)),"",VLOOKUP($B422,INDIRECT(nfl_game_result),MATCH(F$1,INDIRECT(nfl_game_result_header),0),FALSE)),"error")</f>
        <v/>
      </c>
      <c r="G422" s="23" t="str">
        <f ca="1">IFERROR(IF(ISBLANK(VLOOKUP($B422,INDIRECT(nfl_game_result),MATCH(G$1,INDIRECT(nfl_game_result_header),0),FALSE)),"",VLOOKUP($B422,INDIRECT(nfl_game_result),MATCH(G$1,INDIRECT(nfl_game_result_header),0),FALSE)),"error")</f>
        <v/>
      </c>
      <c r="H422">
        <f ca="1">IFERROR(IF(ISBLANK(VLOOKUP($B422,INDIRECT(nfl_game_result),MATCH(H$1,INDIRECT(nfl_game_result_header),0),FALSE)),"",VLOOKUP($B422,INDIRECT(nfl_game_result),MATCH(H$1,INDIRECT(nfl_game_result_header),0),FALSE)),"error")</f>
        <v>22</v>
      </c>
      <c r="I422">
        <f ca="1">IFERROR(IF(ISBLANK(VLOOKUP($B422,INDIRECT(nfl_game_result),MATCH(I$1,INDIRECT(nfl_game_result_header),0),FALSE)),"",VLOOKUP($B422,INDIRECT(nfl_game_result),MATCH(I$1,INDIRECT(nfl_game_result_header),0),FALSE)),"error")</f>
        <v>36</v>
      </c>
      <c r="J422" t="str">
        <f ca="1">IFERROR(IF(ISBLANK(VLOOKUP($B422,INDIRECT(nfl_game_result),MATCH(J$1,INDIRECT(nfl_game_result_header),0),FALSE)),"",VLOOKUP($B422,INDIRECT(nfl_game_result),MATCH(J$1,INDIRECT(nfl_game_result_header),0),FALSE)),"error")</f>
        <v>MIN</v>
      </c>
      <c r="K422" t="str">
        <f ca="1">IFERROR(IF(ISBLANK(VLOOKUP($B422,INDIRECT(nfl_game_result),MATCH(K$1,INDIRECT(nfl_game_result_header),0),FALSE)),"",VLOOKUP($B422,INDIRECT(nfl_game_result),MATCH(K$1,INDIRECT(nfl_game_result_header),0),FALSE)),"error")</f>
        <v>MIN</v>
      </c>
      <c r="L422" s="23" t="str">
        <f ca="1">IFERROR(IF(ISBLANK(VLOOKUP($B422,INDIRECT(nfl_game_result),MATCH(L$1,INDIRECT(nfl_game_result_header),0),FALSE)),"",VLOOKUP($B422,INDIRECT(nfl_game_result),MATCH(L$1,INDIRECT(nfl_game_result_header),0),FALSE)),"error")</f>
        <v/>
      </c>
      <c r="M422" t="s">
        <v>16</v>
      </c>
      <c r="N422">
        <v>-1</v>
      </c>
      <c r="O422" t="s">
        <v>91</v>
      </c>
      <c r="V422" s="23" t="s">
        <v>416</v>
      </c>
      <c r="W422">
        <f ca="1">VALUE(LEFT(C422, 4))</f>
        <v>2012</v>
      </c>
      <c r="X422">
        <f ca="1">VALUE(MID(C422,6,FIND("_",C422,6)-6))</f>
        <v>15</v>
      </c>
      <c r="Y422" t="str">
        <f ca="1">IF(NOT(OR(ISBLANK(D422),ISBLANK(E422),D422="",E422="")),D422-E422,"")</f>
        <v/>
      </c>
      <c r="Z422" t="str">
        <f ca="1">IF(OR(NOT(ISNUMBER(D422)),ISBLANK(D422),D422="",ISBLANK(N422)),"",ABS(D422-N422))</f>
        <v/>
      </c>
      <c r="AA422">
        <f ca="1">IF(OR(ISBLANK(J422),ISBLANK(O422),J422="",O422=""),"",IF(J422=O422,1,0))</f>
        <v>0</v>
      </c>
      <c r="AB422" t="str">
        <f ca="1">IF(OR(ISBLANK(K422),ISBLANK(Q422),K422="",Q422=""),"",IF(K422=Q422,1,0))</f>
        <v/>
      </c>
      <c r="AC422" s="23" t="str">
        <f t="shared" ca="1" si="6"/>
        <v/>
      </c>
    </row>
    <row r="423" spans="1:29" x14ac:dyDescent="0.25">
      <c r="A423" s="23">
        <v>422</v>
      </c>
      <c r="B423">
        <v>214</v>
      </c>
      <c r="C423" t="str">
        <f ca="1">IFERROR(VLOOKUP($B423,INDIRECT(nfl_game_result),MATCH(C$1,INDIRECT(nfl_game_result_header),0),FALSE),"error")</f>
        <v>2012_15_WAS@CLE</v>
      </c>
      <c r="D423" t="str">
        <f ca="1">IFERROR(IF(ISBLANK(VLOOKUP($B423,INDIRECT(nfl_game_result),MATCH(D$1,INDIRECT(nfl_game_result_header),0),FALSE)),"",VLOOKUP($B423,INDIRECT(nfl_game_result),MATCH(D$1,INDIRECT(nfl_game_result_header),0),FALSE)),"error")</f>
        <v/>
      </c>
      <c r="E423">
        <f ca="1">IFERROR(IF(ISBLANK(VLOOKUP($B423,INDIRECT(nfl_game_result),MATCH(E$1,INDIRECT(nfl_game_result_header),0),FALSE)),"",VLOOKUP($B423,INDIRECT(nfl_game_result),MATCH(E$1,INDIRECT(nfl_game_result_header),0),FALSE)),"error")</f>
        <v>-1.5</v>
      </c>
      <c r="F423" s="23" t="str">
        <f ca="1">IFERROR(IF(ISBLANK(VLOOKUP($B423,INDIRECT(nfl_game_result),MATCH(F$1,INDIRECT(nfl_game_result_header),0),FALSE)),"",VLOOKUP($B423,INDIRECT(nfl_game_result),MATCH(F$1,INDIRECT(nfl_game_result_header),0),FALSE)),"error")</f>
        <v/>
      </c>
      <c r="G423" s="23" t="str">
        <f ca="1">IFERROR(IF(ISBLANK(VLOOKUP($B423,INDIRECT(nfl_game_result),MATCH(G$1,INDIRECT(nfl_game_result_header),0),FALSE)),"",VLOOKUP($B423,INDIRECT(nfl_game_result),MATCH(G$1,INDIRECT(nfl_game_result_header),0),FALSE)),"error")</f>
        <v/>
      </c>
      <c r="H423">
        <f ca="1">IFERROR(IF(ISBLANK(VLOOKUP($B423,INDIRECT(nfl_game_result),MATCH(H$1,INDIRECT(nfl_game_result_header),0),FALSE)),"",VLOOKUP($B423,INDIRECT(nfl_game_result),MATCH(H$1,INDIRECT(nfl_game_result_header),0),FALSE)),"error")</f>
        <v>21</v>
      </c>
      <c r="I423">
        <f ca="1">IFERROR(IF(ISBLANK(VLOOKUP($B423,INDIRECT(nfl_game_result),MATCH(I$1,INDIRECT(nfl_game_result_header),0),FALSE)),"",VLOOKUP($B423,INDIRECT(nfl_game_result),MATCH(I$1,INDIRECT(nfl_game_result_header),0),FALSE)),"error")</f>
        <v>38</v>
      </c>
      <c r="J423" t="str">
        <f ca="1">IFERROR(IF(ISBLANK(VLOOKUP($B423,INDIRECT(nfl_game_result),MATCH(J$1,INDIRECT(nfl_game_result_header),0),FALSE)),"",VLOOKUP($B423,INDIRECT(nfl_game_result),MATCH(J$1,INDIRECT(nfl_game_result_header),0),FALSE)),"error")</f>
        <v>WAS</v>
      </c>
      <c r="K423" t="str">
        <f ca="1">IFERROR(IF(ISBLANK(VLOOKUP($B423,INDIRECT(nfl_game_result),MATCH(K$1,INDIRECT(nfl_game_result_header),0),FALSE)),"",VLOOKUP($B423,INDIRECT(nfl_game_result),MATCH(K$1,INDIRECT(nfl_game_result_header),0),FALSE)),"error")</f>
        <v>WAS</v>
      </c>
      <c r="L423" s="23" t="str">
        <f ca="1">IFERROR(IF(ISBLANK(VLOOKUP($B423,INDIRECT(nfl_game_result),MATCH(L$1,INDIRECT(nfl_game_result_header),0),FALSE)),"",VLOOKUP($B423,INDIRECT(nfl_game_result),MATCH(L$1,INDIRECT(nfl_game_result_header),0),FALSE)),"error")</f>
        <v/>
      </c>
      <c r="M423" t="s">
        <v>16</v>
      </c>
      <c r="N423">
        <v>3.5</v>
      </c>
      <c r="O423" t="s">
        <v>94</v>
      </c>
      <c r="V423" s="23" t="s">
        <v>416</v>
      </c>
      <c r="W423">
        <f ca="1">VALUE(LEFT(C423, 4))</f>
        <v>2012</v>
      </c>
      <c r="X423">
        <f ca="1">VALUE(MID(C423,6,FIND("_",C423,6)-6))</f>
        <v>15</v>
      </c>
      <c r="Y423" t="str">
        <f ca="1">IF(NOT(OR(ISBLANK(D423),ISBLANK(E423),D423="",E423="")),D423-E423,"")</f>
        <v/>
      </c>
      <c r="Z423" t="str">
        <f ca="1">IF(OR(NOT(ISNUMBER(D423)),ISBLANK(D423),D423="",ISBLANK(N423)),"",ABS(D423-N423))</f>
        <v/>
      </c>
      <c r="AA423">
        <f ca="1">IF(OR(ISBLANK(J423),ISBLANK(O423),J423="",O423=""),"",IF(J423=O423,1,0))</f>
        <v>1</v>
      </c>
      <c r="AB423" t="str">
        <f ca="1">IF(OR(ISBLANK(K423),ISBLANK(Q423),K423="",Q423=""),"",IF(K423=Q423,1,0))</f>
        <v/>
      </c>
      <c r="AC423" s="23" t="str">
        <f t="shared" ca="1" si="6"/>
        <v/>
      </c>
    </row>
    <row r="424" spans="1:29" x14ac:dyDescent="0.25">
      <c r="A424" s="23">
        <v>423</v>
      </c>
      <c r="B424">
        <v>215</v>
      </c>
      <c r="C424" t="str">
        <f ca="1">IFERROR(VLOOKUP($B424,INDIRECT(nfl_game_result),MATCH(C$1,INDIRECT(nfl_game_result_header),0),FALSE),"error")</f>
        <v>2012_15_JAX@MIA</v>
      </c>
      <c r="D424" t="str">
        <f ca="1">IFERROR(IF(ISBLANK(VLOOKUP($B424,INDIRECT(nfl_game_result),MATCH(D$1,INDIRECT(nfl_game_result_header),0),FALSE)),"",VLOOKUP($B424,INDIRECT(nfl_game_result),MATCH(D$1,INDIRECT(nfl_game_result_header),0),FALSE)),"error")</f>
        <v/>
      </c>
      <c r="E424">
        <f ca="1">IFERROR(IF(ISBLANK(VLOOKUP($B424,INDIRECT(nfl_game_result),MATCH(E$1,INDIRECT(nfl_game_result_header),0),FALSE)),"",VLOOKUP($B424,INDIRECT(nfl_game_result),MATCH(E$1,INDIRECT(nfl_game_result_header),0),FALSE)),"error")</f>
        <v>-7.5</v>
      </c>
      <c r="F424" s="23" t="str">
        <f ca="1">IFERROR(IF(ISBLANK(VLOOKUP($B424,INDIRECT(nfl_game_result),MATCH(F$1,INDIRECT(nfl_game_result_header),0),FALSE)),"",VLOOKUP($B424,INDIRECT(nfl_game_result),MATCH(F$1,INDIRECT(nfl_game_result_header),0),FALSE)),"error")</f>
        <v/>
      </c>
      <c r="G424" s="23" t="str">
        <f ca="1">IFERROR(IF(ISBLANK(VLOOKUP($B424,INDIRECT(nfl_game_result),MATCH(G$1,INDIRECT(nfl_game_result_header),0),FALSE)),"",VLOOKUP($B424,INDIRECT(nfl_game_result),MATCH(G$1,INDIRECT(nfl_game_result_header),0),FALSE)),"error")</f>
        <v/>
      </c>
      <c r="H424">
        <f ca="1">IFERROR(IF(ISBLANK(VLOOKUP($B424,INDIRECT(nfl_game_result),MATCH(H$1,INDIRECT(nfl_game_result_header),0),FALSE)),"",VLOOKUP($B424,INDIRECT(nfl_game_result),MATCH(H$1,INDIRECT(nfl_game_result_header),0),FALSE)),"error")</f>
        <v>24</v>
      </c>
      <c r="I424">
        <f ca="1">IFERROR(IF(ISBLANK(VLOOKUP($B424,INDIRECT(nfl_game_result),MATCH(I$1,INDIRECT(nfl_game_result_header),0),FALSE)),"",VLOOKUP($B424,INDIRECT(nfl_game_result),MATCH(I$1,INDIRECT(nfl_game_result_header),0),FALSE)),"error")</f>
        <v>3</v>
      </c>
      <c r="J424" t="str">
        <f ca="1">IFERROR(IF(ISBLANK(VLOOKUP($B424,INDIRECT(nfl_game_result),MATCH(J$1,INDIRECT(nfl_game_result_header),0),FALSE)),"",VLOOKUP($B424,INDIRECT(nfl_game_result),MATCH(J$1,INDIRECT(nfl_game_result_header),0),FALSE)),"error")</f>
        <v>MIA</v>
      </c>
      <c r="K424" t="str">
        <f ca="1">IFERROR(IF(ISBLANK(VLOOKUP($B424,INDIRECT(nfl_game_result),MATCH(K$1,INDIRECT(nfl_game_result_header),0),FALSE)),"",VLOOKUP($B424,INDIRECT(nfl_game_result),MATCH(K$1,INDIRECT(nfl_game_result_header),0),FALSE)),"error")</f>
        <v>MIA</v>
      </c>
      <c r="L424" s="23" t="str">
        <f ca="1">IFERROR(IF(ISBLANK(VLOOKUP($B424,INDIRECT(nfl_game_result),MATCH(L$1,INDIRECT(nfl_game_result_header),0),FALSE)),"",VLOOKUP($B424,INDIRECT(nfl_game_result),MATCH(L$1,INDIRECT(nfl_game_result_header),0),FALSE)),"error")</f>
        <v/>
      </c>
      <c r="M424" t="s">
        <v>16</v>
      </c>
      <c r="N424">
        <v>-6</v>
      </c>
      <c r="O424" t="s">
        <v>77</v>
      </c>
      <c r="V424" s="23" t="s">
        <v>416</v>
      </c>
      <c r="W424">
        <f ca="1">VALUE(LEFT(C424, 4))</f>
        <v>2012</v>
      </c>
      <c r="X424">
        <f ca="1">VALUE(MID(C424,6,FIND("_",C424,6)-6))</f>
        <v>15</v>
      </c>
      <c r="Y424" t="str">
        <f ca="1">IF(NOT(OR(ISBLANK(D424),ISBLANK(E424),D424="",E424="")),D424-E424,"")</f>
        <v/>
      </c>
      <c r="Z424" t="str">
        <f ca="1">IF(OR(NOT(ISNUMBER(D424)),ISBLANK(D424),D424="",ISBLANK(N424)),"",ABS(D424-N424))</f>
        <v/>
      </c>
      <c r="AA424">
        <f ca="1">IF(OR(ISBLANK(J424),ISBLANK(O424),J424="",O424=""),"",IF(J424=O424,1,0))</f>
        <v>0</v>
      </c>
      <c r="AB424" t="str">
        <f ca="1">IF(OR(ISBLANK(K424),ISBLANK(Q424),K424="",Q424=""),"",IF(K424=Q424,1,0))</f>
        <v/>
      </c>
      <c r="AC424" s="23" t="str">
        <f t="shared" ca="1" si="6"/>
        <v/>
      </c>
    </row>
    <row r="425" spans="1:29" x14ac:dyDescent="0.25">
      <c r="A425" s="23">
        <v>424</v>
      </c>
      <c r="B425">
        <v>216</v>
      </c>
      <c r="C425" t="str">
        <f ca="1">IFERROR(VLOOKUP($B425,INDIRECT(nfl_game_result),MATCH(C$1,INDIRECT(nfl_game_result_header),0),FALSE),"error")</f>
        <v>2012_15_DEN@BAL</v>
      </c>
      <c r="D425" t="str">
        <f ca="1">IFERROR(IF(ISBLANK(VLOOKUP($B425,INDIRECT(nfl_game_result),MATCH(D$1,INDIRECT(nfl_game_result_header),0),FALSE)),"",VLOOKUP($B425,INDIRECT(nfl_game_result),MATCH(D$1,INDIRECT(nfl_game_result_header),0),FALSE)),"error")</f>
        <v/>
      </c>
      <c r="E425">
        <f ca="1">IFERROR(IF(ISBLANK(VLOOKUP($B425,INDIRECT(nfl_game_result),MATCH(E$1,INDIRECT(nfl_game_result_header),0),FALSE)),"",VLOOKUP($B425,INDIRECT(nfl_game_result),MATCH(E$1,INDIRECT(nfl_game_result_header),0),FALSE)),"error")</f>
        <v>2.5</v>
      </c>
      <c r="F425" s="23" t="str">
        <f ca="1">IFERROR(IF(ISBLANK(VLOOKUP($B425,INDIRECT(nfl_game_result),MATCH(F$1,INDIRECT(nfl_game_result_header),0),FALSE)),"",VLOOKUP($B425,INDIRECT(nfl_game_result),MATCH(F$1,INDIRECT(nfl_game_result_header),0),FALSE)),"error")</f>
        <v/>
      </c>
      <c r="G425" s="23" t="str">
        <f ca="1">IFERROR(IF(ISBLANK(VLOOKUP($B425,INDIRECT(nfl_game_result),MATCH(G$1,INDIRECT(nfl_game_result_header),0),FALSE)),"",VLOOKUP($B425,INDIRECT(nfl_game_result),MATCH(G$1,INDIRECT(nfl_game_result_header),0),FALSE)),"error")</f>
        <v/>
      </c>
      <c r="H425">
        <f ca="1">IFERROR(IF(ISBLANK(VLOOKUP($B425,INDIRECT(nfl_game_result),MATCH(H$1,INDIRECT(nfl_game_result_header),0),FALSE)),"",VLOOKUP($B425,INDIRECT(nfl_game_result),MATCH(H$1,INDIRECT(nfl_game_result_header),0),FALSE)),"error")</f>
        <v>17</v>
      </c>
      <c r="I425">
        <f ca="1">IFERROR(IF(ISBLANK(VLOOKUP($B425,INDIRECT(nfl_game_result),MATCH(I$1,INDIRECT(nfl_game_result_header),0),FALSE)),"",VLOOKUP($B425,INDIRECT(nfl_game_result),MATCH(I$1,INDIRECT(nfl_game_result_header),0),FALSE)),"error")</f>
        <v>34</v>
      </c>
      <c r="J425" t="str">
        <f ca="1">IFERROR(IF(ISBLANK(VLOOKUP($B425,INDIRECT(nfl_game_result),MATCH(J$1,INDIRECT(nfl_game_result_header),0),FALSE)),"",VLOOKUP($B425,INDIRECT(nfl_game_result),MATCH(J$1,INDIRECT(nfl_game_result_header),0),FALSE)),"error")</f>
        <v>DEN</v>
      </c>
      <c r="K425" t="str">
        <f ca="1">IFERROR(IF(ISBLANK(VLOOKUP($B425,INDIRECT(nfl_game_result),MATCH(K$1,INDIRECT(nfl_game_result_header),0),FALSE)),"",VLOOKUP($B425,INDIRECT(nfl_game_result),MATCH(K$1,INDIRECT(nfl_game_result_header),0),FALSE)),"error")</f>
        <v>DEN</v>
      </c>
      <c r="L425" s="23" t="str">
        <f ca="1">IFERROR(IF(ISBLANK(VLOOKUP($B425,INDIRECT(nfl_game_result),MATCH(L$1,INDIRECT(nfl_game_result_header),0),FALSE)),"",VLOOKUP($B425,INDIRECT(nfl_game_result),MATCH(L$1,INDIRECT(nfl_game_result_header),0),FALSE)),"error")</f>
        <v/>
      </c>
      <c r="M425" t="s">
        <v>16</v>
      </c>
      <c r="N425">
        <v>2.5</v>
      </c>
      <c r="O425" t="s">
        <v>72</v>
      </c>
      <c r="V425" s="23" t="s">
        <v>416</v>
      </c>
      <c r="W425">
        <f ca="1">VALUE(LEFT(C425, 4))</f>
        <v>2012</v>
      </c>
      <c r="X425">
        <f ca="1">VALUE(MID(C425,6,FIND("_",C425,6)-6))</f>
        <v>15</v>
      </c>
      <c r="Y425" t="str">
        <f ca="1">IF(NOT(OR(ISBLANK(D425),ISBLANK(E425),D425="",E425="")),D425-E425,"")</f>
        <v/>
      </c>
      <c r="Z425" t="str">
        <f ca="1">IF(OR(NOT(ISNUMBER(D425)),ISBLANK(D425),D425="",ISBLANK(N425)),"",ABS(D425-N425))</f>
        <v/>
      </c>
      <c r="AA425">
        <f ca="1">IF(OR(ISBLANK(J425),ISBLANK(O425),J425="",O425=""),"",IF(J425=O425,1,0))</f>
        <v>1</v>
      </c>
      <c r="AB425" t="str">
        <f ca="1">IF(OR(ISBLANK(K425),ISBLANK(Q425),K425="",Q425=""),"",IF(K425=Q425,1,0))</f>
        <v/>
      </c>
      <c r="AC425" s="23" t="str">
        <f t="shared" ca="1" si="6"/>
        <v/>
      </c>
    </row>
    <row r="426" spans="1:29" x14ac:dyDescent="0.25">
      <c r="A426" s="23">
        <v>425</v>
      </c>
      <c r="B426">
        <v>217</v>
      </c>
      <c r="C426" t="str">
        <f ca="1">IFERROR(VLOOKUP($B426,INDIRECT(nfl_game_result),MATCH(C$1,INDIRECT(nfl_game_result_header),0),FALSE),"error")</f>
        <v>2012_15_IND@HOU</v>
      </c>
      <c r="D426" t="str">
        <f ca="1">IFERROR(IF(ISBLANK(VLOOKUP($B426,INDIRECT(nfl_game_result),MATCH(D$1,INDIRECT(nfl_game_result_header),0),FALSE)),"",VLOOKUP($B426,INDIRECT(nfl_game_result),MATCH(D$1,INDIRECT(nfl_game_result_header),0),FALSE)),"error")</f>
        <v/>
      </c>
      <c r="E426">
        <f ca="1">IFERROR(IF(ISBLANK(VLOOKUP($B426,INDIRECT(nfl_game_result),MATCH(E$1,INDIRECT(nfl_game_result_header),0),FALSE)),"",VLOOKUP($B426,INDIRECT(nfl_game_result),MATCH(E$1,INDIRECT(nfl_game_result_header),0),FALSE)),"error")</f>
        <v>-7.5</v>
      </c>
      <c r="F426" s="23" t="str">
        <f ca="1">IFERROR(IF(ISBLANK(VLOOKUP($B426,INDIRECT(nfl_game_result),MATCH(F$1,INDIRECT(nfl_game_result_header),0),FALSE)),"",VLOOKUP($B426,INDIRECT(nfl_game_result),MATCH(F$1,INDIRECT(nfl_game_result_header),0),FALSE)),"error")</f>
        <v/>
      </c>
      <c r="G426" s="23" t="str">
        <f ca="1">IFERROR(IF(ISBLANK(VLOOKUP($B426,INDIRECT(nfl_game_result),MATCH(G$1,INDIRECT(nfl_game_result_header),0),FALSE)),"",VLOOKUP($B426,INDIRECT(nfl_game_result),MATCH(G$1,INDIRECT(nfl_game_result_header),0),FALSE)),"error")</f>
        <v/>
      </c>
      <c r="H426">
        <f ca="1">IFERROR(IF(ISBLANK(VLOOKUP($B426,INDIRECT(nfl_game_result),MATCH(H$1,INDIRECT(nfl_game_result_header),0),FALSE)),"",VLOOKUP($B426,INDIRECT(nfl_game_result),MATCH(H$1,INDIRECT(nfl_game_result_header),0),FALSE)),"error")</f>
        <v>29</v>
      </c>
      <c r="I426">
        <f ca="1">IFERROR(IF(ISBLANK(VLOOKUP($B426,INDIRECT(nfl_game_result),MATCH(I$1,INDIRECT(nfl_game_result_header),0),FALSE)),"",VLOOKUP($B426,INDIRECT(nfl_game_result),MATCH(I$1,INDIRECT(nfl_game_result_header),0),FALSE)),"error")</f>
        <v>17</v>
      </c>
      <c r="J426" t="str">
        <f ca="1">IFERROR(IF(ISBLANK(VLOOKUP($B426,INDIRECT(nfl_game_result),MATCH(J$1,INDIRECT(nfl_game_result_header),0),FALSE)),"",VLOOKUP($B426,INDIRECT(nfl_game_result),MATCH(J$1,INDIRECT(nfl_game_result_header),0),FALSE)),"error")</f>
        <v>HOU</v>
      </c>
      <c r="K426" t="str">
        <f ca="1">IFERROR(IF(ISBLANK(VLOOKUP($B426,INDIRECT(nfl_game_result),MATCH(K$1,INDIRECT(nfl_game_result_header),0),FALSE)),"",VLOOKUP($B426,INDIRECT(nfl_game_result),MATCH(K$1,INDIRECT(nfl_game_result_header),0),FALSE)),"error")</f>
        <v>HOU</v>
      </c>
      <c r="L426" s="23" t="str">
        <f ca="1">IFERROR(IF(ISBLANK(VLOOKUP($B426,INDIRECT(nfl_game_result),MATCH(L$1,INDIRECT(nfl_game_result_header),0),FALSE)),"",VLOOKUP($B426,INDIRECT(nfl_game_result),MATCH(L$1,INDIRECT(nfl_game_result_header),0),FALSE)),"error")</f>
        <v/>
      </c>
      <c r="M426" t="s">
        <v>16</v>
      </c>
      <c r="N426">
        <v>-7.5</v>
      </c>
      <c r="O426" t="s">
        <v>76</v>
      </c>
      <c r="V426" s="23" t="s">
        <v>416</v>
      </c>
      <c r="W426">
        <f ca="1">VALUE(LEFT(C426, 4))</f>
        <v>2012</v>
      </c>
      <c r="X426">
        <f ca="1">VALUE(MID(C426,6,FIND("_",C426,6)-6))</f>
        <v>15</v>
      </c>
      <c r="Y426" t="str">
        <f ca="1">IF(NOT(OR(ISBLANK(D426),ISBLANK(E426),D426="",E426="")),D426-E426,"")</f>
        <v/>
      </c>
      <c r="Z426" t="str">
        <f ca="1">IF(OR(NOT(ISNUMBER(D426)),ISBLANK(D426),D426="",ISBLANK(N426)),"",ABS(D426-N426))</f>
        <v/>
      </c>
      <c r="AA426">
        <f ca="1">IF(OR(ISBLANK(J426),ISBLANK(O426),J426="",O426=""),"",IF(J426=O426,1,0))</f>
        <v>0</v>
      </c>
      <c r="AB426" t="str">
        <f ca="1">IF(OR(ISBLANK(K426),ISBLANK(Q426),K426="",Q426=""),"",IF(K426=Q426,1,0))</f>
        <v/>
      </c>
      <c r="AC426" s="23" t="str">
        <f t="shared" ca="1" si="6"/>
        <v/>
      </c>
    </row>
    <row r="427" spans="1:29" x14ac:dyDescent="0.25">
      <c r="A427" s="23">
        <v>426</v>
      </c>
      <c r="B427">
        <v>218</v>
      </c>
      <c r="C427" t="str">
        <f ca="1">IFERROR(VLOOKUP($B427,INDIRECT(nfl_game_result),MATCH(C$1,INDIRECT(nfl_game_result_header),0),FALSE),"error")</f>
        <v>2012_15_DET@ARI</v>
      </c>
      <c r="D427" t="str">
        <f ca="1">IFERROR(IF(ISBLANK(VLOOKUP($B427,INDIRECT(nfl_game_result),MATCH(D$1,INDIRECT(nfl_game_result_header),0),FALSE)),"",VLOOKUP($B427,INDIRECT(nfl_game_result),MATCH(D$1,INDIRECT(nfl_game_result_header),0),FALSE)),"error")</f>
        <v/>
      </c>
      <c r="E427">
        <f ca="1">IFERROR(IF(ISBLANK(VLOOKUP($B427,INDIRECT(nfl_game_result),MATCH(E$1,INDIRECT(nfl_game_result_header),0),FALSE)),"",VLOOKUP($B427,INDIRECT(nfl_game_result),MATCH(E$1,INDIRECT(nfl_game_result_header),0),FALSE)),"error")</f>
        <v>5.5</v>
      </c>
      <c r="F427" s="23" t="str">
        <f ca="1">IFERROR(IF(ISBLANK(VLOOKUP($B427,INDIRECT(nfl_game_result),MATCH(F$1,INDIRECT(nfl_game_result_header),0),FALSE)),"",VLOOKUP($B427,INDIRECT(nfl_game_result),MATCH(F$1,INDIRECT(nfl_game_result_header),0),FALSE)),"error")</f>
        <v/>
      </c>
      <c r="G427" s="23" t="str">
        <f ca="1">IFERROR(IF(ISBLANK(VLOOKUP($B427,INDIRECT(nfl_game_result),MATCH(G$1,INDIRECT(nfl_game_result_header),0),FALSE)),"",VLOOKUP($B427,INDIRECT(nfl_game_result),MATCH(G$1,INDIRECT(nfl_game_result_header),0),FALSE)),"error")</f>
        <v/>
      </c>
      <c r="H427">
        <f ca="1">IFERROR(IF(ISBLANK(VLOOKUP($B427,INDIRECT(nfl_game_result),MATCH(H$1,INDIRECT(nfl_game_result_header),0),FALSE)),"",VLOOKUP($B427,INDIRECT(nfl_game_result),MATCH(H$1,INDIRECT(nfl_game_result_header),0),FALSE)),"error")</f>
        <v>38</v>
      </c>
      <c r="I427">
        <f ca="1">IFERROR(IF(ISBLANK(VLOOKUP($B427,INDIRECT(nfl_game_result),MATCH(I$1,INDIRECT(nfl_game_result_header),0),FALSE)),"",VLOOKUP($B427,INDIRECT(nfl_game_result),MATCH(I$1,INDIRECT(nfl_game_result_header),0),FALSE)),"error")</f>
        <v>10</v>
      </c>
      <c r="J427" t="str">
        <f ca="1">IFERROR(IF(ISBLANK(VLOOKUP($B427,INDIRECT(nfl_game_result),MATCH(J$1,INDIRECT(nfl_game_result_header),0),FALSE)),"",VLOOKUP($B427,INDIRECT(nfl_game_result),MATCH(J$1,INDIRECT(nfl_game_result_header),0),FALSE)),"error")</f>
        <v>ARI</v>
      </c>
      <c r="K427" t="str">
        <f ca="1">IFERROR(IF(ISBLANK(VLOOKUP($B427,INDIRECT(nfl_game_result),MATCH(K$1,INDIRECT(nfl_game_result_header),0),FALSE)),"",VLOOKUP($B427,INDIRECT(nfl_game_result),MATCH(K$1,INDIRECT(nfl_game_result_header),0),FALSE)),"error")</f>
        <v>ARI</v>
      </c>
      <c r="L427" s="23" t="str">
        <f ca="1">IFERROR(IF(ISBLANK(VLOOKUP($B427,INDIRECT(nfl_game_result),MATCH(L$1,INDIRECT(nfl_game_result_header),0),FALSE)),"",VLOOKUP($B427,INDIRECT(nfl_game_result),MATCH(L$1,INDIRECT(nfl_game_result_header),0),FALSE)),"error")</f>
        <v/>
      </c>
      <c r="M427" t="s">
        <v>16</v>
      </c>
      <c r="N427">
        <v>5.5</v>
      </c>
      <c r="O427" t="s">
        <v>64</v>
      </c>
      <c r="V427" s="23" t="s">
        <v>416</v>
      </c>
      <c r="W427">
        <f ca="1">VALUE(LEFT(C427, 4))</f>
        <v>2012</v>
      </c>
      <c r="X427">
        <f ca="1">VALUE(MID(C427,6,FIND("_",C427,6)-6))</f>
        <v>15</v>
      </c>
      <c r="Y427" t="str">
        <f ca="1">IF(NOT(OR(ISBLANK(D427),ISBLANK(E427),D427="",E427="")),D427-E427,"")</f>
        <v/>
      </c>
      <c r="Z427" t="str">
        <f ca="1">IF(OR(NOT(ISNUMBER(D427)),ISBLANK(D427),D427="",ISBLANK(N427)),"",ABS(D427-N427))</f>
        <v/>
      </c>
      <c r="AA427">
        <f ca="1">IF(OR(ISBLANK(J427),ISBLANK(O427),J427="",O427=""),"",IF(J427=O427,1,0))</f>
        <v>1</v>
      </c>
      <c r="AB427" t="str">
        <f ca="1">IF(OR(ISBLANK(K427),ISBLANK(Q427),K427="",Q427=""),"",IF(K427=Q427,1,0))</f>
        <v/>
      </c>
      <c r="AC427" s="23" t="str">
        <f t="shared" ca="1" si="6"/>
        <v/>
      </c>
    </row>
    <row r="428" spans="1:29" x14ac:dyDescent="0.25">
      <c r="A428" s="23">
        <v>427</v>
      </c>
      <c r="B428">
        <v>219</v>
      </c>
      <c r="C428" t="str">
        <f ca="1">IFERROR(VLOOKUP($B428,INDIRECT(nfl_game_result),MATCH(C$1,INDIRECT(nfl_game_result_header),0),FALSE),"error")</f>
        <v>2012_15_CAR@SD</v>
      </c>
      <c r="D428" t="str">
        <f ca="1">IFERROR(IF(ISBLANK(VLOOKUP($B428,INDIRECT(nfl_game_result),MATCH(D$1,INDIRECT(nfl_game_result_header),0),FALSE)),"",VLOOKUP($B428,INDIRECT(nfl_game_result),MATCH(D$1,INDIRECT(nfl_game_result_header),0),FALSE)),"error")</f>
        <v/>
      </c>
      <c r="E428">
        <f ca="1">IFERROR(IF(ISBLANK(VLOOKUP($B428,INDIRECT(nfl_game_result),MATCH(E$1,INDIRECT(nfl_game_result_header),0),FALSE)),"",VLOOKUP($B428,INDIRECT(nfl_game_result),MATCH(E$1,INDIRECT(nfl_game_result_header),0),FALSE)),"error")</f>
        <v>-2.5</v>
      </c>
      <c r="F428" s="23" t="str">
        <f ca="1">IFERROR(IF(ISBLANK(VLOOKUP($B428,INDIRECT(nfl_game_result),MATCH(F$1,INDIRECT(nfl_game_result_header),0),FALSE)),"",VLOOKUP($B428,INDIRECT(nfl_game_result),MATCH(F$1,INDIRECT(nfl_game_result_header),0),FALSE)),"error")</f>
        <v/>
      </c>
      <c r="G428" s="23" t="str">
        <f ca="1">IFERROR(IF(ISBLANK(VLOOKUP($B428,INDIRECT(nfl_game_result),MATCH(G$1,INDIRECT(nfl_game_result_header),0),FALSE)),"",VLOOKUP($B428,INDIRECT(nfl_game_result),MATCH(G$1,INDIRECT(nfl_game_result_header),0),FALSE)),"error")</f>
        <v/>
      </c>
      <c r="H428">
        <f ca="1">IFERROR(IF(ISBLANK(VLOOKUP($B428,INDIRECT(nfl_game_result),MATCH(H$1,INDIRECT(nfl_game_result_header),0),FALSE)),"",VLOOKUP($B428,INDIRECT(nfl_game_result),MATCH(H$1,INDIRECT(nfl_game_result_header),0),FALSE)),"error")</f>
        <v>7</v>
      </c>
      <c r="I428">
        <f ca="1">IFERROR(IF(ISBLANK(VLOOKUP($B428,INDIRECT(nfl_game_result),MATCH(I$1,INDIRECT(nfl_game_result_header),0),FALSE)),"",VLOOKUP($B428,INDIRECT(nfl_game_result),MATCH(I$1,INDIRECT(nfl_game_result_header),0),FALSE)),"error")</f>
        <v>31</v>
      </c>
      <c r="J428" t="str">
        <f ca="1">IFERROR(IF(ISBLANK(VLOOKUP($B428,INDIRECT(nfl_game_result),MATCH(J$1,INDIRECT(nfl_game_result_header),0),FALSE)),"",VLOOKUP($B428,INDIRECT(nfl_game_result),MATCH(J$1,INDIRECT(nfl_game_result_header),0),FALSE)),"error")</f>
        <v>CAR</v>
      </c>
      <c r="K428" t="str">
        <f ca="1">IFERROR(IF(ISBLANK(VLOOKUP($B428,INDIRECT(nfl_game_result),MATCH(K$1,INDIRECT(nfl_game_result_header),0),FALSE)),"",VLOOKUP($B428,INDIRECT(nfl_game_result),MATCH(K$1,INDIRECT(nfl_game_result_header),0),FALSE)),"error")</f>
        <v>CAR</v>
      </c>
      <c r="L428" s="23" t="str">
        <f ca="1">IFERROR(IF(ISBLANK(VLOOKUP($B428,INDIRECT(nfl_game_result),MATCH(L$1,INDIRECT(nfl_game_result_header),0),FALSE)),"",VLOOKUP($B428,INDIRECT(nfl_game_result),MATCH(L$1,INDIRECT(nfl_game_result_header),0),FALSE)),"error")</f>
        <v/>
      </c>
      <c r="M428" t="s">
        <v>16</v>
      </c>
      <c r="N428">
        <v>-4</v>
      </c>
      <c r="O428" t="s">
        <v>67</v>
      </c>
      <c r="V428" s="23" t="s">
        <v>416</v>
      </c>
      <c r="W428">
        <f ca="1">VALUE(LEFT(C428, 4))</f>
        <v>2012</v>
      </c>
      <c r="X428">
        <f ca="1">VALUE(MID(C428,6,FIND("_",C428,6)-6))</f>
        <v>15</v>
      </c>
      <c r="Y428" t="str">
        <f ca="1">IF(NOT(OR(ISBLANK(D428),ISBLANK(E428),D428="",E428="")),D428-E428,"")</f>
        <v/>
      </c>
      <c r="Z428" t="str">
        <f ca="1">IF(OR(NOT(ISNUMBER(D428)),ISBLANK(D428),D428="",ISBLANK(N428)),"",ABS(D428-N428))</f>
        <v/>
      </c>
      <c r="AA428">
        <f ca="1">IF(OR(ISBLANK(J428),ISBLANK(O428),J428="",O428=""),"",IF(J428=O428,1,0))</f>
        <v>1</v>
      </c>
      <c r="AB428" t="str">
        <f ca="1">IF(OR(ISBLANK(K428),ISBLANK(Q428),K428="",Q428=""),"",IF(K428=Q428,1,0))</f>
        <v/>
      </c>
      <c r="AC428" s="23" t="str">
        <f t="shared" ca="1" si="6"/>
        <v/>
      </c>
    </row>
    <row r="429" spans="1:29" x14ac:dyDescent="0.25">
      <c r="A429" s="23">
        <v>428</v>
      </c>
      <c r="B429">
        <v>220</v>
      </c>
      <c r="C429" t="str">
        <f ca="1">IFERROR(VLOOKUP($B429,INDIRECT(nfl_game_result),MATCH(C$1,INDIRECT(nfl_game_result_header),0),FALSE),"error")</f>
        <v>2012_15_SEA@BUF</v>
      </c>
      <c r="D429" t="str">
        <f ca="1">IFERROR(IF(ISBLANK(VLOOKUP($B429,INDIRECT(nfl_game_result),MATCH(D$1,INDIRECT(nfl_game_result_header),0),FALSE)),"",VLOOKUP($B429,INDIRECT(nfl_game_result),MATCH(D$1,INDIRECT(nfl_game_result_header),0),FALSE)),"error")</f>
        <v/>
      </c>
      <c r="E429">
        <f ca="1">IFERROR(IF(ISBLANK(VLOOKUP($B429,INDIRECT(nfl_game_result),MATCH(E$1,INDIRECT(nfl_game_result_header),0),FALSE)),"",VLOOKUP($B429,INDIRECT(nfl_game_result),MATCH(E$1,INDIRECT(nfl_game_result_header),0),FALSE)),"error")</f>
        <v>5.5</v>
      </c>
      <c r="F429" s="23" t="str">
        <f ca="1">IFERROR(IF(ISBLANK(VLOOKUP($B429,INDIRECT(nfl_game_result),MATCH(F$1,INDIRECT(nfl_game_result_header),0),FALSE)),"",VLOOKUP($B429,INDIRECT(nfl_game_result),MATCH(F$1,INDIRECT(nfl_game_result_header),0),FALSE)),"error")</f>
        <v/>
      </c>
      <c r="G429" s="23" t="str">
        <f ca="1">IFERROR(IF(ISBLANK(VLOOKUP($B429,INDIRECT(nfl_game_result),MATCH(G$1,INDIRECT(nfl_game_result_header),0),FALSE)),"",VLOOKUP($B429,INDIRECT(nfl_game_result),MATCH(G$1,INDIRECT(nfl_game_result_header),0),FALSE)),"error")</f>
        <v/>
      </c>
      <c r="H429">
        <f ca="1">IFERROR(IF(ISBLANK(VLOOKUP($B429,INDIRECT(nfl_game_result),MATCH(H$1,INDIRECT(nfl_game_result_header),0),FALSE)),"",VLOOKUP($B429,INDIRECT(nfl_game_result),MATCH(H$1,INDIRECT(nfl_game_result_header),0),FALSE)),"error")</f>
        <v>17</v>
      </c>
      <c r="I429">
        <f ca="1">IFERROR(IF(ISBLANK(VLOOKUP($B429,INDIRECT(nfl_game_result),MATCH(I$1,INDIRECT(nfl_game_result_header),0),FALSE)),"",VLOOKUP($B429,INDIRECT(nfl_game_result),MATCH(I$1,INDIRECT(nfl_game_result_header),0),FALSE)),"error")</f>
        <v>50</v>
      </c>
      <c r="J429" t="str">
        <f ca="1">IFERROR(IF(ISBLANK(VLOOKUP($B429,INDIRECT(nfl_game_result),MATCH(J$1,INDIRECT(nfl_game_result_header),0),FALSE)),"",VLOOKUP($B429,INDIRECT(nfl_game_result),MATCH(J$1,INDIRECT(nfl_game_result_header),0),FALSE)),"error")</f>
        <v>SEA</v>
      </c>
      <c r="K429" t="str">
        <f ca="1">IFERROR(IF(ISBLANK(VLOOKUP($B429,INDIRECT(nfl_game_result),MATCH(K$1,INDIRECT(nfl_game_result_header),0),FALSE)),"",VLOOKUP($B429,INDIRECT(nfl_game_result),MATCH(K$1,INDIRECT(nfl_game_result_header),0),FALSE)),"error")</f>
        <v>SEA</v>
      </c>
      <c r="L429" s="23" t="str">
        <f ca="1">IFERROR(IF(ISBLANK(VLOOKUP($B429,INDIRECT(nfl_game_result),MATCH(L$1,INDIRECT(nfl_game_result_header),0),FALSE)),"",VLOOKUP($B429,INDIRECT(nfl_game_result),MATCH(L$1,INDIRECT(nfl_game_result_header),0),FALSE)),"error")</f>
        <v/>
      </c>
      <c r="M429" t="s">
        <v>16</v>
      </c>
      <c r="N429">
        <v>3.5</v>
      </c>
      <c r="O429" t="s">
        <v>89</v>
      </c>
      <c r="V429" s="23" t="s">
        <v>416</v>
      </c>
      <c r="W429">
        <f ca="1">VALUE(LEFT(C429, 4))</f>
        <v>2012</v>
      </c>
      <c r="X429">
        <f ca="1">VALUE(MID(C429,6,FIND("_",C429,6)-6))</f>
        <v>15</v>
      </c>
      <c r="Y429" t="str">
        <f ca="1">IF(NOT(OR(ISBLANK(D429),ISBLANK(E429),D429="",E429="")),D429-E429,"")</f>
        <v/>
      </c>
      <c r="Z429" t="str">
        <f ca="1">IF(OR(NOT(ISNUMBER(D429)),ISBLANK(D429),D429="",ISBLANK(N429)),"",ABS(D429-N429))</f>
        <v/>
      </c>
      <c r="AA429">
        <f ca="1">IF(OR(ISBLANK(J429),ISBLANK(O429),J429="",O429=""),"",IF(J429=O429,1,0))</f>
        <v>1</v>
      </c>
      <c r="AB429" t="str">
        <f ca="1">IF(OR(ISBLANK(K429),ISBLANK(Q429),K429="",Q429=""),"",IF(K429=Q429,1,0))</f>
        <v/>
      </c>
      <c r="AC429" s="23" t="str">
        <f t="shared" ca="1" si="6"/>
        <v/>
      </c>
    </row>
    <row r="430" spans="1:29" x14ac:dyDescent="0.25">
      <c r="A430" s="23">
        <v>429</v>
      </c>
      <c r="B430">
        <v>221</v>
      </c>
      <c r="C430" t="str">
        <f ca="1">IFERROR(VLOOKUP($B430,INDIRECT(nfl_game_result),MATCH(C$1,INDIRECT(nfl_game_result_header),0),FALSE),"error")</f>
        <v>2012_15_PIT@DAL</v>
      </c>
      <c r="D430" t="str">
        <f ca="1">IFERROR(IF(ISBLANK(VLOOKUP($B430,INDIRECT(nfl_game_result),MATCH(D$1,INDIRECT(nfl_game_result_header),0),FALSE)),"",VLOOKUP($B430,INDIRECT(nfl_game_result),MATCH(D$1,INDIRECT(nfl_game_result_header),0),FALSE)),"error")</f>
        <v/>
      </c>
      <c r="E430">
        <f ca="1">IFERROR(IF(ISBLANK(VLOOKUP($B430,INDIRECT(nfl_game_result),MATCH(E$1,INDIRECT(nfl_game_result_header),0),FALSE)),"",VLOOKUP($B430,INDIRECT(nfl_game_result),MATCH(E$1,INDIRECT(nfl_game_result_header),0),FALSE)),"error")</f>
        <v>1.5</v>
      </c>
      <c r="F430" s="23" t="str">
        <f ca="1">IFERROR(IF(ISBLANK(VLOOKUP($B430,INDIRECT(nfl_game_result),MATCH(F$1,INDIRECT(nfl_game_result_header),0),FALSE)),"",VLOOKUP($B430,INDIRECT(nfl_game_result),MATCH(F$1,INDIRECT(nfl_game_result_header),0),FALSE)),"error")</f>
        <v/>
      </c>
      <c r="G430" s="23" t="str">
        <f ca="1">IFERROR(IF(ISBLANK(VLOOKUP($B430,INDIRECT(nfl_game_result),MATCH(G$1,INDIRECT(nfl_game_result_header),0),FALSE)),"",VLOOKUP($B430,INDIRECT(nfl_game_result),MATCH(G$1,INDIRECT(nfl_game_result_header),0),FALSE)),"error")</f>
        <v/>
      </c>
      <c r="H430">
        <f ca="1">IFERROR(IF(ISBLANK(VLOOKUP($B430,INDIRECT(nfl_game_result),MATCH(H$1,INDIRECT(nfl_game_result_header),0),FALSE)),"",VLOOKUP($B430,INDIRECT(nfl_game_result),MATCH(H$1,INDIRECT(nfl_game_result_header),0),FALSE)),"error")</f>
        <v>27</v>
      </c>
      <c r="I430">
        <f ca="1">IFERROR(IF(ISBLANK(VLOOKUP($B430,INDIRECT(nfl_game_result),MATCH(I$1,INDIRECT(nfl_game_result_header),0),FALSE)),"",VLOOKUP($B430,INDIRECT(nfl_game_result),MATCH(I$1,INDIRECT(nfl_game_result_header),0),FALSE)),"error")</f>
        <v>24</v>
      </c>
      <c r="J430" t="str">
        <f ca="1">IFERROR(IF(ISBLANK(VLOOKUP($B430,INDIRECT(nfl_game_result),MATCH(J$1,INDIRECT(nfl_game_result_header),0),FALSE)),"",VLOOKUP($B430,INDIRECT(nfl_game_result),MATCH(J$1,INDIRECT(nfl_game_result_header),0),FALSE)),"error")</f>
        <v>DAL</v>
      </c>
      <c r="K430" t="str">
        <f ca="1">IFERROR(IF(ISBLANK(VLOOKUP($B430,INDIRECT(nfl_game_result),MATCH(K$1,INDIRECT(nfl_game_result_header),0),FALSE)),"",VLOOKUP($B430,INDIRECT(nfl_game_result),MATCH(K$1,INDIRECT(nfl_game_result_header),0),FALSE)),"error")</f>
        <v>DAL</v>
      </c>
      <c r="L430" s="23" t="str">
        <f ca="1">IFERROR(IF(ISBLANK(VLOOKUP($B430,INDIRECT(nfl_game_result),MATCH(L$1,INDIRECT(nfl_game_result_header),0),FALSE)),"",VLOOKUP($B430,INDIRECT(nfl_game_result),MATCH(L$1,INDIRECT(nfl_game_result_header),0),FALSE)),"error")</f>
        <v/>
      </c>
      <c r="M430" t="s">
        <v>16</v>
      </c>
      <c r="N430">
        <v>-5</v>
      </c>
      <c r="O430" t="s">
        <v>71</v>
      </c>
      <c r="V430" s="23" t="s">
        <v>416</v>
      </c>
      <c r="W430">
        <f ca="1">VALUE(LEFT(C430, 4))</f>
        <v>2012</v>
      </c>
      <c r="X430">
        <f ca="1">VALUE(MID(C430,6,FIND("_",C430,6)-6))</f>
        <v>15</v>
      </c>
      <c r="Y430" t="str">
        <f ca="1">IF(NOT(OR(ISBLANK(D430),ISBLANK(E430),D430="",E430="")),D430-E430,"")</f>
        <v/>
      </c>
      <c r="Z430" t="str">
        <f ca="1">IF(OR(NOT(ISNUMBER(D430)),ISBLANK(D430),D430="",ISBLANK(N430)),"",ABS(D430-N430))</f>
        <v/>
      </c>
      <c r="AA430">
        <f ca="1">IF(OR(ISBLANK(J430),ISBLANK(O430),J430="",O430=""),"",IF(J430=O430,1,0))</f>
        <v>1</v>
      </c>
      <c r="AB430" t="str">
        <f ca="1">IF(OR(ISBLANK(K430),ISBLANK(Q430),K430="",Q430=""),"",IF(K430=Q430,1,0))</f>
        <v/>
      </c>
      <c r="AC430" s="23" t="str">
        <f t="shared" ca="1" si="6"/>
        <v/>
      </c>
    </row>
    <row r="431" spans="1:29" x14ac:dyDescent="0.25">
      <c r="A431" s="23">
        <v>430</v>
      </c>
      <c r="B431">
        <v>222</v>
      </c>
      <c r="C431" t="str">
        <f ca="1">IFERROR(VLOOKUP($B431,INDIRECT(nfl_game_result),MATCH(C$1,INDIRECT(nfl_game_result_header),0),FALSE),"error")</f>
        <v>2012_15_KCY@OAK</v>
      </c>
      <c r="D431" t="str">
        <f ca="1">IFERROR(IF(ISBLANK(VLOOKUP($B431,INDIRECT(nfl_game_result),MATCH(D$1,INDIRECT(nfl_game_result_header),0),FALSE)),"",VLOOKUP($B431,INDIRECT(nfl_game_result),MATCH(D$1,INDIRECT(nfl_game_result_header),0),FALSE)),"error")</f>
        <v/>
      </c>
      <c r="E431">
        <f ca="1">IFERROR(IF(ISBLANK(VLOOKUP($B431,INDIRECT(nfl_game_result),MATCH(E$1,INDIRECT(nfl_game_result_header),0),FALSE)),"",VLOOKUP($B431,INDIRECT(nfl_game_result),MATCH(E$1,INDIRECT(nfl_game_result_header),0),FALSE)),"error")</f>
        <v>-2.5</v>
      </c>
      <c r="F431" s="23" t="str">
        <f ca="1">IFERROR(IF(ISBLANK(VLOOKUP($B431,INDIRECT(nfl_game_result),MATCH(F$1,INDIRECT(nfl_game_result_header),0),FALSE)),"",VLOOKUP($B431,INDIRECT(nfl_game_result),MATCH(F$1,INDIRECT(nfl_game_result_header),0),FALSE)),"error")</f>
        <v/>
      </c>
      <c r="G431" s="23" t="str">
        <f ca="1">IFERROR(IF(ISBLANK(VLOOKUP($B431,INDIRECT(nfl_game_result),MATCH(G$1,INDIRECT(nfl_game_result_header),0),FALSE)),"",VLOOKUP($B431,INDIRECT(nfl_game_result),MATCH(G$1,INDIRECT(nfl_game_result_header),0),FALSE)),"error")</f>
        <v/>
      </c>
      <c r="H431">
        <f ca="1">IFERROR(IF(ISBLANK(VLOOKUP($B431,INDIRECT(nfl_game_result),MATCH(H$1,INDIRECT(nfl_game_result_header),0),FALSE)),"",VLOOKUP($B431,INDIRECT(nfl_game_result),MATCH(H$1,INDIRECT(nfl_game_result_header),0),FALSE)),"error")</f>
        <v>15</v>
      </c>
      <c r="I431">
        <f ca="1">IFERROR(IF(ISBLANK(VLOOKUP($B431,INDIRECT(nfl_game_result),MATCH(I$1,INDIRECT(nfl_game_result_header),0),FALSE)),"",VLOOKUP($B431,INDIRECT(nfl_game_result),MATCH(I$1,INDIRECT(nfl_game_result_header),0),FALSE)),"error")</f>
        <v>0</v>
      </c>
      <c r="J431" t="str">
        <f ca="1">IFERROR(IF(ISBLANK(VLOOKUP($B431,INDIRECT(nfl_game_result),MATCH(J$1,INDIRECT(nfl_game_result_header),0),FALSE)),"",VLOOKUP($B431,INDIRECT(nfl_game_result),MATCH(J$1,INDIRECT(nfl_game_result_header),0),FALSE)),"error")</f>
        <v>OAK</v>
      </c>
      <c r="K431" t="str">
        <f ca="1">IFERROR(IF(ISBLANK(VLOOKUP($B431,INDIRECT(nfl_game_result),MATCH(K$1,INDIRECT(nfl_game_result_header),0),FALSE)),"",VLOOKUP($B431,INDIRECT(nfl_game_result),MATCH(K$1,INDIRECT(nfl_game_result_header),0),FALSE)),"error")</f>
        <v>OAK</v>
      </c>
      <c r="L431" s="23" t="str">
        <f ca="1">IFERROR(IF(ISBLANK(VLOOKUP($B431,INDIRECT(nfl_game_result),MATCH(L$1,INDIRECT(nfl_game_result_header),0),FALSE)),"",VLOOKUP($B431,INDIRECT(nfl_game_result),MATCH(L$1,INDIRECT(nfl_game_result_header),0),FALSE)),"error")</f>
        <v/>
      </c>
      <c r="M431" t="s">
        <v>16</v>
      </c>
      <c r="N431">
        <v>-3.5</v>
      </c>
      <c r="O431" t="s">
        <v>331</v>
      </c>
      <c r="V431" s="23" t="s">
        <v>416</v>
      </c>
      <c r="W431">
        <f ca="1">VALUE(LEFT(C431, 4))</f>
        <v>2012</v>
      </c>
      <c r="X431">
        <f ca="1">VALUE(MID(C431,6,FIND("_",C431,6)-6))</f>
        <v>15</v>
      </c>
      <c r="Y431" t="str">
        <f ca="1">IF(NOT(OR(ISBLANK(D431),ISBLANK(E431),D431="",E431="")),D431-E431,"")</f>
        <v/>
      </c>
      <c r="Z431" t="str">
        <f ca="1">IF(OR(NOT(ISNUMBER(D431)),ISBLANK(D431),D431="",ISBLANK(N431)),"",ABS(D431-N431))</f>
        <v/>
      </c>
      <c r="AA431">
        <f ca="1">IF(OR(ISBLANK(J431),ISBLANK(O431),J431="",O431=""),"",IF(J431=O431,1,0))</f>
        <v>0</v>
      </c>
      <c r="AB431" t="str">
        <f ca="1">IF(OR(ISBLANK(K431),ISBLANK(Q431),K431="",Q431=""),"",IF(K431=Q431,1,0))</f>
        <v/>
      </c>
      <c r="AC431" s="23" t="str">
        <f t="shared" ca="1" si="6"/>
        <v/>
      </c>
    </row>
    <row r="432" spans="1:29" x14ac:dyDescent="0.25">
      <c r="A432" s="23">
        <v>431</v>
      </c>
      <c r="B432">
        <v>223</v>
      </c>
      <c r="C432" t="str">
        <f ca="1">IFERROR(VLOOKUP($B432,INDIRECT(nfl_game_result),MATCH(C$1,INDIRECT(nfl_game_result_header),0),FALSE),"error")</f>
        <v>2012_15_SFO@NWE</v>
      </c>
      <c r="D432" t="str">
        <f ca="1">IFERROR(IF(ISBLANK(VLOOKUP($B432,INDIRECT(nfl_game_result),MATCH(D$1,INDIRECT(nfl_game_result_header),0),FALSE)),"",VLOOKUP($B432,INDIRECT(nfl_game_result),MATCH(D$1,INDIRECT(nfl_game_result_header),0),FALSE)),"error")</f>
        <v/>
      </c>
      <c r="E432">
        <f ca="1">IFERROR(IF(ISBLANK(VLOOKUP($B432,INDIRECT(nfl_game_result),MATCH(E$1,INDIRECT(nfl_game_result_header),0),FALSE)),"",VLOOKUP($B432,INDIRECT(nfl_game_result),MATCH(E$1,INDIRECT(nfl_game_result_header),0),FALSE)),"error")</f>
        <v>-5.5</v>
      </c>
      <c r="F432" s="23" t="str">
        <f ca="1">IFERROR(IF(ISBLANK(VLOOKUP($B432,INDIRECT(nfl_game_result),MATCH(F$1,INDIRECT(nfl_game_result_header),0),FALSE)),"",VLOOKUP($B432,INDIRECT(nfl_game_result),MATCH(F$1,INDIRECT(nfl_game_result_header),0),FALSE)),"error")</f>
        <v/>
      </c>
      <c r="G432" s="23" t="str">
        <f ca="1">IFERROR(IF(ISBLANK(VLOOKUP($B432,INDIRECT(nfl_game_result),MATCH(G$1,INDIRECT(nfl_game_result_header),0),FALSE)),"",VLOOKUP($B432,INDIRECT(nfl_game_result),MATCH(G$1,INDIRECT(nfl_game_result_header),0),FALSE)),"error")</f>
        <v/>
      </c>
      <c r="H432">
        <f ca="1">IFERROR(IF(ISBLANK(VLOOKUP($B432,INDIRECT(nfl_game_result),MATCH(H$1,INDIRECT(nfl_game_result_header),0),FALSE)),"",VLOOKUP($B432,INDIRECT(nfl_game_result),MATCH(H$1,INDIRECT(nfl_game_result_header),0),FALSE)),"error")</f>
        <v>34</v>
      </c>
      <c r="I432">
        <f ca="1">IFERROR(IF(ISBLANK(VLOOKUP($B432,INDIRECT(nfl_game_result),MATCH(I$1,INDIRECT(nfl_game_result_header),0),FALSE)),"",VLOOKUP($B432,INDIRECT(nfl_game_result),MATCH(I$1,INDIRECT(nfl_game_result_header),0),FALSE)),"error")</f>
        <v>41</v>
      </c>
      <c r="J432" t="str">
        <f ca="1">IFERROR(IF(ISBLANK(VLOOKUP($B432,INDIRECT(nfl_game_result),MATCH(J$1,INDIRECT(nfl_game_result_header),0),FALSE)),"",VLOOKUP($B432,INDIRECT(nfl_game_result),MATCH(J$1,INDIRECT(nfl_game_result_header),0),FALSE)),"error")</f>
        <v>SFO</v>
      </c>
      <c r="K432" t="str">
        <f ca="1">IFERROR(IF(ISBLANK(VLOOKUP($B432,INDIRECT(nfl_game_result),MATCH(K$1,INDIRECT(nfl_game_result_header),0),FALSE)),"",VLOOKUP($B432,INDIRECT(nfl_game_result),MATCH(K$1,INDIRECT(nfl_game_result_header),0),FALSE)),"error")</f>
        <v>SFO</v>
      </c>
      <c r="L432" s="23" t="str">
        <f ca="1">IFERROR(IF(ISBLANK(VLOOKUP($B432,INDIRECT(nfl_game_result),MATCH(L$1,INDIRECT(nfl_game_result_header),0),FALSE)),"",VLOOKUP($B432,INDIRECT(nfl_game_result),MATCH(L$1,INDIRECT(nfl_game_result_header),0),FALSE)),"error")</f>
        <v/>
      </c>
      <c r="M432" t="s">
        <v>16</v>
      </c>
      <c r="N432">
        <v>-4.5</v>
      </c>
      <c r="O432" t="s">
        <v>332</v>
      </c>
      <c r="V432" s="23" t="s">
        <v>416</v>
      </c>
      <c r="W432">
        <f ca="1">VALUE(LEFT(C432, 4))</f>
        <v>2012</v>
      </c>
      <c r="X432">
        <f ca="1">VALUE(MID(C432,6,FIND("_",C432,6)-6))</f>
        <v>15</v>
      </c>
      <c r="Y432" t="str">
        <f ca="1">IF(NOT(OR(ISBLANK(D432),ISBLANK(E432),D432="",E432="")),D432-E432,"")</f>
        <v/>
      </c>
      <c r="Z432" t="str">
        <f ca="1">IF(OR(NOT(ISNUMBER(D432)),ISBLANK(D432),D432="",ISBLANK(N432)),"",ABS(D432-N432))</f>
        <v/>
      </c>
      <c r="AA432">
        <f ca="1">IF(OR(ISBLANK(J432),ISBLANK(O432),J432="",O432=""),"",IF(J432=O432,1,0))</f>
        <v>0</v>
      </c>
      <c r="AB432" t="str">
        <f ca="1">IF(OR(ISBLANK(K432),ISBLANK(Q432),K432="",Q432=""),"",IF(K432=Q432,1,0))</f>
        <v/>
      </c>
      <c r="AC432" s="23" t="str">
        <f t="shared" ca="1" si="6"/>
        <v/>
      </c>
    </row>
    <row r="433" spans="1:29" x14ac:dyDescent="0.25">
      <c r="A433" s="23">
        <v>432</v>
      </c>
      <c r="B433">
        <v>224</v>
      </c>
      <c r="C433" t="str">
        <f ca="1">IFERROR(VLOOKUP($B433,INDIRECT(nfl_game_result),MATCH(C$1,INDIRECT(nfl_game_result_header),0),FALSE),"error")</f>
        <v>2012_15_NYJ@TEN</v>
      </c>
      <c r="D433" t="str">
        <f ca="1">IFERROR(IF(ISBLANK(VLOOKUP($B433,INDIRECT(nfl_game_result),MATCH(D$1,INDIRECT(nfl_game_result_header),0),FALSE)),"",VLOOKUP($B433,INDIRECT(nfl_game_result),MATCH(D$1,INDIRECT(nfl_game_result_header),0),FALSE)),"error")</f>
        <v/>
      </c>
      <c r="E433">
        <f ca="1">IFERROR(IF(ISBLANK(VLOOKUP($B433,INDIRECT(nfl_game_result),MATCH(E$1,INDIRECT(nfl_game_result_header),0),FALSE)),"",VLOOKUP($B433,INDIRECT(nfl_game_result),MATCH(E$1,INDIRECT(nfl_game_result_header),0),FALSE)),"error")</f>
        <v>-1.5</v>
      </c>
      <c r="F433" s="23" t="str">
        <f ca="1">IFERROR(IF(ISBLANK(VLOOKUP($B433,INDIRECT(nfl_game_result),MATCH(F$1,INDIRECT(nfl_game_result_header),0),FALSE)),"",VLOOKUP($B433,INDIRECT(nfl_game_result),MATCH(F$1,INDIRECT(nfl_game_result_header),0),FALSE)),"error")</f>
        <v/>
      </c>
      <c r="G433" s="23" t="str">
        <f ca="1">IFERROR(IF(ISBLANK(VLOOKUP($B433,INDIRECT(nfl_game_result),MATCH(G$1,INDIRECT(nfl_game_result_header),0),FALSE)),"",VLOOKUP($B433,INDIRECT(nfl_game_result),MATCH(G$1,INDIRECT(nfl_game_result_header),0),FALSE)),"error")</f>
        <v/>
      </c>
      <c r="H433">
        <f ca="1">IFERROR(IF(ISBLANK(VLOOKUP($B433,INDIRECT(nfl_game_result),MATCH(H$1,INDIRECT(nfl_game_result_header),0),FALSE)),"",VLOOKUP($B433,INDIRECT(nfl_game_result),MATCH(H$1,INDIRECT(nfl_game_result_header),0),FALSE)),"error")</f>
        <v>14</v>
      </c>
      <c r="I433">
        <f ca="1">IFERROR(IF(ISBLANK(VLOOKUP($B433,INDIRECT(nfl_game_result),MATCH(I$1,INDIRECT(nfl_game_result_header),0),FALSE)),"",VLOOKUP($B433,INDIRECT(nfl_game_result),MATCH(I$1,INDIRECT(nfl_game_result_header),0),FALSE)),"error")</f>
        <v>10</v>
      </c>
      <c r="J433" t="str">
        <f ca="1">IFERROR(IF(ISBLANK(VLOOKUP($B433,INDIRECT(nfl_game_result),MATCH(J$1,INDIRECT(nfl_game_result_header),0),FALSE)),"",VLOOKUP($B433,INDIRECT(nfl_game_result),MATCH(J$1,INDIRECT(nfl_game_result_header),0),FALSE)),"error")</f>
        <v>TEN</v>
      </c>
      <c r="K433" t="str">
        <f ca="1">IFERROR(IF(ISBLANK(VLOOKUP($B433,INDIRECT(nfl_game_result),MATCH(K$1,INDIRECT(nfl_game_result_header),0),FALSE)),"",VLOOKUP($B433,INDIRECT(nfl_game_result),MATCH(K$1,INDIRECT(nfl_game_result_header),0),FALSE)),"error")</f>
        <v>TEN</v>
      </c>
      <c r="L433" s="23" t="str">
        <f ca="1">IFERROR(IF(ISBLANK(VLOOKUP($B433,INDIRECT(nfl_game_result),MATCH(L$1,INDIRECT(nfl_game_result_header),0),FALSE)),"",VLOOKUP($B433,INDIRECT(nfl_game_result),MATCH(L$1,INDIRECT(nfl_game_result_header),0),FALSE)),"error")</f>
        <v/>
      </c>
      <c r="M433" t="s">
        <v>16</v>
      </c>
      <c r="N433">
        <v>-1.5</v>
      </c>
      <c r="O433" t="s">
        <v>93</v>
      </c>
      <c r="V433" s="23" t="s">
        <v>416</v>
      </c>
      <c r="W433">
        <f ca="1">VALUE(LEFT(C433, 4))</f>
        <v>2012</v>
      </c>
      <c r="X433">
        <f ca="1">VALUE(MID(C433,6,FIND("_",C433,6)-6))</f>
        <v>15</v>
      </c>
      <c r="Y433" t="str">
        <f ca="1">IF(NOT(OR(ISBLANK(D433),ISBLANK(E433),D433="",E433="")),D433-E433,"")</f>
        <v/>
      </c>
      <c r="Z433" t="str">
        <f ca="1">IF(OR(NOT(ISNUMBER(D433)),ISBLANK(D433),D433="",ISBLANK(N433)),"",ABS(D433-N433))</f>
        <v/>
      </c>
      <c r="AA433">
        <f ca="1">IF(OR(ISBLANK(J433),ISBLANK(O433),J433="",O433=""),"",IF(J433=O433,1,0))</f>
        <v>1</v>
      </c>
      <c r="AB433" t="str">
        <f ca="1">IF(OR(ISBLANK(K433),ISBLANK(Q433),K433="",Q433=""),"",IF(K433=Q433,1,0))</f>
        <v/>
      </c>
      <c r="AC433" s="23" t="str">
        <f t="shared" ca="1" si="6"/>
        <v/>
      </c>
    </row>
    <row r="434" spans="1:29" x14ac:dyDescent="0.25">
      <c r="A434" s="23">
        <v>433</v>
      </c>
      <c r="B434">
        <v>209</v>
      </c>
      <c r="C434" t="str">
        <f ca="1">IFERROR(VLOOKUP($B434,INDIRECT(nfl_game_result),MATCH(C$1,INDIRECT(nfl_game_result_header),0),FALSE),"error")</f>
        <v>2012_15_CIN@PHI</v>
      </c>
      <c r="D434" t="str">
        <f ca="1">IFERROR(IF(ISBLANK(VLOOKUP($B434,INDIRECT(nfl_game_result),MATCH(D$1,INDIRECT(nfl_game_result_header),0),FALSE)),"",VLOOKUP($B434,INDIRECT(nfl_game_result),MATCH(D$1,INDIRECT(nfl_game_result_header),0),FALSE)),"error")</f>
        <v/>
      </c>
      <c r="E434">
        <f ca="1">IFERROR(IF(ISBLANK(VLOOKUP($B434,INDIRECT(nfl_game_result),MATCH(E$1,INDIRECT(nfl_game_result_header),0),FALSE)),"",VLOOKUP($B434,INDIRECT(nfl_game_result),MATCH(E$1,INDIRECT(nfl_game_result_header),0),FALSE)),"error")</f>
        <v>3.5</v>
      </c>
      <c r="F434" s="23" t="str">
        <f ca="1">IFERROR(IF(ISBLANK(VLOOKUP($B434,INDIRECT(nfl_game_result),MATCH(F$1,INDIRECT(nfl_game_result_header),0),FALSE)),"",VLOOKUP($B434,INDIRECT(nfl_game_result),MATCH(F$1,INDIRECT(nfl_game_result_header),0),FALSE)),"error")</f>
        <v/>
      </c>
      <c r="G434" s="23" t="str">
        <f ca="1">IFERROR(IF(ISBLANK(VLOOKUP($B434,INDIRECT(nfl_game_result),MATCH(G$1,INDIRECT(nfl_game_result_header),0),FALSE)),"",VLOOKUP($B434,INDIRECT(nfl_game_result),MATCH(G$1,INDIRECT(nfl_game_result_header),0),FALSE)),"error")</f>
        <v/>
      </c>
      <c r="H434">
        <f ca="1">IFERROR(IF(ISBLANK(VLOOKUP($B434,INDIRECT(nfl_game_result),MATCH(H$1,INDIRECT(nfl_game_result_header),0),FALSE)),"",VLOOKUP($B434,INDIRECT(nfl_game_result),MATCH(H$1,INDIRECT(nfl_game_result_header),0),FALSE)),"error")</f>
        <v>13</v>
      </c>
      <c r="I434">
        <f ca="1">IFERROR(IF(ISBLANK(VLOOKUP($B434,INDIRECT(nfl_game_result),MATCH(I$1,INDIRECT(nfl_game_result_header),0),FALSE)),"",VLOOKUP($B434,INDIRECT(nfl_game_result),MATCH(I$1,INDIRECT(nfl_game_result_header),0),FALSE)),"error")</f>
        <v>34</v>
      </c>
      <c r="J434" t="str">
        <f ca="1">IFERROR(IF(ISBLANK(VLOOKUP($B434,INDIRECT(nfl_game_result),MATCH(J$1,INDIRECT(nfl_game_result_header),0),FALSE)),"",VLOOKUP($B434,INDIRECT(nfl_game_result),MATCH(J$1,INDIRECT(nfl_game_result_header),0),FALSE)),"error")</f>
        <v>CIN</v>
      </c>
      <c r="K434" t="str">
        <f ca="1">IFERROR(IF(ISBLANK(VLOOKUP($B434,INDIRECT(nfl_game_result),MATCH(K$1,INDIRECT(nfl_game_result_header),0),FALSE)),"",VLOOKUP($B434,INDIRECT(nfl_game_result),MATCH(K$1,INDIRECT(nfl_game_result_header),0),FALSE)),"error")</f>
        <v>CIN</v>
      </c>
      <c r="L434" s="23" t="str">
        <f ca="1">IFERROR(IF(ISBLANK(VLOOKUP($B434,INDIRECT(nfl_game_result),MATCH(L$1,INDIRECT(nfl_game_result_header),0),FALSE)),"",VLOOKUP($B434,INDIRECT(nfl_game_result),MATCH(L$1,INDIRECT(nfl_game_result_header),0),FALSE)),"error")</f>
        <v/>
      </c>
      <c r="M434" t="s">
        <v>14</v>
      </c>
      <c r="N434">
        <v>2.5</v>
      </c>
      <c r="O434" t="s">
        <v>86</v>
      </c>
      <c r="V434" s="23" t="s">
        <v>416</v>
      </c>
      <c r="W434">
        <f ca="1">VALUE(LEFT(C434, 4))</f>
        <v>2012</v>
      </c>
      <c r="X434">
        <f ca="1">VALUE(MID(C434,6,FIND("_",C434,6)-6))</f>
        <v>15</v>
      </c>
      <c r="Y434" t="str">
        <f ca="1">IF(NOT(OR(ISBLANK(D434),ISBLANK(E434),D434="",E434="")),D434-E434,"")</f>
        <v/>
      </c>
      <c r="Z434" t="str">
        <f ca="1">IF(OR(NOT(ISNUMBER(D434)),ISBLANK(D434),D434="",ISBLANK(N434)),"",ABS(D434-N434))</f>
        <v/>
      </c>
      <c r="AA434">
        <f ca="1">IF(OR(ISBLANK(J434),ISBLANK(O434),J434="",O434=""),"",IF(J434=O434,1,0))</f>
        <v>0</v>
      </c>
      <c r="AB434" t="str">
        <f ca="1">IF(OR(ISBLANK(K434),ISBLANK(Q434),K434="",Q434=""),"",IF(K434=Q434,1,0))</f>
        <v/>
      </c>
      <c r="AC434" s="23" t="str">
        <f t="shared" ca="1" si="6"/>
        <v/>
      </c>
    </row>
    <row r="435" spans="1:29" x14ac:dyDescent="0.25">
      <c r="A435" s="23">
        <v>434</v>
      </c>
      <c r="B435">
        <v>210</v>
      </c>
      <c r="C435" t="str">
        <f ca="1">IFERROR(VLOOKUP($B435,INDIRECT(nfl_game_result),MATCH(C$1,INDIRECT(nfl_game_result_header),0),FALSE),"error")</f>
        <v>2012_15_GBY@CHI</v>
      </c>
      <c r="D435" t="str">
        <f ca="1">IFERROR(IF(ISBLANK(VLOOKUP($B435,INDIRECT(nfl_game_result),MATCH(D$1,INDIRECT(nfl_game_result_header),0),FALSE)),"",VLOOKUP($B435,INDIRECT(nfl_game_result),MATCH(D$1,INDIRECT(nfl_game_result_header),0),FALSE)),"error")</f>
        <v/>
      </c>
      <c r="E435">
        <f ca="1">IFERROR(IF(ISBLANK(VLOOKUP($B435,INDIRECT(nfl_game_result),MATCH(E$1,INDIRECT(nfl_game_result_header),0),FALSE)),"",VLOOKUP($B435,INDIRECT(nfl_game_result),MATCH(E$1,INDIRECT(nfl_game_result_header),0),FALSE)),"error")</f>
        <v>2.5</v>
      </c>
      <c r="F435" s="23" t="str">
        <f ca="1">IFERROR(IF(ISBLANK(VLOOKUP($B435,INDIRECT(nfl_game_result),MATCH(F$1,INDIRECT(nfl_game_result_header),0),FALSE)),"",VLOOKUP($B435,INDIRECT(nfl_game_result),MATCH(F$1,INDIRECT(nfl_game_result_header),0),FALSE)),"error")</f>
        <v/>
      </c>
      <c r="G435" s="23" t="str">
        <f ca="1">IFERROR(IF(ISBLANK(VLOOKUP($B435,INDIRECT(nfl_game_result),MATCH(G$1,INDIRECT(nfl_game_result_header),0),FALSE)),"",VLOOKUP($B435,INDIRECT(nfl_game_result),MATCH(G$1,INDIRECT(nfl_game_result_header),0),FALSE)),"error")</f>
        <v/>
      </c>
      <c r="H435">
        <f ca="1">IFERROR(IF(ISBLANK(VLOOKUP($B435,INDIRECT(nfl_game_result),MATCH(H$1,INDIRECT(nfl_game_result_header),0),FALSE)),"",VLOOKUP($B435,INDIRECT(nfl_game_result),MATCH(H$1,INDIRECT(nfl_game_result_header),0),FALSE)),"error")</f>
        <v>13</v>
      </c>
      <c r="I435">
        <f ca="1">IFERROR(IF(ISBLANK(VLOOKUP($B435,INDIRECT(nfl_game_result),MATCH(I$1,INDIRECT(nfl_game_result_header),0),FALSE)),"",VLOOKUP($B435,INDIRECT(nfl_game_result),MATCH(I$1,INDIRECT(nfl_game_result_header),0),FALSE)),"error")</f>
        <v>21</v>
      </c>
      <c r="J435" t="str">
        <f ca="1">IFERROR(IF(ISBLANK(VLOOKUP($B435,INDIRECT(nfl_game_result),MATCH(J$1,INDIRECT(nfl_game_result_header),0),FALSE)),"",VLOOKUP($B435,INDIRECT(nfl_game_result),MATCH(J$1,INDIRECT(nfl_game_result_header),0),FALSE)),"error")</f>
        <v>GBY</v>
      </c>
      <c r="K435" t="str">
        <f ca="1">IFERROR(IF(ISBLANK(VLOOKUP($B435,INDIRECT(nfl_game_result),MATCH(K$1,INDIRECT(nfl_game_result_header),0),FALSE)),"",VLOOKUP($B435,INDIRECT(nfl_game_result),MATCH(K$1,INDIRECT(nfl_game_result_header),0),FALSE)),"error")</f>
        <v>GBY</v>
      </c>
      <c r="L435" s="23" t="str">
        <f ca="1">IFERROR(IF(ISBLANK(VLOOKUP($B435,INDIRECT(nfl_game_result),MATCH(L$1,INDIRECT(nfl_game_result_header),0),FALSE)),"",VLOOKUP($B435,INDIRECT(nfl_game_result),MATCH(L$1,INDIRECT(nfl_game_result_header),0),FALSE)),"error")</f>
        <v/>
      </c>
      <c r="M435" t="s">
        <v>14</v>
      </c>
      <c r="N435">
        <v>3.5</v>
      </c>
      <c r="O435" t="s">
        <v>68</v>
      </c>
      <c r="V435" s="23" t="s">
        <v>416</v>
      </c>
      <c r="W435">
        <f ca="1">VALUE(LEFT(C435, 4))</f>
        <v>2012</v>
      </c>
      <c r="X435">
        <f ca="1">VALUE(MID(C435,6,FIND("_",C435,6)-6))</f>
        <v>15</v>
      </c>
      <c r="Y435" t="str">
        <f ca="1">IF(NOT(OR(ISBLANK(D435),ISBLANK(E435),D435="",E435="")),D435-E435,"")</f>
        <v/>
      </c>
      <c r="Z435" t="str">
        <f ca="1">IF(OR(NOT(ISNUMBER(D435)),ISBLANK(D435),D435="",ISBLANK(N435)),"",ABS(D435-N435))</f>
        <v/>
      </c>
      <c r="AA435">
        <f ca="1">IF(OR(ISBLANK(J435),ISBLANK(O435),J435="",O435=""),"",IF(J435=O435,1,0))</f>
        <v>0</v>
      </c>
      <c r="AB435" t="str">
        <f ca="1">IF(OR(ISBLANK(K435),ISBLANK(Q435),K435="",Q435=""),"",IF(K435=Q435,1,0))</f>
        <v/>
      </c>
      <c r="AC435" s="23" t="str">
        <f t="shared" ca="1" si="6"/>
        <v/>
      </c>
    </row>
    <row r="436" spans="1:29" x14ac:dyDescent="0.25">
      <c r="A436" s="23">
        <v>435</v>
      </c>
      <c r="B436">
        <v>211</v>
      </c>
      <c r="C436" t="str">
        <f ca="1">IFERROR(VLOOKUP($B436,INDIRECT(nfl_game_result),MATCH(C$1,INDIRECT(nfl_game_result_header),0),FALSE),"error")</f>
        <v>2012_15_NYG@ATL</v>
      </c>
      <c r="D436" t="str">
        <f ca="1">IFERROR(IF(ISBLANK(VLOOKUP($B436,INDIRECT(nfl_game_result),MATCH(D$1,INDIRECT(nfl_game_result_header),0),FALSE)),"",VLOOKUP($B436,INDIRECT(nfl_game_result),MATCH(D$1,INDIRECT(nfl_game_result_header),0),FALSE)),"error")</f>
        <v/>
      </c>
      <c r="E436">
        <f ca="1">IFERROR(IF(ISBLANK(VLOOKUP($B436,INDIRECT(nfl_game_result),MATCH(E$1,INDIRECT(nfl_game_result_header),0),FALSE)),"",VLOOKUP($B436,INDIRECT(nfl_game_result),MATCH(E$1,INDIRECT(nfl_game_result_header),0),FALSE)),"error")</f>
        <v>-1.5</v>
      </c>
      <c r="F436" s="23" t="str">
        <f ca="1">IFERROR(IF(ISBLANK(VLOOKUP($B436,INDIRECT(nfl_game_result),MATCH(F$1,INDIRECT(nfl_game_result_header),0),FALSE)),"",VLOOKUP($B436,INDIRECT(nfl_game_result),MATCH(F$1,INDIRECT(nfl_game_result_header),0),FALSE)),"error")</f>
        <v/>
      </c>
      <c r="G436" s="23" t="str">
        <f ca="1">IFERROR(IF(ISBLANK(VLOOKUP($B436,INDIRECT(nfl_game_result),MATCH(G$1,INDIRECT(nfl_game_result_header),0),FALSE)),"",VLOOKUP($B436,INDIRECT(nfl_game_result),MATCH(G$1,INDIRECT(nfl_game_result_header),0),FALSE)),"error")</f>
        <v/>
      </c>
      <c r="H436">
        <f ca="1">IFERROR(IF(ISBLANK(VLOOKUP($B436,INDIRECT(nfl_game_result),MATCH(H$1,INDIRECT(nfl_game_result_header),0),FALSE)),"",VLOOKUP($B436,INDIRECT(nfl_game_result),MATCH(H$1,INDIRECT(nfl_game_result_header),0),FALSE)),"error")</f>
        <v>34</v>
      </c>
      <c r="I436">
        <f ca="1">IFERROR(IF(ISBLANK(VLOOKUP($B436,INDIRECT(nfl_game_result),MATCH(I$1,INDIRECT(nfl_game_result_header),0),FALSE)),"",VLOOKUP($B436,INDIRECT(nfl_game_result),MATCH(I$1,INDIRECT(nfl_game_result_header),0),FALSE)),"error")</f>
        <v>0</v>
      </c>
      <c r="J436" t="str">
        <f ca="1">IFERROR(IF(ISBLANK(VLOOKUP($B436,INDIRECT(nfl_game_result),MATCH(J$1,INDIRECT(nfl_game_result_header),0),FALSE)),"",VLOOKUP($B436,INDIRECT(nfl_game_result),MATCH(J$1,INDIRECT(nfl_game_result_header),0),FALSE)),"error")</f>
        <v>ATL</v>
      </c>
      <c r="K436" t="str">
        <f ca="1">IFERROR(IF(ISBLANK(VLOOKUP($B436,INDIRECT(nfl_game_result),MATCH(K$1,INDIRECT(nfl_game_result_header),0),FALSE)),"",VLOOKUP($B436,INDIRECT(nfl_game_result),MATCH(K$1,INDIRECT(nfl_game_result_header),0),FALSE)),"error")</f>
        <v>ATL</v>
      </c>
      <c r="L436" s="23" t="str">
        <f ca="1">IFERROR(IF(ISBLANK(VLOOKUP($B436,INDIRECT(nfl_game_result),MATCH(L$1,INDIRECT(nfl_game_result_header),0),FALSE)),"",VLOOKUP($B436,INDIRECT(nfl_game_result),MATCH(L$1,INDIRECT(nfl_game_result_header),0),FALSE)),"error")</f>
        <v/>
      </c>
      <c r="M436" t="s">
        <v>14</v>
      </c>
      <c r="N436">
        <v>3</v>
      </c>
      <c r="O436" t="s">
        <v>83</v>
      </c>
      <c r="V436" s="23" t="s">
        <v>416</v>
      </c>
      <c r="W436">
        <f ca="1">VALUE(LEFT(C436, 4))</f>
        <v>2012</v>
      </c>
      <c r="X436">
        <f ca="1">VALUE(MID(C436,6,FIND("_",C436,6)-6))</f>
        <v>15</v>
      </c>
      <c r="Y436" t="str">
        <f ca="1">IF(NOT(OR(ISBLANK(D436),ISBLANK(E436),D436="",E436="")),D436-E436,"")</f>
        <v/>
      </c>
      <c r="Z436" t="str">
        <f ca="1">IF(OR(NOT(ISNUMBER(D436)),ISBLANK(D436),D436="",ISBLANK(N436)),"",ABS(D436-N436))</f>
        <v/>
      </c>
      <c r="AA436">
        <f ca="1">IF(OR(ISBLANK(J436),ISBLANK(O436),J436="",O436=""),"",IF(J436=O436,1,0))</f>
        <v>0</v>
      </c>
      <c r="AB436" t="str">
        <f ca="1">IF(OR(ISBLANK(K436),ISBLANK(Q436),K436="",Q436=""),"",IF(K436=Q436,1,0))</f>
        <v/>
      </c>
      <c r="AC436" s="23" t="str">
        <f t="shared" ca="1" si="6"/>
        <v/>
      </c>
    </row>
    <row r="437" spans="1:29" x14ac:dyDescent="0.25">
      <c r="A437" s="23">
        <v>436</v>
      </c>
      <c r="B437">
        <v>212</v>
      </c>
      <c r="C437" t="str">
        <f ca="1">IFERROR(VLOOKUP($B437,INDIRECT(nfl_game_result),MATCH(C$1,INDIRECT(nfl_game_result_header),0),FALSE),"error")</f>
        <v>2012_15_TBY@NOR</v>
      </c>
      <c r="D437" t="str">
        <f ca="1">IFERROR(IF(ISBLANK(VLOOKUP($B437,INDIRECT(nfl_game_result),MATCH(D$1,INDIRECT(nfl_game_result_header),0),FALSE)),"",VLOOKUP($B437,INDIRECT(nfl_game_result),MATCH(D$1,INDIRECT(nfl_game_result_header),0),FALSE)),"error")</f>
        <v/>
      </c>
      <c r="E437">
        <f ca="1">IFERROR(IF(ISBLANK(VLOOKUP($B437,INDIRECT(nfl_game_result),MATCH(E$1,INDIRECT(nfl_game_result_header),0),FALSE)),"",VLOOKUP($B437,INDIRECT(nfl_game_result),MATCH(E$1,INDIRECT(nfl_game_result_header),0),FALSE)),"error")</f>
        <v>-3.5</v>
      </c>
      <c r="F437" s="23" t="str">
        <f ca="1">IFERROR(IF(ISBLANK(VLOOKUP($B437,INDIRECT(nfl_game_result),MATCH(F$1,INDIRECT(nfl_game_result_header),0),FALSE)),"",VLOOKUP($B437,INDIRECT(nfl_game_result),MATCH(F$1,INDIRECT(nfl_game_result_header),0),FALSE)),"error")</f>
        <v/>
      </c>
      <c r="G437" s="23" t="str">
        <f ca="1">IFERROR(IF(ISBLANK(VLOOKUP($B437,INDIRECT(nfl_game_result),MATCH(G$1,INDIRECT(nfl_game_result_header),0),FALSE)),"",VLOOKUP($B437,INDIRECT(nfl_game_result),MATCH(G$1,INDIRECT(nfl_game_result_header),0),FALSE)),"error")</f>
        <v/>
      </c>
      <c r="H437">
        <f ca="1">IFERROR(IF(ISBLANK(VLOOKUP($B437,INDIRECT(nfl_game_result),MATCH(H$1,INDIRECT(nfl_game_result_header),0),FALSE)),"",VLOOKUP($B437,INDIRECT(nfl_game_result),MATCH(H$1,INDIRECT(nfl_game_result_header),0),FALSE)),"error")</f>
        <v>41</v>
      </c>
      <c r="I437">
        <f ca="1">IFERROR(IF(ISBLANK(VLOOKUP($B437,INDIRECT(nfl_game_result),MATCH(I$1,INDIRECT(nfl_game_result_header),0),FALSE)),"",VLOOKUP($B437,INDIRECT(nfl_game_result),MATCH(I$1,INDIRECT(nfl_game_result_header),0),FALSE)),"error")</f>
        <v>0</v>
      </c>
      <c r="J437" t="str">
        <f ca="1">IFERROR(IF(ISBLANK(VLOOKUP($B437,INDIRECT(nfl_game_result),MATCH(J$1,INDIRECT(nfl_game_result_header),0),FALSE)),"",VLOOKUP($B437,INDIRECT(nfl_game_result),MATCH(J$1,INDIRECT(nfl_game_result_header),0),FALSE)),"error")</f>
        <v>NOR</v>
      </c>
      <c r="K437" t="str">
        <f ca="1">IFERROR(IF(ISBLANK(VLOOKUP($B437,INDIRECT(nfl_game_result),MATCH(K$1,INDIRECT(nfl_game_result_header),0),FALSE)),"",VLOOKUP($B437,INDIRECT(nfl_game_result),MATCH(K$1,INDIRECT(nfl_game_result_header),0),FALSE)),"error")</f>
        <v>NOR</v>
      </c>
      <c r="L437" s="23" t="str">
        <f ca="1">IFERROR(IF(ISBLANK(VLOOKUP($B437,INDIRECT(nfl_game_result),MATCH(L$1,INDIRECT(nfl_game_result_header),0),FALSE)),"",VLOOKUP($B437,INDIRECT(nfl_game_result),MATCH(L$1,INDIRECT(nfl_game_result_header),0),FALSE)),"error")</f>
        <v/>
      </c>
      <c r="M437" t="s">
        <v>14</v>
      </c>
      <c r="N437">
        <v>-2.5</v>
      </c>
      <c r="O437" t="s">
        <v>334</v>
      </c>
      <c r="V437" s="23" t="s">
        <v>416</v>
      </c>
      <c r="W437">
        <f ca="1">VALUE(LEFT(C437, 4))</f>
        <v>2012</v>
      </c>
      <c r="X437">
        <f ca="1">VALUE(MID(C437,6,FIND("_",C437,6)-6))</f>
        <v>15</v>
      </c>
      <c r="Y437" t="str">
        <f ca="1">IF(NOT(OR(ISBLANK(D437),ISBLANK(E437),D437="",E437="")),D437-E437,"")</f>
        <v/>
      </c>
      <c r="Z437" t="str">
        <f ca="1">IF(OR(NOT(ISNUMBER(D437)),ISBLANK(D437),D437="",ISBLANK(N437)),"",ABS(D437-N437))</f>
        <v/>
      </c>
      <c r="AA437">
        <f ca="1">IF(OR(ISBLANK(J437),ISBLANK(O437),J437="",O437=""),"",IF(J437=O437,1,0))</f>
        <v>0</v>
      </c>
      <c r="AB437" t="str">
        <f ca="1">IF(OR(ISBLANK(K437),ISBLANK(Q437),K437="",Q437=""),"",IF(K437=Q437,1,0))</f>
        <v/>
      </c>
      <c r="AC437" s="23" t="str">
        <f t="shared" ca="1" si="6"/>
        <v/>
      </c>
    </row>
    <row r="438" spans="1:29" x14ac:dyDescent="0.25">
      <c r="A438" s="23">
        <v>437</v>
      </c>
      <c r="B438">
        <v>213</v>
      </c>
      <c r="C438" t="str">
        <f ca="1">IFERROR(VLOOKUP($B438,INDIRECT(nfl_game_result),MATCH(C$1,INDIRECT(nfl_game_result_header),0),FALSE),"error")</f>
        <v>2012_15_MIN@STL</v>
      </c>
      <c r="D438" t="str">
        <f ca="1">IFERROR(IF(ISBLANK(VLOOKUP($B438,INDIRECT(nfl_game_result),MATCH(D$1,INDIRECT(nfl_game_result_header),0),FALSE)),"",VLOOKUP($B438,INDIRECT(nfl_game_result),MATCH(D$1,INDIRECT(nfl_game_result_header),0),FALSE)),"error")</f>
        <v/>
      </c>
      <c r="E438">
        <f ca="1">IFERROR(IF(ISBLANK(VLOOKUP($B438,INDIRECT(nfl_game_result),MATCH(E$1,INDIRECT(nfl_game_result_header),0),FALSE)),"",VLOOKUP($B438,INDIRECT(nfl_game_result),MATCH(E$1,INDIRECT(nfl_game_result_header),0),FALSE)),"error")</f>
        <v>-2.5</v>
      </c>
      <c r="F438" s="23" t="str">
        <f ca="1">IFERROR(IF(ISBLANK(VLOOKUP($B438,INDIRECT(nfl_game_result),MATCH(F$1,INDIRECT(nfl_game_result_header),0),FALSE)),"",VLOOKUP($B438,INDIRECT(nfl_game_result),MATCH(F$1,INDIRECT(nfl_game_result_header),0),FALSE)),"error")</f>
        <v/>
      </c>
      <c r="G438" s="23" t="str">
        <f ca="1">IFERROR(IF(ISBLANK(VLOOKUP($B438,INDIRECT(nfl_game_result),MATCH(G$1,INDIRECT(nfl_game_result_header),0),FALSE)),"",VLOOKUP($B438,INDIRECT(nfl_game_result),MATCH(G$1,INDIRECT(nfl_game_result_header),0),FALSE)),"error")</f>
        <v/>
      </c>
      <c r="H438">
        <f ca="1">IFERROR(IF(ISBLANK(VLOOKUP($B438,INDIRECT(nfl_game_result),MATCH(H$1,INDIRECT(nfl_game_result_header),0),FALSE)),"",VLOOKUP($B438,INDIRECT(nfl_game_result),MATCH(H$1,INDIRECT(nfl_game_result_header),0),FALSE)),"error")</f>
        <v>22</v>
      </c>
      <c r="I438">
        <f ca="1">IFERROR(IF(ISBLANK(VLOOKUP($B438,INDIRECT(nfl_game_result),MATCH(I$1,INDIRECT(nfl_game_result_header),0),FALSE)),"",VLOOKUP($B438,INDIRECT(nfl_game_result),MATCH(I$1,INDIRECT(nfl_game_result_header),0),FALSE)),"error")</f>
        <v>36</v>
      </c>
      <c r="J438" t="str">
        <f ca="1">IFERROR(IF(ISBLANK(VLOOKUP($B438,INDIRECT(nfl_game_result),MATCH(J$1,INDIRECT(nfl_game_result_header),0),FALSE)),"",VLOOKUP($B438,INDIRECT(nfl_game_result),MATCH(J$1,INDIRECT(nfl_game_result_header),0),FALSE)),"error")</f>
        <v>MIN</v>
      </c>
      <c r="K438" t="str">
        <f ca="1">IFERROR(IF(ISBLANK(VLOOKUP($B438,INDIRECT(nfl_game_result),MATCH(K$1,INDIRECT(nfl_game_result_header),0),FALSE)),"",VLOOKUP($B438,INDIRECT(nfl_game_result),MATCH(K$1,INDIRECT(nfl_game_result_header),0),FALSE)),"error")</f>
        <v>MIN</v>
      </c>
      <c r="L438" s="23" t="str">
        <f ca="1">IFERROR(IF(ISBLANK(VLOOKUP($B438,INDIRECT(nfl_game_result),MATCH(L$1,INDIRECT(nfl_game_result_header),0),FALSE)),"",VLOOKUP($B438,INDIRECT(nfl_game_result),MATCH(L$1,INDIRECT(nfl_game_result_header),0),FALSE)),"error")</f>
        <v/>
      </c>
      <c r="M438" t="s">
        <v>14</v>
      </c>
      <c r="N438">
        <v>0</v>
      </c>
      <c r="O438" t="s">
        <v>91</v>
      </c>
      <c r="V438" s="23" t="s">
        <v>416</v>
      </c>
      <c r="W438">
        <f ca="1">VALUE(LEFT(C438, 4))</f>
        <v>2012</v>
      </c>
      <c r="X438">
        <f ca="1">VALUE(MID(C438,6,FIND("_",C438,6)-6))</f>
        <v>15</v>
      </c>
      <c r="Y438" t="str">
        <f ca="1">IF(NOT(OR(ISBLANK(D438),ISBLANK(E438),D438="",E438="")),D438-E438,"")</f>
        <v/>
      </c>
      <c r="Z438" t="str">
        <f ca="1">IF(OR(NOT(ISNUMBER(D438)),ISBLANK(D438),D438="",ISBLANK(N438)),"",ABS(D438-N438))</f>
        <v/>
      </c>
      <c r="AA438">
        <f ca="1">IF(OR(ISBLANK(J438),ISBLANK(O438),J438="",O438=""),"",IF(J438=O438,1,0))</f>
        <v>0</v>
      </c>
      <c r="AB438" t="str">
        <f ca="1">IF(OR(ISBLANK(K438),ISBLANK(Q438),K438="",Q438=""),"",IF(K438=Q438,1,0))</f>
        <v/>
      </c>
      <c r="AC438" s="23" t="str">
        <f t="shared" ca="1" si="6"/>
        <v/>
      </c>
    </row>
    <row r="439" spans="1:29" x14ac:dyDescent="0.25">
      <c r="A439" s="23">
        <v>438</v>
      </c>
      <c r="B439">
        <v>214</v>
      </c>
      <c r="C439" t="str">
        <f ca="1">IFERROR(VLOOKUP($B439,INDIRECT(nfl_game_result),MATCH(C$1,INDIRECT(nfl_game_result_header),0),FALSE),"error")</f>
        <v>2012_15_WAS@CLE</v>
      </c>
      <c r="D439" t="str">
        <f ca="1">IFERROR(IF(ISBLANK(VLOOKUP($B439,INDIRECT(nfl_game_result),MATCH(D$1,INDIRECT(nfl_game_result_header),0),FALSE)),"",VLOOKUP($B439,INDIRECT(nfl_game_result),MATCH(D$1,INDIRECT(nfl_game_result_header),0),FALSE)),"error")</f>
        <v/>
      </c>
      <c r="E439">
        <f ca="1">IFERROR(IF(ISBLANK(VLOOKUP($B439,INDIRECT(nfl_game_result),MATCH(E$1,INDIRECT(nfl_game_result_header),0),FALSE)),"",VLOOKUP($B439,INDIRECT(nfl_game_result),MATCH(E$1,INDIRECT(nfl_game_result_header),0),FALSE)),"error")</f>
        <v>-1.5</v>
      </c>
      <c r="F439" s="23" t="str">
        <f ca="1">IFERROR(IF(ISBLANK(VLOOKUP($B439,INDIRECT(nfl_game_result),MATCH(F$1,INDIRECT(nfl_game_result_header),0),FALSE)),"",VLOOKUP($B439,INDIRECT(nfl_game_result),MATCH(F$1,INDIRECT(nfl_game_result_header),0),FALSE)),"error")</f>
        <v/>
      </c>
      <c r="G439" s="23" t="str">
        <f ca="1">IFERROR(IF(ISBLANK(VLOOKUP($B439,INDIRECT(nfl_game_result),MATCH(G$1,INDIRECT(nfl_game_result_header),0),FALSE)),"",VLOOKUP($B439,INDIRECT(nfl_game_result),MATCH(G$1,INDIRECT(nfl_game_result_header),0),FALSE)),"error")</f>
        <v/>
      </c>
      <c r="H439">
        <f ca="1">IFERROR(IF(ISBLANK(VLOOKUP($B439,INDIRECT(nfl_game_result),MATCH(H$1,INDIRECT(nfl_game_result_header),0),FALSE)),"",VLOOKUP($B439,INDIRECT(nfl_game_result),MATCH(H$1,INDIRECT(nfl_game_result_header),0),FALSE)),"error")</f>
        <v>21</v>
      </c>
      <c r="I439">
        <f ca="1">IFERROR(IF(ISBLANK(VLOOKUP($B439,INDIRECT(nfl_game_result),MATCH(I$1,INDIRECT(nfl_game_result_header),0),FALSE)),"",VLOOKUP($B439,INDIRECT(nfl_game_result),MATCH(I$1,INDIRECT(nfl_game_result_header),0),FALSE)),"error")</f>
        <v>38</v>
      </c>
      <c r="J439" t="str">
        <f ca="1">IFERROR(IF(ISBLANK(VLOOKUP($B439,INDIRECT(nfl_game_result),MATCH(J$1,INDIRECT(nfl_game_result_header),0),FALSE)),"",VLOOKUP($B439,INDIRECT(nfl_game_result),MATCH(J$1,INDIRECT(nfl_game_result_header),0),FALSE)),"error")</f>
        <v>WAS</v>
      </c>
      <c r="K439" t="str">
        <f ca="1">IFERROR(IF(ISBLANK(VLOOKUP($B439,INDIRECT(nfl_game_result),MATCH(K$1,INDIRECT(nfl_game_result_header),0),FALSE)),"",VLOOKUP($B439,INDIRECT(nfl_game_result),MATCH(K$1,INDIRECT(nfl_game_result_header),0),FALSE)),"error")</f>
        <v>WAS</v>
      </c>
      <c r="L439" s="23" t="str">
        <f ca="1">IFERROR(IF(ISBLANK(VLOOKUP($B439,INDIRECT(nfl_game_result),MATCH(L$1,INDIRECT(nfl_game_result_header),0),FALSE)),"",VLOOKUP($B439,INDIRECT(nfl_game_result),MATCH(L$1,INDIRECT(nfl_game_result_header),0),FALSE)),"error")</f>
        <v/>
      </c>
      <c r="M439" t="s">
        <v>14</v>
      </c>
      <c r="N439">
        <v>1.5</v>
      </c>
      <c r="O439" t="s">
        <v>70</v>
      </c>
      <c r="V439" s="23" t="s">
        <v>416</v>
      </c>
      <c r="W439">
        <f ca="1">VALUE(LEFT(C439, 4))</f>
        <v>2012</v>
      </c>
      <c r="X439">
        <f ca="1">VALUE(MID(C439,6,FIND("_",C439,6)-6))</f>
        <v>15</v>
      </c>
      <c r="Y439" t="str">
        <f ca="1">IF(NOT(OR(ISBLANK(D439),ISBLANK(E439),D439="",E439="")),D439-E439,"")</f>
        <v/>
      </c>
      <c r="Z439" t="str">
        <f ca="1">IF(OR(NOT(ISNUMBER(D439)),ISBLANK(D439),D439="",ISBLANK(N439)),"",ABS(D439-N439))</f>
        <v/>
      </c>
      <c r="AA439">
        <f ca="1">IF(OR(ISBLANK(J439),ISBLANK(O439),J439="",O439=""),"",IF(J439=O439,1,0))</f>
        <v>0</v>
      </c>
      <c r="AB439" t="str">
        <f ca="1">IF(OR(ISBLANK(K439),ISBLANK(Q439),K439="",Q439=""),"",IF(K439=Q439,1,0))</f>
        <v/>
      </c>
      <c r="AC439" s="23" t="str">
        <f t="shared" ca="1" si="6"/>
        <v/>
      </c>
    </row>
    <row r="440" spans="1:29" x14ac:dyDescent="0.25">
      <c r="A440" s="23">
        <v>439</v>
      </c>
      <c r="B440">
        <v>215</v>
      </c>
      <c r="C440" t="str">
        <f ca="1">IFERROR(VLOOKUP($B440,INDIRECT(nfl_game_result),MATCH(C$1,INDIRECT(nfl_game_result_header),0),FALSE),"error")</f>
        <v>2012_15_JAX@MIA</v>
      </c>
      <c r="D440" t="str">
        <f ca="1">IFERROR(IF(ISBLANK(VLOOKUP($B440,INDIRECT(nfl_game_result),MATCH(D$1,INDIRECT(nfl_game_result_header),0),FALSE)),"",VLOOKUP($B440,INDIRECT(nfl_game_result),MATCH(D$1,INDIRECT(nfl_game_result_header),0),FALSE)),"error")</f>
        <v/>
      </c>
      <c r="E440">
        <f ca="1">IFERROR(IF(ISBLANK(VLOOKUP($B440,INDIRECT(nfl_game_result),MATCH(E$1,INDIRECT(nfl_game_result_header),0),FALSE)),"",VLOOKUP($B440,INDIRECT(nfl_game_result),MATCH(E$1,INDIRECT(nfl_game_result_header),0),FALSE)),"error")</f>
        <v>-7.5</v>
      </c>
      <c r="F440" s="23" t="str">
        <f ca="1">IFERROR(IF(ISBLANK(VLOOKUP($B440,INDIRECT(nfl_game_result),MATCH(F$1,INDIRECT(nfl_game_result_header),0),FALSE)),"",VLOOKUP($B440,INDIRECT(nfl_game_result),MATCH(F$1,INDIRECT(nfl_game_result_header),0),FALSE)),"error")</f>
        <v/>
      </c>
      <c r="G440" s="23" t="str">
        <f ca="1">IFERROR(IF(ISBLANK(VLOOKUP($B440,INDIRECT(nfl_game_result),MATCH(G$1,INDIRECT(nfl_game_result_header),0),FALSE)),"",VLOOKUP($B440,INDIRECT(nfl_game_result),MATCH(G$1,INDIRECT(nfl_game_result_header),0),FALSE)),"error")</f>
        <v/>
      </c>
      <c r="H440">
        <f ca="1">IFERROR(IF(ISBLANK(VLOOKUP($B440,INDIRECT(nfl_game_result),MATCH(H$1,INDIRECT(nfl_game_result_header),0),FALSE)),"",VLOOKUP($B440,INDIRECT(nfl_game_result),MATCH(H$1,INDIRECT(nfl_game_result_header),0),FALSE)),"error")</f>
        <v>24</v>
      </c>
      <c r="I440">
        <f ca="1">IFERROR(IF(ISBLANK(VLOOKUP($B440,INDIRECT(nfl_game_result),MATCH(I$1,INDIRECT(nfl_game_result_header),0),FALSE)),"",VLOOKUP($B440,INDIRECT(nfl_game_result),MATCH(I$1,INDIRECT(nfl_game_result_header),0),FALSE)),"error")</f>
        <v>3</v>
      </c>
      <c r="J440" t="str">
        <f ca="1">IFERROR(IF(ISBLANK(VLOOKUP($B440,INDIRECT(nfl_game_result),MATCH(J$1,INDIRECT(nfl_game_result_header),0),FALSE)),"",VLOOKUP($B440,INDIRECT(nfl_game_result),MATCH(J$1,INDIRECT(nfl_game_result_header),0),FALSE)),"error")</f>
        <v>MIA</v>
      </c>
      <c r="K440" t="str">
        <f ca="1">IFERROR(IF(ISBLANK(VLOOKUP($B440,INDIRECT(nfl_game_result),MATCH(K$1,INDIRECT(nfl_game_result_header),0),FALSE)),"",VLOOKUP($B440,INDIRECT(nfl_game_result),MATCH(K$1,INDIRECT(nfl_game_result_header),0),FALSE)),"error")</f>
        <v>MIA</v>
      </c>
      <c r="L440" s="23" t="str">
        <f ca="1">IFERROR(IF(ISBLANK(VLOOKUP($B440,INDIRECT(nfl_game_result),MATCH(L$1,INDIRECT(nfl_game_result_header),0),FALSE)),"",VLOOKUP($B440,INDIRECT(nfl_game_result),MATCH(L$1,INDIRECT(nfl_game_result_header),0),FALSE)),"error")</f>
        <v/>
      </c>
      <c r="M440" t="s">
        <v>14</v>
      </c>
      <c r="N440">
        <v>-5.5</v>
      </c>
      <c r="O440" t="s">
        <v>77</v>
      </c>
      <c r="V440" s="23" t="s">
        <v>416</v>
      </c>
      <c r="W440">
        <f ca="1">VALUE(LEFT(C440, 4))</f>
        <v>2012</v>
      </c>
      <c r="X440">
        <f ca="1">VALUE(MID(C440,6,FIND("_",C440,6)-6))</f>
        <v>15</v>
      </c>
      <c r="Y440" t="str">
        <f ca="1">IF(NOT(OR(ISBLANK(D440),ISBLANK(E440),D440="",E440="")),D440-E440,"")</f>
        <v/>
      </c>
      <c r="Z440" t="str">
        <f ca="1">IF(OR(NOT(ISNUMBER(D440)),ISBLANK(D440),D440="",ISBLANK(N440)),"",ABS(D440-N440))</f>
        <v/>
      </c>
      <c r="AA440">
        <f ca="1">IF(OR(ISBLANK(J440),ISBLANK(O440),J440="",O440=""),"",IF(J440=O440,1,0))</f>
        <v>0</v>
      </c>
      <c r="AB440" t="str">
        <f ca="1">IF(OR(ISBLANK(K440),ISBLANK(Q440),K440="",Q440=""),"",IF(K440=Q440,1,0))</f>
        <v/>
      </c>
      <c r="AC440" s="23" t="str">
        <f t="shared" ca="1" si="6"/>
        <v/>
      </c>
    </row>
    <row r="441" spans="1:29" x14ac:dyDescent="0.25">
      <c r="A441" s="23">
        <v>440</v>
      </c>
      <c r="B441">
        <v>216</v>
      </c>
      <c r="C441" t="str">
        <f ca="1">IFERROR(VLOOKUP($B441,INDIRECT(nfl_game_result),MATCH(C$1,INDIRECT(nfl_game_result_header),0),FALSE),"error")</f>
        <v>2012_15_DEN@BAL</v>
      </c>
      <c r="D441" t="str">
        <f ca="1">IFERROR(IF(ISBLANK(VLOOKUP($B441,INDIRECT(nfl_game_result),MATCH(D$1,INDIRECT(nfl_game_result_header),0),FALSE)),"",VLOOKUP($B441,INDIRECT(nfl_game_result),MATCH(D$1,INDIRECT(nfl_game_result_header),0),FALSE)),"error")</f>
        <v/>
      </c>
      <c r="E441">
        <f ca="1">IFERROR(IF(ISBLANK(VLOOKUP($B441,INDIRECT(nfl_game_result),MATCH(E$1,INDIRECT(nfl_game_result_header),0),FALSE)),"",VLOOKUP($B441,INDIRECT(nfl_game_result),MATCH(E$1,INDIRECT(nfl_game_result_header),0),FALSE)),"error")</f>
        <v>2.5</v>
      </c>
      <c r="F441" s="23" t="str">
        <f ca="1">IFERROR(IF(ISBLANK(VLOOKUP($B441,INDIRECT(nfl_game_result),MATCH(F$1,INDIRECT(nfl_game_result_header),0),FALSE)),"",VLOOKUP($B441,INDIRECT(nfl_game_result),MATCH(F$1,INDIRECT(nfl_game_result_header),0),FALSE)),"error")</f>
        <v/>
      </c>
      <c r="G441" s="23" t="str">
        <f ca="1">IFERROR(IF(ISBLANK(VLOOKUP($B441,INDIRECT(nfl_game_result),MATCH(G$1,INDIRECT(nfl_game_result_header),0),FALSE)),"",VLOOKUP($B441,INDIRECT(nfl_game_result),MATCH(G$1,INDIRECT(nfl_game_result_header),0),FALSE)),"error")</f>
        <v/>
      </c>
      <c r="H441">
        <f ca="1">IFERROR(IF(ISBLANK(VLOOKUP($B441,INDIRECT(nfl_game_result),MATCH(H$1,INDIRECT(nfl_game_result_header),0),FALSE)),"",VLOOKUP($B441,INDIRECT(nfl_game_result),MATCH(H$1,INDIRECT(nfl_game_result_header),0),FALSE)),"error")</f>
        <v>17</v>
      </c>
      <c r="I441">
        <f ca="1">IFERROR(IF(ISBLANK(VLOOKUP($B441,INDIRECT(nfl_game_result),MATCH(I$1,INDIRECT(nfl_game_result_header),0),FALSE)),"",VLOOKUP($B441,INDIRECT(nfl_game_result),MATCH(I$1,INDIRECT(nfl_game_result_header),0),FALSE)),"error")</f>
        <v>34</v>
      </c>
      <c r="J441" t="str">
        <f ca="1">IFERROR(IF(ISBLANK(VLOOKUP($B441,INDIRECT(nfl_game_result),MATCH(J$1,INDIRECT(nfl_game_result_header),0),FALSE)),"",VLOOKUP($B441,INDIRECT(nfl_game_result),MATCH(J$1,INDIRECT(nfl_game_result_header),0),FALSE)),"error")</f>
        <v>DEN</v>
      </c>
      <c r="K441" t="str">
        <f ca="1">IFERROR(IF(ISBLANK(VLOOKUP($B441,INDIRECT(nfl_game_result),MATCH(K$1,INDIRECT(nfl_game_result_header),0),FALSE)),"",VLOOKUP($B441,INDIRECT(nfl_game_result),MATCH(K$1,INDIRECT(nfl_game_result_header),0),FALSE)),"error")</f>
        <v>DEN</v>
      </c>
      <c r="L441" s="23" t="str">
        <f ca="1">IFERROR(IF(ISBLANK(VLOOKUP($B441,INDIRECT(nfl_game_result),MATCH(L$1,INDIRECT(nfl_game_result_header),0),FALSE)),"",VLOOKUP($B441,INDIRECT(nfl_game_result),MATCH(L$1,INDIRECT(nfl_game_result_header),0),FALSE)),"error")</f>
        <v/>
      </c>
      <c r="M441" t="s">
        <v>14</v>
      </c>
      <c r="N441">
        <v>3</v>
      </c>
      <c r="O441" t="s">
        <v>65</v>
      </c>
      <c r="V441" s="23" t="s">
        <v>416</v>
      </c>
      <c r="W441">
        <f ca="1">VALUE(LEFT(C441, 4))</f>
        <v>2012</v>
      </c>
      <c r="X441">
        <f ca="1">VALUE(MID(C441,6,FIND("_",C441,6)-6))</f>
        <v>15</v>
      </c>
      <c r="Y441" t="str">
        <f ca="1">IF(NOT(OR(ISBLANK(D441),ISBLANK(E441),D441="",E441="")),D441-E441,"")</f>
        <v/>
      </c>
      <c r="Z441" t="str">
        <f ca="1">IF(OR(NOT(ISNUMBER(D441)),ISBLANK(D441),D441="",ISBLANK(N441)),"",ABS(D441-N441))</f>
        <v/>
      </c>
      <c r="AA441">
        <f ca="1">IF(OR(ISBLANK(J441),ISBLANK(O441),J441="",O441=""),"",IF(J441=O441,1,0))</f>
        <v>0</v>
      </c>
      <c r="AB441" t="str">
        <f ca="1">IF(OR(ISBLANK(K441),ISBLANK(Q441),K441="",Q441=""),"",IF(K441=Q441,1,0))</f>
        <v/>
      </c>
      <c r="AC441" s="23" t="str">
        <f t="shared" ca="1" si="6"/>
        <v/>
      </c>
    </row>
    <row r="442" spans="1:29" x14ac:dyDescent="0.25">
      <c r="A442" s="23">
        <v>441</v>
      </c>
      <c r="B442">
        <v>217</v>
      </c>
      <c r="C442" t="str">
        <f ca="1">IFERROR(VLOOKUP($B442,INDIRECT(nfl_game_result),MATCH(C$1,INDIRECT(nfl_game_result_header),0),FALSE),"error")</f>
        <v>2012_15_IND@HOU</v>
      </c>
      <c r="D442" t="str">
        <f ca="1">IFERROR(IF(ISBLANK(VLOOKUP($B442,INDIRECT(nfl_game_result),MATCH(D$1,INDIRECT(nfl_game_result_header),0),FALSE)),"",VLOOKUP($B442,INDIRECT(nfl_game_result),MATCH(D$1,INDIRECT(nfl_game_result_header),0),FALSE)),"error")</f>
        <v/>
      </c>
      <c r="E442">
        <f ca="1">IFERROR(IF(ISBLANK(VLOOKUP($B442,INDIRECT(nfl_game_result),MATCH(E$1,INDIRECT(nfl_game_result_header),0),FALSE)),"",VLOOKUP($B442,INDIRECT(nfl_game_result),MATCH(E$1,INDIRECT(nfl_game_result_header),0),FALSE)),"error")</f>
        <v>-7.5</v>
      </c>
      <c r="F442" s="23" t="str">
        <f ca="1">IFERROR(IF(ISBLANK(VLOOKUP($B442,INDIRECT(nfl_game_result),MATCH(F$1,INDIRECT(nfl_game_result_header),0),FALSE)),"",VLOOKUP($B442,INDIRECT(nfl_game_result),MATCH(F$1,INDIRECT(nfl_game_result_header),0),FALSE)),"error")</f>
        <v/>
      </c>
      <c r="G442" s="23" t="str">
        <f ca="1">IFERROR(IF(ISBLANK(VLOOKUP($B442,INDIRECT(nfl_game_result),MATCH(G$1,INDIRECT(nfl_game_result_header),0),FALSE)),"",VLOOKUP($B442,INDIRECT(nfl_game_result),MATCH(G$1,INDIRECT(nfl_game_result_header),0),FALSE)),"error")</f>
        <v/>
      </c>
      <c r="H442">
        <f ca="1">IFERROR(IF(ISBLANK(VLOOKUP($B442,INDIRECT(nfl_game_result),MATCH(H$1,INDIRECT(nfl_game_result_header),0),FALSE)),"",VLOOKUP($B442,INDIRECT(nfl_game_result),MATCH(H$1,INDIRECT(nfl_game_result_header),0),FALSE)),"error")</f>
        <v>29</v>
      </c>
      <c r="I442">
        <f ca="1">IFERROR(IF(ISBLANK(VLOOKUP($B442,INDIRECT(nfl_game_result),MATCH(I$1,INDIRECT(nfl_game_result_header),0),FALSE)),"",VLOOKUP($B442,INDIRECT(nfl_game_result),MATCH(I$1,INDIRECT(nfl_game_result_header),0),FALSE)),"error")</f>
        <v>17</v>
      </c>
      <c r="J442" t="str">
        <f ca="1">IFERROR(IF(ISBLANK(VLOOKUP($B442,INDIRECT(nfl_game_result),MATCH(J$1,INDIRECT(nfl_game_result_header),0),FALSE)),"",VLOOKUP($B442,INDIRECT(nfl_game_result),MATCH(J$1,INDIRECT(nfl_game_result_header),0),FALSE)),"error")</f>
        <v>HOU</v>
      </c>
      <c r="K442" t="str">
        <f ca="1">IFERROR(IF(ISBLANK(VLOOKUP($B442,INDIRECT(nfl_game_result),MATCH(K$1,INDIRECT(nfl_game_result_header),0),FALSE)),"",VLOOKUP($B442,INDIRECT(nfl_game_result),MATCH(K$1,INDIRECT(nfl_game_result_header),0),FALSE)),"error")</f>
        <v>HOU</v>
      </c>
      <c r="L442" s="23" t="str">
        <f ca="1">IFERROR(IF(ISBLANK(VLOOKUP($B442,INDIRECT(nfl_game_result),MATCH(L$1,INDIRECT(nfl_game_result_header),0),FALSE)),"",VLOOKUP($B442,INDIRECT(nfl_game_result),MATCH(L$1,INDIRECT(nfl_game_result_header),0),FALSE)),"error")</f>
        <v/>
      </c>
      <c r="M442" t="s">
        <v>14</v>
      </c>
      <c r="N442">
        <v>-7.5</v>
      </c>
      <c r="O442" t="s">
        <v>76</v>
      </c>
      <c r="V442" s="23" t="s">
        <v>416</v>
      </c>
      <c r="W442">
        <f ca="1">VALUE(LEFT(C442, 4))</f>
        <v>2012</v>
      </c>
      <c r="X442">
        <f ca="1">VALUE(MID(C442,6,FIND("_",C442,6)-6))</f>
        <v>15</v>
      </c>
      <c r="Y442" t="str">
        <f ca="1">IF(NOT(OR(ISBLANK(D442),ISBLANK(E442),D442="",E442="")),D442-E442,"")</f>
        <v/>
      </c>
      <c r="Z442" t="str">
        <f ca="1">IF(OR(NOT(ISNUMBER(D442)),ISBLANK(D442),D442="",ISBLANK(N442)),"",ABS(D442-N442))</f>
        <v/>
      </c>
      <c r="AA442">
        <f ca="1">IF(OR(ISBLANK(J442),ISBLANK(O442),J442="",O442=""),"",IF(J442=O442,1,0))</f>
        <v>0</v>
      </c>
      <c r="AB442" t="str">
        <f ca="1">IF(OR(ISBLANK(K442),ISBLANK(Q442),K442="",Q442=""),"",IF(K442=Q442,1,0))</f>
        <v/>
      </c>
      <c r="AC442" s="23" t="str">
        <f t="shared" ca="1" si="6"/>
        <v/>
      </c>
    </row>
    <row r="443" spans="1:29" x14ac:dyDescent="0.25">
      <c r="A443" s="23">
        <v>442</v>
      </c>
      <c r="B443">
        <v>218</v>
      </c>
      <c r="C443" t="str">
        <f ca="1">IFERROR(VLOOKUP($B443,INDIRECT(nfl_game_result),MATCH(C$1,INDIRECT(nfl_game_result_header),0),FALSE),"error")</f>
        <v>2012_15_DET@ARI</v>
      </c>
      <c r="D443" t="str">
        <f ca="1">IFERROR(IF(ISBLANK(VLOOKUP($B443,INDIRECT(nfl_game_result),MATCH(D$1,INDIRECT(nfl_game_result_header),0),FALSE)),"",VLOOKUP($B443,INDIRECT(nfl_game_result),MATCH(D$1,INDIRECT(nfl_game_result_header),0),FALSE)),"error")</f>
        <v/>
      </c>
      <c r="E443">
        <f ca="1">IFERROR(IF(ISBLANK(VLOOKUP($B443,INDIRECT(nfl_game_result),MATCH(E$1,INDIRECT(nfl_game_result_header),0),FALSE)),"",VLOOKUP($B443,INDIRECT(nfl_game_result),MATCH(E$1,INDIRECT(nfl_game_result_header),0),FALSE)),"error")</f>
        <v>5.5</v>
      </c>
      <c r="F443" s="23" t="str">
        <f ca="1">IFERROR(IF(ISBLANK(VLOOKUP($B443,INDIRECT(nfl_game_result),MATCH(F$1,INDIRECT(nfl_game_result_header),0),FALSE)),"",VLOOKUP($B443,INDIRECT(nfl_game_result),MATCH(F$1,INDIRECT(nfl_game_result_header),0),FALSE)),"error")</f>
        <v/>
      </c>
      <c r="G443" s="23" t="str">
        <f ca="1">IFERROR(IF(ISBLANK(VLOOKUP($B443,INDIRECT(nfl_game_result),MATCH(G$1,INDIRECT(nfl_game_result_header),0),FALSE)),"",VLOOKUP($B443,INDIRECT(nfl_game_result),MATCH(G$1,INDIRECT(nfl_game_result_header),0),FALSE)),"error")</f>
        <v/>
      </c>
      <c r="H443">
        <f ca="1">IFERROR(IF(ISBLANK(VLOOKUP($B443,INDIRECT(nfl_game_result),MATCH(H$1,INDIRECT(nfl_game_result_header),0),FALSE)),"",VLOOKUP($B443,INDIRECT(nfl_game_result),MATCH(H$1,INDIRECT(nfl_game_result_header),0),FALSE)),"error")</f>
        <v>38</v>
      </c>
      <c r="I443">
        <f ca="1">IFERROR(IF(ISBLANK(VLOOKUP($B443,INDIRECT(nfl_game_result),MATCH(I$1,INDIRECT(nfl_game_result_header),0),FALSE)),"",VLOOKUP($B443,INDIRECT(nfl_game_result),MATCH(I$1,INDIRECT(nfl_game_result_header),0),FALSE)),"error")</f>
        <v>10</v>
      </c>
      <c r="J443" t="str">
        <f ca="1">IFERROR(IF(ISBLANK(VLOOKUP($B443,INDIRECT(nfl_game_result),MATCH(J$1,INDIRECT(nfl_game_result_header),0),FALSE)),"",VLOOKUP($B443,INDIRECT(nfl_game_result),MATCH(J$1,INDIRECT(nfl_game_result_header),0),FALSE)),"error")</f>
        <v>ARI</v>
      </c>
      <c r="K443" t="str">
        <f ca="1">IFERROR(IF(ISBLANK(VLOOKUP($B443,INDIRECT(nfl_game_result),MATCH(K$1,INDIRECT(nfl_game_result_header),0),FALSE)),"",VLOOKUP($B443,INDIRECT(nfl_game_result),MATCH(K$1,INDIRECT(nfl_game_result_header),0),FALSE)),"error")</f>
        <v>ARI</v>
      </c>
      <c r="L443" s="23" t="str">
        <f ca="1">IFERROR(IF(ISBLANK(VLOOKUP($B443,INDIRECT(nfl_game_result),MATCH(L$1,INDIRECT(nfl_game_result_header),0),FALSE)),"",VLOOKUP($B443,INDIRECT(nfl_game_result),MATCH(L$1,INDIRECT(nfl_game_result_header),0),FALSE)),"error")</f>
        <v/>
      </c>
      <c r="M443" t="s">
        <v>14</v>
      </c>
      <c r="N443">
        <v>6</v>
      </c>
      <c r="O443" t="s">
        <v>73</v>
      </c>
      <c r="V443" s="23" t="s">
        <v>416</v>
      </c>
      <c r="W443">
        <f ca="1">VALUE(LEFT(C443, 4))</f>
        <v>2012</v>
      </c>
      <c r="X443">
        <f ca="1">VALUE(MID(C443,6,FIND("_",C443,6)-6))</f>
        <v>15</v>
      </c>
      <c r="Y443" t="str">
        <f ca="1">IF(NOT(OR(ISBLANK(D443),ISBLANK(E443),D443="",E443="")),D443-E443,"")</f>
        <v/>
      </c>
      <c r="Z443" t="str">
        <f ca="1">IF(OR(NOT(ISNUMBER(D443)),ISBLANK(D443),D443="",ISBLANK(N443)),"",ABS(D443-N443))</f>
        <v/>
      </c>
      <c r="AA443">
        <f ca="1">IF(OR(ISBLANK(J443),ISBLANK(O443),J443="",O443=""),"",IF(J443=O443,1,0))</f>
        <v>0</v>
      </c>
      <c r="AB443" t="str">
        <f ca="1">IF(OR(ISBLANK(K443),ISBLANK(Q443),K443="",Q443=""),"",IF(K443=Q443,1,0))</f>
        <v/>
      </c>
      <c r="AC443" s="23" t="str">
        <f t="shared" ca="1" si="6"/>
        <v/>
      </c>
    </row>
    <row r="444" spans="1:29" x14ac:dyDescent="0.25">
      <c r="A444" s="23">
        <v>443</v>
      </c>
      <c r="B444">
        <v>219</v>
      </c>
      <c r="C444" t="str">
        <f ca="1">IFERROR(VLOOKUP($B444,INDIRECT(nfl_game_result),MATCH(C$1,INDIRECT(nfl_game_result_header),0),FALSE),"error")</f>
        <v>2012_15_CAR@SD</v>
      </c>
      <c r="D444" t="str">
        <f ca="1">IFERROR(IF(ISBLANK(VLOOKUP($B444,INDIRECT(nfl_game_result),MATCH(D$1,INDIRECT(nfl_game_result_header),0),FALSE)),"",VLOOKUP($B444,INDIRECT(nfl_game_result),MATCH(D$1,INDIRECT(nfl_game_result_header),0),FALSE)),"error")</f>
        <v/>
      </c>
      <c r="E444">
        <f ca="1">IFERROR(IF(ISBLANK(VLOOKUP($B444,INDIRECT(nfl_game_result),MATCH(E$1,INDIRECT(nfl_game_result_header),0),FALSE)),"",VLOOKUP($B444,INDIRECT(nfl_game_result),MATCH(E$1,INDIRECT(nfl_game_result_header),0),FALSE)),"error")</f>
        <v>-2.5</v>
      </c>
      <c r="F444" s="23" t="str">
        <f ca="1">IFERROR(IF(ISBLANK(VLOOKUP($B444,INDIRECT(nfl_game_result),MATCH(F$1,INDIRECT(nfl_game_result_header),0),FALSE)),"",VLOOKUP($B444,INDIRECT(nfl_game_result),MATCH(F$1,INDIRECT(nfl_game_result_header),0),FALSE)),"error")</f>
        <v/>
      </c>
      <c r="G444" s="23" t="str">
        <f ca="1">IFERROR(IF(ISBLANK(VLOOKUP($B444,INDIRECT(nfl_game_result),MATCH(G$1,INDIRECT(nfl_game_result_header),0),FALSE)),"",VLOOKUP($B444,INDIRECT(nfl_game_result),MATCH(G$1,INDIRECT(nfl_game_result_header),0),FALSE)),"error")</f>
        <v/>
      </c>
      <c r="H444">
        <f ca="1">IFERROR(IF(ISBLANK(VLOOKUP($B444,INDIRECT(nfl_game_result),MATCH(H$1,INDIRECT(nfl_game_result_header),0),FALSE)),"",VLOOKUP($B444,INDIRECT(nfl_game_result),MATCH(H$1,INDIRECT(nfl_game_result_header),0),FALSE)),"error")</f>
        <v>7</v>
      </c>
      <c r="I444">
        <f ca="1">IFERROR(IF(ISBLANK(VLOOKUP($B444,INDIRECT(nfl_game_result),MATCH(I$1,INDIRECT(nfl_game_result_header),0),FALSE)),"",VLOOKUP($B444,INDIRECT(nfl_game_result),MATCH(I$1,INDIRECT(nfl_game_result_header),0),FALSE)),"error")</f>
        <v>31</v>
      </c>
      <c r="J444" t="str">
        <f ca="1">IFERROR(IF(ISBLANK(VLOOKUP($B444,INDIRECT(nfl_game_result),MATCH(J$1,INDIRECT(nfl_game_result_header),0),FALSE)),"",VLOOKUP($B444,INDIRECT(nfl_game_result),MATCH(J$1,INDIRECT(nfl_game_result_header),0),FALSE)),"error")</f>
        <v>CAR</v>
      </c>
      <c r="K444" t="str">
        <f ca="1">IFERROR(IF(ISBLANK(VLOOKUP($B444,INDIRECT(nfl_game_result),MATCH(K$1,INDIRECT(nfl_game_result_header),0),FALSE)),"",VLOOKUP($B444,INDIRECT(nfl_game_result),MATCH(K$1,INDIRECT(nfl_game_result_header),0),FALSE)),"error")</f>
        <v>CAR</v>
      </c>
      <c r="L444" s="23" t="str">
        <f ca="1">IFERROR(IF(ISBLANK(VLOOKUP($B444,INDIRECT(nfl_game_result),MATCH(L$1,INDIRECT(nfl_game_result_header),0),FALSE)),"",VLOOKUP($B444,INDIRECT(nfl_game_result),MATCH(L$1,INDIRECT(nfl_game_result_header),0),FALSE)),"error")</f>
        <v/>
      </c>
      <c r="M444" t="s">
        <v>14</v>
      </c>
      <c r="N444">
        <v>-3.5</v>
      </c>
      <c r="O444" t="s">
        <v>67</v>
      </c>
      <c r="V444" s="23" t="s">
        <v>416</v>
      </c>
      <c r="W444">
        <f ca="1">VALUE(LEFT(C444, 4))</f>
        <v>2012</v>
      </c>
      <c r="X444">
        <f ca="1">VALUE(MID(C444,6,FIND("_",C444,6)-6))</f>
        <v>15</v>
      </c>
      <c r="Y444" t="str">
        <f ca="1">IF(NOT(OR(ISBLANK(D444),ISBLANK(E444),D444="",E444="")),D444-E444,"")</f>
        <v/>
      </c>
      <c r="Z444" t="str">
        <f ca="1">IF(OR(NOT(ISNUMBER(D444)),ISBLANK(D444),D444="",ISBLANK(N444)),"",ABS(D444-N444))</f>
        <v/>
      </c>
      <c r="AA444">
        <f ca="1">IF(OR(ISBLANK(J444),ISBLANK(O444),J444="",O444=""),"",IF(J444=O444,1,0))</f>
        <v>1</v>
      </c>
      <c r="AB444" t="str">
        <f ca="1">IF(OR(ISBLANK(K444),ISBLANK(Q444),K444="",Q444=""),"",IF(K444=Q444,1,0))</f>
        <v/>
      </c>
      <c r="AC444" s="23" t="str">
        <f t="shared" ca="1" si="6"/>
        <v/>
      </c>
    </row>
    <row r="445" spans="1:29" x14ac:dyDescent="0.25">
      <c r="A445" s="23">
        <v>444</v>
      </c>
      <c r="B445">
        <v>220</v>
      </c>
      <c r="C445" t="str">
        <f ca="1">IFERROR(VLOOKUP($B445,INDIRECT(nfl_game_result),MATCH(C$1,INDIRECT(nfl_game_result_header),0),FALSE),"error")</f>
        <v>2012_15_SEA@BUF</v>
      </c>
      <c r="D445" t="str">
        <f ca="1">IFERROR(IF(ISBLANK(VLOOKUP($B445,INDIRECT(nfl_game_result),MATCH(D$1,INDIRECT(nfl_game_result_header),0),FALSE)),"",VLOOKUP($B445,INDIRECT(nfl_game_result),MATCH(D$1,INDIRECT(nfl_game_result_header),0),FALSE)),"error")</f>
        <v/>
      </c>
      <c r="E445">
        <f ca="1">IFERROR(IF(ISBLANK(VLOOKUP($B445,INDIRECT(nfl_game_result),MATCH(E$1,INDIRECT(nfl_game_result_header),0),FALSE)),"",VLOOKUP($B445,INDIRECT(nfl_game_result),MATCH(E$1,INDIRECT(nfl_game_result_header),0),FALSE)),"error")</f>
        <v>5.5</v>
      </c>
      <c r="F445" s="23" t="str">
        <f ca="1">IFERROR(IF(ISBLANK(VLOOKUP($B445,INDIRECT(nfl_game_result),MATCH(F$1,INDIRECT(nfl_game_result_header),0),FALSE)),"",VLOOKUP($B445,INDIRECT(nfl_game_result),MATCH(F$1,INDIRECT(nfl_game_result_header),0),FALSE)),"error")</f>
        <v/>
      </c>
      <c r="G445" s="23" t="str">
        <f ca="1">IFERROR(IF(ISBLANK(VLOOKUP($B445,INDIRECT(nfl_game_result),MATCH(G$1,INDIRECT(nfl_game_result_header),0),FALSE)),"",VLOOKUP($B445,INDIRECT(nfl_game_result),MATCH(G$1,INDIRECT(nfl_game_result_header),0),FALSE)),"error")</f>
        <v/>
      </c>
      <c r="H445">
        <f ca="1">IFERROR(IF(ISBLANK(VLOOKUP($B445,INDIRECT(nfl_game_result),MATCH(H$1,INDIRECT(nfl_game_result_header),0),FALSE)),"",VLOOKUP($B445,INDIRECT(nfl_game_result),MATCH(H$1,INDIRECT(nfl_game_result_header),0),FALSE)),"error")</f>
        <v>17</v>
      </c>
      <c r="I445">
        <f ca="1">IFERROR(IF(ISBLANK(VLOOKUP($B445,INDIRECT(nfl_game_result),MATCH(I$1,INDIRECT(nfl_game_result_header),0),FALSE)),"",VLOOKUP($B445,INDIRECT(nfl_game_result),MATCH(I$1,INDIRECT(nfl_game_result_header),0),FALSE)),"error")</f>
        <v>50</v>
      </c>
      <c r="J445" t="str">
        <f ca="1">IFERROR(IF(ISBLANK(VLOOKUP($B445,INDIRECT(nfl_game_result),MATCH(J$1,INDIRECT(nfl_game_result_header),0),FALSE)),"",VLOOKUP($B445,INDIRECT(nfl_game_result),MATCH(J$1,INDIRECT(nfl_game_result_header),0),FALSE)),"error")</f>
        <v>SEA</v>
      </c>
      <c r="K445" t="str">
        <f ca="1">IFERROR(IF(ISBLANK(VLOOKUP($B445,INDIRECT(nfl_game_result),MATCH(K$1,INDIRECT(nfl_game_result_header),0),FALSE)),"",VLOOKUP($B445,INDIRECT(nfl_game_result),MATCH(K$1,INDIRECT(nfl_game_result_header),0),FALSE)),"error")</f>
        <v>SEA</v>
      </c>
      <c r="L445" s="23" t="str">
        <f ca="1">IFERROR(IF(ISBLANK(VLOOKUP($B445,INDIRECT(nfl_game_result),MATCH(L$1,INDIRECT(nfl_game_result_header),0),FALSE)),"",VLOOKUP($B445,INDIRECT(nfl_game_result),MATCH(L$1,INDIRECT(nfl_game_result_header),0),FALSE)),"error")</f>
        <v/>
      </c>
      <c r="M445" t="s">
        <v>14</v>
      </c>
      <c r="N445">
        <v>1.5</v>
      </c>
      <c r="O445" t="s">
        <v>89</v>
      </c>
      <c r="V445" s="23" t="s">
        <v>416</v>
      </c>
      <c r="W445">
        <f ca="1">VALUE(LEFT(C445, 4))</f>
        <v>2012</v>
      </c>
      <c r="X445">
        <f ca="1">VALUE(MID(C445,6,FIND("_",C445,6)-6))</f>
        <v>15</v>
      </c>
      <c r="Y445" t="str">
        <f ca="1">IF(NOT(OR(ISBLANK(D445),ISBLANK(E445),D445="",E445="")),D445-E445,"")</f>
        <v/>
      </c>
      <c r="Z445" t="str">
        <f ca="1">IF(OR(NOT(ISNUMBER(D445)),ISBLANK(D445),D445="",ISBLANK(N445)),"",ABS(D445-N445))</f>
        <v/>
      </c>
      <c r="AA445">
        <f ca="1">IF(OR(ISBLANK(J445),ISBLANK(O445),J445="",O445=""),"",IF(J445=O445,1,0))</f>
        <v>1</v>
      </c>
      <c r="AB445" t="str">
        <f ca="1">IF(OR(ISBLANK(K445),ISBLANK(Q445),K445="",Q445=""),"",IF(K445=Q445,1,0))</f>
        <v/>
      </c>
      <c r="AC445" s="23" t="str">
        <f t="shared" ca="1" si="6"/>
        <v/>
      </c>
    </row>
    <row r="446" spans="1:29" x14ac:dyDescent="0.25">
      <c r="A446" s="23">
        <v>445</v>
      </c>
      <c r="B446">
        <v>221</v>
      </c>
      <c r="C446" t="str">
        <f ca="1">IFERROR(VLOOKUP($B446,INDIRECT(nfl_game_result),MATCH(C$1,INDIRECT(nfl_game_result_header),0),FALSE),"error")</f>
        <v>2012_15_PIT@DAL</v>
      </c>
      <c r="D446" t="str">
        <f ca="1">IFERROR(IF(ISBLANK(VLOOKUP($B446,INDIRECT(nfl_game_result),MATCH(D$1,INDIRECT(nfl_game_result_header),0),FALSE)),"",VLOOKUP($B446,INDIRECT(nfl_game_result),MATCH(D$1,INDIRECT(nfl_game_result_header),0),FALSE)),"error")</f>
        <v/>
      </c>
      <c r="E446">
        <f ca="1">IFERROR(IF(ISBLANK(VLOOKUP($B446,INDIRECT(nfl_game_result),MATCH(E$1,INDIRECT(nfl_game_result_header),0),FALSE)),"",VLOOKUP($B446,INDIRECT(nfl_game_result),MATCH(E$1,INDIRECT(nfl_game_result_header),0),FALSE)),"error")</f>
        <v>1.5</v>
      </c>
      <c r="F446" s="23" t="str">
        <f ca="1">IFERROR(IF(ISBLANK(VLOOKUP($B446,INDIRECT(nfl_game_result),MATCH(F$1,INDIRECT(nfl_game_result_header),0),FALSE)),"",VLOOKUP($B446,INDIRECT(nfl_game_result),MATCH(F$1,INDIRECT(nfl_game_result_header),0),FALSE)),"error")</f>
        <v/>
      </c>
      <c r="G446" s="23" t="str">
        <f ca="1">IFERROR(IF(ISBLANK(VLOOKUP($B446,INDIRECT(nfl_game_result),MATCH(G$1,INDIRECT(nfl_game_result_header),0),FALSE)),"",VLOOKUP($B446,INDIRECT(nfl_game_result),MATCH(G$1,INDIRECT(nfl_game_result_header),0),FALSE)),"error")</f>
        <v/>
      </c>
      <c r="H446">
        <f ca="1">IFERROR(IF(ISBLANK(VLOOKUP($B446,INDIRECT(nfl_game_result),MATCH(H$1,INDIRECT(nfl_game_result_header),0),FALSE)),"",VLOOKUP($B446,INDIRECT(nfl_game_result),MATCH(H$1,INDIRECT(nfl_game_result_header),0),FALSE)),"error")</f>
        <v>27</v>
      </c>
      <c r="I446">
        <f ca="1">IFERROR(IF(ISBLANK(VLOOKUP($B446,INDIRECT(nfl_game_result),MATCH(I$1,INDIRECT(nfl_game_result_header),0),FALSE)),"",VLOOKUP($B446,INDIRECT(nfl_game_result),MATCH(I$1,INDIRECT(nfl_game_result_header),0),FALSE)),"error")</f>
        <v>24</v>
      </c>
      <c r="J446" t="str">
        <f ca="1">IFERROR(IF(ISBLANK(VLOOKUP($B446,INDIRECT(nfl_game_result),MATCH(J$1,INDIRECT(nfl_game_result_header),0),FALSE)),"",VLOOKUP($B446,INDIRECT(nfl_game_result),MATCH(J$1,INDIRECT(nfl_game_result_header),0),FALSE)),"error")</f>
        <v>DAL</v>
      </c>
      <c r="K446" t="str">
        <f ca="1">IFERROR(IF(ISBLANK(VLOOKUP($B446,INDIRECT(nfl_game_result),MATCH(K$1,INDIRECT(nfl_game_result_header),0),FALSE)),"",VLOOKUP($B446,INDIRECT(nfl_game_result),MATCH(K$1,INDIRECT(nfl_game_result_header),0),FALSE)),"error")</f>
        <v>DAL</v>
      </c>
      <c r="L446" s="23" t="str">
        <f ca="1">IFERROR(IF(ISBLANK(VLOOKUP($B446,INDIRECT(nfl_game_result),MATCH(L$1,INDIRECT(nfl_game_result_header),0),FALSE)),"",VLOOKUP($B446,INDIRECT(nfl_game_result),MATCH(L$1,INDIRECT(nfl_game_result_header),0),FALSE)),"error")</f>
        <v/>
      </c>
      <c r="M446" t="s">
        <v>14</v>
      </c>
      <c r="N446">
        <v>-3</v>
      </c>
      <c r="O446" t="s">
        <v>71</v>
      </c>
      <c r="V446" s="23" t="s">
        <v>416</v>
      </c>
      <c r="W446">
        <f ca="1">VALUE(LEFT(C446, 4))</f>
        <v>2012</v>
      </c>
      <c r="X446">
        <f ca="1">VALUE(MID(C446,6,FIND("_",C446,6)-6))</f>
        <v>15</v>
      </c>
      <c r="Y446" t="str">
        <f ca="1">IF(NOT(OR(ISBLANK(D446),ISBLANK(E446),D446="",E446="")),D446-E446,"")</f>
        <v/>
      </c>
      <c r="Z446" t="str">
        <f ca="1">IF(OR(NOT(ISNUMBER(D446)),ISBLANK(D446),D446="",ISBLANK(N446)),"",ABS(D446-N446))</f>
        <v/>
      </c>
      <c r="AA446">
        <f ca="1">IF(OR(ISBLANK(J446),ISBLANK(O446),J446="",O446=""),"",IF(J446=O446,1,0))</f>
        <v>1</v>
      </c>
      <c r="AB446" t="str">
        <f ca="1">IF(OR(ISBLANK(K446),ISBLANK(Q446),K446="",Q446=""),"",IF(K446=Q446,1,0))</f>
        <v/>
      </c>
      <c r="AC446" s="23" t="str">
        <f t="shared" ca="1" si="6"/>
        <v/>
      </c>
    </row>
    <row r="447" spans="1:29" x14ac:dyDescent="0.25">
      <c r="A447" s="23">
        <v>446</v>
      </c>
      <c r="B447">
        <v>222</v>
      </c>
      <c r="C447" t="str">
        <f ca="1">IFERROR(VLOOKUP($B447,INDIRECT(nfl_game_result),MATCH(C$1,INDIRECT(nfl_game_result_header),0),FALSE),"error")</f>
        <v>2012_15_KCY@OAK</v>
      </c>
      <c r="D447" t="str">
        <f ca="1">IFERROR(IF(ISBLANK(VLOOKUP($B447,INDIRECT(nfl_game_result),MATCH(D$1,INDIRECT(nfl_game_result_header),0),FALSE)),"",VLOOKUP($B447,INDIRECT(nfl_game_result),MATCH(D$1,INDIRECT(nfl_game_result_header),0),FALSE)),"error")</f>
        <v/>
      </c>
      <c r="E447">
        <f ca="1">IFERROR(IF(ISBLANK(VLOOKUP($B447,INDIRECT(nfl_game_result),MATCH(E$1,INDIRECT(nfl_game_result_header),0),FALSE)),"",VLOOKUP($B447,INDIRECT(nfl_game_result),MATCH(E$1,INDIRECT(nfl_game_result_header),0),FALSE)),"error")</f>
        <v>-2.5</v>
      </c>
      <c r="F447" s="23" t="str">
        <f ca="1">IFERROR(IF(ISBLANK(VLOOKUP($B447,INDIRECT(nfl_game_result),MATCH(F$1,INDIRECT(nfl_game_result_header),0),FALSE)),"",VLOOKUP($B447,INDIRECT(nfl_game_result),MATCH(F$1,INDIRECT(nfl_game_result_header),0),FALSE)),"error")</f>
        <v/>
      </c>
      <c r="G447" s="23" t="str">
        <f ca="1">IFERROR(IF(ISBLANK(VLOOKUP($B447,INDIRECT(nfl_game_result),MATCH(G$1,INDIRECT(nfl_game_result_header),0),FALSE)),"",VLOOKUP($B447,INDIRECT(nfl_game_result),MATCH(G$1,INDIRECT(nfl_game_result_header),0),FALSE)),"error")</f>
        <v/>
      </c>
      <c r="H447">
        <f ca="1">IFERROR(IF(ISBLANK(VLOOKUP($B447,INDIRECT(nfl_game_result),MATCH(H$1,INDIRECT(nfl_game_result_header),0),FALSE)),"",VLOOKUP($B447,INDIRECT(nfl_game_result),MATCH(H$1,INDIRECT(nfl_game_result_header),0),FALSE)),"error")</f>
        <v>15</v>
      </c>
      <c r="I447">
        <f ca="1">IFERROR(IF(ISBLANK(VLOOKUP($B447,INDIRECT(nfl_game_result),MATCH(I$1,INDIRECT(nfl_game_result_header),0),FALSE)),"",VLOOKUP($B447,INDIRECT(nfl_game_result),MATCH(I$1,INDIRECT(nfl_game_result_header),0),FALSE)),"error")</f>
        <v>0</v>
      </c>
      <c r="J447" t="str">
        <f ca="1">IFERROR(IF(ISBLANK(VLOOKUP($B447,INDIRECT(nfl_game_result),MATCH(J$1,INDIRECT(nfl_game_result_header),0),FALSE)),"",VLOOKUP($B447,INDIRECT(nfl_game_result),MATCH(J$1,INDIRECT(nfl_game_result_header),0),FALSE)),"error")</f>
        <v>OAK</v>
      </c>
      <c r="K447" t="str">
        <f ca="1">IFERROR(IF(ISBLANK(VLOOKUP($B447,INDIRECT(nfl_game_result),MATCH(K$1,INDIRECT(nfl_game_result_header),0),FALSE)),"",VLOOKUP($B447,INDIRECT(nfl_game_result),MATCH(K$1,INDIRECT(nfl_game_result_header),0),FALSE)),"error")</f>
        <v>OAK</v>
      </c>
      <c r="L447" s="23" t="str">
        <f ca="1">IFERROR(IF(ISBLANK(VLOOKUP($B447,INDIRECT(nfl_game_result),MATCH(L$1,INDIRECT(nfl_game_result_header),0),FALSE)),"",VLOOKUP($B447,INDIRECT(nfl_game_result),MATCH(L$1,INDIRECT(nfl_game_result_header),0),FALSE)),"error")</f>
        <v/>
      </c>
      <c r="M447" t="s">
        <v>14</v>
      </c>
      <c r="N447">
        <v>-3.5</v>
      </c>
      <c r="O447" t="s">
        <v>331</v>
      </c>
      <c r="V447" s="23" t="s">
        <v>416</v>
      </c>
      <c r="W447">
        <f ca="1">VALUE(LEFT(C447, 4))</f>
        <v>2012</v>
      </c>
      <c r="X447">
        <f ca="1">VALUE(MID(C447,6,FIND("_",C447,6)-6))</f>
        <v>15</v>
      </c>
      <c r="Y447" t="str">
        <f ca="1">IF(NOT(OR(ISBLANK(D447),ISBLANK(E447),D447="",E447="")),D447-E447,"")</f>
        <v/>
      </c>
      <c r="Z447" t="str">
        <f ca="1">IF(OR(NOT(ISNUMBER(D447)),ISBLANK(D447),D447="",ISBLANK(N447)),"",ABS(D447-N447))</f>
        <v/>
      </c>
      <c r="AA447">
        <f ca="1">IF(OR(ISBLANK(J447),ISBLANK(O447),J447="",O447=""),"",IF(J447=O447,1,0))</f>
        <v>0</v>
      </c>
      <c r="AB447" t="str">
        <f ca="1">IF(OR(ISBLANK(K447),ISBLANK(Q447),K447="",Q447=""),"",IF(K447=Q447,1,0))</f>
        <v/>
      </c>
      <c r="AC447" s="23" t="str">
        <f t="shared" ca="1" si="6"/>
        <v/>
      </c>
    </row>
    <row r="448" spans="1:29" x14ac:dyDescent="0.25">
      <c r="A448" s="23">
        <v>447</v>
      </c>
      <c r="B448">
        <v>223</v>
      </c>
      <c r="C448" t="str">
        <f ca="1">IFERROR(VLOOKUP($B448,INDIRECT(nfl_game_result),MATCH(C$1,INDIRECT(nfl_game_result_header),0),FALSE),"error")</f>
        <v>2012_15_SFO@NWE</v>
      </c>
      <c r="D448" t="str">
        <f ca="1">IFERROR(IF(ISBLANK(VLOOKUP($B448,INDIRECT(nfl_game_result),MATCH(D$1,INDIRECT(nfl_game_result_header),0),FALSE)),"",VLOOKUP($B448,INDIRECT(nfl_game_result),MATCH(D$1,INDIRECT(nfl_game_result_header),0),FALSE)),"error")</f>
        <v/>
      </c>
      <c r="E448">
        <f ca="1">IFERROR(IF(ISBLANK(VLOOKUP($B448,INDIRECT(nfl_game_result),MATCH(E$1,INDIRECT(nfl_game_result_header),0),FALSE)),"",VLOOKUP($B448,INDIRECT(nfl_game_result),MATCH(E$1,INDIRECT(nfl_game_result_header),0),FALSE)),"error")</f>
        <v>-5.5</v>
      </c>
      <c r="F448" s="23" t="str">
        <f ca="1">IFERROR(IF(ISBLANK(VLOOKUP($B448,INDIRECT(nfl_game_result),MATCH(F$1,INDIRECT(nfl_game_result_header),0),FALSE)),"",VLOOKUP($B448,INDIRECT(nfl_game_result),MATCH(F$1,INDIRECT(nfl_game_result_header),0),FALSE)),"error")</f>
        <v/>
      </c>
      <c r="G448" s="23" t="str">
        <f ca="1">IFERROR(IF(ISBLANK(VLOOKUP($B448,INDIRECT(nfl_game_result),MATCH(G$1,INDIRECT(nfl_game_result_header),0),FALSE)),"",VLOOKUP($B448,INDIRECT(nfl_game_result),MATCH(G$1,INDIRECT(nfl_game_result_header),0),FALSE)),"error")</f>
        <v/>
      </c>
      <c r="H448">
        <f ca="1">IFERROR(IF(ISBLANK(VLOOKUP($B448,INDIRECT(nfl_game_result),MATCH(H$1,INDIRECT(nfl_game_result_header),0),FALSE)),"",VLOOKUP($B448,INDIRECT(nfl_game_result),MATCH(H$1,INDIRECT(nfl_game_result_header),0),FALSE)),"error")</f>
        <v>34</v>
      </c>
      <c r="I448">
        <f ca="1">IFERROR(IF(ISBLANK(VLOOKUP($B448,INDIRECT(nfl_game_result),MATCH(I$1,INDIRECT(nfl_game_result_header),0),FALSE)),"",VLOOKUP($B448,INDIRECT(nfl_game_result),MATCH(I$1,INDIRECT(nfl_game_result_header),0),FALSE)),"error")</f>
        <v>41</v>
      </c>
      <c r="J448" t="str">
        <f ca="1">IFERROR(IF(ISBLANK(VLOOKUP($B448,INDIRECT(nfl_game_result),MATCH(J$1,INDIRECT(nfl_game_result_header),0),FALSE)),"",VLOOKUP($B448,INDIRECT(nfl_game_result),MATCH(J$1,INDIRECT(nfl_game_result_header),0),FALSE)),"error")</f>
        <v>SFO</v>
      </c>
      <c r="K448" t="str">
        <f ca="1">IFERROR(IF(ISBLANK(VLOOKUP($B448,INDIRECT(nfl_game_result),MATCH(K$1,INDIRECT(nfl_game_result_header),0),FALSE)),"",VLOOKUP($B448,INDIRECT(nfl_game_result),MATCH(K$1,INDIRECT(nfl_game_result_header),0),FALSE)),"error")</f>
        <v>SFO</v>
      </c>
      <c r="L448" s="23" t="str">
        <f ca="1">IFERROR(IF(ISBLANK(VLOOKUP($B448,INDIRECT(nfl_game_result),MATCH(L$1,INDIRECT(nfl_game_result_header),0),FALSE)),"",VLOOKUP($B448,INDIRECT(nfl_game_result),MATCH(L$1,INDIRECT(nfl_game_result_header),0),FALSE)),"error")</f>
        <v/>
      </c>
      <c r="M448" t="s">
        <v>14</v>
      </c>
      <c r="N448">
        <v>-6</v>
      </c>
      <c r="O448" t="s">
        <v>333</v>
      </c>
      <c r="V448" s="23" t="s">
        <v>416</v>
      </c>
      <c r="W448">
        <f ca="1">VALUE(LEFT(C448, 4))</f>
        <v>2012</v>
      </c>
      <c r="X448">
        <f ca="1">VALUE(MID(C448,6,FIND("_",C448,6)-6))</f>
        <v>15</v>
      </c>
      <c r="Y448" t="str">
        <f ca="1">IF(NOT(OR(ISBLANK(D448),ISBLANK(E448),D448="",E448="")),D448-E448,"")</f>
        <v/>
      </c>
      <c r="Z448" t="str">
        <f ca="1">IF(OR(NOT(ISNUMBER(D448)),ISBLANK(D448),D448="",ISBLANK(N448)),"",ABS(D448-N448))</f>
        <v/>
      </c>
      <c r="AA448">
        <f ca="1">IF(OR(ISBLANK(J448),ISBLANK(O448),J448="",O448=""),"",IF(J448=O448,1,0))</f>
        <v>1</v>
      </c>
      <c r="AB448" t="str">
        <f ca="1">IF(OR(ISBLANK(K448),ISBLANK(Q448),K448="",Q448=""),"",IF(K448=Q448,1,0))</f>
        <v/>
      </c>
      <c r="AC448" s="23" t="str">
        <f t="shared" ca="1" si="6"/>
        <v/>
      </c>
    </row>
    <row r="449" spans="1:29" x14ac:dyDescent="0.25">
      <c r="A449" s="23">
        <v>448</v>
      </c>
      <c r="B449">
        <v>224</v>
      </c>
      <c r="C449" t="str">
        <f ca="1">IFERROR(VLOOKUP($B449,INDIRECT(nfl_game_result),MATCH(C$1,INDIRECT(nfl_game_result_header),0),FALSE),"error")</f>
        <v>2012_15_NYJ@TEN</v>
      </c>
      <c r="D449" t="str">
        <f ca="1">IFERROR(IF(ISBLANK(VLOOKUP($B449,INDIRECT(nfl_game_result),MATCH(D$1,INDIRECT(nfl_game_result_header),0),FALSE)),"",VLOOKUP($B449,INDIRECT(nfl_game_result),MATCH(D$1,INDIRECT(nfl_game_result_header),0),FALSE)),"error")</f>
        <v/>
      </c>
      <c r="E449">
        <f ca="1">IFERROR(IF(ISBLANK(VLOOKUP($B449,INDIRECT(nfl_game_result),MATCH(E$1,INDIRECT(nfl_game_result_header),0),FALSE)),"",VLOOKUP($B449,INDIRECT(nfl_game_result),MATCH(E$1,INDIRECT(nfl_game_result_header),0),FALSE)),"error")</f>
        <v>-1.5</v>
      </c>
      <c r="F449" s="23" t="str">
        <f ca="1">IFERROR(IF(ISBLANK(VLOOKUP($B449,INDIRECT(nfl_game_result),MATCH(F$1,INDIRECT(nfl_game_result_header),0),FALSE)),"",VLOOKUP($B449,INDIRECT(nfl_game_result),MATCH(F$1,INDIRECT(nfl_game_result_header),0),FALSE)),"error")</f>
        <v/>
      </c>
      <c r="G449" s="23" t="str">
        <f ca="1">IFERROR(IF(ISBLANK(VLOOKUP($B449,INDIRECT(nfl_game_result),MATCH(G$1,INDIRECT(nfl_game_result_header),0),FALSE)),"",VLOOKUP($B449,INDIRECT(nfl_game_result),MATCH(G$1,INDIRECT(nfl_game_result_header),0),FALSE)),"error")</f>
        <v/>
      </c>
      <c r="H449">
        <f ca="1">IFERROR(IF(ISBLANK(VLOOKUP($B449,INDIRECT(nfl_game_result),MATCH(H$1,INDIRECT(nfl_game_result_header),0),FALSE)),"",VLOOKUP($B449,INDIRECT(nfl_game_result),MATCH(H$1,INDIRECT(nfl_game_result_header),0),FALSE)),"error")</f>
        <v>14</v>
      </c>
      <c r="I449">
        <f ca="1">IFERROR(IF(ISBLANK(VLOOKUP($B449,INDIRECT(nfl_game_result),MATCH(I$1,INDIRECT(nfl_game_result_header),0),FALSE)),"",VLOOKUP($B449,INDIRECT(nfl_game_result),MATCH(I$1,INDIRECT(nfl_game_result_header),0),FALSE)),"error")</f>
        <v>10</v>
      </c>
      <c r="J449" t="str">
        <f ca="1">IFERROR(IF(ISBLANK(VLOOKUP($B449,INDIRECT(nfl_game_result),MATCH(J$1,INDIRECT(nfl_game_result_header),0),FALSE)),"",VLOOKUP($B449,INDIRECT(nfl_game_result),MATCH(J$1,INDIRECT(nfl_game_result_header),0),FALSE)),"error")</f>
        <v>TEN</v>
      </c>
      <c r="K449" t="str">
        <f ca="1">IFERROR(IF(ISBLANK(VLOOKUP($B449,INDIRECT(nfl_game_result),MATCH(K$1,INDIRECT(nfl_game_result_header),0),FALSE)),"",VLOOKUP($B449,INDIRECT(nfl_game_result),MATCH(K$1,INDIRECT(nfl_game_result_header),0),FALSE)),"error")</f>
        <v>TEN</v>
      </c>
      <c r="L449" s="23" t="str">
        <f ca="1">IFERROR(IF(ISBLANK(VLOOKUP($B449,INDIRECT(nfl_game_result),MATCH(L$1,INDIRECT(nfl_game_result_header),0),FALSE)),"",VLOOKUP($B449,INDIRECT(nfl_game_result),MATCH(L$1,INDIRECT(nfl_game_result_header),0),FALSE)),"error")</f>
        <v/>
      </c>
      <c r="M449" t="s">
        <v>14</v>
      </c>
      <c r="N449">
        <v>-3</v>
      </c>
      <c r="O449" t="s">
        <v>93</v>
      </c>
      <c r="V449" s="23" t="s">
        <v>416</v>
      </c>
      <c r="W449">
        <f ca="1">VALUE(LEFT(C449, 4))</f>
        <v>2012</v>
      </c>
      <c r="X449">
        <f ca="1">VALUE(MID(C449,6,FIND("_",C449,6)-6))</f>
        <v>15</v>
      </c>
      <c r="Y449" t="str">
        <f ca="1">IF(NOT(OR(ISBLANK(D449),ISBLANK(E449),D449="",E449="")),D449-E449,"")</f>
        <v/>
      </c>
      <c r="Z449" t="str">
        <f ca="1">IF(OR(NOT(ISNUMBER(D449)),ISBLANK(D449),D449="",ISBLANK(N449)),"",ABS(D449-N449))</f>
        <v/>
      </c>
      <c r="AA449">
        <f ca="1">IF(OR(ISBLANK(J449),ISBLANK(O449),J449="",O449=""),"",IF(J449=O449,1,0))</f>
        <v>1</v>
      </c>
      <c r="AB449" t="str">
        <f ca="1">IF(OR(ISBLANK(K449),ISBLANK(Q449),K449="",Q449=""),"",IF(K449=Q449,1,0))</f>
        <v/>
      </c>
      <c r="AC449" s="23" t="str">
        <f t="shared" ca="1" si="6"/>
        <v/>
      </c>
    </row>
    <row r="450" spans="1:29" x14ac:dyDescent="0.25">
      <c r="A450" s="23">
        <v>449</v>
      </c>
      <c r="B450">
        <v>225</v>
      </c>
      <c r="C450" t="str">
        <f ca="1">IFERROR(VLOOKUP($B450,INDIRECT(nfl_game_result),MATCH(C$1,INDIRECT(nfl_game_result_header),0),FALSE),"error")</f>
        <v>2012_16_ATL@DET</v>
      </c>
      <c r="D450" t="str">
        <f ca="1">IFERROR(IF(ISBLANK(VLOOKUP($B450,INDIRECT(nfl_game_result),MATCH(D$1,INDIRECT(nfl_game_result_header),0),FALSE)),"",VLOOKUP($B450,INDIRECT(nfl_game_result),MATCH(D$1,INDIRECT(nfl_game_result_header),0),FALSE)),"error")</f>
        <v/>
      </c>
      <c r="E450">
        <f ca="1">IFERROR(IF(ISBLANK(VLOOKUP($B450,INDIRECT(nfl_game_result),MATCH(E$1,INDIRECT(nfl_game_result_header),0),FALSE)),"",VLOOKUP($B450,INDIRECT(nfl_game_result),MATCH(E$1,INDIRECT(nfl_game_result_header),0),FALSE)),"error")</f>
        <v>3.5</v>
      </c>
      <c r="F450" s="23" t="str">
        <f ca="1">IFERROR(IF(ISBLANK(VLOOKUP($B450,INDIRECT(nfl_game_result),MATCH(F$1,INDIRECT(nfl_game_result_header),0),FALSE)),"",VLOOKUP($B450,INDIRECT(nfl_game_result),MATCH(F$1,INDIRECT(nfl_game_result_header),0),FALSE)),"error")</f>
        <v/>
      </c>
      <c r="G450" s="23" t="str">
        <f ca="1">IFERROR(IF(ISBLANK(VLOOKUP($B450,INDIRECT(nfl_game_result),MATCH(G$1,INDIRECT(nfl_game_result_header),0),FALSE)),"",VLOOKUP($B450,INDIRECT(nfl_game_result),MATCH(G$1,INDIRECT(nfl_game_result_header),0),FALSE)),"error")</f>
        <v/>
      </c>
      <c r="H450">
        <f ca="1">IFERROR(IF(ISBLANK(VLOOKUP($B450,INDIRECT(nfl_game_result),MATCH(H$1,INDIRECT(nfl_game_result_header),0),FALSE)),"",VLOOKUP($B450,INDIRECT(nfl_game_result),MATCH(H$1,INDIRECT(nfl_game_result_header),0),FALSE)),"error")</f>
        <v>18</v>
      </c>
      <c r="I450">
        <f ca="1">IFERROR(IF(ISBLANK(VLOOKUP($B450,INDIRECT(nfl_game_result),MATCH(I$1,INDIRECT(nfl_game_result_header),0),FALSE)),"",VLOOKUP($B450,INDIRECT(nfl_game_result),MATCH(I$1,INDIRECT(nfl_game_result_header),0),FALSE)),"error")</f>
        <v>31</v>
      </c>
      <c r="J450" t="str">
        <f ca="1">IFERROR(IF(ISBLANK(VLOOKUP($B450,INDIRECT(nfl_game_result),MATCH(J$1,INDIRECT(nfl_game_result_header),0),FALSE)),"",VLOOKUP($B450,INDIRECT(nfl_game_result),MATCH(J$1,INDIRECT(nfl_game_result_header),0),FALSE)),"error")</f>
        <v>ATL</v>
      </c>
      <c r="K450" t="str">
        <f ca="1">IFERROR(IF(ISBLANK(VLOOKUP($B450,INDIRECT(nfl_game_result),MATCH(K$1,INDIRECT(nfl_game_result_header),0),FALSE)),"",VLOOKUP($B450,INDIRECT(nfl_game_result),MATCH(K$1,INDIRECT(nfl_game_result_header),0),FALSE)),"error")</f>
        <v>ATL</v>
      </c>
      <c r="L450" s="23" t="str">
        <f ca="1">IFERROR(IF(ISBLANK(VLOOKUP($B450,INDIRECT(nfl_game_result),MATCH(L$1,INDIRECT(nfl_game_result_header),0),FALSE)),"",VLOOKUP($B450,INDIRECT(nfl_game_result),MATCH(L$1,INDIRECT(nfl_game_result_header),0),FALSE)),"error")</f>
        <v/>
      </c>
      <c r="M450" t="s">
        <v>16</v>
      </c>
      <c r="N450">
        <v>3</v>
      </c>
      <c r="O450" t="s">
        <v>20</v>
      </c>
      <c r="V450" s="23" t="s">
        <v>416</v>
      </c>
      <c r="W450">
        <f ca="1">VALUE(LEFT(C450, 4))</f>
        <v>2012</v>
      </c>
      <c r="X450">
        <f ca="1">VALUE(MID(C450,6,FIND("_",C450,6)-6))</f>
        <v>16</v>
      </c>
      <c r="Y450" t="str">
        <f ca="1">IF(NOT(OR(ISBLANK(D450),ISBLANK(E450),D450="",E450="")),D450-E450,"")</f>
        <v/>
      </c>
      <c r="Z450" t="str">
        <f ca="1">IF(OR(NOT(ISNUMBER(D450)),ISBLANK(D450),D450="",ISBLANK(N450)),"",ABS(D450-N450))</f>
        <v/>
      </c>
      <c r="AA450">
        <f ca="1">IF(OR(ISBLANK(J450),ISBLANK(O450),J450="",O450=""),"",IF(J450=O450,1,0))</f>
        <v>1</v>
      </c>
      <c r="AB450" t="str">
        <f ca="1">IF(OR(ISBLANK(K450),ISBLANK(Q450),K450="",Q450=""),"",IF(K450=Q450,1,0))</f>
        <v/>
      </c>
      <c r="AC450" s="23" t="str">
        <f t="shared" ca="1" si="6"/>
        <v/>
      </c>
    </row>
    <row r="451" spans="1:29" x14ac:dyDescent="0.25">
      <c r="A451" s="23">
        <v>450</v>
      </c>
      <c r="B451">
        <v>226</v>
      </c>
      <c r="C451" t="str">
        <f ca="1">IFERROR(VLOOKUP($B451,INDIRECT(nfl_game_result),MATCH(C$1,INDIRECT(nfl_game_result_header),0),FALSE),"error")</f>
        <v>2012_16_TEN@GBY</v>
      </c>
      <c r="D451" t="str">
        <f ca="1">IFERROR(IF(ISBLANK(VLOOKUP($B451,INDIRECT(nfl_game_result),MATCH(D$1,INDIRECT(nfl_game_result_header),0),FALSE)),"",VLOOKUP($B451,INDIRECT(nfl_game_result),MATCH(D$1,INDIRECT(nfl_game_result_header),0),FALSE)),"error")</f>
        <v/>
      </c>
      <c r="E451">
        <f ca="1">IFERROR(IF(ISBLANK(VLOOKUP($B451,INDIRECT(nfl_game_result),MATCH(E$1,INDIRECT(nfl_game_result_header),0),FALSE)),"",VLOOKUP($B451,INDIRECT(nfl_game_result),MATCH(E$1,INDIRECT(nfl_game_result_header),0),FALSE)),"error")</f>
        <v>-12.5</v>
      </c>
      <c r="F451" s="23" t="str">
        <f ca="1">IFERROR(IF(ISBLANK(VLOOKUP($B451,INDIRECT(nfl_game_result),MATCH(F$1,INDIRECT(nfl_game_result_header),0),FALSE)),"",VLOOKUP($B451,INDIRECT(nfl_game_result),MATCH(F$1,INDIRECT(nfl_game_result_header),0),FALSE)),"error")</f>
        <v/>
      </c>
      <c r="G451" s="23" t="str">
        <f ca="1">IFERROR(IF(ISBLANK(VLOOKUP($B451,INDIRECT(nfl_game_result),MATCH(G$1,INDIRECT(nfl_game_result_header),0),FALSE)),"",VLOOKUP($B451,INDIRECT(nfl_game_result),MATCH(G$1,INDIRECT(nfl_game_result_header),0),FALSE)),"error")</f>
        <v/>
      </c>
      <c r="H451">
        <f ca="1">IFERROR(IF(ISBLANK(VLOOKUP($B451,INDIRECT(nfl_game_result),MATCH(H$1,INDIRECT(nfl_game_result_header),0),FALSE)),"",VLOOKUP($B451,INDIRECT(nfl_game_result),MATCH(H$1,INDIRECT(nfl_game_result_header),0),FALSE)),"error")</f>
        <v>55</v>
      </c>
      <c r="I451">
        <f ca="1">IFERROR(IF(ISBLANK(VLOOKUP($B451,INDIRECT(nfl_game_result),MATCH(I$1,INDIRECT(nfl_game_result_header),0),FALSE)),"",VLOOKUP($B451,INDIRECT(nfl_game_result),MATCH(I$1,INDIRECT(nfl_game_result_header),0),FALSE)),"error")</f>
        <v>7</v>
      </c>
      <c r="J451" t="str">
        <f ca="1">IFERROR(IF(ISBLANK(VLOOKUP($B451,INDIRECT(nfl_game_result),MATCH(J$1,INDIRECT(nfl_game_result_header),0),FALSE)),"",VLOOKUP($B451,INDIRECT(nfl_game_result),MATCH(J$1,INDIRECT(nfl_game_result_header),0),FALSE)),"error")</f>
        <v>GBY</v>
      </c>
      <c r="K451" t="str">
        <f ca="1">IFERROR(IF(ISBLANK(VLOOKUP($B451,INDIRECT(nfl_game_result),MATCH(K$1,INDIRECT(nfl_game_result_header),0),FALSE)),"",VLOOKUP($B451,INDIRECT(nfl_game_result),MATCH(K$1,INDIRECT(nfl_game_result_header),0),FALSE)),"error")</f>
        <v>GBY</v>
      </c>
      <c r="L451" s="23" t="str">
        <f ca="1">IFERROR(IF(ISBLANK(VLOOKUP($B451,INDIRECT(nfl_game_result),MATCH(L$1,INDIRECT(nfl_game_result_header),0),FALSE)),"",VLOOKUP($B451,INDIRECT(nfl_game_result),MATCH(L$1,INDIRECT(nfl_game_result_header),0),FALSE)),"error")</f>
        <v/>
      </c>
      <c r="M451" t="s">
        <v>16</v>
      </c>
      <c r="N451">
        <v>-9.5</v>
      </c>
      <c r="O451" t="s">
        <v>93</v>
      </c>
      <c r="V451" s="23" t="s">
        <v>416</v>
      </c>
      <c r="W451">
        <f ca="1">VALUE(LEFT(C451, 4))</f>
        <v>2012</v>
      </c>
      <c r="X451">
        <f ca="1">VALUE(MID(C451,6,FIND("_",C451,6)-6))</f>
        <v>16</v>
      </c>
      <c r="Y451" t="str">
        <f ca="1">IF(NOT(OR(ISBLANK(D451),ISBLANK(E451),D451="",E451="")),D451-E451,"")</f>
        <v/>
      </c>
      <c r="Z451" t="str">
        <f ca="1">IF(OR(NOT(ISNUMBER(D451)),ISBLANK(D451),D451="",ISBLANK(N451)),"",ABS(D451-N451))</f>
        <v/>
      </c>
      <c r="AA451">
        <f ca="1">IF(OR(ISBLANK(J451),ISBLANK(O451),J451="",O451=""),"",IF(J451=O451,1,0))</f>
        <v>0</v>
      </c>
      <c r="AB451" t="str">
        <f ca="1">IF(OR(ISBLANK(K451),ISBLANK(Q451),K451="",Q451=""),"",IF(K451=Q451,1,0))</f>
        <v/>
      </c>
      <c r="AC451" s="23" t="str">
        <f t="shared" ca="1" si="6"/>
        <v/>
      </c>
    </row>
    <row r="452" spans="1:29" x14ac:dyDescent="0.25">
      <c r="A452" s="23">
        <v>451</v>
      </c>
      <c r="B452">
        <v>227</v>
      </c>
      <c r="C452" t="str">
        <f ca="1">IFERROR(VLOOKUP($B452,INDIRECT(nfl_game_result),MATCH(C$1,INDIRECT(nfl_game_result_header),0),FALSE),"error")</f>
        <v>2012_16_OAK@CAR</v>
      </c>
      <c r="D452" t="str">
        <f ca="1">IFERROR(IF(ISBLANK(VLOOKUP($B452,INDIRECT(nfl_game_result),MATCH(D$1,INDIRECT(nfl_game_result_header),0),FALSE)),"",VLOOKUP($B452,INDIRECT(nfl_game_result),MATCH(D$1,INDIRECT(nfl_game_result_header),0),FALSE)),"error")</f>
        <v/>
      </c>
      <c r="E452">
        <f ca="1">IFERROR(IF(ISBLANK(VLOOKUP($B452,INDIRECT(nfl_game_result),MATCH(E$1,INDIRECT(nfl_game_result_header),0),FALSE)),"",VLOOKUP($B452,INDIRECT(nfl_game_result),MATCH(E$1,INDIRECT(nfl_game_result_header),0),FALSE)),"error")</f>
        <v>-8.5</v>
      </c>
      <c r="F452" s="23" t="str">
        <f ca="1">IFERROR(IF(ISBLANK(VLOOKUP($B452,INDIRECT(nfl_game_result),MATCH(F$1,INDIRECT(nfl_game_result_header),0),FALSE)),"",VLOOKUP($B452,INDIRECT(nfl_game_result),MATCH(F$1,INDIRECT(nfl_game_result_header),0),FALSE)),"error")</f>
        <v/>
      </c>
      <c r="G452" s="23" t="str">
        <f ca="1">IFERROR(IF(ISBLANK(VLOOKUP($B452,INDIRECT(nfl_game_result),MATCH(G$1,INDIRECT(nfl_game_result_header),0),FALSE)),"",VLOOKUP($B452,INDIRECT(nfl_game_result),MATCH(G$1,INDIRECT(nfl_game_result_header),0),FALSE)),"error")</f>
        <v/>
      </c>
      <c r="H452">
        <f ca="1">IFERROR(IF(ISBLANK(VLOOKUP($B452,INDIRECT(nfl_game_result),MATCH(H$1,INDIRECT(nfl_game_result_header),0),FALSE)),"",VLOOKUP($B452,INDIRECT(nfl_game_result),MATCH(H$1,INDIRECT(nfl_game_result_header),0),FALSE)),"error")</f>
        <v>17</v>
      </c>
      <c r="I452">
        <f ca="1">IFERROR(IF(ISBLANK(VLOOKUP($B452,INDIRECT(nfl_game_result),MATCH(I$1,INDIRECT(nfl_game_result_header),0),FALSE)),"",VLOOKUP($B452,INDIRECT(nfl_game_result),MATCH(I$1,INDIRECT(nfl_game_result_header),0),FALSE)),"error")</f>
        <v>6</v>
      </c>
      <c r="J452" t="str">
        <f ca="1">IFERROR(IF(ISBLANK(VLOOKUP($B452,INDIRECT(nfl_game_result),MATCH(J$1,INDIRECT(nfl_game_result_header),0),FALSE)),"",VLOOKUP($B452,INDIRECT(nfl_game_result),MATCH(J$1,INDIRECT(nfl_game_result_header),0),FALSE)),"error")</f>
        <v>CAR</v>
      </c>
      <c r="K452" t="str">
        <f ca="1">IFERROR(IF(ISBLANK(VLOOKUP($B452,INDIRECT(nfl_game_result),MATCH(K$1,INDIRECT(nfl_game_result_header),0),FALSE)),"",VLOOKUP($B452,INDIRECT(nfl_game_result),MATCH(K$1,INDIRECT(nfl_game_result_header),0),FALSE)),"error")</f>
        <v>CAR</v>
      </c>
      <c r="L452" s="23" t="str">
        <f ca="1">IFERROR(IF(ISBLANK(VLOOKUP($B452,INDIRECT(nfl_game_result),MATCH(L$1,INDIRECT(nfl_game_result_header),0),FALSE)),"",VLOOKUP($B452,INDIRECT(nfl_game_result),MATCH(L$1,INDIRECT(nfl_game_result_header),0),FALSE)),"error")</f>
        <v/>
      </c>
      <c r="M452" t="s">
        <v>16</v>
      </c>
      <c r="N452">
        <v>-6.5</v>
      </c>
      <c r="O452" t="s">
        <v>67</v>
      </c>
      <c r="V452" s="23" t="s">
        <v>416</v>
      </c>
      <c r="W452">
        <f ca="1">VALUE(LEFT(C452, 4))</f>
        <v>2012</v>
      </c>
      <c r="X452">
        <f ca="1">VALUE(MID(C452,6,FIND("_",C452,6)-6))</f>
        <v>16</v>
      </c>
      <c r="Y452" t="str">
        <f ca="1">IF(NOT(OR(ISBLANK(D452),ISBLANK(E452),D452="",E452="")),D452-E452,"")</f>
        <v/>
      </c>
      <c r="Z452" t="str">
        <f ca="1">IF(OR(NOT(ISNUMBER(D452)),ISBLANK(D452),D452="",ISBLANK(N452)),"",ABS(D452-N452))</f>
        <v/>
      </c>
      <c r="AA452">
        <f ca="1">IF(OR(ISBLANK(J452),ISBLANK(O452),J452="",O452=""),"",IF(J452=O452,1,0))</f>
        <v>1</v>
      </c>
      <c r="AB452" t="str">
        <f ca="1">IF(OR(ISBLANK(K452),ISBLANK(Q452),K452="",Q452=""),"",IF(K452=Q452,1,0))</f>
        <v/>
      </c>
      <c r="AC452" s="23" t="str">
        <f t="shared" ca="1" si="6"/>
        <v/>
      </c>
    </row>
    <row r="453" spans="1:29" x14ac:dyDescent="0.25">
      <c r="A453" s="23">
        <v>452</v>
      </c>
      <c r="B453">
        <v>228</v>
      </c>
      <c r="C453" t="str">
        <f ca="1">IFERROR(VLOOKUP($B453,INDIRECT(nfl_game_result),MATCH(C$1,INDIRECT(nfl_game_result_header),0),FALSE),"error")</f>
        <v>2012_16_BUF@MIA</v>
      </c>
      <c r="D453" t="str">
        <f ca="1">IFERROR(IF(ISBLANK(VLOOKUP($B453,INDIRECT(nfl_game_result),MATCH(D$1,INDIRECT(nfl_game_result_header),0),FALSE)),"",VLOOKUP($B453,INDIRECT(nfl_game_result),MATCH(D$1,INDIRECT(nfl_game_result_header),0),FALSE)),"error")</f>
        <v/>
      </c>
      <c r="E453">
        <f ca="1">IFERROR(IF(ISBLANK(VLOOKUP($B453,INDIRECT(nfl_game_result),MATCH(E$1,INDIRECT(nfl_game_result_header),0),FALSE)),"",VLOOKUP($B453,INDIRECT(nfl_game_result),MATCH(E$1,INDIRECT(nfl_game_result_header),0),FALSE)),"error")</f>
        <v>-4.5</v>
      </c>
      <c r="F453" s="23" t="str">
        <f ca="1">IFERROR(IF(ISBLANK(VLOOKUP($B453,INDIRECT(nfl_game_result),MATCH(F$1,INDIRECT(nfl_game_result_header),0),FALSE)),"",VLOOKUP($B453,INDIRECT(nfl_game_result),MATCH(F$1,INDIRECT(nfl_game_result_header),0),FALSE)),"error")</f>
        <v/>
      </c>
      <c r="G453" s="23" t="str">
        <f ca="1">IFERROR(IF(ISBLANK(VLOOKUP($B453,INDIRECT(nfl_game_result),MATCH(G$1,INDIRECT(nfl_game_result_header),0),FALSE)),"",VLOOKUP($B453,INDIRECT(nfl_game_result),MATCH(G$1,INDIRECT(nfl_game_result_header),0),FALSE)),"error")</f>
        <v/>
      </c>
      <c r="H453">
        <f ca="1">IFERROR(IF(ISBLANK(VLOOKUP($B453,INDIRECT(nfl_game_result),MATCH(H$1,INDIRECT(nfl_game_result_header),0),FALSE)),"",VLOOKUP($B453,INDIRECT(nfl_game_result),MATCH(H$1,INDIRECT(nfl_game_result_header),0),FALSE)),"error")</f>
        <v>24</v>
      </c>
      <c r="I453">
        <f ca="1">IFERROR(IF(ISBLANK(VLOOKUP($B453,INDIRECT(nfl_game_result),MATCH(I$1,INDIRECT(nfl_game_result_header),0),FALSE)),"",VLOOKUP($B453,INDIRECT(nfl_game_result),MATCH(I$1,INDIRECT(nfl_game_result_header),0),FALSE)),"error")</f>
        <v>10</v>
      </c>
      <c r="J453" t="str">
        <f ca="1">IFERROR(IF(ISBLANK(VLOOKUP($B453,INDIRECT(nfl_game_result),MATCH(J$1,INDIRECT(nfl_game_result_header),0),FALSE)),"",VLOOKUP($B453,INDIRECT(nfl_game_result),MATCH(J$1,INDIRECT(nfl_game_result_header),0),FALSE)),"error")</f>
        <v>MIA</v>
      </c>
      <c r="K453" t="str">
        <f ca="1">IFERROR(IF(ISBLANK(VLOOKUP($B453,INDIRECT(nfl_game_result),MATCH(K$1,INDIRECT(nfl_game_result_header),0),FALSE)),"",VLOOKUP($B453,INDIRECT(nfl_game_result),MATCH(K$1,INDIRECT(nfl_game_result_header),0),FALSE)),"error")</f>
        <v>MIA</v>
      </c>
      <c r="L453" s="23" t="str">
        <f ca="1">IFERROR(IF(ISBLANK(VLOOKUP($B453,INDIRECT(nfl_game_result),MATCH(L$1,INDIRECT(nfl_game_result_header),0),FALSE)),"",VLOOKUP($B453,INDIRECT(nfl_game_result),MATCH(L$1,INDIRECT(nfl_game_result_header),0),FALSE)),"error")</f>
        <v/>
      </c>
      <c r="M453" t="s">
        <v>16</v>
      </c>
      <c r="N453">
        <v>-4.5</v>
      </c>
      <c r="O453" t="s">
        <v>79</v>
      </c>
      <c r="V453" s="23" t="s">
        <v>416</v>
      </c>
      <c r="W453">
        <f ca="1">VALUE(LEFT(C453, 4))</f>
        <v>2012</v>
      </c>
      <c r="X453">
        <f ca="1">VALUE(MID(C453,6,FIND("_",C453,6)-6))</f>
        <v>16</v>
      </c>
      <c r="Y453" t="str">
        <f ca="1">IF(NOT(OR(ISBLANK(D453),ISBLANK(E453),D453="",E453="")),D453-E453,"")</f>
        <v/>
      </c>
      <c r="Z453" t="str">
        <f ca="1">IF(OR(NOT(ISNUMBER(D453)),ISBLANK(D453),D453="",ISBLANK(N453)),"",ABS(D453-N453))</f>
        <v/>
      </c>
      <c r="AA453">
        <f ca="1">IF(OR(ISBLANK(J453),ISBLANK(O453),J453="",O453=""),"",IF(J453=O453,1,0))</f>
        <v>1</v>
      </c>
      <c r="AB453" t="str">
        <f ca="1">IF(OR(ISBLANK(K453),ISBLANK(Q453),K453="",Q453=""),"",IF(K453=Q453,1,0))</f>
        <v/>
      </c>
      <c r="AC453" s="23" t="str">
        <f t="shared" ca="1" si="6"/>
        <v/>
      </c>
    </row>
    <row r="454" spans="1:29" x14ac:dyDescent="0.25">
      <c r="A454" s="23">
        <v>453</v>
      </c>
      <c r="B454">
        <v>229</v>
      </c>
      <c r="C454" t="str">
        <f ca="1">IFERROR(VLOOKUP($B454,INDIRECT(nfl_game_result),MATCH(C$1,INDIRECT(nfl_game_result_header),0),FALSE),"error")</f>
        <v>2012_16_CIN@PIT</v>
      </c>
      <c r="D454" t="str">
        <f ca="1">IFERROR(IF(ISBLANK(VLOOKUP($B454,INDIRECT(nfl_game_result),MATCH(D$1,INDIRECT(nfl_game_result_header),0),FALSE)),"",VLOOKUP($B454,INDIRECT(nfl_game_result),MATCH(D$1,INDIRECT(nfl_game_result_header),0),FALSE)),"error")</f>
        <v/>
      </c>
      <c r="E454">
        <f ca="1">IFERROR(IF(ISBLANK(VLOOKUP($B454,INDIRECT(nfl_game_result),MATCH(E$1,INDIRECT(nfl_game_result_header),0),FALSE)),"",VLOOKUP($B454,INDIRECT(nfl_game_result),MATCH(E$1,INDIRECT(nfl_game_result_header),0),FALSE)),"error")</f>
        <v>-4.5</v>
      </c>
      <c r="F454" s="23" t="str">
        <f ca="1">IFERROR(IF(ISBLANK(VLOOKUP($B454,INDIRECT(nfl_game_result),MATCH(F$1,INDIRECT(nfl_game_result_header),0),FALSE)),"",VLOOKUP($B454,INDIRECT(nfl_game_result),MATCH(F$1,INDIRECT(nfl_game_result_header),0),FALSE)),"error")</f>
        <v/>
      </c>
      <c r="G454" s="23" t="str">
        <f ca="1">IFERROR(IF(ISBLANK(VLOOKUP($B454,INDIRECT(nfl_game_result),MATCH(G$1,INDIRECT(nfl_game_result_header),0),FALSE)),"",VLOOKUP($B454,INDIRECT(nfl_game_result),MATCH(G$1,INDIRECT(nfl_game_result_header),0),FALSE)),"error")</f>
        <v/>
      </c>
      <c r="H454">
        <f ca="1">IFERROR(IF(ISBLANK(VLOOKUP($B454,INDIRECT(nfl_game_result),MATCH(H$1,INDIRECT(nfl_game_result_header),0),FALSE)),"",VLOOKUP($B454,INDIRECT(nfl_game_result),MATCH(H$1,INDIRECT(nfl_game_result_header),0),FALSE)),"error")</f>
        <v>10</v>
      </c>
      <c r="I454">
        <f ca="1">IFERROR(IF(ISBLANK(VLOOKUP($B454,INDIRECT(nfl_game_result),MATCH(I$1,INDIRECT(nfl_game_result_header),0),FALSE)),"",VLOOKUP($B454,INDIRECT(nfl_game_result),MATCH(I$1,INDIRECT(nfl_game_result_header),0),FALSE)),"error")</f>
        <v>13</v>
      </c>
      <c r="J454" t="str">
        <f ca="1">IFERROR(IF(ISBLANK(VLOOKUP($B454,INDIRECT(nfl_game_result),MATCH(J$1,INDIRECT(nfl_game_result_header),0),FALSE)),"",VLOOKUP($B454,INDIRECT(nfl_game_result),MATCH(J$1,INDIRECT(nfl_game_result_header),0),FALSE)),"error")</f>
        <v>CIN</v>
      </c>
      <c r="K454" t="str">
        <f ca="1">IFERROR(IF(ISBLANK(VLOOKUP($B454,INDIRECT(nfl_game_result),MATCH(K$1,INDIRECT(nfl_game_result_header),0),FALSE)),"",VLOOKUP($B454,INDIRECT(nfl_game_result),MATCH(K$1,INDIRECT(nfl_game_result_header),0),FALSE)),"error")</f>
        <v>CIN</v>
      </c>
      <c r="L454" s="23" t="str">
        <f ca="1">IFERROR(IF(ISBLANK(VLOOKUP($B454,INDIRECT(nfl_game_result),MATCH(L$1,INDIRECT(nfl_game_result_header),0),FALSE)),"",VLOOKUP($B454,INDIRECT(nfl_game_result),MATCH(L$1,INDIRECT(nfl_game_result_header),0),FALSE)),"error")</f>
        <v/>
      </c>
      <c r="M454" t="s">
        <v>16</v>
      </c>
      <c r="N454">
        <v>-4.5</v>
      </c>
      <c r="O454" t="s">
        <v>69</v>
      </c>
      <c r="V454" s="23" t="s">
        <v>416</v>
      </c>
      <c r="W454">
        <f ca="1">VALUE(LEFT(C454, 4))</f>
        <v>2012</v>
      </c>
      <c r="X454">
        <f ca="1">VALUE(MID(C454,6,FIND("_",C454,6)-6))</f>
        <v>16</v>
      </c>
      <c r="Y454" t="str">
        <f ca="1">IF(NOT(OR(ISBLANK(D454),ISBLANK(E454),D454="",E454="")),D454-E454,"")</f>
        <v/>
      </c>
      <c r="Z454" t="str">
        <f ca="1">IF(OR(NOT(ISNUMBER(D454)),ISBLANK(D454),D454="",ISBLANK(N454)),"",ABS(D454-N454))</f>
        <v/>
      </c>
      <c r="AA454">
        <f ca="1">IF(OR(ISBLANK(J454),ISBLANK(O454),J454="",O454=""),"",IF(J454=O454,1,0))</f>
        <v>1</v>
      </c>
      <c r="AB454" t="str">
        <f ca="1">IF(OR(ISBLANK(K454),ISBLANK(Q454),K454="",Q454=""),"",IF(K454=Q454,1,0))</f>
        <v/>
      </c>
      <c r="AC454" s="23" t="str">
        <f t="shared" ca="1" si="6"/>
        <v/>
      </c>
    </row>
    <row r="455" spans="1:29" x14ac:dyDescent="0.25">
      <c r="A455" s="23">
        <v>454</v>
      </c>
      <c r="B455">
        <v>230</v>
      </c>
      <c r="C455" t="str">
        <f ca="1">IFERROR(VLOOKUP($B455,INDIRECT(nfl_game_result),MATCH(C$1,INDIRECT(nfl_game_result_header),0),FALSE),"error")</f>
        <v>2012_16_NWE@JAX</v>
      </c>
      <c r="D455" t="str">
        <f ca="1">IFERROR(IF(ISBLANK(VLOOKUP($B455,INDIRECT(nfl_game_result),MATCH(D$1,INDIRECT(nfl_game_result_header),0),FALSE)),"",VLOOKUP($B455,INDIRECT(nfl_game_result),MATCH(D$1,INDIRECT(nfl_game_result_header),0),FALSE)),"error")</f>
        <v/>
      </c>
      <c r="E455">
        <f ca="1">IFERROR(IF(ISBLANK(VLOOKUP($B455,INDIRECT(nfl_game_result),MATCH(E$1,INDIRECT(nfl_game_result_header),0),FALSE)),"",VLOOKUP($B455,INDIRECT(nfl_game_result),MATCH(E$1,INDIRECT(nfl_game_result_header),0),FALSE)),"error")</f>
        <v>14.5</v>
      </c>
      <c r="F455" s="23" t="str">
        <f ca="1">IFERROR(IF(ISBLANK(VLOOKUP($B455,INDIRECT(nfl_game_result),MATCH(F$1,INDIRECT(nfl_game_result_header),0),FALSE)),"",VLOOKUP($B455,INDIRECT(nfl_game_result),MATCH(F$1,INDIRECT(nfl_game_result_header),0),FALSE)),"error")</f>
        <v/>
      </c>
      <c r="G455" s="23" t="str">
        <f ca="1">IFERROR(IF(ISBLANK(VLOOKUP($B455,INDIRECT(nfl_game_result),MATCH(G$1,INDIRECT(nfl_game_result_header),0),FALSE)),"",VLOOKUP($B455,INDIRECT(nfl_game_result),MATCH(G$1,INDIRECT(nfl_game_result_header),0),FALSE)),"error")</f>
        <v/>
      </c>
      <c r="H455">
        <f ca="1">IFERROR(IF(ISBLANK(VLOOKUP($B455,INDIRECT(nfl_game_result),MATCH(H$1,INDIRECT(nfl_game_result_header),0),FALSE)),"",VLOOKUP($B455,INDIRECT(nfl_game_result),MATCH(H$1,INDIRECT(nfl_game_result_header),0),FALSE)),"error")</f>
        <v>16</v>
      </c>
      <c r="I455">
        <f ca="1">IFERROR(IF(ISBLANK(VLOOKUP($B455,INDIRECT(nfl_game_result),MATCH(I$1,INDIRECT(nfl_game_result_header),0),FALSE)),"",VLOOKUP($B455,INDIRECT(nfl_game_result),MATCH(I$1,INDIRECT(nfl_game_result_header),0),FALSE)),"error")</f>
        <v>23</v>
      </c>
      <c r="J455" t="str">
        <f ca="1">IFERROR(IF(ISBLANK(VLOOKUP($B455,INDIRECT(nfl_game_result),MATCH(J$1,INDIRECT(nfl_game_result_header),0),FALSE)),"",VLOOKUP($B455,INDIRECT(nfl_game_result),MATCH(J$1,INDIRECT(nfl_game_result_header),0),FALSE)),"error")</f>
        <v>JAX</v>
      </c>
      <c r="K455" t="str">
        <f ca="1">IFERROR(IF(ISBLANK(VLOOKUP($B455,INDIRECT(nfl_game_result),MATCH(K$1,INDIRECT(nfl_game_result_header),0),FALSE)),"",VLOOKUP($B455,INDIRECT(nfl_game_result),MATCH(K$1,INDIRECT(nfl_game_result_header),0),FALSE)),"error")</f>
        <v>NWE</v>
      </c>
      <c r="L455" s="23" t="str">
        <f ca="1">IFERROR(IF(ISBLANK(VLOOKUP($B455,INDIRECT(nfl_game_result),MATCH(L$1,INDIRECT(nfl_game_result_header),0),FALSE)),"",VLOOKUP($B455,INDIRECT(nfl_game_result),MATCH(L$1,INDIRECT(nfl_game_result_header),0),FALSE)),"error")</f>
        <v/>
      </c>
      <c r="M455" t="s">
        <v>16</v>
      </c>
      <c r="N455">
        <v>7.5</v>
      </c>
      <c r="O455" t="s">
        <v>332</v>
      </c>
      <c r="V455" s="23" t="s">
        <v>416</v>
      </c>
      <c r="W455">
        <f ca="1">VALUE(LEFT(C455, 4))</f>
        <v>2012</v>
      </c>
      <c r="X455">
        <f ca="1">VALUE(MID(C455,6,FIND("_",C455,6)-6))</f>
        <v>16</v>
      </c>
      <c r="Y455" t="str">
        <f ca="1">IF(NOT(OR(ISBLANK(D455),ISBLANK(E455),D455="",E455="")),D455-E455,"")</f>
        <v/>
      </c>
      <c r="Z455" t="str">
        <f ca="1">IF(OR(NOT(ISNUMBER(D455)),ISBLANK(D455),D455="",ISBLANK(N455)),"",ABS(D455-N455))</f>
        <v/>
      </c>
      <c r="AA455">
        <f ca="1">IF(OR(ISBLANK(J455),ISBLANK(O455),J455="",O455=""),"",IF(J455=O455,1,0))</f>
        <v>0</v>
      </c>
      <c r="AB455" t="str">
        <f ca="1">IF(OR(ISBLANK(K455),ISBLANK(Q455),K455="",Q455=""),"",IF(K455=Q455,1,0))</f>
        <v/>
      </c>
      <c r="AC455" s="23" t="str">
        <f t="shared" ca="1" si="6"/>
        <v/>
      </c>
    </row>
    <row r="456" spans="1:29" x14ac:dyDescent="0.25">
      <c r="A456" s="23">
        <v>455</v>
      </c>
      <c r="B456">
        <v>231</v>
      </c>
      <c r="C456" t="str">
        <f ca="1">IFERROR(VLOOKUP($B456,INDIRECT(nfl_game_result),MATCH(C$1,INDIRECT(nfl_game_result_header),0),FALSE),"error")</f>
        <v>2012_16_IND@KCY</v>
      </c>
      <c r="D456" t="str">
        <f ca="1">IFERROR(IF(ISBLANK(VLOOKUP($B456,INDIRECT(nfl_game_result),MATCH(D$1,INDIRECT(nfl_game_result_header),0),FALSE)),"",VLOOKUP($B456,INDIRECT(nfl_game_result),MATCH(D$1,INDIRECT(nfl_game_result_header),0),FALSE)),"error")</f>
        <v/>
      </c>
      <c r="E456">
        <f ca="1">IFERROR(IF(ISBLANK(VLOOKUP($B456,INDIRECT(nfl_game_result),MATCH(E$1,INDIRECT(nfl_game_result_header),0),FALSE)),"",VLOOKUP($B456,INDIRECT(nfl_game_result),MATCH(E$1,INDIRECT(nfl_game_result_header),0),FALSE)),"error")</f>
        <v>6.5</v>
      </c>
      <c r="F456" s="23" t="str">
        <f ca="1">IFERROR(IF(ISBLANK(VLOOKUP($B456,INDIRECT(nfl_game_result),MATCH(F$1,INDIRECT(nfl_game_result_header),0),FALSE)),"",VLOOKUP($B456,INDIRECT(nfl_game_result),MATCH(F$1,INDIRECT(nfl_game_result_header),0),FALSE)),"error")</f>
        <v/>
      </c>
      <c r="G456" s="23" t="str">
        <f ca="1">IFERROR(IF(ISBLANK(VLOOKUP($B456,INDIRECT(nfl_game_result),MATCH(G$1,INDIRECT(nfl_game_result_header),0),FALSE)),"",VLOOKUP($B456,INDIRECT(nfl_game_result),MATCH(G$1,INDIRECT(nfl_game_result_header),0),FALSE)),"error")</f>
        <v/>
      </c>
      <c r="H456">
        <f ca="1">IFERROR(IF(ISBLANK(VLOOKUP($B456,INDIRECT(nfl_game_result),MATCH(H$1,INDIRECT(nfl_game_result_header),0),FALSE)),"",VLOOKUP($B456,INDIRECT(nfl_game_result),MATCH(H$1,INDIRECT(nfl_game_result_header),0),FALSE)),"error")</f>
        <v>13</v>
      </c>
      <c r="I456">
        <f ca="1">IFERROR(IF(ISBLANK(VLOOKUP($B456,INDIRECT(nfl_game_result),MATCH(I$1,INDIRECT(nfl_game_result_header),0),FALSE)),"",VLOOKUP($B456,INDIRECT(nfl_game_result),MATCH(I$1,INDIRECT(nfl_game_result_header),0),FALSE)),"error")</f>
        <v>20</v>
      </c>
      <c r="J456" t="str">
        <f ca="1">IFERROR(IF(ISBLANK(VLOOKUP($B456,INDIRECT(nfl_game_result),MATCH(J$1,INDIRECT(nfl_game_result_header),0),FALSE)),"",VLOOKUP($B456,INDIRECT(nfl_game_result),MATCH(J$1,INDIRECT(nfl_game_result_header),0),FALSE)),"error")</f>
        <v>IND</v>
      </c>
      <c r="K456" t="str">
        <f ca="1">IFERROR(IF(ISBLANK(VLOOKUP($B456,INDIRECT(nfl_game_result),MATCH(K$1,INDIRECT(nfl_game_result_header),0),FALSE)),"",VLOOKUP($B456,INDIRECT(nfl_game_result),MATCH(K$1,INDIRECT(nfl_game_result_header),0),FALSE)),"error")</f>
        <v>IND</v>
      </c>
      <c r="L456" s="23" t="str">
        <f ca="1">IFERROR(IF(ISBLANK(VLOOKUP($B456,INDIRECT(nfl_game_result),MATCH(L$1,INDIRECT(nfl_game_result_header),0),FALSE)),"",VLOOKUP($B456,INDIRECT(nfl_game_result),MATCH(L$1,INDIRECT(nfl_game_result_header),0),FALSE)),"error")</f>
        <v/>
      </c>
      <c r="M456" t="s">
        <v>16</v>
      </c>
      <c r="N456">
        <v>3</v>
      </c>
      <c r="O456" t="s">
        <v>331</v>
      </c>
      <c r="V456" s="23" t="s">
        <v>416</v>
      </c>
      <c r="W456">
        <f ca="1">VALUE(LEFT(C456, 4))</f>
        <v>2012</v>
      </c>
      <c r="X456">
        <f ca="1">VALUE(MID(C456,6,FIND("_",C456,6)-6))</f>
        <v>16</v>
      </c>
      <c r="Y456" t="str">
        <f ca="1">IF(NOT(OR(ISBLANK(D456),ISBLANK(E456),D456="",E456="")),D456-E456,"")</f>
        <v/>
      </c>
      <c r="Z456" t="str">
        <f ca="1">IF(OR(NOT(ISNUMBER(D456)),ISBLANK(D456),D456="",ISBLANK(N456)),"",ABS(D456-N456))</f>
        <v/>
      </c>
      <c r="AA456">
        <f ca="1">IF(OR(ISBLANK(J456),ISBLANK(O456),J456="",O456=""),"",IF(J456=O456,1,0))</f>
        <v>0</v>
      </c>
      <c r="AB456" t="str">
        <f ca="1">IF(OR(ISBLANK(K456),ISBLANK(Q456),K456="",Q456=""),"",IF(K456=Q456,1,0))</f>
        <v/>
      </c>
      <c r="AC456" s="23" t="str">
        <f t="shared" ca="1" si="6"/>
        <v/>
      </c>
    </row>
    <row r="457" spans="1:29" x14ac:dyDescent="0.25">
      <c r="A457" s="23">
        <v>456</v>
      </c>
      <c r="B457">
        <v>232</v>
      </c>
      <c r="C457" t="str">
        <f ca="1">IFERROR(VLOOKUP($B457,INDIRECT(nfl_game_result),MATCH(C$1,INDIRECT(nfl_game_result_header),0),FALSE),"error")</f>
        <v>2012_16_NOR@DAL</v>
      </c>
      <c r="D457" t="str">
        <f ca="1">IFERROR(IF(ISBLANK(VLOOKUP($B457,INDIRECT(nfl_game_result),MATCH(D$1,INDIRECT(nfl_game_result_header),0),FALSE)),"",VLOOKUP($B457,INDIRECT(nfl_game_result),MATCH(D$1,INDIRECT(nfl_game_result_header),0),FALSE)),"error")</f>
        <v/>
      </c>
      <c r="E457">
        <f ca="1">IFERROR(IF(ISBLANK(VLOOKUP($B457,INDIRECT(nfl_game_result),MATCH(E$1,INDIRECT(nfl_game_result_header),0),FALSE)),"",VLOOKUP($B457,INDIRECT(nfl_game_result),MATCH(E$1,INDIRECT(nfl_game_result_header),0),FALSE)),"error")</f>
        <v>-3.5</v>
      </c>
      <c r="F457" s="23" t="str">
        <f ca="1">IFERROR(IF(ISBLANK(VLOOKUP($B457,INDIRECT(nfl_game_result),MATCH(F$1,INDIRECT(nfl_game_result_header),0),FALSE)),"",VLOOKUP($B457,INDIRECT(nfl_game_result),MATCH(F$1,INDIRECT(nfl_game_result_header),0),FALSE)),"error")</f>
        <v/>
      </c>
      <c r="G457" s="23" t="str">
        <f ca="1">IFERROR(IF(ISBLANK(VLOOKUP($B457,INDIRECT(nfl_game_result),MATCH(G$1,INDIRECT(nfl_game_result_header),0),FALSE)),"",VLOOKUP($B457,INDIRECT(nfl_game_result),MATCH(G$1,INDIRECT(nfl_game_result_header),0),FALSE)),"error")</f>
        <v/>
      </c>
      <c r="H457">
        <f ca="1">IFERROR(IF(ISBLANK(VLOOKUP($B457,INDIRECT(nfl_game_result),MATCH(H$1,INDIRECT(nfl_game_result_header),0),FALSE)),"",VLOOKUP($B457,INDIRECT(nfl_game_result),MATCH(H$1,INDIRECT(nfl_game_result_header),0),FALSE)),"error")</f>
        <v>31</v>
      </c>
      <c r="I457">
        <f ca="1">IFERROR(IF(ISBLANK(VLOOKUP($B457,INDIRECT(nfl_game_result),MATCH(I$1,INDIRECT(nfl_game_result_header),0),FALSE)),"",VLOOKUP($B457,INDIRECT(nfl_game_result),MATCH(I$1,INDIRECT(nfl_game_result_header),0),FALSE)),"error")</f>
        <v>34</v>
      </c>
      <c r="J457" t="str">
        <f ca="1">IFERROR(IF(ISBLANK(VLOOKUP($B457,INDIRECT(nfl_game_result),MATCH(J$1,INDIRECT(nfl_game_result_header),0),FALSE)),"",VLOOKUP($B457,INDIRECT(nfl_game_result),MATCH(J$1,INDIRECT(nfl_game_result_header),0),FALSE)),"error")</f>
        <v>NOR</v>
      </c>
      <c r="K457" t="str">
        <f ca="1">IFERROR(IF(ISBLANK(VLOOKUP($B457,INDIRECT(nfl_game_result),MATCH(K$1,INDIRECT(nfl_game_result_header),0),FALSE)),"",VLOOKUP($B457,INDIRECT(nfl_game_result),MATCH(K$1,INDIRECT(nfl_game_result_header),0),FALSE)),"error")</f>
        <v>NOR</v>
      </c>
      <c r="L457" s="23" t="str">
        <f ca="1">IFERROR(IF(ISBLANK(VLOOKUP($B457,INDIRECT(nfl_game_result),MATCH(L$1,INDIRECT(nfl_game_result_header),0),FALSE)),"",VLOOKUP($B457,INDIRECT(nfl_game_result),MATCH(L$1,INDIRECT(nfl_game_result_header),0),FALSE)),"error")</f>
        <v/>
      </c>
      <c r="M457" t="s">
        <v>16</v>
      </c>
      <c r="N457">
        <v>-4</v>
      </c>
      <c r="O457" t="s">
        <v>71</v>
      </c>
      <c r="V457" s="23" t="s">
        <v>416</v>
      </c>
      <c r="W457">
        <f ca="1">VALUE(LEFT(C457, 4))</f>
        <v>2012</v>
      </c>
      <c r="X457">
        <f ca="1">VALUE(MID(C457,6,FIND("_",C457,6)-6))</f>
        <v>16</v>
      </c>
      <c r="Y457" t="str">
        <f ca="1">IF(NOT(OR(ISBLANK(D457),ISBLANK(E457),D457="",E457="")),D457-E457,"")</f>
        <v/>
      </c>
      <c r="Z457" t="str">
        <f ca="1">IF(OR(NOT(ISNUMBER(D457)),ISBLANK(D457),D457="",ISBLANK(N457)),"",ABS(D457-N457))</f>
        <v/>
      </c>
      <c r="AA457">
        <f ca="1">IF(OR(ISBLANK(J457),ISBLANK(O457),J457="",O457=""),"",IF(J457=O457,1,0))</f>
        <v>0</v>
      </c>
      <c r="AB457" t="str">
        <f ca="1">IF(OR(ISBLANK(K457),ISBLANK(Q457),K457="",Q457=""),"",IF(K457=Q457,1,0))</f>
        <v/>
      </c>
      <c r="AC457" s="23" t="str">
        <f t="shared" ca="1" si="6"/>
        <v/>
      </c>
    </row>
    <row r="458" spans="1:29" x14ac:dyDescent="0.25">
      <c r="A458" s="23">
        <v>457</v>
      </c>
      <c r="B458">
        <v>233</v>
      </c>
      <c r="C458" t="str">
        <f ca="1">IFERROR(VLOOKUP($B458,INDIRECT(nfl_game_result),MATCH(C$1,INDIRECT(nfl_game_result_header),0),FALSE),"error")</f>
        <v>2012_16_WAS@PHI</v>
      </c>
      <c r="D458" t="str">
        <f ca="1">IFERROR(IF(ISBLANK(VLOOKUP($B458,INDIRECT(nfl_game_result),MATCH(D$1,INDIRECT(nfl_game_result_header),0),FALSE)),"",VLOOKUP($B458,INDIRECT(nfl_game_result),MATCH(D$1,INDIRECT(nfl_game_result_header),0),FALSE)),"error")</f>
        <v/>
      </c>
      <c r="E458">
        <f ca="1">IFERROR(IF(ISBLANK(VLOOKUP($B458,INDIRECT(nfl_game_result),MATCH(E$1,INDIRECT(nfl_game_result_header),0),FALSE)),"",VLOOKUP($B458,INDIRECT(nfl_game_result),MATCH(E$1,INDIRECT(nfl_game_result_header),0),FALSE)),"error")</f>
        <v>4.5</v>
      </c>
      <c r="F458" s="23" t="str">
        <f ca="1">IFERROR(IF(ISBLANK(VLOOKUP($B458,INDIRECT(nfl_game_result),MATCH(F$1,INDIRECT(nfl_game_result_header),0),FALSE)),"",VLOOKUP($B458,INDIRECT(nfl_game_result),MATCH(F$1,INDIRECT(nfl_game_result_header),0),FALSE)),"error")</f>
        <v/>
      </c>
      <c r="G458" s="23" t="str">
        <f ca="1">IFERROR(IF(ISBLANK(VLOOKUP($B458,INDIRECT(nfl_game_result),MATCH(G$1,INDIRECT(nfl_game_result_header),0),FALSE)),"",VLOOKUP($B458,INDIRECT(nfl_game_result),MATCH(G$1,INDIRECT(nfl_game_result_header),0),FALSE)),"error")</f>
        <v/>
      </c>
      <c r="H458">
        <f ca="1">IFERROR(IF(ISBLANK(VLOOKUP($B458,INDIRECT(nfl_game_result),MATCH(H$1,INDIRECT(nfl_game_result_header),0),FALSE)),"",VLOOKUP($B458,INDIRECT(nfl_game_result),MATCH(H$1,INDIRECT(nfl_game_result_header),0),FALSE)),"error")</f>
        <v>20</v>
      </c>
      <c r="I458">
        <f ca="1">IFERROR(IF(ISBLANK(VLOOKUP($B458,INDIRECT(nfl_game_result),MATCH(I$1,INDIRECT(nfl_game_result_header),0),FALSE)),"",VLOOKUP($B458,INDIRECT(nfl_game_result),MATCH(I$1,INDIRECT(nfl_game_result_header),0),FALSE)),"error")</f>
        <v>27</v>
      </c>
      <c r="J458" t="str">
        <f ca="1">IFERROR(IF(ISBLANK(VLOOKUP($B458,INDIRECT(nfl_game_result),MATCH(J$1,INDIRECT(nfl_game_result_header),0),FALSE)),"",VLOOKUP($B458,INDIRECT(nfl_game_result),MATCH(J$1,INDIRECT(nfl_game_result_header),0),FALSE)),"error")</f>
        <v>WAS</v>
      </c>
      <c r="K458" t="str">
        <f ca="1">IFERROR(IF(ISBLANK(VLOOKUP($B458,INDIRECT(nfl_game_result),MATCH(K$1,INDIRECT(nfl_game_result_header),0),FALSE)),"",VLOOKUP($B458,INDIRECT(nfl_game_result),MATCH(K$1,INDIRECT(nfl_game_result_header),0),FALSE)),"error")</f>
        <v>WAS</v>
      </c>
      <c r="L458" s="23" t="str">
        <f ca="1">IFERROR(IF(ISBLANK(VLOOKUP($B458,INDIRECT(nfl_game_result),MATCH(L$1,INDIRECT(nfl_game_result_header),0),FALSE)),"",VLOOKUP($B458,INDIRECT(nfl_game_result),MATCH(L$1,INDIRECT(nfl_game_result_header),0),FALSE)),"error")</f>
        <v/>
      </c>
      <c r="M458" t="s">
        <v>16</v>
      </c>
      <c r="N458">
        <v>2</v>
      </c>
      <c r="O458" t="s">
        <v>94</v>
      </c>
      <c r="V458" s="23" t="s">
        <v>416</v>
      </c>
      <c r="W458">
        <f ca="1">VALUE(LEFT(C458, 4))</f>
        <v>2012</v>
      </c>
      <c r="X458">
        <f ca="1">VALUE(MID(C458,6,FIND("_",C458,6)-6))</f>
        <v>16</v>
      </c>
      <c r="Y458" t="str">
        <f ca="1">IF(NOT(OR(ISBLANK(D458),ISBLANK(E458),D458="",E458="")),D458-E458,"")</f>
        <v/>
      </c>
      <c r="Z458" t="str">
        <f ca="1">IF(OR(NOT(ISNUMBER(D458)),ISBLANK(D458),D458="",ISBLANK(N458)),"",ABS(D458-N458))</f>
        <v/>
      </c>
      <c r="AA458">
        <f ca="1">IF(OR(ISBLANK(J458),ISBLANK(O458),J458="",O458=""),"",IF(J458=O458,1,0))</f>
        <v>1</v>
      </c>
      <c r="AB458" t="str">
        <f ca="1">IF(OR(ISBLANK(K458),ISBLANK(Q458),K458="",Q458=""),"",IF(K458=Q458,1,0))</f>
        <v/>
      </c>
      <c r="AC458" s="23" t="str">
        <f t="shared" ca="1" si="6"/>
        <v/>
      </c>
    </row>
    <row r="459" spans="1:29" x14ac:dyDescent="0.25">
      <c r="A459" s="23">
        <v>458</v>
      </c>
      <c r="B459">
        <v>234</v>
      </c>
      <c r="C459" t="str">
        <f ca="1">IFERROR(VLOOKUP($B459,INDIRECT(nfl_game_result),MATCH(C$1,INDIRECT(nfl_game_result_header),0),FALSE),"error")</f>
        <v>2012_16_STL@TBY</v>
      </c>
      <c r="D459" t="str">
        <f ca="1">IFERROR(IF(ISBLANK(VLOOKUP($B459,INDIRECT(nfl_game_result),MATCH(D$1,INDIRECT(nfl_game_result_header),0),FALSE)),"",VLOOKUP($B459,INDIRECT(nfl_game_result),MATCH(D$1,INDIRECT(nfl_game_result_header),0),FALSE)),"error")</f>
        <v/>
      </c>
      <c r="E459">
        <f ca="1">IFERROR(IF(ISBLANK(VLOOKUP($B459,INDIRECT(nfl_game_result),MATCH(E$1,INDIRECT(nfl_game_result_header),0),FALSE)),"",VLOOKUP($B459,INDIRECT(nfl_game_result),MATCH(E$1,INDIRECT(nfl_game_result_header),0),FALSE)),"error")</f>
        <v>-3.5</v>
      </c>
      <c r="F459" s="23" t="str">
        <f ca="1">IFERROR(IF(ISBLANK(VLOOKUP($B459,INDIRECT(nfl_game_result),MATCH(F$1,INDIRECT(nfl_game_result_header),0),FALSE)),"",VLOOKUP($B459,INDIRECT(nfl_game_result),MATCH(F$1,INDIRECT(nfl_game_result_header),0),FALSE)),"error")</f>
        <v/>
      </c>
      <c r="G459" s="23" t="str">
        <f ca="1">IFERROR(IF(ISBLANK(VLOOKUP($B459,INDIRECT(nfl_game_result),MATCH(G$1,INDIRECT(nfl_game_result_header),0),FALSE)),"",VLOOKUP($B459,INDIRECT(nfl_game_result),MATCH(G$1,INDIRECT(nfl_game_result_header),0),FALSE)),"error")</f>
        <v/>
      </c>
      <c r="H459">
        <f ca="1">IFERROR(IF(ISBLANK(VLOOKUP($B459,INDIRECT(nfl_game_result),MATCH(H$1,INDIRECT(nfl_game_result_header),0),FALSE)),"",VLOOKUP($B459,INDIRECT(nfl_game_result),MATCH(H$1,INDIRECT(nfl_game_result_header),0),FALSE)),"error")</f>
        <v>13</v>
      </c>
      <c r="I459">
        <f ca="1">IFERROR(IF(ISBLANK(VLOOKUP($B459,INDIRECT(nfl_game_result),MATCH(I$1,INDIRECT(nfl_game_result_header),0),FALSE)),"",VLOOKUP($B459,INDIRECT(nfl_game_result),MATCH(I$1,INDIRECT(nfl_game_result_header),0),FALSE)),"error")</f>
        <v>28</v>
      </c>
      <c r="J459" t="str">
        <f ca="1">IFERROR(IF(ISBLANK(VLOOKUP($B459,INDIRECT(nfl_game_result),MATCH(J$1,INDIRECT(nfl_game_result_header),0),FALSE)),"",VLOOKUP($B459,INDIRECT(nfl_game_result),MATCH(J$1,INDIRECT(nfl_game_result_header),0),FALSE)),"error")</f>
        <v>STL</v>
      </c>
      <c r="K459" t="str">
        <f ca="1">IFERROR(IF(ISBLANK(VLOOKUP($B459,INDIRECT(nfl_game_result),MATCH(K$1,INDIRECT(nfl_game_result_header),0),FALSE)),"",VLOOKUP($B459,INDIRECT(nfl_game_result),MATCH(K$1,INDIRECT(nfl_game_result_header),0),FALSE)),"error")</f>
        <v>STL</v>
      </c>
      <c r="L459" s="23" t="str">
        <f ca="1">IFERROR(IF(ISBLANK(VLOOKUP($B459,INDIRECT(nfl_game_result),MATCH(L$1,INDIRECT(nfl_game_result_header),0),FALSE)),"",VLOOKUP($B459,INDIRECT(nfl_game_result),MATCH(L$1,INDIRECT(nfl_game_result_header),0),FALSE)),"error")</f>
        <v/>
      </c>
      <c r="M459" t="s">
        <v>16</v>
      </c>
      <c r="N459">
        <v>-3.5</v>
      </c>
      <c r="O459" t="s">
        <v>334</v>
      </c>
      <c r="V459" s="23" t="s">
        <v>416</v>
      </c>
      <c r="W459">
        <f ca="1">VALUE(LEFT(C459, 4))</f>
        <v>2012</v>
      </c>
      <c r="X459">
        <f ca="1">VALUE(MID(C459,6,FIND("_",C459,6)-6))</f>
        <v>16</v>
      </c>
      <c r="Y459" t="str">
        <f ca="1">IF(NOT(OR(ISBLANK(D459),ISBLANK(E459),D459="",E459="")),D459-E459,"")</f>
        <v/>
      </c>
      <c r="Z459" t="str">
        <f ca="1">IF(OR(NOT(ISNUMBER(D459)),ISBLANK(D459),D459="",ISBLANK(N459)),"",ABS(D459-N459))</f>
        <v/>
      </c>
      <c r="AA459">
        <f ca="1">IF(OR(ISBLANK(J459),ISBLANK(O459),J459="",O459=""),"",IF(J459=O459,1,0))</f>
        <v>0</v>
      </c>
      <c r="AB459" t="str">
        <f ca="1">IF(OR(ISBLANK(K459),ISBLANK(Q459),K459="",Q459=""),"",IF(K459=Q459,1,0))</f>
        <v/>
      </c>
      <c r="AC459" s="23" t="str">
        <f t="shared" ca="1" si="6"/>
        <v/>
      </c>
    </row>
    <row r="460" spans="1:29" x14ac:dyDescent="0.25">
      <c r="A460" s="23">
        <v>459</v>
      </c>
      <c r="B460">
        <v>235</v>
      </c>
      <c r="C460" t="str">
        <f ca="1">IFERROR(VLOOKUP($B460,INDIRECT(nfl_game_result),MATCH(C$1,INDIRECT(nfl_game_result_header),0),FALSE),"error")</f>
        <v>2012_16_MIN@HOU</v>
      </c>
      <c r="D460" t="str">
        <f ca="1">IFERROR(IF(ISBLANK(VLOOKUP($B460,INDIRECT(nfl_game_result),MATCH(D$1,INDIRECT(nfl_game_result_header),0),FALSE)),"",VLOOKUP($B460,INDIRECT(nfl_game_result),MATCH(D$1,INDIRECT(nfl_game_result_header),0),FALSE)),"error")</f>
        <v/>
      </c>
      <c r="E460">
        <f ca="1">IFERROR(IF(ISBLANK(VLOOKUP($B460,INDIRECT(nfl_game_result),MATCH(E$1,INDIRECT(nfl_game_result_header),0),FALSE)),"",VLOOKUP($B460,INDIRECT(nfl_game_result),MATCH(E$1,INDIRECT(nfl_game_result_header),0),FALSE)),"error")</f>
        <v>-7.5</v>
      </c>
      <c r="F460" s="23" t="str">
        <f ca="1">IFERROR(IF(ISBLANK(VLOOKUP($B460,INDIRECT(nfl_game_result),MATCH(F$1,INDIRECT(nfl_game_result_header),0),FALSE)),"",VLOOKUP($B460,INDIRECT(nfl_game_result),MATCH(F$1,INDIRECT(nfl_game_result_header),0),FALSE)),"error")</f>
        <v/>
      </c>
      <c r="G460" s="23" t="str">
        <f ca="1">IFERROR(IF(ISBLANK(VLOOKUP($B460,INDIRECT(nfl_game_result),MATCH(G$1,INDIRECT(nfl_game_result_header),0),FALSE)),"",VLOOKUP($B460,INDIRECT(nfl_game_result),MATCH(G$1,INDIRECT(nfl_game_result_header),0),FALSE)),"error")</f>
        <v/>
      </c>
      <c r="H460">
        <f ca="1">IFERROR(IF(ISBLANK(VLOOKUP($B460,INDIRECT(nfl_game_result),MATCH(H$1,INDIRECT(nfl_game_result_header),0),FALSE)),"",VLOOKUP($B460,INDIRECT(nfl_game_result),MATCH(H$1,INDIRECT(nfl_game_result_header),0),FALSE)),"error")</f>
        <v>6</v>
      </c>
      <c r="I460">
        <f ca="1">IFERROR(IF(ISBLANK(VLOOKUP($B460,INDIRECT(nfl_game_result),MATCH(I$1,INDIRECT(nfl_game_result_header),0),FALSE)),"",VLOOKUP($B460,INDIRECT(nfl_game_result),MATCH(I$1,INDIRECT(nfl_game_result_header),0),FALSE)),"error")</f>
        <v>23</v>
      </c>
      <c r="J460" t="str">
        <f ca="1">IFERROR(IF(ISBLANK(VLOOKUP($B460,INDIRECT(nfl_game_result),MATCH(J$1,INDIRECT(nfl_game_result_header),0),FALSE)),"",VLOOKUP($B460,INDIRECT(nfl_game_result),MATCH(J$1,INDIRECT(nfl_game_result_header),0),FALSE)),"error")</f>
        <v>MIN</v>
      </c>
      <c r="K460" t="str">
        <f ca="1">IFERROR(IF(ISBLANK(VLOOKUP($B460,INDIRECT(nfl_game_result),MATCH(K$1,INDIRECT(nfl_game_result_header),0),FALSE)),"",VLOOKUP($B460,INDIRECT(nfl_game_result),MATCH(K$1,INDIRECT(nfl_game_result_header),0),FALSE)),"error")</f>
        <v>MIN</v>
      </c>
      <c r="L460" s="23" t="str">
        <f ca="1">IFERROR(IF(ISBLANK(VLOOKUP($B460,INDIRECT(nfl_game_result),MATCH(L$1,INDIRECT(nfl_game_result_header),0),FALSE)),"",VLOOKUP($B460,INDIRECT(nfl_game_result),MATCH(L$1,INDIRECT(nfl_game_result_header),0),FALSE)),"error")</f>
        <v/>
      </c>
      <c r="M460" t="s">
        <v>16</v>
      </c>
      <c r="N460">
        <v>-7.5</v>
      </c>
      <c r="O460" t="s">
        <v>75</v>
      </c>
      <c r="V460" s="23" t="s">
        <v>416</v>
      </c>
      <c r="W460">
        <f ca="1">VALUE(LEFT(C460, 4))</f>
        <v>2012</v>
      </c>
      <c r="X460">
        <f ca="1">VALUE(MID(C460,6,FIND("_",C460,6)-6))</f>
        <v>16</v>
      </c>
      <c r="Y460" t="str">
        <f ca="1">IF(NOT(OR(ISBLANK(D460),ISBLANK(E460),D460="",E460="")),D460-E460,"")</f>
        <v/>
      </c>
      <c r="Z460" t="str">
        <f ca="1">IF(OR(NOT(ISNUMBER(D460)),ISBLANK(D460),D460="",ISBLANK(N460)),"",ABS(D460-N460))</f>
        <v/>
      </c>
      <c r="AA460">
        <f ca="1">IF(OR(ISBLANK(J460),ISBLANK(O460),J460="",O460=""),"",IF(J460=O460,1,0))</f>
        <v>0</v>
      </c>
      <c r="AB460" t="str">
        <f ca="1">IF(OR(ISBLANK(K460),ISBLANK(Q460),K460="",Q460=""),"",IF(K460=Q460,1,0))</f>
        <v/>
      </c>
      <c r="AC460" s="23" t="str">
        <f t="shared" ca="1" si="6"/>
        <v/>
      </c>
    </row>
    <row r="461" spans="1:29" x14ac:dyDescent="0.25">
      <c r="A461" s="23">
        <v>460</v>
      </c>
      <c r="B461">
        <v>236</v>
      </c>
      <c r="C461" t="str">
        <f ca="1">IFERROR(VLOOKUP($B461,INDIRECT(nfl_game_result),MATCH(C$1,INDIRECT(nfl_game_result_header),0),FALSE),"error")</f>
        <v>2012_16_SD@NYJ</v>
      </c>
      <c r="D461" t="str">
        <f ca="1">IFERROR(IF(ISBLANK(VLOOKUP($B461,INDIRECT(nfl_game_result),MATCH(D$1,INDIRECT(nfl_game_result_header),0),FALSE)),"",VLOOKUP($B461,INDIRECT(nfl_game_result),MATCH(D$1,INDIRECT(nfl_game_result_header),0),FALSE)),"error")</f>
        <v/>
      </c>
      <c r="E461">
        <f ca="1">IFERROR(IF(ISBLANK(VLOOKUP($B461,INDIRECT(nfl_game_result),MATCH(E$1,INDIRECT(nfl_game_result_header),0),FALSE)),"",VLOOKUP($B461,INDIRECT(nfl_game_result),MATCH(E$1,INDIRECT(nfl_game_result_header),0),FALSE)),"error")</f>
        <v>-2.5</v>
      </c>
      <c r="F461" s="23" t="str">
        <f ca="1">IFERROR(IF(ISBLANK(VLOOKUP($B461,INDIRECT(nfl_game_result),MATCH(F$1,INDIRECT(nfl_game_result_header),0),FALSE)),"",VLOOKUP($B461,INDIRECT(nfl_game_result),MATCH(F$1,INDIRECT(nfl_game_result_header),0),FALSE)),"error")</f>
        <v/>
      </c>
      <c r="G461" s="23" t="str">
        <f ca="1">IFERROR(IF(ISBLANK(VLOOKUP($B461,INDIRECT(nfl_game_result),MATCH(G$1,INDIRECT(nfl_game_result_header),0),FALSE)),"",VLOOKUP($B461,INDIRECT(nfl_game_result),MATCH(G$1,INDIRECT(nfl_game_result_header),0),FALSE)),"error")</f>
        <v/>
      </c>
      <c r="H461">
        <f ca="1">IFERROR(IF(ISBLANK(VLOOKUP($B461,INDIRECT(nfl_game_result),MATCH(H$1,INDIRECT(nfl_game_result_header),0),FALSE)),"",VLOOKUP($B461,INDIRECT(nfl_game_result),MATCH(H$1,INDIRECT(nfl_game_result_header),0),FALSE)),"error")</f>
        <v>17</v>
      </c>
      <c r="I461">
        <f ca="1">IFERROR(IF(ISBLANK(VLOOKUP($B461,INDIRECT(nfl_game_result),MATCH(I$1,INDIRECT(nfl_game_result_header),0),FALSE)),"",VLOOKUP($B461,INDIRECT(nfl_game_result),MATCH(I$1,INDIRECT(nfl_game_result_header),0),FALSE)),"error")</f>
        <v>27</v>
      </c>
      <c r="J461" t="str">
        <f ca="1">IFERROR(IF(ISBLANK(VLOOKUP($B461,INDIRECT(nfl_game_result),MATCH(J$1,INDIRECT(nfl_game_result_header),0),FALSE)),"",VLOOKUP($B461,INDIRECT(nfl_game_result),MATCH(J$1,INDIRECT(nfl_game_result_header),0),FALSE)),"error")</f>
        <v>SD</v>
      </c>
      <c r="K461" t="str">
        <f ca="1">IFERROR(IF(ISBLANK(VLOOKUP($B461,INDIRECT(nfl_game_result),MATCH(K$1,INDIRECT(nfl_game_result_header),0),FALSE)),"",VLOOKUP($B461,INDIRECT(nfl_game_result),MATCH(K$1,INDIRECT(nfl_game_result_header),0),FALSE)),"error")</f>
        <v>SD</v>
      </c>
      <c r="L461" s="23" t="str">
        <f ca="1">IFERROR(IF(ISBLANK(VLOOKUP($B461,INDIRECT(nfl_game_result),MATCH(L$1,INDIRECT(nfl_game_result_header),0),FALSE)),"",VLOOKUP($B461,INDIRECT(nfl_game_result),MATCH(L$1,INDIRECT(nfl_game_result_header),0),FALSE)),"error")</f>
        <v/>
      </c>
      <c r="M461" t="s">
        <v>16</v>
      </c>
      <c r="N461">
        <v>-4</v>
      </c>
      <c r="O461" t="s">
        <v>88</v>
      </c>
      <c r="V461" s="23" t="s">
        <v>416</v>
      </c>
      <c r="W461">
        <f ca="1">VALUE(LEFT(C461, 4))</f>
        <v>2012</v>
      </c>
      <c r="X461">
        <f ca="1">VALUE(MID(C461,6,FIND("_",C461,6)-6))</f>
        <v>16</v>
      </c>
      <c r="Y461" t="str">
        <f ca="1">IF(NOT(OR(ISBLANK(D461),ISBLANK(E461),D461="",E461="")),D461-E461,"")</f>
        <v/>
      </c>
      <c r="Z461" t="str">
        <f ca="1">IF(OR(NOT(ISNUMBER(D461)),ISBLANK(D461),D461="",ISBLANK(N461)),"",ABS(D461-N461))</f>
        <v/>
      </c>
      <c r="AA461">
        <f ca="1">IF(OR(ISBLANK(J461),ISBLANK(O461),J461="",O461=""),"",IF(J461=O461,1,0))</f>
        <v>1</v>
      </c>
      <c r="AB461" t="str">
        <f ca="1">IF(OR(ISBLANK(K461),ISBLANK(Q461),K461="",Q461=""),"",IF(K461=Q461,1,0))</f>
        <v/>
      </c>
      <c r="AC461" s="23" t="str">
        <f t="shared" ca="1" si="6"/>
        <v/>
      </c>
    </row>
    <row r="462" spans="1:29" x14ac:dyDescent="0.25">
      <c r="A462" s="23">
        <v>461</v>
      </c>
      <c r="B462">
        <v>237</v>
      </c>
      <c r="C462" t="str">
        <f ca="1">IFERROR(VLOOKUP($B462,INDIRECT(nfl_game_result),MATCH(C$1,INDIRECT(nfl_game_result_header),0),FALSE),"error")</f>
        <v>2012_16_CLE@DEN</v>
      </c>
      <c r="D462" t="str">
        <f ca="1">IFERROR(IF(ISBLANK(VLOOKUP($B462,INDIRECT(nfl_game_result),MATCH(D$1,INDIRECT(nfl_game_result_header),0),FALSE)),"",VLOOKUP($B462,INDIRECT(nfl_game_result),MATCH(D$1,INDIRECT(nfl_game_result_header),0),FALSE)),"error")</f>
        <v/>
      </c>
      <c r="E462">
        <f ca="1">IFERROR(IF(ISBLANK(VLOOKUP($B462,INDIRECT(nfl_game_result),MATCH(E$1,INDIRECT(nfl_game_result_header),0),FALSE)),"",VLOOKUP($B462,INDIRECT(nfl_game_result),MATCH(E$1,INDIRECT(nfl_game_result_header),0),FALSE)),"error")</f>
        <v>-13.5</v>
      </c>
      <c r="F462" s="23" t="str">
        <f ca="1">IFERROR(IF(ISBLANK(VLOOKUP($B462,INDIRECT(nfl_game_result),MATCH(F$1,INDIRECT(nfl_game_result_header),0),FALSE)),"",VLOOKUP($B462,INDIRECT(nfl_game_result),MATCH(F$1,INDIRECT(nfl_game_result_header),0),FALSE)),"error")</f>
        <v/>
      </c>
      <c r="G462" s="23" t="str">
        <f ca="1">IFERROR(IF(ISBLANK(VLOOKUP($B462,INDIRECT(nfl_game_result),MATCH(G$1,INDIRECT(nfl_game_result_header),0),FALSE)),"",VLOOKUP($B462,INDIRECT(nfl_game_result),MATCH(G$1,INDIRECT(nfl_game_result_header),0),FALSE)),"error")</f>
        <v/>
      </c>
      <c r="H462">
        <f ca="1">IFERROR(IF(ISBLANK(VLOOKUP($B462,INDIRECT(nfl_game_result),MATCH(H$1,INDIRECT(nfl_game_result_header),0),FALSE)),"",VLOOKUP($B462,INDIRECT(nfl_game_result),MATCH(H$1,INDIRECT(nfl_game_result_header),0),FALSE)),"error")</f>
        <v>34</v>
      </c>
      <c r="I462">
        <f ca="1">IFERROR(IF(ISBLANK(VLOOKUP($B462,INDIRECT(nfl_game_result),MATCH(I$1,INDIRECT(nfl_game_result_header),0),FALSE)),"",VLOOKUP($B462,INDIRECT(nfl_game_result),MATCH(I$1,INDIRECT(nfl_game_result_header),0),FALSE)),"error")</f>
        <v>12</v>
      </c>
      <c r="J462" t="str">
        <f ca="1">IFERROR(IF(ISBLANK(VLOOKUP($B462,INDIRECT(nfl_game_result),MATCH(J$1,INDIRECT(nfl_game_result_header),0),FALSE)),"",VLOOKUP($B462,INDIRECT(nfl_game_result),MATCH(J$1,INDIRECT(nfl_game_result_header),0),FALSE)),"error")</f>
        <v>DEN</v>
      </c>
      <c r="K462" t="str">
        <f ca="1">IFERROR(IF(ISBLANK(VLOOKUP($B462,INDIRECT(nfl_game_result),MATCH(K$1,INDIRECT(nfl_game_result_header),0),FALSE)),"",VLOOKUP($B462,INDIRECT(nfl_game_result),MATCH(K$1,INDIRECT(nfl_game_result_header),0),FALSE)),"error")</f>
        <v>DEN</v>
      </c>
      <c r="L462" s="23" t="str">
        <f ca="1">IFERROR(IF(ISBLANK(VLOOKUP($B462,INDIRECT(nfl_game_result),MATCH(L$1,INDIRECT(nfl_game_result_header),0),FALSE)),"",VLOOKUP($B462,INDIRECT(nfl_game_result),MATCH(L$1,INDIRECT(nfl_game_result_header),0),FALSE)),"error")</f>
        <v/>
      </c>
      <c r="M462" t="s">
        <v>16</v>
      </c>
      <c r="N462">
        <v>-11</v>
      </c>
      <c r="O462" t="s">
        <v>72</v>
      </c>
      <c r="V462" s="23" t="s">
        <v>416</v>
      </c>
      <c r="W462">
        <f ca="1">VALUE(LEFT(C462, 4))</f>
        <v>2012</v>
      </c>
      <c r="X462">
        <f ca="1">VALUE(MID(C462,6,FIND("_",C462,6)-6))</f>
        <v>16</v>
      </c>
      <c r="Y462" t="str">
        <f ca="1">IF(NOT(OR(ISBLANK(D462),ISBLANK(E462),D462="",E462="")),D462-E462,"")</f>
        <v/>
      </c>
      <c r="Z462" t="str">
        <f ca="1">IF(OR(NOT(ISNUMBER(D462)),ISBLANK(D462),D462="",ISBLANK(N462)),"",ABS(D462-N462))</f>
        <v/>
      </c>
      <c r="AA462">
        <f ca="1">IF(OR(ISBLANK(J462),ISBLANK(O462),J462="",O462=""),"",IF(J462=O462,1,0))</f>
        <v>1</v>
      </c>
      <c r="AB462" t="str">
        <f ca="1">IF(OR(ISBLANK(K462),ISBLANK(Q462),K462="",Q462=""),"",IF(K462=Q462,1,0))</f>
        <v/>
      </c>
      <c r="AC462" s="23" t="str">
        <f t="shared" ca="1" si="6"/>
        <v/>
      </c>
    </row>
    <row r="463" spans="1:29" x14ac:dyDescent="0.25">
      <c r="A463" s="23">
        <v>462</v>
      </c>
      <c r="B463">
        <v>238</v>
      </c>
      <c r="C463" t="str">
        <f ca="1">IFERROR(VLOOKUP($B463,INDIRECT(nfl_game_result),MATCH(C$1,INDIRECT(nfl_game_result_header),0),FALSE),"error")</f>
        <v>2012_16_CHI@ARI</v>
      </c>
      <c r="D463" t="str">
        <f ca="1">IFERROR(IF(ISBLANK(VLOOKUP($B463,INDIRECT(nfl_game_result),MATCH(D$1,INDIRECT(nfl_game_result_header),0),FALSE)),"",VLOOKUP($B463,INDIRECT(nfl_game_result),MATCH(D$1,INDIRECT(nfl_game_result_header),0),FALSE)),"error")</f>
        <v/>
      </c>
      <c r="E463">
        <f ca="1">IFERROR(IF(ISBLANK(VLOOKUP($B463,INDIRECT(nfl_game_result),MATCH(E$1,INDIRECT(nfl_game_result_header),0),FALSE)),"",VLOOKUP($B463,INDIRECT(nfl_game_result),MATCH(E$1,INDIRECT(nfl_game_result_header),0),FALSE)),"error")</f>
        <v>5.5</v>
      </c>
      <c r="F463" s="23" t="str">
        <f ca="1">IFERROR(IF(ISBLANK(VLOOKUP($B463,INDIRECT(nfl_game_result),MATCH(F$1,INDIRECT(nfl_game_result_header),0),FALSE)),"",VLOOKUP($B463,INDIRECT(nfl_game_result),MATCH(F$1,INDIRECT(nfl_game_result_header),0),FALSE)),"error")</f>
        <v/>
      </c>
      <c r="G463" s="23" t="str">
        <f ca="1">IFERROR(IF(ISBLANK(VLOOKUP($B463,INDIRECT(nfl_game_result),MATCH(G$1,INDIRECT(nfl_game_result_header),0),FALSE)),"",VLOOKUP($B463,INDIRECT(nfl_game_result),MATCH(G$1,INDIRECT(nfl_game_result_header),0),FALSE)),"error")</f>
        <v/>
      </c>
      <c r="H463">
        <f ca="1">IFERROR(IF(ISBLANK(VLOOKUP($B463,INDIRECT(nfl_game_result),MATCH(H$1,INDIRECT(nfl_game_result_header),0),FALSE)),"",VLOOKUP($B463,INDIRECT(nfl_game_result),MATCH(H$1,INDIRECT(nfl_game_result_header),0),FALSE)),"error")</f>
        <v>13</v>
      </c>
      <c r="I463">
        <f ca="1">IFERROR(IF(ISBLANK(VLOOKUP($B463,INDIRECT(nfl_game_result),MATCH(I$1,INDIRECT(nfl_game_result_header),0),FALSE)),"",VLOOKUP($B463,INDIRECT(nfl_game_result),MATCH(I$1,INDIRECT(nfl_game_result_header),0),FALSE)),"error")</f>
        <v>28</v>
      </c>
      <c r="J463" t="str">
        <f ca="1">IFERROR(IF(ISBLANK(VLOOKUP($B463,INDIRECT(nfl_game_result),MATCH(J$1,INDIRECT(nfl_game_result_header),0),FALSE)),"",VLOOKUP($B463,INDIRECT(nfl_game_result),MATCH(J$1,INDIRECT(nfl_game_result_header),0),FALSE)),"error")</f>
        <v>CHI</v>
      </c>
      <c r="K463" t="str">
        <f ca="1">IFERROR(IF(ISBLANK(VLOOKUP($B463,INDIRECT(nfl_game_result),MATCH(K$1,INDIRECT(nfl_game_result_header),0),FALSE)),"",VLOOKUP($B463,INDIRECT(nfl_game_result),MATCH(K$1,INDIRECT(nfl_game_result_header),0),FALSE)),"error")</f>
        <v>CHI</v>
      </c>
      <c r="L463" s="23" t="str">
        <f ca="1">IFERROR(IF(ISBLANK(VLOOKUP($B463,INDIRECT(nfl_game_result),MATCH(L$1,INDIRECT(nfl_game_result_header),0),FALSE)),"",VLOOKUP($B463,INDIRECT(nfl_game_result),MATCH(L$1,INDIRECT(nfl_game_result_header),0),FALSE)),"error")</f>
        <v/>
      </c>
      <c r="M463" t="s">
        <v>16</v>
      </c>
      <c r="N463">
        <v>4.5</v>
      </c>
      <c r="O463" t="s">
        <v>68</v>
      </c>
      <c r="V463" s="23" t="s">
        <v>416</v>
      </c>
      <c r="W463">
        <f ca="1">VALUE(LEFT(C463, 4))</f>
        <v>2012</v>
      </c>
      <c r="X463">
        <f ca="1">VALUE(MID(C463,6,FIND("_",C463,6)-6))</f>
        <v>16</v>
      </c>
      <c r="Y463" t="str">
        <f ca="1">IF(NOT(OR(ISBLANK(D463),ISBLANK(E463),D463="",E463="")),D463-E463,"")</f>
        <v/>
      </c>
      <c r="Z463" t="str">
        <f ca="1">IF(OR(NOT(ISNUMBER(D463)),ISBLANK(D463),D463="",ISBLANK(N463)),"",ABS(D463-N463))</f>
        <v/>
      </c>
      <c r="AA463">
        <f ca="1">IF(OR(ISBLANK(J463),ISBLANK(O463),J463="",O463=""),"",IF(J463=O463,1,0))</f>
        <v>1</v>
      </c>
      <c r="AB463" t="str">
        <f ca="1">IF(OR(ISBLANK(K463),ISBLANK(Q463),K463="",Q463=""),"",IF(K463=Q463,1,0))</f>
        <v/>
      </c>
      <c r="AC463" s="23" t="str">
        <f t="shared" ca="1" si="6"/>
        <v/>
      </c>
    </row>
    <row r="464" spans="1:29" x14ac:dyDescent="0.25">
      <c r="A464" s="23">
        <v>463</v>
      </c>
      <c r="B464">
        <v>239</v>
      </c>
      <c r="C464" t="str">
        <f ca="1">IFERROR(VLOOKUP($B464,INDIRECT(nfl_game_result),MATCH(C$1,INDIRECT(nfl_game_result_header),0),FALSE),"error")</f>
        <v>2012_16_NYG@BAL</v>
      </c>
      <c r="D464" t="str">
        <f ca="1">IFERROR(IF(ISBLANK(VLOOKUP($B464,INDIRECT(nfl_game_result),MATCH(D$1,INDIRECT(nfl_game_result_header),0),FALSE)),"",VLOOKUP($B464,INDIRECT(nfl_game_result),MATCH(D$1,INDIRECT(nfl_game_result_header),0),FALSE)),"error")</f>
        <v/>
      </c>
      <c r="E464">
        <f ca="1">IFERROR(IF(ISBLANK(VLOOKUP($B464,INDIRECT(nfl_game_result),MATCH(E$1,INDIRECT(nfl_game_result_header),0),FALSE)),"",VLOOKUP($B464,INDIRECT(nfl_game_result),MATCH(E$1,INDIRECT(nfl_game_result_header),0),FALSE)),"error")</f>
        <v>2.5</v>
      </c>
      <c r="F464" s="23" t="str">
        <f ca="1">IFERROR(IF(ISBLANK(VLOOKUP($B464,INDIRECT(nfl_game_result),MATCH(F$1,INDIRECT(nfl_game_result_header),0),FALSE)),"",VLOOKUP($B464,INDIRECT(nfl_game_result),MATCH(F$1,INDIRECT(nfl_game_result_header),0),FALSE)),"error")</f>
        <v/>
      </c>
      <c r="G464" s="23" t="str">
        <f ca="1">IFERROR(IF(ISBLANK(VLOOKUP($B464,INDIRECT(nfl_game_result),MATCH(G$1,INDIRECT(nfl_game_result_header),0),FALSE)),"",VLOOKUP($B464,INDIRECT(nfl_game_result),MATCH(G$1,INDIRECT(nfl_game_result_header),0),FALSE)),"error")</f>
        <v/>
      </c>
      <c r="H464">
        <f ca="1">IFERROR(IF(ISBLANK(VLOOKUP($B464,INDIRECT(nfl_game_result),MATCH(H$1,INDIRECT(nfl_game_result_header),0),FALSE)),"",VLOOKUP($B464,INDIRECT(nfl_game_result),MATCH(H$1,INDIRECT(nfl_game_result_header),0),FALSE)),"error")</f>
        <v>33</v>
      </c>
      <c r="I464">
        <f ca="1">IFERROR(IF(ISBLANK(VLOOKUP($B464,INDIRECT(nfl_game_result),MATCH(I$1,INDIRECT(nfl_game_result_header),0),FALSE)),"",VLOOKUP($B464,INDIRECT(nfl_game_result),MATCH(I$1,INDIRECT(nfl_game_result_header),0),FALSE)),"error")</f>
        <v>14</v>
      </c>
      <c r="J464" t="str">
        <f ca="1">IFERROR(IF(ISBLANK(VLOOKUP($B464,INDIRECT(nfl_game_result),MATCH(J$1,INDIRECT(nfl_game_result_header),0),FALSE)),"",VLOOKUP($B464,INDIRECT(nfl_game_result),MATCH(J$1,INDIRECT(nfl_game_result_header),0),FALSE)),"error")</f>
        <v>BAL</v>
      </c>
      <c r="K464" t="str">
        <f ca="1">IFERROR(IF(ISBLANK(VLOOKUP($B464,INDIRECT(nfl_game_result),MATCH(K$1,INDIRECT(nfl_game_result_header),0),FALSE)),"",VLOOKUP($B464,INDIRECT(nfl_game_result),MATCH(K$1,INDIRECT(nfl_game_result_header),0),FALSE)),"error")</f>
        <v>BAL</v>
      </c>
      <c r="L464" s="23" t="str">
        <f ca="1">IFERROR(IF(ISBLANK(VLOOKUP($B464,INDIRECT(nfl_game_result),MATCH(L$1,INDIRECT(nfl_game_result_header),0),FALSE)),"",VLOOKUP($B464,INDIRECT(nfl_game_result),MATCH(L$1,INDIRECT(nfl_game_result_header),0),FALSE)),"error")</f>
        <v/>
      </c>
      <c r="M464" t="s">
        <v>16</v>
      </c>
      <c r="N464">
        <v>1</v>
      </c>
      <c r="O464" t="s">
        <v>83</v>
      </c>
      <c r="V464" s="23" t="s">
        <v>416</v>
      </c>
      <c r="W464">
        <f ca="1">VALUE(LEFT(C464, 4))</f>
        <v>2012</v>
      </c>
      <c r="X464">
        <f ca="1">VALUE(MID(C464,6,FIND("_",C464,6)-6))</f>
        <v>16</v>
      </c>
      <c r="Y464" t="str">
        <f ca="1">IF(NOT(OR(ISBLANK(D464),ISBLANK(E464),D464="",E464="")),D464-E464,"")</f>
        <v/>
      </c>
      <c r="Z464" t="str">
        <f ca="1">IF(OR(NOT(ISNUMBER(D464)),ISBLANK(D464),D464="",ISBLANK(N464)),"",ABS(D464-N464))</f>
        <v/>
      </c>
      <c r="AA464">
        <f ca="1">IF(OR(ISBLANK(J464),ISBLANK(O464),J464="",O464=""),"",IF(J464=O464,1,0))</f>
        <v>0</v>
      </c>
      <c r="AB464" t="str">
        <f ca="1">IF(OR(ISBLANK(K464),ISBLANK(Q464),K464="",Q464=""),"",IF(K464=Q464,1,0))</f>
        <v/>
      </c>
      <c r="AC464" s="23" t="str">
        <f t="shared" ca="1" si="6"/>
        <v/>
      </c>
    </row>
    <row r="465" spans="1:29" x14ac:dyDescent="0.25">
      <c r="A465" s="23">
        <v>464</v>
      </c>
      <c r="B465">
        <v>240</v>
      </c>
      <c r="C465" t="str">
        <f ca="1">IFERROR(VLOOKUP($B465,INDIRECT(nfl_game_result),MATCH(C$1,INDIRECT(nfl_game_result_header),0),FALSE),"error")</f>
        <v>2012_16_SFO@SEA</v>
      </c>
      <c r="D465" t="str">
        <f ca="1">IFERROR(IF(ISBLANK(VLOOKUP($B465,INDIRECT(nfl_game_result),MATCH(D$1,INDIRECT(nfl_game_result_header),0),FALSE)),"",VLOOKUP($B465,INDIRECT(nfl_game_result),MATCH(D$1,INDIRECT(nfl_game_result_header),0),FALSE)),"error")</f>
        <v/>
      </c>
      <c r="E465">
        <f ca="1">IFERROR(IF(ISBLANK(VLOOKUP($B465,INDIRECT(nfl_game_result),MATCH(E$1,INDIRECT(nfl_game_result_header),0),FALSE)),"",VLOOKUP($B465,INDIRECT(nfl_game_result),MATCH(E$1,INDIRECT(nfl_game_result_header),0),FALSE)),"error")</f>
        <v>1.5</v>
      </c>
      <c r="F465" s="23" t="str">
        <f ca="1">IFERROR(IF(ISBLANK(VLOOKUP($B465,INDIRECT(nfl_game_result),MATCH(F$1,INDIRECT(nfl_game_result_header),0),FALSE)),"",VLOOKUP($B465,INDIRECT(nfl_game_result),MATCH(F$1,INDIRECT(nfl_game_result_header),0),FALSE)),"error")</f>
        <v/>
      </c>
      <c r="G465" s="23" t="str">
        <f ca="1">IFERROR(IF(ISBLANK(VLOOKUP($B465,INDIRECT(nfl_game_result),MATCH(G$1,INDIRECT(nfl_game_result_header),0),FALSE)),"",VLOOKUP($B465,INDIRECT(nfl_game_result),MATCH(G$1,INDIRECT(nfl_game_result_header),0),FALSE)),"error")</f>
        <v/>
      </c>
      <c r="H465">
        <f ca="1">IFERROR(IF(ISBLANK(VLOOKUP($B465,INDIRECT(nfl_game_result),MATCH(H$1,INDIRECT(nfl_game_result_header),0),FALSE)),"",VLOOKUP($B465,INDIRECT(nfl_game_result),MATCH(H$1,INDIRECT(nfl_game_result_header),0),FALSE)),"error")</f>
        <v>42</v>
      </c>
      <c r="I465">
        <f ca="1">IFERROR(IF(ISBLANK(VLOOKUP($B465,INDIRECT(nfl_game_result),MATCH(I$1,INDIRECT(nfl_game_result_header),0),FALSE)),"",VLOOKUP($B465,INDIRECT(nfl_game_result),MATCH(I$1,INDIRECT(nfl_game_result_header),0),FALSE)),"error")</f>
        <v>13</v>
      </c>
      <c r="J465" t="str">
        <f ca="1">IFERROR(IF(ISBLANK(VLOOKUP($B465,INDIRECT(nfl_game_result),MATCH(J$1,INDIRECT(nfl_game_result_header),0),FALSE)),"",VLOOKUP($B465,INDIRECT(nfl_game_result),MATCH(J$1,INDIRECT(nfl_game_result_header),0),FALSE)),"error")</f>
        <v>SEA</v>
      </c>
      <c r="K465" t="str">
        <f ca="1">IFERROR(IF(ISBLANK(VLOOKUP($B465,INDIRECT(nfl_game_result),MATCH(K$1,INDIRECT(nfl_game_result_header),0),FALSE)),"",VLOOKUP($B465,INDIRECT(nfl_game_result),MATCH(K$1,INDIRECT(nfl_game_result_header),0),FALSE)),"error")</f>
        <v>SEA</v>
      </c>
      <c r="L465" s="23" t="str">
        <f ca="1">IFERROR(IF(ISBLANK(VLOOKUP($B465,INDIRECT(nfl_game_result),MATCH(L$1,INDIRECT(nfl_game_result_header),0),FALSE)),"",VLOOKUP($B465,INDIRECT(nfl_game_result),MATCH(L$1,INDIRECT(nfl_game_result_header),0),FALSE)),"error")</f>
        <v/>
      </c>
      <c r="M465" t="s">
        <v>16</v>
      </c>
      <c r="N465">
        <v>-1</v>
      </c>
      <c r="O465" t="s">
        <v>89</v>
      </c>
      <c r="V465" s="23" t="s">
        <v>416</v>
      </c>
      <c r="W465">
        <f ca="1">VALUE(LEFT(C465, 4))</f>
        <v>2012</v>
      </c>
      <c r="X465">
        <f ca="1">VALUE(MID(C465,6,FIND("_",C465,6)-6))</f>
        <v>16</v>
      </c>
      <c r="Y465" t="str">
        <f ca="1">IF(NOT(OR(ISBLANK(D465),ISBLANK(E465),D465="",E465="")),D465-E465,"")</f>
        <v/>
      </c>
      <c r="Z465" t="str">
        <f ca="1">IF(OR(NOT(ISNUMBER(D465)),ISBLANK(D465),D465="",ISBLANK(N465)),"",ABS(D465-N465))</f>
        <v/>
      </c>
      <c r="AA465">
        <f ca="1">IF(OR(ISBLANK(J465),ISBLANK(O465),J465="",O465=""),"",IF(J465=O465,1,0))</f>
        <v>1</v>
      </c>
      <c r="AB465" t="str">
        <f ca="1">IF(OR(ISBLANK(K465),ISBLANK(Q465),K465="",Q465=""),"",IF(K465=Q465,1,0))</f>
        <v/>
      </c>
      <c r="AC465" s="23" t="str">
        <f t="shared" ca="1" si="6"/>
        <v/>
      </c>
    </row>
    <row r="466" spans="1:29" x14ac:dyDescent="0.25">
      <c r="A466" s="23">
        <v>465</v>
      </c>
      <c r="B466">
        <v>225</v>
      </c>
      <c r="C466" t="str">
        <f ca="1">IFERROR(VLOOKUP($B466,INDIRECT(nfl_game_result),MATCH(C$1,INDIRECT(nfl_game_result_header),0),FALSE),"error")</f>
        <v>2012_16_ATL@DET</v>
      </c>
      <c r="D466" t="str">
        <f ca="1">IFERROR(IF(ISBLANK(VLOOKUP($B466,INDIRECT(nfl_game_result),MATCH(D$1,INDIRECT(nfl_game_result_header),0),FALSE)),"",VLOOKUP($B466,INDIRECT(nfl_game_result),MATCH(D$1,INDIRECT(nfl_game_result_header),0),FALSE)),"error")</f>
        <v/>
      </c>
      <c r="E466">
        <f ca="1">IFERROR(IF(ISBLANK(VLOOKUP($B466,INDIRECT(nfl_game_result),MATCH(E$1,INDIRECT(nfl_game_result_header),0),FALSE)),"",VLOOKUP($B466,INDIRECT(nfl_game_result),MATCH(E$1,INDIRECT(nfl_game_result_header),0),FALSE)),"error")</f>
        <v>3.5</v>
      </c>
      <c r="F466" s="23" t="str">
        <f ca="1">IFERROR(IF(ISBLANK(VLOOKUP($B466,INDIRECT(nfl_game_result),MATCH(F$1,INDIRECT(nfl_game_result_header),0),FALSE)),"",VLOOKUP($B466,INDIRECT(nfl_game_result),MATCH(F$1,INDIRECT(nfl_game_result_header),0),FALSE)),"error")</f>
        <v/>
      </c>
      <c r="G466" s="23" t="str">
        <f ca="1">IFERROR(IF(ISBLANK(VLOOKUP($B466,INDIRECT(nfl_game_result),MATCH(G$1,INDIRECT(nfl_game_result_header),0),FALSE)),"",VLOOKUP($B466,INDIRECT(nfl_game_result),MATCH(G$1,INDIRECT(nfl_game_result_header),0),FALSE)),"error")</f>
        <v/>
      </c>
      <c r="H466">
        <f ca="1">IFERROR(IF(ISBLANK(VLOOKUP($B466,INDIRECT(nfl_game_result),MATCH(H$1,INDIRECT(nfl_game_result_header),0),FALSE)),"",VLOOKUP($B466,INDIRECT(nfl_game_result),MATCH(H$1,INDIRECT(nfl_game_result_header),0),FALSE)),"error")</f>
        <v>18</v>
      </c>
      <c r="I466">
        <f ca="1">IFERROR(IF(ISBLANK(VLOOKUP($B466,INDIRECT(nfl_game_result),MATCH(I$1,INDIRECT(nfl_game_result_header),0),FALSE)),"",VLOOKUP($B466,INDIRECT(nfl_game_result),MATCH(I$1,INDIRECT(nfl_game_result_header),0),FALSE)),"error")</f>
        <v>31</v>
      </c>
      <c r="J466" t="str">
        <f ca="1">IFERROR(IF(ISBLANK(VLOOKUP($B466,INDIRECT(nfl_game_result),MATCH(J$1,INDIRECT(nfl_game_result_header),0),FALSE)),"",VLOOKUP($B466,INDIRECT(nfl_game_result),MATCH(J$1,INDIRECT(nfl_game_result_header),0),FALSE)),"error")</f>
        <v>ATL</v>
      </c>
      <c r="K466" t="str">
        <f ca="1">IFERROR(IF(ISBLANK(VLOOKUP($B466,INDIRECT(nfl_game_result),MATCH(K$1,INDIRECT(nfl_game_result_header),0),FALSE)),"",VLOOKUP($B466,INDIRECT(nfl_game_result),MATCH(K$1,INDIRECT(nfl_game_result_header),0),FALSE)),"error")</f>
        <v>ATL</v>
      </c>
      <c r="L466" s="23" t="str">
        <f ca="1">IFERROR(IF(ISBLANK(VLOOKUP($B466,INDIRECT(nfl_game_result),MATCH(L$1,INDIRECT(nfl_game_result_header),0),FALSE)),"",VLOOKUP($B466,INDIRECT(nfl_game_result),MATCH(L$1,INDIRECT(nfl_game_result_header),0),FALSE)),"error")</f>
        <v/>
      </c>
      <c r="M466" t="s">
        <v>14</v>
      </c>
      <c r="N466">
        <v>4.5</v>
      </c>
      <c r="O466" t="s">
        <v>20</v>
      </c>
      <c r="V466" s="23" t="s">
        <v>416</v>
      </c>
      <c r="W466">
        <f ca="1">VALUE(LEFT(C466, 4))</f>
        <v>2012</v>
      </c>
      <c r="X466">
        <f ca="1">VALUE(MID(C466,6,FIND("_",C466,6)-6))</f>
        <v>16</v>
      </c>
      <c r="Y466" t="str">
        <f ca="1">IF(NOT(OR(ISBLANK(D466),ISBLANK(E466),D466="",E466="")),D466-E466,"")</f>
        <v/>
      </c>
      <c r="Z466" t="str">
        <f ca="1">IF(OR(NOT(ISNUMBER(D466)),ISBLANK(D466),D466="",ISBLANK(N466)),"",ABS(D466-N466))</f>
        <v/>
      </c>
      <c r="AA466">
        <f ca="1">IF(OR(ISBLANK(J466),ISBLANK(O466),J466="",O466=""),"",IF(J466=O466,1,0))</f>
        <v>1</v>
      </c>
      <c r="AB466" t="str">
        <f ca="1">IF(OR(ISBLANK(K466),ISBLANK(Q466),K466="",Q466=""),"",IF(K466=Q466,1,0))</f>
        <v/>
      </c>
      <c r="AC466" s="23" t="str">
        <f t="shared" ref="AC466:AC529" ca="1" si="7">IF(OR(ISBLANK(L466),ISBLANK(T466),L466="",T466=""),"",IF(L466=T466,1,0))</f>
        <v/>
      </c>
    </row>
    <row r="467" spans="1:29" x14ac:dyDescent="0.25">
      <c r="A467" s="23">
        <v>466</v>
      </c>
      <c r="B467">
        <v>226</v>
      </c>
      <c r="C467" t="str">
        <f ca="1">IFERROR(VLOOKUP($B467,INDIRECT(nfl_game_result),MATCH(C$1,INDIRECT(nfl_game_result_header),0),FALSE),"error")</f>
        <v>2012_16_TEN@GBY</v>
      </c>
      <c r="D467" t="str">
        <f ca="1">IFERROR(IF(ISBLANK(VLOOKUP($B467,INDIRECT(nfl_game_result),MATCH(D$1,INDIRECT(nfl_game_result_header),0),FALSE)),"",VLOOKUP($B467,INDIRECT(nfl_game_result),MATCH(D$1,INDIRECT(nfl_game_result_header),0),FALSE)),"error")</f>
        <v/>
      </c>
      <c r="E467">
        <f ca="1">IFERROR(IF(ISBLANK(VLOOKUP($B467,INDIRECT(nfl_game_result),MATCH(E$1,INDIRECT(nfl_game_result_header),0),FALSE)),"",VLOOKUP($B467,INDIRECT(nfl_game_result),MATCH(E$1,INDIRECT(nfl_game_result_header),0),FALSE)),"error")</f>
        <v>-12.5</v>
      </c>
      <c r="F467" s="23" t="str">
        <f ca="1">IFERROR(IF(ISBLANK(VLOOKUP($B467,INDIRECT(nfl_game_result),MATCH(F$1,INDIRECT(nfl_game_result_header),0),FALSE)),"",VLOOKUP($B467,INDIRECT(nfl_game_result),MATCH(F$1,INDIRECT(nfl_game_result_header),0),FALSE)),"error")</f>
        <v/>
      </c>
      <c r="G467" s="23" t="str">
        <f ca="1">IFERROR(IF(ISBLANK(VLOOKUP($B467,INDIRECT(nfl_game_result),MATCH(G$1,INDIRECT(nfl_game_result_header),0),FALSE)),"",VLOOKUP($B467,INDIRECT(nfl_game_result),MATCH(G$1,INDIRECT(nfl_game_result_header),0),FALSE)),"error")</f>
        <v/>
      </c>
      <c r="H467">
        <f ca="1">IFERROR(IF(ISBLANK(VLOOKUP($B467,INDIRECT(nfl_game_result),MATCH(H$1,INDIRECT(nfl_game_result_header),0),FALSE)),"",VLOOKUP($B467,INDIRECT(nfl_game_result),MATCH(H$1,INDIRECT(nfl_game_result_header),0),FALSE)),"error")</f>
        <v>55</v>
      </c>
      <c r="I467">
        <f ca="1">IFERROR(IF(ISBLANK(VLOOKUP($B467,INDIRECT(nfl_game_result),MATCH(I$1,INDIRECT(nfl_game_result_header),0),FALSE)),"",VLOOKUP($B467,INDIRECT(nfl_game_result),MATCH(I$1,INDIRECT(nfl_game_result_header),0),FALSE)),"error")</f>
        <v>7</v>
      </c>
      <c r="J467" t="str">
        <f ca="1">IFERROR(IF(ISBLANK(VLOOKUP($B467,INDIRECT(nfl_game_result),MATCH(J$1,INDIRECT(nfl_game_result_header),0),FALSE)),"",VLOOKUP($B467,INDIRECT(nfl_game_result),MATCH(J$1,INDIRECT(nfl_game_result_header),0),FALSE)),"error")</f>
        <v>GBY</v>
      </c>
      <c r="K467" t="str">
        <f ca="1">IFERROR(IF(ISBLANK(VLOOKUP($B467,INDIRECT(nfl_game_result),MATCH(K$1,INDIRECT(nfl_game_result_header),0),FALSE)),"",VLOOKUP($B467,INDIRECT(nfl_game_result),MATCH(K$1,INDIRECT(nfl_game_result_header),0),FALSE)),"error")</f>
        <v>GBY</v>
      </c>
      <c r="L467" s="23" t="str">
        <f ca="1">IFERROR(IF(ISBLANK(VLOOKUP($B467,INDIRECT(nfl_game_result),MATCH(L$1,INDIRECT(nfl_game_result_header),0),FALSE)),"",VLOOKUP($B467,INDIRECT(nfl_game_result),MATCH(L$1,INDIRECT(nfl_game_result_header),0),FALSE)),"error")</f>
        <v/>
      </c>
      <c r="M467" t="s">
        <v>14</v>
      </c>
      <c r="N467">
        <v>-10</v>
      </c>
      <c r="O467" t="s">
        <v>330</v>
      </c>
      <c r="V467" s="23" t="s">
        <v>416</v>
      </c>
      <c r="W467">
        <f ca="1">VALUE(LEFT(C467, 4))</f>
        <v>2012</v>
      </c>
      <c r="X467">
        <f ca="1">VALUE(MID(C467,6,FIND("_",C467,6)-6))</f>
        <v>16</v>
      </c>
      <c r="Y467" t="str">
        <f ca="1">IF(NOT(OR(ISBLANK(D467),ISBLANK(E467),D467="",E467="")),D467-E467,"")</f>
        <v/>
      </c>
      <c r="Z467" t="str">
        <f ca="1">IF(OR(NOT(ISNUMBER(D467)),ISBLANK(D467),D467="",ISBLANK(N467)),"",ABS(D467-N467))</f>
        <v/>
      </c>
      <c r="AA467">
        <f ca="1">IF(OR(ISBLANK(J467),ISBLANK(O467),J467="",O467=""),"",IF(J467=O467,1,0))</f>
        <v>1</v>
      </c>
      <c r="AB467" t="str">
        <f ca="1">IF(OR(ISBLANK(K467),ISBLANK(Q467),K467="",Q467=""),"",IF(K467=Q467,1,0))</f>
        <v/>
      </c>
      <c r="AC467" s="23" t="str">
        <f t="shared" ca="1" si="7"/>
        <v/>
      </c>
    </row>
    <row r="468" spans="1:29" x14ac:dyDescent="0.25">
      <c r="A468" s="23">
        <v>467</v>
      </c>
      <c r="B468">
        <v>227</v>
      </c>
      <c r="C468" t="str">
        <f ca="1">IFERROR(VLOOKUP($B468,INDIRECT(nfl_game_result),MATCH(C$1,INDIRECT(nfl_game_result_header),0),FALSE),"error")</f>
        <v>2012_16_OAK@CAR</v>
      </c>
      <c r="D468" t="str">
        <f ca="1">IFERROR(IF(ISBLANK(VLOOKUP($B468,INDIRECT(nfl_game_result),MATCH(D$1,INDIRECT(nfl_game_result_header),0),FALSE)),"",VLOOKUP($B468,INDIRECT(nfl_game_result),MATCH(D$1,INDIRECT(nfl_game_result_header),0),FALSE)),"error")</f>
        <v/>
      </c>
      <c r="E468">
        <f ca="1">IFERROR(IF(ISBLANK(VLOOKUP($B468,INDIRECT(nfl_game_result),MATCH(E$1,INDIRECT(nfl_game_result_header),0),FALSE)),"",VLOOKUP($B468,INDIRECT(nfl_game_result),MATCH(E$1,INDIRECT(nfl_game_result_header),0),FALSE)),"error")</f>
        <v>-8.5</v>
      </c>
      <c r="F468" s="23" t="str">
        <f ca="1">IFERROR(IF(ISBLANK(VLOOKUP($B468,INDIRECT(nfl_game_result),MATCH(F$1,INDIRECT(nfl_game_result_header),0),FALSE)),"",VLOOKUP($B468,INDIRECT(nfl_game_result),MATCH(F$1,INDIRECT(nfl_game_result_header),0),FALSE)),"error")</f>
        <v/>
      </c>
      <c r="G468" s="23" t="str">
        <f ca="1">IFERROR(IF(ISBLANK(VLOOKUP($B468,INDIRECT(nfl_game_result),MATCH(G$1,INDIRECT(nfl_game_result_header),0),FALSE)),"",VLOOKUP($B468,INDIRECT(nfl_game_result),MATCH(G$1,INDIRECT(nfl_game_result_header),0),FALSE)),"error")</f>
        <v/>
      </c>
      <c r="H468">
        <f ca="1">IFERROR(IF(ISBLANK(VLOOKUP($B468,INDIRECT(nfl_game_result),MATCH(H$1,INDIRECT(nfl_game_result_header),0),FALSE)),"",VLOOKUP($B468,INDIRECT(nfl_game_result),MATCH(H$1,INDIRECT(nfl_game_result_header),0),FALSE)),"error")</f>
        <v>17</v>
      </c>
      <c r="I468">
        <f ca="1">IFERROR(IF(ISBLANK(VLOOKUP($B468,INDIRECT(nfl_game_result),MATCH(I$1,INDIRECT(nfl_game_result_header),0),FALSE)),"",VLOOKUP($B468,INDIRECT(nfl_game_result),MATCH(I$1,INDIRECT(nfl_game_result_header),0),FALSE)),"error")</f>
        <v>6</v>
      </c>
      <c r="J468" t="str">
        <f ca="1">IFERROR(IF(ISBLANK(VLOOKUP($B468,INDIRECT(nfl_game_result),MATCH(J$1,INDIRECT(nfl_game_result_header),0),FALSE)),"",VLOOKUP($B468,INDIRECT(nfl_game_result),MATCH(J$1,INDIRECT(nfl_game_result_header),0),FALSE)),"error")</f>
        <v>CAR</v>
      </c>
      <c r="K468" t="str">
        <f ca="1">IFERROR(IF(ISBLANK(VLOOKUP($B468,INDIRECT(nfl_game_result),MATCH(K$1,INDIRECT(nfl_game_result_header),0),FALSE)),"",VLOOKUP($B468,INDIRECT(nfl_game_result),MATCH(K$1,INDIRECT(nfl_game_result_header),0),FALSE)),"error")</f>
        <v>CAR</v>
      </c>
      <c r="L468" s="23" t="str">
        <f ca="1">IFERROR(IF(ISBLANK(VLOOKUP($B468,INDIRECT(nfl_game_result),MATCH(L$1,INDIRECT(nfl_game_result_header),0),FALSE)),"",VLOOKUP($B468,INDIRECT(nfl_game_result),MATCH(L$1,INDIRECT(nfl_game_result_header),0),FALSE)),"error")</f>
        <v/>
      </c>
      <c r="M468" t="s">
        <v>14</v>
      </c>
      <c r="N468">
        <v>-6.5</v>
      </c>
      <c r="O468" t="s">
        <v>67</v>
      </c>
      <c r="V468" s="23" t="s">
        <v>416</v>
      </c>
      <c r="W468">
        <f ca="1">VALUE(LEFT(C468, 4))</f>
        <v>2012</v>
      </c>
      <c r="X468">
        <f ca="1">VALUE(MID(C468,6,FIND("_",C468,6)-6))</f>
        <v>16</v>
      </c>
      <c r="Y468" t="str">
        <f ca="1">IF(NOT(OR(ISBLANK(D468),ISBLANK(E468),D468="",E468="")),D468-E468,"")</f>
        <v/>
      </c>
      <c r="Z468" t="str">
        <f ca="1">IF(OR(NOT(ISNUMBER(D468)),ISBLANK(D468),D468="",ISBLANK(N468)),"",ABS(D468-N468))</f>
        <v/>
      </c>
      <c r="AA468">
        <f ca="1">IF(OR(ISBLANK(J468),ISBLANK(O468),J468="",O468=""),"",IF(J468=O468,1,0))</f>
        <v>1</v>
      </c>
      <c r="AB468" t="str">
        <f ca="1">IF(OR(ISBLANK(K468),ISBLANK(Q468),K468="",Q468=""),"",IF(K468=Q468,1,0))</f>
        <v/>
      </c>
      <c r="AC468" s="23" t="str">
        <f t="shared" ca="1" si="7"/>
        <v/>
      </c>
    </row>
    <row r="469" spans="1:29" x14ac:dyDescent="0.25">
      <c r="A469" s="23">
        <v>468</v>
      </c>
      <c r="B469">
        <v>228</v>
      </c>
      <c r="C469" t="str">
        <f ca="1">IFERROR(VLOOKUP($B469,INDIRECT(nfl_game_result),MATCH(C$1,INDIRECT(nfl_game_result_header),0),FALSE),"error")</f>
        <v>2012_16_BUF@MIA</v>
      </c>
      <c r="D469" t="str">
        <f ca="1">IFERROR(IF(ISBLANK(VLOOKUP($B469,INDIRECT(nfl_game_result),MATCH(D$1,INDIRECT(nfl_game_result_header),0),FALSE)),"",VLOOKUP($B469,INDIRECT(nfl_game_result),MATCH(D$1,INDIRECT(nfl_game_result_header),0),FALSE)),"error")</f>
        <v/>
      </c>
      <c r="E469">
        <f ca="1">IFERROR(IF(ISBLANK(VLOOKUP($B469,INDIRECT(nfl_game_result),MATCH(E$1,INDIRECT(nfl_game_result_header),0),FALSE)),"",VLOOKUP($B469,INDIRECT(nfl_game_result),MATCH(E$1,INDIRECT(nfl_game_result_header),0),FALSE)),"error")</f>
        <v>-4.5</v>
      </c>
      <c r="F469" s="23" t="str">
        <f ca="1">IFERROR(IF(ISBLANK(VLOOKUP($B469,INDIRECT(nfl_game_result),MATCH(F$1,INDIRECT(nfl_game_result_header),0),FALSE)),"",VLOOKUP($B469,INDIRECT(nfl_game_result),MATCH(F$1,INDIRECT(nfl_game_result_header),0),FALSE)),"error")</f>
        <v/>
      </c>
      <c r="G469" s="23" t="str">
        <f ca="1">IFERROR(IF(ISBLANK(VLOOKUP($B469,INDIRECT(nfl_game_result),MATCH(G$1,INDIRECT(nfl_game_result_header),0),FALSE)),"",VLOOKUP($B469,INDIRECT(nfl_game_result),MATCH(G$1,INDIRECT(nfl_game_result_header),0),FALSE)),"error")</f>
        <v/>
      </c>
      <c r="H469">
        <f ca="1">IFERROR(IF(ISBLANK(VLOOKUP($B469,INDIRECT(nfl_game_result),MATCH(H$1,INDIRECT(nfl_game_result_header),0),FALSE)),"",VLOOKUP($B469,INDIRECT(nfl_game_result),MATCH(H$1,INDIRECT(nfl_game_result_header),0),FALSE)),"error")</f>
        <v>24</v>
      </c>
      <c r="I469">
        <f ca="1">IFERROR(IF(ISBLANK(VLOOKUP($B469,INDIRECT(nfl_game_result),MATCH(I$1,INDIRECT(nfl_game_result_header),0),FALSE)),"",VLOOKUP($B469,INDIRECT(nfl_game_result),MATCH(I$1,INDIRECT(nfl_game_result_header),0),FALSE)),"error")</f>
        <v>10</v>
      </c>
      <c r="J469" t="str">
        <f ca="1">IFERROR(IF(ISBLANK(VLOOKUP($B469,INDIRECT(nfl_game_result),MATCH(J$1,INDIRECT(nfl_game_result_header),0),FALSE)),"",VLOOKUP($B469,INDIRECT(nfl_game_result),MATCH(J$1,INDIRECT(nfl_game_result_header),0),FALSE)),"error")</f>
        <v>MIA</v>
      </c>
      <c r="K469" t="str">
        <f ca="1">IFERROR(IF(ISBLANK(VLOOKUP($B469,INDIRECT(nfl_game_result),MATCH(K$1,INDIRECT(nfl_game_result_header),0),FALSE)),"",VLOOKUP($B469,INDIRECT(nfl_game_result),MATCH(K$1,INDIRECT(nfl_game_result_header),0),FALSE)),"error")</f>
        <v>MIA</v>
      </c>
      <c r="L469" s="23" t="str">
        <f ca="1">IFERROR(IF(ISBLANK(VLOOKUP($B469,INDIRECT(nfl_game_result),MATCH(L$1,INDIRECT(nfl_game_result_header),0),FALSE)),"",VLOOKUP($B469,INDIRECT(nfl_game_result),MATCH(L$1,INDIRECT(nfl_game_result_header),0),FALSE)),"error")</f>
        <v/>
      </c>
      <c r="M469" t="s">
        <v>14</v>
      </c>
      <c r="N469">
        <v>-5.5</v>
      </c>
      <c r="O469" t="s">
        <v>79</v>
      </c>
      <c r="V469" s="23" t="s">
        <v>416</v>
      </c>
      <c r="W469">
        <f ca="1">VALUE(LEFT(C469, 4))</f>
        <v>2012</v>
      </c>
      <c r="X469">
        <f ca="1">VALUE(MID(C469,6,FIND("_",C469,6)-6))</f>
        <v>16</v>
      </c>
      <c r="Y469" t="str">
        <f ca="1">IF(NOT(OR(ISBLANK(D469),ISBLANK(E469),D469="",E469="")),D469-E469,"")</f>
        <v/>
      </c>
      <c r="Z469" t="str">
        <f ca="1">IF(OR(NOT(ISNUMBER(D469)),ISBLANK(D469),D469="",ISBLANK(N469)),"",ABS(D469-N469))</f>
        <v/>
      </c>
      <c r="AA469">
        <f ca="1">IF(OR(ISBLANK(J469),ISBLANK(O469),J469="",O469=""),"",IF(J469=O469,1,0))</f>
        <v>1</v>
      </c>
      <c r="AB469" t="str">
        <f ca="1">IF(OR(ISBLANK(K469),ISBLANK(Q469),K469="",Q469=""),"",IF(K469=Q469,1,0))</f>
        <v/>
      </c>
      <c r="AC469" s="23" t="str">
        <f t="shared" ca="1" si="7"/>
        <v/>
      </c>
    </row>
    <row r="470" spans="1:29" x14ac:dyDescent="0.25">
      <c r="A470" s="23">
        <v>469</v>
      </c>
      <c r="B470">
        <v>229</v>
      </c>
      <c r="C470" t="str">
        <f ca="1">IFERROR(VLOOKUP($B470,INDIRECT(nfl_game_result),MATCH(C$1,INDIRECT(nfl_game_result_header),0),FALSE),"error")</f>
        <v>2012_16_CIN@PIT</v>
      </c>
      <c r="D470" t="str">
        <f ca="1">IFERROR(IF(ISBLANK(VLOOKUP($B470,INDIRECT(nfl_game_result),MATCH(D$1,INDIRECT(nfl_game_result_header),0),FALSE)),"",VLOOKUP($B470,INDIRECT(nfl_game_result),MATCH(D$1,INDIRECT(nfl_game_result_header),0),FALSE)),"error")</f>
        <v/>
      </c>
      <c r="E470">
        <f ca="1">IFERROR(IF(ISBLANK(VLOOKUP($B470,INDIRECT(nfl_game_result),MATCH(E$1,INDIRECT(nfl_game_result_header),0),FALSE)),"",VLOOKUP($B470,INDIRECT(nfl_game_result),MATCH(E$1,INDIRECT(nfl_game_result_header),0),FALSE)),"error")</f>
        <v>-4.5</v>
      </c>
      <c r="F470" s="23" t="str">
        <f ca="1">IFERROR(IF(ISBLANK(VLOOKUP($B470,INDIRECT(nfl_game_result),MATCH(F$1,INDIRECT(nfl_game_result_header),0),FALSE)),"",VLOOKUP($B470,INDIRECT(nfl_game_result),MATCH(F$1,INDIRECT(nfl_game_result_header),0),FALSE)),"error")</f>
        <v/>
      </c>
      <c r="G470" s="23" t="str">
        <f ca="1">IFERROR(IF(ISBLANK(VLOOKUP($B470,INDIRECT(nfl_game_result),MATCH(G$1,INDIRECT(nfl_game_result_header),0),FALSE)),"",VLOOKUP($B470,INDIRECT(nfl_game_result),MATCH(G$1,INDIRECT(nfl_game_result_header),0),FALSE)),"error")</f>
        <v/>
      </c>
      <c r="H470">
        <f ca="1">IFERROR(IF(ISBLANK(VLOOKUP($B470,INDIRECT(nfl_game_result),MATCH(H$1,INDIRECT(nfl_game_result_header),0),FALSE)),"",VLOOKUP($B470,INDIRECT(nfl_game_result),MATCH(H$1,INDIRECT(nfl_game_result_header),0),FALSE)),"error")</f>
        <v>10</v>
      </c>
      <c r="I470">
        <f ca="1">IFERROR(IF(ISBLANK(VLOOKUP($B470,INDIRECT(nfl_game_result),MATCH(I$1,INDIRECT(nfl_game_result_header),0),FALSE)),"",VLOOKUP($B470,INDIRECT(nfl_game_result),MATCH(I$1,INDIRECT(nfl_game_result_header),0),FALSE)),"error")</f>
        <v>13</v>
      </c>
      <c r="J470" t="str">
        <f ca="1">IFERROR(IF(ISBLANK(VLOOKUP($B470,INDIRECT(nfl_game_result),MATCH(J$1,INDIRECT(nfl_game_result_header),0),FALSE)),"",VLOOKUP($B470,INDIRECT(nfl_game_result),MATCH(J$1,INDIRECT(nfl_game_result_header),0),FALSE)),"error")</f>
        <v>CIN</v>
      </c>
      <c r="K470" t="str">
        <f ca="1">IFERROR(IF(ISBLANK(VLOOKUP($B470,INDIRECT(nfl_game_result),MATCH(K$1,INDIRECT(nfl_game_result_header),0),FALSE)),"",VLOOKUP($B470,INDIRECT(nfl_game_result),MATCH(K$1,INDIRECT(nfl_game_result_header),0),FALSE)),"error")</f>
        <v>CIN</v>
      </c>
      <c r="L470" s="23" t="str">
        <f ca="1">IFERROR(IF(ISBLANK(VLOOKUP($B470,INDIRECT(nfl_game_result),MATCH(L$1,INDIRECT(nfl_game_result_header),0),FALSE)),"",VLOOKUP($B470,INDIRECT(nfl_game_result),MATCH(L$1,INDIRECT(nfl_game_result_header),0),FALSE)),"error")</f>
        <v/>
      </c>
      <c r="M470" t="s">
        <v>14</v>
      </c>
      <c r="N470">
        <v>-3</v>
      </c>
      <c r="O470" t="s">
        <v>69</v>
      </c>
      <c r="V470" s="23" t="s">
        <v>416</v>
      </c>
      <c r="W470">
        <f ca="1">VALUE(LEFT(C470, 4))</f>
        <v>2012</v>
      </c>
      <c r="X470">
        <f ca="1">VALUE(MID(C470,6,FIND("_",C470,6)-6))</f>
        <v>16</v>
      </c>
      <c r="Y470" t="str">
        <f ca="1">IF(NOT(OR(ISBLANK(D470),ISBLANK(E470),D470="",E470="")),D470-E470,"")</f>
        <v/>
      </c>
      <c r="Z470" t="str">
        <f ca="1">IF(OR(NOT(ISNUMBER(D470)),ISBLANK(D470),D470="",ISBLANK(N470)),"",ABS(D470-N470))</f>
        <v/>
      </c>
      <c r="AA470">
        <f ca="1">IF(OR(ISBLANK(J470),ISBLANK(O470),J470="",O470=""),"",IF(J470=O470,1,0))</f>
        <v>1</v>
      </c>
      <c r="AB470" t="str">
        <f ca="1">IF(OR(ISBLANK(K470),ISBLANK(Q470),K470="",Q470=""),"",IF(K470=Q470,1,0))</f>
        <v/>
      </c>
      <c r="AC470" s="23" t="str">
        <f t="shared" ca="1" si="7"/>
        <v/>
      </c>
    </row>
    <row r="471" spans="1:29" x14ac:dyDescent="0.25">
      <c r="A471" s="23">
        <v>470</v>
      </c>
      <c r="B471">
        <v>230</v>
      </c>
      <c r="C471" t="str">
        <f ca="1">IFERROR(VLOOKUP($B471,INDIRECT(nfl_game_result),MATCH(C$1,INDIRECT(nfl_game_result_header),0),FALSE),"error")</f>
        <v>2012_16_NWE@JAX</v>
      </c>
      <c r="D471" t="str">
        <f ca="1">IFERROR(IF(ISBLANK(VLOOKUP($B471,INDIRECT(nfl_game_result),MATCH(D$1,INDIRECT(nfl_game_result_header),0),FALSE)),"",VLOOKUP($B471,INDIRECT(nfl_game_result),MATCH(D$1,INDIRECT(nfl_game_result_header),0),FALSE)),"error")</f>
        <v/>
      </c>
      <c r="E471">
        <f ca="1">IFERROR(IF(ISBLANK(VLOOKUP($B471,INDIRECT(nfl_game_result),MATCH(E$1,INDIRECT(nfl_game_result_header),0),FALSE)),"",VLOOKUP($B471,INDIRECT(nfl_game_result),MATCH(E$1,INDIRECT(nfl_game_result_header),0),FALSE)),"error")</f>
        <v>14.5</v>
      </c>
      <c r="F471" s="23" t="str">
        <f ca="1">IFERROR(IF(ISBLANK(VLOOKUP($B471,INDIRECT(nfl_game_result),MATCH(F$1,INDIRECT(nfl_game_result_header),0),FALSE)),"",VLOOKUP($B471,INDIRECT(nfl_game_result),MATCH(F$1,INDIRECT(nfl_game_result_header),0),FALSE)),"error")</f>
        <v/>
      </c>
      <c r="G471" s="23" t="str">
        <f ca="1">IFERROR(IF(ISBLANK(VLOOKUP($B471,INDIRECT(nfl_game_result),MATCH(G$1,INDIRECT(nfl_game_result_header),0),FALSE)),"",VLOOKUP($B471,INDIRECT(nfl_game_result),MATCH(G$1,INDIRECT(nfl_game_result_header),0),FALSE)),"error")</f>
        <v/>
      </c>
      <c r="H471">
        <f ca="1">IFERROR(IF(ISBLANK(VLOOKUP($B471,INDIRECT(nfl_game_result),MATCH(H$1,INDIRECT(nfl_game_result_header),0),FALSE)),"",VLOOKUP($B471,INDIRECT(nfl_game_result),MATCH(H$1,INDIRECT(nfl_game_result_header),0),FALSE)),"error")</f>
        <v>16</v>
      </c>
      <c r="I471">
        <f ca="1">IFERROR(IF(ISBLANK(VLOOKUP($B471,INDIRECT(nfl_game_result),MATCH(I$1,INDIRECT(nfl_game_result_header),0),FALSE)),"",VLOOKUP($B471,INDIRECT(nfl_game_result),MATCH(I$1,INDIRECT(nfl_game_result_header),0),FALSE)),"error")</f>
        <v>23</v>
      </c>
      <c r="J471" t="str">
        <f ca="1">IFERROR(IF(ISBLANK(VLOOKUP($B471,INDIRECT(nfl_game_result),MATCH(J$1,INDIRECT(nfl_game_result_header),0),FALSE)),"",VLOOKUP($B471,INDIRECT(nfl_game_result),MATCH(J$1,INDIRECT(nfl_game_result_header),0),FALSE)),"error")</f>
        <v>JAX</v>
      </c>
      <c r="K471" t="str">
        <f ca="1">IFERROR(IF(ISBLANK(VLOOKUP($B471,INDIRECT(nfl_game_result),MATCH(K$1,INDIRECT(nfl_game_result_header),0),FALSE)),"",VLOOKUP($B471,INDIRECT(nfl_game_result),MATCH(K$1,INDIRECT(nfl_game_result_header),0),FALSE)),"error")</f>
        <v>NWE</v>
      </c>
      <c r="L471" s="23" t="str">
        <f ca="1">IFERROR(IF(ISBLANK(VLOOKUP($B471,INDIRECT(nfl_game_result),MATCH(L$1,INDIRECT(nfl_game_result_header),0),FALSE)),"",VLOOKUP($B471,INDIRECT(nfl_game_result),MATCH(L$1,INDIRECT(nfl_game_result_header),0),FALSE)),"error")</f>
        <v/>
      </c>
      <c r="M471" t="s">
        <v>14</v>
      </c>
      <c r="N471">
        <v>7</v>
      </c>
      <c r="O471" t="s">
        <v>77</v>
      </c>
      <c r="V471" s="23" t="s">
        <v>416</v>
      </c>
      <c r="W471">
        <f ca="1">VALUE(LEFT(C471, 4))</f>
        <v>2012</v>
      </c>
      <c r="X471">
        <f ca="1">VALUE(MID(C471,6,FIND("_",C471,6)-6))</f>
        <v>16</v>
      </c>
      <c r="Y471" t="str">
        <f ca="1">IF(NOT(OR(ISBLANK(D471),ISBLANK(E471),D471="",E471="")),D471-E471,"")</f>
        <v/>
      </c>
      <c r="Z471" t="str">
        <f ca="1">IF(OR(NOT(ISNUMBER(D471)),ISBLANK(D471),D471="",ISBLANK(N471)),"",ABS(D471-N471))</f>
        <v/>
      </c>
      <c r="AA471">
        <f ca="1">IF(OR(ISBLANK(J471),ISBLANK(O471),J471="",O471=""),"",IF(J471=O471,1,0))</f>
        <v>1</v>
      </c>
      <c r="AB471" t="str">
        <f ca="1">IF(OR(ISBLANK(K471),ISBLANK(Q471),K471="",Q471=""),"",IF(K471=Q471,1,0))</f>
        <v/>
      </c>
      <c r="AC471" s="23" t="str">
        <f t="shared" ca="1" si="7"/>
        <v/>
      </c>
    </row>
    <row r="472" spans="1:29" x14ac:dyDescent="0.25">
      <c r="A472" s="23">
        <v>471</v>
      </c>
      <c r="B472">
        <v>231</v>
      </c>
      <c r="C472" t="str">
        <f ca="1">IFERROR(VLOOKUP($B472,INDIRECT(nfl_game_result),MATCH(C$1,INDIRECT(nfl_game_result_header),0),FALSE),"error")</f>
        <v>2012_16_IND@KCY</v>
      </c>
      <c r="D472" t="str">
        <f ca="1">IFERROR(IF(ISBLANK(VLOOKUP($B472,INDIRECT(nfl_game_result),MATCH(D$1,INDIRECT(nfl_game_result_header),0),FALSE)),"",VLOOKUP($B472,INDIRECT(nfl_game_result),MATCH(D$1,INDIRECT(nfl_game_result_header),0),FALSE)),"error")</f>
        <v/>
      </c>
      <c r="E472">
        <f ca="1">IFERROR(IF(ISBLANK(VLOOKUP($B472,INDIRECT(nfl_game_result),MATCH(E$1,INDIRECT(nfl_game_result_header),0),FALSE)),"",VLOOKUP($B472,INDIRECT(nfl_game_result),MATCH(E$1,INDIRECT(nfl_game_result_header),0),FALSE)),"error")</f>
        <v>6.5</v>
      </c>
      <c r="F472" s="23" t="str">
        <f ca="1">IFERROR(IF(ISBLANK(VLOOKUP($B472,INDIRECT(nfl_game_result),MATCH(F$1,INDIRECT(nfl_game_result_header),0),FALSE)),"",VLOOKUP($B472,INDIRECT(nfl_game_result),MATCH(F$1,INDIRECT(nfl_game_result_header),0),FALSE)),"error")</f>
        <v/>
      </c>
      <c r="G472" s="23" t="str">
        <f ca="1">IFERROR(IF(ISBLANK(VLOOKUP($B472,INDIRECT(nfl_game_result),MATCH(G$1,INDIRECT(nfl_game_result_header),0),FALSE)),"",VLOOKUP($B472,INDIRECT(nfl_game_result),MATCH(G$1,INDIRECT(nfl_game_result_header),0),FALSE)),"error")</f>
        <v/>
      </c>
      <c r="H472">
        <f ca="1">IFERROR(IF(ISBLANK(VLOOKUP($B472,INDIRECT(nfl_game_result),MATCH(H$1,INDIRECT(nfl_game_result_header),0),FALSE)),"",VLOOKUP($B472,INDIRECT(nfl_game_result),MATCH(H$1,INDIRECT(nfl_game_result_header),0),FALSE)),"error")</f>
        <v>13</v>
      </c>
      <c r="I472">
        <f ca="1">IFERROR(IF(ISBLANK(VLOOKUP($B472,INDIRECT(nfl_game_result),MATCH(I$1,INDIRECT(nfl_game_result_header),0),FALSE)),"",VLOOKUP($B472,INDIRECT(nfl_game_result),MATCH(I$1,INDIRECT(nfl_game_result_header),0),FALSE)),"error")</f>
        <v>20</v>
      </c>
      <c r="J472" t="str">
        <f ca="1">IFERROR(IF(ISBLANK(VLOOKUP($B472,INDIRECT(nfl_game_result),MATCH(J$1,INDIRECT(nfl_game_result_header),0),FALSE)),"",VLOOKUP($B472,INDIRECT(nfl_game_result),MATCH(J$1,INDIRECT(nfl_game_result_header),0),FALSE)),"error")</f>
        <v>IND</v>
      </c>
      <c r="K472" t="str">
        <f ca="1">IFERROR(IF(ISBLANK(VLOOKUP($B472,INDIRECT(nfl_game_result),MATCH(K$1,INDIRECT(nfl_game_result_header),0),FALSE)),"",VLOOKUP($B472,INDIRECT(nfl_game_result),MATCH(K$1,INDIRECT(nfl_game_result_header),0),FALSE)),"error")</f>
        <v>IND</v>
      </c>
      <c r="L472" s="23" t="str">
        <f ca="1">IFERROR(IF(ISBLANK(VLOOKUP($B472,INDIRECT(nfl_game_result),MATCH(L$1,INDIRECT(nfl_game_result_header),0),FALSE)),"",VLOOKUP($B472,INDIRECT(nfl_game_result),MATCH(L$1,INDIRECT(nfl_game_result_header),0),FALSE)),"error")</f>
        <v/>
      </c>
      <c r="M472" t="s">
        <v>14</v>
      </c>
      <c r="N472">
        <v>2.5</v>
      </c>
      <c r="O472" t="s">
        <v>331</v>
      </c>
      <c r="V472" s="23" t="s">
        <v>416</v>
      </c>
      <c r="W472">
        <f ca="1">VALUE(LEFT(C472, 4))</f>
        <v>2012</v>
      </c>
      <c r="X472">
        <f ca="1">VALUE(MID(C472,6,FIND("_",C472,6)-6))</f>
        <v>16</v>
      </c>
      <c r="Y472" t="str">
        <f ca="1">IF(NOT(OR(ISBLANK(D472),ISBLANK(E472),D472="",E472="")),D472-E472,"")</f>
        <v/>
      </c>
      <c r="Z472" t="str">
        <f ca="1">IF(OR(NOT(ISNUMBER(D472)),ISBLANK(D472),D472="",ISBLANK(N472)),"",ABS(D472-N472))</f>
        <v/>
      </c>
      <c r="AA472">
        <f ca="1">IF(OR(ISBLANK(J472),ISBLANK(O472),J472="",O472=""),"",IF(J472=O472,1,0))</f>
        <v>0</v>
      </c>
      <c r="AB472" t="str">
        <f ca="1">IF(OR(ISBLANK(K472),ISBLANK(Q472),K472="",Q472=""),"",IF(K472=Q472,1,0))</f>
        <v/>
      </c>
      <c r="AC472" s="23" t="str">
        <f t="shared" ca="1" si="7"/>
        <v/>
      </c>
    </row>
    <row r="473" spans="1:29" x14ac:dyDescent="0.25">
      <c r="A473" s="23">
        <v>472</v>
      </c>
      <c r="B473">
        <v>232</v>
      </c>
      <c r="C473" t="str">
        <f ca="1">IFERROR(VLOOKUP($B473,INDIRECT(nfl_game_result),MATCH(C$1,INDIRECT(nfl_game_result_header),0),FALSE),"error")</f>
        <v>2012_16_NOR@DAL</v>
      </c>
      <c r="D473" t="str">
        <f ca="1">IFERROR(IF(ISBLANK(VLOOKUP($B473,INDIRECT(nfl_game_result),MATCH(D$1,INDIRECT(nfl_game_result_header),0),FALSE)),"",VLOOKUP($B473,INDIRECT(nfl_game_result),MATCH(D$1,INDIRECT(nfl_game_result_header),0),FALSE)),"error")</f>
        <v/>
      </c>
      <c r="E473">
        <f ca="1">IFERROR(IF(ISBLANK(VLOOKUP($B473,INDIRECT(nfl_game_result),MATCH(E$1,INDIRECT(nfl_game_result_header),0),FALSE)),"",VLOOKUP($B473,INDIRECT(nfl_game_result),MATCH(E$1,INDIRECT(nfl_game_result_header),0),FALSE)),"error")</f>
        <v>-3.5</v>
      </c>
      <c r="F473" s="23" t="str">
        <f ca="1">IFERROR(IF(ISBLANK(VLOOKUP($B473,INDIRECT(nfl_game_result),MATCH(F$1,INDIRECT(nfl_game_result_header),0),FALSE)),"",VLOOKUP($B473,INDIRECT(nfl_game_result),MATCH(F$1,INDIRECT(nfl_game_result_header),0),FALSE)),"error")</f>
        <v/>
      </c>
      <c r="G473" s="23" t="str">
        <f ca="1">IFERROR(IF(ISBLANK(VLOOKUP($B473,INDIRECT(nfl_game_result),MATCH(G$1,INDIRECT(nfl_game_result_header),0),FALSE)),"",VLOOKUP($B473,INDIRECT(nfl_game_result),MATCH(G$1,INDIRECT(nfl_game_result_header),0),FALSE)),"error")</f>
        <v/>
      </c>
      <c r="H473">
        <f ca="1">IFERROR(IF(ISBLANK(VLOOKUP($B473,INDIRECT(nfl_game_result),MATCH(H$1,INDIRECT(nfl_game_result_header),0),FALSE)),"",VLOOKUP($B473,INDIRECT(nfl_game_result),MATCH(H$1,INDIRECT(nfl_game_result_header),0),FALSE)),"error")</f>
        <v>31</v>
      </c>
      <c r="I473">
        <f ca="1">IFERROR(IF(ISBLANK(VLOOKUP($B473,INDIRECT(nfl_game_result),MATCH(I$1,INDIRECT(nfl_game_result_header),0),FALSE)),"",VLOOKUP($B473,INDIRECT(nfl_game_result),MATCH(I$1,INDIRECT(nfl_game_result_header),0),FALSE)),"error")</f>
        <v>34</v>
      </c>
      <c r="J473" t="str">
        <f ca="1">IFERROR(IF(ISBLANK(VLOOKUP($B473,INDIRECT(nfl_game_result),MATCH(J$1,INDIRECT(nfl_game_result_header),0),FALSE)),"",VLOOKUP($B473,INDIRECT(nfl_game_result),MATCH(J$1,INDIRECT(nfl_game_result_header),0),FALSE)),"error")</f>
        <v>NOR</v>
      </c>
      <c r="K473" t="str">
        <f ca="1">IFERROR(IF(ISBLANK(VLOOKUP($B473,INDIRECT(nfl_game_result),MATCH(K$1,INDIRECT(nfl_game_result_header),0),FALSE)),"",VLOOKUP($B473,INDIRECT(nfl_game_result),MATCH(K$1,INDIRECT(nfl_game_result_header),0),FALSE)),"error")</f>
        <v>NOR</v>
      </c>
      <c r="L473" s="23" t="str">
        <f ca="1">IFERROR(IF(ISBLANK(VLOOKUP($B473,INDIRECT(nfl_game_result),MATCH(L$1,INDIRECT(nfl_game_result_header),0),FALSE)),"",VLOOKUP($B473,INDIRECT(nfl_game_result),MATCH(L$1,INDIRECT(nfl_game_result_header),0),FALSE)),"error")</f>
        <v/>
      </c>
      <c r="M473" t="s">
        <v>14</v>
      </c>
      <c r="N473">
        <v>-3</v>
      </c>
      <c r="O473" t="s">
        <v>335</v>
      </c>
      <c r="V473" s="23" t="s">
        <v>416</v>
      </c>
      <c r="W473">
        <f ca="1">VALUE(LEFT(C473, 4))</f>
        <v>2012</v>
      </c>
      <c r="X473">
        <f ca="1">VALUE(MID(C473,6,FIND("_",C473,6)-6))</f>
        <v>16</v>
      </c>
      <c r="Y473" t="str">
        <f ca="1">IF(NOT(OR(ISBLANK(D473),ISBLANK(E473),D473="",E473="")),D473-E473,"")</f>
        <v/>
      </c>
      <c r="Z473" t="str">
        <f ca="1">IF(OR(NOT(ISNUMBER(D473)),ISBLANK(D473),D473="",ISBLANK(N473)),"",ABS(D473-N473))</f>
        <v/>
      </c>
      <c r="AA473">
        <f ca="1">IF(OR(ISBLANK(J473),ISBLANK(O473),J473="",O473=""),"",IF(J473=O473,1,0))</f>
        <v>1</v>
      </c>
      <c r="AB473" t="str">
        <f ca="1">IF(OR(ISBLANK(K473),ISBLANK(Q473),K473="",Q473=""),"",IF(K473=Q473,1,0))</f>
        <v/>
      </c>
      <c r="AC473" s="23" t="str">
        <f t="shared" ca="1" si="7"/>
        <v/>
      </c>
    </row>
    <row r="474" spans="1:29" x14ac:dyDescent="0.25">
      <c r="A474" s="23">
        <v>473</v>
      </c>
      <c r="B474">
        <v>233</v>
      </c>
      <c r="C474" t="str">
        <f ca="1">IFERROR(VLOOKUP($B474,INDIRECT(nfl_game_result),MATCH(C$1,INDIRECT(nfl_game_result_header),0),FALSE),"error")</f>
        <v>2012_16_WAS@PHI</v>
      </c>
      <c r="D474" t="str">
        <f ca="1">IFERROR(IF(ISBLANK(VLOOKUP($B474,INDIRECT(nfl_game_result),MATCH(D$1,INDIRECT(nfl_game_result_header),0),FALSE)),"",VLOOKUP($B474,INDIRECT(nfl_game_result),MATCH(D$1,INDIRECT(nfl_game_result_header),0),FALSE)),"error")</f>
        <v/>
      </c>
      <c r="E474">
        <f ca="1">IFERROR(IF(ISBLANK(VLOOKUP($B474,INDIRECT(nfl_game_result),MATCH(E$1,INDIRECT(nfl_game_result_header),0),FALSE)),"",VLOOKUP($B474,INDIRECT(nfl_game_result),MATCH(E$1,INDIRECT(nfl_game_result_header),0),FALSE)),"error")</f>
        <v>4.5</v>
      </c>
      <c r="F474" s="23" t="str">
        <f ca="1">IFERROR(IF(ISBLANK(VLOOKUP($B474,INDIRECT(nfl_game_result),MATCH(F$1,INDIRECT(nfl_game_result_header),0),FALSE)),"",VLOOKUP($B474,INDIRECT(nfl_game_result),MATCH(F$1,INDIRECT(nfl_game_result_header),0),FALSE)),"error")</f>
        <v/>
      </c>
      <c r="G474" s="23" t="str">
        <f ca="1">IFERROR(IF(ISBLANK(VLOOKUP($B474,INDIRECT(nfl_game_result),MATCH(G$1,INDIRECT(nfl_game_result_header),0),FALSE)),"",VLOOKUP($B474,INDIRECT(nfl_game_result),MATCH(G$1,INDIRECT(nfl_game_result_header),0),FALSE)),"error")</f>
        <v/>
      </c>
      <c r="H474">
        <f ca="1">IFERROR(IF(ISBLANK(VLOOKUP($B474,INDIRECT(nfl_game_result),MATCH(H$1,INDIRECT(nfl_game_result_header),0),FALSE)),"",VLOOKUP($B474,INDIRECT(nfl_game_result),MATCH(H$1,INDIRECT(nfl_game_result_header),0),FALSE)),"error")</f>
        <v>20</v>
      </c>
      <c r="I474">
        <f ca="1">IFERROR(IF(ISBLANK(VLOOKUP($B474,INDIRECT(nfl_game_result),MATCH(I$1,INDIRECT(nfl_game_result_header),0),FALSE)),"",VLOOKUP($B474,INDIRECT(nfl_game_result),MATCH(I$1,INDIRECT(nfl_game_result_header),0),FALSE)),"error")</f>
        <v>27</v>
      </c>
      <c r="J474" t="str">
        <f ca="1">IFERROR(IF(ISBLANK(VLOOKUP($B474,INDIRECT(nfl_game_result),MATCH(J$1,INDIRECT(nfl_game_result_header),0),FALSE)),"",VLOOKUP($B474,INDIRECT(nfl_game_result),MATCH(J$1,INDIRECT(nfl_game_result_header),0),FALSE)),"error")</f>
        <v>WAS</v>
      </c>
      <c r="K474" t="str">
        <f ca="1">IFERROR(IF(ISBLANK(VLOOKUP($B474,INDIRECT(nfl_game_result),MATCH(K$1,INDIRECT(nfl_game_result_header),0),FALSE)),"",VLOOKUP($B474,INDIRECT(nfl_game_result),MATCH(K$1,INDIRECT(nfl_game_result_header),0),FALSE)),"error")</f>
        <v>WAS</v>
      </c>
      <c r="L474" s="23" t="str">
        <f ca="1">IFERROR(IF(ISBLANK(VLOOKUP($B474,INDIRECT(nfl_game_result),MATCH(L$1,INDIRECT(nfl_game_result_header),0),FALSE)),"",VLOOKUP($B474,INDIRECT(nfl_game_result),MATCH(L$1,INDIRECT(nfl_game_result_header),0),FALSE)),"error")</f>
        <v/>
      </c>
      <c r="M474" t="s">
        <v>14</v>
      </c>
      <c r="N474">
        <v>2</v>
      </c>
      <c r="O474" t="s">
        <v>94</v>
      </c>
      <c r="V474" s="23" t="s">
        <v>416</v>
      </c>
      <c r="W474">
        <f ca="1">VALUE(LEFT(C474, 4))</f>
        <v>2012</v>
      </c>
      <c r="X474">
        <f ca="1">VALUE(MID(C474,6,FIND("_",C474,6)-6))</f>
        <v>16</v>
      </c>
      <c r="Y474" t="str">
        <f ca="1">IF(NOT(OR(ISBLANK(D474),ISBLANK(E474),D474="",E474="")),D474-E474,"")</f>
        <v/>
      </c>
      <c r="Z474" t="str">
        <f ca="1">IF(OR(NOT(ISNUMBER(D474)),ISBLANK(D474),D474="",ISBLANK(N474)),"",ABS(D474-N474))</f>
        <v/>
      </c>
      <c r="AA474">
        <f ca="1">IF(OR(ISBLANK(J474),ISBLANK(O474),J474="",O474=""),"",IF(J474=O474,1,0))</f>
        <v>1</v>
      </c>
      <c r="AB474" t="str">
        <f ca="1">IF(OR(ISBLANK(K474),ISBLANK(Q474),K474="",Q474=""),"",IF(K474=Q474,1,0))</f>
        <v/>
      </c>
      <c r="AC474" s="23" t="str">
        <f t="shared" ca="1" si="7"/>
        <v/>
      </c>
    </row>
    <row r="475" spans="1:29" x14ac:dyDescent="0.25">
      <c r="A475" s="23">
        <v>474</v>
      </c>
      <c r="B475">
        <v>234</v>
      </c>
      <c r="C475" t="str">
        <f ca="1">IFERROR(VLOOKUP($B475,INDIRECT(nfl_game_result),MATCH(C$1,INDIRECT(nfl_game_result_header),0),FALSE),"error")</f>
        <v>2012_16_STL@TBY</v>
      </c>
      <c r="D475" t="str">
        <f ca="1">IFERROR(IF(ISBLANK(VLOOKUP($B475,INDIRECT(nfl_game_result),MATCH(D$1,INDIRECT(nfl_game_result_header),0),FALSE)),"",VLOOKUP($B475,INDIRECT(nfl_game_result),MATCH(D$1,INDIRECT(nfl_game_result_header),0),FALSE)),"error")</f>
        <v/>
      </c>
      <c r="E475">
        <f ca="1">IFERROR(IF(ISBLANK(VLOOKUP($B475,INDIRECT(nfl_game_result),MATCH(E$1,INDIRECT(nfl_game_result_header),0),FALSE)),"",VLOOKUP($B475,INDIRECT(nfl_game_result),MATCH(E$1,INDIRECT(nfl_game_result_header),0),FALSE)),"error")</f>
        <v>-3.5</v>
      </c>
      <c r="F475" s="23" t="str">
        <f ca="1">IFERROR(IF(ISBLANK(VLOOKUP($B475,INDIRECT(nfl_game_result),MATCH(F$1,INDIRECT(nfl_game_result_header),0),FALSE)),"",VLOOKUP($B475,INDIRECT(nfl_game_result),MATCH(F$1,INDIRECT(nfl_game_result_header),0),FALSE)),"error")</f>
        <v/>
      </c>
      <c r="G475" s="23" t="str">
        <f ca="1">IFERROR(IF(ISBLANK(VLOOKUP($B475,INDIRECT(nfl_game_result),MATCH(G$1,INDIRECT(nfl_game_result_header),0),FALSE)),"",VLOOKUP($B475,INDIRECT(nfl_game_result),MATCH(G$1,INDIRECT(nfl_game_result_header),0),FALSE)),"error")</f>
        <v/>
      </c>
      <c r="H475">
        <f ca="1">IFERROR(IF(ISBLANK(VLOOKUP($B475,INDIRECT(nfl_game_result),MATCH(H$1,INDIRECT(nfl_game_result_header),0),FALSE)),"",VLOOKUP($B475,INDIRECT(nfl_game_result),MATCH(H$1,INDIRECT(nfl_game_result_header),0),FALSE)),"error")</f>
        <v>13</v>
      </c>
      <c r="I475">
        <f ca="1">IFERROR(IF(ISBLANK(VLOOKUP($B475,INDIRECT(nfl_game_result),MATCH(I$1,INDIRECT(nfl_game_result_header),0),FALSE)),"",VLOOKUP($B475,INDIRECT(nfl_game_result),MATCH(I$1,INDIRECT(nfl_game_result_header),0),FALSE)),"error")</f>
        <v>28</v>
      </c>
      <c r="J475" t="str">
        <f ca="1">IFERROR(IF(ISBLANK(VLOOKUP($B475,INDIRECT(nfl_game_result),MATCH(J$1,INDIRECT(nfl_game_result_header),0),FALSE)),"",VLOOKUP($B475,INDIRECT(nfl_game_result),MATCH(J$1,INDIRECT(nfl_game_result_header),0),FALSE)),"error")</f>
        <v>STL</v>
      </c>
      <c r="K475" t="str">
        <f ca="1">IFERROR(IF(ISBLANK(VLOOKUP($B475,INDIRECT(nfl_game_result),MATCH(K$1,INDIRECT(nfl_game_result_header),0),FALSE)),"",VLOOKUP($B475,INDIRECT(nfl_game_result),MATCH(K$1,INDIRECT(nfl_game_result_header),0),FALSE)),"error")</f>
        <v>STL</v>
      </c>
      <c r="L475" s="23" t="str">
        <f ca="1">IFERROR(IF(ISBLANK(VLOOKUP($B475,INDIRECT(nfl_game_result),MATCH(L$1,INDIRECT(nfl_game_result_header),0),FALSE)),"",VLOOKUP($B475,INDIRECT(nfl_game_result),MATCH(L$1,INDIRECT(nfl_game_result_header),0),FALSE)),"error")</f>
        <v/>
      </c>
      <c r="M475" t="s">
        <v>14</v>
      </c>
      <c r="N475">
        <v>-3</v>
      </c>
      <c r="O475" t="s">
        <v>91</v>
      </c>
      <c r="V475" s="23" t="s">
        <v>416</v>
      </c>
      <c r="W475">
        <f ca="1">VALUE(LEFT(C475, 4))</f>
        <v>2012</v>
      </c>
      <c r="X475">
        <f ca="1">VALUE(MID(C475,6,FIND("_",C475,6)-6))</f>
        <v>16</v>
      </c>
      <c r="Y475" t="str">
        <f ca="1">IF(NOT(OR(ISBLANK(D475),ISBLANK(E475),D475="",E475="")),D475-E475,"")</f>
        <v/>
      </c>
      <c r="Z475" t="str">
        <f ca="1">IF(OR(NOT(ISNUMBER(D475)),ISBLANK(D475),D475="",ISBLANK(N475)),"",ABS(D475-N475))</f>
        <v/>
      </c>
      <c r="AA475">
        <f ca="1">IF(OR(ISBLANK(J475),ISBLANK(O475),J475="",O475=""),"",IF(J475=O475,1,0))</f>
        <v>1</v>
      </c>
      <c r="AB475" t="str">
        <f ca="1">IF(OR(ISBLANK(K475),ISBLANK(Q475),K475="",Q475=""),"",IF(K475=Q475,1,0))</f>
        <v/>
      </c>
      <c r="AC475" s="23" t="str">
        <f t="shared" ca="1" si="7"/>
        <v/>
      </c>
    </row>
    <row r="476" spans="1:29" x14ac:dyDescent="0.25">
      <c r="A476" s="23">
        <v>475</v>
      </c>
      <c r="B476">
        <v>235</v>
      </c>
      <c r="C476" t="str">
        <f ca="1">IFERROR(VLOOKUP($B476,INDIRECT(nfl_game_result),MATCH(C$1,INDIRECT(nfl_game_result_header),0),FALSE),"error")</f>
        <v>2012_16_MIN@HOU</v>
      </c>
      <c r="D476" t="str">
        <f ca="1">IFERROR(IF(ISBLANK(VLOOKUP($B476,INDIRECT(nfl_game_result),MATCH(D$1,INDIRECT(nfl_game_result_header),0),FALSE)),"",VLOOKUP($B476,INDIRECT(nfl_game_result),MATCH(D$1,INDIRECT(nfl_game_result_header),0),FALSE)),"error")</f>
        <v/>
      </c>
      <c r="E476">
        <f ca="1">IFERROR(IF(ISBLANK(VLOOKUP($B476,INDIRECT(nfl_game_result),MATCH(E$1,INDIRECT(nfl_game_result_header),0),FALSE)),"",VLOOKUP($B476,INDIRECT(nfl_game_result),MATCH(E$1,INDIRECT(nfl_game_result_header),0),FALSE)),"error")</f>
        <v>-7.5</v>
      </c>
      <c r="F476" s="23" t="str">
        <f ca="1">IFERROR(IF(ISBLANK(VLOOKUP($B476,INDIRECT(nfl_game_result),MATCH(F$1,INDIRECT(nfl_game_result_header),0),FALSE)),"",VLOOKUP($B476,INDIRECT(nfl_game_result),MATCH(F$1,INDIRECT(nfl_game_result_header),0),FALSE)),"error")</f>
        <v/>
      </c>
      <c r="G476" s="23" t="str">
        <f ca="1">IFERROR(IF(ISBLANK(VLOOKUP($B476,INDIRECT(nfl_game_result),MATCH(G$1,INDIRECT(nfl_game_result_header),0),FALSE)),"",VLOOKUP($B476,INDIRECT(nfl_game_result),MATCH(G$1,INDIRECT(nfl_game_result_header),0),FALSE)),"error")</f>
        <v/>
      </c>
      <c r="H476">
        <f ca="1">IFERROR(IF(ISBLANK(VLOOKUP($B476,INDIRECT(nfl_game_result),MATCH(H$1,INDIRECT(nfl_game_result_header),0),FALSE)),"",VLOOKUP($B476,INDIRECT(nfl_game_result),MATCH(H$1,INDIRECT(nfl_game_result_header),0),FALSE)),"error")</f>
        <v>6</v>
      </c>
      <c r="I476">
        <f ca="1">IFERROR(IF(ISBLANK(VLOOKUP($B476,INDIRECT(nfl_game_result),MATCH(I$1,INDIRECT(nfl_game_result_header),0),FALSE)),"",VLOOKUP($B476,INDIRECT(nfl_game_result),MATCH(I$1,INDIRECT(nfl_game_result_header),0),FALSE)),"error")</f>
        <v>23</v>
      </c>
      <c r="J476" t="str">
        <f ca="1">IFERROR(IF(ISBLANK(VLOOKUP($B476,INDIRECT(nfl_game_result),MATCH(J$1,INDIRECT(nfl_game_result_header),0),FALSE)),"",VLOOKUP($B476,INDIRECT(nfl_game_result),MATCH(J$1,INDIRECT(nfl_game_result_header),0),FALSE)),"error")</f>
        <v>MIN</v>
      </c>
      <c r="K476" t="str">
        <f ca="1">IFERROR(IF(ISBLANK(VLOOKUP($B476,INDIRECT(nfl_game_result),MATCH(K$1,INDIRECT(nfl_game_result_header),0),FALSE)),"",VLOOKUP($B476,INDIRECT(nfl_game_result),MATCH(K$1,INDIRECT(nfl_game_result_header),0),FALSE)),"error")</f>
        <v>MIN</v>
      </c>
      <c r="L476" s="23" t="str">
        <f ca="1">IFERROR(IF(ISBLANK(VLOOKUP($B476,INDIRECT(nfl_game_result),MATCH(L$1,INDIRECT(nfl_game_result_header),0),FALSE)),"",VLOOKUP($B476,INDIRECT(nfl_game_result),MATCH(L$1,INDIRECT(nfl_game_result_header),0),FALSE)),"error")</f>
        <v/>
      </c>
      <c r="M476" t="s">
        <v>14</v>
      </c>
      <c r="N476">
        <v>-7.5</v>
      </c>
      <c r="O476" t="s">
        <v>75</v>
      </c>
      <c r="V476" s="23" t="s">
        <v>416</v>
      </c>
      <c r="W476">
        <f ca="1">VALUE(LEFT(C476, 4))</f>
        <v>2012</v>
      </c>
      <c r="X476">
        <f ca="1">VALUE(MID(C476,6,FIND("_",C476,6)-6))</f>
        <v>16</v>
      </c>
      <c r="Y476" t="str">
        <f ca="1">IF(NOT(OR(ISBLANK(D476),ISBLANK(E476),D476="",E476="")),D476-E476,"")</f>
        <v/>
      </c>
      <c r="Z476" t="str">
        <f ca="1">IF(OR(NOT(ISNUMBER(D476)),ISBLANK(D476),D476="",ISBLANK(N476)),"",ABS(D476-N476))</f>
        <v/>
      </c>
      <c r="AA476">
        <f ca="1">IF(OR(ISBLANK(J476),ISBLANK(O476),J476="",O476=""),"",IF(J476=O476,1,0))</f>
        <v>0</v>
      </c>
      <c r="AB476" t="str">
        <f ca="1">IF(OR(ISBLANK(K476),ISBLANK(Q476),K476="",Q476=""),"",IF(K476=Q476,1,0))</f>
        <v/>
      </c>
      <c r="AC476" s="23" t="str">
        <f t="shared" ca="1" si="7"/>
        <v/>
      </c>
    </row>
    <row r="477" spans="1:29" x14ac:dyDescent="0.25">
      <c r="A477" s="23">
        <v>476</v>
      </c>
      <c r="B477">
        <v>236</v>
      </c>
      <c r="C477" t="str">
        <f ca="1">IFERROR(VLOOKUP($B477,INDIRECT(nfl_game_result),MATCH(C$1,INDIRECT(nfl_game_result_header),0),FALSE),"error")</f>
        <v>2012_16_SD@NYJ</v>
      </c>
      <c r="D477" t="str">
        <f ca="1">IFERROR(IF(ISBLANK(VLOOKUP($B477,INDIRECT(nfl_game_result),MATCH(D$1,INDIRECT(nfl_game_result_header),0),FALSE)),"",VLOOKUP($B477,INDIRECT(nfl_game_result),MATCH(D$1,INDIRECT(nfl_game_result_header),0),FALSE)),"error")</f>
        <v/>
      </c>
      <c r="E477">
        <f ca="1">IFERROR(IF(ISBLANK(VLOOKUP($B477,INDIRECT(nfl_game_result),MATCH(E$1,INDIRECT(nfl_game_result_header),0),FALSE)),"",VLOOKUP($B477,INDIRECT(nfl_game_result),MATCH(E$1,INDIRECT(nfl_game_result_header),0),FALSE)),"error")</f>
        <v>-2.5</v>
      </c>
      <c r="F477" s="23" t="str">
        <f ca="1">IFERROR(IF(ISBLANK(VLOOKUP($B477,INDIRECT(nfl_game_result),MATCH(F$1,INDIRECT(nfl_game_result_header),0),FALSE)),"",VLOOKUP($B477,INDIRECT(nfl_game_result),MATCH(F$1,INDIRECT(nfl_game_result_header),0),FALSE)),"error")</f>
        <v/>
      </c>
      <c r="G477" s="23" t="str">
        <f ca="1">IFERROR(IF(ISBLANK(VLOOKUP($B477,INDIRECT(nfl_game_result),MATCH(G$1,INDIRECT(nfl_game_result_header),0),FALSE)),"",VLOOKUP($B477,INDIRECT(nfl_game_result),MATCH(G$1,INDIRECT(nfl_game_result_header),0),FALSE)),"error")</f>
        <v/>
      </c>
      <c r="H477">
        <f ca="1">IFERROR(IF(ISBLANK(VLOOKUP($B477,INDIRECT(nfl_game_result),MATCH(H$1,INDIRECT(nfl_game_result_header),0),FALSE)),"",VLOOKUP($B477,INDIRECT(nfl_game_result),MATCH(H$1,INDIRECT(nfl_game_result_header),0),FALSE)),"error")</f>
        <v>17</v>
      </c>
      <c r="I477">
        <f ca="1">IFERROR(IF(ISBLANK(VLOOKUP($B477,INDIRECT(nfl_game_result),MATCH(I$1,INDIRECT(nfl_game_result_header),0),FALSE)),"",VLOOKUP($B477,INDIRECT(nfl_game_result),MATCH(I$1,INDIRECT(nfl_game_result_header),0),FALSE)),"error")</f>
        <v>27</v>
      </c>
      <c r="J477" t="str">
        <f ca="1">IFERROR(IF(ISBLANK(VLOOKUP($B477,INDIRECT(nfl_game_result),MATCH(J$1,INDIRECT(nfl_game_result_header),0),FALSE)),"",VLOOKUP($B477,INDIRECT(nfl_game_result),MATCH(J$1,INDIRECT(nfl_game_result_header),0),FALSE)),"error")</f>
        <v>SD</v>
      </c>
      <c r="K477" t="str">
        <f ca="1">IFERROR(IF(ISBLANK(VLOOKUP($B477,INDIRECT(nfl_game_result),MATCH(K$1,INDIRECT(nfl_game_result_header),0),FALSE)),"",VLOOKUP($B477,INDIRECT(nfl_game_result),MATCH(K$1,INDIRECT(nfl_game_result_header),0),FALSE)),"error")</f>
        <v>SD</v>
      </c>
      <c r="L477" s="23" t="str">
        <f ca="1">IFERROR(IF(ISBLANK(VLOOKUP($B477,INDIRECT(nfl_game_result),MATCH(L$1,INDIRECT(nfl_game_result_header),0),FALSE)),"",VLOOKUP($B477,INDIRECT(nfl_game_result),MATCH(L$1,INDIRECT(nfl_game_result_header),0),FALSE)),"error")</f>
        <v/>
      </c>
      <c r="M477" t="s">
        <v>14</v>
      </c>
      <c r="N477">
        <v>-3</v>
      </c>
      <c r="O477" t="s">
        <v>84</v>
      </c>
      <c r="V477" s="23" t="s">
        <v>416</v>
      </c>
      <c r="W477">
        <f ca="1">VALUE(LEFT(C477, 4))</f>
        <v>2012</v>
      </c>
      <c r="X477">
        <f ca="1">VALUE(MID(C477,6,FIND("_",C477,6)-6))</f>
        <v>16</v>
      </c>
      <c r="Y477" t="str">
        <f ca="1">IF(NOT(OR(ISBLANK(D477),ISBLANK(E477),D477="",E477="")),D477-E477,"")</f>
        <v/>
      </c>
      <c r="Z477" t="str">
        <f ca="1">IF(OR(NOT(ISNUMBER(D477)),ISBLANK(D477),D477="",ISBLANK(N477)),"",ABS(D477-N477))</f>
        <v/>
      </c>
      <c r="AA477">
        <f ca="1">IF(OR(ISBLANK(J477),ISBLANK(O477),J477="",O477=""),"",IF(J477=O477,1,0))</f>
        <v>0</v>
      </c>
      <c r="AB477" t="str">
        <f ca="1">IF(OR(ISBLANK(K477),ISBLANK(Q477),K477="",Q477=""),"",IF(K477=Q477,1,0))</f>
        <v/>
      </c>
      <c r="AC477" s="23" t="str">
        <f t="shared" ca="1" si="7"/>
        <v/>
      </c>
    </row>
    <row r="478" spans="1:29" x14ac:dyDescent="0.25">
      <c r="A478" s="23">
        <v>477</v>
      </c>
      <c r="B478">
        <v>237</v>
      </c>
      <c r="C478" t="str">
        <f ca="1">IFERROR(VLOOKUP($B478,INDIRECT(nfl_game_result),MATCH(C$1,INDIRECT(nfl_game_result_header),0),FALSE),"error")</f>
        <v>2012_16_CLE@DEN</v>
      </c>
      <c r="D478" t="str">
        <f ca="1">IFERROR(IF(ISBLANK(VLOOKUP($B478,INDIRECT(nfl_game_result),MATCH(D$1,INDIRECT(nfl_game_result_header),0),FALSE)),"",VLOOKUP($B478,INDIRECT(nfl_game_result),MATCH(D$1,INDIRECT(nfl_game_result_header),0),FALSE)),"error")</f>
        <v/>
      </c>
      <c r="E478">
        <f ca="1">IFERROR(IF(ISBLANK(VLOOKUP($B478,INDIRECT(nfl_game_result),MATCH(E$1,INDIRECT(nfl_game_result_header),0),FALSE)),"",VLOOKUP($B478,INDIRECT(nfl_game_result),MATCH(E$1,INDIRECT(nfl_game_result_header),0),FALSE)),"error")</f>
        <v>-13.5</v>
      </c>
      <c r="F478" s="23" t="str">
        <f ca="1">IFERROR(IF(ISBLANK(VLOOKUP($B478,INDIRECT(nfl_game_result),MATCH(F$1,INDIRECT(nfl_game_result_header),0),FALSE)),"",VLOOKUP($B478,INDIRECT(nfl_game_result),MATCH(F$1,INDIRECT(nfl_game_result_header),0),FALSE)),"error")</f>
        <v/>
      </c>
      <c r="G478" s="23" t="str">
        <f ca="1">IFERROR(IF(ISBLANK(VLOOKUP($B478,INDIRECT(nfl_game_result),MATCH(G$1,INDIRECT(nfl_game_result_header),0),FALSE)),"",VLOOKUP($B478,INDIRECT(nfl_game_result),MATCH(G$1,INDIRECT(nfl_game_result_header),0),FALSE)),"error")</f>
        <v/>
      </c>
      <c r="H478">
        <f ca="1">IFERROR(IF(ISBLANK(VLOOKUP($B478,INDIRECT(nfl_game_result),MATCH(H$1,INDIRECT(nfl_game_result_header),0),FALSE)),"",VLOOKUP($B478,INDIRECT(nfl_game_result),MATCH(H$1,INDIRECT(nfl_game_result_header),0),FALSE)),"error")</f>
        <v>34</v>
      </c>
      <c r="I478">
        <f ca="1">IFERROR(IF(ISBLANK(VLOOKUP($B478,INDIRECT(nfl_game_result),MATCH(I$1,INDIRECT(nfl_game_result_header),0),FALSE)),"",VLOOKUP($B478,INDIRECT(nfl_game_result),MATCH(I$1,INDIRECT(nfl_game_result_header),0),FALSE)),"error")</f>
        <v>12</v>
      </c>
      <c r="J478" t="str">
        <f ca="1">IFERROR(IF(ISBLANK(VLOOKUP($B478,INDIRECT(nfl_game_result),MATCH(J$1,INDIRECT(nfl_game_result_header),0),FALSE)),"",VLOOKUP($B478,INDIRECT(nfl_game_result),MATCH(J$1,INDIRECT(nfl_game_result_header),0),FALSE)),"error")</f>
        <v>DEN</v>
      </c>
      <c r="K478" t="str">
        <f ca="1">IFERROR(IF(ISBLANK(VLOOKUP($B478,INDIRECT(nfl_game_result),MATCH(K$1,INDIRECT(nfl_game_result_header),0),FALSE)),"",VLOOKUP($B478,INDIRECT(nfl_game_result),MATCH(K$1,INDIRECT(nfl_game_result_header),0),FALSE)),"error")</f>
        <v>DEN</v>
      </c>
      <c r="L478" s="23" t="str">
        <f ca="1">IFERROR(IF(ISBLANK(VLOOKUP($B478,INDIRECT(nfl_game_result),MATCH(L$1,INDIRECT(nfl_game_result_header),0),FALSE)),"",VLOOKUP($B478,INDIRECT(nfl_game_result),MATCH(L$1,INDIRECT(nfl_game_result_header),0),FALSE)),"error")</f>
        <v/>
      </c>
      <c r="M478" t="s">
        <v>14</v>
      </c>
      <c r="N478">
        <v>-10.5</v>
      </c>
      <c r="O478" t="s">
        <v>72</v>
      </c>
      <c r="V478" s="23" t="s">
        <v>416</v>
      </c>
      <c r="W478">
        <f ca="1">VALUE(LEFT(C478, 4))</f>
        <v>2012</v>
      </c>
      <c r="X478">
        <f ca="1">VALUE(MID(C478,6,FIND("_",C478,6)-6))</f>
        <v>16</v>
      </c>
      <c r="Y478" t="str">
        <f ca="1">IF(NOT(OR(ISBLANK(D478),ISBLANK(E478),D478="",E478="")),D478-E478,"")</f>
        <v/>
      </c>
      <c r="Z478" t="str">
        <f ca="1">IF(OR(NOT(ISNUMBER(D478)),ISBLANK(D478),D478="",ISBLANK(N478)),"",ABS(D478-N478))</f>
        <v/>
      </c>
      <c r="AA478">
        <f ca="1">IF(OR(ISBLANK(J478),ISBLANK(O478),J478="",O478=""),"",IF(J478=O478,1,0))</f>
        <v>1</v>
      </c>
      <c r="AB478" t="str">
        <f ca="1">IF(OR(ISBLANK(K478),ISBLANK(Q478),K478="",Q478=""),"",IF(K478=Q478,1,0))</f>
        <v/>
      </c>
      <c r="AC478" s="23" t="str">
        <f t="shared" ca="1" si="7"/>
        <v/>
      </c>
    </row>
    <row r="479" spans="1:29" x14ac:dyDescent="0.25">
      <c r="A479" s="23">
        <v>478</v>
      </c>
      <c r="B479">
        <v>238</v>
      </c>
      <c r="C479" t="str">
        <f ca="1">IFERROR(VLOOKUP($B479,INDIRECT(nfl_game_result),MATCH(C$1,INDIRECT(nfl_game_result_header),0),FALSE),"error")</f>
        <v>2012_16_CHI@ARI</v>
      </c>
      <c r="D479" t="str">
        <f ca="1">IFERROR(IF(ISBLANK(VLOOKUP($B479,INDIRECT(nfl_game_result),MATCH(D$1,INDIRECT(nfl_game_result_header),0),FALSE)),"",VLOOKUP($B479,INDIRECT(nfl_game_result),MATCH(D$1,INDIRECT(nfl_game_result_header),0),FALSE)),"error")</f>
        <v/>
      </c>
      <c r="E479">
        <f ca="1">IFERROR(IF(ISBLANK(VLOOKUP($B479,INDIRECT(nfl_game_result),MATCH(E$1,INDIRECT(nfl_game_result_header),0),FALSE)),"",VLOOKUP($B479,INDIRECT(nfl_game_result),MATCH(E$1,INDIRECT(nfl_game_result_header),0),FALSE)),"error")</f>
        <v>5.5</v>
      </c>
      <c r="F479" s="23" t="str">
        <f ca="1">IFERROR(IF(ISBLANK(VLOOKUP($B479,INDIRECT(nfl_game_result),MATCH(F$1,INDIRECT(nfl_game_result_header),0),FALSE)),"",VLOOKUP($B479,INDIRECT(nfl_game_result),MATCH(F$1,INDIRECT(nfl_game_result_header),0),FALSE)),"error")</f>
        <v/>
      </c>
      <c r="G479" s="23" t="str">
        <f ca="1">IFERROR(IF(ISBLANK(VLOOKUP($B479,INDIRECT(nfl_game_result),MATCH(G$1,INDIRECT(nfl_game_result_header),0),FALSE)),"",VLOOKUP($B479,INDIRECT(nfl_game_result),MATCH(G$1,INDIRECT(nfl_game_result_header),0),FALSE)),"error")</f>
        <v/>
      </c>
      <c r="H479">
        <f ca="1">IFERROR(IF(ISBLANK(VLOOKUP($B479,INDIRECT(nfl_game_result),MATCH(H$1,INDIRECT(nfl_game_result_header),0),FALSE)),"",VLOOKUP($B479,INDIRECT(nfl_game_result),MATCH(H$1,INDIRECT(nfl_game_result_header),0),FALSE)),"error")</f>
        <v>13</v>
      </c>
      <c r="I479">
        <f ca="1">IFERROR(IF(ISBLANK(VLOOKUP($B479,INDIRECT(nfl_game_result),MATCH(I$1,INDIRECT(nfl_game_result_header),0),FALSE)),"",VLOOKUP($B479,INDIRECT(nfl_game_result),MATCH(I$1,INDIRECT(nfl_game_result_header),0),FALSE)),"error")</f>
        <v>28</v>
      </c>
      <c r="J479" t="str">
        <f ca="1">IFERROR(IF(ISBLANK(VLOOKUP($B479,INDIRECT(nfl_game_result),MATCH(J$1,INDIRECT(nfl_game_result_header),0),FALSE)),"",VLOOKUP($B479,INDIRECT(nfl_game_result),MATCH(J$1,INDIRECT(nfl_game_result_header),0),FALSE)),"error")</f>
        <v>CHI</v>
      </c>
      <c r="K479" t="str">
        <f ca="1">IFERROR(IF(ISBLANK(VLOOKUP($B479,INDIRECT(nfl_game_result),MATCH(K$1,INDIRECT(nfl_game_result_header),0),FALSE)),"",VLOOKUP($B479,INDIRECT(nfl_game_result),MATCH(K$1,INDIRECT(nfl_game_result_header),0),FALSE)),"error")</f>
        <v>CHI</v>
      </c>
      <c r="L479" s="23" t="str">
        <f ca="1">IFERROR(IF(ISBLANK(VLOOKUP($B479,INDIRECT(nfl_game_result),MATCH(L$1,INDIRECT(nfl_game_result_header),0),FALSE)),"",VLOOKUP($B479,INDIRECT(nfl_game_result),MATCH(L$1,INDIRECT(nfl_game_result_header),0),FALSE)),"error")</f>
        <v/>
      </c>
      <c r="M479" t="s">
        <v>14</v>
      </c>
      <c r="N479">
        <v>3</v>
      </c>
      <c r="O479" t="s">
        <v>64</v>
      </c>
      <c r="V479" s="23" t="s">
        <v>416</v>
      </c>
      <c r="W479">
        <f ca="1">VALUE(LEFT(C479, 4))</f>
        <v>2012</v>
      </c>
      <c r="X479">
        <f ca="1">VALUE(MID(C479,6,FIND("_",C479,6)-6))</f>
        <v>16</v>
      </c>
      <c r="Y479" t="str">
        <f ca="1">IF(NOT(OR(ISBLANK(D479),ISBLANK(E479),D479="",E479="")),D479-E479,"")</f>
        <v/>
      </c>
      <c r="Z479" t="str">
        <f ca="1">IF(OR(NOT(ISNUMBER(D479)),ISBLANK(D479),D479="",ISBLANK(N479)),"",ABS(D479-N479))</f>
        <v/>
      </c>
      <c r="AA479">
        <f ca="1">IF(OR(ISBLANK(J479),ISBLANK(O479),J479="",O479=""),"",IF(J479=O479,1,0))</f>
        <v>0</v>
      </c>
      <c r="AB479" t="str">
        <f ca="1">IF(OR(ISBLANK(K479),ISBLANK(Q479),K479="",Q479=""),"",IF(K479=Q479,1,0))</f>
        <v/>
      </c>
      <c r="AC479" s="23" t="str">
        <f t="shared" ca="1" si="7"/>
        <v/>
      </c>
    </row>
    <row r="480" spans="1:29" x14ac:dyDescent="0.25">
      <c r="A480" s="23">
        <v>479</v>
      </c>
      <c r="B480">
        <v>239</v>
      </c>
      <c r="C480" t="str">
        <f ca="1">IFERROR(VLOOKUP($B480,INDIRECT(nfl_game_result),MATCH(C$1,INDIRECT(nfl_game_result_header),0),FALSE),"error")</f>
        <v>2012_16_NYG@BAL</v>
      </c>
      <c r="D480" t="str">
        <f ca="1">IFERROR(IF(ISBLANK(VLOOKUP($B480,INDIRECT(nfl_game_result),MATCH(D$1,INDIRECT(nfl_game_result_header),0),FALSE)),"",VLOOKUP($B480,INDIRECT(nfl_game_result),MATCH(D$1,INDIRECT(nfl_game_result_header),0),FALSE)),"error")</f>
        <v/>
      </c>
      <c r="E480">
        <f ca="1">IFERROR(IF(ISBLANK(VLOOKUP($B480,INDIRECT(nfl_game_result),MATCH(E$1,INDIRECT(nfl_game_result_header),0),FALSE)),"",VLOOKUP($B480,INDIRECT(nfl_game_result),MATCH(E$1,INDIRECT(nfl_game_result_header),0),FALSE)),"error")</f>
        <v>2.5</v>
      </c>
      <c r="F480" s="23" t="str">
        <f ca="1">IFERROR(IF(ISBLANK(VLOOKUP($B480,INDIRECT(nfl_game_result),MATCH(F$1,INDIRECT(nfl_game_result_header),0),FALSE)),"",VLOOKUP($B480,INDIRECT(nfl_game_result),MATCH(F$1,INDIRECT(nfl_game_result_header),0),FALSE)),"error")</f>
        <v/>
      </c>
      <c r="G480" s="23" t="str">
        <f ca="1">IFERROR(IF(ISBLANK(VLOOKUP($B480,INDIRECT(nfl_game_result),MATCH(G$1,INDIRECT(nfl_game_result_header),0),FALSE)),"",VLOOKUP($B480,INDIRECT(nfl_game_result),MATCH(G$1,INDIRECT(nfl_game_result_header),0),FALSE)),"error")</f>
        <v/>
      </c>
      <c r="H480">
        <f ca="1">IFERROR(IF(ISBLANK(VLOOKUP($B480,INDIRECT(nfl_game_result),MATCH(H$1,INDIRECT(nfl_game_result_header),0),FALSE)),"",VLOOKUP($B480,INDIRECT(nfl_game_result),MATCH(H$1,INDIRECT(nfl_game_result_header),0),FALSE)),"error")</f>
        <v>33</v>
      </c>
      <c r="I480">
        <f ca="1">IFERROR(IF(ISBLANK(VLOOKUP($B480,INDIRECT(nfl_game_result),MATCH(I$1,INDIRECT(nfl_game_result_header),0),FALSE)),"",VLOOKUP($B480,INDIRECT(nfl_game_result),MATCH(I$1,INDIRECT(nfl_game_result_header),0),FALSE)),"error")</f>
        <v>14</v>
      </c>
      <c r="J480" t="str">
        <f ca="1">IFERROR(IF(ISBLANK(VLOOKUP($B480,INDIRECT(nfl_game_result),MATCH(J$1,INDIRECT(nfl_game_result_header),0),FALSE)),"",VLOOKUP($B480,INDIRECT(nfl_game_result),MATCH(J$1,INDIRECT(nfl_game_result_header),0),FALSE)),"error")</f>
        <v>BAL</v>
      </c>
      <c r="K480" t="str">
        <f ca="1">IFERROR(IF(ISBLANK(VLOOKUP($B480,INDIRECT(nfl_game_result),MATCH(K$1,INDIRECT(nfl_game_result_header),0),FALSE)),"",VLOOKUP($B480,INDIRECT(nfl_game_result),MATCH(K$1,INDIRECT(nfl_game_result_header),0),FALSE)),"error")</f>
        <v>BAL</v>
      </c>
      <c r="L480" s="23" t="str">
        <f ca="1">IFERROR(IF(ISBLANK(VLOOKUP($B480,INDIRECT(nfl_game_result),MATCH(L$1,INDIRECT(nfl_game_result_header),0),FALSE)),"",VLOOKUP($B480,INDIRECT(nfl_game_result),MATCH(L$1,INDIRECT(nfl_game_result_header),0),FALSE)),"error")</f>
        <v/>
      </c>
      <c r="M480" t="s">
        <v>14</v>
      </c>
      <c r="N480">
        <v>-2.5</v>
      </c>
      <c r="O480" t="s">
        <v>83</v>
      </c>
      <c r="V480" s="23" t="s">
        <v>416</v>
      </c>
      <c r="W480">
        <f ca="1">VALUE(LEFT(C480, 4))</f>
        <v>2012</v>
      </c>
      <c r="X480">
        <f ca="1">VALUE(MID(C480,6,FIND("_",C480,6)-6))</f>
        <v>16</v>
      </c>
      <c r="Y480" t="str">
        <f ca="1">IF(NOT(OR(ISBLANK(D480),ISBLANK(E480),D480="",E480="")),D480-E480,"")</f>
        <v/>
      </c>
      <c r="Z480" t="str">
        <f ca="1">IF(OR(NOT(ISNUMBER(D480)),ISBLANK(D480),D480="",ISBLANK(N480)),"",ABS(D480-N480))</f>
        <v/>
      </c>
      <c r="AA480">
        <f ca="1">IF(OR(ISBLANK(J480),ISBLANK(O480),J480="",O480=""),"",IF(J480=O480,1,0))</f>
        <v>0</v>
      </c>
      <c r="AB480" t="str">
        <f ca="1">IF(OR(ISBLANK(K480),ISBLANK(Q480),K480="",Q480=""),"",IF(K480=Q480,1,0))</f>
        <v/>
      </c>
      <c r="AC480" s="23" t="str">
        <f t="shared" ca="1" si="7"/>
        <v/>
      </c>
    </row>
    <row r="481" spans="1:29" x14ac:dyDescent="0.25">
      <c r="A481" s="23">
        <v>480</v>
      </c>
      <c r="B481">
        <v>240</v>
      </c>
      <c r="C481" t="str">
        <f ca="1">IFERROR(VLOOKUP($B481,INDIRECT(nfl_game_result),MATCH(C$1,INDIRECT(nfl_game_result_header),0),FALSE),"error")</f>
        <v>2012_16_SFO@SEA</v>
      </c>
      <c r="D481" t="str">
        <f ca="1">IFERROR(IF(ISBLANK(VLOOKUP($B481,INDIRECT(nfl_game_result),MATCH(D$1,INDIRECT(nfl_game_result_header),0),FALSE)),"",VLOOKUP($B481,INDIRECT(nfl_game_result),MATCH(D$1,INDIRECT(nfl_game_result_header),0),FALSE)),"error")</f>
        <v/>
      </c>
      <c r="E481">
        <f ca="1">IFERROR(IF(ISBLANK(VLOOKUP($B481,INDIRECT(nfl_game_result),MATCH(E$1,INDIRECT(nfl_game_result_header),0),FALSE)),"",VLOOKUP($B481,INDIRECT(nfl_game_result),MATCH(E$1,INDIRECT(nfl_game_result_header),0),FALSE)),"error")</f>
        <v>1.5</v>
      </c>
      <c r="F481" s="23" t="str">
        <f ca="1">IFERROR(IF(ISBLANK(VLOOKUP($B481,INDIRECT(nfl_game_result),MATCH(F$1,INDIRECT(nfl_game_result_header),0),FALSE)),"",VLOOKUP($B481,INDIRECT(nfl_game_result),MATCH(F$1,INDIRECT(nfl_game_result_header),0),FALSE)),"error")</f>
        <v/>
      </c>
      <c r="G481" s="23" t="str">
        <f ca="1">IFERROR(IF(ISBLANK(VLOOKUP($B481,INDIRECT(nfl_game_result),MATCH(G$1,INDIRECT(nfl_game_result_header),0),FALSE)),"",VLOOKUP($B481,INDIRECT(nfl_game_result),MATCH(G$1,INDIRECT(nfl_game_result_header),0),FALSE)),"error")</f>
        <v/>
      </c>
      <c r="H481">
        <f ca="1">IFERROR(IF(ISBLANK(VLOOKUP($B481,INDIRECT(nfl_game_result),MATCH(H$1,INDIRECT(nfl_game_result_header),0),FALSE)),"",VLOOKUP($B481,INDIRECT(nfl_game_result),MATCH(H$1,INDIRECT(nfl_game_result_header),0),FALSE)),"error")</f>
        <v>42</v>
      </c>
      <c r="I481">
        <f ca="1">IFERROR(IF(ISBLANK(VLOOKUP($B481,INDIRECT(nfl_game_result),MATCH(I$1,INDIRECT(nfl_game_result_header),0),FALSE)),"",VLOOKUP($B481,INDIRECT(nfl_game_result),MATCH(I$1,INDIRECT(nfl_game_result_header),0),FALSE)),"error")</f>
        <v>13</v>
      </c>
      <c r="J481" t="str">
        <f ca="1">IFERROR(IF(ISBLANK(VLOOKUP($B481,INDIRECT(nfl_game_result),MATCH(J$1,INDIRECT(nfl_game_result_header),0),FALSE)),"",VLOOKUP($B481,INDIRECT(nfl_game_result),MATCH(J$1,INDIRECT(nfl_game_result_header),0),FALSE)),"error")</f>
        <v>SEA</v>
      </c>
      <c r="K481" t="str">
        <f ca="1">IFERROR(IF(ISBLANK(VLOOKUP($B481,INDIRECT(nfl_game_result),MATCH(K$1,INDIRECT(nfl_game_result_header),0),FALSE)),"",VLOOKUP($B481,INDIRECT(nfl_game_result),MATCH(K$1,INDIRECT(nfl_game_result_header),0),FALSE)),"error")</f>
        <v>SEA</v>
      </c>
      <c r="L481" s="23" t="str">
        <f ca="1">IFERROR(IF(ISBLANK(VLOOKUP($B481,INDIRECT(nfl_game_result),MATCH(L$1,INDIRECT(nfl_game_result_header),0),FALSE)),"",VLOOKUP($B481,INDIRECT(nfl_game_result),MATCH(L$1,INDIRECT(nfl_game_result_header),0),FALSE)),"error")</f>
        <v/>
      </c>
      <c r="M481" t="s">
        <v>14</v>
      </c>
      <c r="N481">
        <v>-2.5</v>
      </c>
      <c r="O481" t="s">
        <v>89</v>
      </c>
      <c r="V481" s="23" t="s">
        <v>416</v>
      </c>
      <c r="W481">
        <f ca="1">VALUE(LEFT(C481, 4))</f>
        <v>2012</v>
      </c>
      <c r="X481">
        <f ca="1">VALUE(MID(C481,6,FIND("_",C481,6)-6))</f>
        <v>16</v>
      </c>
      <c r="Y481" t="str">
        <f ca="1">IF(NOT(OR(ISBLANK(D481),ISBLANK(E481),D481="",E481="")),D481-E481,"")</f>
        <v/>
      </c>
      <c r="Z481" t="str">
        <f ca="1">IF(OR(NOT(ISNUMBER(D481)),ISBLANK(D481),D481="",ISBLANK(N481)),"",ABS(D481-N481))</f>
        <v/>
      </c>
      <c r="AA481">
        <f ca="1">IF(OR(ISBLANK(J481),ISBLANK(O481),J481="",O481=""),"",IF(J481=O481,1,0))</f>
        <v>1</v>
      </c>
      <c r="AB481" t="str">
        <f ca="1">IF(OR(ISBLANK(K481),ISBLANK(Q481),K481="",Q481=""),"",IF(K481=Q481,1,0))</f>
        <v/>
      </c>
      <c r="AC481" s="23" t="str">
        <f t="shared" ca="1" si="7"/>
        <v/>
      </c>
    </row>
    <row r="482" spans="1:29" x14ac:dyDescent="0.25">
      <c r="A482" s="23">
        <v>481</v>
      </c>
      <c r="B482">
        <v>241</v>
      </c>
      <c r="C482" t="str">
        <f ca="1">IFERROR(VLOOKUP($B482,INDIRECT(nfl_game_result),MATCH(C$1,INDIRECT(nfl_game_result_header),0),FALSE),"error")</f>
        <v>2012_17_NYJ@BUF</v>
      </c>
      <c r="D482" t="str">
        <f ca="1">IFERROR(IF(ISBLANK(VLOOKUP($B482,INDIRECT(nfl_game_result),MATCH(D$1,INDIRECT(nfl_game_result_header),0),FALSE)),"",VLOOKUP($B482,INDIRECT(nfl_game_result),MATCH(D$1,INDIRECT(nfl_game_result_header),0),FALSE)),"error")</f>
        <v/>
      </c>
      <c r="E482">
        <f ca="1">IFERROR(IF(ISBLANK(VLOOKUP($B482,INDIRECT(nfl_game_result),MATCH(E$1,INDIRECT(nfl_game_result_header),0),FALSE)),"",VLOOKUP($B482,INDIRECT(nfl_game_result),MATCH(E$1,INDIRECT(nfl_game_result_header),0),FALSE)),"error")</f>
        <v>-3.5</v>
      </c>
      <c r="F482" s="23" t="str">
        <f ca="1">IFERROR(IF(ISBLANK(VLOOKUP($B482,INDIRECT(nfl_game_result),MATCH(F$1,INDIRECT(nfl_game_result_header),0),FALSE)),"",VLOOKUP($B482,INDIRECT(nfl_game_result),MATCH(F$1,INDIRECT(nfl_game_result_header),0),FALSE)),"error")</f>
        <v/>
      </c>
      <c r="G482" s="23" t="str">
        <f ca="1">IFERROR(IF(ISBLANK(VLOOKUP($B482,INDIRECT(nfl_game_result),MATCH(G$1,INDIRECT(nfl_game_result_header),0),FALSE)),"",VLOOKUP($B482,INDIRECT(nfl_game_result),MATCH(G$1,INDIRECT(nfl_game_result_header),0),FALSE)),"error")</f>
        <v/>
      </c>
      <c r="H482">
        <f ca="1">IFERROR(IF(ISBLANK(VLOOKUP($B482,INDIRECT(nfl_game_result),MATCH(H$1,INDIRECT(nfl_game_result_header),0),FALSE)),"",VLOOKUP($B482,INDIRECT(nfl_game_result),MATCH(H$1,INDIRECT(nfl_game_result_header),0),FALSE)),"error")</f>
        <v>28</v>
      </c>
      <c r="I482">
        <f ca="1">IFERROR(IF(ISBLANK(VLOOKUP($B482,INDIRECT(nfl_game_result),MATCH(I$1,INDIRECT(nfl_game_result_header),0),FALSE)),"",VLOOKUP($B482,INDIRECT(nfl_game_result),MATCH(I$1,INDIRECT(nfl_game_result_header),0),FALSE)),"error")</f>
        <v>9</v>
      </c>
      <c r="J482" t="str">
        <f ca="1">IFERROR(IF(ISBLANK(VLOOKUP($B482,INDIRECT(nfl_game_result),MATCH(J$1,INDIRECT(nfl_game_result_header),0),FALSE)),"",VLOOKUP($B482,INDIRECT(nfl_game_result),MATCH(J$1,INDIRECT(nfl_game_result_header),0),FALSE)),"error")</f>
        <v>BUF</v>
      </c>
      <c r="K482" t="str">
        <f ca="1">IFERROR(IF(ISBLANK(VLOOKUP($B482,INDIRECT(nfl_game_result),MATCH(K$1,INDIRECT(nfl_game_result_header),0),FALSE)),"",VLOOKUP($B482,INDIRECT(nfl_game_result),MATCH(K$1,INDIRECT(nfl_game_result_header),0),FALSE)),"error")</f>
        <v>BUF</v>
      </c>
      <c r="L482" s="23" t="str">
        <f ca="1">IFERROR(IF(ISBLANK(VLOOKUP($B482,INDIRECT(nfl_game_result),MATCH(L$1,INDIRECT(nfl_game_result_header),0),FALSE)),"",VLOOKUP($B482,INDIRECT(nfl_game_result),MATCH(L$1,INDIRECT(nfl_game_result_header),0),FALSE)),"error")</f>
        <v/>
      </c>
      <c r="M482" t="s">
        <v>16</v>
      </c>
      <c r="N482">
        <v>-3</v>
      </c>
      <c r="O482" t="s">
        <v>84</v>
      </c>
      <c r="V482" s="23" t="s">
        <v>416</v>
      </c>
      <c r="W482">
        <f ca="1">VALUE(LEFT(C482, 4))</f>
        <v>2012</v>
      </c>
      <c r="X482">
        <f ca="1">VALUE(MID(C482,6,FIND("_",C482,6)-6))</f>
        <v>17</v>
      </c>
      <c r="Y482" t="str">
        <f ca="1">IF(NOT(OR(ISBLANK(D482),ISBLANK(E482),D482="",E482="")),D482-E482,"")</f>
        <v/>
      </c>
      <c r="Z482" t="str">
        <f ca="1">IF(OR(NOT(ISNUMBER(D482)),ISBLANK(D482),D482="",ISBLANK(N482)),"",ABS(D482-N482))</f>
        <v/>
      </c>
      <c r="AA482">
        <f ca="1">IF(OR(ISBLANK(J482),ISBLANK(O482),J482="",O482=""),"",IF(J482=O482,1,0))</f>
        <v>0</v>
      </c>
      <c r="AB482" t="str">
        <f ca="1">IF(OR(ISBLANK(K482),ISBLANK(Q482),K482="",Q482=""),"",IF(K482=Q482,1,0))</f>
        <v/>
      </c>
      <c r="AC482" s="23" t="str">
        <f t="shared" ca="1" si="7"/>
        <v/>
      </c>
    </row>
    <row r="483" spans="1:29" x14ac:dyDescent="0.25">
      <c r="A483" s="23">
        <v>482</v>
      </c>
      <c r="B483">
        <v>242</v>
      </c>
      <c r="C483" t="str">
        <f ca="1">IFERROR(VLOOKUP($B483,INDIRECT(nfl_game_result),MATCH(C$1,INDIRECT(nfl_game_result_header),0),FALSE),"error")</f>
        <v>2012_17_MIA@NWE</v>
      </c>
      <c r="D483" t="str">
        <f ca="1">IFERROR(IF(ISBLANK(VLOOKUP($B483,INDIRECT(nfl_game_result),MATCH(D$1,INDIRECT(nfl_game_result_header),0),FALSE)),"",VLOOKUP($B483,INDIRECT(nfl_game_result),MATCH(D$1,INDIRECT(nfl_game_result_header),0),FALSE)),"error")</f>
        <v/>
      </c>
      <c r="E483">
        <f ca="1">IFERROR(IF(ISBLANK(VLOOKUP($B483,INDIRECT(nfl_game_result),MATCH(E$1,INDIRECT(nfl_game_result_header),0),FALSE)),"",VLOOKUP($B483,INDIRECT(nfl_game_result),MATCH(E$1,INDIRECT(nfl_game_result_header),0),FALSE)),"error")</f>
        <v>-10.5</v>
      </c>
      <c r="F483" s="23" t="str">
        <f ca="1">IFERROR(IF(ISBLANK(VLOOKUP($B483,INDIRECT(nfl_game_result),MATCH(F$1,INDIRECT(nfl_game_result_header),0),FALSE)),"",VLOOKUP($B483,INDIRECT(nfl_game_result),MATCH(F$1,INDIRECT(nfl_game_result_header),0),FALSE)),"error")</f>
        <v/>
      </c>
      <c r="G483" s="23" t="str">
        <f ca="1">IFERROR(IF(ISBLANK(VLOOKUP($B483,INDIRECT(nfl_game_result),MATCH(G$1,INDIRECT(nfl_game_result_header),0),FALSE)),"",VLOOKUP($B483,INDIRECT(nfl_game_result),MATCH(G$1,INDIRECT(nfl_game_result_header),0),FALSE)),"error")</f>
        <v/>
      </c>
      <c r="H483">
        <f ca="1">IFERROR(IF(ISBLANK(VLOOKUP($B483,INDIRECT(nfl_game_result),MATCH(H$1,INDIRECT(nfl_game_result_header),0),FALSE)),"",VLOOKUP($B483,INDIRECT(nfl_game_result),MATCH(H$1,INDIRECT(nfl_game_result_header),0),FALSE)),"error")</f>
        <v>28</v>
      </c>
      <c r="I483">
        <f ca="1">IFERROR(IF(ISBLANK(VLOOKUP($B483,INDIRECT(nfl_game_result),MATCH(I$1,INDIRECT(nfl_game_result_header),0),FALSE)),"",VLOOKUP($B483,INDIRECT(nfl_game_result),MATCH(I$1,INDIRECT(nfl_game_result_header),0),FALSE)),"error")</f>
        <v>0</v>
      </c>
      <c r="J483" t="str">
        <f ca="1">IFERROR(IF(ISBLANK(VLOOKUP($B483,INDIRECT(nfl_game_result),MATCH(J$1,INDIRECT(nfl_game_result_header),0),FALSE)),"",VLOOKUP($B483,INDIRECT(nfl_game_result),MATCH(J$1,INDIRECT(nfl_game_result_header),0),FALSE)),"error")</f>
        <v>NWE</v>
      </c>
      <c r="K483" t="str">
        <f ca="1">IFERROR(IF(ISBLANK(VLOOKUP($B483,INDIRECT(nfl_game_result),MATCH(K$1,INDIRECT(nfl_game_result_header),0),FALSE)),"",VLOOKUP($B483,INDIRECT(nfl_game_result),MATCH(K$1,INDIRECT(nfl_game_result_header),0),FALSE)),"error")</f>
        <v>NWE</v>
      </c>
      <c r="L483" s="23" t="str">
        <f ca="1">IFERROR(IF(ISBLANK(VLOOKUP($B483,INDIRECT(nfl_game_result),MATCH(L$1,INDIRECT(nfl_game_result_header),0),FALSE)),"",VLOOKUP($B483,INDIRECT(nfl_game_result),MATCH(L$1,INDIRECT(nfl_game_result_header),0),FALSE)),"error")</f>
        <v/>
      </c>
      <c r="M483" t="s">
        <v>16</v>
      </c>
      <c r="N483">
        <v>-11</v>
      </c>
      <c r="O483" t="s">
        <v>79</v>
      </c>
      <c r="V483" s="23" t="s">
        <v>416</v>
      </c>
      <c r="W483">
        <f ca="1">VALUE(LEFT(C483, 4))</f>
        <v>2012</v>
      </c>
      <c r="X483">
        <f ca="1">VALUE(MID(C483,6,FIND("_",C483,6)-6))</f>
        <v>17</v>
      </c>
      <c r="Y483" t="str">
        <f ca="1">IF(NOT(OR(ISBLANK(D483),ISBLANK(E483),D483="",E483="")),D483-E483,"")</f>
        <v/>
      </c>
      <c r="Z483" t="str">
        <f ca="1">IF(OR(NOT(ISNUMBER(D483)),ISBLANK(D483),D483="",ISBLANK(N483)),"",ABS(D483-N483))</f>
        <v/>
      </c>
      <c r="AA483">
        <f ca="1">IF(OR(ISBLANK(J483),ISBLANK(O483),J483="",O483=""),"",IF(J483=O483,1,0))</f>
        <v>0</v>
      </c>
      <c r="AB483" t="str">
        <f ca="1">IF(OR(ISBLANK(K483),ISBLANK(Q483),K483="",Q483=""),"",IF(K483=Q483,1,0))</f>
        <v/>
      </c>
      <c r="AC483" s="23" t="str">
        <f t="shared" ca="1" si="7"/>
        <v/>
      </c>
    </row>
    <row r="484" spans="1:29" x14ac:dyDescent="0.25">
      <c r="A484" s="23">
        <v>483</v>
      </c>
      <c r="B484">
        <v>243</v>
      </c>
      <c r="C484" t="str">
        <f ca="1">IFERROR(VLOOKUP($B484,INDIRECT(nfl_game_result),MATCH(C$1,INDIRECT(nfl_game_result_header),0),FALSE),"error")</f>
        <v>2012_17_BAL@CIN</v>
      </c>
      <c r="D484" t="str">
        <f ca="1">IFERROR(IF(ISBLANK(VLOOKUP($B484,INDIRECT(nfl_game_result),MATCH(D$1,INDIRECT(nfl_game_result_header),0),FALSE)),"",VLOOKUP($B484,INDIRECT(nfl_game_result),MATCH(D$1,INDIRECT(nfl_game_result_header),0),FALSE)),"error")</f>
        <v/>
      </c>
      <c r="E484">
        <f ca="1">IFERROR(IF(ISBLANK(VLOOKUP($B484,INDIRECT(nfl_game_result),MATCH(E$1,INDIRECT(nfl_game_result_header),0),FALSE)),"",VLOOKUP($B484,INDIRECT(nfl_game_result),MATCH(E$1,INDIRECT(nfl_game_result_header),0),FALSE)),"error")</f>
        <v>-2.5</v>
      </c>
      <c r="F484" s="23" t="str">
        <f ca="1">IFERROR(IF(ISBLANK(VLOOKUP($B484,INDIRECT(nfl_game_result),MATCH(F$1,INDIRECT(nfl_game_result_header),0),FALSE)),"",VLOOKUP($B484,INDIRECT(nfl_game_result),MATCH(F$1,INDIRECT(nfl_game_result_header),0),FALSE)),"error")</f>
        <v/>
      </c>
      <c r="G484" s="23" t="str">
        <f ca="1">IFERROR(IF(ISBLANK(VLOOKUP($B484,INDIRECT(nfl_game_result),MATCH(G$1,INDIRECT(nfl_game_result_header),0),FALSE)),"",VLOOKUP($B484,INDIRECT(nfl_game_result),MATCH(G$1,INDIRECT(nfl_game_result_header),0),FALSE)),"error")</f>
        <v/>
      </c>
      <c r="H484">
        <f ca="1">IFERROR(IF(ISBLANK(VLOOKUP($B484,INDIRECT(nfl_game_result),MATCH(H$1,INDIRECT(nfl_game_result_header),0),FALSE)),"",VLOOKUP($B484,INDIRECT(nfl_game_result),MATCH(H$1,INDIRECT(nfl_game_result_header),0),FALSE)),"error")</f>
        <v>23</v>
      </c>
      <c r="I484">
        <f ca="1">IFERROR(IF(ISBLANK(VLOOKUP($B484,INDIRECT(nfl_game_result),MATCH(I$1,INDIRECT(nfl_game_result_header),0),FALSE)),"",VLOOKUP($B484,INDIRECT(nfl_game_result),MATCH(I$1,INDIRECT(nfl_game_result_header),0),FALSE)),"error")</f>
        <v>17</v>
      </c>
      <c r="J484" t="str">
        <f ca="1">IFERROR(IF(ISBLANK(VLOOKUP($B484,INDIRECT(nfl_game_result),MATCH(J$1,INDIRECT(nfl_game_result_header),0),FALSE)),"",VLOOKUP($B484,INDIRECT(nfl_game_result),MATCH(J$1,INDIRECT(nfl_game_result_header),0),FALSE)),"error")</f>
        <v>CIN</v>
      </c>
      <c r="K484" t="str">
        <f ca="1">IFERROR(IF(ISBLANK(VLOOKUP($B484,INDIRECT(nfl_game_result),MATCH(K$1,INDIRECT(nfl_game_result_header),0),FALSE)),"",VLOOKUP($B484,INDIRECT(nfl_game_result),MATCH(K$1,INDIRECT(nfl_game_result_header),0),FALSE)),"error")</f>
        <v>CIN</v>
      </c>
      <c r="L484" s="23" t="str">
        <f ca="1">IFERROR(IF(ISBLANK(VLOOKUP($B484,INDIRECT(nfl_game_result),MATCH(L$1,INDIRECT(nfl_game_result_header),0),FALSE)),"",VLOOKUP($B484,INDIRECT(nfl_game_result),MATCH(L$1,INDIRECT(nfl_game_result_header),0),FALSE)),"error")</f>
        <v/>
      </c>
      <c r="M484" t="s">
        <v>16</v>
      </c>
      <c r="N484">
        <v>-1.5</v>
      </c>
      <c r="O484" t="s">
        <v>69</v>
      </c>
      <c r="V484" s="23" t="s">
        <v>416</v>
      </c>
      <c r="W484">
        <f ca="1">VALUE(LEFT(C484, 4))</f>
        <v>2012</v>
      </c>
      <c r="X484">
        <f ca="1">VALUE(MID(C484,6,FIND("_",C484,6)-6))</f>
        <v>17</v>
      </c>
      <c r="Y484" t="str">
        <f ca="1">IF(NOT(OR(ISBLANK(D484),ISBLANK(E484),D484="",E484="")),D484-E484,"")</f>
        <v/>
      </c>
      <c r="Z484" t="str">
        <f ca="1">IF(OR(NOT(ISNUMBER(D484)),ISBLANK(D484),D484="",ISBLANK(N484)),"",ABS(D484-N484))</f>
        <v/>
      </c>
      <c r="AA484">
        <f ca="1">IF(OR(ISBLANK(J484),ISBLANK(O484),J484="",O484=""),"",IF(J484=O484,1,0))</f>
        <v>1</v>
      </c>
      <c r="AB484" t="str">
        <f ca="1">IF(OR(ISBLANK(K484),ISBLANK(Q484),K484="",Q484=""),"",IF(K484=Q484,1,0))</f>
        <v/>
      </c>
      <c r="AC484" s="23" t="str">
        <f t="shared" ca="1" si="7"/>
        <v/>
      </c>
    </row>
    <row r="485" spans="1:29" x14ac:dyDescent="0.25">
      <c r="A485" s="23">
        <v>484</v>
      </c>
      <c r="B485">
        <v>244</v>
      </c>
      <c r="C485" t="str">
        <f ca="1">IFERROR(VLOOKUP($B485,INDIRECT(nfl_game_result),MATCH(C$1,INDIRECT(nfl_game_result_header),0),FALSE),"error")</f>
        <v>2012_17_CLE@PIT</v>
      </c>
      <c r="D485" t="str">
        <f ca="1">IFERROR(IF(ISBLANK(VLOOKUP($B485,INDIRECT(nfl_game_result),MATCH(D$1,INDIRECT(nfl_game_result_header),0),FALSE)),"",VLOOKUP($B485,INDIRECT(nfl_game_result),MATCH(D$1,INDIRECT(nfl_game_result_header),0),FALSE)),"error")</f>
        <v/>
      </c>
      <c r="E485">
        <f ca="1">IFERROR(IF(ISBLANK(VLOOKUP($B485,INDIRECT(nfl_game_result),MATCH(E$1,INDIRECT(nfl_game_result_header),0),FALSE)),"",VLOOKUP($B485,INDIRECT(nfl_game_result),MATCH(E$1,INDIRECT(nfl_game_result_header),0),FALSE)),"error")</f>
        <v>-6.5</v>
      </c>
      <c r="F485" s="23" t="str">
        <f ca="1">IFERROR(IF(ISBLANK(VLOOKUP($B485,INDIRECT(nfl_game_result),MATCH(F$1,INDIRECT(nfl_game_result_header),0),FALSE)),"",VLOOKUP($B485,INDIRECT(nfl_game_result),MATCH(F$1,INDIRECT(nfl_game_result_header),0),FALSE)),"error")</f>
        <v/>
      </c>
      <c r="G485" s="23" t="str">
        <f ca="1">IFERROR(IF(ISBLANK(VLOOKUP($B485,INDIRECT(nfl_game_result),MATCH(G$1,INDIRECT(nfl_game_result_header),0),FALSE)),"",VLOOKUP($B485,INDIRECT(nfl_game_result),MATCH(G$1,INDIRECT(nfl_game_result_header),0),FALSE)),"error")</f>
        <v/>
      </c>
      <c r="H485">
        <f ca="1">IFERROR(IF(ISBLANK(VLOOKUP($B485,INDIRECT(nfl_game_result),MATCH(H$1,INDIRECT(nfl_game_result_header),0),FALSE)),"",VLOOKUP($B485,INDIRECT(nfl_game_result),MATCH(H$1,INDIRECT(nfl_game_result_header),0),FALSE)),"error")</f>
        <v>24</v>
      </c>
      <c r="I485">
        <f ca="1">IFERROR(IF(ISBLANK(VLOOKUP($B485,INDIRECT(nfl_game_result),MATCH(I$1,INDIRECT(nfl_game_result_header),0),FALSE)),"",VLOOKUP($B485,INDIRECT(nfl_game_result),MATCH(I$1,INDIRECT(nfl_game_result_header),0),FALSE)),"error")</f>
        <v>10</v>
      </c>
      <c r="J485" t="str">
        <f ca="1">IFERROR(IF(ISBLANK(VLOOKUP($B485,INDIRECT(nfl_game_result),MATCH(J$1,INDIRECT(nfl_game_result_header),0),FALSE)),"",VLOOKUP($B485,INDIRECT(nfl_game_result),MATCH(J$1,INDIRECT(nfl_game_result_header),0),FALSE)),"error")</f>
        <v>PIT</v>
      </c>
      <c r="K485" t="str">
        <f ca="1">IFERROR(IF(ISBLANK(VLOOKUP($B485,INDIRECT(nfl_game_result),MATCH(K$1,INDIRECT(nfl_game_result_header),0),FALSE)),"",VLOOKUP($B485,INDIRECT(nfl_game_result),MATCH(K$1,INDIRECT(nfl_game_result_header),0),FALSE)),"error")</f>
        <v>PIT</v>
      </c>
      <c r="L485" s="23" t="str">
        <f ca="1">IFERROR(IF(ISBLANK(VLOOKUP($B485,INDIRECT(nfl_game_result),MATCH(L$1,INDIRECT(nfl_game_result_header),0),FALSE)),"",VLOOKUP($B485,INDIRECT(nfl_game_result),MATCH(L$1,INDIRECT(nfl_game_result_header),0),FALSE)),"error")</f>
        <v/>
      </c>
      <c r="M485" t="s">
        <v>16</v>
      </c>
      <c r="N485">
        <v>-7</v>
      </c>
      <c r="O485" t="s">
        <v>87</v>
      </c>
      <c r="V485" s="23" t="s">
        <v>416</v>
      </c>
      <c r="W485">
        <f ca="1">VALUE(LEFT(C485, 4))</f>
        <v>2012</v>
      </c>
      <c r="X485">
        <f ca="1">VALUE(MID(C485,6,FIND("_",C485,6)-6))</f>
        <v>17</v>
      </c>
      <c r="Y485" t="str">
        <f ca="1">IF(NOT(OR(ISBLANK(D485),ISBLANK(E485),D485="",E485="")),D485-E485,"")</f>
        <v/>
      </c>
      <c r="Z485" t="str">
        <f ca="1">IF(OR(NOT(ISNUMBER(D485)),ISBLANK(D485),D485="",ISBLANK(N485)),"",ABS(D485-N485))</f>
        <v/>
      </c>
      <c r="AA485">
        <f ca="1">IF(OR(ISBLANK(J485),ISBLANK(O485),J485="",O485=""),"",IF(J485=O485,1,0))</f>
        <v>1</v>
      </c>
      <c r="AB485" t="str">
        <f ca="1">IF(OR(ISBLANK(K485),ISBLANK(Q485),K485="",Q485=""),"",IF(K485=Q485,1,0))</f>
        <v/>
      </c>
      <c r="AC485" s="23" t="str">
        <f t="shared" ca="1" si="7"/>
        <v/>
      </c>
    </row>
    <row r="486" spans="1:29" x14ac:dyDescent="0.25">
      <c r="A486" s="23">
        <v>485</v>
      </c>
      <c r="B486">
        <v>245</v>
      </c>
      <c r="C486" t="str">
        <f ca="1">IFERROR(VLOOKUP($B486,INDIRECT(nfl_game_result),MATCH(C$1,INDIRECT(nfl_game_result_header),0),FALSE),"error")</f>
        <v>2012_17_HOU@IND</v>
      </c>
      <c r="D486" t="str">
        <f ca="1">IFERROR(IF(ISBLANK(VLOOKUP($B486,INDIRECT(nfl_game_result),MATCH(D$1,INDIRECT(nfl_game_result_header),0),FALSE)),"",VLOOKUP($B486,INDIRECT(nfl_game_result),MATCH(D$1,INDIRECT(nfl_game_result_header),0),FALSE)),"error")</f>
        <v/>
      </c>
      <c r="E486">
        <f ca="1">IFERROR(IF(ISBLANK(VLOOKUP($B486,INDIRECT(nfl_game_result),MATCH(E$1,INDIRECT(nfl_game_result_header),0),FALSE)),"",VLOOKUP($B486,INDIRECT(nfl_game_result),MATCH(E$1,INDIRECT(nfl_game_result_header),0),FALSE)),"error")</f>
        <v>3.5</v>
      </c>
      <c r="F486" s="23" t="str">
        <f ca="1">IFERROR(IF(ISBLANK(VLOOKUP($B486,INDIRECT(nfl_game_result),MATCH(F$1,INDIRECT(nfl_game_result_header),0),FALSE)),"",VLOOKUP($B486,INDIRECT(nfl_game_result),MATCH(F$1,INDIRECT(nfl_game_result_header),0),FALSE)),"error")</f>
        <v/>
      </c>
      <c r="G486" s="23" t="str">
        <f ca="1">IFERROR(IF(ISBLANK(VLOOKUP($B486,INDIRECT(nfl_game_result),MATCH(G$1,INDIRECT(nfl_game_result_header),0),FALSE)),"",VLOOKUP($B486,INDIRECT(nfl_game_result),MATCH(G$1,INDIRECT(nfl_game_result_header),0),FALSE)),"error")</f>
        <v/>
      </c>
      <c r="H486">
        <f ca="1">IFERROR(IF(ISBLANK(VLOOKUP($B486,INDIRECT(nfl_game_result),MATCH(H$1,INDIRECT(nfl_game_result_header),0),FALSE)),"",VLOOKUP($B486,INDIRECT(nfl_game_result),MATCH(H$1,INDIRECT(nfl_game_result_header),0),FALSE)),"error")</f>
        <v>28</v>
      </c>
      <c r="I486">
        <f ca="1">IFERROR(IF(ISBLANK(VLOOKUP($B486,INDIRECT(nfl_game_result),MATCH(I$1,INDIRECT(nfl_game_result_header),0),FALSE)),"",VLOOKUP($B486,INDIRECT(nfl_game_result),MATCH(I$1,INDIRECT(nfl_game_result_header),0),FALSE)),"error")</f>
        <v>16</v>
      </c>
      <c r="J486" t="str">
        <f ca="1">IFERROR(IF(ISBLANK(VLOOKUP($B486,INDIRECT(nfl_game_result),MATCH(J$1,INDIRECT(nfl_game_result_header),0),FALSE)),"",VLOOKUP($B486,INDIRECT(nfl_game_result),MATCH(J$1,INDIRECT(nfl_game_result_header),0),FALSE)),"error")</f>
        <v>IND</v>
      </c>
      <c r="K486" t="str">
        <f ca="1">IFERROR(IF(ISBLANK(VLOOKUP($B486,INDIRECT(nfl_game_result),MATCH(K$1,INDIRECT(nfl_game_result_header),0),FALSE)),"",VLOOKUP($B486,INDIRECT(nfl_game_result),MATCH(K$1,INDIRECT(nfl_game_result_header),0),FALSE)),"error")</f>
        <v>IND</v>
      </c>
      <c r="L486" s="23" t="str">
        <f ca="1">IFERROR(IF(ISBLANK(VLOOKUP($B486,INDIRECT(nfl_game_result),MATCH(L$1,INDIRECT(nfl_game_result_header),0),FALSE)),"",VLOOKUP($B486,INDIRECT(nfl_game_result),MATCH(L$1,INDIRECT(nfl_game_result_header),0),FALSE)),"error")</f>
        <v/>
      </c>
      <c r="M486" t="s">
        <v>16</v>
      </c>
      <c r="N486">
        <v>4</v>
      </c>
      <c r="O486" t="s">
        <v>76</v>
      </c>
      <c r="V486" s="23" t="s">
        <v>416</v>
      </c>
      <c r="W486">
        <f ca="1">VALUE(LEFT(C486, 4))</f>
        <v>2012</v>
      </c>
      <c r="X486">
        <f ca="1">VALUE(MID(C486,6,FIND("_",C486,6)-6))</f>
        <v>17</v>
      </c>
      <c r="Y486" t="str">
        <f ca="1">IF(NOT(OR(ISBLANK(D486),ISBLANK(E486),D486="",E486="")),D486-E486,"")</f>
        <v/>
      </c>
      <c r="Z486" t="str">
        <f ca="1">IF(OR(NOT(ISNUMBER(D486)),ISBLANK(D486),D486="",ISBLANK(N486)),"",ABS(D486-N486))</f>
        <v/>
      </c>
      <c r="AA486">
        <f ca="1">IF(OR(ISBLANK(J486),ISBLANK(O486),J486="",O486=""),"",IF(J486=O486,1,0))</f>
        <v>1</v>
      </c>
      <c r="AB486" t="str">
        <f ca="1">IF(OR(ISBLANK(K486),ISBLANK(Q486),K486="",Q486=""),"",IF(K486=Q486,1,0))</f>
        <v/>
      </c>
      <c r="AC486" s="23" t="str">
        <f t="shared" ca="1" si="7"/>
        <v/>
      </c>
    </row>
    <row r="487" spans="1:29" x14ac:dyDescent="0.25">
      <c r="A487" s="23">
        <v>486</v>
      </c>
      <c r="B487">
        <v>246</v>
      </c>
      <c r="C487" t="str">
        <f ca="1">IFERROR(VLOOKUP($B487,INDIRECT(nfl_game_result),MATCH(C$1,INDIRECT(nfl_game_result_header),0),FALSE),"error")</f>
        <v>2012_17_JAX@TEN</v>
      </c>
      <c r="D487" t="str">
        <f ca="1">IFERROR(IF(ISBLANK(VLOOKUP($B487,INDIRECT(nfl_game_result),MATCH(D$1,INDIRECT(nfl_game_result_header),0),FALSE)),"",VLOOKUP($B487,INDIRECT(nfl_game_result),MATCH(D$1,INDIRECT(nfl_game_result_header),0),FALSE)),"error")</f>
        <v/>
      </c>
      <c r="E487">
        <f ca="1">IFERROR(IF(ISBLANK(VLOOKUP($B487,INDIRECT(nfl_game_result),MATCH(E$1,INDIRECT(nfl_game_result_header),0),FALSE)),"",VLOOKUP($B487,INDIRECT(nfl_game_result),MATCH(E$1,INDIRECT(nfl_game_result_header),0),FALSE)),"error")</f>
        <v>-4.5</v>
      </c>
      <c r="F487" s="23" t="str">
        <f ca="1">IFERROR(IF(ISBLANK(VLOOKUP($B487,INDIRECT(nfl_game_result),MATCH(F$1,INDIRECT(nfl_game_result_header),0),FALSE)),"",VLOOKUP($B487,INDIRECT(nfl_game_result),MATCH(F$1,INDIRECT(nfl_game_result_header),0),FALSE)),"error")</f>
        <v/>
      </c>
      <c r="G487" s="23" t="str">
        <f ca="1">IFERROR(IF(ISBLANK(VLOOKUP($B487,INDIRECT(nfl_game_result),MATCH(G$1,INDIRECT(nfl_game_result_header),0),FALSE)),"",VLOOKUP($B487,INDIRECT(nfl_game_result),MATCH(G$1,INDIRECT(nfl_game_result_header),0),FALSE)),"error")</f>
        <v/>
      </c>
      <c r="H487">
        <f ca="1">IFERROR(IF(ISBLANK(VLOOKUP($B487,INDIRECT(nfl_game_result),MATCH(H$1,INDIRECT(nfl_game_result_header),0),FALSE)),"",VLOOKUP($B487,INDIRECT(nfl_game_result),MATCH(H$1,INDIRECT(nfl_game_result_header),0),FALSE)),"error")</f>
        <v>38</v>
      </c>
      <c r="I487">
        <f ca="1">IFERROR(IF(ISBLANK(VLOOKUP($B487,INDIRECT(nfl_game_result),MATCH(I$1,INDIRECT(nfl_game_result_header),0),FALSE)),"",VLOOKUP($B487,INDIRECT(nfl_game_result),MATCH(I$1,INDIRECT(nfl_game_result_header),0),FALSE)),"error")</f>
        <v>20</v>
      </c>
      <c r="J487" t="str">
        <f ca="1">IFERROR(IF(ISBLANK(VLOOKUP($B487,INDIRECT(nfl_game_result),MATCH(J$1,INDIRECT(nfl_game_result_header),0),FALSE)),"",VLOOKUP($B487,INDIRECT(nfl_game_result),MATCH(J$1,INDIRECT(nfl_game_result_header),0),FALSE)),"error")</f>
        <v>TEN</v>
      </c>
      <c r="K487" t="str">
        <f ca="1">IFERROR(IF(ISBLANK(VLOOKUP($B487,INDIRECT(nfl_game_result),MATCH(K$1,INDIRECT(nfl_game_result_header),0),FALSE)),"",VLOOKUP($B487,INDIRECT(nfl_game_result),MATCH(K$1,INDIRECT(nfl_game_result_header),0),FALSE)),"error")</f>
        <v>TEN</v>
      </c>
      <c r="L487" s="23" t="str">
        <f ca="1">IFERROR(IF(ISBLANK(VLOOKUP($B487,INDIRECT(nfl_game_result),MATCH(L$1,INDIRECT(nfl_game_result_header),0),FALSE)),"",VLOOKUP($B487,INDIRECT(nfl_game_result),MATCH(L$1,INDIRECT(nfl_game_result_header),0),FALSE)),"error")</f>
        <v/>
      </c>
      <c r="M487" t="s">
        <v>16</v>
      </c>
      <c r="N487">
        <v>-4.5</v>
      </c>
      <c r="O487" t="s">
        <v>77</v>
      </c>
      <c r="V487" s="23" t="s">
        <v>416</v>
      </c>
      <c r="W487">
        <f ca="1">VALUE(LEFT(C487, 4))</f>
        <v>2012</v>
      </c>
      <c r="X487">
        <f ca="1">VALUE(MID(C487,6,FIND("_",C487,6)-6))</f>
        <v>17</v>
      </c>
      <c r="Y487" t="str">
        <f ca="1">IF(NOT(OR(ISBLANK(D487),ISBLANK(E487),D487="",E487="")),D487-E487,"")</f>
        <v/>
      </c>
      <c r="Z487" t="str">
        <f ca="1">IF(OR(NOT(ISNUMBER(D487)),ISBLANK(D487),D487="",ISBLANK(N487)),"",ABS(D487-N487))</f>
        <v/>
      </c>
      <c r="AA487">
        <f ca="1">IF(OR(ISBLANK(J487),ISBLANK(O487),J487="",O487=""),"",IF(J487=O487,1,0))</f>
        <v>0</v>
      </c>
      <c r="AB487" t="str">
        <f ca="1">IF(OR(ISBLANK(K487),ISBLANK(Q487),K487="",Q487=""),"",IF(K487=Q487,1,0))</f>
        <v/>
      </c>
      <c r="AC487" s="23" t="str">
        <f t="shared" ca="1" si="7"/>
        <v/>
      </c>
    </row>
    <row r="488" spans="1:29" x14ac:dyDescent="0.25">
      <c r="A488" s="23">
        <v>487</v>
      </c>
      <c r="B488">
        <v>247</v>
      </c>
      <c r="C488" t="str">
        <f ca="1">IFERROR(VLOOKUP($B488,INDIRECT(nfl_game_result),MATCH(C$1,INDIRECT(nfl_game_result_header),0),FALSE),"error")</f>
        <v>2012_17_PHI@NYG</v>
      </c>
      <c r="D488" t="str">
        <f ca="1">IFERROR(IF(ISBLANK(VLOOKUP($B488,INDIRECT(nfl_game_result),MATCH(D$1,INDIRECT(nfl_game_result_header),0),FALSE)),"",VLOOKUP($B488,INDIRECT(nfl_game_result),MATCH(D$1,INDIRECT(nfl_game_result_header),0),FALSE)),"error")</f>
        <v/>
      </c>
      <c r="E488">
        <f ca="1">IFERROR(IF(ISBLANK(VLOOKUP($B488,INDIRECT(nfl_game_result),MATCH(E$1,INDIRECT(nfl_game_result_header),0),FALSE)),"",VLOOKUP($B488,INDIRECT(nfl_game_result),MATCH(E$1,INDIRECT(nfl_game_result_header),0),FALSE)),"error")</f>
        <v>-7.5</v>
      </c>
      <c r="F488" s="23" t="str">
        <f ca="1">IFERROR(IF(ISBLANK(VLOOKUP($B488,INDIRECT(nfl_game_result),MATCH(F$1,INDIRECT(nfl_game_result_header),0),FALSE)),"",VLOOKUP($B488,INDIRECT(nfl_game_result),MATCH(F$1,INDIRECT(nfl_game_result_header),0),FALSE)),"error")</f>
        <v/>
      </c>
      <c r="G488" s="23" t="str">
        <f ca="1">IFERROR(IF(ISBLANK(VLOOKUP($B488,INDIRECT(nfl_game_result),MATCH(G$1,INDIRECT(nfl_game_result_header),0),FALSE)),"",VLOOKUP($B488,INDIRECT(nfl_game_result),MATCH(G$1,INDIRECT(nfl_game_result_header),0),FALSE)),"error")</f>
        <v/>
      </c>
      <c r="H488">
        <f ca="1">IFERROR(IF(ISBLANK(VLOOKUP($B488,INDIRECT(nfl_game_result),MATCH(H$1,INDIRECT(nfl_game_result_header),0),FALSE)),"",VLOOKUP($B488,INDIRECT(nfl_game_result),MATCH(H$1,INDIRECT(nfl_game_result_header),0),FALSE)),"error")</f>
        <v>42</v>
      </c>
      <c r="I488">
        <f ca="1">IFERROR(IF(ISBLANK(VLOOKUP($B488,INDIRECT(nfl_game_result),MATCH(I$1,INDIRECT(nfl_game_result_header),0),FALSE)),"",VLOOKUP($B488,INDIRECT(nfl_game_result),MATCH(I$1,INDIRECT(nfl_game_result_header),0),FALSE)),"error")</f>
        <v>7</v>
      </c>
      <c r="J488" t="str">
        <f ca="1">IFERROR(IF(ISBLANK(VLOOKUP($B488,INDIRECT(nfl_game_result),MATCH(J$1,INDIRECT(nfl_game_result_header),0),FALSE)),"",VLOOKUP($B488,INDIRECT(nfl_game_result),MATCH(J$1,INDIRECT(nfl_game_result_header),0),FALSE)),"error")</f>
        <v>NYG</v>
      </c>
      <c r="K488" t="str">
        <f ca="1">IFERROR(IF(ISBLANK(VLOOKUP($B488,INDIRECT(nfl_game_result),MATCH(K$1,INDIRECT(nfl_game_result_header),0),FALSE)),"",VLOOKUP($B488,INDIRECT(nfl_game_result),MATCH(K$1,INDIRECT(nfl_game_result_header),0),FALSE)),"error")</f>
        <v>NYG</v>
      </c>
      <c r="L488" s="23" t="str">
        <f ca="1">IFERROR(IF(ISBLANK(VLOOKUP($B488,INDIRECT(nfl_game_result),MATCH(L$1,INDIRECT(nfl_game_result_header),0),FALSE)),"",VLOOKUP($B488,INDIRECT(nfl_game_result),MATCH(L$1,INDIRECT(nfl_game_result_header),0),FALSE)),"error")</f>
        <v/>
      </c>
      <c r="M488" t="s">
        <v>16</v>
      </c>
      <c r="N488">
        <v>-9</v>
      </c>
      <c r="O488" t="s">
        <v>86</v>
      </c>
      <c r="V488" s="23" t="s">
        <v>416</v>
      </c>
      <c r="W488">
        <f ca="1">VALUE(LEFT(C488, 4))</f>
        <v>2012</v>
      </c>
      <c r="X488">
        <f ca="1">VALUE(MID(C488,6,FIND("_",C488,6)-6))</f>
        <v>17</v>
      </c>
      <c r="Y488" t="str">
        <f ca="1">IF(NOT(OR(ISBLANK(D488),ISBLANK(E488),D488="",E488="")),D488-E488,"")</f>
        <v/>
      </c>
      <c r="Z488" t="str">
        <f ca="1">IF(OR(NOT(ISNUMBER(D488)),ISBLANK(D488),D488="",ISBLANK(N488)),"",ABS(D488-N488))</f>
        <v/>
      </c>
      <c r="AA488">
        <f ca="1">IF(OR(ISBLANK(J488),ISBLANK(O488),J488="",O488=""),"",IF(J488=O488,1,0))</f>
        <v>0</v>
      </c>
      <c r="AB488" t="str">
        <f ca="1">IF(OR(ISBLANK(K488),ISBLANK(Q488),K488="",Q488=""),"",IF(K488=Q488,1,0))</f>
        <v/>
      </c>
      <c r="AC488" s="23" t="str">
        <f t="shared" ca="1" si="7"/>
        <v/>
      </c>
    </row>
    <row r="489" spans="1:29" x14ac:dyDescent="0.25">
      <c r="A489" s="23">
        <v>488</v>
      </c>
      <c r="B489">
        <v>248</v>
      </c>
      <c r="C489" t="str">
        <f ca="1">IFERROR(VLOOKUP($B489,INDIRECT(nfl_game_result),MATCH(C$1,INDIRECT(nfl_game_result_header),0),FALSE),"error")</f>
        <v>2012_17_CHI@DET</v>
      </c>
      <c r="D489" t="str">
        <f ca="1">IFERROR(IF(ISBLANK(VLOOKUP($B489,INDIRECT(nfl_game_result),MATCH(D$1,INDIRECT(nfl_game_result_header),0),FALSE)),"",VLOOKUP($B489,INDIRECT(nfl_game_result),MATCH(D$1,INDIRECT(nfl_game_result_header),0),FALSE)),"error")</f>
        <v/>
      </c>
      <c r="E489">
        <f ca="1">IFERROR(IF(ISBLANK(VLOOKUP($B489,INDIRECT(nfl_game_result),MATCH(E$1,INDIRECT(nfl_game_result_header),0),FALSE)),"",VLOOKUP($B489,INDIRECT(nfl_game_result),MATCH(E$1,INDIRECT(nfl_game_result_header),0),FALSE)),"error")</f>
        <v>3.5</v>
      </c>
      <c r="F489" s="23" t="str">
        <f ca="1">IFERROR(IF(ISBLANK(VLOOKUP($B489,INDIRECT(nfl_game_result),MATCH(F$1,INDIRECT(nfl_game_result_header),0),FALSE)),"",VLOOKUP($B489,INDIRECT(nfl_game_result),MATCH(F$1,INDIRECT(nfl_game_result_header),0),FALSE)),"error")</f>
        <v/>
      </c>
      <c r="G489" s="23" t="str">
        <f ca="1">IFERROR(IF(ISBLANK(VLOOKUP($B489,INDIRECT(nfl_game_result),MATCH(G$1,INDIRECT(nfl_game_result_header),0),FALSE)),"",VLOOKUP($B489,INDIRECT(nfl_game_result),MATCH(G$1,INDIRECT(nfl_game_result_header),0),FALSE)),"error")</f>
        <v/>
      </c>
      <c r="H489">
        <f ca="1">IFERROR(IF(ISBLANK(VLOOKUP($B489,INDIRECT(nfl_game_result),MATCH(H$1,INDIRECT(nfl_game_result_header),0),FALSE)),"",VLOOKUP($B489,INDIRECT(nfl_game_result),MATCH(H$1,INDIRECT(nfl_game_result_header),0),FALSE)),"error")</f>
        <v>24</v>
      </c>
      <c r="I489">
        <f ca="1">IFERROR(IF(ISBLANK(VLOOKUP($B489,INDIRECT(nfl_game_result),MATCH(I$1,INDIRECT(nfl_game_result_header),0),FALSE)),"",VLOOKUP($B489,INDIRECT(nfl_game_result),MATCH(I$1,INDIRECT(nfl_game_result_header),0),FALSE)),"error")</f>
        <v>26</v>
      </c>
      <c r="J489" t="str">
        <f ca="1">IFERROR(IF(ISBLANK(VLOOKUP($B489,INDIRECT(nfl_game_result),MATCH(J$1,INDIRECT(nfl_game_result_header),0),FALSE)),"",VLOOKUP($B489,INDIRECT(nfl_game_result),MATCH(J$1,INDIRECT(nfl_game_result_header),0),FALSE)),"error")</f>
        <v>DET</v>
      </c>
      <c r="K489" t="str">
        <f ca="1">IFERROR(IF(ISBLANK(VLOOKUP($B489,INDIRECT(nfl_game_result),MATCH(K$1,INDIRECT(nfl_game_result_header),0),FALSE)),"",VLOOKUP($B489,INDIRECT(nfl_game_result),MATCH(K$1,INDIRECT(nfl_game_result_header),0),FALSE)),"error")</f>
        <v>CHI</v>
      </c>
      <c r="L489" s="23" t="str">
        <f ca="1">IFERROR(IF(ISBLANK(VLOOKUP($B489,INDIRECT(nfl_game_result),MATCH(L$1,INDIRECT(nfl_game_result_header),0),FALSE)),"",VLOOKUP($B489,INDIRECT(nfl_game_result),MATCH(L$1,INDIRECT(nfl_game_result_header),0),FALSE)),"error")</f>
        <v/>
      </c>
      <c r="M489" t="s">
        <v>16</v>
      </c>
      <c r="N489">
        <v>2.5</v>
      </c>
      <c r="O489" t="s">
        <v>73</v>
      </c>
      <c r="V489" s="23" t="s">
        <v>416</v>
      </c>
      <c r="W489">
        <f ca="1">VALUE(LEFT(C489, 4))</f>
        <v>2012</v>
      </c>
      <c r="X489">
        <f ca="1">VALUE(MID(C489,6,FIND("_",C489,6)-6))</f>
        <v>17</v>
      </c>
      <c r="Y489" t="str">
        <f ca="1">IF(NOT(OR(ISBLANK(D489),ISBLANK(E489),D489="",E489="")),D489-E489,"")</f>
        <v/>
      </c>
      <c r="Z489" t="str">
        <f ca="1">IF(OR(NOT(ISNUMBER(D489)),ISBLANK(D489),D489="",ISBLANK(N489)),"",ABS(D489-N489))</f>
        <v/>
      </c>
      <c r="AA489">
        <f ca="1">IF(OR(ISBLANK(J489),ISBLANK(O489),J489="",O489=""),"",IF(J489=O489,1,0))</f>
        <v>1</v>
      </c>
      <c r="AB489" t="str">
        <f ca="1">IF(OR(ISBLANK(K489),ISBLANK(Q489),K489="",Q489=""),"",IF(K489=Q489,1,0))</f>
        <v/>
      </c>
      <c r="AC489" s="23" t="str">
        <f t="shared" ca="1" si="7"/>
        <v/>
      </c>
    </row>
    <row r="490" spans="1:29" x14ac:dyDescent="0.25">
      <c r="A490" s="23">
        <v>489</v>
      </c>
      <c r="B490">
        <v>249</v>
      </c>
      <c r="C490" t="str">
        <f ca="1">IFERROR(VLOOKUP($B490,INDIRECT(nfl_game_result),MATCH(C$1,INDIRECT(nfl_game_result_header),0),FALSE),"error")</f>
        <v>2012_17_TBY@ATL</v>
      </c>
      <c r="D490" t="str">
        <f ca="1">IFERROR(IF(ISBLANK(VLOOKUP($B490,INDIRECT(nfl_game_result),MATCH(D$1,INDIRECT(nfl_game_result_header),0),FALSE)),"",VLOOKUP($B490,INDIRECT(nfl_game_result),MATCH(D$1,INDIRECT(nfl_game_result_header),0),FALSE)),"error")</f>
        <v/>
      </c>
      <c r="E490">
        <f ca="1">IFERROR(IF(ISBLANK(VLOOKUP($B490,INDIRECT(nfl_game_result),MATCH(E$1,INDIRECT(nfl_game_result_header),0),FALSE)),"",VLOOKUP($B490,INDIRECT(nfl_game_result),MATCH(E$1,INDIRECT(nfl_game_result_header),0),FALSE)),"error")</f>
        <v>-3.5</v>
      </c>
      <c r="F490" s="23" t="str">
        <f ca="1">IFERROR(IF(ISBLANK(VLOOKUP($B490,INDIRECT(nfl_game_result),MATCH(F$1,INDIRECT(nfl_game_result_header),0),FALSE)),"",VLOOKUP($B490,INDIRECT(nfl_game_result),MATCH(F$1,INDIRECT(nfl_game_result_header),0),FALSE)),"error")</f>
        <v/>
      </c>
      <c r="G490" s="23" t="str">
        <f ca="1">IFERROR(IF(ISBLANK(VLOOKUP($B490,INDIRECT(nfl_game_result),MATCH(G$1,INDIRECT(nfl_game_result_header),0),FALSE)),"",VLOOKUP($B490,INDIRECT(nfl_game_result),MATCH(G$1,INDIRECT(nfl_game_result_header),0),FALSE)),"error")</f>
        <v/>
      </c>
      <c r="H490">
        <f ca="1">IFERROR(IF(ISBLANK(VLOOKUP($B490,INDIRECT(nfl_game_result),MATCH(H$1,INDIRECT(nfl_game_result_header),0),FALSE)),"",VLOOKUP($B490,INDIRECT(nfl_game_result),MATCH(H$1,INDIRECT(nfl_game_result_header),0),FALSE)),"error")</f>
        <v>17</v>
      </c>
      <c r="I490">
        <f ca="1">IFERROR(IF(ISBLANK(VLOOKUP($B490,INDIRECT(nfl_game_result),MATCH(I$1,INDIRECT(nfl_game_result_header),0),FALSE)),"",VLOOKUP($B490,INDIRECT(nfl_game_result),MATCH(I$1,INDIRECT(nfl_game_result_header),0),FALSE)),"error")</f>
        <v>22</v>
      </c>
      <c r="J490" t="str">
        <f ca="1">IFERROR(IF(ISBLANK(VLOOKUP($B490,INDIRECT(nfl_game_result),MATCH(J$1,INDIRECT(nfl_game_result_header),0),FALSE)),"",VLOOKUP($B490,INDIRECT(nfl_game_result),MATCH(J$1,INDIRECT(nfl_game_result_header),0),FALSE)),"error")</f>
        <v>TBY</v>
      </c>
      <c r="K490" t="str">
        <f ca="1">IFERROR(IF(ISBLANK(VLOOKUP($B490,INDIRECT(nfl_game_result),MATCH(K$1,INDIRECT(nfl_game_result_header),0),FALSE)),"",VLOOKUP($B490,INDIRECT(nfl_game_result),MATCH(K$1,INDIRECT(nfl_game_result_header),0),FALSE)),"error")</f>
        <v>TBY</v>
      </c>
      <c r="L490" s="23" t="str">
        <f ca="1">IFERROR(IF(ISBLANK(VLOOKUP($B490,INDIRECT(nfl_game_result),MATCH(L$1,INDIRECT(nfl_game_result_header),0),FALSE)),"",VLOOKUP($B490,INDIRECT(nfl_game_result),MATCH(L$1,INDIRECT(nfl_game_result_header),0),FALSE)),"error")</f>
        <v/>
      </c>
      <c r="M490" t="s">
        <v>16</v>
      </c>
      <c r="N490">
        <v>-6</v>
      </c>
      <c r="O490" t="s">
        <v>334</v>
      </c>
      <c r="V490" s="23" t="s">
        <v>416</v>
      </c>
      <c r="W490">
        <f ca="1">VALUE(LEFT(C490, 4))</f>
        <v>2012</v>
      </c>
      <c r="X490">
        <f ca="1">VALUE(MID(C490,6,FIND("_",C490,6)-6))</f>
        <v>17</v>
      </c>
      <c r="Y490" t="str">
        <f ca="1">IF(NOT(OR(ISBLANK(D490),ISBLANK(E490),D490="",E490="")),D490-E490,"")</f>
        <v/>
      </c>
      <c r="Z490" t="str">
        <f ca="1">IF(OR(NOT(ISNUMBER(D490)),ISBLANK(D490),D490="",ISBLANK(N490)),"",ABS(D490-N490))</f>
        <v/>
      </c>
      <c r="AA490">
        <f ca="1">IF(OR(ISBLANK(J490),ISBLANK(O490),J490="",O490=""),"",IF(J490=O490,1,0))</f>
        <v>1</v>
      </c>
      <c r="AB490" t="str">
        <f ca="1">IF(OR(ISBLANK(K490),ISBLANK(Q490),K490="",Q490=""),"",IF(K490=Q490,1,0))</f>
        <v/>
      </c>
      <c r="AC490" s="23" t="str">
        <f t="shared" ca="1" si="7"/>
        <v/>
      </c>
    </row>
    <row r="491" spans="1:29" x14ac:dyDescent="0.25">
      <c r="A491" s="23">
        <v>490</v>
      </c>
      <c r="B491">
        <v>250</v>
      </c>
      <c r="C491" t="str">
        <f ca="1">IFERROR(VLOOKUP($B491,INDIRECT(nfl_game_result),MATCH(C$1,INDIRECT(nfl_game_result_header),0),FALSE),"error")</f>
        <v>2012_17_CAR@NOR</v>
      </c>
      <c r="D491" t="str">
        <f ca="1">IFERROR(IF(ISBLANK(VLOOKUP($B491,INDIRECT(nfl_game_result),MATCH(D$1,INDIRECT(nfl_game_result_header),0),FALSE)),"",VLOOKUP($B491,INDIRECT(nfl_game_result),MATCH(D$1,INDIRECT(nfl_game_result_header),0),FALSE)),"error")</f>
        <v/>
      </c>
      <c r="E491">
        <f ca="1">IFERROR(IF(ISBLANK(VLOOKUP($B491,INDIRECT(nfl_game_result),MATCH(E$1,INDIRECT(nfl_game_result_header),0),FALSE)),"",VLOOKUP($B491,INDIRECT(nfl_game_result),MATCH(E$1,INDIRECT(nfl_game_result_header),0),FALSE)),"error")</f>
        <v>-4.5</v>
      </c>
      <c r="F491" s="23" t="str">
        <f ca="1">IFERROR(IF(ISBLANK(VLOOKUP($B491,INDIRECT(nfl_game_result),MATCH(F$1,INDIRECT(nfl_game_result_header),0),FALSE)),"",VLOOKUP($B491,INDIRECT(nfl_game_result),MATCH(F$1,INDIRECT(nfl_game_result_header),0),FALSE)),"error")</f>
        <v/>
      </c>
      <c r="G491" s="23" t="str">
        <f ca="1">IFERROR(IF(ISBLANK(VLOOKUP($B491,INDIRECT(nfl_game_result),MATCH(G$1,INDIRECT(nfl_game_result_header),0),FALSE)),"",VLOOKUP($B491,INDIRECT(nfl_game_result),MATCH(G$1,INDIRECT(nfl_game_result_header),0),FALSE)),"error")</f>
        <v/>
      </c>
      <c r="H491">
        <f ca="1">IFERROR(IF(ISBLANK(VLOOKUP($B491,INDIRECT(nfl_game_result),MATCH(H$1,INDIRECT(nfl_game_result_header),0),FALSE)),"",VLOOKUP($B491,INDIRECT(nfl_game_result),MATCH(H$1,INDIRECT(nfl_game_result_header),0),FALSE)),"error")</f>
        <v>38</v>
      </c>
      <c r="I491">
        <f ca="1">IFERROR(IF(ISBLANK(VLOOKUP($B491,INDIRECT(nfl_game_result),MATCH(I$1,INDIRECT(nfl_game_result_header),0),FALSE)),"",VLOOKUP($B491,INDIRECT(nfl_game_result),MATCH(I$1,INDIRECT(nfl_game_result_header),0),FALSE)),"error")</f>
        <v>44</v>
      </c>
      <c r="J491" t="str">
        <f ca="1">IFERROR(IF(ISBLANK(VLOOKUP($B491,INDIRECT(nfl_game_result),MATCH(J$1,INDIRECT(nfl_game_result_header),0),FALSE)),"",VLOOKUP($B491,INDIRECT(nfl_game_result),MATCH(J$1,INDIRECT(nfl_game_result_header),0),FALSE)),"error")</f>
        <v>CAR</v>
      </c>
      <c r="K491" t="str">
        <f ca="1">IFERROR(IF(ISBLANK(VLOOKUP($B491,INDIRECT(nfl_game_result),MATCH(K$1,INDIRECT(nfl_game_result_header),0),FALSE)),"",VLOOKUP($B491,INDIRECT(nfl_game_result),MATCH(K$1,INDIRECT(nfl_game_result_header),0),FALSE)),"error")</f>
        <v>CAR</v>
      </c>
      <c r="L491" s="23" t="str">
        <f ca="1">IFERROR(IF(ISBLANK(VLOOKUP($B491,INDIRECT(nfl_game_result),MATCH(L$1,INDIRECT(nfl_game_result_header),0),FALSE)),"",VLOOKUP($B491,INDIRECT(nfl_game_result),MATCH(L$1,INDIRECT(nfl_game_result_header),0),FALSE)),"error")</f>
        <v/>
      </c>
      <c r="M491" t="s">
        <v>16</v>
      </c>
      <c r="N491">
        <v>-6</v>
      </c>
      <c r="O491" t="s">
        <v>335</v>
      </c>
      <c r="V491" s="23" t="s">
        <v>416</v>
      </c>
      <c r="W491">
        <f ca="1">VALUE(LEFT(C491, 4))</f>
        <v>2012</v>
      </c>
      <c r="X491">
        <f ca="1">VALUE(MID(C491,6,FIND("_",C491,6)-6))</f>
        <v>17</v>
      </c>
      <c r="Y491" t="str">
        <f ca="1">IF(NOT(OR(ISBLANK(D491),ISBLANK(E491),D491="",E491="")),D491-E491,"")</f>
        <v/>
      </c>
      <c r="Z491" t="str">
        <f ca="1">IF(OR(NOT(ISNUMBER(D491)),ISBLANK(D491),D491="",ISBLANK(N491)),"",ABS(D491-N491))</f>
        <v/>
      </c>
      <c r="AA491">
        <f ca="1">IF(OR(ISBLANK(J491),ISBLANK(O491),J491="",O491=""),"",IF(J491=O491,1,0))</f>
        <v>0</v>
      </c>
      <c r="AB491" t="str">
        <f ca="1">IF(OR(ISBLANK(K491),ISBLANK(Q491),K491="",Q491=""),"",IF(K491=Q491,1,0))</f>
        <v/>
      </c>
      <c r="AC491" s="23" t="str">
        <f t="shared" ca="1" si="7"/>
        <v/>
      </c>
    </row>
    <row r="492" spans="1:29" x14ac:dyDescent="0.25">
      <c r="A492" s="23">
        <v>491</v>
      </c>
      <c r="B492">
        <v>251</v>
      </c>
      <c r="C492" t="str">
        <f ca="1">IFERROR(VLOOKUP($B492,INDIRECT(nfl_game_result),MATCH(C$1,INDIRECT(nfl_game_result_header),0),FALSE),"error")</f>
        <v>2012_17_GBY@MIN</v>
      </c>
      <c r="D492" t="str">
        <f ca="1">IFERROR(IF(ISBLANK(VLOOKUP($B492,INDIRECT(nfl_game_result),MATCH(D$1,INDIRECT(nfl_game_result_header),0),FALSE)),"",VLOOKUP($B492,INDIRECT(nfl_game_result),MATCH(D$1,INDIRECT(nfl_game_result_header),0),FALSE)),"error")</f>
        <v/>
      </c>
      <c r="E492">
        <f ca="1">IFERROR(IF(ISBLANK(VLOOKUP($B492,INDIRECT(nfl_game_result),MATCH(E$1,INDIRECT(nfl_game_result_header),0),FALSE)),"",VLOOKUP($B492,INDIRECT(nfl_game_result),MATCH(E$1,INDIRECT(nfl_game_result_header),0),FALSE)),"error")</f>
        <v>3.5</v>
      </c>
      <c r="F492" s="23" t="str">
        <f ca="1">IFERROR(IF(ISBLANK(VLOOKUP($B492,INDIRECT(nfl_game_result),MATCH(F$1,INDIRECT(nfl_game_result_header),0),FALSE)),"",VLOOKUP($B492,INDIRECT(nfl_game_result),MATCH(F$1,INDIRECT(nfl_game_result_header),0),FALSE)),"error")</f>
        <v/>
      </c>
      <c r="G492" s="23" t="str">
        <f ca="1">IFERROR(IF(ISBLANK(VLOOKUP($B492,INDIRECT(nfl_game_result),MATCH(G$1,INDIRECT(nfl_game_result_header),0),FALSE)),"",VLOOKUP($B492,INDIRECT(nfl_game_result),MATCH(G$1,INDIRECT(nfl_game_result_header),0),FALSE)),"error")</f>
        <v/>
      </c>
      <c r="H492">
        <f ca="1">IFERROR(IF(ISBLANK(VLOOKUP($B492,INDIRECT(nfl_game_result),MATCH(H$1,INDIRECT(nfl_game_result_header),0),FALSE)),"",VLOOKUP($B492,INDIRECT(nfl_game_result),MATCH(H$1,INDIRECT(nfl_game_result_header),0),FALSE)),"error")</f>
        <v>37</v>
      </c>
      <c r="I492">
        <f ca="1">IFERROR(IF(ISBLANK(VLOOKUP($B492,INDIRECT(nfl_game_result),MATCH(I$1,INDIRECT(nfl_game_result_header),0),FALSE)),"",VLOOKUP($B492,INDIRECT(nfl_game_result),MATCH(I$1,INDIRECT(nfl_game_result_header),0),FALSE)),"error")</f>
        <v>34</v>
      </c>
      <c r="J492" t="str">
        <f ca="1">IFERROR(IF(ISBLANK(VLOOKUP($B492,INDIRECT(nfl_game_result),MATCH(J$1,INDIRECT(nfl_game_result_header),0),FALSE)),"",VLOOKUP($B492,INDIRECT(nfl_game_result),MATCH(J$1,INDIRECT(nfl_game_result_header),0),FALSE)),"error")</f>
        <v>MIN</v>
      </c>
      <c r="K492" t="str">
        <f ca="1">IFERROR(IF(ISBLANK(VLOOKUP($B492,INDIRECT(nfl_game_result),MATCH(K$1,INDIRECT(nfl_game_result_header),0),FALSE)),"",VLOOKUP($B492,INDIRECT(nfl_game_result),MATCH(K$1,INDIRECT(nfl_game_result_header),0),FALSE)),"error")</f>
        <v>MIN</v>
      </c>
      <c r="L492" s="23" t="str">
        <f ca="1">IFERROR(IF(ISBLANK(VLOOKUP($B492,INDIRECT(nfl_game_result),MATCH(L$1,INDIRECT(nfl_game_result_header),0),FALSE)),"",VLOOKUP($B492,INDIRECT(nfl_game_result),MATCH(L$1,INDIRECT(nfl_game_result_header),0),FALSE)),"error")</f>
        <v/>
      </c>
      <c r="M492" t="s">
        <v>16</v>
      </c>
      <c r="N492">
        <v>5</v>
      </c>
      <c r="O492" t="s">
        <v>330</v>
      </c>
      <c r="V492" s="23" t="s">
        <v>416</v>
      </c>
      <c r="W492">
        <f ca="1">VALUE(LEFT(C492, 4))</f>
        <v>2012</v>
      </c>
      <c r="X492">
        <f ca="1">VALUE(MID(C492,6,FIND("_",C492,6)-6))</f>
        <v>17</v>
      </c>
      <c r="Y492" t="str">
        <f ca="1">IF(NOT(OR(ISBLANK(D492),ISBLANK(E492),D492="",E492="")),D492-E492,"")</f>
        <v/>
      </c>
      <c r="Z492" t="str">
        <f ca="1">IF(OR(NOT(ISNUMBER(D492)),ISBLANK(D492),D492="",ISBLANK(N492)),"",ABS(D492-N492))</f>
        <v/>
      </c>
      <c r="AA492">
        <f ca="1">IF(OR(ISBLANK(J492),ISBLANK(O492),J492="",O492=""),"",IF(J492=O492,1,0))</f>
        <v>0</v>
      </c>
      <c r="AB492" t="str">
        <f ca="1">IF(OR(ISBLANK(K492),ISBLANK(Q492),K492="",Q492=""),"",IF(K492=Q492,1,0))</f>
        <v/>
      </c>
      <c r="AC492" s="23" t="str">
        <f t="shared" ca="1" si="7"/>
        <v/>
      </c>
    </row>
    <row r="493" spans="1:29" x14ac:dyDescent="0.25">
      <c r="A493" s="23">
        <v>492</v>
      </c>
      <c r="B493">
        <v>252</v>
      </c>
      <c r="C493" t="str">
        <f ca="1">IFERROR(VLOOKUP($B493,INDIRECT(nfl_game_result),MATCH(C$1,INDIRECT(nfl_game_result_header),0),FALSE),"error")</f>
        <v>2012_17_KCY@DEN</v>
      </c>
      <c r="D493" t="str">
        <f ca="1">IFERROR(IF(ISBLANK(VLOOKUP($B493,INDIRECT(nfl_game_result),MATCH(D$1,INDIRECT(nfl_game_result_header),0),FALSE)),"",VLOOKUP($B493,INDIRECT(nfl_game_result),MATCH(D$1,INDIRECT(nfl_game_result_header),0),FALSE)),"error")</f>
        <v/>
      </c>
      <c r="E493">
        <f ca="1">IFERROR(IF(ISBLANK(VLOOKUP($B493,INDIRECT(nfl_game_result),MATCH(E$1,INDIRECT(nfl_game_result_header),0),FALSE)),"",VLOOKUP($B493,INDIRECT(nfl_game_result),MATCH(E$1,INDIRECT(nfl_game_result_header),0),FALSE)),"error")</f>
        <v>-15.5</v>
      </c>
      <c r="F493" s="23" t="str">
        <f ca="1">IFERROR(IF(ISBLANK(VLOOKUP($B493,INDIRECT(nfl_game_result),MATCH(F$1,INDIRECT(nfl_game_result_header),0),FALSE)),"",VLOOKUP($B493,INDIRECT(nfl_game_result),MATCH(F$1,INDIRECT(nfl_game_result_header),0),FALSE)),"error")</f>
        <v/>
      </c>
      <c r="G493" s="23" t="str">
        <f ca="1">IFERROR(IF(ISBLANK(VLOOKUP($B493,INDIRECT(nfl_game_result),MATCH(G$1,INDIRECT(nfl_game_result_header),0),FALSE)),"",VLOOKUP($B493,INDIRECT(nfl_game_result),MATCH(G$1,INDIRECT(nfl_game_result_header),0),FALSE)),"error")</f>
        <v/>
      </c>
      <c r="H493">
        <f ca="1">IFERROR(IF(ISBLANK(VLOOKUP($B493,INDIRECT(nfl_game_result),MATCH(H$1,INDIRECT(nfl_game_result_header),0),FALSE)),"",VLOOKUP($B493,INDIRECT(nfl_game_result),MATCH(H$1,INDIRECT(nfl_game_result_header),0),FALSE)),"error")</f>
        <v>38</v>
      </c>
      <c r="I493">
        <f ca="1">IFERROR(IF(ISBLANK(VLOOKUP($B493,INDIRECT(nfl_game_result),MATCH(I$1,INDIRECT(nfl_game_result_header),0),FALSE)),"",VLOOKUP($B493,INDIRECT(nfl_game_result),MATCH(I$1,INDIRECT(nfl_game_result_header),0),FALSE)),"error")</f>
        <v>3</v>
      </c>
      <c r="J493" t="str">
        <f ca="1">IFERROR(IF(ISBLANK(VLOOKUP($B493,INDIRECT(nfl_game_result),MATCH(J$1,INDIRECT(nfl_game_result_header),0),FALSE)),"",VLOOKUP($B493,INDIRECT(nfl_game_result),MATCH(J$1,INDIRECT(nfl_game_result_header),0),FALSE)),"error")</f>
        <v>DEN</v>
      </c>
      <c r="K493" t="str">
        <f ca="1">IFERROR(IF(ISBLANK(VLOOKUP($B493,INDIRECT(nfl_game_result),MATCH(K$1,INDIRECT(nfl_game_result_header),0),FALSE)),"",VLOOKUP($B493,INDIRECT(nfl_game_result),MATCH(K$1,INDIRECT(nfl_game_result_header),0),FALSE)),"error")</f>
        <v>DEN</v>
      </c>
      <c r="L493" s="23" t="str">
        <f ca="1">IFERROR(IF(ISBLANK(VLOOKUP($B493,INDIRECT(nfl_game_result),MATCH(L$1,INDIRECT(nfl_game_result_header),0),FALSE)),"",VLOOKUP($B493,INDIRECT(nfl_game_result),MATCH(L$1,INDIRECT(nfl_game_result_header),0),FALSE)),"error")</f>
        <v/>
      </c>
      <c r="M493" t="s">
        <v>16</v>
      </c>
      <c r="N493">
        <v>-18</v>
      </c>
      <c r="O493" t="s">
        <v>72</v>
      </c>
      <c r="V493" s="23" t="s">
        <v>416</v>
      </c>
      <c r="W493">
        <f ca="1">VALUE(LEFT(C493, 4))</f>
        <v>2012</v>
      </c>
      <c r="X493">
        <f ca="1">VALUE(MID(C493,6,FIND("_",C493,6)-6))</f>
        <v>17</v>
      </c>
      <c r="Y493" t="str">
        <f ca="1">IF(NOT(OR(ISBLANK(D493),ISBLANK(E493),D493="",E493="")),D493-E493,"")</f>
        <v/>
      </c>
      <c r="Z493" t="str">
        <f ca="1">IF(OR(NOT(ISNUMBER(D493)),ISBLANK(D493),D493="",ISBLANK(N493)),"",ABS(D493-N493))</f>
        <v/>
      </c>
      <c r="AA493">
        <f ca="1">IF(OR(ISBLANK(J493),ISBLANK(O493),J493="",O493=""),"",IF(J493=O493,1,0))</f>
        <v>1</v>
      </c>
      <c r="AB493" t="str">
        <f ca="1">IF(OR(ISBLANK(K493),ISBLANK(Q493),K493="",Q493=""),"",IF(K493=Q493,1,0))</f>
        <v/>
      </c>
      <c r="AC493" s="23" t="str">
        <f t="shared" ca="1" si="7"/>
        <v/>
      </c>
    </row>
    <row r="494" spans="1:29" x14ac:dyDescent="0.25">
      <c r="A494" s="23">
        <v>493</v>
      </c>
      <c r="B494">
        <v>253</v>
      </c>
      <c r="C494" t="str">
        <f ca="1">IFERROR(VLOOKUP($B494,INDIRECT(nfl_game_result),MATCH(C$1,INDIRECT(nfl_game_result_header),0),FALSE),"error")</f>
        <v>2012_17_OAK@SD</v>
      </c>
      <c r="D494" t="str">
        <f ca="1">IFERROR(IF(ISBLANK(VLOOKUP($B494,INDIRECT(nfl_game_result),MATCH(D$1,INDIRECT(nfl_game_result_header),0),FALSE)),"",VLOOKUP($B494,INDIRECT(nfl_game_result),MATCH(D$1,INDIRECT(nfl_game_result_header),0),FALSE)),"error")</f>
        <v/>
      </c>
      <c r="E494">
        <f ca="1">IFERROR(IF(ISBLANK(VLOOKUP($B494,INDIRECT(nfl_game_result),MATCH(E$1,INDIRECT(nfl_game_result_header),0),FALSE)),"",VLOOKUP($B494,INDIRECT(nfl_game_result),MATCH(E$1,INDIRECT(nfl_game_result_header),0),FALSE)),"error")</f>
        <v>-4.5</v>
      </c>
      <c r="F494" s="23" t="str">
        <f ca="1">IFERROR(IF(ISBLANK(VLOOKUP($B494,INDIRECT(nfl_game_result),MATCH(F$1,INDIRECT(nfl_game_result_header),0),FALSE)),"",VLOOKUP($B494,INDIRECT(nfl_game_result),MATCH(F$1,INDIRECT(nfl_game_result_header),0),FALSE)),"error")</f>
        <v/>
      </c>
      <c r="G494" s="23" t="str">
        <f ca="1">IFERROR(IF(ISBLANK(VLOOKUP($B494,INDIRECT(nfl_game_result),MATCH(G$1,INDIRECT(nfl_game_result_header),0),FALSE)),"",VLOOKUP($B494,INDIRECT(nfl_game_result),MATCH(G$1,INDIRECT(nfl_game_result_header),0),FALSE)),"error")</f>
        <v/>
      </c>
      <c r="H494">
        <f ca="1">IFERROR(IF(ISBLANK(VLOOKUP($B494,INDIRECT(nfl_game_result),MATCH(H$1,INDIRECT(nfl_game_result_header),0),FALSE)),"",VLOOKUP($B494,INDIRECT(nfl_game_result),MATCH(H$1,INDIRECT(nfl_game_result_header),0),FALSE)),"error")</f>
        <v>24</v>
      </c>
      <c r="I494">
        <f ca="1">IFERROR(IF(ISBLANK(VLOOKUP($B494,INDIRECT(nfl_game_result),MATCH(I$1,INDIRECT(nfl_game_result_header),0),FALSE)),"",VLOOKUP($B494,INDIRECT(nfl_game_result),MATCH(I$1,INDIRECT(nfl_game_result_header),0),FALSE)),"error")</f>
        <v>21</v>
      </c>
      <c r="J494" t="str">
        <f ca="1">IFERROR(IF(ISBLANK(VLOOKUP($B494,INDIRECT(nfl_game_result),MATCH(J$1,INDIRECT(nfl_game_result_header),0),FALSE)),"",VLOOKUP($B494,INDIRECT(nfl_game_result),MATCH(J$1,INDIRECT(nfl_game_result_header),0),FALSE)),"error")</f>
        <v>OAK</v>
      </c>
      <c r="K494" t="str">
        <f ca="1">IFERROR(IF(ISBLANK(VLOOKUP($B494,INDIRECT(nfl_game_result),MATCH(K$1,INDIRECT(nfl_game_result_header),0),FALSE)),"",VLOOKUP($B494,INDIRECT(nfl_game_result),MATCH(K$1,INDIRECT(nfl_game_result_header),0),FALSE)),"error")</f>
        <v>SD</v>
      </c>
      <c r="L494" s="23" t="str">
        <f ca="1">IFERROR(IF(ISBLANK(VLOOKUP($B494,INDIRECT(nfl_game_result),MATCH(L$1,INDIRECT(nfl_game_result_header),0),FALSE)),"",VLOOKUP($B494,INDIRECT(nfl_game_result),MATCH(L$1,INDIRECT(nfl_game_result_header),0),FALSE)),"error")</f>
        <v/>
      </c>
      <c r="M494" t="s">
        <v>16</v>
      </c>
      <c r="N494">
        <v>-7.5</v>
      </c>
      <c r="O494" t="s">
        <v>88</v>
      </c>
      <c r="V494" s="23" t="s">
        <v>416</v>
      </c>
      <c r="W494">
        <f ca="1">VALUE(LEFT(C494, 4))</f>
        <v>2012</v>
      </c>
      <c r="X494">
        <f ca="1">VALUE(MID(C494,6,FIND("_",C494,6)-6))</f>
        <v>17</v>
      </c>
      <c r="Y494" t="str">
        <f ca="1">IF(NOT(OR(ISBLANK(D494),ISBLANK(E494),D494="",E494="")),D494-E494,"")</f>
        <v/>
      </c>
      <c r="Z494" t="str">
        <f ca="1">IF(OR(NOT(ISNUMBER(D494)),ISBLANK(D494),D494="",ISBLANK(N494)),"",ABS(D494-N494))</f>
        <v/>
      </c>
      <c r="AA494">
        <f ca="1">IF(OR(ISBLANK(J494),ISBLANK(O494),J494="",O494=""),"",IF(J494=O494,1,0))</f>
        <v>0</v>
      </c>
      <c r="AB494" t="str">
        <f ca="1">IF(OR(ISBLANK(K494),ISBLANK(Q494),K494="",Q494=""),"",IF(K494=Q494,1,0))</f>
        <v/>
      </c>
      <c r="AC494" s="23" t="str">
        <f t="shared" ca="1" si="7"/>
        <v/>
      </c>
    </row>
    <row r="495" spans="1:29" x14ac:dyDescent="0.25">
      <c r="A495" s="23">
        <v>494</v>
      </c>
      <c r="B495">
        <v>254</v>
      </c>
      <c r="C495" t="str">
        <f ca="1">IFERROR(VLOOKUP($B495,INDIRECT(nfl_game_result),MATCH(C$1,INDIRECT(nfl_game_result_header),0),FALSE),"error")</f>
        <v>2012_17_ARI@SFO</v>
      </c>
      <c r="D495" t="str">
        <f ca="1">IFERROR(IF(ISBLANK(VLOOKUP($B495,INDIRECT(nfl_game_result),MATCH(D$1,INDIRECT(nfl_game_result_header),0),FALSE)),"",VLOOKUP($B495,INDIRECT(nfl_game_result),MATCH(D$1,INDIRECT(nfl_game_result_header),0),FALSE)),"error")</f>
        <v/>
      </c>
      <c r="E495">
        <f ca="1">IFERROR(IF(ISBLANK(VLOOKUP($B495,INDIRECT(nfl_game_result),MATCH(E$1,INDIRECT(nfl_game_result_header),0),FALSE)),"",VLOOKUP($B495,INDIRECT(nfl_game_result),MATCH(E$1,INDIRECT(nfl_game_result_header),0),FALSE)),"error")</f>
        <v>-14.5</v>
      </c>
      <c r="F495" s="23" t="str">
        <f ca="1">IFERROR(IF(ISBLANK(VLOOKUP($B495,INDIRECT(nfl_game_result),MATCH(F$1,INDIRECT(nfl_game_result_header),0),FALSE)),"",VLOOKUP($B495,INDIRECT(nfl_game_result),MATCH(F$1,INDIRECT(nfl_game_result_header),0),FALSE)),"error")</f>
        <v/>
      </c>
      <c r="G495" s="23" t="str">
        <f ca="1">IFERROR(IF(ISBLANK(VLOOKUP($B495,INDIRECT(nfl_game_result),MATCH(G$1,INDIRECT(nfl_game_result_header),0),FALSE)),"",VLOOKUP($B495,INDIRECT(nfl_game_result),MATCH(G$1,INDIRECT(nfl_game_result_header),0),FALSE)),"error")</f>
        <v/>
      </c>
      <c r="H495">
        <f ca="1">IFERROR(IF(ISBLANK(VLOOKUP($B495,INDIRECT(nfl_game_result),MATCH(H$1,INDIRECT(nfl_game_result_header),0),FALSE)),"",VLOOKUP($B495,INDIRECT(nfl_game_result),MATCH(H$1,INDIRECT(nfl_game_result_header),0),FALSE)),"error")</f>
        <v>27</v>
      </c>
      <c r="I495">
        <f ca="1">IFERROR(IF(ISBLANK(VLOOKUP($B495,INDIRECT(nfl_game_result),MATCH(I$1,INDIRECT(nfl_game_result_header),0),FALSE)),"",VLOOKUP($B495,INDIRECT(nfl_game_result),MATCH(I$1,INDIRECT(nfl_game_result_header),0),FALSE)),"error")</f>
        <v>13</v>
      </c>
      <c r="J495" t="str">
        <f ca="1">IFERROR(IF(ISBLANK(VLOOKUP($B495,INDIRECT(nfl_game_result),MATCH(J$1,INDIRECT(nfl_game_result_header),0),FALSE)),"",VLOOKUP($B495,INDIRECT(nfl_game_result),MATCH(J$1,INDIRECT(nfl_game_result_header),0),FALSE)),"error")</f>
        <v>ARI</v>
      </c>
      <c r="K495" t="str">
        <f ca="1">IFERROR(IF(ISBLANK(VLOOKUP($B495,INDIRECT(nfl_game_result),MATCH(K$1,INDIRECT(nfl_game_result_header),0),FALSE)),"",VLOOKUP($B495,INDIRECT(nfl_game_result),MATCH(K$1,INDIRECT(nfl_game_result_header),0),FALSE)),"error")</f>
        <v>SFO</v>
      </c>
      <c r="L495" s="23" t="str">
        <f ca="1">IFERROR(IF(ISBLANK(VLOOKUP($B495,INDIRECT(nfl_game_result),MATCH(L$1,INDIRECT(nfl_game_result_header),0),FALSE)),"",VLOOKUP($B495,INDIRECT(nfl_game_result),MATCH(L$1,INDIRECT(nfl_game_result_header),0),FALSE)),"error")</f>
        <v/>
      </c>
      <c r="M495" t="s">
        <v>16</v>
      </c>
      <c r="N495">
        <v>-12</v>
      </c>
      <c r="O495" t="s">
        <v>64</v>
      </c>
      <c r="V495" s="23" t="s">
        <v>416</v>
      </c>
      <c r="W495">
        <f ca="1">VALUE(LEFT(C495, 4))</f>
        <v>2012</v>
      </c>
      <c r="X495">
        <f ca="1">VALUE(MID(C495,6,FIND("_",C495,6)-6))</f>
        <v>17</v>
      </c>
      <c r="Y495" t="str">
        <f ca="1">IF(NOT(OR(ISBLANK(D495),ISBLANK(E495),D495="",E495="")),D495-E495,"")</f>
        <v/>
      </c>
      <c r="Z495" t="str">
        <f ca="1">IF(OR(NOT(ISNUMBER(D495)),ISBLANK(D495),D495="",ISBLANK(N495)),"",ABS(D495-N495))</f>
        <v/>
      </c>
      <c r="AA495">
        <f ca="1">IF(OR(ISBLANK(J495),ISBLANK(O495),J495="",O495=""),"",IF(J495=O495,1,0))</f>
        <v>1</v>
      </c>
      <c r="AB495" t="str">
        <f ca="1">IF(OR(ISBLANK(K495),ISBLANK(Q495),K495="",Q495=""),"",IF(K495=Q495,1,0))</f>
        <v/>
      </c>
      <c r="AC495" s="23" t="str">
        <f t="shared" ca="1" si="7"/>
        <v/>
      </c>
    </row>
    <row r="496" spans="1:29" x14ac:dyDescent="0.25">
      <c r="A496" s="23">
        <v>495</v>
      </c>
      <c r="B496">
        <v>255</v>
      </c>
      <c r="C496" t="str">
        <f ca="1">IFERROR(VLOOKUP($B496,INDIRECT(nfl_game_result),MATCH(C$1,INDIRECT(nfl_game_result_header),0),FALSE),"error")</f>
        <v>2012_17_STL@SEA</v>
      </c>
      <c r="D496" t="str">
        <f ca="1">IFERROR(IF(ISBLANK(VLOOKUP($B496,INDIRECT(nfl_game_result),MATCH(D$1,INDIRECT(nfl_game_result_header),0),FALSE)),"",VLOOKUP($B496,INDIRECT(nfl_game_result),MATCH(D$1,INDIRECT(nfl_game_result_header),0),FALSE)),"error")</f>
        <v/>
      </c>
      <c r="E496">
        <f ca="1">IFERROR(IF(ISBLANK(VLOOKUP($B496,INDIRECT(nfl_game_result),MATCH(E$1,INDIRECT(nfl_game_result_header),0),FALSE)),"",VLOOKUP($B496,INDIRECT(nfl_game_result),MATCH(E$1,INDIRECT(nfl_game_result_header),0),FALSE)),"error")</f>
        <v>-10.5</v>
      </c>
      <c r="F496" s="23" t="str">
        <f ca="1">IFERROR(IF(ISBLANK(VLOOKUP($B496,INDIRECT(nfl_game_result),MATCH(F$1,INDIRECT(nfl_game_result_header),0),FALSE)),"",VLOOKUP($B496,INDIRECT(nfl_game_result),MATCH(F$1,INDIRECT(nfl_game_result_header),0),FALSE)),"error")</f>
        <v/>
      </c>
      <c r="G496" s="23" t="str">
        <f ca="1">IFERROR(IF(ISBLANK(VLOOKUP($B496,INDIRECT(nfl_game_result),MATCH(G$1,INDIRECT(nfl_game_result_header),0),FALSE)),"",VLOOKUP($B496,INDIRECT(nfl_game_result),MATCH(G$1,INDIRECT(nfl_game_result_header),0),FALSE)),"error")</f>
        <v/>
      </c>
      <c r="H496">
        <f ca="1">IFERROR(IF(ISBLANK(VLOOKUP($B496,INDIRECT(nfl_game_result),MATCH(H$1,INDIRECT(nfl_game_result_header),0),FALSE)),"",VLOOKUP($B496,INDIRECT(nfl_game_result),MATCH(H$1,INDIRECT(nfl_game_result_header),0),FALSE)),"error")</f>
        <v>20</v>
      </c>
      <c r="I496">
        <f ca="1">IFERROR(IF(ISBLANK(VLOOKUP($B496,INDIRECT(nfl_game_result),MATCH(I$1,INDIRECT(nfl_game_result_header),0),FALSE)),"",VLOOKUP($B496,INDIRECT(nfl_game_result),MATCH(I$1,INDIRECT(nfl_game_result_header),0),FALSE)),"error")</f>
        <v>13</v>
      </c>
      <c r="J496" t="str">
        <f ca="1">IFERROR(IF(ISBLANK(VLOOKUP($B496,INDIRECT(nfl_game_result),MATCH(J$1,INDIRECT(nfl_game_result_header),0),FALSE)),"",VLOOKUP($B496,INDIRECT(nfl_game_result),MATCH(J$1,INDIRECT(nfl_game_result_header),0),FALSE)),"error")</f>
        <v>STL</v>
      </c>
      <c r="K496" t="str">
        <f ca="1">IFERROR(IF(ISBLANK(VLOOKUP($B496,INDIRECT(nfl_game_result),MATCH(K$1,INDIRECT(nfl_game_result_header),0),FALSE)),"",VLOOKUP($B496,INDIRECT(nfl_game_result),MATCH(K$1,INDIRECT(nfl_game_result_header),0),FALSE)),"error")</f>
        <v>SEA</v>
      </c>
      <c r="L496" s="23" t="str">
        <f ca="1">IFERROR(IF(ISBLANK(VLOOKUP($B496,INDIRECT(nfl_game_result),MATCH(L$1,INDIRECT(nfl_game_result_header),0),FALSE)),"",VLOOKUP($B496,INDIRECT(nfl_game_result),MATCH(L$1,INDIRECT(nfl_game_result_header),0),FALSE)),"error")</f>
        <v/>
      </c>
      <c r="M496" t="s">
        <v>16</v>
      </c>
      <c r="N496">
        <v>-11.5</v>
      </c>
      <c r="O496" t="s">
        <v>89</v>
      </c>
      <c r="V496" s="23" t="s">
        <v>416</v>
      </c>
      <c r="W496">
        <f ca="1">VALUE(LEFT(C496, 4))</f>
        <v>2012</v>
      </c>
      <c r="X496">
        <f ca="1">VALUE(MID(C496,6,FIND("_",C496,6)-6))</f>
        <v>17</v>
      </c>
      <c r="Y496" t="str">
        <f ca="1">IF(NOT(OR(ISBLANK(D496),ISBLANK(E496),D496="",E496="")),D496-E496,"")</f>
        <v/>
      </c>
      <c r="Z496" t="str">
        <f ca="1">IF(OR(NOT(ISNUMBER(D496)),ISBLANK(D496),D496="",ISBLANK(N496)),"",ABS(D496-N496))</f>
        <v/>
      </c>
      <c r="AA496">
        <f ca="1">IF(OR(ISBLANK(J496),ISBLANK(O496),J496="",O496=""),"",IF(J496=O496,1,0))</f>
        <v>0</v>
      </c>
      <c r="AB496" t="str">
        <f ca="1">IF(OR(ISBLANK(K496),ISBLANK(Q496),K496="",Q496=""),"",IF(K496=Q496,1,0))</f>
        <v/>
      </c>
      <c r="AC496" s="23" t="str">
        <f t="shared" ca="1" si="7"/>
        <v/>
      </c>
    </row>
    <row r="497" spans="1:29" x14ac:dyDescent="0.25">
      <c r="A497" s="23">
        <v>496</v>
      </c>
      <c r="B497">
        <v>256</v>
      </c>
      <c r="C497" t="str">
        <f ca="1">IFERROR(VLOOKUP($B497,INDIRECT(nfl_game_result),MATCH(C$1,INDIRECT(nfl_game_result_header),0),FALSE),"error")</f>
        <v>2012_17_DAL@WAS</v>
      </c>
      <c r="D497" t="str">
        <f ca="1">IFERROR(IF(ISBLANK(VLOOKUP($B497,INDIRECT(nfl_game_result),MATCH(D$1,INDIRECT(nfl_game_result_header),0),FALSE)),"",VLOOKUP($B497,INDIRECT(nfl_game_result),MATCH(D$1,INDIRECT(nfl_game_result_header),0),FALSE)),"error")</f>
        <v/>
      </c>
      <c r="E497">
        <f ca="1">IFERROR(IF(ISBLANK(VLOOKUP($B497,INDIRECT(nfl_game_result),MATCH(E$1,INDIRECT(nfl_game_result_header),0),FALSE)),"",VLOOKUP($B497,INDIRECT(nfl_game_result),MATCH(E$1,INDIRECT(nfl_game_result_header),0),FALSE)),"error")</f>
        <v>-3.5</v>
      </c>
      <c r="F497" s="23" t="str">
        <f ca="1">IFERROR(IF(ISBLANK(VLOOKUP($B497,INDIRECT(nfl_game_result),MATCH(F$1,INDIRECT(nfl_game_result_header),0),FALSE)),"",VLOOKUP($B497,INDIRECT(nfl_game_result),MATCH(F$1,INDIRECT(nfl_game_result_header),0),FALSE)),"error")</f>
        <v/>
      </c>
      <c r="G497" s="23" t="str">
        <f ca="1">IFERROR(IF(ISBLANK(VLOOKUP($B497,INDIRECT(nfl_game_result),MATCH(G$1,INDIRECT(nfl_game_result_header),0),FALSE)),"",VLOOKUP($B497,INDIRECT(nfl_game_result),MATCH(G$1,INDIRECT(nfl_game_result_header),0),FALSE)),"error")</f>
        <v/>
      </c>
      <c r="H497">
        <f ca="1">IFERROR(IF(ISBLANK(VLOOKUP($B497,INDIRECT(nfl_game_result),MATCH(H$1,INDIRECT(nfl_game_result_header),0),FALSE)),"",VLOOKUP($B497,INDIRECT(nfl_game_result),MATCH(H$1,INDIRECT(nfl_game_result_header),0),FALSE)),"error")</f>
        <v>28</v>
      </c>
      <c r="I497">
        <f ca="1">IFERROR(IF(ISBLANK(VLOOKUP($B497,INDIRECT(nfl_game_result),MATCH(I$1,INDIRECT(nfl_game_result_header),0),FALSE)),"",VLOOKUP($B497,INDIRECT(nfl_game_result),MATCH(I$1,INDIRECT(nfl_game_result_header),0),FALSE)),"error")</f>
        <v>18</v>
      </c>
      <c r="J497" t="str">
        <f ca="1">IFERROR(IF(ISBLANK(VLOOKUP($B497,INDIRECT(nfl_game_result),MATCH(J$1,INDIRECT(nfl_game_result_header),0),FALSE)),"",VLOOKUP($B497,INDIRECT(nfl_game_result),MATCH(J$1,INDIRECT(nfl_game_result_header),0),FALSE)),"error")</f>
        <v>WAS</v>
      </c>
      <c r="K497" t="str">
        <f ca="1">IFERROR(IF(ISBLANK(VLOOKUP($B497,INDIRECT(nfl_game_result),MATCH(K$1,INDIRECT(nfl_game_result_header),0),FALSE)),"",VLOOKUP($B497,INDIRECT(nfl_game_result),MATCH(K$1,INDIRECT(nfl_game_result_header),0),FALSE)),"error")</f>
        <v>WAS</v>
      </c>
      <c r="L497" s="23" t="str">
        <f ca="1">IFERROR(IF(ISBLANK(VLOOKUP($B497,INDIRECT(nfl_game_result),MATCH(L$1,INDIRECT(nfl_game_result_header),0),FALSE)),"",VLOOKUP($B497,INDIRECT(nfl_game_result),MATCH(L$1,INDIRECT(nfl_game_result_header),0),FALSE)),"error")</f>
        <v/>
      </c>
      <c r="M497" t="s">
        <v>16</v>
      </c>
      <c r="N497">
        <v>-4</v>
      </c>
      <c r="O497" t="s">
        <v>71</v>
      </c>
      <c r="V497" s="23" t="s">
        <v>416</v>
      </c>
      <c r="W497">
        <f ca="1">VALUE(LEFT(C497, 4))</f>
        <v>2012</v>
      </c>
      <c r="X497">
        <f ca="1">VALUE(MID(C497,6,FIND("_",C497,6)-6))</f>
        <v>17</v>
      </c>
      <c r="Y497" t="str">
        <f ca="1">IF(NOT(OR(ISBLANK(D497),ISBLANK(E497),D497="",E497="")),D497-E497,"")</f>
        <v/>
      </c>
      <c r="Z497" t="str">
        <f ca="1">IF(OR(NOT(ISNUMBER(D497)),ISBLANK(D497),D497="",ISBLANK(N497)),"",ABS(D497-N497))</f>
        <v/>
      </c>
      <c r="AA497">
        <f ca="1">IF(OR(ISBLANK(J497),ISBLANK(O497),J497="",O497=""),"",IF(J497=O497,1,0))</f>
        <v>0</v>
      </c>
      <c r="AB497" t="str">
        <f ca="1">IF(OR(ISBLANK(K497),ISBLANK(Q497),K497="",Q497=""),"",IF(K497=Q497,1,0))</f>
        <v/>
      </c>
      <c r="AC497" s="23" t="str">
        <f t="shared" ca="1" si="7"/>
        <v/>
      </c>
    </row>
    <row r="498" spans="1:29" x14ac:dyDescent="0.25">
      <c r="A498" s="23">
        <v>497</v>
      </c>
      <c r="B498">
        <v>241</v>
      </c>
      <c r="C498" t="str">
        <f ca="1">IFERROR(VLOOKUP($B498,INDIRECT(nfl_game_result),MATCH(C$1,INDIRECT(nfl_game_result_header),0),FALSE),"error")</f>
        <v>2012_17_NYJ@BUF</v>
      </c>
      <c r="D498" t="str">
        <f ca="1">IFERROR(IF(ISBLANK(VLOOKUP($B498,INDIRECT(nfl_game_result),MATCH(D$1,INDIRECT(nfl_game_result_header),0),FALSE)),"",VLOOKUP($B498,INDIRECT(nfl_game_result),MATCH(D$1,INDIRECT(nfl_game_result_header),0),FALSE)),"error")</f>
        <v/>
      </c>
      <c r="E498">
        <f ca="1">IFERROR(IF(ISBLANK(VLOOKUP($B498,INDIRECT(nfl_game_result),MATCH(E$1,INDIRECT(nfl_game_result_header),0),FALSE)),"",VLOOKUP($B498,INDIRECT(nfl_game_result),MATCH(E$1,INDIRECT(nfl_game_result_header),0),FALSE)),"error")</f>
        <v>-3.5</v>
      </c>
      <c r="F498" s="23" t="str">
        <f ca="1">IFERROR(IF(ISBLANK(VLOOKUP($B498,INDIRECT(nfl_game_result),MATCH(F$1,INDIRECT(nfl_game_result_header),0),FALSE)),"",VLOOKUP($B498,INDIRECT(nfl_game_result),MATCH(F$1,INDIRECT(nfl_game_result_header),0),FALSE)),"error")</f>
        <v/>
      </c>
      <c r="G498" s="23" t="str">
        <f ca="1">IFERROR(IF(ISBLANK(VLOOKUP($B498,INDIRECT(nfl_game_result),MATCH(G$1,INDIRECT(nfl_game_result_header),0),FALSE)),"",VLOOKUP($B498,INDIRECT(nfl_game_result),MATCH(G$1,INDIRECT(nfl_game_result_header),0),FALSE)),"error")</f>
        <v/>
      </c>
      <c r="H498">
        <f ca="1">IFERROR(IF(ISBLANK(VLOOKUP($B498,INDIRECT(nfl_game_result),MATCH(H$1,INDIRECT(nfl_game_result_header),0),FALSE)),"",VLOOKUP($B498,INDIRECT(nfl_game_result),MATCH(H$1,INDIRECT(nfl_game_result_header),0),FALSE)),"error")</f>
        <v>28</v>
      </c>
      <c r="I498">
        <f ca="1">IFERROR(IF(ISBLANK(VLOOKUP($B498,INDIRECT(nfl_game_result),MATCH(I$1,INDIRECT(nfl_game_result_header),0),FALSE)),"",VLOOKUP($B498,INDIRECT(nfl_game_result),MATCH(I$1,INDIRECT(nfl_game_result_header),0),FALSE)),"error")</f>
        <v>9</v>
      </c>
      <c r="J498" t="str">
        <f ca="1">IFERROR(IF(ISBLANK(VLOOKUP($B498,INDIRECT(nfl_game_result),MATCH(J$1,INDIRECT(nfl_game_result_header),0),FALSE)),"",VLOOKUP($B498,INDIRECT(nfl_game_result),MATCH(J$1,INDIRECT(nfl_game_result_header),0),FALSE)),"error")</f>
        <v>BUF</v>
      </c>
      <c r="K498" t="str">
        <f ca="1">IFERROR(IF(ISBLANK(VLOOKUP($B498,INDIRECT(nfl_game_result),MATCH(K$1,INDIRECT(nfl_game_result_header),0),FALSE)),"",VLOOKUP($B498,INDIRECT(nfl_game_result),MATCH(K$1,INDIRECT(nfl_game_result_header),0),FALSE)),"error")</f>
        <v>BUF</v>
      </c>
      <c r="L498" s="23" t="str">
        <f ca="1">IFERROR(IF(ISBLANK(VLOOKUP($B498,INDIRECT(nfl_game_result),MATCH(L$1,INDIRECT(nfl_game_result_header),0),FALSE)),"",VLOOKUP($B498,INDIRECT(nfl_game_result),MATCH(L$1,INDIRECT(nfl_game_result_header),0),FALSE)),"error")</f>
        <v/>
      </c>
      <c r="M498" t="s">
        <v>14</v>
      </c>
      <c r="N498">
        <v>-3.5</v>
      </c>
      <c r="O498" t="s">
        <v>84</v>
      </c>
      <c r="V498" s="23" t="s">
        <v>416</v>
      </c>
      <c r="W498">
        <f ca="1">VALUE(LEFT(C498, 4))</f>
        <v>2012</v>
      </c>
      <c r="X498">
        <f ca="1">VALUE(MID(C498,6,FIND("_",C498,6)-6))</f>
        <v>17</v>
      </c>
      <c r="Y498" t="str">
        <f ca="1">IF(NOT(OR(ISBLANK(D498),ISBLANK(E498),D498="",E498="")),D498-E498,"")</f>
        <v/>
      </c>
      <c r="Z498" t="str">
        <f ca="1">IF(OR(NOT(ISNUMBER(D498)),ISBLANK(D498),D498="",ISBLANK(N498)),"",ABS(D498-N498))</f>
        <v/>
      </c>
      <c r="AA498">
        <f ca="1">IF(OR(ISBLANK(J498),ISBLANK(O498),J498="",O498=""),"",IF(J498=O498,1,0))</f>
        <v>0</v>
      </c>
      <c r="AB498" t="str">
        <f ca="1">IF(OR(ISBLANK(K498),ISBLANK(Q498),K498="",Q498=""),"",IF(K498=Q498,1,0))</f>
        <v/>
      </c>
      <c r="AC498" s="23" t="str">
        <f t="shared" ca="1" si="7"/>
        <v/>
      </c>
    </row>
    <row r="499" spans="1:29" x14ac:dyDescent="0.25">
      <c r="A499" s="23">
        <v>498</v>
      </c>
      <c r="B499">
        <v>242</v>
      </c>
      <c r="C499" t="str">
        <f ca="1">IFERROR(VLOOKUP($B499,INDIRECT(nfl_game_result),MATCH(C$1,INDIRECT(nfl_game_result_header),0),FALSE),"error")</f>
        <v>2012_17_MIA@NWE</v>
      </c>
      <c r="D499" t="str">
        <f ca="1">IFERROR(IF(ISBLANK(VLOOKUP($B499,INDIRECT(nfl_game_result),MATCH(D$1,INDIRECT(nfl_game_result_header),0),FALSE)),"",VLOOKUP($B499,INDIRECT(nfl_game_result),MATCH(D$1,INDIRECT(nfl_game_result_header),0),FALSE)),"error")</f>
        <v/>
      </c>
      <c r="E499">
        <f ca="1">IFERROR(IF(ISBLANK(VLOOKUP($B499,INDIRECT(nfl_game_result),MATCH(E$1,INDIRECT(nfl_game_result_header),0),FALSE)),"",VLOOKUP($B499,INDIRECT(nfl_game_result),MATCH(E$1,INDIRECT(nfl_game_result_header),0),FALSE)),"error")</f>
        <v>-10.5</v>
      </c>
      <c r="F499" s="23" t="str">
        <f ca="1">IFERROR(IF(ISBLANK(VLOOKUP($B499,INDIRECT(nfl_game_result),MATCH(F$1,INDIRECT(nfl_game_result_header),0),FALSE)),"",VLOOKUP($B499,INDIRECT(nfl_game_result),MATCH(F$1,INDIRECT(nfl_game_result_header),0),FALSE)),"error")</f>
        <v/>
      </c>
      <c r="G499" s="23" t="str">
        <f ca="1">IFERROR(IF(ISBLANK(VLOOKUP($B499,INDIRECT(nfl_game_result),MATCH(G$1,INDIRECT(nfl_game_result_header),0),FALSE)),"",VLOOKUP($B499,INDIRECT(nfl_game_result),MATCH(G$1,INDIRECT(nfl_game_result_header),0),FALSE)),"error")</f>
        <v/>
      </c>
      <c r="H499">
        <f ca="1">IFERROR(IF(ISBLANK(VLOOKUP($B499,INDIRECT(nfl_game_result),MATCH(H$1,INDIRECT(nfl_game_result_header),0),FALSE)),"",VLOOKUP($B499,INDIRECT(nfl_game_result),MATCH(H$1,INDIRECT(nfl_game_result_header),0),FALSE)),"error")</f>
        <v>28</v>
      </c>
      <c r="I499">
        <f ca="1">IFERROR(IF(ISBLANK(VLOOKUP($B499,INDIRECT(nfl_game_result),MATCH(I$1,INDIRECT(nfl_game_result_header),0),FALSE)),"",VLOOKUP($B499,INDIRECT(nfl_game_result),MATCH(I$1,INDIRECT(nfl_game_result_header),0),FALSE)),"error")</f>
        <v>0</v>
      </c>
      <c r="J499" t="str">
        <f ca="1">IFERROR(IF(ISBLANK(VLOOKUP($B499,INDIRECT(nfl_game_result),MATCH(J$1,INDIRECT(nfl_game_result_header),0),FALSE)),"",VLOOKUP($B499,INDIRECT(nfl_game_result),MATCH(J$1,INDIRECT(nfl_game_result_header),0),FALSE)),"error")</f>
        <v>NWE</v>
      </c>
      <c r="K499" t="str">
        <f ca="1">IFERROR(IF(ISBLANK(VLOOKUP($B499,INDIRECT(nfl_game_result),MATCH(K$1,INDIRECT(nfl_game_result_header),0),FALSE)),"",VLOOKUP($B499,INDIRECT(nfl_game_result),MATCH(K$1,INDIRECT(nfl_game_result_header),0),FALSE)),"error")</f>
        <v>NWE</v>
      </c>
      <c r="L499" s="23" t="str">
        <f ca="1">IFERROR(IF(ISBLANK(VLOOKUP($B499,INDIRECT(nfl_game_result),MATCH(L$1,INDIRECT(nfl_game_result_header),0),FALSE)),"",VLOOKUP($B499,INDIRECT(nfl_game_result),MATCH(L$1,INDIRECT(nfl_game_result_header),0),FALSE)),"error")</f>
        <v/>
      </c>
      <c r="M499" t="s">
        <v>14</v>
      </c>
      <c r="N499">
        <v>-8.5</v>
      </c>
      <c r="O499" t="s">
        <v>79</v>
      </c>
      <c r="V499" s="23" t="s">
        <v>416</v>
      </c>
      <c r="W499">
        <f ca="1">VALUE(LEFT(C499, 4))</f>
        <v>2012</v>
      </c>
      <c r="X499">
        <f ca="1">VALUE(MID(C499,6,FIND("_",C499,6)-6))</f>
        <v>17</v>
      </c>
      <c r="Y499" t="str">
        <f ca="1">IF(NOT(OR(ISBLANK(D499),ISBLANK(E499),D499="",E499="")),D499-E499,"")</f>
        <v/>
      </c>
      <c r="Z499" t="str">
        <f ca="1">IF(OR(NOT(ISNUMBER(D499)),ISBLANK(D499),D499="",ISBLANK(N499)),"",ABS(D499-N499))</f>
        <v/>
      </c>
      <c r="AA499">
        <f ca="1">IF(OR(ISBLANK(J499),ISBLANK(O499),J499="",O499=""),"",IF(J499=O499,1,0))</f>
        <v>0</v>
      </c>
      <c r="AB499" t="str">
        <f ca="1">IF(OR(ISBLANK(K499),ISBLANK(Q499),K499="",Q499=""),"",IF(K499=Q499,1,0))</f>
        <v/>
      </c>
      <c r="AC499" s="23" t="str">
        <f t="shared" ca="1" si="7"/>
        <v/>
      </c>
    </row>
    <row r="500" spans="1:29" x14ac:dyDescent="0.25">
      <c r="A500" s="23">
        <v>499</v>
      </c>
      <c r="B500">
        <v>243</v>
      </c>
      <c r="C500" t="str">
        <f ca="1">IFERROR(VLOOKUP($B500,INDIRECT(nfl_game_result),MATCH(C$1,INDIRECT(nfl_game_result_header),0),FALSE),"error")</f>
        <v>2012_17_BAL@CIN</v>
      </c>
      <c r="D500" t="str">
        <f ca="1">IFERROR(IF(ISBLANK(VLOOKUP($B500,INDIRECT(nfl_game_result),MATCH(D$1,INDIRECT(nfl_game_result_header),0),FALSE)),"",VLOOKUP($B500,INDIRECT(nfl_game_result),MATCH(D$1,INDIRECT(nfl_game_result_header),0),FALSE)),"error")</f>
        <v/>
      </c>
      <c r="E500">
        <f ca="1">IFERROR(IF(ISBLANK(VLOOKUP($B500,INDIRECT(nfl_game_result),MATCH(E$1,INDIRECT(nfl_game_result_header),0),FALSE)),"",VLOOKUP($B500,INDIRECT(nfl_game_result),MATCH(E$1,INDIRECT(nfl_game_result_header),0),FALSE)),"error")</f>
        <v>-2.5</v>
      </c>
      <c r="F500" s="23" t="str">
        <f ca="1">IFERROR(IF(ISBLANK(VLOOKUP($B500,INDIRECT(nfl_game_result),MATCH(F$1,INDIRECT(nfl_game_result_header),0),FALSE)),"",VLOOKUP($B500,INDIRECT(nfl_game_result),MATCH(F$1,INDIRECT(nfl_game_result_header),0),FALSE)),"error")</f>
        <v/>
      </c>
      <c r="G500" s="23" t="str">
        <f ca="1">IFERROR(IF(ISBLANK(VLOOKUP($B500,INDIRECT(nfl_game_result),MATCH(G$1,INDIRECT(nfl_game_result_header),0),FALSE)),"",VLOOKUP($B500,INDIRECT(nfl_game_result),MATCH(G$1,INDIRECT(nfl_game_result_header),0),FALSE)),"error")</f>
        <v/>
      </c>
      <c r="H500">
        <f ca="1">IFERROR(IF(ISBLANK(VLOOKUP($B500,INDIRECT(nfl_game_result),MATCH(H$1,INDIRECT(nfl_game_result_header),0),FALSE)),"",VLOOKUP($B500,INDIRECT(nfl_game_result),MATCH(H$1,INDIRECT(nfl_game_result_header),0),FALSE)),"error")</f>
        <v>23</v>
      </c>
      <c r="I500">
        <f ca="1">IFERROR(IF(ISBLANK(VLOOKUP($B500,INDIRECT(nfl_game_result),MATCH(I$1,INDIRECT(nfl_game_result_header),0),FALSE)),"",VLOOKUP($B500,INDIRECT(nfl_game_result),MATCH(I$1,INDIRECT(nfl_game_result_header),0),FALSE)),"error")</f>
        <v>17</v>
      </c>
      <c r="J500" t="str">
        <f ca="1">IFERROR(IF(ISBLANK(VLOOKUP($B500,INDIRECT(nfl_game_result),MATCH(J$1,INDIRECT(nfl_game_result_header),0),FALSE)),"",VLOOKUP($B500,INDIRECT(nfl_game_result),MATCH(J$1,INDIRECT(nfl_game_result_header),0),FALSE)),"error")</f>
        <v>CIN</v>
      </c>
      <c r="K500" t="str">
        <f ca="1">IFERROR(IF(ISBLANK(VLOOKUP($B500,INDIRECT(nfl_game_result),MATCH(K$1,INDIRECT(nfl_game_result_header),0),FALSE)),"",VLOOKUP($B500,INDIRECT(nfl_game_result),MATCH(K$1,INDIRECT(nfl_game_result_header),0),FALSE)),"error")</f>
        <v>CIN</v>
      </c>
      <c r="L500" s="23" t="str">
        <f ca="1">IFERROR(IF(ISBLANK(VLOOKUP($B500,INDIRECT(nfl_game_result),MATCH(L$1,INDIRECT(nfl_game_result_header),0),FALSE)),"",VLOOKUP($B500,INDIRECT(nfl_game_result),MATCH(L$1,INDIRECT(nfl_game_result_header),0),FALSE)),"error")</f>
        <v/>
      </c>
      <c r="M500" t="s">
        <v>14</v>
      </c>
      <c r="N500">
        <v>2</v>
      </c>
      <c r="O500" t="s">
        <v>69</v>
      </c>
      <c r="V500" s="23" t="s">
        <v>416</v>
      </c>
      <c r="W500">
        <f ca="1">VALUE(LEFT(C500, 4))</f>
        <v>2012</v>
      </c>
      <c r="X500">
        <f ca="1">VALUE(MID(C500,6,FIND("_",C500,6)-6))</f>
        <v>17</v>
      </c>
      <c r="Y500" t="str">
        <f ca="1">IF(NOT(OR(ISBLANK(D500),ISBLANK(E500),D500="",E500="")),D500-E500,"")</f>
        <v/>
      </c>
      <c r="Z500" t="str">
        <f ca="1">IF(OR(NOT(ISNUMBER(D500)),ISBLANK(D500),D500="",ISBLANK(N500)),"",ABS(D500-N500))</f>
        <v/>
      </c>
      <c r="AA500">
        <f ca="1">IF(OR(ISBLANK(J500),ISBLANK(O500),J500="",O500=""),"",IF(J500=O500,1,0))</f>
        <v>1</v>
      </c>
      <c r="AB500" t="str">
        <f ca="1">IF(OR(ISBLANK(K500),ISBLANK(Q500),K500="",Q500=""),"",IF(K500=Q500,1,0))</f>
        <v/>
      </c>
      <c r="AC500" s="23" t="str">
        <f t="shared" ca="1" si="7"/>
        <v/>
      </c>
    </row>
    <row r="501" spans="1:29" x14ac:dyDescent="0.25">
      <c r="A501" s="23">
        <v>500</v>
      </c>
      <c r="B501">
        <v>244</v>
      </c>
      <c r="C501" t="str">
        <f ca="1">IFERROR(VLOOKUP($B501,INDIRECT(nfl_game_result),MATCH(C$1,INDIRECT(nfl_game_result_header),0),FALSE),"error")</f>
        <v>2012_17_CLE@PIT</v>
      </c>
      <c r="D501" t="str">
        <f ca="1">IFERROR(IF(ISBLANK(VLOOKUP($B501,INDIRECT(nfl_game_result),MATCH(D$1,INDIRECT(nfl_game_result_header),0),FALSE)),"",VLOOKUP($B501,INDIRECT(nfl_game_result),MATCH(D$1,INDIRECT(nfl_game_result_header),0),FALSE)),"error")</f>
        <v/>
      </c>
      <c r="E501">
        <f ca="1">IFERROR(IF(ISBLANK(VLOOKUP($B501,INDIRECT(nfl_game_result),MATCH(E$1,INDIRECT(nfl_game_result_header),0),FALSE)),"",VLOOKUP($B501,INDIRECT(nfl_game_result),MATCH(E$1,INDIRECT(nfl_game_result_header),0),FALSE)),"error")</f>
        <v>-6.5</v>
      </c>
      <c r="F501" s="23" t="str">
        <f ca="1">IFERROR(IF(ISBLANK(VLOOKUP($B501,INDIRECT(nfl_game_result),MATCH(F$1,INDIRECT(nfl_game_result_header),0),FALSE)),"",VLOOKUP($B501,INDIRECT(nfl_game_result),MATCH(F$1,INDIRECT(nfl_game_result_header),0),FALSE)),"error")</f>
        <v/>
      </c>
      <c r="G501" s="23" t="str">
        <f ca="1">IFERROR(IF(ISBLANK(VLOOKUP($B501,INDIRECT(nfl_game_result),MATCH(G$1,INDIRECT(nfl_game_result_header),0),FALSE)),"",VLOOKUP($B501,INDIRECT(nfl_game_result),MATCH(G$1,INDIRECT(nfl_game_result_header),0),FALSE)),"error")</f>
        <v/>
      </c>
      <c r="H501">
        <f ca="1">IFERROR(IF(ISBLANK(VLOOKUP($B501,INDIRECT(nfl_game_result),MATCH(H$1,INDIRECT(nfl_game_result_header),0),FALSE)),"",VLOOKUP($B501,INDIRECT(nfl_game_result),MATCH(H$1,INDIRECT(nfl_game_result_header),0),FALSE)),"error")</f>
        <v>24</v>
      </c>
      <c r="I501">
        <f ca="1">IFERROR(IF(ISBLANK(VLOOKUP($B501,INDIRECT(nfl_game_result),MATCH(I$1,INDIRECT(nfl_game_result_header),0),FALSE)),"",VLOOKUP($B501,INDIRECT(nfl_game_result),MATCH(I$1,INDIRECT(nfl_game_result_header),0),FALSE)),"error")</f>
        <v>10</v>
      </c>
      <c r="J501" t="str">
        <f ca="1">IFERROR(IF(ISBLANK(VLOOKUP($B501,INDIRECT(nfl_game_result),MATCH(J$1,INDIRECT(nfl_game_result_header),0),FALSE)),"",VLOOKUP($B501,INDIRECT(nfl_game_result),MATCH(J$1,INDIRECT(nfl_game_result_header),0),FALSE)),"error")</f>
        <v>PIT</v>
      </c>
      <c r="K501" t="str">
        <f ca="1">IFERROR(IF(ISBLANK(VLOOKUP($B501,INDIRECT(nfl_game_result),MATCH(K$1,INDIRECT(nfl_game_result_header),0),FALSE)),"",VLOOKUP($B501,INDIRECT(nfl_game_result),MATCH(K$1,INDIRECT(nfl_game_result_header),0),FALSE)),"error")</f>
        <v>PIT</v>
      </c>
      <c r="L501" s="23" t="str">
        <f ca="1">IFERROR(IF(ISBLANK(VLOOKUP($B501,INDIRECT(nfl_game_result),MATCH(L$1,INDIRECT(nfl_game_result_header),0),FALSE)),"",VLOOKUP($B501,INDIRECT(nfl_game_result),MATCH(L$1,INDIRECT(nfl_game_result_header),0),FALSE)),"error")</f>
        <v/>
      </c>
      <c r="M501" t="s">
        <v>14</v>
      </c>
      <c r="N501">
        <v>-6</v>
      </c>
      <c r="O501" t="s">
        <v>87</v>
      </c>
      <c r="V501" s="23" t="s">
        <v>416</v>
      </c>
      <c r="W501">
        <f ca="1">VALUE(LEFT(C501, 4))</f>
        <v>2012</v>
      </c>
      <c r="X501">
        <f ca="1">VALUE(MID(C501,6,FIND("_",C501,6)-6))</f>
        <v>17</v>
      </c>
      <c r="Y501" t="str">
        <f ca="1">IF(NOT(OR(ISBLANK(D501),ISBLANK(E501),D501="",E501="")),D501-E501,"")</f>
        <v/>
      </c>
      <c r="Z501" t="str">
        <f ca="1">IF(OR(NOT(ISNUMBER(D501)),ISBLANK(D501),D501="",ISBLANK(N501)),"",ABS(D501-N501))</f>
        <v/>
      </c>
      <c r="AA501">
        <f ca="1">IF(OR(ISBLANK(J501),ISBLANK(O501),J501="",O501=""),"",IF(J501=O501,1,0))</f>
        <v>1</v>
      </c>
      <c r="AB501" t="str">
        <f ca="1">IF(OR(ISBLANK(K501),ISBLANK(Q501),K501="",Q501=""),"",IF(K501=Q501,1,0))</f>
        <v/>
      </c>
      <c r="AC501" s="23" t="str">
        <f t="shared" ca="1" si="7"/>
        <v/>
      </c>
    </row>
    <row r="502" spans="1:29" x14ac:dyDescent="0.25">
      <c r="A502" s="23">
        <v>501</v>
      </c>
      <c r="B502">
        <v>245</v>
      </c>
      <c r="C502" t="str">
        <f ca="1">IFERROR(VLOOKUP($B502,INDIRECT(nfl_game_result),MATCH(C$1,INDIRECT(nfl_game_result_header),0),FALSE),"error")</f>
        <v>2012_17_HOU@IND</v>
      </c>
      <c r="D502" t="str">
        <f ca="1">IFERROR(IF(ISBLANK(VLOOKUP($B502,INDIRECT(nfl_game_result),MATCH(D$1,INDIRECT(nfl_game_result_header),0),FALSE)),"",VLOOKUP($B502,INDIRECT(nfl_game_result),MATCH(D$1,INDIRECT(nfl_game_result_header),0),FALSE)),"error")</f>
        <v/>
      </c>
      <c r="E502">
        <f ca="1">IFERROR(IF(ISBLANK(VLOOKUP($B502,INDIRECT(nfl_game_result),MATCH(E$1,INDIRECT(nfl_game_result_header),0),FALSE)),"",VLOOKUP($B502,INDIRECT(nfl_game_result),MATCH(E$1,INDIRECT(nfl_game_result_header),0),FALSE)),"error")</f>
        <v>3.5</v>
      </c>
      <c r="F502" s="23" t="str">
        <f ca="1">IFERROR(IF(ISBLANK(VLOOKUP($B502,INDIRECT(nfl_game_result),MATCH(F$1,INDIRECT(nfl_game_result_header),0),FALSE)),"",VLOOKUP($B502,INDIRECT(nfl_game_result),MATCH(F$1,INDIRECT(nfl_game_result_header),0),FALSE)),"error")</f>
        <v/>
      </c>
      <c r="G502" s="23" t="str">
        <f ca="1">IFERROR(IF(ISBLANK(VLOOKUP($B502,INDIRECT(nfl_game_result),MATCH(G$1,INDIRECT(nfl_game_result_header),0),FALSE)),"",VLOOKUP($B502,INDIRECT(nfl_game_result),MATCH(G$1,INDIRECT(nfl_game_result_header),0),FALSE)),"error")</f>
        <v/>
      </c>
      <c r="H502">
        <f ca="1">IFERROR(IF(ISBLANK(VLOOKUP($B502,INDIRECT(nfl_game_result),MATCH(H$1,INDIRECT(nfl_game_result_header),0),FALSE)),"",VLOOKUP($B502,INDIRECT(nfl_game_result),MATCH(H$1,INDIRECT(nfl_game_result_header),0),FALSE)),"error")</f>
        <v>28</v>
      </c>
      <c r="I502">
        <f ca="1">IFERROR(IF(ISBLANK(VLOOKUP($B502,INDIRECT(nfl_game_result),MATCH(I$1,INDIRECT(nfl_game_result_header),0),FALSE)),"",VLOOKUP($B502,INDIRECT(nfl_game_result),MATCH(I$1,INDIRECT(nfl_game_result_header),0),FALSE)),"error")</f>
        <v>16</v>
      </c>
      <c r="J502" t="str">
        <f ca="1">IFERROR(IF(ISBLANK(VLOOKUP($B502,INDIRECT(nfl_game_result),MATCH(J$1,INDIRECT(nfl_game_result_header),0),FALSE)),"",VLOOKUP($B502,INDIRECT(nfl_game_result),MATCH(J$1,INDIRECT(nfl_game_result_header),0),FALSE)),"error")</f>
        <v>IND</v>
      </c>
      <c r="K502" t="str">
        <f ca="1">IFERROR(IF(ISBLANK(VLOOKUP($B502,INDIRECT(nfl_game_result),MATCH(K$1,INDIRECT(nfl_game_result_header),0),FALSE)),"",VLOOKUP($B502,INDIRECT(nfl_game_result),MATCH(K$1,INDIRECT(nfl_game_result_header),0),FALSE)),"error")</f>
        <v>IND</v>
      </c>
      <c r="L502" s="23" t="str">
        <f ca="1">IFERROR(IF(ISBLANK(VLOOKUP($B502,INDIRECT(nfl_game_result),MATCH(L$1,INDIRECT(nfl_game_result_header),0),FALSE)),"",VLOOKUP($B502,INDIRECT(nfl_game_result),MATCH(L$1,INDIRECT(nfl_game_result_header),0),FALSE)),"error")</f>
        <v/>
      </c>
      <c r="M502" t="s">
        <v>14</v>
      </c>
      <c r="N502">
        <v>4.5</v>
      </c>
      <c r="O502" t="s">
        <v>75</v>
      </c>
      <c r="V502" s="23" t="s">
        <v>416</v>
      </c>
      <c r="W502">
        <f ca="1">VALUE(LEFT(C502, 4))</f>
        <v>2012</v>
      </c>
      <c r="X502">
        <f ca="1">VALUE(MID(C502,6,FIND("_",C502,6)-6))</f>
        <v>17</v>
      </c>
      <c r="Y502" t="str">
        <f ca="1">IF(NOT(OR(ISBLANK(D502),ISBLANK(E502),D502="",E502="")),D502-E502,"")</f>
        <v/>
      </c>
      <c r="Z502" t="str">
        <f ca="1">IF(OR(NOT(ISNUMBER(D502)),ISBLANK(D502),D502="",ISBLANK(N502)),"",ABS(D502-N502))</f>
        <v/>
      </c>
      <c r="AA502">
        <f ca="1">IF(OR(ISBLANK(J502),ISBLANK(O502),J502="",O502=""),"",IF(J502=O502,1,0))</f>
        <v>0</v>
      </c>
      <c r="AB502" t="str">
        <f ca="1">IF(OR(ISBLANK(K502),ISBLANK(Q502),K502="",Q502=""),"",IF(K502=Q502,1,0))</f>
        <v/>
      </c>
      <c r="AC502" s="23" t="str">
        <f t="shared" ca="1" si="7"/>
        <v/>
      </c>
    </row>
    <row r="503" spans="1:29" x14ac:dyDescent="0.25">
      <c r="A503" s="23">
        <v>502</v>
      </c>
      <c r="B503">
        <v>246</v>
      </c>
      <c r="C503" t="str">
        <f ca="1">IFERROR(VLOOKUP($B503,INDIRECT(nfl_game_result),MATCH(C$1,INDIRECT(nfl_game_result_header),0),FALSE),"error")</f>
        <v>2012_17_JAX@TEN</v>
      </c>
      <c r="D503" t="str">
        <f ca="1">IFERROR(IF(ISBLANK(VLOOKUP($B503,INDIRECT(nfl_game_result),MATCH(D$1,INDIRECT(nfl_game_result_header),0),FALSE)),"",VLOOKUP($B503,INDIRECT(nfl_game_result),MATCH(D$1,INDIRECT(nfl_game_result_header),0),FALSE)),"error")</f>
        <v/>
      </c>
      <c r="E503">
        <f ca="1">IFERROR(IF(ISBLANK(VLOOKUP($B503,INDIRECT(nfl_game_result),MATCH(E$1,INDIRECT(nfl_game_result_header),0),FALSE)),"",VLOOKUP($B503,INDIRECT(nfl_game_result),MATCH(E$1,INDIRECT(nfl_game_result_header),0),FALSE)),"error")</f>
        <v>-4.5</v>
      </c>
      <c r="F503" s="23" t="str">
        <f ca="1">IFERROR(IF(ISBLANK(VLOOKUP($B503,INDIRECT(nfl_game_result),MATCH(F$1,INDIRECT(nfl_game_result_header),0),FALSE)),"",VLOOKUP($B503,INDIRECT(nfl_game_result),MATCH(F$1,INDIRECT(nfl_game_result_header),0),FALSE)),"error")</f>
        <v/>
      </c>
      <c r="G503" s="23" t="str">
        <f ca="1">IFERROR(IF(ISBLANK(VLOOKUP($B503,INDIRECT(nfl_game_result),MATCH(G$1,INDIRECT(nfl_game_result_header),0),FALSE)),"",VLOOKUP($B503,INDIRECT(nfl_game_result),MATCH(G$1,INDIRECT(nfl_game_result_header),0),FALSE)),"error")</f>
        <v/>
      </c>
      <c r="H503">
        <f ca="1">IFERROR(IF(ISBLANK(VLOOKUP($B503,INDIRECT(nfl_game_result),MATCH(H$1,INDIRECT(nfl_game_result_header),0),FALSE)),"",VLOOKUP($B503,INDIRECT(nfl_game_result),MATCH(H$1,INDIRECT(nfl_game_result_header),0),FALSE)),"error")</f>
        <v>38</v>
      </c>
      <c r="I503">
        <f ca="1">IFERROR(IF(ISBLANK(VLOOKUP($B503,INDIRECT(nfl_game_result),MATCH(I$1,INDIRECT(nfl_game_result_header),0),FALSE)),"",VLOOKUP($B503,INDIRECT(nfl_game_result),MATCH(I$1,INDIRECT(nfl_game_result_header),0),FALSE)),"error")</f>
        <v>20</v>
      </c>
      <c r="J503" t="str">
        <f ca="1">IFERROR(IF(ISBLANK(VLOOKUP($B503,INDIRECT(nfl_game_result),MATCH(J$1,INDIRECT(nfl_game_result_header),0),FALSE)),"",VLOOKUP($B503,INDIRECT(nfl_game_result),MATCH(J$1,INDIRECT(nfl_game_result_header),0),FALSE)),"error")</f>
        <v>TEN</v>
      </c>
      <c r="K503" t="str">
        <f ca="1">IFERROR(IF(ISBLANK(VLOOKUP($B503,INDIRECT(nfl_game_result),MATCH(K$1,INDIRECT(nfl_game_result_header),0),FALSE)),"",VLOOKUP($B503,INDIRECT(nfl_game_result),MATCH(K$1,INDIRECT(nfl_game_result_header),0),FALSE)),"error")</f>
        <v>TEN</v>
      </c>
      <c r="L503" s="23" t="str">
        <f ca="1">IFERROR(IF(ISBLANK(VLOOKUP($B503,INDIRECT(nfl_game_result),MATCH(L$1,INDIRECT(nfl_game_result_header),0),FALSE)),"",VLOOKUP($B503,INDIRECT(nfl_game_result),MATCH(L$1,INDIRECT(nfl_game_result_header),0),FALSE)),"error")</f>
        <v/>
      </c>
      <c r="M503" t="s">
        <v>14</v>
      </c>
      <c r="N503">
        <v>-3.5</v>
      </c>
      <c r="O503" t="s">
        <v>93</v>
      </c>
      <c r="V503" s="23" t="s">
        <v>416</v>
      </c>
      <c r="W503">
        <f ca="1">VALUE(LEFT(C503, 4))</f>
        <v>2012</v>
      </c>
      <c r="X503">
        <f ca="1">VALUE(MID(C503,6,FIND("_",C503,6)-6))</f>
        <v>17</v>
      </c>
      <c r="Y503" t="str">
        <f ca="1">IF(NOT(OR(ISBLANK(D503),ISBLANK(E503),D503="",E503="")),D503-E503,"")</f>
        <v/>
      </c>
      <c r="Z503" t="str">
        <f ca="1">IF(OR(NOT(ISNUMBER(D503)),ISBLANK(D503),D503="",ISBLANK(N503)),"",ABS(D503-N503))</f>
        <v/>
      </c>
      <c r="AA503">
        <f ca="1">IF(OR(ISBLANK(J503),ISBLANK(O503),J503="",O503=""),"",IF(J503=O503,1,0))</f>
        <v>1</v>
      </c>
      <c r="AB503" t="str">
        <f ca="1">IF(OR(ISBLANK(K503),ISBLANK(Q503),K503="",Q503=""),"",IF(K503=Q503,1,0))</f>
        <v/>
      </c>
      <c r="AC503" s="23" t="str">
        <f t="shared" ca="1" si="7"/>
        <v/>
      </c>
    </row>
    <row r="504" spans="1:29" x14ac:dyDescent="0.25">
      <c r="A504" s="23">
        <v>503</v>
      </c>
      <c r="B504">
        <v>247</v>
      </c>
      <c r="C504" t="str">
        <f ca="1">IFERROR(VLOOKUP($B504,INDIRECT(nfl_game_result),MATCH(C$1,INDIRECT(nfl_game_result_header),0),FALSE),"error")</f>
        <v>2012_17_PHI@NYG</v>
      </c>
      <c r="D504" t="str">
        <f ca="1">IFERROR(IF(ISBLANK(VLOOKUP($B504,INDIRECT(nfl_game_result),MATCH(D$1,INDIRECT(nfl_game_result_header),0),FALSE)),"",VLOOKUP($B504,INDIRECT(nfl_game_result),MATCH(D$1,INDIRECT(nfl_game_result_header),0),FALSE)),"error")</f>
        <v/>
      </c>
      <c r="E504">
        <f ca="1">IFERROR(IF(ISBLANK(VLOOKUP($B504,INDIRECT(nfl_game_result),MATCH(E$1,INDIRECT(nfl_game_result_header),0),FALSE)),"",VLOOKUP($B504,INDIRECT(nfl_game_result),MATCH(E$1,INDIRECT(nfl_game_result_header),0),FALSE)),"error")</f>
        <v>-7.5</v>
      </c>
      <c r="F504" s="23" t="str">
        <f ca="1">IFERROR(IF(ISBLANK(VLOOKUP($B504,INDIRECT(nfl_game_result),MATCH(F$1,INDIRECT(nfl_game_result_header),0),FALSE)),"",VLOOKUP($B504,INDIRECT(nfl_game_result),MATCH(F$1,INDIRECT(nfl_game_result_header),0),FALSE)),"error")</f>
        <v/>
      </c>
      <c r="G504" s="23" t="str">
        <f ca="1">IFERROR(IF(ISBLANK(VLOOKUP($B504,INDIRECT(nfl_game_result),MATCH(G$1,INDIRECT(nfl_game_result_header),0),FALSE)),"",VLOOKUP($B504,INDIRECT(nfl_game_result),MATCH(G$1,INDIRECT(nfl_game_result_header),0),FALSE)),"error")</f>
        <v/>
      </c>
      <c r="H504">
        <f ca="1">IFERROR(IF(ISBLANK(VLOOKUP($B504,INDIRECT(nfl_game_result),MATCH(H$1,INDIRECT(nfl_game_result_header),0),FALSE)),"",VLOOKUP($B504,INDIRECT(nfl_game_result),MATCH(H$1,INDIRECT(nfl_game_result_header),0),FALSE)),"error")</f>
        <v>42</v>
      </c>
      <c r="I504">
        <f ca="1">IFERROR(IF(ISBLANK(VLOOKUP($B504,INDIRECT(nfl_game_result),MATCH(I$1,INDIRECT(nfl_game_result_header),0),FALSE)),"",VLOOKUP($B504,INDIRECT(nfl_game_result),MATCH(I$1,INDIRECT(nfl_game_result_header),0),FALSE)),"error")</f>
        <v>7</v>
      </c>
      <c r="J504" t="str">
        <f ca="1">IFERROR(IF(ISBLANK(VLOOKUP($B504,INDIRECT(nfl_game_result),MATCH(J$1,INDIRECT(nfl_game_result_header),0),FALSE)),"",VLOOKUP($B504,INDIRECT(nfl_game_result),MATCH(J$1,INDIRECT(nfl_game_result_header),0),FALSE)),"error")</f>
        <v>NYG</v>
      </c>
      <c r="K504" t="str">
        <f ca="1">IFERROR(IF(ISBLANK(VLOOKUP($B504,INDIRECT(nfl_game_result),MATCH(K$1,INDIRECT(nfl_game_result_header),0),FALSE)),"",VLOOKUP($B504,INDIRECT(nfl_game_result),MATCH(K$1,INDIRECT(nfl_game_result_header),0),FALSE)),"error")</f>
        <v>NYG</v>
      </c>
      <c r="L504" s="23" t="str">
        <f ca="1">IFERROR(IF(ISBLANK(VLOOKUP($B504,INDIRECT(nfl_game_result),MATCH(L$1,INDIRECT(nfl_game_result_header),0),FALSE)),"",VLOOKUP($B504,INDIRECT(nfl_game_result),MATCH(L$1,INDIRECT(nfl_game_result_header),0),FALSE)),"error")</f>
        <v/>
      </c>
      <c r="M504" t="s">
        <v>14</v>
      </c>
      <c r="N504">
        <v>-9</v>
      </c>
      <c r="O504" t="s">
        <v>86</v>
      </c>
      <c r="V504" s="23" t="s">
        <v>416</v>
      </c>
      <c r="W504">
        <f ca="1">VALUE(LEFT(C504, 4))</f>
        <v>2012</v>
      </c>
      <c r="X504">
        <f ca="1">VALUE(MID(C504,6,FIND("_",C504,6)-6))</f>
        <v>17</v>
      </c>
      <c r="Y504" t="str">
        <f ca="1">IF(NOT(OR(ISBLANK(D504),ISBLANK(E504),D504="",E504="")),D504-E504,"")</f>
        <v/>
      </c>
      <c r="Z504" t="str">
        <f ca="1">IF(OR(NOT(ISNUMBER(D504)),ISBLANK(D504),D504="",ISBLANK(N504)),"",ABS(D504-N504))</f>
        <v/>
      </c>
      <c r="AA504">
        <f ca="1">IF(OR(ISBLANK(J504),ISBLANK(O504),J504="",O504=""),"",IF(J504=O504,1,0))</f>
        <v>0</v>
      </c>
      <c r="AB504" t="str">
        <f ca="1">IF(OR(ISBLANK(K504),ISBLANK(Q504),K504="",Q504=""),"",IF(K504=Q504,1,0))</f>
        <v/>
      </c>
      <c r="AC504" s="23" t="str">
        <f t="shared" ca="1" si="7"/>
        <v/>
      </c>
    </row>
    <row r="505" spans="1:29" x14ac:dyDescent="0.25">
      <c r="A505" s="23">
        <v>504</v>
      </c>
      <c r="B505">
        <v>248</v>
      </c>
      <c r="C505" t="str">
        <f ca="1">IFERROR(VLOOKUP($B505,INDIRECT(nfl_game_result),MATCH(C$1,INDIRECT(nfl_game_result_header),0),FALSE),"error")</f>
        <v>2012_17_CHI@DET</v>
      </c>
      <c r="D505" t="str">
        <f ca="1">IFERROR(IF(ISBLANK(VLOOKUP($B505,INDIRECT(nfl_game_result),MATCH(D$1,INDIRECT(nfl_game_result_header),0),FALSE)),"",VLOOKUP($B505,INDIRECT(nfl_game_result),MATCH(D$1,INDIRECT(nfl_game_result_header),0),FALSE)),"error")</f>
        <v/>
      </c>
      <c r="E505">
        <f ca="1">IFERROR(IF(ISBLANK(VLOOKUP($B505,INDIRECT(nfl_game_result),MATCH(E$1,INDIRECT(nfl_game_result_header),0),FALSE)),"",VLOOKUP($B505,INDIRECT(nfl_game_result),MATCH(E$1,INDIRECT(nfl_game_result_header),0),FALSE)),"error")</f>
        <v>3.5</v>
      </c>
      <c r="F505" s="23" t="str">
        <f ca="1">IFERROR(IF(ISBLANK(VLOOKUP($B505,INDIRECT(nfl_game_result),MATCH(F$1,INDIRECT(nfl_game_result_header),0),FALSE)),"",VLOOKUP($B505,INDIRECT(nfl_game_result),MATCH(F$1,INDIRECT(nfl_game_result_header),0),FALSE)),"error")</f>
        <v/>
      </c>
      <c r="G505" s="23" t="str">
        <f ca="1">IFERROR(IF(ISBLANK(VLOOKUP($B505,INDIRECT(nfl_game_result),MATCH(G$1,INDIRECT(nfl_game_result_header),0),FALSE)),"",VLOOKUP($B505,INDIRECT(nfl_game_result),MATCH(G$1,INDIRECT(nfl_game_result_header),0),FALSE)),"error")</f>
        <v/>
      </c>
      <c r="H505">
        <f ca="1">IFERROR(IF(ISBLANK(VLOOKUP($B505,INDIRECT(nfl_game_result),MATCH(H$1,INDIRECT(nfl_game_result_header),0),FALSE)),"",VLOOKUP($B505,INDIRECT(nfl_game_result),MATCH(H$1,INDIRECT(nfl_game_result_header),0),FALSE)),"error")</f>
        <v>24</v>
      </c>
      <c r="I505">
        <f ca="1">IFERROR(IF(ISBLANK(VLOOKUP($B505,INDIRECT(nfl_game_result),MATCH(I$1,INDIRECT(nfl_game_result_header),0),FALSE)),"",VLOOKUP($B505,INDIRECT(nfl_game_result),MATCH(I$1,INDIRECT(nfl_game_result_header),0),FALSE)),"error")</f>
        <v>26</v>
      </c>
      <c r="J505" t="str">
        <f ca="1">IFERROR(IF(ISBLANK(VLOOKUP($B505,INDIRECT(nfl_game_result),MATCH(J$1,INDIRECT(nfl_game_result_header),0),FALSE)),"",VLOOKUP($B505,INDIRECT(nfl_game_result),MATCH(J$1,INDIRECT(nfl_game_result_header),0),FALSE)),"error")</f>
        <v>DET</v>
      </c>
      <c r="K505" t="str">
        <f ca="1">IFERROR(IF(ISBLANK(VLOOKUP($B505,INDIRECT(nfl_game_result),MATCH(K$1,INDIRECT(nfl_game_result_header),0),FALSE)),"",VLOOKUP($B505,INDIRECT(nfl_game_result),MATCH(K$1,INDIRECT(nfl_game_result_header),0),FALSE)),"error")</f>
        <v>CHI</v>
      </c>
      <c r="L505" s="23" t="str">
        <f ca="1">IFERROR(IF(ISBLANK(VLOOKUP($B505,INDIRECT(nfl_game_result),MATCH(L$1,INDIRECT(nfl_game_result_header),0),FALSE)),"",VLOOKUP($B505,INDIRECT(nfl_game_result),MATCH(L$1,INDIRECT(nfl_game_result_header),0),FALSE)),"error")</f>
        <v/>
      </c>
      <c r="M505" t="s">
        <v>14</v>
      </c>
      <c r="N505">
        <v>3</v>
      </c>
      <c r="O505" t="s">
        <v>73</v>
      </c>
      <c r="V505" s="23" t="s">
        <v>416</v>
      </c>
      <c r="W505">
        <f ca="1">VALUE(LEFT(C505, 4))</f>
        <v>2012</v>
      </c>
      <c r="X505">
        <f ca="1">VALUE(MID(C505,6,FIND("_",C505,6)-6))</f>
        <v>17</v>
      </c>
      <c r="Y505" t="str">
        <f ca="1">IF(NOT(OR(ISBLANK(D505),ISBLANK(E505),D505="",E505="")),D505-E505,"")</f>
        <v/>
      </c>
      <c r="Z505" t="str">
        <f ca="1">IF(OR(NOT(ISNUMBER(D505)),ISBLANK(D505),D505="",ISBLANK(N505)),"",ABS(D505-N505))</f>
        <v/>
      </c>
      <c r="AA505">
        <f ca="1">IF(OR(ISBLANK(J505),ISBLANK(O505),J505="",O505=""),"",IF(J505=O505,1,0))</f>
        <v>1</v>
      </c>
      <c r="AB505" t="str">
        <f ca="1">IF(OR(ISBLANK(K505),ISBLANK(Q505),K505="",Q505=""),"",IF(K505=Q505,1,0))</f>
        <v/>
      </c>
      <c r="AC505" s="23" t="str">
        <f t="shared" ca="1" si="7"/>
        <v/>
      </c>
    </row>
    <row r="506" spans="1:29" x14ac:dyDescent="0.25">
      <c r="A506" s="23">
        <v>505</v>
      </c>
      <c r="B506">
        <v>249</v>
      </c>
      <c r="C506" t="str">
        <f ca="1">IFERROR(VLOOKUP($B506,INDIRECT(nfl_game_result),MATCH(C$1,INDIRECT(nfl_game_result_header),0),FALSE),"error")</f>
        <v>2012_17_TBY@ATL</v>
      </c>
      <c r="D506" t="str">
        <f ca="1">IFERROR(IF(ISBLANK(VLOOKUP($B506,INDIRECT(nfl_game_result),MATCH(D$1,INDIRECT(nfl_game_result_header),0),FALSE)),"",VLOOKUP($B506,INDIRECT(nfl_game_result),MATCH(D$1,INDIRECT(nfl_game_result_header),0),FALSE)),"error")</f>
        <v/>
      </c>
      <c r="E506">
        <f ca="1">IFERROR(IF(ISBLANK(VLOOKUP($B506,INDIRECT(nfl_game_result),MATCH(E$1,INDIRECT(nfl_game_result_header),0),FALSE)),"",VLOOKUP($B506,INDIRECT(nfl_game_result),MATCH(E$1,INDIRECT(nfl_game_result_header),0),FALSE)),"error")</f>
        <v>-3.5</v>
      </c>
      <c r="F506" s="23" t="str">
        <f ca="1">IFERROR(IF(ISBLANK(VLOOKUP($B506,INDIRECT(nfl_game_result),MATCH(F$1,INDIRECT(nfl_game_result_header),0),FALSE)),"",VLOOKUP($B506,INDIRECT(nfl_game_result),MATCH(F$1,INDIRECT(nfl_game_result_header),0),FALSE)),"error")</f>
        <v/>
      </c>
      <c r="G506" s="23" t="str">
        <f ca="1">IFERROR(IF(ISBLANK(VLOOKUP($B506,INDIRECT(nfl_game_result),MATCH(G$1,INDIRECT(nfl_game_result_header),0),FALSE)),"",VLOOKUP($B506,INDIRECT(nfl_game_result),MATCH(G$1,INDIRECT(nfl_game_result_header),0),FALSE)),"error")</f>
        <v/>
      </c>
      <c r="H506">
        <f ca="1">IFERROR(IF(ISBLANK(VLOOKUP($B506,INDIRECT(nfl_game_result),MATCH(H$1,INDIRECT(nfl_game_result_header),0),FALSE)),"",VLOOKUP($B506,INDIRECT(nfl_game_result),MATCH(H$1,INDIRECT(nfl_game_result_header),0),FALSE)),"error")</f>
        <v>17</v>
      </c>
      <c r="I506">
        <f ca="1">IFERROR(IF(ISBLANK(VLOOKUP($B506,INDIRECT(nfl_game_result),MATCH(I$1,INDIRECT(nfl_game_result_header),0),FALSE)),"",VLOOKUP($B506,INDIRECT(nfl_game_result),MATCH(I$1,INDIRECT(nfl_game_result_header),0),FALSE)),"error")</f>
        <v>22</v>
      </c>
      <c r="J506" t="str">
        <f ca="1">IFERROR(IF(ISBLANK(VLOOKUP($B506,INDIRECT(nfl_game_result),MATCH(J$1,INDIRECT(nfl_game_result_header),0),FALSE)),"",VLOOKUP($B506,INDIRECT(nfl_game_result),MATCH(J$1,INDIRECT(nfl_game_result_header),0),FALSE)),"error")</f>
        <v>TBY</v>
      </c>
      <c r="K506" t="str">
        <f ca="1">IFERROR(IF(ISBLANK(VLOOKUP($B506,INDIRECT(nfl_game_result),MATCH(K$1,INDIRECT(nfl_game_result_header),0),FALSE)),"",VLOOKUP($B506,INDIRECT(nfl_game_result),MATCH(K$1,INDIRECT(nfl_game_result_header),0),FALSE)),"error")</f>
        <v>TBY</v>
      </c>
      <c r="L506" s="23" t="str">
        <f ca="1">IFERROR(IF(ISBLANK(VLOOKUP($B506,INDIRECT(nfl_game_result),MATCH(L$1,INDIRECT(nfl_game_result_header),0),FALSE)),"",VLOOKUP($B506,INDIRECT(nfl_game_result),MATCH(L$1,INDIRECT(nfl_game_result_header),0),FALSE)),"error")</f>
        <v/>
      </c>
      <c r="M506" t="s">
        <v>14</v>
      </c>
      <c r="N506">
        <v>-7</v>
      </c>
      <c r="O506" t="s">
        <v>334</v>
      </c>
      <c r="V506" s="23" t="s">
        <v>416</v>
      </c>
      <c r="W506">
        <f ca="1">VALUE(LEFT(C506, 4))</f>
        <v>2012</v>
      </c>
      <c r="X506">
        <f ca="1">VALUE(MID(C506,6,FIND("_",C506,6)-6))</f>
        <v>17</v>
      </c>
      <c r="Y506" t="str">
        <f ca="1">IF(NOT(OR(ISBLANK(D506),ISBLANK(E506),D506="",E506="")),D506-E506,"")</f>
        <v/>
      </c>
      <c r="Z506" t="str">
        <f ca="1">IF(OR(NOT(ISNUMBER(D506)),ISBLANK(D506),D506="",ISBLANK(N506)),"",ABS(D506-N506))</f>
        <v/>
      </c>
      <c r="AA506">
        <f ca="1">IF(OR(ISBLANK(J506),ISBLANK(O506),J506="",O506=""),"",IF(J506=O506,1,0))</f>
        <v>1</v>
      </c>
      <c r="AB506" t="str">
        <f ca="1">IF(OR(ISBLANK(K506),ISBLANK(Q506),K506="",Q506=""),"",IF(K506=Q506,1,0))</f>
        <v/>
      </c>
      <c r="AC506" s="23" t="str">
        <f t="shared" ca="1" si="7"/>
        <v/>
      </c>
    </row>
    <row r="507" spans="1:29" x14ac:dyDescent="0.25">
      <c r="A507" s="23">
        <v>506</v>
      </c>
      <c r="B507">
        <v>250</v>
      </c>
      <c r="C507" t="str">
        <f ca="1">IFERROR(VLOOKUP($B507,INDIRECT(nfl_game_result),MATCH(C$1,INDIRECT(nfl_game_result_header),0),FALSE),"error")</f>
        <v>2012_17_CAR@NOR</v>
      </c>
      <c r="D507" t="str">
        <f ca="1">IFERROR(IF(ISBLANK(VLOOKUP($B507,INDIRECT(nfl_game_result),MATCH(D$1,INDIRECT(nfl_game_result_header),0),FALSE)),"",VLOOKUP($B507,INDIRECT(nfl_game_result),MATCH(D$1,INDIRECT(nfl_game_result_header),0),FALSE)),"error")</f>
        <v/>
      </c>
      <c r="E507">
        <f ca="1">IFERROR(IF(ISBLANK(VLOOKUP($B507,INDIRECT(nfl_game_result),MATCH(E$1,INDIRECT(nfl_game_result_header),0),FALSE)),"",VLOOKUP($B507,INDIRECT(nfl_game_result),MATCH(E$1,INDIRECT(nfl_game_result_header),0),FALSE)),"error")</f>
        <v>-4.5</v>
      </c>
      <c r="F507" s="23" t="str">
        <f ca="1">IFERROR(IF(ISBLANK(VLOOKUP($B507,INDIRECT(nfl_game_result),MATCH(F$1,INDIRECT(nfl_game_result_header),0),FALSE)),"",VLOOKUP($B507,INDIRECT(nfl_game_result),MATCH(F$1,INDIRECT(nfl_game_result_header),0),FALSE)),"error")</f>
        <v/>
      </c>
      <c r="G507" s="23" t="str">
        <f ca="1">IFERROR(IF(ISBLANK(VLOOKUP($B507,INDIRECT(nfl_game_result),MATCH(G$1,INDIRECT(nfl_game_result_header),0),FALSE)),"",VLOOKUP($B507,INDIRECT(nfl_game_result),MATCH(G$1,INDIRECT(nfl_game_result_header),0),FALSE)),"error")</f>
        <v/>
      </c>
      <c r="H507">
        <f ca="1">IFERROR(IF(ISBLANK(VLOOKUP($B507,INDIRECT(nfl_game_result),MATCH(H$1,INDIRECT(nfl_game_result_header),0),FALSE)),"",VLOOKUP($B507,INDIRECT(nfl_game_result),MATCH(H$1,INDIRECT(nfl_game_result_header),0),FALSE)),"error")</f>
        <v>38</v>
      </c>
      <c r="I507">
        <f ca="1">IFERROR(IF(ISBLANK(VLOOKUP($B507,INDIRECT(nfl_game_result),MATCH(I$1,INDIRECT(nfl_game_result_header),0),FALSE)),"",VLOOKUP($B507,INDIRECT(nfl_game_result),MATCH(I$1,INDIRECT(nfl_game_result_header),0),FALSE)),"error")</f>
        <v>44</v>
      </c>
      <c r="J507" t="str">
        <f ca="1">IFERROR(IF(ISBLANK(VLOOKUP($B507,INDIRECT(nfl_game_result),MATCH(J$1,INDIRECT(nfl_game_result_header),0),FALSE)),"",VLOOKUP($B507,INDIRECT(nfl_game_result),MATCH(J$1,INDIRECT(nfl_game_result_header),0),FALSE)),"error")</f>
        <v>CAR</v>
      </c>
      <c r="K507" t="str">
        <f ca="1">IFERROR(IF(ISBLANK(VLOOKUP($B507,INDIRECT(nfl_game_result),MATCH(K$1,INDIRECT(nfl_game_result_header),0),FALSE)),"",VLOOKUP($B507,INDIRECT(nfl_game_result),MATCH(K$1,INDIRECT(nfl_game_result_header),0),FALSE)),"error")</f>
        <v>CAR</v>
      </c>
      <c r="L507" s="23" t="str">
        <f ca="1">IFERROR(IF(ISBLANK(VLOOKUP($B507,INDIRECT(nfl_game_result),MATCH(L$1,INDIRECT(nfl_game_result_header),0),FALSE)),"",VLOOKUP($B507,INDIRECT(nfl_game_result),MATCH(L$1,INDIRECT(nfl_game_result_header),0),FALSE)),"error")</f>
        <v/>
      </c>
      <c r="M507" t="s">
        <v>14</v>
      </c>
      <c r="N507">
        <v>-5.5</v>
      </c>
      <c r="O507" t="s">
        <v>335</v>
      </c>
      <c r="V507" s="23" t="s">
        <v>416</v>
      </c>
      <c r="W507">
        <f ca="1">VALUE(LEFT(C507, 4))</f>
        <v>2012</v>
      </c>
      <c r="X507">
        <f ca="1">VALUE(MID(C507,6,FIND("_",C507,6)-6))</f>
        <v>17</v>
      </c>
      <c r="Y507" t="str">
        <f ca="1">IF(NOT(OR(ISBLANK(D507),ISBLANK(E507),D507="",E507="")),D507-E507,"")</f>
        <v/>
      </c>
      <c r="Z507" t="str">
        <f ca="1">IF(OR(NOT(ISNUMBER(D507)),ISBLANK(D507),D507="",ISBLANK(N507)),"",ABS(D507-N507))</f>
        <v/>
      </c>
      <c r="AA507">
        <f ca="1">IF(OR(ISBLANK(J507),ISBLANK(O507),J507="",O507=""),"",IF(J507=O507,1,0))</f>
        <v>0</v>
      </c>
      <c r="AB507" t="str">
        <f ca="1">IF(OR(ISBLANK(K507),ISBLANK(Q507),K507="",Q507=""),"",IF(K507=Q507,1,0))</f>
        <v/>
      </c>
      <c r="AC507" s="23" t="str">
        <f t="shared" ca="1" si="7"/>
        <v/>
      </c>
    </row>
    <row r="508" spans="1:29" x14ac:dyDescent="0.25">
      <c r="A508" s="23">
        <v>507</v>
      </c>
      <c r="B508">
        <v>251</v>
      </c>
      <c r="C508" t="str">
        <f ca="1">IFERROR(VLOOKUP($B508,INDIRECT(nfl_game_result),MATCH(C$1,INDIRECT(nfl_game_result_header),0),FALSE),"error")</f>
        <v>2012_17_GBY@MIN</v>
      </c>
      <c r="D508" t="str">
        <f ca="1">IFERROR(IF(ISBLANK(VLOOKUP($B508,INDIRECT(nfl_game_result),MATCH(D$1,INDIRECT(nfl_game_result_header),0),FALSE)),"",VLOOKUP($B508,INDIRECT(nfl_game_result),MATCH(D$1,INDIRECT(nfl_game_result_header),0),FALSE)),"error")</f>
        <v/>
      </c>
      <c r="E508">
        <f ca="1">IFERROR(IF(ISBLANK(VLOOKUP($B508,INDIRECT(nfl_game_result),MATCH(E$1,INDIRECT(nfl_game_result_header),0),FALSE)),"",VLOOKUP($B508,INDIRECT(nfl_game_result),MATCH(E$1,INDIRECT(nfl_game_result_header),0),FALSE)),"error")</f>
        <v>3.5</v>
      </c>
      <c r="F508" s="23" t="str">
        <f ca="1">IFERROR(IF(ISBLANK(VLOOKUP($B508,INDIRECT(nfl_game_result),MATCH(F$1,INDIRECT(nfl_game_result_header),0),FALSE)),"",VLOOKUP($B508,INDIRECT(nfl_game_result),MATCH(F$1,INDIRECT(nfl_game_result_header),0),FALSE)),"error")</f>
        <v/>
      </c>
      <c r="G508" s="23" t="str">
        <f ca="1">IFERROR(IF(ISBLANK(VLOOKUP($B508,INDIRECT(nfl_game_result),MATCH(G$1,INDIRECT(nfl_game_result_header),0),FALSE)),"",VLOOKUP($B508,INDIRECT(nfl_game_result),MATCH(G$1,INDIRECT(nfl_game_result_header),0),FALSE)),"error")</f>
        <v/>
      </c>
      <c r="H508">
        <f ca="1">IFERROR(IF(ISBLANK(VLOOKUP($B508,INDIRECT(nfl_game_result),MATCH(H$1,INDIRECT(nfl_game_result_header),0),FALSE)),"",VLOOKUP($B508,INDIRECT(nfl_game_result),MATCH(H$1,INDIRECT(nfl_game_result_header),0),FALSE)),"error")</f>
        <v>37</v>
      </c>
      <c r="I508">
        <f ca="1">IFERROR(IF(ISBLANK(VLOOKUP($B508,INDIRECT(nfl_game_result),MATCH(I$1,INDIRECT(nfl_game_result_header),0),FALSE)),"",VLOOKUP($B508,INDIRECT(nfl_game_result),MATCH(I$1,INDIRECT(nfl_game_result_header),0),FALSE)),"error")</f>
        <v>34</v>
      </c>
      <c r="J508" t="str">
        <f ca="1">IFERROR(IF(ISBLANK(VLOOKUP($B508,INDIRECT(nfl_game_result),MATCH(J$1,INDIRECT(nfl_game_result_header),0),FALSE)),"",VLOOKUP($B508,INDIRECT(nfl_game_result),MATCH(J$1,INDIRECT(nfl_game_result_header),0),FALSE)),"error")</f>
        <v>MIN</v>
      </c>
      <c r="K508" t="str">
        <f ca="1">IFERROR(IF(ISBLANK(VLOOKUP($B508,INDIRECT(nfl_game_result),MATCH(K$1,INDIRECT(nfl_game_result_header),0),FALSE)),"",VLOOKUP($B508,INDIRECT(nfl_game_result),MATCH(K$1,INDIRECT(nfl_game_result_header),0),FALSE)),"error")</f>
        <v>MIN</v>
      </c>
      <c r="L508" s="23" t="str">
        <f ca="1">IFERROR(IF(ISBLANK(VLOOKUP($B508,INDIRECT(nfl_game_result),MATCH(L$1,INDIRECT(nfl_game_result_header),0),FALSE)),"",VLOOKUP($B508,INDIRECT(nfl_game_result),MATCH(L$1,INDIRECT(nfl_game_result_header),0),FALSE)),"error")</f>
        <v/>
      </c>
      <c r="M508" t="s">
        <v>14</v>
      </c>
      <c r="N508">
        <v>3.5</v>
      </c>
      <c r="O508" t="s">
        <v>80</v>
      </c>
      <c r="V508" s="23" t="s">
        <v>416</v>
      </c>
      <c r="W508">
        <f ca="1">VALUE(LEFT(C508, 4))</f>
        <v>2012</v>
      </c>
      <c r="X508">
        <f ca="1">VALUE(MID(C508,6,FIND("_",C508,6)-6))</f>
        <v>17</v>
      </c>
      <c r="Y508" t="str">
        <f ca="1">IF(NOT(OR(ISBLANK(D508),ISBLANK(E508),D508="",E508="")),D508-E508,"")</f>
        <v/>
      </c>
      <c r="Z508" t="str">
        <f ca="1">IF(OR(NOT(ISNUMBER(D508)),ISBLANK(D508),D508="",ISBLANK(N508)),"",ABS(D508-N508))</f>
        <v/>
      </c>
      <c r="AA508">
        <f ca="1">IF(OR(ISBLANK(J508),ISBLANK(O508),J508="",O508=""),"",IF(J508=O508,1,0))</f>
        <v>1</v>
      </c>
      <c r="AB508" t="str">
        <f ca="1">IF(OR(ISBLANK(K508),ISBLANK(Q508),K508="",Q508=""),"",IF(K508=Q508,1,0))</f>
        <v/>
      </c>
      <c r="AC508" s="23" t="str">
        <f t="shared" ca="1" si="7"/>
        <v/>
      </c>
    </row>
    <row r="509" spans="1:29" x14ac:dyDescent="0.25">
      <c r="A509" s="23">
        <v>508</v>
      </c>
      <c r="B509">
        <v>252</v>
      </c>
      <c r="C509" t="str">
        <f ca="1">IFERROR(VLOOKUP($B509,INDIRECT(nfl_game_result),MATCH(C$1,INDIRECT(nfl_game_result_header),0),FALSE),"error")</f>
        <v>2012_17_KCY@DEN</v>
      </c>
      <c r="D509" t="str">
        <f ca="1">IFERROR(IF(ISBLANK(VLOOKUP($B509,INDIRECT(nfl_game_result),MATCH(D$1,INDIRECT(nfl_game_result_header),0),FALSE)),"",VLOOKUP($B509,INDIRECT(nfl_game_result),MATCH(D$1,INDIRECT(nfl_game_result_header),0),FALSE)),"error")</f>
        <v/>
      </c>
      <c r="E509">
        <f ca="1">IFERROR(IF(ISBLANK(VLOOKUP($B509,INDIRECT(nfl_game_result),MATCH(E$1,INDIRECT(nfl_game_result_header),0),FALSE)),"",VLOOKUP($B509,INDIRECT(nfl_game_result),MATCH(E$1,INDIRECT(nfl_game_result_header),0),FALSE)),"error")</f>
        <v>-15.5</v>
      </c>
      <c r="F509" s="23" t="str">
        <f ca="1">IFERROR(IF(ISBLANK(VLOOKUP($B509,INDIRECT(nfl_game_result),MATCH(F$1,INDIRECT(nfl_game_result_header),0),FALSE)),"",VLOOKUP($B509,INDIRECT(nfl_game_result),MATCH(F$1,INDIRECT(nfl_game_result_header),0),FALSE)),"error")</f>
        <v/>
      </c>
      <c r="G509" s="23" t="str">
        <f ca="1">IFERROR(IF(ISBLANK(VLOOKUP($B509,INDIRECT(nfl_game_result),MATCH(G$1,INDIRECT(nfl_game_result_header),0),FALSE)),"",VLOOKUP($B509,INDIRECT(nfl_game_result),MATCH(G$1,INDIRECT(nfl_game_result_header),0),FALSE)),"error")</f>
        <v/>
      </c>
      <c r="H509">
        <f ca="1">IFERROR(IF(ISBLANK(VLOOKUP($B509,INDIRECT(nfl_game_result),MATCH(H$1,INDIRECT(nfl_game_result_header),0),FALSE)),"",VLOOKUP($B509,INDIRECT(nfl_game_result),MATCH(H$1,INDIRECT(nfl_game_result_header),0),FALSE)),"error")</f>
        <v>38</v>
      </c>
      <c r="I509">
        <f ca="1">IFERROR(IF(ISBLANK(VLOOKUP($B509,INDIRECT(nfl_game_result),MATCH(I$1,INDIRECT(nfl_game_result_header),0),FALSE)),"",VLOOKUP($B509,INDIRECT(nfl_game_result),MATCH(I$1,INDIRECT(nfl_game_result_header),0),FALSE)),"error")</f>
        <v>3</v>
      </c>
      <c r="J509" t="str">
        <f ca="1">IFERROR(IF(ISBLANK(VLOOKUP($B509,INDIRECT(nfl_game_result),MATCH(J$1,INDIRECT(nfl_game_result_header),0),FALSE)),"",VLOOKUP($B509,INDIRECT(nfl_game_result),MATCH(J$1,INDIRECT(nfl_game_result_header),0),FALSE)),"error")</f>
        <v>DEN</v>
      </c>
      <c r="K509" t="str">
        <f ca="1">IFERROR(IF(ISBLANK(VLOOKUP($B509,INDIRECT(nfl_game_result),MATCH(K$1,INDIRECT(nfl_game_result_header),0),FALSE)),"",VLOOKUP($B509,INDIRECT(nfl_game_result),MATCH(K$1,INDIRECT(nfl_game_result_header),0),FALSE)),"error")</f>
        <v>DEN</v>
      </c>
      <c r="L509" s="23" t="str">
        <f ca="1">IFERROR(IF(ISBLANK(VLOOKUP($B509,INDIRECT(nfl_game_result),MATCH(L$1,INDIRECT(nfl_game_result_header),0),FALSE)),"",VLOOKUP($B509,INDIRECT(nfl_game_result),MATCH(L$1,INDIRECT(nfl_game_result_header),0),FALSE)),"error")</f>
        <v/>
      </c>
      <c r="M509" t="s">
        <v>14</v>
      </c>
      <c r="N509">
        <v>-17.5</v>
      </c>
      <c r="O509" t="s">
        <v>72</v>
      </c>
      <c r="V509" s="23" t="s">
        <v>416</v>
      </c>
      <c r="W509">
        <f ca="1">VALUE(LEFT(C509, 4))</f>
        <v>2012</v>
      </c>
      <c r="X509">
        <f ca="1">VALUE(MID(C509,6,FIND("_",C509,6)-6))</f>
        <v>17</v>
      </c>
      <c r="Y509" t="str">
        <f ca="1">IF(NOT(OR(ISBLANK(D509),ISBLANK(E509),D509="",E509="")),D509-E509,"")</f>
        <v/>
      </c>
      <c r="Z509" t="str">
        <f ca="1">IF(OR(NOT(ISNUMBER(D509)),ISBLANK(D509),D509="",ISBLANK(N509)),"",ABS(D509-N509))</f>
        <v/>
      </c>
      <c r="AA509">
        <f ca="1">IF(OR(ISBLANK(J509),ISBLANK(O509),J509="",O509=""),"",IF(J509=O509,1,0))</f>
        <v>1</v>
      </c>
      <c r="AB509" t="str">
        <f ca="1">IF(OR(ISBLANK(K509),ISBLANK(Q509),K509="",Q509=""),"",IF(K509=Q509,1,0))</f>
        <v/>
      </c>
      <c r="AC509" s="23" t="str">
        <f t="shared" ca="1" si="7"/>
        <v/>
      </c>
    </row>
    <row r="510" spans="1:29" x14ac:dyDescent="0.25">
      <c r="A510" s="23">
        <v>509</v>
      </c>
      <c r="B510">
        <v>253</v>
      </c>
      <c r="C510" t="str">
        <f ca="1">IFERROR(VLOOKUP($B510,INDIRECT(nfl_game_result),MATCH(C$1,INDIRECT(nfl_game_result_header),0),FALSE),"error")</f>
        <v>2012_17_OAK@SD</v>
      </c>
      <c r="D510" t="str">
        <f ca="1">IFERROR(IF(ISBLANK(VLOOKUP($B510,INDIRECT(nfl_game_result),MATCH(D$1,INDIRECT(nfl_game_result_header),0),FALSE)),"",VLOOKUP($B510,INDIRECT(nfl_game_result),MATCH(D$1,INDIRECT(nfl_game_result_header),0),FALSE)),"error")</f>
        <v/>
      </c>
      <c r="E510">
        <f ca="1">IFERROR(IF(ISBLANK(VLOOKUP($B510,INDIRECT(nfl_game_result),MATCH(E$1,INDIRECT(nfl_game_result_header),0),FALSE)),"",VLOOKUP($B510,INDIRECT(nfl_game_result),MATCH(E$1,INDIRECT(nfl_game_result_header),0),FALSE)),"error")</f>
        <v>-4.5</v>
      </c>
      <c r="F510" s="23" t="str">
        <f ca="1">IFERROR(IF(ISBLANK(VLOOKUP($B510,INDIRECT(nfl_game_result),MATCH(F$1,INDIRECT(nfl_game_result_header),0),FALSE)),"",VLOOKUP($B510,INDIRECT(nfl_game_result),MATCH(F$1,INDIRECT(nfl_game_result_header),0),FALSE)),"error")</f>
        <v/>
      </c>
      <c r="G510" s="23" t="str">
        <f ca="1">IFERROR(IF(ISBLANK(VLOOKUP($B510,INDIRECT(nfl_game_result),MATCH(G$1,INDIRECT(nfl_game_result_header),0),FALSE)),"",VLOOKUP($B510,INDIRECT(nfl_game_result),MATCH(G$1,INDIRECT(nfl_game_result_header),0),FALSE)),"error")</f>
        <v/>
      </c>
      <c r="H510">
        <f ca="1">IFERROR(IF(ISBLANK(VLOOKUP($B510,INDIRECT(nfl_game_result),MATCH(H$1,INDIRECT(nfl_game_result_header),0),FALSE)),"",VLOOKUP($B510,INDIRECT(nfl_game_result),MATCH(H$1,INDIRECT(nfl_game_result_header),0),FALSE)),"error")</f>
        <v>24</v>
      </c>
      <c r="I510">
        <f ca="1">IFERROR(IF(ISBLANK(VLOOKUP($B510,INDIRECT(nfl_game_result),MATCH(I$1,INDIRECT(nfl_game_result_header),0),FALSE)),"",VLOOKUP($B510,INDIRECT(nfl_game_result),MATCH(I$1,INDIRECT(nfl_game_result_header),0),FALSE)),"error")</f>
        <v>21</v>
      </c>
      <c r="J510" t="str">
        <f ca="1">IFERROR(IF(ISBLANK(VLOOKUP($B510,INDIRECT(nfl_game_result),MATCH(J$1,INDIRECT(nfl_game_result_header),0),FALSE)),"",VLOOKUP($B510,INDIRECT(nfl_game_result),MATCH(J$1,INDIRECT(nfl_game_result_header),0),FALSE)),"error")</f>
        <v>OAK</v>
      </c>
      <c r="K510" t="str">
        <f ca="1">IFERROR(IF(ISBLANK(VLOOKUP($B510,INDIRECT(nfl_game_result),MATCH(K$1,INDIRECT(nfl_game_result_header),0),FALSE)),"",VLOOKUP($B510,INDIRECT(nfl_game_result),MATCH(K$1,INDIRECT(nfl_game_result_header),0),FALSE)),"error")</f>
        <v>SD</v>
      </c>
      <c r="L510" s="23" t="str">
        <f ca="1">IFERROR(IF(ISBLANK(VLOOKUP($B510,INDIRECT(nfl_game_result),MATCH(L$1,INDIRECT(nfl_game_result_header),0),FALSE)),"",VLOOKUP($B510,INDIRECT(nfl_game_result),MATCH(L$1,INDIRECT(nfl_game_result_header),0),FALSE)),"error")</f>
        <v/>
      </c>
      <c r="M510" t="s">
        <v>14</v>
      </c>
      <c r="N510">
        <v>-7.5</v>
      </c>
      <c r="O510" t="s">
        <v>88</v>
      </c>
      <c r="V510" s="23" t="s">
        <v>416</v>
      </c>
      <c r="W510">
        <f ca="1">VALUE(LEFT(C510, 4))</f>
        <v>2012</v>
      </c>
      <c r="X510">
        <f ca="1">VALUE(MID(C510,6,FIND("_",C510,6)-6))</f>
        <v>17</v>
      </c>
      <c r="Y510" t="str">
        <f ca="1">IF(NOT(OR(ISBLANK(D510),ISBLANK(E510),D510="",E510="")),D510-E510,"")</f>
        <v/>
      </c>
      <c r="Z510" t="str">
        <f ca="1">IF(OR(NOT(ISNUMBER(D510)),ISBLANK(D510),D510="",ISBLANK(N510)),"",ABS(D510-N510))</f>
        <v/>
      </c>
      <c r="AA510">
        <f ca="1">IF(OR(ISBLANK(J510),ISBLANK(O510),J510="",O510=""),"",IF(J510=O510,1,0))</f>
        <v>0</v>
      </c>
      <c r="AB510" t="str">
        <f ca="1">IF(OR(ISBLANK(K510),ISBLANK(Q510),K510="",Q510=""),"",IF(K510=Q510,1,0))</f>
        <v/>
      </c>
      <c r="AC510" s="23" t="str">
        <f t="shared" ca="1" si="7"/>
        <v/>
      </c>
    </row>
    <row r="511" spans="1:29" x14ac:dyDescent="0.25">
      <c r="A511" s="23">
        <v>510</v>
      </c>
      <c r="B511">
        <v>254</v>
      </c>
      <c r="C511" t="str">
        <f ca="1">IFERROR(VLOOKUP($B511,INDIRECT(nfl_game_result),MATCH(C$1,INDIRECT(nfl_game_result_header),0),FALSE),"error")</f>
        <v>2012_17_ARI@SFO</v>
      </c>
      <c r="D511" t="str">
        <f ca="1">IFERROR(IF(ISBLANK(VLOOKUP($B511,INDIRECT(nfl_game_result),MATCH(D$1,INDIRECT(nfl_game_result_header),0),FALSE)),"",VLOOKUP($B511,INDIRECT(nfl_game_result),MATCH(D$1,INDIRECT(nfl_game_result_header),0),FALSE)),"error")</f>
        <v/>
      </c>
      <c r="E511">
        <f ca="1">IFERROR(IF(ISBLANK(VLOOKUP($B511,INDIRECT(nfl_game_result),MATCH(E$1,INDIRECT(nfl_game_result_header),0),FALSE)),"",VLOOKUP($B511,INDIRECT(nfl_game_result),MATCH(E$1,INDIRECT(nfl_game_result_header),0),FALSE)),"error")</f>
        <v>-14.5</v>
      </c>
      <c r="F511" s="23" t="str">
        <f ca="1">IFERROR(IF(ISBLANK(VLOOKUP($B511,INDIRECT(nfl_game_result),MATCH(F$1,INDIRECT(nfl_game_result_header),0),FALSE)),"",VLOOKUP($B511,INDIRECT(nfl_game_result),MATCH(F$1,INDIRECT(nfl_game_result_header),0),FALSE)),"error")</f>
        <v/>
      </c>
      <c r="G511" s="23" t="str">
        <f ca="1">IFERROR(IF(ISBLANK(VLOOKUP($B511,INDIRECT(nfl_game_result),MATCH(G$1,INDIRECT(nfl_game_result_header),0),FALSE)),"",VLOOKUP($B511,INDIRECT(nfl_game_result),MATCH(G$1,INDIRECT(nfl_game_result_header),0),FALSE)),"error")</f>
        <v/>
      </c>
      <c r="H511">
        <f ca="1">IFERROR(IF(ISBLANK(VLOOKUP($B511,INDIRECT(nfl_game_result),MATCH(H$1,INDIRECT(nfl_game_result_header),0),FALSE)),"",VLOOKUP($B511,INDIRECT(nfl_game_result),MATCH(H$1,INDIRECT(nfl_game_result_header),0),FALSE)),"error")</f>
        <v>27</v>
      </c>
      <c r="I511">
        <f ca="1">IFERROR(IF(ISBLANK(VLOOKUP($B511,INDIRECT(nfl_game_result),MATCH(I$1,INDIRECT(nfl_game_result_header),0),FALSE)),"",VLOOKUP($B511,INDIRECT(nfl_game_result),MATCH(I$1,INDIRECT(nfl_game_result_header),0),FALSE)),"error")</f>
        <v>13</v>
      </c>
      <c r="J511" t="str">
        <f ca="1">IFERROR(IF(ISBLANK(VLOOKUP($B511,INDIRECT(nfl_game_result),MATCH(J$1,INDIRECT(nfl_game_result_header),0),FALSE)),"",VLOOKUP($B511,INDIRECT(nfl_game_result),MATCH(J$1,INDIRECT(nfl_game_result_header),0),FALSE)),"error")</f>
        <v>ARI</v>
      </c>
      <c r="K511" t="str">
        <f ca="1">IFERROR(IF(ISBLANK(VLOOKUP($B511,INDIRECT(nfl_game_result),MATCH(K$1,INDIRECT(nfl_game_result_header),0),FALSE)),"",VLOOKUP($B511,INDIRECT(nfl_game_result),MATCH(K$1,INDIRECT(nfl_game_result_header),0),FALSE)),"error")</f>
        <v>SFO</v>
      </c>
      <c r="L511" s="23" t="str">
        <f ca="1">IFERROR(IF(ISBLANK(VLOOKUP($B511,INDIRECT(nfl_game_result),MATCH(L$1,INDIRECT(nfl_game_result_header),0),FALSE)),"",VLOOKUP($B511,INDIRECT(nfl_game_result),MATCH(L$1,INDIRECT(nfl_game_result_header),0),FALSE)),"error")</f>
        <v/>
      </c>
      <c r="M511" t="s">
        <v>14</v>
      </c>
      <c r="N511">
        <v>-10.5</v>
      </c>
      <c r="O511" t="s">
        <v>64</v>
      </c>
      <c r="V511" s="23" t="s">
        <v>416</v>
      </c>
      <c r="W511">
        <f ca="1">VALUE(LEFT(C511, 4))</f>
        <v>2012</v>
      </c>
      <c r="X511">
        <f ca="1">VALUE(MID(C511,6,FIND("_",C511,6)-6))</f>
        <v>17</v>
      </c>
      <c r="Y511" t="str">
        <f ca="1">IF(NOT(OR(ISBLANK(D511),ISBLANK(E511),D511="",E511="")),D511-E511,"")</f>
        <v/>
      </c>
      <c r="Z511" t="str">
        <f ca="1">IF(OR(NOT(ISNUMBER(D511)),ISBLANK(D511),D511="",ISBLANK(N511)),"",ABS(D511-N511))</f>
        <v/>
      </c>
      <c r="AA511">
        <f ca="1">IF(OR(ISBLANK(J511),ISBLANK(O511),J511="",O511=""),"",IF(J511=O511,1,0))</f>
        <v>1</v>
      </c>
      <c r="AB511" t="str">
        <f ca="1">IF(OR(ISBLANK(K511),ISBLANK(Q511),K511="",Q511=""),"",IF(K511=Q511,1,0))</f>
        <v/>
      </c>
      <c r="AC511" s="23" t="str">
        <f t="shared" ca="1" si="7"/>
        <v/>
      </c>
    </row>
    <row r="512" spans="1:29" x14ac:dyDescent="0.25">
      <c r="A512" s="23">
        <v>511</v>
      </c>
      <c r="B512">
        <v>255</v>
      </c>
      <c r="C512" t="str">
        <f ca="1">IFERROR(VLOOKUP($B512,INDIRECT(nfl_game_result),MATCH(C$1,INDIRECT(nfl_game_result_header),0),FALSE),"error")</f>
        <v>2012_17_STL@SEA</v>
      </c>
      <c r="D512" t="str">
        <f ca="1">IFERROR(IF(ISBLANK(VLOOKUP($B512,INDIRECT(nfl_game_result),MATCH(D$1,INDIRECT(nfl_game_result_header),0),FALSE)),"",VLOOKUP($B512,INDIRECT(nfl_game_result),MATCH(D$1,INDIRECT(nfl_game_result_header),0),FALSE)),"error")</f>
        <v/>
      </c>
      <c r="E512">
        <f ca="1">IFERROR(IF(ISBLANK(VLOOKUP($B512,INDIRECT(nfl_game_result),MATCH(E$1,INDIRECT(nfl_game_result_header),0),FALSE)),"",VLOOKUP($B512,INDIRECT(nfl_game_result),MATCH(E$1,INDIRECT(nfl_game_result_header),0),FALSE)),"error")</f>
        <v>-10.5</v>
      </c>
      <c r="F512" s="23" t="str">
        <f ca="1">IFERROR(IF(ISBLANK(VLOOKUP($B512,INDIRECT(nfl_game_result),MATCH(F$1,INDIRECT(nfl_game_result_header),0),FALSE)),"",VLOOKUP($B512,INDIRECT(nfl_game_result),MATCH(F$1,INDIRECT(nfl_game_result_header),0),FALSE)),"error")</f>
        <v/>
      </c>
      <c r="G512" s="23" t="str">
        <f ca="1">IFERROR(IF(ISBLANK(VLOOKUP($B512,INDIRECT(nfl_game_result),MATCH(G$1,INDIRECT(nfl_game_result_header),0),FALSE)),"",VLOOKUP($B512,INDIRECT(nfl_game_result),MATCH(G$1,INDIRECT(nfl_game_result_header),0),FALSE)),"error")</f>
        <v/>
      </c>
      <c r="H512">
        <f ca="1">IFERROR(IF(ISBLANK(VLOOKUP($B512,INDIRECT(nfl_game_result),MATCH(H$1,INDIRECT(nfl_game_result_header),0),FALSE)),"",VLOOKUP($B512,INDIRECT(nfl_game_result),MATCH(H$1,INDIRECT(nfl_game_result_header),0),FALSE)),"error")</f>
        <v>20</v>
      </c>
      <c r="I512">
        <f ca="1">IFERROR(IF(ISBLANK(VLOOKUP($B512,INDIRECT(nfl_game_result),MATCH(I$1,INDIRECT(nfl_game_result_header),0),FALSE)),"",VLOOKUP($B512,INDIRECT(nfl_game_result),MATCH(I$1,INDIRECT(nfl_game_result_header),0),FALSE)),"error")</f>
        <v>13</v>
      </c>
      <c r="J512" t="str">
        <f ca="1">IFERROR(IF(ISBLANK(VLOOKUP($B512,INDIRECT(nfl_game_result),MATCH(J$1,INDIRECT(nfl_game_result_header),0),FALSE)),"",VLOOKUP($B512,INDIRECT(nfl_game_result),MATCH(J$1,INDIRECT(nfl_game_result_header),0),FALSE)),"error")</f>
        <v>STL</v>
      </c>
      <c r="K512" t="str">
        <f ca="1">IFERROR(IF(ISBLANK(VLOOKUP($B512,INDIRECT(nfl_game_result),MATCH(K$1,INDIRECT(nfl_game_result_header),0),FALSE)),"",VLOOKUP($B512,INDIRECT(nfl_game_result),MATCH(K$1,INDIRECT(nfl_game_result_header),0),FALSE)),"error")</f>
        <v>SEA</v>
      </c>
      <c r="L512" s="23" t="str">
        <f ca="1">IFERROR(IF(ISBLANK(VLOOKUP($B512,INDIRECT(nfl_game_result),MATCH(L$1,INDIRECT(nfl_game_result_header),0),FALSE)),"",VLOOKUP($B512,INDIRECT(nfl_game_result),MATCH(L$1,INDIRECT(nfl_game_result_header),0),FALSE)),"error")</f>
        <v/>
      </c>
      <c r="M512" t="s">
        <v>14</v>
      </c>
      <c r="N512">
        <v>-9.5</v>
      </c>
      <c r="O512" t="s">
        <v>89</v>
      </c>
      <c r="V512" s="23" t="s">
        <v>416</v>
      </c>
      <c r="W512">
        <f ca="1">VALUE(LEFT(C512, 4))</f>
        <v>2012</v>
      </c>
      <c r="X512">
        <f ca="1">VALUE(MID(C512,6,FIND("_",C512,6)-6))</f>
        <v>17</v>
      </c>
      <c r="Y512" t="str">
        <f ca="1">IF(NOT(OR(ISBLANK(D512),ISBLANK(E512),D512="",E512="")),D512-E512,"")</f>
        <v/>
      </c>
      <c r="Z512" t="str">
        <f ca="1">IF(OR(NOT(ISNUMBER(D512)),ISBLANK(D512),D512="",ISBLANK(N512)),"",ABS(D512-N512))</f>
        <v/>
      </c>
      <c r="AA512">
        <f ca="1">IF(OR(ISBLANK(J512),ISBLANK(O512),J512="",O512=""),"",IF(J512=O512,1,0))</f>
        <v>0</v>
      </c>
      <c r="AB512" t="str">
        <f ca="1">IF(OR(ISBLANK(K512),ISBLANK(Q512),K512="",Q512=""),"",IF(K512=Q512,1,0))</f>
        <v/>
      </c>
      <c r="AC512" s="23" t="str">
        <f t="shared" ca="1" si="7"/>
        <v/>
      </c>
    </row>
    <row r="513" spans="1:29" x14ac:dyDescent="0.25">
      <c r="A513" s="23">
        <v>512</v>
      </c>
      <c r="B513">
        <v>256</v>
      </c>
      <c r="C513" t="str">
        <f ca="1">IFERROR(VLOOKUP($B513,INDIRECT(nfl_game_result),MATCH(C$1,INDIRECT(nfl_game_result_header),0),FALSE),"error")</f>
        <v>2012_17_DAL@WAS</v>
      </c>
      <c r="D513" t="str">
        <f ca="1">IFERROR(IF(ISBLANK(VLOOKUP($B513,INDIRECT(nfl_game_result),MATCH(D$1,INDIRECT(nfl_game_result_header),0),FALSE)),"",VLOOKUP($B513,INDIRECT(nfl_game_result),MATCH(D$1,INDIRECT(nfl_game_result_header),0),FALSE)),"error")</f>
        <v/>
      </c>
      <c r="E513">
        <f ca="1">IFERROR(IF(ISBLANK(VLOOKUP($B513,INDIRECT(nfl_game_result),MATCH(E$1,INDIRECT(nfl_game_result_header),0),FALSE)),"",VLOOKUP($B513,INDIRECT(nfl_game_result),MATCH(E$1,INDIRECT(nfl_game_result_header),0),FALSE)),"error")</f>
        <v>-3.5</v>
      </c>
      <c r="F513" s="23" t="str">
        <f ca="1">IFERROR(IF(ISBLANK(VLOOKUP($B513,INDIRECT(nfl_game_result),MATCH(F$1,INDIRECT(nfl_game_result_header),0),FALSE)),"",VLOOKUP($B513,INDIRECT(nfl_game_result),MATCH(F$1,INDIRECT(nfl_game_result_header),0),FALSE)),"error")</f>
        <v/>
      </c>
      <c r="G513" s="23" t="str">
        <f ca="1">IFERROR(IF(ISBLANK(VLOOKUP($B513,INDIRECT(nfl_game_result),MATCH(G$1,INDIRECT(nfl_game_result_header),0),FALSE)),"",VLOOKUP($B513,INDIRECT(nfl_game_result),MATCH(G$1,INDIRECT(nfl_game_result_header),0),FALSE)),"error")</f>
        <v/>
      </c>
      <c r="H513">
        <f ca="1">IFERROR(IF(ISBLANK(VLOOKUP($B513,INDIRECT(nfl_game_result),MATCH(H$1,INDIRECT(nfl_game_result_header),0),FALSE)),"",VLOOKUP($B513,INDIRECT(nfl_game_result),MATCH(H$1,INDIRECT(nfl_game_result_header),0),FALSE)),"error")</f>
        <v>28</v>
      </c>
      <c r="I513">
        <f ca="1">IFERROR(IF(ISBLANK(VLOOKUP($B513,INDIRECT(nfl_game_result),MATCH(I$1,INDIRECT(nfl_game_result_header),0),FALSE)),"",VLOOKUP($B513,INDIRECT(nfl_game_result),MATCH(I$1,INDIRECT(nfl_game_result_header),0),FALSE)),"error")</f>
        <v>18</v>
      </c>
      <c r="J513" t="str">
        <f ca="1">IFERROR(IF(ISBLANK(VLOOKUP($B513,INDIRECT(nfl_game_result),MATCH(J$1,INDIRECT(nfl_game_result_header),0),FALSE)),"",VLOOKUP($B513,INDIRECT(nfl_game_result),MATCH(J$1,INDIRECT(nfl_game_result_header),0),FALSE)),"error")</f>
        <v>WAS</v>
      </c>
      <c r="K513" t="str">
        <f ca="1">IFERROR(IF(ISBLANK(VLOOKUP($B513,INDIRECT(nfl_game_result),MATCH(K$1,INDIRECT(nfl_game_result_header),0),FALSE)),"",VLOOKUP($B513,INDIRECT(nfl_game_result),MATCH(K$1,INDIRECT(nfl_game_result_header),0),FALSE)),"error")</f>
        <v>WAS</v>
      </c>
      <c r="L513" s="23" t="str">
        <f ca="1">IFERROR(IF(ISBLANK(VLOOKUP($B513,INDIRECT(nfl_game_result),MATCH(L$1,INDIRECT(nfl_game_result_header),0),FALSE)),"",VLOOKUP($B513,INDIRECT(nfl_game_result),MATCH(L$1,INDIRECT(nfl_game_result_header),0),FALSE)),"error")</f>
        <v/>
      </c>
      <c r="M513" t="s">
        <v>14</v>
      </c>
      <c r="N513">
        <v>-3.5</v>
      </c>
      <c r="O513" t="s">
        <v>71</v>
      </c>
      <c r="V513" s="23" t="s">
        <v>416</v>
      </c>
      <c r="W513">
        <f ca="1">VALUE(LEFT(C513, 4))</f>
        <v>2012</v>
      </c>
      <c r="X513">
        <f ca="1">VALUE(MID(C513,6,FIND("_",C513,6)-6))</f>
        <v>17</v>
      </c>
      <c r="Y513" t="str">
        <f ca="1">IF(NOT(OR(ISBLANK(D513),ISBLANK(E513),D513="",E513="")),D513-E513,"")</f>
        <v/>
      </c>
      <c r="Z513" t="str">
        <f ca="1">IF(OR(NOT(ISNUMBER(D513)),ISBLANK(D513),D513="",ISBLANK(N513)),"",ABS(D513-N513))</f>
        <v/>
      </c>
      <c r="AA513">
        <f ca="1">IF(OR(ISBLANK(J513),ISBLANK(O513),J513="",O513=""),"",IF(J513=O513,1,0))</f>
        <v>0</v>
      </c>
      <c r="AB513" t="str">
        <f ca="1">IF(OR(ISBLANK(K513),ISBLANK(Q513),K513="",Q513=""),"",IF(K513=Q513,1,0))</f>
        <v/>
      </c>
      <c r="AC513" s="23" t="str">
        <f t="shared" ca="1" si="7"/>
        <v/>
      </c>
    </row>
    <row r="514" spans="1:29" x14ac:dyDescent="0.25">
      <c r="A514" s="23">
        <v>513</v>
      </c>
      <c r="B514">
        <v>257</v>
      </c>
      <c r="C514" t="str">
        <f ca="1">IFERROR(VLOOKUP($B514,INDIRECT(nfl_game_result),MATCH(C$1,INDIRECT(nfl_game_result_header),0),FALSE),"error")</f>
        <v>2012_18_CIN@HOU</v>
      </c>
      <c r="D514">
        <f ca="1">IFERROR(IF(ISBLANK(VLOOKUP($B514,INDIRECT(nfl_game_result),MATCH(D$1,INDIRECT(nfl_game_result_header),0),FALSE)),"",VLOOKUP($B514,INDIRECT(nfl_game_result),MATCH(D$1,INDIRECT(nfl_game_result_header),0),FALSE)),"error")</f>
        <v>-4.5</v>
      </c>
      <c r="E514">
        <f ca="1">IFERROR(IF(ISBLANK(VLOOKUP($B514,INDIRECT(nfl_game_result),MATCH(E$1,INDIRECT(nfl_game_result_header),0),FALSE)),"",VLOOKUP($B514,INDIRECT(nfl_game_result),MATCH(E$1,INDIRECT(nfl_game_result_header),0),FALSE)),"error")</f>
        <v>-4.5</v>
      </c>
      <c r="F514" s="23" t="str">
        <f ca="1">IFERROR(IF(ISBLANK(VLOOKUP($B514,INDIRECT(nfl_game_result),MATCH(F$1,INDIRECT(nfl_game_result_header),0),FALSE)),"",VLOOKUP($B514,INDIRECT(nfl_game_result),MATCH(F$1,INDIRECT(nfl_game_result_header),0),FALSE)),"error")</f>
        <v/>
      </c>
      <c r="G514" s="23" t="str">
        <f ca="1">IFERROR(IF(ISBLANK(VLOOKUP($B514,INDIRECT(nfl_game_result),MATCH(G$1,INDIRECT(nfl_game_result_header),0),FALSE)),"",VLOOKUP($B514,INDIRECT(nfl_game_result),MATCH(G$1,INDIRECT(nfl_game_result_header),0),FALSE)),"error")</f>
        <v/>
      </c>
      <c r="H514">
        <f ca="1">IFERROR(IF(ISBLANK(VLOOKUP($B514,INDIRECT(nfl_game_result),MATCH(H$1,INDIRECT(nfl_game_result_header),0),FALSE)),"",VLOOKUP($B514,INDIRECT(nfl_game_result),MATCH(H$1,INDIRECT(nfl_game_result_header),0),FALSE)),"error")</f>
        <v>19</v>
      </c>
      <c r="I514">
        <f ca="1">IFERROR(IF(ISBLANK(VLOOKUP($B514,INDIRECT(nfl_game_result),MATCH(I$1,INDIRECT(nfl_game_result_header),0),FALSE)),"",VLOOKUP($B514,INDIRECT(nfl_game_result),MATCH(I$1,INDIRECT(nfl_game_result_header),0),FALSE)),"error")</f>
        <v>13</v>
      </c>
      <c r="J514" t="str">
        <f ca="1">IFERROR(IF(ISBLANK(VLOOKUP($B514,INDIRECT(nfl_game_result),MATCH(J$1,INDIRECT(nfl_game_result_header),0),FALSE)),"",VLOOKUP($B514,INDIRECT(nfl_game_result),MATCH(J$1,INDIRECT(nfl_game_result_header),0),FALSE)),"error")</f>
        <v>HOU</v>
      </c>
      <c r="K514" t="str">
        <f ca="1">IFERROR(IF(ISBLANK(VLOOKUP($B514,INDIRECT(nfl_game_result),MATCH(K$1,INDIRECT(nfl_game_result_header),0),FALSE)),"",VLOOKUP($B514,INDIRECT(nfl_game_result),MATCH(K$1,INDIRECT(nfl_game_result_header),0),FALSE)),"error")</f>
        <v>HOU</v>
      </c>
      <c r="L514" s="23" t="str">
        <f ca="1">IFERROR(IF(ISBLANK(VLOOKUP($B514,INDIRECT(nfl_game_result),MATCH(L$1,INDIRECT(nfl_game_result_header),0),FALSE)),"",VLOOKUP($B514,INDIRECT(nfl_game_result),MATCH(L$1,INDIRECT(nfl_game_result_header),0),FALSE)),"error")</f>
        <v/>
      </c>
      <c r="M514" t="s">
        <v>16</v>
      </c>
      <c r="N514">
        <v>-5.5</v>
      </c>
      <c r="O514" t="s">
        <v>75</v>
      </c>
      <c r="Q514" t="s">
        <v>75</v>
      </c>
      <c r="V514" s="23" t="s">
        <v>416</v>
      </c>
      <c r="W514">
        <f ca="1">VALUE(LEFT(C514, 4))</f>
        <v>2012</v>
      </c>
      <c r="X514">
        <f ca="1">VALUE(MID(C514,6,FIND("_",C514,6)-6))</f>
        <v>18</v>
      </c>
      <c r="Y514">
        <f ca="1">IF(NOT(OR(ISBLANK(D514),ISBLANK(E514),D514="",E514="")),D514-E514,"")</f>
        <v>0</v>
      </c>
      <c r="Z514">
        <f ca="1">IF(OR(NOT(ISNUMBER(D514)),ISBLANK(D514),D514="",ISBLANK(N514)),"",ABS(D514-N514))</f>
        <v>1</v>
      </c>
      <c r="AA514">
        <f ca="1">IF(OR(ISBLANK(J514),ISBLANK(O514),J514="",O514=""),"",IF(J514=O514,1,0))</f>
        <v>1</v>
      </c>
      <c r="AB514">
        <f ca="1">IF(OR(ISBLANK(K514),ISBLANK(Q514),K514="",Q514=""),"",IF(K514=Q514,1,0))</f>
        <v>1</v>
      </c>
      <c r="AC514" s="23" t="str">
        <f t="shared" ca="1" si="7"/>
        <v/>
      </c>
    </row>
    <row r="515" spans="1:29" x14ac:dyDescent="0.25">
      <c r="A515" s="23">
        <v>514</v>
      </c>
      <c r="B515">
        <v>258</v>
      </c>
      <c r="C515" t="str">
        <f ca="1">IFERROR(VLOOKUP($B515,INDIRECT(nfl_game_result),MATCH(C$1,INDIRECT(nfl_game_result_header),0),FALSE),"error")</f>
        <v>2012_18_MIN@GBY</v>
      </c>
      <c r="D515">
        <f ca="1">IFERROR(IF(ISBLANK(VLOOKUP($B515,INDIRECT(nfl_game_result),MATCH(D$1,INDIRECT(nfl_game_result_header),0),FALSE)),"",VLOOKUP($B515,INDIRECT(nfl_game_result),MATCH(D$1,INDIRECT(nfl_game_result_header),0),FALSE)),"error")</f>
        <v>-7.5</v>
      </c>
      <c r="E515">
        <f ca="1">IFERROR(IF(ISBLANK(VLOOKUP($B515,INDIRECT(nfl_game_result),MATCH(E$1,INDIRECT(nfl_game_result_header),0),FALSE)),"",VLOOKUP($B515,INDIRECT(nfl_game_result),MATCH(E$1,INDIRECT(nfl_game_result_header),0),FALSE)),"error")</f>
        <v>-10.5</v>
      </c>
      <c r="F515" s="23" t="str">
        <f ca="1">IFERROR(IF(ISBLANK(VLOOKUP($B515,INDIRECT(nfl_game_result),MATCH(F$1,INDIRECT(nfl_game_result_header),0),FALSE)),"",VLOOKUP($B515,INDIRECT(nfl_game_result),MATCH(F$1,INDIRECT(nfl_game_result_header),0),FALSE)),"error")</f>
        <v/>
      </c>
      <c r="G515" s="23" t="str">
        <f ca="1">IFERROR(IF(ISBLANK(VLOOKUP($B515,INDIRECT(nfl_game_result),MATCH(G$1,INDIRECT(nfl_game_result_header),0),FALSE)),"",VLOOKUP($B515,INDIRECT(nfl_game_result),MATCH(G$1,INDIRECT(nfl_game_result_header),0),FALSE)),"error")</f>
        <v/>
      </c>
      <c r="H515">
        <f ca="1">IFERROR(IF(ISBLANK(VLOOKUP($B515,INDIRECT(nfl_game_result),MATCH(H$1,INDIRECT(nfl_game_result_header),0),FALSE)),"",VLOOKUP($B515,INDIRECT(nfl_game_result),MATCH(H$1,INDIRECT(nfl_game_result_header),0),FALSE)),"error")</f>
        <v>24</v>
      </c>
      <c r="I515">
        <f ca="1">IFERROR(IF(ISBLANK(VLOOKUP($B515,INDIRECT(nfl_game_result),MATCH(I$1,INDIRECT(nfl_game_result_header),0),FALSE)),"",VLOOKUP($B515,INDIRECT(nfl_game_result),MATCH(I$1,INDIRECT(nfl_game_result_header),0),FALSE)),"error")</f>
        <v>10</v>
      </c>
      <c r="J515" t="str">
        <f ca="1">IFERROR(IF(ISBLANK(VLOOKUP($B515,INDIRECT(nfl_game_result),MATCH(J$1,INDIRECT(nfl_game_result_header),0),FALSE)),"",VLOOKUP($B515,INDIRECT(nfl_game_result),MATCH(J$1,INDIRECT(nfl_game_result_header),0),FALSE)),"error")</f>
        <v>GBY</v>
      </c>
      <c r="K515" t="str">
        <f ca="1">IFERROR(IF(ISBLANK(VLOOKUP($B515,INDIRECT(nfl_game_result),MATCH(K$1,INDIRECT(nfl_game_result_header),0),FALSE)),"",VLOOKUP($B515,INDIRECT(nfl_game_result),MATCH(K$1,INDIRECT(nfl_game_result_header),0),FALSE)),"error")</f>
        <v>GBY</v>
      </c>
      <c r="L515" s="23" t="str">
        <f ca="1">IFERROR(IF(ISBLANK(VLOOKUP($B515,INDIRECT(nfl_game_result),MATCH(L$1,INDIRECT(nfl_game_result_header),0),FALSE)),"",VLOOKUP($B515,INDIRECT(nfl_game_result),MATCH(L$1,INDIRECT(nfl_game_result_header),0),FALSE)),"error")</f>
        <v/>
      </c>
      <c r="M515" t="s">
        <v>16</v>
      </c>
      <c r="N515">
        <v>-5.5</v>
      </c>
      <c r="O515" t="s">
        <v>80</v>
      </c>
      <c r="Q515" t="s">
        <v>330</v>
      </c>
      <c r="V515" s="23" t="s">
        <v>416</v>
      </c>
      <c r="W515">
        <f ca="1">VALUE(LEFT(C515, 4))</f>
        <v>2012</v>
      </c>
      <c r="X515">
        <f ca="1">VALUE(MID(C515,6,FIND("_",C515,6)-6))</f>
        <v>18</v>
      </c>
      <c r="Y515">
        <f ca="1">IF(NOT(OR(ISBLANK(D515),ISBLANK(E515),D515="",E515="")),D515-E515,"")</f>
        <v>3</v>
      </c>
      <c r="Z515">
        <f ca="1">IF(OR(NOT(ISNUMBER(D515)),ISBLANK(D515),D515="",ISBLANK(N515)),"",ABS(D515-N515))</f>
        <v>2</v>
      </c>
      <c r="AA515">
        <f ca="1">IF(OR(ISBLANK(J515),ISBLANK(O515),J515="",O515=""),"",IF(J515=O515,1,0))</f>
        <v>0</v>
      </c>
      <c r="AB515">
        <f ca="1">IF(OR(ISBLANK(K515),ISBLANK(Q515),K515="",Q515=""),"",IF(K515=Q515,1,0))</f>
        <v>1</v>
      </c>
      <c r="AC515" s="23" t="str">
        <f t="shared" ca="1" si="7"/>
        <v/>
      </c>
    </row>
    <row r="516" spans="1:29" x14ac:dyDescent="0.25">
      <c r="A516" s="23">
        <v>515</v>
      </c>
      <c r="B516">
        <v>259</v>
      </c>
      <c r="C516" t="str">
        <f ca="1">IFERROR(VLOOKUP($B516,INDIRECT(nfl_game_result),MATCH(C$1,INDIRECT(nfl_game_result_header),0),FALSE),"error")</f>
        <v>2012_18_IND@BAL</v>
      </c>
      <c r="D516">
        <f ca="1">IFERROR(IF(ISBLANK(VLOOKUP($B516,INDIRECT(nfl_game_result),MATCH(D$1,INDIRECT(nfl_game_result_header),0),FALSE)),"",VLOOKUP($B516,INDIRECT(nfl_game_result),MATCH(D$1,INDIRECT(nfl_game_result_header),0),FALSE)),"error")</f>
        <v>-7</v>
      </c>
      <c r="E516">
        <f ca="1">IFERROR(IF(ISBLANK(VLOOKUP($B516,INDIRECT(nfl_game_result),MATCH(E$1,INDIRECT(nfl_game_result_header),0),FALSE)),"",VLOOKUP($B516,INDIRECT(nfl_game_result),MATCH(E$1,INDIRECT(nfl_game_result_header),0),FALSE)),"error")</f>
        <v>-7</v>
      </c>
      <c r="F516" s="23" t="str">
        <f ca="1">IFERROR(IF(ISBLANK(VLOOKUP($B516,INDIRECT(nfl_game_result),MATCH(F$1,INDIRECT(nfl_game_result_header),0),FALSE)),"",VLOOKUP($B516,INDIRECT(nfl_game_result),MATCH(F$1,INDIRECT(nfl_game_result_header),0),FALSE)),"error")</f>
        <v/>
      </c>
      <c r="G516" s="23" t="str">
        <f ca="1">IFERROR(IF(ISBLANK(VLOOKUP($B516,INDIRECT(nfl_game_result),MATCH(G$1,INDIRECT(nfl_game_result_header),0),FALSE)),"",VLOOKUP($B516,INDIRECT(nfl_game_result),MATCH(G$1,INDIRECT(nfl_game_result_header),0),FALSE)),"error")</f>
        <v/>
      </c>
      <c r="H516">
        <f ca="1">IFERROR(IF(ISBLANK(VLOOKUP($B516,INDIRECT(nfl_game_result),MATCH(H$1,INDIRECT(nfl_game_result_header),0),FALSE)),"",VLOOKUP($B516,INDIRECT(nfl_game_result),MATCH(H$1,INDIRECT(nfl_game_result_header),0),FALSE)),"error")</f>
        <v>24</v>
      </c>
      <c r="I516">
        <f ca="1">IFERROR(IF(ISBLANK(VLOOKUP($B516,INDIRECT(nfl_game_result),MATCH(I$1,INDIRECT(nfl_game_result_header),0),FALSE)),"",VLOOKUP($B516,INDIRECT(nfl_game_result),MATCH(I$1,INDIRECT(nfl_game_result_header),0),FALSE)),"error")</f>
        <v>9</v>
      </c>
      <c r="J516" t="str">
        <f ca="1">IFERROR(IF(ISBLANK(VLOOKUP($B516,INDIRECT(nfl_game_result),MATCH(J$1,INDIRECT(nfl_game_result_header),0),FALSE)),"",VLOOKUP($B516,INDIRECT(nfl_game_result),MATCH(J$1,INDIRECT(nfl_game_result_header),0),FALSE)),"error")</f>
        <v>BAL</v>
      </c>
      <c r="K516" t="str">
        <f ca="1">IFERROR(IF(ISBLANK(VLOOKUP($B516,INDIRECT(nfl_game_result),MATCH(K$1,INDIRECT(nfl_game_result_header),0),FALSE)),"",VLOOKUP($B516,INDIRECT(nfl_game_result),MATCH(K$1,INDIRECT(nfl_game_result_header),0),FALSE)),"error")</f>
        <v>BAL</v>
      </c>
      <c r="L516" s="23" t="str">
        <f ca="1">IFERROR(IF(ISBLANK(VLOOKUP($B516,INDIRECT(nfl_game_result),MATCH(L$1,INDIRECT(nfl_game_result_header),0),FALSE)),"",VLOOKUP($B516,INDIRECT(nfl_game_result),MATCH(L$1,INDIRECT(nfl_game_result_header),0),FALSE)),"error")</f>
        <v/>
      </c>
      <c r="M516" t="s">
        <v>16</v>
      </c>
      <c r="N516">
        <v>-6</v>
      </c>
      <c r="O516" t="s">
        <v>76</v>
      </c>
      <c r="Q516" t="s">
        <v>65</v>
      </c>
      <c r="V516" s="23" t="s">
        <v>416</v>
      </c>
      <c r="W516">
        <f ca="1">VALUE(LEFT(C516, 4))</f>
        <v>2012</v>
      </c>
      <c r="X516">
        <f ca="1">VALUE(MID(C516,6,FIND("_",C516,6)-6))</f>
        <v>18</v>
      </c>
      <c r="Y516">
        <f ca="1">IF(NOT(OR(ISBLANK(D516),ISBLANK(E516),D516="",E516="")),D516-E516,"")</f>
        <v>0</v>
      </c>
      <c r="Z516">
        <f ca="1">IF(OR(NOT(ISNUMBER(D516)),ISBLANK(D516),D516="",ISBLANK(N516)),"",ABS(D516-N516))</f>
        <v>1</v>
      </c>
      <c r="AA516">
        <f ca="1">IF(OR(ISBLANK(J516),ISBLANK(O516),J516="",O516=""),"",IF(J516=O516,1,0))</f>
        <v>0</v>
      </c>
      <c r="AB516">
        <f ca="1">IF(OR(ISBLANK(K516),ISBLANK(Q516),K516="",Q516=""),"",IF(K516=Q516,1,0))</f>
        <v>1</v>
      </c>
      <c r="AC516" s="23" t="str">
        <f t="shared" ca="1" si="7"/>
        <v/>
      </c>
    </row>
    <row r="517" spans="1:29" x14ac:dyDescent="0.25">
      <c r="A517" s="23">
        <v>516</v>
      </c>
      <c r="B517">
        <v>260</v>
      </c>
      <c r="C517" t="str">
        <f ca="1">IFERROR(VLOOKUP($B517,INDIRECT(nfl_game_result),MATCH(C$1,INDIRECT(nfl_game_result_header),0),FALSE),"error")</f>
        <v>2012_18_SEA@WAS</v>
      </c>
      <c r="D517">
        <f ca="1">IFERROR(IF(ISBLANK(VLOOKUP($B517,INDIRECT(nfl_game_result),MATCH(D$1,INDIRECT(nfl_game_result_header),0),FALSE)),"",VLOOKUP($B517,INDIRECT(nfl_game_result),MATCH(D$1,INDIRECT(nfl_game_result_header),0),FALSE)),"error")</f>
        <v>3</v>
      </c>
      <c r="E517">
        <f ca="1">IFERROR(IF(ISBLANK(VLOOKUP($B517,INDIRECT(nfl_game_result),MATCH(E$1,INDIRECT(nfl_game_result_header),0),FALSE)),"",VLOOKUP($B517,INDIRECT(nfl_game_result),MATCH(E$1,INDIRECT(nfl_game_result_header),0),FALSE)),"error")</f>
        <v>3</v>
      </c>
      <c r="F517" s="23" t="str">
        <f ca="1">IFERROR(IF(ISBLANK(VLOOKUP($B517,INDIRECT(nfl_game_result),MATCH(F$1,INDIRECT(nfl_game_result_header),0),FALSE)),"",VLOOKUP($B517,INDIRECT(nfl_game_result),MATCH(F$1,INDIRECT(nfl_game_result_header),0),FALSE)),"error")</f>
        <v/>
      </c>
      <c r="G517" s="23" t="str">
        <f ca="1">IFERROR(IF(ISBLANK(VLOOKUP($B517,INDIRECT(nfl_game_result),MATCH(G$1,INDIRECT(nfl_game_result_header),0),FALSE)),"",VLOOKUP($B517,INDIRECT(nfl_game_result),MATCH(G$1,INDIRECT(nfl_game_result_header),0),FALSE)),"error")</f>
        <v/>
      </c>
      <c r="H517">
        <f ca="1">IFERROR(IF(ISBLANK(VLOOKUP($B517,INDIRECT(nfl_game_result),MATCH(H$1,INDIRECT(nfl_game_result_header),0),FALSE)),"",VLOOKUP($B517,INDIRECT(nfl_game_result),MATCH(H$1,INDIRECT(nfl_game_result_header),0),FALSE)),"error")</f>
        <v>14</v>
      </c>
      <c r="I517">
        <f ca="1">IFERROR(IF(ISBLANK(VLOOKUP($B517,INDIRECT(nfl_game_result),MATCH(I$1,INDIRECT(nfl_game_result_header),0),FALSE)),"",VLOOKUP($B517,INDIRECT(nfl_game_result),MATCH(I$1,INDIRECT(nfl_game_result_header),0),FALSE)),"error")</f>
        <v>24</v>
      </c>
      <c r="J517" t="str">
        <f ca="1">IFERROR(IF(ISBLANK(VLOOKUP($B517,INDIRECT(nfl_game_result),MATCH(J$1,INDIRECT(nfl_game_result_header),0),FALSE)),"",VLOOKUP($B517,INDIRECT(nfl_game_result),MATCH(J$1,INDIRECT(nfl_game_result_header),0),FALSE)),"error")</f>
        <v>SEA</v>
      </c>
      <c r="K517" t="str">
        <f ca="1">IFERROR(IF(ISBLANK(VLOOKUP($B517,INDIRECT(nfl_game_result),MATCH(K$1,INDIRECT(nfl_game_result_header),0),FALSE)),"",VLOOKUP($B517,INDIRECT(nfl_game_result),MATCH(K$1,INDIRECT(nfl_game_result_header),0),FALSE)),"error")</f>
        <v>SEA</v>
      </c>
      <c r="L517" s="23" t="str">
        <f ca="1">IFERROR(IF(ISBLANK(VLOOKUP($B517,INDIRECT(nfl_game_result),MATCH(L$1,INDIRECT(nfl_game_result_header),0),FALSE)),"",VLOOKUP($B517,INDIRECT(nfl_game_result),MATCH(L$1,INDIRECT(nfl_game_result_header),0),FALSE)),"error")</f>
        <v/>
      </c>
      <c r="M517" t="s">
        <v>16</v>
      </c>
      <c r="N517">
        <v>2</v>
      </c>
      <c r="O517" t="s">
        <v>89</v>
      </c>
      <c r="Q517" t="s">
        <v>89</v>
      </c>
      <c r="V517" s="23" t="s">
        <v>416</v>
      </c>
      <c r="W517">
        <f ca="1">VALUE(LEFT(C517, 4))</f>
        <v>2012</v>
      </c>
      <c r="X517">
        <f ca="1">VALUE(MID(C517,6,FIND("_",C517,6)-6))</f>
        <v>18</v>
      </c>
      <c r="Y517">
        <f ca="1">IF(NOT(OR(ISBLANK(D517),ISBLANK(E517),D517="",E517="")),D517-E517,"")</f>
        <v>0</v>
      </c>
      <c r="Z517">
        <f ca="1">IF(OR(NOT(ISNUMBER(D517)),ISBLANK(D517),D517="",ISBLANK(N517)),"",ABS(D517-N517))</f>
        <v>1</v>
      </c>
      <c r="AA517">
        <f ca="1">IF(OR(ISBLANK(J517),ISBLANK(O517),J517="",O517=""),"",IF(J517=O517,1,0))</f>
        <v>1</v>
      </c>
      <c r="AB517">
        <f ca="1">IF(OR(ISBLANK(K517),ISBLANK(Q517),K517="",Q517=""),"",IF(K517=Q517,1,0))</f>
        <v>1</v>
      </c>
      <c r="AC517" s="23" t="str">
        <f t="shared" ca="1" si="7"/>
        <v/>
      </c>
    </row>
    <row r="518" spans="1:29" x14ac:dyDescent="0.25">
      <c r="A518" s="23">
        <v>517</v>
      </c>
      <c r="B518">
        <v>257</v>
      </c>
      <c r="C518" t="str">
        <f ca="1">IFERROR(VLOOKUP($B518,INDIRECT(nfl_game_result),MATCH(C$1,INDIRECT(nfl_game_result_header),0),FALSE),"error")</f>
        <v>2012_18_CIN@HOU</v>
      </c>
      <c r="D518">
        <f ca="1">IFERROR(IF(ISBLANK(VLOOKUP($B518,INDIRECT(nfl_game_result),MATCH(D$1,INDIRECT(nfl_game_result_header),0),FALSE)),"",VLOOKUP($B518,INDIRECT(nfl_game_result),MATCH(D$1,INDIRECT(nfl_game_result_header),0),FALSE)),"error")</f>
        <v>-4.5</v>
      </c>
      <c r="E518">
        <f ca="1">IFERROR(IF(ISBLANK(VLOOKUP($B518,INDIRECT(nfl_game_result),MATCH(E$1,INDIRECT(nfl_game_result_header),0),FALSE)),"",VLOOKUP($B518,INDIRECT(nfl_game_result),MATCH(E$1,INDIRECT(nfl_game_result_header),0),FALSE)),"error")</f>
        <v>-4.5</v>
      </c>
      <c r="F518" s="23" t="str">
        <f ca="1">IFERROR(IF(ISBLANK(VLOOKUP($B518,INDIRECT(nfl_game_result),MATCH(F$1,INDIRECT(nfl_game_result_header),0),FALSE)),"",VLOOKUP($B518,INDIRECT(nfl_game_result),MATCH(F$1,INDIRECT(nfl_game_result_header),0),FALSE)),"error")</f>
        <v/>
      </c>
      <c r="G518" s="23" t="str">
        <f ca="1">IFERROR(IF(ISBLANK(VLOOKUP($B518,INDIRECT(nfl_game_result),MATCH(G$1,INDIRECT(nfl_game_result_header),0),FALSE)),"",VLOOKUP($B518,INDIRECT(nfl_game_result),MATCH(G$1,INDIRECT(nfl_game_result_header),0),FALSE)),"error")</f>
        <v/>
      </c>
      <c r="H518">
        <f ca="1">IFERROR(IF(ISBLANK(VLOOKUP($B518,INDIRECT(nfl_game_result),MATCH(H$1,INDIRECT(nfl_game_result_header),0),FALSE)),"",VLOOKUP($B518,INDIRECT(nfl_game_result),MATCH(H$1,INDIRECT(nfl_game_result_header),0),FALSE)),"error")</f>
        <v>19</v>
      </c>
      <c r="I518">
        <f ca="1">IFERROR(IF(ISBLANK(VLOOKUP($B518,INDIRECT(nfl_game_result),MATCH(I$1,INDIRECT(nfl_game_result_header),0),FALSE)),"",VLOOKUP($B518,INDIRECT(nfl_game_result),MATCH(I$1,INDIRECT(nfl_game_result_header),0),FALSE)),"error")</f>
        <v>13</v>
      </c>
      <c r="J518" t="str">
        <f ca="1">IFERROR(IF(ISBLANK(VLOOKUP($B518,INDIRECT(nfl_game_result),MATCH(J$1,INDIRECT(nfl_game_result_header),0),FALSE)),"",VLOOKUP($B518,INDIRECT(nfl_game_result),MATCH(J$1,INDIRECT(nfl_game_result_header),0),FALSE)),"error")</f>
        <v>HOU</v>
      </c>
      <c r="K518" t="str">
        <f ca="1">IFERROR(IF(ISBLANK(VLOOKUP($B518,INDIRECT(nfl_game_result),MATCH(K$1,INDIRECT(nfl_game_result_header),0),FALSE)),"",VLOOKUP($B518,INDIRECT(nfl_game_result),MATCH(K$1,INDIRECT(nfl_game_result_header),0),FALSE)),"error")</f>
        <v>HOU</v>
      </c>
      <c r="L518" s="23" t="str">
        <f ca="1">IFERROR(IF(ISBLANK(VLOOKUP($B518,INDIRECT(nfl_game_result),MATCH(L$1,INDIRECT(nfl_game_result_header),0),FALSE)),"",VLOOKUP($B518,INDIRECT(nfl_game_result),MATCH(L$1,INDIRECT(nfl_game_result_header),0),FALSE)),"error")</f>
        <v/>
      </c>
      <c r="M518" t="s">
        <v>18</v>
      </c>
      <c r="O518" t="s">
        <v>75</v>
      </c>
      <c r="Q518" t="s">
        <v>75</v>
      </c>
      <c r="V518" s="23" t="s">
        <v>416</v>
      </c>
      <c r="W518">
        <f ca="1">VALUE(LEFT(C518, 4))</f>
        <v>2012</v>
      </c>
      <c r="X518">
        <f ca="1">VALUE(MID(C518,6,FIND("_",C518,6)-6))</f>
        <v>18</v>
      </c>
      <c r="Y518">
        <f ca="1">IF(NOT(OR(ISBLANK(D518),ISBLANK(E518),D518="",E518="")),D518-E518,"")</f>
        <v>0</v>
      </c>
      <c r="Z518" t="str">
        <f ca="1">IF(OR(NOT(ISNUMBER(D518)),ISBLANK(D518),D518="",ISBLANK(N518)),"",ABS(D518-N518))</f>
        <v/>
      </c>
      <c r="AA518">
        <f ca="1">IF(OR(ISBLANK(J518),ISBLANK(O518),J518="",O518=""),"",IF(J518=O518,1,0))</f>
        <v>1</v>
      </c>
      <c r="AB518">
        <f ca="1">IF(OR(ISBLANK(K518),ISBLANK(Q518),K518="",Q518=""),"",IF(K518=Q518,1,0))</f>
        <v>1</v>
      </c>
      <c r="AC518" s="23" t="str">
        <f t="shared" ca="1" si="7"/>
        <v/>
      </c>
    </row>
    <row r="519" spans="1:29" x14ac:dyDescent="0.25">
      <c r="A519" s="23">
        <v>518</v>
      </c>
      <c r="B519">
        <v>258</v>
      </c>
      <c r="C519" t="str">
        <f ca="1">IFERROR(VLOOKUP($B519,INDIRECT(nfl_game_result),MATCH(C$1,INDIRECT(nfl_game_result_header),0),FALSE),"error")</f>
        <v>2012_18_MIN@GBY</v>
      </c>
      <c r="D519">
        <f ca="1">IFERROR(IF(ISBLANK(VLOOKUP($B519,INDIRECT(nfl_game_result),MATCH(D$1,INDIRECT(nfl_game_result_header),0),FALSE)),"",VLOOKUP($B519,INDIRECT(nfl_game_result),MATCH(D$1,INDIRECT(nfl_game_result_header),0),FALSE)),"error")</f>
        <v>-7.5</v>
      </c>
      <c r="E519">
        <f ca="1">IFERROR(IF(ISBLANK(VLOOKUP($B519,INDIRECT(nfl_game_result),MATCH(E$1,INDIRECT(nfl_game_result_header),0),FALSE)),"",VLOOKUP($B519,INDIRECT(nfl_game_result),MATCH(E$1,INDIRECT(nfl_game_result_header),0),FALSE)),"error")</f>
        <v>-10.5</v>
      </c>
      <c r="F519" s="23" t="str">
        <f ca="1">IFERROR(IF(ISBLANK(VLOOKUP($B519,INDIRECT(nfl_game_result),MATCH(F$1,INDIRECT(nfl_game_result_header),0),FALSE)),"",VLOOKUP($B519,INDIRECT(nfl_game_result),MATCH(F$1,INDIRECT(nfl_game_result_header),0),FALSE)),"error")</f>
        <v/>
      </c>
      <c r="G519" s="23" t="str">
        <f ca="1">IFERROR(IF(ISBLANK(VLOOKUP($B519,INDIRECT(nfl_game_result),MATCH(G$1,INDIRECT(nfl_game_result_header),0),FALSE)),"",VLOOKUP($B519,INDIRECT(nfl_game_result),MATCH(G$1,INDIRECT(nfl_game_result_header),0),FALSE)),"error")</f>
        <v/>
      </c>
      <c r="H519">
        <f ca="1">IFERROR(IF(ISBLANK(VLOOKUP($B519,INDIRECT(nfl_game_result),MATCH(H$1,INDIRECT(nfl_game_result_header),0),FALSE)),"",VLOOKUP($B519,INDIRECT(nfl_game_result),MATCH(H$1,INDIRECT(nfl_game_result_header),0),FALSE)),"error")</f>
        <v>24</v>
      </c>
      <c r="I519">
        <f ca="1">IFERROR(IF(ISBLANK(VLOOKUP($B519,INDIRECT(nfl_game_result),MATCH(I$1,INDIRECT(nfl_game_result_header),0),FALSE)),"",VLOOKUP($B519,INDIRECT(nfl_game_result),MATCH(I$1,INDIRECT(nfl_game_result_header),0),FALSE)),"error")</f>
        <v>10</v>
      </c>
      <c r="J519" t="str">
        <f ca="1">IFERROR(IF(ISBLANK(VLOOKUP($B519,INDIRECT(nfl_game_result),MATCH(J$1,INDIRECT(nfl_game_result_header),0),FALSE)),"",VLOOKUP($B519,INDIRECT(nfl_game_result),MATCH(J$1,INDIRECT(nfl_game_result_header),0),FALSE)),"error")</f>
        <v>GBY</v>
      </c>
      <c r="K519" t="str">
        <f ca="1">IFERROR(IF(ISBLANK(VLOOKUP($B519,INDIRECT(nfl_game_result),MATCH(K$1,INDIRECT(nfl_game_result_header),0),FALSE)),"",VLOOKUP($B519,INDIRECT(nfl_game_result),MATCH(K$1,INDIRECT(nfl_game_result_header),0),FALSE)),"error")</f>
        <v>GBY</v>
      </c>
      <c r="L519" s="23" t="str">
        <f ca="1">IFERROR(IF(ISBLANK(VLOOKUP($B519,INDIRECT(nfl_game_result),MATCH(L$1,INDIRECT(nfl_game_result_header),0),FALSE)),"",VLOOKUP($B519,INDIRECT(nfl_game_result),MATCH(L$1,INDIRECT(nfl_game_result_header),0),FALSE)),"error")</f>
        <v/>
      </c>
      <c r="M519" t="s">
        <v>18</v>
      </c>
      <c r="O519" t="s">
        <v>330</v>
      </c>
      <c r="Q519" t="s">
        <v>330</v>
      </c>
      <c r="V519" s="23" t="s">
        <v>416</v>
      </c>
      <c r="W519">
        <f ca="1">VALUE(LEFT(C519, 4))</f>
        <v>2012</v>
      </c>
      <c r="X519">
        <f ca="1">VALUE(MID(C519,6,FIND("_",C519,6)-6))</f>
        <v>18</v>
      </c>
      <c r="Y519">
        <f ca="1">IF(NOT(OR(ISBLANK(D519),ISBLANK(E519),D519="",E519="")),D519-E519,"")</f>
        <v>3</v>
      </c>
      <c r="Z519" t="str">
        <f ca="1">IF(OR(NOT(ISNUMBER(D519)),ISBLANK(D519),D519="",ISBLANK(N519)),"",ABS(D519-N519))</f>
        <v/>
      </c>
      <c r="AA519">
        <f ca="1">IF(OR(ISBLANK(J519),ISBLANK(O519),J519="",O519=""),"",IF(J519=O519,1,0))</f>
        <v>1</v>
      </c>
      <c r="AB519">
        <f ca="1">IF(OR(ISBLANK(K519),ISBLANK(Q519),K519="",Q519=""),"",IF(K519=Q519,1,0))</f>
        <v>1</v>
      </c>
      <c r="AC519" s="23" t="str">
        <f t="shared" ca="1" si="7"/>
        <v/>
      </c>
    </row>
    <row r="520" spans="1:29" x14ac:dyDescent="0.25">
      <c r="A520" s="23">
        <v>519</v>
      </c>
      <c r="B520">
        <v>259</v>
      </c>
      <c r="C520" t="str">
        <f ca="1">IFERROR(VLOOKUP($B520,INDIRECT(nfl_game_result),MATCH(C$1,INDIRECT(nfl_game_result_header),0),FALSE),"error")</f>
        <v>2012_18_IND@BAL</v>
      </c>
      <c r="D520">
        <f ca="1">IFERROR(IF(ISBLANK(VLOOKUP($B520,INDIRECT(nfl_game_result),MATCH(D$1,INDIRECT(nfl_game_result_header),0),FALSE)),"",VLOOKUP($B520,INDIRECT(nfl_game_result),MATCH(D$1,INDIRECT(nfl_game_result_header),0),FALSE)),"error")</f>
        <v>-7</v>
      </c>
      <c r="E520">
        <f ca="1">IFERROR(IF(ISBLANK(VLOOKUP($B520,INDIRECT(nfl_game_result),MATCH(E$1,INDIRECT(nfl_game_result_header),0),FALSE)),"",VLOOKUP($B520,INDIRECT(nfl_game_result),MATCH(E$1,INDIRECT(nfl_game_result_header),0),FALSE)),"error")</f>
        <v>-7</v>
      </c>
      <c r="F520" s="23" t="str">
        <f ca="1">IFERROR(IF(ISBLANK(VLOOKUP($B520,INDIRECT(nfl_game_result),MATCH(F$1,INDIRECT(nfl_game_result_header),0),FALSE)),"",VLOOKUP($B520,INDIRECT(nfl_game_result),MATCH(F$1,INDIRECT(nfl_game_result_header),0),FALSE)),"error")</f>
        <v/>
      </c>
      <c r="G520" s="23" t="str">
        <f ca="1">IFERROR(IF(ISBLANK(VLOOKUP($B520,INDIRECT(nfl_game_result),MATCH(G$1,INDIRECT(nfl_game_result_header),0),FALSE)),"",VLOOKUP($B520,INDIRECT(nfl_game_result),MATCH(G$1,INDIRECT(nfl_game_result_header),0),FALSE)),"error")</f>
        <v/>
      </c>
      <c r="H520">
        <f ca="1">IFERROR(IF(ISBLANK(VLOOKUP($B520,INDIRECT(nfl_game_result),MATCH(H$1,INDIRECT(nfl_game_result_header),0),FALSE)),"",VLOOKUP($B520,INDIRECT(nfl_game_result),MATCH(H$1,INDIRECT(nfl_game_result_header),0),FALSE)),"error")</f>
        <v>24</v>
      </c>
      <c r="I520">
        <f ca="1">IFERROR(IF(ISBLANK(VLOOKUP($B520,INDIRECT(nfl_game_result),MATCH(I$1,INDIRECT(nfl_game_result_header),0),FALSE)),"",VLOOKUP($B520,INDIRECT(nfl_game_result),MATCH(I$1,INDIRECT(nfl_game_result_header),0),FALSE)),"error")</f>
        <v>9</v>
      </c>
      <c r="J520" t="str">
        <f ca="1">IFERROR(IF(ISBLANK(VLOOKUP($B520,INDIRECT(nfl_game_result),MATCH(J$1,INDIRECT(nfl_game_result_header),0),FALSE)),"",VLOOKUP($B520,INDIRECT(nfl_game_result),MATCH(J$1,INDIRECT(nfl_game_result_header),0),FALSE)),"error")</f>
        <v>BAL</v>
      </c>
      <c r="K520" t="str">
        <f ca="1">IFERROR(IF(ISBLANK(VLOOKUP($B520,INDIRECT(nfl_game_result),MATCH(K$1,INDIRECT(nfl_game_result_header),0),FALSE)),"",VLOOKUP($B520,INDIRECT(nfl_game_result),MATCH(K$1,INDIRECT(nfl_game_result_header),0),FALSE)),"error")</f>
        <v>BAL</v>
      </c>
      <c r="L520" s="23" t="str">
        <f ca="1">IFERROR(IF(ISBLANK(VLOOKUP($B520,INDIRECT(nfl_game_result),MATCH(L$1,INDIRECT(nfl_game_result_header),0),FALSE)),"",VLOOKUP($B520,INDIRECT(nfl_game_result),MATCH(L$1,INDIRECT(nfl_game_result_header),0),FALSE)),"error")</f>
        <v/>
      </c>
      <c r="M520" t="s">
        <v>18</v>
      </c>
      <c r="O520" t="s">
        <v>65</v>
      </c>
      <c r="Q520" t="s">
        <v>65</v>
      </c>
      <c r="V520" s="23" t="s">
        <v>416</v>
      </c>
      <c r="W520">
        <f ca="1">VALUE(LEFT(C520, 4))</f>
        <v>2012</v>
      </c>
      <c r="X520">
        <f ca="1">VALUE(MID(C520,6,FIND("_",C520,6)-6))</f>
        <v>18</v>
      </c>
      <c r="Y520">
        <f ca="1">IF(NOT(OR(ISBLANK(D520),ISBLANK(E520),D520="",E520="")),D520-E520,"")</f>
        <v>0</v>
      </c>
      <c r="Z520" t="str">
        <f ca="1">IF(OR(NOT(ISNUMBER(D520)),ISBLANK(D520),D520="",ISBLANK(N520)),"",ABS(D520-N520))</f>
        <v/>
      </c>
      <c r="AA520">
        <f ca="1">IF(OR(ISBLANK(J520),ISBLANK(O520),J520="",O520=""),"",IF(J520=O520,1,0))</f>
        <v>1</v>
      </c>
      <c r="AB520">
        <f ca="1">IF(OR(ISBLANK(K520),ISBLANK(Q520),K520="",Q520=""),"",IF(K520=Q520,1,0))</f>
        <v>1</v>
      </c>
      <c r="AC520" s="23" t="str">
        <f t="shared" ca="1" si="7"/>
        <v/>
      </c>
    </row>
    <row r="521" spans="1:29" x14ac:dyDescent="0.25">
      <c r="A521" s="23">
        <v>520</v>
      </c>
      <c r="B521">
        <v>260</v>
      </c>
      <c r="C521" t="str">
        <f ca="1">IFERROR(VLOOKUP($B521,INDIRECT(nfl_game_result),MATCH(C$1,INDIRECT(nfl_game_result_header),0),FALSE),"error")</f>
        <v>2012_18_SEA@WAS</v>
      </c>
      <c r="D521">
        <f ca="1">IFERROR(IF(ISBLANK(VLOOKUP($B521,INDIRECT(nfl_game_result),MATCH(D$1,INDIRECT(nfl_game_result_header),0),FALSE)),"",VLOOKUP($B521,INDIRECT(nfl_game_result),MATCH(D$1,INDIRECT(nfl_game_result_header),0),FALSE)),"error")</f>
        <v>3</v>
      </c>
      <c r="E521">
        <f ca="1">IFERROR(IF(ISBLANK(VLOOKUP($B521,INDIRECT(nfl_game_result),MATCH(E$1,INDIRECT(nfl_game_result_header),0),FALSE)),"",VLOOKUP($B521,INDIRECT(nfl_game_result),MATCH(E$1,INDIRECT(nfl_game_result_header),0),FALSE)),"error")</f>
        <v>3</v>
      </c>
      <c r="F521" s="23" t="str">
        <f ca="1">IFERROR(IF(ISBLANK(VLOOKUP($B521,INDIRECT(nfl_game_result),MATCH(F$1,INDIRECT(nfl_game_result_header),0),FALSE)),"",VLOOKUP($B521,INDIRECT(nfl_game_result),MATCH(F$1,INDIRECT(nfl_game_result_header),0),FALSE)),"error")</f>
        <v/>
      </c>
      <c r="G521" s="23" t="str">
        <f ca="1">IFERROR(IF(ISBLANK(VLOOKUP($B521,INDIRECT(nfl_game_result),MATCH(G$1,INDIRECT(nfl_game_result_header),0),FALSE)),"",VLOOKUP($B521,INDIRECT(nfl_game_result),MATCH(G$1,INDIRECT(nfl_game_result_header),0),FALSE)),"error")</f>
        <v/>
      </c>
      <c r="H521">
        <f ca="1">IFERROR(IF(ISBLANK(VLOOKUP($B521,INDIRECT(nfl_game_result),MATCH(H$1,INDIRECT(nfl_game_result_header),0),FALSE)),"",VLOOKUP($B521,INDIRECT(nfl_game_result),MATCH(H$1,INDIRECT(nfl_game_result_header),0),FALSE)),"error")</f>
        <v>14</v>
      </c>
      <c r="I521">
        <f ca="1">IFERROR(IF(ISBLANK(VLOOKUP($B521,INDIRECT(nfl_game_result),MATCH(I$1,INDIRECT(nfl_game_result_header),0),FALSE)),"",VLOOKUP($B521,INDIRECT(nfl_game_result),MATCH(I$1,INDIRECT(nfl_game_result_header),0),FALSE)),"error")</f>
        <v>24</v>
      </c>
      <c r="J521" t="str">
        <f ca="1">IFERROR(IF(ISBLANK(VLOOKUP($B521,INDIRECT(nfl_game_result),MATCH(J$1,INDIRECT(nfl_game_result_header),0),FALSE)),"",VLOOKUP($B521,INDIRECT(nfl_game_result),MATCH(J$1,INDIRECT(nfl_game_result_header),0),FALSE)),"error")</f>
        <v>SEA</v>
      </c>
      <c r="K521" t="str">
        <f ca="1">IFERROR(IF(ISBLANK(VLOOKUP($B521,INDIRECT(nfl_game_result),MATCH(K$1,INDIRECT(nfl_game_result_header),0),FALSE)),"",VLOOKUP($B521,INDIRECT(nfl_game_result),MATCH(K$1,INDIRECT(nfl_game_result_header),0),FALSE)),"error")</f>
        <v>SEA</v>
      </c>
      <c r="L521" s="23" t="str">
        <f ca="1">IFERROR(IF(ISBLANK(VLOOKUP($B521,INDIRECT(nfl_game_result),MATCH(L$1,INDIRECT(nfl_game_result_header),0),FALSE)),"",VLOOKUP($B521,INDIRECT(nfl_game_result),MATCH(L$1,INDIRECT(nfl_game_result_header),0),FALSE)),"error")</f>
        <v/>
      </c>
      <c r="M521" t="s">
        <v>18</v>
      </c>
      <c r="O521" t="s">
        <v>89</v>
      </c>
      <c r="Q521" t="s">
        <v>89</v>
      </c>
      <c r="V521" s="23" t="s">
        <v>416</v>
      </c>
      <c r="W521">
        <f ca="1">VALUE(LEFT(C521, 4))</f>
        <v>2012</v>
      </c>
      <c r="X521">
        <f ca="1">VALUE(MID(C521,6,FIND("_",C521,6)-6))</f>
        <v>18</v>
      </c>
      <c r="Y521">
        <f ca="1">IF(NOT(OR(ISBLANK(D521),ISBLANK(E521),D521="",E521="")),D521-E521,"")</f>
        <v>0</v>
      </c>
      <c r="Z521" t="str">
        <f ca="1">IF(OR(NOT(ISNUMBER(D521)),ISBLANK(D521),D521="",ISBLANK(N521)),"",ABS(D521-N521))</f>
        <v/>
      </c>
      <c r="AA521">
        <f ca="1">IF(OR(ISBLANK(J521),ISBLANK(O521),J521="",O521=""),"",IF(J521=O521,1,0))</f>
        <v>1</v>
      </c>
      <c r="AB521">
        <f ca="1">IF(OR(ISBLANK(K521),ISBLANK(Q521),K521="",Q521=""),"",IF(K521=Q521,1,0))</f>
        <v>1</v>
      </c>
      <c r="AC521" s="23" t="str">
        <f t="shared" ca="1" si="7"/>
        <v/>
      </c>
    </row>
    <row r="522" spans="1:29" x14ac:dyDescent="0.25">
      <c r="A522" s="23">
        <v>521</v>
      </c>
      <c r="B522">
        <v>257</v>
      </c>
      <c r="C522" t="str">
        <f ca="1">IFERROR(VLOOKUP($B522,INDIRECT(nfl_game_result),MATCH(C$1,INDIRECT(nfl_game_result_header),0),FALSE),"error")</f>
        <v>2012_18_CIN@HOU</v>
      </c>
      <c r="D522">
        <f ca="1">IFERROR(IF(ISBLANK(VLOOKUP($B522,INDIRECT(nfl_game_result),MATCH(D$1,INDIRECT(nfl_game_result_header),0),FALSE)),"",VLOOKUP($B522,INDIRECT(nfl_game_result),MATCH(D$1,INDIRECT(nfl_game_result_header),0),FALSE)),"error")</f>
        <v>-4.5</v>
      </c>
      <c r="E522">
        <f ca="1">IFERROR(IF(ISBLANK(VLOOKUP($B522,INDIRECT(nfl_game_result),MATCH(E$1,INDIRECT(nfl_game_result_header),0),FALSE)),"",VLOOKUP($B522,INDIRECT(nfl_game_result),MATCH(E$1,INDIRECT(nfl_game_result_header),0),FALSE)),"error")</f>
        <v>-4.5</v>
      </c>
      <c r="F522" s="23" t="str">
        <f ca="1">IFERROR(IF(ISBLANK(VLOOKUP($B522,INDIRECT(nfl_game_result),MATCH(F$1,INDIRECT(nfl_game_result_header),0),FALSE)),"",VLOOKUP($B522,INDIRECT(nfl_game_result),MATCH(F$1,INDIRECT(nfl_game_result_header),0),FALSE)),"error")</f>
        <v/>
      </c>
      <c r="G522" s="23" t="str">
        <f ca="1">IFERROR(IF(ISBLANK(VLOOKUP($B522,INDIRECT(nfl_game_result),MATCH(G$1,INDIRECT(nfl_game_result_header),0),FALSE)),"",VLOOKUP($B522,INDIRECT(nfl_game_result),MATCH(G$1,INDIRECT(nfl_game_result_header),0),FALSE)),"error")</f>
        <v/>
      </c>
      <c r="H522">
        <f ca="1">IFERROR(IF(ISBLANK(VLOOKUP($B522,INDIRECT(nfl_game_result),MATCH(H$1,INDIRECT(nfl_game_result_header),0),FALSE)),"",VLOOKUP($B522,INDIRECT(nfl_game_result),MATCH(H$1,INDIRECT(nfl_game_result_header),0),FALSE)),"error")</f>
        <v>19</v>
      </c>
      <c r="I522">
        <f ca="1">IFERROR(IF(ISBLANK(VLOOKUP($B522,INDIRECT(nfl_game_result),MATCH(I$1,INDIRECT(nfl_game_result_header),0),FALSE)),"",VLOOKUP($B522,INDIRECT(nfl_game_result),MATCH(I$1,INDIRECT(nfl_game_result_header),0),FALSE)),"error")</f>
        <v>13</v>
      </c>
      <c r="J522" t="str">
        <f ca="1">IFERROR(IF(ISBLANK(VLOOKUP($B522,INDIRECT(nfl_game_result),MATCH(J$1,INDIRECT(nfl_game_result_header),0),FALSE)),"",VLOOKUP($B522,INDIRECT(nfl_game_result),MATCH(J$1,INDIRECT(nfl_game_result_header),0),FALSE)),"error")</f>
        <v>HOU</v>
      </c>
      <c r="K522" t="str">
        <f ca="1">IFERROR(IF(ISBLANK(VLOOKUP($B522,INDIRECT(nfl_game_result),MATCH(K$1,INDIRECT(nfl_game_result_header),0),FALSE)),"",VLOOKUP($B522,INDIRECT(nfl_game_result),MATCH(K$1,INDIRECT(nfl_game_result_header),0),FALSE)),"error")</f>
        <v>HOU</v>
      </c>
      <c r="L522" s="23" t="str">
        <f ca="1">IFERROR(IF(ISBLANK(VLOOKUP($B522,INDIRECT(nfl_game_result),MATCH(L$1,INDIRECT(nfl_game_result_header),0),FALSE)),"",VLOOKUP($B522,INDIRECT(nfl_game_result),MATCH(L$1,INDIRECT(nfl_game_result_header),0),FALSE)),"error")</f>
        <v/>
      </c>
      <c r="M522" t="s">
        <v>14</v>
      </c>
      <c r="N522">
        <v>-6.5</v>
      </c>
      <c r="O522" t="s">
        <v>75</v>
      </c>
      <c r="Q522" t="s">
        <v>75</v>
      </c>
      <c r="V522" s="23" t="s">
        <v>416</v>
      </c>
      <c r="W522">
        <f ca="1">VALUE(LEFT(C522, 4))</f>
        <v>2012</v>
      </c>
      <c r="X522">
        <f ca="1">VALUE(MID(C522,6,FIND("_",C522,6)-6))</f>
        <v>18</v>
      </c>
      <c r="Y522">
        <f ca="1">IF(NOT(OR(ISBLANK(D522),ISBLANK(E522),D522="",E522="")),D522-E522,"")</f>
        <v>0</v>
      </c>
      <c r="Z522">
        <f ca="1">IF(OR(NOT(ISNUMBER(D522)),ISBLANK(D522),D522="",ISBLANK(N522)),"",ABS(D522-N522))</f>
        <v>2</v>
      </c>
      <c r="AA522">
        <f ca="1">IF(OR(ISBLANK(J522),ISBLANK(O522),J522="",O522=""),"",IF(J522=O522,1,0))</f>
        <v>1</v>
      </c>
      <c r="AB522">
        <f ca="1">IF(OR(ISBLANK(K522),ISBLANK(Q522),K522="",Q522=""),"",IF(K522=Q522,1,0))</f>
        <v>1</v>
      </c>
      <c r="AC522" s="23" t="str">
        <f t="shared" ca="1" si="7"/>
        <v/>
      </c>
    </row>
    <row r="523" spans="1:29" x14ac:dyDescent="0.25">
      <c r="A523" s="23">
        <v>522</v>
      </c>
      <c r="B523">
        <v>258</v>
      </c>
      <c r="C523" t="str">
        <f ca="1">IFERROR(VLOOKUP($B523,INDIRECT(nfl_game_result),MATCH(C$1,INDIRECT(nfl_game_result_header),0),FALSE),"error")</f>
        <v>2012_18_MIN@GBY</v>
      </c>
      <c r="D523">
        <f ca="1">IFERROR(IF(ISBLANK(VLOOKUP($B523,INDIRECT(nfl_game_result),MATCH(D$1,INDIRECT(nfl_game_result_header),0),FALSE)),"",VLOOKUP($B523,INDIRECT(nfl_game_result),MATCH(D$1,INDIRECT(nfl_game_result_header),0),FALSE)),"error")</f>
        <v>-7.5</v>
      </c>
      <c r="E523">
        <f ca="1">IFERROR(IF(ISBLANK(VLOOKUP($B523,INDIRECT(nfl_game_result),MATCH(E$1,INDIRECT(nfl_game_result_header),0),FALSE)),"",VLOOKUP($B523,INDIRECT(nfl_game_result),MATCH(E$1,INDIRECT(nfl_game_result_header),0),FALSE)),"error")</f>
        <v>-10.5</v>
      </c>
      <c r="F523" s="23" t="str">
        <f ca="1">IFERROR(IF(ISBLANK(VLOOKUP($B523,INDIRECT(nfl_game_result),MATCH(F$1,INDIRECT(nfl_game_result_header),0),FALSE)),"",VLOOKUP($B523,INDIRECT(nfl_game_result),MATCH(F$1,INDIRECT(nfl_game_result_header),0),FALSE)),"error")</f>
        <v/>
      </c>
      <c r="G523" s="23" t="str">
        <f ca="1">IFERROR(IF(ISBLANK(VLOOKUP($B523,INDIRECT(nfl_game_result),MATCH(G$1,INDIRECT(nfl_game_result_header),0),FALSE)),"",VLOOKUP($B523,INDIRECT(nfl_game_result),MATCH(G$1,INDIRECT(nfl_game_result_header),0),FALSE)),"error")</f>
        <v/>
      </c>
      <c r="H523">
        <f ca="1">IFERROR(IF(ISBLANK(VLOOKUP($B523,INDIRECT(nfl_game_result),MATCH(H$1,INDIRECT(nfl_game_result_header),0),FALSE)),"",VLOOKUP($B523,INDIRECT(nfl_game_result),MATCH(H$1,INDIRECT(nfl_game_result_header),0),FALSE)),"error")</f>
        <v>24</v>
      </c>
      <c r="I523">
        <f ca="1">IFERROR(IF(ISBLANK(VLOOKUP($B523,INDIRECT(nfl_game_result),MATCH(I$1,INDIRECT(nfl_game_result_header),0),FALSE)),"",VLOOKUP($B523,INDIRECT(nfl_game_result),MATCH(I$1,INDIRECT(nfl_game_result_header),0),FALSE)),"error")</f>
        <v>10</v>
      </c>
      <c r="J523" t="str">
        <f ca="1">IFERROR(IF(ISBLANK(VLOOKUP($B523,INDIRECT(nfl_game_result),MATCH(J$1,INDIRECT(nfl_game_result_header),0),FALSE)),"",VLOOKUP($B523,INDIRECT(nfl_game_result),MATCH(J$1,INDIRECT(nfl_game_result_header),0),FALSE)),"error")</f>
        <v>GBY</v>
      </c>
      <c r="K523" t="str">
        <f ca="1">IFERROR(IF(ISBLANK(VLOOKUP($B523,INDIRECT(nfl_game_result),MATCH(K$1,INDIRECT(nfl_game_result_header),0),FALSE)),"",VLOOKUP($B523,INDIRECT(nfl_game_result),MATCH(K$1,INDIRECT(nfl_game_result_header),0),FALSE)),"error")</f>
        <v>GBY</v>
      </c>
      <c r="L523" s="23" t="str">
        <f ca="1">IFERROR(IF(ISBLANK(VLOOKUP($B523,INDIRECT(nfl_game_result),MATCH(L$1,INDIRECT(nfl_game_result_header),0),FALSE)),"",VLOOKUP($B523,INDIRECT(nfl_game_result),MATCH(L$1,INDIRECT(nfl_game_result_header),0),FALSE)),"error")</f>
        <v/>
      </c>
      <c r="M523" t="s">
        <v>14</v>
      </c>
      <c r="N523">
        <v>-7.5</v>
      </c>
      <c r="O523" t="s">
        <v>330</v>
      </c>
      <c r="Q523" t="s">
        <v>330</v>
      </c>
      <c r="V523" s="23" t="s">
        <v>416</v>
      </c>
      <c r="W523">
        <f ca="1">VALUE(LEFT(C523, 4))</f>
        <v>2012</v>
      </c>
      <c r="X523">
        <f ca="1">VALUE(MID(C523,6,FIND("_",C523,6)-6))</f>
        <v>18</v>
      </c>
      <c r="Y523">
        <f ca="1">IF(NOT(OR(ISBLANK(D523),ISBLANK(E523),D523="",E523="")),D523-E523,"")</f>
        <v>3</v>
      </c>
      <c r="Z523">
        <f ca="1">IF(OR(NOT(ISNUMBER(D523)),ISBLANK(D523),D523="",ISBLANK(N523)),"",ABS(D523-N523))</f>
        <v>0</v>
      </c>
      <c r="AA523">
        <f ca="1">IF(OR(ISBLANK(J523),ISBLANK(O523),J523="",O523=""),"",IF(J523=O523,1,0))</f>
        <v>1</v>
      </c>
      <c r="AB523">
        <f ca="1">IF(OR(ISBLANK(K523),ISBLANK(Q523),K523="",Q523=""),"",IF(K523=Q523,1,0))</f>
        <v>1</v>
      </c>
      <c r="AC523" s="23" t="str">
        <f t="shared" ca="1" si="7"/>
        <v/>
      </c>
    </row>
    <row r="524" spans="1:29" x14ac:dyDescent="0.25">
      <c r="A524" s="23">
        <v>523</v>
      </c>
      <c r="B524">
        <v>259</v>
      </c>
      <c r="C524" t="str">
        <f ca="1">IFERROR(VLOOKUP($B524,INDIRECT(nfl_game_result),MATCH(C$1,INDIRECT(nfl_game_result_header),0),FALSE),"error")</f>
        <v>2012_18_IND@BAL</v>
      </c>
      <c r="D524">
        <f ca="1">IFERROR(IF(ISBLANK(VLOOKUP($B524,INDIRECT(nfl_game_result),MATCH(D$1,INDIRECT(nfl_game_result_header),0),FALSE)),"",VLOOKUP($B524,INDIRECT(nfl_game_result),MATCH(D$1,INDIRECT(nfl_game_result_header),0),FALSE)),"error")</f>
        <v>-7</v>
      </c>
      <c r="E524">
        <f ca="1">IFERROR(IF(ISBLANK(VLOOKUP($B524,INDIRECT(nfl_game_result),MATCH(E$1,INDIRECT(nfl_game_result_header),0),FALSE)),"",VLOOKUP($B524,INDIRECT(nfl_game_result),MATCH(E$1,INDIRECT(nfl_game_result_header),0),FALSE)),"error")</f>
        <v>-7</v>
      </c>
      <c r="F524" s="23" t="str">
        <f ca="1">IFERROR(IF(ISBLANK(VLOOKUP($B524,INDIRECT(nfl_game_result),MATCH(F$1,INDIRECT(nfl_game_result_header),0),FALSE)),"",VLOOKUP($B524,INDIRECT(nfl_game_result),MATCH(F$1,INDIRECT(nfl_game_result_header),0),FALSE)),"error")</f>
        <v/>
      </c>
      <c r="G524" s="23" t="str">
        <f ca="1">IFERROR(IF(ISBLANK(VLOOKUP($B524,INDIRECT(nfl_game_result),MATCH(G$1,INDIRECT(nfl_game_result_header),0),FALSE)),"",VLOOKUP($B524,INDIRECT(nfl_game_result),MATCH(G$1,INDIRECT(nfl_game_result_header),0),FALSE)),"error")</f>
        <v/>
      </c>
      <c r="H524">
        <f ca="1">IFERROR(IF(ISBLANK(VLOOKUP($B524,INDIRECT(nfl_game_result),MATCH(H$1,INDIRECT(nfl_game_result_header),0),FALSE)),"",VLOOKUP($B524,INDIRECT(nfl_game_result),MATCH(H$1,INDIRECT(nfl_game_result_header),0),FALSE)),"error")</f>
        <v>24</v>
      </c>
      <c r="I524">
        <f ca="1">IFERROR(IF(ISBLANK(VLOOKUP($B524,INDIRECT(nfl_game_result),MATCH(I$1,INDIRECT(nfl_game_result_header),0),FALSE)),"",VLOOKUP($B524,INDIRECT(nfl_game_result),MATCH(I$1,INDIRECT(nfl_game_result_header),0),FALSE)),"error")</f>
        <v>9</v>
      </c>
      <c r="J524" t="str">
        <f ca="1">IFERROR(IF(ISBLANK(VLOOKUP($B524,INDIRECT(nfl_game_result),MATCH(J$1,INDIRECT(nfl_game_result_header),0),FALSE)),"",VLOOKUP($B524,INDIRECT(nfl_game_result),MATCH(J$1,INDIRECT(nfl_game_result_header),0),FALSE)),"error")</f>
        <v>BAL</v>
      </c>
      <c r="K524" t="str">
        <f ca="1">IFERROR(IF(ISBLANK(VLOOKUP($B524,INDIRECT(nfl_game_result),MATCH(K$1,INDIRECT(nfl_game_result_header),0),FALSE)),"",VLOOKUP($B524,INDIRECT(nfl_game_result),MATCH(K$1,INDIRECT(nfl_game_result_header),0),FALSE)),"error")</f>
        <v>BAL</v>
      </c>
      <c r="L524" s="23" t="str">
        <f ca="1">IFERROR(IF(ISBLANK(VLOOKUP($B524,INDIRECT(nfl_game_result),MATCH(L$1,INDIRECT(nfl_game_result_header),0),FALSE)),"",VLOOKUP($B524,INDIRECT(nfl_game_result),MATCH(L$1,INDIRECT(nfl_game_result_header),0),FALSE)),"error")</f>
        <v/>
      </c>
      <c r="M524" t="s">
        <v>14</v>
      </c>
      <c r="N524">
        <v>-6.5</v>
      </c>
      <c r="O524" t="s">
        <v>76</v>
      </c>
      <c r="Q524" t="s">
        <v>65</v>
      </c>
      <c r="V524" s="23" t="s">
        <v>416</v>
      </c>
      <c r="W524">
        <f ca="1">VALUE(LEFT(C524, 4))</f>
        <v>2012</v>
      </c>
      <c r="X524">
        <f ca="1">VALUE(MID(C524,6,FIND("_",C524,6)-6))</f>
        <v>18</v>
      </c>
      <c r="Y524">
        <f ca="1">IF(NOT(OR(ISBLANK(D524),ISBLANK(E524),D524="",E524="")),D524-E524,"")</f>
        <v>0</v>
      </c>
      <c r="Z524">
        <f ca="1">IF(OR(NOT(ISNUMBER(D524)),ISBLANK(D524),D524="",ISBLANK(N524)),"",ABS(D524-N524))</f>
        <v>0.5</v>
      </c>
      <c r="AA524">
        <f ca="1">IF(OR(ISBLANK(J524),ISBLANK(O524),J524="",O524=""),"",IF(J524=O524,1,0))</f>
        <v>0</v>
      </c>
      <c r="AB524">
        <f ca="1">IF(OR(ISBLANK(K524),ISBLANK(Q524),K524="",Q524=""),"",IF(K524=Q524,1,0))</f>
        <v>1</v>
      </c>
      <c r="AC524" s="23" t="str">
        <f t="shared" ca="1" si="7"/>
        <v/>
      </c>
    </row>
    <row r="525" spans="1:29" x14ac:dyDescent="0.25">
      <c r="A525" s="23">
        <v>524</v>
      </c>
      <c r="B525">
        <v>260</v>
      </c>
      <c r="C525" t="str">
        <f ca="1">IFERROR(VLOOKUP($B525,INDIRECT(nfl_game_result),MATCH(C$1,INDIRECT(nfl_game_result_header),0),FALSE),"error")</f>
        <v>2012_18_SEA@WAS</v>
      </c>
      <c r="D525">
        <f ca="1">IFERROR(IF(ISBLANK(VLOOKUP($B525,INDIRECT(nfl_game_result),MATCH(D$1,INDIRECT(nfl_game_result_header),0),FALSE)),"",VLOOKUP($B525,INDIRECT(nfl_game_result),MATCH(D$1,INDIRECT(nfl_game_result_header),0),FALSE)),"error")</f>
        <v>3</v>
      </c>
      <c r="E525">
        <f ca="1">IFERROR(IF(ISBLANK(VLOOKUP($B525,INDIRECT(nfl_game_result),MATCH(E$1,INDIRECT(nfl_game_result_header),0),FALSE)),"",VLOOKUP($B525,INDIRECT(nfl_game_result),MATCH(E$1,INDIRECT(nfl_game_result_header),0),FALSE)),"error")</f>
        <v>3</v>
      </c>
      <c r="F525" s="23" t="str">
        <f ca="1">IFERROR(IF(ISBLANK(VLOOKUP($B525,INDIRECT(nfl_game_result),MATCH(F$1,INDIRECT(nfl_game_result_header),0),FALSE)),"",VLOOKUP($B525,INDIRECT(nfl_game_result),MATCH(F$1,INDIRECT(nfl_game_result_header),0),FALSE)),"error")</f>
        <v/>
      </c>
      <c r="G525" s="23" t="str">
        <f ca="1">IFERROR(IF(ISBLANK(VLOOKUP($B525,INDIRECT(nfl_game_result),MATCH(G$1,INDIRECT(nfl_game_result_header),0),FALSE)),"",VLOOKUP($B525,INDIRECT(nfl_game_result),MATCH(G$1,INDIRECT(nfl_game_result_header),0),FALSE)),"error")</f>
        <v/>
      </c>
      <c r="H525">
        <f ca="1">IFERROR(IF(ISBLANK(VLOOKUP($B525,INDIRECT(nfl_game_result),MATCH(H$1,INDIRECT(nfl_game_result_header),0),FALSE)),"",VLOOKUP($B525,INDIRECT(nfl_game_result),MATCH(H$1,INDIRECT(nfl_game_result_header),0),FALSE)),"error")</f>
        <v>14</v>
      </c>
      <c r="I525">
        <f ca="1">IFERROR(IF(ISBLANK(VLOOKUP($B525,INDIRECT(nfl_game_result),MATCH(I$1,INDIRECT(nfl_game_result_header),0),FALSE)),"",VLOOKUP($B525,INDIRECT(nfl_game_result),MATCH(I$1,INDIRECT(nfl_game_result_header),0),FALSE)),"error")</f>
        <v>24</v>
      </c>
      <c r="J525" t="str">
        <f ca="1">IFERROR(IF(ISBLANK(VLOOKUP($B525,INDIRECT(nfl_game_result),MATCH(J$1,INDIRECT(nfl_game_result_header),0),FALSE)),"",VLOOKUP($B525,INDIRECT(nfl_game_result),MATCH(J$1,INDIRECT(nfl_game_result_header),0),FALSE)),"error")</f>
        <v>SEA</v>
      </c>
      <c r="K525" t="str">
        <f ca="1">IFERROR(IF(ISBLANK(VLOOKUP($B525,INDIRECT(nfl_game_result),MATCH(K$1,INDIRECT(nfl_game_result_header),0),FALSE)),"",VLOOKUP($B525,INDIRECT(nfl_game_result),MATCH(K$1,INDIRECT(nfl_game_result_header),0),FALSE)),"error")</f>
        <v>SEA</v>
      </c>
      <c r="L525" s="23" t="str">
        <f ca="1">IFERROR(IF(ISBLANK(VLOOKUP($B525,INDIRECT(nfl_game_result),MATCH(L$1,INDIRECT(nfl_game_result_header),0),FALSE)),"",VLOOKUP($B525,INDIRECT(nfl_game_result),MATCH(L$1,INDIRECT(nfl_game_result_header),0),FALSE)),"error")</f>
        <v/>
      </c>
      <c r="M525" t="s">
        <v>14</v>
      </c>
      <c r="N525">
        <v>1.5</v>
      </c>
      <c r="O525" t="s">
        <v>89</v>
      </c>
      <c r="Q525" t="s">
        <v>89</v>
      </c>
      <c r="V525" s="23" t="s">
        <v>416</v>
      </c>
      <c r="W525">
        <f ca="1">VALUE(LEFT(C525, 4))</f>
        <v>2012</v>
      </c>
      <c r="X525">
        <f ca="1">VALUE(MID(C525,6,FIND("_",C525,6)-6))</f>
        <v>18</v>
      </c>
      <c r="Y525">
        <f ca="1">IF(NOT(OR(ISBLANK(D525),ISBLANK(E525),D525="",E525="")),D525-E525,"")</f>
        <v>0</v>
      </c>
      <c r="Z525">
        <f ca="1">IF(OR(NOT(ISNUMBER(D525)),ISBLANK(D525),D525="",ISBLANK(N525)),"",ABS(D525-N525))</f>
        <v>1.5</v>
      </c>
      <c r="AA525">
        <f ca="1">IF(OR(ISBLANK(J525),ISBLANK(O525),J525="",O525=""),"",IF(J525=O525,1,0))</f>
        <v>1</v>
      </c>
      <c r="AB525">
        <f ca="1">IF(OR(ISBLANK(K525),ISBLANK(Q525),K525="",Q525=""),"",IF(K525=Q525,1,0))</f>
        <v>1</v>
      </c>
      <c r="AC525" s="23" t="str">
        <f t="shared" ca="1" si="7"/>
        <v/>
      </c>
    </row>
    <row r="526" spans="1:29" x14ac:dyDescent="0.25">
      <c r="A526" s="23">
        <v>525</v>
      </c>
      <c r="B526">
        <v>261</v>
      </c>
      <c r="C526" t="str">
        <f ca="1">IFERROR(VLOOKUP($B526,INDIRECT(nfl_game_result),MATCH(C$1,INDIRECT(nfl_game_result_header),0),FALSE),"error")</f>
        <v>2012_19_BAL@DEN</v>
      </c>
      <c r="D526">
        <f ca="1">IFERROR(IF(ISBLANK(VLOOKUP($B526,INDIRECT(nfl_game_result),MATCH(D$1,INDIRECT(nfl_game_result_header),0),FALSE)),"",VLOOKUP($B526,INDIRECT(nfl_game_result),MATCH(D$1,INDIRECT(nfl_game_result_header),0),FALSE)),"error")</f>
        <v>-9</v>
      </c>
      <c r="E526">
        <f ca="1">IFERROR(IF(ISBLANK(VLOOKUP($B526,INDIRECT(nfl_game_result),MATCH(E$1,INDIRECT(nfl_game_result_header),0),FALSE)),"",VLOOKUP($B526,INDIRECT(nfl_game_result),MATCH(E$1,INDIRECT(nfl_game_result_header),0),FALSE)),"error")</f>
        <v>-9.5</v>
      </c>
      <c r="F526" s="23" t="str">
        <f ca="1">IFERROR(IF(ISBLANK(VLOOKUP($B526,INDIRECT(nfl_game_result),MATCH(F$1,INDIRECT(nfl_game_result_header),0),FALSE)),"",VLOOKUP($B526,INDIRECT(nfl_game_result),MATCH(F$1,INDIRECT(nfl_game_result_header),0),FALSE)),"error")</f>
        <v/>
      </c>
      <c r="G526" s="23" t="str">
        <f ca="1">IFERROR(IF(ISBLANK(VLOOKUP($B526,INDIRECT(nfl_game_result),MATCH(G$1,INDIRECT(nfl_game_result_header),0),FALSE)),"",VLOOKUP($B526,INDIRECT(nfl_game_result),MATCH(G$1,INDIRECT(nfl_game_result_header),0),FALSE)),"error")</f>
        <v/>
      </c>
      <c r="H526">
        <f ca="1">IFERROR(IF(ISBLANK(VLOOKUP($B526,INDIRECT(nfl_game_result),MATCH(H$1,INDIRECT(nfl_game_result_header),0),FALSE)),"",VLOOKUP($B526,INDIRECT(nfl_game_result),MATCH(H$1,INDIRECT(nfl_game_result_header),0),FALSE)),"error")</f>
        <v>35</v>
      </c>
      <c r="I526">
        <f ca="1">IFERROR(IF(ISBLANK(VLOOKUP($B526,INDIRECT(nfl_game_result),MATCH(I$1,INDIRECT(nfl_game_result_header),0),FALSE)),"",VLOOKUP($B526,INDIRECT(nfl_game_result),MATCH(I$1,INDIRECT(nfl_game_result_header),0),FALSE)),"error")</f>
        <v>38</v>
      </c>
      <c r="J526" t="str">
        <f ca="1">IFERROR(IF(ISBLANK(VLOOKUP($B526,INDIRECT(nfl_game_result),MATCH(J$1,INDIRECT(nfl_game_result_header),0),FALSE)),"",VLOOKUP($B526,INDIRECT(nfl_game_result),MATCH(J$1,INDIRECT(nfl_game_result_header),0),FALSE)),"error")</f>
        <v>BAL</v>
      </c>
      <c r="K526" t="str">
        <f ca="1">IFERROR(IF(ISBLANK(VLOOKUP($B526,INDIRECT(nfl_game_result),MATCH(K$1,INDIRECT(nfl_game_result_header),0),FALSE)),"",VLOOKUP($B526,INDIRECT(nfl_game_result),MATCH(K$1,INDIRECT(nfl_game_result_header),0),FALSE)),"error")</f>
        <v>BAL</v>
      </c>
      <c r="L526" s="23" t="str">
        <f ca="1">IFERROR(IF(ISBLANK(VLOOKUP($B526,INDIRECT(nfl_game_result),MATCH(L$1,INDIRECT(nfl_game_result_header),0),FALSE)),"",VLOOKUP($B526,INDIRECT(nfl_game_result),MATCH(L$1,INDIRECT(nfl_game_result_header),0),FALSE)),"error")</f>
        <v/>
      </c>
      <c r="M526" t="s">
        <v>16</v>
      </c>
      <c r="N526">
        <v>-9.5</v>
      </c>
      <c r="O526" t="s">
        <v>72</v>
      </c>
      <c r="Q526" t="s">
        <v>72</v>
      </c>
      <c r="V526" s="23" t="s">
        <v>416</v>
      </c>
      <c r="W526">
        <f ca="1">VALUE(LEFT(C526, 4))</f>
        <v>2012</v>
      </c>
      <c r="X526">
        <f ca="1">VALUE(MID(C526,6,FIND("_",C526,6)-6))</f>
        <v>19</v>
      </c>
      <c r="Y526">
        <f ca="1">IF(NOT(OR(ISBLANK(D526),ISBLANK(E526),D526="",E526="")),D526-E526,"")</f>
        <v>0.5</v>
      </c>
      <c r="Z526">
        <f ca="1">IF(OR(NOT(ISNUMBER(D526)),ISBLANK(D526),D526="",ISBLANK(N526)),"",ABS(D526-N526))</f>
        <v>0.5</v>
      </c>
      <c r="AA526">
        <f ca="1">IF(OR(ISBLANK(J526),ISBLANK(O526),J526="",O526=""),"",IF(J526=O526,1,0))</f>
        <v>0</v>
      </c>
      <c r="AB526">
        <f ca="1">IF(OR(ISBLANK(K526),ISBLANK(Q526),K526="",Q526=""),"",IF(K526=Q526,1,0))</f>
        <v>0</v>
      </c>
      <c r="AC526" s="23" t="str">
        <f t="shared" ca="1" si="7"/>
        <v/>
      </c>
    </row>
    <row r="527" spans="1:29" x14ac:dyDescent="0.25">
      <c r="A527" s="23">
        <v>526</v>
      </c>
      <c r="B527">
        <v>262</v>
      </c>
      <c r="C527" t="str">
        <f ca="1">IFERROR(VLOOKUP($B527,INDIRECT(nfl_game_result),MATCH(C$1,INDIRECT(nfl_game_result_header),0),FALSE),"error")</f>
        <v>2012_19_GBY@SFO</v>
      </c>
      <c r="D527">
        <f ca="1">IFERROR(IF(ISBLANK(VLOOKUP($B527,INDIRECT(nfl_game_result),MATCH(D$1,INDIRECT(nfl_game_result_header),0),FALSE)),"",VLOOKUP($B527,INDIRECT(nfl_game_result),MATCH(D$1,INDIRECT(nfl_game_result_header),0),FALSE)),"error")</f>
        <v>-3</v>
      </c>
      <c r="E527">
        <f ca="1">IFERROR(IF(ISBLANK(VLOOKUP($B527,INDIRECT(nfl_game_result),MATCH(E$1,INDIRECT(nfl_game_result_header),0),FALSE)),"",VLOOKUP($B527,INDIRECT(nfl_game_result),MATCH(E$1,INDIRECT(nfl_game_result_header),0),FALSE)),"error")</f>
        <v>-3</v>
      </c>
      <c r="F527" s="23" t="str">
        <f ca="1">IFERROR(IF(ISBLANK(VLOOKUP($B527,INDIRECT(nfl_game_result),MATCH(F$1,INDIRECT(nfl_game_result_header),0),FALSE)),"",VLOOKUP($B527,INDIRECT(nfl_game_result),MATCH(F$1,INDIRECT(nfl_game_result_header),0),FALSE)),"error")</f>
        <v/>
      </c>
      <c r="G527" s="23" t="str">
        <f ca="1">IFERROR(IF(ISBLANK(VLOOKUP($B527,INDIRECT(nfl_game_result),MATCH(G$1,INDIRECT(nfl_game_result_header),0),FALSE)),"",VLOOKUP($B527,INDIRECT(nfl_game_result),MATCH(G$1,INDIRECT(nfl_game_result_header),0),FALSE)),"error")</f>
        <v/>
      </c>
      <c r="H527">
        <f ca="1">IFERROR(IF(ISBLANK(VLOOKUP($B527,INDIRECT(nfl_game_result),MATCH(H$1,INDIRECT(nfl_game_result_header),0),FALSE)),"",VLOOKUP($B527,INDIRECT(nfl_game_result),MATCH(H$1,INDIRECT(nfl_game_result_header),0),FALSE)),"error")</f>
        <v>45</v>
      </c>
      <c r="I527">
        <f ca="1">IFERROR(IF(ISBLANK(VLOOKUP($B527,INDIRECT(nfl_game_result),MATCH(I$1,INDIRECT(nfl_game_result_header),0),FALSE)),"",VLOOKUP($B527,INDIRECT(nfl_game_result),MATCH(I$1,INDIRECT(nfl_game_result_header),0),FALSE)),"error")</f>
        <v>31</v>
      </c>
      <c r="J527" t="str">
        <f ca="1">IFERROR(IF(ISBLANK(VLOOKUP($B527,INDIRECT(nfl_game_result),MATCH(J$1,INDIRECT(nfl_game_result_header),0),FALSE)),"",VLOOKUP($B527,INDIRECT(nfl_game_result),MATCH(J$1,INDIRECT(nfl_game_result_header),0),FALSE)),"error")</f>
        <v>SFO</v>
      </c>
      <c r="K527" t="str">
        <f ca="1">IFERROR(IF(ISBLANK(VLOOKUP($B527,INDIRECT(nfl_game_result),MATCH(K$1,INDIRECT(nfl_game_result_header),0),FALSE)),"",VLOOKUP($B527,INDIRECT(nfl_game_result),MATCH(K$1,INDIRECT(nfl_game_result_header),0),FALSE)),"error")</f>
        <v>SFO</v>
      </c>
      <c r="L527" s="23" t="str">
        <f ca="1">IFERROR(IF(ISBLANK(VLOOKUP($B527,INDIRECT(nfl_game_result),MATCH(L$1,INDIRECT(nfl_game_result_header),0),FALSE)),"",VLOOKUP($B527,INDIRECT(nfl_game_result),MATCH(L$1,INDIRECT(nfl_game_result_header),0),FALSE)),"error")</f>
        <v/>
      </c>
      <c r="M527" t="s">
        <v>16</v>
      </c>
      <c r="N527">
        <v>-3</v>
      </c>
      <c r="O527" t="s">
        <v>333</v>
      </c>
      <c r="Q527" t="s">
        <v>333</v>
      </c>
      <c r="V527" s="23" t="s">
        <v>416</v>
      </c>
      <c r="W527">
        <f ca="1">VALUE(LEFT(C527, 4))</f>
        <v>2012</v>
      </c>
      <c r="X527">
        <f ca="1">VALUE(MID(C527,6,FIND("_",C527,6)-6))</f>
        <v>19</v>
      </c>
      <c r="Y527">
        <f ca="1">IF(NOT(OR(ISBLANK(D527),ISBLANK(E527),D527="",E527="")),D527-E527,"")</f>
        <v>0</v>
      </c>
      <c r="Z527">
        <f ca="1">IF(OR(NOT(ISNUMBER(D527)),ISBLANK(D527),D527="",ISBLANK(N527)),"",ABS(D527-N527))</f>
        <v>0</v>
      </c>
      <c r="AA527">
        <f ca="1">IF(OR(ISBLANK(J527),ISBLANK(O527),J527="",O527=""),"",IF(J527=O527,1,0))</f>
        <v>1</v>
      </c>
      <c r="AB527">
        <f ca="1">IF(OR(ISBLANK(K527),ISBLANK(Q527),K527="",Q527=""),"",IF(K527=Q527,1,0))</f>
        <v>1</v>
      </c>
      <c r="AC527" s="23" t="str">
        <f t="shared" ca="1" si="7"/>
        <v/>
      </c>
    </row>
    <row r="528" spans="1:29" x14ac:dyDescent="0.25">
      <c r="A528" s="23">
        <v>527</v>
      </c>
      <c r="B528">
        <v>263</v>
      </c>
      <c r="C528" t="str">
        <f ca="1">IFERROR(VLOOKUP($B528,INDIRECT(nfl_game_result),MATCH(C$1,INDIRECT(nfl_game_result_header),0),FALSE),"error")</f>
        <v>2012_19_SEA@ATL</v>
      </c>
      <c r="D528">
        <f ca="1">IFERROR(IF(ISBLANK(VLOOKUP($B528,INDIRECT(nfl_game_result),MATCH(D$1,INDIRECT(nfl_game_result_header),0),FALSE)),"",VLOOKUP($B528,INDIRECT(nfl_game_result),MATCH(D$1,INDIRECT(nfl_game_result_header),0),FALSE)),"error")</f>
        <v>-2.5</v>
      </c>
      <c r="E528">
        <f ca="1">IFERROR(IF(ISBLANK(VLOOKUP($B528,INDIRECT(nfl_game_result),MATCH(E$1,INDIRECT(nfl_game_result_header),0),FALSE)),"",VLOOKUP($B528,INDIRECT(nfl_game_result),MATCH(E$1,INDIRECT(nfl_game_result_header),0),FALSE)),"error")</f>
        <v>-2.5</v>
      </c>
      <c r="F528" s="23" t="str">
        <f ca="1">IFERROR(IF(ISBLANK(VLOOKUP($B528,INDIRECT(nfl_game_result),MATCH(F$1,INDIRECT(nfl_game_result_header),0),FALSE)),"",VLOOKUP($B528,INDIRECT(nfl_game_result),MATCH(F$1,INDIRECT(nfl_game_result_header),0),FALSE)),"error")</f>
        <v/>
      </c>
      <c r="G528" s="23" t="str">
        <f ca="1">IFERROR(IF(ISBLANK(VLOOKUP($B528,INDIRECT(nfl_game_result),MATCH(G$1,INDIRECT(nfl_game_result_header),0),FALSE)),"",VLOOKUP($B528,INDIRECT(nfl_game_result),MATCH(G$1,INDIRECT(nfl_game_result_header),0),FALSE)),"error")</f>
        <v/>
      </c>
      <c r="H528">
        <f ca="1">IFERROR(IF(ISBLANK(VLOOKUP($B528,INDIRECT(nfl_game_result),MATCH(H$1,INDIRECT(nfl_game_result_header),0),FALSE)),"",VLOOKUP($B528,INDIRECT(nfl_game_result),MATCH(H$1,INDIRECT(nfl_game_result_header),0),FALSE)),"error")</f>
        <v>30</v>
      </c>
      <c r="I528">
        <f ca="1">IFERROR(IF(ISBLANK(VLOOKUP($B528,INDIRECT(nfl_game_result),MATCH(I$1,INDIRECT(nfl_game_result_header),0),FALSE)),"",VLOOKUP($B528,INDIRECT(nfl_game_result),MATCH(I$1,INDIRECT(nfl_game_result_header),0),FALSE)),"error")</f>
        <v>28</v>
      </c>
      <c r="J528" t="str">
        <f ca="1">IFERROR(IF(ISBLANK(VLOOKUP($B528,INDIRECT(nfl_game_result),MATCH(J$1,INDIRECT(nfl_game_result_header),0),FALSE)),"",VLOOKUP($B528,INDIRECT(nfl_game_result),MATCH(J$1,INDIRECT(nfl_game_result_header),0),FALSE)),"error")</f>
        <v>SEA</v>
      </c>
      <c r="K528" t="str">
        <f ca="1">IFERROR(IF(ISBLANK(VLOOKUP($B528,INDIRECT(nfl_game_result),MATCH(K$1,INDIRECT(nfl_game_result_header),0),FALSE)),"",VLOOKUP($B528,INDIRECT(nfl_game_result),MATCH(K$1,INDIRECT(nfl_game_result_header),0),FALSE)),"error")</f>
        <v>ATL</v>
      </c>
      <c r="L528" s="23" t="str">
        <f ca="1">IFERROR(IF(ISBLANK(VLOOKUP($B528,INDIRECT(nfl_game_result),MATCH(L$1,INDIRECT(nfl_game_result_header),0),FALSE)),"",VLOOKUP($B528,INDIRECT(nfl_game_result),MATCH(L$1,INDIRECT(nfl_game_result_header),0),FALSE)),"error")</f>
        <v/>
      </c>
      <c r="M528" t="s">
        <v>16</v>
      </c>
      <c r="N528">
        <v>-2.5</v>
      </c>
      <c r="O528" t="s">
        <v>89</v>
      </c>
      <c r="Q528" t="s">
        <v>89</v>
      </c>
      <c r="V528" s="23" t="s">
        <v>416</v>
      </c>
      <c r="W528">
        <f ca="1">VALUE(LEFT(C528, 4))</f>
        <v>2012</v>
      </c>
      <c r="X528">
        <f ca="1">VALUE(MID(C528,6,FIND("_",C528,6)-6))</f>
        <v>19</v>
      </c>
      <c r="Y528">
        <f ca="1">IF(NOT(OR(ISBLANK(D528),ISBLANK(E528),D528="",E528="")),D528-E528,"")</f>
        <v>0</v>
      </c>
      <c r="Z528">
        <f ca="1">IF(OR(NOT(ISNUMBER(D528)),ISBLANK(D528),D528="",ISBLANK(N528)),"",ABS(D528-N528))</f>
        <v>0</v>
      </c>
      <c r="AA528">
        <f ca="1">IF(OR(ISBLANK(J528),ISBLANK(O528),J528="",O528=""),"",IF(J528=O528,1,0))</f>
        <v>1</v>
      </c>
      <c r="AB528">
        <f ca="1">IF(OR(ISBLANK(K528),ISBLANK(Q528),K528="",Q528=""),"",IF(K528=Q528,1,0))</f>
        <v>0</v>
      </c>
      <c r="AC528" s="23" t="str">
        <f t="shared" ca="1" si="7"/>
        <v/>
      </c>
    </row>
    <row r="529" spans="1:29" x14ac:dyDescent="0.25">
      <c r="A529" s="23">
        <v>528</v>
      </c>
      <c r="B529">
        <v>264</v>
      </c>
      <c r="C529" t="str">
        <f ca="1">IFERROR(VLOOKUP($B529,INDIRECT(nfl_game_result),MATCH(C$1,INDIRECT(nfl_game_result_header),0),FALSE),"error")</f>
        <v>2012_19_HOU@NWE</v>
      </c>
      <c r="D529">
        <f ca="1">IFERROR(IF(ISBLANK(VLOOKUP($B529,INDIRECT(nfl_game_result),MATCH(D$1,INDIRECT(nfl_game_result_header),0),FALSE)),"",VLOOKUP($B529,INDIRECT(nfl_game_result),MATCH(D$1,INDIRECT(nfl_game_result_header),0),FALSE)),"error")</f>
        <v>-9</v>
      </c>
      <c r="E529">
        <f ca="1">IFERROR(IF(ISBLANK(VLOOKUP($B529,INDIRECT(nfl_game_result),MATCH(E$1,INDIRECT(nfl_game_result_header),0),FALSE)),"",VLOOKUP($B529,INDIRECT(nfl_game_result),MATCH(E$1,INDIRECT(nfl_game_result_header),0),FALSE)),"error")</f>
        <v>-8.5</v>
      </c>
      <c r="F529" s="23" t="str">
        <f ca="1">IFERROR(IF(ISBLANK(VLOOKUP($B529,INDIRECT(nfl_game_result),MATCH(F$1,INDIRECT(nfl_game_result_header),0),FALSE)),"",VLOOKUP($B529,INDIRECT(nfl_game_result),MATCH(F$1,INDIRECT(nfl_game_result_header),0),FALSE)),"error")</f>
        <v/>
      </c>
      <c r="G529" s="23" t="str">
        <f ca="1">IFERROR(IF(ISBLANK(VLOOKUP($B529,INDIRECT(nfl_game_result),MATCH(G$1,INDIRECT(nfl_game_result_header),0),FALSE)),"",VLOOKUP($B529,INDIRECT(nfl_game_result),MATCH(G$1,INDIRECT(nfl_game_result_header),0),FALSE)),"error")</f>
        <v/>
      </c>
      <c r="H529">
        <f ca="1">IFERROR(IF(ISBLANK(VLOOKUP($B529,INDIRECT(nfl_game_result),MATCH(H$1,INDIRECT(nfl_game_result_header),0),FALSE)),"",VLOOKUP($B529,INDIRECT(nfl_game_result),MATCH(H$1,INDIRECT(nfl_game_result_header),0),FALSE)),"error")</f>
        <v>41</v>
      </c>
      <c r="I529">
        <f ca="1">IFERROR(IF(ISBLANK(VLOOKUP($B529,INDIRECT(nfl_game_result),MATCH(I$1,INDIRECT(nfl_game_result_header),0),FALSE)),"",VLOOKUP($B529,INDIRECT(nfl_game_result),MATCH(I$1,INDIRECT(nfl_game_result_header),0),FALSE)),"error")</f>
        <v>28</v>
      </c>
      <c r="J529" t="str">
        <f ca="1">IFERROR(IF(ISBLANK(VLOOKUP($B529,INDIRECT(nfl_game_result),MATCH(J$1,INDIRECT(nfl_game_result_header),0),FALSE)),"",VLOOKUP($B529,INDIRECT(nfl_game_result),MATCH(J$1,INDIRECT(nfl_game_result_header),0),FALSE)),"error")</f>
        <v>NWE</v>
      </c>
      <c r="K529" t="str">
        <f ca="1">IFERROR(IF(ISBLANK(VLOOKUP($B529,INDIRECT(nfl_game_result),MATCH(K$1,INDIRECT(nfl_game_result_header),0),FALSE)),"",VLOOKUP($B529,INDIRECT(nfl_game_result),MATCH(K$1,INDIRECT(nfl_game_result_header),0),FALSE)),"error")</f>
        <v>NWE</v>
      </c>
      <c r="L529" s="23" t="str">
        <f ca="1">IFERROR(IF(ISBLANK(VLOOKUP($B529,INDIRECT(nfl_game_result),MATCH(L$1,INDIRECT(nfl_game_result_header),0),FALSE)),"",VLOOKUP($B529,INDIRECT(nfl_game_result),MATCH(L$1,INDIRECT(nfl_game_result_header),0),FALSE)),"error")</f>
        <v/>
      </c>
      <c r="M529" t="s">
        <v>16</v>
      </c>
      <c r="N529">
        <v>-9.5</v>
      </c>
      <c r="O529" t="s">
        <v>332</v>
      </c>
      <c r="Q529" t="s">
        <v>332</v>
      </c>
      <c r="V529" s="23" t="s">
        <v>416</v>
      </c>
      <c r="W529">
        <f ca="1">VALUE(LEFT(C529, 4))</f>
        <v>2012</v>
      </c>
      <c r="X529">
        <f ca="1">VALUE(MID(C529,6,FIND("_",C529,6)-6))</f>
        <v>19</v>
      </c>
      <c r="Y529">
        <f ca="1">IF(NOT(OR(ISBLANK(D529),ISBLANK(E529),D529="",E529="")),D529-E529,"")</f>
        <v>-0.5</v>
      </c>
      <c r="Z529">
        <f ca="1">IF(OR(NOT(ISNUMBER(D529)),ISBLANK(D529),D529="",ISBLANK(N529)),"",ABS(D529-N529))</f>
        <v>0.5</v>
      </c>
      <c r="AA529">
        <f ca="1">IF(OR(ISBLANK(J529),ISBLANK(O529),J529="",O529=""),"",IF(J529=O529,1,0))</f>
        <v>1</v>
      </c>
      <c r="AB529">
        <f ca="1">IF(OR(ISBLANK(K529),ISBLANK(Q529),K529="",Q529=""),"",IF(K529=Q529,1,0))</f>
        <v>1</v>
      </c>
      <c r="AC529" s="23" t="str">
        <f t="shared" ca="1" si="7"/>
        <v/>
      </c>
    </row>
    <row r="530" spans="1:29" x14ac:dyDescent="0.25">
      <c r="A530" s="23">
        <v>529</v>
      </c>
      <c r="B530">
        <v>261</v>
      </c>
      <c r="C530" t="str">
        <f ca="1">IFERROR(VLOOKUP($B530,INDIRECT(nfl_game_result),MATCH(C$1,INDIRECT(nfl_game_result_header),0),FALSE),"error")</f>
        <v>2012_19_BAL@DEN</v>
      </c>
      <c r="D530">
        <f ca="1">IFERROR(IF(ISBLANK(VLOOKUP($B530,INDIRECT(nfl_game_result),MATCH(D$1,INDIRECT(nfl_game_result_header),0),FALSE)),"",VLOOKUP($B530,INDIRECT(nfl_game_result),MATCH(D$1,INDIRECT(nfl_game_result_header),0),FALSE)),"error")</f>
        <v>-9</v>
      </c>
      <c r="E530">
        <f ca="1">IFERROR(IF(ISBLANK(VLOOKUP($B530,INDIRECT(nfl_game_result),MATCH(E$1,INDIRECT(nfl_game_result_header),0),FALSE)),"",VLOOKUP($B530,INDIRECT(nfl_game_result),MATCH(E$1,INDIRECT(nfl_game_result_header),0),FALSE)),"error")</f>
        <v>-9.5</v>
      </c>
      <c r="F530" s="23" t="str">
        <f ca="1">IFERROR(IF(ISBLANK(VLOOKUP($B530,INDIRECT(nfl_game_result),MATCH(F$1,INDIRECT(nfl_game_result_header),0),FALSE)),"",VLOOKUP($B530,INDIRECT(nfl_game_result),MATCH(F$1,INDIRECT(nfl_game_result_header),0),FALSE)),"error")</f>
        <v/>
      </c>
      <c r="G530" s="23" t="str">
        <f ca="1">IFERROR(IF(ISBLANK(VLOOKUP($B530,INDIRECT(nfl_game_result),MATCH(G$1,INDIRECT(nfl_game_result_header),0),FALSE)),"",VLOOKUP($B530,INDIRECT(nfl_game_result),MATCH(G$1,INDIRECT(nfl_game_result_header),0),FALSE)),"error")</f>
        <v/>
      </c>
      <c r="H530">
        <f ca="1">IFERROR(IF(ISBLANK(VLOOKUP($B530,INDIRECT(nfl_game_result),MATCH(H$1,INDIRECT(nfl_game_result_header),0),FALSE)),"",VLOOKUP($B530,INDIRECT(nfl_game_result),MATCH(H$1,INDIRECT(nfl_game_result_header),0),FALSE)),"error")</f>
        <v>35</v>
      </c>
      <c r="I530">
        <f ca="1">IFERROR(IF(ISBLANK(VLOOKUP($B530,INDIRECT(nfl_game_result),MATCH(I$1,INDIRECT(nfl_game_result_header),0),FALSE)),"",VLOOKUP($B530,INDIRECT(nfl_game_result),MATCH(I$1,INDIRECT(nfl_game_result_header),0),FALSE)),"error")</f>
        <v>38</v>
      </c>
      <c r="J530" t="str">
        <f ca="1">IFERROR(IF(ISBLANK(VLOOKUP($B530,INDIRECT(nfl_game_result),MATCH(J$1,INDIRECT(nfl_game_result_header),0),FALSE)),"",VLOOKUP($B530,INDIRECT(nfl_game_result),MATCH(J$1,INDIRECT(nfl_game_result_header),0),FALSE)),"error")</f>
        <v>BAL</v>
      </c>
      <c r="K530" t="str">
        <f ca="1">IFERROR(IF(ISBLANK(VLOOKUP($B530,INDIRECT(nfl_game_result),MATCH(K$1,INDIRECT(nfl_game_result_header),0),FALSE)),"",VLOOKUP($B530,INDIRECT(nfl_game_result),MATCH(K$1,INDIRECT(nfl_game_result_header),0),FALSE)),"error")</f>
        <v>BAL</v>
      </c>
      <c r="L530" s="23" t="str">
        <f ca="1">IFERROR(IF(ISBLANK(VLOOKUP($B530,INDIRECT(nfl_game_result),MATCH(L$1,INDIRECT(nfl_game_result_header),0),FALSE)),"",VLOOKUP($B530,INDIRECT(nfl_game_result),MATCH(L$1,INDIRECT(nfl_game_result_header),0),FALSE)),"error")</f>
        <v/>
      </c>
      <c r="M530" t="s">
        <v>18</v>
      </c>
      <c r="O530" t="s">
        <v>65</v>
      </c>
      <c r="Q530" t="s">
        <v>72</v>
      </c>
      <c r="V530" s="23" t="s">
        <v>416</v>
      </c>
      <c r="W530">
        <f ca="1">VALUE(LEFT(C530, 4))</f>
        <v>2012</v>
      </c>
      <c r="X530">
        <f ca="1">VALUE(MID(C530,6,FIND("_",C530,6)-6))</f>
        <v>19</v>
      </c>
      <c r="Y530">
        <f ca="1">IF(NOT(OR(ISBLANK(D530),ISBLANK(E530),D530="",E530="")),D530-E530,"")</f>
        <v>0.5</v>
      </c>
      <c r="Z530" t="str">
        <f ca="1">IF(OR(NOT(ISNUMBER(D530)),ISBLANK(D530),D530="",ISBLANK(N530)),"",ABS(D530-N530))</f>
        <v/>
      </c>
      <c r="AA530">
        <f ca="1">IF(OR(ISBLANK(J530),ISBLANK(O530),J530="",O530=""),"",IF(J530=O530,1,0))</f>
        <v>1</v>
      </c>
      <c r="AB530">
        <f ca="1">IF(OR(ISBLANK(K530),ISBLANK(Q530),K530="",Q530=""),"",IF(K530=Q530,1,0))</f>
        <v>0</v>
      </c>
      <c r="AC530" s="23" t="str">
        <f t="shared" ref="AC530:AC593" ca="1" si="8">IF(OR(ISBLANK(L530),ISBLANK(T530),L530="",T530=""),"",IF(L530=T530,1,0))</f>
        <v/>
      </c>
    </row>
    <row r="531" spans="1:29" x14ac:dyDescent="0.25">
      <c r="A531" s="23">
        <v>530</v>
      </c>
      <c r="B531">
        <v>262</v>
      </c>
      <c r="C531" t="str">
        <f ca="1">IFERROR(VLOOKUP($B531,INDIRECT(nfl_game_result),MATCH(C$1,INDIRECT(nfl_game_result_header),0),FALSE),"error")</f>
        <v>2012_19_GBY@SFO</v>
      </c>
      <c r="D531">
        <f ca="1">IFERROR(IF(ISBLANK(VLOOKUP($B531,INDIRECT(nfl_game_result),MATCH(D$1,INDIRECT(nfl_game_result_header),0),FALSE)),"",VLOOKUP($B531,INDIRECT(nfl_game_result),MATCH(D$1,INDIRECT(nfl_game_result_header),0),FALSE)),"error")</f>
        <v>-3</v>
      </c>
      <c r="E531">
        <f ca="1">IFERROR(IF(ISBLANK(VLOOKUP($B531,INDIRECT(nfl_game_result),MATCH(E$1,INDIRECT(nfl_game_result_header),0),FALSE)),"",VLOOKUP($B531,INDIRECT(nfl_game_result),MATCH(E$1,INDIRECT(nfl_game_result_header),0),FALSE)),"error")</f>
        <v>-3</v>
      </c>
      <c r="F531" s="23" t="str">
        <f ca="1">IFERROR(IF(ISBLANK(VLOOKUP($B531,INDIRECT(nfl_game_result),MATCH(F$1,INDIRECT(nfl_game_result_header),0),FALSE)),"",VLOOKUP($B531,INDIRECT(nfl_game_result),MATCH(F$1,INDIRECT(nfl_game_result_header),0),FALSE)),"error")</f>
        <v/>
      </c>
      <c r="G531" s="23" t="str">
        <f ca="1">IFERROR(IF(ISBLANK(VLOOKUP($B531,INDIRECT(nfl_game_result),MATCH(G$1,INDIRECT(nfl_game_result_header),0),FALSE)),"",VLOOKUP($B531,INDIRECT(nfl_game_result),MATCH(G$1,INDIRECT(nfl_game_result_header),0),FALSE)),"error")</f>
        <v/>
      </c>
      <c r="H531">
        <f ca="1">IFERROR(IF(ISBLANK(VLOOKUP($B531,INDIRECT(nfl_game_result),MATCH(H$1,INDIRECT(nfl_game_result_header),0),FALSE)),"",VLOOKUP($B531,INDIRECT(nfl_game_result),MATCH(H$1,INDIRECT(nfl_game_result_header),0),FALSE)),"error")</f>
        <v>45</v>
      </c>
      <c r="I531">
        <f ca="1">IFERROR(IF(ISBLANK(VLOOKUP($B531,INDIRECT(nfl_game_result),MATCH(I$1,INDIRECT(nfl_game_result_header),0),FALSE)),"",VLOOKUP($B531,INDIRECT(nfl_game_result),MATCH(I$1,INDIRECT(nfl_game_result_header),0),FALSE)),"error")</f>
        <v>31</v>
      </c>
      <c r="J531" t="str">
        <f ca="1">IFERROR(IF(ISBLANK(VLOOKUP($B531,INDIRECT(nfl_game_result),MATCH(J$1,INDIRECT(nfl_game_result_header),0),FALSE)),"",VLOOKUP($B531,INDIRECT(nfl_game_result),MATCH(J$1,INDIRECT(nfl_game_result_header),0),FALSE)),"error")</f>
        <v>SFO</v>
      </c>
      <c r="K531" t="str">
        <f ca="1">IFERROR(IF(ISBLANK(VLOOKUP($B531,INDIRECT(nfl_game_result),MATCH(K$1,INDIRECT(nfl_game_result_header),0),FALSE)),"",VLOOKUP($B531,INDIRECT(nfl_game_result),MATCH(K$1,INDIRECT(nfl_game_result_header),0),FALSE)),"error")</f>
        <v>SFO</v>
      </c>
      <c r="L531" s="23" t="str">
        <f ca="1">IFERROR(IF(ISBLANK(VLOOKUP($B531,INDIRECT(nfl_game_result),MATCH(L$1,INDIRECT(nfl_game_result_header),0),FALSE)),"",VLOOKUP($B531,INDIRECT(nfl_game_result),MATCH(L$1,INDIRECT(nfl_game_result_header),0),FALSE)),"error")</f>
        <v/>
      </c>
      <c r="M531" t="s">
        <v>18</v>
      </c>
      <c r="O531" t="s">
        <v>333</v>
      </c>
      <c r="Q531" t="s">
        <v>333</v>
      </c>
      <c r="V531" s="23" t="s">
        <v>416</v>
      </c>
      <c r="W531">
        <f ca="1">VALUE(LEFT(C531, 4))</f>
        <v>2012</v>
      </c>
      <c r="X531">
        <f ca="1">VALUE(MID(C531,6,FIND("_",C531,6)-6))</f>
        <v>19</v>
      </c>
      <c r="Y531">
        <f ca="1">IF(NOT(OR(ISBLANK(D531),ISBLANK(E531),D531="",E531="")),D531-E531,"")</f>
        <v>0</v>
      </c>
      <c r="Z531" t="str">
        <f ca="1">IF(OR(NOT(ISNUMBER(D531)),ISBLANK(D531),D531="",ISBLANK(N531)),"",ABS(D531-N531))</f>
        <v/>
      </c>
      <c r="AA531">
        <f ca="1">IF(OR(ISBLANK(J531),ISBLANK(O531),J531="",O531=""),"",IF(J531=O531,1,0))</f>
        <v>1</v>
      </c>
      <c r="AB531">
        <f ca="1">IF(OR(ISBLANK(K531),ISBLANK(Q531),K531="",Q531=""),"",IF(K531=Q531,1,0))</f>
        <v>1</v>
      </c>
      <c r="AC531" s="23" t="str">
        <f t="shared" ca="1" si="8"/>
        <v/>
      </c>
    </row>
    <row r="532" spans="1:29" x14ac:dyDescent="0.25">
      <c r="A532" s="23">
        <v>531</v>
      </c>
      <c r="B532">
        <v>263</v>
      </c>
      <c r="C532" t="str">
        <f ca="1">IFERROR(VLOOKUP($B532,INDIRECT(nfl_game_result),MATCH(C$1,INDIRECT(nfl_game_result_header),0),FALSE),"error")</f>
        <v>2012_19_SEA@ATL</v>
      </c>
      <c r="D532">
        <f ca="1">IFERROR(IF(ISBLANK(VLOOKUP($B532,INDIRECT(nfl_game_result),MATCH(D$1,INDIRECT(nfl_game_result_header),0),FALSE)),"",VLOOKUP($B532,INDIRECT(nfl_game_result),MATCH(D$1,INDIRECT(nfl_game_result_header),0),FALSE)),"error")</f>
        <v>-2.5</v>
      </c>
      <c r="E532">
        <f ca="1">IFERROR(IF(ISBLANK(VLOOKUP($B532,INDIRECT(nfl_game_result),MATCH(E$1,INDIRECT(nfl_game_result_header),0),FALSE)),"",VLOOKUP($B532,INDIRECT(nfl_game_result),MATCH(E$1,INDIRECT(nfl_game_result_header),0),FALSE)),"error")</f>
        <v>-2.5</v>
      </c>
      <c r="F532" s="23" t="str">
        <f ca="1">IFERROR(IF(ISBLANK(VLOOKUP($B532,INDIRECT(nfl_game_result),MATCH(F$1,INDIRECT(nfl_game_result_header),0),FALSE)),"",VLOOKUP($B532,INDIRECT(nfl_game_result),MATCH(F$1,INDIRECT(nfl_game_result_header),0),FALSE)),"error")</f>
        <v/>
      </c>
      <c r="G532" s="23" t="str">
        <f ca="1">IFERROR(IF(ISBLANK(VLOOKUP($B532,INDIRECT(nfl_game_result),MATCH(G$1,INDIRECT(nfl_game_result_header),0),FALSE)),"",VLOOKUP($B532,INDIRECT(nfl_game_result),MATCH(G$1,INDIRECT(nfl_game_result_header),0),FALSE)),"error")</f>
        <v/>
      </c>
      <c r="H532">
        <f ca="1">IFERROR(IF(ISBLANK(VLOOKUP($B532,INDIRECT(nfl_game_result),MATCH(H$1,INDIRECT(nfl_game_result_header),0),FALSE)),"",VLOOKUP($B532,INDIRECT(nfl_game_result),MATCH(H$1,INDIRECT(nfl_game_result_header),0),FALSE)),"error")</f>
        <v>30</v>
      </c>
      <c r="I532">
        <f ca="1">IFERROR(IF(ISBLANK(VLOOKUP($B532,INDIRECT(nfl_game_result),MATCH(I$1,INDIRECT(nfl_game_result_header),0),FALSE)),"",VLOOKUP($B532,INDIRECT(nfl_game_result),MATCH(I$1,INDIRECT(nfl_game_result_header),0),FALSE)),"error")</f>
        <v>28</v>
      </c>
      <c r="J532" t="str">
        <f ca="1">IFERROR(IF(ISBLANK(VLOOKUP($B532,INDIRECT(nfl_game_result),MATCH(J$1,INDIRECT(nfl_game_result_header),0),FALSE)),"",VLOOKUP($B532,INDIRECT(nfl_game_result),MATCH(J$1,INDIRECT(nfl_game_result_header),0),FALSE)),"error")</f>
        <v>SEA</v>
      </c>
      <c r="K532" t="str">
        <f ca="1">IFERROR(IF(ISBLANK(VLOOKUP($B532,INDIRECT(nfl_game_result),MATCH(K$1,INDIRECT(nfl_game_result_header),0),FALSE)),"",VLOOKUP($B532,INDIRECT(nfl_game_result),MATCH(K$1,INDIRECT(nfl_game_result_header),0),FALSE)),"error")</f>
        <v>ATL</v>
      </c>
      <c r="L532" s="23" t="str">
        <f ca="1">IFERROR(IF(ISBLANK(VLOOKUP($B532,INDIRECT(nfl_game_result),MATCH(L$1,INDIRECT(nfl_game_result_header),0),FALSE)),"",VLOOKUP($B532,INDIRECT(nfl_game_result),MATCH(L$1,INDIRECT(nfl_game_result_header),0),FALSE)),"error")</f>
        <v/>
      </c>
      <c r="M532" t="s">
        <v>18</v>
      </c>
      <c r="O532" t="s">
        <v>20</v>
      </c>
      <c r="Q532" t="s">
        <v>20</v>
      </c>
      <c r="V532" s="23" t="s">
        <v>416</v>
      </c>
      <c r="W532">
        <f ca="1">VALUE(LEFT(C532, 4))</f>
        <v>2012</v>
      </c>
      <c r="X532">
        <f ca="1">VALUE(MID(C532,6,FIND("_",C532,6)-6))</f>
        <v>19</v>
      </c>
      <c r="Y532">
        <f ca="1">IF(NOT(OR(ISBLANK(D532),ISBLANK(E532),D532="",E532="")),D532-E532,"")</f>
        <v>0</v>
      </c>
      <c r="Z532" t="str">
        <f ca="1">IF(OR(NOT(ISNUMBER(D532)),ISBLANK(D532),D532="",ISBLANK(N532)),"",ABS(D532-N532))</f>
        <v/>
      </c>
      <c r="AA532">
        <f ca="1">IF(OR(ISBLANK(J532),ISBLANK(O532),J532="",O532=""),"",IF(J532=O532,1,0))</f>
        <v>0</v>
      </c>
      <c r="AB532">
        <f ca="1">IF(OR(ISBLANK(K532),ISBLANK(Q532),K532="",Q532=""),"",IF(K532=Q532,1,0))</f>
        <v>1</v>
      </c>
      <c r="AC532" s="23" t="str">
        <f t="shared" ca="1" si="8"/>
        <v/>
      </c>
    </row>
    <row r="533" spans="1:29" x14ac:dyDescent="0.25">
      <c r="A533" s="23">
        <v>532</v>
      </c>
      <c r="B533">
        <v>264</v>
      </c>
      <c r="C533" t="str">
        <f ca="1">IFERROR(VLOOKUP($B533,INDIRECT(nfl_game_result),MATCH(C$1,INDIRECT(nfl_game_result_header),0),FALSE),"error")</f>
        <v>2012_19_HOU@NWE</v>
      </c>
      <c r="D533">
        <f ca="1">IFERROR(IF(ISBLANK(VLOOKUP($B533,INDIRECT(nfl_game_result),MATCH(D$1,INDIRECT(nfl_game_result_header),0),FALSE)),"",VLOOKUP($B533,INDIRECT(nfl_game_result),MATCH(D$1,INDIRECT(nfl_game_result_header),0),FALSE)),"error")</f>
        <v>-9</v>
      </c>
      <c r="E533">
        <f ca="1">IFERROR(IF(ISBLANK(VLOOKUP($B533,INDIRECT(nfl_game_result),MATCH(E$1,INDIRECT(nfl_game_result_header),0),FALSE)),"",VLOOKUP($B533,INDIRECT(nfl_game_result),MATCH(E$1,INDIRECT(nfl_game_result_header),0),FALSE)),"error")</f>
        <v>-8.5</v>
      </c>
      <c r="F533" s="23" t="str">
        <f ca="1">IFERROR(IF(ISBLANK(VLOOKUP($B533,INDIRECT(nfl_game_result),MATCH(F$1,INDIRECT(nfl_game_result_header),0),FALSE)),"",VLOOKUP($B533,INDIRECT(nfl_game_result),MATCH(F$1,INDIRECT(nfl_game_result_header),0),FALSE)),"error")</f>
        <v/>
      </c>
      <c r="G533" s="23" t="str">
        <f ca="1">IFERROR(IF(ISBLANK(VLOOKUP($B533,INDIRECT(nfl_game_result),MATCH(G$1,INDIRECT(nfl_game_result_header),0),FALSE)),"",VLOOKUP($B533,INDIRECT(nfl_game_result),MATCH(G$1,INDIRECT(nfl_game_result_header),0),FALSE)),"error")</f>
        <v/>
      </c>
      <c r="H533">
        <f ca="1">IFERROR(IF(ISBLANK(VLOOKUP($B533,INDIRECT(nfl_game_result),MATCH(H$1,INDIRECT(nfl_game_result_header),0),FALSE)),"",VLOOKUP($B533,INDIRECT(nfl_game_result),MATCH(H$1,INDIRECT(nfl_game_result_header),0),FALSE)),"error")</f>
        <v>41</v>
      </c>
      <c r="I533">
        <f ca="1">IFERROR(IF(ISBLANK(VLOOKUP($B533,INDIRECT(nfl_game_result),MATCH(I$1,INDIRECT(nfl_game_result_header),0),FALSE)),"",VLOOKUP($B533,INDIRECT(nfl_game_result),MATCH(I$1,INDIRECT(nfl_game_result_header),0),FALSE)),"error")</f>
        <v>28</v>
      </c>
      <c r="J533" t="str">
        <f ca="1">IFERROR(IF(ISBLANK(VLOOKUP($B533,INDIRECT(nfl_game_result),MATCH(J$1,INDIRECT(nfl_game_result_header),0),FALSE)),"",VLOOKUP($B533,INDIRECT(nfl_game_result),MATCH(J$1,INDIRECT(nfl_game_result_header),0),FALSE)),"error")</f>
        <v>NWE</v>
      </c>
      <c r="K533" t="str">
        <f ca="1">IFERROR(IF(ISBLANK(VLOOKUP($B533,INDIRECT(nfl_game_result),MATCH(K$1,INDIRECT(nfl_game_result_header),0),FALSE)),"",VLOOKUP($B533,INDIRECT(nfl_game_result),MATCH(K$1,INDIRECT(nfl_game_result_header),0),FALSE)),"error")</f>
        <v>NWE</v>
      </c>
      <c r="L533" s="23" t="str">
        <f ca="1">IFERROR(IF(ISBLANK(VLOOKUP($B533,INDIRECT(nfl_game_result),MATCH(L$1,INDIRECT(nfl_game_result_header),0),FALSE)),"",VLOOKUP($B533,INDIRECT(nfl_game_result),MATCH(L$1,INDIRECT(nfl_game_result_header),0),FALSE)),"error")</f>
        <v/>
      </c>
      <c r="M533" t="s">
        <v>18</v>
      </c>
      <c r="O533" t="s">
        <v>332</v>
      </c>
      <c r="Q533" t="s">
        <v>332</v>
      </c>
      <c r="V533" s="23" t="s">
        <v>416</v>
      </c>
      <c r="W533">
        <f ca="1">VALUE(LEFT(C533, 4))</f>
        <v>2012</v>
      </c>
      <c r="X533">
        <f ca="1">VALUE(MID(C533,6,FIND("_",C533,6)-6))</f>
        <v>19</v>
      </c>
      <c r="Y533">
        <f ca="1">IF(NOT(OR(ISBLANK(D533),ISBLANK(E533),D533="",E533="")),D533-E533,"")</f>
        <v>-0.5</v>
      </c>
      <c r="Z533" t="str">
        <f ca="1">IF(OR(NOT(ISNUMBER(D533)),ISBLANK(D533),D533="",ISBLANK(N533)),"",ABS(D533-N533))</f>
        <v/>
      </c>
      <c r="AA533">
        <f ca="1">IF(OR(ISBLANK(J533),ISBLANK(O533),J533="",O533=""),"",IF(J533=O533,1,0))</f>
        <v>1</v>
      </c>
      <c r="AB533">
        <f ca="1">IF(OR(ISBLANK(K533),ISBLANK(Q533),K533="",Q533=""),"",IF(K533=Q533,1,0))</f>
        <v>1</v>
      </c>
      <c r="AC533" s="23" t="str">
        <f t="shared" ca="1" si="8"/>
        <v/>
      </c>
    </row>
    <row r="534" spans="1:29" x14ac:dyDescent="0.25">
      <c r="A534" s="23">
        <v>533</v>
      </c>
      <c r="B534">
        <v>261</v>
      </c>
      <c r="C534" t="str">
        <f ca="1">IFERROR(VLOOKUP($B534,INDIRECT(nfl_game_result),MATCH(C$1,INDIRECT(nfl_game_result_header),0),FALSE),"error")</f>
        <v>2012_19_BAL@DEN</v>
      </c>
      <c r="D534">
        <f ca="1">IFERROR(IF(ISBLANK(VLOOKUP($B534,INDIRECT(nfl_game_result),MATCH(D$1,INDIRECT(nfl_game_result_header),0),FALSE)),"",VLOOKUP($B534,INDIRECT(nfl_game_result),MATCH(D$1,INDIRECT(nfl_game_result_header),0),FALSE)),"error")</f>
        <v>-9</v>
      </c>
      <c r="E534">
        <f ca="1">IFERROR(IF(ISBLANK(VLOOKUP($B534,INDIRECT(nfl_game_result),MATCH(E$1,INDIRECT(nfl_game_result_header),0),FALSE)),"",VLOOKUP($B534,INDIRECT(nfl_game_result),MATCH(E$1,INDIRECT(nfl_game_result_header),0),FALSE)),"error")</f>
        <v>-9.5</v>
      </c>
      <c r="F534" s="23" t="str">
        <f ca="1">IFERROR(IF(ISBLANK(VLOOKUP($B534,INDIRECT(nfl_game_result),MATCH(F$1,INDIRECT(nfl_game_result_header),0),FALSE)),"",VLOOKUP($B534,INDIRECT(nfl_game_result),MATCH(F$1,INDIRECT(nfl_game_result_header),0),FALSE)),"error")</f>
        <v/>
      </c>
      <c r="G534" s="23" t="str">
        <f ca="1">IFERROR(IF(ISBLANK(VLOOKUP($B534,INDIRECT(nfl_game_result),MATCH(G$1,INDIRECT(nfl_game_result_header),0),FALSE)),"",VLOOKUP($B534,INDIRECT(nfl_game_result),MATCH(G$1,INDIRECT(nfl_game_result_header),0),FALSE)),"error")</f>
        <v/>
      </c>
      <c r="H534">
        <f ca="1">IFERROR(IF(ISBLANK(VLOOKUP($B534,INDIRECT(nfl_game_result),MATCH(H$1,INDIRECT(nfl_game_result_header),0),FALSE)),"",VLOOKUP($B534,INDIRECT(nfl_game_result),MATCH(H$1,INDIRECT(nfl_game_result_header),0),FALSE)),"error")</f>
        <v>35</v>
      </c>
      <c r="I534">
        <f ca="1">IFERROR(IF(ISBLANK(VLOOKUP($B534,INDIRECT(nfl_game_result),MATCH(I$1,INDIRECT(nfl_game_result_header),0),FALSE)),"",VLOOKUP($B534,INDIRECT(nfl_game_result),MATCH(I$1,INDIRECT(nfl_game_result_header),0),FALSE)),"error")</f>
        <v>38</v>
      </c>
      <c r="J534" t="str">
        <f ca="1">IFERROR(IF(ISBLANK(VLOOKUP($B534,INDIRECT(nfl_game_result),MATCH(J$1,INDIRECT(nfl_game_result_header),0),FALSE)),"",VLOOKUP($B534,INDIRECT(nfl_game_result),MATCH(J$1,INDIRECT(nfl_game_result_header),0),FALSE)),"error")</f>
        <v>BAL</v>
      </c>
      <c r="K534" t="str">
        <f ca="1">IFERROR(IF(ISBLANK(VLOOKUP($B534,INDIRECT(nfl_game_result),MATCH(K$1,INDIRECT(nfl_game_result_header),0),FALSE)),"",VLOOKUP($B534,INDIRECT(nfl_game_result),MATCH(K$1,INDIRECT(nfl_game_result_header),0),FALSE)),"error")</f>
        <v>BAL</v>
      </c>
      <c r="L534" s="23" t="str">
        <f ca="1">IFERROR(IF(ISBLANK(VLOOKUP($B534,INDIRECT(nfl_game_result),MATCH(L$1,INDIRECT(nfl_game_result_header),0),FALSE)),"",VLOOKUP($B534,INDIRECT(nfl_game_result),MATCH(L$1,INDIRECT(nfl_game_result_header),0),FALSE)),"error")</f>
        <v/>
      </c>
      <c r="M534" t="s">
        <v>14</v>
      </c>
      <c r="N534">
        <v>-7.5</v>
      </c>
      <c r="O534" t="s">
        <v>65</v>
      </c>
      <c r="Q534" t="s">
        <v>65</v>
      </c>
      <c r="V534" s="23" t="s">
        <v>416</v>
      </c>
      <c r="W534">
        <f ca="1">VALUE(LEFT(C534, 4))</f>
        <v>2012</v>
      </c>
      <c r="X534">
        <f ca="1">VALUE(MID(C534,6,FIND("_",C534,6)-6))</f>
        <v>19</v>
      </c>
      <c r="Y534">
        <f ca="1">IF(NOT(OR(ISBLANK(D534),ISBLANK(E534),D534="",E534="")),D534-E534,"")</f>
        <v>0.5</v>
      </c>
      <c r="Z534">
        <f ca="1">IF(OR(NOT(ISNUMBER(D534)),ISBLANK(D534),D534="",ISBLANK(N534)),"",ABS(D534-N534))</f>
        <v>1.5</v>
      </c>
      <c r="AA534">
        <f ca="1">IF(OR(ISBLANK(J534),ISBLANK(O534),J534="",O534=""),"",IF(J534=O534,1,0))</f>
        <v>1</v>
      </c>
      <c r="AB534">
        <f ca="1">IF(OR(ISBLANK(K534),ISBLANK(Q534),K534="",Q534=""),"",IF(K534=Q534,1,0))</f>
        <v>1</v>
      </c>
      <c r="AC534" s="23" t="str">
        <f t="shared" ca="1" si="8"/>
        <v/>
      </c>
    </row>
    <row r="535" spans="1:29" x14ac:dyDescent="0.25">
      <c r="A535" s="23">
        <v>534</v>
      </c>
      <c r="B535">
        <v>262</v>
      </c>
      <c r="C535" t="str">
        <f ca="1">IFERROR(VLOOKUP($B535,INDIRECT(nfl_game_result),MATCH(C$1,INDIRECT(nfl_game_result_header),0),FALSE),"error")</f>
        <v>2012_19_GBY@SFO</v>
      </c>
      <c r="D535">
        <f ca="1">IFERROR(IF(ISBLANK(VLOOKUP($B535,INDIRECT(nfl_game_result),MATCH(D$1,INDIRECT(nfl_game_result_header),0),FALSE)),"",VLOOKUP($B535,INDIRECT(nfl_game_result),MATCH(D$1,INDIRECT(nfl_game_result_header),0),FALSE)),"error")</f>
        <v>-3</v>
      </c>
      <c r="E535">
        <f ca="1">IFERROR(IF(ISBLANK(VLOOKUP($B535,INDIRECT(nfl_game_result),MATCH(E$1,INDIRECT(nfl_game_result_header),0),FALSE)),"",VLOOKUP($B535,INDIRECT(nfl_game_result),MATCH(E$1,INDIRECT(nfl_game_result_header),0),FALSE)),"error")</f>
        <v>-3</v>
      </c>
      <c r="F535" s="23" t="str">
        <f ca="1">IFERROR(IF(ISBLANK(VLOOKUP($B535,INDIRECT(nfl_game_result),MATCH(F$1,INDIRECT(nfl_game_result_header),0),FALSE)),"",VLOOKUP($B535,INDIRECT(nfl_game_result),MATCH(F$1,INDIRECT(nfl_game_result_header),0),FALSE)),"error")</f>
        <v/>
      </c>
      <c r="G535" s="23" t="str">
        <f ca="1">IFERROR(IF(ISBLANK(VLOOKUP($B535,INDIRECT(nfl_game_result),MATCH(G$1,INDIRECT(nfl_game_result_header),0),FALSE)),"",VLOOKUP($B535,INDIRECT(nfl_game_result),MATCH(G$1,INDIRECT(nfl_game_result_header),0),FALSE)),"error")</f>
        <v/>
      </c>
      <c r="H535">
        <f ca="1">IFERROR(IF(ISBLANK(VLOOKUP($B535,INDIRECT(nfl_game_result),MATCH(H$1,INDIRECT(nfl_game_result_header),0),FALSE)),"",VLOOKUP($B535,INDIRECT(nfl_game_result),MATCH(H$1,INDIRECT(nfl_game_result_header),0),FALSE)),"error")</f>
        <v>45</v>
      </c>
      <c r="I535">
        <f ca="1">IFERROR(IF(ISBLANK(VLOOKUP($B535,INDIRECT(nfl_game_result),MATCH(I$1,INDIRECT(nfl_game_result_header),0),FALSE)),"",VLOOKUP($B535,INDIRECT(nfl_game_result),MATCH(I$1,INDIRECT(nfl_game_result_header),0),FALSE)),"error")</f>
        <v>31</v>
      </c>
      <c r="J535" t="str">
        <f ca="1">IFERROR(IF(ISBLANK(VLOOKUP($B535,INDIRECT(nfl_game_result),MATCH(J$1,INDIRECT(nfl_game_result_header),0),FALSE)),"",VLOOKUP($B535,INDIRECT(nfl_game_result),MATCH(J$1,INDIRECT(nfl_game_result_header),0),FALSE)),"error")</f>
        <v>SFO</v>
      </c>
      <c r="K535" t="str">
        <f ca="1">IFERROR(IF(ISBLANK(VLOOKUP($B535,INDIRECT(nfl_game_result),MATCH(K$1,INDIRECT(nfl_game_result_header),0),FALSE)),"",VLOOKUP($B535,INDIRECT(nfl_game_result),MATCH(K$1,INDIRECT(nfl_game_result_header),0),FALSE)),"error")</f>
        <v>SFO</v>
      </c>
      <c r="L535" s="23" t="str">
        <f ca="1">IFERROR(IF(ISBLANK(VLOOKUP($B535,INDIRECT(nfl_game_result),MATCH(L$1,INDIRECT(nfl_game_result_header),0),FALSE)),"",VLOOKUP($B535,INDIRECT(nfl_game_result),MATCH(L$1,INDIRECT(nfl_game_result_header),0),FALSE)),"error")</f>
        <v/>
      </c>
      <c r="M535" t="s">
        <v>14</v>
      </c>
      <c r="N535">
        <v>-3</v>
      </c>
      <c r="O535" t="s">
        <v>333</v>
      </c>
      <c r="Q535" t="s">
        <v>333</v>
      </c>
      <c r="V535" s="23" t="s">
        <v>416</v>
      </c>
      <c r="W535">
        <f ca="1">VALUE(LEFT(C535, 4))</f>
        <v>2012</v>
      </c>
      <c r="X535">
        <f ca="1">VALUE(MID(C535,6,FIND("_",C535,6)-6))</f>
        <v>19</v>
      </c>
      <c r="Y535">
        <f ca="1">IF(NOT(OR(ISBLANK(D535),ISBLANK(E535),D535="",E535="")),D535-E535,"")</f>
        <v>0</v>
      </c>
      <c r="Z535">
        <f ca="1">IF(OR(NOT(ISNUMBER(D535)),ISBLANK(D535),D535="",ISBLANK(N535)),"",ABS(D535-N535))</f>
        <v>0</v>
      </c>
      <c r="AA535">
        <f ca="1">IF(OR(ISBLANK(J535),ISBLANK(O535),J535="",O535=""),"",IF(J535=O535,1,0))</f>
        <v>1</v>
      </c>
      <c r="AB535">
        <f ca="1">IF(OR(ISBLANK(K535),ISBLANK(Q535),K535="",Q535=""),"",IF(K535=Q535,1,0))</f>
        <v>1</v>
      </c>
      <c r="AC535" s="23" t="str">
        <f t="shared" ca="1" si="8"/>
        <v/>
      </c>
    </row>
    <row r="536" spans="1:29" x14ac:dyDescent="0.25">
      <c r="A536" s="23">
        <v>535</v>
      </c>
      <c r="B536">
        <v>263</v>
      </c>
      <c r="C536" t="str">
        <f ca="1">IFERROR(VLOOKUP($B536,INDIRECT(nfl_game_result),MATCH(C$1,INDIRECT(nfl_game_result_header),0),FALSE),"error")</f>
        <v>2012_19_SEA@ATL</v>
      </c>
      <c r="D536">
        <f ca="1">IFERROR(IF(ISBLANK(VLOOKUP($B536,INDIRECT(nfl_game_result),MATCH(D$1,INDIRECT(nfl_game_result_header),0),FALSE)),"",VLOOKUP($B536,INDIRECT(nfl_game_result),MATCH(D$1,INDIRECT(nfl_game_result_header),0),FALSE)),"error")</f>
        <v>-2.5</v>
      </c>
      <c r="E536">
        <f ca="1">IFERROR(IF(ISBLANK(VLOOKUP($B536,INDIRECT(nfl_game_result),MATCH(E$1,INDIRECT(nfl_game_result_header),0),FALSE)),"",VLOOKUP($B536,INDIRECT(nfl_game_result),MATCH(E$1,INDIRECT(nfl_game_result_header),0),FALSE)),"error")</f>
        <v>-2.5</v>
      </c>
      <c r="F536" s="23" t="str">
        <f ca="1">IFERROR(IF(ISBLANK(VLOOKUP($B536,INDIRECT(nfl_game_result),MATCH(F$1,INDIRECT(nfl_game_result_header),0),FALSE)),"",VLOOKUP($B536,INDIRECT(nfl_game_result),MATCH(F$1,INDIRECT(nfl_game_result_header),0),FALSE)),"error")</f>
        <v/>
      </c>
      <c r="G536" s="23" t="str">
        <f ca="1">IFERROR(IF(ISBLANK(VLOOKUP($B536,INDIRECT(nfl_game_result),MATCH(G$1,INDIRECT(nfl_game_result_header),0),FALSE)),"",VLOOKUP($B536,INDIRECT(nfl_game_result),MATCH(G$1,INDIRECT(nfl_game_result_header),0),FALSE)),"error")</f>
        <v/>
      </c>
      <c r="H536">
        <f ca="1">IFERROR(IF(ISBLANK(VLOOKUP($B536,INDIRECT(nfl_game_result),MATCH(H$1,INDIRECT(nfl_game_result_header),0),FALSE)),"",VLOOKUP($B536,INDIRECT(nfl_game_result),MATCH(H$1,INDIRECT(nfl_game_result_header),0),FALSE)),"error")</f>
        <v>30</v>
      </c>
      <c r="I536">
        <f ca="1">IFERROR(IF(ISBLANK(VLOOKUP($B536,INDIRECT(nfl_game_result),MATCH(I$1,INDIRECT(nfl_game_result_header),0),FALSE)),"",VLOOKUP($B536,INDIRECT(nfl_game_result),MATCH(I$1,INDIRECT(nfl_game_result_header),0),FALSE)),"error")</f>
        <v>28</v>
      </c>
      <c r="J536" t="str">
        <f ca="1">IFERROR(IF(ISBLANK(VLOOKUP($B536,INDIRECT(nfl_game_result),MATCH(J$1,INDIRECT(nfl_game_result_header),0),FALSE)),"",VLOOKUP($B536,INDIRECT(nfl_game_result),MATCH(J$1,INDIRECT(nfl_game_result_header),0),FALSE)),"error")</f>
        <v>SEA</v>
      </c>
      <c r="K536" t="str">
        <f ca="1">IFERROR(IF(ISBLANK(VLOOKUP($B536,INDIRECT(nfl_game_result),MATCH(K$1,INDIRECT(nfl_game_result_header),0),FALSE)),"",VLOOKUP($B536,INDIRECT(nfl_game_result),MATCH(K$1,INDIRECT(nfl_game_result_header),0),FALSE)),"error")</f>
        <v>ATL</v>
      </c>
      <c r="L536" s="23" t="str">
        <f ca="1">IFERROR(IF(ISBLANK(VLOOKUP($B536,INDIRECT(nfl_game_result),MATCH(L$1,INDIRECT(nfl_game_result_header),0),FALSE)),"",VLOOKUP($B536,INDIRECT(nfl_game_result),MATCH(L$1,INDIRECT(nfl_game_result_header),0),FALSE)),"error")</f>
        <v/>
      </c>
      <c r="M536" t="s">
        <v>14</v>
      </c>
      <c r="N536">
        <v>-3.5</v>
      </c>
      <c r="O536" t="s">
        <v>89</v>
      </c>
      <c r="Q536" t="s">
        <v>89</v>
      </c>
      <c r="V536" s="23" t="s">
        <v>416</v>
      </c>
      <c r="W536">
        <f ca="1">VALUE(LEFT(C536, 4))</f>
        <v>2012</v>
      </c>
      <c r="X536">
        <f ca="1">VALUE(MID(C536,6,FIND("_",C536,6)-6))</f>
        <v>19</v>
      </c>
      <c r="Y536">
        <f ca="1">IF(NOT(OR(ISBLANK(D536),ISBLANK(E536),D536="",E536="")),D536-E536,"")</f>
        <v>0</v>
      </c>
      <c r="Z536">
        <f ca="1">IF(OR(NOT(ISNUMBER(D536)),ISBLANK(D536),D536="",ISBLANK(N536)),"",ABS(D536-N536))</f>
        <v>1</v>
      </c>
      <c r="AA536">
        <f ca="1">IF(OR(ISBLANK(J536),ISBLANK(O536),J536="",O536=""),"",IF(J536=O536,1,0))</f>
        <v>1</v>
      </c>
      <c r="AB536">
        <f ca="1">IF(OR(ISBLANK(K536),ISBLANK(Q536),K536="",Q536=""),"",IF(K536=Q536,1,0))</f>
        <v>0</v>
      </c>
      <c r="AC536" s="23" t="str">
        <f t="shared" ca="1" si="8"/>
        <v/>
      </c>
    </row>
    <row r="537" spans="1:29" x14ac:dyDescent="0.25">
      <c r="A537" s="23">
        <v>536</v>
      </c>
      <c r="B537">
        <v>264</v>
      </c>
      <c r="C537" t="str">
        <f ca="1">IFERROR(VLOOKUP($B537,INDIRECT(nfl_game_result),MATCH(C$1,INDIRECT(nfl_game_result_header),0),FALSE),"error")</f>
        <v>2012_19_HOU@NWE</v>
      </c>
      <c r="D537">
        <f ca="1">IFERROR(IF(ISBLANK(VLOOKUP($B537,INDIRECT(nfl_game_result),MATCH(D$1,INDIRECT(nfl_game_result_header),0),FALSE)),"",VLOOKUP($B537,INDIRECT(nfl_game_result),MATCH(D$1,INDIRECT(nfl_game_result_header),0),FALSE)),"error")</f>
        <v>-9</v>
      </c>
      <c r="E537">
        <f ca="1">IFERROR(IF(ISBLANK(VLOOKUP($B537,INDIRECT(nfl_game_result),MATCH(E$1,INDIRECT(nfl_game_result_header),0),FALSE)),"",VLOOKUP($B537,INDIRECT(nfl_game_result),MATCH(E$1,INDIRECT(nfl_game_result_header),0),FALSE)),"error")</f>
        <v>-8.5</v>
      </c>
      <c r="F537" s="23" t="str">
        <f ca="1">IFERROR(IF(ISBLANK(VLOOKUP($B537,INDIRECT(nfl_game_result),MATCH(F$1,INDIRECT(nfl_game_result_header),0),FALSE)),"",VLOOKUP($B537,INDIRECT(nfl_game_result),MATCH(F$1,INDIRECT(nfl_game_result_header),0),FALSE)),"error")</f>
        <v/>
      </c>
      <c r="G537" s="23" t="str">
        <f ca="1">IFERROR(IF(ISBLANK(VLOOKUP($B537,INDIRECT(nfl_game_result),MATCH(G$1,INDIRECT(nfl_game_result_header),0),FALSE)),"",VLOOKUP($B537,INDIRECT(nfl_game_result),MATCH(G$1,INDIRECT(nfl_game_result_header),0),FALSE)),"error")</f>
        <v/>
      </c>
      <c r="H537">
        <f ca="1">IFERROR(IF(ISBLANK(VLOOKUP($B537,INDIRECT(nfl_game_result),MATCH(H$1,INDIRECT(nfl_game_result_header),0),FALSE)),"",VLOOKUP($B537,INDIRECT(nfl_game_result),MATCH(H$1,INDIRECT(nfl_game_result_header),0),FALSE)),"error")</f>
        <v>41</v>
      </c>
      <c r="I537">
        <f ca="1">IFERROR(IF(ISBLANK(VLOOKUP($B537,INDIRECT(nfl_game_result),MATCH(I$1,INDIRECT(nfl_game_result_header),0),FALSE)),"",VLOOKUP($B537,INDIRECT(nfl_game_result),MATCH(I$1,INDIRECT(nfl_game_result_header),0),FALSE)),"error")</f>
        <v>28</v>
      </c>
      <c r="J537" t="str">
        <f ca="1">IFERROR(IF(ISBLANK(VLOOKUP($B537,INDIRECT(nfl_game_result),MATCH(J$1,INDIRECT(nfl_game_result_header),0),FALSE)),"",VLOOKUP($B537,INDIRECT(nfl_game_result),MATCH(J$1,INDIRECT(nfl_game_result_header),0),FALSE)),"error")</f>
        <v>NWE</v>
      </c>
      <c r="K537" t="str">
        <f ca="1">IFERROR(IF(ISBLANK(VLOOKUP($B537,INDIRECT(nfl_game_result),MATCH(K$1,INDIRECT(nfl_game_result_header),0),FALSE)),"",VLOOKUP($B537,INDIRECT(nfl_game_result),MATCH(K$1,INDIRECT(nfl_game_result_header),0),FALSE)),"error")</f>
        <v>NWE</v>
      </c>
      <c r="L537" s="23" t="str">
        <f ca="1">IFERROR(IF(ISBLANK(VLOOKUP($B537,INDIRECT(nfl_game_result),MATCH(L$1,INDIRECT(nfl_game_result_header),0),FALSE)),"",VLOOKUP($B537,INDIRECT(nfl_game_result),MATCH(L$1,INDIRECT(nfl_game_result_header),0),FALSE)),"error")</f>
        <v/>
      </c>
      <c r="M537" t="s">
        <v>14</v>
      </c>
      <c r="N537">
        <v>-7.5</v>
      </c>
      <c r="O537" t="s">
        <v>332</v>
      </c>
      <c r="Q537" t="s">
        <v>332</v>
      </c>
      <c r="V537" s="23" t="s">
        <v>416</v>
      </c>
      <c r="W537">
        <f ca="1">VALUE(LEFT(C537, 4))</f>
        <v>2012</v>
      </c>
      <c r="X537">
        <f ca="1">VALUE(MID(C537,6,FIND("_",C537,6)-6))</f>
        <v>19</v>
      </c>
      <c r="Y537">
        <f ca="1">IF(NOT(OR(ISBLANK(D537),ISBLANK(E537),D537="",E537="")),D537-E537,"")</f>
        <v>-0.5</v>
      </c>
      <c r="Z537">
        <f ca="1">IF(OR(NOT(ISNUMBER(D537)),ISBLANK(D537),D537="",ISBLANK(N537)),"",ABS(D537-N537))</f>
        <v>1.5</v>
      </c>
      <c r="AA537">
        <f ca="1">IF(OR(ISBLANK(J537),ISBLANK(O537),J537="",O537=""),"",IF(J537=O537,1,0))</f>
        <v>1</v>
      </c>
      <c r="AB537">
        <f ca="1">IF(OR(ISBLANK(K537),ISBLANK(Q537),K537="",Q537=""),"",IF(K537=Q537,1,0))</f>
        <v>1</v>
      </c>
      <c r="AC537" s="23" t="str">
        <f t="shared" ca="1" si="8"/>
        <v/>
      </c>
    </row>
    <row r="538" spans="1:29" x14ac:dyDescent="0.25">
      <c r="A538" s="23">
        <v>537</v>
      </c>
      <c r="B538">
        <v>265</v>
      </c>
      <c r="C538" t="str">
        <f ca="1">IFERROR(VLOOKUP($B538,INDIRECT(nfl_game_result),MATCH(C$1,INDIRECT(nfl_game_result_header),0),FALSE),"error")</f>
        <v>2012_20_SFO@ATL</v>
      </c>
      <c r="D538">
        <f ca="1">IFERROR(IF(ISBLANK(VLOOKUP($B538,INDIRECT(nfl_game_result),MATCH(D$1,INDIRECT(nfl_game_result_header),0),FALSE)),"",VLOOKUP($B538,INDIRECT(nfl_game_result),MATCH(D$1,INDIRECT(nfl_game_result_header),0),FALSE)),"error")</f>
        <v>3.5</v>
      </c>
      <c r="E538">
        <f ca="1">IFERROR(IF(ISBLANK(VLOOKUP($B538,INDIRECT(nfl_game_result),MATCH(E$1,INDIRECT(nfl_game_result_header),0),FALSE)),"",VLOOKUP($B538,INDIRECT(nfl_game_result),MATCH(E$1,INDIRECT(nfl_game_result_header),0),FALSE)),"error")</f>
        <v>4.5</v>
      </c>
      <c r="F538" s="23" t="str">
        <f ca="1">IFERROR(IF(ISBLANK(VLOOKUP($B538,INDIRECT(nfl_game_result),MATCH(F$1,INDIRECT(nfl_game_result_header),0),FALSE)),"",VLOOKUP($B538,INDIRECT(nfl_game_result),MATCH(F$1,INDIRECT(nfl_game_result_header),0),FALSE)),"error")</f>
        <v/>
      </c>
      <c r="G538" s="23" t="str">
        <f ca="1">IFERROR(IF(ISBLANK(VLOOKUP($B538,INDIRECT(nfl_game_result),MATCH(G$1,INDIRECT(nfl_game_result_header),0),FALSE)),"",VLOOKUP($B538,INDIRECT(nfl_game_result),MATCH(G$1,INDIRECT(nfl_game_result_header),0),FALSE)),"error")</f>
        <v/>
      </c>
      <c r="H538">
        <f ca="1">IFERROR(IF(ISBLANK(VLOOKUP($B538,INDIRECT(nfl_game_result),MATCH(H$1,INDIRECT(nfl_game_result_header),0),FALSE)),"",VLOOKUP($B538,INDIRECT(nfl_game_result),MATCH(H$1,INDIRECT(nfl_game_result_header),0),FALSE)),"error")</f>
        <v>24</v>
      </c>
      <c r="I538">
        <f ca="1">IFERROR(IF(ISBLANK(VLOOKUP($B538,INDIRECT(nfl_game_result),MATCH(I$1,INDIRECT(nfl_game_result_header),0),FALSE)),"",VLOOKUP($B538,INDIRECT(nfl_game_result),MATCH(I$1,INDIRECT(nfl_game_result_header),0),FALSE)),"error")</f>
        <v>28</v>
      </c>
      <c r="J538" t="str">
        <f ca="1">IFERROR(IF(ISBLANK(VLOOKUP($B538,INDIRECT(nfl_game_result),MATCH(J$1,INDIRECT(nfl_game_result_header),0),FALSE)),"",VLOOKUP($B538,INDIRECT(nfl_game_result),MATCH(J$1,INDIRECT(nfl_game_result_header),0),FALSE)),"error")</f>
        <v>ATL</v>
      </c>
      <c r="K538" t="str">
        <f ca="1">IFERROR(IF(ISBLANK(VLOOKUP($B538,INDIRECT(nfl_game_result),MATCH(K$1,INDIRECT(nfl_game_result_header),0),FALSE)),"",VLOOKUP($B538,INDIRECT(nfl_game_result),MATCH(K$1,INDIRECT(nfl_game_result_header),0),FALSE)),"error")</f>
        <v>SFO</v>
      </c>
      <c r="L538" s="23" t="str">
        <f ca="1">IFERROR(IF(ISBLANK(VLOOKUP($B538,INDIRECT(nfl_game_result),MATCH(L$1,INDIRECT(nfl_game_result_header),0),FALSE)),"",VLOOKUP($B538,INDIRECT(nfl_game_result),MATCH(L$1,INDIRECT(nfl_game_result_header),0),FALSE)),"error")</f>
        <v/>
      </c>
      <c r="M538" t="s">
        <v>16</v>
      </c>
      <c r="N538">
        <v>-2</v>
      </c>
      <c r="O538" t="s">
        <v>333</v>
      </c>
      <c r="Q538" t="s">
        <v>333</v>
      </c>
      <c r="V538" s="23" t="s">
        <v>416</v>
      </c>
      <c r="W538">
        <f ca="1">VALUE(LEFT(C538, 4))</f>
        <v>2012</v>
      </c>
      <c r="X538">
        <f ca="1">VALUE(MID(C538,6,FIND("_",C538,6)-6))</f>
        <v>20</v>
      </c>
      <c r="Y538">
        <f ca="1">IF(NOT(OR(ISBLANK(D538),ISBLANK(E538),D538="",E538="")),D538-E538,"")</f>
        <v>-1</v>
      </c>
      <c r="Z538">
        <f ca="1">IF(OR(NOT(ISNUMBER(D538)),ISBLANK(D538),D538="",ISBLANK(N538)),"",ABS(D538-N538))</f>
        <v>5.5</v>
      </c>
      <c r="AA538">
        <f ca="1">IF(OR(ISBLANK(J538),ISBLANK(O538),J538="",O538=""),"",IF(J538=O538,1,0))</f>
        <v>0</v>
      </c>
      <c r="AB538">
        <f ca="1">IF(OR(ISBLANK(K538),ISBLANK(Q538),K538="",Q538=""),"",IF(K538=Q538,1,0))</f>
        <v>1</v>
      </c>
      <c r="AC538" s="23" t="str">
        <f t="shared" ca="1" si="8"/>
        <v/>
      </c>
    </row>
    <row r="539" spans="1:29" x14ac:dyDescent="0.25">
      <c r="A539" s="23">
        <v>538</v>
      </c>
      <c r="B539">
        <v>266</v>
      </c>
      <c r="C539" t="str">
        <f ca="1">IFERROR(VLOOKUP($B539,INDIRECT(nfl_game_result),MATCH(C$1,INDIRECT(nfl_game_result_header),0),FALSE),"error")</f>
        <v>2012_20_BAL@NWE</v>
      </c>
      <c r="D539">
        <f ca="1">IFERROR(IF(ISBLANK(VLOOKUP($B539,INDIRECT(nfl_game_result),MATCH(D$1,INDIRECT(nfl_game_result_header),0),FALSE)),"",VLOOKUP($B539,INDIRECT(nfl_game_result),MATCH(D$1,INDIRECT(nfl_game_result_header),0),FALSE)),"error")</f>
        <v>-9</v>
      </c>
      <c r="E539">
        <f ca="1">IFERROR(IF(ISBLANK(VLOOKUP($B539,INDIRECT(nfl_game_result),MATCH(E$1,INDIRECT(nfl_game_result_header),0),FALSE)),"",VLOOKUP($B539,INDIRECT(nfl_game_result),MATCH(E$1,INDIRECT(nfl_game_result_header),0),FALSE)),"error")</f>
        <v>-7.5</v>
      </c>
      <c r="F539" s="23" t="str">
        <f ca="1">IFERROR(IF(ISBLANK(VLOOKUP($B539,INDIRECT(nfl_game_result),MATCH(F$1,INDIRECT(nfl_game_result_header),0),FALSE)),"",VLOOKUP($B539,INDIRECT(nfl_game_result),MATCH(F$1,INDIRECT(nfl_game_result_header),0),FALSE)),"error")</f>
        <v/>
      </c>
      <c r="G539" s="23" t="str">
        <f ca="1">IFERROR(IF(ISBLANK(VLOOKUP($B539,INDIRECT(nfl_game_result),MATCH(G$1,INDIRECT(nfl_game_result_header),0),FALSE)),"",VLOOKUP($B539,INDIRECT(nfl_game_result),MATCH(G$1,INDIRECT(nfl_game_result_header),0),FALSE)),"error")</f>
        <v/>
      </c>
      <c r="H539">
        <f ca="1">IFERROR(IF(ISBLANK(VLOOKUP($B539,INDIRECT(nfl_game_result),MATCH(H$1,INDIRECT(nfl_game_result_header),0),FALSE)),"",VLOOKUP($B539,INDIRECT(nfl_game_result),MATCH(H$1,INDIRECT(nfl_game_result_header),0),FALSE)),"error")</f>
        <v>13</v>
      </c>
      <c r="I539">
        <f ca="1">IFERROR(IF(ISBLANK(VLOOKUP($B539,INDIRECT(nfl_game_result),MATCH(I$1,INDIRECT(nfl_game_result_header),0),FALSE)),"",VLOOKUP($B539,INDIRECT(nfl_game_result),MATCH(I$1,INDIRECT(nfl_game_result_header),0),FALSE)),"error")</f>
        <v>28</v>
      </c>
      <c r="J539" t="str">
        <f ca="1">IFERROR(IF(ISBLANK(VLOOKUP($B539,INDIRECT(nfl_game_result),MATCH(J$1,INDIRECT(nfl_game_result_header),0),FALSE)),"",VLOOKUP($B539,INDIRECT(nfl_game_result),MATCH(J$1,INDIRECT(nfl_game_result_header),0),FALSE)),"error")</f>
        <v>BAL</v>
      </c>
      <c r="K539" t="str">
        <f ca="1">IFERROR(IF(ISBLANK(VLOOKUP($B539,INDIRECT(nfl_game_result),MATCH(K$1,INDIRECT(nfl_game_result_header),0),FALSE)),"",VLOOKUP($B539,INDIRECT(nfl_game_result),MATCH(K$1,INDIRECT(nfl_game_result_header),0),FALSE)),"error")</f>
        <v>BAL</v>
      </c>
      <c r="L539" s="23" t="str">
        <f ca="1">IFERROR(IF(ISBLANK(VLOOKUP($B539,INDIRECT(nfl_game_result),MATCH(L$1,INDIRECT(nfl_game_result_header),0),FALSE)),"",VLOOKUP($B539,INDIRECT(nfl_game_result),MATCH(L$1,INDIRECT(nfl_game_result_header),0),FALSE)),"error")</f>
        <v/>
      </c>
      <c r="M539" t="s">
        <v>16</v>
      </c>
      <c r="N539">
        <v>-9</v>
      </c>
      <c r="O539" t="s">
        <v>65</v>
      </c>
      <c r="Q539" t="s">
        <v>332</v>
      </c>
      <c r="V539" s="23" t="s">
        <v>416</v>
      </c>
      <c r="W539">
        <f ca="1">VALUE(LEFT(C539, 4))</f>
        <v>2012</v>
      </c>
      <c r="X539">
        <f ca="1">VALUE(MID(C539,6,FIND("_",C539,6)-6))</f>
        <v>20</v>
      </c>
      <c r="Y539">
        <f ca="1">IF(NOT(OR(ISBLANK(D539),ISBLANK(E539),D539="",E539="")),D539-E539,"")</f>
        <v>-1.5</v>
      </c>
      <c r="Z539">
        <f ca="1">IF(OR(NOT(ISNUMBER(D539)),ISBLANK(D539),D539="",ISBLANK(N539)),"",ABS(D539-N539))</f>
        <v>0</v>
      </c>
      <c r="AA539">
        <f ca="1">IF(OR(ISBLANK(J539),ISBLANK(O539),J539="",O539=""),"",IF(J539=O539,1,0))</f>
        <v>1</v>
      </c>
      <c r="AB539">
        <f ca="1">IF(OR(ISBLANK(K539),ISBLANK(Q539),K539="",Q539=""),"",IF(K539=Q539,1,0))</f>
        <v>0</v>
      </c>
      <c r="AC539" s="23" t="str">
        <f t="shared" ca="1" si="8"/>
        <v/>
      </c>
    </row>
    <row r="540" spans="1:29" x14ac:dyDescent="0.25">
      <c r="A540" s="23">
        <v>539</v>
      </c>
      <c r="B540">
        <v>265</v>
      </c>
      <c r="C540" t="str">
        <f ca="1">IFERROR(VLOOKUP($B540,INDIRECT(nfl_game_result),MATCH(C$1,INDIRECT(nfl_game_result_header),0),FALSE),"error")</f>
        <v>2012_20_SFO@ATL</v>
      </c>
      <c r="D540">
        <f ca="1">IFERROR(IF(ISBLANK(VLOOKUP($B540,INDIRECT(nfl_game_result),MATCH(D$1,INDIRECT(nfl_game_result_header),0),FALSE)),"",VLOOKUP($B540,INDIRECT(nfl_game_result),MATCH(D$1,INDIRECT(nfl_game_result_header),0),FALSE)),"error")</f>
        <v>3.5</v>
      </c>
      <c r="E540">
        <f ca="1">IFERROR(IF(ISBLANK(VLOOKUP($B540,INDIRECT(nfl_game_result),MATCH(E$1,INDIRECT(nfl_game_result_header),0),FALSE)),"",VLOOKUP($B540,INDIRECT(nfl_game_result),MATCH(E$1,INDIRECT(nfl_game_result_header),0),FALSE)),"error")</f>
        <v>4.5</v>
      </c>
      <c r="F540" s="23" t="str">
        <f ca="1">IFERROR(IF(ISBLANK(VLOOKUP($B540,INDIRECT(nfl_game_result),MATCH(F$1,INDIRECT(nfl_game_result_header),0),FALSE)),"",VLOOKUP($B540,INDIRECT(nfl_game_result),MATCH(F$1,INDIRECT(nfl_game_result_header),0),FALSE)),"error")</f>
        <v/>
      </c>
      <c r="G540" s="23" t="str">
        <f ca="1">IFERROR(IF(ISBLANK(VLOOKUP($B540,INDIRECT(nfl_game_result),MATCH(G$1,INDIRECT(nfl_game_result_header),0),FALSE)),"",VLOOKUP($B540,INDIRECT(nfl_game_result),MATCH(G$1,INDIRECT(nfl_game_result_header),0),FALSE)),"error")</f>
        <v/>
      </c>
      <c r="H540">
        <f ca="1">IFERROR(IF(ISBLANK(VLOOKUP($B540,INDIRECT(nfl_game_result),MATCH(H$1,INDIRECT(nfl_game_result_header),0),FALSE)),"",VLOOKUP($B540,INDIRECT(nfl_game_result),MATCH(H$1,INDIRECT(nfl_game_result_header),0),FALSE)),"error")</f>
        <v>24</v>
      </c>
      <c r="I540">
        <f ca="1">IFERROR(IF(ISBLANK(VLOOKUP($B540,INDIRECT(nfl_game_result),MATCH(I$1,INDIRECT(nfl_game_result_header),0),FALSE)),"",VLOOKUP($B540,INDIRECT(nfl_game_result),MATCH(I$1,INDIRECT(nfl_game_result_header),0),FALSE)),"error")</f>
        <v>28</v>
      </c>
      <c r="J540" t="str">
        <f ca="1">IFERROR(IF(ISBLANK(VLOOKUP($B540,INDIRECT(nfl_game_result),MATCH(J$1,INDIRECT(nfl_game_result_header),0),FALSE)),"",VLOOKUP($B540,INDIRECT(nfl_game_result),MATCH(J$1,INDIRECT(nfl_game_result_header),0),FALSE)),"error")</f>
        <v>ATL</v>
      </c>
      <c r="K540" t="str">
        <f ca="1">IFERROR(IF(ISBLANK(VLOOKUP($B540,INDIRECT(nfl_game_result),MATCH(K$1,INDIRECT(nfl_game_result_header),0),FALSE)),"",VLOOKUP($B540,INDIRECT(nfl_game_result),MATCH(K$1,INDIRECT(nfl_game_result_header),0),FALSE)),"error")</f>
        <v>SFO</v>
      </c>
      <c r="L540" s="23" t="str">
        <f ca="1">IFERROR(IF(ISBLANK(VLOOKUP($B540,INDIRECT(nfl_game_result),MATCH(L$1,INDIRECT(nfl_game_result_header),0),FALSE)),"",VLOOKUP($B540,INDIRECT(nfl_game_result),MATCH(L$1,INDIRECT(nfl_game_result_header),0),FALSE)),"error")</f>
        <v/>
      </c>
      <c r="M540" t="s">
        <v>18</v>
      </c>
      <c r="O540" t="s">
        <v>333</v>
      </c>
      <c r="Q540" t="s">
        <v>333</v>
      </c>
      <c r="V540" s="23" t="s">
        <v>416</v>
      </c>
      <c r="W540">
        <f ca="1">VALUE(LEFT(C540, 4))</f>
        <v>2012</v>
      </c>
      <c r="X540">
        <f ca="1">VALUE(MID(C540,6,FIND("_",C540,6)-6))</f>
        <v>20</v>
      </c>
      <c r="Y540">
        <f ca="1">IF(NOT(OR(ISBLANK(D540),ISBLANK(E540),D540="",E540="")),D540-E540,"")</f>
        <v>-1</v>
      </c>
      <c r="Z540" t="str">
        <f ca="1">IF(OR(NOT(ISNUMBER(D540)),ISBLANK(D540),D540="",ISBLANK(N540)),"",ABS(D540-N540))</f>
        <v/>
      </c>
      <c r="AA540">
        <f ca="1">IF(OR(ISBLANK(J540),ISBLANK(O540),J540="",O540=""),"",IF(J540=O540,1,0))</f>
        <v>0</v>
      </c>
      <c r="AB540">
        <f ca="1">IF(OR(ISBLANK(K540),ISBLANK(Q540),K540="",Q540=""),"",IF(K540=Q540,1,0))</f>
        <v>1</v>
      </c>
      <c r="AC540" s="23" t="str">
        <f t="shared" ca="1" si="8"/>
        <v/>
      </c>
    </row>
    <row r="541" spans="1:29" x14ac:dyDescent="0.25">
      <c r="A541" s="23">
        <v>540</v>
      </c>
      <c r="B541">
        <v>266</v>
      </c>
      <c r="C541" t="str">
        <f ca="1">IFERROR(VLOOKUP($B541,INDIRECT(nfl_game_result),MATCH(C$1,INDIRECT(nfl_game_result_header),0),FALSE),"error")</f>
        <v>2012_20_BAL@NWE</v>
      </c>
      <c r="D541">
        <f ca="1">IFERROR(IF(ISBLANK(VLOOKUP($B541,INDIRECT(nfl_game_result),MATCH(D$1,INDIRECT(nfl_game_result_header),0),FALSE)),"",VLOOKUP($B541,INDIRECT(nfl_game_result),MATCH(D$1,INDIRECT(nfl_game_result_header),0),FALSE)),"error")</f>
        <v>-9</v>
      </c>
      <c r="E541">
        <f ca="1">IFERROR(IF(ISBLANK(VLOOKUP($B541,INDIRECT(nfl_game_result),MATCH(E$1,INDIRECT(nfl_game_result_header),0),FALSE)),"",VLOOKUP($B541,INDIRECT(nfl_game_result),MATCH(E$1,INDIRECT(nfl_game_result_header),0),FALSE)),"error")</f>
        <v>-7.5</v>
      </c>
      <c r="F541" s="23" t="str">
        <f ca="1">IFERROR(IF(ISBLANK(VLOOKUP($B541,INDIRECT(nfl_game_result),MATCH(F$1,INDIRECT(nfl_game_result_header),0),FALSE)),"",VLOOKUP($B541,INDIRECT(nfl_game_result),MATCH(F$1,INDIRECT(nfl_game_result_header),0),FALSE)),"error")</f>
        <v/>
      </c>
      <c r="G541" s="23" t="str">
        <f ca="1">IFERROR(IF(ISBLANK(VLOOKUP($B541,INDIRECT(nfl_game_result),MATCH(G$1,INDIRECT(nfl_game_result_header),0),FALSE)),"",VLOOKUP($B541,INDIRECT(nfl_game_result),MATCH(G$1,INDIRECT(nfl_game_result_header),0),FALSE)),"error")</f>
        <v/>
      </c>
      <c r="H541">
        <f ca="1">IFERROR(IF(ISBLANK(VLOOKUP($B541,INDIRECT(nfl_game_result),MATCH(H$1,INDIRECT(nfl_game_result_header),0),FALSE)),"",VLOOKUP($B541,INDIRECT(nfl_game_result),MATCH(H$1,INDIRECT(nfl_game_result_header),0),FALSE)),"error")</f>
        <v>13</v>
      </c>
      <c r="I541">
        <f ca="1">IFERROR(IF(ISBLANK(VLOOKUP($B541,INDIRECT(nfl_game_result),MATCH(I$1,INDIRECT(nfl_game_result_header),0),FALSE)),"",VLOOKUP($B541,INDIRECT(nfl_game_result),MATCH(I$1,INDIRECT(nfl_game_result_header),0),FALSE)),"error")</f>
        <v>28</v>
      </c>
      <c r="J541" t="str">
        <f ca="1">IFERROR(IF(ISBLANK(VLOOKUP($B541,INDIRECT(nfl_game_result),MATCH(J$1,INDIRECT(nfl_game_result_header),0),FALSE)),"",VLOOKUP($B541,INDIRECT(nfl_game_result),MATCH(J$1,INDIRECT(nfl_game_result_header),0),FALSE)),"error")</f>
        <v>BAL</v>
      </c>
      <c r="K541" t="str">
        <f ca="1">IFERROR(IF(ISBLANK(VLOOKUP($B541,INDIRECT(nfl_game_result),MATCH(K$1,INDIRECT(nfl_game_result_header),0),FALSE)),"",VLOOKUP($B541,INDIRECT(nfl_game_result),MATCH(K$1,INDIRECT(nfl_game_result_header),0),FALSE)),"error")</f>
        <v>BAL</v>
      </c>
      <c r="L541" s="23" t="str">
        <f ca="1">IFERROR(IF(ISBLANK(VLOOKUP($B541,INDIRECT(nfl_game_result),MATCH(L$1,INDIRECT(nfl_game_result_header),0),FALSE)),"",VLOOKUP($B541,INDIRECT(nfl_game_result),MATCH(L$1,INDIRECT(nfl_game_result_header),0),FALSE)),"error")</f>
        <v/>
      </c>
      <c r="M541" t="s">
        <v>18</v>
      </c>
      <c r="O541" t="s">
        <v>65</v>
      </c>
      <c r="Q541" t="s">
        <v>332</v>
      </c>
      <c r="V541" s="23" t="s">
        <v>416</v>
      </c>
      <c r="W541">
        <f ca="1">VALUE(LEFT(C541, 4))</f>
        <v>2012</v>
      </c>
      <c r="X541">
        <f ca="1">VALUE(MID(C541,6,FIND("_",C541,6)-6))</f>
        <v>20</v>
      </c>
      <c r="Y541">
        <f ca="1">IF(NOT(OR(ISBLANK(D541),ISBLANK(E541),D541="",E541="")),D541-E541,"")</f>
        <v>-1.5</v>
      </c>
      <c r="Z541" t="str">
        <f ca="1">IF(OR(NOT(ISNUMBER(D541)),ISBLANK(D541),D541="",ISBLANK(N541)),"",ABS(D541-N541))</f>
        <v/>
      </c>
      <c r="AA541">
        <f ca="1">IF(OR(ISBLANK(J541),ISBLANK(O541),J541="",O541=""),"",IF(J541=O541,1,0))</f>
        <v>1</v>
      </c>
      <c r="AB541">
        <f ca="1">IF(OR(ISBLANK(K541),ISBLANK(Q541),K541="",Q541=""),"",IF(K541=Q541,1,0))</f>
        <v>0</v>
      </c>
      <c r="AC541" s="23" t="str">
        <f t="shared" ca="1" si="8"/>
        <v/>
      </c>
    </row>
    <row r="542" spans="1:29" x14ac:dyDescent="0.25">
      <c r="A542" s="23">
        <v>541</v>
      </c>
      <c r="B542">
        <v>265</v>
      </c>
      <c r="C542" t="str">
        <f ca="1">IFERROR(VLOOKUP($B542,INDIRECT(nfl_game_result),MATCH(C$1,INDIRECT(nfl_game_result_header),0),FALSE),"error")</f>
        <v>2012_20_SFO@ATL</v>
      </c>
      <c r="D542">
        <f ca="1">IFERROR(IF(ISBLANK(VLOOKUP($B542,INDIRECT(nfl_game_result),MATCH(D$1,INDIRECT(nfl_game_result_header),0),FALSE)),"",VLOOKUP($B542,INDIRECT(nfl_game_result),MATCH(D$1,INDIRECT(nfl_game_result_header),0),FALSE)),"error")</f>
        <v>3.5</v>
      </c>
      <c r="E542">
        <f ca="1">IFERROR(IF(ISBLANK(VLOOKUP($B542,INDIRECT(nfl_game_result),MATCH(E$1,INDIRECT(nfl_game_result_header),0),FALSE)),"",VLOOKUP($B542,INDIRECT(nfl_game_result),MATCH(E$1,INDIRECT(nfl_game_result_header),0),FALSE)),"error")</f>
        <v>4.5</v>
      </c>
      <c r="F542" s="23" t="str">
        <f ca="1">IFERROR(IF(ISBLANK(VLOOKUP($B542,INDIRECT(nfl_game_result),MATCH(F$1,INDIRECT(nfl_game_result_header),0),FALSE)),"",VLOOKUP($B542,INDIRECT(nfl_game_result),MATCH(F$1,INDIRECT(nfl_game_result_header),0),FALSE)),"error")</f>
        <v/>
      </c>
      <c r="G542" s="23" t="str">
        <f ca="1">IFERROR(IF(ISBLANK(VLOOKUP($B542,INDIRECT(nfl_game_result),MATCH(G$1,INDIRECT(nfl_game_result_header),0),FALSE)),"",VLOOKUP($B542,INDIRECT(nfl_game_result),MATCH(G$1,INDIRECT(nfl_game_result_header),0),FALSE)),"error")</f>
        <v/>
      </c>
      <c r="H542">
        <f ca="1">IFERROR(IF(ISBLANK(VLOOKUP($B542,INDIRECT(nfl_game_result),MATCH(H$1,INDIRECT(nfl_game_result_header),0),FALSE)),"",VLOOKUP($B542,INDIRECT(nfl_game_result),MATCH(H$1,INDIRECT(nfl_game_result_header),0),FALSE)),"error")</f>
        <v>24</v>
      </c>
      <c r="I542">
        <f ca="1">IFERROR(IF(ISBLANK(VLOOKUP($B542,INDIRECT(nfl_game_result),MATCH(I$1,INDIRECT(nfl_game_result_header),0),FALSE)),"",VLOOKUP($B542,INDIRECT(nfl_game_result),MATCH(I$1,INDIRECT(nfl_game_result_header),0),FALSE)),"error")</f>
        <v>28</v>
      </c>
      <c r="J542" t="str">
        <f ca="1">IFERROR(IF(ISBLANK(VLOOKUP($B542,INDIRECT(nfl_game_result),MATCH(J$1,INDIRECT(nfl_game_result_header),0),FALSE)),"",VLOOKUP($B542,INDIRECT(nfl_game_result),MATCH(J$1,INDIRECT(nfl_game_result_header),0),FALSE)),"error")</f>
        <v>ATL</v>
      </c>
      <c r="K542" t="str">
        <f ca="1">IFERROR(IF(ISBLANK(VLOOKUP($B542,INDIRECT(nfl_game_result),MATCH(K$1,INDIRECT(nfl_game_result_header),0),FALSE)),"",VLOOKUP($B542,INDIRECT(nfl_game_result),MATCH(K$1,INDIRECT(nfl_game_result_header),0),FALSE)),"error")</f>
        <v>SFO</v>
      </c>
      <c r="L542" s="23" t="str">
        <f ca="1">IFERROR(IF(ISBLANK(VLOOKUP($B542,INDIRECT(nfl_game_result),MATCH(L$1,INDIRECT(nfl_game_result_header),0),FALSE)),"",VLOOKUP($B542,INDIRECT(nfl_game_result),MATCH(L$1,INDIRECT(nfl_game_result_header),0),FALSE)),"error")</f>
        <v/>
      </c>
      <c r="M542" t="s">
        <v>14</v>
      </c>
      <c r="N542">
        <v>3</v>
      </c>
      <c r="O542" t="s">
        <v>20</v>
      </c>
      <c r="Q542" t="s">
        <v>20</v>
      </c>
      <c r="V542" s="23" t="s">
        <v>416</v>
      </c>
      <c r="W542">
        <f ca="1">VALUE(LEFT(C542, 4))</f>
        <v>2012</v>
      </c>
      <c r="X542">
        <f ca="1">VALUE(MID(C542,6,FIND("_",C542,6)-6))</f>
        <v>20</v>
      </c>
      <c r="Y542">
        <f ca="1">IF(NOT(OR(ISBLANK(D542),ISBLANK(E542),D542="",E542="")),D542-E542,"")</f>
        <v>-1</v>
      </c>
      <c r="Z542">
        <f ca="1">IF(OR(NOT(ISNUMBER(D542)),ISBLANK(D542),D542="",ISBLANK(N542)),"",ABS(D542-N542))</f>
        <v>0.5</v>
      </c>
      <c r="AA542">
        <f ca="1">IF(OR(ISBLANK(J542),ISBLANK(O542),J542="",O542=""),"",IF(J542=O542,1,0))</f>
        <v>1</v>
      </c>
      <c r="AB542">
        <f ca="1">IF(OR(ISBLANK(K542),ISBLANK(Q542),K542="",Q542=""),"",IF(K542=Q542,1,0))</f>
        <v>0</v>
      </c>
      <c r="AC542" s="23" t="str">
        <f t="shared" ca="1" si="8"/>
        <v/>
      </c>
    </row>
    <row r="543" spans="1:29" x14ac:dyDescent="0.25">
      <c r="A543" s="23">
        <v>542</v>
      </c>
      <c r="B543">
        <v>266</v>
      </c>
      <c r="C543" t="str">
        <f ca="1">IFERROR(VLOOKUP($B543,INDIRECT(nfl_game_result),MATCH(C$1,INDIRECT(nfl_game_result_header),0),FALSE),"error")</f>
        <v>2012_20_BAL@NWE</v>
      </c>
      <c r="D543">
        <f ca="1">IFERROR(IF(ISBLANK(VLOOKUP($B543,INDIRECT(nfl_game_result),MATCH(D$1,INDIRECT(nfl_game_result_header),0),FALSE)),"",VLOOKUP($B543,INDIRECT(nfl_game_result),MATCH(D$1,INDIRECT(nfl_game_result_header),0),FALSE)),"error")</f>
        <v>-9</v>
      </c>
      <c r="E543">
        <f ca="1">IFERROR(IF(ISBLANK(VLOOKUP($B543,INDIRECT(nfl_game_result),MATCH(E$1,INDIRECT(nfl_game_result_header),0),FALSE)),"",VLOOKUP($B543,INDIRECT(nfl_game_result),MATCH(E$1,INDIRECT(nfl_game_result_header),0),FALSE)),"error")</f>
        <v>-7.5</v>
      </c>
      <c r="F543" s="23" t="str">
        <f ca="1">IFERROR(IF(ISBLANK(VLOOKUP($B543,INDIRECT(nfl_game_result),MATCH(F$1,INDIRECT(nfl_game_result_header),0),FALSE)),"",VLOOKUP($B543,INDIRECT(nfl_game_result),MATCH(F$1,INDIRECT(nfl_game_result_header),0),FALSE)),"error")</f>
        <v/>
      </c>
      <c r="G543" s="23" t="str">
        <f ca="1">IFERROR(IF(ISBLANK(VLOOKUP($B543,INDIRECT(nfl_game_result),MATCH(G$1,INDIRECT(nfl_game_result_header),0),FALSE)),"",VLOOKUP($B543,INDIRECT(nfl_game_result),MATCH(G$1,INDIRECT(nfl_game_result_header),0),FALSE)),"error")</f>
        <v/>
      </c>
      <c r="H543">
        <f ca="1">IFERROR(IF(ISBLANK(VLOOKUP($B543,INDIRECT(nfl_game_result),MATCH(H$1,INDIRECT(nfl_game_result_header),0),FALSE)),"",VLOOKUP($B543,INDIRECT(nfl_game_result),MATCH(H$1,INDIRECT(nfl_game_result_header),0),FALSE)),"error")</f>
        <v>13</v>
      </c>
      <c r="I543">
        <f ca="1">IFERROR(IF(ISBLANK(VLOOKUP($B543,INDIRECT(nfl_game_result),MATCH(I$1,INDIRECT(nfl_game_result_header),0),FALSE)),"",VLOOKUP($B543,INDIRECT(nfl_game_result),MATCH(I$1,INDIRECT(nfl_game_result_header),0),FALSE)),"error")</f>
        <v>28</v>
      </c>
      <c r="J543" t="str">
        <f ca="1">IFERROR(IF(ISBLANK(VLOOKUP($B543,INDIRECT(nfl_game_result),MATCH(J$1,INDIRECT(nfl_game_result_header),0),FALSE)),"",VLOOKUP($B543,INDIRECT(nfl_game_result),MATCH(J$1,INDIRECT(nfl_game_result_header),0),FALSE)),"error")</f>
        <v>BAL</v>
      </c>
      <c r="K543" t="str">
        <f ca="1">IFERROR(IF(ISBLANK(VLOOKUP($B543,INDIRECT(nfl_game_result),MATCH(K$1,INDIRECT(nfl_game_result_header),0),FALSE)),"",VLOOKUP($B543,INDIRECT(nfl_game_result),MATCH(K$1,INDIRECT(nfl_game_result_header),0),FALSE)),"error")</f>
        <v>BAL</v>
      </c>
      <c r="L543" s="23" t="str">
        <f ca="1">IFERROR(IF(ISBLANK(VLOOKUP($B543,INDIRECT(nfl_game_result),MATCH(L$1,INDIRECT(nfl_game_result_header),0),FALSE)),"",VLOOKUP($B543,INDIRECT(nfl_game_result),MATCH(L$1,INDIRECT(nfl_game_result_header),0),FALSE)),"error")</f>
        <v/>
      </c>
      <c r="M543" t="s">
        <v>14</v>
      </c>
      <c r="N543">
        <v>-8</v>
      </c>
      <c r="O543" t="s">
        <v>65</v>
      </c>
      <c r="Q543" t="s">
        <v>332</v>
      </c>
      <c r="V543" s="23" t="s">
        <v>416</v>
      </c>
      <c r="W543">
        <f ca="1">VALUE(LEFT(C543, 4))</f>
        <v>2012</v>
      </c>
      <c r="X543">
        <f ca="1">VALUE(MID(C543,6,FIND("_",C543,6)-6))</f>
        <v>20</v>
      </c>
      <c r="Y543">
        <f ca="1">IF(NOT(OR(ISBLANK(D543),ISBLANK(E543),D543="",E543="")),D543-E543,"")</f>
        <v>-1.5</v>
      </c>
      <c r="Z543">
        <f ca="1">IF(OR(NOT(ISNUMBER(D543)),ISBLANK(D543),D543="",ISBLANK(N543)),"",ABS(D543-N543))</f>
        <v>1</v>
      </c>
      <c r="AA543">
        <f ca="1">IF(OR(ISBLANK(J543),ISBLANK(O543),J543="",O543=""),"",IF(J543=O543,1,0))</f>
        <v>1</v>
      </c>
      <c r="AB543">
        <f ca="1">IF(OR(ISBLANK(K543),ISBLANK(Q543),K543="",Q543=""),"",IF(K543=Q543,1,0))</f>
        <v>0</v>
      </c>
      <c r="AC543" s="23" t="str">
        <f t="shared" ca="1" si="8"/>
        <v/>
      </c>
    </row>
    <row r="544" spans="1:29" x14ac:dyDescent="0.25">
      <c r="A544" s="23">
        <v>543</v>
      </c>
      <c r="B544">
        <v>267</v>
      </c>
      <c r="C544" t="str">
        <f ca="1">IFERROR(VLOOKUP($B544,INDIRECT(nfl_game_result),MATCH(C$1,INDIRECT(nfl_game_result_header),0),FALSE),"error")</f>
        <v>2012_21_BAL@SFO</v>
      </c>
      <c r="D544">
        <f ca="1">IFERROR(IF(ISBLANK(VLOOKUP($B544,INDIRECT(nfl_game_result),MATCH(D$1,INDIRECT(nfl_game_result_header),0),FALSE)),"",VLOOKUP($B544,INDIRECT(nfl_game_result),MATCH(D$1,INDIRECT(nfl_game_result_header),0),FALSE)),"error")</f>
        <v>-4</v>
      </c>
      <c r="E544">
        <f ca="1">IFERROR(IF(ISBLANK(VLOOKUP($B544,INDIRECT(nfl_game_result),MATCH(E$1,INDIRECT(nfl_game_result_header),0),FALSE)),"",VLOOKUP($B544,INDIRECT(nfl_game_result),MATCH(E$1,INDIRECT(nfl_game_result_header),0),FALSE)),"error")</f>
        <v>-3.5</v>
      </c>
      <c r="F544" s="23" t="str">
        <f ca="1">IFERROR(IF(ISBLANK(VLOOKUP($B544,INDIRECT(nfl_game_result),MATCH(F$1,INDIRECT(nfl_game_result_header),0),FALSE)),"",VLOOKUP($B544,INDIRECT(nfl_game_result),MATCH(F$1,INDIRECT(nfl_game_result_header),0),FALSE)),"error")</f>
        <v/>
      </c>
      <c r="G544" s="23" t="str">
        <f ca="1">IFERROR(IF(ISBLANK(VLOOKUP($B544,INDIRECT(nfl_game_result),MATCH(G$1,INDIRECT(nfl_game_result_header),0),FALSE)),"",VLOOKUP($B544,INDIRECT(nfl_game_result),MATCH(G$1,INDIRECT(nfl_game_result_header),0),FALSE)),"error")</f>
        <v/>
      </c>
      <c r="H544">
        <f ca="1">IFERROR(IF(ISBLANK(VLOOKUP($B544,INDIRECT(nfl_game_result),MATCH(H$1,INDIRECT(nfl_game_result_header),0),FALSE)),"",VLOOKUP($B544,INDIRECT(nfl_game_result),MATCH(H$1,INDIRECT(nfl_game_result_header),0),FALSE)),"error")</f>
        <v>31</v>
      </c>
      <c r="I544">
        <f ca="1">IFERROR(IF(ISBLANK(VLOOKUP($B544,INDIRECT(nfl_game_result),MATCH(I$1,INDIRECT(nfl_game_result_header),0),FALSE)),"",VLOOKUP($B544,INDIRECT(nfl_game_result),MATCH(I$1,INDIRECT(nfl_game_result_header),0),FALSE)),"error")</f>
        <v>34</v>
      </c>
      <c r="J544" t="str">
        <f ca="1">IFERROR(IF(ISBLANK(VLOOKUP($B544,INDIRECT(nfl_game_result),MATCH(J$1,INDIRECT(nfl_game_result_header),0),FALSE)),"",VLOOKUP($B544,INDIRECT(nfl_game_result),MATCH(J$1,INDIRECT(nfl_game_result_header),0),FALSE)),"error")</f>
        <v>BAL</v>
      </c>
      <c r="K544" t="str">
        <f ca="1">IFERROR(IF(ISBLANK(VLOOKUP($B544,INDIRECT(nfl_game_result),MATCH(K$1,INDIRECT(nfl_game_result_header),0),FALSE)),"",VLOOKUP($B544,INDIRECT(nfl_game_result),MATCH(K$1,INDIRECT(nfl_game_result_header),0),FALSE)),"error")</f>
        <v>BAL</v>
      </c>
      <c r="L544" s="23" t="str">
        <f ca="1">IFERROR(IF(ISBLANK(VLOOKUP($B544,INDIRECT(nfl_game_result),MATCH(L$1,INDIRECT(nfl_game_result_header),0),FALSE)),"",VLOOKUP($B544,INDIRECT(nfl_game_result),MATCH(L$1,INDIRECT(nfl_game_result_header),0),FALSE)),"error")</f>
        <v/>
      </c>
      <c r="M544" t="s">
        <v>16</v>
      </c>
      <c r="N544">
        <v>-3.5</v>
      </c>
      <c r="O544" t="s">
        <v>333</v>
      </c>
      <c r="Q544" t="s">
        <v>333</v>
      </c>
      <c r="R544">
        <v>26</v>
      </c>
      <c r="S544">
        <v>21</v>
      </c>
      <c r="V544" s="23" t="s">
        <v>416</v>
      </c>
      <c r="W544">
        <f ca="1">VALUE(LEFT(C544, 4))</f>
        <v>2012</v>
      </c>
      <c r="X544">
        <f ca="1">VALUE(MID(C544,6,FIND("_",C544,6)-6))</f>
        <v>21</v>
      </c>
      <c r="Y544">
        <f ca="1">IF(NOT(OR(ISBLANK(D544),ISBLANK(E544),D544="",E544="")),D544-E544,"")</f>
        <v>-0.5</v>
      </c>
      <c r="Z544">
        <f ca="1">IF(OR(NOT(ISNUMBER(D544)),ISBLANK(D544),D544="",ISBLANK(N544)),"",ABS(D544-N544))</f>
        <v>0.5</v>
      </c>
      <c r="AA544">
        <f ca="1">IF(OR(ISBLANK(J544),ISBLANK(O544),J544="",O544=""),"",IF(J544=O544,1,0))</f>
        <v>0</v>
      </c>
      <c r="AB544">
        <f ca="1">IF(OR(ISBLANK(K544),ISBLANK(Q544),K544="",Q544=""),"",IF(K544=Q544,1,0))</f>
        <v>0</v>
      </c>
      <c r="AC544" s="23" t="str">
        <f t="shared" ca="1" si="8"/>
        <v/>
      </c>
    </row>
    <row r="545" spans="1:29" x14ac:dyDescent="0.25">
      <c r="A545" s="23">
        <v>544</v>
      </c>
      <c r="B545">
        <v>267</v>
      </c>
      <c r="C545" t="str">
        <f ca="1">IFERROR(VLOOKUP($B545,INDIRECT(nfl_game_result),MATCH(C$1,INDIRECT(nfl_game_result_header),0),FALSE),"error")</f>
        <v>2012_21_BAL@SFO</v>
      </c>
      <c r="D545">
        <f ca="1">IFERROR(IF(ISBLANK(VLOOKUP($B545,INDIRECT(nfl_game_result),MATCH(D$1,INDIRECT(nfl_game_result_header),0),FALSE)),"",VLOOKUP($B545,INDIRECT(nfl_game_result),MATCH(D$1,INDIRECT(nfl_game_result_header),0),FALSE)),"error")</f>
        <v>-4</v>
      </c>
      <c r="E545">
        <f ca="1">IFERROR(IF(ISBLANK(VLOOKUP($B545,INDIRECT(nfl_game_result),MATCH(E$1,INDIRECT(nfl_game_result_header),0),FALSE)),"",VLOOKUP($B545,INDIRECT(nfl_game_result),MATCH(E$1,INDIRECT(nfl_game_result_header),0),FALSE)),"error")</f>
        <v>-3.5</v>
      </c>
      <c r="F545" s="23" t="str">
        <f ca="1">IFERROR(IF(ISBLANK(VLOOKUP($B545,INDIRECT(nfl_game_result),MATCH(F$1,INDIRECT(nfl_game_result_header),0),FALSE)),"",VLOOKUP($B545,INDIRECT(nfl_game_result),MATCH(F$1,INDIRECT(nfl_game_result_header),0),FALSE)),"error")</f>
        <v/>
      </c>
      <c r="G545" s="23" t="str">
        <f ca="1">IFERROR(IF(ISBLANK(VLOOKUP($B545,INDIRECT(nfl_game_result),MATCH(G$1,INDIRECT(nfl_game_result_header),0),FALSE)),"",VLOOKUP($B545,INDIRECT(nfl_game_result),MATCH(G$1,INDIRECT(nfl_game_result_header),0),FALSE)),"error")</f>
        <v/>
      </c>
      <c r="H545">
        <f ca="1">IFERROR(IF(ISBLANK(VLOOKUP($B545,INDIRECT(nfl_game_result),MATCH(H$1,INDIRECT(nfl_game_result_header),0),FALSE)),"",VLOOKUP($B545,INDIRECT(nfl_game_result),MATCH(H$1,INDIRECT(nfl_game_result_header),0),FALSE)),"error")</f>
        <v>31</v>
      </c>
      <c r="I545">
        <f ca="1">IFERROR(IF(ISBLANK(VLOOKUP($B545,INDIRECT(nfl_game_result),MATCH(I$1,INDIRECT(nfl_game_result_header),0),FALSE)),"",VLOOKUP($B545,INDIRECT(nfl_game_result),MATCH(I$1,INDIRECT(nfl_game_result_header),0),FALSE)),"error")</f>
        <v>34</v>
      </c>
      <c r="J545" t="str">
        <f ca="1">IFERROR(IF(ISBLANK(VLOOKUP($B545,INDIRECT(nfl_game_result),MATCH(J$1,INDIRECT(nfl_game_result_header),0),FALSE)),"",VLOOKUP($B545,INDIRECT(nfl_game_result),MATCH(J$1,INDIRECT(nfl_game_result_header),0),FALSE)),"error")</f>
        <v>BAL</v>
      </c>
      <c r="K545" t="str">
        <f ca="1">IFERROR(IF(ISBLANK(VLOOKUP($B545,INDIRECT(nfl_game_result),MATCH(K$1,INDIRECT(nfl_game_result_header),0),FALSE)),"",VLOOKUP($B545,INDIRECT(nfl_game_result),MATCH(K$1,INDIRECT(nfl_game_result_header),0),FALSE)),"error")</f>
        <v>BAL</v>
      </c>
      <c r="L545" s="23" t="str">
        <f ca="1">IFERROR(IF(ISBLANK(VLOOKUP($B545,INDIRECT(nfl_game_result),MATCH(L$1,INDIRECT(nfl_game_result_header),0),FALSE)),"",VLOOKUP($B545,INDIRECT(nfl_game_result),MATCH(L$1,INDIRECT(nfl_game_result_header),0),FALSE)),"error")</f>
        <v/>
      </c>
      <c r="M545" t="s">
        <v>18</v>
      </c>
      <c r="O545" t="s">
        <v>65</v>
      </c>
      <c r="Q545" t="s">
        <v>65</v>
      </c>
      <c r="V545" s="23" t="s">
        <v>416</v>
      </c>
      <c r="W545">
        <f ca="1">VALUE(LEFT(C545, 4))</f>
        <v>2012</v>
      </c>
      <c r="X545">
        <f ca="1">VALUE(MID(C545,6,FIND("_",C545,6)-6))</f>
        <v>21</v>
      </c>
      <c r="Y545">
        <f ca="1">IF(NOT(OR(ISBLANK(D545),ISBLANK(E545),D545="",E545="")),D545-E545,"")</f>
        <v>-0.5</v>
      </c>
      <c r="Z545" t="str">
        <f ca="1">IF(OR(NOT(ISNUMBER(D545)),ISBLANK(D545),D545="",ISBLANK(N545)),"",ABS(D545-N545))</f>
        <v/>
      </c>
      <c r="AA545">
        <f ca="1">IF(OR(ISBLANK(J545),ISBLANK(O545),J545="",O545=""),"",IF(J545=O545,1,0))</f>
        <v>1</v>
      </c>
      <c r="AB545">
        <f ca="1">IF(OR(ISBLANK(K545),ISBLANK(Q545),K545="",Q545=""),"",IF(K545=Q545,1,0))</f>
        <v>1</v>
      </c>
      <c r="AC545" s="23" t="str">
        <f t="shared" ca="1" si="8"/>
        <v/>
      </c>
    </row>
    <row r="546" spans="1:29" x14ac:dyDescent="0.25">
      <c r="A546" s="23">
        <v>545</v>
      </c>
      <c r="B546">
        <v>267</v>
      </c>
      <c r="C546" t="str">
        <f ca="1">IFERROR(VLOOKUP($B546,INDIRECT(nfl_game_result),MATCH(C$1,INDIRECT(nfl_game_result_header),0),FALSE),"error")</f>
        <v>2012_21_BAL@SFO</v>
      </c>
      <c r="D546">
        <f ca="1">IFERROR(IF(ISBLANK(VLOOKUP($B546,INDIRECT(nfl_game_result),MATCH(D$1,INDIRECT(nfl_game_result_header),0),FALSE)),"",VLOOKUP($B546,INDIRECT(nfl_game_result),MATCH(D$1,INDIRECT(nfl_game_result_header),0),FALSE)),"error")</f>
        <v>-4</v>
      </c>
      <c r="E546">
        <f ca="1">IFERROR(IF(ISBLANK(VLOOKUP($B546,INDIRECT(nfl_game_result),MATCH(E$1,INDIRECT(nfl_game_result_header),0),FALSE)),"",VLOOKUP($B546,INDIRECT(nfl_game_result),MATCH(E$1,INDIRECT(nfl_game_result_header),0),FALSE)),"error")</f>
        <v>-3.5</v>
      </c>
      <c r="F546" s="23" t="str">
        <f ca="1">IFERROR(IF(ISBLANK(VLOOKUP($B546,INDIRECT(nfl_game_result),MATCH(F$1,INDIRECT(nfl_game_result_header),0),FALSE)),"",VLOOKUP($B546,INDIRECT(nfl_game_result),MATCH(F$1,INDIRECT(nfl_game_result_header),0),FALSE)),"error")</f>
        <v/>
      </c>
      <c r="G546" s="23" t="str">
        <f ca="1">IFERROR(IF(ISBLANK(VLOOKUP($B546,INDIRECT(nfl_game_result),MATCH(G$1,INDIRECT(nfl_game_result_header),0),FALSE)),"",VLOOKUP($B546,INDIRECT(nfl_game_result),MATCH(G$1,INDIRECT(nfl_game_result_header),0),FALSE)),"error")</f>
        <v/>
      </c>
      <c r="H546">
        <f ca="1">IFERROR(IF(ISBLANK(VLOOKUP($B546,INDIRECT(nfl_game_result),MATCH(H$1,INDIRECT(nfl_game_result_header),0),FALSE)),"",VLOOKUP($B546,INDIRECT(nfl_game_result),MATCH(H$1,INDIRECT(nfl_game_result_header),0),FALSE)),"error")</f>
        <v>31</v>
      </c>
      <c r="I546">
        <f ca="1">IFERROR(IF(ISBLANK(VLOOKUP($B546,INDIRECT(nfl_game_result),MATCH(I$1,INDIRECT(nfl_game_result_header),0),FALSE)),"",VLOOKUP($B546,INDIRECT(nfl_game_result),MATCH(I$1,INDIRECT(nfl_game_result_header),0),FALSE)),"error")</f>
        <v>34</v>
      </c>
      <c r="J546" t="str">
        <f ca="1">IFERROR(IF(ISBLANK(VLOOKUP($B546,INDIRECT(nfl_game_result),MATCH(J$1,INDIRECT(nfl_game_result_header),0),FALSE)),"",VLOOKUP($B546,INDIRECT(nfl_game_result),MATCH(J$1,INDIRECT(nfl_game_result_header),0),FALSE)),"error")</f>
        <v>BAL</v>
      </c>
      <c r="K546" t="str">
        <f ca="1">IFERROR(IF(ISBLANK(VLOOKUP($B546,INDIRECT(nfl_game_result),MATCH(K$1,INDIRECT(nfl_game_result_header),0),FALSE)),"",VLOOKUP($B546,INDIRECT(nfl_game_result),MATCH(K$1,INDIRECT(nfl_game_result_header),0),FALSE)),"error")</f>
        <v>BAL</v>
      </c>
      <c r="L546" s="23" t="str">
        <f ca="1">IFERROR(IF(ISBLANK(VLOOKUP($B546,INDIRECT(nfl_game_result),MATCH(L$1,INDIRECT(nfl_game_result_header),0),FALSE)),"",VLOOKUP($B546,INDIRECT(nfl_game_result),MATCH(L$1,INDIRECT(nfl_game_result_header),0),FALSE)),"error")</f>
        <v/>
      </c>
      <c r="M546" t="s">
        <v>14</v>
      </c>
      <c r="N546">
        <v>-4</v>
      </c>
      <c r="O546" t="s">
        <v>65</v>
      </c>
      <c r="Q546" t="s">
        <v>65</v>
      </c>
      <c r="R546">
        <v>24</v>
      </c>
      <c r="S546">
        <v>22</v>
      </c>
      <c r="V546" s="23" t="s">
        <v>416</v>
      </c>
      <c r="W546">
        <f ca="1">VALUE(LEFT(C546, 4))</f>
        <v>2012</v>
      </c>
      <c r="X546">
        <f ca="1">VALUE(MID(C546,6,FIND("_",C546,6)-6))</f>
        <v>21</v>
      </c>
      <c r="Y546">
        <f ca="1">IF(NOT(OR(ISBLANK(D546),ISBLANK(E546),D546="",E546="")),D546-E546,"")</f>
        <v>-0.5</v>
      </c>
      <c r="Z546">
        <f ca="1">IF(OR(NOT(ISNUMBER(D546)),ISBLANK(D546),D546="",ISBLANK(N546)),"",ABS(D546-N546))</f>
        <v>0</v>
      </c>
      <c r="AA546">
        <f ca="1">IF(OR(ISBLANK(J546),ISBLANK(O546),J546="",O546=""),"",IF(J546=O546,1,0))</f>
        <v>1</v>
      </c>
      <c r="AB546">
        <f ca="1">IF(OR(ISBLANK(K546),ISBLANK(Q546),K546="",Q546=""),"",IF(K546=Q546,1,0))</f>
        <v>1</v>
      </c>
      <c r="AC546" s="23" t="str">
        <f t="shared" ca="1" si="8"/>
        <v/>
      </c>
    </row>
    <row r="547" spans="1:29" x14ac:dyDescent="0.25">
      <c r="A547" s="23">
        <v>546</v>
      </c>
      <c r="B547">
        <v>268</v>
      </c>
      <c r="C547" t="str">
        <f ca="1">IFERROR(VLOOKUP($B547,INDIRECT(nfl_game_result),MATCH(C$1,INDIRECT(nfl_game_result_header),0),FALSE),"error")</f>
        <v>2013_01_BAL@DEN</v>
      </c>
      <c r="D547" t="str">
        <f ca="1">IFERROR(IF(ISBLANK(VLOOKUP($B547,INDIRECT(nfl_game_result),MATCH(D$1,INDIRECT(nfl_game_result_header),0),FALSE)),"",VLOOKUP($B547,INDIRECT(nfl_game_result),MATCH(D$1,INDIRECT(nfl_game_result_header),0),FALSE)),"error")</f>
        <v/>
      </c>
      <c r="E547">
        <f ca="1">IFERROR(IF(ISBLANK(VLOOKUP($B547,INDIRECT(nfl_game_result),MATCH(E$1,INDIRECT(nfl_game_result_header),0),FALSE)),"",VLOOKUP($B547,INDIRECT(nfl_game_result),MATCH(E$1,INDIRECT(nfl_game_result_header),0),FALSE)),"error")</f>
        <v>-8.5</v>
      </c>
      <c r="F547" s="23" t="str">
        <f ca="1">IFERROR(IF(ISBLANK(VLOOKUP($B547,INDIRECT(nfl_game_result),MATCH(F$1,INDIRECT(nfl_game_result_header),0),FALSE)),"",VLOOKUP($B547,INDIRECT(nfl_game_result),MATCH(F$1,INDIRECT(nfl_game_result_header),0),FALSE)),"error")</f>
        <v/>
      </c>
      <c r="G547" s="23" t="str">
        <f ca="1">IFERROR(IF(ISBLANK(VLOOKUP($B547,INDIRECT(nfl_game_result),MATCH(G$1,INDIRECT(nfl_game_result_header),0),FALSE)),"",VLOOKUP($B547,INDIRECT(nfl_game_result),MATCH(G$1,INDIRECT(nfl_game_result_header),0),FALSE)),"error")</f>
        <v/>
      </c>
      <c r="H547">
        <f ca="1">IFERROR(IF(ISBLANK(VLOOKUP($B547,INDIRECT(nfl_game_result),MATCH(H$1,INDIRECT(nfl_game_result_header),0),FALSE)),"",VLOOKUP($B547,INDIRECT(nfl_game_result),MATCH(H$1,INDIRECT(nfl_game_result_header),0),FALSE)),"error")</f>
        <v>49</v>
      </c>
      <c r="I547">
        <f ca="1">IFERROR(IF(ISBLANK(VLOOKUP($B547,INDIRECT(nfl_game_result),MATCH(I$1,INDIRECT(nfl_game_result_header),0),FALSE)),"",VLOOKUP($B547,INDIRECT(nfl_game_result),MATCH(I$1,INDIRECT(nfl_game_result_header),0),FALSE)),"error")</f>
        <v>27</v>
      </c>
      <c r="J547" t="str">
        <f ca="1">IFERROR(IF(ISBLANK(VLOOKUP($B547,INDIRECT(nfl_game_result),MATCH(J$1,INDIRECT(nfl_game_result_header),0),FALSE)),"",VLOOKUP($B547,INDIRECT(nfl_game_result),MATCH(J$1,INDIRECT(nfl_game_result_header),0),FALSE)),"error")</f>
        <v>DEN</v>
      </c>
      <c r="K547" t="str">
        <f ca="1">IFERROR(IF(ISBLANK(VLOOKUP($B547,INDIRECT(nfl_game_result),MATCH(K$1,INDIRECT(nfl_game_result_header),0),FALSE)),"",VLOOKUP($B547,INDIRECT(nfl_game_result),MATCH(K$1,INDIRECT(nfl_game_result_header),0),FALSE)),"error")</f>
        <v>DEN</v>
      </c>
      <c r="L547" s="23" t="str">
        <f ca="1">IFERROR(IF(ISBLANK(VLOOKUP($B547,INDIRECT(nfl_game_result),MATCH(L$1,INDIRECT(nfl_game_result_header),0),FALSE)),"",VLOOKUP($B547,INDIRECT(nfl_game_result),MATCH(L$1,INDIRECT(nfl_game_result_header),0),FALSE)),"error")</f>
        <v/>
      </c>
      <c r="M547" t="s">
        <v>16</v>
      </c>
      <c r="N547">
        <v>-8</v>
      </c>
      <c r="O547" t="s">
        <v>65</v>
      </c>
      <c r="V547" s="23" t="s">
        <v>416</v>
      </c>
      <c r="W547">
        <f ca="1">VALUE(LEFT(C547, 4))</f>
        <v>2013</v>
      </c>
      <c r="X547">
        <f ca="1">VALUE(MID(C547,6,FIND("_",C547,6)-6))</f>
        <v>1</v>
      </c>
      <c r="Y547" t="str">
        <f ca="1">IF(NOT(OR(ISBLANK(D547),ISBLANK(E547),D547="",E547="")),D547-E547,"")</f>
        <v/>
      </c>
      <c r="Z547" t="str">
        <f ca="1">IF(OR(NOT(ISNUMBER(D547)),ISBLANK(D547),D547="",ISBLANK(N547)),"",ABS(D547-N547))</f>
        <v/>
      </c>
      <c r="AA547">
        <f ca="1">IF(OR(ISBLANK(J547),ISBLANK(O547),J547="",O547=""),"",IF(J547=O547,1,0))</f>
        <v>0</v>
      </c>
      <c r="AB547" t="str">
        <f ca="1">IF(OR(ISBLANK(K547),ISBLANK(Q547),K547="",Q547=""),"",IF(K547=Q547,1,0))</f>
        <v/>
      </c>
      <c r="AC547" s="23" t="str">
        <f t="shared" ca="1" si="8"/>
        <v/>
      </c>
    </row>
    <row r="548" spans="1:29" x14ac:dyDescent="0.25">
      <c r="A548" s="23">
        <v>547</v>
      </c>
      <c r="B548">
        <v>269</v>
      </c>
      <c r="C548" t="str">
        <f ca="1">IFERROR(VLOOKUP($B548,INDIRECT(nfl_game_result),MATCH(C$1,INDIRECT(nfl_game_result_header),0),FALSE),"error")</f>
        <v>2013_01_NWE@BUF</v>
      </c>
      <c r="D548" t="str">
        <f ca="1">IFERROR(IF(ISBLANK(VLOOKUP($B548,INDIRECT(nfl_game_result),MATCH(D$1,INDIRECT(nfl_game_result_header),0),FALSE)),"",VLOOKUP($B548,INDIRECT(nfl_game_result),MATCH(D$1,INDIRECT(nfl_game_result_header),0),FALSE)),"error")</f>
        <v/>
      </c>
      <c r="E548">
        <f ca="1">IFERROR(IF(ISBLANK(VLOOKUP($B548,INDIRECT(nfl_game_result),MATCH(E$1,INDIRECT(nfl_game_result_header),0),FALSE)),"",VLOOKUP($B548,INDIRECT(nfl_game_result),MATCH(E$1,INDIRECT(nfl_game_result_header),0),FALSE)),"error")</f>
        <v>6.5</v>
      </c>
      <c r="F548" s="23" t="str">
        <f ca="1">IFERROR(IF(ISBLANK(VLOOKUP($B548,INDIRECT(nfl_game_result),MATCH(F$1,INDIRECT(nfl_game_result_header),0),FALSE)),"",VLOOKUP($B548,INDIRECT(nfl_game_result),MATCH(F$1,INDIRECT(nfl_game_result_header),0),FALSE)),"error")</f>
        <v/>
      </c>
      <c r="G548" s="23" t="str">
        <f ca="1">IFERROR(IF(ISBLANK(VLOOKUP($B548,INDIRECT(nfl_game_result),MATCH(G$1,INDIRECT(nfl_game_result_header),0),FALSE)),"",VLOOKUP($B548,INDIRECT(nfl_game_result),MATCH(G$1,INDIRECT(nfl_game_result_header),0),FALSE)),"error")</f>
        <v/>
      </c>
      <c r="H548">
        <f ca="1">IFERROR(IF(ISBLANK(VLOOKUP($B548,INDIRECT(nfl_game_result),MATCH(H$1,INDIRECT(nfl_game_result_header),0),FALSE)),"",VLOOKUP($B548,INDIRECT(nfl_game_result),MATCH(H$1,INDIRECT(nfl_game_result_header),0),FALSE)),"error")</f>
        <v>21</v>
      </c>
      <c r="I548">
        <f ca="1">IFERROR(IF(ISBLANK(VLOOKUP($B548,INDIRECT(nfl_game_result),MATCH(I$1,INDIRECT(nfl_game_result_header),0),FALSE)),"",VLOOKUP($B548,INDIRECT(nfl_game_result),MATCH(I$1,INDIRECT(nfl_game_result_header),0),FALSE)),"error")</f>
        <v>23</v>
      </c>
      <c r="J548" t="str">
        <f ca="1">IFERROR(IF(ISBLANK(VLOOKUP($B548,INDIRECT(nfl_game_result),MATCH(J$1,INDIRECT(nfl_game_result_header),0),FALSE)),"",VLOOKUP($B548,INDIRECT(nfl_game_result),MATCH(J$1,INDIRECT(nfl_game_result_header),0),FALSE)),"error")</f>
        <v>BUF</v>
      </c>
      <c r="K548" t="str">
        <f ca="1">IFERROR(IF(ISBLANK(VLOOKUP($B548,INDIRECT(nfl_game_result),MATCH(K$1,INDIRECT(nfl_game_result_header),0),FALSE)),"",VLOOKUP($B548,INDIRECT(nfl_game_result),MATCH(K$1,INDIRECT(nfl_game_result_header),0),FALSE)),"error")</f>
        <v>NWE</v>
      </c>
      <c r="L548" s="23" t="str">
        <f ca="1">IFERROR(IF(ISBLANK(VLOOKUP($B548,INDIRECT(nfl_game_result),MATCH(L$1,INDIRECT(nfl_game_result_header),0),FALSE)),"",VLOOKUP($B548,INDIRECT(nfl_game_result),MATCH(L$1,INDIRECT(nfl_game_result_header),0),FALSE)),"error")</f>
        <v/>
      </c>
      <c r="M548" t="s">
        <v>16</v>
      </c>
      <c r="N548">
        <v>12</v>
      </c>
      <c r="O548" t="s">
        <v>332</v>
      </c>
      <c r="V548" s="23" t="s">
        <v>416</v>
      </c>
      <c r="W548">
        <f ca="1">VALUE(LEFT(C548, 4))</f>
        <v>2013</v>
      </c>
      <c r="X548">
        <f ca="1">VALUE(MID(C548,6,FIND("_",C548,6)-6))</f>
        <v>1</v>
      </c>
      <c r="Y548" t="str">
        <f ca="1">IF(NOT(OR(ISBLANK(D548),ISBLANK(E548),D548="",E548="")),D548-E548,"")</f>
        <v/>
      </c>
      <c r="Z548" t="str">
        <f ca="1">IF(OR(NOT(ISNUMBER(D548)),ISBLANK(D548),D548="",ISBLANK(N548)),"",ABS(D548-N548))</f>
        <v/>
      </c>
      <c r="AA548">
        <f ca="1">IF(OR(ISBLANK(J548),ISBLANK(O548),J548="",O548=""),"",IF(J548=O548,1,0))</f>
        <v>0</v>
      </c>
      <c r="AB548" t="str">
        <f ca="1">IF(OR(ISBLANK(K548),ISBLANK(Q548),K548="",Q548=""),"",IF(K548=Q548,1,0))</f>
        <v/>
      </c>
      <c r="AC548" s="23" t="str">
        <f t="shared" ca="1" si="8"/>
        <v/>
      </c>
    </row>
    <row r="549" spans="1:29" x14ac:dyDescent="0.25">
      <c r="A549" s="23">
        <v>548</v>
      </c>
      <c r="B549">
        <v>270</v>
      </c>
      <c r="C549" t="str">
        <f ca="1">IFERROR(VLOOKUP($B549,INDIRECT(nfl_game_result),MATCH(C$1,INDIRECT(nfl_game_result_header),0),FALSE),"error")</f>
        <v>2013_01_TEN@PIT</v>
      </c>
      <c r="D549" t="str">
        <f ca="1">IFERROR(IF(ISBLANK(VLOOKUP($B549,INDIRECT(nfl_game_result),MATCH(D$1,INDIRECT(nfl_game_result_header),0),FALSE)),"",VLOOKUP($B549,INDIRECT(nfl_game_result),MATCH(D$1,INDIRECT(nfl_game_result_header),0),FALSE)),"error")</f>
        <v/>
      </c>
      <c r="E549">
        <f ca="1">IFERROR(IF(ISBLANK(VLOOKUP($B549,INDIRECT(nfl_game_result),MATCH(E$1,INDIRECT(nfl_game_result_header),0),FALSE)),"",VLOOKUP($B549,INDIRECT(nfl_game_result),MATCH(E$1,INDIRECT(nfl_game_result_header),0),FALSE)),"error")</f>
        <v>-6.5</v>
      </c>
      <c r="F549" s="23" t="str">
        <f ca="1">IFERROR(IF(ISBLANK(VLOOKUP($B549,INDIRECT(nfl_game_result),MATCH(F$1,INDIRECT(nfl_game_result_header),0),FALSE)),"",VLOOKUP($B549,INDIRECT(nfl_game_result),MATCH(F$1,INDIRECT(nfl_game_result_header),0),FALSE)),"error")</f>
        <v/>
      </c>
      <c r="G549" s="23" t="str">
        <f ca="1">IFERROR(IF(ISBLANK(VLOOKUP($B549,INDIRECT(nfl_game_result),MATCH(G$1,INDIRECT(nfl_game_result_header),0),FALSE)),"",VLOOKUP($B549,INDIRECT(nfl_game_result),MATCH(G$1,INDIRECT(nfl_game_result_header),0),FALSE)),"error")</f>
        <v/>
      </c>
      <c r="H549">
        <f ca="1">IFERROR(IF(ISBLANK(VLOOKUP($B549,INDIRECT(nfl_game_result),MATCH(H$1,INDIRECT(nfl_game_result_header),0),FALSE)),"",VLOOKUP($B549,INDIRECT(nfl_game_result),MATCH(H$1,INDIRECT(nfl_game_result_header),0),FALSE)),"error")</f>
        <v>9</v>
      </c>
      <c r="I549">
        <f ca="1">IFERROR(IF(ISBLANK(VLOOKUP($B549,INDIRECT(nfl_game_result),MATCH(I$1,INDIRECT(nfl_game_result_header),0),FALSE)),"",VLOOKUP($B549,INDIRECT(nfl_game_result),MATCH(I$1,INDIRECT(nfl_game_result_header),0),FALSE)),"error")</f>
        <v>16</v>
      </c>
      <c r="J549" t="str">
        <f ca="1">IFERROR(IF(ISBLANK(VLOOKUP($B549,INDIRECT(nfl_game_result),MATCH(J$1,INDIRECT(nfl_game_result_header),0),FALSE)),"",VLOOKUP($B549,INDIRECT(nfl_game_result),MATCH(J$1,INDIRECT(nfl_game_result_header),0),FALSE)),"error")</f>
        <v>TEN</v>
      </c>
      <c r="K549" t="str">
        <f ca="1">IFERROR(IF(ISBLANK(VLOOKUP($B549,INDIRECT(nfl_game_result),MATCH(K$1,INDIRECT(nfl_game_result_header),0),FALSE)),"",VLOOKUP($B549,INDIRECT(nfl_game_result),MATCH(K$1,INDIRECT(nfl_game_result_header),0),FALSE)),"error")</f>
        <v>TEN</v>
      </c>
      <c r="L549" s="23" t="str">
        <f ca="1">IFERROR(IF(ISBLANK(VLOOKUP($B549,INDIRECT(nfl_game_result),MATCH(L$1,INDIRECT(nfl_game_result_header),0),FALSE)),"",VLOOKUP($B549,INDIRECT(nfl_game_result),MATCH(L$1,INDIRECT(nfl_game_result_header),0),FALSE)),"error")</f>
        <v/>
      </c>
      <c r="M549" t="s">
        <v>16</v>
      </c>
      <c r="N549">
        <v>-7.5</v>
      </c>
      <c r="O549" t="s">
        <v>87</v>
      </c>
      <c r="V549" s="23" t="s">
        <v>416</v>
      </c>
      <c r="W549">
        <f ca="1">VALUE(LEFT(C549, 4))</f>
        <v>2013</v>
      </c>
      <c r="X549">
        <f ca="1">VALUE(MID(C549,6,FIND("_",C549,6)-6))</f>
        <v>1</v>
      </c>
      <c r="Y549" t="str">
        <f ca="1">IF(NOT(OR(ISBLANK(D549),ISBLANK(E549),D549="",E549="")),D549-E549,"")</f>
        <v/>
      </c>
      <c r="Z549" t="str">
        <f ca="1">IF(OR(NOT(ISNUMBER(D549)),ISBLANK(D549),D549="",ISBLANK(N549)),"",ABS(D549-N549))</f>
        <v/>
      </c>
      <c r="AA549">
        <f ca="1">IF(OR(ISBLANK(J549),ISBLANK(O549),J549="",O549=""),"",IF(J549=O549,1,0))</f>
        <v>0</v>
      </c>
      <c r="AB549" t="str">
        <f ca="1">IF(OR(ISBLANK(K549),ISBLANK(Q549),K549="",Q549=""),"",IF(K549=Q549,1,0))</f>
        <v/>
      </c>
      <c r="AC549" s="23" t="str">
        <f t="shared" ca="1" si="8"/>
        <v/>
      </c>
    </row>
    <row r="550" spans="1:29" x14ac:dyDescent="0.25">
      <c r="A550" s="23">
        <v>549</v>
      </c>
      <c r="B550">
        <v>271</v>
      </c>
      <c r="C550" t="str">
        <f ca="1">IFERROR(VLOOKUP($B550,INDIRECT(nfl_game_result),MATCH(C$1,INDIRECT(nfl_game_result_header),0),FALSE),"error")</f>
        <v>2013_01_ATL@NOR</v>
      </c>
      <c r="D550" t="str">
        <f ca="1">IFERROR(IF(ISBLANK(VLOOKUP($B550,INDIRECT(nfl_game_result),MATCH(D$1,INDIRECT(nfl_game_result_header),0),FALSE)),"",VLOOKUP($B550,INDIRECT(nfl_game_result),MATCH(D$1,INDIRECT(nfl_game_result_header),0),FALSE)),"error")</f>
        <v/>
      </c>
      <c r="E550">
        <f ca="1">IFERROR(IF(ISBLANK(VLOOKUP($B550,INDIRECT(nfl_game_result),MATCH(E$1,INDIRECT(nfl_game_result_header),0),FALSE)),"",VLOOKUP($B550,INDIRECT(nfl_game_result),MATCH(E$1,INDIRECT(nfl_game_result_header),0),FALSE)),"error")</f>
        <v>-2.5</v>
      </c>
      <c r="F550" s="23" t="str">
        <f ca="1">IFERROR(IF(ISBLANK(VLOOKUP($B550,INDIRECT(nfl_game_result),MATCH(F$1,INDIRECT(nfl_game_result_header),0),FALSE)),"",VLOOKUP($B550,INDIRECT(nfl_game_result),MATCH(F$1,INDIRECT(nfl_game_result_header),0),FALSE)),"error")</f>
        <v/>
      </c>
      <c r="G550" s="23" t="str">
        <f ca="1">IFERROR(IF(ISBLANK(VLOOKUP($B550,INDIRECT(nfl_game_result),MATCH(G$1,INDIRECT(nfl_game_result_header),0),FALSE)),"",VLOOKUP($B550,INDIRECT(nfl_game_result),MATCH(G$1,INDIRECT(nfl_game_result_header),0),FALSE)),"error")</f>
        <v/>
      </c>
      <c r="H550">
        <f ca="1">IFERROR(IF(ISBLANK(VLOOKUP($B550,INDIRECT(nfl_game_result),MATCH(H$1,INDIRECT(nfl_game_result_header),0),FALSE)),"",VLOOKUP($B550,INDIRECT(nfl_game_result),MATCH(H$1,INDIRECT(nfl_game_result_header),0),FALSE)),"error")</f>
        <v>23</v>
      </c>
      <c r="I550">
        <f ca="1">IFERROR(IF(ISBLANK(VLOOKUP($B550,INDIRECT(nfl_game_result),MATCH(I$1,INDIRECT(nfl_game_result_header),0),FALSE)),"",VLOOKUP($B550,INDIRECT(nfl_game_result),MATCH(I$1,INDIRECT(nfl_game_result_header),0),FALSE)),"error")</f>
        <v>17</v>
      </c>
      <c r="J550" t="str">
        <f ca="1">IFERROR(IF(ISBLANK(VLOOKUP($B550,INDIRECT(nfl_game_result),MATCH(J$1,INDIRECT(nfl_game_result_header),0),FALSE)),"",VLOOKUP($B550,INDIRECT(nfl_game_result),MATCH(J$1,INDIRECT(nfl_game_result_header),0),FALSE)),"error")</f>
        <v>NOR</v>
      </c>
      <c r="K550" t="str">
        <f ca="1">IFERROR(IF(ISBLANK(VLOOKUP($B550,INDIRECT(nfl_game_result),MATCH(K$1,INDIRECT(nfl_game_result_header),0),FALSE)),"",VLOOKUP($B550,INDIRECT(nfl_game_result),MATCH(K$1,INDIRECT(nfl_game_result_header),0),FALSE)),"error")</f>
        <v>NOR</v>
      </c>
      <c r="L550" s="23" t="str">
        <f ca="1">IFERROR(IF(ISBLANK(VLOOKUP($B550,INDIRECT(nfl_game_result),MATCH(L$1,INDIRECT(nfl_game_result_header),0),FALSE)),"",VLOOKUP($B550,INDIRECT(nfl_game_result),MATCH(L$1,INDIRECT(nfl_game_result_header),0),FALSE)),"error")</f>
        <v/>
      </c>
      <c r="M550" t="s">
        <v>16</v>
      </c>
      <c r="N550">
        <v>-3</v>
      </c>
      <c r="O550" t="s">
        <v>335</v>
      </c>
      <c r="V550" s="23" t="s">
        <v>416</v>
      </c>
      <c r="W550">
        <f ca="1">VALUE(LEFT(C550, 4))</f>
        <v>2013</v>
      </c>
      <c r="X550">
        <f ca="1">VALUE(MID(C550,6,FIND("_",C550,6)-6))</f>
        <v>1</v>
      </c>
      <c r="Y550" t="str">
        <f ca="1">IF(NOT(OR(ISBLANK(D550),ISBLANK(E550),D550="",E550="")),D550-E550,"")</f>
        <v/>
      </c>
      <c r="Z550" t="str">
        <f ca="1">IF(OR(NOT(ISNUMBER(D550)),ISBLANK(D550),D550="",ISBLANK(N550)),"",ABS(D550-N550))</f>
        <v/>
      </c>
      <c r="AA550">
        <f ca="1">IF(OR(ISBLANK(J550),ISBLANK(O550),J550="",O550=""),"",IF(J550=O550,1,0))</f>
        <v>1</v>
      </c>
      <c r="AB550" t="str">
        <f ca="1">IF(OR(ISBLANK(K550),ISBLANK(Q550),K550="",Q550=""),"",IF(K550=Q550,1,0))</f>
        <v/>
      </c>
      <c r="AC550" s="23" t="str">
        <f t="shared" ca="1" si="8"/>
        <v/>
      </c>
    </row>
    <row r="551" spans="1:29" x14ac:dyDescent="0.25">
      <c r="A551" s="23">
        <v>550</v>
      </c>
      <c r="B551">
        <v>272</v>
      </c>
      <c r="C551" t="str">
        <f ca="1">IFERROR(VLOOKUP($B551,INDIRECT(nfl_game_result),MATCH(C$1,INDIRECT(nfl_game_result_header),0),FALSE),"error")</f>
        <v>2013_01_TBY@NYJ</v>
      </c>
      <c r="D551" t="str">
        <f ca="1">IFERROR(IF(ISBLANK(VLOOKUP($B551,INDIRECT(nfl_game_result),MATCH(D$1,INDIRECT(nfl_game_result_header),0),FALSE)),"",VLOOKUP($B551,INDIRECT(nfl_game_result),MATCH(D$1,INDIRECT(nfl_game_result_header),0),FALSE)),"error")</f>
        <v/>
      </c>
      <c r="E551">
        <f ca="1">IFERROR(IF(ISBLANK(VLOOKUP($B551,INDIRECT(nfl_game_result),MATCH(E$1,INDIRECT(nfl_game_result_header),0),FALSE)),"",VLOOKUP($B551,INDIRECT(nfl_game_result),MATCH(E$1,INDIRECT(nfl_game_result_header),0),FALSE)),"error")</f>
        <v>1.5</v>
      </c>
      <c r="F551" s="23" t="str">
        <f ca="1">IFERROR(IF(ISBLANK(VLOOKUP($B551,INDIRECT(nfl_game_result),MATCH(F$1,INDIRECT(nfl_game_result_header),0),FALSE)),"",VLOOKUP($B551,INDIRECT(nfl_game_result),MATCH(F$1,INDIRECT(nfl_game_result_header),0),FALSE)),"error")</f>
        <v/>
      </c>
      <c r="G551" s="23" t="str">
        <f ca="1">IFERROR(IF(ISBLANK(VLOOKUP($B551,INDIRECT(nfl_game_result),MATCH(G$1,INDIRECT(nfl_game_result_header),0),FALSE)),"",VLOOKUP($B551,INDIRECT(nfl_game_result),MATCH(G$1,INDIRECT(nfl_game_result_header),0),FALSE)),"error")</f>
        <v/>
      </c>
      <c r="H551">
        <f ca="1">IFERROR(IF(ISBLANK(VLOOKUP($B551,INDIRECT(nfl_game_result),MATCH(H$1,INDIRECT(nfl_game_result_header),0),FALSE)),"",VLOOKUP($B551,INDIRECT(nfl_game_result),MATCH(H$1,INDIRECT(nfl_game_result_header),0),FALSE)),"error")</f>
        <v>18</v>
      </c>
      <c r="I551">
        <f ca="1">IFERROR(IF(ISBLANK(VLOOKUP($B551,INDIRECT(nfl_game_result),MATCH(I$1,INDIRECT(nfl_game_result_header),0),FALSE)),"",VLOOKUP($B551,INDIRECT(nfl_game_result),MATCH(I$1,INDIRECT(nfl_game_result_header),0),FALSE)),"error")</f>
        <v>17</v>
      </c>
      <c r="J551" t="str">
        <f ca="1">IFERROR(IF(ISBLANK(VLOOKUP($B551,INDIRECT(nfl_game_result),MATCH(J$1,INDIRECT(nfl_game_result_header),0),FALSE)),"",VLOOKUP($B551,INDIRECT(nfl_game_result),MATCH(J$1,INDIRECT(nfl_game_result_header),0),FALSE)),"error")</f>
        <v>NYJ</v>
      </c>
      <c r="K551" t="str">
        <f ca="1">IFERROR(IF(ISBLANK(VLOOKUP($B551,INDIRECT(nfl_game_result),MATCH(K$1,INDIRECT(nfl_game_result_header),0),FALSE)),"",VLOOKUP($B551,INDIRECT(nfl_game_result),MATCH(K$1,INDIRECT(nfl_game_result_header),0),FALSE)),"error")</f>
        <v>NYJ</v>
      </c>
      <c r="L551" s="23" t="str">
        <f ca="1">IFERROR(IF(ISBLANK(VLOOKUP($B551,INDIRECT(nfl_game_result),MATCH(L$1,INDIRECT(nfl_game_result_header),0),FALSE)),"",VLOOKUP($B551,INDIRECT(nfl_game_result),MATCH(L$1,INDIRECT(nfl_game_result_header),0),FALSE)),"error")</f>
        <v/>
      </c>
      <c r="M551" t="s">
        <v>16</v>
      </c>
      <c r="N551">
        <v>4.5</v>
      </c>
      <c r="O551" t="s">
        <v>334</v>
      </c>
      <c r="V551" s="23" t="s">
        <v>416</v>
      </c>
      <c r="W551">
        <f ca="1">VALUE(LEFT(C551, 4))</f>
        <v>2013</v>
      </c>
      <c r="X551">
        <f ca="1">VALUE(MID(C551,6,FIND("_",C551,6)-6))</f>
        <v>1</v>
      </c>
      <c r="Y551" t="str">
        <f ca="1">IF(NOT(OR(ISBLANK(D551),ISBLANK(E551),D551="",E551="")),D551-E551,"")</f>
        <v/>
      </c>
      <c r="Z551" t="str">
        <f ca="1">IF(OR(NOT(ISNUMBER(D551)),ISBLANK(D551),D551="",ISBLANK(N551)),"",ABS(D551-N551))</f>
        <v/>
      </c>
      <c r="AA551">
        <f ca="1">IF(OR(ISBLANK(J551),ISBLANK(O551),J551="",O551=""),"",IF(J551=O551,1,0))</f>
        <v>0</v>
      </c>
      <c r="AB551" t="str">
        <f ca="1">IF(OR(ISBLANK(K551),ISBLANK(Q551),K551="",Q551=""),"",IF(K551=Q551,1,0))</f>
        <v/>
      </c>
      <c r="AC551" s="23" t="str">
        <f t="shared" ca="1" si="8"/>
        <v/>
      </c>
    </row>
    <row r="552" spans="1:29" x14ac:dyDescent="0.25">
      <c r="A552" s="23">
        <v>551</v>
      </c>
      <c r="B552">
        <v>273</v>
      </c>
      <c r="C552" t="str">
        <f ca="1">IFERROR(VLOOKUP($B552,INDIRECT(nfl_game_result),MATCH(C$1,INDIRECT(nfl_game_result_header),0),FALSE),"error")</f>
        <v>2013_01_KCY@JAX</v>
      </c>
      <c r="D552" t="str">
        <f ca="1">IFERROR(IF(ISBLANK(VLOOKUP($B552,INDIRECT(nfl_game_result),MATCH(D$1,INDIRECT(nfl_game_result_header),0),FALSE)),"",VLOOKUP($B552,INDIRECT(nfl_game_result),MATCH(D$1,INDIRECT(nfl_game_result_header),0),FALSE)),"error")</f>
        <v/>
      </c>
      <c r="E552">
        <f ca="1">IFERROR(IF(ISBLANK(VLOOKUP($B552,INDIRECT(nfl_game_result),MATCH(E$1,INDIRECT(nfl_game_result_header),0),FALSE)),"",VLOOKUP($B552,INDIRECT(nfl_game_result),MATCH(E$1,INDIRECT(nfl_game_result_header),0),FALSE)),"error")</f>
        <v>2.5</v>
      </c>
      <c r="F552" s="23" t="str">
        <f ca="1">IFERROR(IF(ISBLANK(VLOOKUP($B552,INDIRECT(nfl_game_result),MATCH(F$1,INDIRECT(nfl_game_result_header),0),FALSE)),"",VLOOKUP($B552,INDIRECT(nfl_game_result),MATCH(F$1,INDIRECT(nfl_game_result_header),0),FALSE)),"error")</f>
        <v/>
      </c>
      <c r="G552" s="23" t="str">
        <f ca="1">IFERROR(IF(ISBLANK(VLOOKUP($B552,INDIRECT(nfl_game_result),MATCH(G$1,INDIRECT(nfl_game_result_header),0),FALSE)),"",VLOOKUP($B552,INDIRECT(nfl_game_result),MATCH(G$1,INDIRECT(nfl_game_result_header),0),FALSE)),"error")</f>
        <v/>
      </c>
      <c r="H552">
        <f ca="1">IFERROR(IF(ISBLANK(VLOOKUP($B552,INDIRECT(nfl_game_result),MATCH(H$1,INDIRECT(nfl_game_result_header),0),FALSE)),"",VLOOKUP($B552,INDIRECT(nfl_game_result),MATCH(H$1,INDIRECT(nfl_game_result_header),0),FALSE)),"error")</f>
        <v>2</v>
      </c>
      <c r="I552">
        <f ca="1">IFERROR(IF(ISBLANK(VLOOKUP($B552,INDIRECT(nfl_game_result),MATCH(I$1,INDIRECT(nfl_game_result_header),0),FALSE)),"",VLOOKUP($B552,INDIRECT(nfl_game_result),MATCH(I$1,INDIRECT(nfl_game_result_header),0),FALSE)),"error")</f>
        <v>28</v>
      </c>
      <c r="J552" t="str">
        <f ca="1">IFERROR(IF(ISBLANK(VLOOKUP($B552,INDIRECT(nfl_game_result),MATCH(J$1,INDIRECT(nfl_game_result_header),0),FALSE)),"",VLOOKUP($B552,INDIRECT(nfl_game_result),MATCH(J$1,INDIRECT(nfl_game_result_header),0),FALSE)),"error")</f>
        <v>KCY</v>
      </c>
      <c r="K552" t="str">
        <f ca="1">IFERROR(IF(ISBLANK(VLOOKUP($B552,INDIRECT(nfl_game_result),MATCH(K$1,INDIRECT(nfl_game_result_header),0),FALSE)),"",VLOOKUP($B552,INDIRECT(nfl_game_result),MATCH(K$1,INDIRECT(nfl_game_result_header),0),FALSE)),"error")</f>
        <v>KCY</v>
      </c>
      <c r="L552" s="23" t="str">
        <f ca="1">IFERROR(IF(ISBLANK(VLOOKUP($B552,INDIRECT(nfl_game_result),MATCH(L$1,INDIRECT(nfl_game_result_header),0),FALSE)),"",VLOOKUP($B552,INDIRECT(nfl_game_result),MATCH(L$1,INDIRECT(nfl_game_result_header),0),FALSE)),"error")</f>
        <v/>
      </c>
      <c r="M552" t="s">
        <v>16</v>
      </c>
      <c r="N552">
        <v>1</v>
      </c>
      <c r="O552" t="s">
        <v>331</v>
      </c>
      <c r="V552" s="23" t="s">
        <v>416</v>
      </c>
      <c r="W552">
        <f ca="1">VALUE(LEFT(C552, 4))</f>
        <v>2013</v>
      </c>
      <c r="X552">
        <f ca="1">VALUE(MID(C552,6,FIND("_",C552,6)-6))</f>
        <v>1</v>
      </c>
      <c r="Y552" t="str">
        <f ca="1">IF(NOT(OR(ISBLANK(D552),ISBLANK(E552),D552="",E552="")),D552-E552,"")</f>
        <v/>
      </c>
      <c r="Z552" t="str">
        <f ca="1">IF(OR(NOT(ISNUMBER(D552)),ISBLANK(D552),D552="",ISBLANK(N552)),"",ABS(D552-N552))</f>
        <v/>
      </c>
      <c r="AA552">
        <f ca="1">IF(OR(ISBLANK(J552),ISBLANK(O552),J552="",O552=""),"",IF(J552=O552,1,0))</f>
        <v>1</v>
      </c>
      <c r="AB552" t="str">
        <f ca="1">IF(OR(ISBLANK(K552),ISBLANK(Q552),K552="",Q552=""),"",IF(K552=Q552,1,0))</f>
        <v/>
      </c>
      <c r="AC552" s="23" t="str">
        <f t="shared" ca="1" si="8"/>
        <v/>
      </c>
    </row>
    <row r="553" spans="1:29" x14ac:dyDescent="0.25">
      <c r="A553" s="23">
        <v>552</v>
      </c>
      <c r="B553">
        <v>274</v>
      </c>
      <c r="C553" t="str">
        <f ca="1">IFERROR(VLOOKUP($B553,INDIRECT(nfl_game_result),MATCH(C$1,INDIRECT(nfl_game_result_header),0),FALSE),"error")</f>
        <v>2013_01_SEA@CAR</v>
      </c>
      <c r="D553" t="str">
        <f ca="1">IFERROR(IF(ISBLANK(VLOOKUP($B553,INDIRECT(nfl_game_result),MATCH(D$1,INDIRECT(nfl_game_result_header),0),FALSE)),"",VLOOKUP($B553,INDIRECT(nfl_game_result),MATCH(D$1,INDIRECT(nfl_game_result_header),0),FALSE)),"error")</f>
        <v/>
      </c>
      <c r="E553">
        <f ca="1">IFERROR(IF(ISBLANK(VLOOKUP($B553,INDIRECT(nfl_game_result),MATCH(E$1,INDIRECT(nfl_game_result_header),0),FALSE)),"",VLOOKUP($B553,INDIRECT(nfl_game_result),MATCH(E$1,INDIRECT(nfl_game_result_header),0),FALSE)),"error")</f>
        <v>2.5</v>
      </c>
      <c r="F553" s="23" t="str">
        <f ca="1">IFERROR(IF(ISBLANK(VLOOKUP($B553,INDIRECT(nfl_game_result),MATCH(F$1,INDIRECT(nfl_game_result_header),0),FALSE)),"",VLOOKUP($B553,INDIRECT(nfl_game_result),MATCH(F$1,INDIRECT(nfl_game_result_header),0),FALSE)),"error")</f>
        <v/>
      </c>
      <c r="G553" s="23" t="str">
        <f ca="1">IFERROR(IF(ISBLANK(VLOOKUP($B553,INDIRECT(nfl_game_result),MATCH(G$1,INDIRECT(nfl_game_result_header),0),FALSE)),"",VLOOKUP($B553,INDIRECT(nfl_game_result),MATCH(G$1,INDIRECT(nfl_game_result_header),0),FALSE)),"error")</f>
        <v/>
      </c>
      <c r="H553">
        <f ca="1">IFERROR(IF(ISBLANK(VLOOKUP($B553,INDIRECT(nfl_game_result),MATCH(H$1,INDIRECT(nfl_game_result_header),0),FALSE)),"",VLOOKUP($B553,INDIRECT(nfl_game_result),MATCH(H$1,INDIRECT(nfl_game_result_header),0),FALSE)),"error")</f>
        <v>7</v>
      </c>
      <c r="I553">
        <f ca="1">IFERROR(IF(ISBLANK(VLOOKUP($B553,INDIRECT(nfl_game_result),MATCH(I$1,INDIRECT(nfl_game_result_header),0),FALSE)),"",VLOOKUP($B553,INDIRECT(nfl_game_result),MATCH(I$1,INDIRECT(nfl_game_result_header),0),FALSE)),"error")</f>
        <v>12</v>
      </c>
      <c r="J553" t="str">
        <f ca="1">IFERROR(IF(ISBLANK(VLOOKUP($B553,INDIRECT(nfl_game_result),MATCH(J$1,INDIRECT(nfl_game_result_header),0),FALSE)),"",VLOOKUP($B553,INDIRECT(nfl_game_result),MATCH(J$1,INDIRECT(nfl_game_result_header),0),FALSE)),"error")</f>
        <v>SEA</v>
      </c>
      <c r="K553" t="str">
        <f ca="1">IFERROR(IF(ISBLANK(VLOOKUP($B553,INDIRECT(nfl_game_result),MATCH(K$1,INDIRECT(nfl_game_result_header),0),FALSE)),"",VLOOKUP($B553,INDIRECT(nfl_game_result),MATCH(K$1,INDIRECT(nfl_game_result_header),0),FALSE)),"error")</f>
        <v>SEA</v>
      </c>
      <c r="L553" s="23" t="str">
        <f ca="1">IFERROR(IF(ISBLANK(VLOOKUP($B553,INDIRECT(nfl_game_result),MATCH(L$1,INDIRECT(nfl_game_result_header),0),FALSE)),"",VLOOKUP($B553,INDIRECT(nfl_game_result),MATCH(L$1,INDIRECT(nfl_game_result_header),0),FALSE)),"error")</f>
        <v/>
      </c>
      <c r="M553" t="s">
        <v>16</v>
      </c>
      <c r="N553">
        <v>5</v>
      </c>
      <c r="O553" t="s">
        <v>89</v>
      </c>
      <c r="V553" s="23" t="s">
        <v>416</v>
      </c>
      <c r="W553">
        <f ca="1">VALUE(LEFT(C553, 4))</f>
        <v>2013</v>
      </c>
      <c r="X553">
        <f ca="1">VALUE(MID(C553,6,FIND("_",C553,6)-6))</f>
        <v>1</v>
      </c>
      <c r="Y553" t="str">
        <f ca="1">IF(NOT(OR(ISBLANK(D553),ISBLANK(E553),D553="",E553="")),D553-E553,"")</f>
        <v/>
      </c>
      <c r="Z553" t="str">
        <f ca="1">IF(OR(NOT(ISNUMBER(D553)),ISBLANK(D553),D553="",ISBLANK(N553)),"",ABS(D553-N553))</f>
        <v/>
      </c>
      <c r="AA553">
        <f ca="1">IF(OR(ISBLANK(J553),ISBLANK(O553),J553="",O553=""),"",IF(J553=O553,1,0))</f>
        <v>1</v>
      </c>
      <c r="AB553" t="str">
        <f ca="1">IF(OR(ISBLANK(K553),ISBLANK(Q553),K553="",Q553=""),"",IF(K553=Q553,1,0))</f>
        <v/>
      </c>
      <c r="AC553" s="23" t="str">
        <f t="shared" ca="1" si="8"/>
        <v/>
      </c>
    </row>
    <row r="554" spans="1:29" x14ac:dyDescent="0.25">
      <c r="A554" s="23">
        <v>553</v>
      </c>
      <c r="B554">
        <v>275</v>
      </c>
      <c r="C554" t="str">
        <f ca="1">IFERROR(VLOOKUP($B554,INDIRECT(nfl_game_result),MATCH(C$1,INDIRECT(nfl_game_result_header),0),FALSE),"error")</f>
        <v>2013_01_CIN@CHI</v>
      </c>
      <c r="D554" t="str">
        <f ca="1">IFERROR(IF(ISBLANK(VLOOKUP($B554,INDIRECT(nfl_game_result),MATCH(D$1,INDIRECT(nfl_game_result_header),0),FALSE)),"",VLOOKUP($B554,INDIRECT(nfl_game_result),MATCH(D$1,INDIRECT(nfl_game_result_header),0),FALSE)),"error")</f>
        <v/>
      </c>
      <c r="E554">
        <f ca="1">IFERROR(IF(ISBLANK(VLOOKUP($B554,INDIRECT(nfl_game_result),MATCH(E$1,INDIRECT(nfl_game_result_header),0),FALSE)),"",VLOOKUP($B554,INDIRECT(nfl_game_result),MATCH(E$1,INDIRECT(nfl_game_result_header),0),FALSE)),"error")</f>
        <v>-3.5</v>
      </c>
      <c r="F554" s="23" t="str">
        <f ca="1">IFERROR(IF(ISBLANK(VLOOKUP($B554,INDIRECT(nfl_game_result),MATCH(F$1,INDIRECT(nfl_game_result_header),0),FALSE)),"",VLOOKUP($B554,INDIRECT(nfl_game_result),MATCH(F$1,INDIRECT(nfl_game_result_header),0),FALSE)),"error")</f>
        <v/>
      </c>
      <c r="G554" s="23" t="str">
        <f ca="1">IFERROR(IF(ISBLANK(VLOOKUP($B554,INDIRECT(nfl_game_result),MATCH(G$1,INDIRECT(nfl_game_result_header),0),FALSE)),"",VLOOKUP($B554,INDIRECT(nfl_game_result),MATCH(G$1,INDIRECT(nfl_game_result_header),0),FALSE)),"error")</f>
        <v/>
      </c>
      <c r="H554">
        <f ca="1">IFERROR(IF(ISBLANK(VLOOKUP($B554,INDIRECT(nfl_game_result),MATCH(H$1,INDIRECT(nfl_game_result_header),0),FALSE)),"",VLOOKUP($B554,INDIRECT(nfl_game_result),MATCH(H$1,INDIRECT(nfl_game_result_header),0),FALSE)),"error")</f>
        <v>24</v>
      </c>
      <c r="I554">
        <f ca="1">IFERROR(IF(ISBLANK(VLOOKUP($B554,INDIRECT(nfl_game_result),MATCH(I$1,INDIRECT(nfl_game_result_header),0),FALSE)),"",VLOOKUP($B554,INDIRECT(nfl_game_result),MATCH(I$1,INDIRECT(nfl_game_result_header),0),FALSE)),"error")</f>
        <v>21</v>
      </c>
      <c r="J554" t="str">
        <f ca="1">IFERROR(IF(ISBLANK(VLOOKUP($B554,INDIRECT(nfl_game_result),MATCH(J$1,INDIRECT(nfl_game_result_header),0),FALSE)),"",VLOOKUP($B554,INDIRECT(nfl_game_result),MATCH(J$1,INDIRECT(nfl_game_result_header),0),FALSE)),"error")</f>
        <v>CIN</v>
      </c>
      <c r="K554" t="str">
        <f ca="1">IFERROR(IF(ISBLANK(VLOOKUP($B554,INDIRECT(nfl_game_result),MATCH(K$1,INDIRECT(nfl_game_result_header),0),FALSE)),"",VLOOKUP($B554,INDIRECT(nfl_game_result),MATCH(K$1,INDIRECT(nfl_game_result_header),0),FALSE)),"error")</f>
        <v>CHI</v>
      </c>
      <c r="L554" s="23" t="str">
        <f ca="1">IFERROR(IF(ISBLANK(VLOOKUP($B554,INDIRECT(nfl_game_result),MATCH(L$1,INDIRECT(nfl_game_result_header),0),FALSE)),"",VLOOKUP($B554,INDIRECT(nfl_game_result),MATCH(L$1,INDIRECT(nfl_game_result_header),0),FALSE)),"error")</f>
        <v/>
      </c>
      <c r="M554" t="s">
        <v>16</v>
      </c>
      <c r="N554">
        <v>-4</v>
      </c>
      <c r="O554" t="s">
        <v>68</v>
      </c>
      <c r="V554" s="23" t="s">
        <v>416</v>
      </c>
      <c r="W554">
        <f ca="1">VALUE(LEFT(C554, 4))</f>
        <v>2013</v>
      </c>
      <c r="X554">
        <f ca="1">VALUE(MID(C554,6,FIND("_",C554,6)-6))</f>
        <v>1</v>
      </c>
      <c r="Y554" t="str">
        <f ca="1">IF(NOT(OR(ISBLANK(D554),ISBLANK(E554),D554="",E554="")),D554-E554,"")</f>
        <v/>
      </c>
      <c r="Z554" t="str">
        <f ca="1">IF(OR(NOT(ISNUMBER(D554)),ISBLANK(D554),D554="",ISBLANK(N554)),"",ABS(D554-N554))</f>
        <v/>
      </c>
      <c r="AA554">
        <f ca="1">IF(OR(ISBLANK(J554),ISBLANK(O554),J554="",O554=""),"",IF(J554=O554,1,0))</f>
        <v>0</v>
      </c>
      <c r="AB554" t="str">
        <f ca="1">IF(OR(ISBLANK(K554),ISBLANK(Q554),K554="",Q554=""),"",IF(K554=Q554,1,0))</f>
        <v/>
      </c>
      <c r="AC554" s="23" t="str">
        <f t="shared" ca="1" si="8"/>
        <v/>
      </c>
    </row>
    <row r="555" spans="1:29" x14ac:dyDescent="0.25">
      <c r="A555" s="23">
        <v>554</v>
      </c>
      <c r="B555">
        <v>276</v>
      </c>
      <c r="C555" t="str">
        <f ca="1">IFERROR(VLOOKUP($B555,INDIRECT(nfl_game_result),MATCH(C$1,INDIRECT(nfl_game_result_header),0),FALSE),"error")</f>
        <v>2013_01_MIA@CLE</v>
      </c>
      <c r="D555" t="str">
        <f ca="1">IFERROR(IF(ISBLANK(VLOOKUP($B555,INDIRECT(nfl_game_result),MATCH(D$1,INDIRECT(nfl_game_result_header),0),FALSE)),"",VLOOKUP($B555,INDIRECT(nfl_game_result),MATCH(D$1,INDIRECT(nfl_game_result_header),0),FALSE)),"error")</f>
        <v/>
      </c>
      <c r="E555">
        <f ca="1">IFERROR(IF(ISBLANK(VLOOKUP($B555,INDIRECT(nfl_game_result),MATCH(E$1,INDIRECT(nfl_game_result_header),0),FALSE)),"",VLOOKUP($B555,INDIRECT(nfl_game_result),MATCH(E$1,INDIRECT(nfl_game_result_header),0),FALSE)),"error")</f>
        <v>0.5</v>
      </c>
      <c r="F555" s="23" t="str">
        <f ca="1">IFERROR(IF(ISBLANK(VLOOKUP($B555,INDIRECT(nfl_game_result),MATCH(F$1,INDIRECT(nfl_game_result_header),0),FALSE)),"",VLOOKUP($B555,INDIRECT(nfl_game_result),MATCH(F$1,INDIRECT(nfl_game_result_header),0),FALSE)),"error")</f>
        <v/>
      </c>
      <c r="G555" s="23" t="str">
        <f ca="1">IFERROR(IF(ISBLANK(VLOOKUP($B555,INDIRECT(nfl_game_result),MATCH(G$1,INDIRECT(nfl_game_result_header),0),FALSE)),"",VLOOKUP($B555,INDIRECT(nfl_game_result),MATCH(G$1,INDIRECT(nfl_game_result_header),0),FALSE)),"error")</f>
        <v/>
      </c>
      <c r="H555">
        <f ca="1">IFERROR(IF(ISBLANK(VLOOKUP($B555,INDIRECT(nfl_game_result),MATCH(H$1,INDIRECT(nfl_game_result_header),0),FALSE)),"",VLOOKUP($B555,INDIRECT(nfl_game_result),MATCH(H$1,INDIRECT(nfl_game_result_header),0),FALSE)),"error")</f>
        <v>10</v>
      </c>
      <c r="I555">
        <f ca="1">IFERROR(IF(ISBLANK(VLOOKUP($B555,INDIRECT(nfl_game_result),MATCH(I$1,INDIRECT(nfl_game_result_header),0),FALSE)),"",VLOOKUP($B555,INDIRECT(nfl_game_result),MATCH(I$1,INDIRECT(nfl_game_result_header),0),FALSE)),"error")</f>
        <v>23</v>
      </c>
      <c r="J555" t="str">
        <f ca="1">IFERROR(IF(ISBLANK(VLOOKUP($B555,INDIRECT(nfl_game_result),MATCH(J$1,INDIRECT(nfl_game_result_header),0),FALSE)),"",VLOOKUP($B555,INDIRECT(nfl_game_result),MATCH(J$1,INDIRECT(nfl_game_result_header),0),FALSE)),"error")</f>
        <v>MIA</v>
      </c>
      <c r="K555" t="str">
        <f ca="1">IFERROR(IF(ISBLANK(VLOOKUP($B555,INDIRECT(nfl_game_result),MATCH(K$1,INDIRECT(nfl_game_result_header),0),FALSE)),"",VLOOKUP($B555,INDIRECT(nfl_game_result),MATCH(K$1,INDIRECT(nfl_game_result_header),0),FALSE)),"error")</f>
        <v>MIA</v>
      </c>
      <c r="L555" s="23" t="str">
        <f ca="1">IFERROR(IF(ISBLANK(VLOOKUP($B555,INDIRECT(nfl_game_result),MATCH(L$1,INDIRECT(nfl_game_result_header),0),FALSE)),"",VLOOKUP($B555,INDIRECT(nfl_game_result),MATCH(L$1,INDIRECT(nfl_game_result_header),0),FALSE)),"error")</f>
        <v/>
      </c>
      <c r="M555" t="s">
        <v>16</v>
      </c>
      <c r="N555">
        <v>-1</v>
      </c>
      <c r="O555" t="s">
        <v>79</v>
      </c>
      <c r="V555" s="23" t="s">
        <v>416</v>
      </c>
      <c r="W555">
        <f ca="1">VALUE(LEFT(C555, 4))</f>
        <v>2013</v>
      </c>
      <c r="X555">
        <f ca="1">VALUE(MID(C555,6,FIND("_",C555,6)-6))</f>
        <v>1</v>
      </c>
      <c r="Y555" t="str">
        <f ca="1">IF(NOT(OR(ISBLANK(D555),ISBLANK(E555),D555="",E555="")),D555-E555,"")</f>
        <v/>
      </c>
      <c r="Z555" t="str">
        <f ca="1">IF(OR(NOT(ISNUMBER(D555)),ISBLANK(D555),D555="",ISBLANK(N555)),"",ABS(D555-N555))</f>
        <v/>
      </c>
      <c r="AA555">
        <f ca="1">IF(OR(ISBLANK(J555),ISBLANK(O555),J555="",O555=""),"",IF(J555=O555,1,0))</f>
        <v>1</v>
      </c>
      <c r="AB555" t="str">
        <f ca="1">IF(OR(ISBLANK(K555),ISBLANK(Q555),K555="",Q555=""),"",IF(K555=Q555,1,0))</f>
        <v/>
      </c>
      <c r="AC555" s="23" t="str">
        <f t="shared" ca="1" si="8"/>
        <v/>
      </c>
    </row>
    <row r="556" spans="1:29" x14ac:dyDescent="0.25">
      <c r="A556" s="23">
        <v>555</v>
      </c>
      <c r="B556">
        <v>277</v>
      </c>
      <c r="C556" t="str">
        <f ca="1">IFERROR(VLOOKUP($B556,INDIRECT(nfl_game_result),MATCH(C$1,INDIRECT(nfl_game_result_header),0),FALSE),"error")</f>
        <v>2013_01_MIN@DET</v>
      </c>
      <c r="D556" t="str">
        <f ca="1">IFERROR(IF(ISBLANK(VLOOKUP($B556,INDIRECT(nfl_game_result),MATCH(D$1,INDIRECT(nfl_game_result_header),0),FALSE)),"",VLOOKUP($B556,INDIRECT(nfl_game_result),MATCH(D$1,INDIRECT(nfl_game_result_header),0),FALSE)),"error")</f>
        <v/>
      </c>
      <c r="E556">
        <f ca="1">IFERROR(IF(ISBLANK(VLOOKUP($B556,INDIRECT(nfl_game_result),MATCH(E$1,INDIRECT(nfl_game_result_header),0),FALSE)),"",VLOOKUP($B556,INDIRECT(nfl_game_result),MATCH(E$1,INDIRECT(nfl_game_result_header),0),FALSE)),"error")</f>
        <v>-3.5</v>
      </c>
      <c r="F556" s="23" t="str">
        <f ca="1">IFERROR(IF(ISBLANK(VLOOKUP($B556,INDIRECT(nfl_game_result),MATCH(F$1,INDIRECT(nfl_game_result_header),0),FALSE)),"",VLOOKUP($B556,INDIRECT(nfl_game_result),MATCH(F$1,INDIRECT(nfl_game_result_header),0),FALSE)),"error")</f>
        <v/>
      </c>
      <c r="G556" s="23" t="str">
        <f ca="1">IFERROR(IF(ISBLANK(VLOOKUP($B556,INDIRECT(nfl_game_result),MATCH(G$1,INDIRECT(nfl_game_result_header),0),FALSE)),"",VLOOKUP($B556,INDIRECT(nfl_game_result),MATCH(G$1,INDIRECT(nfl_game_result_header),0),FALSE)),"error")</f>
        <v/>
      </c>
      <c r="H556">
        <f ca="1">IFERROR(IF(ISBLANK(VLOOKUP($B556,INDIRECT(nfl_game_result),MATCH(H$1,INDIRECT(nfl_game_result_header),0),FALSE)),"",VLOOKUP($B556,INDIRECT(nfl_game_result),MATCH(H$1,INDIRECT(nfl_game_result_header),0),FALSE)),"error")</f>
        <v>34</v>
      </c>
      <c r="I556">
        <f ca="1">IFERROR(IF(ISBLANK(VLOOKUP($B556,INDIRECT(nfl_game_result),MATCH(I$1,INDIRECT(nfl_game_result_header),0),FALSE)),"",VLOOKUP($B556,INDIRECT(nfl_game_result),MATCH(I$1,INDIRECT(nfl_game_result_header),0),FALSE)),"error")</f>
        <v>24</v>
      </c>
      <c r="J556" t="str">
        <f ca="1">IFERROR(IF(ISBLANK(VLOOKUP($B556,INDIRECT(nfl_game_result),MATCH(J$1,INDIRECT(nfl_game_result_header),0),FALSE)),"",VLOOKUP($B556,INDIRECT(nfl_game_result),MATCH(J$1,INDIRECT(nfl_game_result_header),0),FALSE)),"error")</f>
        <v>DET</v>
      </c>
      <c r="K556" t="str">
        <f ca="1">IFERROR(IF(ISBLANK(VLOOKUP($B556,INDIRECT(nfl_game_result),MATCH(K$1,INDIRECT(nfl_game_result_header),0),FALSE)),"",VLOOKUP($B556,INDIRECT(nfl_game_result),MATCH(K$1,INDIRECT(nfl_game_result_header),0),FALSE)),"error")</f>
        <v>DET</v>
      </c>
      <c r="L556" s="23" t="str">
        <f ca="1">IFERROR(IF(ISBLANK(VLOOKUP($B556,INDIRECT(nfl_game_result),MATCH(L$1,INDIRECT(nfl_game_result_header),0),FALSE)),"",VLOOKUP($B556,INDIRECT(nfl_game_result),MATCH(L$1,INDIRECT(nfl_game_result_header),0),FALSE)),"error")</f>
        <v/>
      </c>
      <c r="M556" t="s">
        <v>16</v>
      </c>
      <c r="N556">
        <v>-5</v>
      </c>
      <c r="O556" t="s">
        <v>73</v>
      </c>
      <c r="V556" s="23" t="s">
        <v>416</v>
      </c>
      <c r="W556">
        <f ca="1">VALUE(LEFT(C556, 4))</f>
        <v>2013</v>
      </c>
      <c r="X556">
        <f ca="1">VALUE(MID(C556,6,FIND("_",C556,6)-6))</f>
        <v>1</v>
      </c>
      <c r="Y556" t="str">
        <f ca="1">IF(NOT(OR(ISBLANK(D556),ISBLANK(E556),D556="",E556="")),D556-E556,"")</f>
        <v/>
      </c>
      <c r="Z556" t="str">
        <f ca="1">IF(OR(NOT(ISNUMBER(D556)),ISBLANK(D556),D556="",ISBLANK(N556)),"",ABS(D556-N556))</f>
        <v/>
      </c>
      <c r="AA556">
        <f ca="1">IF(OR(ISBLANK(J556),ISBLANK(O556),J556="",O556=""),"",IF(J556=O556,1,0))</f>
        <v>1</v>
      </c>
      <c r="AB556" t="str">
        <f ca="1">IF(OR(ISBLANK(K556),ISBLANK(Q556),K556="",Q556=""),"",IF(K556=Q556,1,0))</f>
        <v/>
      </c>
      <c r="AC556" s="23" t="str">
        <f t="shared" ca="1" si="8"/>
        <v/>
      </c>
    </row>
    <row r="557" spans="1:29" x14ac:dyDescent="0.25">
      <c r="A557" s="23">
        <v>556</v>
      </c>
      <c r="B557">
        <v>278</v>
      </c>
      <c r="C557" t="str">
        <f ca="1">IFERROR(VLOOKUP($B557,INDIRECT(nfl_game_result),MATCH(C$1,INDIRECT(nfl_game_result_header),0),FALSE),"error")</f>
        <v>2013_01_OAK@IND</v>
      </c>
      <c r="D557" t="str">
        <f ca="1">IFERROR(IF(ISBLANK(VLOOKUP($B557,INDIRECT(nfl_game_result),MATCH(D$1,INDIRECT(nfl_game_result_header),0),FALSE)),"",VLOOKUP($B557,INDIRECT(nfl_game_result),MATCH(D$1,INDIRECT(nfl_game_result_header),0),FALSE)),"error")</f>
        <v/>
      </c>
      <c r="E557">
        <f ca="1">IFERROR(IF(ISBLANK(VLOOKUP($B557,INDIRECT(nfl_game_result),MATCH(E$1,INDIRECT(nfl_game_result_header),0),FALSE)),"",VLOOKUP($B557,INDIRECT(nfl_game_result),MATCH(E$1,INDIRECT(nfl_game_result_header),0),FALSE)),"error")</f>
        <v>-6.5</v>
      </c>
      <c r="F557" s="23" t="str">
        <f ca="1">IFERROR(IF(ISBLANK(VLOOKUP($B557,INDIRECT(nfl_game_result),MATCH(F$1,INDIRECT(nfl_game_result_header),0),FALSE)),"",VLOOKUP($B557,INDIRECT(nfl_game_result),MATCH(F$1,INDIRECT(nfl_game_result_header),0),FALSE)),"error")</f>
        <v/>
      </c>
      <c r="G557" s="23" t="str">
        <f ca="1">IFERROR(IF(ISBLANK(VLOOKUP($B557,INDIRECT(nfl_game_result),MATCH(G$1,INDIRECT(nfl_game_result_header),0),FALSE)),"",VLOOKUP($B557,INDIRECT(nfl_game_result),MATCH(G$1,INDIRECT(nfl_game_result_header),0),FALSE)),"error")</f>
        <v/>
      </c>
      <c r="H557">
        <f ca="1">IFERROR(IF(ISBLANK(VLOOKUP($B557,INDIRECT(nfl_game_result),MATCH(H$1,INDIRECT(nfl_game_result_header),0),FALSE)),"",VLOOKUP($B557,INDIRECT(nfl_game_result),MATCH(H$1,INDIRECT(nfl_game_result_header),0),FALSE)),"error")</f>
        <v>21</v>
      </c>
      <c r="I557">
        <f ca="1">IFERROR(IF(ISBLANK(VLOOKUP($B557,INDIRECT(nfl_game_result),MATCH(I$1,INDIRECT(nfl_game_result_header),0),FALSE)),"",VLOOKUP($B557,INDIRECT(nfl_game_result),MATCH(I$1,INDIRECT(nfl_game_result_header),0),FALSE)),"error")</f>
        <v>17</v>
      </c>
      <c r="J557" t="str">
        <f ca="1">IFERROR(IF(ISBLANK(VLOOKUP($B557,INDIRECT(nfl_game_result),MATCH(J$1,INDIRECT(nfl_game_result_header),0),FALSE)),"",VLOOKUP($B557,INDIRECT(nfl_game_result),MATCH(J$1,INDIRECT(nfl_game_result_header),0),FALSE)),"error")</f>
        <v>OAK</v>
      </c>
      <c r="K557" t="str">
        <f ca="1">IFERROR(IF(ISBLANK(VLOOKUP($B557,INDIRECT(nfl_game_result),MATCH(K$1,INDIRECT(nfl_game_result_header),0),FALSE)),"",VLOOKUP($B557,INDIRECT(nfl_game_result),MATCH(K$1,INDIRECT(nfl_game_result_header),0),FALSE)),"error")</f>
        <v>IND</v>
      </c>
      <c r="L557" s="23" t="str">
        <f ca="1">IFERROR(IF(ISBLANK(VLOOKUP($B557,INDIRECT(nfl_game_result),MATCH(L$1,INDIRECT(nfl_game_result_header),0),FALSE)),"",VLOOKUP($B557,INDIRECT(nfl_game_result),MATCH(L$1,INDIRECT(nfl_game_result_header),0),FALSE)),"error")</f>
        <v/>
      </c>
      <c r="M557" t="s">
        <v>16</v>
      </c>
      <c r="N557">
        <v>-8</v>
      </c>
      <c r="O557" t="s">
        <v>76</v>
      </c>
      <c r="V557" s="23" t="s">
        <v>416</v>
      </c>
      <c r="W557">
        <f ca="1">VALUE(LEFT(C557, 4))</f>
        <v>2013</v>
      </c>
      <c r="X557">
        <f ca="1">VALUE(MID(C557,6,FIND("_",C557,6)-6))</f>
        <v>1</v>
      </c>
      <c r="Y557" t="str">
        <f ca="1">IF(NOT(OR(ISBLANK(D557),ISBLANK(E557),D557="",E557="")),D557-E557,"")</f>
        <v/>
      </c>
      <c r="Z557" t="str">
        <f ca="1">IF(OR(NOT(ISNUMBER(D557)),ISBLANK(D557),D557="",ISBLANK(N557)),"",ABS(D557-N557))</f>
        <v/>
      </c>
      <c r="AA557">
        <f ca="1">IF(OR(ISBLANK(J557),ISBLANK(O557),J557="",O557=""),"",IF(J557=O557,1,0))</f>
        <v>0</v>
      </c>
      <c r="AB557" t="str">
        <f ca="1">IF(OR(ISBLANK(K557),ISBLANK(Q557),K557="",Q557=""),"",IF(K557=Q557,1,0))</f>
        <v/>
      </c>
      <c r="AC557" s="23" t="str">
        <f t="shared" ca="1" si="8"/>
        <v/>
      </c>
    </row>
    <row r="558" spans="1:29" x14ac:dyDescent="0.25">
      <c r="A558" s="23">
        <v>557</v>
      </c>
      <c r="B558">
        <v>279</v>
      </c>
      <c r="C558" t="str">
        <f ca="1">IFERROR(VLOOKUP($B558,INDIRECT(nfl_game_result),MATCH(C$1,INDIRECT(nfl_game_result_header),0),FALSE),"error")</f>
        <v>2013_01_GBY@SFO</v>
      </c>
      <c r="D558" t="str">
        <f ca="1">IFERROR(IF(ISBLANK(VLOOKUP($B558,INDIRECT(nfl_game_result),MATCH(D$1,INDIRECT(nfl_game_result_header),0),FALSE)),"",VLOOKUP($B558,INDIRECT(nfl_game_result),MATCH(D$1,INDIRECT(nfl_game_result_header),0),FALSE)),"error")</f>
        <v/>
      </c>
      <c r="E558">
        <f ca="1">IFERROR(IF(ISBLANK(VLOOKUP($B558,INDIRECT(nfl_game_result),MATCH(E$1,INDIRECT(nfl_game_result_header),0),FALSE)),"",VLOOKUP($B558,INDIRECT(nfl_game_result),MATCH(E$1,INDIRECT(nfl_game_result_header),0),FALSE)),"error")</f>
        <v>-4.5</v>
      </c>
      <c r="F558" s="23" t="str">
        <f ca="1">IFERROR(IF(ISBLANK(VLOOKUP($B558,INDIRECT(nfl_game_result),MATCH(F$1,INDIRECT(nfl_game_result_header),0),FALSE)),"",VLOOKUP($B558,INDIRECT(nfl_game_result),MATCH(F$1,INDIRECT(nfl_game_result_header),0),FALSE)),"error")</f>
        <v/>
      </c>
      <c r="G558" s="23" t="str">
        <f ca="1">IFERROR(IF(ISBLANK(VLOOKUP($B558,INDIRECT(nfl_game_result),MATCH(G$1,INDIRECT(nfl_game_result_header),0),FALSE)),"",VLOOKUP($B558,INDIRECT(nfl_game_result),MATCH(G$1,INDIRECT(nfl_game_result_header),0),FALSE)),"error")</f>
        <v/>
      </c>
      <c r="H558">
        <f ca="1">IFERROR(IF(ISBLANK(VLOOKUP($B558,INDIRECT(nfl_game_result),MATCH(H$1,INDIRECT(nfl_game_result_header),0),FALSE)),"",VLOOKUP($B558,INDIRECT(nfl_game_result),MATCH(H$1,INDIRECT(nfl_game_result_header),0),FALSE)),"error")</f>
        <v>34</v>
      </c>
      <c r="I558">
        <f ca="1">IFERROR(IF(ISBLANK(VLOOKUP($B558,INDIRECT(nfl_game_result),MATCH(I$1,INDIRECT(nfl_game_result_header),0),FALSE)),"",VLOOKUP($B558,INDIRECT(nfl_game_result),MATCH(I$1,INDIRECT(nfl_game_result_header),0),FALSE)),"error")</f>
        <v>28</v>
      </c>
      <c r="J558" t="str">
        <f ca="1">IFERROR(IF(ISBLANK(VLOOKUP($B558,INDIRECT(nfl_game_result),MATCH(J$1,INDIRECT(nfl_game_result_header),0),FALSE)),"",VLOOKUP($B558,INDIRECT(nfl_game_result),MATCH(J$1,INDIRECT(nfl_game_result_header),0),FALSE)),"error")</f>
        <v>SFO</v>
      </c>
      <c r="K558" t="str">
        <f ca="1">IFERROR(IF(ISBLANK(VLOOKUP($B558,INDIRECT(nfl_game_result),MATCH(K$1,INDIRECT(nfl_game_result_header),0),FALSE)),"",VLOOKUP($B558,INDIRECT(nfl_game_result),MATCH(K$1,INDIRECT(nfl_game_result_header),0),FALSE)),"error")</f>
        <v>SFO</v>
      </c>
      <c r="L558" s="23" t="str">
        <f ca="1">IFERROR(IF(ISBLANK(VLOOKUP($B558,INDIRECT(nfl_game_result),MATCH(L$1,INDIRECT(nfl_game_result_header),0),FALSE)),"",VLOOKUP($B558,INDIRECT(nfl_game_result),MATCH(L$1,INDIRECT(nfl_game_result_header),0),FALSE)),"error")</f>
        <v/>
      </c>
      <c r="M558" t="s">
        <v>16</v>
      </c>
      <c r="N558">
        <v>-3.5</v>
      </c>
      <c r="O558" t="s">
        <v>333</v>
      </c>
      <c r="V558" s="23" t="s">
        <v>416</v>
      </c>
      <c r="W558">
        <f ca="1">VALUE(LEFT(C558, 4))</f>
        <v>2013</v>
      </c>
      <c r="X558">
        <f ca="1">VALUE(MID(C558,6,FIND("_",C558,6)-6))</f>
        <v>1</v>
      </c>
      <c r="Y558" t="str">
        <f ca="1">IF(NOT(OR(ISBLANK(D558),ISBLANK(E558),D558="",E558="")),D558-E558,"")</f>
        <v/>
      </c>
      <c r="Z558" t="str">
        <f ca="1">IF(OR(NOT(ISNUMBER(D558)),ISBLANK(D558),D558="",ISBLANK(N558)),"",ABS(D558-N558))</f>
        <v/>
      </c>
      <c r="AA558">
        <f ca="1">IF(OR(ISBLANK(J558),ISBLANK(O558),J558="",O558=""),"",IF(J558=O558,1,0))</f>
        <v>1</v>
      </c>
      <c r="AB558" t="str">
        <f ca="1">IF(OR(ISBLANK(K558),ISBLANK(Q558),K558="",Q558=""),"",IF(K558=Q558,1,0))</f>
        <v/>
      </c>
      <c r="AC558" s="23" t="str">
        <f t="shared" ca="1" si="8"/>
        <v/>
      </c>
    </row>
    <row r="559" spans="1:29" x14ac:dyDescent="0.25">
      <c r="A559" s="23">
        <v>558</v>
      </c>
      <c r="B559">
        <v>280</v>
      </c>
      <c r="C559" t="str">
        <f ca="1">IFERROR(VLOOKUP($B559,INDIRECT(nfl_game_result),MATCH(C$1,INDIRECT(nfl_game_result_header),0),FALSE),"error")</f>
        <v>2013_01_ARI@STL</v>
      </c>
      <c r="D559" t="str">
        <f ca="1">IFERROR(IF(ISBLANK(VLOOKUP($B559,INDIRECT(nfl_game_result),MATCH(D$1,INDIRECT(nfl_game_result_header),0),FALSE)),"",VLOOKUP($B559,INDIRECT(nfl_game_result),MATCH(D$1,INDIRECT(nfl_game_result_header),0),FALSE)),"error")</f>
        <v/>
      </c>
      <c r="E559">
        <f ca="1">IFERROR(IF(ISBLANK(VLOOKUP($B559,INDIRECT(nfl_game_result),MATCH(E$1,INDIRECT(nfl_game_result_header),0),FALSE)),"",VLOOKUP($B559,INDIRECT(nfl_game_result),MATCH(E$1,INDIRECT(nfl_game_result_header),0),FALSE)),"error")</f>
        <v>-5.5</v>
      </c>
      <c r="F559" s="23" t="str">
        <f ca="1">IFERROR(IF(ISBLANK(VLOOKUP($B559,INDIRECT(nfl_game_result),MATCH(F$1,INDIRECT(nfl_game_result_header),0),FALSE)),"",VLOOKUP($B559,INDIRECT(nfl_game_result),MATCH(F$1,INDIRECT(nfl_game_result_header),0),FALSE)),"error")</f>
        <v/>
      </c>
      <c r="G559" s="23" t="str">
        <f ca="1">IFERROR(IF(ISBLANK(VLOOKUP($B559,INDIRECT(nfl_game_result),MATCH(G$1,INDIRECT(nfl_game_result_header),0),FALSE)),"",VLOOKUP($B559,INDIRECT(nfl_game_result),MATCH(G$1,INDIRECT(nfl_game_result_header),0),FALSE)),"error")</f>
        <v/>
      </c>
      <c r="H559">
        <f ca="1">IFERROR(IF(ISBLANK(VLOOKUP($B559,INDIRECT(nfl_game_result),MATCH(H$1,INDIRECT(nfl_game_result_header),0),FALSE)),"",VLOOKUP($B559,INDIRECT(nfl_game_result),MATCH(H$1,INDIRECT(nfl_game_result_header),0),FALSE)),"error")</f>
        <v>27</v>
      </c>
      <c r="I559">
        <f ca="1">IFERROR(IF(ISBLANK(VLOOKUP($B559,INDIRECT(nfl_game_result),MATCH(I$1,INDIRECT(nfl_game_result_header),0),FALSE)),"",VLOOKUP($B559,INDIRECT(nfl_game_result),MATCH(I$1,INDIRECT(nfl_game_result_header),0),FALSE)),"error")</f>
        <v>24</v>
      </c>
      <c r="J559" t="str">
        <f ca="1">IFERROR(IF(ISBLANK(VLOOKUP($B559,INDIRECT(nfl_game_result),MATCH(J$1,INDIRECT(nfl_game_result_header),0),FALSE)),"",VLOOKUP($B559,INDIRECT(nfl_game_result),MATCH(J$1,INDIRECT(nfl_game_result_header),0),FALSE)),"error")</f>
        <v>ARI</v>
      </c>
      <c r="K559" t="str">
        <f ca="1">IFERROR(IF(ISBLANK(VLOOKUP($B559,INDIRECT(nfl_game_result),MATCH(K$1,INDIRECT(nfl_game_result_header),0),FALSE)),"",VLOOKUP($B559,INDIRECT(nfl_game_result),MATCH(K$1,INDIRECT(nfl_game_result_header),0),FALSE)),"error")</f>
        <v>STL</v>
      </c>
      <c r="L559" s="23" t="str">
        <f ca="1">IFERROR(IF(ISBLANK(VLOOKUP($B559,INDIRECT(nfl_game_result),MATCH(L$1,INDIRECT(nfl_game_result_header),0),FALSE)),"",VLOOKUP($B559,INDIRECT(nfl_game_result),MATCH(L$1,INDIRECT(nfl_game_result_header),0),FALSE)),"error")</f>
        <v/>
      </c>
      <c r="M559" t="s">
        <v>16</v>
      </c>
      <c r="N559">
        <v>-3</v>
      </c>
      <c r="O559" t="s">
        <v>64</v>
      </c>
      <c r="V559" s="23" t="s">
        <v>416</v>
      </c>
      <c r="W559">
        <f ca="1">VALUE(LEFT(C559, 4))</f>
        <v>2013</v>
      </c>
      <c r="X559">
        <f ca="1">VALUE(MID(C559,6,FIND("_",C559,6)-6))</f>
        <v>1</v>
      </c>
      <c r="Y559" t="str">
        <f ca="1">IF(NOT(OR(ISBLANK(D559),ISBLANK(E559),D559="",E559="")),D559-E559,"")</f>
        <v/>
      </c>
      <c r="Z559" t="str">
        <f ca="1">IF(OR(NOT(ISNUMBER(D559)),ISBLANK(D559),D559="",ISBLANK(N559)),"",ABS(D559-N559))</f>
        <v/>
      </c>
      <c r="AA559">
        <f ca="1">IF(OR(ISBLANK(J559),ISBLANK(O559),J559="",O559=""),"",IF(J559=O559,1,0))</f>
        <v>1</v>
      </c>
      <c r="AB559" t="str">
        <f ca="1">IF(OR(ISBLANK(K559),ISBLANK(Q559),K559="",Q559=""),"",IF(K559=Q559,1,0))</f>
        <v/>
      </c>
      <c r="AC559" s="23" t="str">
        <f t="shared" ca="1" si="8"/>
        <v/>
      </c>
    </row>
    <row r="560" spans="1:29" x14ac:dyDescent="0.25">
      <c r="A560" s="23">
        <v>559</v>
      </c>
      <c r="B560">
        <v>281</v>
      </c>
      <c r="C560" t="str">
        <f ca="1">IFERROR(VLOOKUP($B560,INDIRECT(nfl_game_result),MATCH(C$1,INDIRECT(nfl_game_result_header),0),FALSE),"error")</f>
        <v>2013_01_NYG@DAL</v>
      </c>
      <c r="D560" t="str">
        <f ca="1">IFERROR(IF(ISBLANK(VLOOKUP($B560,INDIRECT(nfl_game_result),MATCH(D$1,INDIRECT(nfl_game_result_header),0),FALSE)),"",VLOOKUP($B560,INDIRECT(nfl_game_result),MATCH(D$1,INDIRECT(nfl_game_result_header),0),FALSE)),"error")</f>
        <v/>
      </c>
      <c r="E560">
        <f ca="1">IFERROR(IF(ISBLANK(VLOOKUP($B560,INDIRECT(nfl_game_result),MATCH(E$1,INDIRECT(nfl_game_result_header),0),FALSE)),"",VLOOKUP($B560,INDIRECT(nfl_game_result),MATCH(E$1,INDIRECT(nfl_game_result_header),0),FALSE)),"error")</f>
        <v>-2.5</v>
      </c>
      <c r="F560" s="23" t="str">
        <f ca="1">IFERROR(IF(ISBLANK(VLOOKUP($B560,INDIRECT(nfl_game_result),MATCH(F$1,INDIRECT(nfl_game_result_header),0),FALSE)),"",VLOOKUP($B560,INDIRECT(nfl_game_result),MATCH(F$1,INDIRECT(nfl_game_result_header),0),FALSE)),"error")</f>
        <v/>
      </c>
      <c r="G560" s="23" t="str">
        <f ca="1">IFERROR(IF(ISBLANK(VLOOKUP($B560,INDIRECT(nfl_game_result),MATCH(G$1,INDIRECT(nfl_game_result_header),0),FALSE)),"",VLOOKUP($B560,INDIRECT(nfl_game_result),MATCH(G$1,INDIRECT(nfl_game_result_header),0),FALSE)),"error")</f>
        <v/>
      </c>
      <c r="H560">
        <f ca="1">IFERROR(IF(ISBLANK(VLOOKUP($B560,INDIRECT(nfl_game_result),MATCH(H$1,INDIRECT(nfl_game_result_header),0),FALSE)),"",VLOOKUP($B560,INDIRECT(nfl_game_result),MATCH(H$1,INDIRECT(nfl_game_result_header),0),FALSE)),"error")</f>
        <v>36</v>
      </c>
      <c r="I560">
        <f ca="1">IFERROR(IF(ISBLANK(VLOOKUP($B560,INDIRECT(nfl_game_result),MATCH(I$1,INDIRECT(nfl_game_result_header),0),FALSE)),"",VLOOKUP($B560,INDIRECT(nfl_game_result),MATCH(I$1,INDIRECT(nfl_game_result_header),0),FALSE)),"error")</f>
        <v>31</v>
      </c>
      <c r="J560" t="str">
        <f ca="1">IFERROR(IF(ISBLANK(VLOOKUP($B560,INDIRECT(nfl_game_result),MATCH(J$1,INDIRECT(nfl_game_result_header),0),FALSE)),"",VLOOKUP($B560,INDIRECT(nfl_game_result),MATCH(J$1,INDIRECT(nfl_game_result_header),0),FALSE)),"error")</f>
        <v>DAL</v>
      </c>
      <c r="K560" t="str">
        <f ca="1">IFERROR(IF(ISBLANK(VLOOKUP($B560,INDIRECT(nfl_game_result),MATCH(K$1,INDIRECT(nfl_game_result_header),0),FALSE)),"",VLOOKUP($B560,INDIRECT(nfl_game_result),MATCH(K$1,INDIRECT(nfl_game_result_header),0),FALSE)),"error")</f>
        <v>DAL</v>
      </c>
      <c r="L560" s="23" t="str">
        <f ca="1">IFERROR(IF(ISBLANK(VLOOKUP($B560,INDIRECT(nfl_game_result),MATCH(L$1,INDIRECT(nfl_game_result_header),0),FALSE)),"",VLOOKUP($B560,INDIRECT(nfl_game_result),MATCH(L$1,INDIRECT(nfl_game_result_header),0),FALSE)),"error")</f>
        <v/>
      </c>
      <c r="M560" t="s">
        <v>16</v>
      </c>
      <c r="N560">
        <v>-3</v>
      </c>
      <c r="O560" t="s">
        <v>71</v>
      </c>
      <c r="V560" s="23" t="s">
        <v>416</v>
      </c>
      <c r="W560">
        <f ca="1">VALUE(LEFT(C560, 4))</f>
        <v>2013</v>
      </c>
      <c r="X560">
        <f ca="1">VALUE(MID(C560,6,FIND("_",C560,6)-6))</f>
        <v>1</v>
      </c>
      <c r="Y560" t="str">
        <f ca="1">IF(NOT(OR(ISBLANK(D560),ISBLANK(E560),D560="",E560="")),D560-E560,"")</f>
        <v/>
      </c>
      <c r="Z560" t="str">
        <f ca="1">IF(OR(NOT(ISNUMBER(D560)),ISBLANK(D560),D560="",ISBLANK(N560)),"",ABS(D560-N560))</f>
        <v/>
      </c>
      <c r="AA560">
        <f ca="1">IF(OR(ISBLANK(J560),ISBLANK(O560),J560="",O560=""),"",IF(J560=O560,1,0))</f>
        <v>1</v>
      </c>
      <c r="AB560" t="str">
        <f ca="1">IF(OR(ISBLANK(K560),ISBLANK(Q560),K560="",Q560=""),"",IF(K560=Q560,1,0))</f>
        <v/>
      </c>
      <c r="AC560" s="23" t="str">
        <f t="shared" ca="1" si="8"/>
        <v/>
      </c>
    </row>
    <row r="561" spans="1:29" x14ac:dyDescent="0.25">
      <c r="A561" s="23">
        <v>560</v>
      </c>
      <c r="B561">
        <v>282</v>
      </c>
      <c r="C561" t="str">
        <f ca="1">IFERROR(VLOOKUP($B561,INDIRECT(nfl_game_result),MATCH(C$1,INDIRECT(nfl_game_result_header),0),FALSE),"error")</f>
        <v>2013_01_PHI@WAS</v>
      </c>
      <c r="D561" t="str">
        <f ca="1">IFERROR(IF(ISBLANK(VLOOKUP($B561,INDIRECT(nfl_game_result),MATCH(D$1,INDIRECT(nfl_game_result_header),0),FALSE)),"",VLOOKUP($B561,INDIRECT(nfl_game_result),MATCH(D$1,INDIRECT(nfl_game_result_header),0),FALSE)),"error")</f>
        <v/>
      </c>
      <c r="E561">
        <f ca="1">IFERROR(IF(ISBLANK(VLOOKUP($B561,INDIRECT(nfl_game_result),MATCH(E$1,INDIRECT(nfl_game_result_header),0),FALSE)),"",VLOOKUP($B561,INDIRECT(nfl_game_result),MATCH(E$1,INDIRECT(nfl_game_result_header),0),FALSE)),"error")</f>
        <v>-4.5</v>
      </c>
      <c r="F561" s="23" t="str">
        <f ca="1">IFERROR(IF(ISBLANK(VLOOKUP($B561,INDIRECT(nfl_game_result),MATCH(F$1,INDIRECT(nfl_game_result_header),0),FALSE)),"",VLOOKUP($B561,INDIRECT(nfl_game_result),MATCH(F$1,INDIRECT(nfl_game_result_header),0),FALSE)),"error")</f>
        <v/>
      </c>
      <c r="G561" s="23" t="str">
        <f ca="1">IFERROR(IF(ISBLANK(VLOOKUP($B561,INDIRECT(nfl_game_result),MATCH(G$1,INDIRECT(nfl_game_result_header),0),FALSE)),"",VLOOKUP($B561,INDIRECT(nfl_game_result),MATCH(G$1,INDIRECT(nfl_game_result_header),0),FALSE)),"error")</f>
        <v/>
      </c>
      <c r="H561">
        <f ca="1">IFERROR(IF(ISBLANK(VLOOKUP($B561,INDIRECT(nfl_game_result),MATCH(H$1,INDIRECT(nfl_game_result_header),0),FALSE)),"",VLOOKUP($B561,INDIRECT(nfl_game_result),MATCH(H$1,INDIRECT(nfl_game_result_header),0),FALSE)),"error")</f>
        <v>27</v>
      </c>
      <c r="I561">
        <f ca="1">IFERROR(IF(ISBLANK(VLOOKUP($B561,INDIRECT(nfl_game_result),MATCH(I$1,INDIRECT(nfl_game_result_header),0),FALSE)),"",VLOOKUP($B561,INDIRECT(nfl_game_result),MATCH(I$1,INDIRECT(nfl_game_result_header),0),FALSE)),"error")</f>
        <v>33</v>
      </c>
      <c r="J561" t="str">
        <f ca="1">IFERROR(IF(ISBLANK(VLOOKUP($B561,INDIRECT(nfl_game_result),MATCH(J$1,INDIRECT(nfl_game_result_header),0),FALSE)),"",VLOOKUP($B561,INDIRECT(nfl_game_result),MATCH(J$1,INDIRECT(nfl_game_result_header),0),FALSE)),"error")</f>
        <v>PHI</v>
      </c>
      <c r="K561" t="str">
        <f ca="1">IFERROR(IF(ISBLANK(VLOOKUP($B561,INDIRECT(nfl_game_result),MATCH(K$1,INDIRECT(nfl_game_result_header),0),FALSE)),"",VLOOKUP($B561,INDIRECT(nfl_game_result),MATCH(K$1,INDIRECT(nfl_game_result_header),0),FALSE)),"error")</f>
        <v>PHI</v>
      </c>
      <c r="L561" s="23" t="str">
        <f ca="1">IFERROR(IF(ISBLANK(VLOOKUP($B561,INDIRECT(nfl_game_result),MATCH(L$1,INDIRECT(nfl_game_result_header),0),FALSE)),"",VLOOKUP($B561,INDIRECT(nfl_game_result),MATCH(L$1,INDIRECT(nfl_game_result_header),0),FALSE)),"error")</f>
        <v/>
      </c>
      <c r="M561" t="s">
        <v>16</v>
      </c>
      <c r="N561">
        <v>-5</v>
      </c>
      <c r="O561" t="s">
        <v>86</v>
      </c>
      <c r="V561" s="23" t="s">
        <v>416</v>
      </c>
      <c r="W561">
        <f ca="1">VALUE(LEFT(C561, 4))</f>
        <v>2013</v>
      </c>
      <c r="X561">
        <f ca="1">VALUE(MID(C561,6,FIND("_",C561,6)-6))</f>
        <v>1</v>
      </c>
      <c r="Y561" t="str">
        <f ca="1">IF(NOT(OR(ISBLANK(D561),ISBLANK(E561),D561="",E561="")),D561-E561,"")</f>
        <v/>
      </c>
      <c r="Z561" t="str">
        <f ca="1">IF(OR(NOT(ISNUMBER(D561)),ISBLANK(D561),D561="",ISBLANK(N561)),"",ABS(D561-N561))</f>
        <v/>
      </c>
      <c r="AA561">
        <f ca="1">IF(OR(ISBLANK(J561),ISBLANK(O561),J561="",O561=""),"",IF(J561=O561,1,0))</f>
        <v>1</v>
      </c>
      <c r="AB561" t="str">
        <f ca="1">IF(OR(ISBLANK(K561),ISBLANK(Q561),K561="",Q561=""),"",IF(K561=Q561,1,0))</f>
        <v/>
      </c>
      <c r="AC561" s="23" t="str">
        <f t="shared" ca="1" si="8"/>
        <v/>
      </c>
    </row>
    <row r="562" spans="1:29" x14ac:dyDescent="0.25">
      <c r="A562" s="23">
        <v>561</v>
      </c>
      <c r="B562">
        <v>283</v>
      </c>
      <c r="C562" t="str">
        <f ca="1">IFERROR(VLOOKUP($B562,INDIRECT(nfl_game_result),MATCH(C$1,INDIRECT(nfl_game_result_header),0),FALSE),"error")</f>
        <v>2013_01_HOU@SD</v>
      </c>
      <c r="D562" t="str">
        <f ca="1">IFERROR(IF(ISBLANK(VLOOKUP($B562,INDIRECT(nfl_game_result),MATCH(D$1,INDIRECT(nfl_game_result_header),0),FALSE)),"",VLOOKUP($B562,INDIRECT(nfl_game_result),MATCH(D$1,INDIRECT(nfl_game_result_header),0),FALSE)),"error")</f>
        <v/>
      </c>
      <c r="E562">
        <f ca="1">IFERROR(IF(ISBLANK(VLOOKUP($B562,INDIRECT(nfl_game_result),MATCH(E$1,INDIRECT(nfl_game_result_header),0),FALSE)),"",VLOOKUP($B562,INDIRECT(nfl_game_result),MATCH(E$1,INDIRECT(nfl_game_result_header),0),FALSE)),"error")</f>
        <v>2.5</v>
      </c>
      <c r="F562" s="23" t="str">
        <f ca="1">IFERROR(IF(ISBLANK(VLOOKUP($B562,INDIRECT(nfl_game_result),MATCH(F$1,INDIRECT(nfl_game_result_header),0),FALSE)),"",VLOOKUP($B562,INDIRECT(nfl_game_result),MATCH(F$1,INDIRECT(nfl_game_result_header),0),FALSE)),"error")</f>
        <v/>
      </c>
      <c r="G562" s="23" t="str">
        <f ca="1">IFERROR(IF(ISBLANK(VLOOKUP($B562,INDIRECT(nfl_game_result),MATCH(G$1,INDIRECT(nfl_game_result_header),0),FALSE)),"",VLOOKUP($B562,INDIRECT(nfl_game_result),MATCH(G$1,INDIRECT(nfl_game_result_header),0),FALSE)),"error")</f>
        <v/>
      </c>
      <c r="H562">
        <f ca="1">IFERROR(IF(ISBLANK(VLOOKUP($B562,INDIRECT(nfl_game_result),MATCH(H$1,INDIRECT(nfl_game_result_header),0),FALSE)),"",VLOOKUP($B562,INDIRECT(nfl_game_result),MATCH(H$1,INDIRECT(nfl_game_result_header),0),FALSE)),"error")</f>
        <v>28</v>
      </c>
      <c r="I562">
        <f ca="1">IFERROR(IF(ISBLANK(VLOOKUP($B562,INDIRECT(nfl_game_result),MATCH(I$1,INDIRECT(nfl_game_result_header),0),FALSE)),"",VLOOKUP($B562,INDIRECT(nfl_game_result),MATCH(I$1,INDIRECT(nfl_game_result_header),0),FALSE)),"error")</f>
        <v>31</v>
      </c>
      <c r="J562" t="str">
        <f ca="1">IFERROR(IF(ISBLANK(VLOOKUP($B562,INDIRECT(nfl_game_result),MATCH(J$1,INDIRECT(nfl_game_result_header),0),FALSE)),"",VLOOKUP($B562,INDIRECT(nfl_game_result),MATCH(J$1,INDIRECT(nfl_game_result_header),0),FALSE)),"error")</f>
        <v>HOU</v>
      </c>
      <c r="K562" t="str">
        <f ca="1">IFERROR(IF(ISBLANK(VLOOKUP($B562,INDIRECT(nfl_game_result),MATCH(K$1,INDIRECT(nfl_game_result_header),0),FALSE)),"",VLOOKUP($B562,INDIRECT(nfl_game_result),MATCH(K$1,INDIRECT(nfl_game_result_header),0),FALSE)),"error")</f>
        <v>HOU</v>
      </c>
      <c r="L562" s="23" t="str">
        <f ca="1">IFERROR(IF(ISBLANK(VLOOKUP($B562,INDIRECT(nfl_game_result),MATCH(L$1,INDIRECT(nfl_game_result_header),0),FALSE)),"",VLOOKUP($B562,INDIRECT(nfl_game_result),MATCH(L$1,INDIRECT(nfl_game_result_header),0),FALSE)),"error")</f>
        <v/>
      </c>
      <c r="M562" t="s">
        <v>16</v>
      </c>
      <c r="N562">
        <v>3</v>
      </c>
      <c r="O562" t="s">
        <v>75</v>
      </c>
      <c r="V562" s="23" t="s">
        <v>416</v>
      </c>
      <c r="W562">
        <f ca="1">VALUE(LEFT(C562, 4))</f>
        <v>2013</v>
      </c>
      <c r="X562">
        <f ca="1">VALUE(MID(C562,6,FIND("_",C562,6)-6))</f>
        <v>1</v>
      </c>
      <c r="Y562" t="str">
        <f ca="1">IF(NOT(OR(ISBLANK(D562),ISBLANK(E562),D562="",E562="")),D562-E562,"")</f>
        <v/>
      </c>
      <c r="Z562" t="str">
        <f ca="1">IF(OR(NOT(ISNUMBER(D562)),ISBLANK(D562),D562="",ISBLANK(N562)),"",ABS(D562-N562))</f>
        <v/>
      </c>
      <c r="AA562">
        <f ca="1">IF(OR(ISBLANK(J562),ISBLANK(O562),J562="",O562=""),"",IF(J562=O562,1,0))</f>
        <v>1</v>
      </c>
      <c r="AB562" t="str">
        <f ca="1">IF(OR(ISBLANK(K562),ISBLANK(Q562),K562="",Q562=""),"",IF(K562=Q562,1,0))</f>
        <v/>
      </c>
      <c r="AC562" s="23" t="str">
        <f t="shared" ca="1" si="8"/>
        <v/>
      </c>
    </row>
    <row r="563" spans="1:29" x14ac:dyDescent="0.25">
      <c r="A563" s="23">
        <v>562</v>
      </c>
      <c r="B563">
        <v>268</v>
      </c>
      <c r="C563" t="str">
        <f ca="1">IFERROR(VLOOKUP($B563,INDIRECT(nfl_game_result),MATCH(C$1,INDIRECT(nfl_game_result_header),0),FALSE),"error")</f>
        <v>2013_01_BAL@DEN</v>
      </c>
      <c r="D563" t="str">
        <f ca="1">IFERROR(IF(ISBLANK(VLOOKUP($B563,INDIRECT(nfl_game_result),MATCH(D$1,INDIRECT(nfl_game_result_header),0),FALSE)),"",VLOOKUP($B563,INDIRECT(nfl_game_result),MATCH(D$1,INDIRECT(nfl_game_result_header),0),FALSE)),"error")</f>
        <v/>
      </c>
      <c r="E563">
        <f ca="1">IFERROR(IF(ISBLANK(VLOOKUP($B563,INDIRECT(nfl_game_result),MATCH(E$1,INDIRECT(nfl_game_result_header),0),FALSE)),"",VLOOKUP($B563,INDIRECT(nfl_game_result),MATCH(E$1,INDIRECT(nfl_game_result_header),0),FALSE)),"error")</f>
        <v>-8.5</v>
      </c>
      <c r="F563" s="23" t="str">
        <f ca="1">IFERROR(IF(ISBLANK(VLOOKUP($B563,INDIRECT(nfl_game_result),MATCH(F$1,INDIRECT(nfl_game_result_header),0),FALSE)),"",VLOOKUP($B563,INDIRECT(nfl_game_result),MATCH(F$1,INDIRECT(nfl_game_result_header),0),FALSE)),"error")</f>
        <v/>
      </c>
      <c r="G563" s="23" t="str">
        <f ca="1">IFERROR(IF(ISBLANK(VLOOKUP($B563,INDIRECT(nfl_game_result),MATCH(G$1,INDIRECT(nfl_game_result_header),0),FALSE)),"",VLOOKUP($B563,INDIRECT(nfl_game_result),MATCH(G$1,INDIRECT(nfl_game_result_header),0),FALSE)),"error")</f>
        <v/>
      </c>
      <c r="H563">
        <f ca="1">IFERROR(IF(ISBLANK(VLOOKUP($B563,INDIRECT(nfl_game_result),MATCH(H$1,INDIRECT(nfl_game_result_header),0),FALSE)),"",VLOOKUP($B563,INDIRECT(nfl_game_result),MATCH(H$1,INDIRECT(nfl_game_result_header),0),FALSE)),"error")</f>
        <v>49</v>
      </c>
      <c r="I563">
        <f ca="1">IFERROR(IF(ISBLANK(VLOOKUP($B563,INDIRECT(nfl_game_result),MATCH(I$1,INDIRECT(nfl_game_result_header),0),FALSE)),"",VLOOKUP($B563,INDIRECT(nfl_game_result),MATCH(I$1,INDIRECT(nfl_game_result_header),0),FALSE)),"error")</f>
        <v>27</v>
      </c>
      <c r="J563" t="str">
        <f ca="1">IFERROR(IF(ISBLANK(VLOOKUP($B563,INDIRECT(nfl_game_result),MATCH(J$1,INDIRECT(nfl_game_result_header),0),FALSE)),"",VLOOKUP($B563,INDIRECT(nfl_game_result),MATCH(J$1,INDIRECT(nfl_game_result_header),0),FALSE)),"error")</f>
        <v>DEN</v>
      </c>
      <c r="K563" t="str">
        <f ca="1">IFERROR(IF(ISBLANK(VLOOKUP($B563,INDIRECT(nfl_game_result),MATCH(K$1,INDIRECT(nfl_game_result_header),0),FALSE)),"",VLOOKUP($B563,INDIRECT(nfl_game_result),MATCH(K$1,INDIRECT(nfl_game_result_header),0),FALSE)),"error")</f>
        <v>DEN</v>
      </c>
      <c r="L563" s="23" t="str">
        <f ca="1">IFERROR(IF(ISBLANK(VLOOKUP($B563,INDIRECT(nfl_game_result),MATCH(L$1,INDIRECT(nfl_game_result_header),0),FALSE)),"",VLOOKUP($B563,INDIRECT(nfl_game_result),MATCH(L$1,INDIRECT(nfl_game_result_header),0),FALSE)),"error")</f>
        <v/>
      </c>
      <c r="M563" t="s">
        <v>14</v>
      </c>
      <c r="N563">
        <v>-7.5</v>
      </c>
      <c r="O563" t="s">
        <v>65</v>
      </c>
      <c r="V563" s="23" t="s">
        <v>416</v>
      </c>
      <c r="W563">
        <f ca="1">VALUE(LEFT(C563, 4))</f>
        <v>2013</v>
      </c>
      <c r="X563">
        <f ca="1">VALUE(MID(C563,6,FIND("_",C563,6)-6))</f>
        <v>1</v>
      </c>
      <c r="Y563" t="str">
        <f ca="1">IF(NOT(OR(ISBLANK(D563),ISBLANK(E563),D563="",E563="")),D563-E563,"")</f>
        <v/>
      </c>
      <c r="Z563" t="str">
        <f ca="1">IF(OR(NOT(ISNUMBER(D563)),ISBLANK(D563),D563="",ISBLANK(N563)),"",ABS(D563-N563))</f>
        <v/>
      </c>
      <c r="AA563">
        <f ca="1">IF(OR(ISBLANK(J563),ISBLANK(O563),J563="",O563=""),"",IF(J563=O563,1,0))</f>
        <v>0</v>
      </c>
      <c r="AB563" t="str">
        <f ca="1">IF(OR(ISBLANK(K563),ISBLANK(Q563),K563="",Q563=""),"",IF(K563=Q563,1,0))</f>
        <v/>
      </c>
      <c r="AC563" s="23" t="str">
        <f t="shared" ca="1" si="8"/>
        <v/>
      </c>
    </row>
    <row r="564" spans="1:29" x14ac:dyDescent="0.25">
      <c r="A564" s="23">
        <v>563</v>
      </c>
      <c r="B564">
        <v>269</v>
      </c>
      <c r="C564" t="str">
        <f ca="1">IFERROR(VLOOKUP($B564,INDIRECT(nfl_game_result),MATCH(C$1,INDIRECT(nfl_game_result_header),0),FALSE),"error")</f>
        <v>2013_01_NWE@BUF</v>
      </c>
      <c r="D564" t="str">
        <f ca="1">IFERROR(IF(ISBLANK(VLOOKUP($B564,INDIRECT(nfl_game_result),MATCH(D$1,INDIRECT(nfl_game_result_header),0),FALSE)),"",VLOOKUP($B564,INDIRECT(nfl_game_result),MATCH(D$1,INDIRECT(nfl_game_result_header),0),FALSE)),"error")</f>
        <v/>
      </c>
      <c r="E564">
        <f ca="1">IFERROR(IF(ISBLANK(VLOOKUP($B564,INDIRECT(nfl_game_result),MATCH(E$1,INDIRECT(nfl_game_result_header),0),FALSE)),"",VLOOKUP($B564,INDIRECT(nfl_game_result),MATCH(E$1,INDIRECT(nfl_game_result_header),0),FALSE)),"error")</f>
        <v>6.5</v>
      </c>
      <c r="F564" s="23" t="str">
        <f ca="1">IFERROR(IF(ISBLANK(VLOOKUP($B564,INDIRECT(nfl_game_result),MATCH(F$1,INDIRECT(nfl_game_result_header),0),FALSE)),"",VLOOKUP($B564,INDIRECT(nfl_game_result),MATCH(F$1,INDIRECT(nfl_game_result_header),0),FALSE)),"error")</f>
        <v/>
      </c>
      <c r="G564" s="23" t="str">
        <f ca="1">IFERROR(IF(ISBLANK(VLOOKUP($B564,INDIRECT(nfl_game_result),MATCH(G$1,INDIRECT(nfl_game_result_header),0),FALSE)),"",VLOOKUP($B564,INDIRECT(nfl_game_result),MATCH(G$1,INDIRECT(nfl_game_result_header),0),FALSE)),"error")</f>
        <v/>
      </c>
      <c r="H564">
        <f ca="1">IFERROR(IF(ISBLANK(VLOOKUP($B564,INDIRECT(nfl_game_result),MATCH(H$1,INDIRECT(nfl_game_result_header),0),FALSE)),"",VLOOKUP($B564,INDIRECT(nfl_game_result),MATCH(H$1,INDIRECT(nfl_game_result_header),0),FALSE)),"error")</f>
        <v>21</v>
      </c>
      <c r="I564">
        <f ca="1">IFERROR(IF(ISBLANK(VLOOKUP($B564,INDIRECT(nfl_game_result),MATCH(I$1,INDIRECT(nfl_game_result_header),0),FALSE)),"",VLOOKUP($B564,INDIRECT(nfl_game_result),MATCH(I$1,INDIRECT(nfl_game_result_header),0),FALSE)),"error")</f>
        <v>23</v>
      </c>
      <c r="J564" t="str">
        <f ca="1">IFERROR(IF(ISBLANK(VLOOKUP($B564,INDIRECT(nfl_game_result),MATCH(J$1,INDIRECT(nfl_game_result_header),0),FALSE)),"",VLOOKUP($B564,INDIRECT(nfl_game_result),MATCH(J$1,INDIRECT(nfl_game_result_header),0),FALSE)),"error")</f>
        <v>BUF</v>
      </c>
      <c r="K564" t="str">
        <f ca="1">IFERROR(IF(ISBLANK(VLOOKUP($B564,INDIRECT(nfl_game_result),MATCH(K$1,INDIRECT(nfl_game_result_header),0),FALSE)),"",VLOOKUP($B564,INDIRECT(nfl_game_result),MATCH(K$1,INDIRECT(nfl_game_result_header),0),FALSE)),"error")</f>
        <v>NWE</v>
      </c>
      <c r="L564" s="23" t="str">
        <f ca="1">IFERROR(IF(ISBLANK(VLOOKUP($B564,INDIRECT(nfl_game_result),MATCH(L$1,INDIRECT(nfl_game_result_header),0),FALSE)),"",VLOOKUP($B564,INDIRECT(nfl_game_result),MATCH(L$1,INDIRECT(nfl_game_result_header),0),FALSE)),"error")</f>
        <v/>
      </c>
      <c r="M564" t="s">
        <v>14</v>
      </c>
      <c r="N564">
        <v>6</v>
      </c>
      <c r="O564" t="s">
        <v>332</v>
      </c>
      <c r="V564" s="23" t="s">
        <v>416</v>
      </c>
      <c r="W564">
        <f ca="1">VALUE(LEFT(C564, 4))</f>
        <v>2013</v>
      </c>
      <c r="X564">
        <f ca="1">VALUE(MID(C564,6,FIND("_",C564,6)-6))</f>
        <v>1</v>
      </c>
      <c r="Y564" t="str">
        <f ca="1">IF(NOT(OR(ISBLANK(D564),ISBLANK(E564),D564="",E564="")),D564-E564,"")</f>
        <v/>
      </c>
      <c r="Z564" t="str">
        <f ca="1">IF(OR(NOT(ISNUMBER(D564)),ISBLANK(D564),D564="",ISBLANK(N564)),"",ABS(D564-N564))</f>
        <v/>
      </c>
      <c r="AA564">
        <f ca="1">IF(OR(ISBLANK(J564),ISBLANK(O564),J564="",O564=""),"",IF(J564=O564,1,0))</f>
        <v>0</v>
      </c>
      <c r="AB564" t="str">
        <f ca="1">IF(OR(ISBLANK(K564),ISBLANK(Q564),K564="",Q564=""),"",IF(K564=Q564,1,0))</f>
        <v/>
      </c>
      <c r="AC564" s="23" t="str">
        <f t="shared" ca="1" si="8"/>
        <v/>
      </c>
    </row>
    <row r="565" spans="1:29" x14ac:dyDescent="0.25">
      <c r="A565" s="23">
        <v>564</v>
      </c>
      <c r="B565">
        <v>270</v>
      </c>
      <c r="C565" t="str">
        <f ca="1">IFERROR(VLOOKUP($B565,INDIRECT(nfl_game_result),MATCH(C$1,INDIRECT(nfl_game_result_header),0),FALSE),"error")</f>
        <v>2013_01_TEN@PIT</v>
      </c>
      <c r="D565" t="str">
        <f ca="1">IFERROR(IF(ISBLANK(VLOOKUP($B565,INDIRECT(nfl_game_result),MATCH(D$1,INDIRECT(nfl_game_result_header),0),FALSE)),"",VLOOKUP($B565,INDIRECT(nfl_game_result),MATCH(D$1,INDIRECT(nfl_game_result_header),0),FALSE)),"error")</f>
        <v/>
      </c>
      <c r="E565">
        <f ca="1">IFERROR(IF(ISBLANK(VLOOKUP($B565,INDIRECT(nfl_game_result),MATCH(E$1,INDIRECT(nfl_game_result_header),0),FALSE)),"",VLOOKUP($B565,INDIRECT(nfl_game_result),MATCH(E$1,INDIRECT(nfl_game_result_header),0),FALSE)),"error")</f>
        <v>-6.5</v>
      </c>
      <c r="F565" s="23" t="str">
        <f ca="1">IFERROR(IF(ISBLANK(VLOOKUP($B565,INDIRECT(nfl_game_result),MATCH(F$1,INDIRECT(nfl_game_result_header),0),FALSE)),"",VLOOKUP($B565,INDIRECT(nfl_game_result),MATCH(F$1,INDIRECT(nfl_game_result_header),0),FALSE)),"error")</f>
        <v/>
      </c>
      <c r="G565" s="23" t="str">
        <f ca="1">IFERROR(IF(ISBLANK(VLOOKUP($B565,INDIRECT(nfl_game_result),MATCH(G$1,INDIRECT(nfl_game_result_header),0),FALSE)),"",VLOOKUP($B565,INDIRECT(nfl_game_result),MATCH(G$1,INDIRECT(nfl_game_result_header),0),FALSE)),"error")</f>
        <v/>
      </c>
      <c r="H565">
        <f ca="1">IFERROR(IF(ISBLANK(VLOOKUP($B565,INDIRECT(nfl_game_result),MATCH(H$1,INDIRECT(nfl_game_result_header),0),FALSE)),"",VLOOKUP($B565,INDIRECT(nfl_game_result),MATCH(H$1,INDIRECT(nfl_game_result_header),0),FALSE)),"error")</f>
        <v>9</v>
      </c>
      <c r="I565">
        <f ca="1">IFERROR(IF(ISBLANK(VLOOKUP($B565,INDIRECT(nfl_game_result),MATCH(I$1,INDIRECT(nfl_game_result_header),0),FALSE)),"",VLOOKUP($B565,INDIRECT(nfl_game_result),MATCH(I$1,INDIRECT(nfl_game_result_header),0),FALSE)),"error")</f>
        <v>16</v>
      </c>
      <c r="J565" t="str">
        <f ca="1">IFERROR(IF(ISBLANK(VLOOKUP($B565,INDIRECT(nfl_game_result),MATCH(J$1,INDIRECT(nfl_game_result_header),0),FALSE)),"",VLOOKUP($B565,INDIRECT(nfl_game_result),MATCH(J$1,INDIRECT(nfl_game_result_header),0),FALSE)),"error")</f>
        <v>TEN</v>
      </c>
      <c r="K565" t="str">
        <f ca="1">IFERROR(IF(ISBLANK(VLOOKUP($B565,INDIRECT(nfl_game_result),MATCH(K$1,INDIRECT(nfl_game_result_header),0),FALSE)),"",VLOOKUP($B565,INDIRECT(nfl_game_result),MATCH(K$1,INDIRECT(nfl_game_result_header),0),FALSE)),"error")</f>
        <v>TEN</v>
      </c>
      <c r="L565" s="23" t="str">
        <f ca="1">IFERROR(IF(ISBLANK(VLOOKUP($B565,INDIRECT(nfl_game_result),MATCH(L$1,INDIRECT(nfl_game_result_header),0),FALSE)),"",VLOOKUP($B565,INDIRECT(nfl_game_result),MATCH(L$1,INDIRECT(nfl_game_result_header),0),FALSE)),"error")</f>
        <v/>
      </c>
      <c r="M565" t="s">
        <v>14</v>
      </c>
      <c r="N565">
        <v>-3.5</v>
      </c>
      <c r="O565" t="s">
        <v>93</v>
      </c>
      <c r="V565" s="23" t="s">
        <v>416</v>
      </c>
      <c r="W565">
        <f ca="1">VALUE(LEFT(C565, 4))</f>
        <v>2013</v>
      </c>
      <c r="X565">
        <f ca="1">VALUE(MID(C565,6,FIND("_",C565,6)-6))</f>
        <v>1</v>
      </c>
      <c r="Y565" t="str">
        <f ca="1">IF(NOT(OR(ISBLANK(D565),ISBLANK(E565),D565="",E565="")),D565-E565,"")</f>
        <v/>
      </c>
      <c r="Z565" t="str">
        <f ca="1">IF(OR(NOT(ISNUMBER(D565)),ISBLANK(D565),D565="",ISBLANK(N565)),"",ABS(D565-N565))</f>
        <v/>
      </c>
      <c r="AA565">
        <f ca="1">IF(OR(ISBLANK(J565),ISBLANK(O565),J565="",O565=""),"",IF(J565=O565,1,0))</f>
        <v>1</v>
      </c>
      <c r="AB565" t="str">
        <f ca="1">IF(OR(ISBLANK(K565),ISBLANK(Q565),K565="",Q565=""),"",IF(K565=Q565,1,0))</f>
        <v/>
      </c>
      <c r="AC565" s="23" t="str">
        <f t="shared" ca="1" si="8"/>
        <v/>
      </c>
    </row>
    <row r="566" spans="1:29" x14ac:dyDescent="0.25">
      <c r="A566" s="23">
        <v>565</v>
      </c>
      <c r="B566">
        <v>271</v>
      </c>
      <c r="C566" t="str">
        <f ca="1">IFERROR(VLOOKUP($B566,INDIRECT(nfl_game_result),MATCH(C$1,INDIRECT(nfl_game_result_header),0),FALSE),"error")</f>
        <v>2013_01_ATL@NOR</v>
      </c>
      <c r="D566" t="str">
        <f ca="1">IFERROR(IF(ISBLANK(VLOOKUP($B566,INDIRECT(nfl_game_result),MATCH(D$1,INDIRECT(nfl_game_result_header),0),FALSE)),"",VLOOKUP($B566,INDIRECT(nfl_game_result),MATCH(D$1,INDIRECT(nfl_game_result_header),0),FALSE)),"error")</f>
        <v/>
      </c>
      <c r="E566">
        <f ca="1">IFERROR(IF(ISBLANK(VLOOKUP($B566,INDIRECT(nfl_game_result),MATCH(E$1,INDIRECT(nfl_game_result_header),0),FALSE)),"",VLOOKUP($B566,INDIRECT(nfl_game_result),MATCH(E$1,INDIRECT(nfl_game_result_header),0),FALSE)),"error")</f>
        <v>-2.5</v>
      </c>
      <c r="F566" s="23" t="str">
        <f ca="1">IFERROR(IF(ISBLANK(VLOOKUP($B566,INDIRECT(nfl_game_result),MATCH(F$1,INDIRECT(nfl_game_result_header),0),FALSE)),"",VLOOKUP($B566,INDIRECT(nfl_game_result),MATCH(F$1,INDIRECT(nfl_game_result_header),0),FALSE)),"error")</f>
        <v/>
      </c>
      <c r="G566" s="23" t="str">
        <f ca="1">IFERROR(IF(ISBLANK(VLOOKUP($B566,INDIRECT(nfl_game_result),MATCH(G$1,INDIRECT(nfl_game_result_header),0),FALSE)),"",VLOOKUP($B566,INDIRECT(nfl_game_result),MATCH(G$1,INDIRECT(nfl_game_result_header),0),FALSE)),"error")</f>
        <v/>
      </c>
      <c r="H566">
        <f ca="1">IFERROR(IF(ISBLANK(VLOOKUP($B566,INDIRECT(nfl_game_result),MATCH(H$1,INDIRECT(nfl_game_result_header),0),FALSE)),"",VLOOKUP($B566,INDIRECT(nfl_game_result),MATCH(H$1,INDIRECT(nfl_game_result_header),0),FALSE)),"error")</f>
        <v>23</v>
      </c>
      <c r="I566">
        <f ca="1">IFERROR(IF(ISBLANK(VLOOKUP($B566,INDIRECT(nfl_game_result),MATCH(I$1,INDIRECT(nfl_game_result_header),0),FALSE)),"",VLOOKUP($B566,INDIRECT(nfl_game_result),MATCH(I$1,INDIRECT(nfl_game_result_header),0),FALSE)),"error")</f>
        <v>17</v>
      </c>
      <c r="J566" t="str">
        <f ca="1">IFERROR(IF(ISBLANK(VLOOKUP($B566,INDIRECT(nfl_game_result),MATCH(J$1,INDIRECT(nfl_game_result_header),0),FALSE)),"",VLOOKUP($B566,INDIRECT(nfl_game_result),MATCH(J$1,INDIRECT(nfl_game_result_header),0),FALSE)),"error")</f>
        <v>NOR</v>
      </c>
      <c r="K566" t="str">
        <f ca="1">IFERROR(IF(ISBLANK(VLOOKUP($B566,INDIRECT(nfl_game_result),MATCH(K$1,INDIRECT(nfl_game_result_header),0),FALSE)),"",VLOOKUP($B566,INDIRECT(nfl_game_result),MATCH(K$1,INDIRECT(nfl_game_result_header),0),FALSE)),"error")</f>
        <v>NOR</v>
      </c>
      <c r="L566" s="23" t="str">
        <f ca="1">IFERROR(IF(ISBLANK(VLOOKUP($B566,INDIRECT(nfl_game_result),MATCH(L$1,INDIRECT(nfl_game_result_header),0),FALSE)),"",VLOOKUP($B566,INDIRECT(nfl_game_result),MATCH(L$1,INDIRECT(nfl_game_result_header),0),FALSE)),"error")</f>
        <v/>
      </c>
      <c r="M566" t="s">
        <v>14</v>
      </c>
      <c r="N566">
        <v>-3</v>
      </c>
      <c r="O566" t="s">
        <v>335</v>
      </c>
      <c r="V566" s="23" t="s">
        <v>416</v>
      </c>
      <c r="W566">
        <f ca="1">VALUE(LEFT(C566, 4))</f>
        <v>2013</v>
      </c>
      <c r="X566">
        <f ca="1">VALUE(MID(C566,6,FIND("_",C566,6)-6))</f>
        <v>1</v>
      </c>
      <c r="Y566" t="str">
        <f ca="1">IF(NOT(OR(ISBLANK(D566),ISBLANK(E566),D566="",E566="")),D566-E566,"")</f>
        <v/>
      </c>
      <c r="Z566" t="str">
        <f ca="1">IF(OR(NOT(ISNUMBER(D566)),ISBLANK(D566),D566="",ISBLANK(N566)),"",ABS(D566-N566))</f>
        <v/>
      </c>
      <c r="AA566">
        <f ca="1">IF(OR(ISBLANK(J566),ISBLANK(O566),J566="",O566=""),"",IF(J566=O566,1,0))</f>
        <v>1</v>
      </c>
      <c r="AB566" t="str">
        <f ca="1">IF(OR(ISBLANK(K566),ISBLANK(Q566),K566="",Q566=""),"",IF(K566=Q566,1,0))</f>
        <v/>
      </c>
      <c r="AC566" s="23" t="str">
        <f t="shared" ca="1" si="8"/>
        <v/>
      </c>
    </row>
    <row r="567" spans="1:29" x14ac:dyDescent="0.25">
      <c r="A567" s="23">
        <v>566</v>
      </c>
      <c r="B567">
        <v>272</v>
      </c>
      <c r="C567" t="str">
        <f ca="1">IFERROR(VLOOKUP($B567,INDIRECT(nfl_game_result),MATCH(C$1,INDIRECT(nfl_game_result_header),0),FALSE),"error")</f>
        <v>2013_01_TBY@NYJ</v>
      </c>
      <c r="D567" t="str">
        <f ca="1">IFERROR(IF(ISBLANK(VLOOKUP($B567,INDIRECT(nfl_game_result),MATCH(D$1,INDIRECT(nfl_game_result_header),0),FALSE)),"",VLOOKUP($B567,INDIRECT(nfl_game_result),MATCH(D$1,INDIRECT(nfl_game_result_header),0),FALSE)),"error")</f>
        <v/>
      </c>
      <c r="E567">
        <f ca="1">IFERROR(IF(ISBLANK(VLOOKUP($B567,INDIRECT(nfl_game_result),MATCH(E$1,INDIRECT(nfl_game_result_header),0),FALSE)),"",VLOOKUP($B567,INDIRECT(nfl_game_result),MATCH(E$1,INDIRECT(nfl_game_result_header),0),FALSE)),"error")</f>
        <v>1.5</v>
      </c>
      <c r="F567" s="23" t="str">
        <f ca="1">IFERROR(IF(ISBLANK(VLOOKUP($B567,INDIRECT(nfl_game_result),MATCH(F$1,INDIRECT(nfl_game_result_header),0),FALSE)),"",VLOOKUP($B567,INDIRECT(nfl_game_result),MATCH(F$1,INDIRECT(nfl_game_result_header),0),FALSE)),"error")</f>
        <v/>
      </c>
      <c r="G567" s="23" t="str">
        <f ca="1">IFERROR(IF(ISBLANK(VLOOKUP($B567,INDIRECT(nfl_game_result),MATCH(G$1,INDIRECT(nfl_game_result_header),0),FALSE)),"",VLOOKUP($B567,INDIRECT(nfl_game_result),MATCH(G$1,INDIRECT(nfl_game_result_header),0),FALSE)),"error")</f>
        <v/>
      </c>
      <c r="H567">
        <f ca="1">IFERROR(IF(ISBLANK(VLOOKUP($B567,INDIRECT(nfl_game_result),MATCH(H$1,INDIRECT(nfl_game_result_header),0),FALSE)),"",VLOOKUP($B567,INDIRECT(nfl_game_result),MATCH(H$1,INDIRECT(nfl_game_result_header),0),FALSE)),"error")</f>
        <v>18</v>
      </c>
      <c r="I567">
        <f ca="1">IFERROR(IF(ISBLANK(VLOOKUP($B567,INDIRECT(nfl_game_result),MATCH(I$1,INDIRECT(nfl_game_result_header),0),FALSE)),"",VLOOKUP($B567,INDIRECT(nfl_game_result),MATCH(I$1,INDIRECT(nfl_game_result_header),0),FALSE)),"error")</f>
        <v>17</v>
      </c>
      <c r="J567" t="str">
        <f ca="1">IFERROR(IF(ISBLANK(VLOOKUP($B567,INDIRECT(nfl_game_result),MATCH(J$1,INDIRECT(nfl_game_result_header),0),FALSE)),"",VLOOKUP($B567,INDIRECT(nfl_game_result),MATCH(J$1,INDIRECT(nfl_game_result_header),0),FALSE)),"error")</f>
        <v>NYJ</v>
      </c>
      <c r="K567" t="str">
        <f ca="1">IFERROR(IF(ISBLANK(VLOOKUP($B567,INDIRECT(nfl_game_result),MATCH(K$1,INDIRECT(nfl_game_result_header),0),FALSE)),"",VLOOKUP($B567,INDIRECT(nfl_game_result),MATCH(K$1,INDIRECT(nfl_game_result_header),0),FALSE)),"error")</f>
        <v>NYJ</v>
      </c>
      <c r="L567" s="23" t="str">
        <f ca="1">IFERROR(IF(ISBLANK(VLOOKUP($B567,INDIRECT(nfl_game_result),MATCH(L$1,INDIRECT(nfl_game_result_header),0),FALSE)),"",VLOOKUP($B567,INDIRECT(nfl_game_result),MATCH(L$1,INDIRECT(nfl_game_result_header),0),FALSE)),"error")</f>
        <v/>
      </c>
      <c r="M567" t="s">
        <v>14</v>
      </c>
      <c r="N567">
        <v>-2.5</v>
      </c>
      <c r="O567" t="s">
        <v>334</v>
      </c>
      <c r="V567" s="23" t="s">
        <v>416</v>
      </c>
      <c r="W567">
        <f ca="1">VALUE(LEFT(C567, 4))</f>
        <v>2013</v>
      </c>
      <c r="X567">
        <f ca="1">VALUE(MID(C567,6,FIND("_",C567,6)-6))</f>
        <v>1</v>
      </c>
      <c r="Y567" t="str">
        <f ca="1">IF(NOT(OR(ISBLANK(D567),ISBLANK(E567),D567="",E567="")),D567-E567,"")</f>
        <v/>
      </c>
      <c r="Z567" t="str">
        <f ca="1">IF(OR(NOT(ISNUMBER(D567)),ISBLANK(D567),D567="",ISBLANK(N567)),"",ABS(D567-N567))</f>
        <v/>
      </c>
      <c r="AA567">
        <f ca="1">IF(OR(ISBLANK(J567),ISBLANK(O567),J567="",O567=""),"",IF(J567=O567,1,0))</f>
        <v>0</v>
      </c>
      <c r="AB567" t="str">
        <f ca="1">IF(OR(ISBLANK(K567),ISBLANK(Q567),K567="",Q567=""),"",IF(K567=Q567,1,0))</f>
        <v/>
      </c>
      <c r="AC567" s="23" t="str">
        <f t="shared" ca="1" si="8"/>
        <v/>
      </c>
    </row>
    <row r="568" spans="1:29" x14ac:dyDescent="0.25">
      <c r="A568" s="23">
        <v>567</v>
      </c>
      <c r="B568">
        <v>273</v>
      </c>
      <c r="C568" t="str">
        <f ca="1">IFERROR(VLOOKUP($B568,INDIRECT(nfl_game_result),MATCH(C$1,INDIRECT(nfl_game_result_header),0),FALSE),"error")</f>
        <v>2013_01_KCY@JAX</v>
      </c>
      <c r="D568" t="str">
        <f ca="1">IFERROR(IF(ISBLANK(VLOOKUP($B568,INDIRECT(nfl_game_result),MATCH(D$1,INDIRECT(nfl_game_result_header),0),FALSE)),"",VLOOKUP($B568,INDIRECT(nfl_game_result),MATCH(D$1,INDIRECT(nfl_game_result_header),0),FALSE)),"error")</f>
        <v/>
      </c>
      <c r="E568">
        <f ca="1">IFERROR(IF(ISBLANK(VLOOKUP($B568,INDIRECT(nfl_game_result),MATCH(E$1,INDIRECT(nfl_game_result_header),0),FALSE)),"",VLOOKUP($B568,INDIRECT(nfl_game_result),MATCH(E$1,INDIRECT(nfl_game_result_header),0),FALSE)),"error")</f>
        <v>2.5</v>
      </c>
      <c r="F568" s="23" t="str">
        <f ca="1">IFERROR(IF(ISBLANK(VLOOKUP($B568,INDIRECT(nfl_game_result),MATCH(F$1,INDIRECT(nfl_game_result_header),0),FALSE)),"",VLOOKUP($B568,INDIRECT(nfl_game_result),MATCH(F$1,INDIRECT(nfl_game_result_header),0),FALSE)),"error")</f>
        <v/>
      </c>
      <c r="G568" s="23" t="str">
        <f ca="1">IFERROR(IF(ISBLANK(VLOOKUP($B568,INDIRECT(nfl_game_result),MATCH(G$1,INDIRECT(nfl_game_result_header),0),FALSE)),"",VLOOKUP($B568,INDIRECT(nfl_game_result),MATCH(G$1,INDIRECT(nfl_game_result_header),0),FALSE)),"error")</f>
        <v/>
      </c>
      <c r="H568">
        <f ca="1">IFERROR(IF(ISBLANK(VLOOKUP($B568,INDIRECT(nfl_game_result),MATCH(H$1,INDIRECT(nfl_game_result_header),0),FALSE)),"",VLOOKUP($B568,INDIRECT(nfl_game_result),MATCH(H$1,INDIRECT(nfl_game_result_header),0),FALSE)),"error")</f>
        <v>2</v>
      </c>
      <c r="I568">
        <f ca="1">IFERROR(IF(ISBLANK(VLOOKUP($B568,INDIRECT(nfl_game_result),MATCH(I$1,INDIRECT(nfl_game_result_header),0),FALSE)),"",VLOOKUP($B568,INDIRECT(nfl_game_result),MATCH(I$1,INDIRECT(nfl_game_result_header),0),FALSE)),"error")</f>
        <v>28</v>
      </c>
      <c r="J568" t="str">
        <f ca="1">IFERROR(IF(ISBLANK(VLOOKUP($B568,INDIRECT(nfl_game_result),MATCH(J$1,INDIRECT(nfl_game_result_header),0),FALSE)),"",VLOOKUP($B568,INDIRECT(nfl_game_result),MATCH(J$1,INDIRECT(nfl_game_result_header),0),FALSE)),"error")</f>
        <v>KCY</v>
      </c>
      <c r="K568" t="str">
        <f ca="1">IFERROR(IF(ISBLANK(VLOOKUP($B568,INDIRECT(nfl_game_result),MATCH(K$1,INDIRECT(nfl_game_result_header),0),FALSE)),"",VLOOKUP($B568,INDIRECT(nfl_game_result),MATCH(K$1,INDIRECT(nfl_game_result_header),0),FALSE)),"error")</f>
        <v>KCY</v>
      </c>
      <c r="L568" s="23" t="str">
        <f ca="1">IFERROR(IF(ISBLANK(VLOOKUP($B568,INDIRECT(nfl_game_result),MATCH(L$1,INDIRECT(nfl_game_result_header),0),FALSE)),"",VLOOKUP($B568,INDIRECT(nfl_game_result),MATCH(L$1,INDIRECT(nfl_game_result_header),0),FALSE)),"error")</f>
        <v/>
      </c>
      <c r="M568" t="s">
        <v>14</v>
      </c>
      <c r="N568">
        <v>-2.5</v>
      </c>
      <c r="O568" t="s">
        <v>331</v>
      </c>
      <c r="V568" s="23" t="s">
        <v>416</v>
      </c>
      <c r="W568">
        <f ca="1">VALUE(LEFT(C568, 4))</f>
        <v>2013</v>
      </c>
      <c r="X568">
        <f ca="1">VALUE(MID(C568,6,FIND("_",C568,6)-6))</f>
        <v>1</v>
      </c>
      <c r="Y568" t="str">
        <f ca="1">IF(NOT(OR(ISBLANK(D568),ISBLANK(E568),D568="",E568="")),D568-E568,"")</f>
        <v/>
      </c>
      <c r="Z568" t="str">
        <f ca="1">IF(OR(NOT(ISNUMBER(D568)),ISBLANK(D568),D568="",ISBLANK(N568)),"",ABS(D568-N568))</f>
        <v/>
      </c>
      <c r="AA568">
        <f ca="1">IF(OR(ISBLANK(J568),ISBLANK(O568),J568="",O568=""),"",IF(J568=O568,1,0))</f>
        <v>1</v>
      </c>
      <c r="AB568" t="str">
        <f ca="1">IF(OR(ISBLANK(K568),ISBLANK(Q568),K568="",Q568=""),"",IF(K568=Q568,1,0))</f>
        <v/>
      </c>
      <c r="AC568" s="23" t="str">
        <f t="shared" ca="1" si="8"/>
        <v/>
      </c>
    </row>
    <row r="569" spans="1:29" x14ac:dyDescent="0.25">
      <c r="A569" s="23">
        <v>568</v>
      </c>
      <c r="B569">
        <v>274</v>
      </c>
      <c r="C569" t="str">
        <f ca="1">IFERROR(VLOOKUP($B569,INDIRECT(nfl_game_result),MATCH(C$1,INDIRECT(nfl_game_result_header),0),FALSE),"error")</f>
        <v>2013_01_SEA@CAR</v>
      </c>
      <c r="D569" t="str">
        <f ca="1">IFERROR(IF(ISBLANK(VLOOKUP($B569,INDIRECT(nfl_game_result),MATCH(D$1,INDIRECT(nfl_game_result_header),0),FALSE)),"",VLOOKUP($B569,INDIRECT(nfl_game_result),MATCH(D$1,INDIRECT(nfl_game_result_header),0),FALSE)),"error")</f>
        <v/>
      </c>
      <c r="E569">
        <f ca="1">IFERROR(IF(ISBLANK(VLOOKUP($B569,INDIRECT(nfl_game_result),MATCH(E$1,INDIRECT(nfl_game_result_header),0),FALSE)),"",VLOOKUP($B569,INDIRECT(nfl_game_result),MATCH(E$1,INDIRECT(nfl_game_result_header),0),FALSE)),"error")</f>
        <v>2.5</v>
      </c>
      <c r="F569" s="23" t="str">
        <f ca="1">IFERROR(IF(ISBLANK(VLOOKUP($B569,INDIRECT(nfl_game_result),MATCH(F$1,INDIRECT(nfl_game_result_header),0),FALSE)),"",VLOOKUP($B569,INDIRECT(nfl_game_result),MATCH(F$1,INDIRECT(nfl_game_result_header),0),FALSE)),"error")</f>
        <v/>
      </c>
      <c r="G569" s="23" t="str">
        <f ca="1">IFERROR(IF(ISBLANK(VLOOKUP($B569,INDIRECT(nfl_game_result),MATCH(G$1,INDIRECT(nfl_game_result_header),0),FALSE)),"",VLOOKUP($B569,INDIRECT(nfl_game_result),MATCH(G$1,INDIRECT(nfl_game_result_header),0),FALSE)),"error")</f>
        <v/>
      </c>
      <c r="H569">
        <f ca="1">IFERROR(IF(ISBLANK(VLOOKUP($B569,INDIRECT(nfl_game_result),MATCH(H$1,INDIRECT(nfl_game_result_header),0),FALSE)),"",VLOOKUP($B569,INDIRECT(nfl_game_result),MATCH(H$1,INDIRECT(nfl_game_result_header),0),FALSE)),"error")</f>
        <v>7</v>
      </c>
      <c r="I569">
        <f ca="1">IFERROR(IF(ISBLANK(VLOOKUP($B569,INDIRECT(nfl_game_result),MATCH(I$1,INDIRECT(nfl_game_result_header),0),FALSE)),"",VLOOKUP($B569,INDIRECT(nfl_game_result),MATCH(I$1,INDIRECT(nfl_game_result_header),0),FALSE)),"error")</f>
        <v>12</v>
      </c>
      <c r="J569" t="str">
        <f ca="1">IFERROR(IF(ISBLANK(VLOOKUP($B569,INDIRECT(nfl_game_result),MATCH(J$1,INDIRECT(nfl_game_result_header),0),FALSE)),"",VLOOKUP($B569,INDIRECT(nfl_game_result),MATCH(J$1,INDIRECT(nfl_game_result_header),0),FALSE)),"error")</f>
        <v>SEA</v>
      </c>
      <c r="K569" t="str">
        <f ca="1">IFERROR(IF(ISBLANK(VLOOKUP($B569,INDIRECT(nfl_game_result),MATCH(K$1,INDIRECT(nfl_game_result_header),0),FALSE)),"",VLOOKUP($B569,INDIRECT(nfl_game_result),MATCH(K$1,INDIRECT(nfl_game_result_header),0),FALSE)),"error")</f>
        <v>SEA</v>
      </c>
      <c r="L569" s="23" t="str">
        <f ca="1">IFERROR(IF(ISBLANK(VLOOKUP($B569,INDIRECT(nfl_game_result),MATCH(L$1,INDIRECT(nfl_game_result_header),0),FALSE)),"",VLOOKUP($B569,INDIRECT(nfl_game_result),MATCH(L$1,INDIRECT(nfl_game_result_header),0),FALSE)),"error")</f>
        <v/>
      </c>
      <c r="M569" t="s">
        <v>14</v>
      </c>
      <c r="N569">
        <v>2.5</v>
      </c>
      <c r="O569" t="s">
        <v>67</v>
      </c>
      <c r="V569" s="23" t="s">
        <v>416</v>
      </c>
      <c r="W569">
        <f ca="1">VALUE(LEFT(C569, 4))</f>
        <v>2013</v>
      </c>
      <c r="X569">
        <f ca="1">VALUE(MID(C569,6,FIND("_",C569,6)-6))</f>
        <v>1</v>
      </c>
      <c r="Y569" t="str">
        <f ca="1">IF(NOT(OR(ISBLANK(D569),ISBLANK(E569),D569="",E569="")),D569-E569,"")</f>
        <v/>
      </c>
      <c r="Z569" t="str">
        <f ca="1">IF(OR(NOT(ISNUMBER(D569)),ISBLANK(D569),D569="",ISBLANK(N569)),"",ABS(D569-N569))</f>
        <v/>
      </c>
      <c r="AA569">
        <f ca="1">IF(OR(ISBLANK(J569),ISBLANK(O569),J569="",O569=""),"",IF(J569=O569,1,0))</f>
        <v>0</v>
      </c>
      <c r="AB569" t="str">
        <f ca="1">IF(OR(ISBLANK(K569),ISBLANK(Q569),K569="",Q569=""),"",IF(K569=Q569,1,0))</f>
        <v/>
      </c>
      <c r="AC569" s="23" t="str">
        <f t="shared" ca="1" si="8"/>
        <v/>
      </c>
    </row>
    <row r="570" spans="1:29" x14ac:dyDescent="0.25">
      <c r="A570" s="23">
        <v>569</v>
      </c>
      <c r="B570">
        <v>275</v>
      </c>
      <c r="C570" t="str">
        <f ca="1">IFERROR(VLOOKUP($B570,INDIRECT(nfl_game_result),MATCH(C$1,INDIRECT(nfl_game_result_header),0),FALSE),"error")</f>
        <v>2013_01_CIN@CHI</v>
      </c>
      <c r="D570" t="str">
        <f ca="1">IFERROR(IF(ISBLANK(VLOOKUP($B570,INDIRECT(nfl_game_result),MATCH(D$1,INDIRECT(nfl_game_result_header),0),FALSE)),"",VLOOKUP($B570,INDIRECT(nfl_game_result),MATCH(D$1,INDIRECT(nfl_game_result_header),0),FALSE)),"error")</f>
        <v/>
      </c>
      <c r="E570">
        <f ca="1">IFERROR(IF(ISBLANK(VLOOKUP($B570,INDIRECT(nfl_game_result),MATCH(E$1,INDIRECT(nfl_game_result_header),0),FALSE)),"",VLOOKUP($B570,INDIRECT(nfl_game_result),MATCH(E$1,INDIRECT(nfl_game_result_header),0),FALSE)),"error")</f>
        <v>-3.5</v>
      </c>
      <c r="F570" s="23" t="str">
        <f ca="1">IFERROR(IF(ISBLANK(VLOOKUP($B570,INDIRECT(nfl_game_result),MATCH(F$1,INDIRECT(nfl_game_result_header),0),FALSE)),"",VLOOKUP($B570,INDIRECT(nfl_game_result),MATCH(F$1,INDIRECT(nfl_game_result_header),0),FALSE)),"error")</f>
        <v/>
      </c>
      <c r="G570" s="23" t="str">
        <f ca="1">IFERROR(IF(ISBLANK(VLOOKUP($B570,INDIRECT(nfl_game_result),MATCH(G$1,INDIRECT(nfl_game_result_header),0),FALSE)),"",VLOOKUP($B570,INDIRECT(nfl_game_result),MATCH(G$1,INDIRECT(nfl_game_result_header),0),FALSE)),"error")</f>
        <v/>
      </c>
      <c r="H570">
        <f ca="1">IFERROR(IF(ISBLANK(VLOOKUP($B570,INDIRECT(nfl_game_result),MATCH(H$1,INDIRECT(nfl_game_result_header),0),FALSE)),"",VLOOKUP($B570,INDIRECT(nfl_game_result),MATCH(H$1,INDIRECT(nfl_game_result_header),0),FALSE)),"error")</f>
        <v>24</v>
      </c>
      <c r="I570">
        <f ca="1">IFERROR(IF(ISBLANK(VLOOKUP($B570,INDIRECT(nfl_game_result),MATCH(I$1,INDIRECT(nfl_game_result_header),0),FALSE)),"",VLOOKUP($B570,INDIRECT(nfl_game_result),MATCH(I$1,INDIRECT(nfl_game_result_header),0),FALSE)),"error")</f>
        <v>21</v>
      </c>
      <c r="J570" t="str">
        <f ca="1">IFERROR(IF(ISBLANK(VLOOKUP($B570,INDIRECT(nfl_game_result),MATCH(J$1,INDIRECT(nfl_game_result_header),0),FALSE)),"",VLOOKUP($B570,INDIRECT(nfl_game_result),MATCH(J$1,INDIRECT(nfl_game_result_header),0),FALSE)),"error")</f>
        <v>CIN</v>
      </c>
      <c r="K570" t="str">
        <f ca="1">IFERROR(IF(ISBLANK(VLOOKUP($B570,INDIRECT(nfl_game_result),MATCH(K$1,INDIRECT(nfl_game_result_header),0),FALSE)),"",VLOOKUP($B570,INDIRECT(nfl_game_result),MATCH(K$1,INDIRECT(nfl_game_result_header),0),FALSE)),"error")</f>
        <v>CHI</v>
      </c>
      <c r="L570" s="23" t="str">
        <f ca="1">IFERROR(IF(ISBLANK(VLOOKUP($B570,INDIRECT(nfl_game_result),MATCH(L$1,INDIRECT(nfl_game_result_header),0),FALSE)),"",VLOOKUP($B570,INDIRECT(nfl_game_result),MATCH(L$1,INDIRECT(nfl_game_result_header),0),FALSE)),"error")</f>
        <v/>
      </c>
      <c r="M570" t="s">
        <v>14</v>
      </c>
      <c r="N570">
        <v>-3</v>
      </c>
      <c r="O570" t="s">
        <v>69</v>
      </c>
      <c r="V570" s="23" t="s">
        <v>416</v>
      </c>
      <c r="W570">
        <f ca="1">VALUE(LEFT(C570, 4))</f>
        <v>2013</v>
      </c>
      <c r="X570">
        <f ca="1">VALUE(MID(C570,6,FIND("_",C570,6)-6))</f>
        <v>1</v>
      </c>
      <c r="Y570" t="str">
        <f ca="1">IF(NOT(OR(ISBLANK(D570),ISBLANK(E570),D570="",E570="")),D570-E570,"")</f>
        <v/>
      </c>
      <c r="Z570" t="str">
        <f ca="1">IF(OR(NOT(ISNUMBER(D570)),ISBLANK(D570),D570="",ISBLANK(N570)),"",ABS(D570-N570))</f>
        <v/>
      </c>
      <c r="AA570">
        <f ca="1">IF(OR(ISBLANK(J570),ISBLANK(O570),J570="",O570=""),"",IF(J570=O570,1,0))</f>
        <v>1</v>
      </c>
      <c r="AB570" t="str">
        <f ca="1">IF(OR(ISBLANK(K570),ISBLANK(Q570),K570="",Q570=""),"",IF(K570=Q570,1,0))</f>
        <v/>
      </c>
      <c r="AC570" s="23" t="str">
        <f t="shared" ca="1" si="8"/>
        <v/>
      </c>
    </row>
    <row r="571" spans="1:29" x14ac:dyDescent="0.25">
      <c r="A571" s="23">
        <v>570</v>
      </c>
      <c r="B571">
        <v>276</v>
      </c>
      <c r="C571" t="str">
        <f ca="1">IFERROR(VLOOKUP($B571,INDIRECT(nfl_game_result),MATCH(C$1,INDIRECT(nfl_game_result_header),0),FALSE),"error")</f>
        <v>2013_01_MIA@CLE</v>
      </c>
      <c r="D571" t="str">
        <f ca="1">IFERROR(IF(ISBLANK(VLOOKUP($B571,INDIRECT(nfl_game_result),MATCH(D$1,INDIRECT(nfl_game_result_header),0),FALSE)),"",VLOOKUP($B571,INDIRECT(nfl_game_result),MATCH(D$1,INDIRECT(nfl_game_result_header),0),FALSE)),"error")</f>
        <v/>
      </c>
      <c r="E571">
        <f ca="1">IFERROR(IF(ISBLANK(VLOOKUP($B571,INDIRECT(nfl_game_result),MATCH(E$1,INDIRECT(nfl_game_result_header),0),FALSE)),"",VLOOKUP($B571,INDIRECT(nfl_game_result),MATCH(E$1,INDIRECT(nfl_game_result_header),0),FALSE)),"error")</f>
        <v>0.5</v>
      </c>
      <c r="F571" s="23" t="str">
        <f ca="1">IFERROR(IF(ISBLANK(VLOOKUP($B571,INDIRECT(nfl_game_result),MATCH(F$1,INDIRECT(nfl_game_result_header),0),FALSE)),"",VLOOKUP($B571,INDIRECT(nfl_game_result),MATCH(F$1,INDIRECT(nfl_game_result_header),0),FALSE)),"error")</f>
        <v/>
      </c>
      <c r="G571" s="23" t="str">
        <f ca="1">IFERROR(IF(ISBLANK(VLOOKUP($B571,INDIRECT(nfl_game_result),MATCH(G$1,INDIRECT(nfl_game_result_header),0),FALSE)),"",VLOOKUP($B571,INDIRECT(nfl_game_result),MATCH(G$1,INDIRECT(nfl_game_result_header),0),FALSE)),"error")</f>
        <v/>
      </c>
      <c r="H571">
        <f ca="1">IFERROR(IF(ISBLANK(VLOOKUP($B571,INDIRECT(nfl_game_result),MATCH(H$1,INDIRECT(nfl_game_result_header),0),FALSE)),"",VLOOKUP($B571,INDIRECT(nfl_game_result),MATCH(H$1,INDIRECT(nfl_game_result_header),0),FALSE)),"error")</f>
        <v>10</v>
      </c>
      <c r="I571">
        <f ca="1">IFERROR(IF(ISBLANK(VLOOKUP($B571,INDIRECT(nfl_game_result),MATCH(I$1,INDIRECT(nfl_game_result_header),0),FALSE)),"",VLOOKUP($B571,INDIRECT(nfl_game_result),MATCH(I$1,INDIRECT(nfl_game_result_header),0),FALSE)),"error")</f>
        <v>23</v>
      </c>
      <c r="J571" t="str">
        <f ca="1">IFERROR(IF(ISBLANK(VLOOKUP($B571,INDIRECT(nfl_game_result),MATCH(J$1,INDIRECT(nfl_game_result_header),0),FALSE)),"",VLOOKUP($B571,INDIRECT(nfl_game_result),MATCH(J$1,INDIRECT(nfl_game_result_header),0),FALSE)),"error")</f>
        <v>MIA</v>
      </c>
      <c r="K571" t="str">
        <f ca="1">IFERROR(IF(ISBLANK(VLOOKUP($B571,INDIRECT(nfl_game_result),MATCH(K$1,INDIRECT(nfl_game_result_header),0),FALSE)),"",VLOOKUP($B571,INDIRECT(nfl_game_result),MATCH(K$1,INDIRECT(nfl_game_result_header),0),FALSE)),"error")</f>
        <v>MIA</v>
      </c>
      <c r="L571" s="23" t="str">
        <f ca="1">IFERROR(IF(ISBLANK(VLOOKUP($B571,INDIRECT(nfl_game_result),MATCH(L$1,INDIRECT(nfl_game_result_header),0),FALSE)),"",VLOOKUP($B571,INDIRECT(nfl_game_result),MATCH(L$1,INDIRECT(nfl_game_result_header),0),FALSE)),"error")</f>
        <v/>
      </c>
      <c r="M571" t="s">
        <v>14</v>
      </c>
      <c r="N571">
        <v>2.5</v>
      </c>
      <c r="O571" t="s">
        <v>70</v>
      </c>
      <c r="V571" s="23" t="s">
        <v>416</v>
      </c>
      <c r="W571">
        <f ca="1">VALUE(LEFT(C571, 4))</f>
        <v>2013</v>
      </c>
      <c r="X571">
        <f ca="1">VALUE(MID(C571,6,FIND("_",C571,6)-6))</f>
        <v>1</v>
      </c>
      <c r="Y571" t="str">
        <f ca="1">IF(NOT(OR(ISBLANK(D571),ISBLANK(E571),D571="",E571="")),D571-E571,"")</f>
        <v/>
      </c>
      <c r="Z571" t="str">
        <f ca="1">IF(OR(NOT(ISNUMBER(D571)),ISBLANK(D571),D571="",ISBLANK(N571)),"",ABS(D571-N571))</f>
        <v/>
      </c>
      <c r="AA571">
        <f ca="1">IF(OR(ISBLANK(J571),ISBLANK(O571),J571="",O571=""),"",IF(J571=O571,1,0))</f>
        <v>0</v>
      </c>
      <c r="AB571" t="str">
        <f ca="1">IF(OR(ISBLANK(K571),ISBLANK(Q571),K571="",Q571=""),"",IF(K571=Q571,1,0))</f>
        <v/>
      </c>
      <c r="AC571" s="23" t="str">
        <f t="shared" ca="1" si="8"/>
        <v/>
      </c>
    </row>
    <row r="572" spans="1:29" x14ac:dyDescent="0.25">
      <c r="A572" s="23">
        <v>571</v>
      </c>
      <c r="B572">
        <v>277</v>
      </c>
      <c r="C572" t="str">
        <f ca="1">IFERROR(VLOOKUP($B572,INDIRECT(nfl_game_result),MATCH(C$1,INDIRECT(nfl_game_result_header),0),FALSE),"error")</f>
        <v>2013_01_MIN@DET</v>
      </c>
      <c r="D572" t="str">
        <f ca="1">IFERROR(IF(ISBLANK(VLOOKUP($B572,INDIRECT(nfl_game_result),MATCH(D$1,INDIRECT(nfl_game_result_header),0),FALSE)),"",VLOOKUP($B572,INDIRECT(nfl_game_result),MATCH(D$1,INDIRECT(nfl_game_result_header),0),FALSE)),"error")</f>
        <v/>
      </c>
      <c r="E572">
        <f ca="1">IFERROR(IF(ISBLANK(VLOOKUP($B572,INDIRECT(nfl_game_result),MATCH(E$1,INDIRECT(nfl_game_result_header),0),FALSE)),"",VLOOKUP($B572,INDIRECT(nfl_game_result),MATCH(E$1,INDIRECT(nfl_game_result_header),0),FALSE)),"error")</f>
        <v>-3.5</v>
      </c>
      <c r="F572" s="23" t="str">
        <f ca="1">IFERROR(IF(ISBLANK(VLOOKUP($B572,INDIRECT(nfl_game_result),MATCH(F$1,INDIRECT(nfl_game_result_header),0),FALSE)),"",VLOOKUP($B572,INDIRECT(nfl_game_result),MATCH(F$1,INDIRECT(nfl_game_result_header),0),FALSE)),"error")</f>
        <v/>
      </c>
      <c r="G572" s="23" t="str">
        <f ca="1">IFERROR(IF(ISBLANK(VLOOKUP($B572,INDIRECT(nfl_game_result),MATCH(G$1,INDIRECT(nfl_game_result_header),0),FALSE)),"",VLOOKUP($B572,INDIRECT(nfl_game_result),MATCH(G$1,INDIRECT(nfl_game_result_header),0),FALSE)),"error")</f>
        <v/>
      </c>
      <c r="H572">
        <f ca="1">IFERROR(IF(ISBLANK(VLOOKUP($B572,INDIRECT(nfl_game_result),MATCH(H$1,INDIRECT(nfl_game_result_header),0),FALSE)),"",VLOOKUP($B572,INDIRECT(nfl_game_result),MATCH(H$1,INDIRECT(nfl_game_result_header),0),FALSE)),"error")</f>
        <v>34</v>
      </c>
      <c r="I572">
        <f ca="1">IFERROR(IF(ISBLANK(VLOOKUP($B572,INDIRECT(nfl_game_result),MATCH(I$1,INDIRECT(nfl_game_result_header),0),FALSE)),"",VLOOKUP($B572,INDIRECT(nfl_game_result),MATCH(I$1,INDIRECT(nfl_game_result_header),0),FALSE)),"error")</f>
        <v>24</v>
      </c>
      <c r="J572" t="str">
        <f ca="1">IFERROR(IF(ISBLANK(VLOOKUP($B572,INDIRECT(nfl_game_result),MATCH(J$1,INDIRECT(nfl_game_result_header),0),FALSE)),"",VLOOKUP($B572,INDIRECT(nfl_game_result),MATCH(J$1,INDIRECT(nfl_game_result_header),0),FALSE)),"error")</f>
        <v>DET</v>
      </c>
      <c r="K572" t="str">
        <f ca="1">IFERROR(IF(ISBLANK(VLOOKUP($B572,INDIRECT(nfl_game_result),MATCH(K$1,INDIRECT(nfl_game_result_header),0),FALSE)),"",VLOOKUP($B572,INDIRECT(nfl_game_result),MATCH(K$1,INDIRECT(nfl_game_result_header),0),FALSE)),"error")</f>
        <v>DET</v>
      </c>
      <c r="L572" s="23" t="str">
        <f ca="1">IFERROR(IF(ISBLANK(VLOOKUP($B572,INDIRECT(nfl_game_result),MATCH(L$1,INDIRECT(nfl_game_result_header),0),FALSE)),"",VLOOKUP($B572,INDIRECT(nfl_game_result),MATCH(L$1,INDIRECT(nfl_game_result_header),0),FALSE)),"error")</f>
        <v/>
      </c>
      <c r="M572" t="s">
        <v>14</v>
      </c>
      <c r="N572">
        <v>-3</v>
      </c>
      <c r="O572" t="s">
        <v>73</v>
      </c>
      <c r="V572" s="23" t="s">
        <v>416</v>
      </c>
      <c r="W572">
        <f ca="1">VALUE(LEFT(C572, 4))</f>
        <v>2013</v>
      </c>
      <c r="X572">
        <f ca="1">VALUE(MID(C572,6,FIND("_",C572,6)-6))</f>
        <v>1</v>
      </c>
      <c r="Y572" t="str">
        <f ca="1">IF(NOT(OR(ISBLANK(D572),ISBLANK(E572),D572="",E572="")),D572-E572,"")</f>
        <v/>
      </c>
      <c r="Z572" t="str">
        <f ca="1">IF(OR(NOT(ISNUMBER(D572)),ISBLANK(D572),D572="",ISBLANK(N572)),"",ABS(D572-N572))</f>
        <v/>
      </c>
      <c r="AA572">
        <f ca="1">IF(OR(ISBLANK(J572),ISBLANK(O572),J572="",O572=""),"",IF(J572=O572,1,0))</f>
        <v>1</v>
      </c>
      <c r="AB572" t="str">
        <f ca="1">IF(OR(ISBLANK(K572),ISBLANK(Q572),K572="",Q572=""),"",IF(K572=Q572,1,0))</f>
        <v/>
      </c>
      <c r="AC572" s="23" t="str">
        <f t="shared" ca="1" si="8"/>
        <v/>
      </c>
    </row>
    <row r="573" spans="1:29" x14ac:dyDescent="0.25">
      <c r="A573" s="23">
        <v>572</v>
      </c>
      <c r="B573">
        <v>278</v>
      </c>
      <c r="C573" t="str">
        <f ca="1">IFERROR(VLOOKUP($B573,INDIRECT(nfl_game_result),MATCH(C$1,INDIRECT(nfl_game_result_header),0),FALSE),"error")</f>
        <v>2013_01_OAK@IND</v>
      </c>
      <c r="D573" t="str">
        <f ca="1">IFERROR(IF(ISBLANK(VLOOKUP($B573,INDIRECT(nfl_game_result),MATCH(D$1,INDIRECT(nfl_game_result_header),0),FALSE)),"",VLOOKUP($B573,INDIRECT(nfl_game_result),MATCH(D$1,INDIRECT(nfl_game_result_header),0),FALSE)),"error")</f>
        <v/>
      </c>
      <c r="E573">
        <f ca="1">IFERROR(IF(ISBLANK(VLOOKUP($B573,INDIRECT(nfl_game_result),MATCH(E$1,INDIRECT(nfl_game_result_header),0),FALSE)),"",VLOOKUP($B573,INDIRECT(nfl_game_result),MATCH(E$1,INDIRECT(nfl_game_result_header),0),FALSE)),"error")</f>
        <v>-6.5</v>
      </c>
      <c r="F573" s="23" t="str">
        <f ca="1">IFERROR(IF(ISBLANK(VLOOKUP($B573,INDIRECT(nfl_game_result),MATCH(F$1,INDIRECT(nfl_game_result_header),0),FALSE)),"",VLOOKUP($B573,INDIRECT(nfl_game_result),MATCH(F$1,INDIRECT(nfl_game_result_header),0),FALSE)),"error")</f>
        <v/>
      </c>
      <c r="G573" s="23" t="str">
        <f ca="1">IFERROR(IF(ISBLANK(VLOOKUP($B573,INDIRECT(nfl_game_result),MATCH(G$1,INDIRECT(nfl_game_result_header),0),FALSE)),"",VLOOKUP($B573,INDIRECT(nfl_game_result),MATCH(G$1,INDIRECT(nfl_game_result_header),0),FALSE)),"error")</f>
        <v/>
      </c>
      <c r="H573">
        <f ca="1">IFERROR(IF(ISBLANK(VLOOKUP($B573,INDIRECT(nfl_game_result),MATCH(H$1,INDIRECT(nfl_game_result_header),0),FALSE)),"",VLOOKUP($B573,INDIRECT(nfl_game_result),MATCH(H$1,INDIRECT(nfl_game_result_header),0),FALSE)),"error")</f>
        <v>21</v>
      </c>
      <c r="I573">
        <f ca="1">IFERROR(IF(ISBLANK(VLOOKUP($B573,INDIRECT(nfl_game_result),MATCH(I$1,INDIRECT(nfl_game_result_header),0),FALSE)),"",VLOOKUP($B573,INDIRECT(nfl_game_result),MATCH(I$1,INDIRECT(nfl_game_result_header),0),FALSE)),"error")</f>
        <v>17</v>
      </c>
      <c r="J573" t="str">
        <f ca="1">IFERROR(IF(ISBLANK(VLOOKUP($B573,INDIRECT(nfl_game_result),MATCH(J$1,INDIRECT(nfl_game_result_header),0),FALSE)),"",VLOOKUP($B573,INDIRECT(nfl_game_result),MATCH(J$1,INDIRECT(nfl_game_result_header),0),FALSE)),"error")</f>
        <v>OAK</v>
      </c>
      <c r="K573" t="str">
        <f ca="1">IFERROR(IF(ISBLANK(VLOOKUP($B573,INDIRECT(nfl_game_result),MATCH(K$1,INDIRECT(nfl_game_result_header),0),FALSE)),"",VLOOKUP($B573,INDIRECT(nfl_game_result),MATCH(K$1,INDIRECT(nfl_game_result_header),0),FALSE)),"error")</f>
        <v>IND</v>
      </c>
      <c r="L573" s="23" t="str">
        <f ca="1">IFERROR(IF(ISBLANK(VLOOKUP($B573,INDIRECT(nfl_game_result),MATCH(L$1,INDIRECT(nfl_game_result_header),0),FALSE)),"",VLOOKUP($B573,INDIRECT(nfl_game_result),MATCH(L$1,INDIRECT(nfl_game_result_header),0),FALSE)),"error")</f>
        <v/>
      </c>
      <c r="M573" t="s">
        <v>14</v>
      </c>
      <c r="N573">
        <v>-6.5</v>
      </c>
      <c r="O573" t="s">
        <v>76</v>
      </c>
      <c r="V573" s="23" t="s">
        <v>416</v>
      </c>
      <c r="W573">
        <f ca="1">VALUE(LEFT(C573, 4))</f>
        <v>2013</v>
      </c>
      <c r="X573">
        <f ca="1">VALUE(MID(C573,6,FIND("_",C573,6)-6))</f>
        <v>1</v>
      </c>
      <c r="Y573" t="str">
        <f ca="1">IF(NOT(OR(ISBLANK(D573),ISBLANK(E573),D573="",E573="")),D573-E573,"")</f>
        <v/>
      </c>
      <c r="Z573" t="str">
        <f ca="1">IF(OR(NOT(ISNUMBER(D573)),ISBLANK(D573),D573="",ISBLANK(N573)),"",ABS(D573-N573))</f>
        <v/>
      </c>
      <c r="AA573">
        <f ca="1">IF(OR(ISBLANK(J573),ISBLANK(O573),J573="",O573=""),"",IF(J573=O573,1,0))</f>
        <v>0</v>
      </c>
      <c r="AB573" t="str">
        <f ca="1">IF(OR(ISBLANK(K573),ISBLANK(Q573),K573="",Q573=""),"",IF(K573=Q573,1,0))</f>
        <v/>
      </c>
      <c r="AC573" s="23" t="str">
        <f t="shared" ca="1" si="8"/>
        <v/>
      </c>
    </row>
    <row r="574" spans="1:29" x14ac:dyDescent="0.25">
      <c r="A574" s="23">
        <v>573</v>
      </c>
      <c r="B574">
        <v>279</v>
      </c>
      <c r="C574" t="str">
        <f ca="1">IFERROR(VLOOKUP($B574,INDIRECT(nfl_game_result),MATCH(C$1,INDIRECT(nfl_game_result_header),0),FALSE),"error")</f>
        <v>2013_01_GBY@SFO</v>
      </c>
      <c r="D574" t="str">
        <f ca="1">IFERROR(IF(ISBLANK(VLOOKUP($B574,INDIRECT(nfl_game_result),MATCH(D$1,INDIRECT(nfl_game_result_header),0),FALSE)),"",VLOOKUP($B574,INDIRECT(nfl_game_result),MATCH(D$1,INDIRECT(nfl_game_result_header),0),FALSE)),"error")</f>
        <v/>
      </c>
      <c r="E574">
        <f ca="1">IFERROR(IF(ISBLANK(VLOOKUP($B574,INDIRECT(nfl_game_result),MATCH(E$1,INDIRECT(nfl_game_result_header),0),FALSE)),"",VLOOKUP($B574,INDIRECT(nfl_game_result),MATCH(E$1,INDIRECT(nfl_game_result_header),0),FALSE)),"error")</f>
        <v>-4.5</v>
      </c>
      <c r="F574" s="23" t="str">
        <f ca="1">IFERROR(IF(ISBLANK(VLOOKUP($B574,INDIRECT(nfl_game_result),MATCH(F$1,INDIRECT(nfl_game_result_header),0),FALSE)),"",VLOOKUP($B574,INDIRECT(nfl_game_result),MATCH(F$1,INDIRECT(nfl_game_result_header),0),FALSE)),"error")</f>
        <v/>
      </c>
      <c r="G574" s="23" t="str">
        <f ca="1">IFERROR(IF(ISBLANK(VLOOKUP($B574,INDIRECT(nfl_game_result),MATCH(G$1,INDIRECT(nfl_game_result_header),0),FALSE)),"",VLOOKUP($B574,INDIRECT(nfl_game_result),MATCH(G$1,INDIRECT(nfl_game_result_header),0),FALSE)),"error")</f>
        <v/>
      </c>
      <c r="H574">
        <f ca="1">IFERROR(IF(ISBLANK(VLOOKUP($B574,INDIRECT(nfl_game_result),MATCH(H$1,INDIRECT(nfl_game_result_header),0),FALSE)),"",VLOOKUP($B574,INDIRECT(nfl_game_result),MATCH(H$1,INDIRECT(nfl_game_result_header),0),FALSE)),"error")</f>
        <v>34</v>
      </c>
      <c r="I574">
        <f ca="1">IFERROR(IF(ISBLANK(VLOOKUP($B574,INDIRECT(nfl_game_result),MATCH(I$1,INDIRECT(nfl_game_result_header),0),FALSE)),"",VLOOKUP($B574,INDIRECT(nfl_game_result),MATCH(I$1,INDIRECT(nfl_game_result_header),0),FALSE)),"error")</f>
        <v>28</v>
      </c>
      <c r="J574" t="str">
        <f ca="1">IFERROR(IF(ISBLANK(VLOOKUP($B574,INDIRECT(nfl_game_result),MATCH(J$1,INDIRECT(nfl_game_result_header),0),FALSE)),"",VLOOKUP($B574,INDIRECT(nfl_game_result),MATCH(J$1,INDIRECT(nfl_game_result_header),0),FALSE)),"error")</f>
        <v>SFO</v>
      </c>
      <c r="K574" t="str">
        <f ca="1">IFERROR(IF(ISBLANK(VLOOKUP($B574,INDIRECT(nfl_game_result),MATCH(K$1,INDIRECT(nfl_game_result_header),0),FALSE)),"",VLOOKUP($B574,INDIRECT(nfl_game_result),MATCH(K$1,INDIRECT(nfl_game_result_header),0),FALSE)),"error")</f>
        <v>SFO</v>
      </c>
      <c r="L574" s="23" t="str">
        <f ca="1">IFERROR(IF(ISBLANK(VLOOKUP($B574,INDIRECT(nfl_game_result),MATCH(L$1,INDIRECT(nfl_game_result_header),0),FALSE)),"",VLOOKUP($B574,INDIRECT(nfl_game_result),MATCH(L$1,INDIRECT(nfl_game_result_header),0),FALSE)),"error")</f>
        <v/>
      </c>
      <c r="M574" t="s">
        <v>14</v>
      </c>
      <c r="N574">
        <v>-3</v>
      </c>
      <c r="O574" t="s">
        <v>330</v>
      </c>
      <c r="V574" s="23" t="s">
        <v>416</v>
      </c>
      <c r="W574">
        <f ca="1">VALUE(LEFT(C574, 4))</f>
        <v>2013</v>
      </c>
      <c r="X574">
        <f ca="1">VALUE(MID(C574,6,FIND("_",C574,6)-6))</f>
        <v>1</v>
      </c>
      <c r="Y574" t="str">
        <f ca="1">IF(NOT(OR(ISBLANK(D574),ISBLANK(E574),D574="",E574="")),D574-E574,"")</f>
        <v/>
      </c>
      <c r="Z574" t="str">
        <f ca="1">IF(OR(NOT(ISNUMBER(D574)),ISBLANK(D574),D574="",ISBLANK(N574)),"",ABS(D574-N574))</f>
        <v/>
      </c>
      <c r="AA574">
        <f ca="1">IF(OR(ISBLANK(J574),ISBLANK(O574),J574="",O574=""),"",IF(J574=O574,1,0))</f>
        <v>0</v>
      </c>
      <c r="AB574" t="str">
        <f ca="1">IF(OR(ISBLANK(K574),ISBLANK(Q574),K574="",Q574=""),"",IF(K574=Q574,1,0))</f>
        <v/>
      </c>
      <c r="AC574" s="23" t="str">
        <f t="shared" ca="1" si="8"/>
        <v/>
      </c>
    </row>
    <row r="575" spans="1:29" x14ac:dyDescent="0.25">
      <c r="A575" s="23">
        <v>574</v>
      </c>
      <c r="B575">
        <v>280</v>
      </c>
      <c r="C575" t="str">
        <f ca="1">IFERROR(VLOOKUP($B575,INDIRECT(nfl_game_result),MATCH(C$1,INDIRECT(nfl_game_result_header),0),FALSE),"error")</f>
        <v>2013_01_ARI@STL</v>
      </c>
      <c r="D575" t="str">
        <f ca="1">IFERROR(IF(ISBLANK(VLOOKUP($B575,INDIRECT(nfl_game_result),MATCH(D$1,INDIRECT(nfl_game_result_header),0),FALSE)),"",VLOOKUP($B575,INDIRECT(nfl_game_result),MATCH(D$1,INDIRECT(nfl_game_result_header),0),FALSE)),"error")</f>
        <v/>
      </c>
      <c r="E575">
        <f ca="1">IFERROR(IF(ISBLANK(VLOOKUP($B575,INDIRECT(nfl_game_result),MATCH(E$1,INDIRECT(nfl_game_result_header),0),FALSE)),"",VLOOKUP($B575,INDIRECT(nfl_game_result),MATCH(E$1,INDIRECT(nfl_game_result_header),0),FALSE)),"error")</f>
        <v>-5.5</v>
      </c>
      <c r="F575" s="23" t="str">
        <f ca="1">IFERROR(IF(ISBLANK(VLOOKUP($B575,INDIRECT(nfl_game_result),MATCH(F$1,INDIRECT(nfl_game_result_header),0),FALSE)),"",VLOOKUP($B575,INDIRECT(nfl_game_result),MATCH(F$1,INDIRECT(nfl_game_result_header),0),FALSE)),"error")</f>
        <v/>
      </c>
      <c r="G575" s="23" t="str">
        <f ca="1">IFERROR(IF(ISBLANK(VLOOKUP($B575,INDIRECT(nfl_game_result),MATCH(G$1,INDIRECT(nfl_game_result_header),0),FALSE)),"",VLOOKUP($B575,INDIRECT(nfl_game_result),MATCH(G$1,INDIRECT(nfl_game_result_header),0),FALSE)),"error")</f>
        <v/>
      </c>
      <c r="H575">
        <f ca="1">IFERROR(IF(ISBLANK(VLOOKUP($B575,INDIRECT(nfl_game_result),MATCH(H$1,INDIRECT(nfl_game_result_header),0),FALSE)),"",VLOOKUP($B575,INDIRECT(nfl_game_result),MATCH(H$1,INDIRECT(nfl_game_result_header),0),FALSE)),"error")</f>
        <v>27</v>
      </c>
      <c r="I575">
        <f ca="1">IFERROR(IF(ISBLANK(VLOOKUP($B575,INDIRECT(nfl_game_result),MATCH(I$1,INDIRECT(nfl_game_result_header),0),FALSE)),"",VLOOKUP($B575,INDIRECT(nfl_game_result),MATCH(I$1,INDIRECT(nfl_game_result_header),0),FALSE)),"error")</f>
        <v>24</v>
      </c>
      <c r="J575" t="str">
        <f ca="1">IFERROR(IF(ISBLANK(VLOOKUP($B575,INDIRECT(nfl_game_result),MATCH(J$1,INDIRECT(nfl_game_result_header),0),FALSE)),"",VLOOKUP($B575,INDIRECT(nfl_game_result),MATCH(J$1,INDIRECT(nfl_game_result_header),0),FALSE)),"error")</f>
        <v>ARI</v>
      </c>
      <c r="K575" t="str">
        <f ca="1">IFERROR(IF(ISBLANK(VLOOKUP($B575,INDIRECT(nfl_game_result),MATCH(K$1,INDIRECT(nfl_game_result_header),0),FALSE)),"",VLOOKUP($B575,INDIRECT(nfl_game_result),MATCH(K$1,INDIRECT(nfl_game_result_header),0),FALSE)),"error")</f>
        <v>STL</v>
      </c>
      <c r="L575" s="23" t="str">
        <f ca="1">IFERROR(IF(ISBLANK(VLOOKUP($B575,INDIRECT(nfl_game_result),MATCH(L$1,INDIRECT(nfl_game_result_header),0),FALSE)),"",VLOOKUP($B575,INDIRECT(nfl_game_result),MATCH(L$1,INDIRECT(nfl_game_result_header),0),FALSE)),"error")</f>
        <v/>
      </c>
      <c r="M575" t="s">
        <v>14</v>
      </c>
      <c r="N575">
        <v>-3.5</v>
      </c>
      <c r="O575" t="s">
        <v>64</v>
      </c>
      <c r="V575" s="23" t="s">
        <v>416</v>
      </c>
      <c r="W575">
        <f ca="1">VALUE(LEFT(C575, 4))</f>
        <v>2013</v>
      </c>
      <c r="X575">
        <f ca="1">VALUE(MID(C575,6,FIND("_",C575,6)-6))</f>
        <v>1</v>
      </c>
      <c r="Y575" t="str">
        <f ca="1">IF(NOT(OR(ISBLANK(D575),ISBLANK(E575),D575="",E575="")),D575-E575,"")</f>
        <v/>
      </c>
      <c r="Z575" t="str">
        <f ca="1">IF(OR(NOT(ISNUMBER(D575)),ISBLANK(D575),D575="",ISBLANK(N575)),"",ABS(D575-N575))</f>
        <v/>
      </c>
      <c r="AA575">
        <f ca="1">IF(OR(ISBLANK(J575),ISBLANK(O575),J575="",O575=""),"",IF(J575=O575,1,0))</f>
        <v>1</v>
      </c>
      <c r="AB575" t="str">
        <f ca="1">IF(OR(ISBLANK(K575),ISBLANK(Q575),K575="",Q575=""),"",IF(K575=Q575,1,0))</f>
        <v/>
      </c>
      <c r="AC575" s="23" t="str">
        <f t="shared" ca="1" si="8"/>
        <v/>
      </c>
    </row>
    <row r="576" spans="1:29" x14ac:dyDescent="0.25">
      <c r="A576" s="23">
        <v>575</v>
      </c>
      <c r="B576">
        <v>281</v>
      </c>
      <c r="C576" t="str">
        <f ca="1">IFERROR(VLOOKUP($B576,INDIRECT(nfl_game_result),MATCH(C$1,INDIRECT(nfl_game_result_header),0),FALSE),"error")</f>
        <v>2013_01_NYG@DAL</v>
      </c>
      <c r="D576" t="str">
        <f ca="1">IFERROR(IF(ISBLANK(VLOOKUP($B576,INDIRECT(nfl_game_result),MATCH(D$1,INDIRECT(nfl_game_result_header),0),FALSE)),"",VLOOKUP($B576,INDIRECT(nfl_game_result),MATCH(D$1,INDIRECT(nfl_game_result_header),0),FALSE)),"error")</f>
        <v/>
      </c>
      <c r="E576">
        <f ca="1">IFERROR(IF(ISBLANK(VLOOKUP($B576,INDIRECT(nfl_game_result),MATCH(E$1,INDIRECT(nfl_game_result_header),0),FALSE)),"",VLOOKUP($B576,INDIRECT(nfl_game_result),MATCH(E$1,INDIRECT(nfl_game_result_header),0),FALSE)),"error")</f>
        <v>-2.5</v>
      </c>
      <c r="F576" s="23" t="str">
        <f ca="1">IFERROR(IF(ISBLANK(VLOOKUP($B576,INDIRECT(nfl_game_result),MATCH(F$1,INDIRECT(nfl_game_result_header),0),FALSE)),"",VLOOKUP($B576,INDIRECT(nfl_game_result),MATCH(F$1,INDIRECT(nfl_game_result_header),0),FALSE)),"error")</f>
        <v/>
      </c>
      <c r="G576" s="23" t="str">
        <f ca="1">IFERROR(IF(ISBLANK(VLOOKUP($B576,INDIRECT(nfl_game_result),MATCH(G$1,INDIRECT(nfl_game_result_header),0),FALSE)),"",VLOOKUP($B576,INDIRECT(nfl_game_result),MATCH(G$1,INDIRECT(nfl_game_result_header),0),FALSE)),"error")</f>
        <v/>
      </c>
      <c r="H576">
        <f ca="1">IFERROR(IF(ISBLANK(VLOOKUP($B576,INDIRECT(nfl_game_result),MATCH(H$1,INDIRECT(nfl_game_result_header),0),FALSE)),"",VLOOKUP($B576,INDIRECT(nfl_game_result),MATCH(H$1,INDIRECT(nfl_game_result_header),0),FALSE)),"error")</f>
        <v>36</v>
      </c>
      <c r="I576">
        <f ca="1">IFERROR(IF(ISBLANK(VLOOKUP($B576,INDIRECT(nfl_game_result),MATCH(I$1,INDIRECT(nfl_game_result_header),0),FALSE)),"",VLOOKUP($B576,INDIRECT(nfl_game_result),MATCH(I$1,INDIRECT(nfl_game_result_header),0),FALSE)),"error")</f>
        <v>31</v>
      </c>
      <c r="J576" t="str">
        <f ca="1">IFERROR(IF(ISBLANK(VLOOKUP($B576,INDIRECT(nfl_game_result),MATCH(J$1,INDIRECT(nfl_game_result_header),0),FALSE)),"",VLOOKUP($B576,INDIRECT(nfl_game_result),MATCH(J$1,INDIRECT(nfl_game_result_header),0),FALSE)),"error")</f>
        <v>DAL</v>
      </c>
      <c r="K576" t="str">
        <f ca="1">IFERROR(IF(ISBLANK(VLOOKUP($B576,INDIRECT(nfl_game_result),MATCH(K$1,INDIRECT(nfl_game_result_header),0),FALSE)),"",VLOOKUP($B576,INDIRECT(nfl_game_result),MATCH(K$1,INDIRECT(nfl_game_result_header),0),FALSE)),"error")</f>
        <v>DAL</v>
      </c>
      <c r="L576" s="23" t="str">
        <f ca="1">IFERROR(IF(ISBLANK(VLOOKUP($B576,INDIRECT(nfl_game_result),MATCH(L$1,INDIRECT(nfl_game_result_header),0),FALSE)),"",VLOOKUP($B576,INDIRECT(nfl_game_result),MATCH(L$1,INDIRECT(nfl_game_result_header),0),FALSE)),"error")</f>
        <v/>
      </c>
      <c r="M576" t="s">
        <v>14</v>
      </c>
      <c r="N576">
        <v>-3</v>
      </c>
      <c r="O576" t="s">
        <v>71</v>
      </c>
      <c r="V576" s="23" t="s">
        <v>416</v>
      </c>
      <c r="W576">
        <f ca="1">VALUE(LEFT(C576, 4))</f>
        <v>2013</v>
      </c>
      <c r="X576">
        <f ca="1">VALUE(MID(C576,6,FIND("_",C576,6)-6))</f>
        <v>1</v>
      </c>
      <c r="Y576" t="str">
        <f ca="1">IF(NOT(OR(ISBLANK(D576),ISBLANK(E576),D576="",E576="")),D576-E576,"")</f>
        <v/>
      </c>
      <c r="Z576" t="str">
        <f ca="1">IF(OR(NOT(ISNUMBER(D576)),ISBLANK(D576),D576="",ISBLANK(N576)),"",ABS(D576-N576))</f>
        <v/>
      </c>
      <c r="AA576">
        <f ca="1">IF(OR(ISBLANK(J576),ISBLANK(O576),J576="",O576=""),"",IF(J576=O576,1,0))</f>
        <v>1</v>
      </c>
      <c r="AB576" t="str">
        <f ca="1">IF(OR(ISBLANK(K576),ISBLANK(Q576),K576="",Q576=""),"",IF(K576=Q576,1,0))</f>
        <v/>
      </c>
      <c r="AC576" s="23" t="str">
        <f t="shared" ca="1" si="8"/>
        <v/>
      </c>
    </row>
    <row r="577" spans="1:29" x14ac:dyDescent="0.25">
      <c r="A577" s="23">
        <v>576</v>
      </c>
      <c r="B577">
        <v>282</v>
      </c>
      <c r="C577" t="str">
        <f ca="1">IFERROR(VLOOKUP($B577,INDIRECT(nfl_game_result),MATCH(C$1,INDIRECT(nfl_game_result_header),0),FALSE),"error")</f>
        <v>2013_01_PHI@WAS</v>
      </c>
      <c r="D577" t="str">
        <f ca="1">IFERROR(IF(ISBLANK(VLOOKUP($B577,INDIRECT(nfl_game_result),MATCH(D$1,INDIRECT(nfl_game_result_header),0),FALSE)),"",VLOOKUP($B577,INDIRECT(nfl_game_result),MATCH(D$1,INDIRECT(nfl_game_result_header),0),FALSE)),"error")</f>
        <v/>
      </c>
      <c r="E577">
        <f ca="1">IFERROR(IF(ISBLANK(VLOOKUP($B577,INDIRECT(nfl_game_result),MATCH(E$1,INDIRECT(nfl_game_result_header),0),FALSE)),"",VLOOKUP($B577,INDIRECT(nfl_game_result),MATCH(E$1,INDIRECT(nfl_game_result_header),0),FALSE)),"error")</f>
        <v>-4.5</v>
      </c>
      <c r="F577" s="23" t="str">
        <f ca="1">IFERROR(IF(ISBLANK(VLOOKUP($B577,INDIRECT(nfl_game_result),MATCH(F$1,INDIRECT(nfl_game_result_header),0),FALSE)),"",VLOOKUP($B577,INDIRECT(nfl_game_result),MATCH(F$1,INDIRECT(nfl_game_result_header),0),FALSE)),"error")</f>
        <v/>
      </c>
      <c r="G577" s="23" t="str">
        <f ca="1">IFERROR(IF(ISBLANK(VLOOKUP($B577,INDIRECT(nfl_game_result),MATCH(G$1,INDIRECT(nfl_game_result_header),0),FALSE)),"",VLOOKUP($B577,INDIRECT(nfl_game_result),MATCH(G$1,INDIRECT(nfl_game_result_header),0),FALSE)),"error")</f>
        <v/>
      </c>
      <c r="H577">
        <f ca="1">IFERROR(IF(ISBLANK(VLOOKUP($B577,INDIRECT(nfl_game_result),MATCH(H$1,INDIRECT(nfl_game_result_header),0),FALSE)),"",VLOOKUP($B577,INDIRECT(nfl_game_result),MATCH(H$1,INDIRECT(nfl_game_result_header),0),FALSE)),"error")</f>
        <v>27</v>
      </c>
      <c r="I577">
        <f ca="1">IFERROR(IF(ISBLANK(VLOOKUP($B577,INDIRECT(nfl_game_result),MATCH(I$1,INDIRECT(nfl_game_result_header),0),FALSE)),"",VLOOKUP($B577,INDIRECT(nfl_game_result),MATCH(I$1,INDIRECT(nfl_game_result_header),0),FALSE)),"error")</f>
        <v>33</v>
      </c>
      <c r="J577" t="str">
        <f ca="1">IFERROR(IF(ISBLANK(VLOOKUP($B577,INDIRECT(nfl_game_result),MATCH(J$1,INDIRECT(nfl_game_result_header),0),FALSE)),"",VLOOKUP($B577,INDIRECT(nfl_game_result),MATCH(J$1,INDIRECT(nfl_game_result_header),0),FALSE)),"error")</f>
        <v>PHI</v>
      </c>
      <c r="K577" t="str">
        <f ca="1">IFERROR(IF(ISBLANK(VLOOKUP($B577,INDIRECT(nfl_game_result),MATCH(K$1,INDIRECT(nfl_game_result_header),0),FALSE)),"",VLOOKUP($B577,INDIRECT(nfl_game_result),MATCH(K$1,INDIRECT(nfl_game_result_header),0),FALSE)),"error")</f>
        <v>PHI</v>
      </c>
      <c r="L577" s="23" t="str">
        <f ca="1">IFERROR(IF(ISBLANK(VLOOKUP($B577,INDIRECT(nfl_game_result),MATCH(L$1,INDIRECT(nfl_game_result_header),0),FALSE)),"",VLOOKUP($B577,INDIRECT(nfl_game_result),MATCH(L$1,INDIRECT(nfl_game_result_header),0),FALSE)),"error")</f>
        <v/>
      </c>
      <c r="M577" t="s">
        <v>14</v>
      </c>
      <c r="N577">
        <v>-3.5</v>
      </c>
      <c r="O577" t="s">
        <v>94</v>
      </c>
      <c r="V577" s="23" t="s">
        <v>416</v>
      </c>
      <c r="W577">
        <f ca="1">VALUE(LEFT(C577, 4))</f>
        <v>2013</v>
      </c>
      <c r="X577">
        <f ca="1">VALUE(MID(C577,6,FIND("_",C577,6)-6))</f>
        <v>1</v>
      </c>
      <c r="Y577" t="str">
        <f ca="1">IF(NOT(OR(ISBLANK(D577),ISBLANK(E577),D577="",E577="")),D577-E577,"")</f>
        <v/>
      </c>
      <c r="Z577" t="str">
        <f ca="1">IF(OR(NOT(ISNUMBER(D577)),ISBLANK(D577),D577="",ISBLANK(N577)),"",ABS(D577-N577))</f>
        <v/>
      </c>
      <c r="AA577">
        <f ca="1">IF(OR(ISBLANK(J577),ISBLANK(O577),J577="",O577=""),"",IF(J577=O577,1,0))</f>
        <v>0</v>
      </c>
      <c r="AB577" t="str">
        <f ca="1">IF(OR(ISBLANK(K577),ISBLANK(Q577),K577="",Q577=""),"",IF(K577=Q577,1,0))</f>
        <v/>
      </c>
      <c r="AC577" s="23" t="str">
        <f t="shared" ca="1" si="8"/>
        <v/>
      </c>
    </row>
    <row r="578" spans="1:29" x14ac:dyDescent="0.25">
      <c r="A578" s="23">
        <v>577</v>
      </c>
      <c r="B578">
        <v>283</v>
      </c>
      <c r="C578" t="str">
        <f ca="1">IFERROR(VLOOKUP($B578,INDIRECT(nfl_game_result),MATCH(C$1,INDIRECT(nfl_game_result_header),0),FALSE),"error")</f>
        <v>2013_01_HOU@SD</v>
      </c>
      <c r="D578" t="str">
        <f ca="1">IFERROR(IF(ISBLANK(VLOOKUP($B578,INDIRECT(nfl_game_result),MATCH(D$1,INDIRECT(nfl_game_result_header),0),FALSE)),"",VLOOKUP($B578,INDIRECT(nfl_game_result),MATCH(D$1,INDIRECT(nfl_game_result_header),0),FALSE)),"error")</f>
        <v/>
      </c>
      <c r="E578">
        <f ca="1">IFERROR(IF(ISBLANK(VLOOKUP($B578,INDIRECT(nfl_game_result),MATCH(E$1,INDIRECT(nfl_game_result_header),0),FALSE)),"",VLOOKUP($B578,INDIRECT(nfl_game_result),MATCH(E$1,INDIRECT(nfl_game_result_header),0),FALSE)),"error")</f>
        <v>2.5</v>
      </c>
      <c r="F578" s="23" t="str">
        <f ca="1">IFERROR(IF(ISBLANK(VLOOKUP($B578,INDIRECT(nfl_game_result),MATCH(F$1,INDIRECT(nfl_game_result_header),0),FALSE)),"",VLOOKUP($B578,INDIRECT(nfl_game_result),MATCH(F$1,INDIRECT(nfl_game_result_header),0),FALSE)),"error")</f>
        <v/>
      </c>
      <c r="G578" s="23" t="str">
        <f ca="1">IFERROR(IF(ISBLANK(VLOOKUP($B578,INDIRECT(nfl_game_result),MATCH(G$1,INDIRECT(nfl_game_result_header),0),FALSE)),"",VLOOKUP($B578,INDIRECT(nfl_game_result),MATCH(G$1,INDIRECT(nfl_game_result_header),0),FALSE)),"error")</f>
        <v/>
      </c>
      <c r="H578">
        <f ca="1">IFERROR(IF(ISBLANK(VLOOKUP($B578,INDIRECT(nfl_game_result),MATCH(H$1,INDIRECT(nfl_game_result_header),0),FALSE)),"",VLOOKUP($B578,INDIRECT(nfl_game_result),MATCH(H$1,INDIRECT(nfl_game_result_header),0),FALSE)),"error")</f>
        <v>28</v>
      </c>
      <c r="I578">
        <f ca="1">IFERROR(IF(ISBLANK(VLOOKUP($B578,INDIRECT(nfl_game_result),MATCH(I$1,INDIRECT(nfl_game_result_header),0),FALSE)),"",VLOOKUP($B578,INDIRECT(nfl_game_result),MATCH(I$1,INDIRECT(nfl_game_result_header),0),FALSE)),"error")</f>
        <v>31</v>
      </c>
      <c r="J578" t="str">
        <f ca="1">IFERROR(IF(ISBLANK(VLOOKUP($B578,INDIRECT(nfl_game_result),MATCH(J$1,INDIRECT(nfl_game_result_header),0),FALSE)),"",VLOOKUP($B578,INDIRECT(nfl_game_result),MATCH(J$1,INDIRECT(nfl_game_result_header),0),FALSE)),"error")</f>
        <v>HOU</v>
      </c>
      <c r="K578" t="str">
        <f ca="1">IFERROR(IF(ISBLANK(VLOOKUP($B578,INDIRECT(nfl_game_result),MATCH(K$1,INDIRECT(nfl_game_result_header),0),FALSE)),"",VLOOKUP($B578,INDIRECT(nfl_game_result),MATCH(K$1,INDIRECT(nfl_game_result_header),0),FALSE)),"error")</f>
        <v>HOU</v>
      </c>
      <c r="L578" s="23" t="str">
        <f ca="1">IFERROR(IF(ISBLANK(VLOOKUP($B578,INDIRECT(nfl_game_result),MATCH(L$1,INDIRECT(nfl_game_result_header),0),FALSE)),"",VLOOKUP($B578,INDIRECT(nfl_game_result),MATCH(L$1,INDIRECT(nfl_game_result_header),0),FALSE)),"error")</f>
        <v/>
      </c>
      <c r="M578" t="s">
        <v>14</v>
      </c>
      <c r="N578">
        <v>3</v>
      </c>
      <c r="O578" t="s">
        <v>75</v>
      </c>
      <c r="V578" s="23" t="s">
        <v>416</v>
      </c>
      <c r="W578">
        <f ca="1">VALUE(LEFT(C578, 4))</f>
        <v>2013</v>
      </c>
      <c r="X578">
        <f ca="1">VALUE(MID(C578,6,FIND("_",C578,6)-6))</f>
        <v>1</v>
      </c>
      <c r="Y578" t="str">
        <f ca="1">IF(NOT(OR(ISBLANK(D578),ISBLANK(E578),D578="",E578="")),D578-E578,"")</f>
        <v/>
      </c>
      <c r="Z578" t="str">
        <f ca="1">IF(OR(NOT(ISNUMBER(D578)),ISBLANK(D578),D578="",ISBLANK(N578)),"",ABS(D578-N578))</f>
        <v/>
      </c>
      <c r="AA578">
        <f ca="1">IF(OR(ISBLANK(J578),ISBLANK(O578),J578="",O578=""),"",IF(J578=O578,1,0))</f>
        <v>1</v>
      </c>
      <c r="AB578" t="str">
        <f ca="1">IF(OR(ISBLANK(K578),ISBLANK(Q578),K578="",Q578=""),"",IF(K578=Q578,1,0))</f>
        <v/>
      </c>
      <c r="AC578" s="23" t="str">
        <f t="shared" ca="1" si="8"/>
        <v/>
      </c>
    </row>
    <row r="579" spans="1:29" x14ac:dyDescent="0.25">
      <c r="A579" s="23">
        <v>578</v>
      </c>
      <c r="B579">
        <v>284</v>
      </c>
      <c r="C579" t="str">
        <f ca="1">IFERROR(VLOOKUP($B579,INDIRECT(nfl_game_result),MATCH(C$1,INDIRECT(nfl_game_result_header),0),FALSE),"error")</f>
        <v>2013_02_NYJ@NWE</v>
      </c>
      <c r="D579" t="str">
        <f ca="1">IFERROR(IF(ISBLANK(VLOOKUP($B579,INDIRECT(nfl_game_result),MATCH(D$1,INDIRECT(nfl_game_result_header),0),FALSE)),"",VLOOKUP($B579,INDIRECT(nfl_game_result),MATCH(D$1,INDIRECT(nfl_game_result_header),0),FALSE)),"error")</f>
        <v/>
      </c>
      <c r="E579">
        <f ca="1">IFERROR(IF(ISBLANK(VLOOKUP($B579,INDIRECT(nfl_game_result),MATCH(E$1,INDIRECT(nfl_game_result_header),0),FALSE)),"",VLOOKUP($B579,INDIRECT(nfl_game_result),MATCH(E$1,INDIRECT(nfl_game_result_header),0),FALSE)),"error")</f>
        <v>-12.5</v>
      </c>
      <c r="F579" s="23" t="str">
        <f ca="1">IFERROR(IF(ISBLANK(VLOOKUP($B579,INDIRECT(nfl_game_result),MATCH(F$1,INDIRECT(nfl_game_result_header),0),FALSE)),"",VLOOKUP($B579,INDIRECT(nfl_game_result),MATCH(F$1,INDIRECT(nfl_game_result_header),0),FALSE)),"error")</f>
        <v/>
      </c>
      <c r="G579" s="23" t="str">
        <f ca="1">IFERROR(IF(ISBLANK(VLOOKUP($B579,INDIRECT(nfl_game_result),MATCH(G$1,INDIRECT(nfl_game_result_header),0),FALSE)),"",VLOOKUP($B579,INDIRECT(nfl_game_result),MATCH(G$1,INDIRECT(nfl_game_result_header),0),FALSE)),"error")</f>
        <v/>
      </c>
      <c r="H579">
        <f ca="1">IFERROR(IF(ISBLANK(VLOOKUP($B579,INDIRECT(nfl_game_result),MATCH(H$1,INDIRECT(nfl_game_result_header),0),FALSE)),"",VLOOKUP($B579,INDIRECT(nfl_game_result),MATCH(H$1,INDIRECT(nfl_game_result_header),0),FALSE)),"error")</f>
        <v>13</v>
      </c>
      <c r="I579">
        <f ca="1">IFERROR(IF(ISBLANK(VLOOKUP($B579,INDIRECT(nfl_game_result),MATCH(I$1,INDIRECT(nfl_game_result_header),0),FALSE)),"",VLOOKUP($B579,INDIRECT(nfl_game_result),MATCH(I$1,INDIRECT(nfl_game_result_header),0),FALSE)),"error")</f>
        <v>10</v>
      </c>
      <c r="J579" t="str">
        <f ca="1">IFERROR(IF(ISBLANK(VLOOKUP($B579,INDIRECT(nfl_game_result),MATCH(J$1,INDIRECT(nfl_game_result_header),0),FALSE)),"",VLOOKUP($B579,INDIRECT(nfl_game_result),MATCH(J$1,INDIRECT(nfl_game_result_header),0),FALSE)),"error")</f>
        <v>NYJ</v>
      </c>
      <c r="K579" t="str">
        <f ca="1">IFERROR(IF(ISBLANK(VLOOKUP($B579,INDIRECT(nfl_game_result),MATCH(K$1,INDIRECT(nfl_game_result_header),0),FALSE)),"",VLOOKUP($B579,INDIRECT(nfl_game_result),MATCH(K$1,INDIRECT(nfl_game_result_header),0),FALSE)),"error")</f>
        <v>NWE</v>
      </c>
      <c r="L579" s="23" t="str">
        <f ca="1">IFERROR(IF(ISBLANK(VLOOKUP($B579,INDIRECT(nfl_game_result),MATCH(L$1,INDIRECT(nfl_game_result_header),0),FALSE)),"",VLOOKUP($B579,INDIRECT(nfl_game_result),MATCH(L$1,INDIRECT(nfl_game_result_header),0),FALSE)),"error")</f>
        <v/>
      </c>
      <c r="M579" t="s">
        <v>16</v>
      </c>
      <c r="N579">
        <v>-11.5</v>
      </c>
      <c r="O579" t="s">
        <v>84</v>
      </c>
      <c r="V579" s="23" t="s">
        <v>416</v>
      </c>
      <c r="W579">
        <f ca="1">VALUE(LEFT(C579, 4))</f>
        <v>2013</v>
      </c>
      <c r="X579">
        <f ca="1">VALUE(MID(C579,6,FIND("_",C579,6)-6))</f>
        <v>2</v>
      </c>
      <c r="Y579" t="str">
        <f ca="1">IF(NOT(OR(ISBLANK(D579),ISBLANK(E579),D579="",E579="")),D579-E579,"")</f>
        <v/>
      </c>
      <c r="Z579" t="str">
        <f ca="1">IF(OR(NOT(ISNUMBER(D579)),ISBLANK(D579),D579="",ISBLANK(N579)),"",ABS(D579-N579))</f>
        <v/>
      </c>
      <c r="AA579">
        <f ca="1">IF(OR(ISBLANK(J579),ISBLANK(O579),J579="",O579=""),"",IF(J579=O579,1,0))</f>
        <v>1</v>
      </c>
      <c r="AB579" t="str">
        <f ca="1">IF(OR(ISBLANK(K579),ISBLANK(Q579),K579="",Q579=""),"",IF(K579=Q579,1,0))</f>
        <v/>
      </c>
      <c r="AC579" s="23" t="str">
        <f t="shared" ca="1" si="8"/>
        <v/>
      </c>
    </row>
    <row r="580" spans="1:29" x14ac:dyDescent="0.25">
      <c r="A580" s="23">
        <v>579</v>
      </c>
      <c r="B580">
        <v>285</v>
      </c>
      <c r="C580" t="str">
        <f ca="1">IFERROR(VLOOKUP($B580,INDIRECT(nfl_game_result),MATCH(C$1,INDIRECT(nfl_game_result_header),0),FALSE),"error")</f>
        <v>2013_02_STL@ATL</v>
      </c>
      <c r="D580" t="str">
        <f ca="1">IFERROR(IF(ISBLANK(VLOOKUP($B580,INDIRECT(nfl_game_result),MATCH(D$1,INDIRECT(nfl_game_result_header),0),FALSE)),"",VLOOKUP($B580,INDIRECT(nfl_game_result),MATCH(D$1,INDIRECT(nfl_game_result_header),0),FALSE)),"error")</f>
        <v/>
      </c>
      <c r="E580">
        <f ca="1">IFERROR(IF(ISBLANK(VLOOKUP($B580,INDIRECT(nfl_game_result),MATCH(E$1,INDIRECT(nfl_game_result_header),0),FALSE)),"",VLOOKUP($B580,INDIRECT(nfl_game_result),MATCH(E$1,INDIRECT(nfl_game_result_header),0),FALSE)),"error")</f>
        <v>-7.5</v>
      </c>
      <c r="F580" s="23" t="str">
        <f ca="1">IFERROR(IF(ISBLANK(VLOOKUP($B580,INDIRECT(nfl_game_result),MATCH(F$1,INDIRECT(nfl_game_result_header),0),FALSE)),"",VLOOKUP($B580,INDIRECT(nfl_game_result),MATCH(F$1,INDIRECT(nfl_game_result_header),0),FALSE)),"error")</f>
        <v/>
      </c>
      <c r="G580" s="23" t="str">
        <f ca="1">IFERROR(IF(ISBLANK(VLOOKUP($B580,INDIRECT(nfl_game_result),MATCH(G$1,INDIRECT(nfl_game_result_header),0),FALSE)),"",VLOOKUP($B580,INDIRECT(nfl_game_result),MATCH(G$1,INDIRECT(nfl_game_result_header),0),FALSE)),"error")</f>
        <v/>
      </c>
      <c r="H580">
        <f ca="1">IFERROR(IF(ISBLANK(VLOOKUP($B580,INDIRECT(nfl_game_result),MATCH(H$1,INDIRECT(nfl_game_result_header),0),FALSE)),"",VLOOKUP($B580,INDIRECT(nfl_game_result),MATCH(H$1,INDIRECT(nfl_game_result_header),0),FALSE)),"error")</f>
        <v>31</v>
      </c>
      <c r="I580">
        <f ca="1">IFERROR(IF(ISBLANK(VLOOKUP($B580,INDIRECT(nfl_game_result),MATCH(I$1,INDIRECT(nfl_game_result_header),0),FALSE)),"",VLOOKUP($B580,INDIRECT(nfl_game_result),MATCH(I$1,INDIRECT(nfl_game_result_header),0),FALSE)),"error")</f>
        <v>24</v>
      </c>
      <c r="J580" t="str">
        <f ca="1">IFERROR(IF(ISBLANK(VLOOKUP($B580,INDIRECT(nfl_game_result),MATCH(J$1,INDIRECT(nfl_game_result_header),0),FALSE)),"",VLOOKUP($B580,INDIRECT(nfl_game_result),MATCH(J$1,INDIRECT(nfl_game_result_header),0),FALSE)),"error")</f>
        <v>STL</v>
      </c>
      <c r="K580" t="str">
        <f ca="1">IFERROR(IF(ISBLANK(VLOOKUP($B580,INDIRECT(nfl_game_result),MATCH(K$1,INDIRECT(nfl_game_result_header),0),FALSE)),"",VLOOKUP($B580,INDIRECT(nfl_game_result),MATCH(K$1,INDIRECT(nfl_game_result_header),0),FALSE)),"error")</f>
        <v>ATL</v>
      </c>
      <c r="L580" s="23" t="str">
        <f ca="1">IFERROR(IF(ISBLANK(VLOOKUP($B580,INDIRECT(nfl_game_result),MATCH(L$1,INDIRECT(nfl_game_result_header),0),FALSE)),"",VLOOKUP($B580,INDIRECT(nfl_game_result),MATCH(L$1,INDIRECT(nfl_game_result_header),0),FALSE)),"error")</f>
        <v/>
      </c>
      <c r="M580" t="s">
        <v>16</v>
      </c>
      <c r="N580">
        <v>-8.5</v>
      </c>
      <c r="O580" t="s">
        <v>91</v>
      </c>
      <c r="V580" s="23" t="s">
        <v>416</v>
      </c>
      <c r="W580">
        <f ca="1">VALUE(LEFT(C580, 4))</f>
        <v>2013</v>
      </c>
      <c r="X580">
        <f ca="1">VALUE(MID(C580,6,FIND("_",C580,6)-6))</f>
        <v>2</v>
      </c>
      <c r="Y580" t="str">
        <f ca="1">IF(NOT(OR(ISBLANK(D580),ISBLANK(E580),D580="",E580="")),D580-E580,"")</f>
        <v/>
      </c>
      <c r="Z580" t="str">
        <f ca="1">IF(OR(NOT(ISNUMBER(D580)),ISBLANK(D580),D580="",ISBLANK(N580)),"",ABS(D580-N580))</f>
        <v/>
      </c>
      <c r="AA580">
        <f ca="1">IF(OR(ISBLANK(J580),ISBLANK(O580),J580="",O580=""),"",IF(J580=O580,1,0))</f>
        <v>1</v>
      </c>
      <c r="AB580" t="str">
        <f ca="1">IF(OR(ISBLANK(K580),ISBLANK(Q580),K580="",Q580=""),"",IF(K580=Q580,1,0))</f>
        <v/>
      </c>
      <c r="AC580" s="23" t="str">
        <f t="shared" ca="1" si="8"/>
        <v/>
      </c>
    </row>
    <row r="581" spans="1:29" x14ac:dyDescent="0.25">
      <c r="A581" s="23">
        <v>580</v>
      </c>
      <c r="B581">
        <v>286</v>
      </c>
      <c r="C581" t="str">
        <f ca="1">IFERROR(VLOOKUP($B581,INDIRECT(nfl_game_result),MATCH(C$1,INDIRECT(nfl_game_result_header),0),FALSE),"error")</f>
        <v>2013_02_CAR@BUF</v>
      </c>
      <c r="D581" t="str">
        <f ca="1">IFERROR(IF(ISBLANK(VLOOKUP($B581,INDIRECT(nfl_game_result),MATCH(D$1,INDIRECT(nfl_game_result_header),0),FALSE)),"",VLOOKUP($B581,INDIRECT(nfl_game_result),MATCH(D$1,INDIRECT(nfl_game_result_header),0),FALSE)),"error")</f>
        <v/>
      </c>
      <c r="E581">
        <f ca="1">IFERROR(IF(ISBLANK(VLOOKUP($B581,INDIRECT(nfl_game_result),MATCH(E$1,INDIRECT(nfl_game_result_header),0),FALSE)),"",VLOOKUP($B581,INDIRECT(nfl_game_result),MATCH(E$1,INDIRECT(nfl_game_result_header),0),FALSE)),"error")</f>
        <v>2.5</v>
      </c>
      <c r="F581" s="23" t="str">
        <f ca="1">IFERROR(IF(ISBLANK(VLOOKUP($B581,INDIRECT(nfl_game_result),MATCH(F$1,INDIRECT(nfl_game_result_header),0),FALSE)),"",VLOOKUP($B581,INDIRECT(nfl_game_result),MATCH(F$1,INDIRECT(nfl_game_result_header),0),FALSE)),"error")</f>
        <v/>
      </c>
      <c r="G581" s="23" t="str">
        <f ca="1">IFERROR(IF(ISBLANK(VLOOKUP($B581,INDIRECT(nfl_game_result),MATCH(G$1,INDIRECT(nfl_game_result_header),0),FALSE)),"",VLOOKUP($B581,INDIRECT(nfl_game_result),MATCH(G$1,INDIRECT(nfl_game_result_header),0),FALSE)),"error")</f>
        <v/>
      </c>
      <c r="H581">
        <f ca="1">IFERROR(IF(ISBLANK(VLOOKUP($B581,INDIRECT(nfl_game_result),MATCH(H$1,INDIRECT(nfl_game_result_header),0),FALSE)),"",VLOOKUP($B581,INDIRECT(nfl_game_result),MATCH(H$1,INDIRECT(nfl_game_result_header),0),FALSE)),"error")</f>
        <v>24</v>
      </c>
      <c r="I581">
        <f ca="1">IFERROR(IF(ISBLANK(VLOOKUP($B581,INDIRECT(nfl_game_result),MATCH(I$1,INDIRECT(nfl_game_result_header),0),FALSE)),"",VLOOKUP($B581,INDIRECT(nfl_game_result),MATCH(I$1,INDIRECT(nfl_game_result_header),0),FALSE)),"error")</f>
        <v>23</v>
      </c>
      <c r="J581" t="str">
        <f ca="1">IFERROR(IF(ISBLANK(VLOOKUP($B581,INDIRECT(nfl_game_result),MATCH(J$1,INDIRECT(nfl_game_result_header),0),FALSE)),"",VLOOKUP($B581,INDIRECT(nfl_game_result),MATCH(J$1,INDIRECT(nfl_game_result_header),0),FALSE)),"error")</f>
        <v>BUF</v>
      </c>
      <c r="K581" t="str">
        <f ca="1">IFERROR(IF(ISBLANK(VLOOKUP($B581,INDIRECT(nfl_game_result),MATCH(K$1,INDIRECT(nfl_game_result_header),0),FALSE)),"",VLOOKUP($B581,INDIRECT(nfl_game_result),MATCH(K$1,INDIRECT(nfl_game_result_header),0),FALSE)),"error")</f>
        <v>BUF</v>
      </c>
      <c r="L581" s="23" t="str">
        <f ca="1">IFERROR(IF(ISBLANK(VLOOKUP($B581,INDIRECT(nfl_game_result),MATCH(L$1,INDIRECT(nfl_game_result_header),0),FALSE)),"",VLOOKUP($B581,INDIRECT(nfl_game_result),MATCH(L$1,INDIRECT(nfl_game_result_header),0),FALSE)),"error")</f>
        <v/>
      </c>
      <c r="M581" t="s">
        <v>16</v>
      </c>
      <c r="N581">
        <v>2.5</v>
      </c>
      <c r="O581" t="s">
        <v>67</v>
      </c>
      <c r="V581" s="23" t="s">
        <v>416</v>
      </c>
      <c r="W581">
        <f ca="1">VALUE(LEFT(C581, 4))</f>
        <v>2013</v>
      </c>
      <c r="X581">
        <f ca="1">VALUE(MID(C581,6,FIND("_",C581,6)-6))</f>
        <v>2</v>
      </c>
      <c r="Y581" t="str">
        <f ca="1">IF(NOT(OR(ISBLANK(D581),ISBLANK(E581),D581="",E581="")),D581-E581,"")</f>
        <v/>
      </c>
      <c r="Z581" t="str">
        <f ca="1">IF(OR(NOT(ISNUMBER(D581)),ISBLANK(D581),D581="",ISBLANK(N581)),"",ABS(D581-N581))</f>
        <v/>
      </c>
      <c r="AA581">
        <f ca="1">IF(OR(ISBLANK(J581),ISBLANK(O581),J581="",O581=""),"",IF(J581=O581,1,0))</f>
        <v>0</v>
      </c>
      <c r="AB581" t="str">
        <f ca="1">IF(OR(ISBLANK(K581),ISBLANK(Q581),K581="",Q581=""),"",IF(K581=Q581,1,0))</f>
        <v/>
      </c>
      <c r="AC581" s="23" t="str">
        <f t="shared" ca="1" si="8"/>
        <v/>
      </c>
    </row>
    <row r="582" spans="1:29" x14ac:dyDescent="0.25">
      <c r="A582" s="23">
        <v>581</v>
      </c>
      <c r="B582">
        <v>287</v>
      </c>
      <c r="C582" t="str">
        <f ca="1">IFERROR(VLOOKUP($B582,INDIRECT(nfl_game_result),MATCH(C$1,INDIRECT(nfl_game_result_header),0),FALSE),"error")</f>
        <v>2013_02_MIN@CHI</v>
      </c>
      <c r="D582" t="str">
        <f ca="1">IFERROR(IF(ISBLANK(VLOOKUP($B582,INDIRECT(nfl_game_result),MATCH(D$1,INDIRECT(nfl_game_result_header),0),FALSE)),"",VLOOKUP($B582,INDIRECT(nfl_game_result),MATCH(D$1,INDIRECT(nfl_game_result_header),0),FALSE)),"error")</f>
        <v/>
      </c>
      <c r="E582">
        <f ca="1">IFERROR(IF(ISBLANK(VLOOKUP($B582,INDIRECT(nfl_game_result),MATCH(E$1,INDIRECT(nfl_game_result_header),0),FALSE)),"",VLOOKUP($B582,INDIRECT(nfl_game_result),MATCH(E$1,INDIRECT(nfl_game_result_header),0),FALSE)),"error")</f>
        <v>-6.5</v>
      </c>
      <c r="F582" s="23" t="str">
        <f ca="1">IFERROR(IF(ISBLANK(VLOOKUP($B582,INDIRECT(nfl_game_result),MATCH(F$1,INDIRECT(nfl_game_result_header),0),FALSE)),"",VLOOKUP($B582,INDIRECT(nfl_game_result),MATCH(F$1,INDIRECT(nfl_game_result_header),0),FALSE)),"error")</f>
        <v/>
      </c>
      <c r="G582" s="23" t="str">
        <f ca="1">IFERROR(IF(ISBLANK(VLOOKUP($B582,INDIRECT(nfl_game_result),MATCH(G$1,INDIRECT(nfl_game_result_header),0),FALSE)),"",VLOOKUP($B582,INDIRECT(nfl_game_result),MATCH(G$1,INDIRECT(nfl_game_result_header),0),FALSE)),"error")</f>
        <v/>
      </c>
      <c r="H582">
        <f ca="1">IFERROR(IF(ISBLANK(VLOOKUP($B582,INDIRECT(nfl_game_result),MATCH(H$1,INDIRECT(nfl_game_result_header),0),FALSE)),"",VLOOKUP($B582,INDIRECT(nfl_game_result),MATCH(H$1,INDIRECT(nfl_game_result_header),0),FALSE)),"error")</f>
        <v>31</v>
      </c>
      <c r="I582">
        <f ca="1">IFERROR(IF(ISBLANK(VLOOKUP($B582,INDIRECT(nfl_game_result),MATCH(I$1,INDIRECT(nfl_game_result_header),0),FALSE)),"",VLOOKUP($B582,INDIRECT(nfl_game_result),MATCH(I$1,INDIRECT(nfl_game_result_header),0),FALSE)),"error")</f>
        <v>30</v>
      </c>
      <c r="J582" t="str">
        <f ca="1">IFERROR(IF(ISBLANK(VLOOKUP($B582,INDIRECT(nfl_game_result),MATCH(J$1,INDIRECT(nfl_game_result_header),0),FALSE)),"",VLOOKUP($B582,INDIRECT(nfl_game_result),MATCH(J$1,INDIRECT(nfl_game_result_header),0),FALSE)),"error")</f>
        <v>MIN</v>
      </c>
      <c r="K582" t="str">
        <f ca="1">IFERROR(IF(ISBLANK(VLOOKUP($B582,INDIRECT(nfl_game_result),MATCH(K$1,INDIRECT(nfl_game_result_header),0),FALSE)),"",VLOOKUP($B582,INDIRECT(nfl_game_result),MATCH(K$1,INDIRECT(nfl_game_result_header),0),FALSE)),"error")</f>
        <v>CHI</v>
      </c>
      <c r="L582" s="23" t="str">
        <f ca="1">IFERROR(IF(ISBLANK(VLOOKUP($B582,INDIRECT(nfl_game_result),MATCH(L$1,INDIRECT(nfl_game_result_header),0),FALSE)),"",VLOOKUP($B582,INDIRECT(nfl_game_result),MATCH(L$1,INDIRECT(nfl_game_result_header),0),FALSE)),"error")</f>
        <v/>
      </c>
      <c r="M582" t="s">
        <v>16</v>
      </c>
      <c r="N582">
        <v>-7</v>
      </c>
      <c r="O582" t="s">
        <v>80</v>
      </c>
      <c r="V582" s="23" t="s">
        <v>416</v>
      </c>
      <c r="W582">
        <f ca="1">VALUE(LEFT(C582, 4))</f>
        <v>2013</v>
      </c>
      <c r="X582">
        <f ca="1">VALUE(MID(C582,6,FIND("_",C582,6)-6))</f>
        <v>2</v>
      </c>
      <c r="Y582" t="str">
        <f ca="1">IF(NOT(OR(ISBLANK(D582),ISBLANK(E582),D582="",E582="")),D582-E582,"")</f>
        <v/>
      </c>
      <c r="Z582" t="str">
        <f ca="1">IF(OR(NOT(ISNUMBER(D582)),ISBLANK(D582),D582="",ISBLANK(N582)),"",ABS(D582-N582))</f>
        <v/>
      </c>
      <c r="AA582">
        <f ca="1">IF(OR(ISBLANK(J582),ISBLANK(O582),J582="",O582=""),"",IF(J582=O582,1,0))</f>
        <v>1</v>
      </c>
      <c r="AB582" t="str">
        <f ca="1">IF(OR(ISBLANK(K582),ISBLANK(Q582),K582="",Q582=""),"",IF(K582=Q582,1,0))</f>
        <v/>
      </c>
      <c r="AC582" s="23" t="str">
        <f t="shared" ca="1" si="8"/>
        <v/>
      </c>
    </row>
    <row r="583" spans="1:29" x14ac:dyDescent="0.25">
      <c r="A583" s="23">
        <v>582</v>
      </c>
      <c r="B583">
        <v>288</v>
      </c>
      <c r="C583" t="str">
        <f ca="1">IFERROR(VLOOKUP($B583,INDIRECT(nfl_game_result),MATCH(C$1,INDIRECT(nfl_game_result_header),0),FALSE),"error")</f>
        <v>2013_02_CLE@BAL</v>
      </c>
      <c r="D583" t="str">
        <f ca="1">IFERROR(IF(ISBLANK(VLOOKUP($B583,INDIRECT(nfl_game_result),MATCH(D$1,INDIRECT(nfl_game_result_header),0),FALSE)),"",VLOOKUP($B583,INDIRECT(nfl_game_result),MATCH(D$1,INDIRECT(nfl_game_result_header),0),FALSE)),"error")</f>
        <v/>
      </c>
      <c r="E583">
        <f ca="1">IFERROR(IF(ISBLANK(VLOOKUP($B583,INDIRECT(nfl_game_result),MATCH(E$1,INDIRECT(nfl_game_result_header),0),FALSE)),"",VLOOKUP($B583,INDIRECT(nfl_game_result),MATCH(E$1,INDIRECT(nfl_game_result_header),0),FALSE)),"error")</f>
        <v>-6.5</v>
      </c>
      <c r="F583" s="23" t="str">
        <f ca="1">IFERROR(IF(ISBLANK(VLOOKUP($B583,INDIRECT(nfl_game_result),MATCH(F$1,INDIRECT(nfl_game_result_header),0),FALSE)),"",VLOOKUP($B583,INDIRECT(nfl_game_result),MATCH(F$1,INDIRECT(nfl_game_result_header),0),FALSE)),"error")</f>
        <v/>
      </c>
      <c r="G583" s="23" t="str">
        <f ca="1">IFERROR(IF(ISBLANK(VLOOKUP($B583,INDIRECT(nfl_game_result),MATCH(G$1,INDIRECT(nfl_game_result_header),0),FALSE)),"",VLOOKUP($B583,INDIRECT(nfl_game_result),MATCH(G$1,INDIRECT(nfl_game_result_header),0),FALSE)),"error")</f>
        <v/>
      </c>
      <c r="H583">
        <f ca="1">IFERROR(IF(ISBLANK(VLOOKUP($B583,INDIRECT(nfl_game_result),MATCH(H$1,INDIRECT(nfl_game_result_header),0),FALSE)),"",VLOOKUP($B583,INDIRECT(nfl_game_result),MATCH(H$1,INDIRECT(nfl_game_result_header),0),FALSE)),"error")</f>
        <v>14</v>
      </c>
      <c r="I583">
        <f ca="1">IFERROR(IF(ISBLANK(VLOOKUP($B583,INDIRECT(nfl_game_result),MATCH(I$1,INDIRECT(nfl_game_result_header),0),FALSE)),"",VLOOKUP($B583,INDIRECT(nfl_game_result),MATCH(I$1,INDIRECT(nfl_game_result_header),0),FALSE)),"error")</f>
        <v>6</v>
      </c>
      <c r="J583" t="str">
        <f ca="1">IFERROR(IF(ISBLANK(VLOOKUP($B583,INDIRECT(nfl_game_result),MATCH(J$1,INDIRECT(nfl_game_result_header),0),FALSE)),"",VLOOKUP($B583,INDIRECT(nfl_game_result),MATCH(J$1,INDIRECT(nfl_game_result_header),0),FALSE)),"error")</f>
        <v>BAL</v>
      </c>
      <c r="K583" t="str">
        <f ca="1">IFERROR(IF(ISBLANK(VLOOKUP($B583,INDIRECT(nfl_game_result),MATCH(K$1,INDIRECT(nfl_game_result_header),0),FALSE)),"",VLOOKUP($B583,INDIRECT(nfl_game_result),MATCH(K$1,INDIRECT(nfl_game_result_header),0),FALSE)),"error")</f>
        <v>BAL</v>
      </c>
      <c r="L583" s="23" t="str">
        <f ca="1">IFERROR(IF(ISBLANK(VLOOKUP($B583,INDIRECT(nfl_game_result),MATCH(L$1,INDIRECT(nfl_game_result_header),0),FALSE)),"",VLOOKUP($B583,INDIRECT(nfl_game_result),MATCH(L$1,INDIRECT(nfl_game_result_header),0),FALSE)),"error")</f>
        <v/>
      </c>
      <c r="M583" t="s">
        <v>16</v>
      </c>
      <c r="N583">
        <v>-6</v>
      </c>
      <c r="O583" t="s">
        <v>70</v>
      </c>
      <c r="V583" s="23" t="s">
        <v>416</v>
      </c>
      <c r="W583">
        <f ca="1">VALUE(LEFT(C583, 4))</f>
        <v>2013</v>
      </c>
      <c r="X583">
        <f ca="1">VALUE(MID(C583,6,FIND("_",C583,6)-6))</f>
        <v>2</v>
      </c>
      <c r="Y583" t="str">
        <f ca="1">IF(NOT(OR(ISBLANK(D583),ISBLANK(E583),D583="",E583="")),D583-E583,"")</f>
        <v/>
      </c>
      <c r="Z583" t="str">
        <f ca="1">IF(OR(NOT(ISNUMBER(D583)),ISBLANK(D583),D583="",ISBLANK(N583)),"",ABS(D583-N583))</f>
        <v/>
      </c>
      <c r="AA583">
        <f ca="1">IF(OR(ISBLANK(J583),ISBLANK(O583),J583="",O583=""),"",IF(J583=O583,1,0))</f>
        <v>0</v>
      </c>
      <c r="AB583" t="str">
        <f ca="1">IF(OR(ISBLANK(K583),ISBLANK(Q583),K583="",Q583=""),"",IF(K583=Q583,1,0))</f>
        <v/>
      </c>
      <c r="AC583" s="23" t="str">
        <f t="shared" ca="1" si="8"/>
        <v/>
      </c>
    </row>
    <row r="584" spans="1:29" x14ac:dyDescent="0.25">
      <c r="A584" s="23">
        <v>583</v>
      </c>
      <c r="B584">
        <v>289</v>
      </c>
      <c r="C584" t="str">
        <f ca="1">IFERROR(VLOOKUP($B584,INDIRECT(nfl_game_result),MATCH(C$1,INDIRECT(nfl_game_result_header),0),FALSE),"error")</f>
        <v>2013_02_DAL@KCY</v>
      </c>
      <c r="D584" t="str">
        <f ca="1">IFERROR(IF(ISBLANK(VLOOKUP($B584,INDIRECT(nfl_game_result),MATCH(D$1,INDIRECT(nfl_game_result_header),0),FALSE)),"",VLOOKUP($B584,INDIRECT(nfl_game_result),MATCH(D$1,INDIRECT(nfl_game_result_header),0),FALSE)),"error")</f>
        <v/>
      </c>
      <c r="E584">
        <f ca="1">IFERROR(IF(ISBLANK(VLOOKUP($B584,INDIRECT(nfl_game_result),MATCH(E$1,INDIRECT(nfl_game_result_header),0),FALSE)),"",VLOOKUP($B584,INDIRECT(nfl_game_result),MATCH(E$1,INDIRECT(nfl_game_result_header),0),FALSE)),"error")</f>
        <v>-2.5</v>
      </c>
      <c r="F584" s="23" t="str">
        <f ca="1">IFERROR(IF(ISBLANK(VLOOKUP($B584,INDIRECT(nfl_game_result),MATCH(F$1,INDIRECT(nfl_game_result_header),0),FALSE)),"",VLOOKUP($B584,INDIRECT(nfl_game_result),MATCH(F$1,INDIRECT(nfl_game_result_header),0),FALSE)),"error")</f>
        <v/>
      </c>
      <c r="G584" s="23" t="str">
        <f ca="1">IFERROR(IF(ISBLANK(VLOOKUP($B584,INDIRECT(nfl_game_result),MATCH(G$1,INDIRECT(nfl_game_result_header),0),FALSE)),"",VLOOKUP($B584,INDIRECT(nfl_game_result),MATCH(G$1,INDIRECT(nfl_game_result_header),0),FALSE)),"error")</f>
        <v/>
      </c>
      <c r="H584">
        <f ca="1">IFERROR(IF(ISBLANK(VLOOKUP($B584,INDIRECT(nfl_game_result),MATCH(H$1,INDIRECT(nfl_game_result_header),0),FALSE)),"",VLOOKUP($B584,INDIRECT(nfl_game_result),MATCH(H$1,INDIRECT(nfl_game_result_header),0),FALSE)),"error")</f>
        <v>17</v>
      </c>
      <c r="I584">
        <f ca="1">IFERROR(IF(ISBLANK(VLOOKUP($B584,INDIRECT(nfl_game_result),MATCH(I$1,INDIRECT(nfl_game_result_header),0),FALSE)),"",VLOOKUP($B584,INDIRECT(nfl_game_result),MATCH(I$1,INDIRECT(nfl_game_result_header),0),FALSE)),"error")</f>
        <v>16</v>
      </c>
      <c r="J584" t="str">
        <f ca="1">IFERROR(IF(ISBLANK(VLOOKUP($B584,INDIRECT(nfl_game_result),MATCH(J$1,INDIRECT(nfl_game_result_header),0),FALSE)),"",VLOOKUP($B584,INDIRECT(nfl_game_result),MATCH(J$1,INDIRECT(nfl_game_result_header),0),FALSE)),"error")</f>
        <v>DAL</v>
      </c>
      <c r="K584" t="str">
        <f ca="1">IFERROR(IF(ISBLANK(VLOOKUP($B584,INDIRECT(nfl_game_result),MATCH(K$1,INDIRECT(nfl_game_result_header),0),FALSE)),"",VLOOKUP($B584,INDIRECT(nfl_game_result),MATCH(K$1,INDIRECT(nfl_game_result_header),0),FALSE)),"error")</f>
        <v>KCY</v>
      </c>
      <c r="L584" s="23" t="str">
        <f ca="1">IFERROR(IF(ISBLANK(VLOOKUP($B584,INDIRECT(nfl_game_result),MATCH(L$1,INDIRECT(nfl_game_result_header),0),FALSE)),"",VLOOKUP($B584,INDIRECT(nfl_game_result),MATCH(L$1,INDIRECT(nfl_game_result_header),0),FALSE)),"error")</f>
        <v/>
      </c>
      <c r="M584" t="s">
        <v>16</v>
      </c>
      <c r="N584">
        <v>-1</v>
      </c>
      <c r="O584" t="s">
        <v>71</v>
      </c>
      <c r="V584" s="23" t="s">
        <v>416</v>
      </c>
      <c r="W584">
        <f ca="1">VALUE(LEFT(C584, 4))</f>
        <v>2013</v>
      </c>
      <c r="X584">
        <f ca="1">VALUE(MID(C584,6,FIND("_",C584,6)-6))</f>
        <v>2</v>
      </c>
      <c r="Y584" t="str">
        <f ca="1">IF(NOT(OR(ISBLANK(D584),ISBLANK(E584),D584="",E584="")),D584-E584,"")</f>
        <v/>
      </c>
      <c r="Z584" t="str">
        <f ca="1">IF(OR(NOT(ISNUMBER(D584)),ISBLANK(D584),D584="",ISBLANK(N584)),"",ABS(D584-N584))</f>
        <v/>
      </c>
      <c r="AA584">
        <f ca="1">IF(OR(ISBLANK(J584),ISBLANK(O584),J584="",O584=""),"",IF(J584=O584,1,0))</f>
        <v>1</v>
      </c>
      <c r="AB584" t="str">
        <f ca="1">IF(OR(ISBLANK(K584),ISBLANK(Q584),K584="",Q584=""),"",IF(K584=Q584,1,0))</f>
        <v/>
      </c>
      <c r="AC584" s="23" t="str">
        <f t="shared" ca="1" si="8"/>
        <v/>
      </c>
    </row>
    <row r="585" spans="1:29" x14ac:dyDescent="0.25">
      <c r="A585" s="23">
        <v>584</v>
      </c>
      <c r="B585">
        <v>290</v>
      </c>
      <c r="C585" t="str">
        <f ca="1">IFERROR(VLOOKUP($B585,INDIRECT(nfl_game_result),MATCH(C$1,INDIRECT(nfl_game_result_header),0),FALSE),"error")</f>
        <v>2013_02_WAS@GBY</v>
      </c>
      <c r="D585" t="str">
        <f ca="1">IFERROR(IF(ISBLANK(VLOOKUP($B585,INDIRECT(nfl_game_result),MATCH(D$1,INDIRECT(nfl_game_result_header),0),FALSE)),"",VLOOKUP($B585,INDIRECT(nfl_game_result),MATCH(D$1,INDIRECT(nfl_game_result_header),0),FALSE)),"error")</f>
        <v/>
      </c>
      <c r="E585">
        <f ca="1">IFERROR(IF(ISBLANK(VLOOKUP($B585,INDIRECT(nfl_game_result),MATCH(E$1,INDIRECT(nfl_game_result_header),0),FALSE)),"",VLOOKUP($B585,INDIRECT(nfl_game_result),MATCH(E$1,INDIRECT(nfl_game_result_header),0),FALSE)),"error")</f>
        <v>-7.5</v>
      </c>
      <c r="F585" s="23" t="str">
        <f ca="1">IFERROR(IF(ISBLANK(VLOOKUP($B585,INDIRECT(nfl_game_result),MATCH(F$1,INDIRECT(nfl_game_result_header),0),FALSE)),"",VLOOKUP($B585,INDIRECT(nfl_game_result),MATCH(F$1,INDIRECT(nfl_game_result_header),0),FALSE)),"error")</f>
        <v/>
      </c>
      <c r="G585" s="23" t="str">
        <f ca="1">IFERROR(IF(ISBLANK(VLOOKUP($B585,INDIRECT(nfl_game_result),MATCH(G$1,INDIRECT(nfl_game_result_header),0),FALSE)),"",VLOOKUP($B585,INDIRECT(nfl_game_result),MATCH(G$1,INDIRECT(nfl_game_result_header),0),FALSE)),"error")</f>
        <v/>
      </c>
      <c r="H585">
        <f ca="1">IFERROR(IF(ISBLANK(VLOOKUP($B585,INDIRECT(nfl_game_result),MATCH(H$1,INDIRECT(nfl_game_result_header),0),FALSE)),"",VLOOKUP($B585,INDIRECT(nfl_game_result),MATCH(H$1,INDIRECT(nfl_game_result_header),0),FALSE)),"error")</f>
        <v>38</v>
      </c>
      <c r="I585">
        <f ca="1">IFERROR(IF(ISBLANK(VLOOKUP($B585,INDIRECT(nfl_game_result),MATCH(I$1,INDIRECT(nfl_game_result_header),0),FALSE)),"",VLOOKUP($B585,INDIRECT(nfl_game_result),MATCH(I$1,INDIRECT(nfl_game_result_header),0),FALSE)),"error")</f>
        <v>20</v>
      </c>
      <c r="J585" t="str">
        <f ca="1">IFERROR(IF(ISBLANK(VLOOKUP($B585,INDIRECT(nfl_game_result),MATCH(J$1,INDIRECT(nfl_game_result_header),0),FALSE)),"",VLOOKUP($B585,INDIRECT(nfl_game_result),MATCH(J$1,INDIRECT(nfl_game_result_header),0),FALSE)),"error")</f>
        <v>GBY</v>
      </c>
      <c r="K585" t="str">
        <f ca="1">IFERROR(IF(ISBLANK(VLOOKUP($B585,INDIRECT(nfl_game_result),MATCH(K$1,INDIRECT(nfl_game_result_header),0),FALSE)),"",VLOOKUP($B585,INDIRECT(nfl_game_result),MATCH(K$1,INDIRECT(nfl_game_result_header),0),FALSE)),"error")</f>
        <v>GBY</v>
      </c>
      <c r="L585" s="23" t="str">
        <f ca="1">IFERROR(IF(ISBLANK(VLOOKUP($B585,INDIRECT(nfl_game_result),MATCH(L$1,INDIRECT(nfl_game_result_header),0),FALSE)),"",VLOOKUP($B585,INDIRECT(nfl_game_result),MATCH(L$1,INDIRECT(nfl_game_result_header),0),FALSE)),"error")</f>
        <v/>
      </c>
      <c r="M585" t="s">
        <v>16</v>
      </c>
      <c r="N585">
        <v>-5.5</v>
      </c>
      <c r="O585" t="s">
        <v>94</v>
      </c>
      <c r="V585" s="23" t="s">
        <v>416</v>
      </c>
      <c r="W585">
        <f ca="1">VALUE(LEFT(C585, 4))</f>
        <v>2013</v>
      </c>
      <c r="X585">
        <f ca="1">VALUE(MID(C585,6,FIND("_",C585,6)-6))</f>
        <v>2</v>
      </c>
      <c r="Y585" t="str">
        <f ca="1">IF(NOT(OR(ISBLANK(D585),ISBLANK(E585),D585="",E585="")),D585-E585,"")</f>
        <v/>
      </c>
      <c r="Z585" t="str">
        <f ca="1">IF(OR(NOT(ISNUMBER(D585)),ISBLANK(D585),D585="",ISBLANK(N585)),"",ABS(D585-N585))</f>
        <v/>
      </c>
      <c r="AA585">
        <f ca="1">IF(OR(ISBLANK(J585),ISBLANK(O585),J585="",O585=""),"",IF(J585=O585,1,0))</f>
        <v>0</v>
      </c>
      <c r="AB585" t="str">
        <f ca="1">IF(OR(ISBLANK(K585),ISBLANK(Q585),K585="",Q585=""),"",IF(K585=Q585,1,0))</f>
        <v/>
      </c>
      <c r="AC585" s="23" t="str">
        <f t="shared" ca="1" si="8"/>
        <v/>
      </c>
    </row>
    <row r="586" spans="1:29" x14ac:dyDescent="0.25">
      <c r="A586" s="23">
        <v>585</v>
      </c>
      <c r="B586">
        <v>291</v>
      </c>
      <c r="C586" t="str">
        <f ca="1">IFERROR(VLOOKUP($B586,INDIRECT(nfl_game_result),MATCH(C$1,INDIRECT(nfl_game_result_header),0),FALSE),"error")</f>
        <v>2013_02_TEN@HOU</v>
      </c>
      <c r="D586" t="str">
        <f ca="1">IFERROR(IF(ISBLANK(VLOOKUP($B586,INDIRECT(nfl_game_result),MATCH(D$1,INDIRECT(nfl_game_result_header),0),FALSE)),"",VLOOKUP($B586,INDIRECT(nfl_game_result),MATCH(D$1,INDIRECT(nfl_game_result_header),0),FALSE)),"error")</f>
        <v/>
      </c>
      <c r="E586">
        <f ca="1">IFERROR(IF(ISBLANK(VLOOKUP($B586,INDIRECT(nfl_game_result),MATCH(E$1,INDIRECT(nfl_game_result_header),0),FALSE)),"",VLOOKUP($B586,INDIRECT(nfl_game_result),MATCH(E$1,INDIRECT(nfl_game_result_header),0),FALSE)),"error")</f>
        <v>-9.5</v>
      </c>
      <c r="F586" s="23" t="str">
        <f ca="1">IFERROR(IF(ISBLANK(VLOOKUP($B586,INDIRECT(nfl_game_result),MATCH(F$1,INDIRECT(nfl_game_result_header),0),FALSE)),"",VLOOKUP($B586,INDIRECT(nfl_game_result),MATCH(F$1,INDIRECT(nfl_game_result_header),0),FALSE)),"error")</f>
        <v/>
      </c>
      <c r="G586" s="23" t="str">
        <f ca="1">IFERROR(IF(ISBLANK(VLOOKUP($B586,INDIRECT(nfl_game_result),MATCH(G$1,INDIRECT(nfl_game_result_header),0),FALSE)),"",VLOOKUP($B586,INDIRECT(nfl_game_result),MATCH(G$1,INDIRECT(nfl_game_result_header),0),FALSE)),"error")</f>
        <v/>
      </c>
      <c r="H586">
        <f ca="1">IFERROR(IF(ISBLANK(VLOOKUP($B586,INDIRECT(nfl_game_result),MATCH(H$1,INDIRECT(nfl_game_result_header),0),FALSE)),"",VLOOKUP($B586,INDIRECT(nfl_game_result),MATCH(H$1,INDIRECT(nfl_game_result_header),0),FALSE)),"error")</f>
        <v>30</v>
      </c>
      <c r="I586">
        <f ca="1">IFERROR(IF(ISBLANK(VLOOKUP($B586,INDIRECT(nfl_game_result),MATCH(I$1,INDIRECT(nfl_game_result_header),0),FALSE)),"",VLOOKUP($B586,INDIRECT(nfl_game_result),MATCH(I$1,INDIRECT(nfl_game_result_header),0),FALSE)),"error")</f>
        <v>24</v>
      </c>
      <c r="J586" t="str">
        <f ca="1">IFERROR(IF(ISBLANK(VLOOKUP($B586,INDIRECT(nfl_game_result),MATCH(J$1,INDIRECT(nfl_game_result_header),0),FALSE)),"",VLOOKUP($B586,INDIRECT(nfl_game_result),MATCH(J$1,INDIRECT(nfl_game_result_header),0),FALSE)),"error")</f>
        <v>TEN</v>
      </c>
      <c r="K586" t="str">
        <f ca="1">IFERROR(IF(ISBLANK(VLOOKUP($B586,INDIRECT(nfl_game_result),MATCH(K$1,INDIRECT(nfl_game_result_header),0),FALSE)),"",VLOOKUP($B586,INDIRECT(nfl_game_result),MATCH(K$1,INDIRECT(nfl_game_result_header),0),FALSE)),"error")</f>
        <v>HOU</v>
      </c>
      <c r="L586" s="23" t="str">
        <f ca="1">IFERROR(IF(ISBLANK(VLOOKUP($B586,INDIRECT(nfl_game_result),MATCH(L$1,INDIRECT(nfl_game_result_header),0),FALSE)),"",VLOOKUP($B586,INDIRECT(nfl_game_result),MATCH(L$1,INDIRECT(nfl_game_result_header),0),FALSE)),"error")</f>
        <v/>
      </c>
      <c r="M586" t="s">
        <v>16</v>
      </c>
      <c r="N586">
        <v>-10</v>
      </c>
      <c r="O586" t="s">
        <v>93</v>
      </c>
      <c r="V586" s="23" t="s">
        <v>416</v>
      </c>
      <c r="W586">
        <f ca="1">VALUE(LEFT(C586, 4))</f>
        <v>2013</v>
      </c>
      <c r="X586">
        <f ca="1">VALUE(MID(C586,6,FIND("_",C586,6)-6))</f>
        <v>2</v>
      </c>
      <c r="Y586" t="str">
        <f ca="1">IF(NOT(OR(ISBLANK(D586),ISBLANK(E586),D586="",E586="")),D586-E586,"")</f>
        <v/>
      </c>
      <c r="Z586" t="str">
        <f ca="1">IF(OR(NOT(ISNUMBER(D586)),ISBLANK(D586),D586="",ISBLANK(N586)),"",ABS(D586-N586))</f>
        <v/>
      </c>
      <c r="AA586">
        <f ca="1">IF(OR(ISBLANK(J586),ISBLANK(O586),J586="",O586=""),"",IF(J586=O586,1,0))</f>
        <v>1</v>
      </c>
      <c r="AB586" t="str">
        <f ca="1">IF(OR(ISBLANK(K586),ISBLANK(Q586),K586="",Q586=""),"",IF(K586=Q586,1,0))</f>
        <v/>
      </c>
      <c r="AC586" s="23" t="str">
        <f t="shared" ca="1" si="8"/>
        <v/>
      </c>
    </row>
    <row r="587" spans="1:29" x14ac:dyDescent="0.25">
      <c r="A587" s="23">
        <v>586</v>
      </c>
      <c r="B587">
        <v>292</v>
      </c>
      <c r="C587" t="str">
        <f ca="1">IFERROR(VLOOKUP($B587,INDIRECT(nfl_game_result),MATCH(C$1,INDIRECT(nfl_game_result_header),0),FALSE),"error")</f>
        <v>2013_02_MIA@IND</v>
      </c>
      <c r="D587" t="str">
        <f ca="1">IFERROR(IF(ISBLANK(VLOOKUP($B587,INDIRECT(nfl_game_result),MATCH(D$1,INDIRECT(nfl_game_result_header),0),FALSE)),"",VLOOKUP($B587,INDIRECT(nfl_game_result),MATCH(D$1,INDIRECT(nfl_game_result_header),0),FALSE)),"error")</f>
        <v/>
      </c>
      <c r="E587">
        <f ca="1">IFERROR(IF(ISBLANK(VLOOKUP($B587,INDIRECT(nfl_game_result),MATCH(E$1,INDIRECT(nfl_game_result_header),0),FALSE)),"",VLOOKUP($B587,INDIRECT(nfl_game_result),MATCH(E$1,INDIRECT(nfl_game_result_header),0),FALSE)),"error")</f>
        <v>-3.5</v>
      </c>
      <c r="F587" s="23" t="str">
        <f ca="1">IFERROR(IF(ISBLANK(VLOOKUP($B587,INDIRECT(nfl_game_result),MATCH(F$1,INDIRECT(nfl_game_result_header),0),FALSE)),"",VLOOKUP($B587,INDIRECT(nfl_game_result),MATCH(F$1,INDIRECT(nfl_game_result_header),0),FALSE)),"error")</f>
        <v/>
      </c>
      <c r="G587" s="23" t="str">
        <f ca="1">IFERROR(IF(ISBLANK(VLOOKUP($B587,INDIRECT(nfl_game_result),MATCH(G$1,INDIRECT(nfl_game_result_header),0),FALSE)),"",VLOOKUP($B587,INDIRECT(nfl_game_result),MATCH(G$1,INDIRECT(nfl_game_result_header),0),FALSE)),"error")</f>
        <v/>
      </c>
      <c r="H587">
        <f ca="1">IFERROR(IF(ISBLANK(VLOOKUP($B587,INDIRECT(nfl_game_result),MATCH(H$1,INDIRECT(nfl_game_result_header),0),FALSE)),"",VLOOKUP($B587,INDIRECT(nfl_game_result),MATCH(H$1,INDIRECT(nfl_game_result_header),0),FALSE)),"error")</f>
        <v>20</v>
      </c>
      <c r="I587">
        <f ca="1">IFERROR(IF(ISBLANK(VLOOKUP($B587,INDIRECT(nfl_game_result),MATCH(I$1,INDIRECT(nfl_game_result_header),0),FALSE)),"",VLOOKUP($B587,INDIRECT(nfl_game_result),MATCH(I$1,INDIRECT(nfl_game_result_header),0),FALSE)),"error")</f>
        <v>24</v>
      </c>
      <c r="J587" t="str">
        <f ca="1">IFERROR(IF(ISBLANK(VLOOKUP($B587,INDIRECT(nfl_game_result),MATCH(J$1,INDIRECT(nfl_game_result_header),0),FALSE)),"",VLOOKUP($B587,INDIRECT(nfl_game_result),MATCH(J$1,INDIRECT(nfl_game_result_header),0),FALSE)),"error")</f>
        <v>MIA</v>
      </c>
      <c r="K587" t="str">
        <f ca="1">IFERROR(IF(ISBLANK(VLOOKUP($B587,INDIRECT(nfl_game_result),MATCH(K$1,INDIRECT(nfl_game_result_header),0),FALSE)),"",VLOOKUP($B587,INDIRECT(nfl_game_result),MATCH(K$1,INDIRECT(nfl_game_result_header),0),FALSE)),"error")</f>
        <v>MIA</v>
      </c>
      <c r="L587" s="23" t="str">
        <f ca="1">IFERROR(IF(ISBLANK(VLOOKUP($B587,INDIRECT(nfl_game_result),MATCH(L$1,INDIRECT(nfl_game_result_header),0),FALSE)),"",VLOOKUP($B587,INDIRECT(nfl_game_result),MATCH(L$1,INDIRECT(nfl_game_result_header),0),FALSE)),"error")</f>
        <v/>
      </c>
      <c r="M587" t="s">
        <v>16</v>
      </c>
      <c r="N587">
        <v>-3.5</v>
      </c>
      <c r="O587" t="s">
        <v>79</v>
      </c>
      <c r="V587" s="23" t="s">
        <v>416</v>
      </c>
      <c r="W587">
        <f ca="1">VALUE(LEFT(C587, 4))</f>
        <v>2013</v>
      </c>
      <c r="X587">
        <f ca="1">VALUE(MID(C587,6,FIND("_",C587,6)-6))</f>
        <v>2</v>
      </c>
      <c r="Y587" t="str">
        <f ca="1">IF(NOT(OR(ISBLANK(D587),ISBLANK(E587),D587="",E587="")),D587-E587,"")</f>
        <v/>
      </c>
      <c r="Z587" t="str">
        <f ca="1">IF(OR(NOT(ISNUMBER(D587)),ISBLANK(D587),D587="",ISBLANK(N587)),"",ABS(D587-N587))</f>
        <v/>
      </c>
      <c r="AA587">
        <f ca="1">IF(OR(ISBLANK(J587),ISBLANK(O587),J587="",O587=""),"",IF(J587=O587,1,0))</f>
        <v>1</v>
      </c>
      <c r="AB587" t="str">
        <f ca="1">IF(OR(ISBLANK(K587),ISBLANK(Q587),K587="",Q587=""),"",IF(K587=Q587,1,0))</f>
        <v/>
      </c>
      <c r="AC587" s="23" t="str">
        <f t="shared" ca="1" si="8"/>
        <v/>
      </c>
    </row>
    <row r="588" spans="1:29" x14ac:dyDescent="0.25">
      <c r="A588" s="23">
        <v>587</v>
      </c>
      <c r="B588">
        <v>293</v>
      </c>
      <c r="C588" t="str">
        <f ca="1">IFERROR(VLOOKUP($B588,INDIRECT(nfl_game_result),MATCH(C$1,INDIRECT(nfl_game_result_header),0),FALSE),"error")</f>
        <v>2013_02_SD@PHI</v>
      </c>
      <c r="D588" t="str">
        <f ca="1">IFERROR(IF(ISBLANK(VLOOKUP($B588,INDIRECT(nfl_game_result),MATCH(D$1,INDIRECT(nfl_game_result_header),0),FALSE)),"",VLOOKUP($B588,INDIRECT(nfl_game_result),MATCH(D$1,INDIRECT(nfl_game_result_header),0),FALSE)),"error")</f>
        <v/>
      </c>
      <c r="E588">
        <f ca="1">IFERROR(IF(ISBLANK(VLOOKUP($B588,INDIRECT(nfl_game_result),MATCH(E$1,INDIRECT(nfl_game_result_header),0),FALSE)),"",VLOOKUP($B588,INDIRECT(nfl_game_result),MATCH(E$1,INDIRECT(nfl_game_result_header),0),FALSE)),"error")</f>
        <v>-7.5</v>
      </c>
      <c r="F588" s="23" t="str">
        <f ca="1">IFERROR(IF(ISBLANK(VLOOKUP($B588,INDIRECT(nfl_game_result),MATCH(F$1,INDIRECT(nfl_game_result_header),0),FALSE)),"",VLOOKUP($B588,INDIRECT(nfl_game_result),MATCH(F$1,INDIRECT(nfl_game_result_header),0),FALSE)),"error")</f>
        <v/>
      </c>
      <c r="G588" s="23" t="str">
        <f ca="1">IFERROR(IF(ISBLANK(VLOOKUP($B588,INDIRECT(nfl_game_result),MATCH(G$1,INDIRECT(nfl_game_result_header),0),FALSE)),"",VLOOKUP($B588,INDIRECT(nfl_game_result),MATCH(G$1,INDIRECT(nfl_game_result_header),0),FALSE)),"error")</f>
        <v/>
      </c>
      <c r="H588">
        <f ca="1">IFERROR(IF(ISBLANK(VLOOKUP($B588,INDIRECT(nfl_game_result),MATCH(H$1,INDIRECT(nfl_game_result_header),0),FALSE)),"",VLOOKUP($B588,INDIRECT(nfl_game_result),MATCH(H$1,INDIRECT(nfl_game_result_header),0),FALSE)),"error")</f>
        <v>30</v>
      </c>
      <c r="I588">
        <f ca="1">IFERROR(IF(ISBLANK(VLOOKUP($B588,INDIRECT(nfl_game_result),MATCH(I$1,INDIRECT(nfl_game_result_header),0),FALSE)),"",VLOOKUP($B588,INDIRECT(nfl_game_result),MATCH(I$1,INDIRECT(nfl_game_result_header),0),FALSE)),"error")</f>
        <v>33</v>
      </c>
      <c r="J588" t="str">
        <f ca="1">IFERROR(IF(ISBLANK(VLOOKUP($B588,INDIRECT(nfl_game_result),MATCH(J$1,INDIRECT(nfl_game_result_header),0),FALSE)),"",VLOOKUP($B588,INDIRECT(nfl_game_result),MATCH(J$1,INDIRECT(nfl_game_result_header),0),FALSE)),"error")</f>
        <v>SD</v>
      </c>
      <c r="K588" t="str">
        <f ca="1">IFERROR(IF(ISBLANK(VLOOKUP($B588,INDIRECT(nfl_game_result),MATCH(K$1,INDIRECT(nfl_game_result_header),0),FALSE)),"",VLOOKUP($B588,INDIRECT(nfl_game_result),MATCH(K$1,INDIRECT(nfl_game_result_header),0),FALSE)),"error")</f>
        <v>SD</v>
      </c>
      <c r="L588" s="23" t="str">
        <f ca="1">IFERROR(IF(ISBLANK(VLOOKUP($B588,INDIRECT(nfl_game_result),MATCH(L$1,INDIRECT(nfl_game_result_header),0),FALSE)),"",VLOOKUP($B588,INDIRECT(nfl_game_result),MATCH(L$1,INDIRECT(nfl_game_result_header),0),FALSE)),"error")</f>
        <v/>
      </c>
      <c r="M588" t="s">
        <v>16</v>
      </c>
      <c r="N588">
        <v>-7</v>
      </c>
      <c r="O588" t="s">
        <v>86</v>
      </c>
      <c r="V588" s="23" t="s">
        <v>416</v>
      </c>
      <c r="W588">
        <f ca="1">VALUE(LEFT(C588, 4))</f>
        <v>2013</v>
      </c>
      <c r="X588">
        <f ca="1">VALUE(MID(C588,6,FIND("_",C588,6)-6))</f>
        <v>2</v>
      </c>
      <c r="Y588" t="str">
        <f ca="1">IF(NOT(OR(ISBLANK(D588),ISBLANK(E588),D588="",E588="")),D588-E588,"")</f>
        <v/>
      </c>
      <c r="Z588" t="str">
        <f ca="1">IF(OR(NOT(ISNUMBER(D588)),ISBLANK(D588),D588="",ISBLANK(N588)),"",ABS(D588-N588))</f>
        <v/>
      </c>
      <c r="AA588">
        <f ca="1">IF(OR(ISBLANK(J588),ISBLANK(O588),J588="",O588=""),"",IF(J588=O588,1,0))</f>
        <v>0</v>
      </c>
      <c r="AB588" t="str">
        <f ca="1">IF(OR(ISBLANK(K588),ISBLANK(Q588),K588="",Q588=""),"",IF(K588=Q588,1,0))</f>
        <v/>
      </c>
      <c r="AC588" s="23" t="str">
        <f t="shared" ca="1" si="8"/>
        <v/>
      </c>
    </row>
    <row r="589" spans="1:29" x14ac:dyDescent="0.25">
      <c r="A589" s="23">
        <v>588</v>
      </c>
      <c r="B589">
        <v>294</v>
      </c>
      <c r="C589" t="str">
        <f ca="1">IFERROR(VLOOKUP($B589,INDIRECT(nfl_game_result),MATCH(C$1,INDIRECT(nfl_game_result_header),0),FALSE),"error")</f>
        <v>2013_02_DET@ARI</v>
      </c>
      <c r="D589" t="str">
        <f ca="1">IFERROR(IF(ISBLANK(VLOOKUP($B589,INDIRECT(nfl_game_result),MATCH(D$1,INDIRECT(nfl_game_result_header),0),FALSE)),"",VLOOKUP($B589,INDIRECT(nfl_game_result),MATCH(D$1,INDIRECT(nfl_game_result_header),0),FALSE)),"error")</f>
        <v/>
      </c>
      <c r="E589">
        <f ca="1">IFERROR(IF(ISBLANK(VLOOKUP($B589,INDIRECT(nfl_game_result),MATCH(E$1,INDIRECT(nfl_game_result_header),0),FALSE)),"",VLOOKUP($B589,INDIRECT(nfl_game_result),MATCH(E$1,INDIRECT(nfl_game_result_header),0),FALSE)),"error")</f>
        <v>0.5</v>
      </c>
      <c r="F589" s="23" t="str">
        <f ca="1">IFERROR(IF(ISBLANK(VLOOKUP($B589,INDIRECT(nfl_game_result),MATCH(F$1,INDIRECT(nfl_game_result_header),0),FALSE)),"",VLOOKUP($B589,INDIRECT(nfl_game_result),MATCH(F$1,INDIRECT(nfl_game_result_header),0),FALSE)),"error")</f>
        <v/>
      </c>
      <c r="G589" s="23" t="str">
        <f ca="1">IFERROR(IF(ISBLANK(VLOOKUP($B589,INDIRECT(nfl_game_result),MATCH(G$1,INDIRECT(nfl_game_result_header),0),FALSE)),"",VLOOKUP($B589,INDIRECT(nfl_game_result),MATCH(G$1,INDIRECT(nfl_game_result_header),0),FALSE)),"error")</f>
        <v/>
      </c>
      <c r="H589">
        <f ca="1">IFERROR(IF(ISBLANK(VLOOKUP($B589,INDIRECT(nfl_game_result),MATCH(H$1,INDIRECT(nfl_game_result_header),0),FALSE)),"",VLOOKUP($B589,INDIRECT(nfl_game_result),MATCH(H$1,INDIRECT(nfl_game_result_header),0),FALSE)),"error")</f>
        <v>25</v>
      </c>
      <c r="I589">
        <f ca="1">IFERROR(IF(ISBLANK(VLOOKUP($B589,INDIRECT(nfl_game_result),MATCH(I$1,INDIRECT(nfl_game_result_header),0),FALSE)),"",VLOOKUP($B589,INDIRECT(nfl_game_result),MATCH(I$1,INDIRECT(nfl_game_result_header),0),FALSE)),"error")</f>
        <v>21</v>
      </c>
      <c r="J589" t="str">
        <f ca="1">IFERROR(IF(ISBLANK(VLOOKUP($B589,INDIRECT(nfl_game_result),MATCH(J$1,INDIRECT(nfl_game_result_header),0),FALSE)),"",VLOOKUP($B589,INDIRECT(nfl_game_result),MATCH(J$1,INDIRECT(nfl_game_result_header),0),FALSE)),"error")</f>
        <v>ARI</v>
      </c>
      <c r="K589" t="str">
        <f ca="1">IFERROR(IF(ISBLANK(VLOOKUP($B589,INDIRECT(nfl_game_result),MATCH(K$1,INDIRECT(nfl_game_result_header),0),FALSE)),"",VLOOKUP($B589,INDIRECT(nfl_game_result),MATCH(K$1,INDIRECT(nfl_game_result_header),0),FALSE)),"error")</f>
        <v>ARI</v>
      </c>
      <c r="L589" s="23" t="str">
        <f ca="1">IFERROR(IF(ISBLANK(VLOOKUP($B589,INDIRECT(nfl_game_result),MATCH(L$1,INDIRECT(nfl_game_result_header),0),FALSE)),"",VLOOKUP($B589,INDIRECT(nfl_game_result),MATCH(L$1,INDIRECT(nfl_game_result_header),0),FALSE)),"error")</f>
        <v/>
      </c>
      <c r="M589" t="s">
        <v>16</v>
      </c>
      <c r="N589">
        <v>3</v>
      </c>
      <c r="O589" t="s">
        <v>73</v>
      </c>
      <c r="V589" s="23" t="s">
        <v>416</v>
      </c>
      <c r="W589">
        <f ca="1">VALUE(LEFT(C589, 4))</f>
        <v>2013</v>
      </c>
      <c r="X589">
        <f ca="1">VALUE(MID(C589,6,FIND("_",C589,6)-6))</f>
        <v>2</v>
      </c>
      <c r="Y589" t="str">
        <f ca="1">IF(NOT(OR(ISBLANK(D589),ISBLANK(E589),D589="",E589="")),D589-E589,"")</f>
        <v/>
      </c>
      <c r="Z589" t="str">
        <f ca="1">IF(OR(NOT(ISNUMBER(D589)),ISBLANK(D589),D589="",ISBLANK(N589)),"",ABS(D589-N589))</f>
        <v/>
      </c>
      <c r="AA589">
        <f ca="1">IF(OR(ISBLANK(J589),ISBLANK(O589),J589="",O589=""),"",IF(J589=O589,1,0))</f>
        <v>0</v>
      </c>
      <c r="AB589" t="str">
        <f ca="1">IF(OR(ISBLANK(K589),ISBLANK(Q589),K589="",Q589=""),"",IF(K589=Q589,1,0))</f>
        <v/>
      </c>
      <c r="AC589" s="23" t="str">
        <f t="shared" ca="1" si="8"/>
        <v/>
      </c>
    </row>
    <row r="590" spans="1:29" x14ac:dyDescent="0.25">
      <c r="A590" s="23">
        <v>589</v>
      </c>
      <c r="B590">
        <v>295</v>
      </c>
      <c r="C590" t="str">
        <f ca="1">IFERROR(VLOOKUP($B590,INDIRECT(nfl_game_result),MATCH(C$1,INDIRECT(nfl_game_result_header),0),FALSE),"error")</f>
        <v>2013_02_NOR@TBY</v>
      </c>
      <c r="D590" t="str">
        <f ca="1">IFERROR(IF(ISBLANK(VLOOKUP($B590,INDIRECT(nfl_game_result),MATCH(D$1,INDIRECT(nfl_game_result_header),0),FALSE)),"",VLOOKUP($B590,INDIRECT(nfl_game_result),MATCH(D$1,INDIRECT(nfl_game_result_header),0),FALSE)),"error")</f>
        <v/>
      </c>
      <c r="E590">
        <f ca="1">IFERROR(IF(ISBLANK(VLOOKUP($B590,INDIRECT(nfl_game_result),MATCH(E$1,INDIRECT(nfl_game_result_header),0),FALSE)),"",VLOOKUP($B590,INDIRECT(nfl_game_result),MATCH(E$1,INDIRECT(nfl_game_result_header),0),FALSE)),"error")</f>
        <v>3.5</v>
      </c>
      <c r="F590" s="23" t="str">
        <f ca="1">IFERROR(IF(ISBLANK(VLOOKUP($B590,INDIRECT(nfl_game_result),MATCH(F$1,INDIRECT(nfl_game_result_header),0),FALSE)),"",VLOOKUP($B590,INDIRECT(nfl_game_result),MATCH(F$1,INDIRECT(nfl_game_result_header),0),FALSE)),"error")</f>
        <v/>
      </c>
      <c r="G590" s="23" t="str">
        <f ca="1">IFERROR(IF(ISBLANK(VLOOKUP($B590,INDIRECT(nfl_game_result),MATCH(G$1,INDIRECT(nfl_game_result_header),0),FALSE)),"",VLOOKUP($B590,INDIRECT(nfl_game_result),MATCH(G$1,INDIRECT(nfl_game_result_header),0),FALSE)),"error")</f>
        <v/>
      </c>
      <c r="H590">
        <f ca="1">IFERROR(IF(ISBLANK(VLOOKUP($B590,INDIRECT(nfl_game_result),MATCH(H$1,INDIRECT(nfl_game_result_header),0),FALSE)),"",VLOOKUP($B590,INDIRECT(nfl_game_result),MATCH(H$1,INDIRECT(nfl_game_result_header),0),FALSE)),"error")</f>
        <v>14</v>
      </c>
      <c r="I590">
        <f ca="1">IFERROR(IF(ISBLANK(VLOOKUP($B590,INDIRECT(nfl_game_result),MATCH(I$1,INDIRECT(nfl_game_result_header),0),FALSE)),"",VLOOKUP($B590,INDIRECT(nfl_game_result),MATCH(I$1,INDIRECT(nfl_game_result_header),0),FALSE)),"error")</f>
        <v>16</v>
      </c>
      <c r="J590" t="str">
        <f ca="1">IFERROR(IF(ISBLANK(VLOOKUP($B590,INDIRECT(nfl_game_result),MATCH(J$1,INDIRECT(nfl_game_result_header),0),FALSE)),"",VLOOKUP($B590,INDIRECT(nfl_game_result),MATCH(J$1,INDIRECT(nfl_game_result_header),0),FALSE)),"error")</f>
        <v>TBY</v>
      </c>
      <c r="K590" t="str">
        <f ca="1">IFERROR(IF(ISBLANK(VLOOKUP($B590,INDIRECT(nfl_game_result),MATCH(K$1,INDIRECT(nfl_game_result_header),0),FALSE)),"",VLOOKUP($B590,INDIRECT(nfl_game_result),MATCH(K$1,INDIRECT(nfl_game_result_header),0),FALSE)),"error")</f>
        <v>NOR</v>
      </c>
      <c r="L590" s="23" t="str">
        <f ca="1">IFERROR(IF(ISBLANK(VLOOKUP($B590,INDIRECT(nfl_game_result),MATCH(L$1,INDIRECT(nfl_game_result_header),0),FALSE)),"",VLOOKUP($B590,INDIRECT(nfl_game_result),MATCH(L$1,INDIRECT(nfl_game_result_header),0),FALSE)),"error")</f>
        <v/>
      </c>
      <c r="M590" t="s">
        <v>16</v>
      </c>
      <c r="N590">
        <v>3.5</v>
      </c>
      <c r="O590" t="s">
        <v>335</v>
      </c>
      <c r="V590" s="23" t="s">
        <v>416</v>
      </c>
      <c r="W590">
        <f ca="1">VALUE(LEFT(C590, 4))</f>
        <v>2013</v>
      </c>
      <c r="X590">
        <f ca="1">VALUE(MID(C590,6,FIND("_",C590,6)-6))</f>
        <v>2</v>
      </c>
      <c r="Y590" t="str">
        <f ca="1">IF(NOT(OR(ISBLANK(D590),ISBLANK(E590),D590="",E590="")),D590-E590,"")</f>
        <v/>
      </c>
      <c r="Z590" t="str">
        <f ca="1">IF(OR(NOT(ISNUMBER(D590)),ISBLANK(D590),D590="",ISBLANK(N590)),"",ABS(D590-N590))</f>
        <v/>
      </c>
      <c r="AA590">
        <f ca="1">IF(OR(ISBLANK(J590),ISBLANK(O590),J590="",O590=""),"",IF(J590=O590,1,0))</f>
        <v>0</v>
      </c>
      <c r="AB590" t="str">
        <f ca="1">IF(OR(ISBLANK(K590),ISBLANK(Q590),K590="",Q590=""),"",IF(K590=Q590,1,0))</f>
        <v/>
      </c>
      <c r="AC590" s="23" t="str">
        <f t="shared" ca="1" si="8"/>
        <v/>
      </c>
    </row>
    <row r="591" spans="1:29" x14ac:dyDescent="0.25">
      <c r="A591" s="23">
        <v>590</v>
      </c>
      <c r="B591">
        <v>296</v>
      </c>
      <c r="C591" t="str">
        <f ca="1">IFERROR(VLOOKUP($B591,INDIRECT(nfl_game_result),MATCH(C$1,INDIRECT(nfl_game_result_header),0),FALSE),"error")</f>
        <v>2013_02_DEN@NYG</v>
      </c>
      <c r="D591" t="str">
        <f ca="1">IFERROR(IF(ISBLANK(VLOOKUP($B591,INDIRECT(nfl_game_result),MATCH(D$1,INDIRECT(nfl_game_result_header),0),FALSE)),"",VLOOKUP($B591,INDIRECT(nfl_game_result),MATCH(D$1,INDIRECT(nfl_game_result_header),0),FALSE)),"error")</f>
        <v/>
      </c>
      <c r="E591">
        <f ca="1">IFERROR(IF(ISBLANK(VLOOKUP($B591,INDIRECT(nfl_game_result),MATCH(E$1,INDIRECT(nfl_game_result_header),0),FALSE)),"",VLOOKUP($B591,INDIRECT(nfl_game_result),MATCH(E$1,INDIRECT(nfl_game_result_header),0),FALSE)),"error")</f>
        <v>5.5</v>
      </c>
      <c r="F591" s="23" t="str">
        <f ca="1">IFERROR(IF(ISBLANK(VLOOKUP($B591,INDIRECT(nfl_game_result),MATCH(F$1,INDIRECT(nfl_game_result_header),0),FALSE)),"",VLOOKUP($B591,INDIRECT(nfl_game_result),MATCH(F$1,INDIRECT(nfl_game_result_header),0),FALSE)),"error")</f>
        <v/>
      </c>
      <c r="G591" s="23" t="str">
        <f ca="1">IFERROR(IF(ISBLANK(VLOOKUP($B591,INDIRECT(nfl_game_result),MATCH(G$1,INDIRECT(nfl_game_result_header),0),FALSE)),"",VLOOKUP($B591,INDIRECT(nfl_game_result),MATCH(G$1,INDIRECT(nfl_game_result_header),0),FALSE)),"error")</f>
        <v/>
      </c>
      <c r="H591">
        <f ca="1">IFERROR(IF(ISBLANK(VLOOKUP($B591,INDIRECT(nfl_game_result),MATCH(H$1,INDIRECT(nfl_game_result_header),0),FALSE)),"",VLOOKUP($B591,INDIRECT(nfl_game_result),MATCH(H$1,INDIRECT(nfl_game_result_header),0),FALSE)),"error")</f>
        <v>23</v>
      </c>
      <c r="I591">
        <f ca="1">IFERROR(IF(ISBLANK(VLOOKUP($B591,INDIRECT(nfl_game_result),MATCH(I$1,INDIRECT(nfl_game_result_header),0),FALSE)),"",VLOOKUP($B591,INDIRECT(nfl_game_result),MATCH(I$1,INDIRECT(nfl_game_result_header),0),FALSE)),"error")</f>
        <v>41</v>
      </c>
      <c r="J591" t="str">
        <f ca="1">IFERROR(IF(ISBLANK(VLOOKUP($B591,INDIRECT(nfl_game_result),MATCH(J$1,INDIRECT(nfl_game_result_header),0),FALSE)),"",VLOOKUP($B591,INDIRECT(nfl_game_result),MATCH(J$1,INDIRECT(nfl_game_result_header),0),FALSE)),"error")</f>
        <v>DEN</v>
      </c>
      <c r="K591" t="str">
        <f ca="1">IFERROR(IF(ISBLANK(VLOOKUP($B591,INDIRECT(nfl_game_result),MATCH(K$1,INDIRECT(nfl_game_result_header),0),FALSE)),"",VLOOKUP($B591,INDIRECT(nfl_game_result),MATCH(K$1,INDIRECT(nfl_game_result_header),0),FALSE)),"error")</f>
        <v>DEN</v>
      </c>
      <c r="L591" s="23" t="str">
        <f ca="1">IFERROR(IF(ISBLANK(VLOOKUP($B591,INDIRECT(nfl_game_result),MATCH(L$1,INDIRECT(nfl_game_result_header),0),FALSE)),"",VLOOKUP($B591,INDIRECT(nfl_game_result),MATCH(L$1,INDIRECT(nfl_game_result_header),0),FALSE)),"error")</f>
        <v/>
      </c>
      <c r="M591" t="s">
        <v>16</v>
      </c>
      <c r="N591">
        <v>3.5</v>
      </c>
      <c r="O591" t="s">
        <v>72</v>
      </c>
      <c r="V591" s="23" t="s">
        <v>416</v>
      </c>
      <c r="W591">
        <f ca="1">VALUE(LEFT(C591, 4))</f>
        <v>2013</v>
      </c>
      <c r="X591">
        <f ca="1">VALUE(MID(C591,6,FIND("_",C591,6)-6))</f>
        <v>2</v>
      </c>
      <c r="Y591" t="str">
        <f ca="1">IF(NOT(OR(ISBLANK(D591),ISBLANK(E591),D591="",E591="")),D591-E591,"")</f>
        <v/>
      </c>
      <c r="Z591" t="str">
        <f ca="1">IF(OR(NOT(ISNUMBER(D591)),ISBLANK(D591),D591="",ISBLANK(N591)),"",ABS(D591-N591))</f>
        <v/>
      </c>
      <c r="AA591">
        <f ca="1">IF(OR(ISBLANK(J591),ISBLANK(O591),J591="",O591=""),"",IF(J591=O591,1,0))</f>
        <v>1</v>
      </c>
      <c r="AB591" t="str">
        <f ca="1">IF(OR(ISBLANK(K591),ISBLANK(Q591),K591="",Q591=""),"",IF(K591=Q591,1,0))</f>
        <v/>
      </c>
      <c r="AC591" s="23" t="str">
        <f t="shared" ca="1" si="8"/>
        <v/>
      </c>
    </row>
    <row r="592" spans="1:29" x14ac:dyDescent="0.25">
      <c r="A592" s="23">
        <v>591</v>
      </c>
      <c r="B592">
        <v>297</v>
      </c>
      <c r="C592" t="str">
        <f ca="1">IFERROR(VLOOKUP($B592,INDIRECT(nfl_game_result),MATCH(C$1,INDIRECT(nfl_game_result_header),0),FALSE),"error")</f>
        <v>2013_02_JAX@OAK</v>
      </c>
      <c r="D592" t="str">
        <f ca="1">IFERROR(IF(ISBLANK(VLOOKUP($B592,INDIRECT(nfl_game_result),MATCH(D$1,INDIRECT(nfl_game_result_header),0),FALSE)),"",VLOOKUP($B592,INDIRECT(nfl_game_result),MATCH(D$1,INDIRECT(nfl_game_result_header),0),FALSE)),"error")</f>
        <v/>
      </c>
      <c r="E592">
        <f ca="1">IFERROR(IF(ISBLANK(VLOOKUP($B592,INDIRECT(nfl_game_result),MATCH(E$1,INDIRECT(nfl_game_result_header),0),FALSE)),"",VLOOKUP($B592,INDIRECT(nfl_game_result),MATCH(E$1,INDIRECT(nfl_game_result_header),0),FALSE)),"error")</f>
        <v>-6.5</v>
      </c>
      <c r="F592" s="23" t="str">
        <f ca="1">IFERROR(IF(ISBLANK(VLOOKUP($B592,INDIRECT(nfl_game_result),MATCH(F$1,INDIRECT(nfl_game_result_header),0),FALSE)),"",VLOOKUP($B592,INDIRECT(nfl_game_result),MATCH(F$1,INDIRECT(nfl_game_result_header),0),FALSE)),"error")</f>
        <v/>
      </c>
      <c r="G592" s="23" t="str">
        <f ca="1">IFERROR(IF(ISBLANK(VLOOKUP($B592,INDIRECT(nfl_game_result),MATCH(G$1,INDIRECT(nfl_game_result_header),0),FALSE)),"",VLOOKUP($B592,INDIRECT(nfl_game_result),MATCH(G$1,INDIRECT(nfl_game_result_header),0),FALSE)),"error")</f>
        <v/>
      </c>
      <c r="H592">
        <f ca="1">IFERROR(IF(ISBLANK(VLOOKUP($B592,INDIRECT(nfl_game_result),MATCH(H$1,INDIRECT(nfl_game_result_header),0),FALSE)),"",VLOOKUP($B592,INDIRECT(nfl_game_result),MATCH(H$1,INDIRECT(nfl_game_result_header),0),FALSE)),"error")</f>
        <v>19</v>
      </c>
      <c r="I592">
        <f ca="1">IFERROR(IF(ISBLANK(VLOOKUP($B592,INDIRECT(nfl_game_result),MATCH(I$1,INDIRECT(nfl_game_result_header),0),FALSE)),"",VLOOKUP($B592,INDIRECT(nfl_game_result),MATCH(I$1,INDIRECT(nfl_game_result_header),0),FALSE)),"error")</f>
        <v>9</v>
      </c>
      <c r="J592" t="str">
        <f ca="1">IFERROR(IF(ISBLANK(VLOOKUP($B592,INDIRECT(nfl_game_result),MATCH(J$1,INDIRECT(nfl_game_result_header),0),FALSE)),"",VLOOKUP($B592,INDIRECT(nfl_game_result),MATCH(J$1,INDIRECT(nfl_game_result_header),0),FALSE)),"error")</f>
        <v>OAK</v>
      </c>
      <c r="K592" t="str">
        <f ca="1">IFERROR(IF(ISBLANK(VLOOKUP($B592,INDIRECT(nfl_game_result),MATCH(K$1,INDIRECT(nfl_game_result_header),0),FALSE)),"",VLOOKUP($B592,INDIRECT(nfl_game_result),MATCH(K$1,INDIRECT(nfl_game_result_header),0),FALSE)),"error")</f>
        <v>OAK</v>
      </c>
      <c r="L592" s="23" t="str">
        <f ca="1">IFERROR(IF(ISBLANK(VLOOKUP($B592,INDIRECT(nfl_game_result),MATCH(L$1,INDIRECT(nfl_game_result_header),0),FALSE)),"",VLOOKUP($B592,INDIRECT(nfl_game_result),MATCH(L$1,INDIRECT(nfl_game_result_header),0),FALSE)),"error")</f>
        <v/>
      </c>
      <c r="M592" t="s">
        <v>16</v>
      </c>
      <c r="N592">
        <v>-4</v>
      </c>
      <c r="O592" t="s">
        <v>77</v>
      </c>
      <c r="V592" s="23" t="s">
        <v>416</v>
      </c>
      <c r="W592">
        <f ca="1">VALUE(LEFT(C592, 4))</f>
        <v>2013</v>
      </c>
      <c r="X592">
        <f ca="1">VALUE(MID(C592,6,FIND("_",C592,6)-6))</f>
        <v>2</v>
      </c>
      <c r="Y592" t="str">
        <f ca="1">IF(NOT(OR(ISBLANK(D592),ISBLANK(E592),D592="",E592="")),D592-E592,"")</f>
        <v/>
      </c>
      <c r="Z592" t="str">
        <f ca="1">IF(OR(NOT(ISNUMBER(D592)),ISBLANK(D592),D592="",ISBLANK(N592)),"",ABS(D592-N592))</f>
        <v/>
      </c>
      <c r="AA592">
        <f ca="1">IF(OR(ISBLANK(J592),ISBLANK(O592),J592="",O592=""),"",IF(J592=O592,1,0))</f>
        <v>0</v>
      </c>
      <c r="AB592" t="str">
        <f ca="1">IF(OR(ISBLANK(K592),ISBLANK(Q592),K592="",Q592=""),"",IF(K592=Q592,1,0))</f>
        <v/>
      </c>
      <c r="AC592" s="23" t="str">
        <f t="shared" ca="1" si="8"/>
        <v/>
      </c>
    </row>
    <row r="593" spans="1:29" x14ac:dyDescent="0.25">
      <c r="A593" s="23">
        <v>592</v>
      </c>
      <c r="B593">
        <v>298</v>
      </c>
      <c r="C593" t="str">
        <f ca="1">IFERROR(VLOOKUP($B593,INDIRECT(nfl_game_result),MATCH(C$1,INDIRECT(nfl_game_result_header),0),FALSE),"error")</f>
        <v>2013_02_SFO@SEA</v>
      </c>
      <c r="D593" t="str">
        <f ca="1">IFERROR(IF(ISBLANK(VLOOKUP($B593,INDIRECT(nfl_game_result),MATCH(D$1,INDIRECT(nfl_game_result_header),0),FALSE)),"",VLOOKUP($B593,INDIRECT(nfl_game_result),MATCH(D$1,INDIRECT(nfl_game_result_header),0),FALSE)),"error")</f>
        <v/>
      </c>
      <c r="E593">
        <f ca="1">IFERROR(IF(ISBLANK(VLOOKUP($B593,INDIRECT(nfl_game_result),MATCH(E$1,INDIRECT(nfl_game_result_header),0),FALSE)),"",VLOOKUP($B593,INDIRECT(nfl_game_result),MATCH(E$1,INDIRECT(nfl_game_result_header),0),FALSE)),"error")</f>
        <v>-2.5</v>
      </c>
      <c r="F593" s="23" t="str">
        <f ca="1">IFERROR(IF(ISBLANK(VLOOKUP($B593,INDIRECT(nfl_game_result),MATCH(F$1,INDIRECT(nfl_game_result_header),0),FALSE)),"",VLOOKUP($B593,INDIRECT(nfl_game_result),MATCH(F$1,INDIRECT(nfl_game_result_header),0),FALSE)),"error")</f>
        <v/>
      </c>
      <c r="G593" s="23" t="str">
        <f ca="1">IFERROR(IF(ISBLANK(VLOOKUP($B593,INDIRECT(nfl_game_result),MATCH(G$1,INDIRECT(nfl_game_result_header),0),FALSE)),"",VLOOKUP($B593,INDIRECT(nfl_game_result),MATCH(G$1,INDIRECT(nfl_game_result_header),0),FALSE)),"error")</f>
        <v/>
      </c>
      <c r="H593">
        <f ca="1">IFERROR(IF(ISBLANK(VLOOKUP($B593,INDIRECT(nfl_game_result),MATCH(H$1,INDIRECT(nfl_game_result_header),0),FALSE)),"",VLOOKUP($B593,INDIRECT(nfl_game_result),MATCH(H$1,INDIRECT(nfl_game_result_header),0),FALSE)),"error")</f>
        <v>29</v>
      </c>
      <c r="I593">
        <f ca="1">IFERROR(IF(ISBLANK(VLOOKUP($B593,INDIRECT(nfl_game_result),MATCH(I$1,INDIRECT(nfl_game_result_header),0),FALSE)),"",VLOOKUP($B593,INDIRECT(nfl_game_result),MATCH(I$1,INDIRECT(nfl_game_result_header),0),FALSE)),"error")</f>
        <v>3</v>
      </c>
      <c r="J593" t="str">
        <f ca="1">IFERROR(IF(ISBLANK(VLOOKUP($B593,INDIRECT(nfl_game_result),MATCH(J$1,INDIRECT(nfl_game_result_header),0),FALSE)),"",VLOOKUP($B593,INDIRECT(nfl_game_result),MATCH(J$1,INDIRECT(nfl_game_result_header),0),FALSE)),"error")</f>
        <v>SEA</v>
      </c>
      <c r="K593" t="str">
        <f ca="1">IFERROR(IF(ISBLANK(VLOOKUP($B593,INDIRECT(nfl_game_result),MATCH(K$1,INDIRECT(nfl_game_result_header),0),FALSE)),"",VLOOKUP($B593,INDIRECT(nfl_game_result),MATCH(K$1,INDIRECT(nfl_game_result_header),0),FALSE)),"error")</f>
        <v>SEA</v>
      </c>
      <c r="L593" s="23" t="str">
        <f ca="1">IFERROR(IF(ISBLANK(VLOOKUP($B593,INDIRECT(nfl_game_result),MATCH(L$1,INDIRECT(nfl_game_result_header),0),FALSE)),"",VLOOKUP($B593,INDIRECT(nfl_game_result),MATCH(L$1,INDIRECT(nfl_game_result_header),0),FALSE)),"error")</f>
        <v/>
      </c>
      <c r="M593" t="s">
        <v>16</v>
      </c>
      <c r="N593">
        <v>-3</v>
      </c>
      <c r="O593" t="s">
        <v>333</v>
      </c>
      <c r="V593" s="23" t="s">
        <v>416</v>
      </c>
      <c r="W593">
        <f ca="1">VALUE(LEFT(C593, 4))</f>
        <v>2013</v>
      </c>
      <c r="X593">
        <f ca="1">VALUE(MID(C593,6,FIND("_",C593,6)-6))</f>
        <v>2</v>
      </c>
      <c r="Y593" t="str">
        <f ca="1">IF(NOT(OR(ISBLANK(D593),ISBLANK(E593),D593="",E593="")),D593-E593,"")</f>
        <v/>
      </c>
      <c r="Z593" t="str">
        <f ca="1">IF(OR(NOT(ISNUMBER(D593)),ISBLANK(D593),D593="",ISBLANK(N593)),"",ABS(D593-N593))</f>
        <v/>
      </c>
      <c r="AA593">
        <f ca="1">IF(OR(ISBLANK(J593),ISBLANK(O593),J593="",O593=""),"",IF(J593=O593,1,0))</f>
        <v>0</v>
      </c>
      <c r="AB593" t="str">
        <f ca="1">IF(OR(ISBLANK(K593),ISBLANK(Q593),K593="",Q593=""),"",IF(K593=Q593,1,0))</f>
        <v/>
      </c>
      <c r="AC593" s="23" t="str">
        <f t="shared" ca="1" si="8"/>
        <v/>
      </c>
    </row>
    <row r="594" spans="1:29" x14ac:dyDescent="0.25">
      <c r="A594" s="23">
        <v>593</v>
      </c>
      <c r="B594">
        <v>299</v>
      </c>
      <c r="C594" t="str">
        <f ca="1">IFERROR(VLOOKUP($B594,INDIRECT(nfl_game_result),MATCH(C$1,INDIRECT(nfl_game_result_header),0),FALSE),"error")</f>
        <v>2013_02_PIT@CIN</v>
      </c>
      <c r="D594" t="str">
        <f ca="1">IFERROR(IF(ISBLANK(VLOOKUP($B594,INDIRECT(nfl_game_result),MATCH(D$1,INDIRECT(nfl_game_result_header),0),FALSE)),"",VLOOKUP($B594,INDIRECT(nfl_game_result),MATCH(D$1,INDIRECT(nfl_game_result_header),0),FALSE)),"error")</f>
        <v/>
      </c>
      <c r="E594">
        <f ca="1">IFERROR(IF(ISBLANK(VLOOKUP($B594,INDIRECT(nfl_game_result),MATCH(E$1,INDIRECT(nfl_game_result_header),0),FALSE)),"",VLOOKUP($B594,INDIRECT(nfl_game_result),MATCH(E$1,INDIRECT(nfl_game_result_header),0),FALSE)),"error")</f>
        <v>-7.5</v>
      </c>
      <c r="F594" s="23" t="str">
        <f ca="1">IFERROR(IF(ISBLANK(VLOOKUP($B594,INDIRECT(nfl_game_result),MATCH(F$1,INDIRECT(nfl_game_result_header),0),FALSE)),"",VLOOKUP($B594,INDIRECT(nfl_game_result),MATCH(F$1,INDIRECT(nfl_game_result_header),0),FALSE)),"error")</f>
        <v/>
      </c>
      <c r="G594" s="23" t="str">
        <f ca="1">IFERROR(IF(ISBLANK(VLOOKUP($B594,INDIRECT(nfl_game_result),MATCH(G$1,INDIRECT(nfl_game_result_header),0),FALSE)),"",VLOOKUP($B594,INDIRECT(nfl_game_result),MATCH(G$1,INDIRECT(nfl_game_result_header),0),FALSE)),"error")</f>
        <v/>
      </c>
      <c r="H594">
        <f ca="1">IFERROR(IF(ISBLANK(VLOOKUP($B594,INDIRECT(nfl_game_result),MATCH(H$1,INDIRECT(nfl_game_result_header),0),FALSE)),"",VLOOKUP($B594,INDIRECT(nfl_game_result),MATCH(H$1,INDIRECT(nfl_game_result_header),0),FALSE)),"error")</f>
        <v>20</v>
      </c>
      <c r="I594">
        <f ca="1">IFERROR(IF(ISBLANK(VLOOKUP($B594,INDIRECT(nfl_game_result),MATCH(I$1,INDIRECT(nfl_game_result_header),0),FALSE)),"",VLOOKUP($B594,INDIRECT(nfl_game_result),MATCH(I$1,INDIRECT(nfl_game_result_header),0),FALSE)),"error")</f>
        <v>10</v>
      </c>
      <c r="J594" t="str">
        <f ca="1">IFERROR(IF(ISBLANK(VLOOKUP($B594,INDIRECT(nfl_game_result),MATCH(J$1,INDIRECT(nfl_game_result_header),0),FALSE)),"",VLOOKUP($B594,INDIRECT(nfl_game_result),MATCH(J$1,INDIRECT(nfl_game_result_header),0),FALSE)),"error")</f>
        <v>CIN</v>
      </c>
      <c r="K594" t="str">
        <f ca="1">IFERROR(IF(ISBLANK(VLOOKUP($B594,INDIRECT(nfl_game_result),MATCH(K$1,INDIRECT(nfl_game_result_header),0),FALSE)),"",VLOOKUP($B594,INDIRECT(nfl_game_result),MATCH(K$1,INDIRECT(nfl_game_result_header),0),FALSE)),"error")</f>
        <v>CIN</v>
      </c>
      <c r="L594" s="23" t="str">
        <f ca="1">IFERROR(IF(ISBLANK(VLOOKUP($B594,INDIRECT(nfl_game_result),MATCH(L$1,INDIRECT(nfl_game_result_header),0),FALSE)),"",VLOOKUP($B594,INDIRECT(nfl_game_result),MATCH(L$1,INDIRECT(nfl_game_result_header),0),FALSE)),"error")</f>
        <v/>
      </c>
      <c r="M594" t="s">
        <v>16</v>
      </c>
      <c r="N594">
        <v>-7.5</v>
      </c>
      <c r="O594" t="s">
        <v>87</v>
      </c>
      <c r="V594" s="23" t="s">
        <v>416</v>
      </c>
      <c r="W594">
        <f ca="1">VALUE(LEFT(C594, 4))</f>
        <v>2013</v>
      </c>
      <c r="X594">
        <f ca="1">VALUE(MID(C594,6,FIND("_",C594,6)-6))</f>
        <v>2</v>
      </c>
      <c r="Y594" t="str">
        <f ca="1">IF(NOT(OR(ISBLANK(D594),ISBLANK(E594),D594="",E594="")),D594-E594,"")</f>
        <v/>
      </c>
      <c r="Z594" t="str">
        <f ca="1">IF(OR(NOT(ISNUMBER(D594)),ISBLANK(D594),D594="",ISBLANK(N594)),"",ABS(D594-N594))</f>
        <v/>
      </c>
      <c r="AA594">
        <f ca="1">IF(OR(ISBLANK(J594),ISBLANK(O594),J594="",O594=""),"",IF(J594=O594,1,0))</f>
        <v>0</v>
      </c>
      <c r="AB594" t="str">
        <f ca="1">IF(OR(ISBLANK(K594),ISBLANK(Q594),K594="",Q594=""),"",IF(K594=Q594,1,0))</f>
        <v/>
      </c>
      <c r="AC594" s="23" t="str">
        <f t="shared" ref="AC594:AC657" ca="1" si="9">IF(OR(ISBLANK(L594),ISBLANK(T594),L594="",T594=""),"",IF(L594=T594,1,0))</f>
        <v/>
      </c>
    </row>
    <row r="595" spans="1:29" x14ac:dyDescent="0.25">
      <c r="A595" s="23">
        <v>594</v>
      </c>
      <c r="B595">
        <v>284</v>
      </c>
      <c r="C595" t="str">
        <f ca="1">IFERROR(VLOOKUP($B595,INDIRECT(nfl_game_result),MATCH(C$1,INDIRECT(nfl_game_result_header),0),FALSE),"error")</f>
        <v>2013_02_NYJ@NWE</v>
      </c>
      <c r="D595" t="str">
        <f ca="1">IFERROR(IF(ISBLANK(VLOOKUP($B595,INDIRECT(nfl_game_result),MATCH(D$1,INDIRECT(nfl_game_result_header),0),FALSE)),"",VLOOKUP($B595,INDIRECT(nfl_game_result),MATCH(D$1,INDIRECT(nfl_game_result_header),0),FALSE)),"error")</f>
        <v/>
      </c>
      <c r="E595">
        <f ca="1">IFERROR(IF(ISBLANK(VLOOKUP($B595,INDIRECT(nfl_game_result),MATCH(E$1,INDIRECT(nfl_game_result_header),0),FALSE)),"",VLOOKUP($B595,INDIRECT(nfl_game_result),MATCH(E$1,INDIRECT(nfl_game_result_header),0),FALSE)),"error")</f>
        <v>-12.5</v>
      </c>
      <c r="F595" s="23" t="str">
        <f ca="1">IFERROR(IF(ISBLANK(VLOOKUP($B595,INDIRECT(nfl_game_result),MATCH(F$1,INDIRECT(nfl_game_result_header),0),FALSE)),"",VLOOKUP($B595,INDIRECT(nfl_game_result),MATCH(F$1,INDIRECT(nfl_game_result_header),0),FALSE)),"error")</f>
        <v/>
      </c>
      <c r="G595" s="23" t="str">
        <f ca="1">IFERROR(IF(ISBLANK(VLOOKUP($B595,INDIRECT(nfl_game_result),MATCH(G$1,INDIRECT(nfl_game_result_header),0),FALSE)),"",VLOOKUP($B595,INDIRECT(nfl_game_result),MATCH(G$1,INDIRECT(nfl_game_result_header),0),FALSE)),"error")</f>
        <v/>
      </c>
      <c r="H595">
        <f ca="1">IFERROR(IF(ISBLANK(VLOOKUP($B595,INDIRECT(nfl_game_result),MATCH(H$1,INDIRECT(nfl_game_result_header),0),FALSE)),"",VLOOKUP($B595,INDIRECT(nfl_game_result),MATCH(H$1,INDIRECT(nfl_game_result_header),0),FALSE)),"error")</f>
        <v>13</v>
      </c>
      <c r="I595">
        <f ca="1">IFERROR(IF(ISBLANK(VLOOKUP($B595,INDIRECT(nfl_game_result),MATCH(I$1,INDIRECT(nfl_game_result_header),0),FALSE)),"",VLOOKUP($B595,INDIRECT(nfl_game_result),MATCH(I$1,INDIRECT(nfl_game_result_header),0),FALSE)),"error")</f>
        <v>10</v>
      </c>
      <c r="J595" t="str">
        <f ca="1">IFERROR(IF(ISBLANK(VLOOKUP($B595,INDIRECT(nfl_game_result),MATCH(J$1,INDIRECT(nfl_game_result_header),0),FALSE)),"",VLOOKUP($B595,INDIRECT(nfl_game_result),MATCH(J$1,INDIRECT(nfl_game_result_header),0),FALSE)),"error")</f>
        <v>NYJ</v>
      </c>
      <c r="K595" t="str">
        <f ca="1">IFERROR(IF(ISBLANK(VLOOKUP($B595,INDIRECT(nfl_game_result),MATCH(K$1,INDIRECT(nfl_game_result_header),0),FALSE)),"",VLOOKUP($B595,INDIRECT(nfl_game_result),MATCH(K$1,INDIRECT(nfl_game_result_header),0),FALSE)),"error")</f>
        <v>NWE</v>
      </c>
      <c r="L595" s="23" t="str">
        <f ca="1">IFERROR(IF(ISBLANK(VLOOKUP($B595,INDIRECT(nfl_game_result),MATCH(L$1,INDIRECT(nfl_game_result_header),0),FALSE)),"",VLOOKUP($B595,INDIRECT(nfl_game_result),MATCH(L$1,INDIRECT(nfl_game_result_header),0),FALSE)),"error")</f>
        <v/>
      </c>
      <c r="M595" t="s">
        <v>14</v>
      </c>
      <c r="N595">
        <v>-9.5</v>
      </c>
      <c r="O595" t="s">
        <v>84</v>
      </c>
      <c r="V595" s="23" t="s">
        <v>416</v>
      </c>
      <c r="W595">
        <f ca="1">VALUE(LEFT(C595, 4))</f>
        <v>2013</v>
      </c>
      <c r="X595">
        <f ca="1">VALUE(MID(C595,6,FIND("_",C595,6)-6))</f>
        <v>2</v>
      </c>
      <c r="Y595" t="str">
        <f ca="1">IF(NOT(OR(ISBLANK(D595),ISBLANK(E595),D595="",E595="")),D595-E595,"")</f>
        <v/>
      </c>
      <c r="Z595" t="str">
        <f ca="1">IF(OR(NOT(ISNUMBER(D595)),ISBLANK(D595),D595="",ISBLANK(N595)),"",ABS(D595-N595))</f>
        <v/>
      </c>
      <c r="AA595">
        <f ca="1">IF(OR(ISBLANK(J595),ISBLANK(O595),J595="",O595=""),"",IF(J595=O595,1,0))</f>
        <v>1</v>
      </c>
      <c r="AB595" t="str">
        <f ca="1">IF(OR(ISBLANK(K595),ISBLANK(Q595),K595="",Q595=""),"",IF(K595=Q595,1,0))</f>
        <v/>
      </c>
      <c r="AC595" s="23" t="str">
        <f t="shared" ca="1" si="9"/>
        <v/>
      </c>
    </row>
    <row r="596" spans="1:29" x14ac:dyDescent="0.25">
      <c r="A596" s="23">
        <v>595</v>
      </c>
      <c r="B596">
        <v>285</v>
      </c>
      <c r="C596" t="str">
        <f ca="1">IFERROR(VLOOKUP($B596,INDIRECT(nfl_game_result),MATCH(C$1,INDIRECT(nfl_game_result_header),0),FALSE),"error")</f>
        <v>2013_02_STL@ATL</v>
      </c>
      <c r="D596" t="str">
        <f ca="1">IFERROR(IF(ISBLANK(VLOOKUP($B596,INDIRECT(nfl_game_result),MATCH(D$1,INDIRECT(nfl_game_result_header),0),FALSE)),"",VLOOKUP($B596,INDIRECT(nfl_game_result),MATCH(D$1,INDIRECT(nfl_game_result_header),0),FALSE)),"error")</f>
        <v/>
      </c>
      <c r="E596">
        <f ca="1">IFERROR(IF(ISBLANK(VLOOKUP($B596,INDIRECT(nfl_game_result),MATCH(E$1,INDIRECT(nfl_game_result_header),0),FALSE)),"",VLOOKUP($B596,INDIRECT(nfl_game_result),MATCH(E$1,INDIRECT(nfl_game_result_header),0),FALSE)),"error")</f>
        <v>-7.5</v>
      </c>
      <c r="F596" s="23" t="str">
        <f ca="1">IFERROR(IF(ISBLANK(VLOOKUP($B596,INDIRECT(nfl_game_result),MATCH(F$1,INDIRECT(nfl_game_result_header),0),FALSE)),"",VLOOKUP($B596,INDIRECT(nfl_game_result),MATCH(F$1,INDIRECT(nfl_game_result_header),0),FALSE)),"error")</f>
        <v/>
      </c>
      <c r="G596" s="23" t="str">
        <f ca="1">IFERROR(IF(ISBLANK(VLOOKUP($B596,INDIRECT(nfl_game_result),MATCH(G$1,INDIRECT(nfl_game_result_header),0),FALSE)),"",VLOOKUP($B596,INDIRECT(nfl_game_result),MATCH(G$1,INDIRECT(nfl_game_result_header),0),FALSE)),"error")</f>
        <v/>
      </c>
      <c r="H596">
        <f ca="1">IFERROR(IF(ISBLANK(VLOOKUP($B596,INDIRECT(nfl_game_result),MATCH(H$1,INDIRECT(nfl_game_result_header),0),FALSE)),"",VLOOKUP($B596,INDIRECT(nfl_game_result),MATCH(H$1,INDIRECT(nfl_game_result_header),0),FALSE)),"error")</f>
        <v>31</v>
      </c>
      <c r="I596">
        <f ca="1">IFERROR(IF(ISBLANK(VLOOKUP($B596,INDIRECT(nfl_game_result),MATCH(I$1,INDIRECT(nfl_game_result_header),0),FALSE)),"",VLOOKUP($B596,INDIRECT(nfl_game_result),MATCH(I$1,INDIRECT(nfl_game_result_header),0),FALSE)),"error")</f>
        <v>24</v>
      </c>
      <c r="J596" t="str">
        <f ca="1">IFERROR(IF(ISBLANK(VLOOKUP($B596,INDIRECT(nfl_game_result),MATCH(J$1,INDIRECT(nfl_game_result_header),0),FALSE)),"",VLOOKUP($B596,INDIRECT(nfl_game_result),MATCH(J$1,INDIRECT(nfl_game_result_header),0),FALSE)),"error")</f>
        <v>STL</v>
      </c>
      <c r="K596" t="str">
        <f ca="1">IFERROR(IF(ISBLANK(VLOOKUP($B596,INDIRECT(nfl_game_result),MATCH(K$1,INDIRECT(nfl_game_result_header),0),FALSE)),"",VLOOKUP($B596,INDIRECT(nfl_game_result),MATCH(K$1,INDIRECT(nfl_game_result_header),0),FALSE)),"error")</f>
        <v>ATL</v>
      </c>
      <c r="L596" s="23" t="str">
        <f ca="1">IFERROR(IF(ISBLANK(VLOOKUP($B596,INDIRECT(nfl_game_result),MATCH(L$1,INDIRECT(nfl_game_result_header),0),FALSE)),"",VLOOKUP($B596,INDIRECT(nfl_game_result),MATCH(L$1,INDIRECT(nfl_game_result_header),0),FALSE)),"error")</f>
        <v/>
      </c>
      <c r="M596" t="s">
        <v>14</v>
      </c>
      <c r="N596">
        <v>-7</v>
      </c>
      <c r="O596" t="s">
        <v>91</v>
      </c>
      <c r="V596" s="23" t="s">
        <v>416</v>
      </c>
      <c r="W596">
        <f ca="1">VALUE(LEFT(C596, 4))</f>
        <v>2013</v>
      </c>
      <c r="X596">
        <f ca="1">VALUE(MID(C596,6,FIND("_",C596,6)-6))</f>
        <v>2</v>
      </c>
      <c r="Y596" t="str">
        <f ca="1">IF(NOT(OR(ISBLANK(D596),ISBLANK(E596),D596="",E596="")),D596-E596,"")</f>
        <v/>
      </c>
      <c r="Z596" t="str">
        <f ca="1">IF(OR(NOT(ISNUMBER(D596)),ISBLANK(D596),D596="",ISBLANK(N596)),"",ABS(D596-N596))</f>
        <v/>
      </c>
      <c r="AA596">
        <f ca="1">IF(OR(ISBLANK(J596),ISBLANK(O596),J596="",O596=""),"",IF(J596=O596,1,0))</f>
        <v>1</v>
      </c>
      <c r="AB596" t="str">
        <f ca="1">IF(OR(ISBLANK(K596),ISBLANK(Q596),K596="",Q596=""),"",IF(K596=Q596,1,0))</f>
        <v/>
      </c>
      <c r="AC596" s="23" t="str">
        <f t="shared" ca="1" si="9"/>
        <v/>
      </c>
    </row>
    <row r="597" spans="1:29" x14ac:dyDescent="0.25">
      <c r="A597" s="23">
        <v>596</v>
      </c>
      <c r="B597">
        <v>286</v>
      </c>
      <c r="C597" t="str">
        <f ca="1">IFERROR(VLOOKUP($B597,INDIRECT(nfl_game_result),MATCH(C$1,INDIRECT(nfl_game_result_header),0),FALSE),"error")</f>
        <v>2013_02_CAR@BUF</v>
      </c>
      <c r="D597" t="str">
        <f ca="1">IFERROR(IF(ISBLANK(VLOOKUP($B597,INDIRECT(nfl_game_result),MATCH(D$1,INDIRECT(nfl_game_result_header),0),FALSE)),"",VLOOKUP($B597,INDIRECT(nfl_game_result),MATCH(D$1,INDIRECT(nfl_game_result_header),0),FALSE)),"error")</f>
        <v/>
      </c>
      <c r="E597">
        <f ca="1">IFERROR(IF(ISBLANK(VLOOKUP($B597,INDIRECT(nfl_game_result),MATCH(E$1,INDIRECT(nfl_game_result_header),0),FALSE)),"",VLOOKUP($B597,INDIRECT(nfl_game_result),MATCH(E$1,INDIRECT(nfl_game_result_header),0),FALSE)),"error")</f>
        <v>2.5</v>
      </c>
      <c r="F597" s="23" t="str">
        <f ca="1">IFERROR(IF(ISBLANK(VLOOKUP($B597,INDIRECT(nfl_game_result),MATCH(F$1,INDIRECT(nfl_game_result_header),0),FALSE)),"",VLOOKUP($B597,INDIRECT(nfl_game_result),MATCH(F$1,INDIRECT(nfl_game_result_header),0),FALSE)),"error")</f>
        <v/>
      </c>
      <c r="G597" s="23" t="str">
        <f ca="1">IFERROR(IF(ISBLANK(VLOOKUP($B597,INDIRECT(nfl_game_result),MATCH(G$1,INDIRECT(nfl_game_result_header),0),FALSE)),"",VLOOKUP($B597,INDIRECT(nfl_game_result),MATCH(G$1,INDIRECT(nfl_game_result_header),0),FALSE)),"error")</f>
        <v/>
      </c>
      <c r="H597">
        <f ca="1">IFERROR(IF(ISBLANK(VLOOKUP($B597,INDIRECT(nfl_game_result),MATCH(H$1,INDIRECT(nfl_game_result_header),0),FALSE)),"",VLOOKUP($B597,INDIRECT(nfl_game_result),MATCH(H$1,INDIRECT(nfl_game_result_header),0),FALSE)),"error")</f>
        <v>24</v>
      </c>
      <c r="I597">
        <f ca="1">IFERROR(IF(ISBLANK(VLOOKUP($B597,INDIRECT(nfl_game_result),MATCH(I$1,INDIRECT(nfl_game_result_header),0),FALSE)),"",VLOOKUP($B597,INDIRECT(nfl_game_result),MATCH(I$1,INDIRECT(nfl_game_result_header),0),FALSE)),"error")</f>
        <v>23</v>
      </c>
      <c r="J597" t="str">
        <f ca="1">IFERROR(IF(ISBLANK(VLOOKUP($B597,INDIRECT(nfl_game_result),MATCH(J$1,INDIRECT(nfl_game_result_header),0),FALSE)),"",VLOOKUP($B597,INDIRECT(nfl_game_result),MATCH(J$1,INDIRECT(nfl_game_result_header),0),FALSE)),"error")</f>
        <v>BUF</v>
      </c>
      <c r="K597" t="str">
        <f ca="1">IFERROR(IF(ISBLANK(VLOOKUP($B597,INDIRECT(nfl_game_result),MATCH(K$1,INDIRECT(nfl_game_result_header),0),FALSE)),"",VLOOKUP($B597,INDIRECT(nfl_game_result),MATCH(K$1,INDIRECT(nfl_game_result_header),0),FALSE)),"error")</f>
        <v>BUF</v>
      </c>
      <c r="L597" s="23" t="str">
        <f ca="1">IFERROR(IF(ISBLANK(VLOOKUP($B597,INDIRECT(nfl_game_result),MATCH(L$1,INDIRECT(nfl_game_result_header),0),FALSE)),"",VLOOKUP($B597,INDIRECT(nfl_game_result),MATCH(L$1,INDIRECT(nfl_game_result_header),0),FALSE)),"error")</f>
        <v/>
      </c>
      <c r="M597" t="s">
        <v>14</v>
      </c>
      <c r="N597">
        <v>-2.5</v>
      </c>
      <c r="O597" t="s">
        <v>66</v>
      </c>
      <c r="V597" s="23" t="s">
        <v>416</v>
      </c>
      <c r="W597">
        <f ca="1">VALUE(LEFT(C597, 4))</f>
        <v>2013</v>
      </c>
      <c r="X597">
        <f ca="1">VALUE(MID(C597,6,FIND("_",C597,6)-6))</f>
        <v>2</v>
      </c>
      <c r="Y597" t="str">
        <f ca="1">IF(NOT(OR(ISBLANK(D597),ISBLANK(E597),D597="",E597="")),D597-E597,"")</f>
        <v/>
      </c>
      <c r="Z597" t="str">
        <f ca="1">IF(OR(NOT(ISNUMBER(D597)),ISBLANK(D597),D597="",ISBLANK(N597)),"",ABS(D597-N597))</f>
        <v/>
      </c>
      <c r="AA597">
        <f ca="1">IF(OR(ISBLANK(J597),ISBLANK(O597),J597="",O597=""),"",IF(J597=O597,1,0))</f>
        <v>1</v>
      </c>
      <c r="AB597" t="str">
        <f ca="1">IF(OR(ISBLANK(K597),ISBLANK(Q597),K597="",Q597=""),"",IF(K597=Q597,1,0))</f>
        <v/>
      </c>
      <c r="AC597" s="23" t="str">
        <f t="shared" ca="1" si="9"/>
        <v/>
      </c>
    </row>
    <row r="598" spans="1:29" x14ac:dyDescent="0.25">
      <c r="A598" s="23">
        <v>597</v>
      </c>
      <c r="B598">
        <v>287</v>
      </c>
      <c r="C598" t="str">
        <f ca="1">IFERROR(VLOOKUP($B598,INDIRECT(nfl_game_result),MATCH(C$1,INDIRECT(nfl_game_result_header),0),FALSE),"error")</f>
        <v>2013_02_MIN@CHI</v>
      </c>
      <c r="D598" t="str">
        <f ca="1">IFERROR(IF(ISBLANK(VLOOKUP($B598,INDIRECT(nfl_game_result),MATCH(D$1,INDIRECT(nfl_game_result_header),0),FALSE)),"",VLOOKUP($B598,INDIRECT(nfl_game_result),MATCH(D$1,INDIRECT(nfl_game_result_header),0),FALSE)),"error")</f>
        <v/>
      </c>
      <c r="E598">
        <f ca="1">IFERROR(IF(ISBLANK(VLOOKUP($B598,INDIRECT(nfl_game_result),MATCH(E$1,INDIRECT(nfl_game_result_header),0),FALSE)),"",VLOOKUP($B598,INDIRECT(nfl_game_result),MATCH(E$1,INDIRECT(nfl_game_result_header),0),FALSE)),"error")</f>
        <v>-6.5</v>
      </c>
      <c r="F598" s="23" t="str">
        <f ca="1">IFERROR(IF(ISBLANK(VLOOKUP($B598,INDIRECT(nfl_game_result),MATCH(F$1,INDIRECT(nfl_game_result_header),0),FALSE)),"",VLOOKUP($B598,INDIRECT(nfl_game_result),MATCH(F$1,INDIRECT(nfl_game_result_header),0),FALSE)),"error")</f>
        <v/>
      </c>
      <c r="G598" s="23" t="str">
        <f ca="1">IFERROR(IF(ISBLANK(VLOOKUP($B598,INDIRECT(nfl_game_result),MATCH(G$1,INDIRECT(nfl_game_result_header),0),FALSE)),"",VLOOKUP($B598,INDIRECT(nfl_game_result),MATCH(G$1,INDIRECT(nfl_game_result_header),0),FALSE)),"error")</f>
        <v/>
      </c>
      <c r="H598">
        <f ca="1">IFERROR(IF(ISBLANK(VLOOKUP($B598,INDIRECT(nfl_game_result),MATCH(H$1,INDIRECT(nfl_game_result_header),0),FALSE)),"",VLOOKUP($B598,INDIRECT(nfl_game_result),MATCH(H$1,INDIRECT(nfl_game_result_header),0),FALSE)),"error")</f>
        <v>31</v>
      </c>
      <c r="I598">
        <f ca="1">IFERROR(IF(ISBLANK(VLOOKUP($B598,INDIRECT(nfl_game_result),MATCH(I$1,INDIRECT(nfl_game_result_header),0),FALSE)),"",VLOOKUP($B598,INDIRECT(nfl_game_result),MATCH(I$1,INDIRECT(nfl_game_result_header),0),FALSE)),"error")</f>
        <v>30</v>
      </c>
      <c r="J598" t="str">
        <f ca="1">IFERROR(IF(ISBLANK(VLOOKUP($B598,INDIRECT(nfl_game_result),MATCH(J$1,INDIRECT(nfl_game_result_header),0),FALSE)),"",VLOOKUP($B598,INDIRECT(nfl_game_result),MATCH(J$1,INDIRECT(nfl_game_result_header),0),FALSE)),"error")</f>
        <v>MIN</v>
      </c>
      <c r="K598" t="str">
        <f ca="1">IFERROR(IF(ISBLANK(VLOOKUP($B598,INDIRECT(nfl_game_result),MATCH(K$1,INDIRECT(nfl_game_result_header),0),FALSE)),"",VLOOKUP($B598,INDIRECT(nfl_game_result),MATCH(K$1,INDIRECT(nfl_game_result_header),0),FALSE)),"error")</f>
        <v>CHI</v>
      </c>
      <c r="L598" s="23" t="str">
        <f ca="1">IFERROR(IF(ISBLANK(VLOOKUP($B598,INDIRECT(nfl_game_result),MATCH(L$1,INDIRECT(nfl_game_result_header),0),FALSE)),"",VLOOKUP($B598,INDIRECT(nfl_game_result),MATCH(L$1,INDIRECT(nfl_game_result_header),0),FALSE)),"error")</f>
        <v/>
      </c>
      <c r="M598" t="s">
        <v>14</v>
      </c>
      <c r="N598">
        <v>-7</v>
      </c>
      <c r="O598" t="s">
        <v>68</v>
      </c>
      <c r="V598" s="23" t="s">
        <v>416</v>
      </c>
      <c r="W598">
        <f ca="1">VALUE(LEFT(C598, 4))</f>
        <v>2013</v>
      </c>
      <c r="X598">
        <f ca="1">VALUE(MID(C598,6,FIND("_",C598,6)-6))</f>
        <v>2</v>
      </c>
      <c r="Y598" t="str">
        <f ca="1">IF(NOT(OR(ISBLANK(D598),ISBLANK(E598),D598="",E598="")),D598-E598,"")</f>
        <v/>
      </c>
      <c r="Z598" t="str">
        <f ca="1">IF(OR(NOT(ISNUMBER(D598)),ISBLANK(D598),D598="",ISBLANK(N598)),"",ABS(D598-N598))</f>
        <v/>
      </c>
      <c r="AA598">
        <f ca="1">IF(OR(ISBLANK(J598),ISBLANK(O598),J598="",O598=""),"",IF(J598=O598,1,0))</f>
        <v>0</v>
      </c>
      <c r="AB598" t="str">
        <f ca="1">IF(OR(ISBLANK(K598),ISBLANK(Q598),K598="",Q598=""),"",IF(K598=Q598,1,0))</f>
        <v/>
      </c>
      <c r="AC598" s="23" t="str">
        <f t="shared" ca="1" si="9"/>
        <v/>
      </c>
    </row>
    <row r="599" spans="1:29" x14ac:dyDescent="0.25">
      <c r="A599" s="23">
        <v>598</v>
      </c>
      <c r="B599">
        <v>288</v>
      </c>
      <c r="C599" t="str">
        <f ca="1">IFERROR(VLOOKUP($B599,INDIRECT(nfl_game_result),MATCH(C$1,INDIRECT(nfl_game_result_header),0),FALSE),"error")</f>
        <v>2013_02_CLE@BAL</v>
      </c>
      <c r="D599" t="str">
        <f ca="1">IFERROR(IF(ISBLANK(VLOOKUP($B599,INDIRECT(nfl_game_result),MATCH(D$1,INDIRECT(nfl_game_result_header),0),FALSE)),"",VLOOKUP($B599,INDIRECT(nfl_game_result),MATCH(D$1,INDIRECT(nfl_game_result_header),0),FALSE)),"error")</f>
        <v/>
      </c>
      <c r="E599">
        <f ca="1">IFERROR(IF(ISBLANK(VLOOKUP($B599,INDIRECT(nfl_game_result),MATCH(E$1,INDIRECT(nfl_game_result_header),0),FALSE)),"",VLOOKUP($B599,INDIRECT(nfl_game_result),MATCH(E$1,INDIRECT(nfl_game_result_header),0),FALSE)),"error")</f>
        <v>-6.5</v>
      </c>
      <c r="F599" s="23" t="str">
        <f ca="1">IFERROR(IF(ISBLANK(VLOOKUP($B599,INDIRECT(nfl_game_result),MATCH(F$1,INDIRECT(nfl_game_result_header),0),FALSE)),"",VLOOKUP($B599,INDIRECT(nfl_game_result),MATCH(F$1,INDIRECT(nfl_game_result_header),0),FALSE)),"error")</f>
        <v/>
      </c>
      <c r="G599" s="23" t="str">
        <f ca="1">IFERROR(IF(ISBLANK(VLOOKUP($B599,INDIRECT(nfl_game_result),MATCH(G$1,INDIRECT(nfl_game_result_header),0),FALSE)),"",VLOOKUP($B599,INDIRECT(nfl_game_result),MATCH(G$1,INDIRECT(nfl_game_result_header),0),FALSE)),"error")</f>
        <v/>
      </c>
      <c r="H599">
        <f ca="1">IFERROR(IF(ISBLANK(VLOOKUP($B599,INDIRECT(nfl_game_result),MATCH(H$1,INDIRECT(nfl_game_result_header),0),FALSE)),"",VLOOKUP($B599,INDIRECT(nfl_game_result),MATCH(H$1,INDIRECT(nfl_game_result_header),0),FALSE)),"error")</f>
        <v>14</v>
      </c>
      <c r="I599">
        <f ca="1">IFERROR(IF(ISBLANK(VLOOKUP($B599,INDIRECT(nfl_game_result),MATCH(I$1,INDIRECT(nfl_game_result_header),0),FALSE)),"",VLOOKUP($B599,INDIRECT(nfl_game_result),MATCH(I$1,INDIRECT(nfl_game_result_header),0),FALSE)),"error")</f>
        <v>6</v>
      </c>
      <c r="J599" t="str">
        <f ca="1">IFERROR(IF(ISBLANK(VLOOKUP($B599,INDIRECT(nfl_game_result),MATCH(J$1,INDIRECT(nfl_game_result_header),0),FALSE)),"",VLOOKUP($B599,INDIRECT(nfl_game_result),MATCH(J$1,INDIRECT(nfl_game_result_header),0),FALSE)),"error")</f>
        <v>BAL</v>
      </c>
      <c r="K599" t="str">
        <f ca="1">IFERROR(IF(ISBLANK(VLOOKUP($B599,INDIRECT(nfl_game_result),MATCH(K$1,INDIRECT(nfl_game_result_header),0),FALSE)),"",VLOOKUP($B599,INDIRECT(nfl_game_result),MATCH(K$1,INDIRECT(nfl_game_result_header),0),FALSE)),"error")</f>
        <v>BAL</v>
      </c>
      <c r="L599" s="23" t="str">
        <f ca="1">IFERROR(IF(ISBLANK(VLOOKUP($B599,INDIRECT(nfl_game_result),MATCH(L$1,INDIRECT(nfl_game_result_header),0),FALSE)),"",VLOOKUP($B599,INDIRECT(nfl_game_result),MATCH(L$1,INDIRECT(nfl_game_result_header),0),FALSE)),"error")</f>
        <v/>
      </c>
      <c r="M599" t="s">
        <v>14</v>
      </c>
      <c r="N599">
        <v>-5.5</v>
      </c>
      <c r="O599" t="s">
        <v>70</v>
      </c>
      <c r="V599" s="23" t="s">
        <v>416</v>
      </c>
      <c r="W599">
        <f ca="1">VALUE(LEFT(C599, 4))</f>
        <v>2013</v>
      </c>
      <c r="X599">
        <f ca="1">VALUE(MID(C599,6,FIND("_",C599,6)-6))</f>
        <v>2</v>
      </c>
      <c r="Y599" t="str">
        <f ca="1">IF(NOT(OR(ISBLANK(D599),ISBLANK(E599),D599="",E599="")),D599-E599,"")</f>
        <v/>
      </c>
      <c r="Z599" t="str">
        <f ca="1">IF(OR(NOT(ISNUMBER(D599)),ISBLANK(D599),D599="",ISBLANK(N599)),"",ABS(D599-N599))</f>
        <v/>
      </c>
      <c r="AA599">
        <f ca="1">IF(OR(ISBLANK(J599),ISBLANK(O599),J599="",O599=""),"",IF(J599=O599,1,0))</f>
        <v>0</v>
      </c>
      <c r="AB599" t="str">
        <f ca="1">IF(OR(ISBLANK(K599),ISBLANK(Q599),K599="",Q599=""),"",IF(K599=Q599,1,0))</f>
        <v/>
      </c>
      <c r="AC599" s="23" t="str">
        <f t="shared" ca="1" si="9"/>
        <v/>
      </c>
    </row>
    <row r="600" spans="1:29" x14ac:dyDescent="0.25">
      <c r="A600" s="23">
        <v>599</v>
      </c>
      <c r="B600">
        <v>289</v>
      </c>
      <c r="C600" t="str">
        <f ca="1">IFERROR(VLOOKUP($B600,INDIRECT(nfl_game_result),MATCH(C$1,INDIRECT(nfl_game_result_header),0),FALSE),"error")</f>
        <v>2013_02_DAL@KCY</v>
      </c>
      <c r="D600" t="str">
        <f ca="1">IFERROR(IF(ISBLANK(VLOOKUP($B600,INDIRECT(nfl_game_result),MATCH(D$1,INDIRECT(nfl_game_result_header),0),FALSE)),"",VLOOKUP($B600,INDIRECT(nfl_game_result),MATCH(D$1,INDIRECT(nfl_game_result_header),0),FALSE)),"error")</f>
        <v/>
      </c>
      <c r="E600">
        <f ca="1">IFERROR(IF(ISBLANK(VLOOKUP($B600,INDIRECT(nfl_game_result),MATCH(E$1,INDIRECT(nfl_game_result_header),0),FALSE)),"",VLOOKUP($B600,INDIRECT(nfl_game_result),MATCH(E$1,INDIRECT(nfl_game_result_header),0),FALSE)),"error")</f>
        <v>-2.5</v>
      </c>
      <c r="F600" s="23" t="str">
        <f ca="1">IFERROR(IF(ISBLANK(VLOOKUP($B600,INDIRECT(nfl_game_result),MATCH(F$1,INDIRECT(nfl_game_result_header),0),FALSE)),"",VLOOKUP($B600,INDIRECT(nfl_game_result),MATCH(F$1,INDIRECT(nfl_game_result_header),0),FALSE)),"error")</f>
        <v/>
      </c>
      <c r="G600" s="23" t="str">
        <f ca="1">IFERROR(IF(ISBLANK(VLOOKUP($B600,INDIRECT(nfl_game_result),MATCH(G$1,INDIRECT(nfl_game_result_header),0),FALSE)),"",VLOOKUP($B600,INDIRECT(nfl_game_result),MATCH(G$1,INDIRECT(nfl_game_result_header),0),FALSE)),"error")</f>
        <v/>
      </c>
      <c r="H600">
        <f ca="1">IFERROR(IF(ISBLANK(VLOOKUP($B600,INDIRECT(nfl_game_result),MATCH(H$1,INDIRECT(nfl_game_result_header),0),FALSE)),"",VLOOKUP($B600,INDIRECT(nfl_game_result),MATCH(H$1,INDIRECT(nfl_game_result_header),0),FALSE)),"error")</f>
        <v>17</v>
      </c>
      <c r="I600">
        <f ca="1">IFERROR(IF(ISBLANK(VLOOKUP($B600,INDIRECT(nfl_game_result),MATCH(I$1,INDIRECT(nfl_game_result_header),0),FALSE)),"",VLOOKUP($B600,INDIRECT(nfl_game_result),MATCH(I$1,INDIRECT(nfl_game_result_header),0),FALSE)),"error")</f>
        <v>16</v>
      </c>
      <c r="J600" t="str">
        <f ca="1">IFERROR(IF(ISBLANK(VLOOKUP($B600,INDIRECT(nfl_game_result),MATCH(J$1,INDIRECT(nfl_game_result_header),0),FALSE)),"",VLOOKUP($B600,INDIRECT(nfl_game_result),MATCH(J$1,INDIRECT(nfl_game_result_header),0),FALSE)),"error")</f>
        <v>DAL</v>
      </c>
      <c r="K600" t="str">
        <f ca="1">IFERROR(IF(ISBLANK(VLOOKUP($B600,INDIRECT(nfl_game_result),MATCH(K$1,INDIRECT(nfl_game_result_header),0),FALSE)),"",VLOOKUP($B600,INDIRECT(nfl_game_result),MATCH(K$1,INDIRECT(nfl_game_result_header),0),FALSE)),"error")</f>
        <v>KCY</v>
      </c>
      <c r="L600" s="23" t="str">
        <f ca="1">IFERROR(IF(ISBLANK(VLOOKUP($B600,INDIRECT(nfl_game_result),MATCH(L$1,INDIRECT(nfl_game_result_header),0),FALSE)),"",VLOOKUP($B600,INDIRECT(nfl_game_result),MATCH(L$1,INDIRECT(nfl_game_result_header),0),FALSE)),"error")</f>
        <v/>
      </c>
      <c r="M600" t="s">
        <v>14</v>
      </c>
      <c r="N600">
        <v>2.5</v>
      </c>
      <c r="O600" t="s">
        <v>331</v>
      </c>
      <c r="V600" s="23" t="s">
        <v>416</v>
      </c>
      <c r="W600">
        <f ca="1">VALUE(LEFT(C600, 4))</f>
        <v>2013</v>
      </c>
      <c r="X600">
        <f ca="1">VALUE(MID(C600,6,FIND("_",C600,6)-6))</f>
        <v>2</v>
      </c>
      <c r="Y600" t="str">
        <f ca="1">IF(NOT(OR(ISBLANK(D600),ISBLANK(E600),D600="",E600="")),D600-E600,"")</f>
        <v/>
      </c>
      <c r="Z600" t="str">
        <f ca="1">IF(OR(NOT(ISNUMBER(D600)),ISBLANK(D600),D600="",ISBLANK(N600)),"",ABS(D600-N600))</f>
        <v/>
      </c>
      <c r="AA600">
        <f ca="1">IF(OR(ISBLANK(J600),ISBLANK(O600),J600="",O600=""),"",IF(J600=O600,1,0))</f>
        <v>0</v>
      </c>
      <c r="AB600" t="str">
        <f ca="1">IF(OR(ISBLANK(K600),ISBLANK(Q600),K600="",Q600=""),"",IF(K600=Q600,1,0))</f>
        <v/>
      </c>
      <c r="AC600" s="23" t="str">
        <f t="shared" ca="1" si="9"/>
        <v/>
      </c>
    </row>
    <row r="601" spans="1:29" x14ac:dyDescent="0.25">
      <c r="A601" s="23">
        <v>600</v>
      </c>
      <c r="B601">
        <v>290</v>
      </c>
      <c r="C601" t="str">
        <f ca="1">IFERROR(VLOOKUP($B601,INDIRECT(nfl_game_result),MATCH(C$1,INDIRECT(nfl_game_result_header),0),FALSE),"error")</f>
        <v>2013_02_WAS@GBY</v>
      </c>
      <c r="D601" t="str">
        <f ca="1">IFERROR(IF(ISBLANK(VLOOKUP($B601,INDIRECT(nfl_game_result),MATCH(D$1,INDIRECT(nfl_game_result_header),0),FALSE)),"",VLOOKUP($B601,INDIRECT(nfl_game_result),MATCH(D$1,INDIRECT(nfl_game_result_header),0),FALSE)),"error")</f>
        <v/>
      </c>
      <c r="E601">
        <f ca="1">IFERROR(IF(ISBLANK(VLOOKUP($B601,INDIRECT(nfl_game_result),MATCH(E$1,INDIRECT(nfl_game_result_header),0),FALSE)),"",VLOOKUP($B601,INDIRECT(nfl_game_result),MATCH(E$1,INDIRECT(nfl_game_result_header),0),FALSE)),"error")</f>
        <v>-7.5</v>
      </c>
      <c r="F601" s="23" t="str">
        <f ca="1">IFERROR(IF(ISBLANK(VLOOKUP($B601,INDIRECT(nfl_game_result),MATCH(F$1,INDIRECT(nfl_game_result_header),0),FALSE)),"",VLOOKUP($B601,INDIRECT(nfl_game_result),MATCH(F$1,INDIRECT(nfl_game_result_header),0),FALSE)),"error")</f>
        <v/>
      </c>
      <c r="G601" s="23" t="str">
        <f ca="1">IFERROR(IF(ISBLANK(VLOOKUP($B601,INDIRECT(nfl_game_result),MATCH(G$1,INDIRECT(nfl_game_result_header),0),FALSE)),"",VLOOKUP($B601,INDIRECT(nfl_game_result),MATCH(G$1,INDIRECT(nfl_game_result_header),0),FALSE)),"error")</f>
        <v/>
      </c>
      <c r="H601">
        <f ca="1">IFERROR(IF(ISBLANK(VLOOKUP($B601,INDIRECT(nfl_game_result),MATCH(H$1,INDIRECT(nfl_game_result_header),0),FALSE)),"",VLOOKUP($B601,INDIRECT(nfl_game_result),MATCH(H$1,INDIRECT(nfl_game_result_header),0),FALSE)),"error")</f>
        <v>38</v>
      </c>
      <c r="I601">
        <f ca="1">IFERROR(IF(ISBLANK(VLOOKUP($B601,INDIRECT(nfl_game_result),MATCH(I$1,INDIRECT(nfl_game_result_header),0),FALSE)),"",VLOOKUP($B601,INDIRECT(nfl_game_result),MATCH(I$1,INDIRECT(nfl_game_result_header),0),FALSE)),"error")</f>
        <v>20</v>
      </c>
      <c r="J601" t="str">
        <f ca="1">IFERROR(IF(ISBLANK(VLOOKUP($B601,INDIRECT(nfl_game_result),MATCH(J$1,INDIRECT(nfl_game_result_header),0),FALSE)),"",VLOOKUP($B601,INDIRECT(nfl_game_result),MATCH(J$1,INDIRECT(nfl_game_result_header),0),FALSE)),"error")</f>
        <v>GBY</v>
      </c>
      <c r="K601" t="str">
        <f ca="1">IFERROR(IF(ISBLANK(VLOOKUP($B601,INDIRECT(nfl_game_result),MATCH(K$1,INDIRECT(nfl_game_result_header),0),FALSE)),"",VLOOKUP($B601,INDIRECT(nfl_game_result),MATCH(K$1,INDIRECT(nfl_game_result_header),0),FALSE)),"error")</f>
        <v>GBY</v>
      </c>
      <c r="L601" s="23" t="str">
        <f ca="1">IFERROR(IF(ISBLANK(VLOOKUP($B601,INDIRECT(nfl_game_result),MATCH(L$1,INDIRECT(nfl_game_result_header),0),FALSE)),"",VLOOKUP($B601,INDIRECT(nfl_game_result),MATCH(L$1,INDIRECT(nfl_game_result_header),0),FALSE)),"error")</f>
        <v/>
      </c>
      <c r="M601" t="s">
        <v>14</v>
      </c>
      <c r="N601">
        <v>-6.5</v>
      </c>
      <c r="O601" t="s">
        <v>330</v>
      </c>
      <c r="V601" s="23" t="s">
        <v>416</v>
      </c>
      <c r="W601">
        <f ca="1">VALUE(LEFT(C601, 4))</f>
        <v>2013</v>
      </c>
      <c r="X601">
        <f ca="1">VALUE(MID(C601,6,FIND("_",C601,6)-6))</f>
        <v>2</v>
      </c>
      <c r="Y601" t="str">
        <f ca="1">IF(NOT(OR(ISBLANK(D601),ISBLANK(E601),D601="",E601="")),D601-E601,"")</f>
        <v/>
      </c>
      <c r="Z601" t="str">
        <f ca="1">IF(OR(NOT(ISNUMBER(D601)),ISBLANK(D601),D601="",ISBLANK(N601)),"",ABS(D601-N601))</f>
        <v/>
      </c>
      <c r="AA601">
        <f ca="1">IF(OR(ISBLANK(J601),ISBLANK(O601),J601="",O601=""),"",IF(J601=O601,1,0))</f>
        <v>1</v>
      </c>
      <c r="AB601" t="str">
        <f ca="1">IF(OR(ISBLANK(K601),ISBLANK(Q601),K601="",Q601=""),"",IF(K601=Q601,1,0))</f>
        <v/>
      </c>
      <c r="AC601" s="23" t="str">
        <f t="shared" ca="1" si="9"/>
        <v/>
      </c>
    </row>
    <row r="602" spans="1:29" x14ac:dyDescent="0.25">
      <c r="A602" s="23">
        <v>601</v>
      </c>
      <c r="B602">
        <v>291</v>
      </c>
      <c r="C602" t="str">
        <f ca="1">IFERROR(VLOOKUP($B602,INDIRECT(nfl_game_result),MATCH(C$1,INDIRECT(nfl_game_result_header),0),FALSE),"error")</f>
        <v>2013_02_TEN@HOU</v>
      </c>
      <c r="D602" t="str">
        <f ca="1">IFERROR(IF(ISBLANK(VLOOKUP($B602,INDIRECT(nfl_game_result),MATCH(D$1,INDIRECT(nfl_game_result_header),0),FALSE)),"",VLOOKUP($B602,INDIRECT(nfl_game_result),MATCH(D$1,INDIRECT(nfl_game_result_header),0),FALSE)),"error")</f>
        <v/>
      </c>
      <c r="E602">
        <f ca="1">IFERROR(IF(ISBLANK(VLOOKUP($B602,INDIRECT(nfl_game_result),MATCH(E$1,INDIRECT(nfl_game_result_header),0),FALSE)),"",VLOOKUP($B602,INDIRECT(nfl_game_result),MATCH(E$1,INDIRECT(nfl_game_result_header),0),FALSE)),"error")</f>
        <v>-9.5</v>
      </c>
      <c r="F602" s="23" t="str">
        <f ca="1">IFERROR(IF(ISBLANK(VLOOKUP($B602,INDIRECT(nfl_game_result),MATCH(F$1,INDIRECT(nfl_game_result_header),0),FALSE)),"",VLOOKUP($B602,INDIRECT(nfl_game_result),MATCH(F$1,INDIRECT(nfl_game_result_header),0),FALSE)),"error")</f>
        <v/>
      </c>
      <c r="G602" s="23" t="str">
        <f ca="1">IFERROR(IF(ISBLANK(VLOOKUP($B602,INDIRECT(nfl_game_result),MATCH(G$1,INDIRECT(nfl_game_result_header),0),FALSE)),"",VLOOKUP($B602,INDIRECT(nfl_game_result),MATCH(G$1,INDIRECT(nfl_game_result_header),0),FALSE)),"error")</f>
        <v/>
      </c>
      <c r="H602">
        <f ca="1">IFERROR(IF(ISBLANK(VLOOKUP($B602,INDIRECT(nfl_game_result),MATCH(H$1,INDIRECT(nfl_game_result_header),0),FALSE)),"",VLOOKUP($B602,INDIRECT(nfl_game_result),MATCH(H$1,INDIRECT(nfl_game_result_header),0),FALSE)),"error")</f>
        <v>30</v>
      </c>
      <c r="I602">
        <f ca="1">IFERROR(IF(ISBLANK(VLOOKUP($B602,INDIRECT(nfl_game_result),MATCH(I$1,INDIRECT(nfl_game_result_header),0),FALSE)),"",VLOOKUP($B602,INDIRECT(nfl_game_result),MATCH(I$1,INDIRECT(nfl_game_result_header),0),FALSE)),"error")</f>
        <v>24</v>
      </c>
      <c r="J602" t="str">
        <f ca="1">IFERROR(IF(ISBLANK(VLOOKUP($B602,INDIRECT(nfl_game_result),MATCH(J$1,INDIRECT(nfl_game_result_header),0),FALSE)),"",VLOOKUP($B602,INDIRECT(nfl_game_result),MATCH(J$1,INDIRECT(nfl_game_result_header),0),FALSE)),"error")</f>
        <v>TEN</v>
      </c>
      <c r="K602" t="str">
        <f ca="1">IFERROR(IF(ISBLANK(VLOOKUP($B602,INDIRECT(nfl_game_result),MATCH(K$1,INDIRECT(nfl_game_result_header),0),FALSE)),"",VLOOKUP($B602,INDIRECT(nfl_game_result),MATCH(K$1,INDIRECT(nfl_game_result_header),0),FALSE)),"error")</f>
        <v>HOU</v>
      </c>
      <c r="L602" s="23" t="str">
        <f ca="1">IFERROR(IF(ISBLANK(VLOOKUP($B602,INDIRECT(nfl_game_result),MATCH(L$1,INDIRECT(nfl_game_result_header),0),FALSE)),"",VLOOKUP($B602,INDIRECT(nfl_game_result),MATCH(L$1,INDIRECT(nfl_game_result_header),0),FALSE)),"error")</f>
        <v/>
      </c>
      <c r="M602" t="s">
        <v>14</v>
      </c>
      <c r="N602">
        <v>-9.5</v>
      </c>
      <c r="O602" t="s">
        <v>93</v>
      </c>
      <c r="V602" s="23" t="s">
        <v>416</v>
      </c>
      <c r="W602">
        <f ca="1">VALUE(LEFT(C602, 4))</f>
        <v>2013</v>
      </c>
      <c r="X602">
        <f ca="1">VALUE(MID(C602,6,FIND("_",C602,6)-6))</f>
        <v>2</v>
      </c>
      <c r="Y602" t="str">
        <f ca="1">IF(NOT(OR(ISBLANK(D602),ISBLANK(E602),D602="",E602="")),D602-E602,"")</f>
        <v/>
      </c>
      <c r="Z602" t="str">
        <f ca="1">IF(OR(NOT(ISNUMBER(D602)),ISBLANK(D602),D602="",ISBLANK(N602)),"",ABS(D602-N602))</f>
        <v/>
      </c>
      <c r="AA602">
        <f ca="1">IF(OR(ISBLANK(J602),ISBLANK(O602),J602="",O602=""),"",IF(J602=O602,1,0))</f>
        <v>1</v>
      </c>
      <c r="AB602" t="str">
        <f ca="1">IF(OR(ISBLANK(K602),ISBLANK(Q602),K602="",Q602=""),"",IF(K602=Q602,1,0))</f>
        <v/>
      </c>
      <c r="AC602" s="23" t="str">
        <f t="shared" ca="1" si="9"/>
        <v/>
      </c>
    </row>
    <row r="603" spans="1:29" x14ac:dyDescent="0.25">
      <c r="A603" s="23">
        <v>602</v>
      </c>
      <c r="B603">
        <v>292</v>
      </c>
      <c r="C603" t="str">
        <f ca="1">IFERROR(VLOOKUP($B603,INDIRECT(nfl_game_result),MATCH(C$1,INDIRECT(nfl_game_result_header),0),FALSE),"error")</f>
        <v>2013_02_MIA@IND</v>
      </c>
      <c r="D603" t="str">
        <f ca="1">IFERROR(IF(ISBLANK(VLOOKUP($B603,INDIRECT(nfl_game_result),MATCH(D$1,INDIRECT(nfl_game_result_header),0),FALSE)),"",VLOOKUP($B603,INDIRECT(nfl_game_result),MATCH(D$1,INDIRECT(nfl_game_result_header),0),FALSE)),"error")</f>
        <v/>
      </c>
      <c r="E603">
        <f ca="1">IFERROR(IF(ISBLANK(VLOOKUP($B603,INDIRECT(nfl_game_result),MATCH(E$1,INDIRECT(nfl_game_result_header),0),FALSE)),"",VLOOKUP($B603,INDIRECT(nfl_game_result),MATCH(E$1,INDIRECT(nfl_game_result_header),0),FALSE)),"error")</f>
        <v>-3.5</v>
      </c>
      <c r="F603" s="23" t="str">
        <f ca="1">IFERROR(IF(ISBLANK(VLOOKUP($B603,INDIRECT(nfl_game_result),MATCH(F$1,INDIRECT(nfl_game_result_header),0),FALSE)),"",VLOOKUP($B603,INDIRECT(nfl_game_result),MATCH(F$1,INDIRECT(nfl_game_result_header),0),FALSE)),"error")</f>
        <v/>
      </c>
      <c r="G603" s="23" t="str">
        <f ca="1">IFERROR(IF(ISBLANK(VLOOKUP($B603,INDIRECT(nfl_game_result),MATCH(G$1,INDIRECT(nfl_game_result_header),0),FALSE)),"",VLOOKUP($B603,INDIRECT(nfl_game_result),MATCH(G$1,INDIRECT(nfl_game_result_header),0),FALSE)),"error")</f>
        <v/>
      </c>
      <c r="H603">
        <f ca="1">IFERROR(IF(ISBLANK(VLOOKUP($B603,INDIRECT(nfl_game_result),MATCH(H$1,INDIRECT(nfl_game_result_header),0),FALSE)),"",VLOOKUP($B603,INDIRECT(nfl_game_result),MATCH(H$1,INDIRECT(nfl_game_result_header),0),FALSE)),"error")</f>
        <v>20</v>
      </c>
      <c r="I603">
        <f ca="1">IFERROR(IF(ISBLANK(VLOOKUP($B603,INDIRECT(nfl_game_result),MATCH(I$1,INDIRECT(nfl_game_result_header),0),FALSE)),"",VLOOKUP($B603,INDIRECT(nfl_game_result),MATCH(I$1,INDIRECT(nfl_game_result_header),0),FALSE)),"error")</f>
        <v>24</v>
      </c>
      <c r="J603" t="str">
        <f ca="1">IFERROR(IF(ISBLANK(VLOOKUP($B603,INDIRECT(nfl_game_result),MATCH(J$1,INDIRECT(nfl_game_result_header),0),FALSE)),"",VLOOKUP($B603,INDIRECT(nfl_game_result),MATCH(J$1,INDIRECT(nfl_game_result_header),0),FALSE)),"error")</f>
        <v>MIA</v>
      </c>
      <c r="K603" t="str">
        <f ca="1">IFERROR(IF(ISBLANK(VLOOKUP($B603,INDIRECT(nfl_game_result),MATCH(K$1,INDIRECT(nfl_game_result_header),0),FALSE)),"",VLOOKUP($B603,INDIRECT(nfl_game_result),MATCH(K$1,INDIRECT(nfl_game_result_header),0),FALSE)),"error")</f>
        <v>MIA</v>
      </c>
      <c r="L603" s="23" t="str">
        <f ca="1">IFERROR(IF(ISBLANK(VLOOKUP($B603,INDIRECT(nfl_game_result),MATCH(L$1,INDIRECT(nfl_game_result_header),0),FALSE)),"",VLOOKUP($B603,INDIRECT(nfl_game_result),MATCH(L$1,INDIRECT(nfl_game_result_header),0),FALSE)),"error")</f>
        <v/>
      </c>
      <c r="M603" t="s">
        <v>14</v>
      </c>
      <c r="N603">
        <v>-3.5</v>
      </c>
      <c r="O603" t="s">
        <v>79</v>
      </c>
      <c r="V603" s="23" t="s">
        <v>416</v>
      </c>
      <c r="W603">
        <f ca="1">VALUE(LEFT(C603, 4))</f>
        <v>2013</v>
      </c>
      <c r="X603">
        <f ca="1">VALUE(MID(C603,6,FIND("_",C603,6)-6))</f>
        <v>2</v>
      </c>
      <c r="Y603" t="str">
        <f ca="1">IF(NOT(OR(ISBLANK(D603),ISBLANK(E603),D603="",E603="")),D603-E603,"")</f>
        <v/>
      </c>
      <c r="Z603" t="str">
        <f ca="1">IF(OR(NOT(ISNUMBER(D603)),ISBLANK(D603),D603="",ISBLANK(N603)),"",ABS(D603-N603))</f>
        <v/>
      </c>
      <c r="AA603">
        <f ca="1">IF(OR(ISBLANK(J603),ISBLANK(O603),J603="",O603=""),"",IF(J603=O603,1,0))</f>
        <v>1</v>
      </c>
      <c r="AB603" t="str">
        <f ca="1">IF(OR(ISBLANK(K603),ISBLANK(Q603),K603="",Q603=""),"",IF(K603=Q603,1,0))</f>
        <v/>
      </c>
      <c r="AC603" s="23" t="str">
        <f t="shared" ca="1" si="9"/>
        <v/>
      </c>
    </row>
    <row r="604" spans="1:29" x14ac:dyDescent="0.25">
      <c r="A604" s="23">
        <v>603</v>
      </c>
      <c r="B604">
        <v>293</v>
      </c>
      <c r="C604" t="str">
        <f ca="1">IFERROR(VLOOKUP($B604,INDIRECT(nfl_game_result),MATCH(C$1,INDIRECT(nfl_game_result_header),0),FALSE),"error")</f>
        <v>2013_02_SD@PHI</v>
      </c>
      <c r="D604" t="str">
        <f ca="1">IFERROR(IF(ISBLANK(VLOOKUP($B604,INDIRECT(nfl_game_result),MATCH(D$1,INDIRECT(nfl_game_result_header),0),FALSE)),"",VLOOKUP($B604,INDIRECT(nfl_game_result),MATCH(D$1,INDIRECT(nfl_game_result_header),0),FALSE)),"error")</f>
        <v/>
      </c>
      <c r="E604">
        <f ca="1">IFERROR(IF(ISBLANK(VLOOKUP($B604,INDIRECT(nfl_game_result),MATCH(E$1,INDIRECT(nfl_game_result_header),0),FALSE)),"",VLOOKUP($B604,INDIRECT(nfl_game_result),MATCH(E$1,INDIRECT(nfl_game_result_header),0),FALSE)),"error")</f>
        <v>-7.5</v>
      </c>
      <c r="F604" s="23" t="str">
        <f ca="1">IFERROR(IF(ISBLANK(VLOOKUP($B604,INDIRECT(nfl_game_result),MATCH(F$1,INDIRECT(nfl_game_result_header),0),FALSE)),"",VLOOKUP($B604,INDIRECT(nfl_game_result),MATCH(F$1,INDIRECT(nfl_game_result_header),0),FALSE)),"error")</f>
        <v/>
      </c>
      <c r="G604" s="23" t="str">
        <f ca="1">IFERROR(IF(ISBLANK(VLOOKUP($B604,INDIRECT(nfl_game_result),MATCH(G$1,INDIRECT(nfl_game_result_header),0),FALSE)),"",VLOOKUP($B604,INDIRECT(nfl_game_result),MATCH(G$1,INDIRECT(nfl_game_result_header),0),FALSE)),"error")</f>
        <v/>
      </c>
      <c r="H604">
        <f ca="1">IFERROR(IF(ISBLANK(VLOOKUP($B604,INDIRECT(nfl_game_result),MATCH(H$1,INDIRECT(nfl_game_result_header),0),FALSE)),"",VLOOKUP($B604,INDIRECT(nfl_game_result),MATCH(H$1,INDIRECT(nfl_game_result_header),0),FALSE)),"error")</f>
        <v>30</v>
      </c>
      <c r="I604">
        <f ca="1">IFERROR(IF(ISBLANK(VLOOKUP($B604,INDIRECT(nfl_game_result),MATCH(I$1,INDIRECT(nfl_game_result_header),0),FALSE)),"",VLOOKUP($B604,INDIRECT(nfl_game_result),MATCH(I$1,INDIRECT(nfl_game_result_header),0),FALSE)),"error")</f>
        <v>33</v>
      </c>
      <c r="J604" t="str">
        <f ca="1">IFERROR(IF(ISBLANK(VLOOKUP($B604,INDIRECT(nfl_game_result),MATCH(J$1,INDIRECT(nfl_game_result_header),0),FALSE)),"",VLOOKUP($B604,INDIRECT(nfl_game_result),MATCH(J$1,INDIRECT(nfl_game_result_header),0),FALSE)),"error")</f>
        <v>SD</v>
      </c>
      <c r="K604" t="str">
        <f ca="1">IFERROR(IF(ISBLANK(VLOOKUP($B604,INDIRECT(nfl_game_result),MATCH(K$1,INDIRECT(nfl_game_result_header),0),FALSE)),"",VLOOKUP($B604,INDIRECT(nfl_game_result),MATCH(K$1,INDIRECT(nfl_game_result_header),0),FALSE)),"error")</f>
        <v>SD</v>
      </c>
      <c r="L604" s="23" t="str">
        <f ca="1">IFERROR(IF(ISBLANK(VLOOKUP($B604,INDIRECT(nfl_game_result),MATCH(L$1,INDIRECT(nfl_game_result_header),0),FALSE)),"",VLOOKUP($B604,INDIRECT(nfl_game_result),MATCH(L$1,INDIRECT(nfl_game_result_header),0),FALSE)),"error")</f>
        <v/>
      </c>
      <c r="M604" t="s">
        <v>14</v>
      </c>
      <c r="N604">
        <v>-7</v>
      </c>
      <c r="O604" t="s">
        <v>88</v>
      </c>
      <c r="V604" s="23" t="s">
        <v>416</v>
      </c>
      <c r="W604">
        <f ca="1">VALUE(LEFT(C604, 4))</f>
        <v>2013</v>
      </c>
      <c r="X604">
        <f ca="1">VALUE(MID(C604,6,FIND("_",C604,6)-6))</f>
        <v>2</v>
      </c>
      <c r="Y604" t="str">
        <f ca="1">IF(NOT(OR(ISBLANK(D604),ISBLANK(E604),D604="",E604="")),D604-E604,"")</f>
        <v/>
      </c>
      <c r="Z604" t="str">
        <f ca="1">IF(OR(NOT(ISNUMBER(D604)),ISBLANK(D604),D604="",ISBLANK(N604)),"",ABS(D604-N604))</f>
        <v/>
      </c>
      <c r="AA604">
        <f ca="1">IF(OR(ISBLANK(J604),ISBLANK(O604),J604="",O604=""),"",IF(J604=O604,1,0))</f>
        <v>1</v>
      </c>
      <c r="AB604" t="str">
        <f ca="1">IF(OR(ISBLANK(K604),ISBLANK(Q604),K604="",Q604=""),"",IF(K604=Q604,1,0))</f>
        <v/>
      </c>
      <c r="AC604" s="23" t="str">
        <f t="shared" ca="1" si="9"/>
        <v/>
      </c>
    </row>
    <row r="605" spans="1:29" x14ac:dyDescent="0.25">
      <c r="A605" s="23">
        <v>604</v>
      </c>
      <c r="B605">
        <v>294</v>
      </c>
      <c r="C605" t="str">
        <f ca="1">IFERROR(VLOOKUP($B605,INDIRECT(nfl_game_result),MATCH(C$1,INDIRECT(nfl_game_result_header),0),FALSE),"error")</f>
        <v>2013_02_DET@ARI</v>
      </c>
      <c r="D605" t="str">
        <f ca="1">IFERROR(IF(ISBLANK(VLOOKUP($B605,INDIRECT(nfl_game_result),MATCH(D$1,INDIRECT(nfl_game_result_header),0),FALSE)),"",VLOOKUP($B605,INDIRECT(nfl_game_result),MATCH(D$1,INDIRECT(nfl_game_result_header),0),FALSE)),"error")</f>
        <v/>
      </c>
      <c r="E605">
        <f ca="1">IFERROR(IF(ISBLANK(VLOOKUP($B605,INDIRECT(nfl_game_result),MATCH(E$1,INDIRECT(nfl_game_result_header),0),FALSE)),"",VLOOKUP($B605,INDIRECT(nfl_game_result),MATCH(E$1,INDIRECT(nfl_game_result_header),0),FALSE)),"error")</f>
        <v>0.5</v>
      </c>
      <c r="F605" s="23" t="str">
        <f ca="1">IFERROR(IF(ISBLANK(VLOOKUP($B605,INDIRECT(nfl_game_result),MATCH(F$1,INDIRECT(nfl_game_result_header),0),FALSE)),"",VLOOKUP($B605,INDIRECT(nfl_game_result),MATCH(F$1,INDIRECT(nfl_game_result_header),0),FALSE)),"error")</f>
        <v/>
      </c>
      <c r="G605" s="23" t="str">
        <f ca="1">IFERROR(IF(ISBLANK(VLOOKUP($B605,INDIRECT(nfl_game_result),MATCH(G$1,INDIRECT(nfl_game_result_header),0),FALSE)),"",VLOOKUP($B605,INDIRECT(nfl_game_result),MATCH(G$1,INDIRECT(nfl_game_result_header),0),FALSE)),"error")</f>
        <v/>
      </c>
      <c r="H605">
        <f ca="1">IFERROR(IF(ISBLANK(VLOOKUP($B605,INDIRECT(nfl_game_result),MATCH(H$1,INDIRECT(nfl_game_result_header),0),FALSE)),"",VLOOKUP($B605,INDIRECT(nfl_game_result),MATCH(H$1,INDIRECT(nfl_game_result_header),0),FALSE)),"error")</f>
        <v>25</v>
      </c>
      <c r="I605">
        <f ca="1">IFERROR(IF(ISBLANK(VLOOKUP($B605,INDIRECT(nfl_game_result),MATCH(I$1,INDIRECT(nfl_game_result_header),0),FALSE)),"",VLOOKUP($B605,INDIRECT(nfl_game_result),MATCH(I$1,INDIRECT(nfl_game_result_header),0),FALSE)),"error")</f>
        <v>21</v>
      </c>
      <c r="J605" t="str">
        <f ca="1">IFERROR(IF(ISBLANK(VLOOKUP($B605,INDIRECT(nfl_game_result),MATCH(J$1,INDIRECT(nfl_game_result_header),0),FALSE)),"",VLOOKUP($B605,INDIRECT(nfl_game_result),MATCH(J$1,INDIRECT(nfl_game_result_header),0),FALSE)),"error")</f>
        <v>ARI</v>
      </c>
      <c r="K605" t="str">
        <f ca="1">IFERROR(IF(ISBLANK(VLOOKUP($B605,INDIRECT(nfl_game_result),MATCH(K$1,INDIRECT(nfl_game_result_header),0),FALSE)),"",VLOOKUP($B605,INDIRECT(nfl_game_result),MATCH(K$1,INDIRECT(nfl_game_result_header),0),FALSE)),"error")</f>
        <v>ARI</v>
      </c>
      <c r="L605" s="23" t="str">
        <f ca="1">IFERROR(IF(ISBLANK(VLOOKUP($B605,INDIRECT(nfl_game_result),MATCH(L$1,INDIRECT(nfl_game_result_header),0),FALSE)),"",VLOOKUP($B605,INDIRECT(nfl_game_result),MATCH(L$1,INDIRECT(nfl_game_result_header),0),FALSE)),"error")</f>
        <v/>
      </c>
      <c r="M605" t="s">
        <v>14</v>
      </c>
      <c r="N605">
        <v>2.5</v>
      </c>
      <c r="O605" t="s">
        <v>73</v>
      </c>
      <c r="V605" s="23" t="s">
        <v>416</v>
      </c>
      <c r="W605">
        <f ca="1">VALUE(LEFT(C605, 4))</f>
        <v>2013</v>
      </c>
      <c r="X605">
        <f ca="1">VALUE(MID(C605,6,FIND("_",C605,6)-6))</f>
        <v>2</v>
      </c>
      <c r="Y605" t="str">
        <f ca="1">IF(NOT(OR(ISBLANK(D605),ISBLANK(E605),D605="",E605="")),D605-E605,"")</f>
        <v/>
      </c>
      <c r="Z605" t="str">
        <f ca="1">IF(OR(NOT(ISNUMBER(D605)),ISBLANK(D605),D605="",ISBLANK(N605)),"",ABS(D605-N605))</f>
        <v/>
      </c>
      <c r="AA605">
        <f ca="1">IF(OR(ISBLANK(J605),ISBLANK(O605),J605="",O605=""),"",IF(J605=O605,1,0))</f>
        <v>0</v>
      </c>
      <c r="AB605" t="str">
        <f ca="1">IF(OR(ISBLANK(K605),ISBLANK(Q605),K605="",Q605=""),"",IF(K605=Q605,1,0))</f>
        <v/>
      </c>
      <c r="AC605" s="23" t="str">
        <f t="shared" ca="1" si="9"/>
        <v/>
      </c>
    </row>
    <row r="606" spans="1:29" x14ac:dyDescent="0.25">
      <c r="A606" s="23">
        <v>605</v>
      </c>
      <c r="B606">
        <v>295</v>
      </c>
      <c r="C606" t="str">
        <f ca="1">IFERROR(VLOOKUP($B606,INDIRECT(nfl_game_result),MATCH(C$1,INDIRECT(nfl_game_result_header),0),FALSE),"error")</f>
        <v>2013_02_NOR@TBY</v>
      </c>
      <c r="D606" t="str">
        <f ca="1">IFERROR(IF(ISBLANK(VLOOKUP($B606,INDIRECT(nfl_game_result),MATCH(D$1,INDIRECT(nfl_game_result_header),0),FALSE)),"",VLOOKUP($B606,INDIRECT(nfl_game_result),MATCH(D$1,INDIRECT(nfl_game_result_header),0),FALSE)),"error")</f>
        <v/>
      </c>
      <c r="E606">
        <f ca="1">IFERROR(IF(ISBLANK(VLOOKUP($B606,INDIRECT(nfl_game_result),MATCH(E$1,INDIRECT(nfl_game_result_header),0),FALSE)),"",VLOOKUP($B606,INDIRECT(nfl_game_result),MATCH(E$1,INDIRECT(nfl_game_result_header),0),FALSE)),"error")</f>
        <v>3.5</v>
      </c>
      <c r="F606" s="23" t="str">
        <f ca="1">IFERROR(IF(ISBLANK(VLOOKUP($B606,INDIRECT(nfl_game_result),MATCH(F$1,INDIRECT(nfl_game_result_header),0),FALSE)),"",VLOOKUP($B606,INDIRECT(nfl_game_result),MATCH(F$1,INDIRECT(nfl_game_result_header),0),FALSE)),"error")</f>
        <v/>
      </c>
      <c r="G606" s="23" t="str">
        <f ca="1">IFERROR(IF(ISBLANK(VLOOKUP($B606,INDIRECT(nfl_game_result),MATCH(G$1,INDIRECT(nfl_game_result_header),0),FALSE)),"",VLOOKUP($B606,INDIRECT(nfl_game_result),MATCH(G$1,INDIRECT(nfl_game_result_header),0),FALSE)),"error")</f>
        <v/>
      </c>
      <c r="H606">
        <f ca="1">IFERROR(IF(ISBLANK(VLOOKUP($B606,INDIRECT(nfl_game_result),MATCH(H$1,INDIRECT(nfl_game_result_header),0),FALSE)),"",VLOOKUP($B606,INDIRECT(nfl_game_result),MATCH(H$1,INDIRECT(nfl_game_result_header),0),FALSE)),"error")</f>
        <v>14</v>
      </c>
      <c r="I606">
        <f ca="1">IFERROR(IF(ISBLANK(VLOOKUP($B606,INDIRECT(nfl_game_result),MATCH(I$1,INDIRECT(nfl_game_result_header),0),FALSE)),"",VLOOKUP($B606,INDIRECT(nfl_game_result),MATCH(I$1,INDIRECT(nfl_game_result_header),0),FALSE)),"error")</f>
        <v>16</v>
      </c>
      <c r="J606" t="str">
        <f ca="1">IFERROR(IF(ISBLANK(VLOOKUP($B606,INDIRECT(nfl_game_result),MATCH(J$1,INDIRECT(nfl_game_result_header),0),FALSE)),"",VLOOKUP($B606,INDIRECT(nfl_game_result),MATCH(J$1,INDIRECT(nfl_game_result_header),0),FALSE)),"error")</f>
        <v>TBY</v>
      </c>
      <c r="K606" t="str">
        <f ca="1">IFERROR(IF(ISBLANK(VLOOKUP($B606,INDIRECT(nfl_game_result),MATCH(K$1,INDIRECT(nfl_game_result_header),0),FALSE)),"",VLOOKUP($B606,INDIRECT(nfl_game_result),MATCH(K$1,INDIRECT(nfl_game_result_header),0),FALSE)),"error")</f>
        <v>NOR</v>
      </c>
      <c r="L606" s="23" t="str">
        <f ca="1">IFERROR(IF(ISBLANK(VLOOKUP($B606,INDIRECT(nfl_game_result),MATCH(L$1,INDIRECT(nfl_game_result_header),0),FALSE)),"",VLOOKUP($B606,INDIRECT(nfl_game_result),MATCH(L$1,INDIRECT(nfl_game_result_header),0),FALSE)),"error")</f>
        <v/>
      </c>
      <c r="M606" t="s">
        <v>14</v>
      </c>
      <c r="N606">
        <v>3</v>
      </c>
      <c r="O606" t="s">
        <v>335</v>
      </c>
      <c r="V606" s="23" t="s">
        <v>416</v>
      </c>
      <c r="W606">
        <f ca="1">VALUE(LEFT(C606, 4))</f>
        <v>2013</v>
      </c>
      <c r="X606">
        <f ca="1">VALUE(MID(C606,6,FIND("_",C606,6)-6))</f>
        <v>2</v>
      </c>
      <c r="Y606" t="str">
        <f ca="1">IF(NOT(OR(ISBLANK(D606),ISBLANK(E606),D606="",E606="")),D606-E606,"")</f>
        <v/>
      </c>
      <c r="Z606" t="str">
        <f ca="1">IF(OR(NOT(ISNUMBER(D606)),ISBLANK(D606),D606="",ISBLANK(N606)),"",ABS(D606-N606))</f>
        <v/>
      </c>
      <c r="AA606">
        <f ca="1">IF(OR(ISBLANK(J606),ISBLANK(O606),J606="",O606=""),"",IF(J606=O606,1,0))</f>
        <v>0</v>
      </c>
      <c r="AB606" t="str">
        <f ca="1">IF(OR(ISBLANK(K606),ISBLANK(Q606),K606="",Q606=""),"",IF(K606=Q606,1,0))</f>
        <v/>
      </c>
      <c r="AC606" s="23" t="str">
        <f t="shared" ca="1" si="9"/>
        <v/>
      </c>
    </row>
    <row r="607" spans="1:29" x14ac:dyDescent="0.25">
      <c r="A607" s="23">
        <v>606</v>
      </c>
      <c r="B607">
        <v>296</v>
      </c>
      <c r="C607" t="str">
        <f ca="1">IFERROR(VLOOKUP($B607,INDIRECT(nfl_game_result),MATCH(C$1,INDIRECT(nfl_game_result_header),0),FALSE),"error")</f>
        <v>2013_02_DEN@NYG</v>
      </c>
      <c r="D607" t="str">
        <f ca="1">IFERROR(IF(ISBLANK(VLOOKUP($B607,INDIRECT(nfl_game_result),MATCH(D$1,INDIRECT(nfl_game_result_header),0),FALSE)),"",VLOOKUP($B607,INDIRECT(nfl_game_result),MATCH(D$1,INDIRECT(nfl_game_result_header),0),FALSE)),"error")</f>
        <v/>
      </c>
      <c r="E607">
        <f ca="1">IFERROR(IF(ISBLANK(VLOOKUP($B607,INDIRECT(nfl_game_result),MATCH(E$1,INDIRECT(nfl_game_result_header),0),FALSE)),"",VLOOKUP($B607,INDIRECT(nfl_game_result),MATCH(E$1,INDIRECT(nfl_game_result_header),0),FALSE)),"error")</f>
        <v>5.5</v>
      </c>
      <c r="F607" s="23" t="str">
        <f ca="1">IFERROR(IF(ISBLANK(VLOOKUP($B607,INDIRECT(nfl_game_result),MATCH(F$1,INDIRECT(nfl_game_result_header),0),FALSE)),"",VLOOKUP($B607,INDIRECT(nfl_game_result),MATCH(F$1,INDIRECT(nfl_game_result_header),0),FALSE)),"error")</f>
        <v/>
      </c>
      <c r="G607" s="23" t="str">
        <f ca="1">IFERROR(IF(ISBLANK(VLOOKUP($B607,INDIRECT(nfl_game_result),MATCH(G$1,INDIRECT(nfl_game_result_header),0),FALSE)),"",VLOOKUP($B607,INDIRECT(nfl_game_result),MATCH(G$1,INDIRECT(nfl_game_result_header),0),FALSE)),"error")</f>
        <v/>
      </c>
      <c r="H607">
        <f ca="1">IFERROR(IF(ISBLANK(VLOOKUP($B607,INDIRECT(nfl_game_result),MATCH(H$1,INDIRECT(nfl_game_result_header),0),FALSE)),"",VLOOKUP($B607,INDIRECT(nfl_game_result),MATCH(H$1,INDIRECT(nfl_game_result_header),0),FALSE)),"error")</f>
        <v>23</v>
      </c>
      <c r="I607">
        <f ca="1">IFERROR(IF(ISBLANK(VLOOKUP($B607,INDIRECT(nfl_game_result),MATCH(I$1,INDIRECT(nfl_game_result_header),0),FALSE)),"",VLOOKUP($B607,INDIRECT(nfl_game_result),MATCH(I$1,INDIRECT(nfl_game_result_header),0),FALSE)),"error")</f>
        <v>41</v>
      </c>
      <c r="J607" t="str">
        <f ca="1">IFERROR(IF(ISBLANK(VLOOKUP($B607,INDIRECT(nfl_game_result),MATCH(J$1,INDIRECT(nfl_game_result_header),0),FALSE)),"",VLOOKUP($B607,INDIRECT(nfl_game_result),MATCH(J$1,INDIRECT(nfl_game_result_header),0),FALSE)),"error")</f>
        <v>DEN</v>
      </c>
      <c r="K607" t="str">
        <f ca="1">IFERROR(IF(ISBLANK(VLOOKUP($B607,INDIRECT(nfl_game_result),MATCH(K$1,INDIRECT(nfl_game_result_header),0),FALSE)),"",VLOOKUP($B607,INDIRECT(nfl_game_result),MATCH(K$1,INDIRECT(nfl_game_result_header),0),FALSE)),"error")</f>
        <v>DEN</v>
      </c>
      <c r="L607" s="23" t="str">
        <f ca="1">IFERROR(IF(ISBLANK(VLOOKUP($B607,INDIRECT(nfl_game_result),MATCH(L$1,INDIRECT(nfl_game_result_header),0),FALSE)),"",VLOOKUP($B607,INDIRECT(nfl_game_result),MATCH(L$1,INDIRECT(nfl_game_result_header),0),FALSE)),"error")</f>
        <v/>
      </c>
      <c r="M607" t="s">
        <v>14</v>
      </c>
      <c r="N607">
        <v>6</v>
      </c>
      <c r="O607" t="s">
        <v>83</v>
      </c>
      <c r="V607" s="23" t="s">
        <v>416</v>
      </c>
      <c r="W607">
        <f ca="1">VALUE(LEFT(C607, 4))</f>
        <v>2013</v>
      </c>
      <c r="X607">
        <f ca="1">VALUE(MID(C607,6,FIND("_",C607,6)-6))</f>
        <v>2</v>
      </c>
      <c r="Y607" t="str">
        <f ca="1">IF(NOT(OR(ISBLANK(D607),ISBLANK(E607),D607="",E607="")),D607-E607,"")</f>
        <v/>
      </c>
      <c r="Z607" t="str">
        <f ca="1">IF(OR(NOT(ISNUMBER(D607)),ISBLANK(D607),D607="",ISBLANK(N607)),"",ABS(D607-N607))</f>
        <v/>
      </c>
      <c r="AA607">
        <f ca="1">IF(OR(ISBLANK(J607),ISBLANK(O607),J607="",O607=""),"",IF(J607=O607,1,0))</f>
        <v>0</v>
      </c>
      <c r="AB607" t="str">
        <f ca="1">IF(OR(ISBLANK(K607),ISBLANK(Q607),K607="",Q607=""),"",IF(K607=Q607,1,0))</f>
        <v/>
      </c>
      <c r="AC607" s="23" t="str">
        <f t="shared" ca="1" si="9"/>
        <v/>
      </c>
    </row>
    <row r="608" spans="1:29" x14ac:dyDescent="0.25">
      <c r="A608" s="23">
        <v>607</v>
      </c>
      <c r="B608">
        <v>297</v>
      </c>
      <c r="C608" t="str">
        <f ca="1">IFERROR(VLOOKUP($B608,INDIRECT(nfl_game_result),MATCH(C$1,INDIRECT(nfl_game_result_header),0),FALSE),"error")</f>
        <v>2013_02_JAX@OAK</v>
      </c>
      <c r="D608" t="str">
        <f ca="1">IFERROR(IF(ISBLANK(VLOOKUP($B608,INDIRECT(nfl_game_result),MATCH(D$1,INDIRECT(nfl_game_result_header),0),FALSE)),"",VLOOKUP($B608,INDIRECT(nfl_game_result),MATCH(D$1,INDIRECT(nfl_game_result_header),0),FALSE)),"error")</f>
        <v/>
      </c>
      <c r="E608">
        <f ca="1">IFERROR(IF(ISBLANK(VLOOKUP($B608,INDIRECT(nfl_game_result),MATCH(E$1,INDIRECT(nfl_game_result_header),0),FALSE)),"",VLOOKUP($B608,INDIRECT(nfl_game_result),MATCH(E$1,INDIRECT(nfl_game_result_header),0),FALSE)),"error")</f>
        <v>-6.5</v>
      </c>
      <c r="F608" s="23" t="str">
        <f ca="1">IFERROR(IF(ISBLANK(VLOOKUP($B608,INDIRECT(nfl_game_result),MATCH(F$1,INDIRECT(nfl_game_result_header),0),FALSE)),"",VLOOKUP($B608,INDIRECT(nfl_game_result),MATCH(F$1,INDIRECT(nfl_game_result_header),0),FALSE)),"error")</f>
        <v/>
      </c>
      <c r="G608" s="23" t="str">
        <f ca="1">IFERROR(IF(ISBLANK(VLOOKUP($B608,INDIRECT(nfl_game_result),MATCH(G$1,INDIRECT(nfl_game_result_header),0),FALSE)),"",VLOOKUP($B608,INDIRECT(nfl_game_result),MATCH(G$1,INDIRECT(nfl_game_result_header),0),FALSE)),"error")</f>
        <v/>
      </c>
      <c r="H608">
        <f ca="1">IFERROR(IF(ISBLANK(VLOOKUP($B608,INDIRECT(nfl_game_result),MATCH(H$1,INDIRECT(nfl_game_result_header),0),FALSE)),"",VLOOKUP($B608,INDIRECT(nfl_game_result),MATCH(H$1,INDIRECT(nfl_game_result_header),0),FALSE)),"error")</f>
        <v>19</v>
      </c>
      <c r="I608">
        <f ca="1">IFERROR(IF(ISBLANK(VLOOKUP($B608,INDIRECT(nfl_game_result),MATCH(I$1,INDIRECT(nfl_game_result_header),0),FALSE)),"",VLOOKUP($B608,INDIRECT(nfl_game_result),MATCH(I$1,INDIRECT(nfl_game_result_header),0),FALSE)),"error")</f>
        <v>9</v>
      </c>
      <c r="J608" t="str">
        <f ca="1">IFERROR(IF(ISBLANK(VLOOKUP($B608,INDIRECT(nfl_game_result),MATCH(J$1,INDIRECT(nfl_game_result_header),0),FALSE)),"",VLOOKUP($B608,INDIRECT(nfl_game_result),MATCH(J$1,INDIRECT(nfl_game_result_header),0),FALSE)),"error")</f>
        <v>OAK</v>
      </c>
      <c r="K608" t="str">
        <f ca="1">IFERROR(IF(ISBLANK(VLOOKUP($B608,INDIRECT(nfl_game_result),MATCH(K$1,INDIRECT(nfl_game_result_header),0),FALSE)),"",VLOOKUP($B608,INDIRECT(nfl_game_result),MATCH(K$1,INDIRECT(nfl_game_result_header),0),FALSE)),"error")</f>
        <v>OAK</v>
      </c>
      <c r="L608" s="23" t="str">
        <f ca="1">IFERROR(IF(ISBLANK(VLOOKUP($B608,INDIRECT(nfl_game_result),MATCH(L$1,INDIRECT(nfl_game_result_header),0),FALSE)),"",VLOOKUP($B608,INDIRECT(nfl_game_result),MATCH(L$1,INDIRECT(nfl_game_result_header),0),FALSE)),"error")</f>
        <v/>
      </c>
      <c r="M608" t="s">
        <v>14</v>
      </c>
      <c r="N608">
        <v>-3.5</v>
      </c>
      <c r="O608" t="s">
        <v>77</v>
      </c>
      <c r="V608" s="23" t="s">
        <v>416</v>
      </c>
      <c r="W608">
        <f ca="1">VALUE(LEFT(C608, 4))</f>
        <v>2013</v>
      </c>
      <c r="X608">
        <f ca="1">VALUE(MID(C608,6,FIND("_",C608,6)-6))</f>
        <v>2</v>
      </c>
      <c r="Y608" t="str">
        <f ca="1">IF(NOT(OR(ISBLANK(D608),ISBLANK(E608),D608="",E608="")),D608-E608,"")</f>
        <v/>
      </c>
      <c r="Z608" t="str">
        <f ca="1">IF(OR(NOT(ISNUMBER(D608)),ISBLANK(D608),D608="",ISBLANK(N608)),"",ABS(D608-N608))</f>
        <v/>
      </c>
      <c r="AA608">
        <f ca="1">IF(OR(ISBLANK(J608),ISBLANK(O608),J608="",O608=""),"",IF(J608=O608,1,0))</f>
        <v>0</v>
      </c>
      <c r="AB608" t="str">
        <f ca="1">IF(OR(ISBLANK(K608),ISBLANK(Q608),K608="",Q608=""),"",IF(K608=Q608,1,0))</f>
        <v/>
      </c>
      <c r="AC608" s="23" t="str">
        <f t="shared" ca="1" si="9"/>
        <v/>
      </c>
    </row>
    <row r="609" spans="1:29" x14ac:dyDescent="0.25">
      <c r="A609" s="23">
        <v>608</v>
      </c>
      <c r="B609">
        <v>298</v>
      </c>
      <c r="C609" t="str">
        <f ca="1">IFERROR(VLOOKUP($B609,INDIRECT(nfl_game_result),MATCH(C$1,INDIRECT(nfl_game_result_header),0),FALSE),"error")</f>
        <v>2013_02_SFO@SEA</v>
      </c>
      <c r="D609" t="str">
        <f ca="1">IFERROR(IF(ISBLANK(VLOOKUP($B609,INDIRECT(nfl_game_result),MATCH(D$1,INDIRECT(nfl_game_result_header),0),FALSE)),"",VLOOKUP($B609,INDIRECT(nfl_game_result),MATCH(D$1,INDIRECT(nfl_game_result_header),0),FALSE)),"error")</f>
        <v/>
      </c>
      <c r="E609">
        <f ca="1">IFERROR(IF(ISBLANK(VLOOKUP($B609,INDIRECT(nfl_game_result),MATCH(E$1,INDIRECT(nfl_game_result_header),0),FALSE)),"",VLOOKUP($B609,INDIRECT(nfl_game_result),MATCH(E$1,INDIRECT(nfl_game_result_header),0),FALSE)),"error")</f>
        <v>-2.5</v>
      </c>
      <c r="F609" s="23" t="str">
        <f ca="1">IFERROR(IF(ISBLANK(VLOOKUP($B609,INDIRECT(nfl_game_result),MATCH(F$1,INDIRECT(nfl_game_result_header),0),FALSE)),"",VLOOKUP($B609,INDIRECT(nfl_game_result),MATCH(F$1,INDIRECT(nfl_game_result_header),0),FALSE)),"error")</f>
        <v/>
      </c>
      <c r="G609" s="23" t="str">
        <f ca="1">IFERROR(IF(ISBLANK(VLOOKUP($B609,INDIRECT(nfl_game_result),MATCH(G$1,INDIRECT(nfl_game_result_header),0),FALSE)),"",VLOOKUP($B609,INDIRECT(nfl_game_result),MATCH(G$1,INDIRECT(nfl_game_result_header),0),FALSE)),"error")</f>
        <v/>
      </c>
      <c r="H609">
        <f ca="1">IFERROR(IF(ISBLANK(VLOOKUP($B609,INDIRECT(nfl_game_result),MATCH(H$1,INDIRECT(nfl_game_result_header),0),FALSE)),"",VLOOKUP($B609,INDIRECT(nfl_game_result),MATCH(H$1,INDIRECT(nfl_game_result_header),0),FALSE)),"error")</f>
        <v>29</v>
      </c>
      <c r="I609">
        <f ca="1">IFERROR(IF(ISBLANK(VLOOKUP($B609,INDIRECT(nfl_game_result),MATCH(I$1,INDIRECT(nfl_game_result_header),0),FALSE)),"",VLOOKUP($B609,INDIRECT(nfl_game_result),MATCH(I$1,INDIRECT(nfl_game_result_header),0),FALSE)),"error")</f>
        <v>3</v>
      </c>
      <c r="J609" t="str">
        <f ca="1">IFERROR(IF(ISBLANK(VLOOKUP($B609,INDIRECT(nfl_game_result),MATCH(J$1,INDIRECT(nfl_game_result_header),0),FALSE)),"",VLOOKUP($B609,INDIRECT(nfl_game_result),MATCH(J$1,INDIRECT(nfl_game_result_header),0),FALSE)),"error")</f>
        <v>SEA</v>
      </c>
      <c r="K609" t="str">
        <f ca="1">IFERROR(IF(ISBLANK(VLOOKUP($B609,INDIRECT(nfl_game_result),MATCH(K$1,INDIRECT(nfl_game_result_header),0),FALSE)),"",VLOOKUP($B609,INDIRECT(nfl_game_result),MATCH(K$1,INDIRECT(nfl_game_result_header),0),FALSE)),"error")</f>
        <v>SEA</v>
      </c>
      <c r="L609" s="23" t="str">
        <f ca="1">IFERROR(IF(ISBLANK(VLOOKUP($B609,INDIRECT(nfl_game_result),MATCH(L$1,INDIRECT(nfl_game_result_header),0),FALSE)),"",VLOOKUP($B609,INDIRECT(nfl_game_result),MATCH(L$1,INDIRECT(nfl_game_result_header),0),FALSE)),"error")</f>
        <v/>
      </c>
      <c r="M609" t="s">
        <v>14</v>
      </c>
      <c r="N609">
        <v>-2.5</v>
      </c>
      <c r="O609" t="s">
        <v>333</v>
      </c>
      <c r="V609" s="23" t="s">
        <v>416</v>
      </c>
      <c r="W609">
        <f ca="1">VALUE(LEFT(C609, 4))</f>
        <v>2013</v>
      </c>
      <c r="X609">
        <f ca="1">VALUE(MID(C609,6,FIND("_",C609,6)-6))</f>
        <v>2</v>
      </c>
      <c r="Y609" t="str">
        <f ca="1">IF(NOT(OR(ISBLANK(D609),ISBLANK(E609),D609="",E609="")),D609-E609,"")</f>
        <v/>
      </c>
      <c r="Z609" t="str">
        <f ca="1">IF(OR(NOT(ISNUMBER(D609)),ISBLANK(D609),D609="",ISBLANK(N609)),"",ABS(D609-N609))</f>
        <v/>
      </c>
      <c r="AA609">
        <f ca="1">IF(OR(ISBLANK(J609),ISBLANK(O609),J609="",O609=""),"",IF(J609=O609,1,0))</f>
        <v>0</v>
      </c>
      <c r="AB609" t="str">
        <f ca="1">IF(OR(ISBLANK(K609),ISBLANK(Q609),K609="",Q609=""),"",IF(K609=Q609,1,0))</f>
        <v/>
      </c>
      <c r="AC609" s="23" t="str">
        <f t="shared" ca="1" si="9"/>
        <v/>
      </c>
    </row>
    <row r="610" spans="1:29" x14ac:dyDescent="0.25">
      <c r="A610" s="23">
        <v>609</v>
      </c>
      <c r="B610">
        <v>299</v>
      </c>
      <c r="C610" t="str">
        <f ca="1">IFERROR(VLOOKUP($B610,INDIRECT(nfl_game_result),MATCH(C$1,INDIRECT(nfl_game_result_header),0),FALSE),"error")</f>
        <v>2013_02_PIT@CIN</v>
      </c>
      <c r="D610" t="str">
        <f ca="1">IFERROR(IF(ISBLANK(VLOOKUP($B610,INDIRECT(nfl_game_result),MATCH(D$1,INDIRECT(nfl_game_result_header),0),FALSE)),"",VLOOKUP($B610,INDIRECT(nfl_game_result),MATCH(D$1,INDIRECT(nfl_game_result_header),0),FALSE)),"error")</f>
        <v/>
      </c>
      <c r="E610">
        <f ca="1">IFERROR(IF(ISBLANK(VLOOKUP($B610,INDIRECT(nfl_game_result),MATCH(E$1,INDIRECT(nfl_game_result_header),0),FALSE)),"",VLOOKUP($B610,INDIRECT(nfl_game_result),MATCH(E$1,INDIRECT(nfl_game_result_header),0),FALSE)),"error")</f>
        <v>-7.5</v>
      </c>
      <c r="F610" s="23" t="str">
        <f ca="1">IFERROR(IF(ISBLANK(VLOOKUP($B610,INDIRECT(nfl_game_result),MATCH(F$1,INDIRECT(nfl_game_result_header),0),FALSE)),"",VLOOKUP($B610,INDIRECT(nfl_game_result),MATCH(F$1,INDIRECT(nfl_game_result_header),0),FALSE)),"error")</f>
        <v/>
      </c>
      <c r="G610" s="23" t="str">
        <f ca="1">IFERROR(IF(ISBLANK(VLOOKUP($B610,INDIRECT(nfl_game_result),MATCH(G$1,INDIRECT(nfl_game_result_header),0),FALSE)),"",VLOOKUP($B610,INDIRECT(nfl_game_result),MATCH(G$1,INDIRECT(nfl_game_result_header),0),FALSE)),"error")</f>
        <v/>
      </c>
      <c r="H610">
        <f ca="1">IFERROR(IF(ISBLANK(VLOOKUP($B610,INDIRECT(nfl_game_result),MATCH(H$1,INDIRECT(nfl_game_result_header),0),FALSE)),"",VLOOKUP($B610,INDIRECT(nfl_game_result),MATCH(H$1,INDIRECT(nfl_game_result_header),0),FALSE)),"error")</f>
        <v>20</v>
      </c>
      <c r="I610">
        <f ca="1">IFERROR(IF(ISBLANK(VLOOKUP($B610,INDIRECT(nfl_game_result),MATCH(I$1,INDIRECT(nfl_game_result_header),0),FALSE)),"",VLOOKUP($B610,INDIRECT(nfl_game_result),MATCH(I$1,INDIRECT(nfl_game_result_header),0),FALSE)),"error")</f>
        <v>10</v>
      </c>
      <c r="J610" t="str">
        <f ca="1">IFERROR(IF(ISBLANK(VLOOKUP($B610,INDIRECT(nfl_game_result),MATCH(J$1,INDIRECT(nfl_game_result_header),0),FALSE)),"",VLOOKUP($B610,INDIRECT(nfl_game_result),MATCH(J$1,INDIRECT(nfl_game_result_header),0),FALSE)),"error")</f>
        <v>CIN</v>
      </c>
      <c r="K610" t="str">
        <f ca="1">IFERROR(IF(ISBLANK(VLOOKUP($B610,INDIRECT(nfl_game_result),MATCH(K$1,INDIRECT(nfl_game_result_header),0),FALSE)),"",VLOOKUP($B610,INDIRECT(nfl_game_result),MATCH(K$1,INDIRECT(nfl_game_result_header),0),FALSE)),"error")</f>
        <v>CIN</v>
      </c>
      <c r="L610" s="23" t="str">
        <f ca="1">IFERROR(IF(ISBLANK(VLOOKUP($B610,INDIRECT(nfl_game_result),MATCH(L$1,INDIRECT(nfl_game_result_header),0),FALSE)),"",VLOOKUP($B610,INDIRECT(nfl_game_result),MATCH(L$1,INDIRECT(nfl_game_result_header),0),FALSE)),"error")</f>
        <v/>
      </c>
      <c r="M610" t="s">
        <v>14</v>
      </c>
      <c r="N610">
        <v>-4</v>
      </c>
      <c r="O610" t="s">
        <v>69</v>
      </c>
      <c r="V610" s="23" t="s">
        <v>416</v>
      </c>
      <c r="W610">
        <f ca="1">VALUE(LEFT(C610, 4))</f>
        <v>2013</v>
      </c>
      <c r="X610">
        <f ca="1">VALUE(MID(C610,6,FIND("_",C610,6)-6))</f>
        <v>2</v>
      </c>
      <c r="Y610" t="str">
        <f ca="1">IF(NOT(OR(ISBLANK(D610),ISBLANK(E610),D610="",E610="")),D610-E610,"")</f>
        <v/>
      </c>
      <c r="Z610" t="str">
        <f ca="1">IF(OR(NOT(ISNUMBER(D610)),ISBLANK(D610),D610="",ISBLANK(N610)),"",ABS(D610-N610))</f>
        <v/>
      </c>
      <c r="AA610">
        <f ca="1">IF(OR(ISBLANK(J610),ISBLANK(O610),J610="",O610=""),"",IF(J610=O610,1,0))</f>
        <v>1</v>
      </c>
      <c r="AB610" t="str">
        <f ca="1">IF(OR(ISBLANK(K610),ISBLANK(Q610),K610="",Q610=""),"",IF(K610=Q610,1,0))</f>
        <v/>
      </c>
      <c r="AC610" s="23" t="str">
        <f t="shared" ca="1" si="9"/>
        <v/>
      </c>
    </row>
    <row r="611" spans="1:29" x14ac:dyDescent="0.25">
      <c r="A611" s="23">
        <v>610</v>
      </c>
      <c r="B611">
        <v>300</v>
      </c>
      <c r="C611" t="str">
        <f ca="1">IFERROR(VLOOKUP($B611,INDIRECT(nfl_game_result),MATCH(C$1,INDIRECT(nfl_game_result_header),0),FALSE),"error")</f>
        <v>2013_03_KCY@PHI</v>
      </c>
      <c r="D611" t="str">
        <f ca="1">IFERROR(IF(ISBLANK(VLOOKUP($B611,INDIRECT(nfl_game_result),MATCH(D$1,INDIRECT(nfl_game_result_header),0),FALSE)),"",VLOOKUP($B611,INDIRECT(nfl_game_result),MATCH(D$1,INDIRECT(nfl_game_result_header),0),FALSE)),"error")</f>
        <v/>
      </c>
      <c r="E611">
        <f ca="1">IFERROR(IF(ISBLANK(VLOOKUP($B611,INDIRECT(nfl_game_result),MATCH(E$1,INDIRECT(nfl_game_result_header),0),FALSE)),"",VLOOKUP($B611,INDIRECT(nfl_game_result),MATCH(E$1,INDIRECT(nfl_game_result_header),0),FALSE)),"error")</f>
        <v>-3.5</v>
      </c>
      <c r="F611" s="23" t="str">
        <f ca="1">IFERROR(IF(ISBLANK(VLOOKUP($B611,INDIRECT(nfl_game_result),MATCH(F$1,INDIRECT(nfl_game_result_header),0),FALSE)),"",VLOOKUP($B611,INDIRECT(nfl_game_result),MATCH(F$1,INDIRECT(nfl_game_result_header),0),FALSE)),"error")</f>
        <v/>
      </c>
      <c r="G611" s="23" t="str">
        <f ca="1">IFERROR(IF(ISBLANK(VLOOKUP($B611,INDIRECT(nfl_game_result),MATCH(G$1,INDIRECT(nfl_game_result_header),0),FALSE)),"",VLOOKUP($B611,INDIRECT(nfl_game_result),MATCH(G$1,INDIRECT(nfl_game_result_header),0),FALSE)),"error")</f>
        <v/>
      </c>
      <c r="H611">
        <f ca="1">IFERROR(IF(ISBLANK(VLOOKUP($B611,INDIRECT(nfl_game_result),MATCH(H$1,INDIRECT(nfl_game_result_header),0),FALSE)),"",VLOOKUP($B611,INDIRECT(nfl_game_result),MATCH(H$1,INDIRECT(nfl_game_result_header),0),FALSE)),"error")</f>
        <v>16</v>
      </c>
      <c r="I611">
        <f ca="1">IFERROR(IF(ISBLANK(VLOOKUP($B611,INDIRECT(nfl_game_result),MATCH(I$1,INDIRECT(nfl_game_result_header),0),FALSE)),"",VLOOKUP($B611,INDIRECT(nfl_game_result),MATCH(I$1,INDIRECT(nfl_game_result_header),0),FALSE)),"error")</f>
        <v>26</v>
      </c>
      <c r="J611" t="str">
        <f ca="1">IFERROR(IF(ISBLANK(VLOOKUP($B611,INDIRECT(nfl_game_result),MATCH(J$1,INDIRECT(nfl_game_result_header),0),FALSE)),"",VLOOKUP($B611,INDIRECT(nfl_game_result),MATCH(J$1,INDIRECT(nfl_game_result_header),0),FALSE)),"error")</f>
        <v>KCY</v>
      </c>
      <c r="K611" t="str">
        <f ca="1">IFERROR(IF(ISBLANK(VLOOKUP($B611,INDIRECT(nfl_game_result),MATCH(K$1,INDIRECT(nfl_game_result_header),0),FALSE)),"",VLOOKUP($B611,INDIRECT(nfl_game_result),MATCH(K$1,INDIRECT(nfl_game_result_header),0),FALSE)),"error")</f>
        <v>KCY</v>
      </c>
      <c r="L611" s="23" t="str">
        <f ca="1">IFERROR(IF(ISBLANK(VLOOKUP($B611,INDIRECT(nfl_game_result),MATCH(L$1,INDIRECT(nfl_game_result_header),0),FALSE)),"",VLOOKUP($B611,INDIRECT(nfl_game_result),MATCH(L$1,INDIRECT(nfl_game_result_header),0),FALSE)),"error")</f>
        <v/>
      </c>
      <c r="M611" t="s">
        <v>16</v>
      </c>
      <c r="N611">
        <v>-3</v>
      </c>
      <c r="O611" t="s">
        <v>86</v>
      </c>
      <c r="V611" s="23" t="s">
        <v>416</v>
      </c>
      <c r="W611">
        <f ca="1">VALUE(LEFT(C611, 4))</f>
        <v>2013</v>
      </c>
      <c r="X611">
        <f ca="1">VALUE(MID(C611,6,FIND("_",C611,6)-6))</f>
        <v>3</v>
      </c>
      <c r="Y611" t="str">
        <f ca="1">IF(NOT(OR(ISBLANK(D611),ISBLANK(E611),D611="",E611="")),D611-E611,"")</f>
        <v/>
      </c>
      <c r="Z611" t="str">
        <f ca="1">IF(OR(NOT(ISNUMBER(D611)),ISBLANK(D611),D611="",ISBLANK(N611)),"",ABS(D611-N611))</f>
        <v/>
      </c>
      <c r="AA611">
        <f ca="1">IF(OR(ISBLANK(J611),ISBLANK(O611),J611="",O611=""),"",IF(J611=O611,1,0))</f>
        <v>0</v>
      </c>
      <c r="AB611" t="str">
        <f ca="1">IF(OR(ISBLANK(K611),ISBLANK(Q611),K611="",Q611=""),"",IF(K611=Q611,1,0))</f>
        <v/>
      </c>
      <c r="AC611" s="23" t="str">
        <f t="shared" ca="1" si="9"/>
        <v/>
      </c>
    </row>
    <row r="612" spans="1:29" x14ac:dyDescent="0.25">
      <c r="A612" s="23">
        <v>611</v>
      </c>
      <c r="B612">
        <v>301</v>
      </c>
      <c r="C612" t="str">
        <f ca="1">IFERROR(VLOOKUP($B612,INDIRECT(nfl_game_result),MATCH(C$1,INDIRECT(nfl_game_result_header),0),FALSE),"error")</f>
        <v>2013_03_GBY@CIN</v>
      </c>
      <c r="D612" t="str">
        <f ca="1">IFERROR(IF(ISBLANK(VLOOKUP($B612,INDIRECT(nfl_game_result),MATCH(D$1,INDIRECT(nfl_game_result_header),0),FALSE)),"",VLOOKUP($B612,INDIRECT(nfl_game_result),MATCH(D$1,INDIRECT(nfl_game_result_header),0),FALSE)),"error")</f>
        <v/>
      </c>
      <c r="E612">
        <f ca="1">IFERROR(IF(ISBLANK(VLOOKUP($B612,INDIRECT(nfl_game_result),MATCH(E$1,INDIRECT(nfl_game_result_header),0),FALSE)),"",VLOOKUP($B612,INDIRECT(nfl_game_result),MATCH(E$1,INDIRECT(nfl_game_result_header),0),FALSE)),"error")</f>
        <v>2.5</v>
      </c>
      <c r="F612" s="23" t="str">
        <f ca="1">IFERROR(IF(ISBLANK(VLOOKUP($B612,INDIRECT(nfl_game_result),MATCH(F$1,INDIRECT(nfl_game_result_header),0),FALSE)),"",VLOOKUP($B612,INDIRECT(nfl_game_result),MATCH(F$1,INDIRECT(nfl_game_result_header),0),FALSE)),"error")</f>
        <v/>
      </c>
      <c r="G612" s="23" t="str">
        <f ca="1">IFERROR(IF(ISBLANK(VLOOKUP($B612,INDIRECT(nfl_game_result),MATCH(G$1,INDIRECT(nfl_game_result_header),0),FALSE)),"",VLOOKUP($B612,INDIRECT(nfl_game_result),MATCH(G$1,INDIRECT(nfl_game_result_header),0),FALSE)),"error")</f>
        <v/>
      </c>
      <c r="H612">
        <f ca="1">IFERROR(IF(ISBLANK(VLOOKUP($B612,INDIRECT(nfl_game_result),MATCH(H$1,INDIRECT(nfl_game_result_header),0),FALSE)),"",VLOOKUP($B612,INDIRECT(nfl_game_result),MATCH(H$1,INDIRECT(nfl_game_result_header),0),FALSE)),"error")</f>
        <v>34</v>
      </c>
      <c r="I612">
        <f ca="1">IFERROR(IF(ISBLANK(VLOOKUP($B612,INDIRECT(nfl_game_result),MATCH(I$1,INDIRECT(nfl_game_result_header),0),FALSE)),"",VLOOKUP($B612,INDIRECT(nfl_game_result),MATCH(I$1,INDIRECT(nfl_game_result_header),0),FALSE)),"error")</f>
        <v>30</v>
      </c>
      <c r="J612" t="str">
        <f ca="1">IFERROR(IF(ISBLANK(VLOOKUP($B612,INDIRECT(nfl_game_result),MATCH(J$1,INDIRECT(nfl_game_result_header),0),FALSE)),"",VLOOKUP($B612,INDIRECT(nfl_game_result),MATCH(J$1,INDIRECT(nfl_game_result_header),0),FALSE)),"error")</f>
        <v>CIN</v>
      </c>
      <c r="K612" t="str">
        <f ca="1">IFERROR(IF(ISBLANK(VLOOKUP($B612,INDIRECT(nfl_game_result),MATCH(K$1,INDIRECT(nfl_game_result_header),0),FALSE)),"",VLOOKUP($B612,INDIRECT(nfl_game_result),MATCH(K$1,INDIRECT(nfl_game_result_header),0),FALSE)),"error")</f>
        <v>CIN</v>
      </c>
      <c r="L612" s="23" t="str">
        <f ca="1">IFERROR(IF(ISBLANK(VLOOKUP($B612,INDIRECT(nfl_game_result),MATCH(L$1,INDIRECT(nfl_game_result_header),0),FALSE)),"",VLOOKUP($B612,INDIRECT(nfl_game_result),MATCH(L$1,INDIRECT(nfl_game_result_header),0),FALSE)),"error")</f>
        <v/>
      </c>
      <c r="M612" t="s">
        <v>16</v>
      </c>
      <c r="N612">
        <v>-1.5</v>
      </c>
      <c r="O612" t="s">
        <v>330</v>
      </c>
      <c r="V612" s="23" t="s">
        <v>416</v>
      </c>
      <c r="W612">
        <f ca="1">VALUE(LEFT(C612, 4))</f>
        <v>2013</v>
      </c>
      <c r="X612">
        <f ca="1">VALUE(MID(C612,6,FIND("_",C612,6)-6))</f>
        <v>3</v>
      </c>
      <c r="Y612" t="str">
        <f ca="1">IF(NOT(OR(ISBLANK(D612),ISBLANK(E612),D612="",E612="")),D612-E612,"")</f>
        <v/>
      </c>
      <c r="Z612" t="str">
        <f ca="1">IF(OR(NOT(ISNUMBER(D612)),ISBLANK(D612),D612="",ISBLANK(N612)),"",ABS(D612-N612))</f>
        <v/>
      </c>
      <c r="AA612">
        <f ca="1">IF(OR(ISBLANK(J612),ISBLANK(O612),J612="",O612=""),"",IF(J612=O612,1,0))</f>
        <v>0</v>
      </c>
      <c r="AB612" t="str">
        <f ca="1">IF(OR(ISBLANK(K612),ISBLANK(Q612),K612="",Q612=""),"",IF(K612=Q612,1,0))</f>
        <v/>
      </c>
      <c r="AC612" s="23" t="str">
        <f t="shared" ca="1" si="9"/>
        <v/>
      </c>
    </row>
    <row r="613" spans="1:29" x14ac:dyDescent="0.25">
      <c r="A613" s="23">
        <v>612</v>
      </c>
      <c r="B613">
        <v>302</v>
      </c>
      <c r="C613" t="str">
        <f ca="1">IFERROR(VLOOKUP($B613,INDIRECT(nfl_game_result),MATCH(C$1,INDIRECT(nfl_game_result_header),0),FALSE),"error")</f>
        <v>2013_03_CLE@MIN</v>
      </c>
      <c r="D613" t="str">
        <f ca="1">IFERROR(IF(ISBLANK(VLOOKUP($B613,INDIRECT(nfl_game_result),MATCH(D$1,INDIRECT(nfl_game_result_header),0),FALSE)),"",VLOOKUP($B613,INDIRECT(nfl_game_result),MATCH(D$1,INDIRECT(nfl_game_result_header),0),FALSE)),"error")</f>
        <v/>
      </c>
      <c r="E613">
        <f ca="1">IFERROR(IF(ISBLANK(VLOOKUP($B613,INDIRECT(nfl_game_result),MATCH(E$1,INDIRECT(nfl_game_result_header),0),FALSE)),"",VLOOKUP($B613,INDIRECT(nfl_game_result),MATCH(E$1,INDIRECT(nfl_game_result_header),0),FALSE)),"error")</f>
        <v>-5.5</v>
      </c>
      <c r="F613" s="23" t="str">
        <f ca="1">IFERROR(IF(ISBLANK(VLOOKUP($B613,INDIRECT(nfl_game_result),MATCH(F$1,INDIRECT(nfl_game_result_header),0),FALSE)),"",VLOOKUP($B613,INDIRECT(nfl_game_result),MATCH(F$1,INDIRECT(nfl_game_result_header),0),FALSE)),"error")</f>
        <v/>
      </c>
      <c r="G613" s="23" t="str">
        <f ca="1">IFERROR(IF(ISBLANK(VLOOKUP($B613,INDIRECT(nfl_game_result),MATCH(G$1,INDIRECT(nfl_game_result_header),0),FALSE)),"",VLOOKUP($B613,INDIRECT(nfl_game_result),MATCH(G$1,INDIRECT(nfl_game_result_header),0),FALSE)),"error")</f>
        <v/>
      </c>
      <c r="H613">
        <f ca="1">IFERROR(IF(ISBLANK(VLOOKUP($B613,INDIRECT(nfl_game_result),MATCH(H$1,INDIRECT(nfl_game_result_header),0),FALSE)),"",VLOOKUP($B613,INDIRECT(nfl_game_result),MATCH(H$1,INDIRECT(nfl_game_result_header),0),FALSE)),"error")</f>
        <v>27</v>
      </c>
      <c r="I613">
        <f ca="1">IFERROR(IF(ISBLANK(VLOOKUP($B613,INDIRECT(nfl_game_result),MATCH(I$1,INDIRECT(nfl_game_result_header),0),FALSE)),"",VLOOKUP($B613,INDIRECT(nfl_game_result),MATCH(I$1,INDIRECT(nfl_game_result_header),0),FALSE)),"error")</f>
        <v>31</v>
      </c>
      <c r="J613" t="str">
        <f ca="1">IFERROR(IF(ISBLANK(VLOOKUP($B613,INDIRECT(nfl_game_result),MATCH(J$1,INDIRECT(nfl_game_result_header),0),FALSE)),"",VLOOKUP($B613,INDIRECT(nfl_game_result),MATCH(J$1,INDIRECT(nfl_game_result_header),0),FALSE)),"error")</f>
        <v>CLE</v>
      </c>
      <c r="K613" t="str">
        <f ca="1">IFERROR(IF(ISBLANK(VLOOKUP($B613,INDIRECT(nfl_game_result),MATCH(K$1,INDIRECT(nfl_game_result_header),0),FALSE)),"",VLOOKUP($B613,INDIRECT(nfl_game_result),MATCH(K$1,INDIRECT(nfl_game_result_header),0),FALSE)),"error")</f>
        <v>CLE</v>
      </c>
      <c r="L613" s="23" t="str">
        <f ca="1">IFERROR(IF(ISBLANK(VLOOKUP($B613,INDIRECT(nfl_game_result),MATCH(L$1,INDIRECT(nfl_game_result_header),0),FALSE)),"",VLOOKUP($B613,INDIRECT(nfl_game_result),MATCH(L$1,INDIRECT(nfl_game_result_header),0),FALSE)),"error")</f>
        <v/>
      </c>
      <c r="M613" t="s">
        <v>16</v>
      </c>
      <c r="N613">
        <v>-6</v>
      </c>
      <c r="O613" t="s">
        <v>70</v>
      </c>
      <c r="V613" s="23" t="s">
        <v>416</v>
      </c>
      <c r="W613">
        <f ca="1">VALUE(LEFT(C613, 4))</f>
        <v>2013</v>
      </c>
      <c r="X613">
        <f ca="1">VALUE(MID(C613,6,FIND("_",C613,6)-6))</f>
        <v>3</v>
      </c>
      <c r="Y613" t="str">
        <f ca="1">IF(NOT(OR(ISBLANK(D613),ISBLANK(E613),D613="",E613="")),D613-E613,"")</f>
        <v/>
      </c>
      <c r="Z613" t="str">
        <f ca="1">IF(OR(NOT(ISNUMBER(D613)),ISBLANK(D613),D613="",ISBLANK(N613)),"",ABS(D613-N613))</f>
        <v/>
      </c>
      <c r="AA613">
        <f ca="1">IF(OR(ISBLANK(J613),ISBLANK(O613),J613="",O613=""),"",IF(J613=O613,1,0))</f>
        <v>1</v>
      </c>
      <c r="AB613" t="str">
        <f ca="1">IF(OR(ISBLANK(K613),ISBLANK(Q613),K613="",Q613=""),"",IF(K613=Q613,1,0))</f>
        <v/>
      </c>
      <c r="AC613" s="23" t="str">
        <f t="shared" ca="1" si="9"/>
        <v/>
      </c>
    </row>
    <row r="614" spans="1:29" x14ac:dyDescent="0.25">
      <c r="A614" s="23">
        <v>613</v>
      </c>
      <c r="B614">
        <v>303</v>
      </c>
      <c r="C614" t="str">
        <f ca="1">IFERROR(VLOOKUP($B614,INDIRECT(nfl_game_result),MATCH(C$1,INDIRECT(nfl_game_result_header),0),FALSE),"error")</f>
        <v>2013_03_STL@DAL</v>
      </c>
      <c r="D614" t="str">
        <f ca="1">IFERROR(IF(ISBLANK(VLOOKUP($B614,INDIRECT(nfl_game_result),MATCH(D$1,INDIRECT(nfl_game_result_header),0),FALSE)),"",VLOOKUP($B614,INDIRECT(nfl_game_result),MATCH(D$1,INDIRECT(nfl_game_result_header),0),FALSE)),"error")</f>
        <v/>
      </c>
      <c r="E614">
        <f ca="1">IFERROR(IF(ISBLANK(VLOOKUP($B614,INDIRECT(nfl_game_result),MATCH(E$1,INDIRECT(nfl_game_result_header),0),FALSE)),"",VLOOKUP($B614,INDIRECT(nfl_game_result),MATCH(E$1,INDIRECT(nfl_game_result_header),0),FALSE)),"error")</f>
        <v>-3.5</v>
      </c>
      <c r="F614" s="23" t="str">
        <f ca="1">IFERROR(IF(ISBLANK(VLOOKUP($B614,INDIRECT(nfl_game_result),MATCH(F$1,INDIRECT(nfl_game_result_header),0),FALSE)),"",VLOOKUP($B614,INDIRECT(nfl_game_result),MATCH(F$1,INDIRECT(nfl_game_result_header),0),FALSE)),"error")</f>
        <v/>
      </c>
      <c r="G614" s="23" t="str">
        <f ca="1">IFERROR(IF(ISBLANK(VLOOKUP($B614,INDIRECT(nfl_game_result),MATCH(G$1,INDIRECT(nfl_game_result_header),0),FALSE)),"",VLOOKUP($B614,INDIRECT(nfl_game_result),MATCH(G$1,INDIRECT(nfl_game_result_header),0),FALSE)),"error")</f>
        <v/>
      </c>
      <c r="H614">
        <f ca="1">IFERROR(IF(ISBLANK(VLOOKUP($B614,INDIRECT(nfl_game_result),MATCH(H$1,INDIRECT(nfl_game_result_header),0),FALSE)),"",VLOOKUP($B614,INDIRECT(nfl_game_result),MATCH(H$1,INDIRECT(nfl_game_result_header),0),FALSE)),"error")</f>
        <v>31</v>
      </c>
      <c r="I614">
        <f ca="1">IFERROR(IF(ISBLANK(VLOOKUP($B614,INDIRECT(nfl_game_result),MATCH(I$1,INDIRECT(nfl_game_result_header),0),FALSE)),"",VLOOKUP($B614,INDIRECT(nfl_game_result),MATCH(I$1,INDIRECT(nfl_game_result_header),0),FALSE)),"error")</f>
        <v>7</v>
      </c>
      <c r="J614" t="str">
        <f ca="1">IFERROR(IF(ISBLANK(VLOOKUP($B614,INDIRECT(nfl_game_result),MATCH(J$1,INDIRECT(nfl_game_result_header),0),FALSE)),"",VLOOKUP($B614,INDIRECT(nfl_game_result),MATCH(J$1,INDIRECT(nfl_game_result_header),0),FALSE)),"error")</f>
        <v>DAL</v>
      </c>
      <c r="K614" t="str">
        <f ca="1">IFERROR(IF(ISBLANK(VLOOKUP($B614,INDIRECT(nfl_game_result),MATCH(K$1,INDIRECT(nfl_game_result_header),0),FALSE)),"",VLOOKUP($B614,INDIRECT(nfl_game_result),MATCH(K$1,INDIRECT(nfl_game_result_header),0),FALSE)),"error")</f>
        <v>DAL</v>
      </c>
      <c r="L614" s="23" t="str">
        <f ca="1">IFERROR(IF(ISBLANK(VLOOKUP($B614,INDIRECT(nfl_game_result),MATCH(L$1,INDIRECT(nfl_game_result_header),0),FALSE)),"",VLOOKUP($B614,INDIRECT(nfl_game_result),MATCH(L$1,INDIRECT(nfl_game_result_header),0),FALSE)),"error")</f>
        <v/>
      </c>
      <c r="M614" t="s">
        <v>16</v>
      </c>
      <c r="N614">
        <v>-6</v>
      </c>
      <c r="O614" t="s">
        <v>71</v>
      </c>
      <c r="V614" s="23" t="s">
        <v>416</v>
      </c>
      <c r="W614">
        <f ca="1">VALUE(LEFT(C614, 4))</f>
        <v>2013</v>
      </c>
      <c r="X614">
        <f ca="1">VALUE(MID(C614,6,FIND("_",C614,6)-6))</f>
        <v>3</v>
      </c>
      <c r="Y614" t="str">
        <f ca="1">IF(NOT(OR(ISBLANK(D614),ISBLANK(E614),D614="",E614="")),D614-E614,"")</f>
        <v/>
      </c>
      <c r="Z614" t="str">
        <f ca="1">IF(OR(NOT(ISNUMBER(D614)),ISBLANK(D614),D614="",ISBLANK(N614)),"",ABS(D614-N614))</f>
        <v/>
      </c>
      <c r="AA614">
        <f ca="1">IF(OR(ISBLANK(J614),ISBLANK(O614),J614="",O614=""),"",IF(J614=O614,1,0))</f>
        <v>1</v>
      </c>
      <c r="AB614" t="str">
        <f ca="1">IF(OR(ISBLANK(K614),ISBLANK(Q614),K614="",Q614=""),"",IF(K614=Q614,1,0))</f>
        <v/>
      </c>
      <c r="AC614" s="23" t="str">
        <f t="shared" ca="1" si="9"/>
        <v/>
      </c>
    </row>
    <row r="615" spans="1:29" x14ac:dyDescent="0.25">
      <c r="A615" s="23">
        <v>614</v>
      </c>
      <c r="B615">
        <v>304</v>
      </c>
      <c r="C615" t="str">
        <f ca="1">IFERROR(VLOOKUP($B615,INDIRECT(nfl_game_result),MATCH(C$1,INDIRECT(nfl_game_result_header),0),FALSE),"error")</f>
        <v>2013_03_DET@WAS</v>
      </c>
      <c r="D615" t="str">
        <f ca="1">IFERROR(IF(ISBLANK(VLOOKUP($B615,INDIRECT(nfl_game_result),MATCH(D$1,INDIRECT(nfl_game_result_header),0),FALSE)),"",VLOOKUP($B615,INDIRECT(nfl_game_result),MATCH(D$1,INDIRECT(nfl_game_result_header),0),FALSE)),"error")</f>
        <v/>
      </c>
      <c r="E615">
        <f ca="1">IFERROR(IF(ISBLANK(VLOOKUP($B615,INDIRECT(nfl_game_result),MATCH(E$1,INDIRECT(nfl_game_result_header),0),FALSE)),"",VLOOKUP($B615,INDIRECT(nfl_game_result),MATCH(E$1,INDIRECT(nfl_game_result_header),0),FALSE)),"error")</f>
        <v>-1.5</v>
      </c>
      <c r="F615" s="23" t="str">
        <f ca="1">IFERROR(IF(ISBLANK(VLOOKUP($B615,INDIRECT(nfl_game_result),MATCH(F$1,INDIRECT(nfl_game_result_header),0),FALSE)),"",VLOOKUP($B615,INDIRECT(nfl_game_result),MATCH(F$1,INDIRECT(nfl_game_result_header),0),FALSE)),"error")</f>
        <v/>
      </c>
      <c r="G615" s="23" t="str">
        <f ca="1">IFERROR(IF(ISBLANK(VLOOKUP($B615,INDIRECT(nfl_game_result),MATCH(G$1,INDIRECT(nfl_game_result_header),0),FALSE)),"",VLOOKUP($B615,INDIRECT(nfl_game_result),MATCH(G$1,INDIRECT(nfl_game_result_header),0),FALSE)),"error")</f>
        <v/>
      </c>
      <c r="H615">
        <f ca="1">IFERROR(IF(ISBLANK(VLOOKUP($B615,INDIRECT(nfl_game_result),MATCH(H$1,INDIRECT(nfl_game_result_header),0),FALSE)),"",VLOOKUP($B615,INDIRECT(nfl_game_result),MATCH(H$1,INDIRECT(nfl_game_result_header),0),FALSE)),"error")</f>
        <v>20</v>
      </c>
      <c r="I615">
        <f ca="1">IFERROR(IF(ISBLANK(VLOOKUP($B615,INDIRECT(nfl_game_result),MATCH(I$1,INDIRECT(nfl_game_result_header),0),FALSE)),"",VLOOKUP($B615,INDIRECT(nfl_game_result),MATCH(I$1,INDIRECT(nfl_game_result_header),0),FALSE)),"error")</f>
        <v>27</v>
      </c>
      <c r="J615" t="str">
        <f ca="1">IFERROR(IF(ISBLANK(VLOOKUP($B615,INDIRECT(nfl_game_result),MATCH(J$1,INDIRECT(nfl_game_result_header),0),FALSE)),"",VLOOKUP($B615,INDIRECT(nfl_game_result),MATCH(J$1,INDIRECT(nfl_game_result_header),0),FALSE)),"error")</f>
        <v>DET</v>
      </c>
      <c r="K615" t="str">
        <f ca="1">IFERROR(IF(ISBLANK(VLOOKUP($B615,INDIRECT(nfl_game_result),MATCH(K$1,INDIRECT(nfl_game_result_header),0),FALSE)),"",VLOOKUP($B615,INDIRECT(nfl_game_result),MATCH(K$1,INDIRECT(nfl_game_result_header),0),FALSE)),"error")</f>
        <v>DET</v>
      </c>
      <c r="L615" s="23" t="str">
        <f ca="1">IFERROR(IF(ISBLANK(VLOOKUP($B615,INDIRECT(nfl_game_result),MATCH(L$1,INDIRECT(nfl_game_result_header),0),FALSE)),"",VLOOKUP($B615,INDIRECT(nfl_game_result),MATCH(L$1,INDIRECT(nfl_game_result_header),0),FALSE)),"error")</f>
        <v/>
      </c>
      <c r="M615" t="s">
        <v>16</v>
      </c>
      <c r="N615">
        <v>-2.5</v>
      </c>
      <c r="O615" t="s">
        <v>94</v>
      </c>
      <c r="V615" s="23" t="s">
        <v>416</v>
      </c>
      <c r="W615">
        <f ca="1">VALUE(LEFT(C615, 4))</f>
        <v>2013</v>
      </c>
      <c r="X615">
        <f ca="1">VALUE(MID(C615,6,FIND("_",C615,6)-6))</f>
        <v>3</v>
      </c>
      <c r="Y615" t="str">
        <f ca="1">IF(NOT(OR(ISBLANK(D615),ISBLANK(E615),D615="",E615="")),D615-E615,"")</f>
        <v/>
      </c>
      <c r="Z615" t="str">
        <f ca="1">IF(OR(NOT(ISNUMBER(D615)),ISBLANK(D615),D615="",ISBLANK(N615)),"",ABS(D615-N615))</f>
        <v/>
      </c>
      <c r="AA615">
        <f ca="1">IF(OR(ISBLANK(J615),ISBLANK(O615),J615="",O615=""),"",IF(J615=O615,1,0))</f>
        <v>0</v>
      </c>
      <c r="AB615" t="str">
        <f ca="1">IF(OR(ISBLANK(K615),ISBLANK(Q615),K615="",Q615=""),"",IF(K615=Q615,1,0))</f>
        <v/>
      </c>
      <c r="AC615" s="23" t="str">
        <f t="shared" ca="1" si="9"/>
        <v/>
      </c>
    </row>
    <row r="616" spans="1:29" x14ac:dyDescent="0.25">
      <c r="A616" s="23">
        <v>615</v>
      </c>
      <c r="B616">
        <v>305</v>
      </c>
      <c r="C616" t="str">
        <f ca="1">IFERROR(VLOOKUP($B616,INDIRECT(nfl_game_result),MATCH(C$1,INDIRECT(nfl_game_result_header),0),FALSE),"error")</f>
        <v>2013_03_SD@TEN</v>
      </c>
      <c r="D616" t="str">
        <f ca="1">IFERROR(IF(ISBLANK(VLOOKUP($B616,INDIRECT(nfl_game_result),MATCH(D$1,INDIRECT(nfl_game_result_header),0),FALSE)),"",VLOOKUP($B616,INDIRECT(nfl_game_result),MATCH(D$1,INDIRECT(nfl_game_result_header),0),FALSE)),"error")</f>
        <v/>
      </c>
      <c r="E616">
        <f ca="1">IFERROR(IF(ISBLANK(VLOOKUP($B616,INDIRECT(nfl_game_result),MATCH(E$1,INDIRECT(nfl_game_result_header),0),FALSE)),"",VLOOKUP($B616,INDIRECT(nfl_game_result),MATCH(E$1,INDIRECT(nfl_game_result_header),0),FALSE)),"error")</f>
        <v>-3.5</v>
      </c>
      <c r="F616" s="23" t="str">
        <f ca="1">IFERROR(IF(ISBLANK(VLOOKUP($B616,INDIRECT(nfl_game_result),MATCH(F$1,INDIRECT(nfl_game_result_header),0),FALSE)),"",VLOOKUP($B616,INDIRECT(nfl_game_result),MATCH(F$1,INDIRECT(nfl_game_result_header),0),FALSE)),"error")</f>
        <v/>
      </c>
      <c r="G616" s="23" t="str">
        <f ca="1">IFERROR(IF(ISBLANK(VLOOKUP($B616,INDIRECT(nfl_game_result),MATCH(G$1,INDIRECT(nfl_game_result_header),0),FALSE)),"",VLOOKUP($B616,INDIRECT(nfl_game_result),MATCH(G$1,INDIRECT(nfl_game_result_header),0),FALSE)),"error")</f>
        <v/>
      </c>
      <c r="H616">
        <f ca="1">IFERROR(IF(ISBLANK(VLOOKUP($B616,INDIRECT(nfl_game_result),MATCH(H$1,INDIRECT(nfl_game_result_header),0),FALSE)),"",VLOOKUP($B616,INDIRECT(nfl_game_result),MATCH(H$1,INDIRECT(nfl_game_result_header),0),FALSE)),"error")</f>
        <v>20</v>
      </c>
      <c r="I616">
        <f ca="1">IFERROR(IF(ISBLANK(VLOOKUP($B616,INDIRECT(nfl_game_result),MATCH(I$1,INDIRECT(nfl_game_result_header),0),FALSE)),"",VLOOKUP($B616,INDIRECT(nfl_game_result),MATCH(I$1,INDIRECT(nfl_game_result_header),0),FALSE)),"error")</f>
        <v>17</v>
      </c>
      <c r="J616" t="str">
        <f ca="1">IFERROR(IF(ISBLANK(VLOOKUP($B616,INDIRECT(nfl_game_result),MATCH(J$1,INDIRECT(nfl_game_result_header),0),FALSE)),"",VLOOKUP($B616,INDIRECT(nfl_game_result),MATCH(J$1,INDIRECT(nfl_game_result_header),0),FALSE)),"error")</f>
        <v>SD</v>
      </c>
      <c r="K616" t="str">
        <f ca="1">IFERROR(IF(ISBLANK(VLOOKUP($B616,INDIRECT(nfl_game_result),MATCH(K$1,INDIRECT(nfl_game_result_header),0),FALSE)),"",VLOOKUP($B616,INDIRECT(nfl_game_result),MATCH(K$1,INDIRECT(nfl_game_result_header),0),FALSE)),"error")</f>
        <v>TEN</v>
      </c>
      <c r="L616" s="23" t="str">
        <f ca="1">IFERROR(IF(ISBLANK(VLOOKUP($B616,INDIRECT(nfl_game_result),MATCH(L$1,INDIRECT(nfl_game_result_header),0),FALSE)),"",VLOOKUP($B616,INDIRECT(nfl_game_result),MATCH(L$1,INDIRECT(nfl_game_result_header),0),FALSE)),"error")</f>
        <v/>
      </c>
      <c r="M616" t="s">
        <v>16</v>
      </c>
      <c r="N616">
        <v>-3</v>
      </c>
      <c r="O616" t="s">
        <v>93</v>
      </c>
      <c r="V616" s="23" t="s">
        <v>416</v>
      </c>
      <c r="W616">
        <f ca="1">VALUE(LEFT(C616, 4))</f>
        <v>2013</v>
      </c>
      <c r="X616">
        <f ca="1">VALUE(MID(C616,6,FIND("_",C616,6)-6))</f>
        <v>3</v>
      </c>
      <c r="Y616" t="str">
        <f ca="1">IF(NOT(OR(ISBLANK(D616),ISBLANK(E616),D616="",E616="")),D616-E616,"")</f>
        <v/>
      </c>
      <c r="Z616" t="str">
        <f ca="1">IF(OR(NOT(ISNUMBER(D616)),ISBLANK(D616),D616="",ISBLANK(N616)),"",ABS(D616-N616))</f>
        <v/>
      </c>
      <c r="AA616">
        <f ca="1">IF(OR(ISBLANK(J616),ISBLANK(O616),J616="",O616=""),"",IF(J616=O616,1,0))</f>
        <v>0</v>
      </c>
      <c r="AB616" t="str">
        <f ca="1">IF(OR(ISBLANK(K616),ISBLANK(Q616),K616="",Q616=""),"",IF(K616=Q616,1,0))</f>
        <v/>
      </c>
      <c r="AC616" s="23" t="str">
        <f t="shared" ca="1" si="9"/>
        <v/>
      </c>
    </row>
    <row r="617" spans="1:29" x14ac:dyDescent="0.25">
      <c r="A617" s="23">
        <v>616</v>
      </c>
      <c r="B617">
        <v>306</v>
      </c>
      <c r="C617" t="str">
        <f ca="1">IFERROR(VLOOKUP($B617,INDIRECT(nfl_game_result),MATCH(C$1,INDIRECT(nfl_game_result_header),0),FALSE),"error")</f>
        <v>2013_03_TBY@NWE</v>
      </c>
      <c r="D617" t="str">
        <f ca="1">IFERROR(IF(ISBLANK(VLOOKUP($B617,INDIRECT(nfl_game_result),MATCH(D$1,INDIRECT(nfl_game_result_header),0),FALSE)),"",VLOOKUP($B617,INDIRECT(nfl_game_result),MATCH(D$1,INDIRECT(nfl_game_result_header),0),FALSE)),"error")</f>
        <v/>
      </c>
      <c r="E617">
        <f ca="1">IFERROR(IF(ISBLANK(VLOOKUP($B617,INDIRECT(nfl_game_result),MATCH(E$1,INDIRECT(nfl_game_result_header),0),FALSE)),"",VLOOKUP($B617,INDIRECT(nfl_game_result),MATCH(E$1,INDIRECT(nfl_game_result_header),0),FALSE)),"error")</f>
        <v>-7.5</v>
      </c>
      <c r="F617" s="23" t="str">
        <f ca="1">IFERROR(IF(ISBLANK(VLOOKUP($B617,INDIRECT(nfl_game_result),MATCH(F$1,INDIRECT(nfl_game_result_header),0),FALSE)),"",VLOOKUP($B617,INDIRECT(nfl_game_result),MATCH(F$1,INDIRECT(nfl_game_result_header),0),FALSE)),"error")</f>
        <v/>
      </c>
      <c r="G617" s="23" t="str">
        <f ca="1">IFERROR(IF(ISBLANK(VLOOKUP($B617,INDIRECT(nfl_game_result),MATCH(G$1,INDIRECT(nfl_game_result_header),0),FALSE)),"",VLOOKUP($B617,INDIRECT(nfl_game_result),MATCH(G$1,INDIRECT(nfl_game_result_header),0),FALSE)),"error")</f>
        <v/>
      </c>
      <c r="H617">
        <f ca="1">IFERROR(IF(ISBLANK(VLOOKUP($B617,INDIRECT(nfl_game_result),MATCH(H$1,INDIRECT(nfl_game_result_header),0),FALSE)),"",VLOOKUP($B617,INDIRECT(nfl_game_result),MATCH(H$1,INDIRECT(nfl_game_result_header),0),FALSE)),"error")</f>
        <v>23</v>
      </c>
      <c r="I617">
        <f ca="1">IFERROR(IF(ISBLANK(VLOOKUP($B617,INDIRECT(nfl_game_result),MATCH(I$1,INDIRECT(nfl_game_result_header),0),FALSE)),"",VLOOKUP($B617,INDIRECT(nfl_game_result),MATCH(I$1,INDIRECT(nfl_game_result_header),0),FALSE)),"error")</f>
        <v>3</v>
      </c>
      <c r="J617" t="str">
        <f ca="1">IFERROR(IF(ISBLANK(VLOOKUP($B617,INDIRECT(nfl_game_result),MATCH(J$1,INDIRECT(nfl_game_result_header),0),FALSE)),"",VLOOKUP($B617,INDIRECT(nfl_game_result),MATCH(J$1,INDIRECT(nfl_game_result_header),0),FALSE)),"error")</f>
        <v>NWE</v>
      </c>
      <c r="K617" t="str">
        <f ca="1">IFERROR(IF(ISBLANK(VLOOKUP($B617,INDIRECT(nfl_game_result),MATCH(K$1,INDIRECT(nfl_game_result_header),0),FALSE)),"",VLOOKUP($B617,INDIRECT(nfl_game_result),MATCH(K$1,INDIRECT(nfl_game_result_header),0),FALSE)),"error")</f>
        <v>NWE</v>
      </c>
      <c r="L617" s="23" t="str">
        <f ca="1">IFERROR(IF(ISBLANK(VLOOKUP($B617,INDIRECT(nfl_game_result),MATCH(L$1,INDIRECT(nfl_game_result_header),0),FALSE)),"",VLOOKUP($B617,INDIRECT(nfl_game_result),MATCH(L$1,INDIRECT(nfl_game_result_header),0),FALSE)),"error")</f>
        <v/>
      </c>
      <c r="M617" t="s">
        <v>16</v>
      </c>
      <c r="N617">
        <v>-8.5</v>
      </c>
      <c r="O617" t="s">
        <v>334</v>
      </c>
      <c r="V617" s="23" t="s">
        <v>416</v>
      </c>
      <c r="W617">
        <f ca="1">VALUE(LEFT(C617, 4))</f>
        <v>2013</v>
      </c>
      <c r="X617">
        <f ca="1">VALUE(MID(C617,6,FIND("_",C617,6)-6))</f>
        <v>3</v>
      </c>
      <c r="Y617" t="str">
        <f ca="1">IF(NOT(OR(ISBLANK(D617),ISBLANK(E617),D617="",E617="")),D617-E617,"")</f>
        <v/>
      </c>
      <c r="Z617" t="str">
        <f ca="1">IF(OR(NOT(ISNUMBER(D617)),ISBLANK(D617),D617="",ISBLANK(N617)),"",ABS(D617-N617))</f>
        <v/>
      </c>
      <c r="AA617">
        <f ca="1">IF(OR(ISBLANK(J617),ISBLANK(O617),J617="",O617=""),"",IF(J617=O617,1,0))</f>
        <v>0</v>
      </c>
      <c r="AB617" t="str">
        <f ca="1">IF(OR(ISBLANK(K617),ISBLANK(Q617),K617="",Q617=""),"",IF(K617=Q617,1,0))</f>
        <v/>
      </c>
      <c r="AC617" s="23" t="str">
        <f t="shared" ca="1" si="9"/>
        <v/>
      </c>
    </row>
    <row r="618" spans="1:29" x14ac:dyDescent="0.25">
      <c r="A618" s="23">
        <v>617</v>
      </c>
      <c r="B618">
        <v>307</v>
      </c>
      <c r="C618" t="str">
        <f ca="1">IFERROR(VLOOKUP($B618,INDIRECT(nfl_game_result),MATCH(C$1,INDIRECT(nfl_game_result_header),0),FALSE),"error")</f>
        <v>2013_03_ARI@NOR</v>
      </c>
      <c r="D618" t="str">
        <f ca="1">IFERROR(IF(ISBLANK(VLOOKUP($B618,INDIRECT(nfl_game_result),MATCH(D$1,INDIRECT(nfl_game_result_header),0),FALSE)),"",VLOOKUP($B618,INDIRECT(nfl_game_result),MATCH(D$1,INDIRECT(nfl_game_result_header),0),FALSE)),"error")</f>
        <v/>
      </c>
      <c r="E618">
        <f ca="1">IFERROR(IF(ISBLANK(VLOOKUP($B618,INDIRECT(nfl_game_result),MATCH(E$1,INDIRECT(nfl_game_result_header),0),FALSE)),"",VLOOKUP($B618,INDIRECT(nfl_game_result),MATCH(E$1,INDIRECT(nfl_game_result_header),0),FALSE)),"error")</f>
        <v>-7.5</v>
      </c>
      <c r="F618" s="23" t="str">
        <f ca="1">IFERROR(IF(ISBLANK(VLOOKUP($B618,INDIRECT(nfl_game_result),MATCH(F$1,INDIRECT(nfl_game_result_header),0),FALSE)),"",VLOOKUP($B618,INDIRECT(nfl_game_result),MATCH(F$1,INDIRECT(nfl_game_result_header),0),FALSE)),"error")</f>
        <v/>
      </c>
      <c r="G618" s="23" t="str">
        <f ca="1">IFERROR(IF(ISBLANK(VLOOKUP($B618,INDIRECT(nfl_game_result),MATCH(G$1,INDIRECT(nfl_game_result_header),0),FALSE)),"",VLOOKUP($B618,INDIRECT(nfl_game_result),MATCH(G$1,INDIRECT(nfl_game_result_header),0),FALSE)),"error")</f>
        <v/>
      </c>
      <c r="H618">
        <f ca="1">IFERROR(IF(ISBLANK(VLOOKUP($B618,INDIRECT(nfl_game_result),MATCH(H$1,INDIRECT(nfl_game_result_header),0),FALSE)),"",VLOOKUP($B618,INDIRECT(nfl_game_result),MATCH(H$1,INDIRECT(nfl_game_result_header),0),FALSE)),"error")</f>
        <v>31</v>
      </c>
      <c r="I618">
        <f ca="1">IFERROR(IF(ISBLANK(VLOOKUP($B618,INDIRECT(nfl_game_result),MATCH(I$1,INDIRECT(nfl_game_result_header),0),FALSE)),"",VLOOKUP($B618,INDIRECT(nfl_game_result),MATCH(I$1,INDIRECT(nfl_game_result_header),0),FALSE)),"error")</f>
        <v>7</v>
      </c>
      <c r="J618" t="str">
        <f ca="1">IFERROR(IF(ISBLANK(VLOOKUP($B618,INDIRECT(nfl_game_result),MATCH(J$1,INDIRECT(nfl_game_result_header),0),FALSE)),"",VLOOKUP($B618,INDIRECT(nfl_game_result),MATCH(J$1,INDIRECT(nfl_game_result_header),0),FALSE)),"error")</f>
        <v>NOR</v>
      </c>
      <c r="K618" t="str">
        <f ca="1">IFERROR(IF(ISBLANK(VLOOKUP($B618,INDIRECT(nfl_game_result),MATCH(K$1,INDIRECT(nfl_game_result_header),0),FALSE)),"",VLOOKUP($B618,INDIRECT(nfl_game_result),MATCH(K$1,INDIRECT(nfl_game_result_header),0),FALSE)),"error")</f>
        <v>NOR</v>
      </c>
      <c r="L618" s="23" t="str">
        <f ca="1">IFERROR(IF(ISBLANK(VLOOKUP($B618,INDIRECT(nfl_game_result),MATCH(L$1,INDIRECT(nfl_game_result_header),0),FALSE)),"",VLOOKUP($B618,INDIRECT(nfl_game_result),MATCH(L$1,INDIRECT(nfl_game_result_header),0),FALSE)),"error")</f>
        <v/>
      </c>
      <c r="M618" t="s">
        <v>16</v>
      </c>
      <c r="N618">
        <v>-7</v>
      </c>
      <c r="O618" t="s">
        <v>64</v>
      </c>
      <c r="V618" s="23" t="s">
        <v>416</v>
      </c>
      <c r="W618">
        <f ca="1">VALUE(LEFT(C618, 4))</f>
        <v>2013</v>
      </c>
      <c r="X618">
        <f ca="1">VALUE(MID(C618,6,FIND("_",C618,6)-6))</f>
        <v>3</v>
      </c>
      <c r="Y618" t="str">
        <f ca="1">IF(NOT(OR(ISBLANK(D618),ISBLANK(E618),D618="",E618="")),D618-E618,"")</f>
        <v/>
      </c>
      <c r="Z618" t="str">
        <f ca="1">IF(OR(NOT(ISNUMBER(D618)),ISBLANK(D618),D618="",ISBLANK(N618)),"",ABS(D618-N618))</f>
        <v/>
      </c>
      <c r="AA618">
        <f ca="1">IF(OR(ISBLANK(J618),ISBLANK(O618),J618="",O618=""),"",IF(J618=O618,1,0))</f>
        <v>0</v>
      </c>
      <c r="AB618" t="str">
        <f ca="1">IF(OR(ISBLANK(K618),ISBLANK(Q618),K618="",Q618=""),"",IF(K618=Q618,1,0))</f>
        <v/>
      </c>
      <c r="AC618" s="23" t="str">
        <f t="shared" ca="1" si="9"/>
        <v/>
      </c>
    </row>
    <row r="619" spans="1:29" x14ac:dyDescent="0.25">
      <c r="A619" s="23">
        <v>618</v>
      </c>
      <c r="B619">
        <v>308</v>
      </c>
      <c r="C619" t="str">
        <f ca="1">IFERROR(VLOOKUP($B619,INDIRECT(nfl_game_result),MATCH(C$1,INDIRECT(nfl_game_result_header),0),FALSE),"error")</f>
        <v>2013_03_NYG@CAR</v>
      </c>
      <c r="D619" t="str">
        <f ca="1">IFERROR(IF(ISBLANK(VLOOKUP($B619,INDIRECT(nfl_game_result),MATCH(D$1,INDIRECT(nfl_game_result_header),0),FALSE)),"",VLOOKUP($B619,INDIRECT(nfl_game_result),MATCH(D$1,INDIRECT(nfl_game_result_header),0),FALSE)),"error")</f>
        <v/>
      </c>
      <c r="E619">
        <f ca="1">IFERROR(IF(ISBLANK(VLOOKUP($B619,INDIRECT(nfl_game_result),MATCH(E$1,INDIRECT(nfl_game_result_header),0),FALSE)),"",VLOOKUP($B619,INDIRECT(nfl_game_result),MATCH(E$1,INDIRECT(nfl_game_result_header),0),FALSE)),"error")</f>
        <v>-1.5</v>
      </c>
      <c r="F619" s="23" t="str">
        <f ca="1">IFERROR(IF(ISBLANK(VLOOKUP($B619,INDIRECT(nfl_game_result),MATCH(F$1,INDIRECT(nfl_game_result_header),0),FALSE)),"",VLOOKUP($B619,INDIRECT(nfl_game_result),MATCH(F$1,INDIRECT(nfl_game_result_header),0),FALSE)),"error")</f>
        <v/>
      </c>
      <c r="G619" s="23" t="str">
        <f ca="1">IFERROR(IF(ISBLANK(VLOOKUP($B619,INDIRECT(nfl_game_result),MATCH(G$1,INDIRECT(nfl_game_result_header),0),FALSE)),"",VLOOKUP($B619,INDIRECT(nfl_game_result),MATCH(G$1,INDIRECT(nfl_game_result_header),0),FALSE)),"error")</f>
        <v/>
      </c>
      <c r="H619">
        <f ca="1">IFERROR(IF(ISBLANK(VLOOKUP($B619,INDIRECT(nfl_game_result),MATCH(H$1,INDIRECT(nfl_game_result_header),0),FALSE)),"",VLOOKUP($B619,INDIRECT(nfl_game_result),MATCH(H$1,INDIRECT(nfl_game_result_header),0),FALSE)),"error")</f>
        <v>38</v>
      </c>
      <c r="I619">
        <f ca="1">IFERROR(IF(ISBLANK(VLOOKUP($B619,INDIRECT(nfl_game_result),MATCH(I$1,INDIRECT(nfl_game_result_header),0),FALSE)),"",VLOOKUP($B619,INDIRECT(nfl_game_result),MATCH(I$1,INDIRECT(nfl_game_result_header),0),FALSE)),"error")</f>
        <v>0</v>
      </c>
      <c r="J619" t="str">
        <f ca="1">IFERROR(IF(ISBLANK(VLOOKUP($B619,INDIRECT(nfl_game_result),MATCH(J$1,INDIRECT(nfl_game_result_header),0),FALSE)),"",VLOOKUP($B619,INDIRECT(nfl_game_result),MATCH(J$1,INDIRECT(nfl_game_result_header),0),FALSE)),"error")</f>
        <v>CAR</v>
      </c>
      <c r="K619" t="str">
        <f ca="1">IFERROR(IF(ISBLANK(VLOOKUP($B619,INDIRECT(nfl_game_result),MATCH(K$1,INDIRECT(nfl_game_result_header),0),FALSE)),"",VLOOKUP($B619,INDIRECT(nfl_game_result),MATCH(K$1,INDIRECT(nfl_game_result_header),0),FALSE)),"error")</f>
        <v>CAR</v>
      </c>
      <c r="L619" s="23" t="str">
        <f ca="1">IFERROR(IF(ISBLANK(VLOOKUP($B619,INDIRECT(nfl_game_result),MATCH(L$1,INDIRECT(nfl_game_result_header),0),FALSE)),"",VLOOKUP($B619,INDIRECT(nfl_game_result),MATCH(L$1,INDIRECT(nfl_game_result_header),0),FALSE)),"error")</f>
        <v/>
      </c>
      <c r="M619" t="s">
        <v>16</v>
      </c>
      <c r="N619">
        <v>-1.5</v>
      </c>
      <c r="O619" t="s">
        <v>83</v>
      </c>
      <c r="V619" s="23" t="s">
        <v>416</v>
      </c>
      <c r="W619">
        <f ca="1">VALUE(LEFT(C619, 4))</f>
        <v>2013</v>
      </c>
      <c r="X619">
        <f ca="1">VALUE(MID(C619,6,FIND("_",C619,6)-6))</f>
        <v>3</v>
      </c>
      <c r="Y619" t="str">
        <f ca="1">IF(NOT(OR(ISBLANK(D619),ISBLANK(E619),D619="",E619="")),D619-E619,"")</f>
        <v/>
      </c>
      <c r="Z619" t="str">
        <f ca="1">IF(OR(NOT(ISNUMBER(D619)),ISBLANK(D619),D619="",ISBLANK(N619)),"",ABS(D619-N619))</f>
        <v/>
      </c>
      <c r="AA619">
        <f ca="1">IF(OR(ISBLANK(J619),ISBLANK(O619),J619="",O619=""),"",IF(J619=O619,1,0))</f>
        <v>0</v>
      </c>
      <c r="AB619" t="str">
        <f ca="1">IF(OR(ISBLANK(K619),ISBLANK(Q619),K619="",Q619=""),"",IF(K619=Q619,1,0))</f>
        <v/>
      </c>
      <c r="AC619" s="23" t="str">
        <f t="shared" ca="1" si="9"/>
        <v/>
      </c>
    </row>
    <row r="620" spans="1:29" x14ac:dyDescent="0.25">
      <c r="A620" s="23">
        <v>619</v>
      </c>
      <c r="B620">
        <v>309</v>
      </c>
      <c r="C620" t="str">
        <f ca="1">IFERROR(VLOOKUP($B620,INDIRECT(nfl_game_result),MATCH(C$1,INDIRECT(nfl_game_result_header),0),FALSE),"error")</f>
        <v>2013_03_HOU@BAL</v>
      </c>
      <c r="D620" t="str">
        <f ca="1">IFERROR(IF(ISBLANK(VLOOKUP($B620,INDIRECT(nfl_game_result),MATCH(D$1,INDIRECT(nfl_game_result_header),0),FALSE)),"",VLOOKUP($B620,INDIRECT(nfl_game_result),MATCH(D$1,INDIRECT(nfl_game_result_header),0),FALSE)),"error")</f>
        <v/>
      </c>
      <c r="E620">
        <f ca="1">IFERROR(IF(ISBLANK(VLOOKUP($B620,INDIRECT(nfl_game_result),MATCH(E$1,INDIRECT(nfl_game_result_header),0),FALSE)),"",VLOOKUP($B620,INDIRECT(nfl_game_result),MATCH(E$1,INDIRECT(nfl_game_result_header),0),FALSE)),"error")</f>
        <v>2.5</v>
      </c>
      <c r="F620" s="23" t="str">
        <f ca="1">IFERROR(IF(ISBLANK(VLOOKUP($B620,INDIRECT(nfl_game_result),MATCH(F$1,INDIRECT(nfl_game_result_header),0),FALSE)),"",VLOOKUP($B620,INDIRECT(nfl_game_result),MATCH(F$1,INDIRECT(nfl_game_result_header),0),FALSE)),"error")</f>
        <v/>
      </c>
      <c r="G620" s="23" t="str">
        <f ca="1">IFERROR(IF(ISBLANK(VLOOKUP($B620,INDIRECT(nfl_game_result),MATCH(G$1,INDIRECT(nfl_game_result_header),0),FALSE)),"",VLOOKUP($B620,INDIRECT(nfl_game_result),MATCH(G$1,INDIRECT(nfl_game_result_header),0),FALSE)),"error")</f>
        <v/>
      </c>
      <c r="H620">
        <f ca="1">IFERROR(IF(ISBLANK(VLOOKUP($B620,INDIRECT(nfl_game_result),MATCH(H$1,INDIRECT(nfl_game_result_header),0),FALSE)),"",VLOOKUP($B620,INDIRECT(nfl_game_result),MATCH(H$1,INDIRECT(nfl_game_result_header),0),FALSE)),"error")</f>
        <v>30</v>
      </c>
      <c r="I620">
        <f ca="1">IFERROR(IF(ISBLANK(VLOOKUP($B620,INDIRECT(nfl_game_result),MATCH(I$1,INDIRECT(nfl_game_result_header),0),FALSE)),"",VLOOKUP($B620,INDIRECT(nfl_game_result),MATCH(I$1,INDIRECT(nfl_game_result_header),0),FALSE)),"error")</f>
        <v>9</v>
      </c>
      <c r="J620" t="str">
        <f ca="1">IFERROR(IF(ISBLANK(VLOOKUP($B620,INDIRECT(nfl_game_result),MATCH(J$1,INDIRECT(nfl_game_result_header),0),FALSE)),"",VLOOKUP($B620,INDIRECT(nfl_game_result),MATCH(J$1,INDIRECT(nfl_game_result_header),0),FALSE)),"error")</f>
        <v>BAL</v>
      </c>
      <c r="K620" t="str">
        <f ca="1">IFERROR(IF(ISBLANK(VLOOKUP($B620,INDIRECT(nfl_game_result),MATCH(K$1,INDIRECT(nfl_game_result_header),0),FALSE)),"",VLOOKUP($B620,INDIRECT(nfl_game_result),MATCH(K$1,INDIRECT(nfl_game_result_header),0),FALSE)),"error")</f>
        <v>BAL</v>
      </c>
      <c r="L620" s="23" t="str">
        <f ca="1">IFERROR(IF(ISBLANK(VLOOKUP($B620,INDIRECT(nfl_game_result),MATCH(L$1,INDIRECT(nfl_game_result_header),0),FALSE)),"",VLOOKUP($B620,INDIRECT(nfl_game_result),MATCH(L$1,INDIRECT(nfl_game_result_header),0),FALSE)),"error")</f>
        <v/>
      </c>
      <c r="M620" t="s">
        <v>16</v>
      </c>
      <c r="N620">
        <v>1</v>
      </c>
      <c r="O620" t="s">
        <v>65</v>
      </c>
      <c r="V620" s="23" t="s">
        <v>416</v>
      </c>
      <c r="W620">
        <f ca="1">VALUE(LEFT(C620, 4))</f>
        <v>2013</v>
      </c>
      <c r="X620">
        <f ca="1">VALUE(MID(C620,6,FIND("_",C620,6)-6))</f>
        <v>3</v>
      </c>
      <c r="Y620" t="str">
        <f ca="1">IF(NOT(OR(ISBLANK(D620),ISBLANK(E620),D620="",E620="")),D620-E620,"")</f>
        <v/>
      </c>
      <c r="Z620" t="str">
        <f ca="1">IF(OR(NOT(ISNUMBER(D620)),ISBLANK(D620),D620="",ISBLANK(N620)),"",ABS(D620-N620))</f>
        <v/>
      </c>
      <c r="AA620">
        <f ca="1">IF(OR(ISBLANK(J620),ISBLANK(O620),J620="",O620=""),"",IF(J620=O620,1,0))</f>
        <v>1</v>
      </c>
      <c r="AB620" t="str">
        <f ca="1">IF(OR(ISBLANK(K620),ISBLANK(Q620),K620="",Q620=""),"",IF(K620=Q620,1,0))</f>
        <v/>
      </c>
      <c r="AC620" s="23" t="str">
        <f t="shared" ca="1" si="9"/>
        <v/>
      </c>
    </row>
    <row r="621" spans="1:29" x14ac:dyDescent="0.25">
      <c r="A621" s="23">
        <v>620</v>
      </c>
      <c r="B621">
        <v>310</v>
      </c>
      <c r="C621" t="str">
        <f ca="1">IFERROR(VLOOKUP($B621,INDIRECT(nfl_game_result),MATCH(C$1,INDIRECT(nfl_game_result_header),0),FALSE),"error")</f>
        <v>2013_03_ATL@MIA</v>
      </c>
      <c r="D621" t="str">
        <f ca="1">IFERROR(IF(ISBLANK(VLOOKUP($B621,INDIRECT(nfl_game_result),MATCH(D$1,INDIRECT(nfl_game_result_header),0),FALSE)),"",VLOOKUP($B621,INDIRECT(nfl_game_result),MATCH(D$1,INDIRECT(nfl_game_result_header),0),FALSE)),"error")</f>
        <v/>
      </c>
      <c r="E621">
        <f ca="1">IFERROR(IF(ISBLANK(VLOOKUP($B621,INDIRECT(nfl_game_result),MATCH(E$1,INDIRECT(nfl_game_result_header),0),FALSE)),"",VLOOKUP($B621,INDIRECT(nfl_game_result),MATCH(E$1,INDIRECT(nfl_game_result_header),0),FALSE)),"error")</f>
        <v>-1.5</v>
      </c>
      <c r="F621" s="23" t="str">
        <f ca="1">IFERROR(IF(ISBLANK(VLOOKUP($B621,INDIRECT(nfl_game_result),MATCH(F$1,INDIRECT(nfl_game_result_header),0),FALSE)),"",VLOOKUP($B621,INDIRECT(nfl_game_result),MATCH(F$1,INDIRECT(nfl_game_result_header),0),FALSE)),"error")</f>
        <v/>
      </c>
      <c r="G621" s="23" t="str">
        <f ca="1">IFERROR(IF(ISBLANK(VLOOKUP($B621,INDIRECT(nfl_game_result),MATCH(G$1,INDIRECT(nfl_game_result_header),0),FALSE)),"",VLOOKUP($B621,INDIRECT(nfl_game_result),MATCH(G$1,INDIRECT(nfl_game_result_header),0),FALSE)),"error")</f>
        <v/>
      </c>
      <c r="H621">
        <f ca="1">IFERROR(IF(ISBLANK(VLOOKUP($B621,INDIRECT(nfl_game_result),MATCH(H$1,INDIRECT(nfl_game_result_header),0),FALSE)),"",VLOOKUP($B621,INDIRECT(nfl_game_result),MATCH(H$1,INDIRECT(nfl_game_result_header),0),FALSE)),"error")</f>
        <v>27</v>
      </c>
      <c r="I621">
        <f ca="1">IFERROR(IF(ISBLANK(VLOOKUP($B621,INDIRECT(nfl_game_result),MATCH(I$1,INDIRECT(nfl_game_result_header),0),FALSE)),"",VLOOKUP($B621,INDIRECT(nfl_game_result),MATCH(I$1,INDIRECT(nfl_game_result_header),0),FALSE)),"error")</f>
        <v>23</v>
      </c>
      <c r="J621" t="str">
        <f ca="1">IFERROR(IF(ISBLANK(VLOOKUP($B621,INDIRECT(nfl_game_result),MATCH(J$1,INDIRECT(nfl_game_result_header),0),FALSE)),"",VLOOKUP($B621,INDIRECT(nfl_game_result),MATCH(J$1,INDIRECT(nfl_game_result_header),0),FALSE)),"error")</f>
        <v>MIA</v>
      </c>
      <c r="K621" t="str">
        <f ca="1">IFERROR(IF(ISBLANK(VLOOKUP($B621,INDIRECT(nfl_game_result),MATCH(K$1,INDIRECT(nfl_game_result_header),0),FALSE)),"",VLOOKUP($B621,INDIRECT(nfl_game_result),MATCH(K$1,INDIRECT(nfl_game_result_header),0),FALSE)),"error")</f>
        <v>MIA</v>
      </c>
      <c r="L621" s="23" t="str">
        <f ca="1">IFERROR(IF(ISBLANK(VLOOKUP($B621,INDIRECT(nfl_game_result),MATCH(L$1,INDIRECT(nfl_game_result_header),0),FALSE)),"",VLOOKUP($B621,INDIRECT(nfl_game_result),MATCH(L$1,INDIRECT(nfl_game_result_header),0),FALSE)),"error")</f>
        <v/>
      </c>
      <c r="M621" t="s">
        <v>16</v>
      </c>
      <c r="N621">
        <v>0</v>
      </c>
      <c r="O621" t="s">
        <v>79</v>
      </c>
      <c r="V621" s="23" t="s">
        <v>416</v>
      </c>
      <c r="W621">
        <f ca="1">VALUE(LEFT(C621, 4))</f>
        <v>2013</v>
      </c>
      <c r="X621">
        <f ca="1">VALUE(MID(C621,6,FIND("_",C621,6)-6))</f>
        <v>3</v>
      </c>
      <c r="Y621" t="str">
        <f ca="1">IF(NOT(OR(ISBLANK(D621),ISBLANK(E621),D621="",E621="")),D621-E621,"")</f>
        <v/>
      </c>
      <c r="Z621" t="str">
        <f ca="1">IF(OR(NOT(ISNUMBER(D621)),ISBLANK(D621),D621="",ISBLANK(N621)),"",ABS(D621-N621))</f>
        <v/>
      </c>
      <c r="AA621">
        <f ca="1">IF(OR(ISBLANK(J621),ISBLANK(O621),J621="",O621=""),"",IF(J621=O621,1,0))</f>
        <v>1</v>
      </c>
      <c r="AB621" t="str">
        <f ca="1">IF(OR(ISBLANK(K621),ISBLANK(Q621),K621="",Q621=""),"",IF(K621=Q621,1,0))</f>
        <v/>
      </c>
      <c r="AC621" s="23" t="str">
        <f t="shared" ca="1" si="9"/>
        <v/>
      </c>
    </row>
    <row r="622" spans="1:29" x14ac:dyDescent="0.25">
      <c r="A622" s="23">
        <v>621</v>
      </c>
      <c r="B622">
        <v>311</v>
      </c>
      <c r="C622" t="str">
        <f ca="1">IFERROR(VLOOKUP($B622,INDIRECT(nfl_game_result),MATCH(C$1,INDIRECT(nfl_game_result_header),0),FALSE),"error")</f>
        <v>2013_03_BUF@NYJ</v>
      </c>
      <c r="D622" t="str">
        <f ca="1">IFERROR(IF(ISBLANK(VLOOKUP($B622,INDIRECT(nfl_game_result),MATCH(D$1,INDIRECT(nfl_game_result_header),0),FALSE)),"",VLOOKUP($B622,INDIRECT(nfl_game_result),MATCH(D$1,INDIRECT(nfl_game_result_header),0),FALSE)),"error")</f>
        <v/>
      </c>
      <c r="E622">
        <f ca="1">IFERROR(IF(ISBLANK(VLOOKUP($B622,INDIRECT(nfl_game_result),MATCH(E$1,INDIRECT(nfl_game_result_header),0),FALSE)),"",VLOOKUP($B622,INDIRECT(nfl_game_result),MATCH(E$1,INDIRECT(nfl_game_result_header),0),FALSE)),"error")</f>
        <v>-2.5</v>
      </c>
      <c r="F622" s="23" t="str">
        <f ca="1">IFERROR(IF(ISBLANK(VLOOKUP($B622,INDIRECT(nfl_game_result),MATCH(F$1,INDIRECT(nfl_game_result_header),0),FALSE)),"",VLOOKUP($B622,INDIRECT(nfl_game_result),MATCH(F$1,INDIRECT(nfl_game_result_header),0),FALSE)),"error")</f>
        <v/>
      </c>
      <c r="G622" s="23" t="str">
        <f ca="1">IFERROR(IF(ISBLANK(VLOOKUP($B622,INDIRECT(nfl_game_result),MATCH(G$1,INDIRECT(nfl_game_result_header),0),FALSE)),"",VLOOKUP($B622,INDIRECT(nfl_game_result),MATCH(G$1,INDIRECT(nfl_game_result_header),0),FALSE)),"error")</f>
        <v/>
      </c>
      <c r="H622">
        <f ca="1">IFERROR(IF(ISBLANK(VLOOKUP($B622,INDIRECT(nfl_game_result),MATCH(H$1,INDIRECT(nfl_game_result_header),0),FALSE)),"",VLOOKUP($B622,INDIRECT(nfl_game_result),MATCH(H$1,INDIRECT(nfl_game_result_header),0),FALSE)),"error")</f>
        <v>27</v>
      </c>
      <c r="I622">
        <f ca="1">IFERROR(IF(ISBLANK(VLOOKUP($B622,INDIRECT(nfl_game_result),MATCH(I$1,INDIRECT(nfl_game_result_header),0),FALSE)),"",VLOOKUP($B622,INDIRECT(nfl_game_result),MATCH(I$1,INDIRECT(nfl_game_result_header),0),FALSE)),"error")</f>
        <v>20</v>
      </c>
      <c r="J622" t="str">
        <f ca="1">IFERROR(IF(ISBLANK(VLOOKUP($B622,INDIRECT(nfl_game_result),MATCH(J$1,INDIRECT(nfl_game_result_header),0),FALSE)),"",VLOOKUP($B622,INDIRECT(nfl_game_result),MATCH(J$1,INDIRECT(nfl_game_result_header),0),FALSE)),"error")</f>
        <v>NYJ</v>
      </c>
      <c r="K622" t="str">
        <f ca="1">IFERROR(IF(ISBLANK(VLOOKUP($B622,INDIRECT(nfl_game_result),MATCH(K$1,INDIRECT(nfl_game_result_header),0),FALSE)),"",VLOOKUP($B622,INDIRECT(nfl_game_result),MATCH(K$1,INDIRECT(nfl_game_result_header),0),FALSE)),"error")</f>
        <v>NYJ</v>
      </c>
      <c r="L622" s="23" t="str">
        <f ca="1">IFERROR(IF(ISBLANK(VLOOKUP($B622,INDIRECT(nfl_game_result),MATCH(L$1,INDIRECT(nfl_game_result_header),0),FALSE)),"",VLOOKUP($B622,INDIRECT(nfl_game_result),MATCH(L$1,INDIRECT(nfl_game_result_header),0),FALSE)),"error")</f>
        <v/>
      </c>
      <c r="M622" t="s">
        <v>16</v>
      </c>
      <c r="N622">
        <v>-1</v>
      </c>
      <c r="O622" t="s">
        <v>66</v>
      </c>
      <c r="V622" s="23" t="s">
        <v>416</v>
      </c>
      <c r="W622">
        <f ca="1">VALUE(LEFT(C622, 4))</f>
        <v>2013</v>
      </c>
      <c r="X622">
        <f ca="1">VALUE(MID(C622,6,FIND("_",C622,6)-6))</f>
        <v>3</v>
      </c>
      <c r="Y622" t="str">
        <f ca="1">IF(NOT(OR(ISBLANK(D622),ISBLANK(E622),D622="",E622="")),D622-E622,"")</f>
        <v/>
      </c>
      <c r="Z622" t="str">
        <f ca="1">IF(OR(NOT(ISNUMBER(D622)),ISBLANK(D622),D622="",ISBLANK(N622)),"",ABS(D622-N622))</f>
        <v/>
      </c>
      <c r="AA622">
        <f ca="1">IF(OR(ISBLANK(J622),ISBLANK(O622),J622="",O622=""),"",IF(J622=O622,1,0))</f>
        <v>0</v>
      </c>
      <c r="AB622" t="str">
        <f ca="1">IF(OR(ISBLANK(K622),ISBLANK(Q622),K622="",Q622=""),"",IF(K622=Q622,1,0))</f>
        <v/>
      </c>
      <c r="AC622" s="23" t="str">
        <f t="shared" ca="1" si="9"/>
        <v/>
      </c>
    </row>
    <row r="623" spans="1:29" x14ac:dyDescent="0.25">
      <c r="A623" s="23">
        <v>622</v>
      </c>
      <c r="B623">
        <v>312</v>
      </c>
      <c r="C623" t="str">
        <f ca="1">IFERROR(VLOOKUP($B623,INDIRECT(nfl_game_result),MATCH(C$1,INDIRECT(nfl_game_result_header),0),FALSE),"error")</f>
        <v>2013_03_IND@SFO</v>
      </c>
      <c r="D623" t="str">
        <f ca="1">IFERROR(IF(ISBLANK(VLOOKUP($B623,INDIRECT(nfl_game_result),MATCH(D$1,INDIRECT(nfl_game_result_header),0),FALSE)),"",VLOOKUP($B623,INDIRECT(nfl_game_result),MATCH(D$1,INDIRECT(nfl_game_result_header),0),FALSE)),"error")</f>
        <v/>
      </c>
      <c r="E623">
        <f ca="1">IFERROR(IF(ISBLANK(VLOOKUP($B623,INDIRECT(nfl_game_result),MATCH(E$1,INDIRECT(nfl_game_result_header),0),FALSE)),"",VLOOKUP($B623,INDIRECT(nfl_game_result),MATCH(E$1,INDIRECT(nfl_game_result_header),0),FALSE)),"error")</f>
        <v>-10.5</v>
      </c>
      <c r="F623" s="23" t="str">
        <f ca="1">IFERROR(IF(ISBLANK(VLOOKUP($B623,INDIRECT(nfl_game_result),MATCH(F$1,INDIRECT(nfl_game_result_header),0),FALSE)),"",VLOOKUP($B623,INDIRECT(nfl_game_result),MATCH(F$1,INDIRECT(nfl_game_result_header),0),FALSE)),"error")</f>
        <v/>
      </c>
      <c r="G623" s="23" t="str">
        <f ca="1">IFERROR(IF(ISBLANK(VLOOKUP($B623,INDIRECT(nfl_game_result),MATCH(G$1,INDIRECT(nfl_game_result_header),0),FALSE)),"",VLOOKUP($B623,INDIRECT(nfl_game_result),MATCH(G$1,INDIRECT(nfl_game_result_header),0),FALSE)),"error")</f>
        <v/>
      </c>
      <c r="H623">
        <f ca="1">IFERROR(IF(ISBLANK(VLOOKUP($B623,INDIRECT(nfl_game_result),MATCH(H$1,INDIRECT(nfl_game_result_header),0),FALSE)),"",VLOOKUP($B623,INDIRECT(nfl_game_result),MATCH(H$1,INDIRECT(nfl_game_result_header),0),FALSE)),"error")</f>
        <v>7</v>
      </c>
      <c r="I623">
        <f ca="1">IFERROR(IF(ISBLANK(VLOOKUP($B623,INDIRECT(nfl_game_result),MATCH(I$1,INDIRECT(nfl_game_result_header),0),FALSE)),"",VLOOKUP($B623,INDIRECT(nfl_game_result),MATCH(I$1,INDIRECT(nfl_game_result_header),0),FALSE)),"error")</f>
        <v>27</v>
      </c>
      <c r="J623" t="str">
        <f ca="1">IFERROR(IF(ISBLANK(VLOOKUP($B623,INDIRECT(nfl_game_result),MATCH(J$1,INDIRECT(nfl_game_result_header),0),FALSE)),"",VLOOKUP($B623,INDIRECT(nfl_game_result),MATCH(J$1,INDIRECT(nfl_game_result_header),0),FALSE)),"error")</f>
        <v>IND</v>
      </c>
      <c r="K623" t="str">
        <f ca="1">IFERROR(IF(ISBLANK(VLOOKUP($B623,INDIRECT(nfl_game_result),MATCH(K$1,INDIRECT(nfl_game_result_header),0),FALSE)),"",VLOOKUP($B623,INDIRECT(nfl_game_result),MATCH(K$1,INDIRECT(nfl_game_result_header),0),FALSE)),"error")</f>
        <v>IND</v>
      </c>
      <c r="L623" s="23" t="str">
        <f ca="1">IFERROR(IF(ISBLANK(VLOOKUP($B623,INDIRECT(nfl_game_result),MATCH(L$1,INDIRECT(nfl_game_result_header),0),FALSE)),"",VLOOKUP($B623,INDIRECT(nfl_game_result),MATCH(L$1,INDIRECT(nfl_game_result_header),0),FALSE)),"error")</f>
        <v/>
      </c>
      <c r="M623" t="s">
        <v>16</v>
      </c>
      <c r="N623">
        <v>-9</v>
      </c>
      <c r="O623" t="s">
        <v>76</v>
      </c>
      <c r="V623" s="23" t="s">
        <v>416</v>
      </c>
      <c r="W623">
        <f ca="1">VALUE(LEFT(C623, 4))</f>
        <v>2013</v>
      </c>
      <c r="X623">
        <f ca="1">VALUE(MID(C623,6,FIND("_",C623,6)-6))</f>
        <v>3</v>
      </c>
      <c r="Y623" t="str">
        <f ca="1">IF(NOT(OR(ISBLANK(D623),ISBLANK(E623),D623="",E623="")),D623-E623,"")</f>
        <v/>
      </c>
      <c r="Z623" t="str">
        <f ca="1">IF(OR(NOT(ISNUMBER(D623)),ISBLANK(D623),D623="",ISBLANK(N623)),"",ABS(D623-N623))</f>
        <v/>
      </c>
      <c r="AA623">
        <f ca="1">IF(OR(ISBLANK(J623),ISBLANK(O623),J623="",O623=""),"",IF(J623=O623,1,0))</f>
        <v>1</v>
      </c>
      <c r="AB623" t="str">
        <f ca="1">IF(OR(ISBLANK(K623),ISBLANK(Q623),K623="",Q623=""),"",IF(K623=Q623,1,0))</f>
        <v/>
      </c>
      <c r="AC623" s="23" t="str">
        <f t="shared" ca="1" si="9"/>
        <v/>
      </c>
    </row>
    <row r="624" spans="1:29" x14ac:dyDescent="0.25">
      <c r="A624" s="23">
        <v>623</v>
      </c>
      <c r="B624">
        <v>313</v>
      </c>
      <c r="C624" t="str">
        <f ca="1">IFERROR(VLOOKUP($B624,INDIRECT(nfl_game_result),MATCH(C$1,INDIRECT(nfl_game_result_header),0),FALSE),"error")</f>
        <v>2013_03_JAX@SEA</v>
      </c>
      <c r="D624" t="str">
        <f ca="1">IFERROR(IF(ISBLANK(VLOOKUP($B624,INDIRECT(nfl_game_result),MATCH(D$1,INDIRECT(nfl_game_result_header),0),FALSE)),"",VLOOKUP($B624,INDIRECT(nfl_game_result),MATCH(D$1,INDIRECT(nfl_game_result_header),0),FALSE)),"error")</f>
        <v/>
      </c>
      <c r="E624">
        <f ca="1">IFERROR(IF(ISBLANK(VLOOKUP($B624,INDIRECT(nfl_game_result),MATCH(E$1,INDIRECT(nfl_game_result_header),0),FALSE)),"",VLOOKUP($B624,INDIRECT(nfl_game_result),MATCH(E$1,INDIRECT(nfl_game_result_header),0),FALSE)),"error")</f>
        <v>-19.5</v>
      </c>
      <c r="F624" s="23" t="str">
        <f ca="1">IFERROR(IF(ISBLANK(VLOOKUP($B624,INDIRECT(nfl_game_result),MATCH(F$1,INDIRECT(nfl_game_result_header),0),FALSE)),"",VLOOKUP($B624,INDIRECT(nfl_game_result),MATCH(F$1,INDIRECT(nfl_game_result_header),0),FALSE)),"error")</f>
        <v/>
      </c>
      <c r="G624" s="23" t="str">
        <f ca="1">IFERROR(IF(ISBLANK(VLOOKUP($B624,INDIRECT(nfl_game_result),MATCH(G$1,INDIRECT(nfl_game_result_header),0),FALSE)),"",VLOOKUP($B624,INDIRECT(nfl_game_result),MATCH(G$1,INDIRECT(nfl_game_result_header),0),FALSE)),"error")</f>
        <v/>
      </c>
      <c r="H624">
        <f ca="1">IFERROR(IF(ISBLANK(VLOOKUP($B624,INDIRECT(nfl_game_result),MATCH(H$1,INDIRECT(nfl_game_result_header),0),FALSE)),"",VLOOKUP($B624,INDIRECT(nfl_game_result),MATCH(H$1,INDIRECT(nfl_game_result_header),0),FALSE)),"error")</f>
        <v>45</v>
      </c>
      <c r="I624">
        <f ca="1">IFERROR(IF(ISBLANK(VLOOKUP($B624,INDIRECT(nfl_game_result),MATCH(I$1,INDIRECT(nfl_game_result_header),0),FALSE)),"",VLOOKUP($B624,INDIRECT(nfl_game_result),MATCH(I$1,INDIRECT(nfl_game_result_header),0),FALSE)),"error")</f>
        <v>17</v>
      </c>
      <c r="J624" t="str">
        <f ca="1">IFERROR(IF(ISBLANK(VLOOKUP($B624,INDIRECT(nfl_game_result),MATCH(J$1,INDIRECT(nfl_game_result_header),0),FALSE)),"",VLOOKUP($B624,INDIRECT(nfl_game_result),MATCH(J$1,INDIRECT(nfl_game_result_header),0),FALSE)),"error")</f>
        <v>SEA</v>
      </c>
      <c r="K624" t="str">
        <f ca="1">IFERROR(IF(ISBLANK(VLOOKUP($B624,INDIRECT(nfl_game_result),MATCH(K$1,INDIRECT(nfl_game_result_header),0),FALSE)),"",VLOOKUP($B624,INDIRECT(nfl_game_result),MATCH(K$1,INDIRECT(nfl_game_result_header),0),FALSE)),"error")</f>
        <v>SEA</v>
      </c>
      <c r="L624" s="23" t="str">
        <f ca="1">IFERROR(IF(ISBLANK(VLOOKUP($B624,INDIRECT(nfl_game_result),MATCH(L$1,INDIRECT(nfl_game_result_header),0),FALSE)),"",VLOOKUP($B624,INDIRECT(nfl_game_result),MATCH(L$1,INDIRECT(nfl_game_result_header),0),FALSE)),"error")</f>
        <v/>
      </c>
      <c r="M624" t="s">
        <v>16</v>
      </c>
      <c r="N624">
        <v>-18</v>
      </c>
      <c r="O624" t="s">
        <v>89</v>
      </c>
      <c r="V624" s="23" t="s">
        <v>416</v>
      </c>
      <c r="W624">
        <f ca="1">VALUE(LEFT(C624, 4))</f>
        <v>2013</v>
      </c>
      <c r="X624">
        <f ca="1">VALUE(MID(C624,6,FIND("_",C624,6)-6))</f>
        <v>3</v>
      </c>
      <c r="Y624" t="str">
        <f ca="1">IF(NOT(OR(ISBLANK(D624),ISBLANK(E624),D624="",E624="")),D624-E624,"")</f>
        <v/>
      </c>
      <c r="Z624" t="str">
        <f ca="1">IF(OR(NOT(ISNUMBER(D624)),ISBLANK(D624),D624="",ISBLANK(N624)),"",ABS(D624-N624))</f>
        <v/>
      </c>
      <c r="AA624">
        <f ca="1">IF(OR(ISBLANK(J624),ISBLANK(O624),J624="",O624=""),"",IF(J624=O624,1,0))</f>
        <v>1</v>
      </c>
      <c r="AB624" t="str">
        <f ca="1">IF(OR(ISBLANK(K624),ISBLANK(Q624),K624="",Q624=""),"",IF(K624=Q624,1,0))</f>
        <v/>
      </c>
      <c r="AC624" s="23" t="str">
        <f t="shared" ca="1" si="9"/>
        <v/>
      </c>
    </row>
    <row r="625" spans="1:29" x14ac:dyDescent="0.25">
      <c r="A625" s="23">
        <v>624</v>
      </c>
      <c r="B625">
        <v>314</v>
      </c>
      <c r="C625" t="str">
        <f ca="1">IFERROR(VLOOKUP($B625,INDIRECT(nfl_game_result),MATCH(C$1,INDIRECT(nfl_game_result_header),0),FALSE),"error")</f>
        <v>2013_03_CHI@PIT</v>
      </c>
      <c r="D625" t="str">
        <f ca="1">IFERROR(IF(ISBLANK(VLOOKUP($B625,INDIRECT(nfl_game_result),MATCH(D$1,INDIRECT(nfl_game_result_header),0),FALSE)),"",VLOOKUP($B625,INDIRECT(nfl_game_result),MATCH(D$1,INDIRECT(nfl_game_result_header),0),FALSE)),"error")</f>
        <v/>
      </c>
      <c r="E625">
        <f ca="1">IFERROR(IF(ISBLANK(VLOOKUP($B625,INDIRECT(nfl_game_result),MATCH(E$1,INDIRECT(nfl_game_result_header),0),FALSE)),"",VLOOKUP($B625,INDIRECT(nfl_game_result),MATCH(E$1,INDIRECT(nfl_game_result_header),0),FALSE)),"error")</f>
        <v>2.5</v>
      </c>
      <c r="F625" s="23" t="str">
        <f ca="1">IFERROR(IF(ISBLANK(VLOOKUP($B625,INDIRECT(nfl_game_result),MATCH(F$1,INDIRECT(nfl_game_result_header),0),FALSE)),"",VLOOKUP($B625,INDIRECT(nfl_game_result),MATCH(F$1,INDIRECT(nfl_game_result_header),0),FALSE)),"error")</f>
        <v/>
      </c>
      <c r="G625" s="23" t="str">
        <f ca="1">IFERROR(IF(ISBLANK(VLOOKUP($B625,INDIRECT(nfl_game_result),MATCH(G$1,INDIRECT(nfl_game_result_header),0),FALSE)),"",VLOOKUP($B625,INDIRECT(nfl_game_result),MATCH(G$1,INDIRECT(nfl_game_result_header),0),FALSE)),"error")</f>
        <v/>
      </c>
      <c r="H625">
        <f ca="1">IFERROR(IF(ISBLANK(VLOOKUP($B625,INDIRECT(nfl_game_result),MATCH(H$1,INDIRECT(nfl_game_result_header),0),FALSE)),"",VLOOKUP($B625,INDIRECT(nfl_game_result),MATCH(H$1,INDIRECT(nfl_game_result_header),0),FALSE)),"error")</f>
        <v>23</v>
      </c>
      <c r="I625">
        <f ca="1">IFERROR(IF(ISBLANK(VLOOKUP($B625,INDIRECT(nfl_game_result),MATCH(I$1,INDIRECT(nfl_game_result_header),0),FALSE)),"",VLOOKUP($B625,INDIRECT(nfl_game_result),MATCH(I$1,INDIRECT(nfl_game_result_header),0),FALSE)),"error")</f>
        <v>40</v>
      </c>
      <c r="J625" t="str">
        <f ca="1">IFERROR(IF(ISBLANK(VLOOKUP($B625,INDIRECT(nfl_game_result),MATCH(J$1,INDIRECT(nfl_game_result_header),0),FALSE)),"",VLOOKUP($B625,INDIRECT(nfl_game_result),MATCH(J$1,INDIRECT(nfl_game_result_header),0),FALSE)),"error")</f>
        <v>CHI</v>
      </c>
      <c r="K625" t="str">
        <f ca="1">IFERROR(IF(ISBLANK(VLOOKUP($B625,INDIRECT(nfl_game_result),MATCH(K$1,INDIRECT(nfl_game_result_header),0),FALSE)),"",VLOOKUP($B625,INDIRECT(nfl_game_result),MATCH(K$1,INDIRECT(nfl_game_result_header),0),FALSE)),"error")</f>
        <v>CHI</v>
      </c>
      <c r="L625" s="23" t="str">
        <f ca="1">IFERROR(IF(ISBLANK(VLOOKUP($B625,INDIRECT(nfl_game_result),MATCH(L$1,INDIRECT(nfl_game_result_header),0),FALSE)),"",VLOOKUP($B625,INDIRECT(nfl_game_result),MATCH(L$1,INDIRECT(nfl_game_result_header),0),FALSE)),"error")</f>
        <v/>
      </c>
      <c r="M625" t="s">
        <v>16</v>
      </c>
      <c r="N625">
        <v>2.5</v>
      </c>
      <c r="O625" t="s">
        <v>68</v>
      </c>
      <c r="V625" s="23" t="s">
        <v>416</v>
      </c>
      <c r="W625">
        <f ca="1">VALUE(LEFT(C625, 4))</f>
        <v>2013</v>
      </c>
      <c r="X625">
        <f ca="1">VALUE(MID(C625,6,FIND("_",C625,6)-6))</f>
        <v>3</v>
      </c>
      <c r="Y625" t="str">
        <f ca="1">IF(NOT(OR(ISBLANK(D625),ISBLANK(E625),D625="",E625="")),D625-E625,"")</f>
        <v/>
      </c>
      <c r="Z625" t="str">
        <f ca="1">IF(OR(NOT(ISNUMBER(D625)),ISBLANK(D625),D625="",ISBLANK(N625)),"",ABS(D625-N625))</f>
        <v/>
      </c>
      <c r="AA625">
        <f ca="1">IF(OR(ISBLANK(J625),ISBLANK(O625),J625="",O625=""),"",IF(J625=O625,1,0))</f>
        <v>1</v>
      </c>
      <c r="AB625" t="str">
        <f ca="1">IF(OR(ISBLANK(K625),ISBLANK(Q625),K625="",Q625=""),"",IF(K625=Q625,1,0))</f>
        <v/>
      </c>
      <c r="AC625" s="23" t="str">
        <f t="shared" ca="1" si="9"/>
        <v/>
      </c>
    </row>
    <row r="626" spans="1:29" x14ac:dyDescent="0.25">
      <c r="A626" s="23">
        <v>625</v>
      </c>
      <c r="B626">
        <v>315</v>
      </c>
      <c r="C626" t="str">
        <f ca="1">IFERROR(VLOOKUP($B626,INDIRECT(nfl_game_result),MATCH(C$1,INDIRECT(nfl_game_result_header),0),FALSE),"error")</f>
        <v>2013_03_OAK@DEN</v>
      </c>
      <c r="D626" t="str">
        <f ca="1">IFERROR(IF(ISBLANK(VLOOKUP($B626,INDIRECT(nfl_game_result),MATCH(D$1,INDIRECT(nfl_game_result_header),0),FALSE)),"",VLOOKUP($B626,INDIRECT(nfl_game_result),MATCH(D$1,INDIRECT(nfl_game_result_header),0),FALSE)),"error")</f>
        <v/>
      </c>
      <c r="E626">
        <f ca="1">IFERROR(IF(ISBLANK(VLOOKUP($B626,INDIRECT(nfl_game_result),MATCH(E$1,INDIRECT(nfl_game_result_header),0),FALSE)),"",VLOOKUP($B626,INDIRECT(nfl_game_result),MATCH(E$1,INDIRECT(nfl_game_result_header),0),FALSE)),"error")</f>
        <v>-14.5</v>
      </c>
      <c r="F626" s="23" t="str">
        <f ca="1">IFERROR(IF(ISBLANK(VLOOKUP($B626,INDIRECT(nfl_game_result),MATCH(F$1,INDIRECT(nfl_game_result_header),0),FALSE)),"",VLOOKUP($B626,INDIRECT(nfl_game_result),MATCH(F$1,INDIRECT(nfl_game_result_header),0),FALSE)),"error")</f>
        <v/>
      </c>
      <c r="G626" s="23" t="str">
        <f ca="1">IFERROR(IF(ISBLANK(VLOOKUP($B626,INDIRECT(nfl_game_result),MATCH(G$1,INDIRECT(nfl_game_result_header),0),FALSE)),"",VLOOKUP($B626,INDIRECT(nfl_game_result),MATCH(G$1,INDIRECT(nfl_game_result_header),0),FALSE)),"error")</f>
        <v/>
      </c>
      <c r="H626">
        <f ca="1">IFERROR(IF(ISBLANK(VLOOKUP($B626,INDIRECT(nfl_game_result),MATCH(H$1,INDIRECT(nfl_game_result_header),0),FALSE)),"",VLOOKUP($B626,INDIRECT(nfl_game_result),MATCH(H$1,INDIRECT(nfl_game_result_header),0),FALSE)),"error")</f>
        <v>37</v>
      </c>
      <c r="I626">
        <f ca="1">IFERROR(IF(ISBLANK(VLOOKUP($B626,INDIRECT(nfl_game_result),MATCH(I$1,INDIRECT(nfl_game_result_header),0),FALSE)),"",VLOOKUP($B626,INDIRECT(nfl_game_result),MATCH(I$1,INDIRECT(nfl_game_result_header),0),FALSE)),"error")</f>
        <v>21</v>
      </c>
      <c r="J626" t="str">
        <f ca="1">IFERROR(IF(ISBLANK(VLOOKUP($B626,INDIRECT(nfl_game_result),MATCH(J$1,INDIRECT(nfl_game_result_header),0),FALSE)),"",VLOOKUP($B626,INDIRECT(nfl_game_result),MATCH(J$1,INDIRECT(nfl_game_result_header),0),FALSE)),"error")</f>
        <v>DEN</v>
      </c>
      <c r="K626" t="str">
        <f ca="1">IFERROR(IF(ISBLANK(VLOOKUP($B626,INDIRECT(nfl_game_result),MATCH(K$1,INDIRECT(nfl_game_result_header),0),FALSE)),"",VLOOKUP($B626,INDIRECT(nfl_game_result),MATCH(K$1,INDIRECT(nfl_game_result_header),0),FALSE)),"error")</f>
        <v>DEN</v>
      </c>
      <c r="L626" s="23" t="str">
        <f ca="1">IFERROR(IF(ISBLANK(VLOOKUP($B626,INDIRECT(nfl_game_result),MATCH(L$1,INDIRECT(nfl_game_result_header),0),FALSE)),"",VLOOKUP($B626,INDIRECT(nfl_game_result),MATCH(L$1,INDIRECT(nfl_game_result_header),0),FALSE)),"error")</f>
        <v/>
      </c>
      <c r="M626" t="s">
        <v>16</v>
      </c>
      <c r="N626">
        <v>-17</v>
      </c>
      <c r="O626" t="s">
        <v>72</v>
      </c>
      <c r="V626" s="23" t="s">
        <v>416</v>
      </c>
      <c r="W626">
        <f ca="1">VALUE(LEFT(C626, 4))</f>
        <v>2013</v>
      </c>
      <c r="X626">
        <f ca="1">VALUE(MID(C626,6,FIND("_",C626,6)-6))</f>
        <v>3</v>
      </c>
      <c r="Y626" t="str">
        <f ca="1">IF(NOT(OR(ISBLANK(D626),ISBLANK(E626),D626="",E626="")),D626-E626,"")</f>
        <v/>
      </c>
      <c r="Z626" t="str">
        <f ca="1">IF(OR(NOT(ISNUMBER(D626)),ISBLANK(D626),D626="",ISBLANK(N626)),"",ABS(D626-N626))</f>
        <v/>
      </c>
      <c r="AA626">
        <f ca="1">IF(OR(ISBLANK(J626),ISBLANK(O626),J626="",O626=""),"",IF(J626=O626,1,0))</f>
        <v>1</v>
      </c>
      <c r="AB626" t="str">
        <f ca="1">IF(OR(ISBLANK(K626),ISBLANK(Q626),K626="",Q626=""),"",IF(K626=Q626,1,0))</f>
        <v/>
      </c>
      <c r="AC626" s="23" t="str">
        <f t="shared" ca="1" si="9"/>
        <v/>
      </c>
    </row>
    <row r="627" spans="1:29" x14ac:dyDescent="0.25">
      <c r="A627" s="23">
        <v>626</v>
      </c>
      <c r="B627">
        <v>300</v>
      </c>
      <c r="C627" t="str">
        <f ca="1">IFERROR(VLOOKUP($B627,INDIRECT(nfl_game_result),MATCH(C$1,INDIRECT(nfl_game_result_header),0),FALSE),"error")</f>
        <v>2013_03_KCY@PHI</v>
      </c>
      <c r="D627" t="str">
        <f ca="1">IFERROR(IF(ISBLANK(VLOOKUP($B627,INDIRECT(nfl_game_result),MATCH(D$1,INDIRECT(nfl_game_result_header),0),FALSE)),"",VLOOKUP($B627,INDIRECT(nfl_game_result),MATCH(D$1,INDIRECT(nfl_game_result_header),0),FALSE)),"error")</f>
        <v/>
      </c>
      <c r="E627">
        <f ca="1">IFERROR(IF(ISBLANK(VLOOKUP($B627,INDIRECT(nfl_game_result),MATCH(E$1,INDIRECT(nfl_game_result_header),0),FALSE)),"",VLOOKUP($B627,INDIRECT(nfl_game_result),MATCH(E$1,INDIRECT(nfl_game_result_header),0),FALSE)),"error")</f>
        <v>-3.5</v>
      </c>
      <c r="F627" s="23" t="str">
        <f ca="1">IFERROR(IF(ISBLANK(VLOOKUP($B627,INDIRECT(nfl_game_result),MATCH(F$1,INDIRECT(nfl_game_result_header),0),FALSE)),"",VLOOKUP($B627,INDIRECT(nfl_game_result),MATCH(F$1,INDIRECT(nfl_game_result_header),0),FALSE)),"error")</f>
        <v/>
      </c>
      <c r="G627" s="23" t="str">
        <f ca="1">IFERROR(IF(ISBLANK(VLOOKUP($B627,INDIRECT(nfl_game_result),MATCH(G$1,INDIRECT(nfl_game_result_header),0),FALSE)),"",VLOOKUP($B627,INDIRECT(nfl_game_result),MATCH(G$1,INDIRECT(nfl_game_result_header),0),FALSE)),"error")</f>
        <v/>
      </c>
      <c r="H627">
        <f ca="1">IFERROR(IF(ISBLANK(VLOOKUP($B627,INDIRECT(nfl_game_result),MATCH(H$1,INDIRECT(nfl_game_result_header),0),FALSE)),"",VLOOKUP($B627,INDIRECT(nfl_game_result),MATCH(H$1,INDIRECT(nfl_game_result_header),0),FALSE)),"error")</f>
        <v>16</v>
      </c>
      <c r="I627">
        <f ca="1">IFERROR(IF(ISBLANK(VLOOKUP($B627,INDIRECT(nfl_game_result),MATCH(I$1,INDIRECT(nfl_game_result_header),0),FALSE)),"",VLOOKUP($B627,INDIRECT(nfl_game_result),MATCH(I$1,INDIRECT(nfl_game_result_header),0),FALSE)),"error")</f>
        <v>26</v>
      </c>
      <c r="J627" t="str">
        <f ca="1">IFERROR(IF(ISBLANK(VLOOKUP($B627,INDIRECT(nfl_game_result),MATCH(J$1,INDIRECT(nfl_game_result_header),0),FALSE)),"",VLOOKUP($B627,INDIRECT(nfl_game_result),MATCH(J$1,INDIRECT(nfl_game_result_header),0),FALSE)),"error")</f>
        <v>KCY</v>
      </c>
      <c r="K627" t="str">
        <f ca="1">IFERROR(IF(ISBLANK(VLOOKUP($B627,INDIRECT(nfl_game_result),MATCH(K$1,INDIRECT(nfl_game_result_header),0),FALSE)),"",VLOOKUP($B627,INDIRECT(nfl_game_result),MATCH(K$1,INDIRECT(nfl_game_result_header),0),FALSE)),"error")</f>
        <v>KCY</v>
      </c>
      <c r="L627" s="23" t="str">
        <f ca="1">IFERROR(IF(ISBLANK(VLOOKUP($B627,INDIRECT(nfl_game_result),MATCH(L$1,INDIRECT(nfl_game_result_header),0),FALSE)),"",VLOOKUP($B627,INDIRECT(nfl_game_result),MATCH(L$1,INDIRECT(nfl_game_result_header),0),FALSE)),"error")</f>
        <v/>
      </c>
      <c r="M627" t="s">
        <v>14</v>
      </c>
      <c r="N627">
        <v>-3.5</v>
      </c>
      <c r="O627" t="s">
        <v>331</v>
      </c>
      <c r="V627" s="23" t="s">
        <v>416</v>
      </c>
      <c r="W627">
        <f ca="1">VALUE(LEFT(C627, 4))</f>
        <v>2013</v>
      </c>
      <c r="X627">
        <f ca="1">VALUE(MID(C627,6,FIND("_",C627,6)-6))</f>
        <v>3</v>
      </c>
      <c r="Y627" t="str">
        <f ca="1">IF(NOT(OR(ISBLANK(D627),ISBLANK(E627),D627="",E627="")),D627-E627,"")</f>
        <v/>
      </c>
      <c r="Z627" t="str">
        <f ca="1">IF(OR(NOT(ISNUMBER(D627)),ISBLANK(D627),D627="",ISBLANK(N627)),"",ABS(D627-N627))</f>
        <v/>
      </c>
      <c r="AA627">
        <f ca="1">IF(OR(ISBLANK(J627),ISBLANK(O627),J627="",O627=""),"",IF(J627=O627,1,0))</f>
        <v>1</v>
      </c>
      <c r="AB627" t="str">
        <f ca="1">IF(OR(ISBLANK(K627),ISBLANK(Q627),K627="",Q627=""),"",IF(K627=Q627,1,0))</f>
        <v/>
      </c>
      <c r="AC627" s="23" t="str">
        <f t="shared" ca="1" si="9"/>
        <v/>
      </c>
    </row>
    <row r="628" spans="1:29" x14ac:dyDescent="0.25">
      <c r="A628" s="23">
        <v>627</v>
      </c>
      <c r="B628">
        <v>301</v>
      </c>
      <c r="C628" t="str">
        <f ca="1">IFERROR(VLOOKUP($B628,INDIRECT(nfl_game_result),MATCH(C$1,INDIRECT(nfl_game_result_header),0),FALSE),"error")</f>
        <v>2013_03_GBY@CIN</v>
      </c>
      <c r="D628" t="str">
        <f ca="1">IFERROR(IF(ISBLANK(VLOOKUP($B628,INDIRECT(nfl_game_result),MATCH(D$1,INDIRECT(nfl_game_result_header),0),FALSE)),"",VLOOKUP($B628,INDIRECT(nfl_game_result),MATCH(D$1,INDIRECT(nfl_game_result_header),0),FALSE)),"error")</f>
        <v/>
      </c>
      <c r="E628">
        <f ca="1">IFERROR(IF(ISBLANK(VLOOKUP($B628,INDIRECT(nfl_game_result),MATCH(E$1,INDIRECT(nfl_game_result_header),0),FALSE)),"",VLOOKUP($B628,INDIRECT(nfl_game_result),MATCH(E$1,INDIRECT(nfl_game_result_header),0),FALSE)),"error")</f>
        <v>2.5</v>
      </c>
      <c r="F628" s="23" t="str">
        <f ca="1">IFERROR(IF(ISBLANK(VLOOKUP($B628,INDIRECT(nfl_game_result),MATCH(F$1,INDIRECT(nfl_game_result_header),0),FALSE)),"",VLOOKUP($B628,INDIRECT(nfl_game_result),MATCH(F$1,INDIRECT(nfl_game_result_header),0),FALSE)),"error")</f>
        <v/>
      </c>
      <c r="G628" s="23" t="str">
        <f ca="1">IFERROR(IF(ISBLANK(VLOOKUP($B628,INDIRECT(nfl_game_result),MATCH(G$1,INDIRECT(nfl_game_result_header),0),FALSE)),"",VLOOKUP($B628,INDIRECT(nfl_game_result),MATCH(G$1,INDIRECT(nfl_game_result_header),0),FALSE)),"error")</f>
        <v/>
      </c>
      <c r="H628">
        <f ca="1">IFERROR(IF(ISBLANK(VLOOKUP($B628,INDIRECT(nfl_game_result),MATCH(H$1,INDIRECT(nfl_game_result_header),0),FALSE)),"",VLOOKUP($B628,INDIRECT(nfl_game_result),MATCH(H$1,INDIRECT(nfl_game_result_header),0),FALSE)),"error")</f>
        <v>34</v>
      </c>
      <c r="I628">
        <f ca="1">IFERROR(IF(ISBLANK(VLOOKUP($B628,INDIRECT(nfl_game_result),MATCH(I$1,INDIRECT(nfl_game_result_header),0),FALSE)),"",VLOOKUP($B628,INDIRECT(nfl_game_result),MATCH(I$1,INDIRECT(nfl_game_result_header),0),FALSE)),"error")</f>
        <v>30</v>
      </c>
      <c r="J628" t="str">
        <f ca="1">IFERROR(IF(ISBLANK(VLOOKUP($B628,INDIRECT(nfl_game_result),MATCH(J$1,INDIRECT(nfl_game_result_header),0),FALSE)),"",VLOOKUP($B628,INDIRECT(nfl_game_result),MATCH(J$1,INDIRECT(nfl_game_result_header),0),FALSE)),"error")</f>
        <v>CIN</v>
      </c>
      <c r="K628" t="str">
        <f ca="1">IFERROR(IF(ISBLANK(VLOOKUP($B628,INDIRECT(nfl_game_result),MATCH(K$1,INDIRECT(nfl_game_result_header),0),FALSE)),"",VLOOKUP($B628,INDIRECT(nfl_game_result),MATCH(K$1,INDIRECT(nfl_game_result_header),0),FALSE)),"error")</f>
        <v>CIN</v>
      </c>
      <c r="L628" s="23" t="str">
        <f ca="1">IFERROR(IF(ISBLANK(VLOOKUP($B628,INDIRECT(nfl_game_result),MATCH(L$1,INDIRECT(nfl_game_result_header),0),FALSE)),"",VLOOKUP($B628,INDIRECT(nfl_game_result),MATCH(L$1,INDIRECT(nfl_game_result_header),0),FALSE)),"error")</f>
        <v/>
      </c>
      <c r="M628" t="s">
        <v>14</v>
      </c>
      <c r="N628">
        <v>2.5</v>
      </c>
      <c r="O628" t="s">
        <v>330</v>
      </c>
      <c r="V628" s="23" t="s">
        <v>416</v>
      </c>
      <c r="W628">
        <f ca="1">VALUE(LEFT(C628, 4))</f>
        <v>2013</v>
      </c>
      <c r="X628">
        <f ca="1">VALUE(MID(C628,6,FIND("_",C628,6)-6))</f>
        <v>3</v>
      </c>
      <c r="Y628" t="str">
        <f ca="1">IF(NOT(OR(ISBLANK(D628),ISBLANK(E628),D628="",E628="")),D628-E628,"")</f>
        <v/>
      </c>
      <c r="Z628" t="str">
        <f ca="1">IF(OR(NOT(ISNUMBER(D628)),ISBLANK(D628),D628="",ISBLANK(N628)),"",ABS(D628-N628))</f>
        <v/>
      </c>
      <c r="AA628">
        <f ca="1">IF(OR(ISBLANK(J628),ISBLANK(O628),J628="",O628=""),"",IF(J628=O628,1,0))</f>
        <v>0</v>
      </c>
      <c r="AB628" t="str">
        <f ca="1">IF(OR(ISBLANK(K628),ISBLANK(Q628),K628="",Q628=""),"",IF(K628=Q628,1,0))</f>
        <v/>
      </c>
      <c r="AC628" s="23" t="str">
        <f t="shared" ca="1" si="9"/>
        <v/>
      </c>
    </row>
    <row r="629" spans="1:29" x14ac:dyDescent="0.25">
      <c r="A629" s="23">
        <v>628</v>
      </c>
      <c r="B629">
        <v>302</v>
      </c>
      <c r="C629" t="str">
        <f ca="1">IFERROR(VLOOKUP($B629,INDIRECT(nfl_game_result),MATCH(C$1,INDIRECT(nfl_game_result_header),0),FALSE),"error")</f>
        <v>2013_03_CLE@MIN</v>
      </c>
      <c r="D629" t="str">
        <f ca="1">IFERROR(IF(ISBLANK(VLOOKUP($B629,INDIRECT(nfl_game_result),MATCH(D$1,INDIRECT(nfl_game_result_header),0),FALSE)),"",VLOOKUP($B629,INDIRECT(nfl_game_result),MATCH(D$1,INDIRECT(nfl_game_result_header),0),FALSE)),"error")</f>
        <v/>
      </c>
      <c r="E629">
        <f ca="1">IFERROR(IF(ISBLANK(VLOOKUP($B629,INDIRECT(nfl_game_result),MATCH(E$1,INDIRECT(nfl_game_result_header),0),FALSE)),"",VLOOKUP($B629,INDIRECT(nfl_game_result),MATCH(E$1,INDIRECT(nfl_game_result_header),0),FALSE)),"error")</f>
        <v>-5.5</v>
      </c>
      <c r="F629" s="23" t="str">
        <f ca="1">IFERROR(IF(ISBLANK(VLOOKUP($B629,INDIRECT(nfl_game_result),MATCH(F$1,INDIRECT(nfl_game_result_header),0),FALSE)),"",VLOOKUP($B629,INDIRECT(nfl_game_result),MATCH(F$1,INDIRECT(nfl_game_result_header),0),FALSE)),"error")</f>
        <v/>
      </c>
      <c r="G629" s="23" t="str">
        <f ca="1">IFERROR(IF(ISBLANK(VLOOKUP($B629,INDIRECT(nfl_game_result),MATCH(G$1,INDIRECT(nfl_game_result_header),0),FALSE)),"",VLOOKUP($B629,INDIRECT(nfl_game_result),MATCH(G$1,INDIRECT(nfl_game_result_header),0),FALSE)),"error")</f>
        <v/>
      </c>
      <c r="H629">
        <f ca="1">IFERROR(IF(ISBLANK(VLOOKUP($B629,INDIRECT(nfl_game_result),MATCH(H$1,INDIRECT(nfl_game_result_header),0),FALSE)),"",VLOOKUP($B629,INDIRECT(nfl_game_result),MATCH(H$1,INDIRECT(nfl_game_result_header),0),FALSE)),"error")</f>
        <v>27</v>
      </c>
      <c r="I629">
        <f ca="1">IFERROR(IF(ISBLANK(VLOOKUP($B629,INDIRECT(nfl_game_result),MATCH(I$1,INDIRECT(nfl_game_result_header),0),FALSE)),"",VLOOKUP($B629,INDIRECT(nfl_game_result),MATCH(I$1,INDIRECT(nfl_game_result_header),0),FALSE)),"error")</f>
        <v>31</v>
      </c>
      <c r="J629" t="str">
        <f ca="1">IFERROR(IF(ISBLANK(VLOOKUP($B629,INDIRECT(nfl_game_result),MATCH(J$1,INDIRECT(nfl_game_result_header),0),FALSE)),"",VLOOKUP($B629,INDIRECT(nfl_game_result),MATCH(J$1,INDIRECT(nfl_game_result_header),0),FALSE)),"error")</f>
        <v>CLE</v>
      </c>
      <c r="K629" t="str">
        <f ca="1">IFERROR(IF(ISBLANK(VLOOKUP($B629,INDIRECT(nfl_game_result),MATCH(K$1,INDIRECT(nfl_game_result_header),0),FALSE)),"",VLOOKUP($B629,INDIRECT(nfl_game_result),MATCH(K$1,INDIRECT(nfl_game_result_header),0),FALSE)),"error")</f>
        <v>CLE</v>
      </c>
      <c r="L629" s="23" t="str">
        <f ca="1">IFERROR(IF(ISBLANK(VLOOKUP($B629,INDIRECT(nfl_game_result),MATCH(L$1,INDIRECT(nfl_game_result_header),0),FALSE)),"",VLOOKUP($B629,INDIRECT(nfl_game_result),MATCH(L$1,INDIRECT(nfl_game_result_header),0),FALSE)),"error")</f>
        <v/>
      </c>
      <c r="M629" t="s">
        <v>14</v>
      </c>
      <c r="N629">
        <v>-7</v>
      </c>
      <c r="O629" t="s">
        <v>70</v>
      </c>
      <c r="V629" s="23" t="s">
        <v>416</v>
      </c>
      <c r="W629">
        <f ca="1">VALUE(LEFT(C629, 4))</f>
        <v>2013</v>
      </c>
      <c r="X629">
        <f ca="1">VALUE(MID(C629,6,FIND("_",C629,6)-6))</f>
        <v>3</v>
      </c>
      <c r="Y629" t="str">
        <f ca="1">IF(NOT(OR(ISBLANK(D629),ISBLANK(E629),D629="",E629="")),D629-E629,"")</f>
        <v/>
      </c>
      <c r="Z629" t="str">
        <f ca="1">IF(OR(NOT(ISNUMBER(D629)),ISBLANK(D629),D629="",ISBLANK(N629)),"",ABS(D629-N629))</f>
        <v/>
      </c>
      <c r="AA629">
        <f ca="1">IF(OR(ISBLANK(J629),ISBLANK(O629),J629="",O629=""),"",IF(J629=O629,1,0))</f>
        <v>1</v>
      </c>
      <c r="AB629" t="str">
        <f ca="1">IF(OR(ISBLANK(K629),ISBLANK(Q629),K629="",Q629=""),"",IF(K629=Q629,1,0))</f>
        <v/>
      </c>
      <c r="AC629" s="23" t="str">
        <f t="shared" ca="1" si="9"/>
        <v/>
      </c>
    </row>
    <row r="630" spans="1:29" x14ac:dyDescent="0.25">
      <c r="A630" s="23">
        <v>629</v>
      </c>
      <c r="B630">
        <v>303</v>
      </c>
      <c r="C630" t="str">
        <f ca="1">IFERROR(VLOOKUP($B630,INDIRECT(nfl_game_result),MATCH(C$1,INDIRECT(nfl_game_result_header),0),FALSE),"error")</f>
        <v>2013_03_STL@DAL</v>
      </c>
      <c r="D630" t="str">
        <f ca="1">IFERROR(IF(ISBLANK(VLOOKUP($B630,INDIRECT(nfl_game_result),MATCH(D$1,INDIRECT(nfl_game_result_header),0),FALSE)),"",VLOOKUP($B630,INDIRECT(nfl_game_result),MATCH(D$1,INDIRECT(nfl_game_result_header),0),FALSE)),"error")</f>
        <v/>
      </c>
      <c r="E630">
        <f ca="1">IFERROR(IF(ISBLANK(VLOOKUP($B630,INDIRECT(nfl_game_result),MATCH(E$1,INDIRECT(nfl_game_result_header),0),FALSE)),"",VLOOKUP($B630,INDIRECT(nfl_game_result),MATCH(E$1,INDIRECT(nfl_game_result_header),0),FALSE)),"error")</f>
        <v>-3.5</v>
      </c>
      <c r="F630" s="23" t="str">
        <f ca="1">IFERROR(IF(ISBLANK(VLOOKUP($B630,INDIRECT(nfl_game_result),MATCH(F$1,INDIRECT(nfl_game_result_header),0),FALSE)),"",VLOOKUP($B630,INDIRECT(nfl_game_result),MATCH(F$1,INDIRECT(nfl_game_result_header),0),FALSE)),"error")</f>
        <v/>
      </c>
      <c r="G630" s="23" t="str">
        <f ca="1">IFERROR(IF(ISBLANK(VLOOKUP($B630,INDIRECT(nfl_game_result),MATCH(G$1,INDIRECT(nfl_game_result_header),0),FALSE)),"",VLOOKUP($B630,INDIRECT(nfl_game_result),MATCH(G$1,INDIRECT(nfl_game_result_header),0),FALSE)),"error")</f>
        <v/>
      </c>
      <c r="H630">
        <f ca="1">IFERROR(IF(ISBLANK(VLOOKUP($B630,INDIRECT(nfl_game_result),MATCH(H$1,INDIRECT(nfl_game_result_header),0),FALSE)),"",VLOOKUP($B630,INDIRECT(nfl_game_result),MATCH(H$1,INDIRECT(nfl_game_result_header),0),FALSE)),"error")</f>
        <v>31</v>
      </c>
      <c r="I630">
        <f ca="1">IFERROR(IF(ISBLANK(VLOOKUP($B630,INDIRECT(nfl_game_result),MATCH(I$1,INDIRECT(nfl_game_result_header),0),FALSE)),"",VLOOKUP($B630,INDIRECT(nfl_game_result),MATCH(I$1,INDIRECT(nfl_game_result_header),0),FALSE)),"error")</f>
        <v>7</v>
      </c>
      <c r="J630" t="str">
        <f ca="1">IFERROR(IF(ISBLANK(VLOOKUP($B630,INDIRECT(nfl_game_result),MATCH(J$1,INDIRECT(nfl_game_result_header),0),FALSE)),"",VLOOKUP($B630,INDIRECT(nfl_game_result),MATCH(J$1,INDIRECT(nfl_game_result_header),0),FALSE)),"error")</f>
        <v>DAL</v>
      </c>
      <c r="K630" t="str">
        <f ca="1">IFERROR(IF(ISBLANK(VLOOKUP($B630,INDIRECT(nfl_game_result),MATCH(K$1,INDIRECT(nfl_game_result_header),0),FALSE)),"",VLOOKUP($B630,INDIRECT(nfl_game_result),MATCH(K$1,INDIRECT(nfl_game_result_header),0),FALSE)),"error")</f>
        <v>DAL</v>
      </c>
      <c r="L630" s="23" t="str">
        <f ca="1">IFERROR(IF(ISBLANK(VLOOKUP($B630,INDIRECT(nfl_game_result),MATCH(L$1,INDIRECT(nfl_game_result_header),0),FALSE)),"",VLOOKUP($B630,INDIRECT(nfl_game_result),MATCH(L$1,INDIRECT(nfl_game_result_header),0),FALSE)),"error")</f>
        <v/>
      </c>
      <c r="M630" t="s">
        <v>14</v>
      </c>
      <c r="N630">
        <v>-6</v>
      </c>
      <c r="O630" t="s">
        <v>91</v>
      </c>
      <c r="V630" s="23" t="s">
        <v>416</v>
      </c>
      <c r="W630">
        <f ca="1">VALUE(LEFT(C630, 4))</f>
        <v>2013</v>
      </c>
      <c r="X630">
        <f ca="1">VALUE(MID(C630,6,FIND("_",C630,6)-6))</f>
        <v>3</v>
      </c>
      <c r="Y630" t="str">
        <f ca="1">IF(NOT(OR(ISBLANK(D630),ISBLANK(E630),D630="",E630="")),D630-E630,"")</f>
        <v/>
      </c>
      <c r="Z630" t="str">
        <f ca="1">IF(OR(NOT(ISNUMBER(D630)),ISBLANK(D630),D630="",ISBLANK(N630)),"",ABS(D630-N630))</f>
        <v/>
      </c>
      <c r="AA630">
        <f ca="1">IF(OR(ISBLANK(J630),ISBLANK(O630),J630="",O630=""),"",IF(J630=O630,1,0))</f>
        <v>0</v>
      </c>
      <c r="AB630" t="str">
        <f ca="1">IF(OR(ISBLANK(K630),ISBLANK(Q630),K630="",Q630=""),"",IF(K630=Q630,1,0))</f>
        <v/>
      </c>
      <c r="AC630" s="23" t="str">
        <f t="shared" ca="1" si="9"/>
        <v/>
      </c>
    </row>
    <row r="631" spans="1:29" x14ac:dyDescent="0.25">
      <c r="A631" s="23">
        <v>630</v>
      </c>
      <c r="B631">
        <v>304</v>
      </c>
      <c r="C631" t="str">
        <f ca="1">IFERROR(VLOOKUP($B631,INDIRECT(nfl_game_result),MATCH(C$1,INDIRECT(nfl_game_result_header),0),FALSE),"error")</f>
        <v>2013_03_DET@WAS</v>
      </c>
      <c r="D631" t="str">
        <f ca="1">IFERROR(IF(ISBLANK(VLOOKUP($B631,INDIRECT(nfl_game_result),MATCH(D$1,INDIRECT(nfl_game_result_header),0),FALSE)),"",VLOOKUP($B631,INDIRECT(nfl_game_result),MATCH(D$1,INDIRECT(nfl_game_result_header),0),FALSE)),"error")</f>
        <v/>
      </c>
      <c r="E631">
        <f ca="1">IFERROR(IF(ISBLANK(VLOOKUP($B631,INDIRECT(nfl_game_result),MATCH(E$1,INDIRECT(nfl_game_result_header),0),FALSE)),"",VLOOKUP($B631,INDIRECT(nfl_game_result),MATCH(E$1,INDIRECT(nfl_game_result_header),0),FALSE)),"error")</f>
        <v>-1.5</v>
      </c>
      <c r="F631" s="23" t="str">
        <f ca="1">IFERROR(IF(ISBLANK(VLOOKUP($B631,INDIRECT(nfl_game_result),MATCH(F$1,INDIRECT(nfl_game_result_header),0),FALSE)),"",VLOOKUP($B631,INDIRECT(nfl_game_result),MATCH(F$1,INDIRECT(nfl_game_result_header),0),FALSE)),"error")</f>
        <v/>
      </c>
      <c r="G631" s="23" t="str">
        <f ca="1">IFERROR(IF(ISBLANK(VLOOKUP($B631,INDIRECT(nfl_game_result),MATCH(G$1,INDIRECT(nfl_game_result_header),0),FALSE)),"",VLOOKUP($B631,INDIRECT(nfl_game_result),MATCH(G$1,INDIRECT(nfl_game_result_header),0),FALSE)),"error")</f>
        <v/>
      </c>
      <c r="H631">
        <f ca="1">IFERROR(IF(ISBLANK(VLOOKUP($B631,INDIRECT(nfl_game_result),MATCH(H$1,INDIRECT(nfl_game_result_header),0),FALSE)),"",VLOOKUP($B631,INDIRECT(nfl_game_result),MATCH(H$1,INDIRECT(nfl_game_result_header),0),FALSE)),"error")</f>
        <v>20</v>
      </c>
      <c r="I631">
        <f ca="1">IFERROR(IF(ISBLANK(VLOOKUP($B631,INDIRECT(nfl_game_result),MATCH(I$1,INDIRECT(nfl_game_result_header),0),FALSE)),"",VLOOKUP($B631,INDIRECT(nfl_game_result),MATCH(I$1,INDIRECT(nfl_game_result_header),0),FALSE)),"error")</f>
        <v>27</v>
      </c>
      <c r="J631" t="str">
        <f ca="1">IFERROR(IF(ISBLANK(VLOOKUP($B631,INDIRECT(nfl_game_result),MATCH(J$1,INDIRECT(nfl_game_result_header),0),FALSE)),"",VLOOKUP($B631,INDIRECT(nfl_game_result),MATCH(J$1,INDIRECT(nfl_game_result_header),0),FALSE)),"error")</f>
        <v>DET</v>
      </c>
      <c r="K631" t="str">
        <f ca="1">IFERROR(IF(ISBLANK(VLOOKUP($B631,INDIRECT(nfl_game_result),MATCH(K$1,INDIRECT(nfl_game_result_header),0),FALSE)),"",VLOOKUP($B631,INDIRECT(nfl_game_result),MATCH(K$1,INDIRECT(nfl_game_result_header),0),FALSE)),"error")</f>
        <v>DET</v>
      </c>
      <c r="L631" s="23" t="str">
        <f ca="1">IFERROR(IF(ISBLANK(VLOOKUP($B631,INDIRECT(nfl_game_result),MATCH(L$1,INDIRECT(nfl_game_result_header),0),FALSE)),"",VLOOKUP($B631,INDIRECT(nfl_game_result),MATCH(L$1,INDIRECT(nfl_game_result_header),0),FALSE)),"error")</f>
        <v/>
      </c>
      <c r="M631" t="s">
        <v>14</v>
      </c>
      <c r="N631">
        <v>-2.5</v>
      </c>
      <c r="O631" t="s">
        <v>94</v>
      </c>
      <c r="V631" s="23" t="s">
        <v>416</v>
      </c>
      <c r="W631">
        <f ca="1">VALUE(LEFT(C631, 4))</f>
        <v>2013</v>
      </c>
      <c r="X631">
        <f ca="1">VALUE(MID(C631,6,FIND("_",C631,6)-6))</f>
        <v>3</v>
      </c>
      <c r="Y631" t="str">
        <f ca="1">IF(NOT(OR(ISBLANK(D631),ISBLANK(E631),D631="",E631="")),D631-E631,"")</f>
        <v/>
      </c>
      <c r="Z631" t="str">
        <f ca="1">IF(OR(NOT(ISNUMBER(D631)),ISBLANK(D631),D631="",ISBLANK(N631)),"",ABS(D631-N631))</f>
        <v/>
      </c>
      <c r="AA631">
        <f ca="1">IF(OR(ISBLANK(J631),ISBLANK(O631),J631="",O631=""),"",IF(J631=O631,1,0))</f>
        <v>0</v>
      </c>
      <c r="AB631" t="str">
        <f ca="1">IF(OR(ISBLANK(K631),ISBLANK(Q631),K631="",Q631=""),"",IF(K631=Q631,1,0))</f>
        <v/>
      </c>
      <c r="AC631" s="23" t="str">
        <f t="shared" ca="1" si="9"/>
        <v/>
      </c>
    </row>
    <row r="632" spans="1:29" x14ac:dyDescent="0.25">
      <c r="A632" s="23">
        <v>631</v>
      </c>
      <c r="B632">
        <v>305</v>
      </c>
      <c r="C632" t="str">
        <f ca="1">IFERROR(VLOOKUP($B632,INDIRECT(nfl_game_result),MATCH(C$1,INDIRECT(nfl_game_result_header),0),FALSE),"error")</f>
        <v>2013_03_SD@TEN</v>
      </c>
      <c r="D632" t="str">
        <f ca="1">IFERROR(IF(ISBLANK(VLOOKUP($B632,INDIRECT(nfl_game_result),MATCH(D$1,INDIRECT(nfl_game_result_header),0),FALSE)),"",VLOOKUP($B632,INDIRECT(nfl_game_result),MATCH(D$1,INDIRECT(nfl_game_result_header),0),FALSE)),"error")</f>
        <v/>
      </c>
      <c r="E632">
        <f ca="1">IFERROR(IF(ISBLANK(VLOOKUP($B632,INDIRECT(nfl_game_result),MATCH(E$1,INDIRECT(nfl_game_result_header),0),FALSE)),"",VLOOKUP($B632,INDIRECT(nfl_game_result),MATCH(E$1,INDIRECT(nfl_game_result_header),0),FALSE)),"error")</f>
        <v>-3.5</v>
      </c>
      <c r="F632" s="23" t="str">
        <f ca="1">IFERROR(IF(ISBLANK(VLOOKUP($B632,INDIRECT(nfl_game_result),MATCH(F$1,INDIRECT(nfl_game_result_header),0),FALSE)),"",VLOOKUP($B632,INDIRECT(nfl_game_result),MATCH(F$1,INDIRECT(nfl_game_result_header),0),FALSE)),"error")</f>
        <v/>
      </c>
      <c r="G632" s="23" t="str">
        <f ca="1">IFERROR(IF(ISBLANK(VLOOKUP($B632,INDIRECT(nfl_game_result),MATCH(G$1,INDIRECT(nfl_game_result_header),0),FALSE)),"",VLOOKUP($B632,INDIRECT(nfl_game_result),MATCH(G$1,INDIRECT(nfl_game_result_header),0),FALSE)),"error")</f>
        <v/>
      </c>
      <c r="H632">
        <f ca="1">IFERROR(IF(ISBLANK(VLOOKUP($B632,INDIRECT(nfl_game_result),MATCH(H$1,INDIRECT(nfl_game_result_header),0),FALSE)),"",VLOOKUP($B632,INDIRECT(nfl_game_result),MATCH(H$1,INDIRECT(nfl_game_result_header),0),FALSE)),"error")</f>
        <v>20</v>
      </c>
      <c r="I632">
        <f ca="1">IFERROR(IF(ISBLANK(VLOOKUP($B632,INDIRECT(nfl_game_result),MATCH(I$1,INDIRECT(nfl_game_result_header),0),FALSE)),"",VLOOKUP($B632,INDIRECT(nfl_game_result),MATCH(I$1,INDIRECT(nfl_game_result_header),0),FALSE)),"error")</f>
        <v>17</v>
      </c>
      <c r="J632" t="str">
        <f ca="1">IFERROR(IF(ISBLANK(VLOOKUP($B632,INDIRECT(nfl_game_result),MATCH(J$1,INDIRECT(nfl_game_result_header),0),FALSE)),"",VLOOKUP($B632,INDIRECT(nfl_game_result),MATCH(J$1,INDIRECT(nfl_game_result_header),0),FALSE)),"error")</f>
        <v>SD</v>
      </c>
      <c r="K632" t="str">
        <f ca="1">IFERROR(IF(ISBLANK(VLOOKUP($B632,INDIRECT(nfl_game_result),MATCH(K$1,INDIRECT(nfl_game_result_header),0),FALSE)),"",VLOOKUP($B632,INDIRECT(nfl_game_result),MATCH(K$1,INDIRECT(nfl_game_result_header),0),FALSE)),"error")</f>
        <v>TEN</v>
      </c>
      <c r="L632" s="23" t="str">
        <f ca="1">IFERROR(IF(ISBLANK(VLOOKUP($B632,INDIRECT(nfl_game_result),MATCH(L$1,INDIRECT(nfl_game_result_header),0),FALSE)),"",VLOOKUP($B632,INDIRECT(nfl_game_result),MATCH(L$1,INDIRECT(nfl_game_result_header),0),FALSE)),"error")</f>
        <v/>
      </c>
      <c r="M632" t="s">
        <v>14</v>
      </c>
      <c r="N632">
        <v>-3</v>
      </c>
      <c r="O632" t="s">
        <v>93</v>
      </c>
      <c r="V632" s="23" t="s">
        <v>416</v>
      </c>
      <c r="W632">
        <f ca="1">VALUE(LEFT(C632, 4))</f>
        <v>2013</v>
      </c>
      <c r="X632">
        <f ca="1">VALUE(MID(C632,6,FIND("_",C632,6)-6))</f>
        <v>3</v>
      </c>
      <c r="Y632" t="str">
        <f ca="1">IF(NOT(OR(ISBLANK(D632),ISBLANK(E632),D632="",E632="")),D632-E632,"")</f>
        <v/>
      </c>
      <c r="Z632" t="str">
        <f ca="1">IF(OR(NOT(ISNUMBER(D632)),ISBLANK(D632),D632="",ISBLANK(N632)),"",ABS(D632-N632))</f>
        <v/>
      </c>
      <c r="AA632">
        <f ca="1">IF(OR(ISBLANK(J632),ISBLANK(O632),J632="",O632=""),"",IF(J632=O632,1,0))</f>
        <v>0</v>
      </c>
      <c r="AB632" t="str">
        <f ca="1">IF(OR(ISBLANK(K632),ISBLANK(Q632),K632="",Q632=""),"",IF(K632=Q632,1,0))</f>
        <v/>
      </c>
      <c r="AC632" s="23" t="str">
        <f t="shared" ca="1" si="9"/>
        <v/>
      </c>
    </row>
    <row r="633" spans="1:29" x14ac:dyDescent="0.25">
      <c r="A633" s="23">
        <v>632</v>
      </c>
      <c r="B633">
        <v>306</v>
      </c>
      <c r="C633" t="str">
        <f ca="1">IFERROR(VLOOKUP($B633,INDIRECT(nfl_game_result),MATCH(C$1,INDIRECT(nfl_game_result_header),0),FALSE),"error")</f>
        <v>2013_03_TBY@NWE</v>
      </c>
      <c r="D633" t="str">
        <f ca="1">IFERROR(IF(ISBLANK(VLOOKUP($B633,INDIRECT(nfl_game_result),MATCH(D$1,INDIRECT(nfl_game_result_header),0),FALSE)),"",VLOOKUP($B633,INDIRECT(nfl_game_result),MATCH(D$1,INDIRECT(nfl_game_result_header),0),FALSE)),"error")</f>
        <v/>
      </c>
      <c r="E633">
        <f ca="1">IFERROR(IF(ISBLANK(VLOOKUP($B633,INDIRECT(nfl_game_result),MATCH(E$1,INDIRECT(nfl_game_result_header),0),FALSE)),"",VLOOKUP($B633,INDIRECT(nfl_game_result),MATCH(E$1,INDIRECT(nfl_game_result_header),0),FALSE)),"error")</f>
        <v>-7.5</v>
      </c>
      <c r="F633" s="23" t="str">
        <f ca="1">IFERROR(IF(ISBLANK(VLOOKUP($B633,INDIRECT(nfl_game_result),MATCH(F$1,INDIRECT(nfl_game_result_header),0),FALSE)),"",VLOOKUP($B633,INDIRECT(nfl_game_result),MATCH(F$1,INDIRECT(nfl_game_result_header),0),FALSE)),"error")</f>
        <v/>
      </c>
      <c r="G633" s="23" t="str">
        <f ca="1">IFERROR(IF(ISBLANK(VLOOKUP($B633,INDIRECT(nfl_game_result),MATCH(G$1,INDIRECT(nfl_game_result_header),0),FALSE)),"",VLOOKUP($B633,INDIRECT(nfl_game_result),MATCH(G$1,INDIRECT(nfl_game_result_header),0),FALSE)),"error")</f>
        <v/>
      </c>
      <c r="H633">
        <f ca="1">IFERROR(IF(ISBLANK(VLOOKUP($B633,INDIRECT(nfl_game_result),MATCH(H$1,INDIRECT(nfl_game_result_header),0),FALSE)),"",VLOOKUP($B633,INDIRECT(nfl_game_result),MATCH(H$1,INDIRECT(nfl_game_result_header),0),FALSE)),"error")</f>
        <v>23</v>
      </c>
      <c r="I633">
        <f ca="1">IFERROR(IF(ISBLANK(VLOOKUP($B633,INDIRECT(nfl_game_result),MATCH(I$1,INDIRECT(nfl_game_result_header),0),FALSE)),"",VLOOKUP($B633,INDIRECT(nfl_game_result),MATCH(I$1,INDIRECT(nfl_game_result_header),0),FALSE)),"error")</f>
        <v>3</v>
      </c>
      <c r="J633" t="str">
        <f ca="1">IFERROR(IF(ISBLANK(VLOOKUP($B633,INDIRECT(nfl_game_result),MATCH(J$1,INDIRECT(nfl_game_result_header),0),FALSE)),"",VLOOKUP($B633,INDIRECT(nfl_game_result),MATCH(J$1,INDIRECT(nfl_game_result_header),0),FALSE)),"error")</f>
        <v>NWE</v>
      </c>
      <c r="K633" t="str">
        <f ca="1">IFERROR(IF(ISBLANK(VLOOKUP($B633,INDIRECT(nfl_game_result),MATCH(K$1,INDIRECT(nfl_game_result_header),0),FALSE)),"",VLOOKUP($B633,INDIRECT(nfl_game_result),MATCH(K$1,INDIRECT(nfl_game_result_header),0),FALSE)),"error")</f>
        <v>NWE</v>
      </c>
      <c r="L633" s="23" t="str">
        <f ca="1">IFERROR(IF(ISBLANK(VLOOKUP($B633,INDIRECT(nfl_game_result),MATCH(L$1,INDIRECT(nfl_game_result_header),0),FALSE)),"",VLOOKUP($B633,INDIRECT(nfl_game_result),MATCH(L$1,INDIRECT(nfl_game_result_header),0),FALSE)),"error")</f>
        <v/>
      </c>
      <c r="M633" t="s">
        <v>14</v>
      </c>
      <c r="N633">
        <v>-7.5</v>
      </c>
      <c r="O633" t="s">
        <v>334</v>
      </c>
      <c r="V633" s="23" t="s">
        <v>416</v>
      </c>
      <c r="W633">
        <f ca="1">VALUE(LEFT(C633, 4))</f>
        <v>2013</v>
      </c>
      <c r="X633">
        <f ca="1">VALUE(MID(C633,6,FIND("_",C633,6)-6))</f>
        <v>3</v>
      </c>
      <c r="Y633" t="str">
        <f ca="1">IF(NOT(OR(ISBLANK(D633),ISBLANK(E633),D633="",E633="")),D633-E633,"")</f>
        <v/>
      </c>
      <c r="Z633" t="str">
        <f ca="1">IF(OR(NOT(ISNUMBER(D633)),ISBLANK(D633),D633="",ISBLANK(N633)),"",ABS(D633-N633))</f>
        <v/>
      </c>
      <c r="AA633">
        <f ca="1">IF(OR(ISBLANK(J633),ISBLANK(O633),J633="",O633=""),"",IF(J633=O633,1,0))</f>
        <v>0</v>
      </c>
      <c r="AB633" t="str">
        <f ca="1">IF(OR(ISBLANK(K633),ISBLANK(Q633),K633="",Q633=""),"",IF(K633=Q633,1,0))</f>
        <v/>
      </c>
      <c r="AC633" s="23" t="str">
        <f t="shared" ca="1" si="9"/>
        <v/>
      </c>
    </row>
    <row r="634" spans="1:29" x14ac:dyDescent="0.25">
      <c r="A634" s="23">
        <v>633</v>
      </c>
      <c r="B634">
        <v>307</v>
      </c>
      <c r="C634" t="str">
        <f ca="1">IFERROR(VLOOKUP($B634,INDIRECT(nfl_game_result),MATCH(C$1,INDIRECT(nfl_game_result_header),0),FALSE),"error")</f>
        <v>2013_03_ARI@NOR</v>
      </c>
      <c r="D634" t="str">
        <f ca="1">IFERROR(IF(ISBLANK(VLOOKUP($B634,INDIRECT(nfl_game_result),MATCH(D$1,INDIRECT(nfl_game_result_header),0),FALSE)),"",VLOOKUP($B634,INDIRECT(nfl_game_result),MATCH(D$1,INDIRECT(nfl_game_result_header),0),FALSE)),"error")</f>
        <v/>
      </c>
      <c r="E634">
        <f ca="1">IFERROR(IF(ISBLANK(VLOOKUP($B634,INDIRECT(nfl_game_result),MATCH(E$1,INDIRECT(nfl_game_result_header),0),FALSE)),"",VLOOKUP($B634,INDIRECT(nfl_game_result),MATCH(E$1,INDIRECT(nfl_game_result_header),0),FALSE)),"error")</f>
        <v>-7.5</v>
      </c>
      <c r="F634" s="23" t="str">
        <f ca="1">IFERROR(IF(ISBLANK(VLOOKUP($B634,INDIRECT(nfl_game_result),MATCH(F$1,INDIRECT(nfl_game_result_header),0),FALSE)),"",VLOOKUP($B634,INDIRECT(nfl_game_result),MATCH(F$1,INDIRECT(nfl_game_result_header),0),FALSE)),"error")</f>
        <v/>
      </c>
      <c r="G634" s="23" t="str">
        <f ca="1">IFERROR(IF(ISBLANK(VLOOKUP($B634,INDIRECT(nfl_game_result),MATCH(G$1,INDIRECT(nfl_game_result_header),0),FALSE)),"",VLOOKUP($B634,INDIRECT(nfl_game_result),MATCH(G$1,INDIRECT(nfl_game_result_header),0),FALSE)),"error")</f>
        <v/>
      </c>
      <c r="H634">
        <f ca="1">IFERROR(IF(ISBLANK(VLOOKUP($B634,INDIRECT(nfl_game_result),MATCH(H$1,INDIRECT(nfl_game_result_header),0),FALSE)),"",VLOOKUP($B634,INDIRECT(nfl_game_result),MATCH(H$1,INDIRECT(nfl_game_result_header),0),FALSE)),"error")</f>
        <v>31</v>
      </c>
      <c r="I634">
        <f ca="1">IFERROR(IF(ISBLANK(VLOOKUP($B634,INDIRECT(nfl_game_result),MATCH(I$1,INDIRECT(nfl_game_result_header),0),FALSE)),"",VLOOKUP($B634,INDIRECT(nfl_game_result),MATCH(I$1,INDIRECT(nfl_game_result_header),0),FALSE)),"error")</f>
        <v>7</v>
      </c>
      <c r="J634" t="str">
        <f ca="1">IFERROR(IF(ISBLANK(VLOOKUP($B634,INDIRECT(nfl_game_result),MATCH(J$1,INDIRECT(nfl_game_result_header),0),FALSE)),"",VLOOKUP($B634,INDIRECT(nfl_game_result),MATCH(J$1,INDIRECT(nfl_game_result_header),0),FALSE)),"error")</f>
        <v>NOR</v>
      </c>
      <c r="K634" t="str">
        <f ca="1">IFERROR(IF(ISBLANK(VLOOKUP($B634,INDIRECT(nfl_game_result),MATCH(K$1,INDIRECT(nfl_game_result_header),0),FALSE)),"",VLOOKUP($B634,INDIRECT(nfl_game_result),MATCH(K$1,INDIRECT(nfl_game_result_header),0),FALSE)),"error")</f>
        <v>NOR</v>
      </c>
      <c r="L634" s="23" t="str">
        <f ca="1">IFERROR(IF(ISBLANK(VLOOKUP($B634,INDIRECT(nfl_game_result),MATCH(L$1,INDIRECT(nfl_game_result_header),0),FALSE)),"",VLOOKUP($B634,INDIRECT(nfl_game_result),MATCH(L$1,INDIRECT(nfl_game_result_header),0),FALSE)),"error")</f>
        <v/>
      </c>
      <c r="M634" t="s">
        <v>14</v>
      </c>
      <c r="N634">
        <v>-7.5</v>
      </c>
      <c r="O634" t="s">
        <v>64</v>
      </c>
      <c r="V634" s="23" t="s">
        <v>416</v>
      </c>
      <c r="W634">
        <f ca="1">VALUE(LEFT(C634, 4))</f>
        <v>2013</v>
      </c>
      <c r="X634">
        <f ca="1">VALUE(MID(C634,6,FIND("_",C634,6)-6))</f>
        <v>3</v>
      </c>
      <c r="Y634" t="str">
        <f ca="1">IF(NOT(OR(ISBLANK(D634),ISBLANK(E634),D634="",E634="")),D634-E634,"")</f>
        <v/>
      </c>
      <c r="Z634" t="str">
        <f ca="1">IF(OR(NOT(ISNUMBER(D634)),ISBLANK(D634),D634="",ISBLANK(N634)),"",ABS(D634-N634))</f>
        <v/>
      </c>
      <c r="AA634">
        <f ca="1">IF(OR(ISBLANK(J634),ISBLANK(O634),J634="",O634=""),"",IF(J634=O634,1,0))</f>
        <v>0</v>
      </c>
      <c r="AB634" t="str">
        <f ca="1">IF(OR(ISBLANK(K634),ISBLANK(Q634),K634="",Q634=""),"",IF(K634=Q634,1,0))</f>
        <v/>
      </c>
      <c r="AC634" s="23" t="str">
        <f t="shared" ca="1" si="9"/>
        <v/>
      </c>
    </row>
    <row r="635" spans="1:29" x14ac:dyDescent="0.25">
      <c r="A635" s="23">
        <v>634</v>
      </c>
      <c r="B635">
        <v>308</v>
      </c>
      <c r="C635" t="str">
        <f ca="1">IFERROR(VLOOKUP($B635,INDIRECT(nfl_game_result),MATCH(C$1,INDIRECT(nfl_game_result_header),0),FALSE),"error")</f>
        <v>2013_03_NYG@CAR</v>
      </c>
      <c r="D635" t="str">
        <f ca="1">IFERROR(IF(ISBLANK(VLOOKUP($B635,INDIRECT(nfl_game_result),MATCH(D$1,INDIRECT(nfl_game_result_header),0),FALSE)),"",VLOOKUP($B635,INDIRECT(nfl_game_result),MATCH(D$1,INDIRECT(nfl_game_result_header),0),FALSE)),"error")</f>
        <v/>
      </c>
      <c r="E635">
        <f ca="1">IFERROR(IF(ISBLANK(VLOOKUP($B635,INDIRECT(nfl_game_result),MATCH(E$1,INDIRECT(nfl_game_result_header),0),FALSE)),"",VLOOKUP($B635,INDIRECT(nfl_game_result),MATCH(E$1,INDIRECT(nfl_game_result_header),0),FALSE)),"error")</f>
        <v>-1.5</v>
      </c>
      <c r="F635" s="23" t="str">
        <f ca="1">IFERROR(IF(ISBLANK(VLOOKUP($B635,INDIRECT(nfl_game_result),MATCH(F$1,INDIRECT(nfl_game_result_header),0),FALSE)),"",VLOOKUP($B635,INDIRECT(nfl_game_result),MATCH(F$1,INDIRECT(nfl_game_result_header),0),FALSE)),"error")</f>
        <v/>
      </c>
      <c r="G635" s="23" t="str">
        <f ca="1">IFERROR(IF(ISBLANK(VLOOKUP($B635,INDIRECT(nfl_game_result),MATCH(G$1,INDIRECT(nfl_game_result_header),0),FALSE)),"",VLOOKUP($B635,INDIRECT(nfl_game_result),MATCH(G$1,INDIRECT(nfl_game_result_header),0),FALSE)),"error")</f>
        <v/>
      </c>
      <c r="H635">
        <f ca="1">IFERROR(IF(ISBLANK(VLOOKUP($B635,INDIRECT(nfl_game_result),MATCH(H$1,INDIRECT(nfl_game_result_header),0),FALSE)),"",VLOOKUP($B635,INDIRECT(nfl_game_result),MATCH(H$1,INDIRECT(nfl_game_result_header),0),FALSE)),"error")</f>
        <v>38</v>
      </c>
      <c r="I635">
        <f ca="1">IFERROR(IF(ISBLANK(VLOOKUP($B635,INDIRECT(nfl_game_result),MATCH(I$1,INDIRECT(nfl_game_result_header),0),FALSE)),"",VLOOKUP($B635,INDIRECT(nfl_game_result),MATCH(I$1,INDIRECT(nfl_game_result_header),0),FALSE)),"error")</f>
        <v>0</v>
      </c>
      <c r="J635" t="str">
        <f ca="1">IFERROR(IF(ISBLANK(VLOOKUP($B635,INDIRECT(nfl_game_result),MATCH(J$1,INDIRECT(nfl_game_result_header),0),FALSE)),"",VLOOKUP($B635,INDIRECT(nfl_game_result),MATCH(J$1,INDIRECT(nfl_game_result_header),0),FALSE)),"error")</f>
        <v>CAR</v>
      </c>
      <c r="K635" t="str">
        <f ca="1">IFERROR(IF(ISBLANK(VLOOKUP($B635,INDIRECT(nfl_game_result),MATCH(K$1,INDIRECT(nfl_game_result_header),0),FALSE)),"",VLOOKUP($B635,INDIRECT(nfl_game_result),MATCH(K$1,INDIRECT(nfl_game_result_header),0),FALSE)),"error")</f>
        <v>CAR</v>
      </c>
      <c r="L635" s="23" t="str">
        <f ca="1">IFERROR(IF(ISBLANK(VLOOKUP($B635,INDIRECT(nfl_game_result),MATCH(L$1,INDIRECT(nfl_game_result_header),0),FALSE)),"",VLOOKUP($B635,INDIRECT(nfl_game_result),MATCH(L$1,INDIRECT(nfl_game_result_header),0),FALSE)),"error")</f>
        <v/>
      </c>
      <c r="M635" t="s">
        <v>14</v>
      </c>
      <c r="N635">
        <v>-3</v>
      </c>
      <c r="O635" t="s">
        <v>83</v>
      </c>
      <c r="V635" s="23" t="s">
        <v>416</v>
      </c>
      <c r="W635">
        <f ca="1">VALUE(LEFT(C635, 4))</f>
        <v>2013</v>
      </c>
      <c r="X635">
        <f ca="1">VALUE(MID(C635,6,FIND("_",C635,6)-6))</f>
        <v>3</v>
      </c>
      <c r="Y635" t="str">
        <f ca="1">IF(NOT(OR(ISBLANK(D635),ISBLANK(E635),D635="",E635="")),D635-E635,"")</f>
        <v/>
      </c>
      <c r="Z635" t="str">
        <f ca="1">IF(OR(NOT(ISNUMBER(D635)),ISBLANK(D635),D635="",ISBLANK(N635)),"",ABS(D635-N635))</f>
        <v/>
      </c>
      <c r="AA635">
        <f ca="1">IF(OR(ISBLANK(J635),ISBLANK(O635),J635="",O635=""),"",IF(J635=O635,1,0))</f>
        <v>0</v>
      </c>
      <c r="AB635" t="str">
        <f ca="1">IF(OR(ISBLANK(K635),ISBLANK(Q635),K635="",Q635=""),"",IF(K635=Q635,1,0))</f>
        <v/>
      </c>
      <c r="AC635" s="23" t="str">
        <f t="shared" ca="1" si="9"/>
        <v/>
      </c>
    </row>
    <row r="636" spans="1:29" x14ac:dyDescent="0.25">
      <c r="A636" s="23">
        <v>635</v>
      </c>
      <c r="B636">
        <v>309</v>
      </c>
      <c r="C636" t="str">
        <f ca="1">IFERROR(VLOOKUP($B636,INDIRECT(nfl_game_result),MATCH(C$1,INDIRECT(nfl_game_result_header),0),FALSE),"error")</f>
        <v>2013_03_HOU@BAL</v>
      </c>
      <c r="D636" t="str">
        <f ca="1">IFERROR(IF(ISBLANK(VLOOKUP($B636,INDIRECT(nfl_game_result),MATCH(D$1,INDIRECT(nfl_game_result_header),0),FALSE)),"",VLOOKUP($B636,INDIRECT(nfl_game_result),MATCH(D$1,INDIRECT(nfl_game_result_header),0),FALSE)),"error")</f>
        <v/>
      </c>
      <c r="E636">
        <f ca="1">IFERROR(IF(ISBLANK(VLOOKUP($B636,INDIRECT(nfl_game_result),MATCH(E$1,INDIRECT(nfl_game_result_header),0),FALSE)),"",VLOOKUP($B636,INDIRECT(nfl_game_result),MATCH(E$1,INDIRECT(nfl_game_result_header),0),FALSE)),"error")</f>
        <v>2.5</v>
      </c>
      <c r="F636" s="23" t="str">
        <f ca="1">IFERROR(IF(ISBLANK(VLOOKUP($B636,INDIRECT(nfl_game_result),MATCH(F$1,INDIRECT(nfl_game_result_header),0),FALSE)),"",VLOOKUP($B636,INDIRECT(nfl_game_result),MATCH(F$1,INDIRECT(nfl_game_result_header),0),FALSE)),"error")</f>
        <v/>
      </c>
      <c r="G636" s="23" t="str">
        <f ca="1">IFERROR(IF(ISBLANK(VLOOKUP($B636,INDIRECT(nfl_game_result),MATCH(G$1,INDIRECT(nfl_game_result_header),0),FALSE)),"",VLOOKUP($B636,INDIRECT(nfl_game_result),MATCH(G$1,INDIRECT(nfl_game_result_header),0),FALSE)),"error")</f>
        <v/>
      </c>
      <c r="H636">
        <f ca="1">IFERROR(IF(ISBLANK(VLOOKUP($B636,INDIRECT(nfl_game_result),MATCH(H$1,INDIRECT(nfl_game_result_header),0),FALSE)),"",VLOOKUP($B636,INDIRECT(nfl_game_result),MATCH(H$1,INDIRECT(nfl_game_result_header),0),FALSE)),"error")</f>
        <v>30</v>
      </c>
      <c r="I636">
        <f ca="1">IFERROR(IF(ISBLANK(VLOOKUP($B636,INDIRECT(nfl_game_result),MATCH(I$1,INDIRECT(nfl_game_result_header),0),FALSE)),"",VLOOKUP($B636,INDIRECT(nfl_game_result),MATCH(I$1,INDIRECT(nfl_game_result_header),0),FALSE)),"error")</f>
        <v>9</v>
      </c>
      <c r="J636" t="str">
        <f ca="1">IFERROR(IF(ISBLANK(VLOOKUP($B636,INDIRECT(nfl_game_result),MATCH(J$1,INDIRECT(nfl_game_result_header),0),FALSE)),"",VLOOKUP($B636,INDIRECT(nfl_game_result),MATCH(J$1,INDIRECT(nfl_game_result_header),0),FALSE)),"error")</f>
        <v>BAL</v>
      </c>
      <c r="K636" t="str">
        <f ca="1">IFERROR(IF(ISBLANK(VLOOKUP($B636,INDIRECT(nfl_game_result),MATCH(K$1,INDIRECT(nfl_game_result_header),0),FALSE)),"",VLOOKUP($B636,INDIRECT(nfl_game_result),MATCH(K$1,INDIRECT(nfl_game_result_header),0),FALSE)),"error")</f>
        <v>BAL</v>
      </c>
      <c r="L636" s="23" t="str">
        <f ca="1">IFERROR(IF(ISBLANK(VLOOKUP($B636,INDIRECT(nfl_game_result),MATCH(L$1,INDIRECT(nfl_game_result_header),0),FALSE)),"",VLOOKUP($B636,INDIRECT(nfl_game_result),MATCH(L$1,INDIRECT(nfl_game_result_header),0),FALSE)),"error")</f>
        <v/>
      </c>
      <c r="M636" t="s">
        <v>14</v>
      </c>
      <c r="N636">
        <v>-0.5</v>
      </c>
      <c r="O636" t="s">
        <v>75</v>
      </c>
      <c r="V636" s="23" t="s">
        <v>416</v>
      </c>
      <c r="W636">
        <f ca="1">VALUE(LEFT(C636, 4))</f>
        <v>2013</v>
      </c>
      <c r="X636">
        <f ca="1">VALUE(MID(C636,6,FIND("_",C636,6)-6))</f>
        <v>3</v>
      </c>
      <c r="Y636" t="str">
        <f ca="1">IF(NOT(OR(ISBLANK(D636),ISBLANK(E636),D636="",E636="")),D636-E636,"")</f>
        <v/>
      </c>
      <c r="Z636" t="str">
        <f ca="1">IF(OR(NOT(ISNUMBER(D636)),ISBLANK(D636),D636="",ISBLANK(N636)),"",ABS(D636-N636))</f>
        <v/>
      </c>
      <c r="AA636">
        <f ca="1">IF(OR(ISBLANK(J636),ISBLANK(O636),J636="",O636=""),"",IF(J636=O636,1,0))</f>
        <v>0</v>
      </c>
      <c r="AB636" t="str">
        <f ca="1">IF(OR(ISBLANK(K636),ISBLANK(Q636),K636="",Q636=""),"",IF(K636=Q636,1,0))</f>
        <v/>
      </c>
      <c r="AC636" s="23" t="str">
        <f t="shared" ca="1" si="9"/>
        <v/>
      </c>
    </row>
    <row r="637" spans="1:29" x14ac:dyDescent="0.25">
      <c r="A637" s="23">
        <v>636</v>
      </c>
      <c r="B637">
        <v>310</v>
      </c>
      <c r="C637" t="str">
        <f ca="1">IFERROR(VLOOKUP($B637,INDIRECT(nfl_game_result),MATCH(C$1,INDIRECT(nfl_game_result_header),0),FALSE),"error")</f>
        <v>2013_03_ATL@MIA</v>
      </c>
      <c r="D637" t="str">
        <f ca="1">IFERROR(IF(ISBLANK(VLOOKUP($B637,INDIRECT(nfl_game_result),MATCH(D$1,INDIRECT(nfl_game_result_header),0),FALSE)),"",VLOOKUP($B637,INDIRECT(nfl_game_result),MATCH(D$1,INDIRECT(nfl_game_result_header),0),FALSE)),"error")</f>
        <v/>
      </c>
      <c r="E637">
        <f ca="1">IFERROR(IF(ISBLANK(VLOOKUP($B637,INDIRECT(nfl_game_result),MATCH(E$1,INDIRECT(nfl_game_result_header),0),FALSE)),"",VLOOKUP($B637,INDIRECT(nfl_game_result),MATCH(E$1,INDIRECT(nfl_game_result_header),0),FALSE)),"error")</f>
        <v>-1.5</v>
      </c>
      <c r="F637" s="23" t="str">
        <f ca="1">IFERROR(IF(ISBLANK(VLOOKUP($B637,INDIRECT(nfl_game_result),MATCH(F$1,INDIRECT(nfl_game_result_header),0),FALSE)),"",VLOOKUP($B637,INDIRECT(nfl_game_result),MATCH(F$1,INDIRECT(nfl_game_result_header),0),FALSE)),"error")</f>
        <v/>
      </c>
      <c r="G637" s="23" t="str">
        <f ca="1">IFERROR(IF(ISBLANK(VLOOKUP($B637,INDIRECT(nfl_game_result),MATCH(G$1,INDIRECT(nfl_game_result_header),0),FALSE)),"",VLOOKUP($B637,INDIRECT(nfl_game_result),MATCH(G$1,INDIRECT(nfl_game_result_header),0),FALSE)),"error")</f>
        <v/>
      </c>
      <c r="H637">
        <f ca="1">IFERROR(IF(ISBLANK(VLOOKUP($B637,INDIRECT(nfl_game_result),MATCH(H$1,INDIRECT(nfl_game_result_header),0),FALSE)),"",VLOOKUP($B637,INDIRECT(nfl_game_result),MATCH(H$1,INDIRECT(nfl_game_result_header),0),FALSE)),"error")</f>
        <v>27</v>
      </c>
      <c r="I637">
        <f ca="1">IFERROR(IF(ISBLANK(VLOOKUP($B637,INDIRECT(nfl_game_result),MATCH(I$1,INDIRECT(nfl_game_result_header),0),FALSE)),"",VLOOKUP($B637,INDIRECT(nfl_game_result),MATCH(I$1,INDIRECT(nfl_game_result_header),0),FALSE)),"error")</f>
        <v>23</v>
      </c>
      <c r="J637" t="str">
        <f ca="1">IFERROR(IF(ISBLANK(VLOOKUP($B637,INDIRECT(nfl_game_result),MATCH(J$1,INDIRECT(nfl_game_result_header),0),FALSE)),"",VLOOKUP($B637,INDIRECT(nfl_game_result),MATCH(J$1,INDIRECT(nfl_game_result_header),0),FALSE)),"error")</f>
        <v>MIA</v>
      </c>
      <c r="K637" t="str">
        <f ca="1">IFERROR(IF(ISBLANK(VLOOKUP($B637,INDIRECT(nfl_game_result),MATCH(K$1,INDIRECT(nfl_game_result_header),0),FALSE)),"",VLOOKUP($B637,INDIRECT(nfl_game_result),MATCH(K$1,INDIRECT(nfl_game_result_header),0),FALSE)),"error")</f>
        <v>MIA</v>
      </c>
      <c r="L637" s="23" t="str">
        <f ca="1">IFERROR(IF(ISBLANK(VLOOKUP($B637,INDIRECT(nfl_game_result),MATCH(L$1,INDIRECT(nfl_game_result_header),0),FALSE)),"",VLOOKUP($B637,INDIRECT(nfl_game_result),MATCH(L$1,INDIRECT(nfl_game_result_header),0),FALSE)),"error")</f>
        <v/>
      </c>
      <c r="M637" t="s">
        <v>14</v>
      </c>
      <c r="N637">
        <v>2.5</v>
      </c>
      <c r="O637" t="s">
        <v>79</v>
      </c>
      <c r="V637" s="23" t="s">
        <v>416</v>
      </c>
      <c r="W637">
        <f ca="1">VALUE(LEFT(C637, 4))</f>
        <v>2013</v>
      </c>
      <c r="X637">
        <f ca="1">VALUE(MID(C637,6,FIND("_",C637,6)-6))</f>
        <v>3</v>
      </c>
      <c r="Y637" t="str">
        <f ca="1">IF(NOT(OR(ISBLANK(D637),ISBLANK(E637),D637="",E637="")),D637-E637,"")</f>
        <v/>
      </c>
      <c r="Z637" t="str">
        <f ca="1">IF(OR(NOT(ISNUMBER(D637)),ISBLANK(D637),D637="",ISBLANK(N637)),"",ABS(D637-N637))</f>
        <v/>
      </c>
      <c r="AA637">
        <f ca="1">IF(OR(ISBLANK(J637),ISBLANK(O637),J637="",O637=""),"",IF(J637=O637,1,0))</f>
        <v>1</v>
      </c>
      <c r="AB637" t="str">
        <f ca="1">IF(OR(ISBLANK(K637),ISBLANK(Q637),K637="",Q637=""),"",IF(K637=Q637,1,0))</f>
        <v/>
      </c>
      <c r="AC637" s="23" t="str">
        <f t="shared" ca="1" si="9"/>
        <v/>
      </c>
    </row>
    <row r="638" spans="1:29" x14ac:dyDescent="0.25">
      <c r="A638" s="23">
        <v>637</v>
      </c>
      <c r="B638">
        <v>311</v>
      </c>
      <c r="C638" t="str">
        <f ca="1">IFERROR(VLOOKUP($B638,INDIRECT(nfl_game_result),MATCH(C$1,INDIRECT(nfl_game_result_header),0),FALSE),"error")</f>
        <v>2013_03_BUF@NYJ</v>
      </c>
      <c r="D638" t="str">
        <f ca="1">IFERROR(IF(ISBLANK(VLOOKUP($B638,INDIRECT(nfl_game_result),MATCH(D$1,INDIRECT(nfl_game_result_header),0),FALSE)),"",VLOOKUP($B638,INDIRECT(nfl_game_result),MATCH(D$1,INDIRECT(nfl_game_result_header),0),FALSE)),"error")</f>
        <v/>
      </c>
      <c r="E638">
        <f ca="1">IFERROR(IF(ISBLANK(VLOOKUP($B638,INDIRECT(nfl_game_result),MATCH(E$1,INDIRECT(nfl_game_result_header),0),FALSE)),"",VLOOKUP($B638,INDIRECT(nfl_game_result),MATCH(E$1,INDIRECT(nfl_game_result_header),0),FALSE)),"error")</f>
        <v>-2.5</v>
      </c>
      <c r="F638" s="23" t="str">
        <f ca="1">IFERROR(IF(ISBLANK(VLOOKUP($B638,INDIRECT(nfl_game_result),MATCH(F$1,INDIRECT(nfl_game_result_header),0),FALSE)),"",VLOOKUP($B638,INDIRECT(nfl_game_result),MATCH(F$1,INDIRECT(nfl_game_result_header),0),FALSE)),"error")</f>
        <v/>
      </c>
      <c r="G638" s="23" t="str">
        <f ca="1">IFERROR(IF(ISBLANK(VLOOKUP($B638,INDIRECT(nfl_game_result),MATCH(G$1,INDIRECT(nfl_game_result_header),0),FALSE)),"",VLOOKUP($B638,INDIRECT(nfl_game_result),MATCH(G$1,INDIRECT(nfl_game_result_header),0),FALSE)),"error")</f>
        <v/>
      </c>
      <c r="H638">
        <f ca="1">IFERROR(IF(ISBLANK(VLOOKUP($B638,INDIRECT(nfl_game_result),MATCH(H$1,INDIRECT(nfl_game_result_header),0),FALSE)),"",VLOOKUP($B638,INDIRECT(nfl_game_result),MATCH(H$1,INDIRECT(nfl_game_result_header),0),FALSE)),"error")</f>
        <v>27</v>
      </c>
      <c r="I638">
        <f ca="1">IFERROR(IF(ISBLANK(VLOOKUP($B638,INDIRECT(nfl_game_result),MATCH(I$1,INDIRECT(nfl_game_result_header),0),FALSE)),"",VLOOKUP($B638,INDIRECT(nfl_game_result),MATCH(I$1,INDIRECT(nfl_game_result_header),0),FALSE)),"error")</f>
        <v>20</v>
      </c>
      <c r="J638" t="str">
        <f ca="1">IFERROR(IF(ISBLANK(VLOOKUP($B638,INDIRECT(nfl_game_result),MATCH(J$1,INDIRECT(nfl_game_result_header),0),FALSE)),"",VLOOKUP($B638,INDIRECT(nfl_game_result),MATCH(J$1,INDIRECT(nfl_game_result_header),0),FALSE)),"error")</f>
        <v>NYJ</v>
      </c>
      <c r="K638" t="str">
        <f ca="1">IFERROR(IF(ISBLANK(VLOOKUP($B638,INDIRECT(nfl_game_result),MATCH(K$1,INDIRECT(nfl_game_result_header),0),FALSE)),"",VLOOKUP($B638,INDIRECT(nfl_game_result),MATCH(K$1,INDIRECT(nfl_game_result_header),0),FALSE)),"error")</f>
        <v>NYJ</v>
      </c>
      <c r="L638" s="23" t="str">
        <f ca="1">IFERROR(IF(ISBLANK(VLOOKUP($B638,INDIRECT(nfl_game_result),MATCH(L$1,INDIRECT(nfl_game_result_header),0),FALSE)),"",VLOOKUP($B638,INDIRECT(nfl_game_result),MATCH(L$1,INDIRECT(nfl_game_result_header),0),FALSE)),"error")</f>
        <v/>
      </c>
      <c r="M638" t="s">
        <v>14</v>
      </c>
      <c r="N638">
        <v>-3</v>
      </c>
      <c r="O638" t="s">
        <v>84</v>
      </c>
      <c r="V638" s="23" t="s">
        <v>416</v>
      </c>
      <c r="W638">
        <f ca="1">VALUE(LEFT(C638, 4))</f>
        <v>2013</v>
      </c>
      <c r="X638">
        <f ca="1">VALUE(MID(C638,6,FIND("_",C638,6)-6))</f>
        <v>3</v>
      </c>
      <c r="Y638" t="str">
        <f ca="1">IF(NOT(OR(ISBLANK(D638),ISBLANK(E638),D638="",E638="")),D638-E638,"")</f>
        <v/>
      </c>
      <c r="Z638" t="str">
        <f ca="1">IF(OR(NOT(ISNUMBER(D638)),ISBLANK(D638),D638="",ISBLANK(N638)),"",ABS(D638-N638))</f>
        <v/>
      </c>
      <c r="AA638">
        <f ca="1">IF(OR(ISBLANK(J638),ISBLANK(O638),J638="",O638=""),"",IF(J638=O638,1,0))</f>
        <v>1</v>
      </c>
      <c r="AB638" t="str">
        <f ca="1">IF(OR(ISBLANK(K638),ISBLANK(Q638),K638="",Q638=""),"",IF(K638=Q638,1,0))</f>
        <v/>
      </c>
      <c r="AC638" s="23" t="str">
        <f t="shared" ca="1" si="9"/>
        <v/>
      </c>
    </row>
    <row r="639" spans="1:29" x14ac:dyDescent="0.25">
      <c r="A639" s="23">
        <v>638</v>
      </c>
      <c r="B639">
        <v>312</v>
      </c>
      <c r="C639" t="str">
        <f ca="1">IFERROR(VLOOKUP($B639,INDIRECT(nfl_game_result),MATCH(C$1,INDIRECT(nfl_game_result_header),0),FALSE),"error")</f>
        <v>2013_03_IND@SFO</v>
      </c>
      <c r="D639" t="str">
        <f ca="1">IFERROR(IF(ISBLANK(VLOOKUP($B639,INDIRECT(nfl_game_result),MATCH(D$1,INDIRECT(nfl_game_result_header),0),FALSE)),"",VLOOKUP($B639,INDIRECT(nfl_game_result),MATCH(D$1,INDIRECT(nfl_game_result_header),0),FALSE)),"error")</f>
        <v/>
      </c>
      <c r="E639">
        <f ca="1">IFERROR(IF(ISBLANK(VLOOKUP($B639,INDIRECT(nfl_game_result),MATCH(E$1,INDIRECT(nfl_game_result_header),0),FALSE)),"",VLOOKUP($B639,INDIRECT(nfl_game_result),MATCH(E$1,INDIRECT(nfl_game_result_header),0),FALSE)),"error")</f>
        <v>-10.5</v>
      </c>
      <c r="F639" s="23" t="str">
        <f ca="1">IFERROR(IF(ISBLANK(VLOOKUP($B639,INDIRECT(nfl_game_result),MATCH(F$1,INDIRECT(nfl_game_result_header),0),FALSE)),"",VLOOKUP($B639,INDIRECT(nfl_game_result),MATCH(F$1,INDIRECT(nfl_game_result_header),0),FALSE)),"error")</f>
        <v/>
      </c>
      <c r="G639" s="23" t="str">
        <f ca="1">IFERROR(IF(ISBLANK(VLOOKUP($B639,INDIRECT(nfl_game_result),MATCH(G$1,INDIRECT(nfl_game_result_header),0),FALSE)),"",VLOOKUP($B639,INDIRECT(nfl_game_result),MATCH(G$1,INDIRECT(nfl_game_result_header),0),FALSE)),"error")</f>
        <v/>
      </c>
      <c r="H639">
        <f ca="1">IFERROR(IF(ISBLANK(VLOOKUP($B639,INDIRECT(nfl_game_result),MATCH(H$1,INDIRECT(nfl_game_result_header),0),FALSE)),"",VLOOKUP($B639,INDIRECT(nfl_game_result),MATCH(H$1,INDIRECT(nfl_game_result_header),0),FALSE)),"error")</f>
        <v>7</v>
      </c>
      <c r="I639">
        <f ca="1">IFERROR(IF(ISBLANK(VLOOKUP($B639,INDIRECT(nfl_game_result),MATCH(I$1,INDIRECT(nfl_game_result_header),0),FALSE)),"",VLOOKUP($B639,INDIRECT(nfl_game_result),MATCH(I$1,INDIRECT(nfl_game_result_header),0),FALSE)),"error")</f>
        <v>27</v>
      </c>
      <c r="J639" t="str">
        <f ca="1">IFERROR(IF(ISBLANK(VLOOKUP($B639,INDIRECT(nfl_game_result),MATCH(J$1,INDIRECT(nfl_game_result_header),0),FALSE)),"",VLOOKUP($B639,INDIRECT(nfl_game_result),MATCH(J$1,INDIRECT(nfl_game_result_header),0),FALSE)),"error")</f>
        <v>IND</v>
      </c>
      <c r="K639" t="str">
        <f ca="1">IFERROR(IF(ISBLANK(VLOOKUP($B639,INDIRECT(nfl_game_result),MATCH(K$1,INDIRECT(nfl_game_result_header),0),FALSE)),"",VLOOKUP($B639,INDIRECT(nfl_game_result),MATCH(K$1,INDIRECT(nfl_game_result_header),0),FALSE)),"error")</f>
        <v>IND</v>
      </c>
      <c r="L639" s="23" t="str">
        <f ca="1">IFERROR(IF(ISBLANK(VLOOKUP($B639,INDIRECT(nfl_game_result),MATCH(L$1,INDIRECT(nfl_game_result_header),0),FALSE)),"",VLOOKUP($B639,INDIRECT(nfl_game_result),MATCH(L$1,INDIRECT(nfl_game_result_header),0),FALSE)),"error")</f>
        <v/>
      </c>
      <c r="M639" t="s">
        <v>14</v>
      </c>
      <c r="N639">
        <v>-8</v>
      </c>
      <c r="O639" t="s">
        <v>333</v>
      </c>
      <c r="V639" s="23" t="s">
        <v>416</v>
      </c>
      <c r="W639">
        <f ca="1">VALUE(LEFT(C639, 4))</f>
        <v>2013</v>
      </c>
      <c r="X639">
        <f ca="1">VALUE(MID(C639,6,FIND("_",C639,6)-6))</f>
        <v>3</v>
      </c>
      <c r="Y639" t="str">
        <f ca="1">IF(NOT(OR(ISBLANK(D639),ISBLANK(E639),D639="",E639="")),D639-E639,"")</f>
        <v/>
      </c>
      <c r="Z639" t="str">
        <f ca="1">IF(OR(NOT(ISNUMBER(D639)),ISBLANK(D639),D639="",ISBLANK(N639)),"",ABS(D639-N639))</f>
        <v/>
      </c>
      <c r="AA639">
        <f ca="1">IF(OR(ISBLANK(J639),ISBLANK(O639),J639="",O639=""),"",IF(J639=O639,1,0))</f>
        <v>0</v>
      </c>
      <c r="AB639" t="str">
        <f ca="1">IF(OR(ISBLANK(K639),ISBLANK(Q639),K639="",Q639=""),"",IF(K639=Q639,1,0))</f>
        <v/>
      </c>
      <c r="AC639" s="23" t="str">
        <f t="shared" ca="1" si="9"/>
        <v/>
      </c>
    </row>
    <row r="640" spans="1:29" x14ac:dyDescent="0.25">
      <c r="A640" s="23">
        <v>639</v>
      </c>
      <c r="B640">
        <v>313</v>
      </c>
      <c r="C640" t="str">
        <f ca="1">IFERROR(VLOOKUP($B640,INDIRECT(nfl_game_result),MATCH(C$1,INDIRECT(nfl_game_result_header),0),FALSE),"error")</f>
        <v>2013_03_JAX@SEA</v>
      </c>
      <c r="D640" t="str">
        <f ca="1">IFERROR(IF(ISBLANK(VLOOKUP($B640,INDIRECT(nfl_game_result),MATCH(D$1,INDIRECT(nfl_game_result_header),0),FALSE)),"",VLOOKUP($B640,INDIRECT(nfl_game_result),MATCH(D$1,INDIRECT(nfl_game_result_header),0),FALSE)),"error")</f>
        <v/>
      </c>
      <c r="E640">
        <f ca="1">IFERROR(IF(ISBLANK(VLOOKUP($B640,INDIRECT(nfl_game_result),MATCH(E$1,INDIRECT(nfl_game_result_header),0),FALSE)),"",VLOOKUP($B640,INDIRECT(nfl_game_result),MATCH(E$1,INDIRECT(nfl_game_result_header),0),FALSE)),"error")</f>
        <v>-19.5</v>
      </c>
      <c r="F640" s="23" t="str">
        <f ca="1">IFERROR(IF(ISBLANK(VLOOKUP($B640,INDIRECT(nfl_game_result),MATCH(F$1,INDIRECT(nfl_game_result_header),0),FALSE)),"",VLOOKUP($B640,INDIRECT(nfl_game_result),MATCH(F$1,INDIRECT(nfl_game_result_header),0),FALSE)),"error")</f>
        <v/>
      </c>
      <c r="G640" s="23" t="str">
        <f ca="1">IFERROR(IF(ISBLANK(VLOOKUP($B640,INDIRECT(nfl_game_result),MATCH(G$1,INDIRECT(nfl_game_result_header),0),FALSE)),"",VLOOKUP($B640,INDIRECT(nfl_game_result),MATCH(G$1,INDIRECT(nfl_game_result_header),0),FALSE)),"error")</f>
        <v/>
      </c>
      <c r="H640">
        <f ca="1">IFERROR(IF(ISBLANK(VLOOKUP($B640,INDIRECT(nfl_game_result),MATCH(H$1,INDIRECT(nfl_game_result_header),0),FALSE)),"",VLOOKUP($B640,INDIRECT(nfl_game_result),MATCH(H$1,INDIRECT(nfl_game_result_header),0),FALSE)),"error")</f>
        <v>45</v>
      </c>
      <c r="I640">
        <f ca="1">IFERROR(IF(ISBLANK(VLOOKUP($B640,INDIRECT(nfl_game_result),MATCH(I$1,INDIRECT(nfl_game_result_header),0),FALSE)),"",VLOOKUP($B640,INDIRECT(nfl_game_result),MATCH(I$1,INDIRECT(nfl_game_result_header),0),FALSE)),"error")</f>
        <v>17</v>
      </c>
      <c r="J640" t="str">
        <f ca="1">IFERROR(IF(ISBLANK(VLOOKUP($B640,INDIRECT(nfl_game_result),MATCH(J$1,INDIRECT(nfl_game_result_header),0),FALSE)),"",VLOOKUP($B640,INDIRECT(nfl_game_result),MATCH(J$1,INDIRECT(nfl_game_result_header),0),FALSE)),"error")</f>
        <v>SEA</v>
      </c>
      <c r="K640" t="str">
        <f ca="1">IFERROR(IF(ISBLANK(VLOOKUP($B640,INDIRECT(nfl_game_result),MATCH(K$1,INDIRECT(nfl_game_result_header),0),FALSE)),"",VLOOKUP($B640,INDIRECT(nfl_game_result),MATCH(K$1,INDIRECT(nfl_game_result_header),0),FALSE)),"error")</f>
        <v>SEA</v>
      </c>
      <c r="L640" s="23" t="str">
        <f ca="1">IFERROR(IF(ISBLANK(VLOOKUP($B640,INDIRECT(nfl_game_result),MATCH(L$1,INDIRECT(nfl_game_result_header),0),FALSE)),"",VLOOKUP($B640,INDIRECT(nfl_game_result),MATCH(L$1,INDIRECT(nfl_game_result_header),0),FALSE)),"error")</f>
        <v/>
      </c>
      <c r="M640" t="s">
        <v>14</v>
      </c>
      <c r="N640">
        <v>-21</v>
      </c>
      <c r="O640" t="s">
        <v>89</v>
      </c>
      <c r="V640" s="23" t="s">
        <v>416</v>
      </c>
      <c r="W640">
        <f ca="1">VALUE(LEFT(C640, 4))</f>
        <v>2013</v>
      </c>
      <c r="X640">
        <f ca="1">VALUE(MID(C640,6,FIND("_",C640,6)-6))</f>
        <v>3</v>
      </c>
      <c r="Y640" t="str">
        <f ca="1">IF(NOT(OR(ISBLANK(D640),ISBLANK(E640),D640="",E640="")),D640-E640,"")</f>
        <v/>
      </c>
      <c r="Z640" t="str">
        <f ca="1">IF(OR(NOT(ISNUMBER(D640)),ISBLANK(D640),D640="",ISBLANK(N640)),"",ABS(D640-N640))</f>
        <v/>
      </c>
      <c r="AA640">
        <f ca="1">IF(OR(ISBLANK(J640),ISBLANK(O640),J640="",O640=""),"",IF(J640=O640,1,0))</f>
        <v>1</v>
      </c>
      <c r="AB640" t="str">
        <f ca="1">IF(OR(ISBLANK(K640),ISBLANK(Q640),K640="",Q640=""),"",IF(K640=Q640,1,0))</f>
        <v/>
      </c>
      <c r="AC640" s="23" t="str">
        <f t="shared" ca="1" si="9"/>
        <v/>
      </c>
    </row>
    <row r="641" spans="1:29" x14ac:dyDescent="0.25">
      <c r="A641" s="23">
        <v>640</v>
      </c>
      <c r="B641">
        <v>314</v>
      </c>
      <c r="C641" t="str">
        <f ca="1">IFERROR(VLOOKUP($B641,INDIRECT(nfl_game_result),MATCH(C$1,INDIRECT(nfl_game_result_header),0),FALSE),"error")</f>
        <v>2013_03_CHI@PIT</v>
      </c>
      <c r="D641" t="str">
        <f ca="1">IFERROR(IF(ISBLANK(VLOOKUP($B641,INDIRECT(nfl_game_result),MATCH(D$1,INDIRECT(nfl_game_result_header),0),FALSE)),"",VLOOKUP($B641,INDIRECT(nfl_game_result),MATCH(D$1,INDIRECT(nfl_game_result_header),0),FALSE)),"error")</f>
        <v/>
      </c>
      <c r="E641">
        <f ca="1">IFERROR(IF(ISBLANK(VLOOKUP($B641,INDIRECT(nfl_game_result),MATCH(E$1,INDIRECT(nfl_game_result_header),0),FALSE)),"",VLOOKUP($B641,INDIRECT(nfl_game_result),MATCH(E$1,INDIRECT(nfl_game_result_header),0),FALSE)),"error")</f>
        <v>2.5</v>
      </c>
      <c r="F641" s="23" t="str">
        <f ca="1">IFERROR(IF(ISBLANK(VLOOKUP($B641,INDIRECT(nfl_game_result),MATCH(F$1,INDIRECT(nfl_game_result_header),0),FALSE)),"",VLOOKUP($B641,INDIRECT(nfl_game_result),MATCH(F$1,INDIRECT(nfl_game_result_header),0),FALSE)),"error")</f>
        <v/>
      </c>
      <c r="G641" s="23" t="str">
        <f ca="1">IFERROR(IF(ISBLANK(VLOOKUP($B641,INDIRECT(nfl_game_result),MATCH(G$1,INDIRECT(nfl_game_result_header),0),FALSE)),"",VLOOKUP($B641,INDIRECT(nfl_game_result),MATCH(G$1,INDIRECT(nfl_game_result_header),0),FALSE)),"error")</f>
        <v/>
      </c>
      <c r="H641">
        <f ca="1">IFERROR(IF(ISBLANK(VLOOKUP($B641,INDIRECT(nfl_game_result),MATCH(H$1,INDIRECT(nfl_game_result_header),0),FALSE)),"",VLOOKUP($B641,INDIRECT(nfl_game_result),MATCH(H$1,INDIRECT(nfl_game_result_header),0),FALSE)),"error")</f>
        <v>23</v>
      </c>
      <c r="I641">
        <f ca="1">IFERROR(IF(ISBLANK(VLOOKUP($B641,INDIRECT(nfl_game_result),MATCH(I$1,INDIRECT(nfl_game_result_header),0),FALSE)),"",VLOOKUP($B641,INDIRECT(nfl_game_result),MATCH(I$1,INDIRECT(nfl_game_result_header),0),FALSE)),"error")</f>
        <v>40</v>
      </c>
      <c r="J641" t="str">
        <f ca="1">IFERROR(IF(ISBLANK(VLOOKUP($B641,INDIRECT(nfl_game_result),MATCH(J$1,INDIRECT(nfl_game_result_header),0),FALSE)),"",VLOOKUP($B641,INDIRECT(nfl_game_result),MATCH(J$1,INDIRECT(nfl_game_result_header),0),FALSE)),"error")</f>
        <v>CHI</v>
      </c>
      <c r="K641" t="str">
        <f ca="1">IFERROR(IF(ISBLANK(VLOOKUP($B641,INDIRECT(nfl_game_result),MATCH(K$1,INDIRECT(nfl_game_result_header),0),FALSE)),"",VLOOKUP($B641,INDIRECT(nfl_game_result),MATCH(K$1,INDIRECT(nfl_game_result_header),0),FALSE)),"error")</f>
        <v>CHI</v>
      </c>
      <c r="L641" s="23" t="str">
        <f ca="1">IFERROR(IF(ISBLANK(VLOOKUP($B641,INDIRECT(nfl_game_result),MATCH(L$1,INDIRECT(nfl_game_result_header),0),FALSE)),"",VLOOKUP($B641,INDIRECT(nfl_game_result),MATCH(L$1,INDIRECT(nfl_game_result_header),0),FALSE)),"error")</f>
        <v/>
      </c>
      <c r="M641" t="s">
        <v>14</v>
      </c>
      <c r="N641">
        <v>3</v>
      </c>
      <c r="O641" t="s">
        <v>87</v>
      </c>
      <c r="V641" s="23" t="s">
        <v>416</v>
      </c>
      <c r="W641">
        <f ca="1">VALUE(LEFT(C641, 4))</f>
        <v>2013</v>
      </c>
      <c r="X641">
        <f ca="1">VALUE(MID(C641,6,FIND("_",C641,6)-6))</f>
        <v>3</v>
      </c>
      <c r="Y641" t="str">
        <f ca="1">IF(NOT(OR(ISBLANK(D641),ISBLANK(E641),D641="",E641="")),D641-E641,"")</f>
        <v/>
      </c>
      <c r="Z641" t="str">
        <f ca="1">IF(OR(NOT(ISNUMBER(D641)),ISBLANK(D641),D641="",ISBLANK(N641)),"",ABS(D641-N641))</f>
        <v/>
      </c>
      <c r="AA641">
        <f ca="1">IF(OR(ISBLANK(J641),ISBLANK(O641),J641="",O641=""),"",IF(J641=O641,1,0))</f>
        <v>0</v>
      </c>
      <c r="AB641" t="str">
        <f ca="1">IF(OR(ISBLANK(K641),ISBLANK(Q641),K641="",Q641=""),"",IF(K641=Q641,1,0))</f>
        <v/>
      </c>
      <c r="AC641" s="23" t="str">
        <f t="shared" ca="1" si="9"/>
        <v/>
      </c>
    </row>
    <row r="642" spans="1:29" x14ac:dyDescent="0.25">
      <c r="A642" s="23">
        <v>641</v>
      </c>
      <c r="B642">
        <v>315</v>
      </c>
      <c r="C642" t="str">
        <f ca="1">IFERROR(VLOOKUP($B642,INDIRECT(nfl_game_result),MATCH(C$1,INDIRECT(nfl_game_result_header),0),FALSE),"error")</f>
        <v>2013_03_OAK@DEN</v>
      </c>
      <c r="D642" t="str">
        <f ca="1">IFERROR(IF(ISBLANK(VLOOKUP($B642,INDIRECT(nfl_game_result),MATCH(D$1,INDIRECT(nfl_game_result_header),0),FALSE)),"",VLOOKUP($B642,INDIRECT(nfl_game_result),MATCH(D$1,INDIRECT(nfl_game_result_header),0),FALSE)),"error")</f>
        <v/>
      </c>
      <c r="E642">
        <f ca="1">IFERROR(IF(ISBLANK(VLOOKUP($B642,INDIRECT(nfl_game_result),MATCH(E$1,INDIRECT(nfl_game_result_header),0),FALSE)),"",VLOOKUP($B642,INDIRECT(nfl_game_result),MATCH(E$1,INDIRECT(nfl_game_result_header),0),FALSE)),"error")</f>
        <v>-14.5</v>
      </c>
      <c r="F642" s="23" t="str">
        <f ca="1">IFERROR(IF(ISBLANK(VLOOKUP($B642,INDIRECT(nfl_game_result),MATCH(F$1,INDIRECT(nfl_game_result_header),0),FALSE)),"",VLOOKUP($B642,INDIRECT(nfl_game_result),MATCH(F$1,INDIRECT(nfl_game_result_header),0),FALSE)),"error")</f>
        <v/>
      </c>
      <c r="G642" s="23" t="str">
        <f ca="1">IFERROR(IF(ISBLANK(VLOOKUP($B642,INDIRECT(nfl_game_result),MATCH(G$1,INDIRECT(nfl_game_result_header),0),FALSE)),"",VLOOKUP($B642,INDIRECT(nfl_game_result),MATCH(G$1,INDIRECT(nfl_game_result_header),0),FALSE)),"error")</f>
        <v/>
      </c>
      <c r="H642">
        <f ca="1">IFERROR(IF(ISBLANK(VLOOKUP($B642,INDIRECT(nfl_game_result),MATCH(H$1,INDIRECT(nfl_game_result_header),0),FALSE)),"",VLOOKUP($B642,INDIRECT(nfl_game_result),MATCH(H$1,INDIRECT(nfl_game_result_header),0),FALSE)),"error")</f>
        <v>37</v>
      </c>
      <c r="I642">
        <f ca="1">IFERROR(IF(ISBLANK(VLOOKUP($B642,INDIRECT(nfl_game_result),MATCH(I$1,INDIRECT(nfl_game_result_header),0),FALSE)),"",VLOOKUP($B642,INDIRECT(nfl_game_result),MATCH(I$1,INDIRECT(nfl_game_result_header),0),FALSE)),"error")</f>
        <v>21</v>
      </c>
      <c r="J642" t="str">
        <f ca="1">IFERROR(IF(ISBLANK(VLOOKUP($B642,INDIRECT(nfl_game_result),MATCH(J$1,INDIRECT(nfl_game_result_header),0),FALSE)),"",VLOOKUP($B642,INDIRECT(nfl_game_result),MATCH(J$1,INDIRECT(nfl_game_result_header),0),FALSE)),"error")</f>
        <v>DEN</v>
      </c>
      <c r="K642" t="str">
        <f ca="1">IFERROR(IF(ISBLANK(VLOOKUP($B642,INDIRECT(nfl_game_result),MATCH(K$1,INDIRECT(nfl_game_result_header),0),FALSE)),"",VLOOKUP($B642,INDIRECT(nfl_game_result),MATCH(K$1,INDIRECT(nfl_game_result_header),0),FALSE)),"error")</f>
        <v>DEN</v>
      </c>
      <c r="L642" s="23" t="str">
        <f ca="1">IFERROR(IF(ISBLANK(VLOOKUP($B642,INDIRECT(nfl_game_result),MATCH(L$1,INDIRECT(nfl_game_result_header),0),FALSE)),"",VLOOKUP($B642,INDIRECT(nfl_game_result),MATCH(L$1,INDIRECT(nfl_game_result_header),0),FALSE)),"error")</f>
        <v/>
      </c>
      <c r="M642" t="s">
        <v>14</v>
      </c>
      <c r="N642">
        <v>-21</v>
      </c>
      <c r="O642" t="s">
        <v>72</v>
      </c>
      <c r="V642" s="23" t="s">
        <v>416</v>
      </c>
      <c r="W642">
        <f ca="1">VALUE(LEFT(C642, 4))</f>
        <v>2013</v>
      </c>
      <c r="X642">
        <f ca="1">VALUE(MID(C642,6,FIND("_",C642,6)-6))</f>
        <v>3</v>
      </c>
      <c r="Y642" t="str">
        <f ca="1">IF(NOT(OR(ISBLANK(D642),ISBLANK(E642),D642="",E642="")),D642-E642,"")</f>
        <v/>
      </c>
      <c r="Z642" t="str">
        <f ca="1">IF(OR(NOT(ISNUMBER(D642)),ISBLANK(D642),D642="",ISBLANK(N642)),"",ABS(D642-N642))</f>
        <v/>
      </c>
      <c r="AA642">
        <f ca="1">IF(OR(ISBLANK(J642),ISBLANK(O642),J642="",O642=""),"",IF(J642=O642,1,0))</f>
        <v>1</v>
      </c>
      <c r="AB642" t="str">
        <f ca="1">IF(OR(ISBLANK(K642),ISBLANK(Q642),K642="",Q642=""),"",IF(K642=Q642,1,0))</f>
        <v/>
      </c>
      <c r="AC642" s="23" t="str">
        <f t="shared" ca="1" si="9"/>
        <v/>
      </c>
    </row>
    <row r="643" spans="1:29" x14ac:dyDescent="0.25">
      <c r="A643" s="23">
        <v>642</v>
      </c>
      <c r="B643">
        <v>316</v>
      </c>
      <c r="C643" t="str">
        <f ca="1">IFERROR(VLOOKUP($B643,INDIRECT(nfl_game_result),MATCH(C$1,INDIRECT(nfl_game_result_header),0),FALSE),"error")</f>
        <v>2013_04_SFO@STL</v>
      </c>
      <c r="D643" t="str">
        <f ca="1">IFERROR(IF(ISBLANK(VLOOKUP($B643,INDIRECT(nfl_game_result),MATCH(D$1,INDIRECT(nfl_game_result_header),0),FALSE)),"",VLOOKUP($B643,INDIRECT(nfl_game_result),MATCH(D$1,INDIRECT(nfl_game_result_header),0),FALSE)),"error")</f>
        <v/>
      </c>
      <c r="E643">
        <f ca="1">IFERROR(IF(ISBLANK(VLOOKUP($B643,INDIRECT(nfl_game_result),MATCH(E$1,INDIRECT(nfl_game_result_header),0),FALSE)),"",VLOOKUP($B643,INDIRECT(nfl_game_result),MATCH(E$1,INDIRECT(nfl_game_result_header),0),FALSE)),"error")</f>
        <v>3.5</v>
      </c>
      <c r="F643" s="23" t="str">
        <f ca="1">IFERROR(IF(ISBLANK(VLOOKUP($B643,INDIRECT(nfl_game_result),MATCH(F$1,INDIRECT(nfl_game_result_header),0),FALSE)),"",VLOOKUP($B643,INDIRECT(nfl_game_result),MATCH(F$1,INDIRECT(nfl_game_result_header),0),FALSE)),"error")</f>
        <v/>
      </c>
      <c r="G643" s="23" t="str">
        <f ca="1">IFERROR(IF(ISBLANK(VLOOKUP($B643,INDIRECT(nfl_game_result),MATCH(G$1,INDIRECT(nfl_game_result_header),0),FALSE)),"",VLOOKUP($B643,INDIRECT(nfl_game_result),MATCH(G$1,INDIRECT(nfl_game_result_header),0),FALSE)),"error")</f>
        <v/>
      </c>
      <c r="H643">
        <f ca="1">IFERROR(IF(ISBLANK(VLOOKUP($B643,INDIRECT(nfl_game_result),MATCH(H$1,INDIRECT(nfl_game_result_header),0),FALSE)),"",VLOOKUP($B643,INDIRECT(nfl_game_result),MATCH(H$1,INDIRECT(nfl_game_result_header),0),FALSE)),"error")</f>
        <v>11</v>
      </c>
      <c r="I643">
        <f ca="1">IFERROR(IF(ISBLANK(VLOOKUP($B643,INDIRECT(nfl_game_result),MATCH(I$1,INDIRECT(nfl_game_result_header),0),FALSE)),"",VLOOKUP($B643,INDIRECT(nfl_game_result),MATCH(I$1,INDIRECT(nfl_game_result_header),0),FALSE)),"error")</f>
        <v>35</v>
      </c>
      <c r="J643" t="str">
        <f ca="1">IFERROR(IF(ISBLANK(VLOOKUP($B643,INDIRECT(nfl_game_result),MATCH(J$1,INDIRECT(nfl_game_result_header),0),FALSE)),"",VLOOKUP($B643,INDIRECT(nfl_game_result),MATCH(J$1,INDIRECT(nfl_game_result_header),0),FALSE)),"error")</f>
        <v>SFO</v>
      </c>
      <c r="K643" t="str">
        <f ca="1">IFERROR(IF(ISBLANK(VLOOKUP($B643,INDIRECT(nfl_game_result),MATCH(K$1,INDIRECT(nfl_game_result_header),0),FALSE)),"",VLOOKUP($B643,INDIRECT(nfl_game_result),MATCH(K$1,INDIRECT(nfl_game_result_header),0),FALSE)),"error")</f>
        <v>SFO</v>
      </c>
      <c r="L643" s="23" t="str">
        <f ca="1">IFERROR(IF(ISBLANK(VLOOKUP($B643,INDIRECT(nfl_game_result),MATCH(L$1,INDIRECT(nfl_game_result_header),0),FALSE)),"",VLOOKUP($B643,INDIRECT(nfl_game_result),MATCH(L$1,INDIRECT(nfl_game_result_header),0),FALSE)),"error")</f>
        <v/>
      </c>
      <c r="M643" t="s">
        <v>16</v>
      </c>
      <c r="N643">
        <v>3.5</v>
      </c>
      <c r="O643" t="s">
        <v>333</v>
      </c>
      <c r="V643" s="23" t="s">
        <v>416</v>
      </c>
      <c r="W643">
        <f ca="1">VALUE(LEFT(C643, 4))</f>
        <v>2013</v>
      </c>
      <c r="X643">
        <f ca="1">VALUE(MID(C643,6,FIND("_",C643,6)-6))</f>
        <v>4</v>
      </c>
      <c r="Y643" t="str">
        <f ca="1">IF(NOT(OR(ISBLANK(D643),ISBLANK(E643),D643="",E643="")),D643-E643,"")</f>
        <v/>
      </c>
      <c r="Z643" t="str">
        <f ca="1">IF(OR(NOT(ISNUMBER(D643)),ISBLANK(D643),D643="",ISBLANK(N643)),"",ABS(D643-N643))</f>
        <v/>
      </c>
      <c r="AA643">
        <f ca="1">IF(OR(ISBLANK(J643),ISBLANK(O643),J643="",O643=""),"",IF(J643=O643,1,0))</f>
        <v>1</v>
      </c>
      <c r="AB643" t="str">
        <f ca="1">IF(OR(ISBLANK(K643),ISBLANK(Q643),K643="",Q643=""),"",IF(K643=Q643,1,0))</f>
        <v/>
      </c>
      <c r="AC643" s="23" t="str">
        <f t="shared" ca="1" si="9"/>
        <v/>
      </c>
    </row>
    <row r="644" spans="1:29" x14ac:dyDescent="0.25">
      <c r="A644" s="23">
        <v>643</v>
      </c>
      <c r="B644">
        <v>317</v>
      </c>
      <c r="C644" t="str">
        <f ca="1">IFERROR(VLOOKUP($B644,INDIRECT(nfl_game_result),MATCH(C$1,INDIRECT(nfl_game_result_header),0),FALSE),"error")</f>
        <v>2013_04_BAL@BUF</v>
      </c>
      <c r="D644" t="str">
        <f ca="1">IFERROR(IF(ISBLANK(VLOOKUP($B644,INDIRECT(nfl_game_result),MATCH(D$1,INDIRECT(nfl_game_result_header),0),FALSE)),"",VLOOKUP($B644,INDIRECT(nfl_game_result),MATCH(D$1,INDIRECT(nfl_game_result_header),0),FALSE)),"error")</f>
        <v/>
      </c>
      <c r="E644">
        <f ca="1">IFERROR(IF(ISBLANK(VLOOKUP($B644,INDIRECT(nfl_game_result),MATCH(E$1,INDIRECT(nfl_game_result_header),0),FALSE)),"",VLOOKUP($B644,INDIRECT(nfl_game_result),MATCH(E$1,INDIRECT(nfl_game_result_header),0),FALSE)),"error")</f>
        <v>3.5</v>
      </c>
      <c r="F644" s="23" t="str">
        <f ca="1">IFERROR(IF(ISBLANK(VLOOKUP($B644,INDIRECT(nfl_game_result),MATCH(F$1,INDIRECT(nfl_game_result_header),0),FALSE)),"",VLOOKUP($B644,INDIRECT(nfl_game_result),MATCH(F$1,INDIRECT(nfl_game_result_header),0),FALSE)),"error")</f>
        <v/>
      </c>
      <c r="G644" s="23" t="str">
        <f ca="1">IFERROR(IF(ISBLANK(VLOOKUP($B644,INDIRECT(nfl_game_result),MATCH(G$1,INDIRECT(nfl_game_result_header),0),FALSE)),"",VLOOKUP($B644,INDIRECT(nfl_game_result),MATCH(G$1,INDIRECT(nfl_game_result_header),0),FALSE)),"error")</f>
        <v/>
      </c>
      <c r="H644">
        <f ca="1">IFERROR(IF(ISBLANK(VLOOKUP($B644,INDIRECT(nfl_game_result),MATCH(H$1,INDIRECT(nfl_game_result_header),0),FALSE)),"",VLOOKUP($B644,INDIRECT(nfl_game_result),MATCH(H$1,INDIRECT(nfl_game_result_header),0),FALSE)),"error")</f>
        <v>23</v>
      </c>
      <c r="I644">
        <f ca="1">IFERROR(IF(ISBLANK(VLOOKUP($B644,INDIRECT(nfl_game_result),MATCH(I$1,INDIRECT(nfl_game_result_header),0),FALSE)),"",VLOOKUP($B644,INDIRECT(nfl_game_result),MATCH(I$1,INDIRECT(nfl_game_result_header),0),FALSE)),"error")</f>
        <v>20</v>
      </c>
      <c r="J644" t="str">
        <f ca="1">IFERROR(IF(ISBLANK(VLOOKUP($B644,INDIRECT(nfl_game_result),MATCH(J$1,INDIRECT(nfl_game_result_header),0),FALSE)),"",VLOOKUP($B644,INDIRECT(nfl_game_result),MATCH(J$1,INDIRECT(nfl_game_result_header),0),FALSE)),"error")</f>
        <v>BUF</v>
      </c>
      <c r="K644" t="str">
        <f ca="1">IFERROR(IF(ISBLANK(VLOOKUP($B644,INDIRECT(nfl_game_result),MATCH(K$1,INDIRECT(nfl_game_result_header),0),FALSE)),"",VLOOKUP($B644,INDIRECT(nfl_game_result),MATCH(K$1,INDIRECT(nfl_game_result_header),0),FALSE)),"error")</f>
        <v>BUF</v>
      </c>
      <c r="L644" s="23" t="str">
        <f ca="1">IFERROR(IF(ISBLANK(VLOOKUP($B644,INDIRECT(nfl_game_result),MATCH(L$1,INDIRECT(nfl_game_result_header),0),FALSE)),"",VLOOKUP($B644,INDIRECT(nfl_game_result),MATCH(L$1,INDIRECT(nfl_game_result_header),0),FALSE)),"error")</f>
        <v/>
      </c>
      <c r="M644" t="s">
        <v>16</v>
      </c>
      <c r="N644">
        <v>1</v>
      </c>
      <c r="O644" t="s">
        <v>66</v>
      </c>
      <c r="V644" s="23" t="s">
        <v>416</v>
      </c>
      <c r="W644">
        <f ca="1">VALUE(LEFT(C644, 4))</f>
        <v>2013</v>
      </c>
      <c r="X644">
        <f ca="1">VALUE(MID(C644,6,FIND("_",C644,6)-6))</f>
        <v>4</v>
      </c>
      <c r="Y644" t="str">
        <f ca="1">IF(NOT(OR(ISBLANK(D644),ISBLANK(E644),D644="",E644="")),D644-E644,"")</f>
        <v/>
      </c>
      <c r="Z644" t="str">
        <f ca="1">IF(OR(NOT(ISNUMBER(D644)),ISBLANK(D644),D644="",ISBLANK(N644)),"",ABS(D644-N644))</f>
        <v/>
      </c>
      <c r="AA644">
        <f ca="1">IF(OR(ISBLANK(J644),ISBLANK(O644),J644="",O644=""),"",IF(J644=O644,1,0))</f>
        <v>1</v>
      </c>
      <c r="AB644" t="str">
        <f ca="1">IF(OR(ISBLANK(K644),ISBLANK(Q644),K644="",Q644=""),"",IF(K644=Q644,1,0))</f>
        <v/>
      </c>
      <c r="AC644" s="23" t="str">
        <f t="shared" ca="1" si="9"/>
        <v/>
      </c>
    </row>
    <row r="645" spans="1:29" x14ac:dyDescent="0.25">
      <c r="A645" s="23">
        <v>644</v>
      </c>
      <c r="B645">
        <v>318</v>
      </c>
      <c r="C645" t="str">
        <f ca="1">IFERROR(VLOOKUP($B645,INDIRECT(nfl_game_result),MATCH(C$1,INDIRECT(nfl_game_result_header),0),FALSE),"error")</f>
        <v>2013_04_CHI@DET</v>
      </c>
      <c r="D645" t="str">
        <f ca="1">IFERROR(IF(ISBLANK(VLOOKUP($B645,INDIRECT(nfl_game_result),MATCH(D$1,INDIRECT(nfl_game_result_header),0),FALSE)),"",VLOOKUP($B645,INDIRECT(nfl_game_result),MATCH(D$1,INDIRECT(nfl_game_result_header),0),FALSE)),"error")</f>
        <v/>
      </c>
      <c r="E645">
        <f ca="1">IFERROR(IF(ISBLANK(VLOOKUP($B645,INDIRECT(nfl_game_result),MATCH(E$1,INDIRECT(nfl_game_result_header),0),FALSE)),"",VLOOKUP($B645,INDIRECT(nfl_game_result),MATCH(E$1,INDIRECT(nfl_game_result_header),0),FALSE)),"error")</f>
        <v>-2.5</v>
      </c>
      <c r="F645" s="23" t="str">
        <f ca="1">IFERROR(IF(ISBLANK(VLOOKUP($B645,INDIRECT(nfl_game_result),MATCH(F$1,INDIRECT(nfl_game_result_header),0),FALSE)),"",VLOOKUP($B645,INDIRECT(nfl_game_result),MATCH(F$1,INDIRECT(nfl_game_result_header),0),FALSE)),"error")</f>
        <v/>
      </c>
      <c r="G645" s="23" t="str">
        <f ca="1">IFERROR(IF(ISBLANK(VLOOKUP($B645,INDIRECT(nfl_game_result),MATCH(G$1,INDIRECT(nfl_game_result_header),0),FALSE)),"",VLOOKUP($B645,INDIRECT(nfl_game_result),MATCH(G$1,INDIRECT(nfl_game_result_header),0),FALSE)),"error")</f>
        <v/>
      </c>
      <c r="H645">
        <f ca="1">IFERROR(IF(ISBLANK(VLOOKUP($B645,INDIRECT(nfl_game_result),MATCH(H$1,INDIRECT(nfl_game_result_header),0),FALSE)),"",VLOOKUP($B645,INDIRECT(nfl_game_result),MATCH(H$1,INDIRECT(nfl_game_result_header),0),FALSE)),"error")</f>
        <v>40</v>
      </c>
      <c r="I645">
        <f ca="1">IFERROR(IF(ISBLANK(VLOOKUP($B645,INDIRECT(nfl_game_result),MATCH(I$1,INDIRECT(nfl_game_result_header),0),FALSE)),"",VLOOKUP($B645,INDIRECT(nfl_game_result),MATCH(I$1,INDIRECT(nfl_game_result_header),0),FALSE)),"error")</f>
        <v>32</v>
      </c>
      <c r="J645" t="str">
        <f ca="1">IFERROR(IF(ISBLANK(VLOOKUP($B645,INDIRECT(nfl_game_result),MATCH(J$1,INDIRECT(nfl_game_result_header),0),FALSE)),"",VLOOKUP($B645,INDIRECT(nfl_game_result),MATCH(J$1,INDIRECT(nfl_game_result_header),0),FALSE)),"error")</f>
        <v>DET</v>
      </c>
      <c r="K645" t="str">
        <f ca="1">IFERROR(IF(ISBLANK(VLOOKUP($B645,INDIRECT(nfl_game_result),MATCH(K$1,INDIRECT(nfl_game_result_header),0),FALSE)),"",VLOOKUP($B645,INDIRECT(nfl_game_result),MATCH(K$1,INDIRECT(nfl_game_result_header),0),FALSE)),"error")</f>
        <v>DET</v>
      </c>
      <c r="L645" s="23" t="str">
        <f ca="1">IFERROR(IF(ISBLANK(VLOOKUP($B645,INDIRECT(nfl_game_result),MATCH(L$1,INDIRECT(nfl_game_result_header),0),FALSE)),"",VLOOKUP($B645,INDIRECT(nfl_game_result),MATCH(L$1,INDIRECT(nfl_game_result_header),0),FALSE)),"error")</f>
        <v/>
      </c>
      <c r="M645" t="s">
        <v>16</v>
      </c>
      <c r="N645">
        <v>-2</v>
      </c>
      <c r="O645" t="s">
        <v>73</v>
      </c>
      <c r="V645" s="23" t="s">
        <v>416</v>
      </c>
      <c r="W645">
        <f ca="1">VALUE(LEFT(C645, 4))</f>
        <v>2013</v>
      </c>
      <c r="X645">
        <f ca="1">VALUE(MID(C645,6,FIND("_",C645,6)-6))</f>
        <v>4</v>
      </c>
      <c r="Y645" t="str">
        <f ca="1">IF(NOT(OR(ISBLANK(D645),ISBLANK(E645),D645="",E645="")),D645-E645,"")</f>
        <v/>
      </c>
      <c r="Z645" t="str">
        <f ca="1">IF(OR(NOT(ISNUMBER(D645)),ISBLANK(D645),D645="",ISBLANK(N645)),"",ABS(D645-N645))</f>
        <v/>
      </c>
      <c r="AA645">
        <f ca="1">IF(OR(ISBLANK(J645),ISBLANK(O645),J645="",O645=""),"",IF(J645=O645,1,0))</f>
        <v>1</v>
      </c>
      <c r="AB645" t="str">
        <f ca="1">IF(OR(ISBLANK(K645),ISBLANK(Q645),K645="",Q645=""),"",IF(K645=Q645,1,0))</f>
        <v/>
      </c>
      <c r="AC645" s="23" t="str">
        <f t="shared" ca="1" si="9"/>
        <v/>
      </c>
    </row>
    <row r="646" spans="1:29" x14ac:dyDescent="0.25">
      <c r="A646" s="23">
        <v>645</v>
      </c>
      <c r="B646">
        <v>319</v>
      </c>
      <c r="C646" t="str">
        <f ca="1">IFERROR(VLOOKUP($B646,INDIRECT(nfl_game_result),MATCH(C$1,INDIRECT(nfl_game_result_header),0),FALSE),"error")</f>
        <v>2013_04_CIN@CLE</v>
      </c>
      <c r="D646" t="str">
        <f ca="1">IFERROR(IF(ISBLANK(VLOOKUP($B646,INDIRECT(nfl_game_result),MATCH(D$1,INDIRECT(nfl_game_result_header),0),FALSE)),"",VLOOKUP($B646,INDIRECT(nfl_game_result),MATCH(D$1,INDIRECT(nfl_game_result_header),0),FALSE)),"error")</f>
        <v/>
      </c>
      <c r="E646">
        <f ca="1">IFERROR(IF(ISBLANK(VLOOKUP($B646,INDIRECT(nfl_game_result),MATCH(E$1,INDIRECT(nfl_game_result_header),0),FALSE)),"",VLOOKUP($B646,INDIRECT(nfl_game_result),MATCH(E$1,INDIRECT(nfl_game_result_header),0),FALSE)),"error")</f>
        <v>4.5</v>
      </c>
      <c r="F646" s="23" t="str">
        <f ca="1">IFERROR(IF(ISBLANK(VLOOKUP($B646,INDIRECT(nfl_game_result),MATCH(F$1,INDIRECT(nfl_game_result_header),0),FALSE)),"",VLOOKUP($B646,INDIRECT(nfl_game_result),MATCH(F$1,INDIRECT(nfl_game_result_header),0),FALSE)),"error")</f>
        <v/>
      </c>
      <c r="G646" s="23" t="str">
        <f ca="1">IFERROR(IF(ISBLANK(VLOOKUP($B646,INDIRECT(nfl_game_result),MATCH(G$1,INDIRECT(nfl_game_result_header),0),FALSE)),"",VLOOKUP($B646,INDIRECT(nfl_game_result),MATCH(G$1,INDIRECT(nfl_game_result_header),0),FALSE)),"error")</f>
        <v/>
      </c>
      <c r="H646">
        <f ca="1">IFERROR(IF(ISBLANK(VLOOKUP($B646,INDIRECT(nfl_game_result),MATCH(H$1,INDIRECT(nfl_game_result_header),0),FALSE)),"",VLOOKUP($B646,INDIRECT(nfl_game_result),MATCH(H$1,INDIRECT(nfl_game_result_header),0),FALSE)),"error")</f>
        <v>17</v>
      </c>
      <c r="I646">
        <f ca="1">IFERROR(IF(ISBLANK(VLOOKUP($B646,INDIRECT(nfl_game_result),MATCH(I$1,INDIRECT(nfl_game_result_header),0),FALSE)),"",VLOOKUP($B646,INDIRECT(nfl_game_result),MATCH(I$1,INDIRECT(nfl_game_result_header),0),FALSE)),"error")</f>
        <v>6</v>
      </c>
      <c r="J646" t="str">
        <f ca="1">IFERROR(IF(ISBLANK(VLOOKUP($B646,INDIRECT(nfl_game_result),MATCH(J$1,INDIRECT(nfl_game_result_header),0),FALSE)),"",VLOOKUP($B646,INDIRECT(nfl_game_result),MATCH(J$1,INDIRECT(nfl_game_result_header),0),FALSE)),"error")</f>
        <v>CLE</v>
      </c>
      <c r="K646" t="str">
        <f ca="1">IFERROR(IF(ISBLANK(VLOOKUP($B646,INDIRECT(nfl_game_result),MATCH(K$1,INDIRECT(nfl_game_result_header),0),FALSE)),"",VLOOKUP($B646,INDIRECT(nfl_game_result),MATCH(K$1,INDIRECT(nfl_game_result_header),0),FALSE)),"error")</f>
        <v>CLE</v>
      </c>
      <c r="L646" s="23" t="str">
        <f ca="1">IFERROR(IF(ISBLANK(VLOOKUP($B646,INDIRECT(nfl_game_result),MATCH(L$1,INDIRECT(nfl_game_result_header),0),FALSE)),"",VLOOKUP($B646,INDIRECT(nfl_game_result),MATCH(L$1,INDIRECT(nfl_game_result_header),0),FALSE)),"error")</f>
        <v/>
      </c>
      <c r="M646" t="s">
        <v>16</v>
      </c>
      <c r="N646">
        <v>5</v>
      </c>
      <c r="O646" t="s">
        <v>69</v>
      </c>
      <c r="V646" s="23" t="s">
        <v>416</v>
      </c>
      <c r="W646">
        <f ca="1">VALUE(LEFT(C646, 4))</f>
        <v>2013</v>
      </c>
      <c r="X646">
        <f ca="1">VALUE(MID(C646,6,FIND("_",C646,6)-6))</f>
        <v>4</v>
      </c>
      <c r="Y646" t="str">
        <f ca="1">IF(NOT(OR(ISBLANK(D646),ISBLANK(E646),D646="",E646="")),D646-E646,"")</f>
        <v/>
      </c>
      <c r="Z646" t="str">
        <f ca="1">IF(OR(NOT(ISNUMBER(D646)),ISBLANK(D646),D646="",ISBLANK(N646)),"",ABS(D646-N646))</f>
        <v/>
      </c>
      <c r="AA646">
        <f ca="1">IF(OR(ISBLANK(J646),ISBLANK(O646),J646="",O646=""),"",IF(J646=O646,1,0))</f>
        <v>0</v>
      </c>
      <c r="AB646" t="str">
        <f ca="1">IF(OR(ISBLANK(K646),ISBLANK(Q646),K646="",Q646=""),"",IF(K646=Q646,1,0))</f>
        <v/>
      </c>
      <c r="AC646" s="23" t="str">
        <f t="shared" ca="1" si="9"/>
        <v/>
      </c>
    </row>
    <row r="647" spans="1:29" x14ac:dyDescent="0.25">
      <c r="A647" s="23">
        <v>646</v>
      </c>
      <c r="B647">
        <v>320</v>
      </c>
      <c r="C647" t="str">
        <f ca="1">IFERROR(VLOOKUP($B647,INDIRECT(nfl_game_result),MATCH(C$1,INDIRECT(nfl_game_result_header),0),FALSE),"error")</f>
        <v>2013_04_IND@JAX</v>
      </c>
      <c r="D647" t="str">
        <f ca="1">IFERROR(IF(ISBLANK(VLOOKUP($B647,INDIRECT(nfl_game_result),MATCH(D$1,INDIRECT(nfl_game_result_header),0),FALSE)),"",VLOOKUP($B647,INDIRECT(nfl_game_result),MATCH(D$1,INDIRECT(nfl_game_result_header),0),FALSE)),"error")</f>
        <v/>
      </c>
      <c r="E647">
        <f ca="1">IFERROR(IF(ISBLANK(VLOOKUP($B647,INDIRECT(nfl_game_result),MATCH(E$1,INDIRECT(nfl_game_result_header),0),FALSE)),"",VLOOKUP($B647,INDIRECT(nfl_game_result),MATCH(E$1,INDIRECT(nfl_game_result_header),0),FALSE)),"error")</f>
        <v>8.5</v>
      </c>
      <c r="F647" s="23" t="str">
        <f ca="1">IFERROR(IF(ISBLANK(VLOOKUP($B647,INDIRECT(nfl_game_result),MATCH(F$1,INDIRECT(nfl_game_result_header),0),FALSE)),"",VLOOKUP($B647,INDIRECT(nfl_game_result),MATCH(F$1,INDIRECT(nfl_game_result_header),0),FALSE)),"error")</f>
        <v/>
      </c>
      <c r="G647" s="23" t="str">
        <f ca="1">IFERROR(IF(ISBLANK(VLOOKUP($B647,INDIRECT(nfl_game_result),MATCH(G$1,INDIRECT(nfl_game_result_header),0),FALSE)),"",VLOOKUP($B647,INDIRECT(nfl_game_result),MATCH(G$1,INDIRECT(nfl_game_result_header),0),FALSE)),"error")</f>
        <v/>
      </c>
      <c r="H647">
        <f ca="1">IFERROR(IF(ISBLANK(VLOOKUP($B647,INDIRECT(nfl_game_result),MATCH(H$1,INDIRECT(nfl_game_result_header),0),FALSE)),"",VLOOKUP($B647,INDIRECT(nfl_game_result),MATCH(H$1,INDIRECT(nfl_game_result_header),0),FALSE)),"error")</f>
        <v>3</v>
      </c>
      <c r="I647">
        <f ca="1">IFERROR(IF(ISBLANK(VLOOKUP($B647,INDIRECT(nfl_game_result),MATCH(I$1,INDIRECT(nfl_game_result_header),0),FALSE)),"",VLOOKUP($B647,INDIRECT(nfl_game_result),MATCH(I$1,INDIRECT(nfl_game_result_header),0),FALSE)),"error")</f>
        <v>37</v>
      </c>
      <c r="J647" t="str">
        <f ca="1">IFERROR(IF(ISBLANK(VLOOKUP($B647,INDIRECT(nfl_game_result),MATCH(J$1,INDIRECT(nfl_game_result_header),0),FALSE)),"",VLOOKUP($B647,INDIRECT(nfl_game_result),MATCH(J$1,INDIRECT(nfl_game_result_header),0),FALSE)),"error")</f>
        <v>IND</v>
      </c>
      <c r="K647" t="str">
        <f ca="1">IFERROR(IF(ISBLANK(VLOOKUP($B647,INDIRECT(nfl_game_result),MATCH(K$1,INDIRECT(nfl_game_result_header),0),FALSE)),"",VLOOKUP($B647,INDIRECT(nfl_game_result),MATCH(K$1,INDIRECT(nfl_game_result_header),0),FALSE)),"error")</f>
        <v>IND</v>
      </c>
      <c r="L647" s="23" t="str">
        <f ca="1">IFERROR(IF(ISBLANK(VLOOKUP($B647,INDIRECT(nfl_game_result),MATCH(L$1,INDIRECT(nfl_game_result_header),0),FALSE)),"",VLOOKUP($B647,INDIRECT(nfl_game_result),MATCH(L$1,INDIRECT(nfl_game_result_header),0),FALSE)),"error")</f>
        <v/>
      </c>
      <c r="M647" t="s">
        <v>16</v>
      </c>
      <c r="N647">
        <v>7.5</v>
      </c>
      <c r="O647" t="s">
        <v>76</v>
      </c>
      <c r="V647" s="23" t="s">
        <v>416</v>
      </c>
      <c r="W647">
        <f ca="1">VALUE(LEFT(C647, 4))</f>
        <v>2013</v>
      </c>
      <c r="X647">
        <f ca="1">VALUE(MID(C647,6,FIND("_",C647,6)-6))</f>
        <v>4</v>
      </c>
      <c r="Y647" t="str">
        <f ca="1">IF(NOT(OR(ISBLANK(D647),ISBLANK(E647),D647="",E647="")),D647-E647,"")</f>
        <v/>
      </c>
      <c r="Z647" t="str">
        <f ca="1">IF(OR(NOT(ISNUMBER(D647)),ISBLANK(D647),D647="",ISBLANK(N647)),"",ABS(D647-N647))</f>
        <v/>
      </c>
      <c r="AA647">
        <f ca="1">IF(OR(ISBLANK(J647),ISBLANK(O647),J647="",O647=""),"",IF(J647=O647,1,0))</f>
        <v>1</v>
      </c>
      <c r="AB647" t="str">
        <f ca="1">IF(OR(ISBLANK(K647),ISBLANK(Q647),K647="",Q647=""),"",IF(K647=Q647,1,0))</f>
        <v/>
      </c>
      <c r="AC647" s="23" t="str">
        <f t="shared" ca="1" si="9"/>
        <v/>
      </c>
    </row>
    <row r="648" spans="1:29" x14ac:dyDescent="0.25">
      <c r="A648" s="23">
        <v>647</v>
      </c>
      <c r="B648">
        <v>321</v>
      </c>
      <c r="C648" t="str">
        <f ca="1">IFERROR(VLOOKUP($B648,INDIRECT(nfl_game_result),MATCH(C$1,INDIRECT(nfl_game_result_header),0),FALSE),"error")</f>
        <v>2013_04_NYG@KCY</v>
      </c>
      <c r="D648" t="str">
        <f ca="1">IFERROR(IF(ISBLANK(VLOOKUP($B648,INDIRECT(nfl_game_result),MATCH(D$1,INDIRECT(nfl_game_result_header),0),FALSE)),"",VLOOKUP($B648,INDIRECT(nfl_game_result),MATCH(D$1,INDIRECT(nfl_game_result_header),0),FALSE)),"error")</f>
        <v/>
      </c>
      <c r="E648">
        <f ca="1">IFERROR(IF(ISBLANK(VLOOKUP($B648,INDIRECT(nfl_game_result),MATCH(E$1,INDIRECT(nfl_game_result_header),0),FALSE)),"",VLOOKUP($B648,INDIRECT(nfl_game_result),MATCH(E$1,INDIRECT(nfl_game_result_header),0),FALSE)),"error")</f>
        <v>-4.5</v>
      </c>
      <c r="F648" s="23" t="str">
        <f ca="1">IFERROR(IF(ISBLANK(VLOOKUP($B648,INDIRECT(nfl_game_result),MATCH(F$1,INDIRECT(nfl_game_result_header),0),FALSE)),"",VLOOKUP($B648,INDIRECT(nfl_game_result),MATCH(F$1,INDIRECT(nfl_game_result_header),0),FALSE)),"error")</f>
        <v/>
      </c>
      <c r="G648" s="23" t="str">
        <f ca="1">IFERROR(IF(ISBLANK(VLOOKUP($B648,INDIRECT(nfl_game_result),MATCH(G$1,INDIRECT(nfl_game_result_header),0),FALSE)),"",VLOOKUP($B648,INDIRECT(nfl_game_result),MATCH(G$1,INDIRECT(nfl_game_result_header),0),FALSE)),"error")</f>
        <v/>
      </c>
      <c r="H648">
        <f ca="1">IFERROR(IF(ISBLANK(VLOOKUP($B648,INDIRECT(nfl_game_result),MATCH(H$1,INDIRECT(nfl_game_result_header),0),FALSE)),"",VLOOKUP($B648,INDIRECT(nfl_game_result),MATCH(H$1,INDIRECT(nfl_game_result_header),0),FALSE)),"error")</f>
        <v>31</v>
      </c>
      <c r="I648">
        <f ca="1">IFERROR(IF(ISBLANK(VLOOKUP($B648,INDIRECT(nfl_game_result),MATCH(I$1,INDIRECT(nfl_game_result_header),0),FALSE)),"",VLOOKUP($B648,INDIRECT(nfl_game_result),MATCH(I$1,INDIRECT(nfl_game_result_header),0),FALSE)),"error")</f>
        <v>7</v>
      </c>
      <c r="J648" t="str">
        <f ca="1">IFERROR(IF(ISBLANK(VLOOKUP($B648,INDIRECT(nfl_game_result),MATCH(J$1,INDIRECT(nfl_game_result_header),0),FALSE)),"",VLOOKUP($B648,INDIRECT(nfl_game_result),MATCH(J$1,INDIRECT(nfl_game_result_header),0),FALSE)),"error")</f>
        <v>KCY</v>
      </c>
      <c r="K648" t="str">
        <f ca="1">IFERROR(IF(ISBLANK(VLOOKUP($B648,INDIRECT(nfl_game_result),MATCH(K$1,INDIRECT(nfl_game_result_header),0),FALSE)),"",VLOOKUP($B648,INDIRECT(nfl_game_result),MATCH(K$1,INDIRECT(nfl_game_result_header),0),FALSE)),"error")</f>
        <v>KCY</v>
      </c>
      <c r="L648" s="23" t="str">
        <f ca="1">IFERROR(IF(ISBLANK(VLOOKUP($B648,INDIRECT(nfl_game_result),MATCH(L$1,INDIRECT(nfl_game_result_header),0),FALSE)),"",VLOOKUP($B648,INDIRECT(nfl_game_result),MATCH(L$1,INDIRECT(nfl_game_result_header),0),FALSE)),"error")</f>
        <v/>
      </c>
      <c r="M648" t="s">
        <v>16</v>
      </c>
      <c r="N648">
        <v>-7</v>
      </c>
      <c r="O648" t="s">
        <v>331</v>
      </c>
      <c r="V648" s="23" t="s">
        <v>416</v>
      </c>
      <c r="W648">
        <f ca="1">VALUE(LEFT(C648, 4))</f>
        <v>2013</v>
      </c>
      <c r="X648">
        <f ca="1">VALUE(MID(C648,6,FIND("_",C648,6)-6))</f>
        <v>4</v>
      </c>
      <c r="Y648" t="str">
        <f ca="1">IF(NOT(OR(ISBLANK(D648),ISBLANK(E648),D648="",E648="")),D648-E648,"")</f>
        <v/>
      </c>
      <c r="Z648" t="str">
        <f ca="1">IF(OR(NOT(ISNUMBER(D648)),ISBLANK(D648),D648="",ISBLANK(N648)),"",ABS(D648-N648))</f>
        <v/>
      </c>
      <c r="AA648">
        <f ca="1">IF(OR(ISBLANK(J648),ISBLANK(O648),J648="",O648=""),"",IF(J648=O648,1,0))</f>
        <v>1</v>
      </c>
      <c r="AB648" t="str">
        <f ca="1">IF(OR(ISBLANK(K648),ISBLANK(Q648),K648="",Q648=""),"",IF(K648=Q648,1,0))</f>
        <v/>
      </c>
      <c r="AC648" s="23" t="str">
        <f t="shared" ca="1" si="9"/>
        <v/>
      </c>
    </row>
    <row r="649" spans="1:29" x14ac:dyDescent="0.25">
      <c r="A649" s="23">
        <v>648</v>
      </c>
      <c r="B649">
        <v>322</v>
      </c>
      <c r="C649" t="str">
        <f ca="1">IFERROR(VLOOKUP($B649,INDIRECT(nfl_game_result),MATCH(C$1,INDIRECT(nfl_game_result_header),0),FALSE),"error")</f>
        <v>2013_04_PIT@MIN</v>
      </c>
      <c r="D649" t="str">
        <f ca="1">IFERROR(IF(ISBLANK(VLOOKUP($B649,INDIRECT(nfl_game_result),MATCH(D$1,INDIRECT(nfl_game_result_header),0),FALSE)),"",VLOOKUP($B649,INDIRECT(nfl_game_result),MATCH(D$1,INDIRECT(nfl_game_result_header),0),FALSE)),"error")</f>
        <v/>
      </c>
      <c r="E649">
        <f ca="1">IFERROR(IF(ISBLANK(VLOOKUP($B649,INDIRECT(nfl_game_result),MATCH(E$1,INDIRECT(nfl_game_result_header),0),FALSE)),"",VLOOKUP($B649,INDIRECT(nfl_game_result),MATCH(E$1,INDIRECT(nfl_game_result_header),0),FALSE)),"error")</f>
        <v>0.5</v>
      </c>
      <c r="F649" s="23" t="str">
        <f ca="1">IFERROR(IF(ISBLANK(VLOOKUP($B649,INDIRECT(nfl_game_result),MATCH(F$1,INDIRECT(nfl_game_result_header),0),FALSE)),"",VLOOKUP($B649,INDIRECT(nfl_game_result),MATCH(F$1,INDIRECT(nfl_game_result_header),0),FALSE)),"error")</f>
        <v/>
      </c>
      <c r="G649" s="23" t="str">
        <f ca="1">IFERROR(IF(ISBLANK(VLOOKUP($B649,INDIRECT(nfl_game_result),MATCH(G$1,INDIRECT(nfl_game_result_header),0),FALSE)),"",VLOOKUP($B649,INDIRECT(nfl_game_result),MATCH(G$1,INDIRECT(nfl_game_result_header),0),FALSE)),"error")</f>
        <v/>
      </c>
      <c r="H649">
        <f ca="1">IFERROR(IF(ISBLANK(VLOOKUP($B649,INDIRECT(nfl_game_result),MATCH(H$1,INDIRECT(nfl_game_result_header),0),FALSE)),"",VLOOKUP($B649,INDIRECT(nfl_game_result),MATCH(H$1,INDIRECT(nfl_game_result_header),0),FALSE)),"error")</f>
        <v>34</v>
      </c>
      <c r="I649">
        <f ca="1">IFERROR(IF(ISBLANK(VLOOKUP($B649,INDIRECT(nfl_game_result),MATCH(I$1,INDIRECT(nfl_game_result_header),0),FALSE)),"",VLOOKUP($B649,INDIRECT(nfl_game_result),MATCH(I$1,INDIRECT(nfl_game_result_header),0),FALSE)),"error")</f>
        <v>27</v>
      </c>
      <c r="J649" t="str">
        <f ca="1">IFERROR(IF(ISBLANK(VLOOKUP($B649,INDIRECT(nfl_game_result),MATCH(J$1,INDIRECT(nfl_game_result_header),0),FALSE)),"",VLOOKUP($B649,INDIRECT(nfl_game_result),MATCH(J$1,INDIRECT(nfl_game_result_header),0),FALSE)),"error")</f>
        <v>MIN</v>
      </c>
      <c r="K649" t="str">
        <f ca="1">IFERROR(IF(ISBLANK(VLOOKUP($B649,INDIRECT(nfl_game_result),MATCH(K$1,INDIRECT(nfl_game_result_header),0),FALSE)),"",VLOOKUP($B649,INDIRECT(nfl_game_result),MATCH(K$1,INDIRECT(nfl_game_result_header),0),FALSE)),"error")</f>
        <v>MIN</v>
      </c>
      <c r="L649" s="23" t="str">
        <f ca="1">IFERROR(IF(ISBLANK(VLOOKUP($B649,INDIRECT(nfl_game_result),MATCH(L$1,INDIRECT(nfl_game_result_header),0),FALSE)),"",VLOOKUP($B649,INDIRECT(nfl_game_result),MATCH(L$1,INDIRECT(nfl_game_result_header),0),FALSE)),"error")</f>
        <v/>
      </c>
      <c r="M649" t="s">
        <v>16</v>
      </c>
      <c r="N649">
        <v>-2.5</v>
      </c>
      <c r="O649" t="s">
        <v>87</v>
      </c>
      <c r="V649" s="23" t="s">
        <v>416</v>
      </c>
      <c r="W649">
        <f ca="1">VALUE(LEFT(C649, 4))</f>
        <v>2013</v>
      </c>
      <c r="X649">
        <f ca="1">VALUE(MID(C649,6,FIND("_",C649,6)-6))</f>
        <v>4</v>
      </c>
      <c r="Y649" t="str">
        <f ca="1">IF(NOT(OR(ISBLANK(D649),ISBLANK(E649),D649="",E649="")),D649-E649,"")</f>
        <v/>
      </c>
      <c r="Z649" t="str">
        <f ca="1">IF(OR(NOT(ISNUMBER(D649)),ISBLANK(D649),D649="",ISBLANK(N649)),"",ABS(D649-N649))</f>
        <v/>
      </c>
      <c r="AA649">
        <f ca="1">IF(OR(ISBLANK(J649),ISBLANK(O649),J649="",O649=""),"",IF(J649=O649,1,0))</f>
        <v>0</v>
      </c>
      <c r="AB649" t="str">
        <f ca="1">IF(OR(ISBLANK(K649),ISBLANK(Q649),K649="",Q649=""),"",IF(K649=Q649,1,0))</f>
        <v/>
      </c>
      <c r="AC649" s="23" t="str">
        <f t="shared" ca="1" si="9"/>
        <v/>
      </c>
    </row>
    <row r="650" spans="1:29" x14ac:dyDescent="0.25">
      <c r="A650" s="23">
        <v>649</v>
      </c>
      <c r="B650">
        <v>323</v>
      </c>
      <c r="C650" t="str">
        <f ca="1">IFERROR(VLOOKUP($B650,INDIRECT(nfl_game_result),MATCH(C$1,INDIRECT(nfl_game_result_header),0),FALSE),"error")</f>
        <v>2013_04_ARI@TBY</v>
      </c>
      <c r="D650" t="str">
        <f ca="1">IFERROR(IF(ISBLANK(VLOOKUP($B650,INDIRECT(nfl_game_result),MATCH(D$1,INDIRECT(nfl_game_result_header),0),FALSE)),"",VLOOKUP($B650,INDIRECT(nfl_game_result),MATCH(D$1,INDIRECT(nfl_game_result_header),0),FALSE)),"error")</f>
        <v/>
      </c>
      <c r="E650">
        <f ca="1">IFERROR(IF(ISBLANK(VLOOKUP($B650,INDIRECT(nfl_game_result),MATCH(E$1,INDIRECT(nfl_game_result_header),0),FALSE)),"",VLOOKUP($B650,INDIRECT(nfl_game_result),MATCH(E$1,INDIRECT(nfl_game_result_header),0),FALSE)),"error")</f>
        <v>-2.5</v>
      </c>
      <c r="F650" s="23" t="str">
        <f ca="1">IFERROR(IF(ISBLANK(VLOOKUP($B650,INDIRECT(nfl_game_result),MATCH(F$1,INDIRECT(nfl_game_result_header),0),FALSE)),"",VLOOKUP($B650,INDIRECT(nfl_game_result),MATCH(F$1,INDIRECT(nfl_game_result_header),0),FALSE)),"error")</f>
        <v/>
      </c>
      <c r="G650" s="23" t="str">
        <f ca="1">IFERROR(IF(ISBLANK(VLOOKUP($B650,INDIRECT(nfl_game_result),MATCH(G$1,INDIRECT(nfl_game_result_header),0),FALSE)),"",VLOOKUP($B650,INDIRECT(nfl_game_result),MATCH(G$1,INDIRECT(nfl_game_result_header),0),FALSE)),"error")</f>
        <v/>
      </c>
      <c r="H650">
        <f ca="1">IFERROR(IF(ISBLANK(VLOOKUP($B650,INDIRECT(nfl_game_result),MATCH(H$1,INDIRECT(nfl_game_result_header),0),FALSE)),"",VLOOKUP($B650,INDIRECT(nfl_game_result),MATCH(H$1,INDIRECT(nfl_game_result_header),0),FALSE)),"error")</f>
        <v>10</v>
      </c>
      <c r="I650">
        <f ca="1">IFERROR(IF(ISBLANK(VLOOKUP($B650,INDIRECT(nfl_game_result),MATCH(I$1,INDIRECT(nfl_game_result_header),0),FALSE)),"",VLOOKUP($B650,INDIRECT(nfl_game_result),MATCH(I$1,INDIRECT(nfl_game_result_header),0),FALSE)),"error")</f>
        <v>13</v>
      </c>
      <c r="J650" t="str">
        <f ca="1">IFERROR(IF(ISBLANK(VLOOKUP($B650,INDIRECT(nfl_game_result),MATCH(J$1,INDIRECT(nfl_game_result_header),0),FALSE)),"",VLOOKUP($B650,INDIRECT(nfl_game_result),MATCH(J$1,INDIRECT(nfl_game_result_header),0),FALSE)),"error")</f>
        <v>ARI</v>
      </c>
      <c r="K650" t="str">
        <f ca="1">IFERROR(IF(ISBLANK(VLOOKUP($B650,INDIRECT(nfl_game_result),MATCH(K$1,INDIRECT(nfl_game_result_header),0),FALSE)),"",VLOOKUP($B650,INDIRECT(nfl_game_result),MATCH(K$1,INDIRECT(nfl_game_result_header),0),FALSE)),"error")</f>
        <v>ARI</v>
      </c>
      <c r="L650" s="23" t="str">
        <f ca="1">IFERROR(IF(ISBLANK(VLOOKUP($B650,INDIRECT(nfl_game_result),MATCH(L$1,INDIRECT(nfl_game_result_header),0),FALSE)),"",VLOOKUP($B650,INDIRECT(nfl_game_result),MATCH(L$1,INDIRECT(nfl_game_result_header),0),FALSE)),"error")</f>
        <v/>
      </c>
      <c r="M650" t="s">
        <v>16</v>
      </c>
      <c r="N650">
        <v>1</v>
      </c>
      <c r="O650" t="s">
        <v>64</v>
      </c>
      <c r="V650" s="23" t="s">
        <v>416</v>
      </c>
      <c r="W650">
        <f ca="1">VALUE(LEFT(C650, 4))</f>
        <v>2013</v>
      </c>
      <c r="X650">
        <f ca="1">VALUE(MID(C650,6,FIND("_",C650,6)-6))</f>
        <v>4</v>
      </c>
      <c r="Y650" t="str">
        <f ca="1">IF(NOT(OR(ISBLANK(D650),ISBLANK(E650),D650="",E650="")),D650-E650,"")</f>
        <v/>
      </c>
      <c r="Z650" t="str">
        <f ca="1">IF(OR(NOT(ISNUMBER(D650)),ISBLANK(D650),D650="",ISBLANK(N650)),"",ABS(D650-N650))</f>
        <v/>
      </c>
      <c r="AA650">
        <f ca="1">IF(OR(ISBLANK(J650),ISBLANK(O650),J650="",O650=""),"",IF(J650=O650,1,0))</f>
        <v>1</v>
      </c>
      <c r="AB650" t="str">
        <f ca="1">IF(OR(ISBLANK(K650),ISBLANK(Q650),K650="",Q650=""),"",IF(K650=Q650,1,0))</f>
        <v/>
      </c>
      <c r="AC650" s="23" t="str">
        <f t="shared" ca="1" si="9"/>
        <v/>
      </c>
    </row>
    <row r="651" spans="1:29" x14ac:dyDescent="0.25">
      <c r="A651" s="23">
        <v>650</v>
      </c>
      <c r="B651">
        <v>324</v>
      </c>
      <c r="C651" t="str">
        <f ca="1">IFERROR(VLOOKUP($B651,INDIRECT(nfl_game_result),MATCH(C$1,INDIRECT(nfl_game_result_header),0),FALSE),"error")</f>
        <v>2013_04_SEA@HOU</v>
      </c>
      <c r="D651" t="str">
        <f ca="1">IFERROR(IF(ISBLANK(VLOOKUP($B651,INDIRECT(nfl_game_result),MATCH(D$1,INDIRECT(nfl_game_result_header),0),FALSE)),"",VLOOKUP($B651,INDIRECT(nfl_game_result),MATCH(D$1,INDIRECT(nfl_game_result_header),0),FALSE)),"error")</f>
        <v/>
      </c>
      <c r="E651">
        <f ca="1">IFERROR(IF(ISBLANK(VLOOKUP($B651,INDIRECT(nfl_game_result),MATCH(E$1,INDIRECT(nfl_game_result_header),0),FALSE)),"",VLOOKUP($B651,INDIRECT(nfl_game_result),MATCH(E$1,INDIRECT(nfl_game_result_header),0),FALSE)),"error")</f>
        <v>2.5</v>
      </c>
      <c r="F651" s="23" t="str">
        <f ca="1">IFERROR(IF(ISBLANK(VLOOKUP($B651,INDIRECT(nfl_game_result),MATCH(F$1,INDIRECT(nfl_game_result_header),0),FALSE)),"",VLOOKUP($B651,INDIRECT(nfl_game_result),MATCH(F$1,INDIRECT(nfl_game_result_header),0),FALSE)),"error")</f>
        <v/>
      </c>
      <c r="G651" s="23" t="str">
        <f ca="1">IFERROR(IF(ISBLANK(VLOOKUP($B651,INDIRECT(nfl_game_result),MATCH(G$1,INDIRECT(nfl_game_result_header),0),FALSE)),"",VLOOKUP($B651,INDIRECT(nfl_game_result),MATCH(G$1,INDIRECT(nfl_game_result_header),0),FALSE)),"error")</f>
        <v/>
      </c>
      <c r="H651">
        <f ca="1">IFERROR(IF(ISBLANK(VLOOKUP($B651,INDIRECT(nfl_game_result),MATCH(H$1,INDIRECT(nfl_game_result_header),0),FALSE)),"",VLOOKUP($B651,INDIRECT(nfl_game_result),MATCH(H$1,INDIRECT(nfl_game_result_header),0),FALSE)),"error")</f>
        <v>20</v>
      </c>
      <c r="I651">
        <f ca="1">IFERROR(IF(ISBLANK(VLOOKUP($B651,INDIRECT(nfl_game_result),MATCH(I$1,INDIRECT(nfl_game_result_header),0),FALSE)),"",VLOOKUP($B651,INDIRECT(nfl_game_result),MATCH(I$1,INDIRECT(nfl_game_result_header),0),FALSE)),"error")</f>
        <v>23</v>
      </c>
      <c r="J651" t="str">
        <f ca="1">IFERROR(IF(ISBLANK(VLOOKUP($B651,INDIRECT(nfl_game_result),MATCH(J$1,INDIRECT(nfl_game_result_header),0),FALSE)),"",VLOOKUP($B651,INDIRECT(nfl_game_result),MATCH(J$1,INDIRECT(nfl_game_result_header),0),FALSE)),"error")</f>
        <v>SEA</v>
      </c>
      <c r="K651" t="str">
        <f ca="1">IFERROR(IF(ISBLANK(VLOOKUP($B651,INDIRECT(nfl_game_result),MATCH(K$1,INDIRECT(nfl_game_result_header),0),FALSE)),"",VLOOKUP($B651,INDIRECT(nfl_game_result),MATCH(K$1,INDIRECT(nfl_game_result_header),0),FALSE)),"error")</f>
        <v>SEA</v>
      </c>
      <c r="L651" s="23" t="str">
        <f ca="1">IFERROR(IF(ISBLANK(VLOOKUP($B651,INDIRECT(nfl_game_result),MATCH(L$1,INDIRECT(nfl_game_result_header),0),FALSE)),"",VLOOKUP($B651,INDIRECT(nfl_game_result),MATCH(L$1,INDIRECT(nfl_game_result_header),0),FALSE)),"error")</f>
        <v/>
      </c>
      <c r="M651" t="s">
        <v>16</v>
      </c>
      <c r="N651">
        <v>1.5</v>
      </c>
      <c r="O651" t="s">
        <v>89</v>
      </c>
      <c r="V651" s="23" t="s">
        <v>416</v>
      </c>
      <c r="W651">
        <f ca="1">VALUE(LEFT(C651, 4))</f>
        <v>2013</v>
      </c>
      <c r="X651">
        <f ca="1">VALUE(MID(C651,6,FIND("_",C651,6)-6))</f>
        <v>4</v>
      </c>
      <c r="Y651" t="str">
        <f ca="1">IF(NOT(OR(ISBLANK(D651),ISBLANK(E651),D651="",E651="")),D651-E651,"")</f>
        <v/>
      </c>
      <c r="Z651" t="str">
        <f ca="1">IF(OR(NOT(ISNUMBER(D651)),ISBLANK(D651),D651="",ISBLANK(N651)),"",ABS(D651-N651))</f>
        <v/>
      </c>
      <c r="AA651">
        <f ca="1">IF(OR(ISBLANK(J651),ISBLANK(O651),J651="",O651=""),"",IF(J651=O651,1,0))</f>
        <v>1</v>
      </c>
      <c r="AB651" t="str">
        <f ca="1">IF(OR(ISBLANK(K651),ISBLANK(Q651),K651="",Q651=""),"",IF(K651=Q651,1,0))</f>
        <v/>
      </c>
      <c r="AC651" s="23" t="str">
        <f t="shared" ca="1" si="9"/>
        <v/>
      </c>
    </row>
    <row r="652" spans="1:29" x14ac:dyDescent="0.25">
      <c r="A652" s="23">
        <v>651</v>
      </c>
      <c r="B652">
        <v>325</v>
      </c>
      <c r="C652" t="str">
        <f ca="1">IFERROR(VLOOKUP($B652,INDIRECT(nfl_game_result),MATCH(C$1,INDIRECT(nfl_game_result_header),0),FALSE),"error")</f>
        <v>2013_04_NYJ@TEN</v>
      </c>
      <c r="D652" t="str">
        <f ca="1">IFERROR(IF(ISBLANK(VLOOKUP($B652,INDIRECT(nfl_game_result),MATCH(D$1,INDIRECT(nfl_game_result_header),0),FALSE)),"",VLOOKUP($B652,INDIRECT(nfl_game_result),MATCH(D$1,INDIRECT(nfl_game_result_header),0),FALSE)),"error")</f>
        <v/>
      </c>
      <c r="E652">
        <f ca="1">IFERROR(IF(ISBLANK(VLOOKUP($B652,INDIRECT(nfl_game_result),MATCH(E$1,INDIRECT(nfl_game_result_header),0),FALSE)),"",VLOOKUP($B652,INDIRECT(nfl_game_result),MATCH(E$1,INDIRECT(nfl_game_result_header),0),FALSE)),"error")</f>
        <v>-3.5</v>
      </c>
      <c r="F652" s="23" t="str">
        <f ca="1">IFERROR(IF(ISBLANK(VLOOKUP($B652,INDIRECT(nfl_game_result),MATCH(F$1,INDIRECT(nfl_game_result_header),0),FALSE)),"",VLOOKUP($B652,INDIRECT(nfl_game_result),MATCH(F$1,INDIRECT(nfl_game_result_header),0),FALSE)),"error")</f>
        <v/>
      </c>
      <c r="G652" s="23" t="str">
        <f ca="1">IFERROR(IF(ISBLANK(VLOOKUP($B652,INDIRECT(nfl_game_result),MATCH(G$1,INDIRECT(nfl_game_result_header),0),FALSE)),"",VLOOKUP($B652,INDIRECT(nfl_game_result),MATCH(G$1,INDIRECT(nfl_game_result_header),0),FALSE)),"error")</f>
        <v/>
      </c>
      <c r="H652">
        <f ca="1">IFERROR(IF(ISBLANK(VLOOKUP($B652,INDIRECT(nfl_game_result),MATCH(H$1,INDIRECT(nfl_game_result_header),0),FALSE)),"",VLOOKUP($B652,INDIRECT(nfl_game_result),MATCH(H$1,INDIRECT(nfl_game_result_header),0),FALSE)),"error")</f>
        <v>38</v>
      </c>
      <c r="I652">
        <f ca="1">IFERROR(IF(ISBLANK(VLOOKUP($B652,INDIRECT(nfl_game_result),MATCH(I$1,INDIRECT(nfl_game_result_header),0),FALSE)),"",VLOOKUP($B652,INDIRECT(nfl_game_result),MATCH(I$1,INDIRECT(nfl_game_result_header),0),FALSE)),"error")</f>
        <v>13</v>
      </c>
      <c r="J652" t="str">
        <f ca="1">IFERROR(IF(ISBLANK(VLOOKUP($B652,INDIRECT(nfl_game_result),MATCH(J$1,INDIRECT(nfl_game_result_header),0),FALSE)),"",VLOOKUP($B652,INDIRECT(nfl_game_result),MATCH(J$1,INDIRECT(nfl_game_result_header),0),FALSE)),"error")</f>
        <v>TEN</v>
      </c>
      <c r="K652" t="str">
        <f ca="1">IFERROR(IF(ISBLANK(VLOOKUP($B652,INDIRECT(nfl_game_result),MATCH(K$1,INDIRECT(nfl_game_result_header),0),FALSE)),"",VLOOKUP($B652,INDIRECT(nfl_game_result),MATCH(K$1,INDIRECT(nfl_game_result_header),0),FALSE)),"error")</f>
        <v>TEN</v>
      </c>
      <c r="L652" s="23" t="str">
        <f ca="1">IFERROR(IF(ISBLANK(VLOOKUP($B652,INDIRECT(nfl_game_result),MATCH(L$1,INDIRECT(nfl_game_result_header),0),FALSE)),"",VLOOKUP($B652,INDIRECT(nfl_game_result),MATCH(L$1,INDIRECT(nfl_game_result_header),0),FALSE)),"error")</f>
        <v/>
      </c>
      <c r="M652" t="s">
        <v>16</v>
      </c>
      <c r="N652">
        <v>-7</v>
      </c>
      <c r="O652" t="s">
        <v>93</v>
      </c>
      <c r="V652" s="23" t="s">
        <v>416</v>
      </c>
      <c r="W652">
        <f ca="1">VALUE(LEFT(C652, 4))</f>
        <v>2013</v>
      </c>
      <c r="X652">
        <f ca="1">VALUE(MID(C652,6,FIND("_",C652,6)-6))</f>
        <v>4</v>
      </c>
      <c r="Y652" t="str">
        <f ca="1">IF(NOT(OR(ISBLANK(D652),ISBLANK(E652),D652="",E652="")),D652-E652,"")</f>
        <v/>
      </c>
      <c r="Z652" t="str">
        <f ca="1">IF(OR(NOT(ISNUMBER(D652)),ISBLANK(D652),D652="",ISBLANK(N652)),"",ABS(D652-N652))</f>
        <v/>
      </c>
      <c r="AA652">
        <f ca="1">IF(OR(ISBLANK(J652),ISBLANK(O652),J652="",O652=""),"",IF(J652=O652,1,0))</f>
        <v>1</v>
      </c>
      <c r="AB652" t="str">
        <f ca="1">IF(OR(ISBLANK(K652),ISBLANK(Q652),K652="",Q652=""),"",IF(K652=Q652,1,0))</f>
        <v/>
      </c>
      <c r="AC652" s="23" t="str">
        <f t="shared" ca="1" si="9"/>
        <v/>
      </c>
    </row>
    <row r="653" spans="1:29" x14ac:dyDescent="0.25">
      <c r="A653" s="23">
        <v>652</v>
      </c>
      <c r="B653">
        <v>326</v>
      </c>
      <c r="C653" t="str">
        <f ca="1">IFERROR(VLOOKUP($B653,INDIRECT(nfl_game_result),MATCH(C$1,INDIRECT(nfl_game_result_header),0),FALSE),"error")</f>
        <v>2013_04_DAL@SD</v>
      </c>
      <c r="D653" t="str">
        <f ca="1">IFERROR(IF(ISBLANK(VLOOKUP($B653,INDIRECT(nfl_game_result),MATCH(D$1,INDIRECT(nfl_game_result_header),0),FALSE)),"",VLOOKUP($B653,INDIRECT(nfl_game_result),MATCH(D$1,INDIRECT(nfl_game_result_header),0),FALSE)),"error")</f>
        <v/>
      </c>
      <c r="E653">
        <f ca="1">IFERROR(IF(ISBLANK(VLOOKUP($B653,INDIRECT(nfl_game_result),MATCH(E$1,INDIRECT(nfl_game_result_header),0),FALSE)),"",VLOOKUP($B653,INDIRECT(nfl_game_result),MATCH(E$1,INDIRECT(nfl_game_result_header),0),FALSE)),"error")</f>
        <v>1.5</v>
      </c>
      <c r="F653" s="23" t="str">
        <f ca="1">IFERROR(IF(ISBLANK(VLOOKUP($B653,INDIRECT(nfl_game_result),MATCH(F$1,INDIRECT(nfl_game_result_header),0),FALSE)),"",VLOOKUP($B653,INDIRECT(nfl_game_result),MATCH(F$1,INDIRECT(nfl_game_result_header),0),FALSE)),"error")</f>
        <v/>
      </c>
      <c r="G653" s="23" t="str">
        <f ca="1">IFERROR(IF(ISBLANK(VLOOKUP($B653,INDIRECT(nfl_game_result),MATCH(G$1,INDIRECT(nfl_game_result_header),0),FALSE)),"",VLOOKUP($B653,INDIRECT(nfl_game_result),MATCH(G$1,INDIRECT(nfl_game_result_header),0),FALSE)),"error")</f>
        <v/>
      </c>
      <c r="H653">
        <f ca="1">IFERROR(IF(ISBLANK(VLOOKUP($B653,INDIRECT(nfl_game_result),MATCH(H$1,INDIRECT(nfl_game_result_header),0),FALSE)),"",VLOOKUP($B653,INDIRECT(nfl_game_result),MATCH(H$1,INDIRECT(nfl_game_result_header),0),FALSE)),"error")</f>
        <v>30</v>
      </c>
      <c r="I653">
        <f ca="1">IFERROR(IF(ISBLANK(VLOOKUP($B653,INDIRECT(nfl_game_result),MATCH(I$1,INDIRECT(nfl_game_result_header),0),FALSE)),"",VLOOKUP($B653,INDIRECT(nfl_game_result),MATCH(I$1,INDIRECT(nfl_game_result_header),0),FALSE)),"error")</f>
        <v>21</v>
      </c>
      <c r="J653" t="str">
        <f ca="1">IFERROR(IF(ISBLANK(VLOOKUP($B653,INDIRECT(nfl_game_result),MATCH(J$1,INDIRECT(nfl_game_result_header),0),FALSE)),"",VLOOKUP($B653,INDIRECT(nfl_game_result),MATCH(J$1,INDIRECT(nfl_game_result_header),0),FALSE)),"error")</f>
        <v>SD</v>
      </c>
      <c r="K653" t="str">
        <f ca="1">IFERROR(IF(ISBLANK(VLOOKUP($B653,INDIRECT(nfl_game_result),MATCH(K$1,INDIRECT(nfl_game_result_header),0),FALSE)),"",VLOOKUP($B653,INDIRECT(nfl_game_result),MATCH(K$1,INDIRECT(nfl_game_result_header),0),FALSE)),"error")</f>
        <v>SD</v>
      </c>
      <c r="L653" s="23" t="str">
        <f ca="1">IFERROR(IF(ISBLANK(VLOOKUP($B653,INDIRECT(nfl_game_result),MATCH(L$1,INDIRECT(nfl_game_result_header),0),FALSE)),"",VLOOKUP($B653,INDIRECT(nfl_game_result),MATCH(L$1,INDIRECT(nfl_game_result_header),0),FALSE)),"error")</f>
        <v/>
      </c>
      <c r="M653" t="s">
        <v>16</v>
      </c>
      <c r="N653">
        <v>2.5</v>
      </c>
      <c r="O653" t="s">
        <v>71</v>
      </c>
      <c r="V653" s="23" t="s">
        <v>416</v>
      </c>
      <c r="W653">
        <f ca="1">VALUE(LEFT(C653, 4))</f>
        <v>2013</v>
      </c>
      <c r="X653">
        <f ca="1">VALUE(MID(C653,6,FIND("_",C653,6)-6))</f>
        <v>4</v>
      </c>
      <c r="Y653" t="str">
        <f ca="1">IF(NOT(OR(ISBLANK(D653),ISBLANK(E653),D653="",E653="")),D653-E653,"")</f>
        <v/>
      </c>
      <c r="Z653" t="str">
        <f ca="1">IF(OR(NOT(ISNUMBER(D653)),ISBLANK(D653),D653="",ISBLANK(N653)),"",ABS(D653-N653))</f>
        <v/>
      </c>
      <c r="AA653">
        <f ca="1">IF(OR(ISBLANK(J653),ISBLANK(O653),J653="",O653=""),"",IF(J653=O653,1,0))</f>
        <v>0</v>
      </c>
      <c r="AB653" t="str">
        <f ca="1">IF(OR(ISBLANK(K653),ISBLANK(Q653),K653="",Q653=""),"",IF(K653=Q653,1,0))</f>
        <v/>
      </c>
      <c r="AC653" s="23" t="str">
        <f t="shared" ca="1" si="9"/>
        <v/>
      </c>
    </row>
    <row r="654" spans="1:29" x14ac:dyDescent="0.25">
      <c r="A654" s="23">
        <v>653</v>
      </c>
      <c r="B654">
        <v>327</v>
      </c>
      <c r="C654" t="str">
        <f ca="1">IFERROR(VLOOKUP($B654,INDIRECT(nfl_game_result),MATCH(C$1,INDIRECT(nfl_game_result_header),0),FALSE),"error")</f>
        <v>2013_04_PHI@DEN</v>
      </c>
      <c r="D654" t="str">
        <f ca="1">IFERROR(IF(ISBLANK(VLOOKUP($B654,INDIRECT(nfl_game_result),MATCH(D$1,INDIRECT(nfl_game_result_header),0),FALSE)),"",VLOOKUP($B654,INDIRECT(nfl_game_result),MATCH(D$1,INDIRECT(nfl_game_result_header),0),FALSE)),"error")</f>
        <v/>
      </c>
      <c r="E654">
        <f ca="1">IFERROR(IF(ISBLANK(VLOOKUP($B654,INDIRECT(nfl_game_result),MATCH(E$1,INDIRECT(nfl_game_result_header),0),FALSE)),"",VLOOKUP($B654,INDIRECT(nfl_game_result),MATCH(E$1,INDIRECT(nfl_game_result_header),0),FALSE)),"error")</f>
        <v>-11.5</v>
      </c>
      <c r="F654" s="23" t="str">
        <f ca="1">IFERROR(IF(ISBLANK(VLOOKUP($B654,INDIRECT(nfl_game_result),MATCH(F$1,INDIRECT(nfl_game_result_header),0),FALSE)),"",VLOOKUP($B654,INDIRECT(nfl_game_result),MATCH(F$1,INDIRECT(nfl_game_result_header),0),FALSE)),"error")</f>
        <v/>
      </c>
      <c r="G654" s="23" t="str">
        <f ca="1">IFERROR(IF(ISBLANK(VLOOKUP($B654,INDIRECT(nfl_game_result),MATCH(G$1,INDIRECT(nfl_game_result_header),0),FALSE)),"",VLOOKUP($B654,INDIRECT(nfl_game_result),MATCH(G$1,INDIRECT(nfl_game_result_header),0),FALSE)),"error")</f>
        <v/>
      </c>
      <c r="H654">
        <f ca="1">IFERROR(IF(ISBLANK(VLOOKUP($B654,INDIRECT(nfl_game_result),MATCH(H$1,INDIRECT(nfl_game_result_header),0),FALSE)),"",VLOOKUP($B654,INDIRECT(nfl_game_result),MATCH(H$1,INDIRECT(nfl_game_result_header),0),FALSE)),"error")</f>
        <v>52</v>
      </c>
      <c r="I654">
        <f ca="1">IFERROR(IF(ISBLANK(VLOOKUP($B654,INDIRECT(nfl_game_result),MATCH(I$1,INDIRECT(nfl_game_result_header),0),FALSE)),"",VLOOKUP($B654,INDIRECT(nfl_game_result),MATCH(I$1,INDIRECT(nfl_game_result_header),0),FALSE)),"error")</f>
        <v>20</v>
      </c>
      <c r="J654" t="str">
        <f ca="1">IFERROR(IF(ISBLANK(VLOOKUP($B654,INDIRECT(nfl_game_result),MATCH(J$1,INDIRECT(nfl_game_result_header),0),FALSE)),"",VLOOKUP($B654,INDIRECT(nfl_game_result),MATCH(J$1,INDIRECT(nfl_game_result_header),0),FALSE)),"error")</f>
        <v>DEN</v>
      </c>
      <c r="K654" t="str">
        <f ca="1">IFERROR(IF(ISBLANK(VLOOKUP($B654,INDIRECT(nfl_game_result),MATCH(K$1,INDIRECT(nfl_game_result_header),0),FALSE)),"",VLOOKUP($B654,INDIRECT(nfl_game_result),MATCH(K$1,INDIRECT(nfl_game_result_header),0),FALSE)),"error")</f>
        <v>DEN</v>
      </c>
      <c r="L654" s="23" t="str">
        <f ca="1">IFERROR(IF(ISBLANK(VLOOKUP($B654,INDIRECT(nfl_game_result),MATCH(L$1,INDIRECT(nfl_game_result_header),0),FALSE)),"",VLOOKUP($B654,INDIRECT(nfl_game_result),MATCH(L$1,INDIRECT(nfl_game_result_header),0),FALSE)),"error")</f>
        <v/>
      </c>
      <c r="M654" t="s">
        <v>16</v>
      </c>
      <c r="N654">
        <v>-8.5</v>
      </c>
      <c r="O654" t="s">
        <v>72</v>
      </c>
      <c r="V654" s="23" t="s">
        <v>416</v>
      </c>
      <c r="W654">
        <f ca="1">VALUE(LEFT(C654, 4))</f>
        <v>2013</v>
      </c>
      <c r="X654">
        <f ca="1">VALUE(MID(C654,6,FIND("_",C654,6)-6))</f>
        <v>4</v>
      </c>
      <c r="Y654" t="str">
        <f ca="1">IF(NOT(OR(ISBLANK(D654),ISBLANK(E654),D654="",E654="")),D654-E654,"")</f>
        <v/>
      </c>
      <c r="Z654" t="str">
        <f ca="1">IF(OR(NOT(ISNUMBER(D654)),ISBLANK(D654),D654="",ISBLANK(N654)),"",ABS(D654-N654))</f>
        <v/>
      </c>
      <c r="AA654">
        <f ca="1">IF(OR(ISBLANK(J654),ISBLANK(O654),J654="",O654=""),"",IF(J654=O654,1,0))</f>
        <v>1</v>
      </c>
      <c r="AB654" t="str">
        <f ca="1">IF(OR(ISBLANK(K654),ISBLANK(Q654),K654="",Q654=""),"",IF(K654=Q654,1,0))</f>
        <v/>
      </c>
      <c r="AC654" s="23" t="str">
        <f t="shared" ca="1" si="9"/>
        <v/>
      </c>
    </row>
    <row r="655" spans="1:29" x14ac:dyDescent="0.25">
      <c r="A655" s="23">
        <v>654</v>
      </c>
      <c r="B655">
        <v>328</v>
      </c>
      <c r="C655" t="str">
        <f ca="1">IFERROR(VLOOKUP($B655,INDIRECT(nfl_game_result),MATCH(C$1,INDIRECT(nfl_game_result_header),0),FALSE),"error")</f>
        <v>2013_04_WAS@OAK</v>
      </c>
      <c r="D655" t="str">
        <f ca="1">IFERROR(IF(ISBLANK(VLOOKUP($B655,INDIRECT(nfl_game_result),MATCH(D$1,INDIRECT(nfl_game_result_header),0),FALSE)),"",VLOOKUP($B655,INDIRECT(nfl_game_result),MATCH(D$1,INDIRECT(nfl_game_result_header),0),FALSE)),"error")</f>
        <v/>
      </c>
      <c r="E655">
        <f ca="1">IFERROR(IF(ISBLANK(VLOOKUP($B655,INDIRECT(nfl_game_result),MATCH(E$1,INDIRECT(nfl_game_result_header),0),FALSE)),"",VLOOKUP($B655,INDIRECT(nfl_game_result),MATCH(E$1,INDIRECT(nfl_game_result_header),0),FALSE)),"error")</f>
        <v>2.5</v>
      </c>
      <c r="F655" s="23" t="str">
        <f ca="1">IFERROR(IF(ISBLANK(VLOOKUP($B655,INDIRECT(nfl_game_result),MATCH(F$1,INDIRECT(nfl_game_result_header),0),FALSE)),"",VLOOKUP($B655,INDIRECT(nfl_game_result),MATCH(F$1,INDIRECT(nfl_game_result_header),0),FALSE)),"error")</f>
        <v/>
      </c>
      <c r="G655" s="23" t="str">
        <f ca="1">IFERROR(IF(ISBLANK(VLOOKUP($B655,INDIRECT(nfl_game_result),MATCH(G$1,INDIRECT(nfl_game_result_header),0),FALSE)),"",VLOOKUP($B655,INDIRECT(nfl_game_result),MATCH(G$1,INDIRECT(nfl_game_result_header),0),FALSE)),"error")</f>
        <v/>
      </c>
      <c r="H655">
        <f ca="1">IFERROR(IF(ISBLANK(VLOOKUP($B655,INDIRECT(nfl_game_result),MATCH(H$1,INDIRECT(nfl_game_result_header),0),FALSE)),"",VLOOKUP($B655,INDIRECT(nfl_game_result),MATCH(H$1,INDIRECT(nfl_game_result_header),0),FALSE)),"error")</f>
        <v>14</v>
      </c>
      <c r="I655">
        <f ca="1">IFERROR(IF(ISBLANK(VLOOKUP($B655,INDIRECT(nfl_game_result),MATCH(I$1,INDIRECT(nfl_game_result_header),0),FALSE)),"",VLOOKUP($B655,INDIRECT(nfl_game_result),MATCH(I$1,INDIRECT(nfl_game_result_header),0),FALSE)),"error")</f>
        <v>24</v>
      </c>
      <c r="J655" t="str">
        <f ca="1">IFERROR(IF(ISBLANK(VLOOKUP($B655,INDIRECT(nfl_game_result),MATCH(J$1,INDIRECT(nfl_game_result_header),0),FALSE)),"",VLOOKUP($B655,INDIRECT(nfl_game_result),MATCH(J$1,INDIRECT(nfl_game_result_header),0),FALSE)),"error")</f>
        <v>WAS</v>
      </c>
      <c r="K655" t="str">
        <f ca="1">IFERROR(IF(ISBLANK(VLOOKUP($B655,INDIRECT(nfl_game_result),MATCH(K$1,INDIRECT(nfl_game_result_header),0),FALSE)),"",VLOOKUP($B655,INDIRECT(nfl_game_result),MATCH(K$1,INDIRECT(nfl_game_result_header),0),FALSE)),"error")</f>
        <v>WAS</v>
      </c>
      <c r="L655" s="23" t="str">
        <f ca="1">IFERROR(IF(ISBLANK(VLOOKUP($B655,INDIRECT(nfl_game_result),MATCH(L$1,INDIRECT(nfl_game_result_header),0),FALSE)),"",VLOOKUP($B655,INDIRECT(nfl_game_result),MATCH(L$1,INDIRECT(nfl_game_result_header),0),FALSE)),"error")</f>
        <v/>
      </c>
      <c r="M655" t="s">
        <v>16</v>
      </c>
      <c r="N655">
        <v>3</v>
      </c>
      <c r="O655" t="s">
        <v>94</v>
      </c>
      <c r="V655" s="23" t="s">
        <v>416</v>
      </c>
      <c r="W655">
        <f ca="1">VALUE(LEFT(C655, 4))</f>
        <v>2013</v>
      </c>
      <c r="X655">
        <f ca="1">VALUE(MID(C655,6,FIND("_",C655,6)-6))</f>
        <v>4</v>
      </c>
      <c r="Y655" t="str">
        <f ca="1">IF(NOT(OR(ISBLANK(D655),ISBLANK(E655),D655="",E655="")),D655-E655,"")</f>
        <v/>
      </c>
      <c r="Z655" t="str">
        <f ca="1">IF(OR(NOT(ISNUMBER(D655)),ISBLANK(D655),D655="",ISBLANK(N655)),"",ABS(D655-N655))</f>
        <v/>
      </c>
      <c r="AA655">
        <f ca="1">IF(OR(ISBLANK(J655),ISBLANK(O655),J655="",O655=""),"",IF(J655=O655,1,0))</f>
        <v>1</v>
      </c>
      <c r="AB655" t="str">
        <f ca="1">IF(OR(ISBLANK(K655),ISBLANK(Q655),K655="",Q655=""),"",IF(K655=Q655,1,0))</f>
        <v/>
      </c>
      <c r="AC655" s="23" t="str">
        <f t="shared" ca="1" si="9"/>
        <v/>
      </c>
    </row>
    <row r="656" spans="1:29" x14ac:dyDescent="0.25">
      <c r="A656" s="23">
        <v>655</v>
      </c>
      <c r="B656">
        <v>329</v>
      </c>
      <c r="C656" t="str">
        <f ca="1">IFERROR(VLOOKUP($B656,INDIRECT(nfl_game_result),MATCH(C$1,INDIRECT(nfl_game_result_header),0),FALSE),"error")</f>
        <v>2013_04_NWE@ATL</v>
      </c>
      <c r="D656" t="str">
        <f ca="1">IFERROR(IF(ISBLANK(VLOOKUP($B656,INDIRECT(nfl_game_result),MATCH(D$1,INDIRECT(nfl_game_result_header),0),FALSE)),"",VLOOKUP($B656,INDIRECT(nfl_game_result),MATCH(D$1,INDIRECT(nfl_game_result_header),0),FALSE)),"error")</f>
        <v/>
      </c>
      <c r="E656">
        <f ca="1">IFERROR(IF(ISBLANK(VLOOKUP($B656,INDIRECT(nfl_game_result),MATCH(E$1,INDIRECT(nfl_game_result_header),0),FALSE)),"",VLOOKUP($B656,INDIRECT(nfl_game_result),MATCH(E$1,INDIRECT(nfl_game_result_header),0),FALSE)),"error")</f>
        <v>-1.5</v>
      </c>
      <c r="F656" s="23" t="str">
        <f ca="1">IFERROR(IF(ISBLANK(VLOOKUP($B656,INDIRECT(nfl_game_result),MATCH(F$1,INDIRECT(nfl_game_result_header),0),FALSE)),"",VLOOKUP($B656,INDIRECT(nfl_game_result),MATCH(F$1,INDIRECT(nfl_game_result_header),0),FALSE)),"error")</f>
        <v/>
      </c>
      <c r="G656" s="23" t="str">
        <f ca="1">IFERROR(IF(ISBLANK(VLOOKUP($B656,INDIRECT(nfl_game_result),MATCH(G$1,INDIRECT(nfl_game_result_header),0),FALSE)),"",VLOOKUP($B656,INDIRECT(nfl_game_result),MATCH(G$1,INDIRECT(nfl_game_result_header),0),FALSE)),"error")</f>
        <v/>
      </c>
      <c r="H656">
        <f ca="1">IFERROR(IF(ISBLANK(VLOOKUP($B656,INDIRECT(nfl_game_result),MATCH(H$1,INDIRECT(nfl_game_result_header),0),FALSE)),"",VLOOKUP($B656,INDIRECT(nfl_game_result),MATCH(H$1,INDIRECT(nfl_game_result_header),0),FALSE)),"error")</f>
        <v>23</v>
      </c>
      <c r="I656">
        <f ca="1">IFERROR(IF(ISBLANK(VLOOKUP($B656,INDIRECT(nfl_game_result),MATCH(I$1,INDIRECT(nfl_game_result_header),0),FALSE)),"",VLOOKUP($B656,INDIRECT(nfl_game_result),MATCH(I$1,INDIRECT(nfl_game_result_header),0),FALSE)),"error")</f>
        <v>30</v>
      </c>
      <c r="J656" t="str">
        <f ca="1">IFERROR(IF(ISBLANK(VLOOKUP($B656,INDIRECT(nfl_game_result),MATCH(J$1,INDIRECT(nfl_game_result_header),0),FALSE)),"",VLOOKUP($B656,INDIRECT(nfl_game_result),MATCH(J$1,INDIRECT(nfl_game_result_header),0),FALSE)),"error")</f>
        <v>NWE</v>
      </c>
      <c r="K656" t="str">
        <f ca="1">IFERROR(IF(ISBLANK(VLOOKUP($B656,INDIRECT(nfl_game_result),MATCH(K$1,INDIRECT(nfl_game_result_header),0),FALSE)),"",VLOOKUP($B656,INDIRECT(nfl_game_result),MATCH(K$1,INDIRECT(nfl_game_result_header),0),FALSE)),"error")</f>
        <v>NWE</v>
      </c>
      <c r="L656" s="23" t="str">
        <f ca="1">IFERROR(IF(ISBLANK(VLOOKUP($B656,INDIRECT(nfl_game_result),MATCH(L$1,INDIRECT(nfl_game_result_header),0),FALSE)),"",VLOOKUP($B656,INDIRECT(nfl_game_result),MATCH(L$1,INDIRECT(nfl_game_result_header),0),FALSE)),"error")</f>
        <v/>
      </c>
      <c r="M656" t="s">
        <v>16</v>
      </c>
      <c r="N656">
        <v>-3.5</v>
      </c>
      <c r="O656" t="s">
        <v>20</v>
      </c>
      <c r="V656" s="23" t="s">
        <v>416</v>
      </c>
      <c r="W656">
        <f ca="1">VALUE(LEFT(C656, 4))</f>
        <v>2013</v>
      </c>
      <c r="X656">
        <f ca="1">VALUE(MID(C656,6,FIND("_",C656,6)-6))</f>
        <v>4</v>
      </c>
      <c r="Y656" t="str">
        <f ca="1">IF(NOT(OR(ISBLANK(D656),ISBLANK(E656),D656="",E656="")),D656-E656,"")</f>
        <v/>
      </c>
      <c r="Z656" t="str">
        <f ca="1">IF(OR(NOT(ISNUMBER(D656)),ISBLANK(D656),D656="",ISBLANK(N656)),"",ABS(D656-N656))</f>
        <v/>
      </c>
      <c r="AA656">
        <f ca="1">IF(OR(ISBLANK(J656),ISBLANK(O656),J656="",O656=""),"",IF(J656=O656,1,0))</f>
        <v>0</v>
      </c>
      <c r="AB656" t="str">
        <f ca="1">IF(OR(ISBLANK(K656),ISBLANK(Q656),K656="",Q656=""),"",IF(K656=Q656,1,0))</f>
        <v/>
      </c>
      <c r="AC656" s="23" t="str">
        <f t="shared" ca="1" si="9"/>
        <v/>
      </c>
    </row>
    <row r="657" spans="1:29" x14ac:dyDescent="0.25">
      <c r="A657" s="23">
        <v>656</v>
      </c>
      <c r="B657">
        <v>330</v>
      </c>
      <c r="C657" t="str">
        <f ca="1">IFERROR(VLOOKUP($B657,INDIRECT(nfl_game_result),MATCH(C$1,INDIRECT(nfl_game_result_header),0),FALSE),"error")</f>
        <v>2013_04_MIA@NOR</v>
      </c>
      <c r="D657" t="str">
        <f ca="1">IFERROR(IF(ISBLANK(VLOOKUP($B657,INDIRECT(nfl_game_result),MATCH(D$1,INDIRECT(nfl_game_result_header),0),FALSE)),"",VLOOKUP($B657,INDIRECT(nfl_game_result),MATCH(D$1,INDIRECT(nfl_game_result_header),0),FALSE)),"error")</f>
        <v/>
      </c>
      <c r="E657">
        <f ca="1">IFERROR(IF(ISBLANK(VLOOKUP($B657,INDIRECT(nfl_game_result),MATCH(E$1,INDIRECT(nfl_game_result_header),0),FALSE)),"",VLOOKUP($B657,INDIRECT(nfl_game_result),MATCH(E$1,INDIRECT(nfl_game_result_header),0),FALSE)),"error")</f>
        <v>-6.5</v>
      </c>
      <c r="F657" s="23" t="str">
        <f ca="1">IFERROR(IF(ISBLANK(VLOOKUP($B657,INDIRECT(nfl_game_result),MATCH(F$1,INDIRECT(nfl_game_result_header),0),FALSE)),"",VLOOKUP($B657,INDIRECT(nfl_game_result),MATCH(F$1,INDIRECT(nfl_game_result_header),0),FALSE)),"error")</f>
        <v/>
      </c>
      <c r="G657" s="23" t="str">
        <f ca="1">IFERROR(IF(ISBLANK(VLOOKUP($B657,INDIRECT(nfl_game_result),MATCH(G$1,INDIRECT(nfl_game_result_header),0),FALSE)),"",VLOOKUP($B657,INDIRECT(nfl_game_result),MATCH(G$1,INDIRECT(nfl_game_result_header),0),FALSE)),"error")</f>
        <v/>
      </c>
      <c r="H657">
        <f ca="1">IFERROR(IF(ISBLANK(VLOOKUP($B657,INDIRECT(nfl_game_result),MATCH(H$1,INDIRECT(nfl_game_result_header),0),FALSE)),"",VLOOKUP($B657,INDIRECT(nfl_game_result),MATCH(H$1,INDIRECT(nfl_game_result_header),0),FALSE)),"error")</f>
        <v>38</v>
      </c>
      <c r="I657">
        <f ca="1">IFERROR(IF(ISBLANK(VLOOKUP($B657,INDIRECT(nfl_game_result),MATCH(I$1,INDIRECT(nfl_game_result_header),0),FALSE)),"",VLOOKUP($B657,INDIRECT(nfl_game_result),MATCH(I$1,INDIRECT(nfl_game_result_header),0),FALSE)),"error")</f>
        <v>17</v>
      </c>
      <c r="J657" t="str">
        <f ca="1">IFERROR(IF(ISBLANK(VLOOKUP($B657,INDIRECT(nfl_game_result),MATCH(J$1,INDIRECT(nfl_game_result_header),0),FALSE)),"",VLOOKUP($B657,INDIRECT(nfl_game_result),MATCH(J$1,INDIRECT(nfl_game_result_header),0),FALSE)),"error")</f>
        <v>NOR</v>
      </c>
      <c r="K657" t="str">
        <f ca="1">IFERROR(IF(ISBLANK(VLOOKUP($B657,INDIRECT(nfl_game_result),MATCH(K$1,INDIRECT(nfl_game_result_header),0),FALSE)),"",VLOOKUP($B657,INDIRECT(nfl_game_result),MATCH(K$1,INDIRECT(nfl_game_result_header),0),FALSE)),"error")</f>
        <v>NOR</v>
      </c>
      <c r="L657" s="23" t="str">
        <f ca="1">IFERROR(IF(ISBLANK(VLOOKUP($B657,INDIRECT(nfl_game_result),MATCH(L$1,INDIRECT(nfl_game_result_header),0),FALSE)),"",VLOOKUP($B657,INDIRECT(nfl_game_result),MATCH(L$1,INDIRECT(nfl_game_result_header),0),FALSE)),"error")</f>
        <v/>
      </c>
      <c r="M657" t="s">
        <v>16</v>
      </c>
      <c r="N657">
        <v>-4</v>
      </c>
      <c r="O657" t="s">
        <v>79</v>
      </c>
      <c r="V657" s="23" t="s">
        <v>416</v>
      </c>
      <c r="W657">
        <f ca="1">VALUE(LEFT(C657, 4))</f>
        <v>2013</v>
      </c>
      <c r="X657">
        <f ca="1">VALUE(MID(C657,6,FIND("_",C657,6)-6))</f>
        <v>4</v>
      </c>
      <c r="Y657" t="str">
        <f ca="1">IF(NOT(OR(ISBLANK(D657),ISBLANK(E657),D657="",E657="")),D657-E657,"")</f>
        <v/>
      </c>
      <c r="Z657" t="str">
        <f ca="1">IF(OR(NOT(ISNUMBER(D657)),ISBLANK(D657),D657="",ISBLANK(N657)),"",ABS(D657-N657))</f>
        <v/>
      </c>
      <c r="AA657">
        <f ca="1">IF(OR(ISBLANK(J657),ISBLANK(O657),J657="",O657=""),"",IF(J657=O657,1,0))</f>
        <v>0</v>
      </c>
      <c r="AB657" t="str">
        <f ca="1">IF(OR(ISBLANK(K657),ISBLANK(Q657),K657="",Q657=""),"",IF(K657=Q657,1,0))</f>
        <v/>
      </c>
      <c r="AC657" s="23" t="str">
        <f t="shared" ca="1" si="9"/>
        <v/>
      </c>
    </row>
    <row r="658" spans="1:29" x14ac:dyDescent="0.25">
      <c r="A658" s="23">
        <v>657</v>
      </c>
      <c r="B658">
        <v>316</v>
      </c>
      <c r="C658" t="str">
        <f ca="1">IFERROR(VLOOKUP($B658,INDIRECT(nfl_game_result),MATCH(C$1,INDIRECT(nfl_game_result_header),0),FALSE),"error")</f>
        <v>2013_04_SFO@STL</v>
      </c>
      <c r="D658" t="str">
        <f ca="1">IFERROR(IF(ISBLANK(VLOOKUP($B658,INDIRECT(nfl_game_result),MATCH(D$1,INDIRECT(nfl_game_result_header),0),FALSE)),"",VLOOKUP($B658,INDIRECT(nfl_game_result),MATCH(D$1,INDIRECT(nfl_game_result_header),0),FALSE)),"error")</f>
        <v/>
      </c>
      <c r="E658">
        <f ca="1">IFERROR(IF(ISBLANK(VLOOKUP($B658,INDIRECT(nfl_game_result),MATCH(E$1,INDIRECT(nfl_game_result_header),0),FALSE)),"",VLOOKUP($B658,INDIRECT(nfl_game_result),MATCH(E$1,INDIRECT(nfl_game_result_header),0),FALSE)),"error")</f>
        <v>3.5</v>
      </c>
      <c r="F658" s="23" t="str">
        <f ca="1">IFERROR(IF(ISBLANK(VLOOKUP($B658,INDIRECT(nfl_game_result),MATCH(F$1,INDIRECT(nfl_game_result_header),0),FALSE)),"",VLOOKUP($B658,INDIRECT(nfl_game_result),MATCH(F$1,INDIRECT(nfl_game_result_header),0),FALSE)),"error")</f>
        <v/>
      </c>
      <c r="G658" s="23" t="str">
        <f ca="1">IFERROR(IF(ISBLANK(VLOOKUP($B658,INDIRECT(nfl_game_result),MATCH(G$1,INDIRECT(nfl_game_result_header),0),FALSE)),"",VLOOKUP($B658,INDIRECT(nfl_game_result),MATCH(G$1,INDIRECT(nfl_game_result_header),0),FALSE)),"error")</f>
        <v/>
      </c>
      <c r="H658">
        <f ca="1">IFERROR(IF(ISBLANK(VLOOKUP($B658,INDIRECT(nfl_game_result),MATCH(H$1,INDIRECT(nfl_game_result_header),0),FALSE)),"",VLOOKUP($B658,INDIRECT(nfl_game_result),MATCH(H$1,INDIRECT(nfl_game_result_header),0),FALSE)),"error")</f>
        <v>11</v>
      </c>
      <c r="I658">
        <f ca="1">IFERROR(IF(ISBLANK(VLOOKUP($B658,INDIRECT(nfl_game_result),MATCH(I$1,INDIRECT(nfl_game_result_header),0),FALSE)),"",VLOOKUP($B658,INDIRECT(nfl_game_result),MATCH(I$1,INDIRECT(nfl_game_result_header),0),FALSE)),"error")</f>
        <v>35</v>
      </c>
      <c r="J658" t="str">
        <f ca="1">IFERROR(IF(ISBLANK(VLOOKUP($B658,INDIRECT(nfl_game_result),MATCH(J$1,INDIRECT(nfl_game_result_header),0),FALSE)),"",VLOOKUP($B658,INDIRECT(nfl_game_result),MATCH(J$1,INDIRECT(nfl_game_result_header),0),FALSE)),"error")</f>
        <v>SFO</v>
      </c>
      <c r="K658" t="str">
        <f ca="1">IFERROR(IF(ISBLANK(VLOOKUP($B658,INDIRECT(nfl_game_result),MATCH(K$1,INDIRECT(nfl_game_result_header),0),FALSE)),"",VLOOKUP($B658,INDIRECT(nfl_game_result),MATCH(K$1,INDIRECT(nfl_game_result_header),0),FALSE)),"error")</f>
        <v>SFO</v>
      </c>
      <c r="L658" s="23" t="str">
        <f ca="1">IFERROR(IF(ISBLANK(VLOOKUP($B658,INDIRECT(nfl_game_result),MATCH(L$1,INDIRECT(nfl_game_result_header),0),FALSE)),"",VLOOKUP($B658,INDIRECT(nfl_game_result),MATCH(L$1,INDIRECT(nfl_game_result_header),0),FALSE)),"error")</f>
        <v/>
      </c>
      <c r="M658" t="s">
        <v>14</v>
      </c>
      <c r="N658">
        <v>3.5</v>
      </c>
      <c r="O658" t="s">
        <v>91</v>
      </c>
      <c r="V658" s="23" t="s">
        <v>416</v>
      </c>
      <c r="W658">
        <f ca="1">VALUE(LEFT(C658, 4))</f>
        <v>2013</v>
      </c>
      <c r="X658">
        <f ca="1">VALUE(MID(C658,6,FIND("_",C658,6)-6))</f>
        <v>4</v>
      </c>
      <c r="Y658" t="str">
        <f ca="1">IF(NOT(OR(ISBLANK(D658),ISBLANK(E658),D658="",E658="")),D658-E658,"")</f>
        <v/>
      </c>
      <c r="Z658" t="str">
        <f ca="1">IF(OR(NOT(ISNUMBER(D658)),ISBLANK(D658),D658="",ISBLANK(N658)),"",ABS(D658-N658))</f>
        <v/>
      </c>
      <c r="AA658">
        <f ca="1">IF(OR(ISBLANK(J658),ISBLANK(O658),J658="",O658=""),"",IF(J658=O658,1,0))</f>
        <v>0</v>
      </c>
      <c r="AB658" t="str">
        <f ca="1">IF(OR(ISBLANK(K658),ISBLANK(Q658),K658="",Q658=""),"",IF(K658=Q658,1,0))</f>
        <v/>
      </c>
      <c r="AC658" s="23" t="str">
        <f t="shared" ref="AC658:AC721" ca="1" si="10">IF(OR(ISBLANK(L658),ISBLANK(T658),L658="",T658=""),"",IF(L658=T658,1,0))</f>
        <v/>
      </c>
    </row>
    <row r="659" spans="1:29" x14ac:dyDescent="0.25">
      <c r="A659" s="23">
        <v>658</v>
      </c>
      <c r="B659">
        <v>317</v>
      </c>
      <c r="C659" t="str">
        <f ca="1">IFERROR(VLOOKUP($B659,INDIRECT(nfl_game_result),MATCH(C$1,INDIRECT(nfl_game_result_header),0),FALSE),"error")</f>
        <v>2013_04_BAL@BUF</v>
      </c>
      <c r="D659" t="str">
        <f ca="1">IFERROR(IF(ISBLANK(VLOOKUP($B659,INDIRECT(nfl_game_result),MATCH(D$1,INDIRECT(nfl_game_result_header),0),FALSE)),"",VLOOKUP($B659,INDIRECT(nfl_game_result),MATCH(D$1,INDIRECT(nfl_game_result_header),0),FALSE)),"error")</f>
        <v/>
      </c>
      <c r="E659">
        <f ca="1">IFERROR(IF(ISBLANK(VLOOKUP($B659,INDIRECT(nfl_game_result),MATCH(E$1,INDIRECT(nfl_game_result_header),0),FALSE)),"",VLOOKUP($B659,INDIRECT(nfl_game_result),MATCH(E$1,INDIRECT(nfl_game_result_header),0),FALSE)),"error")</f>
        <v>3.5</v>
      </c>
      <c r="F659" s="23" t="str">
        <f ca="1">IFERROR(IF(ISBLANK(VLOOKUP($B659,INDIRECT(nfl_game_result),MATCH(F$1,INDIRECT(nfl_game_result_header),0),FALSE)),"",VLOOKUP($B659,INDIRECT(nfl_game_result),MATCH(F$1,INDIRECT(nfl_game_result_header),0),FALSE)),"error")</f>
        <v/>
      </c>
      <c r="G659" s="23" t="str">
        <f ca="1">IFERROR(IF(ISBLANK(VLOOKUP($B659,INDIRECT(nfl_game_result),MATCH(G$1,INDIRECT(nfl_game_result_header),0),FALSE)),"",VLOOKUP($B659,INDIRECT(nfl_game_result),MATCH(G$1,INDIRECT(nfl_game_result_header),0),FALSE)),"error")</f>
        <v/>
      </c>
      <c r="H659">
        <f ca="1">IFERROR(IF(ISBLANK(VLOOKUP($B659,INDIRECT(nfl_game_result),MATCH(H$1,INDIRECT(nfl_game_result_header),0),FALSE)),"",VLOOKUP($B659,INDIRECT(nfl_game_result),MATCH(H$1,INDIRECT(nfl_game_result_header),0),FALSE)),"error")</f>
        <v>23</v>
      </c>
      <c r="I659">
        <f ca="1">IFERROR(IF(ISBLANK(VLOOKUP($B659,INDIRECT(nfl_game_result),MATCH(I$1,INDIRECT(nfl_game_result_header),0),FALSE)),"",VLOOKUP($B659,INDIRECT(nfl_game_result),MATCH(I$1,INDIRECT(nfl_game_result_header),0),FALSE)),"error")</f>
        <v>20</v>
      </c>
      <c r="J659" t="str">
        <f ca="1">IFERROR(IF(ISBLANK(VLOOKUP($B659,INDIRECT(nfl_game_result),MATCH(J$1,INDIRECT(nfl_game_result_header),0),FALSE)),"",VLOOKUP($B659,INDIRECT(nfl_game_result),MATCH(J$1,INDIRECT(nfl_game_result_header),0),FALSE)),"error")</f>
        <v>BUF</v>
      </c>
      <c r="K659" t="str">
        <f ca="1">IFERROR(IF(ISBLANK(VLOOKUP($B659,INDIRECT(nfl_game_result),MATCH(K$1,INDIRECT(nfl_game_result_header),0),FALSE)),"",VLOOKUP($B659,INDIRECT(nfl_game_result),MATCH(K$1,INDIRECT(nfl_game_result_header),0),FALSE)),"error")</f>
        <v>BUF</v>
      </c>
      <c r="L659" s="23" t="str">
        <f ca="1">IFERROR(IF(ISBLANK(VLOOKUP($B659,INDIRECT(nfl_game_result),MATCH(L$1,INDIRECT(nfl_game_result_header),0),FALSE)),"",VLOOKUP($B659,INDIRECT(nfl_game_result),MATCH(L$1,INDIRECT(nfl_game_result_header),0),FALSE)),"error")</f>
        <v/>
      </c>
      <c r="M659" t="s">
        <v>14</v>
      </c>
      <c r="N659">
        <v>2.5</v>
      </c>
      <c r="O659" t="s">
        <v>66</v>
      </c>
      <c r="V659" s="23" t="s">
        <v>416</v>
      </c>
      <c r="W659">
        <f ca="1">VALUE(LEFT(C659, 4))</f>
        <v>2013</v>
      </c>
      <c r="X659">
        <f ca="1">VALUE(MID(C659,6,FIND("_",C659,6)-6))</f>
        <v>4</v>
      </c>
      <c r="Y659" t="str">
        <f ca="1">IF(NOT(OR(ISBLANK(D659),ISBLANK(E659),D659="",E659="")),D659-E659,"")</f>
        <v/>
      </c>
      <c r="Z659" t="str">
        <f ca="1">IF(OR(NOT(ISNUMBER(D659)),ISBLANK(D659),D659="",ISBLANK(N659)),"",ABS(D659-N659))</f>
        <v/>
      </c>
      <c r="AA659">
        <f ca="1">IF(OR(ISBLANK(J659),ISBLANK(O659),J659="",O659=""),"",IF(J659=O659,1,0))</f>
        <v>1</v>
      </c>
      <c r="AB659" t="str">
        <f ca="1">IF(OR(ISBLANK(K659),ISBLANK(Q659),K659="",Q659=""),"",IF(K659=Q659,1,0))</f>
        <v/>
      </c>
      <c r="AC659" s="23" t="str">
        <f t="shared" ca="1" si="10"/>
        <v/>
      </c>
    </row>
    <row r="660" spans="1:29" x14ac:dyDescent="0.25">
      <c r="A660" s="23">
        <v>659</v>
      </c>
      <c r="B660">
        <v>318</v>
      </c>
      <c r="C660" t="str">
        <f ca="1">IFERROR(VLOOKUP($B660,INDIRECT(nfl_game_result),MATCH(C$1,INDIRECT(nfl_game_result_header),0),FALSE),"error")</f>
        <v>2013_04_CHI@DET</v>
      </c>
      <c r="D660" t="str">
        <f ca="1">IFERROR(IF(ISBLANK(VLOOKUP($B660,INDIRECT(nfl_game_result),MATCH(D$1,INDIRECT(nfl_game_result_header),0),FALSE)),"",VLOOKUP($B660,INDIRECT(nfl_game_result),MATCH(D$1,INDIRECT(nfl_game_result_header),0),FALSE)),"error")</f>
        <v/>
      </c>
      <c r="E660">
        <f ca="1">IFERROR(IF(ISBLANK(VLOOKUP($B660,INDIRECT(nfl_game_result),MATCH(E$1,INDIRECT(nfl_game_result_header),0),FALSE)),"",VLOOKUP($B660,INDIRECT(nfl_game_result),MATCH(E$1,INDIRECT(nfl_game_result_header),0),FALSE)),"error")</f>
        <v>-2.5</v>
      </c>
      <c r="F660" s="23" t="str">
        <f ca="1">IFERROR(IF(ISBLANK(VLOOKUP($B660,INDIRECT(nfl_game_result),MATCH(F$1,INDIRECT(nfl_game_result_header),0),FALSE)),"",VLOOKUP($B660,INDIRECT(nfl_game_result),MATCH(F$1,INDIRECT(nfl_game_result_header),0),FALSE)),"error")</f>
        <v/>
      </c>
      <c r="G660" s="23" t="str">
        <f ca="1">IFERROR(IF(ISBLANK(VLOOKUP($B660,INDIRECT(nfl_game_result),MATCH(G$1,INDIRECT(nfl_game_result_header),0),FALSE)),"",VLOOKUP($B660,INDIRECT(nfl_game_result),MATCH(G$1,INDIRECT(nfl_game_result_header),0),FALSE)),"error")</f>
        <v/>
      </c>
      <c r="H660">
        <f ca="1">IFERROR(IF(ISBLANK(VLOOKUP($B660,INDIRECT(nfl_game_result),MATCH(H$1,INDIRECT(nfl_game_result_header),0),FALSE)),"",VLOOKUP($B660,INDIRECT(nfl_game_result),MATCH(H$1,INDIRECT(nfl_game_result_header),0),FALSE)),"error")</f>
        <v>40</v>
      </c>
      <c r="I660">
        <f ca="1">IFERROR(IF(ISBLANK(VLOOKUP($B660,INDIRECT(nfl_game_result),MATCH(I$1,INDIRECT(nfl_game_result_header),0),FALSE)),"",VLOOKUP($B660,INDIRECT(nfl_game_result),MATCH(I$1,INDIRECT(nfl_game_result_header),0),FALSE)),"error")</f>
        <v>32</v>
      </c>
      <c r="J660" t="str">
        <f ca="1">IFERROR(IF(ISBLANK(VLOOKUP($B660,INDIRECT(nfl_game_result),MATCH(J$1,INDIRECT(nfl_game_result_header),0),FALSE)),"",VLOOKUP($B660,INDIRECT(nfl_game_result),MATCH(J$1,INDIRECT(nfl_game_result_header),0),FALSE)),"error")</f>
        <v>DET</v>
      </c>
      <c r="K660" t="str">
        <f ca="1">IFERROR(IF(ISBLANK(VLOOKUP($B660,INDIRECT(nfl_game_result),MATCH(K$1,INDIRECT(nfl_game_result_header),0),FALSE)),"",VLOOKUP($B660,INDIRECT(nfl_game_result),MATCH(K$1,INDIRECT(nfl_game_result_header),0),FALSE)),"error")</f>
        <v>DET</v>
      </c>
      <c r="L660" s="23" t="str">
        <f ca="1">IFERROR(IF(ISBLANK(VLOOKUP($B660,INDIRECT(nfl_game_result),MATCH(L$1,INDIRECT(nfl_game_result_header),0),FALSE)),"",VLOOKUP($B660,INDIRECT(nfl_game_result),MATCH(L$1,INDIRECT(nfl_game_result_header),0),FALSE)),"error")</f>
        <v/>
      </c>
      <c r="M660" t="s">
        <v>14</v>
      </c>
      <c r="N660">
        <v>2.5</v>
      </c>
      <c r="O660" t="s">
        <v>73</v>
      </c>
      <c r="V660" s="23" t="s">
        <v>416</v>
      </c>
      <c r="W660">
        <f ca="1">VALUE(LEFT(C660, 4))</f>
        <v>2013</v>
      </c>
      <c r="X660">
        <f ca="1">VALUE(MID(C660,6,FIND("_",C660,6)-6))</f>
        <v>4</v>
      </c>
      <c r="Y660" t="str">
        <f ca="1">IF(NOT(OR(ISBLANK(D660),ISBLANK(E660),D660="",E660="")),D660-E660,"")</f>
        <v/>
      </c>
      <c r="Z660" t="str">
        <f ca="1">IF(OR(NOT(ISNUMBER(D660)),ISBLANK(D660),D660="",ISBLANK(N660)),"",ABS(D660-N660))</f>
        <v/>
      </c>
      <c r="AA660">
        <f ca="1">IF(OR(ISBLANK(J660),ISBLANK(O660),J660="",O660=""),"",IF(J660=O660,1,0))</f>
        <v>1</v>
      </c>
      <c r="AB660" t="str">
        <f ca="1">IF(OR(ISBLANK(K660),ISBLANK(Q660),K660="",Q660=""),"",IF(K660=Q660,1,0))</f>
        <v/>
      </c>
      <c r="AC660" s="23" t="str">
        <f t="shared" ca="1" si="10"/>
        <v/>
      </c>
    </row>
    <row r="661" spans="1:29" x14ac:dyDescent="0.25">
      <c r="A661" s="23">
        <v>660</v>
      </c>
      <c r="B661">
        <v>319</v>
      </c>
      <c r="C661" t="str">
        <f ca="1">IFERROR(VLOOKUP($B661,INDIRECT(nfl_game_result),MATCH(C$1,INDIRECT(nfl_game_result_header),0),FALSE),"error")</f>
        <v>2013_04_CIN@CLE</v>
      </c>
      <c r="D661" t="str">
        <f ca="1">IFERROR(IF(ISBLANK(VLOOKUP($B661,INDIRECT(nfl_game_result),MATCH(D$1,INDIRECT(nfl_game_result_header),0),FALSE)),"",VLOOKUP($B661,INDIRECT(nfl_game_result),MATCH(D$1,INDIRECT(nfl_game_result_header),0),FALSE)),"error")</f>
        <v/>
      </c>
      <c r="E661">
        <f ca="1">IFERROR(IF(ISBLANK(VLOOKUP($B661,INDIRECT(nfl_game_result),MATCH(E$1,INDIRECT(nfl_game_result_header),0),FALSE)),"",VLOOKUP($B661,INDIRECT(nfl_game_result),MATCH(E$1,INDIRECT(nfl_game_result_header),0),FALSE)),"error")</f>
        <v>4.5</v>
      </c>
      <c r="F661" s="23" t="str">
        <f ca="1">IFERROR(IF(ISBLANK(VLOOKUP($B661,INDIRECT(nfl_game_result),MATCH(F$1,INDIRECT(nfl_game_result_header),0),FALSE)),"",VLOOKUP($B661,INDIRECT(nfl_game_result),MATCH(F$1,INDIRECT(nfl_game_result_header),0),FALSE)),"error")</f>
        <v/>
      </c>
      <c r="G661" s="23" t="str">
        <f ca="1">IFERROR(IF(ISBLANK(VLOOKUP($B661,INDIRECT(nfl_game_result),MATCH(G$1,INDIRECT(nfl_game_result_header),0),FALSE)),"",VLOOKUP($B661,INDIRECT(nfl_game_result),MATCH(G$1,INDIRECT(nfl_game_result_header),0),FALSE)),"error")</f>
        <v/>
      </c>
      <c r="H661">
        <f ca="1">IFERROR(IF(ISBLANK(VLOOKUP($B661,INDIRECT(nfl_game_result),MATCH(H$1,INDIRECT(nfl_game_result_header),0),FALSE)),"",VLOOKUP($B661,INDIRECT(nfl_game_result),MATCH(H$1,INDIRECT(nfl_game_result_header),0),FALSE)),"error")</f>
        <v>17</v>
      </c>
      <c r="I661">
        <f ca="1">IFERROR(IF(ISBLANK(VLOOKUP($B661,INDIRECT(nfl_game_result),MATCH(I$1,INDIRECT(nfl_game_result_header),0),FALSE)),"",VLOOKUP($B661,INDIRECT(nfl_game_result),MATCH(I$1,INDIRECT(nfl_game_result_header),0),FALSE)),"error")</f>
        <v>6</v>
      </c>
      <c r="J661" t="str">
        <f ca="1">IFERROR(IF(ISBLANK(VLOOKUP($B661,INDIRECT(nfl_game_result),MATCH(J$1,INDIRECT(nfl_game_result_header),0),FALSE)),"",VLOOKUP($B661,INDIRECT(nfl_game_result),MATCH(J$1,INDIRECT(nfl_game_result_header),0),FALSE)),"error")</f>
        <v>CLE</v>
      </c>
      <c r="K661" t="str">
        <f ca="1">IFERROR(IF(ISBLANK(VLOOKUP($B661,INDIRECT(nfl_game_result),MATCH(K$1,INDIRECT(nfl_game_result_header),0),FALSE)),"",VLOOKUP($B661,INDIRECT(nfl_game_result),MATCH(K$1,INDIRECT(nfl_game_result_header),0),FALSE)),"error")</f>
        <v>CLE</v>
      </c>
      <c r="L661" s="23" t="str">
        <f ca="1">IFERROR(IF(ISBLANK(VLOOKUP($B661,INDIRECT(nfl_game_result),MATCH(L$1,INDIRECT(nfl_game_result_header),0),FALSE)),"",VLOOKUP($B661,INDIRECT(nfl_game_result),MATCH(L$1,INDIRECT(nfl_game_result_header),0),FALSE)),"error")</f>
        <v/>
      </c>
      <c r="M661" t="s">
        <v>14</v>
      </c>
      <c r="N661">
        <v>6.5</v>
      </c>
      <c r="O661" t="s">
        <v>69</v>
      </c>
      <c r="V661" s="23" t="s">
        <v>416</v>
      </c>
      <c r="W661">
        <f ca="1">VALUE(LEFT(C661, 4))</f>
        <v>2013</v>
      </c>
      <c r="X661">
        <f ca="1">VALUE(MID(C661,6,FIND("_",C661,6)-6))</f>
        <v>4</v>
      </c>
      <c r="Y661" t="str">
        <f ca="1">IF(NOT(OR(ISBLANK(D661),ISBLANK(E661),D661="",E661="")),D661-E661,"")</f>
        <v/>
      </c>
      <c r="Z661" t="str">
        <f ca="1">IF(OR(NOT(ISNUMBER(D661)),ISBLANK(D661),D661="",ISBLANK(N661)),"",ABS(D661-N661))</f>
        <v/>
      </c>
      <c r="AA661">
        <f ca="1">IF(OR(ISBLANK(J661),ISBLANK(O661),J661="",O661=""),"",IF(J661=O661,1,0))</f>
        <v>0</v>
      </c>
      <c r="AB661" t="str">
        <f ca="1">IF(OR(ISBLANK(K661),ISBLANK(Q661),K661="",Q661=""),"",IF(K661=Q661,1,0))</f>
        <v/>
      </c>
      <c r="AC661" s="23" t="str">
        <f t="shared" ca="1" si="10"/>
        <v/>
      </c>
    </row>
    <row r="662" spans="1:29" x14ac:dyDescent="0.25">
      <c r="A662" s="23">
        <v>661</v>
      </c>
      <c r="B662">
        <v>320</v>
      </c>
      <c r="C662" t="str">
        <f ca="1">IFERROR(VLOOKUP($B662,INDIRECT(nfl_game_result),MATCH(C$1,INDIRECT(nfl_game_result_header),0),FALSE),"error")</f>
        <v>2013_04_IND@JAX</v>
      </c>
      <c r="D662" t="str">
        <f ca="1">IFERROR(IF(ISBLANK(VLOOKUP($B662,INDIRECT(nfl_game_result),MATCH(D$1,INDIRECT(nfl_game_result_header),0),FALSE)),"",VLOOKUP($B662,INDIRECT(nfl_game_result),MATCH(D$1,INDIRECT(nfl_game_result_header),0),FALSE)),"error")</f>
        <v/>
      </c>
      <c r="E662">
        <f ca="1">IFERROR(IF(ISBLANK(VLOOKUP($B662,INDIRECT(nfl_game_result),MATCH(E$1,INDIRECT(nfl_game_result_header),0),FALSE)),"",VLOOKUP($B662,INDIRECT(nfl_game_result),MATCH(E$1,INDIRECT(nfl_game_result_header),0),FALSE)),"error")</f>
        <v>8.5</v>
      </c>
      <c r="F662" s="23" t="str">
        <f ca="1">IFERROR(IF(ISBLANK(VLOOKUP($B662,INDIRECT(nfl_game_result),MATCH(F$1,INDIRECT(nfl_game_result_header),0),FALSE)),"",VLOOKUP($B662,INDIRECT(nfl_game_result),MATCH(F$1,INDIRECT(nfl_game_result_header),0),FALSE)),"error")</f>
        <v/>
      </c>
      <c r="G662" s="23" t="str">
        <f ca="1">IFERROR(IF(ISBLANK(VLOOKUP($B662,INDIRECT(nfl_game_result),MATCH(G$1,INDIRECT(nfl_game_result_header),0),FALSE)),"",VLOOKUP($B662,INDIRECT(nfl_game_result),MATCH(G$1,INDIRECT(nfl_game_result_header),0),FALSE)),"error")</f>
        <v/>
      </c>
      <c r="H662">
        <f ca="1">IFERROR(IF(ISBLANK(VLOOKUP($B662,INDIRECT(nfl_game_result),MATCH(H$1,INDIRECT(nfl_game_result_header),0),FALSE)),"",VLOOKUP($B662,INDIRECT(nfl_game_result),MATCH(H$1,INDIRECT(nfl_game_result_header),0),FALSE)),"error")</f>
        <v>3</v>
      </c>
      <c r="I662">
        <f ca="1">IFERROR(IF(ISBLANK(VLOOKUP($B662,INDIRECT(nfl_game_result),MATCH(I$1,INDIRECT(nfl_game_result_header),0),FALSE)),"",VLOOKUP($B662,INDIRECT(nfl_game_result),MATCH(I$1,INDIRECT(nfl_game_result_header),0),FALSE)),"error")</f>
        <v>37</v>
      </c>
      <c r="J662" t="str">
        <f ca="1">IFERROR(IF(ISBLANK(VLOOKUP($B662,INDIRECT(nfl_game_result),MATCH(J$1,INDIRECT(nfl_game_result_header),0),FALSE)),"",VLOOKUP($B662,INDIRECT(nfl_game_result),MATCH(J$1,INDIRECT(nfl_game_result_header),0),FALSE)),"error")</f>
        <v>IND</v>
      </c>
      <c r="K662" t="str">
        <f ca="1">IFERROR(IF(ISBLANK(VLOOKUP($B662,INDIRECT(nfl_game_result),MATCH(K$1,INDIRECT(nfl_game_result_header),0),FALSE)),"",VLOOKUP($B662,INDIRECT(nfl_game_result),MATCH(K$1,INDIRECT(nfl_game_result_header),0),FALSE)),"error")</f>
        <v>IND</v>
      </c>
      <c r="L662" s="23" t="str">
        <f ca="1">IFERROR(IF(ISBLANK(VLOOKUP($B662,INDIRECT(nfl_game_result),MATCH(L$1,INDIRECT(nfl_game_result_header),0),FALSE)),"",VLOOKUP($B662,INDIRECT(nfl_game_result),MATCH(L$1,INDIRECT(nfl_game_result_header),0),FALSE)),"error")</f>
        <v/>
      </c>
      <c r="M662" t="s">
        <v>14</v>
      </c>
      <c r="N662">
        <v>3.5</v>
      </c>
      <c r="O662" t="s">
        <v>77</v>
      </c>
      <c r="V662" s="23" t="s">
        <v>416</v>
      </c>
      <c r="W662">
        <f ca="1">VALUE(LEFT(C662, 4))</f>
        <v>2013</v>
      </c>
      <c r="X662">
        <f ca="1">VALUE(MID(C662,6,FIND("_",C662,6)-6))</f>
        <v>4</v>
      </c>
      <c r="Y662" t="str">
        <f ca="1">IF(NOT(OR(ISBLANK(D662),ISBLANK(E662),D662="",E662="")),D662-E662,"")</f>
        <v/>
      </c>
      <c r="Z662" t="str">
        <f ca="1">IF(OR(NOT(ISNUMBER(D662)),ISBLANK(D662),D662="",ISBLANK(N662)),"",ABS(D662-N662))</f>
        <v/>
      </c>
      <c r="AA662">
        <f ca="1">IF(OR(ISBLANK(J662),ISBLANK(O662),J662="",O662=""),"",IF(J662=O662,1,0))</f>
        <v>0</v>
      </c>
      <c r="AB662" t="str">
        <f ca="1">IF(OR(ISBLANK(K662),ISBLANK(Q662),K662="",Q662=""),"",IF(K662=Q662,1,0))</f>
        <v/>
      </c>
      <c r="AC662" s="23" t="str">
        <f t="shared" ca="1" si="10"/>
        <v/>
      </c>
    </row>
    <row r="663" spans="1:29" x14ac:dyDescent="0.25">
      <c r="A663" s="23">
        <v>662</v>
      </c>
      <c r="B663">
        <v>321</v>
      </c>
      <c r="C663" t="str">
        <f ca="1">IFERROR(VLOOKUP($B663,INDIRECT(nfl_game_result),MATCH(C$1,INDIRECT(nfl_game_result_header),0),FALSE),"error")</f>
        <v>2013_04_NYG@KCY</v>
      </c>
      <c r="D663" t="str">
        <f ca="1">IFERROR(IF(ISBLANK(VLOOKUP($B663,INDIRECT(nfl_game_result),MATCH(D$1,INDIRECT(nfl_game_result_header),0),FALSE)),"",VLOOKUP($B663,INDIRECT(nfl_game_result),MATCH(D$1,INDIRECT(nfl_game_result_header),0),FALSE)),"error")</f>
        <v/>
      </c>
      <c r="E663">
        <f ca="1">IFERROR(IF(ISBLANK(VLOOKUP($B663,INDIRECT(nfl_game_result),MATCH(E$1,INDIRECT(nfl_game_result_header),0),FALSE)),"",VLOOKUP($B663,INDIRECT(nfl_game_result),MATCH(E$1,INDIRECT(nfl_game_result_header),0),FALSE)),"error")</f>
        <v>-4.5</v>
      </c>
      <c r="F663" s="23" t="str">
        <f ca="1">IFERROR(IF(ISBLANK(VLOOKUP($B663,INDIRECT(nfl_game_result),MATCH(F$1,INDIRECT(nfl_game_result_header),0),FALSE)),"",VLOOKUP($B663,INDIRECT(nfl_game_result),MATCH(F$1,INDIRECT(nfl_game_result_header),0),FALSE)),"error")</f>
        <v/>
      </c>
      <c r="G663" s="23" t="str">
        <f ca="1">IFERROR(IF(ISBLANK(VLOOKUP($B663,INDIRECT(nfl_game_result),MATCH(G$1,INDIRECT(nfl_game_result_header),0),FALSE)),"",VLOOKUP($B663,INDIRECT(nfl_game_result),MATCH(G$1,INDIRECT(nfl_game_result_header),0),FALSE)),"error")</f>
        <v/>
      </c>
      <c r="H663">
        <f ca="1">IFERROR(IF(ISBLANK(VLOOKUP($B663,INDIRECT(nfl_game_result),MATCH(H$1,INDIRECT(nfl_game_result_header),0),FALSE)),"",VLOOKUP($B663,INDIRECT(nfl_game_result),MATCH(H$1,INDIRECT(nfl_game_result_header),0),FALSE)),"error")</f>
        <v>31</v>
      </c>
      <c r="I663">
        <f ca="1">IFERROR(IF(ISBLANK(VLOOKUP($B663,INDIRECT(nfl_game_result),MATCH(I$1,INDIRECT(nfl_game_result_header),0),FALSE)),"",VLOOKUP($B663,INDIRECT(nfl_game_result),MATCH(I$1,INDIRECT(nfl_game_result_header),0),FALSE)),"error")</f>
        <v>7</v>
      </c>
      <c r="J663" t="str">
        <f ca="1">IFERROR(IF(ISBLANK(VLOOKUP($B663,INDIRECT(nfl_game_result),MATCH(J$1,INDIRECT(nfl_game_result_header),0),FALSE)),"",VLOOKUP($B663,INDIRECT(nfl_game_result),MATCH(J$1,INDIRECT(nfl_game_result_header),0),FALSE)),"error")</f>
        <v>KCY</v>
      </c>
      <c r="K663" t="str">
        <f ca="1">IFERROR(IF(ISBLANK(VLOOKUP($B663,INDIRECT(nfl_game_result),MATCH(K$1,INDIRECT(nfl_game_result_header),0),FALSE)),"",VLOOKUP($B663,INDIRECT(nfl_game_result),MATCH(K$1,INDIRECT(nfl_game_result_header),0),FALSE)),"error")</f>
        <v>KCY</v>
      </c>
      <c r="L663" s="23" t="str">
        <f ca="1">IFERROR(IF(ISBLANK(VLOOKUP($B663,INDIRECT(nfl_game_result),MATCH(L$1,INDIRECT(nfl_game_result_header),0),FALSE)),"",VLOOKUP($B663,INDIRECT(nfl_game_result),MATCH(L$1,INDIRECT(nfl_game_result_header),0),FALSE)),"error")</f>
        <v/>
      </c>
      <c r="M663" t="s">
        <v>14</v>
      </c>
      <c r="N663">
        <v>-7</v>
      </c>
      <c r="O663" t="s">
        <v>83</v>
      </c>
      <c r="V663" s="23" t="s">
        <v>416</v>
      </c>
      <c r="W663">
        <f ca="1">VALUE(LEFT(C663, 4))</f>
        <v>2013</v>
      </c>
      <c r="X663">
        <f ca="1">VALUE(MID(C663,6,FIND("_",C663,6)-6))</f>
        <v>4</v>
      </c>
      <c r="Y663" t="str">
        <f ca="1">IF(NOT(OR(ISBLANK(D663),ISBLANK(E663),D663="",E663="")),D663-E663,"")</f>
        <v/>
      </c>
      <c r="Z663" t="str">
        <f ca="1">IF(OR(NOT(ISNUMBER(D663)),ISBLANK(D663),D663="",ISBLANK(N663)),"",ABS(D663-N663))</f>
        <v/>
      </c>
      <c r="AA663">
        <f ca="1">IF(OR(ISBLANK(J663),ISBLANK(O663),J663="",O663=""),"",IF(J663=O663,1,0))</f>
        <v>0</v>
      </c>
      <c r="AB663" t="str">
        <f ca="1">IF(OR(ISBLANK(K663),ISBLANK(Q663),K663="",Q663=""),"",IF(K663=Q663,1,0))</f>
        <v/>
      </c>
      <c r="AC663" s="23" t="str">
        <f t="shared" ca="1" si="10"/>
        <v/>
      </c>
    </row>
    <row r="664" spans="1:29" x14ac:dyDescent="0.25">
      <c r="A664" s="23">
        <v>663</v>
      </c>
      <c r="B664">
        <v>322</v>
      </c>
      <c r="C664" t="str">
        <f ca="1">IFERROR(VLOOKUP($B664,INDIRECT(nfl_game_result),MATCH(C$1,INDIRECT(nfl_game_result_header),0),FALSE),"error")</f>
        <v>2013_04_PIT@MIN</v>
      </c>
      <c r="D664" t="str">
        <f ca="1">IFERROR(IF(ISBLANK(VLOOKUP($B664,INDIRECT(nfl_game_result),MATCH(D$1,INDIRECT(nfl_game_result_header),0),FALSE)),"",VLOOKUP($B664,INDIRECT(nfl_game_result),MATCH(D$1,INDIRECT(nfl_game_result_header),0),FALSE)),"error")</f>
        <v/>
      </c>
      <c r="E664">
        <f ca="1">IFERROR(IF(ISBLANK(VLOOKUP($B664,INDIRECT(nfl_game_result),MATCH(E$1,INDIRECT(nfl_game_result_header),0),FALSE)),"",VLOOKUP($B664,INDIRECT(nfl_game_result),MATCH(E$1,INDIRECT(nfl_game_result_header),0),FALSE)),"error")</f>
        <v>0.5</v>
      </c>
      <c r="F664" s="23" t="str">
        <f ca="1">IFERROR(IF(ISBLANK(VLOOKUP($B664,INDIRECT(nfl_game_result),MATCH(F$1,INDIRECT(nfl_game_result_header),0),FALSE)),"",VLOOKUP($B664,INDIRECT(nfl_game_result),MATCH(F$1,INDIRECT(nfl_game_result_header),0),FALSE)),"error")</f>
        <v/>
      </c>
      <c r="G664" s="23" t="str">
        <f ca="1">IFERROR(IF(ISBLANK(VLOOKUP($B664,INDIRECT(nfl_game_result),MATCH(G$1,INDIRECT(nfl_game_result_header),0),FALSE)),"",VLOOKUP($B664,INDIRECT(nfl_game_result),MATCH(G$1,INDIRECT(nfl_game_result_header),0),FALSE)),"error")</f>
        <v/>
      </c>
      <c r="H664">
        <f ca="1">IFERROR(IF(ISBLANK(VLOOKUP($B664,INDIRECT(nfl_game_result),MATCH(H$1,INDIRECT(nfl_game_result_header),0),FALSE)),"",VLOOKUP($B664,INDIRECT(nfl_game_result),MATCH(H$1,INDIRECT(nfl_game_result_header),0),FALSE)),"error")</f>
        <v>34</v>
      </c>
      <c r="I664">
        <f ca="1">IFERROR(IF(ISBLANK(VLOOKUP($B664,INDIRECT(nfl_game_result),MATCH(I$1,INDIRECT(nfl_game_result_header),0),FALSE)),"",VLOOKUP($B664,INDIRECT(nfl_game_result),MATCH(I$1,INDIRECT(nfl_game_result_header),0),FALSE)),"error")</f>
        <v>27</v>
      </c>
      <c r="J664" t="str">
        <f ca="1">IFERROR(IF(ISBLANK(VLOOKUP($B664,INDIRECT(nfl_game_result),MATCH(J$1,INDIRECT(nfl_game_result_header),0),FALSE)),"",VLOOKUP($B664,INDIRECT(nfl_game_result),MATCH(J$1,INDIRECT(nfl_game_result_header),0),FALSE)),"error")</f>
        <v>MIN</v>
      </c>
      <c r="K664" t="str">
        <f ca="1">IFERROR(IF(ISBLANK(VLOOKUP($B664,INDIRECT(nfl_game_result),MATCH(K$1,INDIRECT(nfl_game_result_header),0),FALSE)),"",VLOOKUP($B664,INDIRECT(nfl_game_result),MATCH(K$1,INDIRECT(nfl_game_result_header),0),FALSE)),"error")</f>
        <v>MIN</v>
      </c>
      <c r="L664" s="23" t="str">
        <f ca="1">IFERROR(IF(ISBLANK(VLOOKUP($B664,INDIRECT(nfl_game_result),MATCH(L$1,INDIRECT(nfl_game_result_header),0),FALSE)),"",VLOOKUP($B664,INDIRECT(nfl_game_result),MATCH(L$1,INDIRECT(nfl_game_result_header),0),FALSE)),"error")</f>
        <v/>
      </c>
      <c r="M664" t="s">
        <v>14</v>
      </c>
      <c r="N664">
        <v>-3.5</v>
      </c>
      <c r="O664" t="s">
        <v>80</v>
      </c>
      <c r="V664" s="23" t="s">
        <v>416</v>
      </c>
      <c r="W664">
        <f ca="1">VALUE(LEFT(C664, 4))</f>
        <v>2013</v>
      </c>
      <c r="X664">
        <f ca="1">VALUE(MID(C664,6,FIND("_",C664,6)-6))</f>
        <v>4</v>
      </c>
      <c r="Y664" t="str">
        <f ca="1">IF(NOT(OR(ISBLANK(D664),ISBLANK(E664),D664="",E664="")),D664-E664,"")</f>
        <v/>
      </c>
      <c r="Z664" t="str">
        <f ca="1">IF(OR(NOT(ISNUMBER(D664)),ISBLANK(D664),D664="",ISBLANK(N664)),"",ABS(D664-N664))</f>
        <v/>
      </c>
      <c r="AA664">
        <f ca="1">IF(OR(ISBLANK(J664),ISBLANK(O664),J664="",O664=""),"",IF(J664=O664,1,0))</f>
        <v>1</v>
      </c>
      <c r="AB664" t="str">
        <f ca="1">IF(OR(ISBLANK(K664),ISBLANK(Q664),K664="",Q664=""),"",IF(K664=Q664,1,0))</f>
        <v/>
      </c>
      <c r="AC664" s="23" t="str">
        <f t="shared" ca="1" si="10"/>
        <v/>
      </c>
    </row>
    <row r="665" spans="1:29" x14ac:dyDescent="0.25">
      <c r="A665" s="23">
        <v>664</v>
      </c>
      <c r="B665">
        <v>323</v>
      </c>
      <c r="C665" t="str">
        <f ca="1">IFERROR(VLOOKUP($B665,INDIRECT(nfl_game_result),MATCH(C$1,INDIRECT(nfl_game_result_header),0),FALSE),"error")</f>
        <v>2013_04_ARI@TBY</v>
      </c>
      <c r="D665" t="str">
        <f ca="1">IFERROR(IF(ISBLANK(VLOOKUP($B665,INDIRECT(nfl_game_result),MATCH(D$1,INDIRECT(nfl_game_result_header),0),FALSE)),"",VLOOKUP($B665,INDIRECT(nfl_game_result),MATCH(D$1,INDIRECT(nfl_game_result_header),0),FALSE)),"error")</f>
        <v/>
      </c>
      <c r="E665">
        <f ca="1">IFERROR(IF(ISBLANK(VLOOKUP($B665,INDIRECT(nfl_game_result),MATCH(E$1,INDIRECT(nfl_game_result_header),0),FALSE)),"",VLOOKUP($B665,INDIRECT(nfl_game_result),MATCH(E$1,INDIRECT(nfl_game_result_header),0),FALSE)),"error")</f>
        <v>-2.5</v>
      </c>
      <c r="F665" s="23" t="str">
        <f ca="1">IFERROR(IF(ISBLANK(VLOOKUP($B665,INDIRECT(nfl_game_result),MATCH(F$1,INDIRECT(nfl_game_result_header),0),FALSE)),"",VLOOKUP($B665,INDIRECT(nfl_game_result),MATCH(F$1,INDIRECT(nfl_game_result_header),0),FALSE)),"error")</f>
        <v/>
      </c>
      <c r="G665" s="23" t="str">
        <f ca="1">IFERROR(IF(ISBLANK(VLOOKUP($B665,INDIRECT(nfl_game_result),MATCH(G$1,INDIRECT(nfl_game_result_header),0),FALSE)),"",VLOOKUP($B665,INDIRECT(nfl_game_result),MATCH(G$1,INDIRECT(nfl_game_result_header),0),FALSE)),"error")</f>
        <v/>
      </c>
      <c r="H665">
        <f ca="1">IFERROR(IF(ISBLANK(VLOOKUP($B665,INDIRECT(nfl_game_result),MATCH(H$1,INDIRECT(nfl_game_result_header),0),FALSE)),"",VLOOKUP($B665,INDIRECT(nfl_game_result),MATCH(H$1,INDIRECT(nfl_game_result_header),0),FALSE)),"error")</f>
        <v>10</v>
      </c>
      <c r="I665">
        <f ca="1">IFERROR(IF(ISBLANK(VLOOKUP($B665,INDIRECT(nfl_game_result),MATCH(I$1,INDIRECT(nfl_game_result_header),0),FALSE)),"",VLOOKUP($B665,INDIRECT(nfl_game_result),MATCH(I$1,INDIRECT(nfl_game_result_header),0),FALSE)),"error")</f>
        <v>13</v>
      </c>
      <c r="J665" t="str">
        <f ca="1">IFERROR(IF(ISBLANK(VLOOKUP($B665,INDIRECT(nfl_game_result),MATCH(J$1,INDIRECT(nfl_game_result_header),0),FALSE)),"",VLOOKUP($B665,INDIRECT(nfl_game_result),MATCH(J$1,INDIRECT(nfl_game_result_header),0),FALSE)),"error")</f>
        <v>ARI</v>
      </c>
      <c r="K665" t="str">
        <f ca="1">IFERROR(IF(ISBLANK(VLOOKUP($B665,INDIRECT(nfl_game_result),MATCH(K$1,INDIRECT(nfl_game_result_header),0),FALSE)),"",VLOOKUP($B665,INDIRECT(nfl_game_result),MATCH(K$1,INDIRECT(nfl_game_result_header),0),FALSE)),"error")</f>
        <v>ARI</v>
      </c>
      <c r="L665" s="23" t="str">
        <f ca="1">IFERROR(IF(ISBLANK(VLOOKUP($B665,INDIRECT(nfl_game_result),MATCH(L$1,INDIRECT(nfl_game_result_header),0),FALSE)),"",VLOOKUP($B665,INDIRECT(nfl_game_result),MATCH(L$1,INDIRECT(nfl_game_result_header),0),FALSE)),"error")</f>
        <v/>
      </c>
      <c r="M665" t="s">
        <v>14</v>
      </c>
      <c r="N665">
        <v>-2.5</v>
      </c>
      <c r="O665" t="s">
        <v>64</v>
      </c>
      <c r="V665" s="23" t="s">
        <v>416</v>
      </c>
      <c r="W665">
        <f ca="1">VALUE(LEFT(C665, 4))</f>
        <v>2013</v>
      </c>
      <c r="X665">
        <f ca="1">VALUE(MID(C665,6,FIND("_",C665,6)-6))</f>
        <v>4</v>
      </c>
      <c r="Y665" t="str">
        <f ca="1">IF(NOT(OR(ISBLANK(D665),ISBLANK(E665),D665="",E665="")),D665-E665,"")</f>
        <v/>
      </c>
      <c r="Z665" t="str">
        <f ca="1">IF(OR(NOT(ISNUMBER(D665)),ISBLANK(D665),D665="",ISBLANK(N665)),"",ABS(D665-N665))</f>
        <v/>
      </c>
      <c r="AA665">
        <f ca="1">IF(OR(ISBLANK(J665),ISBLANK(O665),J665="",O665=""),"",IF(J665=O665,1,0))</f>
        <v>1</v>
      </c>
      <c r="AB665" t="str">
        <f ca="1">IF(OR(ISBLANK(K665),ISBLANK(Q665),K665="",Q665=""),"",IF(K665=Q665,1,0))</f>
        <v/>
      </c>
      <c r="AC665" s="23" t="str">
        <f t="shared" ca="1" si="10"/>
        <v/>
      </c>
    </row>
    <row r="666" spans="1:29" x14ac:dyDescent="0.25">
      <c r="A666" s="23">
        <v>665</v>
      </c>
      <c r="B666">
        <v>324</v>
      </c>
      <c r="C666" t="str">
        <f ca="1">IFERROR(VLOOKUP($B666,INDIRECT(nfl_game_result),MATCH(C$1,INDIRECT(nfl_game_result_header),0),FALSE),"error")</f>
        <v>2013_04_SEA@HOU</v>
      </c>
      <c r="D666" t="str">
        <f ca="1">IFERROR(IF(ISBLANK(VLOOKUP($B666,INDIRECT(nfl_game_result),MATCH(D$1,INDIRECT(nfl_game_result_header),0),FALSE)),"",VLOOKUP($B666,INDIRECT(nfl_game_result),MATCH(D$1,INDIRECT(nfl_game_result_header),0),FALSE)),"error")</f>
        <v/>
      </c>
      <c r="E666">
        <f ca="1">IFERROR(IF(ISBLANK(VLOOKUP($B666,INDIRECT(nfl_game_result),MATCH(E$1,INDIRECT(nfl_game_result_header),0),FALSE)),"",VLOOKUP($B666,INDIRECT(nfl_game_result),MATCH(E$1,INDIRECT(nfl_game_result_header),0),FALSE)),"error")</f>
        <v>2.5</v>
      </c>
      <c r="F666" s="23" t="str">
        <f ca="1">IFERROR(IF(ISBLANK(VLOOKUP($B666,INDIRECT(nfl_game_result),MATCH(F$1,INDIRECT(nfl_game_result_header),0),FALSE)),"",VLOOKUP($B666,INDIRECT(nfl_game_result),MATCH(F$1,INDIRECT(nfl_game_result_header),0),FALSE)),"error")</f>
        <v/>
      </c>
      <c r="G666" s="23" t="str">
        <f ca="1">IFERROR(IF(ISBLANK(VLOOKUP($B666,INDIRECT(nfl_game_result),MATCH(G$1,INDIRECT(nfl_game_result_header),0),FALSE)),"",VLOOKUP($B666,INDIRECT(nfl_game_result),MATCH(G$1,INDIRECT(nfl_game_result_header),0),FALSE)),"error")</f>
        <v/>
      </c>
      <c r="H666">
        <f ca="1">IFERROR(IF(ISBLANK(VLOOKUP($B666,INDIRECT(nfl_game_result),MATCH(H$1,INDIRECT(nfl_game_result_header),0),FALSE)),"",VLOOKUP($B666,INDIRECT(nfl_game_result),MATCH(H$1,INDIRECT(nfl_game_result_header),0),FALSE)),"error")</f>
        <v>20</v>
      </c>
      <c r="I666">
        <f ca="1">IFERROR(IF(ISBLANK(VLOOKUP($B666,INDIRECT(nfl_game_result),MATCH(I$1,INDIRECT(nfl_game_result_header),0),FALSE)),"",VLOOKUP($B666,INDIRECT(nfl_game_result),MATCH(I$1,INDIRECT(nfl_game_result_header),0),FALSE)),"error")</f>
        <v>23</v>
      </c>
      <c r="J666" t="str">
        <f ca="1">IFERROR(IF(ISBLANK(VLOOKUP($B666,INDIRECT(nfl_game_result),MATCH(J$1,INDIRECT(nfl_game_result_header),0),FALSE)),"",VLOOKUP($B666,INDIRECT(nfl_game_result),MATCH(J$1,INDIRECT(nfl_game_result_header),0),FALSE)),"error")</f>
        <v>SEA</v>
      </c>
      <c r="K666" t="str">
        <f ca="1">IFERROR(IF(ISBLANK(VLOOKUP($B666,INDIRECT(nfl_game_result),MATCH(K$1,INDIRECT(nfl_game_result_header),0),FALSE)),"",VLOOKUP($B666,INDIRECT(nfl_game_result),MATCH(K$1,INDIRECT(nfl_game_result_header),0),FALSE)),"error")</f>
        <v>SEA</v>
      </c>
      <c r="L666" s="23" t="str">
        <f ca="1">IFERROR(IF(ISBLANK(VLOOKUP($B666,INDIRECT(nfl_game_result),MATCH(L$1,INDIRECT(nfl_game_result_header),0),FALSE)),"",VLOOKUP($B666,INDIRECT(nfl_game_result),MATCH(L$1,INDIRECT(nfl_game_result_header),0),FALSE)),"error")</f>
        <v/>
      </c>
      <c r="M666" t="s">
        <v>14</v>
      </c>
      <c r="N666">
        <v>4</v>
      </c>
      <c r="O666" t="s">
        <v>89</v>
      </c>
      <c r="V666" s="23" t="s">
        <v>416</v>
      </c>
      <c r="W666">
        <f ca="1">VALUE(LEFT(C666, 4))</f>
        <v>2013</v>
      </c>
      <c r="X666">
        <f ca="1">VALUE(MID(C666,6,FIND("_",C666,6)-6))</f>
        <v>4</v>
      </c>
      <c r="Y666" t="str">
        <f ca="1">IF(NOT(OR(ISBLANK(D666),ISBLANK(E666),D666="",E666="")),D666-E666,"")</f>
        <v/>
      </c>
      <c r="Z666" t="str">
        <f ca="1">IF(OR(NOT(ISNUMBER(D666)),ISBLANK(D666),D666="",ISBLANK(N666)),"",ABS(D666-N666))</f>
        <v/>
      </c>
      <c r="AA666">
        <f ca="1">IF(OR(ISBLANK(J666),ISBLANK(O666),J666="",O666=""),"",IF(J666=O666,1,0))</f>
        <v>1</v>
      </c>
      <c r="AB666" t="str">
        <f ca="1">IF(OR(ISBLANK(K666),ISBLANK(Q666),K666="",Q666=""),"",IF(K666=Q666,1,0))</f>
        <v/>
      </c>
      <c r="AC666" s="23" t="str">
        <f t="shared" ca="1" si="10"/>
        <v/>
      </c>
    </row>
    <row r="667" spans="1:29" x14ac:dyDescent="0.25">
      <c r="A667" s="23">
        <v>666</v>
      </c>
      <c r="B667">
        <v>325</v>
      </c>
      <c r="C667" t="str">
        <f ca="1">IFERROR(VLOOKUP($B667,INDIRECT(nfl_game_result),MATCH(C$1,INDIRECT(nfl_game_result_header),0),FALSE),"error")</f>
        <v>2013_04_NYJ@TEN</v>
      </c>
      <c r="D667" t="str">
        <f ca="1">IFERROR(IF(ISBLANK(VLOOKUP($B667,INDIRECT(nfl_game_result),MATCH(D$1,INDIRECT(nfl_game_result_header),0),FALSE)),"",VLOOKUP($B667,INDIRECT(nfl_game_result),MATCH(D$1,INDIRECT(nfl_game_result_header),0),FALSE)),"error")</f>
        <v/>
      </c>
      <c r="E667">
        <f ca="1">IFERROR(IF(ISBLANK(VLOOKUP($B667,INDIRECT(nfl_game_result),MATCH(E$1,INDIRECT(nfl_game_result_header),0),FALSE)),"",VLOOKUP($B667,INDIRECT(nfl_game_result),MATCH(E$1,INDIRECT(nfl_game_result_header),0),FALSE)),"error")</f>
        <v>-3.5</v>
      </c>
      <c r="F667" s="23" t="str">
        <f ca="1">IFERROR(IF(ISBLANK(VLOOKUP($B667,INDIRECT(nfl_game_result),MATCH(F$1,INDIRECT(nfl_game_result_header),0),FALSE)),"",VLOOKUP($B667,INDIRECT(nfl_game_result),MATCH(F$1,INDIRECT(nfl_game_result_header),0),FALSE)),"error")</f>
        <v/>
      </c>
      <c r="G667" s="23" t="str">
        <f ca="1">IFERROR(IF(ISBLANK(VLOOKUP($B667,INDIRECT(nfl_game_result),MATCH(G$1,INDIRECT(nfl_game_result_header),0),FALSE)),"",VLOOKUP($B667,INDIRECT(nfl_game_result),MATCH(G$1,INDIRECT(nfl_game_result_header),0),FALSE)),"error")</f>
        <v/>
      </c>
      <c r="H667">
        <f ca="1">IFERROR(IF(ISBLANK(VLOOKUP($B667,INDIRECT(nfl_game_result),MATCH(H$1,INDIRECT(nfl_game_result_header),0),FALSE)),"",VLOOKUP($B667,INDIRECT(nfl_game_result),MATCH(H$1,INDIRECT(nfl_game_result_header),0),FALSE)),"error")</f>
        <v>38</v>
      </c>
      <c r="I667">
        <f ca="1">IFERROR(IF(ISBLANK(VLOOKUP($B667,INDIRECT(nfl_game_result),MATCH(I$1,INDIRECT(nfl_game_result_header),0),FALSE)),"",VLOOKUP($B667,INDIRECT(nfl_game_result),MATCH(I$1,INDIRECT(nfl_game_result_header),0),FALSE)),"error")</f>
        <v>13</v>
      </c>
      <c r="J667" t="str">
        <f ca="1">IFERROR(IF(ISBLANK(VLOOKUP($B667,INDIRECT(nfl_game_result),MATCH(J$1,INDIRECT(nfl_game_result_header),0),FALSE)),"",VLOOKUP($B667,INDIRECT(nfl_game_result),MATCH(J$1,INDIRECT(nfl_game_result_header),0),FALSE)),"error")</f>
        <v>TEN</v>
      </c>
      <c r="K667" t="str">
        <f ca="1">IFERROR(IF(ISBLANK(VLOOKUP($B667,INDIRECT(nfl_game_result),MATCH(K$1,INDIRECT(nfl_game_result_header),0),FALSE)),"",VLOOKUP($B667,INDIRECT(nfl_game_result),MATCH(K$1,INDIRECT(nfl_game_result_header),0),FALSE)),"error")</f>
        <v>TEN</v>
      </c>
      <c r="L667" s="23" t="str">
        <f ca="1">IFERROR(IF(ISBLANK(VLOOKUP($B667,INDIRECT(nfl_game_result),MATCH(L$1,INDIRECT(nfl_game_result_header),0),FALSE)),"",VLOOKUP($B667,INDIRECT(nfl_game_result),MATCH(L$1,INDIRECT(nfl_game_result_header),0),FALSE)),"error")</f>
        <v/>
      </c>
      <c r="M667" t="s">
        <v>14</v>
      </c>
      <c r="N667">
        <v>-7</v>
      </c>
      <c r="O667" t="s">
        <v>93</v>
      </c>
      <c r="V667" s="23" t="s">
        <v>416</v>
      </c>
      <c r="W667">
        <f ca="1">VALUE(LEFT(C667, 4))</f>
        <v>2013</v>
      </c>
      <c r="X667">
        <f ca="1">VALUE(MID(C667,6,FIND("_",C667,6)-6))</f>
        <v>4</v>
      </c>
      <c r="Y667" t="str">
        <f ca="1">IF(NOT(OR(ISBLANK(D667),ISBLANK(E667),D667="",E667="")),D667-E667,"")</f>
        <v/>
      </c>
      <c r="Z667" t="str">
        <f ca="1">IF(OR(NOT(ISNUMBER(D667)),ISBLANK(D667),D667="",ISBLANK(N667)),"",ABS(D667-N667))</f>
        <v/>
      </c>
      <c r="AA667">
        <f ca="1">IF(OR(ISBLANK(J667),ISBLANK(O667),J667="",O667=""),"",IF(J667=O667,1,0))</f>
        <v>1</v>
      </c>
      <c r="AB667" t="str">
        <f ca="1">IF(OR(ISBLANK(K667),ISBLANK(Q667),K667="",Q667=""),"",IF(K667=Q667,1,0))</f>
        <v/>
      </c>
      <c r="AC667" s="23" t="str">
        <f t="shared" ca="1" si="10"/>
        <v/>
      </c>
    </row>
    <row r="668" spans="1:29" x14ac:dyDescent="0.25">
      <c r="A668" s="23">
        <v>667</v>
      </c>
      <c r="B668">
        <v>326</v>
      </c>
      <c r="C668" t="str">
        <f ca="1">IFERROR(VLOOKUP($B668,INDIRECT(nfl_game_result),MATCH(C$1,INDIRECT(nfl_game_result_header),0),FALSE),"error")</f>
        <v>2013_04_DAL@SD</v>
      </c>
      <c r="D668" t="str">
        <f ca="1">IFERROR(IF(ISBLANK(VLOOKUP($B668,INDIRECT(nfl_game_result),MATCH(D$1,INDIRECT(nfl_game_result_header),0),FALSE)),"",VLOOKUP($B668,INDIRECT(nfl_game_result),MATCH(D$1,INDIRECT(nfl_game_result_header),0),FALSE)),"error")</f>
        <v/>
      </c>
      <c r="E668">
        <f ca="1">IFERROR(IF(ISBLANK(VLOOKUP($B668,INDIRECT(nfl_game_result),MATCH(E$1,INDIRECT(nfl_game_result_header),0),FALSE)),"",VLOOKUP($B668,INDIRECT(nfl_game_result),MATCH(E$1,INDIRECT(nfl_game_result_header),0),FALSE)),"error")</f>
        <v>1.5</v>
      </c>
      <c r="F668" s="23" t="str">
        <f ca="1">IFERROR(IF(ISBLANK(VLOOKUP($B668,INDIRECT(nfl_game_result),MATCH(F$1,INDIRECT(nfl_game_result_header),0),FALSE)),"",VLOOKUP($B668,INDIRECT(nfl_game_result),MATCH(F$1,INDIRECT(nfl_game_result_header),0),FALSE)),"error")</f>
        <v/>
      </c>
      <c r="G668" s="23" t="str">
        <f ca="1">IFERROR(IF(ISBLANK(VLOOKUP($B668,INDIRECT(nfl_game_result),MATCH(G$1,INDIRECT(nfl_game_result_header),0),FALSE)),"",VLOOKUP($B668,INDIRECT(nfl_game_result),MATCH(G$1,INDIRECT(nfl_game_result_header),0),FALSE)),"error")</f>
        <v/>
      </c>
      <c r="H668">
        <f ca="1">IFERROR(IF(ISBLANK(VLOOKUP($B668,INDIRECT(nfl_game_result),MATCH(H$1,INDIRECT(nfl_game_result_header),0),FALSE)),"",VLOOKUP($B668,INDIRECT(nfl_game_result),MATCH(H$1,INDIRECT(nfl_game_result_header),0),FALSE)),"error")</f>
        <v>30</v>
      </c>
      <c r="I668">
        <f ca="1">IFERROR(IF(ISBLANK(VLOOKUP($B668,INDIRECT(nfl_game_result),MATCH(I$1,INDIRECT(nfl_game_result_header),0),FALSE)),"",VLOOKUP($B668,INDIRECT(nfl_game_result),MATCH(I$1,INDIRECT(nfl_game_result_header),0),FALSE)),"error")</f>
        <v>21</v>
      </c>
      <c r="J668" t="str">
        <f ca="1">IFERROR(IF(ISBLANK(VLOOKUP($B668,INDIRECT(nfl_game_result),MATCH(J$1,INDIRECT(nfl_game_result_header),0),FALSE)),"",VLOOKUP($B668,INDIRECT(nfl_game_result),MATCH(J$1,INDIRECT(nfl_game_result_header),0),FALSE)),"error")</f>
        <v>SD</v>
      </c>
      <c r="K668" t="str">
        <f ca="1">IFERROR(IF(ISBLANK(VLOOKUP($B668,INDIRECT(nfl_game_result),MATCH(K$1,INDIRECT(nfl_game_result_header),0),FALSE)),"",VLOOKUP($B668,INDIRECT(nfl_game_result),MATCH(K$1,INDIRECT(nfl_game_result_header),0),FALSE)),"error")</f>
        <v>SD</v>
      </c>
      <c r="L668" s="23" t="str">
        <f ca="1">IFERROR(IF(ISBLANK(VLOOKUP($B668,INDIRECT(nfl_game_result),MATCH(L$1,INDIRECT(nfl_game_result_header),0),FALSE)),"",VLOOKUP($B668,INDIRECT(nfl_game_result),MATCH(L$1,INDIRECT(nfl_game_result_header),0),FALSE)),"error")</f>
        <v/>
      </c>
      <c r="M668" t="s">
        <v>14</v>
      </c>
      <c r="N668">
        <v>-2.5</v>
      </c>
      <c r="O668" t="s">
        <v>88</v>
      </c>
      <c r="V668" s="23" t="s">
        <v>416</v>
      </c>
      <c r="W668">
        <f ca="1">VALUE(LEFT(C668, 4))</f>
        <v>2013</v>
      </c>
      <c r="X668">
        <f ca="1">VALUE(MID(C668,6,FIND("_",C668,6)-6))</f>
        <v>4</v>
      </c>
      <c r="Y668" t="str">
        <f ca="1">IF(NOT(OR(ISBLANK(D668),ISBLANK(E668),D668="",E668="")),D668-E668,"")</f>
        <v/>
      </c>
      <c r="Z668" t="str">
        <f ca="1">IF(OR(NOT(ISNUMBER(D668)),ISBLANK(D668),D668="",ISBLANK(N668)),"",ABS(D668-N668))</f>
        <v/>
      </c>
      <c r="AA668">
        <f ca="1">IF(OR(ISBLANK(J668),ISBLANK(O668),J668="",O668=""),"",IF(J668=O668,1,0))</f>
        <v>1</v>
      </c>
      <c r="AB668" t="str">
        <f ca="1">IF(OR(ISBLANK(K668),ISBLANK(Q668),K668="",Q668=""),"",IF(K668=Q668,1,0))</f>
        <v/>
      </c>
      <c r="AC668" s="23" t="str">
        <f t="shared" ca="1" si="10"/>
        <v/>
      </c>
    </row>
    <row r="669" spans="1:29" x14ac:dyDescent="0.25">
      <c r="A669" s="23">
        <v>668</v>
      </c>
      <c r="B669">
        <v>327</v>
      </c>
      <c r="C669" t="str">
        <f ca="1">IFERROR(VLOOKUP($B669,INDIRECT(nfl_game_result),MATCH(C$1,INDIRECT(nfl_game_result_header),0),FALSE),"error")</f>
        <v>2013_04_PHI@DEN</v>
      </c>
      <c r="D669" t="str">
        <f ca="1">IFERROR(IF(ISBLANK(VLOOKUP($B669,INDIRECT(nfl_game_result),MATCH(D$1,INDIRECT(nfl_game_result_header),0),FALSE)),"",VLOOKUP($B669,INDIRECT(nfl_game_result),MATCH(D$1,INDIRECT(nfl_game_result_header),0),FALSE)),"error")</f>
        <v/>
      </c>
      <c r="E669">
        <f ca="1">IFERROR(IF(ISBLANK(VLOOKUP($B669,INDIRECT(nfl_game_result),MATCH(E$1,INDIRECT(nfl_game_result_header),0),FALSE)),"",VLOOKUP($B669,INDIRECT(nfl_game_result),MATCH(E$1,INDIRECT(nfl_game_result_header),0),FALSE)),"error")</f>
        <v>-11.5</v>
      </c>
      <c r="F669" s="23" t="str">
        <f ca="1">IFERROR(IF(ISBLANK(VLOOKUP($B669,INDIRECT(nfl_game_result),MATCH(F$1,INDIRECT(nfl_game_result_header),0),FALSE)),"",VLOOKUP($B669,INDIRECT(nfl_game_result),MATCH(F$1,INDIRECT(nfl_game_result_header),0),FALSE)),"error")</f>
        <v/>
      </c>
      <c r="G669" s="23" t="str">
        <f ca="1">IFERROR(IF(ISBLANK(VLOOKUP($B669,INDIRECT(nfl_game_result),MATCH(G$1,INDIRECT(nfl_game_result_header),0),FALSE)),"",VLOOKUP($B669,INDIRECT(nfl_game_result),MATCH(G$1,INDIRECT(nfl_game_result_header),0),FALSE)),"error")</f>
        <v/>
      </c>
      <c r="H669">
        <f ca="1">IFERROR(IF(ISBLANK(VLOOKUP($B669,INDIRECT(nfl_game_result),MATCH(H$1,INDIRECT(nfl_game_result_header),0),FALSE)),"",VLOOKUP($B669,INDIRECT(nfl_game_result),MATCH(H$1,INDIRECT(nfl_game_result_header),0),FALSE)),"error")</f>
        <v>52</v>
      </c>
      <c r="I669">
        <f ca="1">IFERROR(IF(ISBLANK(VLOOKUP($B669,INDIRECT(nfl_game_result),MATCH(I$1,INDIRECT(nfl_game_result_header),0),FALSE)),"",VLOOKUP($B669,INDIRECT(nfl_game_result),MATCH(I$1,INDIRECT(nfl_game_result_header),0),FALSE)),"error")</f>
        <v>20</v>
      </c>
      <c r="J669" t="str">
        <f ca="1">IFERROR(IF(ISBLANK(VLOOKUP($B669,INDIRECT(nfl_game_result),MATCH(J$1,INDIRECT(nfl_game_result_header),0),FALSE)),"",VLOOKUP($B669,INDIRECT(nfl_game_result),MATCH(J$1,INDIRECT(nfl_game_result_header),0),FALSE)),"error")</f>
        <v>DEN</v>
      </c>
      <c r="K669" t="str">
        <f ca="1">IFERROR(IF(ISBLANK(VLOOKUP($B669,INDIRECT(nfl_game_result),MATCH(K$1,INDIRECT(nfl_game_result_header),0),FALSE)),"",VLOOKUP($B669,INDIRECT(nfl_game_result),MATCH(K$1,INDIRECT(nfl_game_result_header),0),FALSE)),"error")</f>
        <v>DEN</v>
      </c>
      <c r="L669" s="23" t="str">
        <f ca="1">IFERROR(IF(ISBLANK(VLOOKUP($B669,INDIRECT(nfl_game_result),MATCH(L$1,INDIRECT(nfl_game_result_header),0),FALSE)),"",VLOOKUP($B669,INDIRECT(nfl_game_result),MATCH(L$1,INDIRECT(nfl_game_result_header),0),FALSE)),"error")</f>
        <v/>
      </c>
      <c r="M669" t="s">
        <v>14</v>
      </c>
      <c r="N669">
        <v>-9.5</v>
      </c>
      <c r="O669" t="s">
        <v>72</v>
      </c>
      <c r="V669" s="23" t="s">
        <v>416</v>
      </c>
      <c r="W669">
        <f ca="1">VALUE(LEFT(C669, 4))</f>
        <v>2013</v>
      </c>
      <c r="X669">
        <f ca="1">VALUE(MID(C669,6,FIND("_",C669,6)-6))</f>
        <v>4</v>
      </c>
      <c r="Y669" t="str">
        <f ca="1">IF(NOT(OR(ISBLANK(D669),ISBLANK(E669),D669="",E669="")),D669-E669,"")</f>
        <v/>
      </c>
      <c r="Z669" t="str">
        <f ca="1">IF(OR(NOT(ISNUMBER(D669)),ISBLANK(D669),D669="",ISBLANK(N669)),"",ABS(D669-N669))</f>
        <v/>
      </c>
      <c r="AA669">
        <f ca="1">IF(OR(ISBLANK(J669),ISBLANK(O669),J669="",O669=""),"",IF(J669=O669,1,0))</f>
        <v>1</v>
      </c>
      <c r="AB669" t="str">
        <f ca="1">IF(OR(ISBLANK(K669),ISBLANK(Q669),K669="",Q669=""),"",IF(K669=Q669,1,0))</f>
        <v/>
      </c>
      <c r="AC669" s="23" t="str">
        <f t="shared" ca="1" si="10"/>
        <v/>
      </c>
    </row>
    <row r="670" spans="1:29" x14ac:dyDescent="0.25">
      <c r="A670" s="23">
        <v>669</v>
      </c>
      <c r="B670">
        <v>328</v>
      </c>
      <c r="C670" t="str">
        <f ca="1">IFERROR(VLOOKUP($B670,INDIRECT(nfl_game_result),MATCH(C$1,INDIRECT(nfl_game_result_header),0),FALSE),"error")</f>
        <v>2013_04_WAS@OAK</v>
      </c>
      <c r="D670" t="str">
        <f ca="1">IFERROR(IF(ISBLANK(VLOOKUP($B670,INDIRECT(nfl_game_result),MATCH(D$1,INDIRECT(nfl_game_result_header),0),FALSE)),"",VLOOKUP($B670,INDIRECT(nfl_game_result),MATCH(D$1,INDIRECT(nfl_game_result_header),0),FALSE)),"error")</f>
        <v/>
      </c>
      <c r="E670">
        <f ca="1">IFERROR(IF(ISBLANK(VLOOKUP($B670,INDIRECT(nfl_game_result),MATCH(E$1,INDIRECT(nfl_game_result_header),0),FALSE)),"",VLOOKUP($B670,INDIRECT(nfl_game_result),MATCH(E$1,INDIRECT(nfl_game_result_header),0),FALSE)),"error")</f>
        <v>2.5</v>
      </c>
      <c r="F670" s="23" t="str">
        <f ca="1">IFERROR(IF(ISBLANK(VLOOKUP($B670,INDIRECT(nfl_game_result),MATCH(F$1,INDIRECT(nfl_game_result_header),0),FALSE)),"",VLOOKUP($B670,INDIRECT(nfl_game_result),MATCH(F$1,INDIRECT(nfl_game_result_header),0),FALSE)),"error")</f>
        <v/>
      </c>
      <c r="G670" s="23" t="str">
        <f ca="1">IFERROR(IF(ISBLANK(VLOOKUP($B670,INDIRECT(nfl_game_result),MATCH(G$1,INDIRECT(nfl_game_result_header),0),FALSE)),"",VLOOKUP($B670,INDIRECT(nfl_game_result),MATCH(G$1,INDIRECT(nfl_game_result_header),0),FALSE)),"error")</f>
        <v/>
      </c>
      <c r="H670">
        <f ca="1">IFERROR(IF(ISBLANK(VLOOKUP($B670,INDIRECT(nfl_game_result),MATCH(H$1,INDIRECT(nfl_game_result_header),0),FALSE)),"",VLOOKUP($B670,INDIRECT(nfl_game_result),MATCH(H$1,INDIRECT(nfl_game_result_header),0),FALSE)),"error")</f>
        <v>14</v>
      </c>
      <c r="I670">
        <f ca="1">IFERROR(IF(ISBLANK(VLOOKUP($B670,INDIRECT(nfl_game_result),MATCH(I$1,INDIRECT(nfl_game_result_header),0),FALSE)),"",VLOOKUP($B670,INDIRECT(nfl_game_result),MATCH(I$1,INDIRECT(nfl_game_result_header),0),FALSE)),"error")</f>
        <v>24</v>
      </c>
      <c r="J670" t="str">
        <f ca="1">IFERROR(IF(ISBLANK(VLOOKUP($B670,INDIRECT(nfl_game_result),MATCH(J$1,INDIRECT(nfl_game_result_header),0),FALSE)),"",VLOOKUP($B670,INDIRECT(nfl_game_result),MATCH(J$1,INDIRECT(nfl_game_result_header),0),FALSE)),"error")</f>
        <v>WAS</v>
      </c>
      <c r="K670" t="str">
        <f ca="1">IFERROR(IF(ISBLANK(VLOOKUP($B670,INDIRECT(nfl_game_result),MATCH(K$1,INDIRECT(nfl_game_result_header),0),FALSE)),"",VLOOKUP($B670,INDIRECT(nfl_game_result),MATCH(K$1,INDIRECT(nfl_game_result_header),0),FALSE)),"error")</f>
        <v>WAS</v>
      </c>
      <c r="L670" s="23" t="str">
        <f ca="1">IFERROR(IF(ISBLANK(VLOOKUP($B670,INDIRECT(nfl_game_result),MATCH(L$1,INDIRECT(nfl_game_result_header),0),FALSE)),"",VLOOKUP($B670,INDIRECT(nfl_game_result),MATCH(L$1,INDIRECT(nfl_game_result_header),0),FALSE)),"error")</f>
        <v/>
      </c>
      <c r="M670" t="s">
        <v>14</v>
      </c>
      <c r="N670">
        <v>2.5</v>
      </c>
      <c r="O670" t="s">
        <v>85</v>
      </c>
      <c r="V670" s="23" t="s">
        <v>416</v>
      </c>
      <c r="W670">
        <f ca="1">VALUE(LEFT(C670, 4))</f>
        <v>2013</v>
      </c>
      <c r="X670">
        <f ca="1">VALUE(MID(C670,6,FIND("_",C670,6)-6))</f>
        <v>4</v>
      </c>
      <c r="Y670" t="str">
        <f ca="1">IF(NOT(OR(ISBLANK(D670),ISBLANK(E670),D670="",E670="")),D670-E670,"")</f>
        <v/>
      </c>
      <c r="Z670" t="str">
        <f ca="1">IF(OR(NOT(ISNUMBER(D670)),ISBLANK(D670),D670="",ISBLANK(N670)),"",ABS(D670-N670))</f>
        <v/>
      </c>
      <c r="AA670">
        <f ca="1">IF(OR(ISBLANK(J670),ISBLANK(O670),J670="",O670=""),"",IF(J670=O670,1,0))</f>
        <v>0</v>
      </c>
      <c r="AB670" t="str">
        <f ca="1">IF(OR(ISBLANK(K670),ISBLANK(Q670),K670="",Q670=""),"",IF(K670=Q670,1,0))</f>
        <v/>
      </c>
      <c r="AC670" s="23" t="str">
        <f t="shared" ca="1" si="10"/>
        <v/>
      </c>
    </row>
    <row r="671" spans="1:29" x14ac:dyDescent="0.25">
      <c r="A671" s="23">
        <v>670</v>
      </c>
      <c r="B671">
        <v>329</v>
      </c>
      <c r="C671" t="str">
        <f ca="1">IFERROR(VLOOKUP($B671,INDIRECT(nfl_game_result),MATCH(C$1,INDIRECT(nfl_game_result_header),0),FALSE),"error")</f>
        <v>2013_04_NWE@ATL</v>
      </c>
      <c r="D671" t="str">
        <f ca="1">IFERROR(IF(ISBLANK(VLOOKUP($B671,INDIRECT(nfl_game_result),MATCH(D$1,INDIRECT(nfl_game_result_header),0),FALSE)),"",VLOOKUP($B671,INDIRECT(nfl_game_result),MATCH(D$1,INDIRECT(nfl_game_result_header),0),FALSE)),"error")</f>
        <v/>
      </c>
      <c r="E671">
        <f ca="1">IFERROR(IF(ISBLANK(VLOOKUP($B671,INDIRECT(nfl_game_result),MATCH(E$1,INDIRECT(nfl_game_result_header),0),FALSE)),"",VLOOKUP($B671,INDIRECT(nfl_game_result),MATCH(E$1,INDIRECT(nfl_game_result_header),0),FALSE)),"error")</f>
        <v>-1.5</v>
      </c>
      <c r="F671" s="23" t="str">
        <f ca="1">IFERROR(IF(ISBLANK(VLOOKUP($B671,INDIRECT(nfl_game_result),MATCH(F$1,INDIRECT(nfl_game_result_header),0),FALSE)),"",VLOOKUP($B671,INDIRECT(nfl_game_result),MATCH(F$1,INDIRECT(nfl_game_result_header),0),FALSE)),"error")</f>
        <v/>
      </c>
      <c r="G671" s="23" t="str">
        <f ca="1">IFERROR(IF(ISBLANK(VLOOKUP($B671,INDIRECT(nfl_game_result),MATCH(G$1,INDIRECT(nfl_game_result_header),0),FALSE)),"",VLOOKUP($B671,INDIRECT(nfl_game_result),MATCH(G$1,INDIRECT(nfl_game_result_header),0),FALSE)),"error")</f>
        <v/>
      </c>
      <c r="H671">
        <f ca="1">IFERROR(IF(ISBLANK(VLOOKUP($B671,INDIRECT(nfl_game_result),MATCH(H$1,INDIRECT(nfl_game_result_header),0),FALSE)),"",VLOOKUP($B671,INDIRECT(nfl_game_result),MATCH(H$1,INDIRECT(nfl_game_result_header),0),FALSE)),"error")</f>
        <v>23</v>
      </c>
      <c r="I671">
        <f ca="1">IFERROR(IF(ISBLANK(VLOOKUP($B671,INDIRECT(nfl_game_result),MATCH(I$1,INDIRECT(nfl_game_result_header),0),FALSE)),"",VLOOKUP($B671,INDIRECT(nfl_game_result),MATCH(I$1,INDIRECT(nfl_game_result_header),0),FALSE)),"error")</f>
        <v>30</v>
      </c>
      <c r="J671" t="str">
        <f ca="1">IFERROR(IF(ISBLANK(VLOOKUP($B671,INDIRECT(nfl_game_result),MATCH(J$1,INDIRECT(nfl_game_result_header),0),FALSE)),"",VLOOKUP($B671,INDIRECT(nfl_game_result),MATCH(J$1,INDIRECT(nfl_game_result_header),0),FALSE)),"error")</f>
        <v>NWE</v>
      </c>
      <c r="K671" t="str">
        <f ca="1">IFERROR(IF(ISBLANK(VLOOKUP($B671,INDIRECT(nfl_game_result),MATCH(K$1,INDIRECT(nfl_game_result_header),0),FALSE)),"",VLOOKUP($B671,INDIRECT(nfl_game_result),MATCH(K$1,INDIRECT(nfl_game_result_header),0),FALSE)),"error")</f>
        <v>NWE</v>
      </c>
      <c r="L671" s="23" t="str">
        <f ca="1">IFERROR(IF(ISBLANK(VLOOKUP($B671,INDIRECT(nfl_game_result),MATCH(L$1,INDIRECT(nfl_game_result_header),0),FALSE)),"",VLOOKUP($B671,INDIRECT(nfl_game_result),MATCH(L$1,INDIRECT(nfl_game_result_header),0),FALSE)),"error")</f>
        <v/>
      </c>
      <c r="M671" t="s">
        <v>14</v>
      </c>
      <c r="N671">
        <v>1.5</v>
      </c>
      <c r="O671" t="s">
        <v>20</v>
      </c>
      <c r="V671" s="23" t="s">
        <v>416</v>
      </c>
      <c r="W671">
        <f ca="1">VALUE(LEFT(C671, 4))</f>
        <v>2013</v>
      </c>
      <c r="X671">
        <f ca="1">VALUE(MID(C671,6,FIND("_",C671,6)-6))</f>
        <v>4</v>
      </c>
      <c r="Y671" t="str">
        <f ca="1">IF(NOT(OR(ISBLANK(D671),ISBLANK(E671),D671="",E671="")),D671-E671,"")</f>
        <v/>
      </c>
      <c r="Z671" t="str">
        <f ca="1">IF(OR(NOT(ISNUMBER(D671)),ISBLANK(D671),D671="",ISBLANK(N671)),"",ABS(D671-N671))</f>
        <v/>
      </c>
      <c r="AA671">
        <f ca="1">IF(OR(ISBLANK(J671),ISBLANK(O671),J671="",O671=""),"",IF(J671=O671,1,0))</f>
        <v>0</v>
      </c>
      <c r="AB671" t="str">
        <f ca="1">IF(OR(ISBLANK(K671),ISBLANK(Q671),K671="",Q671=""),"",IF(K671=Q671,1,0))</f>
        <v/>
      </c>
      <c r="AC671" s="23" t="str">
        <f t="shared" ca="1" si="10"/>
        <v/>
      </c>
    </row>
    <row r="672" spans="1:29" x14ac:dyDescent="0.25">
      <c r="A672" s="23">
        <v>671</v>
      </c>
      <c r="B672">
        <v>330</v>
      </c>
      <c r="C672" t="str">
        <f ca="1">IFERROR(VLOOKUP($B672,INDIRECT(nfl_game_result),MATCH(C$1,INDIRECT(nfl_game_result_header),0),FALSE),"error")</f>
        <v>2013_04_MIA@NOR</v>
      </c>
      <c r="D672" t="str">
        <f ca="1">IFERROR(IF(ISBLANK(VLOOKUP($B672,INDIRECT(nfl_game_result),MATCH(D$1,INDIRECT(nfl_game_result_header),0),FALSE)),"",VLOOKUP($B672,INDIRECT(nfl_game_result),MATCH(D$1,INDIRECT(nfl_game_result_header),0),FALSE)),"error")</f>
        <v/>
      </c>
      <c r="E672">
        <f ca="1">IFERROR(IF(ISBLANK(VLOOKUP($B672,INDIRECT(nfl_game_result),MATCH(E$1,INDIRECT(nfl_game_result_header),0),FALSE)),"",VLOOKUP($B672,INDIRECT(nfl_game_result),MATCH(E$1,INDIRECT(nfl_game_result_header),0),FALSE)),"error")</f>
        <v>-6.5</v>
      </c>
      <c r="F672" s="23" t="str">
        <f ca="1">IFERROR(IF(ISBLANK(VLOOKUP($B672,INDIRECT(nfl_game_result),MATCH(F$1,INDIRECT(nfl_game_result_header),0),FALSE)),"",VLOOKUP($B672,INDIRECT(nfl_game_result),MATCH(F$1,INDIRECT(nfl_game_result_header),0),FALSE)),"error")</f>
        <v/>
      </c>
      <c r="G672" s="23" t="str">
        <f ca="1">IFERROR(IF(ISBLANK(VLOOKUP($B672,INDIRECT(nfl_game_result),MATCH(G$1,INDIRECT(nfl_game_result_header),0),FALSE)),"",VLOOKUP($B672,INDIRECT(nfl_game_result),MATCH(G$1,INDIRECT(nfl_game_result_header),0),FALSE)),"error")</f>
        <v/>
      </c>
      <c r="H672">
        <f ca="1">IFERROR(IF(ISBLANK(VLOOKUP($B672,INDIRECT(nfl_game_result),MATCH(H$1,INDIRECT(nfl_game_result_header),0),FALSE)),"",VLOOKUP($B672,INDIRECT(nfl_game_result),MATCH(H$1,INDIRECT(nfl_game_result_header),0),FALSE)),"error")</f>
        <v>38</v>
      </c>
      <c r="I672">
        <f ca="1">IFERROR(IF(ISBLANK(VLOOKUP($B672,INDIRECT(nfl_game_result),MATCH(I$1,INDIRECT(nfl_game_result_header),0),FALSE)),"",VLOOKUP($B672,INDIRECT(nfl_game_result),MATCH(I$1,INDIRECT(nfl_game_result_header),0),FALSE)),"error")</f>
        <v>17</v>
      </c>
      <c r="J672" t="str">
        <f ca="1">IFERROR(IF(ISBLANK(VLOOKUP($B672,INDIRECT(nfl_game_result),MATCH(J$1,INDIRECT(nfl_game_result_header),0),FALSE)),"",VLOOKUP($B672,INDIRECT(nfl_game_result),MATCH(J$1,INDIRECT(nfl_game_result_header),0),FALSE)),"error")</f>
        <v>NOR</v>
      </c>
      <c r="K672" t="str">
        <f ca="1">IFERROR(IF(ISBLANK(VLOOKUP($B672,INDIRECT(nfl_game_result),MATCH(K$1,INDIRECT(nfl_game_result_header),0),FALSE)),"",VLOOKUP($B672,INDIRECT(nfl_game_result),MATCH(K$1,INDIRECT(nfl_game_result_header),0),FALSE)),"error")</f>
        <v>NOR</v>
      </c>
      <c r="L672" s="23" t="str">
        <f ca="1">IFERROR(IF(ISBLANK(VLOOKUP($B672,INDIRECT(nfl_game_result),MATCH(L$1,INDIRECT(nfl_game_result_header),0),FALSE)),"",VLOOKUP($B672,INDIRECT(nfl_game_result),MATCH(L$1,INDIRECT(nfl_game_result_header),0),FALSE)),"error")</f>
        <v/>
      </c>
      <c r="M672" t="s">
        <v>14</v>
      </c>
      <c r="N672">
        <v>-4</v>
      </c>
      <c r="O672" t="s">
        <v>79</v>
      </c>
      <c r="V672" s="23" t="s">
        <v>416</v>
      </c>
      <c r="W672">
        <f ca="1">VALUE(LEFT(C672, 4))</f>
        <v>2013</v>
      </c>
      <c r="X672">
        <f ca="1">VALUE(MID(C672,6,FIND("_",C672,6)-6))</f>
        <v>4</v>
      </c>
      <c r="Y672" t="str">
        <f ca="1">IF(NOT(OR(ISBLANK(D672),ISBLANK(E672),D672="",E672="")),D672-E672,"")</f>
        <v/>
      </c>
      <c r="Z672" t="str">
        <f ca="1">IF(OR(NOT(ISNUMBER(D672)),ISBLANK(D672),D672="",ISBLANK(N672)),"",ABS(D672-N672))</f>
        <v/>
      </c>
      <c r="AA672">
        <f ca="1">IF(OR(ISBLANK(J672),ISBLANK(O672),J672="",O672=""),"",IF(J672=O672,1,0))</f>
        <v>0</v>
      </c>
      <c r="AB672" t="str">
        <f ca="1">IF(OR(ISBLANK(K672),ISBLANK(Q672),K672="",Q672=""),"",IF(K672=Q672,1,0))</f>
        <v/>
      </c>
      <c r="AC672" s="23" t="str">
        <f t="shared" ca="1" si="10"/>
        <v/>
      </c>
    </row>
    <row r="673" spans="1:29" x14ac:dyDescent="0.25">
      <c r="A673" s="23">
        <v>672</v>
      </c>
      <c r="B673">
        <v>331</v>
      </c>
      <c r="C673" t="str">
        <f ca="1">IFERROR(VLOOKUP($B673,INDIRECT(nfl_game_result),MATCH(C$1,INDIRECT(nfl_game_result_header),0),FALSE),"error")</f>
        <v>2013_05_BUF@CLE</v>
      </c>
      <c r="D673" t="str">
        <f ca="1">IFERROR(IF(ISBLANK(VLOOKUP($B673,INDIRECT(nfl_game_result),MATCH(D$1,INDIRECT(nfl_game_result_header),0),FALSE)),"",VLOOKUP($B673,INDIRECT(nfl_game_result),MATCH(D$1,INDIRECT(nfl_game_result_header),0),FALSE)),"error")</f>
        <v/>
      </c>
      <c r="E673">
        <f ca="1">IFERROR(IF(ISBLANK(VLOOKUP($B673,INDIRECT(nfl_game_result),MATCH(E$1,INDIRECT(nfl_game_result_header),0),FALSE)),"",VLOOKUP($B673,INDIRECT(nfl_game_result),MATCH(E$1,INDIRECT(nfl_game_result_header),0),FALSE)),"error")</f>
        <v>-4.5</v>
      </c>
      <c r="F673" s="23" t="str">
        <f ca="1">IFERROR(IF(ISBLANK(VLOOKUP($B673,INDIRECT(nfl_game_result),MATCH(F$1,INDIRECT(nfl_game_result_header),0),FALSE)),"",VLOOKUP($B673,INDIRECT(nfl_game_result),MATCH(F$1,INDIRECT(nfl_game_result_header),0),FALSE)),"error")</f>
        <v/>
      </c>
      <c r="G673" s="23" t="str">
        <f ca="1">IFERROR(IF(ISBLANK(VLOOKUP($B673,INDIRECT(nfl_game_result),MATCH(G$1,INDIRECT(nfl_game_result_header),0),FALSE)),"",VLOOKUP($B673,INDIRECT(nfl_game_result),MATCH(G$1,INDIRECT(nfl_game_result_header),0),FALSE)),"error")</f>
        <v/>
      </c>
      <c r="H673">
        <f ca="1">IFERROR(IF(ISBLANK(VLOOKUP($B673,INDIRECT(nfl_game_result),MATCH(H$1,INDIRECT(nfl_game_result_header),0),FALSE)),"",VLOOKUP($B673,INDIRECT(nfl_game_result),MATCH(H$1,INDIRECT(nfl_game_result_header),0),FALSE)),"error")</f>
        <v>37</v>
      </c>
      <c r="I673">
        <f ca="1">IFERROR(IF(ISBLANK(VLOOKUP($B673,INDIRECT(nfl_game_result),MATCH(I$1,INDIRECT(nfl_game_result_header),0),FALSE)),"",VLOOKUP($B673,INDIRECT(nfl_game_result),MATCH(I$1,INDIRECT(nfl_game_result_header),0),FALSE)),"error")</f>
        <v>24</v>
      </c>
      <c r="J673" t="str">
        <f ca="1">IFERROR(IF(ISBLANK(VLOOKUP($B673,INDIRECT(nfl_game_result),MATCH(J$1,INDIRECT(nfl_game_result_header),0),FALSE)),"",VLOOKUP($B673,INDIRECT(nfl_game_result),MATCH(J$1,INDIRECT(nfl_game_result_header),0),FALSE)),"error")</f>
        <v>CLE</v>
      </c>
      <c r="K673" t="str">
        <f ca="1">IFERROR(IF(ISBLANK(VLOOKUP($B673,INDIRECT(nfl_game_result),MATCH(K$1,INDIRECT(nfl_game_result_header),0),FALSE)),"",VLOOKUP($B673,INDIRECT(nfl_game_result),MATCH(K$1,INDIRECT(nfl_game_result_header),0),FALSE)),"error")</f>
        <v>CLE</v>
      </c>
      <c r="L673" s="23" t="str">
        <f ca="1">IFERROR(IF(ISBLANK(VLOOKUP($B673,INDIRECT(nfl_game_result),MATCH(L$1,INDIRECT(nfl_game_result_header),0),FALSE)),"",VLOOKUP($B673,INDIRECT(nfl_game_result),MATCH(L$1,INDIRECT(nfl_game_result_header),0),FALSE)),"error")</f>
        <v/>
      </c>
      <c r="M673" t="s">
        <v>16</v>
      </c>
      <c r="N673">
        <v>-4</v>
      </c>
      <c r="O673" t="s">
        <v>70</v>
      </c>
      <c r="V673" s="23" t="s">
        <v>416</v>
      </c>
      <c r="W673">
        <f ca="1">VALUE(LEFT(C673, 4))</f>
        <v>2013</v>
      </c>
      <c r="X673">
        <f ca="1">VALUE(MID(C673,6,FIND("_",C673,6)-6))</f>
        <v>5</v>
      </c>
      <c r="Y673" t="str">
        <f ca="1">IF(NOT(OR(ISBLANK(D673),ISBLANK(E673),D673="",E673="")),D673-E673,"")</f>
        <v/>
      </c>
      <c r="Z673" t="str">
        <f ca="1">IF(OR(NOT(ISNUMBER(D673)),ISBLANK(D673),D673="",ISBLANK(N673)),"",ABS(D673-N673))</f>
        <v/>
      </c>
      <c r="AA673">
        <f ca="1">IF(OR(ISBLANK(J673),ISBLANK(O673),J673="",O673=""),"",IF(J673=O673,1,0))</f>
        <v>1</v>
      </c>
      <c r="AB673" t="str">
        <f ca="1">IF(OR(ISBLANK(K673),ISBLANK(Q673),K673="",Q673=""),"",IF(K673=Q673,1,0))</f>
        <v/>
      </c>
      <c r="AC673" s="23" t="str">
        <f t="shared" ca="1" si="10"/>
        <v/>
      </c>
    </row>
    <row r="674" spans="1:29" x14ac:dyDescent="0.25">
      <c r="A674" s="23">
        <v>673</v>
      </c>
      <c r="B674">
        <v>332</v>
      </c>
      <c r="C674" t="str">
        <f ca="1">IFERROR(VLOOKUP($B674,INDIRECT(nfl_game_result),MATCH(C$1,INDIRECT(nfl_game_result_header),0),FALSE),"error")</f>
        <v>2013_05_NOR@CHI</v>
      </c>
      <c r="D674" t="str">
        <f ca="1">IFERROR(IF(ISBLANK(VLOOKUP($B674,INDIRECT(nfl_game_result),MATCH(D$1,INDIRECT(nfl_game_result_header),0),FALSE)),"",VLOOKUP($B674,INDIRECT(nfl_game_result),MATCH(D$1,INDIRECT(nfl_game_result_header),0),FALSE)),"error")</f>
        <v/>
      </c>
      <c r="E674">
        <f ca="1">IFERROR(IF(ISBLANK(VLOOKUP($B674,INDIRECT(nfl_game_result),MATCH(E$1,INDIRECT(nfl_game_result_header),0),FALSE)),"",VLOOKUP($B674,INDIRECT(nfl_game_result),MATCH(E$1,INDIRECT(nfl_game_result_header),0),FALSE)),"error")</f>
        <v>-0.5</v>
      </c>
      <c r="F674" s="23" t="str">
        <f ca="1">IFERROR(IF(ISBLANK(VLOOKUP($B674,INDIRECT(nfl_game_result),MATCH(F$1,INDIRECT(nfl_game_result_header),0),FALSE)),"",VLOOKUP($B674,INDIRECT(nfl_game_result),MATCH(F$1,INDIRECT(nfl_game_result_header),0),FALSE)),"error")</f>
        <v/>
      </c>
      <c r="G674" s="23" t="str">
        <f ca="1">IFERROR(IF(ISBLANK(VLOOKUP($B674,INDIRECT(nfl_game_result),MATCH(G$1,INDIRECT(nfl_game_result_header),0),FALSE)),"",VLOOKUP($B674,INDIRECT(nfl_game_result),MATCH(G$1,INDIRECT(nfl_game_result_header),0),FALSE)),"error")</f>
        <v/>
      </c>
      <c r="H674">
        <f ca="1">IFERROR(IF(ISBLANK(VLOOKUP($B674,INDIRECT(nfl_game_result),MATCH(H$1,INDIRECT(nfl_game_result_header),0),FALSE)),"",VLOOKUP($B674,INDIRECT(nfl_game_result),MATCH(H$1,INDIRECT(nfl_game_result_header),0),FALSE)),"error")</f>
        <v>18</v>
      </c>
      <c r="I674">
        <f ca="1">IFERROR(IF(ISBLANK(VLOOKUP($B674,INDIRECT(nfl_game_result),MATCH(I$1,INDIRECT(nfl_game_result_header),0),FALSE)),"",VLOOKUP($B674,INDIRECT(nfl_game_result),MATCH(I$1,INDIRECT(nfl_game_result_header),0),FALSE)),"error")</f>
        <v>26</v>
      </c>
      <c r="J674" t="str">
        <f ca="1">IFERROR(IF(ISBLANK(VLOOKUP($B674,INDIRECT(nfl_game_result),MATCH(J$1,INDIRECT(nfl_game_result_header),0),FALSE)),"",VLOOKUP($B674,INDIRECT(nfl_game_result),MATCH(J$1,INDIRECT(nfl_game_result_header),0),FALSE)),"error")</f>
        <v>NOR</v>
      </c>
      <c r="K674" t="str">
        <f ca="1">IFERROR(IF(ISBLANK(VLOOKUP($B674,INDIRECT(nfl_game_result),MATCH(K$1,INDIRECT(nfl_game_result_header),0),FALSE)),"",VLOOKUP($B674,INDIRECT(nfl_game_result),MATCH(K$1,INDIRECT(nfl_game_result_header),0),FALSE)),"error")</f>
        <v>NOR</v>
      </c>
      <c r="L674" s="23" t="str">
        <f ca="1">IFERROR(IF(ISBLANK(VLOOKUP($B674,INDIRECT(nfl_game_result),MATCH(L$1,INDIRECT(nfl_game_result_header),0),FALSE)),"",VLOOKUP($B674,INDIRECT(nfl_game_result),MATCH(L$1,INDIRECT(nfl_game_result_header),0),FALSE)),"error")</f>
        <v/>
      </c>
      <c r="M674" t="s">
        <v>16</v>
      </c>
      <c r="N674">
        <v>-1.5</v>
      </c>
      <c r="O674" t="s">
        <v>335</v>
      </c>
      <c r="V674" s="23" t="s">
        <v>416</v>
      </c>
      <c r="W674">
        <f ca="1">VALUE(LEFT(C674, 4))</f>
        <v>2013</v>
      </c>
      <c r="X674">
        <f ca="1">VALUE(MID(C674,6,FIND("_",C674,6)-6))</f>
        <v>5</v>
      </c>
      <c r="Y674" t="str">
        <f ca="1">IF(NOT(OR(ISBLANK(D674),ISBLANK(E674),D674="",E674="")),D674-E674,"")</f>
        <v/>
      </c>
      <c r="Z674" t="str">
        <f ca="1">IF(OR(NOT(ISNUMBER(D674)),ISBLANK(D674),D674="",ISBLANK(N674)),"",ABS(D674-N674))</f>
        <v/>
      </c>
      <c r="AA674">
        <f ca="1">IF(OR(ISBLANK(J674),ISBLANK(O674),J674="",O674=""),"",IF(J674=O674,1,0))</f>
        <v>1</v>
      </c>
      <c r="AB674" t="str">
        <f ca="1">IF(OR(ISBLANK(K674),ISBLANK(Q674),K674="",Q674=""),"",IF(K674=Q674,1,0))</f>
        <v/>
      </c>
      <c r="AC674" s="23" t="str">
        <f t="shared" ca="1" si="10"/>
        <v/>
      </c>
    </row>
    <row r="675" spans="1:29" x14ac:dyDescent="0.25">
      <c r="A675" s="23">
        <v>674</v>
      </c>
      <c r="B675">
        <v>333</v>
      </c>
      <c r="C675" t="str">
        <f ca="1">IFERROR(VLOOKUP($B675,INDIRECT(nfl_game_result),MATCH(C$1,INDIRECT(nfl_game_result_header),0),FALSE),"error")</f>
        <v>2013_05_NWE@CIN</v>
      </c>
      <c r="D675" t="str">
        <f ca="1">IFERROR(IF(ISBLANK(VLOOKUP($B675,INDIRECT(nfl_game_result),MATCH(D$1,INDIRECT(nfl_game_result_header),0),FALSE)),"",VLOOKUP($B675,INDIRECT(nfl_game_result),MATCH(D$1,INDIRECT(nfl_game_result_header),0),FALSE)),"error")</f>
        <v/>
      </c>
      <c r="E675">
        <f ca="1">IFERROR(IF(ISBLANK(VLOOKUP($B675,INDIRECT(nfl_game_result),MATCH(E$1,INDIRECT(nfl_game_result_header),0),FALSE)),"",VLOOKUP($B675,INDIRECT(nfl_game_result),MATCH(E$1,INDIRECT(nfl_game_result_header),0),FALSE)),"error")</f>
        <v>-1.5</v>
      </c>
      <c r="F675" s="23" t="str">
        <f ca="1">IFERROR(IF(ISBLANK(VLOOKUP($B675,INDIRECT(nfl_game_result),MATCH(F$1,INDIRECT(nfl_game_result_header),0),FALSE)),"",VLOOKUP($B675,INDIRECT(nfl_game_result),MATCH(F$1,INDIRECT(nfl_game_result_header),0),FALSE)),"error")</f>
        <v/>
      </c>
      <c r="G675" s="23" t="str">
        <f ca="1">IFERROR(IF(ISBLANK(VLOOKUP($B675,INDIRECT(nfl_game_result),MATCH(G$1,INDIRECT(nfl_game_result_header),0),FALSE)),"",VLOOKUP($B675,INDIRECT(nfl_game_result),MATCH(G$1,INDIRECT(nfl_game_result_header),0),FALSE)),"error")</f>
        <v/>
      </c>
      <c r="H675">
        <f ca="1">IFERROR(IF(ISBLANK(VLOOKUP($B675,INDIRECT(nfl_game_result),MATCH(H$1,INDIRECT(nfl_game_result_header),0),FALSE)),"",VLOOKUP($B675,INDIRECT(nfl_game_result),MATCH(H$1,INDIRECT(nfl_game_result_header),0),FALSE)),"error")</f>
        <v>13</v>
      </c>
      <c r="I675">
        <f ca="1">IFERROR(IF(ISBLANK(VLOOKUP($B675,INDIRECT(nfl_game_result),MATCH(I$1,INDIRECT(nfl_game_result_header),0),FALSE)),"",VLOOKUP($B675,INDIRECT(nfl_game_result),MATCH(I$1,INDIRECT(nfl_game_result_header),0),FALSE)),"error")</f>
        <v>6</v>
      </c>
      <c r="J675" t="str">
        <f ca="1">IFERROR(IF(ISBLANK(VLOOKUP($B675,INDIRECT(nfl_game_result),MATCH(J$1,INDIRECT(nfl_game_result_header),0),FALSE)),"",VLOOKUP($B675,INDIRECT(nfl_game_result),MATCH(J$1,INDIRECT(nfl_game_result_header),0),FALSE)),"error")</f>
        <v>CIN</v>
      </c>
      <c r="K675" t="str">
        <f ca="1">IFERROR(IF(ISBLANK(VLOOKUP($B675,INDIRECT(nfl_game_result),MATCH(K$1,INDIRECT(nfl_game_result_header),0),FALSE)),"",VLOOKUP($B675,INDIRECT(nfl_game_result),MATCH(K$1,INDIRECT(nfl_game_result_header),0),FALSE)),"error")</f>
        <v>CIN</v>
      </c>
      <c r="L675" s="23" t="str">
        <f ca="1">IFERROR(IF(ISBLANK(VLOOKUP($B675,INDIRECT(nfl_game_result),MATCH(L$1,INDIRECT(nfl_game_result_header),0),FALSE)),"",VLOOKUP($B675,INDIRECT(nfl_game_result),MATCH(L$1,INDIRECT(nfl_game_result_header),0),FALSE)),"error")</f>
        <v/>
      </c>
      <c r="M675" t="s">
        <v>16</v>
      </c>
      <c r="N675">
        <v>-2</v>
      </c>
      <c r="O675" t="s">
        <v>69</v>
      </c>
      <c r="V675" s="23" t="s">
        <v>416</v>
      </c>
      <c r="W675">
        <f ca="1">VALUE(LEFT(C675, 4))</f>
        <v>2013</v>
      </c>
      <c r="X675">
        <f ca="1">VALUE(MID(C675,6,FIND("_",C675,6)-6))</f>
        <v>5</v>
      </c>
      <c r="Y675" t="str">
        <f ca="1">IF(NOT(OR(ISBLANK(D675),ISBLANK(E675),D675="",E675="")),D675-E675,"")</f>
        <v/>
      </c>
      <c r="Z675" t="str">
        <f ca="1">IF(OR(NOT(ISNUMBER(D675)),ISBLANK(D675),D675="",ISBLANK(N675)),"",ABS(D675-N675))</f>
        <v/>
      </c>
      <c r="AA675">
        <f ca="1">IF(OR(ISBLANK(J675),ISBLANK(O675),J675="",O675=""),"",IF(J675=O675,1,0))</f>
        <v>1</v>
      </c>
      <c r="AB675" t="str">
        <f ca="1">IF(OR(ISBLANK(K675),ISBLANK(Q675),K675="",Q675=""),"",IF(K675=Q675,1,0))</f>
        <v/>
      </c>
      <c r="AC675" s="23" t="str">
        <f t="shared" ca="1" si="10"/>
        <v/>
      </c>
    </row>
    <row r="676" spans="1:29" x14ac:dyDescent="0.25">
      <c r="A676" s="23">
        <v>675</v>
      </c>
      <c r="B676">
        <v>334</v>
      </c>
      <c r="C676" t="str">
        <f ca="1">IFERROR(VLOOKUP($B676,INDIRECT(nfl_game_result),MATCH(C$1,INDIRECT(nfl_game_result_header),0),FALSE),"error")</f>
        <v>2013_05_DET@GBY</v>
      </c>
      <c r="D676" t="str">
        <f ca="1">IFERROR(IF(ISBLANK(VLOOKUP($B676,INDIRECT(nfl_game_result),MATCH(D$1,INDIRECT(nfl_game_result_header),0),FALSE)),"",VLOOKUP($B676,INDIRECT(nfl_game_result),MATCH(D$1,INDIRECT(nfl_game_result_header),0),FALSE)),"error")</f>
        <v/>
      </c>
      <c r="E676">
        <f ca="1">IFERROR(IF(ISBLANK(VLOOKUP($B676,INDIRECT(nfl_game_result),MATCH(E$1,INDIRECT(nfl_game_result_header),0),FALSE)),"",VLOOKUP($B676,INDIRECT(nfl_game_result),MATCH(E$1,INDIRECT(nfl_game_result_header),0),FALSE)),"error")</f>
        <v>-6.5</v>
      </c>
      <c r="F676" s="23" t="str">
        <f ca="1">IFERROR(IF(ISBLANK(VLOOKUP($B676,INDIRECT(nfl_game_result),MATCH(F$1,INDIRECT(nfl_game_result_header),0),FALSE)),"",VLOOKUP($B676,INDIRECT(nfl_game_result),MATCH(F$1,INDIRECT(nfl_game_result_header),0),FALSE)),"error")</f>
        <v/>
      </c>
      <c r="G676" s="23" t="str">
        <f ca="1">IFERROR(IF(ISBLANK(VLOOKUP($B676,INDIRECT(nfl_game_result),MATCH(G$1,INDIRECT(nfl_game_result_header),0),FALSE)),"",VLOOKUP($B676,INDIRECT(nfl_game_result),MATCH(G$1,INDIRECT(nfl_game_result_header),0),FALSE)),"error")</f>
        <v/>
      </c>
      <c r="H676">
        <f ca="1">IFERROR(IF(ISBLANK(VLOOKUP($B676,INDIRECT(nfl_game_result),MATCH(H$1,INDIRECT(nfl_game_result_header),0),FALSE)),"",VLOOKUP($B676,INDIRECT(nfl_game_result),MATCH(H$1,INDIRECT(nfl_game_result_header),0),FALSE)),"error")</f>
        <v>22</v>
      </c>
      <c r="I676">
        <f ca="1">IFERROR(IF(ISBLANK(VLOOKUP($B676,INDIRECT(nfl_game_result),MATCH(I$1,INDIRECT(nfl_game_result_header),0),FALSE)),"",VLOOKUP($B676,INDIRECT(nfl_game_result),MATCH(I$1,INDIRECT(nfl_game_result_header),0),FALSE)),"error")</f>
        <v>9</v>
      </c>
      <c r="J676" t="str">
        <f ca="1">IFERROR(IF(ISBLANK(VLOOKUP($B676,INDIRECT(nfl_game_result),MATCH(J$1,INDIRECT(nfl_game_result_header),0),FALSE)),"",VLOOKUP($B676,INDIRECT(nfl_game_result),MATCH(J$1,INDIRECT(nfl_game_result_header),0),FALSE)),"error")</f>
        <v>GBY</v>
      </c>
      <c r="K676" t="str">
        <f ca="1">IFERROR(IF(ISBLANK(VLOOKUP($B676,INDIRECT(nfl_game_result),MATCH(K$1,INDIRECT(nfl_game_result_header),0),FALSE)),"",VLOOKUP($B676,INDIRECT(nfl_game_result),MATCH(K$1,INDIRECT(nfl_game_result_header),0),FALSE)),"error")</f>
        <v>GBY</v>
      </c>
      <c r="L676" s="23" t="str">
        <f ca="1">IFERROR(IF(ISBLANK(VLOOKUP($B676,INDIRECT(nfl_game_result),MATCH(L$1,INDIRECT(nfl_game_result_header),0),FALSE)),"",VLOOKUP($B676,INDIRECT(nfl_game_result),MATCH(L$1,INDIRECT(nfl_game_result_header),0),FALSE)),"error")</f>
        <v/>
      </c>
      <c r="M676" t="s">
        <v>16</v>
      </c>
      <c r="N676">
        <v>-5.5</v>
      </c>
      <c r="O676" t="s">
        <v>73</v>
      </c>
      <c r="V676" s="23" t="s">
        <v>416</v>
      </c>
      <c r="W676">
        <f ca="1">VALUE(LEFT(C676, 4))</f>
        <v>2013</v>
      </c>
      <c r="X676">
        <f ca="1">VALUE(MID(C676,6,FIND("_",C676,6)-6))</f>
        <v>5</v>
      </c>
      <c r="Y676" t="str">
        <f ca="1">IF(NOT(OR(ISBLANK(D676),ISBLANK(E676),D676="",E676="")),D676-E676,"")</f>
        <v/>
      </c>
      <c r="Z676" t="str">
        <f ca="1">IF(OR(NOT(ISNUMBER(D676)),ISBLANK(D676),D676="",ISBLANK(N676)),"",ABS(D676-N676))</f>
        <v/>
      </c>
      <c r="AA676">
        <f ca="1">IF(OR(ISBLANK(J676),ISBLANK(O676),J676="",O676=""),"",IF(J676=O676,1,0))</f>
        <v>0</v>
      </c>
      <c r="AB676" t="str">
        <f ca="1">IF(OR(ISBLANK(K676),ISBLANK(Q676),K676="",Q676=""),"",IF(K676=Q676,1,0))</f>
        <v/>
      </c>
      <c r="AC676" s="23" t="str">
        <f t="shared" ca="1" si="10"/>
        <v/>
      </c>
    </row>
    <row r="677" spans="1:29" x14ac:dyDescent="0.25">
      <c r="A677" s="23">
        <v>676</v>
      </c>
      <c r="B677">
        <v>335</v>
      </c>
      <c r="C677" t="str">
        <f ca="1">IFERROR(VLOOKUP($B677,INDIRECT(nfl_game_result),MATCH(C$1,INDIRECT(nfl_game_result_header),0),FALSE),"error")</f>
        <v>2013_05_KCY@TEN</v>
      </c>
      <c r="D677" t="str">
        <f ca="1">IFERROR(IF(ISBLANK(VLOOKUP($B677,INDIRECT(nfl_game_result),MATCH(D$1,INDIRECT(nfl_game_result_header),0),FALSE)),"",VLOOKUP($B677,INDIRECT(nfl_game_result),MATCH(D$1,INDIRECT(nfl_game_result_header),0),FALSE)),"error")</f>
        <v/>
      </c>
      <c r="E677">
        <f ca="1">IFERROR(IF(ISBLANK(VLOOKUP($B677,INDIRECT(nfl_game_result),MATCH(E$1,INDIRECT(nfl_game_result_header),0),FALSE)),"",VLOOKUP($B677,INDIRECT(nfl_game_result),MATCH(E$1,INDIRECT(nfl_game_result_header),0),FALSE)),"error")</f>
        <v>2.5</v>
      </c>
      <c r="F677" s="23" t="str">
        <f ca="1">IFERROR(IF(ISBLANK(VLOOKUP($B677,INDIRECT(nfl_game_result),MATCH(F$1,INDIRECT(nfl_game_result_header),0),FALSE)),"",VLOOKUP($B677,INDIRECT(nfl_game_result),MATCH(F$1,INDIRECT(nfl_game_result_header),0),FALSE)),"error")</f>
        <v/>
      </c>
      <c r="G677" s="23" t="str">
        <f ca="1">IFERROR(IF(ISBLANK(VLOOKUP($B677,INDIRECT(nfl_game_result),MATCH(G$1,INDIRECT(nfl_game_result_header),0),FALSE)),"",VLOOKUP($B677,INDIRECT(nfl_game_result),MATCH(G$1,INDIRECT(nfl_game_result_header),0),FALSE)),"error")</f>
        <v/>
      </c>
      <c r="H677">
        <f ca="1">IFERROR(IF(ISBLANK(VLOOKUP($B677,INDIRECT(nfl_game_result),MATCH(H$1,INDIRECT(nfl_game_result_header),0),FALSE)),"",VLOOKUP($B677,INDIRECT(nfl_game_result),MATCH(H$1,INDIRECT(nfl_game_result_header),0),FALSE)),"error")</f>
        <v>17</v>
      </c>
      <c r="I677">
        <f ca="1">IFERROR(IF(ISBLANK(VLOOKUP($B677,INDIRECT(nfl_game_result),MATCH(I$1,INDIRECT(nfl_game_result_header),0),FALSE)),"",VLOOKUP($B677,INDIRECT(nfl_game_result),MATCH(I$1,INDIRECT(nfl_game_result_header),0),FALSE)),"error")</f>
        <v>26</v>
      </c>
      <c r="J677" t="str">
        <f ca="1">IFERROR(IF(ISBLANK(VLOOKUP($B677,INDIRECT(nfl_game_result),MATCH(J$1,INDIRECT(nfl_game_result_header),0),FALSE)),"",VLOOKUP($B677,INDIRECT(nfl_game_result),MATCH(J$1,INDIRECT(nfl_game_result_header),0),FALSE)),"error")</f>
        <v>KCY</v>
      </c>
      <c r="K677" t="str">
        <f ca="1">IFERROR(IF(ISBLANK(VLOOKUP($B677,INDIRECT(nfl_game_result),MATCH(K$1,INDIRECT(nfl_game_result_header),0),FALSE)),"",VLOOKUP($B677,INDIRECT(nfl_game_result),MATCH(K$1,INDIRECT(nfl_game_result_header),0),FALSE)),"error")</f>
        <v>KCY</v>
      </c>
      <c r="L677" s="23" t="str">
        <f ca="1">IFERROR(IF(ISBLANK(VLOOKUP($B677,INDIRECT(nfl_game_result),MATCH(L$1,INDIRECT(nfl_game_result_header),0),FALSE)),"",VLOOKUP($B677,INDIRECT(nfl_game_result),MATCH(L$1,INDIRECT(nfl_game_result_header),0),FALSE)),"error")</f>
        <v/>
      </c>
      <c r="M677" t="s">
        <v>16</v>
      </c>
      <c r="N677">
        <v>3</v>
      </c>
      <c r="O677" t="s">
        <v>331</v>
      </c>
      <c r="V677" s="23" t="s">
        <v>416</v>
      </c>
      <c r="W677">
        <f ca="1">VALUE(LEFT(C677, 4))</f>
        <v>2013</v>
      </c>
      <c r="X677">
        <f ca="1">VALUE(MID(C677,6,FIND("_",C677,6)-6))</f>
        <v>5</v>
      </c>
      <c r="Y677" t="str">
        <f ca="1">IF(NOT(OR(ISBLANK(D677),ISBLANK(E677),D677="",E677="")),D677-E677,"")</f>
        <v/>
      </c>
      <c r="Z677" t="str">
        <f ca="1">IF(OR(NOT(ISNUMBER(D677)),ISBLANK(D677),D677="",ISBLANK(N677)),"",ABS(D677-N677))</f>
        <v/>
      </c>
      <c r="AA677">
        <f ca="1">IF(OR(ISBLANK(J677),ISBLANK(O677),J677="",O677=""),"",IF(J677=O677,1,0))</f>
        <v>1</v>
      </c>
      <c r="AB677" t="str">
        <f ca="1">IF(OR(ISBLANK(K677),ISBLANK(Q677),K677="",Q677=""),"",IF(K677=Q677,1,0))</f>
        <v/>
      </c>
      <c r="AC677" s="23" t="str">
        <f t="shared" ca="1" si="10"/>
        <v/>
      </c>
    </row>
    <row r="678" spans="1:29" x14ac:dyDescent="0.25">
      <c r="A678" s="23">
        <v>677</v>
      </c>
      <c r="B678">
        <v>336</v>
      </c>
      <c r="C678" t="str">
        <f ca="1">IFERROR(VLOOKUP($B678,INDIRECT(nfl_game_result),MATCH(C$1,INDIRECT(nfl_game_result_header),0),FALSE),"error")</f>
        <v>2013_05_SEA@IND</v>
      </c>
      <c r="D678" t="str">
        <f ca="1">IFERROR(IF(ISBLANK(VLOOKUP($B678,INDIRECT(nfl_game_result),MATCH(D$1,INDIRECT(nfl_game_result_header),0),FALSE)),"",VLOOKUP($B678,INDIRECT(nfl_game_result),MATCH(D$1,INDIRECT(nfl_game_result_header),0),FALSE)),"error")</f>
        <v/>
      </c>
      <c r="E678">
        <f ca="1">IFERROR(IF(ISBLANK(VLOOKUP($B678,INDIRECT(nfl_game_result),MATCH(E$1,INDIRECT(nfl_game_result_header),0),FALSE)),"",VLOOKUP($B678,INDIRECT(nfl_game_result),MATCH(E$1,INDIRECT(nfl_game_result_header),0),FALSE)),"error")</f>
        <v>2.5</v>
      </c>
      <c r="F678" s="23" t="str">
        <f ca="1">IFERROR(IF(ISBLANK(VLOOKUP($B678,INDIRECT(nfl_game_result),MATCH(F$1,INDIRECT(nfl_game_result_header),0),FALSE)),"",VLOOKUP($B678,INDIRECT(nfl_game_result),MATCH(F$1,INDIRECT(nfl_game_result_header),0),FALSE)),"error")</f>
        <v/>
      </c>
      <c r="G678" s="23" t="str">
        <f ca="1">IFERROR(IF(ISBLANK(VLOOKUP($B678,INDIRECT(nfl_game_result),MATCH(G$1,INDIRECT(nfl_game_result_header),0),FALSE)),"",VLOOKUP($B678,INDIRECT(nfl_game_result),MATCH(G$1,INDIRECT(nfl_game_result_header),0),FALSE)),"error")</f>
        <v/>
      </c>
      <c r="H678">
        <f ca="1">IFERROR(IF(ISBLANK(VLOOKUP($B678,INDIRECT(nfl_game_result),MATCH(H$1,INDIRECT(nfl_game_result_header),0),FALSE)),"",VLOOKUP($B678,INDIRECT(nfl_game_result),MATCH(H$1,INDIRECT(nfl_game_result_header),0),FALSE)),"error")</f>
        <v>34</v>
      </c>
      <c r="I678">
        <f ca="1">IFERROR(IF(ISBLANK(VLOOKUP($B678,INDIRECT(nfl_game_result),MATCH(I$1,INDIRECT(nfl_game_result_header),0),FALSE)),"",VLOOKUP($B678,INDIRECT(nfl_game_result),MATCH(I$1,INDIRECT(nfl_game_result_header),0),FALSE)),"error")</f>
        <v>28</v>
      </c>
      <c r="J678" t="str">
        <f ca="1">IFERROR(IF(ISBLANK(VLOOKUP($B678,INDIRECT(nfl_game_result),MATCH(J$1,INDIRECT(nfl_game_result_header),0),FALSE)),"",VLOOKUP($B678,INDIRECT(nfl_game_result),MATCH(J$1,INDIRECT(nfl_game_result_header),0),FALSE)),"error")</f>
        <v>IND</v>
      </c>
      <c r="K678" t="str">
        <f ca="1">IFERROR(IF(ISBLANK(VLOOKUP($B678,INDIRECT(nfl_game_result),MATCH(K$1,INDIRECT(nfl_game_result_header),0),FALSE)),"",VLOOKUP($B678,INDIRECT(nfl_game_result),MATCH(K$1,INDIRECT(nfl_game_result_header),0),FALSE)),"error")</f>
        <v>IND</v>
      </c>
      <c r="L678" s="23" t="str">
        <f ca="1">IFERROR(IF(ISBLANK(VLOOKUP($B678,INDIRECT(nfl_game_result),MATCH(L$1,INDIRECT(nfl_game_result_header),0),FALSE)),"",VLOOKUP($B678,INDIRECT(nfl_game_result),MATCH(L$1,INDIRECT(nfl_game_result_header),0),FALSE)),"error")</f>
        <v/>
      </c>
      <c r="M678" t="s">
        <v>16</v>
      </c>
      <c r="N678">
        <v>4.5</v>
      </c>
      <c r="O678" t="s">
        <v>89</v>
      </c>
      <c r="V678" s="23" t="s">
        <v>416</v>
      </c>
      <c r="W678">
        <f ca="1">VALUE(LEFT(C678, 4))</f>
        <v>2013</v>
      </c>
      <c r="X678">
        <f ca="1">VALUE(MID(C678,6,FIND("_",C678,6)-6))</f>
        <v>5</v>
      </c>
      <c r="Y678" t="str">
        <f ca="1">IF(NOT(OR(ISBLANK(D678),ISBLANK(E678),D678="",E678="")),D678-E678,"")</f>
        <v/>
      </c>
      <c r="Z678" t="str">
        <f ca="1">IF(OR(NOT(ISNUMBER(D678)),ISBLANK(D678),D678="",ISBLANK(N678)),"",ABS(D678-N678))</f>
        <v/>
      </c>
      <c r="AA678">
        <f ca="1">IF(OR(ISBLANK(J678),ISBLANK(O678),J678="",O678=""),"",IF(J678=O678,1,0))</f>
        <v>0</v>
      </c>
      <c r="AB678" t="str">
        <f ca="1">IF(OR(ISBLANK(K678),ISBLANK(Q678),K678="",Q678=""),"",IF(K678=Q678,1,0))</f>
        <v/>
      </c>
      <c r="AC678" s="23" t="str">
        <f t="shared" ca="1" si="10"/>
        <v/>
      </c>
    </row>
    <row r="679" spans="1:29" x14ac:dyDescent="0.25">
      <c r="A679" s="23">
        <v>678</v>
      </c>
      <c r="B679">
        <v>337</v>
      </c>
      <c r="C679" t="str">
        <f ca="1">IFERROR(VLOOKUP($B679,INDIRECT(nfl_game_result),MATCH(C$1,INDIRECT(nfl_game_result_header),0),FALSE),"error")</f>
        <v>2013_05_JAX@STL</v>
      </c>
      <c r="D679" t="str">
        <f ca="1">IFERROR(IF(ISBLANK(VLOOKUP($B679,INDIRECT(nfl_game_result),MATCH(D$1,INDIRECT(nfl_game_result_header),0),FALSE)),"",VLOOKUP($B679,INDIRECT(nfl_game_result),MATCH(D$1,INDIRECT(nfl_game_result_header),0),FALSE)),"error")</f>
        <v/>
      </c>
      <c r="E679">
        <f ca="1">IFERROR(IF(ISBLANK(VLOOKUP($B679,INDIRECT(nfl_game_result),MATCH(E$1,INDIRECT(nfl_game_result_header),0),FALSE)),"",VLOOKUP($B679,INDIRECT(nfl_game_result),MATCH(E$1,INDIRECT(nfl_game_result_header),0),FALSE)),"error")</f>
        <v>-11.5</v>
      </c>
      <c r="F679" s="23" t="str">
        <f ca="1">IFERROR(IF(ISBLANK(VLOOKUP($B679,INDIRECT(nfl_game_result),MATCH(F$1,INDIRECT(nfl_game_result_header),0),FALSE)),"",VLOOKUP($B679,INDIRECT(nfl_game_result),MATCH(F$1,INDIRECT(nfl_game_result_header),0),FALSE)),"error")</f>
        <v/>
      </c>
      <c r="G679" s="23" t="str">
        <f ca="1">IFERROR(IF(ISBLANK(VLOOKUP($B679,INDIRECT(nfl_game_result),MATCH(G$1,INDIRECT(nfl_game_result_header),0),FALSE)),"",VLOOKUP($B679,INDIRECT(nfl_game_result),MATCH(G$1,INDIRECT(nfl_game_result_header),0),FALSE)),"error")</f>
        <v/>
      </c>
      <c r="H679">
        <f ca="1">IFERROR(IF(ISBLANK(VLOOKUP($B679,INDIRECT(nfl_game_result),MATCH(H$1,INDIRECT(nfl_game_result_header),0),FALSE)),"",VLOOKUP($B679,INDIRECT(nfl_game_result),MATCH(H$1,INDIRECT(nfl_game_result_header),0),FALSE)),"error")</f>
        <v>34</v>
      </c>
      <c r="I679">
        <f ca="1">IFERROR(IF(ISBLANK(VLOOKUP($B679,INDIRECT(nfl_game_result),MATCH(I$1,INDIRECT(nfl_game_result_header),0),FALSE)),"",VLOOKUP($B679,INDIRECT(nfl_game_result),MATCH(I$1,INDIRECT(nfl_game_result_header),0),FALSE)),"error")</f>
        <v>20</v>
      </c>
      <c r="J679" t="str">
        <f ca="1">IFERROR(IF(ISBLANK(VLOOKUP($B679,INDIRECT(nfl_game_result),MATCH(J$1,INDIRECT(nfl_game_result_header),0),FALSE)),"",VLOOKUP($B679,INDIRECT(nfl_game_result),MATCH(J$1,INDIRECT(nfl_game_result_header),0),FALSE)),"error")</f>
        <v>STL</v>
      </c>
      <c r="K679" t="str">
        <f ca="1">IFERROR(IF(ISBLANK(VLOOKUP($B679,INDIRECT(nfl_game_result),MATCH(K$1,INDIRECT(nfl_game_result_header),0),FALSE)),"",VLOOKUP($B679,INDIRECT(nfl_game_result),MATCH(K$1,INDIRECT(nfl_game_result_header),0),FALSE)),"error")</f>
        <v>STL</v>
      </c>
      <c r="L679" s="23" t="str">
        <f ca="1">IFERROR(IF(ISBLANK(VLOOKUP($B679,INDIRECT(nfl_game_result),MATCH(L$1,INDIRECT(nfl_game_result_header),0),FALSE)),"",VLOOKUP($B679,INDIRECT(nfl_game_result),MATCH(L$1,INDIRECT(nfl_game_result_header),0),FALSE)),"error")</f>
        <v/>
      </c>
      <c r="M679" t="s">
        <v>16</v>
      </c>
      <c r="N679">
        <v>-8.5</v>
      </c>
      <c r="O679" t="s">
        <v>77</v>
      </c>
      <c r="V679" s="23" t="s">
        <v>416</v>
      </c>
      <c r="W679">
        <f ca="1">VALUE(LEFT(C679, 4))</f>
        <v>2013</v>
      </c>
      <c r="X679">
        <f ca="1">VALUE(MID(C679,6,FIND("_",C679,6)-6))</f>
        <v>5</v>
      </c>
      <c r="Y679" t="str">
        <f ca="1">IF(NOT(OR(ISBLANK(D679),ISBLANK(E679),D679="",E679="")),D679-E679,"")</f>
        <v/>
      </c>
      <c r="Z679" t="str">
        <f ca="1">IF(OR(NOT(ISNUMBER(D679)),ISBLANK(D679),D679="",ISBLANK(N679)),"",ABS(D679-N679))</f>
        <v/>
      </c>
      <c r="AA679">
        <f ca="1">IF(OR(ISBLANK(J679),ISBLANK(O679),J679="",O679=""),"",IF(J679=O679,1,0))</f>
        <v>0</v>
      </c>
      <c r="AB679" t="str">
        <f ca="1">IF(OR(ISBLANK(K679),ISBLANK(Q679),K679="",Q679=""),"",IF(K679=Q679,1,0))</f>
        <v/>
      </c>
      <c r="AC679" s="23" t="str">
        <f t="shared" ca="1" si="10"/>
        <v/>
      </c>
    </row>
    <row r="680" spans="1:29" x14ac:dyDescent="0.25">
      <c r="A680" s="23">
        <v>679</v>
      </c>
      <c r="B680">
        <v>338</v>
      </c>
      <c r="C680" t="str">
        <f ca="1">IFERROR(VLOOKUP($B680,INDIRECT(nfl_game_result),MATCH(C$1,INDIRECT(nfl_game_result_header),0),FALSE),"error")</f>
        <v>2013_05_BAL@MIA</v>
      </c>
      <c r="D680" t="str">
        <f ca="1">IFERROR(IF(ISBLANK(VLOOKUP($B680,INDIRECT(nfl_game_result),MATCH(D$1,INDIRECT(nfl_game_result_header),0),FALSE)),"",VLOOKUP($B680,INDIRECT(nfl_game_result),MATCH(D$1,INDIRECT(nfl_game_result_header),0),FALSE)),"error")</f>
        <v/>
      </c>
      <c r="E680">
        <f ca="1">IFERROR(IF(ISBLANK(VLOOKUP($B680,INDIRECT(nfl_game_result),MATCH(E$1,INDIRECT(nfl_game_result_header),0),FALSE)),"",VLOOKUP($B680,INDIRECT(nfl_game_result),MATCH(E$1,INDIRECT(nfl_game_result_header),0),FALSE)),"error")</f>
        <v>-2.5</v>
      </c>
      <c r="F680" s="23" t="str">
        <f ca="1">IFERROR(IF(ISBLANK(VLOOKUP($B680,INDIRECT(nfl_game_result),MATCH(F$1,INDIRECT(nfl_game_result_header),0),FALSE)),"",VLOOKUP($B680,INDIRECT(nfl_game_result),MATCH(F$1,INDIRECT(nfl_game_result_header),0),FALSE)),"error")</f>
        <v/>
      </c>
      <c r="G680" s="23" t="str">
        <f ca="1">IFERROR(IF(ISBLANK(VLOOKUP($B680,INDIRECT(nfl_game_result),MATCH(G$1,INDIRECT(nfl_game_result_header),0),FALSE)),"",VLOOKUP($B680,INDIRECT(nfl_game_result),MATCH(G$1,INDIRECT(nfl_game_result_header),0),FALSE)),"error")</f>
        <v/>
      </c>
      <c r="H680">
        <f ca="1">IFERROR(IF(ISBLANK(VLOOKUP($B680,INDIRECT(nfl_game_result),MATCH(H$1,INDIRECT(nfl_game_result_header),0),FALSE)),"",VLOOKUP($B680,INDIRECT(nfl_game_result),MATCH(H$1,INDIRECT(nfl_game_result_header),0),FALSE)),"error")</f>
        <v>23</v>
      </c>
      <c r="I680">
        <f ca="1">IFERROR(IF(ISBLANK(VLOOKUP($B680,INDIRECT(nfl_game_result),MATCH(I$1,INDIRECT(nfl_game_result_header),0),FALSE)),"",VLOOKUP($B680,INDIRECT(nfl_game_result),MATCH(I$1,INDIRECT(nfl_game_result_header),0),FALSE)),"error")</f>
        <v>26</v>
      </c>
      <c r="J680" t="str">
        <f ca="1">IFERROR(IF(ISBLANK(VLOOKUP($B680,INDIRECT(nfl_game_result),MATCH(J$1,INDIRECT(nfl_game_result_header),0),FALSE)),"",VLOOKUP($B680,INDIRECT(nfl_game_result),MATCH(J$1,INDIRECT(nfl_game_result_header),0),FALSE)),"error")</f>
        <v>BAL</v>
      </c>
      <c r="K680" t="str">
        <f ca="1">IFERROR(IF(ISBLANK(VLOOKUP($B680,INDIRECT(nfl_game_result),MATCH(K$1,INDIRECT(nfl_game_result_header),0),FALSE)),"",VLOOKUP($B680,INDIRECT(nfl_game_result),MATCH(K$1,INDIRECT(nfl_game_result_header),0),FALSE)),"error")</f>
        <v>BAL</v>
      </c>
      <c r="L680" s="23" t="str">
        <f ca="1">IFERROR(IF(ISBLANK(VLOOKUP($B680,INDIRECT(nfl_game_result),MATCH(L$1,INDIRECT(nfl_game_result_header),0),FALSE)),"",VLOOKUP($B680,INDIRECT(nfl_game_result),MATCH(L$1,INDIRECT(nfl_game_result_header),0),FALSE)),"error")</f>
        <v/>
      </c>
      <c r="M680" t="s">
        <v>16</v>
      </c>
      <c r="N680">
        <v>-4</v>
      </c>
      <c r="O680" t="s">
        <v>79</v>
      </c>
      <c r="V680" s="23" t="s">
        <v>416</v>
      </c>
      <c r="W680">
        <f ca="1">VALUE(LEFT(C680, 4))</f>
        <v>2013</v>
      </c>
      <c r="X680">
        <f ca="1">VALUE(MID(C680,6,FIND("_",C680,6)-6))</f>
        <v>5</v>
      </c>
      <c r="Y680" t="str">
        <f ca="1">IF(NOT(OR(ISBLANK(D680),ISBLANK(E680),D680="",E680="")),D680-E680,"")</f>
        <v/>
      </c>
      <c r="Z680" t="str">
        <f ca="1">IF(OR(NOT(ISNUMBER(D680)),ISBLANK(D680),D680="",ISBLANK(N680)),"",ABS(D680-N680))</f>
        <v/>
      </c>
      <c r="AA680">
        <f ca="1">IF(OR(ISBLANK(J680),ISBLANK(O680),J680="",O680=""),"",IF(J680=O680,1,0))</f>
        <v>0</v>
      </c>
      <c r="AB680" t="str">
        <f ca="1">IF(OR(ISBLANK(K680),ISBLANK(Q680),K680="",Q680=""),"",IF(K680=Q680,1,0))</f>
        <v/>
      </c>
      <c r="AC680" s="23" t="str">
        <f t="shared" ca="1" si="10"/>
        <v/>
      </c>
    </row>
    <row r="681" spans="1:29" x14ac:dyDescent="0.25">
      <c r="A681" s="23">
        <v>680</v>
      </c>
      <c r="B681">
        <v>339</v>
      </c>
      <c r="C681" t="str">
        <f ca="1">IFERROR(VLOOKUP($B681,INDIRECT(nfl_game_result),MATCH(C$1,INDIRECT(nfl_game_result_header),0),FALSE),"error")</f>
        <v>2013_05_PHI@NYG</v>
      </c>
      <c r="D681" t="str">
        <f ca="1">IFERROR(IF(ISBLANK(VLOOKUP($B681,INDIRECT(nfl_game_result),MATCH(D$1,INDIRECT(nfl_game_result_header),0),FALSE)),"",VLOOKUP($B681,INDIRECT(nfl_game_result),MATCH(D$1,INDIRECT(nfl_game_result_header),0),FALSE)),"error")</f>
        <v/>
      </c>
      <c r="E681">
        <f ca="1">IFERROR(IF(ISBLANK(VLOOKUP($B681,INDIRECT(nfl_game_result),MATCH(E$1,INDIRECT(nfl_game_result_header),0),FALSE)),"",VLOOKUP($B681,INDIRECT(nfl_game_result),MATCH(E$1,INDIRECT(nfl_game_result_header),0),FALSE)),"error")</f>
        <v>-2.5</v>
      </c>
      <c r="F681" s="23" t="str">
        <f ca="1">IFERROR(IF(ISBLANK(VLOOKUP($B681,INDIRECT(nfl_game_result),MATCH(F$1,INDIRECT(nfl_game_result_header),0),FALSE)),"",VLOOKUP($B681,INDIRECT(nfl_game_result),MATCH(F$1,INDIRECT(nfl_game_result_header),0),FALSE)),"error")</f>
        <v/>
      </c>
      <c r="G681" s="23" t="str">
        <f ca="1">IFERROR(IF(ISBLANK(VLOOKUP($B681,INDIRECT(nfl_game_result),MATCH(G$1,INDIRECT(nfl_game_result_header),0),FALSE)),"",VLOOKUP($B681,INDIRECT(nfl_game_result),MATCH(G$1,INDIRECT(nfl_game_result_header),0),FALSE)),"error")</f>
        <v/>
      </c>
      <c r="H681">
        <f ca="1">IFERROR(IF(ISBLANK(VLOOKUP($B681,INDIRECT(nfl_game_result),MATCH(H$1,INDIRECT(nfl_game_result_header),0),FALSE)),"",VLOOKUP($B681,INDIRECT(nfl_game_result),MATCH(H$1,INDIRECT(nfl_game_result_header),0),FALSE)),"error")</f>
        <v>21</v>
      </c>
      <c r="I681">
        <f ca="1">IFERROR(IF(ISBLANK(VLOOKUP($B681,INDIRECT(nfl_game_result),MATCH(I$1,INDIRECT(nfl_game_result_header),0),FALSE)),"",VLOOKUP($B681,INDIRECT(nfl_game_result),MATCH(I$1,INDIRECT(nfl_game_result_header),0),FALSE)),"error")</f>
        <v>36</v>
      </c>
      <c r="J681" t="str">
        <f ca="1">IFERROR(IF(ISBLANK(VLOOKUP($B681,INDIRECT(nfl_game_result),MATCH(J$1,INDIRECT(nfl_game_result_header),0),FALSE)),"",VLOOKUP($B681,INDIRECT(nfl_game_result),MATCH(J$1,INDIRECT(nfl_game_result_header),0),FALSE)),"error")</f>
        <v>PHI</v>
      </c>
      <c r="K681" t="str">
        <f ca="1">IFERROR(IF(ISBLANK(VLOOKUP($B681,INDIRECT(nfl_game_result),MATCH(K$1,INDIRECT(nfl_game_result_header),0),FALSE)),"",VLOOKUP($B681,INDIRECT(nfl_game_result),MATCH(K$1,INDIRECT(nfl_game_result_header),0),FALSE)),"error")</f>
        <v>PHI</v>
      </c>
      <c r="L681" s="23" t="str">
        <f ca="1">IFERROR(IF(ISBLANK(VLOOKUP($B681,INDIRECT(nfl_game_result),MATCH(L$1,INDIRECT(nfl_game_result_header),0),FALSE)),"",VLOOKUP($B681,INDIRECT(nfl_game_result),MATCH(L$1,INDIRECT(nfl_game_result_header),0),FALSE)),"error")</f>
        <v/>
      </c>
      <c r="M681" t="s">
        <v>16</v>
      </c>
      <c r="N681">
        <v>-1.5</v>
      </c>
      <c r="O681" t="s">
        <v>83</v>
      </c>
      <c r="V681" s="23" t="s">
        <v>416</v>
      </c>
      <c r="W681">
        <f ca="1">VALUE(LEFT(C681, 4))</f>
        <v>2013</v>
      </c>
      <c r="X681">
        <f ca="1">VALUE(MID(C681,6,FIND("_",C681,6)-6))</f>
        <v>5</v>
      </c>
      <c r="Y681" t="str">
        <f ca="1">IF(NOT(OR(ISBLANK(D681),ISBLANK(E681),D681="",E681="")),D681-E681,"")</f>
        <v/>
      </c>
      <c r="Z681" t="str">
        <f ca="1">IF(OR(NOT(ISNUMBER(D681)),ISBLANK(D681),D681="",ISBLANK(N681)),"",ABS(D681-N681))</f>
        <v/>
      </c>
      <c r="AA681">
        <f ca="1">IF(OR(ISBLANK(J681),ISBLANK(O681),J681="",O681=""),"",IF(J681=O681,1,0))</f>
        <v>0</v>
      </c>
      <c r="AB681" t="str">
        <f ca="1">IF(OR(ISBLANK(K681),ISBLANK(Q681),K681="",Q681=""),"",IF(K681=Q681,1,0))</f>
        <v/>
      </c>
      <c r="AC681" s="23" t="str">
        <f t="shared" ca="1" si="10"/>
        <v/>
      </c>
    </row>
    <row r="682" spans="1:29" x14ac:dyDescent="0.25">
      <c r="A682" s="23">
        <v>681</v>
      </c>
      <c r="B682">
        <v>340</v>
      </c>
      <c r="C682" t="str">
        <f ca="1">IFERROR(VLOOKUP($B682,INDIRECT(nfl_game_result),MATCH(C$1,INDIRECT(nfl_game_result_header),0),FALSE),"error")</f>
        <v>2013_05_CAR@ARI</v>
      </c>
      <c r="D682" t="str">
        <f ca="1">IFERROR(IF(ISBLANK(VLOOKUP($B682,INDIRECT(nfl_game_result),MATCH(D$1,INDIRECT(nfl_game_result_header),0),FALSE)),"",VLOOKUP($B682,INDIRECT(nfl_game_result),MATCH(D$1,INDIRECT(nfl_game_result_header),0),FALSE)),"error")</f>
        <v/>
      </c>
      <c r="E682">
        <f ca="1">IFERROR(IF(ISBLANK(VLOOKUP($B682,INDIRECT(nfl_game_result),MATCH(E$1,INDIRECT(nfl_game_result_header),0),FALSE)),"",VLOOKUP($B682,INDIRECT(nfl_game_result),MATCH(E$1,INDIRECT(nfl_game_result_header),0),FALSE)),"error")</f>
        <v>2.5</v>
      </c>
      <c r="F682" s="23" t="str">
        <f ca="1">IFERROR(IF(ISBLANK(VLOOKUP($B682,INDIRECT(nfl_game_result),MATCH(F$1,INDIRECT(nfl_game_result_header),0),FALSE)),"",VLOOKUP($B682,INDIRECT(nfl_game_result),MATCH(F$1,INDIRECT(nfl_game_result_header),0),FALSE)),"error")</f>
        <v/>
      </c>
      <c r="G682" s="23" t="str">
        <f ca="1">IFERROR(IF(ISBLANK(VLOOKUP($B682,INDIRECT(nfl_game_result),MATCH(G$1,INDIRECT(nfl_game_result_header),0),FALSE)),"",VLOOKUP($B682,INDIRECT(nfl_game_result),MATCH(G$1,INDIRECT(nfl_game_result_header),0),FALSE)),"error")</f>
        <v/>
      </c>
      <c r="H682">
        <f ca="1">IFERROR(IF(ISBLANK(VLOOKUP($B682,INDIRECT(nfl_game_result),MATCH(H$1,INDIRECT(nfl_game_result_header),0),FALSE)),"",VLOOKUP($B682,INDIRECT(nfl_game_result),MATCH(H$1,INDIRECT(nfl_game_result_header),0),FALSE)),"error")</f>
        <v>22</v>
      </c>
      <c r="I682">
        <f ca="1">IFERROR(IF(ISBLANK(VLOOKUP($B682,INDIRECT(nfl_game_result),MATCH(I$1,INDIRECT(nfl_game_result_header),0),FALSE)),"",VLOOKUP($B682,INDIRECT(nfl_game_result),MATCH(I$1,INDIRECT(nfl_game_result_header),0),FALSE)),"error")</f>
        <v>6</v>
      </c>
      <c r="J682" t="str">
        <f ca="1">IFERROR(IF(ISBLANK(VLOOKUP($B682,INDIRECT(nfl_game_result),MATCH(J$1,INDIRECT(nfl_game_result_header),0),FALSE)),"",VLOOKUP($B682,INDIRECT(nfl_game_result),MATCH(J$1,INDIRECT(nfl_game_result_header),0),FALSE)),"error")</f>
        <v>ARI</v>
      </c>
      <c r="K682" t="str">
        <f ca="1">IFERROR(IF(ISBLANK(VLOOKUP($B682,INDIRECT(nfl_game_result),MATCH(K$1,INDIRECT(nfl_game_result_header),0),FALSE)),"",VLOOKUP($B682,INDIRECT(nfl_game_result),MATCH(K$1,INDIRECT(nfl_game_result_header),0),FALSE)),"error")</f>
        <v>ARI</v>
      </c>
      <c r="L682" s="23" t="str">
        <f ca="1">IFERROR(IF(ISBLANK(VLOOKUP($B682,INDIRECT(nfl_game_result),MATCH(L$1,INDIRECT(nfl_game_result_header),0),FALSE)),"",VLOOKUP($B682,INDIRECT(nfl_game_result),MATCH(L$1,INDIRECT(nfl_game_result_header),0),FALSE)),"error")</f>
        <v/>
      </c>
      <c r="M682" t="s">
        <v>16</v>
      </c>
      <c r="N682">
        <v>-3.5</v>
      </c>
      <c r="O682" t="s">
        <v>67</v>
      </c>
      <c r="V682" s="23" t="s">
        <v>416</v>
      </c>
      <c r="W682">
        <f ca="1">VALUE(LEFT(C682, 4))</f>
        <v>2013</v>
      </c>
      <c r="X682">
        <f ca="1">VALUE(MID(C682,6,FIND("_",C682,6)-6))</f>
        <v>5</v>
      </c>
      <c r="Y682" t="str">
        <f ca="1">IF(NOT(OR(ISBLANK(D682),ISBLANK(E682),D682="",E682="")),D682-E682,"")</f>
        <v/>
      </c>
      <c r="Z682" t="str">
        <f ca="1">IF(OR(NOT(ISNUMBER(D682)),ISBLANK(D682),D682="",ISBLANK(N682)),"",ABS(D682-N682))</f>
        <v/>
      </c>
      <c r="AA682">
        <f ca="1">IF(OR(ISBLANK(J682),ISBLANK(O682),J682="",O682=""),"",IF(J682=O682,1,0))</f>
        <v>0</v>
      </c>
      <c r="AB682" t="str">
        <f ca="1">IF(OR(ISBLANK(K682),ISBLANK(Q682),K682="",Q682=""),"",IF(K682=Q682,1,0))</f>
        <v/>
      </c>
      <c r="AC682" s="23" t="str">
        <f t="shared" ca="1" si="10"/>
        <v/>
      </c>
    </row>
    <row r="683" spans="1:29" x14ac:dyDescent="0.25">
      <c r="A683" s="23">
        <v>682</v>
      </c>
      <c r="B683">
        <v>341</v>
      </c>
      <c r="C683" t="str">
        <f ca="1">IFERROR(VLOOKUP($B683,INDIRECT(nfl_game_result),MATCH(C$1,INDIRECT(nfl_game_result_header),0),FALSE),"error")</f>
        <v>2013_05_DEN@DAL</v>
      </c>
      <c r="D683" t="str">
        <f ca="1">IFERROR(IF(ISBLANK(VLOOKUP($B683,INDIRECT(nfl_game_result),MATCH(D$1,INDIRECT(nfl_game_result_header),0),FALSE)),"",VLOOKUP($B683,INDIRECT(nfl_game_result),MATCH(D$1,INDIRECT(nfl_game_result_header),0),FALSE)),"error")</f>
        <v/>
      </c>
      <c r="E683">
        <f ca="1">IFERROR(IF(ISBLANK(VLOOKUP($B683,INDIRECT(nfl_game_result),MATCH(E$1,INDIRECT(nfl_game_result_header),0),FALSE)),"",VLOOKUP($B683,INDIRECT(nfl_game_result),MATCH(E$1,INDIRECT(nfl_game_result_header),0),FALSE)),"error")</f>
        <v>7.5</v>
      </c>
      <c r="F683" s="23" t="str">
        <f ca="1">IFERROR(IF(ISBLANK(VLOOKUP($B683,INDIRECT(nfl_game_result),MATCH(F$1,INDIRECT(nfl_game_result_header),0),FALSE)),"",VLOOKUP($B683,INDIRECT(nfl_game_result),MATCH(F$1,INDIRECT(nfl_game_result_header),0),FALSE)),"error")</f>
        <v/>
      </c>
      <c r="G683" s="23" t="str">
        <f ca="1">IFERROR(IF(ISBLANK(VLOOKUP($B683,INDIRECT(nfl_game_result),MATCH(G$1,INDIRECT(nfl_game_result_header),0),FALSE)),"",VLOOKUP($B683,INDIRECT(nfl_game_result),MATCH(G$1,INDIRECT(nfl_game_result_header),0),FALSE)),"error")</f>
        <v/>
      </c>
      <c r="H683">
        <f ca="1">IFERROR(IF(ISBLANK(VLOOKUP($B683,INDIRECT(nfl_game_result),MATCH(H$1,INDIRECT(nfl_game_result_header),0),FALSE)),"",VLOOKUP($B683,INDIRECT(nfl_game_result),MATCH(H$1,INDIRECT(nfl_game_result_header),0),FALSE)),"error")</f>
        <v>48</v>
      </c>
      <c r="I683">
        <f ca="1">IFERROR(IF(ISBLANK(VLOOKUP($B683,INDIRECT(nfl_game_result),MATCH(I$1,INDIRECT(nfl_game_result_header),0),FALSE)),"",VLOOKUP($B683,INDIRECT(nfl_game_result),MATCH(I$1,INDIRECT(nfl_game_result_header),0),FALSE)),"error")</f>
        <v>51</v>
      </c>
      <c r="J683" t="str">
        <f ca="1">IFERROR(IF(ISBLANK(VLOOKUP($B683,INDIRECT(nfl_game_result),MATCH(J$1,INDIRECT(nfl_game_result_header),0),FALSE)),"",VLOOKUP($B683,INDIRECT(nfl_game_result),MATCH(J$1,INDIRECT(nfl_game_result_header),0),FALSE)),"error")</f>
        <v>DAL</v>
      </c>
      <c r="K683" t="str">
        <f ca="1">IFERROR(IF(ISBLANK(VLOOKUP($B683,INDIRECT(nfl_game_result),MATCH(K$1,INDIRECT(nfl_game_result_header),0),FALSE)),"",VLOOKUP($B683,INDIRECT(nfl_game_result),MATCH(K$1,INDIRECT(nfl_game_result_header),0),FALSE)),"error")</f>
        <v>DEN</v>
      </c>
      <c r="L683" s="23" t="str">
        <f ca="1">IFERROR(IF(ISBLANK(VLOOKUP($B683,INDIRECT(nfl_game_result),MATCH(L$1,INDIRECT(nfl_game_result_header),0),FALSE)),"",VLOOKUP($B683,INDIRECT(nfl_game_result),MATCH(L$1,INDIRECT(nfl_game_result_header),0),FALSE)),"error")</f>
        <v/>
      </c>
      <c r="M683" t="s">
        <v>16</v>
      </c>
      <c r="N683">
        <v>6</v>
      </c>
      <c r="O683" t="s">
        <v>71</v>
      </c>
      <c r="V683" s="23" t="s">
        <v>416</v>
      </c>
      <c r="W683">
        <f ca="1">VALUE(LEFT(C683, 4))</f>
        <v>2013</v>
      </c>
      <c r="X683">
        <f ca="1">VALUE(MID(C683,6,FIND("_",C683,6)-6))</f>
        <v>5</v>
      </c>
      <c r="Y683" t="str">
        <f ca="1">IF(NOT(OR(ISBLANK(D683),ISBLANK(E683),D683="",E683="")),D683-E683,"")</f>
        <v/>
      </c>
      <c r="Z683" t="str">
        <f ca="1">IF(OR(NOT(ISNUMBER(D683)),ISBLANK(D683),D683="",ISBLANK(N683)),"",ABS(D683-N683))</f>
        <v/>
      </c>
      <c r="AA683">
        <f ca="1">IF(OR(ISBLANK(J683),ISBLANK(O683),J683="",O683=""),"",IF(J683=O683,1,0))</f>
        <v>1</v>
      </c>
      <c r="AB683" t="str">
        <f ca="1">IF(OR(ISBLANK(K683),ISBLANK(Q683),K683="",Q683=""),"",IF(K683=Q683,1,0))</f>
        <v/>
      </c>
      <c r="AC683" s="23" t="str">
        <f t="shared" ca="1" si="10"/>
        <v/>
      </c>
    </row>
    <row r="684" spans="1:29" x14ac:dyDescent="0.25">
      <c r="A684" s="23">
        <v>683</v>
      </c>
      <c r="B684">
        <v>342</v>
      </c>
      <c r="C684" t="str">
        <f ca="1">IFERROR(VLOOKUP($B684,INDIRECT(nfl_game_result),MATCH(C$1,INDIRECT(nfl_game_result_header),0),FALSE),"error")</f>
        <v>2013_05_HOU@SFO</v>
      </c>
      <c r="D684" t="str">
        <f ca="1">IFERROR(IF(ISBLANK(VLOOKUP($B684,INDIRECT(nfl_game_result),MATCH(D$1,INDIRECT(nfl_game_result_header),0),FALSE)),"",VLOOKUP($B684,INDIRECT(nfl_game_result),MATCH(D$1,INDIRECT(nfl_game_result_header),0),FALSE)),"error")</f>
        <v/>
      </c>
      <c r="E684">
        <f ca="1">IFERROR(IF(ISBLANK(VLOOKUP($B684,INDIRECT(nfl_game_result),MATCH(E$1,INDIRECT(nfl_game_result_header),0),FALSE)),"",VLOOKUP($B684,INDIRECT(nfl_game_result),MATCH(E$1,INDIRECT(nfl_game_result_header),0),FALSE)),"error")</f>
        <v>-6.5</v>
      </c>
      <c r="F684" s="23" t="str">
        <f ca="1">IFERROR(IF(ISBLANK(VLOOKUP($B684,INDIRECT(nfl_game_result),MATCH(F$1,INDIRECT(nfl_game_result_header),0),FALSE)),"",VLOOKUP($B684,INDIRECT(nfl_game_result),MATCH(F$1,INDIRECT(nfl_game_result_header),0),FALSE)),"error")</f>
        <v/>
      </c>
      <c r="G684" s="23" t="str">
        <f ca="1">IFERROR(IF(ISBLANK(VLOOKUP($B684,INDIRECT(nfl_game_result),MATCH(G$1,INDIRECT(nfl_game_result_header),0),FALSE)),"",VLOOKUP($B684,INDIRECT(nfl_game_result),MATCH(G$1,INDIRECT(nfl_game_result_header),0),FALSE)),"error")</f>
        <v/>
      </c>
      <c r="H684">
        <f ca="1">IFERROR(IF(ISBLANK(VLOOKUP($B684,INDIRECT(nfl_game_result),MATCH(H$1,INDIRECT(nfl_game_result_header),0),FALSE)),"",VLOOKUP($B684,INDIRECT(nfl_game_result),MATCH(H$1,INDIRECT(nfl_game_result_header),0),FALSE)),"error")</f>
        <v>34</v>
      </c>
      <c r="I684">
        <f ca="1">IFERROR(IF(ISBLANK(VLOOKUP($B684,INDIRECT(nfl_game_result),MATCH(I$1,INDIRECT(nfl_game_result_header),0),FALSE)),"",VLOOKUP($B684,INDIRECT(nfl_game_result),MATCH(I$1,INDIRECT(nfl_game_result_header),0),FALSE)),"error")</f>
        <v>3</v>
      </c>
      <c r="J684" t="str">
        <f ca="1">IFERROR(IF(ISBLANK(VLOOKUP($B684,INDIRECT(nfl_game_result),MATCH(J$1,INDIRECT(nfl_game_result_header),0),FALSE)),"",VLOOKUP($B684,INDIRECT(nfl_game_result),MATCH(J$1,INDIRECT(nfl_game_result_header),0),FALSE)),"error")</f>
        <v>SFO</v>
      </c>
      <c r="K684" t="str">
        <f ca="1">IFERROR(IF(ISBLANK(VLOOKUP($B684,INDIRECT(nfl_game_result),MATCH(K$1,INDIRECT(nfl_game_result_header),0),FALSE)),"",VLOOKUP($B684,INDIRECT(nfl_game_result),MATCH(K$1,INDIRECT(nfl_game_result_header),0),FALSE)),"error")</f>
        <v>SFO</v>
      </c>
      <c r="L684" s="23" t="str">
        <f ca="1">IFERROR(IF(ISBLANK(VLOOKUP($B684,INDIRECT(nfl_game_result),MATCH(L$1,INDIRECT(nfl_game_result_header),0),FALSE)),"",VLOOKUP($B684,INDIRECT(nfl_game_result),MATCH(L$1,INDIRECT(nfl_game_result_header),0),FALSE)),"error")</f>
        <v/>
      </c>
      <c r="M684" t="s">
        <v>16</v>
      </c>
      <c r="N684">
        <v>-6.5</v>
      </c>
      <c r="O684" t="s">
        <v>75</v>
      </c>
      <c r="V684" s="23" t="s">
        <v>416</v>
      </c>
      <c r="W684">
        <f ca="1">VALUE(LEFT(C684, 4))</f>
        <v>2013</v>
      </c>
      <c r="X684">
        <f ca="1">VALUE(MID(C684,6,FIND("_",C684,6)-6))</f>
        <v>5</v>
      </c>
      <c r="Y684" t="str">
        <f ca="1">IF(NOT(OR(ISBLANK(D684),ISBLANK(E684),D684="",E684="")),D684-E684,"")</f>
        <v/>
      </c>
      <c r="Z684" t="str">
        <f ca="1">IF(OR(NOT(ISNUMBER(D684)),ISBLANK(D684),D684="",ISBLANK(N684)),"",ABS(D684-N684))</f>
        <v/>
      </c>
      <c r="AA684">
        <f ca="1">IF(OR(ISBLANK(J684),ISBLANK(O684),J684="",O684=""),"",IF(J684=O684,1,0))</f>
        <v>0</v>
      </c>
      <c r="AB684" t="str">
        <f ca="1">IF(OR(ISBLANK(K684),ISBLANK(Q684),K684="",Q684=""),"",IF(K684=Q684,1,0))</f>
        <v/>
      </c>
      <c r="AC684" s="23" t="str">
        <f t="shared" ca="1" si="10"/>
        <v/>
      </c>
    </row>
    <row r="685" spans="1:29" x14ac:dyDescent="0.25">
      <c r="A685" s="23">
        <v>684</v>
      </c>
      <c r="B685">
        <v>343</v>
      </c>
      <c r="C685" t="str">
        <f ca="1">IFERROR(VLOOKUP($B685,INDIRECT(nfl_game_result),MATCH(C$1,INDIRECT(nfl_game_result_header),0),FALSE),"error")</f>
        <v>2013_05_SD@OAK</v>
      </c>
      <c r="D685" t="str">
        <f ca="1">IFERROR(IF(ISBLANK(VLOOKUP($B685,INDIRECT(nfl_game_result),MATCH(D$1,INDIRECT(nfl_game_result_header),0),FALSE)),"",VLOOKUP($B685,INDIRECT(nfl_game_result),MATCH(D$1,INDIRECT(nfl_game_result_header),0),FALSE)),"error")</f>
        <v/>
      </c>
      <c r="E685">
        <f ca="1">IFERROR(IF(ISBLANK(VLOOKUP($B685,INDIRECT(nfl_game_result),MATCH(E$1,INDIRECT(nfl_game_result_header),0),FALSE)),"",VLOOKUP($B685,INDIRECT(nfl_game_result),MATCH(E$1,INDIRECT(nfl_game_result_header),0),FALSE)),"error")</f>
        <v>4.5</v>
      </c>
      <c r="F685" s="23" t="str">
        <f ca="1">IFERROR(IF(ISBLANK(VLOOKUP($B685,INDIRECT(nfl_game_result),MATCH(F$1,INDIRECT(nfl_game_result_header),0),FALSE)),"",VLOOKUP($B685,INDIRECT(nfl_game_result),MATCH(F$1,INDIRECT(nfl_game_result_header),0),FALSE)),"error")</f>
        <v/>
      </c>
      <c r="G685" s="23" t="str">
        <f ca="1">IFERROR(IF(ISBLANK(VLOOKUP($B685,INDIRECT(nfl_game_result),MATCH(G$1,INDIRECT(nfl_game_result_header),0),FALSE)),"",VLOOKUP($B685,INDIRECT(nfl_game_result),MATCH(G$1,INDIRECT(nfl_game_result_header),0),FALSE)),"error")</f>
        <v/>
      </c>
      <c r="H685">
        <f ca="1">IFERROR(IF(ISBLANK(VLOOKUP($B685,INDIRECT(nfl_game_result),MATCH(H$1,INDIRECT(nfl_game_result_header),0),FALSE)),"",VLOOKUP($B685,INDIRECT(nfl_game_result),MATCH(H$1,INDIRECT(nfl_game_result_header),0),FALSE)),"error")</f>
        <v>27</v>
      </c>
      <c r="I685">
        <f ca="1">IFERROR(IF(ISBLANK(VLOOKUP($B685,INDIRECT(nfl_game_result),MATCH(I$1,INDIRECT(nfl_game_result_header),0),FALSE)),"",VLOOKUP($B685,INDIRECT(nfl_game_result),MATCH(I$1,INDIRECT(nfl_game_result_header),0),FALSE)),"error")</f>
        <v>17</v>
      </c>
      <c r="J685" t="str">
        <f ca="1">IFERROR(IF(ISBLANK(VLOOKUP($B685,INDIRECT(nfl_game_result),MATCH(J$1,INDIRECT(nfl_game_result_header),0),FALSE)),"",VLOOKUP($B685,INDIRECT(nfl_game_result),MATCH(J$1,INDIRECT(nfl_game_result_header),0),FALSE)),"error")</f>
        <v>OAK</v>
      </c>
      <c r="K685" t="str">
        <f ca="1">IFERROR(IF(ISBLANK(VLOOKUP($B685,INDIRECT(nfl_game_result),MATCH(K$1,INDIRECT(nfl_game_result_header),0),FALSE)),"",VLOOKUP($B685,INDIRECT(nfl_game_result),MATCH(K$1,INDIRECT(nfl_game_result_header),0),FALSE)),"error")</f>
        <v>OAK</v>
      </c>
      <c r="L685" s="23" t="str">
        <f ca="1">IFERROR(IF(ISBLANK(VLOOKUP($B685,INDIRECT(nfl_game_result),MATCH(L$1,INDIRECT(nfl_game_result_header),0),FALSE)),"",VLOOKUP($B685,INDIRECT(nfl_game_result),MATCH(L$1,INDIRECT(nfl_game_result_header),0),FALSE)),"error")</f>
        <v/>
      </c>
      <c r="M685" t="s">
        <v>16</v>
      </c>
      <c r="N685">
        <v>6</v>
      </c>
      <c r="O685" t="s">
        <v>88</v>
      </c>
      <c r="V685" s="23" t="s">
        <v>416</v>
      </c>
      <c r="W685">
        <f ca="1">VALUE(LEFT(C685, 4))</f>
        <v>2013</v>
      </c>
      <c r="X685">
        <f ca="1">VALUE(MID(C685,6,FIND("_",C685,6)-6))</f>
        <v>5</v>
      </c>
      <c r="Y685" t="str">
        <f ca="1">IF(NOT(OR(ISBLANK(D685),ISBLANK(E685),D685="",E685="")),D685-E685,"")</f>
        <v/>
      </c>
      <c r="Z685" t="str">
        <f ca="1">IF(OR(NOT(ISNUMBER(D685)),ISBLANK(D685),D685="",ISBLANK(N685)),"",ABS(D685-N685))</f>
        <v/>
      </c>
      <c r="AA685">
        <f ca="1">IF(OR(ISBLANK(J685),ISBLANK(O685),J685="",O685=""),"",IF(J685=O685,1,0))</f>
        <v>0</v>
      </c>
      <c r="AB685" t="str">
        <f ca="1">IF(OR(ISBLANK(K685),ISBLANK(Q685),K685="",Q685=""),"",IF(K685=Q685,1,0))</f>
        <v/>
      </c>
      <c r="AC685" s="23" t="str">
        <f t="shared" ca="1" si="10"/>
        <v/>
      </c>
    </row>
    <row r="686" spans="1:29" x14ac:dyDescent="0.25">
      <c r="A686" s="23">
        <v>685</v>
      </c>
      <c r="B686">
        <v>344</v>
      </c>
      <c r="C686" t="str">
        <f ca="1">IFERROR(VLOOKUP($B686,INDIRECT(nfl_game_result),MATCH(C$1,INDIRECT(nfl_game_result_header),0),FALSE),"error")</f>
        <v>2013_05_NYJ@ATL</v>
      </c>
      <c r="D686" t="str">
        <f ca="1">IFERROR(IF(ISBLANK(VLOOKUP($B686,INDIRECT(nfl_game_result),MATCH(D$1,INDIRECT(nfl_game_result_header),0),FALSE)),"",VLOOKUP($B686,INDIRECT(nfl_game_result),MATCH(D$1,INDIRECT(nfl_game_result_header),0),FALSE)),"error")</f>
        <v/>
      </c>
      <c r="E686">
        <f ca="1">IFERROR(IF(ISBLANK(VLOOKUP($B686,INDIRECT(nfl_game_result),MATCH(E$1,INDIRECT(nfl_game_result_header),0),FALSE)),"",VLOOKUP($B686,INDIRECT(nfl_game_result),MATCH(E$1,INDIRECT(nfl_game_result_header),0),FALSE)),"error")</f>
        <v>-9.5</v>
      </c>
      <c r="F686" s="23" t="str">
        <f ca="1">IFERROR(IF(ISBLANK(VLOOKUP($B686,INDIRECT(nfl_game_result),MATCH(F$1,INDIRECT(nfl_game_result_header),0),FALSE)),"",VLOOKUP($B686,INDIRECT(nfl_game_result),MATCH(F$1,INDIRECT(nfl_game_result_header),0),FALSE)),"error")</f>
        <v/>
      </c>
      <c r="G686" s="23" t="str">
        <f ca="1">IFERROR(IF(ISBLANK(VLOOKUP($B686,INDIRECT(nfl_game_result),MATCH(G$1,INDIRECT(nfl_game_result_header),0),FALSE)),"",VLOOKUP($B686,INDIRECT(nfl_game_result),MATCH(G$1,INDIRECT(nfl_game_result_header),0),FALSE)),"error")</f>
        <v/>
      </c>
      <c r="H686">
        <f ca="1">IFERROR(IF(ISBLANK(VLOOKUP($B686,INDIRECT(nfl_game_result),MATCH(H$1,INDIRECT(nfl_game_result_header),0),FALSE)),"",VLOOKUP($B686,INDIRECT(nfl_game_result),MATCH(H$1,INDIRECT(nfl_game_result_header),0),FALSE)),"error")</f>
        <v>28</v>
      </c>
      <c r="I686">
        <f ca="1">IFERROR(IF(ISBLANK(VLOOKUP($B686,INDIRECT(nfl_game_result),MATCH(I$1,INDIRECT(nfl_game_result_header),0),FALSE)),"",VLOOKUP($B686,INDIRECT(nfl_game_result),MATCH(I$1,INDIRECT(nfl_game_result_header),0),FALSE)),"error")</f>
        <v>30</v>
      </c>
      <c r="J686" t="str">
        <f ca="1">IFERROR(IF(ISBLANK(VLOOKUP($B686,INDIRECT(nfl_game_result),MATCH(J$1,INDIRECT(nfl_game_result_header),0),FALSE)),"",VLOOKUP($B686,INDIRECT(nfl_game_result),MATCH(J$1,INDIRECT(nfl_game_result_header),0),FALSE)),"error")</f>
        <v>NYJ</v>
      </c>
      <c r="K686" t="str">
        <f ca="1">IFERROR(IF(ISBLANK(VLOOKUP($B686,INDIRECT(nfl_game_result),MATCH(K$1,INDIRECT(nfl_game_result_header),0),FALSE)),"",VLOOKUP($B686,INDIRECT(nfl_game_result),MATCH(K$1,INDIRECT(nfl_game_result_header),0),FALSE)),"error")</f>
        <v>NYJ</v>
      </c>
      <c r="L686" s="23" t="str">
        <f ca="1">IFERROR(IF(ISBLANK(VLOOKUP($B686,INDIRECT(nfl_game_result),MATCH(L$1,INDIRECT(nfl_game_result_header),0),FALSE)),"",VLOOKUP($B686,INDIRECT(nfl_game_result),MATCH(L$1,INDIRECT(nfl_game_result_header),0),FALSE)),"error")</f>
        <v/>
      </c>
      <c r="M686" t="s">
        <v>16</v>
      </c>
      <c r="N686">
        <v>-9</v>
      </c>
      <c r="O686" t="s">
        <v>84</v>
      </c>
      <c r="V686" s="23" t="s">
        <v>416</v>
      </c>
      <c r="W686">
        <f ca="1">VALUE(LEFT(C686, 4))</f>
        <v>2013</v>
      </c>
      <c r="X686">
        <f ca="1">VALUE(MID(C686,6,FIND("_",C686,6)-6))</f>
        <v>5</v>
      </c>
      <c r="Y686" t="str">
        <f ca="1">IF(NOT(OR(ISBLANK(D686),ISBLANK(E686),D686="",E686="")),D686-E686,"")</f>
        <v/>
      </c>
      <c r="Z686" t="str">
        <f ca="1">IF(OR(NOT(ISNUMBER(D686)),ISBLANK(D686),D686="",ISBLANK(N686)),"",ABS(D686-N686))</f>
        <v/>
      </c>
      <c r="AA686">
        <f ca="1">IF(OR(ISBLANK(J686),ISBLANK(O686),J686="",O686=""),"",IF(J686=O686,1,0))</f>
        <v>1</v>
      </c>
      <c r="AB686" t="str">
        <f ca="1">IF(OR(ISBLANK(K686),ISBLANK(Q686),K686="",Q686=""),"",IF(K686=Q686,1,0))</f>
        <v/>
      </c>
      <c r="AC686" s="23" t="str">
        <f t="shared" ca="1" si="10"/>
        <v/>
      </c>
    </row>
    <row r="687" spans="1:29" x14ac:dyDescent="0.25">
      <c r="A687" s="23">
        <v>686</v>
      </c>
      <c r="B687">
        <v>331</v>
      </c>
      <c r="C687" t="str">
        <f ca="1">IFERROR(VLOOKUP($B687,INDIRECT(nfl_game_result),MATCH(C$1,INDIRECT(nfl_game_result_header),0),FALSE),"error")</f>
        <v>2013_05_BUF@CLE</v>
      </c>
      <c r="D687" t="str">
        <f ca="1">IFERROR(IF(ISBLANK(VLOOKUP($B687,INDIRECT(nfl_game_result),MATCH(D$1,INDIRECT(nfl_game_result_header),0),FALSE)),"",VLOOKUP($B687,INDIRECT(nfl_game_result),MATCH(D$1,INDIRECT(nfl_game_result_header),0),FALSE)),"error")</f>
        <v/>
      </c>
      <c r="E687">
        <f ca="1">IFERROR(IF(ISBLANK(VLOOKUP($B687,INDIRECT(nfl_game_result),MATCH(E$1,INDIRECT(nfl_game_result_header),0),FALSE)),"",VLOOKUP($B687,INDIRECT(nfl_game_result),MATCH(E$1,INDIRECT(nfl_game_result_header),0),FALSE)),"error")</f>
        <v>-4.5</v>
      </c>
      <c r="F687" s="23" t="str">
        <f ca="1">IFERROR(IF(ISBLANK(VLOOKUP($B687,INDIRECT(nfl_game_result),MATCH(F$1,INDIRECT(nfl_game_result_header),0),FALSE)),"",VLOOKUP($B687,INDIRECT(nfl_game_result),MATCH(F$1,INDIRECT(nfl_game_result_header),0),FALSE)),"error")</f>
        <v/>
      </c>
      <c r="G687" s="23" t="str">
        <f ca="1">IFERROR(IF(ISBLANK(VLOOKUP($B687,INDIRECT(nfl_game_result),MATCH(G$1,INDIRECT(nfl_game_result_header),0),FALSE)),"",VLOOKUP($B687,INDIRECT(nfl_game_result),MATCH(G$1,INDIRECT(nfl_game_result_header),0),FALSE)),"error")</f>
        <v/>
      </c>
      <c r="H687">
        <f ca="1">IFERROR(IF(ISBLANK(VLOOKUP($B687,INDIRECT(nfl_game_result),MATCH(H$1,INDIRECT(nfl_game_result_header),0),FALSE)),"",VLOOKUP($B687,INDIRECT(nfl_game_result),MATCH(H$1,INDIRECT(nfl_game_result_header),0),FALSE)),"error")</f>
        <v>37</v>
      </c>
      <c r="I687">
        <f ca="1">IFERROR(IF(ISBLANK(VLOOKUP($B687,INDIRECT(nfl_game_result),MATCH(I$1,INDIRECT(nfl_game_result_header),0),FALSE)),"",VLOOKUP($B687,INDIRECT(nfl_game_result),MATCH(I$1,INDIRECT(nfl_game_result_header),0),FALSE)),"error")</f>
        <v>24</v>
      </c>
      <c r="J687" t="str">
        <f ca="1">IFERROR(IF(ISBLANK(VLOOKUP($B687,INDIRECT(nfl_game_result),MATCH(J$1,INDIRECT(nfl_game_result_header),0),FALSE)),"",VLOOKUP($B687,INDIRECT(nfl_game_result),MATCH(J$1,INDIRECT(nfl_game_result_header),0),FALSE)),"error")</f>
        <v>CLE</v>
      </c>
      <c r="K687" t="str">
        <f ca="1">IFERROR(IF(ISBLANK(VLOOKUP($B687,INDIRECT(nfl_game_result),MATCH(K$1,INDIRECT(nfl_game_result_header),0),FALSE)),"",VLOOKUP($B687,INDIRECT(nfl_game_result),MATCH(K$1,INDIRECT(nfl_game_result_header),0),FALSE)),"error")</f>
        <v>CLE</v>
      </c>
      <c r="L687" s="23" t="str">
        <f ca="1">IFERROR(IF(ISBLANK(VLOOKUP($B687,INDIRECT(nfl_game_result),MATCH(L$1,INDIRECT(nfl_game_result_header),0),FALSE)),"",VLOOKUP($B687,INDIRECT(nfl_game_result),MATCH(L$1,INDIRECT(nfl_game_result_header),0),FALSE)),"error")</f>
        <v/>
      </c>
      <c r="M687" t="s">
        <v>14</v>
      </c>
      <c r="N687">
        <v>-3</v>
      </c>
      <c r="O687" t="s">
        <v>70</v>
      </c>
      <c r="V687" s="23" t="s">
        <v>416</v>
      </c>
      <c r="W687">
        <f ca="1">VALUE(LEFT(C687, 4))</f>
        <v>2013</v>
      </c>
      <c r="X687">
        <f ca="1">VALUE(MID(C687,6,FIND("_",C687,6)-6))</f>
        <v>5</v>
      </c>
      <c r="Y687" t="str">
        <f ca="1">IF(NOT(OR(ISBLANK(D687),ISBLANK(E687),D687="",E687="")),D687-E687,"")</f>
        <v/>
      </c>
      <c r="Z687" t="str">
        <f ca="1">IF(OR(NOT(ISNUMBER(D687)),ISBLANK(D687),D687="",ISBLANK(N687)),"",ABS(D687-N687))</f>
        <v/>
      </c>
      <c r="AA687">
        <f ca="1">IF(OR(ISBLANK(J687),ISBLANK(O687),J687="",O687=""),"",IF(J687=O687,1,0))</f>
        <v>1</v>
      </c>
      <c r="AB687" t="str">
        <f ca="1">IF(OR(ISBLANK(K687),ISBLANK(Q687),K687="",Q687=""),"",IF(K687=Q687,1,0))</f>
        <v/>
      </c>
      <c r="AC687" s="23" t="str">
        <f t="shared" ca="1" si="10"/>
        <v/>
      </c>
    </row>
    <row r="688" spans="1:29" x14ac:dyDescent="0.25">
      <c r="A688" s="23">
        <v>687</v>
      </c>
      <c r="B688">
        <v>332</v>
      </c>
      <c r="C688" t="str">
        <f ca="1">IFERROR(VLOOKUP($B688,INDIRECT(nfl_game_result),MATCH(C$1,INDIRECT(nfl_game_result_header),0),FALSE),"error")</f>
        <v>2013_05_NOR@CHI</v>
      </c>
      <c r="D688" t="str">
        <f ca="1">IFERROR(IF(ISBLANK(VLOOKUP($B688,INDIRECT(nfl_game_result),MATCH(D$1,INDIRECT(nfl_game_result_header),0),FALSE)),"",VLOOKUP($B688,INDIRECT(nfl_game_result),MATCH(D$1,INDIRECT(nfl_game_result_header),0),FALSE)),"error")</f>
        <v/>
      </c>
      <c r="E688">
        <f ca="1">IFERROR(IF(ISBLANK(VLOOKUP($B688,INDIRECT(nfl_game_result),MATCH(E$1,INDIRECT(nfl_game_result_header),0),FALSE)),"",VLOOKUP($B688,INDIRECT(nfl_game_result),MATCH(E$1,INDIRECT(nfl_game_result_header),0),FALSE)),"error")</f>
        <v>-0.5</v>
      </c>
      <c r="F688" s="23" t="str">
        <f ca="1">IFERROR(IF(ISBLANK(VLOOKUP($B688,INDIRECT(nfl_game_result),MATCH(F$1,INDIRECT(nfl_game_result_header),0),FALSE)),"",VLOOKUP($B688,INDIRECT(nfl_game_result),MATCH(F$1,INDIRECT(nfl_game_result_header),0),FALSE)),"error")</f>
        <v/>
      </c>
      <c r="G688" s="23" t="str">
        <f ca="1">IFERROR(IF(ISBLANK(VLOOKUP($B688,INDIRECT(nfl_game_result),MATCH(G$1,INDIRECT(nfl_game_result_header),0),FALSE)),"",VLOOKUP($B688,INDIRECT(nfl_game_result),MATCH(G$1,INDIRECT(nfl_game_result_header),0),FALSE)),"error")</f>
        <v/>
      </c>
      <c r="H688">
        <f ca="1">IFERROR(IF(ISBLANK(VLOOKUP($B688,INDIRECT(nfl_game_result),MATCH(H$1,INDIRECT(nfl_game_result_header),0),FALSE)),"",VLOOKUP($B688,INDIRECT(nfl_game_result),MATCH(H$1,INDIRECT(nfl_game_result_header),0),FALSE)),"error")</f>
        <v>18</v>
      </c>
      <c r="I688">
        <f ca="1">IFERROR(IF(ISBLANK(VLOOKUP($B688,INDIRECT(nfl_game_result),MATCH(I$1,INDIRECT(nfl_game_result_header),0),FALSE)),"",VLOOKUP($B688,INDIRECT(nfl_game_result),MATCH(I$1,INDIRECT(nfl_game_result_header),0),FALSE)),"error")</f>
        <v>26</v>
      </c>
      <c r="J688" t="str">
        <f ca="1">IFERROR(IF(ISBLANK(VLOOKUP($B688,INDIRECT(nfl_game_result),MATCH(J$1,INDIRECT(nfl_game_result_header),0),FALSE)),"",VLOOKUP($B688,INDIRECT(nfl_game_result),MATCH(J$1,INDIRECT(nfl_game_result_header),0),FALSE)),"error")</f>
        <v>NOR</v>
      </c>
      <c r="K688" t="str">
        <f ca="1">IFERROR(IF(ISBLANK(VLOOKUP($B688,INDIRECT(nfl_game_result),MATCH(K$1,INDIRECT(nfl_game_result_header),0),FALSE)),"",VLOOKUP($B688,INDIRECT(nfl_game_result),MATCH(K$1,INDIRECT(nfl_game_result_header),0),FALSE)),"error")</f>
        <v>NOR</v>
      </c>
      <c r="L688" s="23" t="str">
        <f ca="1">IFERROR(IF(ISBLANK(VLOOKUP($B688,INDIRECT(nfl_game_result),MATCH(L$1,INDIRECT(nfl_game_result_header),0),FALSE)),"",VLOOKUP($B688,INDIRECT(nfl_game_result),MATCH(L$1,INDIRECT(nfl_game_result_header),0),FALSE)),"error")</f>
        <v/>
      </c>
      <c r="M688" t="s">
        <v>14</v>
      </c>
      <c r="N688">
        <v>-2.5</v>
      </c>
      <c r="O688" t="s">
        <v>68</v>
      </c>
      <c r="V688" s="23" t="s">
        <v>416</v>
      </c>
      <c r="W688">
        <f ca="1">VALUE(LEFT(C688, 4))</f>
        <v>2013</v>
      </c>
      <c r="X688">
        <f ca="1">VALUE(MID(C688,6,FIND("_",C688,6)-6))</f>
        <v>5</v>
      </c>
      <c r="Y688" t="str">
        <f ca="1">IF(NOT(OR(ISBLANK(D688),ISBLANK(E688),D688="",E688="")),D688-E688,"")</f>
        <v/>
      </c>
      <c r="Z688" t="str">
        <f ca="1">IF(OR(NOT(ISNUMBER(D688)),ISBLANK(D688),D688="",ISBLANK(N688)),"",ABS(D688-N688))</f>
        <v/>
      </c>
      <c r="AA688">
        <f ca="1">IF(OR(ISBLANK(J688),ISBLANK(O688),J688="",O688=""),"",IF(J688=O688,1,0))</f>
        <v>0</v>
      </c>
      <c r="AB688" t="str">
        <f ca="1">IF(OR(ISBLANK(K688),ISBLANK(Q688),K688="",Q688=""),"",IF(K688=Q688,1,0))</f>
        <v/>
      </c>
      <c r="AC688" s="23" t="str">
        <f t="shared" ca="1" si="10"/>
        <v/>
      </c>
    </row>
    <row r="689" spans="1:29" x14ac:dyDescent="0.25">
      <c r="A689" s="23">
        <v>688</v>
      </c>
      <c r="B689">
        <v>333</v>
      </c>
      <c r="C689" t="str">
        <f ca="1">IFERROR(VLOOKUP($B689,INDIRECT(nfl_game_result),MATCH(C$1,INDIRECT(nfl_game_result_header),0),FALSE),"error")</f>
        <v>2013_05_NWE@CIN</v>
      </c>
      <c r="D689" t="str">
        <f ca="1">IFERROR(IF(ISBLANK(VLOOKUP($B689,INDIRECT(nfl_game_result),MATCH(D$1,INDIRECT(nfl_game_result_header),0),FALSE)),"",VLOOKUP($B689,INDIRECT(nfl_game_result),MATCH(D$1,INDIRECT(nfl_game_result_header),0),FALSE)),"error")</f>
        <v/>
      </c>
      <c r="E689">
        <f ca="1">IFERROR(IF(ISBLANK(VLOOKUP($B689,INDIRECT(nfl_game_result),MATCH(E$1,INDIRECT(nfl_game_result_header),0),FALSE)),"",VLOOKUP($B689,INDIRECT(nfl_game_result),MATCH(E$1,INDIRECT(nfl_game_result_header),0),FALSE)),"error")</f>
        <v>-1.5</v>
      </c>
      <c r="F689" s="23" t="str">
        <f ca="1">IFERROR(IF(ISBLANK(VLOOKUP($B689,INDIRECT(nfl_game_result),MATCH(F$1,INDIRECT(nfl_game_result_header),0),FALSE)),"",VLOOKUP($B689,INDIRECT(nfl_game_result),MATCH(F$1,INDIRECT(nfl_game_result_header),0),FALSE)),"error")</f>
        <v/>
      </c>
      <c r="G689" s="23" t="str">
        <f ca="1">IFERROR(IF(ISBLANK(VLOOKUP($B689,INDIRECT(nfl_game_result),MATCH(G$1,INDIRECT(nfl_game_result_header),0),FALSE)),"",VLOOKUP($B689,INDIRECT(nfl_game_result),MATCH(G$1,INDIRECT(nfl_game_result_header),0),FALSE)),"error")</f>
        <v/>
      </c>
      <c r="H689">
        <f ca="1">IFERROR(IF(ISBLANK(VLOOKUP($B689,INDIRECT(nfl_game_result),MATCH(H$1,INDIRECT(nfl_game_result_header),0),FALSE)),"",VLOOKUP($B689,INDIRECT(nfl_game_result),MATCH(H$1,INDIRECT(nfl_game_result_header),0),FALSE)),"error")</f>
        <v>13</v>
      </c>
      <c r="I689">
        <f ca="1">IFERROR(IF(ISBLANK(VLOOKUP($B689,INDIRECT(nfl_game_result),MATCH(I$1,INDIRECT(nfl_game_result_header),0),FALSE)),"",VLOOKUP($B689,INDIRECT(nfl_game_result),MATCH(I$1,INDIRECT(nfl_game_result_header),0),FALSE)),"error")</f>
        <v>6</v>
      </c>
      <c r="J689" t="str">
        <f ca="1">IFERROR(IF(ISBLANK(VLOOKUP($B689,INDIRECT(nfl_game_result),MATCH(J$1,INDIRECT(nfl_game_result_header),0),FALSE)),"",VLOOKUP($B689,INDIRECT(nfl_game_result),MATCH(J$1,INDIRECT(nfl_game_result_header),0),FALSE)),"error")</f>
        <v>CIN</v>
      </c>
      <c r="K689" t="str">
        <f ca="1">IFERROR(IF(ISBLANK(VLOOKUP($B689,INDIRECT(nfl_game_result),MATCH(K$1,INDIRECT(nfl_game_result_header),0),FALSE)),"",VLOOKUP($B689,INDIRECT(nfl_game_result),MATCH(K$1,INDIRECT(nfl_game_result_header),0),FALSE)),"error")</f>
        <v>CIN</v>
      </c>
      <c r="L689" s="23" t="str">
        <f ca="1">IFERROR(IF(ISBLANK(VLOOKUP($B689,INDIRECT(nfl_game_result),MATCH(L$1,INDIRECT(nfl_game_result_header),0),FALSE)),"",VLOOKUP($B689,INDIRECT(nfl_game_result),MATCH(L$1,INDIRECT(nfl_game_result_header),0),FALSE)),"error")</f>
        <v/>
      </c>
      <c r="M689" t="s">
        <v>14</v>
      </c>
      <c r="N689">
        <v>2.5</v>
      </c>
      <c r="O689" t="s">
        <v>69</v>
      </c>
      <c r="V689" s="23" t="s">
        <v>416</v>
      </c>
      <c r="W689">
        <f ca="1">VALUE(LEFT(C689, 4))</f>
        <v>2013</v>
      </c>
      <c r="X689">
        <f ca="1">VALUE(MID(C689,6,FIND("_",C689,6)-6))</f>
        <v>5</v>
      </c>
      <c r="Y689" t="str">
        <f ca="1">IF(NOT(OR(ISBLANK(D689),ISBLANK(E689),D689="",E689="")),D689-E689,"")</f>
        <v/>
      </c>
      <c r="Z689" t="str">
        <f ca="1">IF(OR(NOT(ISNUMBER(D689)),ISBLANK(D689),D689="",ISBLANK(N689)),"",ABS(D689-N689))</f>
        <v/>
      </c>
      <c r="AA689">
        <f ca="1">IF(OR(ISBLANK(J689),ISBLANK(O689),J689="",O689=""),"",IF(J689=O689,1,0))</f>
        <v>1</v>
      </c>
      <c r="AB689" t="str">
        <f ca="1">IF(OR(ISBLANK(K689),ISBLANK(Q689),K689="",Q689=""),"",IF(K689=Q689,1,0))</f>
        <v/>
      </c>
      <c r="AC689" s="23" t="str">
        <f t="shared" ca="1" si="10"/>
        <v/>
      </c>
    </row>
    <row r="690" spans="1:29" x14ac:dyDescent="0.25">
      <c r="A690" s="23">
        <v>689</v>
      </c>
      <c r="B690">
        <v>334</v>
      </c>
      <c r="C690" t="str">
        <f ca="1">IFERROR(VLOOKUP($B690,INDIRECT(nfl_game_result),MATCH(C$1,INDIRECT(nfl_game_result_header),0),FALSE),"error")</f>
        <v>2013_05_DET@GBY</v>
      </c>
      <c r="D690" t="str">
        <f ca="1">IFERROR(IF(ISBLANK(VLOOKUP($B690,INDIRECT(nfl_game_result),MATCH(D$1,INDIRECT(nfl_game_result_header),0),FALSE)),"",VLOOKUP($B690,INDIRECT(nfl_game_result),MATCH(D$1,INDIRECT(nfl_game_result_header),0),FALSE)),"error")</f>
        <v/>
      </c>
      <c r="E690">
        <f ca="1">IFERROR(IF(ISBLANK(VLOOKUP($B690,INDIRECT(nfl_game_result),MATCH(E$1,INDIRECT(nfl_game_result_header),0),FALSE)),"",VLOOKUP($B690,INDIRECT(nfl_game_result),MATCH(E$1,INDIRECT(nfl_game_result_header),0),FALSE)),"error")</f>
        <v>-6.5</v>
      </c>
      <c r="F690" s="23" t="str">
        <f ca="1">IFERROR(IF(ISBLANK(VLOOKUP($B690,INDIRECT(nfl_game_result),MATCH(F$1,INDIRECT(nfl_game_result_header),0),FALSE)),"",VLOOKUP($B690,INDIRECT(nfl_game_result),MATCH(F$1,INDIRECT(nfl_game_result_header),0),FALSE)),"error")</f>
        <v/>
      </c>
      <c r="G690" s="23" t="str">
        <f ca="1">IFERROR(IF(ISBLANK(VLOOKUP($B690,INDIRECT(nfl_game_result),MATCH(G$1,INDIRECT(nfl_game_result_header),0),FALSE)),"",VLOOKUP($B690,INDIRECT(nfl_game_result),MATCH(G$1,INDIRECT(nfl_game_result_header),0),FALSE)),"error")</f>
        <v/>
      </c>
      <c r="H690">
        <f ca="1">IFERROR(IF(ISBLANK(VLOOKUP($B690,INDIRECT(nfl_game_result),MATCH(H$1,INDIRECT(nfl_game_result_header),0),FALSE)),"",VLOOKUP($B690,INDIRECT(nfl_game_result),MATCH(H$1,INDIRECT(nfl_game_result_header),0),FALSE)),"error")</f>
        <v>22</v>
      </c>
      <c r="I690">
        <f ca="1">IFERROR(IF(ISBLANK(VLOOKUP($B690,INDIRECT(nfl_game_result),MATCH(I$1,INDIRECT(nfl_game_result_header),0),FALSE)),"",VLOOKUP($B690,INDIRECT(nfl_game_result),MATCH(I$1,INDIRECT(nfl_game_result_header),0),FALSE)),"error")</f>
        <v>9</v>
      </c>
      <c r="J690" t="str">
        <f ca="1">IFERROR(IF(ISBLANK(VLOOKUP($B690,INDIRECT(nfl_game_result),MATCH(J$1,INDIRECT(nfl_game_result_header),0),FALSE)),"",VLOOKUP($B690,INDIRECT(nfl_game_result),MATCH(J$1,INDIRECT(nfl_game_result_header),0),FALSE)),"error")</f>
        <v>GBY</v>
      </c>
      <c r="K690" t="str">
        <f ca="1">IFERROR(IF(ISBLANK(VLOOKUP($B690,INDIRECT(nfl_game_result),MATCH(K$1,INDIRECT(nfl_game_result_header),0),FALSE)),"",VLOOKUP($B690,INDIRECT(nfl_game_result),MATCH(K$1,INDIRECT(nfl_game_result_header),0),FALSE)),"error")</f>
        <v>GBY</v>
      </c>
      <c r="L690" s="23" t="str">
        <f ca="1">IFERROR(IF(ISBLANK(VLOOKUP($B690,INDIRECT(nfl_game_result),MATCH(L$1,INDIRECT(nfl_game_result_header),0),FALSE)),"",VLOOKUP($B690,INDIRECT(nfl_game_result),MATCH(L$1,INDIRECT(nfl_game_result_header),0),FALSE)),"error")</f>
        <v/>
      </c>
      <c r="M690" t="s">
        <v>14</v>
      </c>
      <c r="N690">
        <v>-3</v>
      </c>
      <c r="O690" t="s">
        <v>73</v>
      </c>
      <c r="V690" s="23" t="s">
        <v>416</v>
      </c>
      <c r="W690">
        <f ca="1">VALUE(LEFT(C690, 4))</f>
        <v>2013</v>
      </c>
      <c r="X690">
        <f ca="1">VALUE(MID(C690,6,FIND("_",C690,6)-6))</f>
        <v>5</v>
      </c>
      <c r="Y690" t="str">
        <f ca="1">IF(NOT(OR(ISBLANK(D690),ISBLANK(E690),D690="",E690="")),D690-E690,"")</f>
        <v/>
      </c>
      <c r="Z690" t="str">
        <f ca="1">IF(OR(NOT(ISNUMBER(D690)),ISBLANK(D690),D690="",ISBLANK(N690)),"",ABS(D690-N690))</f>
        <v/>
      </c>
      <c r="AA690">
        <f ca="1">IF(OR(ISBLANK(J690),ISBLANK(O690),J690="",O690=""),"",IF(J690=O690,1,0))</f>
        <v>0</v>
      </c>
      <c r="AB690" t="str">
        <f ca="1">IF(OR(ISBLANK(K690),ISBLANK(Q690),K690="",Q690=""),"",IF(K690=Q690,1,0))</f>
        <v/>
      </c>
      <c r="AC690" s="23" t="str">
        <f t="shared" ca="1" si="10"/>
        <v/>
      </c>
    </row>
    <row r="691" spans="1:29" x14ac:dyDescent="0.25">
      <c r="A691" s="23">
        <v>690</v>
      </c>
      <c r="B691">
        <v>335</v>
      </c>
      <c r="C691" t="str">
        <f ca="1">IFERROR(VLOOKUP($B691,INDIRECT(nfl_game_result),MATCH(C$1,INDIRECT(nfl_game_result_header),0),FALSE),"error")</f>
        <v>2013_05_KCY@TEN</v>
      </c>
      <c r="D691" t="str">
        <f ca="1">IFERROR(IF(ISBLANK(VLOOKUP($B691,INDIRECT(nfl_game_result),MATCH(D$1,INDIRECT(nfl_game_result_header),0),FALSE)),"",VLOOKUP($B691,INDIRECT(nfl_game_result),MATCH(D$1,INDIRECT(nfl_game_result_header),0),FALSE)),"error")</f>
        <v/>
      </c>
      <c r="E691">
        <f ca="1">IFERROR(IF(ISBLANK(VLOOKUP($B691,INDIRECT(nfl_game_result),MATCH(E$1,INDIRECT(nfl_game_result_header),0),FALSE)),"",VLOOKUP($B691,INDIRECT(nfl_game_result),MATCH(E$1,INDIRECT(nfl_game_result_header),0),FALSE)),"error")</f>
        <v>2.5</v>
      </c>
      <c r="F691" s="23" t="str">
        <f ca="1">IFERROR(IF(ISBLANK(VLOOKUP($B691,INDIRECT(nfl_game_result),MATCH(F$1,INDIRECT(nfl_game_result_header),0),FALSE)),"",VLOOKUP($B691,INDIRECT(nfl_game_result),MATCH(F$1,INDIRECT(nfl_game_result_header),0),FALSE)),"error")</f>
        <v/>
      </c>
      <c r="G691" s="23" t="str">
        <f ca="1">IFERROR(IF(ISBLANK(VLOOKUP($B691,INDIRECT(nfl_game_result),MATCH(G$1,INDIRECT(nfl_game_result_header),0),FALSE)),"",VLOOKUP($B691,INDIRECT(nfl_game_result),MATCH(G$1,INDIRECT(nfl_game_result_header),0),FALSE)),"error")</f>
        <v/>
      </c>
      <c r="H691">
        <f ca="1">IFERROR(IF(ISBLANK(VLOOKUP($B691,INDIRECT(nfl_game_result),MATCH(H$1,INDIRECT(nfl_game_result_header),0),FALSE)),"",VLOOKUP($B691,INDIRECT(nfl_game_result),MATCH(H$1,INDIRECT(nfl_game_result_header),0),FALSE)),"error")</f>
        <v>17</v>
      </c>
      <c r="I691">
        <f ca="1">IFERROR(IF(ISBLANK(VLOOKUP($B691,INDIRECT(nfl_game_result),MATCH(I$1,INDIRECT(nfl_game_result_header),0),FALSE)),"",VLOOKUP($B691,INDIRECT(nfl_game_result),MATCH(I$1,INDIRECT(nfl_game_result_header),0),FALSE)),"error")</f>
        <v>26</v>
      </c>
      <c r="J691" t="str">
        <f ca="1">IFERROR(IF(ISBLANK(VLOOKUP($B691,INDIRECT(nfl_game_result),MATCH(J$1,INDIRECT(nfl_game_result_header),0),FALSE)),"",VLOOKUP($B691,INDIRECT(nfl_game_result),MATCH(J$1,INDIRECT(nfl_game_result_header),0),FALSE)),"error")</f>
        <v>KCY</v>
      </c>
      <c r="K691" t="str">
        <f ca="1">IFERROR(IF(ISBLANK(VLOOKUP($B691,INDIRECT(nfl_game_result),MATCH(K$1,INDIRECT(nfl_game_result_header),0),FALSE)),"",VLOOKUP($B691,INDIRECT(nfl_game_result),MATCH(K$1,INDIRECT(nfl_game_result_header),0),FALSE)),"error")</f>
        <v>KCY</v>
      </c>
      <c r="L691" s="23" t="str">
        <f ca="1">IFERROR(IF(ISBLANK(VLOOKUP($B691,INDIRECT(nfl_game_result),MATCH(L$1,INDIRECT(nfl_game_result_header),0),FALSE)),"",VLOOKUP($B691,INDIRECT(nfl_game_result),MATCH(L$1,INDIRECT(nfl_game_result_header),0),FALSE)),"error")</f>
        <v/>
      </c>
      <c r="M691" t="s">
        <v>14</v>
      </c>
      <c r="N691">
        <v>-2.5</v>
      </c>
      <c r="O691" t="s">
        <v>93</v>
      </c>
      <c r="V691" s="23" t="s">
        <v>416</v>
      </c>
      <c r="W691">
        <f ca="1">VALUE(LEFT(C691, 4))</f>
        <v>2013</v>
      </c>
      <c r="X691">
        <f ca="1">VALUE(MID(C691,6,FIND("_",C691,6)-6))</f>
        <v>5</v>
      </c>
      <c r="Y691" t="str">
        <f ca="1">IF(NOT(OR(ISBLANK(D691),ISBLANK(E691),D691="",E691="")),D691-E691,"")</f>
        <v/>
      </c>
      <c r="Z691" t="str">
        <f ca="1">IF(OR(NOT(ISNUMBER(D691)),ISBLANK(D691),D691="",ISBLANK(N691)),"",ABS(D691-N691))</f>
        <v/>
      </c>
      <c r="AA691">
        <f ca="1">IF(OR(ISBLANK(J691),ISBLANK(O691),J691="",O691=""),"",IF(J691=O691,1,0))</f>
        <v>0</v>
      </c>
      <c r="AB691" t="str">
        <f ca="1">IF(OR(ISBLANK(K691),ISBLANK(Q691),K691="",Q691=""),"",IF(K691=Q691,1,0))</f>
        <v/>
      </c>
      <c r="AC691" s="23" t="str">
        <f t="shared" ca="1" si="10"/>
        <v/>
      </c>
    </row>
    <row r="692" spans="1:29" x14ac:dyDescent="0.25">
      <c r="A692" s="23">
        <v>691</v>
      </c>
      <c r="B692">
        <v>336</v>
      </c>
      <c r="C692" t="str">
        <f ca="1">IFERROR(VLOOKUP($B692,INDIRECT(nfl_game_result),MATCH(C$1,INDIRECT(nfl_game_result_header),0),FALSE),"error")</f>
        <v>2013_05_SEA@IND</v>
      </c>
      <c r="D692" t="str">
        <f ca="1">IFERROR(IF(ISBLANK(VLOOKUP($B692,INDIRECT(nfl_game_result),MATCH(D$1,INDIRECT(nfl_game_result_header),0),FALSE)),"",VLOOKUP($B692,INDIRECT(nfl_game_result),MATCH(D$1,INDIRECT(nfl_game_result_header),0),FALSE)),"error")</f>
        <v/>
      </c>
      <c r="E692">
        <f ca="1">IFERROR(IF(ISBLANK(VLOOKUP($B692,INDIRECT(nfl_game_result),MATCH(E$1,INDIRECT(nfl_game_result_header),0),FALSE)),"",VLOOKUP($B692,INDIRECT(nfl_game_result),MATCH(E$1,INDIRECT(nfl_game_result_header),0),FALSE)),"error")</f>
        <v>2.5</v>
      </c>
      <c r="F692" s="23" t="str">
        <f ca="1">IFERROR(IF(ISBLANK(VLOOKUP($B692,INDIRECT(nfl_game_result),MATCH(F$1,INDIRECT(nfl_game_result_header),0),FALSE)),"",VLOOKUP($B692,INDIRECT(nfl_game_result),MATCH(F$1,INDIRECT(nfl_game_result_header),0),FALSE)),"error")</f>
        <v/>
      </c>
      <c r="G692" s="23" t="str">
        <f ca="1">IFERROR(IF(ISBLANK(VLOOKUP($B692,INDIRECT(nfl_game_result),MATCH(G$1,INDIRECT(nfl_game_result_header),0),FALSE)),"",VLOOKUP($B692,INDIRECT(nfl_game_result),MATCH(G$1,INDIRECT(nfl_game_result_header),0),FALSE)),"error")</f>
        <v/>
      </c>
      <c r="H692">
        <f ca="1">IFERROR(IF(ISBLANK(VLOOKUP($B692,INDIRECT(nfl_game_result),MATCH(H$1,INDIRECT(nfl_game_result_header),0),FALSE)),"",VLOOKUP($B692,INDIRECT(nfl_game_result),MATCH(H$1,INDIRECT(nfl_game_result_header),0),FALSE)),"error")</f>
        <v>34</v>
      </c>
      <c r="I692">
        <f ca="1">IFERROR(IF(ISBLANK(VLOOKUP($B692,INDIRECT(nfl_game_result),MATCH(I$1,INDIRECT(nfl_game_result_header),0),FALSE)),"",VLOOKUP($B692,INDIRECT(nfl_game_result),MATCH(I$1,INDIRECT(nfl_game_result_header),0),FALSE)),"error")</f>
        <v>28</v>
      </c>
      <c r="J692" t="str">
        <f ca="1">IFERROR(IF(ISBLANK(VLOOKUP($B692,INDIRECT(nfl_game_result),MATCH(J$1,INDIRECT(nfl_game_result_header),0),FALSE)),"",VLOOKUP($B692,INDIRECT(nfl_game_result),MATCH(J$1,INDIRECT(nfl_game_result_header),0),FALSE)),"error")</f>
        <v>IND</v>
      </c>
      <c r="K692" t="str">
        <f ca="1">IFERROR(IF(ISBLANK(VLOOKUP($B692,INDIRECT(nfl_game_result),MATCH(K$1,INDIRECT(nfl_game_result_header),0),FALSE)),"",VLOOKUP($B692,INDIRECT(nfl_game_result),MATCH(K$1,INDIRECT(nfl_game_result_header),0),FALSE)),"error")</f>
        <v>IND</v>
      </c>
      <c r="L692" s="23" t="str">
        <f ca="1">IFERROR(IF(ISBLANK(VLOOKUP($B692,INDIRECT(nfl_game_result),MATCH(L$1,INDIRECT(nfl_game_result_header),0),FALSE)),"",VLOOKUP($B692,INDIRECT(nfl_game_result),MATCH(L$1,INDIRECT(nfl_game_result_header),0),FALSE)),"error")</f>
        <v/>
      </c>
      <c r="M692" t="s">
        <v>14</v>
      </c>
      <c r="N692">
        <v>3</v>
      </c>
      <c r="O692" t="s">
        <v>89</v>
      </c>
      <c r="V692" s="23" t="s">
        <v>416</v>
      </c>
      <c r="W692">
        <f ca="1">VALUE(LEFT(C692, 4))</f>
        <v>2013</v>
      </c>
      <c r="X692">
        <f ca="1">VALUE(MID(C692,6,FIND("_",C692,6)-6))</f>
        <v>5</v>
      </c>
      <c r="Y692" t="str">
        <f ca="1">IF(NOT(OR(ISBLANK(D692),ISBLANK(E692),D692="",E692="")),D692-E692,"")</f>
        <v/>
      </c>
      <c r="Z692" t="str">
        <f ca="1">IF(OR(NOT(ISNUMBER(D692)),ISBLANK(D692),D692="",ISBLANK(N692)),"",ABS(D692-N692))</f>
        <v/>
      </c>
      <c r="AA692">
        <f ca="1">IF(OR(ISBLANK(J692),ISBLANK(O692),J692="",O692=""),"",IF(J692=O692,1,0))</f>
        <v>0</v>
      </c>
      <c r="AB692" t="str">
        <f ca="1">IF(OR(ISBLANK(K692),ISBLANK(Q692),K692="",Q692=""),"",IF(K692=Q692,1,0))</f>
        <v/>
      </c>
      <c r="AC692" s="23" t="str">
        <f t="shared" ca="1" si="10"/>
        <v/>
      </c>
    </row>
    <row r="693" spans="1:29" x14ac:dyDescent="0.25">
      <c r="A693" s="23">
        <v>692</v>
      </c>
      <c r="B693">
        <v>337</v>
      </c>
      <c r="C693" t="str">
        <f ca="1">IFERROR(VLOOKUP($B693,INDIRECT(nfl_game_result),MATCH(C$1,INDIRECT(nfl_game_result_header),0),FALSE),"error")</f>
        <v>2013_05_JAX@STL</v>
      </c>
      <c r="D693" t="str">
        <f ca="1">IFERROR(IF(ISBLANK(VLOOKUP($B693,INDIRECT(nfl_game_result),MATCH(D$1,INDIRECT(nfl_game_result_header),0),FALSE)),"",VLOOKUP($B693,INDIRECT(nfl_game_result),MATCH(D$1,INDIRECT(nfl_game_result_header),0),FALSE)),"error")</f>
        <v/>
      </c>
      <c r="E693">
        <f ca="1">IFERROR(IF(ISBLANK(VLOOKUP($B693,INDIRECT(nfl_game_result),MATCH(E$1,INDIRECT(nfl_game_result_header),0),FALSE)),"",VLOOKUP($B693,INDIRECT(nfl_game_result),MATCH(E$1,INDIRECT(nfl_game_result_header),0),FALSE)),"error")</f>
        <v>-11.5</v>
      </c>
      <c r="F693" s="23" t="str">
        <f ca="1">IFERROR(IF(ISBLANK(VLOOKUP($B693,INDIRECT(nfl_game_result),MATCH(F$1,INDIRECT(nfl_game_result_header),0),FALSE)),"",VLOOKUP($B693,INDIRECT(nfl_game_result),MATCH(F$1,INDIRECT(nfl_game_result_header),0),FALSE)),"error")</f>
        <v/>
      </c>
      <c r="G693" s="23" t="str">
        <f ca="1">IFERROR(IF(ISBLANK(VLOOKUP($B693,INDIRECT(nfl_game_result),MATCH(G$1,INDIRECT(nfl_game_result_header),0),FALSE)),"",VLOOKUP($B693,INDIRECT(nfl_game_result),MATCH(G$1,INDIRECT(nfl_game_result_header),0),FALSE)),"error")</f>
        <v/>
      </c>
      <c r="H693">
        <f ca="1">IFERROR(IF(ISBLANK(VLOOKUP($B693,INDIRECT(nfl_game_result),MATCH(H$1,INDIRECT(nfl_game_result_header),0),FALSE)),"",VLOOKUP($B693,INDIRECT(nfl_game_result),MATCH(H$1,INDIRECT(nfl_game_result_header),0),FALSE)),"error")</f>
        <v>34</v>
      </c>
      <c r="I693">
        <f ca="1">IFERROR(IF(ISBLANK(VLOOKUP($B693,INDIRECT(nfl_game_result),MATCH(I$1,INDIRECT(nfl_game_result_header),0),FALSE)),"",VLOOKUP($B693,INDIRECT(nfl_game_result),MATCH(I$1,INDIRECT(nfl_game_result_header),0),FALSE)),"error")</f>
        <v>20</v>
      </c>
      <c r="J693" t="str">
        <f ca="1">IFERROR(IF(ISBLANK(VLOOKUP($B693,INDIRECT(nfl_game_result),MATCH(J$1,INDIRECT(nfl_game_result_header),0),FALSE)),"",VLOOKUP($B693,INDIRECT(nfl_game_result),MATCH(J$1,INDIRECT(nfl_game_result_header),0),FALSE)),"error")</f>
        <v>STL</v>
      </c>
      <c r="K693" t="str">
        <f ca="1">IFERROR(IF(ISBLANK(VLOOKUP($B693,INDIRECT(nfl_game_result),MATCH(K$1,INDIRECT(nfl_game_result_header),0),FALSE)),"",VLOOKUP($B693,INDIRECT(nfl_game_result),MATCH(K$1,INDIRECT(nfl_game_result_header),0),FALSE)),"error")</f>
        <v>STL</v>
      </c>
      <c r="L693" s="23" t="str">
        <f ca="1">IFERROR(IF(ISBLANK(VLOOKUP($B693,INDIRECT(nfl_game_result),MATCH(L$1,INDIRECT(nfl_game_result_header),0),FALSE)),"",VLOOKUP($B693,INDIRECT(nfl_game_result),MATCH(L$1,INDIRECT(nfl_game_result_header),0),FALSE)),"error")</f>
        <v/>
      </c>
      <c r="M693" t="s">
        <v>14</v>
      </c>
      <c r="N693">
        <v>-7.5</v>
      </c>
      <c r="O693" t="s">
        <v>77</v>
      </c>
      <c r="V693" s="23" t="s">
        <v>416</v>
      </c>
      <c r="W693">
        <f ca="1">VALUE(LEFT(C693, 4))</f>
        <v>2013</v>
      </c>
      <c r="X693">
        <f ca="1">VALUE(MID(C693,6,FIND("_",C693,6)-6))</f>
        <v>5</v>
      </c>
      <c r="Y693" t="str">
        <f ca="1">IF(NOT(OR(ISBLANK(D693),ISBLANK(E693),D693="",E693="")),D693-E693,"")</f>
        <v/>
      </c>
      <c r="Z693" t="str">
        <f ca="1">IF(OR(NOT(ISNUMBER(D693)),ISBLANK(D693),D693="",ISBLANK(N693)),"",ABS(D693-N693))</f>
        <v/>
      </c>
      <c r="AA693">
        <f ca="1">IF(OR(ISBLANK(J693),ISBLANK(O693),J693="",O693=""),"",IF(J693=O693,1,0))</f>
        <v>0</v>
      </c>
      <c r="AB693" t="str">
        <f ca="1">IF(OR(ISBLANK(K693),ISBLANK(Q693),K693="",Q693=""),"",IF(K693=Q693,1,0))</f>
        <v/>
      </c>
      <c r="AC693" s="23" t="str">
        <f t="shared" ca="1" si="10"/>
        <v/>
      </c>
    </row>
    <row r="694" spans="1:29" x14ac:dyDescent="0.25">
      <c r="A694" s="23">
        <v>693</v>
      </c>
      <c r="B694">
        <v>338</v>
      </c>
      <c r="C694" t="str">
        <f ca="1">IFERROR(VLOOKUP($B694,INDIRECT(nfl_game_result),MATCH(C$1,INDIRECT(nfl_game_result_header),0),FALSE),"error")</f>
        <v>2013_05_BAL@MIA</v>
      </c>
      <c r="D694" t="str">
        <f ca="1">IFERROR(IF(ISBLANK(VLOOKUP($B694,INDIRECT(nfl_game_result),MATCH(D$1,INDIRECT(nfl_game_result_header),0),FALSE)),"",VLOOKUP($B694,INDIRECT(nfl_game_result),MATCH(D$1,INDIRECT(nfl_game_result_header),0),FALSE)),"error")</f>
        <v/>
      </c>
      <c r="E694">
        <f ca="1">IFERROR(IF(ISBLANK(VLOOKUP($B694,INDIRECT(nfl_game_result),MATCH(E$1,INDIRECT(nfl_game_result_header),0),FALSE)),"",VLOOKUP($B694,INDIRECT(nfl_game_result),MATCH(E$1,INDIRECT(nfl_game_result_header),0),FALSE)),"error")</f>
        <v>-2.5</v>
      </c>
      <c r="F694" s="23" t="str">
        <f ca="1">IFERROR(IF(ISBLANK(VLOOKUP($B694,INDIRECT(nfl_game_result),MATCH(F$1,INDIRECT(nfl_game_result_header),0),FALSE)),"",VLOOKUP($B694,INDIRECT(nfl_game_result),MATCH(F$1,INDIRECT(nfl_game_result_header),0),FALSE)),"error")</f>
        <v/>
      </c>
      <c r="G694" s="23" t="str">
        <f ca="1">IFERROR(IF(ISBLANK(VLOOKUP($B694,INDIRECT(nfl_game_result),MATCH(G$1,INDIRECT(nfl_game_result_header),0),FALSE)),"",VLOOKUP($B694,INDIRECT(nfl_game_result),MATCH(G$1,INDIRECT(nfl_game_result_header),0),FALSE)),"error")</f>
        <v/>
      </c>
      <c r="H694">
        <f ca="1">IFERROR(IF(ISBLANK(VLOOKUP($B694,INDIRECT(nfl_game_result),MATCH(H$1,INDIRECT(nfl_game_result_header),0),FALSE)),"",VLOOKUP($B694,INDIRECT(nfl_game_result),MATCH(H$1,INDIRECT(nfl_game_result_header),0),FALSE)),"error")</f>
        <v>23</v>
      </c>
      <c r="I694">
        <f ca="1">IFERROR(IF(ISBLANK(VLOOKUP($B694,INDIRECT(nfl_game_result),MATCH(I$1,INDIRECT(nfl_game_result_header),0),FALSE)),"",VLOOKUP($B694,INDIRECT(nfl_game_result),MATCH(I$1,INDIRECT(nfl_game_result_header),0),FALSE)),"error")</f>
        <v>26</v>
      </c>
      <c r="J694" t="str">
        <f ca="1">IFERROR(IF(ISBLANK(VLOOKUP($B694,INDIRECT(nfl_game_result),MATCH(J$1,INDIRECT(nfl_game_result_header),0),FALSE)),"",VLOOKUP($B694,INDIRECT(nfl_game_result),MATCH(J$1,INDIRECT(nfl_game_result_header),0),FALSE)),"error")</f>
        <v>BAL</v>
      </c>
      <c r="K694" t="str">
        <f ca="1">IFERROR(IF(ISBLANK(VLOOKUP($B694,INDIRECT(nfl_game_result),MATCH(K$1,INDIRECT(nfl_game_result_header),0),FALSE)),"",VLOOKUP($B694,INDIRECT(nfl_game_result),MATCH(K$1,INDIRECT(nfl_game_result_header),0),FALSE)),"error")</f>
        <v>BAL</v>
      </c>
      <c r="L694" s="23" t="str">
        <f ca="1">IFERROR(IF(ISBLANK(VLOOKUP($B694,INDIRECT(nfl_game_result),MATCH(L$1,INDIRECT(nfl_game_result_header),0),FALSE)),"",VLOOKUP($B694,INDIRECT(nfl_game_result),MATCH(L$1,INDIRECT(nfl_game_result_header),0),FALSE)),"error")</f>
        <v/>
      </c>
      <c r="M694" t="s">
        <v>14</v>
      </c>
      <c r="N694">
        <v>-7</v>
      </c>
      <c r="O694" t="s">
        <v>65</v>
      </c>
      <c r="V694" s="23" t="s">
        <v>416</v>
      </c>
      <c r="W694">
        <f ca="1">VALUE(LEFT(C694, 4))</f>
        <v>2013</v>
      </c>
      <c r="X694">
        <f ca="1">VALUE(MID(C694,6,FIND("_",C694,6)-6))</f>
        <v>5</v>
      </c>
      <c r="Y694" t="str">
        <f ca="1">IF(NOT(OR(ISBLANK(D694),ISBLANK(E694),D694="",E694="")),D694-E694,"")</f>
        <v/>
      </c>
      <c r="Z694" t="str">
        <f ca="1">IF(OR(NOT(ISNUMBER(D694)),ISBLANK(D694),D694="",ISBLANK(N694)),"",ABS(D694-N694))</f>
        <v/>
      </c>
      <c r="AA694">
        <f ca="1">IF(OR(ISBLANK(J694),ISBLANK(O694),J694="",O694=""),"",IF(J694=O694,1,0))</f>
        <v>1</v>
      </c>
      <c r="AB694" t="str">
        <f ca="1">IF(OR(ISBLANK(K694),ISBLANK(Q694),K694="",Q694=""),"",IF(K694=Q694,1,0))</f>
        <v/>
      </c>
      <c r="AC694" s="23" t="str">
        <f t="shared" ca="1" si="10"/>
        <v/>
      </c>
    </row>
    <row r="695" spans="1:29" x14ac:dyDescent="0.25">
      <c r="A695" s="23">
        <v>694</v>
      </c>
      <c r="B695">
        <v>339</v>
      </c>
      <c r="C695" t="str">
        <f ca="1">IFERROR(VLOOKUP($B695,INDIRECT(nfl_game_result),MATCH(C$1,INDIRECT(nfl_game_result_header),0),FALSE),"error")</f>
        <v>2013_05_PHI@NYG</v>
      </c>
      <c r="D695" t="str">
        <f ca="1">IFERROR(IF(ISBLANK(VLOOKUP($B695,INDIRECT(nfl_game_result),MATCH(D$1,INDIRECT(nfl_game_result_header),0),FALSE)),"",VLOOKUP($B695,INDIRECT(nfl_game_result),MATCH(D$1,INDIRECT(nfl_game_result_header),0),FALSE)),"error")</f>
        <v/>
      </c>
      <c r="E695">
        <f ca="1">IFERROR(IF(ISBLANK(VLOOKUP($B695,INDIRECT(nfl_game_result),MATCH(E$1,INDIRECT(nfl_game_result_header),0),FALSE)),"",VLOOKUP($B695,INDIRECT(nfl_game_result),MATCH(E$1,INDIRECT(nfl_game_result_header),0),FALSE)),"error")</f>
        <v>-2.5</v>
      </c>
      <c r="F695" s="23" t="str">
        <f ca="1">IFERROR(IF(ISBLANK(VLOOKUP($B695,INDIRECT(nfl_game_result),MATCH(F$1,INDIRECT(nfl_game_result_header),0),FALSE)),"",VLOOKUP($B695,INDIRECT(nfl_game_result),MATCH(F$1,INDIRECT(nfl_game_result_header),0),FALSE)),"error")</f>
        <v/>
      </c>
      <c r="G695" s="23" t="str">
        <f ca="1">IFERROR(IF(ISBLANK(VLOOKUP($B695,INDIRECT(nfl_game_result),MATCH(G$1,INDIRECT(nfl_game_result_header),0),FALSE)),"",VLOOKUP($B695,INDIRECT(nfl_game_result),MATCH(G$1,INDIRECT(nfl_game_result_header),0),FALSE)),"error")</f>
        <v/>
      </c>
      <c r="H695">
        <f ca="1">IFERROR(IF(ISBLANK(VLOOKUP($B695,INDIRECT(nfl_game_result),MATCH(H$1,INDIRECT(nfl_game_result_header),0),FALSE)),"",VLOOKUP($B695,INDIRECT(nfl_game_result),MATCH(H$1,INDIRECT(nfl_game_result_header),0),FALSE)),"error")</f>
        <v>21</v>
      </c>
      <c r="I695">
        <f ca="1">IFERROR(IF(ISBLANK(VLOOKUP($B695,INDIRECT(nfl_game_result),MATCH(I$1,INDIRECT(nfl_game_result_header),0),FALSE)),"",VLOOKUP($B695,INDIRECT(nfl_game_result),MATCH(I$1,INDIRECT(nfl_game_result_header),0),FALSE)),"error")</f>
        <v>36</v>
      </c>
      <c r="J695" t="str">
        <f ca="1">IFERROR(IF(ISBLANK(VLOOKUP($B695,INDIRECT(nfl_game_result),MATCH(J$1,INDIRECT(nfl_game_result_header),0),FALSE)),"",VLOOKUP($B695,INDIRECT(nfl_game_result),MATCH(J$1,INDIRECT(nfl_game_result_header),0),FALSE)),"error")</f>
        <v>PHI</v>
      </c>
      <c r="K695" t="str">
        <f ca="1">IFERROR(IF(ISBLANK(VLOOKUP($B695,INDIRECT(nfl_game_result),MATCH(K$1,INDIRECT(nfl_game_result_header),0),FALSE)),"",VLOOKUP($B695,INDIRECT(nfl_game_result),MATCH(K$1,INDIRECT(nfl_game_result_header),0),FALSE)),"error")</f>
        <v>PHI</v>
      </c>
      <c r="L695" s="23" t="str">
        <f ca="1">IFERROR(IF(ISBLANK(VLOOKUP($B695,INDIRECT(nfl_game_result),MATCH(L$1,INDIRECT(nfl_game_result_header),0),FALSE)),"",VLOOKUP($B695,INDIRECT(nfl_game_result),MATCH(L$1,INDIRECT(nfl_game_result_header),0),FALSE)),"error")</f>
        <v/>
      </c>
      <c r="M695" t="s">
        <v>14</v>
      </c>
      <c r="N695">
        <v>-2.5</v>
      </c>
      <c r="O695" t="s">
        <v>86</v>
      </c>
      <c r="V695" s="23" t="s">
        <v>416</v>
      </c>
      <c r="W695">
        <f ca="1">VALUE(LEFT(C695, 4))</f>
        <v>2013</v>
      </c>
      <c r="X695">
        <f ca="1">VALUE(MID(C695,6,FIND("_",C695,6)-6))</f>
        <v>5</v>
      </c>
      <c r="Y695" t="str">
        <f ca="1">IF(NOT(OR(ISBLANK(D695),ISBLANK(E695),D695="",E695="")),D695-E695,"")</f>
        <v/>
      </c>
      <c r="Z695" t="str">
        <f ca="1">IF(OR(NOT(ISNUMBER(D695)),ISBLANK(D695),D695="",ISBLANK(N695)),"",ABS(D695-N695))</f>
        <v/>
      </c>
      <c r="AA695">
        <f ca="1">IF(OR(ISBLANK(J695),ISBLANK(O695),J695="",O695=""),"",IF(J695=O695,1,0))</f>
        <v>1</v>
      </c>
      <c r="AB695" t="str">
        <f ca="1">IF(OR(ISBLANK(K695),ISBLANK(Q695),K695="",Q695=""),"",IF(K695=Q695,1,0))</f>
        <v/>
      </c>
      <c r="AC695" s="23" t="str">
        <f t="shared" ca="1" si="10"/>
        <v/>
      </c>
    </row>
    <row r="696" spans="1:29" x14ac:dyDescent="0.25">
      <c r="A696" s="23">
        <v>695</v>
      </c>
      <c r="B696">
        <v>340</v>
      </c>
      <c r="C696" t="str">
        <f ca="1">IFERROR(VLOOKUP($B696,INDIRECT(nfl_game_result),MATCH(C$1,INDIRECT(nfl_game_result_header),0),FALSE),"error")</f>
        <v>2013_05_CAR@ARI</v>
      </c>
      <c r="D696" t="str">
        <f ca="1">IFERROR(IF(ISBLANK(VLOOKUP($B696,INDIRECT(nfl_game_result),MATCH(D$1,INDIRECT(nfl_game_result_header),0),FALSE)),"",VLOOKUP($B696,INDIRECT(nfl_game_result),MATCH(D$1,INDIRECT(nfl_game_result_header),0),FALSE)),"error")</f>
        <v/>
      </c>
      <c r="E696">
        <f ca="1">IFERROR(IF(ISBLANK(VLOOKUP($B696,INDIRECT(nfl_game_result),MATCH(E$1,INDIRECT(nfl_game_result_header),0),FALSE)),"",VLOOKUP($B696,INDIRECT(nfl_game_result),MATCH(E$1,INDIRECT(nfl_game_result_header),0),FALSE)),"error")</f>
        <v>2.5</v>
      </c>
      <c r="F696" s="23" t="str">
        <f ca="1">IFERROR(IF(ISBLANK(VLOOKUP($B696,INDIRECT(nfl_game_result),MATCH(F$1,INDIRECT(nfl_game_result_header),0),FALSE)),"",VLOOKUP($B696,INDIRECT(nfl_game_result),MATCH(F$1,INDIRECT(nfl_game_result_header),0),FALSE)),"error")</f>
        <v/>
      </c>
      <c r="G696" s="23" t="str">
        <f ca="1">IFERROR(IF(ISBLANK(VLOOKUP($B696,INDIRECT(nfl_game_result),MATCH(G$1,INDIRECT(nfl_game_result_header),0),FALSE)),"",VLOOKUP($B696,INDIRECT(nfl_game_result),MATCH(G$1,INDIRECT(nfl_game_result_header),0),FALSE)),"error")</f>
        <v/>
      </c>
      <c r="H696">
        <f ca="1">IFERROR(IF(ISBLANK(VLOOKUP($B696,INDIRECT(nfl_game_result),MATCH(H$1,INDIRECT(nfl_game_result_header),0),FALSE)),"",VLOOKUP($B696,INDIRECT(nfl_game_result),MATCH(H$1,INDIRECT(nfl_game_result_header),0),FALSE)),"error")</f>
        <v>22</v>
      </c>
      <c r="I696">
        <f ca="1">IFERROR(IF(ISBLANK(VLOOKUP($B696,INDIRECT(nfl_game_result),MATCH(I$1,INDIRECT(nfl_game_result_header),0),FALSE)),"",VLOOKUP($B696,INDIRECT(nfl_game_result),MATCH(I$1,INDIRECT(nfl_game_result_header),0),FALSE)),"error")</f>
        <v>6</v>
      </c>
      <c r="J696" t="str">
        <f ca="1">IFERROR(IF(ISBLANK(VLOOKUP($B696,INDIRECT(nfl_game_result),MATCH(J$1,INDIRECT(nfl_game_result_header),0),FALSE)),"",VLOOKUP($B696,INDIRECT(nfl_game_result),MATCH(J$1,INDIRECT(nfl_game_result_header),0),FALSE)),"error")</f>
        <v>ARI</v>
      </c>
      <c r="K696" t="str">
        <f ca="1">IFERROR(IF(ISBLANK(VLOOKUP($B696,INDIRECT(nfl_game_result),MATCH(K$1,INDIRECT(nfl_game_result_header),0),FALSE)),"",VLOOKUP($B696,INDIRECT(nfl_game_result),MATCH(K$1,INDIRECT(nfl_game_result_header),0),FALSE)),"error")</f>
        <v>ARI</v>
      </c>
      <c r="L696" s="23" t="str">
        <f ca="1">IFERROR(IF(ISBLANK(VLOOKUP($B696,INDIRECT(nfl_game_result),MATCH(L$1,INDIRECT(nfl_game_result_header),0),FALSE)),"",VLOOKUP($B696,INDIRECT(nfl_game_result),MATCH(L$1,INDIRECT(nfl_game_result_header),0),FALSE)),"error")</f>
        <v/>
      </c>
      <c r="M696" t="s">
        <v>14</v>
      </c>
      <c r="N696">
        <v>-1.5</v>
      </c>
      <c r="O696" t="s">
        <v>64</v>
      </c>
      <c r="V696" s="23" t="s">
        <v>416</v>
      </c>
      <c r="W696">
        <f ca="1">VALUE(LEFT(C696, 4))</f>
        <v>2013</v>
      </c>
      <c r="X696">
        <f ca="1">VALUE(MID(C696,6,FIND("_",C696,6)-6))</f>
        <v>5</v>
      </c>
      <c r="Y696" t="str">
        <f ca="1">IF(NOT(OR(ISBLANK(D696),ISBLANK(E696),D696="",E696="")),D696-E696,"")</f>
        <v/>
      </c>
      <c r="Z696" t="str">
        <f ca="1">IF(OR(NOT(ISNUMBER(D696)),ISBLANK(D696),D696="",ISBLANK(N696)),"",ABS(D696-N696))</f>
        <v/>
      </c>
      <c r="AA696">
        <f ca="1">IF(OR(ISBLANK(J696),ISBLANK(O696),J696="",O696=""),"",IF(J696=O696,1,0))</f>
        <v>1</v>
      </c>
      <c r="AB696" t="str">
        <f ca="1">IF(OR(ISBLANK(K696),ISBLANK(Q696),K696="",Q696=""),"",IF(K696=Q696,1,0))</f>
        <v/>
      </c>
      <c r="AC696" s="23" t="str">
        <f t="shared" ca="1" si="10"/>
        <v/>
      </c>
    </row>
    <row r="697" spans="1:29" x14ac:dyDescent="0.25">
      <c r="A697" s="23">
        <v>696</v>
      </c>
      <c r="B697">
        <v>341</v>
      </c>
      <c r="C697" t="str">
        <f ca="1">IFERROR(VLOOKUP($B697,INDIRECT(nfl_game_result),MATCH(C$1,INDIRECT(nfl_game_result_header),0),FALSE),"error")</f>
        <v>2013_05_DEN@DAL</v>
      </c>
      <c r="D697" t="str">
        <f ca="1">IFERROR(IF(ISBLANK(VLOOKUP($B697,INDIRECT(nfl_game_result),MATCH(D$1,INDIRECT(nfl_game_result_header),0),FALSE)),"",VLOOKUP($B697,INDIRECT(nfl_game_result),MATCH(D$1,INDIRECT(nfl_game_result_header),0),FALSE)),"error")</f>
        <v/>
      </c>
      <c r="E697">
        <f ca="1">IFERROR(IF(ISBLANK(VLOOKUP($B697,INDIRECT(nfl_game_result),MATCH(E$1,INDIRECT(nfl_game_result_header),0),FALSE)),"",VLOOKUP($B697,INDIRECT(nfl_game_result),MATCH(E$1,INDIRECT(nfl_game_result_header),0),FALSE)),"error")</f>
        <v>7.5</v>
      </c>
      <c r="F697" s="23" t="str">
        <f ca="1">IFERROR(IF(ISBLANK(VLOOKUP($B697,INDIRECT(nfl_game_result),MATCH(F$1,INDIRECT(nfl_game_result_header),0),FALSE)),"",VLOOKUP($B697,INDIRECT(nfl_game_result),MATCH(F$1,INDIRECT(nfl_game_result_header),0),FALSE)),"error")</f>
        <v/>
      </c>
      <c r="G697" s="23" t="str">
        <f ca="1">IFERROR(IF(ISBLANK(VLOOKUP($B697,INDIRECT(nfl_game_result),MATCH(G$1,INDIRECT(nfl_game_result_header),0),FALSE)),"",VLOOKUP($B697,INDIRECT(nfl_game_result),MATCH(G$1,INDIRECT(nfl_game_result_header),0),FALSE)),"error")</f>
        <v/>
      </c>
      <c r="H697">
        <f ca="1">IFERROR(IF(ISBLANK(VLOOKUP($B697,INDIRECT(nfl_game_result),MATCH(H$1,INDIRECT(nfl_game_result_header),0),FALSE)),"",VLOOKUP($B697,INDIRECT(nfl_game_result),MATCH(H$1,INDIRECT(nfl_game_result_header),0),FALSE)),"error")</f>
        <v>48</v>
      </c>
      <c r="I697">
        <f ca="1">IFERROR(IF(ISBLANK(VLOOKUP($B697,INDIRECT(nfl_game_result),MATCH(I$1,INDIRECT(nfl_game_result_header),0),FALSE)),"",VLOOKUP($B697,INDIRECT(nfl_game_result),MATCH(I$1,INDIRECT(nfl_game_result_header),0),FALSE)),"error")</f>
        <v>51</v>
      </c>
      <c r="J697" t="str">
        <f ca="1">IFERROR(IF(ISBLANK(VLOOKUP($B697,INDIRECT(nfl_game_result),MATCH(J$1,INDIRECT(nfl_game_result_header),0),FALSE)),"",VLOOKUP($B697,INDIRECT(nfl_game_result),MATCH(J$1,INDIRECT(nfl_game_result_header),0),FALSE)),"error")</f>
        <v>DAL</v>
      </c>
      <c r="K697" t="str">
        <f ca="1">IFERROR(IF(ISBLANK(VLOOKUP($B697,INDIRECT(nfl_game_result),MATCH(K$1,INDIRECT(nfl_game_result_header),0),FALSE)),"",VLOOKUP($B697,INDIRECT(nfl_game_result),MATCH(K$1,INDIRECT(nfl_game_result_header),0),FALSE)),"error")</f>
        <v>DEN</v>
      </c>
      <c r="L697" s="23" t="str">
        <f ca="1">IFERROR(IF(ISBLANK(VLOOKUP($B697,INDIRECT(nfl_game_result),MATCH(L$1,INDIRECT(nfl_game_result_header),0),FALSE)),"",VLOOKUP($B697,INDIRECT(nfl_game_result),MATCH(L$1,INDIRECT(nfl_game_result_header),0),FALSE)),"error")</f>
        <v/>
      </c>
      <c r="M697" t="s">
        <v>14</v>
      </c>
      <c r="N697">
        <v>6</v>
      </c>
      <c r="O697" t="s">
        <v>72</v>
      </c>
      <c r="V697" s="23" t="s">
        <v>416</v>
      </c>
      <c r="W697">
        <f ca="1">VALUE(LEFT(C697, 4))</f>
        <v>2013</v>
      </c>
      <c r="X697">
        <f ca="1">VALUE(MID(C697,6,FIND("_",C697,6)-6))</f>
        <v>5</v>
      </c>
      <c r="Y697" t="str">
        <f ca="1">IF(NOT(OR(ISBLANK(D697),ISBLANK(E697),D697="",E697="")),D697-E697,"")</f>
        <v/>
      </c>
      <c r="Z697" t="str">
        <f ca="1">IF(OR(NOT(ISNUMBER(D697)),ISBLANK(D697),D697="",ISBLANK(N697)),"",ABS(D697-N697))</f>
        <v/>
      </c>
      <c r="AA697">
        <f ca="1">IF(OR(ISBLANK(J697),ISBLANK(O697),J697="",O697=""),"",IF(J697=O697,1,0))</f>
        <v>0</v>
      </c>
      <c r="AB697" t="str">
        <f ca="1">IF(OR(ISBLANK(K697),ISBLANK(Q697),K697="",Q697=""),"",IF(K697=Q697,1,0))</f>
        <v/>
      </c>
      <c r="AC697" s="23" t="str">
        <f t="shared" ca="1" si="10"/>
        <v/>
      </c>
    </row>
    <row r="698" spans="1:29" x14ac:dyDescent="0.25">
      <c r="A698" s="23">
        <v>697</v>
      </c>
      <c r="B698">
        <v>342</v>
      </c>
      <c r="C698" t="str">
        <f ca="1">IFERROR(VLOOKUP($B698,INDIRECT(nfl_game_result),MATCH(C$1,INDIRECT(nfl_game_result_header),0),FALSE),"error")</f>
        <v>2013_05_HOU@SFO</v>
      </c>
      <c r="D698" t="str">
        <f ca="1">IFERROR(IF(ISBLANK(VLOOKUP($B698,INDIRECT(nfl_game_result),MATCH(D$1,INDIRECT(nfl_game_result_header),0),FALSE)),"",VLOOKUP($B698,INDIRECT(nfl_game_result),MATCH(D$1,INDIRECT(nfl_game_result_header),0),FALSE)),"error")</f>
        <v/>
      </c>
      <c r="E698">
        <f ca="1">IFERROR(IF(ISBLANK(VLOOKUP($B698,INDIRECT(nfl_game_result),MATCH(E$1,INDIRECT(nfl_game_result_header),0),FALSE)),"",VLOOKUP($B698,INDIRECT(nfl_game_result),MATCH(E$1,INDIRECT(nfl_game_result_header),0),FALSE)),"error")</f>
        <v>-6.5</v>
      </c>
      <c r="F698" s="23" t="str">
        <f ca="1">IFERROR(IF(ISBLANK(VLOOKUP($B698,INDIRECT(nfl_game_result),MATCH(F$1,INDIRECT(nfl_game_result_header),0),FALSE)),"",VLOOKUP($B698,INDIRECT(nfl_game_result),MATCH(F$1,INDIRECT(nfl_game_result_header),0),FALSE)),"error")</f>
        <v/>
      </c>
      <c r="G698" s="23" t="str">
        <f ca="1">IFERROR(IF(ISBLANK(VLOOKUP($B698,INDIRECT(nfl_game_result),MATCH(G$1,INDIRECT(nfl_game_result_header),0),FALSE)),"",VLOOKUP($B698,INDIRECT(nfl_game_result),MATCH(G$1,INDIRECT(nfl_game_result_header),0),FALSE)),"error")</f>
        <v/>
      </c>
      <c r="H698">
        <f ca="1">IFERROR(IF(ISBLANK(VLOOKUP($B698,INDIRECT(nfl_game_result),MATCH(H$1,INDIRECT(nfl_game_result_header),0),FALSE)),"",VLOOKUP($B698,INDIRECT(nfl_game_result),MATCH(H$1,INDIRECT(nfl_game_result_header),0),FALSE)),"error")</f>
        <v>34</v>
      </c>
      <c r="I698">
        <f ca="1">IFERROR(IF(ISBLANK(VLOOKUP($B698,INDIRECT(nfl_game_result),MATCH(I$1,INDIRECT(nfl_game_result_header),0),FALSE)),"",VLOOKUP($B698,INDIRECT(nfl_game_result),MATCH(I$1,INDIRECT(nfl_game_result_header),0),FALSE)),"error")</f>
        <v>3</v>
      </c>
      <c r="J698" t="str">
        <f ca="1">IFERROR(IF(ISBLANK(VLOOKUP($B698,INDIRECT(nfl_game_result),MATCH(J$1,INDIRECT(nfl_game_result_header),0),FALSE)),"",VLOOKUP($B698,INDIRECT(nfl_game_result),MATCH(J$1,INDIRECT(nfl_game_result_header),0),FALSE)),"error")</f>
        <v>SFO</v>
      </c>
      <c r="K698" t="str">
        <f ca="1">IFERROR(IF(ISBLANK(VLOOKUP($B698,INDIRECT(nfl_game_result),MATCH(K$1,INDIRECT(nfl_game_result_header),0),FALSE)),"",VLOOKUP($B698,INDIRECT(nfl_game_result),MATCH(K$1,INDIRECT(nfl_game_result_header),0),FALSE)),"error")</f>
        <v>SFO</v>
      </c>
      <c r="L698" s="23" t="str">
        <f ca="1">IFERROR(IF(ISBLANK(VLOOKUP($B698,INDIRECT(nfl_game_result),MATCH(L$1,INDIRECT(nfl_game_result_header),0),FALSE)),"",VLOOKUP($B698,INDIRECT(nfl_game_result),MATCH(L$1,INDIRECT(nfl_game_result_header),0),FALSE)),"error")</f>
        <v/>
      </c>
      <c r="M698" t="s">
        <v>14</v>
      </c>
      <c r="N698">
        <v>-4</v>
      </c>
      <c r="O698" t="s">
        <v>75</v>
      </c>
      <c r="V698" s="23" t="s">
        <v>416</v>
      </c>
      <c r="W698">
        <f ca="1">VALUE(LEFT(C698, 4))</f>
        <v>2013</v>
      </c>
      <c r="X698">
        <f ca="1">VALUE(MID(C698,6,FIND("_",C698,6)-6))</f>
        <v>5</v>
      </c>
      <c r="Y698" t="str">
        <f ca="1">IF(NOT(OR(ISBLANK(D698),ISBLANK(E698),D698="",E698="")),D698-E698,"")</f>
        <v/>
      </c>
      <c r="Z698" t="str">
        <f ca="1">IF(OR(NOT(ISNUMBER(D698)),ISBLANK(D698),D698="",ISBLANK(N698)),"",ABS(D698-N698))</f>
        <v/>
      </c>
      <c r="AA698">
        <f ca="1">IF(OR(ISBLANK(J698),ISBLANK(O698),J698="",O698=""),"",IF(J698=O698,1,0))</f>
        <v>0</v>
      </c>
      <c r="AB698" t="str">
        <f ca="1">IF(OR(ISBLANK(K698),ISBLANK(Q698),K698="",Q698=""),"",IF(K698=Q698,1,0))</f>
        <v/>
      </c>
      <c r="AC698" s="23" t="str">
        <f t="shared" ca="1" si="10"/>
        <v/>
      </c>
    </row>
    <row r="699" spans="1:29" x14ac:dyDescent="0.25">
      <c r="A699" s="23">
        <v>698</v>
      </c>
      <c r="B699">
        <v>343</v>
      </c>
      <c r="C699" t="str">
        <f ca="1">IFERROR(VLOOKUP($B699,INDIRECT(nfl_game_result),MATCH(C$1,INDIRECT(nfl_game_result_header),0),FALSE),"error")</f>
        <v>2013_05_SD@OAK</v>
      </c>
      <c r="D699" t="str">
        <f ca="1">IFERROR(IF(ISBLANK(VLOOKUP($B699,INDIRECT(nfl_game_result),MATCH(D$1,INDIRECT(nfl_game_result_header),0),FALSE)),"",VLOOKUP($B699,INDIRECT(nfl_game_result),MATCH(D$1,INDIRECT(nfl_game_result_header),0),FALSE)),"error")</f>
        <v/>
      </c>
      <c r="E699">
        <f ca="1">IFERROR(IF(ISBLANK(VLOOKUP($B699,INDIRECT(nfl_game_result),MATCH(E$1,INDIRECT(nfl_game_result_header),0),FALSE)),"",VLOOKUP($B699,INDIRECT(nfl_game_result),MATCH(E$1,INDIRECT(nfl_game_result_header),0),FALSE)),"error")</f>
        <v>4.5</v>
      </c>
      <c r="F699" s="23" t="str">
        <f ca="1">IFERROR(IF(ISBLANK(VLOOKUP($B699,INDIRECT(nfl_game_result),MATCH(F$1,INDIRECT(nfl_game_result_header),0),FALSE)),"",VLOOKUP($B699,INDIRECT(nfl_game_result),MATCH(F$1,INDIRECT(nfl_game_result_header),0),FALSE)),"error")</f>
        <v/>
      </c>
      <c r="G699" s="23" t="str">
        <f ca="1">IFERROR(IF(ISBLANK(VLOOKUP($B699,INDIRECT(nfl_game_result),MATCH(G$1,INDIRECT(nfl_game_result_header),0),FALSE)),"",VLOOKUP($B699,INDIRECT(nfl_game_result),MATCH(G$1,INDIRECT(nfl_game_result_header),0),FALSE)),"error")</f>
        <v/>
      </c>
      <c r="H699">
        <f ca="1">IFERROR(IF(ISBLANK(VLOOKUP($B699,INDIRECT(nfl_game_result),MATCH(H$1,INDIRECT(nfl_game_result_header),0),FALSE)),"",VLOOKUP($B699,INDIRECT(nfl_game_result),MATCH(H$1,INDIRECT(nfl_game_result_header),0),FALSE)),"error")</f>
        <v>27</v>
      </c>
      <c r="I699">
        <f ca="1">IFERROR(IF(ISBLANK(VLOOKUP($B699,INDIRECT(nfl_game_result),MATCH(I$1,INDIRECT(nfl_game_result_header),0),FALSE)),"",VLOOKUP($B699,INDIRECT(nfl_game_result),MATCH(I$1,INDIRECT(nfl_game_result_header),0),FALSE)),"error")</f>
        <v>17</v>
      </c>
      <c r="J699" t="str">
        <f ca="1">IFERROR(IF(ISBLANK(VLOOKUP($B699,INDIRECT(nfl_game_result),MATCH(J$1,INDIRECT(nfl_game_result_header),0),FALSE)),"",VLOOKUP($B699,INDIRECT(nfl_game_result),MATCH(J$1,INDIRECT(nfl_game_result_header),0),FALSE)),"error")</f>
        <v>OAK</v>
      </c>
      <c r="K699" t="str">
        <f ca="1">IFERROR(IF(ISBLANK(VLOOKUP($B699,INDIRECT(nfl_game_result),MATCH(K$1,INDIRECT(nfl_game_result_header),0),FALSE)),"",VLOOKUP($B699,INDIRECT(nfl_game_result),MATCH(K$1,INDIRECT(nfl_game_result_header),0),FALSE)),"error")</f>
        <v>OAK</v>
      </c>
      <c r="L699" s="23" t="str">
        <f ca="1">IFERROR(IF(ISBLANK(VLOOKUP($B699,INDIRECT(nfl_game_result),MATCH(L$1,INDIRECT(nfl_game_result_header),0),FALSE)),"",VLOOKUP($B699,INDIRECT(nfl_game_result),MATCH(L$1,INDIRECT(nfl_game_result_header),0),FALSE)),"error")</f>
        <v/>
      </c>
      <c r="M699" t="s">
        <v>14</v>
      </c>
      <c r="N699">
        <v>3</v>
      </c>
      <c r="O699" t="s">
        <v>85</v>
      </c>
      <c r="V699" s="23" t="s">
        <v>416</v>
      </c>
      <c r="W699">
        <f ca="1">VALUE(LEFT(C699, 4))</f>
        <v>2013</v>
      </c>
      <c r="X699">
        <f ca="1">VALUE(MID(C699,6,FIND("_",C699,6)-6))</f>
        <v>5</v>
      </c>
      <c r="Y699" t="str">
        <f ca="1">IF(NOT(OR(ISBLANK(D699),ISBLANK(E699),D699="",E699="")),D699-E699,"")</f>
        <v/>
      </c>
      <c r="Z699" t="str">
        <f ca="1">IF(OR(NOT(ISNUMBER(D699)),ISBLANK(D699),D699="",ISBLANK(N699)),"",ABS(D699-N699))</f>
        <v/>
      </c>
      <c r="AA699">
        <f ca="1">IF(OR(ISBLANK(J699),ISBLANK(O699),J699="",O699=""),"",IF(J699=O699,1,0))</f>
        <v>1</v>
      </c>
      <c r="AB699" t="str">
        <f ca="1">IF(OR(ISBLANK(K699),ISBLANK(Q699),K699="",Q699=""),"",IF(K699=Q699,1,0))</f>
        <v/>
      </c>
      <c r="AC699" s="23" t="str">
        <f t="shared" ca="1" si="10"/>
        <v/>
      </c>
    </row>
    <row r="700" spans="1:29" x14ac:dyDescent="0.25">
      <c r="A700" s="23">
        <v>699</v>
      </c>
      <c r="B700">
        <v>344</v>
      </c>
      <c r="C700" t="str">
        <f ca="1">IFERROR(VLOOKUP($B700,INDIRECT(nfl_game_result),MATCH(C$1,INDIRECT(nfl_game_result_header),0),FALSE),"error")</f>
        <v>2013_05_NYJ@ATL</v>
      </c>
      <c r="D700" t="str">
        <f ca="1">IFERROR(IF(ISBLANK(VLOOKUP($B700,INDIRECT(nfl_game_result),MATCH(D$1,INDIRECT(nfl_game_result_header),0),FALSE)),"",VLOOKUP($B700,INDIRECT(nfl_game_result),MATCH(D$1,INDIRECT(nfl_game_result_header),0),FALSE)),"error")</f>
        <v/>
      </c>
      <c r="E700">
        <f ca="1">IFERROR(IF(ISBLANK(VLOOKUP($B700,INDIRECT(nfl_game_result),MATCH(E$1,INDIRECT(nfl_game_result_header),0),FALSE)),"",VLOOKUP($B700,INDIRECT(nfl_game_result),MATCH(E$1,INDIRECT(nfl_game_result_header),0),FALSE)),"error")</f>
        <v>-9.5</v>
      </c>
      <c r="F700" s="23" t="str">
        <f ca="1">IFERROR(IF(ISBLANK(VLOOKUP($B700,INDIRECT(nfl_game_result),MATCH(F$1,INDIRECT(nfl_game_result_header),0),FALSE)),"",VLOOKUP($B700,INDIRECT(nfl_game_result),MATCH(F$1,INDIRECT(nfl_game_result_header),0),FALSE)),"error")</f>
        <v/>
      </c>
      <c r="G700" s="23" t="str">
        <f ca="1">IFERROR(IF(ISBLANK(VLOOKUP($B700,INDIRECT(nfl_game_result),MATCH(G$1,INDIRECT(nfl_game_result_header),0),FALSE)),"",VLOOKUP($B700,INDIRECT(nfl_game_result),MATCH(G$1,INDIRECT(nfl_game_result_header),0),FALSE)),"error")</f>
        <v/>
      </c>
      <c r="H700">
        <f ca="1">IFERROR(IF(ISBLANK(VLOOKUP($B700,INDIRECT(nfl_game_result),MATCH(H$1,INDIRECT(nfl_game_result_header),0),FALSE)),"",VLOOKUP($B700,INDIRECT(nfl_game_result),MATCH(H$1,INDIRECT(nfl_game_result_header),0),FALSE)),"error")</f>
        <v>28</v>
      </c>
      <c r="I700">
        <f ca="1">IFERROR(IF(ISBLANK(VLOOKUP($B700,INDIRECT(nfl_game_result),MATCH(I$1,INDIRECT(nfl_game_result_header),0),FALSE)),"",VLOOKUP($B700,INDIRECT(nfl_game_result),MATCH(I$1,INDIRECT(nfl_game_result_header),0),FALSE)),"error")</f>
        <v>30</v>
      </c>
      <c r="J700" t="str">
        <f ca="1">IFERROR(IF(ISBLANK(VLOOKUP($B700,INDIRECT(nfl_game_result),MATCH(J$1,INDIRECT(nfl_game_result_header),0),FALSE)),"",VLOOKUP($B700,INDIRECT(nfl_game_result),MATCH(J$1,INDIRECT(nfl_game_result_header),0),FALSE)),"error")</f>
        <v>NYJ</v>
      </c>
      <c r="K700" t="str">
        <f ca="1">IFERROR(IF(ISBLANK(VLOOKUP($B700,INDIRECT(nfl_game_result),MATCH(K$1,INDIRECT(nfl_game_result_header),0),FALSE)),"",VLOOKUP($B700,INDIRECT(nfl_game_result),MATCH(K$1,INDIRECT(nfl_game_result_header),0),FALSE)),"error")</f>
        <v>NYJ</v>
      </c>
      <c r="L700" s="23" t="str">
        <f ca="1">IFERROR(IF(ISBLANK(VLOOKUP($B700,INDIRECT(nfl_game_result),MATCH(L$1,INDIRECT(nfl_game_result_header),0),FALSE)),"",VLOOKUP($B700,INDIRECT(nfl_game_result),MATCH(L$1,INDIRECT(nfl_game_result_header),0),FALSE)),"error")</f>
        <v/>
      </c>
      <c r="M700" t="s">
        <v>14</v>
      </c>
      <c r="N700">
        <v>-7.5</v>
      </c>
      <c r="O700" t="s">
        <v>84</v>
      </c>
      <c r="V700" s="23" t="s">
        <v>416</v>
      </c>
      <c r="W700">
        <f ca="1">VALUE(LEFT(C700, 4))</f>
        <v>2013</v>
      </c>
      <c r="X700">
        <f ca="1">VALUE(MID(C700,6,FIND("_",C700,6)-6))</f>
        <v>5</v>
      </c>
      <c r="Y700" t="str">
        <f ca="1">IF(NOT(OR(ISBLANK(D700),ISBLANK(E700),D700="",E700="")),D700-E700,"")</f>
        <v/>
      </c>
      <c r="Z700" t="str">
        <f ca="1">IF(OR(NOT(ISNUMBER(D700)),ISBLANK(D700),D700="",ISBLANK(N700)),"",ABS(D700-N700))</f>
        <v/>
      </c>
      <c r="AA700">
        <f ca="1">IF(OR(ISBLANK(J700),ISBLANK(O700),J700="",O700=""),"",IF(J700=O700,1,0))</f>
        <v>1</v>
      </c>
      <c r="AB700" t="str">
        <f ca="1">IF(OR(ISBLANK(K700),ISBLANK(Q700),K700="",Q700=""),"",IF(K700=Q700,1,0))</f>
        <v/>
      </c>
      <c r="AC700" s="23" t="str">
        <f t="shared" ca="1" si="10"/>
        <v/>
      </c>
    </row>
    <row r="701" spans="1:29" x14ac:dyDescent="0.25">
      <c r="A701" s="23">
        <v>700</v>
      </c>
      <c r="B701">
        <v>345</v>
      </c>
      <c r="C701" t="str">
        <f ca="1">IFERROR(VLOOKUP($B701,INDIRECT(nfl_game_result),MATCH(C$1,INDIRECT(nfl_game_result_header),0),FALSE),"error")</f>
        <v>2013_06_NYG@CHI</v>
      </c>
      <c r="D701" t="str">
        <f ca="1">IFERROR(IF(ISBLANK(VLOOKUP($B701,INDIRECT(nfl_game_result),MATCH(D$1,INDIRECT(nfl_game_result_header),0),FALSE)),"",VLOOKUP($B701,INDIRECT(nfl_game_result),MATCH(D$1,INDIRECT(nfl_game_result_header),0),FALSE)),"error")</f>
        <v/>
      </c>
      <c r="E701">
        <f ca="1">IFERROR(IF(ISBLANK(VLOOKUP($B701,INDIRECT(nfl_game_result),MATCH(E$1,INDIRECT(nfl_game_result_header),0),FALSE)),"",VLOOKUP($B701,INDIRECT(nfl_game_result),MATCH(E$1,INDIRECT(nfl_game_result_header),0),FALSE)),"error")</f>
        <v>-7.5</v>
      </c>
      <c r="F701" s="23" t="str">
        <f ca="1">IFERROR(IF(ISBLANK(VLOOKUP($B701,INDIRECT(nfl_game_result),MATCH(F$1,INDIRECT(nfl_game_result_header),0),FALSE)),"",VLOOKUP($B701,INDIRECT(nfl_game_result),MATCH(F$1,INDIRECT(nfl_game_result_header),0),FALSE)),"error")</f>
        <v/>
      </c>
      <c r="G701" s="23" t="str">
        <f ca="1">IFERROR(IF(ISBLANK(VLOOKUP($B701,INDIRECT(nfl_game_result),MATCH(G$1,INDIRECT(nfl_game_result_header),0),FALSE)),"",VLOOKUP($B701,INDIRECT(nfl_game_result),MATCH(G$1,INDIRECT(nfl_game_result_header),0),FALSE)),"error")</f>
        <v/>
      </c>
      <c r="H701">
        <f ca="1">IFERROR(IF(ISBLANK(VLOOKUP($B701,INDIRECT(nfl_game_result),MATCH(H$1,INDIRECT(nfl_game_result_header),0),FALSE)),"",VLOOKUP($B701,INDIRECT(nfl_game_result),MATCH(H$1,INDIRECT(nfl_game_result_header),0),FALSE)),"error")</f>
        <v>27</v>
      </c>
      <c r="I701">
        <f ca="1">IFERROR(IF(ISBLANK(VLOOKUP($B701,INDIRECT(nfl_game_result),MATCH(I$1,INDIRECT(nfl_game_result_header),0),FALSE)),"",VLOOKUP($B701,INDIRECT(nfl_game_result),MATCH(I$1,INDIRECT(nfl_game_result_header),0),FALSE)),"error")</f>
        <v>21</v>
      </c>
      <c r="J701" t="str">
        <f ca="1">IFERROR(IF(ISBLANK(VLOOKUP($B701,INDIRECT(nfl_game_result),MATCH(J$1,INDIRECT(nfl_game_result_header),0),FALSE)),"",VLOOKUP($B701,INDIRECT(nfl_game_result),MATCH(J$1,INDIRECT(nfl_game_result_header),0),FALSE)),"error")</f>
        <v>NYG</v>
      </c>
      <c r="K701" t="str">
        <f ca="1">IFERROR(IF(ISBLANK(VLOOKUP($B701,INDIRECT(nfl_game_result),MATCH(K$1,INDIRECT(nfl_game_result_header),0),FALSE)),"",VLOOKUP($B701,INDIRECT(nfl_game_result),MATCH(K$1,INDIRECT(nfl_game_result_header),0),FALSE)),"error")</f>
        <v>CHI</v>
      </c>
      <c r="L701" s="23" t="str">
        <f ca="1">IFERROR(IF(ISBLANK(VLOOKUP($B701,INDIRECT(nfl_game_result),MATCH(L$1,INDIRECT(nfl_game_result_header),0),FALSE)),"",VLOOKUP($B701,INDIRECT(nfl_game_result),MATCH(L$1,INDIRECT(nfl_game_result_header),0),FALSE)),"error")</f>
        <v/>
      </c>
      <c r="M701" t="s">
        <v>16</v>
      </c>
      <c r="N701">
        <v>-7.5</v>
      </c>
      <c r="O701" t="s">
        <v>68</v>
      </c>
      <c r="V701" s="23" t="s">
        <v>416</v>
      </c>
      <c r="W701">
        <f ca="1">VALUE(LEFT(C701, 4))</f>
        <v>2013</v>
      </c>
      <c r="X701">
        <f ca="1">VALUE(MID(C701,6,FIND("_",C701,6)-6))</f>
        <v>6</v>
      </c>
      <c r="Y701" t="str">
        <f ca="1">IF(NOT(OR(ISBLANK(D701),ISBLANK(E701),D701="",E701="")),D701-E701,"")</f>
        <v/>
      </c>
      <c r="Z701" t="str">
        <f ca="1">IF(OR(NOT(ISNUMBER(D701)),ISBLANK(D701),D701="",ISBLANK(N701)),"",ABS(D701-N701))</f>
        <v/>
      </c>
      <c r="AA701">
        <f ca="1">IF(OR(ISBLANK(J701),ISBLANK(O701),J701="",O701=""),"",IF(J701=O701,1,0))</f>
        <v>0</v>
      </c>
      <c r="AB701" t="str">
        <f ca="1">IF(OR(ISBLANK(K701),ISBLANK(Q701),K701="",Q701=""),"",IF(K701=Q701,1,0))</f>
        <v/>
      </c>
      <c r="AC701" s="23" t="str">
        <f t="shared" ca="1" si="10"/>
        <v/>
      </c>
    </row>
    <row r="702" spans="1:29" x14ac:dyDescent="0.25">
      <c r="A702" s="23">
        <v>701</v>
      </c>
      <c r="B702">
        <v>346</v>
      </c>
      <c r="C702" t="str">
        <f ca="1">IFERROR(VLOOKUP($B702,INDIRECT(nfl_game_result),MATCH(C$1,INDIRECT(nfl_game_result_header),0),FALSE),"error")</f>
        <v>2013_06_CIN@BUF</v>
      </c>
      <c r="D702" t="str">
        <f ca="1">IFERROR(IF(ISBLANK(VLOOKUP($B702,INDIRECT(nfl_game_result),MATCH(D$1,INDIRECT(nfl_game_result_header),0),FALSE)),"",VLOOKUP($B702,INDIRECT(nfl_game_result),MATCH(D$1,INDIRECT(nfl_game_result_header),0),FALSE)),"error")</f>
        <v/>
      </c>
      <c r="E702">
        <f ca="1">IFERROR(IF(ISBLANK(VLOOKUP($B702,INDIRECT(nfl_game_result),MATCH(E$1,INDIRECT(nfl_game_result_header),0),FALSE)),"",VLOOKUP($B702,INDIRECT(nfl_game_result),MATCH(E$1,INDIRECT(nfl_game_result_header),0),FALSE)),"error")</f>
        <v>7.5</v>
      </c>
      <c r="F702" s="23" t="str">
        <f ca="1">IFERROR(IF(ISBLANK(VLOOKUP($B702,INDIRECT(nfl_game_result),MATCH(F$1,INDIRECT(nfl_game_result_header),0),FALSE)),"",VLOOKUP($B702,INDIRECT(nfl_game_result),MATCH(F$1,INDIRECT(nfl_game_result_header),0),FALSE)),"error")</f>
        <v/>
      </c>
      <c r="G702" s="23" t="str">
        <f ca="1">IFERROR(IF(ISBLANK(VLOOKUP($B702,INDIRECT(nfl_game_result),MATCH(G$1,INDIRECT(nfl_game_result_header),0),FALSE)),"",VLOOKUP($B702,INDIRECT(nfl_game_result),MATCH(G$1,INDIRECT(nfl_game_result_header),0),FALSE)),"error")</f>
        <v/>
      </c>
      <c r="H702">
        <f ca="1">IFERROR(IF(ISBLANK(VLOOKUP($B702,INDIRECT(nfl_game_result),MATCH(H$1,INDIRECT(nfl_game_result_header),0),FALSE)),"",VLOOKUP($B702,INDIRECT(nfl_game_result),MATCH(H$1,INDIRECT(nfl_game_result_header),0),FALSE)),"error")</f>
        <v>24</v>
      </c>
      <c r="I702">
        <f ca="1">IFERROR(IF(ISBLANK(VLOOKUP($B702,INDIRECT(nfl_game_result),MATCH(I$1,INDIRECT(nfl_game_result_header),0),FALSE)),"",VLOOKUP($B702,INDIRECT(nfl_game_result),MATCH(I$1,INDIRECT(nfl_game_result_header),0),FALSE)),"error")</f>
        <v>27</v>
      </c>
      <c r="J702" t="str">
        <f ca="1">IFERROR(IF(ISBLANK(VLOOKUP($B702,INDIRECT(nfl_game_result),MATCH(J$1,INDIRECT(nfl_game_result_header),0),FALSE)),"",VLOOKUP($B702,INDIRECT(nfl_game_result),MATCH(J$1,INDIRECT(nfl_game_result_header),0),FALSE)),"error")</f>
        <v>BUF</v>
      </c>
      <c r="K702" t="str">
        <f ca="1">IFERROR(IF(ISBLANK(VLOOKUP($B702,INDIRECT(nfl_game_result),MATCH(K$1,INDIRECT(nfl_game_result_header),0),FALSE)),"",VLOOKUP($B702,INDIRECT(nfl_game_result),MATCH(K$1,INDIRECT(nfl_game_result_header),0),FALSE)),"error")</f>
        <v>CIN</v>
      </c>
      <c r="L702" s="23" t="str">
        <f ca="1">IFERROR(IF(ISBLANK(VLOOKUP($B702,INDIRECT(nfl_game_result),MATCH(L$1,INDIRECT(nfl_game_result_header),0),FALSE)),"",VLOOKUP($B702,INDIRECT(nfl_game_result),MATCH(L$1,INDIRECT(nfl_game_result_header),0),FALSE)),"error")</f>
        <v/>
      </c>
      <c r="M702" t="s">
        <v>16</v>
      </c>
      <c r="N702">
        <v>3.5</v>
      </c>
      <c r="O702" t="s">
        <v>69</v>
      </c>
      <c r="V702" s="23" t="s">
        <v>416</v>
      </c>
      <c r="W702">
        <f ca="1">VALUE(LEFT(C702, 4))</f>
        <v>2013</v>
      </c>
      <c r="X702">
        <f ca="1">VALUE(MID(C702,6,FIND("_",C702,6)-6))</f>
        <v>6</v>
      </c>
      <c r="Y702" t="str">
        <f ca="1">IF(NOT(OR(ISBLANK(D702),ISBLANK(E702),D702="",E702="")),D702-E702,"")</f>
        <v/>
      </c>
      <c r="Z702" t="str">
        <f ca="1">IF(OR(NOT(ISNUMBER(D702)),ISBLANK(D702),D702="",ISBLANK(N702)),"",ABS(D702-N702))</f>
        <v/>
      </c>
      <c r="AA702">
        <f ca="1">IF(OR(ISBLANK(J702),ISBLANK(O702),J702="",O702=""),"",IF(J702=O702,1,0))</f>
        <v>0</v>
      </c>
      <c r="AB702" t="str">
        <f ca="1">IF(OR(ISBLANK(K702),ISBLANK(Q702),K702="",Q702=""),"",IF(K702=Q702,1,0))</f>
        <v/>
      </c>
      <c r="AC702" s="23" t="str">
        <f t="shared" ca="1" si="10"/>
        <v/>
      </c>
    </row>
    <row r="703" spans="1:29" x14ac:dyDescent="0.25">
      <c r="A703" s="23">
        <v>702</v>
      </c>
      <c r="B703">
        <v>347</v>
      </c>
      <c r="C703" t="str">
        <f ca="1">IFERROR(VLOOKUP($B703,INDIRECT(nfl_game_result),MATCH(C$1,INDIRECT(nfl_game_result_header),0),FALSE),"error")</f>
        <v>2013_06_DET@CLE</v>
      </c>
      <c r="D703" t="str">
        <f ca="1">IFERROR(IF(ISBLANK(VLOOKUP($B703,INDIRECT(nfl_game_result),MATCH(D$1,INDIRECT(nfl_game_result_header),0),FALSE)),"",VLOOKUP($B703,INDIRECT(nfl_game_result),MATCH(D$1,INDIRECT(nfl_game_result_header),0),FALSE)),"error")</f>
        <v/>
      </c>
      <c r="E703">
        <f ca="1">IFERROR(IF(ISBLANK(VLOOKUP($B703,INDIRECT(nfl_game_result),MATCH(E$1,INDIRECT(nfl_game_result_header),0),FALSE)),"",VLOOKUP($B703,INDIRECT(nfl_game_result),MATCH(E$1,INDIRECT(nfl_game_result_header),0),FALSE)),"error")</f>
        <v>2.5</v>
      </c>
      <c r="F703" s="23" t="str">
        <f ca="1">IFERROR(IF(ISBLANK(VLOOKUP($B703,INDIRECT(nfl_game_result),MATCH(F$1,INDIRECT(nfl_game_result_header),0),FALSE)),"",VLOOKUP($B703,INDIRECT(nfl_game_result),MATCH(F$1,INDIRECT(nfl_game_result_header),0),FALSE)),"error")</f>
        <v/>
      </c>
      <c r="G703" s="23" t="str">
        <f ca="1">IFERROR(IF(ISBLANK(VLOOKUP($B703,INDIRECT(nfl_game_result),MATCH(G$1,INDIRECT(nfl_game_result_header),0),FALSE)),"",VLOOKUP($B703,INDIRECT(nfl_game_result),MATCH(G$1,INDIRECT(nfl_game_result_header),0),FALSE)),"error")</f>
        <v/>
      </c>
      <c r="H703">
        <f ca="1">IFERROR(IF(ISBLANK(VLOOKUP($B703,INDIRECT(nfl_game_result),MATCH(H$1,INDIRECT(nfl_game_result_header),0),FALSE)),"",VLOOKUP($B703,INDIRECT(nfl_game_result),MATCH(H$1,INDIRECT(nfl_game_result_header),0),FALSE)),"error")</f>
        <v>17</v>
      </c>
      <c r="I703">
        <f ca="1">IFERROR(IF(ISBLANK(VLOOKUP($B703,INDIRECT(nfl_game_result),MATCH(I$1,INDIRECT(nfl_game_result_header),0),FALSE)),"",VLOOKUP($B703,INDIRECT(nfl_game_result),MATCH(I$1,INDIRECT(nfl_game_result_header),0),FALSE)),"error")</f>
        <v>31</v>
      </c>
      <c r="J703" t="str">
        <f ca="1">IFERROR(IF(ISBLANK(VLOOKUP($B703,INDIRECT(nfl_game_result),MATCH(J$1,INDIRECT(nfl_game_result_header),0),FALSE)),"",VLOOKUP($B703,INDIRECT(nfl_game_result),MATCH(J$1,INDIRECT(nfl_game_result_header),0),FALSE)),"error")</f>
        <v>DET</v>
      </c>
      <c r="K703" t="str">
        <f ca="1">IFERROR(IF(ISBLANK(VLOOKUP($B703,INDIRECT(nfl_game_result),MATCH(K$1,INDIRECT(nfl_game_result_header),0),FALSE)),"",VLOOKUP($B703,INDIRECT(nfl_game_result),MATCH(K$1,INDIRECT(nfl_game_result_header),0),FALSE)),"error")</f>
        <v>DET</v>
      </c>
      <c r="L703" s="23" t="str">
        <f ca="1">IFERROR(IF(ISBLANK(VLOOKUP($B703,INDIRECT(nfl_game_result),MATCH(L$1,INDIRECT(nfl_game_result_header),0),FALSE)),"",VLOOKUP($B703,INDIRECT(nfl_game_result),MATCH(L$1,INDIRECT(nfl_game_result_header),0),FALSE)),"error")</f>
        <v/>
      </c>
      <c r="M703" t="s">
        <v>16</v>
      </c>
      <c r="N703">
        <v>1</v>
      </c>
      <c r="O703" t="s">
        <v>70</v>
      </c>
      <c r="V703" s="23" t="s">
        <v>416</v>
      </c>
      <c r="W703">
        <f ca="1">VALUE(LEFT(C703, 4))</f>
        <v>2013</v>
      </c>
      <c r="X703">
        <f ca="1">VALUE(MID(C703,6,FIND("_",C703,6)-6))</f>
        <v>6</v>
      </c>
      <c r="Y703" t="str">
        <f ca="1">IF(NOT(OR(ISBLANK(D703),ISBLANK(E703),D703="",E703="")),D703-E703,"")</f>
        <v/>
      </c>
      <c r="Z703" t="str">
        <f ca="1">IF(OR(NOT(ISNUMBER(D703)),ISBLANK(D703),D703="",ISBLANK(N703)),"",ABS(D703-N703))</f>
        <v/>
      </c>
      <c r="AA703">
        <f ca="1">IF(OR(ISBLANK(J703),ISBLANK(O703),J703="",O703=""),"",IF(J703=O703,1,0))</f>
        <v>0</v>
      </c>
      <c r="AB703" t="str">
        <f ca="1">IF(OR(ISBLANK(K703),ISBLANK(Q703),K703="",Q703=""),"",IF(K703=Q703,1,0))</f>
        <v/>
      </c>
      <c r="AC703" s="23" t="str">
        <f t="shared" ca="1" si="10"/>
        <v/>
      </c>
    </row>
    <row r="704" spans="1:29" x14ac:dyDescent="0.25">
      <c r="A704" s="23">
        <v>703</v>
      </c>
      <c r="B704">
        <v>348</v>
      </c>
      <c r="C704" t="str">
        <f ca="1">IFERROR(VLOOKUP($B704,INDIRECT(nfl_game_result),MATCH(C$1,INDIRECT(nfl_game_result_header),0),FALSE),"error")</f>
        <v>2013_06_GBY@BAL</v>
      </c>
      <c r="D704" t="str">
        <f ca="1">IFERROR(IF(ISBLANK(VLOOKUP($B704,INDIRECT(nfl_game_result),MATCH(D$1,INDIRECT(nfl_game_result_header),0),FALSE)),"",VLOOKUP($B704,INDIRECT(nfl_game_result),MATCH(D$1,INDIRECT(nfl_game_result_header),0),FALSE)),"error")</f>
        <v/>
      </c>
      <c r="E704">
        <f ca="1">IFERROR(IF(ISBLANK(VLOOKUP($B704,INDIRECT(nfl_game_result),MATCH(E$1,INDIRECT(nfl_game_result_header),0),FALSE)),"",VLOOKUP($B704,INDIRECT(nfl_game_result),MATCH(E$1,INDIRECT(nfl_game_result_header),0),FALSE)),"error")</f>
        <v>3.5</v>
      </c>
      <c r="F704" s="23" t="str">
        <f ca="1">IFERROR(IF(ISBLANK(VLOOKUP($B704,INDIRECT(nfl_game_result),MATCH(F$1,INDIRECT(nfl_game_result_header),0),FALSE)),"",VLOOKUP($B704,INDIRECT(nfl_game_result),MATCH(F$1,INDIRECT(nfl_game_result_header),0),FALSE)),"error")</f>
        <v/>
      </c>
      <c r="G704" s="23" t="str">
        <f ca="1">IFERROR(IF(ISBLANK(VLOOKUP($B704,INDIRECT(nfl_game_result),MATCH(G$1,INDIRECT(nfl_game_result_header),0),FALSE)),"",VLOOKUP($B704,INDIRECT(nfl_game_result),MATCH(G$1,INDIRECT(nfl_game_result_header),0),FALSE)),"error")</f>
        <v/>
      </c>
      <c r="H704">
        <f ca="1">IFERROR(IF(ISBLANK(VLOOKUP($B704,INDIRECT(nfl_game_result),MATCH(H$1,INDIRECT(nfl_game_result_header),0),FALSE)),"",VLOOKUP($B704,INDIRECT(nfl_game_result),MATCH(H$1,INDIRECT(nfl_game_result_header),0),FALSE)),"error")</f>
        <v>17</v>
      </c>
      <c r="I704">
        <f ca="1">IFERROR(IF(ISBLANK(VLOOKUP($B704,INDIRECT(nfl_game_result),MATCH(I$1,INDIRECT(nfl_game_result_header),0),FALSE)),"",VLOOKUP($B704,INDIRECT(nfl_game_result),MATCH(I$1,INDIRECT(nfl_game_result_header),0),FALSE)),"error")</f>
        <v>19</v>
      </c>
      <c r="J704" t="str">
        <f ca="1">IFERROR(IF(ISBLANK(VLOOKUP($B704,INDIRECT(nfl_game_result),MATCH(J$1,INDIRECT(nfl_game_result_header),0),FALSE)),"",VLOOKUP($B704,INDIRECT(nfl_game_result),MATCH(J$1,INDIRECT(nfl_game_result_header),0),FALSE)),"error")</f>
        <v>BAL</v>
      </c>
      <c r="K704" t="str">
        <f ca="1">IFERROR(IF(ISBLANK(VLOOKUP($B704,INDIRECT(nfl_game_result),MATCH(K$1,INDIRECT(nfl_game_result_header),0),FALSE)),"",VLOOKUP($B704,INDIRECT(nfl_game_result),MATCH(K$1,INDIRECT(nfl_game_result_header),0),FALSE)),"error")</f>
        <v>GBY</v>
      </c>
      <c r="L704" s="23" t="str">
        <f ca="1">IFERROR(IF(ISBLANK(VLOOKUP($B704,INDIRECT(nfl_game_result),MATCH(L$1,INDIRECT(nfl_game_result_header),0),FALSE)),"",VLOOKUP($B704,INDIRECT(nfl_game_result),MATCH(L$1,INDIRECT(nfl_game_result_header),0),FALSE)),"error")</f>
        <v/>
      </c>
      <c r="M704" t="s">
        <v>16</v>
      </c>
      <c r="N704">
        <v>3</v>
      </c>
      <c r="O704" t="s">
        <v>330</v>
      </c>
      <c r="V704" s="23" t="s">
        <v>416</v>
      </c>
      <c r="W704">
        <f ca="1">VALUE(LEFT(C704, 4))</f>
        <v>2013</v>
      </c>
      <c r="X704">
        <f ca="1">VALUE(MID(C704,6,FIND("_",C704,6)-6))</f>
        <v>6</v>
      </c>
      <c r="Y704" t="str">
        <f ca="1">IF(NOT(OR(ISBLANK(D704),ISBLANK(E704),D704="",E704="")),D704-E704,"")</f>
        <v/>
      </c>
      <c r="Z704" t="str">
        <f ca="1">IF(OR(NOT(ISNUMBER(D704)),ISBLANK(D704),D704="",ISBLANK(N704)),"",ABS(D704-N704))</f>
        <v/>
      </c>
      <c r="AA704">
        <f ca="1">IF(OR(ISBLANK(J704),ISBLANK(O704),J704="",O704=""),"",IF(J704=O704,1,0))</f>
        <v>0</v>
      </c>
      <c r="AB704" t="str">
        <f ca="1">IF(OR(ISBLANK(K704),ISBLANK(Q704),K704="",Q704=""),"",IF(K704=Q704,1,0))</f>
        <v/>
      </c>
      <c r="AC704" s="23" t="str">
        <f t="shared" ca="1" si="10"/>
        <v/>
      </c>
    </row>
    <row r="705" spans="1:29" x14ac:dyDescent="0.25">
      <c r="A705" s="23">
        <v>704</v>
      </c>
      <c r="B705">
        <v>349</v>
      </c>
      <c r="C705" t="str">
        <f ca="1">IFERROR(VLOOKUP($B705,INDIRECT(nfl_game_result),MATCH(C$1,INDIRECT(nfl_game_result_header),0),FALSE),"error")</f>
        <v>2013_06_OAK@KCY</v>
      </c>
      <c r="D705" t="str">
        <f ca="1">IFERROR(IF(ISBLANK(VLOOKUP($B705,INDIRECT(nfl_game_result),MATCH(D$1,INDIRECT(nfl_game_result_header),0),FALSE)),"",VLOOKUP($B705,INDIRECT(nfl_game_result),MATCH(D$1,INDIRECT(nfl_game_result_header),0),FALSE)),"error")</f>
        <v/>
      </c>
      <c r="E705">
        <f ca="1">IFERROR(IF(ISBLANK(VLOOKUP($B705,INDIRECT(nfl_game_result),MATCH(E$1,INDIRECT(nfl_game_result_header),0),FALSE)),"",VLOOKUP($B705,INDIRECT(nfl_game_result),MATCH(E$1,INDIRECT(nfl_game_result_header),0),FALSE)),"error")</f>
        <v>-9.5</v>
      </c>
      <c r="F705" s="23" t="str">
        <f ca="1">IFERROR(IF(ISBLANK(VLOOKUP($B705,INDIRECT(nfl_game_result),MATCH(F$1,INDIRECT(nfl_game_result_header),0),FALSE)),"",VLOOKUP($B705,INDIRECT(nfl_game_result),MATCH(F$1,INDIRECT(nfl_game_result_header),0),FALSE)),"error")</f>
        <v/>
      </c>
      <c r="G705" s="23" t="str">
        <f ca="1">IFERROR(IF(ISBLANK(VLOOKUP($B705,INDIRECT(nfl_game_result),MATCH(G$1,INDIRECT(nfl_game_result_header),0),FALSE)),"",VLOOKUP($B705,INDIRECT(nfl_game_result),MATCH(G$1,INDIRECT(nfl_game_result_header),0),FALSE)),"error")</f>
        <v/>
      </c>
      <c r="H705">
        <f ca="1">IFERROR(IF(ISBLANK(VLOOKUP($B705,INDIRECT(nfl_game_result),MATCH(H$1,INDIRECT(nfl_game_result_header),0),FALSE)),"",VLOOKUP($B705,INDIRECT(nfl_game_result),MATCH(H$1,INDIRECT(nfl_game_result_header),0),FALSE)),"error")</f>
        <v>24</v>
      </c>
      <c r="I705">
        <f ca="1">IFERROR(IF(ISBLANK(VLOOKUP($B705,INDIRECT(nfl_game_result),MATCH(I$1,INDIRECT(nfl_game_result_header),0),FALSE)),"",VLOOKUP($B705,INDIRECT(nfl_game_result),MATCH(I$1,INDIRECT(nfl_game_result_header),0),FALSE)),"error")</f>
        <v>7</v>
      </c>
      <c r="J705" t="str">
        <f ca="1">IFERROR(IF(ISBLANK(VLOOKUP($B705,INDIRECT(nfl_game_result),MATCH(J$1,INDIRECT(nfl_game_result_header),0),FALSE)),"",VLOOKUP($B705,INDIRECT(nfl_game_result),MATCH(J$1,INDIRECT(nfl_game_result_header),0),FALSE)),"error")</f>
        <v>KCY</v>
      </c>
      <c r="K705" t="str">
        <f ca="1">IFERROR(IF(ISBLANK(VLOOKUP($B705,INDIRECT(nfl_game_result),MATCH(K$1,INDIRECT(nfl_game_result_header),0),FALSE)),"",VLOOKUP($B705,INDIRECT(nfl_game_result),MATCH(K$1,INDIRECT(nfl_game_result_header),0),FALSE)),"error")</f>
        <v>KCY</v>
      </c>
      <c r="L705" s="23" t="str">
        <f ca="1">IFERROR(IF(ISBLANK(VLOOKUP($B705,INDIRECT(nfl_game_result),MATCH(L$1,INDIRECT(nfl_game_result_header),0),FALSE)),"",VLOOKUP($B705,INDIRECT(nfl_game_result),MATCH(L$1,INDIRECT(nfl_game_result_header),0),FALSE)),"error")</f>
        <v/>
      </c>
      <c r="M705" t="s">
        <v>16</v>
      </c>
      <c r="N705">
        <v>-8</v>
      </c>
      <c r="O705" t="s">
        <v>85</v>
      </c>
      <c r="V705" s="23" t="s">
        <v>416</v>
      </c>
      <c r="W705">
        <f ca="1">VALUE(LEFT(C705, 4))</f>
        <v>2013</v>
      </c>
      <c r="X705">
        <f ca="1">VALUE(MID(C705,6,FIND("_",C705,6)-6))</f>
        <v>6</v>
      </c>
      <c r="Y705" t="str">
        <f ca="1">IF(NOT(OR(ISBLANK(D705),ISBLANK(E705),D705="",E705="")),D705-E705,"")</f>
        <v/>
      </c>
      <c r="Z705" t="str">
        <f ca="1">IF(OR(NOT(ISNUMBER(D705)),ISBLANK(D705),D705="",ISBLANK(N705)),"",ABS(D705-N705))</f>
        <v/>
      </c>
      <c r="AA705">
        <f ca="1">IF(OR(ISBLANK(J705),ISBLANK(O705),J705="",O705=""),"",IF(J705=O705,1,0))</f>
        <v>0</v>
      </c>
      <c r="AB705" t="str">
        <f ca="1">IF(OR(ISBLANK(K705),ISBLANK(Q705),K705="",Q705=""),"",IF(K705=Q705,1,0))</f>
        <v/>
      </c>
      <c r="AC705" s="23" t="str">
        <f t="shared" ca="1" si="10"/>
        <v/>
      </c>
    </row>
    <row r="706" spans="1:29" x14ac:dyDescent="0.25">
      <c r="A706" s="23">
        <v>705</v>
      </c>
      <c r="B706">
        <v>350</v>
      </c>
      <c r="C706" t="str">
        <f ca="1">IFERROR(VLOOKUP($B706,INDIRECT(nfl_game_result),MATCH(C$1,INDIRECT(nfl_game_result_header),0),FALSE),"error")</f>
        <v>2013_06_STL@HOU</v>
      </c>
      <c r="D706" t="str">
        <f ca="1">IFERROR(IF(ISBLANK(VLOOKUP($B706,INDIRECT(nfl_game_result),MATCH(D$1,INDIRECT(nfl_game_result_header),0),FALSE)),"",VLOOKUP($B706,INDIRECT(nfl_game_result),MATCH(D$1,INDIRECT(nfl_game_result_header),0),FALSE)),"error")</f>
        <v/>
      </c>
      <c r="E706">
        <f ca="1">IFERROR(IF(ISBLANK(VLOOKUP($B706,INDIRECT(nfl_game_result),MATCH(E$1,INDIRECT(nfl_game_result_header),0),FALSE)),"",VLOOKUP($B706,INDIRECT(nfl_game_result),MATCH(E$1,INDIRECT(nfl_game_result_header),0),FALSE)),"error")</f>
        <v>-7.5</v>
      </c>
      <c r="F706" s="23" t="str">
        <f ca="1">IFERROR(IF(ISBLANK(VLOOKUP($B706,INDIRECT(nfl_game_result),MATCH(F$1,INDIRECT(nfl_game_result_header),0),FALSE)),"",VLOOKUP($B706,INDIRECT(nfl_game_result),MATCH(F$1,INDIRECT(nfl_game_result_header),0),FALSE)),"error")</f>
        <v/>
      </c>
      <c r="G706" s="23" t="str">
        <f ca="1">IFERROR(IF(ISBLANK(VLOOKUP($B706,INDIRECT(nfl_game_result),MATCH(G$1,INDIRECT(nfl_game_result_header),0),FALSE)),"",VLOOKUP($B706,INDIRECT(nfl_game_result),MATCH(G$1,INDIRECT(nfl_game_result_header),0),FALSE)),"error")</f>
        <v/>
      </c>
      <c r="H706">
        <f ca="1">IFERROR(IF(ISBLANK(VLOOKUP($B706,INDIRECT(nfl_game_result),MATCH(H$1,INDIRECT(nfl_game_result_header),0),FALSE)),"",VLOOKUP($B706,INDIRECT(nfl_game_result),MATCH(H$1,INDIRECT(nfl_game_result_header),0),FALSE)),"error")</f>
        <v>13</v>
      </c>
      <c r="I706">
        <f ca="1">IFERROR(IF(ISBLANK(VLOOKUP($B706,INDIRECT(nfl_game_result),MATCH(I$1,INDIRECT(nfl_game_result_header),0),FALSE)),"",VLOOKUP($B706,INDIRECT(nfl_game_result),MATCH(I$1,INDIRECT(nfl_game_result_header),0),FALSE)),"error")</f>
        <v>38</v>
      </c>
      <c r="J706" t="str">
        <f ca="1">IFERROR(IF(ISBLANK(VLOOKUP($B706,INDIRECT(nfl_game_result),MATCH(J$1,INDIRECT(nfl_game_result_header),0),FALSE)),"",VLOOKUP($B706,INDIRECT(nfl_game_result),MATCH(J$1,INDIRECT(nfl_game_result_header),0),FALSE)),"error")</f>
        <v>STL</v>
      </c>
      <c r="K706" t="str">
        <f ca="1">IFERROR(IF(ISBLANK(VLOOKUP($B706,INDIRECT(nfl_game_result),MATCH(K$1,INDIRECT(nfl_game_result_header),0),FALSE)),"",VLOOKUP($B706,INDIRECT(nfl_game_result),MATCH(K$1,INDIRECT(nfl_game_result_header),0),FALSE)),"error")</f>
        <v>STL</v>
      </c>
      <c r="L706" s="23" t="str">
        <f ca="1">IFERROR(IF(ISBLANK(VLOOKUP($B706,INDIRECT(nfl_game_result),MATCH(L$1,INDIRECT(nfl_game_result_header),0),FALSE)),"",VLOOKUP($B706,INDIRECT(nfl_game_result),MATCH(L$1,INDIRECT(nfl_game_result_header),0),FALSE)),"error")</f>
        <v/>
      </c>
      <c r="M706" t="s">
        <v>16</v>
      </c>
      <c r="N706">
        <v>-8</v>
      </c>
      <c r="O706" t="s">
        <v>75</v>
      </c>
      <c r="V706" s="23" t="s">
        <v>416</v>
      </c>
      <c r="W706">
        <f ca="1">VALUE(LEFT(C706, 4))</f>
        <v>2013</v>
      </c>
      <c r="X706">
        <f ca="1">VALUE(MID(C706,6,FIND("_",C706,6)-6))</f>
        <v>6</v>
      </c>
      <c r="Y706" t="str">
        <f ca="1">IF(NOT(OR(ISBLANK(D706),ISBLANK(E706),D706="",E706="")),D706-E706,"")</f>
        <v/>
      </c>
      <c r="Z706" t="str">
        <f ca="1">IF(OR(NOT(ISNUMBER(D706)),ISBLANK(D706),D706="",ISBLANK(N706)),"",ABS(D706-N706))</f>
        <v/>
      </c>
      <c r="AA706">
        <f ca="1">IF(OR(ISBLANK(J706),ISBLANK(O706),J706="",O706=""),"",IF(J706=O706,1,0))</f>
        <v>0</v>
      </c>
      <c r="AB706" t="str">
        <f ca="1">IF(OR(ISBLANK(K706),ISBLANK(Q706),K706="",Q706=""),"",IF(K706=Q706,1,0))</f>
        <v/>
      </c>
      <c r="AC706" s="23" t="str">
        <f t="shared" ca="1" si="10"/>
        <v/>
      </c>
    </row>
    <row r="707" spans="1:29" x14ac:dyDescent="0.25">
      <c r="A707" s="23">
        <v>706</v>
      </c>
      <c r="B707">
        <v>351</v>
      </c>
      <c r="C707" t="str">
        <f ca="1">IFERROR(VLOOKUP($B707,INDIRECT(nfl_game_result),MATCH(C$1,INDIRECT(nfl_game_result_header),0),FALSE),"error")</f>
        <v>2013_06_CAR@MIN</v>
      </c>
      <c r="D707" t="str">
        <f ca="1">IFERROR(IF(ISBLANK(VLOOKUP($B707,INDIRECT(nfl_game_result),MATCH(D$1,INDIRECT(nfl_game_result_header),0),FALSE)),"",VLOOKUP($B707,INDIRECT(nfl_game_result),MATCH(D$1,INDIRECT(nfl_game_result_header),0),FALSE)),"error")</f>
        <v/>
      </c>
      <c r="E707">
        <f ca="1">IFERROR(IF(ISBLANK(VLOOKUP($B707,INDIRECT(nfl_game_result),MATCH(E$1,INDIRECT(nfl_game_result_header),0),FALSE)),"",VLOOKUP($B707,INDIRECT(nfl_game_result),MATCH(E$1,INDIRECT(nfl_game_result_header),0),FALSE)),"error")</f>
        <v>-2.5</v>
      </c>
      <c r="F707" s="23" t="str">
        <f ca="1">IFERROR(IF(ISBLANK(VLOOKUP($B707,INDIRECT(nfl_game_result),MATCH(F$1,INDIRECT(nfl_game_result_header),0),FALSE)),"",VLOOKUP($B707,INDIRECT(nfl_game_result),MATCH(F$1,INDIRECT(nfl_game_result_header),0),FALSE)),"error")</f>
        <v/>
      </c>
      <c r="G707" s="23" t="str">
        <f ca="1">IFERROR(IF(ISBLANK(VLOOKUP($B707,INDIRECT(nfl_game_result),MATCH(G$1,INDIRECT(nfl_game_result_header),0),FALSE)),"",VLOOKUP($B707,INDIRECT(nfl_game_result),MATCH(G$1,INDIRECT(nfl_game_result_header),0),FALSE)),"error")</f>
        <v/>
      </c>
      <c r="H707">
        <f ca="1">IFERROR(IF(ISBLANK(VLOOKUP($B707,INDIRECT(nfl_game_result),MATCH(H$1,INDIRECT(nfl_game_result_header),0),FALSE)),"",VLOOKUP($B707,INDIRECT(nfl_game_result),MATCH(H$1,INDIRECT(nfl_game_result_header),0),FALSE)),"error")</f>
        <v>10</v>
      </c>
      <c r="I707">
        <f ca="1">IFERROR(IF(ISBLANK(VLOOKUP($B707,INDIRECT(nfl_game_result),MATCH(I$1,INDIRECT(nfl_game_result_header),0),FALSE)),"",VLOOKUP($B707,INDIRECT(nfl_game_result),MATCH(I$1,INDIRECT(nfl_game_result_header),0),FALSE)),"error")</f>
        <v>35</v>
      </c>
      <c r="J707" t="str">
        <f ca="1">IFERROR(IF(ISBLANK(VLOOKUP($B707,INDIRECT(nfl_game_result),MATCH(J$1,INDIRECT(nfl_game_result_header),0),FALSE)),"",VLOOKUP($B707,INDIRECT(nfl_game_result),MATCH(J$1,INDIRECT(nfl_game_result_header),0),FALSE)),"error")</f>
        <v>CAR</v>
      </c>
      <c r="K707" t="str">
        <f ca="1">IFERROR(IF(ISBLANK(VLOOKUP($B707,INDIRECT(nfl_game_result),MATCH(K$1,INDIRECT(nfl_game_result_header),0),FALSE)),"",VLOOKUP($B707,INDIRECT(nfl_game_result),MATCH(K$1,INDIRECT(nfl_game_result_header),0),FALSE)),"error")</f>
        <v>CAR</v>
      </c>
      <c r="L707" s="23" t="str">
        <f ca="1">IFERROR(IF(ISBLANK(VLOOKUP($B707,INDIRECT(nfl_game_result),MATCH(L$1,INDIRECT(nfl_game_result_header),0),FALSE)),"",VLOOKUP($B707,INDIRECT(nfl_game_result),MATCH(L$1,INDIRECT(nfl_game_result_header),0),FALSE)),"error")</f>
        <v/>
      </c>
      <c r="M707" t="s">
        <v>16</v>
      </c>
      <c r="N707">
        <v>2.5</v>
      </c>
      <c r="O707" t="s">
        <v>80</v>
      </c>
      <c r="V707" s="23" t="s">
        <v>416</v>
      </c>
      <c r="W707">
        <f ca="1">VALUE(LEFT(C707, 4))</f>
        <v>2013</v>
      </c>
      <c r="X707">
        <f ca="1">VALUE(MID(C707,6,FIND("_",C707,6)-6))</f>
        <v>6</v>
      </c>
      <c r="Y707" t="str">
        <f ca="1">IF(NOT(OR(ISBLANK(D707),ISBLANK(E707),D707="",E707="")),D707-E707,"")</f>
        <v/>
      </c>
      <c r="Z707" t="str">
        <f ca="1">IF(OR(NOT(ISNUMBER(D707)),ISBLANK(D707),D707="",ISBLANK(N707)),"",ABS(D707-N707))</f>
        <v/>
      </c>
      <c r="AA707">
        <f ca="1">IF(OR(ISBLANK(J707),ISBLANK(O707),J707="",O707=""),"",IF(J707=O707,1,0))</f>
        <v>0</v>
      </c>
      <c r="AB707" t="str">
        <f ca="1">IF(OR(ISBLANK(K707),ISBLANK(Q707),K707="",Q707=""),"",IF(K707=Q707,1,0))</f>
        <v/>
      </c>
      <c r="AC707" s="23" t="str">
        <f t="shared" ca="1" si="10"/>
        <v/>
      </c>
    </row>
    <row r="708" spans="1:29" x14ac:dyDescent="0.25">
      <c r="A708" s="23">
        <v>707</v>
      </c>
      <c r="B708">
        <v>352</v>
      </c>
      <c r="C708" t="str">
        <f ca="1">IFERROR(VLOOKUP($B708,INDIRECT(nfl_game_result),MATCH(C$1,INDIRECT(nfl_game_result_header),0),FALSE),"error")</f>
        <v>2013_06_PIT@NYJ</v>
      </c>
      <c r="D708" t="str">
        <f ca="1">IFERROR(IF(ISBLANK(VLOOKUP($B708,INDIRECT(nfl_game_result),MATCH(D$1,INDIRECT(nfl_game_result_header),0),FALSE)),"",VLOOKUP($B708,INDIRECT(nfl_game_result),MATCH(D$1,INDIRECT(nfl_game_result_header),0),FALSE)),"error")</f>
        <v/>
      </c>
      <c r="E708">
        <f ca="1">IFERROR(IF(ISBLANK(VLOOKUP($B708,INDIRECT(nfl_game_result),MATCH(E$1,INDIRECT(nfl_game_result_header),0),FALSE)),"",VLOOKUP($B708,INDIRECT(nfl_game_result),MATCH(E$1,INDIRECT(nfl_game_result_header),0),FALSE)),"error")</f>
        <v>-2.5</v>
      </c>
      <c r="F708" s="23" t="str">
        <f ca="1">IFERROR(IF(ISBLANK(VLOOKUP($B708,INDIRECT(nfl_game_result),MATCH(F$1,INDIRECT(nfl_game_result_header),0),FALSE)),"",VLOOKUP($B708,INDIRECT(nfl_game_result),MATCH(F$1,INDIRECT(nfl_game_result_header),0),FALSE)),"error")</f>
        <v/>
      </c>
      <c r="G708" s="23" t="str">
        <f ca="1">IFERROR(IF(ISBLANK(VLOOKUP($B708,INDIRECT(nfl_game_result),MATCH(G$1,INDIRECT(nfl_game_result_header),0),FALSE)),"",VLOOKUP($B708,INDIRECT(nfl_game_result),MATCH(G$1,INDIRECT(nfl_game_result_header),0),FALSE)),"error")</f>
        <v/>
      </c>
      <c r="H708">
        <f ca="1">IFERROR(IF(ISBLANK(VLOOKUP($B708,INDIRECT(nfl_game_result),MATCH(H$1,INDIRECT(nfl_game_result_header),0),FALSE)),"",VLOOKUP($B708,INDIRECT(nfl_game_result),MATCH(H$1,INDIRECT(nfl_game_result_header),0),FALSE)),"error")</f>
        <v>6</v>
      </c>
      <c r="I708">
        <f ca="1">IFERROR(IF(ISBLANK(VLOOKUP($B708,INDIRECT(nfl_game_result),MATCH(I$1,INDIRECT(nfl_game_result_header),0),FALSE)),"",VLOOKUP($B708,INDIRECT(nfl_game_result),MATCH(I$1,INDIRECT(nfl_game_result_header),0),FALSE)),"error")</f>
        <v>19</v>
      </c>
      <c r="J708" t="str">
        <f ca="1">IFERROR(IF(ISBLANK(VLOOKUP($B708,INDIRECT(nfl_game_result),MATCH(J$1,INDIRECT(nfl_game_result_header),0),FALSE)),"",VLOOKUP($B708,INDIRECT(nfl_game_result),MATCH(J$1,INDIRECT(nfl_game_result_header),0),FALSE)),"error")</f>
        <v>PIT</v>
      </c>
      <c r="K708" t="str">
        <f ca="1">IFERROR(IF(ISBLANK(VLOOKUP($B708,INDIRECT(nfl_game_result),MATCH(K$1,INDIRECT(nfl_game_result_header),0),FALSE)),"",VLOOKUP($B708,INDIRECT(nfl_game_result),MATCH(K$1,INDIRECT(nfl_game_result_header),0),FALSE)),"error")</f>
        <v>PIT</v>
      </c>
      <c r="L708" s="23" t="str">
        <f ca="1">IFERROR(IF(ISBLANK(VLOOKUP($B708,INDIRECT(nfl_game_result),MATCH(L$1,INDIRECT(nfl_game_result_header),0),FALSE)),"",VLOOKUP($B708,INDIRECT(nfl_game_result),MATCH(L$1,INDIRECT(nfl_game_result_header),0),FALSE)),"error")</f>
        <v/>
      </c>
      <c r="M708" t="s">
        <v>16</v>
      </c>
      <c r="N708">
        <v>-3</v>
      </c>
      <c r="O708" t="s">
        <v>84</v>
      </c>
      <c r="V708" s="23" t="s">
        <v>416</v>
      </c>
      <c r="W708">
        <f ca="1">VALUE(LEFT(C708, 4))</f>
        <v>2013</v>
      </c>
      <c r="X708">
        <f ca="1">VALUE(MID(C708,6,FIND("_",C708,6)-6))</f>
        <v>6</v>
      </c>
      <c r="Y708" t="str">
        <f ca="1">IF(NOT(OR(ISBLANK(D708),ISBLANK(E708),D708="",E708="")),D708-E708,"")</f>
        <v/>
      </c>
      <c r="Z708" t="str">
        <f ca="1">IF(OR(NOT(ISNUMBER(D708)),ISBLANK(D708),D708="",ISBLANK(N708)),"",ABS(D708-N708))</f>
        <v/>
      </c>
      <c r="AA708">
        <f ca="1">IF(OR(ISBLANK(J708),ISBLANK(O708),J708="",O708=""),"",IF(J708=O708,1,0))</f>
        <v>0</v>
      </c>
      <c r="AB708" t="str">
        <f ca="1">IF(OR(ISBLANK(K708),ISBLANK(Q708),K708="",Q708=""),"",IF(K708=Q708,1,0))</f>
        <v/>
      </c>
      <c r="AC708" s="23" t="str">
        <f t="shared" ca="1" si="10"/>
        <v/>
      </c>
    </row>
    <row r="709" spans="1:29" x14ac:dyDescent="0.25">
      <c r="A709" s="23">
        <v>708</v>
      </c>
      <c r="B709">
        <v>353</v>
      </c>
      <c r="C709" t="str">
        <f ca="1">IFERROR(VLOOKUP($B709,INDIRECT(nfl_game_result),MATCH(C$1,INDIRECT(nfl_game_result_header),0),FALSE),"error")</f>
        <v>2013_06_PHI@TBY</v>
      </c>
      <c r="D709" t="str">
        <f ca="1">IFERROR(IF(ISBLANK(VLOOKUP($B709,INDIRECT(nfl_game_result),MATCH(D$1,INDIRECT(nfl_game_result_header),0),FALSE)),"",VLOOKUP($B709,INDIRECT(nfl_game_result),MATCH(D$1,INDIRECT(nfl_game_result_header),0),FALSE)),"error")</f>
        <v/>
      </c>
      <c r="E709">
        <f ca="1">IFERROR(IF(ISBLANK(VLOOKUP($B709,INDIRECT(nfl_game_result),MATCH(E$1,INDIRECT(nfl_game_result_header),0),FALSE)),"",VLOOKUP($B709,INDIRECT(nfl_game_result),MATCH(E$1,INDIRECT(nfl_game_result_header),0),FALSE)),"error")</f>
        <v>1.5</v>
      </c>
      <c r="F709" s="23" t="str">
        <f ca="1">IFERROR(IF(ISBLANK(VLOOKUP($B709,INDIRECT(nfl_game_result),MATCH(F$1,INDIRECT(nfl_game_result_header),0),FALSE)),"",VLOOKUP($B709,INDIRECT(nfl_game_result),MATCH(F$1,INDIRECT(nfl_game_result_header),0),FALSE)),"error")</f>
        <v/>
      </c>
      <c r="G709" s="23" t="str">
        <f ca="1">IFERROR(IF(ISBLANK(VLOOKUP($B709,INDIRECT(nfl_game_result),MATCH(G$1,INDIRECT(nfl_game_result_header),0),FALSE)),"",VLOOKUP($B709,INDIRECT(nfl_game_result),MATCH(G$1,INDIRECT(nfl_game_result_header),0),FALSE)),"error")</f>
        <v/>
      </c>
      <c r="H709">
        <f ca="1">IFERROR(IF(ISBLANK(VLOOKUP($B709,INDIRECT(nfl_game_result),MATCH(H$1,INDIRECT(nfl_game_result_header),0),FALSE)),"",VLOOKUP($B709,INDIRECT(nfl_game_result),MATCH(H$1,INDIRECT(nfl_game_result_header),0),FALSE)),"error")</f>
        <v>20</v>
      </c>
      <c r="I709">
        <f ca="1">IFERROR(IF(ISBLANK(VLOOKUP($B709,INDIRECT(nfl_game_result),MATCH(I$1,INDIRECT(nfl_game_result_header),0),FALSE)),"",VLOOKUP($B709,INDIRECT(nfl_game_result),MATCH(I$1,INDIRECT(nfl_game_result_header),0),FALSE)),"error")</f>
        <v>31</v>
      </c>
      <c r="J709" t="str">
        <f ca="1">IFERROR(IF(ISBLANK(VLOOKUP($B709,INDIRECT(nfl_game_result),MATCH(J$1,INDIRECT(nfl_game_result_header),0),FALSE)),"",VLOOKUP($B709,INDIRECT(nfl_game_result),MATCH(J$1,INDIRECT(nfl_game_result_header),0),FALSE)),"error")</f>
        <v>PHI</v>
      </c>
      <c r="K709" t="str">
        <f ca="1">IFERROR(IF(ISBLANK(VLOOKUP($B709,INDIRECT(nfl_game_result),MATCH(K$1,INDIRECT(nfl_game_result_header),0),FALSE)),"",VLOOKUP($B709,INDIRECT(nfl_game_result),MATCH(K$1,INDIRECT(nfl_game_result_header),0),FALSE)),"error")</f>
        <v>PHI</v>
      </c>
      <c r="L709" s="23" t="str">
        <f ca="1">IFERROR(IF(ISBLANK(VLOOKUP($B709,INDIRECT(nfl_game_result),MATCH(L$1,INDIRECT(nfl_game_result_header),0),FALSE)),"",VLOOKUP($B709,INDIRECT(nfl_game_result),MATCH(L$1,INDIRECT(nfl_game_result_header),0),FALSE)),"error")</f>
        <v/>
      </c>
      <c r="M709" t="s">
        <v>16</v>
      </c>
      <c r="N709">
        <v>-1</v>
      </c>
      <c r="O709" t="s">
        <v>86</v>
      </c>
      <c r="V709" s="23" t="s">
        <v>416</v>
      </c>
      <c r="W709">
        <f ca="1">VALUE(LEFT(C709, 4))</f>
        <v>2013</v>
      </c>
      <c r="X709">
        <f ca="1">VALUE(MID(C709,6,FIND("_",C709,6)-6))</f>
        <v>6</v>
      </c>
      <c r="Y709" t="str">
        <f ca="1">IF(NOT(OR(ISBLANK(D709),ISBLANK(E709),D709="",E709="")),D709-E709,"")</f>
        <v/>
      </c>
      <c r="Z709" t="str">
        <f ca="1">IF(OR(NOT(ISNUMBER(D709)),ISBLANK(D709),D709="",ISBLANK(N709)),"",ABS(D709-N709))</f>
        <v/>
      </c>
      <c r="AA709">
        <f ca="1">IF(OR(ISBLANK(J709),ISBLANK(O709),J709="",O709=""),"",IF(J709=O709,1,0))</f>
        <v>1</v>
      </c>
      <c r="AB709" t="str">
        <f ca="1">IF(OR(ISBLANK(K709),ISBLANK(Q709),K709="",Q709=""),"",IF(K709=Q709,1,0))</f>
        <v/>
      </c>
      <c r="AC709" s="23" t="str">
        <f t="shared" ca="1" si="10"/>
        <v/>
      </c>
    </row>
    <row r="710" spans="1:29" x14ac:dyDescent="0.25">
      <c r="A710" s="23">
        <v>709</v>
      </c>
      <c r="B710">
        <v>354</v>
      </c>
      <c r="C710" t="str">
        <f ca="1">IFERROR(VLOOKUP($B710,INDIRECT(nfl_game_result),MATCH(C$1,INDIRECT(nfl_game_result_header),0),FALSE),"error")</f>
        <v>2013_06_JAX@DEN</v>
      </c>
      <c r="D710" t="str">
        <f ca="1">IFERROR(IF(ISBLANK(VLOOKUP($B710,INDIRECT(nfl_game_result),MATCH(D$1,INDIRECT(nfl_game_result_header),0),FALSE)),"",VLOOKUP($B710,INDIRECT(nfl_game_result),MATCH(D$1,INDIRECT(nfl_game_result_header),0),FALSE)),"error")</f>
        <v/>
      </c>
      <c r="E710">
        <f ca="1">IFERROR(IF(ISBLANK(VLOOKUP($B710,INDIRECT(nfl_game_result),MATCH(E$1,INDIRECT(nfl_game_result_header),0),FALSE)),"",VLOOKUP($B710,INDIRECT(nfl_game_result),MATCH(E$1,INDIRECT(nfl_game_result_header),0),FALSE)),"error")</f>
        <v>-27.5</v>
      </c>
      <c r="F710" s="23" t="str">
        <f ca="1">IFERROR(IF(ISBLANK(VLOOKUP($B710,INDIRECT(nfl_game_result),MATCH(F$1,INDIRECT(nfl_game_result_header),0),FALSE)),"",VLOOKUP($B710,INDIRECT(nfl_game_result),MATCH(F$1,INDIRECT(nfl_game_result_header),0),FALSE)),"error")</f>
        <v/>
      </c>
      <c r="G710" s="23" t="str">
        <f ca="1">IFERROR(IF(ISBLANK(VLOOKUP($B710,INDIRECT(nfl_game_result),MATCH(G$1,INDIRECT(nfl_game_result_header),0),FALSE)),"",VLOOKUP($B710,INDIRECT(nfl_game_result),MATCH(G$1,INDIRECT(nfl_game_result_header),0),FALSE)),"error")</f>
        <v/>
      </c>
      <c r="H710">
        <f ca="1">IFERROR(IF(ISBLANK(VLOOKUP($B710,INDIRECT(nfl_game_result),MATCH(H$1,INDIRECT(nfl_game_result_header),0),FALSE)),"",VLOOKUP($B710,INDIRECT(nfl_game_result),MATCH(H$1,INDIRECT(nfl_game_result_header),0),FALSE)),"error")</f>
        <v>35</v>
      </c>
      <c r="I710">
        <f ca="1">IFERROR(IF(ISBLANK(VLOOKUP($B710,INDIRECT(nfl_game_result),MATCH(I$1,INDIRECT(nfl_game_result_header),0),FALSE)),"",VLOOKUP($B710,INDIRECT(nfl_game_result),MATCH(I$1,INDIRECT(nfl_game_result_header),0),FALSE)),"error")</f>
        <v>19</v>
      </c>
      <c r="J710" t="str">
        <f ca="1">IFERROR(IF(ISBLANK(VLOOKUP($B710,INDIRECT(nfl_game_result),MATCH(J$1,INDIRECT(nfl_game_result_header),0),FALSE)),"",VLOOKUP($B710,INDIRECT(nfl_game_result),MATCH(J$1,INDIRECT(nfl_game_result_header),0),FALSE)),"error")</f>
        <v>JAX</v>
      </c>
      <c r="K710" t="str">
        <f ca="1">IFERROR(IF(ISBLANK(VLOOKUP($B710,INDIRECT(nfl_game_result),MATCH(K$1,INDIRECT(nfl_game_result_header),0),FALSE)),"",VLOOKUP($B710,INDIRECT(nfl_game_result),MATCH(K$1,INDIRECT(nfl_game_result_header),0),FALSE)),"error")</f>
        <v>DEN</v>
      </c>
      <c r="L710" s="23" t="str">
        <f ca="1">IFERROR(IF(ISBLANK(VLOOKUP($B710,INDIRECT(nfl_game_result),MATCH(L$1,INDIRECT(nfl_game_result_header),0),FALSE)),"",VLOOKUP($B710,INDIRECT(nfl_game_result),MATCH(L$1,INDIRECT(nfl_game_result_header),0),FALSE)),"error")</f>
        <v/>
      </c>
      <c r="M710" t="s">
        <v>16</v>
      </c>
      <c r="N710">
        <v>-28</v>
      </c>
      <c r="O710" t="s">
        <v>72</v>
      </c>
      <c r="V710" s="23" t="s">
        <v>416</v>
      </c>
      <c r="W710">
        <f ca="1">VALUE(LEFT(C710, 4))</f>
        <v>2013</v>
      </c>
      <c r="X710">
        <f ca="1">VALUE(MID(C710,6,FIND("_",C710,6)-6))</f>
        <v>6</v>
      </c>
      <c r="Y710" t="str">
        <f ca="1">IF(NOT(OR(ISBLANK(D710),ISBLANK(E710),D710="",E710="")),D710-E710,"")</f>
        <v/>
      </c>
      <c r="Z710" t="str">
        <f ca="1">IF(OR(NOT(ISNUMBER(D710)),ISBLANK(D710),D710="",ISBLANK(N710)),"",ABS(D710-N710))</f>
        <v/>
      </c>
      <c r="AA710">
        <f ca="1">IF(OR(ISBLANK(J710),ISBLANK(O710),J710="",O710=""),"",IF(J710=O710,1,0))</f>
        <v>0</v>
      </c>
      <c r="AB710" t="str">
        <f ca="1">IF(OR(ISBLANK(K710),ISBLANK(Q710),K710="",Q710=""),"",IF(K710=Q710,1,0))</f>
        <v/>
      </c>
      <c r="AC710" s="23" t="str">
        <f t="shared" ca="1" si="10"/>
        <v/>
      </c>
    </row>
    <row r="711" spans="1:29" x14ac:dyDescent="0.25">
      <c r="A711" s="23">
        <v>710</v>
      </c>
      <c r="B711">
        <v>355</v>
      </c>
      <c r="C711" t="str">
        <f ca="1">IFERROR(VLOOKUP($B711,INDIRECT(nfl_game_result),MATCH(C$1,INDIRECT(nfl_game_result_header),0),FALSE),"error")</f>
        <v>2013_06_TEN@SEA</v>
      </c>
      <c r="D711" t="str">
        <f ca="1">IFERROR(IF(ISBLANK(VLOOKUP($B711,INDIRECT(nfl_game_result),MATCH(D$1,INDIRECT(nfl_game_result_header),0),FALSE)),"",VLOOKUP($B711,INDIRECT(nfl_game_result),MATCH(D$1,INDIRECT(nfl_game_result_header),0),FALSE)),"error")</f>
        <v/>
      </c>
      <c r="E711">
        <f ca="1">IFERROR(IF(ISBLANK(VLOOKUP($B711,INDIRECT(nfl_game_result),MATCH(E$1,INDIRECT(nfl_game_result_header),0),FALSE)),"",VLOOKUP($B711,INDIRECT(nfl_game_result),MATCH(E$1,INDIRECT(nfl_game_result_header),0),FALSE)),"error")</f>
        <v>-13.5</v>
      </c>
      <c r="F711" s="23" t="str">
        <f ca="1">IFERROR(IF(ISBLANK(VLOOKUP($B711,INDIRECT(nfl_game_result),MATCH(F$1,INDIRECT(nfl_game_result_header),0),FALSE)),"",VLOOKUP($B711,INDIRECT(nfl_game_result),MATCH(F$1,INDIRECT(nfl_game_result_header),0),FALSE)),"error")</f>
        <v/>
      </c>
      <c r="G711" s="23" t="str">
        <f ca="1">IFERROR(IF(ISBLANK(VLOOKUP($B711,INDIRECT(nfl_game_result),MATCH(G$1,INDIRECT(nfl_game_result_header),0),FALSE)),"",VLOOKUP($B711,INDIRECT(nfl_game_result),MATCH(G$1,INDIRECT(nfl_game_result_header),0),FALSE)),"error")</f>
        <v/>
      </c>
      <c r="H711">
        <f ca="1">IFERROR(IF(ISBLANK(VLOOKUP($B711,INDIRECT(nfl_game_result),MATCH(H$1,INDIRECT(nfl_game_result_header),0),FALSE)),"",VLOOKUP($B711,INDIRECT(nfl_game_result),MATCH(H$1,INDIRECT(nfl_game_result_header),0),FALSE)),"error")</f>
        <v>20</v>
      </c>
      <c r="I711">
        <f ca="1">IFERROR(IF(ISBLANK(VLOOKUP($B711,INDIRECT(nfl_game_result),MATCH(I$1,INDIRECT(nfl_game_result_header),0),FALSE)),"",VLOOKUP($B711,INDIRECT(nfl_game_result),MATCH(I$1,INDIRECT(nfl_game_result_header),0),FALSE)),"error")</f>
        <v>13</v>
      </c>
      <c r="J711" t="str">
        <f ca="1">IFERROR(IF(ISBLANK(VLOOKUP($B711,INDIRECT(nfl_game_result),MATCH(J$1,INDIRECT(nfl_game_result_header),0),FALSE)),"",VLOOKUP($B711,INDIRECT(nfl_game_result),MATCH(J$1,INDIRECT(nfl_game_result_header),0),FALSE)),"error")</f>
        <v>TEN</v>
      </c>
      <c r="K711" t="str">
        <f ca="1">IFERROR(IF(ISBLANK(VLOOKUP($B711,INDIRECT(nfl_game_result),MATCH(K$1,INDIRECT(nfl_game_result_header),0),FALSE)),"",VLOOKUP($B711,INDIRECT(nfl_game_result),MATCH(K$1,INDIRECT(nfl_game_result_header),0),FALSE)),"error")</f>
        <v>SEA</v>
      </c>
      <c r="L711" s="23" t="str">
        <f ca="1">IFERROR(IF(ISBLANK(VLOOKUP($B711,INDIRECT(nfl_game_result),MATCH(L$1,INDIRECT(nfl_game_result_header),0),FALSE)),"",VLOOKUP($B711,INDIRECT(nfl_game_result),MATCH(L$1,INDIRECT(nfl_game_result_header),0),FALSE)),"error")</f>
        <v/>
      </c>
      <c r="M711" t="s">
        <v>16</v>
      </c>
      <c r="N711">
        <v>-11</v>
      </c>
      <c r="O711" t="s">
        <v>89</v>
      </c>
      <c r="V711" s="23" t="s">
        <v>416</v>
      </c>
      <c r="W711">
        <f ca="1">VALUE(LEFT(C711, 4))</f>
        <v>2013</v>
      </c>
      <c r="X711">
        <f ca="1">VALUE(MID(C711,6,FIND("_",C711,6)-6))</f>
        <v>6</v>
      </c>
      <c r="Y711" t="str">
        <f ca="1">IF(NOT(OR(ISBLANK(D711),ISBLANK(E711),D711="",E711="")),D711-E711,"")</f>
        <v/>
      </c>
      <c r="Z711" t="str">
        <f ca="1">IF(OR(NOT(ISNUMBER(D711)),ISBLANK(D711),D711="",ISBLANK(N711)),"",ABS(D711-N711))</f>
        <v/>
      </c>
      <c r="AA711">
        <f ca="1">IF(OR(ISBLANK(J711),ISBLANK(O711),J711="",O711=""),"",IF(J711=O711,1,0))</f>
        <v>0</v>
      </c>
      <c r="AB711" t="str">
        <f ca="1">IF(OR(ISBLANK(K711),ISBLANK(Q711),K711="",Q711=""),"",IF(K711=Q711,1,0))</f>
        <v/>
      </c>
      <c r="AC711" s="23" t="str">
        <f t="shared" ca="1" si="10"/>
        <v/>
      </c>
    </row>
    <row r="712" spans="1:29" x14ac:dyDescent="0.25">
      <c r="A712" s="23">
        <v>711</v>
      </c>
      <c r="B712">
        <v>356</v>
      </c>
      <c r="C712" t="str">
        <f ca="1">IFERROR(VLOOKUP($B712,INDIRECT(nfl_game_result),MATCH(C$1,INDIRECT(nfl_game_result_header),0),FALSE),"error")</f>
        <v>2013_06_NOR@NWE</v>
      </c>
      <c r="D712" t="str">
        <f ca="1">IFERROR(IF(ISBLANK(VLOOKUP($B712,INDIRECT(nfl_game_result),MATCH(D$1,INDIRECT(nfl_game_result_header),0),FALSE)),"",VLOOKUP($B712,INDIRECT(nfl_game_result),MATCH(D$1,INDIRECT(nfl_game_result_header),0),FALSE)),"error")</f>
        <v/>
      </c>
      <c r="E712">
        <f ca="1">IFERROR(IF(ISBLANK(VLOOKUP($B712,INDIRECT(nfl_game_result),MATCH(E$1,INDIRECT(nfl_game_result_header),0),FALSE)),"",VLOOKUP($B712,INDIRECT(nfl_game_result),MATCH(E$1,INDIRECT(nfl_game_result_header),0),FALSE)),"error")</f>
        <v>-2.5</v>
      </c>
      <c r="F712" s="23" t="str">
        <f ca="1">IFERROR(IF(ISBLANK(VLOOKUP($B712,INDIRECT(nfl_game_result),MATCH(F$1,INDIRECT(nfl_game_result_header),0),FALSE)),"",VLOOKUP($B712,INDIRECT(nfl_game_result),MATCH(F$1,INDIRECT(nfl_game_result_header),0),FALSE)),"error")</f>
        <v/>
      </c>
      <c r="G712" s="23" t="str">
        <f ca="1">IFERROR(IF(ISBLANK(VLOOKUP($B712,INDIRECT(nfl_game_result),MATCH(G$1,INDIRECT(nfl_game_result_header),0),FALSE)),"",VLOOKUP($B712,INDIRECT(nfl_game_result),MATCH(G$1,INDIRECT(nfl_game_result_header),0),FALSE)),"error")</f>
        <v/>
      </c>
      <c r="H712">
        <f ca="1">IFERROR(IF(ISBLANK(VLOOKUP($B712,INDIRECT(nfl_game_result),MATCH(H$1,INDIRECT(nfl_game_result_header),0),FALSE)),"",VLOOKUP($B712,INDIRECT(nfl_game_result),MATCH(H$1,INDIRECT(nfl_game_result_header),0),FALSE)),"error")</f>
        <v>30</v>
      </c>
      <c r="I712">
        <f ca="1">IFERROR(IF(ISBLANK(VLOOKUP($B712,INDIRECT(nfl_game_result),MATCH(I$1,INDIRECT(nfl_game_result_header),0),FALSE)),"",VLOOKUP($B712,INDIRECT(nfl_game_result),MATCH(I$1,INDIRECT(nfl_game_result_header),0),FALSE)),"error")</f>
        <v>27</v>
      </c>
      <c r="J712" t="str">
        <f ca="1">IFERROR(IF(ISBLANK(VLOOKUP($B712,INDIRECT(nfl_game_result),MATCH(J$1,INDIRECT(nfl_game_result_header),0),FALSE)),"",VLOOKUP($B712,INDIRECT(nfl_game_result),MATCH(J$1,INDIRECT(nfl_game_result_header),0),FALSE)),"error")</f>
        <v>NWE</v>
      </c>
      <c r="K712" t="str">
        <f ca="1">IFERROR(IF(ISBLANK(VLOOKUP($B712,INDIRECT(nfl_game_result),MATCH(K$1,INDIRECT(nfl_game_result_header),0),FALSE)),"",VLOOKUP($B712,INDIRECT(nfl_game_result),MATCH(K$1,INDIRECT(nfl_game_result_header),0),FALSE)),"error")</f>
        <v>NWE</v>
      </c>
      <c r="L712" s="23" t="str">
        <f ca="1">IFERROR(IF(ISBLANK(VLOOKUP($B712,INDIRECT(nfl_game_result),MATCH(L$1,INDIRECT(nfl_game_result_header),0),FALSE)),"",VLOOKUP($B712,INDIRECT(nfl_game_result),MATCH(L$1,INDIRECT(nfl_game_result_header),0),FALSE)),"error")</f>
        <v/>
      </c>
      <c r="M712" t="s">
        <v>16</v>
      </c>
      <c r="N712">
        <v>-1</v>
      </c>
      <c r="O712" t="s">
        <v>335</v>
      </c>
      <c r="V712" s="23" t="s">
        <v>416</v>
      </c>
      <c r="W712">
        <f ca="1">VALUE(LEFT(C712, 4))</f>
        <v>2013</v>
      </c>
      <c r="X712">
        <f ca="1">VALUE(MID(C712,6,FIND("_",C712,6)-6))</f>
        <v>6</v>
      </c>
      <c r="Y712" t="str">
        <f ca="1">IF(NOT(OR(ISBLANK(D712),ISBLANK(E712),D712="",E712="")),D712-E712,"")</f>
        <v/>
      </c>
      <c r="Z712" t="str">
        <f ca="1">IF(OR(NOT(ISNUMBER(D712)),ISBLANK(D712),D712="",ISBLANK(N712)),"",ABS(D712-N712))</f>
        <v/>
      </c>
      <c r="AA712">
        <f ca="1">IF(OR(ISBLANK(J712),ISBLANK(O712),J712="",O712=""),"",IF(J712=O712,1,0))</f>
        <v>0</v>
      </c>
      <c r="AB712" t="str">
        <f ca="1">IF(OR(ISBLANK(K712),ISBLANK(Q712),K712="",Q712=""),"",IF(K712=Q712,1,0))</f>
        <v/>
      </c>
      <c r="AC712" s="23" t="str">
        <f t="shared" ca="1" si="10"/>
        <v/>
      </c>
    </row>
    <row r="713" spans="1:29" x14ac:dyDescent="0.25">
      <c r="A713" s="23">
        <v>712</v>
      </c>
      <c r="B713">
        <v>357</v>
      </c>
      <c r="C713" t="str">
        <f ca="1">IFERROR(VLOOKUP($B713,INDIRECT(nfl_game_result),MATCH(C$1,INDIRECT(nfl_game_result_header),0),FALSE),"error")</f>
        <v>2013_06_ARI@SFO</v>
      </c>
      <c r="D713" t="str">
        <f ca="1">IFERROR(IF(ISBLANK(VLOOKUP($B713,INDIRECT(nfl_game_result),MATCH(D$1,INDIRECT(nfl_game_result_header),0),FALSE)),"",VLOOKUP($B713,INDIRECT(nfl_game_result),MATCH(D$1,INDIRECT(nfl_game_result_header),0),FALSE)),"error")</f>
        <v/>
      </c>
      <c r="E713">
        <f ca="1">IFERROR(IF(ISBLANK(VLOOKUP($B713,INDIRECT(nfl_game_result),MATCH(E$1,INDIRECT(nfl_game_result_header),0),FALSE)),"",VLOOKUP($B713,INDIRECT(nfl_game_result),MATCH(E$1,INDIRECT(nfl_game_result_header),0),FALSE)),"error")</f>
        <v>-11.5</v>
      </c>
      <c r="F713" s="23" t="str">
        <f ca="1">IFERROR(IF(ISBLANK(VLOOKUP($B713,INDIRECT(nfl_game_result),MATCH(F$1,INDIRECT(nfl_game_result_header),0),FALSE)),"",VLOOKUP($B713,INDIRECT(nfl_game_result),MATCH(F$1,INDIRECT(nfl_game_result_header),0),FALSE)),"error")</f>
        <v/>
      </c>
      <c r="G713" s="23" t="str">
        <f ca="1">IFERROR(IF(ISBLANK(VLOOKUP($B713,INDIRECT(nfl_game_result),MATCH(G$1,INDIRECT(nfl_game_result_header),0),FALSE)),"",VLOOKUP($B713,INDIRECT(nfl_game_result),MATCH(G$1,INDIRECT(nfl_game_result_header),0),FALSE)),"error")</f>
        <v/>
      </c>
      <c r="H713">
        <f ca="1">IFERROR(IF(ISBLANK(VLOOKUP($B713,INDIRECT(nfl_game_result),MATCH(H$1,INDIRECT(nfl_game_result_header),0),FALSE)),"",VLOOKUP($B713,INDIRECT(nfl_game_result),MATCH(H$1,INDIRECT(nfl_game_result_header),0),FALSE)),"error")</f>
        <v>32</v>
      </c>
      <c r="I713">
        <f ca="1">IFERROR(IF(ISBLANK(VLOOKUP($B713,INDIRECT(nfl_game_result),MATCH(I$1,INDIRECT(nfl_game_result_header),0),FALSE)),"",VLOOKUP($B713,INDIRECT(nfl_game_result),MATCH(I$1,INDIRECT(nfl_game_result_header),0),FALSE)),"error")</f>
        <v>20</v>
      </c>
      <c r="J713" t="str">
        <f ca="1">IFERROR(IF(ISBLANK(VLOOKUP($B713,INDIRECT(nfl_game_result),MATCH(J$1,INDIRECT(nfl_game_result_header),0),FALSE)),"",VLOOKUP($B713,INDIRECT(nfl_game_result),MATCH(J$1,INDIRECT(nfl_game_result_header),0),FALSE)),"error")</f>
        <v>SFO</v>
      </c>
      <c r="K713" t="str">
        <f ca="1">IFERROR(IF(ISBLANK(VLOOKUP($B713,INDIRECT(nfl_game_result),MATCH(K$1,INDIRECT(nfl_game_result_header),0),FALSE)),"",VLOOKUP($B713,INDIRECT(nfl_game_result),MATCH(K$1,INDIRECT(nfl_game_result_header),0),FALSE)),"error")</f>
        <v>SFO</v>
      </c>
      <c r="L713" s="23" t="str">
        <f ca="1">IFERROR(IF(ISBLANK(VLOOKUP($B713,INDIRECT(nfl_game_result),MATCH(L$1,INDIRECT(nfl_game_result_header),0),FALSE)),"",VLOOKUP($B713,INDIRECT(nfl_game_result),MATCH(L$1,INDIRECT(nfl_game_result_header),0),FALSE)),"error")</f>
        <v/>
      </c>
      <c r="M713" t="s">
        <v>16</v>
      </c>
      <c r="N713">
        <v>-9.5</v>
      </c>
      <c r="O713" t="s">
        <v>64</v>
      </c>
      <c r="V713" s="23" t="s">
        <v>416</v>
      </c>
      <c r="W713">
        <f ca="1">VALUE(LEFT(C713, 4))</f>
        <v>2013</v>
      </c>
      <c r="X713">
        <f ca="1">VALUE(MID(C713,6,FIND("_",C713,6)-6))</f>
        <v>6</v>
      </c>
      <c r="Y713" t="str">
        <f ca="1">IF(NOT(OR(ISBLANK(D713),ISBLANK(E713),D713="",E713="")),D713-E713,"")</f>
        <v/>
      </c>
      <c r="Z713" t="str">
        <f ca="1">IF(OR(NOT(ISNUMBER(D713)),ISBLANK(D713),D713="",ISBLANK(N713)),"",ABS(D713-N713))</f>
        <v/>
      </c>
      <c r="AA713">
        <f ca="1">IF(OR(ISBLANK(J713),ISBLANK(O713),J713="",O713=""),"",IF(J713=O713,1,0))</f>
        <v>0</v>
      </c>
      <c r="AB713" t="str">
        <f ca="1">IF(OR(ISBLANK(K713),ISBLANK(Q713),K713="",Q713=""),"",IF(K713=Q713,1,0))</f>
        <v/>
      </c>
      <c r="AC713" s="23" t="str">
        <f t="shared" ca="1" si="10"/>
        <v/>
      </c>
    </row>
    <row r="714" spans="1:29" x14ac:dyDescent="0.25">
      <c r="A714" s="23">
        <v>713</v>
      </c>
      <c r="B714">
        <v>358</v>
      </c>
      <c r="C714" t="str">
        <f ca="1">IFERROR(VLOOKUP($B714,INDIRECT(nfl_game_result),MATCH(C$1,INDIRECT(nfl_game_result_header),0),FALSE),"error")</f>
        <v>2013_06_WAS@DAL</v>
      </c>
      <c r="D714" t="str">
        <f ca="1">IFERROR(IF(ISBLANK(VLOOKUP($B714,INDIRECT(nfl_game_result),MATCH(D$1,INDIRECT(nfl_game_result_header),0),FALSE)),"",VLOOKUP($B714,INDIRECT(nfl_game_result),MATCH(D$1,INDIRECT(nfl_game_result_header),0),FALSE)),"error")</f>
        <v/>
      </c>
      <c r="E714">
        <f ca="1">IFERROR(IF(ISBLANK(VLOOKUP($B714,INDIRECT(nfl_game_result),MATCH(E$1,INDIRECT(nfl_game_result_header),0),FALSE)),"",VLOOKUP($B714,INDIRECT(nfl_game_result),MATCH(E$1,INDIRECT(nfl_game_result_header),0),FALSE)),"error")</f>
        <v>-5.5</v>
      </c>
      <c r="F714" s="23" t="str">
        <f ca="1">IFERROR(IF(ISBLANK(VLOOKUP($B714,INDIRECT(nfl_game_result),MATCH(F$1,INDIRECT(nfl_game_result_header),0),FALSE)),"",VLOOKUP($B714,INDIRECT(nfl_game_result),MATCH(F$1,INDIRECT(nfl_game_result_header),0),FALSE)),"error")</f>
        <v/>
      </c>
      <c r="G714" s="23" t="str">
        <f ca="1">IFERROR(IF(ISBLANK(VLOOKUP($B714,INDIRECT(nfl_game_result),MATCH(G$1,INDIRECT(nfl_game_result_header),0),FALSE)),"",VLOOKUP($B714,INDIRECT(nfl_game_result),MATCH(G$1,INDIRECT(nfl_game_result_header),0),FALSE)),"error")</f>
        <v/>
      </c>
      <c r="H714">
        <f ca="1">IFERROR(IF(ISBLANK(VLOOKUP($B714,INDIRECT(nfl_game_result),MATCH(H$1,INDIRECT(nfl_game_result_header),0),FALSE)),"",VLOOKUP($B714,INDIRECT(nfl_game_result),MATCH(H$1,INDIRECT(nfl_game_result_header),0),FALSE)),"error")</f>
        <v>31</v>
      </c>
      <c r="I714">
        <f ca="1">IFERROR(IF(ISBLANK(VLOOKUP($B714,INDIRECT(nfl_game_result),MATCH(I$1,INDIRECT(nfl_game_result_header),0),FALSE)),"",VLOOKUP($B714,INDIRECT(nfl_game_result),MATCH(I$1,INDIRECT(nfl_game_result_header),0),FALSE)),"error")</f>
        <v>16</v>
      </c>
      <c r="J714" t="str">
        <f ca="1">IFERROR(IF(ISBLANK(VLOOKUP($B714,INDIRECT(nfl_game_result),MATCH(J$1,INDIRECT(nfl_game_result_header),0),FALSE)),"",VLOOKUP($B714,INDIRECT(nfl_game_result),MATCH(J$1,INDIRECT(nfl_game_result_header),0),FALSE)),"error")</f>
        <v>DAL</v>
      </c>
      <c r="K714" t="str">
        <f ca="1">IFERROR(IF(ISBLANK(VLOOKUP($B714,INDIRECT(nfl_game_result),MATCH(K$1,INDIRECT(nfl_game_result_header),0),FALSE)),"",VLOOKUP($B714,INDIRECT(nfl_game_result),MATCH(K$1,INDIRECT(nfl_game_result_header),0),FALSE)),"error")</f>
        <v>DAL</v>
      </c>
      <c r="L714" s="23" t="str">
        <f ca="1">IFERROR(IF(ISBLANK(VLOOKUP($B714,INDIRECT(nfl_game_result),MATCH(L$1,INDIRECT(nfl_game_result_header),0),FALSE)),"",VLOOKUP($B714,INDIRECT(nfl_game_result),MATCH(L$1,INDIRECT(nfl_game_result_header),0),FALSE)),"error")</f>
        <v/>
      </c>
      <c r="M714" t="s">
        <v>16</v>
      </c>
      <c r="N714">
        <v>-6</v>
      </c>
      <c r="O714" t="s">
        <v>94</v>
      </c>
      <c r="V714" s="23" t="s">
        <v>416</v>
      </c>
      <c r="W714">
        <f ca="1">VALUE(LEFT(C714, 4))</f>
        <v>2013</v>
      </c>
      <c r="X714">
        <f ca="1">VALUE(MID(C714,6,FIND("_",C714,6)-6))</f>
        <v>6</v>
      </c>
      <c r="Y714" t="str">
        <f ca="1">IF(NOT(OR(ISBLANK(D714),ISBLANK(E714),D714="",E714="")),D714-E714,"")</f>
        <v/>
      </c>
      <c r="Z714" t="str">
        <f ca="1">IF(OR(NOT(ISNUMBER(D714)),ISBLANK(D714),D714="",ISBLANK(N714)),"",ABS(D714-N714))</f>
        <v/>
      </c>
      <c r="AA714">
        <f ca="1">IF(OR(ISBLANK(J714),ISBLANK(O714),J714="",O714=""),"",IF(J714=O714,1,0))</f>
        <v>0</v>
      </c>
      <c r="AB714" t="str">
        <f ca="1">IF(OR(ISBLANK(K714),ISBLANK(Q714),K714="",Q714=""),"",IF(K714=Q714,1,0))</f>
        <v/>
      </c>
      <c r="AC714" s="23" t="str">
        <f t="shared" ca="1" si="10"/>
        <v/>
      </c>
    </row>
    <row r="715" spans="1:29" x14ac:dyDescent="0.25">
      <c r="A715" s="23">
        <v>714</v>
      </c>
      <c r="B715">
        <v>359</v>
      </c>
      <c r="C715" t="str">
        <f ca="1">IFERROR(VLOOKUP($B715,INDIRECT(nfl_game_result),MATCH(C$1,INDIRECT(nfl_game_result_header),0),FALSE),"error")</f>
        <v>2013_06_IND@SD</v>
      </c>
      <c r="D715" t="str">
        <f ca="1">IFERROR(IF(ISBLANK(VLOOKUP($B715,INDIRECT(nfl_game_result),MATCH(D$1,INDIRECT(nfl_game_result_header),0),FALSE)),"",VLOOKUP($B715,INDIRECT(nfl_game_result),MATCH(D$1,INDIRECT(nfl_game_result_header),0),FALSE)),"error")</f>
        <v/>
      </c>
      <c r="E715">
        <f ca="1">IFERROR(IF(ISBLANK(VLOOKUP($B715,INDIRECT(nfl_game_result),MATCH(E$1,INDIRECT(nfl_game_result_header),0),FALSE)),"",VLOOKUP($B715,INDIRECT(nfl_game_result),MATCH(E$1,INDIRECT(nfl_game_result_header),0),FALSE)),"error")</f>
        <v>1.5</v>
      </c>
      <c r="F715" s="23" t="str">
        <f ca="1">IFERROR(IF(ISBLANK(VLOOKUP($B715,INDIRECT(nfl_game_result),MATCH(F$1,INDIRECT(nfl_game_result_header),0),FALSE)),"",VLOOKUP($B715,INDIRECT(nfl_game_result),MATCH(F$1,INDIRECT(nfl_game_result_header),0),FALSE)),"error")</f>
        <v/>
      </c>
      <c r="G715" s="23" t="str">
        <f ca="1">IFERROR(IF(ISBLANK(VLOOKUP($B715,INDIRECT(nfl_game_result),MATCH(G$1,INDIRECT(nfl_game_result_header),0),FALSE)),"",VLOOKUP($B715,INDIRECT(nfl_game_result),MATCH(G$1,INDIRECT(nfl_game_result_header),0),FALSE)),"error")</f>
        <v/>
      </c>
      <c r="H715">
        <f ca="1">IFERROR(IF(ISBLANK(VLOOKUP($B715,INDIRECT(nfl_game_result),MATCH(H$1,INDIRECT(nfl_game_result_header),0),FALSE)),"",VLOOKUP($B715,INDIRECT(nfl_game_result),MATCH(H$1,INDIRECT(nfl_game_result_header),0),FALSE)),"error")</f>
        <v>19</v>
      </c>
      <c r="I715">
        <f ca="1">IFERROR(IF(ISBLANK(VLOOKUP($B715,INDIRECT(nfl_game_result),MATCH(I$1,INDIRECT(nfl_game_result_header),0),FALSE)),"",VLOOKUP($B715,INDIRECT(nfl_game_result),MATCH(I$1,INDIRECT(nfl_game_result_header),0),FALSE)),"error")</f>
        <v>9</v>
      </c>
      <c r="J715" t="str">
        <f ca="1">IFERROR(IF(ISBLANK(VLOOKUP($B715,INDIRECT(nfl_game_result),MATCH(J$1,INDIRECT(nfl_game_result_header),0),FALSE)),"",VLOOKUP($B715,INDIRECT(nfl_game_result),MATCH(J$1,INDIRECT(nfl_game_result_header),0),FALSE)),"error")</f>
        <v>SD</v>
      </c>
      <c r="K715" t="str">
        <f ca="1">IFERROR(IF(ISBLANK(VLOOKUP($B715,INDIRECT(nfl_game_result),MATCH(K$1,INDIRECT(nfl_game_result_header),0),FALSE)),"",VLOOKUP($B715,INDIRECT(nfl_game_result),MATCH(K$1,INDIRECT(nfl_game_result_header),0),FALSE)),"error")</f>
        <v>SD</v>
      </c>
      <c r="L715" s="23" t="str">
        <f ca="1">IFERROR(IF(ISBLANK(VLOOKUP($B715,INDIRECT(nfl_game_result),MATCH(L$1,INDIRECT(nfl_game_result_header),0),FALSE)),"",VLOOKUP($B715,INDIRECT(nfl_game_result),MATCH(L$1,INDIRECT(nfl_game_result_header),0),FALSE)),"error")</f>
        <v/>
      </c>
      <c r="M715" t="s">
        <v>16</v>
      </c>
      <c r="N715">
        <v>2.5</v>
      </c>
      <c r="O715" t="s">
        <v>76</v>
      </c>
      <c r="V715" s="23" t="s">
        <v>416</v>
      </c>
      <c r="W715">
        <f ca="1">VALUE(LEFT(C715, 4))</f>
        <v>2013</v>
      </c>
      <c r="X715">
        <f ca="1">VALUE(MID(C715,6,FIND("_",C715,6)-6))</f>
        <v>6</v>
      </c>
      <c r="Y715" t="str">
        <f ca="1">IF(NOT(OR(ISBLANK(D715),ISBLANK(E715),D715="",E715="")),D715-E715,"")</f>
        <v/>
      </c>
      <c r="Z715" t="str">
        <f ca="1">IF(OR(NOT(ISNUMBER(D715)),ISBLANK(D715),D715="",ISBLANK(N715)),"",ABS(D715-N715))</f>
        <v/>
      </c>
      <c r="AA715">
        <f ca="1">IF(OR(ISBLANK(J715),ISBLANK(O715),J715="",O715=""),"",IF(J715=O715,1,0))</f>
        <v>0</v>
      </c>
      <c r="AB715" t="str">
        <f ca="1">IF(OR(ISBLANK(K715),ISBLANK(Q715),K715="",Q715=""),"",IF(K715=Q715,1,0))</f>
        <v/>
      </c>
      <c r="AC715" s="23" t="str">
        <f t="shared" ca="1" si="10"/>
        <v/>
      </c>
    </row>
    <row r="716" spans="1:29" x14ac:dyDescent="0.25">
      <c r="A716" s="23">
        <v>715</v>
      </c>
      <c r="B716">
        <v>345</v>
      </c>
      <c r="C716" t="str">
        <f ca="1">IFERROR(VLOOKUP($B716,INDIRECT(nfl_game_result),MATCH(C$1,INDIRECT(nfl_game_result_header),0),FALSE),"error")</f>
        <v>2013_06_NYG@CHI</v>
      </c>
      <c r="D716" t="str">
        <f ca="1">IFERROR(IF(ISBLANK(VLOOKUP($B716,INDIRECT(nfl_game_result),MATCH(D$1,INDIRECT(nfl_game_result_header),0),FALSE)),"",VLOOKUP($B716,INDIRECT(nfl_game_result),MATCH(D$1,INDIRECT(nfl_game_result_header),0),FALSE)),"error")</f>
        <v/>
      </c>
      <c r="E716">
        <f ca="1">IFERROR(IF(ISBLANK(VLOOKUP($B716,INDIRECT(nfl_game_result),MATCH(E$1,INDIRECT(nfl_game_result_header),0),FALSE)),"",VLOOKUP($B716,INDIRECT(nfl_game_result),MATCH(E$1,INDIRECT(nfl_game_result_header),0),FALSE)),"error")</f>
        <v>-7.5</v>
      </c>
      <c r="F716" s="23" t="str">
        <f ca="1">IFERROR(IF(ISBLANK(VLOOKUP($B716,INDIRECT(nfl_game_result),MATCH(F$1,INDIRECT(nfl_game_result_header),0),FALSE)),"",VLOOKUP($B716,INDIRECT(nfl_game_result),MATCH(F$1,INDIRECT(nfl_game_result_header),0),FALSE)),"error")</f>
        <v/>
      </c>
      <c r="G716" s="23" t="str">
        <f ca="1">IFERROR(IF(ISBLANK(VLOOKUP($B716,INDIRECT(nfl_game_result),MATCH(G$1,INDIRECT(nfl_game_result_header),0),FALSE)),"",VLOOKUP($B716,INDIRECT(nfl_game_result),MATCH(G$1,INDIRECT(nfl_game_result_header),0),FALSE)),"error")</f>
        <v/>
      </c>
      <c r="H716">
        <f ca="1">IFERROR(IF(ISBLANK(VLOOKUP($B716,INDIRECT(nfl_game_result),MATCH(H$1,INDIRECT(nfl_game_result_header),0),FALSE)),"",VLOOKUP($B716,INDIRECT(nfl_game_result),MATCH(H$1,INDIRECT(nfl_game_result_header),0),FALSE)),"error")</f>
        <v>27</v>
      </c>
      <c r="I716">
        <f ca="1">IFERROR(IF(ISBLANK(VLOOKUP($B716,INDIRECT(nfl_game_result),MATCH(I$1,INDIRECT(nfl_game_result_header),0),FALSE)),"",VLOOKUP($B716,INDIRECT(nfl_game_result),MATCH(I$1,INDIRECT(nfl_game_result_header),0),FALSE)),"error")</f>
        <v>21</v>
      </c>
      <c r="J716" t="str">
        <f ca="1">IFERROR(IF(ISBLANK(VLOOKUP($B716,INDIRECT(nfl_game_result),MATCH(J$1,INDIRECT(nfl_game_result_header),0),FALSE)),"",VLOOKUP($B716,INDIRECT(nfl_game_result),MATCH(J$1,INDIRECT(nfl_game_result_header),0),FALSE)),"error")</f>
        <v>NYG</v>
      </c>
      <c r="K716" t="str">
        <f ca="1">IFERROR(IF(ISBLANK(VLOOKUP($B716,INDIRECT(nfl_game_result),MATCH(K$1,INDIRECT(nfl_game_result_header),0),FALSE)),"",VLOOKUP($B716,INDIRECT(nfl_game_result),MATCH(K$1,INDIRECT(nfl_game_result_header),0),FALSE)),"error")</f>
        <v>CHI</v>
      </c>
      <c r="L716" s="23" t="str">
        <f ca="1">IFERROR(IF(ISBLANK(VLOOKUP($B716,INDIRECT(nfl_game_result),MATCH(L$1,INDIRECT(nfl_game_result_header),0),FALSE)),"",VLOOKUP($B716,INDIRECT(nfl_game_result),MATCH(L$1,INDIRECT(nfl_game_result_header),0),FALSE)),"error")</f>
        <v/>
      </c>
      <c r="M716" t="s">
        <v>14</v>
      </c>
      <c r="N716">
        <v>-6</v>
      </c>
      <c r="O716" t="s">
        <v>68</v>
      </c>
      <c r="V716" s="23" t="s">
        <v>416</v>
      </c>
      <c r="W716">
        <f ca="1">VALUE(LEFT(C716, 4))</f>
        <v>2013</v>
      </c>
      <c r="X716">
        <f ca="1">VALUE(MID(C716,6,FIND("_",C716,6)-6))</f>
        <v>6</v>
      </c>
      <c r="Y716" t="str">
        <f ca="1">IF(NOT(OR(ISBLANK(D716),ISBLANK(E716),D716="",E716="")),D716-E716,"")</f>
        <v/>
      </c>
      <c r="Z716" t="str">
        <f ca="1">IF(OR(NOT(ISNUMBER(D716)),ISBLANK(D716),D716="",ISBLANK(N716)),"",ABS(D716-N716))</f>
        <v/>
      </c>
      <c r="AA716">
        <f ca="1">IF(OR(ISBLANK(J716),ISBLANK(O716),J716="",O716=""),"",IF(J716=O716,1,0))</f>
        <v>0</v>
      </c>
      <c r="AB716" t="str">
        <f ca="1">IF(OR(ISBLANK(K716),ISBLANK(Q716),K716="",Q716=""),"",IF(K716=Q716,1,0))</f>
        <v/>
      </c>
      <c r="AC716" s="23" t="str">
        <f t="shared" ca="1" si="10"/>
        <v/>
      </c>
    </row>
    <row r="717" spans="1:29" x14ac:dyDescent="0.25">
      <c r="A717" s="23">
        <v>716</v>
      </c>
      <c r="B717">
        <v>346</v>
      </c>
      <c r="C717" t="str">
        <f ca="1">IFERROR(VLOOKUP($B717,INDIRECT(nfl_game_result),MATCH(C$1,INDIRECT(nfl_game_result_header),0),FALSE),"error")</f>
        <v>2013_06_CIN@BUF</v>
      </c>
      <c r="D717" t="str">
        <f ca="1">IFERROR(IF(ISBLANK(VLOOKUP($B717,INDIRECT(nfl_game_result),MATCH(D$1,INDIRECT(nfl_game_result_header),0),FALSE)),"",VLOOKUP($B717,INDIRECT(nfl_game_result),MATCH(D$1,INDIRECT(nfl_game_result_header),0),FALSE)),"error")</f>
        <v/>
      </c>
      <c r="E717">
        <f ca="1">IFERROR(IF(ISBLANK(VLOOKUP($B717,INDIRECT(nfl_game_result),MATCH(E$1,INDIRECT(nfl_game_result_header),0),FALSE)),"",VLOOKUP($B717,INDIRECT(nfl_game_result),MATCH(E$1,INDIRECT(nfl_game_result_header),0),FALSE)),"error")</f>
        <v>7.5</v>
      </c>
      <c r="F717" s="23" t="str">
        <f ca="1">IFERROR(IF(ISBLANK(VLOOKUP($B717,INDIRECT(nfl_game_result),MATCH(F$1,INDIRECT(nfl_game_result_header),0),FALSE)),"",VLOOKUP($B717,INDIRECT(nfl_game_result),MATCH(F$1,INDIRECT(nfl_game_result_header),0),FALSE)),"error")</f>
        <v/>
      </c>
      <c r="G717" s="23" t="str">
        <f ca="1">IFERROR(IF(ISBLANK(VLOOKUP($B717,INDIRECT(nfl_game_result),MATCH(G$1,INDIRECT(nfl_game_result_header),0),FALSE)),"",VLOOKUP($B717,INDIRECT(nfl_game_result),MATCH(G$1,INDIRECT(nfl_game_result_header),0),FALSE)),"error")</f>
        <v/>
      </c>
      <c r="H717">
        <f ca="1">IFERROR(IF(ISBLANK(VLOOKUP($B717,INDIRECT(nfl_game_result),MATCH(H$1,INDIRECT(nfl_game_result_header),0),FALSE)),"",VLOOKUP($B717,INDIRECT(nfl_game_result),MATCH(H$1,INDIRECT(nfl_game_result_header),0),FALSE)),"error")</f>
        <v>24</v>
      </c>
      <c r="I717">
        <f ca="1">IFERROR(IF(ISBLANK(VLOOKUP($B717,INDIRECT(nfl_game_result),MATCH(I$1,INDIRECT(nfl_game_result_header),0),FALSE)),"",VLOOKUP($B717,INDIRECT(nfl_game_result),MATCH(I$1,INDIRECT(nfl_game_result_header),0),FALSE)),"error")</f>
        <v>27</v>
      </c>
      <c r="J717" t="str">
        <f ca="1">IFERROR(IF(ISBLANK(VLOOKUP($B717,INDIRECT(nfl_game_result),MATCH(J$1,INDIRECT(nfl_game_result_header),0),FALSE)),"",VLOOKUP($B717,INDIRECT(nfl_game_result),MATCH(J$1,INDIRECT(nfl_game_result_header),0),FALSE)),"error")</f>
        <v>BUF</v>
      </c>
      <c r="K717" t="str">
        <f ca="1">IFERROR(IF(ISBLANK(VLOOKUP($B717,INDIRECT(nfl_game_result),MATCH(K$1,INDIRECT(nfl_game_result_header),0),FALSE)),"",VLOOKUP($B717,INDIRECT(nfl_game_result),MATCH(K$1,INDIRECT(nfl_game_result_header),0),FALSE)),"error")</f>
        <v>CIN</v>
      </c>
      <c r="L717" s="23" t="str">
        <f ca="1">IFERROR(IF(ISBLANK(VLOOKUP($B717,INDIRECT(nfl_game_result),MATCH(L$1,INDIRECT(nfl_game_result_header),0),FALSE)),"",VLOOKUP($B717,INDIRECT(nfl_game_result),MATCH(L$1,INDIRECT(nfl_game_result_header),0),FALSE)),"error")</f>
        <v/>
      </c>
      <c r="M717" t="s">
        <v>14</v>
      </c>
      <c r="N717">
        <v>3.5</v>
      </c>
      <c r="O717" t="s">
        <v>66</v>
      </c>
      <c r="V717" s="23" t="s">
        <v>416</v>
      </c>
      <c r="W717">
        <f ca="1">VALUE(LEFT(C717, 4))</f>
        <v>2013</v>
      </c>
      <c r="X717">
        <f ca="1">VALUE(MID(C717,6,FIND("_",C717,6)-6))</f>
        <v>6</v>
      </c>
      <c r="Y717" t="str">
        <f ca="1">IF(NOT(OR(ISBLANK(D717),ISBLANK(E717),D717="",E717="")),D717-E717,"")</f>
        <v/>
      </c>
      <c r="Z717" t="str">
        <f ca="1">IF(OR(NOT(ISNUMBER(D717)),ISBLANK(D717),D717="",ISBLANK(N717)),"",ABS(D717-N717))</f>
        <v/>
      </c>
      <c r="AA717">
        <f ca="1">IF(OR(ISBLANK(J717),ISBLANK(O717),J717="",O717=""),"",IF(J717=O717,1,0))</f>
        <v>1</v>
      </c>
      <c r="AB717" t="str">
        <f ca="1">IF(OR(ISBLANK(K717),ISBLANK(Q717),K717="",Q717=""),"",IF(K717=Q717,1,0))</f>
        <v/>
      </c>
      <c r="AC717" s="23" t="str">
        <f t="shared" ca="1" si="10"/>
        <v/>
      </c>
    </row>
    <row r="718" spans="1:29" x14ac:dyDescent="0.25">
      <c r="A718" s="23">
        <v>717</v>
      </c>
      <c r="B718">
        <v>347</v>
      </c>
      <c r="C718" t="str">
        <f ca="1">IFERROR(VLOOKUP($B718,INDIRECT(nfl_game_result),MATCH(C$1,INDIRECT(nfl_game_result_header),0),FALSE),"error")</f>
        <v>2013_06_DET@CLE</v>
      </c>
      <c r="D718" t="str">
        <f ca="1">IFERROR(IF(ISBLANK(VLOOKUP($B718,INDIRECT(nfl_game_result),MATCH(D$1,INDIRECT(nfl_game_result_header),0),FALSE)),"",VLOOKUP($B718,INDIRECT(nfl_game_result),MATCH(D$1,INDIRECT(nfl_game_result_header),0),FALSE)),"error")</f>
        <v/>
      </c>
      <c r="E718">
        <f ca="1">IFERROR(IF(ISBLANK(VLOOKUP($B718,INDIRECT(nfl_game_result),MATCH(E$1,INDIRECT(nfl_game_result_header),0),FALSE)),"",VLOOKUP($B718,INDIRECT(nfl_game_result),MATCH(E$1,INDIRECT(nfl_game_result_header),0),FALSE)),"error")</f>
        <v>2.5</v>
      </c>
      <c r="F718" s="23" t="str">
        <f ca="1">IFERROR(IF(ISBLANK(VLOOKUP($B718,INDIRECT(nfl_game_result),MATCH(F$1,INDIRECT(nfl_game_result_header),0),FALSE)),"",VLOOKUP($B718,INDIRECT(nfl_game_result),MATCH(F$1,INDIRECT(nfl_game_result_header),0),FALSE)),"error")</f>
        <v/>
      </c>
      <c r="G718" s="23" t="str">
        <f ca="1">IFERROR(IF(ISBLANK(VLOOKUP($B718,INDIRECT(nfl_game_result),MATCH(G$1,INDIRECT(nfl_game_result_header),0),FALSE)),"",VLOOKUP($B718,INDIRECT(nfl_game_result),MATCH(G$1,INDIRECT(nfl_game_result_header),0),FALSE)),"error")</f>
        <v/>
      </c>
      <c r="H718">
        <f ca="1">IFERROR(IF(ISBLANK(VLOOKUP($B718,INDIRECT(nfl_game_result),MATCH(H$1,INDIRECT(nfl_game_result_header),0),FALSE)),"",VLOOKUP($B718,INDIRECT(nfl_game_result),MATCH(H$1,INDIRECT(nfl_game_result_header),0),FALSE)),"error")</f>
        <v>17</v>
      </c>
      <c r="I718">
        <f ca="1">IFERROR(IF(ISBLANK(VLOOKUP($B718,INDIRECT(nfl_game_result),MATCH(I$1,INDIRECT(nfl_game_result_header),0),FALSE)),"",VLOOKUP($B718,INDIRECT(nfl_game_result),MATCH(I$1,INDIRECT(nfl_game_result_header),0),FALSE)),"error")</f>
        <v>31</v>
      </c>
      <c r="J718" t="str">
        <f ca="1">IFERROR(IF(ISBLANK(VLOOKUP($B718,INDIRECT(nfl_game_result),MATCH(J$1,INDIRECT(nfl_game_result_header),0),FALSE)),"",VLOOKUP($B718,INDIRECT(nfl_game_result),MATCH(J$1,INDIRECT(nfl_game_result_header),0),FALSE)),"error")</f>
        <v>DET</v>
      </c>
      <c r="K718" t="str">
        <f ca="1">IFERROR(IF(ISBLANK(VLOOKUP($B718,INDIRECT(nfl_game_result),MATCH(K$1,INDIRECT(nfl_game_result_header),0),FALSE)),"",VLOOKUP($B718,INDIRECT(nfl_game_result),MATCH(K$1,INDIRECT(nfl_game_result_header),0),FALSE)),"error")</f>
        <v>DET</v>
      </c>
      <c r="L718" s="23" t="str">
        <f ca="1">IFERROR(IF(ISBLANK(VLOOKUP($B718,INDIRECT(nfl_game_result),MATCH(L$1,INDIRECT(nfl_game_result_header),0),FALSE)),"",VLOOKUP($B718,INDIRECT(nfl_game_result),MATCH(L$1,INDIRECT(nfl_game_result_header),0),FALSE)),"error")</f>
        <v/>
      </c>
      <c r="M718" t="s">
        <v>14</v>
      </c>
      <c r="N718">
        <v>1.5</v>
      </c>
      <c r="O718" t="s">
        <v>70</v>
      </c>
      <c r="V718" s="23" t="s">
        <v>416</v>
      </c>
      <c r="W718">
        <f ca="1">VALUE(LEFT(C718, 4))</f>
        <v>2013</v>
      </c>
      <c r="X718">
        <f ca="1">VALUE(MID(C718,6,FIND("_",C718,6)-6))</f>
        <v>6</v>
      </c>
      <c r="Y718" t="str">
        <f ca="1">IF(NOT(OR(ISBLANK(D718),ISBLANK(E718),D718="",E718="")),D718-E718,"")</f>
        <v/>
      </c>
      <c r="Z718" t="str">
        <f ca="1">IF(OR(NOT(ISNUMBER(D718)),ISBLANK(D718),D718="",ISBLANK(N718)),"",ABS(D718-N718))</f>
        <v/>
      </c>
      <c r="AA718">
        <f ca="1">IF(OR(ISBLANK(J718),ISBLANK(O718),J718="",O718=""),"",IF(J718=O718,1,0))</f>
        <v>0</v>
      </c>
      <c r="AB718" t="str">
        <f ca="1">IF(OR(ISBLANK(K718),ISBLANK(Q718),K718="",Q718=""),"",IF(K718=Q718,1,0))</f>
        <v/>
      </c>
      <c r="AC718" s="23" t="str">
        <f t="shared" ca="1" si="10"/>
        <v/>
      </c>
    </row>
    <row r="719" spans="1:29" x14ac:dyDescent="0.25">
      <c r="A719" s="23">
        <v>718</v>
      </c>
      <c r="B719">
        <v>348</v>
      </c>
      <c r="C719" t="str">
        <f ca="1">IFERROR(VLOOKUP($B719,INDIRECT(nfl_game_result),MATCH(C$1,INDIRECT(nfl_game_result_header),0),FALSE),"error")</f>
        <v>2013_06_GBY@BAL</v>
      </c>
      <c r="D719" t="str">
        <f ca="1">IFERROR(IF(ISBLANK(VLOOKUP($B719,INDIRECT(nfl_game_result),MATCH(D$1,INDIRECT(nfl_game_result_header),0),FALSE)),"",VLOOKUP($B719,INDIRECT(nfl_game_result),MATCH(D$1,INDIRECT(nfl_game_result_header),0),FALSE)),"error")</f>
        <v/>
      </c>
      <c r="E719">
        <f ca="1">IFERROR(IF(ISBLANK(VLOOKUP($B719,INDIRECT(nfl_game_result),MATCH(E$1,INDIRECT(nfl_game_result_header),0),FALSE)),"",VLOOKUP($B719,INDIRECT(nfl_game_result),MATCH(E$1,INDIRECT(nfl_game_result_header),0),FALSE)),"error")</f>
        <v>3.5</v>
      </c>
      <c r="F719" s="23" t="str">
        <f ca="1">IFERROR(IF(ISBLANK(VLOOKUP($B719,INDIRECT(nfl_game_result),MATCH(F$1,INDIRECT(nfl_game_result_header),0),FALSE)),"",VLOOKUP($B719,INDIRECT(nfl_game_result),MATCH(F$1,INDIRECT(nfl_game_result_header),0),FALSE)),"error")</f>
        <v/>
      </c>
      <c r="G719" s="23" t="str">
        <f ca="1">IFERROR(IF(ISBLANK(VLOOKUP($B719,INDIRECT(nfl_game_result),MATCH(G$1,INDIRECT(nfl_game_result_header),0),FALSE)),"",VLOOKUP($B719,INDIRECT(nfl_game_result),MATCH(G$1,INDIRECT(nfl_game_result_header),0),FALSE)),"error")</f>
        <v/>
      </c>
      <c r="H719">
        <f ca="1">IFERROR(IF(ISBLANK(VLOOKUP($B719,INDIRECT(nfl_game_result),MATCH(H$1,INDIRECT(nfl_game_result_header),0),FALSE)),"",VLOOKUP($B719,INDIRECT(nfl_game_result),MATCH(H$1,INDIRECT(nfl_game_result_header),0),FALSE)),"error")</f>
        <v>17</v>
      </c>
      <c r="I719">
        <f ca="1">IFERROR(IF(ISBLANK(VLOOKUP($B719,INDIRECT(nfl_game_result),MATCH(I$1,INDIRECT(nfl_game_result_header),0),FALSE)),"",VLOOKUP($B719,INDIRECT(nfl_game_result),MATCH(I$1,INDIRECT(nfl_game_result_header),0),FALSE)),"error")</f>
        <v>19</v>
      </c>
      <c r="J719" t="str">
        <f ca="1">IFERROR(IF(ISBLANK(VLOOKUP($B719,INDIRECT(nfl_game_result),MATCH(J$1,INDIRECT(nfl_game_result_header),0),FALSE)),"",VLOOKUP($B719,INDIRECT(nfl_game_result),MATCH(J$1,INDIRECT(nfl_game_result_header),0),FALSE)),"error")</f>
        <v>BAL</v>
      </c>
      <c r="K719" t="str">
        <f ca="1">IFERROR(IF(ISBLANK(VLOOKUP($B719,INDIRECT(nfl_game_result),MATCH(K$1,INDIRECT(nfl_game_result_header),0),FALSE)),"",VLOOKUP($B719,INDIRECT(nfl_game_result),MATCH(K$1,INDIRECT(nfl_game_result_header),0),FALSE)),"error")</f>
        <v>GBY</v>
      </c>
      <c r="L719" s="23" t="str">
        <f ca="1">IFERROR(IF(ISBLANK(VLOOKUP($B719,INDIRECT(nfl_game_result),MATCH(L$1,INDIRECT(nfl_game_result_header),0),FALSE)),"",VLOOKUP($B719,INDIRECT(nfl_game_result),MATCH(L$1,INDIRECT(nfl_game_result_header),0),FALSE)),"error")</f>
        <v/>
      </c>
      <c r="M719" t="s">
        <v>14</v>
      </c>
      <c r="N719">
        <v>3</v>
      </c>
      <c r="O719" t="s">
        <v>330</v>
      </c>
      <c r="V719" s="23" t="s">
        <v>416</v>
      </c>
      <c r="W719">
        <f ca="1">VALUE(LEFT(C719, 4))</f>
        <v>2013</v>
      </c>
      <c r="X719">
        <f ca="1">VALUE(MID(C719,6,FIND("_",C719,6)-6))</f>
        <v>6</v>
      </c>
      <c r="Y719" t="str">
        <f ca="1">IF(NOT(OR(ISBLANK(D719),ISBLANK(E719),D719="",E719="")),D719-E719,"")</f>
        <v/>
      </c>
      <c r="Z719" t="str">
        <f ca="1">IF(OR(NOT(ISNUMBER(D719)),ISBLANK(D719),D719="",ISBLANK(N719)),"",ABS(D719-N719))</f>
        <v/>
      </c>
      <c r="AA719">
        <f ca="1">IF(OR(ISBLANK(J719),ISBLANK(O719),J719="",O719=""),"",IF(J719=O719,1,0))</f>
        <v>0</v>
      </c>
      <c r="AB719" t="str">
        <f ca="1">IF(OR(ISBLANK(K719),ISBLANK(Q719),K719="",Q719=""),"",IF(K719=Q719,1,0))</f>
        <v/>
      </c>
      <c r="AC719" s="23" t="str">
        <f t="shared" ca="1" si="10"/>
        <v/>
      </c>
    </row>
    <row r="720" spans="1:29" x14ac:dyDescent="0.25">
      <c r="A720" s="23">
        <v>719</v>
      </c>
      <c r="B720">
        <v>349</v>
      </c>
      <c r="C720" t="str">
        <f ca="1">IFERROR(VLOOKUP($B720,INDIRECT(nfl_game_result),MATCH(C$1,INDIRECT(nfl_game_result_header),0),FALSE),"error")</f>
        <v>2013_06_OAK@KCY</v>
      </c>
      <c r="D720" t="str">
        <f ca="1">IFERROR(IF(ISBLANK(VLOOKUP($B720,INDIRECT(nfl_game_result),MATCH(D$1,INDIRECT(nfl_game_result_header),0),FALSE)),"",VLOOKUP($B720,INDIRECT(nfl_game_result),MATCH(D$1,INDIRECT(nfl_game_result_header),0),FALSE)),"error")</f>
        <v/>
      </c>
      <c r="E720">
        <f ca="1">IFERROR(IF(ISBLANK(VLOOKUP($B720,INDIRECT(nfl_game_result),MATCH(E$1,INDIRECT(nfl_game_result_header),0),FALSE)),"",VLOOKUP($B720,INDIRECT(nfl_game_result),MATCH(E$1,INDIRECT(nfl_game_result_header),0),FALSE)),"error")</f>
        <v>-9.5</v>
      </c>
      <c r="F720" s="23" t="str">
        <f ca="1">IFERROR(IF(ISBLANK(VLOOKUP($B720,INDIRECT(nfl_game_result),MATCH(F$1,INDIRECT(nfl_game_result_header),0),FALSE)),"",VLOOKUP($B720,INDIRECT(nfl_game_result),MATCH(F$1,INDIRECT(nfl_game_result_header),0),FALSE)),"error")</f>
        <v/>
      </c>
      <c r="G720" s="23" t="str">
        <f ca="1">IFERROR(IF(ISBLANK(VLOOKUP($B720,INDIRECT(nfl_game_result),MATCH(G$1,INDIRECT(nfl_game_result_header),0),FALSE)),"",VLOOKUP($B720,INDIRECT(nfl_game_result),MATCH(G$1,INDIRECT(nfl_game_result_header),0),FALSE)),"error")</f>
        <v/>
      </c>
      <c r="H720">
        <f ca="1">IFERROR(IF(ISBLANK(VLOOKUP($B720,INDIRECT(nfl_game_result),MATCH(H$1,INDIRECT(nfl_game_result_header),0),FALSE)),"",VLOOKUP($B720,INDIRECT(nfl_game_result),MATCH(H$1,INDIRECT(nfl_game_result_header),0),FALSE)),"error")</f>
        <v>24</v>
      </c>
      <c r="I720">
        <f ca="1">IFERROR(IF(ISBLANK(VLOOKUP($B720,INDIRECT(nfl_game_result),MATCH(I$1,INDIRECT(nfl_game_result_header),0),FALSE)),"",VLOOKUP($B720,INDIRECT(nfl_game_result),MATCH(I$1,INDIRECT(nfl_game_result_header),0),FALSE)),"error")</f>
        <v>7</v>
      </c>
      <c r="J720" t="str">
        <f ca="1">IFERROR(IF(ISBLANK(VLOOKUP($B720,INDIRECT(nfl_game_result),MATCH(J$1,INDIRECT(nfl_game_result_header),0),FALSE)),"",VLOOKUP($B720,INDIRECT(nfl_game_result),MATCH(J$1,INDIRECT(nfl_game_result_header),0),FALSE)),"error")</f>
        <v>KCY</v>
      </c>
      <c r="K720" t="str">
        <f ca="1">IFERROR(IF(ISBLANK(VLOOKUP($B720,INDIRECT(nfl_game_result),MATCH(K$1,INDIRECT(nfl_game_result_header),0),FALSE)),"",VLOOKUP($B720,INDIRECT(nfl_game_result),MATCH(K$1,INDIRECT(nfl_game_result_header),0),FALSE)),"error")</f>
        <v>KCY</v>
      </c>
      <c r="L720" s="23" t="str">
        <f ca="1">IFERROR(IF(ISBLANK(VLOOKUP($B720,INDIRECT(nfl_game_result),MATCH(L$1,INDIRECT(nfl_game_result_header),0),FALSE)),"",VLOOKUP($B720,INDIRECT(nfl_game_result),MATCH(L$1,INDIRECT(nfl_game_result_header),0),FALSE)),"error")</f>
        <v/>
      </c>
      <c r="M720" t="s">
        <v>14</v>
      </c>
      <c r="N720">
        <v>-13</v>
      </c>
      <c r="O720" t="s">
        <v>85</v>
      </c>
      <c r="V720" s="23" t="s">
        <v>416</v>
      </c>
      <c r="W720">
        <f ca="1">VALUE(LEFT(C720, 4))</f>
        <v>2013</v>
      </c>
      <c r="X720">
        <f ca="1">VALUE(MID(C720,6,FIND("_",C720,6)-6))</f>
        <v>6</v>
      </c>
      <c r="Y720" t="str">
        <f ca="1">IF(NOT(OR(ISBLANK(D720),ISBLANK(E720),D720="",E720="")),D720-E720,"")</f>
        <v/>
      </c>
      <c r="Z720" t="str">
        <f ca="1">IF(OR(NOT(ISNUMBER(D720)),ISBLANK(D720),D720="",ISBLANK(N720)),"",ABS(D720-N720))</f>
        <v/>
      </c>
      <c r="AA720">
        <f ca="1">IF(OR(ISBLANK(J720),ISBLANK(O720),J720="",O720=""),"",IF(J720=O720,1,0))</f>
        <v>0</v>
      </c>
      <c r="AB720" t="str">
        <f ca="1">IF(OR(ISBLANK(K720),ISBLANK(Q720),K720="",Q720=""),"",IF(K720=Q720,1,0))</f>
        <v/>
      </c>
      <c r="AC720" s="23" t="str">
        <f t="shared" ca="1" si="10"/>
        <v/>
      </c>
    </row>
    <row r="721" spans="1:29" x14ac:dyDescent="0.25">
      <c r="A721" s="23">
        <v>720</v>
      </c>
      <c r="B721">
        <v>350</v>
      </c>
      <c r="C721" t="str">
        <f ca="1">IFERROR(VLOOKUP($B721,INDIRECT(nfl_game_result),MATCH(C$1,INDIRECT(nfl_game_result_header),0),FALSE),"error")</f>
        <v>2013_06_STL@HOU</v>
      </c>
      <c r="D721" t="str">
        <f ca="1">IFERROR(IF(ISBLANK(VLOOKUP($B721,INDIRECT(nfl_game_result),MATCH(D$1,INDIRECT(nfl_game_result_header),0),FALSE)),"",VLOOKUP($B721,INDIRECT(nfl_game_result),MATCH(D$1,INDIRECT(nfl_game_result_header),0),FALSE)),"error")</f>
        <v/>
      </c>
      <c r="E721">
        <f ca="1">IFERROR(IF(ISBLANK(VLOOKUP($B721,INDIRECT(nfl_game_result),MATCH(E$1,INDIRECT(nfl_game_result_header),0),FALSE)),"",VLOOKUP($B721,INDIRECT(nfl_game_result),MATCH(E$1,INDIRECT(nfl_game_result_header),0),FALSE)),"error")</f>
        <v>-7.5</v>
      </c>
      <c r="F721" s="23" t="str">
        <f ca="1">IFERROR(IF(ISBLANK(VLOOKUP($B721,INDIRECT(nfl_game_result),MATCH(F$1,INDIRECT(nfl_game_result_header),0),FALSE)),"",VLOOKUP($B721,INDIRECT(nfl_game_result),MATCH(F$1,INDIRECT(nfl_game_result_header),0),FALSE)),"error")</f>
        <v/>
      </c>
      <c r="G721" s="23" t="str">
        <f ca="1">IFERROR(IF(ISBLANK(VLOOKUP($B721,INDIRECT(nfl_game_result),MATCH(G$1,INDIRECT(nfl_game_result_header),0),FALSE)),"",VLOOKUP($B721,INDIRECT(nfl_game_result),MATCH(G$1,INDIRECT(nfl_game_result_header),0),FALSE)),"error")</f>
        <v/>
      </c>
      <c r="H721">
        <f ca="1">IFERROR(IF(ISBLANK(VLOOKUP($B721,INDIRECT(nfl_game_result),MATCH(H$1,INDIRECT(nfl_game_result_header),0),FALSE)),"",VLOOKUP($B721,INDIRECT(nfl_game_result),MATCH(H$1,INDIRECT(nfl_game_result_header),0),FALSE)),"error")</f>
        <v>13</v>
      </c>
      <c r="I721">
        <f ca="1">IFERROR(IF(ISBLANK(VLOOKUP($B721,INDIRECT(nfl_game_result),MATCH(I$1,INDIRECT(nfl_game_result_header),0),FALSE)),"",VLOOKUP($B721,INDIRECT(nfl_game_result),MATCH(I$1,INDIRECT(nfl_game_result_header),0),FALSE)),"error")</f>
        <v>38</v>
      </c>
      <c r="J721" t="str">
        <f ca="1">IFERROR(IF(ISBLANK(VLOOKUP($B721,INDIRECT(nfl_game_result),MATCH(J$1,INDIRECT(nfl_game_result_header),0),FALSE)),"",VLOOKUP($B721,INDIRECT(nfl_game_result),MATCH(J$1,INDIRECT(nfl_game_result_header),0),FALSE)),"error")</f>
        <v>STL</v>
      </c>
      <c r="K721" t="str">
        <f ca="1">IFERROR(IF(ISBLANK(VLOOKUP($B721,INDIRECT(nfl_game_result),MATCH(K$1,INDIRECT(nfl_game_result_header),0),FALSE)),"",VLOOKUP($B721,INDIRECT(nfl_game_result),MATCH(K$1,INDIRECT(nfl_game_result_header),0),FALSE)),"error")</f>
        <v>STL</v>
      </c>
      <c r="L721" s="23" t="str">
        <f ca="1">IFERROR(IF(ISBLANK(VLOOKUP($B721,INDIRECT(nfl_game_result),MATCH(L$1,INDIRECT(nfl_game_result_header),0),FALSE)),"",VLOOKUP($B721,INDIRECT(nfl_game_result),MATCH(L$1,INDIRECT(nfl_game_result_header),0),FALSE)),"error")</f>
        <v/>
      </c>
      <c r="M721" t="s">
        <v>14</v>
      </c>
      <c r="N721">
        <v>-7.5</v>
      </c>
      <c r="O721" t="s">
        <v>75</v>
      </c>
      <c r="V721" s="23" t="s">
        <v>416</v>
      </c>
      <c r="W721">
        <f ca="1">VALUE(LEFT(C721, 4))</f>
        <v>2013</v>
      </c>
      <c r="X721">
        <f ca="1">VALUE(MID(C721,6,FIND("_",C721,6)-6))</f>
        <v>6</v>
      </c>
      <c r="Y721" t="str">
        <f ca="1">IF(NOT(OR(ISBLANK(D721),ISBLANK(E721),D721="",E721="")),D721-E721,"")</f>
        <v/>
      </c>
      <c r="Z721" t="str">
        <f ca="1">IF(OR(NOT(ISNUMBER(D721)),ISBLANK(D721),D721="",ISBLANK(N721)),"",ABS(D721-N721))</f>
        <v/>
      </c>
      <c r="AA721">
        <f ca="1">IF(OR(ISBLANK(J721),ISBLANK(O721),J721="",O721=""),"",IF(J721=O721,1,0))</f>
        <v>0</v>
      </c>
      <c r="AB721" t="str">
        <f ca="1">IF(OR(ISBLANK(K721),ISBLANK(Q721),K721="",Q721=""),"",IF(K721=Q721,1,0))</f>
        <v/>
      </c>
      <c r="AC721" s="23" t="str">
        <f t="shared" ca="1" si="10"/>
        <v/>
      </c>
    </row>
    <row r="722" spans="1:29" x14ac:dyDescent="0.25">
      <c r="A722" s="23">
        <v>721</v>
      </c>
      <c r="B722">
        <v>351</v>
      </c>
      <c r="C722" t="str">
        <f ca="1">IFERROR(VLOOKUP($B722,INDIRECT(nfl_game_result),MATCH(C$1,INDIRECT(nfl_game_result_header),0),FALSE),"error")</f>
        <v>2013_06_CAR@MIN</v>
      </c>
      <c r="D722" t="str">
        <f ca="1">IFERROR(IF(ISBLANK(VLOOKUP($B722,INDIRECT(nfl_game_result),MATCH(D$1,INDIRECT(nfl_game_result_header),0),FALSE)),"",VLOOKUP($B722,INDIRECT(nfl_game_result),MATCH(D$1,INDIRECT(nfl_game_result_header),0),FALSE)),"error")</f>
        <v/>
      </c>
      <c r="E722">
        <f ca="1">IFERROR(IF(ISBLANK(VLOOKUP($B722,INDIRECT(nfl_game_result),MATCH(E$1,INDIRECT(nfl_game_result_header),0),FALSE)),"",VLOOKUP($B722,INDIRECT(nfl_game_result),MATCH(E$1,INDIRECT(nfl_game_result_header),0),FALSE)),"error")</f>
        <v>-2.5</v>
      </c>
      <c r="F722" s="23" t="str">
        <f ca="1">IFERROR(IF(ISBLANK(VLOOKUP($B722,INDIRECT(nfl_game_result),MATCH(F$1,INDIRECT(nfl_game_result_header),0),FALSE)),"",VLOOKUP($B722,INDIRECT(nfl_game_result),MATCH(F$1,INDIRECT(nfl_game_result_header),0),FALSE)),"error")</f>
        <v/>
      </c>
      <c r="G722" s="23" t="str">
        <f ca="1">IFERROR(IF(ISBLANK(VLOOKUP($B722,INDIRECT(nfl_game_result),MATCH(G$1,INDIRECT(nfl_game_result_header),0),FALSE)),"",VLOOKUP($B722,INDIRECT(nfl_game_result),MATCH(G$1,INDIRECT(nfl_game_result_header),0),FALSE)),"error")</f>
        <v/>
      </c>
      <c r="H722">
        <f ca="1">IFERROR(IF(ISBLANK(VLOOKUP($B722,INDIRECT(nfl_game_result),MATCH(H$1,INDIRECT(nfl_game_result_header),0),FALSE)),"",VLOOKUP($B722,INDIRECT(nfl_game_result),MATCH(H$1,INDIRECT(nfl_game_result_header),0),FALSE)),"error")</f>
        <v>10</v>
      </c>
      <c r="I722">
        <f ca="1">IFERROR(IF(ISBLANK(VLOOKUP($B722,INDIRECT(nfl_game_result),MATCH(I$1,INDIRECT(nfl_game_result_header),0),FALSE)),"",VLOOKUP($B722,INDIRECT(nfl_game_result),MATCH(I$1,INDIRECT(nfl_game_result_header),0),FALSE)),"error")</f>
        <v>35</v>
      </c>
      <c r="J722" t="str">
        <f ca="1">IFERROR(IF(ISBLANK(VLOOKUP($B722,INDIRECT(nfl_game_result),MATCH(J$1,INDIRECT(nfl_game_result_header),0),FALSE)),"",VLOOKUP($B722,INDIRECT(nfl_game_result),MATCH(J$1,INDIRECT(nfl_game_result_header),0),FALSE)),"error")</f>
        <v>CAR</v>
      </c>
      <c r="K722" t="str">
        <f ca="1">IFERROR(IF(ISBLANK(VLOOKUP($B722,INDIRECT(nfl_game_result),MATCH(K$1,INDIRECT(nfl_game_result_header),0),FALSE)),"",VLOOKUP($B722,INDIRECT(nfl_game_result),MATCH(K$1,INDIRECT(nfl_game_result_header),0),FALSE)),"error")</f>
        <v>CAR</v>
      </c>
      <c r="L722" s="23" t="str">
        <f ca="1">IFERROR(IF(ISBLANK(VLOOKUP($B722,INDIRECT(nfl_game_result),MATCH(L$1,INDIRECT(nfl_game_result_header),0),FALSE)),"",VLOOKUP($B722,INDIRECT(nfl_game_result),MATCH(L$1,INDIRECT(nfl_game_result_header),0),FALSE)),"error")</f>
        <v/>
      </c>
      <c r="M722" t="s">
        <v>14</v>
      </c>
      <c r="N722">
        <v>1.5</v>
      </c>
      <c r="O722" t="s">
        <v>80</v>
      </c>
      <c r="V722" s="23" t="s">
        <v>416</v>
      </c>
      <c r="W722">
        <f ca="1">VALUE(LEFT(C722, 4))</f>
        <v>2013</v>
      </c>
      <c r="X722">
        <f ca="1">VALUE(MID(C722,6,FIND("_",C722,6)-6))</f>
        <v>6</v>
      </c>
      <c r="Y722" t="str">
        <f ca="1">IF(NOT(OR(ISBLANK(D722),ISBLANK(E722),D722="",E722="")),D722-E722,"")</f>
        <v/>
      </c>
      <c r="Z722" t="str">
        <f ca="1">IF(OR(NOT(ISNUMBER(D722)),ISBLANK(D722),D722="",ISBLANK(N722)),"",ABS(D722-N722))</f>
        <v/>
      </c>
      <c r="AA722">
        <f ca="1">IF(OR(ISBLANK(J722),ISBLANK(O722),J722="",O722=""),"",IF(J722=O722,1,0))</f>
        <v>0</v>
      </c>
      <c r="AB722" t="str">
        <f ca="1">IF(OR(ISBLANK(K722),ISBLANK(Q722),K722="",Q722=""),"",IF(K722=Q722,1,0))</f>
        <v/>
      </c>
      <c r="AC722" s="23" t="str">
        <f t="shared" ref="AC722:AC785" ca="1" si="11">IF(OR(ISBLANK(L722),ISBLANK(T722),L722="",T722=""),"",IF(L722=T722,1,0))</f>
        <v/>
      </c>
    </row>
    <row r="723" spans="1:29" x14ac:dyDescent="0.25">
      <c r="A723" s="23">
        <v>722</v>
      </c>
      <c r="B723">
        <v>352</v>
      </c>
      <c r="C723" t="str">
        <f ca="1">IFERROR(VLOOKUP($B723,INDIRECT(nfl_game_result),MATCH(C$1,INDIRECT(nfl_game_result_header),0),FALSE),"error")</f>
        <v>2013_06_PIT@NYJ</v>
      </c>
      <c r="D723" t="str">
        <f ca="1">IFERROR(IF(ISBLANK(VLOOKUP($B723,INDIRECT(nfl_game_result),MATCH(D$1,INDIRECT(nfl_game_result_header),0),FALSE)),"",VLOOKUP($B723,INDIRECT(nfl_game_result),MATCH(D$1,INDIRECT(nfl_game_result_header),0),FALSE)),"error")</f>
        <v/>
      </c>
      <c r="E723">
        <f ca="1">IFERROR(IF(ISBLANK(VLOOKUP($B723,INDIRECT(nfl_game_result),MATCH(E$1,INDIRECT(nfl_game_result_header),0),FALSE)),"",VLOOKUP($B723,INDIRECT(nfl_game_result),MATCH(E$1,INDIRECT(nfl_game_result_header),0),FALSE)),"error")</f>
        <v>-2.5</v>
      </c>
      <c r="F723" s="23" t="str">
        <f ca="1">IFERROR(IF(ISBLANK(VLOOKUP($B723,INDIRECT(nfl_game_result),MATCH(F$1,INDIRECT(nfl_game_result_header),0),FALSE)),"",VLOOKUP($B723,INDIRECT(nfl_game_result),MATCH(F$1,INDIRECT(nfl_game_result_header),0),FALSE)),"error")</f>
        <v/>
      </c>
      <c r="G723" s="23" t="str">
        <f ca="1">IFERROR(IF(ISBLANK(VLOOKUP($B723,INDIRECT(nfl_game_result),MATCH(G$1,INDIRECT(nfl_game_result_header),0),FALSE)),"",VLOOKUP($B723,INDIRECT(nfl_game_result),MATCH(G$1,INDIRECT(nfl_game_result_header),0),FALSE)),"error")</f>
        <v/>
      </c>
      <c r="H723">
        <f ca="1">IFERROR(IF(ISBLANK(VLOOKUP($B723,INDIRECT(nfl_game_result),MATCH(H$1,INDIRECT(nfl_game_result_header),0),FALSE)),"",VLOOKUP($B723,INDIRECT(nfl_game_result),MATCH(H$1,INDIRECT(nfl_game_result_header),0),FALSE)),"error")</f>
        <v>6</v>
      </c>
      <c r="I723">
        <f ca="1">IFERROR(IF(ISBLANK(VLOOKUP($B723,INDIRECT(nfl_game_result),MATCH(I$1,INDIRECT(nfl_game_result_header),0),FALSE)),"",VLOOKUP($B723,INDIRECT(nfl_game_result),MATCH(I$1,INDIRECT(nfl_game_result_header),0),FALSE)),"error")</f>
        <v>19</v>
      </c>
      <c r="J723" t="str">
        <f ca="1">IFERROR(IF(ISBLANK(VLOOKUP($B723,INDIRECT(nfl_game_result),MATCH(J$1,INDIRECT(nfl_game_result_header),0),FALSE)),"",VLOOKUP($B723,INDIRECT(nfl_game_result),MATCH(J$1,INDIRECT(nfl_game_result_header),0),FALSE)),"error")</f>
        <v>PIT</v>
      </c>
      <c r="K723" t="str">
        <f ca="1">IFERROR(IF(ISBLANK(VLOOKUP($B723,INDIRECT(nfl_game_result),MATCH(K$1,INDIRECT(nfl_game_result_header),0),FALSE)),"",VLOOKUP($B723,INDIRECT(nfl_game_result),MATCH(K$1,INDIRECT(nfl_game_result_header),0),FALSE)),"error")</f>
        <v>PIT</v>
      </c>
      <c r="L723" s="23" t="str">
        <f ca="1">IFERROR(IF(ISBLANK(VLOOKUP($B723,INDIRECT(nfl_game_result),MATCH(L$1,INDIRECT(nfl_game_result_header),0),FALSE)),"",VLOOKUP($B723,INDIRECT(nfl_game_result),MATCH(L$1,INDIRECT(nfl_game_result_header),0),FALSE)),"error")</f>
        <v/>
      </c>
      <c r="M723" t="s">
        <v>14</v>
      </c>
      <c r="N723">
        <v>-1.5</v>
      </c>
      <c r="O723" t="s">
        <v>87</v>
      </c>
      <c r="V723" s="23" t="s">
        <v>416</v>
      </c>
      <c r="W723">
        <f ca="1">VALUE(LEFT(C723, 4))</f>
        <v>2013</v>
      </c>
      <c r="X723">
        <f ca="1">VALUE(MID(C723,6,FIND("_",C723,6)-6))</f>
        <v>6</v>
      </c>
      <c r="Y723" t="str">
        <f ca="1">IF(NOT(OR(ISBLANK(D723),ISBLANK(E723),D723="",E723="")),D723-E723,"")</f>
        <v/>
      </c>
      <c r="Z723" t="str">
        <f ca="1">IF(OR(NOT(ISNUMBER(D723)),ISBLANK(D723),D723="",ISBLANK(N723)),"",ABS(D723-N723))</f>
        <v/>
      </c>
      <c r="AA723">
        <f ca="1">IF(OR(ISBLANK(J723),ISBLANK(O723),J723="",O723=""),"",IF(J723=O723,1,0))</f>
        <v>1</v>
      </c>
      <c r="AB723" t="str">
        <f ca="1">IF(OR(ISBLANK(K723),ISBLANK(Q723),K723="",Q723=""),"",IF(K723=Q723,1,0))</f>
        <v/>
      </c>
      <c r="AC723" s="23" t="str">
        <f t="shared" ca="1" si="11"/>
        <v/>
      </c>
    </row>
    <row r="724" spans="1:29" x14ac:dyDescent="0.25">
      <c r="A724" s="23">
        <v>723</v>
      </c>
      <c r="B724">
        <v>353</v>
      </c>
      <c r="C724" t="str">
        <f ca="1">IFERROR(VLOOKUP($B724,INDIRECT(nfl_game_result),MATCH(C$1,INDIRECT(nfl_game_result_header),0),FALSE),"error")</f>
        <v>2013_06_PHI@TBY</v>
      </c>
      <c r="D724" t="str">
        <f ca="1">IFERROR(IF(ISBLANK(VLOOKUP($B724,INDIRECT(nfl_game_result),MATCH(D$1,INDIRECT(nfl_game_result_header),0),FALSE)),"",VLOOKUP($B724,INDIRECT(nfl_game_result),MATCH(D$1,INDIRECT(nfl_game_result_header),0),FALSE)),"error")</f>
        <v/>
      </c>
      <c r="E724">
        <f ca="1">IFERROR(IF(ISBLANK(VLOOKUP($B724,INDIRECT(nfl_game_result),MATCH(E$1,INDIRECT(nfl_game_result_header),0),FALSE)),"",VLOOKUP($B724,INDIRECT(nfl_game_result),MATCH(E$1,INDIRECT(nfl_game_result_header),0),FALSE)),"error")</f>
        <v>1.5</v>
      </c>
      <c r="F724" s="23" t="str">
        <f ca="1">IFERROR(IF(ISBLANK(VLOOKUP($B724,INDIRECT(nfl_game_result),MATCH(F$1,INDIRECT(nfl_game_result_header),0),FALSE)),"",VLOOKUP($B724,INDIRECT(nfl_game_result),MATCH(F$1,INDIRECT(nfl_game_result_header),0),FALSE)),"error")</f>
        <v/>
      </c>
      <c r="G724" s="23" t="str">
        <f ca="1">IFERROR(IF(ISBLANK(VLOOKUP($B724,INDIRECT(nfl_game_result),MATCH(G$1,INDIRECT(nfl_game_result_header),0),FALSE)),"",VLOOKUP($B724,INDIRECT(nfl_game_result),MATCH(G$1,INDIRECT(nfl_game_result_header),0),FALSE)),"error")</f>
        <v/>
      </c>
      <c r="H724">
        <f ca="1">IFERROR(IF(ISBLANK(VLOOKUP($B724,INDIRECT(nfl_game_result),MATCH(H$1,INDIRECT(nfl_game_result_header),0),FALSE)),"",VLOOKUP($B724,INDIRECT(nfl_game_result),MATCH(H$1,INDIRECT(nfl_game_result_header),0),FALSE)),"error")</f>
        <v>20</v>
      </c>
      <c r="I724">
        <f ca="1">IFERROR(IF(ISBLANK(VLOOKUP($B724,INDIRECT(nfl_game_result),MATCH(I$1,INDIRECT(nfl_game_result_header),0),FALSE)),"",VLOOKUP($B724,INDIRECT(nfl_game_result),MATCH(I$1,INDIRECT(nfl_game_result_header),0),FALSE)),"error")</f>
        <v>31</v>
      </c>
      <c r="J724" t="str">
        <f ca="1">IFERROR(IF(ISBLANK(VLOOKUP($B724,INDIRECT(nfl_game_result),MATCH(J$1,INDIRECT(nfl_game_result_header),0),FALSE)),"",VLOOKUP($B724,INDIRECT(nfl_game_result),MATCH(J$1,INDIRECT(nfl_game_result_header),0),FALSE)),"error")</f>
        <v>PHI</v>
      </c>
      <c r="K724" t="str">
        <f ca="1">IFERROR(IF(ISBLANK(VLOOKUP($B724,INDIRECT(nfl_game_result),MATCH(K$1,INDIRECT(nfl_game_result_header),0),FALSE)),"",VLOOKUP($B724,INDIRECT(nfl_game_result),MATCH(K$1,INDIRECT(nfl_game_result_header),0),FALSE)),"error")</f>
        <v>PHI</v>
      </c>
      <c r="L724" s="23" t="str">
        <f ca="1">IFERROR(IF(ISBLANK(VLOOKUP($B724,INDIRECT(nfl_game_result),MATCH(L$1,INDIRECT(nfl_game_result_header),0),FALSE)),"",VLOOKUP($B724,INDIRECT(nfl_game_result),MATCH(L$1,INDIRECT(nfl_game_result_header),0),FALSE)),"error")</f>
        <v/>
      </c>
      <c r="M724" t="s">
        <v>14</v>
      </c>
      <c r="N724">
        <v>1.5</v>
      </c>
      <c r="O724" t="s">
        <v>334</v>
      </c>
      <c r="V724" s="23" t="s">
        <v>416</v>
      </c>
      <c r="W724">
        <f ca="1">VALUE(LEFT(C724, 4))</f>
        <v>2013</v>
      </c>
      <c r="X724">
        <f ca="1">VALUE(MID(C724,6,FIND("_",C724,6)-6))</f>
        <v>6</v>
      </c>
      <c r="Y724" t="str">
        <f ca="1">IF(NOT(OR(ISBLANK(D724),ISBLANK(E724),D724="",E724="")),D724-E724,"")</f>
        <v/>
      </c>
      <c r="Z724" t="str">
        <f ca="1">IF(OR(NOT(ISNUMBER(D724)),ISBLANK(D724),D724="",ISBLANK(N724)),"",ABS(D724-N724))</f>
        <v/>
      </c>
      <c r="AA724">
        <f ca="1">IF(OR(ISBLANK(J724),ISBLANK(O724),J724="",O724=""),"",IF(J724=O724,1,0))</f>
        <v>0</v>
      </c>
      <c r="AB724" t="str">
        <f ca="1">IF(OR(ISBLANK(K724),ISBLANK(Q724),K724="",Q724=""),"",IF(K724=Q724,1,0))</f>
        <v/>
      </c>
      <c r="AC724" s="23" t="str">
        <f t="shared" ca="1" si="11"/>
        <v/>
      </c>
    </row>
    <row r="725" spans="1:29" x14ac:dyDescent="0.25">
      <c r="A725" s="23">
        <v>724</v>
      </c>
      <c r="B725">
        <v>354</v>
      </c>
      <c r="C725" t="str">
        <f ca="1">IFERROR(VLOOKUP($B725,INDIRECT(nfl_game_result),MATCH(C$1,INDIRECT(nfl_game_result_header),0),FALSE),"error")</f>
        <v>2013_06_JAX@DEN</v>
      </c>
      <c r="D725" t="str">
        <f ca="1">IFERROR(IF(ISBLANK(VLOOKUP($B725,INDIRECT(nfl_game_result),MATCH(D$1,INDIRECT(nfl_game_result_header),0),FALSE)),"",VLOOKUP($B725,INDIRECT(nfl_game_result),MATCH(D$1,INDIRECT(nfl_game_result_header),0),FALSE)),"error")</f>
        <v/>
      </c>
      <c r="E725">
        <f ca="1">IFERROR(IF(ISBLANK(VLOOKUP($B725,INDIRECT(nfl_game_result),MATCH(E$1,INDIRECT(nfl_game_result_header),0),FALSE)),"",VLOOKUP($B725,INDIRECT(nfl_game_result),MATCH(E$1,INDIRECT(nfl_game_result_header),0),FALSE)),"error")</f>
        <v>-27.5</v>
      </c>
      <c r="F725" s="23" t="str">
        <f ca="1">IFERROR(IF(ISBLANK(VLOOKUP($B725,INDIRECT(nfl_game_result),MATCH(F$1,INDIRECT(nfl_game_result_header),0),FALSE)),"",VLOOKUP($B725,INDIRECT(nfl_game_result),MATCH(F$1,INDIRECT(nfl_game_result_header),0),FALSE)),"error")</f>
        <v/>
      </c>
      <c r="G725" s="23" t="str">
        <f ca="1">IFERROR(IF(ISBLANK(VLOOKUP($B725,INDIRECT(nfl_game_result),MATCH(G$1,INDIRECT(nfl_game_result_header),0),FALSE)),"",VLOOKUP($B725,INDIRECT(nfl_game_result),MATCH(G$1,INDIRECT(nfl_game_result_header),0),FALSE)),"error")</f>
        <v/>
      </c>
      <c r="H725">
        <f ca="1">IFERROR(IF(ISBLANK(VLOOKUP($B725,INDIRECT(nfl_game_result),MATCH(H$1,INDIRECT(nfl_game_result_header),0),FALSE)),"",VLOOKUP($B725,INDIRECT(nfl_game_result),MATCH(H$1,INDIRECT(nfl_game_result_header),0),FALSE)),"error")</f>
        <v>35</v>
      </c>
      <c r="I725">
        <f ca="1">IFERROR(IF(ISBLANK(VLOOKUP($B725,INDIRECT(nfl_game_result),MATCH(I$1,INDIRECT(nfl_game_result_header),0),FALSE)),"",VLOOKUP($B725,INDIRECT(nfl_game_result),MATCH(I$1,INDIRECT(nfl_game_result_header),0),FALSE)),"error")</f>
        <v>19</v>
      </c>
      <c r="J725" t="str">
        <f ca="1">IFERROR(IF(ISBLANK(VLOOKUP($B725,INDIRECT(nfl_game_result),MATCH(J$1,INDIRECT(nfl_game_result_header),0),FALSE)),"",VLOOKUP($B725,INDIRECT(nfl_game_result),MATCH(J$1,INDIRECT(nfl_game_result_header),0),FALSE)),"error")</f>
        <v>JAX</v>
      </c>
      <c r="K725" t="str">
        <f ca="1">IFERROR(IF(ISBLANK(VLOOKUP($B725,INDIRECT(nfl_game_result),MATCH(K$1,INDIRECT(nfl_game_result_header),0),FALSE)),"",VLOOKUP($B725,INDIRECT(nfl_game_result),MATCH(K$1,INDIRECT(nfl_game_result_header),0),FALSE)),"error")</f>
        <v>DEN</v>
      </c>
      <c r="L725" s="23" t="str">
        <f ca="1">IFERROR(IF(ISBLANK(VLOOKUP($B725,INDIRECT(nfl_game_result),MATCH(L$1,INDIRECT(nfl_game_result_header),0),FALSE)),"",VLOOKUP($B725,INDIRECT(nfl_game_result),MATCH(L$1,INDIRECT(nfl_game_result_header),0),FALSE)),"error")</f>
        <v/>
      </c>
      <c r="M725" t="s">
        <v>14</v>
      </c>
      <c r="N725">
        <v>-28</v>
      </c>
      <c r="O725" t="s">
        <v>72</v>
      </c>
      <c r="V725" s="23" t="s">
        <v>416</v>
      </c>
      <c r="W725">
        <f ca="1">VALUE(LEFT(C725, 4))</f>
        <v>2013</v>
      </c>
      <c r="X725">
        <f ca="1">VALUE(MID(C725,6,FIND("_",C725,6)-6))</f>
        <v>6</v>
      </c>
      <c r="Y725" t="str">
        <f ca="1">IF(NOT(OR(ISBLANK(D725),ISBLANK(E725),D725="",E725="")),D725-E725,"")</f>
        <v/>
      </c>
      <c r="Z725" t="str">
        <f ca="1">IF(OR(NOT(ISNUMBER(D725)),ISBLANK(D725),D725="",ISBLANK(N725)),"",ABS(D725-N725))</f>
        <v/>
      </c>
      <c r="AA725">
        <f ca="1">IF(OR(ISBLANK(J725),ISBLANK(O725),J725="",O725=""),"",IF(J725=O725,1,0))</f>
        <v>0</v>
      </c>
      <c r="AB725" t="str">
        <f ca="1">IF(OR(ISBLANK(K725),ISBLANK(Q725),K725="",Q725=""),"",IF(K725=Q725,1,0))</f>
        <v/>
      </c>
      <c r="AC725" s="23" t="str">
        <f t="shared" ca="1" si="11"/>
        <v/>
      </c>
    </row>
    <row r="726" spans="1:29" x14ac:dyDescent="0.25">
      <c r="A726" s="23">
        <v>725</v>
      </c>
      <c r="B726">
        <v>355</v>
      </c>
      <c r="C726" t="str">
        <f ca="1">IFERROR(VLOOKUP($B726,INDIRECT(nfl_game_result),MATCH(C$1,INDIRECT(nfl_game_result_header),0),FALSE),"error")</f>
        <v>2013_06_TEN@SEA</v>
      </c>
      <c r="D726" t="str">
        <f ca="1">IFERROR(IF(ISBLANK(VLOOKUP($B726,INDIRECT(nfl_game_result),MATCH(D$1,INDIRECT(nfl_game_result_header),0),FALSE)),"",VLOOKUP($B726,INDIRECT(nfl_game_result),MATCH(D$1,INDIRECT(nfl_game_result_header),0),FALSE)),"error")</f>
        <v/>
      </c>
      <c r="E726">
        <f ca="1">IFERROR(IF(ISBLANK(VLOOKUP($B726,INDIRECT(nfl_game_result),MATCH(E$1,INDIRECT(nfl_game_result_header),0),FALSE)),"",VLOOKUP($B726,INDIRECT(nfl_game_result),MATCH(E$1,INDIRECT(nfl_game_result_header),0),FALSE)),"error")</f>
        <v>-13.5</v>
      </c>
      <c r="F726" s="23" t="str">
        <f ca="1">IFERROR(IF(ISBLANK(VLOOKUP($B726,INDIRECT(nfl_game_result),MATCH(F$1,INDIRECT(nfl_game_result_header),0),FALSE)),"",VLOOKUP($B726,INDIRECT(nfl_game_result),MATCH(F$1,INDIRECT(nfl_game_result_header),0),FALSE)),"error")</f>
        <v/>
      </c>
      <c r="G726" s="23" t="str">
        <f ca="1">IFERROR(IF(ISBLANK(VLOOKUP($B726,INDIRECT(nfl_game_result),MATCH(G$1,INDIRECT(nfl_game_result_header),0),FALSE)),"",VLOOKUP($B726,INDIRECT(nfl_game_result),MATCH(G$1,INDIRECT(nfl_game_result_header),0),FALSE)),"error")</f>
        <v/>
      </c>
      <c r="H726">
        <f ca="1">IFERROR(IF(ISBLANK(VLOOKUP($B726,INDIRECT(nfl_game_result),MATCH(H$1,INDIRECT(nfl_game_result_header),0),FALSE)),"",VLOOKUP($B726,INDIRECT(nfl_game_result),MATCH(H$1,INDIRECT(nfl_game_result_header),0),FALSE)),"error")</f>
        <v>20</v>
      </c>
      <c r="I726">
        <f ca="1">IFERROR(IF(ISBLANK(VLOOKUP($B726,INDIRECT(nfl_game_result),MATCH(I$1,INDIRECT(nfl_game_result_header),0),FALSE)),"",VLOOKUP($B726,INDIRECT(nfl_game_result),MATCH(I$1,INDIRECT(nfl_game_result_header),0),FALSE)),"error")</f>
        <v>13</v>
      </c>
      <c r="J726" t="str">
        <f ca="1">IFERROR(IF(ISBLANK(VLOOKUP($B726,INDIRECT(nfl_game_result),MATCH(J$1,INDIRECT(nfl_game_result_header),0),FALSE)),"",VLOOKUP($B726,INDIRECT(nfl_game_result),MATCH(J$1,INDIRECT(nfl_game_result_header),0),FALSE)),"error")</f>
        <v>TEN</v>
      </c>
      <c r="K726" t="str">
        <f ca="1">IFERROR(IF(ISBLANK(VLOOKUP($B726,INDIRECT(nfl_game_result),MATCH(K$1,INDIRECT(nfl_game_result_header),0),FALSE)),"",VLOOKUP($B726,INDIRECT(nfl_game_result),MATCH(K$1,INDIRECT(nfl_game_result_header),0),FALSE)),"error")</f>
        <v>SEA</v>
      </c>
      <c r="L726" s="23" t="str">
        <f ca="1">IFERROR(IF(ISBLANK(VLOOKUP($B726,INDIRECT(nfl_game_result),MATCH(L$1,INDIRECT(nfl_game_result_header),0),FALSE)),"",VLOOKUP($B726,INDIRECT(nfl_game_result),MATCH(L$1,INDIRECT(nfl_game_result_header),0),FALSE)),"error")</f>
        <v/>
      </c>
      <c r="M726" t="s">
        <v>14</v>
      </c>
      <c r="N726">
        <v>-10.5</v>
      </c>
      <c r="O726" t="s">
        <v>89</v>
      </c>
      <c r="V726" s="23" t="s">
        <v>416</v>
      </c>
      <c r="W726">
        <f ca="1">VALUE(LEFT(C726, 4))</f>
        <v>2013</v>
      </c>
      <c r="X726">
        <f ca="1">VALUE(MID(C726,6,FIND("_",C726,6)-6))</f>
        <v>6</v>
      </c>
      <c r="Y726" t="str">
        <f ca="1">IF(NOT(OR(ISBLANK(D726),ISBLANK(E726),D726="",E726="")),D726-E726,"")</f>
        <v/>
      </c>
      <c r="Z726" t="str">
        <f ca="1">IF(OR(NOT(ISNUMBER(D726)),ISBLANK(D726),D726="",ISBLANK(N726)),"",ABS(D726-N726))</f>
        <v/>
      </c>
      <c r="AA726">
        <f ca="1">IF(OR(ISBLANK(J726),ISBLANK(O726),J726="",O726=""),"",IF(J726=O726,1,0))</f>
        <v>0</v>
      </c>
      <c r="AB726" t="str">
        <f ca="1">IF(OR(ISBLANK(K726),ISBLANK(Q726),K726="",Q726=""),"",IF(K726=Q726,1,0))</f>
        <v/>
      </c>
      <c r="AC726" s="23" t="str">
        <f t="shared" ca="1" si="11"/>
        <v/>
      </c>
    </row>
    <row r="727" spans="1:29" x14ac:dyDescent="0.25">
      <c r="A727" s="23">
        <v>726</v>
      </c>
      <c r="B727">
        <v>356</v>
      </c>
      <c r="C727" t="str">
        <f ca="1">IFERROR(VLOOKUP($B727,INDIRECT(nfl_game_result),MATCH(C$1,INDIRECT(nfl_game_result_header),0),FALSE),"error")</f>
        <v>2013_06_NOR@NWE</v>
      </c>
      <c r="D727" t="str">
        <f ca="1">IFERROR(IF(ISBLANK(VLOOKUP($B727,INDIRECT(nfl_game_result),MATCH(D$1,INDIRECT(nfl_game_result_header),0),FALSE)),"",VLOOKUP($B727,INDIRECT(nfl_game_result),MATCH(D$1,INDIRECT(nfl_game_result_header),0),FALSE)),"error")</f>
        <v/>
      </c>
      <c r="E727">
        <f ca="1">IFERROR(IF(ISBLANK(VLOOKUP($B727,INDIRECT(nfl_game_result),MATCH(E$1,INDIRECT(nfl_game_result_header),0),FALSE)),"",VLOOKUP($B727,INDIRECT(nfl_game_result),MATCH(E$1,INDIRECT(nfl_game_result_header),0),FALSE)),"error")</f>
        <v>-2.5</v>
      </c>
      <c r="F727" s="23" t="str">
        <f ca="1">IFERROR(IF(ISBLANK(VLOOKUP($B727,INDIRECT(nfl_game_result),MATCH(F$1,INDIRECT(nfl_game_result_header),0),FALSE)),"",VLOOKUP($B727,INDIRECT(nfl_game_result),MATCH(F$1,INDIRECT(nfl_game_result_header),0),FALSE)),"error")</f>
        <v/>
      </c>
      <c r="G727" s="23" t="str">
        <f ca="1">IFERROR(IF(ISBLANK(VLOOKUP($B727,INDIRECT(nfl_game_result),MATCH(G$1,INDIRECT(nfl_game_result_header),0),FALSE)),"",VLOOKUP($B727,INDIRECT(nfl_game_result),MATCH(G$1,INDIRECT(nfl_game_result_header),0),FALSE)),"error")</f>
        <v/>
      </c>
      <c r="H727">
        <f ca="1">IFERROR(IF(ISBLANK(VLOOKUP($B727,INDIRECT(nfl_game_result),MATCH(H$1,INDIRECT(nfl_game_result_header),0),FALSE)),"",VLOOKUP($B727,INDIRECT(nfl_game_result),MATCH(H$1,INDIRECT(nfl_game_result_header),0),FALSE)),"error")</f>
        <v>30</v>
      </c>
      <c r="I727">
        <f ca="1">IFERROR(IF(ISBLANK(VLOOKUP($B727,INDIRECT(nfl_game_result),MATCH(I$1,INDIRECT(nfl_game_result_header),0),FALSE)),"",VLOOKUP($B727,INDIRECT(nfl_game_result),MATCH(I$1,INDIRECT(nfl_game_result_header),0),FALSE)),"error")</f>
        <v>27</v>
      </c>
      <c r="J727" t="str">
        <f ca="1">IFERROR(IF(ISBLANK(VLOOKUP($B727,INDIRECT(nfl_game_result),MATCH(J$1,INDIRECT(nfl_game_result_header),0),FALSE)),"",VLOOKUP($B727,INDIRECT(nfl_game_result),MATCH(J$1,INDIRECT(nfl_game_result_header),0),FALSE)),"error")</f>
        <v>NWE</v>
      </c>
      <c r="K727" t="str">
        <f ca="1">IFERROR(IF(ISBLANK(VLOOKUP($B727,INDIRECT(nfl_game_result),MATCH(K$1,INDIRECT(nfl_game_result_header),0),FALSE)),"",VLOOKUP($B727,INDIRECT(nfl_game_result),MATCH(K$1,INDIRECT(nfl_game_result_header),0),FALSE)),"error")</f>
        <v>NWE</v>
      </c>
      <c r="L727" s="23" t="str">
        <f ca="1">IFERROR(IF(ISBLANK(VLOOKUP($B727,INDIRECT(nfl_game_result),MATCH(L$1,INDIRECT(nfl_game_result_header),0),FALSE)),"",VLOOKUP($B727,INDIRECT(nfl_game_result),MATCH(L$1,INDIRECT(nfl_game_result_header),0),FALSE)),"error")</f>
        <v/>
      </c>
      <c r="M727" t="s">
        <v>14</v>
      </c>
      <c r="N727">
        <v>-1.5</v>
      </c>
      <c r="O727" t="s">
        <v>335</v>
      </c>
      <c r="V727" s="23" t="s">
        <v>416</v>
      </c>
      <c r="W727">
        <f ca="1">VALUE(LEFT(C727, 4))</f>
        <v>2013</v>
      </c>
      <c r="X727">
        <f ca="1">VALUE(MID(C727,6,FIND("_",C727,6)-6))</f>
        <v>6</v>
      </c>
      <c r="Y727" t="str">
        <f ca="1">IF(NOT(OR(ISBLANK(D727),ISBLANK(E727),D727="",E727="")),D727-E727,"")</f>
        <v/>
      </c>
      <c r="Z727" t="str">
        <f ca="1">IF(OR(NOT(ISNUMBER(D727)),ISBLANK(D727),D727="",ISBLANK(N727)),"",ABS(D727-N727))</f>
        <v/>
      </c>
      <c r="AA727">
        <f ca="1">IF(OR(ISBLANK(J727),ISBLANK(O727),J727="",O727=""),"",IF(J727=O727,1,0))</f>
        <v>0</v>
      </c>
      <c r="AB727" t="str">
        <f ca="1">IF(OR(ISBLANK(K727),ISBLANK(Q727),K727="",Q727=""),"",IF(K727=Q727,1,0))</f>
        <v/>
      </c>
      <c r="AC727" s="23" t="str">
        <f t="shared" ca="1" si="11"/>
        <v/>
      </c>
    </row>
    <row r="728" spans="1:29" x14ac:dyDescent="0.25">
      <c r="A728" s="23">
        <v>727</v>
      </c>
      <c r="B728">
        <v>357</v>
      </c>
      <c r="C728" t="str">
        <f ca="1">IFERROR(VLOOKUP($B728,INDIRECT(nfl_game_result),MATCH(C$1,INDIRECT(nfl_game_result_header),0),FALSE),"error")</f>
        <v>2013_06_ARI@SFO</v>
      </c>
      <c r="D728" t="str">
        <f ca="1">IFERROR(IF(ISBLANK(VLOOKUP($B728,INDIRECT(nfl_game_result),MATCH(D$1,INDIRECT(nfl_game_result_header),0),FALSE)),"",VLOOKUP($B728,INDIRECT(nfl_game_result),MATCH(D$1,INDIRECT(nfl_game_result_header),0),FALSE)),"error")</f>
        <v/>
      </c>
      <c r="E728">
        <f ca="1">IFERROR(IF(ISBLANK(VLOOKUP($B728,INDIRECT(nfl_game_result),MATCH(E$1,INDIRECT(nfl_game_result_header),0),FALSE)),"",VLOOKUP($B728,INDIRECT(nfl_game_result),MATCH(E$1,INDIRECT(nfl_game_result_header),0),FALSE)),"error")</f>
        <v>-11.5</v>
      </c>
      <c r="F728" s="23" t="str">
        <f ca="1">IFERROR(IF(ISBLANK(VLOOKUP($B728,INDIRECT(nfl_game_result),MATCH(F$1,INDIRECT(nfl_game_result_header),0),FALSE)),"",VLOOKUP($B728,INDIRECT(nfl_game_result),MATCH(F$1,INDIRECT(nfl_game_result_header),0),FALSE)),"error")</f>
        <v/>
      </c>
      <c r="G728" s="23" t="str">
        <f ca="1">IFERROR(IF(ISBLANK(VLOOKUP($B728,INDIRECT(nfl_game_result),MATCH(G$1,INDIRECT(nfl_game_result_header),0),FALSE)),"",VLOOKUP($B728,INDIRECT(nfl_game_result),MATCH(G$1,INDIRECT(nfl_game_result_header),0),FALSE)),"error")</f>
        <v/>
      </c>
      <c r="H728">
        <f ca="1">IFERROR(IF(ISBLANK(VLOOKUP($B728,INDIRECT(nfl_game_result),MATCH(H$1,INDIRECT(nfl_game_result_header),0),FALSE)),"",VLOOKUP($B728,INDIRECT(nfl_game_result),MATCH(H$1,INDIRECT(nfl_game_result_header),0),FALSE)),"error")</f>
        <v>32</v>
      </c>
      <c r="I728">
        <f ca="1">IFERROR(IF(ISBLANK(VLOOKUP($B728,INDIRECT(nfl_game_result),MATCH(I$1,INDIRECT(nfl_game_result_header),0),FALSE)),"",VLOOKUP($B728,INDIRECT(nfl_game_result),MATCH(I$1,INDIRECT(nfl_game_result_header),0),FALSE)),"error")</f>
        <v>20</v>
      </c>
      <c r="J728" t="str">
        <f ca="1">IFERROR(IF(ISBLANK(VLOOKUP($B728,INDIRECT(nfl_game_result),MATCH(J$1,INDIRECT(nfl_game_result_header),0),FALSE)),"",VLOOKUP($B728,INDIRECT(nfl_game_result),MATCH(J$1,INDIRECT(nfl_game_result_header),0),FALSE)),"error")</f>
        <v>SFO</v>
      </c>
      <c r="K728" t="str">
        <f ca="1">IFERROR(IF(ISBLANK(VLOOKUP($B728,INDIRECT(nfl_game_result),MATCH(K$1,INDIRECT(nfl_game_result_header),0),FALSE)),"",VLOOKUP($B728,INDIRECT(nfl_game_result),MATCH(K$1,INDIRECT(nfl_game_result_header),0),FALSE)),"error")</f>
        <v>SFO</v>
      </c>
      <c r="L728" s="23" t="str">
        <f ca="1">IFERROR(IF(ISBLANK(VLOOKUP($B728,INDIRECT(nfl_game_result),MATCH(L$1,INDIRECT(nfl_game_result_header),0),FALSE)),"",VLOOKUP($B728,INDIRECT(nfl_game_result),MATCH(L$1,INDIRECT(nfl_game_result_header),0),FALSE)),"error")</f>
        <v/>
      </c>
      <c r="M728" t="s">
        <v>14</v>
      </c>
      <c r="N728">
        <v>-10.5</v>
      </c>
      <c r="O728" t="s">
        <v>333</v>
      </c>
      <c r="V728" s="23" t="s">
        <v>416</v>
      </c>
      <c r="W728">
        <f ca="1">VALUE(LEFT(C728, 4))</f>
        <v>2013</v>
      </c>
      <c r="X728">
        <f ca="1">VALUE(MID(C728,6,FIND("_",C728,6)-6))</f>
        <v>6</v>
      </c>
      <c r="Y728" t="str">
        <f ca="1">IF(NOT(OR(ISBLANK(D728),ISBLANK(E728),D728="",E728="")),D728-E728,"")</f>
        <v/>
      </c>
      <c r="Z728" t="str">
        <f ca="1">IF(OR(NOT(ISNUMBER(D728)),ISBLANK(D728),D728="",ISBLANK(N728)),"",ABS(D728-N728))</f>
        <v/>
      </c>
      <c r="AA728">
        <f ca="1">IF(OR(ISBLANK(J728),ISBLANK(O728),J728="",O728=""),"",IF(J728=O728,1,0))</f>
        <v>1</v>
      </c>
      <c r="AB728" t="str">
        <f ca="1">IF(OR(ISBLANK(K728),ISBLANK(Q728),K728="",Q728=""),"",IF(K728=Q728,1,0))</f>
        <v/>
      </c>
      <c r="AC728" s="23" t="str">
        <f t="shared" ca="1" si="11"/>
        <v/>
      </c>
    </row>
    <row r="729" spans="1:29" x14ac:dyDescent="0.25">
      <c r="A729" s="23">
        <v>728</v>
      </c>
      <c r="B729">
        <v>358</v>
      </c>
      <c r="C729" t="str">
        <f ca="1">IFERROR(VLOOKUP($B729,INDIRECT(nfl_game_result),MATCH(C$1,INDIRECT(nfl_game_result_header),0),FALSE),"error")</f>
        <v>2013_06_WAS@DAL</v>
      </c>
      <c r="D729" t="str">
        <f ca="1">IFERROR(IF(ISBLANK(VLOOKUP($B729,INDIRECT(nfl_game_result),MATCH(D$1,INDIRECT(nfl_game_result_header),0),FALSE)),"",VLOOKUP($B729,INDIRECT(nfl_game_result),MATCH(D$1,INDIRECT(nfl_game_result_header),0),FALSE)),"error")</f>
        <v/>
      </c>
      <c r="E729">
        <f ca="1">IFERROR(IF(ISBLANK(VLOOKUP($B729,INDIRECT(nfl_game_result),MATCH(E$1,INDIRECT(nfl_game_result_header),0),FALSE)),"",VLOOKUP($B729,INDIRECT(nfl_game_result),MATCH(E$1,INDIRECT(nfl_game_result_header),0),FALSE)),"error")</f>
        <v>-5.5</v>
      </c>
      <c r="F729" s="23" t="str">
        <f ca="1">IFERROR(IF(ISBLANK(VLOOKUP($B729,INDIRECT(nfl_game_result),MATCH(F$1,INDIRECT(nfl_game_result_header),0),FALSE)),"",VLOOKUP($B729,INDIRECT(nfl_game_result),MATCH(F$1,INDIRECT(nfl_game_result_header),0),FALSE)),"error")</f>
        <v/>
      </c>
      <c r="G729" s="23" t="str">
        <f ca="1">IFERROR(IF(ISBLANK(VLOOKUP($B729,INDIRECT(nfl_game_result),MATCH(G$1,INDIRECT(nfl_game_result_header),0),FALSE)),"",VLOOKUP($B729,INDIRECT(nfl_game_result),MATCH(G$1,INDIRECT(nfl_game_result_header),0),FALSE)),"error")</f>
        <v/>
      </c>
      <c r="H729">
        <f ca="1">IFERROR(IF(ISBLANK(VLOOKUP($B729,INDIRECT(nfl_game_result),MATCH(H$1,INDIRECT(nfl_game_result_header),0),FALSE)),"",VLOOKUP($B729,INDIRECT(nfl_game_result),MATCH(H$1,INDIRECT(nfl_game_result_header),0),FALSE)),"error")</f>
        <v>31</v>
      </c>
      <c r="I729">
        <f ca="1">IFERROR(IF(ISBLANK(VLOOKUP($B729,INDIRECT(nfl_game_result),MATCH(I$1,INDIRECT(nfl_game_result_header),0),FALSE)),"",VLOOKUP($B729,INDIRECT(nfl_game_result),MATCH(I$1,INDIRECT(nfl_game_result_header),0),FALSE)),"error")</f>
        <v>16</v>
      </c>
      <c r="J729" t="str">
        <f ca="1">IFERROR(IF(ISBLANK(VLOOKUP($B729,INDIRECT(nfl_game_result),MATCH(J$1,INDIRECT(nfl_game_result_header),0),FALSE)),"",VLOOKUP($B729,INDIRECT(nfl_game_result),MATCH(J$1,INDIRECT(nfl_game_result_header),0),FALSE)),"error")</f>
        <v>DAL</v>
      </c>
      <c r="K729" t="str">
        <f ca="1">IFERROR(IF(ISBLANK(VLOOKUP($B729,INDIRECT(nfl_game_result),MATCH(K$1,INDIRECT(nfl_game_result_header),0),FALSE)),"",VLOOKUP($B729,INDIRECT(nfl_game_result),MATCH(K$1,INDIRECT(nfl_game_result_header),0),FALSE)),"error")</f>
        <v>DAL</v>
      </c>
      <c r="L729" s="23" t="str">
        <f ca="1">IFERROR(IF(ISBLANK(VLOOKUP($B729,INDIRECT(nfl_game_result),MATCH(L$1,INDIRECT(nfl_game_result_header),0),FALSE)),"",VLOOKUP($B729,INDIRECT(nfl_game_result),MATCH(L$1,INDIRECT(nfl_game_result_header),0),FALSE)),"error")</f>
        <v/>
      </c>
      <c r="M729" t="s">
        <v>14</v>
      </c>
      <c r="N729">
        <v>-7.5</v>
      </c>
      <c r="O729" t="s">
        <v>94</v>
      </c>
      <c r="V729" s="23" t="s">
        <v>416</v>
      </c>
      <c r="W729">
        <f ca="1">VALUE(LEFT(C729, 4))</f>
        <v>2013</v>
      </c>
      <c r="X729">
        <f ca="1">VALUE(MID(C729,6,FIND("_",C729,6)-6))</f>
        <v>6</v>
      </c>
      <c r="Y729" t="str">
        <f ca="1">IF(NOT(OR(ISBLANK(D729),ISBLANK(E729),D729="",E729="")),D729-E729,"")</f>
        <v/>
      </c>
      <c r="Z729" t="str">
        <f ca="1">IF(OR(NOT(ISNUMBER(D729)),ISBLANK(D729),D729="",ISBLANK(N729)),"",ABS(D729-N729))</f>
        <v/>
      </c>
      <c r="AA729">
        <f ca="1">IF(OR(ISBLANK(J729),ISBLANK(O729),J729="",O729=""),"",IF(J729=O729,1,0))</f>
        <v>0</v>
      </c>
      <c r="AB729" t="str">
        <f ca="1">IF(OR(ISBLANK(K729),ISBLANK(Q729),K729="",Q729=""),"",IF(K729=Q729,1,0))</f>
        <v/>
      </c>
      <c r="AC729" s="23" t="str">
        <f t="shared" ca="1" si="11"/>
        <v/>
      </c>
    </row>
    <row r="730" spans="1:29" x14ac:dyDescent="0.25">
      <c r="A730" s="23">
        <v>729</v>
      </c>
      <c r="B730">
        <v>359</v>
      </c>
      <c r="C730" t="str">
        <f ca="1">IFERROR(VLOOKUP($B730,INDIRECT(nfl_game_result),MATCH(C$1,INDIRECT(nfl_game_result_header),0),FALSE),"error")</f>
        <v>2013_06_IND@SD</v>
      </c>
      <c r="D730" t="str">
        <f ca="1">IFERROR(IF(ISBLANK(VLOOKUP($B730,INDIRECT(nfl_game_result),MATCH(D$1,INDIRECT(nfl_game_result_header),0),FALSE)),"",VLOOKUP($B730,INDIRECT(nfl_game_result),MATCH(D$1,INDIRECT(nfl_game_result_header),0),FALSE)),"error")</f>
        <v/>
      </c>
      <c r="E730">
        <f ca="1">IFERROR(IF(ISBLANK(VLOOKUP($B730,INDIRECT(nfl_game_result),MATCH(E$1,INDIRECT(nfl_game_result_header),0),FALSE)),"",VLOOKUP($B730,INDIRECT(nfl_game_result),MATCH(E$1,INDIRECT(nfl_game_result_header),0),FALSE)),"error")</f>
        <v>1.5</v>
      </c>
      <c r="F730" s="23" t="str">
        <f ca="1">IFERROR(IF(ISBLANK(VLOOKUP($B730,INDIRECT(nfl_game_result),MATCH(F$1,INDIRECT(nfl_game_result_header),0),FALSE)),"",VLOOKUP($B730,INDIRECT(nfl_game_result),MATCH(F$1,INDIRECT(nfl_game_result_header),0),FALSE)),"error")</f>
        <v/>
      </c>
      <c r="G730" s="23" t="str">
        <f ca="1">IFERROR(IF(ISBLANK(VLOOKUP($B730,INDIRECT(nfl_game_result),MATCH(G$1,INDIRECT(nfl_game_result_header),0),FALSE)),"",VLOOKUP($B730,INDIRECT(nfl_game_result),MATCH(G$1,INDIRECT(nfl_game_result_header),0),FALSE)),"error")</f>
        <v/>
      </c>
      <c r="H730">
        <f ca="1">IFERROR(IF(ISBLANK(VLOOKUP($B730,INDIRECT(nfl_game_result),MATCH(H$1,INDIRECT(nfl_game_result_header),0),FALSE)),"",VLOOKUP($B730,INDIRECT(nfl_game_result),MATCH(H$1,INDIRECT(nfl_game_result_header),0),FALSE)),"error")</f>
        <v>19</v>
      </c>
      <c r="I730">
        <f ca="1">IFERROR(IF(ISBLANK(VLOOKUP($B730,INDIRECT(nfl_game_result),MATCH(I$1,INDIRECT(nfl_game_result_header),0),FALSE)),"",VLOOKUP($B730,INDIRECT(nfl_game_result),MATCH(I$1,INDIRECT(nfl_game_result_header),0),FALSE)),"error")</f>
        <v>9</v>
      </c>
      <c r="J730" t="str">
        <f ca="1">IFERROR(IF(ISBLANK(VLOOKUP($B730,INDIRECT(nfl_game_result),MATCH(J$1,INDIRECT(nfl_game_result_header),0),FALSE)),"",VLOOKUP($B730,INDIRECT(nfl_game_result),MATCH(J$1,INDIRECT(nfl_game_result_header),0),FALSE)),"error")</f>
        <v>SD</v>
      </c>
      <c r="K730" t="str">
        <f ca="1">IFERROR(IF(ISBLANK(VLOOKUP($B730,INDIRECT(nfl_game_result),MATCH(K$1,INDIRECT(nfl_game_result_header),0),FALSE)),"",VLOOKUP($B730,INDIRECT(nfl_game_result),MATCH(K$1,INDIRECT(nfl_game_result_header),0),FALSE)),"error")</f>
        <v>SD</v>
      </c>
      <c r="L730" s="23" t="str">
        <f ca="1">IFERROR(IF(ISBLANK(VLOOKUP($B730,INDIRECT(nfl_game_result),MATCH(L$1,INDIRECT(nfl_game_result_header),0),FALSE)),"",VLOOKUP($B730,INDIRECT(nfl_game_result),MATCH(L$1,INDIRECT(nfl_game_result_header),0),FALSE)),"error")</f>
        <v/>
      </c>
      <c r="M730" t="s">
        <v>14</v>
      </c>
      <c r="N730">
        <v>2.5</v>
      </c>
      <c r="O730" t="s">
        <v>76</v>
      </c>
      <c r="V730" s="23" t="s">
        <v>416</v>
      </c>
      <c r="W730">
        <f ca="1">VALUE(LEFT(C730, 4))</f>
        <v>2013</v>
      </c>
      <c r="X730">
        <f ca="1">VALUE(MID(C730,6,FIND("_",C730,6)-6))</f>
        <v>6</v>
      </c>
      <c r="Y730" t="str">
        <f ca="1">IF(NOT(OR(ISBLANK(D730),ISBLANK(E730),D730="",E730="")),D730-E730,"")</f>
        <v/>
      </c>
      <c r="Z730" t="str">
        <f ca="1">IF(OR(NOT(ISNUMBER(D730)),ISBLANK(D730),D730="",ISBLANK(N730)),"",ABS(D730-N730))</f>
        <v/>
      </c>
      <c r="AA730">
        <f ca="1">IF(OR(ISBLANK(J730),ISBLANK(O730),J730="",O730=""),"",IF(J730=O730,1,0))</f>
        <v>0</v>
      </c>
      <c r="AB730" t="str">
        <f ca="1">IF(OR(ISBLANK(K730),ISBLANK(Q730),K730="",Q730=""),"",IF(K730=Q730,1,0))</f>
        <v/>
      </c>
      <c r="AC730" s="23" t="str">
        <f t="shared" ca="1" si="11"/>
        <v/>
      </c>
    </row>
    <row r="731" spans="1:29" x14ac:dyDescent="0.25">
      <c r="A731" s="23">
        <v>730</v>
      </c>
      <c r="B731">
        <v>360</v>
      </c>
      <c r="C731" t="str">
        <f ca="1">IFERROR(VLOOKUP($B731,INDIRECT(nfl_game_result),MATCH(C$1,INDIRECT(nfl_game_result_header),0),FALSE),"error")</f>
        <v>2013_07_SEA@ARI</v>
      </c>
      <c r="D731" t="str">
        <f ca="1">IFERROR(IF(ISBLANK(VLOOKUP($B731,INDIRECT(nfl_game_result),MATCH(D$1,INDIRECT(nfl_game_result_header),0),FALSE)),"",VLOOKUP($B731,INDIRECT(nfl_game_result),MATCH(D$1,INDIRECT(nfl_game_result_header),0),FALSE)),"error")</f>
        <v/>
      </c>
      <c r="E731">
        <f ca="1">IFERROR(IF(ISBLANK(VLOOKUP($B731,INDIRECT(nfl_game_result),MATCH(E$1,INDIRECT(nfl_game_result_header),0),FALSE)),"",VLOOKUP($B731,INDIRECT(nfl_game_result),MATCH(E$1,INDIRECT(nfl_game_result_header),0),FALSE)),"error")</f>
        <v>6.5</v>
      </c>
      <c r="F731" s="23" t="str">
        <f ca="1">IFERROR(IF(ISBLANK(VLOOKUP($B731,INDIRECT(nfl_game_result),MATCH(F$1,INDIRECT(nfl_game_result_header),0),FALSE)),"",VLOOKUP($B731,INDIRECT(nfl_game_result),MATCH(F$1,INDIRECT(nfl_game_result_header),0),FALSE)),"error")</f>
        <v/>
      </c>
      <c r="G731" s="23" t="str">
        <f ca="1">IFERROR(IF(ISBLANK(VLOOKUP($B731,INDIRECT(nfl_game_result),MATCH(G$1,INDIRECT(nfl_game_result_header),0),FALSE)),"",VLOOKUP($B731,INDIRECT(nfl_game_result),MATCH(G$1,INDIRECT(nfl_game_result_header),0),FALSE)),"error")</f>
        <v/>
      </c>
      <c r="H731">
        <f ca="1">IFERROR(IF(ISBLANK(VLOOKUP($B731,INDIRECT(nfl_game_result),MATCH(H$1,INDIRECT(nfl_game_result_header),0),FALSE)),"",VLOOKUP($B731,INDIRECT(nfl_game_result),MATCH(H$1,INDIRECT(nfl_game_result_header),0),FALSE)),"error")</f>
        <v>22</v>
      </c>
      <c r="I731">
        <f ca="1">IFERROR(IF(ISBLANK(VLOOKUP($B731,INDIRECT(nfl_game_result),MATCH(I$1,INDIRECT(nfl_game_result_header),0),FALSE)),"",VLOOKUP($B731,INDIRECT(nfl_game_result),MATCH(I$1,INDIRECT(nfl_game_result_header),0),FALSE)),"error")</f>
        <v>34</v>
      </c>
      <c r="J731" t="str">
        <f ca="1">IFERROR(IF(ISBLANK(VLOOKUP($B731,INDIRECT(nfl_game_result),MATCH(J$1,INDIRECT(nfl_game_result_header),0),FALSE)),"",VLOOKUP($B731,INDIRECT(nfl_game_result),MATCH(J$1,INDIRECT(nfl_game_result_header),0),FALSE)),"error")</f>
        <v>SEA</v>
      </c>
      <c r="K731" t="str">
        <f ca="1">IFERROR(IF(ISBLANK(VLOOKUP($B731,INDIRECT(nfl_game_result),MATCH(K$1,INDIRECT(nfl_game_result_header),0),FALSE)),"",VLOOKUP($B731,INDIRECT(nfl_game_result),MATCH(K$1,INDIRECT(nfl_game_result_header),0),FALSE)),"error")</f>
        <v>SEA</v>
      </c>
      <c r="L731" s="23" t="str">
        <f ca="1">IFERROR(IF(ISBLANK(VLOOKUP($B731,INDIRECT(nfl_game_result),MATCH(L$1,INDIRECT(nfl_game_result_header),0),FALSE)),"",VLOOKUP($B731,INDIRECT(nfl_game_result),MATCH(L$1,INDIRECT(nfl_game_result_header),0),FALSE)),"error")</f>
        <v/>
      </c>
      <c r="M731" t="s">
        <v>16</v>
      </c>
      <c r="N731">
        <v>5.5</v>
      </c>
      <c r="O731" t="s">
        <v>64</v>
      </c>
      <c r="V731" s="23" t="s">
        <v>416</v>
      </c>
      <c r="W731">
        <f ca="1">VALUE(LEFT(C731, 4))</f>
        <v>2013</v>
      </c>
      <c r="X731">
        <f ca="1">VALUE(MID(C731,6,FIND("_",C731,6)-6))</f>
        <v>7</v>
      </c>
      <c r="Y731" t="str">
        <f ca="1">IF(NOT(OR(ISBLANK(D731),ISBLANK(E731),D731="",E731="")),D731-E731,"")</f>
        <v/>
      </c>
      <c r="Z731" t="str">
        <f ca="1">IF(OR(NOT(ISNUMBER(D731)),ISBLANK(D731),D731="",ISBLANK(N731)),"",ABS(D731-N731))</f>
        <v/>
      </c>
      <c r="AA731">
        <f ca="1">IF(OR(ISBLANK(J731),ISBLANK(O731),J731="",O731=""),"",IF(J731=O731,1,0))</f>
        <v>0</v>
      </c>
      <c r="AB731" t="str">
        <f ca="1">IF(OR(ISBLANK(K731),ISBLANK(Q731),K731="",Q731=""),"",IF(K731=Q731,1,0))</f>
        <v/>
      </c>
      <c r="AC731" s="23" t="str">
        <f t="shared" ca="1" si="11"/>
        <v/>
      </c>
    </row>
    <row r="732" spans="1:29" x14ac:dyDescent="0.25">
      <c r="A732" s="23">
        <v>731</v>
      </c>
      <c r="B732">
        <v>361</v>
      </c>
      <c r="C732" t="str">
        <f ca="1">IFERROR(VLOOKUP($B732,INDIRECT(nfl_game_result),MATCH(C$1,INDIRECT(nfl_game_result_header),0),FALSE),"error")</f>
        <v>2013_07_TBY@ATL</v>
      </c>
      <c r="D732" t="str">
        <f ca="1">IFERROR(IF(ISBLANK(VLOOKUP($B732,INDIRECT(nfl_game_result),MATCH(D$1,INDIRECT(nfl_game_result_header),0),FALSE)),"",VLOOKUP($B732,INDIRECT(nfl_game_result),MATCH(D$1,INDIRECT(nfl_game_result_header),0),FALSE)),"error")</f>
        <v/>
      </c>
      <c r="E732">
        <f ca="1">IFERROR(IF(ISBLANK(VLOOKUP($B732,INDIRECT(nfl_game_result),MATCH(E$1,INDIRECT(nfl_game_result_header),0),FALSE)),"",VLOOKUP($B732,INDIRECT(nfl_game_result),MATCH(E$1,INDIRECT(nfl_game_result_header),0),FALSE)),"error")</f>
        <v>-7.5</v>
      </c>
      <c r="F732" s="23" t="str">
        <f ca="1">IFERROR(IF(ISBLANK(VLOOKUP($B732,INDIRECT(nfl_game_result),MATCH(F$1,INDIRECT(nfl_game_result_header),0),FALSE)),"",VLOOKUP($B732,INDIRECT(nfl_game_result),MATCH(F$1,INDIRECT(nfl_game_result_header),0),FALSE)),"error")</f>
        <v/>
      </c>
      <c r="G732" s="23" t="str">
        <f ca="1">IFERROR(IF(ISBLANK(VLOOKUP($B732,INDIRECT(nfl_game_result),MATCH(G$1,INDIRECT(nfl_game_result_header),0),FALSE)),"",VLOOKUP($B732,INDIRECT(nfl_game_result),MATCH(G$1,INDIRECT(nfl_game_result_header),0),FALSE)),"error")</f>
        <v/>
      </c>
      <c r="H732">
        <f ca="1">IFERROR(IF(ISBLANK(VLOOKUP($B732,INDIRECT(nfl_game_result),MATCH(H$1,INDIRECT(nfl_game_result_header),0),FALSE)),"",VLOOKUP($B732,INDIRECT(nfl_game_result),MATCH(H$1,INDIRECT(nfl_game_result_header),0),FALSE)),"error")</f>
        <v>31</v>
      </c>
      <c r="I732">
        <f ca="1">IFERROR(IF(ISBLANK(VLOOKUP($B732,INDIRECT(nfl_game_result),MATCH(I$1,INDIRECT(nfl_game_result_header),0),FALSE)),"",VLOOKUP($B732,INDIRECT(nfl_game_result),MATCH(I$1,INDIRECT(nfl_game_result_header),0),FALSE)),"error")</f>
        <v>23</v>
      </c>
      <c r="J732" t="str">
        <f ca="1">IFERROR(IF(ISBLANK(VLOOKUP($B732,INDIRECT(nfl_game_result),MATCH(J$1,INDIRECT(nfl_game_result_header),0),FALSE)),"",VLOOKUP($B732,INDIRECT(nfl_game_result),MATCH(J$1,INDIRECT(nfl_game_result_header),0),FALSE)),"error")</f>
        <v>ATL</v>
      </c>
      <c r="K732" t="str">
        <f ca="1">IFERROR(IF(ISBLANK(VLOOKUP($B732,INDIRECT(nfl_game_result),MATCH(K$1,INDIRECT(nfl_game_result_header),0),FALSE)),"",VLOOKUP($B732,INDIRECT(nfl_game_result),MATCH(K$1,INDIRECT(nfl_game_result_header),0),FALSE)),"error")</f>
        <v>ATL</v>
      </c>
      <c r="L732" s="23" t="str">
        <f ca="1">IFERROR(IF(ISBLANK(VLOOKUP($B732,INDIRECT(nfl_game_result),MATCH(L$1,INDIRECT(nfl_game_result_header),0),FALSE)),"",VLOOKUP($B732,INDIRECT(nfl_game_result),MATCH(L$1,INDIRECT(nfl_game_result_header),0),FALSE)),"error")</f>
        <v/>
      </c>
      <c r="M732" t="s">
        <v>16</v>
      </c>
      <c r="N732">
        <v>-7.5</v>
      </c>
      <c r="O732" t="s">
        <v>334</v>
      </c>
      <c r="V732" s="23" t="s">
        <v>416</v>
      </c>
      <c r="W732">
        <f ca="1">VALUE(LEFT(C732, 4))</f>
        <v>2013</v>
      </c>
      <c r="X732">
        <f ca="1">VALUE(MID(C732,6,FIND("_",C732,6)-6))</f>
        <v>7</v>
      </c>
      <c r="Y732" t="str">
        <f ca="1">IF(NOT(OR(ISBLANK(D732),ISBLANK(E732),D732="",E732="")),D732-E732,"")</f>
        <v/>
      </c>
      <c r="Z732" t="str">
        <f ca="1">IF(OR(NOT(ISNUMBER(D732)),ISBLANK(D732),D732="",ISBLANK(N732)),"",ABS(D732-N732))</f>
        <v/>
      </c>
      <c r="AA732">
        <f ca="1">IF(OR(ISBLANK(J732),ISBLANK(O732),J732="",O732=""),"",IF(J732=O732,1,0))</f>
        <v>0</v>
      </c>
      <c r="AB732" t="str">
        <f ca="1">IF(OR(ISBLANK(K732),ISBLANK(Q732),K732="",Q732=""),"",IF(K732=Q732,1,0))</f>
        <v/>
      </c>
      <c r="AC732" s="23" t="str">
        <f t="shared" ca="1" si="11"/>
        <v/>
      </c>
    </row>
    <row r="733" spans="1:29" x14ac:dyDescent="0.25">
      <c r="A733" s="23">
        <v>732</v>
      </c>
      <c r="B733">
        <v>362</v>
      </c>
      <c r="C733" t="str">
        <f ca="1">IFERROR(VLOOKUP($B733,INDIRECT(nfl_game_result),MATCH(C$1,INDIRECT(nfl_game_result_header),0),FALSE),"error")</f>
        <v>2013_07_BUF@MIA</v>
      </c>
      <c r="D733" t="str">
        <f ca="1">IFERROR(IF(ISBLANK(VLOOKUP($B733,INDIRECT(nfl_game_result),MATCH(D$1,INDIRECT(nfl_game_result_header),0),FALSE)),"",VLOOKUP($B733,INDIRECT(nfl_game_result),MATCH(D$1,INDIRECT(nfl_game_result_header),0),FALSE)),"error")</f>
        <v/>
      </c>
      <c r="E733">
        <f ca="1">IFERROR(IF(ISBLANK(VLOOKUP($B733,INDIRECT(nfl_game_result),MATCH(E$1,INDIRECT(nfl_game_result_header),0),FALSE)),"",VLOOKUP($B733,INDIRECT(nfl_game_result),MATCH(E$1,INDIRECT(nfl_game_result_header),0),FALSE)),"error")</f>
        <v>-8.5</v>
      </c>
      <c r="F733" s="23" t="str">
        <f ca="1">IFERROR(IF(ISBLANK(VLOOKUP($B733,INDIRECT(nfl_game_result),MATCH(F$1,INDIRECT(nfl_game_result_header),0),FALSE)),"",VLOOKUP($B733,INDIRECT(nfl_game_result),MATCH(F$1,INDIRECT(nfl_game_result_header),0),FALSE)),"error")</f>
        <v/>
      </c>
      <c r="G733" s="23" t="str">
        <f ca="1">IFERROR(IF(ISBLANK(VLOOKUP($B733,INDIRECT(nfl_game_result),MATCH(G$1,INDIRECT(nfl_game_result_header),0),FALSE)),"",VLOOKUP($B733,INDIRECT(nfl_game_result),MATCH(G$1,INDIRECT(nfl_game_result_header),0),FALSE)),"error")</f>
        <v/>
      </c>
      <c r="H733">
        <f ca="1">IFERROR(IF(ISBLANK(VLOOKUP($B733,INDIRECT(nfl_game_result),MATCH(H$1,INDIRECT(nfl_game_result_header),0),FALSE)),"",VLOOKUP($B733,INDIRECT(nfl_game_result),MATCH(H$1,INDIRECT(nfl_game_result_header),0),FALSE)),"error")</f>
        <v>21</v>
      </c>
      <c r="I733">
        <f ca="1">IFERROR(IF(ISBLANK(VLOOKUP($B733,INDIRECT(nfl_game_result),MATCH(I$1,INDIRECT(nfl_game_result_header),0),FALSE)),"",VLOOKUP($B733,INDIRECT(nfl_game_result),MATCH(I$1,INDIRECT(nfl_game_result_header),0),FALSE)),"error")</f>
        <v>23</v>
      </c>
      <c r="J733" t="str">
        <f ca="1">IFERROR(IF(ISBLANK(VLOOKUP($B733,INDIRECT(nfl_game_result),MATCH(J$1,INDIRECT(nfl_game_result_header),0),FALSE)),"",VLOOKUP($B733,INDIRECT(nfl_game_result),MATCH(J$1,INDIRECT(nfl_game_result_header),0),FALSE)),"error")</f>
        <v>BUF</v>
      </c>
      <c r="K733" t="str">
        <f ca="1">IFERROR(IF(ISBLANK(VLOOKUP($B733,INDIRECT(nfl_game_result),MATCH(K$1,INDIRECT(nfl_game_result_header),0),FALSE)),"",VLOOKUP($B733,INDIRECT(nfl_game_result),MATCH(K$1,INDIRECT(nfl_game_result_header),0),FALSE)),"error")</f>
        <v>BUF</v>
      </c>
      <c r="L733" s="23" t="str">
        <f ca="1">IFERROR(IF(ISBLANK(VLOOKUP($B733,INDIRECT(nfl_game_result),MATCH(L$1,INDIRECT(nfl_game_result_header),0),FALSE)),"",VLOOKUP($B733,INDIRECT(nfl_game_result),MATCH(L$1,INDIRECT(nfl_game_result_header),0),FALSE)),"error")</f>
        <v/>
      </c>
      <c r="M733" t="s">
        <v>16</v>
      </c>
      <c r="N733">
        <v>-7</v>
      </c>
      <c r="O733" t="s">
        <v>79</v>
      </c>
      <c r="V733" s="23" t="s">
        <v>416</v>
      </c>
      <c r="W733">
        <f ca="1">VALUE(LEFT(C733, 4))</f>
        <v>2013</v>
      </c>
      <c r="X733">
        <f ca="1">VALUE(MID(C733,6,FIND("_",C733,6)-6))</f>
        <v>7</v>
      </c>
      <c r="Y733" t="str">
        <f ca="1">IF(NOT(OR(ISBLANK(D733),ISBLANK(E733),D733="",E733="")),D733-E733,"")</f>
        <v/>
      </c>
      <c r="Z733" t="str">
        <f ca="1">IF(OR(NOT(ISNUMBER(D733)),ISBLANK(D733),D733="",ISBLANK(N733)),"",ABS(D733-N733))</f>
        <v/>
      </c>
      <c r="AA733">
        <f ca="1">IF(OR(ISBLANK(J733),ISBLANK(O733),J733="",O733=""),"",IF(J733=O733,1,0))</f>
        <v>0</v>
      </c>
      <c r="AB733" t="str">
        <f ca="1">IF(OR(ISBLANK(K733),ISBLANK(Q733),K733="",Q733=""),"",IF(K733=Q733,1,0))</f>
        <v/>
      </c>
      <c r="AC733" s="23" t="str">
        <f t="shared" ca="1" si="11"/>
        <v/>
      </c>
    </row>
    <row r="734" spans="1:29" x14ac:dyDescent="0.25">
      <c r="A734" s="23">
        <v>733</v>
      </c>
      <c r="B734">
        <v>363</v>
      </c>
      <c r="C734" t="str">
        <f ca="1">IFERROR(VLOOKUP($B734,INDIRECT(nfl_game_result),MATCH(C$1,INDIRECT(nfl_game_result_header),0),FALSE),"error")</f>
        <v>2013_07_CHI@WAS</v>
      </c>
      <c r="D734" t="str">
        <f ca="1">IFERROR(IF(ISBLANK(VLOOKUP($B734,INDIRECT(nfl_game_result),MATCH(D$1,INDIRECT(nfl_game_result_header),0),FALSE)),"",VLOOKUP($B734,INDIRECT(nfl_game_result),MATCH(D$1,INDIRECT(nfl_game_result_header),0),FALSE)),"error")</f>
        <v/>
      </c>
      <c r="E734">
        <f ca="1">IFERROR(IF(ISBLANK(VLOOKUP($B734,INDIRECT(nfl_game_result),MATCH(E$1,INDIRECT(nfl_game_result_header),0),FALSE)),"",VLOOKUP($B734,INDIRECT(nfl_game_result),MATCH(E$1,INDIRECT(nfl_game_result_header),0),FALSE)),"error")</f>
        <v>-1.5</v>
      </c>
      <c r="F734" s="23" t="str">
        <f ca="1">IFERROR(IF(ISBLANK(VLOOKUP($B734,INDIRECT(nfl_game_result),MATCH(F$1,INDIRECT(nfl_game_result_header),0),FALSE)),"",VLOOKUP($B734,INDIRECT(nfl_game_result),MATCH(F$1,INDIRECT(nfl_game_result_header),0),FALSE)),"error")</f>
        <v/>
      </c>
      <c r="G734" s="23" t="str">
        <f ca="1">IFERROR(IF(ISBLANK(VLOOKUP($B734,INDIRECT(nfl_game_result),MATCH(G$1,INDIRECT(nfl_game_result_header),0),FALSE)),"",VLOOKUP($B734,INDIRECT(nfl_game_result),MATCH(G$1,INDIRECT(nfl_game_result_header),0),FALSE)),"error")</f>
        <v/>
      </c>
      <c r="H734">
        <f ca="1">IFERROR(IF(ISBLANK(VLOOKUP($B734,INDIRECT(nfl_game_result),MATCH(H$1,INDIRECT(nfl_game_result_header),0),FALSE)),"",VLOOKUP($B734,INDIRECT(nfl_game_result),MATCH(H$1,INDIRECT(nfl_game_result_header),0),FALSE)),"error")</f>
        <v>45</v>
      </c>
      <c r="I734">
        <f ca="1">IFERROR(IF(ISBLANK(VLOOKUP($B734,INDIRECT(nfl_game_result),MATCH(I$1,INDIRECT(nfl_game_result_header),0),FALSE)),"",VLOOKUP($B734,INDIRECT(nfl_game_result),MATCH(I$1,INDIRECT(nfl_game_result_header),0),FALSE)),"error")</f>
        <v>41</v>
      </c>
      <c r="J734" t="str">
        <f ca="1">IFERROR(IF(ISBLANK(VLOOKUP($B734,INDIRECT(nfl_game_result),MATCH(J$1,INDIRECT(nfl_game_result_header),0),FALSE)),"",VLOOKUP($B734,INDIRECT(nfl_game_result),MATCH(J$1,INDIRECT(nfl_game_result_header),0),FALSE)),"error")</f>
        <v>WAS</v>
      </c>
      <c r="K734" t="str">
        <f ca="1">IFERROR(IF(ISBLANK(VLOOKUP($B734,INDIRECT(nfl_game_result),MATCH(K$1,INDIRECT(nfl_game_result_header),0),FALSE)),"",VLOOKUP($B734,INDIRECT(nfl_game_result),MATCH(K$1,INDIRECT(nfl_game_result_header),0),FALSE)),"error")</f>
        <v>WAS</v>
      </c>
      <c r="L734" s="23" t="str">
        <f ca="1">IFERROR(IF(ISBLANK(VLOOKUP($B734,INDIRECT(nfl_game_result),MATCH(L$1,INDIRECT(nfl_game_result_header),0),FALSE)),"",VLOOKUP($B734,INDIRECT(nfl_game_result),MATCH(L$1,INDIRECT(nfl_game_result_header),0),FALSE)),"error")</f>
        <v/>
      </c>
      <c r="M734" t="s">
        <v>16</v>
      </c>
      <c r="N734">
        <v>2.5</v>
      </c>
      <c r="O734" t="s">
        <v>68</v>
      </c>
      <c r="V734" s="23" t="s">
        <v>416</v>
      </c>
      <c r="W734">
        <f ca="1">VALUE(LEFT(C734, 4))</f>
        <v>2013</v>
      </c>
      <c r="X734">
        <f ca="1">VALUE(MID(C734,6,FIND("_",C734,6)-6))</f>
        <v>7</v>
      </c>
      <c r="Y734" t="str">
        <f ca="1">IF(NOT(OR(ISBLANK(D734),ISBLANK(E734),D734="",E734="")),D734-E734,"")</f>
        <v/>
      </c>
      <c r="Z734" t="str">
        <f ca="1">IF(OR(NOT(ISNUMBER(D734)),ISBLANK(D734),D734="",ISBLANK(N734)),"",ABS(D734-N734))</f>
        <v/>
      </c>
      <c r="AA734">
        <f ca="1">IF(OR(ISBLANK(J734),ISBLANK(O734),J734="",O734=""),"",IF(J734=O734,1,0))</f>
        <v>0</v>
      </c>
      <c r="AB734" t="str">
        <f ca="1">IF(OR(ISBLANK(K734),ISBLANK(Q734),K734="",Q734=""),"",IF(K734=Q734,1,0))</f>
        <v/>
      </c>
      <c r="AC734" s="23" t="str">
        <f t="shared" ca="1" si="11"/>
        <v/>
      </c>
    </row>
    <row r="735" spans="1:29" x14ac:dyDescent="0.25">
      <c r="A735" s="23">
        <v>734</v>
      </c>
      <c r="B735">
        <v>364</v>
      </c>
      <c r="C735" t="str">
        <f ca="1">IFERROR(VLOOKUP($B735,INDIRECT(nfl_game_result),MATCH(C$1,INDIRECT(nfl_game_result_header),0),FALSE),"error")</f>
        <v>2013_07_CIN@DET</v>
      </c>
      <c r="D735" t="str">
        <f ca="1">IFERROR(IF(ISBLANK(VLOOKUP($B735,INDIRECT(nfl_game_result),MATCH(D$1,INDIRECT(nfl_game_result_header),0),FALSE)),"",VLOOKUP($B735,INDIRECT(nfl_game_result),MATCH(D$1,INDIRECT(nfl_game_result_header),0),FALSE)),"error")</f>
        <v/>
      </c>
      <c r="E735">
        <f ca="1">IFERROR(IF(ISBLANK(VLOOKUP($B735,INDIRECT(nfl_game_result),MATCH(E$1,INDIRECT(nfl_game_result_header),0),FALSE)),"",VLOOKUP($B735,INDIRECT(nfl_game_result),MATCH(E$1,INDIRECT(nfl_game_result_header),0),FALSE)),"error")</f>
        <v>-2.5</v>
      </c>
      <c r="F735" s="23" t="str">
        <f ca="1">IFERROR(IF(ISBLANK(VLOOKUP($B735,INDIRECT(nfl_game_result),MATCH(F$1,INDIRECT(nfl_game_result_header),0),FALSE)),"",VLOOKUP($B735,INDIRECT(nfl_game_result),MATCH(F$1,INDIRECT(nfl_game_result_header),0),FALSE)),"error")</f>
        <v/>
      </c>
      <c r="G735" s="23" t="str">
        <f ca="1">IFERROR(IF(ISBLANK(VLOOKUP($B735,INDIRECT(nfl_game_result),MATCH(G$1,INDIRECT(nfl_game_result_header),0),FALSE)),"",VLOOKUP($B735,INDIRECT(nfl_game_result),MATCH(G$1,INDIRECT(nfl_game_result_header),0),FALSE)),"error")</f>
        <v/>
      </c>
      <c r="H735">
        <f ca="1">IFERROR(IF(ISBLANK(VLOOKUP($B735,INDIRECT(nfl_game_result),MATCH(H$1,INDIRECT(nfl_game_result_header),0),FALSE)),"",VLOOKUP($B735,INDIRECT(nfl_game_result),MATCH(H$1,INDIRECT(nfl_game_result_header),0),FALSE)),"error")</f>
        <v>24</v>
      </c>
      <c r="I735">
        <f ca="1">IFERROR(IF(ISBLANK(VLOOKUP($B735,INDIRECT(nfl_game_result),MATCH(I$1,INDIRECT(nfl_game_result_header),0),FALSE)),"",VLOOKUP($B735,INDIRECT(nfl_game_result),MATCH(I$1,INDIRECT(nfl_game_result_header),0),FALSE)),"error")</f>
        <v>27</v>
      </c>
      <c r="J735" t="str">
        <f ca="1">IFERROR(IF(ISBLANK(VLOOKUP($B735,INDIRECT(nfl_game_result),MATCH(J$1,INDIRECT(nfl_game_result_header),0),FALSE)),"",VLOOKUP($B735,INDIRECT(nfl_game_result),MATCH(J$1,INDIRECT(nfl_game_result_header),0),FALSE)),"error")</f>
        <v>CIN</v>
      </c>
      <c r="K735" t="str">
        <f ca="1">IFERROR(IF(ISBLANK(VLOOKUP($B735,INDIRECT(nfl_game_result),MATCH(K$1,INDIRECT(nfl_game_result_header),0),FALSE)),"",VLOOKUP($B735,INDIRECT(nfl_game_result),MATCH(K$1,INDIRECT(nfl_game_result_header),0),FALSE)),"error")</f>
        <v>CIN</v>
      </c>
      <c r="L735" s="23" t="str">
        <f ca="1">IFERROR(IF(ISBLANK(VLOOKUP($B735,INDIRECT(nfl_game_result),MATCH(L$1,INDIRECT(nfl_game_result_header),0),FALSE)),"",VLOOKUP($B735,INDIRECT(nfl_game_result),MATCH(L$1,INDIRECT(nfl_game_result_header),0),FALSE)),"error")</f>
        <v/>
      </c>
      <c r="M735" t="s">
        <v>16</v>
      </c>
      <c r="N735">
        <v>-2.5</v>
      </c>
      <c r="O735" t="s">
        <v>73</v>
      </c>
      <c r="V735" s="23" t="s">
        <v>416</v>
      </c>
      <c r="W735">
        <f ca="1">VALUE(LEFT(C735, 4))</f>
        <v>2013</v>
      </c>
      <c r="X735">
        <f ca="1">VALUE(MID(C735,6,FIND("_",C735,6)-6))</f>
        <v>7</v>
      </c>
      <c r="Y735" t="str">
        <f ca="1">IF(NOT(OR(ISBLANK(D735),ISBLANK(E735),D735="",E735="")),D735-E735,"")</f>
        <v/>
      </c>
      <c r="Z735" t="str">
        <f ca="1">IF(OR(NOT(ISNUMBER(D735)),ISBLANK(D735),D735="",ISBLANK(N735)),"",ABS(D735-N735))</f>
        <v/>
      </c>
      <c r="AA735">
        <f ca="1">IF(OR(ISBLANK(J735),ISBLANK(O735),J735="",O735=""),"",IF(J735=O735,1,0))</f>
        <v>0</v>
      </c>
      <c r="AB735" t="str">
        <f ca="1">IF(OR(ISBLANK(K735),ISBLANK(Q735),K735="",Q735=""),"",IF(K735=Q735,1,0))</f>
        <v/>
      </c>
      <c r="AC735" s="23" t="str">
        <f t="shared" ca="1" si="11"/>
        <v/>
      </c>
    </row>
    <row r="736" spans="1:29" x14ac:dyDescent="0.25">
      <c r="A736" s="23">
        <v>735</v>
      </c>
      <c r="B736">
        <v>365</v>
      </c>
      <c r="C736" t="str">
        <f ca="1">IFERROR(VLOOKUP($B736,INDIRECT(nfl_game_result),MATCH(C$1,INDIRECT(nfl_game_result_header),0),FALSE),"error")</f>
        <v>2013_07_DAL@PHI</v>
      </c>
      <c r="D736" t="str">
        <f ca="1">IFERROR(IF(ISBLANK(VLOOKUP($B736,INDIRECT(nfl_game_result),MATCH(D$1,INDIRECT(nfl_game_result_header),0),FALSE)),"",VLOOKUP($B736,INDIRECT(nfl_game_result),MATCH(D$1,INDIRECT(nfl_game_result_header),0),FALSE)),"error")</f>
        <v/>
      </c>
      <c r="E736">
        <f ca="1">IFERROR(IF(ISBLANK(VLOOKUP($B736,INDIRECT(nfl_game_result),MATCH(E$1,INDIRECT(nfl_game_result_header),0),FALSE)),"",VLOOKUP($B736,INDIRECT(nfl_game_result),MATCH(E$1,INDIRECT(nfl_game_result_header),0),FALSE)),"error")</f>
        <v>-2.5</v>
      </c>
      <c r="F736" s="23" t="str">
        <f ca="1">IFERROR(IF(ISBLANK(VLOOKUP($B736,INDIRECT(nfl_game_result),MATCH(F$1,INDIRECT(nfl_game_result_header),0),FALSE)),"",VLOOKUP($B736,INDIRECT(nfl_game_result),MATCH(F$1,INDIRECT(nfl_game_result_header),0),FALSE)),"error")</f>
        <v/>
      </c>
      <c r="G736" s="23" t="str">
        <f ca="1">IFERROR(IF(ISBLANK(VLOOKUP($B736,INDIRECT(nfl_game_result),MATCH(G$1,INDIRECT(nfl_game_result_header),0),FALSE)),"",VLOOKUP($B736,INDIRECT(nfl_game_result),MATCH(G$1,INDIRECT(nfl_game_result_header),0),FALSE)),"error")</f>
        <v/>
      </c>
      <c r="H736">
        <f ca="1">IFERROR(IF(ISBLANK(VLOOKUP($B736,INDIRECT(nfl_game_result),MATCH(H$1,INDIRECT(nfl_game_result_header),0),FALSE)),"",VLOOKUP($B736,INDIRECT(nfl_game_result),MATCH(H$1,INDIRECT(nfl_game_result_header),0),FALSE)),"error")</f>
        <v>3</v>
      </c>
      <c r="I736">
        <f ca="1">IFERROR(IF(ISBLANK(VLOOKUP($B736,INDIRECT(nfl_game_result),MATCH(I$1,INDIRECT(nfl_game_result_header),0),FALSE)),"",VLOOKUP($B736,INDIRECT(nfl_game_result),MATCH(I$1,INDIRECT(nfl_game_result_header),0),FALSE)),"error")</f>
        <v>17</v>
      </c>
      <c r="J736" t="str">
        <f ca="1">IFERROR(IF(ISBLANK(VLOOKUP($B736,INDIRECT(nfl_game_result),MATCH(J$1,INDIRECT(nfl_game_result_header),0),FALSE)),"",VLOOKUP($B736,INDIRECT(nfl_game_result),MATCH(J$1,INDIRECT(nfl_game_result_header),0),FALSE)),"error")</f>
        <v>DAL</v>
      </c>
      <c r="K736" t="str">
        <f ca="1">IFERROR(IF(ISBLANK(VLOOKUP($B736,INDIRECT(nfl_game_result),MATCH(K$1,INDIRECT(nfl_game_result_header),0),FALSE)),"",VLOOKUP($B736,INDIRECT(nfl_game_result),MATCH(K$1,INDIRECT(nfl_game_result_header),0),FALSE)),"error")</f>
        <v>DAL</v>
      </c>
      <c r="L736" s="23" t="str">
        <f ca="1">IFERROR(IF(ISBLANK(VLOOKUP($B736,INDIRECT(nfl_game_result),MATCH(L$1,INDIRECT(nfl_game_result_header),0),FALSE)),"",VLOOKUP($B736,INDIRECT(nfl_game_result),MATCH(L$1,INDIRECT(nfl_game_result_header),0),FALSE)),"error")</f>
        <v/>
      </c>
      <c r="M736" t="s">
        <v>16</v>
      </c>
      <c r="N736">
        <v>2.5</v>
      </c>
      <c r="O736" t="s">
        <v>71</v>
      </c>
      <c r="V736" s="23" t="s">
        <v>416</v>
      </c>
      <c r="W736">
        <f ca="1">VALUE(LEFT(C736, 4))</f>
        <v>2013</v>
      </c>
      <c r="X736">
        <f ca="1">VALUE(MID(C736,6,FIND("_",C736,6)-6))</f>
        <v>7</v>
      </c>
      <c r="Y736" t="str">
        <f ca="1">IF(NOT(OR(ISBLANK(D736),ISBLANK(E736),D736="",E736="")),D736-E736,"")</f>
        <v/>
      </c>
      <c r="Z736" t="str">
        <f ca="1">IF(OR(NOT(ISNUMBER(D736)),ISBLANK(D736),D736="",ISBLANK(N736)),"",ABS(D736-N736))</f>
        <v/>
      </c>
      <c r="AA736">
        <f ca="1">IF(OR(ISBLANK(J736),ISBLANK(O736),J736="",O736=""),"",IF(J736=O736,1,0))</f>
        <v>1</v>
      </c>
      <c r="AB736" t="str">
        <f ca="1">IF(OR(ISBLANK(K736),ISBLANK(Q736),K736="",Q736=""),"",IF(K736=Q736,1,0))</f>
        <v/>
      </c>
      <c r="AC736" s="23" t="str">
        <f t="shared" ca="1" si="11"/>
        <v/>
      </c>
    </row>
    <row r="737" spans="1:29" x14ac:dyDescent="0.25">
      <c r="A737" s="23">
        <v>736</v>
      </c>
      <c r="B737">
        <v>366</v>
      </c>
      <c r="C737" t="str">
        <f ca="1">IFERROR(VLOOKUP($B737,INDIRECT(nfl_game_result),MATCH(C$1,INDIRECT(nfl_game_result_header),0),FALSE),"error")</f>
        <v>2013_07_STL@CAR</v>
      </c>
      <c r="D737" t="str">
        <f ca="1">IFERROR(IF(ISBLANK(VLOOKUP($B737,INDIRECT(nfl_game_result),MATCH(D$1,INDIRECT(nfl_game_result_header),0),FALSE)),"",VLOOKUP($B737,INDIRECT(nfl_game_result),MATCH(D$1,INDIRECT(nfl_game_result_header),0),FALSE)),"error")</f>
        <v/>
      </c>
      <c r="E737">
        <f ca="1">IFERROR(IF(ISBLANK(VLOOKUP($B737,INDIRECT(nfl_game_result),MATCH(E$1,INDIRECT(nfl_game_result_header),0),FALSE)),"",VLOOKUP($B737,INDIRECT(nfl_game_result),MATCH(E$1,INDIRECT(nfl_game_result_header),0),FALSE)),"error")</f>
        <v>-6.5</v>
      </c>
      <c r="F737" s="23" t="str">
        <f ca="1">IFERROR(IF(ISBLANK(VLOOKUP($B737,INDIRECT(nfl_game_result),MATCH(F$1,INDIRECT(nfl_game_result_header),0),FALSE)),"",VLOOKUP($B737,INDIRECT(nfl_game_result),MATCH(F$1,INDIRECT(nfl_game_result_header),0),FALSE)),"error")</f>
        <v/>
      </c>
      <c r="G737" s="23" t="str">
        <f ca="1">IFERROR(IF(ISBLANK(VLOOKUP($B737,INDIRECT(nfl_game_result),MATCH(G$1,INDIRECT(nfl_game_result_header),0),FALSE)),"",VLOOKUP($B737,INDIRECT(nfl_game_result),MATCH(G$1,INDIRECT(nfl_game_result_header),0),FALSE)),"error")</f>
        <v/>
      </c>
      <c r="H737">
        <f ca="1">IFERROR(IF(ISBLANK(VLOOKUP($B737,INDIRECT(nfl_game_result),MATCH(H$1,INDIRECT(nfl_game_result_header),0),FALSE)),"",VLOOKUP($B737,INDIRECT(nfl_game_result),MATCH(H$1,INDIRECT(nfl_game_result_header),0),FALSE)),"error")</f>
        <v>30</v>
      </c>
      <c r="I737">
        <f ca="1">IFERROR(IF(ISBLANK(VLOOKUP($B737,INDIRECT(nfl_game_result),MATCH(I$1,INDIRECT(nfl_game_result_header),0),FALSE)),"",VLOOKUP($B737,INDIRECT(nfl_game_result),MATCH(I$1,INDIRECT(nfl_game_result_header),0),FALSE)),"error")</f>
        <v>15</v>
      </c>
      <c r="J737" t="str">
        <f ca="1">IFERROR(IF(ISBLANK(VLOOKUP($B737,INDIRECT(nfl_game_result),MATCH(J$1,INDIRECT(nfl_game_result_header),0),FALSE)),"",VLOOKUP($B737,INDIRECT(nfl_game_result),MATCH(J$1,INDIRECT(nfl_game_result_header),0),FALSE)),"error")</f>
        <v>CAR</v>
      </c>
      <c r="K737" t="str">
        <f ca="1">IFERROR(IF(ISBLANK(VLOOKUP($B737,INDIRECT(nfl_game_result),MATCH(K$1,INDIRECT(nfl_game_result_header),0),FALSE)),"",VLOOKUP($B737,INDIRECT(nfl_game_result),MATCH(K$1,INDIRECT(nfl_game_result_header),0),FALSE)),"error")</f>
        <v>CAR</v>
      </c>
      <c r="L737" s="23" t="str">
        <f ca="1">IFERROR(IF(ISBLANK(VLOOKUP($B737,INDIRECT(nfl_game_result),MATCH(L$1,INDIRECT(nfl_game_result_header),0),FALSE)),"",VLOOKUP($B737,INDIRECT(nfl_game_result),MATCH(L$1,INDIRECT(nfl_game_result_header),0),FALSE)),"error")</f>
        <v/>
      </c>
      <c r="M737" t="s">
        <v>16</v>
      </c>
      <c r="N737">
        <v>-7.5</v>
      </c>
      <c r="O737" t="s">
        <v>67</v>
      </c>
      <c r="V737" s="23" t="s">
        <v>416</v>
      </c>
      <c r="W737">
        <f ca="1">VALUE(LEFT(C737, 4))</f>
        <v>2013</v>
      </c>
      <c r="X737">
        <f ca="1">VALUE(MID(C737,6,FIND("_",C737,6)-6))</f>
        <v>7</v>
      </c>
      <c r="Y737" t="str">
        <f ca="1">IF(NOT(OR(ISBLANK(D737),ISBLANK(E737),D737="",E737="")),D737-E737,"")</f>
        <v/>
      </c>
      <c r="Z737" t="str">
        <f ca="1">IF(OR(NOT(ISNUMBER(D737)),ISBLANK(D737),D737="",ISBLANK(N737)),"",ABS(D737-N737))</f>
        <v/>
      </c>
      <c r="AA737">
        <f ca="1">IF(OR(ISBLANK(J737),ISBLANK(O737),J737="",O737=""),"",IF(J737=O737,1,0))</f>
        <v>1</v>
      </c>
      <c r="AB737" t="str">
        <f ca="1">IF(OR(ISBLANK(K737),ISBLANK(Q737),K737="",Q737=""),"",IF(K737=Q737,1,0))</f>
        <v/>
      </c>
      <c r="AC737" s="23" t="str">
        <f t="shared" ca="1" si="11"/>
        <v/>
      </c>
    </row>
    <row r="738" spans="1:29" x14ac:dyDescent="0.25">
      <c r="A738" s="23">
        <v>737</v>
      </c>
      <c r="B738">
        <v>367</v>
      </c>
      <c r="C738" t="str">
        <f ca="1">IFERROR(VLOOKUP($B738,INDIRECT(nfl_game_result),MATCH(C$1,INDIRECT(nfl_game_result_header),0),FALSE),"error")</f>
        <v>2013_07_NWE@NYJ</v>
      </c>
      <c r="D738" t="str">
        <f ca="1">IFERROR(IF(ISBLANK(VLOOKUP($B738,INDIRECT(nfl_game_result),MATCH(D$1,INDIRECT(nfl_game_result_header),0),FALSE)),"",VLOOKUP($B738,INDIRECT(nfl_game_result),MATCH(D$1,INDIRECT(nfl_game_result_header),0),FALSE)),"error")</f>
        <v/>
      </c>
      <c r="E738">
        <f ca="1">IFERROR(IF(ISBLANK(VLOOKUP($B738,INDIRECT(nfl_game_result),MATCH(E$1,INDIRECT(nfl_game_result_header),0),FALSE)),"",VLOOKUP($B738,INDIRECT(nfl_game_result),MATCH(E$1,INDIRECT(nfl_game_result_header),0),FALSE)),"error")</f>
        <v>4.5</v>
      </c>
      <c r="F738" s="23" t="str">
        <f ca="1">IFERROR(IF(ISBLANK(VLOOKUP($B738,INDIRECT(nfl_game_result),MATCH(F$1,INDIRECT(nfl_game_result_header),0),FALSE)),"",VLOOKUP($B738,INDIRECT(nfl_game_result),MATCH(F$1,INDIRECT(nfl_game_result_header),0),FALSE)),"error")</f>
        <v/>
      </c>
      <c r="G738" s="23" t="str">
        <f ca="1">IFERROR(IF(ISBLANK(VLOOKUP($B738,INDIRECT(nfl_game_result),MATCH(G$1,INDIRECT(nfl_game_result_header),0),FALSE)),"",VLOOKUP($B738,INDIRECT(nfl_game_result),MATCH(G$1,INDIRECT(nfl_game_result_header),0),FALSE)),"error")</f>
        <v/>
      </c>
      <c r="H738">
        <f ca="1">IFERROR(IF(ISBLANK(VLOOKUP($B738,INDIRECT(nfl_game_result),MATCH(H$1,INDIRECT(nfl_game_result_header),0),FALSE)),"",VLOOKUP($B738,INDIRECT(nfl_game_result),MATCH(H$1,INDIRECT(nfl_game_result_header),0),FALSE)),"error")</f>
        <v>30</v>
      </c>
      <c r="I738">
        <f ca="1">IFERROR(IF(ISBLANK(VLOOKUP($B738,INDIRECT(nfl_game_result),MATCH(I$1,INDIRECT(nfl_game_result_header),0),FALSE)),"",VLOOKUP($B738,INDIRECT(nfl_game_result),MATCH(I$1,INDIRECT(nfl_game_result_header),0),FALSE)),"error")</f>
        <v>27</v>
      </c>
      <c r="J738" t="str">
        <f ca="1">IFERROR(IF(ISBLANK(VLOOKUP($B738,INDIRECT(nfl_game_result),MATCH(J$1,INDIRECT(nfl_game_result_header),0),FALSE)),"",VLOOKUP($B738,INDIRECT(nfl_game_result),MATCH(J$1,INDIRECT(nfl_game_result_header),0),FALSE)),"error")</f>
        <v>NYJ</v>
      </c>
      <c r="K738" t="str">
        <f ca="1">IFERROR(IF(ISBLANK(VLOOKUP($B738,INDIRECT(nfl_game_result),MATCH(K$1,INDIRECT(nfl_game_result_header),0),FALSE)),"",VLOOKUP($B738,INDIRECT(nfl_game_result),MATCH(K$1,INDIRECT(nfl_game_result_header),0),FALSE)),"error")</f>
        <v>NYJ</v>
      </c>
      <c r="L738" s="23" t="str">
        <f ca="1">IFERROR(IF(ISBLANK(VLOOKUP($B738,INDIRECT(nfl_game_result),MATCH(L$1,INDIRECT(nfl_game_result_header),0),FALSE)),"",VLOOKUP($B738,INDIRECT(nfl_game_result),MATCH(L$1,INDIRECT(nfl_game_result_header),0),FALSE)),"error")</f>
        <v/>
      </c>
      <c r="M738" t="s">
        <v>16</v>
      </c>
      <c r="N738">
        <v>7</v>
      </c>
      <c r="O738" t="s">
        <v>84</v>
      </c>
      <c r="V738" s="23" t="s">
        <v>416</v>
      </c>
      <c r="W738">
        <f ca="1">VALUE(LEFT(C738, 4))</f>
        <v>2013</v>
      </c>
      <c r="X738">
        <f ca="1">VALUE(MID(C738,6,FIND("_",C738,6)-6))</f>
        <v>7</v>
      </c>
      <c r="Y738" t="str">
        <f ca="1">IF(NOT(OR(ISBLANK(D738),ISBLANK(E738),D738="",E738="")),D738-E738,"")</f>
        <v/>
      </c>
      <c r="Z738" t="str">
        <f ca="1">IF(OR(NOT(ISNUMBER(D738)),ISBLANK(D738),D738="",ISBLANK(N738)),"",ABS(D738-N738))</f>
        <v/>
      </c>
      <c r="AA738">
        <f ca="1">IF(OR(ISBLANK(J738),ISBLANK(O738),J738="",O738=""),"",IF(J738=O738,1,0))</f>
        <v>1</v>
      </c>
      <c r="AB738" t="str">
        <f ca="1">IF(OR(ISBLANK(K738),ISBLANK(Q738),K738="",Q738=""),"",IF(K738=Q738,1,0))</f>
        <v/>
      </c>
      <c r="AC738" s="23" t="str">
        <f t="shared" ca="1" si="11"/>
        <v/>
      </c>
    </row>
    <row r="739" spans="1:29" x14ac:dyDescent="0.25">
      <c r="A739" s="23">
        <v>738</v>
      </c>
      <c r="B739">
        <v>368</v>
      </c>
      <c r="C739" t="str">
        <f ca="1">IFERROR(VLOOKUP($B739,INDIRECT(nfl_game_result),MATCH(C$1,INDIRECT(nfl_game_result_header),0),FALSE),"error")</f>
        <v>2013_07_SD@JAX</v>
      </c>
      <c r="D739" t="str">
        <f ca="1">IFERROR(IF(ISBLANK(VLOOKUP($B739,INDIRECT(nfl_game_result),MATCH(D$1,INDIRECT(nfl_game_result_header),0),FALSE)),"",VLOOKUP($B739,INDIRECT(nfl_game_result),MATCH(D$1,INDIRECT(nfl_game_result_header),0),FALSE)),"error")</f>
        <v/>
      </c>
      <c r="E739">
        <f ca="1">IFERROR(IF(ISBLANK(VLOOKUP($B739,INDIRECT(nfl_game_result),MATCH(E$1,INDIRECT(nfl_game_result_header),0),FALSE)),"",VLOOKUP($B739,INDIRECT(nfl_game_result),MATCH(E$1,INDIRECT(nfl_game_result_header),0),FALSE)),"error")</f>
        <v>7.5</v>
      </c>
      <c r="F739" s="23" t="str">
        <f ca="1">IFERROR(IF(ISBLANK(VLOOKUP($B739,INDIRECT(nfl_game_result),MATCH(F$1,INDIRECT(nfl_game_result_header),0),FALSE)),"",VLOOKUP($B739,INDIRECT(nfl_game_result),MATCH(F$1,INDIRECT(nfl_game_result_header),0),FALSE)),"error")</f>
        <v/>
      </c>
      <c r="G739" s="23" t="str">
        <f ca="1">IFERROR(IF(ISBLANK(VLOOKUP($B739,INDIRECT(nfl_game_result),MATCH(G$1,INDIRECT(nfl_game_result_header),0),FALSE)),"",VLOOKUP($B739,INDIRECT(nfl_game_result),MATCH(G$1,INDIRECT(nfl_game_result_header),0),FALSE)),"error")</f>
        <v/>
      </c>
      <c r="H739">
        <f ca="1">IFERROR(IF(ISBLANK(VLOOKUP($B739,INDIRECT(nfl_game_result),MATCH(H$1,INDIRECT(nfl_game_result_header),0),FALSE)),"",VLOOKUP($B739,INDIRECT(nfl_game_result),MATCH(H$1,INDIRECT(nfl_game_result_header),0),FALSE)),"error")</f>
        <v>6</v>
      </c>
      <c r="I739">
        <f ca="1">IFERROR(IF(ISBLANK(VLOOKUP($B739,INDIRECT(nfl_game_result),MATCH(I$1,INDIRECT(nfl_game_result_header),0),FALSE)),"",VLOOKUP($B739,INDIRECT(nfl_game_result),MATCH(I$1,INDIRECT(nfl_game_result_header),0),FALSE)),"error")</f>
        <v>24</v>
      </c>
      <c r="J739" t="str">
        <f ca="1">IFERROR(IF(ISBLANK(VLOOKUP($B739,INDIRECT(nfl_game_result),MATCH(J$1,INDIRECT(nfl_game_result_header),0),FALSE)),"",VLOOKUP($B739,INDIRECT(nfl_game_result),MATCH(J$1,INDIRECT(nfl_game_result_header),0),FALSE)),"error")</f>
        <v>SD</v>
      </c>
      <c r="K739" t="str">
        <f ca="1">IFERROR(IF(ISBLANK(VLOOKUP($B739,INDIRECT(nfl_game_result),MATCH(K$1,INDIRECT(nfl_game_result_header),0),FALSE)),"",VLOOKUP($B739,INDIRECT(nfl_game_result),MATCH(K$1,INDIRECT(nfl_game_result_header),0),FALSE)),"error")</f>
        <v>SD</v>
      </c>
      <c r="L739" s="23" t="str">
        <f ca="1">IFERROR(IF(ISBLANK(VLOOKUP($B739,INDIRECT(nfl_game_result),MATCH(L$1,INDIRECT(nfl_game_result_header),0),FALSE)),"",VLOOKUP($B739,INDIRECT(nfl_game_result),MATCH(L$1,INDIRECT(nfl_game_result_header),0),FALSE)),"error")</f>
        <v/>
      </c>
      <c r="M739" t="s">
        <v>16</v>
      </c>
      <c r="N739">
        <v>7</v>
      </c>
      <c r="O739" t="s">
        <v>77</v>
      </c>
      <c r="V739" s="23" t="s">
        <v>416</v>
      </c>
      <c r="W739">
        <f ca="1">VALUE(LEFT(C739, 4))</f>
        <v>2013</v>
      </c>
      <c r="X739">
        <f ca="1">VALUE(MID(C739,6,FIND("_",C739,6)-6))</f>
        <v>7</v>
      </c>
      <c r="Y739" t="str">
        <f ca="1">IF(NOT(OR(ISBLANK(D739),ISBLANK(E739),D739="",E739="")),D739-E739,"")</f>
        <v/>
      </c>
      <c r="Z739" t="str">
        <f ca="1">IF(OR(NOT(ISNUMBER(D739)),ISBLANK(D739),D739="",ISBLANK(N739)),"",ABS(D739-N739))</f>
        <v/>
      </c>
      <c r="AA739">
        <f ca="1">IF(OR(ISBLANK(J739),ISBLANK(O739),J739="",O739=""),"",IF(J739=O739,1,0))</f>
        <v>0</v>
      </c>
      <c r="AB739" t="str">
        <f ca="1">IF(OR(ISBLANK(K739),ISBLANK(Q739),K739="",Q739=""),"",IF(K739=Q739,1,0))</f>
        <v/>
      </c>
      <c r="AC739" s="23" t="str">
        <f t="shared" ca="1" si="11"/>
        <v/>
      </c>
    </row>
    <row r="740" spans="1:29" x14ac:dyDescent="0.25">
      <c r="A740" s="23">
        <v>739</v>
      </c>
      <c r="B740">
        <v>369</v>
      </c>
      <c r="C740" t="str">
        <f ca="1">IFERROR(VLOOKUP($B740,INDIRECT(nfl_game_result),MATCH(C$1,INDIRECT(nfl_game_result_header),0),FALSE),"error")</f>
        <v>2013_07_SFO@TEN</v>
      </c>
      <c r="D740" t="str">
        <f ca="1">IFERROR(IF(ISBLANK(VLOOKUP($B740,INDIRECT(nfl_game_result),MATCH(D$1,INDIRECT(nfl_game_result_header),0),FALSE)),"",VLOOKUP($B740,INDIRECT(nfl_game_result),MATCH(D$1,INDIRECT(nfl_game_result_header),0),FALSE)),"error")</f>
        <v/>
      </c>
      <c r="E740">
        <f ca="1">IFERROR(IF(ISBLANK(VLOOKUP($B740,INDIRECT(nfl_game_result),MATCH(E$1,INDIRECT(nfl_game_result_header),0),FALSE)),"",VLOOKUP($B740,INDIRECT(nfl_game_result),MATCH(E$1,INDIRECT(nfl_game_result_header),0),FALSE)),"error")</f>
        <v>4.5</v>
      </c>
      <c r="F740" s="23" t="str">
        <f ca="1">IFERROR(IF(ISBLANK(VLOOKUP($B740,INDIRECT(nfl_game_result),MATCH(F$1,INDIRECT(nfl_game_result_header),0),FALSE)),"",VLOOKUP($B740,INDIRECT(nfl_game_result),MATCH(F$1,INDIRECT(nfl_game_result_header),0),FALSE)),"error")</f>
        <v/>
      </c>
      <c r="G740" s="23" t="str">
        <f ca="1">IFERROR(IF(ISBLANK(VLOOKUP($B740,INDIRECT(nfl_game_result),MATCH(G$1,INDIRECT(nfl_game_result_header),0),FALSE)),"",VLOOKUP($B740,INDIRECT(nfl_game_result),MATCH(G$1,INDIRECT(nfl_game_result_header),0),FALSE)),"error")</f>
        <v/>
      </c>
      <c r="H740">
        <f ca="1">IFERROR(IF(ISBLANK(VLOOKUP($B740,INDIRECT(nfl_game_result),MATCH(H$1,INDIRECT(nfl_game_result_header),0),FALSE)),"",VLOOKUP($B740,INDIRECT(nfl_game_result),MATCH(H$1,INDIRECT(nfl_game_result_header),0),FALSE)),"error")</f>
        <v>17</v>
      </c>
      <c r="I740">
        <f ca="1">IFERROR(IF(ISBLANK(VLOOKUP($B740,INDIRECT(nfl_game_result),MATCH(I$1,INDIRECT(nfl_game_result_header),0),FALSE)),"",VLOOKUP($B740,INDIRECT(nfl_game_result),MATCH(I$1,INDIRECT(nfl_game_result_header),0),FALSE)),"error")</f>
        <v>31</v>
      </c>
      <c r="J740" t="str">
        <f ca="1">IFERROR(IF(ISBLANK(VLOOKUP($B740,INDIRECT(nfl_game_result),MATCH(J$1,INDIRECT(nfl_game_result_header),0),FALSE)),"",VLOOKUP($B740,INDIRECT(nfl_game_result),MATCH(J$1,INDIRECT(nfl_game_result_header),0),FALSE)),"error")</f>
        <v>SFO</v>
      </c>
      <c r="K740" t="str">
        <f ca="1">IFERROR(IF(ISBLANK(VLOOKUP($B740,INDIRECT(nfl_game_result),MATCH(K$1,INDIRECT(nfl_game_result_header),0),FALSE)),"",VLOOKUP($B740,INDIRECT(nfl_game_result),MATCH(K$1,INDIRECT(nfl_game_result_header),0),FALSE)),"error")</f>
        <v>SFO</v>
      </c>
      <c r="L740" s="23" t="str">
        <f ca="1">IFERROR(IF(ISBLANK(VLOOKUP($B740,INDIRECT(nfl_game_result),MATCH(L$1,INDIRECT(nfl_game_result_header),0),FALSE)),"",VLOOKUP($B740,INDIRECT(nfl_game_result),MATCH(L$1,INDIRECT(nfl_game_result_header),0),FALSE)),"error")</f>
        <v/>
      </c>
      <c r="M740" t="s">
        <v>16</v>
      </c>
      <c r="N740">
        <v>5</v>
      </c>
      <c r="O740" t="s">
        <v>93</v>
      </c>
      <c r="V740" s="23" t="s">
        <v>416</v>
      </c>
      <c r="W740">
        <f ca="1">VALUE(LEFT(C740, 4))</f>
        <v>2013</v>
      </c>
      <c r="X740">
        <f ca="1">VALUE(MID(C740,6,FIND("_",C740,6)-6))</f>
        <v>7</v>
      </c>
      <c r="Y740" t="str">
        <f ca="1">IF(NOT(OR(ISBLANK(D740),ISBLANK(E740),D740="",E740="")),D740-E740,"")</f>
        <v/>
      </c>
      <c r="Z740" t="str">
        <f ca="1">IF(OR(NOT(ISNUMBER(D740)),ISBLANK(D740),D740="",ISBLANK(N740)),"",ABS(D740-N740))</f>
        <v/>
      </c>
      <c r="AA740">
        <f ca="1">IF(OR(ISBLANK(J740),ISBLANK(O740),J740="",O740=""),"",IF(J740=O740,1,0))</f>
        <v>0</v>
      </c>
      <c r="AB740" t="str">
        <f ca="1">IF(OR(ISBLANK(K740),ISBLANK(Q740),K740="",Q740=""),"",IF(K740=Q740,1,0))</f>
        <v/>
      </c>
      <c r="AC740" s="23" t="str">
        <f t="shared" ca="1" si="11"/>
        <v/>
      </c>
    </row>
    <row r="741" spans="1:29" x14ac:dyDescent="0.25">
      <c r="A741" s="23">
        <v>740</v>
      </c>
      <c r="B741">
        <v>370</v>
      </c>
      <c r="C741" t="str">
        <f ca="1">IFERROR(VLOOKUP($B741,INDIRECT(nfl_game_result),MATCH(C$1,INDIRECT(nfl_game_result_header),0),FALSE),"error")</f>
        <v>2013_07_CLE@GBY</v>
      </c>
      <c r="D741" t="str">
        <f ca="1">IFERROR(IF(ISBLANK(VLOOKUP($B741,INDIRECT(nfl_game_result),MATCH(D$1,INDIRECT(nfl_game_result_header),0),FALSE)),"",VLOOKUP($B741,INDIRECT(nfl_game_result),MATCH(D$1,INDIRECT(nfl_game_result_header),0),FALSE)),"error")</f>
        <v/>
      </c>
      <c r="E741">
        <f ca="1">IFERROR(IF(ISBLANK(VLOOKUP($B741,INDIRECT(nfl_game_result),MATCH(E$1,INDIRECT(nfl_game_result_header),0),FALSE)),"",VLOOKUP($B741,INDIRECT(nfl_game_result),MATCH(E$1,INDIRECT(nfl_game_result_header),0),FALSE)),"error")</f>
        <v>-10.5</v>
      </c>
      <c r="F741" s="23" t="str">
        <f ca="1">IFERROR(IF(ISBLANK(VLOOKUP($B741,INDIRECT(nfl_game_result),MATCH(F$1,INDIRECT(nfl_game_result_header),0),FALSE)),"",VLOOKUP($B741,INDIRECT(nfl_game_result),MATCH(F$1,INDIRECT(nfl_game_result_header),0),FALSE)),"error")</f>
        <v/>
      </c>
      <c r="G741" s="23" t="str">
        <f ca="1">IFERROR(IF(ISBLANK(VLOOKUP($B741,INDIRECT(nfl_game_result),MATCH(G$1,INDIRECT(nfl_game_result_header),0),FALSE)),"",VLOOKUP($B741,INDIRECT(nfl_game_result),MATCH(G$1,INDIRECT(nfl_game_result_header),0),FALSE)),"error")</f>
        <v/>
      </c>
      <c r="H741">
        <f ca="1">IFERROR(IF(ISBLANK(VLOOKUP($B741,INDIRECT(nfl_game_result),MATCH(H$1,INDIRECT(nfl_game_result_header),0),FALSE)),"",VLOOKUP($B741,INDIRECT(nfl_game_result),MATCH(H$1,INDIRECT(nfl_game_result_header),0),FALSE)),"error")</f>
        <v>31</v>
      </c>
      <c r="I741">
        <f ca="1">IFERROR(IF(ISBLANK(VLOOKUP($B741,INDIRECT(nfl_game_result),MATCH(I$1,INDIRECT(nfl_game_result_header),0),FALSE)),"",VLOOKUP($B741,INDIRECT(nfl_game_result),MATCH(I$1,INDIRECT(nfl_game_result_header),0),FALSE)),"error")</f>
        <v>13</v>
      </c>
      <c r="J741" t="str">
        <f ca="1">IFERROR(IF(ISBLANK(VLOOKUP($B741,INDIRECT(nfl_game_result),MATCH(J$1,INDIRECT(nfl_game_result_header),0),FALSE)),"",VLOOKUP($B741,INDIRECT(nfl_game_result),MATCH(J$1,INDIRECT(nfl_game_result_header),0),FALSE)),"error")</f>
        <v>GBY</v>
      </c>
      <c r="K741" t="str">
        <f ca="1">IFERROR(IF(ISBLANK(VLOOKUP($B741,INDIRECT(nfl_game_result),MATCH(K$1,INDIRECT(nfl_game_result_header),0),FALSE)),"",VLOOKUP($B741,INDIRECT(nfl_game_result),MATCH(K$1,INDIRECT(nfl_game_result_header),0),FALSE)),"error")</f>
        <v>GBY</v>
      </c>
      <c r="L741" s="23" t="str">
        <f ca="1">IFERROR(IF(ISBLANK(VLOOKUP($B741,INDIRECT(nfl_game_result),MATCH(L$1,INDIRECT(nfl_game_result_header),0),FALSE)),"",VLOOKUP($B741,INDIRECT(nfl_game_result),MATCH(L$1,INDIRECT(nfl_game_result_header),0),FALSE)),"error")</f>
        <v/>
      </c>
      <c r="M741" t="s">
        <v>16</v>
      </c>
      <c r="N741">
        <v>-9.5</v>
      </c>
      <c r="O741" t="s">
        <v>70</v>
      </c>
      <c r="V741" s="23" t="s">
        <v>416</v>
      </c>
      <c r="W741">
        <f ca="1">VALUE(LEFT(C741, 4))</f>
        <v>2013</v>
      </c>
      <c r="X741">
        <f ca="1">VALUE(MID(C741,6,FIND("_",C741,6)-6))</f>
        <v>7</v>
      </c>
      <c r="Y741" t="str">
        <f ca="1">IF(NOT(OR(ISBLANK(D741),ISBLANK(E741),D741="",E741="")),D741-E741,"")</f>
        <v/>
      </c>
      <c r="Z741" t="str">
        <f ca="1">IF(OR(NOT(ISNUMBER(D741)),ISBLANK(D741),D741="",ISBLANK(N741)),"",ABS(D741-N741))</f>
        <v/>
      </c>
      <c r="AA741">
        <f ca="1">IF(OR(ISBLANK(J741),ISBLANK(O741),J741="",O741=""),"",IF(J741=O741,1,0))</f>
        <v>0</v>
      </c>
      <c r="AB741" t="str">
        <f ca="1">IF(OR(ISBLANK(K741),ISBLANK(Q741),K741="",Q741=""),"",IF(K741=Q741,1,0))</f>
        <v/>
      </c>
      <c r="AC741" s="23" t="str">
        <f t="shared" ca="1" si="11"/>
        <v/>
      </c>
    </row>
    <row r="742" spans="1:29" x14ac:dyDescent="0.25">
      <c r="A742" s="23">
        <v>741</v>
      </c>
      <c r="B742">
        <v>371</v>
      </c>
      <c r="C742" t="str">
        <f ca="1">IFERROR(VLOOKUP($B742,INDIRECT(nfl_game_result),MATCH(C$1,INDIRECT(nfl_game_result_header),0),FALSE),"error")</f>
        <v>2013_07_HOU@KCY</v>
      </c>
      <c r="D742" t="str">
        <f ca="1">IFERROR(IF(ISBLANK(VLOOKUP($B742,INDIRECT(nfl_game_result),MATCH(D$1,INDIRECT(nfl_game_result_header),0),FALSE)),"",VLOOKUP($B742,INDIRECT(nfl_game_result),MATCH(D$1,INDIRECT(nfl_game_result_header),0),FALSE)),"error")</f>
        <v/>
      </c>
      <c r="E742">
        <f ca="1">IFERROR(IF(ISBLANK(VLOOKUP($B742,INDIRECT(nfl_game_result),MATCH(E$1,INDIRECT(nfl_game_result_header),0),FALSE)),"",VLOOKUP($B742,INDIRECT(nfl_game_result),MATCH(E$1,INDIRECT(nfl_game_result_header),0),FALSE)),"error")</f>
        <v>-6.5</v>
      </c>
      <c r="F742" s="23" t="str">
        <f ca="1">IFERROR(IF(ISBLANK(VLOOKUP($B742,INDIRECT(nfl_game_result),MATCH(F$1,INDIRECT(nfl_game_result_header),0),FALSE)),"",VLOOKUP($B742,INDIRECT(nfl_game_result),MATCH(F$1,INDIRECT(nfl_game_result_header),0),FALSE)),"error")</f>
        <v/>
      </c>
      <c r="G742" s="23" t="str">
        <f ca="1">IFERROR(IF(ISBLANK(VLOOKUP($B742,INDIRECT(nfl_game_result),MATCH(G$1,INDIRECT(nfl_game_result_header),0),FALSE)),"",VLOOKUP($B742,INDIRECT(nfl_game_result),MATCH(G$1,INDIRECT(nfl_game_result_header),0),FALSE)),"error")</f>
        <v/>
      </c>
      <c r="H742">
        <f ca="1">IFERROR(IF(ISBLANK(VLOOKUP($B742,INDIRECT(nfl_game_result),MATCH(H$1,INDIRECT(nfl_game_result_header),0),FALSE)),"",VLOOKUP($B742,INDIRECT(nfl_game_result),MATCH(H$1,INDIRECT(nfl_game_result_header),0),FALSE)),"error")</f>
        <v>17</v>
      </c>
      <c r="I742">
        <f ca="1">IFERROR(IF(ISBLANK(VLOOKUP($B742,INDIRECT(nfl_game_result),MATCH(I$1,INDIRECT(nfl_game_result_header),0),FALSE)),"",VLOOKUP($B742,INDIRECT(nfl_game_result),MATCH(I$1,INDIRECT(nfl_game_result_header),0),FALSE)),"error")</f>
        <v>16</v>
      </c>
      <c r="J742" t="str">
        <f ca="1">IFERROR(IF(ISBLANK(VLOOKUP($B742,INDIRECT(nfl_game_result),MATCH(J$1,INDIRECT(nfl_game_result_header),0),FALSE)),"",VLOOKUP($B742,INDIRECT(nfl_game_result),MATCH(J$1,INDIRECT(nfl_game_result_header),0),FALSE)),"error")</f>
        <v>HOU</v>
      </c>
      <c r="K742" t="str">
        <f ca="1">IFERROR(IF(ISBLANK(VLOOKUP($B742,INDIRECT(nfl_game_result),MATCH(K$1,INDIRECT(nfl_game_result_header),0),FALSE)),"",VLOOKUP($B742,INDIRECT(nfl_game_result),MATCH(K$1,INDIRECT(nfl_game_result_header),0),FALSE)),"error")</f>
        <v>KCY</v>
      </c>
      <c r="L742" s="23" t="str">
        <f ca="1">IFERROR(IF(ISBLANK(VLOOKUP($B742,INDIRECT(nfl_game_result),MATCH(L$1,INDIRECT(nfl_game_result_header),0),FALSE)),"",VLOOKUP($B742,INDIRECT(nfl_game_result),MATCH(L$1,INDIRECT(nfl_game_result_header),0),FALSE)),"error")</f>
        <v/>
      </c>
      <c r="M742" t="s">
        <v>16</v>
      </c>
      <c r="N742">
        <v>-6</v>
      </c>
      <c r="O742" t="s">
        <v>331</v>
      </c>
      <c r="V742" s="23" t="s">
        <v>416</v>
      </c>
      <c r="W742">
        <f ca="1">VALUE(LEFT(C742, 4))</f>
        <v>2013</v>
      </c>
      <c r="X742">
        <f ca="1">VALUE(MID(C742,6,FIND("_",C742,6)-6))</f>
        <v>7</v>
      </c>
      <c r="Y742" t="str">
        <f ca="1">IF(NOT(OR(ISBLANK(D742),ISBLANK(E742),D742="",E742="")),D742-E742,"")</f>
        <v/>
      </c>
      <c r="Z742" t="str">
        <f ca="1">IF(OR(NOT(ISNUMBER(D742)),ISBLANK(D742),D742="",ISBLANK(N742)),"",ABS(D742-N742))</f>
        <v/>
      </c>
      <c r="AA742">
        <f ca="1">IF(OR(ISBLANK(J742),ISBLANK(O742),J742="",O742=""),"",IF(J742=O742,1,0))</f>
        <v>0</v>
      </c>
      <c r="AB742" t="str">
        <f ca="1">IF(OR(ISBLANK(K742),ISBLANK(Q742),K742="",Q742=""),"",IF(K742=Q742,1,0))</f>
        <v/>
      </c>
      <c r="AC742" s="23" t="str">
        <f t="shared" ca="1" si="11"/>
        <v/>
      </c>
    </row>
    <row r="743" spans="1:29" x14ac:dyDescent="0.25">
      <c r="A743" s="23">
        <v>742</v>
      </c>
      <c r="B743">
        <v>372</v>
      </c>
      <c r="C743" t="str">
        <f ca="1">IFERROR(VLOOKUP($B743,INDIRECT(nfl_game_result),MATCH(C$1,INDIRECT(nfl_game_result_header),0),FALSE),"error")</f>
        <v>2013_07_BAL@PIT</v>
      </c>
      <c r="D743" t="str">
        <f ca="1">IFERROR(IF(ISBLANK(VLOOKUP($B743,INDIRECT(nfl_game_result),MATCH(D$1,INDIRECT(nfl_game_result_header),0),FALSE)),"",VLOOKUP($B743,INDIRECT(nfl_game_result),MATCH(D$1,INDIRECT(nfl_game_result_header),0),FALSE)),"error")</f>
        <v/>
      </c>
      <c r="E743">
        <f ca="1">IFERROR(IF(ISBLANK(VLOOKUP($B743,INDIRECT(nfl_game_result),MATCH(E$1,INDIRECT(nfl_game_result_header),0),FALSE)),"",VLOOKUP($B743,INDIRECT(nfl_game_result),MATCH(E$1,INDIRECT(nfl_game_result_header),0),FALSE)),"error")</f>
        <v>-1.5</v>
      </c>
      <c r="F743" s="23" t="str">
        <f ca="1">IFERROR(IF(ISBLANK(VLOOKUP($B743,INDIRECT(nfl_game_result),MATCH(F$1,INDIRECT(nfl_game_result_header),0),FALSE)),"",VLOOKUP($B743,INDIRECT(nfl_game_result),MATCH(F$1,INDIRECT(nfl_game_result_header),0),FALSE)),"error")</f>
        <v/>
      </c>
      <c r="G743" s="23" t="str">
        <f ca="1">IFERROR(IF(ISBLANK(VLOOKUP($B743,INDIRECT(nfl_game_result),MATCH(G$1,INDIRECT(nfl_game_result_header),0),FALSE)),"",VLOOKUP($B743,INDIRECT(nfl_game_result),MATCH(G$1,INDIRECT(nfl_game_result_header),0),FALSE)),"error")</f>
        <v/>
      </c>
      <c r="H743">
        <f ca="1">IFERROR(IF(ISBLANK(VLOOKUP($B743,INDIRECT(nfl_game_result),MATCH(H$1,INDIRECT(nfl_game_result_header),0),FALSE)),"",VLOOKUP($B743,INDIRECT(nfl_game_result),MATCH(H$1,INDIRECT(nfl_game_result_header),0),FALSE)),"error")</f>
        <v>19</v>
      </c>
      <c r="I743">
        <f ca="1">IFERROR(IF(ISBLANK(VLOOKUP($B743,INDIRECT(nfl_game_result),MATCH(I$1,INDIRECT(nfl_game_result_header),0),FALSE)),"",VLOOKUP($B743,INDIRECT(nfl_game_result),MATCH(I$1,INDIRECT(nfl_game_result_header),0),FALSE)),"error")</f>
        <v>16</v>
      </c>
      <c r="J743" t="str">
        <f ca="1">IFERROR(IF(ISBLANK(VLOOKUP($B743,INDIRECT(nfl_game_result),MATCH(J$1,INDIRECT(nfl_game_result_header),0),FALSE)),"",VLOOKUP($B743,INDIRECT(nfl_game_result),MATCH(J$1,INDIRECT(nfl_game_result_header),0),FALSE)),"error")</f>
        <v>PIT</v>
      </c>
      <c r="K743" t="str">
        <f ca="1">IFERROR(IF(ISBLANK(VLOOKUP($B743,INDIRECT(nfl_game_result),MATCH(K$1,INDIRECT(nfl_game_result_header),0),FALSE)),"",VLOOKUP($B743,INDIRECT(nfl_game_result),MATCH(K$1,INDIRECT(nfl_game_result_header),0),FALSE)),"error")</f>
        <v>PIT</v>
      </c>
      <c r="L743" s="23" t="str">
        <f ca="1">IFERROR(IF(ISBLANK(VLOOKUP($B743,INDIRECT(nfl_game_result),MATCH(L$1,INDIRECT(nfl_game_result_header),0),FALSE)),"",VLOOKUP($B743,INDIRECT(nfl_game_result),MATCH(L$1,INDIRECT(nfl_game_result_header),0),FALSE)),"error")</f>
        <v/>
      </c>
      <c r="M743" t="s">
        <v>16</v>
      </c>
      <c r="N743">
        <v>1</v>
      </c>
      <c r="O743" t="s">
        <v>65</v>
      </c>
      <c r="V743" s="23" t="s">
        <v>416</v>
      </c>
      <c r="W743">
        <f ca="1">VALUE(LEFT(C743, 4))</f>
        <v>2013</v>
      </c>
      <c r="X743">
        <f ca="1">VALUE(MID(C743,6,FIND("_",C743,6)-6))</f>
        <v>7</v>
      </c>
      <c r="Y743" t="str">
        <f ca="1">IF(NOT(OR(ISBLANK(D743),ISBLANK(E743),D743="",E743="")),D743-E743,"")</f>
        <v/>
      </c>
      <c r="Z743" t="str">
        <f ca="1">IF(OR(NOT(ISNUMBER(D743)),ISBLANK(D743),D743="",ISBLANK(N743)),"",ABS(D743-N743))</f>
        <v/>
      </c>
      <c r="AA743">
        <f ca="1">IF(OR(ISBLANK(J743),ISBLANK(O743),J743="",O743=""),"",IF(J743=O743,1,0))</f>
        <v>0</v>
      </c>
      <c r="AB743" t="str">
        <f ca="1">IF(OR(ISBLANK(K743),ISBLANK(Q743),K743="",Q743=""),"",IF(K743=Q743,1,0))</f>
        <v/>
      </c>
      <c r="AC743" s="23" t="str">
        <f t="shared" ca="1" si="11"/>
        <v/>
      </c>
    </row>
    <row r="744" spans="1:29" x14ac:dyDescent="0.25">
      <c r="A744" s="23">
        <v>743</v>
      </c>
      <c r="B744">
        <v>373</v>
      </c>
      <c r="C744" t="str">
        <f ca="1">IFERROR(VLOOKUP($B744,INDIRECT(nfl_game_result),MATCH(C$1,INDIRECT(nfl_game_result_header),0),FALSE),"error")</f>
        <v>2013_07_DEN@IND</v>
      </c>
      <c r="D744" t="str">
        <f ca="1">IFERROR(IF(ISBLANK(VLOOKUP($B744,INDIRECT(nfl_game_result),MATCH(D$1,INDIRECT(nfl_game_result_header),0),FALSE)),"",VLOOKUP($B744,INDIRECT(nfl_game_result),MATCH(D$1,INDIRECT(nfl_game_result_header),0),FALSE)),"error")</f>
        <v/>
      </c>
      <c r="E744">
        <f ca="1">IFERROR(IF(ISBLANK(VLOOKUP($B744,INDIRECT(nfl_game_result),MATCH(E$1,INDIRECT(nfl_game_result_header),0),FALSE)),"",VLOOKUP($B744,INDIRECT(nfl_game_result),MATCH(E$1,INDIRECT(nfl_game_result_header),0),FALSE)),"error")</f>
        <v>6.5</v>
      </c>
      <c r="F744" s="23" t="str">
        <f ca="1">IFERROR(IF(ISBLANK(VLOOKUP($B744,INDIRECT(nfl_game_result),MATCH(F$1,INDIRECT(nfl_game_result_header),0),FALSE)),"",VLOOKUP($B744,INDIRECT(nfl_game_result),MATCH(F$1,INDIRECT(nfl_game_result_header),0),FALSE)),"error")</f>
        <v/>
      </c>
      <c r="G744" s="23" t="str">
        <f ca="1">IFERROR(IF(ISBLANK(VLOOKUP($B744,INDIRECT(nfl_game_result),MATCH(G$1,INDIRECT(nfl_game_result_header),0),FALSE)),"",VLOOKUP($B744,INDIRECT(nfl_game_result),MATCH(G$1,INDIRECT(nfl_game_result_header),0),FALSE)),"error")</f>
        <v/>
      </c>
      <c r="H744">
        <f ca="1">IFERROR(IF(ISBLANK(VLOOKUP($B744,INDIRECT(nfl_game_result),MATCH(H$1,INDIRECT(nfl_game_result_header),0),FALSE)),"",VLOOKUP($B744,INDIRECT(nfl_game_result),MATCH(H$1,INDIRECT(nfl_game_result_header),0),FALSE)),"error")</f>
        <v>39</v>
      </c>
      <c r="I744">
        <f ca="1">IFERROR(IF(ISBLANK(VLOOKUP($B744,INDIRECT(nfl_game_result),MATCH(I$1,INDIRECT(nfl_game_result_header),0),FALSE)),"",VLOOKUP($B744,INDIRECT(nfl_game_result),MATCH(I$1,INDIRECT(nfl_game_result_header),0),FALSE)),"error")</f>
        <v>33</v>
      </c>
      <c r="J744" t="str">
        <f ca="1">IFERROR(IF(ISBLANK(VLOOKUP($B744,INDIRECT(nfl_game_result),MATCH(J$1,INDIRECT(nfl_game_result_header),0),FALSE)),"",VLOOKUP($B744,INDIRECT(nfl_game_result),MATCH(J$1,INDIRECT(nfl_game_result_header),0),FALSE)),"error")</f>
        <v>IND</v>
      </c>
      <c r="K744" t="str">
        <f ca="1">IFERROR(IF(ISBLANK(VLOOKUP($B744,INDIRECT(nfl_game_result),MATCH(K$1,INDIRECT(nfl_game_result_header),0),FALSE)),"",VLOOKUP($B744,INDIRECT(nfl_game_result),MATCH(K$1,INDIRECT(nfl_game_result_header),0),FALSE)),"error")</f>
        <v>IND</v>
      </c>
      <c r="L744" s="23" t="str">
        <f ca="1">IFERROR(IF(ISBLANK(VLOOKUP($B744,INDIRECT(nfl_game_result),MATCH(L$1,INDIRECT(nfl_game_result_header),0),FALSE)),"",VLOOKUP($B744,INDIRECT(nfl_game_result),MATCH(L$1,INDIRECT(nfl_game_result_header),0),FALSE)),"error")</f>
        <v/>
      </c>
      <c r="M744" t="s">
        <v>16</v>
      </c>
      <c r="N744">
        <v>5.5</v>
      </c>
      <c r="O744" t="s">
        <v>76</v>
      </c>
      <c r="V744" s="23" t="s">
        <v>416</v>
      </c>
      <c r="W744">
        <f ca="1">VALUE(LEFT(C744, 4))</f>
        <v>2013</v>
      </c>
      <c r="X744">
        <f ca="1">VALUE(MID(C744,6,FIND("_",C744,6)-6))</f>
        <v>7</v>
      </c>
      <c r="Y744" t="str">
        <f ca="1">IF(NOT(OR(ISBLANK(D744),ISBLANK(E744),D744="",E744="")),D744-E744,"")</f>
        <v/>
      </c>
      <c r="Z744" t="str">
        <f ca="1">IF(OR(NOT(ISNUMBER(D744)),ISBLANK(D744),D744="",ISBLANK(N744)),"",ABS(D744-N744))</f>
        <v/>
      </c>
      <c r="AA744">
        <f ca="1">IF(OR(ISBLANK(J744),ISBLANK(O744),J744="",O744=""),"",IF(J744=O744,1,0))</f>
        <v>1</v>
      </c>
      <c r="AB744" t="str">
        <f ca="1">IF(OR(ISBLANK(K744),ISBLANK(Q744),K744="",Q744=""),"",IF(K744=Q744,1,0))</f>
        <v/>
      </c>
      <c r="AC744" s="23" t="str">
        <f t="shared" ca="1" si="11"/>
        <v/>
      </c>
    </row>
    <row r="745" spans="1:29" x14ac:dyDescent="0.25">
      <c r="A745" s="23">
        <v>744</v>
      </c>
      <c r="B745">
        <v>374</v>
      </c>
      <c r="C745" t="str">
        <f ca="1">IFERROR(VLOOKUP($B745,INDIRECT(nfl_game_result),MATCH(C$1,INDIRECT(nfl_game_result_header),0),FALSE),"error")</f>
        <v>2013_07_MIN@NYG</v>
      </c>
      <c r="D745" t="str">
        <f ca="1">IFERROR(IF(ISBLANK(VLOOKUP($B745,INDIRECT(nfl_game_result),MATCH(D$1,INDIRECT(nfl_game_result_header),0),FALSE)),"",VLOOKUP($B745,INDIRECT(nfl_game_result),MATCH(D$1,INDIRECT(nfl_game_result_header),0),FALSE)),"error")</f>
        <v/>
      </c>
      <c r="E745">
        <f ca="1">IFERROR(IF(ISBLANK(VLOOKUP($B745,INDIRECT(nfl_game_result),MATCH(E$1,INDIRECT(nfl_game_result_header),0),FALSE)),"",VLOOKUP($B745,INDIRECT(nfl_game_result),MATCH(E$1,INDIRECT(nfl_game_result_header),0),FALSE)),"error")</f>
        <v>-3.5</v>
      </c>
      <c r="F745" s="23" t="str">
        <f ca="1">IFERROR(IF(ISBLANK(VLOOKUP($B745,INDIRECT(nfl_game_result),MATCH(F$1,INDIRECT(nfl_game_result_header),0),FALSE)),"",VLOOKUP($B745,INDIRECT(nfl_game_result),MATCH(F$1,INDIRECT(nfl_game_result_header),0),FALSE)),"error")</f>
        <v/>
      </c>
      <c r="G745" s="23" t="str">
        <f ca="1">IFERROR(IF(ISBLANK(VLOOKUP($B745,INDIRECT(nfl_game_result),MATCH(G$1,INDIRECT(nfl_game_result_header),0),FALSE)),"",VLOOKUP($B745,INDIRECT(nfl_game_result),MATCH(G$1,INDIRECT(nfl_game_result_header),0),FALSE)),"error")</f>
        <v/>
      </c>
      <c r="H745">
        <f ca="1">IFERROR(IF(ISBLANK(VLOOKUP($B745,INDIRECT(nfl_game_result),MATCH(H$1,INDIRECT(nfl_game_result_header),0),FALSE)),"",VLOOKUP($B745,INDIRECT(nfl_game_result),MATCH(H$1,INDIRECT(nfl_game_result_header),0),FALSE)),"error")</f>
        <v>23</v>
      </c>
      <c r="I745">
        <f ca="1">IFERROR(IF(ISBLANK(VLOOKUP($B745,INDIRECT(nfl_game_result),MATCH(I$1,INDIRECT(nfl_game_result_header),0),FALSE)),"",VLOOKUP($B745,INDIRECT(nfl_game_result),MATCH(I$1,INDIRECT(nfl_game_result_header),0),FALSE)),"error")</f>
        <v>7</v>
      </c>
      <c r="J745" t="str">
        <f ca="1">IFERROR(IF(ISBLANK(VLOOKUP($B745,INDIRECT(nfl_game_result),MATCH(J$1,INDIRECT(nfl_game_result_header),0),FALSE)),"",VLOOKUP($B745,INDIRECT(nfl_game_result),MATCH(J$1,INDIRECT(nfl_game_result_header),0),FALSE)),"error")</f>
        <v>NYG</v>
      </c>
      <c r="K745" t="str">
        <f ca="1">IFERROR(IF(ISBLANK(VLOOKUP($B745,INDIRECT(nfl_game_result),MATCH(K$1,INDIRECT(nfl_game_result_header),0),FALSE)),"",VLOOKUP($B745,INDIRECT(nfl_game_result),MATCH(K$1,INDIRECT(nfl_game_result_header),0),FALSE)),"error")</f>
        <v>NYG</v>
      </c>
      <c r="L745" s="23" t="str">
        <f ca="1">IFERROR(IF(ISBLANK(VLOOKUP($B745,INDIRECT(nfl_game_result),MATCH(L$1,INDIRECT(nfl_game_result_header),0),FALSE)),"",VLOOKUP($B745,INDIRECT(nfl_game_result),MATCH(L$1,INDIRECT(nfl_game_result_header),0),FALSE)),"error")</f>
        <v/>
      </c>
      <c r="M745" t="s">
        <v>16</v>
      </c>
      <c r="N745">
        <v>-3</v>
      </c>
      <c r="O745" t="s">
        <v>83</v>
      </c>
      <c r="V745" s="23" t="s">
        <v>416</v>
      </c>
      <c r="W745">
        <f ca="1">VALUE(LEFT(C745, 4))</f>
        <v>2013</v>
      </c>
      <c r="X745">
        <f ca="1">VALUE(MID(C745,6,FIND("_",C745,6)-6))</f>
        <v>7</v>
      </c>
      <c r="Y745" t="str">
        <f ca="1">IF(NOT(OR(ISBLANK(D745),ISBLANK(E745),D745="",E745="")),D745-E745,"")</f>
        <v/>
      </c>
      <c r="Z745" t="str">
        <f ca="1">IF(OR(NOT(ISNUMBER(D745)),ISBLANK(D745),D745="",ISBLANK(N745)),"",ABS(D745-N745))</f>
        <v/>
      </c>
      <c r="AA745">
        <f ca="1">IF(OR(ISBLANK(J745),ISBLANK(O745),J745="",O745=""),"",IF(J745=O745,1,0))</f>
        <v>1</v>
      </c>
      <c r="AB745" t="str">
        <f ca="1">IF(OR(ISBLANK(K745),ISBLANK(Q745),K745="",Q745=""),"",IF(K745=Q745,1,0))</f>
        <v/>
      </c>
      <c r="AC745" s="23" t="str">
        <f t="shared" ca="1" si="11"/>
        <v/>
      </c>
    </row>
    <row r="746" spans="1:29" x14ac:dyDescent="0.25">
      <c r="A746" s="23">
        <v>745</v>
      </c>
      <c r="B746">
        <v>360</v>
      </c>
      <c r="C746" t="str">
        <f ca="1">IFERROR(VLOOKUP($B746,INDIRECT(nfl_game_result),MATCH(C$1,INDIRECT(nfl_game_result_header),0),FALSE),"error")</f>
        <v>2013_07_SEA@ARI</v>
      </c>
      <c r="D746" t="str">
        <f ca="1">IFERROR(IF(ISBLANK(VLOOKUP($B746,INDIRECT(nfl_game_result),MATCH(D$1,INDIRECT(nfl_game_result_header),0),FALSE)),"",VLOOKUP($B746,INDIRECT(nfl_game_result),MATCH(D$1,INDIRECT(nfl_game_result_header),0),FALSE)),"error")</f>
        <v/>
      </c>
      <c r="E746">
        <f ca="1">IFERROR(IF(ISBLANK(VLOOKUP($B746,INDIRECT(nfl_game_result),MATCH(E$1,INDIRECT(nfl_game_result_header),0),FALSE)),"",VLOOKUP($B746,INDIRECT(nfl_game_result),MATCH(E$1,INDIRECT(nfl_game_result_header),0),FALSE)),"error")</f>
        <v>6.5</v>
      </c>
      <c r="F746" s="23" t="str">
        <f ca="1">IFERROR(IF(ISBLANK(VLOOKUP($B746,INDIRECT(nfl_game_result),MATCH(F$1,INDIRECT(nfl_game_result_header),0),FALSE)),"",VLOOKUP($B746,INDIRECT(nfl_game_result),MATCH(F$1,INDIRECT(nfl_game_result_header),0),FALSE)),"error")</f>
        <v/>
      </c>
      <c r="G746" s="23" t="str">
        <f ca="1">IFERROR(IF(ISBLANK(VLOOKUP($B746,INDIRECT(nfl_game_result),MATCH(G$1,INDIRECT(nfl_game_result_header),0),FALSE)),"",VLOOKUP($B746,INDIRECT(nfl_game_result),MATCH(G$1,INDIRECT(nfl_game_result_header),0),FALSE)),"error")</f>
        <v/>
      </c>
      <c r="H746">
        <f ca="1">IFERROR(IF(ISBLANK(VLOOKUP($B746,INDIRECT(nfl_game_result),MATCH(H$1,INDIRECT(nfl_game_result_header),0),FALSE)),"",VLOOKUP($B746,INDIRECT(nfl_game_result),MATCH(H$1,INDIRECT(nfl_game_result_header),0),FALSE)),"error")</f>
        <v>22</v>
      </c>
      <c r="I746">
        <f ca="1">IFERROR(IF(ISBLANK(VLOOKUP($B746,INDIRECT(nfl_game_result),MATCH(I$1,INDIRECT(nfl_game_result_header),0),FALSE)),"",VLOOKUP($B746,INDIRECT(nfl_game_result),MATCH(I$1,INDIRECT(nfl_game_result_header),0),FALSE)),"error")</f>
        <v>34</v>
      </c>
      <c r="J746" t="str">
        <f ca="1">IFERROR(IF(ISBLANK(VLOOKUP($B746,INDIRECT(nfl_game_result),MATCH(J$1,INDIRECT(nfl_game_result_header),0),FALSE)),"",VLOOKUP($B746,INDIRECT(nfl_game_result),MATCH(J$1,INDIRECT(nfl_game_result_header),0),FALSE)),"error")</f>
        <v>SEA</v>
      </c>
      <c r="K746" t="str">
        <f ca="1">IFERROR(IF(ISBLANK(VLOOKUP($B746,INDIRECT(nfl_game_result),MATCH(K$1,INDIRECT(nfl_game_result_header),0),FALSE)),"",VLOOKUP($B746,INDIRECT(nfl_game_result),MATCH(K$1,INDIRECT(nfl_game_result_header),0),FALSE)),"error")</f>
        <v>SEA</v>
      </c>
      <c r="L746" s="23" t="str">
        <f ca="1">IFERROR(IF(ISBLANK(VLOOKUP($B746,INDIRECT(nfl_game_result),MATCH(L$1,INDIRECT(nfl_game_result_header),0),FALSE)),"",VLOOKUP($B746,INDIRECT(nfl_game_result),MATCH(L$1,INDIRECT(nfl_game_result_header),0),FALSE)),"error")</f>
        <v/>
      </c>
      <c r="M746" t="s">
        <v>14</v>
      </c>
      <c r="N746">
        <v>5.5</v>
      </c>
      <c r="O746" t="s">
        <v>64</v>
      </c>
      <c r="V746" s="23" t="s">
        <v>416</v>
      </c>
      <c r="W746">
        <f ca="1">VALUE(LEFT(C746, 4))</f>
        <v>2013</v>
      </c>
      <c r="X746">
        <f ca="1">VALUE(MID(C746,6,FIND("_",C746,6)-6))</f>
        <v>7</v>
      </c>
      <c r="Y746" t="str">
        <f ca="1">IF(NOT(OR(ISBLANK(D746),ISBLANK(E746),D746="",E746="")),D746-E746,"")</f>
        <v/>
      </c>
      <c r="Z746" t="str">
        <f ca="1">IF(OR(NOT(ISNUMBER(D746)),ISBLANK(D746),D746="",ISBLANK(N746)),"",ABS(D746-N746))</f>
        <v/>
      </c>
      <c r="AA746">
        <f ca="1">IF(OR(ISBLANK(J746),ISBLANK(O746),J746="",O746=""),"",IF(J746=O746,1,0))</f>
        <v>0</v>
      </c>
      <c r="AB746" t="str">
        <f ca="1">IF(OR(ISBLANK(K746),ISBLANK(Q746),K746="",Q746=""),"",IF(K746=Q746,1,0))</f>
        <v/>
      </c>
      <c r="AC746" s="23" t="str">
        <f t="shared" ca="1" si="11"/>
        <v/>
      </c>
    </row>
    <row r="747" spans="1:29" x14ac:dyDescent="0.25">
      <c r="A747" s="23">
        <v>746</v>
      </c>
      <c r="B747">
        <v>361</v>
      </c>
      <c r="C747" t="str">
        <f ca="1">IFERROR(VLOOKUP($B747,INDIRECT(nfl_game_result),MATCH(C$1,INDIRECT(nfl_game_result_header),0),FALSE),"error")</f>
        <v>2013_07_TBY@ATL</v>
      </c>
      <c r="D747" t="str">
        <f ca="1">IFERROR(IF(ISBLANK(VLOOKUP($B747,INDIRECT(nfl_game_result),MATCH(D$1,INDIRECT(nfl_game_result_header),0),FALSE)),"",VLOOKUP($B747,INDIRECT(nfl_game_result),MATCH(D$1,INDIRECT(nfl_game_result_header),0),FALSE)),"error")</f>
        <v/>
      </c>
      <c r="E747">
        <f ca="1">IFERROR(IF(ISBLANK(VLOOKUP($B747,INDIRECT(nfl_game_result),MATCH(E$1,INDIRECT(nfl_game_result_header),0),FALSE)),"",VLOOKUP($B747,INDIRECT(nfl_game_result),MATCH(E$1,INDIRECT(nfl_game_result_header),0),FALSE)),"error")</f>
        <v>-7.5</v>
      </c>
      <c r="F747" s="23" t="str">
        <f ca="1">IFERROR(IF(ISBLANK(VLOOKUP($B747,INDIRECT(nfl_game_result),MATCH(F$1,INDIRECT(nfl_game_result_header),0),FALSE)),"",VLOOKUP($B747,INDIRECT(nfl_game_result),MATCH(F$1,INDIRECT(nfl_game_result_header),0),FALSE)),"error")</f>
        <v/>
      </c>
      <c r="G747" s="23" t="str">
        <f ca="1">IFERROR(IF(ISBLANK(VLOOKUP($B747,INDIRECT(nfl_game_result),MATCH(G$1,INDIRECT(nfl_game_result_header),0),FALSE)),"",VLOOKUP($B747,INDIRECT(nfl_game_result),MATCH(G$1,INDIRECT(nfl_game_result_header),0),FALSE)),"error")</f>
        <v/>
      </c>
      <c r="H747">
        <f ca="1">IFERROR(IF(ISBLANK(VLOOKUP($B747,INDIRECT(nfl_game_result),MATCH(H$1,INDIRECT(nfl_game_result_header),0),FALSE)),"",VLOOKUP($B747,INDIRECT(nfl_game_result),MATCH(H$1,INDIRECT(nfl_game_result_header),0),FALSE)),"error")</f>
        <v>31</v>
      </c>
      <c r="I747">
        <f ca="1">IFERROR(IF(ISBLANK(VLOOKUP($B747,INDIRECT(nfl_game_result),MATCH(I$1,INDIRECT(nfl_game_result_header),0),FALSE)),"",VLOOKUP($B747,INDIRECT(nfl_game_result),MATCH(I$1,INDIRECT(nfl_game_result_header),0),FALSE)),"error")</f>
        <v>23</v>
      </c>
      <c r="J747" t="str">
        <f ca="1">IFERROR(IF(ISBLANK(VLOOKUP($B747,INDIRECT(nfl_game_result),MATCH(J$1,INDIRECT(nfl_game_result_header),0),FALSE)),"",VLOOKUP($B747,INDIRECT(nfl_game_result),MATCH(J$1,INDIRECT(nfl_game_result_header),0),FALSE)),"error")</f>
        <v>ATL</v>
      </c>
      <c r="K747" t="str">
        <f ca="1">IFERROR(IF(ISBLANK(VLOOKUP($B747,INDIRECT(nfl_game_result),MATCH(K$1,INDIRECT(nfl_game_result_header),0),FALSE)),"",VLOOKUP($B747,INDIRECT(nfl_game_result),MATCH(K$1,INDIRECT(nfl_game_result_header),0),FALSE)),"error")</f>
        <v>ATL</v>
      </c>
      <c r="L747" s="23" t="str">
        <f ca="1">IFERROR(IF(ISBLANK(VLOOKUP($B747,INDIRECT(nfl_game_result),MATCH(L$1,INDIRECT(nfl_game_result_header),0),FALSE)),"",VLOOKUP($B747,INDIRECT(nfl_game_result),MATCH(L$1,INDIRECT(nfl_game_result_header),0),FALSE)),"error")</f>
        <v/>
      </c>
      <c r="M747" t="s">
        <v>14</v>
      </c>
      <c r="N747">
        <v>-4</v>
      </c>
      <c r="O747" t="s">
        <v>334</v>
      </c>
      <c r="V747" s="23" t="s">
        <v>416</v>
      </c>
      <c r="W747">
        <f ca="1">VALUE(LEFT(C747, 4))</f>
        <v>2013</v>
      </c>
      <c r="X747">
        <f ca="1">VALUE(MID(C747,6,FIND("_",C747,6)-6))</f>
        <v>7</v>
      </c>
      <c r="Y747" t="str">
        <f ca="1">IF(NOT(OR(ISBLANK(D747),ISBLANK(E747),D747="",E747="")),D747-E747,"")</f>
        <v/>
      </c>
      <c r="Z747" t="str">
        <f ca="1">IF(OR(NOT(ISNUMBER(D747)),ISBLANK(D747),D747="",ISBLANK(N747)),"",ABS(D747-N747))</f>
        <v/>
      </c>
      <c r="AA747">
        <f ca="1">IF(OR(ISBLANK(J747),ISBLANK(O747),J747="",O747=""),"",IF(J747=O747,1,0))</f>
        <v>0</v>
      </c>
      <c r="AB747" t="str">
        <f ca="1">IF(OR(ISBLANK(K747),ISBLANK(Q747),K747="",Q747=""),"",IF(K747=Q747,1,0))</f>
        <v/>
      </c>
      <c r="AC747" s="23" t="str">
        <f t="shared" ca="1" si="11"/>
        <v/>
      </c>
    </row>
    <row r="748" spans="1:29" x14ac:dyDescent="0.25">
      <c r="A748" s="23">
        <v>747</v>
      </c>
      <c r="B748">
        <v>362</v>
      </c>
      <c r="C748" t="str">
        <f ca="1">IFERROR(VLOOKUP($B748,INDIRECT(nfl_game_result),MATCH(C$1,INDIRECT(nfl_game_result_header),0),FALSE),"error")</f>
        <v>2013_07_BUF@MIA</v>
      </c>
      <c r="D748" t="str">
        <f ca="1">IFERROR(IF(ISBLANK(VLOOKUP($B748,INDIRECT(nfl_game_result),MATCH(D$1,INDIRECT(nfl_game_result_header),0),FALSE)),"",VLOOKUP($B748,INDIRECT(nfl_game_result),MATCH(D$1,INDIRECT(nfl_game_result_header),0),FALSE)),"error")</f>
        <v/>
      </c>
      <c r="E748">
        <f ca="1">IFERROR(IF(ISBLANK(VLOOKUP($B748,INDIRECT(nfl_game_result),MATCH(E$1,INDIRECT(nfl_game_result_header),0),FALSE)),"",VLOOKUP($B748,INDIRECT(nfl_game_result),MATCH(E$1,INDIRECT(nfl_game_result_header),0),FALSE)),"error")</f>
        <v>-8.5</v>
      </c>
      <c r="F748" s="23" t="str">
        <f ca="1">IFERROR(IF(ISBLANK(VLOOKUP($B748,INDIRECT(nfl_game_result),MATCH(F$1,INDIRECT(nfl_game_result_header),0),FALSE)),"",VLOOKUP($B748,INDIRECT(nfl_game_result),MATCH(F$1,INDIRECT(nfl_game_result_header),0),FALSE)),"error")</f>
        <v/>
      </c>
      <c r="G748" s="23" t="str">
        <f ca="1">IFERROR(IF(ISBLANK(VLOOKUP($B748,INDIRECT(nfl_game_result),MATCH(G$1,INDIRECT(nfl_game_result_header),0),FALSE)),"",VLOOKUP($B748,INDIRECT(nfl_game_result),MATCH(G$1,INDIRECT(nfl_game_result_header),0),FALSE)),"error")</f>
        <v/>
      </c>
      <c r="H748">
        <f ca="1">IFERROR(IF(ISBLANK(VLOOKUP($B748,INDIRECT(nfl_game_result),MATCH(H$1,INDIRECT(nfl_game_result_header),0),FALSE)),"",VLOOKUP($B748,INDIRECT(nfl_game_result),MATCH(H$1,INDIRECT(nfl_game_result_header),0),FALSE)),"error")</f>
        <v>21</v>
      </c>
      <c r="I748">
        <f ca="1">IFERROR(IF(ISBLANK(VLOOKUP($B748,INDIRECT(nfl_game_result),MATCH(I$1,INDIRECT(nfl_game_result_header),0),FALSE)),"",VLOOKUP($B748,INDIRECT(nfl_game_result),MATCH(I$1,INDIRECT(nfl_game_result_header),0),FALSE)),"error")</f>
        <v>23</v>
      </c>
      <c r="J748" t="str">
        <f ca="1">IFERROR(IF(ISBLANK(VLOOKUP($B748,INDIRECT(nfl_game_result),MATCH(J$1,INDIRECT(nfl_game_result_header),0),FALSE)),"",VLOOKUP($B748,INDIRECT(nfl_game_result),MATCH(J$1,INDIRECT(nfl_game_result_header),0),FALSE)),"error")</f>
        <v>BUF</v>
      </c>
      <c r="K748" t="str">
        <f ca="1">IFERROR(IF(ISBLANK(VLOOKUP($B748,INDIRECT(nfl_game_result),MATCH(K$1,INDIRECT(nfl_game_result_header),0),FALSE)),"",VLOOKUP($B748,INDIRECT(nfl_game_result),MATCH(K$1,INDIRECT(nfl_game_result_header),0),FALSE)),"error")</f>
        <v>BUF</v>
      </c>
      <c r="L748" s="23" t="str">
        <f ca="1">IFERROR(IF(ISBLANK(VLOOKUP($B748,INDIRECT(nfl_game_result),MATCH(L$1,INDIRECT(nfl_game_result_header),0),FALSE)),"",VLOOKUP($B748,INDIRECT(nfl_game_result),MATCH(L$1,INDIRECT(nfl_game_result_header),0),FALSE)),"error")</f>
        <v/>
      </c>
      <c r="M748" t="s">
        <v>14</v>
      </c>
      <c r="N748">
        <v>-7</v>
      </c>
      <c r="O748" t="s">
        <v>66</v>
      </c>
      <c r="V748" s="23" t="s">
        <v>416</v>
      </c>
      <c r="W748">
        <f ca="1">VALUE(LEFT(C748, 4))</f>
        <v>2013</v>
      </c>
      <c r="X748">
        <f ca="1">VALUE(MID(C748,6,FIND("_",C748,6)-6))</f>
        <v>7</v>
      </c>
      <c r="Y748" t="str">
        <f ca="1">IF(NOT(OR(ISBLANK(D748),ISBLANK(E748),D748="",E748="")),D748-E748,"")</f>
        <v/>
      </c>
      <c r="Z748" t="str">
        <f ca="1">IF(OR(NOT(ISNUMBER(D748)),ISBLANK(D748),D748="",ISBLANK(N748)),"",ABS(D748-N748))</f>
        <v/>
      </c>
      <c r="AA748">
        <f ca="1">IF(OR(ISBLANK(J748),ISBLANK(O748),J748="",O748=""),"",IF(J748=O748,1,0))</f>
        <v>1</v>
      </c>
      <c r="AB748" t="str">
        <f ca="1">IF(OR(ISBLANK(K748),ISBLANK(Q748),K748="",Q748=""),"",IF(K748=Q748,1,0))</f>
        <v/>
      </c>
      <c r="AC748" s="23" t="str">
        <f t="shared" ca="1" si="11"/>
        <v/>
      </c>
    </row>
    <row r="749" spans="1:29" x14ac:dyDescent="0.25">
      <c r="A749" s="23">
        <v>748</v>
      </c>
      <c r="B749">
        <v>363</v>
      </c>
      <c r="C749" t="str">
        <f ca="1">IFERROR(VLOOKUP($B749,INDIRECT(nfl_game_result),MATCH(C$1,INDIRECT(nfl_game_result_header),0),FALSE),"error")</f>
        <v>2013_07_CHI@WAS</v>
      </c>
      <c r="D749" t="str">
        <f ca="1">IFERROR(IF(ISBLANK(VLOOKUP($B749,INDIRECT(nfl_game_result),MATCH(D$1,INDIRECT(nfl_game_result_header),0),FALSE)),"",VLOOKUP($B749,INDIRECT(nfl_game_result),MATCH(D$1,INDIRECT(nfl_game_result_header),0),FALSE)),"error")</f>
        <v/>
      </c>
      <c r="E749">
        <f ca="1">IFERROR(IF(ISBLANK(VLOOKUP($B749,INDIRECT(nfl_game_result),MATCH(E$1,INDIRECT(nfl_game_result_header),0),FALSE)),"",VLOOKUP($B749,INDIRECT(nfl_game_result),MATCH(E$1,INDIRECT(nfl_game_result_header),0),FALSE)),"error")</f>
        <v>-1.5</v>
      </c>
      <c r="F749" s="23" t="str">
        <f ca="1">IFERROR(IF(ISBLANK(VLOOKUP($B749,INDIRECT(nfl_game_result),MATCH(F$1,INDIRECT(nfl_game_result_header),0),FALSE)),"",VLOOKUP($B749,INDIRECT(nfl_game_result),MATCH(F$1,INDIRECT(nfl_game_result_header),0),FALSE)),"error")</f>
        <v/>
      </c>
      <c r="G749" s="23" t="str">
        <f ca="1">IFERROR(IF(ISBLANK(VLOOKUP($B749,INDIRECT(nfl_game_result),MATCH(G$1,INDIRECT(nfl_game_result_header),0),FALSE)),"",VLOOKUP($B749,INDIRECT(nfl_game_result),MATCH(G$1,INDIRECT(nfl_game_result_header),0),FALSE)),"error")</f>
        <v/>
      </c>
      <c r="H749">
        <f ca="1">IFERROR(IF(ISBLANK(VLOOKUP($B749,INDIRECT(nfl_game_result),MATCH(H$1,INDIRECT(nfl_game_result_header),0),FALSE)),"",VLOOKUP($B749,INDIRECT(nfl_game_result),MATCH(H$1,INDIRECT(nfl_game_result_header),0),FALSE)),"error")</f>
        <v>45</v>
      </c>
      <c r="I749">
        <f ca="1">IFERROR(IF(ISBLANK(VLOOKUP($B749,INDIRECT(nfl_game_result),MATCH(I$1,INDIRECT(nfl_game_result_header),0),FALSE)),"",VLOOKUP($B749,INDIRECT(nfl_game_result),MATCH(I$1,INDIRECT(nfl_game_result_header),0),FALSE)),"error")</f>
        <v>41</v>
      </c>
      <c r="J749" t="str">
        <f ca="1">IFERROR(IF(ISBLANK(VLOOKUP($B749,INDIRECT(nfl_game_result),MATCH(J$1,INDIRECT(nfl_game_result_header),0),FALSE)),"",VLOOKUP($B749,INDIRECT(nfl_game_result),MATCH(J$1,INDIRECT(nfl_game_result_header),0),FALSE)),"error")</f>
        <v>WAS</v>
      </c>
      <c r="K749" t="str">
        <f ca="1">IFERROR(IF(ISBLANK(VLOOKUP($B749,INDIRECT(nfl_game_result),MATCH(K$1,INDIRECT(nfl_game_result_header),0),FALSE)),"",VLOOKUP($B749,INDIRECT(nfl_game_result),MATCH(K$1,INDIRECT(nfl_game_result_header),0),FALSE)),"error")</f>
        <v>WAS</v>
      </c>
      <c r="L749" s="23" t="str">
        <f ca="1">IFERROR(IF(ISBLANK(VLOOKUP($B749,INDIRECT(nfl_game_result),MATCH(L$1,INDIRECT(nfl_game_result_header),0),FALSE)),"",VLOOKUP($B749,INDIRECT(nfl_game_result),MATCH(L$1,INDIRECT(nfl_game_result_header),0),FALSE)),"error")</f>
        <v/>
      </c>
      <c r="M749" t="s">
        <v>14</v>
      </c>
      <c r="N749">
        <v>3.5</v>
      </c>
      <c r="O749" t="s">
        <v>94</v>
      </c>
      <c r="V749" s="23" t="s">
        <v>416</v>
      </c>
      <c r="W749">
        <f ca="1">VALUE(LEFT(C749, 4))</f>
        <v>2013</v>
      </c>
      <c r="X749">
        <f ca="1">VALUE(MID(C749,6,FIND("_",C749,6)-6))</f>
        <v>7</v>
      </c>
      <c r="Y749" t="str">
        <f ca="1">IF(NOT(OR(ISBLANK(D749),ISBLANK(E749),D749="",E749="")),D749-E749,"")</f>
        <v/>
      </c>
      <c r="Z749" t="str">
        <f ca="1">IF(OR(NOT(ISNUMBER(D749)),ISBLANK(D749),D749="",ISBLANK(N749)),"",ABS(D749-N749))</f>
        <v/>
      </c>
      <c r="AA749">
        <f ca="1">IF(OR(ISBLANK(J749),ISBLANK(O749),J749="",O749=""),"",IF(J749=O749,1,0))</f>
        <v>1</v>
      </c>
      <c r="AB749" t="str">
        <f ca="1">IF(OR(ISBLANK(K749),ISBLANK(Q749),K749="",Q749=""),"",IF(K749=Q749,1,0))</f>
        <v/>
      </c>
      <c r="AC749" s="23" t="str">
        <f t="shared" ca="1" si="11"/>
        <v/>
      </c>
    </row>
    <row r="750" spans="1:29" x14ac:dyDescent="0.25">
      <c r="A750" s="23">
        <v>749</v>
      </c>
      <c r="B750">
        <v>364</v>
      </c>
      <c r="C750" t="str">
        <f ca="1">IFERROR(VLOOKUP($B750,INDIRECT(nfl_game_result),MATCH(C$1,INDIRECT(nfl_game_result_header),0),FALSE),"error")</f>
        <v>2013_07_CIN@DET</v>
      </c>
      <c r="D750" t="str">
        <f ca="1">IFERROR(IF(ISBLANK(VLOOKUP($B750,INDIRECT(nfl_game_result),MATCH(D$1,INDIRECT(nfl_game_result_header),0),FALSE)),"",VLOOKUP($B750,INDIRECT(nfl_game_result),MATCH(D$1,INDIRECT(nfl_game_result_header),0),FALSE)),"error")</f>
        <v/>
      </c>
      <c r="E750">
        <f ca="1">IFERROR(IF(ISBLANK(VLOOKUP($B750,INDIRECT(nfl_game_result),MATCH(E$1,INDIRECT(nfl_game_result_header),0),FALSE)),"",VLOOKUP($B750,INDIRECT(nfl_game_result),MATCH(E$1,INDIRECT(nfl_game_result_header),0),FALSE)),"error")</f>
        <v>-2.5</v>
      </c>
      <c r="F750" s="23" t="str">
        <f ca="1">IFERROR(IF(ISBLANK(VLOOKUP($B750,INDIRECT(nfl_game_result),MATCH(F$1,INDIRECT(nfl_game_result_header),0),FALSE)),"",VLOOKUP($B750,INDIRECT(nfl_game_result),MATCH(F$1,INDIRECT(nfl_game_result_header),0),FALSE)),"error")</f>
        <v/>
      </c>
      <c r="G750" s="23" t="str">
        <f ca="1">IFERROR(IF(ISBLANK(VLOOKUP($B750,INDIRECT(nfl_game_result),MATCH(G$1,INDIRECT(nfl_game_result_header),0),FALSE)),"",VLOOKUP($B750,INDIRECT(nfl_game_result),MATCH(G$1,INDIRECT(nfl_game_result_header),0),FALSE)),"error")</f>
        <v/>
      </c>
      <c r="H750">
        <f ca="1">IFERROR(IF(ISBLANK(VLOOKUP($B750,INDIRECT(nfl_game_result),MATCH(H$1,INDIRECT(nfl_game_result_header),0),FALSE)),"",VLOOKUP($B750,INDIRECT(nfl_game_result),MATCH(H$1,INDIRECT(nfl_game_result_header),0),FALSE)),"error")</f>
        <v>24</v>
      </c>
      <c r="I750">
        <f ca="1">IFERROR(IF(ISBLANK(VLOOKUP($B750,INDIRECT(nfl_game_result),MATCH(I$1,INDIRECT(nfl_game_result_header),0),FALSE)),"",VLOOKUP($B750,INDIRECT(nfl_game_result),MATCH(I$1,INDIRECT(nfl_game_result_header),0),FALSE)),"error")</f>
        <v>27</v>
      </c>
      <c r="J750" t="str">
        <f ca="1">IFERROR(IF(ISBLANK(VLOOKUP($B750,INDIRECT(nfl_game_result),MATCH(J$1,INDIRECT(nfl_game_result_header),0),FALSE)),"",VLOOKUP($B750,INDIRECT(nfl_game_result),MATCH(J$1,INDIRECT(nfl_game_result_header),0),FALSE)),"error")</f>
        <v>CIN</v>
      </c>
      <c r="K750" t="str">
        <f ca="1">IFERROR(IF(ISBLANK(VLOOKUP($B750,INDIRECT(nfl_game_result),MATCH(K$1,INDIRECT(nfl_game_result_header),0),FALSE)),"",VLOOKUP($B750,INDIRECT(nfl_game_result),MATCH(K$1,INDIRECT(nfl_game_result_header),0),FALSE)),"error")</f>
        <v>CIN</v>
      </c>
      <c r="L750" s="23" t="str">
        <f ca="1">IFERROR(IF(ISBLANK(VLOOKUP($B750,INDIRECT(nfl_game_result),MATCH(L$1,INDIRECT(nfl_game_result_header),0),FALSE)),"",VLOOKUP($B750,INDIRECT(nfl_game_result),MATCH(L$1,INDIRECT(nfl_game_result_header),0),FALSE)),"error")</f>
        <v/>
      </c>
      <c r="M750" t="s">
        <v>14</v>
      </c>
      <c r="N750">
        <v>-3</v>
      </c>
      <c r="O750" t="s">
        <v>69</v>
      </c>
      <c r="V750" s="23" t="s">
        <v>416</v>
      </c>
      <c r="W750">
        <f ca="1">VALUE(LEFT(C750, 4))</f>
        <v>2013</v>
      </c>
      <c r="X750">
        <f ca="1">VALUE(MID(C750,6,FIND("_",C750,6)-6))</f>
        <v>7</v>
      </c>
      <c r="Y750" t="str">
        <f ca="1">IF(NOT(OR(ISBLANK(D750),ISBLANK(E750),D750="",E750="")),D750-E750,"")</f>
        <v/>
      </c>
      <c r="Z750" t="str">
        <f ca="1">IF(OR(NOT(ISNUMBER(D750)),ISBLANK(D750),D750="",ISBLANK(N750)),"",ABS(D750-N750))</f>
        <v/>
      </c>
      <c r="AA750">
        <f ca="1">IF(OR(ISBLANK(J750),ISBLANK(O750),J750="",O750=""),"",IF(J750=O750,1,0))</f>
        <v>1</v>
      </c>
      <c r="AB750" t="str">
        <f ca="1">IF(OR(ISBLANK(K750),ISBLANK(Q750),K750="",Q750=""),"",IF(K750=Q750,1,0))</f>
        <v/>
      </c>
      <c r="AC750" s="23" t="str">
        <f t="shared" ca="1" si="11"/>
        <v/>
      </c>
    </row>
    <row r="751" spans="1:29" x14ac:dyDescent="0.25">
      <c r="A751" s="23">
        <v>750</v>
      </c>
      <c r="B751">
        <v>365</v>
      </c>
      <c r="C751" t="str">
        <f ca="1">IFERROR(VLOOKUP($B751,INDIRECT(nfl_game_result),MATCH(C$1,INDIRECT(nfl_game_result_header),0),FALSE),"error")</f>
        <v>2013_07_DAL@PHI</v>
      </c>
      <c r="D751" t="str">
        <f ca="1">IFERROR(IF(ISBLANK(VLOOKUP($B751,INDIRECT(nfl_game_result),MATCH(D$1,INDIRECT(nfl_game_result_header),0),FALSE)),"",VLOOKUP($B751,INDIRECT(nfl_game_result),MATCH(D$1,INDIRECT(nfl_game_result_header),0),FALSE)),"error")</f>
        <v/>
      </c>
      <c r="E751">
        <f ca="1">IFERROR(IF(ISBLANK(VLOOKUP($B751,INDIRECT(nfl_game_result),MATCH(E$1,INDIRECT(nfl_game_result_header),0),FALSE)),"",VLOOKUP($B751,INDIRECT(nfl_game_result),MATCH(E$1,INDIRECT(nfl_game_result_header),0),FALSE)),"error")</f>
        <v>-2.5</v>
      </c>
      <c r="F751" s="23" t="str">
        <f ca="1">IFERROR(IF(ISBLANK(VLOOKUP($B751,INDIRECT(nfl_game_result),MATCH(F$1,INDIRECT(nfl_game_result_header),0),FALSE)),"",VLOOKUP($B751,INDIRECT(nfl_game_result),MATCH(F$1,INDIRECT(nfl_game_result_header),0),FALSE)),"error")</f>
        <v/>
      </c>
      <c r="G751" s="23" t="str">
        <f ca="1">IFERROR(IF(ISBLANK(VLOOKUP($B751,INDIRECT(nfl_game_result),MATCH(G$1,INDIRECT(nfl_game_result_header),0),FALSE)),"",VLOOKUP($B751,INDIRECT(nfl_game_result),MATCH(G$1,INDIRECT(nfl_game_result_header),0),FALSE)),"error")</f>
        <v/>
      </c>
      <c r="H751">
        <f ca="1">IFERROR(IF(ISBLANK(VLOOKUP($B751,INDIRECT(nfl_game_result),MATCH(H$1,INDIRECT(nfl_game_result_header),0),FALSE)),"",VLOOKUP($B751,INDIRECT(nfl_game_result),MATCH(H$1,INDIRECT(nfl_game_result_header),0),FALSE)),"error")</f>
        <v>3</v>
      </c>
      <c r="I751">
        <f ca="1">IFERROR(IF(ISBLANK(VLOOKUP($B751,INDIRECT(nfl_game_result),MATCH(I$1,INDIRECT(nfl_game_result_header),0),FALSE)),"",VLOOKUP($B751,INDIRECT(nfl_game_result),MATCH(I$1,INDIRECT(nfl_game_result_header),0),FALSE)),"error")</f>
        <v>17</v>
      </c>
      <c r="J751" t="str">
        <f ca="1">IFERROR(IF(ISBLANK(VLOOKUP($B751,INDIRECT(nfl_game_result),MATCH(J$1,INDIRECT(nfl_game_result_header),0),FALSE)),"",VLOOKUP($B751,INDIRECT(nfl_game_result),MATCH(J$1,INDIRECT(nfl_game_result_header),0),FALSE)),"error")</f>
        <v>DAL</v>
      </c>
      <c r="K751" t="str">
        <f ca="1">IFERROR(IF(ISBLANK(VLOOKUP($B751,INDIRECT(nfl_game_result),MATCH(K$1,INDIRECT(nfl_game_result_header),0),FALSE)),"",VLOOKUP($B751,INDIRECT(nfl_game_result),MATCH(K$1,INDIRECT(nfl_game_result_header),0),FALSE)),"error")</f>
        <v>DAL</v>
      </c>
      <c r="L751" s="23" t="str">
        <f ca="1">IFERROR(IF(ISBLANK(VLOOKUP($B751,INDIRECT(nfl_game_result),MATCH(L$1,INDIRECT(nfl_game_result_header),0),FALSE)),"",VLOOKUP($B751,INDIRECT(nfl_game_result),MATCH(L$1,INDIRECT(nfl_game_result_header),0),FALSE)),"error")</f>
        <v/>
      </c>
      <c r="M751" t="s">
        <v>14</v>
      </c>
      <c r="N751">
        <v>-1.5</v>
      </c>
      <c r="O751" t="s">
        <v>71</v>
      </c>
      <c r="V751" s="23" t="s">
        <v>416</v>
      </c>
      <c r="W751">
        <f ca="1">VALUE(LEFT(C751, 4))</f>
        <v>2013</v>
      </c>
      <c r="X751">
        <f ca="1">VALUE(MID(C751,6,FIND("_",C751,6)-6))</f>
        <v>7</v>
      </c>
      <c r="Y751" t="str">
        <f ca="1">IF(NOT(OR(ISBLANK(D751),ISBLANK(E751),D751="",E751="")),D751-E751,"")</f>
        <v/>
      </c>
      <c r="Z751" t="str">
        <f ca="1">IF(OR(NOT(ISNUMBER(D751)),ISBLANK(D751),D751="",ISBLANK(N751)),"",ABS(D751-N751))</f>
        <v/>
      </c>
      <c r="AA751">
        <f ca="1">IF(OR(ISBLANK(J751),ISBLANK(O751),J751="",O751=""),"",IF(J751=O751,1,0))</f>
        <v>1</v>
      </c>
      <c r="AB751" t="str">
        <f ca="1">IF(OR(ISBLANK(K751),ISBLANK(Q751),K751="",Q751=""),"",IF(K751=Q751,1,0))</f>
        <v/>
      </c>
      <c r="AC751" s="23" t="str">
        <f t="shared" ca="1" si="11"/>
        <v/>
      </c>
    </row>
    <row r="752" spans="1:29" x14ac:dyDescent="0.25">
      <c r="A752" s="23">
        <v>751</v>
      </c>
      <c r="B752">
        <v>366</v>
      </c>
      <c r="C752" t="str">
        <f ca="1">IFERROR(VLOOKUP($B752,INDIRECT(nfl_game_result),MATCH(C$1,INDIRECT(nfl_game_result_header),0),FALSE),"error")</f>
        <v>2013_07_STL@CAR</v>
      </c>
      <c r="D752" t="str">
        <f ca="1">IFERROR(IF(ISBLANK(VLOOKUP($B752,INDIRECT(nfl_game_result),MATCH(D$1,INDIRECT(nfl_game_result_header),0),FALSE)),"",VLOOKUP($B752,INDIRECT(nfl_game_result),MATCH(D$1,INDIRECT(nfl_game_result_header),0),FALSE)),"error")</f>
        <v/>
      </c>
      <c r="E752">
        <f ca="1">IFERROR(IF(ISBLANK(VLOOKUP($B752,INDIRECT(nfl_game_result),MATCH(E$1,INDIRECT(nfl_game_result_header),0),FALSE)),"",VLOOKUP($B752,INDIRECT(nfl_game_result),MATCH(E$1,INDIRECT(nfl_game_result_header),0),FALSE)),"error")</f>
        <v>-6.5</v>
      </c>
      <c r="F752" s="23" t="str">
        <f ca="1">IFERROR(IF(ISBLANK(VLOOKUP($B752,INDIRECT(nfl_game_result),MATCH(F$1,INDIRECT(nfl_game_result_header),0),FALSE)),"",VLOOKUP($B752,INDIRECT(nfl_game_result),MATCH(F$1,INDIRECT(nfl_game_result_header),0),FALSE)),"error")</f>
        <v/>
      </c>
      <c r="G752" s="23" t="str">
        <f ca="1">IFERROR(IF(ISBLANK(VLOOKUP($B752,INDIRECT(nfl_game_result),MATCH(G$1,INDIRECT(nfl_game_result_header),0),FALSE)),"",VLOOKUP($B752,INDIRECT(nfl_game_result),MATCH(G$1,INDIRECT(nfl_game_result_header),0),FALSE)),"error")</f>
        <v/>
      </c>
      <c r="H752">
        <f ca="1">IFERROR(IF(ISBLANK(VLOOKUP($B752,INDIRECT(nfl_game_result),MATCH(H$1,INDIRECT(nfl_game_result_header),0),FALSE)),"",VLOOKUP($B752,INDIRECT(nfl_game_result),MATCH(H$1,INDIRECT(nfl_game_result_header),0),FALSE)),"error")</f>
        <v>30</v>
      </c>
      <c r="I752">
        <f ca="1">IFERROR(IF(ISBLANK(VLOOKUP($B752,INDIRECT(nfl_game_result),MATCH(I$1,INDIRECT(nfl_game_result_header),0),FALSE)),"",VLOOKUP($B752,INDIRECT(nfl_game_result),MATCH(I$1,INDIRECT(nfl_game_result_header),0),FALSE)),"error")</f>
        <v>15</v>
      </c>
      <c r="J752" t="str">
        <f ca="1">IFERROR(IF(ISBLANK(VLOOKUP($B752,INDIRECT(nfl_game_result),MATCH(J$1,INDIRECT(nfl_game_result_header),0),FALSE)),"",VLOOKUP($B752,INDIRECT(nfl_game_result),MATCH(J$1,INDIRECT(nfl_game_result_header),0),FALSE)),"error")</f>
        <v>CAR</v>
      </c>
      <c r="K752" t="str">
        <f ca="1">IFERROR(IF(ISBLANK(VLOOKUP($B752,INDIRECT(nfl_game_result),MATCH(K$1,INDIRECT(nfl_game_result_header),0),FALSE)),"",VLOOKUP($B752,INDIRECT(nfl_game_result),MATCH(K$1,INDIRECT(nfl_game_result_header),0),FALSE)),"error")</f>
        <v>CAR</v>
      </c>
      <c r="L752" s="23" t="str">
        <f ca="1">IFERROR(IF(ISBLANK(VLOOKUP($B752,INDIRECT(nfl_game_result),MATCH(L$1,INDIRECT(nfl_game_result_header),0),FALSE)),"",VLOOKUP($B752,INDIRECT(nfl_game_result),MATCH(L$1,INDIRECT(nfl_game_result_header),0),FALSE)),"error")</f>
        <v/>
      </c>
      <c r="M752" t="s">
        <v>14</v>
      </c>
      <c r="N752">
        <v>-5.5</v>
      </c>
      <c r="O752" t="s">
        <v>67</v>
      </c>
      <c r="V752" s="23" t="s">
        <v>416</v>
      </c>
      <c r="W752">
        <f ca="1">VALUE(LEFT(C752, 4))</f>
        <v>2013</v>
      </c>
      <c r="X752">
        <f ca="1">VALUE(MID(C752,6,FIND("_",C752,6)-6))</f>
        <v>7</v>
      </c>
      <c r="Y752" t="str">
        <f ca="1">IF(NOT(OR(ISBLANK(D752),ISBLANK(E752),D752="",E752="")),D752-E752,"")</f>
        <v/>
      </c>
      <c r="Z752" t="str">
        <f ca="1">IF(OR(NOT(ISNUMBER(D752)),ISBLANK(D752),D752="",ISBLANK(N752)),"",ABS(D752-N752))</f>
        <v/>
      </c>
      <c r="AA752">
        <f ca="1">IF(OR(ISBLANK(J752),ISBLANK(O752),J752="",O752=""),"",IF(J752=O752,1,0))</f>
        <v>1</v>
      </c>
      <c r="AB752" t="str">
        <f ca="1">IF(OR(ISBLANK(K752),ISBLANK(Q752),K752="",Q752=""),"",IF(K752=Q752,1,0))</f>
        <v/>
      </c>
      <c r="AC752" s="23" t="str">
        <f t="shared" ca="1" si="11"/>
        <v/>
      </c>
    </row>
    <row r="753" spans="1:29" x14ac:dyDescent="0.25">
      <c r="A753" s="23">
        <v>752</v>
      </c>
      <c r="B753">
        <v>367</v>
      </c>
      <c r="C753" t="str">
        <f ca="1">IFERROR(VLOOKUP($B753,INDIRECT(nfl_game_result),MATCH(C$1,INDIRECT(nfl_game_result_header),0),FALSE),"error")</f>
        <v>2013_07_NWE@NYJ</v>
      </c>
      <c r="D753" t="str">
        <f ca="1">IFERROR(IF(ISBLANK(VLOOKUP($B753,INDIRECT(nfl_game_result),MATCH(D$1,INDIRECT(nfl_game_result_header),0),FALSE)),"",VLOOKUP($B753,INDIRECT(nfl_game_result),MATCH(D$1,INDIRECT(nfl_game_result_header),0),FALSE)),"error")</f>
        <v/>
      </c>
      <c r="E753">
        <f ca="1">IFERROR(IF(ISBLANK(VLOOKUP($B753,INDIRECT(nfl_game_result),MATCH(E$1,INDIRECT(nfl_game_result_header),0),FALSE)),"",VLOOKUP($B753,INDIRECT(nfl_game_result),MATCH(E$1,INDIRECT(nfl_game_result_header),0),FALSE)),"error")</f>
        <v>4.5</v>
      </c>
      <c r="F753" s="23" t="str">
        <f ca="1">IFERROR(IF(ISBLANK(VLOOKUP($B753,INDIRECT(nfl_game_result),MATCH(F$1,INDIRECT(nfl_game_result_header),0),FALSE)),"",VLOOKUP($B753,INDIRECT(nfl_game_result),MATCH(F$1,INDIRECT(nfl_game_result_header),0),FALSE)),"error")</f>
        <v/>
      </c>
      <c r="G753" s="23" t="str">
        <f ca="1">IFERROR(IF(ISBLANK(VLOOKUP($B753,INDIRECT(nfl_game_result),MATCH(G$1,INDIRECT(nfl_game_result_header),0),FALSE)),"",VLOOKUP($B753,INDIRECT(nfl_game_result),MATCH(G$1,INDIRECT(nfl_game_result_header),0),FALSE)),"error")</f>
        <v/>
      </c>
      <c r="H753">
        <f ca="1">IFERROR(IF(ISBLANK(VLOOKUP($B753,INDIRECT(nfl_game_result),MATCH(H$1,INDIRECT(nfl_game_result_header),0),FALSE)),"",VLOOKUP($B753,INDIRECT(nfl_game_result),MATCH(H$1,INDIRECT(nfl_game_result_header),0),FALSE)),"error")</f>
        <v>30</v>
      </c>
      <c r="I753">
        <f ca="1">IFERROR(IF(ISBLANK(VLOOKUP($B753,INDIRECT(nfl_game_result),MATCH(I$1,INDIRECT(nfl_game_result_header),0),FALSE)),"",VLOOKUP($B753,INDIRECT(nfl_game_result),MATCH(I$1,INDIRECT(nfl_game_result_header),0),FALSE)),"error")</f>
        <v>27</v>
      </c>
      <c r="J753" t="str">
        <f ca="1">IFERROR(IF(ISBLANK(VLOOKUP($B753,INDIRECT(nfl_game_result),MATCH(J$1,INDIRECT(nfl_game_result_header),0),FALSE)),"",VLOOKUP($B753,INDIRECT(nfl_game_result),MATCH(J$1,INDIRECT(nfl_game_result_header),0),FALSE)),"error")</f>
        <v>NYJ</v>
      </c>
      <c r="K753" t="str">
        <f ca="1">IFERROR(IF(ISBLANK(VLOOKUP($B753,INDIRECT(nfl_game_result),MATCH(K$1,INDIRECT(nfl_game_result_header),0),FALSE)),"",VLOOKUP($B753,INDIRECT(nfl_game_result),MATCH(K$1,INDIRECT(nfl_game_result_header),0),FALSE)),"error")</f>
        <v>NYJ</v>
      </c>
      <c r="L753" s="23" t="str">
        <f ca="1">IFERROR(IF(ISBLANK(VLOOKUP($B753,INDIRECT(nfl_game_result),MATCH(L$1,INDIRECT(nfl_game_result_header),0),FALSE)),"",VLOOKUP($B753,INDIRECT(nfl_game_result),MATCH(L$1,INDIRECT(nfl_game_result_header),0),FALSE)),"error")</f>
        <v/>
      </c>
      <c r="M753" t="s">
        <v>14</v>
      </c>
      <c r="N753">
        <v>6.5</v>
      </c>
      <c r="O753" t="s">
        <v>84</v>
      </c>
      <c r="V753" s="23" t="s">
        <v>416</v>
      </c>
      <c r="W753">
        <f ca="1">VALUE(LEFT(C753, 4))</f>
        <v>2013</v>
      </c>
      <c r="X753">
        <f ca="1">VALUE(MID(C753,6,FIND("_",C753,6)-6))</f>
        <v>7</v>
      </c>
      <c r="Y753" t="str">
        <f ca="1">IF(NOT(OR(ISBLANK(D753),ISBLANK(E753),D753="",E753="")),D753-E753,"")</f>
        <v/>
      </c>
      <c r="Z753" t="str">
        <f ca="1">IF(OR(NOT(ISNUMBER(D753)),ISBLANK(D753),D753="",ISBLANK(N753)),"",ABS(D753-N753))</f>
        <v/>
      </c>
      <c r="AA753">
        <f ca="1">IF(OR(ISBLANK(J753),ISBLANK(O753),J753="",O753=""),"",IF(J753=O753,1,0))</f>
        <v>1</v>
      </c>
      <c r="AB753" t="str">
        <f ca="1">IF(OR(ISBLANK(K753),ISBLANK(Q753),K753="",Q753=""),"",IF(K753=Q753,1,0))</f>
        <v/>
      </c>
      <c r="AC753" s="23" t="str">
        <f t="shared" ca="1" si="11"/>
        <v/>
      </c>
    </row>
    <row r="754" spans="1:29" x14ac:dyDescent="0.25">
      <c r="A754" s="23">
        <v>753</v>
      </c>
      <c r="B754">
        <v>368</v>
      </c>
      <c r="C754" t="str">
        <f ca="1">IFERROR(VLOOKUP($B754,INDIRECT(nfl_game_result),MATCH(C$1,INDIRECT(nfl_game_result_header),0),FALSE),"error")</f>
        <v>2013_07_SD@JAX</v>
      </c>
      <c r="D754" t="str">
        <f ca="1">IFERROR(IF(ISBLANK(VLOOKUP($B754,INDIRECT(nfl_game_result),MATCH(D$1,INDIRECT(nfl_game_result_header),0),FALSE)),"",VLOOKUP($B754,INDIRECT(nfl_game_result),MATCH(D$1,INDIRECT(nfl_game_result_header),0),FALSE)),"error")</f>
        <v/>
      </c>
      <c r="E754">
        <f ca="1">IFERROR(IF(ISBLANK(VLOOKUP($B754,INDIRECT(nfl_game_result),MATCH(E$1,INDIRECT(nfl_game_result_header),0),FALSE)),"",VLOOKUP($B754,INDIRECT(nfl_game_result),MATCH(E$1,INDIRECT(nfl_game_result_header),0),FALSE)),"error")</f>
        <v>7.5</v>
      </c>
      <c r="F754" s="23" t="str">
        <f ca="1">IFERROR(IF(ISBLANK(VLOOKUP($B754,INDIRECT(nfl_game_result),MATCH(F$1,INDIRECT(nfl_game_result_header),0),FALSE)),"",VLOOKUP($B754,INDIRECT(nfl_game_result),MATCH(F$1,INDIRECT(nfl_game_result_header),0),FALSE)),"error")</f>
        <v/>
      </c>
      <c r="G754" s="23" t="str">
        <f ca="1">IFERROR(IF(ISBLANK(VLOOKUP($B754,INDIRECT(nfl_game_result),MATCH(G$1,INDIRECT(nfl_game_result_header),0),FALSE)),"",VLOOKUP($B754,INDIRECT(nfl_game_result),MATCH(G$1,INDIRECT(nfl_game_result_header),0),FALSE)),"error")</f>
        <v/>
      </c>
      <c r="H754">
        <f ca="1">IFERROR(IF(ISBLANK(VLOOKUP($B754,INDIRECT(nfl_game_result),MATCH(H$1,INDIRECT(nfl_game_result_header),0),FALSE)),"",VLOOKUP($B754,INDIRECT(nfl_game_result),MATCH(H$1,INDIRECT(nfl_game_result_header),0),FALSE)),"error")</f>
        <v>6</v>
      </c>
      <c r="I754">
        <f ca="1">IFERROR(IF(ISBLANK(VLOOKUP($B754,INDIRECT(nfl_game_result),MATCH(I$1,INDIRECT(nfl_game_result_header),0),FALSE)),"",VLOOKUP($B754,INDIRECT(nfl_game_result),MATCH(I$1,INDIRECT(nfl_game_result_header),0),FALSE)),"error")</f>
        <v>24</v>
      </c>
      <c r="J754" t="str">
        <f ca="1">IFERROR(IF(ISBLANK(VLOOKUP($B754,INDIRECT(nfl_game_result),MATCH(J$1,INDIRECT(nfl_game_result_header),0),FALSE)),"",VLOOKUP($B754,INDIRECT(nfl_game_result),MATCH(J$1,INDIRECT(nfl_game_result_header),0),FALSE)),"error")</f>
        <v>SD</v>
      </c>
      <c r="K754" t="str">
        <f ca="1">IFERROR(IF(ISBLANK(VLOOKUP($B754,INDIRECT(nfl_game_result),MATCH(K$1,INDIRECT(nfl_game_result_header),0),FALSE)),"",VLOOKUP($B754,INDIRECT(nfl_game_result),MATCH(K$1,INDIRECT(nfl_game_result_header),0),FALSE)),"error")</f>
        <v>SD</v>
      </c>
      <c r="L754" s="23" t="str">
        <f ca="1">IFERROR(IF(ISBLANK(VLOOKUP($B754,INDIRECT(nfl_game_result),MATCH(L$1,INDIRECT(nfl_game_result_header),0),FALSE)),"",VLOOKUP($B754,INDIRECT(nfl_game_result),MATCH(L$1,INDIRECT(nfl_game_result_header),0),FALSE)),"error")</f>
        <v/>
      </c>
      <c r="M754" t="s">
        <v>14</v>
      </c>
      <c r="N754">
        <v>5.5</v>
      </c>
      <c r="O754" t="s">
        <v>77</v>
      </c>
      <c r="V754" s="23" t="s">
        <v>416</v>
      </c>
      <c r="W754">
        <f ca="1">VALUE(LEFT(C754, 4))</f>
        <v>2013</v>
      </c>
      <c r="X754">
        <f ca="1">VALUE(MID(C754,6,FIND("_",C754,6)-6))</f>
        <v>7</v>
      </c>
      <c r="Y754" t="str">
        <f ca="1">IF(NOT(OR(ISBLANK(D754),ISBLANK(E754),D754="",E754="")),D754-E754,"")</f>
        <v/>
      </c>
      <c r="Z754" t="str">
        <f ca="1">IF(OR(NOT(ISNUMBER(D754)),ISBLANK(D754),D754="",ISBLANK(N754)),"",ABS(D754-N754))</f>
        <v/>
      </c>
      <c r="AA754">
        <f ca="1">IF(OR(ISBLANK(J754),ISBLANK(O754),J754="",O754=""),"",IF(J754=O754,1,0))</f>
        <v>0</v>
      </c>
      <c r="AB754" t="str">
        <f ca="1">IF(OR(ISBLANK(K754),ISBLANK(Q754),K754="",Q754=""),"",IF(K754=Q754,1,0))</f>
        <v/>
      </c>
      <c r="AC754" s="23" t="str">
        <f t="shared" ca="1" si="11"/>
        <v/>
      </c>
    </row>
    <row r="755" spans="1:29" x14ac:dyDescent="0.25">
      <c r="A755" s="23">
        <v>754</v>
      </c>
      <c r="B755">
        <v>369</v>
      </c>
      <c r="C755" t="str">
        <f ca="1">IFERROR(VLOOKUP($B755,INDIRECT(nfl_game_result),MATCH(C$1,INDIRECT(nfl_game_result_header),0),FALSE),"error")</f>
        <v>2013_07_SFO@TEN</v>
      </c>
      <c r="D755" t="str">
        <f ca="1">IFERROR(IF(ISBLANK(VLOOKUP($B755,INDIRECT(nfl_game_result),MATCH(D$1,INDIRECT(nfl_game_result_header),0),FALSE)),"",VLOOKUP($B755,INDIRECT(nfl_game_result),MATCH(D$1,INDIRECT(nfl_game_result_header),0),FALSE)),"error")</f>
        <v/>
      </c>
      <c r="E755">
        <f ca="1">IFERROR(IF(ISBLANK(VLOOKUP($B755,INDIRECT(nfl_game_result),MATCH(E$1,INDIRECT(nfl_game_result_header),0),FALSE)),"",VLOOKUP($B755,INDIRECT(nfl_game_result),MATCH(E$1,INDIRECT(nfl_game_result_header),0),FALSE)),"error")</f>
        <v>4.5</v>
      </c>
      <c r="F755" s="23" t="str">
        <f ca="1">IFERROR(IF(ISBLANK(VLOOKUP($B755,INDIRECT(nfl_game_result),MATCH(F$1,INDIRECT(nfl_game_result_header),0),FALSE)),"",VLOOKUP($B755,INDIRECT(nfl_game_result),MATCH(F$1,INDIRECT(nfl_game_result_header),0),FALSE)),"error")</f>
        <v/>
      </c>
      <c r="G755" s="23" t="str">
        <f ca="1">IFERROR(IF(ISBLANK(VLOOKUP($B755,INDIRECT(nfl_game_result),MATCH(G$1,INDIRECT(nfl_game_result_header),0),FALSE)),"",VLOOKUP($B755,INDIRECT(nfl_game_result),MATCH(G$1,INDIRECT(nfl_game_result_header),0),FALSE)),"error")</f>
        <v/>
      </c>
      <c r="H755">
        <f ca="1">IFERROR(IF(ISBLANK(VLOOKUP($B755,INDIRECT(nfl_game_result),MATCH(H$1,INDIRECT(nfl_game_result_header),0),FALSE)),"",VLOOKUP($B755,INDIRECT(nfl_game_result),MATCH(H$1,INDIRECT(nfl_game_result_header),0),FALSE)),"error")</f>
        <v>17</v>
      </c>
      <c r="I755">
        <f ca="1">IFERROR(IF(ISBLANK(VLOOKUP($B755,INDIRECT(nfl_game_result),MATCH(I$1,INDIRECT(nfl_game_result_header),0),FALSE)),"",VLOOKUP($B755,INDIRECT(nfl_game_result),MATCH(I$1,INDIRECT(nfl_game_result_header),0),FALSE)),"error")</f>
        <v>31</v>
      </c>
      <c r="J755" t="str">
        <f ca="1">IFERROR(IF(ISBLANK(VLOOKUP($B755,INDIRECT(nfl_game_result),MATCH(J$1,INDIRECT(nfl_game_result_header),0),FALSE)),"",VLOOKUP($B755,INDIRECT(nfl_game_result),MATCH(J$1,INDIRECT(nfl_game_result_header),0),FALSE)),"error")</f>
        <v>SFO</v>
      </c>
      <c r="K755" t="str">
        <f ca="1">IFERROR(IF(ISBLANK(VLOOKUP($B755,INDIRECT(nfl_game_result),MATCH(K$1,INDIRECT(nfl_game_result_header),0),FALSE)),"",VLOOKUP($B755,INDIRECT(nfl_game_result),MATCH(K$1,INDIRECT(nfl_game_result_header),0),FALSE)),"error")</f>
        <v>SFO</v>
      </c>
      <c r="L755" s="23" t="str">
        <f ca="1">IFERROR(IF(ISBLANK(VLOOKUP($B755,INDIRECT(nfl_game_result),MATCH(L$1,INDIRECT(nfl_game_result_header),0),FALSE)),"",VLOOKUP($B755,INDIRECT(nfl_game_result),MATCH(L$1,INDIRECT(nfl_game_result_header),0),FALSE)),"error")</f>
        <v/>
      </c>
      <c r="M755" t="s">
        <v>14</v>
      </c>
      <c r="N755">
        <v>7</v>
      </c>
      <c r="O755" t="s">
        <v>333</v>
      </c>
      <c r="V755" s="23" t="s">
        <v>416</v>
      </c>
      <c r="W755">
        <f ca="1">VALUE(LEFT(C755, 4))</f>
        <v>2013</v>
      </c>
      <c r="X755">
        <f ca="1">VALUE(MID(C755,6,FIND("_",C755,6)-6))</f>
        <v>7</v>
      </c>
      <c r="Y755" t="str">
        <f ca="1">IF(NOT(OR(ISBLANK(D755),ISBLANK(E755),D755="",E755="")),D755-E755,"")</f>
        <v/>
      </c>
      <c r="Z755" t="str">
        <f ca="1">IF(OR(NOT(ISNUMBER(D755)),ISBLANK(D755),D755="",ISBLANK(N755)),"",ABS(D755-N755))</f>
        <v/>
      </c>
      <c r="AA755">
        <f ca="1">IF(OR(ISBLANK(J755),ISBLANK(O755),J755="",O755=""),"",IF(J755=O755,1,0))</f>
        <v>1</v>
      </c>
      <c r="AB755" t="str">
        <f ca="1">IF(OR(ISBLANK(K755),ISBLANK(Q755),K755="",Q755=""),"",IF(K755=Q755,1,0))</f>
        <v/>
      </c>
      <c r="AC755" s="23" t="str">
        <f t="shared" ca="1" si="11"/>
        <v/>
      </c>
    </row>
    <row r="756" spans="1:29" x14ac:dyDescent="0.25">
      <c r="A756" s="23">
        <v>755</v>
      </c>
      <c r="B756">
        <v>370</v>
      </c>
      <c r="C756" t="str">
        <f ca="1">IFERROR(VLOOKUP($B756,INDIRECT(nfl_game_result),MATCH(C$1,INDIRECT(nfl_game_result_header),0),FALSE),"error")</f>
        <v>2013_07_CLE@GBY</v>
      </c>
      <c r="D756" t="str">
        <f ca="1">IFERROR(IF(ISBLANK(VLOOKUP($B756,INDIRECT(nfl_game_result),MATCH(D$1,INDIRECT(nfl_game_result_header),0),FALSE)),"",VLOOKUP($B756,INDIRECT(nfl_game_result),MATCH(D$1,INDIRECT(nfl_game_result_header),0),FALSE)),"error")</f>
        <v/>
      </c>
      <c r="E756">
        <f ca="1">IFERROR(IF(ISBLANK(VLOOKUP($B756,INDIRECT(nfl_game_result),MATCH(E$1,INDIRECT(nfl_game_result_header),0),FALSE)),"",VLOOKUP($B756,INDIRECT(nfl_game_result),MATCH(E$1,INDIRECT(nfl_game_result_header),0),FALSE)),"error")</f>
        <v>-10.5</v>
      </c>
      <c r="F756" s="23" t="str">
        <f ca="1">IFERROR(IF(ISBLANK(VLOOKUP($B756,INDIRECT(nfl_game_result),MATCH(F$1,INDIRECT(nfl_game_result_header),0),FALSE)),"",VLOOKUP($B756,INDIRECT(nfl_game_result),MATCH(F$1,INDIRECT(nfl_game_result_header),0),FALSE)),"error")</f>
        <v/>
      </c>
      <c r="G756" s="23" t="str">
        <f ca="1">IFERROR(IF(ISBLANK(VLOOKUP($B756,INDIRECT(nfl_game_result),MATCH(G$1,INDIRECT(nfl_game_result_header),0),FALSE)),"",VLOOKUP($B756,INDIRECT(nfl_game_result),MATCH(G$1,INDIRECT(nfl_game_result_header),0),FALSE)),"error")</f>
        <v/>
      </c>
      <c r="H756">
        <f ca="1">IFERROR(IF(ISBLANK(VLOOKUP($B756,INDIRECT(nfl_game_result),MATCH(H$1,INDIRECT(nfl_game_result_header),0),FALSE)),"",VLOOKUP($B756,INDIRECT(nfl_game_result),MATCH(H$1,INDIRECT(nfl_game_result_header),0),FALSE)),"error")</f>
        <v>31</v>
      </c>
      <c r="I756">
        <f ca="1">IFERROR(IF(ISBLANK(VLOOKUP($B756,INDIRECT(nfl_game_result),MATCH(I$1,INDIRECT(nfl_game_result_header),0),FALSE)),"",VLOOKUP($B756,INDIRECT(nfl_game_result),MATCH(I$1,INDIRECT(nfl_game_result_header),0),FALSE)),"error")</f>
        <v>13</v>
      </c>
      <c r="J756" t="str">
        <f ca="1">IFERROR(IF(ISBLANK(VLOOKUP($B756,INDIRECT(nfl_game_result),MATCH(J$1,INDIRECT(nfl_game_result_header),0),FALSE)),"",VLOOKUP($B756,INDIRECT(nfl_game_result),MATCH(J$1,INDIRECT(nfl_game_result_header),0),FALSE)),"error")</f>
        <v>GBY</v>
      </c>
      <c r="K756" t="str">
        <f ca="1">IFERROR(IF(ISBLANK(VLOOKUP($B756,INDIRECT(nfl_game_result),MATCH(K$1,INDIRECT(nfl_game_result_header),0),FALSE)),"",VLOOKUP($B756,INDIRECT(nfl_game_result),MATCH(K$1,INDIRECT(nfl_game_result_header),0),FALSE)),"error")</f>
        <v>GBY</v>
      </c>
      <c r="L756" s="23" t="str">
        <f ca="1">IFERROR(IF(ISBLANK(VLOOKUP($B756,INDIRECT(nfl_game_result),MATCH(L$1,INDIRECT(nfl_game_result_header),0),FALSE)),"",VLOOKUP($B756,INDIRECT(nfl_game_result),MATCH(L$1,INDIRECT(nfl_game_result_header),0),FALSE)),"error")</f>
        <v/>
      </c>
      <c r="M756" t="s">
        <v>14</v>
      </c>
      <c r="N756">
        <v>-9.5</v>
      </c>
      <c r="O756" t="s">
        <v>70</v>
      </c>
      <c r="V756" s="23" t="s">
        <v>416</v>
      </c>
      <c r="W756">
        <f ca="1">VALUE(LEFT(C756, 4))</f>
        <v>2013</v>
      </c>
      <c r="X756">
        <f ca="1">VALUE(MID(C756,6,FIND("_",C756,6)-6))</f>
        <v>7</v>
      </c>
      <c r="Y756" t="str">
        <f ca="1">IF(NOT(OR(ISBLANK(D756),ISBLANK(E756),D756="",E756="")),D756-E756,"")</f>
        <v/>
      </c>
      <c r="Z756" t="str">
        <f ca="1">IF(OR(NOT(ISNUMBER(D756)),ISBLANK(D756),D756="",ISBLANK(N756)),"",ABS(D756-N756))</f>
        <v/>
      </c>
      <c r="AA756">
        <f ca="1">IF(OR(ISBLANK(J756),ISBLANK(O756),J756="",O756=""),"",IF(J756=O756,1,0))</f>
        <v>0</v>
      </c>
      <c r="AB756" t="str">
        <f ca="1">IF(OR(ISBLANK(K756),ISBLANK(Q756),K756="",Q756=""),"",IF(K756=Q756,1,0))</f>
        <v/>
      </c>
      <c r="AC756" s="23" t="str">
        <f t="shared" ca="1" si="11"/>
        <v/>
      </c>
    </row>
    <row r="757" spans="1:29" x14ac:dyDescent="0.25">
      <c r="A757" s="23">
        <v>756</v>
      </c>
      <c r="B757">
        <v>371</v>
      </c>
      <c r="C757" t="str">
        <f ca="1">IFERROR(VLOOKUP($B757,INDIRECT(nfl_game_result),MATCH(C$1,INDIRECT(nfl_game_result_header),0),FALSE),"error")</f>
        <v>2013_07_HOU@KCY</v>
      </c>
      <c r="D757" t="str">
        <f ca="1">IFERROR(IF(ISBLANK(VLOOKUP($B757,INDIRECT(nfl_game_result),MATCH(D$1,INDIRECT(nfl_game_result_header),0),FALSE)),"",VLOOKUP($B757,INDIRECT(nfl_game_result),MATCH(D$1,INDIRECT(nfl_game_result_header),0),FALSE)),"error")</f>
        <v/>
      </c>
      <c r="E757">
        <f ca="1">IFERROR(IF(ISBLANK(VLOOKUP($B757,INDIRECT(nfl_game_result),MATCH(E$1,INDIRECT(nfl_game_result_header),0),FALSE)),"",VLOOKUP($B757,INDIRECT(nfl_game_result),MATCH(E$1,INDIRECT(nfl_game_result_header),0),FALSE)),"error")</f>
        <v>-6.5</v>
      </c>
      <c r="F757" s="23" t="str">
        <f ca="1">IFERROR(IF(ISBLANK(VLOOKUP($B757,INDIRECT(nfl_game_result),MATCH(F$1,INDIRECT(nfl_game_result_header),0),FALSE)),"",VLOOKUP($B757,INDIRECT(nfl_game_result),MATCH(F$1,INDIRECT(nfl_game_result_header),0),FALSE)),"error")</f>
        <v/>
      </c>
      <c r="G757" s="23" t="str">
        <f ca="1">IFERROR(IF(ISBLANK(VLOOKUP($B757,INDIRECT(nfl_game_result),MATCH(G$1,INDIRECT(nfl_game_result_header),0),FALSE)),"",VLOOKUP($B757,INDIRECT(nfl_game_result),MATCH(G$1,INDIRECT(nfl_game_result_header),0),FALSE)),"error")</f>
        <v/>
      </c>
      <c r="H757">
        <f ca="1">IFERROR(IF(ISBLANK(VLOOKUP($B757,INDIRECT(nfl_game_result),MATCH(H$1,INDIRECT(nfl_game_result_header),0),FALSE)),"",VLOOKUP($B757,INDIRECT(nfl_game_result),MATCH(H$1,INDIRECT(nfl_game_result_header),0),FALSE)),"error")</f>
        <v>17</v>
      </c>
      <c r="I757">
        <f ca="1">IFERROR(IF(ISBLANK(VLOOKUP($B757,INDIRECT(nfl_game_result),MATCH(I$1,INDIRECT(nfl_game_result_header),0),FALSE)),"",VLOOKUP($B757,INDIRECT(nfl_game_result),MATCH(I$1,INDIRECT(nfl_game_result_header),0),FALSE)),"error")</f>
        <v>16</v>
      </c>
      <c r="J757" t="str">
        <f ca="1">IFERROR(IF(ISBLANK(VLOOKUP($B757,INDIRECT(nfl_game_result),MATCH(J$1,INDIRECT(nfl_game_result_header),0),FALSE)),"",VLOOKUP($B757,INDIRECT(nfl_game_result),MATCH(J$1,INDIRECT(nfl_game_result_header),0),FALSE)),"error")</f>
        <v>HOU</v>
      </c>
      <c r="K757" t="str">
        <f ca="1">IFERROR(IF(ISBLANK(VLOOKUP($B757,INDIRECT(nfl_game_result),MATCH(K$1,INDIRECT(nfl_game_result_header),0),FALSE)),"",VLOOKUP($B757,INDIRECT(nfl_game_result),MATCH(K$1,INDIRECT(nfl_game_result_header),0),FALSE)),"error")</f>
        <v>KCY</v>
      </c>
      <c r="L757" s="23" t="str">
        <f ca="1">IFERROR(IF(ISBLANK(VLOOKUP($B757,INDIRECT(nfl_game_result),MATCH(L$1,INDIRECT(nfl_game_result_header),0),FALSE)),"",VLOOKUP($B757,INDIRECT(nfl_game_result),MATCH(L$1,INDIRECT(nfl_game_result_header),0),FALSE)),"error")</f>
        <v/>
      </c>
      <c r="M757" t="s">
        <v>14</v>
      </c>
      <c r="N757">
        <v>-6</v>
      </c>
      <c r="O757" t="s">
        <v>331</v>
      </c>
      <c r="V757" s="23" t="s">
        <v>416</v>
      </c>
      <c r="W757">
        <f ca="1">VALUE(LEFT(C757, 4))</f>
        <v>2013</v>
      </c>
      <c r="X757">
        <f ca="1">VALUE(MID(C757,6,FIND("_",C757,6)-6))</f>
        <v>7</v>
      </c>
      <c r="Y757" t="str">
        <f ca="1">IF(NOT(OR(ISBLANK(D757),ISBLANK(E757),D757="",E757="")),D757-E757,"")</f>
        <v/>
      </c>
      <c r="Z757" t="str">
        <f ca="1">IF(OR(NOT(ISNUMBER(D757)),ISBLANK(D757),D757="",ISBLANK(N757)),"",ABS(D757-N757))</f>
        <v/>
      </c>
      <c r="AA757">
        <f ca="1">IF(OR(ISBLANK(J757),ISBLANK(O757),J757="",O757=""),"",IF(J757=O757,1,0))</f>
        <v>0</v>
      </c>
      <c r="AB757" t="str">
        <f ca="1">IF(OR(ISBLANK(K757),ISBLANK(Q757),K757="",Q757=""),"",IF(K757=Q757,1,0))</f>
        <v/>
      </c>
      <c r="AC757" s="23" t="str">
        <f t="shared" ca="1" si="11"/>
        <v/>
      </c>
    </row>
    <row r="758" spans="1:29" x14ac:dyDescent="0.25">
      <c r="A758" s="23">
        <v>757</v>
      </c>
      <c r="B758">
        <v>372</v>
      </c>
      <c r="C758" t="str">
        <f ca="1">IFERROR(VLOOKUP($B758,INDIRECT(nfl_game_result),MATCH(C$1,INDIRECT(nfl_game_result_header),0),FALSE),"error")</f>
        <v>2013_07_BAL@PIT</v>
      </c>
      <c r="D758" t="str">
        <f ca="1">IFERROR(IF(ISBLANK(VLOOKUP($B758,INDIRECT(nfl_game_result),MATCH(D$1,INDIRECT(nfl_game_result_header),0),FALSE)),"",VLOOKUP($B758,INDIRECT(nfl_game_result),MATCH(D$1,INDIRECT(nfl_game_result_header),0),FALSE)),"error")</f>
        <v/>
      </c>
      <c r="E758">
        <f ca="1">IFERROR(IF(ISBLANK(VLOOKUP($B758,INDIRECT(nfl_game_result),MATCH(E$1,INDIRECT(nfl_game_result_header),0),FALSE)),"",VLOOKUP($B758,INDIRECT(nfl_game_result),MATCH(E$1,INDIRECT(nfl_game_result_header),0),FALSE)),"error")</f>
        <v>-1.5</v>
      </c>
      <c r="F758" s="23" t="str">
        <f ca="1">IFERROR(IF(ISBLANK(VLOOKUP($B758,INDIRECT(nfl_game_result),MATCH(F$1,INDIRECT(nfl_game_result_header),0),FALSE)),"",VLOOKUP($B758,INDIRECT(nfl_game_result),MATCH(F$1,INDIRECT(nfl_game_result_header),0),FALSE)),"error")</f>
        <v/>
      </c>
      <c r="G758" s="23" t="str">
        <f ca="1">IFERROR(IF(ISBLANK(VLOOKUP($B758,INDIRECT(nfl_game_result),MATCH(G$1,INDIRECT(nfl_game_result_header),0),FALSE)),"",VLOOKUP($B758,INDIRECT(nfl_game_result),MATCH(G$1,INDIRECT(nfl_game_result_header),0),FALSE)),"error")</f>
        <v/>
      </c>
      <c r="H758">
        <f ca="1">IFERROR(IF(ISBLANK(VLOOKUP($B758,INDIRECT(nfl_game_result),MATCH(H$1,INDIRECT(nfl_game_result_header),0),FALSE)),"",VLOOKUP($B758,INDIRECT(nfl_game_result),MATCH(H$1,INDIRECT(nfl_game_result_header),0),FALSE)),"error")</f>
        <v>19</v>
      </c>
      <c r="I758">
        <f ca="1">IFERROR(IF(ISBLANK(VLOOKUP($B758,INDIRECT(nfl_game_result),MATCH(I$1,INDIRECT(nfl_game_result_header),0),FALSE)),"",VLOOKUP($B758,INDIRECT(nfl_game_result),MATCH(I$1,INDIRECT(nfl_game_result_header),0),FALSE)),"error")</f>
        <v>16</v>
      </c>
      <c r="J758" t="str">
        <f ca="1">IFERROR(IF(ISBLANK(VLOOKUP($B758,INDIRECT(nfl_game_result),MATCH(J$1,INDIRECT(nfl_game_result_header),0),FALSE)),"",VLOOKUP($B758,INDIRECT(nfl_game_result),MATCH(J$1,INDIRECT(nfl_game_result_header),0),FALSE)),"error")</f>
        <v>PIT</v>
      </c>
      <c r="K758" t="str">
        <f ca="1">IFERROR(IF(ISBLANK(VLOOKUP($B758,INDIRECT(nfl_game_result),MATCH(K$1,INDIRECT(nfl_game_result_header),0),FALSE)),"",VLOOKUP($B758,INDIRECT(nfl_game_result),MATCH(K$1,INDIRECT(nfl_game_result_header),0),FALSE)),"error")</f>
        <v>PIT</v>
      </c>
      <c r="L758" s="23" t="str">
        <f ca="1">IFERROR(IF(ISBLANK(VLOOKUP($B758,INDIRECT(nfl_game_result),MATCH(L$1,INDIRECT(nfl_game_result_header),0),FALSE)),"",VLOOKUP($B758,INDIRECT(nfl_game_result),MATCH(L$1,INDIRECT(nfl_game_result_header),0),FALSE)),"error")</f>
        <v/>
      </c>
      <c r="M758" t="s">
        <v>14</v>
      </c>
      <c r="N758">
        <v>-2.5</v>
      </c>
      <c r="O758" t="s">
        <v>87</v>
      </c>
      <c r="V758" s="23" t="s">
        <v>416</v>
      </c>
      <c r="W758">
        <f ca="1">VALUE(LEFT(C758, 4))</f>
        <v>2013</v>
      </c>
      <c r="X758">
        <f ca="1">VALUE(MID(C758,6,FIND("_",C758,6)-6))</f>
        <v>7</v>
      </c>
      <c r="Y758" t="str">
        <f ca="1">IF(NOT(OR(ISBLANK(D758),ISBLANK(E758),D758="",E758="")),D758-E758,"")</f>
        <v/>
      </c>
      <c r="Z758" t="str">
        <f ca="1">IF(OR(NOT(ISNUMBER(D758)),ISBLANK(D758),D758="",ISBLANK(N758)),"",ABS(D758-N758))</f>
        <v/>
      </c>
      <c r="AA758">
        <f ca="1">IF(OR(ISBLANK(J758),ISBLANK(O758),J758="",O758=""),"",IF(J758=O758,1,0))</f>
        <v>1</v>
      </c>
      <c r="AB758" t="str">
        <f ca="1">IF(OR(ISBLANK(K758),ISBLANK(Q758),K758="",Q758=""),"",IF(K758=Q758,1,0))</f>
        <v/>
      </c>
      <c r="AC758" s="23" t="str">
        <f t="shared" ca="1" si="11"/>
        <v/>
      </c>
    </row>
    <row r="759" spans="1:29" x14ac:dyDescent="0.25">
      <c r="A759" s="23">
        <v>758</v>
      </c>
      <c r="B759">
        <v>373</v>
      </c>
      <c r="C759" t="str">
        <f ca="1">IFERROR(VLOOKUP($B759,INDIRECT(nfl_game_result),MATCH(C$1,INDIRECT(nfl_game_result_header),0),FALSE),"error")</f>
        <v>2013_07_DEN@IND</v>
      </c>
      <c r="D759" t="str">
        <f ca="1">IFERROR(IF(ISBLANK(VLOOKUP($B759,INDIRECT(nfl_game_result),MATCH(D$1,INDIRECT(nfl_game_result_header),0),FALSE)),"",VLOOKUP($B759,INDIRECT(nfl_game_result),MATCH(D$1,INDIRECT(nfl_game_result_header),0),FALSE)),"error")</f>
        <v/>
      </c>
      <c r="E759">
        <f ca="1">IFERROR(IF(ISBLANK(VLOOKUP($B759,INDIRECT(nfl_game_result),MATCH(E$1,INDIRECT(nfl_game_result_header),0),FALSE)),"",VLOOKUP($B759,INDIRECT(nfl_game_result),MATCH(E$1,INDIRECT(nfl_game_result_header),0),FALSE)),"error")</f>
        <v>6.5</v>
      </c>
      <c r="F759" s="23" t="str">
        <f ca="1">IFERROR(IF(ISBLANK(VLOOKUP($B759,INDIRECT(nfl_game_result),MATCH(F$1,INDIRECT(nfl_game_result_header),0),FALSE)),"",VLOOKUP($B759,INDIRECT(nfl_game_result),MATCH(F$1,INDIRECT(nfl_game_result_header),0),FALSE)),"error")</f>
        <v/>
      </c>
      <c r="G759" s="23" t="str">
        <f ca="1">IFERROR(IF(ISBLANK(VLOOKUP($B759,INDIRECT(nfl_game_result),MATCH(G$1,INDIRECT(nfl_game_result_header),0),FALSE)),"",VLOOKUP($B759,INDIRECT(nfl_game_result),MATCH(G$1,INDIRECT(nfl_game_result_header),0),FALSE)),"error")</f>
        <v/>
      </c>
      <c r="H759">
        <f ca="1">IFERROR(IF(ISBLANK(VLOOKUP($B759,INDIRECT(nfl_game_result),MATCH(H$1,INDIRECT(nfl_game_result_header),0),FALSE)),"",VLOOKUP($B759,INDIRECT(nfl_game_result),MATCH(H$1,INDIRECT(nfl_game_result_header),0),FALSE)),"error")</f>
        <v>39</v>
      </c>
      <c r="I759">
        <f ca="1">IFERROR(IF(ISBLANK(VLOOKUP($B759,INDIRECT(nfl_game_result),MATCH(I$1,INDIRECT(nfl_game_result_header),0),FALSE)),"",VLOOKUP($B759,INDIRECT(nfl_game_result),MATCH(I$1,INDIRECT(nfl_game_result_header),0),FALSE)),"error")</f>
        <v>33</v>
      </c>
      <c r="J759" t="str">
        <f ca="1">IFERROR(IF(ISBLANK(VLOOKUP($B759,INDIRECT(nfl_game_result),MATCH(J$1,INDIRECT(nfl_game_result_header),0),FALSE)),"",VLOOKUP($B759,INDIRECT(nfl_game_result),MATCH(J$1,INDIRECT(nfl_game_result_header),0),FALSE)),"error")</f>
        <v>IND</v>
      </c>
      <c r="K759" t="str">
        <f ca="1">IFERROR(IF(ISBLANK(VLOOKUP($B759,INDIRECT(nfl_game_result),MATCH(K$1,INDIRECT(nfl_game_result_header),0),FALSE)),"",VLOOKUP($B759,INDIRECT(nfl_game_result),MATCH(K$1,INDIRECT(nfl_game_result_header),0),FALSE)),"error")</f>
        <v>IND</v>
      </c>
      <c r="L759" s="23" t="str">
        <f ca="1">IFERROR(IF(ISBLANK(VLOOKUP($B759,INDIRECT(nfl_game_result),MATCH(L$1,INDIRECT(nfl_game_result_header),0),FALSE)),"",VLOOKUP($B759,INDIRECT(nfl_game_result),MATCH(L$1,INDIRECT(nfl_game_result_header),0),FALSE)),"error")</f>
        <v/>
      </c>
      <c r="M759" t="s">
        <v>14</v>
      </c>
      <c r="N759">
        <v>6</v>
      </c>
      <c r="O759" t="s">
        <v>72</v>
      </c>
      <c r="V759" s="23" t="s">
        <v>416</v>
      </c>
      <c r="W759">
        <f ca="1">VALUE(LEFT(C759, 4))</f>
        <v>2013</v>
      </c>
      <c r="X759">
        <f ca="1">VALUE(MID(C759,6,FIND("_",C759,6)-6))</f>
        <v>7</v>
      </c>
      <c r="Y759" t="str">
        <f ca="1">IF(NOT(OR(ISBLANK(D759),ISBLANK(E759),D759="",E759="")),D759-E759,"")</f>
        <v/>
      </c>
      <c r="Z759" t="str">
        <f ca="1">IF(OR(NOT(ISNUMBER(D759)),ISBLANK(D759),D759="",ISBLANK(N759)),"",ABS(D759-N759))</f>
        <v/>
      </c>
      <c r="AA759">
        <f ca="1">IF(OR(ISBLANK(J759),ISBLANK(O759),J759="",O759=""),"",IF(J759=O759,1,0))</f>
        <v>0</v>
      </c>
      <c r="AB759" t="str">
        <f ca="1">IF(OR(ISBLANK(K759),ISBLANK(Q759),K759="",Q759=""),"",IF(K759=Q759,1,0))</f>
        <v/>
      </c>
      <c r="AC759" s="23" t="str">
        <f t="shared" ca="1" si="11"/>
        <v/>
      </c>
    </row>
    <row r="760" spans="1:29" x14ac:dyDescent="0.25">
      <c r="A760" s="23">
        <v>759</v>
      </c>
      <c r="B760">
        <v>374</v>
      </c>
      <c r="C760" t="str">
        <f ca="1">IFERROR(VLOOKUP($B760,INDIRECT(nfl_game_result),MATCH(C$1,INDIRECT(nfl_game_result_header),0),FALSE),"error")</f>
        <v>2013_07_MIN@NYG</v>
      </c>
      <c r="D760" t="str">
        <f ca="1">IFERROR(IF(ISBLANK(VLOOKUP($B760,INDIRECT(nfl_game_result),MATCH(D$1,INDIRECT(nfl_game_result_header),0),FALSE)),"",VLOOKUP($B760,INDIRECT(nfl_game_result),MATCH(D$1,INDIRECT(nfl_game_result_header),0),FALSE)),"error")</f>
        <v/>
      </c>
      <c r="E760">
        <f ca="1">IFERROR(IF(ISBLANK(VLOOKUP($B760,INDIRECT(nfl_game_result),MATCH(E$1,INDIRECT(nfl_game_result_header),0),FALSE)),"",VLOOKUP($B760,INDIRECT(nfl_game_result),MATCH(E$1,INDIRECT(nfl_game_result_header),0),FALSE)),"error")</f>
        <v>-3.5</v>
      </c>
      <c r="F760" s="23" t="str">
        <f ca="1">IFERROR(IF(ISBLANK(VLOOKUP($B760,INDIRECT(nfl_game_result),MATCH(F$1,INDIRECT(nfl_game_result_header),0),FALSE)),"",VLOOKUP($B760,INDIRECT(nfl_game_result),MATCH(F$1,INDIRECT(nfl_game_result_header),0),FALSE)),"error")</f>
        <v/>
      </c>
      <c r="G760" s="23" t="str">
        <f ca="1">IFERROR(IF(ISBLANK(VLOOKUP($B760,INDIRECT(nfl_game_result),MATCH(G$1,INDIRECT(nfl_game_result_header),0),FALSE)),"",VLOOKUP($B760,INDIRECT(nfl_game_result),MATCH(G$1,INDIRECT(nfl_game_result_header),0),FALSE)),"error")</f>
        <v/>
      </c>
      <c r="H760">
        <f ca="1">IFERROR(IF(ISBLANK(VLOOKUP($B760,INDIRECT(nfl_game_result),MATCH(H$1,INDIRECT(nfl_game_result_header),0),FALSE)),"",VLOOKUP($B760,INDIRECT(nfl_game_result),MATCH(H$1,INDIRECT(nfl_game_result_header),0),FALSE)),"error")</f>
        <v>23</v>
      </c>
      <c r="I760">
        <f ca="1">IFERROR(IF(ISBLANK(VLOOKUP($B760,INDIRECT(nfl_game_result),MATCH(I$1,INDIRECT(nfl_game_result_header),0),FALSE)),"",VLOOKUP($B760,INDIRECT(nfl_game_result),MATCH(I$1,INDIRECT(nfl_game_result_header),0),FALSE)),"error")</f>
        <v>7</v>
      </c>
      <c r="J760" t="str">
        <f ca="1">IFERROR(IF(ISBLANK(VLOOKUP($B760,INDIRECT(nfl_game_result),MATCH(J$1,INDIRECT(nfl_game_result_header),0),FALSE)),"",VLOOKUP($B760,INDIRECT(nfl_game_result),MATCH(J$1,INDIRECT(nfl_game_result_header),0),FALSE)),"error")</f>
        <v>NYG</v>
      </c>
      <c r="K760" t="str">
        <f ca="1">IFERROR(IF(ISBLANK(VLOOKUP($B760,INDIRECT(nfl_game_result),MATCH(K$1,INDIRECT(nfl_game_result_header),0),FALSE)),"",VLOOKUP($B760,INDIRECT(nfl_game_result),MATCH(K$1,INDIRECT(nfl_game_result_header),0),FALSE)),"error")</f>
        <v>NYG</v>
      </c>
      <c r="L760" s="23" t="str">
        <f ca="1">IFERROR(IF(ISBLANK(VLOOKUP($B760,INDIRECT(nfl_game_result),MATCH(L$1,INDIRECT(nfl_game_result_header),0),FALSE)),"",VLOOKUP($B760,INDIRECT(nfl_game_result),MATCH(L$1,INDIRECT(nfl_game_result_header),0),FALSE)),"error")</f>
        <v/>
      </c>
      <c r="M760" t="s">
        <v>14</v>
      </c>
      <c r="N760">
        <v>-3.5</v>
      </c>
      <c r="O760" t="s">
        <v>80</v>
      </c>
      <c r="V760" s="23" t="s">
        <v>416</v>
      </c>
      <c r="W760">
        <f ca="1">VALUE(LEFT(C760, 4))</f>
        <v>2013</v>
      </c>
      <c r="X760">
        <f ca="1">VALUE(MID(C760,6,FIND("_",C760,6)-6))</f>
        <v>7</v>
      </c>
      <c r="Y760" t="str">
        <f ca="1">IF(NOT(OR(ISBLANK(D760),ISBLANK(E760),D760="",E760="")),D760-E760,"")</f>
        <v/>
      </c>
      <c r="Z760" t="str">
        <f ca="1">IF(OR(NOT(ISNUMBER(D760)),ISBLANK(D760),D760="",ISBLANK(N760)),"",ABS(D760-N760))</f>
        <v/>
      </c>
      <c r="AA760">
        <f ca="1">IF(OR(ISBLANK(J760),ISBLANK(O760),J760="",O760=""),"",IF(J760=O760,1,0))</f>
        <v>0</v>
      </c>
      <c r="AB760" t="str">
        <f ca="1">IF(OR(ISBLANK(K760),ISBLANK(Q760),K760="",Q760=""),"",IF(K760=Q760,1,0))</f>
        <v/>
      </c>
      <c r="AC760" s="23" t="str">
        <f t="shared" ca="1" si="11"/>
        <v/>
      </c>
    </row>
    <row r="761" spans="1:29" x14ac:dyDescent="0.25">
      <c r="A761" s="23">
        <v>760</v>
      </c>
      <c r="B761">
        <v>375</v>
      </c>
      <c r="C761" t="str">
        <f ca="1">IFERROR(VLOOKUP($B761,INDIRECT(nfl_game_result),MATCH(C$1,INDIRECT(nfl_game_result_header),0),FALSE),"error")</f>
        <v>2013_08_CAR@TBY</v>
      </c>
      <c r="D761" t="str">
        <f ca="1">IFERROR(IF(ISBLANK(VLOOKUP($B761,INDIRECT(nfl_game_result),MATCH(D$1,INDIRECT(nfl_game_result_header),0),FALSE)),"",VLOOKUP($B761,INDIRECT(nfl_game_result),MATCH(D$1,INDIRECT(nfl_game_result_header),0),FALSE)),"error")</f>
        <v/>
      </c>
      <c r="E761">
        <f ca="1">IFERROR(IF(ISBLANK(VLOOKUP($B761,INDIRECT(nfl_game_result),MATCH(E$1,INDIRECT(nfl_game_result_header),0),FALSE)),"",VLOOKUP($B761,INDIRECT(nfl_game_result),MATCH(E$1,INDIRECT(nfl_game_result_header),0),FALSE)),"error")</f>
        <v>6.5</v>
      </c>
      <c r="F761" s="23" t="str">
        <f ca="1">IFERROR(IF(ISBLANK(VLOOKUP($B761,INDIRECT(nfl_game_result),MATCH(F$1,INDIRECT(nfl_game_result_header),0),FALSE)),"",VLOOKUP($B761,INDIRECT(nfl_game_result),MATCH(F$1,INDIRECT(nfl_game_result_header),0),FALSE)),"error")</f>
        <v/>
      </c>
      <c r="G761" s="23" t="str">
        <f ca="1">IFERROR(IF(ISBLANK(VLOOKUP($B761,INDIRECT(nfl_game_result),MATCH(G$1,INDIRECT(nfl_game_result_header),0),FALSE)),"",VLOOKUP($B761,INDIRECT(nfl_game_result),MATCH(G$1,INDIRECT(nfl_game_result_header),0),FALSE)),"error")</f>
        <v/>
      </c>
      <c r="H761">
        <f ca="1">IFERROR(IF(ISBLANK(VLOOKUP($B761,INDIRECT(nfl_game_result),MATCH(H$1,INDIRECT(nfl_game_result_header),0),FALSE)),"",VLOOKUP($B761,INDIRECT(nfl_game_result),MATCH(H$1,INDIRECT(nfl_game_result_header),0),FALSE)),"error")</f>
        <v>13</v>
      </c>
      <c r="I761">
        <f ca="1">IFERROR(IF(ISBLANK(VLOOKUP($B761,INDIRECT(nfl_game_result),MATCH(I$1,INDIRECT(nfl_game_result_header),0),FALSE)),"",VLOOKUP($B761,INDIRECT(nfl_game_result),MATCH(I$1,INDIRECT(nfl_game_result_header),0),FALSE)),"error")</f>
        <v>31</v>
      </c>
      <c r="J761" t="str">
        <f ca="1">IFERROR(IF(ISBLANK(VLOOKUP($B761,INDIRECT(nfl_game_result),MATCH(J$1,INDIRECT(nfl_game_result_header),0),FALSE)),"",VLOOKUP($B761,INDIRECT(nfl_game_result),MATCH(J$1,INDIRECT(nfl_game_result_header),0),FALSE)),"error")</f>
        <v>CAR</v>
      </c>
      <c r="K761" t="str">
        <f ca="1">IFERROR(IF(ISBLANK(VLOOKUP($B761,INDIRECT(nfl_game_result),MATCH(K$1,INDIRECT(nfl_game_result_header),0),FALSE)),"",VLOOKUP($B761,INDIRECT(nfl_game_result),MATCH(K$1,INDIRECT(nfl_game_result_header),0),FALSE)),"error")</f>
        <v>CAR</v>
      </c>
      <c r="L761" s="23" t="str">
        <f ca="1">IFERROR(IF(ISBLANK(VLOOKUP($B761,INDIRECT(nfl_game_result),MATCH(L$1,INDIRECT(nfl_game_result_header),0),FALSE)),"",VLOOKUP($B761,INDIRECT(nfl_game_result),MATCH(L$1,INDIRECT(nfl_game_result_header),0),FALSE)),"error")</f>
        <v/>
      </c>
      <c r="M761" t="s">
        <v>16</v>
      </c>
      <c r="N761">
        <v>4.5</v>
      </c>
      <c r="O761" t="s">
        <v>67</v>
      </c>
      <c r="V761" s="23" t="s">
        <v>416</v>
      </c>
      <c r="W761">
        <f ca="1">VALUE(LEFT(C761, 4))</f>
        <v>2013</v>
      </c>
      <c r="X761">
        <f ca="1">VALUE(MID(C761,6,FIND("_",C761,6)-6))</f>
        <v>8</v>
      </c>
      <c r="Y761" t="str">
        <f ca="1">IF(NOT(OR(ISBLANK(D761),ISBLANK(E761),D761="",E761="")),D761-E761,"")</f>
        <v/>
      </c>
      <c r="Z761" t="str">
        <f ca="1">IF(OR(NOT(ISNUMBER(D761)),ISBLANK(D761),D761="",ISBLANK(N761)),"",ABS(D761-N761))</f>
        <v/>
      </c>
      <c r="AA761">
        <f ca="1">IF(OR(ISBLANK(J761),ISBLANK(O761),J761="",O761=""),"",IF(J761=O761,1,0))</f>
        <v>1</v>
      </c>
      <c r="AB761" t="str">
        <f ca="1">IF(OR(ISBLANK(K761),ISBLANK(Q761),K761="",Q761=""),"",IF(K761=Q761,1,0))</f>
        <v/>
      </c>
      <c r="AC761" s="23" t="str">
        <f t="shared" ca="1" si="11"/>
        <v/>
      </c>
    </row>
    <row r="762" spans="1:29" x14ac:dyDescent="0.25">
      <c r="A762" s="23">
        <v>761</v>
      </c>
      <c r="B762">
        <v>376</v>
      </c>
      <c r="C762" t="str">
        <f ca="1">IFERROR(VLOOKUP($B762,INDIRECT(nfl_game_result),MATCH(C$1,INDIRECT(nfl_game_result_header),0),FALSE),"error")</f>
        <v>2013_08_BUF@NOR</v>
      </c>
      <c r="D762" t="str">
        <f ca="1">IFERROR(IF(ISBLANK(VLOOKUP($B762,INDIRECT(nfl_game_result),MATCH(D$1,INDIRECT(nfl_game_result_header),0),FALSE)),"",VLOOKUP($B762,INDIRECT(nfl_game_result),MATCH(D$1,INDIRECT(nfl_game_result_header),0),FALSE)),"error")</f>
        <v/>
      </c>
      <c r="E762">
        <f ca="1">IFERROR(IF(ISBLANK(VLOOKUP($B762,INDIRECT(nfl_game_result),MATCH(E$1,INDIRECT(nfl_game_result_header),0),FALSE)),"",VLOOKUP($B762,INDIRECT(nfl_game_result),MATCH(E$1,INDIRECT(nfl_game_result_header),0),FALSE)),"error")</f>
        <v>-12.5</v>
      </c>
      <c r="F762" s="23" t="str">
        <f ca="1">IFERROR(IF(ISBLANK(VLOOKUP($B762,INDIRECT(nfl_game_result),MATCH(F$1,INDIRECT(nfl_game_result_header),0),FALSE)),"",VLOOKUP($B762,INDIRECT(nfl_game_result),MATCH(F$1,INDIRECT(nfl_game_result_header),0),FALSE)),"error")</f>
        <v/>
      </c>
      <c r="G762" s="23" t="str">
        <f ca="1">IFERROR(IF(ISBLANK(VLOOKUP($B762,INDIRECT(nfl_game_result),MATCH(G$1,INDIRECT(nfl_game_result_header),0),FALSE)),"",VLOOKUP($B762,INDIRECT(nfl_game_result),MATCH(G$1,INDIRECT(nfl_game_result_header),0),FALSE)),"error")</f>
        <v/>
      </c>
      <c r="H762">
        <f ca="1">IFERROR(IF(ISBLANK(VLOOKUP($B762,INDIRECT(nfl_game_result),MATCH(H$1,INDIRECT(nfl_game_result_header),0),FALSE)),"",VLOOKUP($B762,INDIRECT(nfl_game_result),MATCH(H$1,INDIRECT(nfl_game_result_header),0),FALSE)),"error")</f>
        <v>35</v>
      </c>
      <c r="I762">
        <f ca="1">IFERROR(IF(ISBLANK(VLOOKUP($B762,INDIRECT(nfl_game_result),MATCH(I$1,INDIRECT(nfl_game_result_header),0),FALSE)),"",VLOOKUP($B762,INDIRECT(nfl_game_result),MATCH(I$1,INDIRECT(nfl_game_result_header),0),FALSE)),"error")</f>
        <v>17</v>
      </c>
      <c r="J762" t="str">
        <f ca="1">IFERROR(IF(ISBLANK(VLOOKUP($B762,INDIRECT(nfl_game_result),MATCH(J$1,INDIRECT(nfl_game_result_header),0),FALSE)),"",VLOOKUP($B762,INDIRECT(nfl_game_result),MATCH(J$1,INDIRECT(nfl_game_result_header),0),FALSE)),"error")</f>
        <v>NOR</v>
      </c>
      <c r="K762" t="str">
        <f ca="1">IFERROR(IF(ISBLANK(VLOOKUP($B762,INDIRECT(nfl_game_result),MATCH(K$1,INDIRECT(nfl_game_result_header),0),FALSE)),"",VLOOKUP($B762,INDIRECT(nfl_game_result),MATCH(K$1,INDIRECT(nfl_game_result_header),0),FALSE)),"error")</f>
        <v>NOR</v>
      </c>
      <c r="L762" s="23" t="str">
        <f ca="1">IFERROR(IF(ISBLANK(VLOOKUP($B762,INDIRECT(nfl_game_result),MATCH(L$1,INDIRECT(nfl_game_result_header),0),FALSE)),"",VLOOKUP($B762,INDIRECT(nfl_game_result),MATCH(L$1,INDIRECT(nfl_game_result_header),0),FALSE)),"error")</f>
        <v/>
      </c>
      <c r="M762" t="s">
        <v>16</v>
      </c>
      <c r="N762">
        <v>-9.5</v>
      </c>
      <c r="O762" t="s">
        <v>66</v>
      </c>
      <c r="V762" s="23" t="s">
        <v>416</v>
      </c>
      <c r="W762">
        <f ca="1">VALUE(LEFT(C762, 4))</f>
        <v>2013</v>
      </c>
      <c r="X762">
        <f ca="1">VALUE(MID(C762,6,FIND("_",C762,6)-6))</f>
        <v>8</v>
      </c>
      <c r="Y762" t="str">
        <f ca="1">IF(NOT(OR(ISBLANK(D762),ISBLANK(E762),D762="",E762="")),D762-E762,"")</f>
        <v/>
      </c>
      <c r="Z762" t="str">
        <f ca="1">IF(OR(NOT(ISNUMBER(D762)),ISBLANK(D762),D762="",ISBLANK(N762)),"",ABS(D762-N762))</f>
        <v/>
      </c>
      <c r="AA762">
        <f ca="1">IF(OR(ISBLANK(J762),ISBLANK(O762),J762="",O762=""),"",IF(J762=O762,1,0))</f>
        <v>0</v>
      </c>
      <c r="AB762" t="str">
        <f ca="1">IF(OR(ISBLANK(K762),ISBLANK(Q762),K762="",Q762=""),"",IF(K762=Q762,1,0))</f>
        <v/>
      </c>
      <c r="AC762" s="23" t="str">
        <f t="shared" ca="1" si="11"/>
        <v/>
      </c>
    </row>
    <row r="763" spans="1:29" x14ac:dyDescent="0.25">
      <c r="A763" s="23">
        <v>762</v>
      </c>
      <c r="B763">
        <v>377</v>
      </c>
      <c r="C763" t="str">
        <f ca="1">IFERROR(VLOOKUP($B763,INDIRECT(nfl_game_result),MATCH(C$1,INDIRECT(nfl_game_result_header),0),FALSE),"error")</f>
        <v>2013_08_CLE@KCY</v>
      </c>
      <c r="D763" t="str">
        <f ca="1">IFERROR(IF(ISBLANK(VLOOKUP($B763,INDIRECT(nfl_game_result),MATCH(D$1,INDIRECT(nfl_game_result_header),0),FALSE)),"",VLOOKUP($B763,INDIRECT(nfl_game_result),MATCH(D$1,INDIRECT(nfl_game_result_header),0),FALSE)),"error")</f>
        <v/>
      </c>
      <c r="E763">
        <f ca="1">IFERROR(IF(ISBLANK(VLOOKUP($B763,INDIRECT(nfl_game_result),MATCH(E$1,INDIRECT(nfl_game_result_header),0),FALSE)),"",VLOOKUP($B763,INDIRECT(nfl_game_result),MATCH(E$1,INDIRECT(nfl_game_result_header),0),FALSE)),"error")</f>
        <v>-7.5</v>
      </c>
      <c r="F763" s="23" t="str">
        <f ca="1">IFERROR(IF(ISBLANK(VLOOKUP($B763,INDIRECT(nfl_game_result),MATCH(F$1,INDIRECT(nfl_game_result_header),0),FALSE)),"",VLOOKUP($B763,INDIRECT(nfl_game_result),MATCH(F$1,INDIRECT(nfl_game_result_header),0),FALSE)),"error")</f>
        <v/>
      </c>
      <c r="G763" s="23" t="str">
        <f ca="1">IFERROR(IF(ISBLANK(VLOOKUP($B763,INDIRECT(nfl_game_result),MATCH(G$1,INDIRECT(nfl_game_result_header),0),FALSE)),"",VLOOKUP($B763,INDIRECT(nfl_game_result),MATCH(G$1,INDIRECT(nfl_game_result_header),0),FALSE)),"error")</f>
        <v/>
      </c>
      <c r="H763">
        <f ca="1">IFERROR(IF(ISBLANK(VLOOKUP($B763,INDIRECT(nfl_game_result),MATCH(H$1,INDIRECT(nfl_game_result_header),0),FALSE)),"",VLOOKUP($B763,INDIRECT(nfl_game_result),MATCH(H$1,INDIRECT(nfl_game_result_header),0),FALSE)),"error")</f>
        <v>23</v>
      </c>
      <c r="I763">
        <f ca="1">IFERROR(IF(ISBLANK(VLOOKUP($B763,INDIRECT(nfl_game_result),MATCH(I$1,INDIRECT(nfl_game_result_header),0),FALSE)),"",VLOOKUP($B763,INDIRECT(nfl_game_result),MATCH(I$1,INDIRECT(nfl_game_result_header),0),FALSE)),"error")</f>
        <v>17</v>
      </c>
      <c r="J763" t="str">
        <f ca="1">IFERROR(IF(ISBLANK(VLOOKUP($B763,INDIRECT(nfl_game_result),MATCH(J$1,INDIRECT(nfl_game_result_header),0),FALSE)),"",VLOOKUP($B763,INDIRECT(nfl_game_result),MATCH(J$1,INDIRECT(nfl_game_result_header),0),FALSE)),"error")</f>
        <v>CLE</v>
      </c>
      <c r="K763" t="str">
        <f ca="1">IFERROR(IF(ISBLANK(VLOOKUP($B763,INDIRECT(nfl_game_result),MATCH(K$1,INDIRECT(nfl_game_result_header),0),FALSE)),"",VLOOKUP($B763,INDIRECT(nfl_game_result),MATCH(K$1,INDIRECT(nfl_game_result_header),0),FALSE)),"error")</f>
        <v>KCY</v>
      </c>
      <c r="L763" s="23" t="str">
        <f ca="1">IFERROR(IF(ISBLANK(VLOOKUP($B763,INDIRECT(nfl_game_result),MATCH(L$1,INDIRECT(nfl_game_result_header),0),FALSE)),"",VLOOKUP($B763,INDIRECT(nfl_game_result),MATCH(L$1,INDIRECT(nfl_game_result_header),0),FALSE)),"error")</f>
        <v/>
      </c>
      <c r="M763" t="s">
        <v>16</v>
      </c>
      <c r="N763">
        <v>-7.5</v>
      </c>
      <c r="O763" t="s">
        <v>331</v>
      </c>
      <c r="V763" s="23" t="s">
        <v>416</v>
      </c>
      <c r="W763">
        <f ca="1">VALUE(LEFT(C763, 4))</f>
        <v>2013</v>
      </c>
      <c r="X763">
        <f ca="1">VALUE(MID(C763,6,FIND("_",C763,6)-6))</f>
        <v>8</v>
      </c>
      <c r="Y763" t="str">
        <f ca="1">IF(NOT(OR(ISBLANK(D763),ISBLANK(E763),D763="",E763="")),D763-E763,"")</f>
        <v/>
      </c>
      <c r="Z763" t="str">
        <f ca="1">IF(OR(NOT(ISNUMBER(D763)),ISBLANK(D763),D763="",ISBLANK(N763)),"",ABS(D763-N763))</f>
        <v/>
      </c>
      <c r="AA763">
        <f ca="1">IF(OR(ISBLANK(J763),ISBLANK(O763),J763="",O763=""),"",IF(J763=O763,1,0))</f>
        <v>0</v>
      </c>
      <c r="AB763" t="str">
        <f ca="1">IF(OR(ISBLANK(K763),ISBLANK(Q763),K763="",Q763=""),"",IF(K763=Q763,1,0))</f>
        <v/>
      </c>
      <c r="AC763" s="23" t="str">
        <f t="shared" ca="1" si="11"/>
        <v/>
      </c>
    </row>
    <row r="764" spans="1:29" x14ac:dyDescent="0.25">
      <c r="A764" s="23">
        <v>763</v>
      </c>
      <c r="B764">
        <v>378</v>
      </c>
      <c r="C764" t="str">
        <f ca="1">IFERROR(VLOOKUP($B764,INDIRECT(nfl_game_result),MATCH(C$1,INDIRECT(nfl_game_result_header),0),FALSE),"error")</f>
        <v>2013_08_DAL@DET</v>
      </c>
      <c r="D764" t="str">
        <f ca="1">IFERROR(IF(ISBLANK(VLOOKUP($B764,INDIRECT(nfl_game_result),MATCH(D$1,INDIRECT(nfl_game_result_header),0),FALSE)),"",VLOOKUP($B764,INDIRECT(nfl_game_result),MATCH(D$1,INDIRECT(nfl_game_result_header),0),FALSE)),"error")</f>
        <v/>
      </c>
      <c r="E764">
        <f ca="1">IFERROR(IF(ISBLANK(VLOOKUP($B764,INDIRECT(nfl_game_result),MATCH(E$1,INDIRECT(nfl_game_result_header),0),FALSE)),"",VLOOKUP($B764,INDIRECT(nfl_game_result),MATCH(E$1,INDIRECT(nfl_game_result_header),0),FALSE)),"error")</f>
        <v>-2.5</v>
      </c>
      <c r="F764" s="23" t="str">
        <f ca="1">IFERROR(IF(ISBLANK(VLOOKUP($B764,INDIRECT(nfl_game_result),MATCH(F$1,INDIRECT(nfl_game_result_header),0),FALSE)),"",VLOOKUP($B764,INDIRECT(nfl_game_result),MATCH(F$1,INDIRECT(nfl_game_result_header),0),FALSE)),"error")</f>
        <v/>
      </c>
      <c r="G764" s="23" t="str">
        <f ca="1">IFERROR(IF(ISBLANK(VLOOKUP($B764,INDIRECT(nfl_game_result),MATCH(G$1,INDIRECT(nfl_game_result_header),0),FALSE)),"",VLOOKUP($B764,INDIRECT(nfl_game_result),MATCH(G$1,INDIRECT(nfl_game_result_header),0),FALSE)),"error")</f>
        <v/>
      </c>
      <c r="H764">
        <f ca="1">IFERROR(IF(ISBLANK(VLOOKUP($B764,INDIRECT(nfl_game_result),MATCH(H$1,INDIRECT(nfl_game_result_header),0),FALSE)),"",VLOOKUP($B764,INDIRECT(nfl_game_result),MATCH(H$1,INDIRECT(nfl_game_result_header),0),FALSE)),"error")</f>
        <v>31</v>
      </c>
      <c r="I764">
        <f ca="1">IFERROR(IF(ISBLANK(VLOOKUP($B764,INDIRECT(nfl_game_result),MATCH(I$1,INDIRECT(nfl_game_result_header),0),FALSE)),"",VLOOKUP($B764,INDIRECT(nfl_game_result),MATCH(I$1,INDIRECT(nfl_game_result_header),0),FALSE)),"error")</f>
        <v>30</v>
      </c>
      <c r="J764" t="str">
        <f ca="1">IFERROR(IF(ISBLANK(VLOOKUP($B764,INDIRECT(nfl_game_result),MATCH(J$1,INDIRECT(nfl_game_result_header),0),FALSE)),"",VLOOKUP($B764,INDIRECT(nfl_game_result),MATCH(J$1,INDIRECT(nfl_game_result_header),0),FALSE)),"error")</f>
        <v>DAL</v>
      </c>
      <c r="K764" t="str">
        <f ca="1">IFERROR(IF(ISBLANK(VLOOKUP($B764,INDIRECT(nfl_game_result),MATCH(K$1,INDIRECT(nfl_game_result_header),0),FALSE)),"",VLOOKUP($B764,INDIRECT(nfl_game_result),MATCH(K$1,INDIRECT(nfl_game_result_header),0),FALSE)),"error")</f>
        <v>DET</v>
      </c>
      <c r="L764" s="23" t="str">
        <f ca="1">IFERROR(IF(ISBLANK(VLOOKUP($B764,INDIRECT(nfl_game_result),MATCH(L$1,INDIRECT(nfl_game_result_header),0),FALSE)),"",VLOOKUP($B764,INDIRECT(nfl_game_result),MATCH(L$1,INDIRECT(nfl_game_result_header),0),FALSE)),"error")</f>
        <v/>
      </c>
      <c r="M764" t="s">
        <v>16</v>
      </c>
      <c r="N764">
        <v>-3.5</v>
      </c>
      <c r="O764" t="s">
        <v>71</v>
      </c>
      <c r="V764" s="23" t="s">
        <v>416</v>
      </c>
      <c r="W764">
        <f ca="1">VALUE(LEFT(C764, 4))</f>
        <v>2013</v>
      </c>
      <c r="X764">
        <f ca="1">VALUE(MID(C764,6,FIND("_",C764,6)-6))</f>
        <v>8</v>
      </c>
      <c r="Y764" t="str">
        <f ca="1">IF(NOT(OR(ISBLANK(D764),ISBLANK(E764),D764="",E764="")),D764-E764,"")</f>
        <v/>
      </c>
      <c r="Z764" t="str">
        <f ca="1">IF(OR(NOT(ISNUMBER(D764)),ISBLANK(D764),D764="",ISBLANK(N764)),"",ABS(D764-N764))</f>
        <v/>
      </c>
      <c r="AA764">
        <f ca="1">IF(OR(ISBLANK(J764),ISBLANK(O764),J764="",O764=""),"",IF(J764=O764,1,0))</f>
        <v>1</v>
      </c>
      <c r="AB764" t="str">
        <f ca="1">IF(OR(ISBLANK(K764),ISBLANK(Q764),K764="",Q764=""),"",IF(K764=Q764,1,0))</f>
        <v/>
      </c>
      <c r="AC764" s="23" t="str">
        <f t="shared" ca="1" si="11"/>
        <v/>
      </c>
    </row>
    <row r="765" spans="1:29" x14ac:dyDescent="0.25">
      <c r="A765" s="23">
        <v>764</v>
      </c>
      <c r="B765">
        <v>379</v>
      </c>
      <c r="C765" t="str">
        <f ca="1">IFERROR(VLOOKUP($B765,INDIRECT(nfl_game_result),MATCH(C$1,INDIRECT(nfl_game_result_header),0),FALSE),"error")</f>
        <v>2013_08_MIA@NWE</v>
      </c>
      <c r="D765" t="str">
        <f ca="1">IFERROR(IF(ISBLANK(VLOOKUP($B765,INDIRECT(nfl_game_result),MATCH(D$1,INDIRECT(nfl_game_result_header),0),FALSE)),"",VLOOKUP($B765,INDIRECT(nfl_game_result),MATCH(D$1,INDIRECT(nfl_game_result_header),0),FALSE)),"error")</f>
        <v/>
      </c>
      <c r="E765">
        <f ca="1">IFERROR(IF(ISBLANK(VLOOKUP($B765,INDIRECT(nfl_game_result),MATCH(E$1,INDIRECT(nfl_game_result_header),0),FALSE)),"",VLOOKUP($B765,INDIRECT(nfl_game_result),MATCH(E$1,INDIRECT(nfl_game_result_header),0),FALSE)),"error")</f>
        <v>-6.5</v>
      </c>
      <c r="F765" s="23" t="str">
        <f ca="1">IFERROR(IF(ISBLANK(VLOOKUP($B765,INDIRECT(nfl_game_result),MATCH(F$1,INDIRECT(nfl_game_result_header),0),FALSE)),"",VLOOKUP($B765,INDIRECT(nfl_game_result),MATCH(F$1,INDIRECT(nfl_game_result_header),0),FALSE)),"error")</f>
        <v/>
      </c>
      <c r="G765" s="23" t="str">
        <f ca="1">IFERROR(IF(ISBLANK(VLOOKUP($B765,INDIRECT(nfl_game_result),MATCH(G$1,INDIRECT(nfl_game_result_header),0),FALSE)),"",VLOOKUP($B765,INDIRECT(nfl_game_result),MATCH(G$1,INDIRECT(nfl_game_result_header),0),FALSE)),"error")</f>
        <v/>
      </c>
      <c r="H765">
        <f ca="1">IFERROR(IF(ISBLANK(VLOOKUP($B765,INDIRECT(nfl_game_result),MATCH(H$1,INDIRECT(nfl_game_result_header),0),FALSE)),"",VLOOKUP($B765,INDIRECT(nfl_game_result),MATCH(H$1,INDIRECT(nfl_game_result_header),0),FALSE)),"error")</f>
        <v>27</v>
      </c>
      <c r="I765">
        <f ca="1">IFERROR(IF(ISBLANK(VLOOKUP($B765,INDIRECT(nfl_game_result),MATCH(I$1,INDIRECT(nfl_game_result_header),0),FALSE)),"",VLOOKUP($B765,INDIRECT(nfl_game_result),MATCH(I$1,INDIRECT(nfl_game_result_header),0),FALSE)),"error")</f>
        <v>17</v>
      </c>
      <c r="J765" t="str">
        <f ca="1">IFERROR(IF(ISBLANK(VLOOKUP($B765,INDIRECT(nfl_game_result),MATCH(J$1,INDIRECT(nfl_game_result_header),0),FALSE)),"",VLOOKUP($B765,INDIRECT(nfl_game_result),MATCH(J$1,INDIRECT(nfl_game_result_header),0),FALSE)),"error")</f>
        <v>NWE</v>
      </c>
      <c r="K765" t="str">
        <f ca="1">IFERROR(IF(ISBLANK(VLOOKUP($B765,INDIRECT(nfl_game_result),MATCH(K$1,INDIRECT(nfl_game_result_header),0),FALSE)),"",VLOOKUP($B765,INDIRECT(nfl_game_result),MATCH(K$1,INDIRECT(nfl_game_result_header),0),FALSE)),"error")</f>
        <v>NWE</v>
      </c>
      <c r="L765" s="23" t="str">
        <f ca="1">IFERROR(IF(ISBLANK(VLOOKUP($B765,INDIRECT(nfl_game_result),MATCH(L$1,INDIRECT(nfl_game_result_header),0),FALSE)),"",VLOOKUP($B765,INDIRECT(nfl_game_result),MATCH(L$1,INDIRECT(nfl_game_result_header),0),FALSE)),"error")</f>
        <v/>
      </c>
      <c r="M765" t="s">
        <v>16</v>
      </c>
      <c r="N765">
        <v>-7.5</v>
      </c>
      <c r="O765" t="s">
        <v>79</v>
      </c>
      <c r="V765" s="23" t="s">
        <v>416</v>
      </c>
      <c r="W765">
        <f ca="1">VALUE(LEFT(C765, 4))</f>
        <v>2013</v>
      </c>
      <c r="X765">
        <f ca="1">VALUE(MID(C765,6,FIND("_",C765,6)-6))</f>
        <v>8</v>
      </c>
      <c r="Y765" t="str">
        <f ca="1">IF(NOT(OR(ISBLANK(D765),ISBLANK(E765),D765="",E765="")),D765-E765,"")</f>
        <v/>
      </c>
      <c r="Z765" t="str">
        <f ca="1">IF(OR(NOT(ISNUMBER(D765)),ISBLANK(D765),D765="",ISBLANK(N765)),"",ABS(D765-N765))</f>
        <v/>
      </c>
      <c r="AA765">
        <f ca="1">IF(OR(ISBLANK(J765),ISBLANK(O765),J765="",O765=""),"",IF(J765=O765,1,0))</f>
        <v>0</v>
      </c>
      <c r="AB765" t="str">
        <f ca="1">IF(OR(ISBLANK(K765),ISBLANK(Q765),K765="",Q765=""),"",IF(K765=Q765,1,0))</f>
        <v/>
      </c>
      <c r="AC765" s="23" t="str">
        <f t="shared" ca="1" si="11"/>
        <v/>
      </c>
    </row>
    <row r="766" spans="1:29" x14ac:dyDescent="0.25">
      <c r="A766" s="23">
        <v>765</v>
      </c>
      <c r="B766">
        <v>380</v>
      </c>
      <c r="C766" t="str">
        <f ca="1">IFERROR(VLOOKUP($B766,INDIRECT(nfl_game_result),MATCH(C$1,INDIRECT(nfl_game_result_header),0),FALSE),"error")</f>
        <v>2013_08_NYG@PHI</v>
      </c>
      <c r="D766" t="str">
        <f ca="1">IFERROR(IF(ISBLANK(VLOOKUP($B766,INDIRECT(nfl_game_result),MATCH(D$1,INDIRECT(nfl_game_result_header),0),FALSE)),"",VLOOKUP($B766,INDIRECT(nfl_game_result),MATCH(D$1,INDIRECT(nfl_game_result_header),0),FALSE)),"error")</f>
        <v/>
      </c>
      <c r="E766">
        <f ca="1">IFERROR(IF(ISBLANK(VLOOKUP($B766,INDIRECT(nfl_game_result),MATCH(E$1,INDIRECT(nfl_game_result_header),0),FALSE)),"",VLOOKUP($B766,INDIRECT(nfl_game_result),MATCH(E$1,INDIRECT(nfl_game_result_header),0),FALSE)),"error")</f>
        <v>-5.5</v>
      </c>
      <c r="F766" s="23" t="str">
        <f ca="1">IFERROR(IF(ISBLANK(VLOOKUP($B766,INDIRECT(nfl_game_result),MATCH(F$1,INDIRECT(nfl_game_result_header),0),FALSE)),"",VLOOKUP($B766,INDIRECT(nfl_game_result),MATCH(F$1,INDIRECT(nfl_game_result_header),0),FALSE)),"error")</f>
        <v/>
      </c>
      <c r="G766" s="23" t="str">
        <f ca="1">IFERROR(IF(ISBLANK(VLOOKUP($B766,INDIRECT(nfl_game_result),MATCH(G$1,INDIRECT(nfl_game_result_header),0),FALSE)),"",VLOOKUP($B766,INDIRECT(nfl_game_result),MATCH(G$1,INDIRECT(nfl_game_result_header),0),FALSE)),"error")</f>
        <v/>
      </c>
      <c r="H766">
        <f ca="1">IFERROR(IF(ISBLANK(VLOOKUP($B766,INDIRECT(nfl_game_result),MATCH(H$1,INDIRECT(nfl_game_result_header),0),FALSE)),"",VLOOKUP($B766,INDIRECT(nfl_game_result),MATCH(H$1,INDIRECT(nfl_game_result_header),0),FALSE)),"error")</f>
        <v>7</v>
      </c>
      <c r="I766">
        <f ca="1">IFERROR(IF(ISBLANK(VLOOKUP($B766,INDIRECT(nfl_game_result),MATCH(I$1,INDIRECT(nfl_game_result_header),0),FALSE)),"",VLOOKUP($B766,INDIRECT(nfl_game_result),MATCH(I$1,INDIRECT(nfl_game_result_header),0),FALSE)),"error")</f>
        <v>15</v>
      </c>
      <c r="J766" t="str">
        <f ca="1">IFERROR(IF(ISBLANK(VLOOKUP($B766,INDIRECT(nfl_game_result),MATCH(J$1,INDIRECT(nfl_game_result_header),0),FALSE)),"",VLOOKUP($B766,INDIRECT(nfl_game_result),MATCH(J$1,INDIRECT(nfl_game_result_header),0),FALSE)),"error")</f>
        <v>NYG</v>
      </c>
      <c r="K766" t="str">
        <f ca="1">IFERROR(IF(ISBLANK(VLOOKUP($B766,INDIRECT(nfl_game_result),MATCH(K$1,INDIRECT(nfl_game_result_header),0),FALSE)),"",VLOOKUP($B766,INDIRECT(nfl_game_result),MATCH(K$1,INDIRECT(nfl_game_result_header),0),FALSE)),"error")</f>
        <v>NYG</v>
      </c>
      <c r="L766" s="23" t="str">
        <f ca="1">IFERROR(IF(ISBLANK(VLOOKUP($B766,INDIRECT(nfl_game_result),MATCH(L$1,INDIRECT(nfl_game_result_header),0),FALSE)),"",VLOOKUP($B766,INDIRECT(nfl_game_result),MATCH(L$1,INDIRECT(nfl_game_result_header),0),FALSE)),"error")</f>
        <v/>
      </c>
      <c r="M766" t="s">
        <v>16</v>
      </c>
      <c r="N766">
        <v>-5</v>
      </c>
      <c r="O766" t="s">
        <v>86</v>
      </c>
      <c r="V766" s="23" t="s">
        <v>416</v>
      </c>
      <c r="W766">
        <f ca="1">VALUE(LEFT(C766, 4))</f>
        <v>2013</v>
      </c>
      <c r="X766">
        <f ca="1">VALUE(MID(C766,6,FIND("_",C766,6)-6))</f>
        <v>8</v>
      </c>
      <c r="Y766" t="str">
        <f ca="1">IF(NOT(OR(ISBLANK(D766),ISBLANK(E766),D766="",E766="")),D766-E766,"")</f>
        <v/>
      </c>
      <c r="Z766" t="str">
        <f ca="1">IF(OR(NOT(ISNUMBER(D766)),ISBLANK(D766),D766="",ISBLANK(N766)),"",ABS(D766-N766))</f>
        <v/>
      </c>
      <c r="AA766">
        <f ca="1">IF(OR(ISBLANK(J766),ISBLANK(O766),J766="",O766=""),"",IF(J766=O766,1,0))</f>
        <v>0</v>
      </c>
      <c r="AB766" t="str">
        <f ca="1">IF(OR(ISBLANK(K766),ISBLANK(Q766),K766="",Q766=""),"",IF(K766=Q766,1,0))</f>
        <v/>
      </c>
      <c r="AC766" s="23" t="str">
        <f t="shared" ca="1" si="11"/>
        <v/>
      </c>
    </row>
    <row r="767" spans="1:29" x14ac:dyDescent="0.25">
      <c r="A767" s="23">
        <v>766</v>
      </c>
      <c r="B767">
        <v>381</v>
      </c>
      <c r="C767" t="str">
        <f ca="1">IFERROR(VLOOKUP($B767,INDIRECT(nfl_game_result),MATCH(C$1,INDIRECT(nfl_game_result_header),0),FALSE),"error")</f>
        <v>2013_08_SFO@JAX</v>
      </c>
      <c r="D767" t="str">
        <f ca="1">IFERROR(IF(ISBLANK(VLOOKUP($B767,INDIRECT(nfl_game_result),MATCH(D$1,INDIRECT(nfl_game_result_header),0),FALSE)),"",VLOOKUP($B767,INDIRECT(nfl_game_result),MATCH(D$1,INDIRECT(nfl_game_result_header),0),FALSE)),"error")</f>
        <v/>
      </c>
      <c r="E767">
        <f ca="1">IFERROR(IF(ISBLANK(VLOOKUP($B767,INDIRECT(nfl_game_result),MATCH(E$1,INDIRECT(nfl_game_result_header),0),FALSE)),"",VLOOKUP($B767,INDIRECT(nfl_game_result),MATCH(E$1,INDIRECT(nfl_game_result_header),0),FALSE)),"error")</f>
        <v>16.5</v>
      </c>
      <c r="F767" s="23" t="str">
        <f ca="1">IFERROR(IF(ISBLANK(VLOOKUP($B767,INDIRECT(nfl_game_result),MATCH(F$1,INDIRECT(nfl_game_result_header),0),FALSE)),"",VLOOKUP($B767,INDIRECT(nfl_game_result),MATCH(F$1,INDIRECT(nfl_game_result_header),0),FALSE)),"error")</f>
        <v/>
      </c>
      <c r="G767" s="23" t="str">
        <f ca="1">IFERROR(IF(ISBLANK(VLOOKUP($B767,INDIRECT(nfl_game_result),MATCH(G$1,INDIRECT(nfl_game_result_header),0),FALSE)),"",VLOOKUP($B767,INDIRECT(nfl_game_result),MATCH(G$1,INDIRECT(nfl_game_result_header),0),FALSE)),"error")</f>
        <v/>
      </c>
      <c r="H767">
        <f ca="1">IFERROR(IF(ISBLANK(VLOOKUP($B767,INDIRECT(nfl_game_result),MATCH(H$1,INDIRECT(nfl_game_result_header),0),FALSE)),"",VLOOKUP($B767,INDIRECT(nfl_game_result),MATCH(H$1,INDIRECT(nfl_game_result_header),0),FALSE)),"error")</f>
        <v>10</v>
      </c>
      <c r="I767">
        <f ca="1">IFERROR(IF(ISBLANK(VLOOKUP($B767,INDIRECT(nfl_game_result),MATCH(I$1,INDIRECT(nfl_game_result_header),0),FALSE)),"",VLOOKUP($B767,INDIRECT(nfl_game_result),MATCH(I$1,INDIRECT(nfl_game_result_header),0),FALSE)),"error")</f>
        <v>42</v>
      </c>
      <c r="J767" t="str">
        <f ca="1">IFERROR(IF(ISBLANK(VLOOKUP($B767,INDIRECT(nfl_game_result),MATCH(J$1,INDIRECT(nfl_game_result_header),0),FALSE)),"",VLOOKUP($B767,INDIRECT(nfl_game_result),MATCH(J$1,INDIRECT(nfl_game_result_header),0),FALSE)),"error")</f>
        <v>SFO</v>
      </c>
      <c r="K767" t="str">
        <f ca="1">IFERROR(IF(ISBLANK(VLOOKUP($B767,INDIRECT(nfl_game_result),MATCH(K$1,INDIRECT(nfl_game_result_header),0),FALSE)),"",VLOOKUP($B767,INDIRECT(nfl_game_result),MATCH(K$1,INDIRECT(nfl_game_result_header),0),FALSE)),"error")</f>
        <v>SFO</v>
      </c>
      <c r="L767" s="23" t="str">
        <f ca="1">IFERROR(IF(ISBLANK(VLOOKUP($B767,INDIRECT(nfl_game_result),MATCH(L$1,INDIRECT(nfl_game_result_header),0),FALSE)),"",VLOOKUP($B767,INDIRECT(nfl_game_result),MATCH(L$1,INDIRECT(nfl_game_result_header),0),FALSE)),"error")</f>
        <v/>
      </c>
      <c r="M767" t="s">
        <v>16</v>
      </c>
      <c r="N767">
        <v>17.5</v>
      </c>
      <c r="O767" t="s">
        <v>333</v>
      </c>
      <c r="V767" s="23" t="s">
        <v>416</v>
      </c>
      <c r="W767">
        <f ca="1">VALUE(LEFT(C767, 4))</f>
        <v>2013</v>
      </c>
      <c r="X767">
        <f ca="1">VALUE(MID(C767,6,FIND("_",C767,6)-6))</f>
        <v>8</v>
      </c>
      <c r="Y767" t="str">
        <f ca="1">IF(NOT(OR(ISBLANK(D767),ISBLANK(E767),D767="",E767="")),D767-E767,"")</f>
        <v/>
      </c>
      <c r="Z767" t="str">
        <f ca="1">IF(OR(NOT(ISNUMBER(D767)),ISBLANK(D767),D767="",ISBLANK(N767)),"",ABS(D767-N767))</f>
        <v/>
      </c>
      <c r="AA767">
        <f ca="1">IF(OR(ISBLANK(J767),ISBLANK(O767),J767="",O767=""),"",IF(J767=O767,1,0))</f>
        <v>1</v>
      </c>
      <c r="AB767" t="str">
        <f ca="1">IF(OR(ISBLANK(K767),ISBLANK(Q767),K767="",Q767=""),"",IF(K767=Q767,1,0))</f>
        <v/>
      </c>
      <c r="AC767" s="23" t="str">
        <f t="shared" ca="1" si="11"/>
        <v/>
      </c>
    </row>
    <row r="768" spans="1:29" x14ac:dyDescent="0.25">
      <c r="A768" s="23">
        <v>767</v>
      </c>
      <c r="B768">
        <v>382</v>
      </c>
      <c r="C768" t="str">
        <f ca="1">IFERROR(VLOOKUP($B768,INDIRECT(nfl_game_result),MATCH(C$1,INDIRECT(nfl_game_result_header),0),FALSE),"error")</f>
        <v>2013_08_NYJ@CIN</v>
      </c>
      <c r="D768" t="str">
        <f ca="1">IFERROR(IF(ISBLANK(VLOOKUP($B768,INDIRECT(nfl_game_result),MATCH(D$1,INDIRECT(nfl_game_result_header),0),FALSE)),"",VLOOKUP($B768,INDIRECT(nfl_game_result),MATCH(D$1,INDIRECT(nfl_game_result_header),0),FALSE)),"error")</f>
        <v/>
      </c>
      <c r="E768">
        <f ca="1">IFERROR(IF(ISBLANK(VLOOKUP($B768,INDIRECT(nfl_game_result),MATCH(E$1,INDIRECT(nfl_game_result_header),0),FALSE)),"",VLOOKUP($B768,INDIRECT(nfl_game_result),MATCH(E$1,INDIRECT(nfl_game_result_header),0),FALSE)),"error")</f>
        <v>-6.5</v>
      </c>
      <c r="F768" s="23" t="str">
        <f ca="1">IFERROR(IF(ISBLANK(VLOOKUP($B768,INDIRECT(nfl_game_result),MATCH(F$1,INDIRECT(nfl_game_result_header),0),FALSE)),"",VLOOKUP($B768,INDIRECT(nfl_game_result),MATCH(F$1,INDIRECT(nfl_game_result_header),0),FALSE)),"error")</f>
        <v/>
      </c>
      <c r="G768" s="23" t="str">
        <f ca="1">IFERROR(IF(ISBLANK(VLOOKUP($B768,INDIRECT(nfl_game_result),MATCH(G$1,INDIRECT(nfl_game_result_header),0),FALSE)),"",VLOOKUP($B768,INDIRECT(nfl_game_result),MATCH(G$1,INDIRECT(nfl_game_result_header),0),FALSE)),"error")</f>
        <v/>
      </c>
      <c r="H768">
        <f ca="1">IFERROR(IF(ISBLANK(VLOOKUP($B768,INDIRECT(nfl_game_result),MATCH(H$1,INDIRECT(nfl_game_result_header),0),FALSE)),"",VLOOKUP($B768,INDIRECT(nfl_game_result),MATCH(H$1,INDIRECT(nfl_game_result_header),0),FALSE)),"error")</f>
        <v>49</v>
      </c>
      <c r="I768">
        <f ca="1">IFERROR(IF(ISBLANK(VLOOKUP($B768,INDIRECT(nfl_game_result),MATCH(I$1,INDIRECT(nfl_game_result_header),0),FALSE)),"",VLOOKUP($B768,INDIRECT(nfl_game_result),MATCH(I$1,INDIRECT(nfl_game_result_header),0),FALSE)),"error")</f>
        <v>9</v>
      </c>
      <c r="J768" t="str">
        <f ca="1">IFERROR(IF(ISBLANK(VLOOKUP($B768,INDIRECT(nfl_game_result),MATCH(J$1,INDIRECT(nfl_game_result_header),0),FALSE)),"",VLOOKUP($B768,INDIRECT(nfl_game_result),MATCH(J$1,INDIRECT(nfl_game_result_header),0),FALSE)),"error")</f>
        <v>CIN</v>
      </c>
      <c r="K768" t="str">
        <f ca="1">IFERROR(IF(ISBLANK(VLOOKUP($B768,INDIRECT(nfl_game_result),MATCH(K$1,INDIRECT(nfl_game_result_header),0),FALSE)),"",VLOOKUP($B768,INDIRECT(nfl_game_result),MATCH(K$1,INDIRECT(nfl_game_result_header),0),FALSE)),"error")</f>
        <v>CIN</v>
      </c>
      <c r="L768" s="23" t="str">
        <f ca="1">IFERROR(IF(ISBLANK(VLOOKUP($B768,INDIRECT(nfl_game_result),MATCH(L$1,INDIRECT(nfl_game_result_header),0),FALSE)),"",VLOOKUP($B768,INDIRECT(nfl_game_result),MATCH(L$1,INDIRECT(nfl_game_result_header),0),FALSE)),"error")</f>
        <v/>
      </c>
      <c r="M768" t="s">
        <v>16</v>
      </c>
      <c r="N768">
        <v>-7.5</v>
      </c>
      <c r="O768" t="s">
        <v>69</v>
      </c>
      <c r="V768" s="23" t="s">
        <v>416</v>
      </c>
      <c r="W768">
        <f ca="1">VALUE(LEFT(C768, 4))</f>
        <v>2013</v>
      </c>
      <c r="X768">
        <f ca="1">VALUE(MID(C768,6,FIND("_",C768,6)-6))</f>
        <v>8</v>
      </c>
      <c r="Y768" t="str">
        <f ca="1">IF(NOT(OR(ISBLANK(D768),ISBLANK(E768),D768="",E768="")),D768-E768,"")</f>
        <v/>
      </c>
      <c r="Z768" t="str">
        <f ca="1">IF(OR(NOT(ISNUMBER(D768)),ISBLANK(D768),D768="",ISBLANK(N768)),"",ABS(D768-N768))</f>
        <v/>
      </c>
      <c r="AA768">
        <f ca="1">IF(OR(ISBLANK(J768),ISBLANK(O768),J768="",O768=""),"",IF(J768=O768,1,0))</f>
        <v>1</v>
      </c>
      <c r="AB768" t="str">
        <f ca="1">IF(OR(ISBLANK(K768),ISBLANK(Q768),K768="",Q768=""),"",IF(K768=Q768,1,0))</f>
        <v/>
      </c>
      <c r="AC768" s="23" t="str">
        <f t="shared" ca="1" si="11"/>
        <v/>
      </c>
    </row>
    <row r="769" spans="1:29" x14ac:dyDescent="0.25">
      <c r="A769" s="23">
        <v>768</v>
      </c>
      <c r="B769">
        <v>383</v>
      </c>
      <c r="C769" t="str">
        <f ca="1">IFERROR(VLOOKUP($B769,INDIRECT(nfl_game_result),MATCH(C$1,INDIRECT(nfl_game_result_header),0),FALSE),"error")</f>
        <v>2013_08_PIT@OAK</v>
      </c>
      <c r="D769" t="str">
        <f ca="1">IFERROR(IF(ISBLANK(VLOOKUP($B769,INDIRECT(nfl_game_result),MATCH(D$1,INDIRECT(nfl_game_result_header),0),FALSE)),"",VLOOKUP($B769,INDIRECT(nfl_game_result),MATCH(D$1,INDIRECT(nfl_game_result_header),0),FALSE)),"error")</f>
        <v/>
      </c>
      <c r="E769">
        <f ca="1">IFERROR(IF(ISBLANK(VLOOKUP($B769,INDIRECT(nfl_game_result),MATCH(E$1,INDIRECT(nfl_game_result_header),0),FALSE)),"",VLOOKUP($B769,INDIRECT(nfl_game_result),MATCH(E$1,INDIRECT(nfl_game_result_header),0),FALSE)),"error")</f>
        <v>2.5</v>
      </c>
      <c r="F769" s="23" t="str">
        <f ca="1">IFERROR(IF(ISBLANK(VLOOKUP($B769,INDIRECT(nfl_game_result),MATCH(F$1,INDIRECT(nfl_game_result_header),0),FALSE)),"",VLOOKUP($B769,INDIRECT(nfl_game_result),MATCH(F$1,INDIRECT(nfl_game_result_header),0),FALSE)),"error")</f>
        <v/>
      </c>
      <c r="G769" s="23" t="str">
        <f ca="1">IFERROR(IF(ISBLANK(VLOOKUP($B769,INDIRECT(nfl_game_result),MATCH(G$1,INDIRECT(nfl_game_result_header),0),FALSE)),"",VLOOKUP($B769,INDIRECT(nfl_game_result),MATCH(G$1,INDIRECT(nfl_game_result_header),0),FALSE)),"error")</f>
        <v/>
      </c>
      <c r="H769">
        <f ca="1">IFERROR(IF(ISBLANK(VLOOKUP($B769,INDIRECT(nfl_game_result),MATCH(H$1,INDIRECT(nfl_game_result_header),0),FALSE)),"",VLOOKUP($B769,INDIRECT(nfl_game_result),MATCH(H$1,INDIRECT(nfl_game_result_header),0),FALSE)),"error")</f>
        <v>21</v>
      </c>
      <c r="I769">
        <f ca="1">IFERROR(IF(ISBLANK(VLOOKUP($B769,INDIRECT(nfl_game_result),MATCH(I$1,INDIRECT(nfl_game_result_header),0),FALSE)),"",VLOOKUP($B769,INDIRECT(nfl_game_result),MATCH(I$1,INDIRECT(nfl_game_result_header),0),FALSE)),"error")</f>
        <v>18</v>
      </c>
      <c r="J769" t="str">
        <f ca="1">IFERROR(IF(ISBLANK(VLOOKUP($B769,INDIRECT(nfl_game_result),MATCH(J$1,INDIRECT(nfl_game_result_header),0),FALSE)),"",VLOOKUP($B769,INDIRECT(nfl_game_result),MATCH(J$1,INDIRECT(nfl_game_result_header),0),FALSE)),"error")</f>
        <v>OAK</v>
      </c>
      <c r="K769" t="str">
        <f ca="1">IFERROR(IF(ISBLANK(VLOOKUP($B769,INDIRECT(nfl_game_result),MATCH(K$1,INDIRECT(nfl_game_result_header),0),FALSE)),"",VLOOKUP($B769,INDIRECT(nfl_game_result),MATCH(K$1,INDIRECT(nfl_game_result_header),0),FALSE)),"error")</f>
        <v>OAK</v>
      </c>
      <c r="L769" s="23" t="str">
        <f ca="1">IFERROR(IF(ISBLANK(VLOOKUP($B769,INDIRECT(nfl_game_result),MATCH(L$1,INDIRECT(nfl_game_result_header),0),FALSE)),"",VLOOKUP($B769,INDIRECT(nfl_game_result),MATCH(L$1,INDIRECT(nfl_game_result_header),0),FALSE)),"error")</f>
        <v/>
      </c>
      <c r="M769" t="s">
        <v>16</v>
      </c>
      <c r="N769">
        <v>2</v>
      </c>
      <c r="O769" t="s">
        <v>85</v>
      </c>
      <c r="V769" s="23" t="s">
        <v>416</v>
      </c>
      <c r="W769">
        <f ca="1">VALUE(LEFT(C769, 4))</f>
        <v>2013</v>
      </c>
      <c r="X769">
        <f ca="1">VALUE(MID(C769,6,FIND("_",C769,6)-6))</f>
        <v>8</v>
      </c>
      <c r="Y769" t="str">
        <f ca="1">IF(NOT(OR(ISBLANK(D769),ISBLANK(E769),D769="",E769="")),D769-E769,"")</f>
        <v/>
      </c>
      <c r="Z769" t="str">
        <f ca="1">IF(OR(NOT(ISNUMBER(D769)),ISBLANK(D769),D769="",ISBLANK(N769)),"",ABS(D769-N769))</f>
        <v/>
      </c>
      <c r="AA769">
        <f ca="1">IF(OR(ISBLANK(J769),ISBLANK(O769),J769="",O769=""),"",IF(J769=O769,1,0))</f>
        <v>1</v>
      </c>
      <c r="AB769" t="str">
        <f ca="1">IF(OR(ISBLANK(K769),ISBLANK(Q769),K769="",Q769=""),"",IF(K769=Q769,1,0))</f>
        <v/>
      </c>
      <c r="AC769" s="23" t="str">
        <f t="shared" ca="1" si="11"/>
        <v/>
      </c>
    </row>
    <row r="770" spans="1:29" x14ac:dyDescent="0.25">
      <c r="A770" s="23">
        <v>769</v>
      </c>
      <c r="B770">
        <v>384</v>
      </c>
      <c r="C770" t="str">
        <f ca="1">IFERROR(VLOOKUP($B770,INDIRECT(nfl_game_result),MATCH(C$1,INDIRECT(nfl_game_result_header),0),FALSE),"error")</f>
        <v>2013_08_ATL@ARI</v>
      </c>
      <c r="D770" t="str">
        <f ca="1">IFERROR(IF(ISBLANK(VLOOKUP($B770,INDIRECT(nfl_game_result),MATCH(D$1,INDIRECT(nfl_game_result_header),0),FALSE)),"",VLOOKUP($B770,INDIRECT(nfl_game_result),MATCH(D$1,INDIRECT(nfl_game_result_header),0),FALSE)),"error")</f>
        <v/>
      </c>
      <c r="E770">
        <f ca="1">IFERROR(IF(ISBLANK(VLOOKUP($B770,INDIRECT(nfl_game_result),MATCH(E$1,INDIRECT(nfl_game_result_header),0),FALSE)),"",VLOOKUP($B770,INDIRECT(nfl_game_result),MATCH(E$1,INDIRECT(nfl_game_result_header),0),FALSE)),"error")</f>
        <v>-2.5</v>
      </c>
      <c r="F770" s="23" t="str">
        <f ca="1">IFERROR(IF(ISBLANK(VLOOKUP($B770,INDIRECT(nfl_game_result),MATCH(F$1,INDIRECT(nfl_game_result_header),0),FALSE)),"",VLOOKUP($B770,INDIRECT(nfl_game_result),MATCH(F$1,INDIRECT(nfl_game_result_header),0),FALSE)),"error")</f>
        <v/>
      </c>
      <c r="G770" s="23" t="str">
        <f ca="1">IFERROR(IF(ISBLANK(VLOOKUP($B770,INDIRECT(nfl_game_result),MATCH(G$1,INDIRECT(nfl_game_result_header),0),FALSE)),"",VLOOKUP($B770,INDIRECT(nfl_game_result),MATCH(G$1,INDIRECT(nfl_game_result_header),0),FALSE)),"error")</f>
        <v/>
      </c>
      <c r="H770">
        <f ca="1">IFERROR(IF(ISBLANK(VLOOKUP($B770,INDIRECT(nfl_game_result),MATCH(H$1,INDIRECT(nfl_game_result_header),0),FALSE)),"",VLOOKUP($B770,INDIRECT(nfl_game_result),MATCH(H$1,INDIRECT(nfl_game_result_header),0),FALSE)),"error")</f>
        <v>27</v>
      </c>
      <c r="I770">
        <f ca="1">IFERROR(IF(ISBLANK(VLOOKUP($B770,INDIRECT(nfl_game_result),MATCH(I$1,INDIRECT(nfl_game_result_header),0),FALSE)),"",VLOOKUP($B770,INDIRECT(nfl_game_result),MATCH(I$1,INDIRECT(nfl_game_result_header),0),FALSE)),"error")</f>
        <v>13</v>
      </c>
      <c r="J770" t="str">
        <f ca="1">IFERROR(IF(ISBLANK(VLOOKUP($B770,INDIRECT(nfl_game_result),MATCH(J$1,INDIRECT(nfl_game_result_header),0),FALSE)),"",VLOOKUP($B770,INDIRECT(nfl_game_result),MATCH(J$1,INDIRECT(nfl_game_result_header),0),FALSE)),"error")</f>
        <v>ARI</v>
      </c>
      <c r="K770" t="str">
        <f ca="1">IFERROR(IF(ISBLANK(VLOOKUP($B770,INDIRECT(nfl_game_result),MATCH(K$1,INDIRECT(nfl_game_result_header),0),FALSE)),"",VLOOKUP($B770,INDIRECT(nfl_game_result),MATCH(K$1,INDIRECT(nfl_game_result_header),0),FALSE)),"error")</f>
        <v>ARI</v>
      </c>
      <c r="L770" s="23" t="str">
        <f ca="1">IFERROR(IF(ISBLANK(VLOOKUP($B770,INDIRECT(nfl_game_result),MATCH(L$1,INDIRECT(nfl_game_result_header),0),FALSE)),"",VLOOKUP($B770,INDIRECT(nfl_game_result),MATCH(L$1,INDIRECT(nfl_game_result_header),0),FALSE)),"error")</f>
        <v/>
      </c>
      <c r="M770" t="s">
        <v>16</v>
      </c>
      <c r="N770">
        <v>2</v>
      </c>
      <c r="O770" t="s">
        <v>64</v>
      </c>
      <c r="V770" s="23" t="s">
        <v>416</v>
      </c>
      <c r="W770">
        <f ca="1">VALUE(LEFT(C770, 4))</f>
        <v>2013</v>
      </c>
      <c r="X770">
        <f ca="1">VALUE(MID(C770,6,FIND("_",C770,6)-6))</f>
        <v>8</v>
      </c>
      <c r="Y770" t="str">
        <f ca="1">IF(NOT(OR(ISBLANK(D770),ISBLANK(E770),D770="",E770="")),D770-E770,"")</f>
        <v/>
      </c>
      <c r="Z770" t="str">
        <f ca="1">IF(OR(NOT(ISNUMBER(D770)),ISBLANK(D770),D770="",ISBLANK(N770)),"",ABS(D770-N770))</f>
        <v/>
      </c>
      <c r="AA770">
        <f ca="1">IF(OR(ISBLANK(J770),ISBLANK(O770),J770="",O770=""),"",IF(J770=O770,1,0))</f>
        <v>1</v>
      </c>
      <c r="AB770" t="str">
        <f ca="1">IF(OR(ISBLANK(K770),ISBLANK(Q770),K770="",Q770=""),"",IF(K770=Q770,1,0))</f>
        <v/>
      </c>
      <c r="AC770" s="23" t="str">
        <f t="shared" ca="1" si="11"/>
        <v/>
      </c>
    </row>
    <row r="771" spans="1:29" x14ac:dyDescent="0.25">
      <c r="A771" s="23">
        <v>770</v>
      </c>
      <c r="B771">
        <v>385</v>
      </c>
      <c r="C771" t="str">
        <f ca="1">IFERROR(VLOOKUP($B771,INDIRECT(nfl_game_result),MATCH(C$1,INDIRECT(nfl_game_result_header),0),FALSE),"error")</f>
        <v>2013_08_WAS@DEN</v>
      </c>
      <c r="D771" t="str">
        <f ca="1">IFERROR(IF(ISBLANK(VLOOKUP($B771,INDIRECT(nfl_game_result),MATCH(D$1,INDIRECT(nfl_game_result_header),0),FALSE)),"",VLOOKUP($B771,INDIRECT(nfl_game_result),MATCH(D$1,INDIRECT(nfl_game_result_header),0),FALSE)),"error")</f>
        <v/>
      </c>
      <c r="E771">
        <f ca="1">IFERROR(IF(ISBLANK(VLOOKUP($B771,INDIRECT(nfl_game_result),MATCH(E$1,INDIRECT(nfl_game_result_header),0),FALSE)),"",VLOOKUP($B771,INDIRECT(nfl_game_result),MATCH(E$1,INDIRECT(nfl_game_result_header),0),FALSE)),"error")</f>
        <v>-13.5</v>
      </c>
      <c r="F771" s="23" t="str">
        <f ca="1">IFERROR(IF(ISBLANK(VLOOKUP($B771,INDIRECT(nfl_game_result),MATCH(F$1,INDIRECT(nfl_game_result_header),0),FALSE)),"",VLOOKUP($B771,INDIRECT(nfl_game_result),MATCH(F$1,INDIRECT(nfl_game_result_header),0),FALSE)),"error")</f>
        <v/>
      </c>
      <c r="G771" s="23" t="str">
        <f ca="1">IFERROR(IF(ISBLANK(VLOOKUP($B771,INDIRECT(nfl_game_result),MATCH(G$1,INDIRECT(nfl_game_result_header),0),FALSE)),"",VLOOKUP($B771,INDIRECT(nfl_game_result),MATCH(G$1,INDIRECT(nfl_game_result_header),0),FALSE)),"error")</f>
        <v/>
      </c>
      <c r="H771">
        <f ca="1">IFERROR(IF(ISBLANK(VLOOKUP($B771,INDIRECT(nfl_game_result),MATCH(H$1,INDIRECT(nfl_game_result_header),0),FALSE)),"",VLOOKUP($B771,INDIRECT(nfl_game_result),MATCH(H$1,INDIRECT(nfl_game_result_header),0),FALSE)),"error")</f>
        <v>45</v>
      </c>
      <c r="I771">
        <f ca="1">IFERROR(IF(ISBLANK(VLOOKUP($B771,INDIRECT(nfl_game_result),MATCH(I$1,INDIRECT(nfl_game_result_header),0),FALSE)),"",VLOOKUP($B771,INDIRECT(nfl_game_result),MATCH(I$1,INDIRECT(nfl_game_result_header),0),FALSE)),"error")</f>
        <v>21</v>
      </c>
      <c r="J771" t="str">
        <f ca="1">IFERROR(IF(ISBLANK(VLOOKUP($B771,INDIRECT(nfl_game_result),MATCH(J$1,INDIRECT(nfl_game_result_header),0),FALSE)),"",VLOOKUP($B771,INDIRECT(nfl_game_result),MATCH(J$1,INDIRECT(nfl_game_result_header),0),FALSE)),"error")</f>
        <v>DEN</v>
      </c>
      <c r="K771" t="str">
        <f ca="1">IFERROR(IF(ISBLANK(VLOOKUP($B771,INDIRECT(nfl_game_result),MATCH(K$1,INDIRECT(nfl_game_result_header),0),FALSE)),"",VLOOKUP($B771,INDIRECT(nfl_game_result),MATCH(K$1,INDIRECT(nfl_game_result_header),0),FALSE)),"error")</f>
        <v>DEN</v>
      </c>
      <c r="L771" s="23" t="str">
        <f ca="1">IFERROR(IF(ISBLANK(VLOOKUP($B771,INDIRECT(nfl_game_result),MATCH(L$1,INDIRECT(nfl_game_result_header),0),FALSE)),"",VLOOKUP($B771,INDIRECT(nfl_game_result),MATCH(L$1,INDIRECT(nfl_game_result_header),0),FALSE)),"error")</f>
        <v/>
      </c>
      <c r="M771" t="s">
        <v>16</v>
      </c>
      <c r="N771">
        <v>-12</v>
      </c>
      <c r="O771" t="s">
        <v>72</v>
      </c>
      <c r="V771" s="23" t="s">
        <v>416</v>
      </c>
      <c r="W771">
        <f ca="1">VALUE(LEFT(C771, 4))</f>
        <v>2013</v>
      </c>
      <c r="X771">
        <f ca="1">VALUE(MID(C771,6,FIND("_",C771,6)-6))</f>
        <v>8</v>
      </c>
      <c r="Y771" t="str">
        <f ca="1">IF(NOT(OR(ISBLANK(D771),ISBLANK(E771),D771="",E771="")),D771-E771,"")</f>
        <v/>
      </c>
      <c r="Z771" t="str">
        <f ca="1">IF(OR(NOT(ISNUMBER(D771)),ISBLANK(D771),D771="",ISBLANK(N771)),"",ABS(D771-N771))</f>
        <v/>
      </c>
      <c r="AA771">
        <f ca="1">IF(OR(ISBLANK(J771),ISBLANK(O771),J771="",O771=""),"",IF(J771=O771,1,0))</f>
        <v>1</v>
      </c>
      <c r="AB771" t="str">
        <f ca="1">IF(OR(ISBLANK(K771),ISBLANK(Q771),K771="",Q771=""),"",IF(K771=Q771,1,0))</f>
        <v/>
      </c>
      <c r="AC771" s="23" t="str">
        <f t="shared" ca="1" si="11"/>
        <v/>
      </c>
    </row>
    <row r="772" spans="1:29" x14ac:dyDescent="0.25">
      <c r="A772" s="23">
        <v>771</v>
      </c>
      <c r="B772">
        <v>386</v>
      </c>
      <c r="C772" t="str">
        <f ca="1">IFERROR(VLOOKUP($B772,INDIRECT(nfl_game_result),MATCH(C$1,INDIRECT(nfl_game_result_header),0),FALSE),"error")</f>
        <v>2013_08_GBY@MIN</v>
      </c>
      <c r="D772" t="str">
        <f ca="1">IFERROR(IF(ISBLANK(VLOOKUP($B772,INDIRECT(nfl_game_result),MATCH(D$1,INDIRECT(nfl_game_result_header),0),FALSE)),"",VLOOKUP($B772,INDIRECT(nfl_game_result),MATCH(D$1,INDIRECT(nfl_game_result_header),0),FALSE)),"error")</f>
        <v/>
      </c>
      <c r="E772">
        <f ca="1">IFERROR(IF(ISBLANK(VLOOKUP($B772,INDIRECT(nfl_game_result),MATCH(E$1,INDIRECT(nfl_game_result_header),0),FALSE)),"",VLOOKUP($B772,INDIRECT(nfl_game_result),MATCH(E$1,INDIRECT(nfl_game_result_header),0),FALSE)),"error")</f>
        <v>9.5</v>
      </c>
      <c r="F772" s="23" t="str">
        <f ca="1">IFERROR(IF(ISBLANK(VLOOKUP($B772,INDIRECT(nfl_game_result),MATCH(F$1,INDIRECT(nfl_game_result_header),0),FALSE)),"",VLOOKUP($B772,INDIRECT(nfl_game_result),MATCH(F$1,INDIRECT(nfl_game_result_header),0),FALSE)),"error")</f>
        <v/>
      </c>
      <c r="G772" s="23" t="str">
        <f ca="1">IFERROR(IF(ISBLANK(VLOOKUP($B772,INDIRECT(nfl_game_result),MATCH(G$1,INDIRECT(nfl_game_result_header),0),FALSE)),"",VLOOKUP($B772,INDIRECT(nfl_game_result),MATCH(G$1,INDIRECT(nfl_game_result_header),0),FALSE)),"error")</f>
        <v/>
      </c>
      <c r="H772">
        <f ca="1">IFERROR(IF(ISBLANK(VLOOKUP($B772,INDIRECT(nfl_game_result),MATCH(H$1,INDIRECT(nfl_game_result_header),0),FALSE)),"",VLOOKUP($B772,INDIRECT(nfl_game_result),MATCH(H$1,INDIRECT(nfl_game_result_header),0),FALSE)),"error")</f>
        <v>31</v>
      </c>
      <c r="I772">
        <f ca="1">IFERROR(IF(ISBLANK(VLOOKUP($B772,INDIRECT(nfl_game_result),MATCH(I$1,INDIRECT(nfl_game_result_header),0),FALSE)),"",VLOOKUP($B772,INDIRECT(nfl_game_result),MATCH(I$1,INDIRECT(nfl_game_result_header),0),FALSE)),"error")</f>
        <v>44</v>
      </c>
      <c r="J772" t="str">
        <f ca="1">IFERROR(IF(ISBLANK(VLOOKUP($B772,INDIRECT(nfl_game_result),MATCH(J$1,INDIRECT(nfl_game_result_header),0),FALSE)),"",VLOOKUP($B772,INDIRECT(nfl_game_result),MATCH(J$1,INDIRECT(nfl_game_result_header),0),FALSE)),"error")</f>
        <v>GBY</v>
      </c>
      <c r="K772" t="str">
        <f ca="1">IFERROR(IF(ISBLANK(VLOOKUP($B772,INDIRECT(nfl_game_result),MATCH(K$1,INDIRECT(nfl_game_result_header),0),FALSE)),"",VLOOKUP($B772,INDIRECT(nfl_game_result),MATCH(K$1,INDIRECT(nfl_game_result_header),0),FALSE)),"error")</f>
        <v>GBY</v>
      </c>
      <c r="L772" s="23" t="str">
        <f ca="1">IFERROR(IF(ISBLANK(VLOOKUP($B772,INDIRECT(nfl_game_result),MATCH(L$1,INDIRECT(nfl_game_result_header),0),FALSE)),"",VLOOKUP($B772,INDIRECT(nfl_game_result),MATCH(L$1,INDIRECT(nfl_game_result_header),0),FALSE)),"error")</f>
        <v/>
      </c>
      <c r="M772" t="s">
        <v>16</v>
      </c>
      <c r="N772">
        <v>10.5</v>
      </c>
      <c r="O772" t="s">
        <v>330</v>
      </c>
      <c r="V772" s="23" t="s">
        <v>416</v>
      </c>
      <c r="W772">
        <f ca="1">VALUE(LEFT(C772, 4))</f>
        <v>2013</v>
      </c>
      <c r="X772">
        <f ca="1">VALUE(MID(C772,6,FIND("_",C772,6)-6))</f>
        <v>8</v>
      </c>
      <c r="Y772" t="str">
        <f ca="1">IF(NOT(OR(ISBLANK(D772),ISBLANK(E772),D772="",E772="")),D772-E772,"")</f>
        <v/>
      </c>
      <c r="Z772" t="str">
        <f ca="1">IF(OR(NOT(ISNUMBER(D772)),ISBLANK(D772),D772="",ISBLANK(N772)),"",ABS(D772-N772))</f>
        <v/>
      </c>
      <c r="AA772">
        <f ca="1">IF(OR(ISBLANK(J772),ISBLANK(O772),J772="",O772=""),"",IF(J772=O772,1,0))</f>
        <v>1</v>
      </c>
      <c r="AB772" t="str">
        <f ca="1">IF(OR(ISBLANK(K772),ISBLANK(Q772),K772="",Q772=""),"",IF(K772=Q772,1,0))</f>
        <v/>
      </c>
      <c r="AC772" s="23" t="str">
        <f t="shared" ca="1" si="11"/>
        <v/>
      </c>
    </row>
    <row r="773" spans="1:29" x14ac:dyDescent="0.25">
      <c r="A773" s="23">
        <v>772</v>
      </c>
      <c r="B773">
        <v>387</v>
      </c>
      <c r="C773" t="str">
        <f ca="1">IFERROR(VLOOKUP($B773,INDIRECT(nfl_game_result),MATCH(C$1,INDIRECT(nfl_game_result_header),0),FALSE),"error")</f>
        <v>2013_08_SEA@STL</v>
      </c>
      <c r="D773" t="str">
        <f ca="1">IFERROR(IF(ISBLANK(VLOOKUP($B773,INDIRECT(nfl_game_result),MATCH(D$1,INDIRECT(nfl_game_result_header),0),FALSE)),"",VLOOKUP($B773,INDIRECT(nfl_game_result),MATCH(D$1,INDIRECT(nfl_game_result_header),0),FALSE)),"error")</f>
        <v/>
      </c>
      <c r="E773">
        <f ca="1">IFERROR(IF(ISBLANK(VLOOKUP($B773,INDIRECT(nfl_game_result),MATCH(E$1,INDIRECT(nfl_game_result_header),0),FALSE)),"",VLOOKUP($B773,INDIRECT(nfl_game_result),MATCH(E$1,INDIRECT(nfl_game_result_header),0),FALSE)),"error")</f>
        <v>10.5</v>
      </c>
      <c r="F773" s="23" t="str">
        <f ca="1">IFERROR(IF(ISBLANK(VLOOKUP($B773,INDIRECT(nfl_game_result),MATCH(F$1,INDIRECT(nfl_game_result_header),0),FALSE)),"",VLOOKUP($B773,INDIRECT(nfl_game_result),MATCH(F$1,INDIRECT(nfl_game_result_header),0),FALSE)),"error")</f>
        <v/>
      </c>
      <c r="G773" s="23" t="str">
        <f ca="1">IFERROR(IF(ISBLANK(VLOOKUP($B773,INDIRECT(nfl_game_result),MATCH(G$1,INDIRECT(nfl_game_result_header),0),FALSE)),"",VLOOKUP($B773,INDIRECT(nfl_game_result),MATCH(G$1,INDIRECT(nfl_game_result_header),0),FALSE)),"error")</f>
        <v/>
      </c>
      <c r="H773">
        <f ca="1">IFERROR(IF(ISBLANK(VLOOKUP($B773,INDIRECT(nfl_game_result),MATCH(H$1,INDIRECT(nfl_game_result_header),0),FALSE)),"",VLOOKUP($B773,INDIRECT(nfl_game_result),MATCH(H$1,INDIRECT(nfl_game_result_header),0),FALSE)),"error")</f>
        <v>9</v>
      </c>
      <c r="I773">
        <f ca="1">IFERROR(IF(ISBLANK(VLOOKUP($B773,INDIRECT(nfl_game_result),MATCH(I$1,INDIRECT(nfl_game_result_header),0),FALSE)),"",VLOOKUP($B773,INDIRECT(nfl_game_result),MATCH(I$1,INDIRECT(nfl_game_result_header),0),FALSE)),"error")</f>
        <v>14</v>
      </c>
      <c r="J773" t="str">
        <f ca="1">IFERROR(IF(ISBLANK(VLOOKUP($B773,INDIRECT(nfl_game_result),MATCH(J$1,INDIRECT(nfl_game_result_header),0),FALSE)),"",VLOOKUP($B773,INDIRECT(nfl_game_result),MATCH(J$1,INDIRECT(nfl_game_result_header),0),FALSE)),"error")</f>
        <v>STL</v>
      </c>
      <c r="K773" t="str">
        <f ca="1">IFERROR(IF(ISBLANK(VLOOKUP($B773,INDIRECT(nfl_game_result),MATCH(K$1,INDIRECT(nfl_game_result_header),0),FALSE)),"",VLOOKUP($B773,INDIRECT(nfl_game_result),MATCH(K$1,INDIRECT(nfl_game_result_header),0),FALSE)),"error")</f>
        <v>SEA</v>
      </c>
      <c r="L773" s="23" t="str">
        <f ca="1">IFERROR(IF(ISBLANK(VLOOKUP($B773,INDIRECT(nfl_game_result),MATCH(L$1,INDIRECT(nfl_game_result_header),0),FALSE)),"",VLOOKUP($B773,INDIRECT(nfl_game_result),MATCH(L$1,INDIRECT(nfl_game_result_header),0),FALSE)),"error")</f>
        <v/>
      </c>
      <c r="M773" t="s">
        <v>16</v>
      </c>
      <c r="N773">
        <v>9</v>
      </c>
      <c r="O773" t="s">
        <v>89</v>
      </c>
      <c r="V773" s="23" t="s">
        <v>416</v>
      </c>
      <c r="W773">
        <f ca="1">VALUE(LEFT(C773, 4))</f>
        <v>2013</v>
      </c>
      <c r="X773">
        <f ca="1">VALUE(MID(C773,6,FIND("_",C773,6)-6))</f>
        <v>8</v>
      </c>
      <c r="Y773" t="str">
        <f ca="1">IF(NOT(OR(ISBLANK(D773),ISBLANK(E773),D773="",E773="")),D773-E773,"")</f>
        <v/>
      </c>
      <c r="Z773" t="str">
        <f ca="1">IF(OR(NOT(ISNUMBER(D773)),ISBLANK(D773),D773="",ISBLANK(N773)),"",ABS(D773-N773))</f>
        <v/>
      </c>
      <c r="AA773">
        <f ca="1">IF(OR(ISBLANK(J773),ISBLANK(O773),J773="",O773=""),"",IF(J773=O773,1,0))</f>
        <v>0</v>
      </c>
      <c r="AB773" t="str">
        <f ca="1">IF(OR(ISBLANK(K773),ISBLANK(Q773),K773="",Q773=""),"",IF(K773=Q773,1,0))</f>
        <v/>
      </c>
      <c r="AC773" s="23" t="str">
        <f t="shared" ca="1" si="11"/>
        <v/>
      </c>
    </row>
    <row r="774" spans="1:29" x14ac:dyDescent="0.25">
      <c r="A774" s="23">
        <v>773</v>
      </c>
      <c r="B774">
        <v>375</v>
      </c>
      <c r="C774" t="str">
        <f ca="1">IFERROR(VLOOKUP($B774,INDIRECT(nfl_game_result),MATCH(C$1,INDIRECT(nfl_game_result_header),0),FALSE),"error")</f>
        <v>2013_08_CAR@TBY</v>
      </c>
      <c r="D774" t="str">
        <f ca="1">IFERROR(IF(ISBLANK(VLOOKUP($B774,INDIRECT(nfl_game_result),MATCH(D$1,INDIRECT(nfl_game_result_header),0),FALSE)),"",VLOOKUP($B774,INDIRECT(nfl_game_result),MATCH(D$1,INDIRECT(nfl_game_result_header),0),FALSE)),"error")</f>
        <v/>
      </c>
      <c r="E774">
        <f ca="1">IFERROR(IF(ISBLANK(VLOOKUP($B774,INDIRECT(nfl_game_result),MATCH(E$1,INDIRECT(nfl_game_result_header),0),FALSE)),"",VLOOKUP($B774,INDIRECT(nfl_game_result),MATCH(E$1,INDIRECT(nfl_game_result_header),0),FALSE)),"error")</f>
        <v>6.5</v>
      </c>
      <c r="F774" s="23" t="str">
        <f ca="1">IFERROR(IF(ISBLANK(VLOOKUP($B774,INDIRECT(nfl_game_result),MATCH(F$1,INDIRECT(nfl_game_result_header),0),FALSE)),"",VLOOKUP($B774,INDIRECT(nfl_game_result),MATCH(F$1,INDIRECT(nfl_game_result_header),0),FALSE)),"error")</f>
        <v/>
      </c>
      <c r="G774" s="23" t="str">
        <f ca="1">IFERROR(IF(ISBLANK(VLOOKUP($B774,INDIRECT(nfl_game_result),MATCH(G$1,INDIRECT(nfl_game_result_header),0),FALSE)),"",VLOOKUP($B774,INDIRECT(nfl_game_result),MATCH(G$1,INDIRECT(nfl_game_result_header),0),FALSE)),"error")</f>
        <v/>
      </c>
      <c r="H774">
        <f ca="1">IFERROR(IF(ISBLANK(VLOOKUP($B774,INDIRECT(nfl_game_result),MATCH(H$1,INDIRECT(nfl_game_result_header),0),FALSE)),"",VLOOKUP($B774,INDIRECT(nfl_game_result),MATCH(H$1,INDIRECT(nfl_game_result_header),0),FALSE)),"error")</f>
        <v>13</v>
      </c>
      <c r="I774">
        <f ca="1">IFERROR(IF(ISBLANK(VLOOKUP($B774,INDIRECT(nfl_game_result),MATCH(I$1,INDIRECT(nfl_game_result_header),0),FALSE)),"",VLOOKUP($B774,INDIRECT(nfl_game_result),MATCH(I$1,INDIRECT(nfl_game_result_header),0),FALSE)),"error")</f>
        <v>31</v>
      </c>
      <c r="J774" t="str">
        <f ca="1">IFERROR(IF(ISBLANK(VLOOKUP($B774,INDIRECT(nfl_game_result),MATCH(J$1,INDIRECT(nfl_game_result_header),0),FALSE)),"",VLOOKUP($B774,INDIRECT(nfl_game_result),MATCH(J$1,INDIRECT(nfl_game_result_header),0),FALSE)),"error")</f>
        <v>CAR</v>
      </c>
      <c r="K774" t="str">
        <f ca="1">IFERROR(IF(ISBLANK(VLOOKUP($B774,INDIRECT(nfl_game_result),MATCH(K$1,INDIRECT(nfl_game_result_header),0),FALSE)),"",VLOOKUP($B774,INDIRECT(nfl_game_result),MATCH(K$1,INDIRECT(nfl_game_result_header),0),FALSE)),"error")</f>
        <v>CAR</v>
      </c>
      <c r="L774" s="23" t="str">
        <f ca="1">IFERROR(IF(ISBLANK(VLOOKUP($B774,INDIRECT(nfl_game_result),MATCH(L$1,INDIRECT(nfl_game_result_header),0),FALSE)),"",VLOOKUP($B774,INDIRECT(nfl_game_result),MATCH(L$1,INDIRECT(nfl_game_result_header),0),FALSE)),"error")</f>
        <v/>
      </c>
      <c r="M774" t="s">
        <v>14</v>
      </c>
      <c r="N774">
        <v>6</v>
      </c>
      <c r="O774" t="s">
        <v>67</v>
      </c>
      <c r="V774" s="23" t="s">
        <v>416</v>
      </c>
      <c r="W774">
        <f ca="1">VALUE(LEFT(C774, 4))</f>
        <v>2013</v>
      </c>
      <c r="X774">
        <f ca="1">VALUE(MID(C774,6,FIND("_",C774,6)-6))</f>
        <v>8</v>
      </c>
      <c r="Y774" t="str">
        <f ca="1">IF(NOT(OR(ISBLANK(D774),ISBLANK(E774),D774="",E774="")),D774-E774,"")</f>
        <v/>
      </c>
      <c r="Z774" t="str">
        <f ca="1">IF(OR(NOT(ISNUMBER(D774)),ISBLANK(D774),D774="",ISBLANK(N774)),"",ABS(D774-N774))</f>
        <v/>
      </c>
      <c r="AA774">
        <f ca="1">IF(OR(ISBLANK(J774),ISBLANK(O774),J774="",O774=""),"",IF(J774=O774,1,0))</f>
        <v>1</v>
      </c>
      <c r="AB774" t="str">
        <f ca="1">IF(OR(ISBLANK(K774),ISBLANK(Q774),K774="",Q774=""),"",IF(K774=Q774,1,0))</f>
        <v/>
      </c>
      <c r="AC774" s="23" t="str">
        <f t="shared" ca="1" si="11"/>
        <v/>
      </c>
    </row>
    <row r="775" spans="1:29" x14ac:dyDescent="0.25">
      <c r="A775" s="23">
        <v>774</v>
      </c>
      <c r="B775">
        <v>376</v>
      </c>
      <c r="C775" t="str">
        <f ca="1">IFERROR(VLOOKUP($B775,INDIRECT(nfl_game_result),MATCH(C$1,INDIRECT(nfl_game_result_header),0),FALSE),"error")</f>
        <v>2013_08_BUF@NOR</v>
      </c>
      <c r="D775" t="str">
        <f ca="1">IFERROR(IF(ISBLANK(VLOOKUP($B775,INDIRECT(nfl_game_result),MATCH(D$1,INDIRECT(nfl_game_result_header),0),FALSE)),"",VLOOKUP($B775,INDIRECT(nfl_game_result),MATCH(D$1,INDIRECT(nfl_game_result_header),0),FALSE)),"error")</f>
        <v/>
      </c>
      <c r="E775">
        <f ca="1">IFERROR(IF(ISBLANK(VLOOKUP($B775,INDIRECT(nfl_game_result),MATCH(E$1,INDIRECT(nfl_game_result_header),0),FALSE)),"",VLOOKUP($B775,INDIRECT(nfl_game_result),MATCH(E$1,INDIRECT(nfl_game_result_header),0),FALSE)),"error")</f>
        <v>-12.5</v>
      </c>
      <c r="F775" s="23" t="str">
        <f ca="1">IFERROR(IF(ISBLANK(VLOOKUP($B775,INDIRECT(nfl_game_result),MATCH(F$1,INDIRECT(nfl_game_result_header),0),FALSE)),"",VLOOKUP($B775,INDIRECT(nfl_game_result),MATCH(F$1,INDIRECT(nfl_game_result_header),0),FALSE)),"error")</f>
        <v/>
      </c>
      <c r="G775" s="23" t="str">
        <f ca="1">IFERROR(IF(ISBLANK(VLOOKUP($B775,INDIRECT(nfl_game_result),MATCH(G$1,INDIRECT(nfl_game_result_header),0),FALSE)),"",VLOOKUP($B775,INDIRECT(nfl_game_result),MATCH(G$1,INDIRECT(nfl_game_result_header),0),FALSE)),"error")</f>
        <v/>
      </c>
      <c r="H775">
        <f ca="1">IFERROR(IF(ISBLANK(VLOOKUP($B775,INDIRECT(nfl_game_result),MATCH(H$1,INDIRECT(nfl_game_result_header),0),FALSE)),"",VLOOKUP($B775,INDIRECT(nfl_game_result),MATCH(H$1,INDIRECT(nfl_game_result_header),0),FALSE)),"error")</f>
        <v>35</v>
      </c>
      <c r="I775">
        <f ca="1">IFERROR(IF(ISBLANK(VLOOKUP($B775,INDIRECT(nfl_game_result),MATCH(I$1,INDIRECT(nfl_game_result_header),0),FALSE)),"",VLOOKUP($B775,INDIRECT(nfl_game_result),MATCH(I$1,INDIRECT(nfl_game_result_header),0),FALSE)),"error")</f>
        <v>17</v>
      </c>
      <c r="J775" t="str">
        <f ca="1">IFERROR(IF(ISBLANK(VLOOKUP($B775,INDIRECT(nfl_game_result),MATCH(J$1,INDIRECT(nfl_game_result_header),0),FALSE)),"",VLOOKUP($B775,INDIRECT(nfl_game_result),MATCH(J$1,INDIRECT(nfl_game_result_header),0),FALSE)),"error")</f>
        <v>NOR</v>
      </c>
      <c r="K775" t="str">
        <f ca="1">IFERROR(IF(ISBLANK(VLOOKUP($B775,INDIRECT(nfl_game_result),MATCH(K$1,INDIRECT(nfl_game_result_header),0),FALSE)),"",VLOOKUP($B775,INDIRECT(nfl_game_result),MATCH(K$1,INDIRECT(nfl_game_result_header),0),FALSE)),"error")</f>
        <v>NOR</v>
      </c>
      <c r="L775" s="23" t="str">
        <f ca="1">IFERROR(IF(ISBLANK(VLOOKUP($B775,INDIRECT(nfl_game_result),MATCH(L$1,INDIRECT(nfl_game_result_header),0),FALSE)),"",VLOOKUP($B775,INDIRECT(nfl_game_result),MATCH(L$1,INDIRECT(nfl_game_result_header),0),FALSE)),"error")</f>
        <v/>
      </c>
      <c r="M775" t="s">
        <v>14</v>
      </c>
      <c r="N775">
        <v>-13</v>
      </c>
      <c r="O775" t="s">
        <v>66</v>
      </c>
      <c r="V775" s="23" t="s">
        <v>416</v>
      </c>
      <c r="W775">
        <f ca="1">VALUE(LEFT(C775, 4))</f>
        <v>2013</v>
      </c>
      <c r="X775">
        <f ca="1">VALUE(MID(C775,6,FIND("_",C775,6)-6))</f>
        <v>8</v>
      </c>
      <c r="Y775" t="str">
        <f ca="1">IF(NOT(OR(ISBLANK(D775),ISBLANK(E775),D775="",E775="")),D775-E775,"")</f>
        <v/>
      </c>
      <c r="Z775" t="str">
        <f ca="1">IF(OR(NOT(ISNUMBER(D775)),ISBLANK(D775),D775="",ISBLANK(N775)),"",ABS(D775-N775))</f>
        <v/>
      </c>
      <c r="AA775">
        <f ca="1">IF(OR(ISBLANK(J775),ISBLANK(O775),J775="",O775=""),"",IF(J775=O775,1,0))</f>
        <v>0</v>
      </c>
      <c r="AB775" t="str">
        <f ca="1">IF(OR(ISBLANK(K775),ISBLANK(Q775),K775="",Q775=""),"",IF(K775=Q775,1,0))</f>
        <v/>
      </c>
      <c r="AC775" s="23" t="str">
        <f t="shared" ca="1" si="11"/>
        <v/>
      </c>
    </row>
    <row r="776" spans="1:29" x14ac:dyDescent="0.25">
      <c r="A776" s="23">
        <v>775</v>
      </c>
      <c r="B776">
        <v>377</v>
      </c>
      <c r="C776" t="str">
        <f ca="1">IFERROR(VLOOKUP($B776,INDIRECT(nfl_game_result),MATCH(C$1,INDIRECT(nfl_game_result_header),0),FALSE),"error")</f>
        <v>2013_08_CLE@KCY</v>
      </c>
      <c r="D776" t="str">
        <f ca="1">IFERROR(IF(ISBLANK(VLOOKUP($B776,INDIRECT(nfl_game_result),MATCH(D$1,INDIRECT(nfl_game_result_header),0),FALSE)),"",VLOOKUP($B776,INDIRECT(nfl_game_result),MATCH(D$1,INDIRECT(nfl_game_result_header),0),FALSE)),"error")</f>
        <v/>
      </c>
      <c r="E776">
        <f ca="1">IFERROR(IF(ISBLANK(VLOOKUP($B776,INDIRECT(nfl_game_result),MATCH(E$1,INDIRECT(nfl_game_result_header),0),FALSE)),"",VLOOKUP($B776,INDIRECT(nfl_game_result),MATCH(E$1,INDIRECT(nfl_game_result_header),0),FALSE)),"error")</f>
        <v>-7.5</v>
      </c>
      <c r="F776" s="23" t="str">
        <f ca="1">IFERROR(IF(ISBLANK(VLOOKUP($B776,INDIRECT(nfl_game_result),MATCH(F$1,INDIRECT(nfl_game_result_header),0),FALSE)),"",VLOOKUP($B776,INDIRECT(nfl_game_result),MATCH(F$1,INDIRECT(nfl_game_result_header),0),FALSE)),"error")</f>
        <v/>
      </c>
      <c r="G776" s="23" t="str">
        <f ca="1">IFERROR(IF(ISBLANK(VLOOKUP($B776,INDIRECT(nfl_game_result),MATCH(G$1,INDIRECT(nfl_game_result_header),0),FALSE)),"",VLOOKUP($B776,INDIRECT(nfl_game_result),MATCH(G$1,INDIRECT(nfl_game_result_header),0),FALSE)),"error")</f>
        <v/>
      </c>
      <c r="H776">
        <f ca="1">IFERROR(IF(ISBLANK(VLOOKUP($B776,INDIRECT(nfl_game_result),MATCH(H$1,INDIRECT(nfl_game_result_header),0),FALSE)),"",VLOOKUP($B776,INDIRECT(nfl_game_result),MATCH(H$1,INDIRECT(nfl_game_result_header),0),FALSE)),"error")</f>
        <v>23</v>
      </c>
      <c r="I776">
        <f ca="1">IFERROR(IF(ISBLANK(VLOOKUP($B776,INDIRECT(nfl_game_result),MATCH(I$1,INDIRECT(nfl_game_result_header),0),FALSE)),"",VLOOKUP($B776,INDIRECT(nfl_game_result),MATCH(I$1,INDIRECT(nfl_game_result_header),0),FALSE)),"error")</f>
        <v>17</v>
      </c>
      <c r="J776" t="str">
        <f ca="1">IFERROR(IF(ISBLANK(VLOOKUP($B776,INDIRECT(nfl_game_result),MATCH(J$1,INDIRECT(nfl_game_result_header),0),FALSE)),"",VLOOKUP($B776,INDIRECT(nfl_game_result),MATCH(J$1,INDIRECT(nfl_game_result_header),0),FALSE)),"error")</f>
        <v>CLE</v>
      </c>
      <c r="K776" t="str">
        <f ca="1">IFERROR(IF(ISBLANK(VLOOKUP($B776,INDIRECT(nfl_game_result),MATCH(K$1,INDIRECT(nfl_game_result_header),0),FALSE)),"",VLOOKUP($B776,INDIRECT(nfl_game_result),MATCH(K$1,INDIRECT(nfl_game_result_header),0),FALSE)),"error")</f>
        <v>KCY</v>
      </c>
      <c r="L776" s="23" t="str">
        <f ca="1">IFERROR(IF(ISBLANK(VLOOKUP($B776,INDIRECT(nfl_game_result),MATCH(L$1,INDIRECT(nfl_game_result_header),0),FALSE)),"",VLOOKUP($B776,INDIRECT(nfl_game_result),MATCH(L$1,INDIRECT(nfl_game_result_header),0),FALSE)),"error")</f>
        <v/>
      </c>
      <c r="M776" t="s">
        <v>14</v>
      </c>
      <c r="N776">
        <v>-7.5</v>
      </c>
      <c r="O776" t="s">
        <v>331</v>
      </c>
      <c r="V776" s="23" t="s">
        <v>416</v>
      </c>
      <c r="W776">
        <f ca="1">VALUE(LEFT(C776, 4))</f>
        <v>2013</v>
      </c>
      <c r="X776">
        <f ca="1">VALUE(MID(C776,6,FIND("_",C776,6)-6))</f>
        <v>8</v>
      </c>
      <c r="Y776" t="str">
        <f ca="1">IF(NOT(OR(ISBLANK(D776),ISBLANK(E776),D776="",E776="")),D776-E776,"")</f>
        <v/>
      </c>
      <c r="Z776" t="str">
        <f ca="1">IF(OR(NOT(ISNUMBER(D776)),ISBLANK(D776),D776="",ISBLANK(N776)),"",ABS(D776-N776))</f>
        <v/>
      </c>
      <c r="AA776">
        <f ca="1">IF(OR(ISBLANK(J776),ISBLANK(O776),J776="",O776=""),"",IF(J776=O776,1,0))</f>
        <v>0</v>
      </c>
      <c r="AB776" t="str">
        <f ca="1">IF(OR(ISBLANK(K776),ISBLANK(Q776),K776="",Q776=""),"",IF(K776=Q776,1,0))</f>
        <v/>
      </c>
      <c r="AC776" s="23" t="str">
        <f t="shared" ca="1" si="11"/>
        <v/>
      </c>
    </row>
    <row r="777" spans="1:29" x14ac:dyDescent="0.25">
      <c r="A777" s="23">
        <v>776</v>
      </c>
      <c r="B777">
        <v>378</v>
      </c>
      <c r="C777" t="str">
        <f ca="1">IFERROR(VLOOKUP($B777,INDIRECT(nfl_game_result),MATCH(C$1,INDIRECT(nfl_game_result_header),0),FALSE),"error")</f>
        <v>2013_08_DAL@DET</v>
      </c>
      <c r="D777" t="str">
        <f ca="1">IFERROR(IF(ISBLANK(VLOOKUP($B777,INDIRECT(nfl_game_result),MATCH(D$1,INDIRECT(nfl_game_result_header),0),FALSE)),"",VLOOKUP($B777,INDIRECT(nfl_game_result),MATCH(D$1,INDIRECT(nfl_game_result_header),0),FALSE)),"error")</f>
        <v/>
      </c>
      <c r="E777">
        <f ca="1">IFERROR(IF(ISBLANK(VLOOKUP($B777,INDIRECT(nfl_game_result),MATCH(E$1,INDIRECT(nfl_game_result_header),0),FALSE)),"",VLOOKUP($B777,INDIRECT(nfl_game_result),MATCH(E$1,INDIRECT(nfl_game_result_header),0),FALSE)),"error")</f>
        <v>-2.5</v>
      </c>
      <c r="F777" s="23" t="str">
        <f ca="1">IFERROR(IF(ISBLANK(VLOOKUP($B777,INDIRECT(nfl_game_result),MATCH(F$1,INDIRECT(nfl_game_result_header),0),FALSE)),"",VLOOKUP($B777,INDIRECT(nfl_game_result),MATCH(F$1,INDIRECT(nfl_game_result_header),0),FALSE)),"error")</f>
        <v/>
      </c>
      <c r="G777" s="23" t="str">
        <f ca="1">IFERROR(IF(ISBLANK(VLOOKUP($B777,INDIRECT(nfl_game_result),MATCH(G$1,INDIRECT(nfl_game_result_header),0),FALSE)),"",VLOOKUP($B777,INDIRECT(nfl_game_result),MATCH(G$1,INDIRECT(nfl_game_result_header),0),FALSE)),"error")</f>
        <v/>
      </c>
      <c r="H777">
        <f ca="1">IFERROR(IF(ISBLANK(VLOOKUP($B777,INDIRECT(nfl_game_result),MATCH(H$1,INDIRECT(nfl_game_result_header),0),FALSE)),"",VLOOKUP($B777,INDIRECT(nfl_game_result),MATCH(H$1,INDIRECT(nfl_game_result_header),0),FALSE)),"error")</f>
        <v>31</v>
      </c>
      <c r="I777">
        <f ca="1">IFERROR(IF(ISBLANK(VLOOKUP($B777,INDIRECT(nfl_game_result),MATCH(I$1,INDIRECT(nfl_game_result_header),0),FALSE)),"",VLOOKUP($B777,INDIRECT(nfl_game_result),MATCH(I$1,INDIRECT(nfl_game_result_header),0),FALSE)),"error")</f>
        <v>30</v>
      </c>
      <c r="J777" t="str">
        <f ca="1">IFERROR(IF(ISBLANK(VLOOKUP($B777,INDIRECT(nfl_game_result),MATCH(J$1,INDIRECT(nfl_game_result_header),0),FALSE)),"",VLOOKUP($B777,INDIRECT(nfl_game_result),MATCH(J$1,INDIRECT(nfl_game_result_header),0),FALSE)),"error")</f>
        <v>DAL</v>
      </c>
      <c r="K777" t="str">
        <f ca="1">IFERROR(IF(ISBLANK(VLOOKUP($B777,INDIRECT(nfl_game_result),MATCH(K$1,INDIRECT(nfl_game_result_header),0),FALSE)),"",VLOOKUP($B777,INDIRECT(nfl_game_result),MATCH(K$1,INDIRECT(nfl_game_result_header),0),FALSE)),"error")</f>
        <v>DET</v>
      </c>
      <c r="L777" s="23" t="str">
        <f ca="1">IFERROR(IF(ISBLANK(VLOOKUP($B777,INDIRECT(nfl_game_result),MATCH(L$1,INDIRECT(nfl_game_result_header),0),FALSE)),"",VLOOKUP($B777,INDIRECT(nfl_game_result),MATCH(L$1,INDIRECT(nfl_game_result_header),0),FALSE)),"error")</f>
        <v/>
      </c>
      <c r="M777" t="s">
        <v>14</v>
      </c>
      <c r="N777">
        <v>-3</v>
      </c>
      <c r="O777" t="s">
        <v>73</v>
      </c>
      <c r="V777" s="23" t="s">
        <v>416</v>
      </c>
      <c r="W777">
        <f ca="1">VALUE(LEFT(C777, 4))</f>
        <v>2013</v>
      </c>
      <c r="X777">
        <f ca="1">VALUE(MID(C777,6,FIND("_",C777,6)-6))</f>
        <v>8</v>
      </c>
      <c r="Y777" t="str">
        <f ca="1">IF(NOT(OR(ISBLANK(D777),ISBLANK(E777),D777="",E777="")),D777-E777,"")</f>
        <v/>
      </c>
      <c r="Z777" t="str">
        <f ca="1">IF(OR(NOT(ISNUMBER(D777)),ISBLANK(D777),D777="",ISBLANK(N777)),"",ABS(D777-N777))</f>
        <v/>
      </c>
      <c r="AA777">
        <f ca="1">IF(OR(ISBLANK(J777),ISBLANK(O777),J777="",O777=""),"",IF(J777=O777,1,0))</f>
        <v>0</v>
      </c>
      <c r="AB777" t="str">
        <f ca="1">IF(OR(ISBLANK(K777),ISBLANK(Q777),K777="",Q777=""),"",IF(K777=Q777,1,0))</f>
        <v/>
      </c>
      <c r="AC777" s="23" t="str">
        <f t="shared" ca="1" si="11"/>
        <v/>
      </c>
    </row>
    <row r="778" spans="1:29" x14ac:dyDescent="0.25">
      <c r="A778" s="23">
        <v>777</v>
      </c>
      <c r="B778">
        <v>379</v>
      </c>
      <c r="C778" t="str">
        <f ca="1">IFERROR(VLOOKUP($B778,INDIRECT(nfl_game_result),MATCH(C$1,INDIRECT(nfl_game_result_header),0),FALSE),"error")</f>
        <v>2013_08_MIA@NWE</v>
      </c>
      <c r="D778" t="str">
        <f ca="1">IFERROR(IF(ISBLANK(VLOOKUP($B778,INDIRECT(nfl_game_result),MATCH(D$1,INDIRECT(nfl_game_result_header),0),FALSE)),"",VLOOKUP($B778,INDIRECT(nfl_game_result),MATCH(D$1,INDIRECT(nfl_game_result_header),0),FALSE)),"error")</f>
        <v/>
      </c>
      <c r="E778">
        <f ca="1">IFERROR(IF(ISBLANK(VLOOKUP($B778,INDIRECT(nfl_game_result),MATCH(E$1,INDIRECT(nfl_game_result_header),0),FALSE)),"",VLOOKUP($B778,INDIRECT(nfl_game_result),MATCH(E$1,INDIRECT(nfl_game_result_header),0),FALSE)),"error")</f>
        <v>-6.5</v>
      </c>
      <c r="F778" s="23" t="str">
        <f ca="1">IFERROR(IF(ISBLANK(VLOOKUP($B778,INDIRECT(nfl_game_result),MATCH(F$1,INDIRECT(nfl_game_result_header),0),FALSE)),"",VLOOKUP($B778,INDIRECT(nfl_game_result),MATCH(F$1,INDIRECT(nfl_game_result_header),0),FALSE)),"error")</f>
        <v/>
      </c>
      <c r="G778" s="23" t="str">
        <f ca="1">IFERROR(IF(ISBLANK(VLOOKUP($B778,INDIRECT(nfl_game_result),MATCH(G$1,INDIRECT(nfl_game_result_header),0),FALSE)),"",VLOOKUP($B778,INDIRECT(nfl_game_result),MATCH(G$1,INDIRECT(nfl_game_result_header),0),FALSE)),"error")</f>
        <v/>
      </c>
      <c r="H778">
        <f ca="1">IFERROR(IF(ISBLANK(VLOOKUP($B778,INDIRECT(nfl_game_result),MATCH(H$1,INDIRECT(nfl_game_result_header),0),FALSE)),"",VLOOKUP($B778,INDIRECT(nfl_game_result),MATCH(H$1,INDIRECT(nfl_game_result_header),0),FALSE)),"error")</f>
        <v>27</v>
      </c>
      <c r="I778">
        <f ca="1">IFERROR(IF(ISBLANK(VLOOKUP($B778,INDIRECT(nfl_game_result),MATCH(I$1,INDIRECT(nfl_game_result_header),0),FALSE)),"",VLOOKUP($B778,INDIRECT(nfl_game_result),MATCH(I$1,INDIRECT(nfl_game_result_header),0),FALSE)),"error")</f>
        <v>17</v>
      </c>
      <c r="J778" t="str">
        <f ca="1">IFERROR(IF(ISBLANK(VLOOKUP($B778,INDIRECT(nfl_game_result),MATCH(J$1,INDIRECT(nfl_game_result_header),0),FALSE)),"",VLOOKUP($B778,INDIRECT(nfl_game_result),MATCH(J$1,INDIRECT(nfl_game_result_header),0),FALSE)),"error")</f>
        <v>NWE</v>
      </c>
      <c r="K778" t="str">
        <f ca="1">IFERROR(IF(ISBLANK(VLOOKUP($B778,INDIRECT(nfl_game_result),MATCH(K$1,INDIRECT(nfl_game_result_header),0),FALSE)),"",VLOOKUP($B778,INDIRECT(nfl_game_result),MATCH(K$1,INDIRECT(nfl_game_result_header),0),FALSE)),"error")</f>
        <v>NWE</v>
      </c>
      <c r="L778" s="23" t="str">
        <f ca="1">IFERROR(IF(ISBLANK(VLOOKUP($B778,INDIRECT(nfl_game_result),MATCH(L$1,INDIRECT(nfl_game_result_header),0),FALSE)),"",VLOOKUP($B778,INDIRECT(nfl_game_result),MATCH(L$1,INDIRECT(nfl_game_result_header),0),FALSE)),"error")</f>
        <v/>
      </c>
      <c r="M778" t="s">
        <v>14</v>
      </c>
      <c r="N778">
        <v>-5.5</v>
      </c>
      <c r="O778" t="s">
        <v>79</v>
      </c>
      <c r="V778" s="23" t="s">
        <v>416</v>
      </c>
      <c r="W778">
        <f ca="1">VALUE(LEFT(C778, 4))</f>
        <v>2013</v>
      </c>
      <c r="X778">
        <f ca="1">VALUE(MID(C778,6,FIND("_",C778,6)-6))</f>
        <v>8</v>
      </c>
      <c r="Y778" t="str">
        <f ca="1">IF(NOT(OR(ISBLANK(D778),ISBLANK(E778),D778="",E778="")),D778-E778,"")</f>
        <v/>
      </c>
      <c r="Z778" t="str">
        <f ca="1">IF(OR(NOT(ISNUMBER(D778)),ISBLANK(D778),D778="",ISBLANK(N778)),"",ABS(D778-N778))</f>
        <v/>
      </c>
      <c r="AA778">
        <f ca="1">IF(OR(ISBLANK(J778),ISBLANK(O778),J778="",O778=""),"",IF(J778=O778,1,0))</f>
        <v>0</v>
      </c>
      <c r="AB778" t="str">
        <f ca="1">IF(OR(ISBLANK(K778),ISBLANK(Q778),K778="",Q778=""),"",IF(K778=Q778,1,0))</f>
        <v/>
      </c>
      <c r="AC778" s="23" t="str">
        <f t="shared" ca="1" si="11"/>
        <v/>
      </c>
    </row>
    <row r="779" spans="1:29" x14ac:dyDescent="0.25">
      <c r="A779" s="23">
        <v>778</v>
      </c>
      <c r="B779">
        <v>380</v>
      </c>
      <c r="C779" t="str">
        <f ca="1">IFERROR(VLOOKUP($B779,INDIRECT(nfl_game_result),MATCH(C$1,INDIRECT(nfl_game_result_header),0),FALSE),"error")</f>
        <v>2013_08_NYG@PHI</v>
      </c>
      <c r="D779" t="str">
        <f ca="1">IFERROR(IF(ISBLANK(VLOOKUP($B779,INDIRECT(nfl_game_result),MATCH(D$1,INDIRECT(nfl_game_result_header),0),FALSE)),"",VLOOKUP($B779,INDIRECT(nfl_game_result),MATCH(D$1,INDIRECT(nfl_game_result_header),0),FALSE)),"error")</f>
        <v/>
      </c>
      <c r="E779">
        <f ca="1">IFERROR(IF(ISBLANK(VLOOKUP($B779,INDIRECT(nfl_game_result),MATCH(E$1,INDIRECT(nfl_game_result_header),0),FALSE)),"",VLOOKUP($B779,INDIRECT(nfl_game_result),MATCH(E$1,INDIRECT(nfl_game_result_header),0),FALSE)),"error")</f>
        <v>-5.5</v>
      </c>
      <c r="F779" s="23" t="str">
        <f ca="1">IFERROR(IF(ISBLANK(VLOOKUP($B779,INDIRECT(nfl_game_result),MATCH(F$1,INDIRECT(nfl_game_result_header),0),FALSE)),"",VLOOKUP($B779,INDIRECT(nfl_game_result),MATCH(F$1,INDIRECT(nfl_game_result_header),0),FALSE)),"error")</f>
        <v/>
      </c>
      <c r="G779" s="23" t="str">
        <f ca="1">IFERROR(IF(ISBLANK(VLOOKUP($B779,INDIRECT(nfl_game_result),MATCH(G$1,INDIRECT(nfl_game_result_header),0),FALSE)),"",VLOOKUP($B779,INDIRECT(nfl_game_result),MATCH(G$1,INDIRECT(nfl_game_result_header),0),FALSE)),"error")</f>
        <v/>
      </c>
      <c r="H779">
        <f ca="1">IFERROR(IF(ISBLANK(VLOOKUP($B779,INDIRECT(nfl_game_result),MATCH(H$1,INDIRECT(nfl_game_result_header),0),FALSE)),"",VLOOKUP($B779,INDIRECT(nfl_game_result),MATCH(H$1,INDIRECT(nfl_game_result_header),0),FALSE)),"error")</f>
        <v>7</v>
      </c>
      <c r="I779">
        <f ca="1">IFERROR(IF(ISBLANK(VLOOKUP($B779,INDIRECT(nfl_game_result),MATCH(I$1,INDIRECT(nfl_game_result_header),0),FALSE)),"",VLOOKUP($B779,INDIRECT(nfl_game_result),MATCH(I$1,INDIRECT(nfl_game_result_header),0),FALSE)),"error")</f>
        <v>15</v>
      </c>
      <c r="J779" t="str">
        <f ca="1">IFERROR(IF(ISBLANK(VLOOKUP($B779,INDIRECT(nfl_game_result),MATCH(J$1,INDIRECT(nfl_game_result_header),0),FALSE)),"",VLOOKUP($B779,INDIRECT(nfl_game_result),MATCH(J$1,INDIRECT(nfl_game_result_header),0),FALSE)),"error")</f>
        <v>NYG</v>
      </c>
      <c r="K779" t="str">
        <f ca="1">IFERROR(IF(ISBLANK(VLOOKUP($B779,INDIRECT(nfl_game_result),MATCH(K$1,INDIRECT(nfl_game_result_header),0),FALSE)),"",VLOOKUP($B779,INDIRECT(nfl_game_result),MATCH(K$1,INDIRECT(nfl_game_result_header),0),FALSE)),"error")</f>
        <v>NYG</v>
      </c>
      <c r="L779" s="23" t="str">
        <f ca="1">IFERROR(IF(ISBLANK(VLOOKUP($B779,INDIRECT(nfl_game_result),MATCH(L$1,INDIRECT(nfl_game_result_header),0),FALSE)),"",VLOOKUP($B779,INDIRECT(nfl_game_result),MATCH(L$1,INDIRECT(nfl_game_result_header),0),FALSE)),"error")</f>
        <v/>
      </c>
      <c r="M779" t="s">
        <v>14</v>
      </c>
      <c r="N779">
        <v>-4.5</v>
      </c>
      <c r="O779" t="s">
        <v>86</v>
      </c>
      <c r="V779" s="23" t="s">
        <v>416</v>
      </c>
      <c r="W779">
        <f ca="1">VALUE(LEFT(C779, 4))</f>
        <v>2013</v>
      </c>
      <c r="X779">
        <f ca="1">VALUE(MID(C779,6,FIND("_",C779,6)-6))</f>
        <v>8</v>
      </c>
      <c r="Y779" t="str">
        <f ca="1">IF(NOT(OR(ISBLANK(D779),ISBLANK(E779),D779="",E779="")),D779-E779,"")</f>
        <v/>
      </c>
      <c r="Z779" t="str">
        <f ca="1">IF(OR(NOT(ISNUMBER(D779)),ISBLANK(D779),D779="",ISBLANK(N779)),"",ABS(D779-N779))</f>
        <v/>
      </c>
      <c r="AA779">
        <f ca="1">IF(OR(ISBLANK(J779),ISBLANK(O779),J779="",O779=""),"",IF(J779=O779,1,0))</f>
        <v>0</v>
      </c>
      <c r="AB779" t="str">
        <f ca="1">IF(OR(ISBLANK(K779),ISBLANK(Q779),K779="",Q779=""),"",IF(K779=Q779,1,0))</f>
        <v/>
      </c>
      <c r="AC779" s="23" t="str">
        <f t="shared" ca="1" si="11"/>
        <v/>
      </c>
    </row>
    <row r="780" spans="1:29" x14ac:dyDescent="0.25">
      <c r="A780" s="23">
        <v>779</v>
      </c>
      <c r="B780">
        <v>381</v>
      </c>
      <c r="C780" t="str">
        <f ca="1">IFERROR(VLOOKUP($B780,INDIRECT(nfl_game_result),MATCH(C$1,INDIRECT(nfl_game_result_header),0),FALSE),"error")</f>
        <v>2013_08_SFO@JAX</v>
      </c>
      <c r="D780" t="str">
        <f ca="1">IFERROR(IF(ISBLANK(VLOOKUP($B780,INDIRECT(nfl_game_result),MATCH(D$1,INDIRECT(nfl_game_result_header),0),FALSE)),"",VLOOKUP($B780,INDIRECT(nfl_game_result),MATCH(D$1,INDIRECT(nfl_game_result_header),0),FALSE)),"error")</f>
        <v/>
      </c>
      <c r="E780">
        <f ca="1">IFERROR(IF(ISBLANK(VLOOKUP($B780,INDIRECT(nfl_game_result),MATCH(E$1,INDIRECT(nfl_game_result_header),0),FALSE)),"",VLOOKUP($B780,INDIRECT(nfl_game_result),MATCH(E$1,INDIRECT(nfl_game_result_header),0),FALSE)),"error")</f>
        <v>16.5</v>
      </c>
      <c r="F780" s="23" t="str">
        <f ca="1">IFERROR(IF(ISBLANK(VLOOKUP($B780,INDIRECT(nfl_game_result),MATCH(F$1,INDIRECT(nfl_game_result_header),0),FALSE)),"",VLOOKUP($B780,INDIRECT(nfl_game_result),MATCH(F$1,INDIRECT(nfl_game_result_header),0),FALSE)),"error")</f>
        <v/>
      </c>
      <c r="G780" s="23" t="str">
        <f ca="1">IFERROR(IF(ISBLANK(VLOOKUP($B780,INDIRECT(nfl_game_result),MATCH(G$1,INDIRECT(nfl_game_result_header),0),FALSE)),"",VLOOKUP($B780,INDIRECT(nfl_game_result),MATCH(G$1,INDIRECT(nfl_game_result_header),0),FALSE)),"error")</f>
        <v/>
      </c>
      <c r="H780">
        <f ca="1">IFERROR(IF(ISBLANK(VLOOKUP($B780,INDIRECT(nfl_game_result),MATCH(H$1,INDIRECT(nfl_game_result_header),0),FALSE)),"",VLOOKUP($B780,INDIRECT(nfl_game_result),MATCH(H$1,INDIRECT(nfl_game_result_header),0),FALSE)),"error")</f>
        <v>10</v>
      </c>
      <c r="I780">
        <f ca="1">IFERROR(IF(ISBLANK(VLOOKUP($B780,INDIRECT(nfl_game_result),MATCH(I$1,INDIRECT(nfl_game_result_header),0),FALSE)),"",VLOOKUP($B780,INDIRECT(nfl_game_result),MATCH(I$1,INDIRECT(nfl_game_result_header),0),FALSE)),"error")</f>
        <v>42</v>
      </c>
      <c r="J780" t="str">
        <f ca="1">IFERROR(IF(ISBLANK(VLOOKUP($B780,INDIRECT(nfl_game_result),MATCH(J$1,INDIRECT(nfl_game_result_header),0),FALSE)),"",VLOOKUP($B780,INDIRECT(nfl_game_result),MATCH(J$1,INDIRECT(nfl_game_result_header),0),FALSE)),"error")</f>
        <v>SFO</v>
      </c>
      <c r="K780" t="str">
        <f ca="1">IFERROR(IF(ISBLANK(VLOOKUP($B780,INDIRECT(nfl_game_result),MATCH(K$1,INDIRECT(nfl_game_result_header),0),FALSE)),"",VLOOKUP($B780,INDIRECT(nfl_game_result),MATCH(K$1,INDIRECT(nfl_game_result_header),0),FALSE)),"error")</f>
        <v>SFO</v>
      </c>
      <c r="L780" s="23" t="str">
        <f ca="1">IFERROR(IF(ISBLANK(VLOOKUP($B780,INDIRECT(nfl_game_result),MATCH(L$1,INDIRECT(nfl_game_result_header),0),FALSE)),"",VLOOKUP($B780,INDIRECT(nfl_game_result),MATCH(L$1,INDIRECT(nfl_game_result_header),0),FALSE)),"error")</f>
        <v/>
      </c>
      <c r="M780" t="s">
        <v>14</v>
      </c>
      <c r="N780">
        <v>16.5</v>
      </c>
      <c r="O780" t="s">
        <v>77</v>
      </c>
      <c r="V780" s="23" t="s">
        <v>416</v>
      </c>
      <c r="W780">
        <f ca="1">VALUE(LEFT(C780, 4))</f>
        <v>2013</v>
      </c>
      <c r="X780">
        <f ca="1">VALUE(MID(C780,6,FIND("_",C780,6)-6))</f>
        <v>8</v>
      </c>
      <c r="Y780" t="str">
        <f ca="1">IF(NOT(OR(ISBLANK(D780),ISBLANK(E780),D780="",E780="")),D780-E780,"")</f>
        <v/>
      </c>
      <c r="Z780" t="str">
        <f ca="1">IF(OR(NOT(ISNUMBER(D780)),ISBLANK(D780),D780="",ISBLANK(N780)),"",ABS(D780-N780))</f>
        <v/>
      </c>
      <c r="AA780">
        <f ca="1">IF(OR(ISBLANK(J780),ISBLANK(O780),J780="",O780=""),"",IF(J780=O780,1,0))</f>
        <v>0</v>
      </c>
      <c r="AB780" t="str">
        <f ca="1">IF(OR(ISBLANK(K780),ISBLANK(Q780),K780="",Q780=""),"",IF(K780=Q780,1,0))</f>
        <v/>
      </c>
      <c r="AC780" s="23" t="str">
        <f t="shared" ca="1" si="11"/>
        <v/>
      </c>
    </row>
    <row r="781" spans="1:29" x14ac:dyDescent="0.25">
      <c r="A781" s="23">
        <v>780</v>
      </c>
      <c r="B781">
        <v>382</v>
      </c>
      <c r="C781" t="str">
        <f ca="1">IFERROR(VLOOKUP($B781,INDIRECT(nfl_game_result),MATCH(C$1,INDIRECT(nfl_game_result_header),0),FALSE),"error")</f>
        <v>2013_08_NYJ@CIN</v>
      </c>
      <c r="D781" t="str">
        <f ca="1">IFERROR(IF(ISBLANK(VLOOKUP($B781,INDIRECT(nfl_game_result),MATCH(D$1,INDIRECT(nfl_game_result_header),0),FALSE)),"",VLOOKUP($B781,INDIRECT(nfl_game_result),MATCH(D$1,INDIRECT(nfl_game_result_header),0),FALSE)),"error")</f>
        <v/>
      </c>
      <c r="E781">
        <f ca="1">IFERROR(IF(ISBLANK(VLOOKUP($B781,INDIRECT(nfl_game_result),MATCH(E$1,INDIRECT(nfl_game_result_header),0),FALSE)),"",VLOOKUP($B781,INDIRECT(nfl_game_result),MATCH(E$1,INDIRECT(nfl_game_result_header),0),FALSE)),"error")</f>
        <v>-6.5</v>
      </c>
      <c r="F781" s="23" t="str">
        <f ca="1">IFERROR(IF(ISBLANK(VLOOKUP($B781,INDIRECT(nfl_game_result),MATCH(F$1,INDIRECT(nfl_game_result_header),0),FALSE)),"",VLOOKUP($B781,INDIRECT(nfl_game_result),MATCH(F$1,INDIRECT(nfl_game_result_header),0),FALSE)),"error")</f>
        <v/>
      </c>
      <c r="G781" s="23" t="str">
        <f ca="1">IFERROR(IF(ISBLANK(VLOOKUP($B781,INDIRECT(nfl_game_result),MATCH(G$1,INDIRECT(nfl_game_result_header),0),FALSE)),"",VLOOKUP($B781,INDIRECT(nfl_game_result),MATCH(G$1,INDIRECT(nfl_game_result_header),0),FALSE)),"error")</f>
        <v/>
      </c>
      <c r="H781">
        <f ca="1">IFERROR(IF(ISBLANK(VLOOKUP($B781,INDIRECT(nfl_game_result),MATCH(H$1,INDIRECT(nfl_game_result_header),0),FALSE)),"",VLOOKUP($B781,INDIRECT(nfl_game_result),MATCH(H$1,INDIRECT(nfl_game_result_header),0),FALSE)),"error")</f>
        <v>49</v>
      </c>
      <c r="I781">
        <f ca="1">IFERROR(IF(ISBLANK(VLOOKUP($B781,INDIRECT(nfl_game_result),MATCH(I$1,INDIRECT(nfl_game_result_header),0),FALSE)),"",VLOOKUP($B781,INDIRECT(nfl_game_result),MATCH(I$1,INDIRECT(nfl_game_result_header),0),FALSE)),"error")</f>
        <v>9</v>
      </c>
      <c r="J781" t="str">
        <f ca="1">IFERROR(IF(ISBLANK(VLOOKUP($B781,INDIRECT(nfl_game_result),MATCH(J$1,INDIRECT(nfl_game_result_header),0),FALSE)),"",VLOOKUP($B781,INDIRECT(nfl_game_result),MATCH(J$1,INDIRECT(nfl_game_result_header),0),FALSE)),"error")</f>
        <v>CIN</v>
      </c>
      <c r="K781" t="str">
        <f ca="1">IFERROR(IF(ISBLANK(VLOOKUP($B781,INDIRECT(nfl_game_result),MATCH(K$1,INDIRECT(nfl_game_result_header),0),FALSE)),"",VLOOKUP($B781,INDIRECT(nfl_game_result),MATCH(K$1,INDIRECT(nfl_game_result_header),0),FALSE)),"error")</f>
        <v>CIN</v>
      </c>
      <c r="L781" s="23" t="str">
        <f ca="1">IFERROR(IF(ISBLANK(VLOOKUP($B781,INDIRECT(nfl_game_result),MATCH(L$1,INDIRECT(nfl_game_result_header),0),FALSE)),"",VLOOKUP($B781,INDIRECT(nfl_game_result),MATCH(L$1,INDIRECT(nfl_game_result_header),0),FALSE)),"error")</f>
        <v/>
      </c>
      <c r="M781" t="s">
        <v>14</v>
      </c>
      <c r="N781">
        <v>-7</v>
      </c>
      <c r="O781" t="s">
        <v>84</v>
      </c>
      <c r="V781" s="23" t="s">
        <v>416</v>
      </c>
      <c r="W781">
        <f ca="1">VALUE(LEFT(C781, 4))</f>
        <v>2013</v>
      </c>
      <c r="X781">
        <f ca="1">VALUE(MID(C781,6,FIND("_",C781,6)-6))</f>
        <v>8</v>
      </c>
      <c r="Y781" t="str">
        <f ca="1">IF(NOT(OR(ISBLANK(D781),ISBLANK(E781),D781="",E781="")),D781-E781,"")</f>
        <v/>
      </c>
      <c r="Z781" t="str">
        <f ca="1">IF(OR(NOT(ISNUMBER(D781)),ISBLANK(D781),D781="",ISBLANK(N781)),"",ABS(D781-N781))</f>
        <v/>
      </c>
      <c r="AA781">
        <f ca="1">IF(OR(ISBLANK(J781),ISBLANK(O781),J781="",O781=""),"",IF(J781=O781,1,0))</f>
        <v>0</v>
      </c>
      <c r="AB781" t="str">
        <f ca="1">IF(OR(ISBLANK(K781),ISBLANK(Q781),K781="",Q781=""),"",IF(K781=Q781,1,0))</f>
        <v/>
      </c>
      <c r="AC781" s="23" t="str">
        <f t="shared" ca="1" si="11"/>
        <v/>
      </c>
    </row>
    <row r="782" spans="1:29" x14ac:dyDescent="0.25">
      <c r="A782" s="23">
        <v>781</v>
      </c>
      <c r="B782">
        <v>383</v>
      </c>
      <c r="C782" t="str">
        <f ca="1">IFERROR(VLOOKUP($B782,INDIRECT(nfl_game_result),MATCH(C$1,INDIRECT(nfl_game_result_header),0),FALSE),"error")</f>
        <v>2013_08_PIT@OAK</v>
      </c>
      <c r="D782" t="str">
        <f ca="1">IFERROR(IF(ISBLANK(VLOOKUP($B782,INDIRECT(nfl_game_result),MATCH(D$1,INDIRECT(nfl_game_result_header),0),FALSE)),"",VLOOKUP($B782,INDIRECT(nfl_game_result),MATCH(D$1,INDIRECT(nfl_game_result_header),0),FALSE)),"error")</f>
        <v/>
      </c>
      <c r="E782">
        <f ca="1">IFERROR(IF(ISBLANK(VLOOKUP($B782,INDIRECT(nfl_game_result),MATCH(E$1,INDIRECT(nfl_game_result_header),0),FALSE)),"",VLOOKUP($B782,INDIRECT(nfl_game_result),MATCH(E$1,INDIRECT(nfl_game_result_header),0),FALSE)),"error")</f>
        <v>2.5</v>
      </c>
      <c r="F782" s="23" t="str">
        <f ca="1">IFERROR(IF(ISBLANK(VLOOKUP($B782,INDIRECT(nfl_game_result),MATCH(F$1,INDIRECT(nfl_game_result_header),0),FALSE)),"",VLOOKUP($B782,INDIRECT(nfl_game_result),MATCH(F$1,INDIRECT(nfl_game_result_header),0),FALSE)),"error")</f>
        <v/>
      </c>
      <c r="G782" s="23" t="str">
        <f ca="1">IFERROR(IF(ISBLANK(VLOOKUP($B782,INDIRECT(nfl_game_result),MATCH(G$1,INDIRECT(nfl_game_result_header),0),FALSE)),"",VLOOKUP($B782,INDIRECT(nfl_game_result),MATCH(G$1,INDIRECT(nfl_game_result_header),0),FALSE)),"error")</f>
        <v/>
      </c>
      <c r="H782">
        <f ca="1">IFERROR(IF(ISBLANK(VLOOKUP($B782,INDIRECT(nfl_game_result),MATCH(H$1,INDIRECT(nfl_game_result_header),0),FALSE)),"",VLOOKUP($B782,INDIRECT(nfl_game_result),MATCH(H$1,INDIRECT(nfl_game_result_header),0),FALSE)),"error")</f>
        <v>21</v>
      </c>
      <c r="I782">
        <f ca="1">IFERROR(IF(ISBLANK(VLOOKUP($B782,INDIRECT(nfl_game_result),MATCH(I$1,INDIRECT(nfl_game_result_header),0),FALSE)),"",VLOOKUP($B782,INDIRECT(nfl_game_result),MATCH(I$1,INDIRECT(nfl_game_result_header),0),FALSE)),"error")</f>
        <v>18</v>
      </c>
      <c r="J782" t="str">
        <f ca="1">IFERROR(IF(ISBLANK(VLOOKUP($B782,INDIRECT(nfl_game_result),MATCH(J$1,INDIRECT(nfl_game_result_header),0),FALSE)),"",VLOOKUP($B782,INDIRECT(nfl_game_result),MATCH(J$1,INDIRECT(nfl_game_result_header),0),FALSE)),"error")</f>
        <v>OAK</v>
      </c>
      <c r="K782" t="str">
        <f ca="1">IFERROR(IF(ISBLANK(VLOOKUP($B782,INDIRECT(nfl_game_result),MATCH(K$1,INDIRECT(nfl_game_result_header),0),FALSE)),"",VLOOKUP($B782,INDIRECT(nfl_game_result),MATCH(K$1,INDIRECT(nfl_game_result_header),0),FALSE)),"error")</f>
        <v>OAK</v>
      </c>
      <c r="L782" s="23" t="str">
        <f ca="1">IFERROR(IF(ISBLANK(VLOOKUP($B782,INDIRECT(nfl_game_result),MATCH(L$1,INDIRECT(nfl_game_result_header),0),FALSE)),"",VLOOKUP($B782,INDIRECT(nfl_game_result),MATCH(L$1,INDIRECT(nfl_game_result_header),0),FALSE)),"error")</f>
        <v/>
      </c>
      <c r="M782" t="s">
        <v>14</v>
      </c>
      <c r="N782">
        <v>4</v>
      </c>
      <c r="O782" t="s">
        <v>85</v>
      </c>
      <c r="V782" s="23" t="s">
        <v>416</v>
      </c>
      <c r="W782">
        <f ca="1">VALUE(LEFT(C782, 4))</f>
        <v>2013</v>
      </c>
      <c r="X782">
        <f ca="1">VALUE(MID(C782,6,FIND("_",C782,6)-6))</f>
        <v>8</v>
      </c>
      <c r="Y782" t="str">
        <f ca="1">IF(NOT(OR(ISBLANK(D782),ISBLANK(E782),D782="",E782="")),D782-E782,"")</f>
        <v/>
      </c>
      <c r="Z782" t="str">
        <f ca="1">IF(OR(NOT(ISNUMBER(D782)),ISBLANK(D782),D782="",ISBLANK(N782)),"",ABS(D782-N782))</f>
        <v/>
      </c>
      <c r="AA782">
        <f ca="1">IF(OR(ISBLANK(J782),ISBLANK(O782),J782="",O782=""),"",IF(J782=O782,1,0))</f>
        <v>1</v>
      </c>
      <c r="AB782" t="str">
        <f ca="1">IF(OR(ISBLANK(K782),ISBLANK(Q782),K782="",Q782=""),"",IF(K782=Q782,1,0))</f>
        <v/>
      </c>
      <c r="AC782" s="23" t="str">
        <f t="shared" ca="1" si="11"/>
        <v/>
      </c>
    </row>
    <row r="783" spans="1:29" x14ac:dyDescent="0.25">
      <c r="A783" s="23">
        <v>782</v>
      </c>
      <c r="B783">
        <v>384</v>
      </c>
      <c r="C783" t="str">
        <f ca="1">IFERROR(VLOOKUP($B783,INDIRECT(nfl_game_result),MATCH(C$1,INDIRECT(nfl_game_result_header),0),FALSE),"error")</f>
        <v>2013_08_ATL@ARI</v>
      </c>
      <c r="D783" t="str">
        <f ca="1">IFERROR(IF(ISBLANK(VLOOKUP($B783,INDIRECT(nfl_game_result),MATCH(D$1,INDIRECT(nfl_game_result_header),0),FALSE)),"",VLOOKUP($B783,INDIRECT(nfl_game_result),MATCH(D$1,INDIRECT(nfl_game_result_header),0),FALSE)),"error")</f>
        <v/>
      </c>
      <c r="E783">
        <f ca="1">IFERROR(IF(ISBLANK(VLOOKUP($B783,INDIRECT(nfl_game_result),MATCH(E$1,INDIRECT(nfl_game_result_header),0),FALSE)),"",VLOOKUP($B783,INDIRECT(nfl_game_result),MATCH(E$1,INDIRECT(nfl_game_result_header),0),FALSE)),"error")</f>
        <v>-2.5</v>
      </c>
      <c r="F783" s="23" t="str">
        <f ca="1">IFERROR(IF(ISBLANK(VLOOKUP($B783,INDIRECT(nfl_game_result),MATCH(F$1,INDIRECT(nfl_game_result_header),0),FALSE)),"",VLOOKUP($B783,INDIRECT(nfl_game_result),MATCH(F$1,INDIRECT(nfl_game_result_header),0),FALSE)),"error")</f>
        <v/>
      </c>
      <c r="G783" s="23" t="str">
        <f ca="1">IFERROR(IF(ISBLANK(VLOOKUP($B783,INDIRECT(nfl_game_result),MATCH(G$1,INDIRECT(nfl_game_result_header),0),FALSE)),"",VLOOKUP($B783,INDIRECT(nfl_game_result),MATCH(G$1,INDIRECT(nfl_game_result_header),0),FALSE)),"error")</f>
        <v/>
      </c>
      <c r="H783">
        <f ca="1">IFERROR(IF(ISBLANK(VLOOKUP($B783,INDIRECT(nfl_game_result),MATCH(H$1,INDIRECT(nfl_game_result_header),0),FALSE)),"",VLOOKUP($B783,INDIRECT(nfl_game_result),MATCH(H$1,INDIRECT(nfl_game_result_header),0),FALSE)),"error")</f>
        <v>27</v>
      </c>
      <c r="I783">
        <f ca="1">IFERROR(IF(ISBLANK(VLOOKUP($B783,INDIRECT(nfl_game_result),MATCH(I$1,INDIRECT(nfl_game_result_header),0),FALSE)),"",VLOOKUP($B783,INDIRECT(nfl_game_result),MATCH(I$1,INDIRECT(nfl_game_result_header),0),FALSE)),"error")</f>
        <v>13</v>
      </c>
      <c r="J783" t="str">
        <f ca="1">IFERROR(IF(ISBLANK(VLOOKUP($B783,INDIRECT(nfl_game_result),MATCH(J$1,INDIRECT(nfl_game_result_header),0),FALSE)),"",VLOOKUP($B783,INDIRECT(nfl_game_result),MATCH(J$1,INDIRECT(nfl_game_result_header),0),FALSE)),"error")</f>
        <v>ARI</v>
      </c>
      <c r="K783" t="str">
        <f ca="1">IFERROR(IF(ISBLANK(VLOOKUP($B783,INDIRECT(nfl_game_result),MATCH(K$1,INDIRECT(nfl_game_result_header),0),FALSE)),"",VLOOKUP($B783,INDIRECT(nfl_game_result),MATCH(K$1,INDIRECT(nfl_game_result_header),0),FALSE)),"error")</f>
        <v>ARI</v>
      </c>
      <c r="L783" s="23" t="str">
        <f ca="1">IFERROR(IF(ISBLANK(VLOOKUP($B783,INDIRECT(nfl_game_result),MATCH(L$1,INDIRECT(nfl_game_result_header),0),FALSE)),"",VLOOKUP($B783,INDIRECT(nfl_game_result),MATCH(L$1,INDIRECT(nfl_game_result_header),0),FALSE)),"error")</f>
        <v/>
      </c>
      <c r="M783" t="s">
        <v>14</v>
      </c>
      <c r="N783">
        <v>-2.5</v>
      </c>
      <c r="O783" t="s">
        <v>64</v>
      </c>
      <c r="V783" s="23" t="s">
        <v>416</v>
      </c>
      <c r="W783">
        <f ca="1">VALUE(LEFT(C783, 4))</f>
        <v>2013</v>
      </c>
      <c r="X783">
        <f ca="1">VALUE(MID(C783,6,FIND("_",C783,6)-6))</f>
        <v>8</v>
      </c>
      <c r="Y783" t="str">
        <f ca="1">IF(NOT(OR(ISBLANK(D783),ISBLANK(E783),D783="",E783="")),D783-E783,"")</f>
        <v/>
      </c>
      <c r="Z783" t="str">
        <f ca="1">IF(OR(NOT(ISNUMBER(D783)),ISBLANK(D783),D783="",ISBLANK(N783)),"",ABS(D783-N783))</f>
        <v/>
      </c>
      <c r="AA783">
        <f ca="1">IF(OR(ISBLANK(J783),ISBLANK(O783),J783="",O783=""),"",IF(J783=O783,1,0))</f>
        <v>1</v>
      </c>
      <c r="AB783" t="str">
        <f ca="1">IF(OR(ISBLANK(K783),ISBLANK(Q783),K783="",Q783=""),"",IF(K783=Q783,1,0))</f>
        <v/>
      </c>
      <c r="AC783" s="23" t="str">
        <f t="shared" ca="1" si="11"/>
        <v/>
      </c>
    </row>
    <row r="784" spans="1:29" x14ac:dyDescent="0.25">
      <c r="A784" s="23">
        <v>783</v>
      </c>
      <c r="B784">
        <v>385</v>
      </c>
      <c r="C784" t="str">
        <f ca="1">IFERROR(VLOOKUP($B784,INDIRECT(nfl_game_result),MATCH(C$1,INDIRECT(nfl_game_result_header),0),FALSE),"error")</f>
        <v>2013_08_WAS@DEN</v>
      </c>
      <c r="D784" t="str">
        <f ca="1">IFERROR(IF(ISBLANK(VLOOKUP($B784,INDIRECT(nfl_game_result),MATCH(D$1,INDIRECT(nfl_game_result_header),0),FALSE)),"",VLOOKUP($B784,INDIRECT(nfl_game_result),MATCH(D$1,INDIRECT(nfl_game_result_header),0),FALSE)),"error")</f>
        <v/>
      </c>
      <c r="E784">
        <f ca="1">IFERROR(IF(ISBLANK(VLOOKUP($B784,INDIRECT(nfl_game_result),MATCH(E$1,INDIRECT(nfl_game_result_header),0),FALSE)),"",VLOOKUP($B784,INDIRECT(nfl_game_result),MATCH(E$1,INDIRECT(nfl_game_result_header),0),FALSE)),"error")</f>
        <v>-13.5</v>
      </c>
      <c r="F784" s="23" t="str">
        <f ca="1">IFERROR(IF(ISBLANK(VLOOKUP($B784,INDIRECT(nfl_game_result),MATCH(F$1,INDIRECT(nfl_game_result_header),0),FALSE)),"",VLOOKUP($B784,INDIRECT(nfl_game_result),MATCH(F$1,INDIRECT(nfl_game_result_header),0),FALSE)),"error")</f>
        <v/>
      </c>
      <c r="G784" s="23" t="str">
        <f ca="1">IFERROR(IF(ISBLANK(VLOOKUP($B784,INDIRECT(nfl_game_result),MATCH(G$1,INDIRECT(nfl_game_result_header),0),FALSE)),"",VLOOKUP($B784,INDIRECT(nfl_game_result),MATCH(G$1,INDIRECT(nfl_game_result_header),0),FALSE)),"error")</f>
        <v/>
      </c>
      <c r="H784">
        <f ca="1">IFERROR(IF(ISBLANK(VLOOKUP($B784,INDIRECT(nfl_game_result),MATCH(H$1,INDIRECT(nfl_game_result_header),0),FALSE)),"",VLOOKUP($B784,INDIRECT(nfl_game_result),MATCH(H$1,INDIRECT(nfl_game_result_header),0),FALSE)),"error")</f>
        <v>45</v>
      </c>
      <c r="I784">
        <f ca="1">IFERROR(IF(ISBLANK(VLOOKUP($B784,INDIRECT(nfl_game_result),MATCH(I$1,INDIRECT(nfl_game_result_header),0),FALSE)),"",VLOOKUP($B784,INDIRECT(nfl_game_result),MATCH(I$1,INDIRECT(nfl_game_result_header),0),FALSE)),"error")</f>
        <v>21</v>
      </c>
      <c r="J784" t="str">
        <f ca="1">IFERROR(IF(ISBLANK(VLOOKUP($B784,INDIRECT(nfl_game_result),MATCH(J$1,INDIRECT(nfl_game_result_header),0),FALSE)),"",VLOOKUP($B784,INDIRECT(nfl_game_result),MATCH(J$1,INDIRECT(nfl_game_result_header),0),FALSE)),"error")</f>
        <v>DEN</v>
      </c>
      <c r="K784" t="str">
        <f ca="1">IFERROR(IF(ISBLANK(VLOOKUP($B784,INDIRECT(nfl_game_result),MATCH(K$1,INDIRECT(nfl_game_result_header),0),FALSE)),"",VLOOKUP($B784,INDIRECT(nfl_game_result),MATCH(K$1,INDIRECT(nfl_game_result_header),0),FALSE)),"error")</f>
        <v>DEN</v>
      </c>
      <c r="L784" s="23" t="str">
        <f ca="1">IFERROR(IF(ISBLANK(VLOOKUP($B784,INDIRECT(nfl_game_result),MATCH(L$1,INDIRECT(nfl_game_result_header),0),FALSE)),"",VLOOKUP($B784,INDIRECT(nfl_game_result),MATCH(L$1,INDIRECT(nfl_game_result_header),0),FALSE)),"error")</f>
        <v/>
      </c>
      <c r="M784" t="s">
        <v>14</v>
      </c>
      <c r="N784">
        <v>-13.5</v>
      </c>
      <c r="O784" t="s">
        <v>72</v>
      </c>
      <c r="V784" s="23" t="s">
        <v>416</v>
      </c>
      <c r="W784">
        <f ca="1">VALUE(LEFT(C784, 4))</f>
        <v>2013</v>
      </c>
      <c r="X784">
        <f ca="1">VALUE(MID(C784,6,FIND("_",C784,6)-6))</f>
        <v>8</v>
      </c>
      <c r="Y784" t="str">
        <f ca="1">IF(NOT(OR(ISBLANK(D784),ISBLANK(E784),D784="",E784="")),D784-E784,"")</f>
        <v/>
      </c>
      <c r="Z784" t="str">
        <f ca="1">IF(OR(NOT(ISNUMBER(D784)),ISBLANK(D784),D784="",ISBLANK(N784)),"",ABS(D784-N784))</f>
        <v/>
      </c>
      <c r="AA784">
        <f ca="1">IF(OR(ISBLANK(J784),ISBLANK(O784),J784="",O784=""),"",IF(J784=O784,1,0))</f>
        <v>1</v>
      </c>
      <c r="AB784" t="str">
        <f ca="1">IF(OR(ISBLANK(K784),ISBLANK(Q784),K784="",Q784=""),"",IF(K784=Q784,1,0))</f>
        <v/>
      </c>
      <c r="AC784" s="23" t="str">
        <f t="shared" ca="1" si="11"/>
        <v/>
      </c>
    </row>
    <row r="785" spans="1:29" x14ac:dyDescent="0.25">
      <c r="A785" s="23">
        <v>784</v>
      </c>
      <c r="B785">
        <v>386</v>
      </c>
      <c r="C785" t="str">
        <f ca="1">IFERROR(VLOOKUP($B785,INDIRECT(nfl_game_result),MATCH(C$1,INDIRECT(nfl_game_result_header),0),FALSE),"error")</f>
        <v>2013_08_GBY@MIN</v>
      </c>
      <c r="D785" t="str">
        <f ca="1">IFERROR(IF(ISBLANK(VLOOKUP($B785,INDIRECT(nfl_game_result),MATCH(D$1,INDIRECT(nfl_game_result_header),0),FALSE)),"",VLOOKUP($B785,INDIRECT(nfl_game_result),MATCH(D$1,INDIRECT(nfl_game_result_header),0),FALSE)),"error")</f>
        <v/>
      </c>
      <c r="E785">
        <f ca="1">IFERROR(IF(ISBLANK(VLOOKUP($B785,INDIRECT(nfl_game_result),MATCH(E$1,INDIRECT(nfl_game_result_header),0),FALSE)),"",VLOOKUP($B785,INDIRECT(nfl_game_result),MATCH(E$1,INDIRECT(nfl_game_result_header),0),FALSE)),"error")</f>
        <v>9.5</v>
      </c>
      <c r="F785" s="23" t="str">
        <f ca="1">IFERROR(IF(ISBLANK(VLOOKUP($B785,INDIRECT(nfl_game_result),MATCH(F$1,INDIRECT(nfl_game_result_header),0),FALSE)),"",VLOOKUP($B785,INDIRECT(nfl_game_result),MATCH(F$1,INDIRECT(nfl_game_result_header),0),FALSE)),"error")</f>
        <v/>
      </c>
      <c r="G785" s="23" t="str">
        <f ca="1">IFERROR(IF(ISBLANK(VLOOKUP($B785,INDIRECT(nfl_game_result),MATCH(G$1,INDIRECT(nfl_game_result_header),0),FALSE)),"",VLOOKUP($B785,INDIRECT(nfl_game_result),MATCH(G$1,INDIRECT(nfl_game_result_header),0),FALSE)),"error")</f>
        <v/>
      </c>
      <c r="H785">
        <f ca="1">IFERROR(IF(ISBLANK(VLOOKUP($B785,INDIRECT(nfl_game_result),MATCH(H$1,INDIRECT(nfl_game_result_header),0),FALSE)),"",VLOOKUP($B785,INDIRECT(nfl_game_result),MATCH(H$1,INDIRECT(nfl_game_result_header),0),FALSE)),"error")</f>
        <v>31</v>
      </c>
      <c r="I785">
        <f ca="1">IFERROR(IF(ISBLANK(VLOOKUP($B785,INDIRECT(nfl_game_result),MATCH(I$1,INDIRECT(nfl_game_result_header),0),FALSE)),"",VLOOKUP($B785,INDIRECT(nfl_game_result),MATCH(I$1,INDIRECT(nfl_game_result_header),0),FALSE)),"error")</f>
        <v>44</v>
      </c>
      <c r="J785" t="str">
        <f ca="1">IFERROR(IF(ISBLANK(VLOOKUP($B785,INDIRECT(nfl_game_result),MATCH(J$1,INDIRECT(nfl_game_result_header),0),FALSE)),"",VLOOKUP($B785,INDIRECT(nfl_game_result),MATCH(J$1,INDIRECT(nfl_game_result_header),0),FALSE)),"error")</f>
        <v>GBY</v>
      </c>
      <c r="K785" t="str">
        <f ca="1">IFERROR(IF(ISBLANK(VLOOKUP($B785,INDIRECT(nfl_game_result),MATCH(K$1,INDIRECT(nfl_game_result_header),0),FALSE)),"",VLOOKUP($B785,INDIRECT(nfl_game_result),MATCH(K$1,INDIRECT(nfl_game_result_header),0),FALSE)),"error")</f>
        <v>GBY</v>
      </c>
      <c r="L785" s="23" t="str">
        <f ca="1">IFERROR(IF(ISBLANK(VLOOKUP($B785,INDIRECT(nfl_game_result),MATCH(L$1,INDIRECT(nfl_game_result_header),0),FALSE)),"",VLOOKUP($B785,INDIRECT(nfl_game_result),MATCH(L$1,INDIRECT(nfl_game_result_header),0),FALSE)),"error")</f>
        <v/>
      </c>
      <c r="M785" t="s">
        <v>14</v>
      </c>
      <c r="N785">
        <v>7.5</v>
      </c>
      <c r="O785" t="s">
        <v>80</v>
      </c>
      <c r="V785" s="23" t="s">
        <v>416</v>
      </c>
      <c r="W785">
        <f ca="1">VALUE(LEFT(C785, 4))</f>
        <v>2013</v>
      </c>
      <c r="X785">
        <f ca="1">VALUE(MID(C785,6,FIND("_",C785,6)-6))</f>
        <v>8</v>
      </c>
      <c r="Y785" t="str">
        <f ca="1">IF(NOT(OR(ISBLANK(D785),ISBLANK(E785),D785="",E785="")),D785-E785,"")</f>
        <v/>
      </c>
      <c r="Z785" t="str">
        <f ca="1">IF(OR(NOT(ISNUMBER(D785)),ISBLANK(D785),D785="",ISBLANK(N785)),"",ABS(D785-N785))</f>
        <v/>
      </c>
      <c r="AA785">
        <f ca="1">IF(OR(ISBLANK(J785),ISBLANK(O785),J785="",O785=""),"",IF(J785=O785,1,0))</f>
        <v>0</v>
      </c>
      <c r="AB785" t="str">
        <f ca="1">IF(OR(ISBLANK(K785),ISBLANK(Q785),K785="",Q785=""),"",IF(K785=Q785,1,0))</f>
        <v/>
      </c>
      <c r="AC785" s="23" t="str">
        <f t="shared" ca="1" si="11"/>
        <v/>
      </c>
    </row>
    <row r="786" spans="1:29" x14ac:dyDescent="0.25">
      <c r="A786" s="23">
        <v>785</v>
      </c>
      <c r="B786">
        <v>387</v>
      </c>
      <c r="C786" t="str">
        <f ca="1">IFERROR(VLOOKUP($B786,INDIRECT(nfl_game_result),MATCH(C$1,INDIRECT(nfl_game_result_header),0),FALSE),"error")</f>
        <v>2013_08_SEA@STL</v>
      </c>
      <c r="D786" t="str">
        <f ca="1">IFERROR(IF(ISBLANK(VLOOKUP($B786,INDIRECT(nfl_game_result),MATCH(D$1,INDIRECT(nfl_game_result_header),0),FALSE)),"",VLOOKUP($B786,INDIRECT(nfl_game_result),MATCH(D$1,INDIRECT(nfl_game_result_header),0),FALSE)),"error")</f>
        <v/>
      </c>
      <c r="E786">
        <f ca="1">IFERROR(IF(ISBLANK(VLOOKUP($B786,INDIRECT(nfl_game_result),MATCH(E$1,INDIRECT(nfl_game_result_header),0),FALSE)),"",VLOOKUP($B786,INDIRECT(nfl_game_result),MATCH(E$1,INDIRECT(nfl_game_result_header),0),FALSE)),"error")</f>
        <v>10.5</v>
      </c>
      <c r="F786" s="23" t="str">
        <f ca="1">IFERROR(IF(ISBLANK(VLOOKUP($B786,INDIRECT(nfl_game_result),MATCH(F$1,INDIRECT(nfl_game_result_header),0),FALSE)),"",VLOOKUP($B786,INDIRECT(nfl_game_result),MATCH(F$1,INDIRECT(nfl_game_result_header),0),FALSE)),"error")</f>
        <v/>
      </c>
      <c r="G786" s="23" t="str">
        <f ca="1">IFERROR(IF(ISBLANK(VLOOKUP($B786,INDIRECT(nfl_game_result),MATCH(G$1,INDIRECT(nfl_game_result_header),0),FALSE)),"",VLOOKUP($B786,INDIRECT(nfl_game_result),MATCH(G$1,INDIRECT(nfl_game_result_header),0),FALSE)),"error")</f>
        <v/>
      </c>
      <c r="H786">
        <f ca="1">IFERROR(IF(ISBLANK(VLOOKUP($B786,INDIRECT(nfl_game_result),MATCH(H$1,INDIRECT(nfl_game_result_header),0),FALSE)),"",VLOOKUP($B786,INDIRECT(nfl_game_result),MATCH(H$1,INDIRECT(nfl_game_result_header),0),FALSE)),"error")</f>
        <v>9</v>
      </c>
      <c r="I786">
        <f ca="1">IFERROR(IF(ISBLANK(VLOOKUP($B786,INDIRECT(nfl_game_result),MATCH(I$1,INDIRECT(nfl_game_result_header),0),FALSE)),"",VLOOKUP($B786,INDIRECT(nfl_game_result),MATCH(I$1,INDIRECT(nfl_game_result_header),0),FALSE)),"error")</f>
        <v>14</v>
      </c>
      <c r="J786" t="str">
        <f ca="1">IFERROR(IF(ISBLANK(VLOOKUP($B786,INDIRECT(nfl_game_result),MATCH(J$1,INDIRECT(nfl_game_result_header),0),FALSE)),"",VLOOKUP($B786,INDIRECT(nfl_game_result),MATCH(J$1,INDIRECT(nfl_game_result_header),0),FALSE)),"error")</f>
        <v>STL</v>
      </c>
      <c r="K786" t="str">
        <f ca="1">IFERROR(IF(ISBLANK(VLOOKUP($B786,INDIRECT(nfl_game_result),MATCH(K$1,INDIRECT(nfl_game_result_header),0),FALSE)),"",VLOOKUP($B786,INDIRECT(nfl_game_result),MATCH(K$1,INDIRECT(nfl_game_result_header),0),FALSE)),"error")</f>
        <v>SEA</v>
      </c>
      <c r="L786" s="23" t="str">
        <f ca="1">IFERROR(IF(ISBLANK(VLOOKUP($B786,INDIRECT(nfl_game_result),MATCH(L$1,INDIRECT(nfl_game_result_header),0),FALSE)),"",VLOOKUP($B786,INDIRECT(nfl_game_result),MATCH(L$1,INDIRECT(nfl_game_result_header),0),FALSE)),"error")</f>
        <v/>
      </c>
      <c r="M786" t="s">
        <v>14</v>
      </c>
      <c r="N786">
        <v>12.5</v>
      </c>
      <c r="O786" t="s">
        <v>89</v>
      </c>
      <c r="V786" s="23" t="s">
        <v>416</v>
      </c>
      <c r="W786">
        <f ca="1">VALUE(LEFT(C786, 4))</f>
        <v>2013</v>
      </c>
      <c r="X786">
        <f ca="1">VALUE(MID(C786,6,FIND("_",C786,6)-6))</f>
        <v>8</v>
      </c>
      <c r="Y786" t="str">
        <f ca="1">IF(NOT(OR(ISBLANK(D786),ISBLANK(E786),D786="",E786="")),D786-E786,"")</f>
        <v/>
      </c>
      <c r="Z786" t="str">
        <f ca="1">IF(OR(NOT(ISNUMBER(D786)),ISBLANK(D786),D786="",ISBLANK(N786)),"",ABS(D786-N786))</f>
        <v/>
      </c>
      <c r="AA786">
        <f ca="1">IF(OR(ISBLANK(J786),ISBLANK(O786),J786="",O786=""),"",IF(J786=O786,1,0))</f>
        <v>0</v>
      </c>
      <c r="AB786" t="str">
        <f ca="1">IF(OR(ISBLANK(K786),ISBLANK(Q786),K786="",Q786=""),"",IF(K786=Q786,1,0))</f>
        <v/>
      </c>
      <c r="AC786" s="23" t="str">
        <f t="shared" ref="AC786:AC849" ca="1" si="12">IF(OR(ISBLANK(L786),ISBLANK(T786),L786="",T786=""),"",IF(L786=T786,1,0))</f>
        <v/>
      </c>
    </row>
    <row r="787" spans="1:29" x14ac:dyDescent="0.25">
      <c r="A787" s="23">
        <v>786</v>
      </c>
      <c r="B787">
        <v>388</v>
      </c>
      <c r="C787" t="str">
        <f ca="1">IFERROR(VLOOKUP($B787,INDIRECT(nfl_game_result),MATCH(C$1,INDIRECT(nfl_game_result_header),0),FALSE),"error")</f>
        <v>2013_09_CIN@MIA</v>
      </c>
      <c r="D787" t="str">
        <f ca="1">IFERROR(IF(ISBLANK(VLOOKUP($B787,INDIRECT(nfl_game_result),MATCH(D$1,INDIRECT(nfl_game_result_header),0),FALSE)),"",VLOOKUP($B787,INDIRECT(nfl_game_result),MATCH(D$1,INDIRECT(nfl_game_result_header),0),FALSE)),"error")</f>
        <v/>
      </c>
      <c r="E787">
        <f ca="1">IFERROR(IF(ISBLANK(VLOOKUP($B787,INDIRECT(nfl_game_result),MATCH(E$1,INDIRECT(nfl_game_result_header),0),FALSE)),"",VLOOKUP($B787,INDIRECT(nfl_game_result),MATCH(E$1,INDIRECT(nfl_game_result_header),0),FALSE)),"error")</f>
        <v>2.5</v>
      </c>
      <c r="F787" s="23" t="str">
        <f ca="1">IFERROR(IF(ISBLANK(VLOOKUP($B787,INDIRECT(nfl_game_result),MATCH(F$1,INDIRECT(nfl_game_result_header),0),FALSE)),"",VLOOKUP($B787,INDIRECT(nfl_game_result),MATCH(F$1,INDIRECT(nfl_game_result_header),0),FALSE)),"error")</f>
        <v/>
      </c>
      <c r="G787" s="23" t="str">
        <f ca="1">IFERROR(IF(ISBLANK(VLOOKUP($B787,INDIRECT(nfl_game_result),MATCH(G$1,INDIRECT(nfl_game_result_header),0),FALSE)),"",VLOOKUP($B787,INDIRECT(nfl_game_result),MATCH(G$1,INDIRECT(nfl_game_result_header),0),FALSE)),"error")</f>
        <v/>
      </c>
      <c r="H787">
        <f ca="1">IFERROR(IF(ISBLANK(VLOOKUP($B787,INDIRECT(nfl_game_result),MATCH(H$1,INDIRECT(nfl_game_result_header),0),FALSE)),"",VLOOKUP($B787,INDIRECT(nfl_game_result),MATCH(H$1,INDIRECT(nfl_game_result_header),0),FALSE)),"error")</f>
        <v>22</v>
      </c>
      <c r="I787">
        <f ca="1">IFERROR(IF(ISBLANK(VLOOKUP($B787,INDIRECT(nfl_game_result),MATCH(I$1,INDIRECT(nfl_game_result_header),0),FALSE)),"",VLOOKUP($B787,INDIRECT(nfl_game_result),MATCH(I$1,INDIRECT(nfl_game_result_header),0),FALSE)),"error")</f>
        <v>20</v>
      </c>
      <c r="J787" t="str">
        <f ca="1">IFERROR(IF(ISBLANK(VLOOKUP($B787,INDIRECT(nfl_game_result),MATCH(J$1,INDIRECT(nfl_game_result_header),0),FALSE)),"",VLOOKUP($B787,INDIRECT(nfl_game_result),MATCH(J$1,INDIRECT(nfl_game_result_header),0),FALSE)),"error")</f>
        <v>MIA</v>
      </c>
      <c r="K787" t="str">
        <f ca="1">IFERROR(IF(ISBLANK(VLOOKUP($B787,INDIRECT(nfl_game_result),MATCH(K$1,INDIRECT(nfl_game_result_header),0),FALSE)),"",VLOOKUP($B787,INDIRECT(nfl_game_result),MATCH(K$1,INDIRECT(nfl_game_result_header),0),FALSE)),"error")</f>
        <v>MIA</v>
      </c>
      <c r="L787" s="23" t="str">
        <f ca="1">IFERROR(IF(ISBLANK(VLOOKUP($B787,INDIRECT(nfl_game_result),MATCH(L$1,INDIRECT(nfl_game_result_header),0),FALSE)),"",VLOOKUP($B787,INDIRECT(nfl_game_result),MATCH(L$1,INDIRECT(nfl_game_result_header),0),FALSE)),"error")</f>
        <v/>
      </c>
      <c r="M787" t="s">
        <v>16</v>
      </c>
      <c r="N787">
        <v>3</v>
      </c>
      <c r="O787" t="s">
        <v>69</v>
      </c>
      <c r="V787" s="23" t="s">
        <v>416</v>
      </c>
      <c r="W787">
        <f ca="1">VALUE(LEFT(C787, 4))</f>
        <v>2013</v>
      </c>
      <c r="X787">
        <f ca="1">VALUE(MID(C787,6,FIND("_",C787,6)-6))</f>
        <v>9</v>
      </c>
      <c r="Y787" t="str">
        <f ca="1">IF(NOT(OR(ISBLANK(D787),ISBLANK(E787),D787="",E787="")),D787-E787,"")</f>
        <v/>
      </c>
      <c r="Z787" t="str">
        <f ca="1">IF(OR(NOT(ISNUMBER(D787)),ISBLANK(D787),D787="",ISBLANK(N787)),"",ABS(D787-N787))</f>
        <v/>
      </c>
      <c r="AA787">
        <f ca="1">IF(OR(ISBLANK(J787),ISBLANK(O787),J787="",O787=""),"",IF(J787=O787,1,0))</f>
        <v>0</v>
      </c>
      <c r="AB787" t="str">
        <f ca="1">IF(OR(ISBLANK(K787),ISBLANK(Q787),K787="",Q787=""),"",IF(K787=Q787,1,0))</f>
        <v/>
      </c>
      <c r="AC787" s="23" t="str">
        <f t="shared" ca="1" si="12"/>
        <v/>
      </c>
    </row>
    <row r="788" spans="1:29" x14ac:dyDescent="0.25">
      <c r="A788" s="23">
        <v>787</v>
      </c>
      <c r="B788">
        <v>389</v>
      </c>
      <c r="C788" t="str">
        <f ca="1">IFERROR(VLOOKUP($B788,INDIRECT(nfl_game_result),MATCH(C$1,INDIRECT(nfl_game_result_header),0),FALSE),"error")</f>
        <v>2013_09_ATL@CAR</v>
      </c>
      <c r="D788" t="str">
        <f ca="1">IFERROR(IF(ISBLANK(VLOOKUP($B788,INDIRECT(nfl_game_result),MATCH(D$1,INDIRECT(nfl_game_result_header),0),FALSE)),"",VLOOKUP($B788,INDIRECT(nfl_game_result),MATCH(D$1,INDIRECT(nfl_game_result_header),0),FALSE)),"error")</f>
        <v/>
      </c>
      <c r="E788">
        <f ca="1">IFERROR(IF(ISBLANK(VLOOKUP($B788,INDIRECT(nfl_game_result),MATCH(E$1,INDIRECT(nfl_game_result_header),0),FALSE)),"",VLOOKUP($B788,INDIRECT(nfl_game_result),MATCH(E$1,INDIRECT(nfl_game_result_header),0),FALSE)),"error")</f>
        <v>-7.5</v>
      </c>
      <c r="F788" s="23" t="str">
        <f ca="1">IFERROR(IF(ISBLANK(VLOOKUP($B788,INDIRECT(nfl_game_result),MATCH(F$1,INDIRECT(nfl_game_result_header),0),FALSE)),"",VLOOKUP($B788,INDIRECT(nfl_game_result),MATCH(F$1,INDIRECT(nfl_game_result_header),0),FALSE)),"error")</f>
        <v/>
      </c>
      <c r="G788" s="23" t="str">
        <f ca="1">IFERROR(IF(ISBLANK(VLOOKUP($B788,INDIRECT(nfl_game_result),MATCH(G$1,INDIRECT(nfl_game_result_header),0),FALSE)),"",VLOOKUP($B788,INDIRECT(nfl_game_result),MATCH(G$1,INDIRECT(nfl_game_result_header),0),FALSE)),"error")</f>
        <v/>
      </c>
      <c r="H788">
        <f ca="1">IFERROR(IF(ISBLANK(VLOOKUP($B788,INDIRECT(nfl_game_result),MATCH(H$1,INDIRECT(nfl_game_result_header),0),FALSE)),"",VLOOKUP($B788,INDIRECT(nfl_game_result),MATCH(H$1,INDIRECT(nfl_game_result_header),0),FALSE)),"error")</f>
        <v>34</v>
      </c>
      <c r="I788">
        <f ca="1">IFERROR(IF(ISBLANK(VLOOKUP($B788,INDIRECT(nfl_game_result),MATCH(I$1,INDIRECT(nfl_game_result_header),0),FALSE)),"",VLOOKUP($B788,INDIRECT(nfl_game_result),MATCH(I$1,INDIRECT(nfl_game_result_header),0),FALSE)),"error")</f>
        <v>10</v>
      </c>
      <c r="J788" t="str">
        <f ca="1">IFERROR(IF(ISBLANK(VLOOKUP($B788,INDIRECT(nfl_game_result),MATCH(J$1,INDIRECT(nfl_game_result_header),0),FALSE)),"",VLOOKUP($B788,INDIRECT(nfl_game_result),MATCH(J$1,INDIRECT(nfl_game_result_header),0),FALSE)),"error")</f>
        <v>CAR</v>
      </c>
      <c r="K788" t="str">
        <f ca="1">IFERROR(IF(ISBLANK(VLOOKUP($B788,INDIRECT(nfl_game_result),MATCH(K$1,INDIRECT(nfl_game_result_header),0),FALSE)),"",VLOOKUP($B788,INDIRECT(nfl_game_result),MATCH(K$1,INDIRECT(nfl_game_result_header),0),FALSE)),"error")</f>
        <v>CAR</v>
      </c>
      <c r="L788" s="23" t="str">
        <f ca="1">IFERROR(IF(ISBLANK(VLOOKUP($B788,INDIRECT(nfl_game_result),MATCH(L$1,INDIRECT(nfl_game_result_header),0),FALSE)),"",VLOOKUP($B788,INDIRECT(nfl_game_result),MATCH(L$1,INDIRECT(nfl_game_result_header),0),FALSE)),"error")</f>
        <v/>
      </c>
      <c r="M788" t="s">
        <v>16</v>
      </c>
      <c r="N788">
        <v>-6</v>
      </c>
      <c r="O788" t="s">
        <v>67</v>
      </c>
      <c r="V788" s="23" t="s">
        <v>416</v>
      </c>
      <c r="W788">
        <f ca="1">VALUE(LEFT(C788, 4))</f>
        <v>2013</v>
      </c>
      <c r="X788">
        <f ca="1">VALUE(MID(C788,6,FIND("_",C788,6)-6))</f>
        <v>9</v>
      </c>
      <c r="Y788" t="str">
        <f ca="1">IF(NOT(OR(ISBLANK(D788),ISBLANK(E788),D788="",E788="")),D788-E788,"")</f>
        <v/>
      </c>
      <c r="Z788" t="str">
        <f ca="1">IF(OR(NOT(ISNUMBER(D788)),ISBLANK(D788),D788="",ISBLANK(N788)),"",ABS(D788-N788))</f>
        <v/>
      </c>
      <c r="AA788">
        <f ca="1">IF(OR(ISBLANK(J788),ISBLANK(O788),J788="",O788=""),"",IF(J788=O788,1,0))</f>
        <v>1</v>
      </c>
      <c r="AB788" t="str">
        <f ca="1">IF(OR(ISBLANK(K788),ISBLANK(Q788),K788="",Q788=""),"",IF(K788=Q788,1,0))</f>
        <v/>
      </c>
      <c r="AC788" s="23" t="str">
        <f t="shared" ca="1" si="12"/>
        <v/>
      </c>
    </row>
    <row r="789" spans="1:29" x14ac:dyDescent="0.25">
      <c r="A789" s="23">
        <v>788</v>
      </c>
      <c r="B789">
        <v>390</v>
      </c>
      <c r="C789" t="str">
        <f ca="1">IFERROR(VLOOKUP($B789,INDIRECT(nfl_game_result),MATCH(C$1,INDIRECT(nfl_game_result_header),0),FALSE),"error")</f>
        <v>2013_09_KCY@BUF</v>
      </c>
      <c r="D789" t="str">
        <f ca="1">IFERROR(IF(ISBLANK(VLOOKUP($B789,INDIRECT(nfl_game_result),MATCH(D$1,INDIRECT(nfl_game_result_header),0),FALSE)),"",VLOOKUP($B789,INDIRECT(nfl_game_result),MATCH(D$1,INDIRECT(nfl_game_result_header),0),FALSE)),"error")</f>
        <v/>
      </c>
      <c r="E789">
        <f ca="1">IFERROR(IF(ISBLANK(VLOOKUP($B789,INDIRECT(nfl_game_result),MATCH(E$1,INDIRECT(nfl_game_result_header),0),FALSE)),"",VLOOKUP($B789,INDIRECT(nfl_game_result),MATCH(E$1,INDIRECT(nfl_game_result_header),0),FALSE)),"error")</f>
        <v>3.5</v>
      </c>
      <c r="F789" s="23" t="str">
        <f ca="1">IFERROR(IF(ISBLANK(VLOOKUP($B789,INDIRECT(nfl_game_result),MATCH(F$1,INDIRECT(nfl_game_result_header),0),FALSE)),"",VLOOKUP($B789,INDIRECT(nfl_game_result),MATCH(F$1,INDIRECT(nfl_game_result_header),0),FALSE)),"error")</f>
        <v/>
      </c>
      <c r="G789" s="23" t="str">
        <f ca="1">IFERROR(IF(ISBLANK(VLOOKUP($B789,INDIRECT(nfl_game_result),MATCH(G$1,INDIRECT(nfl_game_result_header),0),FALSE)),"",VLOOKUP($B789,INDIRECT(nfl_game_result),MATCH(G$1,INDIRECT(nfl_game_result_header),0),FALSE)),"error")</f>
        <v/>
      </c>
      <c r="H789">
        <f ca="1">IFERROR(IF(ISBLANK(VLOOKUP($B789,INDIRECT(nfl_game_result),MATCH(H$1,INDIRECT(nfl_game_result_header),0),FALSE)),"",VLOOKUP($B789,INDIRECT(nfl_game_result),MATCH(H$1,INDIRECT(nfl_game_result_header),0),FALSE)),"error")</f>
        <v>13</v>
      </c>
      <c r="I789">
        <f ca="1">IFERROR(IF(ISBLANK(VLOOKUP($B789,INDIRECT(nfl_game_result),MATCH(I$1,INDIRECT(nfl_game_result_header),0),FALSE)),"",VLOOKUP($B789,INDIRECT(nfl_game_result),MATCH(I$1,INDIRECT(nfl_game_result_header),0),FALSE)),"error")</f>
        <v>23</v>
      </c>
      <c r="J789" t="str">
        <f ca="1">IFERROR(IF(ISBLANK(VLOOKUP($B789,INDIRECT(nfl_game_result),MATCH(J$1,INDIRECT(nfl_game_result_header),0),FALSE)),"",VLOOKUP($B789,INDIRECT(nfl_game_result),MATCH(J$1,INDIRECT(nfl_game_result_header),0),FALSE)),"error")</f>
        <v>KCY</v>
      </c>
      <c r="K789" t="str">
        <f ca="1">IFERROR(IF(ISBLANK(VLOOKUP($B789,INDIRECT(nfl_game_result),MATCH(K$1,INDIRECT(nfl_game_result_header),0),FALSE)),"",VLOOKUP($B789,INDIRECT(nfl_game_result),MATCH(K$1,INDIRECT(nfl_game_result_header),0),FALSE)),"error")</f>
        <v>KCY</v>
      </c>
      <c r="L789" s="23" t="str">
        <f ca="1">IFERROR(IF(ISBLANK(VLOOKUP($B789,INDIRECT(nfl_game_result),MATCH(L$1,INDIRECT(nfl_game_result_header),0),FALSE)),"",VLOOKUP($B789,INDIRECT(nfl_game_result),MATCH(L$1,INDIRECT(nfl_game_result_header),0),FALSE)),"error")</f>
        <v/>
      </c>
      <c r="M789" t="s">
        <v>16</v>
      </c>
      <c r="N789">
        <v>4</v>
      </c>
      <c r="O789" t="s">
        <v>331</v>
      </c>
      <c r="V789" s="23" t="s">
        <v>416</v>
      </c>
      <c r="W789">
        <f ca="1">VALUE(LEFT(C789, 4))</f>
        <v>2013</v>
      </c>
      <c r="X789">
        <f ca="1">VALUE(MID(C789,6,FIND("_",C789,6)-6))</f>
        <v>9</v>
      </c>
      <c r="Y789" t="str">
        <f ca="1">IF(NOT(OR(ISBLANK(D789),ISBLANK(E789),D789="",E789="")),D789-E789,"")</f>
        <v/>
      </c>
      <c r="Z789" t="str">
        <f ca="1">IF(OR(NOT(ISNUMBER(D789)),ISBLANK(D789),D789="",ISBLANK(N789)),"",ABS(D789-N789))</f>
        <v/>
      </c>
      <c r="AA789">
        <f ca="1">IF(OR(ISBLANK(J789),ISBLANK(O789),J789="",O789=""),"",IF(J789=O789,1,0))</f>
        <v>1</v>
      </c>
      <c r="AB789" t="str">
        <f ca="1">IF(OR(ISBLANK(K789),ISBLANK(Q789),K789="",Q789=""),"",IF(K789=Q789,1,0))</f>
        <v/>
      </c>
      <c r="AC789" s="23" t="str">
        <f t="shared" ca="1" si="12"/>
        <v/>
      </c>
    </row>
    <row r="790" spans="1:29" x14ac:dyDescent="0.25">
      <c r="A790" s="23">
        <v>789</v>
      </c>
      <c r="B790">
        <v>391</v>
      </c>
      <c r="C790" t="str">
        <f ca="1">IFERROR(VLOOKUP($B790,INDIRECT(nfl_game_result),MATCH(C$1,INDIRECT(nfl_game_result_header),0),FALSE),"error")</f>
        <v>2013_09_MIN@DAL</v>
      </c>
      <c r="D790" t="str">
        <f ca="1">IFERROR(IF(ISBLANK(VLOOKUP($B790,INDIRECT(nfl_game_result),MATCH(D$1,INDIRECT(nfl_game_result_header),0),FALSE)),"",VLOOKUP($B790,INDIRECT(nfl_game_result),MATCH(D$1,INDIRECT(nfl_game_result_header),0),FALSE)),"error")</f>
        <v/>
      </c>
      <c r="E790">
        <f ca="1">IFERROR(IF(ISBLANK(VLOOKUP($B790,INDIRECT(nfl_game_result),MATCH(E$1,INDIRECT(nfl_game_result_header),0),FALSE)),"",VLOOKUP($B790,INDIRECT(nfl_game_result),MATCH(E$1,INDIRECT(nfl_game_result_header),0),FALSE)),"error")</f>
        <v>-10.5</v>
      </c>
      <c r="F790" s="23" t="str">
        <f ca="1">IFERROR(IF(ISBLANK(VLOOKUP($B790,INDIRECT(nfl_game_result),MATCH(F$1,INDIRECT(nfl_game_result_header),0),FALSE)),"",VLOOKUP($B790,INDIRECT(nfl_game_result),MATCH(F$1,INDIRECT(nfl_game_result_header),0),FALSE)),"error")</f>
        <v/>
      </c>
      <c r="G790" s="23" t="str">
        <f ca="1">IFERROR(IF(ISBLANK(VLOOKUP($B790,INDIRECT(nfl_game_result),MATCH(G$1,INDIRECT(nfl_game_result_header),0),FALSE)),"",VLOOKUP($B790,INDIRECT(nfl_game_result),MATCH(G$1,INDIRECT(nfl_game_result_header),0),FALSE)),"error")</f>
        <v/>
      </c>
      <c r="H790">
        <f ca="1">IFERROR(IF(ISBLANK(VLOOKUP($B790,INDIRECT(nfl_game_result),MATCH(H$1,INDIRECT(nfl_game_result_header),0),FALSE)),"",VLOOKUP($B790,INDIRECT(nfl_game_result),MATCH(H$1,INDIRECT(nfl_game_result_header),0),FALSE)),"error")</f>
        <v>27</v>
      </c>
      <c r="I790">
        <f ca="1">IFERROR(IF(ISBLANK(VLOOKUP($B790,INDIRECT(nfl_game_result),MATCH(I$1,INDIRECT(nfl_game_result_header),0),FALSE)),"",VLOOKUP($B790,INDIRECT(nfl_game_result),MATCH(I$1,INDIRECT(nfl_game_result_header),0),FALSE)),"error")</f>
        <v>23</v>
      </c>
      <c r="J790" t="str">
        <f ca="1">IFERROR(IF(ISBLANK(VLOOKUP($B790,INDIRECT(nfl_game_result),MATCH(J$1,INDIRECT(nfl_game_result_header),0),FALSE)),"",VLOOKUP($B790,INDIRECT(nfl_game_result),MATCH(J$1,INDIRECT(nfl_game_result_header),0),FALSE)),"error")</f>
        <v>MIN</v>
      </c>
      <c r="K790" t="str">
        <f ca="1">IFERROR(IF(ISBLANK(VLOOKUP($B790,INDIRECT(nfl_game_result),MATCH(K$1,INDIRECT(nfl_game_result_header),0),FALSE)),"",VLOOKUP($B790,INDIRECT(nfl_game_result),MATCH(K$1,INDIRECT(nfl_game_result_header),0),FALSE)),"error")</f>
        <v>DAL</v>
      </c>
      <c r="L790" s="23" t="str">
        <f ca="1">IFERROR(IF(ISBLANK(VLOOKUP($B790,INDIRECT(nfl_game_result),MATCH(L$1,INDIRECT(nfl_game_result_header),0),FALSE)),"",VLOOKUP($B790,INDIRECT(nfl_game_result),MATCH(L$1,INDIRECT(nfl_game_result_header),0),FALSE)),"error")</f>
        <v/>
      </c>
      <c r="M790" t="s">
        <v>16</v>
      </c>
      <c r="N790">
        <v>-8</v>
      </c>
      <c r="O790" t="s">
        <v>71</v>
      </c>
      <c r="V790" s="23" t="s">
        <v>416</v>
      </c>
      <c r="W790">
        <f ca="1">VALUE(LEFT(C790, 4))</f>
        <v>2013</v>
      </c>
      <c r="X790">
        <f ca="1">VALUE(MID(C790,6,FIND("_",C790,6)-6))</f>
        <v>9</v>
      </c>
      <c r="Y790" t="str">
        <f ca="1">IF(NOT(OR(ISBLANK(D790),ISBLANK(E790),D790="",E790="")),D790-E790,"")</f>
        <v/>
      </c>
      <c r="Z790" t="str">
        <f ca="1">IF(OR(NOT(ISNUMBER(D790)),ISBLANK(D790),D790="",ISBLANK(N790)),"",ABS(D790-N790))</f>
        <v/>
      </c>
      <c r="AA790">
        <f ca="1">IF(OR(ISBLANK(J790),ISBLANK(O790),J790="",O790=""),"",IF(J790=O790,1,0))</f>
        <v>0</v>
      </c>
      <c r="AB790" t="str">
        <f ca="1">IF(OR(ISBLANK(K790),ISBLANK(Q790),K790="",Q790=""),"",IF(K790=Q790,1,0))</f>
        <v/>
      </c>
      <c r="AC790" s="23" t="str">
        <f t="shared" ca="1" si="12"/>
        <v/>
      </c>
    </row>
    <row r="791" spans="1:29" x14ac:dyDescent="0.25">
      <c r="A791" s="23">
        <v>790</v>
      </c>
      <c r="B791">
        <v>392</v>
      </c>
      <c r="C791" t="str">
        <f ca="1">IFERROR(VLOOKUP($B791,INDIRECT(nfl_game_result),MATCH(C$1,INDIRECT(nfl_game_result_header),0),FALSE),"error")</f>
        <v>2013_09_TEN@STL</v>
      </c>
      <c r="D791" t="str">
        <f ca="1">IFERROR(IF(ISBLANK(VLOOKUP($B791,INDIRECT(nfl_game_result),MATCH(D$1,INDIRECT(nfl_game_result_header),0),FALSE)),"",VLOOKUP($B791,INDIRECT(nfl_game_result),MATCH(D$1,INDIRECT(nfl_game_result_header),0),FALSE)),"error")</f>
        <v/>
      </c>
      <c r="E791">
        <f ca="1">IFERROR(IF(ISBLANK(VLOOKUP($B791,INDIRECT(nfl_game_result),MATCH(E$1,INDIRECT(nfl_game_result_header),0),FALSE)),"",VLOOKUP($B791,INDIRECT(nfl_game_result),MATCH(E$1,INDIRECT(nfl_game_result_header),0),FALSE)),"error")</f>
        <v>2.5</v>
      </c>
      <c r="F791" s="23" t="str">
        <f ca="1">IFERROR(IF(ISBLANK(VLOOKUP($B791,INDIRECT(nfl_game_result),MATCH(F$1,INDIRECT(nfl_game_result_header),0),FALSE)),"",VLOOKUP($B791,INDIRECT(nfl_game_result),MATCH(F$1,INDIRECT(nfl_game_result_header),0),FALSE)),"error")</f>
        <v/>
      </c>
      <c r="G791" s="23" t="str">
        <f ca="1">IFERROR(IF(ISBLANK(VLOOKUP($B791,INDIRECT(nfl_game_result),MATCH(G$1,INDIRECT(nfl_game_result_header),0),FALSE)),"",VLOOKUP($B791,INDIRECT(nfl_game_result),MATCH(G$1,INDIRECT(nfl_game_result_header),0),FALSE)),"error")</f>
        <v/>
      </c>
      <c r="H791">
        <f ca="1">IFERROR(IF(ISBLANK(VLOOKUP($B791,INDIRECT(nfl_game_result),MATCH(H$1,INDIRECT(nfl_game_result_header),0),FALSE)),"",VLOOKUP($B791,INDIRECT(nfl_game_result),MATCH(H$1,INDIRECT(nfl_game_result_header),0),FALSE)),"error")</f>
        <v>21</v>
      </c>
      <c r="I791">
        <f ca="1">IFERROR(IF(ISBLANK(VLOOKUP($B791,INDIRECT(nfl_game_result),MATCH(I$1,INDIRECT(nfl_game_result_header),0),FALSE)),"",VLOOKUP($B791,INDIRECT(nfl_game_result),MATCH(I$1,INDIRECT(nfl_game_result_header),0),FALSE)),"error")</f>
        <v>28</v>
      </c>
      <c r="J791" t="str">
        <f ca="1">IFERROR(IF(ISBLANK(VLOOKUP($B791,INDIRECT(nfl_game_result),MATCH(J$1,INDIRECT(nfl_game_result_header),0),FALSE)),"",VLOOKUP($B791,INDIRECT(nfl_game_result),MATCH(J$1,INDIRECT(nfl_game_result_header),0),FALSE)),"error")</f>
        <v>TEN</v>
      </c>
      <c r="K791" t="str">
        <f ca="1">IFERROR(IF(ISBLANK(VLOOKUP($B791,INDIRECT(nfl_game_result),MATCH(K$1,INDIRECT(nfl_game_result_header),0),FALSE)),"",VLOOKUP($B791,INDIRECT(nfl_game_result),MATCH(K$1,INDIRECT(nfl_game_result_header),0),FALSE)),"error")</f>
        <v>TEN</v>
      </c>
      <c r="L791" s="23" t="str">
        <f ca="1">IFERROR(IF(ISBLANK(VLOOKUP($B791,INDIRECT(nfl_game_result),MATCH(L$1,INDIRECT(nfl_game_result_header),0),FALSE)),"",VLOOKUP($B791,INDIRECT(nfl_game_result),MATCH(L$1,INDIRECT(nfl_game_result_header),0),FALSE)),"error")</f>
        <v/>
      </c>
      <c r="M791" t="s">
        <v>16</v>
      </c>
      <c r="N791">
        <v>7.5</v>
      </c>
      <c r="O791" t="s">
        <v>93</v>
      </c>
      <c r="V791" s="23" t="s">
        <v>416</v>
      </c>
      <c r="W791">
        <f ca="1">VALUE(LEFT(C791, 4))</f>
        <v>2013</v>
      </c>
      <c r="X791">
        <f ca="1">VALUE(MID(C791,6,FIND("_",C791,6)-6))</f>
        <v>9</v>
      </c>
      <c r="Y791" t="str">
        <f ca="1">IF(NOT(OR(ISBLANK(D791),ISBLANK(E791),D791="",E791="")),D791-E791,"")</f>
        <v/>
      </c>
      <c r="Z791" t="str">
        <f ca="1">IF(OR(NOT(ISNUMBER(D791)),ISBLANK(D791),D791="",ISBLANK(N791)),"",ABS(D791-N791))</f>
        <v/>
      </c>
      <c r="AA791">
        <f ca="1">IF(OR(ISBLANK(J791),ISBLANK(O791),J791="",O791=""),"",IF(J791=O791,1,0))</f>
        <v>1</v>
      </c>
      <c r="AB791" t="str">
        <f ca="1">IF(OR(ISBLANK(K791),ISBLANK(Q791),K791="",Q791=""),"",IF(K791=Q791,1,0))</f>
        <v/>
      </c>
      <c r="AC791" s="23" t="str">
        <f t="shared" ca="1" si="12"/>
        <v/>
      </c>
    </row>
    <row r="792" spans="1:29" x14ac:dyDescent="0.25">
      <c r="A792" s="23">
        <v>791</v>
      </c>
      <c r="B792">
        <v>393</v>
      </c>
      <c r="C792" t="str">
        <f ca="1">IFERROR(VLOOKUP($B792,INDIRECT(nfl_game_result),MATCH(C$1,INDIRECT(nfl_game_result_header),0),FALSE),"error")</f>
        <v>2013_09_NOR@NYJ</v>
      </c>
      <c r="D792" t="str">
        <f ca="1">IFERROR(IF(ISBLANK(VLOOKUP($B792,INDIRECT(nfl_game_result),MATCH(D$1,INDIRECT(nfl_game_result_header),0),FALSE)),"",VLOOKUP($B792,INDIRECT(nfl_game_result),MATCH(D$1,INDIRECT(nfl_game_result_header),0),FALSE)),"error")</f>
        <v/>
      </c>
      <c r="E792">
        <f ca="1">IFERROR(IF(ISBLANK(VLOOKUP($B792,INDIRECT(nfl_game_result),MATCH(E$1,INDIRECT(nfl_game_result_header),0),FALSE)),"",VLOOKUP($B792,INDIRECT(nfl_game_result),MATCH(E$1,INDIRECT(nfl_game_result_header),0),FALSE)),"error")</f>
        <v>5.5</v>
      </c>
      <c r="F792" s="23" t="str">
        <f ca="1">IFERROR(IF(ISBLANK(VLOOKUP($B792,INDIRECT(nfl_game_result),MATCH(F$1,INDIRECT(nfl_game_result_header),0),FALSE)),"",VLOOKUP($B792,INDIRECT(nfl_game_result),MATCH(F$1,INDIRECT(nfl_game_result_header),0),FALSE)),"error")</f>
        <v/>
      </c>
      <c r="G792" s="23" t="str">
        <f ca="1">IFERROR(IF(ISBLANK(VLOOKUP($B792,INDIRECT(nfl_game_result),MATCH(G$1,INDIRECT(nfl_game_result_header),0),FALSE)),"",VLOOKUP($B792,INDIRECT(nfl_game_result),MATCH(G$1,INDIRECT(nfl_game_result_header),0),FALSE)),"error")</f>
        <v/>
      </c>
      <c r="H792">
        <f ca="1">IFERROR(IF(ISBLANK(VLOOKUP($B792,INDIRECT(nfl_game_result),MATCH(H$1,INDIRECT(nfl_game_result_header),0),FALSE)),"",VLOOKUP($B792,INDIRECT(nfl_game_result),MATCH(H$1,INDIRECT(nfl_game_result_header),0),FALSE)),"error")</f>
        <v>26</v>
      </c>
      <c r="I792">
        <f ca="1">IFERROR(IF(ISBLANK(VLOOKUP($B792,INDIRECT(nfl_game_result),MATCH(I$1,INDIRECT(nfl_game_result_header),0),FALSE)),"",VLOOKUP($B792,INDIRECT(nfl_game_result),MATCH(I$1,INDIRECT(nfl_game_result_header),0),FALSE)),"error")</f>
        <v>20</v>
      </c>
      <c r="J792" t="str">
        <f ca="1">IFERROR(IF(ISBLANK(VLOOKUP($B792,INDIRECT(nfl_game_result),MATCH(J$1,INDIRECT(nfl_game_result_header),0),FALSE)),"",VLOOKUP($B792,INDIRECT(nfl_game_result),MATCH(J$1,INDIRECT(nfl_game_result_header),0),FALSE)),"error")</f>
        <v>NYJ</v>
      </c>
      <c r="K792" t="str">
        <f ca="1">IFERROR(IF(ISBLANK(VLOOKUP($B792,INDIRECT(nfl_game_result),MATCH(K$1,INDIRECT(nfl_game_result_header),0),FALSE)),"",VLOOKUP($B792,INDIRECT(nfl_game_result),MATCH(K$1,INDIRECT(nfl_game_result_header),0),FALSE)),"error")</f>
        <v>NYJ</v>
      </c>
      <c r="L792" s="23" t="str">
        <f ca="1">IFERROR(IF(ISBLANK(VLOOKUP($B792,INDIRECT(nfl_game_result),MATCH(L$1,INDIRECT(nfl_game_result_header),0),FALSE)),"",VLOOKUP($B792,INDIRECT(nfl_game_result),MATCH(L$1,INDIRECT(nfl_game_result_header),0),FALSE)),"error")</f>
        <v/>
      </c>
      <c r="M792" t="s">
        <v>16</v>
      </c>
      <c r="N792">
        <v>6.5</v>
      </c>
      <c r="O792" t="s">
        <v>335</v>
      </c>
      <c r="V792" s="23" t="s">
        <v>416</v>
      </c>
      <c r="W792">
        <f ca="1">VALUE(LEFT(C792, 4))</f>
        <v>2013</v>
      </c>
      <c r="X792">
        <f ca="1">VALUE(MID(C792,6,FIND("_",C792,6)-6))</f>
        <v>9</v>
      </c>
      <c r="Y792" t="str">
        <f ca="1">IF(NOT(OR(ISBLANK(D792),ISBLANK(E792),D792="",E792="")),D792-E792,"")</f>
        <v/>
      </c>
      <c r="Z792" t="str">
        <f ca="1">IF(OR(NOT(ISNUMBER(D792)),ISBLANK(D792),D792="",ISBLANK(N792)),"",ABS(D792-N792))</f>
        <v/>
      </c>
      <c r="AA792">
        <f ca="1">IF(OR(ISBLANK(J792),ISBLANK(O792),J792="",O792=""),"",IF(J792=O792,1,0))</f>
        <v>0</v>
      </c>
      <c r="AB792" t="str">
        <f ca="1">IF(OR(ISBLANK(K792),ISBLANK(Q792),K792="",Q792=""),"",IF(K792=Q792,1,0))</f>
        <v/>
      </c>
      <c r="AC792" s="23" t="str">
        <f t="shared" ca="1" si="12"/>
        <v/>
      </c>
    </row>
    <row r="793" spans="1:29" x14ac:dyDescent="0.25">
      <c r="A793" s="23">
        <v>792</v>
      </c>
      <c r="B793">
        <v>394</v>
      </c>
      <c r="C793" t="str">
        <f ca="1">IFERROR(VLOOKUP($B793,INDIRECT(nfl_game_result),MATCH(C$1,INDIRECT(nfl_game_result_header),0),FALSE),"error")</f>
        <v>2013_09_SD@WAS</v>
      </c>
      <c r="D793" t="str">
        <f ca="1">IFERROR(IF(ISBLANK(VLOOKUP($B793,INDIRECT(nfl_game_result),MATCH(D$1,INDIRECT(nfl_game_result_header),0),FALSE)),"",VLOOKUP($B793,INDIRECT(nfl_game_result),MATCH(D$1,INDIRECT(nfl_game_result_header),0),FALSE)),"error")</f>
        <v/>
      </c>
      <c r="E793">
        <f ca="1">IFERROR(IF(ISBLANK(VLOOKUP($B793,INDIRECT(nfl_game_result),MATCH(E$1,INDIRECT(nfl_game_result_header),0),FALSE)),"",VLOOKUP($B793,INDIRECT(nfl_game_result),MATCH(E$1,INDIRECT(nfl_game_result_header),0),FALSE)),"error")</f>
        <v>-0.5</v>
      </c>
      <c r="F793" s="23" t="str">
        <f ca="1">IFERROR(IF(ISBLANK(VLOOKUP($B793,INDIRECT(nfl_game_result),MATCH(F$1,INDIRECT(nfl_game_result_header),0),FALSE)),"",VLOOKUP($B793,INDIRECT(nfl_game_result),MATCH(F$1,INDIRECT(nfl_game_result_header),0),FALSE)),"error")</f>
        <v/>
      </c>
      <c r="G793" s="23" t="str">
        <f ca="1">IFERROR(IF(ISBLANK(VLOOKUP($B793,INDIRECT(nfl_game_result),MATCH(G$1,INDIRECT(nfl_game_result_header),0),FALSE)),"",VLOOKUP($B793,INDIRECT(nfl_game_result),MATCH(G$1,INDIRECT(nfl_game_result_header),0),FALSE)),"error")</f>
        <v/>
      </c>
      <c r="H793">
        <f ca="1">IFERROR(IF(ISBLANK(VLOOKUP($B793,INDIRECT(nfl_game_result),MATCH(H$1,INDIRECT(nfl_game_result_header),0),FALSE)),"",VLOOKUP($B793,INDIRECT(nfl_game_result),MATCH(H$1,INDIRECT(nfl_game_result_header),0),FALSE)),"error")</f>
        <v>30</v>
      </c>
      <c r="I793">
        <f ca="1">IFERROR(IF(ISBLANK(VLOOKUP($B793,INDIRECT(nfl_game_result),MATCH(I$1,INDIRECT(nfl_game_result_header),0),FALSE)),"",VLOOKUP($B793,INDIRECT(nfl_game_result),MATCH(I$1,INDIRECT(nfl_game_result_header),0),FALSE)),"error")</f>
        <v>24</v>
      </c>
      <c r="J793" t="str">
        <f ca="1">IFERROR(IF(ISBLANK(VLOOKUP($B793,INDIRECT(nfl_game_result),MATCH(J$1,INDIRECT(nfl_game_result_header),0),FALSE)),"",VLOOKUP($B793,INDIRECT(nfl_game_result),MATCH(J$1,INDIRECT(nfl_game_result_header),0),FALSE)),"error")</f>
        <v>WAS</v>
      </c>
      <c r="K793" t="str">
        <f ca="1">IFERROR(IF(ISBLANK(VLOOKUP($B793,INDIRECT(nfl_game_result),MATCH(K$1,INDIRECT(nfl_game_result_header),0),FALSE)),"",VLOOKUP($B793,INDIRECT(nfl_game_result),MATCH(K$1,INDIRECT(nfl_game_result_header),0),FALSE)),"error")</f>
        <v>WAS</v>
      </c>
      <c r="L793" s="23" t="str">
        <f ca="1">IFERROR(IF(ISBLANK(VLOOKUP($B793,INDIRECT(nfl_game_result),MATCH(L$1,INDIRECT(nfl_game_result_header),0),FALSE)),"",VLOOKUP($B793,INDIRECT(nfl_game_result),MATCH(L$1,INDIRECT(nfl_game_result_header),0),FALSE)),"error")</f>
        <v/>
      </c>
      <c r="M793" t="s">
        <v>16</v>
      </c>
      <c r="N793">
        <v>-1</v>
      </c>
      <c r="O793" t="s">
        <v>88</v>
      </c>
      <c r="V793" s="23" t="s">
        <v>416</v>
      </c>
      <c r="W793">
        <f ca="1">VALUE(LEFT(C793, 4))</f>
        <v>2013</v>
      </c>
      <c r="X793">
        <f ca="1">VALUE(MID(C793,6,FIND("_",C793,6)-6))</f>
        <v>9</v>
      </c>
      <c r="Y793" t="str">
        <f ca="1">IF(NOT(OR(ISBLANK(D793),ISBLANK(E793),D793="",E793="")),D793-E793,"")</f>
        <v/>
      </c>
      <c r="Z793" t="str">
        <f ca="1">IF(OR(NOT(ISNUMBER(D793)),ISBLANK(D793),D793="",ISBLANK(N793)),"",ABS(D793-N793))</f>
        <v/>
      </c>
      <c r="AA793">
        <f ca="1">IF(OR(ISBLANK(J793),ISBLANK(O793),J793="",O793=""),"",IF(J793=O793,1,0))</f>
        <v>0</v>
      </c>
      <c r="AB793" t="str">
        <f ca="1">IF(OR(ISBLANK(K793),ISBLANK(Q793),K793="",Q793=""),"",IF(K793=Q793,1,0))</f>
        <v/>
      </c>
      <c r="AC793" s="23" t="str">
        <f t="shared" ca="1" si="12"/>
        <v/>
      </c>
    </row>
    <row r="794" spans="1:29" x14ac:dyDescent="0.25">
      <c r="A794" s="23">
        <v>793</v>
      </c>
      <c r="B794">
        <v>395</v>
      </c>
      <c r="C794" t="str">
        <f ca="1">IFERROR(VLOOKUP($B794,INDIRECT(nfl_game_result),MATCH(C$1,INDIRECT(nfl_game_result_header),0),FALSE),"error")</f>
        <v>2013_09_PHI@OAK</v>
      </c>
      <c r="D794" t="str">
        <f ca="1">IFERROR(IF(ISBLANK(VLOOKUP($B794,INDIRECT(nfl_game_result),MATCH(D$1,INDIRECT(nfl_game_result_header),0),FALSE)),"",VLOOKUP($B794,INDIRECT(nfl_game_result),MATCH(D$1,INDIRECT(nfl_game_result_header),0),FALSE)),"error")</f>
        <v/>
      </c>
      <c r="E794">
        <f ca="1">IFERROR(IF(ISBLANK(VLOOKUP($B794,INDIRECT(nfl_game_result),MATCH(E$1,INDIRECT(nfl_game_result_header),0),FALSE)),"",VLOOKUP($B794,INDIRECT(nfl_game_result),MATCH(E$1,INDIRECT(nfl_game_result_header),0),FALSE)),"error")</f>
        <v>-2.5</v>
      </c>
      <c r="F794" s="23" t="str">
        <f ca="1">IFERROR(IF(ISBLANK(VLOOKUP($B794,INDIRECT(nfl_game_result),MATCH(F$1,INDIRECT(nfl_game_result_header),0),FALSE)),"",VLOOKUP($B794,INDIRECT(nfl_game_result),MATCH(F$1,INDIRECT(nfl_game_result_header),0),FALSE)),"error")</f>
        <v/>
      </c>
      <c r="G794" s="23" t="str">
        <f ca="1">IFERROR(IF(ISBLANK(VLOOKUP($B794,INDIRECT(nfl_game_result),MATCH(G$1,INDIRECT(nfl_game_result_header),0),FALSE)),"",VLOOKUP($B794,INDIRECT(nfl_game_result),MATCH(G$1,INDIRECT(nfl_game_result_header),0),FALSE)),"error")</f>
        <v/>
      </c>
      <c r="H794">
        <f ca="1">IFERROR(IF(ISBLANK(VLOOKUP($B794,INDIRECT(nfl_game_result),MATCH(H$1,INDIRECT(nfl_game_result_header),0),FALSE)),"",VLOOKUP($B794,INDIRECT(nfl_game_result),MATCH(H$1,INDIRECT(nfl_game_result_header),0),FALSE)),"error")</f>
        <v>20</v>
      </c>
      <c r="I794">
        <f ca="1">IFERROR(IF(ISBLANK(VLOOKUP($B794,INDIRECT(nfl_game_result),MATCH(I$1,INDIRECT(nfl_game_result_header),0),FALSE)),"",VLOOKUP($B794,INDIRECT(nfl_game_result),MATCH(I$1,INDIRECT(nfl_game_result_header),0),FALSE)),"error")</f>
        <v>49</v>
      </c>
      <c r="J794" t="str">
        <f ca="1">IFERROR(IF(ISBLANK(VLOOKUP($B794,INDIRECT(nfl_game_result),MATCH(J$1,INDIRECT(nfl_game_result_header),0),FALSE)),"",VLOOKUP($B794,INDIRECT(nfl_game_result),MATCH(J$1,INDIRECT(nfl_game_result_header),0),FALSE)),"error")</f>
        <v>PHI</v>
      </c>
      <c r="K794" t="str">
        <f ca="1">IFERROR(IF(ISBLANK(VLOOKUP($B794,INDIRECT(nfl_game_result),MATCH(K$1,INDIRECT(nfl_game_result_header),0),FALSE)),"",VLOOKUP($B794,INDIRECT(nfl_game_result),MATCH(K$1,INDIRECT(nfl_game_result_header),0),FALSE)),"error")</f>
        <v>PHI</v>
      </c>
      <c r="L794" s="23" t="str">
        <f ca="1">IFERROR(IF(ISBLANK(VLOOKUP($B794,INDIRECT(nfl_game_result),MATCH(L$1,INDIRECT(nfl_game_result_header),0),FALSE)),"",VLOOKUP($B794,INDIRECT(nfl_game_result),MATCH(L$1,INDIRECT(nfl_game_result_header),0),FALSE)),"error")</f>
        <v/>
      </c>
      <c r="M794" t="s">
        <v>16</v>
      </c>
      <c r="N794">
        <v>-5</v>
      </c>
      <c r="O794" t="s">
        <v>85</v>
      </c>
      <c r="V794" s="23" t="s">
        <v>416</v>
      </c>
      <c r="W794">
        <f ca="1">VALUE(LEFT(C794, 4))</f>
        <v>2013</v>
      </c>
      <c r="X794">
        <f ca="1">VALUE(MID(C794,6,FIND("_",C794,6)-6))</f>
        <v>9</v>
      </c>
      <c r="Y794" t="str">
        <f ca="1">IF(NOT(OR(ISBLANK(D794),ISBLANK(E794),D794="",E794="")),D794-E794,"")</f>
        <v/>
      </c>
      <c r="Z794" t="str">
        <f ca="1">IF(OR(NOT(ISNUMBER(D794)),ISBLANK(D794),D794="",ISBLANK(N794)),"",ABS(D794-N794))</f>
        <v/>
      </c>
      <c r="AA794">
        <f ca="1">IF(OR(ISBLANK(J794),ISBLANK(O794),J794="",O794=""),"",IF(J794=O794,1,0))</f>
        <v>0</v>
      </c>
      <c r="AB794" t="str">
        <f ca="1">IF(OR(ISBLANK(K794),ISBLANK(Q794),K794="",Q794=""),"",IF(K794=Q794,1,0))</f>
        <v/>
      </c>
      <c r="AC794" s="23" t="str">
        <f t="shared" ca="1" si="12"/>
        <v/>
      </c>
    </row>
    <row r="795" spans="1:29" x14ac:dyDescent="0.25">
      <c r="A795" s="23">
        <v>794</v>
      </c>
      <c r="B795">
        <v>396</v>
      </c>
      <c r="C795" t="str">
        <f ca="1">IFERROR(VLOOKUP($B795,INDIRECT(nfl_game_result),MATCH(C$1,INDIRECT(nfl_game_result_header),0),FALSE),"error")</f>
        <v>2013_09_TBY@SEA</v>
      </c>
      <c r="D795" t="str">
        <f ca="1">IFERROR(IF(ISBLANK(VLOOKUP($B795,INDIRECT(nfl_game_result),MATCH(D$1,INDIRECT(nfl_game_result_header),0),FALSE)),"",VLOOKUP($B795,INDIRECT(nfl_game_result),MATCH(D$1,INDIRECT(nfl_game_result_header),0),FALSE)),"error")</f>
        <v/>
      </c>
      <c r="E795">
        <f ca="1">IFERROR(IF(ISBLANK(VLOOKUP($B795,INDIRECT(nfl_game_result),MATCH(E$1,INDIRECT(nfl_game_result_header),0),FALSE)),"",VLOOKUP($B795,INDIRECT(nfl_game_result),MATCH(E$1,INDIRECT(nfl_game_result_header),0),FALSE)),"error")</f>
        <v>-16.5</v>
      </c>
      <c r="F795" s="23" t="str">
        <f ca="1">IFERROR(IF(ISBLANK(VLOOKUP($B795,INDIRECT(nfl_game_result),MATCH(F$1,INDIRECT(nfl_game_result_header),0),FALSE)),"",VLOOKUP($B795,INDIRECT(nfl_game_result),MATCH(F$1,INDIRECT(nfl_game_result_header),0),FALSE)),"error")</f>
        <v/>
      </c>
      <c r="G795" s="23" t="str">
        <f ca="1">IFERROR(IF(ISBLANK(VLOOKUP($B795,INDIRECT(nfl_game_result),MATCH(G$1,INDIRECT(nfl_game_result_header),0),FALSE)),"",VLOOKUP($B795,INDIRECT(nfl_game_result),MATCH(G$1,INDIRECT(nfl_game_result_header),0),FALSE)),"error")</f>
        <v/>
      </c>
      <c r="H795">
        <f ca="1">IFERROR(IF(ISBLANK(VLOOKUP($B795,INDIRECT(nfl_game_result),MATCH(H$1,INDIRECT(nfl_game_result_header),0),FALSE)),"",VLOOKUP($B795,INDIRECT(nfl_game_result),MATCH(H$1,INDIRECT(nfl_game_result_header),0),FALSE)),"error")</f>
        <v>27</v>
      </c>
      <c r="I795">
        <f ca="1">IFERROR(IF(ISBLANK(VLOOKUP($B795,INDIRECT(nfl_game_result),MATCH(I$1,INDIRECT(nfl_game_result_header),0),FALSE)),"",VLOOKUP($B795,INDIRECT(nfl_game_result),MATCH(I$1,INDIRECT(nfl_game_result_header),0),FALSE)),"error")</f>
        <v>24</v>
      </c>
      <c r="J795" t="str">
        <f ca="1">IFERROR(IF(ISBLANK(VLOOKUP($B795,INDIRECT(nfl_game_result),MATCH(J$1,INDIRECT(nfl_game_result_header),0),FALSE)),"",VLOOKUP($B795,INDIRECT(nfl_game_result),MATCH(J$1,INDIRECT(nfl_game_result_header),0),FALSE)),"error")</f>
        <v>TBY</v>
      </c>
      <c r="K795" t="str">
        <f ca="1">IFERROR(IF(ISBLANK(VLOOKUP($B795,INDIRECT(nfl_game_result),MATCH(K$1,INDIRECT(nfl_game_result_header),0),FALSE)),"",VLOOKUP($B795,INDIRECT(nfl_game_result),MATCH(K$1,INDIRECT(nfl_game_result_header),0),FALSE)),"error")</f>
        <v>SEA</v>
      </c>
      <c r="L795" s="23" t="str">
        <f ca="1">IFERROR(IF(ISBLANK(VLOOKUP($B795,INDIRECT(nfl_game_result),MATCH(L$1,INDIRECT(nfl_game_result_header),0),FALSE)),"",VLOOKUP($B795,INDIRECT(nfl_game_result),MATCH(L$1,INDIRECT(nfl_game_result_header),0),FALSE)),"error")</f>
        <v/>
      </c>
      <c r="M795" t="s">
        <v>16</v>
      </c>
      <c r="N795">
        <v>-19.5</v>
      </c>
      <c r="O795" t="s">
        <v>89</v>
      </c>
      <c r="V795" s="23" t="s">
        <v>416</v>
      </c>
      <c r="W795">
        <f ca="1">VALUE(LEFT(C795, 4))</f>
        <v>2013</v>
      </c>
      <c r="X795">
        <f ca="1">VALUE(MID(C795,6,FIND("_",C795,6)-6))</f>
        <v>9</v>
      </c>
      <c r="Y795" t="str">
        <f ca="1">IF(NOT(OR(ISBLANK(D795),ISBLANK(E795),D795="",E795="")),D795-E795,"")</f>
        <v/>
      </c>
      <c r="Z795" t="str">
        <f ca="1">IF(OR(NOT(ISNUMBER(D795)),ISBLANK(D795),D795="",ISBLANK(N795)),"",ABS(D795-N795))</f>
        <v/>
      </c>
      <c r="AA795">
        <f ca="1">IF(OR(ISBLANK(J795),ISBLANK(O795),J795="",O795=""),"",IF(J795=O795,1,0))</f>
        <v>0</v>
      </c>
      <c r="AB795" t="str">
        <f ca="1">IF(OR(ISBLANK(K795),ISBLANK(Q795),K795="",Q795=""),"",IF(K795=Q795,1,0))</f>
        <v/>
      </c>
      <c r="AC795" s="23" t="str">
        <f t="shared" ca="1" si="12"/>
        <v/>
      </c>
    </row>
    <row r="796" spans="1:29" x14ac:dyDescent="0.25">
      <c r="A796" s="23">
        <v>795</v>
      </c>
      <c r="B796">
        <v>397</v>
      </c>
      <c r="C796" t="str">
        <f ca="1">IFERROR(VLOOKUP($B796,INDIRECT(nfl_game_result),MATCH(C$1,INDIRECT(nfl_game_result_header),0),FALSE),"error")</f>
        <v>2013_09_BAL@CLE</v>
      </c>
      <c r="D796" t="str">
        <f ca="1">IFERROR(IF(ISBLANK(VLOOKUP($B796,INDIRECT(nfl_game_result),MATCH(D$1,INDIRECT(nfl_game_result_header),0),FALSE)),"",VLOOKUP($B796,INDIRECT(nfl_game_result),MATCH(D$1,INDIRECT(nfl_game_result_header),0),FALSE)),"error")</f>
        <v/>
      </c>
      <c r="E796">
        <f ca="1">IFERROR(IF(ISBLANK(VLOOKUP($B796,INDIRECT(nfl_game_result),MATCH(E$1,INDIRECT(nfl_game_result_header),0),FALSE)),"",VLOOKUP($B796,INDIRECT(nfl_game_result),MATCH(E$1,INDIRECT(nfl_game_result_header),0),FALSE)),"error")</f>
        <v>2.5</v>
      </c>
      <c r="F796" s="23" t="str">
        <f ca="1">IFERROR(IF(ISBLANK(VLOOKUP($B796,INDIRECT(nfl_game_result),MATCH(F$1,INDIRECT(nfl_game_result_header),0),FALSE)),"",VLOOKUP($B796,INDIRECT(nfl_game_result),MATCH(F$1,INDIRECT(nfl_game_result_header),0),FALSE)),"error")</f>
        <v/>
      </c>
      <c r="G796" s="23" t="str">
        <f ca="1">IFERROR(IF(ISBLANK(VLOOKUP($B796,INDIRECT(nfl_game_result),MATCH(G$1,INDIRECT(nfl_game_result_header),0),FALSE)),"",VLOOKUP($B796,INDIRECT(nfl_game_result),MATCH(G$1,INDIRECT(nfl_game_result_header),0),FALSE)),"error")</f>
        <v/>
      </c>
      <c r="H796">
        <f ca="1">IFERROR(IF(ISBLANK(VLOOKUP($B796,INDIRECT(nfl_game_result),MATCH(H$1,INDIRECT(nfl_game_result_header),0),FALSE)),"",VLOOKUP($B796,INDIRECT(nfl_game_result),MATCH(H$1,INDIRECT(nfl_game_result_header),0),FALSE)),"error")</f>
        <v>24</v>
      </c>
      <c r="I796">
        <f ca="1">IFERROR(IF(ISBLANK(VLOOKUP($B796,INDIRECT(nfl_game_result),MATCH(I$1,INDIRECT(nfl_game_result_header),0),FALSE)),"",VLOOKUP($B796,INDIRECT(nfl_game_result),MATCH(I$1,INDIRECT(nfl_game_result_header),0),FALSE)),"error")</f>
        <v>18</v>
      </c>
      <c r="J796" t="str">
        <f ca="1">IFERROR(IF(ISBLANK(VLOOKUP($B796,INDIRECT(nfl_game_result),MATCH(J$1,INDIRECT(nfl_game_result_header),0),FALSE)),"",VLOOKUP($B796,INDIRECT(nfl_game_result),MATCH(J$1,INDIRECT(nfl_game_result_header),0),FALSE)),"error")</f>
        <v>CLE</v>
      </c>
      <c r="K796" t="str">
        <f ca="1">IFERROR(IF(ISBLANK(VLOOKUP($B796,INDIRECT(nfl_game_result),MATCH(K$1,INDIRECT(nfl_game_result_header),0),FALSE)),"",VLOOKUP($B796,INDIRECT(nfl_game_result),MATCH(K$1,INDIRECT(nfl_game_result_header),0),FALSE)),"error")</f>
        <v>CLE</v>
      </c>
      <c r="L796" s="23" t="str">
        <f ca="1">IFERROR(IF(ISBLANK(VLOOKUP($B796,INDIRECT(nfl_game_result),MATCH(L$1,INDIRECT(nfl_game_result_header),0),FALSE)),"",VLOOKUP($B796,INDIRECT(nfl_game_result),MATCH(L$1,INDIRECT(nfl_game_result_header),0),FALSE)),"error")</f>
        <v/>
      </c>
      <c r="M796" t="s">
        <v>16</v>
      </c>
      <c r="N796">
        <v>-1.5</v>
      </c>
      <c r="O796" t="s">
        <v>70</v>
      </c>
      <c r="V796" s="23" t="s">
        <v>416</v>
      </c>
      <c r="W796">
        <f ca="1">VALUE(LEFT(C796, 4))</f>
        <v>2013</v>
      </c>
      <c r="X796">
        <f ca="1">VALUE(MID(C796,6,FIND("_",C796,6)-6))</f>
        <v>9</v>
      </c>
      <c r="Y796" t="str">
        <f ca="1">IF(NOT(OR(ISBLANK(D796),ISBLANK(E796),D796="",E796="")),D796-E796,"")</f>
        <v/>
      </c>
      <c r="Z796" t="str">
        <f ca="1">IF(OR(NOT(ISNUMBER(D796)),ISBLANK(D796),D796="",ISBLANK(N796)),"",ABS(D796-N796))</f>
        <v/>
      </c>
      <c r="AA796">
        <f ca="1">IF(OR(ISBLANK(J796),ISBLANK(O796),J796="",O796=""),"",IF(J796=O796,1,0))</f>
        <v>1</v>
      </c>
      <c r="AB796" t="str">
        <f ca="1">IF(OR(ISBLANK(K796),ISBLANK(Q796),K796="",Q796=""),"",IF(K796=Q796,1,0))</f>
        <v/>
      </c>
      <c r="AC796" s="23" t="str">
        <f t="shared" ca="1" si="12"/>
        <v/>
      </c>
    </row>
    <row r="797" spans="1:29" x14ac:dyDescent="0.25">
      <c r="A797" s="23">
        <v>796</v>
      </c>
      <c r="B797">
        <v>398</v>
      </c>
      <c r="C797" t="str">
        <f ca="1">IFERROR(VLOOKUP($B797,INDIRECT(nfl_game_result),MATCH(C$1,INDIRECT(nfl_game_result_header),0),FALSE),"error")</f>
        <v>2013_09_PIT@NWE</v>
      </c>
      <c r="D797" t="str">
        <f ca="1">IFERROR(IF(ISBLANK(VLOOKUP($B797,INDIRECT(nfl_game_result),MATCH(D$1,INDIRECT(nfl_game_result_header),0),FALSE)),"",VLOOKUP($B797,INDIRECT(nfl_game_result),MATCH(D$1,INDIRECT(nfl_game_result_header),0),FALSE)),"error")</f>
        <v/>
      </c>
      <c r="E797">
        <f ca="1">IFERROR(IF(ISBLANK(VLOOKUP($B797,INDIRECT(nfl_game_result),MATCH(E$1,INDIRECT(nfl_game_result_header),0),FALSE)),"",VLOOKUP($B797,INDIRECT(nfl_game_result),MATCH(E$1,INDIRECT(nfl_game_result_header),0),FALSE)),"error")</f>
        <v>-7.5</v>
      </c>
      <c r="F797" s="23" t="str">
        <f ca="1">IFERROR(IF(ISBLANK(VLOOKUP($B797,INDIRECT(nfl_game_result),MATCH(F$1,INDIRECT(nfl_game_result_header),0),FALSE)),"",VLOOKUP($B797,INDIRECT(nfl_game_result),MATCH(F$1,INDIRECT(nfl_game_result_header),0),FALSE)),"error")</f>
        <v/>
      </c>
      <c r="G797" s="23" t="str">
        <f ca="1">IFERROR(IF(ISBLANK(VLOOKUP($B797,INDIRECT(nfl_game_result),MATCH(G$1,INDIRECT(nfl_game_result_header),0),FALSE)),"",VLOOKUP($B797,INDIRECT(nfl_game_result),MATCH(G$1,INDIRECT(nfl_game_result_header),0),FALSE)),"error")</f>
        <v/>
      </c>
      <c r="H797">
        <f ca="1">IFERROR(IF(ISBLANK(VLOOKUP($B797,INDIRECT(nfl_game_result),MATCH(H$1,INDIRECT(nfl_game_result_header),0),FALSE)),"",VLOOKUP($B797,INDIRECT(nfl_game_result),MATCH(H$1,INDIRECT(nfl_game_result_header),0),FALSE)),"error")</f>
        <v>55</v>
      </c>
      <c r="I797">
        <f ca="1">IFERROR(IF(ISBLANK(VLOOKUP($B797,INDIRECT(nfl_game_result),MATCH(I$1,INDIRECT(nfl_game_result_header),0),FALSE)),"",VLOOKUP($B797,INDIRECT(nfl_game_result),MATCH(I$1,INDIRECT(nfl_game_result_header),0),FALSE)),"error")</f>
        <v>31</v>
      </c>
      <c r="J797" t="str">
        <f ca="1">IFERROR(IF(ISBLANK(VLOOKUP($B797,INDIRECT(nfl_game_result),MATCH(J$1,INDIRECT(nfl_game_result_header),0),FALSE)),"",VLOOKUP($B797,INDIRECT(nfl_game_result),MATCH(J$1,INDIRECT(nfl_game_result_header),0),FALSE)),"error")</f>
        <v>NWE</v>
      </c>
      <c r="K797" t="str">
        <f ca="1">IFERROR(IF(ISBLANK(VLOOKUP($B797,INDIRECT(nfl_game_result),MATCH(K$1,INDIRECT(nfl_game_result_header),0),FALSE)),"",VLOOKUP($B797,INDIRECT(nfl_game_result),MATCH(K$1,INDIRECT(nfl_game_result_header),0),FALSE)),"error")</f>
        <v>NWE</v>
      </c>
      <c r="L797" s="23" t="str">
        <f ca="1">IFERROR(IF(ISBLANK(VLOOKUP($B797,INDIRECT(nfl_game_result),MATCH(L$1,INDIRECT(nfl_game_result_header),0),FALSE)),"",VLOOKUP($B797,INDIRECT(nfl_game_result),MATCH(L$1,INDIRECT(nfl_game_result_header),0),FALSE)),"error")</f>
        <v/>
      </c>
      <c r="M797" t="s">
        <v>16</v>
      </c>
      <c r="N797">
        <v>-7</v>
      </c>
      <c r="O797" t="s">
        <v>87</v>
      </c>
      <c r="V797" s="23" t="s">
        <v>416</v>
      </c>
      <c r="W797">
        <f ca="1">VALUE(LEFT(C797, 4))</f>
        <v>2013</v>
      </c>
      <c r="X797">
        <f ca="1">VALUE(MID(C797,6,FIND("_",C797,6)-6))</f>
        <v>9</v>
      </c>
      <c r="Y797" t="str">
        <f ca="1">IF(NOT(OR(ISBLANK(D797),ISBLANK(E797),D797="",E797="")),D797-E797,"")</f>
        <v/>
      </c>
      <c r="Z797" t="str">
        <f ca="1">IF(OR(NOT(ISNUMBER(D797)),ISBLANK(D797),D797="",ISBLANK(N797)),"",ABS(D797-N797))</f>
        <v/>
      </c>
      <c r="AA797">
        <f ca="1">IF(OR(ISBLANK(J797),ISBLANK(O797),J797="",O797=""),"",IF(J797=O797,1,0))</f>
        <v>0</v>
      </c>
      <c r="AB797" t="str">
        <f ca="1">IF(OR(ISBLANK(K797),ISBLANK(Q797),K797="",Q797=""),"",IF(K797=Q797,1,0))</f>
        <v/>
      </c>
      <c r="AC797" s="23" t="str">
        <f t="shared" ca="1" si="12"/>
        <v/>
      </c>
    </row>
    <row r="798" spans="1:29" x14ac:dyDescent="0.25">
      <c r="A798" s="23">
        <v>797</v>
      </c>
      <c r="B798">
        <v>399</v>
      </c>
      <c r="C798" t="str">
        <f ca="1">IFERROR(VLOOKUP($B798,INDIRECT(nfl_game_result),MATCH(C$1,INDIRECT(nfl_game_result_header),0),FALSE),"error")</f>
        <v>2013_09_IND@HOU</v>
      </c>
      <c r="D798" t="str">
        <f ca="1">IFERROR(IF(ISBLANK(VLOOKUP($B798,INDIRECT(nfl_game_result),MATCH(D$1,INDIRECT(nfl_game_result_header),0),FALSE)),"",VLOOKUP($B798,INDIRECT(nfl_game_result),MATCH(D$1,INDIRECT(nfl_game_result_header),0),FALSE)),"error")</f>
        <v/>
      </c>
      <c r="E798">
        <f ca="1">IFERROR(IF(ISBLANK(VLOOKUP($B798,INDIRECT(nfl_game_result),MATCH(E$1,INDIRECT(nfl_game_result_header),0),FALSE)),"",VLOOKUP($B798,INDIRECT(nfl_game_result),MATCH(E$1,INDIRECT(nfl_game_result_header),0),FALSE)),"error")</f>
        <v>2.5</v>
      </c>
      <c r="F798" s="23" t="str">
        <f ca="1">IFERROR(IF(ISBLANK(VLOOKUP($B798,INDIRECT(nfl_game_result),MATCH(F$1,INDIRECT(nfl_game_result_header),0),FALSE)),"",VLOOKUP($B798,INDIRECT(nfl_game_result),MATCH(F$1,INDIRECT(nfl_game_result_header),0),FALSE)),"error")</f>
        <v/>
      </c>
      <c r="G798" s="23" t="str">
        <f ca="1">IFERROR(IF(ISBLANK(VLOOKUP($B798,INDIRECT(nfl_game_result),MATCH(G$1,INDIRECT(nfl_game_result_header),0),FALSE)),"",VLOOKUP($B798,INDIRECT(nfl_game_result),MATCH(G$1,INDIRECT(nfl_game_result_header),0),FALSE)),"error")</f>
        <v/>
      </c>
      <c r="H798">
        <f ca="1">IFERROR(IF(ISBLANK(VLOOKUP($B798,INDIRECT(nfl_game_result),MATCH(H$1,INDIRECT(nfl_game_result_header),0),FALSE)),"",VLOOKUP($B798,INDIRECT(nfl_game_result),MATCH(H$1,INDIRECT(nfl_game_result_header),0),FALSE)),"error")</f>
        <v>24</v>
      </c>
      <c r="I798">
        <f ca="1">IFERROR(IF(ISBLANK(VLOOKUP($B798,INDIRECT(nfl_game_result),MATCH(I$1,INDIRECT(nfl_game_result_header),0),FALSE)),"",VLOOKUP($B798,INDIRECT(nfl_game_result),MATCH(I$1,INDIRECT(nfl_game_result_header),0),FALSE)),"error")</f>
        <v>27</v>
      </c>
      <c r="J798" t="str">
        <f ca="1">IFERROR(IF(ISBLANK(VLOOKUP($B798,INDIRECT(nfl_game_result),MATCH(J$1,INDIRECT(nfl_game_result_header),0),FALSE)),"",VLOOKUP($B798,INDIRECT(nfl_game_result),MATCH(J$1,INDIRECT(nfl_game_result_header),0),FALSE)),"error")</f>
        <v>IND</v>
      </c>
      <c r="K798" t="str">
        <f ca="1">IFERROR(IF(ISBLANK(VLOOKUP($B798,INDIRECT(nfl_game_result),MATCH(K$1,INDIRECT(nfl_game_result_header),0),FALSE)),"",VLOOKUP($B798,INDIRECT(nfl_game_result),MATCH(K$1,INDIRECT(nfl_game_result_header),0),FALSE)),"error")</f>
        <v>IND</v>
      </c>
      <c r="L798" s="23" t="str">
        <f ca="1">IFERROR(IF(ISBLANK(VLOOKUP($B798,INDIRECT(nfl_game_result),MATCH(L$1,INDIRECT(nfl_game_result_header),0),FALSE)),"",VLOOKUP($B798,INDIRECT(nfl_game_result),MATCH(L$1,INDIRECT(nfl_game_result_header),0),FALSE)),"error")</f>
        <v/>
      </c>
      <c r="M798" t="s">
        <v>16</v>
      </c>
      <c r="N798">
        <v>3</v>
      </c>
      <c r="O798" t="s">
        <v>76</v>
      </c>
      <c r="V798" s="23" t="s">
        <v>416</v>
      </c>
      <c r="W798">
        <f ca="1">VALUE(LEFT(C798, 4))</f>
        <v>2013</v>
      </c>
      <c r="X798">
        <f ca="1">VALUE(MID(C798,6,FIND("_",C798,6)-6))</f>
        <v>9</v>
      </c>
      <c r="Y798" t="str">
        <f ca="1">IF(NOT(OR(ISBLANK(D798),ISBLANK(E798),D798="",E798="")),D798-E798,"")</f>
        <v/>
      </c>
      <c r="Z798" t="str">
        <f ca="1">IF(OR(NOT(ISNUMBER(D798)),ISBLANK(D798),D798="",ISBLANK(N798)),"",ABS(D798-N798))</f>
        <v/>
      </c>
      <c r="AA798">
        <f ca="1">IF(OR(ISBLANK(J798),ISBLANK(O798),J798="",O798=""),"",IF(J798=O798,1,0))</f>
        <v>1</v>
      </c>
      <c r="AB798" t="str">
        <f ca="1">IF(OR(ISBLANK(K798),ISBLANK(Q798),K798="",Q798=""),"",IF(K798=Q798,1,0))</f>
        <v/>
      </c>
      <c r="AC798" s="23" t="str">
        <f t="shared" ca="1" si="12"/>
        <v/>
      </c>
    </row>
    <row r="799" spans="1:29" x14ac:dyDescent="0.25">
      <c r="A799" s="23">
        <v>798</v>
      </c>
      <c r="B799">
        <v>400</v>
      </c>
      <c r="C799" t="str">
        <f ca="1">IFERROR(VLOOKUP($B799,INDIRECT(nfl_game_result),MATCH(C$1,INDIRECT(nfl_game_result_header),0),FALSE),"error")</f>
        <v>2013_09_CHI@GBY</v>
      </c>
      <c r="D799" t="str">
        <f ca="1">IFERROR(IF(ISBLANK(VLOOKUP($B799,INDIRECT(nfl_game_result),MATCH(D$1,INDIRECT(nfl_game_result_header),0),FALSE)),"",VLOOKUP($B799,INDIRECT(nfl_game_result),MATCH(D$1,INDIRECT(nfl_game_result_header),0),FALSE)),"error")</f>
        <v/>
      </c>
      <c r="E799">
        <f ca="1">IFERROR(IF(ISBLANK(VLOOKUP($B799,INDIRECT(nfl_game_result),MATCH(E$1,INDIRECT(nfl_game_result_header),0),FALSE)),"",VLOOKUP($B799,INDIRECT(nfl_game_result),MATCH(E$1,INDIRECT(nfl_game_result_header),0),FALSE)),"error")</f>
        <v>-11.5</v>
      </c>
      <c r="F799" s="23" t="str">
        <f ca="1">IFERROR(IF(ISBLANK(VLOOKUP($B799,INDIRECT(nfl_game_result),MATCH(F$1,INDIRECT(nfl_game_result_header),0),FALSE)),"",VLOOKUP($B799,INDIRECT(nfl_game_result),MATCH(F$1,INDIRECT(nfl_game_result_header),0),FALSE)),"error")</f>
        <v/>
      </c>
      <c r="G799" s="23" t="str">
        <f ca="1">IFERROR(IF(ISBLANK(VLOOKUP($B799,INDIRECT(nfl_game_result),MATCH(G$1,INDIRECT(nfl_game_result_header),0),FALSE)),"",VLOOKUP($B799,INDIRECT(nfl_game_result),MATCH(G$1,INDIRECT(nfl_game_result_header),0),FALSE)),"error")</f>
        <v/>
      </c>
      <c r="H799">
        <f ca="1">IFERROR(IF(ISBLANK(VLOOKUP($B799,INDIRECT(nfl_game_result),MATCH(H$1,INDIRECT(nfl_game_result_header),0),FALSE)),"",VLOOKUP($B799,INDIRECT(nfl_game_result),MATCH(H$1,INDIRECT(nfl_game_result_header),0),FALSE)),"error")</f>
        <v>20</v>
      </c>
      <c r="I799">
        <f ca="1">IFERROR(IF(ISBLANK(VLOOKUP($B799,INDIRECT(nfl_game_result),MATCH(I$1,INDIRECT(nfl_game_result_header),0),FALSE)),"",VLOOKUP($B799,INDIRECT(nfl_game_result),MATCH(I$1,INDIRECT(nfl_game_result_header),0),FALSE)),"error")</f>
        <v>27</v>
      </c>
      <c r="J799" t="str">
        <f ca="1">IFERROR(IF(ISBLANK(VLOOKUP($B799,INDIRECT(nfl_game_result),MATCH(J$1,INDIRECT(nfl_game_result_header),0),FALSE)),"",VLOOKUP($B799,INDIRECT(nfl_game_result),MATCH(J$1,INDIRECT(nfl_game_result_header),0),FALSE)),"error")</f>
        <v>CHI</v>
      </c>
      <c r="K799" t="str">
        <f ca="1">IFERROR(IF(ISBLANK(VLOOKUP($B799,INDIRECT(nfl_game_result),MATCH(K$1,INDIRECT(nfl_game_result_header),0),FALSE)),"",VLOOKUP($B799,INDIRECT(nfl_game_result),MATCH(K$1,INDIRECT(nfl_game_result_header),0),FALSE)),"error")</f>
        <v>CHI</v>
      </c>
      <c r="L799" s="23" t="str">
        <f ca="1">IFERROR(IF(ISBLANK(VLOOKUP($B799,INDIRECT(nfl_game_result),MATCH(L$1,INDIRECT(nfl_game_result_header),0),FALSE)),"",VLOOKUP($B799,INDIRECT(nfl_game_result),MATCH(L$1,INDIRECT(nfl_game_result_header),0),FALSE)),"error")</f>
        <v/>
      </c>
      <c r="M799" t="s">
        <v>16</v>
      </c>
      <c r="N799">
        <v>-10</v>
      </c>
      <c r="O799" t="s">
        <v>68</v>
      </c>
      <c r="V799" s="23" t="s">
        <v>416</v>
      </c>
      <c r="W799">
        <f ca="1">VALUE(LEFT(C799, 4))</f>
        <v>2013</v>
      </c>
      <c r="X799">
        <f ca="1">VALUE(MID(C799,6,FIND("_",C799,6)-6))</f>
        <v>9</v>
      </c>
      <c r="Y799" t="str">
        <f ca="1">IF(NOT(OR(ISBLANK(D799),ISBLANK(E799),D799="",E799="")),D799-E799,"")</f>
        <v/>
      </c>
      <c r="Z799" t="str">
        <f ca="1">IF(OR(NOT(ISNUMBER(D799)),ISBLANK(D799),D799="",ISBLANK(N799)),"",ABS(D799-N799))</f>
        <v/>
      </c>
      <c r="AA799">
        <f ca="1">IF(OR(ISBLANK(J799),ISBLANK(O799),J799="",O799=""),"",IF(J799=O799,1,0))</f>
        <v>1</v>
      </c>
      <c r="AB799" t="str">
        <f ca="1">IF(OR(ISBLANK(K799),ISBLANK(Q799),K799="",Q799=""),"",IF(K799=Q799,1,0))</f>
        <v/>
      </c>
      <c r="AC799" s="23" t="str">
        <f t="shared" ca="1" si="12"/>
        <v/>
      </c>
    </row>
    <row r="800" spans="1:29" x14ac:dyDescent="0.25">
      <c r="A800" s="23">
        <v>799</v>
      </c>
      <c r="B800">
        <v>388</v>
      </c>
      <c r="C800" t="str">
        <f ca="1">IFERROR(VLOOKUP($B800,INDIRECT(nfl_game_result),MATCH(C$1,INDIRECT(nfl_game_result_header),0),FALSE),"error")</f>
        <v>2013_09_CIN@MIA</v>
      </c>
      <c r="D800" t="str">
        <f ca="1">IFERROR(IF(ISBLANK(VLOOKUP($B800,INDIRECT(nfl_game_result),MATCH(D$1,INDIRECT(nfl_game_result_header),0),FALSE)),"",VLOOKUP($B800,INDIRECT(nfl_game_result),MATCH(D$1,INDIRECT(nfl_game_result_header),0),FALSE)),"error")</f>
        <v/>
      </c>
      <c r="E800">
        <f ca="1">IFERROR(IF(ISBLANK(VLOOKUP($B800,INDIRECT(nfl_game_result),MATCH(E$1,INDIRECT(nfl_game_result_header),0),FALSE)),"",VLOOKUP($B800,INDIRECT(nfl_game_result),MATCH(E$1,INDIRECT(nfl_game_result_header),0),FALSE)),"error")</f>
        <v>2.5</v>
      </c>
      <c r="F800" s="23" t="str">
        <f ca="1">IFERROR(IF(ISBLANK(VLOOKUP($B800,INDIRECT(nfl_game_result),MATCH(F$1,INDIRECT(nfl_game_result_header),0),FALSE)),"",VLOOKUP($B800,INDIRECT(nfl_game_result),MATCH(F$1,INDIRECT(nfl_game_result_header),0),FALSE)),"error")</f>
        <v/>
      </c>
      <c r="G800" s="23" t="str">
        <f ca="1">IFERROR(IF(ISBLANK(VLOOKUP($B800,INDIRECT(nfl_game_result),MATCH(G$1,INDIRECT(nfl_game_result_header),0),FALSE)),"",VLOOKUP($B800,INDIRECT(nfl_game_result),MATCH(G$1,INDIRECT(nfl_game_result_header),0),FALSE)),"error")</f>
        <v/>
      </c>
      <c r="H800">
        <f ca="1">IFERROR(IF(ISBLANK(VLOOKUP($B800,INDIRECT(nfl_game_result),MATCH(H$1,INDIRECT(nfl_game_result_header),0),FALSE)),"",VLOOKUP($B800,INDIRECT(nfl_game_result),MATCH(H$1,INDIRECT(nfl_game_result_header),0),FALSE)),"error")</f>
        <v>22</v>
      </c>
      <c r="I800">
        <f ca="1">IFERROR(IF(ISBLANK(VLOOKUP($B800,INDIRECT(nfl_game_result),MATCH(I$1,INDIRECT(nfl_game_result_header),0),FALSE)),"",VLOOKUP($B800,INDIRECT(nfl_game_result),MATCH(I$1,INDIRECT(nfl_game_result_header),0),FALSE)),"error")</f>
        <v>20</v>
      </c>
      <c r="J800" t="str">
        <f ca="1">IFERROR(IF(ISBLANK(VLOOKUP($B800,INDIRECT(nfl_game_result),MATCH(J$1,INDIRECT(nfl_game_result_header),0),FALSE)),"",VLOOKUP($B800,INDIRECT(nfl_game_result),MATCH(J$1,INDIRECT(nfl_game_result_header),0),FALSE)),"error")</f>
        <v>MIA</v>
      </c>
      <c r="K800" t="str">
        <f ca="1">IFERROR(IF(ISBLANK(VLOOKUP($B800,INDIRECT(nfl_game_result),MATCH(K$1,INDIRECT(nfl_game_result_header),0),FALSE)),"",VLOOKUP($B800,INDIRECT(nfl_game_result),MATCH(K$1,INDIRECT(nfl_game_result_header),0),FALSE)),"error")</f>
        <v>MIA</v>
      </c>
      <c r="L800" s="23" t="str">
        <f ca="1">IFERROR(IF(ISBLANK(VLOOKUP($B800,INDIRECT(nfl_game_result),MATCH(L$1,INDIRECT(nfl_game_result_header),0),FALSE)),"",VLOOKUP($B800,INDIRECT(nfl_game_result),MATCH(L$1,INDIRECT(nfl_game_result_header),0),FALSE)),"error")</f>
        <v/>
      </c>
      <c r="M800" t="s">
        <v>14</v>
      </c>
      <c r="N800">
        <v>-1.5</v>
      </c>
      <c r="O800" t="s">
        <v>79</v>
      </c>
      <c r="V800" s="23" t="s">
        <v>416</v>
      </c>
      <c r="W800">
        <f ca="1">VALUE(LEFT(C800, 4))</f>
        <v>2013</v>
      </c>
      <c r="X800">
        <f ca="1">VALUE(MID(C800,6,FIND("_",C800,6)-6))</f>
        <v>9</v>
      </c>
      <c r="Y800" t="str">
        <f ca="1">IF(NOT(OR(ISBLANK(D800),ISBLANK(E800),D800="",E800="")),D800-E800,"")</f>
        <v/>
      </c>
      <c r="Z800" t="str">
        <f ca="1">IF(OR(NOT(ISNUMBER(D800)),ISBLANK(D800),D800="",ISBLANK(N800)),"",ABS(D800-N800))</f>
        <v/>
      </c>
      <c r="AA800">
        <f ca="1">IF(OR(ISBLANK(J800),ISBLANK(O800),J800="",O800=""),"",IF(J800=O800,1,0))</f>
        <v>1</v>
      </c>
      <c r="AB800" t="str">
        <f ca="1">IF(OR(ISBLANK(K800),ISBLANK(Q800),K800="",Q800=""),"",IF(K800=Q800,1,0))</f>
        <v/>
      </c>
      <c r="AC800" s="23" t="str">
        <f t="shared" ca="1" si="12"/>
        <v/>
      </c>
    </row>
    <row r="801" spans="1:29" x14ac:dyDescent="0.25">
      <c r="A801" s="23">
        <v>800</v>
      </c>
      <c r="B801">
        <v>389</v>
      </c>
      <c r="C801" t="str">
        <f ca="1">IFERROR(VLOOKUP($B801,INDIRECT(nfl_game_result),MATCH(C$1,INDIRECT(nfl_game_result_header),0),FALSE),"error")</f>
        <v>2013_09_ATL@CAR</v>
      </c>
      <c r="D801" t="str">
        <f ca="1">IFERROR(IF(ISBLANK(VLOOKUP($B801,INDIRECT(nfl_game_result),MATCH(D$1,INDIRECT(nfl_game_result_header),0),FALSE)),"",VLOOKUP($B801,INDIRECT(nfl_game_result),MATCH(D$1,INDIRECT(nfl_game_result_header),0),FALSE)),"error")</f>
        <v/>
      </c>
      <c r="E801">
        <f ca="1">IFERROR(IF(ISBLANK(VLOOKUP($B801,INDIRECT(nfl_game_result),MATCH(E$1,INDIRECT(nfl_game_result_header),0),FALSE)),"",VLOOKUP($B801,INDIRECT(nfl_game_result),MATCH(E$1,INDIRECT(nfl_game_result_header),0),FALSE)),"error")</f>
        <v>-7.5</v>
      </c>
      <c r="F801" s="23" t="str">
        <f ca="1">IFERROR(IF(ISBLANK(VLOOKUP($B801,INDIRECT(nfl_game_result),MATCH(F$1,INDIRECT(nfl_game_result_header),0),FALSE)),"",VLOOKUP($B801,INDIRECT(nfl_game_result),MATCH(F$1,INDIRECT(nfl_game_result_header),0),FALSE)),"error")</f>
        <v/>
      </c>
      <c r="G801" s="23" t="str">
        <f ca="1">IFERROR(IF(ISBLANK(VLOOKUP($B801,INDIRECT(nfl_game_result),MATCH(G$1,INDIRECT(nfl_game_result_header),0),FALSE)),"",VLOOKUP($B801,INDIRECT(nfl_game_result),MATCH(G$1,INDIRECT(nfl_game_result_header),0),FALSE)),"error")</f>
        <v/>
      </c>
      <c r="H801">
        <f ca="1">IFERROR(IF(ISBLANK(VLOOKUP($B801,INDIRECT(nfl_game_result),MATCH(H$1,INDIRECT(nfl_game_result_header),0),FALSE)),"",VLOOKUP($B801,INDIRECT(nfl_game_result),MATCH(H$1,INDIRECT(nfl_game_result_header),0),FALSE)),"error")</f>
        <v>34</v>
      </c>
      <c r="I801">
        <f ca="1">IFERROR(IF(ISBLANK(VLOOKUP($B801,INDIRECT(nfl_game_result),MATCH(I$1,INDIRECT(nfl_game_result_header),0),FALSE)),"",VLOOKUP($B801,INDIRECT(nfl_game_result),MATCH(I$1,INDIRECT(nfl_game_result_header),0),FALSE)),"error")</f>
        <v>10</v>
      </c>
      <c r="J801" t="str">
        <f ca="1">IFERROR(IF(ISBLANK(VLOOKUP($B801,INDIRECT(nfl_game_result),MATCH(J$1,INDIRECT(nfl_game_result_header),0),FALSE)),"",VLOOKUP($B801,INDIRECT(nfl_game_result),MATCH(J$1,INDIRECT(nfl_game_result_header),0),FALSE)),"error")</f>
        <v>CAR</v>
      </c>
      <c r="K801" t="str">
        <f ca="1">IFERROR(IF(ISBLANK(VLOOKUP($B801,INDIRECT(nfl_game_result),MATCH(K$1,INDIRECT(nfl_game_result_header),0),FALSE)),"",VLOOKUP($B801,INDIRECT(nfl_game_result),MATCH(K$1,INDIRECT(nfl_game_result_header),0),FALSE)),"error")</f>
        <v>CAR</v>
      </c>
      <c r="L801" s="23" t="str">
        <f ca="1">IFERROR(IF(ISBLANK(VLOOKUP($B801,INDIRECT(nfl_game_result),MATCH(L$1,INDIRECT(nfl_game_result_header),0),FALSE)),"",VLOOKUP($B801,INDIRECT(nfl_game_result),MATCH(L$1,INDIRECT(nfl_game_result_header),0),FALSE)),"error")</f>
        <v/>
      </c>
      <c r="M801" t="s">
        <v>14</v>
      </c>
      <c r="N801">
        <v>-6</v>
      </c>
      <c r="O801" t="s">
        <v>67</v>
      </c>
      <c r="V801" s="23" t="s">
        <v>416</v>
      </c>
      <c r="W801">
        <f ca="1">VALUE(LEFT(C801, 4))</f>
        <v>2013</v>
      </c>
      <c r="X801">
        <f ca="1">VALUE(MID(C801,6,FIND("_",C801,6)-6))</f>
        <v>9</v>
      </c>
      <c r="Y801" t="str">
        <f ca="1">IF(NOT(OR(ISBLANK(D801),ISBLANK(E801),D801="",E801="")),D801-E801,"")</f>
        <v/>
      </c>
      <c r="Z801" t="str">
        <f ca="1">IF(OR(NOT(ISNUMBER(D801)),ISBLANK(D801),D801="",ISBLANK(N801)),"",ABS(D801-N801))</f>
        <v/>
      </c>
      <c r="AA801">
        <f ca="1">IF(OR(ISBLANK(J801),ISBLANK(O801),J801="",O801=""),"",IF(J801=O801,1,0))</f>
        <v>1</v>
      </c>
      <c r="AB801" t="str">
        <f ca="1">IF(OR(ISBLANK(K801),ISBLANK(Q801),K801="",Q801=""),"",IF(K801=Q801,1,0))</f>
        <v/>
      </c>
      <c r="AC801" s="23" t="str">
        <f t="shared" ca="1" si="12"/>
        <v/>
      </c>
    </row>
    <row r="802" spans="1:29" x14ac:dyDescent="0.25">
      <c r="A802" s="23">
        <v>801</v>
      </c>
      <c r="B802">
        <v>390</v>
      </c>
      <c r="C802" t="str">
        <f ca="1">IFERROR(VLOOKUP($B802,INDIRECT(nfl_game_result),MATCH(C$1,INDIRECT(nfl_game_result_header),0),FALSE),"error")</f>
        <v>2013_09_KCY@BUF</v>
      </c>
      <c r="D802" t="str">
        <f ca="1">IFERROR(IF(ISBLANK(VLOOKUP($B802,INDIRECT(nfl_game_result),MATCH(D$1,INDIRECT(nfl_game_result_header),0),FALSE)),"",VLOOKUP($B802,INDIRECT(nfl_game_result),MATCH(D$1,INDIRECT(nfl_game_result_header),0),FALSE)),"error")</f>
        <v/>
      </c>
      <c r="E802">
        <f ca="1">IFERROR(IF(ISBLANK(VLOOKUP($B802,INDIRECT(nfl_game_result),MATCH(E$1,INDIRECT(nfl_game_result_header),0),FALSE)),"",VLOOKUP($B802,INDIRECT(nfl_game_result),MATCH(E$1,INDIRECT(nfl_game_result_header),0),FALSE)),"error")</f>
        <v>3.5</v>
      </c>
      <c r="F802" s="23" t="str">
        <f ca="1">IFERROR(IF(ISBLANK(VLOOKUP($B802,INDIRECT(nfl_game_result),MATCH(F$1,INDIRECT(nfl_game_result_header),0),FALSE)),"",VLOOKUP($B802,INDIRECT(nfl_game_result),MATCH(F$1,INDIRECT(nfl_game_result_header),0),FALSE)),"error")</f>
        <v/>
      </c>
      <c r="G802" s="23" t="str">
        <f ca="1">IFERROR(IF(ISBLANK(VLOOKUP($B802,INDIRECT(nfl_game_result),MATCH(G$1,INDIRECT(nfl_game_result_header),0),FALSE)),"",VLOOKUP($B802,INDIRECT(nfl_game_result),MATCH(G$1,INDIRECT(nfl_game_result_header),0),FALSE)),"error")</f>
        <v/>
      </c>
      <c r="H802">
        <f ca="1">IFERROR(IF(ISBLANK(VLOOKUP($B802,INDIRECT(nfl_game_result),MATCH(H$1,INDIRECT(nfl_game_result_header),0),FALSE)),"",VLOOKUP($B802,INDIRECT(nfl_game_result),MATCH(H$1,INDIRECT(nfl_game_result_header),0),FALSE)),"error")</f>
        <v>13</v>
      </c>
      <c r="I802">
        <f ca="1">IFERROR(IF(ISBLANK(VLOOKUP($B802,INDIRECT(nfl_game_result),MATCH(I$1,INDIRECT(nfl_game_result_header),0),FALSE)),"",VLOOKUP($B802,INDIRECT(nfl_game_result),MATCH(I$1,INDIRECT(nfl_game_result_header),0),FALSE)),"error")</f>
        <v>23</v>
      </c>
      <c r="J802" t="str">
        <f ca="1">IFERROR(IF(ISBLANK(VLOOKUP($B802,INDIRECT(nfl_game_result),MATCH(J$1,INDIRECT(nfl_game_result_header),0),FALSE)),"",VLOOKUP($B802,INDIRECT(nfl_game_result),MATCH(J$1,INDIRECT(nfl_game_result_header),0),FALSE)),"error")</f>
        <v>KCY</v>
      </c>
      <c r="K802" t="str">
        <f ca="1">IFERROR(IF(ISBLANK(VLOOKUP($B802,INDIRECT(nfl_game_result),MATCH(K$1,INDIRECT(nfl_game_result_header),0),FALSE)),"",VLOOKUP($B802,INDIRECT(nfl_game_result),MATCH(K$1,INDIRECT(nfl_game_result_header),0),FALSE)),"error")</f>
        <v>KCY</v>
      </c>
      <c r="L802" s="23" t="str">
        <f ca="1">IFERROR(IF(ISBLANK(VLOOKUP($B802,INDIRECT(nfl_game_result),MATCH(L$1,INDIRECT(nfl_game_result_header),0),FALSE)),"",VLOOKUP($B802,INDIRECT(nfl_game_result),MATCH(L$1,INDIRECT(nfl_game_result_header),0),FALSE)),"error")</f>
        <v/>
      </c>
      <c r="M802" t="s">
        <v>14</v>
      </c>
      <c r="N802">
        <v>7</v>
      </c>
      <c r="O802" t="s">
        <v>331</v>
      </c>
      <c r="V802" s="23" t="s">
        <v>416</v>
      </c>
      <c r="W802">
        <f ca="1">VALUE(LEFT(C802, 4))</f>
        <v>2013</v>
      </c>
      <c r="X802">
        <f ca="1">VALUE(MID(C802,6,FIND("_",C802,6)-6))</f>
        <v>9</v>
      </c>
      <c r="Y802" t="str">
        <f ca="1">IF(NOT(OR(ISBLANK(D802),ISBLANK(E802),D802="",E802="")),D802-E802,"")</f>
        <v/>
      </c>
      <c r="Z802" t="str">
        <f ca="1">IF(OR(NOT(ISNUMBER(D802)),ISBLANK(D802),D802="",ISBLANK(N802)),"",ABS(D802-N802))</f>
        <v/>
      </c>
      <c r="AA802">
        <f ca="1">IF(OR(ISBLANK(J802),ISBLANK(O802),J802="",O802=""),"",IF(J802=O802,1,0))</f>
        <v>1</v>
      </c>
      <c r="AB802" t="str">
        <f ca="1">IF(OR(ISBLANK(K802),ISBLANK(Q802),K802="",Q802=""),"",IF(K802=Q802,1,0))</f>
        <v/>
      </c>
      <c r="AC802" s="23" t="str">
        <f t="shared" ca="1" si="12"/>
        <v/>
      </c>
    </row>
    <row r="803" spans="1:29" x14ac:dyDescent="0.25">
      <c r="A803" s="23">
        <v>802</v>
      </c>
      <c r="B803">
        <v>391</v>
      </c>
      <c r="C803" t="str">
        <f ca="1">IFERROR(VLOOKUP($B803,INDIRECT(nfl_game_result),MATCH(C$1,INDIRECT(nfl_game_result_header),0),FALSE),"error")</f>
        <v>2013_09_MIN@DAL</v>
      </c>
      <c r="D803" t="str">
        <f ca="1">IFERROR(IF(ISBLANK(VLOOKUP($B803,INDIRECT(nfl_game_result),MATCH(D$1,INDIRECT(nfl_game_result_header),0),FALSE)),"",VLOOKUP($B803,INDIRECT(nfl_game_result),MATCH(D$1,INDIRECT(nfl_game_result_header),0),FALSE)),"error")</f>
        <v/>
      </c>
      <c r="E803">
        <f ca="1">IFERROR(IF(ISBLANK(VLOOKUP($B803,INDIRECT(nfl_game_result),MATCH(E$1,INDIRECT(nfl_game_result_header),0),FALSE)),"",VLOOKUP($B803,INDIRECT(nfl_game_result),MATCH(E$1,INDIRECT(nfl_game_result_header),0),FALSE)),"error")</f>
        <v>-10.5</v>
      </c>
      <c r="F803" s="23" t="str">
        <f ca="1">IFERROR(IF(ISBLANK(VLOOKUP($B803,INDIRECT(nfl_game_result),MATCH(F$1,INDIRECT(nfl_game_result_header),0),FALSE)),"",VLOOKUP($B803,INDIRECT(nfl_game_result),MATCH(F$1,INDIRECT(nfl_game_result_header),0),FALSE)),"error")</f>
        <v/>
      </c>
      <c r="G803" s="23" t="str">
        <f ca="1">IFERROR(IF(ISBLANK(VLOOKUP($B803,INDIRECT(nfl_game_result),MATCH(G$1,INDIRECT(nfl_game_result_header),0),FALSE)),"",VLOOKUP($B803,INDIRECT(nfl_game_result),MATCH(G$1,INDIRECT(nfl_game_result_header),0),FALSE)),"error")</f>
        <v/>
      </c>
      <c r="H803">
        <f ca="1">IFERROR(IF(ISBLANK(VLOOKUP($B803,INDIRECT(nfl_game_result),MATCH(H$1,INDIRECT(nfl_game_result_header),0),FALSE)),"",VLOOKUP($B803,INDIRECT(nfl_game_result),MATCH(H$1,INDIRECT(nfl_game_result_header),0),FALSE)),"error")</f>
        <v>27</v>
      </c>
      <c r="I803">
        <f ca="1">IFERROR(IF(ISBLANK(VLOOKUP($B803,INDIRECT(nfl_game_result),MATCH(I$1,INDIRECT(nfl_game_result_header),0),FALSE)),"",VLOOKUP($B803,INDIRECT(nfl_game_result),MATCH(I$1,INDIRECT(nfl_game_result_header),0),FALSE)),"error")</f>
        <v>23</v>
      </c>
      <c r="J803" t="str">
        <f ca="1">IFERROR(IF(ISBLANK(VLOOKUP($B803,INDIRECT(nfl_game_result),MATCH(J$1,INDIRECT(nfl_game_result_header),0),FALSE)),"",VLOOKUP($B803,INDIRECT(nfl_game_result),MATCH(J$1,INDIRECT(nfl_game_result_header),0),FALSE)),"error")</f>
        <v>MIN</v>
      </c>
      <c r="K803" t="str">
        <f ca="1">IFERROR(IF(ISBLANK(VLOOKUP($B803,INDIRECT(nfl_game_result),MATCH(K$1,INDIRECT(nfl_game_result_header),0),FALSE)),"",VLOOKUP($B803,INDIRECT(nfl_game_result),MATCH(K$1,INDIRECT(nfl_game_result_header),0),FALSE)),"error")</f>
        <v>DAL</v>
      </c>
      <c r="L803" s="23" t="str">
        <f ca="1">IFERROR(IF(ISBLANK(VLOOKUP($B803,INDIRECT(nfl_game_result),MATCH(L$1,INDIRECT(nfl_game_result_header),0),FALSE)),"",VLOOKUP($B803,INDIRECT(nfl_game_result),MATCH(L$1,INDIRECT(nfl_game_result_header),0),FALSE)),"error")</f>
        <v/>
      </c>
      <c r="M803" t="s">
        <v>14</v>
      </c>
      <c r="N803">
        <v>-8</v>
      </c>
      <c r="O803" t="s">
        <v>80</v>
      </c>
      <c r="V803" s="23" t="s">
        <v>416</v>
      </c>
      <c r="W803">
        <f ca="1">VALUE(LEFT(C803, 4))</f>
        <v>2013</v>
      </c>
      <c r="X803">
        <f ca="1">VALUE(MID(C803,6,FIND("_",C803,6)-6))</f>
        <v>9</v>
      </c>
      <c r="Y803" t="str">
        <f ca="1">IF(NOT(OR(ISBLANK(D803),ISBLANK(E803),D803="",E803="")),D803-E803,"")</f>
        <v/>
      </c>
      <c r="Z803" t="str">
        <f ca="1">IF(OR(NOT(ISNUMBER(D803)),ISBLANK(D803),D803="",ISBLANK(N803)),"",ABS(D803-N803))</f>
        <v/>
      </c>
      <c r="AA803">
        <f ca="1">IF(OR(ISBLANK(J803),ISBLANK(O803),J803="",O803=""),"",IF(J803=O803,1,0))</f>
        <v>1</v>
      </c>
      <c r="AB803" t="str">
        <f ca="1">IF(OR(ISBLANK(K803),ISBLANK(Q803),K803="",Q803=""),"",IF(K803=Q803,1,0))</f>
        <v/>
      </c>
      <c r="AC803" s="23" t="str">
        <f t="shared" ca="1" si="12"/>
        <v/>
      </c>
    </row>
    <row r="804" spans="1:29" x14ac:dyDescent="0.25">
      <c r="A804" s="23">
        <v>803</v>
      </c>
      <c r="B804">
        <v>392</v>
      </c>
      <c r="C804" t="str">
        <f ca="1">IFERROR(VLOOKUP($B804,INDIRECT(nfl_game_result),MATCH(C$1,INDIRECT(nfl_game_result_header),0),FALSE),"error")</f>
        <v>2013_09_TEN@STL</v>
      </c>
      <c r="D804" t="str">
        <f ca="1">IFERROR(IF(ISBLANK(VLOOKUP($B804,INDIRECT(nfl_game_result),MATCH(D$1,INDIRECT(nfl_game_result_header),0),FALSE)),"",VLOOKUP($B804,INDIRECT(nfl_game_result),MATCH(D$1,INDIRECT(nfl_game_result_header),0),FALSE)),"error")</f>
        <v/>
      </c>
      <c r="E804">
        <f ca="1">IFERROR(IF(ISBLANK(VLOOKUP($B804,INDIRECT(nfl_game_result),MATCH(E$1,INDIRECT(nfl_game_result_header),0),FALSE)),"",VLOOKUP($B804,INDIRECT(nfl_game_result),MATCH(E$1,INDIRECT(nfl_game_result_header),0),FALSE)),"error")</f>
        <v>2.5</v>
      </c>
      <c r="F804" s="23" t="str">
        <f ca="1">IFERROR(IF(ISBLANK(VLOOKUP($B804,INDIRECT(nfl_game_result),MATCH(F$1,INDIRECT(nfl_game_result_header),0),FALSE)),"",VLOOKUP($B804,INDIRECT(nfl_game_result),MATCH(F$1,INDIRECT(nfl_game_result_header),0),FALSE)),"error")</f>
        <v/>
      </c>
      <c r="G804" s="23" t="str">
        <f ca="1">IFERROR(IF(ISBLANK(VLOOKUP($B804,INDIRECT(nfl_game_result),MATCH(G$1,INDIRECT(nfl_game_result_header),0),FALSE)),"",VLOOKUP($B804,INDIRECT(nfl_game_result),MATCH(G$1,INDIRECT(nfl_game_result_header),0),FALSE)),"error")</f>
        <v/>
      </c>
      <c r="H804">
        <f ca="1">IFERROR(IF(ISBLANK(VLOOKUP($B804,INDIRECT(nfl_game_result),MATCH(H$1,INDIRECT(nfl_game_result_header),0),FALSE)),"",VLOOKUP($B804,INDIRECT(nfl_game_result),MATCH(H$1,INDIRECT(nfl_game_result_header),0),FALSE)),"error")</f>
        <v>21</v>
      </c>
      <c r="I804">
        <f ca="1">IFERROR(IF(ISBLANK(VLOOKUP($B804,INDIRECT(nfl_game_result),MATCH(I$1,INDIRECT(nfl_game_result_header),0),FALSE)),"",VLOOKUP($B804,INDIRECT(nfl_game_result),MATCH(I$1,INDIRECT(nfl_game_result_header),0),FALSE)),"error")</f>
        <v>28</v>
      </c>
      <c r="J804" t="str">
        <f ca="1">IFERROR(IF(ISBLANK(VLOOKUP($B804,INDIRECT(nfl_game_result),MATCH(J$1,INDIRECT(nfl_game_result_header),0),FALSE)),"",VLOOKUP($B804,INDIRECT(nfl_game_result),MATCH(J$1,INDIRECT(nfl_game_result_header),0),FALSE)),"error")</f>
        <v>TEN</v>
      </c>
      <c r="K804" t="str">
        <f ca="1">IFERROR(IF(ISBLANK(VLOOKUP($B804,INDIRECT(nfl_game_result),MATCH(K$1,INDIRECT(nfl_game_result_header),0),FALSE)),"",VLOOKUP($B804,INDIRECT(nfl_game_result),MATCH(K$1,INDIRECT(nfl_game_result_header),0),FALSE)),"error")</f>
        <v>TEN</v>
      </c>
      <c r="L804" s="23" t="str">
        <f ca="1">IFERROR(IF(ISBLANK(VLOOKUP($B804,INDIRECT(nfl_game_result),MATCH(L$1,INDIRECT(nfl_game_result_header),0),FALSE)),"",VLOOKUP($B804,INDIRECT(nfl_game_result),MATCH(L$1,INDIRECT(nfl_game_result_header),0),FALSE)),"error")</f>
        <v/>
      </c>
      <c r="M804" t="s">
        <v>14</v>
      </c>
      <c r="N804">
        <v>2.5</v>
      </c>
      <c r="O804" t="s">
        <v>93</v>
      </c>
      <c r="V804" s="23" t="s">
        <v>416</v>
      </c>
      <c r="W804">
        <f ca="1">VALUE(LEFT(C804, 4))</f>
        <v>2013</v>
      </c>
      <c r="X804">
        <f ca="1">VALUE(MID(C804,6,FIND("_",C804,6)-6))</f>
        <v>9</v>
      </c>
      <c r="Y804" t="str">
        <f ca="1">IF(NOT(OR(ISBLANK(D804),ISBLANK(E804),D804="",E804="")),D804-E804,"")</f>
        <v/>
      </c>
      <c r="Z804" t="str">
        <f ca="1">IF(OR(NOT(ISNUMBER(D804)),ISBLANK(D804),D804="",ISBLANK(N804)),"",ABS(D804-N804))</f>
        <v/>
      </c>
      <c r="AA804">
        <f ca="1">IF(OR(ISBLANK(J804),ISBLANK(O804),J804="",O804=""),"",IF(J804=O804,1,0))</f>
        <v>1</v>
      </c>
      <c r="AB804" t="str">
        <f ca="1">IF(OR(ISBLANK(K804),ISBLANK(Q804),K804="",Q804=""),"",IF(K804=Q804,1,0))</f>
        <v/>
      </c>
      <c r="AC804" s="23" t="str">
        <f t="shared" ca="1" si="12"/>
        <v/>
      </c>
    </row>
    <row r="805" spans="1:29" x14ac:dyDescent="0.25">
      <c r="A805" s="23">
        <v>804</v>
      </c>
      <c r="B805">
        <v>393</v>
      </c>
      <c r="C805" t="str">
        <f ca="1">IFERROR(VLOOKUP($B805,INDIRECT(nfl_game_result),MATCH(C$1,INDIRECT(nfl_game_result_header),0),FALSE),"error")</f>
        <v>2013_09_NOR@NYJ</v>
      </c>
      <c r="D805" t="str">
        <f ca="1">IFERROR(IF(ISBLANK(VLOOKUP($B805,INDIRECT(nfl_game_result),MATCH(D$1,INDIRECT(nfl_game_result_header),0),FALSE)),"",VLOOKUP($B805,INDIRECT(nfl_game_result),MATCH(D$1,INDIRECT(nfl_game_result_header),0),FALSE)),"error")</f>
        <v/>
      </c>
      <c r="E805">
        <f ca="1">IFERROR(IF(ISBLANK(VLOOKUP($B805,INDIRECT(nfl_game_result),MATCH(E$1,INDIRECT(nfl_game_result_header),0),FALSE)),"",VLOOKUP($B805,INDIRECT(nfl_game_result),MATCH(E$1,INDIRECT(nfl_game_result_header),0),FALSE)),"error")</f>
        <v>5.5</v>
      </c>
      <c r="F805" s="23" t="str">
        <f ca="1">IFERROR(IF(ISBLANK(VLOOKUP($B805,INDIRECT(nfl_game_result),MATCH(F$1,INDIRECT(nfl_game_result_header),0),FALSE)),"",VLOOKUP($B805,INDIRECT(nfl_game_result),MATCH(F$1,INDIRECT(nfl_game_result_header),0),FALSE)),"error")</f>
        <v/>
      </c>
      <c r="G805" s="23" t="str">
        <f ca="1">IFERROR(IF(ISBLANK(VLOOKUP($B805,INDIRECT(nfl_game_result),MATCH(G$1,INDIRECT(nfl_game_result_header),0),FALSE)),"",VLOOKUP($B805,INDIRECT(nfl_game_result),MATCH(G$1,INDIRECT(nfl_game_result_header),0),FALSE)),"error")</f>
        <v/>
      </c>
      <c r="H805">
        <f ca="1">IFERROR(IF(ISBLANK(VLOOKUP($B805,INDIRECT(nfl_game_result),MATCH(H$1,INDIRECT(nfl_game_result_header),0),FALSE)),"",VLOOKUP($B805,INDIRECT(nfl_game_result),MATCH(H$1,INDIRECT(nfl_game_result_header),0),FALSE)),"error")</f>
        <v>26</v>
      </c>
      <c r="I805">
        <f ca="1">IFERROR(IF(ISBLANK(VLOOKUP($B805,INDIRECT(nfl_game_result),MATCH(I$1,INDIRECT(nfl_game_result_header),0),FALSE)),"",VLOOKUP($B805,INDIRECT(nfl_game_result),MATCH(I$1,INDIRECT(nfl_game_result_header),0),FALSE)),"error")</f>
        <v>20</v>
      </c>
      <c r="J805" t="str">
        <f ca="1">IFERROR(IF(ISBLANK(VLOOKUP($B805,INDIRECT(nfl_game_result),MATCH(J$1,INDIRECT(nfl_game_result_header),0),FALSE)),"",VLOOKUP($B805,INDIRECT(nfl_game_result),MATCH(J$1,INDIRECT(nfl_game_result_header),0),FALSE)),"error")</f>
        <v>NYJ</v>
      </c>
      <c r="K805" t="str">
        <f ca="1">IFERROR(IF(ISBLANK(VLOOKUP($B805,INDIRECT(nfl_game_result),MATCH(K$1,INDIRECT(nfl_game_result_header),0),FALSE)),"",VLOOKUP($B805,INDIRECT(nfl_game_result),MATCH(K$1,INDIRECT(nfl_game_result_header),0),FALSE)),"error")</f>
        <v>NYJ</v>
      </c>
      <c r="L805" s="23" t="str">
        <f ca="1">IFERROR(IF(ISBLANK(VLOOKUP($B805,INDIRECT(nfl_game_result),MATCH(L$1,INDIRECT(nfl_game_result_header),0),FALSE)),"",VLOOKUP($B805,INDIRECT(nfl_game_result),MATCH(L$1,INDIRECT(nfl_game_result_header),0),FALSE)),"error")</f>
        <v/>
      </c>
      <c r="M805" t="s">
        <v>14</v>
      </c>
      <c r="N805">
        <v>9</v>
      </c>
      <c r="O805" t="s">
        <v>335</v>
      </c>
      <c r="V805" s="23" t="s">
        <v>416</v>
      </c>
      <c r="W805">
        <f ca="1">VALUE(LEFT(C805, 4))</f>
        <v>2013</v>
      </c>
      <c r="X805">
        <f ca="1">VALUE(MID(C805,6,FIND("_",C805,6)-6))</f>
        <v>9</v>
      </c>
      <c r="Y805" t="str">
        <f ca="1">IF(NOT(OR(ISBLANK(D805),ISBLANK(E805),D805="",E805="")),D805-E805,"")</f>
        <v/>
      </c>
      <c r="Z805" t="str">
        <f ca="1">IF(OR(NOT(ISNUMBER(D805)),ISBLANK(D805),D805="",ISBLANK(N805)),"",ABS(D805-N805))</f>
        <v/>
      </c>
      <c r="AA805">
        <f ca="1">IF(OR(ISBLANK(J805),ISBLANK(O805),J805="",O805=""),"",IF(J805=O805,1,0))</f>
        <v>0</v>
      </c>
      <c r="AB805" t="str">
        <f ca="1">IF(OR(ISBLANK(K805),ISBLANK(Q805),K805="",Q805=""),"",IF(K805=Q805,1,0))</f>
        <v/>
      </c>
      <c r="AC805" s="23" t="str">
        <f t="shared" ca="1" si="12"/>
        <v/>
      </c>
    </row>
    <row r="806" spans="1:29" x14ac:dyDescent="0.25">
      <c r="A806" s="23">
        <v>805</v>
      </c>
      <c r="B806">
        <v>394</v>
      </c>
      <c r="C806" t="str">
        <f ca="1">IFERROR(VLOOKUP($B806,INDIRECT(nfl_game_result),MATCH(C$1,INDIRECT(nfl_game_result_header),0),FALSE),"error")</f>
        <v>2013_09_SD@WAS</v>
      </c>
      <c r="D806" t="str">
        <f ca="1">IFERROR(IF(ISBLANK(VLOOKUP($B806,INDIRECT(nfl_game_result),MATCH(D$1,INDIRECT(nfl_game_result_header),0),FALSE)),"",VLOOKUP($B806,INDIRECT(nfl_game_result),MATCH(D$1,INDIRECT(nfl_game_result_header),0),FALSE)),"error")</f>
        <v/>
      </c>
      <c r="E806">
        <f ca="1">IFERROR(IF(ISBLANK(VLOOKUP($B806,INDIRECT(nfl_game_result),MATCH(E$1,INDIRECT(nfl_game_result_header),0),FALSE)),"",VLOOKUP($B806,INDIRECT(nfl_game_result),MATCH(E$1,INDIRECT(nfl_game_result_header),0),FALSE)),"error")</f>
        <v>-0.5</v>
      </c>
      <c r="F806" s="23" t="str">
        <f ca="1">IFERROR(IF(ISBLANK(VLOOKUP($B806,INDIRECT(nfl_game_result),MATCH(F$1,INDIRECT(nfl_game_result_header),0),FALSE)),"",VLOOKUP($B806,INDIRECT(nfl_game_result),MATCH(F$1,INDIRECT(nfl_game_result_header),0),FALSE)),"error")</f>
        <v/>
      </c>
      <c r="G806" s="23" t="str">
        <f ca="1">IFERROR(IF(ISBLANK(VLOOKUP($B806,INDIRECT(nfl_game_result),MATCH(G$1,INDIRECT(nfl_game_result_header),0),FALSE)),"",VLOOKUP($B806,INDIRECT(nfl_game_result),MATCH(G$1,INDIRECT(nfl_game_result_header),0),FALSE)),"error")</f>
        <v/>
      </c>
      <c r="H806">
        <f ca="1">IFERROR(IF(ISBLANK(VLOOKUP($B806,INDIRECT(nfl_game_result),MATCH(H$1,INDIRECT(nfl_game_result_header),0),FALSE)),"",VLOOKUP($B806,INDIRECT(nfl_game_result),MATCH(H$1,INDIRECT(nfl_game_result_header),0),FALSE)),"error")</f>
        <v>30</v>
      </c>
      <c r="I806">
        <f ca="1">IFERROR(IF(ISBLANK(VLOOKUP($B806,INDIRECT(nfl_game_result),MATCH(I$1,INDIRECT(nfl_game_result_header),0),FALSE)),"",VLOOKUP($B806,INDIRECT(nfl_game_result),MATCH(I$1,INDIRECT(nfl_game_result_header),0),FALSE)),"error")</f>
        <v>24</v>
      </c>
      <c r="J806" t="str">
        <f ca="1">IFERROR(IF(ISBLANK(VLOOKUP($B806,INDIRECT(nfl_game_result),MATCH(J$1,INDIRECT(nfl_game_result_header),0),FALSE)),"",VLOOKUP($B806,INDIRECT(nfl_game_result),MATCH(J$1,INDIRECT(nfl_game_result_header),0),FALSE)),"error")</f>
        <v>WAS</v>
      </c>
      <c r="K806" t="str">
        <f ca="1">IFERROR(IF(ISBLANK(VLOOKUP($B806,INDIRECT(nfl_game_result),MATCH(K$1,INDIRECT(nfl_game_result_header),0),FALSE)),"",VLOOKUP($B806,INDIRECT(nfl_game_result),MATCH(K$1,INDIRECT(nfl_game_result_header),0),FALSE)),"error")</f>
        <v>WAS</v>
      </c>
      <c r="L806" s="23" t="str">
        <f ca="1">IFERROR(IF(ISBLANK(VLOOKUP($B806,INDIRECT(nfl_game_result),MATCH(L$1,INDIRECT(nfl_game_result_header),0),FALSE)),"",VLOOKUP($B806,INDIRECT(nfl_game_result),MATCH(L$1,INDIRECT(nfl_game_result_header),0),FALSE)),"error")</f>
        <v/>
      </c>
      <c r="M806" t="s">
        <v>14</v>
      </c>
      <c r="N806">
        <v>-3</v>
      </c>
      <c r="O806" t="s">
        <v>88</v>
      </c>
      <c r="V806" s="23" t="s">
        <v>416</v>
      </c>
      <c r="W806">
        <f ca="1">VALUE(LEFT(C806, 4))</f>
        <v>2013</v>
      </c>
      <c r="X806">
        <f ca="1">VALUE(MID(C806,6,FIND("_",C806,6)-6))</f>
        <v>9</v>
      </c>
      <c r="Y806" t="str">
        <f ca="1">IF(NOT(OR(ISBLANK(D806),ISBLANK(E806),D806="",E806="")),D806-E806,"")</f>
        <v/>
      </c>
      <c r="Z806" t="str">
        <f ca="1">IF(OR(NOT(ISNUMBER(D806)),ISBLANK(D806),D806="",ISBLANK(N806)),"",ABS(D806-N806))</f>
        <v/>
      </c>
      <c r="AA806">
        <f ca="1">IF(OR(ISBLANK(J806),ISBLANK(O806),J806="",O806=""),"",IF(J806=O806,1,0))</f>
        <v>0</v>
      </c>
      <c r="AB806" t="str">
        <f ca="1">IF(OR(ISBLANK(K806),ISBLANK(Q806),K806="",Q806=""),"",IF(K806=Q806,1,0))</f>
        <v/>
      </c>
      <c r="AC806" s="23" t="str">
        <f t="shared" ca="1" si="12"/>
        <v/>
      </c>
    </row>
    <row r="807" spans="1:29" x14ac:dyDescent="0.25">
      <c r="A807" s="23">
        <v>806</v>
      </c>
      <c r="B807">
        <v>395</v>
      </c>
      <c r="C807" t="str">
        <f ca="1">IFERROR(VLOOKUP($B807,INDIRECT(nfl_game_result),MATCH(C$1,INDIRECT(nfl_game_result_header),0),FALSE),"error")</f>
        <v>2013_09_PHI@OAK</v>
      </c>
      <c r="D807" t="str">
        <f ca="1">IFERROR(IF(ISBLANK(VLOOKUP($B807,INDIRECT(nfl_game_result),MATCH(D$1,INDIRECT(nfl_game_result_header),0),FALSE)),"",VLOOKUP($B807,INDIRECT(nfl_game_result),MATCH(D$1,INDIRECT(nfl_game_result_header),0),FALSE)),"error")</f>
        <v/>
      </c>
      <c r="E807">
        <f ca="1">IFERROR(IF(ISBLANK(VLOOKUP($B807,INDIRECT(nfl_game_result),MATCH(E$1,INDIRECT(nfl_game_result_header),0),FALSE)),"",VLOOKUP($B807,INDIRECT(nfl_game_result),MATCH(E$1,INDIRECT(nfl_game_result_header),0),FALSE)),"error")</f>
        <v>-2.5</v>
      </c>
      <c r="F807" s="23" t="str">
        <f ca="1">IFERROR(IF(ISBLANK(VLOOKUP($B807,INDIRECT(nfl_game_result),MATCH(F$1,INDIRECT(nfl_game_result_header),0),FALSE)),"",VLOOKUP($B807,INDIRECT(nfl_game_result),MATCH(F$1,INDIRECT(nfl_game_result_header),0),FALSE)),"error")</f>
        <v/>
      </c>
      <c r="G807" s="23" t="str">
        <f ca="1">IFERROR(IF(ISBLANK(VLOOKUP($B807,INDIRECT(nfl_game_result),MATCH(G$1,INDIRECT(nfl_game_result_header),0),FALSE)),"",VLOOKUP($B807,INDIRECT(nfl_game_result),MATCH(G$1,INDIRECT(nfl_game_result_header),0),FALSE)),"error")</f>
        <v/>
      </c>
      <c r="H807">
        <f ca="1">IFERROR(IF(ISBLANK(VLOOKUP($B807,INDIRECT(nfl_game_result),MATCH(H$1,INDIRECT(nfl_game_result_header),0),FALSE)),"",VLOOKUP($B807,INDIRECT(nfl_game_result),MATCH(H$1,INDIRECT(nfl_game_result_header),0),FALSE)),"error")</f>
        <v>20</v>
      </c>
      <c r="I807">
        <f ca="1">IFERROR(IF(ISBLANK(VLOOKUP($B807,INDIRECT(nfl_game_result),MATCH(I$1,INDIRECT(nfl_game_result_header),0),FALSE)),"",VLOOKUP($B807,INDIRECT(nfl_game_result),MATCH(I$1,INDIRECT(nfl_game_result_header),0),FALSE)),"error")</f>
        <v>49</v>
      </c>
      <c r="J807" t="str">
        <f ca="1">IFERROR(IF(ISBLANK(VLOOKUP($B807,INDIRECT(nfl_game_result),MATCH(J$1,INDIRECT(nfl_game_result_header),0),FALSE)),"",VLOOKUP($B807,INDIRECT(nfl_game_result),MATCH(J$1,INDIRECT(nfl_game_result_header),0),FALSE)),"error")</f>
        <v>PHI</v>
      </c>
      <c r="K807" t="str">
        <f ca="1">IFERROR(IF(ISBLANK(VLOOKUP($B807,INDIRECT(nfl_game_result),MATCH(K$1,INDIRECT(nfl_game_result_header),0),FALSE)),"",VLOOKUP($B807,INDIRECT(nfl_game_result),MATCH(K$1,INDIRECT(nfl_game_result_header),0),FALSE)),"error")</f>
        <v>PHI</v>
      </c>
      <c r="L807" s="23" t="str">
        <f ca="1">IFERROR(IF(ISBLANK(VLOOKUP($B807,INDIRECT(nfl_game_result),MATCH(L$1,INDIRECT(nfl_game_result_header),0),FALSE)),"",VLOOKUP($B807,INDIRECT(nfl_game_result),MATCH(L$1,INDIRECT(nfl_game_result_header),0),FALSE)),"error")</f>
        <v/>
      </c>
      <c r="M807" t="s">
        <v>14</v>
      </c>
      <c r="N807">
        <v>-2.5</v>
      </c>
      <c r="O807" t="s">
        <v>85</v>
      </c>
      <c r="V807" s="23" t="s">
        <v>416</v>
      </c>
      <c r="W807">
        <f ca="1">VALUE(LEFT(C807, 4))</f>
        <v>2013</v>
      </c>
      <c r="X807">
        <f ca="1">VALUE(MID(C807,6,FIND("_",C807,6)-6))</f>
        <v>9</v>
      </c>
      <c r="Y807" t="str">
        <f ca="1">IF(NOT(OR(ISBLANK(D807),ISBLANK(E807),D807="",E807="")),D807-E807,"")</f>
        <v/>
      </c>
      <c r="Z807" t="str">
        <f ca="1">IF(OR(NOT(ISNUMBER(D807)),ISBLANK(D807),D807="",ISBLANK(N807)),"",ABS(D807-N807))</f>
        <v/>
      </c>
      <c r="AA807">
        <f ca="1">IF(OR(ISBLANK(J807),ISBLANK(O807),J807="",O807=""),"",IF(J807=O807,1,0))</f>
        <v>0</v>
      </c>
      <c r="AB807" t="str">
        <f ca="1">IF(OR(ISBLANK(K807),ISBLANK(Q807),K807="",Q807=""),"",IF(K807=Q807,1,0))</f>
        <v/>
      </c>
      <c r="AC807" s="23" t="str">
        <f t="shared" ca="1" si="12"/>
        <v/>
      </c>
    </row>
    <row r="808" spans="1:29" x14ac:dyDescent="0.25">
      <c r="A808" s="23">
        <v>807</v>
      </c>
      <c r="B808">
        <v>396</v>
      </c>
      <c r="C808" t="str">
        <f ca="1">IFERROR(VLOOKUP($B808,INDIRECT(nfl_game_result),MATCH(C$1,INDIRECT(nfl_game_result_header),0),FALSE),"error")</f>
        <v>2013_09_TBY@SEA</v>
      </c>
      <c r="D808" t="str">
        <f ca="1">IFERROR(IF(ISBLANK(VLOOKUP($B808,INDIRECT(nfl_game_result),MATCH(D$1,INDIRECT(nfl_game_result_header),0),FALSE)),"",VLOOKUP($B808,INDIRECT(nfl_game_result),MATCH(D$1,INDIRECT(nfl_game_result_header),0),FALSE)),"error")</f>
        <v/>
      </c>
      <c r="E808">
        <f ca="1">IFERROR(IF(ISBLANK(VLOOKUP($B808,INDIRECT(nfl_game_result),MATCH(E$1,INDIRECT(nfl_game_result_header),0),FALSE)),"",VLOOKUP($B808,INDIRECT(nfl_game_result),MATCH(E$1,INDIRECT(nfl_game_result_header),0),FALSE)),"error")</f>
        <v>-16.5</v>
      </c>
      <c r="F808" s="23" t="str">
        <f ca="1">IFERROR(IF(ISBLANK(VLOOKUP($B808,INDIRECT(nfl_game_result),MATCH(F$1,INDIRECT(nfl_game_result_header),0),FALSE)),"",VLOOKUP($B808,INDIRECT(nfl_game_result),MATCH(F$1,INDIRECT(nfl_game_result_header),0),FALSE)),"error")</f>
        <v/>
      </c>
      <c r="G808" s="23" t="str">
        <f ca="1">IFERROR(IF(ISBLANK(VLOOKUP($B808,INDIRECT(nfl_game_result),MATCH(G$1,INDIRECT(nfl_game_result_header),0),FALSE)),"",VLOOKUP($B808,INDIRECT(nfl_game_result),MATCH(G$1,INDIRECT(nfl_game_result_header),0),FALSE)),"error")</f>
        <v/>
      </c>
      <c r="H808">
        <f ca="1">IFERROR(IF(ISBLANK(VLOOKUP($B808,INDIRECT(nfl_game_result),MATCH(H$1,INDIRECT(nfl_game_result_header),0),FALSE)),"",VLOOKUP($B808,INDIRECT(nfl_game_result),MATCH(H$1,INDIRECT(nfl_game_result_header),0),FALSE)),"error")</f>
        <v>27</v>
      </c>
      <c r="I808">
        <f ca="1">IFERROR(IF(ISBLANK(VLOOKUP($B808,INDIRECT(nfl_game_result),MATCH(I$1,INDIRECT(nfl_game_result_header),0),FALSE)),"",VLOOKUP($B808,INDIRECT(nfl_game_result),MATCH(I$1,INDIRECT(nfl_game_result_header),0),FALSE)),"error")</f>
        <v>24</v>
      </c>
      <c r="J808" t="str">
        <f ca="1">IFERROR(IF(ISBLANK(VLOOKUP($B808,INDIRECT(nfl_game_result),MATCH(J$1,INDIRECT(nfl_game_result_header),0),FALSE)),"",VLOOKUP($B808,INDIRECT(nfl_game_result),MATCH(J$1,INDIRECT(nfl_game_result_header),0),FALSE)),"error")</f>
        <v>TBY</v>
      </c>
      <c r="K808" t="str">
        <f ca="1">IFERROR(IF(ISBLANK(VLOOKUP($B808,INDIRECT(nfl_game_result),MATCH(K$1,INDIRECT(nfl_game_result_header),0),FALSE)),"",VLOOKUP($B808,INDIRECT(nfl_game_result),MATCH(K$1,INDIRECT(nfl_game_result_header),0),FALSE)),"error")</f>
        <v>SEA</v>
      </c>
      <c r="L808" s="23" t="str">
        <f ca="1">IFERROR(IF(ISBLANK(VLOOKUP($B808,INDIRECT(nfl_game_result),MATCH(L$1,INDIRECT(nfl_game_result_header),0),FALSE)),"",VLOOKUP($B808,INDIRECT(nfl_game_result),MATCH(L$1,INDIRECT(nfl_game_result_header),0),FALSE)),"error")</f>
        <v/>
      </c>
      <c r="M808" t="s">
        <v>14</v>
      </c>
      <c r="N808">
        <v>-16.5</v>
      </c>
      <c r="O808" t="s">
        <v>89</v>
      </c>
      <c r="V808" s="23" t="s">
        <v>416</v>
      </c>
      <c r="W808">
        <f ca="1">VALUE(LEFT(C808, 4))</f>
        <v>2013</v>
      </c>
      <c r="X808">
        <f ca="1">VALUE(MID(C808,6,FIND("_",C808,6)-6))</f>
        <v>9</v>
      </c>
      <c r="Y808" t="str">
        <f ca="1">IF(NOT(OR(ISBLANK(D808),ISBLANK(E808),D808="",E808="")),D808-E808,"")</f>
        <v/>
      </c>
      <c r="Z808" t="str">
        <f ca="1">IF(OR(NOT(ISNUMBER(D808)),ISBLANK(D808),D808="",ISBLANK(N808)),"",ABS(D808-N808))</f>
        <v/>
      </c>
      <c r="AA808">
        <f ca="1">IF(OR(ISBLANK(J808),ISBLANK(O808),J808="",O808=""),"",IF(J808=O808,1,0))</f>
        <v>0</v>
      </c>
      <c r="AB808" t="str">
        <f ca="1">IF(OR(ISBLANK(K808),ISBLANK(Q808),K808="",Q808=""),"",IF(K808=Q808,1,0))</f>
        <v/>
      </c>
      <c r="AC808" s="23" t="str">
        <f t="shared" ca="1" si="12"/>
        <v/>
      </c>
    </row>
    <row r="809" spans="1:29" x14ac:dyDescent="0.25">
      <c r="A809" s="23">
        <v>808</v>
      </c>
      <c r="B809">
        <v>397</v>
      </c>
      <c r="C809" t="str">
        <f ca="1">IFERROR(VLOOKUP($B809,INDIRECT(nfl_game_result),MATCH(C$1,INDIRECT(nfl_game_result_header),0),FALSE),"error")</f>
        <v>2013_09_BAL@CLE</v>
      </c>
      <c r="D809" t="str">
        <f ca="1">IFERROR(IF(ISBLANK(VLOOKUP($B809,INDIRECT(nfl_game_result),MATCH(D$1,INDIRECT(nfl_game_result_header),0),FALSE)),"",VLOOKUP($B809,INDIRECT(nfl_game_result),MATCH(D$1,INDIRECT(nfl_game_result_header),0),FALSE)),"error")</f>
        <v/>
      </c>
      <c r="E809">
        <f ca="1">IFERROR(IF(ISBLANK(VLOOKUP($B809,INDIRECT(nfl_game_result),MATCH(E$1,INDIRECT(nfl_game_result_header),0),FALSE)),"",VLOOKUP($B809,INDIRECT(nfl_game_result),MATCH(E$1,INDIRECT(nfl_game_result_header),0),FALSE)),"error")</f>
        <v>2.5</v>
      </c>
      <c r="F809" s="23" t="str">
        <f ca="1">IFERROR(IF(ISBLANK(VLOOKUP($B809,INDIRECT(nfl_game_result),MATCH(F$1,INDIRECT(nfl_game_result_header),0),FALSE)),"",VLOOKUP($B809,INDIRECT(nfl_game_result),MATCH(F$1,INDIRECT(nfl_game_result_header),0),FALSE)),"error")</f>
        <v/>
      </c>
      <c r="G809" s="23" t="str">
        <f ca="1">IFERROR(IF(ISBLANK(VLOOKUP($B809,INDIRECT(nfl_game_result),MATCH(G$1,INDIRECT(nfl_game_result_header),0),FALSE)),"",VLOOKUP($B809,INDIRECT(nfl_game_result),MATCH(G$1,INDIRECT(nfl_game_result_header),0),FALSE)),"error")</f>
        <v/>
      </c>
      <c r="H809">
        <f ca="1">IFERROR(IF(ISBLANK(VLOOKUP($B809,INDIRECT(nfl_game_result),MATCH(H$1,INDIRECT(nfl_game_result_header),0),FALSE)),"",VLOOKUP($B809,INDIRECT(nfl_game_result),MATCH(H$1,INDIRECT(nfl_game_result_header),0),FALSE)),"error")</f>
        <v>24</v>
      </c>
      <c r="I809">
        <f ca="1">IFERROR(IF(ISBLANK(VLOOKUP($B809,INDIRECT(nfl_game_result),MATCH(I$1,INDIRECT(nfl_game_result_header),0),FALSE)),"",VLOOKUP($B809,INDIRECT(nfl_game_result),MATCH(I$1,INDIRECT(nfl_game_result_header),0),FALSE)),"error")</f>
        <v>18</v>
      </c>
      <c r="J809" t="str">
        <f ca="1">IFERROR(IF(ISBLANK(VLOOKUP($B809,INDIRECT(nfl_game_result),MATCH(J$1,INDIRECT(nfl_game_result_header),0),FALSE)),"",VLOOKUP($B809,INDIRECT(nfl_game_result),MATCH(J$1,INDIRECT(nfl_game_result_header),0),FALSE)),"error")</f>
        <v>CLE</v>
      </c>
      <c r="K809" t="str">
        <f ca="1">IFERROR(IF(ISBLANK(VLOOKUP($B809,INDIRECT(nfl_game_result),MATCH(K$1,INDIRECT(nfl_game_result_header),0),FALSE)),"",VLOOKUP($B809,INDIRECT(nfl_game_result),MATCH(K$1,INDIRECT(nfl_game_result_header),0),FALSE)),"error")</f>
        <v>CLE</v>
      </c>
      <c r="L809" s="23" t="str">
        <f ca="1">IFERROR(IF(ISBLANK(VLOOKUP($B809,INDIRECT(nfl_game_result),MATCH(L$1,INDIRECT(nfl_game_result_header),0),FALSE)),"",VLOOKUP($B809,INDIRECT(nfl_game_result),MATCH(L$1,INDIRECT(nfl_game_result_header),0),FALSE)),"error")</f>
        <v/>
      </c>
      <c r="M809" t="s">
        <v>14</v>
      </c>
      <c r="N809">
        <v>2.5</v>
      </c>
      <c r="O809" t="s">
        <v>65</v>
      </c>
      <c r="V809" s="23" t="s">
        <v>416</v>
      </c>
      <c r="W809">
        <f ca="1">VALUE(LEFT(C809, 4))</f>
        <v>2013</v>
      </c>
      <c r="X809">
        <f ca="1">VALUE(MID(C809,6,FIND("_",C809,6)-6))</f>
        <v>9</v>
      </c>
      <c r="Y809" t="str">
        <f ca="1">IF(NOT(OR(ISBLANK(D809),ISBLANK(E809),D809="",E809="")),D809-E809,"")</f>
        <v/>
      </c>
      <c r="Z809" t="str">
        <f ca="1">IF(OR(NOT(ISNUMBER(D809)),ISBLANK(D809),D809="",ISBLANK(N809)),"",ABS(D809-N809))</f>
        <v/>
      </c>
      <c r="AA809">
        <f ca="1">IF(OR(ISBLANK(J809),ISBLANK(O809),J809="",O809=""),"",IF(J809=O809,1,0))</f>
        <v>0</v>
      </c>
      <c r="AB809" t="str">
        <f ca="1">IF(OR(ISBLANK(K809),ISBLANK(Q809),K809="",Q809=""),"",IF(K809=Q809,1,0))</f>
        <v/>
      </c>
      <c r="AC809" s="23" t="str">
        <f t="shared" ca="1" si="12"/>
        <v/>
      </c>
    </row>
    <row r="810" spans="1:29" x14ac:dyDescent="0.25">
      <c r="A810" s="23">
        <v>809</v>
      </c>
      <c r="B810">
        <v>398</v>
      </c>
      <c r="C810" t="str">
        <f ca="1">IFERROR(VLOOKUP($B810,INDIRECT(nfl_game_result),MATCH(C$1,INDIRECT(nfl_game_result_header),0),FALSE),"error")</f>
        <v>2013_09_PIT@NWE</v>
      </c>
      <c r="D810" t="str">
        <f ca="1">IFERROR(IF(ISBLANK(VLOOKUP($B810,INDIRECT(nfl_game_result),MATCH(D$1,INDIRECT(nfl_game_result_header),0),FALSE)),"",VLOOKUP($B810,INDIRECT(nfl_game_result),MATCH(D$1,INDIRECT(nfl_game_result_header),0),FALSE)),"error")</f>
        <v/>
      </c>
      <c r="E810">
        <f ca="1">IFERROR(IF(ISBLANK(VLOOKUP($B810,INDIRECT(nfl_game_result),MATCH(E$1,INDIRECT(nfl_game_result_header),0),FALSE)),"",VLOOKUP($B810,INDIRECT(nfl_game_result),MATCH(E$1,INDIRECT(nfl_game_result_header),0),FALSE)),"error")</f>
        <v>-7.5</v>
      </c>
      <c r="F810" s="23" t="str">
        <f ca="1">IFERROR(IF(ISBLANK(VLOOKUP($B810,INDIRECT(nfl_game_result),MATCH(F$1,INDIRECT(nfl_game_result_header),0),FALSE)),"",VLOOKUP($B810,INDIRECT(nfl_game_result),MATCH(F$1,INDIRECT(nfl_game_result_header),0),FALSE)),"error")</f>
        <v/>
      </c>
      <c r="G810" s="23" t="str">
        <f ca="1">IFERROR(IF(ISBLANK(VLOOKUP($B810,INDIRECT(nfl_game_result),MATCH(G$1,INDIRECT(nfl_game_result_header),0),FALSE)),"",VLOOKUP($B810,INDIRECT(nfl_game_result),MATCH(G$1,INDIRECT(nfl_game_result_header),0),FALSE)),"error")</f>
        <v/>
      </c>
      <c r="H810">
        <f ca="1">IFERROR(IF(ISBLANK(VLOOKUP($B810,INDIRECT(nfl_game_result),MATCH(H$1,INDIRECT(nfl_game_result_header),0),FALSE)),"",VLOOKUP($B810,INDIRECT(nfl_game_result),MATCH(H$1,INDIRECT(nfl_game_result_header),0),FALSE)),"error")</f>
        <v>55</v>
      </c>
      <c r="I810">
        <f ca="1">IFERROR(IF(ISBLANK(VLOOKUP($B810,INDIRECT(nfl_game_result),MATCH(I$1,INDIRECT(nfl_game_result_header),0),FALSE)),"",VLOOKUP($B810,INDIRECT(nfl_game_result),MATCH(I$1,INDIRECT(nfl_game_result_header),0),FALSE)),"error")</f>
        <v>31</v>
      </c>
      <c r="J810" t="str">
        <f ca="1">IFERROR(IF(ISBLANK(VLOOKUP($B810,INDIRECT(nfl_game_result),MATCH(J$1,INDIRECT(nfl_game_result_header),0),FALSE)),"",VLOOKUP($B810,INDIRECT(nfl_game_result),MATCH(J$1,INDIRECT(nfl_game_result_header),0),FALSE)),"error")</f>
        <v>NWE</v>
      </c>
      <c r="K810" t="str">
        <f ca="1">IFERROR(IF(ISBLANK(VLOOKUP($B810,INDIRECT(nfl_game_result),MATCH(K$1,INDIRECT(nfl_game_result_header),0),FALSE)),"",VLOOKUP($B810,INDIRECT(nfl_game_result),MATCH(K$1,INDIRECT(nfl_game_result_header),0),FALSE)),"error")</f>
        <v>NWE</v>
      </c>
      <c r="L810" s="23" t="str">
        <f ca="1">IFERROR(IF(ISBLANK(VLOOKUP($B810,INDIRECT(nfl_game_result),MATCH(L$1,INDIRECT(nfl_game_result_header),0),FALSE)),"",VLOOKUP($B810,INDIRECT(nfl_game_result),MATCH(L$1,INDIRECT(nfl_game_result_header),0),FALSE)),"error")</f>
        <v/>
      </c>
      <c r="M810" t="s">
        <v>14</v>
      </c>
      <c r="N810">
        <v>-7.5</v>
      </c>
      <c r="O810" t="s">
        <v>87</v>
      </c>
      <c r="V810" s="23" t="s">
        <v>416</v>
      </c>
      <c r="W810">
        <f ca="1">VALUE(LEFT(C810, 4))</f>
        <v>2013</v>
      </c>
      <c r="X810">
        <f ca="1">VALUE(MID(C810,6,FIND("_",C810,6)-6))</f>
        <v>9</v>
      </c>
      <c r="Y810" t="str">
        <f ca="1">IF(NOT(OR(ISBLANK(D810),ISBLANK(E810),D810="",E810="")),D810-E810,"")</f>
        <v/>
      </c>
      <c r="Z810" t="str">
        <f ca="1">IF(OR(NOT(ISNUMBER(D810)),ISBLANK(D810),D810="",ISBLANK(N810)),"",ABS(D810-N810))</f>
        <v/>
      </c>
      <c r="AA810">
        <f ca="1">IF(OR(ISBLANK(J810),ISBLANK(O810),J810="",O810=""),"",IF(J810=O810,1,0))</f>
        <v>0</v>
      </c>
      <c r="AB810" t="str">
        <f ca="1">IF(OR(ISBLANK(K810),ISBLANK(Q810),K810="",Q810=""),"",IF(K810=Q810,1,0))</f>
        <v/>
      </c>
      <c r="AC810" s="23" t="str">
        <f t="shared" ca="1" si="12"/>
        <v/>
      </c>
    </row>
    <row r="811" spans="1:29" x14ac:dyDescent="0.25">
      <c r="A811" s="23">
        <v>810</v>
      </c>
      <c r="B811">
        <v>399</v>
      </c>
      <c r="C811" t="str">
        <f ca="1">IFERROR(VLOOKUP($B811,INDIRECT(nfl_game_result),MATCH(C$1,INDIRECT(nfl_game_result_header),0),FALSE),"error")</f>
        <v>2013_09_IND@HOU</v>
      </c>
      <c r="D811" t="str">
        <f ca="1">IFERROR(IF(ISBLANK(VLOOKUP($B811,INDIRECT(nfl_game_result),MATCH(D$1,INDIRECT(nfl_game_result_header),0),FALSE)),"",VLOOKUP($B811,INDIRECT(nfl_game_result),MATCH(D$1,INDIRECT(nfl_game_result_header),0),FALSE)),"error")</f>
        <v/>
      </c>
      <c r="E811">
        <f ca="1">IFERROR(IF(ISBLANK(VLOOKUP($B811,INDIRECT(nfl_game_result),MATCH(E$1,INDIRECT(nfl_game_result_header),0),FALSE)),"",VLOOKUP($B811,INDIRECT(nfl_game_result),MATCH(E$1,INDIRECT(nfl_game_result_header),0),FALSE)),"error")</f>
        <v>2.5</v>
      </c>
      <c r="F811" s="23" t="str">
        <f ca="1">IFERROR(IF(ISBLANK(VLOOKUP($B811,INDIRECT(nfl_game_result),MATCH(F$1,INDIRECT(nfl_game_result_header),0),FALSE)),"",VLOOKUP($B811,INDIRECT(nfl_game_result),MATCH(F$1,INDIRECT(nfl_game_result_header),0),FALSE)),"error")</f>
        <v/>
      </c>
      <c r="G811" s="23" t="str">
        <f ca="1">IFERROR(IF(ISBLANK(VLOOKUP($B811,INDIRECT(nfl_game_result),MATCH(G$1,INDIRECT(nfl_game_result_header),0),FALSE)),"",VLOOKUP($B811,INDIRECT(nfl_game_result),MATCH(G$1,INDIRECT(nfl_game_result_header),0),FALSE)),"error")</f>
        <v/>
      </c>
      <c r="H811">
        <f ca="1">IFERROR(IF(ISBLANK(VLOOKUP($B811,INDIRECT(nfl_game_result),MATCH(H$1,INDIRECT(nfl_game_result_header),0),FALSE)),"",VLOOKUP($B811,INDIRECT(nfl_game_result),MATCH(H$1,INDIRECT(nfl_game_result_header),0),FALSE)),"error")</f>
        <v>24</v>
      </c>
      <c r="I811">
        <f ca="1">IFERROR(IF(ISBLANK(VLOOKUP($B811,INDIRECT(nfl_game_result),MATCH(I$1,INDIRECT(nfl_game_result_header),0),FALSE)),"",VLOOKUP($B811,INDIRECT(nfl_game_result),MATCH(I$1,INDIRECT(nfl_game_result_header),0),FALSE)),"error")</f>
        <v>27</v>
      </c>
      <c r="J811" t="str">
        <f ca="1">IFERROR(IF(ISBLANK(VLOOKUP($B811,INDIRECT(nfl_game_result),MATCH(J$1,INDIRECT(nfl_game_result_header),0),FALSE)),"",VLOOKUP($B811,INDIRECT(nfl_game_result),MATCH(J$1,INDIRECT(nfl_game_result_header),0),FALSE)),"error")</f>
        <v>IND</v>
      </c>
      <c r="K811" t="str">
        <f ca="1">IFERROR(IF(ISBLANK(VLOOKUP($B811,INDIRECT(nfl_game_result),MATCH(K$1,INDIRECT(nfl_game_result_header),0),FALSE)),"",VLOOKUP($B811,INDIRECT(nfl_game_result),MATCH(K$1,INDIRECT(nfl_game_result_header),0),FALSE)),"error")</f>
        <v>IND</v>
      </c>
      <c r="L811" s="23" t="str">
        <f ca="1">IFERROR(IF(ISBLANK(VLOOKUP($B811,INDIRECT(nfl_game_result),MATCH(L$1,INDIRECT(nfl_game_result_header),0),FALSE)),"",VLOOKUP($B811,INDIRECT(nfl_game_result),MATCH(L$1,INDIRECT(nfl_game_result_header),0),FALSE)),"error")</f>
        <v/>
      </c>
      <c r="M811" t="s">
        <v>14</v>
      </c>
      <c r="N811">
        <v>3.5</v>
      </c>
      <c r="O811" t="s">
        <v>76</v>
      </c>
      <c r="V811" s="23" t="s">
        <v>416</v>
      </c>
      <c r="W811">
        <f ca="1">VALUE(LEFT(C811, 4))</f>
        <v>2013</v>
      </c>
      <c r="X811">
        <f ca="1">VALUE(MID(C811,6,FIND("_",C811,6)-6))</f>
        <v>9</v>
      </c>
      <c r="Y811" t="str">
        <f ca="1">IF(NOT(OR(ISBLANK(D811),ISBLANK(E811),D811="",E811="")),D811-E811,"")</f>
        <v/>
      </c>
      <c r="Z811" t="str">
        <f ca="1">IF(OR(NOT(ISNUMBER(D811)),ISBLANK(D811),D811="",ISBLANK(N811)),"",ABS(D811-N811))</f>
        <v/>
      </c>
      <c r="AA811">
        <f ca="1">IF(OR(ISBLANK(J811),ISBLANK(O811),J811="",O811=""),"",IF(J811=O811,1,0))</f>
        <v>1</v>
      </c>
      <c r="AB811" t="str">
        <f ca="1">IF(OR(ISBLANK(K811),ISBLANK(Q811),K811="",Q811=""),"",IF(K811=Q811,1,0))</f>
        <v/>
      </c>
      <c r="AC811" s="23" t="str">
        <f t="shared" ca="1" si="12"/>
        <v/>
      </c>
    </row>
    <row r="812" spans="1:29" x14ac:dyDescent="0.25">
      <c r="A812" s="23">
        <v>811</v>
      </c>
      <c r="B812">
        <v>400</v>
      </c>
      <c r="C812" t="str">
        <f ca="1">IFERROR(VLOOKUP($B812,INDIRECT(nfl_game_result),MATCH(C$1,INDIRECT(nfl_game_result_header),0),FALSE),"error")</f>
        <v>2013_09_CHI@GBY</v>
      </c>
      <c r="D812" t="str">
        <f ca="1">IFERROR(IF(ISBLANK(VLOOKUP($B812,INDIRECT(nfl_game_result),MATCH(D$1,INDIRECT(nfl_game_result_header),0),FALSE)),"",VLOOKUP($B812,INDIRECT(nfl_game_result),MATCH(D$1,INDIRECT(nfl_game_result_header),0),FALSE)),"error")</f>
        <v/>
      </c>
      <c r="E812">
        <f ca="1">IFERROR(IF(ISBLANK(VLOOKUP($B812,INDIRECT(nfl_game_result),MATCH(E$1,INDIRECT(nfl_game_result_header),0),FALSE)),"",VLOOKUP($B812,INDIRECT(nfl_game_result),MATCH(E$1,INDIRECT(nfl_game_result_header),0),FALSE)),"error")</f>
        <v>-11.5</v>
      </c>
      <c r="F812" s="23" t="str">
        <f ca="1">IFERROR(IF(ISBLANK(VLOOKUP($B812,INDIRECT(nfl_game_result),MATCH(F$1,INDIRECT(nfl_game_result_header),0),FALSE)),"",VLOOKUP($B812,INDIRECT(nfl_game_result),MATCH(F$1,INDIRECT(nfl_game_result_header),0),FALSE)),"error")</f>
        <v/>
      </c>
      <c r="G812" s="23" t="str">
        <f ca="1">IFERROR(IF(ISBLANK(VLOOKUP($B812,INDIRECT(nfl_game_result),MATCH(G$1,INDIRECT(nfl_game_result_header),0),FALSE)),"",VLOOKUP($B812,INDIRECT(nfl_game_result),MATCH(G$1,INDIRECT(nfl_game_result_header),0),FALSE)),"error")</f>
        <v/>
      </c>
      <c r="H812">
        <f ca="1">IFERROR(IF(ISBLANK(VLOOKUP($B812,INDIRECT(nfl_game_result),MATCH(H$1,INDIRECT(nfl_game_result_header),0),FALSE)),"",VLOOKUP($B812,INDIRECT(nfl_game_result),MATCH(H$1,INDIRECT(nfl_game_result_header),0),FALSE)),"error")</f>
        <v>20</v>
      </c>
      <c r="I812">
        <f ca="1">IFERROR(IF(ISBLANK(VLOOKUP($B812,INDIRECT(nfl_game_result),MATCH(I$1,INDIRECT(nfl_game_result_header),0),FALSE)),"",VLOOKUP($B812,INDIRECT(nfl_game_result),MATCH(I$1,INDIRECT(nfl_game_result_header),0),FALSE)),"error")</f>
        <v>27</v>
      </c>
      <c r="J812" t="str">
        <f ca="1">IFERROR(IF(ISBLANK(VLOOKUP($B812,INDIRECT(nfl_game_result),MATCH(J$1,INDIRECT(nfl_game_result_header),0),FALSE)),"",VLOOKUP($B812,INDIRECT(nfl_game_result),MATCH(J$1,INDIRECT(nfl_game_result_header),0),FALSE)),"error")</f>
        <v>CHI</v>
      </c>
      <c r="K812" t="str">
        <f ca="1">IFERROR(IF(ISBLANK(VLOOKUP($B812,INDIRECT(nfl_game_result),MATCH(K$1,INDIRECT(nfl_game_result_header),0),FALSE)),"",VLOOKUP($B812,INDIRECT(nfl_game_result),MATCH(K$1,INDIRECT(nfl_game_result_header),0),FALSE)),"error")</f>
        <v>CHI</v>
      </c>
      <c r="L812" s="23" t="str">
        <f ca="1">IFERROR(IF(ISBLANK(VLOOKUP($B812,INDIRECT(nfl_game_result),MATCH(L$1,INDIRECT(nfl_game_result_header),0),FALSE)),"",VLOOKUP($B812,INDIRECT(nfl_game_result),MATCH(L$1,INDIRECT(nfl_game_result_header),0),FALSE)),"error")</f>
        <v/>
      </c>
      <c r="M812" t="s">
        <v>14</v>
      </c>
      <c r="N812">
        <v>-7.5</v>
      </c>
      <c r="O812" t="s">
        <v>68</v>
      </c>
      <c r="V812" s="23" t="s">
        <v>416</v>
      </c>
      <c r="W812">
        <f ca="1">VALUE(LEFT(C812, 4))</f>
        <v>2013</v>
      </c>
      <c r="X812">
        <f ca="1">VALUE(MID(C812,6,FIND("_",C812,6)-6))</f>
        <v>9</v>
      </c>
      <c r="Y812" t="str">
        <f ca="1">IF(NOT(OR(ISBLANK(D812),ISBLANK(E812),D812="",E812="")),D812-E812,"")</f>
        <v/>
      </c>
      <c r="Z812" t="str">
        <f ca="1">IF(OR(NOT(ISNUMBER(D812)),ISBLANK(D812),D812="",ISBLANK(N812)),"",ABS(D812-N812))</f>
        <v/>
      </c>
      <c r="AA812">
        <f ca="1">IF(OR(ISBLANK(J812),ISBLANK(O812),J812="",O812=""),"",IF(J812=O812,1,0))</f>
        <v>1</v>
      </c>
      <c r="AB812" t="str">
        <f ca="1">IF(OR(ISBLANK(K812),ISBLANK(Q812),K812="",Q812=""),"",IF(K812=Q812,1,0))</f>
        <v/>
      </c>
      <c r="AC812" s="23" t="str">
        <f t="shared" ca="1" si="12"/>
        <v/>
      </c>
    </row>
    <row r="813" spans="1:29" x14ac:dyDescent="0.25">
      <c r="A813" s="23">
        <v>812</v>
      </c>
      <c r="B813">
        <v>401</v>
      </c>
      <c r="C813" t="str">
        <f ca="1">IFERROR(VLOOKUP($B813,INDIRECT(nfl_game_result),MATCH(C$1,INDIRECT(nfl_game_result_header),0),FALSE),"error")</f>
        <v>2013_10_WAS@MIN</v>
      </c>
      <c r="D813" t="str">
        <f ca="1">IFERROR(IF(ISBLANK(VLOOKUP($B813,INDIRECT(nfl_game_result),MATCH(D$1,INDIRECT(nfl_game_result_header),0),FALSE)),"",VLOOKUP($B813,INDIRECT(nfl_game_result),MATCH(D$1,INDIRECT(nfl_game_result_header),0),FALSE)),"error")</f>
        <v/>
      </c>
      <c r="E813">
        <f ca="1">IFERROR(IF(ISBLANK(VLOOKUP($B813,INDIRECT(nfl_game_result),MATCH(E$1,INDIRECT(nfl_game_result_header),0),FALSE)),"",VLOOKUP($B813,INDIRECT(nfl_game_result),MATCH(E$1,INDIRECT(nfl_game_result_header),0),FALSE)),"error")</f>
        <v>2.5</v>
      </c>
      <c r="F813" s="23" t="str">
        <f ca="1">IFERROR(IF(ISBLANK(VLOOKUP($B813,INDIRECT(nfl_game_result),MATCH(F$1,INDIRECT(nfl_game_result_header),0),FALSE)),"",VLOOKUP($B813,INDIRECT(nfl_game_result),MATCH(F$1,INDIRECT(nfl_game_result_header),0),FALSE)),"error")</f>
        <v/>
      </c>
      <c r="G813" s="23" t="str">
        <f ca="1">IFERROR(IF(ISBLANK(VLOOKUP($B813,INDIRECT(nfl_game_result),MATCH(G$1,INDIRECT(nfl_game_result_header),0),FALSE)),"",VLOOKUP($B813,INDIRECT(nfl_game_result),MATCH(G$1,INDIRECT(nfl_game_result_header),0),FALSE)),"error")</f>
        <v/>
      </c>
      <c r="H813">
        <f ca="1">IFERROR(IF(ISBLANK(VLOOKUP($B813,INDIRECT(nfl_game_result),MATCH(H$1,INDIRECT(nfl_game_result_header),0),FALSE)),"",VLOOKUP($B813,INDIRECT(nfl_game_result),MATCH(H$1,INDIRECT(nfl_game_result_header),0),FALSE)),"error")</f>
        <v>34</v>
      </c>
      <c r="I813">
        <f ca="1">IFERROR(IF(ISBLANK(VLOOKUP($B813,INDIRECT(nfl_game_result),MATCH(I$1,INDIRECT(nfl_game_result_header),0),FALSE)),"",VLOOKUP($B813,INDIRECT(nfl_game_result),MATCH(I$1,INDIRECT(nfl_game_result_header),0),FALSE)),"error")</f>
        <v>27</v>
      </c>
      <c r="J813" t="str">
        <f ca="1">IFERROR(IF(ISBLANK(VLOOKUP($B813,INDIRECT(nfl_game_result),MATCH(J$1,INDIRECT(nfl_game_result_header),0),FALSE)),"",VLOOKUP($B813,INDIRECT(nfl_game_result),MATCH(J$1,INDIRECT(nfl_game_result_header),0),FALSE)),"error")</f>
        <v>MIN</v>
      </c>
      <c r="K813" t="str">
        <f ca="1">IFERROR(IF(ISBLANK(VLOOKUP($B813,INDIRECT(nfl_game_result),MATCH(K$1,INDIRECT(nfl_game_result_header),0),FALSE)),"",VLOOKUP($B813,INDIRECT(nfl_game_result),MATCH(K$1,INDIRECT(nfl_game_result_header),0),FALSE)),"error")</f>
        <v>MIN</v>
      </c>
      <c r="L813" s="23" t="str">
        <f ca="1">IFERROR(IF(ISBLANK(VLOOKUP($B813,INDIRECT(nfl_game_result),MATCH(L$1,INDIRECT(nfl_game_result_header),0),FALSE)),"",VLOOKUP($B813,INDIRECT(nfl_game_result),MATCH(L$1,INDIRECT(nfl_game_result_header),0),FALSE)),"error")</f>
        <v/>
      </c>
      <c r="M813" t="s">
        <v>16</v>
      </c>
      <c r="N813">
        <v>3</v>
      </c>
      <c r="O813" t="s">
        <v>94</v>
      </c>
      <c r="V813" s="23" t="s">
        <v>416</v>
      </c>
      <c r="W813">
        <f ca="1">VALUE(LEFT(C813, 4))</f>
        <v>2013</v>
      </c>
      <c r="X813">
        <f ca="1">VALUE(MID(C813,6,FIND("_",C813,6)-6))</f>
        <v>10</v>
      </c>
      <c r="Y813" t="str">
        <f ca="1">IF(NOT(OR(ISBLANK(D813),ISBLANK(E813),D813="",E813="")),D813-E813,"")</f>
        <v/>
      </c>
      <c r="Z813" t="str">
        <f ca="1">IF(OR(NOT(ISNUMBER(D813)),ISBLANK(D813),D813="",ISBLANK(N813)),"",ABS(D813-N813))</f>
        <v/>
      </c>
      <c r="AA813">
        <f ca="1">IF(OR(ISBLANK(J813),ISBLANK(O813),J813="",O813=""),"",IF(J813=O813,1,0))</f>
        <v>0</v>
      </c>
      <c r="AB813" t="str">
        <f ca="1">IF(OR(ISBLANK(K813),ISBLANK(Q813),K813="",Q813=""),"",IF(K813=Q813,1,0))</f>
        <v/>
      </c>
      <c r="AC813" s="23" t="str">
        <f t="shared" ca="1" si="12"/>
        <v/>
      </c>
    </row>
    <row r="814" spans="1:29" x14ac:dyDescent="0.25">
      <c r="A814" s="23">
        <v>813</v>
      </c>
      <c r="B814">
        <v>402</v>
      </c>
      <c r="C814" t="str">
        <f ca="1">IFERROR(VLOOKUP($B814,INDIRECT(nfl_game_result),MATCH(C$1,INDIRECT(nfl_game_result_header),0),FALSE),"error")</f>
        <v>2013_10_SEA@ATL</v>
      </c>
      <c r="D814" t="str">
        <f ca="1">IFERROR(IF(ISBLANK(VLOOKUP($B814,INDIRECT(nfl_game_result),MATCH(D$1,INDIRECT(nfl_game_result_header),0),FALSE)),"",VLOOKUP($B814,INDIRECT(nfl_game_result),MATCH(D$1,INDIRECT(nfl_game_result_header),0),FALSE)),"error")</f>
        <v/>
      </c>
      <c r="E814">
        <f ca="1">IFERROR(IF(ISBLANK(VLOOKUP($B814,INDIRECT(nfl_game_result),MATCH(E$1,INDIRECT(nfl_game_result_header),0),FALSE)),"",VLOOKUP($B814,INDIRECT(nfl_game_result),MATCH(E$1,INDIRECT(nfl_game_result_header),0),FALSE)),"error")</f>
        <v>6.5</v>
      </c>
      <c r="F814" s="23" t="str">
        <f ca="1">IFERROR(IF(ISBLANK(VLOOKUP($B814,INDIRECT(nfl_game_result),MATCH(F$1,INDIRECT(nfl_game_result_header),0),FALSE)),"",VLOOKUP($B814,INDIRECT(nfl_game_result),MATCH(F$1,INDIRECT(nfl_game_result_header),0),FALSE)),"error")</f>
        <v/>
      </c>
      <c r="G814" s="23" t="str">
        <f ca="1">IFERROR(IF(ISBLANK(VLOOKUP($B814,INDIRECT(nfl_game_result),MATCH(G$1,INDIRECT(nfl_game_result_header),0),FALSE)),"",VLOOKUP($B814,INDIRECT(nfl_game_result),MATCH(G$1,INDIRECT(nfl_game_result_header),0),FALSE)),"error")</f>
        <v/>
      </c>
      <c r="H814">
        <f ca="1">IFERROR(IF(ISBLANK(VLOOKUP($B814,INDIRECT(nfl_game_result),MATCH(H$1,INDIRECT(nfl_game_result_header),0),FALSE)),"",VLOOKUP($B814,INDIRECT(nfl_game_result),MATCH(H$1,INDIRECT(nfl_game_result_header),0),FALSE)),"error")</f>
        <v>10</v>
      </c>
      <c r="I814">
        <f ca="1">IFERROR(IF(ISBLANK(VLOOKUP($B814,INDIRECT(nfl_game_result),MATCH(I$1,INDIRECT(nfl_game_result_header),0),FALSE)),"",VLOOKUP($B814,INDIRECT(nfl_game_result),MATCH(I$1,INDIRECT(nfl_game_result_header),0),FALSE)),"error")</f>
        <v>33</v>
      </c>
      <c r="J814" t="str">
        <f ca="1">IFERROR(IF(ISBLANK(VLOOKUP($B814,INDIRECT(nfl_game_result),MATCH(J$1,INDIRECT(nfl_game_result_header),0),FALSE)),"",VLOOKUP($B814,INDIRECT(nfl_game_result),MATCH(J$1,INDIRECT(nfl_game_result_header),0),FALSE)),"error")</f>
        <v>SEA</v>
      </c>
      <c r="K814" t="str">
        <f ca="1">IFERROR(IF(ISBLANK(VLOOKUP($B814,INDIRECT(nfl_game_result),MATCH(K$1,INDIRECT(nfl_game_result_header),0),FALSE)),"",VLOOKUP($B814,INDIRECT(nfl_game_result),MATCH(K$1,INDIRECT(nfl_game_result_header),0),FALSE)),"error")</f>
        <v>SEA</v>
      </c>
      <c r="L814" s="23" t="str">
        <f ca="1">IFERROR(IF(ISBLANK(VLOOKUP($B814,INDIRECT(nfl_game_result),MATCH(L$1,INDIRECT(nfl_game_result_header),0),FALSE)),"",VLOOKUP($B814,INDIRECT(nfl_game_result),MATCH(L$1,INDIRECT(nfl_game_result_header),0),FALSE)),"error")</f>
        <v/>
      </c>
      <c r="M814" t="s">
        <v>16</v>
      </c>
      <c r="N814">
        <v>5</v>
      </c>
      <c r="O814" t="s">
        <v>20</v>
      </c>
      <c r="V814" s="23" t="s">
        <v>416</v>
      </c>
      <c r="W814">
        <f ca="1">VALUE(LEFT(C814, 4))</f>
        <v>2013</v>
      </c>
      <c r="X814">
        <f ca="1">VALUE(MID(C814,6,FIND("_",C814,6)-6))</f>
        <v>10</v>
      </c>
      <c r="Y814" t="str">
        <f ca="1">IF(NOT(OR(ISBLANK(D814),ISBLANK(E814),D814="",E814="")),D814-E814,"")</f>
        <v/>
      </c>
      <c r="Z814" t="str">
        <f ca="1">IF(OR(NOT(ISNUMBER(D814)),ISBLANK(D814),D814="",ISBLANK(N814)),"",ABS(D814-N814))</f>
        <v/>
      </c>
      <c r="AA814">
        <f ca="1">IF(OR(ISBLANK(J814),ISBLANK(O814),J814="",O814=""),"",IF(J814=O814,1,0))</f>
        <v>0</v>
      </c>
      <c r="AB814" t="str">
        <f ca="1">IF(OR(ISBLANK(K814),ISBLANK(Q814),K814="",Q814=""),"",IF(K814=Q814,1,0))</f>
        <v/>
      </c>
      <c r="AC814" s="23" t="str">
        <f t="shared" ca="1" si="12"/>
        <v/>
      </c>
    </row>
    <row r="815" spans="1:29" x14ac:dyDescent="0.25">
      <c r="A815" s="23">
        <v>814</v>
      </c>
      <c r="B815">
        <v>403</v>
      </c>
      <c r="C815" t="str">
        <f ca="1">IFERROR(VLOOKUP($B815,INDIRECT(nfl_game_result),MATCH(C$1,INDIRECT(nfl_game_result_header),0),FALSE),"error")</f>
        <v>2013_10_BUF@PIT</v>
      </c>
      <c r="D815" t="str">
        <f ca="1">IFERROR(IF(ISBLANK(VLOOKUP($B815,INDIRECT(nfl_game_result),MATCH(D$1,INDIRECT(nfl_game_result_header),0),FALSE)),"",VLOOKUP($B815,INDIRECT(nfl_game_result),MATCH(D$1,INDIRECT(nfl_game_result_header),0),FALSE)),"error")</f>
        <v/>
      </c>
      <c r="E815">
        <f ca="1">IFERROR(IF(ISBLANK(VLOOKUP($B815,INDIRECT(nfl_game_result),MATCH(E$1,INDIRECT(nfl_game_result_header),0),FALSE)),"",VLOOKUP($B815,INDIRECT(nfl_game_result),MATCH(E$1,INDIRECT(nfl_game_result_header),0),FALSE)),"error")</f>
        <v>-3.5</v>
      </c>
      <c r="F815" s="23" t="str">
        <f ca="1">IFERROR(IF(ISBLANK(VLOOKUP($B815,INDIRECT(nfl_game_result),MATCH(F$1,INDIRECT(nfl_game_result_header),0),FALSE)),"",VLOOKUP($B815,INDIRECT(nfl_game_result),MATCH(F$1,INDIRECT(nfl_game_result_header),0),FALSE)),"error")</f>
        <v/>
      </c>
      <c r="G815" s="23" t="str">
        <f ca="1">IFERROR(IF(ISBLANK(VLOOKUP($B815,INDIRECT(nfl_game_result),MATCH(G$1,INDIRECT(nfl_game_result_header),0),FALSE)),"",VLOOKUP($B815,INDIRECT(nfl_game_result),MATCH(G$1,INDIRECT(nfl_game_result_header),0),FALSE)),"error")</f>
        <v/>
      </c>
      <c r="H815">
        <f ca="1">IFERROR(IF(ISBLANK(VLOOKUP($B815,INDIRECT(nfl_game_result),MATCH(H$1,INDIRECT(nfl_game_result_header),0),FALSE)),"",VLOOKUP($B815,INDIRECT(nfl_game_result),MATCH(H$1,INDIRECT(nfl_game_result_header),0),FALSE)),"error")</f>
        <v>23</v>
      </c>
      <c r="I815">
        <f ca="1">IFERROR(IF(ISBLANK(VLOOKUP($B815,INDIRECT(nfl_game_result),MATCH(I$1,INDIRECT(nfl_game_result_header),0),FALSE)),"",VLOOKUP($B815,INDIRECT(nfl_game_result),MATCH(I$1,INDIRECT(nfl_game_result_header),0),FALSE)),"error")</f>
        <v>10</v>
      </c>
      <c r="J815" t="str">
        <f ca="1">IFERROR(IF(ISBLANK(VLOOKUP($B815,INDIRECT(nfl_game_result),MATCH(J$1,INDIRECT(nfl_game_result_header),0),FALSE)),"",VLOOKUP($B815,INDIRECT(nfl_game_result),MATCH(J$1,INDIRECT(nfl_game_result_header),0),FALSE)),"error")</f>
        <v>PIT</v>
      </c>
      <c r="K815" t="str">
        <f ca="1">IFERROR(IF(ISBLANK(VLOOKUP($B815,INDIRECT(nfl_game_result),MATCH(K$1,INDIRECT(nfl_game_result_header),0),FALSE)),"",VLOOKUP($B815,INDIRECT(nfl_game_result),MATCH(K$1,INDIRECT(nfl_game_result_header),0),FALSE)),"error")</f>
        <v>PIT</v>
      </c>
      <c r="L815" s="23" t="str">
        <f ca="1">IFERROR(IF(ISBLANK(VLOOKUP($B815,INDIRECT(nfl_game_result),MATCH(L$1,INDIRECT(nfl_game_result_header),0),FALSE)),"",VLOOKUP($B815,INDIRECT(nfl_game_result),MATCH(L$1,INDIRECT(nfl_game_result_header),0),FALSE)),"error")</f>
        <v/>
      </c>
      <c r="M815" t="s">
        <v>16</v>
      </c>
      <c r="N815">
        <v>-3.5</v>
      </c>
      <c r="O815" t="s">
        <v>66</v>
      </c>
      <c r="V815" s="23" t="s">
        <v>416</v>
      </c>
      <c r="W815">
        <f ca="1">VALUE(LEFT(C815, 4))</f>
        <v>2013</v>
      </c>
      <c r="X815">
        <f ca="1">VALUE(MID(C815,6,FIND("_",C815,6)-6))</f>
        <v>10</v>
      </c>
      <c r="Y815" t="str">
        <f ca="1">IF(NOT(OR(ISBLANK(D815),ISBLANK(E815),D815="",E815="")),D815-E815,"")</f>
        <v/>
      </c>
      <c r="Z815" t="str">
        <f ca="1">IF(OR(NOT(ISNUMBER(D815)),ISBLANK(D815),D815="",ISBLANK(N815)),"",ABS(D815-N815))</f>
        <v/>
      </c>
      <c r="AA815">
        <f ca="1">IF(OR(ISBLANK(J815),ISBLANK(O815),J815="",O815=""),"",IF(J815=O815,1,0))</f>
        <v>0</v>
      </c>
      <c r="AB815" t="str">
        <f ca="1">IF(OR(ISBLANK(K815),ISBLANK(Q815),K815="",Q815=""),"",IF(K815=Q815,1,0))</f>
        <v/>
      </c>
      <c r="AC815" s="23" t="str">
        <f t="shared" ca="1" si="12"/>
        <v/>
      </c>
    </row>
    <row r="816" spans="1:29" x14ac:dyDescent="0.25">
      <c r="A816" s="23">
        <v>815</v>
      </c>
      <c r="B816">
        <v>404</v>
      </c>
      <c r="C816" t="str">
        <f ca="1">IFERROR(VLOOKUP($B816,INDIRECT(nfl_game_result),MATCH(C$1,INDIRECT(nfl_game_result_header),0),FALSE),"error")</f>
        <v>2013_10_DET@CHI</v>
      </c>
      <c r="D816" t="str">
        <f ca="1">IFERROR(IF(ISBLANK(VLOOKUP($B816,INDIRECT(nfl_game_result),MATCH(D$1,INDIRECT(nfl_game_result_header),0),FALSE)),"",VLOOKUP($B816,INDIRECT(nfl_game_result),MATCH(D$1,INDIRECT(nfl_game_result_header),0),FALSE)),"error")</f>
        <v/>
      </c>
      <c r="E816">
        <f ca="1">IFERROR(IF(ISBLANK(VLOOKUP($B816,INDIRECT(nfl_game_result),MATCH(E$1,INDIRECT(nfl_game_result_header),0),FALSE)),"",VLOOKUP($B816,INDIRECT(nfl_game_result),MATCH(E$1,INDIRECT(nfl_game_result_header),0),FALSE)),"error")</f>
        <v>-2.5</v>
      </c>
      <c r="F816" s="23" t="str">
        <f ca="1">IFERROR(IF(ISBLANK(VLOOKUP($B816,INDIRECT(nfl_game_result),MATCH(F$1,INDIRECT(nfl_game_result_header),0),FALSE)),"",VLOOKUP($B816,INDIRECT(nfl_game_result),MATCH(F$1,INDIRECT(nfl_game_result_header),0),FALSE)),"error")</f>
        <v/>
      </c>
      <c r="G816" s="23" t="str">
        <f ca="1">IFERROR(IF(ISBLANK(VLOOKUP($B816,INDIRECT(nfl_game_result),MATCH(G$1,INDIRECT(nfl_game_result_header),0),FALSE)),"",VLOOKUP($B816,INDIRECT(nfl_game_result),MATCH(G$1,INDIRECT(nfl_game_result_header),0),FALSE)),"error")</f>
        <v/>
      </c>
      <c r="H816">
        <f ca="1">IFERROR(IF(ISBLANK(VLOOKUP($B816,INDIRECT(nfl_game_result),MATCH(H$1,INDIRECT(nfl_game_result_header),0),FALSE)),"",VLOOKUP($B816,INDIRECT(nfl_game_result),MATCH(H$1,INDIRECT(nfl_game_result_header),0),FALSE)),"error")</f>
        <v>19</v>
      </c>
      <c r="I816">
        <f ca="1">IFERROR(IF(ISBLANK(VLOOKUP($B816,INDIRECT(nfl_game_result),MATCH(I$1,INDIRECT(nfl_game_result_header),0),FALSE)),"",VLOOKUP($B816,INDIRECT(nfl_game_result),MATCH(I$1,INDIRECT(nfl_game_result_header),0),FALSE)),"error")</f>
        <v>21</v>
      </c>
      <c r="J816" t="str">
        <f ca="1">IFERROR(IF(ISBLANK(VLOOKUP($B816,INDIRECT(nfl_game_result),MATCH(J$1,INDIRECT(nfl_game_result_header),0),FALSE)),"",VLOOKUP($B816,INDIRECT(nfl_game_result),MATCH(J$1,INDIRECT(nfl_game_result_header),0),FALSE)),"error")</f>
        <v>DET</v>
      </c>
      <c r="K816" t="str">
        <f ca="1">IFERROR(IF(ISBLANK(VLOOKUP($B816,INDIRECT(nfl_game_result),MATCH(K$1,INDIRECT(nfl_game_result_header),0),FALSE)),"",VLOOKUP($B816,INDIRECT(nfl_game_result),MATCH(K$1,INDIRECT(nfl_game_result_header),0),FALSE)),"error")</f>
        <v>DET</v>
      </c>
      <c r="L816" s="23" t="str">
        <f ca="1">IFERROR(IF(ISBLANK(VLOOKUP($B816,INDIRECT(nfl_game_result),MATCH(L$1,INDIRECT(nfl_game_result_header),0),FALSE)),"",VLOOKUP($B816,INDIRECT(nfl_game_result),MATCH(L$1,INDIRECT(nfl_game_result_header),0),FALSE)),"error")</f>
        <v/>
      </c>
      <c r="M816" t="s">
        <v>16</v>
      </c>
      <c r="N816">
        <v>-3</v>
      </c>
      <c r="O816" t="s">
        <v>73</v>
      </c>
      <c r="V816" s="23" t="s">
        <v>416</v>
      </c>
      <c r="W816">
        <f ca="1">VALUE(LEFT(C816, 4))</f>
        <v>2013</v>
      </c>
      <c r="X816">
        <f ca="1">VALUE(MID(C816,6,FIND("_",C816,6)-6))</f>
        <v>10</v>
      </c>
      <c r="Y816" t="str">
        <f ca="1">IF(NOT(OR(ISBLANK(D816),ISBLANK(E816),D816="",E816="")),D816-E816,"")</f>
        <v/>
      </c>
      <c r="Z816" t="str">
        <f ca="1">IF(OR(NOT(ISNUMBER(D816)),ISBLANK(D816),D816="",ISBLANK(N816)),"",ABS(D816-N816))</f>
        <v/>
      </c>
      <c r="AA816">
        <f ca="1">IF(OR(ISBLANK(J816),ISBLANK(O816),J816="",O816=""),"",IF(J816=O816,1,0))</f>
        <v>1</v>
      </c>
      <c r="AB816" t="str">
        <f ca="1">IF(OR(ISBLANK(K816),ISBLANK(Q816),K816="",Q816=""),"",IF(K816=Q816,1,0))</f>
        <v/>
      </c>
      <c r="AC816" s="23" t="str">
        <f t="shared" ca="1" si="12"/>
        <v/>
      </c>
    </row>
    <row r="817" spans="1:29" x14ac:dyDescent="0.25">
      <c r="A817" s="23">
        <v>816</v>
      </c>
      <c r="B817">
        <v>405</v>
      </c>
      <c r="C817" t="str">
        <f ca="1">IFERROR(VLOOKUP($B817,INDIRECT(nfl_game_result),MATCH(C$1,INDIRECT(nfl_game_result_header),0),FALSE),"error")</f>
        <v>2013_10_CIN@BAL</v>
      </c>
      <c r="D817" t="str">
        <f ca="1">IFERROR(IF(ISBLANK(VLOOKUP($B817,INDIRECT(nfl_game_result),MATCH(D$1,INDIRECT(nfl_game_result_header),0),FALSE)),"",VLOOKUP($B817,INDIRECT(nfl_game_result),MATCH(D$1,INDIRECT(nfl_game_result_header),0),FALSE)),"error")</f>
        <v/>
      </c>
      <c r="E817">
        <f ca="1">IFERROR(IF(ISBLANK(VLOOKUP($B817,INDIRECT(nfl_game_result),MATCH(E$1,INDIRECT(nfl_game_result_header),0),FALSE)),"",VLOOKUP($B817,INDIRECT(nfl_game_result),MATCH(E$1,INDIRECT(nfl_game_result_header),0),FALSE)),"error")</f>
        <v>1.5</v>
      </c>
      <c r="F817" s="23" t="str">
        <f ca="1">IFERROR(IF(ISBLANK(VLOOKUP($B817,INDIRECT(nfl_game_result),MATCH(F$1,INDIRECT(nfl_game_result_header),0),FALSE)),"",VLOOKUP($B817,INDIRECT(nfl_game_result),MATCH(F$1,INDIRECT(nfl_game_result_header),0),FALSE)),"error")</f>
        <v/>
      </c>
      <c r="G817" s="23" t="str">
        <f ca="1">IFERROR(IF(ISBLANK(VLOOKUP($B817,INDIRECT(nfl_game_result),MATCH(G$1,INDIRECT(nfl_game_result_header),0),FALSE)),"",VLOOKUP($B817,INDIRECT(nfl_game_result),MATCH(G$1,INDIRECT(nfl_game_result_header),0),FALSE)),"error")</f>
        <v/>
      </c>
      <c r="H817">
        <f ca="1">IFERROR(IF(ISBLANK(VLOOKUP($B817,INDIRECT(nfl_game_result),MATCH(H$1,INDIRECT(nfl_game_result_header),0),FALSE)),"",VLOOKUP($B817,INDIRECT(nfl_game_result),MATCH(H$1,INDIRECT(nfl_game_result_header),0),FALSE)),"error")</f>
        <v>20</v>
      </c>
      <c r="I817">
        <f ca="1">IFERROR(IF(ISBLANK(VLOOKUP($B817,INDIRECT(nfl_game_result),MATCH(I$1,INDIRECT(nfl_game_result_header),0),FALSE)),"",VLOOKUP($B817,INDIRECT(nfl_game_result),MATCH(I$1,INDIRECT(nfl_game_result_header),0),FALSE)),"error")</f>
        <v>17</v>
      </c>
      <c r="J817" t="str">
        <f ca="1">IFERROR(IF(ISBLANK(VLOOKUP($B817,INDIRECT(nfl_game_result),MATCH(J$1,INDIRECT(nfl_game_result_header),0),FALSE)),"",VLOOKUP($B817,INDIRECT(nfl_game_result),MATCH(J$1,INDIRECT(nfl_game_result_header),0),FALSE)),"error")</f>
        <v>BAL</v>
      </c>
      <c r="K817" t="str">
        <f ca="1">IFERROR(IF(ISBLANK(VLOOKUP($B817,INDIRECT(nfl_game_result),MATCH(K$1,INDIRECT(nfl_game_result_header),0),FALSE)),"",VLOOKUP($B817,INDIRECT(nfl_game_result),MATCH(K$1,INDIRECT(nfl_game_result_header),0),FALSE)),"error")</f>
        <v>BAL</v>
      </c>
      <c r="L817" s="23" t="str">
        <f ca="1">IFERROR(IF(ISBLANK(VLOOKUP($B817,INDIRECT(nfl_game_result),MATCH(L$1,INDIRECT(nfl_game_result_header),0),FALSE)),"",VLOOKUP($B817,INDIRECT(nfl_game_result),MATCH(L$1,INDIRECT(nfl_game_result_header),0),FALSE)),"error")</f>
        <v/>
      </c>
      <c r="M817" t="s">
        <v>16</v>
      </c>
      <c r="N817">
        <v>3.5</v>
      </c>
      <c r="O817" t="s">
        <v>69</v>
      </c>
      <c r="V817" s="23" t="s">
        <v>416</v>
      </c>
      <c r="W817">
        <f ca="1">VALUE(LEFT(C817, 4))</f>
        <v>2013</v>
      </c>
      <c r="X817">
        <f ca="1">VALUE(MID(C817,6,FIND("_",C817,6)-6))</f>
        <v>10</v>
      </c>
      <c r="Y817" t="str">
        <f ca="1">IF(NOT(OR(ISBLANK(D817),ISBLANK(E817),D817="",E817="")),D817-E817,"")</f>
        <v/>
      </c>
      <c r="Z817" t="str">
        <f ca="1">IF(OR(NOT(ISNUMBER(D817)),ISBLANK(D817),D817="",ISBLANK(N817)),"",ABS(D817-N817))</f>
        <v/>
      </c>
      <c r="AA817">
        <f ca="1">IF(OR(ISBLANK(J817),ISBLANK(O817),J817="",O817=""),"",IF(J817=O817,1,0))</f>
        <v>0</v>
      </c>
      <c r="AB817" t="str">
        <f ca="1">IF(OR(ISBLANK(K817),ISBLANK(Q817),K817="",Q817=""),"",IF(K817=Q817,1,0))</f>
        <v/>
      </c>
      <c r="AC817" s="23" t="str">
        <f t="shared" ca="1" si="12"/>
        <v/>
      </c>
    </row>
    <row r="818" spans="1:29" x14ac:dyDescent="0.25">
      <c r="A818" s="23">
        <v>817</v>
      </c>
      <c r="B818">
        <v>406</v>
      </c>
      <c r="C818" t="str">
        <f ca="1">IFERROR(VLOOKUP($B818,INDIRECT(nfl_game_result),MATCH(C$1,INDIRECT(nfl_game_result_header),0),FALSE),"error")</f>
        <v>2013_10_PHI@GBY</v>
      </c>
      <c r="D818" t="str">
        <f ca="1">IFERROR(IF(ISBLANK(VLOOKUP($B818,INDIRECT(nfl_game_result),MATCH(D$1,INDIRECT(nfl_game_result_header),0),FALSE)),"",VLOOKUP($B818,INDIRECT(nfl_game_result),MATCH(D$1,INDIRECT(nfl_game_result_header),0),FALSE)),"error")</f>
        <v/>
      </c>
      <c r="E818">
        <f ca="1">IFERROR(IF(ISBLANK(VLOOKUP($B818,INDIRECT(nfl_game_result),MATCH(E$1,INDIRECT(nfl_game_result_header),0),FALSE)),"",VLOOKUP($B818,INDIRECT(nfl_game_result),MATCH(E$1,INDIRECT(nfl_game_result_header),0),FALSE)),"error")</f>
        <v>-0.5</v>
      </c>
      <c r="F818" s="23" t="str">
        <f ca="1">IFERROR(IF(ISBLANK(VLOOKUP($B818,INDIRECT(nfl_game_result),MATCH(F$1,INDIRECT(nfl_game_result_header),0),FALSE)),"",VLOOKUP($B818,INDIRECT(nfl_game_result),MATCH(F$1,INDIRECT(nfl_game_result_header),0),FALSE)),"error")</f>
        <v/>
      </c>
      <c r="G818" s="23" t="str">
        <f ca="1">IFERROR(IF(ISBLANK(VLOOKUP($B818,INDIRECT(nfl_game_result),MATCH(G$1,INDIRECT(nfl_game_result_header),0),FALSE)),"",VLOOKUP($B818,INDIRECT(nfl_game_result),MATCH(G$1,INDIRECT(nfl_game_result_header),0),FALSE)),"error")</f>
        <v/>
      </c>
      <c r="H818">
        <f ca="1">IFERROR(IF(ISBLANK(VLOOKUP($B818,INDIRECT(nfl_game_result),MATCH(H$1,INDIRECT(nfl_game_result_header),0),FALSE)),"",VLOOKUP($B818,INDIRECT(nfl_game_result),MATCH(H$1,INDIRECT(nfl_game_result_header),0),FALSE)),"error")</f>
        <v>13</v>
      </c>
      <c r="I818">
        <f ca="1">IFERROR(IF(ISBLANK(VLOOKUP($B818,INDIRECT(nfl_game_result),MATCH(I$1,INDIRECT(nfl_game_result_header),0),FALSE)),"",VLOOKUP($B818,INDIRECT(nfl_game_result),MATCH(I$1,INDIRECT(nfl_game_result_header),0),FALSE)),"error")</f>
        <v>27</v>
      </c>
      <c r="J818" t="str">
        <f ca="1">IFERROR(IF(ISBLANK(VLOOKUP($B818,INDIRECT(nfl_game_result),MATCH(J$1,INDIRECT(nfl_game_result_header),0),FALSE)),"",VLOOKUP($B818,INDIRECT(nfl_game_result),MATCH(J$1,INDIRECT(nfl_game_result_header),0),FALSE)),"error")</f>
        <v>PHI</v>
      </c>
      <c r="K818" t="str">
        <f ca="1">IFERROR(IF(ISBLANK(VLOOKUP($B818,INDIRECT(nfl_game_result),MATCH(K$1,INDIRECT(nfl_game_result_header),0),FALSE)),"",VLOOKUP($B818,INDIRECT(nfl_game_result),MATCH(K$1,INDIRECT(nfl_game_result_header),0),FALSE)),"error")</f>
        <v>PHI</v>
      </c>
      <c r="L818" s="23" t="str">
        <f ca="1">IFERROR(IF(ISBLANK(VLOOKUP($B818,INDIRECT(nfl_game_result),MATCH(L$1,INDIRECT(nfl_game_result_header),0),FALSE)),"",VLOOKUP($B818,INDIRECT(nfl_game_result),MATCH(L$1,INDIRECT(nfl_game_result_header),0),FALSE)),"error")</f>
        <v/>
      </c>
      <c r="M818" t="s">
        <v>16</v>
      </c>
      <c r="N818">
        <v>-3</v>
      </c>
      <c r="O818" t="s">
        <v>330</v>
      </c>
      <c r="V818" s="23" t="s">
        <v>416</v>
      </c>
      <c r="W818">
        <f ca="1">VALUE(LEFT(C818, 4))</f>
        <v>2013</v>
      </c>
      <c r="X818">
        <f ca="1">VALUE(MID(C818,6,FIND("_",C818,6)-6))</f>
        <v>10</v>
      </c>
      <c r="Y818" t="str">
        <f ca="1">IF(NOT(OR(ISBLANK(D818),ISBLANK(E818),D818="",E818="")),D818-E818,"")</f>
        <v/>
      </c>
      <c r="Z818" t="str">
        <f ca="1">IF(OR(NOT(ISNUMBER(D818)),ISBLANK(D818),D818="",ISBLANK(N818)),"",ABS(D818-N818))</f>
        <v/>
      </c>
      <c r="AA818">
        <f ca="1">IF(OR(ISBLANK(J818),ISBLANK(O818),J818="",O818=""),"",IF(J818=O818,1,0))</f>
        <v>0</v>
      </c>
      <c r="AB818" t="str">
        <f ca="1">IF(OR(ISBLANK(K818),ISBLANK(Q818),K818="",Q818=""),"",IF(K818=Q818,1,0))</f>
        <v/>
      </c>
      <c r="AC818" s="23" t="str">
        <f t="shared" ca="1" si="12"/>
        <v/>
      </c>
    </row>
    <row r="819" spans="1:29" x14ac:dyDescent="0.25">
      <c r="A819" s="23">
        <v>818</v>
      </c>
      <c r="B819">
        <v>407</v>
      </c>
      <c r="C819" t="str">
        <f ca="1">IFERROR(VLOOKUP($B819,INDIRECT(nfl_game_result),MATCH(C$1,INDIRECT(nfl_game_result_header),0),FALSE),"error")</f>
        <v>2013_10_JAX@TEN</v>
      </c>
      <c r="D819" t="str">
        <f ca="1">IFERROR(IF(ISBLANK(VLOOKUP($B819,INDIRECT(nfl_game_result),MATCH(D$1,INDIRECT(nfl_game_result_header),0),FALSE)),"",VLOOKUP($B819,INDIRECT(nfl_game_result),MATCH(D$1,INDIRECT(nfl_game_result_header),0),FALSE)),"error")</f>
        <v/>
      </c>
      <c r="E819">
        <f ca="1">IFERROR(IF(ISBLANK(VLOOKUP($B819,INDIRECT(nfl_game_result),MATCH(E$1,INDIRECT(nfl_game_result_header),0),FALSE)),"",VLOOKUP($B819,INDIRECT(nfl_game_result),MATCH(E$1,INDIRECT(nfl_game_result_header),0),FALSE)),"error")</f>
        <v>-13.5</v>
      </c>
      <c r="F819" s="23" t="str">
        <f ca="1">IFERROR(IF(ISBLANK(VLOOKUP($B819,INDIRECT(nfl_game_result),MATCH(F$1,INDIRECT(nfl_game_result_header),0),FALSE)),"",VLOOKUP($B819,INDIRECT(nfl_game_result),MATCH(F$1,INDIRECT(nfl_game_result_header),0),FALSE)),"error")</f>
        <v/>
      </c>
      <c r="G819" s="23" t="str">
        <f ca="1">IFERROR(IF(ISBLANK(VLOOKUP($B819,INDIRECT(nfl_game_result),MATCH(G$1,INDIRECT(nfl_game_result_header),0),FALSE)),"",VLOOKUP($B819,INDIRECT(nfl_game_result),MATCH(G$1,INDIRECT(nfl_game_result_header),0),FALSE)),"error")</f>
        <v/>
      </c>
      <c r="H819">
        <f ca="1">IFERROR(IF(ISBLANK(VLOOKUP($B819,INDIRECT(nfl_game_result),MATCH(H$1,INDIRECT(nfl_game_result_header),0),FALSE)),"",VLOOKUP($B819,INDIRECT(nfl_game_result),MATCH(H$1,INDIRECT(nfl_game_result_header),0),FALSE)),"error")</f>
        <v>27</v>
      </c>
      <c r="I819">
        <f ca="1">IFERROR(IF(ISBLANK(VLOOKUP($B819,INDIRECT(nfl_game_result),MATCH(I$1,INDIRECT(nfl_game_result_header),0),FALSE)),"",VLOOKUP($B819,INDIRECT(nfl_game_result),MATCH(I$1,INDIRECT(nfl_game_result_header),0),FALSE)),"error")</f>
        <v>29</v>
      </c>
      <c r="J819" t="str">
        <f ca="1">IFERROR(IF(ISBLANK(VLOOKUP($B819,INDIRECT(nfl_game_result),MATCH(J$1,INDIRECT(nfl_game_result_header),0),FALSE)),"",VLOOKUP($B819,INDIRECT(nfl_game_result),MATCH(J$1,INDIRECT(nfl_game_result_header),0),FALSE)),"error")</f>
        <v>JAX</v>
      </c>
      <c r="K819" t="str">
        <f ca="1">IFERROR(IF(ISBLANK(VLOOKUP($B819,INDIRECT(nfl_game_result),MATCH(K$1,INDIRECT(nfl_game_result_header),0),FALSE)),"",VLOOKUP($B819,INDIRECT(nfl_game_result),MATCH(K$1,INDIRECT(nfl_game_result_header),0),FALSE)),"error")</f>
        <v>JAX</v>
      </c>
      <c r="L819" s="23" t="str">
        <f ca="1">IFERROR(IF(ISBLANK(VLOOKUP($B819,INDIRECT(nfl_game_result),MATCH(L$1,INDIRECT(nfl_game_result_header),0),FALSE)),"",VLOOKUP($B819,INDIRECT(nfl_game_result),MATCH(L$1,INDIRECT(nfl_game_result_header),0),FALSE)),"error")</f>
        <v/>
      </c>
      <c r="M819" t="s">
        <v>16</v>
      </c>
      <c r="N819">
        <v>-14</v>
      </c>
      <c r="O819" t="s">
        <v>93</v>
      </c>
      <c r="V819" s="23" t="s">
        <v>416</v>
      </c>
      <c r="W819">
        <f ca="1">VALUE(LEFT(C819, 4))</f>
        <v>2013</v>
      </c>
      <c r="X819">
        <f ca="1">VALUE(MID(C819,6,FIND("_",C819,6)-6))</f>
        <v>10</v>
      </c>
      <c r="Y819" t="str">
        <f ca="1">IF(NOT(OR(ISBLANK(D819),ISBLANK(E819),D819="",E819="")),D819-E819,"")</f>
        <v/>
      </c>
      <c r="Z819" t="str">
        <f ca="1">IF(OR(NOT(ISNUMBER(D819)),ISBLANK(D819),D819="",ISBLANK(N819)),"",ABS(D819-N819))</f>
        <v/>
      </c>
      <c r="AA819">
        <f ca="1">IF(OR(ISBLANK(J819),ISBLANK(O819),J819="",O819=""),"",IF(J819=O819,1,0))</f>
        <v>0</v>
      </c>
      <c r="AB819" t="str">
        <f ca="1">IF(OR(ISBLANK(K819),ISBLANK(Q819),K819="",Q819=""),"",IF(K819=Q819,1,0))</f>
        <v/>
      </c>
      <c r="AC819" s="23" t="str">
        <f t="shared" ca="1" si="12"/>
        <v/>
      </c>
    </row>
    <row r="820" spans="1:29" x14ac:dyDescent="0.25">
      <c r="A820" s="23">
        <v>819</v>
      </c>
      <c r="B820">
        <v>408</v>
      </c>
      <c r="C820" t="str">
        <f ca="1">IFERROR(VLOOKUP($B820,INDIRECT(nfl_game_result),MATCH(C$1,INDIRECT(nfl_game_result_header),0),FALSE),"error")</f>
        <v>2013_10_STL@IND</v>
      </c>
      <c r="D820" t="str">
        <f ca="1">IFERROR(IF(ISBLANK(VLOOKUP($B820,INDIRECT(nfl_game_result),MATCH(D$1,INDIRECT(nfl_game_result_header),0),FALSE)),"",VLOOKUP($B820,INDIRECT(nfl_game_result),MATCH(D$1,INDIRECT(nfl_game_result_header),0),FALSE)),"error")</f>
        <v/>
      </c>
      <c r="E820">
        <f ca="1">IFERROR(IF(ISBLANK(VLOOKUP($B820,INDIRECT(nfl_game_result),MATCH(E$1,INDIRECT(nfl_game_result_header),0),FALSE)),"",VLOOKUP($B820,INDIRECT(nfl_game_result),MATCH(E$1,INDIRECT(nfl_game_result_header),0),FALSE)),"error")</f>
        <v>-10.5</v>
      </c>
      <c r="F820" s="23" t="str">
        <f ca="1">IFERROR(IF(ISBLANK(VLOOKUP($B820,INDIRECT(nfl_game_result),MATCH(F$1,INDIRECT(nfl_game_result_header),0),FALSE)),"",VLOOKUP($B820,INDIRECT(nfl_game_result),MATCH(F$1,INDIRECT(nfl_game_result_header),0),FALSE)),"error")</f>
        <v/>
      </c>
      <c r="G820" s="23" t="str">
        <f ca="1">IFERROR(IF(ISBLANK(VLOOKUP($B820,INDIRECT(nfl_game_result),MATCH(G$1,INDIRECT(nfl_game_result_header),0),FALSE)),"",VLOOKUP($B820,INDIRECT(nfl_game_result),MATCH(G$1,INDIRECT(nfl_game_result_header),0),FALSE)),"error")</f>
        <v/>
      </c>
      <c r="H820">
        <f ca="1">IFERROR(IF(ISBLANK(VLOOKUP($B820,INDIRECT(nfl_game_result),MATCH(H$1,INDIRECT(nfl_game_result_header),0),FALSE)),"",VLOOKUP($B820,INDIRECT(nfl_game_result),MATCH(H$1,INDIRECT(nfl_game_result_header),0),FALSE)),"error")</f>
        <v>8</v>
      </c>
      <c r="I820">
        <f ca="1">IFERROR(IF(ISBLANK(VLOOKUP($B820,INDIRECT(nfl_game_result),MATCH(I$1,INDIRECT(nfl_game_result_header),0),FALSE)),"",VLOOKUP($B820,INDIRECT(nfl_game_result),MATCH(I$1,INDIRECT(nfl_game_result_header),0),FALSE)),"error")</f>
        <v>38</v>
      </c>
      <c r="J820" t="str">
        <f ca="1">IFERROR(IF(ISBLANK(VLOOKUP($B820,INDIRECT(nfl_game_result),MATCH(J$1,INDIRECT(nfl_game_result_header),0),FALSE)),"",VLOOKUP($B820,INDIRECT(nfl_game_result),MATCH(J$1,INDIRECT(nfl_game_result_header),0),FALSE)),"error")</f>
        <v>STL</v>
      </c>
      <c r="K820" t="str">
        <f ca="1">IFERROR(IF(ISBLANK(VLOOKUP($B820,INDIRECT(nfl_game_result),MATCH(K$1,INDIRECT(nfl_game_result_header),0),FALSE)),"",VLOOKUP($B820,INDIRECT(nfl_game_result),MATCH(K$1,INDIRECT(nfl_game_result_header),0),FALSE)),"error")</f>
        <v>STL</v>
      </c>
      <c r="L820" s="23" t="str">
        <f ca="1">IFERROR(IF(ISBLANK(VLOOKUP($B820,INDIRECT(nfl_game_result),MATCH(L$1,INDIRECT(nfl_game_result_header),0),FALSE)),"",VLOOKUP($B820,INDIRECT(nfl_game_result),MATCH(L$1,INDIRECT(nfl_game_result_header),0),FALSE)),"error")</f>
        <v/>
      </c>
      <c r="M820" t="s">
        <v>16</v>
      </c>
      <c r="N820">
        <v>-10.5</v>
      </c>
      <c r="O820" t="s">
        <v>91</v>
      </c>
      <c r="V820" s="23" t="s">
        <v>416</v>
      </c>
      <c r="W820">
        <f ca="1">VALUE(LEFT(C820, 4))</f>
        <v>2013</v>
      </c>
      <c r="X820">
        <f ca="1">VALUE(MID(C820,6,FIND("_",C820,6)-6))</f>
        <v>10</v>
      </c>
      <c r="Y820" t="str">
        <f ca="1">IF(NOT(OR(ISBLANK(D820),ISBLANK(E820),D820="",E820="")),D820-E820,"")</f>
        <v/>
      </c>
      <c r="Z820" t="str">
        <f ca="1">IF(OR(NOT(ISNUMBER(D820)),ISBLANK(D820),D820="",ISBLANK(N820)),"",ABS(D820-N820))</f>
        <v/>
      </c>
      <c r="AA820">
        <f ca="1">IF(OR(ISBLANK(J820),ISBLANK(O820),J820="",O820=""),"",IF(J820=O820,1,0))</f>
        <v>1</v>
      </c>
      <c r="AB820" t="str">
        <f ca="1">IF(OR(ISBLANK(K820),ISBLANK(Q820),K820="",Q820=""),"",IF(K820=Q820,1,0))</f>
        <v/>
      </c>
      <c r="AC820" s="23" t="str">
        <f t="shared" ca="1" si="12"/>
        <v/>
      </c>
    </row>
    <row r="821" spans="1:29" x14ac:dyDescent="0.25">
      <c r="A821" s="23">
        <v>820</v>
      </c>
      <c r="B821">
        <v>409</v>
      </c>
      <c r="C821" t="str">
        <f ca="1">IFERROR(VLOOKUP($B821,INDIRECT(nfl_game_result),MATCH(C$1,INDIRECT(nfl_game_result_header),0),FALSE),"error")</f>
        <v>2013_10_OAK@NYG</v>
      </c>
      <c r="D821" t="str">
        <f ca="1">IFERROR(IF(ISBLANK(VLOOKUP($B821,INDIRECT(nfl_game_result),MATCH(D$1,INDIRECT(nfl_game_result_header),0),FALSE)),"",VLOOKUP($B821,INDIRECT(nfl_game_result),MATCH(D$1,INDIRECT(nfl_game_result_header),0),FALSE)),"error")</f>
        <v/>
      </c>
      <c r="E821">
        <f ca="1">IFERROR(IF(ISBLANK(VLOOKUP($B821,INDIRECT(nfl_game_result),MATCH(E$1,INDIRECT(nfl_game_result_header),0),FALSE)),"",VLOOKUP($B821,INDIRECT(nfl_game_result),MATCH(E$1,INDIRECT(nfl_game_result_header),0),FALSE)),"error")</f>
        <v>-7.5</v>
      </c>
      <c r="F821" s="23" t="str">
        <f ca="1">IFERROR(IF(ISBLANK(VLOOKUP($B821,INDIRECT(nfl_game_result),MATCH(F$1,INDIRECT(nfl_game_result_header),0),FALSE)),"",VLOOKUP($B821,INDIRECT(nfl_game_result),MATCH(F$1,INDIRECT(nfl_game_result_header),0),FALSE)),"error")</f>
        <v/>
      </c>
      <c r="G821" s="23" t="str">
        <f ca="1">IFERROR(IF(ISBLANK(VLOOKUP($B821,INDIRECT(nfl_game_result),MATCH(G$1,INDIRECT(nfl_game_result_header),0),FALSE)),"",VLOOKUP($B821,INDIRECT(nfl_game_result),MATCH(G$1,INDIRECT(nfl_game_result_header),0),FALSE)),"error")</f>
        <v/>
      </c>
      <c r="H821">
        <f ca="1">IFERROR(IF(ISBLANK(VLOOKUP($B821,INDIRECT(nfl_game_result),MATCH(H$1,INDIRECT(nfl_game_result_header),0),FALSE)),"",VLOOKUP($B821,INDIRECT(nfl_game_result),MATCH(H$1,INDIRECT(nfl_game_result_header),0),FALSE)),"error")</f>
        <v>24</v>
      </c>
      <c r="I821">
        <f ca="1">IFERROR(IF(ISBLANK(VLOOKUP($B821,INDIRECT(nfl_game_result),MATCH(I$1,INDIRECT(nfl_game_result_header),0),FALSE)),"",VLOOKUP($B821,INDIRECT(nfl_game_result),MATCH(I$1,INDIRECT(nfl_game_result_header),0),FALSE)),"error")</f>
        <v>20</v>
      </c>
      <c r="J821" t="str">
        <f ca="1">IFERROR(IF(ISBLANK(VLOOKUP($B821,INDIRECT(nfl_game_result),MATCH(J$1,INDIRECT(nfl_game_result_header),0),FALSE)),"",VLOOKUP($B821,INDIRECT(nfl_game_result),MATCH(J$1,INDIRECT(nfl_game_result_header),0),FALSE)),"error")</f>
        <v>OAK</v>
      </c>
      <c r="K821" t="str">
        <f ca="1">IFERROR(IF(ISBLANK(VLOOKUP($B821,INDIRECT(nfl_game_result),MATCH(K$1,INDIRECT(nfl_game_result_header),0),FALSE)),"",VLOOKUP($B821,INDIRECT(nfl_game_result),MATCH(K$1,INDIRECT(nfl_game_result_header),0),FALSE)),"error")</f>
        <v>NYG</v>
      </c>
      <c r="L821" s="23" t="str">
        <f ca="1">IFERROR(IF(ISBLANK(VLOOKUP($B821,INDIRECT(nfl_game_result),MATCH(L$1,INDIRECT(nfl_game_result_header),0),FALSE)),"",VLOOKUP($B821,INDIRECT(nfl_game_result),MATCH(L$1,INDIRECT(nfl_game_result_header),0),FALSE)),"error")</f>
        <v/>
      </c>
      <c r="M821" t="s">
        <v>16</v>
      </c>
      <c r="N821">
        <v>-3.5</v>
      </c>
      <c r="O821" t="s">
        <v>85</v>
      </c>
      <c r="V821" s="23" t="s">
        <v>416</v>
      </c>
      <c r="W821">
        <f ca="1">VALUE(LEFT(C821, 4))</f>
        <v>2013</v>
      </c>
      <c r="X821">
        <f ca="1">VALUE(MID(C821,6,FIND("_",C821,6)-6))</f>
        <v>10</v>
      </c>
      <c r="Y821" t="str">
        <f ca="1">IF(NOT(OR(ISBLANK(D821),ISBLANK(E821),D821="",E821="")),D821-E821,"")</f>
        <v/>
      </c>
      <c r="Z821" t="str">
        <f ca="1">IF(OR(NOT(ISNUMBER(D821)),ISBLANK(D821),D821="",ISBLANK(N821)),"",ABS(D821-N821))</f>
        <v/>
      </c>
      <c r="AA821">
        <f ca="1">IF(OR(ISBLANK(J821),ISBLANK(O821),J821="",O821=""),"",IF(J821=O821,1,0))</f>
        <v>1</v>
      </c>
      <c r="AB821" t="str">
        <f ca="1">IF(OR(ISBLANK(K821),ISBLANK(Q821),K821="",Q821=""),"",IF(K821=Q821,1,0))</f>
        <v/>
      </c>
      <c r="AC821" s="23" t="str">
        <f t="shared" ca="1" si="12"/>
        <v/>
      </c>
    </row>
    <row r="822" spans="1:29" x14ac:dyDescent="0.25">
      <c r="A822" s="23">
        <v>821</v>
      </c>
      <c r="B822">
        <v>410</v>
      </c>
      <c r="C822" t="str">
        <f ca="1">IFERROR(VLOOKUP($B822,INDIRECT(nfl_game_result),MATCH(C$1,INDIRECT(nfl_game_result_header),0),FALSE),"error")</f>
        <v>2013_10_CAR@SFO</v>
      </c>
      <c r="D822" t="str">
        <f ca="1">IFERROR(IF(ISBLANK(VLOOKUP($B822,INDIRECT(nfl_game_result),MATCH(D$1,INDIRECT(nfl_game_result_header),0),FALSE)),"",VLOOKUP($B822,INDIRECT(nfl_game_result),MATCH(D$1,INDIRECT(nfl_game_result_header),0),FALSE)),"error")</f>
        <v/>
      </c>
      <c r="E822">
        <f ca="1">IFERROR(IF(ISBLANK(VLOOKUP($B822,INDIRECT(nfl_game_result),MATCH(E$1,INDIRECT(nfl_game_result_header),0),FALSE)),"",VLOOKUP($B822,INDIRECT(nfl_game_result),MATCH(E$1,INDIRECT(nfl_game_result_header),0),FALSE)),"error")</f>
        <v>-6.5</v>
      </c>
      <c r="F822" s="23" t="str">
        <f ca="1">IFERROR(IF(ISBLANK(VLOOKUP($B822,INDIRECT(nfl_game_result),MATCH(F$1,INDIRECT(nfl_game_result_header),0),FALSE)),"",VLOOKUP($B822,INDIRECT(nfl_game_result),MATCH(F$1,INDIRECT(nfl_game_result_header),0),FALSE)),"error")</f>
        <v/>
      </c>
      <c r="G822" s="23" t="str">
        <f ca="1">IFERROR(IF(ISBLANK(VLOOKUP($B822,INDIRECT(nfl_game_result),MATCH(G$1,INDIRECT(nfl_game_result_header),0),FALSE)),"",VLOOKUP($B822,INDIRECT(nfl_game_result),MATCH(G$1,INDIRECT(nfl_game_result_header),0),FALSE)),"error")</f>
        <v/>
      </c>
      <c r="H822">
        <f ca="1">IFERROR(IF(ISBLANK(VLOOKUP($B822,INDIRECT(nfl_game_result),MATCH(H$1,INDIRECT(nfl_game_result_header),0),FALSE)),"",VLOOKUP($B822,INDIRECT(nfl_game_result),MATCH(H$1,INDIRECT(nfl_game_result_header),0),FALSE)),"error")</f>
        <v>9</v>
      </c>
      <c r="I822">
        <f ca="1">IFERROR(IF(ISBLANK(VLOOKUP($B822,INDIRECT(nfl_game_result),MATCH(I$1,INDIRECT(nfl_game_result_header),0),FALSE)),"",VLOOKUP($B822,INDIRECT(nfl_game_result),MATCH(I$1,INDIRECT(nfl_game_result_header),0),FALSE)),"error")</f>
        <v>10</v>
      </c>
      <c r="J822" t="str">
        <f ca="1">IFERROR(IF(ISBLANK(VLOOKUP($B822,INDIRECT(nfl_game_result),MATCH(J$1,INDIRECT(nfl_game_result_header),0),FALSE)),"",VLOOKUP($B822,INDIRECT(nfl_game_result),MATCH(J$1,INDIRECT(nfl_game_result_header),0),FALSE)),"error")</f>
        <v>CAR</v>
      </c>
      <c r="K822" t="str">
        <f ca="1">IFERROR(IF(ISBLANK(VLOOKUP($B822,INDIRECT(nfl_game_result),MATCH(K$1,INDIRECT(nfl_game_result_header),0),FALSE)),"",VLOOKUP($B822,INDIRECT(nfl_game_result),MATCH(K$1,INDIRECT(nfl_game_result_header),0),FALSE)),"error")</f>
        <v>CAR</v>
      </c>
      <c r="L822" s="23" t="str">
        <f ca="1">IFERROR(IF(ISBLANK(VLOOKUP($B822,INDIRECT(nfl_game_result),MATCH(L$1,INDIRECT(nfl_game_result_header),0),FALSE)),"",VLOOKUP($B822,INDIRECT(nfl_game_result),MATCH(L$1,INDIRECT(nfl_game_result_header),0),FALSE)),"error")</f>
        <v/>
      </c>
      <c r="M822" t="s">
        <v>16</v>
      </c>
      <c r="N822">
        <v>-6.5</v>
      </c>
      <c r="O822" t="s">
        <v>67</v>
      </c>
      <c r="V822" s="23" t="s">
        <v>416</v>
      </c>
      <c r="W822">
        <f ca="1">VALUE(LEFT(C822, 4))</f>
        <v>2013</v>
      </c>
      <c r="X822">
        <f ca="1">VALUE(MID(C822,6,FIND("_",C822,6)-6))</f>
        <v>10</v>
      </c>
      <c r="Y822" t="str">
        <f ca="1">IF(NOT(OR(ISBLANK(D822),ISBLANK(E822),D822="",E822="")),D822-E822,"")</f>
        <v/>
      </c>
      <c r="Z822" t="str">
        <f ca="1">IF(OR(NOT(ISNUMBER(D822)),ISBLANK(D822),D822="",ISBLANK(N822)),"",ABS(D822-N822))</f>
        <v/>
      </c>
      <c r="AA822">
        <f ca="1">IF(OR(ISBLANK(J822),ISBLANK(O822),J822="",O822=""),"",IF(J822=O822,1,0))</f>
        <v>1</v>
      </c>
      <c r="AB822" t="str">
        <f ca="1">IF(OR(ISBLANK(K822),ISBLANK(Q822),K822="",Q822=""),"",IF(K822=Q822,1,0))</f>
        <v/>
      </c>
      <c r="AC822" s="23" t="str">
        <f t="shared" ca="1" si="12"/>
        <v/>
      </c>
    </row>
    <row r="823" spans="1:29" x14ac:dyDescent="0.25">
      <c r="A823" s="23">
        <v>822</v>
      </c>
      <c r="B823">
        <v>411</v>
      </c>
      <c r="C823" t="str">
        <f ca="1">IFERROR(VLOOKUP($B823,INDIRECT(nfl_game_result),MATCH(C$1,INDIRECT(nfl_game_result_header),0),FALSE),"error")</f>
        <v>2013_10_DEN@SD</v>
      </c>
      <c r="D823" t="str">
        <f ca="1">IFERROR(IF(ISBLANK(VLOOKUP($B823,INDIRECT(nfl_game_result),MATCH(D$1,INDIRECT(nfl_game_result_header),0),FALSE)),"",VLOOKUP($B823,INDIRECT(nfl_game_result),MATCH(D$1,INDIRECT(nfl_game_result_header),0),FALSE)),"error")</f>
        <v/>
      </c>
      <c r="E823">
        <f ca="1">IFERROR(IF(ISBLANK(VLOOKUP($B823,INDIRECT(nfl_game_result),MATCH(E$1,INDIRECT(nfl_game_result_header),0),FALSE)),"",VLOOKUP($B823,INDIRECT(nfl_game_result),MATCH(E$1,INDIRECT(nfl_game_result_header),0),FALSE)),"error")</f>
        <v>7.5</v>
      </c>
      <c r="F823" s="23" t="str">
        <f ca="1">IFERROR(IF(ISBLANK(VLOOKUP($B823,INDIRECT(nfl_game_result),MATCH(F$1,INDIRECT(nfl_game_result_header),0),FALSE)),"",VLOOKUP($B823,INDIRECT(nfl_game_result),MATCH(F$1,INDIRECT(nfl_game_result_header),0),FALSE)),"error")</f>
        <v/>
      </c>
      <c r="G823" s="23" t="str">
        <f ca="1">IFERROR(IF(ISBLANK(VLOOKUP($B823,INDIRECT(nfl_game_result),MATCH(G$1,INDIRECT(nfl_game_result_header),0),FALSE)),"",VLOOKUP($B823,INDIRECT(nfl_game_result),MATCH(G$1,INDIRECT(nfl_game_result_header),0),FALSE)),"error")</f>
        <v/>
      </c>
      <c r="H823">
        <f ca="1">IFERROR(IF(ISBLANK(VLOOKUP($B823,INDIRECT(nfl_game_result),MATCH(H$1,INDIRECT(nfl_game_result_header),0),FALSE)),"",VLOOKUP($B823,INDIRECT(nfl_game_result),MATCH(H$1,INDIRECT(nfl_game_result_header),0),FALSE)),"error")</f>
        <v>20</v>
      </c>
      <c r="I823">
        <f ca="1">IFERROR(IF(ISBLANK(VLOOKUP($B823,INDIRECT(nfl_game_result),MATCH(I$1,INDIRECT(nfl_game_result_header),0),FALSE)),"",VLOOKUP($B823,INDIRECT(nfl_game_result),MATCH(I$1,INDIRECT(nfl_game_result_header),0),FALSE)),"error")</f>
        <v>28</v>
      </c>
      <c r="J823" t="str">
        <f ca="1">IFERROR(IF(ISBLANK(VLOOKUP($B823,INDIRECT(nfl_game_result),MATCH(J$1,INDIRECT(nfl_game_result_header),0),FALSE)),"",VLOOKUP($B823,INDIRECT(nfl_game_result),MATCH(J$1,INDIRECT(nfl_game_result_header),0),FALSE)),"error")</f>
        <v>DEN</v>
      </c>
      <c r="K823" t="str">
        <f ca="1">IFERROR(IF(ISBLANK(VLOOKUP($B823,INDIRECT(nfl_game_result),MATCH(K$1,INDIRECT(nfl_game_result_header),0),FALSE)),"",VLOOKUP($B823,INDIRECT(nfl_game_result),MATCH(K$1,INDIRECT(nfl_game_result_header),0),FALSE)),"error")</f>
        <v>DEN</v>
      </c>
      <c r="L823" s="23" t="str">
        <f ca="1">IFERROR(IF(ISBLANK(VLOOKUP($B823,INDIRECT(nfl_game_result),MATCH(L$1,INDIRECT(nfl_game_result_header),0),FALSE)),"",VLOOKUP($B823,INDIRECT(nfl_game_result),MATCH(L$1,INDIRECT(nfl_game_result_header),0),FALSE)),"error")</f>
        <v/>
      </c>
      <c r="M823" t="s">
        <v>16</v>
      </c>
      <c r="N823">
        <v>8</v>
      </c>
      <c r="O823" t="s">
        <v>88</v>
      </c>
      <c r="V823" s="23" t="s">
        <v>416</v>
      </c>
      <c r="W823">
        <f ca="1">VALUE(LEFT(C823, 4))</f>
        <v>2013</v>
      </c>
      <c r="X823">
        <f ca="1">VALUE(MID(C823,6,FIND("_",C823,6)-6))</f>
        <v>10</v>
      </c>
      <c r="Y823" t="str">
        <f ca="1">IF(NOT(OR(ISBLANK(D823),ISBLANK(E823),D823="",E823="")),D823-E823,"")</f>
        <v/>
      </c>
      <c r="Z823" t="str">
        <f ca="1">IF(OR(NOT(ISNUMBER(D823)),ISBLANK(D823),D823="",ISBLANK(N823)),"",ABS(D823-N823))</f>
        <v/>
      </c>
      <c r="AA823">
        <f ca="1">IF(OR(ISBLANK(J823),ISBLANK(O823),J823="",O823=""),"",IF(J823=O823,1,0))</f>
        <v>0</v>
      </c>
      <c r="AB823" t="str">
        <f ca="1">IF(OR(ISBLANK(K823),ISBLANK(Q823),K823="",Q823=""),"",IF(K823=Q823,1,0))</f>
        <v/>
      </c>
      <c r="AC823" s="23" t="str">
        <f t="shared" ca="1" si="12"/>
        <v/>
      </c>
    </row>
    <row r="824" spans="1:29" x14ac:dyDescent="0.25">
      <c r="A824" s="23">
        <v>823</v>
      </c>
      <c r="B824">
        <v>412</v>
      </c>
      <c r="C824" t="str">
        <f ca="1">IFERROR(VLOOKUP($B824,INDIRECT(nfl_game_result),MATCH(C$1,INDIRECT(nfl_game_result_header),0),FALSE),"error")</f>
        <v>2013_10_HOU@ARI</v>
      </c>
      <c r="D824" t="str">
        <f ca="1">IFERROR(IF(ISBLANK(VLOOKUP($B824,INDIRECT(nfl_game_result),MATCH(D$1,INDIRECT(nfl_game_result_header),0),FALSE)),"",VLOOKUP($B824,INDIRECT(nfl_game_result),MATCH(D$1,INDIRECT(nfl_game_result_header),0),FALSE)),"error")</f>
        <v/>
      </c>
      <c r="E824">
        <f ca="1">IFERROR(IF(ISBLANK(VLOOKUP($B824,INDIRECT(nfl_game_result),MATCH(E$1,INDIRECT(nfl_game_result_header),0),FALSE)),"",VLOOKUP($B824,INDIRECT(nfl_game_result),MATCH(E$1,INDIRECT(nfl_game_result_header),0),FALSE)),"error")</f>
        <v>-2.5</v>
      </c>
      <c r="F824" s="23" t="str">
        <f ca="1">IFERROR(IF(ISBLANK(VLOOKUP($B824,INDIRECT(nfl_game_result),MATCH(F$1,INDIRECT(nfl_game_result_header),0),FALSE)),"",VLOOKUP($B824,INDIRECT(nfl_game_result),MATCH(F$1,INDIRECT(nfl_game_result_header),0),FALSE)),"error")</f>
        <v/>
      </c>
      <c r="G824" s="23" t="str">
        <f ca="1">IFERROR(IF(ISBLANK(VLOOKUP($B824,INDIRECT(nfl_game_result),MATCH(G$1,INDIRECT(nfl_game_result_header),0),FALSE)),"",VLOOKUP($B824,INDIRECT(nfl_game_result),MATCH(G$1,INDIRECT(nfl_game_result_header),0),FALSE)),"error")</f>
        <v/>
      </c>
      <c r="H824">
        <f ca="1">IFERROR(IF(ISBLANK(VLOOKUP($B824,INDIRECT(nfl_game_result),MATCH(H$1,INDIRECT(nfl_game_result_header),0),FALSE)),"",VLOOKUP($B824,INDIRECT(nfl_game_result),MATCH(H$1,INDIRECT(nfl_game_result_header),0),FALSE)),"error")</f>
        <v>27</v>
      </c>
      <c r="I824">
        <f ca="1">IFERROR(IF(ISBLANK(VLOOKUP($B824,INDIRECT(nfl_game_result),MATCH(I$1,INDIRECT(nfl_game_result_header),0),FALSE)),"",VLOOKUP($B824,INDIRECT(nfl_game_result),MATCH(I$1,INDIRECT(nfl_game_result_header),0),FALSE)),"error")</f>
        <v>24</v>
      </c>
      <c r="J824" t="str">
        <f ca="1">IFERROR(IF(ISBLANK(VLOOKUP($B824,INDIRECT(nfl_game_result),MATCH(J$1,INDIRECT(nfl_game_result_header),0),FALSE)),"",VLOOKUP($B824,INDIRECT(nfl_game_result),MATCH(J$1,INDIRECT(nfl_game_result_header),0),FALSE)),"error")</f>
        <v>ARI</v>
      </c>
      <c r="K824" t="str">
        <f ca="1">IFERROR(IF(ISBLANK(VLOOKUP($B824,INDIRECT(nfl_game_result),MATCH(K$1,INDIRECT(nfl_game_result_header),0),FALSE)),"",VLOOKUP($B824,INDIRECT(nfl_game_result),MATCH(K$1,INDIRECT(nfl_game_result_header),0),FALSE)),"error")</f>
        <v>ARI</v>
      </c>
      <c r="L824" s="23" t="str">
        <f ca="1">IFERROR(IF(ISBLANK(VLOOKUP($B824,INDIRECT(nfl_game_result),MATCH(L$1,INDIRECT(nfl_game_result_header),0),FALSE)),"",VLOOKUP($B824,INDIRECT(nfl_game_result),MATCH(L$1,INDIRECT(nfl_game_result_header),0),FALSE)),"error")</f>
        <v/>
      </c>
      <c r="M824" t="s">
        <v>16</v>
      </c>
      <c r="N824">
        <v>-3.5</v>
      </c>
      <c r="O824" t="s">
        <v>64</v>
      </c>
      <c r="V824" s="23" t="s">
        <v>416</v>
      </c>
      <c r="W824">
        <f ca="1">VALUE(LEFT(C824, 4))</f>
        <v>2013</v>
      </c>
      <c r="X824">
        <f ca="1">VALUE(MID(C824,6,FIND("_",C824,6)-6))</f>
        <v>10</v>
      </c>
      <c r="Y824" t="str">
        <f ca="1">IF(NOT(OR(ISBLANK(D824),ISBLANK(E824),D824="",E824="")),D824-E824,"")</f>
        <v/>
      </c>
      <c r="Z824" t="str">
        <f ca="1">IF(OR(NOT(ISNUMBER(D824)),ISBLANK(D824),D824="",ISBLANK(N824)),"",ABS(D824-N824))</f>
        <v/>
      </c>
      <c r="AA824">
        <f ca="1">IF(OR(ISBLANK(J824),ISBLANK(O824),J824="",O824=""),"",IF(J824=O824,1,0))</f>
        <v>1</v>
      </c>
      <c r="AB824" t="str">
        <f ca="1">IF(OR(ISBLANK(K824),ISBLANK(Q824),K824="",Q824=""),"",IF(K824=Q824,1,0))</f>
        <v/>
      </c>
      <c r="AC824" s="23" t="str">
        <f t="shared" ca="1" si="12"/>
        <v/>
      </c>
    </row>
    <row r="825" spans="1:29" x14ac:dyDescent="0.25">
      <c r="A825" s="23">
        <v>824</v>
      </c>
      <c r="B825">
        <v>413</v>
      </c>
      <c r="C825" t="str">
        <f ca="1">IFERROR(VLOOKUP($B825,INDIRECT(nfl_game_result),MATCH(C$1,INDIRECT(nfl_game_result_header),0),FALSE),"error")</f>
        <v>2013_10_DAL@NOR</v>
      </c>
      <c r="D825" t="str">
        <f ca="1">IFERROR(IF(ISBLANK(VLOOKUP($B825,INDIRECT(nfl_game_result),MATCH(D$1,INDIRECT(nfl_game_result_header),0),FALSE)),"",VLOOKUP($B825,INDIRECT(nfl_game_result),MATCH(D$1,INDIRECT(nfl_game_result_header),0),FALSE)),"error")</f>
        <v/>
      </c>
      <c r="E825">
        <f ca="1">IFERROR(IF(ISBLANK(VLOOKUP($B825,INDIRECT(nfl_game_result),MATCH(E$1,INDIRECT(nfl_game_result_header),0),FALSE)),"",VLOOKUP($B825,INDIRECT(nfl_game_result),MATCH(E$1,INDIRECT(nfl_game_result_header),0),FALSE)),"error")</f>
        <v>-6.5</v>
      </c>
      <c r="F825" s="23" t="str">
        <f ca="1">IFERROR(IF(ISBLANK(VLOOKUP($B825,INDIRECT(nfl_game_result),MATCH(F$1,INDIRECT(nfl_game_result_header),0),FALSE)),"",VLOOKUP($B825,INDIRECT(nfl_game_result),MATCH(F$1,INDIRECT(nfl_game_result_header),0),FALSE)),"error")</f>
        <v/>
      </c>
      <c r="G825" s="23" t="str">
        <f ca="1">IFERROR(IF(ISBLANK(VLOOKUP($B825,INDIRECT(nfl_game_result),MATCH(G$1,INDIRECT(nfl_game_result_header),0),FALSE)),"",VLOOKUP($B825,INDIRECT(nfl_game_result),MATCH(G$1,INDIRECT(nfl_game_result_header),0),FALSE)),"error")</f>
        <v/>
      </c>
      <c r="H825">
        <f ca="1">IFERROR(IF(ISBLANK(VLOOKUP($B825,INDIRECT(nfl_game_result),MATCH(H$1,INDIRECT(nfl_game_result_header),0),FALSE)),"",VLOOKUP($B825,INDIRECT(nfl_game_result),MATCH(H$1,INDIRECT(nfl_game_result_header),0),FALSE)),"error")</f>
        <v>49</v>
      </c>
      <c r="I825">
        <f ca="1">IFERROR(IF(ISBLANK(VLOOKUP($B825,INDIRECT(nfl_game_result),MATCH(I$1,INDIRECT(nfl_game_result_header),0),FALSE)),"",VLOOKUP($B825,INDIRECT(nfl_game_result),MATCH(I$1,INDIRECT(nfl_game_result_header),0),FALSE)),"error")</f>
        <v>17</v>
      </c>
      <c r="J825" t="str">
        <f ca="1">IFERROR(IF(ISBLANK(VLOOKUP($B825,INDIRECT(nfl_game_result),MATCH(J$1,INDIRECT(nfl_game_result_header),0),FALSE)),"",VLOOKUP($B825,INDIRECT(nfl_game_result),MATCH(J$1,INDIRECT(nfl_game_result_header),0),FALSE)),"error")</f>
        <v>NOR</v>
      </c>
      <c r="K825" t="str">
        <f ca="1">IFERROR(IF(ISBLANK(VLOOKUP($B825,INDIRECT(nfl_game_result),MATCH(K$1,INDIRECT(nfl_game_result_header),0),FALSE)),"",VLOOKUP($B825,INDIRECT(nfl_game_result),MATCH(K$1,INDIRECT(nfl_game_result_header),0),FALSE)),"error")</f>
        <v>NOR</v>
      </c>
      <c r="L825" s="23" t="str">
        <f ca="1">IFERROR(IF(ISBLANK(VLOOKUP($B825,INDIRECT(nfl_game_result),MATCH(L$1,INDIRECT(nfl_game_result_header),0),FALSE)),"",VLOOKUP($B825,INDIRECT(nfl_game_result),MATCH(L$1,INDIRECT(nfl_game_result_header),0),FALSE)),"error")</f>
        <v/>
      </c>
      <c r="M825" t="s">
        <v>16</v>
      </c>
      <c r="N825">
        <v>-7</v>
      </c>
      <c r="O825" t="s">
        <v>71</v>
      </c>
      <c r="V825" s="23" t="s">
        <v>416</v>
      </c>
      <c r="W825">
        <f ca="1">VALUE(LEFT(C825, 4))</f>
        <v>2013</v>
      </c>
      <c r="X825">
        <f ca="1">VALUE(MID(C825,6,FIND("_",C825,6)-6))</f>
        <v>10</v>
      </c>
      <c r="Y825" t="str">
        <f ca="1">IF(NOT(OR(ISBLANK(D825),ISBLANK(E825),D825="",E825="")),D825-E825,"")</f>
        <v/>
      </c>
      <c r="Z825" t="str">
        <f ca="1">IF(OR(NOT(ISNUMBER(D825)),ISBLANK(D825),D825="",ISBLANK(N825)),"",ABS(D825-N825))</f>
        <v/>
      </c>
      <c r="AA825">
        <f ca="1">IF(OR(ISBLANK(J825),ISBLANK(O825),J825="",O825=""),"",IF(J825=O825,1,0))</f>
        <v>0</v>
      </c>
      <c r="AB825" t="str">
        <f ca="1">IF(OR(ISBLANK(K825),ISBLANK(Q825),K825="",Q825=""),"",IF(K825=Q825,1,0))</f>
        <v/>
      </c>
      <c r="AC825" s="23" t="str">
        <f t="shared" ca="1" si="12"/>
        <v/>
      </c>
    </row>
    <row r="826" spans="1:29" x14ac:dyDescent="0.25">
      <c r="A826" s="23">
        <v>825</v>
      </c>
      <c r="B826">
        <v>414</v>
      </c>
      <c r="C826" t="str">
        <f ca="1">IFERROR(VLOOKUP($B826,INDIRECT(nfl_game_result),MATCH(C$1,INDIRECT(nfl_game_result_header),0),FALSE),"error")</f>
        <v>2013_10_MIA@TBY</v>
      </c>
      <c r="D826" t="str">
        <f ca="1">IFERROR(IF(ISBLANK(VLOOKUP($B826,INDIRECT(nfl_game_result),MATCH(D$1,INDIRECT(nfl_game_result_header),0),FALSE)),"",VLOOKUP($B826,INDIRECT(nfl_game_result),MATCH(D$1,INDIRECT(nfl_game_result_header),0),FALSE)),"error")</f>
        <v/>
      </c>
      <c r="E826">
        <f ca="1">IFERROR(IF(ISBLANK(VLOOKUP($B826,INDIRECT(nfl_game_result),MATCH(E$1,INDIRECT(nfl_game_result_header),0),FALSE)),"",VLOOKUP($B826,INDIRECT(nfl_game_result),MATCH(E$1,INDIRECT(nfl_game_result_header),0),FALSE)),"error")</f>
        <v>2.5</v>
      </c>
      <c r="F826" s="23" t="str">
        <f ca="1">IFERROR(IF(ISBLANK(VLOOKUP($B826,INDIRECT(nfl_game_result),MATCH(F$1,INDIRECT(nfl_game_result_header),0),FALSE)),"",VLOOKUP($B826,INDIRECT(nfl_game_result),MATCH(F$1,INDIRECT(nfl_game_result_header),0),FALSE)),"error")</f>
        <v/>
      </c>
      <c r="G826" s="23" t="str">
        <f ca="1">IFERROR(IF(ISBLANK(VLOOKUP($B826,INDIRECT(nfl_game_result),MATCH(G$1,INDIRECT(nfl_game_result_header),0),FALSE)),"",VLOOKUP($B826,INDIRECT(nfl_game_result),MATCH(G$1,INDIRECT(nfl_game_result_header),0),FALSE)),"error")</f>
        <v/>
      </c>
      <c r="H826">
        <f ca="1">IFERROR(IF(ISBLANK(VLOOKUP($B826,INDIRECT(nfl_game_result),MATCH(H$1,INDIRECT(nfl_game_result_header),0),FALSE)),"",VLOOKUP($B826,INDIRECT(nfl_game_result),MATCH(H$1,INDIRECT(nfl_game_result_header),0),FALSE)),"error")</f>
        <v>22</v>
      </c>
      <c r="I826">
        <f ca="1">IFERROR(IF(ISBLANK(VLOOKUP($B826,INDIRECT(nfl_game_result),MATCH(I$1,INDIRECT(nfl_game_result_header),0),FALSE)),"",VLOOKUP($B826,INDIRECT(nfl_game_result),MATCH(I$1,INDIRECT(nfl_game_result_header),0),FALSE)),"error")</f>
        <v>19</v>
      </c>
      <c r="J826" t="str">
        <f ca="1">IFERROR(IF(ISBLANK(VLOOKUP($B826,INDIRECT(nfl_game_result),MATCH(J$1,INDIRECT(nfl_game_result_header),0),FALSE)),"",VLOOKUP($B826,INDIRECT(nfl_game_result),MATCH(J$1,INDIRECT(nfl_game_result_header),0),FALSE)),"error")</f>
        <v>TBY</v>
      </c>
      <c r="K826" t="str">
        <f ca="1">IFERROR(IF(ISBLANK(VLOOKUP($B826,INDIRECT(nfl_game_result),MATCH(K$1,INDIRECT(nfl_game_result_header),0),FALSE)),"",VLOOKUP($B826,INDIRECT(nfl_game_result),MATCH(K$1,INDIRECT(nfl_game_result_header),0),FALSE)),"error")</f>
        <v>TBY</v>
      </c>
      <c r="L826" s="23" t="str">
        <f ca="1">IFERROR(IF(ISBLANK(VLOOKUP($B826,INDIRECT(nfl_game_result),MATCH(L$1,INDIRECT(nfl_game_result_header),0),FALSE)),"",VLOOKUP($B826,INDIRECT(nfl_game_result),MATCH(L$1,INDIRECT(nfl_game_result_header),0),FALSE)),"error")</f>
        <v/>
      </c>
      <c r="M826" t="s">
        <v>16</v>
      </c>
      <c r="N826">
        <v>5</v>
      </c>
      <c r="O826" t="s">
        <v>334</v>
      </c>
      <c r="V826" s="23" t="s">
        <v>416</v>
      </c>
      <c r="W826">
        <f ca="1">VALUE(LEFT(C826, 4))</f>
        <v>2013</v>
      </c>
      <c r="X826">
        <f ca="1">VALUE(MID(C826,6,FIND("_",C826,6)-6))</f>
        <v>10</v>
      </c>
      <c r="Y826" t="str">
        <f ca="1">IF(NOT(OR(ISBLANK(D826),ISBLANK(E826),D826="",E826="")),D826-E826,"")</f>
        <v/>
      </c>
      <c r="Z826" t="str">
        <f ca="1">IF(OR(NOT(ISNUMBER(D826)),ISBLANK(D826),D826="",ISBLANK(N826)),"",ABS(D826-N826))</f>
        <v/>
      </c>
      <c r="AA826">
        <f ca="1">IF(OR(ISBLANK(J826),ISBLANK(O826),J826="",O826=""),"",IF(J826=O826,1,0))</f>
        <v>1</v>
      </c>
      <c r="AB826" t="str">
        <f ca="1">IF(OR(ISBLANK(K826),ISBLANK(Q826),K826="",Q826=""),"",IF(K826=Q826,1,0))</f>
        <v/>
      </c>
      <c r="AC826" s="23" t="str">
        <f t="shared" ca="1" si="12"/>
        <v/>
      </c>
    </row>
    <row r="827" spans="1:29" x14ac:dyDescent="0.25">
      <c r="A827" s="23">
        <v>826</v>
      </c>
      <c r="B827">
        <v>401</v>
      </c>
      <c r="C827" t="str">
        <f ca="1">IFERROR(VLOOKUP($B827,INDIRECT(nfl_game_result),MATCH(C$1,INDIRECT(nfl_game_result_header),0),FALSE),"error")</f>
        <v>2013_10_WAS@MIN</v>
      </c>
      <c r="D827" t="str">
        <f ca="1">IFERROR(IF(ISBLANK(VLOOKUP($B827,INDIRECT(nfl_game_result),MATCH(D$1,INDIRECT(nfl_game_result_header),0),FALSE)),"",VLOOKUP($B827,INDIRECT(nfl_game_result),MATCH(D$1,INDIRECT(nfl_game_result_header),0),FALSE)),"error")</f>
        <v/>
      </c>
      <c r="E827">
        <f ca="1">IFERROR(IF(ISBLANK(VLOOKUP($B827,INDIRECT(nfl_game_result),MATCH(E$1,INDIRECT(nfl_game_result_header),0),FALSE)),"",VLOOKUP($B827,INDIRECT(nfl_game_result),MATCH(E$1,INDIRECT(nfl_game_result_header),0),FALSE)),"error")</f>
        <v>2.5</v>
      </c>
      <c r="F827" s="23" t="str">
        <f ca="1">IFERROR(IF(ISBLANK(VLOOKUP($B827,INDIRECT(nfl_game_result),MATCH(F$1,INDIRECT(nfl_game_result_header),0),FALSE)),"",VLOOKUP($B827,INDIRECT(nfl_game_result),MATCH(F$1,INDIRECT(nfl_game_result_header),0),FALSE)),"error")</f>
        <v/>
      </c>
      <c r="G827" s="23" t="str">
        <f ca="1">IFERROR(IF(ISBLANK(VLOOKUP($B827,INDIRECT(nfl_game_result),MATCH(G$1,INDIRECT(nfl_game_result_header),0),FALSE)),"",VLOOKUP($B827,INDIRECT(nfl_game_result),MATCH(G$1,INDIRECT(nfl_game_result_header),0),FALSE)),"error")</f>
        <v/>
      </c>
      <c r="H827">
        <f ca="1">IFERROR(IF(ISBLANK(VLOOKUP($B827,INDIRECT(nfl_game_result),MATCH(H$1,INDIRECT(nfl_game_result_header),0),FALSE)),"",VLOOKUP($B827,INDIRECT(nfl_game_result),MATCH(H$1,INDIRECT(nfl_game_result_header),0),FALSE)),"error")</f>
        <v>34</v>
      </c>
      <c r="I827">
        <f ca="1">IFERROR(IF(ISBLANK(VLOOKUP($B827,INDIRECT(nfl_game_result),MATCH(I$1,INDIRECT(nfl_game_result_header),0),FALSE)),"",VLOOKUP($B827,INDIRECT(nfl_game_result),MATCH(I$1,INDIRECT(nfl_game_result_header),0),FALSE)),"error")</f>
        <v>27</v>
      </c>
      <c r="J827" t="str">
        <f ca="1">IFERROR(IF(ISBLANK(VLOOKUP($B827,INDIRECT(nfl_game_result),MATCH(J$1,INDIRECT(nfl_game_result_header),0),FALSE)),"",VLOOKUP($B827,INDIRECT(nfl_game_result),MATCH(J$1,INDIRECT(nfl_game_result_header),0),FALSE)),"error")</f>
        <v>MIN</v>
      </c>
      <c r="K827" t="str">
        <f ca="1">IFERROR(IF(ISBLANK(VLOOKUP($B827,INDIRECT(nfl_game_result),MATCH(K$1,INDIRECT(nfl_game_result_header),0),FALSE)),"",VLOOKUP($B827,INDIRECT(nfl_game_result),MATCH(K$1,INDIRECT(nfl_game_result_header),0),FALSE)),"error")</f>
        <v>MIN</v>
      </c>
      <c r="L827" s="23" t="str">
        <f ca="1">IFERROR(IF(ISBLANK(VLOOKUP($B827,INDIRECT(nfl_game_result),MATCH(L$1,INDIRECT(nfl_game_result_header),0),FALSE)),"",VLOOKUP($B827,INDIRECT(nfl_game_result),MATCH(L$1,INDIRECT(nfl_game_result_header),0),FALSE)),"error")</f>
        <v/>
      </c>
      <c r="M827" t="s">
        <v>14</v>
      </c>
      <c r="N827">
        <v>2.5</v>
      </c>
      <c r="O827" t="s">
        <v>94</v>
      </c>
      <c r="V827" s="23" t="s">
        <v>416</v>
      </c>
      <c r="W827">
        <f ca="1">VALUE(LEFT(C827, 4))</f>
        <v>2013</v>
      </c>
      <c r="X827">
        <f ca="1">VALUE(MID(C827,6,FIND("_",C827,6)-6))</f>
        <v>10</v>
      </c>
      <c r="Y827" t="str">
        <f ca="1">IF(NOT(OR(ISBLANK(D827),ISBLANK(E827),D827="",E827="")),D827-E827,"")</f>
        <v/>
      </c>
      <c r="Z827" t="str">
        <f ca="1">IF(OR(NOT(ISNUMBER(D827)),ISBLANK(D827),D827="",ISBLANK(N827)),"",ABS(D827-N827))</f>
        <v/>
      </c>
      <c r="AA827">
        <f ca="1">IF(OR(ISBLANK(J827),ISBLANK(O827),J827="",O827=""),"",IF(J827=O827,1,0))</f>
        <v>0</v>
      </c>
      <c r="AB827" t="str">
        <f ca="1">IF(OR(ISBLANK(K827),ISBLANK(Q827),K827="",Q827=""),"",IF(K827=Q827,1,0))</f>
        <v/>
      </c>
      <c r="AC827" s="23" t="str">
        <f t="shared" ca="1" si="12"/>
        <v/>
      </c>
    </row>
    <row r="828" spans="1:29" x14ac:dyDescent="0.25">
      <c r="A828" s="23">
        <v>827</v>
      </c>
      <c r="B828">
        <v>402</v>
      </c>
      <c r="C828" t="str">
        <f ca="1">IFERROR(VLOOKUP($B828,INDIRECT(nfl_game_result),MATCH(C$1,INDIRECT(nfl_game_result_header),0),FALSE),"error")</f>
        <v>2013_10_SEA@ATL</v>
      </c>
      <c r="D828" t="str">
        <f ca="1">IFERROR(IF(ISBLANK(VLOOKUP($B828,INDIRECT(nfl_game_result),MATCH(D$1,INDIRECT(nfl_game_result_header),0),FALSE)),"",VLOOKUP($B828,INDIRECT(nfl_game_result),MATCH(D$1,INDIRECT(nfl_game_result_header),0),FALSE)),"error")</f>
        <v/>
      </c>
      <c r="E828">
        <f ca="1">IFERROR(IF(ISBLANK(VLOOKUP($B828,INDIRECT(nfl_game_result),MATCH(E$1,INDIRECT(nfl_game_result_header),0),FALSE)),"",VLOOKUP($B828,INDIRECT(nfl_game_result),MATCH(E$1,INDIRECT(nfl_game_result_header),0),FALSE)),"error")</f>
        <v>6.5</v>
      </c>
      <c r="F828" s="23" t="str">
        <f ca="1">IFERROR(IF(ISBLANK(VLOOKUP($B828,INDIRECT(nfl_game_result),MATCH(F$1,INDIRECT(nfl_game_result_header),0),FALSE)),"",VLOOKUP($B828,INDIRECT(nfl_game_result),MATCH(F$1,INDIRECT(nfl_game_result_header),0),FALSE)),"error")</f>
        <v/>
      </c>
      <c r="G828" s="23" t="str">
        <f ca="1">IFERROR(IF(ISBLANK(VLOOKUP($B828,INDIRECT(nfl_game_result),MATCH(G$1,INDIRECT(nfl_game_result_header),0),FALSE)),"",VLOOKUP($B828,INDIRECT(nfl_game_result),MATCH(G$1,INDIRECT(nfl_game_result_header),0),FALSE)),"error")</f>
        <v/>
      </c>
      <c r="H828">
        <f ca="1">IFERROR(IF(ISBLANK(VLOOKUP($B828,INDIRECT(nfl_game_result),MATCH(H$1,INDIRECT(nfl_game_result_header),0),FALSE)),"",VLOOKUP($B828,INDIRECT(nfl_game_result),MATCH(H$1,INDIRECT(nfl_game_result_header),0),FALSE)),"error")</f>
        <v>10</v>
      </c>
      <c r="I828">
        <f ca="1">IFERROR(IF(ISBLANK(VLOOKUP($B828,INDIRECT(nfl_game_result),MATCH(I$1,INDIRECT(nfl_game_result_header),0),FALSE)),"",VLOOKUP($B828,INDIRECT(nfl_game_result),MATCH(I$1,INDIRECT(nfl_game_result_header),0),FALSE)),"error")</f>
        <v>33</v>
      </c>
      <c r="J828" t="str">
        <f ca="1">IFERROR(IF(ISBLANK(VLOOKUP($B828,INDIRECT(nfl_game_result),MATCH(J$1,INDIRECT(nfl_game_result_header),0),FALSE)),"",VLOOKUP($B828,INDIRECT(nfl_game_result),MATCH(J$1,INDIRECT(nfl_game_result_header),0),FALSE)),"error")</f>
        <v>SEA</v>
      </c>
      <c r="K828" t="str">
        <f ca="1">IFERROR(IF(ISBLANK(VLOOKUP($B828,INDIRECT(nfl_game_result),MATCH(K$1,INDIRECT(nfl_game_result_header),0),FALSE)),"",VLOOKUP($B828,INDIRECT(nfl_game_result),MATCH(K$1,INDIRECT(nfl_game_result_header),0),FALSE)),"error")</f>
        <v>SEA</v>
      </c>
      <c r="L828" s="23" t="str">
        <f ca="1">IFERROR(IF(ISBLANK(VLOOKUP($B828,INDIRECT(nfl_game_result),MATCH(L$1,INDIRECT(nfl_game_result_header),0),FALSE)),"",VLOOKUP($B828,INDIRECT(nfl_game_result),MATCH(L$1,INDIRECT(nfl_game_result_header),0),FALSE)),"error")</f>
        <v/>
      </c>
      <c r="M828" t="s">
        <v>14</v>
      </c>
      <c r="N828">
        <v>7</v>
      </c>
      <c r="O828" t="s">
        <v>20</v>
      </c>
      <c r="V828" s="23" t="s">
        <v>416</v>
      </c>
      <c r="W828">
        <f ca="1">VALUE(LEFT(C828, 4))</f>
        <v>2013</v>
      </c>
      <c r="X828">
        <f ca="1">VALUE(MID(C828,6,FIND("_",C828,6)-6))</f>
        <v>10</v>
      </c>
      <c r="Y828" t="str">
        <f ca="1">IF(NOT(OR(ISBLANK(D828),ISBLANK(E828),D828="",E828="")),D828-E828,"")</f>
        <v/>
      </c>
      <c r="Z828" t="str">
        <f ca="1">IF(OR(NOT(ISNUMBER(D828)),ISBLANK(D828),D828="",ISBLANK(N828)),"",ABS(D828-N828))</f>
        <v/>
      </c>
      <c r="AA828">
        <f ca="1">IF(OR(ISBLANK(J828),ISBLANK(O828),J828="",O828=""),"",IF(J828=O828,1,0))</f>
        <v>0</v>
      </c>
      <c r="AB828" t="str">
        <f ca="1">IF(OR(ISBLANK(K828),ISBLANK(Q828),K828="",Q828=""),"",IF(K828=Q828,1,0))</f>
        <v/>
      </c>
      <c r="AC828" s="23" t="str">
        <f t="shared" ca="1" si="12"/>
        <v/>
      </c>
    </row>
    <row r="829" spans="1:29" x14ac:dyDescent="0.25">
      <c r="A829" s="23">
        <v>828</v>
      </c>
      <c r="B829">
        <v>403</v>
      </c>
      <c r="C829" t="str">
        <f ca="1">IFERROR(VLOOKUP($B829,INDIRECT(nfl_game_result),MATCH(C$1,INDIRECT(nfl_game_result_header),0),FALSE),"error")</f>
        <v>2013_10_BUF@PIT</v>
      </c>
      <c r="D829" t="str">
        <f ca="1">IFERROR(IF(ISBLANK(VLOOKUP($B829,INDIRECT(nfl_game_result),MATCH(D$1,INDIRECT(nfl_game_result_header),0),FALSE)),"",VLOOKUP($B829,INDIRECT(nfl_game_result),MATCH(D$1,INDIRECT(nfl_game_result_header),0),FALSE)),"error")</f>
        <v/>
      </c>
      <c r="E829">
        <f ca="1">IFERROR(IF(ISBLANK(VLOOKUP($B829,INDIRECT(nfl_game_result),MATCH(E$1,INDIRECT(nfl_game_result_header),0),FALSE)),"",VLOOKUP($B829,INDIRECT(nfl_game_result),MATCH(E$1,INDIRECT(nfl_game_result_header),0),FALSE)),"error")</f>
        <v>-3.5</v>
      </c>
      <c r="F829" s="23" t="str">
        <f ca="1">IFERROR(IF(ISBLANK(VLOOKUP($B829,INDIRECT(nfl_game_result),MATCH(F$1,INDIRECT(nfl_game_result_header),0),FALSE)),"",VLOOKUP($B829,INDIRECT(nfl_game_result),MATCH(F$1,INDIRECT(nfl_game_result_header),0),FALSE)),"error")</f>
        <v/>
      </c>
      <c r="G829" s="23" t="str">
        <f ca="1">IFERROR(IF(ISBLANK(VLOOKUP($B829,INDIRECT(nfl_game_result),MATCH(G$1,INDIRECT(nfl_game_result_header),0),FALSE)),"",VLOOKUP($B829,INDIRECT(nfl_game_result),MATCH(G$1,INDIRECT(nfl_game_result_header),0),FALSE)),"error")</f>
        <v/>
      </c>
      <c r="H829">
        <f ca="1">IFERROR(IF(ISBLANK(VLOOKUP($B829,INDIRECT(nfl_game_result),MATCH(H$1,INDIRECT(nfl_game_result_header),0),FALSE)),"",VLOOKUP($B829,INDIRECT(nfl_game_result),MATCH(H$1,INDIRECT(nfl_game_result_header),0),FALSE)),"error")</f>
        <v>23</v>
      </c>
      <c r="I829">
        <f ca="1">IFERROR(IF(ISBLANK(VLOOKUP($B829,INDIRECT(nfl_game_result),MATCH(I$1,INDIRECT(nfl_game_result_header),0),FALSE)),"",VLOOKUP($B829,INDIRECT(nfl_game_result),MATCH(I$1,INDIRECT(nfl_game_result_header),0),FALSE)),"error")</f>
        <v>10</v>
      </c>
      <c r="J829" t="str">
        <f ca="1">IFERROR(IF(ISBLANK(VLOOKUP($B829,INDIRECT(nfl_game_result),MATCH(J$1,INDIRECT(nfl_game_result_header),0),FALSE)),"",VLOOKUP($B829,INDIRECT(nfl_game_result),MATCH(J$1,INDIRECT(nfl_game_result_header),0),FALSE)),"error")</f>
        <v>PIT</v>
      </c>
      <c r="K829" t="str">
        <f ca="1">IFERROR(IF(ISBLANK(VLOOKUP($B829,INDIRECT(nfl_game_result),MATCH(K$1,INDIRECT(nfl_game_result_header),0),FALSE)),"",VLOOKUP($B829,INDIRECT(nfl_game_result),MATCH(K$1,INDIRECT(nfl_game_result_header),0),FALSE)),"error")</f>
        <v>PIT</v>
      </c>
      <c r="L829" s="23" t="str">
        <f ca="1">IFERROR(IF(ISBLANK(VLOOKUP($B829,INDIRECT(nfl_game_result),MATCH(L$1,INDIRECT(nfl_game_result_header),0),FALSE)),"",VLOOKUP($B829,INDIRECT(nfl_game_result),MATCH(L$1,INDIRECT(nfl_game_result_header),0),FALSE)),"error")</f>
        <v/>
      </c>
      <c r="M829" t="s">
        <v>14</v>
      </c>
      <c r="N829">
        <v>-3</v>
      </c>
      <c r="O829" t="s">
        <v>66</v>
      </c>
      <c r="V829" s="23" t="s">
        <v>416</v>
      </c>
      <c r="W829">
        <f ca="1">VALUE(LEFT(C829, 4))</f>
        <v>2013</v>
      </c>
      <c r="X829">
        <f ca="1">VALUE(MID(C829,6,FIND("_",C829,6)-6))</f>
        <v>10</v>
      </c>
      <c r="Y829" t="str">
        <f ca="1">IF(NOT(OR(ISBLANK(D829),ISBLANK(E829),D829="",E829="")),D829-E829,"")</f>
        <v/>
      </c>
      <c r="Z829" t="str">
        <f ca="1">IF(OR(NOT(ISNUMBER(D829)),ISBLANK(D829),D829="",ISBLANK(N829)),"",ABS(D829-N829))</f>
        <v/>
      </c>
      <c r="AA829">
        <f ca="1">IF(OR(ISBLANK(J829),ISBLANK(O829),J829="",O829=""),"",IF(J829=O829,1,0))</f>
        <v>0</v>
      </c>
      <c r="AB829" t="str">
        <f ca="1">IF(OR(ISBLANK(K829),ISBLANK(Q829),K829="",Q829=""),"",IF(K829=Q829,1,0))</f>
        <v/>
      </c>
      <c r="AC829" s="23" t="str">
        <f t="shared" ca="1" si="12"/>
        <v/>
      </c>
    </row>
    <row r="830" spans="1:29" x14ac:dyDescent="0.25">
      <c r="A830" s="23">
        <v>829</v>
      </c>
      <c r="B830">
        <v>404</v>
      </c>
      <c r="C830" t="str">
        <f ca="1">IFERROR(VLOOKUP($B830,INDIRECT(nfl_game_result),MATCH(C$1,INDIRECT(nfl_game_result_header),0),FALSE),"error")</f>
        <v>2013_10_DET@CHI</v>
      </c>
      <c r="D830" t="str">
        <f ca="1">IFERROR(IF(ISBLANK(VLOOKUP($B830,INDIRECT(nfl_game_result),MATCH(D$1,INDIRECT(nfl_game_result_header),0),FALSE)),"",VLOOKUP($B830,INDIRECT(nfl_game_result),MATCH(D$1,INDIRECT(nfl_game_result_header),0),FALSE)),"error")</f>
        <v/>
      </c>
      <c r="E830">
        <f ca="1">IFERROR(IF(ISBLANK(VLOOKUP($B830,INDIRECT(nfl_game_result),MATCH(E$1,INDIRECT(nfl_game_result_header),0),FALSE)),"",VLOOKUP($B830,INDIRECT(nfl_game_result),MATCH(E$1,INDIRECT(nfl_game_result_header),0),FALSE)),"error")</f>
        <v>-2.5</v>
      </c>
      <c r="F830" s="23" t="str">
        <f ca="1">IFERROR(IF(ISBLANK(VLOOKUP($B830,INDIRECT(nfl_game_result),MATCH(F$1,INDIRECT(nfl_game_result_header),0),FALSE)),"",VLOOKUP($B830,INDIRECT(nfl_game_result),MATCH(F$1,INDIRECT(nfl_game_result_header),0),FALSE)),"error")</f>
        <v/>
      </c>
      <c r="G830" s="23" t="str">
        <f ca="1">IFERROR(IF(ISBLANK(VLOOKUP($B830,INDIRECT(nfl_game_result),MATCH(G$1,INDIRECT(nfl_game_result_header),0),FALSE)),"",VLOOKUP($B830,INDIRECT(nfl_game_result),MATCH(G$1,INDIRECT(nfl_game_result_header),0),FALSE)),"error")</f>
        <v/>
      </c>
      <c r="H830">
        <f ca="1">IFERROR(IF(ISBLANK(VLOOKUP($B830,INDIRECT(nfl_game_result),MATCH(H$1,INDIRECT(nfl_game_result_header),0),FALSE)),"",VLOOKUP($B830,INDIRECT(nfl_game_result),MATCH(H$1,INDIRECT(nfl_game_result_header),0),FALSE)),"error")</f>
        <v>19</v>
      </c>
      <c r="I830">
        <f ca="1">IFERROR(IF(ISBLANK(VLOOKUP($B830,INDIRECT(nfl_game_result),MATCH(I$1,INDIRECT(nfl_game_result_header),0),FALSE)),"",VLOOKUP($B830,INDIRECT(nfl_game_result),MATCH(I$1,INDIRECT(nfl_game_result_header),0),FALSE)),"error")</f>
        <v>21</v>
      </c>
      <c r="J830" t="str">
        <f ca="1">IFERROR(IF(ISBLANK(VLOOKUP($B830,INDIRECT(nfl_game_result),MATCH(J$1,INDIRECT(nfl_game_result_header),0),FALSE)),"",VLOOKUP($B830,INDIRECT(nfl_game_result),MATCH(J$1,INDIRECT(nfl_game_result_header),0),FALSE)),"error")</f>
        <v>DET</v>
      </c>
      <c r="K830" t="str">
        <f ca="1">IFERROR(IF(ISBLANK(VLOOKUP($B830,INDIRECT(nfl_game_result),MATCH(K$1,INDIRECT(nfl_game_result_header),0),FALSE)),"",VLOOKUP($B830,INDIRECT(nfl_game_result),MATCH(K$1,INDIRECT(nfl_game_result_header),0),FALSE)),"error")</f>
        <v>DET</v>
      </c>
      <c r="L830" s="23" t="str">
        <f ca="1">IFERROR(IF(ISBLANK(VLOOKUP($B830,INDIRECT(nfl_game_result),MATCH(L$1,INDIRECT(nfl_game_result_header),0),FALSE)),"",VLOOKUP($B830,INDIRECT(nfl_game_result),MATCH(L$1,INDIRECT(nfl_game_result_header),0),FALSE)),"error")</f>
        <v/>
      </c>
      <c r="M830" t="s">
        <v>14</v>
      </c>
      <c r="N830">
        <v>-2.5</v>
      </c>
      <c r="O830" t="s">
        <v>73</v>
      </c>
      <c r="V830" s="23" t="s">
        <v>416</v>
      </c>
      <c r="W830">
        <f ca="1">VALUE(LEFT(C830, 4))</f>
        <v>2013</v>
      </c>
      <c r="X830">
        <f ca="1">VALUE(MID(C830,6,FIND("_",C830,6)-6))</f>
        <v>10</v>
      </c>
      <c r="Y830" t="str">
        <f ca="1">IF(NOT(OR(ISBLANK(D830),ISBLANK(E830),D830="",E830="")),D830-E830,"")</f>
        <v/>
      </c>
      <c r="Z830" t="str">
        <f ca="1">IF(OR(NOT(ISNUMBER(D830)),ISBLANK(D830),D830="",ISBLANK(N830)),"",ABS(D830-N830))</f>
        <v/>
      </c>
      <c r="AA830">
        <f ca="1">IF(OR(ISBLANK(J830),ISBLANK(O830),J830="",O830=""),"",IF(J830=O830,1,0))</f>
        <v>1</v>
      </c>
      <c r="AB830" t="str">
        <f ca="1">IF(OR(ISBLANK(K830),ISBLANK(Q830),K830="",Q830=""),"",IF(K830=Q830,1,0))</f>
        <v/>
      </c>
      <c r="AC830" s="23" t="str">
        <f t="shared" ca="1" si="12"/>
        <v/>
      </c>
    </row>
    <row r="831" spans="1:29" x14ac:dyDescent="0.25">
      <c r="A831" s="23">
        <v>830</v>
      </c>
      <c r="B831">
        <v>405</v>
      </c>
      <c r="C831" t="str">
        <f ca="1">IFERROR(VLOOKUP($B831,INDIRECT(nfl_game_result),MATCH(C$1,INDIRECT(nfl_game_result_header),0),FALSE),"error")</f>
        <v>2013_10_CIN@BAL</v>
      </c>
      <c r="D831" t="str">
        <f ca="1">IFERROR(IF(ISBLANK(VLOOKUP($B831,INDIRECT(nfl_game_result),MATCH(D$1,INDIRECT(nfl_game_result_header),0),FALSE)),"",VLOOKUP($B831,INDIRECT(nfl_game_result),MATCH(D$1,INDIRECT(nfl_game_result_header),0),FALSE)),"error")</f>
        <v/>
      </c>
      <c r="E831">
        <f ca="1">IFERROR(IF(ISBLANK(VLOOKUP($B831,INDIRECT(nfl_game_result),MATCH(E$1,INDIRECT(nfl_game_result_header),0),FALSE)),"",VLOOKUP($B831,INDIRECT(nfl_game_result),MATCH(E$1,INDIRECT(nfl_game_result_header),0),FALSE)),"error")</f>
        <v>1.5</v>
      </c>
      <c r="F831" s="23" t="str">
        <f ca="1">IFERROR(IF(ISBLANK(VLOOKUP($B831,INDIRECT(nfl_game_result),MATCH(F$1,INDIRECT(nfl_game_result_header),0),FALSE)),"",VLOOKUP($B831,INDIRECT(nfl_game_result),MATCH(F$1,INDIRECT(nfl_game_result_header),0),FALSE)),"error")</f>
        <v/>
      </c>
      <c r="G831" s="23" t="str">
        <f ca="1">IFERROR(IF(ISBLANK(VLOOKUP($B831,INDIRECT(nfl_game_result),MATCH(G$1,INDIRECT(nfl_game_result_header),0),FALSE)),"",VLOOKUP($B831,INDIRECT(nfl_game_result),MATCH(G$1,INDIRECT(nfl_game_result_header),0),FALSE)),"error")</f>
        <v/>
      </c>
      <c r="H831">
        <f ca="1">IFERROR(IF(ISBLANK(VLOOKUP($B831,INDIRECT(nfl_game_result),MATCH(H$1,INDIRECT(nfl_game_result_header),0),FALSE)),"",VLOOKUP($B831,INDIRECT(nfl_game_result),MATCH(H$1,INDIRECT(nfl_game_result_header),0),FALSE)),"error")</f>
        <v>20</v>
      </c>
      <c r="I831">
        <f ca="1">IFERROR(IF(ISBLANK(VLOOKUP($B831,INDIRECT(nfl_game_result),MATCH(I$1,INDIRECT(nfl_game_result_header),0),FALSE)),"",VLOOKUP($B831,INDIRECT(nfl_game_result),MATCH(I$1,INDIRECT(nfl_game_result_header),0),FALSE)),"error")</f>
        <v>17</v>
      </c>
      <c r="J831" t="str">
        <f ca="1">IFERROR(IF(ISBLANK(VLOOKUP($B831,INDIRECT(nfl_game_result),MATCH(J$1,INDIRECT(nfl_game_result_header),0),FALSE)),"",VLOOKUP($B831,INDIRECT(nfl_game_result),MATCH(J$1,INDIRECT(nfl_game_result_header),0),FALSE)),"error")</f>
        <v>BAL</v>
      </c>
      <c r="K831" t="str">
        <f ca="1">IFERROR(IF(ISBLANK(VLOOKUP($B831,INDIRECT(nfl_game_result),MATCH(K$1,INDIRECT(nfl_game_result_header),0),FALSE)),"",VLOOKUP($B831,INDIRECT(nfl_game_result),MATCH(K$1,INDIRECT(nfl_game_result_header),0),FALSE)),"error")</f>
        <v>BAL</v>
      </c>
      <c r="L831" s="23" t="str">
        <f ca="1">IFERROR(IF(ISBLANK(VLOOKUP($B831,INDIRECT(nfl_game_result),MATCH(L$1,INDIRECT(nfl_game_result_header),0),FALSE)),"",VLOOKUP($B831,INDIRECT(nfl_game_result),MATCH(L$1,INDIRECT(nfl_game_result_header),0),FALSE)),"error")</f>
        <v/>
      </c>
      <c r="M831" t="s">
        <v>14</v>
      </c>
      <c r="N831">
        <v>4.5</v>
      </c>
      <c r="O831" t="s">
        <v>144</v>
      </c>
      <c r="V831" s="23" t="s">
        <v>416</v>
      </c>
      <c r="W831">
        <f ca="1">VALUE(LEFT(C831, 4))</f>
        <v>2013</v>
      </c>
      <c r="X831">
        <f ca="1">VALUE(MID(C831,6,FIND("_",C831,6)-6))</f>
        <v>10</v>
      </c>
      <c r="Y831" t="str">
        <f ca="1">IF(NOT(OR(ISBLANK(D831),ISBLANK(E831),D831="",E831="")),D831-E831,"")</f>
        <v/>
      </c>
      <c r="Z831" t="str">
        <f ca="1">IF(OR(NOT(ISNUMBER(D831)),ISBLANK(D831),D831="",ISBLANK(N831)),"",ABS(D831-N831))</f>
        <v/>
      </c>
      <c r="AA831">
        <f ca="1">IF(OR(ISBLANK(J831),ISBLANK(O831),J831="",O831=""),"",IF(J831=O831,1,0))</f>
        <v>0</v>
      </c>
      <c r="AB831" t="str">
        <f ca="1">IF(OR(ISBLANK(K831),ISBLANK(Q831),K831="",Q831=""),"",IF(K831=Q831,1,0))</f>
        <v/>
      </c>
      <c r="AC831" s="23" t="str">
        <f t="shared" ca="1" si="12"/>
        <v/>
      </c>
    </row>
    <row r="832" spans="1:29" x14ac:dyDescent="0.25">
      <c r="A832" s="23">
        <v>831</v>
      </c>
      <c r="B832">
        <v>406</v>
      </c>
      <c r="C832" t="str">
        <f ca="1">IFERROR(VLOOKUP($B832,INDIRECT(nfl_game_result),MATCH(C$1,INDIRECT(nfl_game_result_header),0),FALSE),"error")</f>
        <v>2013_10_PHI@GBY</v>
      </c>
      <c r="D832" t="str">
        <f ca="1">IFERROR(IF(ISBLANK(VLOOKUP($B832,INDIRECT(nfl_game_result),MATCH(D$1,INDIRECT(nfl_game_result_header),0),FALSE)),"",VLOOKUP($B832,INDIRECT(nfl_game_result),MATCH(D$1,INDIRECT(nfl_game_result_header),0),FALSE)),"error")</f>
        <v/>
      </c>
      <c r="E832">
        <f ca="1">IFERROR(IF(ISBLANK(VLOOKUP($B832,INDIRECT(nfl_game_result),MATCH(E$1,INDIRECT(nfl_game_result_header),0),FALSE)),"",VLOOKUP($B832,INDIRECT(nfl_game_result),MATCH(E$1,INDIRECT(nfl_game_result_header),0),FALSE)),"error")</f>
        <v>-0.5</v>
      </c>
      <c r="F832" s="23" t="str">
        <f ca="1">IFERROR(IF(ISBLANK(VLOOKUP($B832,INDIRECT(nfl_game_result),MATCH(F$1,INDIRECT(nfl_game_result_header),0),FALSE)),"",VLOOKUP($B832,INDIRECT(nfl_game_result),MATCH(F$1,INDIRECT(nfl_game_result_header),0),FALSE)),"error")</f>
        <v/>
      </c>
      <c r="G832" s="23" t="str">
        <f ca="1">IFERROR(IF(ISBLANK(VLOOKUP($B832,INDIRECT(nfl_game_result),MATCH(G$1,INDIRECT(nfl_game_result_header),0),FALSE)),"",VLOOKUP($B832,INDIRECT(nfl_game_result),MATCH(G$1,INDIRECT(nfl_game_result_header),0),FALSE)),"error")</f>
        <v/>
      </c>
      <c r="H832">
        <f ca="1">IFERROR(IF(ISBLANK(VLOOKUP($B832,INDIRECT(nfl_game_result),MATCH(H$1,INDIRECT(nfl_game_result_header),0),FALSE)),"",VLOOKUP($B832,INDIRECT(nfl_game_result),MATCH(H$1,INDIRECT(nfl_game_result_header),0),FALSE)),"error")</f>
        <v>13</v>
      </c>
      <c r="I832">
        <f ca="1">IFERROR(IF(ISBLANK(VLOOKUP($B832,INDIRECT(nfl_game_result),MATCH(I$1,INDIRECT(nfl_game_result_header),0),FALSE)),"",VLOOKUP($B832,INDIRECT(nfl_game_result),MATCH(I$1,INDIRECT(nfl_game_result_header),0),FALSE)),"error")</f>
        <v>27</v>
      </c>
      <c r="J832" t="str">
        <f ca="1">IFERROR(IF(ISBLANK(VLOOKUP($B832,INDIRECT(nfl_game_result),MATCH(J$1,INDIRECT(nfl_game_result_header),0),FALSE)),"",VLOOKUP($B832,INDIRECT(nfl_game_result),MATCH(J$1,INDIRECT(nfl_game_result_header),0),FALSE)),"error")</f>
        <v>PHI</v>
      </c>
      <c r="K832" t="str">
        <f ca="1">IFERROR(IF(ISBLANK(VLOOKUP($B832,INDIRECT(nfl_game_result),MATCH(K$1,INDIRECT(nfl_game_result_header),0),FALSE)),"",VLOOKUP($B832,INDIRECT(nfl_game_result),MATCH(K$1,INDIRECT(nfl_game_result_header),0),FALSE)),"error")</f>
        <v>PHI</v>
      </c>
      <c r="L832" s="23" t="str">
        <f ca="1">IFERROR(IF(ISBLANK(VLOOKUP($B832,INDIRECT(nfl_game_result),MATCH(L$1,INDIRECT(nfl_game_result_header),0),FALSE)),"",VLOOKUP($B832,INDIRECT(nfl_game_result),MATCH(L$1,INDIRECT(nfl_game_result_header),0),FALSE)),"error")</f>
        <v/>
      </c>
      <c r="M832" t="s">
        <v>14</v>
      </c>
      <c r="N832">
        <v>-3</v>
      </c>
      <c r="O832" t="s">
        <v>330</v>
      </c>
      <c r="V832" s="23" t="s">
        <v>416</v>
      </c>
      <c r="W832">
        <f ca="1">VALUE(LEFT(C832, 4))</f>
        <v>2013</v>
      </c>
      <c r="X832">
        <f ca="1">VALUE(MID(C832,6,FIND("_",C832,6)-6))</f>
        <v>10</v>
      </c>
      <c r="Y832" t="str">
        <f ca="1">IF(NOT(OR(ISBLANK(D832),ISBLANK(E832),D832="",E832="")),D832-E832,"")</f>
        <v/>
      </c>
      <c r="Z832" t="str">
        <f ca="1">IF(OR(NOT(ISNUMBER(D832)),ISBLANK(D832),D832="",ISBLANK(N832)),"",ABS(D832-N832))</f>
        <v/>
      </c>
      <c r="AA832">
        <f ca="1">IF(OR(ISBLANK(J832),ISBLANK(O832),J832="",O832=""),"",IF(J832=O832,1,0))</f>
        <v>0</v>
      </c>
      <c r="AB832" t="str">
        <f ca="1">IF(OR(ISBLANK(K832),ISBLANK(Q832),K832="",Q832=""),"",IF(K832=Q832,1,0))</f>
        <v/>
      </c>
      <c r="AC832" s="23" t="str">
        <f t="shared" ca="1" si="12"/>
        <v/>
      </c>
    </row>
    <row r="833" spans="1:29" x14ac:dyDescent="0.25">
      <c r="A833" s="23">
        <v>832</v>
      </c>
      <c r="B833">
        <v>407</v>
      </c>
      <c r="C833" t="str">
        <f ca="1">IFERROR(VLOOKUP($B833,INDIRECT(nfl_game_result),MATCH(C$1,INDIRECT(nfl_game_result_header),0),FALSE),"error")</f>
        <v>2013_10_JAX@TEN</v>
      </c>
      <c r="D833" t="str">
        <f ca="1">IFERROR(IF(ISBLANK(VLOOKUP($B833,INDIRECT(nfl_game_result),MATCH(D$1,INDIRECT(nfl_game_result_header),0),FALSE)),"",VLOOKUP($B833,INDIRECT(nfl_game_result),MATCH(D$1,INDIRECT(nfl_game_result_header),0),FALSE)),"error")</f>
        <v/>
      </c>
      <c r="E833">
        <f ca="1">IFERROR(IF(ISBLANK(VLOOKUP($B833,INDIRECT(nfl_game_result),MATCH(E$1,INDIRECT(nfl_game_result_header),0),FALSE)),"",VLOOKUP($B833,INDIRECT(nfl_game_result),MATCH(E$1,INDIRECT(nfl_game_result_header),0),FALSE)),"error")</f>
        <v>-13.5</v>
      </c>
      <c r="F833" s="23" t="str">
        <f ca="1">IFERROR(IF(ISBLANK(VLOOKUP($B833,INDIRECT(nfl_game_result),MATCH(F$1,INDIRECT(nfl_game_result_header),0),FALSE)),"",VLOOKUP($B833,INDIRECT(nfl_game_result),MATCH(F$1,INDIRECT(nfl_game_result_header),0),FALSE)),"error")</f>
        <v/>
      </c>
      <c r="G833" s="23" t="str">
        <f ca="1">IFERROR(IF(ISBLANK(VLOOKUP($B833,INDIRECT(nfl_game_result),MATCH(G$1,INDIRECT(nfl_game_result_header),0),FALSE)),"",VLOOKUP($B833,INDIRECT(nfl_game_result),MATCH(G$1,INDIRECT(nfl_game_result_header),0),FALSE)),"error")</f>
        <v/>
      </c>
      <c r="H833">
        <f ca="1">IFERROR(IF(ISBLANK(VLOOKUP($B833,INDIRECT(nfl_game_result),MATCH(H$1,INDIRECT(nfl_game_result_header),0),FALSE)),"",VLOOKUP($B833,INDIRECT(nfl_game_result),MATCH(H$1,INDIRECT(nfl_game_result_header),0),FALSE)),"error")</f>
        <v>27</v>
      </c>
      <c r="I833">
        <f ca="1">IFERROR(IF(ISBLANK(VLOOKUP($B833,INDIRECT(nfl_game_result),MATCH(I$1,INDIRECT(nfl_game_result_header),0),FALSE)),"",VLOOKUP($B833,INDIRECT(nfl_game_result),MATCH(I$1,INDIRECT(nfl_game_result_header),0),FALSE)),"error")</f>
        <v>29</v>
      </c>
      <c r="J833" t="str">
        <f ca="1">IFERROR(IF(ISBLANK(VLOOKUP($B833,INDIRECT(nfl_game_result),MATCH(J$1,INDIRECT(nfl_game_result_header),0),FALSE)),"",VLOOKUP($B833,INDIRECT(nfl_game_result),MATCH(J$1,INDIRECT(nfl_game_result_header),0),FALSE)),"error")</f>
        <v>JAX</v>
      </c>
      <c r="K833" t="str">
        <f ca="1">IFERROR(IF(ISBLANK(VLOOKUP($B833,INDIRECT(nfl_game_result),MATCH(K$1,INDIRECT(nfl_game_result_header),0),FALSE)),"",VLOOKUP($B833,INDIRECT(nfl_game_result),MATCH(K$1,INDIRECT(nfl_game_result_header),0),FALSE)),"error")</f>
        <v>JAX</v>
      </c>
      <c r="L833" s="23" t="str">
        <f ca="1">IFERROR(IF(ISBLANK(VLOOKUP($B833,INDIRECT(nfl_game_result),MATCH(L$1,INDIRECT(nfl_game_result_header),0),FALSE)),"",VLOOKUP($B833,INDIRECT(nfl_game_result),MATCH(L$1,INDIRECT(nfl_game_result_header),0),FALSE)),"error")</f>
        <v/>
      </c>
      <c r="M833" t="s">
        <v>14</v>
      </c>
      <c r="N833">
        <v>-10.5</v>
      </c>
      <c r="O833" t="s">
        <v>77</v>
      </c>
      <c r="V833" s="23" t="s">
        <v>416</v>
      </c>
      <c r="W833">
        <f ca="1">VALUE(LEFT(C833, 4))</f>
        <v>2013</v>
      </c>
      <c r="X833">
        <f ca="1">VALUE(MID(C833,6,FIND("_",C833,6)-6))</f>
        <v>10</v>
      </c>
      <c r="Y833" t="str">
        <f ca="1">IF(NOT(OR(ISBLANK(D833),ISBLANK(E833),D833="",E833="")),D833-E833,"")</f>
        <v/>
      </c>
      <c r="Z833" t="str">
        <f ca="1">IF(OR(NOT(ISNUMBER(D833)),ISBLANK(D833),D833="",ISBLANK(N833)),"",ABS(D833-N833))</f>
        <v/>
      </c>
      <c r="AA833">
        <f ca="1">IF(OR(ISBLANK(J833),ISBLANK(O833),J833="",O833=""),"",IF(J833=O833,1,0))</f>
        <v>1</v>
      </c>
      <c r="AB833" t="str">
        <f ca="1">IF(OR(ISBLANK(K833),ISBLANK(Q833),K833="",Q833=""),"",IF(K833=Q833,1,0))</f>
        <v/>
      </c>
      <c r="AC833" s="23" t="str">
        <f t="shared" ca="1" si="12"/>
        <v/>
      </c>
    </row>
    <row r="834" spans="1:29" x14ac:dyDescent="0.25">
      <c r="A834" s="23">
        <v>833</v>
      </c>
      <c r="B834">
        <v>408</v>
      </c>
      <c r="C834" t="str">
        <f ca="1">IFERROR(VLOOKUP($B834,INDIRECT(nfl_game_result),MATCH(C$1,INDIRECT(nfl_game_result_header),0),FALSE),"error")</f>
        <v>2013_10_STL@IND</v>
      </c>
      <c r="D834" t="str">
        <f ca="1">IFERROR(IF(ISBLANK(VLOOKUP($B834,INDIRECT(nfl_game_result),MATCH(D$1,INDIRECT(nfl_game_result_header),0),FALSE)),"",VLOOKUP($B834,INDIRECT(nfl_game_result),MATCH(D$1,INDIRECT(nfl_game_result_header),0),FALSE)),"error")</f>
        <v/>
      </c>
      <c r="E834">
        <f ca="1">IFERROR(IF(ISBLANK(VLOOKUP($B834,INDIRECT(nfl_game_result),MATCH(E$1,INDIRECT(nfl_game_result_header),0),FALSE)),"",VLOOKUP($B834,INDIRECT(nfl_game_result),MATCH(E$1,INDIRECT(nfl_game_result_header),0),FALSE)),"error")</f>
        <v>-10.5</v>
      </c>
      <c r="F834" s="23" t="str">
        <f ca="1">IFERROR(IF(ISBLANK(VLOOKUP($B834,INDIRECT(nfl_game_result),MATCH(F$1,INDIRECT(nfl_game_result_header),0),FALSE)),"",VLOOKUP($B834,INDIRECT(nfl_game_result),MATCH(F$1,INDIRECT(nfl_game_result_header),0),FALSE)),"error")</f>
        <v/>
      </c>
      <c r="G834" s="23" t="str">
        <f ca="1">IFERROR(IF(ISBLANK(VLOOKUP($B834,INDIRECT(nfl_game_result),MATCH(G$1,INDIRECT(nfl_game_result_header),0),FALSE)),"",VLOOKUP($B834,INDIRECT(nfl_game_result),MATCH(G$1,INDIRECT(nfl_game_result_header),0),FALSE)),"error")</f>
        <v/>
      </c>
      <c r="H834">
        <f ca="1">IFERROR(IF(ISBLANK(VLOOKUP($B834,INDIRECT(nfl_game_result),MATCH(H$1,INDIRECT(nfl_game_result_header),0),FALSE)),"",VLOOKUP($B834,INDIRECT(nfl_game_result),MATCH(H$1,INDIRECT(nfl_game_result_header),0),FALSE)),"error")</f>
        <v>8</v>
      </c>
      <c r="I834">
        <f ca="1">IFERROR(IF(ISBLANK(VLOOKUP($B834,INDIRECT(nfl_game_result),MATCH(I$1,INDIRECT(nfl_game_result_header),0),FALSE)),"",VLOOKUP($B834,INDIRECT(nfl_game_result),MATCH(I$1,INDIRECT(nfl_game_result_header),0),FALSE)),"error")</f>
        <v>38</v>
      </c>
      <c r="J834" t="str">
        <f ca="1">IFERROR(IF(ISBLANK(VLOOKUP($B834,INDIRECT(nfl_game_result),MATCH(J$1,INDIRECT(nfl_game_result_header),0),FALSE)),"",VLOOKUP($B834,INDIRECT(nfl_game_result),MATCH(J$1,INDIRECT(nfl_game_result_header),0),FALSE)),"error")</f>
        <v>STL</v>
      </c>
      <c r="K834" t="str">
        <f ca="1">IFERROR(IF(ISBLANK(VLOOKUP($B834,INDIRECT(nfl_game_result),MATCH(K$1,INDIRECT(nfl_game_result_header),0),FALSE)),"",VLOOKUP($B834,INDIRECT(nfl_game_result),MATCH(K$1,INDIRECT(nfl_game_result_header),0),FALSE)),"error")</f>
        <v>STL</v>
      </c>
      <c r="L834" s="23" t="str">
        <f ca="1">IFERROR(IF(ISBLANK(VLOOKUP($B834,INDIRECT(nfl_game_result),MATCH(L$1,INDIRECT(nfl_game_result_header),0),FALSE)),"",VLOOKUP($B834,INDIRECT(nfl_game_result),MATCH(L$1,INDIRECT(nfl_game_result_header),0),FALSE)),"error")</f>
        <v/>
      </c>
      <c r="M834" t="s">
        <v>14</v>
      </c>
      <c r="N834">
        <v>-9.5</v>
      </c>
      <c r="O834" t="s">
        <v>91</v>
      </c>
      <c r="V834" s="23" t="s">
        <v>416</v>
      </c>
      <c r="W834">
        <f ca="1">VALUE(LEFT(C834, 4))</f>
        <v>2013</v>
      </c>
      <c r="X834">
        <f ca="1">VALUE(MID(C834,6,FIND("_",C834,6)-6))</f>
        <v>10</v>
      </c>
      <c r="Y834" t="str">
        <f ca="1">IF(NOT(OR(ISBLANK(D834),ISBLANK(E834),D834="",E834="")),D834-E834,"")</f>
        <v/>
      </c>
      <c r="Z834" t="str">
        <f ca="1">IF(OR(NOT(ISNUMBER(D834)),ISBLANK(D834),D834="",ISBLANK(N834)),"",ABS(D834-N834))</f>
        <v/>
      </c>
      <c r="AA834">
        <f ca="1">IF(OR(ISBLANK(J834),ISBLANK(O834),J834="",O834=""),"",IF(J834=O834,1,0))</f>
        <v>1</v>
      </c>
      <c r="AB834" t="str">
        <f ca="1">IF(OR(ISBLANK(K834),ISBLANK(Q834),K834="",Q834=""),"",IF(K834=Q834,1,0))</f>
        <v/>
      </c>
      <c r="AC834" s="23" t="str">
        <f t="shared" ca="1" si="12"/>
        <v/>
      </c>
    </row>
    <row r="835" spans="1:29" x14ac:dyDescent="0.25">
      <c r="A835" s="23">
        <v>834</v>
      </c>
      <c r="B835">
        <v>409</v>
      </c>
      <c r="C835" t="str">
        <f ca="1">IFERROR(VLOOKUP($B835,INDIRECT(nfl_game_result),MATCH(C$1,INDIRECT(nfl_game_result_header),0),FALSE),"error")</f>
        <v>2013_10_OAK@NYG</v>
      </c>
      <c r="D835" t="str">
        <f ca="1">IFERROR(IF(ISBLANK(VLOOKUP($B835,INDIRECT(nfl_game_result),MATCH(D$1,INDIRECT(nfl_game_result_header),0),FALSE)),"",VLOOKUP($B835,INDIRECT(nfl_game_result),MATCH(D$1,INDIRECT(nfl_game_result_header),0),FALSE)),"error")</f>
        <v/>
      </c>
      <c r="E835">
        <f ca="1">IFERROR(IF(ISBLANK(VLOOKUP($B835,INDIRECT(nfl_game_result),MATCH(E$1,INDIRECT(nfl_game_result_header),0),FALSE)),"",VLOOKUP($B835,INDIRECT(nfl_game_result),MATCH(E$1,INDIRECT(nfl_game_result_header),0),FALSE)),"error")</f>
        <v>-7.5</v>
      </c>
      <c r="F835" s="23" t="str">
        <f ca="1">IFERROR(IF(ISBLANK(VLOOKUP($B835,INDIRECT(nfl_game_result),MATCH(F$1,INDIRECT(nfl_game_result_header),0),FALSE)),"",VLOOKUP($B835,INDIRECT(nfl_game_result),MATCH(F$1,INDIRECT(nfl_game_result_header),0),FALSE)),"error")</f>
        <v/>
      </c>
      <c r="G835" s="23" t="str">
        <f ca="1">IFERROR(IF(ISBLANK(VLOOKUP($B835,INDIRECT(nfl_game_result),MATCH(G$1,INDIRECT(nfl_game_result_header),0),FALSE)),"",VLOOKUP($B835,INDIRECT(nfl_game_result),MATCH(G$1,INDIRECT(nfl_game_result_header),0),FALSE)),"error")</f>
        <v/>
      </c>
      <c r="H835">
        <f ca="1">IFERROR(IF(ISBLANK(VLOOKUP($B835,INDIRECT(nfl_game_result),MATCH(H$1,INDIRECT(nfl_game_result_header),0),FALSE)),"",VLOOKUP($B835,INDIRECT(nfl_game_result),MATCH(H$1,INDIRECT(nfl_game_result_header),0),FALSE)),"error")</f>
        <v>24</v>
      </c>
      <c r="I835">
        <f ca="1">IFERROR(IF(ISBLANK(VLOOKUP($B835,INDIRECT(nfl_game_result),MATCH(I$1,INDIRECT(nfl_game_result_header),0),FALSE)),"",VLOOKUP($B835,INDIRECT(nfl_game_result),MATCH(I$1,INDIRECT(nfl_game_result_header),0),FALSE)),"error")</f>
        <v>20</v>
      </c>
      <c r="J835" t="str">
        <f ca="1">IFERROR(IF(ISBLANK(VLOOKUP($B835,INDIRECT(nfl_game_result),MATCH(J$1,INDIRECT(nfl_game_result_header),0),FALSE)),"",VLOOKUP($B835,INDIRECT(nfl_game_result),MATCH(J$1,INDIRECT(nfl_game_result_header),0),FALSE)),"error")</f>
        <v>OAK</v>
      </c>
      <c r="K835" t="str">
        <f ca="1">IFERROR(IF(ISBLANK(VLOOKUP($B835,INDIRECT(nfl_game_result),MATCH(K$1,INDIRECT(nfl_game_result_header),0),FALSE)),"",VLOOKUP($B835,INDIRECT(nfl_game_result),MATCH(K$1,INDIRECT(nfl_game_result_header),0),FALSE)),"error")</f>
        <v>NYG</v>
      </c>
      <c r="L835" s="23" t="str">
        <f ca="1">IFERROR(IF(ISBLANK(VLOOKUP($B835,INDIRECT(nfl_game_result),MATCH(L$1,INDIRECT(nfl_game_result_header),0),FALSE)),"",VLOOKUP($B835,INDIRECT(nfl_game_result),MATCH(L$1,INDIRECT(nfl_game_result_header),0),FALSE)),"error")</f>
        <v/>
      </c>
      <c r="M835" t="s">
        <v>14</v>
      </c>
      <c r="N835">
        <v>-4.5</v>
      </c>
      <c r="O835" t="s">
        <v>85</v>
      </c>
      <c r="V835" s="23" t="s">
        <v>416</v>
      </c>
      <c r="W835">
        <f ca="1">VALUE(LEFT(C835, 4))</f>
        <v>2013</v>
      </c>
      <c r="X835">
        <f ca="1">VALUE(MID(C835,6,FIND("_",C835,6)-6))</f>
        <v>10</v>
      </c>
      <c r="Y835" t="str">
        <f ca="1">IF(NOT(OR(ISBLANK(D835),ISBLANK(E835),D835="",E835="")),D835-E835,"")</f>
        <v/>
      </c>
      <c r="Z835" t="str">
        <f ca="1">IF(OR(NOT(ISNUMBER(D835)),ISBLANK(D835),D835="",ISBLANK(N835)),"",ABS(D835-N835))</f>
        <v/>
      </c>
      <c r="AA835">
        <f ca="1">IF(OR(ISBLANK(J835),ISBLANK(O835),J835="",O835=""),"",IF(J835=O835,1,0))</f>
        <v>1</v>
      </c>
      <c r="AB835" t="str">
        <f ca="1">IF(OR(ISBLANK(K835),ISBLANK(Q835),K835="",Q835=""),"",IF(K835=Q835,1,0))</f>
        <v/>
      </c>
      <c r="AC835" s="23" t="str">
        <f t="shared" ca="1" si="12"/>
        <v/>
      </c>
    </row>
    <row r="836" spans="1:29" x14ac:dyDescent="0.25">
      <c r="A836" s="23">
        <v>835</v>
      </c>
      <c r="B836">
        <v>410</v>
      </c>
      <c r="C836" t="str">
        <f ca="1">IFERROR(VLOOKUP($B836,INDIRECT(nfl_game_result),MATCH(C$1,INDIRECT(nfl_game_result_header),0),FALSE),"error")</f>
        <v>2013_10_CAR@SFO</v>
      </c>
      <c r="D836" t="str">
        <f ca="1">IFERROR(IF(ISBLANK(VLOOKUP($B836,INDIRECT(nfl_game_result),MATCH(D$1,INDIRECT(nfl_game_result_header),0),FALSE)),"",VLOOKUP($B836,INDIRECT(nfl_game_result),MATCH(D$1,INDIRECT(nfl_game_result_header),0),FALSE)),"error")</f>
        <v/>
      </c>
      <c r="E836">
        <f ca="1">IFERROR(IF(ISBLANK(VLOOKUP($B836,INDIRECT(nfl_game_result),MATCH(E$1,INDIRECT(nfl_game_result_header),0),FALSE)),"",VLOOKUP($B836,INDIRECT(nfl_game_result),MATCH(E$1,INDIRECT(nfl_game_result_header),0),FALSE)),"error")</f>
        <v>-6.5</v>
      </c>
      <c r="F836" s="23" t="str">
        <f ca="1">IFERROR(IF(ISBLANK(VLOOKUP($B836,INDIRECT(nfl_game_result),MATCH(F$1,INDIRECT(nfl_game_result_header),0),FALSE)),"",VLOOKUP($B836,INDIRECT(nfl_game_result),MATCH(F$1,INDIRECT(nfl_game_result_header),0),FALSE)),"error")</f>
        <v/>
      </c>
      <c r="G836" s="23" t="str">
        <f ca="1">IFERROR(IF(ISBLANK(VLOOKUP($B836,INDIRECT(nfl_game_result),MATCH(G$1,INDIRECT(nfl_game_result_header),0),FALSE)),"",VLOOKUP($B836,INDIRECT(nfl_game_result),MATCH(G$1,INDIRECT(nfl_game_result_header),0),FALSE)),"error")</f>
        <v/>
      </c>
      <c r="H836">
        <f ca="1">IFERROR(IF(ISBLANK(VLOOKUP($B836,INDIRECT(nfl_game_result),MATCH(H$1,INDIRECT(nfl_game_result_header),0),FALSE)),"",VLOOKUP($B836,INDIRECT(nfl_game_result),MATCH(H$1,INDIRECT(nfl_game_result_header),0),FALSE)),"error")</f>
        <v>9</v>
      </c>
      <c r="I836">
        <f ca="1">IFERROR(IF(ISBLANK(VLOOKUP($B836,INDIRECT(nfl_game_result),MATCH(I$1,INDIRECT(nfl_game_result_header),0),FALSE)),"",VLOOKUP($B836,INDIRECT(nfl_game_result),MATCH(I$1,INDIRECT(nfl_game_result_header),0),FALSE)),"error")</f>
        <v>10</v>
      </c>
      <c r="J836" t="str">
        <f ca="1">IFERROR(IF(ISBLANK(VLOOKUP($B836,INDIRECT(nfl_game_result),MATCH(J$1,INDIRECT(nfl_game_result_header),0),FALSE)),"",VLOOKUP($B836,INDIRECT(nfl_game_result),MATCH(J$1,INDIRECT(nfl_game_result_header),0),FALSE)),"error")</f>
        <v>CAR</v>
      </c>
      <c r="K836" t="str">
        <f ca="1">IFERROR(IF(ISBLANK(VLOOKUP($B836,INDIRECT(nfl_game_result),MATCH(K$1,INDIRECT(nfl_game_result_header),0),FALSE)),"",VLOOKUP($B836,INDIRECT(nfl_game_result),MATCH(K$1,INDIRECT(nfl_game_result_header),0),FALSE)),"error")</f>
        <v>CAR</v>
      </c>
      <c r="L836" s="23" t="str">
        <f ca="1">IFERROR(IF(ISBLANK(VLOOKUP($B836,INDIRECT(nfl_game_result),MATCH(L$1,INDIRECT(nfl_game_result_header),0),FALSE)),"",VLOOKUP($B836,INDIRECT(nfl_game_result),MATCH(L$1,INDIRECT(nfl_game_result_header),0),FALSE)),"error")</f>
        <v/>
      </c>
      <c r="M836" t="s">
        <v>14</v>
      </c>
      <c r="N836">
        <v>-5.5</v>
      </c>
      <c r="O836" t="s">
        <v>333</v>
      </c>
      <c r="V836" s="23" t="s">
        <v>416</v>
      </c>
      <c r="W836">
        <f ca="1">VALUE(LEFT(C836, 4))</f>
        <v>2013</v>
      </c>
      <c r="X836">
        <f ca="1">VALUE(MID(C836,6,FIND("_",C836,6)-6))</f>
        <v>10</v>
      </c>
      <c r="Y836" t="str">
        <f ca="1">IF(NOT(OR(ISBLANK(D836),ISBLANK(E836),D836="",E836="")),D836-E836,"")</f>
        <v/>
      </c>
      <c r="Z836" t="str">
        <f ca="1">IF(OR(NOT(ISNUMBER(D836)),ISBLANK(D836),D836="",ISBLANK(N836)),"",ABS(D836-N836))</f>
        <v/>
      </c>
      <c r="AA836">
        <f ca="1">IF(OR(ISBLANK(J836),ISBLANK(O836),J836="",O836=""),"",IF(J836=O836,1,0))</f>
        <v>0</v>
      </c>
      <c r="AB836" t="str">
        <f ca="1">IF(OR(ISBLANK(K836),ISBLANK(Q836),K836="",Q836=""),"",IF(K836=Q836,1,0))</f>
        <v/>
      </c>
      <c r="AC836" s="23" t="str">
        <f t="shared" ca="1" si="12"/>
        <v/>
      </c>
    </row>
    <row r="837" spans="1:29" x14ac:dyDescent="0.25">
      <c r="A837" s="23">
        <v>836</v>
      </c>
      <c r="B837">
        <v>411</v>
      </c>
      <c r="C837" t="str">
        <f ca="1">IFERROR(VLOOKUP($B837,INDIRECT(nfl_game_result),MATCH(C$1,INDIRECT(nfl_game_result_header),0),FALSE),"error")</f>
        <v>2013_10_DEN@SD</v>
      </c>
      <c r="D837" t="str">
        <f ca="1">IFERROR(IF(ISBLANK(VLOOKUP($B837,INDIRECT(nfl_game_result),MATCH(D$1,INDIRECT(nfl_game_result_header),0),FALSE)),"",VLOOKUP($B837,INDIRECT(nfl_game_result),MATCH(D$1,INDIRECT(nfl_game_result_header),0),FALSE)),"error")</f>
        <v/>
      </c>
      <c r="E837">
        <f ca="1">IFERROR(IF(ISBLANK(VLOOKUP($B837,INDIRECT(nfl_game_result),MATCH(E$1,INDIRECT(nfl_game_result_header),0),FALSE)),"",VLOOKUP($B837,INDIRECT(nfl_game_result),MATCH(E$1,INDIRECT(nfl_game_result_header),0),FALSE)),"error")</f>
        <v>7.5</v>
      </c>
      <c r="F837" s="23" t="str">
        <f ca="1">IFERROR(IF(ISBLANK(VLOOKUP($B837,INDIRECT(nfl_game_result),MATCH(F$1,INDIRECT(nfl_game_result_header),0),FALSE)),"",VLOOKUP($B837,INDIRECT(nfl_game_result),MATCH(F$1,INDIRECT(nfl_game_result_header),0),FALSE)),"error")</f>
        <v/>
      </c>
      <c r="G837" s="23" t="str">
        <f ca="1">IFERROR(IF(ISBLANK(VLOOKUP($B837,INDIRECT(nfl_game_result),MATCH(G$1,INDIRECT(nfl_game_result_header),0),FALSE)),"",VLOOKUP($B837,INDIRECT(nfl_game_result),MATCH(G$1,INDIRECT(nfl_game_result_header),0),FALSE)),"error")</f>
        <v/>
      </c>
      <c r="H837">
        <f ca="1">IFERROR(IF(ISBLANK(VLOOKUP($B837,INDIRECT(nfl_game_result),MATCH(H$1,INDIRECT(nfl_game_result_header),0),FALSE)),"",VLOOKUP($B837,INDIRECT(nfl_game_result),MATCH(H$1,INDIRECT(nfl_game_result_header),0),FALSE)),"error")</f>
        <v>20</v>
      </c>
      <c r="I837">
        <f ca="1">IFERROR(IF(ISBLANK(VLOOKUP($B837,INDIRECT(nfl_game_result),MATCH(I$1,INDIRECT(nfl_game_result_header),0),FALSE)),"",VLOOKUP($B837,INDIRECT(nfl_game_result),MATCH(I$1,INDIRECT(nfl_game_result_header),0),FALSE)),"error")</f>
        <v>28</v>
      </c>
      <c r="J837" t="str">
        <f ca="1">IFERROR(IF(ISBLANK(VLOOKUP($B837,INDIRECT(nfl_game_result),MATCH(J$1,INDIRECT(nfl_game_result_header),0),FALSE)),"",VLOOKUP($B837,INDIRECT(nfl_game_result),MATCH(J$1,INDIRECT(nfl_game_result_header),0),FALSE)),"error")</f>
        <v>DEN</v>
      </c>
      <c r="K837" t="str">
        <f ca="1">IFERROR(IF(ISBLANK(VLOOKUP($B837,INDIRECT(nfl_game_result),MATCH(K$1,INDIRECT(nfl_game_result_header),0),FALSE)),"",VLOOKUP($B837,INDIRECT(nfl_game_result),MATCH(K$1,INDIRECT(nfl_game_result_header),0),FALSE)),"error")</f>
        <v>DEN</v>
      </c>
      <c r="L837" s="23" t="str">
        <f ca="1">IFERROR(IF(ISBLANK(VLOOKUP($B837,INDIRECT(nfl_game_result),MATCH(L$1,INDIRECT(nfl_game_result_header),0),FALSE)),"",VLOOKUP($B837,INDIRECT(nfl_game_result),MATCH(L$1,INDIRECT(nfl_game_result_header),0),FALSE)),"error")</f>
        <v/>
      </c>
      <c r="M837" t="s">
        <v>14</v>
      </c>
      <c r="N837">
        <v>8.5</v>
      </c>
      <c r="O837" t="s">
        <v>88</v>
      </c>
      <c r="V837" s="23" t="s">
        <v>416</v>
      </c>
      <c r="W837">
        <f ca="1">VALUE(LEFT(C837, 4))</f>
        <v>2013</v>
      </c>
      <c r="X837">
        <f ca="1">VALUE(MID(C837,6,FIND("_",C837,6)-6))</f>
        <v>10</v>
      </c>
      <c r="Y837" t="str">
        <f ca="1">IF(NOT(OR(ISBLANK(D837),ISBLANK(E837),D837="",E837="")),D837-E837,"")</f>
        <v/>
      </c>
      <c r="Z837" t="str">
        <f ca="1">IF(OR(NOT(ISNUMBER(D837)),ISBLANK(D837),D837="",ISBLANK(N837)),"",ABS(D837-N837))</f>
        <v/>
      </c>
      <c r="AA837">
        <f ca="1">IF(OR(ISBLANK(J837),ISBLANK(O837),J837="",O837=""),"",IF(J837=O837,1,0))</f>
        <v>0</v>
      </c>
      <c r="AB837" t="str">
        <f ca="1">IF(OR(ISBLANK(K837),ISBLANK(Q837),K837="",Q837=""),"",IF(K837=Q837,1,0))</f>
        <v/>
      </c>
      <c r="AC837" s="23" t="str">
        <f t="shared" ca="1" si="12"/>
        <v/>
      </c>
    </row>
    <row r="838" spans="1:29" x14ac:dyDescent="0.25">
      <c r="A838" s="23">
        <v>837</v>
      </c>
      <c r="B838">
        <v>412</v>
      </c>
      <c r="C838" t="str">
        <f ca="1">IFERROR(VLOOKUP($B838,INDIRECT(nfl_game_result),MATCH(C$1,INDIRECT(nfl_game_result_header),0),FALSE),"error")</f>
        <v>2013_10_HOU@ARI</v>
      </c>
      <c r="D838" t="str">
        <f ca="1">IFERROR(IF(ISBLANK(VLOOKUP($B838,INDIRECT(nfl_game_result),MATCH(D$1,INDIRECT(nfl_game_result_header),0),FALSE)),"",VLOOKUP($B838,INDIRECT(nfl_game_result),MATCH(D$1,INDIRECT(nfl_game_result_header),0),FALSE)),"error")</f>
        <v/>
      </c>
      <c r="E838">
        <f ca="1">IFERROR(IF(ISBLANK(VLOOKUP($B838,INDIRECT(nfl_game_result),MATCH(E$1,INDIRECT(nfl_game_result_header),0),FALSE)),"",VLOOKUP($B838,INDIRECT(nfl_game_result),MATCH(E$1,INDIRECT(nfl_game_result_header),0),FALSE)),"error")</f>
        <v>-2.5</v>
      </c>
      <c r="F838" s="23" t="str">
        <f ca="1">IFERROR(IF(ISBLANK(VLOOKUP($B838,INDIRECT(nfl_game_result),MATCH(F$1,INDIRECT(nfl_game_result_header),0),FALSE)),"",VLOOKUP($B838,INDIRECT(nfl_game_result),MATCH(F$1,INDIRECT(nfl_game_result_header),0),FALSE)),"error")</f>
        <v/>
      </c>
      <c r="G838" s="23" t="str">
        <f ca="1">IFERROR(IF(ISBLANK(VLOOKUP($B838,INDIRECT(nfl_game_result),MATCH(G$1,INDIRECT(nfl_game_result_header),0),FALSE)),"",VLOOKUP($B838,INDIRECT(nfl_game_result),MATCH(G$1,INDIRECT(nfl_game_result_header),0),FALSE)),"error")</f>
        <v/>
      </c>
      <c r="H838">
        <f ca="1">IFERROR(IF(ISBLANK(VLOOKUP($B838,INDIRECT(nfl_game_result),MATCH(H$1,INDIRECT(nfl_game_result_header),0),FALSE)),"",VLOOKUP($B838,INDIRECT(nfl_game_result),MATCH(H$1,INDIRECT(nfl_game_result_header),0),FALSE)),"error")</f>
        <v>27</v>
      </c>
      <c r="I838">
        <f ca="1">IFERROR(IF(ISBLANK(VLOOKUP($B838,INDIRECT(nfl_game_result),MATCH(I$1,INDIRECT(nfl_game_result_header),0),FALSE)),"",VLOOKUP($B838,INDIRECT(nfl_game_result),MATCH(I$1,INDIRECT(nfl_game_result_header),0),FALSE)),"error")</f>
        <v>24</v>
      </c>
      <c r="J838" t="str">
        <f ca="1">IFERROR(IF(ISBLANK(VLOOKUP($B838,INDIRECT(nfl_game_result),MATCH(J$1,INDIRECT(nfl_game_result_header),0),FALSE)),"",VLOOKUP($B838,INDIRECT(nfl_game_result),MATCH(J$1,INDIRECT(nfl_game_result_header),0),FALSE)),"error")</f>
        <v>ARI</v>
      </c>
      <c r="K838" t="str">
        <f ca="1">IFERROR(IF(ISBLANK(VLOOKUP($B838,INDIRECT(nfl_game_result),MATCH(K$1,INDIRECT(nfl_game_result_header),0),FALSE)),"",VLOOKUP($B838,INDIRECT(nfl_game_result),MATCH(K$1,INDIRECT(nfl_game_result_header),0),FALSE)),"error")</f>
        <v>ARI</v>
      </c>
      <c r="L838" s="23" t="str">
        <f ca="1">IFERROR(IF(ISBLANK(VLOOKUP($B838,INDIRECT(nfl_game_result),MATCH(L$1,INDIRECT(nfl_game_result_header),0),FALSE)),"",VLOOKUP($B838,INDIRECT(nfl_game_result),MATCH(L$1,INDIRECT(nfl_game_result_header),0),FALSE)),"error")</f>
        <v/>
      </c>
      <c r="M838" t="s">
        <v>14</v>
      </c>
      <c r="N838">
        <v>-3</v>
      </c>
      <c r="O838" t="s">
        <v>64</v>
      </c>
      <c r="V838" s="23" t="s">
        <v>416</v>
      </c>
      <c r="W838">
        <f ca="1">VALUE(LEFT(C838, 4))</f>
        <v>2013</v>
      </c>
      <c r="X838">
        <f ca="1">VALUE(MID(C838,6,FIND("_",C838,6)-6))</f>
        <v>10</v>
      </c>
      <c r="Y838" t="str">
        <f ca="1">IF(NOT(OR(ISBLANK(D838),ISBLANK(E838),D838="",E838="")),D838-E838,"")</f>
        <v/>
      </c>
      <c r="Z838" t="str">
        <f ca="1">IF(OR(NOT(ISNUMBER(D838)),ISBLANK(D838),D838="",ISBLANK(N838)),"",ABS(D838-N838))</f>
        <v/>
      </c>
      <c r="AA838">
        <f ca="1">IF(OR(ISBLANK(J838),ISBLANK(O838),J838="",O838=""),"",IF(J838=O838,1,0))</f>
        <v>1</v>
      </c>
      <c r="AB838" t="str">
        <f ca="1">IF(OR(ISBLANK(K838),ISBLANK(Q838),K838="",Q838=""),"",IF(K838=Q838,1,0))</f>
        <v/>
      </c>
      <c r="AC838" s="23" t="str">
        <f t="shared" ca="1" si="12"/>
        <v/>
      </c>
    </row>
    <row r="839" spans="1:29" x14ac:dyDescent="0.25">
      <c r="A839" s="23">
        <v>838</v>
      </c>
      <c r="B839">
        <v>413</v>
      </c>
      <c r="C839" t="str">
        <f ca="1">IFERROR(VLOOKUP($B839,INDIRECT(nfl_game_result),MATCH(C$1,INDIRECT(nfl_game_result_header),0),FALSE),"error")</f>
        <v>2013_10_DAL@NOR</v>
      </c>
      <c r="D839" t="str">
        <f ca="1">IFERROR(IF(ISBLANK(VLOOKUP($B839,INDIRECT(nfl_game_result),MATCH(D$1,INDIRECT(nfl_game_result_header),0),FALSE)),"",VLOOKUP($B839,INDIRECT(nfl_game_result),MATCH(D$1,INDIRECT(nfl_game_result_header),0),FALSE)),"error")</f>
        <v/>
      </c>
      <c r="E839">
        <f ca="1">IFERROR(IF(ISBLANK(VLOOKUP($B839,INDIRECT(nfl_game_result),MATCH(E$1,INDIRECT(nfl_game_result_header),0),FALSE)),"",VLOOKUP($B839,INDIRECT(nfl_game_result),MATCH(E$1,INDIRECT(nfl_game_result_header),0),FALSE)),"error")</f>
        <v>-6.5</v>
      </c>
      <c r="F839" s="23" t="str">
        <f ca="1">IFERROR(IF(ISBLANK(VLOOKUP($B839,INDIRECT(nfl_game_result),MATCH(F$1,INDIRECT(nfl_game_result_header),0),FALSE)),"",VLOOKUP($B839,INDIRECT(nfl_game_result),MATCH(F$1,INDIRECT(nfl_game_result_header),0),FALSE)),"error")</f>
        <v/>
      </c>
      <c r="G839" s="23" t="str">
        <f ca="1">IFERROR(IF(ISBLANK(VLOOKUP($B839,INDIRECT(nfl_game_result),MATCH(G$1,INDIRECT(nfl_game_result_header),0),FALSE)),"",VLOOKUP($B839,INDIRECT(nfl_game_result),MATCH(G$1,INDIRECT(nfl_game_result_header),0),FALSE)),"error")</f>
        <v/>
      </c>
      <c r="H839">
        <f ca="1">IFERROR(IF(ISBLANK(VLOOKUP($B839,INDIRECT(nfl_game_result),MATCH(H$1,INDIRECT(nfl_game_result_header),0),FALSE)),"",VLOOKUP($B839,INDIRECT(nfl_game_result),MATCH(H$1,INDIRECT(nfl_game_result_header),0),FALSE)),"error")</f>
        <v>49</v>
      </c>
      <c r="I839">
        <f ca="1">IFERROR(IF(ISBLANK(VLOOKUP($B839,INDIRECT(nfl_game_result),MATCH(I$1,INDIRECT(nfl_game_result_header),0),FALSE)),"",VLOOKUP($B839,INDIRECT(nfl_game_result),MATCH(I$1,INDIRECT(nfl_game_result_header),0),FALSE)),"error")</f>
        <v>17</v>
      </c>
      <c r="J839" t="str">
        <f ca="1">IFERROR(IF(ISBLANK(VLOOKUP($B839,INDIRECT(nfl_game_result),MATCH(J$1,INDIRECT(nfl_game_result_header),0),FALSE)),"",VLOOKUP($B839,INDIRECT(nfl_game_result),MATCH(J$1,INDIRECT(nfl_game_result_header),0),FALSE)),"error")</f>
        <v>NOR</v>
      </c>
      <c r="K839" t="str">
        <f ca="1">IFERROR(IF(ISBLANK(VLOOKUP($B839,INDIRECT(nfl_game_result),MATCH(K$1,INDIRECT(nfl_game_result_header),0),FALSE)),"",VLOOKUP($B839,INDIRECT(nfl_game_result),MATCH(K$1,INDIRECT(nfl_game_result_header),0),FALSE)),"error")</f>
        <v>NOR</v>
      </c>
      <c r="L839" s="23" t="str">
        <f ca="1">IFERROR(IF(ISBLANK(VLOOKUP($B839,INDIRECT(nfl_game_result),MATCH(L$1,INDIRECT(nfl_game_result_header),0),FALSE)),"",VLOOKUP($B839,INDIRECT(nfl_game_result),MATCH(L$1,INDIRECT(nfl_game_result_header),0),FALSE)),"error")</f>
        <v/>
      </c>
      <c r="M839" t="s">
        <v>14</v>
      </c>
      <c r="N839">
        <v>-6.5</v>
      </c>
      <c r="O839" t="s">
        <v>335</v>
      </c>
      <c r="V839" s="23" t="s">
        <v>416</v>
      </c>
      <c r="W839">
        <f ca="1">VALUE(LEFT(C839, 4))</f>
        <v>2013</v>
      </c>
      <c r="X839">
        <f ca="1">VALUE(MID(C839,6,FIND("_",C839,6)-6))</f>
        <v>10</v>
      </c>
      <c r="Y839" t="str">
        <f ca="1">IF(NOT(OR(ISBLANK(D839),ISBLANK(E839),D839="",E839="")),D839-E839,"")</f>
        <v/>
      </c>
      <c r="Z839" t="str">
        <f ca="1">IF(OR(NOT(ISNUMBER(D839)),ISBLANK(D839),D839="",ISBLANK(N839)),"",ABS(D839-N839))</f>
        <v/>
      </c>
      <c r="AA839">
        <f ca="1">IF(OR(ISBLANK(J839),ISBLANK(O839),J839="",O839=""),"",IF(J839=O839,1,0))</f>
        <v>1</v>
      </c>
      <c r="AB839" t="str">
        <f ca="1">IF(OR(ISBLANK(K839),ISBLANK(Q839),K839="",Q839=""),"",IF(K839=Q839,1,0))</f>
        <v/>
      </c>
      <c r="AC839" s="23" t="str">
        <f t="shared" ca="1" si="12"/>
        <v/>
      </c>
    </row>
    <row r="840" spans="1:29" x14ac:dyDescent="0.25">
      <c r="A840" s="23">
        <v>839</v>
      </c>
      <c r="B840">
        <v>414</v>
      </c>
      <c r="C840" t="str">
        <f ca="1">IFERROR(VLOOKUP($B840,INDIRECT(nfl_game_result),MATCH(C$1,INDIRECT(nfl_game_result_header),0),FALSE),"error")</f>
        <v>2013_10_MIA@TBY</v>
      </c>
      <c r="D840" t="str">
        <f ca="1">IFERROR(IF(ISBLANK(VLOOKUP($B840,INDIRECT(nfl_game_result),MATCH(D$1,INDIRECT(nfl_game_result_header),0),FALSE)),"",VLOOKUP($B840,INDIRECT(nfl_game_result),MATCH(D$1,INDIRECT(nfl_game_result_header),0),FALSE)),"error")</f>
        <v/>
      </c>
      <c r="E840">
        <f ca="1">IFERROR(IF(ISBLANK(VLOOKUP($B840,INDIRECT(nfl_game_result),MATCH(E$1,INDIRECT(nfl_game_result_header),0),FALSE)),"",VLOOKUP($B840,INDIRECT(nfl_game_result),MATCH(E$1,INDIRECT(nfl_game_result_header),0),FALSE)),"error")</f>
        <v>2.5</v>
      </c>
      <c r="F840" s="23" t="str">
        <f ca="1">IFERROR(IF(ISBLANK(VLOOKUP($B840,INDIRECT(nfl_game_result),MATCH(F$1,INDIRECT(nfl_game_result_header),0),FALSE)),"",VLOOKUP($B840,INDIRECT(nfl_game_result),MATCH(F$1,INDIRECT(nfl_game_result_header),0),FALSE)),"error")</f>
        <v/>
      </c>
      <c r="G840" s="23" t="str">
        <f ca="1">IFERROR(IF(ISBLANK(VLOOKUP($B840,INDIRECT(nfl_game_result),MATCH(G$1,INDIRECT(nfl_game_result_header),0),FALSE)),"",VLOOKUP($B840,INDIRECT(nfl_game_result),MATCH(G$1,INDIRECT(nfl_game_result_header),0),FALSE)),"error")</f>
        <v/>
      </c>
      <c r="H840">
        <f ca="1">IFERROR(IF(ISBLANK(VLOOKUP($B840,INDIRECT(nfl_game_result),MATCH(H$1,INDIRECT(nfl_game_result_header),0),FALSE)),"",VLOOKUP($B840,INDIRECT(nfl_game_result),MATCH(H$1,INDIRECT(nfl_game_result_header),0),FALSE)),"error")</f>
        <v>22</v>
      </c>
      <c r="I840">
        <f ca="1">IFERROR(IF(ISBLANK(VLOOKUP($B840,INDIRECT(nfl_game_result),MATCH(I$1,INDIRECT(nfl_game_result_header),0),FALSE)),"",VLOOKUP($B840,INDIRECT(nfl_game_result),MATCH(I$1,INDIRECT(nfl_game_result_header),0),FALSE)),"error")</f>
        <v>19</v>
      </c>
      <c r="J840" t="str">
        <f ca="1">IFERROR(IF(ISBLANK(VLOOKUP($B840,INDIRECT(nfl_game_result),MATCH(J$1,INDIRECT(nfl_game_result_header),0),FALSE)),"",VLOOKUP($B840,INDIRECT(nfl_game_result),MATCH(J$1,INDIRECT(nfl_game_result_header),0),FALSE)),"error")</f>
        <v>TBY</v>
      </c>
      <c r="K840" t="str">
        <f ca="1">IFERROR(IF(ISBLANK(VLOOKUP($B840,INDIRECT(nfl_game_result),MATCH(K$1,INDIRECT(nfl_game_result_header),0),FALSE)),"",VLOOKUP($B840,INDIRECT(nfl_game_result),MATCH(K$1,INDIRECT(nfl_game_result_header),0),FALSE)),"error")</f>
        <v>TBY</v>
      </c>
      <c r="L840" s="23" t="str">
        <f ca="1">IFERROR(IF(ISBLANK(VLOOKUP($B840,INDIRECT(nfl_game_result),MATCH(L$1,INDIRECT(nfl_game_result_header),0),FALSE)),"",VLOOKUP($B840,INDIRECT(nfl_game_result),MATCH(L$1,INDIRECT(nfl_game_result_header),0),FALSE)),"error")</f>
        <v/>
      </c>
      <c r="M840" t="s">
        <v>14</v>
      </c>
      <c r="N840">
        <v>4.5</v>
      </c>
      <c r="O840" t="s">
        <v>334</v>
      </c>
      <c r="V840" s="23" t="s">
        <v>416</v>
      </c>
      <c r="W840">
        <f ca="1">VALUE(LEFT(C840, 4))</f>
        <v>2013</v>
      </c>
      <c r="X840">
        <f ca="1">VALUE(MID(C840,6,FIND("_",C840,6)-6))</f>
        <v>10</v>
      </c>
      <c r="Y840" t="str">
        <f ca="1">IF(NOT(OR(ISBLANK(D840),ISBLANK(E840),D840="",E840="")),D840-E840,"")</f>
        <v/>
      </c>
      <c r="Z840" t="str">
        <f ca="1">IF(OR(NOT(ISNUMBER(D840)),ISBLANK(D840),D840="",ISBLANK(N840)),"",ABS(D840-N840))</f>
        <v/>
      </c>
      <c r="AA840">
        <f ca="1">IF(OR(ISBLANK(J840),ISBLANK(O840),J840="",O840=""),"",IF(J840=O840,1,0))</f>
        <v>1</v>
      </c>
      <c r="AB840" t="str">
        <f ca="1">IF(OR(ISBLANK(K840),ISBLANK(Q840),K840="",Q840=""),"",IF(K840=Q840,1,0))</f>
        <v/>
      </c>
      <c r="AC840" s="23" t="str">
        <f t="shared" ca="1" si="12"/>
        <v/>
      </c>
    </row>
    <row r="841" spans="1:29" x14ac:dyDescent="0.25">
      <c r="A841" s="23">
        <v>840</v>
      </c>
      <c r="B841">
        <v>415</v>
      </c>
      <c r="C841" t="str">
        <f ca="1">IFERROR(VLOOKUP($B841,INDIRECT(nfl_game_result),MATCH(C$1,INDIRECT(nfl_game_result_header),0),FALSE),"error")</f>
        <v>2013_11_IND@TEN</v>
      </c>
      <c r="D841" t="str">
        <f ca="1">IFERROR(IF(ISBLANK(VLOOKUP($B841,INDIRECT(nfl_game_result),MATCH(D$1,INDIRECT(nfl_game_result_header),0),FALSE)),"",VLOOKUP($B841,INDIRECT(nfl_game_result),MATCH(D$1,INDIRECT(nfl_game_result_header),0),FALSE)),"error")</f>
        <v/>
      </c>
      <c r="E841">
        <f ca="1">IFERROR(IF(ISBLANK(VLOOKUP($B841,INDIRECT(nfl_game_result),MATCH(E$1,INDIRECT(nfl_game_result_header),0),FALSE)),"",VLOOKUP($B841,INDIRECT(nfl_game_result),MATCH(E$1,INDIRECT(nfl_game_result_header),0),FALSE)),"error")</f>
        <v>3.5</v>
      </c>
      <c r="F841" s="23" t="str">
        <f ca="1">IFERROR(IF(ISBLANK(VLOOKUP($B841,INDIRECT(nfl_game_result),MATCH(F$1,INDIRECT(nfl_game_result_header),0),FALSE)),"",VLOOKUP($B841,INDIRECT(nfl_game_result),MATCH(F$1,INDIRECT(nfl_game_result_header),0),FALSE)),"error")</f>
        <v/>
      </c>
      <c r="G841" s="23" t="str">
        <f ca="1">IFERROR(IF(ISBLANK(VLOOKUP($B841,INDIRECT(nfl_game_result),MATCH(G$1,INDIRECT(nfl_game_result_header),0),FALSE)),"",VLOOKUP($B841,INDIRECT(nfl_game_result),MATCH(G$1,INDIRECT(nfl_game_result_header),0),FALSE)),"error")</f>
        <v/>
      </c>
      <c r="H841">
        <f ca="1">IFERROR(IF(ISBLANK(VLOOKUP($B841,INDIRECT(nfl_game_result),MATCH(H$1,INDIRECT(nfl_game_result_header),0),FALSE)),"",VLOOKUP($B841,INDIRECT(nfl_game_result),MATCH(H$1,INDIRECT(nfl_game_result_header),0),FALSE)),"error")</f>
        <v>27</v>
      </c>
      <c r="I841">
        <f ca="1">IFERROR(IF(ISBLANK(VLOOKUP($B841,INDIRECT(nfl_game_result),MATCH(I$1,INDIRECT(nfl_game_result_header),0),FALSE)),"",VLOOKUP($B841,INDIRECT(nfl_game_result),MATCH(I$1,INDIRECT(nfl_game_result_header),0),FALSE)),"error")</f>
        <v>30</v>
      </c>
      <c r="J841" t="str">
        <f ca="1">IFERROR(IF(ISBLANK(VLOOKUP($B841,INDIRECT(nfl_game_result),MATCH(J$1,INDIRECT(nfl_game_result_header),0),FALSE)),"",VLOOKUP($B841,INDIRECT(nfl_game_result),MATCH(J$1,INDIRECT(nfl_game_result_header),0),FALSE)),"error")</f>
        <v>TEN</v>
      </c>
      <c r="K841" t="str">
        <f ca="1">IFERROR(IF(ISBLANK(VLOOKUP($B841,INDIRECT(nfl_game_result),MATCH(K$1,INDIRECT(nfl_game_result_header),0),FALSE)),"",VLOOKUP($B841,INDIRECT(nfl_game_result),MATCH(K$1,INDIRECT(nfl_game_result_header),0),FALSE)),"error")</f>
        <v>IND</v>
      </c>
      <c r="L841" s="23" t="str">
        <f ca="1">IFERROR(IF(ISBLANK(VLOOKUP($B841,INDIRECT(nfl_game_result),MATCH(L$1,INDIRECT(nfl_game_result_header),0),FALSE)),"",VLOOKUP($B841,INDIRECT(nfl_game_result),MATCH(L$1,INDIRECT(nfl_game_result_header),0),FALSE)),"error")</f>
        <v/>
      </c>
      <c r="M841" t="s">
        <v>16</v>
      </c>
      <c r="N841">
        <v>3</v>
      </c>
      <c r="O841" t="s">
        <v>76</v>
      </c>
      <c r="V841" s="23" t="s">
        <v>416</v>
      </c>
      <c r="W841">
        <f ca="1">VALUE(LEFT(C841, 4))</f>
        <v>2013</v>
      </c>
      <c r="X841">
        <f ca="1">VALUE(MID(C841,6,FIND("_",C841,6)-6))</f>
        <v>11</v>
      </c>
      <c r="Y841" t="str">
        <f ca="1">IF(NOT(OR(ISBLANK(D841),ISBLANK(E841),D841="",E841="")),D841-E841,"")</f>
        <v/>
      </c>
      <c r="Z841" t="str">
        <f ca="1">IF(OR(NOT(ISNUMBER(D841)),ISBLANK(D841),D841="",ISBLANK(N841)),"",ABS(D841-N841))</f>
        <v/>
      </c>
      <c r="AA841">
        <f ca="1">IF(OR(ISBLANK(J841),ISBLANK(O841),J841="",O841=""),"",IF(J841=O841,1,0))</f>
        <v>0</v>
      </c>
      <c r="AB841" t="str">
        <f ca="1">IF(OR(ISBLANK(K841),ISBLANK(Q841),K841="",Q841=""),"",IF(K841=Q841,1,0))</f>
        <v/>
      </c>
      <c r="AC841" s="23" t="str">
        <f t="shared" ca="1" si="12"/>
        <v/>
      </c>
    </row>
    <row r="842" spans="1:29" x14ac:dyDescent="0.25">
      <c r="A842" s="23">
        <v>841</v>
      </c>
      <c r="B842">
        <v>416</v>
      </c>
      <c r="C842" t="str">
        <f ca="1">IFERROR(VLOOKUP($B842,INDIRECT(nfl_game_result),MATCH(C$1,INDIRECT(nfl_game_result_header),0),FALSE),"error")</f>
        <v>2013_11_ATL@TBY</v>
      </c>
      <c r="D842" t="str">
        <f ca="1">IFERROR(IF(ISBLANK(VLOOKUP($B842,INDIRECT(nfl_game_result),MATCH(D$1,INDIRECT(nfl_game_result_header),0),FALSE)),"",VLOOKUP($B842,INDIRECT(nfl_game_result),MATCH(D$1,INDIRECT(nfl_game_result_header),0),FALSE)),"error")</f>
        <v/>
      </c>
      <c r="E842">
        <f ca="1">IFERROR(IF(ISBLANK(VLOOKUP($B842,INDIRECT(nfl_game_result),MATCH(E$1,INDIRECT(nfl_game_result_header),0),FALSE)),"",VLOOKUP($B842,INDIRECT(nfl_game_result),MATCH(E$1,INDIRECT(nfl_game_result_header),0),FALSE)),"error")</f>
        <v>1.5</v>
      </c>
      <c r="F842" s="23" t="str">
        <f ca="1">IFERROR(IF(ISBLANK(VLOOKUP($B842,INDIRECT(nfl_game_result),MATCH(F$1,INDIRECT(nfl_game_result_header),0),FALSE)),"",VLOOKUP($B842,INDIRECT(nfl_game_result),MATCH(F$1,INDIRECT(nfl_game_result_header),0),FALSE)),"error")</f>
        <v/>
      </c>
      <c r="G842" s="23" t="str">
        <f ca="1">IFERROR(IF(ISBLANK(VLOOKUP($B842,INDIRECT(nfl_game_result),MATCH(G$1,INDIRECT(nfl_game_result_header),0),FALSE)),"",VLOOKUP($B842,INDIRECT(nfl_game_result),MATCH(G$1,INDIRECT(nfl_game_result_header),0),FALSE)),"error")</f>
        <v/>
      </c>
      <c r="H842">
        <f ca="1">IFERROR(IF(ISBLANK(VLOOKUP($B842,INDIRECT(nfl_game_result),MATCH(H$1,INDIRECT(nfl_game_result_header),0),FALSE)),"",VLOOKUP($B842,INDIRECT(nfl_game_result),MATCH(H$1,INDIRECT(nfl_game_result_header),0),FALSE)),"error")</f>
        <v>41</v>
      </c>
      <c r="I842">
        <f ca="1">IFERROR(IF(ISBLANK(VLOOKUP($B842,INDIRECT(nfl_game_result),MATCH(I$1,INDIRECT(nfl_game_result_header),0),FALSE)),"",VLOOKUP($B842,INDIRECT(nfl_game_result),MATCH(I$1,INDIRECT(nfl_game_result_header),0),FALSE)),"error")</f>
        <v>28</v>
      </c>
      <c r="J842" t="str">
        <f ca="1">IFERROR(IF(ISBLANK(VLOOKUP($B842,INDIRECT(nfl_game_result),MATCH(J$1,INDIRECT(nfl_game_result_header),0),FALSE)),"",VLOOKUP($B842,INDIRECT(nfl_game_result),MATCH(J$1,INDIRECT(nfl_game_result_header),0),FALSE)),"error")</f>
        <v>TBY</v>
      </c>
      <c r="K842" t="str">
        <f ca="1">IFERROR(IF(ISBLANK(VLOOKUP($B842,INDIRECT(nfl_game_result),MATCH(K$1,INDIRECT(nfl_game_result_header),0),FALSE)),"",VLOOKUP($B842,INDIRECT(nfl_game_result),MATCH(K$1,INDIRECT(nfl_game_result_header),0),FALSE)),"error")</f>
        <v>TBY</v>
      </c>
      <c r="L842" s="23" t="str">
        <f ca="1">IFERROR(IF(ISBLANK(VLOOKUP($B842,INDIRECT(nfl_game_result),MATCH(L$1,INDIRECT(nfl_game_result_header),0),FALSE)),"",VLOOKUP($B842,INDIRECT(nfl_game_result),MATCH(L$1,INDIRECT(nfl_game_result_header),0),FALSE)),"error")</f>
        <v/>
      </c>
      <c r="M842" t="s">
        <v>16</v>
      </c>
      <c r="N842">
        <v>-1</v>
      </c>
      <c r="O842" t="s">
        <v>334</v>
      </c>
      <c r="V842" s="23" t="s">
        <v>416</v>
      </c>
      <c r="W842">
        <f ca="1">VALUE(LEFT(C842, 4))</f>
        <v>2013</v>
      </c>
      <c r="X842">
        <f ca="1">VALUE(MID(C842,6,FIND("_",C842,6)-6))</f>
        <v>11</v>
      </c>
      <c r="Y842" t="str">
        <f ca="1">IF(NOT(OR(ISBLANK(D842),ISBLANK(E842),D842="",E842="")),D842-E842,"")</f>
        <v/>
      </c>
      <c r="Z842" t="str">
        <f ca="1">IF(OR(NOT(ISNUMBER(D842)),ISBLANK(D842),D842="",ISBLANK(N842)),"",ABS(D842-N842))</f>
        <v/>
      </c>
      <c r="AA842">
        <f ca="1">IF(OR(ISBLANK(J842),ISBLANK(O842),J842="",O842=""),"",IF(J842=O842,1,0))</f>
        <v>1</v>
      </c>
      <c r="AB842" t="str">
        <f ca="1">IF(OR(ISBLANK(K842),ISBLANK(Q842),K842="",Q842=""),"",IF(K842=Q842,1,0))</f>
        <v/>
      </c>
      <c r="AC842" s="23" t="str">
        <f t="shared" ca="1" si="12"/>
        <v/>
      </c>
    </row>
    <row r="843" spans="1:29" x14ac:dyDescent="0.25">
      <c r="A843" s="23">
        <v>842</v>
      </c>
      <c r="B843">
        <v>417</v>
      </c>
      <c r="C843" t="str">
        <f ca="1">IFERROR(VLOOKUP($B843,INDIRECT(nfl_game_result),MATCH(C$1,INDIRECT(nfl_game_result_header),0),FALSE),"error")</f>
        <v>2013_11_NYJ@BUF</v>
      </c>
      <c r="D843" t="str">
        <f ca="1">IFERROR(IF(ISBLANK(VLOOKUP($B843,INDIRECT(nfl_game_result),MATCH(D$1,INDIRECT(nfl_game_result_header),0),FALSE)),"",VLOOKUP($B843,INDIRECT(nfl_game_result),MATCH(D$1,INDIRECT(nfl_game_result_header),0),FALSE)),"error")</f>
        <v/>
      </c>
      <c r="E843">
        <f ca="1">IFERROR(IF(ISBLANK(VLOOKUP($B843,INDIRECT(nfl_game_result),MATCH(E$1,INDIRECT(nfl_game_result_header),0),FALSE)),"",VLOOKUP($B843,INDIRECT(nfl_game_result),MATCH(E$1,INDIRECT(nfl_game_result_header),0),FALSE)),"error")</f>
        <v>-1.5</v>
      </c>
      <c r="F843" s="23" t="str">
        <f ca="1">IFERROR(IF(ISBLANK(VLOOKUP($B843,INDIRECT(nfl_game_result),MATCH(F$1,INDIRECT(nfl_game_result_header),0),FALSE)),"",VLOOKUP($B843,INDIRECT(nfl_game_result),MATCH(F$1,INDIRECT(nfl_game_result_header),0),FALSE)),"error")</f>
        <v/>
      </c>
      <c r="G843" s="23" t="str">
        <f ca="1">IFERROR(IF(ISBLANK(VLOOKUP($B843,INDIRECT(nfl_game_result),MATCH(G$1,INDIRECT(nfl_game_result_header),0),FALSE)),"",VLOOKUP($B843,INDIRECT(nfl_game_result),MATCH(G$1,INDIRECT(nfl_game_result_header),0),FALSE)),"error")</f>
        <v/>
      </c>
      <c r="H843">
        <f ca="1">IFERROR(IF(ISBLANK(VLOOKUP($B843,INDIRECT(nfl_game_result),MATCH(H$1,INDIRECT(nfl_game_result_header),0),FALSE)),"",VLOOKUP($B843,INDIRECT(nfl_game_result),MATCH(H$1,INDIRECT(nfl_game_result_header),0),FALSE)),"error")</f>
        <v>37</v>
      </c>
      <c r="I843">
        <f ca="1">IFERROR(IF(ISBLANK(VLOOKUP($B843,INDIRECT(nfl_game_result),MATCH(I$1,INDIRECT(nfl_game_result_header),0),FALSE)),"",VLOOKUP($B843,INDIRECT(nfl_game_result),MATCH(I$1,INDIRECT(nfl_game_result_header),0),FALSE)),"error")</f>
        <v>14</v>
      </c>
      <c r="J843" t="str">
        <f ca="1">IFERROR(IF(ISBLANK(VLOOKUP($B843,INDIRECT(nfl_game_result),MATCH(J$1,INDIRECT(nfl_game_result_header),0),FALSE)),"",VLOOKUP($B843,INDIRECT(nfl_game_result),MATCH(J$1,INDIRECT(nfl_game_result_header),0),FALSE)),"error")</f>
        <v>BUF</v>
      </c>
      <c r="K843" t="str">
        <f ca="1">IFERROR(IF(ISBLANK(VLOOKUP($B843,INDIRECT(nfl_game_result),MATCH(K$1,INDIRECT(nfl_game_result_header),0),FALSE)),"",VLOOKUP($B843,INDIRECT(nfl_game_result),MATCH(K$1,INDIRECT(nfl_game_result_header),0),FALSE)),"error")</f>
        <v>BUF</v>
      </c>
      <c r="L843" s="23" t="str">
        <f ca="1">IFERROR(IF(ISBLANK(VLOOKUP($B843,INDIRECT(nfl_game_result),MATCH(L$1,INDIRECT(nfl_game_result_header),0),FALSE)),"",VLOOKUP($B843,INDIRECT(nfl_game_result),MATCH(L$1,INDIRECT(nfl_game_result_header),0),FALSE)),"error")</f>
        <v/>
      </c>
      <c r="M843" t="s">
        <v>16</v>
      </c>
      <c r="N843">
        <v>1</v>
      </c>
      <c r="O843" t="s">
        <v>84</v>
      </c>
      <c r="V843" s="23" t="s">
        <v>416</v>
      </c>
      <c r="W843">
        <f ca="1">VALUE(LEFT(C843, 4))</f>
        <v>2013</v>
      </c>
      <c r="X843">
        <f ca="1">VALUE(MID(C843,6,FIND("_",C843,6)-6))</f>
        <v>11</v>
      </c>
      <c r="Y843" t="str">
        <f ca="1">IF(NOT(OR(ISBLANK(D843),ISBLANK(E843),D843="",E843="")),D843-E843,"")</f>
        <v/>
      </c>
      <c r="Z843" t="str">
        <f ca="1">IF(OR(NOT(ISNUMBER(D843)),ISBLANK(D843),D843="",ISBLANK(N843)),"",ABS(D843-N843))</f>
        <v/>
      </c>
      <c r="AA843">
        <f ca="1">IF(OR(ISBLANK(J843),ISBLANK(O843),J843="",O843=""),"",IF(J843=O843,1,0))</f>
        <v>0</v>
      </c>
      <c r="AB843" t="str">
        <f ca="1">IF(OR(ISBLANK(K843),ISBLANK(Q843),K843="",Q843=""),"",IF(K843=Q843,1,0))</f>
        <v/>
      </c>
      <c r="AC843" s="23" t="str">
        <f t="shared" ca="1" si="12"/>
        <v/>
      </c>
    </row>
    <row r="844" spans="1:29" x14ac:dyDescent="0.25">
      <c r="A844" s="23">
        <v>843</v>
      </c>
      <c r="B844">
        <v>418</v>
      </c>
      <c r="C844" t="str">
        <f ca="1">IFERROR(VLOOKUP($B844,INDIRECT(nfl_game_result),MATCH(C$1,INDIRECT(nfl_game_result_header),0),FALSE),"error")</f>
        <v>2013_11_BAL@CHI</v>
      </c>
      <c r="D844" t="str">
        <f ca="1">IFERROR(IF(ISBLANK(VLOOKUP($B844,INDIRECT(nfl_game_result),MATCH(D$1,INDIRECT(nfl_game_result_header),0),FALSE)),"",VLOOKUP($B844,INDIRECT(nfl_game_result),MATCH(D$1,INDIRECT(nfl_game_result_header),0),FALSE)),"error")</f>
        <v/>
      </c>
      <c r="E844">
        <f ca="1">IFERROR(IF(ISBLANK(VLOOKUP($B844,INDIRECT(nfl_game_result),MATCH(E$1,INDIRECT(nfl_game_result_header),0),FALSE)),"",VLOOKUP($B844,INDIRECT(nfl_game_result),MATCH(E$1,INDIRECT(nfl_game_result_header),0),FALSE)),"error")</f>
        <v>-2.5</v>
      </c>
      <c r="F844" s="23" t="str">
        <f ca="1">IFERROR(IF(ISBLANK(VLOOKUP($B844,INDIRECT(nfl_game_result),MATCH(F$1,INDIRECT(nfl_game_result_header),0),FALSE)),"",VLOOKUP($B844,INDIRECT(nfl_game_result),MATCH(F$1,INDIRECT(nfl_game_result_header),0),FALSE)),"error")</f>
        <v/>
      </c>
      <c r="G844" s="23" t="str">
        <f ca="1">IFERROR(IF(ISBLANK(VLOOKUP($B844,INDIRECT(nfl_game_result),MATCH(G$1,INDIRECT(nfl_game_result_header),0),FALSE)),"",VLOOKUP($B844,INDIRECT(nfl_game_result),MATCH(G$1,INDIRECT(nfl_game_result_header),0),FALSE)),"error")</f>
        <v/>
      </c>
      <c r="H844">
        <f ca="1">IFERROR(IF(ISBLANK(VLOOKUP($B844,INDIRECT(nfl_game_result),MATCH(H$1,INDIRECT(nfl_game_result_header),0),FALSE)),"",VLOOKUP($B844,INDIRECT(nfl_game_result),MATCH(H$1,INDIRECT(nfl_game_result_header),0),FALSE)),"error")</f>
        <v>23</v>
      </c>
      <c r="I844">
        <f ca="1">IFERROR(IF(ISBLANK(VLOOKUP($B844,INDIRECT(nfl_game_result),MATCH(I$1,INDIRECT(nfl_game_result_header),0),FALSE)),"",VLOOKUP($B844,INDIRECT(nfl_game_result),MATCH(I$1,INDIRECT(nfl_game_result_header),0),FALSE)),"error")</f>
        <v>20</v>
      </c>
      <c r="J844" t="str">
        <f ca="1">IFERROR(IF(ISBLANK(VLOOKUP($B844,INDIRECT(nfl_game_result),MATCH(J$1,INDIRECT(nfl_game_result_header),0),FALSE)),"",VLOOKUP($B844,INDIRECT(nfl_game_result),MATCH(J$1,INDIRECT(nfl_game_result_header),0),FALSE)),"error")</f>
        <v>CHI</v>
      </c>
      <c r="K844" t="str">
        <f ca="1">IFERROR(IF(ISBLANK(VLOOKUP($B844,INDIRECT(nfl_game_result),MATCH(K$1,INDIRECT(nfl_game_result_header),0),FALSE)),"",VLOOKUP($B844,INDIRECT(nfl_game_result),MATCH(K$1,INDIRECT(nfl_game_result_header),0),FALSE)),"error")</f>
        <v>CHI</v>
      </c>
      <c r="L844" s="23" t="str">
        <f ca="1">IFERROR(IF(ISBLANK(VLOOKUP($B844,INDIRECT(nfl_game_result),MATCH(L$1,INDIRECT(nfl_game_result_header),0),FALSE)),"",VLOOKUP($B844,INDIRECT(nfl_game_result),MATCH(L$1,INDIRECT(nfl_game_result_header),0),FALSE)),"error")</f>
        <v/>
      </c>
      <c r="M844" t="s">
        <v>16</v>
      </c>
      <c r="N844">
        <v>-6</v>
      </c>
      <c r="O844" t="s">
        <v>65</v>
      </c>
      <c r="V844" s="23" t="s">
        <v>416</v>
      </c>
      <c r="W844">
        <f ca="1">VALUE(LEFT(C844, 4))</f>
        <v>2013</v>
      </c>
      <c r="X844">
        <f ca="1">VALUE(MID(C844,6,FIND("_",C844,6)-6))</f>
        <v>11</v>
      </c>
      <c r="Y844" t="str">
        <f ca="1">IF(NOT(OR(ISBLANK(D844),ISBLANK(E844),D844="",E844="")),D844-E844,"")</f>
        <v/>
      </c>
      <c r="Z844" t="str">
        <f ca="1">IF(OR(NOT(ISNUMBER(D844)),ISBLANK(D844),D844="",ISBLANK(N844)),"",ABS(D844-N844))</f>
        <v/>
      </c>
      <c r="AA844">
        <f ca="1">IF(OR(ISBLANK(J844),ISBLANK(O844),J844="",O844=""),"",IF(J844=O844,1,0))</f>
        <v>0</v>
      </c>
      <c r="AB844" t="str">
        <f ca="1">IF(OR(ISBLANK(K844),ISBLANK(Q844),K844="",Q844=""),"",IF(K844=Q844,1,0))</f>
        <v/>
      </c>
      <c r="AC844" s="23" t="str">
        <f t="shared" ca="1" si="12"/>
        <v/>
      </c>
    </row>
    <row r="845" spans="1:29" x14ac:dyDescent="0.25">
      <c r="A845" s="23">
        <v>844</v>
      </c>
      <c r="B845">
        <v>419</v>
      </c>
      <c r="C845" t="str">
        <f ca="1">IFERROR(VLOOKUP($B845,INDIRECT(nfl_game_result),MATCH(C$1,INDIRECT(nfl_game_result_header),0),FALSE),"error")</f>
        <v>2013_11_CLE@CIN</v>
      </c>
      <c r="D845" t="str">
        <f ca="1">IFERROR(IF(ISBLANK(VLOOKUP($B845,INDIRECT(nfl_game_result),MATCH(D$1,INDIRECT(nfl_game_result_header),0),FALSE)),"",VLOOKUP($B845,INDIRECT(nfl_game_result),MATCH(D$1,INDIRECT(nfl_game_result_header),0),FALSE)),"error")</f>
        <v/>
      </c>
      <c r="E845">
        <f ca="1">IFERROR(IF(ISBLANK(VLOOKUP($B845,INDIRECT(nfl_game_result),MATCH(E$1,INDIRECT(nfl_game_result_header),0),FALSE)),"",VLOOKUP($B845,INDIRECT(nfl_game_result),MATCH(E$1,INDIRECT(nfl_game_result_header),0),FALSE)),"error")</f>
        <v>-6.5</v>
      </c>
      <c r="F845" s="23" t="str">
        <f ca="1">IFERROR(IF(ISBLANK(VLOOKUP($B845,INDIRECT(nfl_game_result),MATCH(F$1,INDIRECT(nfl_game_result_header),0),FALSE)),"",VLOOKUP($B845,INDIRECT(nfl_game_result),MATCH(F$1,INDIRECT(nfl_game_result_header),0),FALSE)),"error")</f>
        <v/>
      </c>
      <c r="G845" s="23" t="str">
        <f ca="1">IFERROR(IF(ISBLANK(VLOOKUP($B845,INDIRECT(nfl_game_result),MATCH(G$1,INDIRECT(nfl_game_result_header),0),FALSE)),"",VLOOKUP($B845,INDIRECT(nfl_game_result),MATCH(G$1,INDIRECT(nfl_game_result_header),0),FALSE)),"error")</f>
        <v/>
      </c>
      <c r="H845">
        <f ca="1">IFERROR(IF(ISBLANK(VLOOKUP($B845,INDIRECT(nfl_game_result),MATCH(H$1,INDIRECT(nfl_game_result_header),0),FALSE)),"",VLOOKUP($B845,INDIRECT(nfl_game_result),MATCH(H$1,INDIRECT(nfl_game_result_header),0),FALSE)),"error")</f>
        <v>41</v>
      </c>
      <c r="I845">
        <f ca="1">IFERROR(IF(ISBLANK(VLOOKUP($B845,INDIRECT(nfl_game_result),MATCH(I$1,INDIRECT(nfl_game_result_header),0),FALSE)),"",VLOOKUP($B845,INDIRECT(nfl_game_result),MATCH(I$1,INDIRECT(nfl_game_result_header),0),FALSE)),"error")</f>
        <v>20</v>
      </c>
      <c r="J845" t="str">
        <f ca="1">IFERROR(IF(ISBLANK(VLOOKUP($B845,INDIRECT(nfl_game_result),MATCH(J$1,INDIRECT(nfl_game_result_header),0),FALSE)),"",VLOOKUP($B845,INDIRECT(nfl_game_result),MATCH(J$1,INDIRECT(nfl_game_result_header),0),FALSE)),"error")</f>
        <v>CIN</v>
      </c>
      <c r="K845" t="str">
        <f ca="1">IFERROR(IF(ISBLANK(VLOOKUP($B845,INDIRECT(nfl_game_result),MATCH(K$1,INDIRECT(nfl_game_result_header),0),FALSE)),"",VLOOKUP($B845,INDIRECT(nfl_game_result),MATCH(K$1,INDIRECT(nfl_game_result_header),0),FALSE)),"error")</f>
        <v>CIN</v>
      </c>
      <c r="L845" s="23" t="str">
        <f ca="1">IFERROR(IF(ISBLANK(VLOOKUP($B845,INDIRECT(nfl_game_result),MATCH(L$1,INDIRECT(nfl_game_result_header),0),FALSE)),"",VLOOKUP($B845,INDIRECT(nfl_game_result),MATCH(L$1,INDIRECT(nfl_game_result_header),0),FALSE)),"error")</f>
        <v/>
      </c>
      <c r="M845" t="s">
        <v>16</v>
      </c>
      <c r="N845">
        <v>-7</v>
      </c>
      <c r="O845" t="s">
        <v>70</v>
      </c>
      <c r="V845" s="23" t="s">
        <v>416</v>
      </c>
      <c r="W845">
        <f ca="1">VALUE(LEFT(C845, 4))</f>
        <v>2013</v>
      </c>
      <c r="X845">
        <f ca="1">VALUE(MID(C845,6,FIND("_",C845,6)-6))</f>
        <v>11</v>
      </c>
      <c r="Y845" t="str">
        <f ca="1">IF(NOT(OR(ISBLANK(D845),ISBLANK(E845),D845="",E845="")),D845-E845,"")</f>
        <v/>
      </c>
      <c r="Z845" t="str">
        <f ca="1">IF(OR(NOT(ISNUMBER(D845)),ISBLANK(D845),D845="",ISBLANK(N845)),"",ABS(D845-N845))</f>
        <v/>
      </c>
      <c r="AA845">
        <f ca="1">IF(OR(ISBLANK(J845),ISBLANK(O845),J845="",O845=""),"",IF(J845=O845,1,0))</f>
        <v>0</v>
      </c>
      <c r="AB845" t="str">
        <f ca="1">IF(OR(ISBLANK(K845),ISBLANK(Q845),K845="",Q845=""),"",IF(K845=Q845,1,0))</f>
        <v/>
      </c>
      <c r="AC845" s="23" t="str">
        <f t="shared" ca="1" si="12"/>
        <v/>
      </c>
    </row>
    <row r="846" spans="1:29" x14ac:dyDescent="0.25">
      <c r="A846" s="23">
        <v>845</v>
      </c>
      <c r="B846">
        <v>420</v>
      </c>
      <c r="C846" t="str">
        <f ca="1">IFERROR(VLOOKUP($B846,INDIRECT(nfl_game_result),MATCH(C$1,INDIRECT(nfl_game_result_header),0),FALSE),"error")</f>
        <v>2013_11_DET@PIT</v>
      </c>
      <c r="D846" t="str">
        <f ca="1">IFERROR(IF(ISBLANK(VLOOKUP($B846,INDIRECT(nfl_game_result),MATCH(D$1,INDIRECT(nfl_game_result_header),0),FALSE)),"",VLOOKUP($B846,INDIRECT(nfl_game_result),MATCH(D$1,INDIRECT(nfl_game_result_header),0),FALSE)),"error")</f>
        <v/>
      </c>
      <c r="E846">
        <f ca="1">IFERROR(IF(ISBLANK(VLOOKUP($B846,INDIRECT(nfl_game_result),MATCH(E$1,INDIRECT(nfl_game_result_header),0),FALSE)),"",VLOOKUP($B846,INDIRECT(nfl_game_result),MATCH(E$1,INDIRECT(nfl_game_result_header),0),FALSE)),"error")</f>
        <v>2.5</v>
      </c>
      <c r="F846" s="23" t="str">
        <f ca="1">IFERROR(IF(ISBLANK(VLOOKUP($B846,INDIRECT(nfl_game_result),MATCH(F$1,INDIRECT(nfl_game_result_header),0),FALSE)),"",VLOOKUP($B846,INDIRECT(nfl_game_result),MATCH(F$1,INDIRECT(nfl_game_result_header),0),FALSE)),"error")</f>
        <v/>
      </c>
      <c r="G846" s="23" t="str">
        <f ca="1">IFERROR(IF(ISBLANK(VLOOKUP($B846,INDIRECT(nfl_game_result),MATCH(G$1,INDIRECT(nfl_game_result_header),0),FALSE)),"",VLOOKUP($B846,INDIRECT(nfl_game_result),MATCH(G$1,INDIRECT(nfl_game_result_header),0),FALSE)),"error")</f>
        <v/>
      </c>
      <c r="H846">
        <f ca="1">IFERROR(IF(ISBLANK(VLOOKUP($B846,INDIRECT(nfl_game_result),MATCH(H$1,INDIRECT(nfl_game_result_header),0),FALSE)),"",VLOOKUP($B846,INDIRECT(nfl_game_result),MATCH(H$1,INDIRECT(nfl_game_result_header),0),FALSE)),"error")</f>
        <v>37</v>
      </c>
      <c r="I846">
        <f ca="1">IFERROR(IF(ISBLANK(VLOOKUP($B846,INDIRECT(nfl_game_result),MATCH(I$1,INDIRECT(nfl_game_result_header),0),FALSE)),"",VLOOKUP($B846,INDIRECT(nfl_game_result),MATCH(I$1,INDIRECT(nfl_game_result_header),0),FALSE)),"error")</f>
        <v>27</v>
      </c>
      <c r="J846" t="str">
        <f ca="1">IFERROR(IF(ISBLANK(VLOOKUP($B846,INDIRECT(nfl_game_result),MATCH(J$1,INDIRECT(nfl_game_result_header),0),FALSE)),"",VLOOKUP($B846,INDIRECT(nfl_game_result),MATCH(J$1,INDIRECT(nfl_game_result_header),0),FALSE)),"error")</f>
        <v>PIT</v>
      </c>
      <c r="K846" t="str">
        <f ca="1">IFERROR(IF(ISBLANK(VLOOKUP($B846,INDIRECT(nfl_game_result),MATCH(K$1,INDIRECT(nfl_game_result_header),0),FALSE)),"",VLOOKUP($B846,INDIRECT(nfl_game_result),MATCH(K$1,INDIRECT(nfl_game_result_header),0),FALSE)),"error")</f>
        <v>PIT</v>
      </c>
      <c r="L846" s="23" t="str">
        <f ca="1">IFERROR(IF(ISBLANK(VLOOKUP($B846,INDIRECT(nfl_game_result),MATCH(L$1,INDIRECT(nfl_game_result_header),0),FALSE)),"",VLOOKUP($B846,INDIRECT(nfl_game_result),MATCH(L$1,INDIRECT(nfl_game_result_header),0),FALSE)),"error")</f>
        <v/>
      </c>
      <c r="M846" t="s">
        <v>16</v>
      </c>
      <c r="N846">
        <v>3</v>
      </c>
      <c r="O846" t="s">
        <v>73</v>
      </c>
      <c r="V846" s="23" t="s">
        <v>416</v>
      </c>
      <c r="W846">
        <f ca="1">VALUE(LEFT(C846, 4))</f>
        <v>2013</v>
      </c>
      <c r="X846">
        <f ca="1">VALUE(MID(C846,6,FIND("_",C846,6)-6))</f>
        <v>11</v>
      </c>
      <c r="Y846" t="str">
        <f ca="1">IF(NOT(OR(ISBLANK(D846),ISBLANK(E846),D846="",E846="")),D846-E846,"")</f>
        <v/>
      </c>
      <c r="Z846" t="str">
        <f ca="1">IF(OR(NOT(ISNUMBER(D846)),ISBLANK(D846),D846="",ISBLANK(N846)),"",ABS(D846-N846))</f>
        <v/>
      </c>
      <c r="AA846">
        <f ca="1">IF(OR(ISBLANK(J846),ISBLANK(O846),J846="",O846=""),"",IF(J846=O846,1,0))</f>
        <v>0</v>
      </c>
      <c r="AB846" t="str">
        <f ca="1">IF(OR(ISBLANK(K846),ISBLANK(Q846),K846="",Q846=""),"",IF(K846=Q846,1,0))</f>
        <v/>
      </c>
      <c r="AC846" s="23" t="str">
        <f t="shared" ca="1" si="12"/>
        <v/>
      </c>
    </row>
    <row r="847" spans="1:29" x14ac:dyDescent="0.25">
      <c r="A847" s="23">
        <v>846</v>
      </c>
      <c r="B847">
        <v>421</v>
      </c>
      <c r="C847" t="str">
        <f ca="1">IFERROR(VLOOKUP($B847,INDIRECT(nfl_game_result),MATCH(C$1,INDIRECT(nfl_game_result_header),0),FALSE),"error")</f>
        <v>2013_11_OAK@HOU</v>
      </c>
      <c r="D847" t="str">
        <f ca="1">IFERROR(IF(ISBLANK(VLOOKUP($B847,INDIRECT(nfl_game_result),MATCH(D$1,INDIRECT(nfl_game_result_header),0),FALSE)),"",VLOOKUP($B847,INDIRECT(nfl_game_result),MATCH(D$1,INDIRECT(nfl_game_result_header),0),FALSE)),"error")</f>
        <v/>
      </c>
      <c r="E847">
        <f ca="1">IFERROR(IF(ISBLANK(VLOOKUP($B847,INDIRECT(nfl_game_result),MATCH(E$1,INDIRECT(nfl_game_result_header),0),FALSE)),"",VLOOKUP($B847,INDIRECT(nfl_game_result),MATCH(E$1,INDIRECT(nfl_game_result_header),0),FALSE)),"error")</f>
        <v>-6.5</v>
      </c>
      <c r="F847" s="23" t="str">
        <f ca="1">IFERROR(IF(ISBLANK(VLOOKUP($B847,INDIRECT(nfl_game_result),MATCH(F$1,INDIRECT(nfl_game_result_header),0),FALSE)),"",VLOOKUP($B847,INDIRECT(nfl_game_result),MATCH(F$1,INDIRECT(nfl_game_result_header),0),FALSE)),"error")</f>
        <v/>
      </c>
      <c r="G847" s="23" t="str">
        <f ca="1">IFERROR(IF(ISBLANK(VLOOKUP($B847,INDIRECT(nfl_game_result),MATCH(G$1,INDIRECT(nfl_game_result_header),0),FALSE)),"",VLOOKUP($B847,INDIRECT(nfl_game_result),MATCH(G$1,INDIRECT(nfl_game_result_header),0),FALSE)),"error")</f>
        <v/>
      </c>
      <c r="H847">
        <f ca="1">IFERROR(IF(ISBLANK(VLOOKUP($B847,INDIRECT(nfl_game_result),MATCH(H$1,INDIRECT(nfl_game_result_header),0),FALSE)),"",VLOOKUP($B847,INDIRECT(nfl_game_result),MATCH(H$1,INDIRECT(nfl_game_result_header),0),FALSE)),"error")</f>
        <v>23</v>
      </c>
      <c r="I847">
        <f ca="1">IFERROR(IF(ISBLANK(VLOOKUP($B847,INDIRECT(nfl_game_result),MATCH(I$1,INDIRECT(nfl_game_result_header),0),FALSE)),"",VLOOKUP($B847,INDIRECT(nfl_game_result),MATCH(I$1,INDIRECT(nfl_game_result_header),0),FALSE)),"error")</f>
        <v>28</v>
      </c>
      <c r="J847" t="str">
        <f ca="1">IFERROR(IF(ISBLANK(VLOOKUP($B847,INDIRECT(nfl_game_result),MATCH(J$1,INDIRECT(nfl_game_result_header),0),FALSE)),"",VLOOKUP($B847,INDIRECT(nfl_game_result),MATCH(J$1,INDIRECT(nfl_game_result_header),0),FALSE)),"error")</f>
        <v>OAK</v>
      </c>
      <c r="K847" t="str">
        <f ca="1">IFERROR(IF(ISBLANK(VLOOKUP($B847,INDIRECT(nfl_game_result),MATCH(K$1,INDIRECT(nfl_game_result_header),0),FALSE)),"",VLOOKUP($B847,INDIRECT(nfl_game_result),MATCH(K$1,INDIRECT(nfl_game_result_header),0),FALSE)),"error")</f>
        <v>OAK</v>
      </c>
      <c r="L847" s="23" t="str">
        <f ca="1">IFERROR(IF(ISBLANK(VLOOKUP($B847,INDIRECT(nfl_game_result),MATCH(L$1,INDIRECT(nfl_game_result_header),0),FALSE)),"",VLOOKUP($B847,INDIRECT(nfl_game_result),MATCH(L$1,INDIRECT(nfl_game_result_header),0),FALSE)),"error")</f>
        <v/>
      </c>
      <c r="M847" t="s">
        <v>16</v>
      </c>
      <c r="N847">
        <v>-6</v>
      </c>
      <c r="O847" t="s">
        <v>75</v>
      </c>
      <c r="V847" s="23" t="s">
        <v>416</v>
      </c>
      <c r="W847">
        <f ca="1">VALUE(LEFT(C847, 4))</f>
        <v>2013</v>
      </c>
      <c r="X847">
        <f ca="1">VALUE(MID(C847,6,FIND("_",C847,6)-6))</f>
        <v>11</v>
      </c>
      <c r="Y847" t="str">
        <f ca="1">IF(NOT(OR(ISBLANK(D847),ISBLANK(E847),D847="",E847="")),D847-E847,"")</f>
        <v/>
      </c>
      <c r="Z847" t="str">
        <f ca="1">IF(OR(NOT(ISNUMBER(D847)),ISBLANK(D847),D847="",ISBLANK(N847)),"",ABS(D847-N847))</f>
        <v/>
      </c>
      <c r="AA847">
        <f ca="1">IF(OR(ISBLANK(J847),ISBLANK(O847),J847="",O847=""),"",IF(J847=O847,1,0))</f>
        <v>0</v>
      </c>
      <c r="AB847" t="str">
        <f ca="1">IF(OR(ISBLANK(K847),ISBLANK(Q847),K847="",Q847=""),"",IF(K847=Q847,1,0))</f>
        <v/>
      </c>
      <c r="AC847" s="23" t="str">
        <f t="shared" ca="1" si="12"/>
        <v/>
      </c>
    </row>
    <row r="848" spans="1:29" x14ac:dyDescent="0.25">
      <c r="A848" s="23">
        <v>847</v>
      </c>
      <c r="B848">
        <v>422</v>
      </c>
      <c r="C848" t="str">
        <f ca="1">IFERROR(VLOOKUP($B848,INDIRECT(nfl_game_result),MATCH(C$1,INDIRECT(nfl_game_result_header),0),FALSE),"error")</f>
        <v>2013_11_WAS@PHI</v>
      </c>
      <c r="D848" t="str">
        <f ca="1">IFERROR(IF(ISBLANK(VLOOKUP($B848,INDIRECT(nfl_game_result),MATCH(D$1,INDIRECT(nfl_game_result_header),0),FALSE)),"",VLOOKUP($B848,INDIRECT(nfl_game_result),MATCH(D$1,INDIRECT(nfl_game_result_header),0),FALSE)),"error")</f>
        <v/>
      </c>
      <c r="E848">
        <f ca="1">IFERROR(IF(ISBLANK(VLOOKUP($B848,INDIRECT(nfl_game_result),MATCH(E$1,INDIRECT(nfl_game_result_header),0),FALSE)),"",VLOOKUP($B848,INDIRECT(nfl_game_result),MATCH(E$1,INDIRECT(nfl_game_result_header),0),FALSE)),"error")</f>
        <v>-3.5</v>
      </c>
      <c r="F848" s="23" t="str">
        <f ca="1">IFERROR(IF(ISBLANK(VLOOKUP($B848,INDIRECT(nfl_game_result),MATCH(F$1,INDIRECT(nfl_game_result_header),0),FALSE)),"",VLOOKUP($B848,INDIRECT(nfl_game_result),MATCH(F$1,INDIRECT(nfl_game_result_header),0),FALSE)),"error")</f>
        <v/>
      </c>
      <c r="G848" s="23" t="str">
        <f ca="1">IFERROR(IF(ISBLANK(VLOOKUP($B848,INDIRECT(nfl_game_result),MATCH(G$1,INDIRECT(nfl_game_result_header),0),FALSE)),"",VLOOKUP($B848,INDIRECT(nfl_game_result),MATCH(G$1,INDIRECT(nfl_game_result_header),0),FALSE)),"error")</f>
        <v/>
      </c>
      <c r="H848">
        <f ca="1">IFERROR(IF(ISBLANK(VLOOKUP($B848,INDIRECT(nfl_game_result),MATCH(H$1,INDIRECT(nfl_game_result_header),0),FALSE)),"",VLOOKUP($B848,INDIRECT(nfl_game_result),MATCH(H$1,INDIRECT(nfl_game_result_header),0),FALSE)),"error")</f>
        <v>24</v>
      </c>
      <c r="I848">
        <f ca="1">IFERROR(IF(ISBLANK(VLOOKUP($B848,INDIRECT(nfl_game_result),MATCH(I$1,INDIRECT(nfl_game_result_header),0),FALSE)),"",VLOOKUP($B848,INDIRECT(nfl_game_result),MATCH(I$1,INDIRECT(nfl_game_result_header),0),FALSE)),"error")</f>
        <v>16</v>
      </c>
      <c r="J848" t="str">
        <f ca="1">IFERROR(IF(ISBLANK(VLOOKUP($B848,INDIRECT(nfl_game_result),MATCH(J$1,INDIRECT(nfl_game_result_header),0),FALSE)),"",VLOOKUP($B848,INDIRECT(nfl_game_result),MATCH(J$1,INDIRECT(nfl_game_result_header),0),FALSE)),"error")</f>
        <v>PHI</v>
      </c>
      <c r="K848" t="str">
        <f ca="1">IFERROR(IF(ISBLANK(VLOOKUP($B848,INDIRECT(nfl_game_result),MATCH(K$1,INDIRECT(nfl_game_result_header),0),FALSE)),"",VLOOKUP($B848,INDIRECT(nfl_game_result),MATCH(K$1,INDIRECT(nfl_game_result_header),0),FALSE)),"error")</f>
        <v>PHI</v>
      </c>
      <c r="L848" s="23" t="str">
        <f ca="1">IFERROR(IF(ISBLANK(VLOOKUP($B848,INDIRECT(nfl_game_result),MATCH(L$1,INDIRECT(nfl_game_result_header),0),FALSE)),"",VLOOKUP($B848,INDIRECT(nfl_game_result),MATCH(L$1,INDIRECT(nfl_game_result_header),0),FALSE)),"error")</f>
        <v/>
      </c>
      <c r="M848" t="s">
        <v>16</v>
      </c>
      <c r="N848">
        <v>-6</v>
      </c>
      <c r="O848" t="s">
        <v>94</v>
      </c>
      <c r="V848" s="23" t="s">
        <v>416</v>
      </c>
      <c r="W848">
        <f ca="1">VALUE(LEFT(C848, 4))</f>
        <v>2013</v>
      </c>
      <c r="X848">
        <f ca="1">VALUE(MID(C848,6,FIND("_",C848,6)-6))</f>
        <v>11</v>
      </c>
      <c r="Y848" t="str">
        <f ca="1">IF(NOT(OR(ISBLANK(D848),ISBLANK(E848),D848="",E848="")),D848-E848,"")</f>
        <v/>
      </c>
      <c r="Z848" t="str">
        <f ca="1">IF(OR(NOT(ISNUMBER(D848)),ISBLANK(D848),D848="",ISBLANK(N848)),"",ABS(D848-N848))</f>
        <v/>
      </c>
      <c r="AA848">
        <f ca="1">IF(OR(ISBLANK(J848),ISBLANK(O848),J848="",O848=""),"",IF(J848=O848,1,0))</f>
        <v>0</v>
      </c>
      <c r="AB848" t="str">
        <f ca="1">IF(OR(ISBLANK(K848),ISBLANK(Q848),K848="",Q848=""),"",IF(K848=Q848,1,0))</f>
        <v/>
      </c>
      <c r="AC848" s="23" t="str">
        <f t="shared" ca="1" si="12"/>
        <v/>
      </c>
    </row>
    <row r="849" spans="1:29" x14ac:dyDescent="0.25">
      <c r="A849" s="23">
        <v>848</v>
      </c>
      <c r="B849">
        <v>423</v>
      </c>
      <c r="C849" t="str">
        <f ca="1">IFERROR(VLOOKUP($B849,INDIRECT(nfl_game_result),MATCH(C$1,INDIRECT(nfl_game_result_header),0),FALSE),"error")</f>
        <v>2013_11_ARI@JAX</v>
      </c>
      <c r="D849" t="str">
        <f ca="1">IFERROR(IF(ISBLANK(VLOOKUP($B849,INDIRECT(nfl_game_result),MATCH(D$1,INDIRECT(nfl_game_result_header),0),FALSE)),"",VLOOKUP($B849,INDIRECT(nfl_game_result),MATCH(D$1,INDIRECT(nfl_game_result_header),0),FALSE)),"error")</f>
        <v/>
      </c>
      <c r="E849">
        <f ca="1">IFERROR(IF(ISBLANK(VLOOKUP($B849,INDIRECT(nfl_game_result),MATCH(E$1,INDIRECT(nfl_game_result_header),0),FALSE)),"",VLOOKUP($B849,INDIRECT(nfl_game_result),MATCH(E$1,INDIRECT(nfl_game_result_header),0),FALSE)),"error")</f>
        <v>6.5</v>
      </c>
      <c r="F849" s="23" t="str">
        <f ca="1">IFERROR(IF(ISBLANK(VLOOKUP($B849,INDIRECT(nfl_game_result),MATCH(F$1,INDIRECT(nfl_game_result_header),0),FALSE)),"",VLOOKUP($B849,INDIRECT(nfl_game_result),MATCH(F$1,INDIRECT(nfl_game_result_header),0),FALSE)),"error")</f>
        <v/>
      </c>
      <c r="G849" s="23" t="str">
        <f ca="1">IFERROR(IF(ISBLANK(VLOOKUP($B849,INDIRECT(nfl_game_result),MATCH(G$1,INDIRECT(nfl_game_result_header),0),FALSE)),"",VLOOKUP($B849,INDIRECT(nfl_game_result),MATCH(G$1,INDIRECT(nfl_game_result_header),0),FALSE)),"error")</f>
        <v/>
      </c>
      <c r="H849">
        <f ca="1">IFERROR(IF(ISBLANK(VLOOKUP($B849,INDIRECT(nfl_game_result),MATCH(H$1,INDIRECT(nfl_game_result_header),0),FALSE)),"",VLOOKUP($B849,INDIRECT(nfl_game_result),MATCH(H$1,INDIRECT(nfl_game_result_header),0),FALSE)),"error")</f>
        <v>14</v>
      </c>
      <c r="I849">
        <f ca="1">IFERROR(IF(ISBLANK(VLOOKUP($B849,INDIRECT(nfl_game_result),MATCH(I$1,INDIRECT(nfl_game_result_header),0),FALSE)),"",VLOOKUP($B849,INDIRECT(nfl_game_result),MATCH(I$1,INDIRECT(nfl_game_result_header),0),FALSE)),"error")</f>
        <v>27</v>
      </c>
      <c r="J849" t="str">
        <f ca="1">IFERROR(IF(ISBLANK(VLOOKUP($B849,INDIRECT(nfl_game_result),MATCH(J$1,INDIRECT(nfl_game_result_header),0),FALSE)),"",VLOOKUP($B849,INDIRECT(nfl_game_result),MATCH(J$1,INDIRECT(nfl_game_result_header),0),FALSE)),"error")</f>
        <v>ARI</v>
      </c>
      <c r="K849" t="str">
        <f ca="1">IFERROR(IF(ISBLANK(VLOOKUP($B849,INDIRECT(nfl_game_result),MATCH(K$1,INDIRECT(nfl_game_result_header),0),FALSE)),"",VLOOKUP($B849,INDIRECT(nfl_game_result),MATCH(K$1,INDIRECT(nfl_game_result_header),0),FALSE)),"error")</f>
        <v>ARI</v>
      </c>
      <c r="L849" s="23" t="str">
        <f ca="1">IFERROR(IF(ISBLANK(VLOOKUP($B849,INDIRECT(nfl_game_result),MATCH(L$1,INDIRECT(nfl_game_result_header),0),FALSE)),"",VLOOKUP($B849,INDIRECT(nfl_game_result),MATCH(L$1,INDIRECT(nfl_game_result_header),0),FALSE)),"error")</f>
        <v/>
      </c>
      <c r="M849" t="s">
        <v>16</v>
      </c>
      <c r="N849">
        <v>8.5</v>
      </c>
      <c r="O849" t="s">
        <v>77</v>
      </c>
      <c r="V849" s="23" t="s">
        <v>416</v>
      </c>
      <c r="W849">
        <f ca="1">VALUE(LEFT(C849, 4))</f>
        <v>2013</v>
      </c>
      <c r="X849">
        <f ca="1">VALUE(MID(C849,6,FIND("_",C849,6)-6))</f>
        <v>11</v>
      </c>
      <c r="Y849" t="str">
        <f ca="1">IF(NOT(OR(ISBLANK(D849),ISBLANK(E849),D849="",E849="")),D849-E849,"")</f>
        <v/>
      </c>
      <c r="Z849" t="str">
        <f ca="1">IF(OR(NOT(ISNUMBER(D849)),ISBLANK(D849),D849="",ISBLANK(N849)),"",ABS(D849-N849))</f>
        <v/>
      </c>
      <c r="AA849">
        <f ca="1">IF(OR(ISBLANK(J849),ISBLANK(O849),J849="",O849=""),"",IF(J849=O849,1,0))</f>
        <v>0</v>
      </c>
      <c r="AB849" t="str">
        <f ca="1">IF(OR(ISBLANK(K849),ISBLANK(Q849),K849="",Q849=""),"",IF(K849=Q849,1,0))</f>
        <v/>
      </c>
      <c r="AC849" s="23" t="str">
        <f t="shared" ca="1" si="12"/>
        <v/>
      </c>
    </row>
    <row r="850" spans="1:29" x14ac:dyDescent="0.25">
      <c r="A850" s="23">
        <v>849</v>
      </c>
      <c r="B850">
        <v>424</v>
      </c>
      <c r="C850" t="str">
        <f ca="1">IFERROR(VLOOKUP($B850,INDIRECT(nfl_game_result),MATCH(C$1,INDIRECT(nfl_game_result_header),0),FALSE),"error")</f>
        <v>2013_11_SD@MIA</v>
      </c>
      <c r="D850" t="str">
        <f ca="1">IFERROR(IF(ISBLANK(VLOOKUP($B850,INDIRECT(nfl_game_result),MATCH(D$1,INDIRECT(nfl_game_result_header),0),FALSE)),"",VLOOKUP($B850,INDIRECT(nfl_game_result),MATCH(D$1,INDIRECT(nfl_game_result_header),0),FALSE)),"error")</f>
        <v/>
      </c>
      <c r="E850">
        <f ca="1">IFERROR(IF(ISBLANK(VLOOKUP($B850,INDIRECT(nfl_game_result),MATCH(E$1,INDIRECT(nfl_game_result_header),0),FALSE)),"",VLOOKUP($B850,INDIRECT(nfl_game_result),MATCH(E$1,INDIRECT(nfl_game_result_header),0),FALSE)),"error")</f>
        <v>1.5</v>
      </c>
      <c r="F850" s="23" t="str">
        <f ca="1">IFERROR(IF(ISBLANK(VLOOKUP($B850,INDIRECT(nfl_game_result),MATCH(F$1,INDIRECT(nfl_game_result_header),0),FALSE)),"",VLOOKUP($B850,INDIRECT(nfl_game_result),MATCH(F$1,INDIRECT(nfl_game_result_header),0),FALSE)),"error")</f>
        <v/>
      </c>
      <c r="G850" s="23" t="str">
        <f ca="1">IFERROR(IF(ISBLANK(VLOOKUP($B850,INDIRECT(nfl_game_result),MATCH(G$1,INDIRECT(nfl_game_result_header),0),FALSE)),"",VLOOKUP($B850,INDIRECT(nfl_game_result),MATCH(G$1,INDIRECT(nfl_game_result_header),0),FALSE)),"error")</f>
        <v/>
      </c>
      <c r="H850">
        <f ca="1">IFERROR(IF(ISBLANK(VLOOKUP($B850,INDIRECT(nfl_game_result),MATCH(H$1,INDIRECT(nfl_game_result_header),0),FALSE)),"",VLOOKUP($B850,INDIRECT(nfl_game_result),MATCH(H$1,INDIRECT(nfl_game_result_header),0),FALSE)),"error")</f>
        <v>20</v>
      </c>
      <c r="I850">
        <f ca="1">IFERROR(IF(ISBLANK(VLOOKUP($B850,INDIRECT(nfl_game_result),MATCH(I$1,INDIRECT(nfl_game_result_header),0),FALSE)),"",VLOOKUP($B850,INDIRECT(nfl_game_result),MATCH(I$1,INDIRECT(nfl_game_result_header),0),FALSE)),"error")</f>
        <v>16</v>
      </c>
      <c r="J850" t="str">
        <f ca="1">IFERROR(IF(ISBLANK(VLOOKUP($B850,INDIRECT(nfl_game_result),MATCH(J$1,INDIRECT(nfl_game_result_header),0),FALSE)),"",VLOOKUP($B850,INDIRECT(nfl_game_result),MATCH(J$1,INDIRECT(nfl_game_result_header),0),FALSE)),"error")</f>
        <v>MIA</v>
      </c>
      <c r="K850" t="str">
        <f ca="1">IFERROR(IF(ISBLANK(VLOOKUP($B850,INDIRECT(nfl_game_result),MATCH(K$1,INDIRECT(nfl_game_result_header),0),FALSE)),"",VLOOKUP($B850,INDIRECT(nfl_game_result),MATCH(K$1,INDIRECT(nfl_game_result_header),0),FALSE)),"error")</f>
        <v>MIA</v>
      </c>
      <c r="L850" s="23" t="str">
        <f ca="1">IFERROR(IF(ISBLANK(VLOOKUP($B850,INDIRECT(nfl_game_result),MATCH(L$1,INDIRECT(nfl_game_result_header),0),FALSE)),"",VLOOKUP($B850,INDIRECT(nfl_game_result),MATCH(L$1,INDIRECT(nfl_game_result_header),0),FALSE)),"error")</f>
        <v/>
      </c>
      <c r="M850" t="s">
        <v>16</v>
      </c>
      <c r="N850">
        <v>2.5</v>
      </c>
      <c r="O850" t="s">
        <v>88</v>
      </c>
      <c r="V850" s="23" t="s">
        <v>416</v>
      </c>
      <c r="W850">
        <f ca="1">VALUE(LEFT(C850, 4))</f>
        <v>2013</v>
      </c>
      <c r="X850">
        <f ca="1">VALUE(MID(C850,6,FIND("_",C850,6)-6))</f>
        <v>11</v>
      </c>
      <c r="Y850" t="str">
        <f ca="1">IF(NOT(OR(ISBLANK(D850),ISBLANK(E850),D850="",E850="")),D850-E850,"")</f>
        <v/>
      </c>
      <c r="Z850" t="str">
        <f ca="1">IF(OR(NOT(ISNUMBER(D850)),ISBLANK(D850),D850="",ISBLANK(N850)),"",ABS(D850-N850))</f>
        <v/>
      </c>
      <c r="AA850">
        <f ca="1">IF(OR(ISBLANK(J850),ISBLANK(O850),J850="",O850=""),"",IF(J850=O850,1,0))</f>
        <v>0</v>
      </c>
      <c r="AB850" t="str">
        <f ca="1">IF(OR(ISBLANK(K850),ISBLANK(Q850),K850="",Q850=""),"",IF(K850=Q850,1,0))</f>
        <v/>
      </c>
      <c r="AC850" s="23" t="str">
        <f t="shared" ref="AC850:AC913" ca="1" si="13">IF(OR(ISBLANK(L850),ISBLANK(T850),L850="",T850=""),"",IF(L850=T850,1,0))</f>
        <v/>
      </c>
    </row>
    <row r="851" spans="1:29" x14ac:dyDescent="0.25">
      <c r="A851" s="23">
        <v>850</v>
      </c>
      <c r="B851">
        <v>425</v>
      </c>
      <c r="C851" t="str">
        <f ca="1">IFERROR(VLOOKUP($B851,INDIRECT(nfl_game_result),MATCH(C$1,INDIRECT(nfl_game_result_header),0),FALSE),"error")</f>
        <v>2013_11_GBY@NYG</v>
      </c>
      <c r="D851" t="str">
        <f ca="1">IFERROR(IF(ISBLANK(VLOOKUP($B851,INDIRECT(nfl_game_result),MATCH(D$1,INDIRECT(nfl_game_result_header),0),FALSE)),"",VLOOKUP($B851,INDIRECT(nfl_game_result),MATCH(D$1,INDIRECT(nfl_game_result_header),0),FALSE)),"error")</f>
        <v/>
      </c>
      <c r="E851">
        <f ca="1">IFERROR(IF(ISBLANK(VLOOKUP($B851,INDIRECT(nfl_game_result),MATCH(E$1,INDIRECT(nfl_game_result_header),0),FALSE)),"",VLOOKUP($B851,INDIRECT(nfl_game_result),MATCH(E$1,INDIRECT(nfl_game_result_header),0),FALSE)),"error")</f>
        <v>-6.5</v>
      </c>
      <c r="F851" s="23" t="str">
        <f ca="1">IFERROR(IF(ISBLANK(VLOOKUP($B851,INDIRECT(nfl_game_result),MATCH(F$1,INDIRECT(nfl_game_result_header),0),FALSE)),"",VLOOKUP($B851,INDIRECT(nfl_game_result),MATCH(F$1,INDIRECT(nfl_game_result_header),0),FALSE)),"error")</f>
        <v/>
      </c>
      <c r="G851" s="23" t="str">
        <f ca="1">IFERROR(IF(ISBLANK(VLOOKUP($B851,INDIRECT(nfl_game_result),MATCH(G$1,INDIRECT(nfl_game_result_header),0),FALSE)),"",VLOOKUP($B851,INDIRECT(nfl_game_result),MATCH(G$1,INDIRECT(nfl_game_result_header),0),FALSE)),"error")</f>
        <v/>
      </c>
      <c r="H851">
        <f ca="1">IFERROR(IF(ISBLANK(VLOOKUP($B851,INDIRECT(nfl_game_result),MATCH(H$1,INDIRECT(nfl_game_result_header),0),FALSE)),"",VLOOKUP($B851,INDIRECT(nfl_game_result),MATCH(H$1,INDIRECT(nfl_game_result_header),0),FALSE)),"error")</f>
        <v>27</v>
      </c>
      <c r="I851">
        <f ca="1">IFERROR(IF(ISBLANK(VLOOKUP($B851,INDIRECT(nfl_game_result),MATCH(I$1,INDIRECT(nfl_game_result_header),0),FALSE)),"",VLOOKUP($B851,INDIRECT(nfl_game_result),MATCH(I$1,INDIRECT(nfl_game_result_header),0),FALSE)),"error")</f>
        <v>13</v>
      </c>
      <c r="J851" t="str">
        <f ca="1">IFERROR(IF(ISBLANK(VLOOKUP($B851,INDIRECT(nfl_game_result),MATCH(J$1,INDIRECT(nfl_game_result_header),0),FALSE)),"",VLOOKUP($B851,INDIRECT(nfl_game_result),MATCH(J$1,INDIRECT(nfl_game_result_header),0),FALSE)),"error")</f>
        <v>NYG</v>
      </c>
      <c r="K851" t="str">
        <f ca="1">IFERROR(IF(ISBLANK(VLOOKUP($B851,INDIRECT(nfl_game_result),MATCH(K$1,INDIRECT(nfl_game_result_header),0),FALSE)),"",VLOOKUP($B851,INDIRECT(nfl_game_result),MATCH(K$1,INDIRECT(nfl_game_result_header),0),FALSE)),"error")</f>
        <v>NYG</v>
      </c>
      <c r="L851" s="23" t="str">
        <f ca="1">IFERROR(IF(ISBLANK(VLOOKUP($B851,INDIRECT(nfl_game_result),MATCH(L$1,INDIRECT(nfl_game_result_header),0),FALSE)),"",VLOOKUP($B851,INDIRECT(nfl_game_result),MATCH(L$1,INDIRECT(nfl_game_result_header),0),FALSE)),"error")</f>
        <v/>
      </c>
      <c r="M851" t="s">
        <v>16</v>
      </c>
      <c r="N851">
        <v>-7.5</v>
      </c>
      <c r="O851" t="s">
        <v>330</v>
      </c>
      <c r="V851" s="23" t="s">
        <v>416</v>
      </c>
      <c r="W851">
        <f ca="1">VALUE(LEFT(C851, 4))</f>
        <v>2013</v>
      </c>
      <c r="X851">
        <f ca="1">VALUE(MID(C851,6,FIND("_",C851,6)-6))</f>
        <v>11</v>
      </c>
      <c r="Y851" t="str">
        <f ca="1">IF(NOT(OR(ISBLANK(D851),ISBLANK(E851),D851="",E851="")),D851-E851,"")</f>
        <v/>
      </c>
      <c r="Z851" t="str">
        <f ca="1">IF(OR(NOT(ISNUMBER(D851)),ISBLANK(D851),D851="",ISBLANK(N851)),"",ABS(D851-N851))</f>
        <v/>
      </c>
      <c r="AA851">
        <f ca="1">IF(OR(ISBLANK(J851),ISBLANK(O851),J851="",O851=""),"",IF(J851=O851,1,0))</f>
        <v>0</v>
      </c>
      <c r="AB851" t="str">
        <f ca="1">IF(OR(ISBLANK(K851),ISBLANK(Q851),K851="",Q851=""),"",IF(K851=Q851,1,0))</f>
        <v/>
      </c>
      <c r="AC851" s="23" t="str">
        <f t="shared" ca="1" si="13"/>
        <v/>
      </c>
    </row>
    <row r="852" spans="1:29" x14ac:dyDescent="0.25">
      <c r="A852" s="23">
        <v>851</v>
      </c>
      <c r="B852">
        <v>426</v>
      </c>
      <c r="C852" t="str">
        <f ca="1">IFERROR(VLOOKUP($B852,INDIRECT(nfl_game_result),MATCH(C$1,INDIRECT(nfl_game_result_header),0),FALSE),"error")</f>
        <v>2013_11_MIN@SEA</v>
      </c>
      <c r="D852" t="str">
        <f ca="1">IFERROR(IF(ISBLANK(VLOOKUP($B852,INDIRECT(nfl_game_result),MATCH(D$1,INDIRECT(nfl_game_result_header),0),FALSE)),"",VLOOKUP($B852,INDIRECT(nfl_game_result),MATCH(D$1,INDIRECT(nfl_game_result_header),0),FALSE)),"error")</f>
        <v/>
      </c>
      <c r="E852">
        <f ca="1">IFERROR(IF(ISBLANK(VLOOKUP($B852,INDIRECT(nfl_game_result),MATCH(E$1,INDIRECT(nfl_game_result_header),0),FALSE)),"",VLOOKUP($B852,INDIRECT(nfl_game_result),MATCH(E$1,INDIRECT(nfl_game_result_header),0),FALSE)),"error")</f>
        <v>-13.5</v>
      </c>
      <c r="F852" s="23" t="str">
        <f ca="1">IFERROR(IF(ISBLANK(VLOOKUP($B852,INDIRECT(nfl_game_result),MATCH(F$1,INDIRECT(nfl_game_result_header),0),FALSE)),"",VLOOKUP($B852,INDIRECT(nfl_game_result),MATCH(F$1,INDIRECT(nfl_game_result_header),0),FALSE)),"error")</f>
        <v/>
      </c>
      <c r="G852" s="23" t="str">
        <f ca="1">IFERROR(IF(ISBLANK(VLOOKUP($B852,INDIRECT(nfl_game_result),MATCH(G$1,INDIRECT(nfl_game_result_header),0),FALSE)),"",VLOOKUP($B852,INDIRECT(nfl_game_result),MATCH(G$1,INDIRECT(nfl_game_result_header),0),FALSE)),"error")</f>
        <v/>
      </c>
      <c r="H852">
        <f ca="1">IFERROR(IF(ISBLANK(VLOOKUP($B852,INDIRECT(nfl_game_result),MATCH(H$1,INDIRECT(nfl_game_result_header),0),FALSE)),"",VLOOKUP($B852,INDIRECT(nfl_game_result),MATCH(H$1,INDIRECT(nfl_game_result_header),0),FALSE)),"error")</f>
        <v>41</v>
      </c>
      <c r="I852">
        <f ca="1">IFERROR(IF(ISBLANK(VLOOKUP($B852,INDIRECT(nfl_game_result),MATCH(I$1,INDIRECT(nfl_game_result_header),0),FALSE)),"",VLOOKUP($B852,INDIRECT(nfl_game_result),MATCH(I$1,INDIRECT(nfl_game_result_header),0),FALSE)),"error")</f>
        <v>20</v>
      </c>
      <c r="J852" t="str">
        <f ca="1">IFERROR(IF(ISBLANK(VLOOKUP($B852,INDIRECT(nfl_game_result),MATCH(J$1,INDIRECT(nfl_game_result_header),0),FALSE)),"",VLOOKUP($B852,INDIRECT(nfl_game_result),MATCH(J$1,INDIRECT(nfl_game_result_header),0),FALSE)),"error")</f>
        <v>SEA</v>
      </c>
      <c r="K852" t="str">
        <f ca="1">IFERROR(IF(ISBLANK(VLOOKUP($B852,INDIRECT(nfl_game_result),MATCH(K$1,INDIRECT(nfl_game_result_header),0),FALSE)),"",VLOOKUP($B852,INDIRECT(nfl_game_result),MATCH(K$1,INDIRECT(nfl_game_result_header),0),FALSE)),"error")</f>
        <v>SEA</v>
      </c>
      <c r="L852" s="23" t="str">
        <f ca="1">IFERROR(IF(ISBLANK(VLOOKUP($B852,INDIRECT(nfl_game_result),MATCH(L$1,INDIRECT(nfl_game_result_header),0),FALSE)),"",VLOOKUP($B852,INDIRECT(nfl_game_result),MATCH(L$1,INDIRECT(nfl_game_result_header),0),FALSE)),"error")</f>
        <v/>
      </c>
      <c r="M852" t="s">
        <v>16</v>
      </c>
      <c r="N852">
        <v>-12</v>
      </c>
      <c r="O852" t="s">
        <v>80</v>
      </c>
      <c r="V852" s="23" t="s">
        <v>416</v>
      </c>
      <c r="W852">
        <f ca="1">VALUE(LEFT(C852, 4))</f>
        <v>2013</v>
      </c>
      <c r="X852">
        <f ca="1">VALUE(MID(C852,6,FIND("_",C852,6)-6))</f>
        <v>11</v>
      </c>
      <c r="Y852" t="str">
        <f ca="1">IF(NOT(OR(ISBLANK(D852),ISBLANK(E852),D852="",E852="")),D852-E852,"")</f>
        <v/>
      </c>
      <c r="Z852" t="str">
        <f ca="1">IF(OR(NOT(ISNUMBER(D852)),ISBLANK(D852),D852="",ISBLANK(N852)),"",ABS(D852-N852))</f>
        <v/>
      </c>
      <c r="AA852">
        <f ca="1">IF(OR(ISBLANK(J852),ISBLANK(O852),J852="",O852=""),"",IF(J852=O852,1,0))</f>
        <v>0</v>
      </c>
      <c r="AB852" t="str">
        <f ca="1">IF(OR(ISBLANK(K852),ISBLANK(Q852),K852="",Q852=""),"",IF(K852=Q852,1,0))</f>
        <v/>
      </c>
      <c r="AC852" s="23" t="str">
        <f t="shared" ca="1" si="13"/>
        <v/>
      </c>
    </row>
    <row r="853" spans="1:29" x14ac:dyDescent="0.25">
      <c r="A853" s="23">
        <v>852</v>
      </c>
      <c r="B853">
        <v>427</v>
      </c>
      <c r="C853" t="str">
        <f ca="1">IFERROR(VLOOKUP($B853,INDIRECT(nfl_game_result),MATCH(C$1,INDIRECT(nfl_game_result_header),0),FALSE),"error")</f>
        <v>2013_11_SFO@NOR</v>
      </c>
      <c r="D853" t="str">
        <f ca="1">IFERROR(IF(ISBLANK(VLOOKUP($B853,INDIRECT(nfl_game_result),MATCH(D$1,INDIRECT(nfl_game_result_header),0),FALSE)),"",VLOOKUP($B853,INDIRECT(nfl_game_result),MATCH(D$1,INDIRECT(nfl_game_result_header),0),FALSE)),"error")</f>
        <v/>
      </c>
      <c r="E853">
        <f ca="1">IFERROR(IF(ISBLANK(VLOOKUP($B853,INDIRECT(nfl_game_result),MATCH(E$1,INDIRECT(nfl_game_result_header),0),FALSE)),"",VLOOKUP($B853,INDIRECT(nfl_game_result),MATCH(E$1,INDIRECT(nfl_game_result_header),0),FALSE)),"error")</f>
        <v>-3.5</v>
      </c>
      <c r="F853" s="23" t="str">
        <f ca="1">IFERROR(IF(ISBLANK(VLOOKUP($B853,INDIRECT(nfl_game_result),MATCH(F$1,INDIRECT(nfl_game_result_header),0),FALSE)),"",VLOOKUP($B853,INDIRECT(nfl_game_result),MATCH(F$1,INDIRECT(nfl_game_result_header),0),FALSE)),"error")</f>
        <v/>
      </c>
      <c r="G853" s="23" t="str">
        <f ca="1">IFERROR(IF(ISBLANK(VLOOKUP($B853,INDIRECT(nfl_game_result),MATCH(G$1,INDIRECT(nfl_game_result_header),0),FALSE)),"",VLOOKUP($B853,INDIRECT(nfl_game_result),MATCH(G$1,INDIRECT(nfl_game_result_header),0),FALSE)),"error")</f>
        <v/>
      </c>
      <c r="H853">
        <f ca="1">IFERROR(IF(ISBLANK(VLOOKUP($B853,INDIRECT(nfl_game_result),MATCH(H$1,INDIRECT(nfl_game_result_header),0),FALSE)),"",VLOOKUP($B853,INDIRECT(nfl_game_result),MATCH(H$1,INDIRECT(nfl_game_result_header),0),FALSE)),"error")</f>
        <v>23</v>
      </c>
      <c r="I853">
        <f ca="1">IFERROR(IF(ISBLANK(VLOOKUP($B853,INDIRECT(nfl_game_result),MATCH(I$1,INDIRECT(nfl_game_result_header),0),FALSE)),"",VLOOKUP($B853,INDIRECT(nfl_game_result),MATCH(I$1,INDIRECT(nfl_game_result_header),0),FALSE)),"error")</f>
        <v>20</v>
      </c>
      <c r="J853" t="str">
        <f ca="1">IFERROR(IF(ISBLANK(VLOOKUP($B853,INDIRECT(nfl_game_result),MATCH(J$1,INDIRECT(nfl_game_result_header),0),FALSE)),"",VLOOKUP($B853,INDIRECT(nfl_game_result),MATCH(J$1,INDIRECT(nfl_game_result_header),0),FALSE)),"error")</f>
        <v>SFO</v>
      </c>
      <c r="K853" t="str">
        <f ca="1">IFERROR(IF(ISBLANK(VLOOKUP($B853,INDIRECT(nfl_game_result),MATCH(K$1,INDIRECT(nfl_game_result_header),0),FALSE)),"",VLOOKUP($B853,INDIRECT(nfl_game_result),MATCH(K$1,INDIRECT(nfl_game_result_header),0),FALSE)),"error")</f>
        <v>NOR</v>
      </c>
      <c r="L853" s="23" t="str">
        <f ca="1">IFERROR(IF(ISBLANK(VLOOKUP($B853,INDIRECT(nfl_game_result),MATCH(L$1,INDIRECT(nfl_game_result_header),0),FALSE)),"",VLOOKUP($B853,INDIRECT(nfl_game_result),MATCH(L$1,INDIRECT(nfl_game_result_header),0),FALSE)),"error")</f>
        <v/>
      </c>
      <c r="M853" t="s">
        <v>16</v>
      </c>
      <c r="N853">
        <v>-4</v>
      </c>
      <c r="O853" t="s">
        <v>335</v>
      </c>
      <c r="V853" s="23" t="s">
        <v>416</v>
      </c>
      <c r="W853">
        <f ca="1">VALUE(LEFT(C853, 4))</f>
        <v>2013</v>
      </c>
      <c r="X853">
        <f ca="1">VALUE(MID(C853,6,FIND("_",C853,6)-6))</f>
        <v>11</v>
      </c>
      <c r="Y853" t="str">
        <f ca="1">IF(NOT(OR(ISBLANK(D853),ISBLANK(E853),D853="",E853="")),D853-E853,"")</f>
        <v/>
      </c>
      <c r="Z853" t="str">
        <f ca="1">IF(OR(NOT(ISNUMBER(D853)),ISBLANK(D853),D853="",ISBLANK(N853)),"",ABS(D853-N853))</f>
        <v/>
      </c>
      <c r="AA853">
        <f ca="1">IF(OR(ISBLANK(J853),ISBLANK(O853),J853="",O853=""),"",IF(J853=O853,1,0))</f>
        <v>0</v>
      </c>
      <c r="AB853" t="str">
        <f ca="1">IF(OR(ISBLANK(K853),ISBLANK(Q853),K853="",Q853=""),"",IF(K853=Q853,1,0))</f>
        <v/>
      </c>
      <c r="AC853" s="23" t="str">
        <f t="shared" ca="1" si="13"/>
        <v/>
      </c>
    </row>
    <row r="854" spans="1:29" x14ac:dyDescent="0.25">
      <c r="A854" s="23">
        <v>853</v>
      </c>
      <c r="B854">
        <v>428</v>
      </c>
      <c r="C854" t="str">
        <f ca="1">IFERROR(VLOOKUP($B854,INDIRECT(nfl_game_result),MATCH(C$1,INDIRECT(nfl_game_result_header),0),FALSE),"error")</f>
        <v>2013_11_KCY@DEN</v>
      </c>
      <c r="D854" t="str">
        <f ca="1">IFERROR(IF(ISBLANK(VLOOKUP($B854,INDIRECT(nfl_game_result),MATCH(D$1,INDIRECT(nfl_game_result_header),0),FALSE)),"",VLOOKUP($B854,INDIRECT(nfl_game_result),MATCH(D$1,INDIRECT(nfl_game_result_header),0),FALSE)),"error")</f>
        <v/>
      </c>
      <c r="E854">
        <f ca="1">IFERROR(IF(ISBLANK(VLOOKUP($B854,INDIRECT(nfl_game_result),MATCH(E$1,INDIRECT(nfl_game_result_header),0),FALSE)),"",VLOOKUP($B854,INDIRECT(nfl_game_result),MATCH(E$1,INDIRECT(nfl_game_result_header),0),FALSE)),"error")</f>
        <v>-8.5</v>
      </c>
      <c r="F854" s="23" t="str">
        <f ca="1">IFERROR(IF(ISBLANK(VLOOKUP($B854,INDIRECT(nfl_game_result),MATCH(F$1,INDIRECT(nfl_game_result_header),0),FALSE)),"",VLOOKUP($B854,INDIRECT(nfl_game_result),MATCH(F$1,INDIRECT(nfl_game_result_header),0),FALSE)),"error")</f>
        <v/>
      </c>
      <c r="G854" s="23" t="str">
        <f ca="1">IFERROR(IF(ISBLANK(VLOOKUP($B854,INDIRECT(nfl_game_result),MATCH(G$1,INDIRECT(nfl_game_result_header),0),FALSE)),"",VLOOKUP($B854,INDIRECT(nfl_game_result),MATCH(G$1,INDIRECT(nfl_game_result_header),0),FALSE)),"error")</f>
        <v/>
      </c>
      <c r="H854">
        <f ca="1">IFERROR(IF(ISBLANK(VLOOKUP($B854,INDIRECT(nfl_game_result),MATCH(H$1,INDIRECT(nfl_game_result_header),0),FALSE)),"",VLOOKUP($B854,INDIRECT(nfl_game_result),MATCH(H$1,INDIRECT(nfl_game_result_header),0),FALSE)),"error")</f>
        <v>27</v>
      </c>
      <c r="I854">
        <f ca="1">IFERROR(IF(ISBLANK(VLOOKUP($B854,INDIRECT(nfl_game_result),MATCH(I$1,INDIRECT(nfl_game_result_header),0),FALSE)),"",VLOOKUP($B854,INDIRECT(nfl_game_result),MATCH(I$1,INDIRECT(nfl_game_result_header),0),FALSE)),"error")</f>
        <v>17</v>
      </c>
      <c r="J854" t="str">
        <f ca="1">IFERROR(IF(ISBLANK(VLOOKUP($B854,INDIRECT(nfl_game_result),MATCH(J$1,INDIRECT(nfl_game_result_header),0),FALSE)),"",VLOOKUP($B854,INDIRECT(nfl_game_result),MATCH(J$1,INDIRECT(nfl_game_result_header),0),FALSE)),"error")</f>
        <v>DEN</v>
      </c>
      <c r="K854" t="str">
        <f ca="1">IFERROR(IF(ISBLANK(VLOOKUP($B854,INDIRECT(nfl_game_result),MATCH(K$1,INDIRECT(nfl_game_result_header),0),FALSE)),"",VLOOKUP($B854,INDIRECT(nfl_game_result),MATCH(K$1,INDIRECT(nfl_game_result_header),0),FALSE)),"error")</f>
        <v>DEN</v>
      </c>
      <c r="L854" s="23" t="str">
        <f ca="1">IFERROR(IF(ISBLANK(VLOOKUP($B854,INDIRECT(nfl_game_result),MATCH(L$1,INDIRECT(nfl_game_result_header),0),FALSE)),"",VLOOKUP($B854,INDIRECT(nfl_game_result),MATCH(L$1,INDIRECT(nfl_game_result_header),0),FALSE)),"error")</f>
        <v/>
      </c>
      <c r="M854" t="s">
        <v>16</v>
      </c>
      <c r="N854">
        <v>-6</v>
      </c>
      <c r="O854" t="s">
        <v>331</v>
      </c>
      <c r="V854" s="23" t="s">
        <v>416</v>
      </c>
      <c r="W854">
        <f ca="1">VALUE(LEFT(C854, 4))</f>
        <v>2013</v>
      </c>
      <c r="X854">
        <f ca="1">VALUE(MID(C854,6,FIND("_",C854,6)-6))</f>
        <v>11</v>
      </c>
      <c r="Y854" t="str">
        <f ca="1">IF(NOT(OR(ISBLANK(D854),ISBLANK(E854),D854="",E854="")),D854-E854,"")</f>
        <v/>
      </c>
      <c r="Z854" t="str">
        <f ca="1">IF(OR(NOT(ISNUMBER(D854)),ISBLANK(D854),D854="",ISBLANK(N854)),"",ABS(D854-N854))</f>
        <v/>
      </c>
      <c r="AA854">
        <f ca="1">IF(OR(ISBLANK(J854),ISBLANK(O854),J854="",O854=""),"",IF(J854=O854,1,0))</f>
        <v>0</v>
      </c>
      <c r="AB854" t="str">
        <f ca="1">IF(OR(ISBLANK(K854),ISBLANK(Q854),K854="",Q854=""),"",IF(K854=Q854,1,0))</f>
        <v/>
      </c>
      <c r="AC854" s="23" t="str">
        <f t="shared" ca="1" si="13"/>
        <v/>
      </c>
    </row>
    <row r="855" spans="1:29" x14ac:dyDescent="0.25">
      <c r="A855" s="23">
        <v>854</v>
      </c>
      <c r="B855">
        <v>429</v>
      </c>
      <c r="C855" t="str">
        <f ca="1">IFERROR(VLOOKUP($B855,INDIRECT(nfl_game_result),MATCH(C$1,INDIRECT(nfl_game_result_header),0),FALSE),"error")</f>
        <v>2013_11_NWE@CAR</v>
      </c>
      <c r="D855" t="str">
        <f ca="1">IFERROR(IF(ISBLANK(VLOOKUP($B855,INDIRECT(nfl_game_result),MATCH(D$1,INDIRECT(nfl_game_result_header),0),FALSE)),"",VLOOKUP($B855,INDIRECT(nfl_game_result),MATCH(D$1,INDIRECT(nfl_game_result_header),0),FALSE)),"error")</f>
        <v/>
      </c>
      <c r="E855">
        <f ca="1">IFERROR(IF(ISBLANK(VLOOKUP($B855,INDIRECT(nfl_game_result),MATCH(E$1,INDIRECT(nfl_game_result_header),0),FALSE)),"",VLOOKUP($B855,INDIRECT(nfl_game_result),MATCH(E$1,INDIRECT(nfl_game_result_header),0),FALSE)),"error")</f>
        <v>-2.5</v>
      </c>
      <c r="F855" s="23" t="str">
        <f ca="1">IFERROR(IF(ISBLANK(VLOOKUP($B855,INDIRECT(nfl_game_result),MATCH(F$1,INDIRECT(nfl_game_result_header),0),FALSE)),"",VLOOKUP($B855,INDIRECT(nfl_game_result),MATCH(F$1,INDIRECT(nfl_game_result_header),0),FALSE)),"error")</f>
        <v/>
      </c>
      <c r="G855" s="23" t="str">
        <f ca="1">IFERROR(IF(ISBLANK(VLOOKUP($B855,INDIRECT(nfl_game_result),MATCH(G$1,INDIRECT(nfl_game_result_header),0),FALSE)),"",VLOOKUP($B855,INDIRECT(nfl_game_result),MATCH(G$1,INDIRECT(nfl_game_result_header),0),FALSE)),"error")</f>
        <v/>
      </c>
      <c r="H855">
        <f ca="1">IFERROR(IF(ISBLANK(VLOOKUP($B855,INDIRECT(nfl_game_result),MATCH(H$1,INDIRECT(nfl_game_result_header),0),FALSE)),"",VLOOKUP($B855,INDIRECT(nfl_game_result),MATCH(H$1,INDIRECT(nfl_game_result_header),0),FALSE)),"error")</f>
        <v>24</v>
      </c>
      <c r="I855">
        <f ca="1">IFERROR(IF(ISBLANK(VLOOKUP($B855,INDIRECT(nfl_game_result),MATCH(I$1,INDIRECT(nfl_game_result_header),0),FALSE)),"",VLOOKUP($B855,INDIRECT(nfl_game_result),MATCH(I$1,INDIRECT(nfl_game_result_header),0),FALSE)),"error")</f>
        <v>20</v>
      </c>
      <c r="J855" t="str">
        <f ca="1">IFERROR(IF(ISBLANK(VLOOKUP($B855,INDIRECT(nfl_game_result),MATCH(J$1,INDIRECT(nfl_game_result_header),0),FALSE)),"",VLOOKUP($B855,INDIRECT(nfl_game_result),MATCH(J$1,INDIRECT(nfl_game_result_header),0),FALSE)),"error")</f>
        <v>CAR</v>
      </c>
      <c r="K855" t="str">
        <f ca="1">IFERROR(IF(ISBLANK(VLOOKUP($B855,INDIRECT(nfl_game_result),MATCH(K$1,INDIRECT(nfl_game_result_header),0),FALSE)),"",VLOOKUP($B855,INDIRECT(nfl_game_result),MATCH(K$1,INDIRECT(nfl_game_result_header),0),FALSE)),"error")</f>
        <v>CAR</v>
      </c>
      <c r="L855" s="23" t="str">
        <f ca="1">IFERROR(IF(ISBLANK(VLOOKUP($B855,INDIRECT(nfl_game_result),MATCH(L$1,INDIRECT(nfl_game_result_header),0),FALSE)),"",VLOOKUP($B855,INDIRECT(nfl_game_result),MATCH(L$1,INDIRECT(nfl_game_result_header),0),FALSE)),"error")</f>
        <v/>
      </c>
      <c r="M855" t="s">
        <v>16</v>
      </c>
      <c r="N855">
        <v>-3</v>
      </c>
      <c r="O855" t="s">
        <v>67</v>
      </c>
      <c r="V855" s="23" t="s">
        <v>416</v>
      </c>
      <c r="W855">
        <f ca="1">VALUE(LEFT(C855, 4))</f>
        <v>2013</v>
      </c>
      <c r="X855">
        <f ca="1">VALUE(MID(C855,6,FIND("_",C855,6)-6))</f>
        <v>11</v>
      </c>
      <c r="Y855" t="str">
        <f ca="1">IF(NOT(OR(ISBLANK(D855),ISBLANK(E855),D855="",E855="")),D855-E855,"")</f>
        <v/>
      </c>
      <c r="Z855" t="str">
        <f ca="1">IF(OR(NOT(ISNUMBER(D855)),ISBLANK(D855),D855="",ISBLANK(N855)),"",ABS(D855-N855))</f>
        <v/>
      </c>
      <c r="AA855">
        <f ca="1">IF(OR(ISBLANK(J855),ISBLANK(O855),J855="",O855=""),"",IF(J855=O855,1,0))</f>
        <v>1</v>
      </c>
      <c r="AB855" t="str">
        <f ca="1">IF(OR(ISBLANK(K855),ISBLANK(Q855),K855="",Q855=""),"",IF(K855=Q855,1,0))</f>
        <v/>
      </c>
      <c r="AC855" s="23" t="str">
        <f t="shared" ca="1" si="13"/>
        <v/>
      </c>
    </row>
    <row r="856" spans="1:29" x14ac:dyDescent="0.25">
      <c r="A856" s="23">
        <v>855</v>
      </c>
      <c r="B856">
        <v>415</v>
      </c>
      <c r="C856" t="str">
        <f ca="1">IFERROR(VLOOKUP($B856,INDIRECT(nfl_game_result),MATCH(C$1,INDIRECT(nfl_game_result_header),0),FALSE),"error")</f>
        <v>2013_11_IND@TEN</v>
      </c>
      <c r="D856" t="str">
        <f ca="1">IFERROR(IF(ISBLANK(VLOOKUP($B856,INDIRECT(nfl_game_result),MATCH(D$1,INDIRECT(nfl_game_result_header),0),FALSE)),"",VLOOKUP($B856,INDIRECT(nfl_game_result),MATCH(D$1,INDIRECT(nfl_game_result_header),0),FALSE)),"error")</f>
        <v/>
      </c>
      <c r="E856">
        <f ca="1">IFERROR(IF(ISBLANK(VLOOKUP($B856,INDIRECT(nfl_game_result),MATCH(E$1,INDIRECT(nfl_game_result_header),0),FALSE)),"",VLOOKUP($B856,INDIRECT(nfl_game_result),MATCH(E$1,INDIRECT(nfl_game_result_header),0),FALSE)),"error")</f>
        <v>3.5</v>
      </c>
      <c r="F856" s="23" t="str">
        <f ca="1">IFERROR(IF(ISBLANK(VLOOKUP($B856,INDIRECT(nfl_game_result),MATCH(F$1,INDIRECT(nfl_game_result_header),0),FALSE)),"",VLOOKUP($B856,INDIRECT(nfl_game_result),MATCH(F$1,INDIRECT(nfl_game_result_header),0),FALSE)),"error")</f>
        <v/>
      </c>
      <c r="G856" s="23" t="str">
        <f ca="1">IFERROR(IF(ISBLANK(VLOOKUP($B856,INDIRECT(nfl_game_result),MATCH(G$1,INDIRECT(nfl_game_result_header),0),FALSE)),"",VLOOKUP($B856,INDIRECT(nfl_game_result),MATCH(G$1,INDIRECT(nfl_game_result_header),0),FALSE)),"error")</f>
        <v/>
      </c>
      <c r="H856">
        <f ca="1">IFERROR(IF(ISBLANK(VLOOKUP($B856,INDIRECT(nfl_game_result),MATCH(H$1,INDIRECT(nfl_game_result_header),0),FALSE)),"",VLOOKUP($B856,INDIRECT(nfl_game_result),MATCH(H$1,INDIRECT(nfl_game_result_header),0),FALSE)),"error")</f>
        <v>27</v>
      </c>
      <c r="I856">
        <f ca="1">IFERROR(IF(ISBLANK(VLOOKUP($B856,INDIRECT(nfl_game_result),MATCH(I$1,INDIRECT(nfl_game_result_header),0),FALSE)),"",VLOOKUP($B856,INDIRECT(nfl_game_result),MATCH(I$1,INDIRECT(nfl_game_result_header),0),FALSE)),"error")</f>
        <v>30</v>
      </c>
      <c r="J856" t="str">
        <f ca="1">IFERROR(IF(ISBLANK(VLOOKUP($B856,INDIRECT(nfl_game_result),MATCH(J$1,INDIRECT(nfl_game_result_header),0),FALSE)),"",VLOOKUP($B856,INDIRECT(nfl_game_result),MATCH(J$1,INDIRECT(nfl_game_result_header),0),FALSE)),"error")</f>
        <v>TEN</v>
      </c>
      <c r="K856" t="str">
        <f ca="1">IFERROR(IF(ISBLANK(VLOOKUP($B856,INDIRECT(nfl_game_result),MATCH(K$1,INDIRECT(nfl_game_result_header),0),FALSE)),"",VLOOKUP($B856,INDIRECT(nfl_game_result),MATCH(K$1,INDIRECT(nfl_game_result_header),0),FALSE)),"error")</f>
        <v>IND</v>
      </c>
      <c r="L856" s="23" t="str">
        <f ca="1">IFERROR(IF(ISBLANK(VLOOKUP($B856,INDIRECT(nfl_game_result),MATCH(L$1,INDIRECT(nfl_game_result_header),0),FALSE)),"",VLOOKUP($B856,INDIRECT(nfl_game_result),MATCH(L$1,INDIRECT(nfl_game_result_header),0),FALSE)),"error")</f>
        <v/>
      </c>
      <c r="M856" t="s">
        <v>14</v>
      </c>
      <c r="N856">
        <v>6</v>
      </c>
      <c r="O856" t="s">
        <v>93</v>
      </c>
      <c r="V856" s="23" t="s">
        <v>416</v>
      </c>
      <c r="W856">
        <f ca="1">VALUE(LEFT(C856, 4))</f>
        <v>2013</v>
      </c>
      <c r="X856">
        <f ca="1">VALUE(MID(C856,6,FIND("_",C856,6)-6))</f>
        <v>11</v>
      </c>
      <c r="Y856" t="str">
        <f ca="1">IF(NOT(OR(ISBLANK(D856),ISBLANK(E856),D856="",E856="")),D856-E856,"")</f>
        <v/>
      </c>
      <c r="Z856" t="str">
        <f ca="1">IF(OR(NOT(ISNUMBER(D856)),ISBLANK(D856),D856="",ISBLANK(N856)),"",ABS(D856-N856))</f>
        <v/>
      </c>
      <c r="AA856">
        <f ca="1">IF(OR(ISBLANK(J856),ISBLANK(O856),J856="",O856=""),"",IF(J856=O856,1,0))</f>
        <v>1</v>
      </c>
      <c r="AB856" t="str">
        <f ca="1">IF(OR(ISBLANK(K856),ISBLANK(Q856),K856="",Q856=""),"",IF(K856=Q856,1,0))</f>
        <v/>
      </c>
      <c r="AC856" s="23" t="str">
        <f t="shared" ca="1" si="13"/>
        <v/>
      </c>
    </row>
    <row r="857" spans="1:29" x14ac:dyDescent="0.25">
      <c r="A857" s="23">
        <v>856</v>
      </c>
      <c r="B857">
        <v>416</v>
      </c>
      <c r="C857" t="str">
        <f ca="1">IFERROR(VLOOKUP($B857,INDIRECT(nfl_game_result),MATCH(C$1,INDIRECT(nfl_game_result_header),0),FALSE),"error")</f>
        <v>2013_11_ATL@TBY</v>
      </c>
      <c r="D857" t="str">
        <f ca="1">IFERROR(IF(ISBLANK(VLOOKUP($B857,INDIRECT(nfl_game_result),MATCH(D$1,INDIRECT(nfl_game_result_header),0),FALSE)),"",VLOOKUP($B857,INDIRECT(nfl_game_result),MATCH(D$1,INDIRECT(nfl_game_result_header),0),FALSE)),"error")</f>
        <v/>
      </c>
      <c r="E857">
        <f ca="1">IFERROR(IF(ISBLANK(VLOOKUP($B857,INDIRECT(nfl_game_result),MATCH(E$1,INDIRECT(nfl_game_result_header),0),FALSE)),"",VLOOKUP($B857,INDIRECT(nfl_game_result),MATCH(E$1,INDIRECT(nfl_game_result_header),0),FALSE)),"error")</f>
        <v>1.5</v>
      </c>
      <c r="F857" s="23" t="str">
        <f ca="1">IFERROR(IF(ISBLANK(VLOOKUP($B857,INDIRECT(nfl_game_result),MATCH(F$1,INDIRECT(nfl_game_result_header),0),FALSE)),"",VLOOKUP($B857,INDIRECT(nfl_game_result),MATCH(F$1,INDIRECT(nfl_game_result_header),0),FALSE)),"error")</f>
        <v/>
      </c>
      <c r="G857" s="23" t="str">
        <f ca="1">IFERROR(IF(ISBLANK(VLOOKUP($B857,INDIRECT(nfl_game_result),MATCH(G$1,INDIRECT(nfl_game_result_header),0),FALSE)),"",VLOOKUP($B857,INDIRECT(nfl_game_result),MATCH(G$1,INDIRECT(nfl_game_result_header),0),FALSE)),"error")</f>
        <v/>
      </c>
      <c r="H857">
        <f ca="1">IFERROR(IF(ISBLANK(VLOOKUP($B857,INDIRECT(nfl_game_result),MATCH(H$1,INDIRECT(nfl_game_result_header),0),FALSE)),"",VLOOKUP($B857,INDIRECT(nfl_game_result),MATCH(H$1,INDIRECT(nfl_game_result_header),0),FALSE)),"error")</f>
        <v>41</v>
      </c>
      <c r="I857">
        <f ca="1">IFERROR(IF(ISBLANK(VLOOKUP($B857,INDIRECT(nfl_game_result),MATCH(I$1,INDIRECT(nfl_game_result_header),0),FALSE)),"",VLOOKUP($B857,INDIRECT(nfl_game_result),MATCH(I$1,INDIRECT(nfl_game_result_header),0),FALSE)),"error")</f>
        <v>28</v>
      </c>
      <c r="J857" t="str">
        <f ca="1">IFERROR(IF(ISBLANK(VLOOKUP($B857,INDIRECT(nfl_game_result),MATCH(J$1,INDIRECT(nfl_game_result_header),0),FALSE)),"",VLOOKUP($B857,INDIRECT(nfl_game_result),MATCH(J$1,INDIRECT(nfl_game_result_header),0),FALSE)),"error")</f>
        <v>TBY</v>
      </c>
      <c r="K857" t="str">
        <f ca="1">IFERROR(IF(ISBLANK(VLOOKUP($B857,INDIRECT(nfl_game_result),MATCH(K$1,INDIRECT(nfl_game_result_header),0),FALSE)),"",VLOOKUP($B857,INDIRECT(nfl_game_result),MATCH(K$1,INDIRECT(nfl_game_result_header),0),FALSE)),"error")</f>
        <v>TBY</v>
      </c>
      <c r="L857" s="23" t="str">
        <f ca="1">IFERROR(IF(ISBLANK(VLOOKUP($B857,INDIRECT(nfl_game_result),MATCH(L$1,INDIRECT(nfl_game_result_header),0),FALSE)),"",VLOOKUP($B857,INDIRECT(nfl_game_result),MATCH(L$1,INDIRECT(nfl_game_result_header),0),FALSE)),"error")</f>
        <v/>
      </c>
      <c r="M857" t="s">
        <v>14</v>
      </c>
      <c r="N857">
        <v>-2.5</v>
      </c>
      <c r="O857" t="s">
        <v>334</v>
      </c>
      <c r="V857" s="23" t="s">
        <v>416</v>
      </c>
      <c r="W857">
        <f ca="1">VALUE(LEFT(C857, 4))</f>
        <v>2013</v>
      </c>
      <c r="X857">
        <f ca="1">VALUE(MID(C857,6,FIND("_",C857,6)-6))</f>
        <v>11</v>
      </c>
      <c r="Y857" t="str">
        <f ca="1">IF(NOT(OR(ISBLANK(D857),ISBLANK(E857),D857="",E857="")),D857-E857,"")</f>
        <v/>
      </c>
      <c r="Z857" t="str">
        <f ca="1">IF(OR(NOT(ISNUMBER(D857)),ISBLANK(D857),D857="",ISBLANK(N857)),"",ABS(D857-N857))</f>
        <v/>
      </c>
      <c r="AA857">
        <f ca="1">IF(OR(ISBLANK(J857),ISBLANK(O857),J857="",O857=""),"",IF(J857=O857,1,0))</f>
        <v>1</v>
      </c>
      <c r="AB857" t="str">
        <f ca="1">IF(OR(ISBLANK(K857),ISBLANK(Q857),K857="",Q857=""),"",IF(K857=Q857,1,0))</f>
        <v/>
      </c>
      <c r="AC857" s="23" t="str">
        <f t="shared" ca="1" si="13"/>
        <v/>
      </c>
    </row>
    <row r="858" spans="1:29" x14ac:dyDescent="0.25">
      <c r="A858" s="23">
        <v>857</v>
      </c>
      <c r="B858">
        <v>417</v>
      </c>
      <c r="C858" t="str">
        <f ca="1">IFERROR(VLOOKUP($B858,INDIRECT(nfl_game_result),MATCH(C$1,INDIRECT(nfl_game_result_header),0),FALSE),"error")</f>
        <v>2013_11_NYJ@BUF</v>
      </c>
      <c r="D858" t="str">
        <f ca="1">IFERROR(IF(ISBLANK(VLOOKUP($B858,INDIRECT(nfl_game_result),MATCH(D$1,INDIRECT(nfl_game_result_header),0),FALSE)),"",VLOOKUP($B858,INDIRECT(nfl_game_result),MATCH(D$1,INDIRECT(nfl_game_result_header),0),FALSE)),"error")</f>
        <v/>
      </c>
      <c r="E858">
        <f ca="1">IFERROR(IF(ISBLANK(VLOOKUP($B858,INDIRECT(nfl_game_result),MATCH(E$1,INDIRECT(nfl_game_result_header),0),FALSE)),"",VLOOKUP($B858,INDIRECT(nfl_game_result),MATCH(E$1,INDIRECT(nfl_game_result_header),0),FALSE)),"error")</f>
        <v>-1.5</v>
      </c>
      <c r="F858" s="23" t="str">
        <f ca="1">IFERROR(IF(ISBLANK(VLOOKUP($B858,INDIRECT(nfl_game_result),MATCH(F$1,INDIRECT(nfl_game_result_header),0),FALSE)),"",VLOOKUP($B858,INDIRECT(nfl_game_result),MATCH(F$1,INDIRECT(nfl_game_result_header),0),FALSE)),"error")</f>
        <v/>
      </c>
      <c r="G858" s="23" t="str">
        <f ca="1">IFERROR(IF(ISBLANK(VLOOKUP($B858,INDIRECT(nfl_game_result),MATCH(G$1,INDIRECT(nfl_game_result_header),0),FALSE)),"",VLOOKUP($B858,INDIRECT(nfl_game_result),MATCH(G$1,INDIRECT(nfl_game_result_header),0),FALSE)),"error")</f>
        <v/>
      </c>
      <c r="H858">
        <f ca="1">IFERROR(IF(ISBLANK(VLOOKUP($B858,INDIRECT(nfl_game_result),MATCH(H$1,INDIRECT(nfl_game_result_header),0),FALSE)),"",VLOOKUP($B858,INDIRECT(nfl_game_result),MATCH(H$1,INDIRECT(nfl_game_result_header),0),FALSE)),"error")</f>
        <v>37</v>
      </c>
      <c r="I858">
        <f ca="1">IFERROR(IF(ISBLANK(VLOOKUP($B858,INDIRECT(nfl_game_result),MATCH(I$1,INDIRECT(nfl_game_result_header),0),FALSE)),"",VLOOKUP($B858,INDIRECT(nfl_game_result),MATCH(I$1,INDIRECT(nfl_game_result_header),0),FALSE)),"error")</f>
        <v>14</v>
      </c>
      <c r="J858" t="str">
        <f ca="1">IFERROR(IF(ISBLANK(VLOOKUP($B858,INDIRECT(nfl_game_result),MATCH(J$1,INDIRECT(nfl_game_result_header),0),FALSE)),"",VLOOKUP($B858,INDIRECT(nfl_game_result),MATCH(J$1,INDIRECT(nfl_game_result_header),0),FALSE)),"error")</f>
        <v>BUF</v>
      </c>
      <c r="K858" t="str">
        <f ca="1">IFERROR(IF(ISBLANK(VLOOKUP($B858,INDIRECT(nfl_game_result),MATCH(K$1,INDIRECT(nfl_game_result_header),0),FALSE)),"",VLOOKUP($B858,INDIRECT(nfl_game_result),MATCH(K$1,INDIRECT(nfl_game_result_header),0),FALSE)),"error")</f>
        <v>BUF</v>
      </c>
      <c r="L858" s="23" t="str">
        <f ca="1">IFERROR(IF(ISBLANK(VLOOKUP($B858,INDIRECT(nfl_game_result),MATCH(L$1,INDIRECT(nfl_game_result_header),0),FALSE)),"",VLOOKUP($B858,INDIRECT(nfl_game_result),MATCH(L$1,INDIRECT(nfl_game_result_header),0),FALSE)),"error")</f>
        <v/>
      </c>
      <c r="M858" t="s">
        <v>14</v>
      </c>
      <c r="N858">
        <v>2.5</v>
      </c>
      <c r="O858" t="s">
        <v>84</v>
      </c>
      <c r="V858" s="23" t="s">
        <v>416</v>
      </c>
      <c r="W858">
        <f ca="1">VALUE(LEFT(C858, 4))</f>
        <v>2013</v>
      </c>
      <c r="X858">
        <f ca="1">VALUE(MID(C858,6,FIND("_",C858,6)-6))</f>
        <v>11</v>
      </c>
      <c r="Y858" t="str">
        <f ca="1">IF(NOT(OR(ISBLANK(D858),ISBLANK(E858),D858="",E858="")),D858-E858,"")</f>
        <v/>
      </c>
      <c r="Z858" t="str">
        <f ca="1">IF(OR(NOT(ISNUMBER(D858)),ISBLANK(D858),D858="",ISBLANK(N858)),"",ABS(D858-N858))</f>
        <v/>
      </c>
      <c r="AA858">
        <f ca="1">IF(OR(ISBLANK(J858),ISBLANK(O858),J858="",O858=""),"",IF(J858=O858,1,0))</f>
        <v>0</v>
      </c>
      <c r="AB858" t="str">
        <f ca="1">IF(OR(ISBLANK(K858),ISBLANK(Q858),K858="",Q858=""),"",IF(K858=Q858,1,0))</f>
        <v/>
      </c>
      <c r="AC858" s="23" t="str">
        <f t="shared" ca="1" si="13"/>
        <v/>
      </c>
    </row>
    <row r="859" spans="1:29" x14ac:dyDescent="0.25">
      <c r="A859" s="23">
        <v>858</v>
      </c>
      <c r="B859">
        <v>418</v>
      </c>
      <c r="C859" t="str">
        <f ca="1">IFERROR(VLOOKUP($B859,INDIRECT(nfl_game_result),MATCH(C$1,INDIRECT(nfl_game_result_header),0),FALSE),"error")</f>
        <v>2013_11_BAL@CHI</v>
      </c>
      <c r="D859" t="str">
        <f ca="1">IFERROR(IF(ISBLANK(VLOOKUP($B859,INDIRECT(nfl_game_result),MATCH(D$1,INDIRECT(nfl_game_result_header),0),FALSE)),"",VLOOKUP($B859,INDIRECT(nfl_game_result),MATCH(D$1,INDIRECT(nfl_game_result_header),0),FALSE)),"error")</f>
        <v/>
      </c>
      <c r="E859">
        <f ca="1">IFERROR(IF(ISBLANK(VLOOKUP($B859,INDIRECT(nfl_game_result),MATCH(E$1,INDIRECT(nfl_game_result_header),0),FALSE)),"",VLOOKUP($B859,INDIRECT(nfl_game_result),MATCH(E$1,INDIRECT(nfl_game_result_header),0),FALSE)),"error")</f>
        <v>-2.5</v>
      </c>
      <c r="F859" s="23" t="str">
        <f ca="1">IFERROR(IF(ISBLANK(VLOOKUP($B859,INDIRECT(nfl_game_result),MATCH(F$1,INDIRECT(nfl_game_result_header),0),FALSE)),"",VLOOKUP($B859,INDIRECT(nfl_game_result),MATCH(F$1,INDIRECT(nfl_game_result_header),0),FALSE)),"error")</f>
        <v/>
      </c>
      <c r="G859" s="23" t="str">
        <f ca="1">IFERROR(IF(ISBLANK(VLOOKUP($B859,INDIRECT(nfl_game_result),MATCH(G$1,INDIRECT(nfl_game_result_header),0),FALSE)),"",VLOOKUP($B859,INDIRECT(nfl_game_result),MATCH(G$1,INDIRECT(nfl_game_result_header),0),FALSE)),"error")</f>
        <v/>
      </c>
      <c r="H859">
        <f ca="1">IFERROR(IF(ISBLANK(VLOOKUP($B859,INDIRECT(nfl_game_result),MATCH(H$1,INDIRECT(nfl_game_result_header),0),FALSE)),"",VLOOKUP($B859,INDIRECT(nfl_game_result),MATCH(H$1,INDIRECT(nfl_game_result_header),0),FALSE)),"error")</f>
        <v>23</v>
      </c>
      <c r="I859">
        <f ca="1">IFERROR(IF(ISBLANK(VLOOKUP($B859,INDIRECT(nfl_game_result),MATCH(I$1,INDIRECT(nfl_game_result_header),0),FALSE)),"",VLOOKUP($B859,INDIRECT(nfl_game_result),MATCH(I$1,INDIRECT(nfl_game_result_header),0),FALSE)),"error")</f>
        <v>20</v>
      </c>
      <c r="J859" t="str">
        <f ca="1">IFERROR(IF(ISBLANK(VLOOKUP($B859,INDIRECT(nfl_game_result),MATCH(J$1,INDIRECT(nfl_game_result_header),0),FALSE)),"",VLOOKUP($B859,INDIRECT(nfl_game_result),MATCH(J$1,INDIRECT(nfl_game_result_header),0),FALSE)),"error")</f>
        <v>CHI</v>
      </c>
      <c r="K859" t="str">
        <f ca="1">IFERROR(IF(ISBLANK(VLOOKUP($B859,INDIRECT(nfl_game_result),MATCH(K$1,INDIRECT(nfl_game_result_header),0),FALSE)),"",VLOOKUP($B859,INDIRECT(nfl_game_result),MATCH(K$1,INDIRECT(nfl_game_result_header),0),FALSE)),"error")</f>
        <v>CHI</v>
      </c>
      <c r="L859" s="23" t="str">
        <f ca="1">IFERROR(IF(ISBLANK(VLOOKUP($B859,INDIRECT(nfl_game_result),MATCH(L$1,INDIRECT(nfl_game_result_header),0),FALSE)),"",VLOOKUP($B859,INDIRECT(nfl_game_result),MATCH(L$1,INDIRECT(nfl_game_result_header),0),FALSE)),"error")</f>
        <v/>
      </c>
      <c r="M859" t="s">
        <v>14</v>
      </c>
      <c r="N859">
        <v>-6.5</v>
      </c>
      <c r="O859" t="s">
        <v>68</v>
      </c>
      <c r="V859" s="23" t="s">
        <v>416</v>
      </c>
      <c r="W859">
        <f ca="1">VALUE(LEFT(C859, 4))</f>
        <v>2013</v>
      </c>
      <c r="X859">
        <f ca="1">VALUE(MID(C859,6,FIND("_",C859,6)-6))</f>
        <v>11</v>
      </c>
      <c r="Y859" t="str">
        <f ca="1">IF(NOT(OR(ISBLANK(D859),ISBLANK(E859),D859="",E859="")),D859-E859,"")</f>
        <v/>
      </c>
      <c r="Z859" t="str">
        <f ca="1">IF(OR(NOT(ISNUMBER(D859)),ISBLANK(D859),D859="",ISBLANK(N859)),"",ABS(D859-N859))</f>
        <v/>
      </c>
      <c r="AA859">
        <f ca="1">IF(OR(ISBLANK(J859),ISBLANK(O859),J859="",O859=""),"",IF(J859=O859,1,0))</f>
        <v>1</v>
      </c>
      <c r="AB859" t="str">
        <f ca="1">IF(OR(ISBLANK(K859),ISBLANK(Q859),K859="",Q859=""),"",IF(K859=Q859,1,0))</f>
        <v/>
      </c>
      <c r="AC859" s="23" t="str">
        <f t="shared" ca="1" si="13"/>
        <v/>
      </c>
    </row>
    <row r="860" spans="1:29" x14ac:dyDescent="0.25">
      <c r="A860" s="23">
        <v>859</v>
      </c>
      <c r="B860">
        <v>419</v>
      </c>
      <c r="C860" t="str">
        <f ca="1">IFERROR(VLOOKUP($B860,INDIRECT(nfl_game_result),MATCH(C$1,INDIRECT(nfl_game_result_header),0),FALSE),"error")</f>
        <v>2013_11_CLE@CIN</v>
      </c>
      <c r="D860" t="str">
        <f ca="1">IFERROR(IF(ISBLANK(VLOOKUP($B860,INDIRECT(nfl_game_result),MATCH(D$1,INDIRECT(nfl_game_result_header),0),FALSE)),"",VLOOKUP($B860,INDIRECT(nfl_game_result),MATCH(D$1,INDIRECT(nfl_game_result_header),0),FALSE)),"error")</f>
        <v/>
      </c>
      <c r="E860">
        <f ca="1">IFERROR(IF(ISBLANK(VLOOKUP($B860,INDIRECT(nfl_game_result),MATCH(E$1,INDIRECT(nfl_game_result_header),0),FALSE)),"",VLOOKUP($B860,INDIRECT(nfl_game_result),MATCH(E$1,INDIRECT(nfl_game_result_header),0),FALSE)),"error")</f>
        <v>-6.5</v>
      </c>
      <c r="F860" s="23" t="str">
        <f ca="1">IFERROR(IF(ISBLANK(VLOOKUP($B860,INDIRECT(nfl_game_result),MATCH(F$1,INDIRECT(nfl_game_result_header),0),FALSE)),"",VLOOKUP($B860,INDIRECT(nfl_game_result),MATCH(F$1,INDIRECT(nfl_game_result_header),0),FALSE)),"error")</f>
        <v/>
      </c>
      <c r="G860" s="23" t="str">
        <f ca="1">IFERROR(IF(ISBLANK(VLOOKUP($B860,INDIRECT(nfl_game_result),MATCH(G$1,INDIRECT(nfl_game_result_header),0),FALSE)),"",VLOOKUP($B860,INDIRECT(nfl_game_result),MATCH(G$1,INDIRECT(nfl_game_result_header),0),FALSE)),"error")</f>
        <v/>
      </c>
      <c r="H860">
        <f ca="1">IFERROR(IF(ISBLANK(VLOOKUP($B860,INDIRECT(nfl_game_result),MATCH(H$1,INDIRECT(nfl_game_result_header),0),FALSE)),"",VLOOKUP($B860,INDIRECT(nfl_game_result),MATCH(H$1,INDIRECT(nfl_game_result_header),0),FALSE)),"error")</f>
        <v>41</v>
      </c>
      <c r="I860">
        <f ca="1">IFERROR(IF(ISBLANK(VLOOKUP($B860,INDIRECT(nfl_game_result),MATCH(I$1,INDIRECT(nfl_game_result_header),0),FALSE)),"",VLOOKUP($B860,INDIRECT(nfl_game_result),MATCH(I$1,INDIRECT(nfl_game_result_header),0),FALSE)),"error")</f>
        <v>20</v>
      </c>
      <c r="J860" t="str">
        <f ca="1">IFERROR(IF(ISBLANK(VLOOKUP($B860,INDIRECT(nfl_game_result),MATCH(J$1,INDIRECT(nfl_game_result_header),0),FALSE)),"",VLOOKUP($B860,INDIRECT(nfl_game_result),MATCH(J$1,INDIRECT(nfl_game_result_header),0),FALSE)),"error")</f>
        <v>CIN</v>
      </c>
      <c r="K860" t="str">
        <f ca="1">IFERROR(IF(ISBLANK(VLOOKUP($B860,INDIRECT(nfl_game_result),MATCH(K$1,INDIRECT(nfl_game_result_header),0),FALSE)),"",VLOOKUP($B860,INDIRECT(nfl_game_result),MATCH(K$1,INDIRECT(nfl_game_result_header),0),FALSE)),"error")</f>
        <v>CIN</v>
      </c>
      <c r="L860" s="23" t="str">
        <f ca="1">IFERROR(IF(ISBLANK(VLOOKUP($B860,INDIRECT(nfl_game_result),MATCH(L$1,INDIRECT(nfl_game_result_header),0),FALSE)),"",VLOOKUP($B860,INDIRECT(nfl_game_result),MATCH(L$1,INDIRECT(nfl_game_result_header),0),FALSE)),"error")</f>
        <v/>
      </c>
      <c r="M860" t="s">
        <v>14</v>
      </c>
      <c r="N860">
        <v>-7.5</v>
      </c>
      <c r="O860" t="s">
        <v>70</v>
      </c>
      <c r="V860" s="23" t="s">
        <v>416</v>
      </c>
      <c r="W860">
        <f ca="1">VALUE(LEFT(C860, 4))</f>
        <v>2013</v>
      </c>
      <c r="X860">
        <f ca="1">VALUE(MID(C860,6,FIND("_",C860,6)-6))</f>
        <v>11</v>
      </c>
      <c r="Y860" t="str">
        <f ca="1">IF(NOT(OR(ISBLANK(D860),ISBLANK(E860),D860="",E860="")),D860-E860,"")</f>
        <v/>
      </c>
      <c r="Z860" t="str">
        <f ca="1">IF(OR(NOT(ISNUMBER(D860)),ISBLANK(D860),D860="",ISBLANK(N860)),"",ABS(D860-N860))</f>
        <v/>
      </c>
      <c r="AA860">
        <f ca="1">IF(OR(ISBLANK(J860),ISBLANK(O860),J860="",O860=""),"",IF(J860=O860,1,0))</f>
        <v>0</v>
      </c>
      <c r="AB860" t="str">
        <f ca="1">IF(OR(ISBLANK(K860),ISBLANK(Q860),K860="",Q860=""),"",IF(K860=Q860,1,0))</f>
        <v/>
      </c>
      <c r="AC860" s="23" t="str">
        <f t="shared" ca="1" si="13"/>
        <v/>
      </c>
    </row>
    <row r="861" spans="1:29" x14ac:dyDescent="0.25">
      <c r="A861" s="23">
        <v>860</v>
      </c>
      <c r="B861">
        <v>420</v>
      </c>
      <c r="C861" t="str">
        <f ca="1">IFERROR(VLOOKUP($B861,INDIRECT(nfl_game_result),MATCH(C$1,INDIRECT(nfl_game_result_header),0),FALSE),"error")</f>
        <v>2013_11_DET@PIT</v>
      </c>
      <c r="D861" t="str">
        <f ca="1">IFERROR(IF(ISBLANK(VLOOKUP($B861,INDIRECT(nfl_game_result),MATCH(D$1,INDIRECT(nfl_game_result_header),0),FALSE)),"",VLOOKUP($B861,INDIRECT(nfl_game_result),MATCH(D$1,INDIRECT(nfl_game_result_header),0),FALSE)),"error")</f>
        <v/>
      </c>
      <c r="E861">
        <f ca="1">IFERROR(IF(ISBLANK(VLOOKUP($B861,INDIRECT(nfl_game_result),MATCH(E$1,INDIRECT(nfl_game_result_header),0),FALSE)),"",VLOOKUP($B861,INDIRECT(nfl_game_result),MATCH(E$1,INDIRECT(nfl_game_result_header),0),FALSE)),"error")</f>
        <v>2.5</v>
      </c>
      <c r="F861" s="23" t="str">
        <f ca="1">IFERROR(IF(ISBLANK(VLOOKUP($B861,INDIRECT(nfl_game_result),MATCH(F$1,INDIRECT(nfl_game_result_header),0),FALSE)),"",VLOOKUP($B861,INDIRECT(nfl_game_result),MATCH(F$1,INDIRECT(nfl_game_result_header),0),FALSE)),"error")</f>
        <v/>
      </c>
      <c r="G861" s="23" t="str">
        <f ca="1">IFERROR(IF(ISBLANK(VLOOKUP($B861,INDIRECT(nfl_game_result),MATCH(G$1,INDIRECT(nfl_game_result_header),0),FALSE)),"",VLOOKUP($B861,INDIRECT(nfl_game_result),MATCH(G$1,INDIRECT(nfl_game_result_header),0),FALSE)),"error")</f>
        <v/>
      </c>
      <c r="H861">
        <f ca="1">IFERROR(IF(ISBLANK(VLOOKUP($B861,INDIRECT(nfl_game_result),MATCH(H$1,INDIRECT(nfl_game_result_header),0),FALSE)),"",VLOOKUP($B861,INDIRECT(nfl_game_result),MATCH(H$1,INDIRECT(nfl_game_result_header),0),FALSE)),"error")</f>
        <v>37</v>
      </c>
      <c r="I861">
        <f ca="1">IFERROR(IF(ISBLANK(VLOOKUP($B861,INDIRECT(nfl_game_result),MATCH(I$1,INDIRECT(nfl_game_result_header),0),FALSE)),"",VLOOKUP($B861,INDIRECT(nfl_game_result),MATCH(I$1,INDIRECT(nfl_game_result_header),0),FALSE)),"error")</f>
        <v>27</v>
      </c>
      <c r="J861" t="str">
        <f ca="1">IFERROR(IF(ISBLANK(VLOOKUP($B861,INDIRECT(nfl_game_result),MATCH(J$1,INDIRECT(nfl_game_result_header),0),FALSE)),"",VLOOKUP($B861,INDIRECT(nfl_game_result),MATCH(J$1,INDIRECT(nfl_game_result_header),0),FALSE)),"error")</f>
        <v>PIT</v>
      </c>
      <c r="K861" t="str">
        <f ca="1">IFERROR(IF(ISBLANK(VLOOKUP($B861,INDIRECT(nfl_game_result),MATCH(K$1,INDIRECT(nfl_game_result_header),0),FALSE)),"",VLOOKUP($B861,INDIRECT(nfl_game_result),MATCH(K$1,INDIRECT(nfl_game_result_header),0),FALSE)),"error")</f>
        <v>PIT</v>
      </c>
      <c r="L861" s="23" t="str">
        <f ca="1">IFERROR(IF(ISBLANK(VLOOKUP($B861,INDIRECT(nfl_game_result),MATCH(L$1,INDIRECT(nfl_game_result_header),0),FALSE)),"",VLOOKUP($B861,INDIRECT(nfl_game_result),MATCH(L$1,INDIRECT(nfl_game_result_header),0),FALSE)),"error")</f>
        <v/>
      </c>
      <c r="M861" t="s">
        <v>14</v>
      </c>
      <c r="N861">
        <v>6</v>
      </c>
      <c r="O861" t="s">
        <v>73</v>
      </c>
      <c r="V861" s="23" t="s">
        <v>416</v>
      </c>
      <c r="W861">
        <f ca="1">VALUE(LEFT(C861, 4))</f>
        <v>2013</v>
      </c>
      <c r="X861">
        <f ca="1">VALUE(MID(C861,6,FIND("_",C861,6)-6))</f>
        <v>11</v>
      </c>
      <c r="Y861" t="str">
        <f ca="1">IF(NOT(OR(ISBLANK(D861),ISBLANK(E861),D861="",E861="")),D861-E861,"")</f>
        <v/>
      </c>
      <c r="Z861" t="str">
        <f ca="1">IF(OR(NOT(ISNUMBER(D861)),ISBLANK(D861),D861="",ISBLANK(N861)),"",ABS(D861-N861))</f>
        <v/>
      </c>
      <c r="AA861">
        <f ca="1">IF(OR(ISBLANK(J861),ISBLANK(O861),J861="",O861=""),"",IF(J861=O861,1,0))</f>
        <v>0</v>
      </c>
      <c r="AB861" t="str">
        <f ca="1">IF(OR(ISBLANK(K861),ISBLANK(Q861),K861="",Q861=""),"",IF(K861=Q861,1,0))</f>
        <v/>
      </c>
      <c r="AC861" s="23" t="str">
        <f t="shared" ca="1" si="13"/>
        <v/>
      </c>
    </row>
    <row r="862" spans="1:29" x14ac:dyDescent="0.25">
      <c r="A862" s="23">
        <v>861</v>
      </c>
      <c r="B862">
        <v>421</v>
      </c>
      <c r="C862" t="str">
        <f ca="1">IFERROR(VLOOKUP($B862,INDIRECT(nfl_game_result),MATCH(C$1,INDIRECT(nfl_game_result_header),0),FALSE),"error")</f>
        <v>2013_11_OAK@HOU</v>
      </c>
      <c r="D862" t="str">
        <f ca="1">IFERROR(IF(ISBLANK(VLOOKUP($B862,INDIRECT(nfl_game_result),MATCH(D$1,INDIRECT(nfl_game_result_header),0),FALSE)),"",VLOOKUP($B862,INDIRECT(nfl_game_result),MATCH(D$1,INDIRECT(nfl_game_result_header),0),FALSE)),"error")</f>
        <v/>
      </c>
      <c r="E862">
        <f ca="1">IFERROR(IF(ISBLANK(VLOOKUP($B862,INDIRECT(nfl_game_result),MATCH(E$1,INDIRECT(nfl_game_result_header),0),FALSE)),"",VLOOKUP($B862,INDIRECT(nfl_game_result),MATCH(E$1,INDIRECT(nfl_game_result_header),0),FALSE)),"error")</f>
        <v>-6.5</v>
      </c>
      <c r="F862" s="23" t="str">
        <f ca="1">IFERROR(IF(ISBLANK(VLOOKUP($B862,INDIRECT(nfl_game_result),MATCH(F$1,INDIRECT(nfl_game_result_header),0),FALSE)),"",VLOOKUP($B862,INDIRECT(nfl_game_result),MATCH(F$1,INDIRECT(nfl_game_result_header),0),FALSE)),"error")</f>
        <v/>
      </c>
      <c r="G862" s="23" t="str">
        <f ca="1">IFERROR(IF(ISBLANK(VLOOKUP($B862,INDIRECT(nfl_game_result),MATCH(G$1,INDIRECT(nfl_game_result_header),0),FALSE)),"",VLOOKUP($B862,INDIRECT(nfl_game_result),MATCH(G$1,INDIRECT(nfl_game_result_header),0),FALSE)),"error")</f>
        <v/>
      </c>
      <c r="H862">
        <f ca="1">IFERROR(IF(ISBLANK(VLOOKUP($B862,INDIRECT(nfl_game_result),MATCH(H$1,INDIRECT(nfl_game_result_header),0),FALSE)),"",VLOOKUP($B862,INDIRECT(nfl_game_result),MATCH(H$1,INDIRECT(nfl_game_result_header),0),FALSE)),"error")</f>
        <v>23</v>
      </c>
      <c r="I862">
        <f ca="1">IFERROR(IF(ISBLANK(VLOOKUP($B862,INDIRECT(nfl_game_result),MATCH(I$1,INDIRECT(nfl_game_result_header),0),FALSE)),"",VLOOKUP($B862,INDIRECT(nfl_game_result),MATCH(I$1,INDIRECT(nfl_game_result_header),0),FALSE)),"error")</f>
        <v>28</v>
      </c>
      <c r="J862" t="str">
        <f ca="1">IFERROR(IF(ISBLANK(VLOOKUP($B862,INDIRECT(nfl_game_result),MATCH(J$1,INDIRECT(nfl_game_result_header),0),FALSE)),"",VLOOKUP($B862,INDIRECT(nfl_game_result),MATCH(J$1,INDIRECT(nfl_game_result_header),0),FALSE)),"error")</f>
        <v>OAK</v>
      </c>
      <c r="K862" t="str">
        <f ca="1">IFERROR(IF(ISBLANK(VLOOKUP($B862,INDIRECT(nfl_game_result),MATCH(K$1,INDIRECT(nfl_game_result_header),0),FALSE)),"",VLOOKUP($B862,INDIRECT(nfl_game_result),MATCH(K$1,INDIRECT(nfl_game_result_header),0),FALSE)),"error")</f>
        <v>OAK</v>
      </c>
      <c r="L862" s="23" t="str">
        <f ca="1">IFERROR(IF(ISBLANK(VLOOKUP($B862,INDIRECT(nfl_game_result),MATCH(L$1,INDIRECT(nfl_game_result_header),0),FALSE)),"",VLOOKUP($B862,INDIRECT(nfl_game_result),MATCH(L$1,INDIRECT(nfl_game_result_header),0),FALSE)),"error")</f>
        <v/>
      </c>
      <c r="M862" t="s">
        <v>14</v>
      </c>
      <c r="N862">
        <v>-5.5</v>
      </c>
      <c r="O862" t="s">
        <v>75</v>
      </c>
      <c r="V862" s="23" t="s">
        <v>416</v>
      </c>
      <c r="W862">
        <f ca="1">VALUE(LEFT(C862, 4))</f>
        <v>2013</v>
      </c>
      <c r="X862">
        <f ca="1">VALUE(MID(C862,6,FIND("_",C862,6)-6))</f>
        <v>11</v>
      </c>
      <c r="Y862" t="str">
        <f ca="1">IF(NOT(OR(ISBLANK(D862),ISBLANK(E862),D862="",E862="")),D862-E862,"")</f>
        <v/>
      </c>
      <c r="Z862" t="str">
        <f ca="1">IF(OR(NOT(ISNUMBER(D862)),ISBLANK(D862),D862="",ISBLANK(N862)),"",ABS(D862-N862))</f>
        <v/>
      </c>
      <c r="AA862">
        <f ca="1">IF(OR(ISBLANK(J862),ISBLANK(O862),J862="",O862=""),"",IF(J862=O862,1,0))</f>
        <v>0</v>
      </c>
      <c r="AB862" t="str">
        <f ca="1">IF(OR(ISBLANK(K862),ISBLANK(Q862),K862="",Q862=""),"",IF(K862=Q862,1,0))</f>
        <v/>
      </c>
      <c r="AC862" s="23" t="str">
        <f t="shared" ca="1" si="13"/>
        <v/>
      </c>
    </row>
    <row r="863" spans="1:29" x14ac:dyDescent="0.25">
      <c r="A863" s="23">
        <v>862</v>
      </c>
      <c r="B863">
        <v>422</v>
      </c>
      <c r="C863" t="str">
        <f ca="1">IFERROR(VLOOKUP($B863,INDIRECT(nfl_game_result),MATCH(C$1,INDIRECT(nfl_game_result_header),0),FALSE),"error")</f>
        <v>2013_11_WAS@PHI</v>
      </c>
      <c r="D863" t="str">
        <f ca="1">IFERROR(IF(ISBLANK(VLOOKUP($B863,INDIRECT(nfl_game_result),MATCH(D$1,INDIRECT(nfl_game_result_header),0),FALSE)),"",VLOOKUP($B863,INDIRECT(nfl_game_result),MATCH(D$1,INDIRECT(nfl_game_result_header),0),FALSE)),"error")</f>
        <v/>
      </c>
      <c r="E863">
        <f ca="1">IFERROR(IF(ISBLANK(VLOOKUP($B863,INDIRECT(nfl_game_result),MATCH(E$1,INDIRECT(nfl_game_result_header),0),FALSE)),"",VLOOKUP($B863,INDIRECT(nfl_game_result),MATCH(E$1,INDIRECT(nfl_game_result_header),0),FALSE)),"error")</f>
        <v>-3.5</v>
      </c>
      <c r="F863" s="23" t="str">
        <f ca="1">IFERROR(IF(ISBLANK(VLOOKUP($B863,INDIRECT(nfl_game_result),MATCH(F$1,INDIRECT(nfl_game_result_header),0),FALSE)),"",VLOOKUP($B863,INDIRECT(nfl_game_result),MATCH(F$1,INDIRECT(nfl_game_result_header),0),FALSE)),"error")</f>
        <v/>
      </c>
      <c r="G863" s="23" t="str">
        <f ca="1">IFERROR(IF(ISBLANK(VLOOKUP($B863,INDIRECT(nfl_game_result),MATCH(G$1,INDIRECT(nfl_game_result_header),0),FALSE)),"",VLOOKUP($B863,INDIRECT(nfl_game_result),MATCH(G$1,INDIRECT(nfl_game_result_header),0),FALSE)),"error")</f>
        <v/>
      </c>
      <c r="H863">
        <f ca="1">IFERROR(IF(ISBLANK(VLOOKUP($B863,INDIRECT(nfl_game_result),MATCH(H$1,INDIRECT(nfl_game_result_header),0),FALSE)),"",VLOOKUP($B863,INDIRECT(nfl_game_result),MATCH(H$1,INDIRECT(nfl_game_result_header),0),FALSE)),"error")</f>
        <v>24</v>
      </c>
      <c r="I863">
        <f ca="1">IFERROR(IF(ISBLANK(VLOOKUP($B863,INDIRECT(nfl_game_result),MATCH(I$1,INDIRECT(nfl_game_result_header),0),FALSE)),"",VLOOKUP($B863,INDIRECT(nfl_game_result),MATCH(I$1,INDIRECT(nfl_game_result_header),0),FALSE)),"error")</f>
        <v>16</v>
      </c>
      <c r="J863" t="str">
        <f ca="1">IFERROR(IF(ISBLANK(VLOOKUP($B863,INDIRECT(nfl_game_result),MATCH(J$1,INDIRECT(nfl_game_result_header),0),FALSE)),"",VLOOKUP($B863,INDIRECT(nfl_game_result),MATCH(J$1,INDIRECT(nfl_game_result_header),0),FALSE)),"error")</f>
        <v>PHI</v>
      </c>
      <c r="K863" t="str">
        <f ca="1">IFERROR(IF(ISBLANK(VLOOKUP($B863,INDIRECT(nfl_game_result),MATCH(K$1,INDIRECT(nfl_game_result_header),0),FALSE)),"",VLOOKUP($B863,INDIRECT(nfl_game_result),MATCH(K$1,INDIRECT(nfl_game_result_header),0),FALSE)),"error")</f>
        <v>PHI</v>
      </c>
      <c r="L863" s="23" t="str">
        <f ca="1">IFERROR(IF(ISBLANK(VLOOKUP($B863,INDIRECT(nfl_game_result),MATCH(L$1,INDIRECT(nfl_game_result_header),0),FALSE)),"",VLOOKUP($B863,INDIRECT(nfl_game_result),MATCH(L$1,INDIRECT(nfl_game_result_header),0),FALSE)),"error")</f>
        <v/>
      </c>
      <c r="M863" t="s">
        <v>14</v>
      </c>
      <c r="N863">
        <v>-7</v>
      </c>
      <c r="O863" t="s">
        <v>94</v>
      </c>
      <c r="V863" s="23" t="s">
        <v>416</v>
      </c>
      <c r="W863">
        <f ca="1">VALUE(LEFT(C863, 4))</f>
        <v>2013</v>
      </c>
      <c r="X863">
        <f ca="1">VALUE(MID(C863,6,FIND("_",C863,6)-6))</f>
        <v>11</v>
      </c>
      <c r="Y863" t="str">
        <f ca="1">IF(NOT(OR(ISBLANK(D863),ISBLANK(E863),D863="",E863="")),D863-E863,"")</f>
        <v/>
      </c>
      <c r="Z863" t="str">
        <f ca="1">IF(OR(NOT(ISNUMBER(D863)),ISBLANK(D863),D863="",ISBLANK(N863)),"",ABS(D863-N863))</f>
        <v/>
      </c>
      <c r="AA863">
        <f ca="1">IF(OR(ISBLANK(J863),ISBLANK(O863),J863="",O863=""),"",IF(J863=O863,1,0))</f>
        <v>0</v>
      </c>
      <c r="AB863" t="str">
        <f ca="1">IF(OR(ISBLANK(K863),ISBLANK(Q863),K863="",Q863=""),"",IF(K863=Q863,1,0))</f>
        <v/>
      </c>
      <c r="AC863" s="23" t="str">
        <f t="shared" ca="1" si="13"/>
        <v/>
      </c>
    </row>
    <row r="864" spans="1:29" x14ac:dyDescent="0.25">
      <c r="A864" s="23">
        <v>863</v>
      </c>
      <c r="B864">
        <v>423</v>
      </c>
      <c r="C864" t="str">
        <f ca="1">IFERROR(VLOOKUP($B864,INDIRECT(nfl_game_result),MATCH(C$1,INDIRECT(nfl_game_result_header),0),FALSE),"error")</f>
        <v>2013_11_ARI@JAX</v>
      </c>
      <c r="D864" t="str">
        <f ca="1">IFERROR(IF(ISBLANK(VLOOKUP($B864,INDIRECT(nfl_game_result),MATCH(D$1,INDIRECT(nfl_game_result_header),0),FALSE)),"",VLOOKUP($B864,INDIRECT(nfl_game_result),MATCH(D$1,INDIRECT(nfl_game_result_header),0),FALSE)),"error")</f>
        <v/>
      </c>
      <c r="E864">
        <f ca="1">IFERROR(IF(ISBLANK(VLOOKUP($B864,INDIRECT(nfl_game_result),MATCH(E$1,INDIRECT(nfl_game_result_header),0),FALSE)),"",VLOOKUP($B864,INDIRECT(nfl_game_result),MATCH(E$1,INDIRECT(nfl_game_result_header),0),FALSE)),"error")</f>
        <v>6.5</v>
      </c>
      <c r="F864" s="23" t="str">
        <f ca="1">IFERROR(IF(ISBLANK(VLOOKUP($B864,INDIRECT(nfl_game_result),MATCH(F$1,INDIRECT(nfl_game_result_header),0),FALSE)),"",VLOOKUP($B864,INDIRECT(nfl_game_result),MATCH(F$1,INDIRECT(nfl_game_result_header),0),FALSE)),"error")</f>
        <v/>
      </c>
      <c r="G864" s="23" t="str">
        <f ca="1">IFERROR(IF(ISBLANK(VLOOKUP($B864,INDIRECT(nfl_game_result),MATCH(G$1,INDIRECT(nfl_game_result_header),0),FALSE)),"",VLOOKUP($B864,INDIRECT(nfl_game_result),MATCH(G$1,INDIRECT(nfl_game_result_header),0),FALSE)),"error")</f>
        <v/>
      </c>
      <c r="H864">
        <f ca="1">IFERROR(IF(ISBLANK(VLOOKUP($B864,INDIRECT(nfl_game_result),MATCH(H$1,INDIRECT(nfl_game_result_header),0),FALSE)),"",VLOOKUP($B864,INDIRECT(nfl_game_result),MATCH(H$1,INDIRECT(nfl_game_result_header),0),FALSE)),"error")</f>
        <v>14</v>
      </c>
      <c r="I864">
        <f ca="1">IFERROR(IF(ISBLANK(VLOOKUP($B864,INDIRECT(nfl_game_result),MATCH(I$1,INDIRECT(nfl_game_result_header),0),FALSE)),"",VLOOKUP($B864,INDIRECT(nfl_game_result),MATCH(I$1,INDIRECT(nfl_game_result_header),0),FALSE)),"error")</f>
        <v>27</v>
      </c>
      <c r="J864" t="str">
        <f ca="1">IFERROR(IF(ISBLANK(VLOOKUP($B864,INDIRECT(nfl_game_result),MATCH(J$1,INDIRECT(nfl_game_result_header),0),FALSE)),"",VLOOKUP($B864,INDIRECT(nfl_game_result),MATCH(J$1,INDIRECT(nfl_game_result_header),0),FALSE)),"error")</f>
        <v>ARI</v>
      </c>
      <c r="K864" t="str">
        <f ca="1">IFERROR(IF(ISBLANK(VLOOKUP($B864,INDIRECT(nfl_game_result),MATCH(K$1,INDIRECT(nfl_game_result_header),0),FALSE)),"",VLOOKUP($B864,INDIRECT(nfl_game_result),MATCH(K$1,INDIRECT(nfl_game_result_header),0),FALSE)),"error")</f>
        <v>ARI</v>
      </c>
      <c r="L864" s="23" t="str">
        <f ca="1">IFERROR(IF(ISBLANK(VLOOKUP($B864,INDIRECT(nfl_game_result),MATCH(L$1,INDIRECT(nfl_game_result_header),0),FALSE)),"",VLOOKUP($B864,INDIRECT(nfl_game_result),MATCH(L$1,INDIRECT(nfl_game_result_header),0),FALSE)),"error")</f>
        <v/>
      </c>
      <c r="M864" t="s">
        <v>14</v>
      </c>
      <c r="N864">
        <v>6.5</v>
      </c>
      <c r="O864" t="s">
        <v>77</v>
      </c>
      <c r="V864" s="23" t="s">
        <v>416</v>
      </c>
      <c r="W864">
        <f ca="1">VALUE(LEFT(C864, 4))</f>
        <v>2013</v>
      </c>
      <c r="X864">
        <f ca="1">VALUE(MID(C864,6,FIND("_",C864,6)-6))</f>
        <v>11</v>
      </c>
      <c r="Y864" t="str">
        <f ca="1">IF(NOT(OR(ISBLANK(D864),ISBLANK(E864),D864="",E864="")),D864-E864,"")</f>
        <v/>
      </c>
      <c r="Z864" t="str">
        <f ca="1">IF(OR(NOT(ISNUMBER(D864)),ISBLANK(D864),D864="",ISBLANK(N864)),"",ABS(D864-N864))</f>
        <v/>
      </c>
      <c r="AA864">
        <f ca="1">IF(OR(ISBLANK(J864),ISBLANK(O864),J864="",O864=""),"",IF(J864=O864,1,0))</f>
        <v>0</v>
      </c>
      <c r="AB864" t="str">
        <f ca="1">IF(OR(ISBLANK(K864),ISBLANK(Q864),K864="",Q864=""),"",IF(K864=Q864,1,0))</f>
        <v/>
      </c>
      <c r="AC864" s="23" t="str">
        <f t="shared" ca="1" si="13"/>
        <v/>
      </c>
    </row>
    <row r="865" spans="1:29" x14ac:dyDescent="0.25">
      <c r="A865" s="23">
        <v>864</v>
      </c>
      <c r="B865">
        <v>424</v>
      </c>
      <c r="C865" t="str">
        <f ca="1">IFERROR(VLOOKUP($B865,INDIRECT(nfl_game_result),MATCH(C$1,INDIRECT(nfl_game_result_header),0),FALSE),"error")</f>
        <v>2013_11_SD@MIA</v>
      </c>
      <c r="D865" t="str">
        <f ca="1">IFERROR(IF(ISBLANK(VLOOKUP($B865,INDIRECT(nfl_game_result),MATCH(D$1,INDIRECT(nfl_game_result_header),0),FALSE)),"",VLOOKUP($B865,INDIRECT(nfl_game_result),MATCH(D$1,INDIRECT(nfl_game_result_header),0),FALSE)),"error")</f>
        <v/>
      </c>
      <c r="E865">
        <f ca="1">IFERROR(IF(ISBLANK(VLOOKUP($B865,INDIRECT(nfl_game_result),MATCH(E$1,INDIRECT(nfl_game_result_header),0),FALSE)),"",VLOOKUP($B865,INDIRECT(nfl_game_result),MATCH(E$1,INDIRECT(nfl_game_result_header),0),FALSE)),"error")</f>
        <v>1.5</v>
      </c>
      <c r="F865" s="23" t="str">
        <f ca="1">IFERROR(IF(ISBLANK(VLOOKUP($B865,INDIRECT(nfl_game_result),MATCH(F$1,INDIRECT(nfl_game_result_header),0),FALSE)),"",VLOOKUP($B865,INDIRECT(nfl_game_result),MATCH(F$1,INDIRECT(nfl_game_result_header),0),FALSE)),"error")</f>
        <v/>
      </c>
      <c r="G865" s="23" t="str">
        <f ca="1">IFERROR(IF(ISBLANK(VLOOKUP($B865,INDIRECT(nfl_game_result),MATCH(G$1,INDIRECT(nfl_game_result_header),0),FALSE)),"",VLOOKUP($B865,INDIRECT(nfl_game_result),MATCH(G$1,INDIRECT(nfl_game_result_header),0),FALSE)),"error")</f>
        <v/>
      </c>
      <c r="H865">
        <f ca="1">IFERROR(IF(ISBLANK(VLOOKUP($B865,INDIRECT(nfl_game_result),MATCH(H$1,INDIRECT(nfl_game_result_header),0),FALSE)),"",VLOOKUP($B865,INDIRECT(nfl_game_result),MATCH(H$1,INDIRECT(nfl_game_result_header),0),FALSE)),"error")</f>
        <v>20</v>
      </c>
      <c r="I865">
        <f ca="1">IFERROR(IF(ISBLANK(VLOOKUP($B865,INDIRECT(nfl_game_result),MATCH(I$1,INDIRECT(nfl_game_result_header),0),FALSE)),"",VLOOKUP($B865,INDIRECT(nfl_game_result),MATCH(I$1,INDIRECT(nfl_game_result_header),0),FALSE)),"error")</f>
        <v>16</v>
      </c>
      <c r="J865" t="str">
        <f ca="1">IFERROR(IF(ISBLANK(VLOOKUP($B865,INDIRECT(nfl_game_result),MATCH(J$1,INDIRECT(nfl_game_result_header),0),FALSE)),"",VLOOKUP($B865,INDIRECT(nfl_game_result),MATCH(J$1,INDIRECT(nfl_game_result_header),0),FALSE)),"error")</f>
        <v>MIA</v>
      </c>
      <c r="K865" t="str">
        <f ca="1">IFERROR(IF(ISBLANK(VLOOKUP($B865,INDIRECT(nfl_game_result),MATCH(K$1,INDIRECT(nfl_game_result_header),0),FALSE)),"",VLOOKUP($B865,INDIRECT(nfl_game_result),MATCH(K$1,INDIRECT(nfl_game_result_header),0),FALSE)),"error")</f>
        <v>MIA</v>
      </c>
      <c r="L865" s="23" t="str">
        <f ca="1">IFERROR(IF(ISBLANK(VLOOKUP($B865,INDIRECT(nfl_game_result),MATCH(L$1,INDIRECT(nfl_game_result_header),0),FALSE)),"",VLOOKUP($B865,INDIRECT(nfl_game_result),MATCH(L$1,INDIRECT(nfl_game_result_header),0),FALSE)),"error")</f>
        <v/>
      </c>
      <c r="M865" t="s">
        <v>14</v>
      </c>
      <c r="N865">
        <v>2.5</v>
      </c>
      <c r="O865" t="s">
        <v>88</v>
      </c>
      <c r="V865" s="23" t="s">
        <v>416</v>
      </c>
      <c r="W865">
        <f ca="1">VALUE(LEFT(C865, 4))</f>
        <v>2013</v>
      </c>
      <c r="X865">
        <f ca="1">VALUE(MID(C865,6,FIND("_",C865,6)-6))</f>
        <v>11</v>
      </c>
      <c r="Y865" t="str">
        <f ca="1">IF(NOT(OR(ISBLANK(D865),ISBLANK(E865),D865="",E865="")),D865-E865,"")</f>
        <v/>
      </c>
      <c r="Z865" t="str">
        <f ca="1">IF(OR(NOT(ISNUMBER(D865)),ISBLANK(D865),D865="",ISBLANK(N865)),"",ABS(D865-N865))</f>
        <v/>
      </c>
      <c r="AA865">
        <f ca="1">IF(OR(ISBLANK(J865),ISBLANK(O865),J865="",O865=""),"",IF(J865=O865,1,0))</f>
        <v>0</v>
      </c>
      <c r="AB865" t="str">
        <f ca="1">IF(OR(ISBLANK(K865),ISBLANK(Q865),K865="",Q865=""),"",IF(K865=Q865,1,0))</f>
        <v/>
      </c>
      <c r="AC865" s="23" t="str">
        <f t="shared" ca="1" si="13"/>
        <v/>
      </c>
    </row>
    <row r="866" spans="1:29" x14ac:dyDescent="0.25">
      <c r="A866" s="23">
        <v>865</v>
      </c>
      <c r="B866">
        <v>425</v>
      </c>
      <c r="C866" t="str">
        <f ca="1">IFERROR(VLOOKUP($B866,INDIRECT(nfl_game_result),MATCH(C$1,INDIRECT(nfl_game_result_header),0),FALSE),"error")</f>
        <v>2013_11_GBY@NYG</v>
      </c>
      <c r="D866" t="str">
        <f ca="1">IFERROR(IF(ISBLANK(VLOOKUP($B866,INDIRECT(nfl_game_result),MATCH(D$1,INDIRECT(nfl_game_result_header),0),FALSE)),"",VLOOKUP($B866,INDIRECT(nfl_game_result),MATCH(D$1,INDIRECT(nfl_game_result_header),0),FALSE)),"error")</f>
        <v/>
      </c>
      <c r="E866">
        <f ca="1">IFERROR(IF(ISBLANK(VLOOKUP($B866,INDIRECT(nfl_game_result),MATCH(E$1,INDIRECT(nfl_game_result_header),0),FALSE)),"",VLOOKUP($B866,INDIRECT(nfl_game_result),MATCH(E$1,INDIRECT(nfl_game_result_header),0),FALSE)),"error")</f>
        <v>-6.5</v>
      </c>
      <c r="F866" s="23" t="str">
        <f ca="1">IFERROR(IF(ISBLANK(VLOOKUP($B866,INDIRECT(nfl_game_result),MATCH(F$1,INDIRECT(nfl_game_result_header),0),FALSE)),"",VLOOKUP($B866,INDIRECT(nfl_game_result),MATCH(F$1,INDIRECT(nfl_game_result_header),0),FALSE)),"error")</f>
        <v/>
      </c>
      <c r="G866" s="23" t="str">
        <f ca="1">IFERROR(IF(ISBLANK(VLOOKUP($B866,INDIRECT(nfl_game_result),MATCH(G$1,INDIRECT(nfl_game_result_header),0),FALSE)),"",VLOOKUP($B866,INDIRECT(nfl_game_result),MATCH(G$1,INDIRECT(nfl_game_result_header),0),FALSE)),"error")</f>
        <v/>
      </c>
      <c r="H866">
        <f ca="1">IFERROR(IF(ISBLANK(VLOOKUP($B866,INDIRECT(nfl_game_result),MATCH(H$1,INDIRECT(nfl_game_result_header),0),FALSE)),"",VLOOKUP($B866,INDIRECT(nfl_game_result),MATCH(H$1,INDIRECT(nfl_game_result_header),0),FALSE)),"error")</f>
        <v>27</v>
      </c>
      <c r="I866">
        <f ca="1">IFERROR(IF(ISBLANK(VLOOKUP($B866,INDIRECT(nfl_game_result),MATCH(I$1,INDIRECT(nfl_game_result_header),0),FALSE)),"",VLOOKUP($B866,INDIRECT(nfl_game_result),MATCH(I$1,INDIRECT(nfl_game_result_header),0),FALSE)),"error")</f>
        <v>13</v>
      </c>
      <c r="J866" t="str">
        <f ca="1">IFERROR(IF(ISBLANK(VLOOKUP($B866,INDIRECT(nfl_game_result),MATCH(J$1,INDIRECT(nfl_game_result_header),0),FALSE)),"",VLOOKUP($B866,INDIRECT(nfl_game_result),MATCH(J$1,INDIRECT(nfl_game_result_header),0),FALSE)),"error")</f>
        <v>NYG</v>
      </c>
      <c r="K866" t="str">
        <f ca="1">IFERROR(IF(ISBLANK(VLOOKUP($B866,INDIRECT(nfl_game_result),MATCH(K$1,INDIRECT(nfl_game_result_header),0),FALSE)),"",VLOOKUP($B866,INDIRECT(nfl_game_result),MATCH(K$1,INDIRECT(nfl_game_result_header),0),FALSE)),"error")</f>
        <v>NYG</v>
      </c>
      <c r="L866" s="23" t="str">
        <f ca="1">IFERROR(IF(ISBLANK(VLOOKUP($B866,INDIRECT(nfl_game_result),MATCH(L$1,INDIRECT(nfl_game_result_header),0),FALSE)),"",VLOOKUP($B866,INDIRECT(nfl_game_result),MATCH(L$1,INDIRECT(nfl_game_result_header),0),FALSE)),"error")</f>
        <v/>
      </c>
      <c r="M866" t="s">
        <v>14</v>
      </c>
      <c r="N866">
        <v>-7</v>
      </c>
      <c r="O866" t="s">
        <v>330</v>
      </c>
      <c r="V866" s="23" t="s">
        <v>416</v>
      </c>
      <c r="W866">
        <f ca="1">VALUE(LEFT(C866, 4))</f>
        <v>2013</v>
      </c>
      <c r="X866">
        <f ca="1">VALUE(MID(C866,6,FIND("_",C866,6)-6))</f>
        <v>11</v>
      </c>
      <c r="Y866" t="str">
        <f ca="1">IF(NOT(OR(ISBLANK(D866),ISBLANK(E866),D866="",E866="")),D866-E866,"")</f>
        <v/>
      </c>
      <c r="Z866" t="str">
        <f ca="1">IF(OR(NOT(ISNUMBER(D866)),ISBLANK(D866),D866="",ISBLANK(N866)),"",ABS(D866-N866))</f>
        <v/>
      </c>
      <c r="AA866">
        <f ca="1">IF(OR(ISBLANK(J866),ISBLANK(O866),J866="",O866=""),"",IF(J866=O866,1,0))</f>
        <v>0</v>
      </c>
      <c r="AB866" t="str">
        <f ca="1">IF(OR(ISBLANK(K866),ISBLANK(Q866),K866="",Q866=""),"",IF(K866=Q866,1,0))</f>
        <v/>
      </c>
      <c r="AC866" s="23" t="str">
        <f t="shared" ca="1" si="13"/>
        <v/>
      </c>
    </row>
    <row r="867" spans="1:29" x14ac:dyDescent="0.25">
      <c r="A867" s="23">
        <v>866</v>
      </c>
      <c r="B867">
        <v>426</v>
      </c>
      <c r="C867" t="str">
        <f ca="1">IFERROR(VLOOKUP($B867,INDIRECT(nfl_game_result),MATCH(C$1,INDIRECT(nfl_game_result_header),0),FALSE),"error")</f>
        <v>2013_11_MIN@SEA</v>
      </c>
      <c r="D867" t="str">
        <f ca="1">IFERROR(IF(ISBLANK(VLOOKUP($B867,INDIRECT(nfl_game_result),MATCH(D$1,INDIRECT(nfl_game_result_header),0),FALSE)),"",VLOOKUP($B867,INDIRECT(nfl_game_result),MATCH(D$1,INDIRECT(nfl_game_result_header),0),FALSE)),"error")</f>
        <v/>
      </c>
      <c r="E867">
        <f ca="1">IFERROR(IF(ISBLANK(VLOOKUP($B867,INDIRECT(nfl_game_result),MATCH(E$1,INDIRECT(nfl_game_result_header),0),FALSE)),"",VLOOKUP($B867,INDIRECT(nfl_game_result),MATCH(E$1,INDIRECT(nfl_game_result_header),0),FALSE)),"error")</f>
        <v>-13.5</v>
      </c>
      <c r="F867" s="23" t="str">
        <f ca="1">IFERROR(IF(ISBLANK(VLOOKUP($B867,INDIRECT(nfl_game_result),MATCH(F$1,INDIRECT(nfl_game_result_header),0),FALSE)),"",VLOOKUP($B867,INDIRECT(nfl_game_result),MATCH(F$1,INDIRECT(nfl_game_result_header),0),FALSE)),"error")</f>
        <v/>
      </c>
      <c r="G867" s="23" t="str">
        <f ca="1">IFERROR(IF(ISBLANK(VLOOKUP($B867,INDIRECT(nfl_game_result),MATCH(G$1,INDIRECT(nfl_game_result_header),0),FALSE)),"",VLOOKUP($B867,INDIRECT(nfl_game_result),MATCH(G$1,INDIRECT(nfl_game_result_header),0),FALSE)),"error")</f>
        <v/>
      </c>
      <c r="H867">
        <f ca="1">IFERROR(IF(ISBLANK(VLOOKUP($B867,INDIRECT(nfl_game_result),MATCH(H$1,INDIRECT(nfl_game_result_header),0),FALSE)),"",VLOOKUP($B867,INDIRECT(nfl_game_result),MATCH(H$1,INDIRECT(nfl_game_result_header),0),FALSE)),"error")</f>
        <v>41</v>
      </c>
      <c r="I867">
        <f ca="1">IFERROR(IF(ISBLANK(VLOOKUP($B867,INDIRECT(nfl_game_result),MATCH(I$1,INDIRECT(nfl_game_result_header),0),FALSE)),"",VLOOKUP($B867,INDIRECT(nfl_game_result),MATCH(I$1,INDIRECT(nfl_game_result_header),0),FALSE)),"error")</f>
        <v>20</v>
      </c>
      <c r="J867" t="str">
        <f ca="1">IFERROR(IF(ISBLANK(VLOOKUP($B867,INDIRECT(nfl_game_result),MATCH(J$1,INDIRECT(nfl_game_result_header),0),FALSE)),"",VLOOKUP($B867,INDIRECT(nfl_game_result),MATCH(J$1,INDIRECT(nfl_game_result_header),0),FALSE)),"error")</f>
        <v>SEA</v>
      </c>
      <c r="K867" t="str">
        <f ca="1">IFERROR(IF(ISBLANK(VLOOKUP($B867,INDIRECT(nfl_game_result),MATCH(K$1,INDIRECT(nfl_game_result_header),0),FALSE)),"",VLOOKUP($B867,INDIRECT(nfl_game_result),MATCH(K$1,INDIRECT(nfl_game_result_header),0),FALSE)),"error")</f>
        <v>SEA</v>
      </c>
      <c r="L867" s="23" t="str">
        <f ca="1">IFERROR(IF(ISBLANK(VLOOKUP($B867,INDIRECT(nfl_game_result),MATCH(L$1,INDIRECT(nfl_game_result_header),0),FALSE)),"",VLOOKUP($B867,INDIRECT(nfl_game_result),MATCH(L$1,INDIRECT(nfl_game_result_header),0),FALSE)),"error")</f>
        <v/>
      </c>
      <c r="M867" t="s">
        <v>14</v>
      </c>
      <c r="N867">
        <v>-13.5</v>
      </c>
      <c r="O867" t="s">
        <v>89</v>
      </c>
      <c r="V867" s="23" t="s">
        <v>416</v>
      </c>
      <c r="W867">
        <f ca="1">VALUE(LEFT(C867, 4))</f>
        <v>2013</v>
      </c>
      <c r="X867">
        <f ca="1">VALUE(MID(C867,6,FIND("_",C867,6)-6))</f>
        <v>11</v>
      </c>
      <c r="Y867" t="str">
        <f ca="1">IF(NOT(OR(ISBLANK(D867),ISBLANK(E867),D867="",E867="")),D867-E867,"")</f>
        <v/>
      </c>
      <c r="Z867" t="str">
        <f ca="1">IF(OR(NOT(ISNUMBER(D867)),ISBLANK(D867),D867="",ISBLANK(N867)),"",ABS(D867-N867))</f>
        <v/>
      </c>
      <c r="AA867">
        <f ca="1">IF(OR(ISBLANK(J867),ISBLANK(O867),J867="",O867=""),"",IF(J867=O867,1,0))</f>
        <v>1</v>
      </c>
      <c r="AB867" t="str">
        <f ca="1">IF(OR(ISBLANK(K867),ISBLANK(Q867),K867="",Q867=""),"",IF(K867=Q867,1,0))</f>
        <v/>
      </c>
      <c r="AC867" s="23" t="str">
        <f t="shared" ca="1" si="13"/>
        <v/>
      </c>
    </row>
    <row r="868" spans="1:29" x14ac:dyDescent="0.25">
      <c r="A868" s="23">
        <v>867</v>
      </c>
      <c r="B868">
        <v>427</v>
      </c>
      <c r="C868" t="str">
        <f ca="1">IFERROR(VLOOKUP($B868,INDIRECT(nfl_game_result),MATCH(C$1,INDIRECT(nfl_game_result_header),0),FALSE),"error")</f>
        <v>2013_11_SFO@NOR</v>
      </c>
      <c r="D868" t="str">
        <f ca="1">IFERROR(IF(ISBLANK(VLOOKUP($B868,INDIRECT(nfl_game_result),MATCH(D$1,INDIRECT(nfl_game_result_header),0),FALSE)),"",VLOOKUP($B868,INDIRECT(nfl_game_result),MATCH(D$1,INDIRECT(nfl_game_result_header),0),FALSE)),"error")</f>
        <v/>
      </c>
      <c r="E868">
        <f ca="1">IFERROR(IF(ISBLANK(VLOOKUP($B868,INDIRECT(nfl_game_result),MATCH(E$1,INDIRECT(nfl_game_result_header),0),FALSE)),"",VLOOKUP($B868,INDIRECT(nfl_game_result),MATCH(E$1,INDIRECT(nfl_game_result_header),0),FALSE)),"error")</f>
        <v>-3.5</v>
      </c>
      <c r="F868" s="23" t="str">
        <f ca="1">IFERROR(IF(ISBLANK(VLOOKUP($B868,INDIRECT(nfl_game_result),MATCH(F$1,INDIRECT(nfl_game_result_header),0),FALSE)),"",VLOOKUP($B868,INDIRECT(nfl_game_result),MATCH(F$1,INDIRECT(nfl_game_result_header),0),FALSE)),"error")</f>
        <v/>
      </c>
      <c r="G868" s="23" t="str">
        <f ca="1">IFERROR(IF(ISBLANK(VLOOKUP($B868,INDIRECT(nfl_game_result),MATCH(G$1,INDIRECT(nfl_game_result_header),0),FALSE)),"",VLOOKUP($B868,INDIRECT(nfl_game_result),MATCH(G$1,INDIRECT(nfl_game_result_header),0),FALSE)),"error")</f>
        <v/>
      </c>
      <c r="H868">
        <f ca="1">IFERROR(IF(ISBLANK(VLOOKUP($B868,INDIRECT(nfl_game_result),MATCH(H$1,INDIRECT(nfl_game_result_header),0),FALSE)),"",VLOOKUP($B868,INDIRECT(nfl_game_result),MATCH(H$1,INDIRECT(nfl_game_result_header),0),FALSE)),"error")</f>
        <v>23</v>
      </c>
      <c r="I868">
        <f ca="1">IFERROR(IF(ISBLANK(VLOOKUP($B868,INDIRECT(nfl_game_result),MATCH(I$1,INDIRECT(nfl_game_result_header),0),FALSE)),"",VLOOKUP($B868,INDIRECT(nfl_game_result),MATCH(I$1,INDIRECT(nfl_game_result_header),0),FALSE)),"error")</f>
        <v>20</v>
      </c>
      <c r="J868" t="str">
        <f ca="1">IFERROR(IF(ISBLANK(VLOOKUP($B868,INDIRECT(nfl_game_result),MATCH(J$1,INDIRECT(nfl_game_result_header),0),FALSE)),"",VLOOKUP($B868,INDIRECT(nfl_game_result),MATCH(J$1,INDIRECT(nfl_game_result_header),0),FALSE)),"error")</f>
        <v>SFO</v>
      </c>
      <c r="K868" t="str">
        <f ca="1">IFERROR(IF(ISBLANK(VLOOKUP($B868,INDIRECT(nfl_game_result),MATCH(K$1,INDIRECT(nfl_game_result_header),0),FALSE)),"",VLOOKUP($B868,INDIRECT(nfl_game_result),MATCH(K$1,INDIRECT(nfl_game_result_header),0),FALSE)),"error")</f>
        <v>NOR</v>
      </c>
      <c r="L868" s="23" t="str">
        <f ca="1">IFERROR(IF(ISBLANK(VLOOKUP($B868,INDIRECT(nfl_game_result),MATCH(L$1,INDIRECT(nfl_game_result_header),0),FALSE)),"",VLOOKUP($B868,INDIRECT(nfl_game_result),MATCH(L$1,INDIRECT(nfl_game_result_header),0),FALSE)),"error")</f>
        <v/>
      </c>
      <c r="M868" t="s">
        <v>14</v>
      </c>
      <c r="N868">
        <v>-5.5</v>
      </c>
      <c r="O868" t="s">
        <v>333</v>
      </c>
      <c r="V868" s="23" t="s">
        <v>416</v>
      </c>
      <c r="W868">
        <f ca="1">VALUE(LEFT(C868, 4))</f>
        <v>2013</v>
      </c>
      <c r="X868">
        <f ca="1">VALUE(MID(C868,6,FIND("_",C868,6)-6))</f>
        <v>11</v>
      </c>
      <c r="Y868" t="str">
        <f ca="1">IF(NOT(OR(ISBLANK(D868),ISBLANK(E868),D868="",E868="")),D868-E868,"")</f>
        <v/>
      </c>
      <c r="Z868" t="str">
        <f ca="1">IF(OR(NOT(ISNUMBER(D868)),ISBLANK(D868),D868="",ISBLANK(N868)),"",ABS(D868-N868))</f>
        <v/>
      </c>
      <c r="AA868">
        <f ca="1">IF(OR(ISBLANK(J868),ISBLANK(O868),J868="",O868=""),"",IF(J868=O868,1,0))</f>
        <v>1</v>
      </c>
      <c r="AB868" t="str">
        <f ca="1">IF(OR(ISBLANK(K868),ISBLANK(Q868),K868="",Q868=""),"",IF(K868=Q868,1,0))</f>
        <v/>
      </c>
      <c r="AC868" s="23" t="str">
        <f t="shared" ca="1" si="13"/>
        <v/>
      </c>
    </row>
    <row r="869" spans="1:29" x14ac:dyDescent="0.25">
      <c r="A869" s="23">
        <v>868</v>
      </c>
      <c r="B869">
        <v>428</v>
      </c>
      <c r="C869" t="str">
        <f ca="1">IFERROR(VLOOKUP($B869,INDIRECT(nfl_game_result),MATCH(C$1,INDIRECT(nfl_game_result_header),0),FALSE),"error")</f>
        <v>2013_11_KCY@DEN</v>
      </c>
      <c r="D869" t="str">
        <f ca="1">IFERROR(IF(ISBLANK(VLOOKUP($B869,INDIRECT(nfl_game_result),MATCH(D$1,INDIRECT(nfl_game_result_header),0),FALSE)),"",VLOOKUP($B869,INDIRECT(nfl_game_result),MATCH(D$1,INDIRECT(nfl_game_result_header),0),FALSE)),"error")</f>
        <v/>
      </c>
      <c r="E869">
        <f ca="1">IFERROR(IF(ISBLANK(VLOOKUP($B869,INDIRECT(nfl_game_result),MATCH(E$1,INDIRECT(nfl_game_result_header),0),FALSE)),"",VLOOKUP($B869,INDIRECT(nfl_game_result),MATCH(E$1,INDIRECT(nfl_game_result_header),0),FALSE)),"error")</f>
        <v>-8.5</v>
      </c>
      <c r="F869" s="23" t="str">
        <f ca="1">IFERROR(IF(ISBLANK(VLOOKUP($B869,INDIRECT(nfl_game_result),MATCH(F$1,INDIRECT(nfl_game_result_header),0),FALSE)),"",VLOOKUP($B869,INDIRECT(nfl_game_result),MATCH(F$1,INDIRECT(nfl_game_result_header),0),FALSE)),"error")</f>
        <v/>
      </c>
      <c r="G869" s="23" t="str">
        <f ca="1">IFERROR(IF(ISBLANK(VLOOKUP($B869,INDIRECT(nfl_game_result),MATCH(G$1,INDIRECT(nfl_game_result_header),0),FALSE)),"",VLOOKUP($B869,INDIRECT(nfl_game_result),MATCH(G$1,INDIRECT(nfl_game_result_header),0),FALSE)),"error")</f>
        <v/>
      </c>
      <c r="H869">
        <f ca="1">IFERROR(IF(ISBLANK(VLOOKUP($B869,INDIRECT(nfl_game_result),MATCH(H$1,INDIRECT(nfl_game_result_header),0),FALSE)),"",VLOOKUP($B869,INDIRECT(nfl_game_result),MATCH(H$1,INDIRECT(nfl_game_result_header),0),FALSE)),"error")</f>
        <v>27</v>
      </c>
      <c r="I869">
        <f ca="1">IFERROR(IF(ISBLANK(VLOOKUP($B869,INDIRECT(nfl_game_result),MATCH(I$1,INDIRECT(nfl_game_result_header),0),FALSE)),"",VLOOKUP($B869,INDIRECT(nfl_game_result),MATCH(I$1,INDIRECT(nfl_game_result_header),0),FALSE)),"error")</f>
        <v>17</v>
      </c>
      <c r="J869" t="str">
        <f ca="1">IFERROR(IF(ISBLANK(VLOOKUP($B869,INDIRECT(nfl_game_result),MATCH(J$1,INDIRECT(nfl_game_result_header),0),FALSE)),"",VLOOKUP($B869,INDIRECT(nfl_game_result),MATCH(J$1,INDIRECT(nfl_game_result_header),0),FALSE)),"error")</f>
        <v>DEN</v>
      </c>
      <c r="K869" t="str">
        <f ca="1">IFERROR(IF(ISBLANK(VLOOKUP($B869,INDIRECT(nfl_game_result),MATCH(K$1,INDIRECT(nfl_game_result_header),0),FALSE)),"",VLOOKUP($B869,INDIRECT(nfl_game_result),MATCH(K$1,INDIRECT(nfl_game_result_header),0),FALSE)),"error")</f>
        <v>DEN</v>
      </c>
      <c r="L869" s="23" t="str">
        <f ca="1">IFERROR(IF(ISBLANK(VLOOKUP($B869,INDIRECT(nfl_game_result),MATCH(L$1,INDIRECT(nfl_game_result_header),0),FALSE)),"",VLOOKUP($B869,INDIRECT(nfl_game_result),MATCH(L$1,INDIRECT(nfl_game_result_header),0),FALSE)),"error")</f>
        <v/>
      </c>
      <c r="M869" t="s">
        <v>14</v>
      </c>
      <c r="N869">
        <v>-8.5</v>
      </c>
      <c r="O869" t="s">
        <v>331</v>
      </c>
      <c r="V869" s="23" t="s">
        <v>416</v>
      </c>
      <c r="W869">
        <f ca="1">VALUE(LEFT(C869, 4))</f>
        <v>2013</v>
      </c>
      <c r="X869">
        <f ca="1">VALUE(MID(C869,6,FIND("_",C869,6)-6))</f>
        <v>11</v>
      </c>
      <c r="Y869" t="str">
        <f ca="1">IF(NOT(OR(ISBLANK(D869),ISBLANK(E869),D869="",E869="")),D869-E869,"")</f>
        <v/>
      </c>
      <c r="Z869" t="str">
        <f ca="1">IF(OR(NOT(ISNUMBER(D869)),ISBLANK(D869),D869="",ISBLANK(N869)),"",ABS(D869-N869))</f>
        <v/>
      </c>
      <c r="AA869">
        <f ca="1">IF(OR(ISBLANK(J869),ISBLANK(O869),J869="",O869=""),"",IF(J869=O869,1,0))</f>
        <v>0</v>
      </c>
      <c r="AB869" t="str">
        <f ca="1">IF(OR(ISBLANK(K869),ISBLANK(Q869),K869="",Q869=""),"",IF(K869=Q869,1,0))</f>
        <v/>
      </c>
      <c r="AC869" s="23" t="str">
        <f t="shared" ca="1" si="13"/>
        <v/>
      </c>
    </row>
    <row r="870" spans="1:29" x14ac:dyDescent="0.25">
      <c r="A870" s="23">
        <v>869</v>
      </c>
      <c r="B870">
        <v>429</v>
      </c>
      <c r="C870" t="str">
        <f ca="1">IFERROR(VLOOKUP($B870,INDIRECT(nfl_game_result),MATCH(C$1,INDIRECT(nfl_game_result_header),0),FALSE),"error")</f>
        <v>2013_11_NWE@CAR</v>
      </c>
      <c r="D870" t="str">
        <f ca="1">IFERROR(IF(ISBLANK(VLOOKUP($B870,INDIRECT(nfl_game_result),MATCH(D$1,INDIRECT(nfl_game_result_header),0),FALSE)),"",VLOOKUP($B870,INDIRECT(nfl_game_result),MATCH(D$1,INDIRECT(nfl_game_result_header),0),FALSE)),"error")</f>
        <v/>
      </c>
      <c r="E870">
        <f ca="1">IFERROR(IF(ISBLANK(VLOOKUP($B870,INDIRECT(nfl_game_result),MATCH(E$1,INDIRECT(nfl_game_result_header),0),FALSE)),"",VLOOKUP($B870,INDIRECT(nfl_game_result),MATCH(E$1,INDIRECT(nfl_game_result_header),0),FALSE)),"error")</f>
        <v>-2.5</v>
      </c>
      <c r="F870" s="23" t="str">
        <f ca="1">IFERROR(IF(ISBLANK(VLOOKUP($B870,INDIRECT(nfl_game_result),MATCH(F$1,INDIRECT(nfl_game_result_header),0),FALSE)),"",VLOOKUP($B870,INDIRECT(nfl_game_result),MATCH(F$1,INDIRECT(nfl_game_result_header),0),FALSE)),"error")</f>
        <v/>
      </c>
      <c r="G870" s="23" t="str">
        <f ca="1">IFERROR(IF(ISBLANK(VLOOKUP($B870,INDIRECT(nfl_game_result),MATCH(G$1,INDIRECT(nfl_game_result_header),0),FALSE)),"",VLOOKUP($B870,INDIRECT(nfl_game_result),MATCH(G$1,INDIRECT(nfl_game_result_header),0),FALSE)),"error")</f>
        <v/>
      </c>
      <c r="H870">
        <f ca="1">IFERROR(IF(ISBLANK(VLOOKUP($B870,INDIRECT(nfl_game_result),MATCH(H$1,INDIRECT(nfl_game_result_header),0),FALSE)),"",VLOOKUP($B870,INDIRECT(nfl_game_result),MATCH(H$1,INDIRECT(nfl_game_result_header),0),FALSE)),"error")</f>
        <v>24</v>
      </c>
      <c r="I870">
        <f ca="1">IFERROR(IF(ISBLANK(VLOOKUP($B870,INDIRECT(nfl_game_result),MATCH(I$1,INDIRECT(nfl_game_result_header),0),FALSE)),"",VLOOKUP($B870,INDIRECT(nfl_game_result),MATCH(I$1,INDIRECT(nfl_game_result_header),0),FALSE)),"error")</f>
        <v>20</v>
      </c>
      <c r="J870" t="str">
        <f ca="1">IFERROR(IF(ISBLANK(VLOOKUP($B870,INDIRECT(nfl_game_result),MATCH(J$1,INDIRECT(nfl_game_result_header),0),FALSE)),"",VLOOKUP($B870,INDIRECT(nfl_game_result),MATCH(J$1,INDIRECT(nfl_game_result_header),0),FALSE)),"error")</f>
        <v>CAR</v>
      </c>
      <c r="K870" t="str">
        <f ca="1">IFERROR(IF(ISBLANK(VLOOKUP($B870,INDIRECT(nfl_game_result),MATCH(K$1,INDIRECT(nfl_game_result_header),0),FALSE)),"",VLOOKUP($B870,INDIRECT(nfl_game_result),MATCH(K$1,INDIRECT(nfl_game_result_header),0),FALSE)),"error")</f>
        <v>CAR</v>
      </c>
      <c r="L870" s="23" t="str">
        <f ca="1">IFERROR(IF(ISBLANK(VLOOKUP($B870,INDIRECT(nfl_game_result),MATCH(L$1,INDIRECT(nfl_game_result_header),0),FALSE)),"",VLOOKUP($B870,INDIRECT(nfl_game_result),MATCH(L$1,INDIRECT(nfl_game_result_header),0),FALSE)),"error")</f>
        <v/>
      </c>
      <c r="M870" t="s">
        <v>14</v>
      </c>
      <c r="N870">
        <v>-4</v>
      </c>
      <c r="O870" t="s">
        <v>67</v>
      </c>
      <c r="V870" s="23" t="s">
        <v>416</v>
      </c>
      <c r="W870">
        <f ca="1">VALUE(LEFT(C870, 4))</f>
        <v>2013</v>
      </c>
      <c r="X870">
        <f ca="1">VALUE(MID(C870,6,FIND("_",C870,6)-6))</f>
        <v>11</v>
      </c>
      <c r="Y870" t="str">
        <f ca="1">IF(NOT(OR(ISBLANK(D870),ISBLANK(E870),D870="",E870="")),D870-E870,"")</f>
        <v/>
      </c>
      <c r="Z870" t="str">
        <f ca="1">IF(OR(NOT(ISNUMBER(D870)),ISBLANK(D870),D870="",ISBLANK(N870)),"",ABS(D870-N870))</f>
        <v/>
      </c>
      <c r="AA870">
        <f ca="1">IF(OR(ISBLANK(J870),ISBLANK(O870),J870="",O870=""),"",IF(J870=O870,1,0))</f>
        <v>1</v>
      </c>
      <c r="AB870" t="str">
        <f ca="1">IF(OR(ISBLANK(K870),ISBLANK(Q870),K870="",Q870=""),"",IF(K870=Q870,1,0))</f>
        <v/>
      </c>
      <c r="AC870" s="23" t="str">
        <f t="shared" ca="1" si="13"/>
        <v/>
      </c>
    </row>
    <row r="871" spans="1:29" x14ac:dyDescent="0.25">
      <c r="A871" s="23">
        <v>870</v>
      </c>
      <c r="B871">
        <v>430</v>
      </c>
      <c r="C871" t="str">
        <f ca="1">IFERROR(VLOOKUP($B871,INDIRECT(nfl_game_result),MATCH(C$1,INDIRECT(nfl_game_result_header),0),FALSE),"error")</f>
        <v>2013_12_NOR@ATL</v>
      </c>
      <c r="D871" t="str">
        <f ca="1">IFERROR(IF(ISBLANK(VLOOKUP($B871,INDIRECT(nfl_game_result),MATCH(D$1,INDIRECT(nfl_game_result_header),0),FALSE)),"",VLOOKUP($B871,INDIRECT(nfl_game_result),MATCH(D$1,INDIRECT(nfl_game_result_header),0),FALSE)),"error")</f>
        <v/>
      </c>
      <c r="E871">
        <f ca="1">IFERROR(IF(ISBLANK(VLOOKUP($B871,INDIRECT(nfl_game_result),MATCH(E$1,INDIRECT(nfl_game_result_header),0),FALSE)),"",VLOOKUP($B871,INDIRECT(nfl_game_result),MATCH(E$1,INDIRECT(nfl_game_result_header),0),FALSE)),"error")</f>
        <v>8.5</v>
      </c>
      <c r="F871" s="23" t="str">
        <f ca="1">IFERROR(IF(ISBLANK(VLOOKUP($B871,INDIRECT(nfl_game_result),MATCH(F$1,INDIRECT(nfl_game_result_header),0),FALSE)),"",VLOOKUP($B871,INDIRECT(nfl_game_result),MATCH(F$1,INDIRECT(nfl_game_result_header),0),FALSE)),"error")</f>
        <v/>
      </c>
      <c r="G871" s="23" t="str">
        <f ca="1">IFERROR(IF(ISBLANK(VLOOKUP($B871,INDIRECT(nfl_game_result),MATCH(G$1,INDIRECT(nfl_game_result_header),0),FALSE)),"",VLOOKUP($B871,INDIRECT(nfl_game_result),MATCH(G$1,INDIRECT(nfl_game_result_header),0),FALSE)),"error")</f>
        <v/>
      </c>
      <c r="H871">
        <f ca="1">IFERROR(IF(ISBLANK(VLOOKUP($B871,INDIRECT(nfl_game_result),MATCH(H$1,INDIRECT(nfl_game_result_header),0),FALSE)),"",VLOOKUP($B871,INDIRECT(nfl_game_result),MATCH(H$1,INDIRECT(nfl_game_result_header),0),FALSE)),"error")</f>
        <v>13</v>
      </c>
      <c r="I871">
        <f ca="1">IFERROR(IF(ISBLANK(VLOOKUP($B871,INDIRECT(nfl_game_result),MATCH(I$1,INDIRECT(nfl_game_result_header),0),FALSE)),"",VLOOKUP($B871,INDIRECT(nfl_game_result),MATCH(I$1,INDIRECT(nfl_game_result_header),0),FALSE)),"error")</f>
        <v>17</v>
      </c>
      <c r="J871" t="str">
        <f ca="1">IFERROR(IF(ISBLANK(VLOOKUP($B871,INDIRECT(nfl_game_result),MATCH(J$1,INDIRECT(nfl_game_result_header),0),FALSE)),"",VLOOKUP($B871,INDIRECT(nfl_game_result),MATCH(J$1,INDIRECT(nfl_game_result_header),0),FALSE)),"error")</f>
        <v>ATL</v>
      </c>
      <c r="K871" t="str">
        <f ca="1">IFERROR(IF(ISBLANK(VLOOKUP($B871,INDIRECT(nfl_game_result),MATCH(K$1,INDIRECT(nfl_game_result_header),0),FALSE)),"",VLOOKUP($B871,INDIRECT(nfl_game_result),MATCH(K$1,INDIRECT(nfl_game_result_header),0),FALSE)),"error")</f>
        <v>NOR</v>
      </c>
      <c r="L871" s="23" t="str">
        <f ca="1">IFERROR(IF(ISBLANK(VLOOKUP($B871,INDIRECT(nfl_game_result),MATCH(L$1,INDIRECT(nfl_game_result_header),0),FALSE)),"",VLOOKUP($B871,INDIRECT(nfl_game_result),MATCH(L$1,INDIRECT(nfl_game_result_header),0),FALSE)),"error")</f>
        <v/>
      </c>
      <c r="M871" t="s">
        <v>16</v>
      </c>
      <c r="N871">
        <v>9.5</v>
      </c>
      <c r="O871" t="s">
        <v>20</v>
      </c>
      <c r="V871" s="23" t="s">
        <v>416</v>
      </c>
      <c r="W871">
        <f ca="1">VALUE(LEFT(C871, 4))</f>
        <v>2013</v>
      </c>
      <c r="X871">
        <f ca="1">VALUE(MID(C871,6,FIND("_",C871,6)-6))</f>
        <v>12</v>
      </c>
      <c r="Y871" t="str">
        <f ca="1">IF(NOT(OR(ISBLANK(D871),ISBLANK(E871),D871="",E871="")),D871-E871,"")</f>
        <v/>
      </c>
      <c r="Z871" t="str">
        <f ca="1">IF(OR(NOT(ISNUMBER(D871)),ISBLANK(D871),D871="",ISBLANK(N871)),"",ABS(D871-N871))</f>
        <v/>
      </c>
      <c r="AA871">
        <f ca="1">IF(OR(ISBLANK(J871),ISBLANK(O871),J871="",O871=""),"",IF(J871=O871,1,0))</f>
        <v>1</v>
      </c>
      <c r="AB871" t="str">
        <f ca="1">IF(OR(ISBLANK(K871),ISBLANK(Q871),K871="",Q871=""),"",IF(K871=Q871,1,0))</f>
        <v/>
      </c>
      <c r="AC871" s="23" t="str">
        <f t="shared" ca="1" si="13"/>
        <v/>
      </c>
    </row>
    <row r="872" spans="1:29" x14ac:dyDescent="0.25">
      <c r="A872" s="23">
        <v>871</v>
      </c>
      <c r="B872">
        <v>431</v>
      </c>
      <c r="C872" t="str">
        <f ca="1">IFERROR(VLOOKUP($B872,INDIRECT(nfl_game_result),MATCH(C$1,INDIRECT(nfl_game_result_header),0),FALSE),"error")</f>
        <v>2013_12_CHI@STL</v>
      </c>
      <c r="D872" t="str">
        <f ca="1">IFERROR(IF(ISBLANK(VLOOKUP($B872,INDIRECT(nfl_game_result),MATCH(D$1,INDIRECT(nfl_game_result_header),0),FALSE)),"",VLOOKUP($B872,INDIRECT(nfl_game_result),MATCH(D$1,INDIRECT(nfl_game_result_header),0),FALSE)),"error")</f>
        <v/>
      </c>
      <c r="E872">
        <f ca="1">IFERROR(IF(ISBLANK(VLOOKUP($B872,INDIRECT(nfl_game_result),MATCH(E$1,INDIRECT(nfl_game_result_header),0),FALSE)),"",VLOOKUP($B872,INDIRECT(nfl_game_result),MATCH(E$1,INDIRECT(nfl_game_result_header),0),FALSE)),"error")</f>
        <v>-1.5</v>
      </c>
      <c r="F872" s="23" t="str">
        <f ca="1">IFERROR(IF(ISBLANK(VLOOKUP($B872,INDIRECT(nfl_game_result),MATCH(F$1,INDIRECT(nfl_game_result_header),0),FALSE)),"",VLOOKUP($B872,INDIRECT(nfl_game_result),MATCH(F$1,INDIRECT(nfl_game_result_header),0),FALSE)),"error")</f>
        <v/>
      </c>
      <c r="G872" s="23" t="str">
        <f ca="1">IFERROR(IF(ISBLANK(VLOOKUP($B872,INDIRECT(nfl_game_result),MATCH(G$1,INDIRECT(nfl_game_result_header),0),FALSE)),"",VLOOKUP($B872,INDIRECT(nfl_game_result),MATCH(G$1,INDIRECT(nfl_game_result_header),0),FALSE)),"error")</f>
        <v/>
      </c>
      <c r="H872">
        <f ca="1">IFERROR(IF(ISBLANK(VLOOKUP($B872,INDIRECT(nfl_game_result),MATCH(H$1,INDIRECT(nfl_game_result_header),0),FALSE)),"",VLOOKUP($B872,INDIRECT(nfl_game_result),MATCH(H$1,INDIRECT(nfl_game_result_header),0),FALSE)),"error")</f>
        <v>42</v>
      </c>
      <c r="I872">
        <f ca="1">IFERROR(IF(ISBLANK(VLOOKUP($B872,INDIRECT(nfl_game_result),MATCH(I$1,INDIRECT(nfl_game_result_header),0),FALSE)),"",VLOOKUP($B872,INDIRECT(nfl_game_result),MATCH(I$1,INDIRECT(nfl_game_result_header),0),FALSE)),"error")</f>
        <v>21</v>
      </c>
      <c r="J872" t="str">
        <f ca="1">IFERROR(IF(ISBLANK(VLOOKUP($B872,INDIRECT(nfl_game_result),MATCH(J$1,INDIRECT(nfl_game_result_header),0),FALSE)),"",VLOOKUP($B872,INDIRECT(nfl_game_result),MATCH(J$1,INDIRECT(nfl_game_result_header),0),FALSE)),"error")</f>
        <v>STL</v>
      </c>
      <c r="K872" t="str">
        <f ca="1">IFERROR(IF(ISBLANK(VLOOKUP($B872,INDIRECT(nfl_game_result),MATCH(K$1,INDIRECT(nfl_game_result_header),0),FALSE)),"",VLOOKUP($B872,INDIRECT(nfl_game_result),MATCH(K$1,INDIRECT(nfl_game_result_header),0),FALSE)),"error")</f>
        <v>STL</v>
      </c>
      <c r="L872" s="23" t="str">
        <f ca="1">IFERROR(IF(ISBLANK(VLOOKUP($B872,INDIRECT(nfl_game_result),MATCH(L$1,INDIRECT(nfl_game_result_header),0),FALSE)),"",VLOOKUP($B872,INDIRECT(nfl_game_result),MATCH(L$1,INDIRECT(nfl_game_result_header),0),FALSE)),"error")</f>
        <v/>
      </c>
      <c r="M872" t="s">
        <v>16</v>
      </c>
      <c r="N872">
        <v>3</v>
      </c>
      <c r="O872" t="s">
        <v>91</v>
      </c>
      <c r="V872" s="23" t="s">
        <v>416</v>
      </c>
      <c r="W872">
        <f ca="1">VALUE(LEFT(C872, 4))</f>
        <v>2013</v>
      </c>
      <c r="X872">
        <f ca="1">VALUE(MID(C872,6,FIND("_",C872,6)-6))</f>
        <v>12</v>
      </c>
      <c r="Y872" t="str">
        <f ca="1">IF(NOT(OR(ISBLANK(D872),ISBLANK(E872),D872="",E872="")),D872-E872,"")</f>
        <v/>
      </c>
      <c r="Z872" t="str">
        <f ca="1">IF(OR(NOT(ISNUMBER(D872)),ISBLANK(D872),D872="",ISBLANK(N872)),"",ABS(D872-N872))</f>
        <v/>
      </c>
      <c r="AA872">
        <f ca="1">IF(OR(ISBLANK(J872),ISBLANK(O872),J872="",O872=""),"",IF(J872=O872,1,0))</f>
        <v>1</v>
      </c>
      <c r="AB872" t="str">
        <f ca="1">IF(OR(ISBLANK(K872),ISBLANK(Q872),K872="",Q872=""),"",IF(K872=Q872,1,0))</f>
        <v/>
      </c>
      <c r="AC872" s="23" t="str">
        <f t="shared" ca="1" si="13"/>
        <v/>
      </c>
    </row>
    <row r="873" spans="1:29" x14ac:dyDescent="0.25">
      <c r="A873" s="23">
        <v>872</v>
      </c>
      <c r="B873">
        <v>432</v>
      </c>
      <c r="C873" t="str">
        <f ca="1">IFERROR(VLOOKUP($B873,INDIRECT(nfl_game_result),MATCH(C$1,INDIRECT(nfl_game_result_header),0),FALSE),"error")</f>
        <v>2013_12_PIT@CLE</v>
      </c>
      <c r="D873" t="str">
        <f ca="1">IFERROR(IF(ISBLANK(VLOOKUP($B873,INDIRECT(nfl_game_result),MATCH(D$1,INDIRECT(nfl_game_result_header),0),FALSE)),"",VLOOKUP($B873,INDIRECT(nfl_game_result),MATCH(D$1,INDIRECT(nfl_game_result_header),0),FALSE)),"error")</f>
        <v/>
      </c>
      <c r="E873">
        <f ca="1">IFERROR(IF(ISBLANK(VLOOKUP($B873,INDIRECT(nfl_game_result),MATCH(E$1,INDIRECT(nfl_game_result_header),0),FALSE)),"",VLOOKUP($B873,INDIRECT(nfl_game_result),MATCH(E$1,INDIRECT(nfl_game_result_header),0),FALSE)),"error")</f>
        <v>-2.5</v>
      </c>
      <c r="F873" s="23" t="str">
        <f ca="1">IFERROR(IF(ISBLANK(VLOOKUP($B873,INDIRECT(nfl_game_result),MATCH(F$1,INDIRECT(nfl_game_result_header),0),FALSE)),"",VLOOKUP($B873,INDIRECT(nfl_game_result),MATCH(F$1,INDIRECT(nfl_game_result_header),0),FALSE)),"error")</f>
        <v/>
      </c>
      <c r="G873" s="23" t="str">
        <f ca="1">IFERROR(IF(ISBLANK(VLOOKUP($B873,INDIRECT(nfl_game_result),MATCH(G$1,INDIRECT(nfl_game_result_header),0),FALSE)),"",VLOOKUP($B873,INDIRECT(nfl_game_result),MATCH(G$1,INDIRECT(nfl_game_result_header),0),FALSE)),"error")</f>
        <v/>
      </c>
      <c r="H873">
        <f ca="1">IFERROR(IF(ISBLANK(VLOOKUP($B873,INDIRECT(nfl_game_result),MATCH(H$1,INDIRECT(nfl_game_result_header),0),FALSE)),"",VLOOKUP($B873,INDIRECT(nfl_game_result),MATCH(H$1,INDIRECT(nfl_game_result_header),0),FALSE)),"error")</f>
        <v>11</v>
      </c>
      <c r="I873">
        <f ca="1">IFERROR(IF(ISBLANK(VLOOKUP($B873,INDIRECT(nfl_game_result),MATCH(I$1,INDIRECT(nfl_game_result_header),0),FALSE)),"",VLOOKUP($B873,INDIRECT(nfl_game_result),MATCH(I$1,INDIRECT(nfl_game_result_header),0),FALSE)),"error")</f>
        <v>27</v>
      </c>
      <c r="J873" t="str">
        <f ca="1">IFERROR(IF(ISBLANK(VLOOKUP($B873,INDIRECT(nfl_game_result),MATCH(J$1,INDIRECT(nfl_game_result_header),0),FALSE)),"",VLOOKUP($B873,INDIRECT(nfl_game_result),MATCH(J$1,INDIRECT(nfl_game_result_header),0),FALSE)),"error")</f>
        <v>PIT</v>
      </c>
      <c r="K873" t="str">
        <f ca="1">IFERROR(IF(ISBLANK(VLOOKUP($B873,INDIRECT(nfl_game_result),MATCH(K$1,INDIRECT(nfl_game_result_header),0),FALSE)),"",VLOOKUP($B873,INDIRECT(nfl_game_result),MATCH(K$1,INDIRECT(nfl_game_result_header),0),FALSE)),"error")</f>
        <v>PIT</v>
      </c>
      <c r="L873" s="23" t="str">
        <f ca="1">IFERROR(IF(ISBLANK(VLOOKUP($B873,INDIRECT(nfl_game_result),MATCH(L$1,INDIRECT(nfl_game_result_header),0),FALSE)),"",VLOOKUP($B873,INDIRECT(nfl_game_result),MATCH(L$1,INDIRECT(nfl_game_result_header),0),FALSE)),"error")</f>
        <v/>
      </c>
      <c r="M873" t="s">
        <v>16</v>
      </c>
      <c r="N873">
        <v>-2.5</v>
      </c>
      <c r="O873" t="s">
        <v>87</v>
      </c>
      <c r="V873" s="23" t="s">
        <v>416</v>
      </c>
      <c r="W873">
        <f ca="1">VALUE(LEFT(C873, 4))</f>
        <v>2013</v>
      </c>
      <c r="X873">
        <f ca="1">VALUE(MID(C873,6,FIND("_",C873,6)-6))</f>
        <v>12</v>
      </c>
      <c r="Y873" t="str">
        <f ca="1">IF(NOT(OR(ISBLANK(D873),ISBLANK(E873),D873="",E873="")),D873-E873,"")</f>
        <v/>
      </c>
      <c r="Z873" t="str">
        <f ca="1">IF(OR(NOT(ISNUMBER(D873)),ISBLANK(D873),D873="",ISBLANK(N873)),"",ABS(D873-N873))</f>
        <v/>
      </c>
      <c r="AA873">
        <f ca="1">IF(OR(ISBLANK(J873),ISBLANK(O873),J873="",O873=""),"",IF(J873=O873,1,0))</f>
        <v>1</v>
      </c>
      <c r="AB873" t="str">
        <f ca="1">IF(OR(ISBLANK(K873),ISBLANK(Q873),K873="",Q873=""),"",IF(K873=Q873,1,0))</f>
        <v/>
      </c>
      <c r="AC873" s="23" t="str">
        <f t="shared" ca="1" si="13"/>
        <v/>
      </c>
    </row>
    <row r="874" spans="1:29" x14ac:dyDescent="0.25">
      <c r="A874" s="23">
        <v>873</v>
      </c>
      <c r="B874">
        <v>433</v>
      </c>
      <c r="C874" t="str">
        <f ca="1">IFERROR(VLOOKUP($B874,INDIRECT(nfl_game_result),MATCH(C$1,INDIRECT(nfl_game_result_header),0),FALSE),"error")</f>
        <v>2013_12_TBY@DET</v>
      </c>
      <c r="D874" t="str">
        <f ca="1">IFERROR(IF(ISBLANK(VLOOKUP($B874,INDIRECT(nfl_game_result),MATCH(D$1,INDIRECT(nfl_game_result_header),0),FALSE)),"",VLOOKUP($B874,INDIRECT(nfl_game_result),MATCH(D$1,INDIRECT(nfl_game_result_header),0),FALSE)),"error")</f>
        <v/>
      </c>
      <c r="E874">
        <f ca="1">IFERROR(IF(ISBLANK(VLOOKUP($B874,INDIRECT(nfl_game_result),MATCH(E$1,INDIRECT(nfl_game_result_header),0),FALSE)),"",VLOOKUP($B874,INDIRECT(nfl_game_result),MATCH(E$1,INDIRECT(nfl_game_result_header),0),FALSE)),"error")</f>
        <v>-9.5</v>
      </c>
      <c r="F874" s="23" t="str">
        <f ca="1">IFERROR(IF(ISBLANK(VLOOKUP($B874,INDIRECT(nfl_game_result),MATCH(F$1,INDIRECT(nfl_game_result_header),0),FALSE)),"",VLOOKUP($B874,INDIRECT(nfl_game_result),MATCH(F$1,INDIRECT(nfl_game_result_header),0),FALSE)),"error")</f>
        <v/>
      </c>
      <c r="G874" s="23" t="str">
        <f ca="1">IFERROR(IF(ISBLANK(VLOOKUP($B874,INDIRECT(nfl_game_result),MATCH(G$1,INDIRECT(nfl_game_result_header),0),FALSE)),"",VLOOKUP($B874,INDIRECT(nfl_game_result),MATCH(G$1,INDIRECT(nfl_game_result_header),0),FALSE)),"error")</f>
        <v/>
      </c>
      <c r="H874">
        <f ca="1">IFERROR(IF(ISBLANK(VLOOKUP($B874,INDIRECT(nfl_game_result),MATCH(H$1,INDIRECT(nfl_game_result_header),0),FALSE)),"",VLOOKUP($B874,INDIRECT(nfl_game_result),MATCH(H$1,INDIRECT(nfl_game_result_header),0),FALSE)),"error")</f>
        <v>21</v>
      </c>
      <c r="I874">
        <f ca="1">IFERROR(IF(ISBLANK(VLOOKUP($B874,INDIRECT(nfl_game_result),MATCH(I$1,INDIRECT(nfl_game_result_header),0),FALSE)),"",VLOOKUP($B874,INDIRECT(nfl_game_result),MATCH(I$1,INDIRECT(nfl_game_result_header),0),FALSE)),"error")</f>
        <v>24</v>
      </c>
      <c r="J874" t="str">
        <f ca="1">IFERROR(IF(ISBLANK(VLOOKUP($B874,INDIRECT(nfl_game_result),MATCH(J$1,INDIRECT(nfl_game_result_header),0),FALSE)),"",VLOOKUP($B874,INDIRECT(nfl_game_result),MATCH(J$1,INDIRECT(nfl_game_result_header),0),FALSE)),"error")</f>
        <v>TBY</v>
      </c>
      <c r="K874" t="str">
        <f ca="1">IFERROR(IF(ISBLANK(VLOOKUP($B874,INDIRECT(nfl_game_result),MATCH(K$1,INDIRECT(nfl_game_result_header),0),FALSE)),"",VLOOKUP($B874,INDIRECT(nfl_game_result),MATCH(K$1,INDIRECT(nfl_game_result_header),0),FALSE)),"error")</f>
        <v>TBY</v>
      </c>
      <c r="L874" s="23" t="str">
        <f ca="1">IFERROR(IF(ISBLANK(VLOOKUP($B874,INDIRECT(nfl_game_result),MATCH(L$1,INDIRECT(nfl_game_result_header),0),FALSE)),"",VLOOKUP($B874,INDIRECT(nfl_game_result),MATCH(L$1,INDIRECT(nfl_game_result_header),0),FALSE)),"error")</f>
        <v/>
      </c>
      <c r="M874" t="s">
        <v>16</v>
      </c>
      <c r="N874">
        <v>-8</v>
      </c>
      <c r="O874" t="s">
        <v>334</v>
      </c>
      <c r="V874" s="23" t="s">
        <v>416</v>
      </c>
      <c r="W874">
        <f ca="1">VALUE(LEFT(C874, 4))</f>
        <v>2013</v>
      </c>
      <c r="X874">
        <f ca="1">VALUE(MID(C874,6,FIND("_",C874,6)-6))</f>
        <v>12</v>
      </c>
      <c r="Y874" t="str">
        <f ca="1">IF(NOT(OR(ISBLANK(D874),ISBLANK(E874),D874="",E874="")),D874-E874,"")</f>
        <v/>
      </c>
      <c r="Z874" t="str">
        <f ca="1">IF(OR(NOT(ISNUMBER(D874)),ISBLANK(D874),D874="",ISBLANK(N874)),"",ABS(D874-N874))</f>
        <v/>
      </c>
      <c r="AA874">
        <f ca="1">IF(OR(ISBLANK(J874),ISBLANK(O874),J874="",O874=""),"",IF(J874=O874,1,0))</f>
        <v>1</v>
      </c>
      <c r="AB874" t="str">
        <f ca="1">IF(OR(ISBLANK(K874),ISBLANK(Q874),K874="",Q874=""),"",IF(K874=Q874,1,0))</f>
        <v/>
      </c>
      <c r="AC874" s="23" t="str">
        <f t="shared" ca="1" si="13"/>
        <v/>
      </c>
    </row>
    <row r="875" spans="1:29" x14ac:dyDescent="0.25">
      <c r="A875" s="23">
        <v>874</v>
      </c>
      <c r="B875">
        <v>434</v>
      </c>
      <c r="C875" t="str">
        <f ca="1">IFERROR(VLOOKUP($B875,INDIRECT(nfl_game_result),MATCH(C$1,INDIRECT(nfl_game_result_header),0),FALSE),"error")</f>
        <v>2013_12_MIN@GBY</v>
      </c>
      <c r="D875" t="str">
        <f ca="1">IFERROR(IF(ISBLANK(VLOOKUP($B875,INDIRECT(nfl_game_result),MATCH(D$1,INDIRECT(nfl_game_result_header),0),FALSE)),"",VLOOKUP($B875,INDIRECT(nfl_game_result),MATCH(D$1,INDIRECT(nfl_game_result_header),0),FALSE)),"error")</f>
        <v/>
      </c>
      <c r="E875">
        <f ca="1">IFERROR(IF(ISBLANK(VLOOKUP($B875,INDIRECT(nfl_game_result),MATCH(E$1,INDIRECT(nfl_game_result_header),0),FALSE)),"",VLOOKUP($B875,INDIRECT(nfl_game_result),MATCH(E$1,INDIRECT(nfl_game_result_header),0),FALSE)),"error")</f>
        <v>-4.5</v>
      </c>
      <c r="F875" s="23" t="str">
        <f ca="1">IFERROR(IF(ISBLANK(VLOOKUP($B875,INDIRECT(nfl_game_result),MATCH(F$1,INDIRECT(nfl_game_result_header),0),FALSE)),"",VLOOKUP($B875,INDIRECT(nfl_game_result),MATCH(F$1,INDIRECT(nfl_game_result_header),0),FALSE)),"error")</f>
        <v/>
      </c>
      <c r="G875" s="23" t="str">
        <f ca="1">IFERROR(IF(ISBLANK(VLOOKUP($B875,INDIRECT(nfl_game_result),MATCH(G$1,INDIRECT(nfl_game_result_header),0),FALSE)),"",VLOOKUP($B875,INDIRECT(nfl_game_result),MATCH(G$1,INDIRECT(nfl_game_result_header),0),FALSE)),"error")</f>
        <v/>
      </c>
      <c r="H875">
        <f ca="1">IFERROR(IF(ISBLANK(VLOOKUP($B875,INDIRECT(nfl_game_result),MATCH(H$1,INDIRECT(nfl_game_result_header),0),FALSE)),"",VLOOKUP($B875,INDIRECT(nfl_game_result),MATCH(H$1,INDIRECT(nfl_game_result_header),0),FALSE)),"error")</f>
        <v>26</v>
      </c>
      <c r="I875">
        <f ca="1">IFERROR(IF(ISBLANK(VLOOKUP($B875,INDIRECT(nfl_game_result),MATCH(I$1,INDIRECT(nfl_game_result_header),0),FALSE)),"",VLOOKUP($B875,INDIRECT(nfl_game_result),MATCH(I$1,INDIRECT(nfl_game_result_header),0),FALSE)),"error")</f>
        <v>26</v>
      </c>
      <c r="J875" t="str">
        <f ca="1">IFERROR(IF(ISBLANK(VLOOKUP($B875,INDIRECT(nfl_game_result),MATCH(J$1,INDIRECT(nfl_game_result_header),0),FALSE)),"",VLOOKUP($B875,INDIRECT(nfl_game_result),MATCH(J$1,INDIRECT(nfl_game_result_header),0),FALSE)),"error")</f>
        <v>MIN</v>
      </c>
      <c r="K875" t="str">
        <f ca="1">IFERROR(IF(ISBLANK(VLOOKUP($B875,INDIRECT(nfl_game_result),MATCH(K$1,INDIRECT(nfl_game_result_header),0),FALSE)),"",VLOOKUP($B875,INDIRECT(nfl_game_result),MATCH(K$1,INDIRECT(nfl_game_result_header),0),FALSE)),"error")</f>
        <v>na</v>
      </c>
      <c r="L875" s="23" t="str">
        <f ca="1">IFERROR(IF(ISBLANK(VLOOKUP($B875,INDIRECT(nfl_game_result),MATCH(L$1,INDIRECT(nfl_game_result_header),0),FALSE)),"",VLOOKUP($B875,INDIRECT(nfl_game_result),MATCH(L$1,INDIRECT(nfl_game_result_header),0),FALSE)),"error")</f>
        <v/>
      </c>
      <c r="M875" t="s">
        <v>16</v>
      </c>
      <c r="N875">
        <v>-1.5</v>
      </c>
      <c r="O875" t="s">
        <v>80</v>
      </c>
      <c r="V875" s="23" t="s">
        <v>416</v>
      </c>
      <c r="W875">
        <f ca="1">VALUE(LEFT(C875, 4))</f>
        <v>2013</v>
      </c>
      <c r="X875">
        <f ca="1">VALUE(MID(C875,6,FIND("_",C875,6)-6))</f>
        <v>12</v>
      </c>
      <c r="Y875" t="str">
        <f ca="1">IF(NOT(OR(ISBLANK(D875),ISBLANK(E875),D875="",E875="")),D875-E875,"")</f>
        <v/>
      </c>
      <c r="Z875" t="str">
        <f ca="1">IF(OR(NOT(ISNUMBER(D875)),ISBLANK(D875),D875="",ISBLANK(N875)),"",ABS(D875-N875))</f>
        <v/>
      </c>
      <c r="AA875">
        <f ca="1">IF(OR(ISBLANK(J875),ISBLANK(O875),J875="",O875=""),"",IF(J875=O875,1,0))</f>
        <v>1</v>
      </c>
      <c r="AB875" t="str">
        <f ca="1">IF(OR(ISBLANK(K875),ISBLANK(Q875),K875="",Q875=""),"",IF(K875=Q875,1,0))</f>
        <v/>
      </c>
      <c r="AC875" s="23" t="str">
        <f t="shared" ca="1" si="13"/>
        <v/>
      </c>
    </row>
    <row r="876" spans="1:29" x14ac:dyDescent="0.25">
      <c r="A876" s="23">
        <v>875</v>
      </c>
      <c r="B876">
        <v>435</v>
      </c>
      <c r="C876" t="str">
        <f ca="1">IFERROR(VLOOKUP($B876,INDIRECT(nfl_game_result),MATCH(C$1,INDIRECT(nfl_game_result_header),0),FALSE),"error")</f>
        <v>2013_12_SD@KCY</v>
      </c>
      <c r="D876" t="str">
        <f ca="1">IFERROR(IF(ISBLANK(VLOOKUP($B876,INDIRECT(nfl_game_result),MATCH(D$1,INDIRECT(nfl_game_result_header),0),FALSE)),"",VLOOKUP($B876,INDIRECT(nfl_game_result),MATCH(D$1,INDIRECT(nfl_game_result_header),0),FALSE)),"error")</f>
        <v/>
      </c>
      <c r="E876">
        <f ca="1">IFERROR(IF(ISBLANK(VLOOKUP($B876,INDIRECT(nfl_game_result),MATCH(E$1,INDIRECT(nfl_game_result_header),0),FALSE)),"",VLOOKUP($B876,INDIRECT(nfl_game_result),MATCH(E$1,INDIRECT(nfl_game_result_header),0),FALSE)),"error")</f>
        <v>-5.5</v>
      </c>
      <c r="F876" s="23" t="str">
        <f ca="1">IFERROR(IF(ISBLANK(VLOOKUP($B876,INDIRECT(nfl_game_result),MATCH(F$1,INDIRECT(nfl_game_result_header),0),FALSE)),"",VLOOKUP($B876,INDIRECT(nfl_game_result),MATCH(F$1,INDIRECT(nfl_game_result_header),0),FALSE)),"error")</f>
        <v/>
      </c>
      <c r="G876" s="23" t="str">
        <f ca="1">IFERROR(IF(ISBLANK(VLOOKUP($B876,INDIRECT(nfl_game_result),MATCH(G$1,INDIRECT(nfl_game_result_header),0),FALSE)),"",VLOOKUP($B876,INDIRECT(nfl_game_result),MATCH(G$1,INDIRECT(nfl_game_result_header),0),FALSE)),"error")</f>
        <v/>
      </c>
      <c r="H876">
        <f ca="1">IFERROR(IF(ISBLANK(VLOOKUP($B876,INDIRECT(nfl_game_result),MATCH(H$1,INDIRECT(nfl_game_result_header),0),FALSE)),"",VLOOKUP($B876,INDIRECT(nfl_game_result),MATCH(H$1,INDIRECT(nfl_game_result_header),0),FALSE)),"error")</f>
        <v>38</v>
      </c>
      <c r="I876">
        <f ca="1">IFERROR(IF(ISBLANK(VLOOKUP($B876,INDIRECT(nfl_game_result),MATCH(I$1,INDIRECT(nfl_game_result_header),0),FALSE)),"",VLOOKUP($B876,INDIRECT(nfl_game_result),MATCH(I$1,INDIRECT(nfl_game_result_header),0),FALSE)),"error")</f>
        <v>41</v>
      </c>
      <c r="J876" t="str">
        <f ca="1">IFERROR(IF(ISBLANK(VLOOKUP($B876,INDIRECT(nfl_game_result),MATCH(J$1,INDIRECT(nfl_game_result_header),0),FALSE)),"",VLOOKUP($B876,INDIRECT(nfl_game_result),MATCH(J$1,INDIRECT(nfl_game_result_header),0),FALSE)),"error")</f>
        <v>SD</v>
      </c>
      <c r="K876" t="str">
        <f ca="1">IFERROR(IF(ISBLANK(VLOOKUP($B876,INDIRECT(nfl_game_result),MATCH(K$1,INDIRECT(nfl_game_result_header),0),FALSE)),"",VLOOKUP($B876,INDIRECT(nfl_game_result),MATCH(K$1,INDIRECT(nfl_game_result_header),0),FALSE)),"error")</f>
        <v>SD</v>
      </c>
      <c r="L876" s="23" t="str">
        <f ca="1">IFERROR(IF(ISBLANK(VLOOKUP($B876,INDIRECT(nfl_game_result),MATCH(L$1,INDIRECT(nfl_game_result_header),0),FALSE)),"",VLOOKUP($B876,INDIRECT(nfl_game_result),MATCH(L$1,INDIRECT(nfl_game_result_header),0),FALSE)),"error")</f>
        <v/>
      </c>
      <c r="M876" t="s">
        <v>16</v>
      </c>
      <c r="N876">
        <v>-7</v>
      </c>
      <c r="O876" t="s">
        <v>331</v>
      </c>
      <c r="V876" s="23" t="s">
        <v>416</v>
      </c>
      <c r="W876">
        <f ca="1">VALUE(LEFT(C876, 4))</f>
        <v>2013</v>
      </c>
      <c r="X876">
        <f ca="1">VALUE(MID(C876,6,FIND("_",C876,6)-6))</f>
        <v>12</v>
      </c>
      <c r="Y876" t="str">
        <f ca="1">IF(NOT(OR(ISBLANK(D876),ISBLANK(E876),D876="",E876="")),D876-E876,"")</f>
        <v/>
      </c>
      <c r="Z876" t="str">
        <f ca="1">IF(OR(NOT(ISNUMBER(D876)),ISBLANK(D876),D876="",ISBLANK(N876)),"",ABS(D876-N876))</f>
        <v/>
      </c>
      <c r="AA876">
        <f ca="1">IF(OR(ISBLANK(J876),ISBLANK(O876),J876="",O876=""),"",IF(J876=O876,1,0))</f>
        <v>0</v>
      </c>
      <c r="AB876" t="str">
        <f ca="1">IF(OR(ISBLANK(K876),ISBLANK(Q876),K876="",Q876=""),"",IF(K876=Q876,1,0))</f>
        <v/>
      </c>
      <c r="AC876" s="23" t="str">
        <f t="shared" ca="1" si="13"/>
        <v/>
      </c>
    </row>
    <row r="877" spans="1:29" x14ac:dyDescent="0.25">
      <c r="A877" s="23">
        <v>876</v>
      </c>
      <c r="B877">
        <v>436</v>
      </c>
      <c r="C877" t="str">
        <f ca="1">IFERROR(VLOOKUP($B877,INDIRECT(nfl_game_result),MATCH(C$1,INDIRECT(nfl_game_result_header),0),FALSE),"error")</f>
        <v>2013_12_CAR@MIA</v>
      </c>
      <c r="D877" t="str">
        <f ca="1">IFERROR(IF(ISBLANK(VLOOKUP($B877,INDIRECT(nfl_game_result),MATCH(D$1,INDIRECT(nfl_game_result_header),0),FALSE)),"",VLOOKUP($B877,INDIRECT(nfl_game_result),MATCH(D$1,INDIRECT(nfl_game_result_header),0),FALSE)),"error")</f>
        <v/>
      </c>
      <c r="E877">
        <f ca="1">IFERROR(IF(ISBLANK(VLOOKUP($B877,INDIRECT(nfl_game_result),MATCH(E$1,INDIRECT(nfl_game_result_header),0),FALSE)),"",VLOOKUP($B877,INDIRECT(nfl_game_result),MATCH(E$1,INDIRECT(nfl_game_result_header),0),FALSE)),"error")</f>
        <v>4.5</v>
      </c>
      <c r="F877" s="23" t="str">
        <f ca="1">IFERROR(IF(ISBLANK(VLOOKUP($B877,INDIRECT(nfl_game_result),MATCH(F$1,INDIRECT(nfl_game_result_header),0),FALSE)),"",VLOOKUP($B877,INDIRECT(nfl_game_result),MATCH(F$1,INDIRECT(nfl_game_result_header),0),FALSE)),"error")</f>
        <v/>
      </c>
      <c r="G877" s="23" t="str">
        <f ca="1">IFERROR(IF(ISBLANK(VLOOKUP($B877,INDIRECT(nfl_game_result),MATCH(G$1,INDIRECT(nfl_game_result_header),0),FALSE)),"",VLOOKUP($B877,INDIRECT(nfl_game_result),MATCH(G$1,INDIRECT(nfl_game_result_header),0),FALSE)),"error")</f>
        <v/>
      </c>
      <c r="H877">
        <f ca="1">IFERROR(IF(ISBLANK(VLOOKUP($B877,INDIRECT(nfl_game_result),MATCH(H$1,INDIRECT(nfl_game_result_header),0),FALSE)),"",VLOOKUP($B877,INDIRECT(nfl_game_result),MATCH(H$1,INDIRECT(nfl_game_result_header),0),FALSE)),"error")</f>
        <v>16</v>
      </c>
      <c r="I877">
        <f ca="1">IFERROR(IF(ISBLANK(VLOOKUP($B877,INDIRECT(nfl_game_result),MATCH(I$1,INDIRECT(nfl_game_result_header),0),FALSE)),"",VLOOKUP($B877,INDIRECT(nfl_game_result),MATCH(I$1,INDIRECT(nfl_game_result_header),0),FALSE)),"error")</f>
        <v>20</v>
      </c>
      <c r="J877" t="str">
        <f ca="1">IFERROR(IF(ISBLANK(VLOOKUP($B877,INDIRECT(nfl_game_result),MATCH(J$1,INDIRECT(nfl_game_result_header),0),FALSE)),"",VLOOKUP($B877,INDIRECT(nfl_game_result),MATCH(J$1,INDIRECT(nfl_game_result_header),0),FALSE)),"error")</f>
        <v>MIA</v>
      </c>
      <c r="K877" t="str">
        <f ca="1">IFERROR(IF(ISBLANK(VLOOKUP($B877,INDIRECT(nfl_game_result),MATCH(K$1,INDIRECT(nfl_game_result_header),0),FALSE)),"",VLOOKUP($B877,INDIRECT(nfl_game_result),MATCH(K$1,INDIRECT(nfl_game_result_header),0),FALSE)),"error")</f>
        <v>CAR</v>
      </c>
      <c r="L877" s="23" t="str">
        <f ca="1">IFERROR(IF(ISBLANK(VLOOKUP($B877,INDIRECT(nfl_game_result),MATCH(L$1,INDIRECT(nfl_game_result_header),0),FALSE)),"",VLOOKUP($B877,INDIRECT(nfl_game_result),MATCH(L$1,INDIRECT(nfl_game_result_header),0),FALSE)),"error")</f>
        <v/>
      </c>
      <c r="M877" t="s">
        <v>16</v>
      </c>
      <c r="N877">
        <v>7.5</v>
      </c>
      <c r="O877" t="s">
        <v>67</v>
      </c>
      <c r="V877" s="23" t="s">
        <v>416</v>
      </c>
      <c r="W877">
        <f ca="1">VALUE(LEFT(C877, 4))</f>
        <v>2013</v>
      </c>
      <c r="X877">
        <f ca="1">VALUE(MID(C877,6,FIND("_",C877,6)-6))</f>
        <v>12</v>
      </c>
      <c r="Y877" t="str">
        <f ca="1">IF(NOT(OR(ISBLANK(D877),ISBLANK(E877),D877="",E877="")),D877-E877,"")</f>
        <v/>
      </c>
      <c r="Z877" t="str">
        <f ca="1">IF(OR(NOT(ISNUMBER(D877)),ISBLANK(D877),D877="",ISBLANK(N877)),"",ABS(D877-N877))</f>
        <v/>
      </c>
      <c r="AA877">
        <f ca="1">IF(OR(ISBLANK(J877),ISBLANK(O877),J877="",O877=""),"",IF(J877=O877,1,0))</f>
        <v>0</v>
      </c>
      <c r="AB877" t="str">
        <f ca="1">IF(OR(ISBLANK(K877),ISBLANK(Q877),K877="",Q877=""),"",IF(K877=Q877,1,0))</f>
        <v/>
      </c>
      <c r="AC877" s="23" t="str">
        <f t="shared" ca="1" si="13"/>
        <v/>
      </c>
    </row>
    <row r="878" spans="1:29" x14ac:dyDescent="0.25">
      <c r="A878" s="23">
        <v>877</v>
      </c>
      <c r="B878">
        <v>437</v>
      </c>
      <c r="C878" t="str">
        <f ca="1">IFERROR(VLOOKUP($B878,INDIRECT(nfl_game_result),MATCH(C$1,INDIRECT(nfl_game_result_header),0),FALSE),"error")</f>
        <v>2013_12_NYJ@BAL</v>
      </c>
      <c r="D878" t="str">
        <f ca="1">IFERROR(IF(ISBLANK(VLOOKUP($B878,INDIRECT(nfl_game_result),MATCH(D$1,INDIRECT(nfl_game_result_header),0),FALSE)),"",VLOOKUP($B878,INDIRECT(nfl_game_result),MATCH(D$1,INDIRECT(nfl_game_result_header),0),FALSE)),"error")</f>
        <v/>
      </c>
      <c r="E878">
        <f ca="1">IFERROR(IF(ISBLANK(VLOOKUP($B878,INDIRECT(nfl_game_result),MATCH(E$1,INDIRECT(nfl_game_result_header),0),FALSE)),"",VLOOKUP($B878,INDIRECT(nfl_game_result),MATCH(E$1,INDIRECT(nfl_game_result_header),0),FALSE)),"error")</f>
        <v>-3.5</v>
      </c>
      <c r="F878" s="23" t="str">
        <f ca="1">IFERROR(IF(ISBLANK(VLOOKUP($B878,INDIRECT(nfl_game_result),MATCH(F$1,INDIRECT(nfl_game_result_header),0),FALSE)),"",VLOOKUP($B878,INDIRECT(nfl_game_result),MATCH(F$1,INDIRECT(nfl_game_result_header),0),FALSE)),"error")</f>
        <v/>
      </c>
      <c r="G878" s="23" t="str">
        <f ca="1">IFERROR(IF(ISBLANK(VLOOKUP($B878,INDIRECT(nfl_game_result),MATCH(G$1,INDIRECT(nfl_game_result_header),0),FALSE)),"",VLOOKUP($B878,INDIRECT(nfl_game_result),MATCH(G$1,INDIRECT(nfl_game_result_header),0),FALSE)),"error")</f>
        <v/>
      </c>
      <c r="H878">
        <f ca="1">IFERROR(IF(ISBLANK(VLOOKUP($B878,INDIRECT(nfl_game_result),MATCH(H$1,INDIRECT(nfl_game_result_header),0),FALSE)),"",VLOOKUP($B878,INDIRECT(nfl_game_result),MATCH(H$1,INDIRECT(nfl_game_result_header),0),FALSE)),"error")</f>
        <v>19</v>
      </c>
      <c r="I878">
        <f ca="1">IFERROR(IF(ISBLANK(VLOOKUP($B878,INDIRECT(nfl_game_result),MATCH(I$1,INDIRECT(nfl_game_result_header),0),FALSE)),"",VLOOKUP($B878,INDIRECT(nfl_game_result),MATCH(I$1,INDIRECT(nfl_game_result_header),0),FALSE)),"error")</f>
        <v>3</v>
      </c>
      <c r="J878" t="str">
        <f ca="1">IFERROR(IF(ISBLANK(VLOOKUP($B878,INDIRECT(nfl_game_result),MATCH(J$1,INDIRECT(nfl_game_result_header),0),FALSE)),"",VLOOKUP($B878,INDIRECT(nfl_game_result),MATCH(J$1,INDIRECT(nfl_game_result_header),0),FALSE)),"error")</f>
        <v>BAL</v>
      </c>
      <c r="K878" t="str">
        <f ca="1">IFERROR(IF(ISBLANK(VLOOKUP($B878,INDIRECT(nfl_game_result),MATCH(K$1,INDIRECT(nfl_game_result_header),0),FALSE)),"",VLOOKUP($B878,INDIRECT(nfl_game_result),MATCH(K$1,INDIRECT(nfl_game_result_header),0),FALSE)),"error")</f>
        <v>BAL</v>
      </c>
      <c r="L878" s="23" t="str">
        <f ca="1">IFERROR(IF(ISBLANK(VLOOKUP($B878,INDIRECT(nfl_game_result),MATCH(L$1,INDIRECT(nfl_game_result_header),0),FALSE)),"",VLOOKUP($B878,INDIRECT(nfl_game_result),MATCH(L$1,INDIRECT(nfl_game_result_header),0),FALSE)),"error")</f>
        <v/>
      </c>
      <c r="M878" t="s">
        <v>16</v>
      </c>
      <c r="N878">
        <v>-3.5</v>
      </c>
      <c r="O878" t="s">
        <v>84</v>
      </c>
      <c r="V878" s="23" t="s">
        <v>416</v>
      </c>
      <c r="W878">
        <f ca="1">VALUE(LEFT(C878, 4))</f>
        <v>2013</v>
      </c>
      <c r="X878">
        <f ca="1">VALUE(MID(C878,6,FIND("_",C878,6)-6))</f>
        <v>12</v>
      </c>
      <c r="Y878" t="str">
        <f ca="1">IF(NOT(OR(ISBLANK(D878),ISBLANK(E878),D878="",E878="")),D878-E878,"")</f>
        <v/>
      </c>
      <c r="Z878" t="str">
        <f ca="1">IF(OR(NOT(ISNUMBER(D878)),ISBLANK(D878),D878="",ISBLANK(N878)),"",ABS(D878-N878))</f>
        <v/>
      </c>
      <c r="AA878">
        <f ca="1">IF(OR(ISBLANK(J878),ISBLANK(O878),J878="",O878=""),"",IF(J878=O878,1,0))</f>
        <v>0</v>
      </c>
      <c r="AB878" t="str">
        <f ca="1">IF(OR(ISBLANK(K878),ISBLANK(Q878),K878="",Q878=""),"",IF(K878=Q878,1,0))</f>
        <v/>
      </c>
      <c r="AC878" s="23" t="str">
        <f t="shared" ca="1" si="13"/>
        <v/>
      </c>
    </row>
    <row r="879" spans="1:29" x14ac:dyDescent="0.25">
      <c r="A879" s="23">
        <v>878</v>
      </c>
      <c r="B879">
        <v>438</v>
      </c>
      <c r="C879" t="str">
        <f ca="1">IFERROR(VLOOKUP($B879,INDIRECT(nfl_game_result),MATCH(C$1,INDIRECT(nfl_game_result_header),0),FALSE),"error")</f>
        <v>2013_12_JAX@HOU</v>
      </c>
      <c r="D879" t="str">
        <f ca="1">IFERROR(IF(ISBLANK(VLOOKUP($B879,INDIRECT(nfl_game_result),MATCH(D$1,INDIRECT(nfl_game_result_header),0),FALSE)),"",VLOOKUP($B879,INDIRECT(nfl_game_result),MATCH(D$1,INDIRECT(nfl_game_result_header),0),FALSE)),"error")</f>
        <v/>
      </c>
      <c r="E879">
        <f ca="1">IFERROR(IF(ISBLANK(VLOOKUP($B879,INDIRECT(nfl_game_result),MATCH(E$1,INDIRECT(nfl_game_result_header),0),FALSE)),"",VLOOKUP($B879,INDIRECT(nfl_game_result),MATCH(E$1,INDIRECT(nfl_game_result_header),0),FALSE)),"error")</f>
        <v>-10.5</v>
      </c>
      <c r="F879" s="23" t="str">
        <f ca="1">IFERROR(IF(ISBLANK(VLOOKUP($B879,INDIRECT(nfl_game_result),MATCH(F$1,INDIRECT(nfl_game_result_header),0),FALSE)),"",VLOOKUP($B879,INDIRECT(nfl_game_result),MATCH(F$1,INDIRECT(nfl_game_result_header),0),FALSE)),"error")</f>
        <v/>
      </c>
      <c r="G879" s="23" t="str">
        <f ca="1">IFERROR(IF(ISBLANK(VLOOKUP($B879,INDIRECT(nfl_game_result),MATCH(G$1,INDIRECT(nfl_game_result_header),0),FALSE)),"",VLOOKUP($B879,INDIRECT(nfl_game_result),MATCH(G$1,INDIRECT(nfl_game_result_header),0),FALSE)),"error")</f>
        <v/>
      </c>
      <c r="H879">
        <f ca="1">IFERROR(IF(ISBLANK(VLOOKUP($B879,INDIRECT(nfl_game_result),MATCH(H$1,INDIRECT(nfl_game_result_header),0),FALSE)),"",VLOOKUP($B879,INDIRECT(nfl_game_result),MATCH(H$1,INDIRECT(nfl_game_result_header),0),FALSE)),"error")</f>
        <v>6</v>
      </c>
      <c r="I879">
        <f ca="1">IFERROR(IF(ISBLANK(VLOOKUP($B879,INDIRECT(nfl_game_result),MATCH(I$1,INDIRECT(nfl_game_result_header),0),FALSE)),"",VLOOKUP($B879,INDIRECT(nfl_game_result),MATCH(I$1,INDIRECT(nfl_game_result_header),0),FALSE)),"error")</f>
        <v>13</v>
      </c>
      <c r="J879" t="str">
        <f ca="1">IFERROR(IF(ISBLANK(VLOOKUP($B879,INDIRECT(nfl_game_result),MATCH(J$1,INDIRECT(nfl_game_result_header),0),FALSE)),"",VLOOKUP($B879,INDIRECT(nfl_game_result),MATCH(J$1,INDIRECT(nfl_game_result_header),0),FALSE)),"error")</f>
        <v>JAX</v>
      </c>
      <c r="K879" t="str">
        <f ca="1">IFERROR(IF(ISBLANK(VLOOKUP($B879,INDIRECT(nfl_game_result),MATCH(K$1,INDIRECT(nfl_game_result_header),0),FALSE)),"",VLOOKUP($B879,INDIRECT(nfl_game_result),MATCH(K$1,INDIRECT(nfl_game_result_header),0),FALSE)),"error")</f>
        <v>JAX</v>
      </c>
      <c r="L879" s="23" t="str">
        <f ca="1">IFERROR(IF(ISBLANK(VLOOKUP($B879,INDIRECT(nfl_game_result),MATCH(L$1,INDIRECT(nfl_game_result_header),0),FALSE)),"",VLOOKUP($B879,INDIRECT(nfl_game_result),MATCH(L$1,INDIRECT(nfl_game_result_header),0),FALSE)),"error")</f>
        <v/>
      </c>
      <c r="M879" t="s">
        <v>16</v>
      </c>
      <c r="N879">
        <v>-7.5</v>
      </c>
      <c r="O879" t="s">
        <v>77</v>
      </c>
      <c r="V879" s="23" t="s">
        <v>416</v>
      </c>
      <c r="W879">
        <f ca="1">VALUE(LEFT(C879, 4))</f>
        <v>2013</v>
      </c>
      <c r="X879">
        <f ca="1">VALUE(MID(C879,6,FIND("_",C879,6)-6))</f>
        <v>12</v>
      </c>
      <c r="Y879" t="str">
        <f ca="1">IF(NOT(OR(ISBLANK(D879),ISBLANK(E879),D879="",E879="")),D879-E879,"")</f>
        <v/>
      </c>
      <c r="Z879" t="str">
        <f ca="1">IF(OR(NOT(ISNUMBER(D879)),ISBLANK(D879),D879="",ISBLANK(N879)),"",ABS(D879-N879))</f>
        <v/>
      </c>
      <c r="AA879">
        <f ca="1">IF(OR(ISBLANK(J879),ISBLANK(O879),J879="",O879=""),"",IF(J879=O879,1,0))</f>
        <v>1</v>
      </c>
      <c r="AB879" t="str">
        <f ca="1">IF(OR(ISBLANK(K879),ISBLANK(Q879),K879="",Q879=""),"",IF(K879=Q879,1,0))</f>
        <v/>
      </c>
      <c r="AC879" s="23" t="str">
        <f t="shared" ca="1" si="13"/>
        <v/>
      </c>
    </row>
    <row r="880" spans="1:29" x14ac:dyDescent="0.25">
      <c r="A880" s="23">
        <v>879</v>
      </c>
      <c r="B880">
        <v>439</v>
      </c>
      <c r="C880" t="str">
        <f ca="1">IFERROR(VLOOKUP($B880,INDIRECT(nfl_game_result),MATCH(C$1,INDIRECT(nfl_game_result_header),0),FALSE),"error")</f>
        <v>2013_12_TEN@OAK</v>
      </c>
      <c r="D880" t="str">
        <f ca="1">IFERROR(IF(ISBLANK(VLOOKUP($B880,INDIRECT(nfl_game_result),MATCH(D$1,INDIRECT(nfl_game_result_header),0),FALSE)),"",VLOOKUP($B880,INDIRECT(nfl_game_result),MATCH(D$1,INDIRECT(nfl_game_result_header),0),FALSE)),"error")</f>
        <v/>
      </c>
      <c r="E880">
        <f ca="1">IFERROR(IF(ISBLANK(VLOOKUP($B880,INDIRECT(nfl_game_result),MATCH(E$1,INDIRECT(nfl_game_result_header),0),FALSE)),"",VLOOKUP($B880,INDIRECT(nfl_game_result),MATCH(E$1,INDIRECT(nfl_game_result_header),0),FALSE)),"error")</f>
        <v>-1.5</v>
      </c>
      <c r="F880" s="23" t="str">
        <f ca="1">IFERROR(IF(ISBLANK(VLOOKUP($B880,INDIRECT(nfl_game_result),MATCH(F$1,INDIRECT(nfl_game_result_header),0),FALSE)),"",VLOOKUP($B880,INDIRECT(nfl_game_result),MATCH(F$1,INDIRECT(nfl_game_result_header),0),FALSE)),"error")</f>
        <v/>
      </c>
      <c r="G880" s="23" t="str">
        <f ca="1">IFERROR(IF(ISBLANK(VLOOKUP($B880,INDIRECT(nfl_game_result),MATCH(G$1,INDIRECT(nfl_game_result_header),0),FALSE)),"",VLOOKUP($B880,INDIRECT(nfl_game_result),MATCH(G$1,INDIRECT(nfl_game_result_header),0),FALSE)),"error")</f>
        <v/>
      </c>
      <c r="H880">
        <f ca="1">IFERROR(IF(ISBLANK(VLOOKUP($B880,INDIRECT(nfl_game_result),MATCH(H$1,INDIRECT(nfl_game_result_header),0),FALSE)),"",VLOOKUP($B880,INDIRECT(nfl_game_result),MATCH(H$1,INDIRECT(nfl_game_result_header),0),FALSE)),"error")</f>
        <v>19</v>
      </c>
      <c r="I880">
        <f ca="1">IFERROR(IF(ISBLANK(VLOOKUP($B880,INDIRECT(nfl_game_result),MATCH(I$1,INDIRECT(nfl_game_result_header),0),FALSE)),"",VLOOKUP($B880,INDIRECT(nfl_game_result),MATCH(I$1,INDIRECT(nfl_game_result_header),0),FALSE)),"error")</f>
        <v>23</v>
      </c>
      <c r="J880" t="str">
        <f ca="1">IFERROR(IF(ISBLANK(VLOOKUP($B880,INDIRECT(nfl_game_result),MATCH(J$1,INDIRECT(nfl_game_result_header),0),FALSE)),"",VLOOKUP($B880,INDIRECT(nfl_game_result),MATCH(J$1,INDIRECT(nfl_game_result_header),0),FALSE)),"error")</f>
        <v>TEN</v>
      </c>
      <c r="K880" t="str">
        <f ca="1">IFERROR(IF(ISBLANK(VLOOKUP($B880,INDIRECT(nfl_game_result),MATCH(K$1,INDIRECT(nfl_game_result_header),0),FALSE)),"",VLOOKUP($B880,INDIRECT(nfl_game_result),MATCH(K$1,INDIRECT(nfl_game_result_header),0),FALSE)),"error")</f>
        <v>TEN</v>
      </c>
      <c r="L880" s="23" t="str">
        <f ca="1">IFERROR(IF(ISBLANK(VLOOKUP($B880,INDIRECT(nfl_game_result),MATCH(L$1,INDIRECT(nfl_game_result_header),0),FALSE)),"",VLOOKUP($B880,INDIRECT(nfl_game_result),MATCH(L$1,INDIRECT(nfl_game_result_header),0),FALSE)),"error")</f>
        <v/>
      </c>
      <c r="M880" t="s">
        <v>16</v>
      </c>
      <c r="N880">
        <v>-1.5</v>
      </c>
      <c r="O880" t="s">
        <v>93</v>
      </c>
      <c r="V880" s="23" t="s">
        <v>416</v>
      </c>
      <c r="W880">
        <f ca="1">VALUE(LEFT(C880, 4))</f>
        <v>2013</v>
      </c>
      <c r="X880">
        <f ca="1">VALUE(MID(C880,6,FIND("_",C880,6)-6))</f>
        <v>12</v>
      </c>
      <c r="Y880" t="str">
        <f ca="1">IF(NOT(OR(ISBLANK(D880),ISBLANK(E880),D880="",E880="")),D880-E880,"")</f>
        <v/>
      </c>
      <c r="Z880" t="str">
        <f ca="1">IF(OR(NOT(ISNUMBER(D880)),ISBLANK(D880),D880="",ISBLANK(N880)),"",ABS(D880-N880))</f>
        <v/>
      </c>
      <c r="AA880">
        <f ca="1">IF(OR(ISBLANK(J880),ISBLANK(O880),J880="",O880=""),"",IF(J880=O880,1,0))</f>
        <v>1</v>
      </c>
      <c r="AB880" t="str">
        <f ca="1">IF(OR(ISBLANK(K880),ISBLANK(Q880),K880="",Q880=""),"",IF(K880=Q880,1,0))</f>
        <v/>
      </c>
      <c r="AC880" s="23" t="str">
        <f t="shared" ca="1" si="13"/>
        <v/>
      </c>
    </row>
    <row r="881" spans="1:29" x14ac:dyDescent="0.25">
      <c r="A881" s="23">
        <v>880</v>
      </c>
      <c r="B881">
        <v>440</v>
      </c>
      <c r="C881" t="str">
        <f ca="1">IFERROR(VLOOKUP($B881,INDIRECT(nfl_game_result),MATCH(C$1,INDIRECT(nfl_game_result_header),0),FALSE),"error")</f>
        <v>2013_12_IND@ARI</v>
      </c>
      <c r="D881" t="str">
        <f ca="1">IFERROR(IF(ISBLANK(VLOOKUP($B881,INDIRECT(nfl_game_result),MATCH(D$1,INDIRECT(nfl_game_result_header),0),FALSE)),"",VLOOKUP($B881,INDIRECT(nfl_game_result),MATCH(D$1,INDIRECT(nfl_game_result_header),0),FALSE)),"error")</f>
        <v/>
      </c>
      <c r="E881">
        <f ca="1">IFERROR(IF(ISBLANK(VLOOKUP($B881,INDIRECT(nfl_game_result),MATCH(E$1,INDIRECT(nfl_game_result_header),0),FALSE)),"",VLOOKUP($B881,INDIRECT(nfl_game_result),MATCH(E$1,INDIRECT(nfl_game_result_header),0),FALSE)),"error")</f>
        <v>-2.5</v>
      </c>
      <c r="F881" s="23" t="str">
        <f ca="1">IFERROR(IF(ISBLANK(VLOOKUP($B881,INDIRECT(nfl_game_result),MATCH(F$1,INDIRECT(nfl_game_result_header),0),FALSE)),"",VLOOKUP($B881,INDIRECT(nfl_game_result),MATCH(F$1,INDIRECT(nfl_game_result_header),0),FALSE)),"error")</f>
        <v/>
      </c>
      <c r="G881" s="23" t="str">
        <f ca="1">IFERROR(IF(ISBLANK(VLOOKUP($B881,INDIRECT(nfl_game_result),MATCH(G$1,INDIRECT(nfl_game_result_header),0),FALSE)),"",VLOOKUP($B881,INDIRECT(nfl_game_result),MATCH(G$1,INDIRECT(nfl_game_result_header),0),FALSE)),"error")</f>
        <v/>
      </c>
      <c r="H881">
        <f ca="1">IFERROR(IF(ISBLANK(VLOOKUP($B881,INDIRECT(nfl_game_result),MATCH(H$1,INDIRECT(nfl_game_result_header),0),FALSE)),"",VLOOKUP($B881,INDIRECT(nfl_game_result),MATCH(H$1,INDIRECT(nfl_game_result_header),0),FALSE)),"error")</f>
        <v>40</v>
      </c>
      <c r="I881">
        <f ca="1">IFERROR(IF(ISBLANK(VLOOKUP($B881,INDIRECT(nfl_game_result),MATCH(I$1,INDIRECT(nfl_game_result_header),0),FALSE)),"",VLOOKUP($B881,INDIRECT(nfl_game_result),MATCH(I$1,INDIRECT(nfl_game_result_header),0),FALSE)),"error")</f>
        <v>11</v>
      </c>
      <c r="J881" t="str">
        <f ca="1">IFERROR(IF(ISBLANK(VLOOKUP($B881,INDIRECT(nfl_game_result),MATCH(J$1,INDIRECT(nfl_game_result_header),0),FALSE)),"",VLOOKUP($B881,INDIRECT(nfl_game_result),MATCH(J$1,INDIRECT(nfl_game_result_header),0),FALSE)),"error")</f>
        <v>ARI</v>
      </c>
      <c r="K881" t="str">
        <f ca="1">IFERROR(IF(ISBLANK(VLOOKUP($B881,INDIRECT(nfl_game_result),MATCH(K$1,INDIRECT(nfl_game_result_header),0),FALSE)),"",VLOOKUP($B881,INDIRECT(nfl_game_result),MATCH(K$1,INDIRECT(nfl_game_result_header),0),FALSE)),"error")</f>
        <v>ARI</v>
      </c>
      <c r="L881" s="23" t="str">
        <f ca="1">IFERROR(IF(ISBLANK(VLOOKUP($B881,INDIRECT(nfl_game_result),MATCH(L$1,INDIRECT(nfl_game_result_header),0),FALSE)),"",VLOOKUP($B881,INDIRECT(nfl_game_result),MATCH(L$1,INDIRECT(nfl_game_result_header),0),FALSE)),"error")</f>
        <v/>
      </c>
      <c r="M881" t="s">
        <v>16</v>
      </c>
      <c r="N881">
        <v>2</v>
      </c>
      <c r="O881" t="s">
        <v>64</v>
      </c>
      <c r="V881" s="23" t="s">
        <v>416</v>
      </c>
      <c r="W881">
        <f ca="1">VALUE(LEFT(C881, 4))</f>
        <v>2013</v>
      </c>
      <c r="X881">
        <f ca="1">VALUE(MID(C881,6,FIND("_",C881,6)-6))</f>
        <v>12</v>
      </c>
      <c r="Y881" t="str">
        <f ca="1">IF(NOT(OR(ISBLANK(D881),ISBLANK(E881),D881="",E881="")),D881-E881,"")</f>
        <v/>
      </c>
      <c r="Z881" t="str">
        <f ca="1">IF(OR(NOT(ISNUMBER(D881)),ISBLANK(D881),D881="",ISBLANK(N881)),"",ABS(D881-N881))</f>
        <v/>
      </c>
      <c r="AA881">
        <f ca="1">IF(OR(ISBLANK(J881),ISBLANK(O881),J881="",O881=""),"",IF(J881=O881,1,0))</f>
        <v>1</v>
      </c>
      <c r="AB881" t="str">
        <f ca="1">IF(OR(ISBLANK(K881),ISBLANK(Q881),K881="",Q881=""),"",IF(K881=Q881,1,0))</f>
        <v/>
      </c>
      <c r="AC881" s="23" t="str">
        <f t="shared" ca="1" si="13"/>
        <v/>
      </c>
    </row>
    <row r="882" spans="1:29" x14ac:dyDescent="0.25">
      <c r="A882" s="23">
        <v>881</v>
      </c>
      <c r="B882">
        <v>441</v>
      </c>
      <c r="C882" t="str">
        <f ca="1">IFERROR(VLOOKUP($B882,INDIRECT(nfl_game_result),MATCH(C$1,INDIRECT(nfl_game_result_header),0),FALSE),"error")</f>
        <v>2013_12_DAL@NYG</v>
      </c>
      <c r="D882" t="str">
        <f ca="1">IFERROR(IF(ISBLANK(VLOOKUP($B882,INDIRECT(nfl_game_result),MATCH(D$1,INDIRECT(nfl_game_result_header),0),FALSE)),"",VLOOKUP($B882,INDIRECT(nfl_game_result),MATCH(D$1,INDIRECT(nfl_game_result_header),0),FALSE)),"error")</f>
        <v/>
      </c>
      <c r="E882">
        <f ca="1">IFERROR(IF(ISBLANK(VLOOKUP($B882,INDIRECT(nfl_game_result),MATCH(E$1,INDIRECT(nfl_game_result_header),0),FALSE)),"",VLOOKUP($B882,INDIRECT(nfl_game_result),MATCH(E$1,INDIRECT(nfl_game_result_header),0),FALSE)),"error")</f>
        <v>-2.5</v>
      </c>
      <c r="F882" s="23" t="str">
        <f ca="1">IFERROR(IF(ISBLANK(VLOOKUP($B882,INDIRECT(nfl_game_result),MATCH(F$1,INDIRECT(nfl_game_result_header),0),FALSE)),"",VLOOKUP($B882,INDIRECT(nfl_game_result),MATCH(F$1,INDIRECT(nfl_game_result_header),0),FALSE)),"error")</f>
        <v/>
      </c>
      <c r="G882" s="23" t="str">
        <f ca="1">IFERROR(IF(ISBLANK(VLOOKUP($B882,INDIRECT(nfl_game_result),MATCH(G$1,INDIRECT(nfl_game_result_header),0),FALSE)),"",VLOOKUP($B882,INDIRECT(nfl_game_result),MATCH(G$1,INDIRECT(nfl_game_result_header),0),FALSE)),"error")</f>
        <v/>
      </c>
      <c r="H882">
        <f ca="1">IFERROR(IF(ISBLANK(VLOOKUP($B882,INDIRECT(nfl_game_result),MATCH(H$1,INDIRECT(nfl_game_result_header),0),FALSE)),"",VLOOKUP($B882,INDIRECT(nfl_game_result),MATCH(H$1,INDIRECT(nfl_game_result_header),0),FALSE)),"error")</f>
        <v>21</v>
      </c>
      <c r="I882">
        <f ca="1">IFERROR(IF(ISBLANK(VLOOKUP($B882,INDIRECT(nfl_game_result),MATCH(I$1,INDIRECT(nfl_game_result_header),0),FALSE)),"",VLOOKUP($B882,INDIRECT(nfl_game_result),MATCH(I$1,INDIRECT(nfl_game_result_header),0),FALSE)),"error")</f>
        <v>24</v>
      </c>
      <c r="J882" t="str">
        <f ca="1">IFERROR(IF(ISBLANK(VLOOKUP($B882,INDIRECT(nfl_game_result),MATCH(J$1,INDIRECT(nfl_game_result_header),0),FALSE)),"",VLOOKUP($B882,INDIRECT(nfl_game_result),MATCH(J$1,INDIRECT(nfl_game_result_header),0),FALSE)),"error")</f>
        <v>DAL</v>
      </c>
      <c r="K882" t="str">
        <f ca="1">IFERROR(IF(ISBLANK(VLOOKUP($B882,INDIRECT(nfl_game_result),MATCH(K$1,INDIRECT(nfl_game_result_header),0),FALSE)),"",VLOOKUP($B882,INDIRECT(nfl_game_result),MATCH(K$1,INDIRECT(nfl_game_result_header),0),FALSE)),"error")</f>
        <v>DAL</v>
      </c>
      <c r="L882" s="23" t="str">
        <f ca="1">IFERROR(IF(ISBLANK(VLOOKUP($B882,INDIRECT(nfl_game_result),MATCH(L$1,INDIRECT(nfl_game_result_header),0),FALSE)),"",VLOOKUP($B882,INDIRECT(nfl_game_result),MATCH(L$1,INDIRECT(nfl_game_result_header),0),FALSE)),"error")</f>
        <v/>
      </c>
      <c r="M882" t="s">
        <v>16</v>
      </c>
      <c r="N882">
        <v>1</v>
      </c>
      <c r="O882" t="s">
        <v>71</v>
      </c>
      <c r="V882" s="23" t="s">
        <v>416</v>
      </c>
      <c r="W882">
        <f ca="1">VALUE(LEFT(C882, 4))</f>
        <v>2013</v>
      </c>
      <c r="X882">
        <f ca="1">VALUE(MID(C882,6,FIND("_",C882,6)-6))</f>
        <v>12</v>
      </c>
      <c r="Y882" t="str">
        <f ca="1">IF(NOT(OR(ISBLANK(D882),ISBLANK(E882),D882="",E882="")),D882-E882,"")</f>
        <v/>
      </c>
      <c r="Z882" t="str">
        <f ca="1">IF(OR(NOT(ISNUMBER(D882)),ISBLANK(D882),D882="",ISBLANK(N882)),"",ABS(D882-N882))</f>
        <v/>
      </c>
      <c r="AA882">
        <f ca="1">IF(OR(ISBLANK(J882),ISBLANK(O882),J882="",O882=""),"",IF(J882=O882,1,0))</f>
        <v>1</v>
      </c>
      <c r="AB882" t="str">
        <f ca="1">IF(OR(ISBLANK(K882),ISBLANK(Q882),K882="",Q882=""),"",IF(K882=Q882,1,0))</f>
        <v/>
      </c>
      <c r="AC882" s="23" t="str">
        <f t="shared" ca="1" si="13"/>
        <v/>
      </c>
    </row>
    <row r="883" spans="1:29" x14ac:dyDescent="0.25">
      <c r="A883" s="23">
        <v>882</v>
      </c>
      <c r="B883">
        <v>442</v>
      </c>
      <c r="C883" t="str">
        <f ca="1">IFERROR(VLOOKUP($B883,INDIRECT(nfl_game_result),MATCH(C$1,INDIRECT(nfl_game_result_header),0),FALSE),"error")</f>
        <v>2013_12_DEN@NWE</v>
      </c>
      <c r="D883" t="str">
        <f ca="1">IFERROR(IF(ISBLANK(VLOOKUP($B883,INDIRECT(nfl_game_result),MATCH(D$1,INDIRECT(nfl_game_result_header),0),FALSE)),"",VLOOKUP($B883,INDIRECT(nfl_game_result),MATCH(D$1,INDIRECT(nfl_game_result_header),0),FALSE)),"error")</f>
        <v/>
      </c>
      <c r="E883">
        <f ca="1">IFERROR(IF(ISBLANK(VLOOKUP($B883,INDIRECT(nfl_game_result),MATCH(E$1,INDIRECT(nfl_game_result_header),0),FALSE)),"",VLOOKUP($B883,INDIRECT(nfl_game_result),MATCH(E$1,INDIRECT(nfl_game_result_header),0),FALSE)),"error")</f>
        <v>2.5</v>
      </c>
      <c r="F883" s="23" t="str">
        <f ca="1">IFERROR(IF(ISBLANK(VLOOKUP($B883,INDIRECT(nfl_game_result),MATCH(F$1,INDIRECT(nfl_game_result_header),0),FALSE)),"",VLOOKUP($B883,INDIRECT(nfl_game_result),MATCH(F$1,INDIRECT(nfl_game_result_header),0),FALSE)),"error")</f>
        <v/>
      </c>
      <c r="G883" s="23" t="str">
        <f ca="1">IFERROR(IF(ISBLANK(VLOOKUP($B883,INDIRECT(nfl_game_result),MATCH(G$1,INDIRECT(nfl_game_result_header),0),FALSE)),"",VLOOKUP($B883,INDIRECT(nfl_game_result),MATCH(G$1,INDIRECT(nfl_game_result_header),0),FALSE)),"error")</f>
        <v/>
      </c>
      <c r="H883">
        <f ca="1">IFERROR(IF(ISBLANK(VLOOKUP($B883,INDIRECT(nfl_game_result),MATCH(H$1,INDIRECT(nfl_game_result_header),0),FALSE)),"",VLOOKUP($B883,INDIRECT(nfl_game_result),MATCH(H$1,INDIRECT(nfl_game_result_header),0),FALSE)),"error")</f>
        <v>34</v>
      </c>
      <c r="I883">
        <f ca="1">IFERROR(IF(ISBLANK(VLOOKUP($B883,INDIRECT(nfl_game_result),MATCH(I$1,INDIRECT(nfl_game_result_header),0),FALSE)),"",VLOOKUP($B883,INDIRECT(nfl_game_result),MATCH(I$1,INDIRECT(nfl_game_result_header),0),FALSE)),"error")</f>
        <v>31</v>
      </c>
      <c r="J883" t="str">
        <f ca="1">IFERROR(IF(ISBLANK(VLOOKUP($B883,INDIRECT(nfl_game_result),MATCH(J$1,INDIRECT(nfl_game_result_header),0),FALSE)),"",VLOOKUP($B883,INDIRECT(nfl_game_result),MATCH(J$1,INDIRECT(nfl_game_result_header),0),FALSE)),"error")</f>
        <v>NWE</v>
      </c>
      <c r="K883" t="str">
        <f ca="1">IFERROR(IF(ISBLANK(VLOOKUP($B883,INDIRECT(nfl_game_result),MATCH(K$1,INDIRECT(nfl_game_result_header),0),FALSE)),"",VLOOKUP($B883,INDIRECT(nfl_game_result),MATCH(K$1,INDIRECT(nfl_game_result_header),0),FALSE)),"error")</f>
        <v>NWE</v>
      </c>
      <c r="L883" s="23" t="str">
        <f ca="1">IFERROR(IF(ISBLANK(VLOOKUP($B883,INDIRECT(nfl_game_result),MATCH(L$1,INDIRECT(nfl_game_result_header),0),FALSE)),"",VLOOKUP($B883,INDIRECT(nfl_game_result),MATCH(L$1,INDIRECT(nfl_game_result_header),0),FALSE)),"error")</f>
        <v/>
      </c>
      <c r="M883" t="s">
        <v>16</v>
      </c>
      <c r="N883">
        <v>5.5</v>
      </c>
      <c r="O883" t="s">
        <v>72</v>
      </c>
      <c r="V883" s="23" t="s">
        <v>416</v>
      </c>
      <c r="W883">
        <f ca="1">VALUE(LEFT(C883, 4))</f>
        <v>2013</v>
      </c>
      <c r="X883">
        <f ca="1">VALUE(MID(C883,6,FIND("_",C883,6)-6))</f>
        <v>12</v>
      </c>
      <c r="Y883" t="str">
        <f ca="1">IF(NOT(OR(ISBLANK(D883),ISBLANK(E883),D883="",E883="")),D883-E883,"")</f>
        <v/>
      </c>
      <c r="Z883" t="str">
        <f ca="1">IF(OR(NOT(ISNUMBER(D883)),ISBLANK(D883),D883="",ISBLANK(N883)),"",ABS(D883-N883))</f>
        <v/>
      </c>
      <c r="AA883">
        <f ca="1">IF(OR(ISBLANK(J883),ISBLANK(O883),J883="",O883=""),"",IF(J883=O883,1,0))</f>
        <v>0</v>
      </c>
      <c r="AB883" t="str">
        <f ca="1">IF(OR(ISBLANK(K883),ISBLANK(Q883),K883="",Q883=""),"",IF(K883=Q883,1,0))</f>
        <v/>
      </c>
      <c r="AC883" s="23" t="str">
        <f t="shared" ca="1" si="13"/>
        <v/>
      </c>
    </row>
    <row r="884" spans="1:29" x14ac:dyDescent="0.25">
      <c r="A884" s="23">
        <v>883</v>
      </c>
      <c r="B884">
        <v>443</v>
      </c>
      <c r="C884" t="str">
        <f ca="1">IFERROR(VLOOKUP($B884,INDIRECT(nfl_game_result),MATCH(C$1,INDIRECT(nfl_game_result_header),0),FALSE),"error")</f>
        <v>2013_12_SFO@WAS</v>
      </c>
      <c r="D884" t="str">
        <f ca="1">IFERROR(IF(ISBLANK(VLOOKUP($B884,INDIRECT(nfl_game_result),MATCH(D$1,INDIRECT(nfl_game_result_header),0),FALSE)),"",VLOOKUP($B884,INDIRECT(nfl_game_result),MATCH(D$1,INDIRECT(nfl_game_result_header),0),FALSE)),"error")</f>
        <v/>
      </c>
      <c r="E884">
        <f ca="1">IFERROR(IF(ISBLANK(VLOOKUP($B884,INDIRECT(nfl_game_result),MATCH(E$1,INDIRECT(nfl_game_result_header),0),FALSE)),"",VLOOKUP($B884,INDIRECT(nfl_game_result),MATCH(E$1,INDIRECT(nfl_game_result_header),0),FALSE)),"error")</f>
        <v>5.5</v>
      </c>
      <c r="F884" s="23" t="str">
        <f ca="1">IFERROR(IF(ISBLANK(VLOOKUP($B884,INDIRECT(nfl_game_result),MATCH(F$1,INDIRECT(nfl_game_result_header),0),FALSE)),"",VLOOKUP($B884,INDIRECT(nfl_game_result),MATCH(F$1,INDIRECT(nfl_game_result_header),0),FALSE)),"error")</f>
        <v/>
      </c>
      <c r="G884" s="23" t="str">
        <f ca="1">IFERROR(IF(ISBLANK(VLOOKUP($B884,INDIRECT(nfl_game_result),MATCH(G$1,INDIRECT(nfl_game_result_header),0),FALSE)),"",VLOOKUP($B884,INDIRECT(nfl_game_result),MATCH(G$1,INDIRECT(nfl_game_result_header),0),FALSE)),"error")</f>
        <v/>
      </c>
      <c r="H884">
        <f ca="1">IFERROR(IF(ISBLANK(VLOOKUP($B884,INDIRECT(nfl_game_result),MATCH(H$1,INDIRECT(nfl_game_result_header),0),FALSE)),"",VLOOKUP($B884,INDIRECT(nfl_game_result),MATCH(H$1,INDIRECT(nfl_game_result_header),0),FALSE)),"error")</f>
        <v>6</v>
      </c>
      <c r="I884">
        <f ca="1">IFERROR(IF(ISBLANK(VLOOKUP($B884,INDIRECT(nfl_game_result),MATCH(I$1,INDIRECT(nfl_game_result_header),0),FALSE)),"",VLOOKUP($B884,INDIRECT(nfl_game_result),MATCH(I$1,INDIRECT(nfl_game_result_header),0),FALSE)),"error")</f>
        <v>27</v>
      </c>
      <c r="J884" t="str">
        <f ca="1">IFERROR(IF(ISBLANK(VLOOKUP($B884,INDIRECT(nfl_game_result),MATCH(J$1,INDIRECT(nfl_game_result_header),0),FALSE)),"",VLOOKUP($B884,INDIRECT(nfl_game_result),MATCH(J$1,INDIRECT(nfl_game_result_header),0),FALSE)),"error")</f>
        <v>SFO</v>
      </c>
      <c r="K884" t="str">
        <f ca="1">IFERROR(IF(ISBLANK(VLOOKUP($B884,INDIRECT(nfl_game_result),MATCH(K$1,INDIRECT(nfl_game_result_header),0),FALSE)),"",VLOOKUP($B884,INDIRECT(nfl_game_result),MATCH(K$1,INDIRECT(nfl_game_result_header),0),FALSE)),"error")</f>
        <v>SFO</v>
      </c>
      <c r="L884" s="23" t="str">
        <f ca="1">IFERROR(IF(ISBLANK(VLOOKUP($B884,INDIRECT(nfl_game_result),MATCH(L$1,INDIRECT(nfl_game_result_header),0),FALSE)),"",VLOOKUP($B884,INDIRECT(nfl_game_result),MATCH(L$1,INDIRECT(nfl_game_result_header),0),FALSE)),"error")</f>
        <v/>
      </c>
      <c r="M884" t="s">
        <v>16</v>
      </c>
      <c r="N884">
        <v>4.5</v>
      </c>
      <c r="O884" t="s">
        <v>94</v>
      </c>
      <c r="V884" s="23" t="s">
        <v>416</v>
      </c>
      <c r="W884">
        <f ca="1">VALUE(LEFT(C884, 4))</f>
        <v>2013</v>
      </c>
      <c r="X884">
        <f ca="1">VALUE(MID(C884,6,FIND("_",C884,6)-6))</f>
        <v>12</v>
      </c>
      <c r="Y884" t="str">
        <f ca="1">IF(NOT(OR(ISBLANK(D884),ISBLANK(E884),D884="",E884="")),D884-E884,"")</f>
        <v/>
      </c>
      <c r="Z884" t="str">
        <f ca="1">IF(OR(NOT(ISNUMBER(D884)),ISBLANK(D884),D884="",ISBLANK(N884)),"",ABS(D884-N884))</f>
        <v/>
      </c>
      <c r="AA884">
        <f ca="1">IF(OR(ISBLANK(J884),ISBLANK(O884),J884="",O884=""),"",IF(J884=O884,1,0))</f>
        <v>0</v>
      </c>
      <c r="AB884" t="str">
        <f ca="1">IF(OR(ISBLANK(K884),ISBLANK(Q884),K884="",Q884=""),"",IF(K884=Q884,1,0))</f>
        <v/>
      </c>
      <c r="AC884" s="23" t="str">
        <f t="shared" ca="1" si="13"/>
        <v/>
      </c>
    </row>
    <row r="885" spans="1:29" x14ac:dyDescent="0.25">
      <c r="A885" s="23">
        <v>884</v>
      </c>
      <c r="B885">
        <v>430</v>
      </c>
      <c r="C885" t="str">
        <f ca="1">IFERROR(VLOOKUP($B885,INDIRECT(nfl_game_result),MATCH(C$1,INDIRECT(nfl_game_result_header),0),FALSE),"error")</f>
        <v>2013_12_NOR@ATL</v>
      </c>
      <c r="D885" t="str">
        <f ca="1">IFERROR(IF(ISBLANK(VLOOKUP($B885,INDIRECT(nfl_game_result),MATCH(D$1,INDIRECT(nfl_game_result_header),0),FALSE)),"",VLOOKUP($B885,INDIRECT(nfl_game_result),MATCH(D$1,INDIRECT(nfl_game_result_header),0),FALSE)),"error")</f>
        <v/>
      </c>
      <c r="E885">
        <f ca="1">IFERROR(IF(ISBLANK(VLOOKUP($B885,INDIRECT(nfl_game_result),MATCH(E$1,INDIRECT(nfl_game_result_header),0),FALSE)),"",VLOOKUP($B885,INDIRECT(nfl_game_result),MATCH(E$1,INDIRECT(nfl_game_result_header),0),FALSE)),"error")</f>
        <v>8.5</v>
      </c>
      <c r="F885" s="23" t="str">
        <f ca="1">IFERROR(IF(ISBLANK(VLOOKUP($B885,INDIRECT(nfl_game_result),MATCH(F$1,INDIRECT(nfl_game_result_header),0),FALSE)),"",VLOOKUP($B885,INDIRECT(nfl_game_result),MATCH(F$1,INDIRECT(nfl_game_result_header),0),FALSE)),"error")</f>
        <v/>
      </c>
      <c r="G885" s="23" t="str">
        <f ca="1">IFERROR(IF(ISBLANK(VLOOKUP($B885,INDIRECT(nfl_game_result),MATCH(G$1,INDIRECT(nfl_game_result_header),0),FALSE)),"",VLOOKUP($B885,INDIRECT(nfl_game_result),MATCH(G$1,INDIRECT(nfl_game_result_header),0),FALSE)),"error")</f>
        <v/>
      </c>
      <c r="H885">
        <f ca="1">IFERROR(IF(ISBLANK(VLOOKUP($B885,INDIRECT(nfl_game_result),MATCH(H$1,INDIRECT(nfl_game_result_header),0),FALSE)),"",VLOOKUP($B885,INDIRECT(nfl_game_result),MATCH(H$1,INDIRECT(nfl_game_result_header),0),FALSE)),"error")</f>
        <v>13</v>
      </c>
      <c r="I885">
        <f ca="1">IFERROR(IF(ISBLANK(VLOOKUP($B885,INDIRECT(nfl_game_result),MATCH(I$1,INDIRECT(nfl_game_result_header),0),FALSE)),"",VLOOKUP($B885,INDIRECT(nfl_game_result),MATCH(I$1,INDIRECT(nfl_game_result_header),0),FALSE)),"error")</f>
        <v>17</v>
      </c>
      <c r="J885" t="str">
        <f ca="1">IFERROR(IF(ISBLANK(VLOOKUP($B885,INDIRECT(nfl_game_result),MATCH(J$1,INDIRECT(nfl_game_result_header),0),FALSE)),"",VLOOKUP($B885,INDIRECT(nfl_game_result),MATCH(J$1,INDIRECT(nfl_game_result_header),0),FALSE)),"error")</f>
        <v>ATL</v>
      </c>
      <c r="K885" t="str">
        <f ca="1">IFERROR(IF(ISBLANK(VLOOKUP($B885,INDIRECT(nfl_game_result),MATCH(K$1,INDIRECT(nfl_game_result_header),0),FALSE)),"",VLOOKUP($B885,INDIRECT(nfl_game_result),MATCH(K$1,INDIRECT(nfl_game_result_header),0),FALSE)),"error")</f>
        <v>NOR</v>
      </c>
      <c r="L885" s="23" t="str">
        <f ca="1">IFERROR(IF(ISBLANK(VLOOKUP($B885,INDIRECT(nfl_game_result),MATCH(L$1,INDIRECT(nfl_game_result_header),0),FALSE)),"",VLOOKUP($B885,INDIRECT(nfl_game_result),MATCH(L$1,INDIRECT(nfl_game_result_header),0),FALSE)),"error")</f>
        <v/>
      </c>
      <c r="M885" t="s">
        <v>14</v>
      </c>
      <c r="N885">
        <v>10</v>
      </c>
      <c r="O885" t="s">
        <v>20</v>
      </c>
      <c r="V885" s="23" t="s">
        <v>416</v>
      </c>
      <c r="W885">
        <f ca="1">VALUE(LEFT(C885, 4))</f>
        <v>2013</v>
      </c>
      <c r="X885">
        <f ca="1">VALUE(MID(C885,6,FIND("_",C885,6)-6))</f>
        <v>12</v>
      </c>
      <c r="Y885" t="str">
        <f ca="1">IF(NOT(OR(ISBLANK(D885),ISBLANK(E885),D885="",E885="")),D885-E885,"")</f>
        <v/>
      </c>
      <c r="Z885" t="str">
        <f ca="1">IF(OR(NOT(ISNUMBER(D885)),ISBLANK(D885),D885="",ISBLANK(N885)),"",ABS(D885-N885))</f>
        <v/>
      </c>
      <c r="AA885">
        <f ca="1">IF(OR(ISBLANK(J885),ISBLANK(O885),J885="",O885=""),"",IF(J885=O885,1,0))</f>
        <v>1</v>
      </c>
      <c r="AB885" t="str">
        <f ca="1">IF(OR(ISBLANK(K885),ISBLANK(Q885),K885="",Q885=""),"",IF(K885=Q885,1,0))</f>
        <v/>
      </c>
      <c r="AC885" s="23" t="str">
        <f t="shared" ca="1" si="13"/>
        <v/>
      </c>
    </row>
    <row r="886" spans="1:29" x14ac:dyDescent="0.25">
      <c r="A886" s="23">
        <v>885</v>
      </c>
      <c r="B886">
        <v>431</v>
      </c>
      <c r="C886" t="str">
        <f ca="1">IFERROR(VLOOKUP($B886,INDIRECT(nfl_game_result),MATCH(C$1,INDIRECT(nfl_game_result_header),0),FALSE),"error")</f>
        <v>2013_12_CHI@STL</v>
      </c>
      <c r="D886" t="str">
        <f ca="1">IFERROR(IF(ISBLANK(VLOOKUP($B886,INDIRECT(nfl_game_result),MATCH(D$1,INDIRECT(nfl_game_result_header),0),FALSE)),"",VLOOKUP($B886,INDIRECT(nfl_game_result),MATCH(D$1,INDIRECT(nfl_game_result_header),0),FALSE)),"error")</f>
        <v/>
      </c>
      <c r="E886">
        <f ca="1">IFERROR(IF(ISBLANK(VLOOKUP($B886,INDIRECT(nfl_game_result),MATCH(E$1,INDIRECT(nfl_game_result_header),0),FALSE)),"",VLOOKUP($B886,INDIRECT(nfl_game_result),MATCH(E$1,INDIRECT(nfl_game_result_header),0),FALSE)),"error")</f>
        <v>-1.5</v>
      </c>
      <c r="F886" s="23" t="str">
        <f ca="1">IFERROR(IF(ISBLANK(VLOOKUP($B886,INDIRECT(nfl_game_result),MATCH(F$1,INDIRECT(nfl_game_result_header),0),FALSE)),"",VLOOKUP($B886,INDIRECT(nfl_game_result),MATCH(F$1,INDIRECT(nfl_game_result_header),0),FALSE)),"error")</f>
        <v/>
      </c>
      <c r="G886" s="23" t="str">
        <f ca="1">IFERROR(IF(ISBLANK(VLOOKUP($B886,INDIRECT(nfl_game_result),MATCH(G$1,INDIRECT(nfl_game_result_header),0),FALSE)),"",VLOOKUP($B886,INDIRECT(nfl_game_result),MATCH(G$1,INDIRECT(nfl_game_result_header),0),FALSE)),"error")</f>
        <v/>
      </c>
      <c r="H886">
        <f ca="1">IFERROR(IF(ISBLANK(VLOOKUP($B886,INDIRECT(nfl_game_result),MATCH(H$1,INDIRECT(nfl_game_result_header),0),FALSE)),"",VLOOKUP($B886,INDIRECT(nfl_game_result),MATCH(H$1,INDIRECT(nfl_game_result_header),0),FALSE)),"error")</f>
        <v>42</v>
      </c>
      <c r="I886">
        <f ca="1">IFERROR(IF(ISBLANK(VLOOKUP($B886,INDIRECT(nfl_game_result),MATCH(I$1,INDIRECT(nfl_game_result_header),0),FALSE)),"",VLOOKUP($B886,INDIRECT(nfl_game_result),MATCH(I$1,INDIRECT(nfl_game_result_header),0),FALSE)),"error")</f>
        <v>21</v>
      </c>
      <c r="J886" t="str">
        <f ca="1">IFERROR(IF(ISBLANK(VLOOKUP($B886,INDIRECT(nfl_game_result),MATCH(J$1,INDIRECT(nfl_game_result_header),0),FALSE)),"",VLOOKUP($B886,INDIRECT(nfl_game_result),MATCH(J$1,INDIRECT(nfl_game_result_header),0),FALSE)),"error")</f>
        <v>STL</v>
      </c>
      <c r="K886" t="str">
        <f ca="1">IFERROR(IF(ISBLANK(VLOOKUP($B886,INDIRECT(nfl_game_result),MATCH(K$1,INDIRECT(nfl_game_result_header),0),FALSE)),"",VLOOKUP($B886,INDIRECT(nfl_game_result),MATCH(K$1,INDIRECT(nfl_game_result_header),0),FALSE)),"error")</f>
        <v>STL</v>
      </c>
      <c r="L886" s="23" t="str">
        <f ca="1">IFERROR(IF(ISBLANK(VLOOKUP($B886,INDIRECT(nfl_game_result),MATCH(L$1,INDIRECT(nfl_game_result_header),0),FALSE)),"",VLOOKUP($B886,INDIRECT(nfl_game_result),MATCH(L$1,INDIRECT(nfl_game_result_header),0),FALSE)),"error")</f>
        <v/>
      </c>
      <c r="M886" t="s">
        <v>14</v>
      </c>
      <c r="N886">
        <v>1.5</v>
      </c>
      <c r="O886" t="s">
        <v>91</v>
      </c>
      <c r="V886" s="23" t="s">
        <v>416</v>
      </c>
      <c r="W886">
        <f ca="1">VALUE(LEFT(C886, 4))</f>
        <v>2013</v>
      </c>
      <c r="X886">
        <f ca="1">VALUE(MID(C886,6,FIND("_",C886,6)-6))</f>
        <v>12</v>
      </c>
      <c r="Y886" t="str">
        <f ca="1">IF(NOT(OR(ISBLANK(D886),ISBLANK(E886),D886="",E886="")),D886-E886,"")</f>
        <v/>
      </c>
      <c r="Z886" t="str">
        <f ca="1">IF(OR(NOT(ISNUMBER(D886)),ISBLANK(D886),D886="",ISBLANK(N886)),"",ABS(D886-N886))</f>
        <v/>
      </c>
      <c r="AA886">
        <f ca="1">IF(OR(ISBLANK(J886),ISBLANK(O886),J886="",O886=""),"",IF(J886=O886,1,0))</f>
        <v>1</v>
      </c>
      <c r="AB886" t="str">
        <f ca="1">IF(OR(ISBLANK(K886),ISBLANK(Q886),K886="",Q886=""),"",IF(K886=Q886,1,0))</f>
        <v/>
      </c>
      <c r="AC886" s="23" t="str">
        <f t="shared" ca="1" si="13"/>
        <v/>
      </c>
    </row>
    <row r="887" spans="1:29" x14ac:dyDescent="0.25">
      <c r="A887" s="23">
        <v>886</v>
      </c>
      <c r="B887">
        <v>432</v>
      </c>
      <c r="C887" t="str">
        <f ca="1">IFERROR(VLOOKUP($B887,INDIRECT(nfl_game_result),MATCH(C$1,INDIRECT(nfl_game_result_header),0),FALSE),"error")</f>
        <v>2013_12_PIT@CLE</v>
      </c>
      <c r="D887" t="str">
        <f ca="1">IFERROR(IF(ISBLANK(VLOOKUP($B887,INDIRECT(nfl_game_result),MATCH(D$1,INDIRECT(nfl_game_result_header),0),FALSE)),"",VLOOKUP($B887,INDIRECT(nfl_game_result),MATCH(D$1,INDIRECT(nfl_game_result_header),0),FALSE)),"error")</f>
        <v/>
      </c>
      <c r="E887">
        <f ca="1">IFERROR(IF(ISBLANK(VLOOKUP($B887,INDIRECT(nfl_game_result),MATCH(E$1,INDIRECT(nfl_game_result_header),0),FALSE)),"",VLOOKUP($B887,INDIRECT(nfl_game_result),MATCH(E$1,INDIRECT(nfl_game_result_header),0),FALSE)),"error")</f>
        <v>-2.5</v>
      </c>
      <c r="F887" s="23" t="str">
        <f ca="1">IFERROR(IF(ISBLANK(VLOOKUP($B887,INDIRECT(nfl_game_result),MATCH(F$1,INDIRECT(nfl_game_result_header),0),FALSE)),"",VLOOKUP($B887,INDIRECT(nfl_game_result),MATCH(F$1,INDIRECT(nfl_game_result_header),0),FALSE)),"error")</f>
        <v/>
      </c>
      <c r="G887" s="23" t="str">
        <f ca="1">IFERROR(IF(ISBLANK(VLOOKUP($B887,INDIRECT(nfl_game_result),MATCH(G$1,INDIRECT(nfl_game_result_header),0),FALSE)),"",VLOOKUP($B887,INDIRECT(nfl_game_result),MATCH(G$1,INDIRECT(nfl_game_result_header),0),FALSE)),"error")</f>
        <v/>
      </c>
      <c r="H887">
        <f ca="1">IFERROR(IF(ISBLANK(VLOOKUP($B887,INDIRECT(nfl_game_result),MATCH(H$1,INDIRECT(nfl_game_result_header),0),FALSE)),"",VLOOKUP($B887,INDIRECT(nfl_game_result),MATCH(H$1,INDIRECT(nfl_game_result_header),0),FALSE)),"error")</f>
        <v>11</v>
      </c>
      <c r="I887">
        <f ca="1">IFERROR(IF(ISBLANK(VLOOKUP($B887,INDIRECT(nfl_game_result),MATCH(I$1,INDIRECT(nfl_game_result_header),0),FALSE)),"",VLOOKUP($B887,INDIRECT(nfl_game_result),MATCH(I$1,INDIRECT(nfl_game_result_header),0),FALSE)),"error")</f>
        <v>27</v>
      </c>
      <c r="J887" t="str">
        <f ca="1">IFERROR(IF(ISBLANK(VLOOKUP($B887,INDIRECT(nfl_game_result),MATCH(J$1,INDIRECT(nfl_game_result_header),0),FALSE)),"",VLOOKUP($B887,INDIRECT(nfl_game_result),MATCH(J$1,INDIRECT(nfl_game_result_header),0),FALSE)),"error")</f>
        <v>PIT</v>
      </c>
      <c r="K887" t="str">
        <f ca="1">IFERROR(IF(ISBLANK(VLOOKUP($B887,INDIRECT(nfl_game_result),MATCH(K$1,INDIRECT(nfl_game_result_header),0),FALSE)),"",VLOOKUP($B887,INDIRECT(nfl_game_result),MATCH(K$1,INDIRECT(nfl_game_result_header),0),FALSE)),"error")</f>
        <v>PIT</v>
      </c>
      <c r="L887" s="23" t="str">
        <f ca="1">IFERROR(IF(ISBLANK(VLOOKUP($B887,INDIRECT(nfl_game_result),MATCH(L$1,INDIRECT(nfl_game_result_header),0),FALSE)),"",VLOOKUP($B887,INDIRECT(nfl_game_result),MATCH(L$1,INDIRECT(nfl_game_result_header),0),FALSE)),"error")</f>
        <v/>
      </c>
      <c r="M887" t="s">
        <v>14</v>
      </c>
      <c r="N887">
        <v>-1.5</v>
      </c>
      <c r="O887" t="s">
        <v>70</v>
      </c>
      <c r="V887" s="23" t="s">
        <v>416</v>
      </c>
      <c r="W887">
        <f ca="1">VALUE(LEFT(C887, 4))</f>
        <v>2013</v>
      </c>
      <c r="X887">
        <f ca="1">VALUE(MID(C887,6,FIND("_",C887,6)-6))</f>
        <v>12</v>
      </c>
      <c r="Y887" t="str">
        <f ca="1">IF(NOT(OR(ISBLANK(D887),ISBLANK(E887),D887="",E887="")),D887-E887,"")</f>
        <v/>
      </c>
      <c r="Z887" t="str">
        <f ca="1">IF(OR(NOT(ISNUMBER(D887)),ISBLANK(D887),D887="",ISBLANK(N887)),"",ABS(D887-N887))</f>
        <v/>
      </c>
      <c r="AA887">
        <f ca="1">IF(OR(ISBLANK(J887),ISBLANK(O887),J887="",O887=""),"",IF(J887=O887,1,0))</f>
        <v>0</v>
      </c>
      <c r="AB887" t="str">
        <f ca="1">IF(OR(ISBLANK(K887),ISBLANK(Q887),K887="",Q887=""),"",IF(K887=Q887,1,0))</f>
        <v/>
      </c>
      <c r="AC887" s="23" t="str">
        <f t="shared" ca="1" si="13"/>
        <v/>
      </c>
    </row>
    <row r="888" spans="1:29" x14ac:dyDescent="0.25">
      <c r="A888" s="23">
        <v>887</v>
      </c>
      <c r="B888">
        <v>433</v>
      </c>
      <c r="C888" t="str">
        <f ca="1">IFERROR(VLOOKUP($B888,INDIRECT(nfl_game_result),MATCH(C$1,INDIRECT(nfl_game_result_header),0),FALSE),"error")</f>
        <v>2013_12_TBY@DET</v>
      </c>
      <c r="D888" t="str">
        <f ca="1">IFERROR(IF(ISBLANK(VLOOKUP($B888,INDIRECT(nfl_game_result),MATCH(D$1,INDIRECT(nfl_game_result_header),0),FALSE)),"",VLOOKUP($B888,INDIRECT(nfl_game_result),MATCH(D$1,INDIRECT(nfl_game_result_header),0),FALSE)),"error")</f>
        <v/>
      </c>
      <c r="E888">
        <f ca="1">IFERROR(IF(ISBLANK(VLOOKUP($B888,INDIRECT(nfl_game_result),MATCH(E$1,INDIRECT(nfl_game_result_header),0),FALSE)),"",VLOOKUP($B888,INDIRECT(nfl_game_result),MATCH(E$1,INDIRECT(nfl_game_result_header),0),FALSE)),"error")</f>
        <v>-9.5</v>
      </c>
      <c r="F888" s="23" t="str">
        <f ca="1">IFERROR(IF(ISBLANK(VLOOKUP($B888,INDIRECT(nfl_game_result),MATCH(F$1,INDIRECT(nfl_game_result_header),0),FALSE)),"",VLOOKUP($B888,INDIRECT(nfl_game_result),MATCH(F$1,INDIRECT(nfl_game_result_header),0),FALSE)),"error")</f>
        <v/>
      </c>
      <c r="G888" s="23" t="str">
        <f ca="1">IFERROR(IF(ISBLANK(VLOOKUP($B888,INDIRECT(nfl_game_result),MATCH(G$1,INDIRECT(nfl_game_result_header),0),FALSE)),"",VLOOKUP($B888,INDIRECT(nfl_game_result),MATCH(G$1,INDIRECT(nfl_game_result_header),0),FALSE)),"error")</f>
        <v/>
      </c>
      <c r="H888">
        <f ca="1">IFERROR(IF(ISBLANK(VLOOKUP($B888,INDIRECT(nfl_game_result),MATCH(H$1,INDIRECT(nfl_game_result_header),0),FALSE)),"",VLOOKUP($B888,INDIRECT(nfl_game_result),MATCH(H$1,INDIRECT(nfl_game_result_header),0),FALSE)),"error")</f>
        <v>21</v>
      </c>
      <c r="I888">
        <f ca="1">IFERROR(IF(ISBLANK(VLOOKUP($B888,INDIRECT(nfl_game_result),MATCH(I$1,INDIRECT(nfl_game_result_header),0),FALSE)),"",VLOOKUP($B888,INDIRECT(nfl_game_result),MATCH(I$1,INDIRECT(nfl_game_result_header),0),FALSE)),"error")</f>
        <v>24</v>
      </c>
      <c r="J888" t="str">
        <f ca="1">IFERROR(IF(ISBLANK(VLOOKUP($B888,INDIRECT(nfl_game_result),MATCH(J$1,INDIRECT(nfl_game_result_header),0),FALSE)),"",VLOOKUP($B888,INDIRECT(nfl_game_result),MATCH(J$1,INDIRECT(nfl_game_result_header),0),FALSE)),"error")</f>
        <v>TBY</v>
      </c>
      <c r="K888" t="str">
        <f ca="1">IFERROR(IF(ISBLANK(VLOOKUP($B888,INDIRECT(nfl_game_result),MATCH(K$1,INDIRECT(nfl_game_result_header),0),FALSE)),"",VLOOKUP($B888,INDIRECT(nfl_game_result),MATCH(K$1,INDIRECT(nfl_game_result_header),0),FALSE)),"error")</f>
        <v>TBY</v>
      </c>
      <c r="L888" s="23" t="str">
        <f ca="1">IFERROR(IF(ISBLANK(VLOOKUP($B888,INDIRECT(nfl_game_result),MATCH(L$1,INDIRECT(nfl_game_result_header),0),FALSE)),"",VLOOKUP($B888,INDIRECT(nfl_game_result),MATCH(L$1,INDIRECT(nfl_game_result_header),0),FALSE)),"error")</f>
        <v/>
      </c>
      <c r="M888" t="s">
        <v>14</v>
      </c>
      <c r="N888">
        <v>-7.5</v>
      </c>
      <c r="O888" t="s">
        <v>334</v>
      </c>
      <c r="V888" s="23" t="s">
        <v>416</v>
      </c>
      <c r="W888">
        <f ca="1">VALUE(LEFT(C888, 4))</f>
        <v>2013</v>
      </c>
      <c r="X888">
        <f ca="1">VALUE(MID(C888,6,FIND("_",C888,6)-6))</f>
        <v>12</v>
      </c>
      <c r="Y888" t="str">
        <f ca="1">IF(NOT(OR(ISBLANK(D888),ISBLANK(E888),D888="",E888="")),D888-E888,"")</f>
        <v/>
      </c>
      <c r="Z888" t="str">
        <f ca="1">IF(OR(NOT(ISNUMBER(D888)),ISBLANK(D888),D888="",ISBLANK(N888)),"",ABS(D888-N888))</f>
        <v/>
      </c>
      <c r="AA888">
        <f ca="1">IF(OR(ISBLANK(J888),ISBLANK(O888),J888="",O888=""),"",IF(J888=O888,1,0))</f>
        <v>1</v>
      </c>
      <c r="AB888" t="str">
        <f ca="1">IF(OR(ISBLANK(K888),ISBLANK(Q888),K888="",Q888=""),"",IF(K888=Q888,1,0))</f>
        <v/>
      </c>
      <c r="AC888" s="23" t="str">
        <f t="shared" ca="1" si="13"/>
        <v/>
      </c>
    </row>
    <row r="889" spans="1:29" x14ac:dyDescent="0.25">
      <c r="A889" s="23">
        <v>888</v>
      </c>
      <c r="B889">
        <v>434</v>
      </c>
      <c r="C889" t="str">
        <f ca="1">IFERROR(VLOOKUP($B889,INDIRECT(nfl_game_result),MATCH(C$1,INDIRECT(nfl_game_result_header),0),FALSE),"error")</f>
        <v>2013_12_MIN@GBY</v>
      </c>
      <c r="D889" t="str">
        <f ca="1">IFERROR(IF(ISBLANK(VLOOKUP($B889,INDIRECT(nfl_game_result),MATCH(D$1,INDIRECT(nfl_game_result_header),0),FALSE)),"",VLOOKUP($B889,INDIRECT(nfl_game_result),MATCH(D$1,INDIRECT(nfl_game_result_header),0),FALSE)),"error")</f>
        <v/>
      </c>
      <c r="E889">
        <f ca="1">IFERROR(IF(ISBLANK(VLOOKUP($B889,INDIRECT(nfl_game_result),MATCH(E$1,INDIRECT(nfl_game_result_header),0),FALSE)),"",VLOOKUP($B889,INDIRECT(nfl_game_result),MATCH(E$1,INDIRECT(nfl_game_result_header),0),FALSE)),"error")</f>
        <v>-4.5</v>
      </c>
      <c r="F889" s="23" t="str">
        <f ca="1">IFERROR(IF(ISBLANK(VLOOKUP($B889,INDIRECT(nfl_game_result),MATCH(F$1,INDIRECT(nfl_game_result_header),0),FALSE)),"",VLOOKUP($B889,INDIRECT(nfl_game_result),MATCH(F$1,INDIRECT(nfl_game_result_header),0),FALSE)),"error")</f>
        <v/>
      </c>
      <c r="G889" s="23" t="str">
        <f ca="1">IFERROR(IF(ISBLANK(VLOOKUP($B889,INDIRECT(nfl_game_result),MATCH(G$1,INDIRECT(nfl_game_result_header),0),FALSE)),"",VLOOKUP($B889,INDIRECT(nfl_game_result),MATCH(G$1,INDIRECT(nfl_game_result_header),0),FALSE)),"error")</f>
        <v/>
      </c>
      <c r="H889">
        <f ca="1">IFERROR(IF(ISBLANK(VLOOKUP($B889,INDIRECT(nfl_game_result),MATCH(H$1,INDIRECT(nfl_game_result_header),0),FALSE)),"",VLOOKUP($B889,INDIRECT(nfl_game_result),MATCH(H$1,INDIRECT(nfl_game_result_header),0),FALSE)),"error")</f>
        <v>26</v>
      </c>
      <c r="I889">
        <f ca="1">IFERROR(IF(ISBLANK(VLOOKUP($B889,INDIRECT(nfl_game_result),MATCH(I$1,INDIRECT(nfl_game_result_header),0),FALSE)),"",VLOOKUP($B889,INDIRECT(nfl_game_result),MATCH(I$1,INDIRECT(nfl_game_result_header),0),FALSE)),"error")</f>
        <v>26</v>
      </c>
      <c r="J889" t="str">
        <f ca="1">IFERROR(IF(ISBLANK(VLOOKUP($B889,INDIRECT(nfl_game_result),MATCH(J$1,INDIRECT(nfl_game_result_header),0),FALSE)),"",VLOOKUP($B889,INDIRECT(nfl_game_result),MATCH(J$1,INDIRECT(nfl_game_result_header),0),FALSE)),"error")</f>
        <v>MIN</v>
      </c>
      <c r="K889" t="str">
        <f ca="1">IFERROR(IF(ISBLANK(VLOOKUP($B889,INDIRECT(nfl_game_result),MATCH(K$1,INDIRECT(nfl_game_result_header),0),FALSE)),"",VLOOKUP($B889,INDIRECT(nfl_game_result),MATCH(K$1,INDIRECT(nfl_game_result_header),0),FALSE)),"error")</f>
        <v>na</v>
      </c>
      <c r="L889" s="23" t="str">
        <f ca="1">IFERROR(IF(ISBLANK(VLOOKUP($B889,INDIRECT(nfl_game_result),MATCH(L$1,INDIRECT(nfl_game_result_header),0),FALSE)),"",VLOOKUP($B889,INDIRECT(nfl_game_result),MATCH(L$1,INDIRECT(nfl_game_result_header),0),FALSE)),"error")</f>
        <v/>
      </c>
      <c r="M889" t="s">
        <v>14</v>
      </c>
      <c r="N889">
        <v>-4.5</v>
      </c>
      <c r="O889" t="s">
        <v>80</v>
      </c>
      <c r="V889" s="23" t="s">
        <v>416</v>
      </c>
      <c r="W889">
        <f ca="1">VALUE(LEFT(C889, 4))</f>
        <v>2013</v>
      </c>
      <c r="X889">
        <f ca="1">VALUE(MID(C889,6,FIND("_",C889,6)-6))</f>
        <v>12</v>
      </c>
      <c r="Y889" t="str">
        <f ca="1">IF(NOT(OR(ISBLANK(D889),ISBLANK(E889),D889="",E889="")),D889-E889,"")</f>
        <v/>
      </c>
      <c r="Z889" t="str">
        <f ca="1">IF(OR(NOT(ISNUMBER(D889)),ISBLANK(D889),D889="",ISBLANK(N889)),"",ABS(D889-N889))</f>
        <v/>
      </c>
      <c r="AA889">
        <f ca="1">IF(OR(ISBLANK(J889),ISBLANK(O889),J889="",O889=""),"",IF(J889=O889,1,0))</f>
        <v>1</v>
      </c>
      <c r="AB889" t="str">
        <f ca="1">IF(OR(ISBLANK(K889),ISBLANK(Q889),K889="",Q889=""),"",IF(K889=Q889,1,0))</f>
        <v/>
      </c>
      <c r="AC889" s="23" t="str">
        <f t="shared" ca="1" si="13"/>
        <v/>
      </c>
    </row>
    <row r="890" spans="1:29" x14ac:dyDescent="0.25">
      <c r="A890" s="23">
        <v>889</v>
      </c>
      <c r="B890">
        <v>435</v>
      </c>
      <c r="C890" t="str">
        <f ca="1">IFERROR(VLOOKUP($B890,INDIRECT(nfl_game_result),MATCH(C$1,INDIRECT(nfl_game_result_header),0),FALSE),"error")</f>
        <v>2013_12_SD@KCY</v>
      </c>
      <c r="D890" t="str">
        <f ca="1">IFERROR(IF(ISBLANK(VLOOKUP($B890,INDIRECT(nfl_game_result),MATCH(D$1,INDIRECT(nfl_game_result_header),0),FALSE)),"",VLOOKUP($B890,INDIRECT(nfl_game_result),MATCH(D$1,INDIRECT(nfl_game_result_header),0),FALSE)),"error")</f>
        <v/>
      </c>
      <c r="E890">
        <f ca="1">IFERROR(IF(ISBLANK(VLOOKUP($B890,INDIRECT(nfl_game_result),MATCH(E$1,INDIRECT(nfl_game_result_header),0),FALSE)),"",VLOOKUP($B890,INDIRECT(nfl_game_result),MATCH(E$1,INDIRECT(nfl_game_result_header),0),FALSE)),"error")</f>
        <v>-5.5</v>
      </c>
      <c r="F890" s="23" t="str">
        <f ca="1">IFERROR(IF(ISBLANK(VLOOKUP($B890,INDIRECT(nfl_game_result),MATCH(F$1,INDIRECT(nfl_game_result_header),0),FALSE)),"",VLOOKUP($B890,INDIRECT(nfl_game_result),MATCH(F$1,INDIRECT(nfl_game_result_header),0),FALSE)),"error")</f>
        <v/>
      </c>
      <c r="G890" s="23" t="str">
        <f ca="1">IFERROR(IF(ISBLANK(VLOOKUP($B890,INDIRECT(nfl_game_result),MATCH(G$1,INDIRECT(nfl_game_result_header),0),FALSE)),"",VLOOKUP($B890,INDIRECT(nfl_game_result),MATCH(G$1,INDIRECT(nfl_game_result_header),0),FALSE)),"error")</f>
        <v/>
      </c>
      <c r="H890">
        <f ca="1">IFERROR(IF(ISBLANK(VLOOKUP($B890,INDIRECT(nfl_game_result),MATCH(H$1,INDIRECT(nfl_game_result_header),0),FALSE)),"",VLOOKUP($B890,INDIRECT(nfl_game_result),MATCH(H$1,INDIRECT(nfl_game_result_header),0),FALSE)),"error")</f>
        <v>38</v>
      </c>
      <c r="I890">
        <f ca="1">IFERROR(IF(ISBLANK(VLOOKUP($B890,INDIRECT(nfl_game_result),MATCH(I$1,INDIRECT(nfl_game_result_header),0),FALSE)),"",VLOOKUP($B890,INDIRECT(nfl_game_result),MATCH(I$1,INDIRECT(nfl_game_result_header),0),FALSE)),"error")</f>
        <v>41</v>
      </c>
      <c r="J890" t="str">
        <f ca="1">IFERROR(IF(ISBLANK(VLOOKUP($B890,INDIRECT(nfl_game_result),MATCH(J$1,INDIRECT(nfl_game_result_header),0),FALSE)),"",VLOOKUP($B890,INDIRECT(nfl_game_result),MATCH(J$1,INDIRECT(nfl_game_result_header),0),FALSE)),"error")</f>
        <v>SD</v>
      </c>
      <c r="K890" t="str">
        <f ca="1">IFERROR(IF(ISBLANK(VLOOKUP($B890,INDIRECT(nfl_game_result),MATCH(K$1,INDIRECT(nfl_game_result_header),0),FALSE)),"",VLOOKUP($B890,INDIRECT(nfl_game_result),MATCH(K$1,INDIRECT(nfl_game_result_header),0),FALSE)),"error")</f>
        <v>SD</v>
      </c>
      <c r="L890" s="23" t="str">
        <f ca="1">IFERROR(IF(ISBLANK(VLOOKUP($B890,INDIRECT(nfl_game_result),MATCH(L$1,INDIRECT(nfl_game_result_header),0),FALSE)),"",VLOOKUP($B890,INDIRECT(nfl_game_result),MATCH(L$1,INDIRECT(nfl_game_result_header),0),FALSE)),"error")</f>
        <v/>
      </c>
      <c r="M890" t="s">
        <v>14</v>
      </c>
      <c r="N890">
        <v>-6</v>
      </c>
      <c r="O890" t="s">
        <v>88</v>
      </c>
      <c r="V890" s="23" t="s">
        <v>416</v>
      </c>
      <c r="W890">
        <f ca="1">VALUE(LEFT(C890, 4))</f>
        <v>2013</v>
      </c>
      <c r="X890">
        <f ca="1">VALUE(MID(C890,6,FIND("_",C890,6)-6))</f>
        <v>12</v>
      </c>
      <c r="Y890" t="str">
        <f ca="1">IF(NOT(OR(ISBLANK(D890),ISBLANK(E890),D890="",E890="")),D890-E890,"")</f>
        <v/>
      </c>
      <c r="Z890" t="str">
        <f ca="1">IF(OR(NOT(ISNUMBER(D890)),ISBLANK(D890),D890="",ISBLANK(N890)),"",ABS(D890-N890))</f>
        <v/>
      </c>
      <c r="AA890">
        <f ca="1">IF(OR(ISBLANK(J890),ISBLANK(O890),J890="",O890=""),"",IF(J890=O890,1,0))</f>
        <v>1</v>
      </c>
      <c r="AB890" t="str">
        <f ca="1">IF(OR(ISBLANK(K890),ISBLANK(Q890),K890="",Q890=""),"",IF(K890=Q890,1,0))</f>
        <v/>
      </c>
      <c r="AC890" s="23" t="str">
        <f t="shared" ca="1" si="13"/>
        <v/>
      </c>
    </row>
    <row r="891" spans="1:29" x14ac:dyDescent="0.25">
      <c r="A891" s="23">
        <v>890</v>
      </c>
      <c r="B891">
        <v>436</v>
      </c>
      <c r="C891" t="str">
        <f ca="1">IFERROR(VLOOKUP($B891,INDIRECT(nfl_game_result),MATCH(C$1,INDIRECT(nfl_game_result_header),0),FALSE),"error")</f>
        <v>2013_12_CAR@MIA</v>
      </c>
      <c r="D891" t="str">
        <f ca="1">IFERROR(IF(ISBLANK(VLOOKUP($B891,INDIRECT(nfl_game_result),MATCH(D$1,INDIRECT(nfl_game_result_header),0),FALSE)),"",VLOOKUP($B891,INDIRECT(nfl_game_result),MATCH(D$1,INDIRECT(nfl_game_result_header),0),FALSE)),"error")</f>
        <v/>
      </c>
      <c r="E891">
        <f ca="1">IFERROR(IF(ISBLANK(VLOOKUP($B891,INDIRECT(nfl_game_result),MATCH(E$1,INDIRECT(nfl_game_result_header),0),FALSE)),"",VLOOKUP($B891,INDIRECT(nfl_game_result),MATCH(E$1,INDIRECT(nfl_game_result_header),0),FALSE)),"error")</f>
        <v>4.5</v>
      </c>
      <c r="F891" s="23" t="str">
        <f ca="1">IFERROR(IF(ISBLANK(VLOOKUP($B891,INDIRECT(nfl_game_result),MATCH(F$1,INDIRECT(nfl_game_result_header),0),FALSE)),"",VLOOKUP($B891,INDIRECT(nfl_game_result),MATCH(F$1,INDIRECT(nfl_game_result_header),0),FALSE)),"error")</f>
        <v/>
      </c>
      <c r="G891" s="23" t="str">
        <f ca="1">IFERROR(IF(ISBLANK(VLOOKUP($B891,INDIRECT(nfl_game_result),MATCH(G$1,INDIRECT(nfl_game_result_header),0),FALSE)),"",VLOOKUP($B891,INDIRECT(nfl_game_result),MATCH(G$1,INDIRECT(nfl_game_result_header),0),FALSE)),"error")</f>
        <v/>
      </c>
      <c r="H891">
        <f ca="1">IFERROR(IF(ISBLANK(VLOOKUP($B891,INDIRECT(nfl_game_result),MATCH(H$1,INDIRECT(nfl_game_result_header),0),FALSE)),"",VLOOKUP($B891,INDIRECT(nfl_game_result),MATCH(H$1,INDIRECT(nfl_game_result_header),0),FALSE)),"error")</f>
        <v>16</v>
      </c>
      <c r="I891">
        <f ca="1">IFERROR(IF(ISBLANK(VLOOKUP($B891,INDIRECT(nfl_game_result),MATCH(I$1,INDIRECT(nfl_game_result_header),0),FALSE)),"",VLOOKUP($B891,INDIRECT(nfl_game_result),MATCH(I$1,INDIRECT(nfl_game_result_header),0),FALSE)),"error")</f>
        <v>20</v>
      </c>
      <c r="J891" t="str">
        <f ca="1">IFERROR(IF(ISBLANK(VLOOKUP($B891,INDIRECT(nfl_game_result),MATCH(J$1,INDIRECT(nfl_game_result_header),0),FALSE)),"",VLOOKUP($B891,INDIRECT(nfl_game_result),MATCH(J$1,INDIRECT(nfl_game_result_header),0),FALSE)),"error")</f>
        <v>MIA</v>
      </c>
      <c r="K891" t="str">
        <f ca="1">IFERROR(IF(ISBLANK(VLOOKUP($B891,INDIRECT(nfl_game_result),MATCH(K$1,INDIRECT(nfl_game_result_header),0),FALSE)),"",VLOOKUP($B891,INDIRECT(nfl_game_result),MATCH(K$1,INDIRECT(nfl_game_result_header),0),FALSE)),"error")</f>
        <v>CAR</v>
      </c>
      <c r="L891" s="23" t="str">
        <f ca="1">IFERROR(IF(ISBLANK(VLOOKUP($B891,INDIRECT(nfl_game_result),MATCH(L$1,INDIRECT(nfl_game_result_header),0),FALSE)),"",VLOOKUP($B891,INDIRECT(nfl_game_result),MATCH(L$1,INDIRECT(nfl_game_result_header),0),FALSE)),"error")</f>
        <v/>
      </c>
      <c r="M891" t="s">
        <v>14</v>
      </c>
      <c r="N891">
        <v>6</v>
      </c>
      <c r="O891" t="s">
        <v>67</v>
      </c>
      <c r="V891" s="23" t="s">
        <v>416</v>
      </c>
      <c r="W891">
        <f ca="1">VALUE(LEFT(C891, 4))</f>
        <v>2013</v>
      </c>
      <c r="X891">
        <f ca="1">VALUE(MID(C891,6,FIND("_",C891,6)-6))</f>
        <v>12</v>
      </c>
      <c r="Y891" t="str">
        <f ca="1">IF(NOT(OR(ISBLANK(D891),ISBLANK(E891),D891="",E891="")),D891-E891,"")</f>
        <v/>
      </c>
      <c r="Z891" t="str">
        <f ca="1">IF(OR(NOT(ISNUMBER(D891)),ISBLANK(D891),D891="",ISBLANK(N891)),"",ABS(D891-N891))</f>
        <v/>
      </c>
      <c r="AA891">
        <f ca="1">IF(OR(ISBLANK(J891),ISBLANK(O891),J891="",O891=""),"",IF(J891=O891,1,0))</f>
        <v>0</v>
      </c>
      <c r="AB891" t="str">
        <f ca="1">IF(OR(ISBLANK(K891),ISBLANK(Q891),K891="",Q891=""),"",IF(K891=Q891,1,0))</f>
        <v/>
      </c>
      <c r="AC891" s="23" t="str">
        <f t="shared" ca="1" si="13"/>
        <v/>
      </c>
    </row>
    <row r="892" spans="1:29" x14ac:dyDescent="0.25">
      <c r="A892" s="23">
        <v>891</v>
      </c>
      <c r="B892">
        <v>437</v>
      </c>
      <c r="C892" t="str">
        <f ca="1">IFERROR(VLOOKUP($B892,INDIRECT(nfl_game_result),MATCH(C$1,INDIRECT(nfl_game_result_header),0),FALSE),"error")</f>
        <v>2013_12_NYJ@BAL</v>
      </c>
      <c r="D892" t="str">
        <f ca="1">IFERROR(IF(ISBLANK(VLOOKUP($B892,INDIRECT(nfl_game_result),MATCH(D$1,INDIRECT(nfl_game_result_header),0),FALSE)),"",VLOOKUP($B892,INDIRECT(nfl_game_result),MATCH(D$1,INDIRECT(nfl_game_result_header),0),FALSE)),"error")</f>
        <v/>
      </c>
      <c r="E892">
        <f ca="1">IFERROR(IF(ISBLANK(VLOOKUP($B892,INDIRECT(nfl_game_result),MATCH(E$1,INDIRECT(nfl_game_result_header),0),FALSE)),"",VLOOKUP($B892,INDIRECT(nfl_game_result),MATCH(E$1,INDIRECT(nfl_game_result_header),0),FALSE)),"error")</f>
        <v>-3.5</v>
      </c>
      <c r="F892" s="23" t="str">
        <f ca="1">IFERROR(IF(ISBLANK(VLOOKUP($B892,INDIRECT(nfl_game_result),MATCH(F$1,INDIRECT(nfl_game_result_header),0),FALSE)),"",VLOOKUP($B892,INDIRECT(nfl_game_result),MATCH(F$1,INDIRECT(nfl_game_result_header),0),FALSE)),"error")</f>
        <v/>
      </c>
      <c r="G892" s="23" t="str">
        <f ca="1">IFERROR(IF(ISBLANK(VLOOKUP($B892,INDIRECT(nfl_game_result),MATCH(G$1,INDIRECT(nfl_game_result_header),0),FALSE)),"",VLOOKUP($B892,INDIRECT(nfl_game_result),MATCH(G$1,INDIRECT(nfl_game_result_header),0),FALSE)),"error")</f>
        <v/>
      </c>
      <c r="H892">
        <f ca="1">IFERROR(IF(ISBLANK(VLOOKUP($B892,INDIRECT(nfl_game_result),MATCH(H$1,INDIRECT(nfl_game_result_header),0),FALSE)),"",VLOOKUP($B892,INDIRECT(nfl_game_result),MATCH(H$1,INDIRECT(nfl_game_result_header),0),FALSE)),"error")</f>
        <v>19</v>
      </c>
      <c r="I892">
        <f ca="1">IFERROR(IF(ISBLANK(VLOOKUP($B892,INDIRECT(nfl_game_result),MATCH(I$1,INDIRECT(nfl_game_result_header),0),FALSE)),"",VLOOKUP($B892,INDIRECT(nfl_game_result),MATCH(I$1,INDIRECT(nfl_game_result_header),0),FALSE)),"error")</f>
        <v>3</v>
      </c>
      <c r="J892" t="str">
        <f ca="1">IFERROR(IF(ISBLANK(VLOOKUP($B892,INDIRECT(nfl_game_result),MATCH(J$1,INDIRECT(nfl_game_result_header),0),FALSE)),"",VLOOKUP($B892,INDIRECT(nfl_game_result),MATCH(J$1,INDIRECT(nfl_game_result_header),0),FALSE)),"error")</f>
        <v>BAL</v>
      </c>
      <c r="K892" t="str">
        <f ca="1">IFERROR(IF(ISBLANK(VLOOKUP($B892,INDIRECT(nfl_game_result),MATCH(K$1,INDIRECT(nfl_game_result_header),0),FALSE)),"",VLOOKUP($B892,INDIRECT(nfl_game_result),MATCH(K$1,INDIRECT(nfl_game_result_header),0),FALSE)),"error")</f>
        <v>BAL</v>
      </c>
      <c r="L892" s="23" t="str">
        <f ca="1">IFERROR(IF(ISBLANK(VLOOKUP($B892,INDIRECT(nfl_game_result),MATCH(L$1,INDIRECT(nfl_game_result_header),0),FALSE)),"",VLOOKUP($B892,INDIRECT(nfl_game_result),MATCH(L$1,INDIRECT(nfl_game_result_header),0),FALSE)),"error")</f>
        <v/>
      </c>
      <c r="M892" t="s">
        <v>14</v>
      </c>
      <c r="N892">
        <v>-4.5</v>
      </c>
      <c r="O892" t="s">
        <v>84</v>
      </c>
      <c r="V892" s="23" t="s">
        <v>416</v>
      </c>
      <c r="W892">
        <f ca="1">VALUE(LEFT(C892, 4))</f>
        <v>2013</v>
      </c>
      <c r="X892">
        <f ca="1">VALUE(MID(C892,6,FIND("_",C892,6)-6))</f>
        <v>12</v>
      </c>
      <c r="Y892" t="str">
        <f ca="1">IF(NOT(OR(ISBLANK(D892),ISBLANK(E892),D892="",E892="")),D892-E892,"")</f>
        <v/>
      </c>
      <c r="Z892" t="str">
        <f ca="1">IF(OR(NOT(ISNUMBER(D892)),ISBLANK(D892),D892="",ISBLANK(N892)),"",ABS(D892-N892))</f>
        <v/>
      </c>
      <c r="AA892">
        <f ca="1">IF(OR(ISBLANK(J892),ISBLANK(O892),J892="",O892=""),"",IF(J892=O892,1,0))</f>
        <v>0</v>
      </c>
      <c r="AB892" t="str">
        <f ca="1">IF(OR(ISBLANK(K892),ISBLANK(Q892),K892="",Q892=""),"",IF(K892=Q892,1,0))</f>
        <v/>
      </c>
      <c r="AC892" s="23" t="str">
        <f t="shared" ca="1" si="13"/>
        <v/>
      </c>
    </row>
    <row r="893" spans="1:29" x14ac:dyDescent="0.25">
      <c r="A893" s="23">
        <v>892</v>
      </c>
      <c r="B893">
        <v>438</v>
      </c>
      <c r="C893" t="str">
        <f ca="1">IFERROR(VLOOKUP($B893,INDIRECT(nfl_game_result),MATCH(C$1,INDIRECT(nfl_game_result_header),0),FALSE),"error")</f>
        <v>2013_12_JAX@HOU</v>
      </c>
      <c r="D893" t="str">
        <f ca="1">IFERROR(IF(ISBLANK(VLOOKUP($B893,INDIRECT(nfl_game_result),MATCH(D$1,INDIRECT(nfl_game_result_header),0),FALSE)),"",VLOOKUP($B893,INDIRECT(nfl_game_result),MATCH(D$1,INDIRECT(nfl_game_result_header),0),FALSE)),"error")</f>
        <v/>
      </c>
      <c r="E893">
        <f ca="1">IFERROR(IF(ISBLANK(VLOOKUP($B893,INDIRECT(nfl_game_result),MATCH(E$1,INDIRECT(nfl_game_result_header),0),FALSE)),"",VLOOKUP($B893,INDIRECT(nfl_game_result),MATCH(E$1,INDIRECT(nfl_game_result_header),0),FALSE)),"error")</f>
        <v>-10.5</v>
      </c>
      <c r="F893" s="23" t="str">
        <f ca="1">IFERROR(IF(ISBLANK(VLOOKUP($B893,INDIRECT(nfl_game_result),MATCH(F$1,INDIRECT(nfl_game_result_header),0),FALSE)),"",VLOOKUP($B893,INDIRECT(nfl_game_result),MATCH(F$1,INDIRECT(nfl_game_result_header),0),FALSE)),"error")</f>
        <v/>
      </c>
      <c r="G893" s="23" t="str">
        <f ca="1">IFERROR(IF(ISBLANK(VLOOKUP($B893,INDIRECT(nfl_game_result),MATCH(G$1,INDIRECT(nfl_game_result_header),0),FALSE)),"",VLOOKUP($B893,INDIRECT(nfl_game_result),MATCH(G$1,INDIRECT(nfl_game_result_header),0),FALSE)),"error")</f>
        <v/>
      </c>
      <c r="H893">
        <f ca="1">IFERROR(IF(ISBLANK(VLOOKUP($B893,INDIRECT(nfl_game_result),MATCH(H$1,INDIRECT(nfl_game_result_header),0),FALSE)),"",VLOOKUP($B893,INDIRECT(nfl_game_result),MATCH(H$1,INDIRECT(nfl_game_result_header),0),FALSE)),"error")</f>
        <v>6</v>
      </c>
      <c r="I893">
        <f ca="1">IFERROR(IF(ISBLANK(VLOOKUP($B893,INDIRECT(nfl_game_result),MATCH(I$1,INDIRECT(nfl_game_result_header),0),FALSE)),"",VLOOKUP($B893,INDIRECT(nfl_game_result),MATCH(I$1,INDIRECT(nfl_game_result_header),0),FALSE)),"error")</f>
        <v>13</v>
      </c>
      <c r="J893" t="str">
        <f ca="1">IFERROR(IF(ISBLANK(VLOOKUP($B893,INDIRECT(nfl_game_result),MATCH(J$1,INDIRECT(nfl_game_result_header),0),FALSE)),"",VLOOKUP($B893,INDIRECT(nfl_game_result),MATCH(J$1,INDIRECT(nfl_game_result_header),0),FALSE)),"error")</f>
        <v>JAX</v>
      </c>
      <c r="K893" t="str">
        <f ca="1">IFERROR(IF(ISBLANK(VLOOKUP($B893,INDIRECT(nfl_game_result),MATCH(K$1,INDIRECT(nfl_game_result_header),0),FALSE)),"",VLOOKUP($B893,INDIRECT(nfl_game_result),MATCH(K$1,INDIRECT(nfl_game_result_header),0),FALSE)),"error")</f>
        <v>JAX</v>
      </c>
      <c r="L893" s="23" t="str">
        <f ca="1">IFERROR(IF(ISBLANK(VLOOKUP($B893,INDIRECT(nfl_game_result),MATCH(L$1,INDIRECT(nfl_game_result_header),0),FALSE)),"",VLOOKUP($B893,INDIRECT(nfl_game_result),MATCH(L$1,INDIRECT(nfl_game_result_header),0),FALSE)),"error")</f>
        <v/>
      </c>
      <c r="M893" t="s">
        <v>14</v>
      </c>
      <c r="N893">
        <v>-5.5</v>
      </c>
      <c r="O893" t="s">
        <v>77</v>
      </c>
      <c r="V893" s="23" t="s">
        <v>416</v>
      </c>
      <c r="W893">
        <f ca="1">VALUE(LEFT(C893, 4))</f>
        <v>2013</v>
      </c>
      <c r="X893">
        <f ca="1">VALUE(MID(C893,6,FIND("_",C893,6)-6))</f>
        <v>12</v>
      </c>
      <c r="Y893" t="str">
        <f ca="1">IF(NOT(OR(ISBLANK(D893),ISBLANK(E893),D893="",E893="")),D893-E893,"")</f>
        <v/>
      </c>
      <c r="Z893" t="str">
        <f ca="1">IF(OR(NOT(ISNUMBER(D893)),ISBLANK(D893),D893="",ISBLANK(N893)),"",ABS(D893-N893))</f>
        <v/>
      </c>
      <c r="AA893">
        <f ca="1">IF(OR(ISBLANK(J893),ISBLANK(O893),J893="",O893=""),"",IF(J893=O893,1,0))</f>
        <v>1</v>
      </c>
      <c r="AB893" t="str">
        <f ca="1">IF(OR(ISBLANK(K893),ISBLANK(Q893),K893="",Q893=""),"",IF(K893=Q893,1,0))</f>
        <v/>
      </c>
      <c r="AC893" s="23" t="str">
        <f t="shared" ca="1" si="13"/>
        <v/>
      </c>
    </row>
    <row r="894" spans="1:29" x14ac:dyDescent="0.25">
      <c r="A894" s="23">
        <v>893</v>
      </c>
      <c r="B894">
        <v>439</v>
      </c>
      <c r="C894" t="str">
        <f ca="1">IFERROR(VLOOKUP($B894,INDIRECT(nfl_game_result),MATCH(C$1,INDIRECT(nfl_game_result_header),0),FALSE),"error")</f>
        <v>2013_12_TEN@OAK</v>
      </c>
      <c r="D894" t="str">
        <f ca="1">IFERROR(IF(ISBLANK(VLOOKUP($B894,INDIRECT(nfl_game_result),MATCH(D$1,INDIRECT(nfl_game_result_header),0),FALSE)),"",VLOOKUP($B894,INDIRECT(nfl_game_result),MATCH(D$1,INDIRECT(nfl_game_result_header),0),FALSE)),"error")</f>
        <v/>
      </c>
      <c r="E894">
        <f ca="1">IFERROR(IF(ISBLANK(VLOOKUP($B894,INDIRECT(nfl_game_result),MATCH(E$1,INDIRECT(nfl_game_result_header),0),FALSE)),"",VLOOKUP($B894,INDIRECT(nfl_game_result),MATCH(E$1,INDIRECT(nfl_game_result_header),0),FALSE)),"error")</f>
        <v>-1.5</v>
      </c>
      <c r="F894" s="23" t="str">
        <f ca="1">IFERROR(IF(ISBLANK(VLOOKUP($B894,INDIRECT(nfl_game_result),MATCH(F$1,INDIRECT(nfl_game_result_header),0),FALSE)),"",VLOOKUP($B894,INDIRECT(nfl_game_result),MATCH(F$1,INDIRECT(nfl_game_result_header),0),FALSE)),"error")</f>
        <v/>
      </c>
      <c r="G894" s="23" t="str">
        <f ca="1">IFERROR(IF(ISBLANK(VLOOKUP($B894,INDIRECT(nfl_game_result),MATCH(G$1,INDIRECT(nfl_game_result_header),0),FALSE)),"",VLOOKUP($B894,INDIRECT(nfl_game_result),MATCH(G$1,INDIRECT(nfl_game_result_header),0),FALSE)),"error")</f>
        <v/>
      </c>
      <c r="H894">
        <f ca="1">IFERROR(IF(ISBLANK(VLOOKUP($B894,INDIRECT(nfl_game_result),MATCH(H$1,INDIRECT(nfl_game_result_header),0),FALSE)),"",VLOOKUP($B894,INDIRECT(nfl_game_result),MATCH(H$1,INDIRECT(nfl_game_result_header),0),FALSE)),"error")</f>
        <v>19</v>
      </c>
      <c r="I894">
        <f ca="1">IFERROR(IF(ISBLANK(VLOOKUP($B894,INDIRECT(nfl_game_result),MATCH(I$1,INDIRECT(nfl_game_result_header),0),FALSE)),"",VLOOKUP($B894,INDIRECT(nfl_game_result),MATCH(I$1,INDIRECT(nfl_game_result_header),0),FALSE)),"error")</f>
        <v>23</v>
      </c>
      <c r="J894" t="str">
        <f ca="1">IFERROR(IF(ISBLANK(VLOOKUP($B894,INDIRECT(nfl_game_result),MATCH(J$1,INDIRECT(nfl_game_result_header),0),FALSE)),"",VLOOKUP($B894,INDIRECT(nfl_game_result),MATCH(J$1,INDIRECT(nfl_game_result_header),0),FALSE)),"error")</f>
        <v>TEN</v>
      </c>
      <c r="K894" t="str">
        <f ca="1">IFERROR(IF(ISBLANK(VLOOKUP($B894,INDIRECT(nfl_game_result),MATCH(K$1,INDIRECT(nfl_game_result_header),0),FALSE)),"",VLOOKUP($B894,INDIRECT(nfl_game_result),MATCH(K$1,INDIRECT(nfl_game_result_header),0),FALSE)),"error")</f>
        <v>TEN</v>
      </c>
      <c r="L894" s="23" t="str">
        <f ca="1">IFERROR(IF(ISBLANK(VLOOKUP($B894,INDIRECT(nfl_game_result),MATCH(L$1,INDIRECT(nfl_game_result_header),0),FALSE)),"",VLOOKUP($B894,INDIRECT(nfl_game_result),MATCH(L$1,INDIRECT(nfl_game_result_header),0),FALSE)),"error")</f>
        <v/>
      </c>
      <c r="M894" t="s">
        <v>14</v>
      </c>
      <c r="N894">
        <v>-2.5</v>
      </c>
      <c r="O894" t="s">
        <v>93</v>
      </c>
      <c r="V894" s="23" t="s">
        <v>416</v>
      </c>
      <c r="W894">
        <f ca="1">VALUE(LEFT(C894, 4))</f>
        <v>2013</v>
      </c>
      <c r="X894">
        <f ca="1">VALUE(MID(C894,6,FIND("_",C894,6)-6))</f>
        <v>12</v>
      </c>
      <c r="Y894" t="str">
        <f ca="1">IF(NOT(OR(ISBLANK(D894),ISBLANK(E894),D894="",E894="")),D894-E894,"")</f>
        <v/>
      </c>
      <c r="Z894" t="str">
        <f ca="1">IF(OR(NOT(ISNUMBER(D894)),ISBLANK(D894),D894="",ISBLANK(N894)),"",ABS(D894-N894))</f>
        <v/>
      </c>
      <c r="AA894">
        <f ca="1">IF(OR(ISBLANK(J894),ISBLANK(O894),J894="",O894=""),"",IF(J894=O894,1,0))</f>
        <v>1</v>
      </c>
      <c r="AB894" t="str">
        <f ca="1">IF(OR(ISBLANK(K894),ISBLANK(Q894),K894="",Q894=""),"",IF(K894=Q894,1,0))</f>
        <v/>
      </c>
      <c r="AC894" s="23" t="str">
        <f t="shared" ca="1" si="13"/>
        <v/>
      </c>
    </row>
    <row r="895" spans="1:29" x14ac:dyDescent="0.25">
      <c r="A895" s="23">
        <v>894</v>
      </c>
      <c r="B895">
        <v>440</v>
      </c>
      <c r="C895" t="str">
        <f ca="1">IFERROR(VLOOKUP($B895,INDIRECT(nfl_game_result),MATCH(C$1,INDIRECT(nfl_game_result_header),0),FALSE),"error")</f>
        <v>2013_12_IND@ARI</v>
      </c>
      <c r="D895" t="str">
        <f ca="1">IFERROR(IF(ISBLANK(VLOOKUP($B895,INDIRECT(nfl_game_result),MATCH(D$1,INDIRECT(nfl_game_result_header),0),FALSE)),"",VLOOKUP($B895,INDIRECT(nfl_game_result),MATCH(D$1,INDIRECT(nfl_game_result_header),0),FALSE)),"error")</f>
        <v/>
      </c>
      <c r="E895">
        <f ca="1">IFERROR(IF(ISBLANK(VLOOKUP($B895,INDIRECT(nfl_game_result),MATCH(E$1,INDIRECT(nfl_game_result_header),0),FALSE)),"",VLOOKUP($B895,INDIRECT(nfl_game_result),MATCH(E$1,INDIRECT(nfl_game_result_header),0),FALSE)),"error")</f>
        <v>-2.5</v>
      </c>
      <c r="F895" s="23" t="str">
        <f ca="1">IFERROR(IF(ISBLANK(VLOOKUP($B895,INDIRECT(nfl_game_result),MATCH(F$1,INDIRECT(nfl_game_result_header),0),FALSE)),"",VLOOKUP($B895,INDIRECT(nfl_game_result),MATCH(F$1,INDIRECT(nfl_game_result_header),0),FALSE)),"error")</f>
        <v/>
      </c>
      <c r="G895" s="23" t="str">
        <f ca="1">IFERROR(IF(ISBLANK(VLOOKUP($B895,INDIRECT(nfl_game_result),MATCH(G$1,INDIRECT(nfl_game_result_header),0),FALSE)),"",VLOOKUP($B895,INDIRECT(nfl_game_result),MATCH(G$1,INDIRECT(nfl_game_result_header),0),FALSE)),"error")</f>
        <v/>
      </c>
      <c r="H895">
        <f ca="1">IFERROR(IF(ISBLANK(VLOOKUP($B895,INDIRECT(nfl_game_result),MATCH(H$1,INDIRECT(nfl_game_result_header),0),FALSE)),"",VLOOKUP($B895,INDIRECT(nfl_game_result),MATCH(H$1,INDIRECT(nfl_game_result_header),0),FALSE)),"error")</f>
        <v>40</v>
      </c>
      <c r="I895">
        <f ca="1">IFERROR(IF(ISBLANK(VLOOKUP($B895,INDIRECT(nfl_game_result),MATCH(I$1,INDIRECT(nfl_game_result_header),0),FALSE)),"",VLOOKUP($B895,INDIRECT(nfl_game_result),MATCH(I$1,INDIRECT(nfl_game_result_header),0),FALSE)),"error")</f>
        <v>11</v>
      </c>
      <c r="J895" t="str">
        <f ca="1">IFERROR(IF(ISBLANK(VLOOKUP($B895,INDIRECT(nfl_game_result),MATCH(J$1,INDIRECT(nfl_game_result_header),0),FALSE)),"",VLOOKUP($B895,INDIRECT(nfl_game_result),MATCH(J$1,INDIRECT(nfl_game_result_header),0),FALSE)),"error")</f>
        <v>ARI</v>
      </c>
      <c r="K895" t="str">
        <f ca="1">IFERROR(IF(ISBLANK(VLOOKUP($B895,INDIRECT(nfl_game_result),MATCH(K$1,INDIRECT(nfl_game_result_header),0),FALSE)),"",VLOOKUP($B895,INDIRECT(nfl_game_result),MATCH(K$1,INDIRECT(nfl_game_result_header),0),FALSE)),"error")</f>
        <v>ARI</v>
      </c>
      <c r="L895" s="23" t="str">
        <f ca="1">IFERROR(IF(ISBLANK(VLOOKUP($B895,INDIRECT(nfl_game_result),MATCH(L$1,INDIRECT(nfl_game_result_header),0),FALSE)),"",VLOOKUP($B895,INDIRECT(nfl_game_result),MATCH(L$1,INDIRECT(nfl_game_result_header),0),FALSE)),"error")</f>
        <v/>
      </c>
      <c r="M895" t="s">
        <v>14</v>
      </c>
      <c r="N895">
        <v>1.5</v>
      </c>
      <c r="O895" t="s">
        <v>76</v>
      </c>
      <c r="V895" s="23" t="s">
        <v>416</v>
      </c>
      <c r="W895">
        <f ca="1">VALUE(LEFT(C895, 4))</f>
        <v>2013</v>
      </c>
      <c r="X895">
        <f ca="1">VALUE(MID(C895,6,FIND("_",C895,6)-6))</f>
        <v>12</v>
      </c>
      <c r="Y895" t="str">
        <f ca="1">IF(NOT(OR(ISBLANK(D895),ISBLANK(E895),D895="",E895="")),D895-E895,"")</f>
        <v/>
      </c>
      <c r="Z895" t="str">
        <f ca="1">IF(OR(NOT(ISNUMBER(D895)),ISBLANK(D895),D895="",ISBLANK(N895)),"",ABS(D895-N895))</f>
        <v/>
      </c>
      <c r="AA895">
        <f ca="1">IF(OR(ISBLANK(J895),ISBLANK(O895),J895="",O895=""),"",IF(J895=O895,1,0))</f>
        <v>0</v>
      </c>
      <c r="AB895" t="str">
        <f ca="1">IF(OR(ISBLANK(K895),ISBLANK(Q895),K895="",Q895=""),"",IF(K895=Q895,1,0))</f>
        <v/>
      </c>
      <c r="AC895" s="23" t="str">
        <f t="shared" ca="1" si="13"/>
        <v/>
      </c>
    </row>
    <row r="896" spans="1:29" x14ac:dyDescent="0.25">
      <c r="A896" s="23">
        <v>895</v>
      </c>
      <c r="B896">
        <v>441</v>
      </c>
      <c r="C896" t="str">
        <f ca="1">IFERROR(VLOOKUP($B896,INDIRECT(nfl_game_result),MATCH(C$1,INDIRECT(nfl_game_result_header),0),FALSE),"error")</f>
        <v>2013_12_DAL@NYG</v>
      </c>
      <c r="D896" t="str">
        <f ca="1">IFERROR(IF(ISBLANK(VLOOKUP($B896,INDIRECT(nfl_game_result),MATCH(D$1,INDIRECT(nfl_game_result_header),0),FALSE)),"",VLOOKUP($B896,INDIRECT(nfl_game_result),MATCH(D$1,INDIRECT(nfl_game_result_header),0),FALSE)),"error")</f>
        <v/>
      </c>
      <c r="E896">
        <f ca="1">IFERROR(IF(ISBLANK(VLOOKUP($B896,INDIRECT(nfl_game_result),MATCH(E$1,INDIRECT(nfl_game_result_header),0),FALSE)),"",VLOOKUP($B896,INDIRECT(nfl_game_result),MATCH(E$1,INDIRECT(nfl_game_result_header),0),FALSE)),"error")</f>
        <v>-2.5</v>
      </c>
      <c r="F896" s="23" t="str">
        <f ca="1">IFERROR(IF(ISBLANK(VLOOKUP($B896,INDIRECT(nfl_game_result),MATCH(F$1,INDIRECT(nfl_game_result_header),0),FALSE)),"",VLOOKUP($B896,INDIRECT(nfl_game_result),MATCH(F$1,INDIRECT(nfl_game_result_header),0),FALSE)),"error")</f>
        <v/>
      </c>
      <c r="G896" s="23" t="str">
        <f ca="1">IFERROR(IF(ISBLANK(VLOOKUP($B896,INDIRECT(nfl_game_result),MATCH(G$1,INDIRECT(nfl_game_result_header),0),FALSE)),"",VLOOKUP($B896,INDIRECT(nfl_game_result),MATCH(G$1,INDIRECT(nfl_game_result_header),0),FALSE)),"error")</f>
        <v/>
      </c>
      <c r="H896">
        <f ca="1">IFERROR(IF(ISBLANK(VLOOKUP($B896,INDIRECT(nfl_game_result),MATCH(H$1,INDIRECT(nfl_game_result_header),0),FALSE)),"",VLOOKUP($B896,INDIRECT(nfl_game_result),MATCH(H$1,INDIRECT(nfl_game_result_header),0),FALSE)),"error")</f>
        <v>21</v>
      </c>
      <c r="I896">
        <f ca="1">IFERROR(IF(ISBLANK(VLOOKUP($B896,INDIRECT(nfl_game_result),MATCH(I$1,INDIRECT(nfl_game_result_header),0),FALSE)),"",VLOOKUP($B896,INDIRECT(nfl_game_result),MATCH(I$1,INDIRECT(nfl_game_result_header),0),FALSE)),"error")</f>
        <v>24</v>
      </c>
      <c r="J896" t="str">
        <f ca="1">IFERROR(IF(ISBLANK(VLOOKUP($B896,INDIRECT(nfl_game_result),MATCH(J$1,INDIRECT(nfl_game_result_header),0),FALSE)),"",VLOOKUP($B896,INDIRECT(nfl_game_result),MATCH(J$1,INDIRECT(nfl_game_result_header),0),FALSE)),"error")</f>
        <v>DAL</v>
      </c>
      <c r="K896" t="str">
        <f ca="1">IFERROR(IF(ISBLANK(VLOOKUP($B896,INDIRECT(nfl_game_result),MATCH(K$1,INDIRECT(nfl_game_result_header),0),FALSE)),"",VLOOKUP($B896,INDIRECT(nfl_game_result),MATCH(K$1,INDIRECT(nfl_game_result_header),0),FALSE)),"error")</f>
        <v>DAL</v>
      </c>
      <c r="L896" s="23" t="str">
        <f ca="1">IFERROR(IF(ISBLANK(VLOOKUP($B896,INDIRECT(nfl_game_result),MATCH(L$1,INDIRECT(nfl_game_result_header),0),FALSE)),"",VLOOKUP($B896,INDIRECT(nfl_game_result),MATCH(L$1,INDIRECT(nfl_game_result_header),0),FALSE)),"error")</f>
        <v/>
      </c>
      <c r="M896" t="s">
        <v>14</v>
      </c>
      <c r="N896">
        <v>-3</v>
      </c>
      <c r="O896" t="s">
        <v>83</v>
      </c>
      <c r="V896" s="23" t="s">
        <v>416</v>
      </c>
      <c r="W896">
        <f ca="1">VALUE(LEFT(C896, 4))</f>
        <v>2013</v>
      </c>
      <c r="X896">
        <f ca="1">VALUE(MID(C896,6,FIND("_",C896,6)-6))</f>
        <v>12</v>
      </c>
      <c r="Y896" t="str">
        <f ca="1">IF(NOT(OR(ISBLANK(D896),ISBLANK(E896),D896="",E896="")),D896-E896,"")</f>
        <v/>
      </c>
      <c r="Z896" t="str">
        <f ca="1">IF(OR(NOT(ISNUMBER(D896)),ISBLANK(D896),D896="",ISBLANK(N896)),"",ABS(D896-N896))</f>
        <v/>
      </c>
      <c r="AA896">
        <f ca="1">IF(OR(ISBLANK(J896),ISBLANK(O896),J896="",O896=""),"",IF(J896=O896,1,0))</f>
        <v>0</v>
      </c>
      <c r="AB896" t="str">
        <f ca="1">IF(OR(ISBLANK(K896),ISBLANK(Q896),K896="",Q896=""),"",IF(K896=Q896,1,0))</f>
        <v/>
      </c>
      <c r="AC896" s="23" t="str">
        <f t="shared" ca="1" si="13"/>
        <v/>
      </c>
    </row>
    <row r="897" spans="1:29" x14ac:dyDescent="0.25">
      <c r="A897" s="23">
        <v>896</v>
      </c>
      <c r="B897">
        <v>442</v>
      </c>
      <c r="C897" t="str">
        <f ca="1">IFERROR(VLOOKUP($B897,INDIRECT(nfl_game_result),MATCH(C$1,INDIRECT(nfl_game_result_header),0),FALSE),"error")</f>
        <v>2013_12_DEN@NWE</v>
      </c>
      <c r="D897" t="str">
        <f ca="1">IFERROR(IF(ISBLANK(VLOOKUP($B897,INDIRECT(nfl_game_result),MATCH(D$1,INDIRECT(nfl_game_result_header),0),FALSE)),"",VLOOKUP($B897,INDIRECT(nfl_game_result),MATCH(D$1,INDIRECT(nfl_game_result_header),0),FALSE)),"error")</f>
        <v/>
      </c>
      <c r="E897">
        <f ca="1">IFERROR(IF(ISBLANK(VLOOKUP($B897,INDIRECT(nfl_game_result),MATCH(E$1,INDIRECT(nfl_game_result_header),0),FALSE)),"",VLOOKUP($B897,INDIRECT(nfl_game_result),MATCH(E$1,INDIRECT(nfl_game_result_header),0),FALSE)),"error")</f>
        <v>2.5</v>
      </c>
      <c r="F897" s="23" t="str">
        <f ca="1">IFERROR(IF(ISBLANK(VLOOKUP($B897,INDIRECT(nfl_game_result),MATCH(F$1,INDIRECT(nfl_game_result_header),0),FALSE)),"",VLOOKUP($B897,INDIRECT(nfl_game_result),MATCH(F$1,INDIRECT(nfl_game_result_header),0),FALSE)),"error")</f>
        <v/>
      </c>
      <c r="G897" s="23" t="str">
        <f ca="1">IFERROR(IF(ISBLANK(VLOOKUP($B897,INDIRECT(nfl_game_result),MATCH(G$1,INDIRECT(nfl_game_result_header),0),FALSE)),"",VLOOKUP($B897,INDIRECT(nfl_game_result),MATCH(G$1,INDIRECT(nfl_game_result_header),0),FALSE)),"error")</f>
        <v/>
      </c>
      <c r="H897">
        <f ca="1">IFERROR(IF(ISBLANK(VLOOKUP($B897,INDIRECT(nfl_game_result),MATCH(H$1,INDIRECT(nfl_game_result_header),0),FALSE)),"",VLOOKUP($B897,INDIRECT(nfl_game_result),MATCH(H$1,INDIRECT(nfl_game_result_header),0),FALSE)),"error")</f>
        <v>34</v>
      </c>
      <c r="I897">
        <f ca="1">IFERROR(IF(ISBLANK(VLOOKUP($B897,INDIRECT(nfl_game_result),MATCH(I$1,INDIRECT(nfl_game_result_header),0),FALSE)),"",VLOOKUP($B897,INDIRECT(nfl_game_result),MATCH(I$1,INDIRECT(nfl_game_result_header),0),FALSE)),"error")</f>
        <v>31</v>
      </c>
      <c r="J897" t="str">
        <f ca="1">IFERROR(IF(ISBLANK(VLOOKUP($B897,INDIRECT(nfl_game_result),MATCH(J$1,INDIRECT(nfl_game_result_header),0),FALSE)),"",VLOOKUP($B897,INDIRECT(nfl_game_result),MATCH(J$1,INDIRECT(nfl_game_result_header),0),FALSE)),"error")</f>
        <v>NWE</v>
      </c>
      <c r="K897" t="str">
        <f ca="1">IFERROR(IF(ISBLANK(VLOOKUP($B897,INDIRECT(nfl_game_result),MATCH(K$1,INDIRECT(nfl_game_result_header),0),FALSE)),"",VLOOKUP($B897,INDIRECT(nfl_game_result),MATCH(K$1,INDIRECT(nfl_game_result_header),0),FALSE)),"error")</f>
        <v>NWE</v>
      </c>
      <c r="L897" s="23" t="str">
        <f ca="1">IFERROR(IF(ISBLANK(VLOOKUP($B897,INDIRECT(nfl_game_result),MATCH(L$1,INDIRECT(nfl_game_result_header),0),FALSE)),"",VLOOKUP($B897,INDIRECT(nfl_game_result),MATCH(L$1,INDIRECT(nfl_game_result_header),0),FALSE)),"error")</f>
        <v/>
      </c>
      <c r="M897" t="s">
        <v>14</v>
      </c>
      <c r="N897">
        <v>5.5</v>
      </c>
      <c r="O897" t="s">
        <v>332</v>
      </c>
      <c r="V897" s="23" t="s">
        <v>416</v>
      </c>
      <c r="W897">
        <f ca="1">VALUE(LEFT(C897, 4))</f>
        <v>2013</v>
      </c>
      <c r="X897">
        <f ca="1">VALUE(MID(C897,6,FIND("_",C897,6)-6))</f>
        <v>12</v>
      </c>
      <c r="Y897" t="str">
        <f ca="1">IF(NOT(OR(ISBLANK(D897),ISBLANK(E897),D897="",E897="")),D897-E897,"")</f>
        <v/>
      </c>
      <c r="Z897" t="str">
        <f ca="1">IF(OR(NOT(ISNUMBER(D897)),ISBLANK(D897),D897="",ISBLANK(N897)),"",ABS(D897-N897))</f>
        <v/>
      </c>
      <c r="AA897">
        <f ca="1">IF(OR(ISBLANK(J897),ISBLANK(O897),J897="",O897=""),"",IF(J897=O897,1,0))</f>
        <v>1</v>
      </c>
      <c r="AB897" t="str">
        <f ca="1">IF(OR(ISBLANK(K897),ISBLANK(Q897),K897="",Q897=""),"",IF(K897=Q897,1,0))</f>
        <v/>
      </c>
      <c r="AC897" s="23" t="str">
        <f t="shared" ca="1" si="13"/>
        <v/>
      </c>
    </row>
    <row r="898" spans="1:29" x14ac:dyDescent="0.25">
      <c r="A898" s="23">
        <v>897</v>
      </c>
      <c r="B898">
        <v>443</v>
      </c>
      <c r="C898" t="str">
        <f ca="1">IFERROR(VLOOKUP($B898,INDIRECT(nfl_game_result),MATCH(C$1,INDIRECT(nfl_game_result_header),0),FALSE),"error")</f>
        <v>2013_12_SFO@WAS</v>
      </c>
      <c r="D898" t="str">
        <f ca="1">IFERROR(IF(ISBLANK(VLOOKUP($B898,INDIRECT(nfl_game_result),MATCH(D$1,INDIRECT(nfl_game_result_header),0),FALSE)),"",VLOOKUP($B898,INDIRECT(nfl_game_result),MATCH(D$1,INDIRECT(nfl_game_result_header),0),FALSE)),"error")</f>
        <v/>
      </c>
      <c r="E898">
        <f ca="1">IFERROR(IF(ISBLANK(VLOOKUP($B898,INDIRECT(nfl_game_result),MATCH(E$1,INDIRECT(nfl_game_result_header),0),FALSE)),"",VLOOKUP($B898,INDIRECT(nfl_game_result),MATCH(E$1,INDIRECT(nfl_game_result_header),0),FALSE)),"error")</f>
        <v>5.5</v>
      </c>
      <c r="F898" s="23" t="str">
        <f ca="1">IFERROR(IF(ISBLANK(VLOOKUP($B898,INDIRECT(nfl_game_result),MATCH(F$1,INDIRECT(nfl_game_result_header),0),FALSE)),"",VLOOKUP($B898,INDIRECT(nfl_game_result),MATCH(F$1,INDIRECT(nfl_game_result_header),0),FALSE)),"error")</f>
        <v/>
      </c>
      <c r="G898" s="23" t="str">
        <f ca="1">IFERROR(IF(ISBLANK(VLOOKUP($B898,INDIRECT(nfl_game_result),MATCH(G$1,INDIRECT(nfl_game_result_header),0),FALSE)),"",VLOOKUP($B898,INDIRECT(nfl_game_result),MATCH(G$1,INDIRECT(nfl_game_result_header),0),FALSE)),"error")</f>
        <v/>
      </c>
      <c r="H898">
        <f ca="1">IFERROR(IF(ISBLANK(VLOOKUP($B898,INDIRECT(nfl_game_result),MATCH(H$1,INDIRECT(nfl_game_result_header),0),FALSE)),"",VLOOKUP($B898,INDIRECT(nfl_game_result),MATCH(H$1,INDIRECT(nfl_game_result_header),0),FALSE)),"error")</f>
        <v>6</v>
      </c>
      <c r="I898">
        <f ca="1">IFERROR(IF(ISBLANK(VLOOKUP($B898,INDIRECT(nfl_game_result),MATCH(I$1,INDIRECT(nfl_game_result_header),0),FALSE)),"",VLOOKUP($B898,INDIRECT(nfl_game_result),MATCH(I$1,INDIRECT(nfl_game_result_header),0),FALSE)),"error")</f>
        <v>27</v>
      </c>
      <c r="J898" t="str">
        <f ca="1">IFERROR(IF(ISBLANK(VLOOKUP($B898,INDIRECT(nfl_game_result),MATCH(J$1,INDIRECT(nfl_game_result_header),0),FALSE)),"",VLOOKUP($B898,INDIRECT(nfl_game_result),MATCH(J$1,INDIRECT(nfl_game_result_header),0),FALSE)),"error")</f>
        <v>SFO</v>
      </c>
      <c r="K898" t="str">
        <f ca="1">IFERROR(IF(ISBLANK(VLOOKUP($B898,INDIRECT(nfl_game_result),MATCH(K$1,INDIRECT(nfl_game_result_header),0),FALSE)),"",VLOOKUP($B898,INDIRECT(nfl_game_result),MATCH(K$1,INDIRECT(nfl_game_result_header),0),FALSE)),"error")</f>
        <v>SFO</v>
      </c>
      <c r="L898" s="23" t="str">
        <f ca="1">IFERROR(IF(ISBLANK(VLOOKUP($B898,INDIRECT(nfl_game_result),MATCH(L$1,INDIRECT(nfl_game_result_header),0),FALSE)),"",VLOOKUP($B898,INDIRECT(nfl_game_result),MATCH(L$1,INDIRECT(nfl_game_result_header),0),FALSE)),"error")</f>
        <v/>
      </c>
      <c r="M898" t="s">
        <v>14</v>
      </c>
      <c r="N898">
        <v>4.5</v>
      </c>
      <c r="O898" t="s">
        <v>333</v>
      </c>
      <c r="V898" s="23" t="s">
        <v>416</v>
      </c>
      <c r="W898">
        <f ca="1">VALUE(LEFT(C898, 4))</f>
        <v>2013</v>
      </c>
      <c r="X898">
        <f ca="1">VALUE(MID(C898,6,FIND("_",C898,6)-6))</f>
        <v>12</v>
      </c>
      <c r="Y898" t="str">
        <f ca="1">IF(NOT(OR(ISBLANK(D898),ISBLANK(E898),D898="",E898="")),D898-E898,"")</f>
        <v/>
      </c>
      <c r="Z898" t="str">
        <f ca="1">IF(OR(NOT(ISNUMBER(D898)),ISBLANK(D898),D898="",ISBLANK(N898)),"",ABS(D898-N898))</f>
        <v/>
      </c>
      <c r="AA898">
        <f ca="1">IF(OR(ISBLANK(J898),ISBLANK(O898),J898="",O898=""),"",IF(J898=O898,1,0))</f>
        <v>1</v>
      </c>
      <c r="AB898" t="str">
        <f ca="1">IF(OR(ISBLANK(K898),ISBLANK(Q898),K898="",Q898=""),"",IF(K898=Q898,1,0))</f>
        <v/>
      </c>
      <c r="AC898" s="23" t="str">
        <f t="shared" ca="1" si="13"/>
        <v/>
      </c>
    </row>
    <row r="899" spans="1:29" x14ac:dyDescent="0.25">
      <c r="A899" s="23">
        <v>898</v>
      </c>
      <c r="B899">
        <v>444</v>
      </c>
      <c r="C899" t="str">
        <f ca="1">IFERROR(VLOOKUP($B899,INDIRECT(nfl_game_result),MATCH(C$1,INDIRECT(nfl_game_result_header),0),FALSE),"error")</f>
        <v>2013_13_GBY@DET</v>
      </c>
      <c r="D899" t="str">
        <f ca="1">IFERROR(IF(ISBLANK(VLOOKUP($B899,INDIRECT(nfl_game_result),MATCH(D$1,INDIRECT(nfl_game_result_header),0),FALSE)),"",VLOOKUP($B899,INDIRECT(nfl_game_result),MATCH(D$1,INDIRECT(nfl_game_result_header),0),FALSE)),"error")</f>
        <v/>
      </c>
      <c r="E899">
        <f ca="1">IFERROR(IF(ISBLANK(VLOOKUP($B899,INDIRECT(nfl_game_result),MATCH(E$1,INDIRECT(nfl_game_result_header),0),FALSE)),"",VLOOKUP($B899,INDIRECT(nfl_game_result),MATCH(E$1,INDIRECT(nfl_game_result_header),0),FALSE)),"error")</f>
        <v>-5.5</v>
      </c>
      <c r="F899" s="23" t="str">
        <f ca="1">IFERROR(IF(ISBLANK(VLOOKUP($B899,INDIRECT(nfl_game_result),MATCH(F$1,INDIRECT(nfl_game_result_header),0),FALSE)),"",VLOOKUP($B899,INDIRECT(nfl_game_result),MATCH(F$1,INDIRECT(nfl_game_result_header),0),FALSE)),"error")</f>
        <v/>
      </c>
      <c r="G899" s="23" t="str">
        <f ca="1">IFERROR(IF(ISBLANK(VLOOKUP($B899,INDIRECT(nfl_game_result),MATCH(G$1,INDIRECT(nfl_game_result_header),0),FALSE)),"",VLOOKUP($B899,INDIRECT(nfl_game_result),MATCH(G$1,INDIRECT(nfl_game_result_header),0),FALSE)),"error")</f>
        <v/>
      </c>
      <c r="H899">
        <f ca="1">IFERROR(IF(ISBLANK(VLOOKUP($B899,INDIRECT(nfl_game_result),MATCH(H$1,INDIRECT(nfl_game_result_header),0),FALSE)),"",VLOOKUP($B899,INDIRECT(nfl_game_result),MATCH(H$1,INDIRECT(nfl_game_result_header),0),FALSE)),"error")</f>
        <v>40</v>
      </c>
      <c r="I899">
        <f ca="1">IFERROR(IF(ISBLANK(VLOOKUP($B899,INDIRECT(nfl_game_result),MATCH(I$1,INDIRECT(nfl_game_result_header),0),FALSE)),"",VLOOKUP($B899,INDIRECT(nfl_game_result),MATCH(I$1,INDIRECT(nfl_game_result_header),0),FALSE)),"error")</f>
        <v>10</v>
      </c>
      <c r="J899" t="str">
        <f ca="1">IFERROR(IF(ISBLANK(VLOOKUP($B899,INDIRECT(nfl_game_result),MATCH(J$1,INDIRECT(nfl_game_result_header),0),FALSE)),"",VLOOKUP($B899,INDIRECT(nfl_game_result),MATCH(J$1,INDIRECT(nfl_game_result_header),0),FALSE)),"error")</f>
        <v>DET</v>
      </c>
      <c r="K899" t="str">
        <f ca="1">IFERROR(IF(ISBLANK(VLOOKUP($B899,INDIRECT(nfl_game_result),MATCH(K$1,INDIRECT(nfl_game_result_header),0),FALSE)),"",VLOOKUP($B899,INDIRECT(nfl_game_result),MATCH(K$1,INDIRECT(nfl_game_result_header),0),FALSE)),"error")</f>
        <v>DET</v>
      </c>
      <c r="L899" s="23" t="str">
        <f ca="1">IFERROR(IF(ISBLANK(VLOOKUP($B899,INDIRECT(nfl_game_result),MATCH(L$1,INDIRECT(nfl_game_result_header),0),FALSE)),"",VLOOKUP($B899,INDIRECT(nfl_game_result),MATCH(L$1,INDIRECT(nfl_game_result_header),0),FALSE)),"error")</f>
        <v/>
      </c>
      <c r="M899" t="s">
        <v>16</v>
      </c>
      <c r="N899">
        <v>-9</v>
      </c>
      <c r="O899" t="s">
        <v>73</v>
      </c>
      <c r="V899" s="23" t="s">
        <v>416</v>
      </c>
      <c r="W899">
        <f ca="1">VALUE(LEFT(C899, 4))</f>
        <v>2013</v>
      </c>
      <c r="X899">
        <f ca="1">VALUE(MID(C899,6,FIND("_",C899,6)-6))</f>
        <v>13</v>
      </c>
      <c r="Y899" t="str">
        <f ca="1">IF(NOT(OR(ISBLANK(D899),ISBLANK(E899),D899="",E899="")),D899-E899,"")</f>
        <v/>
      </c>
      <c r="Z899" t="str">
        <f ca="1">IF(OR(NOT(ISNUMBER(D899)),ISBLANK(D899),D899="",ISBLANK(N899)),"",ABS(D899-N899))</f>
        <v/>
      </c>
      <c r="AA899">
        <f ca="1">IF(OR(ISBLANK(J899),ISBLANK(O899),J899="",O899=""),"",IF(J899=O899,1,0))</f>
        <v>1</v>
      </c>
      <c r="AB899" t="str">
        <f ca="1">IF(OR(ISBLANK(K899),ISBLANK(Q899),K899="",Q899=""),"",IF(K899=Q899,1,0))</f>
        <v/>
      </c>
      <c r="AC899" s="23" t="str">
        <f t="shared" ca="1" si="13"/>
        <v/>
      </c>
    </row>
    <row r="900" spans="1:29" x14ac:dyDescent="0.25">
      <c r="A900" s="23">
        <v>899</v>
      </c>
      <c r="B900">
        <v>445</v>
      </c>
      <c r="C900" t="str">
        <f ca="1">IFERROR(VLOOKUP($B900,INDIRECT(nfl_game_result),MATCH(C$1,INDIRECT(nfl_game_result_header),0),FALSE),"error")</f>
        <v>2013_13_OAK@DAL</v>
      </c>
      <c r="D900" t="str">
        <f ca="1">IFERROR(IF(ISBLANK(VLOOKUP($B900,INDIRECT(nfl_game_result),MATCH(D$1,INDIRECT(nfl_game_result_header),0),FALSE)),"",VLOOKUP($B900,INDIRECT(nfl_game_result),MATCH(D$1,INDIRECT(nfl_game_result_header),0),FALSE)),"error")</f>
        <v/>
      </c>
      <c r="E900">
        <f ca="1">IFERROR(IF(ISBLANK(VLOOKUP($B900,INDIRECT(nfl_game_result),MATCH(E$1,INDIRECT(nfl_game_result_header),0),FALSE)),"",VLOOKUP($B900,INDIRECT(nfl_game_result),MATCH(E$1,INDIRECT(nfl_game_result_header),0),FALSE)),"error")</f>
        <v>-9.5</v>
      </c>
      <c r="F900" s="23" t="str">
        <f ca="1">IFERROR(IF(ISBLANK(VLOOKUP($B900,INDIRECT(nfl_game_result),MATCH(F$1,INDIRECT(nfl_game_result_header),0),FALSE)),"",VLOOKUP($B900,INDIRECT(nfl_game_result),MATCH(F$1,INDIRECT(nfl_game_result_header),0),FALSE)),"error")</f>
        <v/>
      </c>
      <c r="G900" s="23" t="str">
        <f ca="1">IFERROR(IF(ISBLANK(VLOOKUP($B900,INDIRECT(nfl_game_result),MATCH(G$1,INDIRECT(nfl_game_result_header),0),FALSE)),"",VLOOKUP($B900,INDIRECT(nfl_game_result),MATCH(G$1,INDIRECT(nfl_game_result_header),0),FALSE)),"error")</f>
        <v/>
      </c>
      <c r="H900">
        <f ca="1">IFERROR(IF(ISBLANK(VLOOKUP($B900,INDIRECT(nfl_game_result),MATCH(H$1,INDIRECT(nfl_game_result_header),0),FALSE)),"",VLOOKUP($B900,INDIRECT(nfl_game_result),MATCH(H$1,INDIRECT(nfl_game_result_header),0),FALSE)),"error")</f>
        <v>31</v>
      </c>
      <c r="I900">
        <f ca="1">IFERROR(IF(ISBLANK(VLOOKUP($B900,INDIRECT(nfl_game_result),MATCH(I$1,INDIRECT(nfl_game_result_header),0),FALSE)),"",VLOOKUP($B900,INDIRECT(nfl_game_result),MATCH(I$1,INDIRECT(nfl_game_result_header),0),FALSE)),"error")</f>
        <v>24</v>
      </c>
      <c r="J900" t="str">
        <f ca="1">IFERROR(IF(ISBLANK(VLOOKUP($B900,INDIRECT(nfl_game_result),MATCH(J$1,INDIRECT(nfl_game_result_header),0),FALSE)),"",VLOOKUP($B900,INDIRECT(nfl_game_result),MATCH(J$1,INDIRECT(nfl_game_result_header),0),FALSE)),"error")</f>
        <v>OAK</v>
      </c>
      <c r="K900" t="str">
        <f ca="1">IFERROR(IF(ISBLANK(VLOOKUP($B900,INDIRECT(nfl_game_result),MATCH(K$1,INDIRECT(nfl_game_result_header),0),FALSE)),"",VLOOKUP($B900,INDIRECT(nfl_game_result),MATCH(K$1,INDIRECT(nfl_game_result_header),0),FALSE)),"error")</f>
        <v>DAL</v>
      </c>
      <c r="L900" s="23" t="str">
        <f ca="1">IFERROR(IF(ISBLANK(VLOOKUP($B900,INDIRECT(nfl_game_result),MATCH(L$1,INDIRECT(nfl_game_result_header),0),FALSE)),"",VLOOKUP($B900,INDIRECT(nfl_game_result),MATCH(L$1,INDIRECT(nfl_game_result_header),0),FALSE)),"error")</f>
        <v/>
      </c>
      <c r="M900" t="s">
        <v>16</v>
      </c>
      <c r="N900">
        <v>-9</v>
      </c>
      <c r="O900" t="s">
        <v>85</v>
      </c>
      <c r="V900" s="23" t="s">
        <v>416</v>
      </c>
      <c r="W900">
        <f ca="1">VALUE(LEFT(C900, 4))</f>
        <v>2013</v>
      </c>
      <c r="X900">
        <f ca="1">VALUE(MID(C900,6,FIND("_",C900,6)-6))</f>
        <v>13</v>
      </c>
      <c r="Y900" t="str">
        <f ca="1">IF(NOT(OR(ISBLANK(D900),ISBLANK(E900),D900="",E900="")),D900-E900,"")</f>
        <v/>
      </c>
      <c r="Z900" t="str">
        <f ca="1">IF(OR(NOT(ISNUMBER(D900)),ISBLANK(D900),D900="",ISBLANK(N900)),"",ABS(D900-N900))</f>
        <v/>
      </c>
      <c r="AA900">
        <f ca="1">IF(OR(ISBLANK(J900),ISBLANK(O900),J900="",O900=""),"",IF(J900=O900,1,0))</f>
        <v>1</v>
      </c>
      <c r="AB900" t="str">
        <f ca="1">IF(OR(ISBLANK(K900),ISBLANK(Q900),K900="",Q900=""),"",IF(K900=Q900,1,0))</f>
        <v/>
      </c>
      <c r="AC900" s="23" t="str">
        <f t="shared" ca="1" si="13"/>
        <v/>
      </c>
    </row>
    <row r="901" spans="1:29" x14ac:dyDescent="0.25">
      <c r="A901" s="23">
        <v>900</v>
      </c>
      <c r="B901">
        <v>446</v>
      </c>
      <c r="C901" t="str">
        <f ca="1">IFERROR(VLOOKUP($B901,INDIRECT(nfl_game_result),MATCH(C$1,INDIRECT(nfl_game_result_header),0),FALSE),"error")</f>
        <v>2013_13_PIT@BAL</v>
      </c>
      <c r="D901" t="str">
        <f ca="1">IFERROR(IF(ISBLANK(VLOOKUP($B901,INDIRECT(nfl_game_result),MATCH(D$1,INDIRECT(nfl_game_result_header),0),FALSE)),"",VLOOKUP($B901,INDIRECT(nfl_game_result),MATCH(D$1,INDIRECT(nfl_game_result_header),0),FALSE)),"error")</f>
        <v/>
      </c>
      <c r="E901">
        <f ca="1">IFERROR(IF(ISBLANK(VLOOKUP($B901,INDIRECT(nfl_game_result),MATCH(E$1,INDIRECT(nfl_game_result_header),0),FALSE)),"",VLOOKUP($B901,INDIRECT(nfl_game_result),MATCH(E$1,INDIRECT(nfl_game_result_header),0),FALSE)),"error")</f>
        <v>-2.5</v>
      </c>
      <c r="F901" s="23" t="str">
        <f ca="1">IFERROR(IF(ISBLANK(VLOOKUP($B901,INDIRECT(nfl_game_result),MATCH(F$1,INDIRECT(nfl_game_result_header),0),FALSE)),"",VLOOKUP($B901,INDIRECT(nfl_game_result),MATCH(F$1,INDIRECT(nfl_game_result_header),0),FALSE)),"error")</f>
        <v/>
      </c>
      <c r="G901" s="23" t="str">
        <f ca="1">IFERROR(IF(ISBLANK(VLOOKUP($B901,INDIRECT(nfl_game_result),MATCH(G$1,INDIRECT(nfl_game_result_header),0),FALSE)),"",VLOOKUP($B901,INDIRECT(nfl_game_result),MATCH(G$1,INDIRECT(nfl_game_result_header),0),FALSE)),"error")</f>
        <v/>
      </c>
      <c r="H901">
        <f ca="1">IFERROR(IF(ISBLANK(VLOOKUP($B901,INDIRECT(nfl_game_result),MATCH(H$1,INDIRECT(nfl_game_result_header),0),FALSE)),"",VLOOKUP($B901,INDIRECT(nfl_game_result),MATCH(H$1,INDIRECT(nfl_game_result_header),0),FALSE)),"error")</f>
        <v>22</v>
      </c>
      <c r="I901">
        <f ca="1">IFERROR(IF(ISBLANK(VLOOKUP($B901,INDIRECT(nfl_game_result),MATCH(I$1,INDIRECT(nfl_game_result_header),0),FALSE)),"",VLOOKUP($B901,INDIRECT(nfl_game_result),MATCH(I$1,INDIRECT(nfl_game_result_header),0),FALSE)),"error")</f>
        <v>20</v>
      </c>
      <c r="J901" t="str">
        <f ca="1">IFERROR(IF(ISBLANK(VLOOKUP($B901,INDIRECT(nfl_game_result),MATCH(J$1,INDIRECT(nfl_game_result_header),0),FALSE)),"",VLOOKUP($B901,INDIRECT(nfl_game_result),MATCH(J$1,INDIRECT(nfl_game_result_header),0),FALSE)),"error")</f>
        <v>PIT</v>
      </c>
      <c r="K901" t="str">
        <f ca="1">IFERROR(IF(ISBLANK(VLOOKUP($B901,INDIRECT(nfl_game_result),MATCH(K$1,INDIRECT(nfl_game_result_header),0),FALSE)),"",VLOOKUP($B901,INDIRECT(nfl_game_result),MATCH(K$1,INDIRECT(nfl_game_result_header),0),FALSE)),"error")</f>
        <v>BAL</v>
      </c>
      <c r="L901" s="23" t="str">
        <f ca="1">IFERROR(IF(ISBLANK(VLOOKUP($B901,INDIRECT(nfl_game_result),MATCH(L$1,INDIRECT(nfl_game_result_header),0),FALSE)),"",VLOOKUP($B901,INDIRECT(nfl_game_result),MATCH(L$1,INDIRECT(nfl_game_result_header),0),FALSE)),"error")</f>
        <v/>
      </c>
      <c r="M901" t="s">
        <v>16</v>
      </c>
      <c r="N901">
        <v>-3</v>
      </c>
      <c r="O901" t="s">
        <v>87</v>
      </c>
      <c r="V901" s="23" t="s">
        <v>416</v>
      </c>
      <c r="W901">
        <f ca="1">VALUE(LEFT(C901, 4))</f>
        <v>2013</v>
      </c>
      <c r="X901">
        <f ca="1">VALUE(MID(C901,6,FIND("_",C901,6)-6))</f>
        <v>13</v>
      </c>
      <c r="Y901" t="str">
        <f ca="1">IF(NOT(OR(ISBLANK(D901),ISBLANK(E901),D901="",E901="")),D901-E901,"")</f>
        <v/>
      </c>
      <c r="Z901" t="str">
        <f ca="1">IF(OR(NOT(ISNUMBER(D901)),ISBLANK(D901),D901="",ISBLANK(N901)),"",ABS(D901-N901))</f>
        <v/>
      </c>
      <c r="AA901">
        <f ca="1">IF(OR(ISBLANK(J901),ISBLANK(O901),J901="",O901=""),"",IF(J901=O901,1,0))</f>
        <v>1</v>
      </c>
      <c r="AB901" t="str">
        <f ca="1">IF(OR(ISBLANK(K901),ISBLANK(Q901),K901="",Q901=""),"",IF(K901=Q901,1,0))</f>
        <v/>
      </c>
      <c r="AC901" s="23" t="str">
        <f t="shared" ca="1" si="13"/>
        <v/>
      </c>
    </row>
    <row r="902" spans="1:29" x14ac:dyDescent="0.25">
      <c r="A902" s="23">
        <v>901</v>
      </c>
      <c r="B902">
        <v>447</v>
      </c>
      <c r="C902" t="str">
        <f ca="1">IFERROR(VLOOKUP($B902,INDIRECT(nfl_game_result),MATCH(C$1,INDIRECT(nfl_game_result_header),0),FALSE),"error")</f>
        <v>2013_13_CHI@MIN</v>
      </c>
      <c r="D902" t="str">
        <f ca="1">IFERROR(IF(ISBLANK(VLOOKUP($B902,INDIRECT(nfl_game_result),MATCH(D$1,INDIRECT(nfl_game_result_header),0),FALSE)),"",VLOOKUP($B902,INDIRECT(nfl_game_result),MATCH(D$1,INDIRECT(nfl_game_result_header),0),FALSE)),"error")</f>
        <v/>
      </c>
      <c r="E902">
        <f ca="1">IFERROR(IF(ISBLANK(VLOOKUP($B902,INDIRECT(nfl_game_result),MATCH(E$1,INDIRECT(nfl_game_result_header),0),FALSE)),"",VLOOKUP($B902,INDIRECT(nfl_game_result),MATCH(E$1,INDIRECT(nfl_game_result_header),0),FALSE)),"error")</f>
        <v>-0.5</v>
      </c>
      <c r="F902" s="23" t="str">
        <f ca="1">IFERROR(IF(ISBLANK(VLOOKUP($B902,INDIRECT(nfl_game_result),MATCH(F$1,INDIRECT(nfl_game_result_header),0),FALSE)),"",VLOOKUP($B902,INDIRECT(nfl_game_result),MATCH(F$1,INDIRECT(nfl_game_result_header),0),FALSE)),"error")</f>
        <v/>
      </c>
      <c r="G902" s="23" t="str">
        <f ca="1">IFERROR(IF(ISBLANK(VLOOKUP($B902,INDIRECT(nfl_game_result),MATCH(G$1,INDIRECT(nfl_game_result_header),0),FALSE)),"",VLOOKUP($B902,INDIRECT(nfl_game_result),MATCH(G$1,INDIRECT(nfl_game_result_header),0),FALSE)),"error")</f>
        <v/>
      </c>
      <c r="H902">
        <f ca="1">IFERROR(IF(ISBLANK(VLOOKUP($B902,INDIRECT(nfl_game_result),MATCH(H$1,INDIRECT(nfl_game_result_header),0),FALSE)),"",VLOOKUP($B902,INDIRECT(nfl_game_result),MATCH(H$1,INDIRECT(nfl_game_result_header),0),FALSE)),"error")</f>
        <v>23</v>
      </c>
      <c r="I902">
        <f ca="1">IFERROR(IF(ISBLANK(VLOOKUP($B902,INDIRECT(nfl_game_result),MATCH(I$1,INDIRECT(nfl_game_result_header),0),FALSE)),"",VLOOKUP($B902,INDIRECT(nfl_game_result),MATCH(I$1,INDIRECT(nfl_game_result_header),0),FALSE)),"error")</f>
        <v>20</v>
      </c>
      <c r="J902" t="str">
        <f ca="1">IFERROR(IF(ISBLANK(VLOOKUP($B902,INDIRECT(nfl_game_result),MATCH(J$1,INDIRECT(nfl_game_result_header),0),FALSE)),"",VLOOKUP($B902,INDIRECT(nfl_game_result),MATCH(J$1,INDIRECT(nfl_game_result_header),0),FALSE)),"error")</f>
        <v>MIN</v>
      </c>
      <c r="K902" t="str">
        <f ca="1">IFERROR(IF(ISBLANK(VLOOKUP($B902,INDIRECT(nfl_game_result),MATCH(K$1,INDIRECT(nfl_game_result_header),0),FALSE)),"",VLOOKUP($B902,INDIRECT(nfl_game_result),MATCH(K$1,INDIRECT(nfl_game_result_header),0),FALSE)),"error")</f>
        <v>MIN</v>
      </c>
      <c r="L902" s="23" t="str">
        <f ca="1">IFERROR(IF(ISBLANK(VLOOKUP($B902,INDIRECT(nfl_game_result),MATCH(L$1,INDIRECT(nfl_game_result_header),0),FALSE)),"",VLOOKUP($B902,INDIRECT(nfl_game_result),MATCH(L$1,INDIRECT(nfl_game_result_header),0),FALSE)),"error")</f>
        <v/>
      </c>
      <c r="M902" t="s">
        <v>16</v>
      </c>
      <c r="N902">
        <v>1.5</v>
      </c>
      <c r="O902" t="s">
        <v>68</v>
      </c>
      <c r="V902" s="23" t="s">
        <v>416</v>
      </c>
      <c r="W902">
        <f ca="1">VALUE(LEFT(C902, 4))</f>
        <v>2013</v>
      </c>
      <c r="X902">
        <f ca="1">VALUE(MID(C902,6,FIND("_",C902,6)-6))</f>
        <v>13</v>
      </c>
      <c r="Y902" t="str">
        <f ca="1">IF(NOT(OR(ISBLANK(D902),ISBLANK(E902),D902="",E902="")),D902-E902,"")</f>
        <v/>
      </c>
      <c r="Z902" t="str">
        <f ca="1">IF(OR(NOT(ISNUMBER(D902)),ISBLANK(D902),D902="",ISBLANK(N902)),"",ABS(D902-N902))</f>
        <v/>
      </c>
      <c r="AA902">
        <f ca="1">IF(OR(ISBLANK(J902),ISBLANK(O902),J902="",O902=""),"",IF(J902=O902,1,0))</f>
        <v>0</v>
      </c>
      <c r="AB902" t="str">
        <f ca="1">IF(OR(ISBLANK(K902),ISBLANK(Q902),K902="",Q902=""),"",IF(K902=Q902,1,0))</f>
        <v/>
      </c>
      <c r="AC902" s="23" t="str">
        <f t="shared" ca="1" si="13"/>
        <v/>
      </c>
    </row>
    <row r="903" spans="1:29" x14ac:dyDescent="0.25">
      <c r="A903" s="23">
        <v>902</v>
      </c>
      <c r="B903">
        <v>448</v>
      </c>
      <c r="C903" t="str">
        <f ca="1">IFERROR(VLOOKUP($B903,INDIRECT(nfl_game_result),MATCH(C$1,INDIRECT(nfl_game_result_header),0),FALSE),"error")</f>
        <v>2013_13_JAX@CLE</v>
      </c>
      <c r="D903" t="str">
        <f ca="1">IFERROR(IF(ISBLANK(VLOOKUP($B903,INDIRECT(nfl_game_result),MATCH(D$1,INDIRECT(nfl_game_result_header),0),FALSE)),"",VLOOKUP($B903,INDIRECT(nfl_game_result),MATCH(D$1,INDIRECT(nfl_game_result_header),0),FALSE)),"error")</f>
        <v/>
      </c>
      <c r="E903">
        <f ca="1">IFERROR(IF(ISBLANK(VLOOKUP($B903,INDIRECT(nfl_game_result),MATCH(E$1,INDIRECT(nfl_game_result_header),0),FALSE)),"",VLOOKUP($B903,INDIRECT(nfl_game_result),MATCH(E$1,INDIRECT(nfl_game_result_header),0),FALSE)),"error")</f>
        <v>-7.5</v>
      </c>
      <c r="F903" s="23" t="str">
        <f ca="1">IFERROR(IF(ISBLANK(VLOOKUP($B903,INDIRECT(nfl_game_result),MATCH(F$1,INDIRECT(nfl_game_result_header),0),FALSE)),"",VLOOKUP($B903,INDIRECT(nfl_game_result),MATCH(F$1,INDIRECT(nfl_game_result_header),0),FALSE)),"error")</f>
        <v/>
      </c>
      <c r="G903" s="23" t="str">
        <f ca="1">IFERROR(IF(ISBLANK(VLOOKUP($B903,INDIRECT(nfl_game_result),MATCH(G$1,INDIRECT(nfl_game_result_header),0),FALSE)),"",VLOOKUP($B903,INDIRECT(nfl_game_result),MATCH(G$1,INDIRECT(nfl_game_result_header),0),FALSE)),"error")</f>
        <v/>
      </c>
      <c r="H903">
        <f ca="1">IFERROR(IF(ISBLANK(VLOOKUP($B903,INDIRECT(nfl_game_result),MATCH(H$1,INDIRECT(nfl_game_result_header),0),FALSE)),"",VLOOKUP($B903,INDIRECT(nfl_game_result),MATCH(H$1,INDIRECT(nfl_game_result_header),0),FALSE)),"error")</f>
        <v>28</v>
      </c>
      <c r="I903">
        <f ca="1">IFERROR(IF(ISBLANK(VLOOKUP($B903,INDIRECT(nfl_game_result),MATCH(I$1,INDIRECT(nfl_game_result_header),0),FALSE)),"",VLOOKUP($B903,INDIRECT(nfl_game_result),MATCH(I$1,INDIRECT(nfl_game_result_header),0),FALSE)),"error")</f>
        <v>32</v>
      </c>
      <c r="J903" t="str">
        <f ca="1">IFERROR(IF(ISBLANK(VLOOKUP($B903,INDIRECT(nfl_game_result),MATCH(J$1,INDIRECT(nfl_game_result_header),0),FALSE)),"",VLOOKUP($B903,INDIRECT(nfl_game_result),MATCH(J$1,INDIRECT(nfl_game_result_header),0),FALSE)),"error")</f>
        <v>JAX</v>
      </c>
      <c r="K903" t="str">
        <f ca="1">IFERROR(IF(ISBLANK(VLOOKUP($B903,INDIRECT(nfl_game_result),MATCH(K$1,INDIRECT(nfl_game_result_header),0),FALSE)),"",VLOOKUP($B903,INDIRECT(nfl_game_result),MATCH(K$1,INDIRECT(nfl_game_result_header),0),FALSE)),"error")</f>
        <v>JAX</v>
      </c>
      <c r="L903" s="23" t="str">
        <f ca="1">IFERROR(IF(ISBLANK(VLOOKUP($B903,INDIRECT(nfl_game_result),MATCH(L$1,INDIRECT(nfl_game_result_header),0),FALSE)),"",VLOOKUP($B903,INDIRECT(nfl_game_result),MATCH(L$1,INDIRECT(nfl_game_result_header),0),FALSE)),"error")</f>
        <v/>
      </c>
      <c r="M903" t="s">
        <v>16</v>
      </c>
      <c r="N903">
        <v>-4</v>
      </c>
      <c r="O903" t="s">
        <v>77</v>
      </c>
      <c r="V903" s="23" t="s">
        <v>416</v>
      </c>
      <c r="W903">
        <f ca="1">VALUE(LEFT(C903, 4))</f>
        <v>2013</v>
      </c>
      <c r="X903">
        <f ca="1">VALUE(MID(C903,6,FIND("_",C903,6)-6))</f>
        <v>13</v>
      </c>
      <c r="Y903" t="str">
        <f ca="1">IF(NOT(OR(ISBLANK(D903),ISBLANK(E903),D903="",E903="")),D903-E903,"")</f>
        <v/>
      </c>
      <c r="Z903" t="str">
        <f ca="1">IF(OR(NOT(ISNUMBER(D903)),ISBLANK(D903),D903="",ISBLANK(N903)),"",ABS(D903-N903))</f>
        <v/>
      </c>
      <c r="AA903">
        <f ca="1">IF(OR(ISBLANK(J903),ISBLANK(O903),J903="",O903=""),"",IF(J903=O903,1,0))</f>
        <v>1</v>
      </c>
      <c r="AB903" t="str">
        <f ca="1">IF(OR(ISBLANK(K903),ISBLANK(Q903),K903="",Q903=""),"",IF(K903=Q903,1,0))</f>
        <v/>
      </c>
      <c r="AC903" s="23" t="str">
        <f t="shared" ca="1" si="13"/>
        <v/>
      </c>
    </row>
    <row r="904" spans="1:29" x14ac:dyDescent="0.25">
      <c r="A904" s="23">
        <v>903</v>
      </c>
      <c r="B904">
        <v>449</v>
      </c>
      <c r="C904" t="str">
        <f ca="1">IFERROR(VLOOKUP($B904,INDIRECT(nfl_game_result),MATCH(C$1,INDIRECT(nfl_game_result_header),0),FALSE),"error")</f>
        <v>2013_13_TEN@IND</v>
      </c>
      <c r="D904" t="str">
        <f ca="1">IFERROR(IF(ISBLANK(VLOOKUP($B904,INDIRECT(nfl_game_result),MATCH(D$1,INDIRECT(nfl_game_result_header),0),FALSE)),"",VLOOKUP($B904,INDIRECT(nfl_game_result),MATCH(D$1,INDIRECT(nfl_game_result_header),0),FALSE)),"error")</f>
        <v/>
      </c>
      <c r="E904">
        <f ca="1">IFERROR(IF(ISBLANK(VLOOKUP($B904,INDIRECT(nfl_game_result),MATCH(E$1,INDIRECT(nfl_game_result_header),0),FALSE)),"",VLOOKUP($B904,INDIRECT(nfl_game_result),MATCH(E$1,INDIRECT(nfl_game_result_header),0),FALSE)),"error")</f>
        <v>-4.5</v>
      </c>
      <c r="F904" s="23" t="str">
        <f ca="1">IFERROR(IF(ISBLANK(VLOOKUP($B904,INDIRECT(nfl_game_result),MATCH(F$1,INDIRECT(nfl_game_result_header),0),FALSE)),"",VLOOKUP($B904,INDIRECT(nfl_game_result),MATCH(F$1,INDIRECT(nfl_game_result_header),0),FALSE)),"error")</f>
        <v/>
      </c>
      <c r="G904" s="23" t="str">
        <f ca="1">IFERROR(IF(ISBLANK(VLOOKUP($B904,INDIRECT(nfl_game_result),MATCH(G$1,INDIRECT(nfl_game_result_header),0),FALSE)),"",VLOOKUP($B904,INDIRECT(nfl_game_result),MATCH(G$1,INDIRECT(nfl_game_result_header),0),FALSE)),"error")</f>
        <v/>
      </c>
      <c r="H904">
        <f ca="1">IFERROR(IF(ISBLANK(VLOOKUP($B904,INDIRECT(nfl_game_result),MATCH(H$1,INDIRECT(nfl_game_result_header),0),FALSE)),"",VLOOKUP($B904,INDIRECT(nfl_game_result),MATCH(H$1,INDIRECT(nfl_game_result_header),0),FALSE)),"error")</f>
        <v>22</v>
      </c>
      <c r="I904">
        <f ca="1">IFERROR(IF(ISBLANK(VLOOKUP($B904,INDIRECT(nfl_game_result),MATCH(I$1,INDIRECT(nfl_game_result_header),0),FALSE)),"",VLOOKUP($B904,INDIRECT(nfl_game_result),MATCH(I$1,INDIRECT(nfl_game_result_header),0),FALSE)),"error")</f>
        <v>14</v>
      </c>
      <c r="J904" t="str">
        <f ca="1">IFERROR(IF(ISBLANK(VLOOKUP($B904,INDIRECT(nfl_game_result),MATCH(J$1,INDIRECT(nfl_game_result_header),0),FALSE)),"",VLOOKUP($B904,INDIRECT(nfl_game_result),MATCH(J$1,INDIRECT(nfl_game_result_header),0),FALSE)),"error")</f>
        <v>IND</v>
      </c>
      <c r="K904" t="str">
        <f ca="1">IFERROR(IF(ISBLANK(VLOOKUP($B904,INDIRECT(nfl_game_result),MATCH(K$1,INDIRECT(nfl_game_result_header),0),FALSE)),"",VLOOKUP($B904,INDIRECT(nfl_game_result),MATCH(K$1,INDIRECT(nfl_game_result_header),0),FALSE)),"error")</f>
        <v>IND</v>
      </c>
      <c r="L904" s="23" t="str">
        <f ca="1">IFERROR(IF(ISBLANK(VLOOKUP($B904,INDIRECT(nfl_game_result),MATCH(L$1,INDIRECT(nfl_game_result_header),0),FALSE)),"",VLOOKUP($B904,INDIRECT(nfl_game_result),MATCH(L$1,INDIRECT(nfl_game_result_header),0),FALSE)),"error")</f>
        <v/>
      </c>
      <c r="M904" t="s">
        <v>16</v>
      </c>
      <c r="N904">
        <v>-5</v>
      </c>
      <c r="O904" t="s">
        <v>93</v>
      </c>
      <c r="V904" s="23" t="s">
        <v>416</v>
      </c>
      <c r="W904">
        <f ca="1">VALUE(LEFT(C904, 4))</f>
        <v>2013</v>
      </c>
      <c r="X904">
        <f ca="1">VALUE(MID(C904,6,FIND("_",C904,6)-6))</f>
        <v>13</v>
      </c>
      <c r="Y904" t="str">
        <f ca="1">IF(NOT(OR(ISBLANK(D904),ISBLANK(E904),D904="",E904="")),D904-E904,"")</f>
        <v/>
      </c>
      <c r="Z904" t="str">
        <f ca="1">IF(OR(NOT(ISNUMBER(D904)),ISBLANK(D904),D904="",ISBLANK(N904)),"",ABS(D904-N904))</f>
        <v/>
      </c>
      <c r="AA904">
        <f ca="1">IF(OR(ISBLANK(J904),ISBLANK(O904),J904="",O904=""),"",IF(J904=O904,1,0))</f>
        <v>0</v>
      </c>
      <c r="AB904" t="str">
        <f ca="1">IF(OR(ISBLANK(K904),ISBLANK(Q904),K904="",Q904=""),"",IF(K904=Q904,1,0))</f>
        <v/>
      </c>
      <c r="AC904" s="23" t="str">
        <f t="shared" ca="1" si="13"/>
        <v/>
      </c>
    </row>
    <row r="905" spans="1:29" x14ac:dyDescent="0.25">
      <c r="A905" s="23">
        <v>904</v>
      </c>
      <c r="B905">
        <v>450</v>
      </c>
      <c r="C905" t="str">
        <f ca="1">IFERROR(VLOOKUP($B905,INDIRECT(nfl_game_result),MATCH(C$1,INDIRECT(nfl_game_result_header),0),FALSE),"error")</f>
        <v>2013_13_MIA@NYJ</v>
      </c>
      <c r="D905" t="str">
        <f ca="1">IFERROR(IF(ISBLANK(VLOOKUP($B905,INDIRECT(nfl_game_result),MATCH(D$1,INDIRECT(nfl_game_result_header),0),FALSE)),"",VLOOKUP($B905,INDIRECT(nfl_game_result),MATCH(D$1,INDIRECT(nfl_game_result_header),0),FALSE)),"error")</f>
        <v/>
      </c>
      <c r="E905">
        <f ca="1">IFERROR(IF(ISBLANK(VLOOKUP($B905,INDIRECT(nfl_game_result),MATCH(E$1,INDIRECT(nfl_game_result_header),0),FALSE)),"",VLOOKUP($B905,INDIRECT(nfl_game_result),MATCH(E$1,INDIRECT(nfl_game_result_header),0),FALSE)),"error")</f>
        <v>-1.5</v>
      </c>
      <c r="F905" s="23" t="str">
        <f ca="1">IFERROR(IF(ISBLANK(VLOOKUP($B905,INDIRECT(nfl_game_result),MATCH(F$1,INDIRECT(nfl_game_result_header),0),FALSE)),"",VLOOKUP($B905,INDIRECT(nfl_game_result),MATCH(F$1,INDIRECT(nfl_game_result_header),0),FALSE)),"error")</f>
        <v/>
      </c>
      <c r="G905" s="23" t="str">
        <f ca="1">IFERROR(IF(ISBLANK(VLOOKUP($B905,INDIRECT(nfl_game_result),MATCH(G$1,INDIRECT(nfl_game_result_header),0),FALSE)),"",VLOOKUP($B905,INDIRECT(nfl_game_result),MATCH(G$1,INDIRECT(nfl_game_result_header),0),FALSE)),"error")</f>
        <v/>
      </c>
      <c r="H905">
        <f ca="1">IFERROR(IF(ISBLANK(VLOOKUP($B905,INDIRECT(nfl_game_result),MATCH(H$1,INDIRECT(nfl_game_result_header),0),FALSE)),"",VLOOKUP($B905,INDIRECT(nfl_game_result),MATCH(H$1,INDIRECT(nfl_game_result_header),0),FALSE)),"error")</f>
        <v>3</v>
      </c>
      <c r="I905">
        <f ca="1">IFERROR(IF(ISBLANK(VLOOKUP($B905,INDIRECT(nfl_game_result),MATCH(I$1,INDIRECT(nfl_game_result_header),0),FALSE)),"",VLOOKUP($B905,INDIRECT(nfl_game_result),MATCH(I$1,INDIRECT(nfl_game_result_header),0),FALSE)),"error")</f>
        <v>23</v>
      </c>
      <c r="J905" t="str">
        <f ca="1">IFERROR(IF(ISBLANK(VLOOKUP($B905,INDIRECT(nfl_game_result),MATCH(J$1,INDIRECT(nfl_game_result_header),0),FALSE)),"",VLOOKUP($B905,INDIRECT(nfl_game_result),MATCH(J$1,INDIRECT(nfl_game_result_header),0),FALSE)),"error")</f>
        <v>MIA</v>
      </c>
      <c r="K905" t="str">
        <f ca="1">IFERROR(IF(ISBLANK(VLOOKUP($B905,INDIRECT(nfl_game_result),MATCH(K$1,INDIRECT(nfl_game_result_header),0),FALSE)),"",VLOOKUP($B905,INDIRECT(nfl_game_result),MATCH(K$1,INDIRECT(nfl_game_result_header),0),FALSE)),"error")</f>
        <v>MIA</v>
      </c>
      <c r="L905" s="23" t="str">
        <f ca="1">IFERROR(IF(ISBLANK(VLOOKUP($B905,INDIRECT(nfl_game_result),MATCH(L$1,INDIRECT(nfl_game_result_header),0),FALSE)),"",VLOOKUP($B905,INDIRECT(nfl_game_result),MATCH(L$1,INDIRECT(nfl_game_result_header),0),FALSE)),"error")</f>
        <v/>
      </c>
      <c r="M905" t="s">
        <v>16</v>
      </c>
      <c r="N905">
        <v>-3</v>
      </c>
      <c r="O905" t="s">
        <v>79</v>
      </c>
      <c r="V905" s="23" t="s">
        <v>416</v>
      </c>
      <c r="W905">
        <f ca="1">VALUE(LEFT(C905, 4))</f>
        <v>2013</v>
      </c>
      <c r="X905">
        <f ca="1">VALUE(MID(C905,6,FIND("_",C905,6)-6))</f>
        <v>13</v>
      </c>
      <c r="Y905" t="str">
        <f ca="1">IF(NOT(OR(ISBLANK(D905),ISBLANK(E905),D905="",E905="")),D905-E905,"")</f>
        <v/>
      </c>
      <c r="Z905" t="str">
        <f ca="1">IF(OR(NOT(ISNUMBER(D905)),ISBLANK(D905),D905="",ISBLANK(N905)),"",ABS(D905-N905))</f>
        <v/>
      </c>
      <c r="AA905">
        <f ca="1">IF(OR(ISBLANK(J905),ISBLANK(O905),J905="",O905=""),"",IF(J905=O905,1,0))</f>
        <v>1</v>
      </c>
      <c r="AB905" t="str">
        <f ca="1">IF(OR(ISBLANK(K905),ISBLANK(Q905),K905="",Q905=""),"",IF(K905=Q905,1,0))</f>
        <v/>
      </c>
      <c r="AC905" s="23" t="str">
        <f t="shared" ca="1" si="13"/>
        <v/>
      </c>
    </row>
    <row r="906" spans="1:29" x14ac:dyDescent="0.25">
      <c r="A906" s="23">
        <v>905</v>
      </c>
      <c r="B906">
        <v>451</v>
      </c>
      <c r="C906" t="str">
        <f ca="1">IFERROR(VLOOKUP($B906,INDIRECT(nfl_game_result),MATCH(C$1,INDIRECT(nfl_game_result_header),0),FALSE),"error")</f>
        <v>2013_13_NWE@HOU</v>
      </c>
      <c r="D906" t="str">
        <f ca="1">IFERROR(IF(ISBLANK(VLOOKUP($B906,INDIRECT(nfl_game_result),MATCH(D$1,INDIRECT(nfl_game_result_header),0),FALSE)),"",VLOOKUP($B906,INDIRECT(nfl_game_result),MATCH(D$1,INDIRECT(nfl_game_result_header),0),FALSE)),"error")</f>
        <v/>
      </c>
      <c r="E906">
        <f ca="1">IFERROR(IF(ISBLANK(VLOOKUP($B906,INDIRECT(nfl_game_result),MATCH(E$1,INDIRECT(nfl_game_result_header),0),FALSE)),"",VLOOKUP($B906,INDIRECT(nfl_game_result),MATCH(E$1,INDIRECT(nfl_game_result_header),0),FALSE)),"error")</f>
        <v>8.5</v>
      </c>
      <c r="F906" s="23" t="str">
        <f ca="1">IFERROR(IF(ISBLANK(VLOOKUP($B906,INDIRECT(nfl_game_result),MATCH(F$1,INDIRECT(nfl_game_result_header),0),FALSE)),"",VLOOKUP($B906,INDIRECT(nfl_game_result),MATCH(F$1,INDIRECT(nfl_game_result_header),0),FALSE)),"error")</f>
        <v/>
      </c>
      <c r="G906" s="23" t="str">
        <f ca="1">IFERROR(IF(ISBLANK(VLOOKUP($B906,INDIRECT(nfl_game_result),MATCH(G$1,INDIRECT(nfl_game_result_header),0),FALSE)),"",VLOOKUP($B906,INDIRECT(nfl_game_result),MATCH(G$1,INDIRECT(nfl_game_result_header),0),FALSE)),"error")</f>
        <v/>
      </c>
      <c r="H906">
        <f ca="1">IFERROR(IF(ISBLANK(VLOOKUP($B906,INDIRECT(nfl_game_result),MATCH(H$1,INDIRECT(nfl_game_result_header),0),FALSE)),"",VLOOKUP($B906,INDIRECT(nfl_game_result),MATCH(H$1,INDIRECT(nfl_game_result_header),0),FALSE)),"error")</f>
        <v>31</v>
      </c>
      <c r="I906">
        <f ca="1">IFERROR(IF(ISBLANK(VLOOKUP($B906,INDIRECT(nfl_game_result),MATCH(I$1,INDIRECT(nfl_game_result_header),0),FALSE)),"",VLOOKUP($B906,INDIRECT(nfl_game_result),MATCH(I$1,INDIRECT(nfl_game_result_header),0),FALSE)),"error")</f>
        <v>34</v>
      </c>
      <c r="J906" t="str">
        <f ca="1">IFERROR(IF(ISBLANK(VLOOKUP($B906,INDIRECT(nfl_game_result),MATCH(J$1,INDIRECT(nfl_game_result_header),0),FALSE)),"",VLOOKUP($B906,INDIRECT(nfl_game_result),MATCH(J$1,INDIRECT(nfl_game_result_header),0),FALSE)),"error")</f>
        <v>HOU</v>
      </c>
      <c r="K906" t="str">
        <f ca="1">IFERROR(IF(ISBLANK(VLOOKUP($B906,INDIRECT(nfl_game_result),MATCH(K$1,INDIRECT(nfl_game_result_header),0),FALSE)),"",VLOOKUP($B906,INDIRECT(nfl_game_result),MATCH(K$1,INDIRECT(nfl_game_result_header),0),FALSE)),"error")</f>
        <v>NWE</v>
      </c>
      <c r="L906" s="23" t="str">
        <f ca="1">IFERROR(IF(ISBLANK(VLOOKUP($B906,INDIRECT(nfl_game_result),MATCH(L$1,INDIRECT(nfl_game_result_header),0),FALSE)),"",VLOOKUP($B906,INDIRECT(nfl_game_result),MATCH(L$1,INDIRECT(nfl_game_result_header),0),FALSE)),"error")</f>
        <v/>
      </c>
      <c r="M906" t="s">
        <v>16</v>
      </c>
      <c r="N906">
        <v>13</v>
      </c>
      <c r="O906" t="s">
        <v>332</v>
      </c>
      <c r="V906" s="23" t="s">
        <v>416</v>
      </c>
      <c r="W906">
        <f ca="1">VALUE(LEFT(C906, 4))</f>
        <v>2013</v>
      </c>
      <c r="X906">
        <f ca="1">VALUE(MID(C906,6,FIND("_",C906,6)-6))</f>
        <v>13</v>
      </c>
      <c r="Y906" t="str">
        <f ca="1">IF(NOT(OR(ISBLANK(D906),ISBLANK(E906),D906="",E906="")),D906-E906,"")</f>
        <v/>
      </c>
      <c r="Z906" t="str">
        <f ca="1">IF(OR(NOT(ISNUMBER(D906)),ISBLANK(D906),D906="",ISBLANK(N906)),"",ABS(D906-N906))</f>
        <v/>
      </c>
      <c r="AA906">
        <f ca="1">IF(OR(ISBLANK(J906),ISBLANK(O906),J906="",O906=""),"",IF(J906=O906,1,0))</f>
        <v>0</v>
      </c>
      <c r="AB906" t="str">
        <f ca="1">IF(OR(ISBLANK(K906),ISBLANK(Q906),K906="",Q906=""),"",IF(K906=Q906,1,0))</f>
        <v/>
      </c>
      <c r="AC906" s="23" t="str">
        <f t="shared" ca="1" si="13"/>
        <v/>
      </c>
    </row>
    <row r="907" spans="1:29" x14ac:dyDescent="0.25">
      <c r="A907" s="23">
        <v>906</v>
      </c>
      <c r="B907">
        <v>452</v>
      </c>
      <c r="C907" t="str">
        <f ca="1">IFERROR(VLOOKUP($B907,INDIRECT(nfl_game_result),MATCH(C$1,INDIRECT(nfl_game_result_header),0),FALSE),"error")</f>
        <v>2013_13_ARI@PHI</v>
      </c>
      <c r="D907" t="str">
        <f ca="1">IFERROR(IF(ISBLANK(VLOOKUP($B907,INDIRECT(nfl_game_result),MATCH(D$1,INDIRECT(nfl_game_result_header),0),FALSE)),"",VLOOKUP($B907,INDIRECT(nfl_game_result),MATCH(D$1,INDIRECT(nfl_game_result_header),0),FALSE)),"error")</f>
        <v/>
      </c>
      <c r="E907">
        <f ca="1">IFERROR(IF(ISBLANK(VLOOKUP($B907,INDIRECT(nfl_game_result),MATCH(E$1,INDIRECT(nfl_game_result_header),0),FALSE)),"",VLOOKUP($B907,INDIRECT(nfl_game_result),MATCH(E$1,INDIRECT(nfl_game_result_header),0),FALSE)),"error")</f>
        <v>-3.5</v>
      </c>
      <c r="F907" s="23" t="str">
        <f ca="1">IFERROR(IF(ISBLANK(VLOOKUP($B907,INDIRECT(nfl_game_result),MATCH(F$1,INDIRECT(nfl_game_result_header),0),FALSE)),"",VLOOKUP($B907,INDIRECT(nfl_game_result),MATCH(F$1,INDIRECT(nfl_game_result_header),0),FALSE)),"error")</f>
        <v/>
      </c>
      <c r="G907" s="23" t="str">
        <f ca="1">IFERROR(IF(ISBLANK(VLOOKUP($B907,INDIRECT(nfl_game_result),MATCH(G$1,INDIRECT(nfl_game_result_header),0),FALSE)),"",VLOOKUP($B907,INDIRECT(nfl_game_result),MATCH(G$1,INDIRECT(nfl_game_result_header),0),FALSE)),"error")</f>
        <v/>
      </c>
      <c r="H907">
        <f ca="1">IFERROR(IF(ISBLANK(VLOOKUP($B907,INDIRECT(nfl_game_result),MATCH(H$1,INDIRECT(nfl_game_result_header),0),FALSE)),"",VLOOKUP($B907,INDIRECT(nfl_game_result),MATCH(H$1,INDIRECT(nfl_game_result_header),0),FALSE)),"error")</f>
        <v>24</v>
      </c>
      <c r="I907">
        <f ca="1">IFERROR(IF(ISBLANK(VLOOKUP($B907,INDIRECT(nfl_game_result),MATCH(I$1,INDIRECT(nfl_game_result_header),0),FALSE)),"",VLOOKUP($B907,INDIRECT(nfl_game_result),MATCH(I$1,INDIRECT(nfl_game_result_header),0),FALSE)),"error")</f>
        <v>21</v>
      </c>
      <c r="J907" t="str">
        <f ca="1">IFERROR(IF(ISBLANK(VLOOKUP($B907,INDIRECT(nfl_game_result),MATCH(J$1,INDIRECT(nfl_game_result_header),0),FALSE)),"",VLOOKUP($B907,INDIRECT(nfl_game_result),MATCH(J$1,INDIRECT(nfl_game_result_header),0),FALSE)),"error")</f>
        <v>ARI</v>
      </c>
      <c r="K907" t="str">
        <f ca="1">IFERROR(IF(ISBLANK(VLOOKUP($B907,INDIRECT(nfl_game_result),MATCH(K$1,INDIRECT(nfl_game_result_header),0),FALSE)),"",VLOOKUP($B907,INDIRECT(nfl_game_result),MATCH(K$1,INDIRECT(nfl_game_result_header),0),FALSE)),"error")</f>
        <v>PHI</v>
      </c>
      <c r="L907" s="23" t="str">
        <f ca="1">IFERROR(IF(ISBLANK(VLOOKUP($B907,INDIRECT(nfl_game_result),MATCH(L$1,INDIRECT(nfl_game_result_header),0),FALSE)),"",VLOOKUP($B907,INDIRECT(nfl_game_result),MATCH(L$1,INDIRECT(nfl_game_result_header),0),FALSE)),"error")</f>
        <v/>
      </c>
      <c r="M907" t="s">
        <v>16</v>
      </c>
      <c r="N907">
        <v>-2.5</v>
      </c>
      <c r="O907" t="s">
        <v>64</v>
      </c>
      <c r="V907" s="23" t="s">
        <v>416</v>
      </c>
      <c r="W907">
        <f ca="1">VALUE(LEFT(C907, 4))</f>
        <v>2013</v>
      </c>
      <c r="X907">
        <f ca="1">VALUE(MID(C907,6,FIND("_",C907,6)-6))</f>
        <v>13</v>
      </c>
      <c r="Y907" t="str">
        <f ca="1">IF(NOT(OR(ISBLANK(D907),ISBLANK(E907),D907="",E907="")),D907-E907,"")</f>
        <v/>
      </c>
      <c r="Z907" t="str">
        <f ca="1">IF(OR(NOT(ISNUMBER(D907)),ISBLANK(D907),D907="",ISBLANK(N907)),"",ABS(D907-N907))</f>
        <v/>
      </c>
      <c r="AA907">
        <f ca="1">IF(OR(ISBLANK(J907),ISBLANK(O907),J907="",O907=""),"",IF(J907=O907,1,0))</f>
        <v>1</v>
      </c>
      <c r="AB907" t="str">
        <f ca="1">IF(OR(ISBLANK(K907),ISBLANK(Q907),K907="",Q907=""),"",IF(K907=Q907,1,0))</f>
        <v/>
      </c>
      <c r="AC907" s="23" t="str">
        <f t="shared" ca="1" si="13"/>
        <v/>
      </c>
    </row>
    <row r="908" spans="1:29" x14ac:dyDescent="0.25">
      <c r="A908" s="23">
        <v>907</v>
      </c>
      <c r="B908">
        <v>453</v>
      </c>
      <c r="C908" t="str">
        <f ca="1">IFERROR(VLOOKUP($B908,INDIRECT(nfl_game_result),MATCH(C$1,INDIRECT(nfl_game_result_header),0),FALSE),"error")</f>
        <v>2013_13_TBY@CAR</v>
      </c>
      <c r="D908" t="str">
        <f ca="1">IFERROR(IF(ISBLANK(VLOOKUP($B908,INDIRECT(nfl_game_result),MATCH(D$1,INDIRECT(nfl_game_result_header),0),FALSE)),"",VLOOKUP($B908,INDIRECT(nfl_game_result),MATCH(D$1,INDIRECT(nfl_game_result_header),0),FALSE)),"error")</f>
        <v/>
      </c>
      <c r="E908">
        <f ca="1">IFERROR(IF(ISBLANK(VLOOKUP($B908,INDIRECT(nfl_game_result),MATCH(E$1,INDIRECT(nfl_game_result_header),0),FALSE)),"",VLOOKUP($B908,INDIRECT(nfl_game_result),MATCH(E$1,INDIRECT(nfl_game_result_header),0),FALSE)),"error")</f>
        <v>-8.5</v>
      </c>
      <c r="F908" s="23" t="str">
        <f ca="1">IFERROR(IF(ISBLANK(VLOOKUP($B908,INDIRECT(nfl_game_result),MATCH(F$1,INDIRECT(nfl_game_result_header),0),FALSE)),"",VLOOKUP($B908,INDIRECT(nfl_game_result),MATCH(F$1,INDIRECT(nfl_game_result_header),0),FALSE)),"error")</f>
        <v/>
      </c>
      <c r="G908" s="23" t="str">
        <f ca="1">IFERROR(IF(ISBLANK(VLOOKUP($B908,INDIRECT(nfl_game_result),MATCH(G$1,INDIRECT(nfl_game_result_header),0),FALSE)),"",VLOOKUP($B908,INDIRECT(nfl_game_result),MATCH(G$1,INDIRECT(nfl_game_result_header),0),FALSE)),"error")</f>
        <v/>
      </c>
      <c r="H908">
        <f ca="1">IFERROR(IF(ISBLANK(VLOOKUP($B908,INDIRECT(nfl_game_result),MATCH(H$1,INDIRECT(nfl_game_result_header),0),FALSE)),"",VLOOKUP($B908,INDIRECT(nfl_game_result),MATCH(H$1,INDIRECT(nfl_game_result_header),0),FALSE)),"error")</f>
        <v>27</v>
      </c>
      <c r="I908">
        <f ca="1">IFERROR(IF(ISBLANK(VLOOKUP($B908,INDIRECT(nfl_game_result),MATCH(I$1,INDIRECT(nfl_game_result_header),0),FALSE)),"",VLOOKUP($B908,INDIRECT(nfl_game_result),MATCH(I$1,INDIRECT(nfl_game_result_header),0),FALSE)),"error")</f>
        <v>6</v>
      </c>
      <c r="J908" t="str">
        <f ca="1">IFERROR(IF(ISBLANK(VLOOKUP($B908,INDIRECT(nfl_game_result),MATCH(J$1,INDIRECT(nfl_game_result_header),0),FALSE)),"",VLOOKUP($B908,INDIRECT(nfl_game_result),MATCH(J$1,INDIRECT(nfl_game_result_header),0),FALSE)),"error")</f>
        <v>CAR</v>
      </c>
      <c r="K908" t="str">
        <f ca="1">IFERROR(IF(ISBLANK(VLOOKUP($B908,INDIRECT(nfl_game_result),MATCH(K$1,INDIRECT(nfl_game_result_header),0),FALSE)),"",VLOOKUP($B908,INDIRECT(nfl_game_result),MATCH(K$1,INDIRECT(nfl_game_result_header),0),FALSE)),"error")</f>
        <v>CAR</v>
      </c>
      <c r="L908" s="23" t="str">
        <f ca="1">IFERROR(IF(ISBLANK(VLOOKUP($B908,INDIRECT(nfl_game_result),MATCH(L$1,INDIRECT(nfl_game_result_header),0),FALSE)),"",VLOOKUP($B908,INDIRECT(nfl_game_result),MATCH(L$1,INDIRECT(nfl_game_result_header),0),FALSE)),"error")</f>
        <v/>
      </c>
      <c r="M908" t="s">
        <v>16</v>
      </c>
      <c r="N908">
        <v>-7.5</v>
      </c>
      <c r="O908" t="s">
        <v>334</v>
      </c>
      <c r="V908" s="23" t="s">
        <v>416</v>
      </c>
      <c r="W908">
        <f ca="1">VALUE(LEFT(C908, 4))</f>
        <v>2013</v>
      </c>
      <c r="X908">
        <f ca="1">VALUE(MID(C908,6,FIND("_",C908,6)-6))</f>
        <v>13</v>
      </c>
      <c r="Y908" t="str">
        <f ca="1">IF(NOT(OR(ISBLANK(D908),ISBLANK(E908),D908="",E908="")),D908-E908,"")</f>
        <v/>
      </c>
      <c r="Z908" t="str">
        <f ca="1">IF(OR(NOT(ISNUMBER(D908)),ISBLANK(D908),D908="",ISBLANK(N908)),"",ABS(D908-N908))</f>
        <v/>
      </c>
      <c r="AA908">
        <f ca="1">IF(OR(ISBLANK(J908),ISBLANK(O908),J908="",O908=""),"",IF(J908=O908,1,0))</f>
        <v>0</v>
      </c>
      <c r="AB908" t="str">
        <f ca="1">IF(OR(ISBLANK(K908),ISBLANK(Q908),K908="",Q908=""),"",IF(K908=Q908,1,0))</f>
        <v/>
      </c>
      <c r="AC908" s="23" t="str">
        <f t="shared" ca="1" si="13"/>
        <v/>
      </c>
    </row>
    <row r="909" spans="1:29" x14ac:dyDescent="0.25">
      <c r="A909" s="23">
        <v>908</v>
      </c>
      <c r="B909">
        <v>454</v>
      </c>
      <c r="C909" t="str">
        <f ca="1">IFERROR(VLOOKUP($B909,INDIRECT(nfl_game_result),MATCH(C$1,INDIRECT(nfl_game_result_header),0),FALSE),"error")</f>
        <v>2013_13_ATL@BUF</v>
      </c>
      <c r="D909" t="str">
        <f ca="1">IFERROR(IF(ISBLANK(VLOOKUP($B909,INDIRECT(nfl_game_result),MATCH(D$1,INDIRECT(nfl_game_result_header),0),FALSE)),"",VLOOKUP($B909,INDIRECT(nfl_game_result),MATCH(D$1,INDIRECT(nfl_game_result_header),0),FALSE)),"error")</f>
        <v/>
      </c>
      <c r="E909">
        <f ca="1">IFERROR(IF(ISBLANK(VLOOKUP($B909,INDIRECT(nfl_game_result),MATCH(E$1,INDIRECT(nfl_game_result_header),0),FALSE)),"",VLOOKUP($B909,INDIRECT(nfl_game_result),MATCH(E$1,INDIRECT(nfl_game_result_header),0),FALSE)),"error")</f>
        <v>-3.5</v>
      </c>
      <c r="F909" s="23" t="str">
        <f ca="1">IFERROR(IF(ISBLANK(VLOOKUP($B909,INDIRECT(nfl_game_result),MATCH(F$1,INDIRECT(nfl_game_result_header),0),FALSE)),"",VLOOKUP($B909,INDIRECT(nfl_game_result),MATCH(F$1,INDIRECT(nfl_game_result_header),0),FALSE)),"error")</f>
        <v/>
      </c>
      <c r="G909" s="23" t="str">
        <f ca="1">IFERROR(IF(ISBLANK(VLOOKUP($B909,INDIRECT(nfl_game_result),MATCH(G$1,INDIRECT(nfl_game_result_header),0),FALSE)),"",VLOOKUP($B909,INDIRECT(nfl_game_result),MATCH(G$1,INDIRECT(nfl_game_result_header),0),FALSE)),"error")</f>
        <v/>
      </c>
      <c r="H909">
        <f ca="1">IFERROR(IF(ISBLANK(VLOOKUP($B909,INDIRECT(nfl_game_result),MATCH(H$1,INDIRECT(nfl_game_result_header),0),FALSE)),"",VLOOKUP($B909,INDIRECT(nfl_game_result),MATCH(H$1,INDIRECT(nfl_game_result_header),0),FALSE)),"error")</f>
        <v>31</v>
      </c>
      <c r="I909">
        <f ca="1">IFERROR(IF(ISBLANK(VLOOKUP($B909,INDIRECT(nfl_game_result),MATCH(I$1,INDIRECT(nfl_game_result_header),0),FALSE)),"",VLOOKUP($B909,INDIRECT(nfl_game_result),MATCH(I$1,INDIRECT(nfl_game_result_header),0),FALSE)),"error")</f>
        <v>34</v>
      </c>
      <c r="J909" t="str">
        <f ca="1">IFERROR(IF(ISBLANK(VLOOKUP($B909,INDIRECT(nfl_game_result),MATCH(J$1,INDIRECT(nfl_game_result_header),0),FALSE)),"",VLOOKUP($B909,INDIRECT(nfl_game_result),MATCH(J$1,INDIRECT(nfl_game_result_header),0),FALSE)),"error")</f>
        <v>ATL</v>
      </c>
      <c r="K909" t="str">
        <f ca="1">IFERROR(IF(ISBLANK(VLOOKUP($B909,INDIRECT(nfl_game_result),MATCH(K$1,INDIRECT(nfl_game_result_header),0),FALSE)),"",VLOOKUP($B909,INDIRECT(nfl_game_result),MATCH(K$1,INDIRECT(nfl_game_result_header),0),FALSE)),"error")</f>
        <v>ATL</v>
      </c>
      <c r="L909" s="23" t="str">
        <f ca="1">IFERROR(IF(ISBLANK(VLOOKUP($B909,INDIRECT(nfl_game_result),MATCH(L$1,INDIRECT(nfl_game_result_header),0),FALSE)),"",VLOOKUP($B909,INDIRECT(nfl_game_result),MATCH(L$1,INDIRECT(nfl_game_result_header),0),FALSE)),"error")</f>
        <v/>
      </c>
      <c r="M909" t="s">
        <v>16</v>
      </c>
      <c r="N909">
        <v>-4</v>
      </c>
      <c r="O909" t="s">
        <v>66</v>
      </c>
      <c r="V909" s="23" t="s">
        <v>416</v>
      </c>
      <c r="W909">
        <f ca="1">VALUE(LEFT(C909, 4))</f>
        <v>2013</v>
      </c>
      <c r="X909">
        <f ca="1">VALUE(MID(C909,6,FIND("_",C909,6)-6))</f>
        <v>13</v>
      </c>
      <c r="Y909" t="str">
        <f ca="1">IF(NOT(OR(ISBLANK(D909),ISBLANK(E909),D909="",E909="")),D909-E909,"")</f>
        <v/>
      </c>
      <c r="Z909" t="str">
        <f ca="1">IF(OR(NOT(ISNUMBER(D909)),ISBLANK(D909),D909="",ISBLANK(N909)),"",ABS(D909-N909))</f>
        <v/>
      </c>
      <c r="AA909">
        <f ca="1">IF(OR(ISBLANK(J909),ISBLANK(O909),J909="",O909=""),"",IF(J909=O909,1,0))</f>
        <v>0</v>
      </c>
      <c r="AB909" t="str">
        <f ca="1">IF(OR(ISBLANK(K909),ISBLANK(Q909),K909="",Q909=""),"",IF(K909=Q909,1,0))</f>
        <v/>
      </c>
      <c r="AC909" s="23" t="str">
        <f t="shared" ca="1" si="13"/>
        <v/>
      </c>
    </row>
    <row r="910" spans="1:29" x14ac:dyDescent="0.25">
      <c r="A910" s="23">
        <v>909</v>
      </c>
      <c r="B910">
        <v>455</v>
      </c>
      <c r="C910" t="str">
        <f ca="1">IFERROR(VLOOKUP($B910,INDIRECT(nfl_game_result),MATCH(C$1,INDIRECT(nfl_game_result_header),0),FALSE),"error")</f>
        <v>2013_13_STL@SFO</v>
      </c>
      <c r="D910" t="str">
        <f ca="1">IFERROR(IF(ISBLANK(VLOOKUP($B910,INDIRECT(nfl_game_result),MATCH(D$1,INDIRECT(nfl_game_result_header),0),FALSE)),"",VLOOKUP($B910,INDIRECT(nfl_game_result),MATCH(D$1,INDIRECT(nfl_game_result_header),0),FALSE)),"error")</f>
        <v/>
      </c>
      <c r="E910">
        <f ca="1">IFERROR(IF(ISBLANK(VLOOKUP($B910,INDIRECT(nfl_game_result),MATCH(E$1,INDIRECT(nfl_game_result_header),0),FALSE)),"",VLOOKUP($B910,INDIRECT(nfl_game_result),MATCH(E$1,INDIRECT(nfl_game_result_header),0),FALSE)),"error")</f>
        <v>-9.5</v>
      </c>
      <c r="F910" s="23" t="str">
        <f ca="1">IFERROR(IF(ISBLANK(VLOOKUP($B910,INDIRECT(nfl_game_result),MATCH(F$1,INDIRECT(nfl_game_result_header),0),FALSE)),"",VLOOKUP($B910,INDIRECT(nfl_game_result),MATCH(F$1,INDIRECT(nfl_game_result_header),0),FALSE)),"error")</f>
        <v/>
      </c>
      <c r="G910" s="23" t="str">
        <f ca="1">IFERROR(IF(ISBLANK(VLOOKUP($B910,INDIRECT(nfl_game_result),MATCH(G$1,INDIRECT(nfl_game_result_header),0),FALSE)),"",VLOOKUP($B910,INDIRECT(nfl_game_result),MATCH(G$1,INDIRECT(nfl_game_result_header),0),FALSE)),"error")</f>
        <v/>
      </c>
      <c r="H910">
        <f ca="1">IFERROR(IF(ISBLANK(VLOOKUP($B910,INDIRECT(nfl_game_result),MATCH(H$1,INDIRECT(nfl_game_result_header),0),FALSE)),"",VLOOKUP($B910,INDIRECT(nfl_game_result),MATCH(H$1,INDIRECT(nfl_game_result_header),0),FALSE)),"error")</f>
        <v>23</v>
      </c>
      <c r="I910">
        <f ca="1">IFERROR(IF(ISBLANK(VLOOKUP($B910,INDIRECT(nfl_game_result),MATCH(I$1,INDIRECT(nfl_game_result_header),0),FALSE)),"",VLOOKUP($B910,INDIRECT(nfl_game_result),MATCH(I$1,INDIRECT(nfl_game_result_header),0),FALSE)),"error")</f>
        <v>13</v>
      </c>
      <c r="J910" t="str">
        <f ca="1">IFERROR(IF(ISBLANK(VLOOKUP($B910,INDIRECT(nfl_game_result),MATCH(J$1,INDIRECT(nfl_game_result_header),0),FALSE)),"",VLOOKUP($B910,INDIRECT(nfl_game_result),MATCH(J$1,INDIRECT(nfl_game_result_header),0),FALSE)),"error")</f>
        <v>SFO</v>
      </c>
      <c r="K910" t="str">
        <f ca="1">IFERROR(IF(ISBLANK(VLOOKUP($B910,INDIRECT(nfl_game_result),MATCH(K$1,INDIRECT(nfl_game_result_header),0),FALSE)),"",VLOOKUP($B910,INDIRECT(nfl_game_result),MATCH(K$1,INDIRECT(nfl_game_result_header),0),FALSE)),"error")</f>
        <v>SFO</v>
      </c>
      <c r="L910" s="23" t="str">
        <f ca="1">IFERROR(IF(ISBLANK(VLOOKUP($B910,INDIRECT(nfl_game_result),MATCH(L$1,INDIRECT(nfl_game_result_header),0),FALSE)),"",VLOOKUP($B910,INDIRECT(nfl_game_result),MATCH(L$1,INDIRECT(nfl_game_result_header),0),FALSE)),"error")</f>
        <v/>
      </c>
      <c r="M910" t="s">
        <v>16</v>
      </c>
      <c r="N910">
        <v>-7.5</v>
      </c>
      <c r="O910" t="s">
        <v>91</v>
      </c>
      <c r="V910" s="23" t="s">
        <v>416</v>
      </c>
      <c r="W910">
        <f ca="1">VALUE(LEFT(C910, 4))</f>
        <v>2013</v>
      </c>
      <c r="X910">
        <f ca="1">VALUE(MID(C910,6,FIND("_",C910,6)-6))</f>
        <v>13</v>
      </c>
      <c r="Y910" t="str">
        <f ca="1">IF(NOT(OR(ISBLANK(D910),ISBLANK(E910),D910="",E910="")),D910-E910,"")</f>
        <v/>
      </c>
      <c r="Z910" t="str">
        <f ca="1">IF(OR(NOT(ISNUMBER(D910)),ISBLANK(D910),D910="",ISBLANK(N910)),"",ABS(D910-N910))</f>
        <v/>
      </c>
      <c r="AA910">
        <f ca="1">IF(OR(ISBLANK(J910),ISBLANK(O910),J910="",O910=""),"",IF(J910=O910,1,0))</f>
        <v>0</v>
      </c>
      <c r="AB910" t="str">
        <f ca="1">IF(OR(ISBLANK(K910),ISBLANK(Q910),K910="",Q910=""),"",IF(K910=Q910,1,0))</f>
        <v/>
      </c>
      <c r="AC910" s="23" t="str">
        <f t="shared" ca="1" si="13"/>
        <v/>
      </c>
    </row>
    <row r="911" spans="1:29" x14ac:dyDescent="0.25">
      <c r="A911" s="23">
        <v>910</v>
      </c>
      <c r="B911">
        <v>456</v>
      </c>
      <c r="C911" t="str">
        <f ca="1">IFERROR(VLOOKUP($B911,INDIRECT(nfl_game_result),MATCH(C$1,INDIRECT(nfl_game_result_header),0),FALSE),"error")</f>
        <v>2013_13_CIN@SD</v>
      </c>
      <c r="D911" t="str">
        <f ca="1">IFERROR(IF(ISBLANK(VLOOKUP($B911,INDIRECT(nfl_game_result),MATCH(D$1,INDIRECT(nfl_game_result_header),0),FALSE)),"",VLOOKUP($B911,INDIRECT(nfl_game_result),MATCH(D$1,INDIRECT(nfl_game_result_header),0),FALSE)),"error")</f>
        <v/>
      </c>
      <c r="E911">
        <f ca="1">IFERROR(IF(ISBLANK(VLOOKUP($B911,INDIRECT(nfl_game_result),MATCH(E$1,INDIRECT(nfl_game_result_header),0),FALSE)),"",VLOOKUP($B911,INDIRECT(nfl_game_result),MATCH(E$1,INDIRECT(nfl_game_result_header),0),FALSE)),"error")</f>
        <v>-1.5</v>
      </c>
      <c r="F911" s="23" t="str">
        <f ca="1">IFERROR(IF(ISBLANK(VLOOKUP($B911,INDIRECT(nfl_game_result),MATCH(F$1,INDIRECT(nfl_game_result_header),0),FALSE)),"",VLOOKUP($B911,INDIRECT(nfl_game_result),MATCH(F$1,INDIRECT(nfl_game_result_header),0),FALSE)),"error")</f>
        <v/>
      </c>
      <c r="G911" s="23" t="str">
        <f ca="1">IFERROR(IF(ISBLANK(VLOOKUP($B911,INDIRECT(nfl_game_result),MATCH(G$1,INDIRECT(nfl_game_result_header),0),FALSE)),"",VLOOKUP($B911,INDIRECT(nfl_game_result),MATCH(G$1,INDIRECT(nfl_game_result_header),0),FALSE)),"error")</f>
        <v/>
      </c>
      <c r="H911">
        <f ca="1">IFERROR(IF(ISBLANK(VLOOKUP($B911,INDIRECT(nfl_game_result),MATCH(H$1,INDIRECT(nfl_game_result_header),0),FALSE)),"",VLOOKUP($B911,INDIRECT(nfl_game_result),MATCH(H$1,INDIRECT(nfl_game_result_header),0),FALSE)),"error")</f>
        <v>10</v>
      </c>
      <c r="I911">
        <f ca="1">IFERROR(IF(ISBLANK(VLOOKUP($B911,INDIRECT(nfl_game_result),MATCH(I$1,INDIRECT(nfl_game_result_header),0),FALSE)),"",VLOOKUP($B911,INDIRECT(nfl_game_result),MATCH(I$1,INDIRECT(nfl_game_result_header),0),FALSE)),"error")</f>
        <v>17</v>
      </c>
      <c r="J911" t="str">
        <f ca="1">IFERROR(IF(ISBLANK(VLOOKUP($B911,INDIRECT(nfl_game_result),MATCH(J$1,INDIRECT(nfl_game_result_header),0),FALSE)),"",VLOOKUP($B911,INDIRECT(nfl_game_result),MATCH(J$1,INDIRECT(nfl_game_result_header),0),FALSE)),"error")</f>
        <v>CIN</v>
      </c>
      <c r="K911" t="str">
        <f ca="1">IFERROR(IF(ISBLANK(VLOOKUP($B911,INDIRECT(nfl_game_result),MATCH(K$1,INDIRECT(nfl_game_result_header),0),FALSE)),"",VLOOKUP($B911,INDIRECT(nfl_game_result),MATCH(K$1,INDIRECT(nfl_game_result_header),0),FALSE)),"error")</f>
        <v>CIN</v>
      </c>
      <c r="L911" s="23" t="str">
        <f ca="1">IFERROR(IF(ISBLANK(VLOOKUP($B911,INDIRECT(nfl_game_result),MATCH(L$1,INDIRECT(nfl_game_result_header),0),FALSE)),"",VLOOKUP($B911,INDIRECT(nfl_game_result),MATCH(L$1,INDIRECT(nfl_game_result_header),0),FALSE)),"error")</f>
        <v/>
      </c>
      <c r="M911" t="s">
        <v>16</v>
      </c>
      <c r="N911">
        <v>1.5</v>
      </c>
      <c r="O911" t="s">
        <v>88</v>
      </c>
      <c r="V911" s="23" t="s">
        <v>416</v>
      </c>
      <c r="W911">
        <f ca="1">VALUE(LEFT(C911, 4))</f>
        <v>2013</v>
      </c>
      <c r="X911">
        <f ca="1">VALUE(MID(C911,6,FIND("_",C911,6)-6))</f>
        <v>13</v>
      </c>
      <c r="Y911" t="str">
        <f ca="1">IF(NOT(OR(ISBLANK(D911),ISBLANK(E911),D911="",E911="")),D911-E911,"")</f>
        <v/>
      </c>
      <c r="Z911" t="str">
        <f ca="1">IF(OR(NOT(ISNUMBER(D911)),ISBLANK(D911),D911="",ISBLANK(N911)),"",ABS(D911-N911))</f>
        <v/>
      </c>
      <c r="AA911">
        <f ca="1">IF(OR(ISBLANK(J911),ISBLANK(O911),J911="",O911=""),"",IF(J911=O911,1,0))</f>
        <v>0</v>
      </c>
      <c r="AB911" t="str">
        <f ca="1">IF(OR(ISBLANK(K911),ISBLANK(Q911),K911="",Q911=""),"",IF(K911=Q911,1,0))</f>
        <v/>
      </c>
      <c r="AC911" s="23" t="str">
        <f t="shared" ca="1" si="13"/>
        <v/>
      </c>
    </row>
    <row r="912" spans="1:29" x14ac:dyDescent="0.25">
      <c r="A912" s="23">
        <v>911</v>
      </c>
      <c r="B912">
        <v>457</v>
      </c>
      <c r="C912" t="str">
        <f ca="1">IFERROR(VLOOKUP($B912,INDIRECT(nfl_game_result),MATCH(C$1,INDIRECT(nfl_game_result_header),0),FALSE),"error")</f>
        <v>2013_13_DEN@KCY</v>
      </c>
      <c r="D912" t="str">
        <f ca="1">IFERROR(IF(ISBLANK(VLOOKUP($B912,INDIRECT(nfl_game_result),MATCH(D$1,INDIRECT(nfl_game_result_header),0),FALSE)),"",VLOOKUP($B912,INDIRECT(nfl_game_result),MATCH(D$1,INDIRECT(nfl_game_result_header),0),FALSE)),"error")</f>
        <v/>
      </c>
      <c r="E912">
        <f ca="1">IFERROR(IF(ISBLANK(VLOOKUP($B912,INDIRECT(nfl_game_result),MATCH(E$1,INDIRECT(nfl_game_result_header),0),FALSE)),"",VLOOKUP($B912,INDIRECT(nfl_game_result),MATCH(E$1,INDIRECT(nfl_game_result_header),0),FALSE)),"error")</f>
        <v>4.5</v>
      </c>
      <c r="F912" s="23" t="str">
        <f ca="1">IFERROR(IF(ISBLANK(VLOOKUP($B912,INDIRECT(nfl_game_result),MATCH(F$1,INDIRECT(nfl_game_result_header),0),FALSE)),"",VLOOKUP($B912,INDIRECT(nfl_game_result),MATCH(F$1,INDIRECT(nfl_game_result_header),0),FALSE)),"error")</f>
        <v/>
      </c>
      <c r="G912" s="23" t="str">
        <f ca="1">IFERROR(IF(ISBLANK(VLOOKUP($B912,INDIRECT(nfl_game_result),MATCH(G$1,INDIRECT(nfl_game_result_header),0),FALSE)),"",VLOOKUP($B912,INDIRECT(nfl_game_result),MATCH(G$1,INDIRECT(nfl_game_result_header),0),FALSE)),"error")</f>
        <v/>
      </c>
      <c r="H912">
        <f ca="1">IFERROR(IF(ISBLANK(VLOOKUP($B912,INDIRECT(nfl_game_result),MATCH(H$1,INDIRECT(nfl_game_result_header),0),FALSE)),"",VLOOKUP($B912,INDIRECT(nfl_game_result),MATCH(H$1,INDIRECT(nfl_game_result_header),0),FALSE)),"error")</f>
        <v>28</v>
      </c>
      <c r="I912">
        <f ca="1">IFERROR(IF(ISBLANK(VLOOKUP($B912,INDIRECT(nfl_game_result),MATCH(I$1,INDIRECT(nfl_game_result_header),0),FALSE)),"",VLOOKUP($B912,INDIRECT(nfl_game_result),MATCH(I$1,INDIRECT(nfl_game_result_header),0),FALSE)),"error")</f>
        <v>35</v>
      </c>
      <c r="J912" t="str">
        <f ca="1">IFERROR(IF(ISBLANK(VLOOKUP($B912,INDIRECT(nfl_game_result),MATCH(J$1,INDIRECT(nfl_game_result_header),0),FALSE)),"",VLOOKUP($B912,INDIRECT(nfl_game_result),MATCH(J$1,INDIRECT(nfl_game_result_header),0),FALSE)),"error")</f>
        <v>DEN</v>
      </c>
      <c r="K912" t="str">
        <f ca="1">IFERROR(IF(ISBLANK(VLOOKUP($B912,INDIRECT(nfl_game_result),MATCH(K$1,INDIRECT(nfl_game_result_header),0),FALSE)),"",VLOOKUP($B912,INDIRECT(nfl_game_result),MATCH(K$1,INDIRECT(nfl_game_result_header),0),FALSE)),"error")</f>
        <v>DEN</v>
      </c>
      <c r="L912" s="23" t="str">
        <f ca="1">IFERROR(IF(ISBLANK(VLOOKUP($B912,INDIRECT(nfl_game_result),MATCH(L$1,INDIRECT(nfl_game_result_header),0),FALSE)),"",VLOOKUP($B912,INDIRECT(nfl_game_result),MATCH(L$1,INDIRECT(nfl_game_result_header),0),FALSE)),"error")</f>
        <v/>
      </c>
      <c r="M912" t="s">
        <v>16</v>
      </c>
      <c r="N912">
        <v>6</v>
      </c>
      <c r="O912" t="s">
        <v>72</v>
      </c>
      <c r="V912" s="23" t="s">
        <v>416</v>
      </c>
      <c r="W912">
        <f ca="1">VALUE(LEFT(C912, 4))</f>
        <v>2013</v>
      </c>
      <c r="X912">
        <f ca="1">VALUE(MID(C912,6,FIND("_",C912,6)-6))</f>
        <v>13</v>
      </c>
      <c r="Y912" t="str">
        <f ca="1">IF(NOT(OR(ISBLANK(D912),ISBLANK(E912),D912="",E912="")),D912-E912,"")</f>
        <v/>
      </c>
      <c r="Z912" t="str">
        <f ca="1">IF(OR(NOT(ISNUMBER(D912)),ISBLANK(D912),D912="",ISBLANK(N912)),"",ABS(D912-N912))</f>
        <v/>
      </c>
      <c r="AA912">
        <f ca="1">IF(OR(ISBLANK(J912),ISBLANK(O912),J912="",O912=""),"",IF(J912=O912,1,0))</f>
        <v>1</v>
      </c>
      <c r="AB912" t="str">
        <f ca="1">IF(OR(ISBLANK(K912),ISBLANK(Q912),K912="",Q912=""),"",IF(K912=Q912,1,0))</f>
        <v/>
      </c>
      <c r="AC912" s="23" t="str">
        <f t="shared" ca="1" si="13"/>
        <v/>
      </c>
    </row>
    <row r="913" spans="1:29" x14ac:dyDescent="0.25">
      <c r="A913" s="23">
        <v>912</v>
      </c>
      <c r="B913">
        <v>458</v>
      </c>
      <c r="C913" t="str">
        <f ca="1">IFERROR(VLOOKUP($B913,INDIRECT(nfl_game_result),MATCH(C$1,INDIRECT(nfl_game_result_header),0),FALSE),"error")</f>
        <v>2013_13_NYG@WAS</v>
      </c>
      <c r="D913" t="str">
        <f ca="1">IFERROR(IF(ISBLANK(VLOOKUP($B913,INDIRECT(nfl_game_result),MATCH(D$1,INDIRECT(nfl_game_result_header),0),FALSE)),"",VLOOKUP($B913,INDIRECT(nfl_game_result),MATCH(D$1,INDIRECT(nfl_game_result_header),0),FALSE)),"error")</f>
        <v/>
      </c>
      <c r="E913">
        <f ca="1">IFERROR(IF(ISBLANK(VLOOKUP($B913,INDIRECT(nfl_game_result),MATCH(E$1,INDIRECT(nfl_game_result_header),0),FALSE)),"",VLOOKUP($B913,INDIRECT(nfl_game_result),MATCH(E$1,INDIRECT(nfl_game_result_header),0),FALSE)),"error")</f>
        <v>1.5</v>
      </c>
      <c r="F913" s="23" t="str">
        <f ca="1">IFERROR(IF(ISBLANK(VLOOKUP($B913,INDIRECT(nfl_game_result),MATCH(F$1,INDIRECT(nfl_game_result_header),0),FALSE)),"",VLOOKUP($B913,INDIRECT(nfl_game_result),MATCH(F$1,INDIRECT(nfl_game_result_header),0),FALSE)),"error")</f>
        <v/>
      </c>
      <c r="G913" s="23" t="str">
        <f ca="1">IFERROR(IF(ISBLANK(VLOOKUP($B913,INDIRECT(nfl_game_result),MATCH(G$1,INDIRECT(nfl_game_result_header),0),FALSE)),"",VLOOKUP($B913,INDIRECT(nfl_game_result),MATCH(G$1,INDIRECT(nfl_game_result_header),0),FALSE)),"error")</f>
        <v/>
      </c>
      <c r="H913">
        <f ca="1">IFERROR(IF(ISBLANK(VLOOKUP($B913,INDIRECT(nfl_game_result),MATCH(H$1,INDIRECT(nfl_game_result_header),0),FALSE)),"",VLOOKUP($B913,INDIRECT(nfl_game_result),MATCH(H$1,INDIRECT(nfl_game_result_header),0),FALSE)),"error")</f>
        <v>17</v>
      </c>
      <c r="I913">
        <f ca="1">IFERROR(IF(ISBLANK(VLOOKUP($B913,INDIRECT(nfl_game_result),MATCH(I$1,INDIRECT(nfl_game_result_header),0),FALSE)),"",VLOOKUP($B913,INDIRECT(nfl_game_result),MATCH(I$1,INDIRECT(nfl_game_result_header),0),FALSE)),"error")</f>
        <v>24</v>
      </c>
      <c r="J913" t="str">
        <f ca="1">IFERROR(IF(ISBLANK(VLOOKUP($B913,INDIRECT(nfl_game_result),MATCH(J$1,INDIRECT(nfl_game_result_header),0),FALSE)),"",VLOOKUP($B913,INDIRECT(nfl_game_result),MATCH(J$1,INDIRECT(nfl_game_result_header),0),FALSE)),"error")</f>
        <v>NYG</v>
      </c>
      <c r="K913" t="str">
        <f ca="1">IFERROR(IF(ISBLANK(VLOOKUP($B913,INDIRECT(nfl_game_result),MATCH(K$1,INDIRECT(nfl_game_result_header),0),FALSE)),"",VLOOKUP($B913,INDIRECT(nfl_game_result),MATCH(K$1,INDIRECT(nfl_game_result_header),0),FALSE)),"error")</f>
        <v>NYG</v>
      </c>
      <c r="L913" s="23" t="str">
        <f ca="1">IFERROR(IF(ISBLANK(VLOOKUP($B913,INDIRECT(nfl_game_result),MATCH(L$1,INDIRECT(nfl_game_result_header),0),FALSE)),"",VLOOKUP($B913,INDIRECT(nfl_game_result),MATCH(L$1,INDIRECT(nfl_game_result_header),0),FALSE)),"error")</f>
        <v/>
      </c>
      <c r="M913" t="s">
        <v>16</v>
      </c>
      <c r="N913">
        <v>-3.5</v>
      </c>
      <c r="O913" t="s">
        <v>83</v>
      </c>
      <c r="V913" s="23" t="s">
        <v>416</v>
      </c>
      <c r="W913">
        <f ca="1">VALUE(LEFT(C913, 4))</f>
        <v>2013</v>
      </c>
      <c r="X913">
        <f ca="1">VALUE(MID(C913,6,FIND("_",C913,6)-6))</f>
        <v>13</v>
      </c>
      <c r="Y913" t="str">
        <f ca="1">IF(NOT(OR(ISBLANK(D913),ISBLANK(E913),D913="",E913="")),D913-E913,"")</f>
        <v/>
      </c>
      <c r="Z913" t="str">
        <f ca="1">IF(OR(NOT(ISNUMBER(D913)),ISBLANK(D913),D913="",ISBLANK(N913)),"",ABS(D913-N913))</f>
        <v/>
      </c>
      <c r="AA913">
        <f ca="1">IF(OR(ISBLANK(J913),ISBLANK(O913),J913="",O913=""),"",IF(J913=O913,1,0))</f>
        <v>1</v>
      </c>
      <c r="AB913" t="str">
        <f ca="1">IF(OR(ISBLANK(K913),ISBLANK(Q913),K913="",Q913=""),"",IF(K913=Q913,1,0))</f>
        <v/>
      </c>
      <c r="AC913" s="23" t="str">
        <f t="shared" ca="1" si="13"/>
        <v/>
      </c>
    </row>
    <row r="914" spans="1:29" x14ac:dyDescent="0.25">
      <c r="A914" s="23">
        <v>913</v>
      </c>
      <c r="B914">
        <v>459</v>
      </c>
      <c r="C914" t="str">
        <f ca="1">IFERROR(VLOOKUP($B914,INDIRECT(nfl_game_result),MATCH(C$1,INDIRECT(nfl_game_result_header),0),FALSE),"error")</f>
        <v>2013_13_NOR@SEA</v>
      </c>
      <c r="D914" t="str">
        <f ca="1">IFERROR(IF(ISBLANK(VLOOKUP($B914,INDIRECT(nfl_game_result),MATCH(D$1,INDIRECT(nfl_game_result_header),0),FALSE)),"",VLOOKUP($B914,INDIRECT(nfl_game_result),MATCH(D$1,INDIRECT(nfl_game_result_header),0),FALSE)),"error")</f>
        <v/>
      </c>
      <c r="E914">
        <f ca="1">IFERROR(IF(ISBLANK(VLOOKUP($B914,INDIRECT(nfl_game_result),MATCH(E$1,INDIRECT(nfl_game_result_header),0),FALSE)),"",VLOOKUP($B914,INDIRECT(nfl_game_result),MATCH(E$1,INDIRECT(nfl_game_result_header),0),FALSE)),"error")</f>
        <v>-5.5</v>
      </c>
      <c r="F914" s="23" t="str">
        <f ca="1">IFERROR(IF(ISBLANK(VLOOKUP($B914,INDIRECT(nfl_game_result),MATCH(F$1,INDIRECT(nfl_game_result_header),0),FALSE)),"",VLOOKUP($B914,INDIRECT(nfl_game_result),MATCH(F$1,INDIRECT(nfl_game_result_header),0),FALSE)),"error")</f>
        <v/>
      </c>
      <c r="G914" s="23" t="str">
        <f ca="1">IFERROR(IF(ISBLANK(VLOOKUP($B914,INDIRECT(nfl_game_result),MATCH(G$1,INDIRECT(nfl_game_result_header),0),FALSE)),"",VLOOKUP($B914,INDIRECT(nfl_game_result),MATCH(G$1,INDIRECT(nfl_game_result_header),0),FALSE)),"error")</f>
        <v/>
      </c>
      <c r="H914">
        <f ca="1">IFERROR(IF(ISBLANK(VLOOKUP($B914,INDIRECT(nfl_game_result),MATCH(H$1,INDIRECT(nfl_game_result_header),0),FALSE)),"",VLOOKUP($B914,INDIRECT(nfl_game_result),MATCH(H$1,INDIRECT(nfl_game_result_header),0),FALSE)),"error")</f>
        <v>34</v>
      </c>
      <c r="I914">
        <f ca="1">IFERROR(IF(ISBLANK(VLOOKUP($B914,INDIRECT(nfl_game_result),MATCH(I$1,INDIRECT(nfl_game_result_header),0),FALSE)),"",VLOOKUP($B914,INDIRECT(nfl_game_result),MATCH(I$1,INDIRECT(nfl_game_result_header),0),FALSE)),"error")</f>
        <v>7</v>
      </c>
      <c r="J914" t="str">
        <f ca="1">IFERROR(IF(ISBLANK(VLOOKUP($B914,INDIRECT(nfl_game_result),MATCH(J$1,INDIRECT(nfl_game_result_header),0),FALSE)),"",VLOOKUP($B914,INDIRECT(nfl_game_result),MATCH(J$1,INDIRECT(nfl_game_result_header),0),FALSE)),"error")</f>
        <v>SEA</v>
      </c>
      <c r="K914" t="str">
        <f ca="1">IFERROR(IF(ISBLANK(VLOOKUP($B914,INDIRECT(nfl_game_result),MATCH(K$1,INDIRECT(nfl_game_result_header),0),FALSE)),"",VLOOKUP($B914,INDIRECT(nfl_game_result),MATCH(K$1,INDIRECT(nfl_game_result_header),0),FALSE)),"error")</f>
        <v>SEA</v>
      </c>
      <c r="L914" s="23" t="str">
        <f ca="1">IFERROR(IF(ISBLANK(VLOOKUP($B914,INDIRECT(nfl_game_result),MATCH(L$1,INDIRECT(nfl_game_result_header),0),FALSE)),"",VLOOKUP($B914,INDIRECT(nfl_game_result),MATCH(L$1,INDIRECT(nfl_game_result_header),0),FALSE)),"error")</f>
        <v/>
      </c>
      <c r="M914" t="s">
        <v>16</v>
      </c>
      <c r="N914">
        <v>-3.5</v>
      </c>
      <c r="O914" t="s">
        <v>335</v>
      </c>
      <c r="V914" s="23" t="s">
        <v>416</v>
      </c>
      <c r="W914">
        <f ca="1">VALUE(LEFT(C914, 4))</f>
        <v>2013</v>
      </c>
      <c r="X914">
        <f ca="1">VALUE(MID(C914,6,FIND("_",C914,6)-6))</f>
        <v>13</v>
      </c>
      <c r="Y914" t="str">
        <f ca="1">IF(NOT(OR(ISBLANK(D914),ISBLANK(E914),D914="",E914="")),D914-E914,"")</f>
        <v/>
      </c>
      <c r="Z914" t="str">
        <f ca="1">IF(OR(NOT(ISNUMBER(D914)),ISBLANK(D914),D914="",ISBLANK(N914)),"",ABS(D914-N914))</f>
        <v/>
      </c>
      <c r="AA914">
        <f ca="1">IF(OR(ISBLANK(J914),ISBLANK(O914),J914="",O914=""),"",IF(J914=O914,1,0))</f>
        <v>0</v>
      </c>
      <c r="AB914" t="str">
        <f ca="1">IF(OR(ISBLANK(K914),ISBLANK(Q914),K914="",Q914=""),"",IF(K914=Q914,1,0))</f>
        <v/>
      </c>
      <c r="AC914" s="23" t="str">
        <f t="shared" ref="AC914:AC977" ca="1" si="14">IF(OR(ISBLANK(L914),ISBLANK(T914),L914="",T914=""),"",IF(L914=T914,1,0))</f>
        <v/>
      </c>
    </row>
    <row r="915" spans="1:29" x14ac:dyDescent="0.25">
      <c r="A915" s="23">
        <v>914</v>
      </c>
      <c r="B915">
        <v>444</v>
      </c>
      <c r="C915" t="str">
        <f ca="1">IFERROR(VLOOKUP($B915,INDIRECT(nfl_game_result),MATCH(C$1,INDIRECT(nfl_game_result_header),0),FALSE),"error")</f>
        <v>2013_13_GBY@DET</v>
      </c>
      <c r="D915" t="str">
        <f ca="1">IFERROR(IF(ISBLANK(VLOOKUP($B915,INDIRECT(nfl_game_result),MATCH(D$1,INDIRECT(nfl_game_result_header),0),FALSE)),"",VLOOKUP($B915,INDIRECT(nfl_game_result),MATCH(D$1,INDIRECT(nfl_game_result_header),0),FALSE)),"error")</f>
        <v/>
      </c>
      <c r="E915">
        <f ca="1">IFERROR(IF(ISBLANK(VLOOKUP($B915,INDIRECT(nfl_game_result),MATCH(E$1,INDIRECT(nfl_game_result_header),0),FALSE)),"",VLOOKUP($B915,INDIRECT(nfl_game_result),MATCH(E$1,INDIRECT(nfl_game_result_header),0),FALSE)),"error")</f>
        <v>-5.5</v>
      </c>
      <c r="F915" s="23" t="str">
        <f ca="1">IFERROR(IF(ISBLANK(VLOOKUP($B915,INDIRECT(nfl_game_result),MATCH(F$1,INDIRECT(nfl_game_result_header),0),FALSE)),"",VLOOKUP($B915,INDIRECT(nfl_game_result),MATCH(F$1,INDIRECT(nfl_game_result_header),0),FALSE)),"error")</f>
        <v/>
      </c>
      <c r="G915" s="23" t="str">
        <f ca="1">IFERROR(IF(ISBLANK(VLOOKUP($B915,INDIRECT(nfl_game_result),MATCH(G$1,INDIRECT(nfl_game_result_header),0),FALSE)),"",VLOOKUP($B915,INDIRECT(nfl_game_result),MATCH(G$1,INDIRECT(nfl_game_result_header),0),FALSE)),"error")</f>
        <v/>
      </c>
      <c r="H915">
        <f ca="1">IFERROR(IF(ISBLANK(VLOOKUP($B915,INDIRECT(nfl_game_result),MATCH(H$1,INDIRECT(nfl_game_result_header),0),FALSE)),"",VLOOKUP($B915,INDIRECT(nfl_game_result),MATCH(H$1,INDIRECT(nfl_game_result_header),0),FALSE)),"error")</f>
        <v>40</v>
      </c>
      <c r="I915">
        <f ca="1">IFERROR(IF(ISBLANK(VLOOKUP($B915,INDIRECT(nfl_game_result),MATCH(I$1,INDIRECT(nfl_game_result_header),0),FALSE)),"",VLOOKUP($B915,INDIRECT(nfl_game_result),MATCH(I$1,INDIRECT(nfl_game_result_header),0),FALSE)),"error")</f>
        <v>10</v>
      </c>
      <c r="J915" t="str">
        <f ca="1">IFERROR(IF(ISBLANK(VLOOKUP($B915,INDIRECT(nfl_game_result),MATCH(J$1,INDIRECT(nfl_game_result_header),0),FALSE)),"",VLOOKUP($B915,INDIRECT(nfl_game_result),MATCH(J$1,INDIRECT(nfl_game_result_header),0),FALSE)),"error")</f>
        <v>DET</v>
      </c>
      <c r="K915" t="str">
        <f ca="1">IFERROR(IF(ISBLANK(VLOOKUP($B915,INDIRECT(nfl_game_result),MATCH(K$1,INDIRECT(nfl_game_result_header),0),FALSE)),"",VLOOKUP($B915,INDIRECT(nfl_game_result),MATCH(K$1,INDIRECT(nfl_game_result_header),0),FALSE)),"error")</f>
        <v>DET</v>
      </c>
      <c r="L915" s="23" t="str">
        <f ca="1">IFERROR(IF(ISBLANK(VLOOKUP($B915,INDIRECT(nfl_game_result),MATCH(L$1,INDIRECT(nfl_game_result_header),0),FALSE)),"",VLOOKUP($B915,INDIRECT(nfl_game_result),MATCH(L$1,INDIRECT(nfl_game_result_header),0),FALSE)),"error")</f>
        <v/>
      </c>
      <c r="M915" t="s">
        <v>14</v>
      </c>
      <c r="N915">
        <v>-7</v>
      </c>
      <c r="O915" t="s">
        <v>73</v>
      </c>
      <c r="V915" s="23" t="s">
        <v>416</v>
      </c>
      <c r="W915">
        <f ca="1">VALUE(LEFT(C915, 4))</f>
        <v>2013</v>
      </c>
      <c r="X915">
        <f ca="1">VALUE(MID(C915,6,FIND("_",C915,6)-6))</f>
        <v>13</v>
      </c>
      <c r="Y915" t="str">
        <f ca="1">IF(NOT(OR(ISBLANK(D915),ISBLANK(E915),D915="",E915="")),D915-E915,"")</f>
        <v/>
      </c>
      <c r="Z915" t="str">
        <f ca="1">IF(OR(NOT(ISNUMBER(D915)),ISBLANK(D915),D915="",ISBLANK(N915)),"",ABS(D915-N915))</f>
        <v/>
      </c>
      <c r="AA915">
        <f ca="1">IF(OR(ISBLANK(J915),ISBLANK(O915),J915="",O915=""),"",IF(J915=O915,1,0))</f>
        <v>1</v>
      </c>
      <c r="AB915" t="str">
        <f ca="1">IF(OR(ISBLANK(K915),ISBLANK(Q915),K915="",Q915=""),"",IF(K915=Q915,1,0))</f>
        <v/>
      </c>
      <c r="AC915" s="23" t="str">
        <f t="shared" ca="1" si="14"/>
        <v/>
      </c>
    </row>
    <row r="916" spans="1:29" x14ac:dyDescent="0.25">
      <c r="A916" s="23">
        <v>915</v>
      </c>
      <c r="B916">
        <v>445</v>
      </c>
      <c r="C916" t="str">
        <f ca="1">IFERROR(VLOOKUP($B916,INDIRECT(nfl_game_result),MATCH(C$1,INDIRECT(nfl_game_result_header),0),FALSE),"error")</f>
        <v>2013_13_OAK@DAL</v>
      </c>
      <c r="D916" t="str">
        <f ca="1">IFERROR(IF(ISBLANK(VLOOKUP($B916,INDIRECT(nfl_game_result),MATCH(D$1,INDIRECT(nfl_game_result_header),0),FALSE)),"",VLOOKUP($B916,INDIRECT(nfl_game_result),MATCH(D$1,INDIRECT(nfl_game_result_header),0),FALSE)),"error")</f>
        <v/>
      </c>
      <c r="E916">
        <f ca="1">IFERROR(IF(ISBLANK(VLOOKUP($B916,INDIRECT(nfl_game_result),MATCH(E$1,INDIRECT(nfl_game_result_header),0),FALSE)),"",VLOOKUP($B916,INDIRECT(nfl_game_result),MATCH(E$1,INDIRECT(nfl_game_result_header),0),FALSE)),"error")</f>
        <v>-9.5</v>
      </c>
      <c r="F916" s="23" t="str">
        <f ca="1">IFERROR(IF(ISBLANK(VLOOKUP($B916,INDIRECT(nfl_game_result),MATCH(F$1,INDIRECT(nfl_game_result_header),0),FALSE)),"",VLOOKUP($B916,INDIRECT(nfl_game_result),MATCH(F$1,INDIRECT(nfl_game_result_header),0),FALSE)),"error")</f>
        <v/>
      </c>
      <c r="G916" s="23" t="str">
        <f ca="1">IFERROR(IF(ISBLANK(VLOOKUP($B916,INDIRECT(nfl_game_result),MATCH(G$1,INDIRECT(nfl_game_result_header),0),FALSE)),"",VLOOKUP($B916,INDIRECT(nfl_game_result),MATCH(G$1,INDIRECT(nfl_game_result_header),0),FALSE)),"error")</f>
        <v/>
      </c>
      <c r="H916">
        <f ca="1">IFERROR(IF(ISBLANK(VLOOKUP($B916,INDIRECT(nfl_game_result),MATCH(H$1,INDIRECT(nfl_game_result_header),0),FALSE)),"",VLOOKUP($B916,INDIRECT(nfl_game_result),MATCH(H$1,INDIRECT(nfl_game_result_header),0),FALSE)),"error")</f>
        <v>31</v>
      </c>
      <c r="I916">
        <f ca="1">IFERROR(IF(ISBLANK(VLOOKUP($B916,INDIRECT(nfl_game_result),MATCH(I$1,INDIRECT(nfl_game_result_header),0),FALSE)),"",VLOOKUP($B916,INDIRECT(nfl_game_result),MATCH(I$1,INDIRECT(nfl_game_result_header),0),FALSE)),"error")</f>
        <v>24</v>
      </c>
      <c r="J916" t="str">
        <f ca="1">IFERROR(IF(ISBLANK(VLOOKUP($B916,INDIRECT(nfl_game_result),MATCH(J$1,INDIRECT(nfl_game_result_header),0),FALSE)),"",VLOOKUP($B916,INDIRECT(nfl_game_result),MATCH(J$1,INDIRECT(nfl_game_result_header),0),FALSE)),"error")</f>
        <v>OAK</v>
      </c>
      <c r="K916" t="str">
        <f ca="1">IFERROR(IF(ISBLANK(VLOOKUP($B916,INDIRECT(nfl_game_result),MATCH(K$1,INDIRECT(nfl_game_result_header),0),FALSE)),"",VLOOKUP($B916,INDIRECT(nfl_game_result),MATCH(K$1,INDIRECT(nfl_game_result_header),0),FALSE)),"error")</f>
        <v>DAL</v>
      </c>
      <c r="L916" s="23" t="str">
        <f ca="1">IFERROR(IF(ISBLANK(VLOOKUP($B916,INDIRECT(nfl_game_result),MATCH(L$1,INDIRECT(nfl_game_result_header),0),FALSE)),"",VLOOKUP($B916,INDIRECT(nfl_game_result),MATCH(L$1,INDIRECT(nfl_game_result_header),0),FALSE)),"error")</f>
        <v/>
      </c>
      <c r="M916" t="s">
        <v>14</v>
      </c>
      <c r="N916">
        <v>-8</v>
      </c>
      <c r="O916" t="s">
        <v>85</v>
      </c>
      <c r="V916" s="23" t="s">
        <v>416</v>
      </c>
      <c r="W916">
        <f ca="1">VALUE(LEFT(C916, 4))</f>
        <v>2013</v>
      </c>
      <c r="X916">
        <f ca="1">VALUE(MID(C916,6,FIND("_",C916,6)-6))</f>
        <v>13</v>
      </c>
      <c r="Y916" t="str">
        <f ca="1">IF(NOT(OR(ISBLANK(D916),ISBLANK(E916),D916="",E916="")),D916-E916,"")</f>
        <v/>
      </c>
      <c r="Z916" t="str">
        <f ca="1">IF(OR(NOT(ISNUMBER(D916)),ISBLANK(D916),D916="",ISBLANK(N916)),"",ABS(D916-N916))</f>
        <v/>
      </c>
      <c r="AA916">
        <f ca="1">IF(OR(ISBLANK(J916),ISBLANK(O916),J916="",O916=""),"",IF(J916=O916,1,0))</f>
        <v>1</v>
      </c>
      <c r="AB916" t="str">
        <f ca="1">IF(OR(ISBLANK(K916),ISBLANK(Q916),K916="",Q916=""),"",IF(K916=Q916,1,0))</f>
        <v/>
      </c>
      <c r="AC916" s="23" t="str">
        <f t="shared" ca="1" si="14"/>
        <v/>
      </c>
    </row>
    <row r="917" spans="1:29" x14ac:dyDescent="0.25">
      <c r="A917" s="23">
        <v>916</v>
      </c>
      <c r="B917">
        <v>446</v>
      </c>
      <c r="C917" t="str">
        <f ca="1">IFERROR(VLOOKUP($B917,INDIRECT(nfl_game_result),MATCH(C$1,INDIRECT(nfl_game_result_header),0),FALSE),"error")</f>
        <v>2013_13_PIT@BAL</v>
      </c>
      <c r="D917" t="str">
        <f ca="1">IFERROR(IF(ISBLANK(VLOOKUP($B917,INDIRECT(nfl_game_result),MATCH(D$1,INDIRECT(nfl_game_result_header),0),FALSE)),"",VLOOKUP($B917,INDIRECT(nfl_game_result),MATCH(D$1,INDIRECT(nfl_game_result_header),0),FALSE)),"error")</f>
        <v/>
      </c>
      <c r="E917">
        <f ca="1">IFERROR(IF(ISBLANK(VLOOKUP($B917,INDIRECT(nfl_game_result),MATCH(E$1,INDIRECT(nfl_game_result_header),0),FALSE)),"",VLOOKUP($B917,INDIRECT(nfl_game_result),MATCH(E$1,INDIRECT(nfl_game_result_header),0),FALSE)),"error")</f>
        <v>-2.5</v>
      </c>
      <c r="F917" s="23" t="str">
        <f ca="1">IFERROR(IF(ISBLANK(VLOOKUP($B917,INDIRECT(nfl_game_result),MATCH(F$1,INDIRECT(nfl_game_result_header),0),FALSE)),"",VLOOKUP($B917,INDIRECT(nfl_game_result),MATCH(F$1,INDIRECT(nfl_game_result_header),0),FALSE)),"error")</f>
        <v/>
      </c>
      <c r="G917" s="23" t="str">
        <f ca="1">IFERROR(IF(ISBLANK(VLOOKUP($B917,INDIRECT(nfl_game_result),MATCH(G$1,INDIRECT(nfl_game_result_header),0),FALSE)),"",VLOOKUP($B917,INDIRECT(nfl_game_result),MATCH(G$1,INDIRECT(nfl_game_result_header),0),FALSE)),"error")</f>
        <v/>
      </c>
      <c r="H917">
        <f ca="1">IFERROR(IF(ISBLANK(VLOOKUP($B917,INDIRECT(nfl_game_result),MATCH(H$1,INDIRECT(nfl_game_result_header),0),FALSE)),"",VLOOKUP($B917,INDIRECT(nfl_game_result),MATCH(H$1,INDIRECT(nfl_game_result_header),0),FALSE)),"error")</f>
        <v>22</v>
      </c>
      <c r="I917">
        <f ca="1">IFERROR(IF(ISBLANK(VLOOKUP($B917,INDIRECT(nfl_game_result),MATCH(I$1,INDIRECT(nfl_game_result_header),0),FALSE)),"",VLOOKUP($B917,INDIRECT(nfl_game_result),MATCH(I$1,INDIRECT(nfl_game_result_header),0),FALSE)),"error")</f>
        <v>20</v>
      </c>
      <c r="J917" t="str">
        <f ca="1">IFERROR(IF(ISBLANK(VLOOKUP($B917,INDIRECT(nfl_game_result),MATCH(J$1,INDIRECT(nfl_game_result_header),0),FALSE)),"",VLOOKUP($B917,INDIRECT(nfl_game_result),MATCH(J$1,INDIRECT(nfl_game_result_header),0),FALSE)),"error")</f>
        <v>PIT</v>
      </c>
      <c r="K917" t="str">
        <f ca="1">IFERROR(IF(ISBLANK(VLOOKUP($B917,INDIRECT(nfl_game_result),MATCH(K$1,INDIRECT(nfl_game_result_header),0),FALSE)),"",VLOOKUP($B917,INDIRECT(nfl_game_result),MATCH(K$1,INDIRECT(nfl_game_result_header),0),FALSE)),"error")</f>
        <v>BAL</v>
      </c>
      <c r="L917" s="23" t="str">
        <f ca="1">IFERROR(IF(ISBLANK(VLOOKUP($B917,INDIRECT(nfl_game_result),MATCH(L$1,INDIRECT(nfl_game_result_header),0),FALSE)),"",VLOOKUP($B917,INDIRECT(nfl_game_result),MATCH(L$1,INDIRECT(nfl_game_result_header),0),FALSE)),"error")</f>
        <v/>
      </c>
      <c r="M917" t="s">
        <v>14</v>
      </c>
      <c r="N917">
        <v>-3</v>
      </c>
      <c r="O917" t="s">
        <v>65</v>
      </c>
      <c r="V917" s="23" t="s">
        <v>416</v>
      </c>
      <c r="W917">
        <f ca="1">VALUE(LEFT(C917, 4))</f>
        <v>2013</v>
      </c>
      <c r="X917">
        <f ca="1">VALUE(MID(C917,6,FIND("_",C917,6)-6))</f>
        <v>13</v>
      </c>
      <c r="Y917" t="str">
        <f ca="1">IF(NOT(OR(ISBLANK(D917),ISBLANK(E917),D917="",E917="")),D917-E917,"")</f>
        <v/>
      </c>
      <c r="Z917" t="str">
        <f ca="1">IF(OR(NOT(ISNUMBER(D917)),ISBLANK(D917),D917="",ISBLANK(N917)),"",ABS(D917-N917))</f>
        <v/>
      </c>
      <c r="AA917">
        <f ca="1">IF(OR(ISBLANK(J917),ISBLANK(O917),J917="",O917=""),"",IF(J917=O917,1,0))</f>
        <v>0</v>
      </c>
      <c r="AB917" t="str">
        <f ca="1">IF(OR(ISBLANK(K917),ISBLANK(Q917),K917="",Q917=""),"",IF(K917=Q917,1,0))</f>
        <v/>
      </c>
      <c r="AC917" s="23" t="str">
        <f t="shared" ca="1" si="14"/>
        <v/>
      </c>
    </row>
    <row r="918" spans="1:29" x14ac:dyDescent="0.25">
      <c r="A918" s="23">
        <v>917</v>
      </c>
      <c r="B918">
        <v>447</v>
      </c>
      <c r="C918" t="str">
        <f ca="1">IFERROR(VLOOKUP($B918,INDIRECT(nfl_game_result),MATCH(C$1,INDIRECT(nfl_game_result_header),0),FALSE),"error")</f>
        <v>2013_13_CHI@MIN</v>
      </c>
      <c r="D918" t="str">
        <f ca="1">IFERROR(IF(ISBLANK(VLOOKUP($B918,INDIRECT(nfl_game_result),MATCH(D$1,INDIRECT(nfl_game_result_header),0),FALSE)),"",VLOOKUP($B918,INDIRECT(nfl_game_result),MATCH(D$1,INDIRECT(nfl_game_result_header),0),FALSE)),"error")</f>
        <v/>
      </c>
      <c r="E918">
        <f ca="1">IFERROR(IF(ISBLANK(VLOOKUP($B918,INDIRECT(nfl_game_result),MATCH(E$1,INDIRECT(nfl_game_result_header),0),FALSE)),"",VLOOKUP($B918,INDIRECT(nfl_game_result),MATCH(E$1,INDIRECT(nfl_game_result_header),0),FALSE)),"error")</f>
        <v>-0.5</v>
      </c>
      <c r="F918" s="23" t="str">
        <f ca="1">IFERROR(IF(ISBLANK(VLOOKUP($B918,INDIRECT(nfl_game_result),MATCH(F$1,INDIRECT(nfl_game_result_header),0),FALSE)),"",VLOOKUP($B918,INDIRECT(nfl_game_result),MATCH(F$1,INDIRECT(nfl_game_result_header),0),FALSE)),"error")</f>
        <v/>
      </c>
      <c r="G918" s="23" t="str">
        <f ca="1">IFERROR(IF(ISBLANK(VLOOKUP($B918,INDIRECT(nfl_game_result),MATCH(G$1,INDIRECT(nfl_game_result_header),0),FALSE)),"",VLOOKUP($B918,INDIRECT(nfl_game_result),MATCH(G$1,INDIRECT(nfl_game_result_header),0),FALSE)),"error")</f>
        <v/>
      </c>
      <c r="H918">
        <f ca="1">IFERROR(IF(ISBLANK(VLOOKUP($B918,INDIRECT(nfl_game_result),MATCH(H$1,INDIRECT(nfl_game_result_header),0),FALSE)),"",VLOOKUP($B918,INDIRECT(nfl_game_result),MATCH(H$1,INDIRECT(nfl_game_result_header),0),FALSE)),"error")</f>
        <v>23</v>
      </c>
      <c r="I918">
        <f ca="1">IFERROR(IF(ISBLANK(VLOOKUP($B918,INDIRECT(nfl_game_result),MATCH(I$1,INDIRECT(nfl_game_result_header),0),FALSE)),"",VLOOKUP($B918,INDIRECT(nfl_game_result),MATCH(I$1,INDIRECT(nfl_game_result_header),0),FALSE)),"error")</f>
        <v>20</v>
      </c>
      <c r="J918" t="str">
        <f ca="1">IFERROR(IF(ISBLANK(VLOOKUP($B918,INDIRECT(nfl_game_result),MATCH(J$1,INDIRECT(nfl_game_result_header),0),FALSE)),"",VLOOKUP($B918,INDIRECT(nfl_game_result),MATCH(J$1,INDIRECT(nfl_game_result_header),0),FALSE)),"error")</f>
        <v>MIN</v>
      </c>
      <c r="K918" t="str">
        <f ca="1">IFERROR(IF(ISBLANK(VLOOKUP($B918,INDIRECT(nfl_game_result),MATCH(K$1,INDIRECT(nfl_game_result_header),0),FALSE)),"",VLOOKUP($B918,INDIRECT(nfl_game_result),MATCH(K$1,INDIRECT(nfl_game_result_header),0),FALSE)),"error")</f>
        <v>MIN</v>
      </c>
      <c r="L918" s="23" t="str">
        <f ca="1">IFERROR(IF(ISBLANK(VLOOKUP($B918,INDIRECT(nfl_game_result),MATCH(L$1,INDIRECT(nfl_game_result_header),0),FALSE)),"",VLOOKUP($B918,INDIRECT(nfl_game_result),MATCH(L$1,INDIRECT(nfl_game_result_header),0),FALSE)),"error")</f>
        <v/>
      </c>
      <c r="M918" t="s">
        <v>14</v>
      </c>
      <c r="N918">
        <v>2.5</v>
      </c>
      <c r="O918" t="s">
        <v>80</v>
      </c>
      <c r="V918" s="23" t="s">
        <v>416</v>
      </c>
      <c r="W918">
        <f ca="1">VALUE(LEFT(C918, 4))</f>
        <v>2013</v>
      </c>
      <c r="X918">
        <f ca="1">VALUE(MID(C918,6,FIND("_",C918,6)-6))</f>
        <v>13</v>
      </c>
      <c r="Y918" t="str">
        <f ca="1">IF(NOT(OR(ISBLANK(D918),ISBLANK(E918),D918="",E918="")),D918-E918,"")</f>
        <v/>
      </c>
      <c r="Z918" t="str">
        <f ca="1">IF(OR(NOT(ISNUMBER(D918)),ISBLANK(D918),D918="",ISBLANK(N918)),"",ABS(D918-N918))</f>
        <v/>
      </c>
      <c r="AA918">
        <f ca="1">IF(OR(ISBLANK(J918),ISBLANK(O918),J918="",O918=""),"",IF(J918=O918,1,0))</f>
        <v>1</v>
      </c>
      <c r="AB918" t="str">
        <f ca="1">IF(OR(ISBLANK(K918),ISBLANK(Q918),K918="",Q918=""),"",IF(K918=Q918,1,0))</f>
        <v/>
      </c>
      <c r="AC918" s="23" t="str">
        <f t="shared" ca="1" si="14"/>
        <v/>
      </c>
    </row>
    <row r="919" spans="1:29" x14ac:dyDescent="0.25">
      <c r="A919" s="23">
        <v>918</v>
      </c>
      <c r="B919">
        <v>448</v>
      </c>
      <c r="C919" t="str">
        <f ca="1">IFERROR(VLOOKUP($B919,INDIRECT(nfl_game_result),MATCH(C$1,INDIRECT(nfl_game_result_header),0),FALSE),"error")</f>
        <v>2013_13_JAX@CLE</v>
      </c>
      <c r="D919" t="str">
        <f ca="1">IFERROR(IF(ISBLANK(VLOOKUP($B919,INDIRECT(nfl_game_result),MATCH(D$1,INDIRECT(nfl_game_result_header),0),FALSE)),"",VLOOKUP($B919,INDIRECT(nfl_game_result),MATCH(D$1,INDIRECT(nfl_game_result_header),0),FALSE)),"error")</f>
        <v/>
      </c>
      <c r="E919">
        <f ca="1">IFERROR(IF(ISBLANK(VLOOKUP($B919,INDIRECT(nfl_game_result),MATCH(E$1,INDIRECT(nfl_game_result_header),0),FALSE)),"",VLOOKUP($B919,INDIRECT(nfl_game_result),MATCH(E$1,INDIRECT(nfl_game_result_header),0),FALSE)),"error")</f>
        <v>-7.5</v>
      </c>
      <c r="F919" s="23" t="str">
        <f ca="1">IFERROR(IF(ISBLANK(VLOOKUP($B919,INDIRECT(nfl_game_result),MATCH(F$1,INDIRECT(nfl_game_result_header),0),FALSE)),"",VLOOKUP($B919,INDIRECT(nfl_game_result),MATCH(F$1,INDIRECT(nfl_game_result_header),0),FALSE)),"error")</f>
        <v/>
      </c>
      <c r="G919" s="23" t="str">
        <f ca="1">IFERROR(IF(ISBLANK(VLOOKUP($B919,INDIRECT(nfl_game_result),MATCH(G$1,INDIRECT(nfl_game_result_header),0),FALSE)),"",VLOOKUP($B919,INDIRECT(nfl_game_result),MATCH(G$1,INDIRECT(nfl_game_result_header),0),FALSE)),"error")</f>
        <v/>
      </c>
      <c r="H919">
        <f ca="1">IFERROR(IF(ISBLANK(VLOOKUP($B919,INDIRECT(nfl_game_result),MATCH(H$1,INDIRECT(nfl_game_result_header),0),FALSE)),"",VLOOKUP($B919,INDIRECT(nfl_game_result),MATCH(H$1,INDIRECT(nfl_game_result_header),0),FALSE)),"error")</f>
        <v>28</v>
      </c>
      <c r="I919">
        <f ca="1">IFERROR(IF(ISBLANK(VLOOKUP($B919,INDIRECT(nfl_game_result),MATCH(I$1,INDIRECT(nfl_game_result_header),0),FALSE)),"",VLOOKUP($B919,INDIRECT(nfl_game_result),MATCH(I$1,INDIRECT(nfl_game_result_header),0),FALSE)),"error")</f>
        <v>32</v>
      </c>
      <c r="J919" t="str">
        <f ca="1">IFERROR(IF(ISBLANK(VLOOKUP($B919,INDIRECT(nfl_game_result),MATCH(J$1,INDIRECT(nfl_game_result_header),0),FALSE)),"",VLOOKUP($B919,INDIRECT(nfl_game_result),MATCH(J$1,INDIRECT(nfl_game_result_header),0),FALSE)),"error")</f>
        <v>JAX</v>
      </c>
      <c r="K919" t="str">
        <f ca="1">IFERROR(IF(ISBLANK(VLOOKUP($B919,INDIRECT(nfl_game_result),MATCH(K$1,INDIRECT(nfl_game_result_header),0),FALSE)),"",VLOOKUP($B919,INDIRECT(nfl_game_result),MATCH(K$1,INDIRECT(nfl_game_result_header),0),FALSE)),"error")</f>
        <v>JAX</v>
      </c>
      <c r="L919" s="23" t="str">
        <f ca="1">IFERROR(IF(ISBLANK(VLOOKUP($B919,INDIRECT(nfl_game_result),MATCH(L$1,INDIRECT(nfl_game_result_header),0),FALSE)),"",VLOOKUP($B919,INDIRECT(nfl_game_result),MATCH(L$1,INDIRECT(nfl_game_result_header),0),FALSE)),"error")</f>
        <v/>
      </c>
      <c r="M919" t="s">
        <v>14</v>
      </c>
      <c r="N919">
        <v>-3.5</v>
      </c>
      <c r="O919" t="s">
        <v>77</v>
      </c>
      <c r="V919" s="23" t="s">
        <v>416</v>
      </c>
      <c r="W919">
        <f ca="1">VALUE(LEFT(C919, 4))</f>
        <v>2013</v>
      </c>
      <c r="X919">
        <f ca="1">VALUE(MID(C919,6,FIND("_",C919,6)-6))</f>
        <v>13</v>
      </c>
      <c r="Y919" t="str">
        <f ca="1">IF(NOT(OR(ISBLANK(D919),ISBLANK(E919),D919="",E919="")),D919-E919,"")</f>
        <v/>
      </c>
      <c r="Z919" t="str">
        <f ca="1">IF(OR(NOT(ISNUMBER(D919)),ISBLANK(D919),D919="",ISBLANK(N919)),"",ABS(D919-N919))</f>
        <v/>
      </c>
      <c r="AA919">
        <f ca="1">IF(OR(ISBLANK(J919),ISBLANK(O919),J919="",O919=""),"",IF(J919=O919,1,0))</f>
        <v>1</v>
      </c>
      <c r="AB919" t="str">
        <f ca="1">IF(OR(ISBLANK(K919),ISBLANK(Q919),K919="",Q919=""),"",IF(K919=Q919,1,0))</f>
        <v/>
      </c>
      <c r="AC919" s="23" t="str">
        <f t="shared" ca="1" si="14"/>
        <v/>
      </c>
    </row>
    <row r="920" spans="1:29" x14ac:dyDescent="0.25">
      <c r="A920" s="23">
        <v>919</v>
      </c>
      <c r="B920">
        <v>449</v>
      </c>
      <c r="C920" t="str">
        <f ca="1">IFERROR(VLOOKUP($B920,INDIRECT(nfl_game_result),MATCH(C$1,INDIRECT(nfl_game_result_header),0),FALSE),"error")</f>
        <v>2013_13_TEN@IND</v>
      </c>
      <c r="D920" t="str">
        <f ca="1">IFERROR(IF(ISBLANK(VLOOKUP($B920,INDIRECT(nfl_game_result),MATCH(D$1,INDIRECT(nfl_game_result_header),0),FALSE)),"",VLOOKUP($B920,INDIRECT(nfl_game_result),MATCH(D$1,INDIRECT(nfl_game_result_header),0),FALSE)),"error")</f>
        <v/>
      </c>
      <c r="E920">
        <f ca="1">IFERROR(IF(ISBLANK(VLOOKUP($B920,INDIRECT(nfl_game_result),MATCH(E$1,INDIRECT(nfl_game_result_header),0),FALSE)),"",VLOOKUP($B920,INDIRECT(nfl_game_result),MATCH(E$1,INDIRECT(nfl_game_result_header),0),FALSE)),"error")</f>
        <v>-4.5</v>
      </c>
      <c r="F920" s="23" t="str">
        <f ca="1">IFERROR(IF(ISBLANK(VLOOKUP($B920,INDIRECT(nfl_game_result),MATCH(F$1,INDIRECT(nfl_game_result_header),0),FALSE)),"",VLOOKUP($B920,INDIRECT(nfl_game_result),MATCH(F$1,INDIRECT(nfl_game_result_header),0),FALSE)),"error")</f>
        <v/>
      </c>
      <c r="G920" s="23" t="str">
        <f ca="1">IFERROR(IF(ISBLANK(VLOOKUP($B920,INDIRECT(nfl_game_result),MATCH(G$1,INDIRECT(nfl_game_result_header),0),FALSE)),"",VLOOKUP($B920,INDIRECT(nfl_game_result),MATCH(G$1,INDIRECT(nfl_game_result_header),0),FALSE)),"error")</f>
        <v/>
      </c>
      <c r="H920">
        <f ca="1">IFERROR(IF(ISBLANK(VLOOKUP($B920,INDIRECT(nfl_game_result),MATCH(H$1,INDIRECT(nfl_game_result_header),0),FALSE)),"",VLOOKUP($B920,INDIRECT(nfl_game_result),MATCH(H$1,INDIRECT(nfl_game_result_header),0),FALSE)),"error")</f>
        <v>22</v>
      </c>
      <c r="I920">
        <f ca="1">IFERROR(IF(ISBLANK(VLOOKUP($B920,INDIRECT(nfl_game_result),MATCH(I$1,INDIRECT(nfl_game_result_header),0),FALSE)),"",VLOOKUP($B920,INDIRECT(nfl_game_result),MATCH(I$1,INDIRECT(nfl_game_result_header),0),FALSE)),"error")</f>
        <v>14</v>
      </c>
      <c r="J920" t="str">
        <f ca="1">IFERROR(IF(ISBLANK(VLOOKUP($B920,INDIRECT(nfl_game_result),MATCH(J$1,INDIRECT(nfl_game_result_header),0),FALSE)),"",VLOOKUP($B920,INDIRECT(nfl_game_result),MATCH(J$1,INDIRECT(nfl_game_result_header),0),FALSE)),"error")</f>
        <v>IND</v>
      </c>
      <c r="K920" t="str">
        <f ca="1">IFERROR(IF(ISBLANK(VLOOKUP($B920,INDIRECT(nfl_game_result),MATCH(K$1,INDIRECT(nfl_game_result_header),0),FALSE)),"",VLOOKUP($B920,INDIRECT(nfl_game_result),MATCH(K$1,INDIRECT(nfl_game_result_header),0),FALSE)),"error")</f>
        <v>IND</v>
      </c>
      <c r="L920" s="23" t="str">
        <f ca="1">IFERROR(IF(ISBLANK(VLOOKUP($B920,INDIRECT(nfl_game_result),MATCH(L$1,INDIRECT(nfl_game_result_header),0),FALSE)),"",VLOOKUP($B920,INDIRECT(nfl_game_result),MATCH(L$1,INDIRECT(nfl_game_result_header),0),FALSE)),"error")</f>
        <v/>
      </c>
      <c r="M920" t="s">
        <v>14</v>
      </c>
      <c r="N920">
        <v>-4.5</v>
      </c>
      <c r="O920" t="s">
        <v>76</v>
      </c>
      <c r="V920" s="23" t="s">
        <v>416</v>
      </c>
      <c r="W920">
        <f ca="1">VALUE(LEFT(C920, 4))</f>
        <v>2013</v>
      </c>
      <c r="X920">
        <f ca="1">VALUE(MID(C920,6,FIND("_",C920,6)-6))</f>
        <v>13</v>
      </c>
      <c r="Y920" t="str">
        <f ca="1">IF(NOT(OR(ISBLANK(D920),ISBLANK(E920),D920="",E920="")),D920-E920,"")</f>
        <v/>
      </c>
      <c r="Z920" t="str">
        <f ca="1">IF(OR(NOT(ISNUMBER(D920)),ISBLANK(D920),D920="",ISBLANK(N920)),"",ABS(D920-N920))</f>
        <v/>
      </c>
      <c r="AA920">
        <f ca="1">IF(OR(ISBLANK(J920),ISBLANK(O920),J920="",O920=""),"",IF(J920=O920,1,0))</f>
        <v>1</v>
      </c>
      <c r="AB920" t="str">
        <f ca="1">IF(OR(ISBLANK(K920),ISBLANK(Q920),K920="",Q920=""),"",IF(K920=Q920,1,0))</f>
        <v/>
      </c>
      <c r="AC920" s="23" t="str">
        <f t="shared" ca="1" si="14"/>
        <v/>
      </c>
    </row>
    <row r="921" spans="1:29" x14ac:dyDescent="0.25">
      <c r="A921" s="23">
        <v>920</v>
      </c>
      <c r="B921">
        <v>450</v>
      </c>
      <c r="C921" t="str">
        <f ca="1">IFERROR(VLOOKUP($B921,INDIRECT(nfl_game_result),MATCH(C$1,INDIRECT(nfl_game_result_header),0),FALSE),"error")</f>
        <v>2013_13_MIA@NYJ</v>
      </c>
      <c r="D921" t="str">
        <f ca="1">IFERROR(IF(ISBLANK(VLOOKUP($B921,INDIRECT(nfl_game_result),MATCH(D$1,INDIRECT(nfl_game_result_header),0),FALSE)),"",VLOOKUP($B921,INDIRECT(nfl_game_result),MATCH(D$1,INDIRECT(nfl_game_result_header),0),FALSE)),"error")</f>
        <v/>
      </c>
      <c r="E921">
        <f ca="1">IFERROR(IF(ISBLANK(VLOOKUP($B921,INDIRECT(nfl_game_result),MATCH(E$1,INDIRECT(nfl_game_result_header),0),FALSE)),"",VLOOKUP($B921,INDIRECT(nfl_game_result),MATCH(E$1,INDIRECT(nfl_game_result_header),0),FALSE)),"error")</f>
        <v>-1.5</v>
      </c>
      <c r="F921" s="23" t="str">
        <f ca="1">IFERROR(IF(ISBLANK(VLOOKUP($B921,INDIRECT(nfl_game_result),MATCH(F$1,INDIRECT(nfl_game_result_header),0),FALSE)),"",VLOOKUP($B921,INDIRECT(nfl_game_result),MATCH(F$1,INDIRECT(nfl_game_result_header),0),FALSE)),"error")</f>
        <v/>
      </c>
      <c r="G921" s="23" t="str">
        <f ca="1">IFERROR(IF(ISBLANK(VLOOKUP($B921,INDIRECT(nfl_game_result),MATCH(G$1,INDIRECT(nfl_game_result_header),0),FALSE)),"",VLOOKUP($B921,INDIRECT(nfl_game_result),MATCH(G$1,INDIRECT(nfl_game_result_header),0),FALSE)),"error")</f>
        <v/>
      </c>
      <c r="H921">
        <f ca="1">IFERROR(IF(ISBLANK(VLOOKUP($B921,INDIRECT(nfl_game_result),MATCH(H$1,INDIRECT(nfl_game_result_header),0),FALSE)),"",VLOOKUP($B921,INDIRECT(nfl_game_result),MATCH(H$1,INDIRECT(nfl_game_result_header),0),FALSE)),"error")</f>
        <v>3</v>
      </c>
      <c r="I921">
        <f ca="1">IFERROR(IF(ISBLANK(VLOOKUP($B921,INDIRECT(nfl_game_result),MATCH(I$1,INDIRECT(nfl_game_result_header),0),FALSE)),"",VLOOKUP($B921,INDIRECT(nfl_game_result),MATCH(I$1,INDIRECT(nfl_game_result_header),0),FALSE)),"error")</f>
        <v>23</v>
      </c>
      <c r="J921" t="str">
        <f ca="1">IFERROR(IF(ISBLANK(VLOOKUP($B921,INDIRECT(nfl_game_result),MATCH(J$1,INDIRECT(nfl_game_result_header),0),FALSE)),"",VLOOKUP($B921,INDIRECT(nfl_game_result),MATCH(J$1,INDIRECT(nfl_game_result_header),0),FALSE)),"error")</f>
        <v>MIA</v>
      </c>
      <c r="K921" t="str">
        <f ca="1">IFERROR(IF(ISBLANK(VLOOKUP($B921,INDIRECT(nfl_game_result),MATCH(K$1,INDIRECT(nfl_game_result_header),0),FALSE)),"",VLOOKUP($B921,INDIRECT(nfl_game_result),MATCH(K$1,INDIRECT(nfl_game_result_header),0),FALSE)),"error")</f>
        <v>MIA</v>
      </c>
      <c r="L921" s="23" t="str">
        <f ca="1">IFERROR(IF(ISBLANK(VLOOKUP($B921,INDIRECT(nfl_game_result),MATCH(L$1,INDIRECT(nfl_game_result_header),0),FALSE)),"",VLOOKUP($B921,INDIRECT(nfl_game_result),MATCH(L$1,INDIRECT(nfl_game_result_header),0),FALSE)),"error")</f>
        <v/>
      </c>
      <c r="M921" t="s">
        <v>14</v>
      </c>
      <c r="N921">
        <v>-2.5</v>
      </c>
      <c r="O921" t="s">
        <v>84</v>
      </c>
      <c r="V921" s="23" t="s">
        <v>416</v>
      </c>
      <c r="W921">
        <f ca="1">VALUE(LEFT(C921, 4))</f>
        <v>2013</v>
      </c>
      <c r="X921">
        <f ca="1">VALUE(MID(C921,6,FIND("_",C921,6)-6))</f>
        <v>13</v>
      </c>
      <c r="Y921" t="str">
        <f ca="1">IF(NOT(OR(ISBLANK(D921),ISBLANK(E921),D921="",E921="")),D921-E921,"")</f>
        <v/>
      </c>
      <c r="Z921" t="str">
        <f ca="1">IF(OR(NOT(ISNUMBER(D921)),ISBLANK(D921),D921="",ISBLANK(N921)),"",ABS(D921-N921))</f>
        <v/>
      </c>
      <c r="AA921">
        <f ca="1">IF(OR(ISBLANK(J921),ISBLANK(O921),J921="",O921=""),"",IF(J921=O921,1,0))</f>
        <v>0</v>
      </c>
      <c r="AB921" t="str">
        <f ca="1">IF(OR(ISBLANK(K921),ISBLANK(Q921),K921="",Q921=""),"",IF(K921=Q921,1,0))</f>
        <v/>
      </c>
      <c r="AC921" s="23" t="str">
        <f t="shared" ca="1" si="14"/>
        <v/>
      </c>
    </row>
    <row r="922" spans="1:29" x14ac:dyDescent="0.25">
      <c r="A922" s="23">
        <v>921</v>
      </c>
      <c r="B922">
        <v>451</v>
      </c>
      <c r="C922" t="str">
        <f ca="1">IFERROR(VLOOKUP($B922,INDIRECT(nfl_game_result),MATCH(C$1,INDIRECT(nfl_game_result_header),0),FALSE),"error")</f>
        <v>2013_13_NWE@HOU</v>
      </c>
      <c r="D922" t="str">
        <f ca="1">IFERROR(IF(ISBLANK(VLOOKUP($B922,INDIRECT(nfl_game_result),MATCH(D$1,INDIRECT(nfl_game_result_header),0),FALSE)),"",VLOOKUP($B922,INDIRECT(nfl_game_result),MATCH(D$1,INDIRECT(nfl_game_result_header),0),FALSE)),"error")</f>
        <v/>
      </c>
      <c r="E922">
        <f ca="1">IFERROR(IF(ISBLANK(VLOOKUP($B922,INDIRECT(nfl_game_result),MATCH(E$1,INDIRECT(nfl_game_result_header),0),FALSE)),"",VLOOKUP($B922,INDIRECT(nfl_game_result),MATCH(E$1,INDIRECT(nfl_game_result_header),0),FALSE)),"error")</f>
        <v>8.5</v>
      </c>
      <c r="F922" s="23" t="str">
        <f ca="1">IFERROR(IF(ISBLANK(VLOOKUP($B922,INDIRECT(nfl_game_result),MATCH(F$1,INDIRECT(nfl_game_result_header),0),FALSE)),"",VLOOKUP($B922,INDIRECT(nfl_game_result),MATCH(F$1,INDIRECT(nfl_game_result_header),0),FALSE)),"error")</f>
        <v/>
      </c>
      <c r="G922" s="23" t="str">
        <f ca="1">IFERROR(IF(ISBLANK(VLOOKUP($B922,INDIRECT(nfl_game_result),MATCH(G$1,INDIRECT(nfl_game_result_header),0),FALSE)),"",VLOOKUP($B922,INDIRECT(nfl_game_result),MATCH(G$1,INDIRECT(nfl_game_result_header),0),FALSE)),"error")</f>
        <v/>
      </c>
      <c r="H922">
        <f ca="1">IFERROR(IF(ISBLANK(VLOOKUP($B922,INDIRECT(nfl_game_result),MATCH(H$1,INDIRECT(nfl_game_result_header),0),FALSE)),"",VLOOKUP($B922,INDIRECT(nfl_game_result),MATCH(H$1,INDIRECT(nfl_game_result_header),0),FALSE)),"error")</f>
        <v>31</v>
      </c>
      <c r="I922">
        <f ca="1">IFERROR(IF(ISBLANK(VLOOKUP($B922,INDIRECT(nfl_game_result),MATCH(I$1,INDIRECT(nfl_game_result_header),0),FALSE)),"",VLOOKUP($B922,INDIRECT(nfl_game_result),MATCH(I$1,INDIRECT(nfl_game_result_header),0),FALSE)),"error")</f>
        <v>34</v>
      </c>
      <c r="J922" t="str">
        <f ca="1">IFERROR(IF(ISBLANK(VLOOKUP($B922,INDIRECT(nfl_game_result),MATCH(J$1,INDIRECT(nfl_game_result_header),0),FALSE)),"",VLOOKUP($B922,INDIRECT(nfl_game_result),MATCH(J$1,INDIRECT(nfl_game_result_header),0),FALSE)),"error")</f>
        <v>HOU</v>
      </c>
      <c r="K922" t="str">
        <f ca="1">IFERROR(IF(ISBLANK(VLOOKUP($B922,INDIRECT(nfl_game_result),MATCH(K$1,INDIRECT(nfl_game_result_header),0),FALSE)),"",VLOOKUP($B922,INDIRECT(nfl_game_result),MATCH(K$1,INDIRECT(nfl_game_result_header),0),FALSE)),"error")</f>
        <v>NWE</v>
      </c>
      <c r="L922" s="23" t="str">
        <f ca="1">IFERROR(IF(ISBLANK(VLOOKUP($B922,INDIRECT(nfl_game_result),MATCH(L$1,INDIRECT(nfl_game_result_header),0),FALSE)),"",VLOOKUP($B922,INDIRECT(nfl_game_result),MATCH(L$1,INDIRECT(nfl_game_result_header),0),FALSE)),"error")</f>
        <v/>
      </c>
      <c r="M922" t="s">
        <v>14</v>
      </c>
      <c r="N922">
        <v>9.5</v>
      </c>
      <c r="O922" t="s">
        <v>75</v>
      </c>
      <c r="V922" s="23" t="s">
        <v>416</v>
      </c>
      <c r="W922">
        <f ca="1">VALUE(LEFT(C922, 4))</f>
        <v>2013</v>
      </c>
      <c r="X922">
        <f ca="1">VALUE(MID(C922,6,FIND("_",C922,6)-6))</f>
        <v>13</v>
      </c>
      <c r="Y922" t="str">
        <f ca="1">IF(NOT(OR(ISBLANK(D922),ISBLANK(E922),D922="",E922="")),D922-E922,"")</f>
        <v/>
      </c>
      <c r="Z922" t="str">
        <f ca="1">IF(OR(NOT(ISNUMBER(D922)),ISBLANK(D922),D922="",ISBLANK(N922)),"",ABS(D922-N922))</f>
        <v/>
      </c>
      <c r="AA922">
        <f ca="1">IF(OR(ISBLANK(J922),ISBLANK(O922),J922="",O922=""),"",IF(J922=O922,1,0))</f>
        <v>1</v>
      </c>
      <c r="AB922" t="str">
        <f ca="1">IF(OR(ISBLANK(K922),ISBLANK(Q922),K922="",Q922=""),"",IF(K922=Q922,1,0))</f>
        <v/>
      </c>
      <c r="AC922" s="23" t="str">
        <f t="shared" ca="1" si="14"/>
        <v/>
      </c>
    </row>
    <row r="923" spans="1:29" x14ac:dyDescent="0.25">
      <c r="A923" s="23">
        <v>922</v>
      </c>
      <c r="B923">
        <v>452</v>
      </c>
      <c r="C923" t="str">
        <f ca="1">IFERROR(VLOOKUP($B923,INDIRECT(nfl_game_result),MATCH(C$1,INDIRECT(nfl_game_result_header),0),FALSE),"error")</f>
        <v>2013_13_ARI@PHI</v>
      </c>
      <c r="D923" t="str">
        <f ca="1">IFERROR(IF(ISBLANK(VLOOKUP($B923,INDIRECT(nfl_game_result),MATCH(D$1,INDIRECT(nfl_game_result_header),0),FALSE)),"",VLOOKUP($B923,INDIRECT(nfl_game_result),MATCH(D$1,INDIRECT(nfl_game_result_header),0),FALSE)),"error")</f>
        <v/>
      </c>
      <c r="E923">
        <f ca="1">IFERROR(IF(ISBLANK(VLOOKUP($B923,INDIRECT(nfl_game_result),MATCH(E$1,INDIRECT(nfl_game_result_header),0),FALSE)),"",VLOOKUP($B923,INDIRECT(nfl_game_result),MATCH(E$1,INDIRECT(nfl_game_result_header),0),FALSE)),"error")</f>
        <v>-3.5</v>
      </c>
      <c r="F923" s="23" t="str">
        <f ca="1">IFERROR(IF(ISBLANK(VLOOKUP($B923,INDIRECT(nfl_game_result),MATCH(F$1,INDIRECT(nfl_game_result_header),0),FALSE)),"",VLOOKUP($B923,INDIRECT(nfl_game_result),MATCH(F$1,INDIRECT(nfl_game_result_header),0),FALSE)),"error")</f>
        <v/>
      </c>
      <c r="G923" s="23" t="str">
        <f ca="1">IFERROR(IF(ISBLANK(VLOOKUP($B923,INDIRECT(nfl_game_result),MATCH(G$1,INDIRECT(nfl_game_result_header),0),FALSE)),"",VLOOKUP($B923,INDIRECT(nfl_game_result),MATCH(G$1,INDIRECT(nfl_game_result_header),0),FALSE)),"error")</f>
        <v/>
      </c>
      <c r="H923">
        <f ca="1">IFERROR(IF(ISBLANK(VLOOKUP($B923,INDIRECT(nfl_game_result),MATCH(H$1,INDIRECT(nfl_game_result_header),0),FALSE)),"",VLOOKUP($B923,INDIRECT(nfl_game_result),MATCH(H$1,INDIRECT(nfl_game_result_header),0),FALSE)),"error")</f>
        <v>24</v>
      </c>
      <c r="I923">
        <f ca="1">IFERROR(IF(ISBLANK(VLOOKUP($B923,INDIRECT(nfl_game_result),MATCH(I$1,INDIRECT(nfl_game_result_header),0),FALSE)),"",VLOOKUP($B923,INDIRECT(nfl_game_result),MATCH(I$1,INDIRECT(nfl_game_result_header),0),FALSE)),"error")</f>
        <v>21</v>
      </c>
      <c r="J923" t="str">
        <f ca="1">IFERROR(IF(ISBLANK(VLOOKUP($B923,INDIRECT(nfl_game_result),MATCH(J$1,INDIRECT(nfl_game_result_header),0),FALSE)),"",VLOOKUP($B923,INDIRECT(nfl_game_result),MATCH(J$1,INDIRECT(nfl_game_result_header),0),FALSE)),"error")</f>
        <v>ARI</v>
      </c>
      <c r="K923" t="str">
        <f ca="1">IFERROR(IF(ISBLANK(VLOOKUP($B923,INDIRECT(nfl_game_result),MATCH(K$1,INDIRECT(nfl_game_result_header),0),FALSE)),"",VLOOKUP($B923,INDIRECT(nfl_game_result),MATCH(K$1,INDIRECT(nfl_game_result_header),0),FALSE)),"error")</f>
        <v>PHI</v>
      </c>
      <c r="L923" s="23" t="str">
        <f ca="1">IFERROR(IF(ISBLANK(VLOOKUP($B923,INDIRECT(nfl_game_result),MATCH(L$1,INDIRECT(nfl_game_result_header),0),FALSE)),"",VLOOKUP($B923,INDIRECT(nfl_game_result),MATCH(L$1,INDIRECT(nfl_game_result_header),0),FALSE)),"error")</f>
        <v/>
      </c>
      <c r="M923" t="s">
        <v>14</v>
      </c>
      <c r="N923">
        <v>-3</v>
      </c>
      <c r="O923" t="s">
        <v>64</v>
      </c>
      <c r="V923" s="23" t="s">
        <v>416</v>
      </c>
      <c r="W923">
        <f ca="1">VALUE(LEFT(C923, 4))</f>
        <v>2013</v>
      </c>
      <c r="X923">
        <f ca="1">VALUE(MID(C923,6,FIND("_",C923,6)-6))</f>
        <v>13</v>
      </c>
      <c r="Y923" t="str">
        <f ca="1">IF(NOT(OR(ISBLANK(D923),ISBLANK(E923),D923="",E923="")),D923-E923,"")</f>
        <v/>
      </c>
      <c r="Z923" t="str">
        <f ca="1">IF(OR(NOT(ISNUMBER(D923)),ISBLANK(D923),D923="",ISBLANK(N923)),"",ABS(D923-N923))</f>
        <v/>
      </c>
      <c r="AA923">
        <f ca="1">IF(OR(ISBLANK(J923),ISBLANK(O923),J923="",O923=""),"",IF(J923=O923,1,0))</f>
        <v>1</v>
      </c>
      <c r="AB923" t="str">
        <f ca="1">IF(OR(ISBLANK(K923),ISBLANK(Q923),K923="",Q923=""),"",IF(K923=Q923,1,0))</f>
        <v/>
      </c>
      <c r="AC923" s="23" t="str">
        <f t="shared" ca="1" si="14"/>
        <v/>
      </c>
    </row>
    <row r="924" spans="1:29" x14ac:dyDescent="0.25">
      <c r="A924" s="23">
        <v>923</v>
      </c>
      <c r="B924">
        <v>453</v>
      </c>
      <c r="C924" t="str">
        <f ca="1">IFERROR(VLOOKUP($B924,INDIRECT(nfl_game_result),MATCH(C$1,INDIRECT(nfl_game_result_header),0),FALSE),"error")</f>
        <v>2013_13_TBY@CAR</v>
      </c>
      <c r="D924" t="str">
        <f ca="1">IFERROR(IF(ISBLANK(VLOOKUP($B924,INDIRECT(nfl_game_result),MATCH(D$1,INDIRECT(nfl_game_result_header),0),FALSE)),"",VLOOKUP($B924,INDIRECT(nfl_game_result),MATCH(D$1,INDIRECT(nfl_game_result_header),0),FALSE)),"error")</f>
        <v/>
      </c>
      <c r="E924">
        <f ca="1">IFERROR(IF(ISBLANK(VLOOKUP($B924,INDIRECT(nfl_game_result),MATCH(E$1,INDIRECT(nfl_game_result_header),0),FALSE)),"",VLOOKUP($B924,INDIRECT(nfl_game_result),MATCH(E$1,INDIRECT(nfl_game_result_header),0),FALSE)),"error")</f>
        <v>-8.5</v>
      </c>
      <c r="F924" s="23" t="str">
        <f ca="1">IFERROR(IF(ISBLANK(VLOOKUP($B924,INDIRECT(nfl_game_result),MATCH(F$1,INDIRECT(nfl_game_result_header),0),FALSE)),"",VLOOKUP($B924,INDIRECT(nfl_game_result),MATCH(F$1,INDIRECT(nfl_game_result_header),0),FALSE)),"error")</f>
        <v/>
      </c>
      <c r="G924" s="23" t="str">
        <f ca="1">IFERROR(IF(ISBLANK(VLOOKUP($B924,INDIRECT(nfl_game_result),MATCH(G$1,INDIRECT(nfl_game_result_header),0),FALSE)),"",VLOOKUP($B924,INDIRECT(nfl_game_result),MATCH(G$1,INDIRECT(nfl_game_result_header),0),FALSE)),"error")</f>
        <v/>
      </c>
      <c r="H924">
        <f ca="1">IFERROR(IF(ISBLANK(VLOOKUP($B924,INDIRECT(nfl_game_result),MATCH(H$1,INDIRECT(nfl_game_result_header),0),FALSE)),"",VLOOKUP($B924,INDIRECT(nfl_game_result),MATCH(H$1,INDIRECT(nfl_game_result_header),0),FALSE)),"error")</f>
        <v>27</v>
      </c>
      <c r="I924">
        <f ca="1">IFERROR(IF(ISBLANK(VLOOKUP($B924,INDIRECT(nfl_game_result),MATCH(I$1,INDIRECT(nfl_game_result_header),0),FALSE)),"",VLOOKUP($B924,INDIRECT(nfl_game_result),MATCH(I$1,INDIRECT(nfl_game_result_header),0),FALSE)),"error")</f>
        <v>6</v>
      </c>
      <c r="J924" t="str">
        <f ca="1">IFERROR(IF(ISBLANK(VLOOKUP($B924,INDIRECT(nfl_game_result),MATCH(J$1,INDIRECT(nfl_game_result_header),0),FALSE)),"",VLOOKUP($B924,INDIRECT(nfl_game_result),MATCH(J$1,INDIRECT(nfl_game_result_header),0),FALSE)),"error")</f>
        <v>CAR</v>
      </c>
      <c r="K924" t="str">
        <f ca="1">IFERROR(IF(ISBLANK(VLOOKUP($B924,INDIRECT(nfl_game_result),MATCH(K$1,INDIRECT(nfl_game_result_header),0),FALSE)),"",VLOOKUP($B924,INDIRECT(nfl_game_result),MATCH(K$1,INDIRECT(nfl_game_result_header),0),FALSE)),"error")</f>
        <v>CAR</v>
      </c>
      <c r="L924" s="23" t="str">
        <f ca="1">IFERROR(IF(ISBLANK(VLOOKUP($B924,INDIRECT(nfl_game_result),MATCH(L$1,INDIRECT(nfl_game_result_header),0),FALSE)),"",VLOOKUP($B924,INDIRECT(nfl_game_result),MATCH(L$1,INDIRECT(nfl_game_result_header),0),FALSE)),"error")</f>
        <v/>
      </c>
      <c r="M924" t="s">
        <v>14</v>
      </c>
      <c r="N924">
        <v>-7</v>
      </c>
      <c r="O924" t="s">
        <v>334</v>
      </c>
      <c r="V924" s="23" t="s">
        <v>416</v>
      </c>
      <c r="W924">
        <f ca="1">VALUE(LEFT(C924, 4))</f>
        <v>2013</v>
      </c>
      <c r="X924">
        <f ca="1">VALUE(MID(C924,6,FIND("_",C924,6)-6))</f>
        <v>13</v>
      </c>
      <c r="Y924" t="str">
        <f ca="1">IF(NOT(OR(ISBLANK(D924),ISBLANK(E924),D924="",E924="")),D924-E924,"")</f>
        <v/>
      </c>
      <c r="Z924" t="str">
        <f ca="1">IF(OR(NOT(ISNUMBER(D924)),ISBLANK(D924),D924="",ISBLANK(N924)),"",ABS(D924-N924))</f>
        <v/>
      </c>
      <c r="AA924">
        <f ca="1">IF(OR(ISBLANK(J924),ISBLANK(O924),J924="",O924=""),"",IF(J924=O924,1,0))</f>
        <v>0</v>
      </c>
      <c r="AB924" t="str">
        <f ca="1">IF(OR(ISBLANK(K924),ISBLANK(Q924),K924="",Q924=""),"",IF(K924=Q924,1,0))</f>
        <v/>
      </c>
      <c r="AC924" s="23" t="str">
        <f t="shared" ca="1" si="14"/>
        <v/>
      </c>
    </row>
    <row r="925" spans="1:29" x14ac:dyDescent="0.25">
      <c r="A925" s="23">
        <v>924</v>
      </c>
      <c r="B925">
        <v>454</v>
      </c>
      <c r="C925" t="str">
        <f ca="1">IFERROR(VLOOKUP($B925,INDIRECT(nfl_game_result),MATCH(C$1,INDIRECT(nfl_game_result_header),0),FALSE),"error")</f>
        <v>2013_13_ATL@BUF</v>
      </c>
      <c r="D925" t="str">
        <f ca="1">IFERROR(IF(ISBLANK(VLOOKUP($B925,INDIRECT(nfl_game_result),MATCH(D$1,INDIRECT(nfl_game_result_header),0),FALSE)),"",VLOOKUP($B925,INDIRECT(nfl_game_result),MATCH(D$1,INDIRECT(nfl_game_result_header),0),FALSE)),"error")</f>
        <v/>
      </c>
      <c r="E925">
        <f ca="1">IFERROR(IF(ISBLANK(VLOOKUP($B925,INDIRECT(nfl_game_result),MATCH(E$1,INDIRECT(nfl_game_result_header),0),FALSE)),"",VLOOKUP($B925,INDIRECT(nfl_game_result),MATCH(E$1,INDIRECT(nfl_game_result_header),0),FALSE)),"error")</f>
        <v>-3.5</v>
      </c>
      <c r="F925" s="23" t="str">
        <f ca="1">IFERROR(IF(ISBLANK(VLOOKUP($B925,INDIRECT(nfl_game_result),MATCH(F$1,INDIRECT(nfl_game_result_header),0),FALSE)),"",VLOOKUP($B925,INDIRECT(nfl_game_result),MATCH(F$1,INDIRECT(nfl_game_result_header),0),FALSE)),"error")</f>
        <v/>
      </c>
      <c r="G925" s="23" t="str">
        <f ca="1">IFERROR(IF(ISBLANK(VLOOKUP($B925,INDIRECT(nfl_game_result),MATCH(G$1,INDIRECT(nfl_game_result_header),0),FALSE)),"",VLOOKUP($B925,INDIRECT(nfl_game_result),MATCH(G$1,INDIRECT(nfl_game_result_header),0),FALSE)),"error")</f>
        <v/>
      </c>
      <c r="H925">
        <f ca="1">IFERROR(IF(ISBLANK(VLOOKUP($B925,INDIRECT(nfl_game_result),MATCH(H$1,INDIRECT(nfl_game_result_header),0),FALSE)),"",VLOOKUP($B925,INDIRECT(nfl_game_result),MATCH(H$1,INDIRECT(nfl_game_result_header),0),FALSE)),"error")</f>
        <v>31</v>
      </c>
      <c r="I925">
        <f ca="1">IFERROR(IF(ISBLANK(VLOOKUP($B925,INDIRECT(nfl_game_result),MATCH(I$1,INDIRECT(nfl_game_result_header),0),FALSE)),"",VLOOKUP($B925,INDIRECT(nfl_game_result),MATCH(I$1,INDIRECT(nfl_game_result_header),0),FALSE)),"error")</f>
        <v>34</v>
      </c>
      <c r="J925" t="str">
        <f ca="1">IFERROR(IF(ISBLANK(VLOOKUP($B925,INDIRECT(nfl_game_result),MATCH(J$1,INDIRECT(nfl_game_result_header),0),FALSE)),"",VLOOKUP($B925,INDIRECT(nfl_game_result),MATCH(J$1,INDIRECT(nfl_game_result_header),0),FALSE)),"error")</f>
        <v>ATL</v>
      </c>
      <c r="K925" t="str">
        <f ca="1">IFERROR(IF(ISBLANK(VLOOKUP($B925,INDIRECT(nfl_game_result),MATCH(K$1,INDIRECT(nfl_game_result_header),0),FALSE)),"",VLOOKUP($B925,INDIRECT(nfl_game_result),MATCH(K$1,INDIRECT(nfl_game_result_header),0),FALSE)),"error")</f>
        <v>ATL</v>
      </c>
      <c r="L925" s="23" t="str">
        <f ca="1">IFERROR(IF(ISBLANK(VLOOKUP($B925,INDIRECT(nfl_game_result),MATCH(L$1,INDIRECT(nfl_game_result_header),0),FALSE)),"",VLOOKUP($B925,INDIRECT(nfl_game_result),MATCH(L$1,INDIRECT(nfl_game_result_header),0),FALSE)),"error")</f>
        <v/>
      </c>
      <c r="M925" t="s">
        <v>14</v>
      </c>
      <c r="N925">
        <v>-4</v>
      </c>
      <c r="O925" t="s">
        <v>20</v>
      </c>
      <c r="V925" s="23" t="s">
        <v>416</v>
      </c>
      <c r="W925">
        <f ca="1">VALUE(LEFT(C925, 4))</f>
        <v>2013</v>
      </c>
      <c r="X925">
        <f ca="1">VALUE(MID(C925,6,FIND("_",C925,6)-6))</f>
        <v>13</v>
      </c>
      <c r="Y925" t="str">
        <f ca="1">IF(NOT(OR(ISBLANK(D925),ISBLANK(E925),D925="",E925="")),D925-E925,"")</f>
        <v/>
      </c>
      <c r="Z925" t="str">
        <f ca="1">IF(OR(NOT(ISNUMBER(D925)),ISBLANK(D925),D925="",ISBLANK(N925)),"",ABS(D925-N925))</f>
        <v/>
      </c>
      <c r="AA925">
        <f ca="1">IF(OR(ISBLANK(J925),ISBLANK(O925),J925="",O925=""),"",IF(J925=O925,1,0))</f>
        <v>1</v>
      </c>
      <c r="AB925" t="str">
        <f ca="1">IF(OR(ISBLANK(K925),ISBLANK(Q925),K925="",Q925=""),"",IF(K925=Q925,1,0))</f>
        <v/>
      </c>
      <c r="AC925" s="23" t="str">
        <f t="shared" ca="1" si="14"/>
        <v/>
      </c>
    </row>
    <row r="926" spans="1:29" x14ac:dyDescent="0.25">
      <c r="A926" s="23">
        <v>925</v>
      </c>
      <c r="B926">
        <v>455</v>
      </c>
      <c r="C926" t="str">
        <f ca="1">IFERROR(VLOOKUP($B926,INDIRECT(nfl_game_result),MATCH(C$1,INDIRECT(nfl_game_result_header),0),FALSE),"error")</f>
        <v>2013_13_STL@SFO</v>
      </c>
      <c r="D926" t="str">
        <f ca="1">IFERROR(IF(ISBLANK(VLOOKUP($B926,INDIRECT(nfl_game_result),MATCH(D$1,INDIRECT(nfl_game_result_header),0),FALSE)),"",VLOOKUP($B926,INDIRECT(nfl_game_result),MATCH(D$1,INDIRECT(nfl_game_result_header),0),FALSE)),"error")</f>
        <v/>
      </c>
      <c r="E926">
        <f ca="1">IFERROR(IF(ISBLANK(VLOOKUP($B926,INDIRECT(nfl_game_result),MATCH(E$1,INDIRECT(nfl_game_result_header),0),FALSE)),"",VLOOKUP($B926,INDIRECT(nfl_game_result),MATCH(E$1,INDIRECT(nfl_game_result_header),0),FALSE)),"error")</f>
        <v>-9.5</v>
      </c>
      <c r="F926" s="23" t="str">
        <f ca="1">IFERROR(IF(ISBLANK(VLOOKUP($B926,INDIRECT(nfl_game_result),MATCH(F$1,INDIRECT(nfl_game_result_header),0),FALSE)),"",VLOOKUP($B926,INDIRECT(nfl_game_result),MATCH(F$1,INDIRECT(nfl_game_result_header),0),FALSE)),"error")</f>
        <v/>
      </c>
      <c r="G926" s="23" t="str">
        <f ca="1">IFERROR(IF(ISBLANK(VLOOKUP($B926,INDIRECT(nfl_game_result),MATCH(G$1,INDIRECT(nfl_game_result_header),0),FALSE)),"",VLOOKUP($B926,INDIRECT(nfl_game_result),MATCH(G$1,INDIRECT(nfl_game_result_header),0),FALSE)),"error")</f>
        <v/>
      </c>
      <c r="H926">
        <f ca="1">IFERROR(IF(ISBLANK(VLOOKUP($B926,INDIRECT(nfl_game_result),MATCH(H$1,INDIRECT(nfl_game_result_header),0),FALSE)),"",VLOOKUP($B926,INDIRECT(nfl_game_result),MATCH(H$1,INDIRECT(nfl_game_result_header),0),FALSE)),"error")</f>
        <v>23</v>
      </c>
      <c r="I926">
        <f ca="1">IFERROR(IF(ISBLANK(VLOOKUP($B926,INDIRECT(nfl_game_result),MATCH(I$1,INDIRECT(nfl_game_result_header),0),FALSE)),"",VLOOKUP($B926,INDIRECT(nfl_game_result),MATCH(I$1,INDIRECT(nfl_game_result_header),0),FALSE)),"error")</f>
        <v>13</v>
      </c>
      <c r="J926" t="str">
        <f ca="1">IFERROR(IF(ISBLANK(VLOOKUP($B926,INDIRECT(nfl_game_result),MATCH(J$1,INDIRECT(nfl_game_result_header),0),FALSE)),"",VLOOKUP($B926,INDIRECT(nfl_game_result),MATCH(J$1,INDIRECT(nfl_game_result_header),0),FALSE)),"error")</f>
        <v>SFO</v>
      </c>
      <c r="K926" t="str">
        <f ca="1">IFERROR(IF(ISBLANK(VLOOKUP($B926,INDIRECT(nfl_game_result),MATCH(K$1,INDIRECT(nfl_game_result_header),0),FALSE)),"",VLOOKUP($B926,INDIRECT(nfl_game_result),MATCH(K$1,INDIRECT(nfl_game_result_header),0),FALSE)),"error")</f>
        <v>SFO</v>
      </c>
      <c r="L926" s="23" t="str">
        <f ca="1">IFERROR(IF(ISBLANK(VLOOKUP($B926,INDIRECT(nfl_game_result),MATCH(L$1,INDIRECT(nfl_game_result_header),0),FALSE)),"",VLOOKUP($B926,INDIRECT(nfl_game_result),MATCH(L$1,INDIRECT(nfl_game_result_header),0),FALSE)),"error")</f>
        <v/>
      </c>
      <c r="M926" t="s">
        <v>14</v>
      </c>
      <c r="N926">
        <v>-7.5</v>
      </c>
      <c r="O926" t="s">
        <v>333</v>
      </c>
      <c r="V926" s="23" t="s">
        <v>416</v>
      </c>
      <c r="W926">
        <f ca="1">VALUE(LEFT(C926, 4))</f>
        <v>2013</v>
      </c>
      <c r="X926">
        <f ca="1">VALUE(MID(C926,6,FIND("_",C926,6)-6))</f>
        <v>13</v>
      </c>
      <c r="Y926" t="str">
        <f ca="1">IF(NOT(OR(ISBLANK(D926),ISBLANK(E926),D926="",E926="")),D926-E926,"")</f>
        <v/>
      </c>
      <c r="Z926" t="str">
        <f ca="1">IF(OR(NOT(ISNUMBER(D926)),ISBLANK(D926),D926="",ISBLANK(N926)),"",ABS(D926-N926))</f>
        <v/>
      </c>
      <c r="AA926">
        <f ca="1">IF(OR(ISBLANK(J926),ISBLANK(O926),J926="",O926=""),"",IF(J926=O926,1,0))</f>
        <v>1</v>
      </c>
      <c r="AB926" t="str">
        <f ca="1">IF(OR(ISBLANK(K926),ISBLANK(Q926),K926="",Q926=""),"",IF(K926=Q926,1,0))</f>
        <v/>
      </c>
      <c r="AC926" s="23" t="str">
        <f t="shared" ca="1" si="14"/>
        <v/>
      </c>
    </row>
    <row r="927" spans="1:29" x14ac:dyDescent="0.25">
      <c r="A927" s="23">
        <v>926</v>
      </c>
      <c r="B927">
        <v>456</v>
      </c>
      <c r="C927" t="str">
        <f ca="1">IFERROR(VLOOKUP($B927,INDIRECT(nfl_game_result),MATCH(C$1,INDIRECT(nfl_game_result_header),0),FALSE),"error")</f>
        <v>2013_13_CIN@SD</v>
      </c>
      <c r="D927" t="str">
        <f ca="1">IFERROR(IF(ISBLANK(VLOOKUP($B927,INDIRECT(nfl_game_result),MATCH(D$1,INDIRECT(nfl_game_result_header),0),FALSE)),"",VLOOKUP($B927,INDIRECT(nfl_game_result),MATCH(D$1,INDIRECT(nfl_game_result_header),0),FALSE)),"error")</f>
        <v/>
      </c>
      <c r="E927">
        <f ca="1">IFERROR(IF(ISBLANK(VLOOKUP($B927,INDIRECT(nfl_game_result),MATCH(E$1,INDIRECT(nfl_game_result_header),0),FALSE)),"",VLOOKUP($B927,INDIRECT(nfl_game_result),MATCH(E$1,INDIRECT(nfl_game_result_header),0),FALSE)),"error")</f>
        <v>-1.5</v>
      </c>
      <c r="F927" s="23" t="str">
        <f ca="1">IFERROR(IF(ISBLANK(VLOOKUP($B927,INDIRECT(nfl_game_result),MATCH(F$1,INDIRECT(nfl_game_result_header),0),FALSE)),"",VLOOKUP($B927,INDIRECT(nfl_game_result),MATCH(F$1,INDIRECT(nfl_game_result_header),0),FALSE)),"error")</f>
        <v/>
      </c>
      <c r="G927" s="23" t="str">
        <f ca="1">IFERROR(IF(ISBLANK(VLOOKUP($B927,INDIRECT(nfl_game_result),MATCH(G$1,INDIRECT(nfl_game_result_header),0),FALSE)),"",VLOOKUP($B927,INDIRECT(nfl_game_result),MATCH(G$1,INDIRECT(nfl_game_result_header),0),FALSE)),"error")</f>
        <v/>
      </c>
      <c r="H927">
        <f ca="1">IFERROR(IF(ISBLANK(VLOOKUP($B927,INDIRECT(nfl_game_result),MATCH(H$1,INDIRECT(nfl_game_result_header),0),FALSE)),"",VLOOKUP($B927,INDIRECT(nfl_game_result),MATCH(H$1,INDIRECT(nfl_game_result_header),0),FALSE)),"error")</f>
        <v>10</v>
      </c>
      <c r="I927">
        <f ca="1">IFERROR(IF(ISBLANK(VLOOKUP($B927,INDIRECT(nfl_game_result),MATCH(I$1,INDIRECT(nfl_game_result_header),0),FALSE)),"",VLOOKUP($B927,INDIRECT(nfl_game_result),MATCH(I$1,INDIRECT(nfl_game_result_header),0),FALSE)),"error")</f>
        <v>17</v>
      </c>
      <c r="J927" t="str">
        <f ca="1">IFERROR(IF(ISBLANK(VLOOKUP($B927,INDIRECT(nfl_game_result),MATCH(J$1,INDIRECT(nfl_game_result_header),0),FALSE)),"",VLOOKUP($B927,INDIRECT(nfl_game_result),MATCH(J$1,INDIRECT(nfl_game_result_header),0),FALSE)),"error")</f>
        <v>CIN</v>
      </c>
      <c r="K927" t="str">
        <f ca="1">IFERROR(IF(ISBLANK(VLOOKUP($B927,INDIRECT(nfl_game_result),MATCH(K$1,INDIRECT(nfl_game_result_header),0),FALSE)),"",VLOOKUP($B927,INDIRECT(nfl_game_result),MATCH(K$1,INDIRECT(nfl_game_result_header),0),FALSE)),"error")</f>
        <v>CIN</v>
      </c>
      <c r="L927" s="23" t="str">
        <f ca="1">IFERROR(IF(ISBLANK(VLOOKUP($B927,INDIRECT(nfl_game_result),MATCH(L$1,INDIRECT(nfl_game_result_header),0),FALSE)),"",VLOOKUP($B927,INDIRECT(nfl_game_result),MATCH(L$1,INDIRECT(nfl_game_result_header),0),FALSE)),"error")</f>
        <v/>
      </c>
      <c r="M927" t="s">
        <v>14</v>
      </c>
      <c r="N927">
        <v>1.5</v>
      </c>
      <c r="O927" t="s">
        <v>69</v>
      </c>
      <c r="V927" s="23" t="s">
        <v>416</v>
      </c>
      <c r="W927">
        <f ca="1">VALUE(LEFT(C927, 4))</f>
        <v>2013</v>
      </c>
      <c r="X927">
        <f ca="1">VALUE(MID(C927,6,FIND("_",C927,6)-6))</f>
        <v>13</v>
      </c>
      <c r="Y927" t="str">
        <f ca="1">IF(NOT(OR(ISBLANK(D927),ISBLANK(E927),D927="",E927="")),D927-E927,"")</f>
        <v/>
      </c>
      <c r="Z927" t="str">
        <f ca="1">IF(OR(NOT(ISNUMBER(D927)),ISBLANK(D927),D927="",ISBLANK(N927)),"",ABS(D927-N927))</f>
        <v/>
      </c>
      <c r="AA927">
        <f ca="1">IF(OR(ISBLANK(J927),ISBLANK(O927),J927="",O927=""),"",IF(J927=O927,1,0))</f>
        <v>1</v>
      </c>
      <c r="AB927" t="str">
        <f ca="1">IF(OR(ISBLANK(K927),ISBLANK(Q927),K927="",Q927=""),"",IF(K927=Q927,1,0))</f>
        <v/>
      </c>
      <c r="AC927" s="23" t="str">
        <f t="shared" ca="1" si="14"/>
        <v/>
      </c>
    </row>
    <row r="928" spans="1:29" x14ac:dyDescent="0.25">
      <c r="A928" s="23">
        <v>927</v>
      </c>
      <c r="B928">
        <v>457</v>
      </c>
      <c r="C928" t="str">
        <f ca="1">IFERROR(VLOOKUP($B928,INDIRECT(nfl_game_result),MATCH(C$1,INDIRECT(nfl_game_result_header),0),FALSE),"error")</f>
        <v>2013_13_DEN@KCY</v>
      </c>
      <c r="D928" t="str">
        <f ca="1">IFERROR(IF(ISBLANK(VLOOKUP($B928,INDIRECT(nfl_game_result),MATCH(D$1,INDIRECT(nfl_game_result_header),0),FALSE)),"",VLOOKUP($B928,INDIRECT(nfl_game_result),MATCH(D$1,INDIRECT(nfl_game_result_header),0),FALSE)),"error")</f>
        <v/>
      </c>
      <c r="E928">
        <f ca="1">IFERROR(IF(ISBLANK(VLOOKUP($B928,INDIRECT(nfl_game_result),MATCH(E$1,INDIRECT(nfl_game_result_header),0),FALSE)),"",VLOOKUP($B928,INDIRECT(nfl_game_result),MATCH(E$1,INDIRECT(nfl_game_result_header),0),FALSE)),"error")</f>
        <v>4.5</v>
      </c>
      <c r="F928" s="23" t="str">
        <f ca="1">IFERROR(IF(ISBLANK(VLOOKUP($B928,INDIRECT(nfl_game_result),MATCH(F$1,INDIRECT(nfl_game_result_header),0),FALSE)),"",VLOOKUP($B928,INDIRECT(nfl_game_result),MATCH(F$1,INDIRECT(nfl_game_result_header),0),FALSE)),"error")</f>
        <v/>
      </c>
      <c r="G928" s="23" t="str">
        <f ca="1">IFERROR(IF(ISBLANK(VLOOKUP($B928,INDIRECT(nfl_game_result),MATCH(G$1,INDIRECT(nfl_game_result_header),0),FALSE)),"",VLOOKUP($B928,INDIRECT(nfl_game_result),MATCH(G$1,INDIRECT(nfl_game_result_header),0),FALSE)),"error")</f>
        <v/>
      </c>
      <c r="H928">
        <f ca="1">IFERROR(IF(ISBLANK(VLOOKUP($B928,INDIRECT(nfl_game_result),MATCH(H$1,INDIRECT(nfl_game_result_header),0),FALSE)),"",VLOOKUP($B928,INDIRECT(nfl_game_result),MATCH(H$1,INDIRECT(nfl_game_result_header),0),FALSE)),"error")</f>
        <v>28</v>
      </c>
      <c r="I928">
        <f ca="1">IFERROR(IF(ISBLANK(VLOOKUP($B928,INDIRECT(nfl_game_result),MATCH(I$1,INDIRECT(nfl_game_result_header),0),FALSE)),"",VLOOKUP($B928,INDIRECT(nfl_game_result),MATCH(I$1,INDIRECT(nfl_game_result_header),0),FALSE)),"error")</f>
        <v>35</v>
      </c>
      <c r="J928" t="str">
        <f ca="1">IFERROR(IF(ISBLANK(VLOOKUP($B928,INDIRECT(nfl_game_result),MATCH(J$1,INDIRECT(nfl_game_result_header),0),FALSE)),"",VLOOKUP($B928,INDIRECT(nfl_game_result),MATCH(J$1,INDIRECT(nfl_game_result_header),0),FALSE)),"error")</f>
        <v>DEN</v>
      </c>
      <c r="K928" t="str">
        <f ca="1">IFERROR(IF(ISBLANK(VLOOKUP($B928,INDIRECT(nfl_game_result),MATCH(K$1,INDIRECT(nfl_game_result_header),0),FALSE)),"",VLOOKUP($B928,INDIRECT(nfl_game_result),MATCH(K$1,INDIRECT(nfl_game_result_header),0),FALSE)),"error")</f>
        <v>DEN</v>
      </c>
      <c r="L928" s="23" t="str">
        <f ca="1">IFERROR(IF(ISBLANK(VLOOKUP($B928,INDIRECT(nfl_game_result),MATCH(L$1,INDIRECT(nfl_game_result_header),0),FALSE)),"",VLOOKUP($B928,INDIRECT(nfl_game_result),MATCH(L$1,INDIRECT(nfl_game_result_header),0),FALSE)),"error")</f>
        <v/>
      </c>
      <c r="M928" t="s">
        <v>14</v>
      </c>
      <c r="N928">
        <v>9</v>
      </c>
      <c r="O928" t="s">
        <v>72</v>
      </c>
      <c r="V928" s="23" t="s">
        <v>416</v>
      </c>
      <c r="W928">
        <f ca="1">VALUE(LEFT(C928, 4))</f>
        <v>2013</v>
      </c>
      <c r="X928">
        <f ca="1">VALUE(MID(C928,6,FIND("_",C928,6)-6))</f>
        <v>13</v>
      </c>
      <c r="Y928" t="str">
        <f ca="1">IF(NOT(OR(ISBLANK(D928),ISBLANK(E928),D928="",E928="")),D928-E928,"")</f>
        <v/>
      </c>
      <c r="Z928" t="str">
        <f ca="1">IF(OR(NOT(ISNUMBER(D928)),ISBLANK(D928),D928="",ISBLANK(N928)),"",ABS(D928-N928))</f>
        <v/>
      </c>
      <c r="AA928">
        <f ca="1">IF(OR(ISBLANK(J928),ISBLANK(O928),J928="",O928=""),"",IF(J928=O928,1,0))</f>
        <v>1</v>
      </c>
      <c r="AB928" t="str">
        <f ca="1">IF(OR(ISBLANK(K928),ISBLANK(Q928),K928="",Q928=""),"",IF(K928=Q928,1,0))</f>
        <v/>
      </c>
      <c r="AC928" s="23" t="str">
        <f t="shared" ca="1" si="14"/>
        <v/>
      </c>
    </row>
    <row r="929" spans="1:29" x14ac:dyDescent="0.25">
      <c r="A929" s="23">
        <v>928</v>
      </c>
      <c r="B929">
        <v>458</v>
      </c>
      <c r="C929" t="str">
        <f ca="1">IFERROR(VLOOKUP($B929,INDIRECT(nfl_game_result),MATCH(C$1,INDIRECT(nfl_game_result_header),0),FALSE),"error")</f>
        <v>2013_13_NYG@WAS</v>
      </c>
      <c r="D929" t="str">
        <f ca="1">IFERROR(IF(ISBLANK(VLOOKUP($B929,INDIRECT(nfl_game_result),MATCH(D$1,INDIRECT(nfl_game_result_header),0),FALSE)),"",VLOOKUP($B929,INDIRECT(nfl_game_result),MATCH(D$1,INDIRECT(nfl_game_result_header),0),FALSE)),"error")</f>
        <v/>
      </c>
      <c r="E929">
        <f ca="1">IFERROR(IF(ISBLANK(VLOOKUP($B929,INDIRECT(nfl_game_result),MATCH(E$1,INDIRECT(nfl_game_result_header),0),FALSE)),"",VLOOKUP($B929,INDIRECT(nfl_game_result),MATCH(E$1,INDIRECT(nfl_game_result_header),0),FALSE)),"error")</f>
        <v>1.5</v>
      </c>
      <c r="F929" s="23" t="str">
        <f ca="1">IFERROR(IF(ISBLANK(VLOOKUP($B929,INDIRECT(nfl_game_result),MATCH(F$1,INDIRECT(nfl_game_result_header),0),FALSE)),"",VLOOKUP($B929,INDIRECT(nfl_game_result),MATCH(F$1,INDIRECT(nfl_game_result_header),0),FALSE)),"error")</f>
        <v/>
      </c>
      <c r="G929" s="23" t="str">
        <f ca="1">IFERROR(IF(ISBLANK(VLOOKUP($B929,INDIRECT(nfl_game_result),MATCH(G$1,INDIRECT(nfl_game_result_header),0),FALSE)),"",VLOOKUP($B929,INDIRECT(nfl_game_result),MATCH(G$1,INDIRECT(nfl_game_result_header),0),FALSE)),"error")</f>
        <v/>
      </c>
      <c r="H929">
        <f ca="1">IFERROR(IF(ISBLANK(VLOOKUP($B929,INDIRECT(nfl_game_result),MATCH(H$1,INDIRECT(nfl_game_result_header),0),FALSE)),"",VLOOKUP($B929,INDIRECT(nfl_game_result),MATCH(H$1,INDIRECT(nfl_game_result_header),0),FALSE)),"error")</f>
        <v>17</v>
      </c>
      <c r="I929">
        <f ca="1">IFERROR(IF(ISBLANK(VLOOKUP($B929,INDIRECT(nfl_game_result),MATCH(I$1,INDIRECT(nfl_game_result_header),0),FALSE)),"",VLOOKUP($B929,INDIRECT(nfl_game_result),MATCH(I$1,INDIRECT(nfl_game_result_header),0),FALSE)),"error")</f>
        <v>24</v>
      </c>
      <c r="J929" t="str">
        <f ca="1">IFERROR(IF(ISBLANK(VLOOKUP($B929,INDIRECT(nfl_game_result),MATCH(J$1,INDIRECT(nfl_game_result_header),0),FALSE)),"",VLOOKUP($B929,INDIRECT(nfl_game_result),MATCH(J$1,INDIRECT(nfl_game_result_header),0),FALSE)),"error")</f>
        <v>NYG</v>
      </c>
      <c r="K929" t="str">
        <f ca="1">IFERROR(IF(ISBLANK(VLOOKUP($B929,INDIRECT(nfl_game_result),MATCH(K$1,INDIRECT(nfl_game_result_header),0),FALSE)),"",VLOOKUP($B929,INDIRECT(nfl_game_result),MATCH(K$1,INDIRECT(nfl_game_result_header),0),FALSE)),"error")</f>
        <v>NYG</v>
      </c>
      <c r="L929" s="23" t="str">
        <f ca="1">IFERROR(IF(ISBLANK(VLOOKUP($B929,INDIRECT(nfl_game_result),MATCH(L$1,INDIRECT(nfl_game_result_header),0),FALSE)),"",VLOOKUP($B929,INDIRECT(nfl_game_result),MATCH(L$1,INDIRECT(nfl_game_result_header),0),FALSE)),"error")</f>
        <v/>
      </c>
      <c r="M929" t="s">
        <v>14</v>
      </c>
      <c r="N929">
        <v>-2.5</v>
      </c>
      <c r="O929" t="s">
        <v>83</v>
      </c>
      <c r="V929" s="23" t="s">
        <v>416</v>
      </c>
      <c r="W929">
        <f ca="1">VALUE(LEFT(C929, 4))</f>
        <v>2013</v>
      </c>
      <c r="X929">
        <f ca="1">VALUE(MID(C929,6,FIND("_",C929,6)-6))</f>
        <v>13</v>
      </c>
      <c r="Y929" t="str">
        <f ca="1">IF(NOT(OR(ISBLANK(D929),ISBLANK(E929),D929="",E929="")),D929-E929,"")</f>
        <v/>
      </c>
      <c r="Z929" t="str">
        <f ca="1">IF(OR(NOT(ISNUMBER(D929)),ISBLANK(D929),D929="",ISBLANK(N929)),"",ABS(D929-N929))</f>
        <v/>
      </c>
      <c r="AA929">
        <f ca="1">IF(OR(ISBLANK(J929),ISBLANK(O929),J929="",O929=""),"",IF(J929=O929,1,0))</f>
        <v>1</v>
      </c>
      <c r="AB929" t="str">
        <f ca="1">IF(OR(ISBLANK(K929),ISBLANK(Q929),K929="",Q929=""),"",IF(K929=Q929,1,0))</f>
        <v/>
      </c>
      <c r="AC929" s="23" t="str">
        <f t="shared" ca="1" si="14"/>
        <v/>
      </c>
    </row>
    <row r="930" spans="1:29" x14ac:dyDescent="0.25">
      <c r="A930" s="23">
        <v>929</v>
      </c>
      <c r="B930">
        <v>459</v>
      </c>
      <c r="C930" t="str">
        <f ca="1">IFERROR(VLOOKUP($B930,INDIRECT(nfl_game_result),MATCH(C$1,INDIRECT(nfl_game_result_header),0),FALSE),"error")</f>
        <v>2013_13_NOR@SEA</v>
      </c>
      <c r="D930" t="str">
        <f ca="1">IFERROR(IF(ISBLANK(VLOOKUP($B930,INDIRECT(nfl_game_result),MATCH(D$1,INDIRECT(nfl_game_result_header),0),FALSE)),"",VLOOKUP($B930,INDIRECT(nfl_game_result),MATCH(D$1,INDIRECT(nfl_game_result_header),0),FALSE)),"error")</f>
        <v/>
      </c>
      <c r="E930">
        <f ca="1">IFERROR(IF(ISBLANK(VLOOKUP($B930,INDIRECT(nfl_game_result),MATCH(E$1,INDIRECT(nfl_game_result_header),0),FALSE)),"",VLOOKUP($B930,INDIRECT(nfl_game_result),MATCH(E$1,INDIRECT(nfl_game_result_header),0),FALSE)),"error")</f>
        <v>-5.5</v>
      </c>
      <c r="F930" s="23" t="str">
        <f ca="1">IFERROR(IF(ISBLANK(VLOOKUP($B930,INDIRECT(nfl_game_result),MATCH(F$1,INDIRECT(nfl_game_result_header),0),FALSE)),"",VLOOKUP($B930,INDIRECT(nfl_game_result),MATCH(F$1,INDIRECT(nfl_game_result_header),0),FALSE)),"error")</f>
        <v/>
      </c>
      <c r="G930" s="23" t="str">
        <f ca="1">IFERROR(IF(ISBLANK(VLOOKUP($B930,INDIRECT(nfl_game_result),MATCH(G$1,INDIRECT(nfl_game_result_header),0),FALSE)),"",VLOOKUP($B930,INDIRECT(nfl_game_result),MATCH(G$1,INDIRECT(nfl_game_result_header),0),FALSE)),"error")</f>
        <v/>
      </c>
      <c r="H930">
        <f ca="1">IFERROR(IF(ISBLANK(VLOOKUP($B930,INDIRECT(nfl_game_result),MATCH(H$1,INDIRECT(nfl_game_result_header),0),FALSE)),"",VLOOKUP($B930,INDIRECT(nfl_game_result),MATCH(H$1,INDIRECT(nfl_game_result_header),0),FALSE)),"error")</f>
        <v>34</v>
      </c>
      <c r="I930">
        <f ca="1">IFERROR(IF(ISBLANK(VLOOKUP($B930,INDIRECT(nfl_game_result),MATCH(I$1,INDIRECT(nfl_game_result_header),0),FALSE)),"",VLOOKUP($B930,INDIRECT(nfl_game_result),MATCH(I$1,INDIRECT(nfl_game_result_header),0),FALSE)),"error")</f>
        <v>7</v>
      </c>
      <c r="J930" t="str">
        <f ca="1">IFERROR(IF(ISBLANK(VLOOKUP($B930,INDIRECT(nfl_game_result),MATCH(J$1,INDIRECT(nfl_game_result_header),0),FALSE)),"",VLOOKUP($B930,INDIRECT(nfl_game_result),MATCH(J$1,INDIRECT(nfl_game_result_header),0),FALSE)),"error")</f>
        <v>SEA</v>
      </c>
      <c r="K930" t="str">
        <f ca="1">IFERROR(IF(ISBLANK(VLOOKUP($B930,INDIRECT(nfl_game_result),MATCH(K$1,INDIRECT(nfl_game_result_header),0),FALSE)),"",VLOOKUP($B930,INDIRECT(nfl_game_result),MATCH(K$1,INDIRECT(nfl_game_result_header),0),FALSE)),"error")</f>
        <v>SEA</v>
      </c>
      <c r="L930" s="23" t="str">
        <f ca="1">IFERROR(IF(ISBLANK(VLOOKUP($B930,INDIRECT(nfl_game_result),MATCH(L$1,INDIRECT(nfl_game_result_header),0),FALSE)),"",VLOOKUP($B930,INDIRECT(nfl_game_result),MATCH(L$1,INDIRECT(nfl_game_result_header),0),FALSE)),"error")</f>
        <v/>
      </c>
      <c r="M930" t="s">
        <v>14</v>
      </c>
      <c r="N930">
        <v>-6.5</v>
      </c>
      <c r="O930" t="s">
        <v>89</v>
      </c>
      <c r="V930" s="23" t="s">
        <v>416</v>
      </c>
      <c r="W930">
        <f ca="1">VALUE(LEFT(C930, 4))</f>
        <v>2013</v>
      </c>
      <c r="X930">
        <f ca="1">VALUE(MID(C930,6,FIND("_",C930,6)-6))</f>
        <v>13</v>
      </c>
      <c r="Y930" t="str">
        <f ca="1">IF(NOT(OR(ISBLANK(D930),ISBLANK(E930),D930="",E930="")),D930-E930,"")</f>
        <v/>
      </c>
      <c r="Z930" t="str">
        <f ca="1">IF(OR(NOT(ISNUMBER(D930)),ISBLANK(D930),D930="",ISBLANK(N930)),"",ABS(D930-N930))</f>
        <v/>
      </c>
      <c r="AA930">
        <f ca="1">IF(OR(ISBLANK(J930),ISBLANK(O930),J930="",O930=""),"",IF(J930=O930,1,0))</f>
        <v>1</v>
      </c>
      <c r="AB930" t="str">
        <f ca="1">IF(OR(ISBLANK(K930),ISBLANK(Q930),K930="",Q930=""),"",IF(K930=Q930,1,0))</f>
        <v/>
      </c>
      <c r="AC930" s="23" t="str">
        <f t="shared" ca="1" si="14"/>
        <v/>
      </c>
    </row>
    <row r="931" spans="1:29" x14ac:dyDescent="0.25">
      <c r="A931" s="23">
        <v>930</v>
      </c>
      <c r="B931">
        <v>460</v>
      </c>
      <c r="C931" t="str">
        <f ca="1">IFERROR(VLOOKUP($B931,INDIRECT(nfl_game_result),MATCH(C$1,INDIRECT(nfl_game_result_header),0),FALSE),"error")</f>
        <v>2013_14_HOU@JAX</v>
      </c>
      <c r="D931" t="str">
        <f ca="1">IFERROR(IF(ISBLANK(VLOOKUP($B931,INDIRECT(nfl_game_result),MATCH(D$1,INDIRECT(nfl_game_result_header),0),FALSE)),"",VLOOKUP($B931,INDIRECT(nfl_game_result),MATCH(D$1,INDIRECT(nfl_game_result_header),0),FALSE)),"error")</f>
        <v/>
      </c>
      <c r="E931">
        <f ca="1">IFERROR(IF(ISBLANK(VLOOKUP($B931,INDIRECT(nfl_game_result),MATCH(E$1,INDIRECT(nfl_game_result_header),0),FALSE)),"",VLOOKUP($B931,INDIRECT(nfl_game_result),MATCH(E$1,INDIRECT(nfl_game_result_header),0),FALSE)),"error")</f>
        <v>2.5</v>
      </c>
      <c r="F931" s="23" t="str">
        <f ca="1">IFERROR(IF(ISBLANK(VLOOKUP($B931,INDIRECT(nfl_game_result),MATCH(F$1,INDIRECT(nfl_game_result_header),0),FALSE)),"",VLOOKUP($B931,INDIRECT(nfl_game_result),MATCH(F$1,INDIRECT(nfl_game_result_header),0),FALSE)),"error")</f>
        <v/>
      </c>
      <c r="G931" s="23" t="str">
        <f ca="1">IFERROR(IF(ISBLANK(VLOOKUP($B931,INDIRECT(nfl_game_result),MATCH(G$1,INDIRECT(nfl_game_result_header),0),FALSE)),"",VLOOKUP($B931,INDIRECT(nfl_game_result),MATCH(G$1,INDIRECT(nfl_game_result_header),0),FALSE)),"error")</f>
        <v/>
      </c>
      <c r="H931">
        <f ca="1">IFERROR(IF(ISBLANK(VLOOKUP($B931,INDIRECT(nfl_game_result),MATCH(H$1,INDIRECT(nfl_game_result_header),0),FALSE)),"",VLOOKUP($B931,INDIRECT(nfl_game_result),MATCH(H$1,INDIRECT(nfl_game_result_header),0),FALSE)),"error")</f>
        <v>27</v>
      </c>
      <c r="I931">
        <f ca="1">IFERROR(IF(ISBLANK(VLOOKUP($B931,INDIRECT(nfl_game_result),MATCH(I$1,INDIRECT(nfl_game_result_header),0),FALSE)),"",VLOOKUP($B931,INDIRECT(nfl_game_result),MATCH(I$1,INDIRECT(nfl_game_result_header),0),FALSE)),"error")</f>
        <v>20</v>
      </c>
      <c r="J931" t="str">
        <f ca="1">IFERROR(IF(ISBLANK(VLOOKUP($B931,INDIRECT(nfl_game_result),MATCH(J$1,INDIRECT(nfl_game_result_header),0),FALSE)),"",VLOOKUP($B931,INDIRECT(nfl_game_result),MATCH(J$1,INDIRECT(nfl_game_result_header),0),FALSE)),"error")</f>
        <v>JAX</v>
      </c>
      <c r="K931" t="str">
        <f ca="1">IFERROR(IF(ISBLANK(VLOOKUP($B931,INDIRECT(nfl_game_result),MATCH(K$1,INDIRECT(nfl_game_result_header),0),FALSE)),"",VLOOKUP($B931,INDIRECT(nfl_game_result),MATCH(K$1,INDIRECT(nfl_game_result_header),0),FALSE)),"error")</f>
        <v>JAX</v>
      </c>
      <c r="L931" s="23" t="str">
        <f ca="1">IFERROR(IF(ISBLANK(VLOOKUP($B931,INDIRECT(nfl_game_result),MATCH(L$1,INDIRECT(nfl_game_result_header),0),FALSE)),"",VLOOKUP($B931,INDIRECT(nfl_game_result),MATCH(L$1,INDIRECT(nfl_game_result_header),0),FALSE)),"error")</f>
        <v/>
      </c>
      <c r="M931" t="s">
        <v>16</v>
      </c>
      <c r="N931">
        <v>-3</v>
      </c>
      <c r="O931" t="s">
        <v>77</v>
      </c>
      <c r="V931" s="23" t="s">
        <v>416</v>
      </c>
      <c r="W931">
        <f ca="1">VALUE(LEFT(C931, 4))</f>
        <v>2013</v>
      </c>
      <c r="X931">
        <f ca="1">VALUE(MID(C931,6,FIND("_",C931,6)-6))</f>
        <v>14</v>
      </c>
      <c r="Y931" t="str">
        <f ca="1">IF(NOT(OR(ISBLANK(D931),ISBLANK(E931),D931="",E931="")),D931-E931,"")</f>
        <v/>
      </c>
      <c r="Z931" t="str">
        <f ca="1">IF(OR(NOT(ISNUMBER(D931)),ISBLANK(D931),D931="",ISBLANK(N931)),"",ABS(D931-N931))</f>
        <v/>
      </c>
      <c r="AA931">
        <f ca="1">IF(OR(ISBLANK(J931),ISBLANK(O931),J931="",O931=""),"",IF(J931=O931,1,0))</f>
        <v>1</v>
      </c>
      <c r="AB931" t="str">
        <f ca="1">IF(OR(ISBLANK(K931),ISBLANK(Q931),K931="",Q931=""),"",IF(K931=Q931,1,0))</f>
        <v/>
      </c>
      <c r="AC931" s="23" t="str">
        <f t="shared" ca="1" si="14"/>
        <v/>
      </c>
    </row>
    <row r="932" spans="1:29" x14ac:dyDescent="0.25">
      <c r="A932" s="23">
        <v>931</v>
      </c>
      <c r="B932">
        <v>461</v>
      </c>
      <c r="C932" t="str">
        <f ca="1">IFERROR(VLOOKUP($B932,INDIRECT(nfl_game_result),MATCH(C$1,INDIRECT(nfl_game_result_header),0),FALSE),"error")</f>
        <v>2013_14_ATL@GBY</v>
      </c>
      <c r="D932" t="str">
        <f ca="1">IFERROR(IF(ISBLANK(VLOOKUP($B932,INDIRECT(nfl_game_result),MATCH(D$1,INDIRECT(nfl_game_result_header),0),FALSE)),"",VLOOKUP($B932,INDIRECT(nfl_game_result),MATCH(D$1,INDIRECT(nfl_game_result_header),0),FALSE)),"error")</f>
        <v/>
      </c>
      <c r="E932">
        <f ca="1">IFERROR(IF(ISBLANK(VLOOKUP($B932,INDIRECT(nfl_game_result),MATCH(E$1,INDIRECT(nfl_game_result_header),0),FALSE)),"",VLOOKUP($B932,INDIRECT(nfl_game_result),MATCH(E$1,INDIRECT(nfl_game_result_header),0),FALSE)),"error")</f>
        <v>-4.5</v>
      </c>
      <c r="F932" s="23" t="str">
        <f ca="1">IFERROR(IF(ISBLANK(VLOOKUP($B932,INDIRECT(nfl_game_result),MATCH(F$1,INDIRECT(nfl_game_result_header),0),FALSE)),"",VLOOKUP($B932,INDIRECT(nfl_game_result),MATCH(F$1,INDIRECT(nfl_game_result_header),0),FALSE)),"error")</f>
        <v/>
      </c>
      <c r="G932" s="23" t="str">
        <f ca="1">IFERROR(IF(ISBLANK(VLOOKUP($B932,INDIRECT(nfl_game_result),MATCH(G$1,INDIRECT(nfl_game_result_header),0),FALSE)),"",VLOOKUP($B932,INDIRECT(nfl_game_result),MATCH(G$1,INDIRECT(nfl_game_result_header),0),FALSE)),"error")</f>
        <v/>
      </c>
      <c r="H932">
        <f ca="1">IFERROR(IF(ISBLANK(VLOOKUP($B932,INDIRECT(nfl_game_result),MATCH(H$1,INDIRECT(nfl_game_result_header),0),FALSE)),"",VLOOKUP($B932,INDIRECT(nfl_game_result),MATCH(H$1,INDIRECT(nfl_game_result_header),0),FALSE)),"error")</f>
        <v>22</v>
      </c>
      <c r="I932">
        <f ca="1">IFERROR(IF(ISBLANK(VLOOKUP($B932,INDIRECT(nfl_game_result),MATCH(I$1,INDIRECT(nfl_game_result_header),0),FALSE)),"",VLOOKUP($B932,INDIRECT(nfl_game_result),MATCH(I$1,INDIRECT(nfl_game_result_header),0),FALSE)),"error")</f>
        <v>21</v>
      </c>
      <c r="J932" t="str">
        <f ca="1">IFERROR(IF(ISBLANK(VLOOKUP($B932,INDIRECT(nfl_game_result),MATCH(J$1,INDIRECT(nfl_game_result_header),0),FALSE)),"",VLOOKUP($B932,INDIRECT(nfl_game_result),MATCH(J$1,INDIRECT(nfl_game_result_header),0),FALSE)),"error")</f>
        <v>ATL</v>
      </c>
      <c r="K932" t="str">
        <f ca="1">IFERROR(IF(ISBLANK(VLOOKUP($B932,INDIRECT(nfl_game_result),MATCH(K$1,INDIRECT(nfl_game_result_header),0),FALSE)),"",VLOOKUP($B932,INDIRECT(nfl_game_result),MATCH(K$1,INDIRECT(nfl_game_result_header),0),FALSE)),"error")</f>
        <v>GBY</v>
      </c>
      <c r="L932" s="23" t="str">
        <f ca="1">IFERROR(IF(ISBLANK(VLOOKUP($B932,INDIRECT(nfl_game_result),MATCH(L$1,INDIRECT(nfl_game_result_header),0),FALSE)),"",VLOOKUP($B932,INDIRECT(nfl_game_result),MATCH(L$1,INDIRECT(nfl_game_result_header),0),FALSE)),"error")</f>
        <v/>
      </c>
      <c r="M932" t="s">
        <v>16</v>
      </c>
      <c r="N932">
        <v>-9</v>
      </c>
      <c r="O932" t="s">
        <v>330</v>
      </c>
      <c r="V932" s="23" t="s">
        <v>416</v>
      </c>
      <c r="W932">
        <f ca="1">VALUE(LEFT(C932, 4))</f>
        <v>2013</v>
      </c>
      <c r="X932">
        <f ca="1">VALUE(MID(C932,6,FIND("_",C932,6)-6))</f>
        <v>14</v>
      </c>
      <c r="Y932" t="str">
        <f ca="1">IF(NOT(OR(ISBLANK(D932),ISBLANK(E932),D932="",E932="")),D932-E932,"")</f>
        <v/>
      </c>
      <c r="Z932" t="str">
        <f ca="1">IF(OR(NOT(ISNUMBER(D932)),ISBLANK(D932),D932="",ISBLANK(N932)),"",ABS(D932-N932))</f>
        <v/>
      </c>
      <c r="AA932">
        <f ca="1">IF(OR(ISBLANK(J932),ISBLANK(O932),J932="",O932=""),"",IF(J932=O932,1,0))</f>
        <v>0</v>
      </c>
      <c r="AB932" t="str">
        <f ca="1">IF(OR(ISBLANK(K932),ISBLANK(Q932),K932="",Q932=""),"",IF(K932=Q932,1,0))</f>
        <v/>
      </c>
      <c r="AC932" s="23" t="str">
        <f t="shared" ca="1" si="14"/>
        <v/>
      </c>
    </row>
    <row r="933" spans="1:29" x14ac:dyDescent="0.25">
      <c r="A933" s="23">
        <v>932</v>
      </c>
      <c r="B933">
        <v>462</v>
      </c>
      <c r="C933" t="str">
        <f ca="1">IFERROR(VLOOKUP($B933,INDIRECT(nfl_game_result),MATCH(C$1,INDIRECT(nfl_game_result_header),0),FALSE),"error")</f>
        <v>2013_14_BUF@TBY</v>
      </c>
      <c r="D933" t="str">
        <f ca="1">IFERROR(IF(ISBLANK(VLOOKUP($B933,INDIRECT(nfl_game_result),MATCH(D$1,INDIRECT(nfl_game_result_header),0),FALSE)),"",VLOOKUP($B933,INDIRECT(nfl_game_result),MATCH(D$1,INDIRECT(nfl_game_result_header),0),FALSE)),"error")</f>
        <v/>
      </c>
      <c r="E933">
        <f ca="1">IFERROR(IF(ISBLANK(VLOOKUP($B933,INDIRECT(nfl_game_result),MATCH(E$1,INDIRECT(nfl_game_result_header),0),FALSE)),"",VLOOKUP($B933,INDIRECT(nfl_game_result),MATCH(E$1,INDIRECT(nfl_game_result_header),0),FALSE)),"error")</f>
        <v>-2.5</v>
      </c>
      <c r="F933" s="23" t="str">
        <f ca="1">IFERROR(IF(ISBLANK(VLOOKUP($B933,INDIRECT(nfl_game_result),MATCH(F$1,INDIRECT(nfl_game_result_header),0),FALSE)),"",VLOOKUP($B933,INDIRECT(nfl_game_result),MATCH(F$1,INDIRECT(nfl_game_result_header),0),FALSE)),"error")</f>
        <v/>
      </c>
      <c r="G933" s="23" t="str">
        <f ca="1">IFERROR(IF(ISBLANK(VLOOKUP($B933,INDIRECT(nfl_game_result),MATCH(G$1,INDIRECT(nfl_game_result_header),0),FALSE)),"",VLOOKUP($B933,INDIRECT(nfl_game_result),MATCH(G$1,INDIRECT(nfl_game_result_header),0),FALSE)),"error")</f>
        <v/>
      </c>
      <c r="H933">
        <f ca="1">IFERROR(IF(ISBLANK(VLOOKUP($B933,INDIRECT(nfl_game_result),MATCH(H$1,INDIRECT(nfl_game_result_header),0),FALSE)),"",VLOOKUP($B933,INDIRECT(nfl_game_result),MATCH(H$1,INDIRECT(nfl_game_result_header),0),FALSE)),"error")</f>
        <v>27</v>
      </c>
      <c r="I933">
        <f ca="1">IFERROR(IF(ISBLANK(VLOOKUP($B933,INDIRECT(nfl_game_result),MATCH(I$1,INDIRECT(nfl_game_result_header),0),FALSE)),"",VLOOKUP($B933,INDIRECT(nfl_game_result),MATCH(I$1,INDIRECT(nfl_game_result_header),0),FALSE)),"error")</f>
        <v>6</v>
      </c>
      <c r="J933" t="str">
        <f ca="1">IFERROR(IF(ISBLANK(VLOOKUP($B933,INDIRECT(nfl_game_result),MATCH(J$1,INDIRECT(nfl_game_result_header),0),FALSE)),"",VLOOKUP($B933,INDIRECT(nfl_game_result),MATCH(J$1,INDIRECT(nfl_game_result_header),0),FALSE)),"error")</f>
        <v>TBY</v>
      </c>
      <c r="K933" t="str">
        <f ca="1">IFERROR(IF(ISBLANK(VLOOKUP($B933,INDIRECT(nfl_game_result),MATCH(K$1,INDIRECT(nfl_game_result_header),0),FALSE)),"",VLOOKUP($B933,INDIRECT(nfl_game_result),MATCH(K$1,INDIRECT(nfl_game_result_header),0),FALSE)),"error")</f>
        <v>TBY</v>
      </c>
      <c r="L933" s="23" t="str">
        <f ca="1">IFERROR(IF(ISBLANK(VLOOKUP($B933,INDIRECT(nfl_game_result),MATCH(L$1,INDIRECT(nfl_game_result_header),0),FALSE)),"",VLOOKUP($B933,INDIRECT(nfl_game_result),MATCH(L$1,INDIRECT(nfl_game_result_header),0),FALSE)),"error")</f>
        <v/>
      </c>
      <c r="M933" t="s">
        <v>16</v>
      </c>
      <c r="N933">
        <v>-5.5</v>
      </c>
      <c r="O933" t="s">
        <v>334</v>
      </c>
      <c r="V933" s="23" t="s">
        <v>416</v>
      </c>
      <c r="W933">
        <f ca="1">VALUE(LEFT(C933, 4))</f>
        <v>2013</v>
      </c>
      <c r="X933">
        <f ca="1">VALUE(MID(C933,6,FIND("_",C933,6)-6))</f>
        <v>14</v>
      </c>
      <c r="Y933" t="str">
        <f ca="1">IF(NOT(OR(ISBLANK(D933),ISBLANK(E933),D933="",E933="")),D933-E933,"")</f>
        <v/>
      </c>
      <c r="Z933" t="str">
        <f ca="1">IF(OR(NOT(ISNUMBER(D933)),ISBLANK(D933),D933="",ISBLANK(N933)),"",ABS(D933-N933))</f>
        <v/>
      </c>
      <c r="AA933">
        <f ca="1">IF(OR(ISBLANK(J933),ISBLANK(O933),J933="",O933=""),"",IF(J933=O933,1,0))</f>
        <v>1</v>
      </c>
      <c r="AB933" t="str">
        <f ca="1">IF(OR(ISBLANK(K933),ISBLANK(Q933),K933="",Q933=""),"",IF(K933=Q933,1,0))</f>
        <v/>
      </c>
      <c r="AC933" s="23" t="str">
        <f t="shared" ca="1" si="14"/>
        <v/>
      </c>
    </row>
    <row r="934" spans="1:29" x14ac:dyDescent="0.25">
      <c r="A934" s="23">
        <v>933</v>
      </c>
      <c r="B934">
        <v>463</v>
      </c>
      <c r="C934" t="str">
        <f ca="1">IFERROR(VLOOKUP($B934,INDIRECT(nfl_game_result),MATCH(C$1,INDIRECT(nfl_game_result_header),0),FALSE),"error")</f>
        <v>2013_14_IND@CIN</v>
      </c>
      <c r="D934" t="str">
        <f ca="1">IFERROR(IF(ISBLANK(VLOOKUP($B934,INDIRECT(nfl_game_result),MATCH(D$1,INDIRECT(nfl_game_result_header),0),FALSE)),"",VLOOKUP($B934,INDIRECT(nfl_game_result),MATCH(D$1,INDIRECT(nfl_game_result_header),0),FALSE)),"error")</f>
        <v/>
      </c>
      <c r="E934">
        <f ca="1">IFERROR(IF(ISBLANK(VLOOKUP($B934,INDIRECT(nfl_game_result),MATCH(E$1,INDIRECT(nfl_game_result_header),0),FALSE)),"",VLOOKUP($B934,INDIRECT(nfl_game_result),MATCH(E$1,INDIRECT(nfl_game_result_header),0),FALSE)),"error")</f>
        <v>-5.5</v>
      </c>
      <c r="F934" s="23" t="str">
        <f ca="1">IFERROR(IF(ISBLANK(VLOOKUP($B934,INDIRECT(nfl_game_result),MATCH(F$1,INDIRECT(nfl_game_result_header),0),FALSE)),"",VLOOKUP($B934,INDIRECT(nfl_game_result),MATCH(F$1,INDIRECT(nfl_game_result_header),0),FALSE)),"error")</f>
        <v/>
      </c>
      <c r="G934" s="23" t="str">
        <f ca="1">IFERROR(IF(ISBLANK(VLOOKUP($B934,INDIRECT(nfl_game_result),MATCH(G$1,INDIRECT(nfl_game_result_header),0),FALSE)),"",VLOOKUP($B934,INDIRECT(nfl_game_result),MATCH(G$1,INDIRECT(nfl_game_result_header),0),FALSE)),"error")</f>
        <v/>
      </c>
      <c r="H934">
        <f ca="1">IFERROR(IF(ISBLANK(VLOOKUP($B934,INDIRECT(nfl_game_result),MATCH(H$1,INDIRECT(nfl_game_result_header),0),FALSE)),"",VLOOKUP($B934,INDIRECT(nfl_game_result),MATCH(H$1,INDIRECT(nfl_game_result_header),0),FALSE)),"error")</f>
        <v>42</v>
      </c>
      <c r="I934">
        <f ca="1">IFERROR(IF(ISBLANK(VLOOKUP($B934,INDIRECT(nfl_game_result),MATCH(I$1,INDIRECT(nfl_game_result_header),0),FALSE)),"",VLOOKUP($B934,INDIRECT(nfl_game_result),MATCH(I$1,INDIRECT(nfl_game_result_header),0),FALSE)),"error")</f>
        <v>28</v>
      </c>
      <c r="J934" t="str">
        <f ca="1">IFERROR(IF(ISBLANK(VLOOKUP($B934,INDIRECT(nfl_game_result),MATCH(J$1,INDIRECT(nfl_game_result_header),0),FALSE)),"",VLOOKUP($B934,INDIRECT(nfl_game_result),MATCH(J$1,INDIRECT(nfl_game_result_header),0),FALSE)),"error")</f>
        <v>CIN</v>
      </c>
      <c r="K934" t="str">
        <f ca="1">IFERROR(IF(ISBLANK(VLOOKUP($B934,INDIRECT(nfl_game_result),MATCH(K$1,INDIRECT(nfl_game_result_header),0),FALSE)),"",VLOOKUP($B934,INDIRECT(nfl_game_result),MATCH(K$1,INDIRECT(nfl_game_result_header),0),FALSE)),"error")</f>
        <v>CIN</v>
      </c>
      <c r="L934" s="23" t="str">
        <f ca="1">IFERROR(IF(ISBLANK(VLOOKUP($B934,INDIRECT(nfl_game_result),MATCH(L$1,INDIRECT(nfl_game_result_header),0),FALSE)),"",VLOOKUP($B934,INDIRECT(nfl_game_result),MATCH(L$1,INDIRECT(nfl_game_result_header),0),FALSE)),"error")</f>
        <v/>
      </c>
      <c r="M934" t="s">
        <v>16</v>
      </c>
      <c r="N934">
        <v>-6</v>
      </c>
      <c r="O934" t="s">
        <v>69</v>
      </c>
      <c r="V934" s="23" t="s">
        <v>416</v>
      </c>
      <c r="W934">
        <f ca="1">VALUE(LEFT(C934, 4))</f>
        <v>2013</v>
      </c>
      <c r="X934">
        <f ca="1">VALUE(MID(C934,6,FIND("_",C934,6)-6))</f>
        <v>14</v>
      </c>
      <c r="Y934" t="str">
        <f ca="1">IF(NOT(OR(ISBLANK(D934),ISBLANK(E934),D934="",E934="")),D934-E934,"")</f>
        <v/>
      </c>
      <c r="Z934" t="str">
        <f ca="1">IF(OR(NOT(ISNUMBER(D934)),ISBLANK(D934),D934="",ISBLANK(N934)),"",ABS(D934-N934))</f>
        <v/>
      </c>
      <c r="AA934">
        <f ca="1">IF(OR(ISBLANK(J934),ISBLANK(O934),J934="",O934=""),"",IF(J934=O934,1,0))</f>
        <v>1</v>
      </c>
      <c r="AB934" t="str">
        <f ca="1">IF(OR(ISBLANK(K934),ISBLANK(Q934),K934="",Q934=""),"",IF(K934=Q934,1,0))</f>
        <v/>
      </c>
      <c r="AC934" s="23" t="str">
        <f t="shared" ca="1" si="14"/>
        <v/>
      </c>
    </row>
    <row r="935" spans="1:29" x14ac:dyDescent="0.25">
      <c r="A935" s="23">
        <v>934</v>
      </c>
      <c r="B935">
        <v>464</v>
      </c>
      <c r="C935" t="str">
        <f ca="1">IFERROR(VLOOKUP($B935,INDIRECT(nfl_game_result),MATCH(C$1,INDIRECT(nfl_game_result_header),0),FALSE),"error")</f>
        <v>2013_14_CLE@NWE</v>
      </c>
      <c r="D935" t="str">
        <f ca="1">IFERROR(IF(ISBLANK(VLOOKUP($B935,INDIRECT(nfl_game_result),MATCH(D$1,INDIRECT(nfl_game_result_header),0),FALSE)),"",VLOOKUP($B935,INDIRECT(nfl_game_result),MATCH(D$1,INDIRECT(nfl_game_result_header),0),FALSE)),"error")</f>
        <v/>
      </c>
      <c r="E935">
        <f ca="1">IFERROR(IF(ISBLANK(VLOOKUP($B935,INDIRECT(nfl_game_result),MATCH(E$1,INDIRECT(nfl_game_result_header),0),FALSE)),"",VLOOKUP($B935,INDIRECT(nfl_game_result),MATCH(E$1,INDIRECT(nfl_game_result_header),0),FALSE)),"error")</f>
        <v>-12.5</v>
      </c>
      <c r="F935" s="23" t="str">
        <f ca="1">IFERROR(IF(ISBLANK(VLOOKUP($B935,INDIRECT(nfl_game_result),MATCH(F$1,INDIRECT(nfl_game_result_header),0),FALSE)),"",VLOOKUP($B935,INDIRECT(nfl_game_result),MATCH(F$1,INDIRECT(nfl_game_result_header),0),FALSE)),"error")</f>
        <v/>
      </c>
      <c r="G935" s="23" t="str">
        <f ca="1">IFERROR(IF(ISBLANK(VLOOKUP($B935,INDIRECT(nfl_game_result),MATCH(G$1,INDIRECT(nfl_game_result_header),0),FALSE)),"",VLOOKUP($B935,INDIRECT(nfl_game_result),MATCH(G$1,INDIRECT(nfl_game_result_header),0),FALSE)),"error")</f>
        <v/>
      </c>
      <c r="H935">
        <f ca="1">IFERROR(IF(ISBLANK(VLOOKUP($B935,INDIRECT(nfl_game_result),MATCH(H$1,INDIRECT(nfl_game_result_header),0),FALSE)),"",VLOOKUP($B935,INDIRECT(nfl_game_result),MATCH(H$1,INDIRECT(nfl_game_result_header),0),FALSE)),"error")</f>
        <v>27</v>
      </c>
      <c r="I935">
        <f ca="1">IFERROR(IF(ISBLANK(VLOOKUP($B935,INDIRECT(nfl_game_result),MATCH(I$1,INDIRECT(nfl_game_result_header),0),FALSE)),"",VLOOKUP($B935,INDIRECT(nfl_game_result),MATCH(I$1,INDIRECT(nfl_game_result_header),0),FALSE)),"error")</f>
        <v>26</v>
      </c>
      <c r="J935" t="str">
        <f ca="1">IFERROR(IF(ISBLANK(VLOOKUP($B935,INDIRECT(nfl_game_result),MATCH(J$1,INDIRECT(nfl_game_result_header),0),FALSE)),"",VLOOKUP($B935,INDIRECT(nfl_game_result),MATCH(J$1,INDIRECT(nfl_game_result_header),0),FALSE)),"error")</f>
        <v>CLE</v>
      </c>
      <c r="K935" t="str">
        <f ca="1">IFERROR(IF(ISBLANK(VLOOKUP($B935,INDIRECT(nfl_game_result),MATCH(K$1,INDIRECT(nfl_game_result_header),0),FALSE)),"",VLOOKUP($B935,INDIRECT(nfl_game_result),MATCH(K$1,INDIRECT(nfl_game_result_header),0),FALSE)),"error")</f>
        <v>NWE</v>
      </c>
      <c r="L935" s="23" t="str">
        <f ca="1">IFERROR(IF(ISBLANK(VLOOKUP($B935,INDIRECT(nfl_game_result),MATCH(L$1,INDIRECT(nfl_game_result_header),0),FALSE)),"",VLOOKUP($B935,INDIRECT(nfl_game_result),MATCH(L$1,INDIRECT(nfl_game_result_header),0),FALSE)),"error")</f>
        <v/>
      </c>
      <c r="M935" t="s">
        <v>16</v>
      </c>
      <c r="N935">
        <v>-12</v>
      </c>
      <c r="O935" t="s">
        <v>332</v>
      </c>
      <c r="V935" s="23" t="s">
        <v>416</v>
      </c>
      <c r="W935">
        <f ca="1">VALUE(LEFT(C935, 4))</f>
        <v>2013</v>
      </c>
      <c r="X935">
        <f ca="1">VALUE(MID(C935,6,FIND("_",C935,6)-6))</f>
        <v>14</v>
      </c>
      <c r="Y935" t="str">
        <f ca="1">IF(NOT(OR(ISBLANK(D935),ISBLANK(E935),D935="",E935="")),D935-E935,"")</f>
        <v/>
      </c>
      <c r="Z935" t="str">
        <f ca="1">IF(OR(NOT(ISNUMBER(D935)),ISBLANK(D935),D935="",ISBLANK(N935)),"",ABS(D935-N935))</f>
        <v/>
      </c>
      <c r="AA935">
        <f ca="1">IF(OR(ISBLANK(J935),ISBLANK(O935),J935="",O935=""),"",IF(J935=O935,1,0))</f>
        <v>0</v>
      </c>
      <c r="AB935" t="str">
        <f ca="1">IF(OR(ISBLANK(K935),ISBLANK(Q935),K935="",Q935=""),"",IF(K935=Q935,1,0))</f>
        <v/>
      </c>
      <c r="AC935" s="23" t="str">
        <f t="shared" ca="1" si="14"/>
        <v/>
      </c>
    </row>
    <row r="936" spans="1:29" x14ac:dyDescent="0.25">
      <c r="A936" s="23">
        <v>935</v>
      </c>
      <c r="B936">
        <v>465</v>
      </c>
      <c r="C936" t="str">
        <f ca="1">IFERROR(VLOOKUP($B936,INDIRECT(nfl_game_result),MATCH(C$1,INDIRECT(nfl_game_result_header),0),FALSE),"error")</f>
        <v>2013_14_DET@PHI</v>
      </c>
      <c r="D936" t="str">
        <f ca="1">IFERROR(IF(ISBLANK(VLOOKUP($B936,INDIRECT(nfl_game_result),MATCH(D$1,INDIRECT(nfl_game_result_header),0),FALSE)),"",VLOOKUP($B936,INDIRECT(nfl_game_result),MATCH(D$1,INDIRECT(nfl_game_result_header),0),FALSE)),"error")</f>
        <v/>
      </c>
      <c r="E936">
        <f ca="1">IFERROR(IF(ISBLANK(VLOOKUP($B936,INDIRECT(nfl_game_result),MATCH(E$1,INDIRECT(nfl_game_result_header),0),FALSE)),"",VLOOKUP($B936,INDIRECT(nfl_game_result),MATCH(E$1,INDIRECT(nfl_game_result_header),0),FALSE)),"error")</f>
        <v>-2.5</v>
      </c>
      <c r="F936" s="23" t="str">
        <f ca="1">IFERROR(IF(ISBLANK(VLOOKUP($B936,INDIRECT(nfl_game_result),MATCH(F$1,INDIRECT(nfl_game_result_header),0),FALSE)),"",VLOOKUP($B936,INDIRECT(nfl_game_result),MATCH(F$1,INDIRECT(nfl_game_result_header),0),FALSE)),"error")</f>
        <v/>
      </c>
      <c r="G936" s="23" t="str">
        <f ca="1">IFERROR(IF(ISBLANK(VLOOKUP($B936,INDIRECT(nfl_game_result),MATCH(G$1,INDIRECT(nfl_game_result_header),0),FALSE)),"",VLOOKUP($B936,INDIRECT(nfl_game_result),MATCH(G$1,INDIRECT(nfl_game_result_header),0),FALSE)),"error")</f>
        <v/>
      </c>
      <c r="H936">
        <f ca="1">IFERROR(IF(ISBLANK(VLOOKUP($B936,INDIRECT(nfl_game_result),MATCH(H$1,INDIRECT(nfl_game_result_header),0),FALSE)),"",VLOOKUP($B936,INDIRECT(nfl_game_result),MATCH(H$1,INDIRECT(nfl_game_result_header),0),FALSE)),"error")</f>
        <v>34</v>
      </c>
      <c r="I936">
        <f ca="1">IFERROR(IF(ISBLANK(VLOOKUP($B936,INDIRECT(nfl_game_result),MATCH(I$1,INDIRECT(nfl_game_result_header),0),FALSE)),"",VLOOKUP($B936,INDIRECT(nfl_game_result),MATCH(I$1,INDIRECT(nfl_game_result_header),0),FALSE)),"error")</f>
        <v>20</v>
      </c>
      <c r="J936" t="str">
        <f ca="1">IFERROR(IF(ISBLANK(VLOOKUP($B936,INDIRECT(nfl_game_result),MATCH(J$1,INDIRECT(nfl_game_result_header),0),FALSE)),"",VLOOKUP($B936,INDIRECT(nfl_game_result),MATCH(J$1,INDIRECT(nfl_game_result_header),0),FALSE)),"error")</f>
        <v>PHI</v>
      </c>
      <c r="K936" t="str">
        <f ca="1">IFERROR(IF(ISBLANK(VLOOKUP($B936,INDIRECT(nfl_game_result),MATCH(K$1,INDIRECT(nfl_game_result_header),0),FALSE)),"",VLOOKUP($B936,INDIRECT(nfl_game_result),MATCH(K$1,INDIRECT(nfl_game_result_header),0),FALSE)),"error")</f>
        <v>PHI</v>
      </c>
      <c r="L936" s="23" t="str">
        <f ca="1">IFERROR(IF(ISBLANK(VLOOKUP($B936,INDIRECT(nfl_game_result),MATCH(L$1,INDIRECT(nfl_game_result_header),0),FALSE)),"",VLOOKUP($B936,INDIRECT(nfl_game_result),MATCH(L$1,INDIRECT(nfl_game_result_header),0),FALSE)),"error")</f>
        <v/>
      </c>
      <c r="M936" t="s">
        <v>16</v>
      </c>
      <c r="N936">
        <v>1</v>
      </c>
      <c r="O936" t="s">
        <v>73</v>
      </c>
      <c r="V936" s="23" t="s">
        <v>416</v>
      </c>
      <c r="W936">
        <f ca="1">VALUE(LEFT(C936, 4))</f>
        <v>2013</v>
      </c>
      <c r="X936">
        <f ca="1">VALUE(MID(C936,6,FIND("_",C936,6)-6))</f>
        <v>14</v>
      </c>
      <c r="Y936" t="str">
        <f ca="1">IF(NOT(OR(ISBLANK(D936),ISBLANK(E936),D936="",E936="")),D936-E936,"")</f>
        <v/>
      </c>
      <c r="Z936" t="str">
        <f ca="1">IF(OR(NOT(ISNUMBER(D936)),ISBLANK(D936),D936="",ISBLANK(N936)),"",ABS(D936-N936))</f>
        <v/>
      </c>
      <c r="AA936">
        <f ca="1">IF(OR(ISBLANK(J936),ISBLANK(O936),J936="",O936=""),"",IF(J936=O936,1,0))</f>
        <v>0</v>
      </c>
      <c r="AB936" t="str">
        <f ca="1">IF(OR(ISBLANK(K936),ISBLANK(Q936),K936="",Q936=""),"",IF(K936=Q936,1,0))</f>
        <v/>
      </c>
      <c r="AC936" s="23" t="str">
        <f t="shared" ca="1" si="14"/>
        <v/>
      </c>
    </row>
    <row r="937" spans="1:29" x14ac:dyDescent="0.25">
      <c r="A937" s="23">
        <v>936</v>
      </c>
      <c r="B937">
        <v>466</v>
      </c>
      <c r="C937" t="str">
        <f ca="1">IFERROR(VLOOKUP($B937,INDIRECT(nfl_game_result),MATCH(C$1,INDIRECT(nfl_game_result_header),0),FALSE),"error")</f>
        <v>2013_14_KCY@WAS</v>
      </c>
      <c r="D937" t="str">
        <f ca="1">IFERROR(IF(ISBLANK(VLOOKUP($B937,INDIRECT(nfl_game_result),MATCH(D$1,INDIRECT(nfl_game_result_header),0),FALSE)),"",VLOOKUP($B937,INDIRECT(nfl_game_result),MATCH(D$1,INDIRECT(nfl_game_result_header),0),FALSE)),"error")</f>
        <v/>
      </c>
      <c r="E937">
        <f ca="1">IFERROR(IF(ISBLANK(VLOOKUP($B937,INDIRECT(nfl_game_result),MATCH(E$1,INDIRECT(nfl_game_result_header),0),FALSE)),"",VLOOKUP($B937,INDIRECT(nfl_game_result),MATCH(E$1,INDIRECT(nfl_game_result_header),0),FALSE)),"error")</f>
        <v>3.5</v>
      </c>
      <c r="F937" s="23" t="str">
        <f ca="1">IFERROR(IF(ISBLANK(VLOOKUP($B937,INDIRECT(nfl_game_result),MATCH(F$1,INDIRECT(nfl_game_result_header),0),FALSE)),"",VLOOKUP($B937,INDIRECT(nfl_game_result),MATCH(F$1,INDIRECT(nfl_game_result_header),0),FALSE)),"error")</f>
        <v/>
      </c>
      <c r="G937" s="23" t="str">
        <f ca="1">IFERROR(IF(ISBLANK(VLOOKUP($B937,INDIRECT(nfl_game_result),MATCH(G$1,INDIRECT(nfl_game_result_header),0),FALSE)),"",VLOOKUP($B937,INDIRECT(nfl_game_result),MATCH(G$1,INDIRECT(nfl_game_result_header),0),FALSE)),"error")</f>
        <v/>
      </c>
      <c r="H937">
        <f ca="1">IFERROR(IF(ISBLANK(VLOOKUP($B937,INDIRECT(nfl_game_result),MATCH(H$1,INDIRECT(nfl_game_result_header),0),FALSE)),"",VLOOKUP($B937,INDIRECT(nfl_game_result),MATCH(H$1,INDIRECT(nfl_game_result_header),0),FALSE)),"error")</f>
        <v>10</v>
      </c>
      <c r="I937">
        <f ca="1">IFERROR(IF(ISBLANK(VLOOKUP($B937,INDIRECT(nfl_game_result),MATCH(I$1,INDIRECT(nfl_game_result_header),0),FALSE)),"",VLOOKUP($B937,INDIRECT(nfl_game_result),MATCH(I$1,INDIRECT(nfl_game_result_header),0),FALSE)),"error")</f>
        <v>45</v>
      </c>
      <c r="J937" t="str">
        <f ca="1">IFERROR(IF(ISBLANK(VLOOKUP($B937,INDIRECT(nfl_game_result),MATCH(J$1,INDIRECT(nfl_game_result_header),0),FALSE)),"",VLOOKUP($B937,INDIRECT(nfl_game_result),MATCH(J$1,INDIRECT(nfl_game_result_header),0),FALSE)),"error")</f>
        <v>KCY</v>
      </c>
      <c r="K937" t="str">
        <f ca="1">IFERROR(IF(ISBLANK(VLOOKUP($B937,INDIRECT(nfl_game_result),MATCH(K$1,INDIRECT(nfl_game_result_header),0),FALSE)),"",VLOOKUP($B937,INDIRECT(nfl_game_result),MATCH(K$1,INDIRECT(nfl_game_result_header),0),FALSE)),"error")</f>
        <v>KCY</v>
      </c>
      <c r="L937" s="23" t="str">
        <f ca="1">IFERROR(IF(ISBLANK(VLOOKUP($B937,INDIRECT(nfl_game_result),MATCH(L$1,INDIRECT(nfl_game_result_header),0),FALSE)),"",VLOOKUP($B937,INDIRECT(nfl_game_result),MATCH(L$1,INDIRECT(nfl_game_result_header),0),FALSE)),"error")</f>
        <v/>
      </c>
      <c r="M937" t="s">
        <v>16</v>
      </c>
      <c r="N937">
        <v>3.5</v>
      </c>
      <c r="O937" t="s">
        <v>331</v>
      </c>
      <c r="V937" s="23" t="s">
        <v>416</v>
      </c>
      <c r="W937">
        <f ca="1">VALUE(LEFT(C937, 4))</f>
        <v>2013</v>
      </c>
      <c r="X937">
        <f ca="1">VALUE(MID(C937,6,FIND("_",C937,6)-6))</f>
        <v>14</v>
      </c>
      <c r="Y937" t="str">
        <f ca="1">IF(NOT(OR(ISBLANK(D937),ISBLANK(E937),D937="",E937="")),D937-E937,"")</f>
        <v/>
      </c>
      <c r="Z937" t="str">
        <f ca="1">IF(OR(NOT(ISNUMBER(D937)),ISBLANK(D937),D937="",ISBLANK(N937)),"",ABS(D937-N937))</f>
        <v/>
      </c>
      <c r="AA937">
        <f ca="1">IF(OR(ISBLANK(J937),ISBLANK(O937),J937="",O937=""),"",IF(J937=O937,1,0))</f>
        <v>1</v>
      </c>
      <c r="AB937" t="str">
        <f ca="1">IF(OR(ISBLANK(K937),ISBLANK(Q937),K937="",Q937=""),"",IF(K937=Q937,1,0))</f>
        <v/>
      </c>
      <c r="AC937" s="23" t="str">
        <f t="shared" ca="1" si="14"/>
        <v/>
      </c>
    </row>
    <row r="938" spans="1:29" x14ac:dyDescent="0.25">
      <c r="A938" s="23">
        <v>937</v>
      </c>
      <c r="B938">
        <v>467</v>
      </c>
      <c r="C938" t="str">
        <f ca="1">IFERROR(VLOOKUP($B938,INDIRECT(nfl_game_result),MATCH(C$1,INDIRECT(nfl_game_result_header),0),FALSE),"error")</f>
        <v>2013_14_OAK@NYJ</v>
      </c>
      <c r="D938" t="str">
        <f ca="1">IFERROR(IF(ISBLANK(VLOOKUP($B938,INDIRECT(nfl_game_result),MATCH(D$1,INDIRECT(nfl_game_result_header),0),FALSE)),"",VLOOKUP($B938,INDIRECT(nfl_game_result),MATCH(D$1,INDIRECT(nfl_game_result_header),0),FALSE)),"error")</f>
        <v/>
      </c>
      <c r="E938">
        <f ca="1">IFERROR(IF(ISBLANK(VLOOKUP($B938,INDIRECT(nfl_game_result),MATCH(E$1,INDIRECT(nfl_game_result_header),0),FALSE)),"",VLOOKUP($B938,INDIRECT(nfl_game_result),MATCH(E$1,INDIRECT(nfl_game_result_header),0),FALSE)),"error")</f>
        <v>-2.5</v>
      </c>
      <c r="F938" s="23" t="str">
        <f ca="1">IFERROR(IF(ISBLANK(VLOOKUP($B938,INDIRECT(nfl_game_result),MATCH(F$1,INDIRECT(nfl_game_result_header),0),FALSE)),"",VLOOKUP($B938,INDIRECT(nfl_game_result),MATCH(F$1,INDIRECT(nfl_game_result_header),0),FALSE)),"error")</f>
        <v/>
      </c>
      <c r="G938" s="23" t="str">
        <f ca="1">IFERROR(IF(ISBLANK(VLOOKUP($B938,INDIRECT(nfl_game_result),MATCH(G$1,INDIRECT(nfl_game_result_header),0),FALSE)),"",VLOOKUP($B938,INDIRECT(nfl_game_result),MATCH(G$1,INDIRECT(nfl_game_result_header),0),FALSE)),"error")</f>
        <v/>
      </c>
      <c r="H938">
        <f ca="1">IFERROR(IF(ISBLANK(VLOOKUP($B938,INDIRECT(nfl_game_result),MATCH(H$1,INDIRECT(nfl_game_result_header),0),FALSE)),"",VLOOKUP($B938,INDIRECT(nfl_game_result),MATCH(H$1,INDIRECT(nfl_game_result_header),0),FALSE)),"error")</f>
        <v>37</v>
      </c>
      <c r="I938">
        <f ca="1">IFERROR(IF(ISBLANK(VLOOKUP($B938,INDIRECT(nfl_game_result),MATCH(I$1,INDIRECT(nfl_game_result_header),0),FALSE)),"",VLOOKUP($B938,INDIRECT(nfl_game_result),MATCH(I$1,INDIRECT(nfl_game_result_header),0),FALSE)),"error")</f>
        <v>27</v>
      </c>
      <c r="J938" t="str">
        <f ca="1">IFERROR(IF(ISBLANK(VLOOKUP($B938,INDIRECT(nfl_game_result),MATCH(J$1,INDIRECT(nfl_game_result_header),0),FALSE)),"",VLOOKUP($B938,INDIRECT(nfl_game_result),MATCH(J$1,INDIRECT(nfl_game_result_header),0),FALSE)),"error")</f>
        <v>NYJ</v>
      </c>
      <c r="K938" t="str">
        <f ca="1">IFERROR(IF(ISBLANK(VLOOKUP($B938,INDIRECT(nfl_game_result),MATCH(K$1,INDIRECT(nfl_game_result_header),0),FALSE)),"",VLOOKUP($B938,INDIRECT(nfl_game_result),MATCH(K$1,INDIRECT(nfl_game_result_header),0),FALSE)),"error")</f>
        <v>NYJ</v>
      </c>
      <c r="L938" s="23" t="str">
        <f ca="1">IFERROR(IF(ISBLANK(VLOOKUP($B938,INDIRECT(nfl_game_result),MATCH(L$1,INDIRECT(nfl_game_result_header),0),FALSE)),"",VLOOKUP($B938,INDIRECT(nfl_game_result),MATCH(L$1,INDIRECT(nfl_game_result_header),0),FALSE)),"error")</f>
        <v/>
      </c>
      <c r="M938" t="s">
        <v>16</v>
      </c>
      <c r="N938">
        <v>-1</v>
      </c>
      <c r="O938" t="s">
        <v>85</v>
      </c>
      <c r="V938" s="23" t="s">
        <v>416</v>
      </c>
      <c r="W938">
        <f ca="1">VALUE(LEFT(C938, 4))</f>
        <v>2013</v>
      </c>
      <c r="X938">
        <f ca="1">VALUE(MID(C938,6,FIND("_",C938,6)-6))</f>
        <v>14</v>
      </c>
      <c r="Y938" t="str">
        <f ca="1">IF(NOT(OR(ISBLANK(D938),ISBLANK(E938),D938="",E938="")),D938-E938,"")</f>
        <v/>
      </c>
      <c r="Z938" t="str">
        <f ca="1">IF(OR(NOT(ISNUMBER(D938)),ISBLANK(D938),D938="",ISBLANK(N938)),"",ABS(D938-N938))</f>
        <v/>
      </c>
      <c r="AA938">
        <f ca="1">IF(OR(ISBLANK(J938),ISBLANK(O938),J938="",O938=""),"",IF(J938=O938,1,0))</f>
        <v>0</v>
      </c>
      <c r="AB938" t="str">
        <f ca="1">IF(OR(ISBLANK(K938),ISBLANK(Q938),K938="",Q938=""),"",IF(K938=Q938,1,0))</f>
        <v/>
      </c>
      <c r="AC938" s="23" t="str">
        <f t="shared" ca="1" si="14"/>
        <v/>
      </c>
    </row>
    <row r="939" spans="1:29" x14ac:dyDescent="0.25">
      <c r="A939" s="23">
        <v>938</v>
      </c>
      <c r="B939">
        <v>468</v>
      </c>
      <c r="C939" t="str">
        <f ca="1">IFERROR(VLOOKUP($B939,INDIRECT(nfl_game_result),MATCH(C$1,INDIRECT(nfl_game_result_header),0),FALSE),"error")</f>
        <v>2013_14_MIA@PIT</v>
      </c>
      <c r="D939" t="str">
        <f ca="1">IFERROR(IF(ISBLANK(VLOOKUP($B939,INDIRECT(nfl_game_result),MATCH(D$1,INDIRECT(nfl_game_result_header),0),FALSE)),"",VLOOKUP($B939,INDIRECT(nfl_game_result),MATCH(D$1,INDIRECT(nfl_game_result_header),0),FALSE)),"error")</f>
        <v/>
      </c>
      <c r="E939">
        <f ca="1">IFERROR(IF(ISBLANK(VLOOKUP($B939,INDIRECT(nfl_game_result),MATCH(E$1,INDIRECT(nfl_game_result_header),0),FALSE)),"",VLOOKUP($B939,INDIRECT(nfl_game_result),MATCH(E$1,INDIRECT(nfl_game_result_header),0),FALSE)),"error")</f>
        <v>-3.5</v>
      </c>
      <c r="F939" s="23" t="str">
        <f ca="1">IFERROR(IF(ISBLANK(VLOOKUP($B939,INDIRECT(nfl_game_result),MATCH(F$1,INDIRECT(nfl_game_result_header),0),FALSE)),"",VLOOKUP($B939,INDIRECT(nfl_game_result),MATCH(F$1,INDIRECT(nfl_game_result_header),0),FALSE)),"error")</f>
        <v/>
      </c>
      <c r="G939" s="23" t="str">
        <f ca="1">IFERROR(IF(ISBLANK(VLOOKUP($B939,INDIRECT(nfl_game_result),MATCH(G$1,INDIRECT(nfl_game_result_header),0),FALSE)),"",VLOOKUP($B939,INDIRECT(nfl_game_result),MATCH(G$1,INDIRECT(nfl_game_result_header),0),FALSE)),"error")</f>
        <v/>
      </c>
      <c r="H939">
        <f ca="1">IFERROR(IF(ISBLANK(VLOOKUP($B939,INDIRECT(nfl_game_result),MATCH(H$1,INDIRECT(nfl_game_result_header),0),FALSE)),"",VLOOKUP($B939,INDIRECT(nfl_game_result),MATCH(H$1,INDIRECT(nfl_game_result_header),0),FALSE)),"error")</f>
        <v>28</v>
      </c>
      <c r="I939">
        <f ca="1">IFERROR(IF(ISBLANK(VLOOKUP($B939,INDIRECT(nfl_game_result),MATCH(I$1,INDIRECT(nfl_game_result_header),0),FALSE)),"",VLOOKUP($B939,INDIRECT(nfl_game_result),MATCH(I$1,INDIRECT(nfl_game_result_header),0),FALSE)),"error")</f>
        <v>34</v>
      </c>
      <c r="J939" t="str">
        <f ca="1">IFERROR(IF(ISBLANK(VLOOKUP($B939,INDIRECT(nfl_game_result),MATCH(J$1,INDIRECT(nfl_game_result_header),0),FALSE)),"",VLOOKUP($B939,INDIRECT(nfl_game_result),MATCH(J$1,INDIRECT(nfl_game_result_header),0),FALSE)),"error")</f>
        <v>MIA</v>
      </c>
      <c r="K939" t="str">
        <f ca="1">IFERROR(IF(ISBLANK(VLOOKUP($B939,INDIRECT(nfl_game_result),MATCH(K$1,INDIRECT(nfl_game_result_header),0),FALSE)),"",VLOOKUP($B939,INDIRECT(nfl_game_result),MATCH(K$1,INDIRECT(nfl_game_result_header),0),FALSE)),"error")</f>
        <v>MIA</v>
      </c>
      <c r="L939" s="23" t="str">
        <f ca="1">IFERROR(IF(ISBLANK(VLOOKUP($B939,INDIRECT(nfl_game_result),MATCH(L$1,INDIRECT(nfl_game_result_header),0),FALSE)),"",VLOOKUP($B939,INDIRECT(nfl_game_result),MATCH(L$1,INDIRECT(nfl_game_result_header),0),FALSE)),"error")</f>
        <v/>
      </c>
      <c r="M939" t="s">
        <v>16</v>
      </c>
      <c r="N939">
        <v>-3</v>
      </c>
      <c r="O939" t="s">
        <v>79</v>
      </c>
      <c r="V939" s="23" t="s">
        <v>416</v>
      </c>
      <c r="W939">
        <f ca="1">VALUE(LEFT(C939, 4))</f>
        <v>2013</v>
      </c>
      <c r="X939">
        <f ca="1">VALUE(MID(C939,6,FIND("_",C939,6)-6))</f>
        <v>14</v>
      </c>
      <c r="Y939" t="str">
        <f ca="1">IF(NOT(OR(ISBLANK(D939),ISBLANK(E939),D939="",E939="")),D939-E939,"")</f>
        <v/>
      </c>
      <c r="Z939" t="str">
        <f ca="1">IF(OR(NOT(ISNUMBER(D939)),ISBLANK(D939),D939="",ISBLANK(N939)),"",ABS(D939-N939))</f>
        <v/>
      </c>
      <c r="AA939">
        <f ca="1">IF(OR(ISBLANK(J939),ISBLANK(O939),J939="",O939=""),"",IF(J939=O939,1,0))</f>
        <v>1</v>
      </c>
      <c r="AB939" t="str">
        <f ca="1">IF(OR(ISBLANK(K939),ISBLANK(Q939),K939="",Q939=""),"",IF(K939=Q939,1,0))</f>
        <v/>
      </c>
      <c r="AC939" s="23" t="str">
        <f t="shared" ca="1" si="14"/>
        <v/>
      </c>
    </row>
    <row r="940" spans="1:29" x14ac:dyDescent="0.25">
      <c r="A940" s="23">
        <v>939</v>
      </c>
      <c r="B940">
        <v>469</v>
      </c>
      <c r="C940" t="str">
        <f ca="1">IFERROR(VLOOKUP($B940,INDIRECT(nfl_game_result),MATCH(C$1,INDIRECT(nfl_game_result_header),0),FALSE),"error")</f>
        <v>2013_14_MIN@BAL</v>
      </c>
      <c r="D940" t="str">
        <f ca="1">IFERROR(IF(ISBLANK(VLOOKUP($B940,INDIRECT(nfl_game_result),MATCH(D$1,INDIRECT(nfl_game_result_header),0),FALSE)),"",VLOOKUP($B940,INDIRECT(nfl_game_result),MATCH(D$1,INDIRECT(nfl_game_result_header),0),FALSE)),"error")</f>
        <v/>
      </c>
      <c r="E940">
        <f ca="1">IFERROR(IF(ISBLANK(VLOOKUP($B940,INDIRECT(nfl_game_result),MATCH(E$1,INDIRECT(nfl_game_result_header),0),FALSE)),"",VLOOKUP($B940,INDIRECT(nfl_game_result),MATCH(E$1,INDIRECT(nfl_game_result_header),0),FALSE)),"error")</f>
        <v>-7.5</v>
      </c>
      <c r="F940" s="23" t="str">
        <f ca="1">IFERROR(IF(ISBLANK(VLOOKUP($B940,INDIRECT(nfl_game_result),MATCH(F$1,INDIRECT(nfl_game_result_header),0),FALSE)),"",VLOOKUP($B940,INDIRECT(nfl_game_result),MATCH(F$1,INDIRECT(nfl_game_result_header),0),FALSE)),"error")</f>
        <v/>
      </c>
      <c r="G940" s="23" t="str">
        <f ca="1">IFERROR(IF(ISBLANK(VLOOKUP($B940,INDIRECT(nfl_game_result),MATCH(G$1,INDIRECT(nfl_game_result_header),0),FALSE)),"",VLOOKUP($B940,INDIRECT(nfl_game_result),MATCH(G$1,INDIRECT(nfl_game_result_header),0),FALSE)),"error")</f>
        <v/>
      </c>
      <c r="H940">
        <f ca="1">IFERROR(IF(ISBLANK(VLOOKUP($B940,INDIRECT(nfl_game_result),MATCH(H$1,INDIRECT(nfl_game_result_header),0),FALSE)),"",VLOOKUP($B940,INDIRECT(nfl_game_result),MATCH(H$1,INDIRECT(nfl_game_result_header),0),FALSE)),"error")</f>
        <v>29</v>
      </c>
      <c r="I940">
        <f ca="1">IFERROR(IF(ISBLANK(VLOOKUP($B940,INDIRECT(nfl_game_result),MATCH(I$1,INDIRECT(nfl_game_result_header),0),FALSE)),"",VLOOKUP($B940,INDIRECT(nfl_game_result),MATCH(I$1,INDIRECT(nfl_game_result_header),0),FALSE)),"error")</f>
        <v>26</v>
      </c>
      <c r="J940" t="str">
        <f ca="1">IFERROR(IF(ISBLANK(VLOOKUP($B940,INDIRECT(nfl_game_result),MATCH(J$1,INDIRECT(nfl_game_result_header),0),FALSE)),"",VLOOKUP($B940,INDIRECT(nfl_game_result),MATCH(J$1,INDIRECT(nfl_game_result_header),0),FALSE)),"error")</f>
        <v>MIN</v>
      </c>
      <c r="K940" t="str">
        <f ca="1">IFERROR(IF(ISBLANK(VLOOKUP($B940,INDIRECT(nfl_game_result),MATCH(K$1,INDIRECT(nfl_game_result_header),0),FALSE)),"",VLOOKUP($B940,INDIRECT(nfl_game_result),MATCH(K$1,INDIRECT(nfl_game_result_header),0),FALSE)),"error")</f>
        <v>BAL</v>
      </c>
      <c r="L940" s="23" t="str">
        <f ca="1">IFERROR(IF(ISBLANK(VLOOKUP($B940,INDIRECT(nfl_game_result),MATCH(L$1,INDIRECT(nfl_game_result_header),0),FALSE)),"",VLOOKUP($B940,INDIRECT(nfl_game_result),MATCH(L$1,INDIRECT(nfl_game_result_header),0),FALSE)),"error")</f>
        <v/>
      </c>
      <c r="M940" t="s">
        <v>16</v>
      </c>
      <c r="N940">
        <v>-7</v>
      </c>
      <c r="O940" t="s">
        <v>80</v>
      </c>
      <c r="V940" s="23" t="s">
        <v>416</v>
      </c>
      <c r="W940">
        <f ca="1">VALUE(LEFT(C940, 4))</f>
        <v>2013</v>
      </c>
      <c r="X940">
        <f ca="1">VALUE(MID(C940,6,FIND("_",C940,6)-6))</f>
        <v>14</v>
      </c>
      <c r="Y940" t="str">
        <f ca="1">IF(NOT(OR(ISBLANK(D940),ISBLANK(E940),D940="",E940="")),D940-E940,"")</f>
        <v/>
      </c>
      <c r="Z940" t="str">
        <f ca="1">IF(OR(NOT(ISNUMBER(D940)),ISBLANK(D940),D940="",ISBLANK(N940)),"",ABS(D940-N940))</f>
        <v/>
      </c>
      <c r="AA940">
        <f ca="1">IF(OR(ISBLANK(J940),ISBLANK(O940),J940="",O940=""),"",IF(J940=O940,1,0))</f>
        <v>1</v>
      </c>
      <c r="AB940" t="str">
        <f ca="1">IF(OR(ISBLANK(K940),ISBLANK(Q940),K940="",Q940=""),"",IF(K940=Q940,1,0))</f>
        <v/>
      </c>
      <c r="AC940" s="23" t="str">
        <f t="shared" ca="1" si="14"/>
        <v/>
      </c>
    </row>
    <row r="941" spans="1:29" x14ac:dyDescent="0.25">
      <c r="A941" s="23">
        <v>940</v>
      </c>
      <c r="B941">
        <v>470</v>
      </c>
      <c r="C941" t="str">
        <f ca="1">IFERROR(VLOOKUP($B941,INDIRECT(nfl_game_result),MATCH(C$1,INDIRECT(nfl_game_result_header),0),FALSE),"error")</f>
        <v>2013_14_TEN@DEN</v>
      </c>
      <c r="D941" t="str">
        <f ca="1">IFERROR(IF(ISBLANK(VLOOKUP($B941,INDIRECT(nfl_game_result),MATCH(D$1,INDIRECT(nfl_game_result_header),0),FALSE)),"",VLOOKUP($B941,INDIRECT(nfl_game_result),MATCH(D$1,INDIRECT(nfl_game_result_header),0),FALSE)),"error")</f>
        <v/>
      </c>
      <c r="E941">
        <f ca="1">IFERROR(IF(ISBLANK(VLOOKUP($B941,INDIRECT(nfl_game_result),MATCH(E$1,INDIRECT(nfl_game_result_header),0),FALSE)),"",VLOOKUP($B941,INDIRECT(nfl_game_result),MATCH(E$1,INDIRECT(nfl_game_result_header),0),FALSE)),"error")</f>
        <v>-12.5</v>
      </c>
      <c r="F941" s="23" t="str">
        <f ca="1">IFERROR(IF(ISBLANK(VLOOKUP($B941,INDIRECT(nfl_game_result),MATCH(F$1,INDIRECT(nfl_game_result_header),0),FALSE)),"",VLOOKUP($B941,INDIRECT(nfl_game_result),MATCH(F$1,INDIRECT(nfl_game_result_header),0),FALSE)),"error")</f>
        <v/>
      </c>
      <c r="G941" s="23" t="str">
        <f ca="1">IFERROR(IF(ISBLANK(VLOOKUP($B941,INDIRECT(nfl_game_result),MATCH(G$1,INDIRECT(nfl_game_result_header),0),FALSE)),"",VLOOKUP($B941,INDIRECT(nfl_game_result),MATCH(G$1,INDIRECT(nfl_game_result_header),0),FALSE)),"error")</f>
        <v/>
      </c>
      <c r="H941">
        <f ca="1">IFERROR(IF(ISBLANK(VLOOKUP($B941,INDIRECT(nfl_game_result),MATCH(H$1,INDIRECT(nfl_game_result_header),0),FALSE)),"",VLOOKUP($B941,INDIRECT(nfl_game_result),MATCH(H$1,INDIRECT(nfl_game_result_header),0),FALSE)),"error")</f>
        <v>51</v>
      </c>
      <c r="I941">
        <f ca="1">IFERROR(IF(ISBLANK(VLOOKUP($B941,INDIRECT(nfl_game_result),MATCH(I$1,INDIRECT(nfl_game_result_header),0),FALSE)),"",VLOOKUP($B941,INDIRECT(nfl_game_result),MATCH(I$1,INDIRECT(nfl_game_result_header),0),FALSE)),"error")</f>
        <v>28</v>
      </c>
      <c r="J941" t="str">
        <f ca="1">IFERROR(IF(ISBLANK(VLOOKUP($B941,INDIRECT(nfl_game_result),MATCH(J$1,INDIRECT(nfl_game_result_header),0),FALSE)),"",VLOOKUP($B941,INDIRECT(nfl_game_result),MATCH(J$1,INDIRECT(nfl_game_result_header),0),FALSE)),"error")</f>
        <v>DEN</v>
      </c>
      <c r="K941" t="str">
        <f ca="1">IFERROR(IF(ISBLANK(VLOOKUP($B941,INDIRECT(nfl_game_result),MATCH(K$1,INDIRECT(nfl_game_result_header),0),FALSE)),"",VLOOKUP($B941,INDIRECT(nfl_game_result),MATCH(K$1,INDIRECT(nfl_game_result_header),0),FALSE)),"error")</f>
        <v>DEN</v>
      </c>
      <c r="L941" s="23" t="str">
        <f ca="1">IFERROR(IF(ISBLANK(VLOOKUP($B941,INDIRECT(nfl_game_result),MATCH(L$1,INDIRECT(nfl_game_result_header),0),FALSE)),"",VLOOKUP($B941,INDIRECT(nfl_game_result),MATCH(L$1,INDIRECT(nfl_game_result_header),0),FALSE)),"error")</f>
        <v/>
      </c>
      <c r="M941" t="s">
        <v>16</v>
      </c>
      <c r="N941">
        <v>-13</v>
      </c>
      <c r="O941" t="s">
        <v>72</v>
      </c>
      <c r="V941" s="23" t="s">
        <v>416</v>
      </c>
      <c r="W941">
        <f ca="1">VALUE(LEFT(C941, 4))</f>
        <v>2013</v>
      </c>
      <c r="X941">
        <f ca="1">VALUE(MID(C941,6,FIND("_",C941,6)-6))</f>
        <v>14</v>
      </c>
      <c r="Y941" t="str">
        <f ca="1">IF(NOT(OR(ISBLANK(D941),ISBLANK(E941),D941="",E941="")),D941-E941,"")</f>
        <v/>
      </c>
      <c r="Z941" t="str">
        <f ca="1">IF(OR(NOT(ISNUMBER(D941)),ISBLANK(D941),D941="",ISBLANK(N941)),"",ABS(D941-N941))</f>
        <v/>
      </c>
      <c r="AA941">
        <f ca="1">IF(OR(ISBLANK(J941),ISBLANK(O941),J941="",O941=""),"",IF(J941=O941,1,0))</f>
        <v>1</v>
      </c>
      <c r="AB941" t="str">
        <f ca="1">IF(OR(ISBLANK(K941),ISBLANK(Q941),K941="",Q941=""),"",IF(K941=Q941,1,0))</f>
        <v/>
      </c>
      <c r="AC941" s="23" t="str">
        <f t="shared" ca="1" si="14"/>
        <v/>
      </c>
    </row>
    <row r="942" spans="1:29" x14ac:dyDescent="0.25">
      <c r="A942" s="23">
        <v>941</v>
      </c>
      <c r="B942">
        <v>471</v>
      </c>
      <c r="C942" t="str">
        <f ca="1">IFERROR(VLOOKUP($B942,INDIRECT(nfl_game_result),MATCH(C$1,INDIRECT(nfl_game_result_header),0),FALSE),"error")</f>
        <v>2013_14_STL@ARI</v>
      </c>
      <c r="D942" t="str">
        <f ca="1">IFERROR(IF(ISBLANK(VLOOKUP($B942,INDIRECT(nfl_game_result),MATCH(D$1,INDIRECT(nfl_game_result_header),0),FALSE)),"",VLOOKUP($B942,INDIRECT(nfl_game_result),MATCH(D$1,INDIRECT(nfl_game_result_header),0),FALSE)),"error")</f>
        <v/>
      </c>
      <c r="E942">
        <f ca="1">IFERROR(IF(ISBLANK(VLOOKUP($B942,INDIRECT(nfl_game_result),MATCH(E$1,INDIRECT(nfl_game_result_header),0),FALSE)),"",VLOOKUP($B942,INDIRECT(nfl_game_result),MATCH(E$1,INDIRECT(nfl_game_result_header),0),FALSE)),"error")</f>
        <v>-6.5</v>
      </c>
      <c r="F942" s="23" t="str">
        <f ca="1">IFERROR(IF(ISBLANK(VLOOKUP($B942,INDIRECT(nfl_game_result),MATCH(F$1,INDIRECT(nfl_game_result_header),0),FALSE)),"",VLOOKUP($B942,INDIRECT(nfl_game_result),MATCH(F$1,INDIRECT(nfl_game_result_header),0),FALSE)),"error")</f>
        <v/>
      </c>
      <c r="G942" s="23" t="str">
        <f ca="1">IFERROR(IF(ISBLANK(VLOOKUP($B942,INDIRECT(nfl_game_result),MATCH(G$1,INDIRECT(nfl_game_result_header),0),FALSE)),"",VLOOKUP($B942,INDIRECT(nfl_game_result),MATCH(G$1,INDIRECT(nfl_game_result_header),0),FALSE)),"error")</f>
        <v/>
      </c>
      <c r="H942">
        <f ca="1">IFERROR(IF(ISBLANK(VLOOKUP($B942,INDIRECT(nfl_game_result),MATCH(H$1,INDIRECT(nfl_game_result_header),0),FALSE)),"",VLOOKUP($B942,INDIRECT(nfl_game_result),MATCH(H$1,INDIRECT(nfl_game_result_header),0),FALSE)),"error")</f>
        <v>30</v>
      </c>
      <c r="I942">
        <f ca="1">IFERROR(IF(ISBLANK(VLOOKUP($B942,INDIRECT(nfl_game_result),MATCH(I$1,INDIRECT(nfl_game_result_header),0),FALSE)),"",VLOOKUP($B942,INDIRECT(nfl_game_result),MATCH(I$1,INDIRECT(nfl_game_result_header),0),FALSE)),"error")</f>
        <v>10</v>
      </c>
      <c r="J942" t="str">
        <f ca="1">IFERROR(IF(ISBLANK(VLOOKUP($B942,INDIRECT(nfl_game_result),MATCH(J$1,INDIRECT(nfl_game_result_header),0),FALSE)),"",VLOOKUP($B942,INDIRECT(nfl_game_result),MATCH(J$1,INDIRECT(nfl_game_result_header),0),FALSE)),"error")</f>
        <v>ARI</v>
      </c>
      <c r="K942" t="str">
        <f ca="1">IFERROR(IF(ISBLANK(VLOOKUP($B942,INDIRECT(nfl_game_result),MATCH(K$1,INDIRECT(nfl_game_result_header),0),FALSE)),"",VLOOKUP($B942,INDIRECT(nfl_game_result),MATCH(K$1,INDIRECT(nfl_game_result_header),0),FALSE)),"error")</f>
        <v>ARI</v>
      </c>
      <c r="L942" s="23" t="str">
        <f ca="1">IFERROR(IF(ISBLANK(VLOOKUP($B942,INDIRECT(nfl_game_result),MATCH(L$1,INDIRECT(nfl_game_result_header),0),FALSE)),"",VLOOKUP($B942,INDIRECT(nfl_game_result),MATCH(L$1,INDIRECT(nfl_game_result_header),0),FALSE)),"error")</f>
        <v/>
      </c>
      <c r="M942" t="s">
        <v>16</v>
      </c>
      <c r="N942">
        <v>-7</v>
      </c>
      <c r="O942" t="s">
        <v>64</v>
      </c>
      <c r="V942" s="23" t="s">
        <v>416</v>
      </c>
      <c r="W942">
        <f ca="1">VALUE(LEFT(C942, 4))</f>
        <v>2013</v>
      </c>
      <c r="X942">
        <f ca="1">VALUE(MID(C942,6,FIND("_",C942,6)-6))</f>
        <v>14</v>
      </c>
      <c r="Y942" t="str">
        <f ca="1">IF(NOT(OR(ISBLANK(D942),ISBLANK(E942),D942="",E942="")),D942-E942,"")</f>
        <v/>
      </c>
      <c r="Z942" t="str">
        <f ca="1">IF(OR(NOT(ISNUMBER(D942)),ISBLANK(D942),D942="",ISBLANK(N942)),"",ABS(D942-N942))</f>
        <v/>
      </c>
      <c r="AA942">
        <f ca="1">IF(OR(ISBLANK(J942),ISBLANK(O942),J942="",O942=""),"",IF(J942=O942,1,0))</f>
        <v>1</v>
      </c>
      <c r="AB942" t="str">
        <f ca="1">IF(OR(ISBLANK(K942),ISBLANK(Q942),K942="",Q942=""),"",IF(K942=Q942,1,0))</f>
        <v/>
      </c>
      <c r="AC942" s="23" t="str">
        <f t="shared" ca="1" si="14"/>
        <v/>
      </c>
    </row>
    <row r="943" spans="1:29" x14ac:dyDescent="0.25">
      <c r="A943" s="23">
        <v>942</v>
      </c>
      <c r="B943">
        <v>472</v>
      </c>
      <c r="C943" t="str">
        <f ca="1">IFERROR(VLOOKUP($B943,INDIRECT(nfl_game_result),MATCH(C$1,INDIRECT(nfl_game_result_header),0),FALSE),"error")</f>
        <v>2013_14_NYG@SD</v>
      </c>
      <c r="D943" t="str">
        <f ca="1">IFERROR(IF(ISBLANK(VLOOKUP($B943,INDIRECT(nfl_game_result),MATCH(D$1,INDIRECT(nfl_game_result_header),0),FALSE)),"",VLOOKUP($B943,INDIRECT(nfl_game_result),MATCH(D$1,INDIRECT(nfl_game_result_header),0),FALSE)),"error")</f>
        <v/>
      </c>
      <c r="E943">
        <f ca="1">IFERROR(IF(ISBLANK(VLOOKUP($B943,INDIRECT(nfl_game_result),MATCH(E$1,INDIRECT(nfl_game_result_header),0),FALSE)),"",VLOOKUP($B943,INDIRECT(nfl_game_result),MATCH(E$1,INDIRECT(nfl_game_result_header),0),FALSE)),"error")</f>
        <v>-3.5</v>
      </c>
      <c r="F943" s="23" t="str">
        <f ca="1">IFERROR(IF(ISBLANK(VLOOKUP($B943,INDIRECT(nfl_game_result),MATCH(F$1,INDIRECT(nfl_game_result_header),0),FALSE)),"",VLOOKUP($B943,INDIRECT(nfl_game_result),MATCH(F$1,INDIRECT(nfl_game_result_header),0),FALSE)),"error")</f>
        <v/>
      </c>
      <c r="G943" s="23" t="str">
        <f ca="1">IFERROR(IF(ISBLANK(VLOOKUP($B943,INDIRECT(nfl_game_result),MATCH(G$1,INDIRECT(nfl_game_result_header),0),FALSE)),"",VLOOKUP($B943,INDIRECT(nfl_game_result),MATCH(G$1,INDIRECT(nfl_game_result_header),0),FALSE)),"error")</f>
        <v/>
      </c>
      <c r="H943">
        <f ca="1">IFERROR(IF(ISBLANK(VLOOKUP($B943,INDIRECT(nfl_game_result),MATCH(H$1,INDIRECT(nfl_game_result_header),0),FALSE)),"",VLOOKUP($B943,INDIRECT(nfl_game_result),MATCH(H$1,INDIRECT(nfl_game_result_header),0),FALSE)),"error")</f>
        <v>37</v>
      </c>
      <c r="I943">
        <f ca="1">IFERROR(IF(ISBLANK(VLOOKUP($B943,INDIRECT(nfl_game_result),MATCH(I$1,INDIRECT(nfl_game_result_header),0),FALSE)),"",VLOOKUP($B943,INDIRECT(nfl_game_result),MATCH(I$1,INDIRECT(nfl_game_result_header),0),FALSE)),"error")</f>
        <v>14</v>
      </c>
      <c r="J943" t="str">
        <f ca="1">IFERROR(IF(ISBLANK(VLOOKUP($B943,INDIRECT(nfl_game_result),MATCH(J$1,INDIRECT(nfl_game_result_header),0),FALSE)),"",VLOOKUP($B943,INDIRECT(nfl_game_result),MATCH(J$1,INDIRECT(nfl_game_result_header),0),FALSE)),"error")</f>
        <v>SD</v>
      </c>
      <c r="K943" t="str">
        <f ca="1">IFERROR(IF(ISBLANK(VLOOKUP($B943,INDIRECT(nfl_game_result),MATCH(K$1,INDIRECT(nfl_game_result_header),0),FALSE)),"",VLOOKUP($B943,INDIRECT(nfl_game_result),MATCH(K$1,INDIRECT(nfl_game_result_header),0),FALSE)),"error")</f>
        <v>SD</v>
      </c>
      <c r="L943" s="23" t="str">
        <f ca="1">IFERROR(IF(ISBLANK(VLOOKUP($B943,INDIRECT(nfl_game_result),MATCH(L$1,INDIRECT(nfl_game_result_header),0),FALSE)),"",VLOOKUP($B943,INDIRECT(nfl_game_result),MATCH(L$1,INDIRECT(nfl_game_result_header),0),FALSE)),"error")</f>
        <v/>
      </c>
      <c r="M943" t="s">
        <v>16</v>
      </c>
      <c r="N943">
        <v>-7</v>
      </c>
      <c r="O943" t="s">
        <v>88</v>
      </c>
      <c r="V943" s="23" t="s">
        <v>416</v>
      </c>
      <c r="W943">
        <f ca="1">VALUE(LEFT(C943, 4))</f>
        <v>2013</v>
      </c>
      <c r="X943">
        <f ca="1">VALUE(MID(C943,6,FIND("_",C943,6)-6))</f>
        <v>14</v>
      </c>
      <c r="Y943" t="str">
        <f ca="1">IF(NOT(OR(ISBLANK(D943),ISBLANK(E943),D943="",E943="")),D943-E943,"")</f>
        <v/>
      </c>
      <c r="Z943" t="str">
        <f ca="1">IF(OR(NOT(ISNUMBER(D943)),ISBLANK(D943),D943="",ISBLANK(N943)),"",ABS(D943-N943))</f>
        <v/>
      </c>
      <c r="AA943">
        <f ca="1">IF(OR(ISBLANK(J943),ISBLANK(O943),J943="",O943=""),"",IF(J943=O943,1,0))</f>
        <v>1</v>
      </c>
      <c r="AB943" t="str">
        <f ca="1">IF(OR(ISBLANK(K943),ISBLANK(Q943),K943="",Q943=""),"",IF(K943=Q943,1,0))</f>
        <v/>
      </c>
      <c r="AC943" s="23" t="str">
        <f t="shared" ca="1" si="14"/>
        <v/>
      </c>
    </row>
    <row r="944" spans="1:29" x14ac:dyDescent="0.25">
      <c r="A944" s="23">
        <v>943</v>
      </c>
      <c r="B944">
        <v>473</v>
      </c>
      <c r="C944" t="str">
        <f ca="1">IFERROR(VLOOKUP($B944,INDIRECT(nfl_game_result),MATCH(C$1,INDIRECT(nfl_game_result_header),0),FALSE),"error")</f>
        <v>2013_14_SEA@SFO</v>
      </c>
      <c r="D944" t="str">
        <f ca="1">IFERROR(IF(ISBLANK(VLOOKUP($B944,INDIRECT(nfl_game_result),MATCH(D$1,INDIRECT(nfl_game_result_header),0),FALSE)),"",VLOOKUP($B944,INDIRECT(nfl_game_result),MATCH(D$1,INDIRECT(nfl_game_result_header),0),FALSE)),"error")</f>
        <v/>
      </c>
      <c r="E944">
        <f ca="1">IFERROR(IF(ISBLANK(VLOOKUP($B944,INDIRECT(nfl_game_result),MATCH(E$1,INDIRECT(nfl_game_result_header),0),FALSE)),"",VLOOKUP($B944,INDIRECT(nfl_game_result),MATCH(E$1,INDIRECT(nfl_game_result_header),0),FALSE)),"error")</f>
        <v>-2.5</v>
      </c>
      <c r="F944" s="23" t="str">
        <f ca="1">IFERROR(IF(ISBLANK(VLOOKUP($B944,INDIRECT(nfl_game_result),MATCH(F$1,INDIRECT(nfl_game_result_header),0),FALSE)),"",VLOOKUP($B944,INDIRECT(nfl_game_result),MATCH(F$1,INDIRECT(nfl_game_result_header),0),FALSE)),"error")</f>
        <v/>
      </c>
      <c r="G944" s="23" t="str">
        <f ca="1">IFERROR(IF(ISBLANK(VLOOKUP($B944,INDIRECT(nfl_game_result),MATCH(G$1,INDIRECT(nfl_game_result_header),0),FALSE)),"",VLOOKUP($B944,INDIRECT(nfl_game_result),MATCH(G$1,INDIRECT(nfl_game_result_header),0),FALSE)),"error")</f>
        <v/>
      </c>
      <c r="H944">
        <f ca="1">IFERROR(IF(ISBLANK(VLOOKUP($B944,INDIRECT(nfl_game_result),MATCH(H$1,INDIRECT(nfl_game_result_header),0),FALSE)),"",VLOOKUP($B944,INDIRECT(nfl_game_result),MATCH(H$1,INDIRECT(nfl_game_result_header),0),FALSE)),"error")</f>
        <v>19</v>
      </c>
      <c r="I944">
        <f ca="1">IFERROR(IF(ISBLANK(VLOOKUP($B944,INDIRECT(nfl_game_result),MATCH(I$1,INDIRECT(nfl_game_result_header),0),FALSE)),"",VLOOKUP($B944,INDIRECT(nfl_game_result),MATCH(I$1,INDIRECT(nfl_game_result_header),0),FALSE)),"error")</f>
        <v>17</v>
      </c>
      <c r="J944" t="str">
        <f ca="1">IFERROR(IF(ISBLANK(VLOOKUP($B944,INDIRECT(nfl_game_result),MATCH(J$1,INDIRECT(nfl_game_result_header),0),FALSE)),"",VLOOKUP($B944,INDIRECT(nfl_game_result),MATCH(J$1,INDIRECT(nfl_game_result_header),0),FALSE)),"error")</f>
        <v>SEA</v>
      </c>
      <c r="K944" t="str">
        <f ca="1">IFERROR(IF(ISBLANK(VLOOKUP($B944,INDIRECT(nfl_game_result),MATCH(K$1,INDIRECT(nfl_game_result_header),0),FALSE)),"",VLOOKUP($B944,INDIRECT(nfl_game_result),MATCH(K$1,INDIRECT(nfl_game_result_header),0),FALSE)),"error")</f>
        <v>SFO</v>
      </c>
      <c r="L944" s="23" t="str">
        <f ca="1">IFERROR(IF(ISBLANK(VLOOKUP($B944,INDIRECT(nfl_game_result),MATCH(L$1,INDIRECT(nfl_game_result_header),0),FALSE)),"",VLOOKUP($B944,INDIRECT(nfl_game_result),MATCH(L$1,INDIRECT(nfl_game_result_header),0),FALSE)),"error")</f>
        <v/>
      </c>
      <c r="M944" t="s">
        <v>16</v>
      </c>
      <c r="N944">
        <v>-2.5</v>
      </c>
      <c r="O944" t="s">
        <v>89</v>
      </c>
      <c r="V944" s="23" t="s">
        <v>416</v>
      </c>
      <c r="W944">
        <f ca="1">VALUE(LEFT(C944, 4))</f>
        <v>2013</v>
      </c>
      <c r="X944">
        <f ca="1">VALUE(MID(C944,6,FIND("_",C944,6)-6))</f>
        <v>14</v>
      </c>
      <c r="Y944" t="str">
        <f ca="1">IF(NOT(OR(ISBLANK(D944),ISBLANK(E944),D944="",E944="")),D944-E944,"")</f>
        <v/>
      </c>
      <c r="Z944" t="str">
        <f ca="1">IF(OR(NOT(ISNUMBER(D944)),ISBLANK(D944),D944="",ISBLANK(N944)),"",ABS(D944-N944))</f>
        <v/>
      </c>
      <c r="AA944">
        <f ca="1">IF(OR(ISBLANK(J944),ISBLANK(O944),J944="",O944=""),"",IF(J944=O944,1,0))</f>
        <v>1</v>
      </c>
      <c r="AB944" t="str">
        <f ca="1">IF(OR(ISBLANK(K944),ISBLANK(Q944),K944="",Q944=""),"",IF(K944=Q944,1,0))</f>
        <v/>
      </c>
      <c r="AC944" s="23" t="str">
        <f t="shared" ca="1" si="14"/>
        <v/>
      </c>
    </row>
    <row r="945" spans="1:29" x14ac:dyDescent="0.25">
      <c r="A945" s="23">
        <v>944</v>
      </c>
      <c r="B945">
        <v>474</v>
      </c>
      <c r="C945" t="str">
        <f ca="1">IFERROR(VLOOKUP($B945,INDIRECT(nfl_game_result),MATCH(C$1,INDIRECT(nfl_game_result_header),0),FALSE),"error")</f>
        <v>2013_14_CAR@NOR</v>
      </c>
      <c r="D945" t="str">
        <f ca="1">IFERROR(IF(ISBLANK(VLOOKUP($B945,INDIRECT(nfl_game_result),MATCH(D$1,INDIRECT(nfl_game_result_header),0),FALSE)),"",VLOOKUP($B945,INDIRECT(nfl_game_result),MATCH(D$1,INDIRECT(nfl_game_result_header),0),FALSE)),"error")</f>
        <v/>
      </c>
      <c r="E945">
        <f ca="1">IFERROR(IF(ISBLANK(VLOOKUP($B945,INDIRECT(nfl_game_result),MATCH(E$1,INDIRECT(nfl_game_result_header),0),FALSE)),"",VLOOKUP($B945,INDIRECT(nfl_game_result),MATCH(E$1,INDIRECT(nfl_game_result_header),0),FALSE)),"error")</f>
        <v>-3.5</v>
      </c>
      <c r="F945" s="23" t="str">
        <f ca="1">IFERROR(IF(ISBLANK(VLOOKUP($B945,INDIRECT(nfl_game_result),MATCH(F$1,INDIRECT(nfl_game_result_header),0),FALSE)),"",VLOOKUP($B945,INDIRECT(nfl_game_result),MATCH(F$1,INDIRECT(nfl_game_result_header),0),FALSE)),"error")</f>
        <v/>
      </c>
      <c r="G945" s="23" t="str">
        <f ca="1">IFERROR(IF(ISBLANK(VLOOKUP($B945,INDIRECT(nfl_game_result),MATCH(G$1,INDIRECT(nfl_game_result_header),0),FALSE)),"",VLOOKUP($B945,INDIRECT(nfl_game_result),MATCH(G$1,INDIRECT(nfl_game_result_header),0),FALSE)),"error")</f>
        <v/>
      </c>
      <c r="H945">
        <f ca="1">IFERROR(IF(ISBLANK(VLOOKUP($B945,INDIRECT(nfl_game_result),MATCH(H$1,INDIRECT(nfl_game_result_header),0),FALSE)),"",VLOOKUP($B945,INDIRECT(nfl_game_result),MATCH(H$1,INDIRECT(nfl_game_result_header),0),FALSE)),"error")</f>
        <v>31</v>
      </c>
      <c r="I945">
        <f ca="1">IFERROR(IF(ISBLANK(VLOOKUP($B945,INDIRECT(nfl_game_result),MATCH(I$1,INDIRECT(nfl_game_result_header),0),FALSE)),"",VLOOKUP($B945,INDIRECT(nfl_game_result),MATCH(I$1,INDIRECT(nfl_game_result_header),0),FALSE)),"error")</f>
        <v>13</v>
      </c>
      <c r="J945" t="str">
        <f ca="1">IFERROR(IF(ISBLANK(VLOOKUP($B945,INDIRECT(nfl_game_result),MATCH(J$1,INDIRECT(nfl_game_result_header),0),FALSE)),"",VLOOKUP($B945,INDIRECT(nfl_game_result),MATCH(J$1,INDIRECT(nfl_game_result_header),0),FALSE)),"error")</f>
        <v>NOR</v>
      </c>
      <c r="K945" t="str">
        <f ca="1">IFERROR(IF(ISBLANK(VLOOKUP($B945,INDIRECT(nfl_game_result),MATCH(K$1,INDIRECT(nfl_game_result_header),0),FALSE)),"",VLOOKUP($B945,INDIRECT(nfl_game_result),MATCH(K$1,INDIRECT(nfl_game_result_header),0),FALSE)),"error")</f>
        <v>NOR</v>
      </c>
      <c r="L945" s="23" t="str">
        <f ca="1">IFERROR(IF(ISBLANK(VLOOKUP($B945,INDIRECT(nfl_game_result),MATCH(L$1,INDIRECT(nfl_game_result_header),0),FALSE)),"",VLOOKUP($B945,INDIRECT(nfl_game_result),MATCH(L$1,INDIRECT(nfl_game_result_header),0),FALSE)),"error")</f>
        <v/>
      </c>
      <c r="M945" t="s">
        <v>16</v>
      </c>
      <c r="N945">
        <v>-4</v>
      </c>
      <c r="O945" t="s">
        <v>67</v>
      </c>
      <c r="V945" s="23" t="s">
        <v>416</v>
      </c>
      <c r="W945">
        <f ca="1">VALUE(LEFT(C945, 4))</f>
        <v>2013</v>
      </c>
      <c r="X945">
        <f ca="1">VALUE(MID(C945,6,FIND("_",C945,6)-6))</f>
        <v>14</v>
      </c>
      <c r="Y945" t="str">
        <f ca="1">IF(NOT(OR(ISBLANK(D945),ISBLANK(E945),D945="",E945="")),D945-E945,"")</f>
        <v/>
      </c>
      <c r="Z945" t="str">
        <f ca="1">IF(OR(NOT(ISNUMBER(D945)),ISBLANK(D945),D945="",ISBLANK(N945)),"",ABS(D945-N945))</f>
        <v/>
      </c>
      <c r="AA945">
        <f ca="1">IF(OR(ISBLANK(J945),ISBLANK(O945),J945="",O945=""),"",IF(J945=O945,1,0))</f>
        <v>0</v>
      </c>
      <c r="AB945" t="str">
        <f ca="1">IF(OR(ISBLANK(K945),ISBLANK(Q945),K945="",Q945=""),"",IF(K945=Q945,1,0))</f>
        <v/>
      </c>
      <c r="AC945" s="23" t="str">
        <f t="shared" ca="1" si="14"/>
        <v/>
      </c>
    </row>
    <row r="946" spans="1:29" x14ac:dyDescent="0.25">
      <c r="A946" s="23">
        <v>945</v>
      </c>
      <c r="B946">
        <v>475</v>
      </c>
      <c r="C946" t="str">
        <f ca="1">IFERROR(VLOOKUP($B946,INDIRECT(nfl_game_result),MATCH(C$1,INDIRECT(nfl_game_result_header),0),FALSE),"error")</f>
        <v>2013_14_DAL@CHI</v>
      </c>
      <c r="D946" t="str">
        <f ca="1">IFERROR(IF(ISBLANK(VLOOKUP($B946,INDIRECT(nfl_game_result),MATCH(D$1,INDIRECT(nfl_game_result_header),0),FALSE)),"",VLOOKUP($B946,INDIRECT(nfl_game_result),MATCH(D$1,INDIRECT(nfl_game_result_header),0),FALSE)),"error")</f>
        <v/>
      </c>
      <c r="E946">
        <f ca="1">IFERROR(IF(ISBLANK(VLOOKUP($B946,INDIRECT(nfl_game_result),MATCH(E$1,INDIRECT(nfl_game_result_header),0),FALSE)),"",VLOOKUP($B946,INDIRECT(nfl_game_result),MATCH(E$1,INDIRECT(nfl_game_result_header),0),FALSE)),"error")</f>
        <v>1.5</v>
      </c>
      <c r="F946" s="23" t="str">
        <f ca="1">IFERROR(IF(ISBLANK(VLOOKUP($B946,INDIRECT(nfl_game_result),MATCH(F$1,INDIRECT(nfl_game_result_header),0),FALSE)),"",VLOOKUP($B946,INDIRECT(nfl_game_result),MATCH(F$1,INDIRECT(nfl_game_result_header),0),FALSE)),"error")</f>
        <v/>
      </c>
      <c r="G946" s="23" t="str">
        <f ca="1">IFERROR(IF(ISBLANK(VLOOKUP($B946,INDIRECT(nfl_game_result),MATCH(G$1,INDIRECT(nfl_game_result_header),0),FALSE)),"",VLOOKUP($B946,INDIRECT(nfl_game_result),MATCH(G$1,INDIRECT(nfl_game_result_header),0),FALSE)),"error")</f>
        <v/>
      </c>
      <c r="H946">
        <f ca="1">IFERROR(IF(ISBLANK(VLOOKUP($B946,INDIRECT(nfl_game_result),MATCH(H$1,INDIRECT(nfl_game_result_header),0),FALSE)),"",VLOOKUP($B946,INDIRECT(nfl_game_result),MATCH(H$1,INDIRECT(nfl_game_result_header),0),FALSE)),"error")</f>
        <v>45</v>
      </c>
      <c r="I946">
        <f ca="1">IFERROR(IF(ISBLANK(VLOOKUP($B946,INDIRECT(nfl_game_result),MATCH(I$1,INDIRECT(nfl_game_result_header),0),FALSE)),"",VLOOKUP($B946,INDIRECT(nfl_game_result),MATCH(I$1,INDIRECT(nfl_game_result_header),0),FALSE)),"error")</f>
        <v>28</v>
      </c>
      <c r="J946" t="str">
        <f ca="1">IFERROR(IF(ISBLANK(VLOOKUP($B946,INDIRECT(nfl_game_result),MATCH(J$1,INDIRECT(nfl_game_result_header),0),FALSE)),"",VLOOKUP($B946,INDIRECT(nfl_game_result),MATCH(J$1,INDIRECT(nfl_game_result_header),0),FALSE)),"error")</f>
        <v>CHI</v>
      </c>
      <c r="K946" t="str">
        <f ca="1">IFERROR(IF(ISBLANK(VLOOKUP($B946,INDIRECT(nfl_game_result),MATCH(K$1,INDIRECT(nfl_game_result_header),0),FALSE)),"",VLOOKUP($B946,INDIRECT(nfl_game_result),MATCH(K$1,INDIRECT(nfl_game_result_header),0),FALSE)),"error")</f>
        <v>CHI</v>
      </c>
      <c r="L946" s="23" t="str">
        <f ca="1">IFERROR(IF(ISBLANK(VLOOKUP($B946,INDIRECT(nfl_game_result),MATCH(L$1,INDIRECT(nfl_game_result_header),0),FALSE)),"",VLOOKUP($B946,INDIRECT(nfl_game_result),MATCH(L$1,INDIRECT(nfl_game_result_header),0),FALSE)),"error")</f>
        <v/>
      </c>
      <c r="M946" t="s">
        <v>16</v>
      </c>
      <c r="N946">
        <v>1</v>
      </c>
      <c r="O946" t="s">
        <v>71</v>
      </c>
      <c r="V946" s="23" t="s">
        <v>416</v>
      </c>
      <c r="W946">
        <f ca="1">VALUE(LEFT(C946, 4))</f>
        <v>2013</v>
      </c>
      <c r="X946">
        <f ca="1">VALUE(MID(C946,6,FIND("_",C946,6)-6))</f>
        <v>14</v>
      </c>
      <c r="Y946" t="str">
        <f ca="1">IF(NOT(OR(ISBLANK(D946),ISBLANK(E946),D946="",E946="")),D946-E946,"")</f>
        <v/>
      </c>
      <c r="Z946" t="str">
        <f ca="1">IF(OR(NOT(ISNUMBER(D946)),ISBLANK(D946),D946="",ISBLANK(N946)),"",ABS(D946-N946))</f>
        <v/>
      </c>
      <c r="AA946">
        <f ca="1">IF(OR(ISBLANK(J946),ISBLANK(O946),J946="",O946=""),"",IF(J946=O946,1,0))</f>
        <v>0</v>
      </c>
      <c r="AB946" t="str">
        <f ca="1">IF(OR(ISBLANK(K946),ISBLANK(Q946),K946="",Q946=""),"",IF(K946=Q946,1,0))</f>
        <v/>
      </c>
      <c r="AC946" s="23" t="str">
        <f t="shared" ca="1" si="14"/>
        <v/>
      </c>
    </row>
    <row r="947" spans="1:29" x14ac:dyDescent="0.25">
      <c r="A947" s="23">
        <v>946</v>
      </c>
      <c r="B947">
        <v>460</v>
      </c>
      <c r="C947" t="str">
        <f ca="1">IFERROR(VLOOKUP($B947,INDIRECT(nfl_game_result),MATCH(C$1,INDIRECT(nfl_game_result_header),0),FALSE),"error")</f>
        <v>2013_14_HOU@JAX</v>
      </c>
      <c r="D947" t="str">
        <f ca="1">IFERROR(IF(ISBLANK(VLOOKUP($B947,INDIRECT(nfl_game_result),MATCH(D$1,INDIRECT(nfl_game_result_header),0),FALSE)),"",VLOOKUP($B947,INDIRECT(nfl_game_result),MATCH(D$1,INDIRECT(nfl_game_result_header),0),FALSE)),"error")</f>
        <v/>
      </c>
      <c r="E947">
        <f ca="1">IFERROR(IF(ISBLANK(VLOOKUP($B947,INDIRECT(nfl_game_result),MATCH(E$1,INDIRECT(nfl_game_result_header),0),FALSE)),"",VLOOKUP($B947,INDIRECT(nfl_game_result),MATCH(E$1,INDIRECT(nfl_game_result_header),0),FALSE)),"error")</f>
        <v>2.5</v>
      </c>
      <c r="F947" s="23" t="str">
        <f ca="1">IFERROR(IF(ISBLANK(VLOOKUP($B947,INDIRECT(nfl_game_result),MATCH(F$1,INDIRECT(nfl_game_result_header),0),FALSE)),"",VLOOKUP($B947,INDIRECT(nfl_game_result),MATCH(F$1,INDIRECT(nfl_game_result_header),0),FALSE)),"error")</f>
        <v/>
      </c>
      <c r="G947" s="23" t="str">
        <f ca="1">IFERROR(IF(ISBLANK(VLOOKUP($B947,INDIRECT(nfl_game_result),MATCH(G$1,INDIRECT(nfl_game_result_header),0),FALSE)),"",VLOOKUP($B947,INDIRECT(nfl_game_result),MATCH(G$1,INDIRECT(nfl_game_result_header),0),FALSE)),"error")</f>
        <v/>
      </c>
      <c r="H947">
        <f ca="1">IFERROR(IF(ISBLANK(VLOOKUP($B947,INDIRECT(nfl_game_result),MATCH(H$1,INDIRECT(nfl_game_result_header),0),FALSE)),"",VLOOKUP($B947,INDIRECT(nfl_game_result),MATCH(H$1,INDIRECT(nfl_game_result_header),0),FALSE)),"error")</f>
        <v>27</v>
      </c>
      <c r="I947">
        <f ca="1">IFERROR(IF(ISBLANK(VLOOKUP($B947,INDIRECT(nfl_game_result),MATCH(I$1,INDIRECT(nfl_game_result_header),0),FALSE)),"",VLOOKUP($B947,INDIRECT(nfl_game_result),MATCH(I$1,INDIRECT(nfl_game_result_header),0),FALSE)),"error")</f>
        <v>20</v>
      </c>
      <c r="J947" t="str">
        <f ca="1">IFERROR(IF(ISBLANK(VLOOKUP($B947,INDIRECT(nfl_game_result),MATCH(J$1,INDIRECT(nfl_game_result_header),0),FALSE)),"",VLOOKUP($B947,INDIRECT(nfl_game_result),MATCH(J$1,INDIRECT(nfl_game_result_header),0),FALSE)),"error")</f>
        <v>JAX</v>
      </c>
      <c r="K947" t="str">
        <f ca="1">IFERROR(IF(ISBLANK(VLOOKUP($B947,INDIRECT(nfl_game_result),MATCH(K$1,INDIRECT(nfl_game_result_header),0),FALSE)),"",VLOOKUP($B947,INDIRECT(nfl_game_result),MATCH(K$1,INDIRECT(nfl_game_result_header),0),FALSE)),"error")</f>
        <v>JAX</v>
      </c>
      <c r="L947" s="23" t="str">
        <f ca="1">IFERROR(IF(ISBLANK(VLOOKUP($B947,INDIRECT(nfl_game_result),MATCH(L$1,INDIRECT(nfl_game_result_header),0),FALSE)),"",VLOOKUP($B947,INDIRECT(nfl_game_result),MATCH(L$1,INDIRECT(nfl_game_result_header),0),FALSE)),"error")</f>
        <v/>
      </c>
      <c r="M947" t="s">
        <v>14</v>
      </c>
      <c r="N947">
        <v>0</v>
      </c>
      <c r="O947" t="s">
        <v>77</v>
      </c>
      <c r="V947" s="23" t="s">
        <v>416</v>
      </c>
      <c r="W947">
        <f ca="1">VALUE(LEFT(C947, 4))</f>
        <v>2013</v>
      </c>
      <c r="X947">
        <f ca="1">VALUE(MID(C947,6,FIND("_",C947,6)-6))</f>
        <v>14</v>
      </c>
      <c r="Y947" t="str">
        <f ca="1">IF(NOT(OR(ISBLANK(D947),ISBLANK(E947),D947="",E947="")),D947-E947,"")</f>
        <v/>
      </c>
      <c r="Z947" t="str">
        <f ca="1">IF(OR(NOT(ISNUMBER(D947)),ISBLANK(D947),D947="",ISBLANK(N947)),"",ABS(D947-N947))</f>
        <v/>
      </c>
      <c r="AA947">
        <f ca="1">IF(OR(ISBLANK(J947),ISBLANK(O947),J947="",O947=""),"",IF(J947=O947,1,0))</f>
        <v>1</v>
      </c>
      <c r="AB947" t="str">
        <f ca="1">IF(OR(ISBLANK(K947),ISBLANK(Q947),K947="",Q947=""),"",IF(K947=Q947,1,0))</f>
        <v/>
      </c>
      <c r="AC947" s="23" t="str">
        <f t="shared" ca="1" si="14"/>
        <v/>
      </c>
    </row>
    <row r="948" spans="1:29" x14ac:dyDescent="0.25">
      <c r="A948" s="23">
        <v>947</v>
      </c>
      <c r="B948">
        <v>461</v>
      </c>
      <c r="C948" t="str">
        <f ca="1">IFERROR(VLOOKUP($B948,INDIRECT(nfl_game_result),MATCH(C$1,INDIRECT(nfl_game_result_header),0),FALSE),"error")</f>
        <v>2013_14_ATL@GBY</v>
      </c>
      <c r="D948" t="str">
        <f ca="1">IFERROR(IF(ISBLANK(VLOOKUP($B948,INDIRECT(nfl_game_result),MATCH(D$1,INDIRECT(nfl_game_result_header),0),FALSE)),"",VLOOKUP($B948,INDIRECT(nfl_game_result),MATCH(D$1,INDIRECT(nfl_game_result_header),0),FALSE)),"error")</f>
        <v/>
      </c>
      <c r="E948">
        <f ca="1">IFERROR(IF(ISBLANK(VLOOKUP($B948,INDIRECT(nfl_game_result),MATCH(E$1,INDIRECT(nfl_game_result_header),0),FALSE)),"",VLOOKUP($B948,INDIRECT(nfl_game_result),MATCH(E$1,INDIRECT(nfl_game_result_header),0),FALSE)),"error")</f>
        <v>-4.5</v>
      </c>
      <c r="F948" s="23" t="str">
        <f ca="1">IFERROR(IF(ISBLANK(VLOOKUP($B948,INDIRECT(nfl_game_result),MATCH(F$1,INDIRECT(nfl_game_result_header),0),FALSE)),"",VLOOKUP($B948,INDIRECT(nfl_game_result),MATCH(F$1,INDIRECT(nfl_game_result_header),0),FALSE)),"error")</f>
        <v/>
      </c>
      <c r="G948" s="23" t="str">
        <f ca="1">IFERROR(IF(ISBLANK(VLOOKUP($B948,INDIRECT(nfl_game_result),MATCH(G$1,INDIRECT(nfl_game_result_header),0),FALSE)),"",VLOOKUP($B948,INDIRECT(nfl_game_result),MATCH(G$1,INDIRECT(nfl_game_result_header),0),FALSE)),"error")</f>
        <v/>
      </c>
      <c r="H948">
        <f ca="1">IFERROR(IF(ISBLANK(VLOOKUP($B948,INDIRECT(nfl_game_result),MATCH(H$1,INDIRECT(nfl_game_result_header),0),FALSE)),"",VLOOKUP($B948,INDIRECT(nfl_game_result),MATCH(H$1,INDIRECT(nfl_game_result_header),0),FALSE)),"error")</f>
        <v>22</v>
      </c>
      <c r="I948">
        <f ca="1">IFERROR(IF(ISBLANK(VLOOKUP($B948,INDIRECT(nfl_game_result),MATCH(I$1,INDIRECT(nfl_game_result_header),0),FALSE)),"",VLOOKUP($B948,INDIRECT(nfl_game_result),MATCH(I$1,INDIRECT(nfl_game_result_header),0),FALSE)),"error")</f>
        <v>21</v>
      </c>
      <c r="J948" t="str">
        <f ca="1">IFERROR(IF(ISBLANK(VLOOKUP($B948,INDIRECT(nfl_game_result),MATCH(J$1,INDIRECT(nfl_game_result_header),0),FALSE)),"",VLOOKUP($B948,INDIRECT(nfl_game_result),MATCH(J$1,INDIRECT(nfl_game_result_header),0),FALSE)),"error")</f>
        <v>ATL</v>
      </c>
      <c r="K948" t="str">
        <f ca="1">IFERROR(IF(ISBLANK(VLOOKUP($B948,INDIRECT(nfl_game_result),MATCH(K$1,INDIRECT(nfl_game_result_header),0),FALSE)),"",VLOOKUP($B948,INDIRECT(nfl_game_result),MATCH(K$1,INDIRECT(nfl_game_result_header),0),FALSE)),"error")</f>
        <v>GBY</v>
      </c>
      <c r="L948" s="23" t="str">
        <f ca="1">IFERROR(IF(ISBLANK(VLOOKUP($B948,INDIRECT(nfl_game_result),MATCH(L$1,INDIRECT(nfl_game_result_header),0),FALSE)),"",VLOOKUP($B948,INDIRECT(nfl_game_result),MATCH(L$1,INDIRECT(nfl_game_result_header),0),FALSE)),"error")</f>
        <v/>
      </c>
      <c r="M948" t="s">
        <v>14</v>
      </c>
      <c r="N948">
        <v>-7</v>
      </c>
      <c r="O948" t="s">
        <v>20</v>
      </c>
      <c r="V948" s="23" t="s">
        <v>416</v>
      </c>
      <c r="W948">
        <f ca="1">VALUE(LEFT(C948, 4))</f>
        <v>2013</v>
      </c>
      <c r="X948">
        <f ca="1">VALUE(MID(C948,6,FIND("_",C948,6)-6))</f>
        <v>14</v>
      </c>
      <c r="Y948" t="str">
        <f ca="1">IF(NOT(OR(ISBLANK(D948),ISBLANK(E948),D948="",E948="")),D948-E948,"")</f>
        <v/>
      </c>
      <c r="Z948" t="str">
        <f ca="1">IF(OR(NOT(ISNUMBER(D948)),ISBLANK(D948),D948="",ISBLANK(N948)),"",ABS(D948-N948))</f>
        <v/>
      </c>
      <c r="AA948">
        <f ca="1">IF(OR(ISBLANK(J948),ISBLANK(O948),J948="",O948=""),"",IF(J948=O948,1,0))</f>
        <v>1</v>
      </c>
      <c r="AB948" t="str">
        <f ca="1">IF(OR(ISBLANK(K948),ISBLANK(Q948),K948="",Q948=""),"",IF(K948=Q948,1,0))</f>
        <v/>
      </c>
      <c r="AC948" s="23" t="str">
        <f t="shared" ca="1" si="14"/>
        <v/>
      </c>
    </row>
    <row r="949" spans="1:29" x14ac:dyDescent="0.25">
      <c r="A949" s="23">
        <v>948</v>
      </c>
      <c r="B949">
        <v>462</v>
      </c>
      <c r="C949" t="str">
        <f ca="1">IFERROR(VLOOKUP($B949,INDIRECT(nfl_game_result),MATCH(C$1,INDIRECT(nfl_game_result_header),0),FALSE),"error")</f>
        <v>2013_14_BUF@TBY</v>
      </c>
      <c r="D949" t="str">
        <f ca="1">IFERROR(IF(ISBLANK(VLOOKUP($B949,INDIRECT(nfl_game_result),MATCH(D$1,INDIRECT(nfl_game_result_header),0),FALSE)),"",VLOOKUP($B949,INDIRECT(nfl_game_result),MATCH(D$1,INDIRECT(nfl_game_result_header),0),FALSE)),"error")</f>
        <v/>
      </c>
      <c r="E949">
        <f ca="1">IFERROR(IF(ISBLANK(VLOOKUP($B949,INDIRECT(nfl_game_result),MATCH(E$1,INDIRECT(nfl_game_result_header),0),FALSE)),"",VLOOKUP($B949,INDIRECT(nfl_game_result),MATCH(E$1,INDIRECT(nfl_game_result_header),0),FALSE)),"error")</f>
        <v>-2.5</v>
      </c>
      <c r="F949" s="23" t="str">
        <f ca="1">IFERROR(IF(ISBLANK(VLOOKUP($B949,INDIRECT(nfl_game_result),MATCH(F$1,INDIRECT(nfl_game_result_header),0),FALSE)),"",VLOOKUP($B949,INDIRECT(nfl_game_result),MATCH(F$1,INDIRECT(nfl_game_result_header),0),FALSE)),"error")</f>
        <v/>
      </c>
      <c r="G949" s="23" t="str">
        <f ca="1">IFERROR(IF(ISBLANK(VLOOKUP($B949,INDIRECT(nfl_game_result),MATCH(G$1,INDIRECT(nfl_game_result_header),0),FALSE)),"",VLOOKUP($B949,INDIRECT(nfl_game_result),MATCH(G$1,INDIRECT(nfl_game_result_header),0),FALSE)),"error")</f>
        <v/>
      </c>
      <c r="H949">
        <f ca="1">IFERROR(IF(ISBLANK(VLOOKUP($B949,INDIRECT(nfl_game_result),MATCH(H$1,INDIRECT(nfl_game_result_header),0),FALSE)),"",VLOOKUP($B949,INDIRECT(nfl_game_result),MATCH(H$1,INDIRECT(nfl_game_result_header),0),FALSE)),"error")</f>
        <v>27</v>
      </c>
      <c r="I949">
        <f ca="1">IFERROR(IF(ISBLANK(VLOOKUP($B949,INDIRECT(nfl_game_result),MATCH(I$1,INDIRECT(nfl_game_result_header),0),FALSE)),"",VLOOKUP($B949,INDIRECT(nfl_game_result),MATCH(I$1,INDIRECT(nfl_game_result_header),0),FALSE)),"error")</f>
        <v>6</v>
      </c>
      <c r="J949" t="str">
        <f ca="1">IFERROR(IF(ISBLANK(VLOOKUP($B949,INDIRECT(nfl_game_result),MATCH(J$1,INDIRECT(nfl_game_result_header),0),FALSE)),"",VLOOKUP($B949,INDIRECT(nfl_game_result),MATCH(J$1,INDIRECT(nfl_game_result_header),0),FALSE)),"error")</f>
        <v>TBY</v>
      </c>
      <c r="K949" t="str">
        <f ca="1">IFERROR(IF(ISBLANK(VLOOKUP($B949,INDIRECT(nfl_game_result),MATCH(K$1,INDIRECT(nfl_game_result_header),0),FALSE)),"",VLOOKUP($B949,INDIRECT(nfl_game_result),MATCH(K$1,INDIRECT(nfl_game_result_header),0),FALSE)),"error")</f>
        <v>TBY</v>
      </c>
      <c r="L949" s="23" t="str">
        <f ca="1">IFERROR(IF(ISBLANK(VLOOKUP($B949,INDIRECT(nfl_game_result),MATCH(L$1,INDIRECT(nfl_game_result_header),0),FALSE)),"",VLOOKUP($B949,INDIRECT(nfl_game_result),MATCH(L$1,INDIRECT(nfl_game_result_header),0),FALSE)),"error")</f>
        <v/>
      </c>
      <c r="M949" t="s">
        <v>14</v>
      </c>
      <c r="N949">
        <v>-4.5</v>
      </c>
      <c r="O949" t="s">
        <v>66</v>
      </c>
      <c r="V949" s="23" t="s">
        <v>416</v>
      </c>
      <c r="W949">
        <f ca="1">VALUE(LEFT(C949, 4))</f>
        <v>2013</v>
      </c>
      <c r="X949">
        <f ca="1">VALUE(MID(C949,6,FIND("_",C949,6)-6))</f>
        <v>14</v>
      </c>
      <c r="Y949" t="str">
        <f ca="1">IF(NOT(OR(ISBLANK(D949),ISBLANK(E949),D949="",E949="")),D949-E949,"")</f>
        <v/>
      </c>
      <c r="Z949" t="str">
        <f ca="1">IF(OR(NOT(ISNUMBER(D949)),ISBLANK(D949),D949="",ISBLANK(N949)),"",ABS(D949-N949))</f>
        <v/>
      </c>
      <c r="AA949">
        <f ca="1">IF(OR(ISBLANK(J949),ISBLANK(O949),J949="",O949=""),"",IF(J949=O949,1,0))</f>
        <v>0</v>
      </c>
      <c r="AB949" t="str">
        <f ca="1">IF(OR(ISBLANK(K949),ISBLANK(Q949),K949="",Q949=""),"",IF(K949=Q949,1,0))</f>
        <v/>
      </c>
      <c r="AC949" s="23" t="str">
        <f t="shared" ca="1" si="14"/>
        <v/>
      </c>
    </row>
    <row r="950" spans="1:29" x14ac:dyDescent="0.25">
      <c r="A950" s="23">
        <v>949</v>
      </c>
      <c r="B950">
        <v>463</v>
      </c>
      <c r="C950" t="str">
        <f ca="1">IFERROR(VLOOKUP($B950,INDIRECT(nfl_game_result),MATCH(C$1,INDIRECT(nfl_game_result_header),0),FALSE),"error")</f>
        <v>2013_14_IND@CIN</v>
      </c>
      <c r="D950" t="str">
        <f ca="1">IFERROR(IF(ISBLANK(VLOOKUP($B950,INDIRECT(nfl_game_result),MATCH(D$1,INDIRECT(nfl_game_result_header),0),FALSE)),"",VLOOKUP($B950,INDIRECT(nfl_game_result),MATCH(D$1,INDIRECT(nfl_game_result_header),0),FALSE)),"error")</f>
        <v/>
      </c>
      <c r="E950">
        <f ca="1">IFERROR(IF(ISBLANK(VLOOKUP($B950,INDIRECT(nfl_game_result),MATCH(E$1,INDIRECT(nfl_game_result_header),0),FALSE)),"",VLOOKUP($B950,INDIRECT(nfl_game_result),MATCH(E$1,INDIRECT(nfl_game_result_header),0),FALSE)),"error")</f>
        <v>-5.5</v>
      </c>
      <c r="F950" s="23" t="str">
        <f ca="1">IFERROR(IF(ISBLANK(VLOOKUP($B950,INDIRECT(nfl_game_result),MATCH(F$1,INDIRECT(nfl_game_result_header),0),FALSE)),"",VLOOKUP($B950,INDIRECT(nfl_game_result),MATCH(F$1,INDIRECT(nfl_game_result_header),0),FALSE)),"error")</f>
        <v/>
      </c>
      <c r="G950" s="23" t="str">
        <f ca="1">IFERROR(IF(ISBLANK(VLOOKUP($B950,INDIRECT(nfl_game_result),MATCH(G$1,INDIRECT(nfl_game_result_header),0),FALSE)),"",VLOOKUP($B950,INDIRECT(nfl_game_result),MATCH(G$1,INDIRECT(nfl_game_result_header),0),FALSE)),"error")</f>
        <v/>
      </c>
      <c r="H950">
        <f ca="1">IFERROR(IF(ISBLANK(VLOOKUP($B950,INDIRECT(nfl_game_result),MATCH(H$1,INDIRECT(nfl_game_result_header),0),FALSE)),"",VLOOKUP($B950,INDIRECT(nfl_game_result),MATCH(H$1,INDIRECT(nfl_game_result_header),0),FALSE)),"error")</f>
        <v>42</v>
      </c>
      <c r="I950">
        <f ca="1">IFERROR(IF(ISBLANK(VLOOKUP($B950,INDIRECT(nfl_game_result),MATCH(I$1,INDIRECT(nfl_game_result_header),0),FALSE)),"",VLOOKUP($B950,INDIRECT(nfl_game_result),MATCH(I$1,INDIRECT(nfl_game_result_header),0),FALSE)),"error")</f>
        <v>28</v>
      </c>
      <c r="J950" t="str">
        <f ca="1">IFERROR(IF(ISBLANK(VLOOKUP($B950,INDIRECT(nfl_game_result),MATCH(J$1,INDIRECT(nfl_game_result_header),0),FALSE)),"",VLOOKUP($B950,INDIRECT(nfl_game_result),MATCH(J$1,INDIRECT(nfl_game_result_header),0),FALSE)),"error")</f>
        <v>CIN</v>
      </c>
      <c r="K950" t="str">
        <f ca="1">IFERROR(IF(ISBLANK(VLOOKUP($B950,INDIRECT(nfl_game_result),MATCH(K$1,INDIRECT(nfl_game_result_header),0),FALSE)),"",VLOOKUP($B950,INDIRECT(nfl_game_result),MATCH(K$1,INDIRECT(nfl_game_result_header),0),FALSE)),"error")</f>
        <v>CIN</v>
      </c>
      <c r="L950" s="23" t="str">
        <f ca="1">IFERROR(IF(ISBLANK(VLOOKUP($B950,INDIRECT(nfl_game_result),MATCH(L$1,INDIRECT(nfl_game_result_header),0),FALSE)),"",VLOOKUP($B950,INDIRECT(nfl_game_result),MATCH(L$1,INDIRECT(nfl_game_result_header),0),FALSE)),"error")</f>
        <v/>
      </c>
      <c r="M950" t="s">
        <v>14</v>
      </c>
      <c r="N950">
        <v>-5.5</v>
      </c>
      <c r="O950" t="s">
        <v>76</v>
      </c>
      <c r="V950" s="23" t="s">
        <v>416</v>
      </c>
      <c r="W950">
        <f ca="1">VALUE(LEFT(C950, 4))</f>
        <v>2013</v>
      </c>
      <c r="X950">
        <f ca="1">VALUE(MID(C950,6,FIND("_",C950,6)-6))</f>
        <v>14</v>
      </c>
      <c r="Y950" t="str">
        <f ca="1">IF(NOT(OR(ISBLANK(D950),ISBLANK(E950),D950="",E950="")),D950-E950,"")</f>
        <v/>
      </c>
      <c r="Z950" t="str">
        <f ca="1">IF(OR(NOT(ISNUMBER(D950)),ISBLANK(D950),D950="",ISBLANK(N950)),"",ABS(D950-N950))</f>
        <v/>
      </c>
      <c r="AA950">
        <f ca="1">IF(OR(ISBLANK(J950),ISBLANK(O950),J950="",O950=""),"",IF(J950=O950,1,0))</f>
        <v>0</v>
      </c>
      <c r="AB950" t="str">
        <f ca="1">IF(OR(ISBLANK(K950),ISBLANK(Q950),K950="",Q950=""),"",IF(K950=Q950,1,0))</f>
        <v/>
      </c>
      <c r="AC950" s="23" t="str">
        <f t="shared" ca="1" si="14"/>
        <v/>
      </c>
    </row>
    <row r="951" spans="1:29" x14ac:dyDescent="0.25">
      <c r="A951" s="23">
        <v>950</v>
      </c>
      <c r="B951">
        <v>464</v>
      </c>
      <c r="C951" t="str">
        <f ca="1">IFERROR(VLOOKUP($B951,INDIRECT(nfl_game_result),MATCH(C$1,INDIRECT(nfl_game_result_header),0),FALSE),"error")</f>
        <v>2013_14_CLE@NWE</v>
      </c>
      <c r="D951" t="str">
        <f ca="1">IFERROR(IF(ISBLANK(VLOOKUP($B951,INDIRECT(nfl_game_result),MATCH(D$1,INDIRECT(nfl_game_result_header),0),FALSE)),"",VLOOKUP($B951,INDIRECT(nfl_game_result),MATCH(D$1,INDIRECT(nfl_game_result_header),0),FALSE)),"error")</f>
        <v/>
      </c>
      <c r="E951">
        <f ca="1">IFERROR(IF(ISBLANK(VLOOKUP($B951,INDIRECT(nfl_game_result),MATCH(E$1,INDIRECT(nfl_game_result_header),0),FALSE)),"",VLOOKUP($B951,INDIRECT(nfl_game_result),MATCH(E$1,INDIRECT(nfl_game_result_header),0),FALSE)),"error")</f>
        <v>-12.5</v>
      </c>
      <c r="F951" s="23" t="str">
        <f ca="1">IFERROR(IF(ISBLANK(VLOOKUP($B951,INDIRECT(nfl_game_result),MATCH(F$1,INDIRECT(nfl_game_result_header),0),FALSE)),"",VLOOKUP($B951,INDIRECT(nfl_game_result),MATCH(F$1,INDIRECT(nfl_game_result_header),0),FALSE)),"error")</f>
        <v/>
      </c>
      <c r="G951" s="23" t="str">
        <f ca="1">IFERROR(IF(ISBLANK(VLOOKUP($B951,INDIRECT(nfl_game_result),MATCH(G$1,INDIRECT(nfl_game_result_header),0),FALSE)),"",VLOOKUP($B951,INDIRECT(nfl_game_result),MATCH(G$1,INDIRECT(nfl_game_result_header),0),FALSE)),"error")</f>
        <v/>
      </c>
      <c r="H951">
        <f ca="1">IFERROR(IF(ISBLANK(VLOOKUP($B951,INDIRECT(nfl_game_result),MATCH(H$1,INDIRECT(nfl_game_result_header),0),FALSE)),"",VLOOKUP($B951,INDIRECT(nfl_game_result),MATCH(H$1,INDIRECT(nfl_game_result_header),0),FALSE)),"error")</f>
        <v>27</v>
      </c>
      <c r="I951">
        <f ca="1">IFERROR(IF(ISBLANK(VLOOKUP($B951,INDIRECT(nfl_game_result),MATCH(I$1,INDIRECT(nfl_game_result_header),0),FALSE)),"",VLOOKUP($B951,INDIRECT(nfl_game_result),MATCH(I$1,INDIRECT(nfl_game_result_header),0),FALSE)),"error")</f>
        <v>26</v>
      </c>
      <c r="J951" t="str">
        <f ca="1">IFERROR(IF(ISBLANK(VLOOKUP($B951,INDIRECT(nfl_game_result),MATCH(J$1,INDIRECT(nfl_game_result_header),0),FALSE)),"",VLOOKUP($B951,INDIRECT(nfl_game_result),MATCH(J$1,INDIRECT(nfl_game_result_header),0),FALSE)),"error")</f>
        <v>CLE</v>
      </c>
      <c r="K951" t="str">
        <f ca="1">IFERROR(IF(ISBLANK(VLOOKUP($B951,INDIRECT(nfl_game_result),MATCH(K$1,INDIRECT(nfl_game_result_header),0),FALSE)),"",VLOOKUP($B951,INDIRECT(nfl_game_result),MATCH(K$1,INDIRECT(nfl_game_result_header),0),FALSE)),"error")</f>
        <v>NWE</v>
      </c>
      <c r="L951" s="23" t="str">
        <f ca="1">IFERROR(IF(ISBLANK(VLOOKUP($B951,INDIRECT(nfl_game_result),MATCH(L$1,INDIRECT(nfl_game_result_header),0),FALSE)),"",VLOOKUP($B951,INDIRECT(nfl_game_result),MATCH(L$1,INDIRECT(nfl_game_result_header),0),FALSE)),"error")</f>
        <v/>
      </c>
      <c r="M951" t="s">
        <v>14</v>
      </c>
      <c r="N951">
        <v>-12</v>
      </c>
      <c r="O951" t="s">
        <v>332</v>
      </c>
      <c r="V951" s="23" t="s">
        <v>416</v>
      </c>
      <c r="W951">
        <f ca="1">VALUE(LEFT(C951, 4))</f>
        <v>2013</v>
      </c>
      <c r="X951">
        <f ca="1">VALUE(MID(C951,6,FIND("_",C951,6)-6))</f>
        <v>14</v>
      </c>
      <c r="Y951" t="str">
        <f ca="1">IF(NOT(OR(ISBLANK(D951),ISBLANK(E951),D951="",E951="")),D951-E951,"")</f>
        <v/>
      </c>
      <c r="Z951" t="str">
        <f ca="1">IF(OR(NOT(ISNUMBER(D951)),ISBLANK(D951),D951="",ISBLANK(N951)),"",ABS(D951-N951))</f>
        <v/>
      </c>
      <c r="AA951">
        <f ca="1">IF(OR(ISBLANK(J951),ISBLANK(O951),J951="",O951=""),"",IF(J951=O951,1,0))</f>
        <v>0</v>
      </c>
      <c r="AB951" t="str">
        <f ca="1">IF(OR(ISBLANK(K951),ISBLANK(Q951),K951="",Q951=""),"",IF(K951=Q951,1,0))</f>
        <v/>
      </c>
      <c r="AC951" s="23" t="str">
        <f t="shared" ca="1" si="14"/>
        <v/>
      </c>
    </row>
    <row r="952" spans="1:29" x14ac:dyDescent="0.25">
      <c r="A952" s="23">
        <v>951</v>
      </c>
      <c r="B952">
        <v>465</v>
      </c>
      <c r="C952" t="str">
        <f ca="1">IFERROR(VLOOKUP($B952,INDIRECT(nfl_game_result),MATCH(C$1,INDIRECT(nfl_game_result_header),0),FALSE),"error")</f>
        <v>2013_14_DET@PHI</v>
      </c>
      <c r="D952" t="str">
        <f ca="1">IFERROR(IF(ISBLANK(VLOOKUP($B952,INDIRECT(nfl_game_result),MATCH(D$1,INDIRECT(nfl_game_result_header),0),FALSE)),"",VLOOKUP($B952,INDIRECT(nfl_game_result),MATCH(D$1,INDIRECT(nfl_game_result_header),0),FALSE)),"error")</f>
        <v/>
      </c>
      <c r="E952">
        <f ca="1">IFERROR(IF(ISBLANK(VLOOKUP($B952,INDIRECT(nfl_game_result),MATCH(E$1,INDIRECT(nfl_game_result_header),0),FALSE)),"",VLOOKUP($B952,INDIRECT(nfl_game_result),MATCH(E$1,INDIRECT(nfl_game_result_header),0),FALSE)),"error")</f>
        <v>-2.5</v>
      </c>
      <c r="F952" s="23" t="str">
        <f ca="1">IFERROR(IF(ISBLANK(VLOOKUP($B952,INDIRECT(nfl_game_result),MATCH(F$1,INDIRECT(nfl_game_result_header),0),FALSE)),"",VLOOKUP($B952,INDIRECT(nfl_game_result),MATCH(F$1,INDIRECT(nfl_game_result_header),0),FALSE)),"error")</f>
        <v/>
      </c>
      <c r="G952" s="23" t="str">
        <f ca="1">IFERROR(IF(ISBLANK(VLOOKUP($B952,INDIRECT(nfl_game_result),MATCH(G$1,INDIRECT(nfl_game_result_header),0),FALSE)),"",VLOOKUP($B952,INDIRECT(nfl_game_result),MATCH(G$1,INDIRECT(nfl_game_result_header),0),FALSE)),"error")</f>
        <v/>
      </c>
      <c r="H952">
        <f ca="1">IFERROR(IF(ISBLANK(VLOOKUP($B952,INDIRECT(nfl_game_result),MATCH(H$1,INDIRECT(nfl_game_result_header),0),FALSE)),"",VLOOKUP($B952,INDIRECT(nfl_game_result),MATCH(H$1,INDIRECT(nfl_game_result_header),0),FALSE)),"error")</f>
        <v>34</v>
      </c>
      <c r="I952">
        <f ca="1">IFERROR(IF(ISBLANK(VLOOKUP($B952,INDIRECT(nfl_game_result),MATCH(I$1,INDIRECT(nfl_game_result_header),0),FALSE)),"",VLOOKUP($B952,INDIRECT(nfl_game_result),MATCH(I$1,INDIRECT(nfl_game_result_header),0),FALSE)),"error")</f>
        <v>20</v>
      </c>
      <c r="J952" t="str">
        <f ca="1">IFERROR(IF(ISBLANK(VLOOKUP($B952,INDIRECT(nfl_game_result),MATCH(J$1,INDIRECT(nfl_game_result_header),0),FALSE)),"",VLOOKUP($B952,INDIRECT(nfl_game_result),MATCH(J$1,INDIRECT(nfl_game_result_header),0),FALSE)),"error")</f>
        <v>PHI</v>
      </c>
      <c r="K952" t="str">
        <f ca="1">IFERROR(IF(ISBLANK(VLOOKUP($B952,INDIRECT(nfl_game_result),MATCH(K$1,INDIRECT(nfl_game_result_header),0),FALSE)),"",VLOOKUP($B952,INDIRECT(nfl_game_result),MATCH(K$1,INDIRECT(nfl_game_result_header),0),FALSE)),"error")</f>
        <v>PHI</v>
      </c>
      <c r="L952" s="23" t="str">
        <f ca="1">IFERROR(IF(ISBLANK(VLOOKUP($B952,INDIRECT(nfl_game_result),MATCH(L$1,INDIRECT(nfl_game_result_header),0),FALSE)),"",VLOOKUP($B952,INDIRECT(nfl_game_result),MATCH(L$1,INDIRECT(nfl_game_result_header),0),FALSE)),"error")</f>
        <v/>
      </c>
      <c r="M952" t="s">
        <v>14</v>
      </c>
      <c r="N952">
        <v>-3</v>
      </c>
      <c r="O952" t="s">
        <v>73</v>
      </c>
      <c r="V952" s="23" t="s">
        <v>416</v>
      </c>
      <c r="W952">
        <f ca="1">VALUE(LEFT(C952, 4))</f>
        <v>2013</v>
      </c>
      <c r="X952">
        <f ca="1">VALUE(MID(C952,6,FIND("_",C952,6)-6))</f>
        <v>14</v>
      </c>
      <c r="Y952" t="str">
        <f ca="1">IF(NOT(OR(ISBLANK(D952),ISBLANK(E952),D952="",E952="")),D952-E952,"")</f>
        <v/>
      </c>
      <c r="Z952" t="str">
        <f ca="1">IF(OR(NOT(ISNUMBER(D952)),ISBLANK(D952),D952="",ISBLANK(N952)),"",ABS(D952-N952))</f>
        <v/>
      </c>
      <c r="AA952">
        <f ca="1">IF(OR(ISBLANK(J952),ISBLANK(O952),J952="",O952=""),"",IF(J952=O952,1,0))</f>
        <v>0</v>
      </c>
      <c r="AB952" t="str">
        <f ca="1">IF(OR(ISBLANK(K952),ISBLANK(Q952),K952="",Q952=""),"",IF(K952=Q952,1,0))</f>
        <v/>
      </c>
      <c r="AC952" s="23" t="str">
        <f t="shared" ca="1" si="14"/>
        <v/>
      </c>
    </row>
    <row r="953" spans="1:29" x14ac:dyDescent="0.25">
      <c r="A953" s="23">
        <v>952</v>
      </c>
      <c r="B953">
        <v>466</v>
      </c>
      <c r="C953" t="str">
        <f ca="1">IFERROR(VLOOKUP($B953,INDIRECT(nfl_game_result),MATCH(C$1,INDIRECT(nfl_game_result_header),0),FALSE),"error")</f>
        <v>2013_14_KCY@WAS</v>
      </c>
      <c r="D953" t="str">
        <f ca="1">IFERROR(IF(ISBLANK(VLOOKUP($B953,INDIRECT(nfl_game_result),MATCH(D$1,INDIRECT(nfl_game_result_header),0),FALSE)),"",VLOOKUP($B953,INDIRECT(nfl_game_result),MATCH(D$1,INDIRECT(nfl_game_result_header),0),FALSE)),"error")</f>
        <v/>
      </c>
      <c r="E953">
        <f ca="1">IFERROR(IF(ISBLANK(VLOOKUP($B953,INDIRECT(nfl_game_result),MATCH(E$1,INDIRECT(nfl_game_result_header),0),FALSE)),"",VLOOKUP($B953,INDIRECT(nfl_game_result),MATCH(E$1,INDIRECT(nfl_game_result_header),0),FALSE)),"error")</f>
        <v>3.5</v>
      </c>
      <c r="F953" s="23" t="str">
        <f ca="1">IFERROR(IF(ISBLANK(VLOOKUP($B953,INDIRECT(nfl_game_result),MATCH(F$1,INDIRECT(nfl_game_result_header),0),FALSE)),"",VLOOKUP($B953,INDIRECT(nfl_game_result),MATCH(F$1,INDIRECT(nfl_game_result_header),0),FALSE)),"error")</f>
        <v/>
      </c>
      <c r="G953" s="23" t="str">
        <f ca="1">IFERROR(IF(ISBLANK(VLOOKUP($B953,INDIRECT(nfl_game_result),MATCH(G$1,INDIRECT(nfl_game_result_header),0),FALSE)),"",VLOOKUP($B953,INDIRECT(nfl_game_result),MATCH(G$1,INDIRECT(nfl_game_result_header),0),FALSE)),"error")</f>
        <v/>
      </c>
      <c r="H953">
        <f ca="1">IFERROR(IF(ISBLANK(VLOOKUP($B953,INDIRECT(nfl_game_result),MATCH(H$1,INDIRECT(nfl_game_result_header),0),FALSE)),"",VLOOKUP($B953,INDIRECT(nfl_game_result),MATCH(H$1,INDIRECT(nfl_game_result_header),0),FALSE)),"error")</f>
        <v>10</v>
      </c>
      <c r="I953">
        <f ca="1">IFERROR(IF(ISBLANK(VLOOKUP($B953,INDIRECT(nfl_game_result),MATCH(I$1,INDIRECT(nfl_game_result_header),0),FALSE)),"",VLOOKUP($B953,INDIRECT(nfl_game_result),MATCH(I$1,INDIRECT(nfl_game_result_header),0),FALSE)),"error")</f>
        <v>45</v>
      </c>
      <c r="J953" t="str">
        <f ca="1">IFERROR(IF(ISBLANK(VLOOKUP($B953,INDIRECT(nfl_game_result),MATCH(J$1,INDIRECT(nfl_game_result_header),0),FALSE)),"",VLOOKUP($B953,INDIRECT(nfl_game_result),MATCH(J$1,INDIRECT(nfl_game_result_header),0),FALSE)),"error")</f>
        <v>KCY</v>
      </c>
      <c r="K953" t="str">
        <f ca="1">IFERROR(IF(ISBLANK(VLOOKUP($B953,INDIRECT(nfl_game_result),MATCH(K$1,INDIRECT(nfl_game_result_header),0),FALSE)),"",VLOOKUP($B953,INDIRECT(nfl_game_result),MATCH(K$1,INDIRECT(nfl_game_result_header),0),FALSE)),"error")</f>
        <v>KCY</v>
      </c>
      <c r="L953" s="23" t="str">
        <f ca="1">IFERROR(IF(ISBLANK(VLOOKUP($B953,INDIRECT(nfl_game_result),MATCH(L$1,INDIRECT(nfl_game_result_header),0),FALSE)),"",VLOOKUP($B953,INDIRECT(nfl_game_result),MATCH(L$1,INDIRECT(nfl_game_result_header),0),FALSE)),"error")</f>
        <v/>
      </c>
      <c r="M953" t="s">
        <v>14</v>
      </c>
      <c r="N953">
        <v>4</v>
      </c>
      <c r="O953" t="s">
        <v>331</v>
      </c>
      <c r="V953" s="23" t="s">
        <v>416</v>
      </c>
      <c r="W953">
        <f ca="1">VALUE(LEFT(C953, 4))</f>
        <v>2013</v>
      </c>
      <c r="X953">
        <f ca="1">VALUE(MID(C953,6,FIND("_",C953,6)-6))</f>
        <v>14</v>
      </c>
      <c r="Y953" t="str">
        <f ca="1">IF(NOT(OR(ISBLANK(D953),ISBLANK(E953),D953="",E953="")),D953-E953,"")</f>
        <v/>
      </c>
      <c r="Z953" t="str">
        <f ca="1">IF(OR(NOT(ISNUMBER(D953)),ISBLANK(D953),D953="",ISBLANK(N953)),"",ABS(D953-N953))</f>
        <v/>
      </c>
      <c r="AA953">
        <f ca="1">IF(OR(ISBLANK(J953),ISBLANK(O953),J953="",O953=""),"",IF(J953=O953,1,0))</f>
        <v>1</v>
      </c>
      <c r="AB953" t="str">
        <f ca="1">IF(OR(ISBLANK(K953),ISBLANK(Q953),K953="",Q953=""),"",IF(K953=Q953,1,0))</f>
        <v/>
      </c>
      <c r="AC953" s="23" t="str">
        <f t="shared" ca="1" si="14"/>
        <v/>
      </c>
    </row>
    <row r="954" spans="1:29" x14ac:dyDescent="0.25">
      <c r="A954" s="23">
        <v>953</v>
      </c>
      <c r="B954">
        <v>467</v>
      </c>
      <c r="C954" t="str">
        <f ca="1">IFERROR(VLOOKUP($B954,INDIRECT(nfl_game_result),MATCH(C$1,INDIRECT(nfl_game_result_header),0),FALSE),"error")</f>
        <v>2013_14_OAK@NYJ</v>
      </c>
      <c r="D954" t="str">
        <f ca="1">IFERROR(IF(ISBLANK(VLOOKUP($B954,INDIRECT(nfl_game_result),MATCH(D$1,INDIRECT(nfl_game_result_header),0),FALSE)),"",VLOOKUP($B954,INDIRECT(nfl_game_result),MATCH(D$1,INDIRECT(nfl_game_result_header),0),FALSE)),"error")</f>
        <v/>
      </c>
      <c r="E954">
        <f ca="1">IFERROR(IF(ISBLANK(VLOOKUP($B954,INDIRECT(nfl_game_result),MATCH(E$1,INDIRECT(nfl_game_result_header),0),FALSE)),"",VLOOKUP($B954,INDIRECT(nfl_game_result),MATCH(E$1,INDIRECT(nfl_game_result_header),0),FALSE)),"error")</f>
        <v>-2.5</v>
      </c>
      <c r="F954" s="23" t="str">
        <f ca="1">IFERROR(IF(ISBLANK(VLOOKUP($B954,INDIRECT(nfl_game_result),MATCH(F$1,INDIRECT(nfl_game_result_header),0),FALSE)),"",VLOOKUP($B954,INDIRECT(nfl_game_result),MATCH(F$1,INDIRECT(nfl_game_result_header),0),FALSE)),"error")</f>
        <v/>
      </c>
      <c r="G954" s="23" t="str">
        <f ca="1">IFERROR(IF(ISBLANK(VLOOKUP($B954,INDIRECT(nfl_game_result),MATCH(G$1,INDIRECT(nfl_game_result_header),0),FALSE)),"",VLOOKUP($B954,INDIRECT(nfl_game_result),MATCH(G$1,INDIRECT(nfl_game_result_header),0),FALSE)),"error")</f>
        <v/>
      </c>
      <c r="H954">
        <f ca="1">IFERROR(IF(ISBLANK(VLOOKUP($B954,INDIRECT(nfl_game_result),MATCH(H$1,INDIRECT(nfl_game_result_header),0),FALSE)),"",VLOOKUP($B954,INDIRECT(nfl_game_result),MATCH(H$1,INDIRECT(nfl_game_result_header),0),FALSE)),"error")</f>
        <v>37</v>
      </c>
      <c r="I954">
        <f ca="1">IFERROR(IF(ISBLANK(VLOOKUP($B954,INDIRECT(nfl_game_result),MATCH(I$1,INDIRECT(nfl_game_result_header),0),FALSE)),"",VLOOKUP($B954,INDIRECT(nfl_game_result),MATCH(I$1,INDIRECT(nfl_game_result_header),0),FALSE)),"error")</f>
        <v>27</v>
      </c>
      <c r="J954" t="str">
        <f ca="1">IFERROR(IF(ISBLANK(VLOOKUP($B954,INDIRECT(nfl_game_result),MATCH(J$1,INDIRECT(nfl_game_result_header),0),FALSE)),"",VLOOKUP($B954,INDIRECT(nfl_game_result),MATCH(J$1,INDIRECT(nfl_game_result_header),0),FALSE)),"error")</f>
        <v>NYJ</v>
      </c>
      <c r="K954" t="str">
        <f ca="1">IFERROR(IF(ISBLANK(VLOOKUP($B954,INDIRECT(nfl_game_result),MATCH(K$1,INDIRECT(nfl_game_result_header),0),FALSE)),"",VLOOKUP($B954,INDIRECT(nfl_game_result),MATCH(K$1,INDIRECT(nfl_game_result_header),0),FALSE)),"error")</f>
        <v>NYJ</v>
      </c>
      <c r="L954" s="23" t="str">
        <f ca="1">IFERROR(IF(ISBLANK(VLOOKUP($B954,INDIRECT(nfl_game_result),MATCH(L$1,INDIRECT(nfl_game_result_header),0),FALSE)),"",VLOOKUP($B954,INDIRECT(nfl_game_result),MATCH(L$1,INDIRECT(nfl_game_result_header),0),FALSE)),"error")</f>
        <v/>
      </c>
      <c r="M954" t="s">
        <v>14</v>
      </c>
      <c r="N954">
        <v>0</v>
      </c>
      <c r="O954" t="s">
        <v>84</v>
      </c>
      <c r="V954" s="23" t="s">
        <v>416</v>
      </c>
      <c r="W954">
        <f ca="1">VALUE(LEFT(C954, 4))</f>
        <v>2013</v>
      </c>
      <c r="X954">
        <f ca="1">VALUE(MID(C954,6,FIND("_",C954,6)-6))</f>
        <v>14</v>
      </c>
      <c r="Y954" t="str">
        <f ca="1">IF(NOT(OR(ISBLANK(D954),ISBLANK(E954),D954="",E954="")),D954-E954,"")</f>
        <v/>
      </c>
      <c r="Z954" t="str">
        <f ca="1">IF(OR(NOT(ISNUMBER(D954)),ISBLANK(D954),D954="",ISBLANK(N954)),"",ABS(D954-N954))</f>
        <v/>
      </c>
      <c r="AA954">
        <f ca="1">IF(OR(ISBLANK(J954),ISBLANK(O954),J954="",O954=""),"",IF(J954=O954,1,0))</f>
        <v>1</v>
      </c>
      <c r="AB954" t="str">
        <f ca="1">IF(OR(ISBLANK(K954),ISBLANK(Q954),K954="",Q954=""),"",IF(K954=Q954,1,0))</f>
        <v/>
      </c>
      <c r="AC954" s="23" t="str">
        <f t="shared" ca="1" si="14"/>
        <v/>
      </c>
    </row>
    <row r="955" spans="1:29" x14ac:dyDescent="0.25">
      <c r="A955" s="23">
        <v>954</v>
      </c>
      <c r="B955">
        <v>468</v>
      </c>
      <c r="C955" t="str">
        <f ca="1">IFERROR(VLOOKUP($B955,INDIRECT(nfl_game_result),MATCH(C$1,INDIRECT(nfl_game_result_header),0),FALSE),"error")</f>
        <v>2013_14_MIA@PIT</v>
      </c>
      <c r="D955" t="str">
        <f ca="1">IFERROR(IF(ISBLANK(VLOOKUP($B955,INDIRECT(nfl_game_result),MATCH(D$1,INDIRECT(nfl_game_result_header),0),FALSE)),"",VLOOKUP($B955,INDIRECT(nfl_game_result),MATCH(D$1,INDIRECT(nfl_game_result_header),0),FALSE)),"error")</f>
        <v/>
      </c>
      <c r="E955">
        <f ca="1">IFERROR(IF(ISBLANK(VLOOKUP($B955,INDIRECT(nfl_game_result),MATCH(E$1,INDIRECT(nfl_game_result_header),0),FALSE)),"",VLOOKUP($B955,INDIRECT(nfl_game_result),MATCH(E$1,INDIRECT(nfl_game_result_header),0),FALSE)),"error")</f>
        <v>-3.5</v>
      </c>
      <c r="F955" s="23" t="str">
        <f ca="1">IFERROR(IF(ISBLANK(VLOOKUP($B955,INDIRECT(nfl_game_result),MATCH(F$1,INDIRECT(nfl_game_result_header),0),FALSE)),"",VLOOKUP($B955,INDIRECT(nfl_game_result),MATCH(F$1,INDIRECT(nfl_game_result_header),0),FALSE)),"error")</f>
        <v/>
      </c>
      <c r="G955" s="23" t="str">
        <f ca="1">IFERROR(IF(ISBLANK(VLOOKUP($B955,INDIRECT(nfl_game_result),MATCH(G$1,INDIRECT(nfl_game_result_header),0),FALSE)),"",VLOOKUP($B955,INDIRECT(nfl_game_result),MATCH(G$1,INDIRECT(nfl_game_result_header),0),FALSE)),"error")</f>
        <v/>
      </c>
      <c r="H955">
        <f ca="1">IFERROR(IF(ISBLANK(VLOOKUP($B955,INDIRECT(nfl_game_result),MATCH(H$1,INDIRECT(nfl_game_result_header),0),FALSE)),"",VLOOKUP($B955,INDIRECT(nfl_game_result),MATCH(H$1,INDIRECT(nfl_game_result_header),0),FALSE)),"error")</f>
        <v>28</v>
      </c>
      <c r="I955">
        <f ca="1">IFERROR(IF(ISBLANK(VLOOKUP($B955,INDIRECT(nfl_game_result),MATCH(I$1,INDIRECT(nfl_game_result_header),0),FALSE)),"",VLOOKUP($B955,INDIRECT(nfl_game_result),MATCH(I$1,INDIRECT(nfl_game_result_header),0),FALSE)),"error")</f>
        <v>34</v>
      </c>
      <c r="J955" t="str">
        <f ca="1">IFERROR(IF(ISBLANK(VLOOKUP($B955,INDIRECT(nfl_game_result),MATCH(J$1,INDIRECT(nfl_game_result_header),0),FALSE)),"",VLOOKUP($B955,INDIRECT(nfl_game_result),MATCH(J$1,INDIRECT(nfl_game_result_header),0),FALSE)),"error")</f>
        <v>MIA</v>
      </c>
      <c r="K955" t="str">
        <f ca="1">IFERROR(IF(ISBLANK(VLOOKUP($B955,INDIRECT(nfl_game_result),MATCH(K$1,INDIRECT(nfl_game_result_header),0),FALSE)),"",VLOOKUP($B955,INDIRECT(nfl_game_result),MATCH(K$1,INDIRECT(nfl_game_result_header),0),FALSE)),"error")</f>
        <v>MIA</v>
      </c>
      <c r="L955" s="23" t="str">
        <f ca="1">IFERROR(IF(ISBLANK(VLOOKUP($B955,INDIRECT(nfl_game_result),MATCH(L$1,INDIRECT(nfl_game_result_header),0),FALSE)),"",VLOOKUP($B955,INDIRECT(nfl_game_result),MATCH(L$1,INDIRECT(nfl_game_result_header),0),FALSE)),"error")</f>
        <v/>
      </c>
      <c r="M955" t="s">
        <v>14</v>
      </c>
      <c r="N955">
        <v>-3</v>
      </c>
      <c r="O955" t="s">
        <v>87</v>
      </c>
      <c r="V955" s="23" t="s">
        <v>416</v>
      </c>
      <c r="W955">
        <f ca="1">VALUE(LEFT(C955, 4))</f>
        <v>2013</v>
      </c>
      <c r="X955">
        <f ca="1">VALUE(MID(C955,6,FIND("_",C955,6)-6))</f>
        <v>14</v>
      </c>
      <c r="Y955" t="str">
        <f ca="1">IF(NOT(OR(ISBLANK(D955),ISBLANK(E955),D955="",E955="")),D955-E955,"")</f>
        <v/>
      </c>
      <c r="Z955" t="str">
        <f ca="1">IF(OR(NOT(ISNUMBER(D955)),ISBLANK(D955),D955="",ISBLANK(N955)),"",ABS(D955-N955))</f>
        <v/>
      </c>
      <c r="AA955">
        <f ca="1">IF(OR(ISBLANK(J955),ISBLANK(O955),J955="",O955=""),"",IF(J955=O955,1,0))</f>
        <v>0</v>
      </c>
      <c r="AB955" t="str">
        <f ca="1">IF(OR(ISBLANK(K955),ISBLANK(Q955),K955="",Q955=""),"",IF(K955=Q955,1,0))</f>
        <v/>
      </c>
      <c r="AC955" s="23" t="str">
        <f t="shared" ca="1" si="14"/>
        <v/>
      </c>
    </row>
    <row r="956" spans="1:29" x14ac:dyDescent="0.25">
      <c r="A956" s="23">
        <v>955</v>
      </c>
      <c r="B956">
        <v>469</v>
      </c>
      <c r="C956" t="str">
        <f ca="1">IFERROR(VLOOKUP($B956,INDIRECT(nfl_game_result),MATCH(C$1,INDIRECT(nfl_game_result_header),0),FALSE),"error")</f>
        <v>2013_14_MIN@BAL</v>
      </c>
      <c r="D956" t="str">
        <f ca="1">IFERROR(IF(ISBLANK(VLOOKUP($B956,INDIRECT(nfl_game_result),MATCH(D$1,INDIRECT(nfl_game_result_header),0),FALSE)),"",VLOOKUP($B956,INDIRECT(nfl_game_result),MATCH(D$1,INDIRECT(nfl_game_result_header),0),FALSE)),"error")</f>
        <v/>
      </c>
      <c r="E956">
        <f ca="1">IFERROR(IF(ISBLANK(VLOOKUP($B956,INDIRECT(nfl_game_result),MATCH(E$1,INDIRECT(nfl_game_result_header),0),FALSE)),"",VLOOKUP($B956,INDIRECT(nfl_game_result),MATCH(E$1,INDIRECT(nfl_game_result_header),0),FALSE)),"error")</f>
        <v>-7.5</v>
      </c>
      <c r="F956" s="23" t="str">
        <f ca="1">IFERROR(IF(ISBLANK(VLOOKUP($B956,INDIRECT(nfl_game_result),MATCH(F$1,INDIRECT(nfl_game_result_header),0),FALSE)),"",VLOOKUP($B956,INDIRECT(nfl_game_result),MATCH(F$1,INDIRECT(nfl_game_result_header),0),FALSE)),"error")</f>
        <v/>
      </c>
      <c r="G956" s="23" t="str">
        <f ca="1">IFERROR(IF(ISBLANK(VLOOKUP($B956,INDIRECT(nfl_game_result),MATCH(G$1,INDIRECT(nfl_game_result_header),0),FALSE)),"",VLOOKUP($B956,INDIRECT(nfl_game_result),MATCH(G$1,INDIRECT(nfl_game_result_header),0),FALSE)),"error")</f>
        <v/>
      </c>
      <c r="H956">
        <f ca="1">IFERROR(IF(ISBLANK(VLOOKUP($B956,INDIRECT(nfl_game_result),MATCH(H$1,INDIRECT(nfl_game_result_header),0),FALSE)),"",VLOOKUP($B956,INDIRECT(nfl_game_result),MATCH(H$1,INDIRECT(nfl_game_result_header),0),FALSE)),"error")</f>
        <v>29</v>
      </c>
      <c r="I956">
        <f ca="1">IFERROR(IF(ISBLANK(VLOOKUP($B956,INDIRECT(nfl_game_result),MATCH(I$1,INDIRECT(nfl_game_result_header),0),FALSE)),"",VLOOKUP($B956,INDIRECT(nfl_game_result),MATCH(I$1,INDIRECT(nfl_game_result_header),0),FALSE)),"error")</f>
        <v>26</v>
      </c>
      <c r="J956" t="str">
        <f ca="1">IFERROR(IF(ISBLANK(VLOOKUP($B956,INDIRECT(nfl_game_result),MATCH(J$1,INDIRECT(nfl_game_result_header),0),FALSE)),"",VLOOKUP($B956,INDIRECT(nfl_game_result),MATCH(J$1,INDIRECT(nfl_game_result_header),0),FALSE)),"error")</f>
        <v>MIN</v>
      </c>
      <c r="K956" t="str">
        <f ca="1">IFERROR(IF(ISBLANK(VLOOKUP($B956,INDIRECT(nfl_game_result),MATCH(K$1,INDIRECT(nfl_game_result_header),0),FALSE)),"",VLOOKUP($B956,INDIRECT(nfl_game_result),MATCH(K$1,INDIRECT(nfl_game_result_header),0),FALSE)),"error")</f>
        <v>BAL</v>
      </c>
      <c r="L956" s="23" t="str">
        <f ca="1">IFERROR(IF(ISBLANK(VLOOKUP($B956,INDIRECT(nfl_game_result),MATCH(L$1,INDIRECT(nfl_game_result_header),0),FALSE)),"",VLOOKUP($B956,INDIRECT(nfl_game_result),MATCH(L$1,INDIRECT(nfl_game_result_header),0),FALSE)),"error")</f>
        <v/>
      </c>
      <c r="M956" t="s">
        <v>14</v>
      </c>
      <c r="N956">
        <v>-6.5</v>
      </c>
      <c r="O956" t="s">
        <v>80</v>
      </c>
      <c r="V956" s="23" t="s">
        <v>416</v>
      </c>
      <c r="W956">
        <f ca="1">VALUE(LEFT(C956, 4))</f>
        <v>2013</v>
      </c>
      <c r="X956">
        <f ca="1">VALUE(MID(C956,6,FIND("_",C956,6)-6))</f>
        <v>14</v>
      </c>
      <c r="Y956" t="str">
        <f ca="1">IF(NOT(OR(ISBLANK(D956),ISBLANK(E956),D956="",E956="")),D956-E956,"")</f>
        <v/>
      </c>
      <c r="Z956" t="str">
        <f ca="1">IF(OR(NOT(ISNUMBER(D956)),ISBLANK(D956),D956="",ISBLANK(N956)),"",ABS(D956-N956))</f>
        <v/>
      </c>
      <c r="AA956">
        <f ca="1">IF(OR(ISBLANK(J956),ISBLANK(O956),J956="",O956=""),"",IF(J956=O956,1,0))</f>
        <v>1</v>
      </c>
      <c r="AB956" t="str">
        <f ca="1">IF(OR(ISBLANK(K956),ISBLANK(Q956),K956="",Q956=""),"",IF(K956=Q956,1,0))</f>
        <v/>
      </c>
      <c r="AC956" s="23" t="str">
        <f t="shared" ca="1" si="14"/>
        <v/>
      </c>
    </row>
    <row r="957" spans="1:29" x14ac:dyDescent="0.25">
      <c r="A957" s="23">
        <v>956</v>
      </c>
      <c r="B957">
        <v>470</v>
      </c>
      <c r="C957" t="str">
        <f ca="1">IFERROR(VLOOKUP($B957,INDIRECT(nfl_game_result),MATCH(C$1,INDIRECT(nfl_game_result_header),0),FALSE),"error")</f>
        <v>2013_14_TEN@DEN</v>
      </c>
      <c r="D957" t="str">
        <f ca="1">IFERROR(IF(ISBLANK(VLOOKUP($B957,INDIRECT(nfl_game_result),MATCH(D$1,INDIRECT(nfl_game_result_header),0),FALSE)),"",VLOOKUP($B957,INDIRECT(nfl_game_result),MATCH(D$1,INDIRECT(nfl_game_result_header),0),FALSE)),"error")</f>
        <v/>
      </c>
      <c r="E957">
        <f ca="1">IFERROR(IF(ISBLANK(VLOOKUP($B957,INDIRECT(nfl_game_result),MATCH(E$1,INDIRECT(nfl_game_result_header),0),FALSE)),"",VLOOKUP($B957,INDIRECT(nfl_game_result),MATCH(E$1,INDIRECT(nfl_game_result_header),0),FALSE)),"error")</f>
        <v>-12.5</v>
      </c>
      <c r="F957" s="23" t="str">
        <f ca="1">IFERROR(IF(ISBLANK(VLOOKUP($B957,INDIRECT(nfl_game_result),MATCH(F$1,INDIRECT(nfl_game_result_header),0),FALSE)),"",VLOOKUP($B957,INDIRECT(nfl_game_result),MATCH(F$1,INDIRECT(nfl_game_result_header),0),FALSE)),"error")</f>
        <v/>
      </c>
      <c r="G957" s="23" t="str">
        <f ca="1">IFERROR(IF(ISBLANK(VLOOKUP($B957,INDIRECT(nfl_game_result),MATCH(G$1,INDIRECT(nfl_game_result_header),0),FALSE)),"",VLOOKUP($B957,INDIRECT(nfl_game_result),MATCH(G$1,INDIRECT(nfl_game_result_header),0),FALSE)),"error")</f>
        <v/>
      </c>
      <c r="H957">
        <f ca="1">IFERROR(IF(ISBLANK(VLOOKUP($B957,INDIRECT(nfl_game_result),MATCH(H$1,INDIRECT(nfl_game_result_header),0),FALSE)),"",VLOOKUP($B957,INDIRECT(nfl_game_result),MATCH(H$1,INDIRECT(nfl_game_result_header),0),FALSE)),"error")</f>
        <v>51</v>
      </c>
      <c r="I957">
        <f ca="1">IFERROR(IF(ISBLANK(VLOOKUP($B957,INDIRECT(nfl_game_result),MATCH(I$1,INDIRECT(nfl_game_result_header),0),FALSE)),"",VLOOKUP($B957,INDIRECT(nfl_game_result),MATCH(I$1,INDIRECT(nfl_game_result_header),0),FALSE)),"error")</f>
        <v>28</v>
      </c>
      <c r="J957" t="str">
        <f ca="1">IFERROR(IF(ISBLANK(VLOOKUP($B957,INDIRECT(nfl_game_result),MATCH(J$1,INDIRECT(nfl_game_result_header),0),FALSE)),"",VLOOKUP($B957,INDIRECT(nfl_game_result),MATCH(J$1,INDIRECT(nfl_game_result_header),0),FALSE)),"error")</f>
        <v>DEN</v>
      </c>
      <c r="K957" t="str">
        <f ca="1">IFERROR(IF(ISBLANK(VLOOKUP($B957,INDIRECT(nfl_game_result),MATCH(K$1,INDIRECT(nfl_game_result_header),0),FALSE)),"",VLOOKUP($B957,INDIRECT(nfl_game_result),MATCH(K$1,INDIRECT(nfl_game_result_header),0),FALSE)),"error")</f>
        <v>DEN</v>
      </c>
      <c r="L957" s="23" t="str">
        <f ca="1">IFERROR(IF(ISBLANK(VLOOKUP($B957,INDIRECT(nfl_game_result),MATCH(L$1,INDIRECT(nfl_game_result_header),0),FALSE)),"",VLOOKUP($B957,INDIRECT(nfl_game_result),MATCH(L$1,INDIRECT(nfl_game_result_header),0),FALSE)),"error")</f>
        <v/>
      </c>
      <c r="M957" t="s">
        <v>14</v>
      </c>
      <c r="N957">
        <v>-13</v>
      </c>
      <c r="O957" t="s">
        <v>72</v>
      </c>
      <c r="V957" s="23" t="s">
        <v>416</v>
      </c>
      <c r="W957">
        <f ca="1">VALUE(LEFT(C957, 4))</f>
        <v>2013</v>
      </c>
      <c r="X957">
        <f ca="1">VALUE(MID(C957,6,FIND("_",C957,6)-6))</f>
        <v>14</v>
      </c>
      <c r="Y957" t="str">
        <f ca="1">IF(NOT(OR(ISBLANK(D957),ISBLANK(E957),D957="",E957="")),D957-E957,"")</f>
        <v/>
      </c>
      <c r="Z957" t="str">
        <f ca="1">IF(OR(NOT(ISNUMBER(D957)),ISBLANK(D957),D957="",ISBLANK(N957)),"",ABS(D957-N957))</f>
        <v/>
      </c>
      <c r="AA957">
        <f ca="1">IF(OR(ISBLANK(J957),ISBLANK(O957),J957="",O957=""),"",IF(J957=O957,1,0))</f>
        <v>1</v>
      </c>
      <c r="AB957" t="str">
        <f ca="1">IF(OR(ISBLANK(K957),ISBLANK(Q957),K957="",Q957=""),"",IF(K957=Q957,1,0))</f>
        <v/>
      </c>
      <c r="AC957" s="23" t="str">
        <f t="shared" ca="1" si="14"/>
        <v/>
      </c>
    </row>
    <row r="958" spans="1:29" x14ac:dyDescent="0.25">
      <c r="A958" s="23">
        <v>957</v>
      </c>
      <c r="B958">
        <v>471</v>
      </c>
      <c r="C958" t="str">
        <f ca="1">IFERROR(VLOOKUP($B958,INDIRECT(nfl_game_result),MATCH(C$1,INDIRECT(nfl_game_result_header),0),FALSE),"error")</f>
        <v>2013_14_STL@ARI</v>
      </c>
      <c r="D958" t="str">
        <f ca="1">IFERROR(IF(ISBLANK(VLOOKUP($B958,INDIRECT(nfl_game_result),MATCH(D$1,INDIRECT(nfl_game_result_header),0),FALSE)),"",VLOOKUP($B958,INDIRECT(nfl_game_result),MATCH(D$1,INDIRECT(nfl_game_result_header),0),FALSE)),"error")</f>
        <v/>
      </c>
      <c r="E958">
        <f ca="1">IFERROR(IF(ISBLANK(VLOOKUP($B958,INDIRECT(nfl_game_result),MATCH(E$1,INDIRECT(nfl_game_result_header),0),FALSE)),"",VLOOKUP($B958,INDIRECT(nfl_game_result),MATCH(E$1,INDIRECT(nfl_game_result_header),0),FALSE)),"error")</f>
        <v>-6.5</v>
      </c>
      <c r="F958" s="23" t="str">
        <f ca="1">IFERROR(IF(ISBLANK(VLOOKUP($B958,INDIRECT(nfl_game_result),MATCH(F$1,INDIRECT(nfl_game_result_header),0),FALSE)),"",VLOOKUP($B958,INDIRECT(nfl_game_result),MATCH(F$1,INDIRECT(nfl_game_result_header),0),FALSE)),"error")</f>
        <v/>
      </c>
      <c r="G958" s="23" t="str">
        <f ca="1">IFERROR(IF(ISBLANK(VLOOKUP($B958,INDIRECT(nfl_game_result),MATCH(G$1,INDIRECT(nfl_game_result_header),0),FALSE)),"",VLOOKUP($B958,INDIRECT(nfl_game_result),MATCH(G$1,INDIRECT(nfl_game_result_header),0),FALSE)),"error")</f>
        <v/>
      </c>
      <c r="H958">
        <f ca="1">IFERROR(IF(ISBLANK(VLOOKUP($B958,INDIRECT(nfl_game_result),MATCH(H$1,INDIRECT(nfl_game_result_header),0),FALSE)),"",VLOOKUP($B958,INDIRECT(nfl_game_result),MATCH(H$1,INDIRECT(nfl_game_result_header),0),FALSE)),"error")</f>
        <v>30</v>
      </c>
      <c r="I958">
        <f ca="1">IFERROR(IF(ISBLANK(VLOOKUP($B958,INDIRECT(nfl_game_result),MATCH(I$1,INDIRECT(nfl_game_result_header),0),FALSE)),"",VLOOKUP($B958,INDIRECT(nfl_game_result),MATCH(I$1,INDIRECT(nfl_game_result_header),0),FALSE)),"error")</f>
        <v>10</v>
      </c>
      <c r="J958" t="str">
        <f ca="1">IFERROR(IF(ISBLANK(VLOOKUP($B958,INDIRECT(nfl_game_result),MATCH(J$1,INDIRECT(nfl_game_result_header),0),FALSE)),"",VLOOKUP($B958,INDIRECT(nfl_game_result),MATCH(J$1,INDIRECT(nfl_game_result_header),0),FALSE)),"error")</f>
        <v>ARI</v>
      </c>
      <c r="K958" t="str">
        <f ca="1">IFERROR(IF(ISBLANK(VLOOKUP($B958,INDIRECT(nfl_game_result),MATCH(K$1,INDIRECT(nfl_game_result_header),0),FALSE)),"",VLOOKUP($B958,INDIRECT(nfl_game_result),MATCH(K$1,INDIRECT(nfl_game_result_header),0),FALSE)),"error")</f>
        <v>ARI</v>
      </c>
      <c r="L958" s="23" t="str">
        <f ca="1">IFERROR(IF(ISBLANK(VLOOKUP($B958,INDIRECT(nfl_game_result),MATCH(L$1,INDIRECT(nfl_game_result_header),0),FALSE)),"",VLOOKUP($B958,INDIRECT(nfl_game_result),MATCH(L$1,INDIRECT(nfl_game_result_header),0),FALSE)),"error")</f>
        <v/>
      </c>
      <c r="M958" t="s">
        <v>14</v>
      </c>
      <c r="N958">
        <v>-5.5</v>
      </c>
      <c r="O958" t="s">
        <v>91</v>
      </c>
      <c r="V958" s="23" t="s">
        <v>416</v>
      </c>
      <c r="W958">
        <f ca="1">VALUE(LEFT(C958, 4))</f>
        <v>2013</v>
      </c>
      <c r="X958">
        <f ca="1">VALUE(MID(C958,6,FIND("_",C958,6)-6))</f>
        <v>14</v>
      </c>
      <c r="Y958" t="str">
        <f ca="1">IF(NOT(OR(ISBLANK(D958),ISBLANK(E958),D958="",E958="")),D958-E958,"")</f>
        <v/>
      </c>
      <c r="Z958" t="str">
        <f ca="1">IF(OR(NOT(ISNUMBER(D958)),ISBLANK(D958),D958="",ISBLANK(N958)),"",ABS(D958-N958))</f>
        <v/>
      </c>
      <c r="AA958">
        <f ca="1">IF(OR(ISBLANK(J958),ISBLANK(O958),J958="",O958=""),"",IF(J958=O958,1,0))</f>
        <v>0</v>
      </c>
      <c r="AB958" t="str">
        <f ca="1">IF(OR(ISBLANK(K958),ISBLANK(Q958),K958="",Q958=""),"",IF(K958=Q958,1,0))</f>
        <v/>
      </c>
      <c r="AC958" s="23" t="str">
        <f t="shared" ca="1" si="14"/>
        <v/>
      </c>
    </row>
    <row r="959" spans="1:29" x14ac:dyDescent="0.25">
      <c r="A959" s="23">
        <v>958</v>
      </c>
      <c r="B959">
        <v>472</v>
      </c>
      <c r="C959" t="str">
        <f ca="1">IFERROR(VLOOKUP($B959,INDIRECT(nfl_game_result),MATCH(C$1,INDIRECT(nfl_game_result_header),0),FALSE),"error")</f>
        <v>2013_14_NYG@SD</v>
      </c>
      <c r="D959" t="str">
        <f ca="1">IFERROR(IF(ISBLANK(VLOOKUP($B959,INDIRECT(nfl_game_result),MATCH(D$1,INDIRECT(nfl_game_result_header),0),FALSE)),"",VLOOKUP($B959,INDIRECT(nfl_game_result),MATCH(D$1,INDIRECT(nfl_game_result_header),0),FALSE)),"error")</f>
        <v/>
      </c>
      <c r="E959">
        <f ca="1">IFERROR(IF(ISBLANK(VLOOKUP($B959,INDIRECT(nfl_game_result),MATCH(E$1,INDIRECT(nfl_game_result_header),0),FALSE)),"",VLOOKUP($B959,INDIRECT(nfl_game_result),MATCH(E$1,INDIRECT(nfl_game_result_header),0),FALSE)),"error")</f>
        <v>-3.5</v>
      </c>
      <c r="F959" s="23" t="str">
        <f ca="1">IFERROR(IF(ISBLANK(VLOOKUP($B959,INDIRECT(nfl_game_result),MATCH(F$1,INDIRECT(nfl_game_result_header),0),FALSE)),"",VLOOKUP($B959,INDIRECT(nfl_game_result),MATCH(F$1,INDIRECT(nfl_game_result_header),0),FALSE)),"error")</f>
        <v/>
      </c>
      <c r="G959" s="23" t="str">
        <f ca="1">IFERROR(IF(ISBLANK(VLOOKUP($B959,INDIRECT(nfl_game_result),MATCH(G$1,INDIRECT(nfl_game_result_header),0),FALSE)),"",VLOOKUP($B959,INDIRECT(nfl_game_result),MATCH(G$1,INDIRECT(nfl_game_result_header),0),FALSE)),"error")</f>
        <v/>
      </c>
      <c r="H959">
        <f ca="1">IFERROR(IF(ISBLANK(VLOOKUP($B959,INDIRECT(nfl_game_result),MATCH(H$1,INDIRECT(nfl_game_result_header),0),FALSE)),"",VLOOKUP($B959,INDIRECT(nfl_game_result),MATCH(H$1,INDIRECT(nfl_game_result_header),0),FALSE)),"error")</f>
        <v>37</v>
      </c>
      <c r="I959">
        <f ca="1">IFERROR(IF(ISBLANK(VLOOKUP($B959,INDIRECT(nfl_game_result),MATCH(I$1,INDIRECT(nfl_game_result_header),0),FALSE)),"",VLOOKUP($B959,INDIRECT(nfl_game_result),MATCH(I$1,INDIRECT(nfl_game_result_header),0),FALSE)),"error")</f>
        <v>14</v>
      </c>
      <c r="J959" t="str">
        <f ca="1">IFERROR(IF(ISBLANK(VLOOKUP($B959,INDIRECT(nfl_game_result),MATCH(J$1,INDIRECT(nfl_game_result_header),0),FALSE)),"",VLOOKUP($B959,INDIRECT(nfl_game_result),MATCH(J$1,INDIRECT(nfl_game_result_header),0),FALSE)),"error")</f>
        <v>SD</v>
      </c>
      <c r="K959" t="str">
        <f ca="1">IFERROR(IF(ISBLANK(VLOOKUP($B959,INDIRECT(nfl_game_result),MATCH(K$1,INDIRECT(nfl_game_result_header),0),FALSE)),"",VLOOKUP($B959,INDIRECT(nfl_game_result),MATCH(K$1,INDIRECT(nfl_game_result_header),0),FALSE)),"error")</f>
        <v>SD</v>
      </c>
      <c r="L959" s="23" t="str">
        <f ca="1">IFERROR(IF(ISBLANK(VLOOKUP($B959,INDIRECT(nfl_game_result),MATCH(L$1,INDIRECT(nfl_game_result_header),0),FALSE)),"",VLOOKUP($B959,INDIRECT(nfl_game_result),MATCH(L$1,INDIRECT(nfl_game_result_header),0),FALSE)),"error")</f>
        <v/>
      </c>
      <c r="M959" t="s">
        <v>14</v>
      </c>
      <c r="N959">
        <v>-7</v>
      </c>
      <c r="O959" t="s">
        <v>88</v>
      </c>
      <c r="V959" s="23" t="s">
        <v>416</v>
      </c>
      <c r="W959">
        <f ca="1">VALUE(LEFT(C959, 4))</f>
        <v>2013</v>
      </c>
      <c r="X959">
        <f ca="1">VALUE(MID(C959,6,FIND("_",C959,6)-6))</f>
        <v>14</v>
      </c>
      <c r="Y959" t="str">
        <f ca="1">IF(NOT(OR(ISBLANK(D959),ISBLANK(E959),D959="",E959="")),D959-E959,"")</f>
        <v/>
      </c>
      <c r="Z959" t="str">
        <f ca="1">IF(OR(NOT(ISNUMBER(D959)),ISBLANK(D959),D959="",ISBLANK(N959)),"",ABS(D959-N959))</f>
        <v/>
      </c>
      <c r="AA959">
        <f ca="1">IF(OR(ISBLANK(J959),ISBLANK(O959),J959="",O959=""),"",IF(J959=O959,1,0))</f>
        <v>1</v>
      </c>
      <c r="AB959" t="str">
        <f ca="1">IF(OR(ISBLANK(K959),ISBLANK(Q959),K959="",Q959=""),"",IF(K959=Q959,1,0))</f>
        <v/>
      </c>
      <c r="AC959" s="23" t="str">
        <f t="shared" ca="1" si="14"/>
        <v/>
      </c>
    </row>
    <row r="960" spans="1:29" x14ac:dyDescent="0.25">
      <c r="A960" s="23">
        <v>959</v>
      </c>
      <c r="B960">
        <v>473</v>
      </c>
      <c r="C960" t="str">
        <f ca="1">IFERROR(VLOOKUP($B960,INDIRECT(nfl_game_result),MATCH(C$1,INDIRECT(nfl_game_result_header),0),FALSE),"error")</f>
        <v>2013_14_SEA@SFO</v>
      </c>
      <c r="D960" t="str">
        <f ca="1">IFERROR(IF(ISBLANK(VLOOKUP($B960,INDIRECT(nfl_game_result),MATCH(D$1,INDIRECT(nfl_game_result_header),0),FALSE)),"",VLOOKUP($B960,INDIRECT(nfl_game_result),MATCH(D$1,INDIRECT(nfl_game_result_header),0),FALSE)),"error")</f>
        <v/>
      </c>
      <c r="E960">
        <f ca="1">IFERROR(IF(ISBLANK(VLOOKUP($B960,INDIRECT(nfl_game_result),MATCH(E$1,INDIRECT(nfl_game_result_header),0),FALSE)),"",VLOOKUP($B960,INDIRECT(nfl_game_result),MATCH(E$1,INDIRECT(nfl_game_result_header),0),FALSE)),"error")</f>
        <v>-2.5</v>
      </c>
      <c r="F960" s="23" t="str">
        <f ca="1">IFERROR(IF(ISBLANK(VLOOKUP($B960,INDIRECT(nfl_game_result),MATCH(F$1,INDIRECT(nfl_game_result_header),0),FALSE)),"",VLOOKUP($B960,INDIRECT(nfl_game_result),MATCH(F$1,INDIRECT(nfl_game_result_header),0),FALSE)),"error")</f>
        <v/>
      </c>
      <c r="G960" s="23" t="str">
        <f ca="1">IFERROR(IF(ISBLANK(VLOOKUP($B960,INDIRECT(nfl_game_result),MATCH(G$1,INDIRECT(nfl_game_result_header),0),FALSE)),"",VLOOKUP($B960,INDIRECT(nfl_game_result),MATCH(G$1,INDIRECT(nfl_game_result_header),0),FALSE)),"error")</f>
        <v/>
      </c>
      <c r="H960">
        <f ca="1">IFERROR(IF(ISBLANK(VLOOKUP($B960,INDIRECT(nfl_game_result),MATCH(H$1,INDIRECT(nfl_game_result_header),0),FALSE)),"",VLOOKUP($B960,INDIRECT(nfl_game_result),MATCH(H$1,INDIRECT(nfl_game_result_header),0),FALSE)),"error")</f>
        <v>19</v>
      </c>
      <c r="I960">
        <f ca="1">IFERROR(IF(ISBLANK(VLOOKUP($B960,INDIRECT(nfl_game_result),MATCH(I$1,INDIRECT(nfl_game_result_header),0),FALSE)),"",VLOOKUP($B960,INDIRECT(nfl_game_result),MATCH(I$1,INDIRECT(nfl_game_result_header),0),FALSE)),"error")</f>
        <v>17</v>
      </c>
      <c r="J960" t="str">
        <f ca="1">IFERROR(IF(ISBLANK(VLOOKUP($B960,INDIRECT(nfl_game_result),MATCH(J$1,INDIRECT(nfl_game_result_header),0),FALSE)),"",VLOOKUP($B960,INDIRECT(nfl_game_result),MATCH(J$1,INDIRECT(nfl_game_result_header),0),FALSE)),"error")</f>
        <v>SEA</v>
      </c>
      <c r="K960" t="str">
        <f ca="1">IFERROR(IF(ISBLANK(VLOOKUP($B960,INDIRECT(nfl_game_result),MATCH(K$1,INDIRECT(nfl_game_result_header),0),FALSE)),"",VLOOKUP($B960,INDIRECT(nfl_game_result),MATCH(K$1,INDIRECT(nfl_game_result_header),0),FALSE)),"error")</f>
        <v>SFO</v>
      </c>
      <c r="L960" s="23" t="str">
        <f ca="1">IFERROR(IF(ISBLANK(VLOOKUP($B960,INDIRECT(nfl_game_result),MATCH(L$1,INDIRECT(nfl_game_result_header),0),FALSE)),"",VLOOKUP($B960,INDIRECT(nfl_game_result),MATCH(L$1,INDIRECT(nfl_game_result_header),0),FALSE)),"error")</f>
        <v/>
      </c>
      <c r="M960" t="s">
        <v>14</v>
      </c>
      <c r="N960">
        <v>-2.5</v>
      </c>
      <c r="O960" t="s">
        <v>333</v>
      </c>
      <c r="V960" s="23" t="s">
        <v>416</v>
      </c>
      <c r="W960">
        <f ca="1">VALUE(LEFT(C960, 4))</f>
        <v>2013</v>
      </c>
      <c r="X960">
        <f ca="1">VALUE(MID(C960,6,FIND("_",C960,6)-6))</f>
        <v>14</v>
      </c>
      <c r="Y960" t="str">
        <f ca="1">IF(NOT(OR(ISBLANK(D960),ISBLANK(E960),D960="",E960="")),D960-E960,"")</f>
        <v/>
      </c>
      <c r="Z960" t="str">
        <f ca="1">IF(OR(NOT(ISNUMBER(D960)),ISBLANK(D960),D960="",ISBLANK(N960)),"",ABS(D960-N960))</f>
        <v/>
      </c>
      <c r="AA960">
        <f ca="1">IF(OR(ISBLANK(J960),ISBLANK(O960),J960="",O960=""),"",IF(J960=O960,1,0))</f>
        <v>0</v>
      </c>
      <c r="AB960" t="str">
        <f ca="1">IF(OR(ISBLANK(K960),ISBLANK(Q960),K960="",Q960=""),"",IF(K960=Q960,1,0))</f>
        <v/>
      </c>
      <c r="AC960" s="23" t="str">
        <f t="shared" ca="1" si="14"/>
        <v/>
      </c>
    </row>
    <row r="961" spans="1:29" x14ac:dyDescent="0.25">
      <c r="A961" s="23">
        <v>960</v>
      </c>
      <c r="B961">
        <v>474</v>
      </c>
      <c r="C961" t="str">
        <f ca="1">IFERROR(VLOOKUP($B961,INDIRECT(nfl_game_result),MATCH(C$1,INDIRECT(nfl_game_result_header),0),FALSE),"error")</f>
        <v>2013_14_CAR@NOR</v>
      </c>
      <c r="D961" t="str">
        <f ca="1">IFERROR(IF(ISBLANK(VLOOKUP($B961,INDIRECT(nfl_game_result),MATCH(D$1,INDIRECT(nfl_game_result_header),0),FALSE)),"",VLOOKUP($B961,INDIRECT(nfl_game_result),MATCH(D$1,INDIRECT(nfl_game_result_header),0),FALSE)),"error")</f>
        <v/>
      </c>
      <c r="E961">
        <f ca="1">IFERROR(IF(ISBLANK(VLOOKUP($B961,INDIRECT(nfl_game_result),MATCH(E$1,INDIRECT(nfl_game_result_header),0),FALSE)),"",VLOOKUP($B961,INDIRECT(nfl_game_result),MATCH(E$1,INDIRECT(nfl_game_result_header),0),FALSE)),"error")</f>
        <v>-3.5</v>
      </c>
      <c r="F961" s="23" t="str">
        <f ca="1">IFERROR(IF(ISBLANK(VLOOKUP($B961,INDIRECT(nfl_game_result),MATCH(F$1,INDIRECT(nfl_game_result_header),0),FALSE)),"",VLOOKUP($B961,INDIRECT(nfl_game_result),MATCH(F$1,INDIRECT(nfl_game_result_header),0),FALSE)),"error")</f>
        <v/>
      </c>
      <c r="G961" s="23" t="str">
        <f ca="1">IFERROR(IF(ISBLANK(VLOOKUP($B961,INDIRECT(nfl_game_result),MATCH(G$1,INDIRECT(nfl_game_result_header),0),FALSE)),"",VLOOKUP($B961,INDIRECT(nfl_game_result),MATCH(G$1,INDIRECT(nfl_game_result_header),0),FALSE)),"error")</f>
        <v/>
      </c>
      <c r="H961">
        <f ca="1">IFERROR(IF(ISBLANK(VLOOKUP($B961,INDIRECT(nfl_game_result),MATCH(H$1,INDIRECT(nfl_game_result_header),0),FALSE)),"",VLOOKUP($B961,INDIRECT(nfl_game_result),MATCH(H$1,INDIRECT(nfl_game_result_header),0),FALSE)),"error")</f>
        <v>31</v>
      </c>
      <c r="I961">
        <f ca="1">IFERROR(IF(ISBLANK(VLOOKUP($B961,INDIRECT(nfl_game_result),MATCH(I$1,INDIRECT(nfl_game_result_header),0),FALSE)),"",VLOOKUP($B961,INDIRECT(nfl_game_result),MATCH(I$1,INDIRECT(nfl_game_result_header),0),FALSE)),"error")</f>
        <v>13</v>
      </c>
      <c r="J961" t="str">
        <f ca="1">IFERROR(IF(ISBLANK(VLOOKUP($B961,INDIRECT(nfl_game_result),MATCH(J$1,INDIRECT(nfl_game_result_header),0),FALSE)),"",VLOOKUP($B961,INDIRECT(nfl_game_result),MATCH(J$1,INDIRECT(nfl_game_result_header),0),FALSE)),"error")</f>
        <v>NOR</v>
      </c>
      <c r="K961" t="str">
        <f ca="1">IFERROR(IF(ISBLANK(VLOOKUP($B961,INDIRECT(nfl_game_result),MATCH(K$1,INDIRECT(nfl_game_result_header),0),FALSE)),"",VLOOKUP($B961,INDIRECT(nfl_game_result),MATCH(K$1,INDIRECT(nfl_game_result_header),0),FALSE)),"error")</f>
        <v>NOR</v>
      </c>
      <c r="L961" s="23" t="str">
        <f ca="1">IFERROR(IF(ISBLANK(VLOOKUP($B961,INDIRECT(nfl_game_result),MATCH(L$1,INDIRECT(nfl_game_result_header),0),FALSE)),"",VLOOKUP($B961,INDIRECT(nfl_game_result),MATCH(L$1,INDIRECT(nfl_game_result_header),0),FALSE)),"error")</f>
        <v/>
      </c>
      <c r="M961" t="s">
        <v>14</v>
      </c>
      <c r="N961">
        <v>-5.5</v>
      </c>
      <c r="O961" t="s">
        <v>67</v>
      </c>
      <c r="V961" s="23" t="s">
        <v>416</v>
      </c>
      <c r="W961">
        <f ca="1">VALUE(LEFT(C961, 4))</f>
        <v>2013</v>
      </c>
      <c r="X961">
        <f ca="1">VALUE(MID(C961,6,FIND("_",C961,6)-6))</f>
        <v>14</v>
      </c>
      <c r="Y961" t="str">
        <f ca="1">IF(NOT(OR(ISBLANK(D961),ISBLANK(E961),D961="",E961="")),D961-E961,"")</f>
        <v/>
      </c>
      <c r="Z961" t="str">
        <f ca="1">IF(OR(NOT(ISNUMBER(D961)),ISBLANK(D961),D961="",ISBLANK(N961)),"",ABS(D961-N961))</f>
        <v/>
      </c>
      <c r="AA961">
        <f ca="1">IF(OR(ISBLANK(J961),ISBLANK(O961),J961="",O961=""),"",IF(J961=O961,1,0))</f>
        <v>0</v>
      </c>
      <c r="AB961" t="str">
        <f ca="1">IF(OR(ISBLANK(K961),ISBLANK(Q961),K961="",Q961=""),"",IF(K961=Q961,1,0))</f>
        <v/>
      </c>
      <c r="AC961" s="23" t="str">
        <f t="shared" ca="1" si="14"/>
        <v/>
      </c>
    </row>
    <row r="962" spans="1:29" x14ac:dyDescent="0.25">
      <c r="A962" s="23">
        <v>961</v>
      </c>
      <c r="B962">
        <v>475</v>
      </c>
      <c r="C962" t="str">
        <f ca="1">IFERROR(VLOOKUP($B962,INDIRECT(nfl_game_result),MATCH(C$1,INDIRECT(nfl_game_result_header),0),FALSE),"error")</f>
        <v>2013_14_DAL@CHI</v>
      </c>
      <c r="D962" t="str">
        <f ca="1">IFERROR(IF(ISBLANK(VLOOKUP($B962,INDIRECT(nfl_game_result),MATCH(D$1,INDIRECT(nfl_game_result_header),0),FALSE)),"",VLOOKUP($B962,INDIRECT(nfl_game_result),MATCH(D$1,INDIRECT(nfl_game_result_header),0),FALSE)),"error")</f>
        <v/>
      </c>
      <c r="E962">
        <f ca="1">IFERROR(IF(ISBLANK(VLOOKUP($B962,INDIRECT(nfl_game_result),MATCH(E$1,INDIRECT(nfl_game_result_header),0),FALSE)),"",VLOOKUP($B962,INDIRECT(nfl_game_result),MATCH(E$1,INDIRECT(nfl_game_result_header),0),FALSE)),"error")</f>
        <v>1.5</v>
      </c>
      <c r="F962" s="23" t="str">
        <f ca="1">IFERROR(IF(ISBLANK(VLOOKUP($B962,INDIRECT(nfl_game_result),MATCH(F$1,INDIRECT(nfl_game_result_header),0),FALSE)),"",VLOOKUP($B962,INDIRECT(nfl_game_result),MATCH(F$1,INDIRECT(nfl_game_result_header),0),FALSE)),"error")</f>
        <v/>
      </c>
      <c r="G962" s="23" t="str">
        <f ca="1">IFERROR(IF(ISBLANK(VLOOKUP($B962,INDIRECT(nfl_game_result),MATCH(G$1,INDIRECT(nfl_game_result_header),0),FALSE)),"",VLOOKUP($B962,INDIRECT(nfl_game_result),MATCH(G$1,INDIRECT(nfl_game_result_header),0),FALSE)),"error")</f>
        <v/>
      </c>
      <c r="H962">
        <f ca="1">IFERROR(IF(ISBLANK(VLOOKUP($B962,INDIRECT(nfl_game_result),MATCH(H$1,INDIRECT(nfl_game_result_header),0),FALSE)),"",VLOOKUP($B962,INDIRECT(nfl_game_result),MATCH(H$1,INDIRECT(nfl_game_result_header),0),FALSE)),"error")</f>
        <v>45</v>
      </c>
      <c r="I962">
        <f ca="1">IFERROR(IF(ISBLANK(VLOOKUP($B962,INDIRECT(nfl_game_result),MATCH(I$1,INDIRECT(nfl_game_result_header),0),FALSE)),"",VLOOKUP($B962,INDIRECT(nfl_game_result),MATCH(I$1,INDIRECT(nfl_game_result_header),0),FALSE)),"error")</f>
        <v>28</v>
      </c>
      <c r="J962" t="str">
        <f ca="1">IFERROR(IF(ISBLANK(VLOOKUP($B962,INDIRECT(nfl_game_result),MATCH(J$1,INDIRECT(nfl_game_result_header),0),FALSE)),"",VLOOKUP($B962,INDIRECT(nfl_game_result),MATCH(J$1,INDIRECT(nfl_game_result_header),0),FALSE)),"error")</f>
        <v>CHI</v>
      </c>
      <c r="K962" t="str">
        <f ca="1">IFERROR(IF(ISBLANK(VLOOKUP($B962,INDIRECT(nfl_game_result),MATCH(K$1,INDIRECT(nfl_game_result_header),0),FALSE)),"",VLOOKUP($B962,INDIRECT(nfl_game_result),MATCH(K$1,INDIRECT(nfl_game_result_header),0),FALSE)),"error")</f>
        <v>CHI</v>
      </c>
      <c r="L962" s="23" t="str">
        <f ca="1">IFERROR(IF(ISBLANK(VLOOKUP($B962,INDIRECT(nfl_game_result),MATCH(L$1,INDIRECT(nfl_game_result_header),0),FALSE)),"",VLOOKUP($B962,INDIRECT(nfl_game_result),MATCH(L$1,INDIRECT(nfl_game_result_header),0),FALSE)),"error")</f>
        <v/>
      </c>
      <c r="M962" t="s">
        <v>14</v>
      </c>
      <c r="N962">
        <v>1.5</v>
      </c>
      <c r="O962" t="s">
        <v>68</v>
      </c>
      <c r="V962" s="23" t="s">
        <v>416</v>
      </c>
      <c r="W962">
        <f ca="1">VALUE(LEFT(C962, 4))</f>
        <v>2013</v>
      </c>
      <c r="X962">
        <f ca="1">VALUE(MID(C962,6,FIND("_",C962,6)-6))</f>
        <v>14</v>
      </c>
      <c r="Y962" t="str">
        <f ca="1">IF(NOT(OR(ISBLANK(D962),ISBLANK(E962),D962="",E962="")),D962-E962,"")</f>
        <v/>
      </c>
      <c r="Z962" t="str">
        <f ca="1">IF(OR(NOT(ISNUMBER(D962)),ISBLANK(D962),D962="",ISBLANK(N962)),"",ABS(D962-N962))</f>
        <v/>
      </c>
      <c r="AA962">
        <f ca="1">IF(OR(ISBLANK(J962),ISBLANK(O962),J962="",O962=""),"",IF(J962=O962,1,0))</f>
        <v>1</v>
      </c>
      <c r="AB962" t="str">
        <f ca="1">IF(OR(ISBLANK(K962),ISBLANK(Q962),K962="",Q962=""),"",IF(K962=Q962,1,0))</f>
        <v/>
      </c>
      <c r="AC962" s="23" t="str">
        <f t="shared" ca="1" si="14"/>
        <v/>
      </c>
    </row>
    <row r="963" spans="1:29" x14ac:dyDescent="0.25">
      <c r="A963" s="23">
        <v>962</v>
      </c>
      <c r="B963">
        <v>476</v>
      </c>
      <c r="C963" t="str">
        <f ca="1">IFERROR(VLOOKUP($B963,INDIRECT(nfl_game_result),MATCH(C$1,INDIRECT(nfl_game_result_header),0),FALSE),"error")</f>
        <v>2013_15_SD@DEN</v>
      </c>
      <c r="D963" t="str">
        <f ca="1">IFERROR(IF(ISBLANK(VLOOKUP($B963,INDIRECT(nfl_game_result),MATCH(D$1,INDIRECT(nfl_game_result_header),0),FALSE)),"",VLOOKUP($B963,INDIRECT(nfl_game_result),MATCH(D$1,INDIRECT(nfl_game_result_header),0),FALSE)),"error")</f>
        <v/>
      </c>
      <c r="E963">
        <f ca="1">IFERROR(IF(ISBLANK(VLOOKUP($B963,INDIRECT(nfl_game_result),MATCH(E$1,INDIRECT(nfl_game_result_header),0),FALSE)),"",VLOOKUP($B963,INDIRECT(nfl_game_result),MATCH(E$1,INDIRECT(nfl_game_result_header),0),FALSE)),"error")</f>
        <v>-10.5</v>
      </c>
      <c r="F963" s="23" t="str">
        <f ca="1">IFERROR(IF(ISBLANK(VLOOKUP($B963,INDIRECT(nfl_game_result),MATCH(F$1,INDIRECT(nfl_game_result_header),0),FALSE)),"",VLOOKUP($B963,INDIRECT(nfl_game_result),MATCH(F$1,INDIRECT(nfl_game_result_header),0),FALSE)),"error")</f>
        <v/>
      </c>
      <c r="G963" s="23" t="str">
        <f ca="1">IFERROR(IF(ISBLANK(VLOOKUP($B963,INDIRECT(nfl_game_result),MATCH(G$1,INDIRECT(nfl_game_result_header),0),FALSE)),"",VLOOKUP($B963,INDIRECT(nfl_game_result),MATCH(G$1,INDIRECT(nfl_game_result_header),0),FALSE)),"error")</f>
        <v/>
      </c>
      <c r="H963">
        <f ca="1">IFERROR(IF(ISBLANK(VLOOKUP($B963,INDIRECT(nfl_game_result),MATCH(H$1,INDIRECT(nfl_game_result_header),0),FALSE)),"",VLOOKUP($B963,INDIRECT(nfl_game_result),MATCH(H$1,INDIRECT(nfl_game_result_header),0),FALSE)),"error")</f>
        <v>20</v>
      </c>
      <c r="I963">
        <f ca="1">IFERROR(IF(ISBLANK(VLOOKUP($B963,INDIRECT(nfl_game_result),MATCH(I$1,INDIRECT(nfl_game_result_header),0),FALSE)),"",VLOOKUP($B963,INDIRECT(nfl_game_result),MATCH(I$1,INDIRECT(nfl_game_result_header),0),FALSE)),"error")</f>
        <v>27</v>
      </c>
      <c r="J963" t="str">
        <f ca="1">IFERROR(IF(ISBLANK(VLOOKUP($B963,INDIRECT(nfl_game_result),MATCH(J$1,INDIRECT(nfl_game_result_header),0),FALSE)),"",VLOOKUP($B963,INDIRECT(nfl_game_result),MATCH(J$1,INDIRECT(nfl_game_result_header),0),FALSE)),"error")</f>
        <v>SD</v>
      </c>
      <c r="K963" t="str">
        <f ca="1">IFERROR(IF(ISBLANK(VLOOKUP($B963,INDIRECT(nfl_game_result),MATCH(K$1,INDIRECT(nfl_game_result_header),0),FALSE)),"",VLOOKUP($B963,INDIRECT(nfl_game_result),MATCH(K$1,INDIRECT(nfl_game_result_header),0),FALSE)),"error")</f>
        <v>SD</v>
      </c>
      <c r="L963" s="23" t="str">
        <f ca="1">IFERROR(IF(ISBLANK(VLOOKUP($B963,INDIRECT(nfl_game_result),MATCH(L$1,INDIRECT(nfl_game_result_header),0),FALSE)),"",VLOOKUP($B963,INDIRECT(nfl_game_result),MATCH(L$1,INDIRECT(nfl_game_result_header),0),FALSE)),"error")</f>
        <v/>
      </c>
      <c r="M963" t="s">
        <v>16</v>
      </c>
      <c r="N963">
        <v>-9.5</v>
      </c>
      <c r="O963" t="s">
        <v>88</v>
      </c>
      <c r="V963" s="23" t="s">
        <v>416</v>
      </c>
      <c r="W963">
        <f ca="1">VALUE(LEFT(C963, 4))</f>
        <v>2013</v>
      </c>
      <c r="X963">
        <f ca="1">VALUE(MID(C963,6,FIND("_",C963,6)-6))</f>
        <v>15</v>
      </c>
      <c r="Y963" t="str">
        <f ca="1">IF(NOT(OR(ISBLANK(D963),ISBLANK(E963),D963="",E963="")),D963-E963,"")</f>
        <v/>
      </c>
      <c r="Z963" t="str">
        <f ca="1">IF(OR(NOT(ISNUMBER(D963)),ISBLANK(D963),D963="",ISBLANK(N963)),"",ABS(D963-N963))</f>
        <v/>
      </c>
      <c r="AA963">
        <f ca="1">IF(OR(ISBLANK(J963),ISBLANK(O963),J963="",O963=""),"",IF(J963=O963,1,0))</f>
        <v>1</v>
      </c>
      <c r="AB963" t="str">
        <f ca="1">IF(OR(ISBLANK(K963),ISBLANK(Q963),K963="",Q963=""),"",IF(K963=Q963,1,0))</f>
        <v/>
      </c>
      <c r="AC963" s="23" t="str">
        <f t="shared" ca="1" si="14"/>
        <v/>
      </c>
    </row>
    <row r="964" spans="1:29" x14ac:dyDescent="0.25">
      <c r="A964" s="23">
        <v>963</v>
      </c>
      <c r="B964">
        <v>477</v>
      </c>
      <c r="C964" t="str">
        <f ca="1">IFERROR(VLOOKUP($B964,INDIRECT(nfl_game_result),MATCH(C$1,INDIRECT(nfl_game_result_header),0),FALSE),"error")</f>
        <v>2013_15_WAS@ATL</v>
      </c>
      <c r="D964" t="str">
        <f ca="1">IFERROR(IF(ISBLANK(VLOOKUP($B964,INDIRECT(nfl_game_result),MATCH(D$1,INDIRECT(nfl_game_result_header),0),FALSE)),"",VLOOKUP($B964,INDIRECT(nfl_game_result),MATCH(D$1,INDIRECT(nfl_game_result_header),0),FALSE)),"error")</f>
        <v/>
      </c>
      <c r="E964">
        <f ca="1">IFERROR(IF(ISBLANK(VLOOKUP($B964,INDIRECT(nfl_game_result),MATCH(E$1,INDIRECT(nfl_game_result_header),0),FALSE)),"",VLOOKUP($B964,INDIRECT(nfl_game_result),MATCH(E$1,INDIRECT(nfl_game_result_header),0),FALSE)),"error")</f>
        <v>-6.5</v>
      </c>
      <c r="F964" s="23" t="str">
        <f ca="1">IFERROR(IF(ISBLANK(VLOOKUP($B964,INDIRECT(nfl_game_result),MATCH(F$1,INDIRECT(nfl_game_result_header),0),FALSE)),"",VLOOKUP($B964,INDIRECT(nfl_game_result),MATCH(F$1,INDIRECT(nfl_game_result_header),0),FALSE)),"error")</f>
        <v/>
      </c>
      <c r="G964" s="23" t="str">
        <f ca="1">IFERROR(IF(ISBLANK(VLOOKUP($B964,INDIRECT(nfl_game_result),MATCH(G$1,INDIRECT(nfl_game_result_header),0),FALSE)),"",VLOOKUP($B964,INDIRECT(nfl_game_result),MATCH(G$1,INDIRECT(nfl_game_result_header),0),FALSE)),"error")</f>
        <v/>
      </c>
      <c r="H964">
        <f ca="1">IFERROR(IF(ISBLANK(VLOOKUP($B964,INDIRECT(nfl_game_result),MATCH(H$1,INDIRECT(nfl_game_result_header),0),FALSE)),"",VLOOKUP($B964,INDIRECT(nfl_game_result),MATCH(H$1,INDIRECT(nfl_game_result_header),0),FALSE)),"error")</f>
        <v>27</v>
      </c>
      <c r="I964">
        <f ca="1">IFERROR(IF(ISBLANK(VLOOKUP($B964,INDIRECT(nfl_game_result),MATCH(I$1,INDIRECT(nfl_game_result_header),0),FALSE)),"",VLOOKUP($B964,INDIRECT(nfl_game_result),MATCH(I$1,INDIRECT(nfl_game_result_header),0),FALSE)),"error")</f>
        <v>26</v>
      </c>
      <c r="J964" t="str">
        <f ca="1">IFERROR(IF(ISBLANK(VLOOKUP($B964,INDIRECT(nfl_game_result),MATCH(J$1,INDIRECT(nfl_game_result_header),0),FALSE)),"",VLOOKUP($B964,INDIRECT(nfl_game_result),MATCH(J$1,INDIRECT(nfl_game_result_header),0),FALSE)),"error")</f>
        <v>WAS</v>
      </c>
      <c r="K964" t="str">
        <f ca="1">IFERROR(IF(ISBLANK(VLOOKUP($B964,INDIRECT(nfl_game_result),MATCH(K$1,INDIRECT(nfl_game_result_header),0),FALSE)),"",VLOOKUP($B964,INDIRECT(nfl_game_result),MATCH(K$1,INDIRECT(nfl_game_result_header),0),FALSE)),"error")</f>
        <v>ATL</v>
      </c>
      <c r="L964" s="23" t="str">
        <f ca="1">IFERROR(IF(ISBLANK(VLOOKUP($B964,INDIRECT(nfl_game_result),MATCH(L$1,INDIRECT(nfl_game_result_header),0),FALSE)),"",VLOOKUP($B964,INDIRECT(nfl_game_result),MATCH(L$1,INDIRECT(nfl_game_result_header),0),FALSE)),"error")</f>
        <v/>
      </c>
      <c r="M964" t="s">
        <v>16</v>
      </c>
      <c r="N964">
        <v>-4</v>
      </c>
      <c r="O964" t="s">
        <v>94</v>
      </c>
      <c r="V964" s="23" t="s">
        <v>416</v>
      </c>
      <c r="W964">
        <f ca="1">VALUE(LEFT(C964, 4))</f>
        <v>2013</v>
      </c>
      <c r="X964">
        <f ca="1">VALUE(MID(C964,6,FIND("_",C964,6)-6))</f>
        <v>15</v>
      </c>
      <c r="Y964" t="str">
        <f ca="1">IF(NOT(OR(ISBLANK(D964),ISBLANK(E964),D964="",E964="")),D964-E964,"")</f>
        <v/>
      </c>
      <c r="Z964" t="str">
        <f ca="1">IF(OR(NOT(ISNUMBER(D964)),ISBLANK(D964),D964="",ISBLANK(N964)),"",ABS(D964-N964))</f>
        <v/>
      </c>
      <c r="AA964">
        <f ca="1">IF(OR(ISBLANK(J964),ISBLANK(O964),J964="",O964=""),"",IF(J964=O964,1,0))</f>
        <v>1</v>
      </c>
      <c r="AB964" t="str">
        <f ca="1">IF(OR(ISBLANK(K964),ISBLANK(Q964),K964="",Q964=""),"",IF(K964=Q964,1,0))</f>
        <v/>
      </c>
      <c r="AC964" s="23" t="str">
        <f t="shared" ca="1" si="14"/>
        <v/>
      </c>
    </row>
    <row r="965" spans="1:29" x14ac:dyDescent="0.25">
      <c r="A965" s="23">
        <v>964</v>
      </c>
      <c r="B965">
        <v>478</v>
      </c>
      <c r="C965" t="str">
        <f ca="1">IFERROR(VLOOKUP($B965,INDIRECT(nfl_game_result),MATCH(C$1,INDIRECT(nfl_game_result_header),0),FALSE),"error")</f>
        <v>2013_15_BUF@JAX</v>
      </c>
      <c r="D965" t="str">
        <f ca="1">IFERROR(IF(ISBLANK(VLOOKUP($B965,INDIRECT(nfl_game_result),MATCH(D$1,INDIRECT(nfl_game_result_header),0),FALSE)),"",VLOOKUP($B965,INDIRECT(nfl_game_result),MATCH(D$1,INDIRECT(nfl_game_result_header),0),FALSE)),"error")</f>
        <v/>
      </c>
      <c r="E965">
        <f ca="1">IFERROR(IF(ISBLANK(VLOOKUP($B965,INDIRECT(nfl_game_result),MATCH(E$1,INDIRECT(nfl_game_result_header),0),FALSE)),"",VLOOKUP($B965,INDIRECT(nfl_game_result),MATCH(E$1,INDIRECT(nfl_game_result_header),0),FALSE)),"error")</f>
        <v>1.5</v>
      </c>
      <c r="F965" s="23" t="str">
        <f ca="1">IFERROR(IF(ISBLANK(VLOOKUP($B965,INDIRECT(nfl_game_result),MATCH(F$1,INDIRECT(nfl_game_result_header),0),FALSE)),"",VLOOKUP($B965,INDIRECT(nfl_game_result),MATCH(F$1,INDIRECT(nfl_game_result_header),0),FALSE)),"error")</f>
        <v/>
      </c>
      <c r="G965" s="23" t="str">
        <f ca="1">IFERROR(IF(ISBLANK(VLOOKUP($B965,INDIRECT(nfl_game_result),MATCH(G$1,INDIRECT(nfl_game_result_header),0),FALSE)),"",VLOOKUP($B965,INDIRECT(nfl_game_result),MATCH(G$1,INDIRECT(nfl_game_result_header),0),FALSE)),"error")</f>
        <v/>
      </c>
      <c r="H965">
        <f ca="1">IFERROR(IF(ISBLANK(VLOOKUP($B965,INDIRECT(nfl_game_result),MATCH(H$1,INDIRECT(nfl_game_result_header),0),FALSE)),"",VLOOKUP($B965,INDIRECT(nfl_game_result),MATCH(H$1,INDIRECT(nfl_game_result_header),0),FALSE)),"error")</f>
        <v>20</v>
      </c>
      <c r="I965">
        <f ca="1">IFERROR(IF(ISBLANK(VLOOKUP($B965,INDIRECT(nfl_game_result),MATCH(I$1,INDIRECT(nfl_game_result_header),0),FALSE)),"",VLOOKUP($B965,INDIRECT(nfl_game_result),MATCH(I$1,INDIRECT(nfl_game_result_header),0),FALSE)),"error")</f>
        <v>27</v>
      </c>
      <c r="J965" t="str">
        <f ca="1">IFERROR(IF(ISBLANK(VLOOKUP($B965,INDIRECT(nfl_game_result),MATCH(J$1,INDIRECT(nfl_game_result_header),0),FALSE)),"",VLOOKUP($B965,INDIRECT(nfl_game_result),MATCH(J$1,INDIRECT(nfl_game_result_header),0),FALSE)),"error")</f>
        <v>BUF</v>
      </c>
      <c r="K965" t="str">
        <f ca="1">IFERROR(IF(ISBLANK(VLOOKUP($B965,INDIRECT(nfl_game_result),MATCH(K$1,INDIRECT(nfl_game_result_header),0),FALSE)),"",VLOOKUP($B965,INDIRECT(nfl_game_result),MATCH(K$1,INDIRECT(nfl_game_result_header),0),FALSE)),"error")</f>
        <v>BUF</v>
      </c>
      <c r="L965" s="23" t="str">
        <f ca="1">IFERROR(IF(ISBLANK(VLOOKUP($B965,INDIRECT(nfl_game_result),MATCH(L$1,INDIRECT(nfl_game_result_header),0),FALSE)),"",VLOOKUP($B965,INDIRECT(nfl_game_result),MATCH(L$1,INDIRECT(nfl_game_result_header),0),FALSE)),"error")</f>
        <v/>
      </c>
      <c r="M965" t="s">
        <v>16</v>
      </c>
      <c r="N965">
        <v>-1.5</v>
      </c>
      <c r="O965" t="s">
        <v>77</v>
      </c>
      <c r="V965" s="23" t="s">
        <v>416</v>
      </c>
      <c r="W965">
        <f ca="1">VALUE(LEFT(C965, 4))</f>
        <v>2013</v>
      </c>
      <c r="X965">
        <f ca="1">VALUE(MID(C965,6,FIND("_",C965,6)-6))</f>
        <v>15</v>
      </c>
      <c r="Y965" t="str">
        <f ca="1">IF(NOT(OR(ISBLANK(D965),ISBLANK(E965),D965="",E965="")),D965-E965,"")</f>
        <v/>
      </c>
      <c r="Z965" t="str">
        <f ca="1">IF(OR(NOT(ISNUMBER(D965)),ISBLANK(D965),D965="",ISBLANK(N965)),"",ABS(D965-N965))</f>
        <v/>
      </c>
      <c r="AA965">
        <f ca="1">IF(OR(ISBLANK(J965),ISBLANK(O965),J965="",O965=""),"",IF(J965=O965,1,0))</f>
        <v>0</v>
      </c>
      <c r="AB965" t="str">
        <f ca="1">IF(OR(ISBLANK(K965),ISBLANK(Q965),K965="",Q965=""),"",IF(K965=Q965,1,0))</f>
        <v/>
      </c>
      <c r="AC965" s="23" t="str">
        <f t="shared" ca="1" si="14"/>
        <v/>
      </c>
    </row>
    <row r="966" spans="1:29" x14ac:dyDescent="0.25">
      <c r="A966" s="23">
        <v>965</v>
      </c>
      <c r="B966">
        <v>479</v>
      </c>
      <c r="C966" t="str">
        <f ca="1">IFERROR(VLOOKUP($B966,INDIRECT(nfl_game_result),MATCH(C$1,INDIRECT(nfl_game_result_header),0),FALSE),"error")</f>
        <v>2013_15_CHI@CLE</v>
      </c>
      <c r="D966" t="str">
        <f ca="1">IFERROR(IF(ISBLANK(VLOOKUP($B966,INDIRECT(nfl_game_result),MATCH(D$1,INDIRECT(nfl_game_result_header),0),FALSE)),"",VLOOKUP($B966,INDIRECT(nfl_game_result),MATCH(D$1,INDIRECT(nfl_game_result_header),0),FALSE)),"error")</f>
        <v/>
      </c>
      <c r="E966">
        <f ca="1">IFERROR(IF(ISBLANK(VLOOKUP($B966,INDIRECT(nfl_game_result),MATCH(E$1,INDIRECT(nfl_game_result_header),0),FALSE)),"",VLOOKUP($B966,INDIRECT(nfl_game_result),MATCH(E$1,INDIRECT(nfl_game_result_header),0),FALSE)),"error")</f>
        <v>-1.5</v>
      </c>
      <c r="F966" s="23" t="str">
        <f ca="1">IFERROR(IF(ISBLANK(VLOOKUP($B966,INDIRECT(nfl_game_result),MATCH(F$1,INDIRECT(nfl_game_result_header),0),FALSE)),"",VLOOKUP($B966,INDIRECT(nfl_game_result),MATCH(F$1,INDIRECT(nfl_game_result_header),0),FALSE)),"error")</f>
        <v/>
      </c>
      <c r="G966" s="23" t="str">
        <f ca="1">IFERROR(IF(ISBLANK(VLOOKUP($B966,INDIRECT(nfl_game_result),MATCH(G$1,INDIRECT(nfl_game_result_header),0),FALSE)),"",VLOOKUP($B966,INDIRECT(nfl_game_result),MATCH(G$1,INDIRECT(nfl_game_result_header),0),FALSE)),"error")</f>
        <v/>
      </c>
      <c r="H966">
        <f ca="1">IFERROR(IF(ISBLANK(VLOOKUP($B966,INDIRECT(nfl_game_result),MATCH(H$1,INDIRECT(nfl_game_result_header),0),FALSE)),"",VLOOKUP($B966,INDIRECT(nfl_game_result),MATCH(H$1,INDIRECT(nfl_game_result_header),0),FALSE)),"error")</f>
        <v>31</v>
      </c>
      <c r="I966">
        <f ca="1">IFERROR(IF(ISBLANK(VLOOKUP($B966,INDIRECT(nfl_game_result),MATCH(I$1,INDIRECT(nfl_game_result_header),0),FALSE)),"",VLOOKUP($B966,INDIRECT(nfl_game_result),MATCH(I$1,INDIRECT(nfl_game_result_header),0),FALSE)),"error")</f>
        <v>38</v>
      </c>
      <c r="J966" t="str">
        <f ca="1">IFERROR(IF(ISBLANK(VLOOKUP($B966,INDIRECT(nfl_game_result),MATCH(J$1,INDIRECT(nfl_game_result_header),0),FALSE)),"",VLOOKUP($B966,INDIRECT(nfl_game_result),MATCH(J$1,INDIRECT(nfl_game_result_header),0),FALSE)),"error")</f>
        <v>CHI</v>
      </c>
      <c r="K966" t="str">
        <f ca="1">IFERROR(IF(ISBLANK(VLOOKUP($B966,INDIRECT(nfl_game_result),MATCH(K$1,INDIRECT(nfl_game_result_header),0),FALSE)),"",VLOOKUP($B966,INDIRECT(nfl_game_result),MATCH(K$1,INDIRECT(nfl_game_result_header),0),FALSE)),"error")</f>
        <v>CHI</v>
      </c>
      <c r="L966" s="23" t="str">
        <f ca="1">IFERROR(IF(ISBLANK(VLOOKUP($B966,INDIRECT(nfl_game_result),MATCH(L$1,INDIRECT(nfl_game_result_header),0),FALSE)),"",VLOOKUP($B966,INDIRECT(nfl_game_result),MATCH(L$1,INDIRECT(nfl_game_result_header),0),FALSE)),"error")</f>
        <v/>
      </c>
      <c r="M966" t="s">
        <v>16</v>
      </c>
      <c r="N966">
        <v>2.5</v>
      </c>
      <c r="O966" t="s">
        <v>68</v>
      </c>
      <c r="V966" s="23" t="s">
        <v>416</v>
      </c>
      <c r="W966">
        <f ca="1">VALUE(LEFT(C966, 4))</f>
        <v>2013</v>
      </c>
      <c r="X966">
        <f ca="1">VALUE(MID(C966,6,FIND("_",C966,6)-6))</f>
        <v>15</v>
      </c>
      <c r="Y966" t="str">
        <f ca="1">IF(NOT(OR(ISBLANK(D966),ISBLANK(E966),D966="",E966="")),D966-E966,"")</f>
        <v/>
      </c>
      <c r="Z966" t="str">
        <f ca="1">IF(OR(NOT(ISNUMBER(D966)),ISBLANK(D966),D966="",ISBLANK(N966)),"",ABS(D966-N966))</f>
        <v/>
      </c>
      <c r="AA966">
        <f ca="1">IF(OR(ISBLANK(J966),ISBLANK(O966),J966="",O966=""),"",IF(J966=O966,1,0))</f>
        <v>1</v>
      </c>
      <c r="AB966" t="str">
        <f ca="1">IF(OR(ISBLANK(K966),ISBLANK(Q966),K966="",Q966=""),"",IF(K966=Q966,1,0))</f>
        <v/>
      </c>
      <c r="AC966" s="23" t="str">
        <f t="shared" ca="1" si="14"/>
        <v/>
      </c>
    </row>
    <row r="967" spans="1:29" x14ac:dyDescent="0.25">
      <c r="A967" s="23">
        <v>966</v>
      </c>
      <c r="B967">
        <v>480</v>
      </c>
      <c r="C967" t="str">
        <f ca="1">IFERROR(VLOOKUP($B967,INDIRECT(nfl_game_result),MATCH(C$1,INDIRECT(nfl_game_result_header),0),FALSE),"error")</f>
        <v>2013_15_HOU@IND</v>
      </c>
      <c r="D967" t="str">
        <f ca="1">IFERROR(IF(ISBLANK(VLOOKUP($B967,INDIRECT(nfl_game_result),MATCH(D$1,INDIRECT(nfl_game_result_header),0),FALSE)),"",VLOOKUP($B967,INDIRECT(nfl_game_result),MATCH(D$1,INDIRECT(nfl_game_result_header),0),FALSE)),"error")</f>
        <v/>
      </c>
      <c r="E967">
        <f ca="1">IFERROR(IF(ISBLANK(VLOOKUP($B967,INDIRECT(nfl_game_result),MATCH(E$1,INDIRECT(nfl_game_result_header),0),FALSE)),"",VLOOKUP($B967,INDIRECT(nfl_game_result),MATCH(E$1,INDIRECT(nfl_game_result_header),0),FALSE)),"error")</f>
        <v>-6.5</v>
      </c>
      <c r="F967" s="23" t="str">
        <f ca="1">IFERROR(IF(ISBLANK(VLOOKUP($B967,INDIRECT(nfl_game_result),MATCH(F$1,INDIRECT(nfl_game_result_header),0),FALSE)),"",VLOOKUP($B967,INDIRECT(nfl_game_result),MATCH(F$1,INDIRECT(nfl_game_result_header),0),FALSE)),"error")</f>
        <v/>
      </c>
      <c r="G967" s="23" t="str">
        <f ca="1">IFERROR(IF(ISBLANK(VLOOKUP($B967,INDIRECT(nfl_game_result),MATCH(G$1,INDIRECT(nfl_game_result_header),0),FALSE)),"",VLOOKUP($B967,INDIRECT(nfl_game_result),MATCH(G$1,INDIRECT(nfl_game_result_header),0),FALSE)),"error")</f>
        <v/>
      </c>
      <c r="H967">
        <f ca="1">IFERROR(IF(ISBLANK(VLOOKUP($B967,INDIRECT(nfl_game_result),MATCH(H$1,INDIRECT(nfl_game_result_header),0),FALSE)),"",VLOOKUP($B967,INDIRECT(nfl_game_result),MATCH(H$1,INDIRECT(nfl_game_result_header),0),FALSE)),"error")</f>
        <v>25</v>
      </c>
      <c r="I967">
        <f ca="1">IFERROR(IF(ISBLANK(VLOOKUP($B967,INDIRECT(nfl_game_result),MATCH(I$1,INDIRECT(nfl_game_result_header),0),FALSE)),"",VLOOKUP($B967,INDIRECT(nfl_game_result),MATCH(I$1,INDIRECT(nfl_game_result_header),0),FALSE)),"error")</f>
        <v>3</v>
      </c>
      <c r="J967" t="str">
        <f ca="1">IFERROR(IF(ISBLANK(VLOOKUP($B967,INDIRECT(nfl_game_result),MATCH(J$1,INDIRECT(nfl_game_result_header),0),FALSE)),"",VLOOKUP($B967,INDIRECT(nfl_game_result),MATCH(J$1,INDIRECT(nfl_game_result_header),0),FALSE)),"error")</f>
        <v>IND</v>
      </c>
      <c r="K967" t="str">
        <f ca="1">IFERROR(IF(ISBLANK(VLOOKUP($B967,INDIRECT(nfl_game_result),MATCH(K$1,INDIRECT(nfl_game_result_header),0),FALSE)),"",VLOOKUP($B967,INDIRECT(nfl_game_result),MATCH(K$1,INDIRECT(nfl_game_result_header),0),FALSE)),"error")</f>
        <v>IND</v>
      </c>
      <c r="L967" s="23" t="str">
        <f ca="1">IFERROR(IF(ISBLANK(VLOOKUP($B967,INDIRECT(nfl_game_result),MATCH(L$1,INDIRECT(nfl_game_result_header),0),FALSE)),"",VLOOKUP($B967,INDIRECT(nfl_game_result),MATCH(L$1,INDIRECT(nfl_game_result_header),0),FALSE)),"error")</f>
        <v/>
      </c>
      <c r="M967" t="s">
        <v>16</v>
      </c>
      <c r="N967">
        <v>-7</v>
      </c>
      <c r="O967" t="s">
        <v>75</v>
      </c>
      <c r="V967" s="23" t="s">
        <v>416</v>
      </c>
      <c r="W967">
        <f ca="1">VALUE(LEFT(C967, 4))</f>
        <v>2013</v>
      </c>
      <c r="X967">
        <f ca="1">VALUE(MID(C967,6,FIND("_",C967,6)-6))</f>
        <v>15</v>
      </c>
      <c r="Y967" t="str">
        <f ca="1">IF(NOT(OR(ISBLANK(D967),ISBLANK(E967),D967="",E967="")),D967-E967,"")</f>
        <v/>
      </c>
      <c r="Z967" t="str">
        <f ca="1">IF(OR(NOT(ISNUMBER(D967)),ISBLANK(D967),D967="",ISBLANK(N967)),"",ABS(D967-N967))</f>
        <v/>
      </c>
      <c r="AA967">
        <f ca="1">IF(OR(ISBLANK(J967),ISBLANK(O967),J967="",O967=""),"",IF(J967=O967,1,0))</f>
        <v>0</v>
      </c>
      <c r="AB967" t="str">
        <f ca="1">IF(OR(ISBLANK(K967),ISBLANK(Q967),K967="",Q967=""),"",IF(K967=Q967,1,0))</f>
        <v/>
      </c>
      <c r="AC967" s="23" t="str">
        <f t="shared" ca="1" si="14"/>
        <v/>
      </c>
    </row>
    <row r="968" spans="1:29" x14ac:dyDescent="0.25">
      <c r="A968" s="23">
        <v>967</v>
      </c>
      <c r="B968">
        <v>481</v>
      </c>
      <c r="C968" t="str">
        <f ca="1">IFERROR(VLOOKUP($B968,INDIRECT(nfl_game_result),MATCH(C$1,INDIRECT(nfl_game_result_header),0),FALSE),"error")</f>
        <v>2013_15_NWE@MIA</v>
      </c>
      <c r="D968" t="str">
        <f ca="1">IFERROR(IF(ISBLANK(VLOOKUP($B968,INDIRECT(nfl_game_result),MATCH(D$1,INDIRECT(nfl_game_result_header),0),FALSE)),"",VLOOKUP($B968,INDIRECT(nfl_game_result),MATCH(D$1,INDIRECT(nfl_game_result_header),0),FALSE)),"error")</f>
        <v/>
      </c>
      <c r="E968">
        <f ca="1">IFERROR(IF(ISBLANK(VLOOKUP($B968,INDIRECT(nfl_game_result),MATCH(E$1,INDIRECT(nfl_game_result_header),0),FALSE)),"",VLOOKUP($B968,INDIRECT(nfl_game_result),MATCH(E$1,INDIRECT(nfl_game_result_header),0),FALSE)),"error")</f>
        <v>2.5</v>
      </c>
      <c r="F968" s="23" t="str">
        <f ca="1">IFERROR(IF(ISBLANK(VLOOKUP($B968,INDIRECT(nfl_game_result),MATCH(F$1,INDIRECT(nfl_game_result_header),0),FALSE)),"",VLOOKUP($B968,INDIRECT(nfl_game_result),MATCH(F$1,INDIRECT(nfl_game_result_header),0),FALSE)),"error")</f>
        <v/>
      </c>
      <c r="G968" s="23" t="str">
        <f ca="1">IFERROR(IF(ISBLANK(VLOOKUP($B968,INDIRECT(nfl_game_result),MATCH(G$1,INDIRECT(nfl_game_result_header),0),FALSE)),"",VLOOKUP($B968,INDIRECT(nfl_game_result),MATCH(G$1,INDIRECT(nfl_game_result_header),0),FALSE)),"error")</f>
        <v/>
      </c>
      <c r="H968">
        <f ca="1">IFERROR(IF(ISBLANK(VLOOKUP($B968,INDIRECT(nfl_game_result),MATCH(H$1,INDIRECT(nfl_game_result_header),0),FALSE)),"",VLOOKUP($B968,INDIRECT(nfl_game_result),MATCH(H$1,INDIRECT(nfl_game_result_header),0),FALSE)),"error")</f>
        <v>24</v>
      </c>
      <c r="I968">
        <f ca="1">IFERROR(IF(ISBLANK(VLOOKUP($B968,INDIRECT(nfl_game_result),MATCH(I$1,INDIRECT(nfl_game_result_header),0),FALSE)),"",VLOOKUP($B968,INDIRECT(nfl_game_result),MATCH(I$1,INDIRECT(nfl_game_result_header),0),FALSE)),"error")</f>
        <v>20</v>
      </c>
      <c r="J968" t="str">
        <f ca="1">IFERROR(IF(ISBLANK(VLOOKUP($B968,INDIRECT(nfl_game_result),MATCH(J$1,INDIRECT(nfl_game_result_header),0),FALSE)),"",VLOOKUP($B968,INDIRECT(nfl_game_result),MATCH(J$1,INDIRECT(nfl_game_result_header),0),FALSE)),"error")</f>
        <v>MIA</v>
      </c>
      <c r="K968" t="str">
        <f ca="1">IFERROR(IF(ISBLANK(VLOOKUP($B968,INDIRECT(nfl_game_result),MATCH(K$1,INDIRECT(nfl_game_result_header),0),FALSE)),"",VLOOKUP($B968,INDIRECT(nfl_game_result),MATCH(K$1,INDIRECT(nfl_game_result_header),0),FALSE)),"error")</f>
        <v>MIA</v>
      </c>
      <c r="L968" s="23" t="str">
        <f ca="1">IFERROR(IF(ISBLANK(VLOOKUP($B968,INDIRECT(nfl_game_result),MATCH(L$1,INDIRECT(nfl_game_result_header),0),FALSE)),"",VLOOKUP($B968,INDIRECT(nfl_game_result),MATCH(L$1,INDIRECT(nfl_game_result_header),0),FALSE)),"error")</f>
        <v/>
      </c>
      <c r="M968" t="s">
        <v>16</v>
      </c>
      <c r="N968">
        <v>4.5</v>
      </c>
      <c r="O968" t="s">
        <v>79</v>
      </c>
      <c r="V968" s="23" t="s">
        <v>416</v>
      </c>
      <c r="W968">
        <f ca="1">VALUE(LEFT(C968, 4))</f>
        <v>2013</v>
      </c>
      <c r="X968">
        <f ca="1">VALUE(MID(C968,6,FIND("_",C968,6)-6))</f>
        <v>15</v>
      </c>
      <c r="Y968" t="str">
        <f ca="1">IF(NOT(OR(ISBLANK(D968),ISBLANK(E968),D968="",E968="")),D968-E968,"")</f>
        <v/>
      </c>
      <c r="Z968" t="str">
        <f ca="1">IF(OR(NOT(ISNUMBER(D968)),ISBLANK(D968),D968="",ISBLANK(N968)),"",ABS(D968-N968))</f>
        <v/>
      </c>
      <c r="AA968">
        <f ca="1">IF(OR(ISBLANK(J968),ISBLANK(O968),J968="",O968=""),"",IF(J968=O968,1,0))</f>
        <v>1</v>
      </c>
      <c r="AB968" t="str">
        <f ca="1">IF(OR(ISBLANK(K968),ISBLANK(Q968),K968="",Q968=""),"",IF(K968=Q968,1,0))</f>
        <v/>
      </c>
      <c r="AC968" s="23" t="str">
        <f t="shared" ca="1" si="14"/>
        <v/>
      </c>
    </row>
    <row r="969" spans="1:29" x14ac:dyDescent="0.25">
      <c r="A969" s="23">
        <v>968</v>
      </c>
      <c r="B969">
        <v>482</v>
      </c>
      <c r="C969" t="str">
        <f ca="1">IFERROR(VLOOKUP($B969,INDIRECT(nfl_game_result),MATCH(C$1,INDIRECT(nfl_game_result_header),0),FALSE),"error")</f>
        <v>2013_15_PHI@MIN</v>
      </c>
      <c r="D969" t="str">
        <f ca="1">IFERROR(IF(ISBLANK(VLOOKUP($B969,INDIRECT(nfl_game_result),MATCH(D$1,INDIRECT(nfl_game_result_header),0),FALSE)),"",VLOOKUP($B969,INDIRECT(nfl_game_result),MATCH(D$1,INDIRECT(nfl_game_result_header),0),FALSE)),"error")</f>
        <v/>
      </c>
      <c r="E969">
        <f ca="1">IFERROR(IF(ISBLANK(VLOOKUP($B969,INDIRECT(nfl_game_result),MATCH(E$1,INDIRECT(nfl_game_result_header),0),FALSE)),"",VLOOKUP($B969,INDIRECT(nfl_game_result),MATCH(E$1,INDIRECT(nfl_game_result_header),0),FALSE)),"error")</f>
        <v>4.5</v>
      </c>
      <c r="F969" s="23" t="str">
        <f ca="1">IFERROR(IF(ISBLANK(VLOOKUP($B969,INDIRECT(nfl_game_result),MATCH(F$1,INDIRECT(nfl_game_result_header),0),FALSE)),"",VLOOKUP($B969,INDIRECT(nfl_game_result),MATCH(F$1,INDIRECT(nfl_game_result_header),0),FALSE)),"error")</f>
        <v/>
      </c>
      <c r="G969" s="23" t="str">
        <f ca="1">IFERROR(IF(ISBLANK(VLOOKUP($B969,INDIRECT(nfl_game_result),MATCH(G$1,INDIRECT(nfl_game_result_header),0),FALSE)),"",VLOOKUP($B969,INDIRECT(nfl_game_result),MATCH(G$1,INDIRECT(nfl_game_result_header),0),FALSE)),"error")</f>
        <v/>
      </c>
      <c r="H969">
        <f ca="1">IFERROR(IF(ISBLANK(VLOOKUP($B969,INDIRECT(nfl_game_result),MATCH(H$1,INDIRECT(nfl_game_result_header),0),FALSE)),"",VLOOKUP($B969,INDIRECT(nfl_game_result),MATCH(H$1,INDIRECT(nfl_game_result_header),0),FALSE)),"error")</f>
        <v>48</v>
      </c>
      <c r="I969">
        <f ca="1">IFERROR(IF(ISBLANK(VLOOKUP($B969,INDIRECT(nfl_game_result),MATCH(I$1,INDIRECT(nfl_game_result_header),0),FALSE)),"",VLOOKUP($B969,INDIRECT(nfl_game_result),MATCH(I$1,INDIRECT(nfl_game_result_header),0),FALSE)),"error")</f>
        <v>30</v>
      </c>
      <c r="J969" t="str">
        <f ca="1">IFERROR(IF(ISBLANK(VLOOKUP($B969,INDIRECT(nfl_game_result),MATCH(J$1,INDIRECT(nfl_game_result_header),0),FALSE)),"",VLOOKUP($B969,INDIRECT(nfl_game_result),MATCH(J$1,INDIRECT(nfl_game_result_header),0),FALSE)),"error")</f>
        <v>MIN</v>
      </c>
      <c r="K969" t="str">
        <f ca="1">IFERROR(IF(ISBLANK(VLOOKUP($B969,INDIRECT(nfl_game_result),MATCH(K$1,INDIRECT(nfl_game_result_header),0),FALSE)),"",VLOOKUP($B969,INDIRECT(nfl_game_result),MATCH(K$1,INDIRECT(nfl_game_result_header),0),FALSE)),"error")</f>
        <v>MIN</v>
      </c>
      <c r="L969" s="23" t="str">
        <f ca="1">IFERROR(IF(ISBLANK(VLOOKUP($B969,INDIRECT(nfl_game_result),MATCH(L$1,INDIRECT(nfl_game_result_header),0),FALSE)),"",VLOOKUP($B969,INDIRECT(nfl_game_result),MATCH(L$1,INDIRECT(nfl_game_result_header),0),FALSE)),"error")</f>
        <v/>
      </c>
      <c r="M969" t="s">
        <v>16</v>
      </c>
      <c r="N969">
        <v>6</v>
      </c>
      <c r="O969" t="s">
        <v>86</v>
      </c>
      <c r="V969" s="23" t="s">
        <v>416</v>
      </c>
      <c r="W969">
        <f ca="1">VALUE(LEFT(C969, 4))</f>
        <v>2013</v>
      </c>
      <c r="X969">
        <f ca="1">VALUE(MID(C969,6,FIND("_",C969,6)-6))</f>
        <v>15</v>
      </c>
      <c r="Y969" t="str">
        <f ca="1">IF(NOT(OR(ISBLANK(D969),ISBLANK(E969),D969="",E969="")),D969-E969,"")</f>
        <v/>
      </c>
      <c r="Z969" t="str">
        <f ca="1">IF(OR(NOT(ISNUMBER(D969)),ISBLANK(D969),D969="",ISBLANK(N969)),"",ABS(D969-N969))</f>
        <v/>
      </c>
      <c r="AA969">
        <f ca="1">IF(OR(ISBLANK(J969),ISBLANK(O969),J969="",O969=""),"",IF(J969=O969,1,0))</f>
        <v>0</v>
      </c>
      <c r="AB969" t="str">
        <f ca="1">IF(OR(ISBLANK(K969),ISBLANK(Q969),K969="",Q969=""),"",IF(K969=Q969,1,0))</f>
        <v/>
      </c>
      <c r="AC969" s="23" t="str">
        <f t="shared" ca="1" si="14"/>
        <v/>
      </c>
    </row>
    <row r="970" spans="1:29" x14ac:dyDescent="0.25">
      <c r="A970" s="23">
        <v>969</v>
      </c>
      <c r="B970">
        <v>483</v>
      </c>
      <c r="C970" t="str">
        <f ca="1">IFERROR(VLOOKUP($B970,INDIRECT(nfl_game_result),MATCH(C$1,INDIRECT(nfl_game_result_header),0),FALSE),"error")</f>
        <v>2013_15_SEA@NYG</v>
      </c>
      <c r="D970" t="str">
        <f ca="1">IFERROR(IF(ISBLANK(VLOOKUP($B970,INDIRECT(nfl_game_result),MATCH(D$1,INDIRECT(nfl_game_result_header),0),FALSE)),"",VLOOKUP($B970,INDIRECT(nfl_game_result),MATCH(D$1,INDIRECT(nfl_game_result_header),0),FALSE)),"error")</f>
        <v/>
      </c>
      <c r="E970">
        <f ca="1">IFERROR(IF(ISBLANK(VLOOKUP($B970,INDIRECT(nfl_game_result),MATCH(E$1,INDIRECT(nfl_game_result_header),0),FALSE)),"",VLOOKUP($B970,INDIRECT(nfl_game_result),MATCH(E$1,INDIRECT(nfl_game_result_header),0),FALSE)),"error")</f>
        <v>6.5</v>
      </c>
      <c r="F970" s="23" t="str">
        <f ca="1">IFERROR(IF(ISBLANK(VLOOKUP($B970,INDIRECT(nfl_game_result),MATCH(F$1,INDIRECT(nfl_game_result_header),0),FALSE)),"",VLOOKUP($B970,INDIRECT(nfl_game_result),MATCH(F$1,INDIRECT(nfl_game_result_header),0),FALSE)),"error")</f>
        <v/>
      </c>
      <c r="G970" s="23" t="str">
        <f ca="1">IFERROR(IF(ISBLANK(VLOOKUP($B970,INDIRECT(nfl_game_result),MATCH(G$1,INDIRECT(nfl_game_result_header),0),FALSE)),"",VLOOKUP($B970,INDIRECT(nfl_game_result),MATCH(G$1,INDIRECT(nfl_game_result_header),0),FALSE)),"error")</f>
        <v/>
      </c>
      <c r="H970">
        <f ca="1">IFERROR(IF(ISBLANK(VLOOKUP($B970,INDIRECT(nfl_game_result),MATCH(H$1,INDIRECT(nfl_game_result_header),0),FALSE)),"",VLOOKUP($B970,INDIRECT(nfl_game_result),MATCH(H$1,INDIRECT(nfl_game_result_header),0),FALSE)),"error")</f>
        <v>0</v>
      </c>
      <c r="I970">
        <f ca="1">IFERROR(IF(ISBLANK(VLOOKUP($B970,INDIRECT(nfl_game_result),MATCH(I$1,INDIRECT(nfl_game_result_header),0),FALSE)),"",VLOOKUP($B970,INDIRECT(nfl_game_result),MATCH(I$1,INDIRECT(nfl_game_result_header),0),FALSE)),"error")</f>
        <v>23</v>
      </c>
      <c r="J970" t="str">
        <f ca="1">IFERROR(IF(ISBLANK(VLOOKUP($B970,INDIRECT(nfl_game_result),MATCH(J$1,INDIRECT(nfl_game_result_header),0),FALSE)),"",VLOOKUP($B970,INDIRECT(nfl_game_result),MATCH(J$1,INDIRECT(nfl_game_result_header),0),FALSE)),"error")</f>
        <v>SEA</v>
      </c>
      <c r="K970" t="str">
        <f ca="1">IFERROR(IF(ISBLANK(VLOOKUP($B970,INDIRECT(nfl_game_result),MATCH(K$1,INDIRECT(nfl_game_result_header),0),FALSE)),"",VLOOKUP($B970,INDIRECT(nfl_game_result),MATCH(K$1,INDIRECT(nfl_game_result_header),0),FALSE)),"error")</f>
        <v>SEA</v>
      </c>
      <c r="L970" s="23" t="str">
        <f ca="1">IFERROR(IF(ISBLANK(VLOOKUP($B970,INDIRECT(nfl_game_result),MATCH(L$1,INDIRECT(nfl_game_result_header),0),FALSE)),"",VLOOKUP($B970,INDIRECT(nfl_game_result),MATCH(L$1,INDIRECT(nfl_game_result_header),0),FALSE)),"error")</f>
        <v/>
      </c>
      <c r="M970" t="s">
        <v>16</v>
      </c>
      <c r="N970">
        <v>7</v>
      </c>
      <c r="O970" t="s">
        <v>89</v>
      </c>
      <c r="V970" s="23" t="s">
        <v>416</v>
      </c>
      <c r="W970">
        <f ca="1">VALUE(LEFT(C970, 4))</f>
        <v>2013</v>
      </c>
      <c r="X970">
        <f ca="1">VALUE(MID(C970,6,FIND("_",C970,6)-6))</f>
        <v>15</v>
      </c>
      <c r="Y970" t="str">
        <f ca="1">IF(NOT(OR(ISBLANK(D970),ISBLANK(E970),D970="",E970="")),D970-E970,"")</f>
        <v/>
      </c>
      <c r="Z970" t="str">
        <f ca="1">IF(OR(NOT(ISNUMBER(D970)),ISBLANK(D970),D970="",ISBLANK(N970)),"",ABS(D970-N970))</f>
        <v/>
      </c>
      <c r="AA970">
        <f ca="1">IF(OR(ISBLANK(J970),ISBLANK(O970),J970="",O970=""),"",IF(J970=O970,1,0))</f>
        <v>1</v>
      </c>
      <c r="AB970" t="str">
        <f ca="1">IF(OR(ISBLANK(K970),ISBLANK(Q970),K970="",Q970=""),"",IF(K970=Q970,1,0))</f>
        <v/>
      </c>
      <c r="AC970" s="23" t="str">
        <f t="shared" ca="1" si="14"/>
        <v/>
      </c>
    </row>
    <row r="971" spans="1:29" x14ac:dyDescent="0.25">
      <c r="A971" s="23">
        <v>970</v>
      </c>
      <c r="B971">
        <v>484</v>
      </c>
      <c r="C971" t="str">
        <f ca="1">IFERROR(VLOOKUP($B971,INDIRECT(nfl_game_result),MATCH(C$1,INDIRECT(nfl_game_result_header),0),FALSE),"error")</f>
        <v>2013_15_SFO@TBY</v>
      </c>
      <c r="D971" t="str">
        <f ca="1">IFERROR(IF(ISBLANK(VLOOKUP($B971,INDIRECT(nfl_game_result),MATCH(D$1,INDIRECT(nfl_game_result_header),0),FALSE)),"",VLOOKUP($B971,INDIRECT(nfl_game_result),MATCH(D$1,INDIRECT(nfl_game_result_header),0),FALSE)),"error")</f>
        <v/>
      </c>
      <c r="E971">
        <f ca="1">IFERROR(IF(ISBLANK(VLOOKUP($B971,INDIRECT(nfl_game_result),MATCH(E$1,INDIRECT(nfl_game_result_header),0),FALSE)),"",VLOOKUP($B971,INDIRECT(nfl_game_result),MATCH(E$1,INDIRECT(nfl_game_result_header),0),FALSE)),"error")</f>
        <v>5.5</v>
      </c>
      <c r="F971" s="23" t="str">
        <f ca="1">IFERROR(IF(ISBLANK(VLOOKUP($B971,INDIRECT(nfl_game_result),MATCH(F$1,INDIRECT(nfl_game_result_header),0),FALSE)),"",VLOOKUP($B971,INDIRECT(nfl_game_result),MATCH(F$1,INDIRECT(nfl_game_result_header),0),FALSE)),"error")</f>
        <v/>
      </c>
      <c r="G971" s="23" t="str">
        <f ca="1">IFERROR(IF(ISBLANK(VLOOKUP($B971,INDIRECT(nfl_game_result),MATCH(G$1,INDIRECT(nfl_game_result_header),0),FALSE)),"",VLOOKUP($B971,INDIRECT(nfl_game_result),MATCH(G$1,INDIRECT(nfl_game_result_header),0),FALSE)),"error")</f>
        <v/>
      </c>
      <c r="H971">
        <f ca="1">IFERROR(IF(ISBLANK(VLOOKUP($B971,INDIRECT(nfl_game_result),MATCH(H$1,INDIRECT(nfl_game_result_header),0),FALSE)),"",VLOOKUP($B971,INDIRECT(nfl_game_result),MATCH(H$1,INDIRECT(nfl_game_result_header),0),FALSE)),"error")</f>
        <v>14</v>
      </c>
      <c r="I971">
        <f ca="1">IFERROR(IF(ISBLANK(VLOOKUP($B971,INDIRECT(nfl_game_result),MATCH(I$1,INDIRECT(nfl_game_result_header),0),FALSE)),"",VLOOKUP($B971,INDIRECT(nfl_game_result),MATCH(I$1,INDIRECT(nfl_game_result_header),0),FALSE)),"error")</f>
        <v>33</v>
      </c>
      <c r="J971" t="str">
        <f ca="1">IFERROR(IF(ISBLANK(VLOOKUP($B971,INDIRECT(nfl_game_result),MATCH(J$1,INDIRECT(nfl_game_result_header),0),FALSE)),"",VLOOKUP($B971,INDIRECT(nfl_game_result),MATCH(J$1,INDIRECT(nfl_game_result_header),0),FALSE)),"error")</f>
        <v>SFO</v>
      </c>
      <c r="K971" t="str">
        <f ca="1">IFERROR(IF(ISBLANK(VLOOKUP($B971,INDIRECT(nfl_game_result),MATCH(K$1,INDIRECT(nfl_game_result_header),0),FALSE)),"",VLOOKUP($B971,INDIRECT(nfl_game_result),MATCH(K$1,INDIRECT(nfl_game_result_header),0),FALSE)),"error")</f>
        <v>SFO</v>
      </c>
      <c r="L971" s="23" t="str">
        <f ca="1">IFERROR(IF(ISBLANK(VLOOKUP($B971,INDIRECT(nfl_game_result),MATCH(L$1,INDIRECT(nfl_game_result_header),0),FALSE)),"",VLOOKUP($B971,INDIRECT(nfl_game_result),MATCH(L$1,INDIRECT(nfl_game_result_header),0),FALSE)),"error")</f>
        <v/>
      </c>
      <c r="M971" t="s">
        <v>16</v>
      </c>
      <c r="N971">
        <v>6.5</v>
      </c>
      <c r="O971" t="s">
        <v>334</v>
      </c>
      <c r="V971" s="23" t="s">
        <v>416</v>
      </c>
      <c r="W971">
        <f ca="1">VALUE(LEFT(C971, 4))</f>
        <v>2013</v>
      </c>
      <c r="X971">
        <f ca="1">VALUE(MID(C971,6,FIND("_",C971,6)-6))</f>
        <v>15</v>
      </c>
      <c r="Y971" t="str">
        <f ca="1">IF(NOT(OR(ISBLANK(D971),ISBLANK(E971),D971="",E971="")),D971-E971,"")</f>
        <v/>
      </c>
      <c r="Z971" t="str">
        <f ca="1">IF(OR(NOT(ISNUMBER(D971)),ISBLANK(D971),D971="",ISBLANK(N971)),"",ABS(D971-N971))</f>
        <v/>
      </c>
      <c r="AA971">
        <f ca="1">IF(OR(ISBLANK(J971),ISBLANK(O971),J971="",O971=""),"",IF(J971=O971,1,0))</f>
        <v>0</v>
      </c>
      <c r="AB971" t="str">
        <f ca="1">IF(OR(ISBLANK(K971),ISBLANK(Q971),K971="",Q971=""),"",IF(K971=Q971,1,0))</f>
        <v/>
      </c>
      <c r="AC971" s="23" t="str">
        <f t="shared" ca="1" si="14"/>
        <v/>
      </c>
    </row>
    <row r="972" spans="1:29" x14ac:dyDescent="0.25">
      <c r="A972" s="23">
        <v>971</v>
      </c>
      <c r="B972">
        <v>485</v>
      </c>
      <c r="C972" t="str">
        <f ca="1">IFERROR(VLOOKUP($B972,INDIRECT(nfl_game_result),MATCH(C$1,INDIRECT(nfl_game_result_header),0),FALSE),"error")</f>
        <v>2013_15_KCY@OAK</v>
      </c>
      <c r="D972" t="str">
        <f ca="1">IFERROR(IF(ISBLANK(VLOOKUP($B972,INDIRECT(nfl_game_result),MATCH(D$1,INDIRECT(nfl_game_result_header),0),FALSE)),"",VLOOKUP($B972,INDIRECT(nfl_game_result),MATCH(D$1,INDIRECT(nfl_game_result_header),0),FALSE)),"error")</f>
        <v/>
      </c>
      <c r="E972">
        <f ca="1">IFERROR(IF(ISBLANK(VLOOKUP($B972,INDIRECT(nfl_game_result),MATCH(E$1,INDIRECT(nfl_game_result_header),0),FALSE)),"",VLOOKUP($B972,INDIRECT(nfl_game_result),MATCH(E$1,INDIRECT(nfl_game_result_header),0),FALSE)),"error")</f>
        <v>4.5</v>
      </c>
      <c r="F972" s="23" t="str">
        <f ca="1">IFERROR(IF(ISBLANK(VLOOKUP($B972,INDIRECT(nfl_game_result),MATCH(F$1,INDIRECT(nfl_game_result_header),0),FALSE)),"",VLOOKUP($B972,INDIRECT(nfl_game_result),MATCH(F$1,INDIRECT(nfl_game_result_header),0),FALSE)),"error")</f>
        <v/>
      </c>
      <c r="G972" s="23" t="str">
        <f ca="1">IFERROR(IF(ISBLANK(VLOOKUP($B972,INDIRECT(nfl_game_result),MATCH(G$1,INDIRECT(nfl_game_result_header),0),FALSE)),"",VLOOKUP($B972,INDIRECT(nfl_game_result),MATCH(G$1,INDIRECT(nfl_game_result_header),0),FALSE)),"error")</f>
        <v/>
      </c>
      <c r="H972">
        <f ca="1">IFERROR(IF(ISBLANK(VLOOKUP($B972,INDIRECT(nfl_game_result),MATCH(H$1,INDIRECT(nfl_game_result_header),0),FALSE)),"",VLOOKUP($B972,INDIRECT(nfl_game_result),MATCH(H$1,INDIRECT(nfl_game_result_header),0),FALSE)),"error")</f>
        <v>31</v>
      </c>
      <c r="I972">
        <f ca="1">IFERROR(IF(ISBLANK(VLOOKUP($B972,INDIRECT(nfl_game_result),MATCH(I$1,INDIRECT(nfl_game_result_header),0),FALSE)),"",VLOOKUP($B972,INDIRECT(nfl_game_result),MATCH(I$1,INDIRECT(nfl_game_result_header),0),FALSE)),"error")</f>
        <v>56</v>
      </c>
      <c r="J972" t="str">
        <f ca="1">IFERROR(IF(ISBLANK(VLOOKUP($B972,INDIRECT(nfl_game_result),MATCH(J$1,INDIRECT(nfl_game_result_header),0),FALSE)),"",VLOOKUP($B972,INDIRECT(nfl_game_result),MATCH(J$1,INDIRECT(nfl_game_result_header),0),FALSE)),"error")</f>
        <v>KCY</v>
      </c>
      <c r="K972" t="str">
        <f ca="1">IFERROR(IF(ISBLANK(VLOOKUP($B972,INDIRECT(nfl_game_result),MATCH(K$1,INDIRECT(nfl_game_result_header),0),FALSE)),"",VLOOKUP($B972,INDIRECT(nfl_game_result),MATCH(K$1,INDIRECT(nfl_game_result_header),0),FALSE)),"error")</f>
        <v>KCY</v>
      </c>
      <c r="L972" s="23" t="str">
        <f ca="1">IFERROR(IF(ISBLANK(VLOOKUP($B972,INDIRECT(nfl_game_result),MATCH(L$1,INDIRECT(nfl_game_result_header),0),FALSE)),"",VLOOKUP($B972,INDIRECT(nfl_game_result),MATCH(L$1,INDIRECT(nfl_game_result_header),0),FALSE)),"error")</f>
        <v/>
      </c>
      <c r="M972" t="s">
        <v>16</v>
      </c>
      <c r="N972">
        <v>7.5</v>
      </c>
      <c r="O972" t="s">
        <v>331</v>
      </c>
      <c r="V972" s="23" t="s">
        <v>416</v>
      </c>
      <c r="W972">
        <f ca="1">VALUE(LEFT(C972, 4))</f>
        <v>2013</v>
      </c>
      <c r="X972">
        <f ca="1">VALUE(MID(C972,6,FIND("_",C972,6)-6))</f>
        <v>15</v>
      </c>
      <c r="Y972" t="str">
        <f ca="1">IF(NOT(OR(ISBLANK(D972),ISBLANK(E972),D972="",E972="")),D972-E972,"")</f>
        <v/>
      </c>
      <c r="Z972" t="str">
        <f ca="1">IF(OR(NOT(ISNUMBER(D972)),ISBLANK(D972),D972="",ISBLANK(N972)),"",ABS(D972-N972))</f>
        <v/>
      </c>
      <c r="AA972">
        <f ca="1">IF(OR(ISBLANK(J972),ISBLANK(O972),J972="",O972=""),"",IF(J972=O972,1,0))</f>
        <v>1</v>
      </c>
      <c r="AB972" t="str">
        <f ca="1">IF(OR(ISBLANK(K972),ISBLANK(Q972),K972="",Q972=""),"",IF(K972=Q972,1,0))</f>
        <v/>
      </c>
      <c r="AC972" s="23" t="str">
        <f t="shared" ca="1" si="14"/>
        <v/>
      </c>
    </row>
    <row r="973" spans="1:29" x14ac:dyDescent="0.25">
      <c r="A973" s="23">
        <v>972</v>
      </c>
      <c r="B973">
        <v>486</v>
      </c>
      <c r="C973" t="str">
        <f ca="1">IFERROR(VLOOKUP($B973,INDIRECT(nfl_game_result),MATCH(C$1,INDIRECT(nfl_game_result_header),0),FALSE),"error")</f>
        <v>2013_15_NYJ@CAR</v>
      </c>
      <c r="D973" t="str">
        <f ca="1">IFERROR(IF(ISBLANK(VLOOKUP($B973,INDIRECT(nfl_game_result),MATCH(D$1,INDIRECT(nfl_game_result_header),0),FALSE)),"",VLOOKUP($B973,INDIRECT(nfl_game_result),MATCH(D$1,INDIRECT(nfl_game_result_header),0),FALSE)),"error")</f>
        <v/>
      </c>
      <c r="E973">
        <f ca="1">IFERROR(IF(ISBLANK(VLOOKUP($B973,INDIRECT(nfl_game_result),MATCH(E$1,INDIRECT(nfl_game_result_header),0),FALSE)),"",VLOOKUP($B973,INDIRECT(nfl_game_result),MATCH(E$1,INDIRECT(nfl_game_result_header),0),FALSE)),"error")</f>
        <v>-11.5</v>
      </c>
      <c r="F973" s="23" t="str">
        <f ca="1">IFERROR(IF(ISBLANK(VLOOKUP($B973,INDIRECT(nfl_game_result),MATCH(F$1,INDIRECT(nfl_game_result_header),0),FALSE)),"",VLOOKUP($B973,INDIRECT(nfl_game_result),MATCH(F$1,INDIRECT(nfl_game_result_header),0),FALSE)),"error")</f>
        <v/>
      </c>
      <c r="G973" s="23" t="str">
        <f ca="1">IFERROR(IF(ISBLANK(VLOOKUP($B973,INDIRECT(nfl_game_result),MATCH(G$1,INDIRECT(nfl_game_result_header),0),FALSE)),"",VLOOKUP($B973,INDIRECT(nfl_game_result),MATCH(G$1,INDIRECT(nfl_game_result_header),0),FALSE)),"error")</f>
        <v/>
      </c>
      <c r="H973">
        <f ca="1">IFERROR(IF(ISBLANK(VLOOKUP($B973,INDIRECT(nfl_game_result),MATCH(H$1,INDIRECT(nfl_game_result_header),0),FALSE)),"",VLOOKUP($B973,INDIRECT(nfl_game_result),MATCH(H$1,INDIRECT(nfl_game_result_header),0),FALSE)),"error")</f>
        <v>30</v>
      </c>
      <c r="I973">
        <f ca="1">IFERROR(IF(ISBLANK(VLOOKUP($B973,INDIRECT(nfl_game_result),MATCH(I$1,INDIRECT(nfl_game_result_header),0),FALSE)),"",VLOOKUP($B973,INDIRECT(nfl_game_result),MATCH(I$1,INDIRECT(nfl_game_result_header),0),FALSE)),"error")</f>
        <v>20</v>
      </c>
      <c r="J973" t="str">
        <f ca="1">IFERROR(IF(ISBLANK(VLOOKUP($B973,INDIRECT(nfl_game_result),MATCH(J$1,INDIRECT(nfl_game_result_header),0),FALSE)),"",VLOOKUP($B973,INDIRECT(nfl_game_result),MATCH(J$1,INDIRECT(nfl_game_result_header),0),FALSE)),"error")</f>
        <v>NYJ</v>
      </c>
      <c r="K973" t="str">
        <f ca="1">IFERROR(IF(ISBLANK(VLOOKUP($B973,INDIRECT(nfl_game_result),MATCH(K$1,INDIRECT(nfl_game_result_header),0),FALSE)),"",VLOOKUP($B973,INDIRECT(nfl_game_result),MATCH(K$1,INDIRECT(nfl_game_result_header),0),FALSE)),"error")</f>
        <v>CAR</v>
      </c>
      <c r="L973" s="23" t="str">
        <f ca="1">IFERROR(IF(ISBLANK(VLOOKUP($B973,INDIRECT(nfl_game_result),MATCH(L$1,INDIRECT(nfl_game_result_header),0),FALSE)),"",VLOOKUP($B973,INDIRECT(nfl_game_result),MATCH(L$1,INDIRECT(nfl_game_result_header),0),FALSE)),"error")</f>
        <v/>
      </c>
      <c r="M973" t="s">
        <v>16</v>
      </c>
      <c r="N973">
        <v>-7.5</v>
      </c>
      <c r="O973" t="s">
        <v>67</v>
      </c>
      <c r="V973" s="23" t="s">
        <v>416</v>
      </c>
      <c r="W973">
        <f ca="1">VALUE(LEFT(C973, 4))</f>
        <v>2013</v>
      </c>
      <c r="X973">
        <f ca="1">VALUE(MID(C973,6,FIND("_",C973,6)-6))</f>
        <v>15</v>
      </c>
      <c r="Y973" t="str">
        <f ca="1">IF(NOT(OR(ISBLANK(D973),ISBLANK(E973),D973="",E973="")),D973-E973,"")</f>
        <v/>
      </c>
      <c r="Z973" t="str">
        <f ca="1">IF(OR(NOT(ISNUMBER(D973)),ISBLANK(D973),D973="",ISBLANK(N973)),"",ABS(D973-N973))</f>
        <v/>
      </c>
      <c r="AA973">
        <f ca="1">IF(OR(ISBLANK(J973),ISBLANK(O973),J973="",O973=""),"",IF(J973=O973,1,0))</f>
        <v>0</v>
      </c>
      <c r="AB973" t="str">
        <f ca="1">IF(OR(ISBLANK(K973),ISBLANK(Q973),K973="",Q973=""),"",IF(K973=Q973,1,0))</f>
        <v/>
      </c>
      <c r="AC973" s="23" t="str">
        <f t="shared" ca="1" si="14"/>
        <v/>
      </c>
    </row>
    <row r="974" spans="1:29" x14ac:dyDescent="0.25">
      <c r="A974" s="23">
        <v>973</v>
      </c>
      <c r="B974">
        <v>487</v>
      </c>
      <c r="C974" t="str">
        <f ca="1">IFERROR(VLOOKUP($B974,INDIRECT(nfl_game_result),MATCH(C$1,INDIRECT(nfl_game_result_header),0),FALSE),"error")</f>
        <v>2013_15_GBY@DAL</v>
      </c>
      <c r="D974" t="str">
        <f ca="1">IFERROR(IF(ISBLANK(VLOOKUP($B974,INDIRECT(nfl_game_result),MATCH(D$1,INDIRECT(nfl_game_result_header),0),FALSE)),"",VLOOKUP($B974,INDIRECT(nfl_game_result),MATCH(D$1,INDIRECT(nfl_game_result_header),0),FALSE)),"error")</f>
        <v/>
      </c>
      <c r="E974">
        <f ca="1">IFERROR(IF(ISBLANK(VLOOKUP($B974,INDIRECT(nfl_game_result),MATCH(E$1,INDIRECT(nfl_game_result_header),0),FALSE)),"",VLOOKUP($B974,INDIRECT(nfl_game_result),MATCH(E$1,INDIRECT(nfl_game_result_header),0),FALSE)),"error")</f>
        <v>-6.5</v>
      </c>
      <c r="F974" s="23" t="str">
        <f ca="1">IFERROR(IF(ISBLANK(VLOOKUP($B974,INDIRECT(nfl_game_result),MATCH(F$1,INDIRECT(nfl_game_result_header),0),FALSE)),"",VLOOKUP($B974,INDIRECT(nfl_game_result),MATCH(F$1,INDIRECT(nfl_game_result_header),0),FALSE)),"error")</f>
        <v/>
      </c>
      <c r="G974" s="23" t="str">
        <f ca="1">IFERROR(IF(ISBLANK(VLOOKUP($B974,INDIRECT(nfl_game_result),MATCH(G$1,INDIRECT(nfl_game_result_header),0),FALSE)),"",VLOOKUP($B974,INDIRECT(nfl_game_result),MATCH(G$1,INDIRECT(nfl_game_result_header),0),FALSE)),"error")</f>
        <v/>
      </c>
      <c r="H974">
        <f ca="1">IFERROR(IF(ISBLANK(VLOOKUP($B974,INDIRECT(nfl_game_result),MATCH(H$1,INDIRECT(nfl_game_result_header),0),FALSE)),"",VLOOKUP($B974,INDIRECT(nfl_game_result),MATCH(H$1,INDIRECT(nfl_game_result_header),0),FALSE)),"error")</f>
        <v>36</v>
      </c>
      <c r="I974">
        <f ca="1">IFERROR(IF(ISBLANK(VLOOKUP($B974,INDIRECT(nfl_game_result),MATCH(I$1,INDIRECT(nfl_game_result_header),0),FALSE)),"",VLOOKUP($B974,INDIRECT(nfl_game_result),MATCH(I$1,INDIRECT(nfl_game_result_header),0),FALSE)),"error")</f>
        <v>37</v>
      </c>
      <c r="J974" t="str">
        <f ca="1">IFERROR(IF(ISBLANK(VLOOKUP($B974,INDIRECT(nfl_game_result),MATCH(J$1,INDIRECT(nfl_game_result_header),0),FALSE)),"",VLOOKUP($B974,INDIRECT(nfl_game_result),MATCH(J$1,INDIRECT(nfl_game_result_header),0),FALSE)),"error")</f>
        <v>GBY</v>
      </c>
      <c r="K974" t="str">
        <f ca="1">IFERROR(IF(ISBLANK(VLOOKUP($B974,INDIRECT(nfl_game_result),MATCH(K$1,INDIRECT(nfl_game_result_header),0),FALSE)),"",VLOOKUP($B974,INDIRECT(nfl_game_result),MATCH(K$1,INDIRECT(nfl_game_result_header),0),FALSE)),"error")</f>
        <v>GBY</v>
      </c>
      <c r="L974" s="23" t="str">
        <f ca="1">IFERROR(IF(ISBLANK(VLOOKUP($B974,INDIRECT(nfl_game_result),MATCH(L$1,INDIRECT(nfl_game_result_header),0),FALSE)),"",VLOOKUP($B974,INDIRECT(nfl_game_result),MATCH(L$1,INDIRECT(nfl_game_result_header),0),FALSE)),"error")</f>
        <v/>
      </c>
      <c r="M974" t="s">
        <v>16</v>
      </c>
      <c r="N974">
        <v>-7</v>
      </c>
      <c r="O974" t="s">
        <v>330</v>
      </c>
      <c r="V974" s="23" t="s">
        <v>416</v>
      </c>
      <c r="W974">
        <f ca="1">VALUE(LEFT(C974, 4))</f>
        <v>2013</v>
      </c>
      <c r="X974">
        <f ca="1">VALUE(MID(C974,6,FIND("_",C974,6)-6))</f>
        <v>15</v>
      </c>
      <c r="Y974" t="str">
        <f ca="1">IF(NOT(OR(ISBLANK(D974),ISBLANK(E974),D974="",E974="")),D974-E974,"")</f>
        <v/>
      </c>
      <c r="Z974" t="str">
        <f ca="1">IF(OR(NOT(ISNUMBER(D974)),ISBLANK(D974),D974="",ISBLANK(N974)),"",ABS(D974-N974))</f>
        <v/>
      </c>
      <c r="AA974">
        <f ca="1">IF(OR(ISBLANK(J974),ISBLANK(O974),J974="",O974=""),"",IF(J974=O974,1,0))</f>
        <v>1</v>
      </c>
      <c r="AB974" t="str">
        <f ca="1">IF(OR(ISBLANK(K974),ISBLANK(Q974),K974="",Q974=""),"",IF(K974=Q974,1,0))</f>
        <v/>
      </c>
      <c r="AC974" s="23" t="str">
        <f t="shared" ca="1" si="14"/>
        <v/>
      </c>
    </row>
    <row r="975" spans="1:29" x14ac:dyDescent="0.25">
      <c r="A975" s="23">
        <v>974</v>
      </c>
      <c r="B975">
        <v>488</v>
      </c>
      <c r="C975" t="str">
        <f ca="1">IFERROR(VLOOKUP($B975,INDIRECT(nfl_game_result),MATCH(C$1,INDIRECT(nfl_game_result_header),0),FALSE),"error")</f>
        <v>2013_15_ARI@TEN</v>
      </c>
      <c r="D975" t="str">
        <f ca="1">IFERROR(IF(ISBLANK(VLOOKUP($B975,INDIRECT(nfl_game_result),MATCH(D$1,INDIRECT(nfl_game_result_header),0),FALSE)),"",VLOOKUP($B975,INDIRECT(nfl_game_result),MATCH(D$1,INDIRECT(nfl_game_result_header),0),FALSE)),"error")</f>
        <v/>
      </c>
      <c r="E975">
        <f ca="1">IFERROR(IF(ISBLANK(VLOOKUP($B975,INDIRECT(nfl_game_result),MATCH(E$1,INDIRECT(nfl_game_result_header),0),FALSE)),"",VLOOKUP($B975,INDIRECT(nfl_game_result),MATCH(E$1,INDIRECT(nfl_game_result_header),0),FALSE)),"error")</f>
        <v>2.5</v>
      </c>
      <c r="F975" s="23" t="str">
        <f ca="1">IFERROR(IF(ISBLANK(VLOOKUP($B975,INDIRECT(nfl_game_result),MATCH(F$1,INDIRECT(nfl_game_result_header),0),FALSE)),"",VLOOKUP($B975,INDIRECT(nfl_game_result),MATCH(F$1,INDIRECT(nfl_game_result_header),0),FALSE)),"error")</f>
        <v/>
      </c>
      <c r="G975" s="23" t="str">
        <f ca="1">IFERROR(IF(ISBLANK(VLOOKUP($B975,INDIRECT(nfl_game_result),MATCH(G$1,INDIRECT(nfl_game_result_header),0),FALSE)),"",VLOOKUP($B975,INDIRECT(nfl_game_result),MATCH(G$1,INDIRECT(nfl_game_result_header),0),FALSE)),"error")</f>
        <v/>
      </c>
      <c r="H975">
        <f ca="1">IFERROR(IF(ISBLANK(VLOOKUP($B975,INDIRECT(nfl_game_result),MATCH(H$1,INDIRECT(nfl_game_result_header),0),FALSE)),"",VLOOKUP($B975,INDIRECT(nfl_game_result),MATCH(H$1,INDIRECT(nfl_game_result_header),0),FALSE)),"error")</f>
        <v>34</v>
      </c>
      <c r="I975">
        <f ca="1">IFERROR(IF(ISBLANK(VLOOKUP($B975,INDIRECT(nfl_game_result),MATCH(I$1,INDIRECT(nfl_game_result_header),0),FALSE)),"",VLOOKUP($B975,INDIRECT(nfl_game_result),MATCH(I$1,INDIRECT(nfl_game_result_header),0),FALSE)),"error")</f>
        <v>37</v>
      </c>
      <c r="J975" t="str">
        <f ca="1">IFERROR(IF(ISBLANK(VLOOKUP($B975,INDIRECT(nfl_game_result),MATCH(J$1,INDIRECT(nfl_game_result_header),0),FALSE)),"",VLOOKUP($B975,INDIRECT(nfl_game_result),MATCH(J$1,INDIRECT(nfl_game_result_header),0),FALSE)),"error")</f>
        <v>ARI</v>
      </c>
      <c r="K975" t="str">
        <f ca="1">IFERROR(IF(ISBLANK(VLOOKUP($B975,INDIRECT(nfl_game_result),MATCH(K$1,INDIRECT(nfl_game_result_header),0),FALSE)),"",VLOOKUP($B975,INDIRECT(nfl_game_result),MATCH(K$1,INDIRECT(nfl_game_result_header),0),FALSE)),"error")</f>
        <v>ARI</v>
      </c>
      <c r="L975" s="23" t="str">
        <f ca="1">IFERROR(IF(ISBLANK(VLOOKUP($B975,INDIRECT(nfl_game_result),MATCH(L$1,INDIRECT(nfl_game_result_header),0),FALSE)),"",VLOOKUP($B975,INDIRECT(nfl_game_result),MATCH(L$1,INDIRECT(nfl_game_result_header),0),FALSE)),"error")</f>
        <v/>
      </c>
      <c r="M975" t="s">
        <v>16</v>
      </c>
      <c r="N975">
        <v>3</v>
      </c>
      <c r="O975" t="s">
        <v>64</v>
      </c>
      <c r="V975" s="23" t="s">
        <v>416</v>
      </c>
      <c r="W975">
        <f ca="1">VALUE(LEFT(C975, 4))</f>
        <v>2013</v>
      </c>
      <c r="X975">
        <f ca="1">VALUE(MID(C975,6,FIND("_",C975,6)-6))</f>
        <v>15</v>
      </c>
      <c r="Y975" t="str">
        <f ca="1">IF(NOT(OR(ISBLANK(D975),ISBLANK(E975),D975="",E975="")),D975-E975,"")</f>
        <v/>
      </c>
      <c r="Z975" t="str">
        <f ca="1">IF(OR(NOT(ISNUMBER(D975)),ISBLANK(D975),D975="",ISBLANK(N975)),"",ABS(D975-N975))</f>
        <v/>
      </c>
      <c r="AA975">
        <f ca="1">IF(OR(ISBLANK(J975),ISBLANK(O975),J975="",O975=""),"",IF(J975=O975,1,0))</f>
        <v>1</v>
      </c>
      <c r="AB975" t="str">
        <f ca="1">IF(OR(ISBLANK(K975),ISBLANK(Q975),K975="",Q975=""),"",IF(K975=Q975,1,0))</f>
        <v/>
      </c>
      <c r="AC975" s="23" t="str">
        <f t="shared" ca="1" si="14"/>
        <v/>
      </c>
    </row>
    <row r="976" spans="1:29" x14ac:dyDescent="0.25">
      <c r="A976" s="23">
        <v>975</v>
      </c>
      <c r="B976">
        <v>489</v>
      </c>
      <c r="C976" t="str">
        <f ca="1">IFERROR(VLOOKUP($B976,INDIRECT(nfl_game_result),MATCH(C$1,INDIRECT(nfl_game_result_header),0),FALSE),"error")</f>
        <v>2013_15_NOR@STL</v>
      </c>
      <c r="D976" t="str">
        <f ca="1">IFERROR(IF(ISBLANK(VLOOKUP($B976,INDIRECT(nfl_game_result),MATCH(D$1,INDIRECT(nfl_game_result_header),0),FALSE)),"",VLOOKUP($B976,INDIRECT(nfl_game_result),MATCH(D$1,INDIRECT(nfl_game_result_header),0),FALSE)),"error")</f>
        <v/>
      </c>
      <c r="E976">
        <f ca="1">IFERROR(IF(ISBLANK(VLOOKUP($B976,INDIRECT(nfl_game_result),MATCH(E$1,INDIRECT(nfl_game_result_header),0),FALSE)),"",VLOOKUP($B976,INDIRECT(nfl_game_result),MATCH(E$1,INDIRECT(nfl_game_result_header),0),FALSE)),"error")</f>
        <v>5.5</v>
      </c>
      <c r="F976" s="23" t="str">
        <f ca="1">IFERROR(IF(ISBLANK(VLOOKUP($B976,INDIRECT(nfl_game_result),MATCH(F$1,INDIRECT(nfl_game_result_header),0),FALSE)),"",VLOOKUP($B976,INDIRECT(nfl_game_result),MATCH(F$1,INDIRECT(nfl_game_result_header),0),FALSE)),"error")</f>
        <v/>
      </c>
      <c r="G976" s="23" t="str">
        <f ca="1">IFERROR(IF(ISBLANK(VLOOKUP($B976,INDIRECT(nfl_game_result),MATCH(G$1,INDIRECT(nfl_game_result_header),0),FALSE)),"",VLOOKUP($B976,INDIRECT(nfl_game_result),MATCH(G$1,INDIRECT(nfl_game_result_header),0),FALSE)),"error")</f>
        <v/>
      </c>
      <c r="H976">
        <f ca="1">IFERROR(IF(ISBLANK(VLOOKUP($B976,INDIRECT(nfl_game_result),MATCH(H$1,INDIRECT(nfl_game_result_header),0),FALSE)),"",VLOOKUP($B976,INDIRECT(nfl_game_result),MATCH(H$1,INDIRECT(nfl_game_result_header),0),FALSE)),"error")</f>
        <v>27</v>
      </c>
      <c r="I976">
        <f ca="1">IFERROR(IF(ISBLANK(VLOOKUP($B976,INDIRECT(nfl_game_result),MATCH(I$1,INDIRECT(nfl_game_result_header),0),FALSE)),"",VLOOKUP($B976,INDIRECT(nfl_game_result),MATCH(I$1,INDIRECT(nfl_game_result_header),0),FALSE)),"error")</f>
        <v>16</v>
      </c>
      <c r="J976" t="str">
        <f ca="1">IFERROR(IF(ISBLANK(VLOOKUP($B976,INDIRECT(nfl_game_result),MATCH(J$1,INDIRECT(nfl_game_result_header),0),FALSE)),"",VLOOKUP($B976,INDIRECT(nfl_game_result),MATCH(J$1,INDIRECT(nfl_game_result_header),0),FALSE)),"error")</f>
        <v>STL</v>
      </c>
      <c r="K976" t="str">
        <f ca="1">IFERROR(IF(ISBLANK(VLOOKUP($B976,INDIRECT(nfl_game_result),MATCH(K$1,INDIRECT(nfl_game_result_header),0),FALSE)),"",VLOOKUP($B976,INDIRECT(nfl_game_result),MATCH(K$1,INDIRECT(nfl_game_result_header),0),FALSE)),"error")</f>
        <v>STL</v>
      </c>
      <c r="L976" s="23" t="str">
        <f ca="1">IFERROR(IF(ISBLANK(VLOOKUP($B976,INDIRECT(nfl_game_result),MATCH(L$1,INDIRECT(nfl_game_result_header),0),FALSE)),"",VLOOKUP($B976,INDIRECT(nfl_game_result),MATCH(L$1,INDIRECT(nfl_game_result_header),0),FALSE)),"error")</f>
        <v/>
      </c>
      <c r="M976" t="s">
        <v>16</v>
      </c>
      <c r="N976">
        <v>7.5</v>
      </c>
      <c r="O976" t="s">
        <v>335</v>
      </c>
      <c r="V976" s="23" t="s">
        <v>416</v>
      </c>
      <c r="W976">
        <f ca="1">VALUE(LEFT(C976, 4))</f>
        <v>2013</v>
      </c>
      <c r="X976">
        <f ca="1">VALUE(MID(C976,6,FIND("_",C976,6)-6))</f>
        <v>15</v>
      </c>
      <c r="Y976" t="str">
        <f ca="1">IF(NOT(OR(ISBLANK(D976),ISBLANK(E976),D976="",E976="")),D976-E976,"")</f>
        <v/>
      </c>
      <c r="Z976" t="str">
        <f ca="1">IF(OR(NOT(ISNUMBER(D976)),ISBLANK(D976),D976="",ISBLANK(N976)),"",ABS(D976-N976))</f>
        <v/>
      </c>
      <c r="AA976">
        <f ca="1">IF(OR(ISBLANK(J976),ISBLANK(O976),J976="",O976=""),"",IF(J976=O976,1,0))</f>
        <v>0</v>
      </c>
      <c r="AB976" t="str">
        <f ca="1">IF(OR(ISBLANK(K976),ISBLANK(Q976),K976="",Q976=""),"",IF(K976=Q976,1,0))</f>
        <v/>
      </c>
      <c r="AC976" s="23" t="str">
        <f t="shared" ca="1" si="14"/>
        <v/>
      </c>
    </row>
    <row r="977" spans="1:29" x14ac:dyDescent="0.25">
      <c r="A977" s="23">
        <v>976</v>
      </c>
      <c r="B977">
        <v>490</v>
      </c>
      <c r="C977" t="str">
        <f ca="1">IFERROR(VLOOKUP($B977,INDIRECT(nfl_game_result),MATCH(C$1,INDIRECT(nfl_game_result_header),0),FALSE),"error")</f>
        <v>2013_15_CIN@PIT</v>
      </c>
      <c r="D977" t="str">
        <f ca="1">IFERROR(IF(ISBLANK(VLOOKUP($B977,INDIRECT(nfl_game_result),MATCH(D$1,INDIRECT(nfl_game_result_header),0),FALSE)),"",VLOOKUP($B977,INDIRECT(nfl_game_result),MATCH(D$1,INDIRECT(nfl_game_result_header),0),FALSE)),"error")</f>
        <v/>
      </c>
      <c r="E977">
        <f ca="1">IFERROR(IF(ISBLANK(VLOOKUP($B977,INDIRECT(nfl_game_result),MATCH(E$1,INDIRECT(nfl_game_result_header),0),FALSE)),"",VLOOKUP($B977,INDIRECT(nfl_game_result),MATCH(E$1,INDIRECT(nfl_game_result_header),0),FALSE)),"error")</f>
        <v>2.5</v>
      </c>
      <c r="F977" s="23" t="str">
        <f ca="1">IFERROR(IF(ISBLANK(VLOOKUP($B977,INDIRECT(nfl_game_result),MATCH(F$1,INDIRECT(nfl_game_result_header),0),FALSE)),"",VLOOKUP($B977,INDIRECT(nfl_game_result),MATCH(F$1,INDIRECT(nfl_game_result_header),0),FALSE)),"error")</f>
        <v/>
      </c>
      <c r="G977" s="23" t="str">
        <f ca="1">IFERROR(IF(ISBLANK(VLOOKUP($B977,INDIRECT(nfl_game_result),MATCH(G$1,INDIRECT(nfl_game_result_header),0),FALSE)),"",VLOOKUP($B977,INDIRECT(nfl_game_result),MATCH(G$1,INDIRECT(nfl_game_result_header),0),FALSE)),"error")</f>
        <v/>
      </c>
      <c r="H977">
        <f ca="1">IFERROR(IF(ISBLANK(VLOOKUP($B977,INDIRECT(nfl_game_result),MATCH(H$1,INDIRECT(nfl_game_result_header),0),FALSE)),"",VLOOKUP($B977,INDIRECT(nfl_game_result),MATCH(H$1,INDIRECT(nfl_game_result_header),0),FALSE)),"error")</f>
        <v>30</v>
      </c>
      <c r="I977">
        <f ca="1">IFERROR(IF(ISBLANK(VLOOKUP($B977,INDIRECT(nfl_game_result),MATCH(I$1,INDIRECT(nfl_game_result_header),0),FALSE)),"",VLOOKUP($B977,INDIRECT(nfl_game_result),MATCH(I$1,INDIRECT(nfl_game_result_header),0),FALSE)),"error")</f>
        <v>20</v>
      </c>
      <c r="J977" t="str">
        <f ca="1">IFERROR(IF(ISBLANK(VLOOKUP($B977,INDIRECT(nfl_game_result),MATCH(J$1,INDIRECT(nfl_game_result_header),0),FALSE)),"",VLOOKUP($B977,INDIRECT(nfl_game_result),MATCH(J$1,INDIRECT(nfl_game_result_header),0),FALSE)),"error")</f>
        <v>PIT</v>
      </c>
      <c r="K977" t="str">
        <f ca="1">IFERROR(IF(ISBLANK(VLOOKUP($B977,INDIRECT(nfl_game_result),MATCH(K$1,INDIRECT(nfl_game_result_header),0),FALSE)),"",VLOOKUP($B977,INDIRECT(nfl_game_result),MATCH(K$1,INDIRECT(nfl_game_result_header),0),FALSE)),"error")</f>
        <v>PIT</v>
      </c>
      <c r="L977" s="23" t="str">
        <f ca="1">IFERROR(IF(ISBLANK(VLOOKUP($B977,INDIRECT(nfl_game_result),MATCH(L$1,INDIRECT(nfl_game_result_header),0),FALSE)),"",VLOOKUP($B977,INDIRECT(nfl_game_result),MATCH(L$1,INDIRECT(nfl_game_result_header),0),FALSE)),"error")</f>
        <v/>
      </c>
      <c r="M977" t="s">
        <v>16</v>
      </c>
      <c r="N977">
        <v>2.5</v>
      </c>
      <c r="O977" t="s">
        <v>69</v>
      </c>
      <c r="V977" s="23" t="s">
        <v>416</v>
      </c>
      <c r="W977">
        <f ca="1">VALUE(LEFT(C977, 4))</f>
        <v>2013</v>
      </c>
      <c r="X977">
        <f ca="1">VALUE(MID(C977,6,FIND("_",C977,6)-6))</f>
        <v>15</v>
      </c>
      <c r="Y977" t="str">
        <f ca="1">IF(NOT(OR(ISBLANK(D977),ISBLANK(E977),D977="",E977="")),D977-E977,"")</f>
        <v/>
      </c>
      <c r="Z977" t="str">
        <f ca="1">IF(OR(NOT(ISNUMBER(D977)),ISBLANK(D977),D977="",ISBLANK(N977)),"",ABS(D977-N977))</f>
        <v/>
      </c>
      <c r="AA977">
        <f ca="1">IF(OR(ISBLANK(J977),ISBLANK(O977),J977="",O977=""),"",IF(J977=O977,1,0))</f>
        <v>0</v>
      </c>
      <c r="AB977" t="str">
        <f ca="1">IF(OR(ISBLANK(K977),ISBLANK(Q977),K977="",Q977=""),"",IF(K977=Q977,1,0))</f>
        <v/>
      </c>
      <c r="AC977" s="23" t="str">
        <f t="shared" ca="1" si="14"/>
        <v/>
      </c>
    </row>
    <row r="978" spans="1:29" x14ac:dyDescent="0.25">
      <c r="A978" s="23">
        <v>977</v>
      </c>
      <c r="B978">
        <v>491</v>
      </c>
      <c r="C978" t="str">
        <f ca="1">IFERROR(VLOOKUP($B978,INDIRECT(nfl_game_result),MATCH(C$1,INDIRECT(nfl_game_result_header),0),FALSE),"error")</f>
        <v>2013_15_BAL@DET</v>
      </c>
      <c r="D978" t="str">
        <f ca="1">IFERROR(IF(ISBLANK(VLOOKUP($B978,INDIRECT(nfl_game_result),MATCH(D$1,INDIRECT(nfl_game_result_header),0),FALSE)),"",VLOOKUP($B978,INDIRECT(nfl_game_result),MATCH(D$1,INDIRECT(nfl_game_result_header),0),FALSE)),"error")</f>
        <v/>
      </c>
      <c r="E978">
        <f ca="1">IFERROR(IF(ISBLANK(VLOOKUP($B978,INDIRECT(nfl_game_result),MATCH(E$1,INDIRECT(nfl_game_result_header),0),FALSE)),"",VLOOKUP($B978,INDIRECT(nfl_game_result),MATCH(E$1,INDIRECT(nfl_game_result_header),0),FALSE)),"error")</f>
        <v>-5.5</v>
      </c>
      <c r="F978" s="23" t="str">
        <f ca="1">IFERROR(IF(ISBLANK(VLOOKUP($B978,INDIRECT(nfl_game_result),MATCH(F$1,INDIRECT(nfl_game_result_header),0),FALSE)),"",VLOOKUP($B978,INDIRECT(nfl_game_result),MATCH(F$1,INDIRECT(nfl_game_result_header),0),FALSE)),"error")</f>
        <v/>
      </c>
      <c r="G978" s="23" t="str">
        <f ca="1">IFERROR(IF(ISBLANK(VLOOKUP($B978,INDIRECT(nfl_game_result),MATCH(G$1,INDIRECT(nfl_game_result_header),0),FALSE)),"",VLOOKUP($B978,INDIRECT(nfl_game_result),MATCH(G$1,INDIRECT(nfl_game_result_header),0),FALSE)),"error")</f>
        <v/>
      </c>
      <c r="H978">
        <f ca="1">IFERROR(IF(ISBLANK(VLOOKUP($B978,INDIRECT(nfl_game_result),MATCH(H$1,INDIRECT(nfl_game_result_header),0),FALSE)),"",VLOOKUP($B978,INDIRECT(nfl_game_result),MATCH(H$1,INDIRECT(nfl_game_result_header),0),FALSE)),"error")</f>
        <v>16</v>
      </c>
      <c r="I978">
        <f ca="1">IFERROR(IF(ISBLANK(VLOOKUP($B978,INDIRECT(nfl_game_result),MATCH(I$1,INDIRECT(nfl_game_result_header),0),FALSE)),"",VLOOKUP($B978,INDIRECT(nfl_game_result),MATCH(I$1,INDIRECT(nfl_game_result_header),0),FALSE)),"error")</f>
        <v>18</v>
      </c>
      <c r="J978" t="str">
        <f ca="1">IFERROR(IF(ISBLANK(VLOOKUP($B978,INDIRECT(nfl_game_result),MATCH(J$1,INDIRECT(nfl_game_result_header),0),FALSE)),"",VLOOKUP($B978,INDIRECT(nfl_game_result),MATCH(J$1,INDIRECT(nfl_game_result_header),0),FALSE)),"error")</f>
        <v>BAL</v>
      </c>
      <c r="K978" t="str">
        <f ca="1">IFERROR(IF(ISBLANK(VLOOKUP($B978,INDIRECT(nfl_game_result),MATCH(K$1,INDIRECT(nfl_game_result_header),0),FALSE)),"",VLOOKUP($B978,INDIRECT(nfl_game_result),MATCH(K$1,INDIRECT(nfl_game_result_header),0),FALSE)),"error")</f>
        <v>BAL</v>
      </c>
      <c r="L978" s="23" t="str">
        <f ca="1">IFERROR(IF(ISBLANK(VLOOKUP($B978,INDIRECT(nfl_game_result),MATCH(L$1,INDIRECT(nfl_game_result_header),0),FALSE)),"",VLOOKUP($B978,INDIRECT(nfl_game_result),MATCH(L$1,INDIRECT(nfl_game_result_header),0),FALSE)),"error")</f>
        <v/>
      </c>
      <c r="M978" t="s">
        <v>16</v>
      </c>
      <c r="N978">
        <v>-5</v>
      </c>
      <c r="O978" t="s">
        <v>73</v>
      </c>
      <c r="V978" s="23" t="s">
        <v>416</v>
      </c>
      <c r="W978">
        <f ca="1">VALUE(LEFT(C978, 4))</f>
        <v>2013</v>
      </c>
      <c r="X978">
        <f ca="1">VALUE(MID(C978,6,FIND("_",C978,6)-6))</f>
        <v>15</v>
      </c>
      <c r="Y978" t="str">
        <f ca="1">IF(NOT(OR(ISBLANK(D978),ISBLANK(E978),D978="",E978="")),D978-E978,"")</f>
        <v/>
      </c>
      <c r="Z978" t="str">
        <f ca="1">IF(OR(NOT(ISNUMBER(D978)),ISBLANK(D978),D978="",ISBLANK(N978)),"",ABS(D978-N978))</f>
        <v/>
      </c>
      <c r="AA978">
        <f ca="1">IF(OR(ISBLANK(J978),ISBLANK(O978),J978="",O978=""),"",IF(J978=O978,1,0))</f>
        <v>0</v>
      </c>
      <c r="AB978" t="str">
        <f ca="1">IF(OR(ISBLANK(K978),ISBLANK(Q978),K978="",Q978=""),"",IF(K978=Q978,1,0))</f>
        <v/>
      </c>
      <c r="AC978" s="23" t="str">
        <f t="shared" ref="AC978:AC1041" ca="1" si="15">IF(OR(ISBLANK(L978),ISBLANK(T978),L978="",T978=""),"",IF(L978=T978,1,0))</f>
        <v/>
      </c>
    </row>
    <row r="979" spans="1:29" x14ac:dyDescent="0.25">
      <c r="A979" s="23">
        <v>978</v>
      </c>
      <c r="B979">
        <v>476</v>
      </c>
      <c r="C979" t="str">
        <f ca="1">IFERROR(VLOOKUP($B979,INDIRECT(nfl_game_result),MATCH(C$1,INDIRECT(nfl_game_result_header),0),FALSE),"error")</f>
        <v>2013_15_SD@DEN</v>
      </c>
      <c r="D979" t="str">
        <f ca="1">IFERROR(IF(ISBLANK(VLOOKUP($B979,INDIRECT(nfl_game_result),MATCH(D$1,INDIRECT(nfl_game_result_header),0),FALSE)),"",VLOOKUP($B979,INDIRECT(nfl_game_result),MATCH(D$1,INDIRECT(nfl_game_result_header),0),FALSE)),"error")</f>
        <v/>
      </c>
      <c r="E979">
        <f ca="1">IFERROR(IF(ISBLANK(VLOOKUP($B979,INDIRECT(nfl_game_result),MATCH(E$1,INDIRECT(nfl_game_result_header),0),FALSE)),"",VLOOKUP($B979,INDIRECT(nfl_game_result),MATCH(E$1,INDIRECT(nfl_game_result_header),0),FALSE)),"error")</f>
        <v>-10.5</v>
      </c>
      <c r="F979" s="23" t="str">
        <f ca="1">IFERROR(IF(ISBLANK(VLOOKUP($B979,INDIRECT(nfl_game_result),MATCH(F$1,INDIRECT(nfl_game_result_header),0),FALSE)),"",VLOOKUP($B979,INDIRECT(nfl_game_result),MATCH(F$1,INDIRECT(nfl_game_result_header),0),FALSE)),"error")</f>
        <v/>
      </c>
      <c r="G979" s="23" t="str">
        <f ca="1">IFERROR(IF(ISBLANK(VLOOKUP($B979,INDIRECT(nfl_game_result),MATCH(G$1,INDIRECT(nfl_game_result_header),0),FALSE)),"",VLOOKUP($B979,INDIRECT(nfl_game_result),MATCH(G$1,INDIRECT(nfl_game_result_header),0),FALSE)),"error")</f>
        <v/>
      </c>
      <c r="H979">
        <f ca="1">IFERROR(IF(ISBLANK(VLOOKUP($B979,INDIRECT(nfl_game_result),MATCH(H$1,INDIRECT(nfl_game_result_header),0),FALSE)),"",VLOOKUP($B979,INDIRECT(nfl_game_result),MATCH(H$1,INDIRECT(nfl_game_result_header),0),FALSE)),"error")</f>
        <v>20</v>
      </c>
      <c r="I979">
        <f ca="1">IFERROR(IF(ISBLANK(VLOOKUP($B979,INDIRECT(nfl_game_result),MATCH(I$1,INDIRECT(nfl_game_result_header),0),FALSE)),"",VLOOKUP($B979,INDIRECT(nfl_game_result),MATCH(I$1,INDIRECT(nfl_game_result_header),0),FALSE)),"error")</f>
        <v>27</v>
      </c>
      <c r="J979" t="str">
        <f ca="1">IFERROR(IF(ISBLANK(VLOOKUP($B979,INDIRECT(nfl_game_result),MATCH(J$1,INDIRECT(nfl_game_result_header),0),FALSE)),"",VLOOKUP($B979,INDIRECT(nfl_game_result),MATCH(J$1,INDIRECT(nfl_game_result_header),0),FALSE)),"error")</f>
        <v>SD</v>
      </c>
      <c r="K979" t="str">
        <f ca="1">IFERROR(IF(ISBLANK(VLOOKUP($B979,INDIRECT(nfl_game_result),MATCH(K$1,INDIRECT(nfl_game_result_header),0),FALSE)),"",VLOOKUP($B979,INDIRECT(nfl_game_result),MATCH(K$1,INDIRECT(nfl_game_result_header),0),FALSE)),"error")</f>
        <v>SD</v>
      </c>
      <c r="L979" s="23" t="str">
        <f ca="1">IFERROR(IF(ISBLANK(VLOOKUP($B979,INDIRECT(nfl_game_result),MATCH(L$1,INDIRECT(nfl_game_result_header),0),FALSE)),"",VLOOKUP($B979,INDIRECT(nfl_game_result),MATCH(L$1,INDIRECT(nfl_game_result_header),0),FALSE)),"error")</f>
        <v/>
      </c>
      <c r="M979" t="s">
        <v>14</v>
      </c>
      <c r="N979">
        <v>-8.5</v>
      </c>
      <c r="O979" t="s">
        <v>72</v>
      </c>
      <c r="V979" s="23" t="s">
        <v>416</v>
      </c>
      <c r="W979">
        <f ca="1">VALUE(LEFT(C979, 4))</f>
        <v>2013</v>
      </c>
      <c r="X979">
        <f ca="1">VALUE(MID(C979,6,FIND("_",C979,6)-6))</f>
        <v>15</v>
      </c>
      <c r="Y979" t="str">
        <f ca="1">IF(NOT(OR(ISBLANK(D979),ISBLANK(E979),D979="",E979="")),D979-E979,"")</f>
        <v/>
      </c>
      <c r="Z979" t="str">
        <f ca="1">IF(OR(NOT(ISNUMBER(D979)),ISBLANK(D979),D979="",ISBLANK(N979)),"",ABS(D979-N979))</f>
        <v/>
      </c>
      <c r="AA979">
        <f ca="1">IF(OR(ISBLANK(J979),ISBLANK(O979),J979="",O979=""),"",IF(J979=O979,1,0))</f>
        <v>0</v>
      </c>
      <c r="AB979" t="str">
        <f ca="1">IF(OR(ISBLANK(K979),ISBLANK(Q979),K979="",Q979=""),"",IF(K979=Q979,1,0))</f>
        <v/>
      </c>
      <c r="AC979" s="23" t="str">
        <f t="shared" ca="1" si="15"/>
        <v/>
      </c>
    </row>
    <row r="980" spans="1:29" x14ac:dyDescent="0.25">
      <c r="A980" s="23">
        <v>979</v>
      </c>
      <c r="B980">
        <v>477</v>
      </c>
      <c r="C980" t="str">
        <f ca="1">IFERROR(VLOOKUP($B980,INDIRECT(nfl_game_result),MATCH(C$1,INDIRECT(nfl_game_result_header),0),FALSE),"error")</f>
        <v>2013_15_WAS@ATL</v>
      </c>
      <c r="D980" t="str">
        <f ca="1">IFERROR(IF(ISBLANK(VLOOKUP($B980,INDIRECT(nfl_game_result),MATCH(D$1,INDIRECT(nfl_game_result_header),0),FALSE)),"",VLOOKUP($B980,INDIRECT(nfl_game_result),MATCH(D$1,INDIRECT(nfl_game_result_header),0),FALSE)),"error")</f>
        <v/>
      </c>
      <c r="E980">
        <f ca="1">IFERROR(IF(ISBLANK(VLOOKUP($B980,INDIRECT(nfl_game_result),MATCH(E$1,INDIRECT(nfl_game_result_header),0),FALSE)),"",VLOOKUP($B980,INDIRECT(nfl_game_result),MATCH(E$1,INDIRECT(nfl_game_result_header),0),FALSE)),"error")</f>
        <v>-6.5</v>
      </c>
      <c r="F980" s="23" t="str">
        <f ca="1">IFERROR(IF(ISBLANK(VLOOKUP($B980,INDIRECT(nfl_game_result),MATCH(F$1,INDIRECT(nfl_game_result_header),0),FALSE)),"",VLOOKUP($B980,INDIRECT(nfl_game_result),MATCH(F$1,INDIRECT(nfl_game_result_header),0),FALSE)),"error")</f>
        <v/>
      </c>
      <c r="G980" s="23" t="str">
        <f ca="1">IFERROR(IF(ISBLANK(VLOOKUP($B980,INDIRECT(nfl_game_result),MATCH(G$1,INDIRECT(nfl_game_result_header),0),FALSE)),"",VLOOKUP($B980,INDIRECT(nfl_game_result),MATCH(G$1,INDIRECT(nfl_game_result_header),0),FALSE)),"error")</f>
        <v/>
      </c>
      <c r="H980">
        <f ca="1">IFERROR(IF(ISBLANK(VLOOKUP($B980,INDIRECT(nfl_game_result),MATCH(H$1,INDIRECT(nfl_game_result_header),0),FALSE)),"",VLOOKUP($B980,INDIRECT(nfl_game_result),MATCH(H$1,INDIRECT(nfl_game_result_header),0),FALSE)),"error")</f>
        <v>27</v>
      </c>
      <c r="I980">
        <f ca="1">IFERROR(IF(ISBLANK(VLOOKUP($B980,INDIRECT(nfl_game_result),MATCH(I$1,INDIRECT(nfl_game_result_header),0),FALSE)),"",VLOOKUP($B980,INDIRECT(nfl_game_result),MATCH(I$1,INDIRECT(nfl_game_result_header),0),FALSE)),"error")</f>
        <v>26</v>
      </c>
      <c r="J980" t="str">
        <f ca="1">IFERROR(IF(ISBLANK(VLOOKUP($B980,INDIRECT(nfl_game_result),MATCH(J$1,INDIRECT(nfl_game_result_header),0),FALSE)),"",VLOOKUP($B980,INDIRECT(nfl_game_result),MATCH(J$1,INDIRECT(nfl_game_result_header),0),FALSE)),"error")</f>
        <v>WAS</v>
      </c>
      <c r="K980" t="str">
        <f ca="1">IFERROR(IF(ISBLANK(VLOOKUP($B980,INDIRECT(nfl_game_result),MATCH(K$1,INDIRECT(nfl_game_result_header),0),FALSE)),"",VLOOKUP($B980,INDIRECT(nfl_game_result),MATCH(K$1,INDIRECT(nfl_game_result_header),0),FALSE)),"error")</f>
        <v>ATL</v>
      </c>
      <c r="L980" s="23" t="str">
        <f ca="1">IFERROR(IF(ISBLANK(VLOOKUP($B980,INDIRECT(nfl_game_result),MATCH(L$1,INDIRECT(nfl_game_result_header),0),FALSE)),"",VLOOKUP($B980,INDIRECT(nfl_game_result),MATCH(L$1,INDIRECT(nfl_game_result_header),0),FALSE)),"error")</f>
        <v/>
      </c>
      <c r="M980" t="s">
        <v>14</v>
      </c>
      <c r="N980">
        <v>-6</v>
      </c>
      <c r="O980" t="s">
        <v>94</v>
      </c>
      <c r="V980" s="23" t="s">
        <v>416</v>
      </c>
      <c r="W980">
        <f ca="1">VALUE(LEFT(C980, 4))</f>
        <v>2013</v>
      </c>
      <c r="X980">
        <f ca="1">VALUE(MID(C980,6,FIND("_",C980,6)-6))</f>
        <v>15</v>
      </c>
      <c r="Y980" t="str">
        <f ca="1">IF(NOT(OR(ISBLANK(D980),ISBLANK(E980),D980="",E980="")),D980-E980,"")</f>
        <v/>
      </c>
      <c r="Z980" t="str">
        <f ca="1">IF(OR(NOT(ISNUMBER(D980)),ISBLANK(D980),D980="",ISBLANK(N980)),"",ABS(D980-N980))</f>
        <v/>
      </c>
      <c r="AA980">
        <f ca="1">IF(OR(ISBLANK(J980),ISBLANK(O980),J980="",O980=""),"",IF(J980=O980,1,0))</f>
        <v>1</v>
      </c>
      <c r="AB980" t="str">
        <f ca="1">IF(OR(ISBLANK(K980),ISBLANK(Q980),K980="",Q980=""),"",IF(K980=Q980,1,0))</f>
        <v/>
      </c>
      <c r="AC980" s="23" t="str">
        <f t="shared" ca="1" si="15"/>
        <v/>
      </c>
    </row>
    <row r="981" spans="1:29" x14ac:dyDescent="0.25">
      <c r="A981" s="23">
        <v>980</v>
      </c>
      <c r="B981">
        <v>478</v>
      </c>
      <c r="C981" t="str">
        <f ca="1">IFERROR(VLOOKUP($B981,INDIRECT(nfl_game_result),MATCH(C$1,INDIRECT(nfl_game_result_header),0),FALSE),"error")</f>
        <v>2013_15_BUF@JAX</v>
      </c>
      <c r="D981" t="str">
        <f ca="1">IFERROR(IF(ISBLANK(VLOOKUP($B981,INDIRECT(nfl_game_result),MATCH(D$1,INDIRECT(nfl_game_result_header),0),FALSE)),"",VLOOKUP($B981,INDIRECT(nfl_game_result),MATCH(D$1,INDIRECT(nfl_game_result_header),0),FALSE)),"error")</f>
        <v/>
      </c>
      <c r="E981">
        <f ca="1">IFERROR(IF(ISBLANK(VLOOKUP($B981,INDIRECT(nfl_game_result),MATCH(E$1,INDIRECT(nfl_game_result_header),0),FALSE)),"",VLOOKUP($B981,INDIRECT(nfl_game_result),MATCH(E$1,INDIRECT(nfl_game_result_header),0),FALSE)),"error")</f>
        <v>1.5</v>
      </c>
      <c r="F981" s="23" t="str">
        <f ca="1">IFERROR(IF(ISBLANK(VLOOKUP($B981,INDIRECT(nfl_game_result),MATCH(F$1,INDIRECT(nfl_game_result_header),0),FALSE)),"",VLOOKUP($B981,INDIRECT(nfl_game_result),MATCH(F$1,INDIRECT(nfl_game_result_header),0),FALSE)),"error")</f>
        <v/>
      </c>
      <c r="G981" s="23" t="str">
        <f ca="1">IFERROR(IF(ISBLANK(VLOOKUP($B981,INDIRECT(nfl_game_result),MATCH(G$1,INDIRECT(nfl_game_result_header),0),FALSE)),"",VLOOKUP($B981,INDIRECT(nfl_game_result),MATCH(G$1,INDIRECT(nfl_game_result_header),0),FALSE)),"error")</f>
        <v/>
      </c>
      <c r="H981">
        <f ca="1">IFERROR(IF(ISBLANK(VLOOKUP($B981,INDIRECT(nfl_game_result),MATCH(H$1,INDIRECT(nfl_game_result_header),0),FALSE)),"",VLOOKUP($B981,INDIRECT(nfl_game_result),MATCH(H$1,INDIRECT(nfl_game_result_header),0),FALSE)),"error")</f>
        <v>20</v>
      </c>
      <c r="I981">
        <f ca="1">IFERROR(IF(ISBLANK(VLOOKUP($B981,INDIRECT(nfl_game_result),MATCH(I$1,INDIRECT(nfl_game_result_header),0),FALSE)),"",VLOOKUP($B981,INDIRECT(nfl_game_result),MATCH(I$1,INDIRECT(nfl_game_result_header),0),FALSE)),"error")</f>
        <v>27</v>
      </c>
      <c r="J981" t="str">
        <f ca="1">IFERROR(IF(ISBLANK(VLOOKUP($B981,INDIRECT(nfl_game_result),MATCH(J$1,INDIRECT(nfl_game_result_header),0),FALSE)),"",VLOOKUP($B981,INDIRECT(nfl_game_result),MATCH(J$1,INDIRECT(nfl_game_result_header),0),FALSE)),"error")</f>
        <v>BUF</v>
      </c>
      <c r="K981" t="str">
        <f ca="1">IFERROR(IF(ISBLANK(VLOOKUP($B981,INDIRECT(nfl_game_result),MATCH(K$1,INDIRECT(nfl_game_result_header),0),FALSE)),"",VLOOKUP($B981,INDIRECT(nfl_game_result),MATCH(K$1,INDIRECT(nfl_game_result_header),0),FALSE)),"error")</f>
        <v>BUF</v>
      </c>
      <c r="L981" s="23" t="str">
        <f ca="1">IFERROR(IF(ISBLANK(VLOOKUP($B981,INDIRECT(nfl_game_result),MATCH(L$1,INDIRECT(nfl_game_result_header),0),FALSE)),"",VLOOKUP($B981,INDIRECT(nfl_game_result),MATCH(L$1,INDIRECT(nfl_game_result_header),0),FALSE)),"error")</f>
        <v/>
      </c>
      <c r="M981" t="s">
        <v>14</v>
      </c>
      <c r="N981">
        <v>-3</v>
      </c>
      <c r="O981" t="s">
        <v>66</v>
      </c>
      <c r="V981" s="23" t="s">
        <v>416</v>
      </c>
      <c r="W981">
        <f ca="1">VALUE(LEFT(C981, 4))</f>
        <v>2013</v>
      </c>
      <c r="X981">
        <f ca="1">VALUE(MID(C981,6,FIND("_",C981,6)-6))</f>
        <v>15</v>
      </c>
      <c r="Y981" t="str">
        <f ca="1">IF(NOT(OR(ISBLANK(D981),ISBLANK(E981),D981="",E981="")),D981-E981,"")</f>
        <v/>
      </c>
      <c r="Z981" t="str">
        <f ca="1">IF(OR(NOT(ISNUMBER(D981)),ISBLANK(D981),D981="",ISBLANK(N981)),"",ABS(D981-N981))</f>
        <v/>
      </c>
      <c r="AA981">
        <f ca="1">IF(OR(ISBLANK(J981),ISBLANK(O981),J981="",O981=""),"",IF(J981=O981,1,0))</f>
        <v>1</v>
      </c>
      <c r="AB981" t="str">
        <f ca="1">IF(OR(ISBLANK(K981),ISBLANK(Q981),K981="",Q981=""),"",IF(K981=Q981,1,0))</f>
        <v/>
      </c>
      <c r="AC981" s="23" t="str">
        <f t="shared" ca="1" si="15"/>
        <v/>
      </c>
    </row>
    <row r="982" spans="1:29" x14ac:dyDescent="0.25">
      <c r="A982" s="23">
        <v>981</v>
      </c>
      <c r="B982">
        <v>479</v>
      </c>
      <c r="C982" t="str">
        <f ca="1">IFERROR(VLOOKUP($B982,INDIRECT(nfl_game_result),MATCH(C$1,INDIRECT(nfl_game_result_header),0),FALSE),"error")</f>
        <v>2013_15_CHI@CLE</v>
      </c>
      <c r="D982" t="str">
        <f ca="1">IFERROR(IF(ISBLANK(VLOOKUP($B982,INDIRECT(nfl_game_result),MATCH(D$1,INDIRECT(nfl_game_result_header),0),FALSE)),"",VLOOKUP($B982,INDIRECT(nfl_game_result),MATCH(D$1,INDIRECT(nfl_game_result_header),0),FALSE)),"error")</f>
        <v/>
      </c>
      <c r="E982">
        <f ca="1">IFERROR(IF(ISBLANK(VLOOKUP($B982,INDIRECT(nfl_game_result),MATCH(E$1,INDIRECT(nfl_game_result_header),0),FALSE)),"",VLOOKUP($B982,INDIRECT(nfl_game_result),MATCH(E$1,INDIRECT(nfl_game_result_header),0),FALSE)),"error")</f>
        <v>-1.5</v>
      </c>
      <c r="F982" s="23" t="str">
        <f ca="1">IFERROR(IF(ISBLANK(VLOOKUP($B982,INDIRECT(nfl_game_result),MATCH(F$1,INDIRECT(nfl_game_result_header),0),FALSE)),"",VLOOKUP($B982,INDIRECT(nfl_game_result),MATCH(F$1,INDIRECT(nfl_game_result_header),0),FALSE)),"error")</f>
        <v/>
      </c>
      <c r="G982" s="23" t="str">
        <f ca="1">IFERROR(IF(ISBLANK(VLOOKUP($B982,INDIRECT(nfl_game_result),MATCH(G$1,INDIRECT(nfl_game_result_header),0),FALSE)),"",VLOOKUP($B982,INDIRECT(nfl_game_result),MATCH(G$1,INDIRECT(nfl_game_result_header),0),FALSE)),"error")</f>
        <v/>
      </c>
      <c r="H982">
        <f ca="1">IFERROR(IF(ISBLANK(VLOOKUP($B982,INDIRECT(nfl_game_result),MATCH(H$1,INDIRECT(nfl_game_result_header),0),FALSE)),"",VLOOKUP($B982,INDIRECT(nfl_game_result),MATCH(H$1,INDIRECT(nfl_game_result_header),0),FALSE)),"error")</f>
        <v>31</v>
      </c>
      <c r="I982">
        <f ca="1">IFERROR(IF(ISBLANK(VLOOKUP($B982,INDIRECT(nfl_game_result),MATCH(I$1,INDIRECT(nfl_game_result_header),0),FALSE)),"",VLOOKUP($B982,INDIRECT(nfl_game_result),MATCH(I$1,INDIRECT(nfl_game_result_header),0),FALSE)),"error")</f>
        <v>38</v>
      </c>
      <c r="J982" t="str">
        <f ca="1">IFERROR(IF(ISBLANK(VLOOKUP($B982,INDIRECT(nfl_game_result),MATCH(J$1,INDIRECT(nfl_game_result_header),0),FALSE)),"",VLOOKUP($B982,INDIRECT(nfl_game_result),MATCH(J$1,INDIRECT(nfl_game_result_header),0),FALSE)),"error")</f>
        <v>CHI</v>
      </c>
      <c r="K982" t="str">
        <f ca="1">IFERROR(IF(ISBLANK(VLOOKUP($B982,INDIRECT(nfl_game_result),MATCH(K$1,INDIRECT(nfl_game_result_header),0),FALSE)),"",VLOOKUP($B982,INDIRECT(nfl_game_result),MATCH(K$1,INDIRECT(nfl_game_result_header),0),FALSE)),"error")</f>
        <v>CHI</v>
      </c>
      <c r="L982" s="23" t="str">
        <f ca="1">IFERROR(IF(ISBLANK(VLOOKUP($B982,INDIRECT(nfl_game_result),MATCH(L$1,INDIRECT(nfl_game_result_header),0),FALSE)),"",VLOOKUP($B982,INDIRECT(nfl_game_result),MATCH(L$1,INDIRECT(nfl_game_result_header),0),FALSE)),"error")</f>
        <v/>
      </c>
      <c r="M982" t="s">
        <v>14</v>
      </c>
      <c r="N982">
        <v>2.5</v>
      </c>
      <c r="O982" t="s">
        <v>68</v>
      </c>
      <c r="V982" s="23" t="s">
        <v>416</v>
      </c>
      <c r="W982">
        <f ca="1">VALUE(LEFT(C982, 4))</f>
        <v>2013</v>
      </c>
      <c r="X982">
        <f ca="1">VALUE(MID(C982,6,FIND("_",C982,6)-6))</f>
        <v>15</v>
      </c>
      <c r="Y982" t="str">
        <f ca="1">IF(NOT(OR(ISBLANK(D982),ISBLANK(E982),D982="",E982="")),D982-E982,"")</f>
        <v/>
      </c>
      <c r="Z982" t="str">
        <f ca="1">IF(OR(NOT(ISNUMBER(D982)),ISBLANK(D982),D982="",ISBLANK(N982)),"",ABS(D982-N982))</f>
        <v/>
      </c>
      <c r="AA982">
        <f ca="1">IF(OR(ISBLANK(J982),ISBLANK(O982),J982="",O982=""),"",IF(J982=O982,1,0))</f>
        <v>1</v>
      </c>
      <c r="AB982" t="str">
        <f ca="1">IF(OR(ISBLANK(K982),ISBLANK(Q982),K982="",Q982=""),"",IF(K982=Q982,1,0))</f>
        <v/>
      </c>
      <c r="AC982" s="23" t="str">
        <f t="shared" ca="1" si="15"/>
        <v/>
      </c>
    </row>
    <row r="983" spans="1:29" x14ac:dyDescent="0.25">
      <c r="A983" s="23">
        <v>982</v>
      </c>
      <c r="B983">
        <v>480</v>
      </c>
      <c r="C983" t="str">
        <f ca="1">IFERROR(VLOOKUP($B983,INDIRECT(nfl_game_result),MATCH(C$1,INDIRECT(nfl_game_result_header),0),FALSE),"error")</f>
        <v>2013_15_HOU@IND</v>
      </c>
      <c r="D983" t="str">
        <f ca="1">IFERROR(IF(ISBLANK(VLOOKUP($B983,INDIRECT(nfl_game_result),MATCH(D$1,INDIRECT(nfl_game_result_header),0),FALSE)),"",VLOOKUP($B983,INDIRECT(nfl_game_result),MATCH(D$1,INDIRECT(nfl_game_result_header),0),FALSE)),"error")</f>
        <v/>
      </c>
      <c r="E983">
        <f ca="1">IFERROR(IF(ISBLANK(VLOOKUP($B983,INDIRECT(nfl_game_result),MATCH(E$1,INDIRECT(nfl_game_result_header),0),FALSE)),"",VLOOKUP($B983,INDIRECT(nfl_game_result),MATCH(E$1,INDIRECT(nfl_game_result_header),0),FALSE)),"error")</f>
        <v>-6.5</v>
      </c>
      <c r="F983" s="23" t="str">
        <f ca="1">IFERROR(IF(ISBLANK(VLOOKUP($B983,INDIRECT(nfl_game_result),MATCH(F$1,INDIRECT(nfl_game_result_header),0),FALSE)),"",VLOOKUP($B983,INDIRECT(nfl_game_result),MATCH(F$1,INDIRECT(nfl_game_result_header),0),FALSE)),"error")</f>
        <v/>
      </c>
      <c r="G983" s="23" t="str">
        <f ca="1">IFERROR(IF(ISBLANK(VLOOKUP($B983,INDIRECT(nfl_game_result),MATCH(G$1,INDIRECT(nfl_game_result_header),0),FALSE)),"",VLOOKUP($B983,INDIRECT(nfl_game_result),MATCH(G$1,INDIRECT(nfl_game_result_header),0),FALSE)),"error")</f>
        <v/>
      </c>
      <c r="H983">
        <f ca="1">IFERROR(IF(ISBLANK(VLOOKUP($B983,INDIRECT(nfl_game_result),MATCH(H$1,INDIRECT(nfl_game_result_header),0),FALSE)),"",VLOOKUP($B983,INDIRECT(nfl_game_result),MATCH(H$1,INDIRECT(nfl_game_result_header),0),FALSE)),"error")</f>
        <v>25</v>
      </c>
      <c r="I983">
        <f ca="1">IFERROR(IF(ISBLANK(VLOOKUP($B983,INDIRECT(nfl_game_result),MATCH(I$1,INDIRECT(nfl_game_result_header),0),FALSE)),"",VLOOKUP($B983,INDIRECT(nfl_game_result),MATCH(I$1,INDIRECT(nfl_game_result_header),0),FALSE)),"error")</f>
        <v>3</v>
      </c>
      <c r="J983" t="str">
        <f ca="1">IFERROR(IF(ISBLANK(VLOOKUP($B983,INDIRECT(nfl_game_result),MATCH(J$1,INDIRECT(nfl_game_result_header),0),FALSE)),"",VLOOKUP($B983,INDIRECT(nfl_game_result),MATCH(J$1,INDIRECT(nfl_game_result_header),0),FALSE)),"error")</f>
        <v>IND</v>
      </c>
      <c r="K983" t="str">
        <f ca="1">IFERROR(IF(ISBLANK(VLOOKUP($B983,INDIRECT(nfl_game_result),MATCH(K$1,INDIRECT(nfl_game_result_header),0),FALSE)),"",VLOOKUP($B983,INDIRECT(nfl_game_result),MATCH(K$1,INDIRECT(nfl_game_result_header),0),FALSE)),"error")</f>
        <v>IND</v>
      </c>
      <c r="L983" s="23" t="str">
        <f ca="1">IFERROR(IF(ISBLANK(VLOOKUP($B983,INDIRECT(nfl_game_result),MATCH(L$1,INDIRECT(nfl_game_result_header),0),FALSE)),"",VLOOKUP($B983,INDIRECT(nfl_game_result),MATCH(L$1,INDIRECT(nfl_game_result_header),0),FALSE)),"error")</f>
        <v/>
      </c>
      <c r="M983" t="s">
        <v>14</v>
      </c>
      <c r="N983">
        <v>-7.5</v>
      </c>
      <c r="O983" t="s">
        <v>75</v>
      </c>
      <c r="V983" s="23" t="s">
        <v>416</v>
      </c>
      <c r="W983">
        <f ca="1">VALUE(LEFT(C983, 4))</f>
        <v>2013</v>
      </c>
      <c r="X983">
        <f ca="1">VALUE(MID(C983,6,FIND("_",C983,6)-6))</f>
        <v>15</v>
      </c>
      <c r="Y983" t="str">
        <f ca="1">IF(NOT(OR(ISBLANK(D983),ISBLANK(E983),D983="",E983="")),D983-E983,"")</f>
        <v/>
      </c>
      <c r="Z983" t="str">
        <f ca="1">IF(OR(NOT(ISNUMBER(D983)),ISBLANK(D983),D983="",ISBLANK(N983)),"",ABS(D983-N983))</f>
        <v/>
      </c>
      <c r="AA983">
        <f ca="1">IF(OR(ISBLANK(J983),ISBLANK(O983),J983="",O983=""),"",IF(J983=O983,1,0))</f>
        <v>0</v>
      </c>
      <c r="AB983" t="str">
        <f ca="1">IF(OR(ISBLANK(K983),ISBLANK(Q983),K983="",Q983=""),"",IF(K983=Q983,1,0))</f>
        <v/>
      </c>
      <c r="AC983" s="23" t="str">
        <f t="shared" ca="1" si="15"/>
        <v/>
      </c>
    </row>
    <row r="984" spans="1:29" x14ac:dyDescent="0.25">
      <c r="A984" s="23">
        <v>983</v>
      </c>
      <c r="B984">
        <v>481</v>
      </c>
      <c r="C984" t="str">
        <f ca="1">IFERROR(VLOOKUP($B984,INDIRECT(nfl_game_result),MATCH(C$1,INDIRECT(nfl_game_result_header),0),FALSE),"error")</f>
        <v>2013_15_NWE@MIA</v>
      </c>
      <c r="D984" t="str">
        <f ca="1">IFERROR(IF(ISBLANK(VLOOKUP($B984,INDIRECT(nfl_game_result),MATCH(D$1,INDIRECT(nfl_game_result_header),0),FALSE)),"",VLOOKUP($B984,INDIRECT(nfl_game_result),MATCH(D$1,INDIRECT(nfl_game_result_header),0),FALSE)),"error")</f>
        <v/>
      </c>
      <c r="E984">
        <f ca="1">IFERROR(IF(ISBLANK(VLOOKUP($B984,INDIRECT(nfl_game_result),MATCH(E$1,INDIRECT(nfl_game_result_header),0),FALSE)),"",VLOOKUP($B984,INDIRECT(nfl_game_result),MATCH(E$1,INDIRECT(nfl_game_result_header),0),FALSE)),"error")</f>
        <v>2.5</v>
      </c>
      <c r="F984" s="23" t="str">
        <f ca="1">IFERROR(IF(ISBLANK(VLOOKUP($B984,INDIRECT(nfl_game_result),MATCH(F$1,INDIRECT(nfl_game_result_header),0),FALSE)),"",VLOOKUP($B984,INDIRECT(nfl_game_result),MATCH(F$1,INDIRECT(nfl_game_result_header),0),FALSE)),"error")</f>
        <v/>
      </c>
      <c r="G984" s="23" t="str">
        <f ca="1">IFERROR(IF(ISBLANK(VLOOKUP($B984,INDIRECT(nfl_game_result),MATCH(G$1,INDIRECT(nfl_game_result_header),0),FALSE)),"",VLOOKUP($B984,INDIRECT(nfl_game_result),MATCH(G$1,INDIRECT(nfl_game_result_header),0),FALSE)),"error")</f>
        <v/>
      </c>
      <c r="H984">
        <f ca="1">IFERROR(IF(ISBLANK(VLOOKUP($B984,INDIRECT(nfl_game_result),MATCH(H$1,INDIRECT(nfl_game_result_header),0),FALSE)),"",VLOOKUP($B984,INDIRECT(nfl_game_result),MATCH(H$1,INDIRECT(nfl_game_result_header),0),FALSE)),"error")</f>
        <v>24</v>
      </c>
      <c r="I984">
        <f ca="1">IFERROR(IF(ISBLANK(VLOOKUP($B984,INDIRECT(nfl_game_result),MATCH(I$1,INDIRECT(nfl_game_result_header),0),FALSE)),"",VLOOKUP($B984,INDIRECT(nfl_game_result),MATCH(I$1,INDIRECT(nfl_game_result_header),0),FALSE)),"error")</f>
        <v>20</v>
      </c>
      <c r="J984" t="str">
        <f ca="1">IFERROR(IF(ISBLANK(VLOOKUP($B984,INDIRECT(nfl_game_result),MATCH(J$1,INDIRECT(nfl_game_result_header),0),FALSE)),"",VLOOKUP($B984,INDIRECT(nfl_game_result),MATCH(J$1,INDIRECT(nfl_game_result_header),0),FALSE)),"error")</f>
        <v>MIA</v>
      </c>
      <c r="K984" t="str">
        <f ca="1">IFERROR(IF(ISBLANK(VLOOKUP($B984,INDIRECT(nfl_game_result),MATCH(K$1,INDIRECT(nfl_game_result_header),0),FALSE)),"",VLOOKUP($B984,INDIRECT(nfl_game_result),MATCH(K$1,INDIRECT(nfl_game_result_header),0),FALSE)),"error")</f>
        <v>MIA</v>
      </c>
      <c r="L984" s="23" t="str">
        <f ca="1">IFERROR(IF(ISBLANK(VLOOKUP($B984,INDIRECT(nfl_game_result),MATCH(L$1,INDIRECT(nfl_game_result_header),0),FALSE)),"",VLOOKUP($B984,INDIRECT(nfl_game_result),MATCH(L$1,INDIRECT(nfl_game_result_header),0),FALSE)),"error")</f>
        <v/>
      </c>
      <c r="M984" t="s">
        <v>14</v>
      </c>
      <c r="N984">
        <v>3</v>
      </c>
      <c r="O984" t="s">
        <v>79</v>
      </c>
      <c r="V984" s="23" t="s">
        <v>416</v>
      </c>
      <c r="W984">
        <f ca="1">VALUE(LEFT(C984, 4))</f>
        <v>2013</v>
      </c>
      <c r="X984">
        <f ca="1">VALUE(MID(C984,6,FIND("_",C984,6)-6))</f>
        <v>15</v>
      </c>
      <c r="Y984" t="str">
        <f ca="1">IF(NOT(OR(ISBLANK(D984),ISBLANK(E984),D984="",E984="")),D984-E984,"")</f>
        <v/>
      </c>
      <c r="Z984" t="str">
        <f ca="1">IF(OR(NOT(ISNUMBER(D984)),ISBLANK(D984),D984="",ISBLANK(N984)),"",ABS(D984-N984))</f>
        <v/>
      </c>
      <c r="AA984">
        <f ca="1">IF(OR(ISBLANK(J984),ISBLANK(O984),J984="",O984=""),"",IF(J984=O984,1,0))</f>
        <v>1</v>
      </c>
      <c r="AB984" t="str">
        <f ca="1">IF(OR(ISBLANK(K984),ISBLANK(Q984),K984="",Q984=""),"",IF(K984=Q984,1,0))</f>
        <v/>
      </c>
      <c r="AC984" s="23" t="str">
        <f t="shared" ca="1" si="15"/>
        <v/>
      </c>
    </row>
    <row r="985" spans="1:29" x14ac:dyDescent="0.25">
      <c r="A985" s="23">
        <v>984</v>
      </c>
      <c r="B985">
        <v>482</v>
      </c>
      <c r="C985" t="str">
        <f ca="1">IFERROR(VLOOKUP($B985,INDIRECT(nfl_game_result),MATCH(C$1,INDIRECT(nfl_game_result_header),0),FALSE),"error")</f>
        <v>2013_15_PHI@MIN</v>
      </c>
      <c r="D985" t="str">
        <f ca="1">IFERROR(IF(ISBLANK(VLOOKUP($B985,INDIRECT(nfl_game_result),MATCH(D$1,INDIRECT(nfl_game_result_header),0),FALSE)),"",VLOOKUP($B985,INDIRECT(nfl_game_result),MATCH(D$1,INDIRECT(nfl_game_result_header),0),FALSE)),"error")</f>
        <v/>
      </c>
      <c r="E985">
        <f ca="1">IFERROR(IF(ISBLANK(VLOOKUP($B985,INDIRECT(nfl_game_result),MATCH(E$1,INDIRECT(nfl_game_result_header),0),FALSE)),"",VLOOKUP($B985,INDIRECT(nfl_game_result),MATCH(E$1,INDIRECT(nfl_game_result_header),0),FALSE)),"error")</f>
        <v>4.5</v>
      </c>
      <c r="F985" s="23" t="str">
        <f ca="1">IFERROR(IF(ISBLANK(VLOOKUP($B985,INDIRECT(nfl_game_result),MATCH(F$1,INDIRECT(nfl_game_result_header),0),FALSE)),"",VLOOKUP($B985,INDIRECT(nfl_game_result),MATCH(F$1,INDIRECT(nfl_game_result_header),0),FALSE)),"error")</f>
        <v/>
      </c>
      <c r="G985" s="23" t="str">
        <f ca="1">IFERROR(IF(ISBLANK(VLOOKUP($B985,INDIRECT(nfl_game_result),MATCH(G$1,INDIRECT(nfl_game_result_header),0),FALSE)),"",VLOOKUP($B985,INDIRECT(nfl_game_result),MATCH(G$1,INDIRECT(nfl_game_result_header),0),FALSE)),"error")</f>
        <v/>
      </c>
      <c r="H985">
        <f ca="1">IFERROR(IF(ISBLANK(VLOOKUP($B985,INDIRECT(nfl_game_result),MATCH(H$1,INDIRECT(nfl_game_result_header),0),FALSE)),"",VLOOKUP($B985,INDIRECT(nfl_game_result),MATCH(H$1,INDIRECT(nfl_game_result_header),0),FALSE)),"error")</f>
        <v>48</v>
      </c>
      <c r="I985">
        <f ca="1">IFERROR(IF(ISBLANK(VLOOKUP($B985,INDIRECT(nfl_game_result),MATCH(I$1,INDIRECT(nfl_game_result_header),0),FALSE)),"",VLOOKUP($B985,INDIRECT(nfl_game_result),MATCH(I$1,INDIRECT(nfl_game_result_header),0),FALSE)),"error")</f>
        <v>30</v>
      </c>
      <c r="J985" t="str">
        <f ca="1">IFERROR(IF(ISBLANK(VLOOKUP($B985,INDIRECT(nfl_game_result),MATCH(J$1,INDIRECT(nfl_game_result_header),0),FALSE)),"",VLOOKUP($B985,INDIRECT(nfl_game_result),MATCH(J$1,INDIRECT(nfl_game_result_header),0),FALSE)),"error")</f>
        <v>MIN</v>
      </c>
      <c r="K985" t="str">
        <f ca="1">IFERROR(IF(ISBLANK(VLOOKUP($B985,INDIRECT(nfl_game_result),MATCH(K$1,INDIRECT(nfl_game_result_header),0),FALSE)),"",VLOOKUP($B985,INDIRECT(nfl_game_result),MATCH(K$1,INDIRECT(nfl_game_result_header),0),FALSE)),"error")</f>
        <v>MIN</v>
      </c>
      <c r="L985" s="23" t="str">
        <f ca="1">IFERROR(IF(ISBLANK(VLOOKUP($B985,INDIRECT(nfl_game_result),MATCH(L$1,INDIRECT(nfl_game_result_header),0),FALSE)),"",VLOOKUP($B985,INDIRECT(nfl_game_result),MATCH(L$1,INDIRECT(nfl_game_result_header),0),FALSE)),"error")</f>
        <v/>
      </c>
      <c r="M985" t="s">
        <v>14</v>
      </c>
      <c r="N985">
        <v>6</v>
      </c>
      <c r="O985" t="s">
        <v>86</v>
      </c>
      <c r="V985" s="23" t="s">
        <v>416</v>
      </c>
      <c r="W985">
        <f ca="1">VALUE(LEFT(C985, 4))</f>
        <v>2013</v>
      </c>
      <c r="X985">
        <f ca="1">VALUE(MID(C985,6,FIND("_",C985,6)-6))</f>
        <v>15</v>
      </c>
      <c r="Y985" t="str">
        <f ca="1">IF(NOT(OR(ISBLANK(D985),ISBLANK(E985),D985="",E985="")),D985-E985,"")</f>
        <v/>
      </c>
      <c r="Z985" t="str">
        <f ca="1">IF(OR(NOT(ISNUMBER(D985)),ISBLANK(D985),D985="",ISBLANK(N985)),"",ABS(D985-N985))</f>
        <v/>
      </c>
      <c r="AA985">
        <f ca="1">IF(OR(ISBLANK(J985),ISBLANK(O985),J985="",O985=""),"",IF(J985=O985,1,0))</f>
        <v>0</v>
      </c>
      <c r="AB985" t="str">
        <f ca="1">IF(OR(ISBLANK(K985),ISBLANK(Q985),K985="",Q985=""),"",IF(K985=Q985,1,0))</f>
        <v/>
      </c>
      <c r="AC985" s="23" t="str">
        <f t="shared" ca="1" si="15"/>
        <v/>
      </c>
    </row>
    <row r="986" spans="1:29" x14ac:dyDescent="0.25">
      <c r="A986" s="23">
        <v>985</v>
      </c>
      <c r="B986">
        <v>483</v>
      </c>
      <c r="C986" t="str">
        <f ca="1">IFERROR(VLOOKUP($B986,INDIRECT(nfl_game_result),MATCH(C$1,INDIRECT(nfl_game_result_header),0),FALSE),"error")</f>
        <v>2013_15_SEA@NYG</v>
      </c>
      <c r="D986" t="str">
        <f ca="1">IFERROR(IF(ISBLANK(VLOOKUP($B986,INDIRECT(nfl_game_result),MATCH(D$1,INDIRECT(nfl_game_result_header),0),FALSE)),"",VLOOKUP($B986,INDIRECT(nfl_game_result),MATCH(D$1,INDIRECT(nfl_game_result_header),0),FALSE)),"error")</f>
        <v/>
      </c>
      <c r="E986">
        <f ca="1">IFERROR(IF(ISBLANK(VLOOKUP($B986,INDIRECT(nfl_game_result),MATCH(E$1,INDIRECT(nfl_game_result_header),0),FALSE)),"",VLOOKUP($B986,INDIRECT(nfl_game_result),MATCH(E$1,INDIRECT(nfl_game_result_header),0),FALSE)),"error")</f>
        <v>6.5</v>
      </c>
      <c r="F986" s="23" t="str">
        <f ca="1">IFERROR(IF(ISBLANK(VLOOKUP($B986,INDIRECT(nfl_game_result),MATCH(F$1,INDIRECT(nfl_game_result_header),0),FALSE)),"",VLOOKUP($B986,INDIRECT(nfl_game_result),MATCH(F$1,INDIRECT(nfl_game_result_header),0),FALSE)),"error")</f>
        <v/>
      </c>
      <c r="G986" s="23" t="str">
        <f ca="1">IFERROR(IF(ISBLANK(VLOOKUP($B986,INDIRECT(nfl_game_result),MATCH(G$1,INDIRECT(nfl_game_result_header),0),FALSE)),"",VLOOKUP($B986,INDIRECT(nfl_game_result),MATCH(G$1,INDIRECT(nfl_game_result_header),0),FALSE)),"error")</f>
        <v/>
      </c>
      <c r="H986">
        <f ca="1">IFERROR(IF(ISBLANK(VLOOKUP($B986,INDIRECT(nfl_game_result),MATCH(H$1,INDIRECT(nfl_game_result_header),0),FALSE)),"",VLOOKUP($B986,INDIRECT(nfl_game_result),MATCH(H$1,INDIRECT(nfl_game_result_header),0),FALSE)),"error")</f>
        <v>0</v>
      </c>
      <c r="I986">
        <f ca="1">IFERROR(IF(ISBLANK(VLOOKUP($B986,INDIRECT(nfl_game_result),MATCH(I$1,INDIRECT(nfl_game_result_header),0),FALSE)),"",VLOOKUP($B986,INDIRECT(nfl_game_result),MATCH(I$1,INDIRECT(nfl_game_result_header),0),FALSE)),"error")</f>
        <v>23</v>
      </c>
      <c r="J986" t="str">
        <f ca="1">IFERROR(IF(ISBLANK(VLOOKUP($B986,INDIRECT(nfl_game_result),MATCH(J$1,INDIRECT(nfl_game_result_header),0),FALSE)),"",VLOOKUP($B986,INDIRECT(nfl_game_result),MATCH(J$1,INDIRECT(nfl_game_result_header),0),FALSE)),"error")</f>
        <v>SEA</v>
      </c>
      <c r="K986" t="str">
        <f ca="1">IFERROR(IF(ISBLANK(VLOOKUP($B986,INDIRECT(nfl_game_result),MATCH(K$1,INDIRECT(nfl_game_result_header),0),FALSE)),"",VLOOKUP($B986,INDIRECT(nfl_game_result),MATCH(K$1,INDIRECT(nfl_game_result_header),0),FALSE)),"error")</f>
        <v>SEA</v>
      </c>
      <c r="L986" s="23" t="str">
        <f ca="1">IFERROR(IF(ISBLANK(VLOOKUP($B986,INDIRECT(nfl_game_result),MATCH(L$1,INDIRECT(nfl_game_result_header),0),FALSE)),"",VLOOKUP($B986,INDIRECT(nfl_game_result),MATCH(L$1,INDIRECT(nfl_game_result_header),0),FALSE)),"error")</f>
        <v/>
      </c>
      <c r="M986" t="s">
        <v>14</v>
      </c>
      <c r="N986">
        <v>7.5</v>
      </c>
      <c r="O986" t="s">
        <v>89</v>
      </c>
      <c r="V986" s="23" t="s">
        <v>416</v>
      </c>
      <c r="W986">
        <f ca="1">VALUE(LEFT(C986, 4))</f>
        <v>2013</v>
      </c>
      <c r="X986">
        <f ca="1">VALUE(MID(C986,6,FIND("_",C986,6)-6))</f>
        <v>15</v>
      </c>
      <c r="Y986" t="str">
        <f ca="1">IF(NOT(OR(ISBLANK(D986),ISBLANK(E986),D986="",E986="")),D986-E986,"")</f>
        <v/>
      </c>
      <c r="Z986" t="str">
        <f ca="1">IF(OR(NOT(ISNUMBER(D986)),ISBLANK(D986),D986="",ISBLANK(N986)),"",ABS(D986-N986))</f>
        <v/>
      </c>
      <c r="AA986">
        <f ca="1">IF(OR(ISBLANK(J986),ISBLANK(O986),J986="",O986=""),"",IF(J986=O986,1,0))</f>
        <v>1</v>
      </c>
      <c r="AB986" t="str">
        <f ca="1">IF(OR(ISBLANK(K986),ISBLANK(Q986),K986="",Q986=""),"",IF(K986=Q986,1,0))</f>
        <v/>
      </c>
      <c r="AC986" s="23" t="str">
        <f t="shared" ca="1" si="15"/>
        <v/>
      </c>
    </row>
    <row r="987" spans="1:29" x14ac:dyDescent="0.25">
      <c r="A987" s="23">
        <v>986</v>
      </c>
      <c r="B987">
        <v>484</v>
      </c>
      <c r="C987" t="str">
        <f ca="1">IFERROR(VLOOKUP($B987,INDIRECT(nfl_game_result),MATCH(C$1,INDIRECT(nfl_game_result_header),0),FALSE),"error")</f>
        <v>2013_15_SFO@TBY</v>
      </c>
      <c r="D987" t="str">
        <f ca="1">IFERROR(IF(ISBLANK(VLOOKUP($B987,INDIRECT(nfl_game_result),MATCH(D$1,INDIRECT(nfl_game_result_header),0),FALSE)),"",VLOOKUP($B987,INDIRECT(nfl_game_result),MATCH(D$1,INDIRECT(nfl_game_result_header),0),FALSE)),"error")</f>
        <v/>
      </c>
      <c r="E987">
        <f ca="1">IFERROR(IF(ISBLANK(VLOOKUP($B987,INDIRECT(nfl_game_result),MATCH(E$1,INDIRECT(nfl_game_result_header),0),FALSE)),"",VLOOKUP($B987,INDIRECT(nfl_game_result),MATCH(E$1,INDIRECT(nfl_game_result_header),0),FALSE)),"error")</f>
        <v>5.5</v>
      </c>
      <c r="F987" s="23" t="str">
        <f ca="1">IFERROR(IF(ISBLANK(VLOOKUP($B987,INDIRECT(nfl_game_result),MATCH(F$1,INDIRECT(nfl_game_result_header),0),FALSE)),"",VLOOKUP($B987,INDIRECT(nfl_game_result),MATCH(F$1,INDIRECT(nfl_game_result_header),0),FALSE)),"error")</f>
        <v/>
      </c>
      <c r="G987" s="23" t="str">
        <f ca="1">IFERROR(IF(ISBLANK(VLOOKUP($B987,INDIRECT(nfl_game_result),MATCH(G$1,INDIRECT(nfl_game_result_header),0),FALSE)),"",VLOOKUP($B987,INDIRECT(nfl_game_result),MATCH(G$1,INDIRECT(nfl_game_result_header),0),FALSE)),"error")</f>
        <v/>
      </c>
      <c r="H987">
        <f ca="1">IFERROR(IF(ISBLANK(VLOOKUP($B987,INDIRECT(nfl_game_result),MATCH(H$1,INDIRECT(nfl_game_result_header),0),FALSE)),"",VLOOKUP($B987,INDIRECT(nfl_game_result),MATCH(H$1,INDIRECT(nfl_game_result_header),0),FALSE)),"error")</f>
        <v>14</v>
      </c>
      <c r="I987">
        <f ca="1">IFERROR(IF(ISBLANK(VLOOKUP($B987,INDIRECT(nfl_game_result),MATCH(I$1,INDIRECT(nfl_game_result_header),0),FALSE)),"",VLOOKUP($B987,INDIRECT(nfl_game_result),MATCH(I$1,INDIRECT(nfl_game_result_header),0),FALSE)),"error")</f>
        <v>33</v>
      </c>
      <c r="J987" t="str">
        <f ca="1">IFERROR(IF(ISBLANK(VLOOKUP($B987,INDIRECT(nfl_game_result),MATCH(J$1,INDIRECT(nfl_game_result_header),0),FALSE)),"",VLOOKUP($B987,INDIRECT(nfl_game_result),MATCH(J$1,INDIRECT(nfl_game_result_header),0),FALSE)),"error")</f>
        <v>SFO</v>
      </c>
      <c r="K987" t="str">
        <f ca="1">IFERROR(IF(ISBLANK(VLOOKUP($B987,INDIRECT(nfl_game_result),MATCH(K$1,INDIRECT(nfl_game_result_header),0),FALSE)),"",VLOOKUP($B987,INDIRECT(nfl_game_result),MATCH(K$1,INDIRECT(nfl_game_result_header),0),FALSE)),"error")</f>
        <v>SFO</v>
      </c>
      <c r="L987" s="23" t="str">
        <f ca="1">IFERROR(IF(ISBLANK(VLOOKUP($B987,INDIRECT(nfl_game_result),MATCH(L$1,INDIRECT(nfl_game_result_header),0),FALSE)),"",VLOOKUP($B987,INDIRECT(nfl_game_result),MATCH(L$1,INDIRECT(nfl_game_result_header),0),FALSE)),"error")</f>
        <v/>
      </c>
      <c r="M987" t="s">
        <v>14</v>
      </c>
      <c r="N987">
        <v>4.5</v>
      </c>
      <c r="O987" t="s">
        <v>334</v>
      </c>
      <c r="V987" s="23" t="s">
        <v>416</v>
      </c>
      <c r="W987">
        <f ca="1">VALUE(LEFT(C987, 4))</f>
        <v>2013</v>
      </c>
      <c r="X987">
        <f ca="1">VALUE(MID(C987,6,FIND("_",C987,6)-6))</f>
        <v>15</v>
      </c>
      <c r="Y987" t="str">
        <f ca="1">IF(NOT(OR(ISBLANK(D987),ISBLANK(E987),D987="",E987="")),D987-E987,"")</f>
        <v/>
      </c>
      <c r="Z987" t="str">
        <f ca="1">IF(OR(NOT(ISNUMBER(D987)),ISBLANK(D987),D987="",ISBLANK(N987)),"",ABS(D987-N987))</f>
        <v/>
      </c>
      <c r="AA987">
        <f ca="1">IF(OR(ISBLANK(J987),ISBLANK(O987),J987="",O987=""),"",IF(J987=O987,1,0))</f>
        <v>0</v>
      </c>
      <c r="AB987" t="str">
        <f ca="1">IF(OR(ISBLANK(K987),ISBLANK(Q987),K987="",Q987=""),"",IF(K987=Q987,1,0))</f>
        <v/>
      </c>
      <c r="AC987" s="23" t="str">
        <f t="shared" ca="1" si="15"/>
        <v/>
      </c>
    </row>
    <row r="988" spans="1:29" x14ac:dyDescent="0.25">
      <c r="A988" s="23">
        <v>987</v>
      </c>
      <c r="B988">
        <v>485</v>
      </c>
      <c r="C988" t="str">
        <f ca="1">IFERROR(VLOOKUP($B988,INDIRECT(nfl_game_result),MATCH(C$1,INDIRECT(nfl_game_result_header),0),FALSE),"error")</f>
        <v>2013_15_KCY@OAK</v>
      </c>
      <c r="D988" t="str">
        <f ca="1">IFERROR(IF(ISBLANK(VLOOKUP($B988,INDIRECT(nfl_game_result),MATCH(D$1,INDIRECT(nfl_game_result_header),0),FALSE)),"",VLOOKUP($B988,INDIRECT(nfl_game_result),MATCH(D$1,INDIRECT(nfl_game_result_header),0),FALSE)),"error")</f>
        <v/>
      </c>
      <c r="E988">
        <f ca="1">IFERROR(IF(ISBLANK(VLOOKUP($B988,INDIRECT(nfl_game_result),MATCH(E$1,INDIRECT(nfl_game_result_header),0),FALSE)),"",VLOOKUP($B988,INDIRECT(nfl_game_result),MATCH(E$1,INDIRECT(nfl_game_result_header),0),FALSE)),"error")</f>
        <v>4.5</v>
      </c>
      <c r="F988" s="23" t="str">
        <f ca="1">IFERROR(IF(ISBLANK(VLOOKUP($B988,INDIRECT(nfl_game_result),MATCH(F$1,INDIRECT(nfl_game_result_header),0),FALSE)),"",VLOOKUP($B988,INDIRECT(nfl_game_result),MATCH(F$1,INDIRECT(nfl_game_result_header),0),FALSE)),"error")</f>
        <v/>
      </c>
      <c r="G988" s="23" t="str">
        <f ca="1">IFERROR(IF(ISBLANK(VLOOKUP($B988,INDIRECT(nfl_game_result),MATCH(G$1,INDIRECT(nfl_game_result_header),0),FALSE)),"",VLOOKUP($B988,INDIRECT(nfl_game_result),MATCH(G$1,INDIRECT(nfl_game_result_header),0),FALSE)),"error")</f>
        <v/>
      </c>
      <c r="H988">
        <f ca="1">IFERROR(IF(ISBLANK(VLOOKUP($B988,INDIRECT(nfl_game_result),MATCH(H$1,INDIRECT(nfl_game_result_header),0),FALSE)),"",VLOOKUP($B988,INDIRECT(nfl_game_result),MATCH(H$1,INDIRECT(nfl_game_result_header),0),FALSE)),"error")</f>
        <v>31</v>
      </c>
      <c r="I988">
        <f ca="1">IFERROR(IF(ISBLANK(VLOOKUP($B988,INDIRECT(nfl_game_result),MATCH(I$1,INDIRECT(nfl_game_result_header),0),FALSE)),"",VLOOKUP($B988,INDIRECT(nfl_game_result),MATCH(I$1,INDIRECT(nfl_game_result_header),0),FALSE)),"error")</f>
        <v>56</v>
      </c>
      <c r="J988" t="str">
        <f ca="1">IFERROR(IF(ISBLANK(VLOOKUP($B988,INDIRECT(nfl_game_result),MATCH(J$1,INDIRECT(nfl_game_result_header),0),FALSE)),"",VLOOKUP($B988,INDIRECT(nfl_game_result),MATCH(J$1,INDIRECT(nfl_game_result_header),0),FALSE)),"error")</f>
        <v>KCY</v>
      </c>
      <c r="K988" t="str">
        <f ca="1">IFERROR(IF(ISBLANK(VLOOKUP($B988,INDIRECT(nfl_game_result),MATCH(K$1,INDIRECT(nfl_game_result_header),0),FALSE)),"",VLOOKUP($B988,INDIRECT(nfl_game_result),MATCH(K$1,INDIRECT(nfl_game_result_header),0),FALSE)),"error")</f>
        <v>KCY</v>
      </c>
      <c r="L988" s="23" t="str">
        <f ca="1">IFERROR(IF(ISBLANK(VLOOKUP($B988,INDIRECT(nfl_game_result),MATCH(L$1,INDIRECT(nfl_game_result_header),0),FALSE)),"",VLOOKUP($B988,INDIRECT(nfl_game_result),MATCH(L$1,INDIRECT(nfl_game_result_header),0),FALSE)),"error")</f>
        <v/>
      </c>
      <c r="M988" t="s">
        <v>14</v>
      </c>
      <c r="N988">
        <v>6</v>
      </c>
      <c r="O988" t="s">
        <v>331</v>
      </c>
      <c r="V988" s="23" t="s">
        <v>416</v>
      </c>
      <c r="W988">
        <f ca="1">VALUE(LEFT(C988, 4))</f>
        <v>2013</v>
      </c>
      <c r="X988">
        <f ca="1">VALUE(MID(C988,6,FIND("_",C988,6)-6))</f>
        <v>15</v>
      </c>
      <c r="Y988" t="str">
        <f ca="1">IF(NOT(OR(ISBLANK(D988),ISBLANK(E988),D988="",E988="")),D988-E988,"")</f>
        <v/>
      </c>
      <c r="Z988" t="str">
        <f ca="1">IF(OR(NOT(ISNUMBER(D988)),ISBLANK(D988),D988="",ISBLANK(N988)),"",ABS(D988-N988))</f>
        <v/>
      </c>
      <c r="AA988">
        <f ca="1">IF(OR(ISBLANK(J988),ISBLANK(O988),J988="",O988=""),"",IF(J988=O988,1,0))</f>
        <v>1</v>
      </c>
      <c r="AB988" t="str">
        <f ca="1">IF(OR(ISBLANK(K988),ISBLANK(Q988),K988="",Q988=""),"",IF(K988=Q988,1,0))</f>
        <v/>
      </c>
      <c r="AC988" s="23" t="str">
        <f t="shared" ca="1" si="15"/>
        <v/>
      </c>
    </row>
    <row r="989" spans="1:29" x14ac:dyDescent="0.25">
      <c r="A989" s="23">
        <v>988</v>
      </c>
      <c r="B989">
        <v>486</v>
      </c>
      <c r="C989" t="str">
        <f ca="1">IFERROR(VLOOKUP($B989,INDIRECT(nfl_game_result),MATCH(C$1,INDIRECT(nfl_game_result_header),0),FALSE),"error")</f>
        <v>2013_15_NYJ@CAR</v>
      </c>
      <c r="D989" t="str">
        <f ca="1">IFERROR(IF(ISBLANK(VLOOKUP($B989,INDIRECT(nfl_game_result),MATCH(D$1,INDIRECT(nfl_game_result_header),0),FALSE)),"",VLOOKUP($B989,INDIRECT(nfl_game_result),MATCH(D$1,INDIRECT(nfl_game_result_header),0),FALSE)),"error")</f>
        <v/>
      </c>
      <c r="E989">
        <f ca="1">IFERROR(IF(ISBLANK(VLOOKUP($B989,INDIRECT(nfl_game_result),MATCH(E$1,INDIRECT(nfl_game_result_header),0),FALSE)),"",VLOOKUP($B989,INDIRECT(nfl_game_result),MATCH(E$1,INDIRECT(nfl_game_result_header),0),FALSE)),"error")</f>
        <v>-11.5</v>
      </c>
      <c r="F989" s="23" t="str">
        <f ca="1">IFERROR(IF(ISBLANK(VLOOKUP($B989,INDIRECT(nfl_game_result),MATCH(F$1,INDIRECT(nfl_game_result_header),0),FALSE)),"",VLOOKUP($B989,INDIRECT(nfl_game_result),MATCH(F$1,INDIRECT(nfl_game_result_header),0),FALSE)),"error")</f>
        <v/>
      </c>
      <c r="G989" s="23" t="str">
        <f ca="1">IFERROR(IF(ISBLANK(VLOOKUP($B989,INDIRECT(nfl_game_result),MATCH(G$1,INDIRECT(nfl_game_result_header),0),FALSE)),"",VLOOKUP($B989,INDIRECT(nfl_game_result),MATCH(G$1,INDIRECT(nfl_game_result_header),0),FALSE)),"error")</f>
        <v/>
      </c>
      <c r="H989">
        <f ca="1">IFERROR(IF(ISBLANK(VLOOKUP($B989,INDIRECT(nfl_game_result),MATCH(H$1,INDIRECT(nfl_game_result_header),0),FALSE)),"",VLOOKUP($B989,INDIRECT(nfl_game_result),MATCH(H$1,INDIRECT(nfl_game_result_header),0),FALSE)),"error")</f>
        <v>30</v>
      </c>
      <c r="I989">
        <f ca="1">IFERROR(IF(ISBLANK(VLOOKUP($B989,INDIRECT(nfl_game_result),MATCH(I$1,INDIRECT(nfl_game_result_header),0),FALSE)),"",VLOOKUP($B989,INDIRECT(nfl_game_result),MATCH(I$1,INDIRECT(nfl_game_result_header),0),FALSE)),"error")</f>
        <v>20</v>
      </c>
      <c r="J989" t="str">
        <f ca="1">IFERROR(IF(ISBLANK(VLOOKUP($B989,INDIRECT(nfl_game_result),MATCH(J$1,INDIRECT(nfl_game_result_header),0),FALSE)),"",VLOOKUP($B989,INDIRECT(nfl_game_result),MATCH(J$1,INDIRECT(nfl_game_result_header),0),FALSE)),"error")</f>
        <v>NYJ</v>
      </c>
      <c r="K989" t="str">
        <f ca="1">IFERROR(IF(ISBLANK(VLOOKUP($B989,INDIRECT(nfl_game_result),MATCH(K$1,INDIRECT(nfl_game_result_header),0),FALSE)),"",VLOOKUP($B989,INDIRECT(nfl_game_result),MATCH(K$1,INDIRECT(nfl_game_result_header),0),FALSE)),"error")</f>
        <v>CAR</v>
      </c>
      <c r="L989" s="23" t="str">
        <f ca="1">IFERROR(IF(ISBLANK(VLOOKUP($B989,INDIRECT(nfl_game_result),MATCH(L$1,INDIRECT(nfl_game_result_header),0),FALSE)),"",VLOOKUP($B989,INDIRECT(nfl_game_result),MATCH(L$1,INDIRECT(nfl_game_result_header),0),FALSE)),"error")</f>
        <v/>
      </c>
      <c r="M989" t="s">
        <v>14</v>
      </c>
      <c r="N989">
        <v>-8.5</v>
      </c>
      <c r="O989" t="s">
        <v>84</v>
      </c>
      <c r="V989" s="23" t="s">
        <v>416</v>
      </c>
      <c r="W989">
        <f ca="1">VALUE(LEFT(C989, 4))</f>
        <v>2013</v>
      </c>
      <c r="X989">
        <f ca="1">VALUE(MID(C989,6,FIND("_",C989,6)-6))</f>
        <v>15</v>
      </c>
      <c r="Y989" t="str">
        <f ca="1">IF(NOT(OR(ISBLANK(D989),ISBLANK(E989),D989="",E989="")),D989-E989,"")</f>
        <v/>
      </c>
      <c r="Z989" t="str">
        <f ca="1">IF(OR(NOT(ISNUMBER(D989)),ISBLANK(D989),D989="",ISBLANK(N989)),"",ABS(D989-N989))</f>
        <v/>
      </c>
      <c r="AA989">
        <f ca="1">IF(OR(ISBLANK(J989),ISBLANK(O989),J989="",O989=""),"",IF(J989=O989,1,0))</f>
        <v>1</v>
      </c>
      <c r="AB989" t="str">
        <f ca="1">IF(OR(ISBLANK(K989),ISBLANK(Q989),K989="",Q989=""),"",IF(K989=Q989,1,0))</f>
        <v/>
      </c>
      <c r="AC989" s="23" t="str">
        <f t="shared" ca="1" si="15"/>
        <v/>
      </c>
    </row>
    <row r="990" spans="1:29" x14ac:dyDescent="0.25">
      <c r="A990" s="23">
        <v>989</v>
      </c>
      <c r="B990">
        <v>487</v>
      </c>
      <c r="C990" t="str">
        <f ca="1">IFERROR(VLOOKUP($B990,INDIRECT(nfl_game_result),MATCH(C$1,INDIRECT(nfl_game_result_header),0),FALSE),"error")</f>
        <v>2013_15_GBY@DAL</v>
      </c>
      <c r="D990" t="str">
        <f ca="1">IFERROR(IF(ISBLANK(VLOOKUP($B990,INDIRECT(nfl_game_result),MATCH(D$1,INDIRECT(nfl_game_result_header),0),FALSE)),"",VLOOKUP($B990,INDIRECT(nfl_game_result),MATCH(D$1,INDIRECT(nfl_game_result_header),0),FALSE)),"error")</f>
        <v/>
      </c>
      <c r="E990">
        <f ca="1">IFERROR(IF(ISBLANK(VLOOKUP($B990,INDIRECT(nfl_game_result),MATCH(E$1,INDIRECT(nfl_game_result_header),0),FALSE)),"",VLOOKUP($B990,INDIRECT(nfl_game_result),MATCH(E$1,INDIRECT(nfl_game_result_header),0),FALSE)),"error")</f>
        <v>-6.5</v>
      </c>
      <c r="F990" s="23" t="str">
        <f ca="1">IFERROR(IF(ISBLANK(VLOOKUP($B990,INDIRECT(nfl_game_result),MATCH(F$1,INDIRECT(nfl_game_result_header),0),FALSE)),"",VLOOKUP($B990,INDIRECT(nfl_game_result),MATCH(F$1,INDIRECT(nfl_game_result_header),0),FALSE)),"error")</f>
        <v/>
      </c>
      <c r="G990" s="23" t="str">
        <f ca="1">IFERROR(IF(ISBLANK(VLOOKUP($B990,INDIRECT(nfl_game_result),MATCH(G$1,INDIRECT(nfl_game_result_header),0),FALSE)),"",VLOOKUP($B990,INDIRECT(nfl_game_result),MATCH(G$1,INDIRECT(nfl_game_result_header),0),FALSE)),"error")</f>
        <v/>
      </c>
      <c r="H990">
        <f ca="1">IFERROR(IF(ISBLANK(VLOOKUP($B990,INDIRECT(nfl_game_result),MATCH(H$1,INDIRECT(nfl_game_result_header),0),FALSE)),"",VLOOKUP($B990,INDIRECT(nfl_game_result),MATCH(H$1,INDIRECT(nfl_game_result_header),0),FALSE)),"error")</f>
        <v>36</v>
      </c>
      <c r="I990">
        <f ca="1">IFERROR(IF(ISBLANK(VLOOKUP($B990,INDIRECT(nfl_game_result),MATCH(I$1,INDIRECT(nfl_game_result_header),0),FALSE)),"",VLOOKUP($B990,INDIRECT(nfl_game_result),MATCH(I$1,INDIRECT(nfl_game_result_header),0),FALSE)),"error")</f>
        <v>37</v>
      </c>
      <c r="J990" t="str">
        <f ca="1">IFERROR(IF(ISBLANK(VLOOKUP($B990,INDIRECT(nfl_game_result),MATCH(J$1,INDIRECT(nfl_game_result_header),0),FALSE)),"",VLOOKUP($B990,INDIRECT(nfl_game_result),MATCH(J$1,INDIRECT(nfl_game_result_header),0),FALSE)),"error")</f>
        <v>GBY</v>
      </c>
      <c r="K990" t="str">
        <f ca="1">IFERROR(IF(ISBLANK(VLOOKUP($B990,INDIRECT(nfl_game_result),MATCH(K$1,INDIRECT(nfl_game_result_header),0),FALSE)),"",VLOOKUP($B990,INDIRECT(nfl_game_result),MATCH(K$1,INDIRECT(nfl_game_result_header),0),FALSE)),"error")</f>
        <v>GBY</v>
      </c>
      <c r="L990" s="23" t="str">
        <f ca="1">IFERROR(IF(ISBLANK(VLOOKUP($B990,INDIRECT(nfl_game_result),MATCH(L$1,INDIRECT(nfl_game_result_header),0),FALSE)),"",VLOOKUP($B990,INDIRECT(nfl_game_result),MATCH(L$1,INDIRECT(nfl_game_result_header),0),FALSE)),"error")</f>
        <v/>
      </c>
      <c r="M990" t="s">
        <v>14</v>
      </c>
      <c r="N990">
        <v>-7</v>
      </c>
      <c r="O990" t="s">
        <v>330</v>
      </c>
      <c r="V990" s="23" t="s">
        <v>416</v>
      </c>
      <c r="W990">
        <f ca="1">VALUE(LEFT(C990, 4))</f>
        <v>2013</v>
      </c>
      <c r="X990">
        <f ca="1">VALUE(MID(C990,6,FIND("_",C990,6)-6))</f>
        <v>15</v>
      </c>
      <c r="Y990" t="str">
        <f ca="1">IF(NOT(OR(ISBLANK(D990),ISBLANK(E990),D990="",E990="")),D990-E990,"")</f>
        <v/>
      </c>
      <c r="Z990" t="str">
        <f ca="1">IF(OR(NOT(ISNUMBER(D990)),ISBLANK(D990),D990="",ISBLANK(N990)),"",ABS(D990-N990))</f>
        <v/>
      </c>
      <c r="AA990">
        <f ca="1">IF(OR(ISBLANK(J990),ISBLANK(O990),J990="",O990=""),"",IF(J990=O990,1,0))</f>
        <v>1</v>
      </c>
      <c r="AB990" t="str">
        <f ca="1">IF(OR(ISBLANK(K990),ISBLANK(Q990),K990="",Q990=""),"",IF(K990=Q990,1,0))</f>
        <v/>
      </c>
      <c r="AC990" s="23" t="str">
        <f t="shared" ca="1" si="15"/>
        <v/>
      </c>
    </row>
    <row r="991" spans="1:29" x14ac:dyDescent="0.25">
      <c r="A991" s="23">
        <v>990</v>
      </c>
      <c r="B991">
        <v>488</v>
      </c>
      <c r="C991" t="str">
        <f ca="1">IFERROR(VLOOKUP($B991,INDIRECT(nfl_game_result),MATCH(C$1,INDIRECT(nfl_game_result_header),0),FALSE),"error")</f>
        <v>2013_15_ARI@TEN</v>
      </c>
      <c r="D991" t="str">
        <f ca="1">IFERROR(IF(ISBLANK(VLOOKUP($B991,INDIRECT(nfl_game_result),MATCH(D$1,INDIRECT(nfl_game_result_header),0),FALSE)),"",VLOOKUP($B991,INDIRECT(nfl_game_result),MATCH(D$1,INDIRECT(nfl_game_result_header),0),FALSE)),"error")</f>
        <v/>
      </c>
      <c r="E991">
        <f ca="1">IFERROR(IF(ISBLANK(VLOOKUP($B991,INDIRECT(nfl_game_result),MATCH(E$1,INDIRECT(nfl_game_result_header),0),FALSE)),"",VLOOKUP($B991,INDIRECT(nfl_game_result),MATCH(E$1,INDIRECT(nfl_game_result_header),0),FALSE)),"error")</f>
        <v>2.5</v>
      </c>
      <c r="F991" s="23" t="str">
        <f ca="1">IFERROR(IF(ISBLANK(VLOOKUP($B991,INDIRECT(nfl_game_result),MATCH(F$1,INDIRECT(nfl_game_result_header),0),FALSE)),"",VLOOKUP($B991,INDIRECT(nfl_game_result),MATCH(F$1,INDIRECT(nfl_game_result_header),0),FALSE)),"error")</f>
        <v/>
      </c>
      <c r="G991" s="23" t="str">
        <f ca="1">IFERROR(IF(ISBLANK(VLOOKUP($B991,INDIRECT(nfl_game_result),MATCH(G$1,INDIRECT(nfl_game_result_header),0),FALSE)),"",VLOOKUP($B991,INDIRECT(nfl_game_result),MATCH(G$1,INDIRECT(nfl_game_result_header),0),FALSE)),"error")</f>
        <v/>
      </c>
      <c r="H991">
        <f ca="1">IFERROR(IF(ISBLANK(VLOOKUP($B991,INDIRECT(nfl_game_result),MATCH(H$1,INDIRECT(nfl_game_result_header),0),FALSE)),"",VLOOKUP($B991,INDIRECT(nfl_game_result),MATCH(H$1,INDIRECT(nfl_game_result_header),0),FALSE)),"error")</f>
        <v>34</v>
      </c>
      <c r="I991">
        <f ca="1">IFERROR(IF(ISBLANK(VLOOKUP($B991,INDIRECT(nfl_game_result),MATCH(I$1,INDIRECT(nfl_game_result_header),0),FALSE)),"",VLOOKUP($B991,INDIRECT(nfl_game_result),MATCH(I$1,INDIRECT(nfl_game_result_header),0),FALSE)),"error")</f>
        <v>37</v>
      </c>
      <c r="J991" t="str">
        <f ca="1">IFERROR(IF(ISBLANK(VLOOKUP($B991,INDIRECT(nfl_game_result),MATCH(J$1,INDIRECT(nfl_game_result_header),0),FALSE)),"",VLOOKUP($B991,INDIRECT(nfl_game_result),MATCH(J$1,INDIRECT(nfl_game_result_header),0),FALSE)),"error")</f>
        <v>ARI</v>
      </c>
      <c r="K991" t="str">
        <f ca="1">IFERROR(IF(ISBLANK(VLOOKUP($B991,INDIRECT(nfl_game_result),MATCH(K$1,INDIRECT(nfl_game_result_header),0),FALSE)),"",VLOOKUP($B991,INDIRECT(nfl_game_result),MATCH(K$1,INDIRECT(nfl_game_result_header),0),FALSE)),"error")</f>
        <v>ARI</v>
      </c>
      <c r="L991" s="23" t="str">
        <f ca="1">IFERROR(IF(ISBLANK(VLOOKUP($B991,INDIRECT(nfl_game_result),MATCH(L$1,INDIRECT(nfl_game_result_header),0),FALSE)),"",VLOOKUP($B991,INDIRECT(nfl_game_result),MATCH(L$1,INDIRECT(nfl_game_result_header),0),FALSE)),"error")</f>
        <v/>
      </c>
      <c r="M991" t="s">
        <v>14</v>
      </c>
      <c r="N991">
        <v>3</v>
      </c>
      <c r="O991" t="s">
        <v>93</v>
      </c>
      <c r="V991" s="23" t="s">
        <v>416</v>
      </c>
      <c r="W991">
        <f ca="1">VALUE(LEFT(C991, 4))</f>
        <v>2013</v>
      </c>
      <c r="X991">
        <f ca="1">VALUE(MID(C991,6,FIND("_",C991,6)-6))</f>
        <v>15</v>
      </c>
      <c r="Y991" t="str">
        <f ca="1">IF(NOT(OR(ISBLANK(D991),ISBLANK(E991),D991="",E991="")),D991-E991,"")</f>
        <v/>
      </c>
      <c r="Z991" t="str">
        <f ca="1">IF(OR(NOT(ISNUMBER(D991)),ISBLANK(D991),D991="",ISBLANK(N991)),"",ABS(D991-N991))</f>
        <v/>
      </c>
      <c r="AA991">
        <f ca="1">IF(OR(ISBLANK(J991),ISBLANK(O991),J991="",O991=""),"",IF(J991=O991,1,0))</f>
        <v>0</v>
      </c>
      <c r="AB991" t="str">
        <f ca="1">IF(OR(ISBLANK(K991),ISBLANK(Q991),K991="",Q991=""),"",IF(K991=Q991,1,0))</f>
        <v/>
      </c>
      <c r="AC991" s="23" t="str">
        <f t="shared" ca="1" si="15"/>
        <v/>
      </c>
    </row>
    <row r="992" spans="1:29" x14ac:dyDescent="0.25">
      <c r="A992" s="23">
        <v>991</v>
      </c>
      <c r="B992">
        <v>489</v>
      </c>
      <c r="C992" t="str">
        <f ca="1">IFERROR(VLOOKUP($B992,INDIRECT(nfl_game_result),MATCH(C$1,INDIRECT(nfl_game_result_header),0),FALSE),"error")</f>
        <v>2013_15_NOR@STL</v>
      </c>
      <c r="D992" t="str">
        <f ca="1">IFERROR(IF(ISBLANK(VLOOKUP($B992,INDIRECT(nfl_game_result),MATCH(D$1,INDIRECT(nfl_game_result_header),0),FALSE)),"",VLOOKUP($B992,INDIRECT(nfl_game_result),MATCH(D$1,INDIRECT(nfl_game_result_header),0),FALSE)),"error")</f>
        <v/>
      </c>
      <c r="E992">
        <f ca="1">IFERROR(IF(ISBLANK(VLOOKUP($B992,INDIRECT(nfl_game_result),MATCH(E$1,INDIRECT(nfl_game_result_header),0),FALSE)),"",VLOOKUP($B992,INDIRECT(nfl_game_result),MATCH(E$1,INDIRECT(nfl_game_result_header),0),FALSE)),"error")</f>
        <v>5.5</v>
      </c>
      <c r="F992" s="23" t="str">
        <f ca="1">IFERROR(IF(ISBLANK(VLOOKUP($B992,INDIRECT(nfl_game_result),MATCH(F$1,INDIRECT(nfl_game_result_header),0),FALSE)),"",VLOOKUP($B992,INDIRECT(nfl_game_result),MATCH(F$1,INDIRECT(nfl_game_result_header),0),FALSE)),"error")</f>
        <v/>
      </c>
      <c r="G992" s="23" t="str">
        <f ca="1">IFERROR(IF(ISBLANK(VLOOKUP($B992,INDIRECT(nfl_game_result),MATCH(G$1,INDIRECT(nfl_game_result_header),0),FALSE)),"",VLOOKUP($B992,INDIRECT(nfl_game_result),MATCH(G$1,INDIRECT(nfl_game_result_header),0),FALSE)),"error")</f>
        <v/>
      </c>
      <c r="H992">
        <f ca="1">IFERROR(IF(ISBLANK(VLOOKUP($B992,INDIRECT(nfl_game_result),MATCH(H$1,INDIRECT(nfl_game_result_header),0),FALSE)),"",VLOOKUP($B992,INDIRECT(nfl_game_result),MATCH(H$1,INDIRECT(nfl_game_result_header),0),FALSE)),"error")</f>
        <v>27</v>
      </c>
      <c r="I992">
        <f ca="1">IFERROR(IF(ISBLANK(VLOOKUP($B992,INDIRECT(nfl_game_result),MATCH(I$1,INDIRECT(nfl_game_result_header),0),FALSE)),"",VLOOKUP($B992,INDIRECT(nfl_game_result),MATCH(I$1,INDIRECT(nfl_game_result_header),0),FALSE)),"error")</f>
        <v>16</v>
      </c>
      <c r="J992" t="str">
        <f ca="1">IFERROR(IF(ISBLANK(VLOOKUP($B992,INDIRECT(nfl_game_result),MATCH(J$1,INDIRECT(nfl_game_result_header),0),FALSE)),"",VLOOKUP($B992,INDIRECT(nfl_game_result),MATCH(J$1,INDIRECT(nfl_game_result_header),0),FALSE)),"error")</f>
        <v>STL</v>
      </c>
      <c r="K992" t="str">
        <f ca="1">IFERROR(IF(ISBLANK(VLOOKUP($B992,INDIRECT(nfl_game_result),MATCH(K$1,INDIRECT(nfl_game_result_header),0),FALSE)),"",VLOOKUP($B992,INDIRECT(nfl_game_result),MATCH(K$1,INDIRECT(nfl_game_result_header),0),FALSE)),"error")</f>
        <v>STL</v>
      </c>
      <c r="L992" s="23" t="str">
        <f ca="1">IFERROR(IF(ISBLANK(VLOOKUP($B992,INDIRECT(nfl_game_result),MATCH(L$1,INDIRECT(nfl_game_result_header),0),FALSE)),"",VLOOKUP($B992,INDIRECT(nfl_game_result),MATCH(L$1,INDIRECT(nfl_game_result_header),0),FALSE)),"error")</f>
        <v/>
      </c>
      <c r="M992" t="s">
        <v>14</v>
      </c>
      <c r="N992">
        <v>7.5</v>
      </c>
      <c r="O992" t="s">
        <v>335</v>
      </c>
      <c r="V992" s="23" t="s">
        <v>416</v>
      </c>
      <c r="W992">
        <f ca="1">VALUE(LEFT(C992, 4))</f>
        <v>2013</v>
      </c>
      <c r="X992">
        <f ca="1">VALUE(MID(C992,6,FIND("_",C992,6)-6))</f>
        <v>15</v>
      </c>
      <c r="Y992" t="str">
        <f ca="1">IF(NOT(OR(ISBLANK(D992),ISBLANK(E992),D992="",E992="")),D992-E992,"")</f>
        <v/>
      </c>
      <c r="Z992" t="str">
        <f ca="1">IF(OR(NOT(ISNUMBER(D992)),ISBLANK(D992),D992="",ISBLANK(N992)),"",ABS(D992-N992))</f>
        <v/>
      </c>
      <c r="AA992">
        <f ca="1">IF(OR(ISBLANK(J992),ISBLANK(O992),J992="",O992=""),"",IF(J992=O992,1,0))</f>
        <v>0</v>
      </c>
      <c r="AB992" t="str">
        <f ca="1">IF(OR(ISBLANK(K992),ISBLANK(Q992),K992="",Q992=""),"",IF(K992=Q992,1,0))</f>
        <v/>
      </c>
      <c r="AC992" s="23" t="str">
        <f t="shared" ca="1" si="15"/>
        <v/>
      </c>
    </row>
    <row r="993" spans="1:29" x14ac:dyDescent="0.25">
      <c r="A993" s="23">
        <v>992</v>
      </c>
      <c r="B993">
        <v>490</v>
      </c>
      <c r="C993" t="str">
        <f ca="1">IFERROR(VLOOKUP($B993,INDIRECT(nfl_game_result),MATCH(C$1,INDIRECT(nfl_game_result_header),0),FALSE),"error")</f>
        <v>2013_15_CIN@PIT</v>
      </c>
      <c r="D993" t="str">
        <f ca="1">IFERROR(IF(ISBLANK(VLOOKUP($B993,INDIRECT(nfl_game_result),MATCH(D$1,INDIRECT(nfl_game_result_header),0),FALSE)),"",VLOOKUP($B993,INDIRECT(nfl_game_result),MATCH(D$1,INDIRECT(nfl_game_result_header),0),FALSE)),"error")</f>
        <v/>
      </c>
      <c r="E993">
        <f ca="1">IFERROR(IF(ISBLANK(VLOOKUP($B993,INDIRECT(nfl_game_result),MATCH(E$1,INDIRECT(nfl_game_result_header),0),FALSE)),"",VLOOKUP($B993,INDIRECT(nfl_game_result),MATCH(E$1,INDIRECT(nfl_game_result_header),0),FALSE)),"error")</f>
        <v>2.5</v>
      </c>
      <c r="F993" s="23" t="str">
        <f ca="1">IFERROR(IF(ISBLANK(VLOOKUP($B993,INDIRECT(nfl_game_result),MATCH(F$1,INDIRECT(nfl_game_result_header),0),FALSE)),"",VLOOKUP($B993,INDIRECT(nfl_game_result),MATCH(F$1,INDIRECT(nfl_game_result_header),0),FALSE)),"error")</f>
        <v/>
      </c>
      <c r="G993" s="23" t="str">
        <f ca="1">IFERROR(IF(ISBLANK(VLOOKUP($B993,INDIRECT(nfl_game_result),MATCH(G$1,INDIRECT(nfl_game_result_header),0),FALSE)),"",VLOOKUP($B993,INDIRECT(nfl_game_result),MATCH(G$1,INDIRECT(nfl_game_result_header),0),FALSE)),"error")</f>
        <v/>
      </c>
      <c r="H993">
        <f ca="1">IFERROR(IF(ISBLANK(VLOOKUP($B993,INDIRECT(nfl_game_result),MATCH(H$1,INDIRECT(nfl_game_result_header),0),FALSE)),"",VLOOKUP($B993,INDIRECT(nfl_game_result),MATCH(H$1,INDIRECT(nfl_game_result_header),0),FALSE)),"error")</f>
        <v>30</v>
      </c>
      <c r="I993">
        <f ca="1">IFERROR(IF(ISBLANK(VLOOKUP($B993,INDIRECT(nfl_game_result),MATCH(I$1,INDIRECT(nfl_game_result_header),0),FALSE)),"",VLOOKUP($B993,INDIRECT(nfl_game_result),MATCH(I$1,INDIRECT(nfl_game_result_header),0),FALSE)),"error")</f>
        <v>20</v>
      </c>
      <c r="J993" t="str">
        <f ca="1">IFERROR(IF(ISBLANK(VLOOKUP($B993,INDIRECT(nfl_game_result),MATCH(J$1,INDIRECT(nfl_game_result_header),0),FALSE)),"",VLOOKUP($B993,INDIRECT(nfl_game_result),MATCH(J$1,INDIRECT(nfl_game_result_header),0),FALSE)),"error")</f>
        <v>PIT</v>
      </c>
      <c r="K993" t="str">
        <f ca="1">IFERROR(IF(ISBLANK(VLOOKUP($B993,INDIRECT(nfl_game_result),MATCH(K$1,INDIRECT(nfl_game_result_header),0),FALSE)),"",VLOOKUP($B993,INDIRECT(nfl_game_result),MATCH(K$1,INDIRECT(nfl_game_result_header),0),FALSE)),"error")</f>
        <v>PIT</v>
      </c>
      <c r="L993" s="23" t="str">
        <f ca="1">IFERROR(IF(ISBLANK(VLOOKUP($B993,INDIRECT(nfl_game_result),MATCH(L$1,INDIRECT(nfl_game_result_header),0),FALSE)),"",VLOOKUP($B993,INDIRECT(nfl_game_result),MATCH(L$1,INDIRECT(nfl_game_result_header),0),FALSE)),"error")</f>
        <v/>
      </c>
      <c r="M993" t="s">
        <v>14</v>
      </c>
      <c r="N993">
        <v>3</v>
      </c>
      <c r="O993" t="s">
        <v>69</v>
      </c>
      <c r="V993" s="23" t="s">
        <v>416</v>
      </c>
      <c r="W993">
        <f ca="1">VALUE(LEFT(C993, 4))</f>
        <v>2013</v>
      </c>
      <c r="X993">
        <f ca="1">VALUE(MID(C993,6,FIND("_",C993,6)-6))</f>
        <v>15</v>
      </c>
      <c r="Y993" t="str">
        <f ca="1">IF(NOT(OR(ISBLANK(D993),ISBLANK(E993),D993="",E993="")),D993-E993,"")</f>
        <v/>
      </c>
      <c r="Z993" t="str">
        <f ca="1">IF(OR(NOT(ISNUMBER(D993)),ISBLANK(D993),D993="",ISBLANK(N993)),"",ABS(D993-N993))</f>
        <v/>
      </c>
      <c r="AA993">
        <f ca="1">IF(OR(ISBLANK(J993),ISBLANK(O993),J993="",O993=""),"",IF(J993=O993,1,0))</f>
        <v>0</v>
      </c>
      <c r="AB993" t="str">
        <f ca="1">IF(OR(ISBLANK(K993),ISBLANK(Q993),K993="",Q993=""),"",IF(K993=Q993,1,0))</f>
        <v/>
      </c>
      <c r="AC993" s="23" t="str">
        <f t="shared" ca="1" si="15"/>
        <v/>
      </c>
    </row>
    <row r="994" spans="1:29" x14ac:dyDescent="0.25">
      <c r="A994" s="23">
        <v>993</v>
      </c>
      <c r="B994">
        <v>491</v>
      </c>
      <c r="C994" t="str">
        <f ca="1">IFERROR(VLOOKUP($B994,INDIRECT(nfl_game_result),MATCH(C$1,INDIRECT(nfl_game_result_header),0),FALSE),"error")</f>
        <v>2013_15_BAL@DET</v>
      </c>
      <c r="D994" t="str">
        <f ca="1">IFERROR(IF(ISBLANK(VLOOKUP($B994,INDIRECT(nfl_game_result),MATCH(D$1,INDIRECT(nfl_game_result_header),0),FALSE)),"",VLOOKUP($B994,INDIRECT(nfl_game_result),MATCH(D$1,INDIRECT(nfl_game_result_header),0),FALSE)),"error")</f>
        <v/>
      </c>
      <c r="E994">
        <f ca="1">IFERROR(IF(ISBLANK(VLOOKUP($B994,INDIRECT(nfl_game_result),MATCH(E$1,INDIRECT(nfl_game_result_header),0),FALSE)),"",VLOOKUP($B994,INDIRECT(nfl_game_result),MATCH(E$1,INDIRECT(nfl_game_result_header),0),FALSE)),"error")</f>
        <v>-5.5</v>
      </c>
      <c r="F994" s="23" t="str">
        <f ca="1">IFERROR(IF(ISBLANK(VLOOKUP($B994,INDIRECT(nfl_game_result),MATCH(F$1,INDIRECT(nfl_game_result_header),0),FALSE)),"",VLOOKUP($B994,INDIRECT(nfl_game_result),MATCH(F$1,INDIRECT(nfl_game_result_header),0),FALSE)),"error")</f>
        <v/>
      </c>
      <c r="G994" s="23" t="str">
        <f ca="1">IFERROR(IF(ISBLANK(VLOOKUP($B994,INDIRECT(nfl_game_result),MATCH(G$1,INDIRECT(nfl_game_result_header),0),FALSE)),"",VLOOKUP($B994,INDIRECT(nfl_game_result),MATCH(G$1,INDIRECT(nfl_game_result_header),0),FALSE)),"error")</f>
        <v/>
      </c>
      <c r="H994">
        <f ca="1">IFERROR(IF(ISBLANK(VLOOKUP($B994,INDIRECT(nfl_game_result),MATCH(H$1,INDIRECT(nfl_game_result_header),0),FALSE)),"",VLOOKUP($B994,INDIRECT(nfl_game_result),MATCH(H$1,INDIRECT(nfl_game_result_header),0),FALSE)),"error")</f>
        <v>16</v>
      </c>
      <c r="I994">
        <f ca="1">IFERROR(IF(ISBLANK(VLOOKUP($B994,INDIRECT(nfl_game_result),MATCH(I$1,INDIRECT(nfl_game_result_header),0),FALSE)),"",VLOOKUP($B994,INDIRECT(nfl_game_result),MATCH(I$1,INDIRECT(nfl_game_result_header),0),FALSE)),"error")</f>
        <v>18</v>
      </c>
      <c r="J994" t="str">
        <f ca="1">IFERROR(IF(ISBLANK(VLOOKUP($B994,INDIRECT(nfl_game_result),MATCH(J$1,INDIRECT(nfl_game_result_header),0),FALSE)),"",VLOOKUP($B994,INDIRECT(nfl_game_result),MATCH(J$1,INDIRECT(nfl_game_result_header),0),FALSE)),"error")</f>
        <v>BAL</v>
      </c>
      <c r="K994" t="str">
        <f ca="1">IFERROR(IF(ISBLANK(VLOOKUP($B994,INDIRECT(nfl_game_result),MATCH(K$1,INDIRECT(nfl_game_result_header),0),FALSE)),"",VLOOKUP($B994,INDIRECT(nfl_game_result),MATCH(K$1,INDIRECT(nfl_game_result_header),0),FALSE)),"error")</f>
        <v>BAL</v>
      </c>
      <c r="L994" s="23" t="str">
        <f ca="1">IFERROR(IF(ISBLANK(VLOOKUP($B994,INDIRECT(nfl_game_result),MATCH(L$1,INDIRECT(nfl_game_result_header),0),FALSE)),"",VLOOKUP($B994,INDIRECT(nfl_game_result),MATCH(L$1,INDIRECT(nfl_game_result_header),0),FALSE)),"error")</f>
        <v/>
      </c>
      <c r="M994" t="s">
        <v>14</v>
      </c>
      <c r="N994">
        <v>-3.5</v>
      </c>
      <c r="O994" t="s">
        <v>73</v>
      </c>
      <c r="V994" s="23" t="s">
        <v>416</v>
      </c>
      <c r="W994">
        <f ca="1">VALUE(LEFT(C994, 4))</f>
        <v>2013</v>
      </c>
      <c r="X994">
        <f ca="1">VALUE(MID(C994,6,FIND("_",C994,6)-6))</f>
        <v>15</v>
      </c>
      <c r="Y994" t="str">
        <f ca="1">IF(NOT(OR(ISBLANK(D994),ISBLANK(E994),D994="",E994="")),D994-E994,"")</f>
        <v/>
      </c>
      <c r="Z994" t="str">
        <f ca="1">IF(OR(NOT(ISNUMBER(D994)),ISBLANK(D994),D994="",ISBLANK(N994)),"",ABS(D994-N994))</f>
        <v/>
      </c>
      <c r="AA994">
        <f ca="1">IF(OR(ISBLANK(J994),ISBLANK(O994),J994="",O994=""),"",IF(J994=O994,1,0))</f>
        <v>0</v>
      </c>
      <c r="AB994" t="str">
        <f ca="1">IF(OR(ISBLANK(K994),ISBLANK(Q994),K994="",Q994=""),"",IF(K994=Q994,1,0))</f>
        <v/>
      </c>
      <c r="AC994" s="23" t="str">
        <f t="shared" ca="1" si="15"/>
        <v/>
      </c>
    </row>
    <row r="995" spans="1:29" x14ac:dyDescent="0.25">
      <c r="A995" s="23">
        <v>994</v>
      </c>
      <c r="B995">
        <v>492</v>
      </c>
      <c r="C995" t="str">
        <f ca="1">IFERROR(VLOOKUP($B995,INDIRECT(nfl_game_result),MATCH(C$1,INDIRECT(nfl_game_result_header),0),FALSE),"error")</f>
        <v>2013_16_MIA@BUF</v>
      </c>
      <c r="D995" t="str">
        <f ca="1">IFERROR(IF(ISBLANK(VLOOKUP($B995,INDIRECT(nfl_game_result),MATCH(D$1,INDIRECT(nfl_game_result_header),0),FALSE)),"",VLOOKUP($B995,INDIRECT(nfl_game_result),MATCH(D$1,INDIRECT(nfl_game_result_header),0),FALSE)),"error")</f>
        <v/>
      </c>
      <c r="E995">
        <f ca="1">IFERROR(IF(ISBLANK(VLOOKUP($B995,INDIRECT(nfl_game_result),MATCH(E$1,INDIRECT(nfl_game_result_header),0),FALSE)),"",VLOOKUP($B995,INDIRECT(nfl_game_result),MATCH(E$1,INDIRECT(nfl_game_result_header),0),FALSE)),"error")</f>
        <v>2.5</v>
      </c>
      <c r="F995" s="23" t="str">
        <f ca="1">IFERROR(IF(ISBLANK(VLOOKUP($B995,INDIRECT(nfl_game_result),MATCH(F$1,INDIRECT(nfl_game_result_header),0),FALSE)),"",VLOOKUP($B995,INDIRECT(nfl_game_result),MATCH(F$1,INDIRECT(nfl_game_result_header),0),FALSE)),"error")</f>
        <v/>
      </c>
      <c r="G995" s="23" t="str">
        <f ca="1">IFERROR(IF(ISBLANK(VLOOKUP($B995,INDIRECT(nfl_game_result),MATCH(G$1,INDIRECT(nfl_game_result_header),0),FALSE)),"",VLOOKUP($B995,INDIRECT(nfl_game_result),MATCH(G$1,INDIRECT(nfl_game_result_header),0),FALSE)),"error")</f>
        <v/>
      </c>
      <c r="H995">
        <f ca="1">IFERROR(IF(ISBLANK(VLOOKUP($B995,INDIRECT(nfl_game_result),MATCH(H$1,INDIRECT(nfl_game_result_header),0),FALSE)),"",VLOOKUP($B995,INDIRECT(nfl_game_result),MATCH(H$1,INDIRECT(nfl_game_result_header),0),FALSE)),"error")</f>
        <v>19</v>
      </c>
      <c r="I995">
        <f ca="1">IFERROR(IF(ISBLANK(VLOOKUP($B995,INDIRECT(nfl_game_result),MATCH(I$1,INDIRECT(nfl_game_result_header),0),FALSE)),"",VLOOKUP($B995,INDIRECT(nfl_game_result),MATCH(I$1,INDIRECT(nfl_game_result_header),0),FALSE)),"error")</f>
        <v>0</v>
      </c>
      <c r="J995" t="str">
        <f ca="1">IFERROR(IF(ISBLANK(VLOOKUP($B995,INDIRECT(nfl_game_result),MATCH(J$1,INDIRECT(nfl_game_result_header),0),FALSE)),"",VLOOKUP($B995,INDIRECT(nfl_game_result),MATCH(J$1,INDIRECT(nfl_game_result_header),0),FALSE)),"error")</f>
        <v>BUF</v>
      </c>
      <c r="K995" t="str">
        <f ca="1">IFERROR(IF(ISBLANK(VLOOKUP($B995,INDIRECT(nfl_game_result),MATCH(K$1,INDIRECT(nfl_game_result_header),0),FALSE)),"",VLOOKUP($B995,INDIRECT(nfl_game_result),MATCH(K$1,INDIRECT(nfl_game_result_header),0),FALSE)),"error")</f>
        <v>BUF</v>
      </c>
      <c r="L995" s="23" t="str">
        <f ca="1">IFERROR(IF(ISBLANK(VLOOKUP($B995,INDIRECT(nfl_game_result),MATCH(L$1,INDIRECT(nfl_game_result_header),0),FALSE)),"",VLOOKUP($B995,INDIRECT(nfl_game_result),MATCH(L$1,INDIRECT(nfl_game_result_header),0),FALSE)),"error")</f>
        <v/>
      </c>
      <c r="M995" t="s">
        <v>16</v>
      </c>
      <c r="N995">
        <v>3</v>
      </c>
      <c r="O995" t="s">
        <v>79</v>
      </c>
      <c r="V995" s="23" t="s">
        <v>416</v>
      </c>
      <c r="W995">
        <f ca="1">VALUE(LEFT(C995, 4))</f>
        <v>2013</v>
      </c>
      <c r="X995">
        <f ca="1">VALUE(MID(C995,6,FIND("_",C995,6)-6))</f>
        <v>16</v>
      </c>
      <c r="Y995" t="str">
        <f ca="1">IF(NOT(OR(ISBLANK(D995),ISBLANK(E995),D995="",E995="")),D995-E995,"")</f>
        <v/>
      </c>
      <c r="Z995" t="str">
        <f ca="1">IF(OR(NOT(ISNUMBER(D995)),ISBLANK(D995),D995="",ISBLANK(N995)),"",ABS(D995-N995))</f>
        <v/>
      </c>
      <c r="AA995">
        <f ca="1">IF(OR(ISBLANK(J995),ISBLANK(O995),J995="",O995=""),"",IF(J995=O995,1,0))</f>
        <v>0</v>
      </c>
      <c r="AB995" t="str">
        <f ca="1">IF(OR(ISBLANK(K995),ISBLANK(Q995),K995="",Q995=""),"",IF(K995=Q995,1,0))</f>
        <v/>
      </c>
      <c r="AC995" s="23" t="str">
        <f t="shared" ca="1" si="15"/>
        <v/>
      </c>
    </row>
    <row r="996" spans="1:29" x14ac:dyDescent="0.25">
      <c r="A996" s="23">
        <v>995</v>
      </c>
      <c r="B996">
        <v>493</v>
      </c>
      <c r="C996" t="str">
        <f ca="1">IFERROR(VLOOKUP($B996,INDIRECT(nfl_game_result),MATCH(C$1,INDIRECT(nfl_game_result_header),0),FALSE),"error")</f>
        <v>2013_16_MIN@CIN</v>
      </c>
      <c r="D996" t="str">
        <f ca="1">IFERROR(IF(ISBLANK(VLOOKUP($B996,INDIRECT(nfl_game_result),MATCH(D$1,INDIRECT(nfl_game_result_header),0),FALSE)),"",VLOOKUP($B996,INDIRECT(nfl_game_result),MATCH(D$1,INDIRECT(nfl_game_result_header),0),FALSE)),"error")</f>
        <v/>
      </c>
      <c r="E996">
        <f ca="1">IFERROR(IF(ISBLANK(VLOOKUP($B996,INDIRECT(nfl_game_result),MATCH(E$1,INDIRECT(nfl_game_result_header),0),FALSE)),"",VLOOKUP($B996,INDIRECT(nfl_game_result),MATCH(E$1,INDIRECT(nfl_game_result_header),0),FALSE)),"error")</f>
        <v>-7.5</v>
      </c>
      <c r="F996" s="23" t="str">
        <f ca="1">IFERROR(IF(ISBLANK(VLOOKUP($B996,INDIRECT(nfl_game_result),MATCH(F$1,INDIRECT(nfl_game_result_header),0),FALSE)),"",VLOOKUP($B996,INDIRECT(nfl_game_result),MATCH(F$1,INDIRECT(nfl_game_result_header),0),FALSE)),"error")</f>
        <v/>
      </c>
      <c r="G996" s="23" t="str">
        <f ca="1">IFERROR(IF(ISBLANK(VLOOKUP($B996,INDIRECT(nfl_game_result),MATCH(G$1,INDIRECT(nfl_game_result_header),0),FALSE)),"",VLOOKUP($B996,INDIRECT(nfl_game_result),MATCH(G$1,INDIRECT(nfl_game_result_header),0),FALSE)),"error")</f>
        <v/>
      </c>
      <c r="H996">
        <f ca="1">IFERROR(IF(ISBLANK(VLOOKUP($B996,INDIRECT(nfl_game_result),MATCH(H$1,INDIRECT(nfl_game_result_header),0),FALSE)),"",VLOOKUP($B996,INDIRECT(nfl_game_result),MATCH(H$1,INDIRECT(nfl_game_result_header),0),FALSE)),"error")</f>
        <v>42</v>
      </c>
      <c r="I996">
        <f ca="1">IFERROR(IF(ISBLANK(VLOOKUP($B996,INDIRECT(nfl_game_result),MATCH(I$1,INDIRECT(nfl_game_result_header),0),FALSE)),"",VLOOKUP($B996,INDIRECT(nfl_game_result),MATCH(I$1,INDIRECT(nfl_game_result_header),0),FALSE)),"error")</f>
        <v>14</v>
      </c>
      <c r="J996" t="str">
        <f ca="1">IFERROR(IF(ISBLANK(VLOOKUP($B996,INDIRECT(nfl_game_result),MATCH(J$1,INDIRECT(nfl_game_result_header),0),FALSE)),"",VLOOKUP($B996,INDIRECT(nfl_game_result),MATCH(J$1,INDIRECT(nfl_game_result_header),0),FALSE)),"error")</f>
        <v>CIN</v>
      </c>
      <c r="K996" t="str">
        <f ca="1">IFERROR(IF(ISBLANK(VLOOKUP($B996,INDIRECT(nfl_game_result),MATCH(K$1,INDIRECT(nfl_game_result_header),0),FALSE)),"",VLOOKUP($B996,INDIRECT(nfl_game_result),MATCH(K$1,INDIRECT(nfl_game_result_header),0),FALSE)),"error")</f>
        <v>CIN</v>
      </c>
      <c r="L996" s="23" t="str">
        <f ca="1">IFERROR(IF(ISBLANK(VLOOKUP($B996,INDIRECT(nfl_game_result),MATCH(L$1,INDIRECT(nfl_game_result_header),0),FALSE)),"",VLOOKUP($B996,INDIRECT(nfl_game_result),MATCH(L$1,INDIRECT(nfl_game_result_header),0),FALSE)),"error")</f>
        <v/>
      </c>
      <c r="M996" t="s">
        <v>16</v>
      </c>
      <c r="N996">
        <v>-9</v>
      </c>
      <c r="O996" t="s">
        <v>80</v>
      </c>
      <c r="V996" s="23" t="s">
        <v>416</v>
      </c>
      <c r="W996">
        <f ca="1">VALUE(LEFT(C996, 4))</f>
        <v>2013</v>
      </c>
      <c r="X996">
        <f ca="1">VALUE(MID(C996,6,FIND("_",C996,6)-6))</f>
        <v>16</v>
      </c>
      <c r="Y996" t="str">
        <f ca="1">IF(NOT(OR(ISBLANK(D996),ISBLANK(E996),D996="",E996="")),D996-E996,"")</f>
        <v/>
      </c>
      <c r="Z996" t="str">
        <f ca="1">IF(OR(NOT(ISNUMBER(D996)),ISBLANK(D996),D996="",ISBLANK(N996)),"",ABS(D996-N996))</f>
        <v/>
      </c>
      <c r="AA996">
        <f ca="1">IF(OR(ISBLANK(J996),ISBLANK(O996),J996="",O996=""),"",IF(J996=O996,1,0))</f>
        <v>0</v>
      </c>
      <c r="AB996" t="str">
        <f ca="1">IF(OR(ISBLANK(K996),ISBLANK(Q996),K996="",Q996=""),"",IF(K996=Q996,1,0))</f>
        <v/>
      </c>
      <c r="AC996" s="23" t="str">
        <f t="shared" ca="1" si="15"/>
        <v/>
      </c>
    </row>
    <row r="997" spans="1:29" x14ac:dyDescent="0.25">
      <c r="A997" s="23">
        <v>996</v>
      </c>
      <c r="B997">
        <v>494</v>
      </c>
      <c r="C997" t="str">
        <f ca="1">IFERROR(VLOOKUP($B997,INDIRECT(nfl_game_result),MATCH(C$1,INDIRECT(nfl_game_result_header),0),FALSE),"error")</f>
        <v>2013_16_CLE@NYJ</v>
      </c>
      <c r="D997" t="str">
        <f ca="1">IFERROR(IF(ISBLANK(VLOOKUP($B997,INDIRECT(nfl_game_result),MATCH(D$1,INDIRECT(nfl_game_result_header),0),FALSE)),"",VLOOKUP($B997,INDIRECT(nfl_game_result),MATCH(D$1,INDIRECT(nfl_game_result_header),0),FALSE)),"error")</f>
        <v/>
      </c>
      <c r="E997">
        <f ca="1">IFERROR(IF(ISBLANK(VLOOKUP($B997,INDIRECT(nfl_game_result),MATCH(E$1,INDIRECT(nfl_game_result_header),0),FALSE)),"",VLOOKUP($B997,INDIRECT(nfl_game_result),MATCH(E$1,INDIRECT(nfl_game_result_header),0),FALSE)),"error")</f>
        <v>-2.5</v>
      </c>
      <c r="F997" s="23" t="str">
        <f ca="1">IFERROR(IF(ISBLANK(VLOOKUP($B997,INDIRECT(nfl_game_result),MATCH(F$1,INDIRECT(nfl_game_result_header),0),FALSE)),"",VLOOKUP($B997,INDIRECT(nfl_game_result),MATCH(F$1,INDIRECT(nfl_game_result_header),0),FALSE)),"error")</f>
        <v/>
      </c>
      <c r="G997" s="23" t="str">
        <f ca="1">IFERROR(IF(ISBLANK(VLOOKUP($B997,INDIRECT(nfl_game_result),MATCH(G$1,INDIRECT(nfl_game_result_header),0),FALSE)),"",VLOOKUP($B997,INDIRECT(nfl_game_result),MATCH(G$1,INDIRECT(nfl_game_result_header),0),FALSE)),"error")</f>
        <v/>
      </c>
      <c r="H997">
        <f ca="1">IFERROR(IF(ISBLANK(VLOOKUP($B997,INDIRECT(nfl_game_result),MATCH(H$1,INDIRECT(nfl_game_result_header),0),FALSE)),"",VLOOKUP($B997,INDIRECT(nfl_game_result),MATCH(H$1,INDIRECT(nfl_game_result_header),0),FALSE)),"error")</f>
        <v>24</v>
      </c>
      <c r="I997">
        <f ca="1">IFERROR(IF(ISBLANK(VLOOKUP($B997,INDIRECT(nfl_game_result),MATCH(I$1,INDIRECT(nfl_game_result_header),0),FALSE)),"",VLOOKUP($B997,INDIRECT(nfl_game_result),MATCH(I$1,INDIRECT(nfl_game_result_header),0),FALSE)),"error")</f>
        <v>13</v>
      </c>
      <c r="J997" t="str">
        <f ca="1">IFERROR(IF(ISBLANK(VLOOKUP($B997,INDIRECT(nfl_game_result),MATCH(J$1,INDIRECT(nfl_game_result_header),0),FALSE)),"",VLOOKUP($B997,INDIRECT(nfl_game_result),MATCH(J$1,INDIRECT(nfl_game_result_header),0),FALSE)),"error")</f>
        <v>NYJ</v>
      </c>
      <c r="K997" t="str">
        <f ca="1">IFERROR(IF(ISBLANK(VLOOKUP($B997,INDIRECT(nfl_game_result),MATCH(K$1,INDIRECT(nfl_game_result_header),0),FALSE)),"",VLOOKUP($B997,INDIRECT(nfl_game_result),MATCH(K$1,INDIRECT(nfl_game_result_header),0),FALSE)),"error")</f>
        <v>NYJ</v>
      </c>
      <c r="L997" s="23" t="str">
        <f ca="1">IFERROR(IF(ISBLANK(VLOOKUP($B997,INDIRECT(nfl_game_result),MATCH(L$1,INDIRECT(nfl_game_result_header),0),FALSE)),"",VLOOKUP($B997,INDIRECT(nfl_game_result),MATCH(L$1,INDIRECT(nfl_game_result_header),0),FALSE)),"error")</f>
        <v/>
      </c>
      <c r="M997" t="s">
        <v>16</v>
      </c>
      <c r="N997">
        <v>-4</v>
      </c>
      <c r="O997" t="s">
        <v>84</v>
      </c>
      <c r="V997" s="23" t="s">
        <v>416</v>
      </c>
      <c r="W997">
        <f ca="1">VALUE(LEFT(C997, 4))</f>
        <v>2013</v>
      </c>
      <c r="X997">
        <f ca="1">VALUE(MID(C997,6,FIND("_",C997,6)-6))</f>
        <v>16</v>
      </c>
      <c r="Y997" t="str">
        <f ca="1">IF(NOT(OR(ISBLANK(D997),ISBLANK(E997),D997="",E997="")),D997-E997,"")</f>
        <v/>
      </c>
      <c r="Z997" t="str">
        <f ca="1">IF(OR(NOT(ISNUMBER(D997)),ISBLANK(D997),D997="",ISBLANK(N997)),"",ABS(D997-N997))</f>
        <v/>
      </c>
      <c r="AA997">
        <f ca="1">IF(OR(ISBLANK(J997),ISBLANK(O997),J997="",O997=""),"",IF(J997=O997,1,0))</f>
        <v>1</v>
      </c>
      <c r="AB997" t="str">
        <f ca="1">IF(OR(ISBLANK(K997),ISBLANK(Q997),K997="",Q997=""),"",IF(K997=Q997,1,0))</f>
        <v/>
      </c>
      <c r="AC997" s="23" t="str">
        <f t="shared" ca="1" si="15"/>
        <v/>
      </c>
    </row>
    <row r="998" spans="1:29" x14ac:dyDescent="0.25">
      <c r="A998" s="23">
        <v>997</v>
      </c>
      <c r="B998">
        <v>495</v>
      </c>
      <c r="C998" t="str">
        <f ca="1">IFERROR(VLOOKUP($B998,INDIRECT(nfl_game_result),MATCH(C$1,INDIRECT(nfl_game_result_header),0),FALSE),"error")</f>
        <v>2013_16_DAL@WAS</v>
      </c>
      <c r="D998" t="str">
        <f ca="1">IFERROR(IF(ISBLANK(VLOOKUP($B998,INDIRECT(nfl_game_result),MATCH(D$1,INDIRECT(nfl_game_result_header),0),FALSE)),"",VLOOKUP($B998,INDIRECT(nfl_game_result),MATCH(D$1,INDIRECT(nfl_game_result_header),0),FALSE)),"error")</f>
        <v/>
      </c>
      <c r="E998">
        <f ca="1">IFERROR(IF(ISBLANK(VLOOKUP($B998,INDIRECT(nfl_game_result),MATCH(E$1,INDIRECT(nfl_game_result_header),0),FALSE)),"",VLOOKUP($B998,INDIRECT(nfl_game_result),MATCH(E$1,INDIRECT(nfl_game_result_header),0),FALSE)),"error")</f>
        <v>3.5</v>
      </c>
      <c r="F998" s="23" t="str">
        <f ca="1">IFERROR(IF(ISBLANK(VLOOKUP($B998,INDIRECT(nfl_game_result),MATCH(F$1,INDIRECT(nfl_game_result_header),0),FALSE)),"",VLOOKUP($B998,INDIRECT(nfl_game_result),MATCH(F$1,INDIRECT(nfl_game_result_header),0),FALSE)),"error")</f>
        <v/>
      </c>
      <c r="G998" s="23" t="str">
        <f ca="1">IFERROR(IF(ISBLANK(VLOOKUP($B998,INDIRECT(nfl_game_result),MATCH(G$1,INDIRECT(nfl_game_result_header),0),FALSE)),"",VLOOKUP($B998,INDIRECT(nfl_game_result),MATCH(G$1,INDIRECT(nfl_game_result_header),0),FALSE)),"error")</f>
        <v/>
      </c>
      <c r="H998">
        <f ca="1">IFERROR(IF(ISBLANK(VLOOKUP($B998,INDIRECT(nfl_game_result),MATCH(H$1,INDIRECT(nfl_game_result_header),0),FALSE)),"",VLOOKUP($B998,INDIRECT(nfl_game_result),MATCH(H$1,INDIRECT(nfl_game_result_header),0),FALSE)),"error")</f>
        <v>23</v>
      </c>
      <c r="I998">
        <f ca="1">IFERROR(IF(ISBLANK(VLOOKUP($B998,INDIRECT(nfl_game_result),MATCH(I$1,INDIRECT(nfl_game_result_header),0),FALSE)),"",VLOOKUP($B998,INDIRECT(nfl_game_result),MATCH(I$1,INDIRECT(nfl_game_result_header),0),FALSE)),"error")</f>
        <v>24</v>
      </c>
      <c r="J998" t="str">
        <f ca="1">IFERROR(IF(ISBLANK(VLOOKUP($B998,INDIRECT(nfl_game_result),MATCH(J$1,INDIRECT(nfl_game_result_header),0),FALSE)),"",VLOOKUP($B998,INDIRECT(nfl_game_result),MATCH(J$1,INDIRECT(nfl_game_result_header),0),FALSE)),"error")</f>
        <v>WAS</v>
      </c>
      <c r="K998" t="str">
        <f ca="1">IFERROR(IF(ISBLANK(VLOOKUP($B998,INDIRECT(nfl_game_result),MATCH(K$1,INDIRECT(nfl_game_result_header),0),FALSE)),"",VLOOKUP($B998,INDIRECT(nfl_game_result),MATCH(K$1,INDIRECT(nfl_game_result_header),0),FALSE)),"error")</f>
        <v>DAL</v>
      </c>
      <c r="L998" s="23" t="str">
        <f ca="1">IFERROR(IF(ISBLANK(VLOOKUP($B998,INDIRECT(nfl_game_result),MATCH(L$1,INDIRECT(nfl_game_result_header),0),FALSE)),"",VLOOKUP($B998,INDIRECT(nfl_game_result),MATCH(L$1,INDIRECT(nfl_game_result_header),0),FALSE)),"error")</f>
        <v/>
      </c>
      <c r="M998" t="s">
        <v>16</v>
      </c>
      <c r="N998">
        <v>3</v>
      </c>
      <c r="O998" t="s">
        <v>71</v>
      </c>
      <c r="V998" s="23" t="s">
        <v>416</v>
      </c>
      <c r="W998">
        <f ca="1">VALUE(LEFT(C998, 4))</f>
        <v>2013</v>
      </c>
      <c r="X998">
        <f ca="1">VALUE(MID(C998,6,FIND("_",C998,6)-6))</f>
        <v>16</v>
      </c>
      <c r="Y998" t="str">
        <f ca="1">IF(NOT(OR(ISBLANK(D998),ISBLANK(E998),D998="",E998="")),D998-E998,"")</f>
        <v/>
      </c>
      <c r="Z998" t="str">
        <f ca="1">IF(OR(NOT(ISNUMBER(D998)),ISBLANK(D998),D998="",ISBLANK(N998)),"",ABS(D998-N998))</f>
        <v/>
      </c>
      <c r="AA998">
        <f ca="1">IF(OR(ISBLANK(J998),ISBLANK(O998),J998="",O998=""),"",IF(J998=O998,1,0))</f>
        <v>0</v>
      </c>
      <c r="AB998" t="str">
        <f ca="1">IF(OR(ISBLANK(K998),ISBLANK(Q998),K998="",Q998=""),"",IF(K998=Q998,1,0))</f>
        <v/>
      </c>
      <c r="AC998" s="23" t="str">
        <f t="shared" ca="1" si="15"/>
        <v/>
      </c>
    </row>
    <row r="999" spans="1:29" x14ac:dyDescent="0.25">
      <c r="A999" s="23">
        <v>998</v>
      </c>
      <c r="B999">
        <v>496</v>
      </c>
      <c r="C999" t="str">
        <f ca="1">IFERROR(VLOOKUP($B999,INDIRECT(nfl_game_result),MATCH(C$1,INDIRECT(nfl_game_result_header),0),FALSE),"error")</f>
        <v>2013_16_DEN@HOU</v>
      </c>
      <c r="D999" t="str">
        <f ca="1">IFERROR(IF(ISBLANK(VLOOKUP($B999,INDIRECT(nfl_game_result),MATCH(D$1,INDIRECT(nfl_game_result_header),0),FALSE)),"",VLOOKUP($B999,INDIRECT(nfl_game_result),MATCH(D$1,INDIRECT(nfl_game_result_header),0),FALSE)),"error")</f>
        <v/>
      </c>
      <c r="E999">
        <f ca="1">IFERROR(IF(ISBLANK(VLOOKUP($B999,INDIRECT(nfl_game_result),MATCH(E$1,INDIRECT(nfl_game_result_header),0),FALSE)),"",VLOOKUP($B999,INDIRECT(nfl_game_result),MATCH(E$1,INDIRECT(nfl_game_result_header),0),FALSE)),"error")</f>
        <v>11.5</v>
      </c>
      <c r="F999" s="23" t="str">
        <f ca="1">IFERROR(IF(ISBLANK(VLOOKUP($B999,INDIRECT(nfl_game_result),MATCH(F$1,INDIRECT(nfl_game_result_header),0),FALSE)),"",VLOOKUP($B999,INDIRECT(nfl_game_result),MATCH(F$1,INDIRECT(nfl_game_result_header),0),FALSE)),"error")</f>
        <v/>
      </c>
      <c r="G999" s="23" t="str">
        <f ca="1">IFERROR(IF(ISBLANK(VLOOKUP($B999,INDIRECT(nfl_game_result),MATCH(G$1,INDIRECT(nfl_game_result_header),0),FALSE)),"",VLOOKUP($B999,INDIRECT(nfl_game_result),MATCH(G$1,INDIRECT(nfl_game_result_header),0),FALSE)),"error")</f>
        <v/>
      </c>
      <c r="H999">
        <f ca="1">IFERROR(IF(ISBLANK(VLOOKUP($B999,INDIRECT(nfl_game_result),MATCH(H$1,INDIRECT(nfl_game_result_header),0),FALSE)),"",VLOOKUP($B999,INDIRECT(nfl_game_result),MATCH(H$1,INDIRECT(nfl_game_result_header),0),FALSE)),"error")</f>
        <v>13</v>
      </c>
      <c r="I999">
        <f ca="1">IFERROR(IF(ISBLANK(VLOOKUP($B999,INDIRECT(nfl_game_result),MATCH(I$1,INDIRECT(nfl_game_result_header),0),FALSE)),"",VLOOKUP($B999,INDIRECT(nfl_game_result),MATCH(I$1,INDIRECT(nfl_game_result_header),0),FALSE)),"error")</f>
        <v>37</v>
      </c>
      <c r="J999" t="str">
        <f ca="1">IFERROR(IF(ISBLANK(VLOOKUP($B999,INDIRECT(nfl_game_result),MATCH(J$1,INDIRECT(nfl_game_result_header),0),FALSE)),"",VLOOKUP($B999,INDIRECT(nfl_game_result),MATCH(J$1,INDIRECT(nfl_game_result_header),0),FALSE)),"error")</f>
        <v>DEN</v>
      </c>
      <c r="K999" t="str">
        <f ca="1">IFERROR(IF(ISBLANK(VLOOKUP($B999,INDIRECT(nfl_game_result),MATCH(K$1,INDIRECT(nfl_game_result_header),0),FALSE)),"",VLOOKUP($B999,INDIRECT(nfl_game_result),MATCH(K$1,INDIRECT(nfl_game_result_header),0),FALSE)),"error")</f>
        <v>DEN</v>
      </c>
      <c r="L999" s="23" t="str">
        <f ca="1">IFERROR(IF(ISBLANK(VLOOKUP($B999,INDIRECT(nfl_game_result),MATCH(L$1,INDIRECT(nfl_game_result_header),0),FALSE)),"",VLOOKUP($B999,INDIRECT(nfl_game_result),MATCH(L$1,INDIRECT(nfl_game_result_header),0),FALSE)),"error")</f>
        <v/>
      </c>
      <c r="M999" t="s">
        <v>16</v>
      </c>
      <c r="N999">
        <v>13</v>
      </c>
      <c r="O999" t="s">
        <v>75</v>
      </c>
      <c r="V999" s="23" t="s">
        <v>416</v>
      </c>
      <c r="W999">
        <f ca="1">VALUE(LEFT(C999, 4))</f>
        <v>2013</v>
      </c>
      <c r="X999">
        <f ca="1">VALUE(MID(C999,6,FIND("_",C999,6)-6))</f>
        <v>16</v>
      </c>
      <c r="Y999" t="str">
        <f ca="1">IF(NOT(OR(ISBLANK(D999),ISBLANK(E999),D999="",E999="")),D999-E999,"")</f>
        <v/>
      </c>
      <c r="Z999" t="str">
        <f ca="1">IF(OR(NOT(ISNUMBER(D999)),ISBLANK(D999),D999="",ISBLANK(N999)),"",ABS(D999-N999))</f>
        <v/>
      </c>
      <c r="AA999">
        <f ca="1">IF(OR(ISBLANK(J999),ISBLANK(O999),J999="",O999=""),"",IF(J999=O999,1,0))</f>
        <v>0</v>
      </c>
      <c r="AB999" t="str">
        <f ca="1">IF(OR(ISBLANK(K999),ISBLANK(Q999),K999="",Q999=""),"",IF(K999=Q999,1,0))</f>
        <v/>
      </c>
      <c r="AC999" s="23" t="str">
        <f t="shared" ca="1" si="15"/>
        <v/>
      </c>
    </row>
    <row r="1000" spans="1:29" x14ac:dyDescent="0.25">
      <c r="A1000" s="23">
        <v>999</v>
      </c>
      <c r="B1000">
        <v>497</v>
      </c>
      <c r="C1000" t="str">
        <f ca="1">IFERROR(VLOOKUP($B1000,INDIRECT(nfl_game_result),MATCH(C$1,INDIRECT(nfl_game_result_header),0),FALSE),"error")</f>
        <v>2013_16_TEN@JAX</v>
      </c>
      <c r="D1000" t="str">
        <f ca="1">IFERROR(IF(ISBLANK(VLOOKUP($B1000,INDIRECT(nfl_game_result),MATCH(D$1,INDIRECT(nfl_game_result_header),0),FALSE)),"",VLOOKUP($B1000,INDIRECT(nfl_game_result),MATCH(D$1,INDIRECT(nfl_game_result_header),0),FALSE)),"error")</f>
        <v/>
      </c>
      <c r="E1000">
        <f ca="1">IFERROR(IF(ISBLANK(VLOOKUP($B1000,INDIRECT(nfl_game_result),MATCH(E$1,INDIRECT(nfl_game_result_header),0),FALSE)),"",VLOOKUP($B1000,INDIRECT(nfl_game_result),MATCH(E$1,INDIRECT(nfl_game_result_header),0),FALSE)),"error")</f>
        <v>5.5</v>
      </c>
      <c r="F1000" s="23" t="str">
        <f ca="1">IFERROR(IF(ISBLANK(VLOOKUP($B1000,INDIRECT(nfl_game_result),MATCH(F$1,INDIRECT(nfl_game_result_header),0),FALSE)),"",VLOOKUP($B1000,INDIRECT(nfl_game_result),MATCH(F$1,INDIRECT(nfl_game_result_header),0),FALSE)),"error")</f>
        <v/>
      </c>
      <c r="G1000" s="23" t="str">
        <f ca="1">IFERROR(IF(ISBLANK(VLOOKUP($B1000,INDIRECT(nfl_game_result),MATCH(G$1,INDIRECT(nfl_game_result_header),0),FALSE)),"",VLOOKUP($B1000,INDIRECT(nfl_game_result),MATCH(G$1,INDIRECT(nfl_game_result_header),0),FALSE)),"error")</f>
        <v/>
      </c>
      <c r="H1000">
        <f ca="1">IFERROR(IF(ISBLANK(VLOOKUP($B1000,INDIRECT(nfl_game_result),MATCH(H$1,INDIRECT(nfl_game_result_header),0),FALSE)),"",VLOOKUP($B1000,INDIRECT(nfl_game_result),MATCH(H$1,INDIRECT(nfl_game_result_header),0),FALSE)),"error")</f>
        <v>16</v>
      </c>
      <c r="I1000">
        <f ca="1">IFERROR(IF(ISBLANK(VLOOKUP($B1000,INDIRECT(nfl_game_result),MATCH(I$1,INDIRECT(nfl_game_result_header),0),FALSE)),"",VLOOKUP($B1000,INDIRECT(nfl_game_result),MATCH(I$1,INDIRECT(nfl_game_result_header),0),FALSE)),"error")</f>
        <v>20</v>
      </c>
      <c r="J1000" t="str">
        <f ca="1">IFERROR(IF(ISBLANK(VLOOKUP($B1000,INDIRECT(nfl_game_result),MATCH(J$1,INDIRECT(nfl_game_result_header),0),FALSE)),"",VLOOKUP($B1000,INDIRECT(nfl_game_result),MATCH(J$1,INDIRECT(nfl_game_result_header),0),FALSE)),"error")</f>
        <v>JAX</v>
      </c>
      <c r="K1000" t="str">
        <f ca="1">IFERROR(IF(ISBLANK(VLOOKUP($B1000,INDIRECT(nfl_game_result),MATCH(K$1,INDIRECT(nfl_game_result_header),0),FALSE)),"",VLOOKUP($B1000,INDIRECT(nfl_game_result),MATCH(K$1,INDIRECT(nfl_game_result_header),0),FALSE)),"error")</f>
        <v>TEN</v>
      </c>
      <c r="L1000" s="23" t="str">
        <f ca="1">IFERROR(IF(ISBLANK(VLOOKUP($B1000,INDIRECT(nfl_game_result),MATCH(L$1,INDIRECT(nfl_game_result_header),0),FALSE)),"",VLOOKUP($B1000,INDIRECT(nfl_game_result),MATCH(L$1,INDIRECT(nfl_game_result_header),0),FALSE)),"error")</f>
        <v/>
      </c>
      <c r="M1000" t="s">
        <v>16</v>
      </c>
      <c r="N1000">
        <v>1.5</v>
      </c>
      <c r="O1000" t="s">
        <v>77</v>
      </c>
      <c r="V1000" s="23" t="s">
        <v>416</v>
      </c>
      <c r="W1000">
        <f ca="1">VALUE(LEFT(C1000, 4))</f>
        <v>2013</v>
      </c>
      <c r="X1000">
        <f ca="1">VALUE(MID(C1000,6,FIND("_",C1000,6)-6))</f>
        <v>16</v>
      </c>
      <c r="Y1000" t="str">
        <f ca="1">IF(NOT(OR(ISBLANK(D1000),ISBLANK(E1000),D1000="",E1000="")),D1000-E1000,"")</f>
        <v/>
      </c>
      <c r="Z1000" t="str">
        <f ca="1">IF(OR(NOT(ISNUMBER(D1000)),ISBLANK(D1000),D1000="",ISBLANK(N1000)),"",ABS(D1000-N1000))</f>
        <v/>
      </c>
      <c r="AA1000">
        <f ca="1">IF(OR(ISBLANK(J1000),ISBLANK(O1000),J1000="",O1000=""),"",IF(J1000=O1000,1,0))</f>
        <v>1</v>
      </c>
      <c r="AB1000" t="str">
        <f ca="1">IF(OR(ISBLANK(K1000),ISBLANK(Q1000),K1000="",Q1000=""),"",IF(K1000=Q1000,1,0))</f>
        <v/>
      </c>
      <c r="AC1000" s="23" t="str">
        <f t="shared" ca="1" si="15"/>
        <v/>
      </c>
    </row>
    <row r="1001" spans="1:29" x14ac:dyDescent="0.25">
      <c r="A1001" s="23">
        <v>1000</v>
      </c>
      <c r="B1001">
        <v>498</v>
      </c>
      <c r="C1001" t="str">
        <f ca="1">IFERROR(VLOOKUP($B1001,INDIRECT(nfl_game_result),MATCH(C$1,INDIRECT(nfl_game_result_header),0),FALSE),"error")</f>
        <v>2013_16_IND@KCY</v>
      </c>
      <c r="D1001" t="str">
        <f ca="1">IFERROR(IF(ISBLANK(VLOOKUP($B1001,INDIRECT(nfl_game_result),MATCH(D$1,INDIRECT(nfl_game_result_header),0),FALSE)),"",VLOOKUP($B1001,INDIRECT(nfl_game_result),MATCH(D$1,INDIRECT(nfl_game_result_header),0),FALSE)),"error")</f>
        <v/>
      </c>
      <c r="E1001">
        <f ca="1">IFERROR(IF(ISBLANK(VLOOKUP($B1001,INDIRECT(nfl_game_result),MATCH(E$1,INDIRECT(nfl_game_result_header),0),FALSE)),"",VLOOKUP($B1001,INDIRECT(nfl_game_result),MATCH(E$1,INDIRECT(nfl_game_result_header),0),FALSE)),"error")</f>
        <v>-6.5</v>
      </c>
      <c r="F1001" s="23" t="str">
        <f ca="1">IFERROR(IF(ISBLANK(VLOOKUP($B1001,INDIRECT(nfl_game_result),MATCH(F$1,INDIRECT(nfl_game_result_header),0),FALSE)),"",VLOOKUP($B1001,INDIRECT(nfl_game_result),MATCH(F$1,INDIRECT(nfl_game_result_header),0),FALSE)),"error")</f>
        <v/>
      </c>
      <c r="G1001" s="23" t="str">
        <f ca="1">IFERROR(IF(ISBLANK(VLOOKUP($B1001,INDIRECT(nfl_game_result),MATCH(G$1,INDIRECT(nfl_game_result_header),0),FALSE)),"",VLOOKUP($B1001,INDIRECT(nfl_game_result),MATCH(G$1,INDIRECT(nfl_game_result_header),0),FALSE)),"error")</f>
        <v/>
      </c>
      <c r="H1001">
        <f ca="1">IFERROR(IF(ISBLANK(VLOOKUP($B1001,INDIRECT(nfl_game_result),MATCH(H$1,INDIRECT(nfl_game_result_header),0),FALSE)),"",VLOOKUP($B1001,INDIRECT(nfl_game_result),MATCH(H$1,INDIRECT(nfl_game_result_header),0),FALSE)),"error")</f>
        <v>7</v>
      </c>
      <c r="I1001">
        <f ca="1">IFERROR(IF(ISBLANK(VLOOKUP($B1001,INDIRECT(nfl_game_result),MATCH(I$1,INDIRECT(nfl_game_result_header),0),FALSE)),"",VLOOKUP($B1001,INDIRECT(nfl_game_result),MATCH(I$1,INDIRECT(nfl_game_result_header),0),FALSE)),"error")</f>
        <v>23</v>
      </c>
      <c r="J1001" t="str">
        <f ca="1">IFERROR(IF(ISBLANK(VLOOKUP($B1001,INDIRECT(nfl_game_result),MATCH(J$1,INDIRECT(nfl_game_result_header),0),FALSE)),"",VLOOKUP($B1001,INDIRECT(nfl_game_result),MATCH(J$1,INDIRECT(nfl_game_result_header),0),FALSE)),"error")</f>
        <v>IND</v>
      </c>
      <c r="K1001" t="str">
        <f ca="1">IFERROR(IF(ISBLANK(VLOOKUP($B1001,INDIRECT(nfl_game_result),MATCH(K$1,INDIRECT(nfl_game_result_header),0),FALSE)),"",VLOOKUP($B1001,INDIRECT(nfl_game_result),MATCH(K$1,INDIRECT(nfl_game_result_header),0),FALSE)),"error")</f>
        <v>IND</v>
      </c>
      <c r="L1001" s="23" t="str">
        <f ca="1">IFERROR(IF(ISBLANK(VLOOKUP($B1001,INDIRECT(nfl_game_result),MATCH(L$1,INDIRECT(nfl_game_result_header),0),FALSE)),"",VLOOKUP($B1001,INDIRECT(nfl_game_result),MATCH(L$1,INDIRECT(nfl_game_result_header),0),FALSE)),"error")</f>
        <v/>
      </c>
      <c r="M1001" t="s">
        <v>16</v>
      </c>
      <c r="N1001">
        <v>-7</v>
      </c>
      <c r="O1001" t="s">
        <v>331</v>
      </c>
      <c r="V1001" s="23" t="s">
        <v>416</v>
      </c>
      <c r="W1001">
        <f ca="1">VALUE(LEFT(C1001, 4))</f>
        <v>2013</v>
      </c>
      <c r="X1001">
        <f ca="1">VALUE(MID(C1001,6,FIND("_",C1001,6)-6))</f>
        <v>16</v>
      </c>
      <c r="Y1001" t="str">
        <f ca="1">IF(NOT(OR(ISBLANK(D1001),ISBLANK(E1001),D1001="",E1001="")),D1001-E1001,"")</f>
        <v/>
      </c>
      <c r="Z1001" t="str">
        <f ca="1">IF(OR(NOT(ISNUMBER(D1001)),ISBLANK(D1001),D1001="",ISBLANK(N1001)),"",ABS(D1001-N1001))</f>
        <v/>
      </c>
      <c r="AA1001">
        <f ca="1">IF(OR(ISBLANK(J1001),ISBLANK(O1001),J1001="",O1001=""),"",IF(J1001=O1001,1,0))</f>
        <v>0</v>
      </c>
      <c r="AB1001" t="str">
        <f ca="1">IF(OR(ISBLANK(K1001),ISBLANK(Q1001),K1001="",Q1001=""),"",IF(K1001=Q1001,1,0))</f>
        <v/>
      </c>
      <c r="AC1001" s="23" t="str">
        <f t="shared" ca="1" si="15"/>
        <v/>
      </c>
    </row>
    <row r="1002" spans="1:29" x14ac:dyDescent="0.25">
      <c r="A1002" s="23">
        <v>1001</v>
      </c>
      <c r="B1002">
        <v>499</v>
      </c>
      <c r="C1002" t="str">
        <f ca="1">IFERROR(VLOOKUP($B1002,INDIRECT(nfl_game_result),MATCH(C$1,INDIRECT(nfl_game_result_header),0),FALSE),"error")</f>
        <v>2013_16_TBY@STL</v>
      </c>
      <c r="D1002" t="str">
        <f ca="1">IFERROR(IF(ISBLANK(VLOOKUP($B1002,INDIRECT(nfl_game_result),MATCH(D$1,INDIRECT(nfl_game_result_header),0),FALSE)),"",VLOOKUP($B1002,INDIRECT(nfl_game_result),MATCH(D$1,INDIRECT(nfl_game_result_header),0),FALSE)),"error")</f>
        <v/>
      </c>
      <c r="E1002">
        <f ca="1">IFERROR(IF(ISBLANK(VLOOKUP($B1002,INDIRECT(nfl_game_result),MATCH(E$1,INDIRECT(nfl_game_result_header),0),FALSE)),"",VLOOKUP($B1002,INDIRECT(nfl_game_result),MATCH(E$1,INDIRECT(nfl_game_result_header),0),FALSE)),"error")</f>
        <v>-5.5</v>
      </c>
      <c r="F1002" s="23" t="str">
        <f ca="1">IFERROR(IF(ISBLANK(VLOOKUP($B1002,INDIRECT(nfl_game_result),MATCH(F$1,INDIRECT(nfl_game_result_header),0),FALSE)),"",VLOOKUP($B1002,INDIRECT(nfl_game_result),MATCH(F$1,INDIRECT(nfl_game_result_header),0),FALSE)),"error")</f>
        <v/>
      </c>
      <c r="G1002" s="23" t="str">
        <f ca="1">IFERROR(IF(ISBLANK(VLOOKUP($B1002,INDIRECT(nfl_game_result),MATCH(G$1,INDIRECT(nfl_game_result_header),0),FALSE)),"",VLOOKUP($B1002,INDIRECT(nfl_game_result),MATCH(G$1,INDIRECT(nfl_game_result_header),0),FALSE)),"error")</f>
        <v/>
      </c>
      <c r="H1002">
        <f ca="1">IFERROR(IF(ISBLANK(VLOOKUP($B1002,INDIRECT(nfl_game_result),MATCH(H$1,INDIRECT(nfl_game_result_header),0),FALSE)),"",VLOOKUP($B1002,INDIRECT(nfl_game_result),MATCH(H$1,INDIRECT(nfl_game_result_header),0),FALSE)),"error")</f>
        <v>23</v>
      </c>
      <c r="I1002">
        <f ca="1">IFERROR(IF(ISBLANK(VLOOKUP($B1002,INDIRECT(nfl_game_result),MATCH(I$1,INDIRECT(nfl_game_result_header),0),FALSE)),"",VLOOKUP($B1002,INDIRECT(nfl_game_result),MATCH(I$1,INDIRECT(nfl_game_result_header),0),FALSE)),"error")</f>
        <v>13</v>
      </c>
      <c r="J1002" t="str">
        <f ca="1">IFERROR(IF(ISBLANK(VLOOKUP($B1002,INDIRECT(nfl_game_result),MATCH(J$1,INDIRECT(nfl_game_result_header),0),FALSE)),"",VLOOKUP($B1002,INDIRECT(nfl_game_result),MATCH(J$1,INDIRECT(nfl_game_result_header),0),FALSE)),"error")</f>
        <v>STL</v>
      </c>
      <c r="K1002" t="str">
        <f ca="1">IFERROR(IF(ISBLANK(VLOOKUP($B1002,INDIRECT(nfl_game_result),MATCH(K$1,INDIRECT(nfl_game_result_header),0),FALSE)),"",VLOOKUP($B1002,INDIRECT(nfl_game_result),MATCH(K$1,INDIRECT(nfl_game_result_header),0),FALSE)),"error")</f>
        <v>STL</v>
      </c>
      <c r="L1002" s="23" t="str">
        <f ca="1">IFERROR(IF(ISBLANK(VLOOKUP($B1002,INDIRECT(nfl_game_result),MATCH(L$1,INDIRECT(nfl_game_result_header),0),FALSE)),"",VLOOKUP($B1002,INDIRECT(nfl_game_result),MATCH(L$1,INDIRECT(nfl_game_result_header),0),FALSE)),"error")</f>
        <v/>
      </c>
      <c r="M1002" t="s">
        <v>16</v>
      </c>
      <c r="N1002">
        <v>-4</v>
      </c>
      <c r="O1002" t="s">
        <v>334</v>
      </c>
      <c r="V1002" s="23" t="s">
        <v>416</v>
      </c>
      <c r="W1002">
        <f ca="1">VALUE(LEFT(C1002, 4))</f>
        <v>2013</v>
      </c>
      <c r="X1002">
        <f ca="1">VALUE(MID(C1002,6,FIND("_",C1002,6)-6))</f>
        <v>16</v>
      </c>
      <c r="Y1002" t="str">
        <f ca="1">IF(NOT(OR(ISBLANK(D1002),ISBLANK(E1002),D1002="",E1002="")),D1002-E1002,"")</f>
        <v/>
      </c>
      <c r="Z1002" t="str">
        <f ca="1">IF(OR(NOT(ISNUMBER(D1002)),ISBLANK(D1002),D1002="",ISBLANK(N1002)),"",ABS(D1002-N1002))</f>
        <v/>
      </c>
      <c r="AA1002">
        <f ca="1">IF(OR(ISBLANK(J1002),ISBLANK(O1002),J1002="",O1002=""),"",IF(J1002=O1002,1,0))</f>
        <v>0</v>
      </c>
      <c r="AB1002" t="str">
        <f ca="1">IF(OR(ISBLANK(K1002),ISBLANK(Q1002),K1002="",Q1002=""),"",IF(K1002=Q1002,1,0))</f>
        <v/>
      </c>
      <c r="AC1002" s="23" t="str">
        <f t="shared" ca="1" si="15"/>
        <v/>
      </c>
    </row>
    <row r="1003" spans="1:29" x14ac:dyDescent="0.25">
      <c r="A1003" s="23">
        <v>1002</v>
      </c>
      <c r="B1003">
        <v>500</v>
      </c>
      <c r="C1003" t="str">
        <f ca="1">IFERROR(VLOOKUP($B1003,INDIRECT(nfl_game_result),MATCH(C$1,INDIRECT(nfl_game_result_header),0),FALSE),"error")</f>
        <v>2013_16_NOR@CAR</v>
      </c>
      <c r="D1003" t="str">
        <f ca="1">IFERROR(IF(ISBLANK(VLOOKUP($B1003,INDIRECT(nfl_game_result),MATCH(D$1,INDIRECT(nfl_game_result_header),0),FALSE)),"",VLOOKUP($B1003,INDIRECT(nfl_game_result),MATCH(D$1,INDIRECT(nfl_game_result_header),0),FALSE)),"error")</f>
        <v/>
      </c>
      <c r="E1003">
        <f ca="1">IFERROR(IF(ISBLANK(VLOOKUP($B1003,INDIRECT(nfl_game_result),MATCH(E$1,INDIRECT(nfl_game_result_header),0),FALSE)),"",VLOOKUP($B1003,INDIRECT(nfl_game_result),MATCH(E$1,INDIRECT(nfl_game_result_header),0),FALSE)),"error")</f>
        <v>-3.5</v>
      </c>
      <c r="F1003" s="23" t="str">
        <f ca="1">IFERROR(IF(ISBLANK(VLOOKUP($B1003,INDIRECT(nfl_game_result),MATCH(F$1,INDIRECT(nfl_game_result_header),0),FALSE)),"",VLOOKUP($B1003,INDIRECT(nfl_game_result),MATCH(F$1,INDIRECT(nfl_game_result_header),0),FALSE)),"error")</f>
        <v/>
      </c>
      <c r="G1003" s="23" t="str">
        <f ca="1">IFERROR(IF(ISBLANK(VLOOKUP($B1003,INDIRECT(nfl_game_result),MATCH(G$1,INDIRECT(nfl_game_result_header),0),FALSE)),"",VLOOKUP($B1003,INDIRECT(nfl_game_result),MATCH(G$1,INDIRECT(nfl_game_result_header),0),FALSE)),"error")</f>
        <v/>
      </c>
      <c r="H1003">
        <f ca="1">IFERROR(IF(ISBLANK(VLOOKUP($B1003,INDIRECT(nfl_game_result),MATCH(H$1,INDIRECT(nfl_game_result_header),0),FALSE)),"",VLOOKUP($B1003,INDIRECT(nfl_game_result),MATCH(H$1,INDIRECT(nfl_game_result_header),0),FALSE)),"error")</f>
        <v>17</v>
      </c>
      <c r="I1003">
        <f ca="1">IFERROR(IF(ISBLANK(VLOOKUP($B1003,INDIRECT(nfl_game_result),MATCH(I$1,INDIRECT(nfl_game_result_header),0),FALSE)),"",VLOOKUP($B1003,INDIRECT(nfl_game_result),MATCH(I$1,INDIRECT(nfl_game_result_header),0),FALSE)),"error")</f>
        <v>13</v>
      </c>
      <c r="J1003" t="str">
        <f ca="1">IFERROR(IF(ISBLANK(VLOOKUP($B1003,INDIRECT(nfl_game_result),MATCH(J$1,INDIRECT(nfl_game_result_header),0),FALSE)),"",VLOOKUP($B1003,INDIRECT(nfl_game_result),MATCH(J$1,INDIRECT(nfl_game_result_header),0),FALSE)),"error")</f>
        <v>CAR</v>
      </c>
      <c r="K1003" t="str">
        <f ca="1">IFERROR(IF(ISBLANK(VLOOKUP($B1003,INDIRECT(nfl_game_result),MATCH(K$1,INDIRECT(nfl_game_result_header),0),FALSE)),"",VLOOKUP($B1003,INDIRECT(nfl_game_result),MATCH(K$1,INDIRECT(nfl_game_result_header),0),FALSE)),"error")</f>
        <v>CAR</v>
      </c>
      <c r="L1003" s="23" t="str">
        <f ca="1">IFERROR(IF(ISBLANK(VLOOKUP($B1003,INDIRECT(nfl_game_result),MATCH(L$1,INDIRECT(nfl_game_result_header),0),FALSE)),"",VLOOKUP($B1003,INDIRECT(nfl_game_result),MATCH(L$1,INDIRECT(nfl_game_result_header),0),FALSE)),"error")</f>
        <v/>
      </c>
      <c r="M1003" t="s">
        <v>16</v>
      </c>
      <c r="N1003">
        <v>-4</v>
      </c>
      <c r="O1003" t="s">
        <v>67</v>
      </c>
      <c r="V1003" s="23" t="s">
        <v>416</v>
      </c>
      <c r="W1003">
        <f ca="1">VALUE(LEFT(C1003, 4))</f>
        <v>2013</v>
      </c>
      <c r="X1003">
        <f ca="1">VALUE(MID(C1003,6,FIND("_",C1003,6)-6))</f>
        <v>16</v>
      </c>
      <c r="Y1003" t="str">
        <f ca="1">IF(NOT(OR(ISBLANK(D1003),ISBLANK(E1003),D1003="",E1003="")),D1003-E1003,"")</f>
        <v/>
      </c>
      <c r="Z1003" t="str">
        <f ca="1">IF(OR(NOT(ISNUMBER(D1003)),ISBLANK(D1003),D1003="",ISBLANK(N1003)),"",ABS(D1003-N1003))</f>
        <v/>
      </c>
      <c r="AA1003">
        <f ca="1">IF(OR(ISBLANK(J1003),ISBLANK(O1003),J1003="",O1003=""),"",IF(J1003=O1003,1,0))</f>
        <v>1</v>
      </c>
      <c r="AB1003" t="str">
        <f ca="1">IF(OR(ISBLANK(K1003),ISBLANK(Q1003),K1003="",Q1003=""),"",IF(K1003=Q1003,1,0))</f>
        <v/>
      </c>
      <c r="AC1003" s="23" t="str">
        <f t="shared" ca="1" si="15"/>
        <v/>
      </c>
    </row>
    <row r="1004" spans="1:29" x14ac:dyDescent="0.25">
      <c r="A1004" s="23">
        <v>1003</v>
      </c>
      <c r="B1004">
        <v>501</v>
      </c>
      <c r="C1004" t="str">
        <f ca="1">IFERROR(VLOOKUP($B1004,INDIRECT(nfl_game_result),MATCH(C$1,INDIRECT(nfl_game_result_header),0),FALSE),"error")</f>
        <v>2013_16_NYG@DET</v>
      </c>
      <c r="D1004" t="str">
        <f ca="1">IFERROR(IF(ISBLANK(VLOOKUP($B1004,INDIRECT(nfl_game_result),MATCH(D$1,INDIRECT(nfl_game_result_header),0),FALSE)),"",VLOOKUP($B1004,INDIRECT(nfl_game_result),MATCH(D$1,INDIRECT(nfl_game_result_header),0),FALSE)),"error")</f>
        <v/>
      </c>
      <c r="E1004">
        <f ca="1">IFERROR(IF(ISBLANK(VLOOKUP($B1004,INDIRECT(nfl_game_result),MATCH(E$1,INDIRECT(nfl_game_result_header),0),FALSE)),"",VLOOKUP($B1004,INDIRECT(nfl_game_result),MATCH(E$1,INDIRECT(nfl_game_result_header),0),FALSE)),"error")</f>
        <v>-9.5</v>
      </c>
      <c r="F1004" s="23" t="str">
        <f ca="1">IFERROR(IF(ISBLANK(VLOOKUP($B1004,INDIRECT(nfl_game_result),MATCH(F$1,INDIRECT(nfl_game_result_header),0),FALSE)),"",VLOOKUP($B1004,INDIRECT(nfl_game_result),MATCH(F$1,INDIRECT(nfl_game_result_header),0),FALSE)),"error")</f>
        <v/>
      </c>
      <c r="G1004" s="23" t="str">
        <f ca="1">IFERROR(IF(ISBLANK(VLOOKUP($B1004,INDIRECT(nfl_game_result),MATCH(G$1,INDIRECT(nfl_game_result_header),0),FALSE)),"",VLOOKUP($B1004,INDIRECT(nfl_game_result),MATCH(G$1,INDIRECT(nfl_game_result_header),0),FALSE)),"error")</f>
        <v/>
      </c>
      <c r="H1004">
        <f ca="1">IFERROR(IF(ISBLANK(VLOOKUP($B1004,INDIRECT(nfl_game_result),MATCH(H$1,INDIRECT(nfl_game_result_header),0),FALSE)),"",VLOOKUP($B1004,INDIRECT(nfl_game_result),MATCH(H$1,INDIRECT(nfl_game_result_header),0),FALSE)),"error")</f>
        <v>20</v>
      </c>
      <c r="I1004">
        <f ca="1">IFERROR(IF(ISBLANK(VLOOKUP($B1004,INDIRECT(nfl_game_result),MATCH(I$1,INDIRECT(nfl_game_result_header),0),FALSE)),"",VLOOKUP($B1004,INDIRECT(nfl_game_result),MATCH(I$1,INDIRECT(nfl_game_result_header),0),FALSE)),"error")</f>
        <v>23</v>
      </c>
      <c r="J1004" t="str">
        <f ca="1">IFERROR(IF(ISBLANK(VLOOKUP($B1004,INDIRECT(nfl_game_result),MATCH(J$1,INDIRECT(nfl_game_result_header),0),FALSE)),"",VLOOKUP($B1004,INDIRECT(nfl_game_result),MATCH(J$1,INDIRECT(nfl_game_result_header),0),FALSE)),"error")</f>
        <v>NYG</v>
      </c>
      <c r="K1004" t="str">
        <f ca="1">IFERROR(IF(ISBLANK(VLOOKUP($B1004,INDIRECT(nfl_game_result),MATCH(K$1,INDIRECT(nfl_game_result_header),0),FALSE)),"",VLOOKUP($B1004,INDIRECT(nfl_game_result),MATCH(K$1,INDIRECT(nfl_game_result_header),0),FALSE)),"error")</f>
        <v>NYG</v>
      </c>
      <c r="L1004" s="23" t="str">
        <f ca="1">IFERROR(IF(ISBLANK(VLOOKUP($B1004,INDIRECT(nfl_game_result),MATCH(L$1,INDIRECT(nfl_game_result_header),0),FALSE)),"",VLOOKUP($B1004,INDIRECT(nfl_game_result),MATCH(L$1,INDIRECT(nfl_game_result_header),0),FALSE)),"error")</f>
        <v/>
      </c>
      <c r="M1004" t="s">
        <v>16</v>
      </c>
      <c r="N1004">
        <v>-9</v>
      </c>
      <c r="O1004" t="s">
        <v>73</v>
      </c>
      <c r="V1004" s="23" t="s">
        <v>416</v>
      </c>
      <c r="W1004">
        <f ca="1">VALUE(LEFT(C1004, 4))</f>
        <v>2013</v>
      </c>
      <c r="X1004">
        <f ca="1">VALUE(MID(C1004,6,FIND("_",C1004,6)-6))</f>
        <v>16</v>
      </c>
      <c r="Y1004" t="str">
        <f ca="1">IF(NOT(OR(ISBLANK(D1004),ISBLANK(E1004),D1004="",E1004="")),D1004-E1004,"")</f>
        <v/>
      </c>
      <c r="Z1004" t="str">
        <f ca="1">IF(OR(NOT(ISNUMBER(D1004)),ISBLANK(D1004),D1004="",ISBLANK(N1004)),"",ABS(D1004-N1004))</f>
        <v/>
      </c>
      <c r="AA1004">
        <f ca="1">IF(OR(ISBLANK(J1004),ISBLANK(O1004),J1004="",O1004=""),"",IF(J1004=O1004,1,0))</f>
        <v>0</v>
      </c>
      <c r="AB1004" t="str">
        <f ca="1">IF(OR(ISBLANK(K1004),ISBLANK(Q1004),K1004="",Q1004=""),"",IF(K1004=Q1004,1,0))</f>
        <v/>
      </c>
      <c r="AC1004" s="23" t="str">
        <f t="shared" ca="1" si="15"/>
        <v/>
      </c>
    </row>
    <row r="1005" spans="1:29" x14ac:dyDescent="0.25">
      <c r="A1005" s="23">
        <v>1004</v>
      </c>
      <c r="B1005">
        <v>502</v>
      </c>
      <c r="C1005" t="str">
        <f ca="1">IFERROR(VLOOKUP($B1005,INDIRECT(nfl_game_result),MATCH(C$1,INDIRECT(nfl_game_result_header),0),FALSE),"error")</f>
        <v>2013_16_ARI@SEA</v>
      </c>
      <c r="D1005" t="str">
        <f ca="1">IFERROR(IF(ISBLANK(VLOOKUP($B1005,INDIRECT(nfl_game_result),MATCH(D$1,INDIRECT(nfl_game_result_header),0),FALSE)),"",VLOOKUP($B1005,INDIRECT(nfl_game_result),MATCH(D$1,INDIRECT(nfl_game_result_header),0),FALSE)),"error")</f>
        <v/>
      </c>
      <c r="E1005">
        <f ca="1">IFERROR(IF(ISBLANK(VLOOKUP($B1005,INDIRECT(nfl_game_result),MATCH(E$1,INDIRECT(nfl_game_result_header),0),FALSE)),"",VLOOKUP($B1005,INDIRECT(nfl_game_result),MATCH(E$1,INDIRECT(nfl_game_result_header),0),FALSE)),"error")</f>
        <v>-10.5</v>
      </c>
      <c r="F1005" s="23" t="str">
        <f ca="1">IFERROR(IF(ISBLANK(VLOOKUP($B1005,INDIRECT(nfl_game_result),MATCH(F$1,INDIRECT(nfl_game_result_header),0),FALSE)),"",VLOOKUP($B1005,INDIRECT(nfl_game_result),MATCH(F$1,INDIRECT(nfl_game_result_header),0),FALSE)),"error")</f>
        <v/>
      </c>
      <c r="G1005" s="23" t="str">
        <f ca="1">IFERROR(IF(ISBLANK(VLOOKUP($B1005,INDIRECT(nfl_game_result),MATCH(G$1,INDIRECT(nfl_game_result_header),0),FALSE)),"",VLOOKUP($B1005,INDIRECT(nfl_game_result),MATCH(G$1,INDIRECT(nfl_game_result_header),0),FALSE)),"error")</f>
        <v/>
      </c>
      <c r="H1005">
        <f ca="1">IFERROR(IF(ISBLANK(VLOOKUP($B1005,INDIRECT(nfl_game_result),MATCH(H$1,INDIRECT(nfl_game_result_header),0),FALSE)),"",VLOOKUP($B1005,INDIRECT(nfl_game_result),MATCH(H$1,INDIRECT(nfl_game_result_header),0),FALSE)),"error")</f>
        <v>10</v>
      </c>
      <c r="I1005">
        <f ca="1">IFERROR(IF(ISBLANK(VLOOKUP($B1005,INDIRECT(nfl_game_result),MATCH(I$1,INDIRECT(nfl_game_result_header),0),FALSE)),"",VLOOKUP($B1005,INDIRECT(nfl_game_result),MATCH(I$1,INDIRECT(nfl_game_result_header),0),FALSE)),"error")</f>
        <v>17</v>
      </c>
      <c r="J1005" t="str">
        <f ca="1">IFERROR(IF(ISBLANK(VLOOKUP($B1005,INDIRECT(nfl_game_result),MATCH(J$1,INDIRECT(nfl_game_result_header),0),FALSE)),"",VLOOKUP($B1005,INDIRECT(nfl_game_result),MATCH(J$1,INDIRECT(nfl_game_result_header),0),FALSE)),"error")</f>
        <v>ARI</v>
      </c>
      <c r="K1005" t="str">
        <f ca="1">IFERROR(IF(ISBLANK(VLOOKUP($B1005,INDIRECT(nfl_game_result),MATCH(K$1,INDIRECT(nfl_game_result_header),0),FALSE)),"",VLOOKUP($B1005,INDIRECT(nfl_game_result),MATCH(K$1,INDIRECT(nfl_game_result_header),0),FALSE)),"error")</f>
        <v>ARI</v>
      </c>
      <c r="L1005" s="23" t="str">
        <f ca="1">IFERROR(IF(ISBLANK(VLOOKUP($B1005,INDIRECT(nfl_game_result),MATCH(L$1,INDIRECT(nfl_game_result_header),0),FALSE)),"",VLOOKUP($B1005,INDIRECT(nfl_game_result),MATCH(L$1,INDIRECT(nfl_game_result_header),0),FALSE)),"error")</f>
        <v/>
      </c>
      <c r="M1005" t="s">
        <v>16</v>
      </c>
      <c r="N1005">
        <v>-11</v>
      </c>
      <c r="O1005" t="s">
        <v>64</v>
      </c>
      <c r="V1005" s="23" t="s">
        <v>416</v>
      </c>
      <c r="W1005">
        <f ca="1">VALUE(LEFT(C1005, 4))</f>
        <v>2013</v>
      </c>
      <c r="X1005">
        <f ca="1">VALUE(MID(C1005,6,FIND("_",C1005,6)-6))</f>
        <v>16</v>
      </c>
      <c r="Y1005" t="str">
        <f ca="1">IF(NOT(OR(ISBLANK(D1005),ISBLANK(E1005),D1005="",E1005="")),D1005-E1005,"")</f>
        <v/>
      </c>
      <c r="Z1005" t="str">
        <f ca="1">IF(OR(NOT(ISNUMBER(D1005)),ISBLANK(D1005),D1005="",ISBLANK(N1005)),"",ABS(D1005-N1005))</f>
        <v/>
      </c>
      <c r="AA1005">
        <f ca="1">IF(OR(ISBLANK(J1005),ISBLANK(O1005),J1005="",O1005=""),"",IF(J1005=O1005,1,0))</f>
        <v>1</v>
      </c>
      <c r="AB1005" t="str">
        <f ca="1">IF(OR(ISBLANK(K1005),ISBLANK(Q1005),K1005="",Q1005=""),"",IF(K1005=Q1005,1,0))</f>
        <v/>
      </c>
      <c r="AC1005" s="23" t="str">
        <f t="shared" ca="1" si="15"/>
        <v/>
      </c>
    </row>
    <row r="1006" spans="1:29" x14ac:dyDescent="0.25">
      <c r="A1006" s="23">
        <v>1005</v>
      </c>
      <c r="B1006">
        <v>503</v>
      </c>
      <c r="C1006" t="str">
        <f ca="1">IFERROR(VLOOKUP($B1006,INDIRECT(nfl_game_result),MATCH(C$1,INDIRECT(nfl_game_result_header),0),FALSE),"error")</f>
        <v>2013_16_PIT@GBY</v>
      </c>
      <c r="D1006" t="str">
        <f ca="1">IFERROR(IF(ISBLANK(VLOOKUP($B1006,INDIRECT(nfl_game_result),MATCH(D$1,INDIRECT(nfl_game_result_header),0),FALSE)),"",VLOOKUP($B1006,INDIRECT(nfl_game_result),MATCH(D$1,INDIRECT(nfl_game_result_header),0),FALSE)),"error")</f>
        <v/>
      </c>
      <c r="E1006">
        <f ca="1">IFERROR(IF(ISBLANK(VLOOKUP($B1006,INDIRECT(nfl_game_result),MATCH(E$1,INDIRECT(nfl_game_result_header),0),FALSE)),"",VLOOKUP($B1006,INDIRECT(nfl_game_result),MATCH(E$1,INDIRECT(nfl_game_result_header),0),FALSE)),"error")</f>
        <v>-2.5</v>
      </c>
      <c r="F1006" s="23" t="str">
        <f ca="1">IFERROR(IF(ISBLANK(VLOOKUP($B1006,INDIRECT(nfl_game_result),MATCH(F$1,INDIRECT(nfl_game_result_header),0),FALSE)),"",VLOOKUP($B1006,INDIRECT(nfl_game_result),MATCH(F$1,INDIRECT(nfl_game_result_header),0),FALSE)),"error")</f>
        <v/>
      </c>
      <c r="G1006" s="23" t="str">
        <f ca="1">IFERROR(IF(ISBLANK(VLOOKUP($B1006,INDIRECT(nfl_game_result),MATCH(G$1,INDIRECT(nfl_game_result_header),0),FALSE)),"",VLOOKUP($B1006,INDIRECT(nfl_game_result),MATCH(G$1,INDIRECT(nfl_game_result_header),0),FALSE)),"error")</f>
        <v/>
      </c>
      <c r="H1006">
        <f ca="1">IFERROR(IF(ISBLANK(VLOOKUP($B1006,INDIRECT(nfl_game_result),MATCH(H$1,INDIRECT(nfl_game_result_header),0),FALSE)),"",VLOOKUP($B1006,INDIRECT(nfl_game_result),MATCH(H$1,INDIRECT(nfl_game_result_header),0),FALSE)),"error")</f>
        <v>31</v>
      </c>
      <c r="I1006">
        <f ca="1">IFERROR(IF(ISBLANK(VLOOKUP($B1006,INDIRECT(nfl_game_result),MATCH(I$1,INDIRECT(nfl_game_result_header),0),FALSE)),"",VLOOKUP($B1006,INDIRECT(nfl_game_result),MATCH(I$1,INDIRECT(nfl_game_result_header),0),FALSE)),"error")</f>
        <v>38</v>
      </c>
      <c r="J1006" t="str">
        <f ca="1">IFERROR(IF(ISBLANK(VLOOKUP($B1006,INDIRECT(nfl_game_result),MATCH(J$1,INDIRECT(nfl_game_result_header),0),FALSE)),"",VLOOKUP($B1006,INDIRECT(nfl_game_result),MATCH(J$1,INDIRECT(nfl_game_result_header),0),FALSE)),"error")</f>
        <v>PIT</v>
      </c>
      <c r="K1006" t="str">
        <f ca="1">IFERROR(IF(ISBLANK(VLOOKUP($B1006,INDIRECT(nfl_game_result),MATCH(K$1,INDIRECT(nfl_game_result_header),0),FALSE)),"",VLOOKUP($B1006,INDIRECT(nfl_game_result),MATCH(K$1,INDIRECT(nfl_game_result_header),0),FALSE)),"error")</f>
        <v>PIT</v>
      </c>
      <c r="L1006" s="23" t="str">
        <f ca="1">IFERROR(IF(ISBLANK(VLOOKUP($B1006,INDIRECT(nfl_game_result),MATCH(L$1,INDIRECT(nfl_game_result_header),0),FALSE)),"",VLOOKUP($B1006,INDIRECT(nfl_game_result),MATCH(L$1,INDIRECT(nfl_game_result_header),0),FALSE)),"error")</f>
        <v/>
      </c>
      <c r="M1006" t="s">
        <v>16</v>
      </c>
      <c r="N1006">
        <v>-6</v>
      </c>
      <c r="O1006" t="s">
        <v>330</v>
      </c>
      <c r="V1006" s="23" t="s">
        <v>416</v>
      </c>
      <c r="W1006">
        <f ca="1">VALUE(LEFT(C1006, 4))</f>
        <v>2013</v>
      </c>
      <c r="X1006">
        <f ca="1">VALUE(MID(C1006,6,FIND("_",C1006,6)-6))</f>
        <v>16</v>
      </c>
      <c r="Y1006" t="str">
        <f ca="1">IF(NOT(OR(ISBLANK(D1006),ISBLANK(E1006),D1006="",E1006="")),D1006-E1006,"")</f>
        <v/>
      </c>
      <c r="Z1006" t="str">
        <f ca="1">IF(OR(NOT(ISNUMBER(D1006)),ISBLANK(D1006),D1006="",ISBLANK(N1006)),"",ABS(D1006-N1006))</f>
        <v/>
      </c>
      <c r="AA1006">
        <f ca="1">IF(OR(ISBLANK(J1006),ISBLANK(O1006),J1006="",O1006=""),"",IF(J1006=O1006,1,0))</f>
        <v>0</v>
      </c>
      <c r="AB1006" t="str">
        <f ca="1">IF(OR(ISBLANK(K1006),ISBLANK(Q1006),K1006="",Q1006=""),"",IF(K1006=Q1006,1,0))</f>
        <v/>
      </c>
      <c r="AC1006" s="23" t="str">
        <f t="shared" ca="1" si="15"/>
        <v/>
      </c>
    </row>
    <row r="1007" spans="1:29" x14ac:dyDescent="0.25">
      <c r="A1007" s="23">
        <v>1006</v>
      </c>
      <c r="B1007">
        <v>504</v>
      </c>
      <c r="C1007" t="str">
        <f ca="1">IFERROR(VLOOKUP($B1007,INDIRECT(nfl_game_result),MATCH(C$1,INDIRECT(nfl_game_result_header),0),FALSE),"error")</f>
        <v>2013_16_OAK@SD</v>
      </c>
      <c r="D1007" t="str">
        <f ca="1">IFERROR(IF(ISBLANK(VLOOKUP($B1007,INDIRECT(nfl_game_result),MATCH(D$1,INDIRECT(nfl_game_result_header),0),FALSE)),"",VLOOKUP($B1007,INDIRECT(nfl_game_result),MATCH(D$1,INDIRECT(nfl_game_result_header),0),FALSE)),"error")</f>
        <v/>
      </c>
      <c r="E1007">
        <f ca="1">IFERROR(IF(ISBLANK(VLOOKUP($B1007,INDIRECT(nfl_game_result),MATCH(E$1,INDIRECT(nfl_game_result_header),0),FALSE)),"",VLOOKUP($B1007,INDIRECT(nfl_game_result),MATCH(E$1,INDIRECT(nfl_game_result_header),0),FALSE)),"error")</f>
        <v>-10.5</v>
      </c>
      <c r="F1007" s="23" t="str">
        <f ca="1">IFERROR(IF(ISBLANK(VLOOKUP($B1007,INDIRECT(nfl_game_result),MATCH(F$1,INDIRECT(nfl_game_result_header),0),FALSE)),"",VLOOKUP($B1007,INDIRECT(nfl_game_result),MATCH(F$1,INDIRECT(nfl_game_result_header),0),FALSE)),"error")</f>
        <v/>
      </c>
      <c r="G1007" s="23" t="str">
        <f ca="1">IFERROR(IF(ISBLANK(VLOOKUP($B1007,INDIRECT(nfl_game_result),MATCH(G$1,INDIRECT(nfl_game_result_header),0),FALSE)),"",VLOOKUP($B1007,INDIRECT(nfl_game_result),MATCH(G$1,INDIRECT(nfl_game_result_header),0),FALSE)),"error")</f>
        <v/>
      </c>
      <c r="H1007">
        <f ca="1">IFERROR(IF(ISBLANK(VLOOKUP($B1007,INDIRECT(nfl_game_result),MATCH(H$1,INDIRECT(nfl_game_result_header),0),FALSE)),"",VLOOKUP($B1007,INDIRECT(nfl_game_result),MATCH(H$1,INDIRECT(nfl_game_result_header),0),FALSE)),"error")</f>
        <v>26</v>
      </c>
      <c r="I1007">
        <f ca="1">IFERROR(IF(ISBLANK(VLOOKUP($B1007,INDIRECT(nfl_game_result),MATCH(I$1,INDIRECT(nfl_game_result_header),0),FALSE)),"",VLOOKUP($B1007,INDIRECT(nfl_game_result),MATCH(I$1,INDIRECT(nfl_game_result_header),0),FALSE)),"error")</f>
        <v>13</v>
      </c>
      <c r="J1007" t="str">
        <f ca="1">IFERROR(IF(ISBLANK(VLOOKUP($B1007,INDIRECT(nfl_game_result),MATCH(J$1,INDIRECT(nfl_game_result_header),0),FALSE)),"",VLOOKUP($B1007,INDIRECT(nfl_game_result),MATCH(J$1,INDIRECT(nfl_game_result_header),0),FALSE)),"error")</f>
        <v>SD</v>
      </c>
      <c r="K1007" t="str">
        <f ca="1">IFERROR(IF(ISBLANK(VLOOKUP($B1007,INDIRECT(nfl_game_result),MATCH(K$1,INDIRECT(nfl_game_result_header),0),FALSE)),"",VLOOKUP($B1007,INDIRECT(nfl_game_result),MATCH(K$1,INDIRECT(nfl_game_result_header),0),FALSE)),"error")</f>
        <v>SD</v>
      </c>
      <c r="L1007" s="23" t="str">
        <f ca="1">IFERROR(IF(ISBLANK(VLOOKUP($B1007,INDIRECT(nfl_game_result),MATCH(L$1,INDIRECT(nfl_game_result_header),0),FALSE)),"",VLOOKUP($B1007,INDIRECT(nfl_game_result),MATCH(L$1,INDIRECT(nfl_game_result_header),0),FALSE)),"error")</f>
        <v/>
      </c>
      <c r="M1007" t="s">
        <v>16</v>
      </c>
      <c r="N1007">
        <v>-9.5</v>
      </c>
      <c r="O1007" t="s">
        <v>85</v>
      </c>
      <c r="V1007" s="23" t="s">
        <v>416</v>
      </c>
      <c r="W1007">
        <f ca="1">VALUE(LEFT(C1007, 4))</f>
        <v>2013</v>
      </c>
      <c r="X1007">
        <f ca="1">VALUE(MID(C1007,6,FIND("_",C1007,6)-6))</f>
        <v>16</v>
      </c>
      <c r="Y1007" t="str">
        <f ca="1">IF(NOT(OR(ISBLANK(D1007),ISBLANK(E1007),D1007="",E1007="")),D1007-E1007,"")</f>
        <v/>
      </c>
      <c r="Z1007" t="str">
        <f ca="1">IF(OR(NOT(ISNUMBER(D1007)),ISBLANK(D1007),D1007="",ISBLANK(N1007)),"",ABS(D1007-N1007))</f>
        <v/>
      </c>
      <c r="AA1007">
        <f ca="1">IF(OR(ISBLANK(J1007),ISBLANK(O1007),J1007="",O1007=""),"",IF(J1007=O1007,1,0))</f>
        <v>0</v>
      </c>
      <c r="AB1007" t="str">
        <f ca="1">IF(OR(ISBLANK(K1007),ISBLANK(Q1007),K1007="",Q1007=""),"",IF(K1007=Q1007,1,0))</f>
        <v/>
      </c>
      <c r="AC1007" s="23" t="str">
        <f t="shared" ca="1" si="15"/>
        <v/>
      </c>
    </row>
    <row r="1008" spans="1:29" x14ac:dyDescent="0.25">
      <c r="A1008" s="23">
        <v>1007</v>
      </c>
      <c r="B1008">
        <v>505</v>
      </c>
      <c r="C1008" t="str">
        <f ca="1">IFERROR(VLOOKUP($B1008,INDIRECT(nfl_game_result),MATCH(C$1,INDIRECT(nfl_game_result_header),0),FALSE),"error")</f>
        <v>2013_16_NWE@BAL</v>
      </c>
      <c r="D1008" t="str">
        <f ca="1">IFERROR(IF(ISBLANK(VLOOKUP($B1008,INDIRECT(nfl_game_result),MATCH(D$1,INDIRECT(nfl_game_result_header),0),FALSE)),"",VLOOKUP($B1008,INDIRECT(nfl_game_result),MATCH(D$1,INDIRECT(nfl_game_result_header),0),FALSE)),"error")</f>
        <v/>
      </c>
      <c r="E1008">
        <f ca="1">IFERROR(IF(ISBLANK(VLOOKUP($B1008,INDIRECT(nfl_game_result),MATCH(E$1,INDIRECT(nfl_game_result_header),0),FALSE)),"",VLOOKUP($B1008,INDIRECT(nfl_game_result),MATCH(E$1,INDIRECT(nfl_game_result_header),0),FALSE)),"error")</f>
        <v>-2.5</v>
      </c>
      <c r="F1008" s="23" t="str">
        <f ca="1">IFERROR(IF(ISBLANK(VLOOKUP($B1008,INDIRECT(nfl_game_result),MATCH(F$1,INDIRECT(nfl_game_result_header),0),FALSE)),"",VLOOKUP($B1008,INDIRECT(nfl_game_result),MATCH(F$1,INDIRECT(nfl_game_result_header),0),FALSE)),"error")</f>
        <v/>
      </c>
      <c r="G1008" s="23" t="str">
        <f ca="1">IFERROR(IF(ISBLANK(VLOOKUP($B1008,INDIRECT(nfl_game_result),MATCH(G$1,INDIRECT(nfl_game_result_header),0),FALSE)),"",VLOOKUP($B1008,INDIRECT(nfl_game_result),MATCH(G$1,INDIRECT(nfl_game_result_header),0),FALSE)),"error")</f>
        <v/>
      </c>
      <c r="H1008">
        <f ca="1">IFERROR(IF(ISBLANK(VLOOKUP($B1008,INDIRECT(nfl_game_result),MATCH(H$1,INDIRECT(nfl_game_result_header),0),FALSE)),"",VLOOKUP($B1008,INDIRECT(nfl_game_result),MATCH(H$1,INDIRECT(nfl_game_result_header),0),FALSE)),"error")</f>
        <v>7</v>
      </c>
      <c r="I1008">
        <f ca="1">IFERROR(IF(ISBLANK(VLOOKUP($B1008,INDIRECT(nfl_game_result),MATCH(I$1,INDIRECT(nfl_game_result_header),0),FALSE)),"",VLOOKUP($B1008,INDIRECT(nfl_game_result),MATCH(I$1,INDIRECT(nfl_game_result_header),0),FALSE)),"error")</f>
        <v>41</v>
      </c>
      <c r="J1008" t="str">
        <f ca="1">IFERROR(IF(ISBLANK(VLOOKUP($B1008,INDIRECT(nfl_game_result),MATCH(J$1,INDIRECT(nfl_game_result_header),0),FALSE)),"",VLOOKUP($B1008,INDIRECT(nfl_game_result),MATCH(J$1,INDIRECT(nfl_game_result_header),0),FALSE)),"error")</f>
        <v>NWE</v>
      </c>
      <c r="K1008" t="str">
        <f ca="1">IFERROR(IF(ISBLANK(VLOOKUP($B1008,INDIRECT(nfl_game_result),MATCH(K$1,INDIRECT(nfl_game_result_header),0),FALSE)),"",VLOOKUP($B1008,INDIRECT(nfl_game_result),MATCH(K$1,INDIRECT(nfl_game_result_header),0),FALSE)),"error")</f>
        <v>NWE</v>
      </c>
      <c r="L1008" s="23" t="str">
        <f ca="1">IFERROR(IF(ISBLANK(VLOOKUP($B1008,INDIRECT(nfl_game_result),MATCH(L$1,INDIRECT(nfl_game_result_header),0),FALSE)),"",VLOOKUP($B1008,INDIRECT(nfl_game_result),MATCH(L$1,INDIRECT(nfl_game_result_header),0),FALSE)),"error")</f>
        <v/>
      </c>
      <c r="M1008" t="s">
        <v>16</v>
      </c>
      <c r="N1008">
        <v>3</v>
      </c>
      <c r="O1008" t="s">
        <v>332</v>
      </c>
      <c r="V1008" s="23" t="s">
        <v>416</v>
      </c>
      <c r="W1008">
        <f ca="1">VALUE(LEFT(C1008, 4))</f>
        <v>2013</v>
      </c>
      <c r="X1008">
        <f ca="1">VALUE(MID(C1008,6,FIND("_",C1008,6)-6))</f>
        <v>16</v>
      </c>
      <c r="Y1008" t="str">
        <f ca="1">IF(NOT(OR(ISBLANK(D1008),ISBLANK(E1008),D1008="",E1008="")),D1008-E1008,"")</f>
        <v/>
      </c>
      <c r="Z1008" t="str">
        <f ca="1">IF(OR(NOT(ISNUMBER(D1008)),ISBLANK(D1008),D1008="",ISBLANK(N1008)),"",ABS(D1008-N1008))</f>
        <v/>
      </c>
      <c r="AA1008">
        <f ca="1">IF(OR(ISBLANK(J1008),ISBLANK(O1008),J1008="",O1008=""),"",IF(J1008=O1008,1,0))</f>
        <v>1</v>
      </c>
      <c r="AB1008" t="str">
        <f ca="1">IF(OR(ISBLANK(K1008),ISBLANK(Q1008),K1008="",Q1008=""),"",IF(K1008=Q1008,1,0))</f>
        <v/>
      </c>
      <c r="AC1008" s="23" t="str">
        <f t="shared" ca="1" si="15"/>
        <v/>
      </c>
    </row>
    <row r="1009" spans="1:29" x14ac:dyDescent="0.25">
      <c r="A1009" s="23">
        <v>1008</v>
      </c>
      <c r="B1009">
        <v>506</v>
      </c>
      <c r="C1009" t="str">
        <f ca="1">IFERROR(VLOOKUP($B1009,INDIRECT(nfl_game_result),MATCH(C$1,INDIRECT(nfl_game_result_header),0),FALSE),"error")</f>
        <v>2013_16_CHI@PHI</v>
      </c>
      <c r="D1009" t="str">
        <f ca="1">IFERROR(IF(ISBLANK(VLOOKUP($B1009,INDIRECT(nfl_game_result),MATCH(D$1,INDIRECT(nfl_game_result_header),0),FALSE)),"",VLOOKUP($B1009,INDIRECT(nfl_game_result),MATCH(D$1,INDIRECT(nfl_game_result_header),0),FALSE)),"error")</f>
        <v/>
      </c>
      <c r="E1009">
        <f ca="1">IFERROR(IF(ISBLANK(VLOOKUP($B1009,INDIRECT(nfl_game_result),MATCH(E$1,INDIRECT(nfl_game_result_header),0),FALSE)),"",VLOOKUP($B1009,INDIRECT(nfl_game_result),MATCH(E$1,INDIRECT(nfl_game_result_header),0),FALSE)),"error")</f>
        <v>-2.5</v>
      </c>
      <c r="F1009" s="23" t="str">
        <f ca="1">IFERROR(IF(ISBLANK(VLOOKUP($B1009,INDIRECT(nfl_game_result),MATCH(F$1,INDIRECT(nfl_game_result_header),0),FALSE)),"",VLOOKUP($B1009,INDIRECT(nfl_game_result),MATCH(F$1,INDIRECT(nfl_game_result_header),0),FALSE)),"error")</f>
        <v/>
      </c>
      <c r="G1009" s="23" t="str">
        <f ca="1">IFERROR(IF(ISBLANK(VLOOKUP($B1009,INDIRECT(nfl_game_result),MATCH(G$1,INDIRECT(nfl_game_result_header),0),FALSE)),"",VLOOKUP($B1009,INDIRECT(nfl_game_result),MATCH(G$1,INDIRECT(nfl_game_result_header),0),FALSE)),"error")</f>
        <v/>
      </c>
      <c r="H1009">
        <f ca="1">IFERROR(IF(ISBLANK(VLOOKUP($B1009,INDIRECT(nfl_game_result),MATCH(H$1,INDIRECT(nfl_game_result_header),0),FALSE)),"",VLOOKUP($B1009,INDIRECT(nfl_game_result),MATCH(H$1,INDIRECT(nfl_game_result_header),0),FALSE)),"error")</f>
        <v>54</v>
      </c>
      <c r="I1009">
        <f ca="1">IFERROR(IF(ISBLANK(VLOOKUP($B1009,INDIRECT(nfl_game_result),MATCH(I$1,INDIRECT(nfl_game_result_header),0),FALSE)),"",VLOOKUP($B1009,INDIRECT(nfl_game_result),MATCH(I$1,INDIRECT(nfl_game_result_header),0),FALSE)),"error")</f>
        <v>11</v>
      </c>
      <c r="J1009" t="str">
        <f ca="1">IFERROR(IF(ISBLANK(VLOOKUP($B1009,INDIRECT(nfl_game_result),MATCH(J$1,INDIRECT(nfl_game_result_header),0),FALSE)),"",VLOOKUP($B1009,INDIRECT(nfl_game_result),MATCH(J$1,INDIRECT(nfl_game_result_header),0),FALSE)),"error")</f>
        <v>PHI</v>
      </c>
      <c r="K1009" t="str">
        <f ca="1">IFERROR(IF(ISBLANK(VLOOKUP($B1009,INDIRECT(nfl_game_result),MATCH(K$1,INDIRECT(nfl_game_result_header),0),FALSE)),"",VLOOKUP($B1009,INDIRECT(nfl_game_result),MATCH(K$1,INDIRECT(nfl_game_result_header),0),FALSE)),"error")</f>
        <v>PHI</v>
      </c>
      <c r="L1009" s="23" t="str">
        <f ca="1">IFERROR(IF(ISBLANK(VLOOKUP($B1009,INDIRECT(nfl_game_result),MATCH(L$1,INDIRECT(nfl_game_result_header),0),FALSE)),"",VLOOKUP($B1009,INDIRECT(nfl_game_result),MATCH(L$1,INDIRECT(nfl_game_result_header),0),FALSE)),"error")</f>
        <v/>
      </c>
      <c r="M1009" t="s">
        <v>16</v>
      </c>
      <c r="N1009">
        <v>-4</v>
      </c>
      <c r="O1009" t="s">
        <v>68</v>
      </c>
      <c r="V1009" s="23" t="s">
        <v>416</v>
      </c>
      <c r="W1009">
        <f ca="1">VALUE(LEFT(C1009, 4))</f>
        <v>2013</v>
      </c>
      <c r="X1009">
        <f ca="1">VALUE(MID(C1009,6,FIND("_",C1009,6)-6))</f>
        <v>16</v>
      </c>
      <c r="Y1009" t="str">
        <f ca="1">IF(NOT(OR(ISBLANK(D1009),ISBLANK(E1009),D1009="",E1009="")),D1009-E1009,"")</f>
        <v/>
      </c>
      <c r="Z1009" t="str">
        <f ca="1">IF(OR(NOT(ISNUMBER(D1009)),ISBLANK(D1009),D1009="",ISBLANK(N1009)),"",ABS(D1009-N1009))</f>
        <v/>
      </c>
      <c r="AA1009">
        <f ca="1">IF(OR(ISBLANK(J1009),ISBLANK(O1009),J1009="",O1009=""),"",IF(J1009=O1009,1,0))</f>
        <v>0</v>
      </c>
      <c r="AB1009" t="str">
        <f ca="1">IF(OR(ISBLANK(K1009),ISBLANK(Q1009),K1009="",Q1009=""),"",IF(K1009=Q1009,1,0))</f>
        <v/>
      </c>
      <c r="AC1009" s="23" t="str">
        <f t="shared" ca="1" si="15"/>
        <v/>
      </c>
    </row>
    <row r="1010" spans="1:29" x14ac:dyDescent="0.25">
      <c r="A1010" s="23">
        <v>1009</v>
      </c>
      <c r="B1010">
        <v>507</v>
      </c>
      <c r="C1010" t="str">
        <f ca="1">IFERROR(VLOOKUP($B1010,INDIRECT(nfl_game_result),MATCH(C$1,INDIRECT(nfl_game_result_header),0),FALSE),"error")</f>
        <v>2013_16_ATL@SFO</v>
      </c>
      <c r="D1010" t="str">
        <f ca="1">IFERROR(IF(ISBLANK(VLOOKUP($B1010,INDIRECT(nfl_game_result),MATCH(D$1,INDIRECT(nfl_game_result_header),0),FALSE)),"",VLOOKUP($B1010,INDIRECT(nfl_game_result),MATCH(D$1,INDIRECT(nfl_game_result_header),0),FALSE)),"error")</f>
        <v/>
      </c>
      <c r="E1010">
        <f ca="1">IFERROR(IF(ISBLANK(VLOOKUP($B1010,INDIRECT(nfl_game_result),MATCH(E$1,INDIRECT(nfl_game_result_header),0),FALSE)),"",VLOOKUP($B1010,INDIRECT(nfl_game_result),MATCH(E$1,INDIRECT(nfl_game_result_header),0),FALSE)),"error")</f>
        <v>-11.5</v>
      </c>
      <c r="F1010" s="23" t="str">
        <f ca="1">IFERROR(IF(ISBLANK(VLOOKUP($B1010,INDIRECT(nfl_game_result),MATCH(F$1,INDIRECT(nfl_game_result_header),0),FALSE)),"",VLOOKUP($B1010,INDIRECT(nfl_game_result),MATCH(F$1,INDIRECT(nfl_game_result_header),0),FALSE)),"error")</f>
        <v/>
      </c>
      <c r="G1010" s="23" t="str">
        <f ca="1">IFERROR(IF(ISBLANK(VLOOKUP($B1010,INDIRECT(nfl_game_result),MATCH(G$1,INDIRECT(nfl_game_result_header),0),FALSE)),"",VLOOKUP($B1010,INDIRECT(nfl_game_result),MATCH(G$1,INDIRECT(nfl_game_result_header),0),FALSE)),"error")</f>
        <v/>
      </c>
      <c r="H1010">
        <f ca="1">IFERROR(IF(ISBLANK(VLOOKUP($B1010,INDIRECT(nfl_game_result),MATCH(H$1,INDIRECT(nfl_game_result_header),0),FALSE)),"",VLOOKUP($B1010,INDIRECT(nfl_game_result),MATCH(H$1,INDIRECT(nfl_game_result_header),0),FALSE)),"error")</f>
        <v>34</v>
      </c>
      <c r="I1010">
        <f ca="1">IFERROR(IF(ISBLANK(VLOOKUP($B1010,INDIRECT(nfl_game_result),MATCH(I$1,INDIRECT(nfl_game_result_header),0),FALSE)),"",VLOOKUP($B1010,INDIRECT(nfl_game_result),MATCH(I$1,INDIRECT(nfl_game_result_header),0),FALSE)),"error")</f>
        <v>24</v>
      </c>
      <c r="J1010" t="str">
        <f ca="1">IFERROR(IF(ISBLANK(VLOOKUP($B1010,INDIRECT(nfl_game_result),MATCH(J$1,INDIRECT(nfl_game_result_header),0),FALSE)),"",VLOOKUP($B1010,INDIRECT(nfl_game_result),MATCH(J$1,INDIRECT(nfl_game_result_header),0),FALSE)),"error")</f>
        <v>ATL</v>
      </c>
      <c r="K1010" t="str">
        <f ca="1">IFERROR(IF(ISBLANK(VLOOKUP($B1010,INDIRECT(nfl_game_result),MATCH(K$1,INDIRECT(nfl_game_result_header),0),FALSE)),"",VLOOKUP($B1010,INDIRECT(nfl_game_result),MATCH(K$1,INDIRECT(nfl_game_result_header),0),FALSE)),"error")</f>
        <v>SFO</v>
      </c>
      <c r="L1010" s="23" t="str">
        <f ca="1">IFERROR(IF(ISBLANK(VLOOKUP($B1010,INDIRECT(nfl_game_result),MATCH(L$1,INDIRECT(nfl_game_result_header),0),FALSE)),"",VLOOKUP($B1010,INDIRECT(nfl_game_result),MATCH(L$1,INDIRECT(nfl_game_result_header),0),FALSE)),"error")</f>
        <v/>
      </c>
      <c r="M1010" t="s">
        <v>16</v>
      </c>
      <c r="N1010">
        <v>-12</v>
      </c>
      <c r="O1010" t="s">
        <v>333</v>
      </c>
      <c r="V1010" s="23" t="s">
        <v>416</v>
      </c>
      <c r="W1010">
        <f ca="1">VALUE(LEFT(C1010, 4))</f>
        <v>2013</v>
      </c>
      <c r="X1010">
        <f ca="1">VALUE(MID(C1010,6,FIND("_",C1010,6)-6))</f>
        <v>16</v>
      </c>
      <c r="Y1010" t="str">
        <f ca="1">IF(NOT(OR(ISBLANK(D1010),ISBLANK(E1010),D1010="",E1010="")),D1010-E1010,"")</f>
        <v/>
      </c>
      <c r="Z1010" t="str">
        <f ca="1">IF(OR(NOT(ISNUMBER(D1010)),ISBLANK(D1010),D1010="",ISBLANK(N1010)),"",ABS(D1010-N1010))</f>
        <v/>
      </c>
      <c r="AA1010">
        <f ca="1">IF(OR(ISBLANK(J1010),ISBLANK(O1010),J1010="",O1010=""),"",IF(J1010=O1010,1,0))</f>
        <v>0</v>
      </c>
      <c r="AB1010" t="str">
        <f ca="1">IF(OR(ISBLANK(K1010),ISBLANK(Q1010),K1010="",Q1010=""),"",IF(K1010=Q1010,1,0))</f>
        <v/>
      </c>
      <c r="AC1010" s="23" t="str">
        <f t="shared" ca="1" si="15"/>
        <v/>
      </c>
    </row>
    <row r="1011" spans="1:29" x14ac:dyDescent="0.25">
      <c r="A1011" s="23">
        <v>1010</v>
      </c>
      <c r="B1011">
        <v>492</v>
      </c>
      <c r="C1011" t="str">
        <f ca="1">IFERROR(VLOOKUP($B1011,INDIRECT(nfl_game_result),MATCH(C$1,INDIRECT(nfl_game_result_header),0),FALSE),"error")</f>
        <v>2013_16_MIA@BUF</v>
      </c>
      <c r="D1011" t="str">
        <f ca="1">IFERROR(IF(ISBLANK(VLOOKUP($B1011,INDIRECT(nfl_game_result),MATCH(D$1,INDIRECT(nfl_game_result_header),0),FALSE)),"",VLOOKUP($B1011,INDIRECT(nfl_game_result),MATCH(D$1,INDIRECT(nfl_game_result_header),0),FALSE)),"error")</f>
        <v/>
      </c>
      <c r="E1011">
        <f ca="1">IFERROR(IF(ISBLANK(VLOOKUP($B1011,INDIRECT(nfl_game_result),MATCH(E$1,INDIRECT(nfl_game_result_header),0),FALSE)),"",VLOOKUP($B1011,INDIRECT(nfl_game_result),MATCH(E$1,INDIRECT(nfl_game_result_header),0),FALSE)),"error")</f>
        <v>2.5</v>
      </c>
      <c r="F1011" s="23" t="str">
        <f ca="1">IFERROR(IF(ISBLANK(VLOOKUP($B1011,INDIRECT(nfl_game_result),MATCH(F$1,INDIRECT(nfl_game_result_header),0),FALSE)),"",VLOOKUP($B1011,INDIRECT(nfl_game_result),MATCH(F$1,INDIRECT(nfl_game_result_header),0),FALSE)),"error")</f>
        <v/>
      </c>
      <c r="G1011" s="23" t="str">
        <f ca="1">IFERROR(IF(ISBLANK(VLOOKUP($B1011,INDIRECT(nfl_game_result),MATCH(G$1,INDIRECT(nfl_game_result_header),0),FALSE)),"",VLOOKUP($B1011,INDIRECT(nfl_game_result),MATCH(G$1,INDIRECT(nfl_game_result_header),0),FALSE)),"error")</f>
        <v/>
      </c>
      <c r="H1011">
        <f ca="1">IFERROR(IF(ISBLANK(VLOOKUP($B1011,INDIRECT(nfl_game_result),MATCH(H$1,INDIRECT(nfl_game_result_header),0),FALSE)),"",VLOOKUP($B1011,INDIRECT(nfl_game_result),MATCH(H$1,INDIRECT(nfl_game_result_header),0),FALSE)),"error")</f>
        <v>19</v>
      </c>
      <c r="I1011">
        <f ca="1">IFERROR(IF(ISBLANK(VLOOKUP($B1011,INDIRECT(nfl_game_result),MATCH(I$1,INDIRECT(nfl_game_result_header),0),FALSE)),"",VLOOKUP($B1011,INDIRECT(nfl_game_result),MATCH(I$1,INDIRECT(nfl_game_result_header),0),FALSE)),"error")</f>
        <v>0</v>
      </c>
      <c r="J1011" t="str">
        <f ca="1">IFERROR(IF(ISBLANK(VLOOKUP($B1011,INDIRECT(nfl_game_result),MATCH(J$1,INDIRECT(nfl_game_result_header),0),FALSE)),"",VLOOKUP($B1011,INDIRECT(nfl_game_result),MATCH(J$1,INDIRECT(nfl_game_result_header),0),FALSE)),"error")</f>
        <v>BUF</v>
      </c>
      <c r="K1011" t="str">
        <f ca="1">IFERROR(IF(ISBLANK(VLOOKUP($B1011,INDIRECT(nfl_game_result),MATCH(K$1,INDIRECT(nfl_game_result_header),0),FALSE)),"",VLOOKUP($B1011,INDIRECT(nfl_game_result),MATCH(K$1,INDIRECT(nfl_game_result_header),0),FALSE)),"error")</f>
        <v>BUF</v>
      </c>
      <c r="L1011" s="23" t="str">
        <f ca="1">IFERROR(IF(ISBLANK(VLOOKUP($B1011,INDIRECT(nfl_game_result),MATCH(L$1,INDIRECT(nfl_game_result_header),0),FALSE)),"",VLOOKUP($B1011,INDIRECT(nfl_game_result),MATCH(L$1,INDIRECT(nfl_game_result_header),0),FALSE)),"error")</f>
        <v/>
      </c>
      <c r="M1011" t="s">
        <v>14</v>
      </c>
      <c r="N1011">
        <v>3.5</v>
      </c>
      <c r="O1011" t="s">
        <v>79</v>
      </c>
      <c r="V1011" s="23" t="s">
        <v>416</v>
      </c>
      <c r="W1011">
        <f ca="1">VALUE(LEFT(C1011, 4))</f>
        <v>2013</v>
      </c>
      <c r="X1011">
        <f ca="1">VALUE(MID(C1011,6,FIND("_",C1011,6)-6))</f>
        <v>16</v>
      </c>
      <c r="Y1011" t="str">
        <f ca="1">IF(NOT(OR(ISBLANK(D1011),ISBLANK(E1011),D1011="",E1011="")),D1011-E1011,"")</f>
        <v/>
      </c>
      <c r="Z1011" t="str">
        <f ca="1">IF(OR(NOT(ISNUMBER(D1011)),ISBLANK(D1011),D1011="",ISBLANK(N1011)),"",ABS(D1011-N1011))</f>
        <v/>
      </c>
      <c r="AA1011">
        <f ca="1">IF(OR(ISBLANK(J1011),ISBLANK(O1011),J1011="",O1011=""),"",IF(J1011=O1011,1,0))</f>
        <v>0</v>
      </c>
      <c r="AB1011" t="str">
        <f ca="1">IF(OR(ISBLANK(K1011),ISBLANK(Q1011),K1011="",Q1011=""),"",IF(K1011=Q1011,1,0))</f>
        <v/>
      </c>
      <c r="AC1011" s="23" t="str">
        <f t="shared" ca="1" si="15"/>
        <v/>
      </c>
    </row>
    <row r="1012" spans="1:29" x14ac:dyDescent="0.25">
      <c r="A1012" s="23">
        <v>1011</v>
      </c>
      <c r="B1012">
        <v>493</v>
      </c>
      <c r="C1012" t="str">
        <f ca="1">IFERROR(VLOOKUP($B1012,INDIRECT(nfl_game_result),MATCH(C$1,INDIRECT(nfl_game_result_header),0),FALSE),"error")</f>
        <v>2013_16_MIN@CIN</v>
      </c>
      <c r="D1012" t="str">
        <f ca="1">IFERROR(IF(ISBLANK(VLOOKUP($B1012,INDIRECT(nfl_game_result),MATCH(D$1,INDIRECT(nfl_game_result_header),0),FALSE)),"",VLOOKUP($B1012,INDIRECT(nfl_game_result),MATCH(D$1,INDIRECT(nfl_game_result_header),0),FALSE)),"error")</f>
        <v/>
      </c>
      <c r="E1012">
        <f ca="1">IFERROR(IF(ISBLANK(VLOOKUP($B1012,INDIRECT(nfl_game_result),MATCH(E$1,INDIRECT(nfl_game_result_header),0),FALSE)),"",VLOOKUP($B1012,INDIRECT(nfl_game_result),MATCH(E$1,INDIRECT(nfl_game_result_header),0),FALSE)),"error")</f>
        <v>-7.5</v>
      </c>
      <c r="F1012" s="23" t="str">
        <f ca="1">IFERROR(IF(ISBLANK(VLOOKUP($B1012,INDIRECT(nfl_game_result),MATCH(F$1,INDIRECT(nfl_game_result_header),0),FALSE)),"",VLOOKUP($B1012,INDIRECT(nfl_game_result),MATCH(F$1,INDIRECT(nfl_game_result_header),0),FALSE)),"error")</f>
        <v/>
      </c>
      <c r="G1012" s="23" t="str">
        <f ca="1">IFERROR(IF(ISBLANK(VLOOKUP($B1012,INDIRECT(nfl_game_result),MATCH(G$1,INDIRECT(nfl_game_result_header),0),FALSE)),"",VLOOKUP($B1012,INDIRECT(nfl_game_result),MATCH(G$1,INDIRECT(nfl_game_result_header),0),FALSE)),"error")</f>
        <v/>
      </c>
      <c r="H1012">
        <f ca="1">IFERROR(IF(ISBLANK(VLOOKUP($B1012,INDIRECT(nfl_game_result),MATCH(H$1,INDIRECT(nfl_game_result_header),0),FALSE)),"",VLOOKUP($B1012,INDIRECT(nfl_game_result),MATCH(H$1,INDIRECT(nfl_game_result_header),0),FALSE)),"error")</f>
        <v>42</v>
      </c>
      <c r="I1012">
        <f ca="1">IFERROR(IF(ISBLANK(VLOOKUP($B1012,INDIRECT(nfl_game_result),MATCH(I$1,INDIRECT(nfl_game_result_header),0),FALSE)),"",VLOOKUP($B1012,INDIRECT(nfl_game_result),MATCH(I$1,INDIRECT(nfl_game_result_header),0),FALSE)),"error")</f>
        <v>14</v>
      </c>
      <c r="J1012" t="str">
        <f ca="1">IFERROR(IF(ISBLANK(VLOOKUP($B1012,INDIRECT(nfl_game_result),MATCH(J$1,INDIRECT(nfl_game_result_header),0),FALSE)),"",VLOOKUP($B1012,INDIRECT(nfl_game_result),MATCH(J$1,INDIRECT(nfl_game_result_header),0),FALSE)),"error")</f>
        <v>CIN</v>
      </c>
      <c r="K1012" t="str">
        <f ca="1">IFERROR(IF(ISBLANK(VLOOKUP($B1012,INDIRECT(nfl_game_result),MATCH(K$1,INDIRECT(nfl_game_result_header),0),FALSE)),"",VLOOKUP($B1012,INDIRECT(nfl_game_result),MATCH(K$1,INDIRECT(nfl_game_result_header),0),FALSE)),"error")</f>
        <v>CIN</v>
      </c>
      <c r="L1012" s="23" t="str">
        <f ca="1">IFERROR(IF(ISBLANK(VLOOKUP($B1012,INDIRECT(nfl_game_result),MATCH(L$1,INDIRECT(nfl_game_result_header),0),FALSE)),"",VLOOKUP($B1012,INDIRECT(nfl_game_result),MATCH(L$1,INDIRECT(nfl_game_result_header),0),FALSE)),"error")</f>
        <v/>
      </c>
      <c r="M1012" t="s">
        <v>14</v>
      </c>
      <c r="N1012">
        <v>-5.5</v>
      </c>
      <c r="O1012" t="s">
        <v>80</v>
      </c>
      <c r="V1012" s="23" t="s">
        <v>416</v>
      </c>
      <c r="W1012">
        <f ca="1">VALUE(LEFT(C1012, 4))</f>
        <v>2013</v>
      </c>
      <c r="X1012">
        <f ca="1">VALUE(MID(C1012,6,FIND("_",C1012,6)-6))</f>
        <v>16</v>
      </c>
      <c r="Y1012" t="str">
        <f ca="1">IF(NOT(OR(ISBLANK(D1012),ISBLANK(E1012),D1012="",E1012="")),D1012-E1012,"")</f>
        <v/>
      </c>
      <c r="Z1012" t="str">
        <f ca="1">IF(OR(NOT(ISNUMBER(D1012)),ISBLANK(D1012),D1012="",ISBLANK(N1012)),"",ABS(D1012-N1012))</f>
        <v/>
      </c>
      <c r="AA1012">
        <f ca="1">IF(OR(ISBLANK(J1012),ISBLANK(O1012),J1012="",O1012=""),"",IF(J1012=O1012,1,0))</f>
        <v>0</v>
      </c>
      <c r="AB1012" t="str">
        <f ca="1">IF(OR(ISBLANK(K1012),ISBLANK(Q1012),K1012="",Q1012=""),"",IF(K1012=Q1012,1,0))</f>
        <v/>
      </c>
      <c r="AC1012" s="23" t="str">
        <f t="shared" ca="1" si="15"/>
        <v/>
      </c>
    </row>
    <row r="1013" spans="1:29" x14ac:dyDescent="0.25">
      <c r="A1013" s="23">
        <v>1012</v>
      </c>
      <c r="B1013">
        <v>494</v>
      </c>
      <c r="C1013" t="str">
        <f ca="1">IFERROR(VLOOKUP($B1013,INDIRECT(nfl_game_result),MATCH(C$1,INDIRECT(nfl_game_result_header),0),FALSE),"error")</f>
        <v>2013_16_CLE@NYJ</v>
      </c>
      <c r="D1013" t="str">
        <f ca="1">IFERROR(IF(ISBLANK(VLOOKUP($B1013,INDIRECT(nfl_game_result),MATCH(D$1,INDIRECT(nfl_game_result_header),0),FALSE)),"",VLOOKUP($B1013,INDIRECT(nfl_game_result),MATCH(D$1,INDIRECT(nfl_game_result_header),0),FALSE)),"error")</f>
        <v/>
      </c>
      <c r="E1013">
        <f ca="1">IFERROR(IF(ISBLANK(VLOOKUP($B1013,INDIRECT(nfl_game_result),MATCH(E$1,INDIRECT(nfl_game_result_header),0),FALSE)),"",VLOOKUP($B1013,INDIRECT(nfl_game_result),MATCH(E$1,INDIRECT(nfl_game_result_header),0),FALSE)),"error")</f>
        <v>-2.5</v>
      </c>
      <c r="F1013" s="23" t="str">
        <f ca="1">IFERROR(IF(ISBLANK(VLOOKUP($B1013,INDIRECT(nfl_game_result),MATCH(F$1,INDIRECT(nfl_game_result_header),0),FALSE)),"",VLOOKUP($B1013,INDIRECT(nfl_game_result),MATCH(F$1,INDIRECT(nfl_game_result_header),0),FALSE)),"error")</f>
        <v/>
      </c>
      <c r="G1013" s="23" t="str">
        <f ca="1">IFERROR(IF(ISBLANK(VLOOKUP($B1013,INDIRECT(nfl_game_result),MATCH(G$1,INDIRECT(nfl_game_result_header),0),FALSE)),"",VLOOKUP($B1013,INDIRECT(nfl_game_result),MATCH(G$1,INDIRECT(nfl_game_result_header),0),FALSE)),"error")</f>
        <v/>
      </c>
      <c r="H1013">
        <f ca="1">IFERROR(IF(ISBLANK(VLOOKUP($B1013,INDIRECT(nfl_game_result),MATCH(H$1,INDIRECT(nfl_game_result_header),0),FALSE)),"",VLOOKUP($B1013,INDIRECT(nfl_game_result),MATCH(H$1,INDIRECT(nfl_game_result_header),0),FALSE)),"error")</f>
        <v>24</v>
      </c>
      <c r="I1013">
        <f ca="1">IFERROR(IF(ISBLANK(VLOOKUP($B1013,INDIRECT(nfl_game_result),MATCH(I$1,INDIRECT(nfl_game_result_header),0),FALSE)),"",VLOOKUP($B1013,INDIRECT(nfl_game_result),MATCH(I$1,INDIRECT(nfl_game_result_header),0),FALSE)),"error")</f>
        <v>13</v>
      </c>
      <c r="J1013" t="str">
        <f ca="1">IFERROR(IF(ISBLANK(VLOOKUP($B1013,INDIRECT(nfl_game_result),MATCH(J$1,INDIRECT(nfl_game_result_header),0),FALSE)),"",VLOOKUP($B1013,INDIRECT(nfl_game_result),MATCH(J$1,INDIRECT(nfl_game_result_header),0),FALSE)),"error")</f>
        <v>NYJ</v>
      </c>
      <c r="K1013" t="str">
        <f ca="1">IFERROR(IF(ISBLANK(VLOOKUP($B1013,INDIRECT(nfl_game_result),MATCH(K$1,INDIRECT(nfl_game_result_header),0),FALSE)),"",VLOOKUP($B1013,INDIRECT(nfl_game_result),MATCH(K$1,INDIRECT(nfl_game_result_header),0),FALSE)),"error")</f>
        <v>NYJ</v>
      </c>
      <c r="L1013" s="23" t="str">
        <f ca="1">IFERROR(IF(ISBLANK(VLOOKUP($B1013,INDIRECT(nfl_game_result),MATCH(L$1,INDIRECT(nfl_game_result_header),0),FALSE)),"",VLOOKUP($B1013,INDIRECT(nfl_game_result),MATCH(L$1,INDIRECT(nfl_game_result_header),0),FALSE)),"error")</f>
        <v/>
      </c>
      <c r="M1013" t="s">
        <v>14</v>
      </c>
      <c r="N1013">
        <v>-3</v>
      </c>
      <c r="O1013" t="s">
        <v>84</v>
      </c>
      <c r="V1013" s="23" t="s">
        <v>416</v>
      </c>
      <c r="W1013">
        <f ca="1">VALUE(LEFT(C1013, 4))</f>
        <v>2013</v>
      </c>
      <c r="X1013">
        <f ca="1">VALUE(MID(C1013,6,FIND("_",C1013,6)-6))</f>
        <v>16</v>
      </c>
      <c r="Y1013" t="str">
        <f ca="1">IF(NOT(OR(ISBLANK(D1013),ISBLANK(E1013),D1013="",E1013="")),D1013-E1013,"")</f>
        <v/>
      </c>
      <c r="Z1013" t="str">
        <f ca="1">IF(OR(NOT(ISNUMBER(D1013)),ISBLANK(D1013),D1013="",ISBLANK(N1013)),"",ABS(D1013-N1013))</f>
        <v/>
      </c>
      <c r="AA1013">
        <f ca="1">IF(OR(ISBLANK(J1013),ISBLANK(O1013),J1013="",O1013=""),"",IF(J1013=O1013,1,0))</f>
        <v>1</v>
      </c>
      <c r="AB1013" t="str">
        <f ca="1">IF(OR(ISBLANK(K1013),ISBLANK(Q1013),K1013="",Q1013=""),"",IF(K1013=Q1013,1,0))</f>
        <v/>
      </c>
      <c r="AC1013" s="23" t="str">
        <f t="shared" ca="1" si="15"/>
        <v/>
      </c>
    </row>
    <row r="1014" spans="1:29" x14ac:dyDescent="0.25">
      <c r="A1014" s="23">
        <v>1013</v>
      </c>
      <c r="B1014">
        <v>495</v>
      </c>
      <c r="C1014" t="str">
        <f ca="1">IFERROR(VLOOKUP($B1014,INDIRECT(nfl_game_result),MATCH(C$1,INDIRECT(nfl_game_result_header),0),FALSE),"error")</f>
        <v>2013_16_DAL@WAS</v>
      </c>
      <c r="D1014" t="str">
        <f ca="1">IFERROR(IF(ISBLANK(VLOOKUP($B1014,INDIRECT(nfl_game_result),MATCH(D$1,INDIRECT(nfl_game_result_header),0),FALSE)),"",VLOOKUP($B1014,INDIRECT(nfl_game_result),MATCH(D$1,INDIRECT(nfl_game_result_header),0),FALSE)),"error")</f>
        <v/>
      </c>
      <c r="E1014">
        <f ca="1">IFERROR(IF(ISBLANK(VLOOKUP($B1014,INDIRECT(nfl_game_result),MATCH(E$1,INDIRECT(nfl_game_result_header),0),FALSE)),"",VLOOKUP($B1014,INDIRECT(nfl_game_result),MATCH(E$1,INDIRECT(nfl_game_result_header),0),FALSE)),"error")</f>
        <v>3.5</v>
      </c>
      <c r="F1014" s="23" t="str">
        <f ca="1">IFERROR(IF(ISBLANK(VLOOKUP($B1014,INDIRECT(nfl_game_result),MATCH(F$1,INDIRECT(nfl_game_result_header),0),FALSE)),"",VLOOKUP($B1014,INDIRECT(nfl_game_result),MATCH(F$1,INDIRECT(nfl_game_result_header),0),FALSE)),"error")</f>
        <v/>
      </c>
      <c r="G1014" s="23" t="str">
        <f ca="1">IFERROR(IF(ISBLANK(VLOOKUP($B1014,INDIRECT(nfl_game_result),MATCH(G$1,INDIRECT(nfl_game_result_header),0),FALSE)),"",VLOOKUP($B1014,INDIRECT(nfl_game_result),MATCH(G$1,INDIRECT(nfl_game_result_header),0),FALSE)),"error")</f>
        <v/>
      </c>
      <c r="H1014">
        <f ca="1">IFERROR(IF(ISBLANK(VLOOKUP($B1014,INDIRECT(nfl_game_result),MATCH(H$1,INDIRECT(nfl_game_result_header),0),FALSE)),"",VLOOKUP($B1014,INDIRECT(nfl_game_result),MATCH(H$1,INDIRECT(nfl_game_result_header),0),FALSE)),"error")</f>
        <v>23</v>
      </c>
      <c r="I1014">
        <f ca="1">IFERROR(IF(ISBLANK(VLOOKUP($B1014,INDIRECT(nfl_game_result),MATCH(I$1,INDIRECT(nfl_game_result_header),0),FALSE)),"",VLOOKUP($B1014,INDIRECT(nfl_game_result),MATCH(I$1,INDIRECT(nfl_game_result_header),0),FALSE)),"error")</f>
        <v>24</v>
      </c>
      <c r="J1014" t="str">
        <f ca="1">IFERROR(IF(ISBLANK(VLOOKUP($B1014,INDIRECT(nfl_game_result),MATCH(J$1,INDIRECT(nfl_game_result_header),0),FALSE)),"",VLOOKUP($B1014,INDIRECT(nfl_game_result),MATCH(J$1,INDIRECT(nfl_game_result_header),0),FALSE)),"error")</f>
        <v>WAS</v>
      </c>
      <c r="K1014" t="str">
        <f ca="1">IFERROR(IF(ISBLANK(VLOOKUP($B1014,INDIRECT(nfl_game_result),MATCH(K$1,INDIRECT(nfl_game_result_header),0),FALSE)),"",VLOOKUP($B1014,INDIRECT(nfl_game_result),MATCH(K$1,INDIRECT(nfl_game_result_header),0),FALSE)),"error")</f>
        <v>DAL</v>
      </c>
      <c r="L1014" s="23" t="str">
        <f ca="1">IFERROR(IF(ISBLANK(VLOOKUP($B1014,INDIRECT(nfl_game_result),MATCH(L$1,INDIRECT(nfl_game_result_header),0),FALSE)),"",VLOOKUP($B1014,INDIRECT(nfl_game_result),MATCH(L$1,INDIRECT(nfl_game_result_header),0),FALSE)),"error")</f>
        <v/>
      </c>
      <c r="M1014" t="s">
        <v>14</v>
      </c>
      <c r="N1014">
        <v>1.5</v>
      </c>
      <c r="O1014" t="s">
        <v>94</v>
      </c>
      <c r="V1014" s="23" t="s">
        <v>416</v>
      </c>
      <c r="W1014">
        <f ca="1">VALUE(LEFT(C1014, 4))</f>
        <v>2013</v>
      </c>
      <c r="X1014">
        <f ca="1">VALUE(MID(C1014,6,FIND("_",C1014,6)-6))</f>
        <v>16</v>
      </c>
      <c r="Y1014" t="str">
        <f ca="1">IF(NOT(OR(ISBLANK(D1014),ISBLANK(E1014),D1014="",E1014="")),D1014-E1014,"")</f>
        <v/>
      </c>
      <c r="Z1014" t="str">
        <f ca="1">IF(OR(NOT(ISNUMBER(D1014)),ISBLANK(D1014),D1014="",ISBLANK(N1014)),"",ABS(D1014-N1014))</f>
        <v/>
      </c>
      <c r="AA1014">
        <f ca="1">IF(OR(ISBLANK(J1014),ISBLANK(O1014),J1014="",O1014=""),"",IF(J1014=O1014,1,0))</f>
        <v>1</v>
      </c>
      <c r="AB1014" t="str">
        <f ca="1">IF(OR(ISBLANK(K1014),ISBLANK(Q1014),K1014="",Q1014=""),"",IF(K1014=Q1014,1,0))</f>
        <v/>
      </c>
      <c r="AC1014" s="23" t="str">
        <f t="shared" ca="1" si="15"/>
        <v/>
      </c>
    </row>
    <row r="1015" spans="1:29" x14ac:dyDescent="0.25">
      <c r="A1015" s="23">
        <v>1014</v>
      </c>
      <c r="B1015">
        <v>496</v>
      </c>
      <c r="C1015" t="str">
        <f ca="1">IFERROR(VLOOKUP($B1015,INDIRECT(nfl_game_result),MATCH(C$1,INDIRECT(nfl_game_result_header),0),FALSE),"error")</f>
        <v>2013_16_DEN@HOU</v>
      </c>
      <c r="D1015" t="str">
        <f ca="1">IFERROR(IF(ISBLANK(VLOOKUP($B1015,INDIRECT(nfl_game_result),MATCH(D$1,INDIRECT(nfl_game_result_header),0),FALSE)),"",VLOOKUP($B1015,INDIRECT(nfl_game_result),MATCH(D$1,INDIRECT(nfl_game_result_header),0),FALSE)),"error")</f>
        <v/>
      </c>
      <c r="E1015">
        <f ca="1">IFERROR(IF(ISBLANK(VLOOKUP($B1015,INDIRECT(nfl_game_result),MATCH(E$1,INDIRECT(nfl_game_result_header),0),FALSE)),"",VLOOKUP($B1015,INDIRECT(nfl_game_result),MATCH(E$1,INDIRECT(nfl_game_result_header),0),FALSE)),"error")</f>
        <v>11.5</v>
      </c>
      <c r="F1015" s="23" t="str">
        <f ca="1">IFERROR(IF(ISBLANK(VLOOKUP($B1015,INDIRECT(nfl_game_result),MATCH(F$1,INDIRECT(nfl_game_result_header),0),FALSE)),"",VLOOKUP($B1015,INDIRECT(nfl_game_result),MATCH(F$1,INDIRECT(nfl_game_result_header),0),FALSE)),"error")</f>
        <v/>
      </c>
      <c r="G1015" s="23" t="str">
        <f ca="1">IFERROR(IF(ISBLANK(VLOOKUP($B1015,INDIRECT(nfl_game_result),MATCH(G$1,INDIRECT(nfl_game_result_header),0),FALSE)),"",VLOOKUP($B1015,INDIRECT(nfl_game_result),MATCH(G$1,INDIRECT(nfl_game_result_header),0),FALSE)),"error")</f>
        <v/>
      </c>
      <c r="H1015">
        <f ca="1">IFERROR(IF(ISBLANK(VLOOKUP($B1015,INDIRECT(nfl_game_result),MATCH(H$1,INDIRECT(nfl_game_result_header),0),FALSE)),"",VLOOKUP($B1015,INDIRECT(nfl_game_result),MATCH(H$1,INDIRECT(nfl_game_result_header),0),FALSE)),"error")</f>
        <v>13</v>
      </c>
      <c r="I1015">
        <f ca="1">IFERROR(IF(ISBLANK(VLOOKUP($B1015,INDIRECT(nfl_game_result),MATCH(I$1,INDIRECT(nfl_game_result_header),0),FALSE)),"",VLOOKUP($B1015,INDIRECT(nfl_game_result),MATCH(I$1,INDIRECT(nfl_game_result_header),0),FALSE)),"error")</f>
        <v>37</v>
      </c>
      <c r="J1015" t="str">
        <f ca="1">IFERROR(IF(ISBLANK(VLOOKUP($B1015,INDIRECT(nfl_game_result),MATCH(J$1,INDIRECT(nfl_game_result_header),0),FALSE)),"",VLOOKUP($B1015,INDIRECT(nfl_game_result),MATCH(J$1,INDIRECT(nfl_game_result_header),0),FALSE)),"error")</f>
        <v>DEN</v>
      </c>
      <c r="K1015" t="str">
        <f ca="1">IFERROR(IF(ISBLANK(VLOOKUP($B1015,INDIRECT(nfl_game_result),MATCH(K$1,INDIRECT(nfl_game_result_header),0),FALSE)),"",VLOOKUP($B1015,INDIRECT(nfl_game_result),MATCH(K$1,INDIRECT(nfl_game_result_header),0),FALSE)),"error")</f>
        <v>DEN</v>
      </c>
      <c r="L1015" s="23" t="str">
        <f ca="1">IFERROR(IF(ISBLANK(VLOOKUP($B1015,INDIRECT(nfl_game_result),MATCH(L$1,INDIRECT(nfl_game_result_header),0),FALSE)),"",VLOOKUP($B1015,INDIRECT(nfl_game_result),MATCH(L$1,INDIRECT(nfl_game_result_header),0),FALSE)),"error")</f>
        <v/>
      </c>
      <c r="M1015" t="s">
        <v>14</v>
      </c>
      <c r="N1015">
        <v>10.5</v>
      </c>
      <c r="O1015" t="s">
        <v>72</v>
      </c>
      <c r="V1015" s="23" t="s">
        <v>416</v>
      </c>
      <c r="W1015">
        <f ca="1">VALUE(LEFT(C1015, 4))</f>
        <v>2013</v>
      </c>
      <c r="X1015">
        <f ca="1">VALUE(MID(C1015,6,FIND("_",C1015,6)-6))</f>
        <v>16</v>
      </c>
      <c r="Y1015" t="str">
        <f ca="1">IF(NOT(OR(ISBLANK(D1015),ISBLANK(E1015),D1015="",E1015="")),D1015-E1015,"")</f>
        <v/>
      </c>
      <c r="Z1015" t="str">
        <f ca="1">IF(OR(NOT(ISNUMBER(D1015)),ISBLANK(D1015),D1015="",ISBLANK(N1015)),"",ABS(D1015-N1015))</f>
        <v/>
      </c>
      <c r="AA1015">
        <f ca="1">IF(OR(ISBLANK(J1015),ISBLANK(O1015),J1015="",O1015=""),"",IF(J1015=O1015,1,0))</f>
        <v>1</v>
      </c>
      <c r="AB1015" t="str">
        <f ca="1">IF(OR(ISBLANK(K1015),ISBLANK(Q1015),K1015="",Q1015=""),"",IF(K1015=Q1015,1,0))</f>
        <v/>
      </c>
      <c r="AC1015" s="23" t="str">
        <f t="shared" ca="1" si="15"/>
        <v/>
      </c>
    </row>
    <row r="1016" spans="1:29" x14ac:dyDescent="0.25">
      <c r="A1016" s="23">
        <v>1015</v>
      </c>
      <c r="B1016">
        <v>497</v>
      </c>
      <c r="C1016" t="str">
        <f ca="1">IFERROR(VLOOKUP($B1016,INDIRECT(nfl_game_result),MATCH(C$1,INDIRECT(nfl_game_result_header),0),FALSE),"error")</f>
        <v>2013_16_TEN@JAX</v>
      </c>
      <c r="D1016" t="str">
        <f ca="1">IFERROR(IF(ISBLANK(VLOOKUP($B1016,INDIRECT(nfl_game_result),MATCH(D$1,INDIRECT(nfl_game_result_header),0),FALSE)),"",VLOOKUP($B1016,INDIRECT(nfl_game_result),MATCH(D$1,INDIRECT(nfl_game_result_header),0),FALSE)),"error")</f>
        <v/>
      </c>
      <c r="E1016">
        <f ca="1">IFERROR(IF(ISBLANK(VLOOKUP($B1016,INDIRECT(nfl_game_result),MATCH(E$1,INDIRECT(nfl_game_result_header),0),FALSE)),"",VLOOKUP($B1016,INDIRECT(nfl_game_result),MATCH(E$1,INDIRECT(nfl_game_result_header),0),FALSE)),"error")</f>
        <v>5.5</v>
      </c>
      <c r="F1016" s="23" t="str">
        <f ca="1">IFERROR(IF(ISBLANK(VLOOKUP($B1016,INDIRECT(nfl_game_result),MATCH(F$1,INDIRECT(nfl_game_result_header),0),FALSE)),"",VLOOKUP($B1016,INDIRECT(nfl_game_result),MATCH(F$1,INDIRECT(nfl_game_result_header),0),FALSE)),"error")</f>
        <v/>
      </c>
      <c r="G1016" s="23" t="str">
        <f ca="1">IFERROR(IF(ISBLANK(VLOOKUP($B1016,INDIRECT(nfl_game_result),MATCH(G$1,INDIRECT(nfl_game_result_header),0),FALSE)),"",VLOOKUP($B1016,INDIRECT(nfl_game_result),MATCH(G$1,INDIRECT(nfl_game_result_header),0),FALSE)),"error")</f>
        <v/>
      </c>
      <c r="H1016">
        <f ca="1">IFERROR(IF(ISBLANK(VLOOKUP($B1016,INDIRECT(nfl_game_result),MATCH(H$1,INDIRECT(nfl_game_result_header),0),FALSE)),"",VLOOKUP($B1016,INDIRECT(nfl_game_result),MATCH(H$1,INDIRECT(nfl_game_result_header),0),FALSE)),"error")</f>
        <v>16</v>
      </c>
      <c r="I1016">
        <f ca="1">IFERROR(IF(ISBLANK(VLOOKUP($B1016,INDIRECT(nfl_game_result),MATCH(I$1,INDIRECT(nfl_game_result_header),0),FALSE)),"",VLOOKUP($B1016,INDIRECT(nfl_game_result),MATCH(I$1,INDIRECT(nfl_game_result_header),0),FALSE)),"error")</f>
        <v>20</v>
      </c>
      <c r="J1016" t="str">
        <f ca="1">IFERROR(IF(ISBLANK(VLOOKUP($B1016,INDIRECT(nfl_game_result),MATCH(J$1,INDIRECT(nfl_game_result_header),0),FALSE)),"",VLOOKUP($B1016,INDIRECT(nfl_game_result),MATCH(J$1,INDIRECT(nfl_game_result_header),0),FALSE)),"error")</f>
        <v>JAX</v>
      </c>
      <c r="K1016" t="str">
        <f ca="1">IFERROR(IF(ISBLANK(VLOOKUP($B1016,INDIRECT(nfl_game_result),MATCH(K$1,INDIRECT(nfl_game_result_header),0),FALSE)),"",VLOOKUP($B1016,INDIRECT(nfl_game_result),MATCH(K$1,INDIRECT(nfl_game_result_header),0),FALSE)),"error")</f>
        <v>TEN</v>
      </c>
      <c r="L1016" s="23" t="str">
        <f ca="1">IFERROR(IF(ISBLANK(VLOOKUP($B1016,INDIRECT(nfl_game_result),MATCH(L$1,INDIRECT(nfl_game_result_header),0),FALSE)),"",VLOOKUP($B1016,INDIRECT(nfl_game_result),MATCH(L$1,INDIRECT(nfl_game_result_header),0),FALSE)),"error")</f>
        <v/>
      </c>
      <c r="M1016" t="s">
        <v>14</v>
      </c>
      <c r="N1016">
        <v>4.5</v>
      </c>
      <c r="O1016" t="s">
        <v>77</v>
      </c>
      <c r="V1016" s="23" t="s">
        <v>416</v>
      </c>
      <c r="W1016">
        <f ca="1">VALUE(LEFT(C1016, 4))</f>
        <v>2013</v>
      </c>
      <c r="X1016">
        <f ca="1">VALUE(MID(C1016,6,FIND("_",C1016,6)-6))</f>
        <v>16</v>
      </c>
      <c r="Y1016" t="str">
        <f ca="1">IF(NOT(OR(ISBLANK(D1016),ISBLANK(E1016),D1016="",E1016="")),D1016-E1016,"")</f>
        <v/>
      </c>
      <c r="Z1016" t="str">
        <f ca="1">IF(OR(NOT(ISNUMBER(D1016)),ISBLANK(D1016),D1016="",ISBLANK(N1016)),"",ABS(D1016-N1016))</f>
        <v/>
      </c>
      <c r="AA1016">
        <f ca="1">IF(OR(ISBLANK(J1016),ISBLANK(O1016),J1016="",O1016=""),"",IF(J1016=O1016,1,0))</f>
        <v>1</v>
      </c>
      <c r="AB1016" t="str">
        <f ca="1">IF(OR(ISBLANK(K1016),ISBLANK(Q1016),K1016="",Q1016=""),"",IF(K1016=Q1016,1,0))</f>
        <v/>
      </c>
      <c r="AC1016" s="23" t="str">
        <f t="shared" ca="1" si="15"/>
        <v/>
      </c>
    </row>
    <row r="1017" spans="1:29" x14ac:dyDescent="0.25">
      <c r="A1017" s="23">
        <v>1016</v>
      </c>
      <c r="B1017">
        <v>498</v>
      </c>
      <c r="C1017" t="str">
        <f ca="1">IFERROR(VLOOKUP($B1017,INDIRECT(nfl_game_result),MATCH(C$1,INDIRECT(nfl_game_result_header),0),FALSE),"error")</f>
        <v>2013_16_IND@KCY</v>
      </c>
      <c r="D1017" t="str">
        <f ca="1">IFERROR(IF(ISBLANK(VLOOKUP($B1017,INDIRECT(nfl_game_result),MATCH(D$1,INDIRECT(nfl_game_result_header),0),FALSE)),"",VLOOKUP($B1017,INDIRECT(nfl_game_result),MATCH(D$1,INDIRECT(nfl_game_result_header),0),FALSE)),"error")</f>
        <v/>
      </c>
      <c r="E1017">
        <f ca="1">IFERROR(IF(ISBLANK(VLOOKUP($B1017,INDIRECT(nfl_game_result),MATCH(E$1,INDIRECT(nfl_game_result_header),0),FALSE)),"",VLOOKUP($B1017,INDIRECT(nfl_game_result),MATCH(E$1,INDIRECT(nfl_game_result_header),0),FALSE)),"error")</f>
        <v>-6.5</v>
      </c>
      <c r="F1017" s="23" t="str">
        <f ca="1">IFERROR(IF(ISBLANK(VLOOKUP($B1017,INDIRECT(nfl_game_result),MATCH(F$1,INDIRECT(nfl_game_result_header),0),FALSE)),"",VLOOKUP($B1017,INDIRECT(nfl_game_result),MATCH(F$1,INDIRECT(nfl_game_result_header),0),FALSE)),"error")</f>
        <v/>
      </c>
      <c r="G1017" s="23" t="str">
        <f ca="1">IFERROR(IF(ISBLANK(VLOOKUP($B1017,INDIRECT(nfl_game_result),MATCH(G$1,INDIRECT(nfl_game_result_header),0),FALSE)),"",VLOOKUP($B1017,INDIRECT(nfl_game_result),MATCH(G$1,INDIRECT(nfl_game_result_header),0),FALSE)),"error")</f>
        <v/>
      </c>
      <c r="H1017">
        <f ca="1">IFERROR(IF(ISBLANK(VLOOKUP($B1017,INDIRECT(nfl_game_result),MATCH(H$1,INDIRECT(nfl_game_result_header),0),FALSE)),"",VLOOKUP($B1017,INDIRECT(nfl_game_result),MATCH(H$1,INDIRECT(nfl_game_result_header),0),FALSE)),"error")</f>
        <v>7</v>
      </c>
      <c r="I1017">
        <f ca="1">IFERROR(IF(ISBLANK(VLOOKUP($B1017,INDIRECT(nfl_game_result),MATCH(I$1,INDIRECT(nfl_game_result_header),0),FALSE)),"",VLOOKUP($B1017,INDIRECT(nfl_game_result),MATCH(I$1,INDIRECT(nfl_game_result_header),0),FALSE)),"error")</f>
        <v>23</v>
      </c>
      <c r="J1017" t="str">
        <f ca="1">IFERROR(IF(ISBLANK(VLOOKUP($B1017,INDIRECT(nfl_game_result),MATCH(J$1,INDIRECT(nfl_game_result_header),0),FALSE)),"",VLOOKUP($B1017,INDIRECT(nfl_game_result),MATCH(J$1,INDIRECT(nfl_game_result_header),0),FALSE)),"error")</f>
        <v>IND</v>
      </c>
      <c r="K1017" t="str">
        <f ca="1">IFERROR(IF(ISBLANK(VLOOKUP($B1017,INDIRECT(nfl_game_result),MATCH(K$1,INDIRECT(nfl_game_result_header),0),FALSE)),"",VLOOKUP($B1017,INDIRECT(nfl_game_result),MATCH(K$1,INDIRECT(nfl_game_result_header),0),FALSE)),"error")</f>
        <v>IND</v>
      </c>
      <c r="L1017" s="23" t="str">
        <f ca="1">IFERROR(IF(ISBLANK(VLOOKUP($B1017,INDIRECT(nfl_game_result),MATCH(L$1,INDIRECT(nfl_game_result_header),0),FALSE)),"",VLOOKUP($B1017,INDIRECT(nfl_game_result),MATCH(L$1,INDIRECT(nfl_game_result_header),0),FALSE)),"error")</f>
        <v/>
      </c>
      <c r="M1017" t="s">
        <v>14</v>
      </c>
      <c r="N1017">
        <v>-3.5</v>
      </c>
      <c r="O1017" t="s">
        <v>331</v>
      </c>
      <c r="V1017" s="23" t="s">
        <v>416</v>
      </c>
      <c r="W1017">
        <f ca="1">VALUE(LEFT(C1017, 4))</f>
        <v>2013</v>
      </c>
      <c r="X1017">
        <f ca="1">VALUE(MID(C1017,6,FIND("_",C1017,6)-6))</f>
        <v>16</v>
      </c>
      <c r="Y1017" t="str">
        <f ca="1">IF(NOT(OR(ISBLANK(D1017),ISBLANK(E1017),D1017="",E1017="")),D1017-E1017,"")</f>
        <v/>
      </c>
      <c r="Z1017" t="str">
        <f ca="1">IF(OR(NOT(ISNUMBER(D1017)),ISBLANK(D1017),D1017="",ISBLANK(N1017)),"",ABS(D1017-N1017))</f>
        <v/>
      </c>
      <c r="AA1017">
        <f ca="1">IF(OR(ISBLANK(J1017),ISBLANK(O1017),J1017="",O1017=""),"",IF(J1017=O1017,1,0))</f>
        <v>0</v>
      </c>
      <c r="AB1017" t="str">
        <f ca="1">IF(OR(ISBLANK(K1017),ISBLANK(Q1017),K1017="",Q1017=""),"",IF(K1017=Q1017,1,0))</f>
        <v/>
      </c>
      <c r="AC1017" s="23" t="str">
        <f t="shared" ca="1" si="15"/>
        <v/>
      </c>
    </row>
    <row r="1018" spans="1:29" x14ac:dyDescent="0.25">
      <c r="A1018" s="23">
        <v>1017</v>
      </c>
      <c r="B1018">
        <v>499</v>
      </c>
      <c r="C1018" t="str">
        <f ca="1">IFERROR(VLOOKUP($B1018,INDIRECT(nfl_game_result),MATCH(C$1,INDIRECT(nfl_game_result_header),0),FALSE),"error")</f>
        <v>2013_16_TBY@STL</v>
      </c>
      <c r="D1018" t="str">
        <f ca="1">IFERROR(IF(ISBLANK(VLOOKUP($B1018,INDIRECT(nfl_game_result),MATCH(D$1,INDIRECT(nfl_game_result_header),0),FALSE)),"",VLOOKUP($B1018,INDIRECT(nfl_game_result),MATCH(D$1,INDIRECT(nfl_game_result_header),0),FALSE)),"error")</f>
        <v/>
      </c>
      <c r="E1018">
        <f ca="1">IFERROR(IF(ISBLANK(VLOOKUP($B1018,INDIRECT(nfl_game_result),MATCH(E$1,INDIRECT(nfl_game_result_header),0),FALSE)),"",VLOOKUP($B1018,INDIRECT(nfl_game_result),MATCH(E$1,INDIRECT(nfl_game_result_header),0),FALSE)),"error")</f>
        <v>-5.5</v>
      </c>
      <c r="F1018" s="23" t="str">
        <f ca="1">IFERROR(IF(ISBLANK(VLOOKUP($B1018,INDIRECT(nfl_game_result),MATCH(F$1,INDIRECT(nfl_game_result_header),0),FALSE)),"",VLOOKUP($B1018,INDIRECT(nfl_game_result),MATCH(F$1,INDIRECT(nfl_game_result_header),0),FALSE)),"error")</f>
        <v/>
      </c>
      <c r="G1018" s="23" t="str">
        <f ca="1">IFERROR(IF(ISBLANK(VLOOKUP($B1018,INDIRECT(nfl_game_result),MATCH(G$1,INDIRECT(nfl_game_result_header),0),FALSE)),"",VLOOKUP($B1018,INDIRECT(nfl_game_result),MATCH(G$1,INDIRECT(nfl_game_result_header),0),FALSE)),"error")</f>
        <v/>
      </c>
      <c r="H1018">
        <f ca="1">IFERROR(IF(ISBLANK(VLOOKUP($B1018,INDIRECT(nfl_game_result),MATCH(H$1,INDIRECT(nfl_game_result_header),0),FALSE)),"",VLOOKUP($B1018,INDIRECT(nfl_game_result),MATCH(H$1,INDIRECT(nfl_game_result_header),0),FALSE)),"error")</f>
        <v>23</v>
      </c>
      <c r="I1018">
        <f ca="1">IFERROR(IF(ISBLANK(VLOOKUP($B1018,INDIRECT(nfl_game_result),MATCH(I$1,INDIRECT(nfl_game_result_header),0),FALSE)),"",VLOOKUP($B1018,INDIRECT(nfl_game_result),MATCH(I$1,INDIRECT(nfl_game_result_header),0),FALSE)),"error")</f>
        <v>13</v>
      </c>
      <c r="J1018" t="str">
        <f ca="1">IFERROR(IF(ISBLANK(VLOOKUP($B1018,INDIRECT(nfl_game_result),MATCH(J$1,INDIRECT(nfl_game_result_header),0),FALSE)),"",VLOOKUP($B1018,INDIRECT(nfl_game_result),MATCH(J$1,INDIRECT(nfl_game_result_header),0),FALSE)),"error")</f>
        <v>STL</v>
      </c>
      <c r="K1018" t="str">
        <f ca="1">IFERROR(IF(ISBLANK(VLOOKUP($B1018,INDIRECT(nfl_game_result),MATCH(K$1,INDIRECT(nfl_game_result_header),0),FALSE)),"",VLOOKUP($B1018,INDIRECT(nfl_game_result),MATCH(K$1,INDIRECT(nfl_game_result_header),0),FALSE)),"error")</f>
        <v>STL</v>
      </c>
      <c r="L1018" s="23" t="str">
        <f ca="1">IFERROR(IF(ISBLANK(VLOOKUP($B1018,INDIRECT(nfl_game_result),MATCH(L$1,INDIRECT(nfl_game_result_header),0),FALSE)),"",VLOOKUP($B1018,INDIRECT(nfl_game_result),MATCH(L$1,INDIRECT(nfl_game_result_header),0),FALSE)),"error")</f>
        <v/>
      </c>
      <c r="M1018" t="s">
        <v>14</v>
      </c>
      <c r="N1018">
        <v>-3</v>
      </c>
      <c r="O1018" t="s">
        <v>334</v>
      </c>
      <c r="V1018" s="23" t="s">
        <v>416</v>
      </c>
      <c r="W1018">
        <f ca="1">VALUE(LEFT(C1018, 4))</f>
        <v>2013</v>
      </c>
      <c r="X1018">
        <f ca="1">VALUE(MID(C1018,6,FIND("_",C1018,6)-6))</f>
        <v>16</v>
      </c>
      <c r="Y1018" t="str">
        <f ca="1">IF(NOT(OR(ISBLANK(D1018),ISBLANK(E1018),D1018="",E1018="")),D1018-E1018,"")</f>
        <v/>
      </c>
      <c r="Z1018" t="str">
        <f ca="1">IF(OR(NOT(ISNUMBER(D1018)),ISBLANK(D1018),D1018="",ISBLANK(N1018)),"",ABS(D1018-N1018))</f>
        <v/>
      </c>
      <c r="AA1018">
        <f ca="1">IF(OR(ISBLANK(J1018),ISBLANK(O1018),J1018="",O1018=""),"",IF(J1018=O1018,1,0))</f>
        <v>0</v>
      </c>
      <c r="AB1018" t="str">
        <f ca="1">IF(OR(ISBLANK(K1018),ISBLANK(Q1018),K1018="",Q1018=""),"",IF(K1018=Q1018,1,0))</f>
        <v/>
      </c>
      <c r="AC1018" s="23" t="str">
        <f t="shared" ca="1" si="15"/>
        <v/>
      </c>
    </row>
    <row r="1019" spans="1:29" x14ac:dyDescent="0.25">
      <c r="A1019" s="23">
        <v>1018</v>
      </c>
      <c r="B1019">
        <v>500</v>
      </c>
      <c r="C1019" t="str">
        <f ca="1">IFERROR(VLOOKUP($B1019,INDIRECT(nfl_game_result),MATCH(C$1,INDIRECT(nfl_game_result_header),0),FALSE),"error")</f>
        <v>2013_16_NOR@CAR</v>
      </c>
      <c r="D1019" t="str">
        <f ca="1">IFERROR(IF(ISBLANK(VLOOKUP($B1019,INDIRECT(nfl_game_result),MATCH(D$1,INDIRECT(nfl_game_result_header),0),FALSE)),"",VLOOKUP($B1019,INDIRECT(nfl_game_result),MATCH(D$1,INDIRECT(nfl_game_result_header),0),FALSE)),"error")</f>
        <v/>
      </c>
      <c r="E1019">
        <f ca="1">IFERROR(IF(ISBLANK(VLOOKUP($B1019,INDIRECT(nfl_game_result),MATCH(E$1,INDIRECT(nfl_game_result_header),0),FALSE)),"",VLOOKUP($B1019,INDIRECT(nfl_game_result),MATCH(E$1,INDIRECT(nfl_game_result_header),0),FALSE)),"error")</f>
        <v>-3.5</v>
      </c>
      <c r="F1019" s="23" t="str">
        <f ca="1">IFERROR(IF(ISBLANK(VLOOKUP($B1019,INDIRECT(nfl_game_result),MATCH(F$1,INDIRECT(nfl_game_result_header),0),FALSE)),"",VLOOKUP($B1019,INDIRECT(nfl_game_result),MATCH(F$1,INDIRECT(nfl_game_result_header),0),FALSE)),"error")</f>
        <v/>
      </c>
      <c r="G1019" s="23" t="str">
        <f ca="1">IFERROR(IF(ISBLANK(VLOOKUP($B1019,INDIRECT(nfl_game_result),MATCH(G$1,INDIRECT(nfl_game_result_header),0),FALSE)),"",VLOOKUP($B1019,INDIRECT(nfl_game_result),MATCH(G$1,INDIRECT(nfl_game_result_header),0),FALSE)),"error")</f>
        <v/>
      </c>
      <c r="H1019">
        <f ca="1">IFERROR(IF(ISBLANK(VLOOKUP($B1019,INDIRECT(nfl_game_result),MATCH(H$1,INDIRECT(nfl_game_result_header),0),FALSE)),"",VLOOKUP($B1019,INDIRECT(nfl_game_result),MATCH(H$1,INDIRECT(nfl_game_result_header),0),FALSE)),"error")</f>
        <v>17</v>
      </c>
      <c r="I1019">
        <f ca="1">IFERROR(IF(ISBLANK(VLOOKUP($B1019,INDIRECT(nfl_game_result),MATCH(I$1,INDIRECT(nfl_game_result_header),0),FALSE)),"",VLOOKUP($B1019,INDIRECT(nfl_game_result),MATCH(I$1,INDIRECT(nfl_game_result_header),0),FALSE)),"error")</f>
        <v>13</v>
      </c>
      <c r="J1019" t="str">
        <f ca="1">IFERROR(IF(ISBLANK(VLOOKUP($B1019,INDIRECT(nfl_game_result),MATCH(J$1,INDIRECT(nfl_game_result_header),0),FALSE)),"",VLOOKUP($B1019,INDIRECT(nfl_game_result),MATCH(J$1,INDIRECT(nfl_game_result_header),0),FALSE)),"error")</f>
        <v>CAR</v>
      </c>
      <c r="K1019" t="str">
        <f ca="1">IFERROR(IF(ISBLANK(VLOOKUP($B1019,INDIRECT(nfl_game_result),MATCH(K$1,INDIRECT(nfl_game_result_header),0),FALSE)),"",VLOOKUP($B1019,INDIRECT(nfl_game_result),MATCH(K$1,INDIRECT(nfl_game_result_header),0),FALSE)),"error")</f>
        <v>CAR</v>
      </c>
      <c r="L1019" s="23" t="str">
        <f ca="1">IFERROR(IF(ISBLANK(VLOOKUP($B1019,INDIRECT(nfl_game_result),MATCH(L$1,INDIRECT(nfl_game_result_header),0),FALSE)),"",VLOOKUP($B1019,INDIRECT(nfl_game_result),MATCH(L$1,INDIRECT(nfl_game_result_header),0),FALSE)),"error")</f>
        <v/>
      </c>
      <c r="M1019" t="s">
        <v>14</v>
      </c>
      <c r="N1019">
        <v>-3</v>
      </c>
      <c r="O1019" t="s">
        <v>67</v>
      </c>
      <c r="V1019" s="23" t="s">
        <v>416</v>
      </c>
      <c r="W1019">
        <f ca="1">VALUE(LEFT(C1019, 4))</f>
        <v>2013</v>
      </c>
      <c r="X1019">
        <f ca="1">VALUE(MID(C1019,6,FIND("_",C1019,6)-6))</f>
        <v>16</v>
      </c>
      <c r="Y1019" t="str">
        <f ca="1">IF(NOT(OR(ISBLANK(D1019),ISBLANK(E1019),D1019="",E1019="")),D1019-E1019,"")</f>
        <v/>
      </c>
      <c r="Z1019" t="str">
        <f ca="1">IF(OR(NOT(ISNUMBER(D1019)),ISBLANK(D1019),D1019="",ISBLANK(N1019)),"",ABS(D1019-N1019))</f>
        <v/>
      </c>
      <c r="AA1019">
        <f ca="1">IF(OR(ISBLANK(J1019),ISBLANK(O1019),J1019="",O1019=""),"",IF(J1019=O1019,1,0))</f>
        <v>1</v>
      </c>
      <c r="AB1019" t="str">
        <f ca="1">IF(OR(ISBLANK(K1019),ISBLANK(Q1019),K1019="",Q1019=""),"",IF(K1019=Q1019,1,0))</f>
        <v/>
      </c>
      <c r="AC1019" s="23" t="str">
        <f t="shared" ca="1" si="15"/>
        <v/>
      </c>
    </row>
    <row r="1020" spans="1:29" x14ac:dyDescent="0.25">
      <c r="A1020" s="23">
        <v>1019</v>
      </c>
      <c r="B1020">
        <v>501</v>
      </c>
      <c r="C1020" t="str">
        <f ca="1">IFERROR(VLOOKUP($B1020,INDIRECT(nfl_game_result),MATCH(C$1,INDIRECT(nfl_game_result_header),0),FALSE),"error")</f>
        <v>2013_16_NYG@DET</v>
      </c>
      <c r="D1020" t="str">
        <f ca="1">IFERROR(IF(ISBLANK(VLOOKUP($B1020,INDIRECT(nfl_game_result),MATCH(D$1,INDIRECT(nfl_game_result_header),0),FALSE)),"",VLOOKUP($B1020,INDIRECT(nfl_game_result),MATCH(D$1,INDIRECT(nfl_game_result_header),0),FALSE)),"error")</f>
        <v/>
      </c>
      <c r="E1020">
        <f ca="1">IFERROR(IF(ISBLANK(VLOOKUP($B1020,INDIRECT(nfl_game_result),MATCH(E$1,INDIRECT(nfl_game_result_header),0),FALSE)),"",VLOOKUP($B1020,INDIRECT(nfl_game_result),MATCH(E$1,INDIRECT(nfl_game_result_header),0),FALSE)),"error")</f>
        <v>-9.5</v>
      </c>
      <c r="F1020" s="23" t="str">
        <f ca="1">IFERROR(IF(ISBLANK(VLOOKUP($B1020,INDIRECT(nfl_game_result),MATCH(F$1,INDIRECT(nfl_game_result_header),0),FALSE)),"",VLOOKUP($B1020,INDIRECT(nfl_game_result),MATCH(F$1,INDIRECT(nfl_game_result_header),0),FALSE)),"error")</f>
        <v/>
      </c>
      <c r="G1020" s="23" t="str">
        <f ca="1">IFERROR(IF(ISBLANK(VLOOKUP($B1020,INDIRECT(nfl_game_result),MATCH(G$1,INDIRECT(nfl_game_result_header),0),FALSE)),"",VLOOKUP($B1020,INDIRECT(nfl_game_result),MATCH(G$1,INDIRECT(nfl_game_result_header),0),FALSE)),"error")</f>
        <v/>
      </c>
      <c r="H1020">
        <f ca="1">IFERROR(IF(ISBLANK(VLOOKUP($B1020,INDIRECT(nfl_game_result),MATCH(H$1,INDIRECT(nfl_game_result_header),0),FALSE)),"",VLOOKUP($B1020,INDIRECT(nfl_game_result),MATCH(H$1,INDIRECT(nfl_game_result_header),0),FALSE)),"error")</f>
        <v>20</v>
      </c>
      <c r="I1020">
        <f ca="1">IFERROR(IF(ISBLANK(VLOOKUP($B1020,INDIRECT(nfl_game_result),MATCH(I$1,INDIRECT(nfl_game_result_header),0),FALSE)),"",VLOOKUP($B1020,INDIRECT(nfl_game_result),MATCH(I$1,INDIRECT(nfl_game_result_header),0),FALSE)),"error")</f>
        <v>23</v>
      </c>
      <c r="J1020" t="str">
        <f ca="1">IFERROR(IF(ISBLANK(VLOOKUP($B1020,INDIRECT(nfl_game_result),MATCH(J$1,INDIRECT(nfl_game_result_header),0),FALSE)),"",VLOOKUP($B1020,INDIRECT(nfl_game_result),MATCH(J$1,INDIRECT(nfl_game_result_header),0),FALSE)),"error")</f>
        <v>NYG</v>
      </c>
      <c r="K1020" t="str">
        <f ca="1">IFERROR(IF(ISBLANK(VLOOKUP($B1020,INDIRECT(nfl_game_result),MATCH(K$1,INDIRECT(nfl_game_result_header),0),FALSE)),"",VLOOKUP($B1020,INDIRECT(nfl_game_result),MATCH(K$1,INDIRECT(nfl_game_result_header),0),FALSE)),"error")</f>
        <v>NYG</v>
      </c>
      <c r="L1020" s="23" t="str">
        <f ca="1">IFERROR(IF(ISBLANK(VLOOKUP($B1020,INDIRECT(nfl_game_result),MATCH(L$1,INDIRECT(nfl_game_result_header),0),FALSE)),"",VLOOKUP($B1020,INDIRECT(nfl_game_result),MATCH(L$1,INDIRECT(nfl_game_result_header),0),FALSE)),"error")</f>
        <v/>
      </c>
      <c r="M1020" t="s">
        <v>14</v>
      </c>
      <c r="N1020">
        <v>-8.5</v>
      </c>
      <c r="O1020" t="s">
        <v>73</v>
      </c>
      <c r="V1020" s="23" t="s">
        <v>416</v>
      </c>
      <c r="W1020">
        <f ca="1">VALUE(LEFT(C1020, 4))</f>
        <v>2013</v>
      </c>
      <c r="X1020">
        <f ca="1">VALUE(MID(C1020,6,FIND("_",C1020,6)-6))</f>
        <v>16</v>
      </c>
      <c r="Y1020" t="str">
        <f ca="1">IF(NOT(OR(ISBLANK(D1020),ISBLANK(E1020),D1020="",E1020="")),D1020-E1020,"")</f>
        <v/>
      </c>
      <c r="Z1020" t="str">
        <f ca="1">IF(OR(NOT(ISNUMBER(D1020)),ISBLANK(D1020),D1020="",ISBLANK(N1020)),"",ABS(D1020-N1020))</f>
        <v/>
      </c>
      <c r="AA1020">
        <f ca="1">IF(OR(ISBLANK(J1020),ISBLANK(O1020),J1020="",O1020=""),"",IF(J1020=O1020,1,0))</f>
        <v>0</v>
      </c>
      <c r="AB1020" t="str">
        <f ca="1">IF(OR(ISBLANK(K1020),ISBLANK(Q1020),K1020="",Q1020=""),"",IF(K1020=Q1020,1,0))</f>
        <v/>
      </c>
      <c r="AC1020" s="23" t="str">
        <f t="shared" ca="1" si="15"/>
        <v/>
      </c>
    </row>
    <row r="1021" spans="1:29" x14ac:dyDescent="0.25">
      <c r="A1021" s="23">
        <v>1020</v>
      </c>
      <c r="B1021">
        <v>502</v>
      </c>
      <c r="C1021" t="str">
        <f ca="1">IFERROR(VLOOKUP($B1021,INDIRECT(nfl_game_result),MATCH(C$1,INDIRECT(nfl_game_result_header),0),FALSE),"error")</f>
        <v>2013_16_ARI@SEA</v>
      </c>
      <c r="D1021" t="str">
        <f ca="1">IFERROR(IF(ISBLANK(VLOOKUP($B1021,INDIRECT(nfl_game_result),MATCH(D$1,INDIRECT(nfl_game_result_header),0),FALSE)),"",VLOOKUP($B1021,INDIRECT(nfl_game_result),MATCH(D$1,INDIRECT(nfl_game_result_header),0),FALSE)),"error")</f>
        <v/>
      </c>
      <c r="E1021">
        <f ca="1">IFERROR(IF(ISBLANK(VLOOKUP($B1021,INDIRECT(nfl_game_result),MATCH(E$1,INDIRECT(nfl_game_result_header),0),FALSE)),"",VLOOKUP($B1021,INDIRECT(nfl_game_result),MATCH(E$1,INDIRECT(nfl_game_result_header),0),FALSE)),"error")</f>
        <v>-10.5</v>
      </c>
      <c r="F1021" s="23" t="str">
        <f ca="1">IFERROR(IF(ISBLANK(VLOOKUP($B1021,INDIRECT(nfl_game_result),MATCH(F$1,INDIRECT(nfl_game_result_header),0),FALSE)),"",VLOOKUP($B1021,INDIRECT(nfl_game_result),MATCH(F$1,INDIRECT(nfl_game_result_header),0),FALSE)),"error")</f>
        <v/>
      </c>
      <c r="G1021" s="23" t="str">
        <f ca="1">IFERROR(IF(ISBLANK(VLOOKUP($B1021,INDIRECT(nfl_game_result),MATCH(G$1,INDIRECT(nfl_game_result_header),0),FALSE)),"",VLOOKUP($B1021,INDIRECT(nfl_game_result),MATCH(G$1,INDIRECT(nfl_game_result_header),0),FALSE)),"error")</f>
        <v/>
      </c>
      <c r="H1021">
        <f ca="1">IFERROR(IF(ISBLANK(VLOOKUP($B1021,INDIRECT(nfl_game_result),MATCH(H$1,INDIRECT(nfl_game_result_header),0),FALSE)),"",VLOOKUP($B1021,INDIRECT(nfl_game_result),MATCH(H$1,INDIRECT(nfl_game_result_header),0),FALSE)),"error")</f>
        <v>10</v>
      </c>
      <c r="I1021">
        <f ca="1">IFERROR(IF(ISBLANK(VLOOKUP($B1021,INDIRECT(nfl_game_result),MATCH(I$1,INDIRECT(nfl_game_result_header),0),FALSE)),"",VLOOKUP($B1021,INDIRECT(nfl_game_result),MATCH(I$1,INDIRECT(nfl_game_result_header),0),FALSE)),"error")</f>
        <v>17</v>
      </c>
      <c r="J1021" t="str">
        <f ca="1">IFERROR(IF(ISBLANK(VLOOKUP($B1021,INDIRECT(nfl_game_result),MATCH(J$1,INDIRECT(nfl_game_result_header),0),FALSE)),"",VLOOKUP($B1021,INDIRECT(nfl_game_result),MATCH(J$1,INDIRECT(nfl_game_result_header),0),FALSE)),"error")</f>
        <v>ARI</v>
      </c>
      <c r="K1021" t="str">
        <f ca="1">IFERROR(IF(ISBLANK(VLOOKUP($B1021,INDIRECT(nfl_game_result),MATCH(K$1,INDIRECT(nfl_game_result_header),0),FALSE)),"",VLOOKUP($B1021,INDIRECT(nfl_game_result),MATCH(K$1,INDIRECT(nfl_game_result_header),0),FALSE)),"error")</f>
        <v>ARI</v>
      </c>
      <c r="L1021" s="23" t="str">
        <f ca="1">IFERROR(IF(ISBLANK(VLOOKUP($B1021,INDIRECT(nfl_game_result),MATCH(L$1,INDIRECT(nfl_game_result_header),0),FALSE)),"",VLOOKUP($B1021,INDIRECT(nfl_game_result),MATCH(L$1,INDIRECT(nfl_game_result_header),0),FALSE)),"error")</f>
        <v/>
      </c>
      <c r="M1021" t="s">
        <v>14</v>
      </c>
      <c r="N1021">
        <v>-7</v>
      </c>
      <c r="O1021" t="s">
        <v>89</v>
      </c>
      <c r="V1021" s="23" t="s">
        <v>416</v>
      </c>
      <c r="W1021">
        <f ca="1">VALUE(LEFT(C1021, 4))</f>
        <v>2013</v>
      </c>
      <c r="X1021">
        <f ca="1">VALUE(MID(C1021,6,FIND("_",C1021,6)-6))</f>
        <v>16</v>
      </c>
      <c r="Y1021" t="str">
        <f ca="1">IF(NOT(OR(ISBLANK(D1021),ISBLANK(E1021),D1021="",E1021="")),D1021-E1021,"")</f>
        <v/>
      </c>
      <c r="Z1021" t="str">
        <f ca="1">IF(OR(NOT(ISNUMBER(D1021)),ISBLANK(D1021),D1021="",ISBLANK(N1021)),"",ABS(D1021-N1021))</f>
        <v/>
      </c>
      <c r="AA1021">
        <f ca="1">IF(OR(ISBLANK(J1021),ISBLANK(O1021),J1021="",O1021=""),"",IF(J1021=O1021,1,0))</f>
        <v>0</v>
      </c>
      <c r="AB1021" t="str">
        <f ca="1">IF(OR(ISBLANK(K1021),ISBLANK(Q1021),K1021="",Q1021=""),"",IF(K1021=Q1021,1,0))</f>
        <v/>
      </c>
      <c r="AC1021" s="23" t="str">
        <f t="shared" ca="1" si="15"/>
        <v/>
      </c>
    </row>
    <row r="1022" spans="1:29" x14ac:dyDescent="0.25">
      <c r="A1022" s="23">
        <v>1021</v>
      </c>
      <c r="B1022">
        <v>503</v>
      </c>
      <c r="C1022" t="str">
        <f ca="1">IFERROR(VLOOKUP($B1022,INDIRECT(nfl_game_result),MATCH(C$1,INDIRECT(nfl_game_result_header),0),FALSE),"error")</f>
        <v>2013_16_PIT@GBY</v>
      </c>
      <c r="D1022" t="str">
        <f ca="1">IFERROR(IF(ISBLANK(VLOOKUP($B1022,INDIRECT(nfl_game_result),MATCH(D$1,INDIRECT(nfl_game_result_header),0),FALSE)),"",VLOOKUP($B1022,INDIRECT(nfl_game_result),MATCH(D$1,INDIRECT(nfl_game_result_header),0),FALSE)),"error")</f>
        <v/>
      </c>
      <c r="E1022">
        <f ca="1">IFERROR(IF(ISBLANK(VLOOKUP($B1022,INDIRECT(nfl_game_result),MATCH(E$1,INDIRECT(nfl_game_result_header),0),FALSE)),"",VLOOKUP($B1022,INDIRECT(nfl_game_result),MATCH(E$1,INDIRECT(nfl_game_result_header),0),FALSE)),"error")</f>
        <v>-2.5</v>
      </c>
      <c r="F1022" s="23" t="str">
        <f ca="1">IFERROR(IF(ISBLANK(VLOOKUP($B1022,INDIRECT(nfl_game_result),MATCH(F$1,INDIRECT(nfl_game_result_header),0),FALSE)),"",VLOOKUP($B1022,INDIRECT(nfl_game_result),MATCH(F$1,INDIRECT(nfl_game_result_header),0),FALSE)),"error")</f>
        <v/>
      </c>
      <c r="G1022" s="23" t="str">
        <f ca="1">IFERROR(IF(ISBLANK(VLOOKUP($B1022,INDIRECT(nfl_game_result),MATCH(G$1,INDIRECT(nfl_game_result_header),0),FALSE)),"",VLOOKUP($B1022,INDIRECT(nfl_game_result),MATCH(G$1,INDIRECT(nfl_game_result_header),0),FALSE)),"error")</f>
        <v/>
      </c>
      <c r="H1022">
        <f ca="1">IFERROR(IF(ISBLANK(VLOOKUP($B1022,INDIRECT(nfl_game_result),MATCH(H$1,INDIRECT(nfl_game_result_header),0),FALSE)),"",VLOOKUP($B1022,INDIRECT(nfl_game_result),MATCH(H$1,INDIRECT(nfl_game_result_header),0),FALSE)),"error")</f>
        <v>31</v>
      </c>
      <c r="I1022">
        <f ca="1">IFERROR(IF(ISBLANK(VLOOKUP($B1022,INDIRECT(nfl_game_result),MATCH(I$1,INDIRECT(nfl_game_result_header),0),FALSE)),"",VLOOKUP($B1022,INDIRECT(nfl_game_result),MATCH(I$1,INDIRECT(nfl_game_result_header),0),FALSE)),"error")</f>
        <v>38</v>
      </c>
      <c r="J1022" t="str">
        <f ca="1">IFERROR(IF(ISBLANK(VLOOKUP($B1022,INDIRECT(nfl_game_result),MATCH(J$1,INDIRECT(nfl_game_result_header),0),FALSE)),"",VLOOKUP($B1022,INDIRECT(nfl_game_result),MATCH(J$1,INDIRECT(nfl_game_result_header),0),FALSE)),"error")</f>
        <v>PIT</v>
      </c>
      <c r="K1022" t="str">
        <f ca="1">IFERROR(IF(ISBLANK(VLOOKUP($B1022,INDIRECT(nfl_game_result),MATCH(K$1,INDIRECT(nfl_game_result_header),0),FALSE)),"",VLOOKUP($B1022,INDIRECT(nfl_game_result),MATCH(K$1,INDIRECT(nfl_game_result_header),0),FALSE)),"error")</f>
        <v>PIT</v>
      </c>
      <c r="L1022" s="23" t="str">
        <f ca="1">IFERROR(IF(ISBLANK(VLOOKUP($B1022,INDIRECT(nfl_game_result),MATCH(L$1,INDIRECT(nfl_game_result_header),0),FALSE)),"",VLOOKUP($B1022,INDIRECT(nfl_game_result),MATCH(L$1,INDIRECT(nfl_game_result_header),0),FALSE)),"error")</f>
        <v/>
      </c>
      <c r="M1022" t="s">
        <v>14</v>
      </c>
      <c r="N1022">
        <v>-6.5</v>
      </c>
      <c r="O1022" t="s">
        <v>87</v>
      </c>
      <c r="V1022" s="23" t="s">
        <v>416</v>
      </c>
      <c r="W1022">
        <f ca="1">VALUE(LEFT(C1022, 4))</f>
        <v>2013</v>
      </c>
      <c r="X1022">
        <f ca="1">VALUE(MID(C1022,6,FIND("_",C1022,6)-6))</f>
        <v>16</v>
      </c>
      <c r="Y1022" t="str">
        <f ca="1">IF(NOT(OR(ISBLANK(D1022),ISBLANK(E1022),D1022="",E1022="")),D1022-E1022,"")</f>
        <v/>
      </c>
      <c r="Z1022" t="str">
        <f ca="1">IF(OR(NOT(ISNUMBER(D1022)),ISBLANK(D1022),D1022="",ISBLANK(N1022)),"",ABS(D1022-N1022))</f>
        <v/>
      </c>
      <c r="AA1022">
        <f ca="1">IF(OR(ISBLANK(J1022),ISBLANK(O1022),J1022="",O1022=""),"",IF(J1022=O1022,1,0))</f>
        <v>1</v>
      </c>
      <c r="AB1022" t="str">
        <f ca="1">IF(OR(ISBLANK(K1022),ISBLANK(Q1022),K1022="",Q1022=""),"",IF(K1022=Q1022,1,0))</f>
        <v/>
      </c>
      <c r="AC1022" s="23" t="str">
        <f t="shared" ca="1" si="15"/>
        <v/>
      </c>
    </row>
    <row r="1023" spans="1:29" x14ac:dyDescent="0.25">
      <c r="A1023" s="23">
        <v>1022</v>
      </c>
      <c r="B1023">
        <v>504</v>
      </c>
      <c r="C1023" t="str">
        <f ca="1">IFERROR(VLOOKUP($B1023,INDIRECT(nfl_game_result),MATCH(C$1,INDIRECT(nfl_game_result_header),0),FALSE),"error")</f>
        <v>2013_16_OAK@SD</v>
      </c>
      <c r="D1023" t="str">
        <f ca="1">IFERROR(IF(ISBLANK(VLOOKUP($B1023,INDIRECT(nfl_game_result),MATCH(D$1,INDIRECT(nfl_game_result_header),0),FALSE)),"",VLOOKUP($B1023,INDIRECT(nfl_game_result),MATCH(D$1,INDIRECT(nfl_game_result_header),0),FALSE)),"error")</f>
        <v/>
      </c>
      <c r="E1023">
        <f ca="1">IFERROR(IF(ISBLANK(VLOOKUP($B1023,INDIRECT(nfl_game_result),MATCH(E$1,INDIRECT(nfl_game_result_header),0),FALSE)),"",VLOOKUP($B1023,INDIRECT(nfl_game_result),MATCH(E$1,INDIRECT(nfl_game_result_header),0),FALSE)),"error")</f>
        <v>-10.5</v>
      </c>
      <c r="F1023" s="23" t="str">
        <f ca="1">IFERROR(IF(ISBLANK(VLOOKUP($B1023,INDIRECT(nfl_game_result),MATCH(F$1,INDIRECT(nfl_game_result_header),0),FALSE)),"",VLOOKUP($B1023,INDIRECT(nfl_game_result),MATCH(F$1,INDIRECT(nfl_game_result_header),0),FALSE)),"error")</f>
        <v/>
      </c>
      <c r="G1023" s="23" t="str">
        <f ca="1">IFERROR(IF(ISBLANK(VLOOKUP($B1023,INDIRECT(nfl_game_result),MATCH(G$1,INDIRECT(nfl_game_result_header),0),FALSE)),"",VLOOKUP($B1023,INDIRECT(nfl_game_result),MATCH(G$1,INDIRECT(nfl_game_result_header),0),FALSE)),"error")</f>
        <v/>
      </c>
      <c r="H1023">
        <f ca="1">IFERROR(IF(ISBLANK(VLOOKUP($B1023,INDIRECT(nfl_game_result),MATCH(H$1,INDIRECT(nfl_game_result_header),0),FALSE)),"",VLOOKUP($B1023,INDIRECT(nfl_game_result),MATCH(H$1,INDIRECT(nfl_game_result_header),0),FALSE)),"error")</f>
        <v>26</v>
      </c>
      <c r="I1023">
        <f ca="1">IFERROR(IF(ISBLANK(VLOOKUP($B1023,INDIRECT(nfl_game_result),MATCH(I$1,INDIRECT(nfl_game_result_header),0),FALSE)),"",VLOOKUP($B1023,INDIRECT(nfl_game_result),MATCH(I$1,INDIRECT(nfl_game_result_header),0),FALSE)),"error")</f>
        <v>13</v>
      </c>
      <c r="J1023" t="str">
        <f ca="1">IFERROR(IF(ISBLANK(VLOOKUP($B1023,INDIRECT(nfl_game_result),MATCH(J$1,INDIRECT(nfl_game_result_header),0),FALSE)),"",VLOOKUP($B1023,INDIRECT(nfl_game_result),MATCH(J$1,INDIRECT(nfl_game_result_header),0),FALSE)),"error")</f>
        <v>SD</v>
      </c>
      <c r="K1023" t="str">
        <f ca="1">IFERROR(IF(ISBLANK(VLOOKUP($B1023,INDIRECT(nfl_game_result),MATCH(K$1,INDIRECT(nfl_game_result_header),0),FALSE)),"",VLOOKUP($B1023,INDIRECT(nfl_game_result),MATCH(K$1,INDIRECT(nfl_game_result_header),0),FALSE)),"error")</f>
        <v>SD</v>
      </c>
      <c r="L1023" s="23" t="str">
        <f ca="1">IFERROR(IF(ISBLANK(VLOOKUP($B1023,INDIRECT(nfl_game_result),MATCH(L$1,INDIRECT(nfl_game_result_header),0),FALSE)),"",VLOOKUP($B1023,INDIRECT(nfl_game_result),MATCH(L$1,INDIRECT(nfl_game_result_header),0),FALSE)),"error")</f>
        <v/>
      </c>
      <c r="M1023" t="s">
        <v>14</v>
      </c>
      <c r="N1023">
        <v>-9</v>
      </c>
      <c r="O1023" t="s">
        <v>85</v>
      </c>
      <c r="V1023" s="23" t="s">
        <v>416</v>
      </c>
      <c r="W1023">
        <f ca="1">VALUE(LEFT(C1023, 4))</f>
        <v>2013</v>
      </c>
      <c r="X1023">
        <f ca="1">VALUE(MID(C1023,6,FIND("_",C1023,6)-6))</f>
        <v>16</v>
      </c>
      <c r="Y1023" t="str">
        <f ca="1">IF(NOT(OR(ISBLANK(D1023),ISBLANK(E1023),D1023="",E1023="")),D1023-E1023,"")</f>
        <v/>
      </c>
      <c r="Z1023" t="str">
        <f ca="1">IF(OR(NOT(ISNUMBER(D1023)),ISBLANK(D1023),D1023="",ISBLANK(N1023)),"",ABS(D1023-N1023))</f>
        <v/>
      </c>
      <c r="AA1023">
        <f ca="1">IF(OR(ISBLANK(J1023),ISBLANK(O1023),J1023="",O1023=""),"",IF(J1023=O1023,1,0))</f>
        <v>0</v>
      </c>
      <c r="AB1023" t="str">
        <f ca="1">IF(OR(ISBLANK(K1023),ISBLANK(Q1023),K1023="",Q1023=""),"",IF(K1023=Q1023,1,0))</f>
        <v/>
      </c>
      <c r="AC1023" s="23" t="str">
        <f t="shared" ca="1" si="15"/>
        <v/>
      </c>
    </row>
    <row r="1024" spans="1:29" x14ac:dyDescent="0.25">
      <c r="A1024" s="23">
        <v>1023</v>
      </c>
      <c r="B1024">
        <v>505</v>
      </c>
      <c r="C1024" t="str">
        <f ca="1">IFERROR(VLOOKUP($B1024,INDIRECT(nfl_game_result),MATCH(C$1,INDIRECT(nfl_game_result_header),0),FALSE),"error")</f>
        <v>2013_16_NWE@BAL</v>
      </c>
      <c r="D1024" t="str">
        <f ca="1">IFERROR(IF(ISBLANK(VLOOKUP($B1024,INDIRECT(nfl_game_result),MATCH(D$1,INDIRECT(nfl_game_result_header),0),FALSE)),"",VLOOKUP($B1024,INDIRECT(nfl_game_result),MATCH(D$1,INDIRECT(nfl_game_result_header),0),FALSE)),"error")</f>
        <v/>
      </c>
      <c r="E1024">
        <f ca="1">IFERROR(IF(ISBLANK(VLOOKUP($B1024,INDIRECT(nfl_game_result),MATCH(E$1,INDIRECT(nfl_game_result_header),0),FALSE)),"",VLOOKUP($B1024,INDIRECT(nfl_game_result),MATCH(E$1,INDIRECT(nfl_game_result_header),0),FALSE)),"error")</f>
        <v>-2.5</v>
      </c>
      <c r="F1024" s="23" t="str">
        <f ca="1">IFERROR(IF(ISBLANK(VLOOKUP($B1024,INDIRECT(nfl_game_result),MATCH(F$1,INDIRECT(nfl_game_result_header),0),FALSE)),"",VLOOKUP($B1024,INDIRECT(nfl_game_result),MATCH(F$1,INDIRECT(nfl_game_result_header),0),FALSE)),"error")</f>
        <v/>
      </c>
      <c r="G1024" s="23" t="str">
        <f ca="1">IFERROR(IF(ISBLANK(VLOOKUP($B1024,INDIRECT(nfl_game_result),MATCH(G$1,INDIRECT(nfl_game_result_header),0),FALSE)),"",VLOOKUP($B1024,INDIRECT(nfl_game_result),MATCH(G$1,INDIRECT(nfl_game_result_header),0),FALSE)),"error")</f>
        <v/>
      </c>
      <c r="H1024">
        <f ca="1">IFERROR(IF(ISBLANK(VLOOKUP($B1024,INDIRECT(nfl_game_result),MATCH(H$1,INDIRECT(nfl_game_result_header),0),FALSE)),"",VLOOKUP($B1024,INDIRECT(nfl_game_result),MATCH(H$1,INDIRECT(nfl_game_result_header),0),FALSE)),"error")</f>
        <v>7</v>
      </c>
      <c r="I1024">
        <f ca="1">IFERROR(IF(ISBLANK(VLOOKUP($B1024,INDIRECT(nfl_game_result),MATCH(I$1,INDIRECT(nfl_game_result_header),0),FALSE)),"",VLOOKUP($B1024,INDIRECT(nfl_game_result),MATCH(I$1,INDIRECT(nfl_game_result_header),0),FALSE)),"error")</f>
        <v>41</v>
      </c>
      <c r="J1024" t="str">
        <f ca="1">IFERROR(IF(ISBLANK(VLOOKUP($B1024,INDIRECT(nfl_game_result),MATCH(J$1,INDIRECT(nfl_game_result_header),0),FALSE)),"",VLOOKUP($B1024,INDIRECT(nfl_game_result),MATCH(J$1,INDIRECT(nfl_game_result_header),0),FALSE)),"error")</f>
        <v>NWE</v>
      </c>
      <c r="K1024" t="str">
        <f ca="1">IFERROR(IF(ISBLANK(VLOOKUP($B1024,INDIRECT(nfl_game_result),MATCH(K$1,INDIRECT(nfl_game_result_header),0),FALSE)),"",VLOOKUP($B1024,INDIRECT(nfl_game_result),MATCH(K$1,INDIRECT(nfl_game_result_header),0),FALSE)),"error")</f>
        <v>NWE</v>
      </c>
      <c r="L1024" s="23" t="str">
        <f ca="1">IFERROR(IF(ISBLANK(VLOOKUP($B1024,INDIRECT(nfl_game_result),MATCH(L$1,INDIRECT(nfl_game_result_header),0),FALSE)),"",VLOOKUP($B1024,INDIRECT(nfl_game_result),MATCH(L$1,INDIRECT(nfl_game_result_header),0),FALSE)),"error")</f>
        <v/>
      </c>
      <c r="M1024" t="s">
        <v>14</v>
      </c>
      <c r="N1024">
        <v>1.5</v>
      </c>
      <c r="O1024" t="s">
        <v>332</v>
      </c>
      <c r="V1024" s="23" t="s">
        <v>416</v>
      </c>
      <c r="W1024">
        <f ca="1">VALUE(LEFT(C1024, 4))</f>
        <v>2013</v>
      </c>
      <c r="X1024">
        <f ca="1">VALUE(MID(C1024,6,FIND("_",C1024,6)-6))</f>
        <v>16</v>
      </c>
      <c r="Y1024" t="str">
        <f ca="1">IF(NOT(OR(ISBLANK(D1024),ISBLANK(E1024),D1024="",E1024="")),D1024-E1024,"")</f>
        <v/>
      </c>
      <c r="Z1024" t="str">
        <f ca="1">IF(OR(NOT(ISNUMBER(D1024)),ISBLANK(D1024),D1024="",ISBLANK(N1024)),"",ABS(D1024-N1024))</f>
        <v/>
      </c>
      <c r="AA1024">
        <f ca="1">IF(OR(ISBLANK(J1024),ISBLANK(O1024),J1024="",O1024=""),"",IF(J1024=O1024,1,0))</f>
        <v>1</v>
      </c>
      <c r="AB1024" t="str">
        <f ca="1">IF(OR(ISBLANK(K1024),ISBLANK(Q1024),K1024="",Q1024=""),"",IF(K1024=Q1024,1,0))</f>
        <v/>
      </c>
      <c r="AC1024" s="23" t="str">
        <f t="shared" ca="1" si="15"/>
        <v/>
      </c>
    </row>
    <row r="1025" spans="1:29" x14ac:dyDescent="0.25">
      <c r="A1025" s="23">
        <v>1024</v>
      </c>
      <c r="B1025">
        <v>506</v>
      </c>
      <c r="C1025" t="str">
        <f ca="1">IFERROR(VLOOKUP($B1025,INDIRECT(nfl_game_result),MATCH(C$1,INDIRECT(nfl_game_result_header),0),FALSE),"error")</f>
        <v>2013_16_CHI@PHI</v>
      </c>
      <c r="D1025" t="str">
        <f ca="1">IFERROR(IF(ISBLANK(VLOOKUP($B1025,INDIRECT(nfl_game_result),MATCH(D$1,INDIRECT(nfl_game_result_header),0),FALSE)),"",VLOOKUP($B1025,INDIRECT(nfl_game_result),MATCH(D$1,INDIRECT(nfl_game_result_header),0),FALSE)),"error")</f>
        <v/>
      </c>
      <c r="E1025">
        <f ca="1">IFERROR(IF(ISBLANK(VLOOKUP($B1025,INDIRECT(nfl_game_result),MATCH(E$1,INDIRECT(nfl_game_result_header),0),FALSE)),"",VLOOKUP($B1025,INDIRECT(nfl_game_result),MATCH(E$1,INDIRECT(nfl_game_result_header),0),FALSE)),"error")</f>
        <v>-2.5</v>
      </c>
      <c r="F1025" s="23" t="str">
        <f ca="1">IFERROR(IF(ISBLANK(VLOOKUP($B1025,INDIRECT(nfl_game_result),MATCH(F$1,INDIRECT(nfl_game_result_header),0),FALSE)),"",VLOOKUP($B1025,INDIRECT(nfl_game_result),MATCH(F$1,INDIRECT(nfl_game_result_header),0),FALSE)),"error")</f>
        <v/>
      </c>
      <c r="G1025" s="23" t="str">
        <f ca="1">IFERROR(IF(ISBLANK(VLOOKUP($B1025,INDIRECT(nfl_game_result),MATCH(G$1,INDIRECT(nfl_game_result_header),0),FALSE)),"",VLOOKUP($B1025,INDIRECT(nfl_game_result),MATCH(G$1,INDIRECT(nfl_game_result_header),0),FALSE)),"error")</f>
        <v/>
      </c>
      <c r="H1025">
        <f ca="1">IFERROR(IF(ISBLANK(VLOOKUP($B1025,INDIRECT(nfl_game_result),MATCH(H$1,INDIRECT(nfl_game_result_header),0),FALSE)),"",VLOOKUP($B1025,INDIRECT(nfl_game_result),MATCH(H$1,INDIRECT(nfl_game_result_header),0),FALSE)),"error")</f>
        <v>54</v>
      </c>
      <c r="I1025">
        <f ca="1">IFERROR(IF(ISBLANK(VLOOKUP($B1025,INDIRECT(nfl_game_result),MATCH(I$1,INDIRECT(nfl_game_result_header),0),FALSE)),"",VLOOKUP($B1025,INDIRECT(nfl_game_result),MATCH(I$1,INDIRECT(nfl_game_result_header),0),FALSE)),"error")</f>
        <v>11</v>
      </c>
      <c r="J1025" t="str">
        <f ca="1">IFERROR(IF(ISBLANK(VLOOKUP($B1025,INDIRECT(nfl_game_result),MATCH(J$1,INDIRECT(nfl_game_result_header),0),FALSE)),"",VLOOKUP($B1025,INDIRECT(nfl_game_result),MATCH(J$1,INDIRECT(nfl_game_result_header),0),FALSE)),"error")</f>
        <v>PHI</v>
      </c>
      <c r="K1025" t="str">
        <f ca="1">IFERROR(IF(ISBLANK(VLOOKUP($B1025,INDIRECT(nfl_game_result),MATCH(K$1,INDIRECT(nfl_game_result_header),0),FALSE)),"",VLOOKUP($B1025,INDIRECT(nfl_game_result),MATCH(K$1,INDIRECT(nfl_game_result_header),0),FALSE)),"error")</f>
        <v>PHI</v>
      </c>
      <c r="L1025" s="23" t="str">
        <f ca="1">IFERROR(IF(ISBLANK(VLOOKUP($B1025,INDIRECT(nfl_game_result),MATCH(L$1,INDIRECT(nfl_game_result_header),0),FALSE)),"",VLOOKUP($B1025,INDIRECT(nfl_game_result),MATCH(L$1,INDIRECT(nfl_game_result_header),0),FALSE)),"error")</f>
        <v/>
      </c>
      <c r="M1025" t="s">
        <v>14</v>
      </c>
      <c r="N1025">
        <v>-3.5</v>
      </c>
      <c r="O1025" t="s">
        <v>68</v>
      </c>
      <c r="V1025" s="23" t="s">
        <v>416</v>
      </c>
      <c r="W1025">
        <f ca="1">VALUE(LEFT(C1025, 4))</f>
        <v>2013</v>
      </c>
      <c r="X1025">
        <f ca="1">VALUE(MID(C1025,6,FIND("_",C1025,6)-6))</f>
        <v>16</v>
      </c>
      <c r="Y1025" t="str">
        <f ca="1">IF(NOT(OR(ISBLANK(D1025),ISBLANK(E1025),D1025="",E1025="")),D1025-E1025,"")</f>
        <v/>
      </c>
      <c r="Z1025" t="str">
        <f ca="1">IF(OR(NOT(ISNUMBER(D1025)),ISBLANK(D1025),D1025="",ISBLANK(N1025)),"",ABS(D1025-N1025))</f>
        <v/>
      </c>
      <c r="AA1025">
        <f ca="1">IF(OR(ISBLANK(J1025),ISBLANK(O1025),J1025="",O1025=""),"",IF(J1025=O1025,1,0))</f>
        <v>0</v>
      </c>
      <c r="AB1025" t="str">
        <f ca="1">IF(OR(ISBLANK(K1025),ISBLANK(Q1025),K1025="",Q1025=""),"",IF(K1025=Q1025,1,0))</f>
        <v/>
      </c>
      <c r="AC1025" s="23" t="str">
        <f t="shared" ca="1" si="15"/>
        <v/>
      </c>
    </row>
    <row r="1026" spans="1:29" x14ac:dyDescent="0.25">
      <c r="A1026" s="23">
        <v>1025</v>
      </c>
      <c r="B1026">
        <v>507</v>
      </c>
      <c r="C1026" t="str">
        <f ca="1">IFERROR(VLOOKUP($B1026,INDIRECT(nfl_game_result),MATCH(C$1,INDIRECT(nfl_game_result_header),0),FALSE),"error")</f>
        <v>2013_16_ATL@SFO</v>
      </c>
      <c r="D1026" t="str">
        <f ca="1">IFERROR(IF(ISBLANK(VLOOKUP($B1026,INDIRECT(nfl_game_result),MATCH(D$1,INDIRECT(nfl_game_result_header),0),FALSE)),"",VLOOKUP($B1026,INDIRECT(nfl_game_result),MATCH(D$1,INDIRECT(nfl_game_result_header),0),FALSE)),"error")</f>
        <v/>
      </c>
      <c r="E1026">
        <f ca="1">IFERROR(IF(ISBLANK(VLOOKUP($B1026,INDIRECT(nfl_game_result),MATCH(E$1,INDIRECT(nfl_game_result_header),0),FALSE)),"",VLOOKUP($B1026,INDIRECT(nfl_game_result),MATCH(E$1,INDIRECT(nfl_game_result_header),0),FALSE)),"error")</f>
        <v>-11.5</v>
      </c>
      <c r="F1026" s="23" t="str">
        <f ca="1">IFERROR(IF(ISBLANK(VLOOKUP($B1026,INDIRECT(nfl_game_result),MATCH(F$1,INDIRECT(nfl_game_result_header),0),FALSE)),"",VLOOKUP($B1026,INDIRECT(nfl_game_result),MATCH(F$1,INDIRECT(nfl_game_result_header),0),FALSE)),"error")</f>
        <v/>
      </c>
      <c r="G1026" s="23" t="str">
        <f ca="1">IFERROR(IF(ISBLANK(VLOOKUP($B1026,INDIRECT(nfl_game_result),MATCH(G$1,INDIRECT(nfl_game_result_header),0),FALSE)),"",VLOOKUP($B1026,INDIRECT(nfl_game_result),MATCH(G$1,INDIRECT(nfl_game_result_header),0),FALSE)),"error")</f>
        <v/>
      </c>
      <c r="H1026">
        <f ca="1">IFERROR(IF(ISBLANK(VLOOKUP($B1026,INDIRECT(nfl_game_result),MATCH(H$1,INDIRECT(nfl_game_result_header),0),FALSE)),"",VLOOKUP($B1026,INDIRECT(nfl_game_result),MATCH(H$1,INDIRECT(nfl_game_result_header),0),FALSE)),"error")</f>
        <v>34</v>
      </c>
      <c r="I1026">
        <f ca="1">IFERROR(IF(ISBLANK(VLOOKUP($B1026,INDIRECT(nfl_game_result),MATCH(I$1,INDIRECT(nfl_game_result_header),0),FALSE)),"",VLOOKUP($B1026,INDIRECT(nfl_game_result),MATCH(I$1,INDIRECT(nfl_game_result_header),0),FALSE)),"error")</f>
        <v>24</v>
      </c>
      <c r="J1026" t="str">
        <f ca="1">IFERROR(IF(ISBLANK(VLOOKUP($B1026,INDIRECT(nfl_game_result),MATCH(J$1,INDIRECT(nfl_game_result_header),0),FALSE)),"",VLOOKUP($B1026,INDIRECT(nfl_game_result),MATCH(J$1,INDIRECT(nfl_game_result_header),0),FALSE)),"error")</f>
        <v>ATL</v>
      </c>
      <c r="K1026" t="str">
        <f ca="1">IFERROR(IF(ISBLANK(VLOOKUP($B1026,INDIRECT(nfl_game_result),MATCH(K$1,INDIRECT(nfl_game_result_header),0),FALSE)),"",VLOOKUP($B1026,INDIRECT(nfl_game_result),MATCH(K$1,INDIRECT(nfl_game_result_header),0),FALSE)),"error")</f>
        <v>SFO</v>
      </c>
      <c r="L1026" s="23" t="str">
        <f ca="1">IFERROR(IF(ISBLANK(VLOOKUP($B1026,INDIRECT(nfl_game_result),MATCH(L$1,INDIRECT(nfl_game_result_header),0),FALSE)),"",VLOOKUP($B1026,INDIRECT(nfl_game_result),MATCH(L$1,INDIRECT(nfl_game_result_header),0),FALSE)),"error")</f>
        <v/>
      </c>
      <c r="M1026" t="s">
        <v>14</v>
      </c>
      <c r="N1026">
        <v>-10.5</v>
      </c>
      <c r="O1026" t="s">
        <v>333</v>
      </c>
      <c r="V1026" s="23" t="s">
        <v>416</v>
      </c>
      <c r="W1026">
        <f ca="1">VALUE(LEFT(C1026, 4))</f>
        <v>2013</v>
      </c>
      <c r="X1026">
        <f ca="1">VALUE(MID(C1026,6,FIND("_",C1026,6)-6))</f>
        <v>16</v>
      </c>
      <c r="Y1026" t="str">
        <f ca="1">IF(NOT(OR(ISBLANK(D1026),ISBLANK(E1026),D1026="",E1026="")),D1026-E1026,"")</f>
        <v/>
      </c>
      <c r="Z1026" t="str">
        <f ca="1">IF(OR(NOT(ISNUMBER(D1026)),ISBLANK(D1026),D1026="",ISBLANK(N1026)),"",ABS(D1026-N1026))</f>
        <v/>
      </c>
      <c r="AA1026">
        <f ca="1">IF(OR(ISBLANK(J1026),ISBLANK(O1026),J1026="",O1026=""),"",IF(J1026=O1026,1,0))</f>
        <v>0</v>
      </c>
      <c r="AB1026" t="str">
        <f ca="1">IF(OR(ISBLANK(K1026),ISBLANK(Q1026),K1026="",Q1026=""),"",IF(K1026=Q1026,1,0))</f>
        <v/>
      </c>
      <c r="AC1026" s="23" t="str">
        <f t="shared" ca="1" si="15"/>
        <v/>
      </c>
    </row>
    <row r="1027" spans="1:29" x14ac:dyDescent="0.25">
      <c r="A1027" s="23">
        <v>1026</v>
      </c>
      <c r="B1027">
        <v>508</v>
      </c>
      <c r="C1027" t="str">
        <f ca="1">IFERROR(VLOOKUP($B1027,INDIRECT(nfl_game_result),MATCH(C$1,INDIRECT(nfl_game_result_header),0),FALSE),"error")</f>
        <v>2013_17_CAR@ATL</v>
      </c>
      <c r="D1027" t="str">
        <f ca="1">IFERROR(IF(ISBLANK(VLOOKUP($B1027,INDIRECT(nfl_game_result),MATCH(D$1,INDIRECT(nfl_game_result_header),0),FALSE)),"",VLOOKUP($B1027,INDIRECT(nfl_game_result),MATCH(D$1,INDIRECT(nfl_game_result_header),0),FALSE)),"error")</f>
        <v/>
      </c>
      <c r="E1027">
        <f ca="1">IFERROR(IF(ISBLANK(VLOOKUP($B1027,INDIRECT(nfl_game_result),MATCH(E$1,INDIRECT(nfl_game_result_header),0),FALSE)),"",VLOOKUP($B1027,INDIRECT(nfl_game_result),MATCH(E$1,INDIRECT(nfl_game_result_header),0),FALSE)),"error")</f>
        <v>7.5</v>
      </c>
      <c r="F1027" s="23" t="str">
        <f ca="1">IFERROR(IF(ISBLANK(VLOOKUP($B1027,INDIRECT(nfl_game_result),MATCH(F$1,INDIRECT(nfl_game_result_header),0),FALSE)),"",VLOOKUP($B1027,INDIRECT(nfl_game_result),MATCH(F$1,INDIRECT(nfl_game_result_header),0),FALSE)),"error")</f>
        <v/>
      </c>
      <c r="G1027" s="23" t="str">
        <f ca="1">IFERROR(IF(ISBLANK(VLOOKUP($B1027,INDIRECT(nfl_game_result),MATCH(G$1,INDIRECT(nfl_game_result_header),0),FALSE)),"",VLOOKUP($B1027,INDIRECT(nfl_game_result),MATCH(G$1,INDIRECT(nfl_game_result_header),0),FALSE)),"error")</f>
        <v/>
      </c>
      <c r="H1027">
        <f ca="1">IFERROR(IF(ISBLANK(VLOOKUP($B1027,INDIRECT(nfl_game_result),MATCH(H$1,INDIRECT(nfl_game_result_header),0),FALSE)),"",VLOOKUP($B1027,INDIRECT(nfl_game_result),MATCH(H$1,INDIRECT(nfl_game_result_header),0),FALSE)),"error")</f>
        <v>20</v>
      </c>
      <c r="I1027">
        <f ca="1">IFERROR(IF(ISBLANK(VLOOKUP($B1027,INDIRECT(nfl_game_result),MATCH(I$1,INDIRECT(nfl_game_result_header),0),FALSE)),"",VLOOKUP($B1027,INDIRECT(nfl_game_result),MATCH(I$1,INDIRECT(nfl_game_result_header),0),FALSE)),"error")</f>
        <v>21</v>
      </c>
      <c r="J1027" t="str">
        <f ca="1">IFERROR(IF(ISBLANK(VLOOKUP($B1027,INDIRECT(nfl_game_result),MATCH(J$1,INDIRECT(nfl_game_result_header),0),FALSE)),"",VLOOKUP($B1027,INDIRECT(nfl_game_result),MATCH(J$1,INDIRECT(nfl_game_result_header),0),FALSE)),"error")</f>
        <v>ATL</v>
      </c>
      <c r="K1027" t="str">
        <f ca="1">IFERROR(IF(ISBLANK(VLOOKUP($B1027,INDIRECT(nfl_game_result),MATCH(K$1,INDIRECT(nfl_game_result_header),0),FALSE)),"",VLOOKUP($B1027,INDIRECT(nfl_game_result),MATCH(K$1,INDIRECT(nfl_game_result_header),0),FALSE)),"error")</f>
        <v>CAR</v>
      </c>
      <c r="L1027" s="23" t="str">
        <f ca="1">IFERROR(IF(ISBLANK(VLOOKUP($B1027,INDIRECT(nfl_game_result),MATCH(L$1,INDIRECT(nfl_game_result_header),0),FALSE)),"",VLOOKUP($B1027,INDIRECT(nfl_game_result),MATCH(L$1,INDIRECT(nfl_game_result_header),0),FALSE)),"error")</f>
        <v/>
      </c>
      <c r="M1027" t="s">
        <v>16</v>
      </c>
      <c r="N1027">
        <v>7</v>
      </c>
      <c r="O1027" t="s">
        <v>20</v>
      </c>
      <c r="V1027" s="23" t="s">
        <v>416</v>
      </c>
      <c r="W1027">
        <f ca="1">VALUE(LEFT(C1027, 4))</f>
        <v>2013</v>
      </c>
      <c r="X1027">
        <f ca="1">VALUE(MID(C1027,6,FIND("_",C1027,6)-6))</f>
        <v>17</v>
      </c>
      <c r="Y1027" t="str">
        <f ca="1">IF(NOT(OR(ISBLANK(D1027),ISBLANK(E1027),D1027="",E1027="")),D1027-E1027,"")</f>
        <v/>
      </c>
      <c r="Z1027" t="str">
        <f ca="1">IF(OR(NOT(ISNUMBER(D1027)),ISBLANK(D1027),D1027="",ISBLANK(N1027)),"",ABS(D1027-N1027))</f>
        <v/>
      </c>
      <c r="AA1027">
        <f ca="1">IF(OR(ISBLANK(J1027),ISBLANK(O1027),J1027="",O1027=""),"",IF(J1027=O1027,1,0))</f>
        <v>1</v>
      </c>
      <c r="AB1027" t="str">
        <f ca="1">IF(OR(ISBLANK(K1027),ISBLANK(Q1027),K1027="",Q1027=""),"",IF(K1027=Q1027,1,0))</f>
        <v/>
      </c>
      <c r="AC1027" s="23" t="str">
        <f t="shared" ca="1" si="15"/>
        <v/>
      </c>
    </row>
    <row r="1028" spans="1:29" x14ac:dyDescent="0.25">
      <c r="A1028" s="23">
        <v>1027</v>
      </c>
      <c r="B1028">
        <v>509</v>
      </c>
      <c r="C1028" t="str">
        <f ca="1">IFERROR(VLOOKUP($B1028,INDIRECT(nfl_game_result),MATCH(C$1,INDIRECT(nfl_game_result_header),0),FALSE),"error")</f>
        <v>2013_17_BUF@NWE</v>
      </c>
      <c r="D1028" t="str">
        <f ca="1">IFERROR(IF(ISBLANK(VLOOKUP($B1028,INDIRECT(nfl_game_result),MATCH(D$1,INDIRECT(nfl_game_result_header),0),FALSE)),"",VLOOKUP($B1028,INDIRECT(nfl_game_result),MATCH(D$1,INDIRECT(nfl_game_result_header),0),FALSE)),"error")</f>
        <v/>
      </c>
      <c r="E1028">
        <f ca="1">IFERROR(IF(ISBLANK(VLOOKUP($B1028,INDIRECT(nfl_game_result),MATCH(E$1,INDIRECT(nfl_game_result_header),0),FALSE)),"",VLOOKUP($B1028,INDIRECT(nfl_game_result),MATCH(E$1,INDIRECT(nfl_game_result_header),0),FALSE)),"error")</f>
        <v>-9.5</v>
      </c>
      <c r="F1028" s="23" t="str">
        <f ca="1">IFERROR(IF(ISBLANK(VLOOKUP($B1028,INDIRECT(nfl_game_result),MATCH(F$1,INDIRECT(nfl_game_result_header),0),FALSE)),"",VLOOKUP($B1028,INDIRECT(nfl_game_result),MATCH(F$1,INDIRECT(nfl_game_result_header),0),FALSE)),"error")</f>
        <v/>
      </c>
      <c r="G1028" s="23" t="str">
        <f ca="1">IFERROR(IF(ISBLANK(VLOOKUP($B1028,INDIRECT(nfl_game_result),MATCH(G$1,INDIRECT(nfl_game_result_header),0),FALSE)),"",VLOOKUP($B1028,INDIRECT(nfl_game_result),MATCH(G$1,INDIRECT(nfl_game_result_header),0),FALSE)),"error")</f>
        <v/>
      </c>
      <c r="H1028">
        <f ca="1">IFERROR(IF(ISBLANK(VLOOKUP($B1028,INDIRECT(nfl_game_result),MATCH(H$1,INDIRECT(nfl_game_result_header),0),FALSE)),"",VLOOKUP($B1028,INDIRECT(nfl_game_result),MATCH(H$1,INDIRECT(nfl_game_result_header),0),FALSE)),"error")</f>
        <v>34</v>
      </c>
      <c r="I1028">
        <f ca="1">IFERROR(IF(ISBLANK(VLOOKUP($B1028,INDIRECT(nfl_game_result),MATCH(I$1,INDIRECT(nfl_game_result_header),0),FALSE)),"",VLOOKUP($B1028,INDIRECT(nfl_game_result),MATCH(I$1,INDIRECT(nfl_game_result_header),0),FALSE)),"error")</f>
        <v>20</v>
      </c>
      <c r="J1028" t="str">
        <f ca="1">IFERROR(IF(ISBLANK(VLOOKUP($B1028,INDIRECT(nfl_game_result),MATCH(J$1,INDIRECT(nfl_game_result_header),0),FALSE)),"",VLOOKUP($B1028,INDIRECT(nfl_game_result),MATCH(J$1,INDIRECT(nfl_game_result_header),0),FALSE)),"error")</f>
        <v>NWE</v>
      </c>
      <c r="K1028" t="str">
        <f ca="1">IFERROR(IF(ISBLANK(VLOOKUP($B1028,INDIRECT(nfl_game_result),MATCH(K$1,INDIRECT(nfl_game_result_header),0),FALSE)),"",VLOOKUP($B1028,INDIRECT(nfl_game_result),MATCH(K$1,INDIRECT(nfl_game_result_header),0),FALSE)),"error")</f>
        <v>NWE</v>
      </c>
      <c r="L1028" s="23" t="str">
        <f ca="1">IFERROR(IF(ISBLANK(VLOOKUP($B1028,INDIRECT(nfl_game_result),MATCH(L$1,INDIRECT(nfl_game_result_header),0),FALSE)),"",VLOOKUP($B1028,INDIRECT(nfl_game_result),MATCH(L$1,INDIRECT(nfl_game_result_header),0),FALSE)),"error")</f>
        <v/>
      </c>
      <c r="M1028" t="s">
        <v>16</v>
      </c>
      <c r="N1028">
        <v>-9.5</v>
      </c>
      <c r="O1028" t="s">
        <v>332</v>
      </c>
      <c r="V1028" s="23" t="s">
        <v>416</v>
      </c>
      <c r="W1028">
        <f ca="1">VALUE(LEFT(C1028, 4))</f>
        <v>2013</v>
      </c>
      <c r="X1028">
        <f ca="1">VALUE(MID(C1028,6,FIND("_",C1028,6)-6))</f>
        <v>17</v>
      </c>
      <c r="Y1028" t="str">
        <f ca="1">IF(NOT(OR(ISBLANK(D1028),ISBLANK(E1028),D1028="",E1028="")),D1028-E1028,"")</f>
        <v/>
      </c>
      <c r="Z1028" t="str">
        <f ca="1">IF(OR(NOT(ISNUMBER(D1028)),ISBLANK(D1028),D1028="",ISBLANK(N1028)),"",ABS(D1028-N1028))</f>
        <v/>
      </c>
      <c r="AA1028">
        <f ca="1">IF(OR(ISBLANK(J1028),ISBLANK(O1028),J1028="",O1028=""),"",IF(J1028=O1028,1,0))</f>
        <v>1</v>
      </c>
      <c r="AB1028" t="str">
        <f ca="1">IF(OR(ISBLANK(K1028),ISBLANK(Q1028),K1028="",Q1028=""),"",IF(K1028=Q1028,1,0))</f>
        <v/>
      </c>
      <c r="AC1028" s="23" t="str">
        <f t="shared" ca="1" si="15"/>
        <v/>
      </c>
    </row>
    <row r="1029" spans="1:29" x14ac:dyDescent="0.25">
      <c r="A1029" s="23">
        <v>1028</v>
      </c>
      <c r="B1029">
        <v>510</v>
      </c>
      <c r="C1029" t="str">
        <f ca="1">IFERROR(VLOOKUP($B1029,INDIRECT(nfl_game_result),MATCH(C$1,INDIRECT(nfl_game_result_header),0),FALSE),"error")</f>
        <v>2013_17_GBY@CHI</v>
      </c>
      <c r="D1029" t="str">
        <f ca="1">IFERROR(IF(ISBLANK(VLOOKUP($B1029,INDIRECT(nfl_game_result),MATCH(D$1,INDIRECT(nfl_game_result_header),0),FALSE)),"",VLOOKUP($B1029,INDIRECT(nfl_game_result),MATCH(D$1,INDIRECT(nfl_game_result_header),0),FALSE)),"error")</f>
        <v/>
      </c>
      <c r="E1029">
        <f ca="1">IFERROR(IF(ISBLANK(VLOOKUP($B1029,INDIRECT(nfl_game_result),MATCH(E$1,INDIRECT(nfl_game_result_header),0),FALSE)),"",VLOOKUP($B1029,INDIRECT(nfl_game_result),MATCH(E$1,INDIRECT(nfl_game_result_header),0),FALSE)),"error")</f>
        <v>-3.5</v>
      </c>
      <c r="F1029" s="23" t="str">
        <f ca="1">IFERROR(IF(ISBLANK(VLOOKUP($B1029,INDIRECT(nfl_game_result),MATCH(F$1,INDIRECT(nfl_game_result_header),0),FALSE)),"",VLOOKUP($B1029,INDIRECT(nfl_game_result),MATCH(F$1,INDIRECT(nfl_game_result_header),0),FALSE)),"error")</f>
        <v/>
      </c>
      <c r="G1029" s="23" t="str">
        <f ca="1">IFERROR(IF(ISBLANK(VLOOKUP($B1029,INDIRECT(nfl_game_result),MATCH(G$1,INDIRECT(nfl_game_result_header),0),FALSE)),"",VLOOKUP($B1029,INDIRECT(nfl_game_result),MATCH(G$1,INDIRECT(nfl_game_result_header),0),FALSE)),"error")</f>
        <v/>
      </c>
      <c r="H1029">
        <f ca="1">IFERROR(IF(ISBLANK(VLOOKUP($B1029,INDIRECT(nfl_game_result),MATCH(H$1,INDIRECT(nfl_game_result_header),0),FALSE)),"",VLOOKUP($B1029,INDIRECT(nfl_game_result),MATCH(H$1,INDIRECT(nfl_game_result_header),0),FALSE)),"error")</f>
        <v>28</v>
      </c>
      <c r="I1029">
        <f ca="1">IFERROR(IF(ISBLANK(VLOOKUP($B1029,INDIRECT(nfl_game_result),MATCH(I$1,INDIRECT(nfl_game_result_header),0),FALSE)),"",VLOOKUP($B1029,INDIRECT(nfl_game_result),MATCH(I$1,INDIRECT(nfl_game_result_header),0),FALSE)),"error")</f>
        <v>33</v>
      </c>
      <c r="J1029" t="str">
        <f ca="1">IFERROR(IF(ISBLANK(VLOOKUP($B1029,INDIRECT(nfl_game_result),MATCH(J$1,INDIRECT(nfl_game_result_header),0),FALSE)),"",VLOOKUP($B1029,INDIRECT(nfl_game_result),MATCH(J$1,INDIRECT(nfl_game_result_header),0),FALSE)),"error")</f>
        <v>GBY</v>
      </c>
      <c r="K1029" t="str">
        <f ca="1">IFERROR(IF(ISBLANK(VLOOKUP($B1029,INDIRECT(nfl_game_result),MATCH(K$1,INDIRECT(nfl_game_result_header),0),FALSE)),"",VLOOKUP($B1029,INDIRECT(nfl_game_result),MATCH(K$1,INDIRECT(nfl_game_result_header),0),FALSE)),"error")</f>
        <v>GBY</v>
      </c>
      <c r="L1029" s="23" t="str">
        <f ca="1">IFERROR(IF(ISBLANK(VLOOKUP($B1029,INDIRECT(nfl_game_result),MATCH(L$1,INDIRECT(nfl_game_result_header),0),FALSE)),"",VLOOKUP($B1029,INDIRECT(nfl_game_result),MATCH(L$1,INDIRECT(nfl_game_result_header),0),FALSE)),"error")</f>
        <v/>
      </c>
      <c r="M1029" t="s">
        <v>16</v>
      </c>
      <c r="N1029">
        <v>-3</v>
      </c>
      <c r="O1029" t="s">
        <v>330</v>
      </c>
      <c r="V1029" s="23" t="s">
        <v>416</v>
      </c>
      <c r="W1029">
        <f ca="1">VALUE(LEFT(C1029, 4))</f>
        <v>2013</v>
      </c>
      <c r="X1029">
        <f ca="1">VALUE(MID(C1029,6,FIND("_",C1029,6)-6))</f>
        <v>17</v>
      </c>
      <c r="Y1029" t="str">
        <f ca="1">IF(NOT(OR(ISBLANK(D1029),ISBLANK(E1029),D1029="",E1029="")),D1029-E1029,"")</f>
        <v/>
      </c>
      <c r="Z1029" t="str">
        <f ca="1">IF(OR(NOT(ISNUMBER(D1029)),ISBLANK(D1029),D1029="",ISBLANK(N1029)),"",ABS(D1029-N1029))</f>
        <v/>
      </c>
      <c r="AA1029">
        <f ca="1">IF(OR(ISBLANK(J1029),ISBLANK(O1029),J1029="",O1029=""),"",IF(J1029=O1029,1,0))</f>
        <v>1</v>
      </c>
      <c r="AB1029" t="str">
        <f ca="1">IF(OR(ISBLANK(K1029),ISBLANK(Q1029),K1029="",Q1029=""),"",IF(K1029=Q1029,1,0))</f>
        <v/>
      </c>
      <c r="AC1029" s="23" t="str">
        <f t="shared" ca="1" si="15"/>
        <v/>
      </c>
    </row>
    <row r="1030" spans="1:29" x14ac:dyDescent="0.25">
      <c r="A1030" s="23">
        <v>1029</v>
      </c>
      <c r="B1030">
        <v>511</v>
      </c>
      <c r="C1030" t="str">
        <f ca="1">IFERROR(VLOOKUP($B1030,INDIRECT(nfl_game_result),MATCH(C$1,INDIRECT(nfl_game_result_header),0),FALSE),"error")</f>
        <v>2013_17_BAL@CIN</v>
      </c>
      <c r="D1030" t="str">
        <f ca="1">IFERROR(IF(ISBLANK(VLOOKUP($B1030,INDIRECT(nfl_game_result),MATCH(D$1,INDIRECT(nfl_game_result_header),0),FALSE)),"",VLOOKUP($B1030,INDIRECT(nfl_game_result),MATCH(D$1,INDIRECT(nfl_game_result_header),0),FALSE)),"error")</f>
        <v/>
      </c>
      <c r="E1030">
        <f ca="1">IFERROR(IF(ISBLANK(VLOOKUP($B1030,INDIRECT(nfl_game_result),MATCH(E$1,INDIRECT(nfl_game_result_header),0),FALSE)),"",VLOOKUP($B1030,INDIRECT(nfl_game_result),MATCH(E$1,INDIRECT(nfl_game_result_header),0),FALSE)),"error")</f>
        <v>-5.5</v>
      </c>
      <c r="F1030" s="23" t="str">
        <f ca="1">IFERROR(IF(ISBLANK(VLOOKUP($B1030,INDIRECT(nfl_game_result),MATCH(F$1,INDIRECT(nfl_game_result_header),0),FALSE)),"",VLOOKUP($B1030,INDIRECT(nfl_game_result),MATCH(F$1,INDIRECT(nfl_game_result_header),0),FALSE)),"error")</f>
        <v/>
      </c>
      <c r="G1030" s="23" t="str">
        <f ca="1">IFERROR(IF(ISBLANK(VLOOKUP($B1030,INDIRECT(nfl_game_result),MATCH(G$1,INDIRECT(nfl_game_result_header),0),FALSE)),"",VLOOKUP($B1030,INDIRECT(nfl_game_result),MATCH(G$1,INDIRECT(nfl_game_result_header),0),FALSE)),"error")</f>
        <v/>
      </c>
      <c r="H1030">
        <f ca="1">IFERROR(IF(ISBLANK(VLOOKUP($B1030,INDIRECT(nfl_game_result),MATCH(H$1,INDIRECT(nfl_game_result_header),0),FALSE)),"",VLOOKUP($B1030,INDIRECT(nfl_game_result),MATCH(H$1,INDIRECT(nfl_game_result_header),0),FALSE)),"error")</f>
        <v>34</v>
      </c>
      <c r="I1030">
        <f ca="1">IFERROR(IF(ISBLANK(VLOOKUP($B1030,INDIRECT(nfl_game_result),MATCH(I$1,INDIRECT(nfl_game_result_header),0),FALSE)),"",VLOOKUP($B1030,INDIRECT(nfl_game_result),MATCH(I$1,INDIRECT(nfl_game_result_header),0),FALSE)),"error")</f>
        <v>17</v>
      </c>
      <c r="J1030" t="str">
        <f ca="1">IFERROR(IF(ISBLANK(VLOOKUP($B1030,INDIRECT(nfl_game_result),MATCH(J$1,INDIRECT(nfl_game_result_header),0),FALSE)),"",VLOOKUP($B1030,INDIRECT(nfl_game_result),MATCH(J$1,INDIRECT(nfl_game_result_header),0),FALSE)),"error")</f>
        <v>CIN</v>
      </c>
      <c r="K1030" t="str">
        <f ca="1">IFERROR(IF(ISBLANK(VLOOKUP($B1030,INDIRECT(nfl_game_result),MATCH(K$1,INDIRECT(nfl_game_result_header),0),FALSE)),"",VLOOKUP($B1030,INDIRECT(nfl_game_result),MATCH(K$1,INDIRECT(nfl_game_result_header),0),FALSE)),"error")</f>
        <v>CIN</v>
      </c>
      <c r="L1030" s="23" t="str">
        <f ca="1">IFERROR(IF(ISBLANK(VLOOKUP($B1030,INDIRECT(nfl_game_result),MATCH(L$1,INDIRECT(nfl_game_result_header),0),FALSE)),"",VLOOKUP($B1030,INDIRECT(nfl_game_result),MATCH(L$1,INDIRECT(nfl_game_result_header),0),FALSE)),"error")</f>
        <v/>
      </c>
      <c r="M1030" t="s">
        <v>16</v>
      </c>
      <c r="N1030">
        <v>-6.5</v>
      </c>
      <c r="O1030" t="s">
        <v>65</v>
      </c>
      <c r="V1030" s="23" t="s">
        <v>416</v>
      </c>
      <c r="W1030">
        <f ca="1">VALUE(LEFT(C1030, 4))</f>
        <v>2013</v>
      </c>
      <c r="X1030">
        <f ca="1">VALUE(MID(C1030,6,FIND("_",C1030,6)-6))</f>
        <v>17</v>
      </c>
      <c r="Y1030" t="str">
        <f ca="1">IF(NOT(OR(ISBLANK(D1030),ISBLANK(E1030),D1030="",E1030="")),D1030-E1030,"")</f>
        <v/>
      </c>
      <c r="Z1030" t="str">
        <f ca="1">IF(OR(NOT(ISNUMBER(D1030)),ISBLANK(D1030),D1030="",ISBLANK(N1030)),"",ABS(D1030-N1030))</f>
        <v/>
      </c>
      <c r="AA1030">
        <f ca="1">IF(OR(ISBLANK(J1030),ISBLANK(O1030),J1030="",O1030=""),"",IF(J1030=O1030,1,0))</f>
        <v>0</v>
      </c>
      <c r="AB1030" t="str">
        <f ca="1">IF(OR(ISBLANK(K1030),ISBLANK(Q1030),K1030="",Q1030=""),"",IF(K1030=Q1030,1,0))</f>
        <v/>
      </c>
      <c r="AC1030" s="23" t="str">
        <f t="shared" ca="1" si="15"/>
        <v/>
      </c>
    </row>
    <row r="1031" spans="1:29" x14ac:dyDescent="0.25">
      <c r="A1031" s="23">
        <v>1030</v>
      </c>
      <c r="B1031">
        <v>512</v>
      </c>
      <c r="C1031" t="str">
        <f ca="1">IFERROR(VLOOKUP($B1031,INDIRECT(nfl_game_result),MATCH(C$1,INDIRECT(nfl_game_result_header),0),FALSE),"error")</f>
        <v>2013_17_CLE@PIT</v>
      </c>
      <c r="D1031" t="str">
        <f ca="1">IFERROR(IF(ISBLANK(VLOOKUP($B1031,INDIRECT(nfl_game_result),MATCH(D$1,INDIRECT(nfl_game_result_header),0),FALSE)),"",VLOOKUP($B1031,INDIRECT(nfl_game_result),MATCH(D$1,INDIRECT(nfl_game_result_header),0),FALSE)),"error")</f>
        <v/>
      </c>
      <c r="E1031">
        <f ca="1">IFERROR(IF(ISBLANK(VLOOKUP($B1031,INDIRECT(nfl_game_result),MATCH(E$1,INDIRECT(nfl_game_result_header),0),FALSE)),"",VLOOKUP($B1031,INDIRECT(nfl_game_result),MATCH(E$1,INDIRECT(nfl_game_result_header),0),FALSE)),"error")</f>
        <v>-6.5</v>
      </c>
      <c r="F1031" s="23" t="str">
        <f ca="1">IFERROR(IF(ISBLANK(VLOOKUP($B1031,INDIRECT(nfl_game_result),MATCH(F$1,INDIRECT(nfl_game_result_header),0),FALSE)),"",VLOOKUP($B1031,INDIRECT(nfl_game_result),MATCH(F$1,INDIRECT(nfl_game_result_header),0),FALSE)),"error")</f>
        <v/>
      </c>
      <c r="G1031" s="23" t="str">
        <f ca="1">IFERROR(IF(ISBLANK(VLOOKUP($B1031,INDIRECT(nfl_game_result),MATCH(G$1,INDIRECT(nfl_game_result_header),0),FALSE)),"",VLOOKUP($B1031,INDIRECT(nfl_game_result),MATCH(G$1,INDIRECT(nfl_game_result_header),0),FALSE)),"error")</f>
        <v/>
      </c>
      <c r="H1031">
        <f ca="1">IFERROR(IF(ISBLANK(VLOOKUP($B1031,INDIRECT(nfl_game_result),MATCH(H$1,INDIRECT(nfl_game_result_header),0),FALSE)),"",VLOOKUP($B1031,INDIRECT(nfl_game_result),MATCH(H$1,INDIRECT(nfl_game_result_header),0),FALSE)),"error")</f>
        <v>20</v>
      </c>
      <c r="I1031">
        <f ca="1">IFERROR(IF(ISBLANK(VLOOKUP($B1031,INDIRECT(nfl_game_result),MATCH(I$1,INDIRECT(nfl_game_result_header),0),FALSE)),"",VLOOKUP($B1031,INDIRECT(nfl_game_result),MATCH(I$1,INDIRECT(nfl_game_result_header),0),FALSE)),"error")</f>
        <v>7</v>
      </c>
      <c r="J1031" t="str">
        <f ca="1">IFERROR(IF(ISBLANK(VLOOKUP($B1031,INDIRECT(nfl_game_result),MATCH(J$1,INDIRECT(nfl_game_result_header),0),FALSE)),"",VLOOKUP($B1031,INDIRECT(nfl_game_result),MATCH(J$1,INDIRECT(nfl_game_result_header),0),FALSE)),"error")</f>
        <v>PIT</v>
      </c>
      <c r="K1031" t="str">
        <f ca="1">IFERROR(IF(ISBLANK(VLOOKUP($B1031,INDIRECT(nfl_game_result),MATCH(K$1,INDIRECT(nfl_game_result_header),0),FALSE)),"",VLOOKUP($B1031,INDIRECT(nfl_game_result),MATCH(K$1,INDIRECT(nfl_game_result_header),0),FALSE)),"error")</f>
        <v>PIT</v>
      </c>
      <c r="L1031" s="23" t="str">
        <f ca="1">IFERROR(IF(ISBLANK(VLOOKUP($B1031,INDIRECT(nfl_game_result),MATCH(L$1,INDIRECT(nfl_game_result_header),0),FALSE)),"",VLOOKUP($B1031,INDIRECT(nfl_game_result),MATCH(L$1,INDIRECT(nfl_game_result_header),0),FALSE)),"error")</f>
        <v/>
      </c>
      <c r="M1031" t="s">
        <v>16</v>
      </c>
      <c r="N1031">
        <v>-9</v>
      </c>
      <c r="O1031" t="s">
        <v>87</v>
      </c>
      <c r="V1031" s="23" t="s">
        <v>416</v>
      </c>
      <c r="W1031">
        <f ca="1">VALUE(LEFT(C1031, 4))</f>
        <v>2013</v>
      </c>
      <c r="X1031">
        <f ca="1">VALUE(MID(C1031,6,FIND("_",C1031,6)-6))</f>
        <v>17</v>
      </c>
      <c r="Y1031" t="str">
        <f ca="1">IF(NOT(OR(ISBLANK(D1031),ISBLANK(E1031),D1031="",E1031="")),D1031-E1031,"")</f>
        <v/>
      </c>
      <c r="Z1031" t="str">
        <f ca="1">IF(OR(NOT(ISNUMBER(D1031)),ISBLANK(D1031),D1031="",ISBLANK(N1031)),"",ABS(D1031-N1031))</f>
        <v/>
      </c>
      <c r="AA1031">
        <f ca="1">IF(OR(ISBLANK(J1031),ISBLANK(O1031),J1031="",O1031=""),"",IF(J1031=O1031,1,0))</f>
        <v>1</v>
      </c>
      <c r="AB1031" t="str">
        <f ca="1">IF(OR(ISBLANK(K1031),ISBLANK(Q1031),K1031="",Q1031=""),"",IF(K1031=Q1031,1,0))</f>
        <v/>
      </c>
      <c r="AC1031" s="23" t="str">
        <f t="shared" ca="1" si="15"/>
        <v/>
      </c>
    </row>
    <row r="1032" spans="1:29" x14ac:dyDescent="0.25">
      <c r="A1032" s="23">
        <v>1031</v>
      </c>
      <c r="B1032">
        <v>513</v>
      </c>
      <c r="C1032" t="str">
        <f ca="1">IFERROR(VLOOKUP($B1032,INDIRECT(nfl_game_result),MATCH(C$1,INDIRECT(nfl_game_result_header),0),FALSE),"error")</f>
        <v>2013_17_PHI@DAL</v>
      </c>
      <c r="D1032" t="str">
        <f ca="1">IFERROR(IF(ISBLANK(VLOOKUP($B1032,INDIRECT(nfl_game_result),MATCH(D$1,INDIRECT(nfl_game_result_header),0),FALSE)),"",VLOOKUP($B1032,INDIRECT(nfl_game_result),MATCH(D$1,INDIRECT(nfl_game_result_header),0),FALSE)),"error")</f>
        <v/>
      </c>
      <c r="E1032">
        <f ca="1">IFERROR(IF(ISBLANK(VLOOKUP($B1032,INDIRECT(nfl_game_result),MATCH(E$1,INDIRECT(nfl_game_result_header),0),FALSE)),"",VLOOKUP($B1032,INDIRECT(nfl_game_result),MATCH(E$1,INDIRECT(nfl_game_result_header),0),FALSE)),"error")</f>
        <v>6.5</v>
      </c>
      <c r="F1032" s="23" t="str">
        <f ca="1">IFERROR(IF(ISBLANK(VLOOKUP($B1032,INDIRECT(nfl_game_result),MATCH(F$1,INDIRECT(nfl_game_result_header),0),FALSE)),"",VLOOKUP($B1032,INDIRECT(nfl_game_result),MATCH(F$1,INDIRECT(nfl_game_result_header),0),FALSE)),"error")</f>
        <v/>
      </c>
      <c r="G1032" s="23" t="str">
        <f ca="1">IFERROR(IF(ISBLANK(VLOOKUP($B1032,INDIRECT(nfl_game_result),MATCH(G$1,INDIRECT(nfl_game_result_header),0),FALSE)),"",VLOOKUP($B1032,INDIRECT(nfl_game_result),MATCH(G$1,INDIRECT(nfl_game_result_header),0),FALSE)),"error")</f>
        <v/>
      </c>
      <c r="H1032">
        <f ca="1">IFERROR(IF(ISBLANK(VLOOKUP($B1032,INDIRECT(nfl_game_result),MATCH(H$1,INDIRECT(nfl_game_result_header),0),FALSE)),"",VLOOKUP($B1032,INDIRECT(nfl_game_result),MATCH(H$1,INDIRECT(nfl_game_result_header),0),FALSE)),"error")</f>
        <v>22</v>
      </c>
      <c r="I1032">
        <f ca="1">IFERROR(IF(ISBLANK(VLOOKUP($B1032,INDIRECT(nfl_game_result),MATCH(I$1,INDIRECT(nfl_game_result_header),0),FALSE)),"",VLOOKUP($B1032,INDIRECT(nfl_game_result),MATCH(I$1,INDIRECT(nfl_game_result_header),0),FALSE)),"error")</f>
        <v>24</v>
      </c>
      <c r="J1032" t="str">
        <f ca="1">IFERROR(IF(ISBLANK(VLOOKUP($B1032,INDIRECT(nfl_game_result),MATCH(J$1,INDIRECT(nfl_game_result_header),0),FALSE)),"",VLOOKUP($B1032,INDIRECT(nfl_game_result),MATCH(J$1,INDIRECT(nfl_game_result_header),0),FALSE)),"error")</f>
        <v>DAL</v>
      </c>
      <c r="K1032" t="str">
        <f ca="1">IFERROR(IF(ISBLANK(VLOOKUP($B1032,INDIRECT(nfl_game_result),MATCH(K$1,INDIRECT(nfl_game_result_header),0),FALSE)),"",VLOOKUP($B1032,INDIRECT(nfl_game_result),MATCH(K$1,INDIRECT(nfl_game_result_header),0),FALSE)),"error")</f>
        <v>PHI</v>
      </c>
      <c r="L1032" s="23" t="str">
        <f ca="1">IFERROR(IF(ISBLANK(VLOOKUP($B1032,INDIRECT(nfl_game_result),MATCH(L$1,INDIRECT(nfl_game_result_header),0),FALSE)),"",VLOOKUP($B1032,INDIRECT(nfl_game_result),MATCH(L$1,INDIRECT(nfl_game_result_header),0),FALSE)),"error")</f>
        <v/>
      </c>
      <c r="M1032" t="s">
        <v>16</v>
      </c>
      <c r="N1032">
        <v>7.5</v>
      </c>
      <c r="O1032" t="s">
        <v>86</v>
      </c>
      <c r="V1032" s="23" t="s">
        <v>416</v>
      </c>
      <c r="W1032">
        <f ca="1">VALUE(LEFT(C1032, 4))</f>
        <v>2013</v>
      </c>
      <c r="X1032">
        <f ca="1">VALUE(MID(C1032,6,FIND("_",C1032,6)-6))</f>
        <v>17</v>
      </c>
      <c r="Y1032" t="str">
        <f ca="1">IF(NOT(OR(ISBLANK(D1032),ISBLANK(E1032),D1032="",E1032="")),D1032-E1032,"")</f>
        <v/>
      </c>
      <c r="Z1032" t="str">
        <f ca="1">IF(OR(NOT(ISNUMBER(D1032)),ISBLANK(D1032),D1032="",ISBLANK(N1032)),"",ABS(D1032-N1032))</f>
        <v/>
      </c>
      <c r="AA1032">
        <f ca="1">IF(OR(ISBLANK(J1032),ISBLANK(O1032),J1032="",O1032=""),"",IF(J1032=O1032,1,0))</f>
        <v>0</v>
      </c>
      <c r="AB1032" t="str">
        <f ca="1">IF(OR(ISBLANK(K1032),ISBLANK(Q1032),K1032="",Q1032=""),"",IF(K1032=Q1032,1,0))</f>
        <v/>
      </c>
      <c r="AC1032" s="23" t="str">
        <f t="shared" ca="1" si="15"/>
        <v/>
      </c>
    </row>
    <row r="1033" spans="1:29" x14ac:dyDescent="0.25">
      <c r="A1033" s="23">
        <v>1032</v>
      </c>
      <c r="B1033">
        <v>514</v>
      </c>
      <c r="C1033" t="str">
        <f ca="1">IFERROR(VLOOKUP($B1033,INDIRECT(nfl_game_result),MATCH(C$1,INDIRECT(nfl_game_result_header),0),FALSE),"error")</f>
        <v>2013_17_DET@MIN</v>
      </c>
      <c r="D1033" t="str">
        <f ca="1">IFERROR(IF(ISBLANK(VLOOKUP($B1033,INDIRECT(nfl_game_result),MATCH(D$1,INDIRECT(nfl_game_result_header),0),FALSE)),"",VLOOKUP($B1033,INDIRECT(nfl_game_result),MATCH(D$1,INDIRECT(nfl_game_result_header),0),FALSE)),"error")</f>
        <v/>
      </c>
      <c r="E1033">
        <f ca="1">IFERROR(IF(ISBLANK(VLOOKUP($B1033,INDIRECT(nfl_game_result),MATCH(E$1,INDIRECT(nfl_game_result_header),0),FALSE)),"",VLOOKUP($B1033,INDIRECT(nfl_game_result),MATCH(E$1,INDIRECT(nfl_game_result_header),0),FALSE)),"error")</f>
        <v>-3.5</v>
      </c>
      <c r="F1033" s="23" t="str">
        <f ca="1">IFERROR(IF(ISBLANK(VLOOKUP($B1033,INDIRECT(nfl_game_result),MATCH(F$1,INDIRECT(nfl_game_result_header),0),FALSE)),"",VLOOKUP($B1033,INDIRECT(nfl_game_result),MATCH(F$1,INDIRECT(nfl_game_result_header),0),FALSE)),"error")</f>
        <v/>
      </c>
      <c r="G1033" s="23" t="str">
        <f ca="1">IFERROR(IF(ISBLANK(VLOOKUP($B1033,INDIRECT(nfl_game_result),MATCH(G$1,INDIRECT(nfl_game_result_header),0),FALSE)),"",VLOOKUP($B1033,INDIRECT(nfl_game_result),MATCH(G$1,INDIRECT(nfl_game_result_header),0),FALSE)),"error")</f>
        <v/>
      </c>
      <c r="H1033">
        <f ca="1">IFERROR(IF(ISBLANK(VLOOKUP($B1033,INDIRECT(nfl_game_result),MATCH(H$1,INDIRECT(nfl_game_result_header),0),FALSE)),"",VLOOKUP($B1033,INDIRECT(nfl_game_result),MATCH(H$1,INDIRECT(nfl_game_result_header),0),FALSE)),"error")</f>
        <v>14</v>
      </c>
      <c r="I1033">
        <f ca="1">IFERROR(IF(ISBLANK(VLOOKUP($B1033,INDIRECT(nfl_game_result),MATCH(I$1,INDIRECT(nfl_game_result_header),0),FALSE)),"",VLOOKUP($B1033,INDIRECT(nfl_game_result),MATCH(I$1,INDIRECT(nfl_game_result_header),0),FALSE)),"error")</f>
        <v>13</v>
      </c>
      <c r="J1033" t="str">
        <f ca="1">IFERROR(IF(ISBLANK(VLOOKUP($B1033,INDIRECT(nfl_game_result),MATCH(J$1,INDIRECT(nfl_game_result_header),0),FALSE)),"",VLOOKUP($B1033,INDIRECT(nfl_game_result),MATCH(J$1,INDIRECT(nfl_game_result_header),0),FALSE)),"error")</f>
        <v>DET</v>
      </c>
      <c r="K1033" t="str">
        <f ca="1">IFERROR(IF(ISBLANK(VLOOKUP($B1033,INDIRECT(nfl_game_result),MATCH(K$1,INDIRECT(nfl_game_result_header),0),FALSE)),"",VLOOKUP($B1033,INDIRECT(nfl_game_result),MATCH(K$1,INDIRECT(nfl_game_result_header),0),FALSE)),"error")</f>
        <v>MIN</v>
      </c>
      <c r="L1033" s="23" t="str">
        <f ca="1">IFERROR(IF(ISBLANK(VLOOKUP($B1033,INDIRECT(nfl_game_result),MATCH(L$1,INDIRECT(nfl_game_result_header),0),FALSE)),"",VLOOKUP($B1033,INDIRECT(nfl_game_result),MATCH(L$1,INDIRECT(nfl_game_result_header),0),FALSE)),"error")</f>
        <v/>
      </c>
      <c r="M1033" t="s">
        <v>16</v>
      </c>
      <c r="N1033">
        <v>3.5</v>
      </c>
      <c r="O1033" t="s">
        <v>73</v>
      </c>
      <c r="V1033" s="23" t="s">
        <v>416</v>
      </c>
      <c r="W1033">
        <f ca="1">VALUE(LEFT(C1033, 4))</f>
        <v>2013</v>
      </c>
      <c r="X1033">
        <f ca="1">VALUE(MID(C1033,6,FIND("_",C1033,6)-6))</f>
        <v>17</v>
      </c>
      <c r="Y1033" t="str">
        <f ca="1">IF(NOT(OR(ISBLANK(D1033),ISBLANK(E1033),D1033="",E1033="")),D1033-E1033,"")</f>
        <v/>
      </c>
      <c r="Z1033" t="str">
        <f ca="1">IF(OR(NOT(ISNUMBER(D1033)),ISBLANK(D1033),D1033="",ISBLANK(N1033)),"",ABS(D1033-N1033))</f>
        <v/>
      </c>
      <c r="AA1033">
        <f ca="1">IF(OR(ISBLANK(J1033),ISBLANK(O1033),J1033="",O1033=""),"",IF(J1033=O1033,1,0))</f>
        <v>1</v>
      </c>
      <c r="AB1033" t="str">
        <f ca="1">IF(OR(ISBLANK(K1033),ISBLANK(Q1033),K1033="",Q1033=""),"",IF(K1033=Q1033,1,0))</f>
        <v/>
      </c>
      <c r="AC1033" s="23" t="str">
        <f t="shared" ca="1" si="15"/>
        <v/>
      </c>
    </row>
    <row r="1034" spans="1:29" x14ac:dyDescent="0.25">
      <c r="A1034" s="23">
        <v>1033</v>
      </c>
      <c r="B1034">
        <v>515</v>
      </c>
      <c r="C1034" t="str">
        <f ca="1">IFERROR(VLOOKUP($B1034,INDIRECT(nfl_game_result),MATCH(C$1,INDIRECT(nfl_game_result_header),0),FALSE),"error")</f>
        <v>2013_17_HOU@TEN</v>
      </c>
      <c r="D1034" t="str">
        <f ca="1">IFERROR(IF(ISBLANK(VLOOKUP($B1034,INDIRECT(nfl_game_result),MATCH(D$1,INDIRECT(nfl_game_result_header),0),FALSE)),"",VLOOKUP($B1034,INDIRECT(nfl_game_result),MATCH(D$1,INDIRECT(nfl_game_result_header),0),FALSE)),"error")</f>
        <v/>
      </c>
      <c r="E1034">
        <f ca="1">IFERROR(IF(ISBLANK(VLOOKUP($B1034,INDIRECT(nfl_game_result),MATCH(E$1,INDIRECT(nfl_game_result_header),0),FALSE)),"",VLOOKUP($B1034,INDIRECT(nfl_game_result),MATCH(E$1,INDIRECT(nfl_game_result_header),0),FALSE)),"error")</f>
        <v>-6.5</v>
      </c>
      <c r="F1034" s="23" t="str">
        <f ca="1">IFERROR(IF(ISBLANK(VLOOKUP($B1034,INDIRECT(nfl_game_result),MATCH(F$1,INDIRECT(nfl_game_result_header),0),FALSE)),"",VLOOKUP($B1034,INDIRECT(nfl_game_result),MATCH(F$1,INDIRECT(nfl_game_result_header),0),FALSE)),"error")</f>
        <v/>
      </c>
      <c r="G1034" s="23" t="str">
        <f ca="1">IFERROR(IF(ISBLANK(VLOOKUP($B1034,INDIRECT(nfl_game_result),MATCH(G$1,INDIRECT(nfl_game_result_header),0),FALSE)),"",VLOOKUP($B1034,INDIRECT(nfl_game_result),MATCH(G$1,INDIRECT(nfl_game_result_header),0),FALSE)),"error")</f>
        <v/>
      </c>
      <c r="H1034">
        <f ca="1">IFERROR(IF(ISBLANK(VLOOKUP($B1034,INDIRECT(nfl_game_result),MATCH(H$1,INDIRECT(nfl_game_result_header),0),FALSE)),"",VLOOKUP($B1034,INDIRECT(nfl_game_result),MATCH(H$1,INDIRECT(nfl_game_result_header),0),FALSE)),"error")</f>
        <v>16</v>
      </c>
      <c r="I1034">
        <f ca="1">IFERROR(IF(ISBLANK(VLOOKUP($B1034,INDIRECT(nfl_game_result),MATCH(I$1,INDIRECT(nfl_game_result_header),0),FALSE)),"",VLOOKUP($B1034,INDIRECT(nfl_game_result),MATCH(I$1,INDIRECT(nfl_game_result_header),0),FALSE)),"error")</f>
        <v>10</v>
      </c>
      <c r="J1034" t="str">
        <f ca="1">IFERROR(IF(ISBLANK(VLOOKUP($B1034,INDIRECT(nfl_game_result),MATCH(J$1,INDIRECT(nfl_game_result_header),0),FALSE)),"",VLOOKUP($B1034,INDIRECT(nfl_game_result),MATCH(J$1,INDIRECT(nfl_game_result_header),0),FALSE)),"error")</f>
        <v>HOU</v>
      </c>
      <c r="K1034" t="str">
        <f ca="1">IFERROR(IF(ISBLANK(VLOOKUP($B1034,INDIRECT(nfl_game_result),MATCH(K$1,INDIRECT(nfl_game_result_header),0),FALSE)),"",VLOOKUP($B1034,INDIRECT(nfl_game_result),MATCH(K$1,INDIRECT(nfl_game_result_header),0),FALSE)),"error")</f>
        <v>TEN</v>
      </c>
      <c r="L1034" s="23" t="str">
        <f ca="1">IFERROR(IF(ISBLANK(VLOOKUP($B1034,INDIRECT(nfl_game_result),MATCH(L$1,INDIRECT(nfl_game_result_header),0),FALSE)),"",VLOOKUP($B1034,INDIRECT(nfl_game_result),MATCH(L$1,INDIRECT(nfl_game_result_header),0),FALSE)),"error")</f>
        <v/>
      </c>
      <c r="M1034" t="s">
        <v>16</v>
      </c>
      <c r="N1034">
        <v>-7.5</v>
      </c>
      <c r="O1034" t="s">
        <v>93</v>
      </c>
      <c r="V1034" s="23" t="s">
        <v>416</v>
      </c>
      <c r="W1034">
        <f ca="1">VALUE(LEFT(C1034, 4))</f>
        <v>2013</v>
      </c>
      <c r="X1034">
        <f ca="1">VALUE(MID(C1034,6,FIND("_",C1034,6)-6))</f>
        <v>17</v>
      </c>
      <c r="Y1034" t="str">
        <f ca="1">IF(NOT(OR(ISBLANK(D1034),ISBLANK(E1034),D1034="",E1034="")),D1034-E1034,"")</f>
        <v/>
      </c>
      <c r="Z1034" t="str">
        <f ca="1">IF(OR(NOT(ISNUMBER(D1034)),ISBLANK(D1034),D1034="",ISBLANK(N1034)),"",ABS(D1034-N1034))</f>
        <v/>
      </c>
      <c r="AA1034">
        <f ca="1">IF(OR(ISBLANK(J1034),ISBLANK(O1034),J1034="",O1034=""),"",IF(J1034=O1034,1,0))</f>
        <v>0</v>
      </c>
      <c r="AB1034" t="str">
        <f ca="1">IF(OR(ISBLANK(K1034),ISBLANK(Q1034),K1034="",Q1034=""),"",IF(K1034=Q1034,1,0))</f>
        <v/>
      </c>
      <c r="AC1034" s="23" t="str">
        <f t="shared" ca="1" si="15"/>
        <v/>
      </c>
    </row>
    <row r="1035" spans="1:29" x14ac:dyDescent="0.25">
      <c r="A1035" s="23">
        <v>1034</v>
      </c>
      <c r="B1035">
        <v>516</v>
      </c>
      <c r="C1035" t="str">
        <f ca="1">IFERROR(VLOOKUP($B1035,INDIRECT(nfl_game_result),MATCH(C$1,INDIRECT(nfl_game_result_header),0),FALSE),"error")</f>
        <v>2013_17_JAX@IND</v>
      </c>
      <c r="D1035" t="str">
        <f ca="1">IFERROR(IF(ISBLANK(VLOOKUP($B1035,INDIRECT(nfl_game_result),MATCH(D$1,INDIRECT(nfl_game_result_header),0),FALSE)),"",VLOOKUP($B1035,INDIRECT(nfl_game_result),MATCH(D$1,INDIRECT(nfl_game_result_header),0),FALSE)),"error")</f>
        <v/>
      </c>
      <c r="E1035">
        <f ca="1">IFERROR(IF(ISBLANK(VLOOKUP($B1035,INDIRECT(nfl_game_result),MATCH(E$1,INDIRECT(nfl_game_result_header),0),FALSE)),"",VLOOKUP($B1035,INDIRECT(nfl_game_result),MATCH(E$1,INDIRECT(nfl_game_result_header),0),FALSE)),"error")</f>
        <v>-11.5</v>
      </c>
      <c r="F1035" s="23" t="str">
        <f ca="1">IFERROR(IF(ISBLANK(VLOOKUP($B1035,INDIRECT(nfl_game_result),MATCH(F$1,INDIRECT(nfl_game_result_header),0),FALSE)),"",VLOOKUP($B1035,INDIRECT(nfl_game_result),MATCH(F$1,INDIRECT(nfl_game_result_header),0),FALSE)),"error")</f>
        <v/>
      </c>
      <c r="G1035" s="23" t="str">
        <f ca="1">IFERROR(IF(ISBLANK(VLOOKUP($B1035,INDIRECT(nfl_game_result),MATCH(G$1,INDIRECT(nfl_game_result_header),0),FALSE)),"",VLOOKUP($B1035,INDIRECT(nfl_game_result),MATCH(G$1,INDIRECT(nfl_game_result_header),0),FALSE)),"error")</f>
        <v/>
      </c>
      <c r="H1035">
        <f ca="1">IFERROR(IF(ISBLANK(VLOOKUP($B1035,INDIRECT(nfl_game_result),MATCH(H$1,INDIRECT(nfl_game_result_header),0),FALSE)),"",VLOOKUP($B1035,INDIRECT(nfl_game_result),MATCH(H$1,INDIRECT(nfl_game_result_header),0),FALSE)),"error")</f>
        <v>30</v>
      </c>
      <c r="I1035">
        <f ca="1">IFERROR(IF(ISBLANK(VLOOKUP($B1035,INDIRECT(nfl_game_result),MATCH(I$1,INDIRECT(nfl_game_result_header),0),FALSE)),"",VLOOKUP($B1035,INDIRECT(nfl_game_result),MATCH(I$1,INDIRECT(nfl_game_result_header),0),FALSE)),"error")</f>
        <v>10</v>
      </c>
      <c r="J1035" t="str">
        <f ca="1">IFERROR(IF(ISBLANK(VLOOKUP($B1035,INDIRECT(nfl_game_result),MATCH(J$1,INDIRECT(nfl_game_result_header),0),FALSE)),"",VLOOKUP($B1035,INDIRECT(nfl_game_result),MATCH(J$1,INDIRECT(nfl_game_result_header),0),FALSE)),"error")</f>
        <v>IND</v>
      </c>
      <c r="K1035" t="str">
        <f ca="1">IFERROR(IF(ISBLANK(VLOOKUP($B1035,INDIRECT(nfl_game_result),MATCH(K$1,INDIRECT(nfl_game_result_header),0),FALSE)),"",VLOOKUP($B1035,INDIRECT(nfl_game_result),MATCH(K$1,INDIRECT(nfl_game_result_header),0),FALSE)),"error")</f>
        <v>IND</v>
      </c>
      <c r="L1035" s="23" t="str">
        <f ca="1">IFERROR(IF(ISBLANK(VLOOKUP($B1035,INDIRECT(nfl_game_result),MATCH(L$1,INDIRECT(nfl_game_result_header),0),FALSE)),"",VLOOKUP($B1035,INDIRECT(nfl_game_result),MATCH(L$1,INDIRECT(nfl_game_result_header),0),FALSE)),"error")</f>
        <v/>
      </c>
      <c r="M1035" t="s">
        <v>16</v>
      </c>
      <c r="N1035">
        <v>-11</v>
      </c>
      <c r="O1035" t="s">
        <v>77</v>
      </c>
      <c r="V1035" s="23" t="s">
        <v>416</v>
      </c>
      <c r="W1035">
        <f ca="1">VALUE(LEFT(C1035, 4))</f>
        <v>2013</v>
      </c>
      <c r="X1035">
        <f ca="1">VALUE(MID(C1035,6,FIND("_",C1035,6)-6))</f>
        <v>17</v>
      </c>
      <c r="Y1035" t="str">
        <f ca="1">IF(NOT(OR(ISBLANK(D1035),ISBLANK(E1035),D1035="",E1035="")),D1035-E1035,"")</f>
        <v/>
      </c>
      <c r="Z1035" t="str">
        <f ca="1">IF(OR(NOT(ISNUMBER(D1035)),ISBLANK(D1035),D1035="",ISBLANK(N1035)),"",ABS(D1035-N1035))</f>
        <v/>
      </c>
      <c r="AA1035">
        <f ca="1">IF(OR(ISBLANK(J1035),ISBLANK(O1035),J1035="",O1035=""),"",IF(J1035=O1035,1,0))</f>
        <v>0</v>
      </c>
      <c r="AB1035" t="str">
        <f ca="1">IF(OR(ISBLANK(K1035),ISBLANK(Q1035),K1035="",Q1035=""),"",IF(K1035=Q1035,1,0))</f>
        <v/>
      </c>
      <c r="AC1035" s="23" t="str">
        <f t="shared" ca="1" si="15"/>
        <v/>
      </c>
    </row>
    <row r="1036" spans="1:29" x14ac:dyDescent="0.25">
      <c r="A1036" s="23">
        <v>1035</v>
      </c>
      <c r="B1036">
        <v>517</v>
      </c>
      <c r="C1036" t="str">
        <f ca="1">IFERROR(VLOOKUP($B1036,INDIRECT(nfl_game_result),MATCH(C$1,INDIRECT(nfl_game_result_header),0),FALSE),"error")</f>
        <v>2013_17_NYJ@MIA</v>
      </c>
      <c r="D1036" t="str">
        <f ca="1">IFERROR(IF(ISBLANK(VLOOKUP($B1036,INDIRECT(nfl_game_result),MATCH(D$1,INDIRECT(nfl_game_result_header),0),FALSE)),"",VLOOKUP($B1036,INDIRECT(nfl_game_result),MATCH(D$1,INDIRECT(nfl_game_result_header),0),FALSE)),"error")</f>
        <v/>
      </c>
      <c r="E1036">
        <f ca="1">IFERROR(IF(ISBLANK(VLOOKUP($B1036,INDIRECT(nfl_game_result),MATCH(E$1,INDIRECT(nfl_game_result_header),0),FALSE)),"",VLOOKUP($B1036,INDIRECT(nfl_game_result),MATCH(E$1,INDIRECT(nfl_game_result_header),0),FALSE)),"error")</f>
        <v>-6.5</v>
      </c>
      <c r="F1036" s="23" t="str">
        <f ca="1">IFERROR(IF(ISBLANK(VLOOKUP($B1036,INDIRECT(nfl_game_result),MATCH(F$1,INDIRECT(nfl_game_result_header),0),FALSE)),"",VLOOKUP($B1036,INDIRECT(nfl_game_result),MATCH(F$1,INDIRECT(nfl_game_result_header),0),FALSE)),"error")</f>
        <v/>
      </c>
      <c r="G1036" s="23" t="str">
        <f ca="1">IFERROR(IF(ISBLANK(VLOOKUP($B1036,INDIRECT(nfl_game_result),MATCH(G$1,INDIRECT(nfl_game_result_header),0),FALSE)),"",VLOOKUP($B1036,INDIRECT(nfl_game_result),MATCH(G$1,INDIRECT(nfl_game_result_header),0),FALSE)),"error")</f>
        <v/>
      </c>
      <c r="H1036">
        <f ca="1">IFERROR(IF(ISBLANK(VLOOKUP($B1036,INDIRECT(nfl_game_result),MATCH(H$1,INDIRECT(nfl_game_result_header),0),FALSE)),"",VLOOKUP($B1036,INDIRECT(nfl_game_result),MATCH(H$1,INDIRECT(nfl_game_result_header),0),FALSE)),"error")</f>
        <v>7</v>
      </c>
      <c r="I1036">
        <f ca="1">IFERROR(IF(ISBLANK(VLOOKUP($B1036,INDIRECT(nfl_game_result),MATCH(I$1,INDIRECT(nfl_game_result_header),0),FALSE)),"",VLOOKUP($B1036,INDIRECT(nfl_game_result),MATCH(I$1,INDIRECT(nfl_game_result_header),0),FALSE)),"error")</f>
        <v>20</v>
      </c>
      <c r="J1036" t="str">
        <f ca="1">IFERROR(IF(ISBLANK(VLOOKUP($B1036,INDIRECT(nfl_game_result),MATCH(J$1,INDIRECT(nfl_game_result_header),0),FALSE)),"",VLOOKUP($B1036,INDIRECT(nfl_game_result),MATCH(J$1,INDIRECT(nfl_game_result_header),0),FALSE)),"error")</f>
        <v>NYJ</v>
      </c>
      <c r="K1036" t="str">
        <f ca="1">IFERROR(IF(ISBLANK(VLOOKUP($B1036,INDIRECT(nfl_game_result),MATCH(K$1,INDIRECT(nfl_game_result_header),0),FALSE)),"",VLOOKUP($B1036,INDIRECT(nfl_game_result),MATCH(K$1,INDIRECT(nfl_game_result_header),0),FALSE)),"error")</f>
        <v>NYJ</v>
      </c>
      <c r="L1036" s="23" t="str">
        <f ca="1">IFERROR(IF(ISBLANK(VLOOKUP($B1036,INDIRECT(nfl_game_result),MATCH(L$1,INDIRECT(nfl_game_result_header),0),FALSE)),"",VLOOKUP($B1036,INDIRECT(nfl_game_result),MATCH(L$1,INDIRECT(nfl_game_result_header),0),FALSE)),"error")</f>
        <v/>
      </c>
      <c r="M1036" t="s">
        <v>16</v>
      </c>
      <c r="N1036">
        <v>-4.5</v>
      </c>
      <c r="O1036" t="s">
        <v>84</v>
      </c>
      <c r="V1036" s="23" t="s">
        <v>416</v>
      </c>
      <c r="W1036">
        <f ca="1">VALUE(LEFT(C1036, 4))</f>
        <v>2013</v>
      </c>
      <c r="X1036">
        <f ca="1">VALUE(MID(C1036,6,FIND("_",C1036,6)-6))</f>
        <v>17</v>
      </c>
      <c r="Y1036" t="str">
        <f ca="1">IF(NOT(OR(ISBLANK(D1036),ISBLANK(E1036),D1036="",E1036="")),D1036-E1036,"")</f>
        <v/>
      </c>
      <c r="Z1036" t="str">
        <f ca="1">IF(OR(NOT(ISNUMBER(D1036)),ISBLANK(D1036),D1036="",ISBLANK(N1036)),"",ABS(D1036-N1036))</f>
        <v/>
      </c>
      <c r="AA1036">
        <f ca="1">IF(OR(ISBLANK(J1036),ISBLANK(O1036),J1036="",O1036=""),"",IF(J1036=O1036,1,0))</f>
        <v>1</v>
      </c>
      <c r="AB1036" t="str">
        <f ca="1">IF(OR(ISBLANK(K1036),ISBLANK(Q1036),K1036="",Q1036=""),"",IF(K1036=Q1036,1,0))</f>
        <v/>
      </c>
      <c r="AC1036" s="23" t="str">
        <f t="shared" ca="1" si="15"/>
        <v/>
      </c>
    </row>
    <row r="1037" spans="1:29" x14ac:dyDescent="0.25">
      <c r="A1037" s="23">
        <v>1036</v>
      </c>
      <c r="B1037">
        <v>518</v>
      </c>
      <c r="C1037" t="str">
        <f ca="1">IFERROR(VLOOKUP($B1037,INDIRECT(nfl_game_result),MATCH(C$1,INDIRECT(nfl_game_result_header),0),FALSE),"error")</f>
        <v>2013_17_TBY@NOR</v>
      </c>
      <c r="D1037" t="str">
        <f ca="1">IFERROR(IF(ISBLANK(VLOOKUP($B1037,INDIRECT(nfl_game_result),MATCH(D$1,INDIRECT(nfl_game_result_header),0),FALSE)),"",VLOOKUP($B1037,INDIRECT(nfl_game_result),MATCH(D$1,INDIRECT(nfl_game_result_header),0),FALSE)),"error")</f>
        <v/>
      </c>
      <c r="E1037">
        <f ca="1">IFERROR(IF(ISBLANK(VLOOKUP($B1037,INDIRECT(nfl_game_result),MATCH(E$1,INDIRECT(nfl_game_result_header),0),FALSE)),"",VLOOKUP($B1037,INDIRECT(nfl_game_result),MATCH(E$1,INDIRECT(nfl_game_result_header),0),FALSE)),"error")</f>
        <v>-12.5</v>
      </c>
      <c r="F1037" s="23" t="str">
        <f ca="1">IFERROR(IF(ISBLANK(VLOOKUP($B1037,INDIRECT(nfl_game_result),MATCH(F$1,INDIRECT(nfl_game_result_header),0),FALSE)),"",VLOOKUP($B1037,INDIRECT(nfl_game_result),MATCH(F$1,INDIRECT(nfl_game_result_header),0),FALSE)),"error")</f>
        <v/>
      </c>
      <c r="G1037" s="23" t="str">
        <f ca="1">IFERROR(IF(ISBLANK(VLOOKUP($B1037,INDIRECT(nfl_game_result),MATCH(G$1,INDIRECT(nfl_game_result_header),0),FALSE)),"",VLOOKUP($B1037,INDIRECT(nfl_game_result),MATCH(G$1,INDIRECT(nfl_game_result_header),0),FALSE)),"error")</f>
        <v/>
      </c>
      <c r="H1037">
        <f ca="1">IFERROR(IF(ISBLANK(VLOOKUP($B1037,INDIRECT(nfl_game_result),MATCH(H$1,INDIRECT(nfl_game_result_header),0),FALSE)),"",VLOOKUP($B1037,INDIRECT(nfl_game_result),MATCH(H$1,INDIRECT(nfl_game_result_header),0),FALSE)),"error")</f>
        <v>42</v>
      </c>
      <c r="I1037">
        <f ca="1">IFERROR(IF(ISBLANK(VLOOKUP($B1037,INDIRECT(nfl_game_result),MATCH(I$1,INDIRECT(nfl_game_result_header),0),FALSE)),"",VLOOKUP($B1037,INDIRECT(nfl_game_result),MATCH(I$1,INDIRECT(nfl_game_result_header),0),FALSE)),"error")</f>
        <v>17</v>
      </c>
      <c r="J1037" t="str">
        <f ca="1">IFERROR(IF(ISBLANK(VLOOKUP($B1037,INDIRECT(nfl_game_result),MATCH(J$1,INDIRECT(nfl_game_result_header),0),FALSE)),"",VLOOKUP($B1037,INDIRECT(nfl_game_result),MATCH(J$1,INDIRECT(nfl_game_result_header),0),FALSE)),"error")</f>
        <v>NOR</v>
      </c>
      <c r="K1037" t="str">
        <f ca="1">IFERROR(IF(ISBLANK(VLOOKUP($B1037,INDIRECT(nfl_game_result),MATCH(K$1,INDIRECT(nfl_game_result_header),0),FALSE)),"",VLOOKUP($B1037,INDIRECT(nfl_game_result),MATCH(K$1,INDIRECT(nfl_game_result_header),0),FALSE)),"error")</f>
        <v>NOR</v>
      </c>
      <c r="L1037" s="23" t="str">
        <f ca="1">IFERROR(IF(ISBLANK(VLOOKUP($B1037,INDIRECT(nfl_game_result),MATCH(L$1,INDIRECT(nfl_game_result_header),0),FALSE)),"",VLOOKUP($B1037,INDIRECT(nfl_game_result),MATCH(L$1,INDIRECT(nfl_game_result_header),0),FALSE)),"error")</f>
        <v/>
      </c>
      <c r="M1037" t="s">
        <v>16</v>
      </c>
      <c r="N1037">
        <v>-9</v>
      </c>
      <c r="O1037" t="s">
        <v>335</v>
      </c>
      <c r="V1037" s="23" t="s">
        <v>416</v>
      </c>
      <c r="W1037">
        <f ca="1">VALUE(LEFT(C1037, 4))</f>
        <v>2013</v>
      </c>
      <c r="X1037">
        <f ca="1">VALUE(MID(C1037,6,FIND("_",C1037,6)-6))</f>
        <v>17</v>
      </c>
      <c r="Y1037" t="str">
        <f ca="1">IF(NOT(OR(ISBLANK(D1037),ISBLANK(E1037),D1037="",E1037="")),D1037-E1037,"")</f>
        <v/>
      </c>
      <c r="Z1037" t="str">
        <f ca="1">IF(OR(NOT(ISNUMBER(D1037)),ISBLANK(D1037),D1037="",ISBLANK(N1037)),"",ABS(D1037-N1037))</f>
        <v/>
      </c>
      <c r="AA1037">
        <f ca="1">IF(OR(ISBLANK(J1037),ISBLANK(O1037),J1037="",O1037=""),"",IF(J1037=O1037,1,0))</f>
        <v>1</v>
      </c>
      <c r="AB1037" t="str">
        <f ca="1">IF(OR(ISBLANK(K1037),ISBLANK(Q1037),K1037="",Q1037=""),"",IF(K1037=Q1037,1,0))</f>
        <v/>
      </c>
      <c r="AC1037" s="23" t="str">
        <f t="shared" ca="1" si="15"/>
        <v/>
      </c>
    </row>
    <row r="1038" spans="1:29" x14ac:dyDescent="0.25">
      <c r="A1038" s="23">
        <v>1037</v>
      </c>
      <c r="B1038">
        <v>519</v>
      </c>
      <c r="C1038" t="str">
        <f ca="1">IFERROR(VLOOKUP($B1038,INDIRECT(nfl_game_result),MATCH(C$1,INDIRECT(nfl_game_result_header),0),FALSE),"error")</f>
        <v>2013_17_WAS@NYG</v>
      </c>
      <c r="D1038" t="str">
        <f ca="1">IFERROR(IF(ISBLANK(VLOOKUP($B1038,INDIRECT(nfl_game_result),MATCH(D$1,INDIRECT(nfl_game_result_header),0),FALSE)),"",VLOOKUP($B1038,INDIRECT(nfl_game_result),MATCH(D$1,INDIRECT(nfl_game_result_header),0),FALSE)),"error")</f>
        <v/>
      </c>
      <c r="E1038">
        <f ca="1">IFERROR(IF(ISBLANK(VLOOKUP($B1038,INDIRECT(nfl_game_result),MATCH(E$1,INDIRECT(nfl_game_result_header),0),FALSE)),"",VLOOKUP($B1038,INDIRECT(nfl_game_result),MATCH(E$1,INDIRECT(nfl_game_result_header),0),FALSE)),"error")</f>
        <v>-3.5</v>
      </c>
      <c r="F1038" s="23" t="str">
        <f ca="1">IFERROR(IF(ISBLANK(VLOOKUP($B1038,INDIRECT(nfl_game_result),MATCH(F$1,INDIRECT(nfl_game_result_header),0),FALSE)),"",VLOOKUP($B1038,INDIRECT(nfl_game_result),MATCH(F$1,INDIRECT(nfl_game_result_header),0),FALSE)),"error")</f>
        <v/>
      </c>
      <c r="G1038" s="23" t="str">
        <f ca="1">IFERROR(IF(ISBLANK(VLOOKUP($B1038,INDIRECT(nfl_game_result),MATCH(G$1,INDIRECT(nfl_game_result_header),0),FALSE)),"",VLOOKUP($B1038,INDIRECT(nfl_game_result),MATCH(G$1,INDIRECT(nfl_game_result_header),0),FALSE)),"error")</f>
        <v/>
      </c>
      <c r="H1038">
        <f ca="1">IFERROR(IF(ISBLANK(VLOOKUP($B1038,INDIRECT(nfl_game_result),MATCH(H$1,INDIRECT(nfl_game_result_header),0),FALSE)),"",VLOOKUP($B1038,INDIRECT(nfl_game_result),MATCH(H$1,INDIRECT(nfl_game_result_header),0),FALSE)),"error")</f>
        <v>20</v>
      </c>
      <c r="I1038">
        <f ca="1">IFERROR(IF(ISBLANK(VLOOKUP($B1038,INDIRECT(nfl_game_result),MATCH(I$1,INDIRECT(nfl_game_result_header),0),FALSE)),"",VLOOKUP($B1038,INDIRECT(nfl_game_result),MATCH(I$1,INDIRECT(nfl_game_result_header),0),FALSE)),"error")</f>
        <v>6</v>
      </c>
      <c r="J1038" t="str">
        <f ca="1">IFERROR(IF(ISBLANK(VLOOKUP($B1038,INDIRECT(nfl_game_result),MATCH(J$1,INDIRECT(nfl_game_result_header),0),FALSE)),"",VLOOKUP($B1038,INDIRECT(nfl_game_result),MATCH(J$1,INDIRECT(nfl_game_result_header),0),FALSE)),"error")</f>
        <v>NYG</v>
      </c>
      <c r="K1038" t="str">
        <f ca="1">IFERROR(IF(ISBLANK(VLOOKUP($B1038,INDIRECT(nfl_game_result),MATCH(K$1,INDIRECT(nfl_game_result_header),0),FALSE)),"",VLOOKUP($B1038,INDIRECT(nfl_game_result),MATCH(K$1,INDIRECT(nfl_game_result_header),0),FALSE)),"error")</f>
        <v>NYG</v>
      </c>
      <c r="L1038" s="23" t="str">
        <f ca="1">IFERROR(IF(ISBLANK(VLOOKUP($B1038,INDIRECT(nfl_game_result),MATCH(L$1,INDIRECT(nfl_game_result_header),0),FALSE)),"",VLOOKUP($B1038,INDIRECT(nfl_game_result),MATCH(L$1,INDIRECT(nfl_game_result_header),0),FALSE)),"error")</f>
        <v/>
      </c>
      <c r="M1038" t="s">
        <v>16</v>
      </c>
      <c r="N1038">
        <v>-6.5</v>
      </c>
      <c r="O1038" t="s">
        <v>94</v>
      </c>
      <c r="V1038" s="23" t="s">
        <v>416</v>
      </c>
      <c r="W1038">
        <f ca="1">VALUE(LEFT(C1038, 4))</f>
        <v>2013</v>
      </c>
      <c r="X1038">
        <f ca="1">VALUE(MID(C1038,6,FIND("_",C1038,6)-6))</f>
        <v>17</v>
      </c>
      <c r="Y1038" t="str">
        <f ca="1">IF(NOT(OR(ISBLANK(D1038),ISBLANK(E1038),D1038="",E1038="")),D1038-E1038,"")</f>
        <v/>
      </c>
      <c r="Z1038" t="str">
        <f ca="1">IF(OR(NOT(ISNUMBER(D1038)),ISBLANK(D1038),D1038="",ISBLANK(N1038)),"",ABS(D1038-N1038))</f>
        <v/>
      </c>
      <c r="AA1038">
        <f ca="1">IF(OR(ISBLANK(J1038),ISBLANK(O1038),J1038="",O1038=""),"",IF(J1038=O1038,1,0))</f>
        <v>0</v>
      </c>
      <c r="AB1038" t="str">
        <f ca="1">IF(OR(ISBLANK(K1038),ISBLANK(Q1038),K1038="",Q1038=""),"",IF(K1038=Q1038,1,0))</f>
        <v/>
      </c>
      <c r="AC1038" s="23" t="str">
        <f t="shared" ca="1" si="15"/>
        <v/>
      </c>
    </row>
    <row r="1039" spans="1:29" x14ac:dyDescent="0.25">
      <c r="A1039" s="23">
        <v>1038</v>
      </c>
      <c r="B1039">
        <v>520</v>
      </c>
      <c r="C1039" t="str">
        <f ca="1">IFERROR(VLOOKUP($B1039,INDIRECT(nfl_game_result),MATCH(C$1,INDIRECT(nfl_game_result_header),0),FALSE),"error")</f>
        <v>2013_17_DEN@OAK</v>
      </c>
      <c r="D1039" t="str">
        <f ca="1">IFERROR(IF(ISBLANK(VLOOKUP($B1039,INDIRECT(nfl_game_result),MATCH(D$1,INDIRECT(nfl_game_result_header),0),FALSE)),"",VLOOKUP($B1039,INDIRECT(nfl_game_result),MATCH(D$1,INDIRECT(nfl_game_result_header),0),FALSE)),"error")</f>
        <v/>
      </c>
      <c r="E1039">
        <f ca="1">IFERROR(IF(ISBLANK(VLOOKUP($B1039,INDIRECT(nfl_game_result),MATCH(E$1,INDIRECT(nfl_game_result_header),0),FALSE)),"",VLOOKUP($B1039,INDIRECT(nfl_game_result),MATCH(E$1,INDIRECT(nfl_game_result_header),0),FALSE)),"error")</f>
        <v>12.5</v>
      </c>
      <c r="F1039" s="23" t="str">
        <f ca="1">IFERROR(IF(ISBLANK(VLOOKUP($B1039,INDIRECT(nfl_game_result),MATCH(F$1,INDIRECT(nfl_game_result_header),0),FALSE)),"",VLOOKUP($B1039,INDIRECT(nfl_game_result),MATCH(F$1,INDIRECT(nfl_game_result_header),0),FALSE)),"error")</f>
        <v/>
      </c>
      <c r="G1039" s="23" t="str">
        <f ca="1">IFERROR(IF(ISBLANK(VLOOKUP($B1039,INDIRECT(nfl_game_result),MATCH(G$1,INDIRECT(nfl_game_result_header),0),FALSE)),"",VLOOKUP($B1039,INDIRECT(nfl_game_result),MATCH(G$1,INDIRECT(nfl_game_result_header),0),FALSE)),"error")</f>
        <v/>
      </c>
      <c r="H1039">
        <f ca="1">IFERROR(IF(ISBLANK(VLOOKUP($B1039,INDIRECT(nfl_game_result),MATCH(H$1,INDIRECT(nfl_game_result_header),0),FALSE)),"",VLOOKUP($B1039,INDIRECT(nfl_game_result),MATCH(H$1,INDIRECT(nfl_game_result_header),0),FALSE)),"error")</f>
        <v>14</v>
      </c>
      <c r="I1039">
        <f ca="1">IFERROR(IF(ISBLANK(VLOOKUP($B1039,INDIRECT(nfl_game_result),MATCH(I$1,INDIRECT(nfl_game_result_header),0),FALSE)),"",VLOOKUP($B1039,INDIRECT(nfl_game_result),MATCH(I$1,INDIRECT(nfl_game_result_header),0),FALSE)),"error")</f>
        <v>34</v>
      </c>
      <c r="J1039" t="str">
        <f ca="1">IFERROR(IF(ISBLANK(VLOOKUP($B1039,INDIRECT(nfl_game_result),MATCH(J$1,INDIRECT(nfl_game_result_header),0),FALSE)),"",VLOOKUP($B1039,INDIRECT(nfl_game_result),MATCH(J$1,INDIRECT(nfl_game_result_header),0),FALSE)),"error")</f>
        <v>DEN</v>
      </c>
      <c r="K1039" t="str">
        <f ca="1">IFERROR(IF(ISBLANK(VLOOKUP($B1039,INDIRECT(nfl_game_result),MATCH(K$1,INDIRECT(nfl_game_result_header),0),FALSE)),"",VLOOKUP($B1039,INDIRECT(nfl_game_result),MATCH(K$1,INDIRECT(nfl_game_result_header),0),FALSE)),"error")</f>
        <v>DEN</v>
      </c>
      <c r="L1039" s="23" t="str">
        <f ca="1">IFERROR(IF(ISBLANK(VLOOKUP($B1039,INDIRECT(nfl_game_result),MATCH(L$1,INDIRECT(nfl_game_result_header),0),FALSE)),"",VLOOKUP($B1039,INDIRECT(nfl_game_result),MATCH(L$1,INDIRECT(nfl_game_result_header),0),FALSE)),"error")</f>
        <v/>
      </c>
      <c r="M1039" t="s">
        <v>16</v>
      </c>
      <c r="N1039">
        <v>11</v>
      </c>
      <c r="O1039" t="s">
        <v>72</v>
      </c>
      <c r="V1039" s="23" t="s">
        <v>416</v>
      </c>
      <c r="W1039">
        <f ca="1">VALUE(LEFT(C1039, 4))</f>
        <v>2013</v>
      </c>
      <c r="X1039">
        <f ca="1">VALUE(MID(C1039,6,FIND("_",C1039,6)-6))</f>
        <v>17</v>
      </c>
      <c r="Y1039" t="str">
        <f ca="1">IF(NOT(OR(ISBLANK(D1039),ISBLANK(E1039),D1039="",E1039="")),D1039-E1039,"")</f>
        <v/>
      </c>
      <c r="Z1039" t="str">
        <f ca="1">IF(OR(NOT(ISNUMBER(D1039)),ISBLANK(D1039),D1039="",ISBLANK(N1039)),"",ABS(D1039-N1039))</f>
        <v/>
      </c>
      <c r="AA1039">
        <f ca="1">IF(OR(ISBLANK(J1039),ISBLANK(O1039),J1039="",O1039=""),"",IF(J1039=O1039,1,0))</f>
        <v>1</v>
      </c>
      <c r="AB1039" t="str">
        <f ca="1">IF(OR(ISBLANK(K1039),ISBLANK(Q1039),K1039="",Q1039=""),"",IF(K1039=Q1039,1,0))</f>
        <v/>
      </c>
      <c r="AC1039" s="23" t="str">
        <f t="shared" ca="1" si="15"/>
        <v/>
      </c>
    </row>
    <row r="1040" spans="1:29" x14ac:dyDescent="0.25">
      <c r="A1040" s="23">
        <v>1039</v>
      </c>
      <c r="B1040">
        <v>521</v>
      </c>
      <c r="C1040" t="str">
        <f ca="1">IFERROR(VLOOKUP($B1040,INDIRECT(nfl_game_result),MATCH(C$1,INDIRECT(nfl_game_result_header),0),FALSE),"error")</f>
        <v>2013_17_KCY@SD</v>
      </c>
      <c r="D1040" t="str">
        <f ca="1">IFERROR(IF(ISBLANK(VLOOKUP($B1040,INDIRECT(nfl_game_result),MATCH(D$1,INDIRECT(nfl_game_result_header),0),FALSE)),"",VLOOKUP($B1040,INDIRECT(nfl_game_result),MATCH(D$1,INDIRECT(nfl_game_result_header),0),FALSE)),"error")</f>
        <v/>
      </c>
      <c r="E1040">
        <f ca="1">IFERROR(IF(ISBLANK(VLOOKUP($B1040,INDIRECT(nfl_game_result),MATCH(E$1,INDIRECT(nfl_game_result_header),0),FALSE)),"",VLOOKUP($B1040,INDIRECT(nfl_game_result),MATCH(E$1,INDIRECT(nfl_game_result_header),0),FALSE)),"error")</f>
        <v>-9.5</v>
      </c>
      <c r="F1040" s="23" t="str">
        <f ca="1">IFERROR(IF(ISBLANK(VLOOKUP($B1040,INDIRECT(nfl_game_result),MATCH(F$1,INDIRECT(nfl_game_result_header),0),FALSE)),"",VLOOKUP($B1040,INDIRECT(nfl_game_result),MATCH(F$1,INDIRECT(nfl_game_result_header),0),FALSE)),"error")</f>
        <v/>
      </c>
      <c r="G1040" s="23" t="str">
        <f ca="1">IFERROR(IF(ISBLANK(VLOOKUP($B1040,INDIRECT(nfl_game_result),MATCH(G$1,INDIRECT(nfl_game_result_header),0),FALSE)),"",VLOOKUP($B1040,INDIRECT(nfl_game_result),MATCH(G$1,INDIRECT(nfl_game_result_header),0),FALSE)),"error")</f>
        <v/>
      </c>
      <c r="H1040">
        <f ca="1">IFERROR(IF(ISBLANK(VLOOKUP($B1040,INDIRECT(nfl_game_result),MATCH(H$1,INDIRECT(nfl_game_result_header),0),FALSE)),"",VLOOKUP($B1040,INDIRECT(nfl_game_result),MATCH(H$1,INDIRECT(nfl_game_result_header),0),FALSE)),"error")</f>
        <v>27</v>
      </c>
      <c r="I1040">
        <f ca="1">IFERROR(IF(ISBLANK(VLOOKUP($B1040,INDIRECT(nfl_game_result),MATCH(I$1,INDIRECT(nfl_game_result_header),0),FALSE)),"",VLOOKUP($B1040,INDIRECT(nfl_game_result),MATCH(I$1,INDIRECT(nfl_game_result_header),0),FALSE)),"error")</f>
        <v>24</v>
      </c>
      <c r="J1040" t="str">
        <f ca="1">IFERROR(IF(ISBLANK(VLOOKUP($B1040,INDIRECT(nfl_game_result),MATCH(J$1,INDIRECT(nfl_game_result_header),0),FALSE)),"",VLOOKUP($B1040,INDIRECT(nfl_game_result),MATCH(J$1,INDIRECT(nfl_game_result_header),0),FALSE)),"error")</f>
        <v>KCY</v>
      </c>
      <c r="K1040" t="str">
        <f ca="1">IFERROR(IF(ISBLANK(VLOOKUP($B1040,INDIRECT(nfl_game_result),MATCH(K$1,INDIRECT(nfl_game_result_header),0),FALSE)),"",VLOOKUP($B1040,INDIRECT(nfl_game_result),MATCH(K$1,INDIRECT(nfl_game_result_header),0),FALSE)),"error")</f>
        <v>SD</v>
      </c>
      <c r="L1040" s="23" t="str">
        <f ca="1">IFERROR(IF(ISBLANK(VLOOKUP($B1040,INDIRECT(nfl_game_result),MATCH(L$1,INDIRECT(nfl_game_result_header),0),FALSE)),"",VLOOKUP($B1040,INDIRECT(nfl_game_result),MATCH(L$1,INDIRECT(nfl_game_result_header),0),FALSE)),"error")</f>
        <v/>
      </c>
      <c r="M1040" t="s">
        <v>16</v>
      </c>
      <c r="N1040">
        <v>-7.5</v>
      </c>
      <c r="O1040" t="s">
        <v>331</v>
      </c>
      <c r="V1040" s="23" t="s">
        <v>416</v>
      </c>
      <c r="W1040">
        <f ca="1">VALUE(LEFT(C1040, 4))</f>
        <v>2013</v>
      </c>
      <c r="X1040">
        <f ca="1">VALUE(MID(C1040,6,FIND("_",C1040,6)-6))</f>
        <v>17</v>
      </c>
      <c r="Y1040" t="str">
        <f ca="1">IF(NOT(OR(ISBLANK(D1040),ISBLANK(E1040),D1040="",E1040="")),D1040-E1040,"")</f>
        <v/>
      </c>
      <c r="Z1040" t="str">
        <f ca="1">IF(OR(NOT(ISNUMBER(D1040)),ISBLANK(D1040),D1040="",ISBLANK(N1040)),"",ABS(D1040-N1040))</f>
        <v/>
      </c>
      <c r="AA1040">
        <f ca="1">IF(OR(ISBLANK(J1040),ISBLANK(O1040),J1040="",O1040=""),"",IF(J1040=O1040,1,0))</f>
        <v>1</v>
      </c>
      <c r="AB1040" t="str">
        <f ca="1">IF(OR(ISBLANK(K1040),ISBLANK(Q1040),K1040="",Q1040=""),"",IF(K1040=Q1040,1,0))</f>
        <v/>
      </c>
      <c r="AC1040" s="23" t="str">
        <f t="shared" ca="1" si="15"/>
        <v/>
      </c>
    </row>
    <row r="1041" spans="1:29" x14ac:dyDescent="0.25">
      <c r="A1041" s="23">
        <v>1040</v>
      </c>
      <c r="B1041">
        <v>522</v>
      </c>
      <c r="C1041" t="str">
        <f ca="1">IFERROR(VLOOKUP($B1041,INDIRECT(nfl_game_result),MATCH(C$1,INDIRECT(nfl_game_result_header),0),FALSE),"error")</f>
        <v>2013_17_STL@SEA</v>
      </c>
      <c r="D1041" t="str">
        <f ca="1">IFERROR(IF(ISBLANK(VLOOKUP($B1041,INDIRECT(nfl_game_result),MATCH(D$1,INDIRECT(nfl_game_result_header),0),FALSE)),"",VLOOKUP($B1041,INDIRECT(nfl_game_result),MATCH(D$1,INDIRECT(nfl_game_result_header),0),FALSE)),"error")</f>
        <v/>
      </c>
      <c r="E1041">
        <f ca="1">IFERROR(IF(ISBLANK(VLOOKUP($B1041,INDIRECT(nfl_game_result),MATCH(E$1,INDIRECT(nfl_game_result_header),0),FALSE)),"",VLOOKUP($B1041,INDIRECT(nfl_game_result),MATCH(E$1,INDIRECT(nfl_game_result_header),0),FALSE)),"error")</f>
        <v>-10.5</v>
      </c>
      <c r="F1041" s="23" t="str">
        <f ca="1">IFERROR(IF(ISBLANK(VLOOKUP($B1041,INDIRECT(nfl_game_result),MATCH(F$1,INDIRECT(nfl_game_result_header),0),FALSE)),"",VLOOKUP($B1041,INDIRECT(nfl_game_result),MATCH(F$1,INDIRECT(nfl_game_result_header),0),FALSE)),"error")</f>
        <v/>
      </c>
      <c r="G1041" s="23" t="str">
        <f ca="1">IFERROR(IF(ISBLANK(VLOOKUP($B1041,INDIRECT(nfl_game_result),MATCH(G$1,INDIRECT(nfl_game_result_header),0),FALSE)),"",VLOOKUP($B1041,INDIRECT(nfl_game_result),MATCH(G$1,INDIRECT(nfl_game_result_header),0),FALSE)),"error")</f>
        <v/>
      </c>
      <c r="H1041">
        <f ca="1">IFERROR(IF(ISBLANK(VLOOKUP($B1041,INDIRECT(nfl_game_result),MATCH(H$1,INDIRECT(nfl_game_result_header),0),FALSE)),"",VLOOKUP($B1041,INDIRECT(nfl_game_result),MATCH(H$1,INDIRECT(nfl_game_result_header),0),FALSE)),"error")</f>
        <v>27</v>
      </c>
      <c r="I1041">
        <f ca="1">IFERROR(IF(ISBLANK(VLOOKUP($B1041,INDIRECT(nfl_game_result),MATCH(I$1,INDIRECT(nfl_game_result_header),0),FALSE)),"",VLOOKUP($B1041,INDIRECT(nfl_game_result),MATCH(I$1,INDIRECT(nfl_game_result_header),0),FALSE)),"error")</f>
        <v>9</v>
      </c>
      <c r="J1041" t="str">
        <f ca="1">IFERROR(IF(ISBLANK(VLOOKUP($B1041,INDIRECT(nfl_game_result),MATCH(J$1,INDIRECT(nfl_game_result_header),0),FALSE)),"",VLOOKUP($B1041,INDIRECT(nfl_game_result),MATCH(J$1,INDIRECT(nfl_game_result_header),0),FALSE)),"error")</f>
        <v>SEA</v>
      </c>
      <c r="K1041" t="str">
        <f ca="1">IFERROR(IF(ISBLANK(VLOOKUP($B1041,INDIRECT(nfl_game_result),MATCH(K$1,INDIRECT(nfl_game_result_header),0),FALSE)),"",VLOOKUP($B1041,INDIRECT(nfl_game_result),MATCH(K$1,INDIRECT(nfl_game_result_header),0),FALSE)),"error")</f>
        <v>SEA</v>
      </c>
      <c r="L1041" s="23" t="str">
        <f ca="1">IFERROR(IF(ISBLANK(VLOOKUP($B1041,INDIRECT(nfl_game_result),MATCH(L$1,INDIRECT(nfl_game_result_header),0),FALSE)),"",VLOOKUP($B1041,INDIRECT(nfl_game_result),MATCH(L$1,INDIRECT(nfl_game_result_header),0),FALSE)),"error")</f>
        <v/>
      </c>
      <c r="M1041" t="s">
        <v>16</v>
      </c>
      <c r="N1041">
        <v>-11.5</v>
      </c>
      <c r="O1041" t="s">
        <v>89</v>
      </c>
      <c r="V1041" s="23" t="s">
        <v>416</v>
      </c>
      <c r="W1041">
        <f ca="1">VALUE(LEFT(C1041, 4))</f>
        <v>2013</v>
      </c>
      <c r="X1041">
        <f ca="1">VALUE(MID(C1041,6,FIND("_",C1041,6)-6))</f>
        <v>17</v>
      </c>
      <c r="Y1041" t="str">
        <f ca="1">IF(NOT(OR(ISBLANK(D1041),ISBLANK(E1041),D1041="",E1041="")),D1041-E1041,"")</f>
        <v/>
      </c>
      <c r="Z1041" t="str">
        <f ca="1">IF(OR(NOT(ISNUMBER(D1041)),ISBLANK(D1041),D1041="",ISBLANK(N1041)),"",ABS(D1041-N1041))</f>
        <v/>
      </c>
      <c r="AA1041">
        <f ca="1">IF(OR(ISBLANK(J1041),ISBLANK(O1041),J1041="",O1041=""),"",IF(J1041=O1041,1,0))</f>
        <v>1</v>
      </c>
      <c r="AB1041" t="str">
        <f ca="1">IF(OR(ISBLANK(K1041),ISBLANK(Q1041),K1041="",Q1041=""),"",IF(K1041=Q1041,1,0))</f>
        <v/>
      </c>
      <c r="AC1041" s="23" t="str">
        <f t="shared" ca="1" si="15"/>
        <v/>
      </c>
    </row>
    <row r="1042" spans="1:29" x14ac:dyDescent="0.25">
      <c r="A1042" s="23">
        <v>1041</v>
      </c>
      <c r="B1042">
        <v>523</v>
      </c>
      <c r="C1042" t="str">
        <f ca="1">IFERROR(VLOOKUP($B1042,INDIRECT(nfl_game_result),MATCH(C$1,INDIRECT(nfl_game_result_header),0),FALSE),"error")</f>
        <v>2013_17_SFO@ARI</v>
      </c>
      <c r="D1042" t="str">
        <f ca="1">IFERROR(IF(ISBLANK(VLOOKUP($B1042,INDIRECT(nfl_game_result),MATCH(D$1,INDIRECT(nfl_game_result_header),0),FALSE)),"",VLOOKUP($B1042,INDIRECT(nfl_game_result),MATCH(D$1,INDIRECT(nfl_game_result_header),0),FALSE)),"error")</f>
        <v/>
      </c>
      <c r="E1042">
        <f ca="1">IFERROR(IF(ISBLANK(VLOOKUP($B1042,INDIRECT(nfl_game_result),MATCH(E$1,INDIRECT(nfl_game_result_header),0),FALSE)),"",VLOOKUP($B1042,INDIRECT(nfl_game_result),MATCH(E$1,INDIRECT(nfl_game_result_header),0),FALSE)),"error")</f>
        <v>2.5</v>
      </c>
      <c r="F1042" s="23" t="str">
        <f ca="1">IFERROR(IF(ISBLANK(VLOOKUP($B1042,INDIRECT(nfl_game_result),MATCH(F$1,INDIRECT(nfl_game_result_header),0),FALSE)),"",VLOOKUP($B1042,INDIRECT(nfl_game_result),MATCH(F$1,INDIRECT(nfl_game_result_header),0),FALSE)),"error")</f>
        <v/>
      </c>
      <c r="G1042" s="23" t="str">
        <f ca="1">IFERROR(IF(ISBLANK(VLOOKUP($B1042,INDIRECT(nfl_game_result),MATCH(G$1,INDIRECT(nfl_game_result_header),0),FALSE)),"",VLOOKUP($B1042,INDIRECT(nfl_game_result),MATCH(G$1,INDIRECT(nfl_game_result_header),0),FALSE)),"error")</f>
        <v/>
      </c>
      <c r="H1042">
        <f ca="1">IFERROR(IF(ISBLANK(VLOOKUP($B1042,INDIRECT(nfl_game_result),MATCH(H$1,INDIRECT(nfl_game_result_header),0),FALSE)),"",VLOOKUP($B1042,INDIRECT(nfl_game_result),MATCH(H$1,INDIRECT(nfl_game_result_header),0),FALSE)),"error")</f>
        <v>20</v>
      </c>
      <c r="I1042">
        <f ca="1">IFERROR(IF(ISBLANK(VLOOKUP($B1042,INDIRECT(nfl_game_result),MATCH(I$1,INDIRECT(nfl_game_result_header),0),FALSE)),"",VLOOKUP($B1042,INDIRECT(nfl_game_result),MATCH(I$1,INDIRECT(nfl_game_result_header),0),FALSE)),"error")</f>
        <v>23</v>
      </c>
      <c r="J1042" t="str">
        <f ca="1">IFERROR(IF(ISBLANK(VLOOKUP($B1042,INDIRECT(nfl_game_result),MATCH(J$1,INDIRECT(nfl_game_result_header),0),FALSE)),"",VLOOKUP($B1042,INDIRECT(nfl_game_result),MATCH(J$1,INDIRECT(nfl_game_result_header),0),FALSE)),"error")</f>
        <v>SFO</v>
      </c>
      <c r="K1042" t="str">
        <f ca="1">IFERROR(IF(ISBLANK(VLOOKUP($B1042,INDIRECT(nfl_game_result),MATCH(K$1,INDIRECT(nfl_game_result_header),0),FALSE)),"",VLOOKUP($B1042,INDIRECT(nfl_game_result),MATCH(K$1,INDIRECT(nfl_game_result_header),0),FALSE)),"error")</f>
        <v>SFO</v>
      </c>
      <c r="L1042" s="23" t="str">
        <f ca="1">IFERROR(IF(ISBLANK(VLOOKUP($B1042,INDIRECT(nfl_game_result),MATCH(L$1,INDIRECT(nfl_game_result_header),0),FALSE)),"",VLOOKUP($B1042,INDIRECT(nfl_game_result),MATCH(L$1,INDIRECT(nfl_game_result_header),0),FALSE)),"error")</f>
        <v/>
      </c>
      <c r="M1042" t="s">
        <v>16</v>
      </c>
      <c r="N1042">
        <v>2.5</v>
      </c>
      <c r="O1042" t="s">
        <v>64</v>
      </c>
      <c r="V1042" s="23" t="s">
        <v>416</v>
      </c>
      <c r="W1042">
        <f ca="1">VALUE(LEFT(C1042, 4))</f>
        <v>2013</v>
      </c>
      <c r="X1042">
        <f ca="1">VALUE(MID(C1042,6,FIND("_",C1042,6)-6))</f>
        <v>17</v>
      </c>
      <c r="Y1042" t="str">
        <f ca="1">IF(NOT(OR(ISBLANK(D1042),ISBLANK(E1042),D1042="",E1042="")),D1042-E1042,"")</f>
        <v/>
      </c>
      <c r="Z1042" t="str">
        <f ca="1">IF(OR(NOT(ISNUMBER(D1042)),ISBLANK(D1042),D1042="",ISBLANK(N1042)),"",ABS(D1042-N1042))</f>
        <v/>
      </c>
      <c r="AA1042">
        <f ca="1">IF(OR(ISBLANK(J1042),ISBLANK(O1042),J1042="",O1042=""),"",IF(J1042=O1042,1,0))</f>
        <v>0</v>
      </c>
      <c r="AB1042" t="str">
        <f ca="1">IF(OR(ISBLANK(K1042),ISBLANK(Q1042),K1042="",Q1042=""),"",IF(K1042=Q1042,1,0))</f>
        <v/>
      </c>
      <c r="AC1042" s="23" t="str">
        <f t="shared" ref="AC1042:AC1105" ca="1" si="16">IF(OR(ISBLANK(L1042),ISBLANK(T1042),L1042="",T1042=""),"",IF(L1042=T1042,1,0))</f>
        <v/>
      </c>
    </row>
    <row r="1043" spans="1:29" x14ac:dyDescent="0.25">
      <c r="A1043" s="23">
        <v>1042</v>
      </c>
      <c r="B1043">
        <v>508</v>
      </c>
      <c r="C1043" t="str">
        <f ca="1">IFERROR(VLOOKUP($B1043,INDIRECT(nfl_game_result),MATCH(C$1,INDIRECT(nfl_game_result_header),0),FALSE),"error")</f>
        <v>2013_17_CAR@ATL</v>
      </c>
      <c r="D1043" t="str">
        <f ca="1">IFERROR(IF(ISBLANK(VLOOKUP($B1043,INDIRECT(nfl_game_result),MATCH(D$1,INDIRECT(nfl_game_result_header),0),FALSE)),"",VLOOKUP($B1043,INDIRECT(nfl_game_result),MATCH(D$1,INDIRECT(nfl_game_result_header),0),FALSE)),"error")</f>
        <v/>
      </c>
      <c r="E1043">
        <f ca="1">IFERROR(IF(ISBLANK(VLOOKUP($B1043,INDIRECT(nfl_game_result),MATCH(E$1,INDIRECT(nfl_game_result_header),0),FALSE)),"",VLOOKUP($B1043,INDIRECT(nfl_game_result),MATCH(E$1,INDIRECT(nfl_game_result_header),0),FALSE)),"error")</f>
        <v>7.5</v>
      </c>
      <c r="F1043" s="23" t="str">
        <f ca="1">IFERROR(IF(ISBLANK(VLOOKUP($B1043,INDIRECT(nfl_game_result),MATCH(F$1,INDIRECT(nfl_game_result_header),0),FALSE)),"",VLOOKUP($B1043,INDIRECT(nfl_game_result),MATCH(F$1,INDIRECT(nfl_game_result_header),0),FALSE)),"error")</f>
        <v/>
      </c>
      <c r="G1043" s="23" t="str">
        <f ca="1">IFERROR(IF(ISBLANK(VLOOKUP($B1043,INDIRECT(nfl_game_result),MATCH(G$1,INDIRECT(nfl_game_result_header),0),FALSE)),"",VLOOKUP($B1043,INDIRECT(nfl_game_result),MATCH(G$1,INDIRECT(nfl_game_result_header),0),FALSE)),"error")</f>
        <v/>
      </c>
      <c r="H1043">
        <f ca="1">IFERROR(IF(ISBLANK(VLOOKUP($B1043,INDIRECT(nfl_game_result),MATCH(H$1,INDIRECT(nfl_game_result_header),0),FALSE)),"",VLOOKUP($B1043,INDIRECT(nfl_game_result),MATCH(H$1,INDIRECT(nfl_game_result_header),0),FALSE)),"error")</f>
        <v>20</v>
      </c>
      <c r="I1043">
        <f ca="1">IFERROR(IF(ISBLANK(VLOOKUP($B1043,INDIRECT(nfl_game_result),MATCH(I$1,INDIRECT(nfl_game_result_header),0),FALSE)),"",VLOOKUP($B1043,INDIRECT(nfl_game_result),MATCH(I$1,INDIRECT(nfl_game_result_header),0),FALSE)),"error")</f>
        <v>21</v>
      </c>
      <c r="J1043" t="str">
        <f ca="1">IFERROR(IF(ISBLANK(VLOOKUP($B1043,INDIRECT(nfl_game_result),MATCH(J$1,INDIRECT(nfl_game_result_header),0),FALSE)),"",VLOOKUP($B1043,INDIRECT(nfl_game_result),MATCH(J$1,INDIRECT(nfl_game_result_header),0),FALSE)),"error")</f>
        <v>ATL</v>
      </c>
      <c r="K1043" t="str">
        <f ca="1">IFERROR(IF(ISBLANK(VLOOKUP($B1043,INDIRECT(nfl_game_result),MATCH(K$1,INDIRECT(nfl_game_result_header),0),FALSE)),"",VLOOKUP($B1043,INDIRECT(nfl_game_result),MATCH(K$1,INDIRECT(nfl_game_result_header),0),FALSE)),"error")</f>
        <v>CAR</v>
      </c>
      <c r="L1043" s="23" t="str">
        <f ca="1">IFERROR(IF(ISBLANK(VLOOKUP($B1043,INDIRECT(nfl_game_result),MATCH(L$1,INDIRECT(nfl_game_result_header),0),FALSE)),"",VLOOKUP($B1043,INDIRECT(nfl_game_result),MATCH(L$1,INDIRECT(nfl_game_result_header),0),FALSE)),"error")</f>
        <v/>
      </c>
      <c r="M1043" t="s">
        <v>14</v>
      </c>
      <c r="N1043">
        <v>6</v>
      </c>
      <c r="O1043" t="s">
        <v>20</v>
      </c>
      <c r="V1043" s="23" t="s">
        <v>416</v>
      </c>
      <c r="W1043">
        <f ca="1">VALUE(LEFT(C1043, 4))</f>
        <v>2013</v>
      </c>
      <c r="X1043">
        <f ca="1">VALUE(MID(C1043,6,FIND("_",C1043,6)-6))</f>
        <v>17</v>
      </c>
      <c r="Y1043" t="str">
        <f ca="1">IF(NOT(OR(ISBLANK(D1043),ISBLANK(E1043),D1043="",E1043="")),D1043-E1043,"")</f>
        <v/>
      </c>
      <c r="Z1043" t="str">
        <f ca="1">IF(OR(NOT(ISNUMBER(D1043)),ISBLANK(D1043),D1043="",ISBLANK(N1043)),"",ABS(D1043-N1043))</f>
        <v/>
      </c>
      <c r="AA1043">
        <f ca="1">IF(OR(ISBLANK(J1043),ISBLANK(O1043),J1043="",O1043=""),"",IF(J1043=O1043,1,0))</f>
        <v>1</v>
      </c>
      <c r="AB1043" t="str">
        <f ca="1">IF(OR(ISBLANK(K1043),ISBLANK(Q1043),K1043="",Q1043=""),"",IF(K1043=Q1043,1,0))</f>
        <v/>
      </c>
      <c r="AC1043" s="23" t="str">
        <f t="shared" ca="1" si="16"/>
        <v/>
      </c>
    </row>
    <row r="1044" spans="1:29" x14ac:dyDescent="0.25">
      <c r="A1044" s="23">
        <v>1043</v>
      </c>
      <c r="B1044">
        <v>509</v>
      </c>
      <c r="C1044" t="str">
        <f ca="1">IFERROR(VLOOKUP($B1044,INDIRECT(nfl_game_result),MATCH(C$1,INDIRECT(nfl_game_result_header),0),FALSE),"error")</f>
        <v>2013_17_BUF@NWE</v>
      </c>
      <c r="D1044" t="str">
        <f ca="1">IFERROR(IF(ISBLANK(VLOOKUP($B1044,INDIRECT(nfl_game_result),MATCH(D$1,INDIRECT(nfl_game_result_header),0),FALSE)),"",VLOOKUP($B1044,INDIRECT(nfl_game_result),MATCH(D$1,INDIRECT(nfl_game_result_header),0),FALSE)),"error")</f>
        <v/>
      </c>
      <c r="E1044">
        <f ca="1">IFERROR(IF(ISBLANK(VLOOKUP($B1044,INDIRECT(nfl_game_result),MATCH(E$1,INDIRECT(nfl_game_result_header),0),FALSE)),"",VLOOKUP($B1044,INDIRECT(nfl_game_result),MATCH(E$1,INDIRECT(nfl_game_result_header),0),FALSE)),"error")</f>
        <v>-9.5</v>
      </c>
      <c r="F1044" s="23" t="str">
        <f ca="1">IFERROR(IF(ISBLANK(VLOOKUP($B1044,INDIRECT(nfl_game_result),MATCH(F$1,INDIRECT(nfl_game_result_header),0),FALSE)),"",VLOOKUP($B1044,INDIRECT(nfl_game_result),MATCH(F$1,INDIRECT(nfl_game_result_header),0),FALSE)),"error")</f>
        <v/>
      </c>
      <c r="G1044" s="23" t="str">
        <f ca="1">IFERROR(IF(ISBLANK(VLOOKUP($B1044,INDIRECT(nfl_game_result),MATCH(G$1,INDIRECT(nfl_game_result_header),0),FALSE)),"",VLOOKUP($B1044,INDIRECT(nfl_game_result),MATCH(G$1,INDIRECT(nfl_game_result_header),0),FALSE)),"error")</f>
        <v/>
      </c>
      <c r="H1044">
        <f ca="1">IFERROR(IF(ISBLANK(VLOOKUP($B1044,INDIRECT(nfl_game_result),MATCH(H$1,INDIRECT(nfl_game_result_header),0),FALSE)),"",VLOOKUP($B1044,INDIRECT(nfl_game_result),MATCH(H$1,INDIRECT(nfl_game_result_header),0),FALSE)),"error")</f>
        <v>34</v>
      </c>
      <c r="I1044">
        <f ca="1">IFERROR(IF(ISBLANK(VLOOKUP($B1044,INDIRECT(nfl_game_result),MATCH(I$1,INDIRECT(nfl_game_result_header),0),FALSE)),"",VLOOKUP($B1044,INDIRECT(nfl_game_result),MATCH(I$1,INDIRECT(nfl_game_result_header),0),FALSE)),"error")</f>
        <v>20</v>
      </c>
      <c r="J1044" t="str">
        <f ca="1">IFERROR(IF(ISBLANK(VLOOKUP($B1044,INDIRECT(nfl_game_result),MATCH(J$1,INDIRECT(nfl_game_result_header),0),FALSE)),"",VLOOKUP($B1044,INDIRECT(nfl_game_result),MATCH(J$1,INDIRECT(nfl_game_result_header),0),FALSE)),"error")</f>
        <v>NWE</v>
      </c>
      <c r="K1044" t="str">
        <f ca="1">IFERROR(IF(ISBLANK(VLOOKUP($B1044,INDIRECT(nfl_game_result),MATCH(K$1,INDIRECT(nfl_game_result_header),0),FALSE)),"",VLOOKUP($B1044,INDIRECT(nfl_game_result),MATCH(K$1,INDIRECT(nfl_game_result_header),0),FALSE)),"error")</f>
        <v>NWE</v>
      </c>
      <c r="L1044" s="23" t="str">
        <f ca="1">IFERROR(IF(ISBLANK(VLOOKUP($B1044,INDIRECT(nfl_game_result),MATCH(L$1,INDIRECT(nfl_game_result_header),0),FALSE)),"",VLOOKUP($B1044,INDIRECT(nfl_game_result),MATCH(L$1,INDIRECT(nfl_game_result_header),0),FALSE)),"error")</f>
        <v/>
      </c>
      <c r="M1044" t="s">
        <v>14</v>
      </c>
      <c r="O1044" t="s">
        <v>66</v>
      </c>
      <c r="V1044" s="23" t="s">
        <v>416</v>
      </c>
      <c r="W1044">
        <f ca="1">VALUE(LEFT(C1044, 4))</f>
        <v>2013</v>
      </c>
      <c r="X1044">
        <f ca="1">VALUE(MID(C1044,6,FIND("_",C1044,6)-6))</f>
        <v>17</v>
      </c>
      <c r="Y1044" t="str">
        <f ca="1">IF(NOT(OR(ISBLANK(D1044),ISBLANK(E1044),D1044="",E1044="")),D1044-E1044,"")</f>
        <v/>
      </c>
      <c r="Z1044" t="str">
        <f ca="1">IF(OR(NOT(ISNUMBER(D1044)),ISBLANK(D1044),D1044="",ISBLANK(N1044)),"",ABS(D1044-N1044))</f>
        <v/>
      </c>
      <c r="AA1044">
        <f ca="1">IF(OR(ISBLANK(J1044),ISBLANK(O1044),J1044="",O1044=""),"",IF(J1044=O1044,1,0))</f>
        <v>0</v>
      </c>
      <c r="AB1044" t="str">
        <f ca="1">IF(OR(ISBLANK(K1044),ISBLANK(Q1044),K1044="",Q1044=""),"",IF(K1044=Q1044,1,0))</f>
        <v/>
      </c>
      <c r="AC1044" s="23" t="str">
        <f t="shared" ca="1" si="16"/>
        <v/>
      </c>
    </row>
    <row r="1045" spans="1:29" x14ac:dyDescent="0.25">
      <c r="A1045" s="23">
        <v>1044</v>
      </c>
      <c r="B1045">
        <v>510</v>
      </c>
      <c r="C1045" t="str">
        <f ca="1">IFERROR(VLOOKUP($B1045,INDIRECT(nfl_game_result),MATCH(C$1,INDIRECT(nfl_game_result_header),0),FALSE),"error")</f>
        <v>2013_17_GBY@CHI</v>
      </c>
      <c r="D1045" t="str">
        <f ca="1">IFERROR(IF(ISBLANK(VLOOKUP($B1045,INDIRECT(nfl_game_result),MATCH(D$1,INDIRECT(nfl_game_result_header),0),FALSE)),"",VLOOKUP($B1045,INDIRECT(nfl_game_result),MATCH(D$1,INDIRECT(nfl_game_result_header),0),FALSE)),"error")</f>
        <v/>
      </c>
      <c r="E1045">
        <f ca="1">IFERROR(IF(ISBLANK(VLOOKUP($B1045,INDIRECT(nfl_game_result),MATCH(E$1,INDIRECT(nfl_game_result_header),0),FALSE)),"",VLOOKUP($B1045,INDIRECT(nfl_game_result),MATCH(E$1,INDIRECT(nfl_game_result_header),0),FALSE)),"error")</f>
        <v>-3.5</v>
      </c>
      <c r="F1045" s="23" t="str">
        <f ca="1">IFERROR(IF(ISBLANK(VLOOKUP($B1045,INDIRECT(nfl_game_result),MATCH(F$1,INDIRECT(nfl_game_result_header),0),FALSE)),"",VLOOKUP($B1045,INDIRECT(nfl_game_result),MATCH(F$1,INDIRECT(nfl_game_result_header),0),FALSE)),"error")</f>
        <v/>
      </c>
      <c r="G1045" s="23" t="str">
        <f ca="1">IFERROR(IF(ISBLANK(VLOOKUP($B1045,INDIRECT(nfl_game_result),MATCH(G$1,INDIRECT(nfl_game_result_header),0),FALSE)),"",VLOOKUP($B1045,INDIRECT(nfl_game_result),MATCH(G$1,INDIRECT(nfl_game_result_header),0),FALSE)),"error")</f>
        <v/>
      </c>
      <c r="H1045">
        <f ca="1">IFERROR(IF(ISBLANK(VLOOKUP($B1045,INDIRECT(nfl_game_result),MATCH(H$1,INDIRECT(nfl_game_result_header),0),FALSE)),"",VLOOKUP($B1045,INDIRECT(nfl_game_result),MATCH(H$1,INDIRECT(nfl_game_result_header),0),FALSE)),"error")</f>
        <v>28</v>
      </c>
      <c r="I1045">
        <f ca="1">IFERROR(IF(ISBLANK(VLOOKUP($B1045,INDIRECT(nfl_game_result),MATCH(I$1,INDIRECT(nfl_game_result_header),0),FALSE)),"",VLOOKUP($B1045,INDIRECT(nfl_game_result),MATCH(I$1,INDIRECT(nfl_game_result_header),0),FALSE)),"error")</f>
        <v>33</v>
      </c>
      <c r="J1045" t="str">
        <f ca="1">IFERROR(IF(ISBLANK(VLOOKUP($B1045,INDIRECT(nfl_game_result),MATCH(J$1,INDIRECT(nfl_game_result_header),0),FALSE)),"",VLOOKUP($B1045,INDIRECT(nfl_game_result),MATCH(J$1,INDIRECT(nfl_game_result_header),0),FALSE)),"error")</f>
        <v>GBY</v>
      </c>
      <c r="K1045" t="str">
        <f ca="1">IFERROR(IF(ISBLANK(VLOOKUP($B1045,INDIRECT(nfl_game_result),MATCH(K$1,INDIRECT(nfl_game_result_header),0),FALSE)),"",VLOOKUP($B1045,INDIRECT(nfl_game_result),MATCH(K$1,INDIRECT(nfl_game_result_header),0),FALSE)),"error")</f>
        <v>GBY</v>
      </c>
      <c r="L1045" s="23" t="str">
        <f ca="1">IFERROR(IF(ISBLANK(VLOOKUP($B1045,INDIRECT(nfl_game_result),MATCH(L$1,INDIRECT(nfl_game_result_header),0),FALSE)),"",VLOOKUP($B1045,INDIRECT(nfl_game_result),MATCH(L$1,INDIRECT(nfl_game_result_header),0),FALSE)),"error")</f>
        <v/>
      </c>
      <c r="M1045" t="s">
        <v>14</v>
      </c>
      <c r="O1045" t="s">
        <v>330</v>
      </c>
      <c r="V1045" s="23" t="s">
        <v>416</v>
      </c>
      <c r="W1045">
        <f ca="1">VALUE(LEFT(C1045, 4))</f>
        <v>2013</v>
      </c>
      <c r="X1045">
        <f ca="1">VALUE(MID(C1045,6,FIND("_",C1045,6)-6))</f>
        <v>17</v>
      </c>
      <c r="Y1045" t="str">
        <f ca="1">IF(NOT(OR(ISBLANK(D1045),ISBLANK(E1045),D1045="",E1045="")),D1045-E1045,"")</f>
        <v/>
      </c>
      <c r="Z1045" t="str">
        <f ca="1">IF(OR(NOT(ISNUMBER(D1045)),ISBLANK(D1045),D1045="",ISBLANK(N1045)),"",ABS(D1045-N1045))</f>
        <v/>
      </c>
      <c r="AA1045">
        <f ca="1">IF(OR(ISBLANK(J1045),ISBLANK(O1045),J1045="",O1045=""),"",IF(J1045=O1045,1,0))</f>
        <v>1</v>
      </c>
      <c r="AB1045" t="str">
        <f ca="1">IF(OR(ISBLANK(K1045),ISBLANK(Q1045),K1045="",Q1045=""),"",IF(K1045=Q1045,1,0))</f>
        <v/>
      </c>
      <c r="AC1045" s="23" t="str">
        <f t="shared" ca="1" si="16"/>
        <v/>
      </c>
    </row>
    <row r="1046" spans="1:29" x14ac:dyDescent="0.25">
      <c r="A1046" s="23">
        <v>1045</v>
      </c>
      <c r="B1046">
        <v>511</v>
      </c>
      <c r="C1046" t="str">
        <f ca="1">IFERROR(VLOOKUP($B1046,INDIRECT(nfl_game_result),MATCH(C$1,INDIRECT(nfl_game_result_header),0),FALSE),"error")</f>
        <v>2013_17_BAL@CIN</v>
      </c>
      <c r="D1046" t="str">
        <f ca="1">IFERROR(IF(ISBLANK(VLOOKUP($B1046,INDIRECT(nfl_game_result),MATCH(D$1,INDIRECT(nfl_game_result_header),0),FALSE)),"",VLOOKUP($B1046,INDIRECT(nfl_game_result),MATCH(D$1,INDIRECT(nfl_game_result_header),0),FALSE)),"error")</f>
        <v/>
      </c>
      <c r="E1046">
        <f ca="1">IFERROR(IF(ISBLANK(VLOOKUP($B1046,INDIRECT(nfl_game_result),MATCH(E$1,INDIRECT(nfl_game_result_header),0),FALSE)),"",VLOOKUP($B1046,INDIRECT(nfl_game_result),MATCH(E$1,INDIRECT(nfl_game_result_header),0),FALSE)),"error")</f>
        <v>-5.5</v>
      </c>
      <c r="F1046" s="23" t="str">
        <f ca="1">IFERROR(IF(ISBLANK(VLOOKUP($B1046,INDIRECT(nfl_game_result),MATCH(F$1,INDIRECT(nfl_game_result_header),0),FALSE)),"",VLOOKUP($B1046,INDIRECT(nfl_game_result),MATCH(F$1,INDIRECT(nfl_game_result_header),0),FALSE)),"error")</f>
        <v/>
      </c>
      <c r="G1046" s="23" t="str">
        <f ca="1">IFERROR(IF(ISBLANK(VLOOKUP($B1046,INDIRECT(nfl_game_result),MATCH(G$1,INDIRECT(nfl_game_result_header),0),FALSE)),"",VLOOKUP($B1046,INDIRECT(nfl_game_result),MATCH(G$1,INDIRECT(nfl_game_result_header),0),FALSE)),"error")</f>
        <v/>
      </c>
      <c r="H1046">
        <f ca="1">IFERROR(IF(ISBLANK(VLOOKUP($B1046,INDIRECT(nfl_game_result),MATCH(H$1,INDIRECT(nfl_game_result_header),0),FALSE)),"",VLOOKUP($B1046,INDIRECT(nfl_game_result),MATCH(H$1,INDIRECT(nfl_game_result_header),0),FALSE)),"error")</f>
        <v>34</v>
      </c>
      <c r="I1046">
        <f ca="1">IFERROR(IF(ISBLANK(VLOOKUP($B1046,INDIRECT(nfl_game_result),MATCH(I$1,INDIRECT(nfl_game_result_header),0),FALSE)),"",VLOOKUP($B1046,INDIRECT(nfl_game_result),MATCH(I$1,INDIRECT(nfl_game_result_header),0),FALSE)),"error")</f>
        <v>17</v>
      </c>
      <c r="J1046" t="str">
        <f ca="1">IFERROR(IF(ISBLANK(VLOOKUP($B1046,INDIRECT(nfl_game_result),MATCH(J$1,INDIRECT(nfl_game_result_header),0),FALSE)),"",VLOOKUP($B1046,INDIRECT(nfl_game_result),MATCH(J$1,INDIRECT(nfl_game_result_header),0),FALSE)),"error")</f>
        <v>CIN</v>
      </c>
      <c r="K1046" t="str">
        <f ca="1">IFERROR(IF(ISBLANK(VLOOKUP($B1046,INDIRECT(nfl_game_result),MATCH(K$1,INDIRECT(nfl_game_result_header),0),FALSE)),"",VLOOKUP($B1046,INDIRECT(nfl_game_result),MATCH(K$1,INDIRECT(nfl_game_result_header),0),FALSE)),"error")</f>
        <v>CIN</v>
      </c>
      <c r="L1046" s="23" t="str">
        <f ca="1">IFERROR(IF(ISBLANK(VLOOKUP($B1046,INDIRECT(nfl_game_result),MATCH(L$1,INDIRECT(nfl_game_result_header),0),FALSE)),"",VLOOKUP($B1046,INDIRECT(nfl_game_result),MATCH(L$1,INDIRECT(nfl_game_result_header),0),FALSE)),"error")</f>
        <v/>
      </c>
      <c r="M1046" t="s">
        <v>14</v>
      </c>
      <c r="O1046" t="s">
        <v>65</v>
      </c>
      <c r="V1046" s="23" t="s">
        <v>416</v>
      </c>
      <c r="W1046">
        <f ca="1">VALUE(LEFT(C1046, 4))</f>
        <v>2013</v>
      </c>
      <c r="X1046">
        <f ca="1">VALUE(MID(C1046,6,FIND("_",C1046,6)-6))</f>
        <v>17</v>
      </c>
      <c r="Y1046" t="str">
        <f ca="1">IF(NOT(OR(ISBLANK(D1046),ISBLANK(E1046),D1046="",E1046="")),D1046-E1046,"")</f>
        <v/>
      </c>
      <c r="Z1046" t="str">
        <f ca="1">IF(OR(NOT(ISNUMBER(D1046)),ISBLANK(D1046),D1046="",ISBLANK(N1046)),"",ABS(D1046-N1046))</f>
        <v/>
      </c>
      <c r="AA1046">
        <f ca="1">IF(OR(ISBLANK(J1046),ISBLANK(O1046),J1046="",O1046=""),"",IF(J1046=O1046,1,0))</f>
        <v>0</v>
      </c>
      <c r="AB1046" t="str">
        <f ca="1">IF(OR(ISBLANK(K1046),ISBLANK(Q1046),K1046="",Q1046=""),"",IF(K1046=Q1046,1,0))</f>
        <v/>
      </c>
      <c r="AC1046" s="23" t="str">
        <f t="shared" ca="1" si="16"/>
        <v/>
      </c>
    </row>
    <row r="1047" spans="1:29" x14ac:dyDescent="0.25">
      <c r="A1047" s="23">
        <v>1046</v>
      </c>
      <c r="B1047">
        <v>512</v>
      </c>
      <c r="C1047" t="str">
        <f ca="1">IFERROR(VLOOKUP($B1047,INDIRECT(nfl_game_result),MATCH(C$1,INDIRECT(nfl_game_result_header),0),FALSE),"error")</f>
        <v>2013_17_CLE@PIT</v>
      </c>
      <c r="D1047" t="str">
        <f ca="1">IFERROR(IF(ISBLANK(VLOOKUP($B1047,INDIRECT(nfl_game_result),MATCH(D$1,INDIRECT(nfl_game_result_header),0),FALSE)),"",VLOOKUP($B1047,INDIRECT(nfl_game_result),MATCH(D$1,INDIRECT(nfl_game_result_header),0),FALSE)),"error")</f>
        <v/>
      </c>
      <c r="E1047">
        <f ca="1">IFERROR(IF(ISBLANK(VLOOKUP($B1047,INDIRECT(nfl_game_result),MATCH(E$1,INDIRECT(nfl_game_result_header),0),FALSE)),"",VLOOKUP($B1047,INDIRECT(nfl_game_result),MATCH(E$1,INDIRECT(nfl_game_result_header),0),FALSE)),"error")</f>
        <v>-6.5</v>
      </c>
      <c r="F1047" s="23" t="str">
        <f ca="1">IFERROR(IF(ISBLANK(VLOOKUP($B1047,INDIRECT(nfl_game_result),MATCH(F$1,INDIRECT(nfl_game_result_header),0),FALSE)),"",VLOOKUP($B1047,INDIRECT(nfl_game_result),MATCH(F$1,INDIRECT(nfl_game_result_header),0),FALSE)),"error")</f>
        <v/>
      </c>
      <c r="G1047" s="23" t="str">
        <f ca="1">IFERROR(IF(ISBLANK(VLOOKUP($B1047,INDIRECT(nfl_game_result),MATCH(G$1,INDIRECT(nfl_game_result_header),0),FALSE)),"",VLOOKUP($B1047,INDIRECT(nfl_game_result),MATCH(G$1,INDIRECT(nfl_game_result_header),0),FALSE)),"error")</f>
        <v/>
      </c>
      <c r="H1047">
        <f ca="1">IFERROR(IF(ISBLANK(VLOOKUP($B1047,INDIRECT(nfl_game_result),MATCH(H$1,INDIRECT(nfl_game_result_header),0),FALSE)),"",VLOOKUP($B1047,INDIRECT(nfl_game_result),MATCH(H$1,INDIRECT(nfl_game_result_header),0),FALSE)),"error")</f>
        <v>20</v>
      </c>
      <c r="I1047">
        <f ca="1">IFERROR(IF(ISBLANK(VLOOKUP($B1047,INDIRECT(nfl_game_result),MATCH(I$1,INDIRECT(nfl_game_result_header),0),FALSE)),"",VLOOKUP($B1047,INDIRECT(nfl_game_result),MATCH(I$1,INDIRECT(nfl_game_result_header),0),FALSE)),"error")</f>
        <v>7</v>
      </c>
      <c r="J1047" t="str">
        <f ca="1">IFERROR(IF(ISBLANK(VLOOKUP($B1047,INDIRECT(nfl_game_result),MATCH(J$1,INDIRECT(nfl_game_result_header),0),FALSE)),"",VLOOKUP($B1047,INDIRECT(nfl_game_result),MATCH(J$1,INDIRECT(nfl_game_result_header),0),FALSE)),"error")</f>
        <v>PIT</v>
      </c>
      <c r="K1047" t="str">
        <f ca="1">IFERROR(IF(ISBLANK(VLOOKUP($B1047,INDIRECT(nfl_game_result),MATCH(K$1,INDIRECT(nfl_game_result_header),0),FALSE)),"",VLOOKUP($B1047,INDIRECT(nfl_game_result),MATCH(K$1,INDIRECT(nfl_game_result_header),0),FALSE)),"error")</f>
        <v>PIT</v>
      </c>
      <c r="L1047" s="23" t="str">
        <f ca="1">IFERROR(IF(ISBLANK(VLOOKUP($B1047,INDIRECT(nfl_game_result),MATCH(L$1,INDIRECT(nfl_game_result_header),0),FALSE)),"",VLOOKUP($B1047,INDIRECT(nfl_game_result),MATCH(L$1,INDIRECT(nfl_game_result_header),0),FALSE)),"error")</f>
        <v/>
      </c>
      <c r="M1047" t="s">
        <v>14</v>
      </c>
      <c r="O1047" t="s">
        <v>87</v>
      </c>
      <c r="V1047" s="23" t="s">
        <v>416</v>
      </c>
      <c r="W1047">
        <f ca="1">VALUE(LEFT(C1047, 4))</f>
        <v>2013</v>
      </c>
      <c r="X1047">
        <f ca="1">VALUE(MID(C1047,6,FIND("_",C1047,6)-6))</f>
        <v>17</v>
      </c>
      <c r="Y1047" t="str">
        <f ca="1">IF(NOT(OR(ISBLANK(D1047),ISBLANK(E1047),D1047="",E1047="")),D1047-E1047,"")</f>
        <v/>
      </c>
      <c r="Z1047" t="str">
        <f ca="1">IF(OR(NOT(ISNUMBER(D1047)),ISBLANK(D1047),D1047="",ISBLANK(N1047)),"",ABS(D1047-N1047))</f>
        <v/>
      </c>
      <c r="AA1047">
        <f ca="1">IF(OR(ISBLANK(J1047),ISBLANK(O1047),J1047="",O1047=""),"",IF(J1047=O1047,1,0))</f>
        <v>1</v>
      </c>
      <c r="AB1047" t="str">
        <f ca="1">IF(OR(ISBLANK(K1047),ISBLANK(Q1047),K1047="",Q1047=""),"",IF(K1047=Q1047,1,0))</f>
        <v/>
      </c>
      <c r="AC1047" s="23" t="str">
        <f t="shared" ca="1" si="16"/>
        <v/>
      </c>
    </row>
    <row r="1048" spans="1:29" x14ac:dyDescent="0.25">
      <c r="A1048" s="23">
        <v>1047</v>
      </c>
      <c r="B1048">
        <v>513</v>
      </c>
      <c r="C1048" t="str">
        <f ca="1">IFERROR(VLOOKUP($B1048,INDIRECT(nfl_game_result),MATCH(C$1,INDIRECT(nfl_game_result_header),0),FALSE),"error")</f>
        <v>2013_17_PHI@DAL</v>
      </c>
      <c r="D1048" t="str">
        <f ca="1">IFERROR(IF(ISBLANK(VLOOKUP($B1048,INDIRECT(nfl_game_result),MATCH(D$1,INDIRECT(nfl_game_result_header),0),FALSE)),"",VLOOKUP($B1048,INDIRECT(nfl_game_result),MATCH(D$1,INDIRECT(nfl_game_result_header),0),FALSE)),"error")</f>
        <v/>
      </c>
      <c r="E1048">
        <f ca="1">IFERROR(IF(ISBLANK(VLOOKUP($B1048,INDIRECT(nfl_game_result),MATCH(E$1,INDIRECT(nfl_game_result_header),0),FALSE)),"",VLOOKUP($B1048,INDIRECT(nfl_game_result),MATCH(E$1,INDIRECT(nfl_game_result_header),0),FALSE)),"error")</f>
        <v>6.5</v>
      </c>
      <c r="F1048" s="23" t="str">
        <f ca="1">IFERROR(IF(ISBLANK(VLOOKUP($B1048,INDIRECT(nfl_game_result),MATCH(F$1,INDIRECT(nfl_game_result_header),0),FALSE)),"",VLOOKUP($B1048,INDIRECT(nfl_game_result),MATCH(F$1,INDIRECT(nfl_game_result_header),0),FALSE)),"error")</f>
        <v/>
      </c>
      <c r="G1048" s="23" t="str">
        <f ca="1">IFERROR(IF(ISBLANK(VLOOKUP($B1048,INDIRECT(nfl_game_result),MATCH(G$1,INDIRECT(nfl_game_result_header),0),FALSE)),"",VLOOKUP($B1048,INDIRECT(nfl_game_result),MATCH(G$1,INDIRECT(nfl_game_result_header),0),FALSE)),"error")</f>
        <v/>
      </c>
      <c r="H1048">
        <f ca="1">IFERROR(IF(ISBLANK(VLOOKUP($B1048,INDIRECT(nfl_game_result),MATCH(H$1,INDIRECT(nfl_game_result_header),0),FALSE)),"",VLOOKUP($B1048,INDIRECT(nfl_game_result),MATCH(H$1,INDIRECT(nfl_game_result_header),0),FALSE)),"error")</f>
        <v>22</v>
      </c>
      <c r="I1048">
        <f ca="1">IFERROR(IF(ISBLANK(VLOOKUP($B1048,INDIRECT(nfl_game_result),MATCH(I$1,INDIRECT(nfl_game_result_header),0),FALSE)),"",VLOOKUP($B1048,INDIRECT(nfl_game_result),MATCH(I$1,INDIRECT(nfl_game_result_header),0),FALSE)),"error")</f>
        <v>24</v>
      </c>
      <c r="J1048" t="str">
        <f ca="1">IFERROR(IF(ISBLANK(VLOOKUP($B1048,INDIRECT(nfl_game_result),MATCH(J$1,INDIRECT(nfl_game_result_header),0),FALSE)),"",VLOOKUP($B1048,INDIRECT(nfl_game_result),MATCH(J$1,INDIRECT(nfl_game_result_header),0),FALSE)),"error")</f>
        <v>DAL</v>
      </c>
      <c r="K1048" t="str">
        <f ca="1">IFERROR(IF(ISBLANK(VLOOKUP($B1048,INDIRECT(nfl_game_result),MATCH(K$1,INDIRECT(nfl_game_result_header),0),FALSE)),"",VLOOKUP($B1048,INDIRECT(nfl_game_result),MATCH(K$1,INDIRECT(nfl_game_result_header),0),FALSE)),"error")</f>
        <v>PHI</v>
      </c>
      <c r="L1048" s="23" t="str">
        <f ca="1">IFERROR(IF(ISBLANK(VLOOKUP($B1048,INDIRECT(nfl_game_result),MATCH(L$1,INDIRECT(nfl_game_result_header),0),FALSE)),"",VLOOKUP($B1048,INDIRECT(nfl_game_result),MATCH(L$1,INDIRECT(nfl_game_result_header),0),FALSE)),"error")</f>
        <v/>
      </c>
      <c r="M1048" t="s">
        <v>14</v>
      </c>
      <c r="O1048" t="s">
        <v>86</v>
      </c>
      <c r="V1048" s="23" t="s">
        <v>416</v>
      </c>
      <c r="W1048">
        <f ca="1">VALUE(LEFT(C1048, 4))</f>
        <v>2013</v>
      </c>
      <c r="X1048">
        <f ca="1">VALUE(MID(C1048,6,FIND("_",C1048,6)-6))</f>
        <v>17</v>
      </c>
      <c r="Y1048" t="str">
        <f ca="1">IF(NOT(OR(ISBLANK(D1048),ISBLANK(E1048),D1048="",E1048="")),D1048-E1048,"")</f>
        <v/>
      </c>
      <c r="Z1048" t="str">
        <f ca="1">IF(OR(NOT(ISNUMBER(D1048)),ISBLANK(D1048),D1048="",ISBLANK(N1048)),"",ABS(D1048-N1048))</f>
        <v/>
      </c>
      <c r="AA1048">
        <f ca="1">IF(OR(ISBLANK(J1048),ISBLANK(O1048),J1048="",O1048=""),"",IF(J1048=O1048,1,0))</f>
        <v>0</v>
      </c>
      <c r="AB1048" t="str">
        <f ca="1">IF(OR(ISBLANK(K1048),ISBLANK(Q1048),K1048="",Q1048=""),"",IF(K1048=Q1048,1,0))</f>
        <v/>
      </c>
      <c r="AC1048" s="23" t="str">
        <f t="shared" ca="1" si="16"/>
        <v/>
      </c>
    </row>
    <row r="1049" spans="1:29" x14ac:dyDescent="0.25">
      <c r="A1049" s="23">
        <v>1048</v>
      </c>
      <c r="B1049">
        <v>514</v>
      </c>
      <c r="C1049" t="str">
        <f ca="1">IFERROR(VLOOKUP($B1049,INDIRECT(nfl_game_result),MATCH(C$1,INDIRECT(nfl_game_result_header),0),FALSE),"error")</f>
        <v>2013_17_DET@MIN</v>
      </c>
      <c r="D1049" t="str">
        <f ca="1">IFERROR(IF(ISBLANK(VLOOKUP($B1049,INDIRECT(nfl_game_result),MATCH(D$1,INDIRECT(nfl_game_result_header),0),FALSE)),"",VLOOKUP($B1049,INDIRECT(nfl_game_result),MATCH(D$1,INDIRECT(nfl_game_result_header),0),FALSE)),"error")</f>
        <v/>
      </c>
      <c r="E1049">
        <f ca="1">IFERROR(IF(ISBLANK(VLOOKUP($B1049,INDIRECT(nfl_game_result),MATCH(E$1,INDIRECT(nfl_game_result_header),0),FALSE)),"",VLOOKUP($B1049,INDIRECT(nfl_game_result),MATCH(E$1,INDIRECT(nfl_game_result_header),0),FALSE)),"error")</f>
        <v>-3.5</v>
      </c>
      <c r="F1049" s="23" t="str">
        <f ca="1">IFERROR(IF(ISBLANK(VLOOKUP($B1049,INDIRECT(nfl_game_result),MATCH(F$1,INDIRECT(nfl_game_result_header),0),FALSE)),"",VLOOKUP($B1049,INDIRECT(nfl_game_result),MATCH(F$1,INDIRECT(nfl_game_result_header),0),FALSE)),"error")</f>
        <v/>
      </c>
      <c r="G1049" s="23" t="str">
        <f ca="1">IFERROR(IF(ISBLANK(VLOOKUP($B1049,INDIRECT(nfl_game_result),MATCH(G$1,INDIRECT(nfl_game_result_header),0),FALSE)),"",VLOOKUP($B1049,INDIRECT(nfl_game_result),MATCH(G$1,INDIRECT(nfl_game_result_header),0),FALSE)),"error")</f>
        <v/>
      </c>
      <c r="H1049">
        <f ca="1">IFERROR(IF(ISBLANK(VLOOKUP($B1049,INDIRECT(nfl_game_result),MATCH(H$1,INDIRECT(nfl_game_result_header),0),FALSE)),"",VLOOKUP($B1049,INDIRECT(nfl_game_result),MATCH(H$1,INDIRECT(nfl_game_result_header),0),FALSE)),"error")</f>
        <v>14</v>
      </c>
      <c r="I1049">
        <f ca="1">IFERROR(IF(ISBLANK(VLOOKUP($B1049,INDIRECT(nfl_game_result),MATCH(I$1,INDIRECT(nfl_game_result_header),0),FALSE)),"",VLOOKUP($B1049,INDIRECT(nfl_game_result),MATCH(I$1,INDIRECT(nfl_game_result_header),0),FALSE)),"error")</f>
        <v>13</v>
      </c>
      <c r="J1049" t="str">
        <f ca="1">IFERROR(IF(ISBLANK(VLOOKUP($B1049,INDIRECT(nfl_game_result),MATCH(J$1,INDIRECT(nfl_game_result_header),0),FALSE)),"",VLOOKUP($B1049,INDIRECT(nfl_game_result),MATCH(J$1,INDIRECT(nfl_game_result_header),0),FALSE)),"error")</f>
        <v>DET</v>
      </c>
      <c r="K1049" t="str">
        <f ca="1">IFERROR(IF(ISBLANK(VLOOKUP($B1049,INDIRECT(nfl_game_result),MATCH(K$1,INDIRECT(nfl_game_result_header),0),FALSE)),"",VLOOKUP($B1049,INDIRECT(nfl_game_result),MATCH(K$1,INDIRECT(nfl_game_result_header),0),FALSE)),"error")</f>
        <v>MIN</v>
      </c>
      <c r="L1049" s="23" t="str">
        <f ca="1">IFERROR(IF(ISBLANK(VLOOKUP($B1049,INDIRECT(nfl_game_result),MATCH(L$1,INDIRECT(nfl_game_result_header),0),FALSE)),"",VLOOKUP($B1049,INDIRECT(nfl_game_result),MATCH(L$1,INDIRECT(nfl_game_result_header),0),FALSE)),"error")</f>
        <v/>
      </c>
      <c r="M1049" t="s">
        <v>14</v>
      </c>
      <c r="O1049" t="s">
        <v>80</v>
      </c>
      <c r="V1049" s="23" t="s">
        <v>416</v>
      </c>
      <c r="W1049">
        <f ca="1">VALUE(LEFT(C1049, 4))</f>
        <v>2013</v>
      </c>
      <c r="X1049">
        <f ca="1">VALUE(MID(C1049,6,FIND("_",C1049,6)-6))</f>
        <v>17</v>
      </c>
      <c r="Y1049" t="str">
        <f ca="1">IF(NOT(OR(ISBLANK(D1049),ISBLANK(E1049),D1049="",E1049="")),D1049-E1049,"")</f>
        <v/>
      </c>
      <c r="Z1049" t="str">
        <f ca="1">IF(OR(NOT(ISNUMBER(D1049)),ISBLANK(D1049),D1049="",ISBLANK(N1049)),"",ABS(D1049-N1049))</f>
        <v/>
      </c>
      <c r="AA1049">
        <f ca="1">IF(OR(ISBLANK(J1049),ISBLANK(O1049),J1049="",O1049=""),"",IF(J1049=O1049,1,0))</f>
        <v>0</v>
      </c>
      <c r="AB1049" t="str">
        <f ca="1">IF(OR(ISBLANK(K1049),ISBLANK(Q1049),K1049="",Q1049=""),"",IF(K1049=Q1049,1,0))</f>
        <v/>
      </c>
      <c r="AC1049" s="23" t="str">
        <f t="shared" ca="1" si="16"/>
        <v/>
      </c>
    </row>
    <row r="1050" spans="1:29" x14ac:dyDescent="0.25">
      <c r="A1050" s="23">
        <v>1049</v>
      </c>
      <c r="B1050">
        <v>515</v>
      </c>
      <c r="C1050" t="str">
        <f ca="1">IFERROR(VLOOKUP($B1050,INDIRECT(nfl_game_result),MATCH(C$1,INDIRECT(nfl_game_result_header),0),FALSE),"error")</f>
        <v>2013_17_HOU@TEN</v>
      </c>
      <c r="D1050" t="str">
        <f ca="1">IFERROR(IF(ISBLANK(VLOOKUP($B1050,INDIRECT(nfl_game_result),MATCH(D$1,INDIRECT(nfl_game_result_header),0),FALSE)),"",VLOOKUP($B1050,INDIRECT(nfl_game_result),MATCH(D$1,INDIRECT(nfl_game_result_header),0),FALSE)),"error")</f>
        <v/>
      </c>
      <c r="E1050">
        <f ca="1">IFERROR(IF(ISBLANK(VLOOKUP($B1050,INDIRECT(nfl_game_result),MATCH(E$1,INDIRECT(nfl_game_result_header),0),FALSE)),"",VLOOKUP($B1050,INDIRECT(nfl_game_result),MATCH(E$1,INDIRECT(nfl_game_result_header),0),FALSE)),"error")</f>
        <v>-6.5</v>
      </c>
      <c r="F1050" s="23" t="str">
        <f ca="1">IFERROR(IF(ISBLANK(VLOOKUP($B1050,INDIRECT(nfl_game_result),MATCH(F$1,INDIRECT(nfl_game_result_header),0),FALSE)),"",VLOOKUP($B1050,INDIRECT(nfl_game_result),MATCH(F$1,INDIRECT(nfl_game_result_header),0),FALSE)),"error")</f>
        <v/>
      </c>
      <c r="G1050" s="23" t="str">
        <f ca="1">IFERROR(IF(ISBLANK(VLOOKUP($B1050,INDIRECT(nfl_game_result),MATCH(G$1,INDIRECT(nfl_game_result_header),0),FALSE)),"",VLOOKUP($B1050,INDIRECT(nfl_game_result),MATCH(G$1,INDIRECT(nfl_game_result_header),0),FALSE)),"error")</f>
        <v/>
      </c>
      <c r="H1050">
        <f ca="1">IFERROR(IF(ISBLANK(VLOOKUP($B1050,INDIRECT(nfl_game_result),MATCH(H$1,INDIRECT(nfl_game_result_header),0),FALSE)),"",VLOOKUP($B1050,INDIRECT(nfl_game_result),MATCH(H$1,INDIRECT(nfl_game_result_header),0),FALSE)),"error")</f>
        <v>16</v>
      </c>
      <c r="I1050">
        <f ca="1">IFERROR(IF(ISBLANK(VLOOKUP($B1050,INDIRECT(nfl_game_result),MATCH(I$1,INDIRECT(nfl_game_result_header),0),FALSE)),"",VLOOKUP($B1050,INDIRECT(nfl_game_result),MATCH(I$1,INDIRECT(nfl_game_result_header),0),FALSE)),"error")</f>
        <v>10</v>
      </c>
      <c r="J1050" t="str">
        <f ca="1">IFERROR(IF(ISBLANK(VLOOKUP($B1050,INDIRECT(nfl_game_result),MATCH(J$1,INDIRECT(nfl_game_result_header),0),FALSE)),"",VLOOKUP($B1050,INDIRECT(nfl_game_result),MATCH(J$1,INDIRECT(nfl_game_result_header),0),FALSE)),"error")</f>
        <v>HOU</v>
      </c>
      <c r="K1050" t="str">
        <f ca="1">IFERROR(IF(ISBLANK(VLOOKUP($B1050,INDIRECT(nfl_game_result),MATCH(K$1,INDIRECT(nfl_game_result_header),0),FALSE)),"",VLOOKUP($B1050,INDIRECT(nfl_game_result),MATCH(K$1,INDIRECT(nfl_game_result_header),0),FALSE)),"error")</f>
        <v>TEN</v>
      </c>
      <c r="L1050" s="23" t="str">
        <f ca="1">IFERROR(IF(ISBLANK(VLOOKUP($B1050,INDIRECT(nfl_game_result),MATCH(L$1,INDIRECT(nfl_game_result_header),0),FALSE)),"",VLOOKUP($B1050,INDIRECT(nfl_game_result),MATCH(L$1,INDIRECT(nfl_game_result_header),0),FALSE)),"error")</f>
        <v/>
      </c>
      <c r="M1050" t="s">
        <v>14</v>
      </c>
      <c r="O1050" t="s">
        <v>75</v>
      </c>
      <c r="V1050" s="23" t="s">
        <v>416</v>
      </c>
      <c r="W1050">
        <f ca="1">VALUE(LEFT(C1050, 4))</f>
        <v>2013</v>
      </c>
      <c r="X1050">
        <f ca="1">VALUE(MID(C1050,6,FIND("_",C1050,6)-6))</f>
        <v>17</v>
      </c>
      <c r="Y1050" t="str">
        <f ca="1">IF(NOT(OR(ISBLANK(D1050),ISBLANK(E1050),D1050="",E1050="")),D1050-E1050,"")</f>
        <v/>
      </c>
      <c r="Z1050" t="str">
        <f ca="1">IF(OR(NOT(ISNUMBER(D1050)),ISBLANK(D1050),D1050="",ISBLANK(N1050)),"",ABS(D1050-N1050))</f>
        <v/>
      </c>
      <c r="AA1050">
        <f ca="1">IF(OR(ISBLANK(J1050),ISBLANK(O1050),J1050="",O1050=""),"",IF(J1050=O1050,1,0))</f>
        <v>1</v>
      </c>
      <c r="AB1050" t="str">
        <f ca="1">IF(OR(ISBLANK(K1050),ISBLANK(Q1050),K1050="",Q1050=""),"",IF(K1050=Q1050,1,0))</f>
        <v/>
      </c>
      <c r="AC1050" s="23" t="str">
        <f t="shared" ca="1" si="16"/>
        <v/>
      </c>
    </row>
    <row r="1051" spans="1:29" x14ac:dyDescent="0.25">
      <c r="A1051" s="23">
        <v>1050</v>
      </c>
      <c r="B1051">
        <v>516</v>
      </c>
      <c r="C1051" t="str">
        <f ca="1">IFERROR(VLOOKUP($B1051,INDIRECT(nfl_game_result),MATCH(C$1,INDIRECT(nfl_game_result_header),0),FALSE),"error")</f>
        <v>2013_17_JAX@IND</v>
      </c>
      <c r="D1051" t="str">
        <f ca="1">IFERROR(IF(ISBLANK(VLOOKUP($B1051,INDIRECT(nfl_game_result),MATCH(D$1,INDIRECT(nfl_game_result_header),0),FALSE)),"",VLOOKUP($B1051,INDIRECT(nfl_game_result),MATCH(D$1,INDIRECT(nfl_game_result_header),0),FALSE)),"error")</f>
        <v/>
      </c>
      <c r="E1051">
        <f ca="1">IFERROR(IF(ISBLANK(VLOOKUP($B1051,INDIRECT(nfl_game_result),MATCH(E$1,INDIRECT(nfl_game_result_header),0),FALSE)),"",VLOOKUP($B1051,INDIRECT(nfl_game_result),MATCH(E$1,INDIRECT(nfl_game_result_header),0),FALSE)),"error")</f>
        <v>-11.5</v>
      </c>
      <c r="F1051" s="23" t="str">
        <f ca="1">IFERROR(IF(ISBLANK(VLOOKUP($B1051,INDIRECT(nfl_game_result),MATCH(F$1,INDIRECT(nfl_game_result_header),0),FALSE)),"",VLOOKUP($B1051,INDIRECT(nfl_game_result),MATCH(F$1,INDIRECT(nfl_game_result_header),0),FALSE)),"error")</f>
        <v/>
      </c>
      <c r="G1051" s="23" t="str">
        <f ca="1">IFERROR(IF(ISBLANK(VLOOKUP($B1051,INDIRECT(nfl_game_result),MATCH(G$1,INDIRECT(nfl_game_result_header),0),FALSE)),"",VLOOKUP($B1051,INDIRECT(nfl_game_result),MATCH(G$1,INDIRECT(nfl_game_result_header),0),FALSE)),"error")</f>
        <v/>
      </c>
      <c r="H1051">
        <f ca="1">IFERROR(IF(ISBLANK(VLOOKUP($B1051,INDIRECT(nfl_game_result),MATCH(H$1,INDIRECT(nfl_game_result_header),0),FALSE)),"",VLOOKUP($B1051,INDIRECT(nfl_game_result),MATCH(H$1,INDIRECT(nfl_game_result_header),0),FALSE)),"error")</f>
        <v>30</v>
      </c>
      <c r="I1051">
        <f ca="1">IFERROR(IF(ISBLANK(VLOOKUP($B1051,INDIRECT(nfl_game_result),MATCH(I$1,INDIRECT(nfl_game_result_header),0),FALSE)),"",VLOOKUP($B1051,INDIRECT(nfl_game_result),MATCH(I$1,INDIRECT(nfl_game_result_header),0),FALSE)),"error")</f>
        <v>10</v>
      </c>
      <c r="J1051" t="str">
        <f ca="1">IFERROR(IF(ISBLANK(VLOOKUP($B1051,INDIRECT(nfl_game_result),MATCH(J$1,INDIRECT(nfl_game_result_header),0),FALSE)),"",VLOOKUP($B1051,INDIRECT(nfl_game_result),MATCH(J$1,INDIRECT(nfl_game_result_header),0),FALSE)),"error")</f>
        <v>IND</v>
      </c>
      <c r="K1051" t="str">
        <f ca="1">IFERROR(IF(ISBLANK(VLOOKUP($B1051,INDIRECT(nfl_game_result),MATCH(K$1,INDIRECT(nfl_game_result_header),0),FALSE)),"",VLOOKUP($B1051,INDIRECT(nfl_game_result),MATCH(K$1,INDIRECT(nfl_game_result_header),0),FALSE)),"error")</f>
        <v>IND</v>
      </c>
      <c r="L1051" s="23" t="str">
        <f ca="1">IFERROR(IF(ISBLANK(VLOOKUP($B1051,INDIRECT(nfl_game_result),MATCH(L$1,INDIRECT(nfl_game_result_header),0),FALSE)),"",VLOOKUP($B1051,INDIRECT(nfl_game_result),MATCH(L$1,INDIRECT(nfl_game_result_header),0),FALSE)),"error")</f>
        <v/>
      </c>
      <c r="M1051" t="s">
        <v>14</v>
      </c>
      <c r="N1051">
        <v>-9.5</v>
      </c>
      <c r="O1051" t="s">
        <v>77</v>
      </c>
      <c r="V1051" s="23" t="s">
        <v>416</v>
      </c>
      <c r="W1051">
        <f ca="1">VALUE(LEFT(C1051, 4))</f>
        <v>2013</v>
      </c>
      <c r="X1051">
        <f ca="1">VALUE(MID(C1051,6,FIND("_",C1051,6)-6))</f>
        <v>17</v>
      </c>
      <c r="Y1051" t="str">
        <f ca="1">IF(NOT(OR(ISBLANK(D1051),ISBLANK(E1051),D1051="",E1051="")),D1051-E1051,"")</f>
        <v/>
      </c>
      <c r="Z1051" t="str">
        <f ca="1">IF(OR(NOT(ISNUMBER(D1051)),ISBLANK(D1051),D1051="",ISBLANK(N1051)),"",ABS(D1051-N1051))</f>
        <v/>
      </c>
      <c r="AA1051">
        <f ca="1">IF(OR(ISBLANK(J1051),ISBLANK(O1051),J1051="",O1051=""),"",IF(J1051=O1051,1,0))</f>
        <v>0</v>
      </c>
      <c r="AB1051" t="str">
        <f ca="1">IF(OR(ISBLANK(K1051),ISBLANK(Q1051),K1051="",Q1051=""),"",IF(K1051=Q1051,1,0))</f>
        <v/>
      </c>
      <c r="AC1051" s="23" t="str">
        <f t="shared" ca="1" si="16"/>
        <v/>
      </c>
    </row>
    <row r="1052" spans="1:29" x14ac:dyDescent="0.25">
      <c r="A1052" s="23">
        <v>1051</v>
      </c>
      <c r="B1052">
        <v>517</v>
      </c>
      <c r="C1052" t="str">
        <f ca="1">IFERROR(VLOOKUP($B1052,INDIRECT(nfl_game_result),MATCH(C$1,INDIRECT(nfl_game_result_header),0),FALSE),"error")</f>
        <v>2013_17_NYJ@MIA</v>
      </c>
      <c r="D1052" t="str">
        <f ca="1">IFERROR(IF(ISBLANK(VLOOKUP($B1052,INDIRECT(nfl_game_result),MATCH(D$1,INDIRECT(nfl_game_result_header),0),FALSE)),"",VLOOKUP($B1052,INDIRECT(nfl_game_result),MATCH(D$1,INDIRECT(nfl_game_result_header),0),FALSE)),"error")</f>
        <v/>
      </c>
      <c r="E1052">
        <f ca="1">IFERROR(IF(ISBLANK(VLOOKUP($B1052,INDIRECT(nfl_game_result),MATCH(E$1,INDIRECT(nfl_game_result_header),0),FALSE)),"",VLOOKUP($B1052,INDIRECT(nfl_game_result),MATCH(E$1,INDIRECT(nfl_game_result_header),0),FALSE)),"error")</f>
        <v>-6.5</v>
      </c>
      <c r="F1052" s="23" t="str">
        <f ca="1">IFERROR(IF(ISBLANK(VLOOKUP($B1052,INDIRECT(nfl_game_result),MATCH(F$1,INDIRECT(nfl_game_result_header),0),FALSE)),"",VLOOKUP($B1052,INDIRECT(nfl_game_result),MATCH(F$1,INDIRECT(nfl_game_result_header),0),FALSE)),"error")</f>
        <v/>
      </c>
      <c r="G1052" s="23" t="str">
        <f ca="1">IFERROR(IF(ISBLANK(VLOOKUP($B1052,INDIRECT(nfl_game_result),MATCH(G$1,INDIRECT(nfl_game_result_header),0),FALSE)),"",VLOOKUP($B1052,INDIRECT(nfl_game_result),MATCH(G$1,INDIRECT(nfl_game_result_header),0),FALSE)),"error")</f>
        <v/>
      </c>
      <c r="H1052">
        <f ca="1">IFERROR(IF(ISBLANK(VLOOKUP($B1052,INDIRECT(nfl_game_result),MATCH(H$1,INDIRECT(nfl_game_result_header),0),FALSE)),"",VLOOKUP($B1052,INDIRECT(nfl_game_result),MATCH(H$1,INDIRECT(nfl_game_result_header),0),FALSE)),"error")</f>
        <v>7</v>
      </c>
      <c r="I1052">
        <f ca="1">IFERROR(IF(ISBLANK(VLOOKUP($B1052,INDIRECT(nfl_game_result),MATCH(I$1,INDIRECT(nfl_game_result_header),0),FALSE)),"",VLOOKUP($B1052,INDIRECT(nfl_game_result),MATCH(I$1,INDIRECT(nfl_game_result_header),0),FALSE)),"error")</f>
        <v>20</v>
      </c>
      <c r="J1052" t="str">
        <f ca="1">IFERROR(IF(ISBLANK(VLOOKUP($B1052,INDIRECT(nfl_game_result),MATCH(J$1,INDIRECT(nfl_game_result_header),0),FALSE)),"",VLOOKUP($B1052,INDIRECT(nfl_game_result),MATCH(J$1,INDIRECT(nfl_game_result_header),0),FALSE)),"error")</f>
        <v>NYJ</v>
      </c>
      <c r="K1052" t="str">
        <f ca="1">IFERROR(IF(ISBLANK(VLOOKUP($B1052,INDIRECT(nfl_game_result),MATCH(K$1,INDIRECT(nfl_game_result_header),0),FALSE)),"",VLOOKUP($B1052,INDIRECT(nfl_game_result),MATCH(K$1,INDIRECT(nfl_game_result_header),0),FALSE)),"error")</f>
        <v>NYJ</v>
      </c>
      <c r="L1052" s="23" t="str">
        <f ca="1">IFERROR(IF(ISBLANK(VLOOKUP($B1052,INDIRECT(nfl_game_result),MATCH(L$1,INDIRECT(nfl_game_result_header),0),FALSE)),"",VLOOKUP($B1052,INDIRECT(nfl_game_result),MATCH(L$1,INDIRECT(nfl_game_result_header),0),FALSE)),"error")</f>
        <v/>
      </c>
      <c r="M1052" t="s">
        <v>14</v>
      </c>
      <c r="N1052">
        <v>-5.5</v>
      </c>
      <c r="O1052" t="s">
        <v>84</v>
      </c>
      <c r="V1052" s="23" t="s">
        <v>416</v>
      </c>
      <c r="W1052">
        <f ca="1">VALUE(LEFT(C1052, 4))</f>
        <v>2013</v>
      </c>
      <c r="X1052">
        <f ca="1">VALUE(MID(C1052,6,FIND("_",C1052,6)-6))</f>
        <v>17</v>
      </c>
      <c r="Y1052" t="str">
        <f ca="1">IF(NOT(OR(ISBLANK(D1052),ISBLANK(E1052),D1052="",E1052="")),D1052-E1052,"")</f>
        <v/>
      </c>
      <c r="Z1052" t="str">
        <f ca="1">IF(OR(NOT(ISNUMBER(D1052)),ISBLANK(D1052),D1052="",ISBLANK(N1052)),"",ABS(D1052-N1052))</f>
        <v/>
      </c>
      <c r="AA1052">
        <f ca="1">IF(OR(ISBLANK(J1052),ISBLANK(O1052),J1052="",O1052=""),"",IF(J1052=O1052,1,0))</f>
        <v>1</v>
      </c>
      <c r="AB1052" t="str">
        <f ca="1">IF(OR(ISBLANK(K1052),ISBLANK(Q1052),K1052="",Q1052=""),"",IF(K1052=Q1052,1,0))</f>
        <v/>
      </c>
      <c r="AC1052" s="23" t="str">
        <f t="shared" ca="1" si="16"/>
        <v/>
      </c>
    </row>
    <row r="1053" spans="1:29" x14ac:dyDescent="0.25">
      <c r="A1053" s="23">
        <v>1052</v>
      </c>
      <c r="B1053">
        <v>518</v>
      </c>
      <c r="C1053" t="str">
        <f ca="1">IFERROR(VLOOKUP($B1053,INDIRECT(nfl_game_result),MATCH(C$1,INDIRECT(nfl_game_result_header),0),FALSE),"error")</f>
        <v>2013_17_TBY@NOR</v>
      </c>
      <c r="D1053" t="str">
        <f ca="1">IFERROR(IF(ISBLANK(VLOOKUP($B1053,INDIRECT(nfl_game_result),MATCH(D$1,INDIRECT(nfl_game_result_header),0),FALSE)),"",VLOOKUP($B1053,INDIRECT(nfl_game_result),MATCH(D$1,INDIRECT(nfl_game_result_header),0),FALSE)),"error")</f>
        <v/>
      </c>
      <c r="E1053">
        <f ca="1">IFERROR(IF(ISBLANK(VLOOKUP($B1053,INDIRECT(nfl_game_result),MATCH(E$1,INDIRECT(nfl_game_result_header),0),FALSE)),"",VLOOKUP($B1053,INDIRECT(nfl_game_result),MATCH(E$1,INDIRECT(nfl_game_result_header),0),FALSE)),"error")</f>
        <v>-12.5</v>
      </c>
      <c r="F1053" s="23" t="str">
        <f ca="1">IFERROR(IF(ISBLANK(VLOOKUP($B1053,INDIRECT(nfl_game_result),MATCH(F$1,INDIRECT(nfl_game_result_header),0),FALSE)),"",VLOOKUP($B1053,INDIRECT(nfl_game_result),MATCH(F$1,INDIRECT(nfl_game_result_header),0),FALSE)),"error")</f>
        <v/>
      </c>
      <c r="G1053" s="23" t="str">
        <f ca="1">IFERROR(IF(ISBLANK(VLOOKUP($B1053,INDIRECT(nfl_game_result),MATCH(G$1,INDIRECT(nfl_game_result_header),0),FALSE)),"",VLOOKUP($B1053,INDIRECT(nfl_game_result),MATCH(G$1,INDIRECT(nfl_game_result_header),0),FALSE)),"error")</f>
        <v/>
      </c>
      <c r="H1053">
        <f ca="1">IFERROR(IF(ISBLANK(VLOOKUP($B1053,INDIRECT(nfl_game_result),MATCH(H$1,INDIRECT(nfl_game_result_header),0),FALSE)),"",VLOOKUP($B1053,INDIRECT(nfl_game_result),MATCH(H$1,INDIRECT(nfl_game_result_header),0),FALSE)),"error")</f>
        <v>42</v>
      </c>
      <c r="I1053">
        <f ca="1">IFERROR(IF(ISBLANK(VLOOKUP($B1053,INDIRECT(nfl_game_result),MATCH(I$1,INDIRECT(nfl_game_result_header),0),FALSE)),"",VLOOKUP($B1053,INDIRECT(nfl_game_result),MATCH(I$1,INDIRECT(nfl_game_result_header),0),FALSE)),"error")</f>
        <v>17</v>
      </c>
      <c r="J1053" t="str">
        <f ca="1">IFERROR(IF(ISBLANK(VLOOKUP($B1053,INDIRECT(nfl_game_result),MATCH(J$1,INDIRECT(nfl_game_result_header),0),FALSE)),"",VLOOKUP($B1053,INDIRECT(nfl_game_result),MATCH(J$1,INDIRECT(nfl_game_result_header),0),FALSE)),"error")</f>
        <v>NOR</v>
      </c>
      <c r="K1053" t="str">
        <f ca="1">IFERROR(IF(ISBLANK(VLOOKUP($B1053,INDIRECT(nfl_game_result),MATCH(K$1,INDIRECT(nfl_game_result_header),0),FALSE)),"",VLOOKUP($B1053,INDIRECT(nfl_game_result),MATCH(K$1,INDIRECT(nfl_game_result_header),0),FALSE)),"error")</f>
        <v>NOR</v>
      </c>
      <c r="L1053" s="23" t="str">
        <f ca="1">IFERROR(IF(ISBLANK(VLOOKUP($B1053,INDIRECT(nfl_game_result),MATCH(L$1,INDIRECT(nfl_game_result_header),0),FALSE)),"",VLOOKUP($B1053,INDIRECT(nfl_game_result),MATCH(L$1,INDIRECT(nfl_game_result_header),0),FALSE)),"error")</f>
        <v/>
      </c>
      <c r="M1053" t="s">
        <v>14</v>
      </c>
      <c r="N1053">
        <v>-8.5</v>
      </c>
      <c r="O1053" t="s">
        <v>334</v>
      </c>
      <c r="V1053" s="23" t="s">
        <v>416</v>
      </c>
      <c r="W1053">
        <f ca="1">VALUE(LEFT(C1053, 4))</f>
        <v>2013</v>
      </c>
      <c r="X1053">
        <f ca="1">VALUE(MID(C1053,6,FIND("_",C1053,6)-6))</f>
        <v>17</v>
      </c>
      <c r="Y1053" t="str">
        <f ca="1">IF(NOT(OR(ISBLANK(D1053),ISBLANK(E1053),D1053="",E1053="")),D1053-E1053,"")</f>
        <v/>
      </c>
      <c r="Z1053" t="str">
        <f ca="1">IF(OR(NOT(ISNUMBER(D1053)),ISBLANK(D1053),D1053="",ISBLANK(N1053)),"",ABS(D1053-N1053))</f>
        <v/>
      </c>
      <c r="AA1053">
        <f ca="1">IF(OR(ISBLANK(J1053),ISBLANK(O1053),J1053="",O1053=""),"",IF(J1053=O1053,1,0))</f>
        <v>0</v>
      </c>
      <c r="AB1053" t="str">
        <f ca="1">IF(OR(ISBLANK(K1053),ISBLANK(Q1053),K1053="",Q1053=""),"",IF(K1053=Q1053,1,0))</f>
        <v/>
      </c>
      <c r="AC1053" s="23" t="str">
        <f t="shared" ca="1" si="16"/>
        <v/>
      </c>
    </row>
    <row r="1054" spans="1:29" x14ac:dyDescent="0.25">
      <c r="A1054" s="23">
        <v>1053</v>
      </c>
      <c r="B1054">
        <v>519</v>
      </c>
      <c r="C1054" t="str">
        <f ca="1">IFERROR(VLOOKUP($B1054,INDIRECT(nfl_game_result),MATCH(C$1,INDIRECT(nfl_game_result_header),0),FALSE),"error")</f>
        <v>2013_17_WAS@NYG</v>
      </c>
      <c r="D1054" t="str">
        <f ca="1">IFERROR(IF(ISBLANK(VLOOKUP($B1054,INDIRECT(nfl_game_result),MATCH(D$1,INDIRECT(nfl_game_result_header),0),FALSE)),"",VLOOKUP($B1054,INDIRECT(nfl_game_result),MATCH(D$1,INDIRECT(nfl_game_result_header),0),FALSE)),"error")</f>
        <v/>
      </c>
      <c r="E1054">
        <f ca="1">IFERROR(IF(ISBLANK(VLOOKUP($B1054,INDIRECT(nfl_game_result),MATCH(E$1,INDIRECT(nfl_game_result_header),0),FALSE)),"",VLOOKUP($B1054,INDIRECT(nfl_game_result),MATCH(E$1,INDIRECT(nfl_game_result_header),0),FALSE)),"error")</f>
        <v>-3.5</v>
      </c>
      <c r="F1054" s="23" t="str">
        <f ca="1">IFERROR(IF(ISBLANK(VLOOKUP($B1054,INDIRECT(nfl_game_result),MATCH(F$1,INDIRECT(nfl_game_result_header),0),FALSE)),"",VLOOKUP($B1054,INDIRECT(nfl_game_result),MATCH(F$1,INDIRECT(nfl_game_result_header),0),FALSE)),"error")</f>
        <v/>
      </c>
      <c r="G1054" s="23" t="str">
        <f ca="1">IFERROR(IF(ISBLANK(VLOOKUP($B1054,INDIRECT(nfl_game_result),MATCH(G$1,INDIRECT(nfl_game_result_header),0),FALSE)),"",VLOOKUP($B1054,INDIRECT(nfl_game_result),MATCH(G$1,INDIRECT(nfl_game_result_header),0),FALSE)),"error")</f>
        <v/>
      </c>
      <c r="H1054">
        <f ca="1">IFERROR(IF(ISBLANK(VLOOKUP($B1054,INDIRECT(nfl_game_result),MATCH(H$1,INDIRECT(nfl_game_result_header),0),FALSE)),"",VLOOKUP($B1054,INDIRECT(nfl_game_result),MATCH(H$1,INDIRECT(nfl_game_result_header),0),FALSE)),"error")</f>
        <v>20</v>
      </c>
      <c r="I1054">
        <f ca="1">IFERROR(IF(ISBLANK(VLOOKUP($B1054,INDIRECT(nfl_game_result),MATCH(I$1,INDIRECT(nfl_game_result_header),0),FALSE)),"",VLOOKUP($B1054,INDIRECT(nfl_game_result),MATCH(I$1,INDIRECT(nfl_game_result_header),0),FALSE)),"error")</f>
        <v>6</v>
      </c>
      <c r="J1054" t="str">
        <f ca="1">IFERROR(IF(ISBLANK(VLOOKUP($B1054,INDIRECT(nfl_game_result),MATCH(J$1,INDIRECT(nfl_game_result_header),0),FALSE)),"",VLOOKUP($B1054,INDIRECT(nfl_game_result),MATCH(J$1,INDIRECT(nfl_game_result_header),0),FALSE)),"error")</f>
        <v>NYG</v>
      </c>
      <c r="K1054" t="str">
        <f ca="1">IFERROR(IF(ISBLANK(VLOOKUP($B1054,INDIRECT(nfl_game_result),MATCH(K$1,INDIRECT(nfl_game_result_header),0),FALSE)),"",VLOOKUP($B1054,INDIRECT(nfl_game_result),MATCH(K$1,INDIRECT(nfl_game_result_header),0),FALSE)),"error")</f>
        <v>NYG</v>
      </c>
      <c r="L1054" s="23" t="str">
        <f ca="1">IFERROR(IF(ISBLANK(VLOOKUP($B1054,INDIRECT(nfl_game_result),MATCH(L$1,INDIRECT(nfl_game_result_header),0),FALSE)),"",VLOOKUP($B1054,INDIRECT(nfl_game_result),MATCH(L$1,INDIRECT(nfl_game_result_header),0),FALSE)),"error")</f>
        <v/>
      </c>
      <c r="M1054" t="s">
        <v>14</v>
      </c>
      <c r="N1054">
        <v>-4.5</v>
      </c>
      <c r="O1054" t="s">
        <v>83</v>
      </c>
      <c r="V1054" s="23" t="s">
        <v>416</v>
      </c>
      <c r="W1054">
        <f ca="1">VALUE(LEFT(C1054, 4))</f>
        <v>2013</v>
      </c>
      <c r="X1054">
        <f ca="1">VALUE(MID(C1054,6,FIND("_",C1054,6)-6))</f>
        <v>17</v>
      </c>
      <c r="Y1054" t="str">
        <f ca="1">IF(NOT(OR(ISBLANK(D1054),ISBLANK(E1054),D1054="",E1054="")),D1054-E1054,"")</f>
        <v/>
      </c>
      <c r="Z1054" t="str">
        <f ca="1">IF(OR(NOT(ISNUMBER(D1054)),ISBLANK(D1054),D1054="",ISBLANK(N1054)),"",ABS(D1054-N1054))</f>
        <v/>
      </c>
      <c r="AA1054">
        <f ca="1">IF(OR(ISBLANK(J1054),ISBLANK(O1054),J1054="",O1054=""),"",IF(J1054=O1054,1,0))</f>
        <v>1</v>
      </c>
      <c r="AB1054" t="str">
        <f ca="1">IF(OR(ISBLANK(K1054),ISBLANK(Q1054),K1054="",Q1054=""),"",IF(K1054=Q1054,1,0))</f>
        <v/>
      </c>
      <c r="AC1054" s="23" t="str">
        <f t="shared" ca="1" si="16"/>
        <v/>
      </c>
    </row>
    <row r="1055" spans="1:29" x14ac:dyDescent="0.25">
      <c r="A1055" s="23">
        <v>1054</v>
      </c>
      <c r="B1055">
        <v>520</v>
      </c>
      <c r="C1055" t="str">
        <f ca="1">IFERROR(VLOOKUP($B1055,INDIRECT(nfl_game_result),MATCH(C$1,INDIRECT(nfl_game_result_header),0),FALSE),"error")</f>
        <v>2013_17_DEN@OAK</v>
      </c>
      <c r="D1055" t="str">
        <f ca="1">IFERROR(IF(ISBLANK(VLOOKUP($B1055,INDIRECT(nfl_game_result),MATCH(D$1,INDIRECT(nfl_game_result_header),0),FALSE)),"",VLOOKUP($B1055,INDIRECT(nfl_game_result),MATCH(D$1,INDIRECT(nfl_game_result_header),0),FALSE)),"error")</f>
        <v/>
      </c>
      <c r="E1055">
        <f ca="1">IFERROR(IF(ISBLANK(VLOOKUP($B1055,INDIRECT(nfl_game_result),MATCH(E$1,INDIRECT(nfl_game_result_header),0),FALSE)),"",VLOOKUP($B1055,INDIRECT(nfl_game_result),MATCH(E$1,INDIRECT(nfl_game_result_header),0),FALSE)),"error")</f>
        <v>12.5</v>
      </c>
      <c r="F1055" s="23" t="str">
        <f ca="1">IFERROR(IF(ISBLANK(VLOOKUP($B1055,INDIRECT(nfl_game_result),MATCH(F$1,INDIRECT(nfl_game_result_header),0),FALSE)),"",VLOOKUP($B1055,INDIRECT(nfl_game_result),MATCH(F$1,INDIRECT(nfl_game_result_header),0),FALSE)),"error")</f>
        <v/>
      </c>
      <c r="G1055" s="23" t="str">
        <f ca="1">IFERROR(IF(ISBLANK(VLOOKUP($B1055,INDIRECT(nfl_game_result),MATCH(G$1,INDIRECT(nfl_game_result_header),0),FALSE)),"",VLOOKUP($B1055,INDIRECT(nfl_game_result),MATCH(G$1,INDIRECT(nfl_game_result_header),0),FALSE)),"error")</f>
        <v/>
      </c>
      <c r="H1055">
        <f ca="1">IFERROR(IF(ISBLANK(VLOOKUP($B1055,INDIRECT(nfl_game_result),MATCH(H$1,INDIRECT(nfl_game_result_header),0),FALSE)),"",VLOOKUP($B1055,INDIRECT(nfl_game_result),MATCH(H$1,INDIRECT(nfl_game_result_header),0),FALSE)),"error")</f>
        <v>14</v>
      </c>
      <c r="I1055">
        <f ca="1">IFERROR(IF(ISBLANK(VLOOKUP($B1055,INDIRECT(nfl_game_result),MATCH(I$1,INDIRECT(nfl_game_result_header),0),FALSE)),"",VLOOKUP($B1055,INDIRECT(nfl_game_result),MATCH(I$1,INDIRECT(nfl_game_result_header),0),FALSE)),"error")</f>
        <v>34</v>
      </c>
      <c r="J1055" t="str">
        <f ca="1">IFERROR(IF(ISBLANK(VLOOKUP($B1055,INDIRECT(nfl_game_result),MATCH(J$1,INDIRECT(nfl_game_result_header),0),FALSE)),"",VLOOKUP($B1055,INDIRECT(nfl_game_result),MATCH(J$1,INDIRECT(nfl_game_result_header),0),FALSE)),"error")</f>
        <v>DEN</v>
      </c>
      <c r="K1055" t="str">
        <f ca="1">IFERROR(IF(ISBLANK(VLOOKUP($B1055,INDIRECT(nfl_game_result),MATCH(K$1,INDIRECT(nfl_game_result_header),0),FALSE)),"",VLOOKUP($B1055,INDIRECT(nfl_game_result),MATCH(K$1,INDIRECT(nfl_game_result_header),0),FALSE)),"error")</f>
        <v>DEN</v>
      </c>
      <c r="L1055" s="23" t="str">
        <f ca="1">IFERROR(IF(ISBLANK(VLOOKUP($B1055,INDIRECT(nfl_game_result),MATCH(L$1,INDIRECT(nfl_game_result_header),0),FALSE)),"",VLOOKUP($B1055,INDIRECT(nfl_game_result),MATCH(L$1,INDIRECT(nfl_game_result_header),0),FALSE)),"error")</f>
        <v/>
      </c>
      <c r="M1055" t="s">
        <v>14</v>
      </c>
      <c r="N1055">
        <v>7.5</v>
      </c>
      <c r="O1055" t="s">
        <v>85</v>
      </c>
      <c r="V1055" s="23" t="s">
        <v>416</v>
      </c>
      <c r="W1055">
        <f ca="1">VALUE(LEFT(C1055, 4))</f>
        <v>2013</v>
      </c>
      <c r="X1055">
        <f ca="1">VALUE(MID(C1055,6,FIND("_",C1055,6)-6))</f>
        <v>17</v>
      </c>
      <c r="Y1055" t="str">
        <f ca="1">IF(NOT(OR(ISBLANK(D1055),ISBLANK(E1055),D1055="",E1055="")),D1055-E1055,"")</f>
        <v/>
      </c>
      <c r="Z1055" t="str">
        <f ca="1">IF(OR(NOT(ISNUMBER(D1055)),ISBLANK(D1055),D1055="",ISBLANK(N1055)),"",ABS(D1055-N1055))</f>
        <v/>
      </c>
      <c r="AA1055">
        <f ca="1">IF(OR(ISBLANK(J1055),ISBLANK(O1055),J1055="",O1055=""),"",IF(J1055=O1055,1,0))</f>
        <v>0</v>
      </c>
      <c r="AB1055" t="str">
        <f ca="1">IF(OR(ISBLANK(K1055),ISBLANK(Q1055),K1055="",Q1055=""),"",IF(K1055=Q1055,1,0))</f>
        <v/>
      </c>
      <c r="AC1055" s="23" t="str">
        <f t="shared" ca="1" si="16"/>
        <v/>
      </c>
    </row>
    <row r="1056" spans="1:29" x14ac:dyDescent="0.25">
      <c r="A1056" s="23">
        <v>1055</v>
      </c>
      <c r="B1056">
        <v>521</v>
      </c>
      <c r="C1056" t="str">
        <f ca="1">IFERROR(VLOOKUP($B1056,INDIRECT(nfl_game_result),MATCH(C$1,INDIRECT(nfl_game_result_header),0),FALSE),"error")</f>
        <v>2013_17_KCY@SD</v>
      </c>
      <c r="D1056" t="str">
        <f ca="1">IFERROR(IF(ISBLANK(VLOOKUP($B1056,INDIRECT(nfl_game_result),MATCH(D$1,INDIRECT(nfl_game_result_header),0),FALSE)),"",VLOOKUP($B1056,INDIRECT(nfl_game_result),MATCH(D$1,INDIRECT(nfl_game_result_header),0),FALSE)),"error")</f>
        <v/>
      </c>
      <c r="E1056">
        <f ca="1">IFERROR(IF(ISBLANK(VLOOKUP($B1056,INDIRECT(nfl_game_result),MATCH(E$1,INDIRECT(nfl_game_result_header),0),FALSE)),"",VLOOKUP($B1056,INDIRECT(nfl_game_result),MATCH(E$1,INDIRECT(nfl_game_result_header),0),FALSE)),"error")</f>
        <v>-9.5</v>
      </c>
      <c r="F1056" s="23" t="str">
        <f ca="1">IFERROR(IF(ISBLANK(VLOOKUP($B1056,INDIRECT(nfl_game_result),MATCH(F$1,INDIRECT(nfl_game_result_header),0),FALSE)),"",VLOOKUP($B1056,INDIRECT(nfl_game_result),MATCH(F$1,INDIRECT(nfl_game_result_header),0),FALSE)),"error")</f>
        <v/>
      </c>
      <c r="G1056" s="23" t="str">
        <f ca="1">IFERROR(IF(ISBLANK(VLOOKUP($B1056,INDIRECT(nfl_game_result),MATCH(G$1,INDIRECT(nfl_game_result_header),0),FALSE)),"",VLOOKUP($B1056,INDIRECT(nfl_game_result),MATCH(G$1,INDIRECT(nfl_game_result_header),0),FALSE)),"error")</f>
        <v/>
      </c>
      <c r="H1056">
        <f ca="1">IFERROR(IF(ISBLANK(VLOOKUP($B1056,INDIRECT(nfl_game_result),MATCH(H$1,INDIRECT(nfl_game_result_header),0),FALSE)),"",VLOOKUP($B1056,INDIRECT(nfl_game_result),MATCH(H$1,INDIRECT(nfl_game_result_header),0),FALSE)),"error")</f>
        <v>27</v>
      </c>
      <c r="I1056">
        <f ca="1">IFERROR(IF(ISBLANK(VLOOKUP($B1056,INDIRECT(nfl_game_result),MATCH(I$1,INDIRECT(nfl_game_result_header),0),FALSE)),"",VLOOKUP($B1056,INDIRECT(nfl_game_result),MATCH(I$1,INDIRECT(nfl_game_result_header),0),FALSE)),"error")</f>
        <v>24</v>
      </c>
      <c r="J1056" t="str">
        <f ca="1">IFERROR(IF(ISBLANK(VLOOKUP($B1056,INDIRECT(nfl_game_result),MATCH(J$1,INDIRECT(nfl_game_result_header),0),FALSE)),"",VLOOKUP($B1056,INDIRECT(nfl_game_result),MATCH(J$1,INDIRECT(nfl_game_result_header),0),FALSE)),"error")</f>
        <v>KCY</v>
      </c>
      <c r="K1056" t="str">
        <f ca="1">IFERROR(IF(ISBLANK(VLOOKUP($B1056,INDIRECT(nfl_game_result),MATCH(K$1,INDIRECT(nfl_game_result_header),0),FALSE)),"",VLOOKUP($B1056,INDIRECT(nfl_game_result),MATCH(K$1,INDIRECT(nfl_game_result_header),0),FALSE)),"error")</f>
        <v>SD</v>
      </c>
      <c r="L1056" s="23" t="str">
        <f ca="1">IFERROR(IF(ISBLANK(VLOOKUP($B1056,INDIRECT(nfl_game_result),MATCH(L$1,INDIRECT(nfl_game_result_header),0),FALSE)),"",VLOOKUP($B1056,INDIRECT(nfl_game_result),MATCH(L$1,INDIRECT(nfl_game_result_header),0),FALSE)),"error")</f>
        <v/>
      </c>
      <c r="M1056" t="s">
        <v>14</v>
      </c>
      <c r="N1056">
        <v>-3</v>
      </c>
      <c r="O1056" t="s">
        <v>88</v>
      </c>
      <c r="V1056" s="23" t="s">
        <v>416</v>
      </c>
      <c r="W1056">
        <f ca="1">VALUE(LEFT(C1056, 4))</f>
        <v>2013</v>
      </c>
      <c r="X1056">
        <f ca="1">VALUE(MID(C1056,6,FIND("_",C1056,6)-6))</f>
        <v>17</v>
      </c>
      <c r="Y1056" t="str">
        <f ca="1">IF(NOT(OR(ISBLANK(D1056),ISBLANK(E1056),D1056="",E1056="")),D1056-E1056,"")</f>
        <v/>
      </c>
      <c r="Z1056" t="str">
        <f ca="1">IF(OR(NOT(ISNUMBER(D1056)),ISBLANK(D1056),D1056="",ISBLANK(N1056)),"",ABS(D1056-N1056))</f>
        <v/>
      </c>
      <c r="AA1056">
        <f ca="1">IF(OR(ISBLANK(J1056),ISBLANK(O1056),J1056="",O1056=""),"",IF(J1056=O1056,1,0))</f>
        <v>0</v>
      </c>
      <c r="AB1056" t="str">
        <f ca="1">IF(OR(ISBLANK(K1056),ISBLANK(Q1056),K1056="",Q1056=""),"",IF(K1056=Q1056,1,0))</f>
        <v/>
      </c>
      <c r="AC1056" s="23" t="str">
        <f t="shared" ca="1" si="16"/>
        <v/>
      </c>
    </row>
    <row r="1057" spans="1:29" x14ac:dyDescent="0.25">
      <c r="A1057" s="23">
        <v>1056</v>
      </c>
      <c r="B1057">
        <v>522</v>
      </c>
      <c r="C1057" t="str">
        <f ca="1">IFERROR(VLOOKUP($B1057,INDIRECT(nfl_game_result),MATCH(C$1,INDIRECT(nfl_game_result_header),0),FALSE),"error")</f>
        <v>2013_17_STL@SEA</v>
      </c>
      <c r="D1057" t="str">
        <f ca="1">IFERROR(IF(ISBLANK(VLOOKUP($B1057,INDIRECT(nfl_game_result),MATCH(D$1,INDIRECT(nfl_game_result_header),0),FALSE)),"",VLOOKUP($B1057,INDIRECT(nfl_game_result),MATCH(D$1,INDIRECT(nfl_game_result_header),0),FALSE)),"error")</f>
        <v/>
      </c>
      <c r="E1057">
        <f ca="1">IFERROR(IF(ISBLANK(VLOOKUP($B1057,INDIRECT(nfl_game_result),MATCH(E$1,INDIRECT(nfl_game_result_header),0),FALSE)),"",VLOOKUP($B1057,INDIRECT(nfl_game_result),MATCH(E$1,INDIRECT(nfl_game_result_header),0),FALSE)),"error")</f>
        <v>-10.5</v>
      </c>
      <c r="F1057" s="23" t="str">
        <f ca="1">IFERROR(IF(ISBLANK(VLOOKUP($B1057,INDIRECT(nfl_game_result),MATCH(F$1,INDIRECT(nfl_game_result_header),0),FALSE)),"",VLOOKUP($B1057,INDIRECT(nfl_game_result),MATCH(F$1,INDIRECT(nfl_game_result_header),0),FALSE)),"error")</f>
        <v/>
      </c>
      <c r="G1057" s="23" t="str">
        <f ca="1">IFERROR(IF(ISBLANK(VLOOKUP($B1057,INDIRECT(nfl_game_result),MATCH(G$1,INDIRECT(nfl_game_result_header),0),FALSE)),"",VLOOKUP($B1057,INDIRECT(nfl_game_result),MATCH(G$1,INDIRECT(nfl_game_result_header),0),FALSE)),"error")</f>
        <v/>
      </c>
      <c r="H1057">
        <f ca="1">IFERROR(IF(ISBLANK(VLOOKUP($B1057,INDIRECT(nfl_game_result),MATCH(H$1,INDIRECT(nfl_game_result_header),0),FALSE)),"",VLOOKUP($B1057,INDIRECT(nfl_game_result),MATCH(H$1,INDIRECT(nfl_game_result_header),0),FALSE)),"error")</f>
        <v>27</v>
      </c>
      <c r="I1057">
        <f ca="1">IFERROR(IF(ISBLANK(VLOOKUP($B1057,INDIRECT(nfl_game_result),MATCH(I$1,INDIRECT(nfl_game_result_header),0),FALSE)),"",VLOOKUP($B1057,INDIRECT(nfl_game_result),MATCH(I$1,INDIRECT(nfl_game_result_header),0),FALSE)),"error")</f>
        <v>9</v>
      </c>
      <c r="J1057" t="str">
        <f ca="1">IFERROR(IF(ISBLANK(VLOOKUP($B1057,INDIRECT(nfl_game_result),MATCH(J$1,INDIRECT(nfl_game_result_header),0),FALSE)),"",VLOOKUP($B1057,INDIRECT(nfl_game_result),MATCH(J$1,INDIRECT(nfl_game_result_header),0),FALSE)),"error")</f>
        <v>SEA</v>
      </c>
      <c r="K1057" t="str">
        <f ca="1">IFERROR(IF(ISBLANK(VLOOKUP($B1057,INDIRECT(nfl_game_result),MATCH(K$1,INDIRECT(nfl_game_result_header),0),FALSE)),"",VLOOKUP($B1057,INDIRECT(nfl_game_result),MATCH(K$1,INDIRECT(nfl_game_result_header),0),FALSE)),"error")</f>
        <v>SEA</v>
      </c>
      <c r="L1057" s="23" t="str">
        <f ca="1">IFERROR(IF(ISBLANK(VLOOKUP($B1057,INDIRECT(nfl_game_result),MATCH(L$1,INDIRECT(nfl_game_result_header),0),FALSE)),"",VLOOKUP($B1057,INDIRECT(nfl_game_result),MATCH(L$1,INDIRECT(nfl_game_result_header),0),FALSE)),"error")</f>
        <v/>
      </c>
      <c r="M1057" t="s">
        <v>14</v>
      </c>
      <c r="N1057">
        <v>-9.5</v>
      </c>
      <c r="O1057" t="s">
        <v>91</v>
      </c>
      <c r="V1057" s="23" t="s">
        <v>416</v>
      </c>
      <c r="W1057">
        <f ca="1">VALUE(LEFT(C1057, 4))</f>
        <v>2013</v>
      </c>
      <c r="X1057">
        <f ca="1">VALUE(MID(C1057,6,FIND("_",C1057,6)-6))</f>
        <v>17</v>
      </c>
      <c r="Y1057" t="str">
        <f ca="1">IF(NOT(OR(ISBLANK(D1057),ISBLANK(E1057),D1057="",E1057="")),D1057-E1057,"")</f>
        <v/>
      </c>
      <c r="Z1057" t="str">
        <f ca="1">IF(OR(NOT(ISNUMBER(D1057)),ISBLANK(D1057),D1057="",ISBLANK(N1057)),"",ABS(D1057-N1057))</f>
        <v/>
      </c>
      <c r="AA1057">
        <f ca="1">IF(OR(ISBLANK(J1057),ISBLANK(O1057),J1057="",O1057=""),"",IF(J1057=O1057,1,0))</f>
        <v>0</v>
      </c>
      <c r="AB1057" t="str">
        <f ca="1">IF(OR(ISBLANK(K1057),ISBLANK(Q1057),K1057="",Q1057=""),"",IF(K1057=Q1057,1,0))</f>
        <v/>
      </c>
      <c r="AC1057" s="23" t="str">
        <f t="shared" ca="1" si="16"/>
        <v/>
      </c>
    </row>
    <row r="1058" spans="1:29" x14ac:dyDescent="0.25">
      <c r="A1058" s="23">
        <v>1057</v>
      </c>
      <c r="B1058">
        <v>523</v>
      </c>
      <c r="C1058" t="str">
        <f ca="1">IFERROR(VLOOKUP($B1058,INDIRECT(nfl_game_result),MATCH(C$1,INDIRECT(nfl_game_result_header),0),FALSE),"error")</f>
        <v>2013_17_SFO@ARI</v>
      </c>
      <c r="D1058" t="str">
        <f ca="1">IFERROR(IF(ISBLANK(VLOOKUP($B1058,INDIRECT(nfl_game_result),MATCH(D$1,INDIRECT(nfl_game_result_header),0),FALSE)),"",VLOOKUP($B1058,INDIRECT(nfl_game_result),MATCH(D$1,INDIRECT(nfl_game_result_header),0),FALSE)),"error")</f>
        <v/>
      </c>
      <c r="E1058">
        <f ca="1">IFERROR(IF(ISBLANK(VLOOKUP($B1058,INDIRECT(nfl_game_result),MATCH(E$1,INDIRECT(nfl_game_result_header),0),FALSE)),"",VLOOKUP($B1058,INDIRECT(nfl_game_result),MATCH(E$1,INDIRECT(nfl_game_result_header),0),FALSE)),"error")</f>
        <v>2.5</v>
      </c>
      <c r="F1058" s="23" t="str">
        <f ca="1">IFERROR(IF(ISBLANK(VLOOKUP($B1058,INDIRECT(nfl_game_result),MATCH(F$1,INDIRECT(nfl_game_result_header),0),FALSE)),"",VLOOKUP($B1058,INDIRECT(nfl_game_result),MATCH(F$1,INDIRECT(nfl_game_result_header),0),FALSE)),"error")</f>
        <v/>
      </c>
      <c r="G1058" s="23" t="str">
        <f ca="1">IFERROR(IF(ISBLANK(VLOOKUP($B1058,INDIRECT(nfl_game_result),MATCH(G$1,INDIRECT(nfl_game_result_header),0),FALSE)),"",VLOOKUP($B1058,INDIRECT(nfl_game_result),MATCH(G$1,INDIRECT(nfl_game_result_header),0),FALSE)),"error")</f>
        <v/>
      </c>
      <c r="H1058">
        <f ca="1">IFERROR(IF(ISBLANK(VLOOKUP($B1058,INDIRECT(nfl_game_result),MATCH(H$1,INDIRECT(nfl_game_result_header),0),FALSE)),"",VLOOKUP($B1058,INDIRECT(nfl_game_result),MATCH(H$1,INDIRECT(nfl_game_result_header),0),FALSE)),"error")</f>
        <v>20</v>
      </c>
      <c r="I1058">
        <f ca="1">IFERROR(IF(ISBLANK(VLOOKUP($B1058,INDIRECT(nfl_game_result),MATCH(I$1,INDIRECT(nfl_game_result_header),0),FALSE)),"",VLOOKUP($B1058,INDIRECT(nfl_game_result),MATCH(I$1,INDIRECT(nfl_game_result_header),0),FALSE)),"error")</f>
        <v>23</v>
      </c>
      <c r="J1058" t="str">
        <f ca="1">IFERROR(IF(ISBLANK(VLOOKUP($B1058,INDIRECT(nfl_game_result),MATCH(J$1,INDIRECT(nfl_game_result_header),0),FALSE)),"",VLOOKUP($B1058,INDIRECT(nfl_game_result),MATCH(J$1,INDIRECT(nfl_game_result_header),0),FALSE)),"error")</f>
        <v>SFO</v>
      </c>
      <c r="K1058" t="str">
        <f ca="1">IFERROR(IF(ISBLANK(VLOOKUP($B1058,INDIRECT(nfl_game_result),MATCH(K$1,INDIRECT(nfl_game_result_header),0),FALSE)),"",VLOOKUP($B1058,INDIRECT(nfl_game_result),MATCH(K$1,INDIRECT(nfl_game_result_header),0),FALSE)),"error")</f>
        <v>SFO</v>
      </c>
      <c r="L1058" s="23" t="str">
        <f ca="1">IFERROR(IF(ISBLANK(VLOOKUP($B1058,INDIRECT(nfl_game_result),MATCH(L$1,INDIRECT(nfl_game_result_header),0),FALSE)),"",VLOOKUP($B1058,INDIRECT(nfl_game_result),MATCH(L$1,INDIRECT(nfl_game_result_header),0),FALSE)),"error")</f>
        <v/>
      </c>
      <c r="M1058" t="s">
        <v>14</v>
      </c>
      <c r="N1058">
        <v>-2.5</v>
      </c>
      <c r="O1058" t="s">
        <v>64</v>
      </c>
      <c r="V1058" s="23" t="s">
        <v>416</v>
      </c>
      <c r="W1058">
        <f ca="1">VALUE(LEFT(C1058, 4))</f>
        <v>2013</v>
      </c>
      <c r="X1058">
        <f ca="1">VALUE(MID(C1058,6,FIND("_",C1058,6)-6))</f>
        <v>17</v>
      </c>
      <c r="Y1058" t="str">
        <f ca="1">IF(NOT(OR(ISBLANK(D1058),ISBLANK(E1058),D1058="",E1058="")),D1058-E1058,"")</f>
        <v/>
      </c>
      <c r="Z1058" t="str">
        <f ca="1">IF(OR(NOT(ISNUMBER(D1058)),ISBLANK(D1058),D1058="",ISBLANK(N1058)),"",ABS(D1058-N1058))</f>
        <v/>
      </c>
      <c r="AA1058">
        <f ca="1">IF(OR(ISBLANK(J1058),ISBLANK(O1058),J1058="",O1058=""),"",IF(J1058=O1058,1,0))</f>
        <v>0</v>
      </c>
      <c r="AB1058" t="str">
        <f ca="1">IF(OR(ISBLANK(K1058),ISBLANK(Q1058),K1058="",Q1058=""),"",IF(K1058=Q1058,1,0))</f>
        <v/>
      </c>
      <c r="AC1058" s="23" t="str">
        <f t="shared" ca="1" si="16"/>
        <v/>
      </c>
    </row>
    <row r="1059" spans="1:29" x14ac:dyDescent="0.25">
      <c r="A1059" s="23">
        <v>1058</v>
      </c>
      <c r="B1059">
        <v>524</v>
      </c>
      <c r="C1059" t="str">
        <f ca="1">IFERROR(VLOOKUP($B1059,INDIRECT(nfl_game_result),MATCH(C$1,INDIRECT(nfl_game_result_header),0),FALSE),"error")</f>
        <v>2013_18_KCY@IND</v>
      </c>
      <c r="D1059">
        <f ca="1">IFERROR(IF(ISBLANK(VLOOKUP($B1059,INDIRECT(nfl_game_result),MATCH(D$1,INDIRECT(nfl_game_result_header),0),FALSE)),"",VLOOKUP($B1059,INDIRECT(nfl_game_result),MATCH(D$1,INDIRECT(nfl_game_result_header),0),FALSE)),"error")</f>
        <v>-2.5</v>
      </c>
      <c r="E1059">
        <f ca="1">IFERROR(IF(ISBLANK(VLOOKUP($B1059,INDIRECT(nfl_game_result),MATCH(E$1,INDIRECT(nfl_game_result_header),0),FALSE)),"",VLOOKUP($B1059,INDIRECT(nfl_game_result),MATCH(E$1,INDIRECT(nfl_game_result_header),0),FALSE)),"error")</f>
        <v>1.5</v>
      </c>
      <c r="F1059" s="23" t="str">
        <f ca="1">IFERROR(IF(ISBLANK(VLOOKUP($B1059,INDIRECT(nfl_game_result),MATCH(F$1,INDIRECT(nfl_game_result_header),0),FALSE)),"",VLOOKUP($B1059,INDIRECT(nfl_game_result),MATCH(F$1,INDIRECT(nfl_game_result_header),0),FALSE)),"error")</f>
        <v/>
      </c>
      <c r="G1059" s="23" t="str">
        <f ca="1">IFERROR(IF(ISBLANK(VLOOKUP($B1059,INDIRECT(nfl_game_result),MATCH(G$1,INDIRECT(nfl_game_result_header),0),FALSE)),"",VLOOKUP($B1059,INDIRECT(nfl_game_result),MATCH(G$1,INDIRECT(nfl_game_result_header),0),FALSE)),"error")</f>
        <v/>
      </c>
      <c r="H1059">
        <f ca="1">IFERROR(IF(ISBLANK(VLOOKUP($B1059,INDIRECT(nfl_game_result),MATCH(H$1,INDIRECT(nfl_game_result_header),0),FALSE)),"",VLOOKUP($B1059,INDIRECT(nfl_game_result),MATCH(H$1,INDIRECT(nfl_game_result_header),0),FALSE)),"error")</f>
        <v>45</v>
      </c>
      <c r="I1059">
        <f ca="1">IFERROR(IF(ISBLANK(VLOOKUP($B1059,INDIRECT(nfl_game_result),MATCH(I$1,INDIRECT(nfl_game_result_header),0),FALSE)),"",VLOOKUP($B1059,INDIRECT(nfl_game_result),MATCH(I$1,INDIRECT(nfl_game_result_header),0),FALSE)),"error")</f>
        <v>44</v>
      </c>
      <c r="J1059" t="str">
        <f ca="1">IFERROR(IF(ISBLANK(VLOOKUP($B1059,INDIRECT(nfl_game_result),MATCH(J$1,INDIRECT(nfl_game_result_header),0),FALSE)),"",VLOOKUP($B1059,INDIRECT(nfl_game_result),MATCH(J$1,INDIRECT(nfl_game_result_header),0),FALSE)),"error")</f>
        <v>IND</v>
      </c>
      <c r="K1059" t="str">
        <f ca="1">IFERROR(IF(ISBLANK(VLOOKUP($B1059,INDIRECT(nfl_game_result),MATCH(K$1,INDIRECT(nfl_game_result_header),0),FALSE)),"",VLOOKUP($B1059,INDIRECT(nfl_game_result),MATCH(K$1,INDIRECT(nfl_game_result_header),0),FALSE)),"error")</f>
        <v>IND</v>
      </c>
      <c r="L1059" s="23" t="str">
        <f ca="1">IFERROR(IF(ISBLANK(VLOOKUP($B1059,INDIRECT(nfl_game_result),MATCH(L$1,INDIRECT(nfl_game_result_header),0),FALSE)),"",VLOOKUP($B1059,INDIRECT(nfl_game_result),MATCH(L$1,INDIRECT(nfl_game_result_header),0),FALSE)),"error")</f>
        <v/>
      </c>
      <c r="M1059" t="s">
        <v>16</v>
      </c>
      <c r="N1059">
        <v>1.5</v>
      </c>
      <c r="O1059" t="s">
        <v>76</v>
      </c>
      <c r="Q1059" t="s">
        <v>76</v>
      </c>
      <c r="V1059" s="23" t="s">
        <v>416</v>
      </c>
      <c r="W1059">
        <f ca="1">VALUE(LEFT(C1059, 4))</f>
        <v>2013</v>
      </c>
      <c r="X1059">
        <f ca="1">VALUE(MID(C1059,6,FIND("_",C1059,6)-6))</f>
        <v>18</v>
      </c>
      <c r="Y1059">
        <f ca="1">IF(NOT(OR(ISBLANK(D1059),ISBLANK(E1059),D1059="",E1059="")),D1059-E1059,"")</f>
        <v>-4</v>
      </c>
      <c r="Z1059">
        <f ca="1">IF(OR(NOT(ISNUMBER(D1059)),ISBLANK(D1059),D1059="",ISBLANK(N1059)),"",ABS(D1059-N1059))</f>
        <v>4</v>
      </c>
      <c r="AA1059">
        <f ca="1">IF(OR(ISBLANK(J1059),ISBLANK(O1059),J1059="",O1059=""),"",IF(J1059=O1059,1,0))</f>
        <v>1</v>
      </c>
      <c r="AB1059">
        <f ca="1">IF(OR(ISBLANK(K1059),ISBLANK(Q1059),K1059="",Q1059=""),"",IF(K1059=Q1059,1,0))</f>
        <v>1</v>
      </c>
      <c r="AC1059" s="23" t="str">
        <f t="shared" ca="1" si="16"/>
        <v/>
      </c>
    </row>
    <row r="1060" spans="1:29" x14ac:dyDescent="0.25">
      <c r="A1060" s="23">
        <v>1059</v>
      </c>
      <c r="B1060">
        <v>525</v>
      </c>
      <c r="C1060" t="str">
        <f ca="1">IFERROR(VLOOKUP($B1060,INDIRECT(nfl_game_result),MATCH(C$1,INDIRECT(nfl_game_result_header),0),FALSE),"error")</f>
        <v>2013_18_SD@CIN</v>
      </c>
      <c r="D1060">
        <f ca="1">IFERROR(IF(ISBLANK(VLOOKUP($B1060,INDIRECT(nfl_game_result),MATCH(D$1,INDIRECT(nfl_game_result_header),0),FALSE)),"",VLOOKUP($B1060,INDIRECT(nfl_game_result),MATCH(D$1,INDIRECT(nfl_game_result_header),0),FALSE)),"error")</f>
        <v>-7</v>
      </c>
      <c r="E1060">
        <f ca="1">IFERROR(IF(ISBLANK(VLOOKUP($B1060,INDIRECT(nfl_game_result),MATCH(E$1,INDIRECT(nfl_game_result_header),0),FALSE)),"",VLOOKUP($B1060,INDIRECT(nfl_game_result),MATCH(E$1,INDIRECT(nfl_game_result_header),0),FALSE)),"error")</f>
        <v>-6.5</v>
      </c>
      <c r="F1060" s="23" t="str">
        <f ca="1">IFERROR(IF(ISBLANK(VLOOKUP($B1060,INDIRECT(nfl_game_result),MATCH(F$1,INDIRECT(nfl_game_result_header),0),FALSE)),"",VLOOKUP($B1060,INDIRECT(nfl_game_result),MATCH(F$1,INDIRECT(nfl_game_result_header),0),FALSE)),"error")</f>
        <v/>
      </c>
      <c r="G1060" s="23" t="str">
        <f ca="1">IFERROR(IF(ISBLANK(VLOOKUP($B1060,INDIRECT(nfl_game_result),MATCH(G$1,INDIRECT(nfl_game_result_header),0),FALSE)),"",VLOOKUP($B1060,INDIRECT(nfl_game_result),MATCH(G$1,INDIRECT(nfl_game_result_header),0),FALSE)),"error")</f>
        <v/>
      </c>
      <c r="H1060">
        <f ca="1">IFERROR(IF(ISBLANK(VLOOKUP($B1060,INDIRECT(nfl_game_result),MATCH(H$1,INDIRECT(nfl_game_result_header),0),FALSE)),"",VLOOKUP($B1060,INDIRECT(nfl_game_result),MATCH(H$1,INDIRECT(nfl_game_result_header),0),FALSE)),"error")</f>
        <v>10</v>
      </c>
      <c r="I1060">
        <f ca="1">IFERROR(IF(ISBLANK(VLOOKUP($B1060,INDIRECT(nfl_game_result),MATCH(I$1,INDIRECT(nfl_game_result_header),0),FALSE)),"",VLOOKUP($B1060,INDIRECT(nfl_game_result),MATCH(I$1,INDIRECT(nfl_game_result_header),0),FALSE)),"error")</f>
        <v>27</v>
      </c>
      <c r="J1060" t="str">
        <f ca="1">IFERROR(IF(ISBLANK(VLOOKUP($B1060,INDIRECT(nfl_game_result),MATCH(J$1,INDIRECT(nfl_game_result_header),0),FALSE)),"",VLOOKUP($B1060,INDIRECT(nfl_game_result),MATCH(J$1,INDIRECT(nfl_game_result_header),0),FALSE)),"error")</f>
        <v>SD</v>
      </c>
      <c r="K1060" t="str">
        <f ca="1">IFERROR(IF(ISBLANK(VLOOKUP($B1060,INDIRECT(nfl_game_result),MATCH(K$1,INDIRECT(nfl_game_result_header),0),FALSE)),"",VLOOKUP($B1060,INDIRECT(nfl_game_result),MATCH(K$1,INDIRECT(nfl_game_result_header),0),FALSE)),"error")</f>
        <v>SD</v>
      </c>
      <c r="L1060" s="23" t="str">
        <f ca="1">IFERROR(IF(ISBLANK(VLOOKUP($B1060,INDIRECT(nfl_game_result),MATCH(L$1,INDIRECT(nfl_game_result_header),0),FALSE)),"",VLOOKUP($B1060,INDIRECT(nfl_game_result),MATCH(L$1,INDIRECT(nfl_game_result_header),0),FALSE)),"error")</f>
        <v/>
      </c>
      <c r="M1060" t="s">
        <v>16</v>
      </c>
      <c r="N1060">
        <v>-7</v>
      </c>
      <c r="O1060" t="s">
        <v>88</v>
      </c>
      <c r="Q1060" t="s">
        <v>69</v>
      </c>
      <c r="V1060" s="23" t="s">
        <v>416</v>
      </c>
      <c r="W1060">
        <f ca="1">VALUE(LEFT(C1060, 4))</f>
        <v>2013</v>
      </c>
      <c r="X1060">
        <f ca="1">VALUE(MID(C1060,6,FIND("_",C1060,6)-6))</f>
        <v>18</v>
      </c>
      <c r="Y1060">
        <f ca="1">IF(NOT(OR(ISBLANK(D1060),ISBLANK(E1060),D1060="",E1060="")),D1060-E1060,"")</f>
        <v>-0.5</v>
      </c>
      <c r="Z1060">
        <f ca="1">IF(OR(NOT(ISNUMBER(D1060)),ISBLANK(D1060),D1060="",ISBLANK(N1060)),"",ABS(D1060-N1060))</f>
        <v>0</v>
      </c>
      <c r="AA1060">
        <f ca="1">IF(OR(ISBLANK(J1060),ISBLANK(O1060),J1060="",O1060=""),"",IF(J1060=O1060,1,0))</f>
        <v>1</v>
      </c>
      <c r="AB1060">
        <f ca="1">IF(OR(ISBLANK(K1060),ISBLANK(Q1060),K1060="",Q1060=""),"",IF(K1060=Q1060,1,0))</f>
        <v>0</v>
      </c>
      <c r="AC1060" s="23" t="str">
        <f t="shared" ca="1" si="16"/>
        <v/>
      </c>
    </row>
    <row r="1061" spans="1:29" x14ac:dyDescent="0.25">
      <c r="A1061" s="23">
        <v>1060</v>
      </c>
      <c r="B1061">
        <v>526</v>
      </c>
      <c r="C1061" t="str">
        <f ca="1">IFERROR(VLOOKUP($B1061,INDIRECT(nfl_game_result),MATCH(C$1,INDIRECT(nfl_game_result_header),0),FALSE),"error")</f>
        <v>2013_18_SFO@GBY</v>
      </c>
      <c r="D1061">
        <f ca="1">IFERROR(IF(ISBLANK(VLOOKUP($B1061,INDIRECT(nfl_game_result),MATCH(D$1,INDIRECT(nfl_game_result_header),0),FALSE)),"",VLOOKUP($B1061,INDIRECT(nfl_game_result),MATCH(D$1,INDIRECT(nfl_game_result_header),0),FALSE)),"error")</f>
        <v>3</v>
      </c>
      <c r="E1061">
        <f ca="1">IFERROR(IF(ISBLANK(VLOOKUP($B1061,INDIRECT(nfl_game_result),MATCH(E$1,INDIRECT(nfl_game_result_header),0),FALSE)),"",VLOOKUP($B1061,INDIRECT(nfl_game_result),MATCH(E$1,INDIRECT(nfl_game_result_header),0),FALSE)),"error")</f>
        <v>3</v>
      </c>
      <c r="F1061" s="23" t="str">
        <f ca="1">IFERROR(IF(ISBLANK(VLOOKUP($B1061,INDIRECT(nfl_game_result),MATCH(F$1,INDIRECT(nfl_game_result_header),0),FALSE)),"",VLOOKUP($B1061,INDIRECT(nfl_game_result),MATCH(F$1,INDIRECT(nfl_game_result_header),0),FALSE)),"error")</f>
        <v/>
      </c>
      <c r="G1061" s="23" t="str">
        <f ca="1">IFERROR(IF(ISBLANK(VLOOKUP($B1061,INDIRECT(nfl_game_result),MATCH(G$1,INDIRECT(nfl_game_result_header),0),FALSE)),"",VLOOKUP($B1061,INDIRECT(nfl_game_result),MATCH(G$1,INDIRECT(nfl_game_result_header),0),FALSE)),"error")</f>
        <v/>
      </c>
      <c r="H1061">
        <f ca="1">IFERROR(IF(ISBLANK(VLOOKUP($B1061,INDIRECT(nfl_game_result),MATCH(H$1,INDIRECT(nfl_game_result_header),0),FALSE)),"",VLOOKUP($B1061,INDIRECT(nfl_game_result),MATCH(H$1,INDIRECT(nfl_game_result_header),0),FALSE)),"error")</f>
        <v>20</v>
      </c>
      <c r="I1061">
        <f ca="1">IFERROR(IF(ISBLANK(VLOOKUP($B1061,INDIRECT(nfl_game_result),MATCH(I$1,INDIRECT(nfl_game_result_header),0),FALSE)),"",VLOOKUP($B1061,INDIRECT(nfl_game_result),MATCH(I$1,INDIRECT(nfl_game_result_header),0),FALSE)),"error")</f>
        <v>23</v>
      </c>
      <c r="J1061" t="str">
        <f ca="1">IFERROR(IF(ISBLANK(VLOOKUP($B1061,INDIRECT(nfl_game_result),MATCH(J$1,INDIRECT(nfl_game_result_header),0),FALSE)),"",VLOOKUP($B1061,INDIRECT(nfl_game_result),MATCH(J$1,INDIRECT(nfl_game_result_header),0),FALSE)),"error")</f>
        <v>na</v>
      </c>
      <c r="K1061" t="str">
        <f ca="1">IFERROR(IF(ISBLANK(VLOOKUP($B1061,INDIRECT(nfl_game_result),MATCH(K$1,INDIRECT(nfl_game_result_header),0),FALSE)),"",VLOOKUP($B1061,INDIRECT(nfl_game_result),MATCH(K$1,INDIRECT(nfl_game_result_header),0),FALSE)),"error")</f>
        <v>SFO</v>
      </c>
      <c r="L1061" s="23" t="str">
        <f ca="1">IFERROR(IF(ISBLANK(VLOOKUP($B1061,INDIRECT(nfl_game_result),MATCH(L$1,INDIRECT(nfl_game_result_header),0),FALSE)),"",VLOOKUP($B1061,INDIRECT(nfl_game_result),MATCH(L$1,INDIRECT(nfl_game_result_header),0),FALSE)),"error")</f>
        <v/>
      </c>
      <c r="M1061" t="s">
        <v>16</v>
      </c>
      <c r="N1061">
        <v>2.5</v>
      </c>
      <c r="O1061" t="s">
        <v>333</v>
      </c>
      <c r="Q1061" t="s">
        <v>333</v>
      </c>
      <c r="V1061" s="23" t="s">
        <v>416</v>
      </c>
      <c r="W1061">
        <f ca="1">VALUE(LEFT(C1061, 4))</f>
        <v>2013</v>
      </c>
      <c r="X1061">
        <f ca="1">VALUE(MID(C1061,6,FIND("_",C1061,6)-6))</f>
        <v>18</v>
      </c>
      <c r="Y1061">
        <f ca="1">IF(NOT(OR(ISBLANK(D1061),ISBLANK(E1061),D1061="",E1061="")),D1061-E1061,"")</f>
        <v>0</v>
      </c>
      <c r="Z1061">
        <f ca="1">IF(OR(NOT(ISNUMBER(D1061)),ISBLANK(D1061),D1061="",ISBLANK(N1061)),"",ABS(D1061-N1061))</f>
        <v>0.5</v>
      </c>
      <c r="AA1061">
        <f ca="1">IF(OR(ISBLANK(J1061),ISBLANK(O1061),J1061="",O1061=""),"",IF(J1061=O1061,1,0))</f>
        <v>0</v>
      </c>
      <c r="AB1061">
        <f ca="1">IF(OR(ISBLANK(K1061),ISBLANK(Q1061),K1061="",Q1061=""),"",IF(K1061=Q1061,1,0))</f>
        <v>1</v>
      </c>
      <c r="AC1061" s="23" t="str">
        <f t="shared" ca="1" si="16"/>
        <v/>
      </c>
    </row>
    <row r="1062" spans="1:29" x14ac:dyDescent="0.25">
      <c r="A1062" s="23">
        <v>1061</v>
      </c>
      <c r="B1062">
        <v>527</v>
      </c>
      <c r="C1062" t="str">
        <f ca="1">IFERROR(VLOOKUP($B1062,INDIRECT(nfl_game_result),MATCH(C$1,INDIRECT(nfl_game_result_header),0),FALSE),"error")</f>
        <v>2013_18_NOR@PHI</v>
      </c>
      <c r="D1062">
        <f ca="1">IFERROR(IF(ISBLANK(VLOOKUP($B1062,INDIRECT(nfl_game_result),MATCH(D$1,INDIRECT(nfl_game_result_header),0),FALSE)),"",VLOOKUP($B1062,INDIRECT(nfl_game_result),MATCH(D$1,INDIRECT(nfl_game_result_header),0),FALSE)),"error")</f>
        <v>-3</v>
      </c>
      <c r="E1062">
        <f ca="1">IFERROR(IF(ISBLANK(VLOOKUP($B1062,INDIRECT(nfl_game_result),MATCH(E$1,INDIRECT(nfl_game_result_header),0),FALSE)),"",VLOOKUP($B1062,INDIRECT(nfl_game_result),MATCH(E$1,INDIRECT(nfl_game_result_header),0),FALSE)),"error")</f>
        <v>-2.5</v>
      </c>
      <c r="F1062" s="23" t="str">
        <f ca="1">IFERROR(IF(ISBLANK(VLOOKUP($B1062,INDIRECT(nfl_game_result),MATCH(F$1,INDIRECT(nfl_game_result_header),0),FALSE)),"",VLOOKUP($B1062,INDIRECT(nfl_game_result),MATCH(F$1,INDIRECT(nfl_game_result_header),0),FALSE)),"error")</f>
        <v/>
      </c>
      <c r="G1062" s="23" t="str">
        <f ca="1">IFERROR(IF(ISBLANK(VLOOKUP($B1062,INDIRECT(nfl_game_result),MATCH(G$1,INDIRECT(nfl_game_result_header),0),FALSE)),"",VLOOKUP($B1062,INDIRECT(nfl_game_result),MATCH(G$1,INDIRECT(nfl_game_result_header),0),FALSE)),"error")</f>
        <v/>
      </c>
      <c r="H1062">
        <f ca="1">IFERROR(IF(ISBLANK(VLOOKUP($B1062,INDIRECT(nfl_game_result),MATCH(H$1,INDIRECT(nfl_game_result_header),0),FALSE)),"",VLOOKUP($B1062,INDIRECT(nfl_game_result),MATCH(H$1,INDIRECT(nfl_game_result_header),0),FALSE)),"error")</f>
        <v>24</v>
      </c>
      <c r="I1062">
        <f ca="1">IFERROR(IF(ISBLANK(VLOOKUP($B1062,INDIRECT(nfl_game_result),MATCH(I$1,INDIRECT(nfl_game_result_header),0),FALSE)),"",VLOOKUP($B1062,INDIRECT(nfl_game_result),MATCH(I$1,INDIRECT(nfl_game_result_header),0),FALSE)),"error")</f>
        <v>26</v>
      </c>
      <c r="J1062" t="str">
        <f ca="1">IFERROR(IF(ISBLANK(VLOOKUP($B1062,INDIRECT(nfl_game_result),MATCH(J$1,INDIRECT(nfl_game_result_header),0),FALSE)),"",VLOOKUP($B1062,INDIRECT(nfl_game_result),MATCH(J$1,INDIRECT(nfl_game_result_header),0),FALSE)),"error")</f>
        <v>NOR</v>
      </c>
      <c r="K1062" t="str">
        <f ca="1">IFERROR(IF(ISBLANK(VLOOKUP($B1062,INDIRECT(nfl_game_result),MATCH(K$1,INDIRECT(nfl_game_result_header),0),FALSE)),"",VLOOKUP($B1062,INDIRECT(nfl_game_result),MATCH(K$1,INDIRECT(nfl_game_result_header),0),FALSE)),"error")</f>
        <v>NOR</v>
      </c>
      <c r="L1062" s="23" t="str">
        <f ca="1">IFERROR(IF(ISBLANK(VLOOKUP($B1062,INDIRECT(nfl_game_result),MATCH(L$1,INDIRECT(nfl_game_result_header),0),FALSE)),"",VLOOKUP($B1062,INDIRECT(nfl_game_result),MATCH(L$1,INDIRECT(nfl_game_result_header),0),FALSE)),"error")</f>
        <v/>
      </c>
      <c r="M1062" t="s">
        <v>16</v>
      </c>
      <c r="N1062">
        <v>-2.5</v>
      </c>
      <c r="O1062" t="s">
        <v>86</v>
      </c>
      <c r="Q1062" t="s">
        <v>86</v>
      </c>
      <c r="V1062" s="23" t="s">
        <v>416</v>
      </c>
      <c r="W1062">
        <f ca="1">VALUE(LEFT(C1062, 4))</f>
        <v>2013</v>
      </c>
      <c r="X1062">
        <f ca="1">VALUE(MID(C1062,6,FIND("_",C1062,6)-6))</f>
        <v>18</v>
      </c>
      <c r="Y1062">
        <f ca="1">IF(NOT(OR(ISBLANK(D1062),ISBLANK(E1062),D1062="",E1062="")),D1062-E1062,"")</f>
        <v>-0.5</v>
      </c>
      <c r="Z1062">
        <f ca="1">IF(OR(NOT(ISNUMBER(D1062)),ISBLANK(D1062),D1062="",ISBLANK(N1062)),"",ABS(D1062-N1062))</f>
        <v>0.5</v>
      </c>
      <c r="AA1062">
        <f ca="1">IF(OR(ISBLANK(J1062),ISBLANK(O1062),J1062="",O1062=""),"",IF(J1062=O1062,1,0))</f>
        <v>0</v>
      </c>
      <c r="AB1062">
        <f ca="1">IF(OR(ISBLANK(K1062),ISBLANK(Q1062),K1062="",Q1062=""),"",IF(K1062=Q1062,1,0))</f>
        <v>0</v>
      </c>
      <c r="AC1062" s="23" t="str">
        <f t="shared" ca="1" si="16"/>
        <v/>
      </c>
    </row>
    <row r="1063" spans="1:29" x14ac:dyDescent="0.25">
      <c r="A1063" s="23">
        <v>1062</v>
      </c>
      <c r="B1063">
        <v>524</v>
      </c>
      <c r="C1063" t="str">
        <f ca="1">IFERROR(VLOOKUP($B1063,INDIRECT(nfl_game_result),MATCH(C$1,INDIRECT(nfl_game_result_header),0),FALSE),"error")</f>
        <v>2013_18_KCY@IND</v>
      </c>
      <c r="D1063">
        <f ca="1">IFERROR(IF(ISBLANK(VLOOKUP($B1063,INDIRECT(nfl_game_result),MATCH(D$1,INDIRECT(nfl_game_result_header),0),FALSE)),"",VLOOKUP($B1063,INDIRECT(nfl_game_result),MATCH(D$1,INDIRECT(nfl_game_result_header),0),FALSE)),"error")</f>
        <v>-2.5</v>
      </c>
      <c r="E1063">
        <f ca="1">IFERROR(IF(ISBLANK(VLOOKUP($B1063,INDIRECT(nfl_game_result),MATCH(E$1,INDIRECT(nfl_game_result_header),0),FALSE)),"",VLOOKUP($B1063,INDIRECT(nfl_game_result),MATCH(E$1,INDIRECT(nfl_game_result_header),0),FALSE)),"error")</f>
        <v>1.5</v>
      </c>
      <c r="F1063" s="23" t="str">
        <f ca="1">IFERROR(IF(ISBLANK(VLOOKUP($B1063,INDIRECT(nfl_game_result),MATCH(F$1,INDIRECT(nfl_game_result_header),0),FALSE)),"",VLOOKUP($B1063,INDIRECT(nfl_game_result),MATCH(F$1,INDIRECT(nfl_game_result_header),0),FALSE)),"error")</f>
        <v/>
      </c>
      <c r="G1063" s="23" t="str">
        <f ca="1">IFERROR(IF(ISBLANK(VLOOKUP($B1063,INDIRECT(nfl_game_result),MATCH(G$1,INDIRECT(nfl_game_result_header),0),FALSE)),"",VLOOKUP($B1063,INDIRECT(nfl_game_result),MATCH(G$1,INDIRECT(nfl_game_result_header),0),FALSE)),"error")</f>
        <v/>
      </c>
      <c r="H1063">
        <f ca="1">IFERROR(IF(ISBLANK(VLOOKUP($B1063,INDIRECT(nfl_game_result),MATCH(H$1,INDIRECT(nfl_game_result_header),0),FALSE)),"",VLOOKUP($B1063,INDIRECT(nfl_game_result),MATCH(H$1,INDIRECT(nfl_game_result_header),0),FALSE)),"error")</f>
        <v>45</v>
      </c>
      <c r="I1063">
        <f ca="1">IFERROR(IF(ISBLANK(VLOOKUP($B1063,INDIRECT(nfl_game_result),MATCH(I$1,INDIRECT(nfl_game_result_header),0),FALSE)),"",VLOOKUP($B1063,INDIRECT(nfl_game_result),MATCH(I$1,INDIRECT(nfl_game_result_header),0),FALSE)),"error")</f>
        <v>44</v>
      </c>
      <c r="J1063" t="str">
        <f ca="1">IFERROR(IF(ISBLANK(VLOOKUP($B1063,INDIRECT(nfl_game_result),MATCH(J$1,INDIRECT(nfl_game_result_header),0),FALSE)),"",VLOOKUP($B1063,INDIRECT(nfl_game_result),MATCH(J$1,INDIRECT(nfl_game_result_header),0),FALSE)),"error")</f>
        <v>IND</v>
      </c>
      <c r="K1063" t="str">
        <f ca="1">IFERROR(IF(ISBLANK(VLOOKUP($B1063,INDIRECT(nfl_game_result),MATCH(K$1,INDIRECT(nfl_game_result_header),0),FALSE)),"",VLOOKUP($B1063,INDIRECT(nfl_game_result),MATCH(K$1,INDIRECT(nfl_game_result_header),0),FALSE)),"error")</f>
        <v>IND</v>
      </c>
      <c r="L1063" s="23" t="str">
        <f ca="1">IFERROR(IF(ISBLANK(VLOOKUP($B1063,INDIRECT(nfl_game_result),MATCH(L$1,INDIRECT(nfl_game_result_header),0),FALSE)),"",VLOOKUP($B1063,INDIRECT(nfl_game_result),MATCH(L$1,INDIRECT(nfl_game_result_header),0),FALSE)),"error")</f>
        <v/>
      </c>
      <c r="M1063" t="s">
        <v>18</v>
      </c>
      <c r="O1063" t="s">
        <v>76</v>
      </c>
      <c r="Q1063" t="s">
        <v>76</v>
      </c>
      <c r="V1063" s="23" t="s">
        <v>416</v>
      </c>
      <c r="W1063">
        <f ca="1">VALUE(LEFT(C1063, 4))</f>
        <v>2013</v>
      </c>
      <c r="X1063">
        <f ca="1">VALUE(MID(C1063,6,FIND("_",C1063,6)-6))</f>
        <v>18</v>
      </c>
      <c r="Y1063">
        <f ca="1">IF(NOT(OR(ISBLANK(D1063),ISBLANK(E1063),D1063="",E1063="")),D1063-E1063,"")</f>
        <v>-4</v>
      </c>
      <c r="Z1063" t="str">
        <f ca="1">IF(OR(NOT(ISNUMBER(D1063)),ISBLANK(D1063),D1063="",ISBLANK(N1063)),"",ABS(D1063-N1063))</f>
        <v/>
      </c>
      <c r="AA1063">
        <f ca="1">IF(OR(ISBLANK(J1063),ISBLANK(O1063),J1063="",O1063=""),"",IF(J1063=O1063,1,0))</f>
        <v>1</v>
      </c>
      <c r="AB1063">
        <f ca="1">IF(OR(ISBLANK(K1063),ISBLANK(Q1063),K1063="",Q1063=""),"",IF(K1063=Q1063,1,0))</f>
        <v>1</v>
      </c>
      <c r="AC1063" s="23" t="str">
        <f t="shared" ca="1" si="16"/>
        <v/>
      </c>
    </row>
    <row r="1064" spans="1:29" x14ac:dyDescent="0.25">
      <c r="A1064" s="23">
        <v>1063</v>
      </c>
      <c r="B1064">
        <v>525</v>
      </c>
      <c r="C1064" t="str">
        <f ca="1">IFERROR(VLOOKUP($B1064,INDIRECT(nfl_game_result),MATCH(C$1,INDIRECT(nfl_game_result_header),0),FALSE),"error")</f>
        <v>2013_18_SD@CIN</v>
      </c>
      <c r="D1064">
        <f ca="1">IFERROR(IF(ISBLANK(VLOOKUP($B1064,INDIRECT(nfl_game_result),MATCH(D$1,INDIRECT(nfl_game_result_header),0),FALSE)),"",VLOOKUP($B1064,INDIRECT(nfl_game_result),MATCH(D$1,INDIRECT(nfl_game_result_header),0),FALSE)),"error")</f>
        <v>-7</v>
      </c>
      <c r="E1064">
        <f ca="1">IFERROR(IF(ISBLANK(VLOOKUP($B1064,INDIRECT(nfl_game_result),MATCH(E$1,INDIRECT(nfl_game_result_header),0),FALSE)),"",VLOOKUP($B1064,INDIRECT(nfl_game_result),MATCH(E$1,INDIRECT(nfl_game_result_header),0),FALSE)),"error")</f>
        <v>-6.5</v>
      </c>
      <c r="F1064" s="23" t="str">
        <f ca="1">IFERROR(IF(ISBLANK(VLOOKUP($B1064,INDIRECT(nfl_game_result),MATCH(F$1,INDIRECT(nfl_game_result_header),0),FALSE)),"",VLOOKUP($B1064,INDIRECT(nfl_game_result),MATCH(F$1,INDIRECT(nfl_game_result_header),0),FALSE)),"error")</f>
        <v/>
      </c>
      <c r="G1064" s="23" t="str">
        <f ca="1">IFERROR(IF(ISBLANK(VLOOKUP($B1064,INDIRECT(nfl_game_result),MATCH(G$1,INDIRECT(nfl_game_result_header),0),FALSE)),"",VLOOKUP($B1064,INDIRECT(nfl_game_result),MATCH(G$1,INDIRECT(nfl_game_result_header),0),FALSE)),"error")</f>
        <v/>
      </c>
      <c r="H1064">
        <f ca="1">IFERROR(IF(ISBLANK(VLOOKUP($B1064,INDIRECT(nfl_game_result),MATCH(H$1,INDIRECT(nfl_game_result_header),0),FALSE)),"",VLOOKUP($B1064,INDIRECT(nfl_game_result),MATCH(H$1,INDIRECT(nfl_game_result_header),0),FALSE)),"error")</f>
        <v>10</v>
      </c>
      <c r="I1064">
        <f ca="1">IFERROR(IF(ISBLANK(VLOOKUP($B1064,INDIRECT(nfl_game_result),MATCH(I$1,INDIRECT(nfl_game_result_header),0),FALSE)),"",VLOOKUP($B1064,INDIRECT(nfl_game_result),MATCH(I$1,INDIRECT(nfl_game_result_header),0),FALSE)),"error")</f>
        <v>27</v>
      </c>
      <c r="J1064" t="str">
        <f ca="1">IFERROR(IF(ISBLANK(VLOOKUP($B1064,INDIRECT(nfl_game_result),MATCH(J$1,INDIRECT(nfl_game_result_header),0),FALSE)),"",VLOOKUP($B1064,INDIRECT(nfl_game_result),MATCH(J$1,INDIRECT(nfl_game_result_header),0),FALSE)),"error")</f>
        <v>SD</v>
      </c>
      <c r="K1064" t="str">
        <f ca="1">IFERROR(IF(ISBLANK(VLOOKUP($B1064,INDIRECT(nfl_game_result),MATCH(K$1,INDIRECT(nfl_game_result_header),0),FALSE)),"",VLOOKUP($B1064,INDIRECT(nfl_game_result),MATCH(K$1,INDIRECT(nfl_game_result_header),0),FALSE)),"error")</f>
        <v>SD</v>
      </c>
      <c r="L1064" s="23" t="str">
        <f ca="1">IFERROR(IF(ISBLANK(VLOOKUP($B1064,INDIRECT(nfl_game_result),MATCH(L$1,INDIRECT(nfl_game_result_header),0),FALSE)),"",VLOOKUP($B1064,INDIRECT(nfl_game_result),MATCH(L$1,INDIRECT(nfl_game_result_header),0),FALSE)),"error")</f>
        <v/>
      </c>
      <c r="M1064" t="s">
        <v>18</v>
      </c>
      <c r="O1064" t="s">
        <v>69</v>
      </c>
      <c r="Q1064" t="s">
        <v>69</v>
      </c>
      <c r="V1064" s="23" t="s">
        <v>416</v>
      </c>
      <c r="W1064">
        <f ca="1">VALUE(LEFT(C1064, 4))</f>
        <v>2013</v>
      </c>
      <c r="X1064">
        <f ca="1">VALUE(MID(C1064,6,FIND("_",C1064,6)-6))</f>
        <v>18</v>
      </c>
      <c r="Y1064">
        <f ca="1">IF(NOT(OR(ISBLANK(D1064),ISBLANK(E1064),D1064="",E1064="")),D1064-E1064,"")</f>
        <v>-0.5</v>
      </c>
      <c r="Z1064" t="str">
        <f ca="1">IF(OR(NOT(ISNUMBER(D1064)),ISBLANK(D1064),D1064="",ISBLANK(N1064)),"",ABS(D1064-N1064))</f>
        <v/>
      </c>
      <c r="AA1064">
        <f ca="1">IF(OR(ISBLANK(J1064),ISBLANK(O1064),J1064="",O1064=""),"",IF(J1064=O1064,1,0))</f>
        <v>0</v>
      </c>
      <c r="AB1064">
        <f ca="1">IF(OR(ISBLANK(K1064),ISBLANK(Q1064),K1064="",Q1064=""),"",IF(K1064=Q1064,1,0))</f>
        <v>0</v>
      </c>
      <c r="AC1064" s="23" t="str">
        <f t="shared" ca="1" si="16"/>
        <v/>
      </c>
    </row>
    <row r="1065" spans="1:29" x14ac:dyDescent="0.25">
      <c r="A1065" s="23">
        <v>1064</v>
      </c>
      <c r="B1065">
        <v>526</v>
      </c>
      <c r="C1065" t="str">
        <f ca="1">IFERROR(VLOOKUP($B1065,INDIRECT(nfl_game_result),MATCH(C$1,INDIRECT(nfl_game_result_header),0),FALSE),"error")</f>
        <v>2013_18_SFO@GBY</v>
      </c>
      <c r="D1065">
        <f ca="1">IFERROR(IF(ISBLANK(VLOOKUP($B1065,INDIRECT(nfl_game_result),MATCH(D$1,INDIRECT(nfl_game_result_header),0),FALSE)),"",VLOOKUP($B1065,INDIRECT(nfl_game_result),MATCH(D$1,INDIRECT(nfl_game_result_header),0),FALSE)),"error")</f>
        <v>3</v>
      </c>
      <c r="E1065">
        <f ca="1">IFERROR(IF(ISBLANK(VLOOKUP($B1065,INDIRECT(nfl_game_result),MATCH(E$1,INDIRECT(nfl_game_result_header),0),FALSE)),"",VLOOKUP($B1065,INDIRECT(nfl_game_result),MATCH(E$1,INDIRECT(nfl_game_result_header),0),FALSE)),"error")</f>
        <v>3</v>
      </c>
      <c r="F1065" s="23" t="str">
        <f ca="1">IFERROR(IF(ISBLANK(VLOOKUP($B1065,INDIRECT(nfl_game_result),MATCH(F$1,INDIRECT(nfl_game_result_header),0),FALSE)),"",VLOOKUP($B1065,INDIRECT(nfl_game_result),MATCH(F$1,INDIRECT(nfl_game_result_header),0),FALSE)),"error")</f>
        <v/>
      </c>
      <c r="G1065" s="23" t="str">
        <f ca="1">IFERROR(IF(ISBLANK(VLOOKUP($B1065,INDIRECT(nfl_game_result),MATCH(G$1,INDIRECT(nfl_game_result_header),0),FALSE)),"",VLOOKUP($B1065,INDIRECT(nfl_game_result),MATCH(G$1,INDIRECT(nfl_game_result_header),0),FALSE)),"error")</f>
        <v/>
      </c>
      <c r="H1065">
        <f ca="1">IFERROR(IF(ISBLANK(VLOOKUP($B1065,INDIRECT(nfl_game_result),MATCH(H$1,INDIRECT(nfl_game_result_header),0),FALSE)),"",VLOOKUP($B1065,INDIRECT(nfl_game_result),MATCH(H$1,INDIRECT(nfl_game_result_header),0),FALSE)),"error")</f>
        <v>20</v>
      </c>
      <c r="I1065">
        <f ca="1">IFERROR(IF(ISBLANK(VLOOKUP($B1065,INDIRECT(nfl_game_result),MATCH(I$1,INDIRECT(nfl_game_result_header),0),FALSE)),"",VLOOKUP($B1065,INDIRECT(nfl_game_result),MATCH(I$1,INDIRECT(nfl_game_result_header),0),FALSE)),"error")</f>
        <v>23</v>
      </c>
      <c r="J1065" t="str">
        <f ca="1">IFERROR(IF(ISBLANK(VLOOKUP($B1065,INDIRECT(nfl_game_result),MATCH(J$1,INDIRECT(nfl_game_result_header),0),FALSE)),"",VLOOKUP($B1065,INDIRECT(nfl_game_result),MATCH(J$1,INDIRECT(nfl_game_result_header),0),FALSE)),"error")</f>
        <v>na</v>
      </c>
      <c r="K1065" t="str">
        <f ca="1">IFERROR(IF(ISBLANK(VLOOKUP($B1065,INDIRECT(nfl_game_result),MATCH(K$1,INDIRECT(nfl_game_result_header),0),FALSE)),"",VLOOKUP($B1065,INDIRECT(nfl_game_result),MATCH(K$1,INDIRECT(nfl_game_result_header),0),FALSE)),"error")</f>
        <v>SFO</v>
      </c>
      <c r="L1065" s="23" t="str">
        <f ca="1">IFERROR(IF(ISBLANK(VLOOKUP($B1065,INDIRECT(nfl_game_result),MATCH(L$1,INDIRECT(nfl_game_result_header),0),FALSE)),"",VLOOKUP($B1065,INDIRECT(nfl_game_result),MATCH(L$1,INDIRECT(nfl_game_result_header),0),FALSE)),"error")</f>
        <v/>
      </c>
      <c r="M1065" t="s">
        <v>18</v>
      </c>
      <c r="O1065" t="s">
        <v>333</v>
      </c>
      <c r="Q1065" t="s">
        <v>333</v>
      </c>
      <c r="V1065" s="23" t="s">
        <v>416</v>
      </c>
      <c r="W1065">
        <f ca="1">VALUE(LEFT(C1065, 4))</f>
        <v>2013</v>
      </c>
      <c r="X1065">
        <f ca="1">VALUE(MID(C1065,6,FIND("_",C1065,6)-6))</f>
        <v>18</v>
      </c>
      <c r="Y1065">
        <f ca="1">IF(NOT(OR(ISBLANK(D1065),ISBLANK(E1065),D1065="",E1065="")),D1065-E1065,"")</f>
        <v>0</v>
      </c>
      <c r="Z1065" t="str">
        <f ca="1">IF(OR(NOT(ISNUMBER(D1065)),ISBLANK(D1065),D1065="",ISBLANK(N1065)),"",ABS(D1065-N1065))</f>
        <v/>
      </c>
      <c r="AA1065">
        <f ca="1">IF(OR(ISBLANK(J1065),ISBLANK(O1065),J1065="",O1065=""),"",IF(J1065=O1065,1,0))</f>
        <v>0</v>
      </c>
      <c r="AB1065">
        <f ca="1">IF(OR(ISBLANK(K1065),ISBLANK(Q1065),K1065="",Q1065=""),"",IF(K1065=Q1065,1,0))</f>
        <v>1</v>
      </c>
      <c r="AC1065" s="23" t="str">
        <f t="shared" ca="1" si="16"/>
        <v/>
      </c>
    </row>
    <row r="1066" spans="1:29" x14ac:dyDescent="0.25">
      <c r="A1066" s="23">
        <v>1065</v>
      </c>
      <c r="B1066">
        <v>527</v>
      </c>
      <c r="C1066" t="str">
        <f ca="1">IFERROR(VLOOKUP($B1066,INDIRECT(nfl_game_result),MATCH(C$1,INDIRECT(nfl_game_result_header),0),FALSE),"error")</f>
        <v>2013_18_NOR@PHI</v>
      </c>
      <c r="D1066">
        <f ca="1">IFERROR(IF(ISBLANK(VLOOKUP($B1066,INDIRECT(nfl_game_result),MATCH(D$1,INDIRECT(nfl_game_result_header),0),FALSE)),"",VLOOKUP($B1066,INDIRECT(nfl_game_result),MATCH(D$1,INDIRECT(nfl_game_result_header),0),FALSE)),"error")</f>
        <v>-3</v>
      </c>
      <c r="E1066">
        <f ca="1">IFERROR(IF(ISBLANK(VLOOKUP($B1066,INDIRECT(nfl_game_result),MATCH(E$1,INDIRECT(nfl_game_result_header),0),FALSE)),"",VLOOKUP($B1066,INDIRECT(nfl_game_result),MATCH(E$1,INDIRECT(nfl_game_result_header),0),FALSE)),"error")</f>
        <v>-2.5</v>
      </c>
      <c r="F1066" s="23" t="str">
        <f ca="1">IFERROR(IF(ISBLANK(VLOOKUP($B1066,INDIRECT(nfl_game_result),MATCH(F$1,INDIRECT(nfl_game_result_header),0),FALSE)),"",VLOOKUP($B1066,INDIRECT(nfl_game_result),MATCH(F$1,INDIRECT(nfl_game_result_header),0),FALSE)),"error")</f>
        <v/>
      </c>
      <c r="G1066" s="23" t="str">
        <f ca="1">IFERROR(IF(ISBLANK(VLOOKUP($B1066,INDIRECT(nfl_game_result),MATCH(G$1,INDIRECT(nfl_game_result_header),0),FALSE)),"",VLOOKUP($B1066,INDIRECT(nfl_game_result),MATCH(G$1,INDIRECT(nfl_game_result_header),0),FALSE)),"error")</f>
        <v/>
      </c>
      <c r="H1066">
        <f ca="1">IFERROR(IF(ISBLANK(VLOOKUP($B1066,INDIRECT(nfl_game_result),MATCH(H$1,INDIRECT(nfl_game_result_header),0),FALSE)),"",VLOOKUP($B1066,INDIRECT(nfl_game_result),MATCH(H$1,INDIRECT(nfl_game_result_header),0),FALSE)),"error")</f>
        <v>24</v>
      </c>
      <c r="I1066">
        <f ca="1">IFERROR(IF(ISBLANK(VLOOKUP($B1066,INDIRECT(nfl_game_result),MATCH(I$1,INDIRECT(nfl_game_result_header),0),FALSE)),"",VLOOKUP($B1066,INDIRECT(nfl_game_result),MATCH(I$1,INDIRECT(nfl_game_result_header),0),FALSE)),"error")</f>
        <v>26</v>
      </c>
      <c r="J1066" t="str">
        <f ca="1">IFERROR(IF(ISBLANK(VLOOKUP($B1066,INDIRECT(nfl_game_result),MATCH(J$1,INDIRECT(nfl_game_result_header),0),FALSE)),"",VLOOKUP($B1066,INDIRECT(nfl_game_result),MATCH(J$1,INDIRECT(nfl_game_result_header),0),FALSE)),"error")</f>
        <v>NOR</v>
      </c>
      <c r="K1066" t="str">
        <f ca="1">IFERROR(IF(ISBLANK(VLOOKUP($B1066,INDIRECT(nfl_game_result),MATCH(K$1,INDIRECT(nfl_game_result_header),0),FALSE)),"",VLOOKUP($B1066,INDIRECT(nfl_game_result),MATCH(K$1,INDIRECT(nfl_game_result_header),0),FALSE)),"error")</f>
        <v>NOR</v>
      </c>
      <c r="L1066" s="23" t="str">
        <f ca="1">IFERROR(IF(ISBLANK(VLOOKUP($B1066,INDIRECT(nfl_game_result),MATCH(L$1,INDIRECT(nfl_game_result_header),0),FALSE)),"",VLOOKUP($B1066,INDIRECT(nfl_game_result),MATCH(L$1,INDIRECT(nfl_game_result_header),0),FALSE)),"error")</f>
        <v/>
      </c>
      <c r="M1066" t="s">
        <v>18</v>
      </c>
      <c r="O1066" t="s">
        <v>335</v>
      </c>
      <c r="Q1066" t="s">
        <v>335</v>
      </c>
      <c r="V1066" s="23" t="s">
        <v>416</v>
      </c>
      <c r="W1066">
        <f ca="1">VALUE(LEFT(C1066, 4))</f>
        <v>2013</v>
      </c>
      <c r="X1066">
        <f ca="1">VALUE(MID(C1066,6,FIND("_",C1066,6)-6))</f>
        <v>18</v>
      </c>
      <c r="Y1066">
        <f ca="1">IF(NOT(OR(ISBLANK(D1066),ISBLANK(E1066),D1066="",E1066="")),D1066-E1066,"")</f>
        <v>-0.5</v>
      </c>
      <c r="Z1066" t="str">
        <f ca="1">IF(OR(NOT(ISNUMBER(D1066)),ISBLANK(D1066),D1066="",ISBLANK(N1066)),"",ABS(D1066-N1066))</f>
        <v/>
      </c>
      <c r="AA1066">
        <f ca="1">IF(OR(ISBLANK(J1066),ISBLANK(O1066),J1066="",O1066=""),"",IF(J1066=O1066,1,0))</f>
        <v>1</v>
      </c>
      <c r="AB1066">
        <f ca="1">IF(OR(ISBLANK(K1066),ISBLANK(Q1066),K1066="",Q1066=""),"",IF(K1066=Q1066,1,0))</f>
        <v>1</v>
      </c>
      <c r="AC1066" s="23" t="str">
        <f t="shared" ca="1" si="16"/>
        <v/>
      </c>
    </row>
    <row r="1067" spans="1:29" x14ac:dyDescent="0.25">
      <c r="A1067" s="23">
        <v>1066</v>
      </c>
      <c r="B1067">
        <v>524</v>
      </c>
      <c r="C1067" t="str">
        <f ca="1">IFERROR(VLOOKUP($B1067,INDIRECT(nfl_game_result),MATCH(C$1,INDIRECT(nfl_game_result_header),0),FALSE),"error")</f>
        <v>2013_18_KCY@IND</v>
      </c>
      <c r="D1067">
        <f ca="1">IFERROR(IF(ISBLANK(VLOOKUP($B1067,INDIRECT(nfl_game_result),MATCH(D$1,INDIRECT(nfl_game_result_header),0),FALSE)),"",VLOOKUP($B1067,INDIRECT(nfl_game_result),MATCH(D$1,INDIRECT(nfl_game_result_header),0),FALSE)),"error")</f>
        <v>-2.5</v>
      </c>
      <c r="E1067">
        <f ca="1">IFERROR(IF(ISBLANK(VLOOKUP($B1067,INDIRECT(nfl_game_result),MATCH(E$1,INDIRECT(nfl_game_result_header),0),FALSE)),"",VLOOKUP($B1067,INDIRECT(nfl_game_result),MATCH(E$1,INDIRECT(nfl_game_result_header),0),FALSE)),"error")</f>
        <v>1.5</v>
      </c>
      <c r="F1067" s="23" t="str">
        <f ca="1">IFERROR(IF(ISBLANK(VLOOKUP($B1067,INDIRECT(nfl_game_result),MATCH(F$1,INDIRECT(nfl_game_result_header),0),FALSE)),"",VLOOKUP($B1067,INDIRECT(nfl_game_result),MATCH(F$1,INDIRECT(nfl_game_result_header),0),FALSE)),"error")</f>
        <v/>
      </c>
      <c r="G1067" s="23" t="str">
        <f ca="1">IFERROR(IF(ISBLANK(VLOOKUP($B1067,INDIRECT(nfl_game_result),MATCH(G$1,INDIRECT(nfl_game_result_header),0),FALSE)),"",VLOOKUP($B1067,INDIRECT(nfl_game_result),MATCH(G$1,INDIRECT(nfl_game_result_header),0),FALSE)),"error")</f>
        <v/>
      </c>
      <c r="H1067">
        <f ca="1">IFERROR(IF(ISBLANK(VLOOKUP($B1067,INDIRECT(nfl_game_result),MATCH(H$1,INDIRECT(nfl_game_result_header),0),FALSE)),"",VLOOKUP($B1067,INDIRECT(nfl_game_result),MATCH(H$1,INDIRECT(nfl_game_result_header),0),FALSE)),"error")</f>
        <v>45</v>
      </c>
      <c r="I1067">
        <f ca="1">IFERROR(IF(ISBLANK(VLOOKUP($B1067,INDIRECT(nfl_game_result),MATCH(I$1,INDIRECT(nfl_game_result_header),0),FALSE)),"",VLOOKUP($B1067,INDIRECT(nfl_game_result),MATCH(I$1,INDIRECT(nfl_game_result_header),0),FALSE)),"error")</f>
        <v>44</v>
      </c>
      <c r="J1067" t="str">
        <f ca="1">IFERROR(IF(ISBLANK(VLOOKUP($B1067,INDIRECT(nfl_game_result),MATCH(J$1,INDIRECT(nfl_game_result_header),0),FALSE)),"",VLOOKUP($B1067,INDIRECT(nfl_game_result),MATCH(J$1,INDIRECT(nfl_game_result_header),0),FALSE)),"error")</f>
        <v>IND</v>
      </c>
      <c r="K1067" t="str">
        <f ca="1">IFERROR(IF(ISBLANK(VLOOKUP($B1067,INDIRECT(nfl_game_result),MATCH(K$1,INDIRECT(nfl_game_result_header),0),FALSE)),"",VLOOKUP($B1067,INDIRECT(nfl_game_result),MATCH(K$1,INDIRECT(nfl_game_result_header),0),FALSE)),"error")</f>
        <v>IND</v>
      </c>
      <c r="L1067" s="23" t="str">
        <f ca="1">IFERROR(IF(ISBLANK(VLOOKUP($B1067,INDIRECT(nfl_game_result),MATCH(L$1,INDIRECT(nfl_game_result_header),0),FALSE)),"",VLOOKUP($B1067,INDIRECT(nfl_game_result),MATCH(L$1,INDIRECT(nfl_game_result_header),0),FALSE)),"error")</f>
        <v/>
      </c>
      <c r="M1067" t="s">
        <v>14</v>
      </c>
      <c r="N1067">
        <v>2.5</v>
      </c>
      <c r="O1067" t="s">
        <v>76</v>
      </c>
      <c r="Q1067" t="s">
        <v>76</v>
      </c>
      <c r="V1067" s="23" t="s">
        <v>416</v>
      </c>
      <c r="W1067">
        <f ca="1">VALUE(LEFT(C1067, 4))</f>
        <v>2013</v>
      </c>
      <c r="X1067">
        <f ca="1">VALUE(MID(C1067,6,FIND("_",C1067,6)-6))</f>
        <v>18</v>
      </c>
      <c r="Y1067">
        <f ca="1">IF(NOT(OR(ISBLANK(D1067),ISBLANK(E1067),D1067="",E1067="")),D1067-E1067,"")</f>
        <v>-4</v>
      </c>
      <c r="Z1067">
        <f ca="1">IF(OR(NOT(ISNUMBER(D1067)),ISBLANK(D1067),D1067="",ISBLANK(N1067)),"",ABS(D1067-N1067))</f>
        <v>5</v>
      </c>
      <c r="AA1067">
        <f ca="1">IF(OR(ISBLANK(J1067),ISBLANK(O1067),J1067="",O1067=""),"",IF(J1067=O1067,1,0))</f>
        <v>1</v>
      </c>
      <c r="AB1067">
        <f ca="1">IF(OR(ISBLANK(K1067),ISBLANK(Q1067),K1067="",Q1067=""),"",IF(K1067=Q1067,1,0))</f>
        <v>1</v>
      </c>
      <c r="AC1067" s="23" t="str">
        <f t="shared" ca="1" si="16"/>
        <v/>
      </c>
    </row>
    <row r="1068" spans="1:29" x14ac:dyDescent="0.25">
      <c r="A1068" s="23">
        <v>1067</v>
      </c>
      <c r="B1068">
        <v>525</v>
      </c>
      <c r="C1068" t="str">
        <f ca="1">IFERROR(VLOOKUP($B1068,INDIRECT(nfl_game_result),MATCH(C$1,INDIRECT(nfl_game_result_header),0),FALSE),"error")</f>
        <v>2013_18_SD@CIN</v>
      </c>
      <c r="D1068">
        <f ca="1">IFERROR(IF(ISBLANK(VLOOKUP($B1068,INDIRECT(nfl_game_result),MATCH(D$1,INDIRECT(nfl_game_result_header),0),FALSE)),"",VLOOKUP($B1068,INDIRECT(nfl_game_result),MATCH(D$1,INDIRECT(nfl_game_result_header),0),FALSE)),"error")</f>
        <v>-7</v>
      </c>
      <c r="E1068">
        <f ca="1">IFERROR(IF(ISBLANK(VLOOKUP($B1068,INDIRECT(nfl_game_result),MATCH(E$1,INDIRECT(nfl_game_result_header),0),FALSE)),"",VLOOKUP($B1068,INDIRECT(nfl_game_result),MATCH(E$1,INDIRECT(nfl_game_result_header),0),FALSE)),"error")</f>
        <v>-6.5</v>
      </c>
      <c r="F1068" s="23" t="str">
        <f ca="1">IFERROR(IF(ISBLANK(VLOOKUP($B1068,INDIRECT(nfl_game_result),MATCH(F$1,INDIRECT(nfl_game_result_header),0),FALSE)),"",VLOOKUP($B1068,INDIRECT(nfl_game_result),MATCH(F$1,INDIRECT(nfl_game_result_header),0),FALSE)),"error")</f>
        <v/>
      </c>
      <c r="G1068" s="23" t="str">
        <f ca="1">IFERROR(IF(ISBLANK(VLOOKUP($B1068,INDIRECT(nfl_game_result),MATCH(G$1,INDIRECT(nfl_game_result_header),0),FALSE)),"",VLOOKUP($B1068,INDIRECT(nfl_game_result),MATCH(G$1,INDIRECT(nfl_game_result_header),0),FALSE)),"error")</f>
        <v/>
      </c>
      <c r="H1068">
        <f ca="1">IFERROR(IF(ISBLANK(VLOOKUP($B1068,INDIRECT(nfl_game_result),MATCH(H$1,INDIRECT(nfl_game_result_header),0),FALSE)),"",VLOOKUP($B1068,INDIRECT(nfl_game_result),MATCH(H$1,INDIRECT(nfl_game_result_header),0),FALSE)),"error")</f>
        <v>10</v>
      </c>
      <c r="I1068">
        <f ca="1">IFERROR(IF(ISBLANK(VLOOKUP($B1068,INDIRECT(nfl_game_result),MATCH(I$1,INDIRECT(nfl_game_result_header),0),FALSE)),"",VLOOKUP($B1068,INDIRECT(nfl_game_result),MATCH(I$1,INDIRECT(nfl_game_result_header),0),FALSE)),"error")</f>
        <v>27</v>
      </c>
      <c r="J1068" t="str">
        <f ca="1">IFERROR(IF(ISBLANK(VLOOKUP($B1068,INDIRECT(nfl_game_result),MATCH(J$1,INDIRECT(nfl_game_result_header),0),FALSE)),"",VLOOKUP($B1068,INDIRECT(nfl_game_result),MATCH(J$1,INDIRECT(nfl_game_result_header),0),FALSE)),"error")</f>
        <v>SD</v>
      </c>
      <c r="K1068" t="str">
        <f ca="1">IFERROR(IF(ISBLANK(VLOOKUP($B1068,INDIRECT(nfl_game_result),MATCH(K$1,INDIRECT(nfl_game_result_header),0),FALSE)),"",VLOOKUP($B1068,INDIRECT(nfl_game_result),MATCH(K$1,INDIRECT(nfl_game_result_header),0),FALSE)),"error")</f>
        <v>SD</v>
      </c>
      <c r="L1068" s="23" t="str">
        <f ca="1">IFERROR(IF(ISBLANK(VLOOKUP($B1068,INDIRECT(nfl_game_result),MATCH(L$1,INDIRECT(nfl_game_result_header),0),FALSE)),"",VLOOKUP($B1068,INDIRECT(nfl_game_result),MATCH(L$1,INDIRECT(nfl_game_result_header),0),FALSE)),"error")</f>
        <v/>
      </c>
      <c r="M1068" t="s">
        <v>14</v>
      </c>
      <c r="N1068">
        <v>-5.5</v>
      </c>
      <c r="O1068" t="s">
        <v>69</v>
      </c>
      <c r="Q1068" t="s">
        <v>69</v>
      </c>
      <c r="V1068" s="23" t="s">
        <v>416</v>
      </c>
      <c r="W1068">
        <f ca="1">VALUE(LEFT(C1068, 4))</f>
        <v>2013</v>
      </c>
      <c r="X1068">
        <f ca="1">VALUE(MID(C1068,6,FIND("_",C1068,6)-6))</f>
        <v>18</v>
      </c>
      <c r="Y1068">
        <f ca="1">IF(NOT(OR(ISBLANK(D1068),ISBLANK(E1068),D1068="",E1068="")),D1068-E1068,"")</f>
        <v>-0.5</v>
      </c>
      <c r="Z1068">
        <f ca="1">IF(OR(NOT(ISNUMBER(D1068)),ISBLANK(D1068),D1068="",ISBLANK(N1068)),"",ABS(D1068-N1068))</f>
        <v>1.5</v>
      </c>
      <c r="AA1068">
        <f ca="1">IF(OR(ISBLANK(J1068),ISBLANK(O1068),J1068="",O1068=""),"",IF(J1068=O1068,1,0))</f>
        <v>0</v>
      </c>
      <c r="AB1068">
        <f ca="1">IF(OR(ISBLANK(K1068),ISBLANK(Q1068),K1068="",Q1068=""),"",IF(K1068=Q1068,1,0))</f>
        <v>0</v>
      </c>
      <c r="AC1068" s="23" t="str">
        <f t="shared" ca="1" si="16"/>
        <v/>
      </c>
    </row>
    <row r="1069" spans="1:29" x14ac:dyDescent="0.25">
      <c r="A1069" s="23">
        <v>1068</v>
      </c>
      <c r="B1069">
        <v>526</v>
      </c>
      <c r="C1069" t="str">
        <f ca="1">IFERROR(VLOOKUP($B1069,INDIRECT(nfl_game_result),MATCH(C$1,INDIRECT(nfl_game_result_header),0),FALSE),"error")</f>
        <v>2013_18_SFO@GBY</v>
      </c>
      <c r="D1069">
        <f ca="1">IFERROR(IF(ISBLANK(VLOOKUP($B1069,INDIRECT(nfl_game_result),MATCH(D$1,INDIRECT(nfl_game_result_header),0),FALSE)),"",VLOOKUP($B1069,INDIRECT(nfl_game_result),MATCH(D$1,INDIRECT(nfl_game_result_header),0),FALSE)),"error")</f>
        <v>3</v>
      </c>
      <c r="E1069">
        <f ca="1">IFERROR(IF(ISBLANK(VLOOKUP($B1069,INDIRECT(nfl_game_result),MATCH(E$1,INDIRECT(nfl_game_result_header),0),FALSE)),"",VLOOKUP($B1069,INDIRECT(nfl_game_result),MATCH(E$1,INDIRECT(nfl_game_result_header),0),FALSE)),"error")</f>
        <v>3</v>
      </c>
      <c r="F1069" s="23" t="str">
        <f ca="1">IFERROR(IF(ISBLANK(VLOOKUP($B1069,INDIRECT(nfl_game_result),MATCH(F$1,INDIRECT(nfl_game_result_header),0),FALSE)),"",VLOOKUP($B1069,INDIRECT(nfl_game_result),MATCH(F$1,INDIRECT(nfl_game_result_header),0),FALSE)),"error")</f>
        <v/>
      </c>
      <c r="G1069" s="23" t="str">
        <f ca="1">IFERROR(IF(ISBLANK(VLOOKUP($B1069,INDIRECT(nfl_game_result),MATCH(G$1,INDIRECT(nfl_game_result_header),0),FALSE)),"",VLOOKUP($B1069,INDIRECT(nfl_game_result),MATCH(G$1,INDIRECT(nfl_game_result_header),0),FALSE)),"error")</f>
        <v/>
      </c>
      <c r="H1069">
        <f ca="1">IFERROR(IF(ISBLANK(VLOOKUP($B1069,INDIRECT(nfl_game_result),MATCH(H$1,INDIRECT(nfl_game_result_header),0),FALSE)),"",VLOOKUP($B1069,INDIRECT(nfl_game_result),MATCH(H$1,INDIRECT(nfl_game_result_header),0),FALSE)),"error")</f>
        <v>20</v>
      </c>
      <c r="I1069">
        <f ca="1">IFERROR(IF(ISBLANK(VLOOKUP($B1069,INDIRECT(nfl_game_result),MATCH(I$1,INDIRECT(nfl_game_result_header),0),FALSE)),"",VLOOKUP($B1069,INDIRECT(nfl_game_result),MATCH(I$1,INDIRECT(nfl_game_result_header),0),FALSE)),"error")</f>
        <v>23</v>
      </c>
      <c r="J1069" t="str">
        <f ca="1">IFERROR(IF(ISBLANK(VLOOKUP($B1069,INDIRECT(nfl_game_result),MATCH(J$1,INDIRECT(nfl_game_result_header),0),FALSE)),"",VLOOKUP($B1069,INDIRECT(nfl_game_result),MATCH(J$1,INDIRECT(nfl_game_result_header),0),FALSE)),"error")</f>
        <v>na</v>
      </c>
      <c r="K1069" t="str">
        <f ca="1">IFERROR(IF(ISBLANK(VLOOKUP($B1069,INDIRECT(nfl_game_result),MATCH(K$1,INDIRECT(nfl_game_result_header),0),FALSE)),"",VLOOKUP($B1069,INDIRECT(nfl_game_result),MATCH(K$1,INDIRECT(nfl_game_result_header),0),FALSE)),"error")</f>
        <v>SFO</v>
      </c>
      <c r="L1069" s="23" t="str">
        <f ca="1">IFERROR(IF(ISBLANK(VLOOKUP($B1069,INDIRECT(nfl_game_result),MATCH(L$1,INDIRECT(nfl_game_result_header),0),FALSE)),"",VLOOKUP($B1069,INDIRECT(nfl_game_result),MATCH(L$1,INDIRECT(nfl_game_result_header),0),FALSE)),"error")</f>
        <v/>
      </c>
      <c r="M1069" t="s">
        <v>14</v>
      </c>
      <c r="N1069">
        <v>1.5</v>
      </c>
      <c r="O1069" t="s">
        <v>333</v>
      </c>
      <c r="Q1069" t="s">
        <v>333</v>
      </c>
      <c r="V1069" s="23" t="s">
        <v>416</v>
      </c>
      <c r="W1069">
        <f ca="1">VALUE(LEFT(C1069, 4))</f>
        <v>2013</v>
      </c>
      <c r="X1069">
        <f ca="1">VALUE(MID(C1069,6,FIND("_",C1069,6)-6))</f>
        <v>18</v>
      </c>
      <c r="Y1069">
        <f ca="1">IF(NOT(OR(ISBLANK(D1069),ISBLANK(E1069),D1069="",E1069="")),D1069-E1069,"")</f>
        <v>0</v>
      </c>
      <c r="Z1069">
        <f ca="1">IF(OR(NOT(ISNUMBER(D1069)),ISBLANK(D1069),D1069="",ISBLANK(N1069)),"",ABS(D1069-N1069))</f>
        <v>1.5</v>
      </c>
      <c r="AA1069">
        <f ca="1">IF(OR(ISBLANK(J1069),ISBLANK(O1069),J1069="",O1069=""),"",IF(J1069=O1069,1,0))</f>
        <v>0</v>
      </c>
      <c r="AB1069">
        <f ca="1">IF(OR(ISBLANK(K1069),ISBLANK(Q1069),K1069="",Q1069=""),"",IF(K1069=Q1069,1,0))</f>
        <v>1</v>
      </c>
      <c r="AC1069" s="23" t="str">
        <f t="shared" ca="1" si="16"/>
        <v/>
      </c>
    </row>
    <row r="1070" spans="1:29" x14ac:dyDescent="0.25">
      <c r="A1070" s="23">
        <v>1069</v>
      </c>
      <c r="B1070">
        <v>527</v>
      </c>
      <c r="C1070" t="str">
        <f ca="1">IFERROR(VLOOKUP($B1070,INDIRECT(nfl_game_result),MATCH(C$1,INDIRECT(nfl_game_result_header),0),FALSE),"error")</f>
        <v>2013_18_NOR@PHI</v>
      </c>
      <c r="D1070">
        <f ca="1">IFERROR(IF(ISBLANK(VLOOKUP($B1070,INDIRECT(nfl_game_result),MATCH(D$1,INDIRECT(nfl_game_result_header),0),FALSE)),"",VLOOKUP($B1070,INDIRECT(nfl_game_result),MATCH(D$1,INDIRECT(nfl_game_result_header),0),FALSE)),"error")</f>
        <v>-3</v>
      </c>
      <c r="E1070">
        <f ca="1">IFERROR(IF(ISBLANK(VLOOKUP($B1070,INDIRECT(nfl_game_result),MATCH(E$1,INDIRECT(nfl_game_result_header),0),FALSE)),"",VLOOKUP($B1070,INDIRECT(nfl_game_result),MATCH(E$1,INDIRECT(nfl_game_result_header),0),FALSE)),"error")</f>
        <v>-2.5</v>
      </c>
      <c r="F1070" s="23" t="str">
        <f ca="1">IFERROR(IF(ISBLANK(VLOOKUP($B1070,INDIRECT(nfl_game_result),MATCH(F$1,INDIRECT(nfl_game_result_header),0),FALSE)),"",VLOOKUP($B1070,INDIRECT(nfl_game_result),MATCH(F$1,INDIRECT(nfl_game_result_header),0),FALSE)),"error")</f>
        <v/>
      </c>
      <c r="G1070" s="23" t="str">
        <f ca="1">IFERROR(IF(ISBLANK(VLOOKUP($B1070,INDIRECT(nfl_game_result),MATCH(G$1,INDIRECT(nfl_game_result_header),0),FALSE)),"",VLOOKUP($B1070,INDIRECT(nfl_game_result),MATCH(G$1,INDIRECT(nfl_game_result_header),0),FALSE)),"error")</f>
        <v/>
      </c>
      <c r="H1070">
        <f ca="1">IFERROR(IF(ISBLANK(VLOOKUP($B1070,INDIRECT(nfl_game_result),MATCH(H$1,INDIRECT(nfl_game_result_header),0),FALSE)),"",VLOOKUP($B1070,INDIRECT(nfl_game_result),MATCH(H$1,INDIRECT(nfl_game_result_header),0),FALSE)),"error")</f>
        <v>24</v>
      </c>
      <c r="I1070">
        <f ca="1">IFERROR(IF(ISBLANK(VLOOKUP($B1070,INDIRECT(nfl_game_result),MATCH(I$1,INDIRECT(nfl_game_result_header),0),FALSE)),"",VLOOKUP($B1070,INDIRECT(nfl_game_result),MATCH(I$1,INDIRECT(nfl_game_result_header),0),FALSE)),"error")</f>
        <v>26</v>
      </c>
      <c r="J1070" t="str">
        <f ca="1">IFERROR(IF(ISBLANK(VLOOKUP($B1070,INDIRECT(nfl_game_result),MATCH(J$1,INDIRECT(nfl_game_result_header),0),FALSE)),"",VLOOKUP($B1070,INDIRECT(nfl_game_result),MATCH(J$1,INDIRECT(nfl_game_result_header),0),FALSE)),"error")</f>
        <v>NOR</v>
      </c>
      <c r="K1070" t="str">
        <f ca="1">IFERROR(IF(ISBLANK(VLOOKUP($B1070,INDIRECT(nfl_game_result),MATCH(K$1,INDIRECT(nfl_game_result_header),0),FALSE)),"",VLOOKUP($B1070,INDIRECT(nfl_game_result),MATCH(K$1,INDIRECT(nfl_game_result_header),0),FALSE)),"error")</f>
        <v>NOR</v>
      </c>
      <c r="L1070" s="23" t="str">
        <f ca="1">IFERROR(IF(ISBLANK(VLOOKUP($B1070,INDIRECT(nfl_game_result),MATCH(L$1,INDIRECT(nfl_game_result_header),0),FALSE)),"",VLOOKUP($B1070,INDIRECT(nfl_game_result),MATCH(L$1,INDIRECT(nfl_game_result_header),0),FALSE)),"error")</f>
        <v/>
      </c>
      <c r="M1070" t="s">
        <v>14</v>
      </c>
      <c r="N1070">
        <v>-2.5</v>
      </c>
      <c r="O1070" t="s">
        <v>86</v>
      </c>
      <c r="Q1070" t="s">
        <v>86</v>
      </c>
      <c r="V1070" s="23" t="s">
        <v>416</v>
      </c>
      <c r="W1070">
        <f ca="1">VALUE(LEFT(C1070, 4))</f>
        <v>2013</v>
      </c>
      <c r="X1070">
        <f ca="1">VALUE(MID(C1070,6,FIND("_",C1070,6)-6))</f>
        <v>18</v>
      </c>
      <c r="Y1070">
        <f ca="1">IF(NOT(OR(ISBLANK(D1070),ISBLANK(E1070),D1070="",E1070="")),D1070-E1070,"")</f>
        <v>-0.5</v>
      </c>
      <c r="Z1070">
        <f ca="1">IF(OR(NOT(ISNUMBER(D1070)),ISBLANK(D1070),D1070="",ISBLANK(N1070)),"",ABS(D1070-N1070))</f>
        <v>0.5</v>
      </c>
      <c r="AA1070">
        <f ca="1">IF(OR(ISBLANK(J1070),ISBLANK(O1070),J1070="",O1070=""),"",IF(J1070=O1070,1,0))</f>
        <v>0</v>
      </c>
      <c r="AB1070">
        <f ca="1">IF(OR(ISBLANK(K1070),ISBLANK(Q1070),K1070="",Q1070=""),"",IF(K1070=Q1070,1,0))</f>
        <v>0</v>
      </c>
      <c r="AC1070" s="23" t="str">
        <f t="shared" ca="1" si="16"/>
        <v/>
      </c>
    </row>
    <row r="1071" spans="1:29" x14ac:dyDescent="0.25">
      <c r="A1071" s="23">
        <v>1070</v>
      </c>
      <c r="B1071">
        <v>528</v>
      </c>
      <c r="C1071" t="str">
        <f ca="1">IFERROR(VLOOKUP($B1071,INDIRECT(nfl_game_result),MATCH(C$1,INDIRECT(nfl_game_result_header),0),FALSE),"error")</f>
        <v>2013_19_SD@DEN</v>
      </c>
      <c r="D1071">
        <f ca="1">IFERROR(IF(ISBLANK(VLOOKUP($B1071,INDIRECT(nfl_game_result),MATCH(D$1,INDIRECT(nfl_game_result_header),0),FALSE)),"",VLOOKUP($B1071,INDIRECT(nfl_game_result),MATCH(D$1,INDIRECT(nfl_game_result_header),0),FALSE)),"error")</f>
        <v>-9.5</v>
      </c>
      <c r="E1071">
        <f ca="1">IFERROR(IF(ISBLANK(VLOOKUP($B1071,INDIRECT(nfl_game_result),MATCH(E$1,INDIRECT(nfl_game_result_header),0),FALSE)),"",VLOOKUP($B1071,INDIRECT(nfl_game_result),MATCH(E$1,INDIRECT(nfl_game_result_header),0),FALSE)),"error")</f>
        <v>-9</v>
      </c>
      <c r="F1071" s="23" t="str">
        <f ca="1">IFERROR(IF(ISBLANK(VLOOKUP($B1071,INDIRECT(nfl_game_result),MATCH(F$1,INDIRECT(nfl_game_result_header),0),FALSE)),"",VLOOKUP($B1071,INDIRECT(nfl_game_result),MATCH(F$1,INDIRECT(nfl_game_result_header),0),FALSE)),"error")</f>
        <v/>
      </c>
      <c r="G1071" s="23" t="str">
        <f ca="1">IFERROR(IF(ISBLANK(VLOOKUP($B1071,INDIRECT(nfl_game_result),MATCH(G$1,INDIRECT(nfl_game_result_header),0),FALSE)),"",VLOOKUP($B1071,INDIRECT(nfl_game_result),MATCH(G$1,INDIRECT(nfl_game_result_header),0),FALSE)),"error")</f>
        <v/>
      </c>
      <c r="H1071">
        <f ca="1">IFERROR(IF(ISBLANK(VLOOKUP($B1071,INDIRECT(nfl_game_result),MATCH(H$1,INDIRECT(nfl_game_result_header),0),FALSE)),"",VLOOKUP($B1071,INDIRECT(nfl_game_result),MATCH(H$1,INDIRECT(nfl_game_result_header),0),FALSE)),"error")</f>
        <v>24</v>
      </c>
      <c r="I1071">
        <f ca="1">IFERROR(IF(ISBLANK(VLOOKUP($B1071,INDIRECT(nfl_game_result),MATCH(I$1,INDIRECT(nfl_game_result_header),0),FALSE)),"",VLOOKUP($B1071,INDIRECT(nfl_game_result),MATCH(I$1,INDIRECT(nfl_game_result_header),0),FALSE)),"error")</f>
        <v>17</v>
      </c>
      <c r="J1071" t="str">
        <f ca="1">IFERROR(IF(ISBLANK(VLOOKUP($B1071,INDIRECT(nfl_game_result),MATCH(J$1,INDIRECT(nfl_game_result_header),0),FALSE)),"",VLOOKUP($B1071,INDIRECT(nfl_game_result),MATCH(J$1,INDIRECT(nfl_game_result_header),0),FALSE)),"error")</f>
        <v>SD</v>
      </c>
      <c r="K1071" t="str">
        <f ca="1">IFERROR(IF(ISBLANK(VLOOKUP($B1071,INDIRECT(nfl_game_result),MATCH(K$1,INDIRECT(nfl_game_result_header),0),FALSE)),"",VLOOKUP($B1071,INDIRECT(nfl_game_result),MATCH(K$1,INDIRECT(nfl_game_result_header),0),FALSE)),"error")</f>
        <v>DEN</v>
      </c>
      <c r="L1071" s="23" t="str">
        <f ca="1">IFERROR(IF(ISBLANK(VLOOKUP($B1071,INDIRECT(nfl_game_result),MATCH(L$1,INDIRECT(nfl_game_result_header),0),FALSE)),"",VLOOKUP($B1071,INDIRECT(nfl_game_result),MATCH(L$1,INDIRECT(nfl_game_result_header),0),FALSE)),"error")</f>
        <v/>
      </c>
      <c r="M1071" t="s">
        <v>16</v>
      </c>
      <c r="N1071">
        <v>-10.5</v>
      </c>
      <c r="O1071" t="s">
        <v>88</v>
      </c>
      <c r="Q1071" t="s">
        <v>72</v>
      </c>
      <c r="V1071" s="23" t="s">
        <v>416</v>
      </c>
      <c r="W1071">
        <f ca="1">VALUE(LEFT(C1071, 4))</f>
        <v>2013</v>
      </c>
      <c r="X1071">
        <f ca="1">VALUE(MID(C1071,6,FIND("_",C1071,6)-6))</f>
        <v>19</v>
      </c>
      <c r="Y1071">
        <f ca="1">IF(NOT(OR(ISBLANK(D1071),ISBLANK(E1071),D1071="",E1071="")),D1071-E1071,"")</f>
        <v>-0.5</v>
      </c>
      <c r="Z1071">
        <f ca="1">IF(OR(NOT(ISNUMBER(D1071)),ISBLANK(D1071),D1071="",ISBLANK(N1071)),"",ABS(D1071-N1071))</f>
        <v>1</v>
      </c>
      <c r="AA1071">
        <f ca="1">IF(OR(ISBLANK(J1071),ISBLANK(O1071),J1071="",O1071=""),"",IF(J1071=O1071,1,0))</f>
        <v>1</v>
      </c>
      <c r="AB1071">
        <f ca="1">IF(OR(ISBLANK(K1071),ISBLANK(Q1071),K1071="",Q1071=""),"",IF(K1071=Q1071,1,0))</f>
        <v>1</v>
      </c>
      <c r="AC1071" s="23" t="str">
        <f t="shared" ca="1" si="16"/>
        <v/>
      </c>
    </row>
    <row r="1072" spans="1:29" x14ac:dyDescent="0.25">
      <c r="A1072" s="23">
        <v>1071</v>
      </c>
      <c r="B1072">
        <v>529</v>
      </c>
      <c r="C1072" t="str">
        <f ca="1">IFERROR(VLOOKUP($B1072,INDIRECT(nfl_game_result),MATCH(C$1,INDIRECT(nfl_game_result_header),0),FALSE),"error")</f>
        <v>2013_19_IND@NWE</v>
      </c>
      <c r="D1072">
        <f ca="1">IFERROR(IF(ISBLANK(VLOOKUP($B1072,INDIRECT(nfl_game_result),MATCH(D$1,INDIRECT(nfl_game_result_header),0),FALSE)),"",VLOOKUP($B1072,INDIRECT(nfl_game_result),MATCH(D$1,INDIRECT(nfl_game_result_header),0),FALSE)),"error")</f>
        <v>-7</v>
      </c>
      <c r="E1072">
        <f ca="1">IFERROR(IF(ISBLANK(VLOOKUP($B1072,INDIRECT(nfl_game_result),MATCH(E$1,INDIRECT(nfl_game_result_header),0),FALSE)),"",VLOOKUP($B1072,INDIRECT(nfl_game_result),MATCH(E$1,INDIRECT(nfl_game_result_header),0),FALSE)),"error")</f>
        <v>-7</v>
      </c>
      <c r="F1072" s="23" t="str">
        <f ca="1">IFERROR(IF(ISBLANK(VLOOKUP($B1072,INDIRECT(nfl_game_result),MATCH(F$1,INDIRECT(nfl_game_result_header),0),FALSE)),"",VLOOKUP($B1072,INDIRECT(nfl_game_result),MATCH(F$1,INDIRECT(nfl_game_result_header),0),FALSE)),"error")</f>
        <v/>
      </c>
      <c r="G1072" s="23" t="str">
        <f ca="1">IFERROR(IF(ISBLANK(VLOOKUP($B1072,INDIRECT(nfl_game_result),MATCH(G$1,INDIRECT(nfl_game_result_header),0),FALSE)),"",VLOOKUP($B1072,INDIRECT(nfl_game_result),MATCH(G$1,INDIRECT(nfl_game_result_header),0),FALSE)),"error")</f>
        <v/>
      </c>
      <c r="H1072">
        <f ca="1">IFERROR(IF(ISBLANK(VLOOKUP($B1072,INDIRECT(nfl_game_result),MATCH(H$1,INDIRECT(nfl_game_result_header),0),FALSE)),"",VLOOKUP($B1072,INDIRECT(nfl_game_result),MATCH(H$1,INDIRECT(nfl_game_result_header),0),FALSE)),"error")</f>
        <v>43</v>
      </c>
      <c r="I1072">
        <f ca="1">IFERROR(IF(ISBLANK(VLOOKUP($B1072,INDIRECT(nfl_game_result),MATCH(I$1,INDIRECT(nfl_game_result_header),0),FALSE)),"",VLOOKUP($B1072,INDIRECT(nfl_game_result),MATCH(I$1,INDIRECT(nfl_game_result_header),0),FALSE)),"error")</f>
        <v>22</v>
      </c>
      <c r="J1072" t="str">
        <f ca="1">IFERROR(IF(ISBLANK(VLOOKUP($B1072,INDIRECT(nfl_game_result),MATCH(J$1,INDIRECT(nfl_game_result_header),0),FALSE)),"",VLOOKUP($B1072,INDIRECT(nfl_game_result),MATCH(J$1,INDIRECT(nfl_game_result_header),0),FALSE)),"error")</f>
        <v>NWE</v>
      </c>
      <c r="K1072" t="str">
        <f ca="1">IFERROR(IF(ISBLANK(VLOOKUP($B1072,INDIRECT(nfl_game_result),MATCH(K$1,INDIRECT(nfl_game_result_header),0),FALSE)),"",VLOOKUP($B1072,INDIRECT(nfl_game_result),MATCH(K$1,INDIRECT(nfl_game_result_header),0),FALSE)),"error")</f>
        <v>NWE</v>
      </c>
      <c r="L1072" s="23" t="str">
        <f ca="1">IFERROR(IF(ISBLANK(VLOOKUP($B1072,INDIRECT(nfl_game_result),MATCH(L$1,INDIRECT(nfl_game_result_header),0),FALSE)),"",VLOOKUP($B1072,INDIRECT(nfl_game_result),MATCH(L$1,INDIRECT(nfl_game_result_header),0),FALSE)),"error")</f>
        <v/>
      </c>
      <c r="M1072" t="s">
        <v>16</v>
      </c>
      <c r="N1072">
        <v>-7.5</v>
      </c>
      <c r="O1072" t="s">
        <v>76</v>
      </c>
      <c r="Q1072" t="s">
        <v>332</v>
      </c>
      <c r="V1072" s="23" t="s">
        <v>416</v>
      </c>
      <c r="W1072">
        <f ca="1">VALUE(LEFT(C1072, 4))</f>
        <v>2013</v>
      </c>
      <c r="X1072">
        <f ca="1">VALUE(MID(C1072,6,FIND("_",C1072,6)-6))</f>
        <v>19</v>
      </c>
      <c r="Y1072">
        <f ca="1">IF(NOT(OR(ISBLANK(D1072),ISBLANK(E1072),D1072="",E1072="")),D1072-E1072,"")</f>
        <v>0</v>
      </c>
      <c r="Z1072">
        <f ca="1">IF(OR(NOT(ISNUMBER(D1072)),ISBLANK(D1072),D1072="",ISBLANK(N1072)),"",ABS(D1072-N1072))</f>
        <v>0.5</v>
      </c>
      <c r="AA1072">
        <f ca="1">IF(OR(ISBLANK(J1072),ISBLANK(O1072),J1072="",O1072=""),"",IF(J1072=O1072,1,0))</f>
        <v>0</v>
      </c>
      <c r="AB1072">
        <f ca="1">IF(OR(ISBLANK(K1072),ISBLANK(Q1072),K1072="",Q1072=""),"",IF(K1072=Q1072,1,0))</f>
        <v>1</v>
      </c>
      <c r="AC1072" s="23" t="str">
        <f t="shared" ca="1" si="16"/>
        <v/>
      </c>
    </row>
    <row r="1073" spans="1:29" x14ac:dyDescent="0.25">
      <c r="A1073" s="23">
        <v>1072</v>
      </c>
      <c r="B1073">
        <v>530</v>
      </c>
      <c r="C1073" t="str">
        <f ca="1">IFERROR(VLOOKUP($B1073,INDIRECT(nfl_game_result),MATCH(C$1,INDIRECT(nfl_game_result_header),0),FALSE),"error")</f>
        <v>2013_19_NOR@SEA</v>
      </c>
      <c r="D1073">
        <f ca="1">IFERROR(IF(ISBLANK(VLOOKUP($B1073,INDIRECT(nfl_game_result),MATCH(D$1,INDIRECT(nfl_game_result_header),0),FALSE)),"",VLOOKUP($B1073,INDIRECT(nfl_game_result),MATCH(D$1,INDIRECT(nfl_game_result_header),0),FALSE)),"error")</f>
        <v>-7.5</v>
      </c>
      <c r="E1073">
        <f ca="1">IFERROR(IF(ISBLANK(VLOOKUP($B1073,INDIRECT(nfl_game_result),MATCH(E$1,INDIRECT(nfl_game_result_header),0),FALSE)),"",VLOOKUP($B1073,INDIRECT(nfl_game_result),MATCH(E$1,INDIRECT(nfl_game_result_header),0),FALSE)),"error")</f>
        <v>-9</v>
      </c>
      <c r="F1073" s="23" t="str">
        <f ca="1">IFERROR(IF(ISBLANK(VLOOKUP($B1073,INDIRECT(nfl_game_result),MATCH(F$1,INDIRECT(nfl_game_result_header),0),FALSE)),"",VLOOKUP($B1073,INDIRECT(nfl_game_result),MATCH(F$1,INDIRECT(nfl_game_result_header),0),FALSE)),"error")</f>
        <v/>
      </c>
      <c r="G1073" s="23" t="str">
        <f ca="1">IFERROR(IF(ISBLANK(VLOOKUP($B1073,INDIRECT(nfl_game_result),MATCH(G$1,INDIRECT(nfl_game_result_header),0),FALSE)),"",VLOOKUP($B1073,INDIRECT(nfl_game_result),MATCH(G$1,INDIRECT(nfl_game_result_header),0),FALSE)),"error")</f>
        <v/>
      </c>
      <c r="H1073">
        <f ca="1">IFERROR(IF(ISBLANK(VLOOKUP($B1073,INDIRECT(nfl_game_result),MATCH(H$1,INDIRECT(nfl_game_result_header),0),FALSE)),"",VLOOKUP($B1073,INDIRECT(nfl_game_result),MATCH(H$1,INDIRECT(nfl_game_result_header),0),FALSE)),"error")</f>
        <v>23</v>
      </c>
      <c r="I1073">
        <f ca="1">IFERROR(IF(ISBLANK(VLOOKUP($B1073,INDIRECT(nfl_game_result),MATCH(I$1,INDIRECT(nfl_game_result_header),0),FALSE)),"",VLOOKUP($B1073,INDIRECT(nfl_game_result),MATCH(I$1,INDIRECT(nfl_game_result_header),0),FALSE)),"error")</f>
        <v>15</v>
      </c>
      <c r="J1073" t="str">
        <f ca="1">IFERROR(IF(ISBLANK(VLOOKUP($B1073,INDIRECT(nfl_game_result),MATCH(J$1,INDIRECT(nfl_game_result_header),0),FALSE)),"",VLOOKUP($B1073,INDIRECT(nfl_game_result),MATCH(J$1,INDIRECT(nfl_game_result_header),0),FALSE)),"error")</f>
        <v>NOR</v>
      </c>
      <c r="K1073" t="str">
        <f ca="1">IFERROR(IF(ISBLANK(VLOOKUP($B1073,INDIRECT(nfl_game_result),MATCH(K$1,INDIRECT(nfl_game_result_header),0),FALSE)),"",VLOOKUP($B1073,INDIRECT(nfl_game_result),MATCH(K$1,INDIRECT(nfl_game_result_header),0),FALSE)),"error")</f>
        <v>SEA</v>
      </c>
      <c r="L1073" s="23" t="str">
        <f ca="1">IFERROR(IF(ISBLANK(VLOOKUP($B1073,INDIRECT(nfl_game_result),MATCH(L$1,INDIRECT(nfl_game_result_header),0),FALSE)),"",VLOOKUP($B1073,INDIRECT(nfl_game_result),MATCH(L$1,INDIRECT(nfl_game_result_header),0),FALSE)),"error")</f>
        <v/>
      </c>
      <c r="M1073" t="s">
        <v>16</v>
      </c>
      <c r="N1073">
        <v>-9</v>
      </c>
      <c r="O1073" t="s">
        <v>89</v>
      </c>
      <c r="Q1073" t="s">
        <v>89</v>
      </c>
      <c r="V1073" s="23" t="s">
        <v>416</v>
      </c>
      <c r="W1073">
        <f ca="1">VALUE(LEFT(C1073, 4))</f>
        <v>2013</v>
      </c>
      <c r="X1073">
        <f ca="1">VALUE(MID(C1073,6,FIND("_",C1073,6)-6))</f>
        <v>19</v>
      </c>
      <c r="Y1073">
        <f ca="1">IF(NOT(OR(ISBLANK(D1073),ISBLANK(E1073),D1073="",E1073="")),D1073-E1073,"")</f>
        <v>1.5</v>
      </c>
      <c r="Z1073">
        <f ca="1">IF(OR(NOT(ISNUMBER(D1073)),ISBLANK(D1073),D1073="",ISBLANK(N1073)),"",ABS(D1073-N1073))</f>
        <v>1.5</v>
      </c>
      <c r="AA1073">
        <f ca="1">IF(OR(ISBLANK(J1073),ISBLANK(O1073),J1073="",O1073=""),"",IF(J1073=O1073,1,0))</f>
        <v>0</v>
      </c>
      <c r="AB1073">
        <f ca="1">IF(OR(ISBLANK(K1073),ISBLANK(Q1073),K1073="",Q1073=""),"",IF(K1073=Q1073,1,0))</f>
        <v>1</v>
      </c>
      <c r="AC1073" s="23" t="str">
        <f t="shared" ca="1" si="16"/>
        <v/>
      </c>
    </row>
    <row r="1074" spans="1:29" x14ac:dyDescent="0.25">
      <c r="A1074" s="23">
        <v>1073</v>
      </c>
      <c r="B1074">
        <v>531</v>
      </c>
      <c r="C1074" t="str">
        <f ca="1">IFERROR(VLOOKUP($B1074,INDIRECT(nfl_game_result),MATCH(C$1,INDIRECT(nfl_game_result_header),0),FALSE),"error")</f>
        <v>2013_19_SFO@CAR</v>
      </c>
      <c r="D1074">
        <f ca="1">IFERROR(IF(ISBLANK(VLOOKUP($B1074,INDIRECT(nfl_game_result),MATCH(D$1,INDIRECT(nfl_game_result_header),0),FALSE)),"",VLOOKUP($B1074,INDIRECT(nfl_game_result),MATCH(D$1,INDIRECT(nfl_game_result_header),0),FALSE)),"error")</f>
        <v>-1</v>
      </c>
      <c r="E1074">
        <f ca="1">IFERROR(IF(ISBLANK(VLOOKUP($B1074,INDIRECT(nfl_game_result),MATCH(E$1,INDIRECT(nfl_game_result_header),0),FALSE)),"",VLOOKUP($B1074,INDIRECT(nfl_game_result),MATCH(E$1,INDIRECT(nfl_game_result_header),0),FALSE)),"error")</f>
        <v>1.5</v>
      </c>
      <c r="F1074" s="23" t="str">
        <f ca="1">IFERROR(IF(ISBLANK(VLOOKUP($B1074,INDIRECT(nfl_game_result),MATCH(F$1,INDIRECT(nfl_game_result_header),0),FALSE)),"",VLOOKUP($B1074,INDIRECT(nfl_game_result),MATCH(F$1,INDIRECT(nfl_game_result_header),0),FALSE)),"error")</f>
        <v/>
      </c>
      <c r="G1074" s="23" t="str">
        <f ca="1">IFERROR(IF(ISBLANK(VLOOKUP($B1074,INDIRECT(nfl_game_result),MATCH(G$1,INDIRECT(nfl_game_result_header),0),FALSE)),"",VLOOKUP($B1074,INDIRECT(nfl_game_result),MATCH(G$1,INDIRECT(nfl_game_result_header),0),FALSE)),"error")</f>
        <v/>
      </c>
      <c r="H1074">
        <f ca="1">IFERROR(IF(ISBLANK(VLOOKUP($B1074,INDIRECT(nfl_game_result),MATCH(H$1,INDIRECT(nfl_game_result_header),0),FALSE)),"",VLOOKUP($B1074,INDIRECT(nfl_game_result),MATCH(H$1,INDIRECT(nfl_game_result_header),0),FALSE)),"error")</f>
        <v>10</v>
      </c>
      <c r="I1074">
        <f ca="1">IFERROR(IF(ISBLANK(VLOOKUP($B1074,INDIRECT(nfl_game_result),MATCH(I$1,INDIRECT(nfl_game_result_header),0),FALSE)),"",VLOOKUP($B1074,INDIRECT(nfl_game_result),MATCH(I$1,INDIRECT(nfl_game_result_header),0),FALSE)),"error")</f>
        <v>23</v>
      </c>
      <c r="J1074" t="str">
        <f ca="1">IFERROR(IF(ISBLANK(VLOOKUP($B1074,INDIRECT(nfl_game_result),MATCH(J$1,INDIRECT(nfl_game_result_header),0),FALSE)),"",VLOOKUP($B1074,INDIRECT(nfl_game_result),MATCH(J$1,INDIRECT(nfl_game_result_header),0),FALSE)),"error")</f>
        <v>SFO</v>
      </c>
      <c r="K1074" t="str">
        <f ca="1">IFERROR(IF(ISBLANK(VLOOKUP($B1074,INDIRECT(nfl_game_result),MATCH(K$1,INDIRECT(nfl_game_result_header),0),FALSE)),"",VLOOKUP($B1074,INDIRECT(nfl_game_result),MATCH(K$1,INDIRECT(nfl_game_result_header),0),FALSE)),"error")</f>
        <v>SFO</v>
      </c>
      <c r="L1074" s="23" t="str">
        <f ca="1">IFERROR(IF(ISBLANK(VLOOKUP($B1074,INDIRECT(nfl_game_result),MATCH(L$1,INDIRECT(nfl_game_result_header),0),FALSE)),"",VLOOKUP($B1074,INDIRECT(nfl_game_result),MATCH(L$1,INDIRECT(nfl_game_result_header),0),FALSE)),"error")</f>
        <v/>
      </c>
      <c r="M1074" t="s">
        <v>16</v>
      </c>
      <c r="N1074">
        <v>-3</v>
      </c>
      <c r="O1074" t="s">
        <v>67</v>
      </c>
      <c r="Q1074" t="s">
        <v>67</v>
      </c>
      <c r="V1074" s="23" t="s">
        <v>416</v>
      </c>
      <c r="W1074">
        <f ca="1">VALUE(LEFT(C1074, 4))</f>
        <v>2013</v>
      </c>
      <c r="X1074">
        <f ca="1">VALUE(MID(C1074,6,FIND("_",C1074,6)-6))</f>
        <v>19</v>
      </c>
      <c r="Y1074">
        <f ca="1">IF(NOT(OR(ISBLANK(D1074),ISBLANK(E1074),D1074="",E1074="")),D1074-E1074,"")</f>
        <v>-2.5</v>
      </c>
      <c r="Z1074">
        <f ca="1">IF(OR(NOT(ISNUMBER(D1074)),ISBLANK(D1074),D1074="",ISBLANK(N1074)),"",ABS(D1074-N1074))</f>
        <v>2</v>
      </c>
      <c r="AA1074">
        <f ca="1">IF(OR(ISBLANK(J1074),ISBLANK(O1074),J1074="",O1074=""),"",IF(J1074=O1074,1,0))</f>
        <v>0</v>
      </c>
      <c r="AB1074">
        <f ca="1">IF(OR(ISBLANK(K1074),ISBLANK(Q1074),K1074="",Q1074=""),"",IF(K1074=Q1074,1,0))</f>
        <v>0</v>
      </c>
      <c r="AC1074" s="23" t="str">
        <f t="shared" ca="1" si="16"/>
        <v/>
      </c>
    </row>
    <row r="1075" spans="1:29" x14ac:dyDescent="0.25">
      <c r="A1075" s="23">
        <v>1074</v>
      </c>
      <c r="B1075">
        <v>528</v>
      </c>
      <c r="C1075" t="str">
        <f ca="1">IFERROR(VLOOKUP($B1075,INDIRECT(nfl_game_result),MATCH(C$1,INDIRECT(nfl_game_result_header),0),FALSE),"error")</f>
        <v>2013_19_SD@DEN</v>
      </c>
      <c r="D1075">
        <f ca="1">IFERROR(IF(ISBLANK(VLOOKUP($B1075,INDIRECT(nfl_game_result),MATCH(D$1,INDIRECT(nfl_game_result_header),0),FALSE)),"",VLOOKUP($B1075,INDIRECT(nfl_game_result),MATCH(D$1,INDIRECT(nfl_game_result_header),0),FALSE)),"error")</f>
        <v>-9.5</v>
      </c>
      <c r="E1075">
        <f ca="1">IFERROR(IF(ISBLANK(VLOOKUP($B1075,INDIRECT(nfl_game_result),MATCH(E$1,INDIRECT(nfl_game_result_header),0),FALSE)),"",VLOOKUP($B1075,INDIRECT(nfl_game_result),MATCH(E$1,INDIRECT(nfl_game_result_header),0),FALSE)),"error")</f>
        <v>-9</v>
      </c>
      <c r="F1075" s="23" t="str">
        <f ca="1">IFERROR(IF(ISBLANK(VLOOKUP($B1075,INDIRECT(nfl_game_result),MATCH(F$1,INDIRECT(nfl_game_result_header),0),FALSE)),"",VLOOKUP($B1075,INDIRECT(nfl_game_result),MATCH(F$1,INDIRECT(nfl_game_result_header),0),FALSE)),"error")</f>
        <v/>
      </c>
      <c r="G1075" s="23" t="str">
        <f ca="1">IFERROR(IF(ISBLANK(VLOOKUP($B1075,INDIRECT(nfl_game_result),MATCH(G$1,INDIRECT(nfl_game_result_header),0),FALSE)),"",VLOOKUP($B1075,INDIRECT(nfl_game_result),MATCH(G$1,INDIRECT(nfl_game_result_header),0),FALSE)),"error")</f>
        <v/>
      </c>
      <c r="H1075">
        <f ca="1">IFERROR(IF(ISBLANK(VLOOKUP($B1075,INDIRECT(nfl_game_result),MATCH(H$1,INDIRECT(nfl_game_result_header),0),FALSE)),"",VLOOKUP($B1075,INDIRECT(nfl_game_result),MATCH(H$1,INDIRECT(nfl_game_result_header),0),FALSE)),"error")</f>
        <v>24</v>
      </c>
      <c r="I1075">
        <f ca="1">IFERROR(IF(ISBLANK(VLOOKUP($B1075,INDIRECT(nfl_game_result),MATCH(I$1,INDIRECT(nfl_game_result_header),0),FALSE)),"",VLOOKUP($B1075,INDIRECT(nfl_game_result),MATCH(I$1,INDIRECT(nfl_game_result_header),0),FALSE)),"error")</f>
        <v>17</v>
      </c>
      <c r="J1075" t="str">
        <f ca="1">IFERROR(IF(ISBLANK(VLOOKUP($B1075,INDIRECT(nfl_game_result),MATCH(J$1,INDIRECT(nfl_game_result_header),0),FALSE)),"",VLOOKUP($B1075,INDIRECT(nfl_game_result),MATCH(J$1,INDIRECT(nfl_game_result_header),0),FALSE)),"error")</f>
        <v>SD</v>
      </c>
      <c r="K1075" t="str">
        <f ca="1">IFERROR(IF(ISBLANK(VLOOKUP($B1075,INDIRECT(nfl_game_result),MATCH(K$1,INDIRECT(nfl_game_result_header),0),FALSE)),"",VLOOKUP($B1075,INDIRECT(nfl_game_result),MATCH(K$1,INDIRECT(nfl_game_result_header),0),FALSE)),"error")</f>
        <v>DEN</v>
      </c>
      <c r="L1075" s="23" t="str">
        <f ca="1">IFERROR(IF(ISBLANK(VLOOKUP($B1075,INDIRECT(nfl_game_result),MATCH(L$1,INDIRECT(nfl_game_result_header),0),FALSE)),"",VLOOKUP($B1075,INDIRECT(nfl_game_result),MATCH(L$1,INDIRECT(nfl_game_result_header),0),FALSE)),"error")</f>
        <v/>
      </c>
      <c r="M1075" t="s">
        <v>18</v>
      </c>
      <c r="O1075" t="s">
        <v>72</v>
      </c>
      <c r="Q1075" t="s">
        <v>72</v>
      </c>
      <c r="V1075" s="23" t="s">
        <v>416</v>
      </c>
      <c r="W1075">
        <f ca="1">VALUE(LEFT(C1075, 4))</f>
        <v>2013</v>
      </c>
      <c r="X1075">
        <f ca="1">VALUE(MID(C1075,6,FIND("_",C1075,6)-6))</f>
        <v>19</v>
      </c>
      <c r="Y1075">
        <f ca="1">IF(NOT(OR(ISBLANK(D1075),ISBLANK(E1075),D1075="",E1075="")),D1075-E1075,"")</f>
        <v>-0.5</v>
      </c>
      <c r="Z1075" t="str">
        <f ca="1">IF(OR(NOT(ISNUMBER(D1075)),ISBLANK(D1075),D1075="",ISBLANK(N1075)),"",ABS(D1075-N1075))</f>
        <v/>
      </c>
      <c r="AA1075">
        <f ca="1">IF(OR(ISBLANK(J1075),ISBLANK(O1075),J1075="",O1075=""),"",IF(J1075=O1075,1,0))</f>
        <v>0</v>
      </c>
      <c r="AB1075">
        <f ca="1">IF(OR(ISBLANK(K1075),ISBLANK(Q1075),K1075="",Q1075=""),"",IF(K1075=Q1075,1,0))</f>
        <v>1</v>
      </c>
      <c r="AC1075" s="23" t="str">
        <f t="shared" ca="1" si="16"/>
        <v/>
      </c>
    </row>
    <row r="1076" spans="1:29" x14ac:dyDescent="0.25">
      <c r="A1076" s="23">
        <v>1075</v>
      </c>
      <c r="B1076">
        <v>529</v>
      </c>
      <c r="C1076" t="str">
        <f ca="1">IFERROR(VLOOKUP($B1076,INDIRECT(nfl_game_result),MATCH(C$1,INDIRECT(nfl_game_result_header),0),FALSE),"error")</f>
        <v>2013_19_IND@NWE</v>
      </c>
      <c r="D1076">
        <f ca="1">IFERROR(IF(ISBLANK(VLOOKUP($B1076,INDIRECT(nfl_game_result),MATCH(D$1,INDIRECT(nfl_game_result_header),0),FALSE)),"",VLOOKUP($B1076,INDIRECT(nfl_game_result),MATCH(D$1,INDIRECT(nfl_game_result_header),0),FALSE)),"error")</f>
        <v>-7</v>
      </c>
      <c r="E1076">
        <f ca="1">IFERROR(IF(ISBLANK(VLOOKUP($B1076,INDIRECT(nfl_game_result),MATCH(E$1,INDIRECT(nfl_game_result_header),0),FALSE)),"",VLOOKUP($B1076,INDIRECT(nfl_game_result),MATCH(E$1,INDIRECT(nfl_game_result_header),0),FALSE)),"error")</f>
        <v>-7</v>
      </c>
      <c r="F1076" s="23" t="str">
        <f ca="1">IFERROR(IF(ISBLANK(VLOOKUP($B1076,INDIRECT(nfl_game_result),MATCH(F$1,INDIRECT(nfl_game_result_header),0),FALSE)),"",VLOOKUP($B1076,INDIRECT(nfl_game_result),MATCH(F$1,INDIRECT(nfl_game_result_header),0),FALSE)),"error")</f>
        <v/>
      </c>
      <c r="G1076" s="23" t="str">
        <f ca="1">IFERROR(IF(ISBLANK(VLOOKUP($B1076,INDIRECT(nfl_game_result),MATCH(G$1,INDIRECT(nfl_game_result_header),0),FALSE)),"",VLOOKUP($B1076,INDIRECT(nfl_game_result),MATCH(G$1,INDIRECT(nfl_game_result_header),0),FALSE)),"error")</f>
        <v/>
      </c>
      <c r="H1076">
        <f ca="1">IFERROR(IF(ISBLANK(VLOOKUP($B1076,INDIRECT(nfl_game_result),MATCH(H$1,INDIRECT(nfl_game_result_header),0),FALSE)),"",VLOOKUP($B1076,INDIRECT(nfl_game_result),MATCH(H$1,INDIRECT(nfl_game_result_header),0),FALSE)),"error")</f>
        <v>43</v>
      </c>
      <c r="I1076">
        <f ca="1">IFERROR(IF(ISBLANK(VLOOKUP($B1076,INDIRECT(nfl_game_result),MATCH(I$1,INDIRECT(nfl_game_result_header),0),FALSE)),"",VLOOKUP($B1076,INDIRECT(nfl_game_result),MATCH(I$1,INDIRECT(nfl_game_result_header),0),FALSE)),"error")</f>
        <v>22</v>
      </c>
      <c r="J1076" t="str">
        <f ca="1">IFERROR(IF(ISBLANK(VLOOKUP($B1076,INDIRECT(nfl_game_result),MATCH(J$1,INDIRECT(nfl_game_result_header),0),FALSE)),"",VLOOKUP($B1076,INDIRECT(nfl_game_result),MATCH(J$1,INDIRECT(nfl_game_result_header),0),FALSE)),"error")</f>
        <v>NWE</v>
      </c>
      <c r="K1076" t="str">
        <f ca="1">IFERROR(IF(ISBLANK(VLOOKUP($B1076,INDIRECT(nfl_game_result),MATCH(K$1,INDIRECT(nfl_game_result_header),0),FALSE)),"",VLOOKUP($B1076,INDIRECT(nfl_game_result),MATCH(K$1,INDIRECT(nfl_game_result_header),0),FALSE)),"error")</f>
        <v>NWE</v>
      </c>
      <c r="L1076" s="23" t="str">
        <f ca="1">IFERROR(IF(ISBLANK(VLOOKUP($B1076,INDIRECT(nfl_game_result),MATCH(L$1,INDIRECT(nfl_game_result_header),0),FALSE)),"",VLOOKUP($B1076,INDIRECT(nfl_game_result),MATCH(L$1,INDIRECT(nfl_game_result_header),0),FALSE)),"error")</f>
        <v/>
      </c>
      <c r="M1076" t="s">
        <v>18</v>
      </c>
      <c r="O1076" t="s">
        <v>332</v>
      </c>
      <c r="Q1076" t="s">
        <v>332</v>
      </c>
      <c r="V1076" s="23" t="s">
        <v>416</v>
      </c>
      <c r="W1076">
        <f ca="1">VALUE(LEFT(C1076, 4))</f>
        <v>2013</v>
      </c>
      <c r="X1076">
        <f ca="1">VALUE(MID(C1076,6,FIND("_",C1076,6)-6))</f>
        <v>19</v>
      </c>
      <c r="Y1076">
        <f ca="1">IF(NOT(OR(ISBLANK(D1076),ISBLANK(E1076),D1076="",E1076="")),D1076-E1076,"")</f>
        <v>0</v>
      </c>
      <c r="Z1076" t="str">
        <f ca="1">IF(OR(NOT(ISNUMBER(D1076)),ISBLANK(D1076),D1076="",ISBLANK(N1076)),"",ABS(D1076-N1076))</f>
        <v/>
      </c>
      <c r="AA1076">
        <f ca="1">IF(OR(ISBLANK(J1076),ISBLANK(O1076),J1076="",O1076=""),"",IF(J1076=O1076,1,0))</f>
        <v>1</v>
      </c>
      <c r="AB1076">
        <f ca="1">IF(OR(ISBLANK(K1076),ISBLANK(Q1076),K1076="",Q1076=""),"",IF(K1076=Q1076,1,0))</f>
        <v>1</v>
      </c>
      <c r="AC1076" s="23" t="str">
        <f t="shared" ca="1" si="16"/>
        <v/>
      </c>
    </row>
    <row r="1077" spans="1:29" x14ac:dyDescent="0.25">
      <c r="A1077" s="23">
        <v>1076</v>
      </c>
      <c r="B1077">
        <v>530</v>
      </c>
      <c r="C1077" t="str">
        <f ca="1">IFERROR(VLOOKUP($B1077,INDIRECT(nfl_game_result),MATCH(C$1,INDIRECT(nfl_game_result_header),0),FALSE),"error")</f>
        <v>2013_19_NOR@SEA</v>
      </c>
      <c r="D1077">
        <f ca="1">IFERROR(IF(ISBLANK(VLOOKUP($B1077,INDIRECT(nfl_game_result),MATCH(D$1,INDIRECT(nfl_game_result_header),0),FALSE)),"",VLOOKUP($B1077,INDIRECT(nfl_game_result),MATCH(D$1,INDIRECT(nfl_game_result_header),0),FALSE)),"error")</f>
        <v>-7.5</v>
      </c>
      <c r="E1077">
        <f ca="1">IFERROR(IF(ISBLANK(VLOOKUP($B1077,INDIRECT(nfl_game_result),MATCH(E$1,INDIRECT(nfl_game_result_header),0),FALSE)),"",VLOOKUP($B1077,INDIRECT(nfl_game_result),MATCH(E$1,INDIRECT(nfl_game_result_header),0),FALSE)),"error")</f>
        <v>-9</v>
      </c>
      <c r="F1077" s="23" t="str">
        <f ca="1">IFERROR(IF(ISBLANK(VLOOKUP($B1077,INDIRECT(nfl_game_result),MATCH(F$1,INDIRECT(nfl_game_result_header),0),FALSE)),"",VLOOKUP($B1077,INDIRECT(nfl_game_result),MATCH(F$1,INDIRECT(nfl_game_result_header),0),FALSE)),"error")</f>
        <v/>
      </c>
      <c r="G1077" s="23" t="str">
        <f ca="1">IFERROR(IF(ISBLANK(VLOOKUP($B1077,INDIRECT(nfl_game_result),MATCH(G$1,INDIRECT(nfl_game_result_header),0),FALSE)),"",VLOOKUP($B1077,INDIRECT(nfl_game_result),MATCH(G$1,INDIRECT(nfl_game_result_header),0),FALSE)),"error")</f>
        <v/>
      </c>
      <c r="H1077">
        <f ca="1">IFERROR(IF(ISBLANK(VLOOKUP($B1077,INDIRECT(nfl_game_result),MATCH(H$1,INDIRECT(nfl_game_result_header),0),FALSE)),"",VLOOKUP($B1077,INDIRECT(nfl_game_result),MATCH(H$1,INDIRECT(nfl_game_result_header),0),FALSE)),"error")</f>
        <v>23</v>
      </c>
      <c r="I1077">
        <f ca="1">IFERROR(IF(ISBLANK(VLOOKUP($B1077,INDIRECT(nfl_game_result),MATCH(I$1,INDIRECT(nfl_game_result_header),0),FALSE)),"",VLOOKUP($B1077,INDIRECT(nfl_game_result),MATCH(I$1,INDIRECT(nfl_game_result_header),0),FALSE)),"error")</f>
        <v>15</v>
      </c>
      <c r="J1077" t="str">
        <f ca="1">IFERROR(IF(ISBLANK(VLOOKUP($B1077,INDIRECT(nfl_game_result),MATCH(J$1,INDIRECT(nfl_game_result_header),0),FALSE)),"",VLOOKUP($B1077,INDIRECT(nfl_game_result),MATCH(J$1,INDIRECT(nfl_game_result_header),0),FALSE)),"error")</f>
        <v>NOR</v>
      </c>
      <c r="K1077" t="str">
        <f ca="1">IFERROR(IF(ISBLANK(VLOOKUP($B1077,INDIRECT(nfl_game_result),MATCH(K$1,INDIRECT(nfl_game_result_header),0),FALSE)),"",VLOOKUP($B1077,INDIRECT(nfl_game_result),MATCH(K$1,INDIRECT(nfl_game_result_header),0),FALSE)),"error")</f>
        <v>SEA</v>
      </c>
      <c r="L1077" s="23" t="str">
        <f ca="1">IFERROR(IF(ISBLANK(VLOOKUP($B1077,INDIRECT(nfl_game_result),MATCH(L$1,INDIRECT(nfl_game_result_header),0),FALSE)),"",VLOOKUP($B1077,INDIRECT(nfl_game_result),MATCH(L$1,INDIRECT(nfl_game_result_header),0),FALSE)),"error")</f>
        <v/>
      </c>
      <c r="M1077" t="s">
        <v>18</v>
      </c>
      <c r="O1077" t="s">
        <v>89</v>
      </c>
      <c r="Q1077" t="s">
        <v>89</v>
      </c>
      <c r="V1077" s="23" t="s">
        <v>416</v>
      </c>
      <c r="W1077">
        <f ca="1">VALUE(LEFT(C1077, 4))</f>
        <v>2013</v>
      </c>
      <c r="X1077">
        <f ca="1">VALUE(MID(C1077,6,FIND("_",C1077,6)-6))</f>
        <v>19</v>
      </c>
      <c r="Y1077">
        <f ca="1">IF(NOT(OR(ISBLANK(D1077),ISBLANK(E1077),D1077="",E1077="")),D1077-E1077,"")</f>
        <v>1.5</v>
      </c>
      <c r="Z1077" t="str">
        <f ca="1">IF(OR(NOT(ISNUMBER(D1077)),ISBLANK(D1077),D1077="",ISBLANK(N1077)),"",ABS(D1077-N1077))</f>
        <v/>
      </c>
      <c r="AA1077">
        <f ca="1">IF(OR(ISBLANK(J1077),ISBLANK(O1077),J1077="",O1077=""),"",IF(J1077=O1077,1,0))</f>
        <v>0</v>
      </c>
      <c r="AB1077">
        <f ca="1">IF(OR(ISBLANK(K1077),ISBLANK(Q1077),K1077="",Q1077=""),"",IF(K1077=Q1077,1,0))</f>
        <v>1</v>
      </c>
      <c r="AC1077" s="23" t="str">
        <f t="shared" ca="1" si="16"/>
        <v/>
      </c>
    </row>
    <row r="1078" spans="1:29" x14ac:dyDescent="0.25">
      <c r="A1078" s="23">
        <v>1077</v>
      </c>
      <c r="B1078">
        <v>531</v>
      </c>
      <c r="C1078" t="str">
        <f ca="1">IFERROR(VLOOKUP($B1078,INDIRECT(nfl_game_result),MATCH(C$1,INDIRECT(nfl_game_result_header),0),FALSE),"error")</f>
        <v>2013_19_SFO@CAR</v>
      </c>
      <c r="D1078">
        <f ca="1">IFERROR(IF(ISBLANK(VLOOKUP($B1078,INDIRECT(nfl_game_result),MATCH(D$1,INDIRECT(nfl_game_result_header),0),FALSE)),"",VLOOKUP($B1078,INDIRECT(nfl_game_result),MATCH(D$1,INDIRECT(nfl_game_result_header),0),FALSE)),"error")</f>
        <v>-1</v>
      </c>
      <c r="E1078">
        <f ca="1">IFERROR(IF(ISBLANK(VLOOKUP($B1078,INDIRECT(nfl_game_result),MATCH(E$1,INDIRECT(nfl_game_result_header),0),FALSE)),"",VLOOKUP($B1078,INDIRECT(nfl_game_result),MATCH(E$1,INDIRECT(nfl_game_result_header),0),FALSE)),"error")</f>
        <v>1.5</v>
      </c>
      <c r="F1078" s="23" t="str">
        <f ca="1">IFERROR(IF(ISBLANK(VLOOKUP($B1078,INDIRECT(nfl_game_result),MATCH(F$1,INDIRECT(nfl_game_result_header),0),FALSE)),"",VLOOKUP($B1078,INDIRECT(nfl_game_result),MATCH(F$1,INDIRECT(nfl_game_result_header),0),FALSE)),"error")</f>
        <v/>
      </c>
      <c r="G1078" s="23" t="str">
        <f ca="1">IFERROR(IF(ISBLANK(VLOOKUP($B1078,INDIRECT(nfl_game_result),MATCH(G$1,INDIRECT(nfl_game_result_header),0),FALSE)),"",VLOOKUP($B1078,INDIRECT(nfl_game_result),MATCH(G$1,INDIRECT(nfl_game_result_header),0),FALSE)),"error")</f>
        <v/>
      </c>
      <c r="H1078">
        <f ca="1">IFERROR(IF(ISBLANK(VLOOKUP($B1078,INDIRECT(nfl_game_result),MATCH(H$1,INDIRECT(nfl_game_result_header),0),FALSE)),"",VLOOKUP($B1078,INDIRECT(nfl_game_result),MATCH(H$1,INDIRECT(nfl_game_result_header),0),FALSE)),"error")</f>
        <v>10</v>
      </c>
      <c r="I1078">
        <f ca="1">IFERROR(IF(ISBLANK(VLOOKUP($B1078,INDIRECT(nfl_game_result),MATCH(I$1,INDIRECT(nfl_game_result_header),0),FALSE)),"",VLOOKUP($B1078,INDIRECT(nfl_game_result),MATCH(I$1,INDIRECT(nfl_game_result_header),0),FALSE)),"error")</f>
        <v>23</v>
      </c>
      <c r="J1078" t="str">
        <f ca="1">IFERROR(IF(ISBLANK(VLOOKUP($B1078,INDIRECT(nfl_game_result),MATCH(J$1,INDIRECT(nfl_game_result_header),0),FALSE)),"",VLOOKUP($B1078,INDIRECT(nfl_game_result),MATCH(J$1,INDIRECT(nfl_game_result_header),0),FALSE)),"error")</f>
        <v>SFO</v>
      </c>
      <c r="K1078" t="str">
        <f ca="1">IFERROR(IF(ISBLANK(VLOOKUP($B1078,INDIRECT(nfl_game_result),MATCH(K$1,INDIRECT(nfl_game_result_header),0),FALSE)),"",VLOOKUP($B1078,INDIRECT(nfl_game_result),MATCH(K$1,INDIRECT(nfl_game_result_header),0),FALSE)),"error")</f>
        <v>SFO</v>
      </c>
      <c r="L1078" s="23" t="str">
        <f ca="1">IFERROR(IF(ISBLANK(VLOOKUP($B1078,INDIRECT(nfl_game_result),MATCH(L$1,INDIRECT(nfl_game_result_header),0),FALSE)),"",VLOOKUP($B1078,INDIRECT(nfl_game_result),MATCH(L$1,INDIRECT(nfl_game_result_header),0),FALSE)),"error")</f>
        <v/>
      </c>
      <c r="M1078" t="s">
        <v>18</v>
      </c>
      <c r="O1078" t="s">
        <v>333</v>
      </c>
      <c r="Q1078" t="s">
        <v>333</v>
      </c>
      <c r="V1078" s="23" t="s">
        <v>416</v>
      </c>
      <c r="W1078">
        <f ca="1">VALUE(LEFT(C1078, 4))</f>
        <v>2013</v>
      </c>
      <c r="X1078">
        <f ca="1">VALUE(MID(C1078,6,FIND("_",C1078,6)-6))</f>
        <v>19</v>
      </c>
      <c r="Y1078">
        <f ca="1">IF(NOT(OR(ISBLANK(D1078),ISBLANK(E1078),D1078="",E1078="")),D1078-E1078,"")</f>
        <v>-2.5</v>
      </c>
      <c r="Z1078" t="str">
        <f ca="1">IF(OR(NOT(ISNUMBER(D1078)),ISBLANK(D1078),D1078="",ISBLANK(N1078)),"",ABS(D1078-N1078))</f>
        <v/>
      </c>
      <c r="AA1078">
        <f ca="1">IF(OR(ISBLANK(J1078),ISBLANK(O1078),J1078="",O1078=""),"",IF(J1078=O1078,1,0))</f>
        <v>1</v>
      </c>
      <c r="AB1078">
        <f ca="1">IF(OR(ISBLANK(K1078),ISBLANK(Q1078),K1078="",Q1078=""),"",IF(K1078=Q1078,1,0))</f>
        <v>1</v>
      </c>
      <c r="AC1078" s="23" t="str">
        <f t="shared" ca="1" si="16"/>
        <v/>
      </c>
    </row>
    <row r="1079" spans="1:29" x14ac:dyDescent="0.25">
      <c r="A1079" s="23">
        <v>1078</v>
      </c>
      <c r="B1079">
        <v>528</v>
      </c>
      <c r="C1079" t="str">
        <f ca="1">IFERROR(VLOOKUP($B1079,INDIRECT(nfl_game_result),MATCH(C$1,INDIRECT(nfl_game_result_header),0),FALSE),"error")</f>
        <v>2013_19_SD@DEN</v>
      </c>
      <c r="D1079">
        <f ca="1">IFERROR(IF(ISBLANK(VLOOKUP($B1079,INDIRECT(nfl_game_result),MATCH(D$1,INDIRECT(nfl_game_result_header),0),FALSE)),"",VLOOKUP($B1079,INDIRECT(nfl_game_result),MATCH(D$1,INDIRECT(nfl_game_result_header),0),FALSE)),"error")</f>
        <v>-9.5</v>
      </c>
      <c r="E1079">
        <f ca="1">IFERROR(IF(ISBLANK(VLOOKUP($B1079,INDIRECT(nfl_game_result),MATCH(E$1,INDIRECT(nfl_game_result_header),0),FALSE)),"",VLOOKUP($B1079,INDIRECT(nfl_game_result),MATCH(E$1,INDIRECT(nfl_game_result_header),0),FALSE)),"error")</f>
        <v>-9</v>
      </c>
      <c r="F1079" s="23" t="str">
        <f ca="1">IFERROR(IF(ISBLANK(VLOOKUP($B1079,INDIRECT(nfl_game_result),MATCH(F$1,INDIRECT(nfl_game_result_header),0),FALSE)),"",VLOOKUP($B1079,INDIRECT(nfl_game_result),MATCH(F$1,INDIRECT(nfl_game_result_header),0),FALSE)),"error")</f>
        <v/>
      </c>
      <c r="G1079" s="23" t="str">
        <f ca="1">IFERROR(IF(ISBLANK(VLOOKUP($B1079,INDIRECT(nfl_game_result),MATCH(G$1,INDIRECT(nfl_game_result_header),0),FALSE)),"",VLOOKUP($B1079,INDIRECT(nfl_game_result),MATCH(G$1,INDIRECT(nfl_game_result_header),0),FALSE)),"error")</f>
        <v/>
      </c>
      <c r="H1079">
        <f ca="1">IFERROR(IF(ISBLANK(VLOOKUP($B1079,INDIRECT(nfl_game_result),MATCH(H$1,INDIRECT(nfl_game_result_header),0),FALSE)),"",VLOOKUP($B1079,INDIRECT(nfl_game_result),MATCH(H$1,INDIRECT(nfl_game_result_header),0),FALSE)),"error")</f>
        <v>24</v>
      </c>
      <c r="I1079">
        <f ca="1">IFERROR(IF(ISBLANK(VLOOKUP($B1079,INDIRECT(nfl_game_result),MATCH(I$1,INDIRECT(nfl_game_result_header),0),FALSE)),"",VLOOKUP($B1079,INDIRECT(nfl_game_result),MATCH(I$1,INDIRECT(nfl_game_result_header),0),FALSE)),"error")</f>
        <v>17</v>
      </c>
      <c r="J1079" t="str">
        <f ca="1">IFERROR(IF(ISBLANK(VLOOKUP($B1079,INDIRECT(nfl_game_result),MATCH(J$1,INDIRECT(nfl_game_result_header),0),FALSE)),"",VLOOKUP($B1079,INDIRECT(nfl_game_result),MATCH(J$1,INDIRECT(nfl_game_result_header),0),FALSE)),"error")</f>
        <v>SD</v>
      </c>
      <c r="K1079" t="str">
        <f ca="1">IFERROR(IF(ISBLANK(VLOOKUP($B1079,INDIRECT(nfl_game_result),MATCH(K$1,INDIRECT(nfl_game_result_header),0),FALSE)),"",VLOOKUP($B1079,INDIRECT(nfl_game_result),MATCH(K$1,INDIRECT(nfl_game_result_header),0),FALSE)),"error")</f>
        <v>DEN</v>
      </c>
      <c r="L1079" s="23" t="str">
        <f ca="1">IFERROR(IF(ISBLANK(VLOOKUP($B1079,INDIRECT(nfl_game_result),MATCH(L$1,INDIRECT(nfl_game_result_header),0),FALSE)),"",VLOOKUP($B1079,INDIRECT(nfl_game_result),MATCH(L$1,INDIRECT(nfl_game_result_header),0),FALSE)),"error")</f>
        <v/>
      </c>
      <c r="M1079" t="s">
        <v>14</v>
      </c>
      <c r="N1079">
        <v>-9.5</v>
      </c>
      <c r="O1079" t="s">
        <v>88</v>
      </c>
      <c r="Q1079" t="s">
        <v>88</v>
      </c>
      <c r="V1079" s="23" t="s">
        <v>416</v>
      </c>
      <c r="W1079">
        <f ca="1">VALUE(LEFT(C1079, 4))</f>
        <v>2013</v>
      </c>
      <c r="X1079">
        <f ca="1">VALUE(MID(C1079,6,FIND("_",C1079,6)-6))</f>
        <v>19</v>
      </c>
      <c r="Y1079">
        <f ca="1">IF(NOT(OR(ISBLANK(D1079),ISBLANK(E1079),D1079="",E1079="")),D1079-E1079,"")</f>
        <v>-0.5</v>
      </c>
      <c r="Z1079">
        <f ca="1">IF(OR(NOT(ISNUMBER(D1079)),ISBLANK(D1079),D1079="",ISBLANK(N1079)),"",ABS(D1079-N1079))</f>
        <v>0</v>
      </c>
      <c r="AA1079">
        <f ca="1">IF(OR(ISBLANK(J1079),ISBLANK(O1079),J1079="",O1079=""),"",IF(J1079=O1079,1,0))</f>
        <v>1</v>
      </c>
      <c r="AB1079">
        <f ca="1">IF(OR(ISBLANK(K1079),ISBLANK(Q1079),K1079="",Q1079=""),"",IF(K1079=Q1079,1,0))</f>
        <v>0</v>
      </c>
      <c r="AC1079" s="23" t="str">
        <f t="shared" ca="1" si="16"/>
        <v/>
      </c>
    </row>
    <row r="1080" spans="1:29" x14ac:dyDescent="0.25">
      <c r="A1080" s="23">
        <v>1079</v>
      </c>
      <c r="B1080">
        <v>529</v>
      </c>
      <c r="C1080" t="str">
        <f ca="1">IFERROR(VLOOKUP($B1080,INDIRECT(nfl_game_result),MATCH(C$1,INDIRECT(nfl_game_result_header),0),FALSE),"error")</f>
        <v>2013_19_IND@NWE</v>
      </c>
      <c r="D1080">
        <f ca="1">IFERROR(IF(ISBLANK(VLOOKUP($B1080,INDIRECT(nfl_game_result),MATCH(D$1,INDIRECT(nfl_game_result_header),0),FALSE)),"",VLOOKUP($B1080,INDIRECT(nfl_game_result),MATCH(D$1,INDIRECT(nfl_game_result_header),0),FALSE)),"error")</f>
        <v>-7</v>
      </c>
      <c r="E1080">
        <f ca="1">IFERROR(IF(ISBLANK(VLOOKUP($B1080,INDIRECT(nfl_game_result),MATCH(E$1,INDIRECT(nfl_game_result_header),0),FALSE)),"",VLOOKUP($B1080,INDIRECT(nfl_game_result),MATCH(E$1,INDIRECT(nfl_game_result_header),0),FALSE)),"error")</f>
        <v>-7</v>
      </c>
      <c r="F1080" s="23" t="str">
        <f ca="1">IFERROR(IF(ISBLANK(VLOOKUP($B1080,INDIRECT(nfl_game_result),MATCH(F$1,INDIRECT(nfl_game_result_header),0),FALSE)),"",VLOOKUP($B1080,INDIRECT(nfl_game_result),MATCH(F$1,INDIRECT(nfl_game_result_header),0),FALSE)),"error")</f>
        <v/>
      </c>
      <c r="G1080" s="23" t="str">
        <f ca="1">IFERROR(IF(ISBLANK(VLOOKUP($B1080,INDIRECT(nfl_game_result),MATCH(G$1,INDIRECT(nfl_game_result_header),0),FALSE)),"",VLOOKUP($B1080,INDIRECT(nfl_game_result),MATCH(G$1,INDIRECT(nfl_game_result_header),0),FALSE)),"error")</f>
        <v/>
      </c>
      <c r="H1080">
        <f ca="1">IFERROR(IF(ISBLANK(VLOOKUP($B1080,INDIRECT(nfl_game_result),MATCH(H$1,INDIRECT(nfl_game_result_header),0),FALSE)),"",VLOOKUP($B1080,INDIRECT(nfl_game_result),MATCH(H$1,INDIRECT(nfl_game_result_header),0),FALSE)),"error")</f>
        <v>43</v>
      </c>
      <c r="I1080">
        <f ca="1">IFERROR(IF(ISBLANK(VLOOKUP($B1080,INDIRECT(nfl_game_result),MATCH(I$1,INDIRECT(nfl_game_result_header),0),FALSE)),"",VLOOKUP($B1080,INDIRECT(nfl_game_result),MATCH(I$1,INDIRECT(nfl_game_result_header),0),FALSE)),"error")</f>
        <v>22</v>
      </c>
      <c r="J1080" t="str">
        <f ca="1">IFERROR(IF(ISBLANK(VLOOKUP($B1080,INDIRECT(nfl_game_result),MATCH(J$1,INDIRECT(nfl_game_result_header),0),FALSE)),"",VLOOKUP($B1080,INDIRECT(nfl_game_result),MATCH(J$1,INDIRECT(nfl_game_result_header),0),FALSE)),"error")</f>
        <v>NWE</v>
      </c>
      <c r="K1080" t="str">
        <f ca="1">IFERROR(IF(ISBLANK(VLOOKUP($B1080,INDIRECT(nfl_game_result),MATCH(K$1,INDIRECT(nfl_game_result_header),0),FALSE)),"",VLOOKUP($B1080,INDIRECT(nfl_game_result),MATCH(K$1,INDIRECT(nfl_game_result_header),0),FALSE)),"error")</f>
        <v>NWE</v>
      </c>
      <c r="L1080" s="23" t="str">
        <f ca="1">IFERROR(IF(ISBLANK(VLOOKUP($B1080,INDIRECT(nfl_game_result),MATCH(L$1,INDIRECT(nfl_game_result_header),0),FALSE)),"",VLOOKUP($B1080,INDIRECT(nfl_game_result),MATCH(L$1,INDIRECT(nfl_game_result_header),0),FALSE)),"error")</f>
        <v/>
      </c>
      <c r="M1080" t="s">
        <v>14</v>
      </c>
      <c r="N1080">
        <v>-7</v>
      </c>
      <c r="O1080" t="s">
        <v>76</v>
      </c>
      <c r="Q1080" t="s">
        <v>332</v>
      </c>
      <c r="V1080" s="23" t="s">
        <v>416</v>
      </c>
      <c r="W1080">
        <f ca="1">VALUE(LEFT(C1080, 4))</f>
        <v>2013</v>
      </c>
      <c r="X1080">
        <f ca="1">VALUE(MID(C1080,6,FIND("_",C1080,6)-6))</f>
        <v>19</v>
      </c>
      <c r="Y1080">
        <f ca="1">IF(NOT(OR(ISBLANK(D1080),ISBLANK(E1080),D1080="",E1080="")),D1080-E1080,"")</f>
        <v>0</v>
      </c>
      <c r="Z1080">
        <f ca="1">IF(OR(NOT(ISNUMBER(D1080)),ISBLANK(D1080),D1080="",ISBLANK(N1080)),"",ABS(D1080-N1080))</f>
        <v>0</v>
      </c>
      <c r="AA1080">
        <f ca="1">IF(OR(ISBLANK(J1080),ISBLANK(O1080),J1080="",O1080=""),"",IF(J1080=O1080,1,0))</f>
        <v>0</v>
      </c>
      <c r="AB1080">
        <f ca="1">IF(OR(ISBLANK(K1080),ISBLANK(Q1080),K1080="",Q1080=""),"",IF(K1080=Q1080,1,0))</f>
        <v>1</v>
      </c>
      <c r="AC1080" s="23" t="str">
        <f t="shared" ca="1" si="16"/>
        <v/>
      </c>
    </row>
    <row r="1081" spans="1:29" x14ac:dyDescent="0.25">
      <c r="A1081" s="23">
        <v>1080</v>
      </c>
      <c r="B1081">
        <v>530</v>
      </c>
      <c r="C1081" t="str">
        <f ca="1">IFERROR(VLOOKUP($B1081,INDIRECT(nfl_game_result),MATCH(C$1,INDIRECT(nfl_game_result_header),0),FALSE),"error")</f>
        <v>2013_19_NOR@SEA</v>
      </c>
      <c r="D1081">
        <f ca="1">IFERROR(IF(ISBLANK(VLOOKUP($B1081,INDIRECT(nfl_game_result),MATCH(D$1,INDIRECT(nfl_game_result_header),0),FALSE)),"",VLOOKUP($B1081,INDIRECT(nfl_game_result),MATCH(D$1,INDIRECT(nfl_game_result_header),0),FALSE)),"error")</f>
        <v>-7.5</v>
      </c>
      <c r="E1081">
        <f ca="1">IFERROR(IF(ISBLANK(VLOOKUP($B1081,INDIRECT(nfl_game_result),MATCH(E$1,INDIRECT(nfl_game_result_header),0),FALSE)),"",VLOOKUP($B1081,INDIRECT(nfl_game_result),MATCH(E$1,INDIRECT(nfl_game_result_header),0),FALSE)),"error")</f>
        <v>-9</v>
      </c>
      <c r="F1081" s="23" t="str">
        <f ca="1">IFERROR(IF(ISBLANK(VLOOKUP($B1081,INDIRECT(nfl_game_result),MATCH(F$1,INDIRECT(nfl_game_result_header),0),FALSE)),"",VLOOKUP($B1081,INDIRECT(nfl_game_result),MATCH(F$1,INDIRECT(nfl_game_result_header),0),FALSE)),"error")</f>
        <v/>
      </c>
      <c r="G1081" s="23" t="str">
        <f ca="1">IFERROR(IF(ISBLANK(VLOOKUP($B1081,INDIRECT(nfl_game_result),MATCH(G$1,INDIRECT(nfl_game_result_header),0),FALSE)),"",VLOOKUP($B1081,INDIRECT(nfl_game_result),MATCH(G$1,INDIRECT(nfl_game_result_header),0),FALSE)),"error")</f>
        <v/>
      </c>
      <c r="H1081">
        <f ca="1">IFERROR(IF(ISBLANK(VLOOKUP($B1081,INDIRECT(nfl_game_result),MATCH(H$1,INDIRECT(nfl_game_result_header),0),FALSE)),"",VLOOKUP($B1081,INDIRECT(nfl_game_result),MATCH(H$1,INDIRECT(nfl_game_result_header),0),FALSE)),"error")</f>
        <v>23</v>
      </c>
      <c r="I1081">
        <f ca="1">IFERROR(IF(ISBLANK(VLOOKUP($B1081,INDIRECT(nfl_game_result),MATCH(I$1,INDIRECT(nfl_game_result_header),0),FALSE)),"",VLOOKUP($B1081,INDIRECT(nfl_game_result),MATCH(I$1,INDIRECT(nfl_game_result_header),0),FALSE)),"error")</f>
        <v>15</v>
      </c>
      <c r="J1081" t="str">
        <f ca="1">IFERROR(IF(ISBLANK(VLOOKUP($B1081,INDIRECT(nfl_game_result),MATCH(J$1,INDIRECT(nfl_game_result_header),0),FALSE)),"",VLOOKUP($B1081,INDIRECT(nfl_game_result),MATCH(J$1,INDIRECT(nfl_game_result_header),0),FALSE)),"error")</f>
        <v>NOR</v>
      </c>
      <c r="K1081" t="str">
        <f ca="1">IFERROR(IF(ISBLANK(VLOOKUP($B1081,INDIRECT(nfl_game_result),MATCH(K$1,INDIRECT(nfl_game_result_header),0),FALSE)),"",VLOOKUP($B1081,INDIRECT(nfl_game_result),MATCH(K$1,INDIRECT(nfl_game_result_header),0),FALSE)),"error")</f>
        <v>SEA</v>
      </c>
      <c r="L1081" s="23" t="str">
        <f ca="1">IFERROR(IF(ISBLANK(VLOOKUP($B1081,INDIRECT(nfl_game_result),MATCH(L$1,INDIRECT(nfl_game_result_header),0),FALSE)),"",VLOOKUP($B1081,INDIRECT(nfl_game_result),MATCH(L$1,INDIRECT(nfl_game_result_header),0),FALSE)),"error")</f>
        <v/>
      </c>
      <c r="M1081" t="s">
        <v>14</v>
      </c>
      <c r="N1081">
        <v>-7</v>
      </c>
      <c r="O1081" t="s">
        <v>335</v>
      </c>
      <c r="Q1081" t="s">
        <v>89</v>
      </c>
      <c r="V1081" s="23" t="s">
        <v>416</v>
      </c>
      <c r="W1081">
        <f ca="1">VALUE(LEFT(C1081, 4))</f>
        <v>2013</v>
      </c>
      <c r="X1081">
        <f ca="1">VALUE(MID(C1081,6,FIND("_",C1081,6)-6))</f>
        <v>19</v>
      </c>
      <c r="Y1081">
        <f ca="1">IF(NOT(OR(ISBLANK(D1081),ISBLANK(E1081),D1081="",E1081="")),D1081-E1081,"")</f>
        <v>1.5</v>
      </c>
      <c r="Z1081">
        <f ca="1">IF(OR(NOT(ISNUMBER(D1081)),ISBLANK(D1081),D1081="",ISBLANK(N1081)),"",ABS(D1081-N1081))</f>
        <v>0.5</v>
      </c>
      <c r="AA1081">
        <f ca="1">IF(OR(ISBLANK(J1081),ISBLANK(O1081),J1081="",O1081=""),"",IF(J1081=O1081,1,0))</f>
        <v>1</v>
      </c>
      <c r="AB1081">
        <f ca="1">IF(OR(ISBLANK(K1081),ISBLANK(Q1081),K1081="",Q1081=""),"",IF(K1081=Q1081,1,0))</f>
        <v>1</v>
      </c>
      <c r="AC1081" s="23" t="str">
        <f t="shared" ca="1" si="16"/>
        <v/>
      </c>
    </row>
    <row r="1082" spans="1:29" x14ac:dyDescent="0.25">
      <c r="A1082" s="23">
        <v>1081</v>
      </c>
      <c r="B1082">
        <v>531</v>
      </c>
      <c r="C1082" t="str">
        <f ca="1">IFERROR(VLOOKUP($B1082,INDIRECT(nfl_game_result),MATCH(C$1,INDIRECT(nfl_game_result_header),0),FALSE),"error")</f>
        <v>2013_19_SFO@CAR</v>
      </c>
      <c r="D1082">
        <f ca="1">IFERROR(IF(ISBLANK(VLOOKUP($B1082,INDIRECT(nfl_game_result),MATCH(D$1,INDIRECT(nfl_game_result_header),0),FALSE)),"",VLOOKUP($B1082,INDIRECT(nfl_game_result),MATCH(D$1,INDIRECT(nfl_game_result_header),0),FALSE)),"error")</f>
        <v>-1</v>
      </c>
      <c r="E1082">
        <f ca="1">IFERROR(IF(ISBLANK(VLOOKUP($B1082,INDIRECT(nfl_game_result),MATCH(E$1,INDIRECT(nfl_game_result_header),0),FALSE)),"",VLOOKUP($B1082,INDIRECT(nfl_game_result),MATCH(E$1,INDIRECT(nfl_game_result_header),0),FALSE)),"error")</f>
        <v>1.5</v>
      </c>
      <c r="F1082" s="23" t="str">
        <f ca="1">IFERROR(IF(ISBLANK(VLOOKUP($B1082,INDIRECT(nfl_game_result),MATCH(F$1,INDIRECT(nfl_game_result_header),0),FALSE)),"",VLOOKUP($B1082,INDIRECT(nfl_game_result),MATCH(F$1,INDIRECT(nfl_game_result_header),0),FALSE)),"error")</f>
        <v/>
      </c>
      <c r="G1082" s="23" t="str">
        <f ca="1">IFERROR(IF(ISBLANK(VLOOKUP($B1082,INDIRECT(nfl_game_result),MATCH(G$1,INDIRECT(nfl_game_result_header),0),FALSE)),"",VLOOKUP($B1082,INDIRECT(nfl_game_result),MATCH(G$1,INDIRECT(nfl_game_result_header),0),FALSE)),"error")</f>
        <v/>
      </c>
      <c r="H1082">
        <f ca="1">IFERROR(IF(ISBLANK(VLOOKUP($B1082,INDIRECT(nfl_game_result),MATCH(H$1,INDIRECT(nfl_game_result_header),0),FALSE)),"",VLOOKUP($B1082,INDIRECT(nfl_game_result),MATCH(H$1,INDIRECT(nfl_game_result_header),0),FALSE)),"error")</f>
        <v>10</v>
      </c>
      <c r="I1082">
        <f ca="1">IFERROR(IF(ISBLANK(VLOOKUP($B1082,INDIRECT(nfl_game_result),MATCH(I$1,INDIRECT(nfl_game_result_header),0),FALSE)),"",VLOOKUP($B1082,INDIRECT(nfl_game_result),MATCH(I$1,INDIRECT(nfl_game_result_header),0),FALSE)),"error")</f>
        <v>23</v>
      </c>
      <c r="J1082" t="str">
        <f ca="1">IFERROR(IF(ISBLANK(VLOOKUP($B1082,INDIRECT(nfl_game_result),MATCH(J$1,INDIRECT(nfl_game_result_header),0),FALSE)),"",VLOOKUP($B1082,INDIRECT(nfl_game_result),MATCH(J$1,INDIRECT(nfl_game_result_header),0),FALSE)),"error")</f>
        <v>SFO</v>
      </c>
      <c r="K1082" t="str">
        <f ca="1">IFERROR(IF(ISBLANK(VLOOKUP($B1082,INDIRECT(nfl_game_result),MATCH(K$1,INDIRECT(nfl_game_result_header),0),FALSE)),"",VLOOKUP($B1082,INDIRECT(nfl_game_result),MATCH(K$1,INDIRECT(nfl_game_result_header),0),FALSE)),"error")</f>
        <v>SFO</v>
      </c>
      <c r="L1082" s="23" t="str">
        <f ca="1">IFERROR(IF(ISBLANK(VLOOKUP($B1082,INDIRECT(nfl_game_result),MATCH(L$1,INDIRECT(nfl_game_result_header),0),FALSE)),"",VLOOKUP($B1082,INDIRECT(nfl_game_result),MATCH(L$1,INDIRECT(nfl_game_result_header),0),FALSE)),"error")</f>
        <v/>
      </c>
      <c r="M1082" t="s">
        <v>14</v>
      </c>
      <c r="N1082">
        <v>2.5</v>
      </c>
      <c r="O1082" t="s">
        <v>333</v>
      </c>
      <c r="Q1082" t="s">
        <v>333</v>
      </c>
      <c r="V1082" s="23" t="s">
        <v>416</v>
      </c>
      <c r="W1082">
        <f ca="1">VALUE(LEFT(C1082, 4))</f>
        <v>2013</v>
      </c>
      <c r="X1082">
        <f ca="1">VALUE(MID(C1082,6,FIND("_",C1082,6)-6))</f>
        <v>19</v>
      </c>
      <c r="Y1082">
        <f ca="1">IF(NOT(OR(ISBLANK(D1082),ISBLANK(E1082),D1082="",E1082="")),D1082-E1082,"")</f>
        <v>-2.5</v>
      </c>
      <c r="Z1082">
        <f ca="1">IF(OR(NOT(ISNUMBER(D1082)),ISBLANK(D1082),D1082="",ISBLANK(N1082)),"",ABS(D1082-N1082))</f>
        <v>3.5</v>
      </c>
      <c r="AA1082">
        <f ca="1">IF(OR(ISBLANK(J1082),ISBLANK(O1082),J1082="",O1082=""),"",IF(J1082=O1082,1,0))</f>
        <v>1</v>
      </c>
      <c r="AB1082">
        <f ca="1">IF(OR(ISBLANK(K1082),ISBLANK(Q1082),K1082="",Q1082=""),"",IF(K1082=Q1082,1,0))</f>
        <v>1</v>
      </c>
      <c r="AC1082" s="23" t="str">
        <f t="shared" ca="1" si="16"/>
        <v/>
      </c>
    </row>
    <row r="1083" spans="1:29" x14ac:dyDescent="0.25">
      <c r="A1083" s="23">
        <v>1082</v>
      </c>
      <c r="B1083">
        <v>532</v>
      </c>
      <c r="C1083" t="str">
        <f ca="1">IFERROR(VLOOKUP($B1083,INDIRECT(nfl_game_result),MATCH(C$1,INDIRECT(nfl_game_result_header),0),FALSE),"error")</f>
        <v>2013_20_NWE@DEN</v>
      </c>
      <c r="D1083">
        <f ca="1">IFERROR(IF(ISBLANK(VLOOKUP($B1083,INDIRECT(nfl_game_result),MATCH(D$1,INDIRECT(nfl_game_result_header),0),FALSE)),"",VLOOKUP($B1083,INDIRECT(nfl_game_result),MATCH(D$1,INDIRECT(nfl_game_result_header),0),FALSE)),"error")</f>
        <v>-5</v>
      </c>
      <c r="E1083">
        <f ca="1">IFERROR(IF(ISBLANK(VLOOKUP($B1083,INDIRECT(nfl_game_result),MATCH(E$1,INDIRECT(nfl_game_result_header),0),FALSE)),"",VLOOKUP($B1083,INDIRECT(nfl_game_result),MATCH(E$1,INDIRECT(nfl_game_result_header),0),FALSE)),"error")</f>
        <v>-5</v>
      </c>
      <c r="F1083" s="23" t="str">
        <f ca="1">IFERROR(IF(ISBLANK(VLOOKUP($B1083,INDIRECT(nfl_game_result),MATCH(F$1,INDIRECT(nfl_game_result_header),0),FALSE)),"",VLOOKUP($B1083,INDIRECT(nfl_game_result),MATCH(F$1,INDIRECT(nfl_game_result_header),0),FALSE)),"error")</f>
        <v/>
      </c>
      <c r="G1083" s="23" t="str">
        <f ca="1">IFERROR(IF(ISBLANK(VLOOKUP($B1083,INDIRECT(nfl_game_result),MATCH(G$1,INDIRECT(nfl_game_result_header),0),FALSE)),"",VLOOKUP($B1083,INDIRECT(nfl_game_result),MATCH(G$1,INDIRECT(nfl_game_result_header),0),FALSE)),"error")</f>
        <v/>
      </c>
      <c r="H1083">
        <f ca="1">IFERROR(IF(ISBLANK(VLOOKUP($B1083,INDIRECT(nfl_game_result),MATCH(H$1,INDIRECT(nfl_game_result_header),0),FALSE)),"",VLOOKUP($B1083,INDIRECT(nfl_game_result),MATCH(H$1,INDIRECT(nfl_game_result_header),0),FALSE)),"error")</f>
        <v>23</v>
      </c>
      <c r="I1083">
        <f ca="1">IFERROR(IF(ISBLANK(VLOOKUP($B1083,INDIRECT(nfl_game_result),MATCH(I$1,INDIRECT(nfl_game_result_header),0),FALSE)),"",VLOOKUP($B1083,INDIRECT(nfl_game_result),MATCH(I$1,INDIRECT(nfl_game_result_header),0),FALSE)),"error")</f>
        <v>17</v>
      </c>
      <c r="J1083" t="str">
        <f ca="1">IFERROR(IF(ISBLANK(VLOOKUP($B1083,INDIRECT(nfl_game_result),MATCH(J$1,INDIRECT(nfl_game_result_header),0),FALSE)),"",VLOOKUP($B1083,INDIRECT(nfl_game_result),MATCH(J$1,INDIRECT(nfl_game_result_header),0),FALSE)),"error")</f>
        <v>DEN</v>
      </c>
      <c r="K1083" t="str">
        <f ca="1">IFERROR(IF(ISBLANK(VLOOKUP($B1083,INDIRECT(nfl_game_result),MATCH(K$1,INDIRECT(nfl_game_result_header),0),FALSE)),"",VLOOKUP($B1083,INDIRECT(nfl_game_result),MATCH(K$1,INDIRECT(nfl_game_result_header),0),FALSE)),"error")</f>
        <v>DEN</v>
      </c>
      <c r="L1083" s="23" t="str">
        <f ca="1">IFERROR(IF(ISBLANK(VLOOKUP($B1083,INDIRECT(nfl_game_result),MATCH(L$1,INDIRECT(nfl_game_result_header),0),FALSE)),"",VLOOKUP($B1083,INDIRECT(nfl_game_result),MATCH(L$1,INDIRECT(nfl_game_result_header),0),FALSE)),"error")</f>
        <v/>
      </c>
      <c r="M1083" t="s">
        <v>16</v>
      </c>
      <c r="N1083">
        <v>-4.5</v>
      </c>
      <c r="O1083" t="s">
        <v>332</v>
      </c>
      <c r="Q1083" t="s">
        <v>332</v>
      </c>
      <c r="V1083" s="23" t="s">
        <v>416</v>
      </c>
      <c r="W1083">
        <f ca="1">VALUE(LEFT(C1083, 4))</f>
        <v>2013</v>
      </c>
      <c r="X1083">
        <f ca="1">VALUE(MID(C1083,6,FIND("_",C1083,6)-6))</f>
        <v>20</v>
      </c>
      <c r="Y1083">
        <f ca="1">IF(NOT(OR(ISBLANK(D1083),ISBLANK(E1083),D1083="",E1083="")),D1083-E1083,"")</f>
        <v>0</v>
      </c>
      <c r="Z1083">
        <f ca="1">IF(OR(NOT(ISNUMBER(D1083)),ISBLANK(D1083),D1083="",ISBLANK(N1083)),"",ABS(D1083-N1083))</f>
        <v>0.5</v>
      </c>
      <c r="AA1083">
        <f ca="1">IF(OR(ISBLANK(J1083),ISBLANK(O1083),J1083="",O1083=""),"",IF(J1083=O1083,1,0))</f>
        <v>0</v>
      </c>
      <c r="AB1083">
        <f ca="1">IF(OR(ISBLANK(K1083),ISBLANK(Q1083),K1083="",Q1083=""),"",IF(K1083=Q1083,1,0))</f>
        <v>0</v>
      </c>
      <c r="AC1083" s="23" t="str">
        <f t="shared" ca="1" si="16"/>
        <v/>
      </c>
    </row>
    <row r="1084" spans="1:29" x14ac:dyDescent="0.25">
      <c r="A1084" s="23">
        <v>1083</v>
      </c>
      <c r="B1084">
        <v>533</v>
      </c>
      <c r="C1084" t="str">
        <f ca="1">IFERROR(VLOOKUP($B1084,INDIRECT(nfl_game_result),MATCH(C$1,INDIRECT(nfl_game_result_header),0),FALSE),"error")</f>
        <v>2013_20_SFO@SEA</v>
      </c>
      <c r="D1084">
        <f ca="1">IFERROR(IF(ISBLANK(VLOOKUP($B1084,INDIRECT(nfl_game_result),MATCH(D$1,INDIRECT(nfl_game_result_header),0),FALSE)),"",VLOOKUP($B1084,INDIRECT(nfl_game_result),MATCH(D$1,INDIRECT(nfl_game_result_header),0),FALSE)),"error")</f>
        <v>-3.5</v>
      </c>
      <c r="E1084">
        <f ca="1">IFERROR(IF(ISBLANK(VLOOKUP($B1084,INDIRECT(nfl_game_result),MATCH(E$1,INDIRECT(nfl_game_result_header),0),FALSE)),"",VLOOKUP($B1084,INDIRECT(nfl_game_result),MATCH(E$1,INDIRECT(nfl_game_result_header),0),FALSE)),"error")</f>
        <v>-3.5</v>
      </c>
      <c r="F1084" s="23" t="str">
        <f ca="1">IFERROR(IF(ISBLANK(VLOOKUP($B1084,INDIRECT(nfl_game_result),MATCH(F$1,INDIRECT(nfl_game_result_header),0),FALSE)),"",VLOOKUP($B1084,INDIRECT(nfl_game_result),MATCH(F$1,INDIRECT(nfl_game_result_header),0),FALSE)),"error")</f>
        <v/>
      </c>
      <c r="G1084" s="23" t="str">
        <f ca="1">IFERROR(IF(ISBLANK(VLOOKUP($B1084,INDIRECT(nfl_game_result),MATCH(G$1,INDIRECT(nfl_game_result_header),0),FALSE)),"",VLOOKUP($B1084,INDIRECT(nfl_game_result),MATCH(G$1,INDIRECT(nfl_game_result_header),0),FALSE)),"error")</f>
        <v/>
      </c>
      <c r="H1084">
        <f ca="1">IFERROR(IF(ISBLANK(VLOOKUP($B1084,INDIRECT(nfl_game_result),MATCH(H$1,INDIRECT(nfl_game_result_header),0),FALSE)),"",VLOOKUP($B1084,INDIRECT(nfl_game_result),MATCH(H$1,INDIRECT(nfl_game_result_header),0),FALSE)),"error")</f>
        <v>26</v>
      </c>
      <c r="I1084">
        <f ca="1">IFERROR(IF(ISBLANK(VLOOKUP($B1084,INDIRECT(nfl_game_result),MATCH(I$1,INDIRECT(nfl_game_result_header),0),FALSE)),"",VLOOKUP($B1084,INDIRECT(nfl_game_result),MATCH(I$1,INDIRECT(nfl_game_result_header),0),FALSE)),"error")</f>
        <v>16</v>
      </c>
      <c r="J1084" t="str">
        <f ca="1">IFERROR(IF(ISBLANK(VLOOKUP($B1084,INDIRECT(nfl_game_result),MATCH(J$1,INDIRECT(nfl_game_result_header),0),FALSE)),"",VLOOKUP($B1084,INDIRECT(nfl_game_result),MATCH(J$1,INDIRECT(nfl_game_result_header),0),FALSE)),"error")</f>
        <v>SEA</v>
      </c>
      <c r="K1084" t="str">
        <f ca="1">IFERROR(IF(ISBLANK(VLOOKUP($B1084,INDIRECT(nfl_game_result),MATCH(K$1,INDIRECT(nfl_game_result_header),0),FALSE)),"",VLOOKUP($B1084,INDIRECT(nfl_game_result),MATCH(K$1,INDIRECT(nfl_game_result_header),0),FALSE)),"error")</f>
        <v>SEA</v>
      </c>
      <c r="L1084" s="23" t="str">
        <f ca="1">IFERROR(IF(ISBLANK(VLOOKUP($B1084,INDIRECT(nfl_game_result),MATCH(L$1,INDIRECT(nfl_game_result_header),0),FALSE)),"",VLOOKUP($B1084,INDIRECT(nfl_game_result),MATCH(L$1,INDIRECT(nfl_game_result_header),0),FALSE)),"error")</f>
        <v/>
      </c>
      <c r="M1084" t="s">
        <v>16</v>
      </c>
      <c r="N1084">
        <v>-4</v>
      </c>
      <c r="O1084" t="s">
        <v>333</v>
      </c>
      <c r="Q1084" t="s">
        <v>333</v>
      </c>
      <c r="V1084" s="23" t="s">
        <v>416</v>
      </c>
      <c r="W1084">
        <f ca="1">VALUE(LEFT(C1084, 4))</f>
        <v>2013</v>
      </c>
      <c r="X1084">
        <f ca="1">VALUE(MID(C1084,6,FIND("_",C1084,6)-6))</f>
        <v>20</v>
      </c>
      <c r="Y1084">
        <f ca="1">IF(NOT(OR(ISBLANK(D1084),ISBLANK(E1084),D1084="",E1084="")),D1084-E1084,"")</f>
        <v>0</v>
      </c>
      <c r="Z1084">
        <f ca="1">IF(OR(NOT(ISNUMBER(D1084)),ISBLANK(D1084),D1084="",ISBLANK(N1084)),"",ABS(D1084-N1084))</f>
        <v>0.5</v>
      </c>
      <c r="AA1084">
        <f ca="1">IF(OR(ISBLANK(J1084),ISBLANK(O1084),J1084="",O1084=""),"",IF(J1084=O1084,1,0))</f>
        <v>0</v>
      </c>
      <c r="AB1084">
        <f ca="1">IF(OR(ISBLANK(K1084),ISBLANK(Q1084),K1084="",Q1084=""),"",IF(K1084=Q1084,1,0))</f>
        <v>0</v>
      </c>
      <c r="AC1084" s="23" t="str">
        <f t="shared" ca="1" si="16"/>
        <v/>
      </c>
    </row>
    <row r="1085" spans="1:29" x14ac:dyDescent="0.25">
      <c r="A1085" s="23">
        <v>1084</v>
      </c>
      <c r="B1085">
        <v>532</v>
      </c>
      <c r="C1085" t="str">
        <f ca="1">IFERROR(VLOOKUP($B1085,INDIRECT(nfl_game_result),MATCH(C$1,INDIRECT(nfl_game_result_header),0),FALSE),"error")</f>
        <v>2013_20_NWE@DEN</v>
      </c>
      <c r="D1085">
        <f ca="1">IFERROR(IF(ISBLANK(VLOOKUP($B1085,INDIRECT(nfl_game_result),MATCH(D$1,INDIRECT(nfl_game_result_header),0),FALSE)),"",VLOOKUP($B1085,INDIRECT(nfl_game_result),MATCH(D$1,INDIRECT(nfl_game_result_header),0),FALSE)),"error")</f>
        <v>-5</v>
      </c>
      <c r="E1085">
        <f ca="1">IFERROR(IF(ISBLANK(VLOOKUP($B1085,INDIRECT(nfl_game_result),MATCH(E$1,INDIRECT(nfl_game_result_header),0),FALSE)),"",VLOOKUP($B1085,INDIRECT(nfl_game_result),MATCH(E$1,INDIRECT(nfl_game_result_header),0),FALSE)),"error")</f>
        <v>-5</v>
      </c>
      <c r="F1085" s="23" t="str">
        <f ca="1">IFERROR(IF(ISBLANK(VLOOKUP($B1085,INDIRECT(nfl_game_result),MATCH(F$1,INDIRECT(nfl_game_result_header),0),FALSE)),"",VLOOKUP($B1085,INDIRECT(nfl_game_result),MATCH(F$1,INDIRECT(nfl_game_result_header),0),FALSE)),"error")</f>
        <v/>
      </c>
      <c r="G1085" s="23" t="str">
        <f ca="1">IFERROR(IF(ISBLANK(VLOOKUP($B1085,INDIRECT(nfl_game_result),MATCH(G$1,INDIRECT(nfl_game_result_header),0),FALSE)),"",VLOOKUP($B1085,INDIRECT(nfl_game_result),MATCH(G$1,INDIRECT(nfl_game_result_header),0),FALSE)),"error")</f>
        <v/>
      </c>
      <c r="H1085">
        <f ca="1">IFERROR(IF(ISBLANK(VLOOKUP($B1085,INDIRECT(nfl_game_result),MATCH(H$1,INDIRECT(nfl_game_result_header),0),FALSE)),"",VLOOKUP($B1085,INDIRECT(nfl_game_result),MATCH(H$1,INDIRECT(nfl_game_result_header),0),FALSE)),"error")</f>
        <v>23</v>
      </c>
      <c r="I1085">
        <f ca="1">IFERROR(IF(ISBLANK(VLOOKUP($B1085,INDIRECT(nfl_game_result),MATCH(I$1,INDIRECT(nfl_game_result_header),0),FALSE)),"",VLOOKUP($B1085,INDIRECT(nfl_game_result),MATCH(I$1,INDIRECT(nfl_game_result_header),0),FALSE)),"error")</f>
        <v>17</v>
      </c>
      <c r="J1085" t="str">
        <f ca="1">IFERROR(IF(ISBLANK(VLOOKUP($B1085,INDIRECT(nfl_game_result),MATCH(J$1,INDIRECT(nfl_game_result_header),0),FALSE)),"",VLOOKUP($B1085,INDIRECT(nfl_game_result),MATCH(J$1,INDIRECT(nfl_game_result_header),0),FALSE)),"error")</f>
        <v>DEN</v>
      </c>
      <c r="K1085" t="str">
        <f ca="1">IFERROR(IF(ISBLANK(VLOOKUP($B1085,INDIRECT(nfl_game_result),MATCH(K$1,INDIRECT(nfl_game_result_header),0),FALSE)),"",VLOOKUP($B1085,INDIRECT(nfl_game_result),MATCH(K$1,INDIRECT(nfl_game_result_header),0),FALSE)),"error")</f>
        <v>DEN</v>
      </c>
      <c r="L1085" s="23" t="str">
        <f ca="1">IFERROR(IF(ISBLANK(VLOOKUP($B1085,INDIRECT(nfl_game_result),MATCH(L$1,INDIRECT(nfl_game_result_header),0),FALSE)),"",VLOOKUP($B1085,INDIRECT(nfl_game_result),MATCH(L$1,INDIRECT(nfl_game_result_header),0),FALSE)),"error")</f>
        <v/>
      </c>
      <c r="M1085" t="s">
        <v>18</v>
      </c>
      <c r="O1085" t="s">
        <v>72</v>
      </c>
      <c r="Q1085" t="s">
        <v>72</v>
      </c>
      <c r="V1085" s="23" t="s">
        <v>416</v>
      </c>
      <c r="W1085">
        <f ca="1">VALUE(LEFT(C1085, 4))</f>
        <v>2013</v>
      </c>
      <c r="X1085">
        <f ca="1">VALUE(MID(C1085,6,FIND("_",C1085,6)-6))</f>
        <v>20</v>
      </c>
      <c r="Y1085">
        <f ca="1">IF(NOT(OR(ISBLANK(D1085),ISBLANK(E1085),D1085="",E1085="")),D1085-E1085,"")</f>
        <v>0</v>
      </c>
      <c r="Z1085" t="str">
        <f ca="1">IF(OR(NOT(ISNUMBER(D1085)),ISBLANK(D1085),D1085="",ISBLANK(N1085)),"",ABS(D1085-N1085))</f>
        <v/>
      </c>
      <c r="AA1085">
        <f ca="1">IF(OR(ISBLANK(J1085),ISBLANK(O1085),J1085="",O1085=""),"",IF(J1085=O1085,1,0))</f>
        <v>1</v>
      </c>
      <c r="AB1085">
        <f ca="1">IF(OR(ISBLANK(K1085),ISBLANK(Q1085),K1085="",Q1085=""),"",IF(K1085=Q1085,1,0))</f>
        <v>1</v>
      </c>
      <c r="AC1085" s="23" t="str">
        <f t="shared" ca="1" si="16"/>
        <v/>
      </c>
    </row>
    <row r="1086" spans="1:29" x14ac:dyDescent="0.25">
      <c r="A1086" s="23">
        <v>1085</v>
      </c>
      <c r="B1086">
        <v>533</v>
      </c>
      <c r="C1086" t="str">
        <f ca="1">IFERROR(VLOOKUP($B1086,INDIRECT(nfl_game_result),MATCH(C$1,INDIRECT(nfl_game_result_header),0),FALSE),"error")</f>
        <v>2013_20_SFO@SEA</v>
      </c>
      <c r="D1086">
        <f ca="1">IFERROR(IF(ISBLANK(VLOOKUP($B1086,INDIRECT(nfl_game_result),MATCH(D$1,INDIRECT(nfl_game_result_header),0),FALSE)),"",VLOOKUP($B1086,INDIRECT(nfl_game_result),MATCH(D$1,INDIRECT(nfl_game_result_header),0),FALSE)),"error")</f>
        <v>-3.5</v>
      </c>
      <c r="E1086">
        <f ca="1">IFERROR(IF(ISBLANK(VLOOKUP($B1086,INDIRECT(nfl_game_result),MATCH(E$1,INDIRECT(nfl_game_result_header),0),FALSE)),"",VLOOKUP($B1086,INDIRECT(nfl_game_result),MATCH(E$1,INDIRECT(nfl_game_result_header),0),FALSE)),"error")</f>
        <v>-3.5</v>
      </c>
      <c r="F1086" s="23" t="str">
        <f ca="1">IFERROR(IF(ISBLANK(VLOOKUP($B1086,INDIRECT(nfl_game_result),MATCH(F$1,INDIRECT(nfl_game_result_header),0),FALSE)),"",VLOOKUP($B1086,INDIRECT(nfl_game_result),MATCH(F$1,INDIRECT(nfl_game_result_header),0),FALSE)),"error")</f>
        <v/>
      </c>
      <c r="G1086" s="23" t="str">
        <f ca="1">IFERROR(IF(ISBLANK(VLOOKUP($B1086,INDIRECT(nfl_game_result),MATCH(G$1,INDIRECT(nfl_game_result_header),0),FALSE)),"",VLOOKUP($B1086,INDIRECT(nfl_game_result),MATCH(G$1,INDIRECT(nfl_game_result_header),0),FALSE)),"error")</f>
        <v/>
      </c>
      <c r="H1086">
        <f ca="1">IFERROR(IF(ISBLANK(VLOOKUP($B1086,INDIRECT(nfl_game_result),MATCH(H$1,INDIRECT(nfl_game_result_header),0),FALSE)),"",VLOOKUP($B1086,INDIRECT(nfl_game_result),MATCH(H$1,INDIRECT(nfl_game_result_header),0),FALSE)),"error")</f>
        <v>26</v>
      </c>
      <c r="I1086">
        <f ca="1">IFERROR(IF(ISBLANK(VLOOKUP($B1086,INDIRECT(nfl_game_result),MATCH(I$1,INDIRECT(nfl_game_result_header),0),FALSE)),"",VLOOKUP($B1086,INDIRECT(nfl_game_result),MATCH(I$1,INDIRECT(nfl_game_result_header),0),FALSE)),"error")</f>
        <v>16</v>
      </c>
      <c r="J1086" t="str">
        <f ca="1">IFERROR(IF(ISBLANK(VLOOKUP($B1086,INDIRECT(nfl_game_result),MATCH(J$1,INDIRECT(nfl_game_result_header),0),FALSE)),"",VLOOKUP($B1086,INDIRECT(nfl_game_result),MATCH(J$1,INDIRECT(nfl_game_result_header),0),FALSE)),"error")</f>
        <v>SEA</v>
      </c>
      <c r="K1086" t="str">
        <f ca="1">IFERROR(IF(ISBLANK(VLOOKUP($B1086,INDIRECT(nfl_game_result),MATCH(K$1,INDIRECT(nfl_game_result_header),0),FALSE)),"",VLOOKUP($B1086,INDIRECT(nfl_game_result),MATCH(K$1,INDIRECT(nfl_game_result_header),0),FALSE)),"error")</f>
        <v>SEA</v>
      </c>
      <c r="L1086" s="23" t="str">
        <f ca="1">IFERROR(IF(ISBLANK(VLOOKUP($B1086,INDIRECT(nfl_game_result),MATCH(L$1,INDIRECT(nfl_game_result_header),0),FALSE)),"",VLOOKUP($B1086,INDIRECT(nfl_game_result),MATCH(L$1,INDIRECT(nfl_game_result_header),0),FALSE)),"error")</f>
        <v/>
      </c>
      <c r="M1086" t="s">
        <v>18</v>
      </c>
      <c r="O1086" t="s">
        <v>333</v>
      </c>
      <c r="Q1086" t="s">
        <v>89</v>
      </c>
      <c r="V1086" s="23" t="s">
        <v>416</v>
      </c>
      <c r="W1086">
        <f ca="1">VALUE(LEFT(C1086, 4))</f>
        <v>2013</v>
      </c>
      <c r="X1086">
        <f ca="1">VALUE(MID(C1086,6,FIND("_",C1086,6)-6))</f>
        <v>20</v>
      </c>
      <c r="Y1086">
        <f ca="1">IF(NOT(OR(ISBLANK(D1086),ISBLANK(E1086),D1086="",E1086="")),D1086-E1086,"")</f>
        <v>0</v>
      </c>
      <c r="Z1086" t="str">
        <f ca="1">IF(OR(NOT(ISNUMBER(D1086)),ISBLANK(D1086),D1086="",ISBLANK(N1086)),"",ABS(D1086-N1086))</f>
        <v/>
      </c>
      <c r="AA1086">
        <f ca="1">IF(OR(ISBLANK(J1086),ISBLANK(O1086),J1086="",O1086=""),"",IF(J1086=O1086,1,0))</f>
        <v>0</v>
      </c>
      <c r="AB1086">
        <f ca="1">IF(OR(ISBLANK(K1086),ISBLANK(Q1086),K1086="",Q1086=""),"",IF(K1086=Q1086,1,0))</f>
        <v>1</v>
      </c>
      <c r="AC1086" s="23" t="str">
        <f t="shared" ca="1" si="16"/>
        <v/>
      </c>
    </row>
    <row r="1087" spans="1:29" x14ac:dyDescent="0.25">
      <c r="A1087" s="23">
        <v>1086</v>
      </c>
      <c r="B1087">
        <v>532</v>
      </c>
      <c r="C1087" t="str">
        <f ca="1">IFERROR(VLOOKUP($B1087,INDIRECT(nfl_game_result),MATCH(C$1,INDIRECT(nfl_game_result_header),0),FALSE),"error")</f>
        <v>2013_20_NWE@DEN</v>
      </c>
      <c r="D1087">
        <f ca="1">IFERROR(IF(ISBLANK(VLOOKUP($B1087,INDIRECT(nfl_game_result),MATCH(D$1,INDIRECT(nfl_game_result_header),0),FALSE)),"",VLOOKUP($B1087,INDIRECT(nfl_game_result),MATCH(D$1,INDIRECT(nfl_game_result_header),0),FALSE)),"error")</f>
        <v>-5</v>
      </c>
      <c r="E1087">
        <f ca="1">IFERROR(IF(ISBLANK(VLOOKUP($B1087,INDIRECT(nfl_game_result),MATCH(E$1,INDIRECT(nfl_game_result_header),0),FALSE)),"",VLOOKUP($B1087,INDIRECT(nfl_game_result),MATCH(E$1,INDIRECT(nfl_game_result_header),0),FALSE)),"error")</f>
        <v>-5</v>
      </c>
      <c r="F1087" s="23" t="str">
        <f ca="1">IFERROR(IF(ISBLANK(VLOOKUP($B1087,INDIRECT(nfl_game_result),MATCH(F$1,INDIRECT(nfl_game_result_header),0),FALSE)),"",VLOOKUP($B1087,INDIRECT(nfl_game_result),MATCH(F$1,INDIRECT(nfl_game_result_header),0),FALSE)),"error")</f>
        <v/>
      </c>
      <c r="G1087" s="23" t="str">
        <f ca="1">IFERROR(IF(ISBLANK(VLOOKUP($B1087,INDIRECT(nfl_game_result),MATCH(G$1,INDIRECT(nfl_game_result_header),0),FALSE)),"",VLOOKUP($B1087,INDIRECT(nfl_game_result),MATCH(G$1,INDIRECT(nfl_game_result_header),0),FALSE)),"error")</f>
        <v/>
      </c>
      <c r="H1087">
        <f ca="1">IFERROR(IF(ISBLANK(VLOOKUP($B1087,INDIRECT(nfl_game_result),MATCH(H$1,INDIRECT(nfl_game_result_header),0),FALSE)),"",VLOOKUP($B1087,INDIRECT(nfl_game_result),MATCH(H$1,INDIRECT(nfl_game_result_header),0),FALSE)),"error")</f>
        <v>23</v>
      </c>
      <c r="I1087">
        <f ca="1">IFERROR(IF(ISBLANK(VLOOKUP($B1087,INDIRECT(nfl_game_result),MATCH(I$1,INDIRECT(nfl_game_result_header),0),FALSE)),"",VLOOKUP($B1087,INDIRECT(nfl_game_result),MATCH(I$1,INDIRECT(nfl_game_result_header),0),FALSE)),"error")</f>
        <v>17</v>
      </c>
      <c r="J1087" t="str">
        <f ca="1">IFERROR(IF(ISBLANK(VLOOKUP($B1087,INDIRECT(nfl_game_result),MATCH(J$1,INDIRECT(nfl_game_result_header),0),FALSE)),"",VLOOKUP($B1087,INDIRECT(nfl_game_result),MATCH(J$1,INDIRECT(nfl_game_result_header),0),FALSE)),"error")</f>
        <v>DEN</v>
      </c>
      <c r="K1087" t="str">
        <f ca="1">IFERROR(IF(ISBLANK(VLOOKUP($B1087,INDIRECT(nfl_game_result),MATCH(K$1,INDIRECT(nfl_game_result_header),0),FALSE)),"",VLOOKUP($B1087,INDIRECT(nfl_game_result),MATCH(K$1,INDIRECT(nfl_game_result_header),0),FALSE)),"error")</f>
        <v>DEN</v>
      </c>
      <c r="L1087" s="23" t="str">
        <f ca="1">IFERROR(IF(ISBLANK(VLOOKUP($B1087,INDIRECT(nfl_game_result),MATCH(L$1,INDIRECT(nfl_game_result_header),0),FALSE)),"",VLOOKUP($B1087,INDIRECT(nfl_game_result),MATCH(L$1,INDIRECT(nfl_game_result_header),0),FALSE)),"error")</f>
        <v/>
      </c>
      <c r="M1087" t="s">
        <v>14</v>
      </c>
      <c r="N1087">
        <v>-4.5</v>
      </c>
      <c r="O1087" t="s">
        <v>332</v>
      </c>
      <c r="Q1087" t="s">
        <v>72</v>
      </c>
      <c r="V1087" s="23" t="s">
        <v>416</v>
      </c>
      <c r="W1087">
        <f ca="1">VALUE(LEFT(C1087, 4))</f>
        <v>2013</v>
      </c>
      <c r="X1087">
        <f ca="1">VALUE(MID(C1087,6,FIND("_",C1087,6)-6))</f>
        <v>20</v>
      </c>
      <c r="Y1087">
        <f ca="1">IF(NOT(OR(ISBLANK(D1087),ISBLANK(E1087),D1087="",E1087="")),D1087-E1087,"")</f>
        <v>0</v>
      </c>
      <c r="Z1087">
        <f ca="1">IF(OR(NOT(ISNUMBER(D1087)),ISBLANK(D1087),D1087="",ISBLANK(N1087)),"",ABS(D1087-N1087))</f>
        <v>0.5</v>
      </c>
      <c r="AA1087">
        <f ca="1">IF(OR(ISBLANK(J1087),ISBLANK(O1087),J1087="",O1087=""),"",IF(J1087=O1087,1,0))</f>
        <v>0</v>
      </c>
      <c r="AB1087">
        <f ca="1">IF(OR(ISBLANK(K1087),ISBLANK(Q1087),K1087="",Q1087=""),"",IF(K1087=Q1087,1,0))</f>
        <v>1</v>
      </c>
      <c r="AC1087" s="23" t="str">
        <f t="shared" ca="1" si="16"/>
        <v/>
      </c>
    </row>
    <row r="1088" spans="1:29" x14ac:dyDescent="0.25">
      <c r="A1088" s="23">
        <v>1087</v>
      </c>
      <c r="B1088">
        <v>533</v>
      </c>
      <c r="C1088" t="str">
        <f ca="1">IFERROR(VLOOKUP($B1088,INDIRECT(nfl_game_result),MATCH(C$1,INDIRECT(nfl_game_result_header),0),FALSE),"error")</f>
        <v>2013_20_SFO@SEA</v>
      </c>
      <c r="D1088">
        <f ca="1">IFERROR(IF(ISBLANK(VLOOKUP($B1088,INDIRECT(nfl_game_result),MATCH(D$1,INDIRECT(nfl_game_result_header),0),FALSE)),"",VLOOKUP($B1088,INDIRECT(nfl_game_result),MATCH(D$1,INDIRECT(nfl_game_result_header),0),FALSE)),"error")</f>
        <v>-3.5</v>
      </c>
      <c r="E1088">
        <f ca="1">IFERROR(IF(ISBLANK(VLOOKUP($B1088,INDIRECT(nfl_game_result),MATCH(E$1,INDIRECT(nfl_game_result_header),0),FALSE)),"",VLOOKUP($B1088,INDIRECT(nfl_game_result),MATCH(E$1,INDIRECT(nfl_game_result_header),0),FALSE)),"error")</f>
        <v>-3.5</v>
      </c>
      <c r="F1088" s="23" t="str">
        <f ca="1">IFERROR(IF(ISBLANK(VLOOKUP($B1088,INDIRECT(nfl_game_result),MATCH(F$1,INDIRECT(nfl_game_result_header),0),FALSE)),"",VLOOKUP($B1088,INDIRECT(nfl_game_result),MATCH(F$1,INDIRECT(nfl_game_result_header),0),FALSE)),"error")</f>
        <v/>
      </c>
      <c r="G1088" s="23" t="str">
        <f ca="1">IFERROR(IF(ISBLANK(VLOOKUP($B1088,INDIRECT(nfl_game_result),MATCH(G$1,INDIRECT(nfl_game_result_header),0),FALSE)),"",VLOOKUP($B1088,INDIRECT(nfl_game_result),MATCH(G$1,INDIRECT(nfl_game_result_header),0),FALSE)),"error")</f>
        <v/>
      </c>
      <c r="H1088">
        <f ca="1">IFERROR(IF(ISBLANK(VLOOKUP($B1088,INDIRECT(nfl_game_result),MATCH(H$1,INDIRECT(nfl_game_result_header),0),FALSE)),"",VLOOKUP($B1088,INDIRECT(nfl_game_result),MATCH(H$1,INDIRECT(nfl_game_result_header),0),FALSE)),"error")</f>
        <v>26</v>
      </c>
      <c r="I1088">
        <f ca="1">IFERROR(IF(ISBLANK(VLOOKUP($B1088,INDIRECT(nfl_game_result),MATCH(I$1,INDIRECT(nfl_game_result_header),0),FALSE)),"",VLOOKUP($B1088,INDIRECT(nfl_game_result),MATCH(I$1,INDIRECT(nfl_game_result_header),0),FALSE)),"error")</f>
        <v>16</v>
      </c>
      <c r="J1088" t="str">
        <f ca="1">IFERROR(IF(ISBLANK(VLOOKUP($B1088,INDIRECT(nfl_game_result),MATCH(J$1,INDIRECT(nfl_game_result_header),0),FALSE)),"",VLOOKUP($B1088,INDIRECT(nfl_game_result),MATCH(J$1,INDIRECT(nfl_game_result_header),0),FALSE)),"error")</f>
        <v>SEA</v>
      </c>
      <c r="K1088" t="str">
        <f ca="1">IFERROR(IF(ISBLANK(VLOOKUP($B1088,INDIRECT(nfl_game_result),MATCH(K$1,INDIRECT(nfl_game_result_header),0),FALSE)),"",VLOOKUP($B1088,INDIRECT(nfl_game_result),MATCH(K$1,INDIRECT(nfl_game_result_header),0),FALSE)),"error")</f>
        <v>SEA</v>
      </c>
      <c r="L1088" s="23" t="str">
        <f ca="1">IFERROR(IF(ISBLANK(VLOOKUP($B1088,INDIRECT(nfl_game_result),MATCH(L$1,INDIRECT(nfl_game_result_header),0),FALSE)),"",VLOOKUP($B1088,INDIRECT(nfl_game_result),MATCH(L$1,INDIRECT(nfl_game_result_header),0),FALSE)),"error")</f>
        <v/>
      </c>
      <c r="M1088" t="s">
        <v>14</v>
      </c>
      <c r="N1088">
        <v>-5.5</v>
      </c>
      <c r="O1088" t="s">
        <v>89</v>
      </c>
      <c r="Q1088" t="s">
        <v>89</v>
      </c>
      <c r="V1088" s="23" t="s">
        <v>416</v>
      </c>
      <c r="W1088">
        <f ca="1">VALUE(LEFT(C1088, 4))</f>
        <v>2013</v>
      </c>
      <c r="X1088">
        <f ca="1">VALUE(MID(C1088,6,FIND("_",C1088,6)-6))</f>
        <v>20</v>
      </c>
      <c r="Y1088">
        <f ca="1">IF(NOT(OR(ISBLANK(D1088),ISBLANK(E1088),D1088="",E1088="")),D1088-E1088,"")</f>
        <v>0</v>
      </c>
      <c r="Z1088">
        <f ca="1">IF(OR(NOT(ISNUMBER(D1088)),ISBLANK(D1088),D1088="",ISBLANK(N1088)),"",ABS(D1088-N1088))</f>
        <v>2</v>
      </c>
      <c r="AA1088">
        <f ca="1">IF(OR(ISBLANK(J1088),ISBLANK(O1088),J1088="",O1088=""),"",IF(J1088=O1088,1,0))</f>
        <v>1</v>
      </c>
      <c r="AB1088">
        <f ca="1">IF(OR(ISBLANK(K1088),ISBLANK(Q1088),K1088="",Q1088=""),"",IF(K1088=Q1088,1,0))</f>
        <v>1</v>
      </c>
      <c r="AC1088" s="23" t="str">
        <f t="shared" ca="1" si="16"/>
        <v/>
      </c>
    </row>
    <row r="1089" spans="1:29" x14ac:dyDescent="0.25">
      <c r="A1089" s="23">
        <v>1088</v>
      </c>
      <c r="B1089">
        <v>534</v>
      </c>
      <c r="C1089" t="str">
        <f ca="1">IFERROR(VLOOKUP($B1089,INDIRECT(nfl_game_result),MATCH(C$1,INDIRECT(nfl_game_result_header),0),FALSE),"error")</f>
        <v>2013_21_SEA@DEN</v>
      </c>
      <c r="D1089">
        <f ca="1">IFERROR(IF(ISBLANK(VLOOKUP($B1089,INDIRECT(nfl_game_result),MATCH(D$1,INDIRECT(nfl_game_result_header),0),FALSE)),"",VLOOKUP($B1089,INDIRECT(nfl_game_result),MATCH(D$1,INDIRECT(nfl_game_result_header),0),FALSE)),"error")</f>
        <v>0</v>
      </c>
      <c r="E1089">
        <f ca="1">IFERROR(IF(ISBLANK(VLOOKUP($B1089,INDIRECT(nfl_game_result),MATCH(E$1,INDIRECT(nfl_game_result_header),0),FALSE)),"",VLOOKUP($B1089,INDIRECT(nfl_game_result),MATCH(E$1,INDIRECT(nfl_game_result_header),0),FALSE)),"error")</f>
        <v>-2.5</v>
      </c>
      <c r="F1089" s="23" t="str">
        <f ca="1">IFERROR(IF(ISBLANK(VLOOKUP($B1089,INDIRECT(nfl_game_result),MATCH(F$1,INDIRECT(nfl_game_result_header),0),FALSE)),"",VLOOKUP($B1089,INDIRECT(nfl_game_result),MATCH(F$1,INDIRECT(nfl_game_result_header),0),FALSE)),"error")</f>
        <v/>
      </c>
      <c r="G1089" s="23" t="str">
        <f ca="1">IFERROR(IF(ISBLANK(VLOOKUP($B1089,INDIRECT(nfl_game_result),MATCH(G$1,INDIRECT(nfl_game_result_header),0),FALSE)),"",VLOOKUP($B1089,INDIRECT(nfl_game_result),MATCH(G$1,INDIRECT(nfl_game_result_header),0),FALSE)),"error")</f>
        <v/>
      </c>
      <c r="H1089">
        <f ca="1">IFERROR(IF(ISBLANK(VLOOKUP($B1089,INDIRECT(nfl_game_result),MATCH(H$1,INDIRECT(nfl_game_result_header),0),FALSE)),"",VLOOKUP($B1089,INDIRECT(nfl_game_result),MATCH(H$1,INDIRECT(nfl_game_result_header),0),FALSE)),"error")</f>
        <v>8</v>
      </c>
      <c r="I1089">
        <f ca="1">IFERROR(IF(ISBLANK(VLOOKUP($B1089,INDIRECT(nfl_game_result),MATCH(I$1,INDIRECT(nfl_game_result_header),0),FALSE)),"",VLOOKUP($B1089,INDIRECT(nfl_game_result),MATCH(I$1,INDIRECT(nfl_game_result_header),0),FALSE)),"error")</f>
        <v>43</v>
      </c>
      <c r="J1089" t="str">
        <f ca="1">IFERROR(IF(ISBLANK(VLOOKUP($B1089,INDIRECT(nfl_game_result),MATCH(J$1,INDIRECT(nfl_game_result_header),0),FALSE)),"",VLOOKUP($B1089,INDIRECT(nfl_game_result),MATCH(J$1,INDIRECT(nfl_game_result_header),0),FALSE)),"error")</f>
        <v>SEA</v>
      </c>
      <c r="K1089" t="str">
        <f ca="1">IFERROR(IF(ISBLANK(VLOOKUP($B1089,INDIRECT(nfl_game_result),MATCH(K$1,INDIRECT(nfl_game_result_header),0),FALSE)),"",VLOOKUP($B1089,INDIRECT(nfl_game_result),MATCH(K$1,INDIRECT(nfl_game_result_header),0),FALSE)),"error")</f>
        <v>SEA</v>
      </c>
      <c r="L1089" s="23" t="str">
        <f ca="1">IFERROR(IF(ISBLANK(VLOOKUP($B1089,INDIRECT(nfl_game_result),MATCH(L$1,INDIRECT(nfl_game_result_header),0),FALSE)),"",VLOOKUP($B1089,INDIRECT(nfl_game_result),MATCH(L$1,INDIRECT(nfl_game_result_header),0),FALSE)),"error")</f>
        <v/>
      </c>
      <c r="M1089" t="s">
        <v>16</v>
      </c>
      <c r="N1089">
        <v>-1.5</v>
      </c>
      <c r="O1089" t="s">
        <v>89</v>
      </c>
      <c r="Q1089" t="s">
        <v>89</v>
      </c>
      <c r="R1089">
        <v>23</v>
      </c>
      <c r="S1089">
        <v>20</v>
      </c>
      <c r="V1089" s="23" t="s">
        <v>416</v>
      </c>
      <c r="W1089">
        <f ca="1">VALUE(LEFT(C1089, 4))</f>
        <v>2013</v>
      </c>
      <c r="X1089">
        <f ca="1">VALUE(MID(C1089,6,FIND("_",C1089,6)-6))</f>
        <v>21</v>
      </c>
      <c r="Y1089">
        <f ca="1">IF(NOT(OR(ISBLANK(D1089),ISBLANK(E1089),D1089="",E1089="")),D1089-E1089,"")</f>
        <v>2.5</v>
      </c>
      <c r="Z1089">
        <f ca="1">IF(OR(NOT(ISNUMBER(D1089)),ISBLANK(D1089),D1089="",ISBLANK(N1089)),"",ABS(D1089-N1089))</f>
        <v>1.5</v>
      </c>
      <c r="AA1089">
        <f ca="1">IF(OR(ISBLANK(J1089),ISBLANK(O1089),J1089="",O1089=""),"",IF(J1089=O1089,1,0))</f>
        <v>1</v>
      </c>
      <c r="AB1089">
        <f ca="1">IF(OR(ISBLANK(K1089),ISBLANK(Q1089),K1089="",Q1089=""),"",IF(K1089=Q1089,1,0))</f>
        <v>1</v>
      </c>
      <c r="AC1089" s="23" t="str">
        <f t="shared" ca="1" si="16"/>
        <v/>
      </c>
    </row>
    <row r="1090" spans="1:29" x14ac:dyDescent="0.25">
      <c r="A1090" s="23">
        <v>1089</v>
      </c>
      <c r="B1090">
        <v>534</v>
      </c>
      <c r="C1090" t="str">
        <f ca="1">IFERROR(VLOOKUP($B1090,INDIRECT(nfl_game_result),MATCH(C$1,INDIRECT(nfl_game_result_header),0),FALSE),"error")</f>
        <v>2013_21_SEA@DEN</v>
      </c>
      <c r="D1090">
        <f ca="1">IFERROR(IF(ISBLANK(VLOOKUP($B1090,INDIRECT(nfl_game_result),MATCH(D$1,INDIRECT(nfl_game_result_header),0),FALSE)),"",VLOOKUP($B1090,INDIRECT(nfl_game_result),MATCH(D$1,INDIRECT(nfl_game_result_header),0),FALSE)),"error")</f>
        <v>0</v>
      </c>
      <c r="E1090">
        <f ca="1">IFERROR(IF(ISBLANK(VLOOKUP($B1090,INDIRECT(nfl_game_result),MATCH(E$1,INDIRECT(nfl_game_result_header),0),FALSE)),"",VLOOKUP($B1090,INDIRECT(nfl_game_result),MATCH(E$1,INDIRECT(nfl_game_result_header),0),FALSE)),"error")</f>
        <v>-2.5</v>
      </c>
      <c r="F1090" s="23" t="str">
        <f ca="1">IFERROR(IF(ISBLANK(VLOOKUP($B1090,INDIRECT(nfl_game_result),MATCH(F$1,INDIRECT(nfl_game_result_header),0),FALSE)),"",VLOOKUP($B1090,INDIRECT(nfl_game_result),MATCH(F$1,INDIRECT(nfl_game_result_header),0),FALSE)),"error")</f>
        <v/>
      </c>
      <c r="G1090" s="23" t="str">
        <f ca="1">IFERROR(IF(ISBLANK(VLOOKUP($B1090,INDIRECT(nfl_game_result),MATCH(G$1,INDIRECT(nfl_game_result_header),0),FALSE)),"",VLOOKUP($B1090,INDIRECT(nfl_game_result),MATCH(G$1,INDIRECT(nfl_game_result_header),0),FALSE)),"error")</f>
        <v/>
      </c>
      <c r="H1090">
        <f ca="1">IFERROR(IF(ISBLANK(VLOOKUP($B1090,INDIRECT(nfl_game_result),MATCH(H$1,INDIRECT(nfl_game_result_header),0),FALSE)),"",VLOOKUP($B1090,INDIRECT(nfl_game_result),MATCH(H$1,INDIRECT(nfl_game_result_header),0),FALSE)),"error")</f>
        <v>8</v>
      </c>
      <c r="I1090">
        <f ca="1">IFERROR(IF(ISBLANK(VLOOKUP($B1090,INDIRECT(nfl_game_result),MATCH(I$1,INDIRECT(nfl_game_result_header),0),FALSE)),"",VLOOKUP($B1090,INDIRECT(nfl_game_result),MATCH(I$1,INDIRECT(nfl_game_result_header),0),FALSE)),"error")</f>
        <v>43</v>
      </c>
      <c r="J1090" t="str">
        <f ca="1">IFERROR(IF(ISBLANK(VLOOKUP($B1090,INDIRECT(nfl_game_result),MATCH(J$1,INDIRECT(nfl_game_result_header),0),FALSE)),"",VLOOKUP($B1090,INDIRECT(nfl_game_result),MATCH(J$1,INDIRECT(nfl_game_result_header),0),FALSE)),"error")</f>
        <v>SEA</v>
      </c>
      <c r="K1090" t="str">
        <f ca="1">IFERROR(IF(ISBLANK(VLOOKUP($B1090,INDIRECT(nfl_game_result),MATCH(K$1,INDIRECT(nfl_game_result_header),0),FALSE)),"",VLOOKUP($B1090,INDIRECT(nfl_game_result),MATCH(K$1,INDIRECT(nfl_game_result_header),0),FALSE)),"error")</f>
        <v>SEA</v>
      </c>
      <c r="L1090" s="23" t="str">
        <f ca="1">IFERROR(IF(ISBLANK(VLOOKUP($B1090,INDIRECT(nfl_game_result),MATCH(L$1,INDIRECT(nfl_game_result_header),0),FALSE)),"",VLOOKUP($B1090,INDIRECT(nfl_game_result),MATCH(L$1,INDIRECT(nfl_game_result_header),0),FALSE)),"error")</f>
        <v/>
      </c>
      <c r="M1090" t="s">
        <v>18</v>
      </c>
      <c r="O1090" t="s">
        <v>89</v>
      </c>
      <c r="Q1090" t="s">
        <v>89</v>
      </c>
      <c r="R1090">
        <v>23</v>
      </c>
      <c r="S1090">
        <v>17</v>
      </c>
      <c r="V1090" s="23" t="s">
        <v>416</v>
      </c>
      <c r="W1090">
        <f ca="1">VALUE(LEFT(C1090, 4))</f>
        <v>2013</v>
      </c>
      <c r="X1090">
        <f ca="1">VALUE(MID(C1090,6,FIND("_",C1090,6)-6))</f>
        <v>21</v>
      </c>
      <c r="Y1090">
        <f ca="1">IF(NOT(OR(ISBLANK(D1090),ISBLANK(E1090),D1090="",E1090="")),D1090-E1090,"")</f>
        <v>2.5</v>
      </c>
      <c r="Z1090" t="str">
        <f ca="1">IF(OR(NOT(ISNUMBER(D1090)),ISBLANK(D1090),D1090="",ISBLANK(N1090)),"",ABS(D1090-N1090))</f>
        <v/>
      </c>
      <c r="AA1090">
        <f ca="1">IF(OR(ISBLANK(J1090),ISBLANK(O1090),J1090="",O1090=""),"",IF(J1090=O1090,1,0))</f>
        <v>1</v>
      </c>
      <c r="AB1090">
        <f ca="1">IF(OR(ISBLANK(K1090),ISBLANK(Q1090),K1090="",Q1090=""),"",IF(K1090=Q1090,1,0))</f>
        <v>1</v>
      </c>
      <c r="AC1090" s="23" t="str">
        <f t="shared" ca="1" si="16"/>
        <v/>
      </c>
    </row>
    <row r="1091" spans="1:29" x14ac:dyDescent="0.25">
      <c r="A1091" s="23">
        <v>1090</v>
      </c>
      <c r="B1091">
        <v>534</v>
      </c>
      <c r="C1091" t="str">
        <f ca="1">IFERROR(VLOOKUP($B1091,INDIRECT(nfl_game_result),MATCH(C$1,INDIRECT(nfl_game_result_header),0),FALSE),"error")</f>
        <v>2013_21_SEA@DEN</v>
      </c>
      <c r="D1091">
        <f ca="1">IFERROR(IF(ISBLANK(VLOOKUP($B1091,INDIRECT(nfl_game_result),MATCH(D$1,INDIRECT(nfl_game_result_header),0),FALSE)),"",VLOOKUP($B1091,INDIRECT(nfl_game_result),MATCH(D$1,INDIRECT(nfl_game_result_header),0),FALSE)),"error")</f>
        <v>0</v>
      </c>
      <c r="E1091">
        <f ca="1">IFERROR(IF(ISBLANK(VLOOKUP($B1091,INDIRECT(nfl_game_result),MATCH(E$1,INDIRECT(nfl_game_result_header),0),FALSE)),"",VLOOKUP($B1091,INDIRECT(nfl_game_result),MATCH(E$1,INDIRECT(nfl_game_result_header),0),FALSE)),"error")</f>
        <v>-2.5</v>
      </c>
      <c r="F1091" s="23" t="str">
        <f ca="1">IFERROR(IF(ISBLANK(VLOOKUP($B1091,INDIRECT(nfl_game_result),MATCH(F$1,INDIRECT(nfl_game_result_header),0),FALSE)),"",VLOOKUP($B1091,INDIRECT(nfl_game_result),MATCH(F$1,INDIRECT(nfl_game_result_header),0),FALSE)),"error")</f>
        <v/>
      </c>
      <c r="G1091" s="23" t="str">
        <f ca="1">IFERROR(IF(ISBLANK(VLOOKUP($B1091,INDIRECT(nfl_game_result),MATCH(G$1,INDIRECT(nfl_game_result_header),0),FALSE)),"",VLOOKUP($B1091,INDIRECT(nfl_game_result),MATCH(G$1,INDIRECT(nfl_game_result_header),0),FALSE)),"error")</f>
        <v/>
      </c>
      <c r="H1091">
        <f ca="1">IFERROR(IF(ISBLANK(VLOOKUP($B1091,INDIRECT(nfl_game_result),MATCH(H$1,INDIRECT(nfl_game_result_header),0),FALSE)),"",VLOOKUP($B1091,INDIRECT(nfl_game_result),MATCH(H$1,INDIRECT(nfl_game_result_header),0),FALSE)),"error")</f>
        <v>8</v>
      </c>
      <c r="I1091">
        <f ca="1">IFERROR(IF(ISBLANK(VLOOKUP($B1091,INDIRECT(nfl_game_result),MATCH(I$1,INDIRECT(nfl_game_result_header),0),FALSE)),"",VLOOKUP($B1091,INDIRECT(nfl_game_result),MATCH(I$1,INDIRECT(nfl_game_result_header),0),FALSE)),"error")</f>
        <v>43</v>
      </c>
      <c r="J1091" t="str">
        <f ca="1">IFERROR(IF(ISBLANK(VLOOKUP($B1091,INDIRECT(nfl_game_result),MATCH(J$1,INDIRECT(nfl_game_result_header),0),FALSE)),"",VLOOKUP($B1091,INDIRECT(nfl_game_result),MATCH(J$1,INDIRECT(nfl_game_result_header),0),FALSE)),"error")</f>
        <v>SEA</v>
      </c>
      <c r="K1091" t="str">
        <f ca="1">IFERROR(IF(ISBLANK(VLOOKUP($B1091,INDIRECT(nfl_game_result),MATCH(K$1,INDIRECT(nfl_game_result_header),0),FALSE)),"",VLOOKUP($B1091,INDIRECT(nfl_game_result),MATCH(K$1,INDIRECT(nfl_game_result_header),0),FALSE)),"error")</f>
        <v>SEA</v>
      </c>
      <c r="L1091" s="23" t="str">
        <f ca="1">IFERROR(IF(ISBLANK(VLOOKUP($B1091,INDIRECT(nfl_game_result),MATCH(L$1,INDIRECT(nfl_game_result_header),0),FALSE)),"",VLOOKUP($B1091,INDIRECT(nfl_game_result),MATCH(L$1,INDIRECT(nfl_game_result_header),0),FALSE)),"error")</f>
        <v/>
      </c>
      <c r="M1091" t="s">
        <v>14</v>
      </c>
      <c r="N1091">
        <v>1</v>
      </c>
      <c r="O1091" t="s">
        <v>89</v>
      </c>
      <c r="Q1091" t="s">
        <v>89</v>
      </c>
      <c r="R1091">
        <v>24</v>
      </c>
      <c r="S1091">
        <v>20</v>
      </c>
      <c r="V1091" s="23" t="s">
        <v>416</v>
      </c>
      <c r="W1091">
        <f ca="1">VALUE(LEFT(C1091, 4))</f>
        <v>2013</v>
      </c>
      <c r="X1091">
        <f ca="1">VALUE(MID(C1091,6,FIND("_",C1091,6)-6))</f>
        <v>21</v>
      </c>
      <c r="Y1091">
        <f ca="1">IF(NOT(OR(ISBLANK(D1091),ISBLANK(E1091),D1091="",E1091="")),D1091-E1091,"")</f>
        <v>2.5</v>
      </c>
      <c r="Z1091">
        <f ca="1">IF(OR(NOT(ISNUMBER(D1091)),ISBLANK(D1091),D1091="",ISBLANK(N1091)),"",ABS(D1091-N1091))</f>
        <v>1</v>
      </c>
      <c r="AA1091">
        <f ca="1">IF(OR(ISBLANK(J1091),ISBLANK(O1091),J1091="",O1091=""),"",IF(J1091=O1091,1,0))</f>
        <v>1</v>
      </c>
      <c r="AB1091">
        <f ca="1">IF(OR(ISBLANK(K1091),ISBLANK(Q1091),K1091="",Q1091=""),"",IF(K1091=Q1091,1,0))</f>
        <v>1</v>
      </c>
      <c r="AC1091" s="23" t="str">
        <f t="shared" ca="1" si="16"/>
        <v/>
      </c>
    </row>
    <row r="1092" spans="1:29" x14ac:dyDescent="0.25">
      <c r="A1092" s="23">
        <v>1091</v>
      </c>
      <c r="B1092">
        <v>535</v>
      </c>
      <c r="C1092" t="str">
        <f ca="1">IFERROR(VLOOKUP($B1092,INDIRECT(nfl_game_result),MATCH(C$1,INDIRECT(nfl_game_result_header),0),FALSE),"error")</f>
        <v>2014_01_GBY@SEA</v>
      </c>
      <c r="D1092" t="str">
        <f ca="1">IFERROR(IF(ISBLANK(VLOOKUP($B1092,INDIRECT(nfl_game_result),MATCH(D$1,INDIRECT(nfl_game_result_header),0),FALSE)),"",VLOOKUP($B1092,INDIRECT(nfl_game_result),MATCH(D$1,INDIRECT(nfl_game_result_header),0),FALSE)),"error")</f>
        <v/>
      </c>
      <c r="E1092">
        <f ca="1">IFERROR(IF(ISBLANK(VLOOKUP($B1092,INDIRECT(nfl_game_result),MATCH(E$1,INDIRECT(nfl_game_result_header),0),FALSE)),"",VLOOKUP($B1092,INDIRECT(nfl_game_result),MATCH(E$1,INDIRECT(nfl_game_result_header),0),FALSE)),"error")</f>
        <v>-5.5</v>
      </c>
      <c r="F1092" s="23" t="str">
        <f ca="1">IFERROR(IF(ISBLANK(VLOOKUP($B1092,INDIRECT(nfl_game_result),MATCH(F$1,INDIRECT(nfl_game_result_header),0),FALSE)),"",VLOOKUP($B1092,INDIRECT(nfl_game_result),MATCH(F$1,INDIRECT(nfl_game_result_header),0),FALSE)),"error")</f>
        <v/>
      </c>
      <c r="G1092" s="23" t="str">
        <f ca="1">IFERROR(IF(ISBLANK(VLOOKUP($B1092,INDIRECT(nfl_game_result),MATCH(G$1,INDIRECT(nfl_game_result_header),0),FALSE)),"",VLOOKUP($B1092,INDIRECT(nfl_game_result),MATCH(G$1,INDIRECT(nfl_game_result_header),0),FALSE)),"error")</f>
        <v/>
      </c>
      <c r="H1092">
        <f ca="1">IFERROR(IF(ISBLANK(VLOOKUP($B1092,INDIRECT(nfl_game_result),MATCH(H$1,INDIRECT(nfl_game_result_header),0),FALSE)),"",VLOOKUP($B1092,INDIRECT(nfl_game_result),MATCH(H$1,INDIRECT(nfl_game_result_header),0),FALSE)),"error")</f>
        <v>36</v>
      </c>
      <c r="I1092">
        <f ca="1">IFERROR(IF(ISBLANK(VLOOKUP($B1092,INDIRECT(nfl_game_result),MATCH(I$1,INDIRECT(nfl_game_result_header),0),FALSE)),"",VLOOKUP($B1092,INDIRECT(nfl_game_result),MATCH(I$1,INDIRECT(nfl_game_result_header),0),FALSE)),"error")</f>
        <v>16</v>
      </c>
      <c r="J1092" t="str">
        <f ca="1">IFERROR(IF(ISBLANK(VLOOKUP($B1092,INDIRECT(nfl_game_result),MATCH(J$1,INDIRECT(nfl_game_result_header),0),FALSE)),"",VLOOKUP($B1092,INDIRECT(nfl_game_result),MATCH(J$1,INDIRECT(nfl_game_result_header),0),FALSE)),"error")</f>
        <v>SEA</v>
      </c>
      <c r="K1092" t="str">
        <f ca="1">IFERROR(IF(ISBLANK(VLOOKUP($B1092,INDIRECT(nfl_game_result),MATCH(K$1,INDIRECT(nfl_game_result_header),0),FALSE)),"",VLOOKUP($B1092,INDIRECT(nfl_game_result),MATCH(K$1,INDIRECT(nfl_game_result_header),0),FALSE)),"error")</f>
        <v>SEA</v>
      </c>
      <c r="L1092" s="23" t="str">
        <f ca="1">IFERROR(IF(ISBLANK(VLOOKUP($B1092,INDIRECT(nfl_game_result),MATCH(L$1,INDIRECT(nfl_game_result_header),0),FALSE)),"",VLOOKUP($B1092,INDIRECT(nfl_game_result),MATCH(L$1,INDIRECT(nfl_game_result_header),0),FALSE)),"error")</f>
        <v/>
      </c>
      <c r="M1092" t="s">
        <v>16</v>
      </c>
      <c r="N1092">
        <v>-4.5</v>
      </c>
      <c r="O1092" t="s">
        <v>89</v>
      </c>
      <c r="P1092">
        <v>7</v>
      </c>
      <c r="V1092" s="23" t="s">
        <v>416</v>
      </c>
      <c r="W1092">
        <f ca="1">VALUE(LEFT(C1092, 4))</f>
        <v>2014</v>
      </c>
      <c r="X1092">
        <f ca="1">VALUE(MID(C1092,6,FIND("_",C1092,6)-6))</f>
        <v>1</v>
      </c>
      <c r="Y1092" t="str">
        <f ca="1">IF(NOT(OR(ISBLANK(D1092),ISBLANK(E1092),D1092="",E1092="")),D1092-E1092,"")</f>
        <v/>
      </c>
      <c r="Z1092" t="str">
        <f ca="1">IF(OR(NOT(ISNUMBER(D1092)),ISBLANK(D1092),D1092="",ISBLANK(N1092)),"",ABS(D1092-N1092))</f>
        <v/>
      </c>
      <c r="AA1092">
        <f ca="1">IF(OR(ISBLANK(J1092),ISBLANK(O1092),J1092="",O1092=""),"",IF(J1092=O1092,1,0))</f>
        <v>1</v>
      </c>
      <c r="AB1092" t="str">
        <f ca="1">IF(OR(ISBLANK(K1092),ISBLANK(Q1092),K1092="",Q1092=""),"",IF(K1092=Q1092,1,0))</f>
        <v/>
      </c>
      <c r="AC1092" s="23" t="str">
        <f t="shared" ca="1" si="16"/>
        <v/>
      </c>
    </row>
    <row r="1093" spans="1:29" x14ac:dyDescent="0.25">
      <c r="A1093" s="23">
        <v>1092</v>
      </c>
      <c r="B1093">
        <v>536</v>
      </c>
      <c r="C1093" t="str">
        <f ca="1">IFERROR(VLOOKUP($B1093,INDIRECT(nfl_game_result),MATCH(C$1,INDIRECT(nfl_game_result_header),0),FALSE),"error")</f>
        <v>2014_01_NOR@ATL</v>
      </c>
      <c r="D1093" t="str">
        <f ca="1">IFERROR(IF(ISBLANK(VLOOKUP($B1093,INDIRECT(nfl_game_result),MATCH(D$1,INDIRECT(nfl_game_result_header),0),FALSE)),"",VLOOKUP($B1093,INDIRECT(nfl_game_result),MATCH(D$1,INDIRECT(nfl_game_result_header),0),FALSE)),"error")</f>
        <v/>
      </c>
      <c r="E1093">
        <f ca="1">IFERROR(IF(ISBLANK(VLOOKUP($B1093,INDIRECT(nfl_game_result),MATCH(E$1,INDIRECT(nfl_game_result_header),0),FALSE)),"",VLOOKUP($B1093,INDIRECT(nfl_game_result),MATCH(E$1,INDIRECT(nfl_game_result_header),0),FALSE)),"error")</f>
        <v>3</v>
      </c>
      <c r="F1093" s="23" t="str">
        <f ca="1">IFERROR(IF(ISBLANK(VLOOKUP($B1093,INDIRECT(nfl_game_result),MATCH(F$1,INDIRECT(nfl_game_result_header),0),FALSE)),"",VLOOKUP($B1093,INDIRECT(nfl_game_result),MATCH(F$1,INDIRECT(nfl_game_result_header),0),FALSE)),"error")</f>
        <v/>
      </c>
      <c r="G1093" s="23" t="str">
        <f ca="1">IFERROR(IF(ISBLANK(VLOOKUP($B1093,INDIRECT(nfl_game_result),MATCH(G$1,INDIRECT(nfl_game_result_header),0),FALSE)),"",VLOOKUP($B1093,INDIRECT(nfl_game_result),MATCH(G$1,INDIRECT(nfl_game_result_header),0),FALSE)),"error")</f>
        <v/>
      </c>
      <c r="H1093">
        <f ca="1">IFERROR(IF(ISBLANK(VLOOKUP($B1093,INDIRECT(nfl_game_result),MATCH(H$1,INDIRECT(nfl_game_result_header),0),FALSE)),"",VLOOKUP($B1093,INDIRECT(nfl_game_result),MATCH(H$1,INDIRECT(nfl_game_result_header),0),FALSE)),"error")</f>
        <v>37</v>
      </c>
      <c r="I1093">
        <f ca="1">IFERROR(IF(ISBLANK(VLOOKUP($B1093,INDIRECT(nfl_game_result),MATCH(I$1,INDIRECT(nfl_game_result_header),0),FALSE)),"",VLOOKUP($B1093,INDIRECT(nfl_game_result),MATCH(I$1,INDIRECT(nfl_game_result_header),0),FALSE)),"error")</f>
        <v>34</v>
      </c>
      <c r="J1093" t="str">
        <f ca="1">IFERROR(IF(ISBLANK(VLOOKUP($B1093,INDIRECT(nfl_game_result),MATCH(J$1,INDIRECT(nfl_game_result_header),0),FALSE)),"",VLOOKUP($B1093,INDIRECT(nfl_game_result),MATCH(J$1,INDIRECT(nfl_game_result_header),0),FALSE)),"error")</f>
        <v>ATL</v>
      </c>
      <c r="K1093" t="str">
        <f ca="1">IFERROR(IF(ISBLANK(VLOOKUP($B1093,INDIRECT(nfl_game_result),MATCH(K$1,INDIRECT(nfl_game_result_header),0),FALSE)),"",VLOOKUP($B1093,INDIRECT(nfl_game_result),MATCH(K$1,INDIRECT(nfl_game_result_header),0),FALSE)),"error")</f>
        <v>ATL</v>
      </c>
      <c r="L1093" s="23" t="str">
        <f ca="1">IFERROR(IF(ISBLANK(VLOOKUP($B1093,INDIRECT(nfl_game_result),MATCH(L$1,INDIRECT(nfl_game_result_header),0),FALSE)),"",VLOOKUP($B1093,INDIRECT(nfl_game_result),MATCH(L$1,INDIRECT(nfl_game_result_header),0),FALSE)),"error")</f>
        <v/>
      </c>
      <c r="M1093" t="s">
        <v>16</v>
      </c>
      <c r="N1093">
        <v>3</v>
      </c>
      <c r="O1093" t="s">
        <v>335</v>
      </c>
      <c r="P1093">
        <v>4</v>
      </c>
      <c r="V1093" s="23" t="s">
        <v>416</v>
      </c>
      <c r="W1093">
        <f ca="1">VALUE(LEFT(C1093, 4))</f>
        <v>2014</v>
      </c>
      <c r="X1093">
        <f ca="1">VALUE(MID(C1093,6,FIND("_",C1093,6)-6))</f>
        <v>1</v>
      </c>
      <c r="Y1093" t="str">
        <f ca="1">IF(NOT(OR(ISBLANK(D1093),ISBLANK(E1093),D1093="",E1093="")),D1093-E1093,"")</f>
        <v/>
      </c>
      <c r="Z1093" t="str">
        <f ca="1">IF(OR(NOT(ISNUMBER(D1093)),ISBLANK(D1093),D1093="",ISBLANK(N1093)),"",ABS(D1093-N1093))</f>
        <v/>
      </c>
      <c r="AA1093">
        <f ca="1">IF(OR(ISBLANK(J1093),ISBLANK(O1093),J1093="",O1093=""),"",IF(J1093=O1093,1,0))</f>
        <v>0</v>
      </c>
      <c r="AB1093" t="str">
        <f ca="1">IF(OR(ISBLANK(K1093),ISBLANK(Q1093),K1093="",Q1093=""),"",IF(K1093=Q1093,1,0))</f>
        <v/>
      </c>
      <c r="AC1093" s="23" t="str">
        <f t="shared" ca="1" si="16"/>
        <v/>
      </c>
    </row>
    <row r="1094" spans="1:29" x14ac:dyDescent="0.25">
      <c r="A1094" s="23">
        <v>1093</v>
      </c>
      <c r="B1094">
        <v>537</v>
      </c>
      <c r="C1094" t="str">
        <f ca="1">IFERROR(VLOOKUP($B1094,INDIRECT(nfl_game_result),MATCH(C$1,INDIRECT(nfl_game_result_header),0),FALSE),"error")</f>
        <v>2014_01_BUF@CHI</v>
      </c>
      <c r="D1094" t="str">
        <f ca="1">IFERROR(IF(ISBLANK(VLOOKUP($B1094,INDIRECT(nfl_game_result),MATCH(D$1,INDIRECT(nfl_game_result_header),0),FALSE)),"",VLOOKUP($B1094,INDIRECT(nfl_game_result),MATCH(D$1,INDIRECT(nfl_game_result_header),0),FALSE)),"error")</f>
        <v/>
      </c>
      <c r="E1094">
        <f ca="1">IFERROR(IF(ISBLANK(VLOOKUP($B1094,INDIRECT(nfl_game_result),MATCH(E$1,INDIRECT(nfl_game_result_header),0),FALSE)),"",VLOOKUP($B1094,INDIRECT(nfl_game_result),MATCH(E$1,INDIRECT(nfl_game_result_header),0),FALSE)),"error")</f>
        <v>-6.5</v>
      </c>
      <c r="F1094" s="23" t="str">
        <f ca="1">IFERROR(IF(ISBLANK(VLOOKUP($B1094,INDIRECT(nfl_game_result),MATCH(F$1,INDIRECT(nfl_game_result_header),0),FALSE)),"",VLOOKUP($B1094,INDIRECT(nfl_game_result),MATCH(F$1,INDIRECT(nfl_game_result_header),0),FALSE)),"error")</f>
        <v/>
      </c>
      <c r="G1094" s="23" t="str">
        <f ca="1">IFERROR(IF(ISBLANK(VLOOKUP($B1094,INDIRECT(nfl_game_result),MATCH(G$1,INDIRECT(nfl_game_result_header),0),FALSE)),"",VLOOKUP($B1094,INDIRECT(nfl_game_result),MATCH(G$1,INDIRECT(nfl_game_result_header),0),FALSE)),"error")</f>
        <v/>
      </c>
      <c r="H1094">
        <f ca="1">IFERROR(IF(ISBLANK(VLOOKUP($B1094,INDIRECT(nfl_game_result),MATCH(H$1,INDIRECT(nfl_game_result_header),0),FALSE)),"",VLOOKUP($B1094,INDIRECT(nfl_game_result),MATCH(H$1,INDIRECT(nfl_game_result_header),0),FALSE)),"error")</f>
        <v>20</v>
      </c>
      <c r="I1094">
        <f ca="1">IFERROR(IF(ISBLANK(VLOOKUP($B1094,INDIRECT(nfl_game_result),MATCH(I$1,INDIRECT(nfl_game_result_header),0),FALSE)),"",VLOOKUP($B1094,INDIRECT(nfl_game_result),MATCH(I$1,INDIRECT(nfl_game_result_header),0),FALSE)),"error")</f>
        <v>23</v>
      </c>
      <c r="J1094" t="str">
        <f ca="1">IFERROR(IF(ISBLANK(VLOOKUP($B1094,INDIRECT(nfl_game_result),MATCH(J$1,INDIRECT(nfl_game_result_header),0),FALSE)),"",VLOOKUP($B1094,INDIRECT(nfl_game_result),MATCH(J$1,INDIRECT(nfl_game_result_header),0),FALSE)),"error")</f>
        <v>BUF</v>
      </c>
      <c r="K1094" t="str">
        <f ca="1">IFERROR(IF(ISBLANK(VLOOKUP($B1094,INDIRECT(nfl_game_result),MATCH(K$1,INDIRECT(nfl_game_result_header),0),FALSE)),"",VLOOKUP($B1094,INDIRECT(nfl_game_result),MATCH(K$1,INDIRECT(nfl_game_result_header),0),FALSE)),"error")</f>
        <v>BUF</v>
      </c>
      <c r="L1094" s="23" t="str">
        <f ca="1">IFERROR(IF(ISBLANK(VLOOKUP($B1094,INDIRECT(nfl_game_result),MATCH(L$1,INDIRECT(nfl_game_result_header),0),FALSE)),"",VLOOKUP($B1094,INDIRECT(nfl_game_result),MATCH(L$1,INDIRECT(nfl_game_result_header),0),FALSE)),"error")</f>
        <v/>
      </c>
      <c r="M1094" t="s">
        <v>16</v>
      </c>
      <c r="N1094">
        <v>-9</v>
      </c>
      <c r="O1094" t="s">
        <v>68</v>
      </c>
      <c r="P1094">
        <v>6</v>
      </c>
      <c r="V1094" s="23" t="s">
        <v>416</v>
      </c>
      <c r="W1094">
        <f ca="1">VALUE(LEFT(C1094, 4))</f>
        <v>2014</v>
      </c>
      <c r="X1094">
        <f ca="1">VALUE(MID(C1094,6,FIND("_",C1094,6)-6))</f>
        <v>1</v>
      </c>
      <c r="Y1094" t="str">
        <f ca="1">IF(NOT(OR(ISBLANK(D1094),ISBLANK(E1094),D1094="",E1094="")),D1094-E1094,"")</f>
        <v/>
      </c>
      <c r="Z1094" t="str">
        <f ca="1">IF(OR(NOT(ISNUMBER(D1094)),ISBLANK(D1094),D1094="",ISBLANK(N1094)),"",ABS(D1094-N1094))</f>
        <v/>
      </c>
      <c r="AA1094">
        <f ca="1">IF(OR(ISBLANK(J1094),ISBLANK(O1094),J1094="",O1094=""),"",IF(J1094=O1094,1,0))</f>
        <v>0</v>
      </c>
      <c r="AB1094" t="str">
        <f ca="1">IF(OR(ISBLANK(K1094),ISBLANK(Q1094),K1094="",Q1094=""),"",IF(K1094=Q1094,1,0))</f>
        <v/>
      </c>
      <c r="AC1094" s="23" t="str">
        <f t="shared" ca="1" si="16"/>
        <v/>
      </c>
    </row>
    <row r="1095" spans="1:29" x14ac:dyDescent="0.25">
      <c r="A1095" s="23">
        <v>1094</v>
      </c>
      <c r="B1095">
        <v>538</v>
      </c>
      <c r="C1095" t="str">
        <f ca="1">IFERROR(VLOOKUP($B1095,INDIRECT(nfl_game_result),MATCH(C$1,INDIRECT(nfl_game_result_header),0),FALSE),"error")</f>
        <v>2014_01_TEN@KCY</v>
      </c>
      <c r="D1095" t="str">
        <f ca="1">IFERROR(IF(ISBLANK(VLOOKUP($B1095,INDIRECT(nfl_game_result),MATCH(D$1,INDIRECT(nfl_game_result_header),0),FALSE)),"",VLOOKUP($B1095,INDIRECT(nfl_game_result),MATCH(D$1,INDIRECT(nfl_game_result_header),0),FALSE)),"error")</f>
        <v/>
      </c>
      <c r="E1095">
        <f ca="1">IFERROR(IF(ISBLANK(VLOOKUP($B1095,INDIRECT(nfl_game_result),MATCH(E$1,INDIRECT(nfl_game_result_header),0),FALSE)),"",VLOOKUP($B1095,INDIRECT(nfl_game_result),MATCH(E$1,INDIRECT(nfl_game_result_header),0),FALSE)),"error")</f>
        <v>-4.5</v>
      </c>
      <c r="F1095" s="23" t="str">
        <f ca="1">IFERROR(IF(ISBLANK(VLOOKUP($B1095,INDIRECT(nfl_game_result),MATCH(F$1,INDIRECT(nfl_game_result_header),0),FALSE)),"",VLOOKUP($B1095,INDIRECT(nfl_game_result),MATCH(F$1,INDIRECT(nfl_game_result_header),0),FALSE)),"error")</f>
        <v/>
      </c>
      <c r="G1095" s="23" t="str">
        <f ca="1">IFERROR(IF(ISBLANK(VLOOKUP($B1095,INDIRECT(nfl_game_result),MATCH(G$1,INDIRECT(nfl_game_result_header),0),FALSE)),"",VLOOKUP($B1095,INDIRECT(nfl_game_result),MATCH(G$1,INDIRECT(nfl_game_result_header),0),FALSE)),"error")</f>
        <v/>
      </c>
      <c r="H1095">
        <f ca="1">IFERROR(IF(ISBLANK(VLOOKUP($B1095,INDIRECT(nfl_game_result),MATCH(H$1,INDIRECT(nfl_game_result_header),0),FALSE)),"",VLOOKUP($B1095,INDIRECT(nfl_game_result),MATCH(H$1,INDIRECT(nfl_game_result_header),0),FALSE)),"error")</f>
        <v>10</v>
      </c>
      <c r="I1095">
        <f ca="1">IFERROR(IF(ISBLANK(VLOOKUP($B1095,INDIRECT(nfl_game_result),MATCH(I$1,INDIRECT(nfl_game_result_header),0),FALSE)),"",VLOOKUP($B1095,INDIRECT(nfl_game_result),MATCH(I$1,INDIRECT(nfl_game_result_header),0),FALSE)),"error")</f>
        <v>26</v>
      </c>
      <c r="J1095" t="str">
        <f ca="1">IFERROR(IF(ISBLANK(VLOOKUP($B1095,INDIRECT(nfl_game_result),MATCH(J$1,INDIRECT(nfl_game_result_header),0),FALSE)),"",VLOOKUP($B1095,INDIRECT(nfl_game_result),MATCH(J$1,INDIRECT(nfl_game_result_header),0),FALSE)),"error")</f>
        <v>TEN</v>
      </c>
      <c r="K1095" t="str">
        <f ca="1">IFERROR(IF(ISBLANK(VLOOKUP($B1095,INDIRECT(nfl_game_result),MATCH(K$1,INDIRECT(nfl_game_result_header),0),FALSE)),"",VLOOKUP($B1095,INDIRECT(nfl_game_result),MATCH(K$1,INDIRECT(nfl_game_result_header),0),FALSE)),"error")</f>
        <v>TEN</v>
      </c>
      <c r="L1095" s="23" t="str">
        <f ca="1">IFERROR(IF(ISBLANK(VLOOKUP($B1095,INDIRECT(nfl_game_result),MATCH(L$1,INDIRECT(nfl_game_result_header),0),FALSE)),"",VLOOKUP($B1095,INDIRECT(nfl_game_result),MATCH(L$1,INDIRECT(nfl_game_result_header),0),FALSE)),"error")</f>
        <v/>
      </c>
      <c r="M1095" t="s">
        <v>16</v>
      </c>
      <c r="N1095">
        <v>-6</v>
      </c>
      <c r="O1095" t="s">
        <v>93</v>
      </c>
      <c r="P1095">
        <v>15</v>
      </c>
      <c r="V1095" s="23" t="s">
        <v>416</v>
      </c>
      <c r="W1095">
        <f ca="1">VALUE(LEFT(C1095, 4))</f>
        <v>2014</v>
      </c>
      <c r="X1095">
        <f ca="1">VALUE(MID(C1095,6,FIND("_",C1095,6)-6))</f>
        <v>1</v>
      </c>
      <c r="Y1095" t="str">
        <f ca="1">IF(NOT(OR(ISBLANK(D1095),ISBLANK(E1095),D1095="",E1095="")),D1095-E1095,"")</f>
        <v/>
      </c>
      <c r="Z1095" t="str">
        <f ca="1">IF(OR(NOT(ISNUMBER(D1095)),ISBLANK(D1095),D1095="",ISBLANK(N1095)),"",ABS(D1095-N1095))</f>
        <v/>
      </c>
      <c r="AA1095">
        <f ca="1">IF(OR(ISBLANK(J1095),ISBLANK(O1095),J1095="",O1095=""),"",IF(J1095=O1095,1,0))</f>
        <v>1</v>
      </c>
      <c r="AB1095" t="str">
        <f ca="1">IF(OR(ISBLANK(K1095),ISBLANK(Q1095),K1095="",Q1095=""),"",IF(K1095=Q1095,1,0))</f>
        <v/>
      </c>
      <c r="AC1095" s="23" t="str">
        <f t="shared" ca="1" si="16"/>
        <v/>
      </c>
    </row>
    <row r="1096" spans="1:29" x14ac:dyDescent="0.25">
      <c r="A1096" s="23">
        <v>1095</v>
      </c>
      <c r="B1096">
        <v>539</v>
      </c>
      <c r="C1096" t="str">
        <f ca="1">IFERROR(VLOOKUP($B1096,INDIRECT(nfl_game_result),MATCH(C$1,INDIRECT(nfl_game_result_header),0),FALSE),"error")</f>
        <v>2014_01_MIN@STL</v>
      </c>
      <c r="D1096" t="str">
        <f ca="1">IFERROR(IF(ISBLANK(VLOOKUP($B1096,INDIRECT(nfl_game_result),MATCH(D$1,INDIRECT(nfl_game_result_header),0),FALSE)),"",VLOOKUP($B1096,INDIRECT(nfl_game_result),MATCH(D$1,INDIRECT(nfl_game_result_header),0),FALSE)),"error")</f>
        <v/>
      </c>
      <c r="E1096">
        <f ca="1">IFERROR(IF(ISBLANK(VLOOKUP($B1096,INDIRECT(nfl_game_result),MATCH(E$1,INDIRECT(nfl_game_result_header),0),FALSE)),"",VLOOKUP($B1096,INDIRECT(nfl_game_result),MATCH(E$1,INDIRECT(nfl_game_result_header),0),FALSE)),"error")</f>
        <v>-4</v>
      </c>
      <c r="F1096" s="23" t="str">
        <f ca="1">IFERROR(IF(ISBLANK(VLOOKUP($B1096,INDIRECT(nfl_game_result),MATCH(F$1,INDIRECT(nfl_game_result_header),0),FALSE)),"",VLOOKUP($B1096,INDIRECT(nfl_game_result),MATCH(F$1,INDIRECT(nfl_game_result_header),0),FALSE)),"error")</f>
        <v/>
      </c>
      <c r="G1096" s="23" t="str">
        <f ca="1">IFERROR(IF(ISBLANK(VLOOKUP($B1096,INDIRECT(nfl_game_result),MATCH(G$1,INDIRECT(nfl_game_result_header),0),FALSE)),"",VLOOKUP($B1096,INDIRECT(nfl_game_result),MATCH(G$1,INDIRECT(nfl_game_result_header),0),FALSE)),"error")</f>
        <v/>
      </c>
      <c r="H1096">
        <f ca="1">IFERROR(IF(ISBLANK(VLOOKUP($B1096,INDIRECT(nfl_game_result),MATCH(H$1,INDIRECT(nfl_game_result_header),0),FALSE)),"",VLOOKUP($B1096,INDIRECT(nfl_game_result),MATCH(H$1,INDIRECT(nfl_game_result_header),0),FALSE)),"error")</f>
        <v>6</v>
      </c>
      <c r="I1096">
        <f ca="1">IFERROR(IF(ISBLANK(VLOOKUP($B1096,INDIRECT(nfl_game_result),MATCH(I$1,INDIRECT(nfl_game_result_header),0),FALSE)),"",VLOOKUP($B1096,INDIRECT(nfl_game_result),MATCH(I$1,INDIRECT(nfl_game_result_header),0),FALSE)),"error")</f>
        <v>34</v>
      </c>
      <c r="J1096" t="str">
        <f ca="1">IFERROR(IF(ISBLANK(VLOOKUP($B1096,INDIRECT(nfl_game_result),MATCH(J$1,INDIRECT(nfl_game_result_header),0),FALSE)),"",VLOOKUP($B1096,INDIRECT(nfl_game_result),MATCH(J$1,INDIRECT(nfl_game_result_header),0),FALSE)),"error")</f>
        <v>MIN</v>
      </c>
      <c r="K1096" t="str">
        <f ca="1">IFERROR(IF(ISBLANK(VLOOKUP($B1096,INDIRECT(nfl_game_result),MATCH(K$1,INDIRECT(nfl_game_result_header),0),FALSE)),"",VLOOKUP($B1096,INDIRECT(nfl_game_result),MATCH(K$1,INDIRECT(nfl_game_result_header),0),FALSE)),"error")</f>
        <v>MIN</v>
      </c>
      <c r="L1096" s="23" t="str">
        <f ca="1">IFERROR(IF(ISBLANK(VLOOKUP($B1096,INDIRECT(nfl_game_result),MATCH(L$1,INDIRECT(nfl_game_result_header),0),FALSE)),"",VLOOKUP($B1096,INDIRECT(nfl_game_result),MATCH(L$1,INDIRECT(nfl_game_result_header),0),FALSE)),"error")</f>
        <v/>
      </c>
      <c r="M1096" t="s">
        <v>16</v>
      </c>
      <c r="N1096">
        <v>-2.5</v>
      </c>
      <c r="O1096" t="s">
        <v>80</v>
      </c>
      <c r="P1096">
        <v>9</v>
      </c>
      <c r="V1096" s="23" t="s">
        <v>416</v>
      </c>
      <c r="W1096">
        <f ca="1">VALUE(LEFT(C1096, 4))</f>
        <v>2014</v>
      </c>
      <c r="X1096">
        <f ca="1">VALUE(MID(C1096,6,FIND("_",C1096,6)-6))</f>
        <v>1</v>
      </c>
      <c r="Y1096" t="str">
        <f ca="1">IF(NOT(OR(ISBLANK(D1096),ISBLANK(E1096),D1096="",E1096="")),D1096-E1096,"")</f>
        <v/>
      </c>
      <c r="Z1096" t="str">
        <f ca="1">IF(OR(NOT(ISNUMBER(D1096)),ISBLANK(D1096),D1096="",ISBLANK(N1096)),"",ABS(D1096-N1096))</f>
        <v/>
      </c>
      <c r="AA1096">
        <f ca="1">IF(OR(ISBLANK(J1096),ISBLANK(O1096),J1096="",O1096=""),"",IF(J1096=O1096,1,0))</f>
        <v>1</v>
      </c>
      <c r="AB1096" t="str">
        <f ca="1">IF(OR(ISBLANK(K1096),ISBLANK(Q1096),K1096="",Q1096=""),"",IF(K1096=Q1096,1,0))</f>
        <v/>
      </c>
      <c r="AC1096" s="23" t="str">
        <f t="shared" ca="1" si="16"/>
        <v/>
      </c>
    </row>
    <row r="1097" spans="1:29" x14ac:dyDescent="0.25">
      <c r="A1097" s="23">
        <v>1096</v>
      </c>
      <c r="B1097">
        <v>540</v>
      </c>
      <c r="C1097" t="str">
        <f ca="1">IFERROR(VLOOKUP($B1097,INDIRECT(nfl_game_result),MATCH(C$1,INDIRECT(nfl_game_result_header),0),FALSE),"error")</f>
        <v>2014_01_NWE@MIA</v>
      </c>
      <c r="D1097" t="str">
        <f ca="1">IFERROR(IF(ISBLANK(VLOOKUP($B1097,INDIRECT(nfl_game_result),MATCH(D$1,INDIRECT(nfl_game_result_header),0),FALSE)),"",VLOOKUP($B1097,INDIRECT(nfl_game_result),MATCH(D$1,INDIRECT(nfl_game_result_header),0),FALSE)),"error")</f>
        <v/>
      </c>
      <c r="E1097">
        <f ca="1">IFERROR(IF(ISBLANK(VLOOKUP($B1097,INDIRECT(nfl_game_result),MATCH(E$1,INDIRECT(nfl_game_result_header),0),FALSE)),"",VLOOKUP($B1097,INDIRECT(nfl_game_result),MATCH(E$1,INDIRECT(nfl_game_result_header),0),FALSE)),"error")</f>
        <v>4.5</v>
      </c>
      <c r="F1097" s="23" t="str">
        <f ca="1">IFERROR(IF(ISBLANK(VLOOKUP($B1097,INDIRECT(nfl_game_result),MATCH(F$1,INDIRECT(nfl_game_result_header),0),FALSE)),"",VLOOKUP($B1097,INDIRECT(nfl_game_result),MATCH(F$1,INDIRECT(nfl_game_result_header),0),FALSE)),"error")</f>
        <v/>
      </c>
      <c r="G1097" s="23" t="str">
        <f ca="1">IFERROR(IF(ISBLANK(VLOOKUP($B1097,INDIRECT(nfl_game_result),MATCH(G$1,INDIRECT(nfl_game_result_header),0),FALSE)),"",VLOOKUP($B1097,INDIRECT(nfl_game_result),MATCH(G$1,INDIRECT(nfl_game_result_header),0),FALSE)),"error")</f>
        <v/>
      </c>
      <c r="H1097">
        <f ca="1">IFERROR(IF(ISBLANK(VLOOKUP($B1097,INDIRECT(nfl_game_result),MATCH(H$1,INDIRECT(nfl_game_result_header),0),FALSE)),"",VLOOKUP($B1097,INDIRECT(nfl_game_result),MATCH(H$1,INDIRECT(nfl_game_result_header),0),FALSE)),"error")</f>
        <v>33</v>
      </c>
      <c r="I1097">
        <f ca="1">IFERROR(IF(ISBLANK(VLOOKUP($B1097,INDIRECT(nfl_game_result),MATCH(I$1,INDIRECT(nfl_game_result_header),0),FALSE)),"",VLOOKUP($B1097,INDIRECT(nfl_game_result),MATCH(I$1,INDIRECT(nfl_game_result_header),0),FALSE)),"error")</f>
        <v>20</v>
      </c>
      <c r="J1097" t="str">
        <f ca="1">IFERROR(IF(ISBLANK(VLOOKUP($B1097,INDIRECT(nfl_game_result),MATCH(J$1,INDIRECT(nfl_game_result_header),0),FALSE)),"",VLOOKUP($B1097,INDIRECT(nfl_game_result),MATCH(J$1,INDIRECT(nfl_game_result_header),0),FALSE)),"error")</f>
        <v>MIA</v>
      </c>
      <c r="K1097" t="str">
        <f ca="1">IFERROR(IF(ISBLANK(VLOOKUP($B1097,INDIRECT(nfl_game_result),MATCH(K$1,INDIRECT(nfl_game_result_header),0),FALSE)),"",VLOOKUP($B1097,INDIRECT(nfl_game_result),MATCH(K$1,INDIRECT(nfl_game_result_header),0),FALSE)),"error")</f>
        <v>MIA</v>
      </c>
      <c r="L1097" s="23" t="str">
        <f ca="1">IFERROR(IF(ISBLANK(VLOOKUP($B1097,INDIRECT(nfl_game_result),MATCH(L$1,INDIRECT(nfl_game_result_header),0),FALSE)),"",VLOOKUP($B1097,INDIRECT(nfl_game_result),MATCH(L$1,INDIRECT(nfl_game_result_header),0),FALSE)),"error")</f>
        <v/>
      </c>
      <c r="M1097" t="s">
        <v>16</v>
      </c>
      <c r="N1097">
        <v>3.5</v>
      </c>
      <c r="O1097" t="s">
        <v>79</v>
      </c>
      <c r="P1097">
        <v>11</v>
      </c>
      <c r="V1097" s="23" t="s">
        <v>416</v>
      </c>
      <c r="W1097">
        <f ca="1">VALUE(LEFT(C1097, 4))</f>
        <v>2014</v>
      </c>
      <c r="X1097">
        <f ca="1">VALUE(MID(C1097,6,FIND("_",C1097,6)-6))</f>
        <v>1</v>
      </c>
      <c r="Y1097" t="str">
        <f ca="1">IF(NOT(OR(ISBLANK(D1097),ISBLANK(E1097),D1097="",E1097="")),D1097-E1097,"")</f>
        <v/>
      </c>
      <c r="Z1097" t="str">
        <f ca="1">IF(OR(NOT(ISNUMBER(D1097)),ISBLANK(D1097),D1097="",ISBLANK(N1097)),"",ABS(D1097-N1097))</f>
        <v/>
      </c>
      <c r="AA1097">
        <f ca="1">IF(OR(ISBLANK(J1097),ISBLANK(O1097),J1097="",O1097=""),"",IF(J1097=O1097,1,0))</f>
        <v>1</v>
      </c>
      <c r="AB1097" t="str">
        <f ca="1">IF(OR(ISBLANK(K1097),ISBLANK(Q1097),K1097="",Q1097=""),"",IF(K1097=Q1097,1,0))</f>
        <v/>
      </c>
      <c r="AC1097" s="23" t="str">
        <f t="shared" ca="1" si="16"/>
        <v/>
      </c>
    </row>
    <row r="1098" spans="1:29" x14ac:dyDescent="0.25">
      <c r="A1098" s="23">
        <v>1097</v>
      </c>
      <c r="B1098">
        <v>541</v>
      </c>
      <c r="C1098" t="str">
        <f ca="1">IFERROR(VLOOKUP($B1098,INDIRECT(nfl_game_result),MATCH(C$1,INDIRECT(nfl_game_result_header),0),FALSE),"error")</f>
        <v>2014_01_OAK@NYJ</v>
      </c>
      <c r="D1098" t="str">
        <f ca="1">IFERROR(IF(ISBLANK(VLOOKUP($B1098,INDIRECT(nfl_game_result),MATCH(D$1,INDIRECT(nfl_game_result_header),0),FALSE)),"",VLOOKUP($B1098,INDIRECT(nfl_game_result),MATCH(D$1,INDIRECT(nfl_game_result_header),0),FALSE)),"error")</f>
        <v/>
      </c>
      <c r="E1098">
        <f ca="1">IFERROR(IF(ISBLANK(VLOOKUP($B1098,INDIRECT(nfl_game_result),MATCH(E$1,INDIRECT(nfl_game_result_header),0),FALSE)),"",VLOOKUP($B1098,INDIRECT(nfl_game_result),MATCH(E$1,INDIRECT(nfl_game_result_header),0),FALSE)),"error")</f>
        <v>-5</v>
      </c>
      <c r="F1098" s="23" t="str">
        <f ca="1">IFERROR(IF(ISBLANK(VLOOKUP($B1098,INDIRECT(nfl_game_result),MATCH(F$1,INDIRECT(nfl_game_result_header),0),FALSE)),"",VLOOKUP($B1098,INDIRECT(nfl_game_result),MATCH(F$1,INDIRECT(nfl_game_result_header),0),FALSE)),"error")</f>
        <v/>
      </c>
      <c r="G1098" s="23" t="str">
        <f ca="1">IFERROR(IF(ISBLANK(VLOOKUP($B1098,INDIRECT(nfl_game_result),MATCH(G$1,INDIRECT(nfl_game_result_header),0),FALSE)),"",VLOOKUP($B1098,INDIRECT(nfl_game_result),MATCH(G$1,INDIRECT(nfl_game_result_header),0),FALSE)),"error")</f>
        <v/>
      </c>
      <c r="H1098">
        <f ca="1">IFERROR(IF(ISBLANK(VLOOKUP($B1098,INDIRECT(nfl_game_result),MATCH(H$1,INDIRECT(nfl_game_result_header),0),FALSE)),"",VLOOKUP($B1098,INDIRECT(nfl_game_result),MATCH(H$1,INDIRECT(nfl_game_result_header),0),FALSE)),"error")</f>
        <v>19</v>
      </c>
      <c r="I1098">
        <f ca="1">IFERROR(IF(ISBLANK(VLOOKUP($B1098,INDIRECT(nfl_game_result),MATCH(I$1,INDIRECT(nfl_game_result_header),0),FALSE)),"",VLOOKUP($B1098,INDIRECT(nfl_game_result),MATCH(I$1,INDIRECT(nfl_game_result_header),0),FALSE)),"error")</f>
        <v>14</v>
      </c>
      <c r="J1098" t="str">
        <f ca="1">IFERROR(IF(ISBLANK(VLOOKUP($B1098,INDIRECT(nfl_game_result),MATCH(J$1,INDIRECT(nfl_game_result_header),0),FALSE)),"",VLOOKUP($B1098,INDIRECT(nfl_game_result),MATCH(J$1,INDIRECT(nfl_game_result_header),0),FALSE)),"error")</f>
        <v>na</v>
      </c>
      <c r="K1098" t="str">
        <f ca="1">IFERROR(IF(ISBLANK(VLOOKUP($B1098,INDIRECT(nfl_game_result),MATCH(K$1,INDIRECT(nfl_game_result_header),0),FALSE)),"",VLOOKUP($B1098,INDIRECT(nfl_game_result),MATCH(K$1,INDIRECT(nfl_game_result_header),0),FALSE)),"error")</f>
        <v>NYJ</v>
      </c>
      <c r="L1098" s="23" t="str">
        <f ca="1">IFERROR(IF(ISBLANK(VLOOKUP($B1098,INDIRECT(nfl_game_result),MATCH(L$1,INDIRECT(nfl_game_result_header),0),FALSE)),"",VLOOKUP($B1098,INDIRECT(nfl_game_result),MATCH(L$1,INDIRECT(nfl_game_result_header),0),FALSE)),"error")</f>
        <v/>
      </c>
      <c r="M1098" t="s">
        <v>16</v>
      </c>
      <c r="N1098">
        <v>-7</v>
      </c>
      <c r="O1098" t="s">
        <v>85</v>
      </c>
      <c r="P1098">
        <v>12</v>
      </c>
      <c r="V1098" s="23" t="s">
        <v>416</v>
      </c>
      <c r="W1098">
        <f ca="1">VALUE(LEFT(C1098, 4))</f>
        <v>2014</v>
      </c>
      <c r="X1098">
        <f ca="1">VALUE(MID(C1098,6,FIND("_",C1098,6)-6))</f>
        <v>1</v>
      </c>
      <c r="Y1098" t="str">
        <f ca="1">IF(NOT(OR(ISBLANK(D1098),ISBLANK(E1098),D1098="",E1098="")),D1098-E1098,"")</f>
        <v/>
      </c>
      <c r="Z1098" t="str">
        <f ca="1">IF(OR(NOT(ISNUMBER(D1098)),ISBLANK(D1098),D1098="",ISBLANK(N1098)),"",ABS(D1098-N1098))</f>
        <v/>
      </c>
      <c r="AA1098">
        <f ca="1">IF(OR(ISBLANK(J1098),ISBLANK(O1098),J1098="",O1098=""),"",IF(J1098=O1098,1,0))</f>
        <v>0</v>
      </c>
      <c r="AB1098" t="str">
        <f ca="1">IF(OR(ISBLANK(K1098),ISBLANK(Q1098),K1098="",Q1098=""),"",IF(K1098=Q1098,1,0))</f>
        <v/>
      </c>
      <c r="AC1098" s="23" t="str">
        <f t="shared" ca="1" si="16"/>
        <v/>
      </c>
    </row>
    <row r="1099" spans="1:29" x14ac:dyDescent="0.25">
      <c r="A1099" s="23">
        <v>1098</v>
      </c>
      <c r="B1099">
        <v>542</v>
      </c>
      <c r="C1099" t="str">
        <f ca="1">IFERROR(VLOOKUP($B1099,INDIRECT(nfl_game_result),MATCH(C$1,INDIRECT(nfl_game_result_header),0),FALSE),"error")</f>
        <v>2014_01_JAX@PHI</v>
      </c>
      <c r="D1099" t="str">
        <f ca="1">IFERROR(IF(ISBLANK(VLOOKUP($B1099,INDIRECT(nfl_game_result),MATCH(D$1,INDIRECT(nfl_game_result_header),0),FALSE)),"",VLOOKUP($B1099,INDIRECT(nfl_game_result),MATCH(D$1,INDIRECT(nfl_game_result_header),0),FALSE)),"error")</f>
        <v/>
      </c>
      <c r="E1099">
        <f ca="1">IFERROR(IF(ISBLANK(VLOOKUP($B1099,INDIRECT(nfl_game_result),MATCH(E$1,INDIRECT(nfl_game_result_header),0),FALSE)),"",VLOOKUP($B1099,INDIRECT(nfl_game_result),MATCH(E$1,INDIRECT(nfl_game_result_header),0),FALSE)),"error")</f>
        <v>-10</v>
      </c>
      <c r="F1099" s="23" t="str">
        <f ca="1">IFERROR(IF(ISBLANK(VLOOKUP($B1099,INDIRECT(nfl_game_result),MATCH(F$1,INDIRECT(nfl_game_result_header),0),FALSE)),"",VLOOKUP($B1099,INDIRECT(nfl_game_result),MATCH(F$1,INDIRECT(nfl_game_result_header),0),FALSE)),"error")</f>
        <v/>
      </c>
      <c r="G1099" s="23" t="str">
        <f ca="1">IFERROR(IF(ISBLANK(VLOOKUP($B1099,INDIRECT(nfl_game_result),MATCH(G$1,INDIRECT(nfl_game_result_header),0),FALSE)),"",VLOOKUP($B1099,INDIRECT(nfl_game_result),MATCH(G$1,INDIRECT(nfl_game_result_header),0),FALSE)),"error")</f>
        <v/>
      </c>
      <c r="H1099">
        <f ca="1">IFERROR(IF(ISBLANK(VLOOKUP($B1099,INDIRECT(nfl_game_result),MATCH(H$1,INDIRECT(nfl_game_result_header),0),FALSE)),"",VLOOKUP($B1099,INDIRECT(nfl_game_result),MATCH(H$1,INDIRECT(nfl_game_result_header),0),FALSE)),"error")</f>
        <v>34</v>
      </c>
      <c r="I1099">
        <f ca="1">IFERROR(IF(ISBLANK(VLOOKUP($B1099,INDIRECT(nfl_game_result),MATCH(I$1,INDIRECT(nfl_game_result_header),0),FALSE)),"",VLOOKUP($B1099,INDIRECT(nfl_game_result),MATCH(I$1,INDIRECT(nfl_game_result_header),0),FALSE)),"error")</f>
        <v>17</v>
      </c>
      <c r="J1099" t="str">
        <f ca="1">IFERROR(IF(ISBLANK(VLOOKUP($B1099,INDIRECT(nfl_game_result),MATCH(J$1,INDIRECT(nfl_game_result_header),0),FALSE)),"",VLOOKUP($B1099,INDIRECT(nfl_game_result),MATCH(J$1,INDIRECT(nfl_game_result_header),0),FALSE)),"error")</f>
        <v>PHI</v>
      </c>
      <c r="K1099" t="str">
        <f ca="1">IFERROR(IF(ISBLANK(VLOOKUP($B1099,INDIRECT(nfl_game_result),MATCH(K$1,INDIRECT(nfl_game_result_header),0),FALSE)),"",VLOOKUP($B1099,INDIRECT(nfl_game_result),MATCH(K$1,INDIRECT(nfl_game_result_header),0),FALSE)),"error")</f>
        <v>PHI</v>
      </c>
      <c r="L1099" s="23" t="str">
        <f ca="1">IFERROR(IF(ISBLANK(VLOOKUP($B1099,INDIRECT(nfl_game_result),MATCH(L$1,INDIRECT(nfl_game_result_header),0),FALSE)),"",VLOOKUP($B1099,INDIRECT(nfl_game_result),MATCH(L$1,INDIRECT(nfl_game_result_header),0),FALSE)),"error")</f>
        <v/>
      </c>
      <c r="M1099" t="s">
        <v>16</v>
      </c>
      <c r="N1099">
        <v>-11</v>
      </c>
      <c r="O1099" t="s">
        <v>86</v>
      </c>
      <c r="P1099">
        <v>10</v>
      </c>
      <c r="V1099" s="23" t="s">
        <v>416</v>
      </c>
      <c r="W1099">
        <f ca="1">VALUE(LEFT(C1099, 4))</f>
        <v>2014</v>
      </c>
      <c r="X1099">
        <f ca="1">VALUE(MID(C1099,6,FIND("_",C1099,6)-6))</f>
        <v>1</v>
      </c>
      <c r="Y1099" t="str">
        <f ca="1">IF(NOT(OR(ISBLANK(D1099),ISBLANK(E1099),D1099="",E1099="")),D1099-E1099,"")</f>
        <v/>
      </c>
      <c r="Z1099" t="str">
        <f ca="1">IF(OR(NOT(ISNUMBER(D1099)),ISBLANK(D1099),D1099="",ISBLANK(N1099)),"",ABS(D1099-N1099))</f>
        <v/>
      </c>
      <c r="AA1099">
        <f ca="1">IF(OR(ISBLANK(J1099),ISBLANK(O1099),J1099="",O1099=""),"",IF(J1099=O1099,1,0))</f>
        <v>1</v>
      </c>
      <c r="AB1099" t="str">
        <f ca="1">IF(OR(ISBLANK(K1099),ISBLANK(Q1099),K1099="",Q1099=""),"",IF(K1099=Q1099,1,0))</f>
        <v/>
      </c>
      <c r="AC1099" s="23" t="str">
        <f t="shared" ca="1" si="16"/>
        <v/>
      </c>
    </row>
    <row r="1100" spans="1:29" x14ac:dyDescent="0.25">
      <c r="A1100" s="23">
        <v>1099</v>
      </c>
      <c r="B1100">
        <v>543</v>
      </c>
      <c r="C1100" t="str">
        <f ca="1">IFERROR(VLOOKUP($B1100,INDIRECT(nfl_game_result),MATCH(C$1,INDIRECT(nfl_game_result_header),0),FALSE),"error")</f>
        <v>2014_01_CLE@PIT</v>
      </c>
      <c r="D1100" t="str">
        <f ca="1">IFERROR(IF(ISBLANK(VLOOKUP($B1100,INDIRECT(nfl_game_result),MATCH(D$1,INDIRECT(nfl_game_result_header),0),FALSE)),"",VLOOKUP($B1100,INDIRECT(nfl_game_result),MATCH(D$1,INDIRECT(nfl_game_result_header),0),FALSE)),"error")</f>
        <v/>
      </c>
      <c r="E1100">
        <f ca="1">IFERROR(IF(ISBLANK(VLOOKUP($B1100,INDIRECT(nfl_game_result),MATCH(E$1,INDIRECT(nfl_game_result_header),0),FALSE)),"",VLOOKUP($B1100,INDIRECT(nfl_game_result),MATCH(E$1,INDIRECT(nfl_game_result_header),0),FALSE)),"error")</f>
        <v>-6.5</v>
      </c>
      <c r="F1100" s="23" t="str">
        <f ca="1">IFERROR(IF(ISBLANK(VLOOKUP($B1100,INDIRECT(nfl_game_result),MATCH(F$1,INDIRECT(nfl_game_result_header),0),FALSE)),"",VLOOKUP($B1100,INDIRECT(nfl_game_result),MATCH(F$1,INDIRECT(nfl_game_result_header),0),FALSE)),"error")</f>
        <v/>
      </c>
      <c r="G1100" s="23" t="str">
        <f ca="1">IFERROR(IF(ISBLANK(VLOOKUP($B1100,INDIRECT(nfl_game_result),MATCH(G$1,INDIRECT(nfl_game_result_header),0),FALSE)),"",VLOOKUP($B1100,INDIRECT(nfl_game_result),MATCH(G$1,INDIRECT(nfl_game_result_header),0),FALSE)),"error")</f>
        <v/>
      </c>
      <c r="H1100">
        <f ca="1">IFERROR(IF(ISBLANK(VLOOKUP($B1100,INDIRECT(nfl_game_result),MATCH(H$1,INDIRECT(nfl_game_result_header),0),FALSE)),"",VLOOKUP($B1100,INDIRECT(nfl_game_result),MATCH(H$1,INDIRECT(nfl_game_result_header),0),FALSE)),"error")</f>
        <v>30</v>
      </c>
      <c r="I1100">
        <f ca="1">IFERROR(IF(ISBLANK(VLOOKUP($B1100,INDIRECT(nfl_game_result),MATCH(I$1,INDIRECT(nfl_game_result_header),0),FALSE)),"",VLOOKUP($B1100,INDIRECT(nfl_game_result),MATCH(I$1,INDIRECT(nfl_game_result_header),0),FALSE)),"error")</f>
        <v>27</v>
      </c>
      <c r="J1100" t="str">
        <f ca="1">IFERROR(IF(ISBLANK(VLOOKUP($B1100,INDIRECT(nfl_game_result),MATCH(J$1,INDIRECT(nfl_game_result_header),0),FALSE)),"",VLOOKUP($B1100,INDIRECT(nfl_game_result),MATCH(J$1,INDIRECT(nfl_game_result_header),0),FALSE)),"error")</f>
        <v>CLE</v>
      </c>
      <c r="K1100" t="str">
        <f ca="1">IFERROR(IF(ISBLANK(VLOOKUP($B1100,INDIRECT(nfl_game_result),MATCH(K$1,INDIRECT(nfl_game_result_header),0),FALSE)),"",VLOOKUP($B1100,INDIRECT(nfl_game_result),MATCH(K$1,INDIRECT(nfl_game_result_header),0),FALSE)),"error")</f>
        <v>PIT</v>
      </c>
      <c r="L1100" s="23" t="str">
        <f ca="1">IFERROR(IF(ISBLANK(VLOOKUP($B1100,INDIRECT(nfl_game_result),MATCH(L$1,INDIRECT(nfl_game_result_header),0),FALSE)),"",VLOOKUP($B1100,INDIRECT(nfl_game_result),MATCH(L$1,INDIRECT(nfl_game_result_header),0),FALSE)),"error")</f>
        <v/>
      </c>
      <c r="M1100" t="s">
        <v>16</v>
      </c>
      <c r="N1100">
        <v>-7.5</v>
      </c>
      <c r="O1100" t="s">
        <v>87</v>
      </c>
      <c r="P1100">
        <v>2</v>
      </c>
      <c r="V1100" s="23" t="s">
        <v>416</v>
      </c>
      <c r="W1100">
        <f ca="1">VALUE(LEFT(C1100, 4))</f>
        <v>2014</v>
      </c>
      <c r="X1100">
        <f ca="1">VALUE(MID(C1100,6,FIND("_",C1100,6)-6))</f>
        <v>1</v>
      </c>
      <c r="Y1100" t="str">
        <f ca="1">IF(NOT(OR(ISBLANK(D1100),ISBLANK(E1100),D1100="",E1100="")),D1100-E1100,"")</f>
        <v/>
      </c>
      <c r="Z1100" t="str">
        <f ca="1">IF(OR(NOT(ISNUMBER(D1100)),ISBLANK(D1100),D1100="",ISBLANK(N1100)),"",ABS(D1100-N1100))</f>
        <v/>
      </c>
      <c r="AA1100">
        <f ca="1">IF(OR(ISBLANK(J1100),ISBLANK(O1100),J1100="",O1100=""),"",IF(J1100=O1100,1,0))</f>
        <v>0</v>
      </c>
      <c r="AB1100" t="str">
        <f ca="1">IF(OR(ISBLANK(K1100),ISBLANK(Q1100),K1100="",Q1100=""),"",IF(K1100=Q1100,1,0))</f>
        <v/>
      </c>
      <c r="AC1100" s="23" t="str">
        <f t="shared" ca="1" si="16"/>
        <v/>
      </c>
    </row>
    <row r="1101" spans="1:29" x14ac:dyDescent="0.25">
      <c r="A1101" s="23">
        <v>1100</v>
      </c>
      <c r="B1101">
        <v>544</v>
      </c>
      <c r="C1101" t="str">
        <f ca="1">IFERROR(VLOOKUP($B1101,INDIRECT(nfl_game_result),MATCH(C$1,INDIRECT(nfl_game_result_header),0),FALSE),"error")</f>
        <v>2014_01_CIN@BAL</v>
      </c>
      <c r="D1101" t="str">
        <f ca="1">IFERROR(IF(ISBLANK(VLOOKUP($B1101,INDIRECT(nfl_game_result),MATCH(D$1,INDIRECT(nfl_game_result_header),0),FALSE)),"",VLOOKUP($B1101,INDIRECT(nfl_game_result),MATCH(D$1,INDIRECT(nfl_game_result_header),0),FALSE)),"error")</f>
        <v/>
      </c>
      <c r="E1101">
        <f ca="1">IFERROR(IF(ISBLANK(VLOOKUP($B1101,INDIRECT(nfl_game_result),MATCH(E$1,INDIRECT(nfl_game_result_header),0),FALSE)),"",VLOOKUP($B1101,INDIRECT(nfl_game_result),MATCH(E$1,INDIRECT(nfl_game_result_header),0),FALSE)),"error")</f>
        <v>-2</v>
      </c>
      <c r="F1101" s="23" t="str">
        <f ca="1">IFERROR(IF(ISBLANK(VLOOKUP($B1101,INDIRECT(nfl_game_result),MATCH(F$1,INDIRECT(nfl_game_result_header),0),FALSE)),"",VLOOKUP($B1101,INDIRECT(nfl_game_result),MATCH(F$1,INDIRECT(nfl_game_result_header),0),FALSE)),"error")</f>
        <v/>
      </c>
      <c r="G1101" s="23" t="str">
        <f ca="1">IFERROR(IF(ISBLANK(VLOOKUP($B1101,INDIRECT(nfl_game_result),MATCH(G$1,INDIRECT(nfl_game_result_header),0),FALSE)),"",VLOOKUP($B1101,INDIRECT(nfl_game_result),MATCH(G$1,INDIRECT(nfl_game_result_header),0),FALSE)),"error")</f>
        <v/>
      </c>
      <c r="H1101">
        <f ca="1">IFERROR(IF(ISBLANK(VLOOKUP($B1101,INDIRECT(nfl_game_result),MATCH(H$1,INDIRECT(nfl_game_result_header),0),FALSE)),"",VLOOKUP($B1101,INDIRECT(nfl_game_result),MATCH(H$1,INDIRECT(nfl_game_result_header),0),FALSE)),"error")</f>
        <v>16</v>
      </c>
      <c r="I1101">
        <f ca="1">IFERROR(IF(ISBLANK(VLOOKUP($B1101,INDIRECT(nfl_game_result),MATCH(I$1,INDIRECT(nfl_game_result_header),0),FALSE)),"",VLOOKUP($B1101,INDIRECT(nfl_game_result),MATCH(I$1,INDIRECT(nfl_game_result_header),0),FALSE)),"error")</f>
        <v>23</v>
      </c>
      <c r="J1101" t="str">
        <f ca="1">IFERROR(IF(ISBLANK(VLOOKUP($B1101,INDIRECT(nfl_game_result),MATCH(J$1,INDIRECT(nfl_game_result_header),0),FALSE)),"",VLOOKUP($B1101,INDIRECT(nfl_game_result),MATCH(J$1,INDIRECT(nfl_game_result_header),0),FALSE)),"error")</f>
        <v>CIN</v>
      </c>
      <c r="K1101" t="str">
        <f ca="1">IFERROR(IF(ISBLANK(VLOOKUP($B1101,INDIRECT(nfl_game_result),MATCH(K$1,INDIRECT(nfl_game_result_header),0),FALSE)),"",VLOOKUP($B1101,INDIRECT(nfl_game_result),MATCH(K$1,INDIRECT(nfl_game_result_header),0),FALSE)),"error")</f>
        <v>CIN</v>
      </c>
      <c r="L1101" s="23" t="str">
        <f ca="1">IFERROR(IF(ISBLANK(VLOOKUP($B1101,INDIRECT(nfl_game_result),MATCH(L$1,INDIRECT(nfl_game_result_header),0),FALSE)),"",VLOOKUP($B1101,INDIRECT(nfl_game_result),MATCH(L$1,INDIRECT(nfl_game_result_header),0),FALSE)),"error")</f>
        <v/>
      </c>
      <c r="M1101" t="s">
        <v>16</v>
      </c>
      <c r="N1101">
        <v>-3</v>
      </c>
      <c r="O1101" t="s">
        <v>65</v>
      </c>
      <c r="P1101">
        <v>8</v>
      </c>
      <c r="V1101" s="23" t="s">
        <v>416</v>
      </c>
      <c r="W1101">
        <f ca="1">VALUE(LEFT(C1101, 4))</f>
        <v>2014</v>
      </c>
      <c r="X1101">
        <f ca="1">VALUE(MID(C1101,6,FIND("_",C1101,6)-6))</f>
        <v>1</v>
      </c>
      <c r="Y1101" t="str">
        <f ca="1">IF(NOT(OR(ISBLANK(D1101),ISBLANK(E1101),D1101="",E1101="")),D1101-E1101,"")</f>
        <v/>
      </c>
      <c r="Z1101" t="str">
        <f ca="1">IF(OR(NOT(ISNUMBER(D1101)),ISBLANK(D1101),D1101="",ISBLANK(N1101)),"",ABS(D1101-N1101))</f>
        <v/>
      </c>
      <c r="AA1101">
        <f ca="1">IF(OR(ISBLANK(J1101),ISBLANK(O1101),J1101="",O1101=""),"",IF(J1101=O1101,1,0))</f>
        <v>0</v>
      </c>
      <c r="AB1101" t="str">
        <f ca="1">IF(OR(ISBLANK(K1101),ISBLANK(Q1101),K1101="",Q1101=""),"",IF(K1101=Q1101,1,0))</f>
        <v/>
      </c>
      <c r="AC1101" s="23" t="str">
        <f t="shared" ca="1" si="16"/>
        <v/>
      </c>
    </row>
    <row r="1102" spans="1:29" x14ac:dyDescent="0.25">
      <c r="A1102" s="23">
        <v>1101</v>
      </c>
      <c r="B1102">
        <v>545</v>
      </c>
      <c r="C1102" t="str">
        <f ca="1">IFERROR(VLOOKUP($B1102,INDIRECT(nfl_game_result),MATCH(C$1,INDIRECT(nfl_game_result_header),0),FALSE),"error")</f>
        <v>2014_01_WAS@HOU</v>
      </c>
      <c r="D1102" t="str">
        <f ca="1">IFERROR(IF(ISBLANK(VLOOKUP($B1102,INDIRECT(nfl_game_result),MATCH(D$1,INDIRECT(nfl_game_result_header),0),FALSE)),"",VLOOKUP($B1102,INDIRECT(nfl_game_result),MATCH(D$1,INDIRECT(nfl_game_result_header),0),FALSE)),"error")</f>
        <v/>
      </c>
      <c r="E1102">
        <f ca="1">IFERROR(IF(ISBLANK(VLOOKUP($B1102,INDIRECT(nfl_game_result),MATCH(E$1,INDIRECT(nfl_game_result_header),0),FALSE)),"",VLOOKUP($B1102,INDIRECT(nfl_game_result),MATCH(E$1,INDIRECT(nfl_game_result_header),0),FALSE)),"error")</f>
        <v>-2.5</v>
      </c>
      <c r="F1102" s="23" t="str">
        <f ca="1">IFERROR(IF(ISBLANK(VLOOKUP($B1102,INDIRECT(nfl_game_result),MATCH(F$1,INDIRECT(nfl_game_result_header),0),FALSE)),"",VLOOKUP($B1102,INDIRECT(nfl_game_result),MATCH(F$1,INDIRECT(nfl_game_result_header),0),FALSE)),"error")</f>
        <v/>
      </c>
      <c r="G1102" s="23" t="str">
        <f ca="1">IFERROR(IF(ISBLANK(VLOOKUP($B1102,INDIRECT(nfl_game_result),MATCH(G$1,INDIRECT(nfl_game_result_header),0),FALSE)),"",VLOOKUP($B1102,INDIRECT(nfl_game_result),MATCH(G$1,INDIRECT(nfl_game_result_header),0),FALSE)),"error")</f>
        <v/>
      </c>
      <c r="H1102">
        <f ca="1">IFERROR(IF(ISBLANK(VLOOKUP($B1102,INDIRECT(nfl_game_result),MATCH(H$1,INDIRECT(nfl_game_result_header),0),FALSE)),"",VLOOKUP($B1102,INDIRECT(nfl_game_result),MATCH(H$1,INDIRECT(nfl_game_result_header),0),FALSE)),"error")</f>
        <v>17</v>
      </c>
      <c r="I1102">
        <f ca="1">IFERROR(IF(ISBLANK(VLOOKUP($B1102,INDIRECT(nfl_game_result),MATCH(I$1,INDIRECT(nfl_game_result_header),0),FALSE)),"",VLOOKUP($B1102,INDIRECT(nfl_game_result),MATCH(I$1,INDIRECT(nfl_game_result_header),0),FALSE)),"error")</f>
        <v>6</v>
      </c>
      <c r="J1102" t="str">
        <f ca="1">IFERROR(IF(ISBLANK(VLOOKUP($B1102,INDIRECT(nfl_game_result),MATCH(J$1,INDIRECT(nfl_game_result_header),0),FALSE)),"",VLOOKUP($B1102,INDIRECT(nfl_game_result),MATCH(J$1,INDIRECT(nfl_game_result_header),0),FALSE)),"error")</f>
        <v>HOU</v>
      </c>
      <c r="K1102" t="str">
        <f ca="1">IFERROR(IF(ISBLANK(VLOOKUP($B1102,INDIRECT(nfl_game_result),MATCH(K$1,INDIRECT(nfl_game_result_header),0),FALSE)),"",VLOOKUP($B1102,INDIRECT(nfl_game_result),MATCH(K$1,INDIRECT(nfl_game_result_header),0),FALSE)),"error")</f>
        <v>HOU</v>
      </c>
      <c r="L1102" s="23" t="str">
        <f ca="1">IFERROR(IF(ISBLANK(VLOOKUP($B1102,INDIRECT(nfl_game_result),MATCH(L$1,INDIRECT(nfl_game_result_header),0),FALSE)),"",VLOOKUP($B1102,INDIRECT(nfl_game_result),MATCH(L$1,INDIRECT(nfl_game_result_header),0),FALSE)),"error")</f>
        <v/>
      </c>
      <c r="M1102" t="s">
        <v>16</v>
      </c>
      <c r="N1102">
        <v>2.5</v>
      </c>
      <c r="O1102" t="s">
        <v>75</v>
      </c>
      <c r="P1102">
        <v>16</v>
      </c>
      <c r="V1102" s="23" t="s">
        <v>416</v>
      </c>
      <c r="W1102">
        <f ca="1">VALUE(LEFT(C1102, 4))</f>
        <v>2014</v>
      </c>
      <c r="X1102">
        <f ca="1">VALUE(MID(C1102,6,FIND("_",C1102,6)-6))</f>
        <v>1</v>
      </c>
      <c r="Y1102" t="str">
        <f ca="1">IF(NOT(OR(ISBLANK(D1102),ISBLANK(E1102),D1102="",E1102="")),D1102-E1102,"")</f>
        <v/>
      </c>
      <c r="Z1102" t="str">
        <f ca="1">IF(OR(NOT(ISNUMBER(D1102)),ISBLANK(D1102),D1102="",ISBLANK(N1102)),"",ABS(D1102-N1102))</f>
        <v/>
      </c>
      <c r="AA1102">
        <f ca="1">IF(OR(ISBLANK(J1102),ISBLANK(O1102),J1102="",O1102=""),"",IF(J1102=O1102,1,0))</f>
        <v>1</v>
      </c>
      <c r="AB1102" t="str">
        <f ca="1">IF(OR(ISBLANK(K1102),ISBLANK(Q1102),K1102="",Q1102=""),"",IF(K1102=Q1102,1,0))</f>
        <v/>
      </c>
      <c r="AC1102" s="23" t="str">
        <f t="shared" ca="1" si="16"/>
        <v/>
      </c>
    </row>
    <row r="1103" spans="1:29" x14ac:dyDescent="0.25">
      <c r="A1103" s="23">
        <v>1102</v>
      </c>
      <c r="B1103">
        <v>546</v>
      </c>
      <c r="C1103" t="str">
        <f ca="1">IFERROR(VLOOKUP($B1103,INDIRECT(nfl_game_result),MATCH(C$1,INDIRECT(nfl_game_result_header),0),FALSE),"error")</f>
        <v>2014_01_SFO@DAL</v>
      </c>
      <c r="D1103" t="str">
        <f ca="1">IFERROR(IF(ISBLANK(VLOOKUP($B1103,INDIRECT(nfl_game_result),MATCH(D$1,INDIRECT(nfl_game_result_header),0),FALSE)),"",VLOOKUP($B1103,INDIRECT(nfl_game_result),MATCH(D$1,INDIRECT(nfl_game_result_header),0),FALSE)),"error")</f>
        <v/>
      </c>
      <c r="E1103">
        <f ca="1">IFERROR(IF(ISBLANK(VLOOKUP($B1103,INDIRECT(nfl_game_result),MATCH(E$1,INDIRECT(nfl_game_result_header),0),FALSE)),"",VLOOKUP($B1103,INDIRECT(nfl_game_result),MATCH(E$1,INDIRECT(nfl_game_result_header),0),FALSE)),"error")</f>
        <v>5.5</v>
      </c>
      <c r="F1103" s="23" t="str">
        <f ca="1">IFERROR(IF(ISBLANK(VLOOKUP($B1103,INDIRECT(nfl_game_result),MATCH(F$1,INDIRECT(nfl_game_result_header),0),FALSE)),"",VLOOKUP($B1103,INDIRECT(nfl_game_result),MATCH(F$1,INDIRECT(nfl_game_result_header),0),FALSE)),"error")</f>
        <v/>
      </c>
      <c r="G1103" s="23" t="str">
        <f ca="1">IFERROR(IF(ISBLANK(VLOOKUP($B1103,INDIRECT(nfl_game_result),MATCH(G$1,INDIRECT(nfl_game_result_header),0),FALSE)),"",VLOOKUP($B1103,INDIRECT(nfl_game_result),MATCH(G$1,INDIRECT(nfl_game_result_header),0),FALSE)),"error")</f>
        <v/>
      </c>
      <c r="H1103">
        <f ca="1">IFERROR(IF(ISBLANK(VLOOKUP($B1103,INDIRECT(nfl_game_result),MATCH(H$1,INDIRECT(nfl_game_result_header),0),FALSE)),"",VLOOKUP($B1103,INDIRECT(nfl_game_result),MATCH(H$1,INDIRECT(nfl_game_result_header),0),FALSE)),"error")</f>
        <v>17</v>
      </c>
      <c r="I1103">
        <f ca="1">IFERROR(IF(ISBLANK(VLOOKUP($B1103,INDIRECT(nfl_game_result),MATCH(I$1,INDIRECT(nfl_game_result_header),0),FALSE)),"",VLOOKUP($B1103,INDIRECT(nfl_game_result),MATCH(I$1,INDIRECT(nfl_game_result_header),0),FALSE)),"error")</f>
        <v>28</v>
      </c>
      <c r="J1103" t="str">
        <f ca="1">IFERROR(IF(ISBLANK(VLOOKUP($B1103,INDIRECT(nfl_game_result),MATCH(J$1,INDIRECT(nfl_game_result_header),0),FALSE)),"",VLOOKUP($B1103,INDIRECT(nfl_game_result),MATCH(J$1,INDIRECT(nfl_game_result_header),0),FALSE)),"error")</f>
        <v>SFO</v>
      </c>
      <c r="K1103" t="str">
        <f ca="1">IFERROR(IF(ISBLANK(VLOOKUP($B1103,INDIRECT(nfl_game_result),MATCH(K$1,INDIRECT(nfl_game_result_header),0),FALSE)),"",VLOOKUP($B1103,INDIRECT(nfl_game_result),MATCH(K$1,INDIRECT(nfl_game_result_header),0),FALSE)),"error")</f>
        <v>SFO</v>
      </c>
      <c r="L1103" s="23" t="str">
        <f ca="1">IFERROR(IF(ISBLANK(VLOOKUP($B1103,INDIRECT(nfl_game_result),MATCH(L$1,INDIRECT(nfl_game_result_header),0),FALSE)),"",VLOOKUP($B1103,INDIRECT(nfl_game_result),MATCH(L$1,INDIRECT(nfl_game_result_header),0),FALSE)),"error")</f>
        <v/>
      </c>
      <c r="M1103" t="s">
        <v>16</v>
      </c>
      <c r="N1103">
        <v>3</v>
      </c>
      <c r="O1103" t="s">
        <v>148</v>
      </c>
      <c r="P1103">
        <v>5</v>
      </c>
      <c r="V1103" s="23" t="s">
        <v>416</v>
      </c>
      <c r="W1103">
        <f ca="1">VALUE(LEFT(C1103, 4))</f>
        <v>2014</v>
      </c>
      <c r="X1103">
        <f ca="1">VALUE(MID(C1103,6,FIND("_",C1103,6)-6))</f>
        <v>1</v>
      </c>
      <c r="Y1103" t="str">
        <f ca="1">IF(NOT(OR(ISBLANK(D1103),ISBLANK(E1103),D1103="",E1103="")),D1103-E1103,"")</f>
        <v/>
      </c>
      <c r="Z1103" t="str">
        <f ca="1">IF(OR(NOT(ISNUMBER(D1103)),ISBLANK(D1103),D1103="",ISBLANK(N1103)),"",ABS(D1103-N1103))</f>
        <v/>
      </c>
      <c r="AA1103">
        <f ca="1">IF(OR(ISBLANK(J1103),ISBLANK(O1103),J1103="",O1103=""),"",IF(J1103=O1103,1,0))</f>
        <v>0</v>
      </c>
      <c r="AB1103" t="str">
        <f ca="1">IF(OR(ISBLANK(K1103),ISBLANK(Q1103),K1103="",Q1103=""),"",IF(K1103=Q1103,1,0))</f>
        <v/>
      </c>
      <c r="AC1103" s="23" t="str">
        <f t="shared" ca="1" si="16"/>
        <v/>
      </c>
    </row>
    <row r="1104" spans="1:29" x14ac:dyDescent="0.25">
      <c r="A1104" s="23">
        <v>1103</v>
      </c>
      <c r="B1104">
        <v>547</v>
      </c>
      <c r="C1104" t="str">
        <f ca="1">IFERROR(VLOOKUP($B1104,INDIRECT(nfl_game_result),MATCH(C$1,INDIRECT(nfl_game_result_header),0),FALSE),"error")</f>
        <v>2014_01_CAR@TBY</v>
      </c>
      <c r="D1104" t="str">
        <f ca="1">IFERROR(IF(ISBLANK(VLOOKUP($B1104,INDIRECT(nfl_game_result),MATCH(D$1,INDIRECT(nfl_game_result_header),0),FALSE)),"",VLOOKUP($B1104,INDIRECT(nfl_game_result),MATCH(D$1,INDIRECT(nfl_game_result_header),0),FALSE)),"error")</f>
        <v/>
      </c>
      <c r="E1104">
        <f ca="1">IFERROR(IF(ISBLANK(VLOOKUP($B1104,INDIRECT(nfl_game_result),MATCH(E$1,INDIRECT(nfl_game_result_header),0),FALSE)),"",VLOOKUP($B1104,INDIRECT(nfl_game_result),MATCH(E$1,INDIRECT(nfl_game_result_header),0),FALSE)),"error")</f>
        <v>-1</v>
      </c>
      <c r="F1104" s="23" t="str">
        <f ca="1">IFERROR(IF(ISBLANK(VLOOKUP($B1104,INDIRECT(nfl_game_result),MATCH(F$1,INDIRECT(nfl_game_result_header),0),FALSE)),"",VLOOKUP($B1104,INDIRECT(nfl_game_result),MATCH(F$1,INDIRECT(nfl_game_result_header),0),FALSE)),"error")</f>
        <v/>
      </c>
      <c r="G1104" s="23" t="str">
        <f ca="1">IFERROR(IF(ISBLANK(VLOOKUP($B1104,INDIRECT(nfl_game_result),MATCH(G$1,INDIRECT(nfl_game_result_header),0),FALSE)),"",VLOOKUP($B1104,INDIRECT(nfl_game_result),MATCH(G$1,INDIRECT(nfl_game_result_header),0),FALSE)),"error")</f>
        <v/>
      </c>
      <c r="H1104">
        <f ca="1">IFERROR(IF(ISBLANK(VLOOKUP($B1104,INDIRECT(nfl_game_result),MATCH(H$1,INDIRECT(nfl_game_result_header),0),FALSE)),"",VLOOKUP($B1104,INDIRECT(nfl_game_result),MATCH(H$1,INDIRECT(nfl_game_result_header),0),FALSE)),"error")</f>
        <v>14</v>
      </c>
      <c r="I1104">
        <f ca="1">IFERROR(IF(ISBLANK(VLOOKUP($B1104,INDIRECT(nfl_game_result),MATCH(I$1,INDIRECT(nfl_game_result_header),0),FALSE)),"",VLOOKUP($B1104,INDIRECT(nfl_game_result),MATCH(I$1,INDIRECT(nfl_game_result_header),0),FALSE)),"error")</f>
        <v>20</v>
      </c>
      <c r="J1104" t="str">
        <f ca="1">IFERROR(IF(ISBLANK(VLOOKUP($B1104,INDIRECT(nfl_game_result),MATCH(J$1,INDIRECT(nfl_game_result_header),0),FALSE)),"",VLOOKUP($B1104,INDIRECT(nfl_game_result),MATCH(J$1,INDIRECT(nfl_game_result_header),0),FALSE)),"error")</f>
        <v>CAR</v>
      </c>
      <c r="K1104" t="str">
        <f ca="1">IFERROR(IF(ISBLANK(VLOOKUP($B1104,INDIRECT(nfl_game_result),MATCH(K$1,INDIRECT(nfl_game_result_header),0),FALSE)),"",VLOOKUP($B1104,INDIRECT(nfl_game_result),MATCH(K$1,INDIRECT(nfl_game_result_header),0),FALSE)),"error")</f>
        <v>CAR</v>
      </c>
      <c r="L1104" s="23" t="str">
        <f ca="1">IFERROR(IF(ISBLANK(VLOOKUP($B1104,INDIRECT(nfl_game_result),MATCH(L$1,INDIRECT(nfl_game_result_header),0),FALSE)),"",VLOOKUP($B1104,INDIRECT(nfl_game_result),MATCH(L$1,INDIRECT(nfl_game_result_header),0),FALSE)),"error")</f>
        <v/>
      </c>
      <c r="M1104" t="s">
        <v>16</v>
      </c>
      <c r="N1104">
        <v>2.5</v>
      </c>
      <c r="O1104" t="s">
        <v>334</v>
      </c>
      <c r="P1104">
        <v>14</v>
      </c>
      <c r="V1104" s="23" t="s">
        <v>416</v>
      </c>
      <c r="W1104">
        <f ca="1">VALUE(LEFT(C1104, 4))</f>
        <v>2014</v>
      </c>
      <c r="X1104">
        <f ca="1">VALUE(MID(C1104,6,FIND("_",C1104,6)-6))</f>
        <v>1</v>
      </c>
      <c r="Y1104" t="str">
        <f ca="1">IF(NOT(OR(ISBLANK(D1104),ISBLANK(E1104),D1104="",E1104="")),D1104-E1104,"")</f>
        <v/>
      </c>
      <c r="Z1104" t="str">
        <f ca="1">IF(OR(NOT(ISNUMBER(D1104)),ISBLANK(D1104),D1104="",ISBLANK(N1104)),"",ABS(D1104-N1104))</f>
        <v/>
      </c>
      <c r="AA1104">
        <f ca="1">IF(OR(ISBLANK(J1104),ISBLANK(O1104),J1104="",O1104=""),"",IF(J1104=O1104,1,0))</f>
        <v>0</v>
      </c>
      <c r="AB1104" t="str">
        <f ca="1">IF(OR(ISBLANK(K1104),ISBLANK(Q1104),K1104="",Q1104=""),"",IF(K1104=Q1104,1,0))</f>
        <v/>
      </c>
      <c r="AC1104" s="23" t="str">
        <f t="shared" ca="1" si="16"/>
        <v/>
      </c>
    </row>
    <row r="1105" spans="1:29" x14ac:dyDescent="0.25">
      <c r="A1105" s="23">
        <v>1104</v>
      </c>
      <c r="B1105">
        <v>548</v>
      </c>
      <c r="C1105" t="str">
        <f ca="1">IFERROR(VLOOKUP($B1105,INDIRECT(nfl_game_result),MATCH(C$1,INDIRECT(nfl_game_result_header),0),FALSE),"error")</f>
        <v>2014_01_IND@DEN</v>
      </c>
      <c r="D1105" t="str">
        <f ca="1">IFERROR(IF(ISBLANK(VLOOKUP($B1105,INDIRECT(nfl_game_result),MATCH(D$1,INDIRECT(nfl_game_result_header),0),FALSE)),"",VLOOKUP($B1105,INDIRECT(nfl_game_result),MATCH(D$1,INDIRECT(nfl_game_result_header),0),FALSE)),"error")</f>
        <v/>
      </c>
      <c r="E1105">
        <f ca="1">IFERROR(IF(ISBLANK(VLOOKUP($B1105,INDIRECT(nfl_game_result),MATCH(E$1,INDIRECT(nfl_game_result_header),0),FALSE)),"",VLOOKUP($B1105,INDIRECT(nfl_game_result),MATCH(E$1,INDIRECT(nfl_game_result_header),0),FALSE)),"error")</f>
        <v>-7</v>
      </c>
      <c r="F1105" s="23" t="str">
        <f ca="1">IFERROR(IF(ISBLANK(VLOOKUP($B1105,INDIRECT(nfl_game_result),MATCH(F$1,INDIRECT(nfl_game_result_header),0),FALSE)),"",VLOOKUP($B1105,INDIRECT(nfl_game_result),MATCH(F$1,INDIRECT(nfl_game_result_header),0),FALSE)),"error")</f>
        <v/>
      </c>
      <c r="G1105" s="23" t="str">
        <f ca="1">IFERROR(IF(ISBLANK(VLOOKUP($B1105,INDIRECT(nfl_game_result),MATCH(G$1,INDIRECT(nfl_game_result_header),0),FALSE)),"",VLOOKUP($B1105,INDIRECT(nfl_game_result),MATCH(G$1,INDIRECT(nfl_game_result_header),0),FALSE)),"error")</f>
        <v/>
      </c>
      <c r="H1105">
        <f ca="1">IFERROR(IF(ISBLANK(VLOOKUP($B1105,INDIRECT(nfl_game_result),MATCH(H$1,INDIRECT(nfl_game_result_header),0),FALSE)),"",VLOOKUP($B1105,INDIRECT(nfl_game_result),MATCH(H$1,INDIRECT(nfl_game_result_header),0),FALSE)),"error")</f>
        <v>31</v>
      </c>
      <c r="I1105">
        <f ca="1">IFERROR(IF(ISBLANK(VLOOKUP($B1105,INDIRECT(nfl_game_result),MATCH(I$1,INDIRECT(nfl_game_result_header),0),FALSE)),"",VLOOKUP($B1105,INDIRECT(nfl_game_result),MATCH(I$1,INDIRECT(nfl_game_result_header),0),FALSE)),"error")</f>
        <v>24</v>
      </c>
      <c r="J1105" t="str">
        <f ca="1">IFERROR(IF(ISBLANK(VLOOKUP($B1105,INDIRECT(nfl_game_result),MATCH(J$1,INDIRECT(nfl_game_result_header),0),FALSE)),"",VLOOKUP($B1105,INDIRECT(nfl_game_result),MATCH(J$1,INDIRECT(nfl_game_result_header),0),FALSE)),"error")</f>
        <v>na</v>
      </c>
      <c r="K1105" t="str">
        <f ca="1">IFERROR(IF(ISBLANK(VLOOKUP($B1105,INDIRECT(nfl_game_result),MATCH(K$1,INDIRECT(nfl_game_result_header),0),FALSE)),"",VLOOKUP($B1105,INDIRECT(nfl_game_result),MATCH(K$1,INDIRECT(nfl_game_result_header),0),FALSE)),"error")</f>
        <v>DEN</v>
      </c>
      <c r="L1105" s="23" t="str">
        <f ca="1">IFERROR(IF(ISBLANK(VLOOKUP($B1105,INDIRECT(nfl_game_result),MATCH(L$1,INDIRECT(nfl_game_result_header),0),FALSE)),"",VLOOKUP($B1105,INDIRECT(nfl_game_result),MATCH(L$1,INDIRECT(nfl_game_result_header),0),FALSE)),"error")</f>
        <v/>
      </c>
      <c r="M1105" t="s">
        <v>16</v>
      </c>
      <c r="N1105">
        <v>-7.5</v>
      </c>
      <c r="O1105" t="s">
        <v>72</v>
      </c>
      <c r="P1105">
        <v>1</v>
      </c>
      <c r="V1105" s="23" t="s">
        <v>416</v>
      </c>
      <c r="W1105">
        <f ca="1">VALUE(LEFT(C1105, 4))</f>
        <v>2014</v>
      </c>
      <c r="X1105">
        <f ca="1">VALUE(MID(C1105,6,FIND("_",C1105,6)-6))</f>
        <v>1</v>
      </c>
      <c r="Y1105" t="str">
        <f ca="1">IF(NOT(OR(ISBLANK(D1105),ISBLANK(E1105),D1105="",E1105="")),D1105-E1105,"")</f>
        <v/>
      </c>
      <c r="Z1105" t="str">
        <f ca="1">IF(OR(NOT(ISNUMBER(D1105)),ISBLANK(D1105),D1105="",ISBLANK(N1105)),"",ABS(D1105-N1105))</f>
        <v/>
      </c>
      <c r="AA1105">
        <f ca="1">IF(OR(ISBLANK(J1105),ISBLANK(O1105),J1105="",O1105=""),"",IF(J1105=O1105,1,0))</f>
        <v>0</v>
      </c>
      <c r="AB1105" t="str">
        <f ca="1">IF(OR(ISBLANK(K1105),ISBLANK(Q1105),K1105="",Q1105=""),"",IF(K1105=Q1105,1,0))</f>
        <v/>
      </c>
      <c r="AC1105" s="23" t="str">
        <f t="shared" ca="1" si="16"/>
        <v/>
      </c>
    </row>
    <row r="1106" spans="1:29" x14ac:dyDescent="0.25">
      <c r="A1106" s="23">
        <v>1105</v>
      </c>
      <c r="B1106">
        <v>549</v>
      </c>
      <c r="C1106" t="str">
        <f ca="1">IFERROR(VLOOKUP($B1106,INDIRECT(nfl_game_result),MATCH(C$1,INDIRECT(nfl_game_result_header),0),FALSE),"error")</f>
        <v>2014_01_NYG@DET</v>
      </c>
      <c r="D1106" t="str">
        <f ca="1">IFERROR(IF(ISBLANK(VLOOKUP($B1106,INDIRECT(nfl_game_result),MATCH(D$1,INDIRECT(nfl_game_result_header),0),FALSE)),"",VLOOKUP($B1106,INDIRECT(nfl_game_result),MATCH(D$1,INDIRECT(nfl_game_result_header),0),FALSE)),"error")</f>
        <v/>
      </c>
      <c r="E1106">
        <f ca="1">IFERROR(IF(ISBLANK(VLOOKUP($B1106,INDIRECT(nfl_game_result),MATCH(E$1,INDIRECT(nfl_game_result_header),0),FALSE)),"",VLOOKUP($B1106,INDIRECT(nfl_game_result),MATCH(E$1,INDIRECT(nfl_game_result_header),0),FALSE)),"error")</f>
        <v>-4.5</v>
      </c>
      <c r="F1106" s="23" t="str">
        <f ca="1">IFERROR(IF(ISBLANK(VLOOKUP($B1106,INDIRECT(nfl_game_result),MATCH(F$1,INDIRECT(nfl_game_result_header),0),FALSE)),"",VLOOKUP($B1106,INDIRECT(nfl_game_result),MATCH(F$1,INDIRECT(nfl_game_result_header),0),FALSE)),"error")</f>
        <v/>
      </c>
      <c r="G1106" s="23" t="str">
        <f ca="1">IFERROR(IF(ISBLANK(VLOOKUP($B1106,INDIRECT(nfl_game_result),MATCH(G$1,INDIRECT(nfl_game_result_header),0),FALSE)),"",VLOOKUP($B1106,INDIRECT(nfl_game_result),MATCH(G$1,INDIRECT(nfl_game_result_header),0),FALSE)),"error")</f>
        <v/>
      </c>
      <c r="H1106">
        <f ca="1">IFERROR(IF(ISBLANK(VLOOKUP($B1106,INDIRECT(nfl_game_result),MATCH(H$1,INDIRECT(nfl_game_result_header),0),FALSE)),"",VLOOKUP($B1106,INDIRECT(nfl_game_result),MATCH(H$1,INDIRECT(nfl_game_result_header),0),FALSE)),"error")</f>
        <v>35</v>
      </c>
      <c r="I1106">
        <f ca="1">IFERROR(IF(ISBLANK(VLOOKUP($B1106,INDIRECT(nfl_game_result),MATCH(I$1,INDIRECT(nfl_game_result_header),0),FALSE)),"",VLOOKUP($B1106,INDIRECT(nfl_game_result),MATCH(I$1,INDIRECT(nfl_game_result_header),0),FALSE)),"error")</f>
        <v>14</v>
      </c>
      <c r="J1106" t="str">
        <f ca="1">IFERROR(IF(ISBLANK(VLOOKUP($B1106,INDIRECT(nfl_game_result),MATCH(J$1,INDIRECT(nfl_game_result_header),0),FALSE)),"",VLOOKUP($B1106,INDIRECT(nfl_game_result),MATCH(J$1,INDIRECT(nfl_game_result_header),0),FALSE)),"error")</f>
        <v>DET</v>
      </c>
      <c r="K1106" t="str">
        <f ca="1">IFERROR(IF(ISBLANK(VLOOKUP($B1106,INDIRECT(nfl_game_result),MATCH(K$1,INDIRECT(nfl_game_result_header),0),FALSE)),"",VLOOKUP($B1106,INDIRECT(nfl_game_result),MATCH(K$1,INDIRECT(nfl_game_result_header),0),FALSE)),"error")</f>
        <v>DET</v>
      </c>
      <c r="L1106" s="23" t="str">
        <f ca="1">IFERROR(IF(ISBLANK(VLOOKUP($B1106,INDIRECT(nfl_game_result),MATCH(L$1,INDIRECT(nfl_game_result_header),0),FALSE)),"",VLOOKUP($B1106,INDIRECT(nfl_game_result),MATCH(L$1,INDIRECT(nfl_game_result_header),0),FALSE)),"error")</f>
        <v/>
      </c>
      <c r="M1106" t="s">
        <v>16</v>
      </c>
      <c r="N1106">
        <v>-5.5</v>
      </c>
      <c r="O1106" t="s">
        <v>73</v>
      </c>
      <c r="P1106">
        <v>3</v>
      </c>
      <c r="V1106" s="23" t="s">
        <v>416</v>
      </c>
      <c r="W1106">
        <f ca="1">VALUE(LEFT(C1106, 4))</f>
        <v>2014</v>
      </c>
      <c r="X1106">
        <f ca="1">VALUE(MID(C1106,6,FIND("_",C1106,6)-6))</f>
        <v>1</v>
      </c>
      <c r="Y1106" t="str">
        <f ca="1">IF(NOT(OR(ISBLANK(D1106),ISBLANK(E1106),D1106="",E1106="")),D1106-E1106,"")</f>
        <v/>
      </c>
      <c r="Z1106" t="str">
        <f ca="1">IF(OR(NOT(ISNUMBER(D1106)),ISBLANK(D1106),D1106="",ISBLANK(N1106)),"",ABS(D1106-N1106))</f>
        <v/>
      </c>
      <c r="AA1106">
        <f ca="1">IF(OR(ISBLANK(J1106),ISBLANK(O1106),J1106="",O1106=""),"",IF(J1106=O1106,1,0))</f>
        <v>1</v>
      </c>
      <c r="AB1106" t="str">
        <f ca="1">IF(OR(ISBLANK(K1106),ISBLANK(Q1106),K1106="",Q1106=""),"",IF(K1106=Q1106,1,0))</f>
        <v/>
      </c>
      <c r="AC1106" s="23" t="str">
        <f t="shared" ref="AC1106:AC1169" ca="1" si="17">IF(OR(ISBLANK(L1106),ISBLANK(T1106),L1106="",T1106=""),"",IF(L1106=T1106,1,0))</f>
        <v/>
      </c>
    </row>
    <row r="1107" spans="1:29" x14ac:dyDescent="0.25">
      <c r="A1107" s="23">
        <v>1106</v>
      </c>
      <c r="B1107">
        <v>550</v>
      </c>
      <c r="C1107" t="str">
        <f ca="1">IFERROR(VLOOKUP($B1107,INDIRECT(nfl_game_result),MATCH(C$1,INDIRECT(nfl_game_result_header),0),FALSE),"error")</f>
        <v>2014_01_SD@ARI</v>
      </c>
      <c r="D1107" t="str">
        <f ca="1">IFERROR(IF(ISBLANK(VLOOKUP($B1107,INDIRECT(nfl_game_result),MATCH(D$1,INDIRECT(nfl_game_result_header),0),FALSE)),"",VLOOKUP($B1107,INDIRECT(nfl_game_result),MATCH(D$1,INDIRECT(nfl_game_result_header),0),FALSE)),"error")</f>
        <v/>
      </c>
      <c r="E1107">
        <f ca="1">IFERROR(IF(ISBLANK(VLOOKUP($B1107,INDIRECT(nfl_game_result),MATCH(E$1,INDIRECT(nfl_game_result_header),0),FALSE)),"",VLOOKUP($B1107,INDIRECT(nfl_game_result),MATCH(E$1,INDIRECT(nfl_game_result_header),0),FALSE)),"error")</f>
        <v>-3</v>
      </c>
      <c r="F1107" s="23" t="str">
        <f ca="1">IFERROR(IF(ISBLANK(VLOOKUP($B1107,INDIRECT(nfl_game_result),MATCH(F$1,INDIRECT(nfl_game_result_header),0),FALSE)),"",VLOOKUP($B1107,INDIRECT(nfl_game_result),MATCH(F$1,INDIRECT(nfl_game_result_header),0),FALSE)),"error")</f>
        <v/>
      </c>
      <c r="G1107" s="23" t="str">
        <f ca="1">IFERROR(IF(ISBLANK(VLOOKUP($B1107,INDIRECT(nfl_game_result),MATCH(G$1,INDIRECT(nfl_game_result_header),0),FALSE)),"",VLOOKUP($B1107,INDIRECT(nfl_game_result),MATCH(G$1,INDIRECT(nfl_game_result_header),0),FALSE)),"error")</f>
        <v/>
      </c>
      <c r="H1107">
        <f ca="1">IFERROR(IF(ISBLANK(VLOOKUP($B1107,INDIRECT(nfl_game_result),MATCH(H$1,INDIRECT(nfl_game_result_header),0),FALSE)),"",VLOOKUP($B1107,INDIRECT(nfl_game_result),MATCH(H$1,INDIRECT(nfl_game_result_header),0),FALSE)),"error")</f>
        <v>18</v>
      </c>
      <c r="I1107">
        <f ca="1">IFERROR(IF(ISBLANK(VLOOKUP($B1107,INDIRECT(nfl_game_result),MATCH(I$1,INDIRECT(nfl_game_result_header),0),FALSE)),"",VLOOKUP($B1107,INDIRECT(nfl_game_result),MATCH(I$1,INDIRECT(nfl_game_result_header),0),FALSE)),"error")</f>
        <v>17</v>
      </c>
      <c r="J1107" t="str">
        <f ca="1">IFERROR(IF(ISBLANK(VLOOKUP($B1107,INDIRECT(nfl_game_result),MATCH(J$1,INDIRECT(nfl_game_result_header),0),FALSE)),"",VLOOKUP($B1107,INDIRECT(nfl_game_result),MATCH(J$1,INDIRECT(nfl_game_result_header),0),FALSE)),"error")</f>
        <v>SD</v>
      </c>
      <c r="K1107" t="str">
        <f ca="1">IFERROR(IF(ISBLANK(VLOOKUP($B1107,INDIRECT(nfl_game_result),MATCH(K$1,INDIRECT(nfl_game_result_header),0),FALSE)),"",VLOOKUP($B1107,INDIRECT(nfl_game_result),MATCH(K$1,INDIRECT(nfl_game_result_header),0),FALSE)),"error")</f>
        <v>ARI</v>
      </c>
      <c r="L1107" s="23" t="str">
        <f ca="1">IFERROR(IF(ISBLANK(VLOOKUP($B1107,INDIRECT(nfl_game_result),MATCH(L$1,INDIRECT(nfl_game_result_header),0),FALSE)),"",VLOOKUP($B1107,INDIRECT(nfl_game_result),MATCH(L$1,INDIRECT(nfl_game_result_header),0),FALSE)),"error")</f>
        <v/>
      </c>
      <c r="M1107" t="s">
        <v>16</v>
      </c>
      <c r="N1107">
        <v>-3.5</v>
      </c>
      <c r="O1107" t="s">
        <v>88</v>
      </c>
      <c r="P1107">
        <v>13</v>
      </c>
      <c r="V1107" s="23" t="s">
        <v>416</v>
      </c>
      <c r="W1107">
        <f ca="1">VALUE(LEFT(C1107, 4))</f>
        <v>2014</v>
      </c>
      <c r="X1107">
        <f ca="1">VALUE(MID(C1107,6,FIND("_",C1107,6)-6))</f>
        <v>1</v>
      </c>
      <c r="Y1107" t="str">
        <f ca="1">IF(NOT(OR(ISBLANK(D1107),ISBLANK(E1107),D1107="",E1107="")),D1107-E1107,"")</f>
        <v/>
      </c>
      <c r="Z1107" t="str">
        <f ca="1">IF(OR(NOT(ISNUMBER(D1107)),ISBLANK(D1107),D1107="",ISBLANK(N1107)),"",ABS(D1107-N1107))</f>
        <v/>
      </c>
      <c r="AA1107">
        <f ca="1">IF(OR(ISBLANK(J1107),ISBLANK(O1107),J1107="",O1107=""),"",IF(J1107=O1107,1,0))</f>
        <v>1</v>
      </c>
      <c r="AB1107" t="str">
        <f ca="1">IF(OR(ISBLANK(K1107),ISBLANK(Q1107),K1107="",Q1107=""),"",IF(K1107=Q1107,1,0))</f>
        <v/>
      </c>
      <c r="AC1107" s="23" t="str">
        <f t="shared" ca="1" si="17"/>
        <v/>
      </c>
    </row>
    <row r="1108" spans="1:29" x14ac:dyDescent="0.25">
      <c r="A1108" s="23">
        <v>1107</v>
      </c>
      <c r="B1108">
        <v>535</v>
      </c>
      <c r="C1108" t="str">
        <f ca="1">IFERROR(VLOOKUP($B1108,INDIRECT(nfl_game_result),MATCH(C$1,INDIRECT(nfl_game_result_header),0),FALSE),"error")</f>
        <v>2014_01_GBY@SEA</v>
      </c>
      <c r="D1108" t="str">
        <f ca="1">IFERROR(IF(ISBLANK(VLOOKUP($B1108,INDIRECT(nfl_game_result),MATCH(D$1,INDIRECT(nfl_game_result_header),0),FALSE)),"",VLOOKUP($B1108,INDIRECT(nfl_game_result),MATCH(D$1,INDIRECT(nfl_game_result_header),0),FALSE)),"error")</f>
        <v/>
      </c>
      <c r="E1108">
        <f ca="1">IFERROR(IF(ISBLANK(VLOOKUP($B1108,INDIRECT(nfl_game_result),MATCH(E$1,INDIRECT(nfl_game_result_header),0),FALSE)),"",VLOOKUP($B1108,INDIRECT(nfl_game_result),MATCH(E$1,INDIRECT(nfl_game_result_header),0),FALSE)),"error")</f>
        <v>-5.5</v>
      </c>
      <c r="F1108" s="23" t="str">
        <f ca="1">IFERROR(IF(ISBLANK(VLOOKUP($B1108,INDIRECT(nfl_game_result),MATCH(F$1,INDIRECT(nfl_game_result_header),0),FALSE)),"",VLOOKUP($B1108,INDIRECT(nfl_game_result),MATCH(F$1,INDIRECT(nfl_game_result_header),0),FALSE)),"error")</f>
        <v/>
      </c>
      <c r="G1108" s="23" t="str">
        <f ca="1">IFERROR(IF(ISBLANK(VLOOKUP($B1108,INDIRECT(nfl_game_result),MATCH(G$1,INDIRECT(nfl_game_result_header),0),FALSE)),"",VLOOKUP($B1108,INDIRECT(nfl_game_result),MATCH(G$1,INDIRECT(nfl_game_result_header),0),FALSE)),"error")</f>
        <v/>
      </c>
      <c r="H1108">
        <f ca="1">IFERROR(IF(ISBLANK(VLOOKUP($B1108,INDIRECT(nfl_game_result),MATCH(H$1,INDIRECT(nfl_game_result_header),0),FALSE)),"",VLOOKUP($B1108,INDIRECT(nfl_game_result),MATCH(H$1,INDIRECT(nfl_game_result_header),0),FALSE)),"error")</f>
        <v>36</v>
      </c>
      <c r="I1108">
        <f ca="1">IFERROR(IF(ISBLANK(VLOOKUP($B1108,INDIRECT(nfl_game_result),MATCH(I$1,INDIRECT(nfl_game_result_header),0),FALSE)),"",VLOOKUP($B1108,INDIRECT(nfl_game_result),MATCH(I$1,INDIRECT(nfl_game_result_header),0),FALSE)),"error")</f>
        <v>16</v>
      </c>
      <c r="J1108" t="str">
        <f ca="1">IFERROR(IF(ISBLANK(VLOOKUP($B1108,INDIRECT(nfl_game_result),MATCH(J$1,INDIRECT(nfl_game_result_header),0),FALSE)),"",VLOOKUP($B1108,INDIRECT(nfl_game_result),MATCH(J$1,INDIRECT(nfl_game_result_header),0),FALSE)),"error")</f>
        <v>SEA</v>
      </c>
      <c r="K1108" t="str">
        <f ca="1">IFERROR(IF(ISBLANK(VLOOKUP($B1108,INDIRECT(nfl_game_result),MATCH(K$1,INDIRECT(nfl_game_result_header),0),FALSE)),"",VLOOKUP($B1108,INDIRECT(nfl_game_result),MATCH(K$1,INDIRECT(nfl_game_result_header),0),FALSE)),"error")</f>
        <v>SEA</v>
      </c>
      <c r="L1108" s="23" t="str">
        <f ca="1">IFERROR(IF(ISBLANK(VLOOKUP($B1108,INDIRECT(nfl_game_result),MATCH(L$1,INDIRECT(nfl_game_result_header),0),FALSE)),"",VLOOKUP($B1108,INDIRECT(nfl_game_result),MATCH(L$1,INDIRECT(nfl_game_result_header),0),FALSE)),"error")</f>
        <v/>
      </c>
      <c r="M1108" t="s">
        <v>14</v>
      </c>
      <c r="N1108">
        <v>-5.5</v>
      </c>
      <c r="O1108" t="s">
        <v>89</v>
      </c>
      <c r="P1108">
        <v>1</v>
      </c>
      <c r="Q1108" t="s">
        <v>89</v>
      </c>
      <c r="V1108" s="23" t="s">
        <v>416</v>
      </c>
      <c r="W1108">
        <f ca="1">VALUE(LEFT(C1108, 4))</f>
        <v>2014</v>
      </c>
      <c r="X1108">
        <f ca="1">VALUE(MID(C1108,6,FIND("_",C1108,6)-6))</f>
        <v>1</v>
      </c>
      <c r="Y1108" t="str">
        <f ca="1">IF(NOT(OR(ISBLANK(D1108),ISBLANK(E1108),D1108="",E1108="")),D1108-E1108,"")</f>
        <v/>
      </c>
      <c r="Z1108" t="str">
        <f ca="1">IF(OR(NOT(ISNUMBER(D1108)),ISBLANK(D1108),D1108="",ISBLANK(N1108)),"",ABS(D1108-N1108))</f>
        <v/>
      </c>
      <c r="AA1108">
        <f ca="1">IF(OR(ISBLANK(J1108),ISBLANK(O1108),J1108="",O1108=""),"",IF(J1108=O1108,1,0))</f>
        <v>1</v>
      </c>
      <c r="AB1108">
        <f ca="1">IF(OR(ISBLANK(K1108),ISBLANK(Q1108),K1108="",Q1108=""),"",IF(K1108=Q1108,1,0))</f>
        <v>1</v>
      </c>
      <c r="AC1108" s="23" t="str">
        <f t="shared" ca="1" si="17"/>
        <v/>
      </c>
    </row>
    <row r="1109" spans="1:29" x14ac:dyDescent="0.25">
      <c r="A1109" s="23">
        <v>1108</v>
      </c>
      <c r="B1109">
        <v>536</v>
      </c>
      <c r="C1109" t="str">
        <f ca="1">IFERROR(VLOOKUP($B1109,INDIRECT(nfl_game_result),MATCH(C$1,INDIRECT(nfl_game_result_header),0),FALSE),"error")</f>
        <v>2014_01_NOR@ATL</v>
      </c>
      <c r="D1109" t="str">
        <f ca="1">IFERROR(IF(ISBLANK(VLOOKUP($B1109,INDIRECT(nfl_game_result),MATCH(D$1,INDIRECT(nfl_game_result_header),0),FALSE)),"",VLOOKUP($B1109,INDIRECT(nfl_game_result),MATCH(D$1,INDIRECT(nfl_game_result_header),0),FALSE)),"error")</f>
        <v/>
      </c>
      <c r="E1109">
        <f ca="1">IFERROR(IF(ISBLANK(VLOOKUP($B1109,INDIRECT(nfl_game_result),MATCH(E$1,INDIRECT(nfl_game_result_header),0),FALSE)),"",VLOOKUP($B1109,INDIRECT(nfl_game_result),MATCH(E$1,INDIRECT(nfl_game_result_header),0),FALSE)),"error")</f>
        <v>3</v>
      </c>
      <c r="F1109" s="23" t="str">
        <f ca="1">IFERROR(IF(ISBLANK(VLOOKUP($B1109,INDIRECT(nfl_game_result),MATCH(F$1,INDIRECT(nfl_game_result_header),0),FALSE)),"",VLOOKUP($B1109,INDIRECT(nfl_game_result),MATCH(F$1,INDIRECT(nfl_game_result_header),0),FALSE)),"error")</f>
        <v/>
      </c>
      <c r="G1109" s="23" t="str">
        <f ca="1">IFERROR(IF(ISBLANK(VLOOKUP($B1109,INDIRECT(nfl_game_result),MATCH(G$1,INDIRECT(nfl_game_result_header),0),FALSE)),"",VLOOKUP($B1109,INDIRECT(nfl_game_result),MATCH(G$1,INDIRECT(nfl_game_result_header),0),FALSE)),"error")</f>
        <v/>
      </c>
      <c r="H1109">
        <f ca="1">IFERROR(IF(ISBLANK(VLOOKUP($B1109,INDIRECT(nfl_game_result),MATCH(H$1,INDIRECT(nfl_game_result_header),0),FALSE)),"",VLOOKUP($B1109,INDIRECT(nfl_game_result),MATCH(H$1,INDIRECT(nfl_game_result_header),0),FALSE)),"error")</f>
        <v>37</v>
      </c>
      <c r="I1109">
        <f ca="1">IFERROR(IF(ISBLANK(VLOOKUP($B1109,INDIRECT(nfl_game_result),MATCH(I$1,INDIRECT(nfl_game_result_header),0),FALSE)),"",VLOOKUP($B1109,INDIRECT(nfl_game_result),MATCH(I$1,INDIRECT(nfl_game_result_header),0),FALSE)),"error")</f>
        <v>34</v>
      </c>
      <c r="J1109" t="str">
        <f ca="1">IFERROR(IF(ISBLANK(VLOOKUP($B1109,INDIRECT(nfl_game_result),MATCH(J$1,INDIRECT(nfl_game_result_header),0),FALSE)),"",VLOOKUP($B1109,INDIRECT(nfl_game_result),MATCH(J$1,INDIRECT(nfl_game_result_header),0),FALSE)),"error")</f>
        <v>ATL</v>
      </c>
      <c r="K1109" t="str">
        <f ca="1">IFERROR(IF(ISBLANK(VLOOKUP($B1109,INDIRECT(nfl_game_result),MATCH(K$1,INDIRECT(nfl_game_result_header),0),FALSE)),"",VLOOKUP($B1109,INDIRECT(nfl_game_result),MATCH(K$1,INDIRECT(nfl_game_result_header),0),FALSE)),"error")</f>
        <v>ATL</v>
      </c>
      <c r="L1109" s="23" t="str">
        <f ca="1">IFERROR(IF(ISBLANK(VLOOKUP($B1109,INDIRECT(nfl_game_result),MATCH(L$1,INDIRECT(nfl_game_result_header),0),FALSE)),"",VLOOKUP($B1109,INDIRECT(nfl_game_result),MATCH(L$1,INDIRECT(nfl_game_result_header),0),FALSE)),"error")</f>
        <v/>
      </c>
      <c r="M1109" t="s">
        <v>14</v>
      </c>
      <c r="N1109">
        <v>3.5</v>
      </c>
      <c r="O1109" t="s">
        <v>335</v>
      </c>
      <c r="P1109">
        <v>13</v>
      </c>
      <c r="Q1109" t="s">
        <v>335</v>
      </c>
      <c r="V1109" s="23" t="s">
        <v>416</v>
      </c>
      <c r="W1109">
        <f ca="1">VALUE(LEFT(C1109, 4))</f>
        <v>2014</v>
      </c>
      <c r="X1109">
        <f ca="1">VALUE(MID(C1109,6,FIND("_",C1109,6)-6))</f>
        <v>1</v>
      </c>
      <c r="Y1109" t="str">
        <f ca="1">IF(NOT(OR(ISBLANK(D1109),ISBLANK(E1109),D1109="",E1109="")),D1109-E1109,"")</f>
        <v/>
      </c>
      <c r="Z1109" t="str">
        <f ca="1">IF(OR(NOT(ISNUMBER(D1109)),ISBLANK(D1109),D1109="",ISBLANK(N1109)),"",ABS(D1109-N1109))</f>
        <v/>
      </c>
      <c r="AA1109">
        <f ca="1">IF(OR(ISBLANK(J1109),ISBLANK(O1109),J1109="",O1109=""),"",IF(J1109=O1109,1,0))</f>
        <v>0</v>
      </c>
      <c r="AB1109">
        <f ca="1">IF(OR(ISBLANK(K1109),ISBLANK(Q1109),K1109="",Q1109=""),"",IF(K1109=Q1109,1,0))</f>
        <v>0</v>
      </c>
      <c r="AC1109" s="23" t="str">
        <f t="shared" ca="1" si="17"/>
        <v/>
      </c>
    </row>
    <row r="1110" spans="1:29" x14ac:dyDescent="0.25">
      <c r="A1110" s="23">
        <v>1109</v>
      </c>
      <c r="B1110">
        <v>537</v>
      </c>
      <c r="C1110" t="str">
        <f ca="1">IFERROR(VLOOKUP($B1110,INDIRECT(nfl_game_result),MATCH(C$1,INDIRECT(nfl_game_result_header),0),FALSE),"error")</f>
        <v>2014_01_BUF@CHI</v>
      </c>
      <c r="D1110" t="str">
        <f ca="1">IFERROR(IF(ISBLANK(VLOOKUP($B1110,INDIRECT(nfl_game_result),MATCH(D$1,INDIRECT(nfl_game_result_header),0),FALSE)),"",VLOOKUP($B1110,INDIRECT(nfl_game_result),MATCH(D$1,INDIRECT(nfl_game_result_header),0),FALSE)),"error")</f>
        <v/>
      </c>
      <c r="E1110">
        <f ca="1">IFERROR(IF(ISBLANK(VLOOKUP($B1110,INDIRECT(nfl_game_result),MATCH(E$1,INDIRECT(nfl_game_result_header),0),FALSE)),"",VLOOKUP($B1110,INDIRECT(nfl_game_result),MATCH(E$1,INDIRECT(nfl_game_result_header),0),FALSE)),"error")</f>
        <v>-6.5</v>
      </c>
      <c r="F1110" s="23" t="str">
        <f ca="1">IFERROR(IF(ISBLANK(VLOOKUP($B1110,INDIRECT(nfl_game_result),MATCH(F$1,INDIRECT(nfl_game_result_header),0),FALSE)),"",VLOOKUP($B1110,INDIRECT(nfl_game_result),MATCH(F$1,INDIRECT(nfl_game_result_header),0),FALSE)),"error")</f>
        <v/>
      </c>
      <c r="G1110" s="23" t="str">
        <f ca="1">IFERROR(IF(ISBLANK(VLOOKUP($B1110,INDIRECT(nfl_game_result),MATCH(G$1,INDIRECT(nfl_game_result_header),0),FALSE)),"",VLOOKUP($B1110,INDIRECT(nfl_game_result),MATCH(G$1,INDIRECT(nfl_game_result_header),0),FALSE)),"error")</f>
        <v/>
      </c>
      <c r="H1110">
        <f ca="1">IFERROR(IF(ISBLANK(VLOOKUP($B1110,INDIRECT(nfl_game_result),MATCH(H$1,INDIRECT(nfl_game_result_header),0),FALSE)),"",VLOOKUP($B1110,INDIRECT(nfl_game_result),MATCH(H$1,INDIRECT(nfl_game_result_header),0),FALSE)),"error")</f>
        <v>20</v>
      </c>
      <c r="I1110">
        <f ca="1">IFERROR(IF(ISBLANK(VLOOKUP($B1110,INDIRECT(nfl_game_result),MATCH(I$1,INDIRECT(nfl_game_result_header),0),FALSE)),"",VLOOKUP($B1110,INDIRECT(nfl_game_result),MATCH(I$1,INDIRECT(nfl_game_result_header),0),FALSE)),"error")</f>
        <v>23</v>
      </c>
      <c r="J1110" t="str">
        <f ca="1">IFERROR(IF(ISBLANK(VLOOKUP($B1110,INDIRECT(nfl_game_result),MATCH(J$1,INDIRECT(nfl_game_result_header),0),FALSE)),"",VLOOKUP($B1110,INDIRECT(nfl_game_result),MATCH(J$1,INDIRECT(nfl_game_result_header),0),FALSE)),"error")</f>
        <v>BUF</v>
      </c>
      <c r="K1110" t="str">
        <f ca="1">IFERROR(IF(ISBLANK(VLOOKUP($B1110,INDIRECT(nfl_game_result),MATCH(K$1,INDIRECT(nfl_game_result_header),0),FALSE)),"",VLOOKUP($B1110,INDIRECT(nfl_game_result),MATCH(K$1,INDIRECT(nfl_game_result_header),0),FALSE)),"error")</f>
        <v>BUF</v>
      </c>
      <c r="L1110" s="23" t="str">
        <f ca="1">IFERROR(IF(ISBLANK(VLOOKUP($B1110,INDIRECT(nfl_game_result),MATCH(L$1,INDIRECT(nfl_game_result_header),0),FALSE)),"",VLOOKUP($B1110,INDIRECT(nfl_game_result),MATCH(L$1,INDIRECT(nfl_game_result_header),0),FALSE)),"error")</f>
        <v/>
      </c>
      <c r="M1110" t="s">
        <v>14</v>
      </c>
      <c r="N1110">
        <v>-7</v>
      </c>
      <c r="O1110" t="s">
        <v>68</v>
      </c>
      <c r="P1110">
        <v>2</v>
      </c>
      <c r="Q1110" t="s">
        <v>68</v>
      </c>
      <c r="V1110" s="23" t="s">
        <v>416</v>
      </c>
      <c r="W1110">
        <f ca="1">VALUE(LEFT(C1110, 4))</f>
        <v>2014</v>
      </c>
      <c r="X1110">
        <f ca="1">VALUE(MID(C1110,6,FIND("_",C1110,6)-6))</f>
        <v>1</v>
      </c>
      <c r="Y1110" t="str">
        <f ca="1">IF(NOT(OR(ISBLANK(D1110),ISBLANK(E1110),D1110="",E1110="")),D1110-E1110,"")</f>
        <v/>
      </c>
      <c r="Z1110" t="str">
        <f ca="1">IF(OR(NOT(ISNUMBER(D1110)),ISBLANK(D1110),D1110="",ISBLANK(N1110)),"",ABS(D1110-N1110))</f>
        <v/>
      </c>
      <c r="AA1110">
        <f ca="1">IF(OR(ISBLANK(J1110),ISBLANK(O1110),J1110="",O1110=""),"",IF(J1110=O1110,1,0))</f>
        <v>0</v>
      </c>
      <c r="AB1110">
        <f ca="1">IF(OR(ISBLANK(K1110),ISBLANK(Q1110),K1110="",Q1110=""),"",IF(K1110=Q1110,1,0))</f>
        <v>0</v>
      </c>
      <c r="AC1110" s="23" t="str">
        <f t="shared" ca="1" si="17"/>
        <v/>
      </c>
    </row>
    <row r="1111" spans="1:29" x14ac:dyDescent="0.25">
      <c r="A1111" s="23">
        <v>1110</v>
      </c>
      <c r="B1111">
        <v>538</v>
      </c>
      <c r="C1111" t="str">
        <f ca="1">IFERROR(VLOOKUP($B1111,INDIRECT(nfl_game_result),MATCH(C$1,INDIRECT(nfl_game_result_header),0),FALSE),"error")</f>
        <v>2014_01_TEN@KCY</v>
      </c>
      <c r="D1111" t="str">
        <f ca="1">IFERROR(IF(ISBLANK(VLOOKUP($B1111,INDIRECT(nfl_game_result),MATCH(D$1,INDIRECT(nfl_game_result_header),0),FALSE)),"",VLOOKUP($B1111,INDIRECT(nfl_game_result),MATCH(D$1,INDIRECT(nfl_game_result_header),0),FALSE)),"error")</f>
        <v/>
      </c>
      <c r="E1111">
        <f ca="1">IFERROR(IF(ISBLANK(VLOOKUP($B1111,INDIRECT(nfl_game_result),MATCH(E$1,INDIRECT(nfl_game_result_header),0),FALSE)),"",VLOOKUP($B1111,INDIRECT(nfl_game_result),MATCH(E$1,INDIRECT(nfl_game_result_header),0),FALSE)),"error")</f>
        <v>-4.5</v>
      </c>
      <c r="F1111" s="23" t="str">
        <f ca="1">IFERROR(IF(ISBLANK(VLOOKUP($B1111,INDIRECT(nfl_game_result),MATCH(F$1,INDIRECT(nfl_game_result_header),0),FALSE)),"",VLOOKUP($B1111,INDIRECT(nfl_game_result),MATCH(F$1,INDIRECT(nfl_game_result_header),0),FALSE)),"error")</f>
        <v/>
      </c>
      <c r="G1111" s="23" t="str">
        <f ca="1">IFERROR(IF(ISBLANK(VLOOKUP($B1111,INDIRECT(nfl_game_result),MATCH(G$1,INDIRECT(nfl_game_result_header),0),FALSE)),"",VLOOKUP($B1111,INDIRECT(nfl_game_result),MATCH(G$1,INDIRECT(nfl_game_result_header),0),FALSE)),"error")</f>
        <v/>
      </c>
      <c r="H1111">
        <f ca="1">IFERROR(IF(ISBLANK(VLOOKUP($B1111,INDIRECT(nfl_game_result),MATCH(H$1,INDIRECT(nfl_game_result_header),0),FALSE)),"",VLOOKUP($B1111,INDIRECT(nfl_game_result),MATCH(H$1,INDIRECT(nfl_game_result_header),0),FALSE)),"error")</f>
        <v>10</v>
      </c>
      <c r="I1111">
        <f ca="1">IFERROR(IF(ISBLANK(VLOOKUP($B1111,INDIRECT(nfl_game_result),MATCH(I$1,INDIRECT(nfl_game_result_header),0),FALSE)),"",VLOOKUP($B1111,INDIRECT(nfl_game_result),MATCH(I$1,INDIRECT(nfl_game_result_header),0),FALSE)),"error")</f>
        <v>26</v>
      </c>
      <c r="J1111" t="str">
        <f ca="1">IFERROR(IF(ISBLANK(VLOOKUP($B1111,INDIRECT(nfl_game_result),MATCH(J$1,INDIRECT(nfl_game_result_header),0),FALSE)),"",VLOOKUP($B1111,INDIRECT(nfl_game_result),MATCH(J$1,INDIRECT(nfl_game_result_header),0),FALSE)),"error")</f>
        <v>TEN</v>
      </c>
      <c r="K1111" t="str">
        <f ca="1">IFERROR(IF(ISBLANK(VLOOKUP($B1111,INDIRECT(nfl_game_result),MATCH(K$1,INDIRECT(nfl_game_result_header),0),FALSE)),"",VLOOKUP($B1111,INDIRECT(nfl_game_result),MATCH(K$1,INDIRECT(nfl_game_result_header),0),FALSE)),"error")</f>
        <v>TEN</v>
      </c>
      <c r="L1111" s="23" t="str">
        <f ca="1">IFERROR(IF(ISBLANK(VLOOKUP($B1111,INDIRECT(nfl_game_result),MATCH(L$1,INDIRECT(nfl_game_result_header),0),FALSE)),"",VLOOKUP($B1111,INDIRECT(nfl_game_result),MATCH(L$1,INDIRECT(nfl_game_result_header),0),FALSE)),"error")</f>
        <v/>
      </c>
      <c r="M1111" t="s">
        <v>14</v>
      </c>
      <c r="N1111">
        <v>-7</v>
      </c>
      <c r="O1111" t="s">
        <v>93</v>
      </c>
      <c r="P1111">
        <v>9</v>
      </c>
      <c r="Q1111" t="s">
        <v>331</v>
      </c>
      <c r="V1111" s="23" t="s">
        <v>416</v>
      </c>
      <c r="W1111">
        <f ca="1">VALUE(LEFT(C1111, 4))</f>
        <v>2014</v>
      </c>
      <c r="X1111">
        <f ca="1">VALUE(MID(C1111,6,FIND("_",C1111,6)-6))</f>
        <v>1</v>
      </c>
      <c r="Y1111" t="str">
        <f ca="1">IF(NOT(OR(ISBLANK(D1111),ISBLANK(E1111),D1111="",E1111="")),D1111-E1111,"")</f>
        <v/>
      </c>
      <c r="Z1111" t="str">
        <f ca="1">IF(OR(NOT(ISNUMBER(D1111)),ISBLANK(D1111),D1111="",ISBLANK(N1111)),"",ABS(D1111-N1111))</f>
        <v/>
      </c>
      <c r="AA1111">
        <f ca="1">IF(OR(ISBLANK(J1111),ISBLANK(O1111),J1111="",O1111=""),"",IF(J1111=O1111,1,0))</f>
        <v>1</v>
      </c>
      <c r="AB1111">
        <f ca="1">IF(OR(ISBLANK(K1111),ISBLANK(Q1111),K1111="",Q1111=""),"",IF(K1111=Q1111,1,0))</f>
        <v>0</v>
      </c>
      <c r="AC1111" s="23" t="str">
        <f t="shared" ca="1" si="17"/>
        <v/>
      </c>
    </row>
    <row r="1112" spans="1:29" x14ac:dyDescent="0.25">
      <c r="A1112" s="23">
        <v>1111</v>
      </c>
      <c r="B1112">
        <v>539</v>
      </c>
      <c r="C1112" t="str">
        <f ca="1">IFERROR(VLOOKUP($B1112,INDIRECT(nfl_game_result),MATCH(C$1,INDIRECT(nfl_game_result_header),0),FALSE),"error")</f>
        <v>2014_01_MIN@STL</v>
      </c>
      <c r="D1112" t="str">
        <f ca="1">IFERROR(IF(ISBLANK(VLOOKUP($B1112,INDIRECT(nfl_game_result),MATCH(D$1,INDIRECT(nfl_game_result_header),0),FALSE)),"",VLOOKUP($B1112,INDIRECT(nfl_game_result),MATCH(D$1,INDIRECT(nfl_game_result_header),0),FALSE)),"error")</f>
        <v/>
      </c>
      <c r="E1112">
        <f ca="1">IFERROR(IF(ISBLANK(VLOOKUP($B1112,INDIRECT(nfl_game_result),MATCH(E$1,INDIRECT(nfl_game_result_header),0),FALSE)),"",VLOOKUP($B1112,INDIRECT(nfl_game_result),MATCH(E$1,INDIRECT(nfl_game_result_header),0),FALSE)),"error")</f>
        <v>-4</v>
      </c>
      <c r="F1112" s="23" t="str">
        <f ca="1">IFERROR(IF(ISBLANK(VLOOKUP($B1112,INDIRECT(nfl_game_result),MATCH(F$1,INDIRECT(nfl_game_result_header),0),FALSE)),"",VLOOKUP($B1112,INDIRECT(nfl_game_result),MATCH(F$1,INDIRECT(nfl_game_result_header),0),FALSE)),"error")</f>
        <v/>
      </c>
      <c r="G1112" s="23" t="str">
        <f ca="1">IFERROR(IF(ISBLANK(VLOOKUP($B1112,INDIRECT(nfl_game_result),MATCH(G$1,INDIRECT(nfl_game_result_header),0),FALSE)),"",VLOOKUP($B1112,INDIRECT(nfl_game_result),MATCH(G$1,INDIRECT(nfl_game_result_header),0),FALSE)),"error")</f>
        <v/>
      </c>
      <c r="H1112">
        <f ca="1">IFERROR(IF(ISBLANK(VLOOKUP($B1112,INDIRECT(nfl_game_result),MATCH(H$1,INDIRECT(nfl_game_result_header),0),FALSE)),"",VLOOKUP($B1112,INDIRECT(nfl_game_result),MATCH(H$1,INDIRECT(nfl_game_result_header),0),FALSE)),"error")</f>
        <v>6</v>
      </c>
      <c r="I1112">
        <f ca="1">IFERROR(IF(ISBLANK(VLOOKUP($B1112,INDIRECT(nfl_game_result),MATCH(I$1,INDIRECT(nfl_game_result_header),0),FALSE)),"",VLOOKUP($B1112,INDIRECT(nfl_game_result),MATCH(I$1,INDIRECT(nfl_game_result_header),0),FALSE)),"error")</f>
        <v>34</v>
      </c>
      <c r="J1112" t="str">
        <f ca="1">IFERROR(IF(ISBLANK(VLOOKUP($B1112,INDIRECT(nfl_game_result),MATCH(J$1,INDIRECT(nfl_game_result_header),0),FALSE)),"",VLOOKUP($B1112,INDIRECT(nfl_game_result),MATCH(J$1,INDIRECT(nfl_game_result_header),0),FALSE)),"error")</f>
        <v>MIN</v>
      </c>
      <c r="K1112" t="str">
        <f ca="1">IFERROR(IF(ISBLANK(VLOOKUP($B1112,INDIRECT(nfl_game_result),MATCH(K$1,INDIRECT(nfl_game_result_header),0),FALSE)),"",VLOOKUP($B1112,INDIRECT(nfl_game_result),MATCH(K$1,INDIRECT(nfl_game_result_header),0),FALSE)),"error")</f>
        <v>MIN</v>
      </c>
      <c r="L1112" s="23" t="str">
        <f ca="1">IFERROR(IF(ISBLANK(VLOOKUP($B1112,INDIRECT(nfl_game_result),MATCH(L$1,INDIRECT(nfl_game_result_header),0),FALSE)),"",VLOOKUP($B1112,INDIRECT(nfl_game_result),MATCH(L$1,INDIRECT(nfl_game_result_header),0),FALSE)),"error")</f>
        <v/>
      </c>
      <c r="M1112" t="s">
        <v>14</v>
      </c>
      <c r="N1112">
        <v>-2.5</v>
      </c>
      <c r="O1112" t="s">
        <v>80</v>
      </c>
      <c r="P1112">
        <v>4</v>
      </c>
      <c r="Q1112" t="s">
        <v>80</v>
      </c>
      <c r="V1112" s="23" t="s">
        <v>416</v>
      </c>
      <c r="W1112">
        <f ca="1">VALUE(LEFT(C1112, 4))</f>
        <v>2014</v>
      </c>
      <c r="X1112">
        <f ca="1">VALUE(MID(C1112,6,FIND("_",C1112,6)-6))</f>
        <v>1</v>
      </c>
      <c r="Y1112" t="str">
        <f ca="1">IF(NOT(OR(ISBLANK(D1112),ISBLANK(E1112),D1112="",E1112="")),D1112-E1112,"")</f>
        <v/>
      </c>
      <c r="Z1112" t="str">
        <f ca="1">IF(OR(NOT(ISNUMBER(D1112)),ISBLANK(D1112),D1112="",ISBLANK(N1112)),"",ABS(D1112-N1112))</f>
        <v/>
      </c>
      <c r="AA1112">
        <f ca="1">IF(OR(ISBLANK(J1112),ISBLANK(O1112),J1112="",O1112=""),"",IF(J1112=O1112,1,0))</f>
        <v>1</v>
      </c>
      <c r="AB1112">
        <f ca="1">IF(OR(ISBLANK(K1112),ISBLANK(Q1112),K1112="",Q1112=""),"",IF(K1112=Q1112,1,0))</f>
        <v>1</v>
      </c>
      <c r="AC1112" s="23" t="str">
        <f t="shared" ca="1" si="17"/>
        <v/>
      </c>
    </row>
    <row r="1113" spans="1:29" x14ac:dyDescent="0.25">
      <c r="A1113" s="23">
        <v>1112</v>
      </c>
      <c r="B1113">
        <v>540</v>
      </c>
      <c r="C1113" t="str">
        <f ca="1">IFERROR(VLOOKUP($B1113,INDIRECT(nfl_game_result),MATCH(C$1,INDIRECT(nfl_game_result_header),0),FALSE),"error")</f>
        <v>2014_01_NWE@MIA</v>
      </c>
      <c r="D1113" t="str">
        <f ca="1">IFERROR(IF(ISBLANK(VLOOKUP($B1113,INDIRECT(nfl_game_result),MATCH(D$1,INDIRECT(nfl_game_result_header),0),FALSE)),"",VLOOKUP($B1113,INDIRECT(nfl_game_result),MATCH(D$1,INDIRECT(nfl_game_result_header),0),FALSE)),"error")</f>
        <v/>
      </c>
      <c r="E1113">
        <f ca="1">IFERROR(IF(ISBLANK(VLOOKUP($B1113,INDIRECT(nfl_game_result),MATCH(E$1,INDIRECT(nfl_game_result_header),0),FALSE)),"",VLOOKUP($B1113,INDIRECT(nfl_game_result),MATCH(E$1,INDIRECT(nfl_game_result_header),0),FALSE)),"error")</f>
        <v>4.5</v>
      </c>
      <c r="F1113" s="23" t="str">
        <f ca="1">IFERROR(IF(ISBLANK(VLOOKUP($B1113,INDIRECT(nfl_game_result),MATCH(F$1,INDIRECT(nfl_game_result_header),0),FALSE)),"",VLOOKUP($B1113,INDIRECT(nfl_game_result),MATCH(F$1,INDIRECT(nfl_game_result_header),0),FALSE)),"error")</f>
        <v/>
      </c>
      <c r="G1113" s="23" t="str">
        <f ca="1">IFERROR(IF(ISBLANK(VLOOKUP($B1113,INDIRECT(nfl_game_result),MATCH(G$1,INDIRECT(nfl_game_result_header),0),FALSE)),"",VLOOKUP($B1113,INDIRECT(nfl_game_result),MATCH(G$1,INDIRECT(nfl_game_result_header),0),FALSE)),"error")</f>
        <v/>
      </c>
      <c r="H1113">
        <f ca="1">IFERROR(IF(ISBLANK(VLOOKUP($B1113,INDIRECT(nfl_game_result),MATCH(H$1,INDIRECT(nfl_game_result_header),0),FALSE)),"",VLOOKUP($B1113,INDIRECT(nfl_game_result),MATCH(H$1,INDIRECT(nfl_game_result_header),0),FALSE)),"error")</f>
        <v>33</v>
      </c>
      <c r="I1113">
        <f ca="1">IFERROR(IF(ISBLANK(VLOOKUP($B1113,INDIRECT(nfl_game_result),MATCH(I$1,INDIRECT(nfl_game_result_header),0),FALSE)),"",VLOOKUP($B1113,INDIRECT(nfl_game_result),MATCH(I$1,INDIRECT(nfl_game_result_header),0),FALSE)),"error")</f>
        <v>20</v>
      </c>
      <c r="J1113" t="str">
        <f ca="1">IFERROR(IF(ISBLANK(VLOOKUP($B1113,INDIRECT(nfl_game_result),MATCH(J$1,INDIRECT(nfl_game_result_header),0),FALSE)),"",VLOOKUP($B1113,INDIRECT(nfl_game_result),MATCH(J$1,INDIRECT(nfl_game_result_header),0),FALSE)),"error")</f>
        <v>MIA</v>
      </c>
      <c r="K1113" t="str">
        <f ca="1">IFERROR(IF(ISBLANK(VLOOKUP($B1113,INDIRECT(nfl_game_result),MATCH(K$1,INDIRECT(nfl_game_result_header),0),FALSE)),"",VLOOKUP($B1113,INDIRECT(nfl_game_result),MATCH(K$1,INDIRECT(nfl_game_result_header),0),FALSE)),"error")</f>
        <v>MIA</v>
      </c>
      <c r="L1113" s="23" t="str">
        <f ca="1">IFERROR(IF(ISBLANK(VLOOKUP($B1113,INDIRECT(nfl_game_result),MATCH(L$1,INDIRECT(nfl_game_result_header),0),FALSE)),"",VLOOKUP($B1113,INDIRECT(nfl_game_result),MATCH(L$1,INDIRECT(nfl_game_result_header),0),FALSE)),"error")</f>
        <v/>
      </c>
      <c r="M1113" t="s">
        <v>14</v>
      </c>
      <c r="N1113">
        <v>3.5</v>
      </c>
      <c r="O1113" t="s">
        <v>332</v>
      </c>
      <c r="P1113">
        <v>8</v>
      </c>
      <c r="Q1113" t="s">
        <v>332</v>
      </c>
      <c r="V1113" s="23" t="s">
        <v>416</v>
      </c>
      <c r="W1113">
        <f ca="1">VALUE(LEFT(C1113, 4))</f>
        <v>2014</v>
      </c>
      <c r="X1113">
        <f ca="1">VALUE(MID(C1113,6,FIND("_",C1113,6)-6))</f>
        <v>1</v>
      </c>
      <c r="Y1113" t="str">
        <f ca="1">IF(NOT(OR(ISBLANK(D1113),ISBLANK(E1113),D1113="",E1113="")),D1113-E1113,"")</f>
        <v/>
      </c>
      <c r="Z1113" t="str">
        <f ca="1">IF(OR(NOT(ISNUMBER(D1113)),ISBLANK(D1113),D1113="",ISBLANK(N1113)),"",ABS(D1113-N1113))</f>
        <v/>
      </c>
      <c r="AA1113">
        <f ca="1">IF(OR(ISBLANK(J1113),ISBLANK(O1113),J1113="",O1113=""),"",IF(J1113=O1113,1,0))</f>
        <v>0</v>
      </c>
      <c r="AB1113">
        <f ca="1">IF(OR(ISBLANK(K1113),ISBLANK(Q1113),K1113="",Q1113=""),"",IF(K1113=Q1113,1,0))</f>
        <v>0</v>
      </c>
      <c r="AC1113" s="23" t="str">
        <f t="shared" ca="1" si="17"/>
        <v/>
      </c>
    </row>
    <row r="1114" spans="1:29" x14ac:dyDescent="0.25">
      <c r="A1114" s="23">
        <v>1113</v>
      </c>
      <c r="B1114">
        <v>541</v>
      </c>
      <c r="C1114" t="str">
        <f ca="1">IFERROR(VLOOKUP($B1114,INDIRECT(nfl_game_result),MATCH(C$1,INDIRECT(nfl_game_result_header),0),FALSE),"error")</f>
        <v>2014_01_OAK@NYJ</v>
      </c>
      <c r="D1114" t="str">
        <f ca="1">IFERROR(IF(ISBLANK(VLOOKUP($B1114,INDIRECT(nfl_game_result),MATCH(D$1,INDIRECT(nfl_game_result_header),0),FALSE)),"",VLOOKUP($B1114,INDIRECT(nfl_game_result),MATCH(D$1,INDIRECT(nfl_game_result_header),0),FALSE)),"error")</f>
        <v/>
      </c>
      <c r="E1114">
        <f ca="1">IFERROR(IF(ISBLANK(VLOOKUP($B1114,INDIRECT(nfl_game_result),MATCH(E$1,INDIRECT(nfl_game_result_header),0),FALSE)),"",VLOOKUP($B1114,INDIRECT(nfl_game_result),MATCH(E$1,INDIRECT(nfl_game_result_header),0),FALSE)),"error")</f>
        <v>-5</v>
      </c>
      <c r="F1114" s="23" t="str">
        <f ca="1">IFERROR(IF(ISBLANK(VLOOKUP($B1114,INDIRECT(nfl_game_result),MATCH(F$1,INDIRECT(nfl_game_result_header),0),FALSE)),"",VLOOKUP($B1114,INDIRECT(nfl_game_result),MATCH(F$1,INDIRECT(nfl_game_result_header),0),FALSE)),"error")</f>
        <v/>
      </c>
      <c r="G1114" s="23" t="str">
        <f ca="1">IFERROR(IF(ISBLANK(VLOOKUP($B1114,INDIRECT(nfl_game_result),MATCH(G$1,INDIRECT(nfl_game_result_header),0),FALSE)),"",VLOOKUP($B1114,INDIRECT(nfl_game_result),MATCH(G$1,INDIRECT(nfl_game_result_header),0),FALSE)),"error")</f>
        <v/>
      </c>
      <c r="H1114">
        <f ca="1">IFERROR(IF(ISBLANK(VLOOKUP($B1114,INDIRECT(nfl_game_result),MATCH(H$1,INDIRECT(nfl_game_result_header),0),FALSE)),"",VLOOKUP($B1114,INDIRECT(nfl_game_result),MATCH(H$1,INDIRECT(nfl_game_result_header),0),FALSE)),"error")</f>
        <v>19</v>
      </c>
      <c r="I1114">
        <f ca="1">IFERROR(IF(ISBLANK(VLOOKUP($B1114,INDIRECT(nfl_game_result),MATCH(I$1,INDIRECT(nfl_game_result_header),0),FALSE)),"",VLOOKUP($B1114,INDIRECT(nfl_game_result),MATCH(I$1,INDIRECT(nfl_game_result_header),0),FALSE)),"error")</f>
        <v>14</v>
      </c>
      <c r="J1114" t="str">
        <f ca="1">IFERROR(IF(ISBLANK(VLOOKUP($B1114,INDIRECT(nfl_game_result),MATCH(J$1,INDIRECT(nfl_game_result_header),0),FALSE)),"",VLOOKUP($B1114,INDIRECT(nfl_game_result),MATCH(J$1,INDIRECT(nfl_game_result_header),0),FALSE)),"error")</f>
        <v>na</v>
      </c>
      <c r="K1114" t="str">
        <f ca="1">IFERROR(IF(ISBLANK(VLOOKUP($B1114,INDIRECT(nfl_game_result),MATCH(K$1,INDIRECT(nfl_game_result_header),0),FALSE)),"",VLOOKUP($B1114,INDIRECT(nfl_game_result),MATCH(K$1,INDIRECT(nfl_game_result_header),0),FALSE)),"error")</f>
        <v>NYJ</v>
      </c>
      <c r="L1114" s="23" t="str">
        <f ca="1">IFERROR(IF(ISBLANK(VLOOKUP($B1114,INDIRECT(nfl_game_result),MATCH(L$1,INDIRECT(nfl_game_result_header),0),FALSE)),"",VLOOKUP($B1114,INDIRECT(nfl_game_result),MATCH(L$1,INDIRECT(nfl_game_result_header),0),FALSE)),"error")</f>
        <v/>
      </c>
      <c r="M1114" t="s">
        <v>14</v>
      </c>
      <c r="N1114">
        <v>-3</v>
      </c>
      <c r="O1114" t="s">
        <v>85</v>
      </c>
      <c r="P1114">
        <v>12</v>
      </c>
      <c r="Q1114" t="s">
        <v>85</v>
      </c>
      <c r="V1114" s="23" t="s">
        <v>416</v>
      </c>
      <c r="W1114">
        <f ca="1">VALUE(LEFT(C1114, 4))</f>
        <v>2014</v>
      </c>
      <c r="X1114">
        <f ca="1">VALUE(MID(C1114,6,FIND("_",C1114,6)-6))</f>
        <v>1</v>
      </c>
      <c r="Y1114" t="str">
        <f ca="1">IF(NOT(OR(ISBLANK(D1114),ISBLANK(E1114),D1114="",E1114="")),D1114-E1114,"")</f>
        <v/>
      </c>
      <c r="Z1114" t="str">
        <f ca="1">IF(OR(NOT(ISNUMBER(D1114)),ISBLANK(D1114),D1114="",ISBLANK(N1114)),"",ABS(D1114-N1114))</f>
        <v/>
      </c>
      <c r="AA1114">
        <f ca="1">IF(OR(ISBLANK(J1114),ISBLANK(O1114),J1114="",O1114=""),"",IF(J1114=O1114,1,0))</f>
        <v>0</v>
      </c>
      <c r="AB1114">
        <f ca="1">IF(OR(ISBLANK(K1114),ISBLANK(Q1114),K1114="",Q1114=""),"",IF(K1114=Q1114,1,0))</f>
        <v>0</v>
      </c>
      <c r="AC1114" s="23" t="str">
        <f t="shared" ca="1" si="17"/>
        <v/>
      </c>
    </row>
    <row r="1115" spans="1:29" x14ac:dyDescent="0.25">
      <c r="A1115" s="23">
        <v>1114</v>
      </c>
      <c r="B1115">
        <v>542</v>
      </c>
      <c r="C1115" t="str">
        <f ca="1">IFERROR(VLOOKUP($B1115,INDIRECT(nfl_game_result),MATCH(C$1,INDIRECT(nfl_game_result_header),0),FALSE),"error")</f>
        <v>2014_01_JAX@PHI</v>
      </c>
      <c r="D1115" t="str">
        <f ca="1">IFERROR(IF(ISBLANK(VLOOKUP($B1115,INDIRECT(nfl_game_result),MATCH(D$1,INDIRECT(nfl_game_result_header),0),FALSE)),"",VLOOKUP($B1115,INDIRECT(nfl_game_result),MATCH(D$1,INDIRECT(nfl_game_result_header),0),FALSE)),"error")</f>
        <v/>
      </c>
      <c r="E1115">
        <f ca="1">IFERROR(IF(ISBLANK(VLOOKUP($B1115,INDIRECT(nfl_game_result),MATCH(E$1,INDIRECT(nfl_game_result_header),0),FALSE)),"",VLOOKUP($B1115,INDIRECT(nfl_game_result),MATCH(E$1,INDIRECT(nfl_game_result_header),0),FALSE)),"error")</f>
        <v>-10</v>
      </c>
      <c r="F1115" s="23" t="str">
        <f ca="1">IFERROR(IF(ISBLANK(VLOOKUP($B1115,INDIRECT(nfl_game_result),MATCH(F$1,INDIRECT(nfl_game_result_header),0),FALSE)),"",VLOOKUP($B1115,INDIRECT(nfl_game_result),MATCH(F$1,INDIRECT(nfl_game_result_header),0),FALSE)),"error")</f>
        <v/>
      </c>
      <c r="G1115" s="23" t="str">
        <f ca="1">IFERROR(IF(ISBLANK(VLOOKUP($B1115,INDIRECT(nfl_game_result),MATCH(G$1,INDIRECT(nfl_game_result_header),0),FALSE)),"",VLOOKUP($B1115,INDIRECT(nfl_game_result),MATCH(G$1,INDIRECT(nfl_game_result_header),0),FALSE)),"error")</f>
        <v/>
      </c>
      <c r="H1115">
        <f ca="1">IFERROR(IF(ISBLANK(VLOOKUP($B1115,INDIRECT(nfl_game_result),MATCH(H$1,INDIRECT(nfl_game_result_header),0),FALSE)),"",VLOOKUP($B1115,INDIRECT(nfl_game_result),MATCH(H$1,INDIRECT(nfl_game_result_header),0),FALSE)),"error")</f>
        <v>34</v>
      </c>
      <c r="I1115">
        <f ca="1">IFERROR(IF(ISBLANK(VLOOKUP($B1115,INDIRECT(nfl_game_result),MATCH(I$1,INDIRECT(nfl_game_result_header),0),FALSE)),"",VLOOKUP($B1115,INDIRECT(nfl_game_result),MATCH(I$1,INDIRECT(nfl_game_result_header),0),FALSE)),"error")</f>
        <v>17</v>
      </c>
      <c r="J1115" t="str">
        <f ca="1">IFERROR(IF(ISBLANK(VLOOKUP($B1115,INDIRECT(nfl_game_result),MATCH(J$1,INDIRECT(nfl_game_result_header),0),FALSE)),"",VLOOKUP($B1115,INDIRECT(nfl_game_result),MATCH(J$1,INDIRECT(nfl_game_result_header),0),FALSE)),"error")</f>
        <v>PHI</v>
      </c>
      <c r="K1115" t="str">
        <f ca="1">IFERROR(IF(ISBLANK(VLOOKUP($B1115,INDIRECT(nfl_game_result),MATCH(K$1,INDIRECT(nfl_game_result_header),0),FALSE)),"",VLOOKUP($B1115,INDIRECT(nfl_game_result),MATCH(K$1,INDIRECT(nfl_game_result_header),0),FALSE)),"error")</f>
        <v>PHI</v>
      </c>
      <c r="L1115" s="23" t="str">
        <f ca="1">IFERROR(IF(ISBLANK(VLOOKUP($B1115,INDIRECT(nfl_game_result),MATCH(L$1,INDIRECT(nfl_game_result_header),0),FALSE)),"",VLOOKUP($B1115,INDIRECT(nfl_game_result),MATCH(L$1,INDIRECT(nfl_game_result_header),0),FALSE)),"error")</f>
        <v/>
      </c>
      <c r="M1115" t="s">
        <v>14</v>
      </c>
      <c r="N1115">
        <v>-9</v>
      </c>
      <c r="O1115" t="s">
        <v>86</v>
      </c>
      <c r="P1115">
        <v>11</v>
      </c>
      <c r="Q1115" t="s">
        <v>86</v>
      </c>
      <c r="V1115" s="23" t="s">
        <v>416</v>
      </c>
      <c r="W1115">
        <f ca="1">VALUE(LEFT(C1115, 4))</f>
        <v>2014</v>
      </c>
      <c r="X1115">
        <f ca="1">VALUE(MID(C1115,6,FIND("_",C1115,6)-6))</f>
        <v>1</v>
      </c>
      <c r="Y1115" t="str">
        <f ca="1">IF(NOT(OR(ISBLANK(D1115),ISBLANK(E1115),D1115="",E1115="")),D1115-E1115,"")</f>
        <v/>
      </c>
      <c r="Z1115" t="str">
        <f ca="1">IF(OR(NOT(ISNUMBER(D1115)),ISBLANK(D1115),D1115="",ISBLANK(N1115)),"",ABS(D1115-N1115))</f>
        <v/>
      </c>
      <c r="AA1115">
        <f ca="1">IF(OR(ISBLANK(J1115),ISBLANK(O1115),J1115="",O1115=""),"",IF(J1115=O1115,1,0))</f>
        <v>1</v>
      </c>
      <c r="AB1115">
        <f ca="1">IF(OR(ISBLANK(K1115),ISBLANK(Q1115),K1115="",Q1115=""),"",IF(K1115=Q1115,1,0))</f>
        <v>1</v>
      </c>
      <c r="AC1115" s="23" t="str">
        <f t="shared" ca="1" si="17"/>
        <v/>
      </c>
    </row>
    <row r="1116" spans="1:29" x14ac:dyDescent="0.25">
      <c r="A1116" s="23">
        <v>1115</v>
      </c>
      <c r="B1116">
        <v>543</v>
      </c>
      <c r="C1116" t="str">
        <f ca="1">IFERROR(VLOOKUP($B1116,INDIRECT(nfl_game_result),MATCH(C$1,INDIRECT(nfl_game_result_header),0),FALSE),"error")</f>
        <v>2014_01_CLE@PIT</v>
      </c>
      <c r="D1116" t="str">
        <f ca="1">IFERROR(IF(ISBLANK(VLOOKUP($B1116,INDIRECT(nfl_game_result),MATCH(D$1,INDIRECT(nfl_game_result_header),0),FALSE)),"",VLOOKUP($B1116,INDIRECT(nfl_game_result),MATCH(D$1,INDIRECT(nfl_game_result_header),0),FALSE)),"error")</f>
        <v/>
      </c>
      <c r="E1116">
        <f ca="1">IFERROR(IF(ISBLANK(VLOOKUP($B1116,INDIRECT(nfl_game_result),MATCH(E$1,INDIRECT(nfl_game_result_header),0),FALSE)),"",VLOOKUP($B1116,INDIRECT(nfl_game_result),MATCH(E$1,INDIRECT(nfl_game_result_header),0),FALSE)),"error")</f>
        <v>-6.5</v>
      </c>
      <c r="F1116" s="23" t="str">
        <f ca="1">IFERROR(IF(ISBLANK(VLOOKUP($B1116,INDIRECT(nfl_game_result),MATCH(F$1,INDIRECT(nfl_game_result_header),0),FALSE)),"",VLOOKUP($B1116,INDIRECT(nfl_game_result),MATCH(F$1,INDIRECT(nfl_game_result_header),0),FALSE)),"error")</f>
        <v/>
      </c>
      <c r="G1116" s="23" t="str">
        <f ca="1">IFERROR(IF(ISBLANK(VLOOKUP($B1116,INDIRECT(nfl_game_result),MATCH(G$1,INDIRECT(nfl_game_result_header),0),FALSE)),"",VLOOKUP($B1116,INDIRECT(nfl_game_result),MATCH(G$1,INDIRECT(nfl_game_result_header),0),FALSE)),"error")</f>
        <v/>
      </c>
      <c r="H1116">
        <f ca="1">IFERROR(IF(ISBLANK(VLOOKUP($B1116,INDIRECT(nfl_game_result),MATCH(H$1,INDIRECT(nfl_game_result_header),0),FALSE)),"",VLOOKUP($B1116,INDIRECT(nfl_game_result),MATCH(H$1,INDIRECT(nfl_game_result_header),0),FALSE)),"error")</f>
        <v>30</v>
      </c>
      <c r="I1116">
        <f ca="1">IFERROR(IF(ISBLANK(VLOOKUP($B1116,INDIRECT(nfl_game_result),MATCH(I$1,INDIRECT(nfl_game_result_header),0),FALSE)),"",VLOOKUP($B1116,INDIRECT(nfl_game_result),MATCH(I$1,INDIRECT(nfl_game_result_header),0),FALSE)),"error")</f>
        <v>27</v>
      </c>
      <c r="J1116" t="str">
        <f ca="1">IFERROR(IF(ISBLANK(VLOOKUP($B1116,INDIRECT(nfl_game_result),MATCH(J$1,INDIRECT(nfl_game_result_header),0),FALSE)),"",VLOOKUP($B1116,INDIRECT(nfl_game_result),MATCH(J$1,INDIRECT(nfl_game_result_header),0),FALSE)),"error")</f>
        <v>CLE</v>
      </c>
      <c r="K1116" t="str">
        <f ca="1">IFERROR(IF(ISBLANK(VLOOKUP($B1116,INDIRECT(nfl_game_result),MATCH(K$1,INDIRECT(nfl_game_result_header),0),FALSE)),"",VLOOKUP($B1116,INDIRECT(nfl_game_result),MATCH(K$1,INDIRECT(nfl_game_result_header),0),FALSE)),"error")</f>
        <v>PIT</v>
      </c>
      <c r="L1116" s="23" t="str">
        <f ca="1">IFERROR(IF(ISBLANK(VLOOKUP($B1116,INDIRECT(nfl_game_result),MATCH(L$1,INDIRECT(nfl_game_result_header),0),FALSE)),"",VLOOKUP($B1116,INDIRECT(nfl_game_result),MATCH(L$1,INDIRECT(nfl_game_result_header),0),FALSE)),"error")</f>
        <v/>
      </c>
      <c r="M1116" t="s">
        <v>14</v>
      </c>
      <c r="N1116">
        <v>-6</v>
      </c>
      <c r="O1116" t="s">
        <v>87</v>
      </c>
      <c r="P1116">
        <v>3</v>
      </c>
      <c r="Q1116" t="s">
        <v>87</v>
      </c>
      <c r="V1116" s="23" t="s">
        <v>416</v>
      </c>
      <c r="W1116">
        <f ca="1">VALUE(LEFT(C1116, 4))</f>
        <v>2014</v>
      </c>
      <c r="X1116">
        <f ca="1">VALUE(MID(C1116,6,FIND("_",C1116,6)-6))</f>
        <v>1</v>
      </c>
      <c r="Y1116" t="str">
        <f ca="1">IF(NOT(OR(ISBLANK(D1116),ISBLANK(E1116),D1116="",E1116="")),D1116-E1116,"")</f>
        <v/>
      </c>
      <c r="Z1116" t="str">
        <f ca="1">IF(OR(NOT(ISNUMBER(D1116)),ISBLANK(D1116),D1116="",ISBLANK(N1116)),"",ABS(D1116-N1116))</f>
        <v/>
      </c>
      <c r="AA1116">
        <f ca="1">IF(OR(ISBLANK(J1116),ISBLANK(O1116),J1116="",O1116=""),"",IF(J1116=O1116,1,0))</f>
        <v>0</v>
      </c>
      <c r="AB1116">
        <f ca="1">IF(OR(ISBLANK(K1116),ISBLANK(Q1116),K1116="",Q1116=""),"",IF(K1116=Q1116,1,0))</f>
        <v>1</v>
      </c>
      <c r="AC1116" s="23" t="str">
        <f t="shared" ca="1" si="17"/>
        <v/>
      </c>
    </row>
    <row r="1117" spans="1:29" x14ac:dyDescent="0.25">
      <c r="A1117" s="23">
        <v>1116</v>
      </c>
      <c r="B1117">
        <v>544</v>
      </c>
      <c r="C1117" t="str">
        <f ca="1">IFERROR(VLOOKUP($B1117,INDIRECT(nfl_game_result),MATCH(C$1,INDIRECT(nfl_game_result_header),0),FALSE),"error")</f>
        <v>2014_01_CIN@BAL</v>
      </c>
      <c r="D1117" t="str">
        <f ca="1">IFERROR(IF(ISBLANK(VLOOKUP($B1117,INDIRECT(nfl_game_result),MATCH(D$1,INDIRECT(nfl_game_result_header),0),FALSE)),"",VLOOKUP($B1117,INDIRECT(nfl_game_result),MATCH(D$1,INDIRECT(nfl_game_result_header),0),FALSE)),"error")</f>
        <v/>
      </c>
      <c r="E1117">
        <f ca="1">IFERROR(IF(ISBLANK(VLOOKUP($B1117,INDIRECT(nfl_game_result),MATCH(E$1,INDIRECT(nfl_game_result_header),0),FALSE)),"",VLOOKUP($B1117,INDIRECT(nfl_game_result),MATCH(E$1,INDIRECT(nfl_game_result_header),0),FALSE)),"error")</f>
        <v>-2</v>
      </c>
      <c r="F1117" s="23" t="str">
        <f ca="1">IFERROR(IF(ISBLANK(VLOOKUP($B1117,INDIRECT(nfl_game_result),MATCH(F$1,INDIRECT(nfl_game_result_header),0),FALSE)),"",VLOOKUP($B1117,INDIRECT(nfl_game_result),MATCH(F$1,INDIRECT(nfl_game_result_header),0),FALSE)),"error")</f>
        <v/>
      </c>
      <c r="G1117" s="23" t="str">
        <f ca="1">IFERROR(IF(ISBLANK(VLOOKUP($B1117,INDIRECT(nfl_game_result),MATCH(G$1,INDIRECT(nfl_game_result_header),0),FALSE)),"",VLOOKUP($B1117,INDIRECT(nfl_game_result),MATCH(G$1,INDIRECT(nfl_game_result_header),0),FALSE)),"error")</f>
        <v/>
      </c>
      <c r="H1117">
        <f ca="1">IFERROR(IF(ISBLANK(VLOOKUP($B1117,INDIRECT(nfl_game_result),MATCH(H$1,INDIRECT(nfl_game_result_header),0),FALSE)),"",VLOOKUP($B1117,INDIRECT(nfl_game_result),MATCH(H$1,INDIRECT(nfl_game_result_header),0),FALSE)),"error")</f>
        <v>16</v>
      </c>
      <c r="I1117">
        <f ca="1">IFERROR(IF(ISBLANK(VLOOKUP($B1117,INDIRECT(nfl_game_result),MATCH(I$1,INDIRECT(nfl_game_result_header),0),FALSE)),"",VLOOKUP($B1117,INDIRECT(nfl_game_result),MATCH(I$1,INDIRECT(nfl_game_result_header),0),FALSE)),"error")</f>
        <v>23</v>
      </c>
      <c r="J1117" t="str">
        <f ca="1">IFERROR(IF(ISBLANK(VLOOKUP($B1117,INDIRECT(nfl_game_result),MATCH(J$1,INDIRECT(nfl_game_result_header),0),FALSE)),"",VLOOKUP($B1117,INDIRECT(nfl_game_result),MATCH(J$1,INDIRECT(nfl_game_result_header),0),FALSE)),"error")</f>
        <v>CIN</v>
      </c>
      <c r="K1117" t="str">
        <f ca="1">IFERROR(IF(ISBLANK(VLOOKUP($B1117,INDIRECT(nfl_game_result),MATCH(K$1,INDIRECT(nfl_game_result_header),0),FALSE)),"",VLOOKUP($B1117,INDIRECT(nfl_game_result),MATCH(K$1,INDIRECT(nfl_game_result_header),0),FALSE)),"error")</f>
        <v>CIN</v>
      </c>
      <c r="L1117" s="23" t="str">
        <f ca="1">IFERROR(IF(ISBLANK(VLOOKUP($B1117,INDIRECT(nfl_game_result),MATCH(L$1,INDIRECT(nfl_game_result_header),0),FALSE)),"",VLOOKUP($B1117,INDIRECT(nfl_game_result),MATCH(L$1,INDIRECT(nfl_game_result_header),0),FALSE)),"error")</f>
        <v/>
      </c>
      <c r="M1117" t="s">
        <v>14</v>
      </c>
      <c r="N1117">
        <v>-3</v>
      </c>
      <c r="O1117" t="s">
        <v>65</v>
      </c>
      <c r="P1117">
        <v>7</v>
      </c>
      <c r="Q1117" t="s">
        <v>65</v>
      </c>
      <c r="V1117" s="23" t="s">
        <v>416</v>
      </c>
      <c r="W1117">
        <f ca="1">VALUE(LEFT(C1117, 4))</f>
        <v>2014</v>
      </c>
      <c r="X1117">
        <f ca="1">VALUE(MID(C1117,6,FIND("_",C1117,6)-6))</f>
        <v>1</v>
      </c>
      <c r="Y1117" t="str">
        <f ca="1">IF(NOT(OR(ISBLANK(D1117),ISBLANK(E1117),D1117="",E1117="")),D1117-E1117,"")</f>
        <v/>
      </c>
      <c r="Z1117" t="str">
        <f ca="1">IF(OR(NOT(ISNUMBER(D1117)),ISBLANK(D1117),D1117="",ISBLANK(N1117)),"",ABS(D1117-N1117))</f>
        <v/>
      </c>
      <c r="AA1117">
        <f ca="1">IF(OR(ISBLANK(J1117),ISBLANK(O1117),J1117="",O1117=""),"",IF(J1117=O1117,1,0))</f>
        <v>0</v>
      </c>
      <c r="AB1117">
        <f ca="1">IF(OR(ISBLANK(K1117),ISBLANK(Q1117),K1117="",Q1117=""),"",IF(K1117=Q1117,1,0))</f>
        <v>0</v>
      </c>
      <c r="AC1117" s="23" t="str">
        <f t="shared" ca="1" si="17"/>
        <v/>
      </c>
    </row>
    <row r="1118" spans="1:29" x14ac:dyDescent="0.25">
      <c r="A1118" s="23">
        <v>1117</v>
      </c>
      <c r="B1118">
        <v>545</v>
      </c>
      <c r="C1118" t="str">
        <f ca="1">IFERROR(VLOOKUP($B1118,INDIRECT(nfl_game_result),MATCH(C$1,INDIRECT(nfl_game_result_header),0),FALSE),"error")</f>
        <v>2014_01_WAS@HOU</v>
      </c>
      <c r="D1118" t="str">
        <f ca="1">IFERROR(IF(ISBLANK(VLOOKUP($B1118,INDIRECT(nfl_game_result),MATCH(D$1,INDIRECT(nfl_game_result_header),0),FALSE)),"",VLOOKUP($B1118,INDIRECT(nfl_game_result),MATCH(D$1,INDIRECT(nfl_game_result_header),0),FALSE)),"error")</f>
        <v/>
      </c>
      <c r="E1118">
        <f ca="1">IFERROR(IF(ISBLANK(VLOOKUP($B1118,INDIRECT(nfl_game_result),MATCH(E$1,INDIRECT(nfl_game_result_header),0),FALSE)),"",VLOOKUP($B1118,INDIRECT(nfl_game_result),MATCH(E$1,INDIRECT(nfl_game_result_header),0),FALSE)),"error")</f>
        <v>-2.5</v>
      </c>
      <c r="F1118" s="23" t="str">
        <f ca="1">IFERROR(IF(ISBLANK(VLOOKUP($B1118,INDIRECT(nfl_game_result),MATCH(F$1,INDIRECT(nfl_game_result_header),0),FALSE)),"",VLOOKUP($B1118,INDIRECT(nfl_game_result),MATCH(F$1,INDIRECT(nfl_game_result_header),0),FALSE)),"error")</f>
        <v/>
      </c>
      <c r="G1118" s="23" t="str">
        <f ca="1">IFERROR(IF(ISBLANK(VLOOKUP($B1118,INDIRECT(nfl_game_result),MATCH(G$1,INDIRECT(nfl_game_result_header),0),FALSE)),"",VLOOKUP($B1118,INDIRECT(nfl_game_result),MATCH(G$1,INDIRECT(nfl_game_result_header),0),FALSE)),"error")</f>
        <v/>
      </c>
      <c r="H1118">
        <f ca="1">IFERROR(IF(ISBLANK(VLOOKUP($B1118,INDIRECT(nfl_game_result),MATCH(H$1,INDIRECT(nfl_game_result_header),0),FALSE)),"",VLOOKUP($B1118,INDIRECT(nfl_game_result),MATCH(H$1,INDIRECT(nfl_game_result_header),0),FALSE)),"error")</f>
        <v>17</v>
      </c>
      <c r="I1118">
        <f ca="1">IFERROR(IF(ISBLANK(VLOOKUP($B1118,INDIRECT(nfl_game_result),MATCH(I$1,INDIRECT(nfl_game_result_header),0),FALSE)),"",VLOOKUP($B1118,INDIRECT(nfl_game_result),MATCH(I$1,INDIRECT(nfl_game_result_header),0),FALSE)),"error")</f>
        <v>6</v>
      </c>
      <c r="J1118" t="str">
        <f ca="1">IFERROR(IF(ISBLANK(VLOOKUP($B1118,INDIRECT(nfl_game_result),MATCH(J$1,INDIRECT(nfl_game_result_header),0),FALSE)),"",VLOOKUP($B1118,INDIRECT(nfl_game_result),MATCH(J$1,INDIRECT(nfl_game_result_header),0),FALSE)),"error")</f>
        <v>HOU</v>
      </c>
      <c r="K1118" t="str">
        <f ca="1">IFERROR(IF(ISBLANK(VLOOKUP($B1118,INDIRECT(nfl_game_result),MATCH(K$1,INDIRECT(nfl_game_result_header),0),FALSE)),"",VLOOKUP($B1118,INDIRECT(nfl_game_result),MATCH(K$1,INDIRECT(nfl_game_result_header),0),FALSE)),"error")</f>
        <v>HOU</v>
      </c>
      <c r="L1118" s="23" t="str">
        <f ca="1">IFERROR(IF(ISBLANK(VLOOKUP($B1118,INDIRECT(nfl_game_result),MATCH(L$1,INDIRECT(nfl_game_result_header),0),FALSE)),"",VLOOKUP($B1118,INDIRECT(nfl_game_result),MATCH(L$1,INDIRECT(nfl_game_result_header),0),FALSE)),"error")</f>
        <v/>
      </c>
      <c r="M1118" t="s">
        <v>14</v>
      </c>
      <c r="N1118">
        <v>-3</v>
      </c>
      <c r="O1118" t="s">
        <v>94</v>
      </c>
      <c r="P1118">
        <v>10</v>
      </c>
      <c r="Q1118" t="s">
        <v>94</v>
      </c>
      <c r="V1118" s="23" t="s">
        <v>416</v>
      </c>
      <c r="W1118">
        <f ca="1">VALUE(LEFT(C1118, 4))</f>
        <v>2014</v>
      </c>
      <c r="X1118">
        <f ca="1">VALUE(MID(C1118,6,FIND("_",C1118,6)-6))</f>
        <v>1</v>
      </c>
      <c r="Y1118" t="str">
        <f ca="1">IF(NOT(OR(ISBLANK(D1118),ISBLANK(E1118),D1118="",E1118="")),D1118-E1118,"")</f>
        <v/>
      </c>
      <c r="Z1118" t="str">
        <f ca="1">IF(OR(NOT(ISNUMBER(D1118)),ISBLANK(D1118),D1118="",ISBLANK(N1118)),"",ABS(D1118-N1118))</f>
        <v/>
      </c>
      <c r="AA1118">
        <f ca="1">IF(OR(ISBLANK(J1118),ISBLANK(O1118),J1118="",O1118=""),"",IF(J1118=O1118,1,0))</f>
        <v>0</v>
      </c>
      <c r="AB1118">
        <f ca="1">IF(OR(ISBLANK(K1118),ISBLANK(Q1118),K1118="",Q1118=""),"",IF(K1118=Q1118,1,0))</f>
        <v>0</v>
      </c>
      <c r="AC1118" s="23" t="str">
        <f t="shared" ca="1" si="17"/>
        <v/>
      </c>
    </row>
    <row r="1119" spans="1:29" x14ac:dyDescent="0.25">
      <c r="A1119" s="23">
        <v>1118</v>
      </c>
      <c r="B1119">
        <v>546</v>
      </c>
      <c r="C1119" t="str">
        <f ca="1">IFERROR(VLOOKUP($B1119,INDIRECT(nfl_game_result),MATCH(C$1,INDIRECT(nfl_game_result_header),0),FALSE),"error")</f>
        <v>2014_01_SFO@DAL</v>
      </c>
      <c r="D1119" t="str">
        <f ca="1">IFERROR(IF(ISBLANK(VLOOKUP($B1119,INDIRECT(nfl_game_result),MATCH(D$1,INDIRECT(nfl_game_result_header),0),FALSE)),"",VLOOKUP($B1119,INDIRECT(nfl_game_result),MATCH(D$1,INDIRECT(nfl_game_result_header),0),FALSE)),"error")</f>
        <v/>
      </c>
      <c r="E1119">
        <f ca="1">IFERROR(IF(ISBLANK(VLOOKUP($B1119,INDIRECT(nfl_game_result),MATCH(E$1,INDIRECT(nfl_game_result_header),0),FALSE)),"",VLOOKUP($B1119,INDIRECT(nfl_game_result),MATCH(E$1,INDIRECT(nfl_game_result_header),0),FALSE)),"error")</f>
        <v>5.5</v>
      </c>
      <c r="F1119" s="23" t="str">
        <f ca="1">IFERROR(IF(ISBLANK(VLOOKUP($B1119,INDIRECT(nfl_game_result),MATCH(F$1,INDIRECT(nfl_game_result_header),0),FALSE)),"",VLOOKUP($B1119,INDIRECT(nfl_game_result),MATCH(F$1,INDIRECT(nfl_game_result_header),0),FALSE)),"error")</f>
        <v/>
      </c>
      <c r="G1119" s="23" t="str">
        <f ca="1">IFERROR(IF(ISBLANK(VLOOKUP($B1119,INDIRECT(nfl_game_result),MATCH(G$1,INDIRECT(nfl_game_result_header),0),FALSE)),"",VLOOKUP($B1119,INDIRECT(nfl_game_result),MATCH(G$1,INDIRECT(nfl_game_result_header),0),FALSE)),"error")</f>
        <v/>
      </c>
      <c r="H1119">
        <f ca="1">IFERROR(IF(ISBLANK(VLOOKUP($B1119,INDIRECT(nfl_game_result),MATCH(H$1,INDIRECT(nfl_game_result_header),0),FALSE)),"",VLOOKUP($B1119,INDIRECT(nfl_game_result),MATCH(H$1,INDIRECT(nfl_game_result_header),0),FALSE)),"error")</f>
        <v>17</v>
      </c>
      <c r="I1119">
        <f ca="1">IFERROR(IF(ISBLANK(VLOOKUP($B1119,INDIRECT(nfl_game_result),MATCH(I$1,INDIRECT(nfl_game_result_header),0),FALSE)),"",VLOOKUP($B1119,INDIRECT(nfl_game_result),MATCH(I$1,INDIRECT(nfl_game_result_header),0),FALSE)),"error")</f>
        <v>28</v>
      </c>
      <c r="J1119" t="str">
        <f ca="1">IFERROR(IF(ISBLANK(VLOOKUP($B1119,INDIRECT(nfl_game_result),MATCH(J$1,INDIRECT(nfl_game_result_header),0),FALSE)),"",VLOOKUP($B1119,INDIRECT(nfl_game_result),MATCH(J$1,INDIRECT(nfl_game_result_header),0),FALSE)),"error")</f>
        <v>SFO</v>
      </c>
      <c r="K1119" t="str">
        <f ca="1">IFERROR(IF(ISBLANK(VLOOKUP($B1119,INDIRECT(nfl_game_result),MATCH(K$1,INDIRECT(nfl_game_result_header),0),FALSE)),"",VLOOKUP($B1119,INDIRECT(nfl_game_result),MATCH(K$1,INDIRECT(nfl_game_result_header),0),FALSE)),"error")</f>
        <v>SFO</v>
      </c>
      <c r="L1119" s="23" t="str">
        <f ca="1">IFERROR(IF(ISBLANK(VLOOKUP($B1119,INDIRECT(nfl_game_result),MATCH(L$1,INDIRECT(nfl_game_result_header),0),FALSE)),"",VLOOKUP($B1119,INDIRECT(nfl_game_result),MATCH(L$1,INDIRECT(nfl_game_result_header),0),FALSE)),"error")</f>
        <v/>
      </c>
      <c r="M1119" t="s">
        <v>14</v>
      </c>
      <c r="N1119">
        <v>2.5</v>
      </c>
      <c r="O1119" t="s">
        <v>71</v>
      </c>
      <c r="P1119">
        <v>16</v>
      </c>
      <c r="Q1119" t="s">
        <v>71</v>
      </c>
      <c r="V1119" s="23" t="s">
        <v>416</v>
      </c>
      <c r="W1119">
        <f ca="1">VALUE(LEFT(C1119, 4))</f>
        <v>2014</v>
      </c>
      <c r="X1119">
        <f ca="1">VALUE(MID(C1119,6,FIND("_",C1119,6)-6))</f>
        <v>1</v>
      </c>
      <c r="Y1119" t="str">
        <f ca="1">IF(NOT(OR(ISBLANK(D1119),ISBLANK(E1119),D1119="",E1119="")),D1119-E1119,"")</f>
        <v/>
      </c>
      <c r="Z1119" t="str">
        <f ca="1">IF(OR(NOT(ISNUMBER(D1119)),ISBLANK(D1119),D1119="",ISBLANK(N1119)),"",ABS(D1119-N1119))</f>
        <v/>
      </c>
      <c r="AA1119">
        <f ca="1">IF(OR(ISBLANK(J1119),ISBLANK(O1119),J1119="",O1119=""),"",IF(J1119=O1119,1,0))</f>
        <v>0</v>
      </c>
      <c r="AB1119">
        <f ca="1">IF(OR(ISBLANK(K1119),ISBLANK(Q1119),K1119="",Q1119=""),"",IF(K1119=Q1119,1,0))</f>
        <v>0</v>
      </c>
      <c r="AC1119" s="23" t="str">
        <f t="shared" ca="1" si="17"/>
        <v/>
      </c>
    </row>
    <row r="1120" spans="1:29" x14ac:dyDescent="0.25">
      <c r="A1120" s="23">
        <v>1119</v>
      </c>
      <c r="B1120">
        <v>547</v>
      </c>
      <c r="C1120" t="str">
        <f ca="1">IFERROR(VLOOKUP($B1120,INDIRECT(nfl_game_result),MATCH(C$1,INDIRECT(nfl_game_result_header),0),FALSE),"error")</f>
        <v>2014_01_CAR@TBY</v>
      </c>
      <c r="D1120" t="str">
        <f ca="1">IFERROR(IF(ISBLANK(VLOOKUP($B1120,INDIRECT(nfl_game_result),MATCH(D$1,INDIRECT(nfl_game_result_header),0),FALSE)),"",VLOOKUP($B1120,INDIRECT(nfl_game_result),MATCH(D$1,INDIRECT(nfl_game_result_header),0),FALSE)),"error")</f>
        <v/>
      </c>
      <c r="E1120">
        <f ca="1">IFERROR(IF(ISBLANK(VLOOKUP($B1120,INDIRECT(nfl_game_result),MATCH(E$1,INDIRECT(nfl_game_result_header),0),FALSE)),"",VLOOKUP($B1120,INDIRECT(nfl_game_result),MATCH(E$1,INDIRECT(nfl_game_result_header),0),FALSE)),"error")</f>
        <v>-1</v>
      </c>
      <c r="F1120" s="23" t="str">
        <f ca="1">IFERROR(IF(ISBLANK(VLOOKUP($B1120,INDIRECT(nfl_game_result),MATCH(F$1,INDIRECT(nfl_game_result_header),0),FALSE)),"",VLOOKUP($B1120,INDIRECT(nfl_game_result),MATCH(F$1,INDIRECT(nfl_game_result_header),0),FALSE)),"error")</f>
        <v/>
      </c>
      <c r="G1120" s="23" t="str">
        <f ca="1">IFERROR(IF(ISBLANK(VLOOKUP($B1120,INDIRECT(nfl_game_result),MATCH(G$1,INDIRECT(nfl_game_result_header),0),FALSE)),"",VLOOKUP($B1120,INDIRECT(nfl_game_result),MATCH(G$1,INDIRECT(nfl_game_result_header),0),FALSE)),"error")</f>
        <v/>
      </c>
      <c r="H1120">
        <f ca="1">IFERROR(IF(ISBLANK(VLOOKUP($B1120,INDIRECT(nfl_game_result),MATCH(H$1,INDIRECT(nfl_game_result_header),0),FALSE)),"",VLOOKUP($B1120,INDIRECT(nfl_game_result),MATCH(H$1,INDIRECT(nfl_game_result_header),0),FALSE)),"error")</f>
        <v>14</v>
      </c>
      <c r="I1120">
        <f ca="1">IFERROR(IF(ISBLANK(VLOOKUP($B1120,INDIRECT(nfl_game_result),MATCH(I$1,INDIRECT(nfl_game_result_header),0),FALSE)),"",VLOOKUP($B1120,INDIRECT(nfl_game_result),MATCH(I$1,INDIRECT(nfl_game_result_header),0),FALSE)),"error")</f>
        <v>20</v>
      </c>
      <c r="J1120" t="str">
        <f ca="1">IFERROR(IF(ISBLANK(VLOOKUP($B1120,INDIRECT(nfl_game_result),MATCH(J$1,INDIRECT(nfl_game_result_header),0),FALSE)),"",VLOOKUP($B1120,INDIRECT(nfl_game_result),MATCH(J$1,INDIRECT(nfl_game_result_header),0),FALSE)),"error")</f>
        <v>CAR</v>
      </c>
      <c r="K1120" t="str">
        <f ca="1">IFERROR(IF(ISBLANK(VLOOKUP($B1120,INDIRECT(nfl_game_result),MATCH(K$1,INDIRECT(nfl_game_result_header),0),FALSE)),"",VLOOKUP($B1120,INDIRECT(nfl_game_result),MATCH(K$1,INDIRECT(nfl_game_result_header),0),FALSE)),"error")</f>
        <v>CAR</v>
      </c>
      <c r="L1120" s="23" t="str">
        <f ca="1">IFERROR(IF(ISBLANK(VLOOKUP($B1120,INDIRECT(nfl_game_result),MATCH(L$1,INDIRECT(nfl_game_result_header),0),FALSE)),"",VLOOKUP($B1120,INDIRECT(nfl_game_result),MATCH(L$1,INDIRECT(nfl_game_result_header),0),FALSE)),"error")</f>
        <v/>
      </c>
      <c r="M1120" t="s">
        <v>14</v>
      </c>
      <c r="N1120">
        <v>-3</v>
      </c>
      <c r="O1120" t="s">
        <v>334</v>
      </c>
      <c r="P1120">
        <v>6</v>
      </c>
      <c r="Q1120" t="s">
        <v>334</v>
      </c>
      <c r="V1120" s="23" t="s">
        <v>416</v>
      </c>
      <c r="W1120">
        <f ca="1">VALUE(LEFT(C1120, 4))</f>
        <v>2014</v>
      </c>
      <c r="X1120">
        <f ca="1">VALUE(MID(C1120,6,FIND("_",C1120,6)-6))</f>
        <v>1</v>
      </c>
      <c r="Y1120" t="str">
        <f ca="1">IF(NOT(OR(ISBLANK(D1120),ISBLANK(E1120),D1120="",E1120="")),D1120-E1120,"")</f>
        <v/>
      </c>
      <c r="Z1120" t="str">
        <f ca="1">IF(OR(NOT(ISNUMBER(D1120)),ISBLANK(D1120),D1120="",ISBLANK(N1120)),"",ABS(D1120-N1120))</f>
        <v/>
      </c>
      <c r="AA1120">
        <f ca="1">IF(OR(ISBLANK(J1120),ISBLANK(O1120),J1120="",O1120=""),"",IF(J1120=O1120,1,0))</f>
        <v>0</v>
      </c>
      <c r="AB1120">
        <f ca="1">IF(OR(ISBLANK(K1120),ISBLANK(Q1120),K1120="",Q1120=""),"",IF(K1120=Q1120,1,0))</f>
        <v>0</v>
      </c>
      <c r="AC1120" s="23" t="str">
        <f t="shared" ca="1" si="17"/>
        <v/>
      </c>
    </row>
    <row r="1121" spans="1:29" x14ac:dyDescent="0.25">
      <c r="A1121" s="23">
        <v>1120</v>
      </c>
      <c r="B1121">
        <v>548</v>
      </c>
      <c r="C1121" t="str">
        <f ca="1">IFERROR(VLOOKUP($B1121,INDIRECT(nfl_game_result),MATCH(C$1,INDIRECT(nfl_game_result_header),0),FALSE),"error")</f>
        <v>2014_01_IND@DEN</v>
      </c>
      <c r="D1121" t="str">
        <f ca="1">IFERROR(IF(ISBLANK(VLOOKUP($B1121,INDIRECT(nfl_game_result),MATCH(D$1,INDIRECT(nfl_game_result_header),0),FALSE)),"",VLOOKUP($B1121,INDIRECT(nfl_game_result),MATCH(D$1,INDIRECT(nfl_game_result_header),0),FALSE)),"error")</f>
        <v/>
      </c>
      <c r="E1121">
        <f ca="1">IFERROR(IF(ISBLANK(VLOOKUP($B1121,INDIRECT(nfl_game_result),MATCH(E$1,INDIRECT(nfl_game_result_header),0),FALSE)),"",VLOOKUP($B1121,INDIRECT(nfl_game_result),MATCH(E$1,INDIRECT(nfl_game_result_header),0),FALSE)),"error")</f>
        <v>-7</v>
      </c>
      <c r="F1121" s="23" t="str">
        <f ca="1">IFERROR(IF(ISBLANK(VLOOKUP($B1121,INDIRECT(nfl_game_result),MATCH(F$1,INDIRECT(nfl_game_result_header),0),FALSE)),"",VLOOKUP($B1121,INDIRECT(nfl_game_result),MATCH(F$1,INDIRECT(nfl_game_result_header),0),FALSE)),"error")</f>
        <v/>
      </c>
      <c r="G1121" s="23" t="str">
        <f ca="1">IFERROR(IF(ISBLANK(VLOOKUP($B1121,INDIRECT(nfl_game_result),MATCH(G$1,INDIRECT(nfl_game_result_header),0),FALSE)),"",VLOOKUP($B1121,INDIRECT(nfl_game_result),MATCH(G$1,INDIRECT(nfl_game_result_header),0),FALSE)),"error")</f>
        <v/>
      </c>
      <c r="H1121">
        <f ca="1">IFERROR(IF(ISBLANK(VLOOKUP($B1121,INDIRECT(nfl_game_result),MATCH(H$1,INDIRECT(nfl_game_result_header),0),FALSE)),"",VLOOKUP($B1121,INDIRECT(nfl_game_result),MATCH(H$1,INDIRECT(nfl_game_result_header),0),FALSE)),"error")</f>
        <v>31</v>
      </c>
      <c r="I1121">
        <f ca="1">IFERROR(IF(ISBLANK(VLOOKUP($B1121,INDIRECT(nfl_game_result),MATCH(I$1,INDIRECT(nfl_game_result_header),0),FALSE)),"",VLOOKUP($B1121,INDIRECT(nfl_game_result),MATCH(I$1,INDIRECT(nfl_game_result_header),0),FALSE)),"error")</f>
        <v>24</v>
      </c>
      <c r="J1121" t="str">
        <f ca="1">IFERROR(IF(ISBLANK(VLOOKUP($B1121,INDIRECT(nfl_game_result),MATCH(J$1,INDIRECT(nfl_game_result_header),0),FALSE)),"",VLOOKUP($B1121,INDIRECT(nfl_game_result),MATCH(J$1,INDIRECT(nfl_game_result_header),0),FALSE)),"error")</f>
        <v>na</v>
      </c>
      <c r="K1121" t="str">
        <f ca="1">IFERROR(IF(ISBLANK(VLOOKUP($B1121,INDIRECT(nfl_game_result),MATCH(K$1,INDIRECT(nfl_game_result_header),0),FALSE)),"",VLOOKUP($B1121,INDIRECT(nfl_game_result),MATCH(K$1,INDIRECT(nfl_game_result_header),0),FALSE)),"error")</f>
        <v>DEN</v>
      </c>
      <c r="L1121" s="23" t="str">
        <f ca="1">IFERROR(IF(ISBLANK(VLOOKUP($B1121,INDIRECT(nfl_game_result),MATCH(L$1,INDIRECT(nfl_game_result_header),0),FALSE)),"",VLOOKUP($B1121,INDIRECT(nfl_game_result),MATCH(L$1,INDIRECT(nfl_game_result_header),0),FALSE)),"error")</f>
        <v/>
      </c>
      <c r="M1121" t="s">
        <v>14</v>
      </c>
      <c r="N1121">
        <v>-7</v>
      </c>
      <c r="O1121" t="s">
        <v>72</v>
      </c>
      <c r="P1121">
        <v>5</v>
      </c>
      <c r="Q1121" t="s">
        <v>72</v>
      </c>
      <c r="V1121" s="23" t="s">
        <v>416</v>
      </c>
      <c r="W1121">
        <f ca="1">VALUE(LEFT(C1121, 4))</f>
        <v>2014</v>
      </c>
      <c r="X1121">
        <f ca="1">VALUE(MID(C1121,6,FIND("_",C1121,6)-6))</f>
        <v>1</v>
      </c>
      <c r="Y1121" t="str">
        <f ca="1">IF(NOT(OR(ISBLANK(D1121),ISBLANK(E1121),D1121="",E1121="")),D1121-E1121,"")</f>
        <v/>
      </c>
      <c r="Z1121" t="str">
        <f ca="1">IF(OR(NOT(ISNUMBER(D1121)),ISBLANK(D1121),D1121="",ISBLANK(N1121)),"",ABS(D1121-N1121))</f>
        <v/>
      </c>
      <c r="AA1121">
        <f ca="1">IF(OR(ISBLANK(J1121),ISBLANK(O1121),J1121="",O1121=""),"",IF(J1121=O1121,1,0))</f>
        <v>0</v>
      </c>
      <c r="AB1121">
        <f ca="1">IF(OR(ISBLANK(K1121),ISBLANK(Q1121),K1121="",Q1121=""),"",IF(K1121=Q1121,1,0))</f>
        <v>1</v>
      </c>
      <c r="AC1121" s="23" t="str">
        <f t="shared" ca="1" si="17"/>
        <v/>
      </c>
    </row>
    <row r="1122" spans="1:29" x14ac:dyDescent="0.25">
      <c r="A1122" s="23">
        <v>1121</v>
      </c>
      <c r="B1122">
        <v>549</v>
      </c>
      <c r="C1122" t="str">
        <f ca="1">IFERROR(VLOOKUP($B1122,INDIRECT(nfl_game_result),MATCH(C$1,INDIRECT(nfl_game_result_header),0),FALSE),"error")</f>
        <v>2014_01_NYG@DET</v>
      </c>
      <c r="D1122" t="str">
        <f ca="1">IFERROR(IF(ISBLANK(VLOOKUP($B1122,INDIRECT(nfl_game_result),MATCH(D$1,INDIRECT(nfl_game_result_header),0),FALSE)),"",VLOOKUP($B1122,INDIRECT(nfl_game_result),MATCH(D$1,INDIRECT(nfl_game_result_header),0),FALSE)),"error")</f>
        <v/>
      </c>
      <c r="E1122">
        <f ca="1">IFERROR(IF(ISBLANK(VLOOKUP($B1122,INDIRECT(nfl_game_result),MATCH(E$1,INDIRECT(nfl_game_result_header),0),FALSE)),"",VLOOKUP($B1122,INDIRECT(nfl_game_result),MATCH(E$1,INDIRECT(nfl_game_result_header),0),FALSE)),"error")</f>
        <v>-4.5</v>
      </c>
      <c r="F1122" s="23" t="str">
        <f ca="1">IFERROR(IF(ISBLANK(VLOOKUP($B1122,INDIRECT(nfl_game_result),MATCH(F$1,INDIRECT(nfl_game_result_header),0),FALSE)),"",VLOOKUP($B1122,INDIRECT(nfl_game_result),MATCH(F$1,INDIRECT(nfl_game_result_header),0),FALSE)),"error")</f>
        <v/>
      </c>
      <c r="G1122" s="23" t="str">
        <f ca="1">IFERROR(IF(ISBLANK(VLOOKUP($B1122,INDIRECT(nfl_game_result),MATCH(G$1,INDIRECT(nfl_game_result_header),0),FALSE)),"",VLOOKUP($B1122,INDIRECT(nfl_game_result),MATCH(G$1,INDIRECT(nfl_game_result_header),0),FALSE)),"error")</f>
        <v/>
      </c>
      <c r="H1122">
        <f ca="1">IFERROR(IF(ISBLANK(VLOOKUP($B1122,INDIRECT(nfl_game_result),MATCH(H$1,INDIRECT(nfl_game_result_header),0),FALSE)),"",VLOOKUP($B1122,INDIRECT(nfl_game_result),MATCH(H$1,INDIRECT(nfl_game_result_header),0),FALSE)),"error")</f>
        <v>35</v>
      </c>
      <c r="I1122">
        <f ca="1">IFERROR(IF(ISBLANK(VLOOKUP($B1122,INDIRECT(nfl_game_result),MATCH(I$1,INDIRECT(nfl_game_result_header),0),FALSE)),"",VLOOKUP($B1122,INDIRECT(nfl_game_result),MATCH(I$1,INDIRECT(nfl_game_result_header),0),FALSE)),"error")</f>
        <v>14</v>
      </c>
      <c r="J1122" t="str">
        <f ca="1">IFERROR(IF(ISBLANK(VLOOKUP($B1122,INDIRECT(nfl_game_result),MATCH(J$1,INDIRECT(nfl_game_result_header),0),FALSE)),"",VLOOKUP($B1122,INDIRECT(nfl_game_result),MATCH(J$1,INDIRECT(nfl_game_result_header),0),FALSE)),"error")</f>
        <v>DET</v>
      </c>
      <c r="K1122" t="str">
        <f ca="1">IFERROR(IF(ISBLANK(VLOOKUP($B1122,INDIRECT(nfl_game_result),MATCH(K$1,INDIRECT(nfl_game_result_header),0),FALSE)),"",VLOOKUP($B1122,INDIRECT(nfl_game_result),MATCH(K$1,INDIRECT(nfl_game_result_header),0),FALSE)),"error")</f>
        <v>DET</v>
      </c>
      <c r="L1122" s="23" t="str">
        <f ca="1">IFERROR(IF(ISBLANK(VLOOKUP($B1122,INDIRECT(nfl_game_result),MATCH(L$1,INDIRECT(nfl_game_result_header),0),FALSE)),"",VLOOKUP($B1122,INDIRECT(nfl_game_result),MATCH(L$1,INDIRECT(nfl_game_result_header),0),FALSE)),"error")</f>
        <v/>
      </c>
      <c r="M1122" t="s">
        <v>14</v>
      </c>
      <c r="N1122">
        <v>-3.5</v>
      </c>
      <c r="O1122" t="s">
        <v>83</v>
      </c>
      <c r="P1122">
        <v>14</v>
      </c>
      <c r="Q1122" t="s">
        <v>73</v>
      </c>
      <c r="V1122" s="23" t="s">
        <v>416</v>
      </c>
      <c r="W1122">
        <f ca="1">VALUE(LEFT(C1122, 4))</f>
        <v>2014</v>
      </c>
      <c r="X1122">
        <f ca="1">VALUE(MID(C1122,6,FIND("_",C1122,6)-6))</f>
        <v>1</v>
      </c>
      <c r="Y1122" t="str">
        <f ca="1">IF(NOT(OR(ISBLANK(D1122),ISBLANK(E1122),D1122="",E1122="")),D1122-E1122,"")</f>
        <v/>
      </c>
      <c r="Z1122" t="str">
        <f ca="1">IF(OR(NOT(ISNUMBER(D1122)),ISBLANK(D1122),D1122="",ISBLANK(N1122)),"",ABS(D1122-N1122))</f>
        <v/>
      </c>
      <c r="AA1122">
        <f ca="1">IF(OR(ISBLANK(J1122),ISBLANK(O1122),J1122="",O1122=""),"",IF(J1122=O1122,1,0))</f>
        <v>0</v>
      </c>
      <c r="AB1122">
        <f ca="1">IF(OR(ISBLANK(K1122),ISBLANK(Q1122),K1122="",Q1122=""),"",IF(K1122=Q1122,1,0))</f>
        <v>1</v>
      </c>
      <c r="AC1122" s="23" t="str">
        <f t="shared" ca="1" si="17"/>
        <v/>
      </c>
    </row>
    <row r="1123" spans="1:29" x14ac:dyDescent="0.25">
      <c r="A1123" s="23">
        <v>1122</v>
      </c>
      <c r="B1123">
        <v>550</v>
      </c>
      <c r="C1123" t="str">
        <f ca="1">IFERROR(VLOOKUP($B1123,INDIRECT(nfl_game_result),MATCH(C$1,INDIRECT(nfl_game_result_header),0),FALSE),"error")</f>
        <v>2014_01_SD@ARI</v>
      </c>
      <c r="D1123" t="str">
        <f ca="1">IFERROR(IF(ISBLANK(VLOOKUP($B1123,INDIRECT(nfl_game_result),MATCH(D$1,INDIRECT(nfl_game_result_header),0),FALSE)),"",VLOOKUP($B1123,INDIRECT(nfl_game_result),MATCH(D$1,INDIRECT(nfl_game_result_header),0),FALSE)),"error")</f>
        <v/>
      </c>
      <c r="E1123">
        <f ca="1">IFERROR(IF(ISBLANK(VLOOKUP($B1123,INDIRECT(nfl_game_result),MATCH(E$1,INDIRECT(nfl_game_result_header),0),FALSE)),"",VLOOKUP($B1123,INDIRECT(nfl_game_result),MATCH(E$1,INDIRECT(nfl_game_result_header),0),FALSE)),"error")</f>
        <v>-3</v>
      </c>
      <c r="F1123" s="23" t="str">
        <f ca="1">IFERROR(IF(ISBLANK(VLOOKUP($B1123,INDIRECT(nfl_game_result),MATCH(F$1,INDIRECT(nfl_game_result_header),0),FALSE)),"",VLOOKUP($B1123,INDIRECT(nfl_game_result),MATCH(F$1,INDIRECT(nfl_game_result_header),0),FALSE)),"error")</f>
        <v/>
      </c>
      <c r="G1123" s="23" t="str">
        <f ca="1">IFERROR(IF(ISBLANK(VLOOKUP($B1123,INDIRECT(nfl_game_result),MATCH(G$1,INDIRECT(nfl_game_result_header),0),FALSE)),"",VLOOKUP($B1123,INDIRECT(nfl_game_result),MATCH(G$1,INDIRECT(nfl_game_result_header),0),FALSE)),"error")</f>
        <v/>
      </c>
      <c r="H1123">
        <f ca="1">IFERROR(IF(ISBLANK(VLOOKUP($B1123,INDIRECT(nfl_game_result),MATCH(H$1,INDIRECT(nfl_game_result_header),0),FALSE)),"",VLOOKUP($B1123,INDIRECT(nfl_game_result),MATCH(H$1,INDIRECT(nfl_game_result_header),0),FALSE)),"error")</f>
        <v>18</v>
      </c>
      <c r="I1123">
        <f ca="1">IFERROR(IF(ISBLANK(VLOOKUP($B1123,INDIRECT(nfl_game_result),MATCH(I$1,INDIRECT(nfl_game_result_header),0),FALSE)),"",VLOOKUP($B1123,INDIRECT(nfl_game_result),MATCH(I$1,INDIRECT(nfl_game_result_header),0),FALSE)),"error")</f>
        <v>17</v>
      </c>
      <c r="J1123" t="str">
        <f ca="1">IFERROR(IF(ISBLANK(VLOOKUP($B1123,INDIRECT(nfl_game_result),MATCH(J$1,INDIRECT(nfl_game_result_header),0),FALSE)),"",VLOOKUP($B1123,INDIRECT(nfl_game_result),MATCH(J$1,INDIRECT(nfl_game_result_header),0),FALSE)),"error")</f>
        <v>SD</v>
      </c>
      <c r="K1123" t="str">
        <f ca="1">IFERROR(IF(ISBLANK(VLOOKUP($B1123,INDIRECT(nfl_game_result),MATCH(K$1,INDIRECT(nfl_game_result_header),0),FALSE)),"",VLOOKUP($B1123,INDIRECT(nfl_game_result),MATCH(K$1,INDIRECT(nfl_game_result_header),0),FALSE)),"error")</f>
        <v>ARI</v>
      </c>
      <c r="L1123" s="23" t="str">
        <f ca="1">IFERROR(IF(ISBLANK(VLOOKUP($B1123,INDIRECT(nfl_game_result),MATCH(L$1,INDIRECT(nfl_game_result_header),0),FALSE)),"",VLOOKUP($B1123,INDIRECT(nfl_game_result),MATCH(L$1,INDIRECT(nfl_game_result_header),0),FALSE)),"error")</f>
        <v/>
      </c>
      <c r="M1123" t="s">
        <v>14</v>
      </c>
      <c r="N1123">
        <v>-3</v>
      </c>
      <c r="O1123" t="s">
        <v>88</v>
      </c>
      <c r="P1123">
        <v>15</v>
      </c>
      <c r="Q1123" t="s">
        <v>88</v>
      </c>
      <c r="V1123" s="23" t="s">
        <v>416</v>
      </c>
      <c r="W1123">
        <f ca="1">VALUE(LEFT(C1123, 4))</f>
        <v>2014</v>
      </c>
      <c r="X1123">
        <f ca="1">VALUE(MID(C1123,6,FIND("_",C1123,6)-6))</f>
        <v>1</v>
      </c>
      <c r="Y1123" t="str">
        <f ca="1">IF(NOT(OR(ISBLANK(D1123),ISBLANK(E1123),D1123="",E1123="")),D1123-E1123,"")</f>
        <v/>
      </c>
      <c r="Z1123" t="str">
        <f ca="1">IF(OR(NOT(ISNUMBER(D1123)),ISBLANK(D1123),D1123="",ISBLANK(N1123)),"",ABS(D1123-N1123))</f>
        <v/>
      </c>
      <c r="AA1123">
        <f ca="1">IF(OR(ISBLANK(J1123),ISBLANK(O1123),J1123="",O1123=""),"",IF(J1123=O1123,1,0))</f>
        <v>1</v>
      </c>
      <c r="AB1123">
        <f ca="1">IF(OR(ISBLANK(K1123),ISBLANK(Q1123),K1123="",Q1123=""),"",IF(K1123=Q1123,1,0))</f>
        <v>0</v>
      </c>
      <c r="AC1123" s="23" t="str">
        <f t="shared" ca="1" si="17"/>
        <v/>
      </c>
    </row>
    <row r="1124" spans="1:29" x14ac:dyDescent="0.25">
      <c r="A1124" s="23">
        <v>1123</v>
      </c>
      <c r="B1124">
        <v>551</v>
      </c>
      <c r="C1124" t="str">
        <f ca="1">IFERROR(VLOOKUP($B1124,INDIRECT(nfl_game_result),MATCH(C$1,INDIRECT(nfl_game_result_header),0),FALSE),"error")</f>
        <v>2014_02_PIT@BAL</v>
      </c>
      <c r="D1124" t="str">
        <f ca="1">IFERROR(IF(ISBLANK(VLOOKUP($B1124,INDIRECT(nfl_game_result),MATCH(D$1,INDIRECT(nfl_game_result_header),0),FALSE)),"",VLOOKUP($B1124,INDIRECT(nfl_game_result),MATCH(D$1,INDIRECT(nfl_game_result_header),0),FALSE)),"error")</f>
        <v/>
      </c>
      <c r="E1124">
        <f ca="1">IFERROR(IF(ISBLANK(VLOOKUP($B1124,INDIRECT(nfl_game_result),MATCH(E$1,INDIRECT(nfl_game_result_header),0),FALSE)),"",VLOOKUP($B1124,INDIRECT(nfl_game_result),MATCH(E$1,INDIRECT(nfl_game_result_header),0),FALSE)),"error")</f>
        <v>-2.5</v>
      </c>
      <c r="F1124" s="23" t="str">
        <f ca="1">IFERROR(IF(ISBLANK(VLOOKUP($B1124,INDIRECT(nfl_game_result),MATCH(F$1,INDIRECT(nfl_game_result_header),0),FALSE)),"",VLOOKUP($B1124,INDIRECT(nfl_game_result),MATCH(F$1,INDIRECT(nfl_game_result_header),0),FALSE)),"error")</f>
        <v/>
      </c>
      <c r="G1124" s="23" t="str">
        <f ca="1">IFERROR(IF(ISBLANK(VLOOKUP($B1124,INDIRECT(nfl_game_result),MATCH(G$1,INDIRECT(nfl_game_result_header),0),FALSE)),"",VLOOKUP($B1124,INDIRECT(nfl_game_result),MATCH(G$1,INDIRECT(nfl_game_result_header),0),FALSE)),"error")</f>
        <v/>
      </c>
      <c r="H1124">
        <f ca="1">IFERROR(IF(ISBLANK(VLOOKUP($B1124,INDIRECT(nfl_game_result),MATCH(H$1,INDIRECT(nfl_game_result_header),0),FALSE)),"",VLOOKUP($B1124,INDIRECT(nfl_game_result),MATCH(H$1,INDIRECT(nfl_game_result_header),0),FALSE)),"error")</f>
        <v>26</v>
      </c>
      <c r="I1124">
        <f ca="1">IFERROR(IF(ISBLANK(VLOOKUP($B1124,INDIRECT(nfl_game_result),MATCH(I$1,INDIRECT(nfl_game_result_header),0),FALSE)),"",VLOOKUP($B1124,INDIRECT(nfl_game_result),MATCH(I$1,INDIRECT(nfl_game_result_header),0),FALSE)),"error")</f>
        <v>6</v>
      </c>
      <c r="J1124" t="str">
        <f ca="1">IFERROR(IF(ISBLANK(VLOOKUP($B1124,INDIRECT(nfl_game_result),MATCH(J$1,INDIRECT(nfl_game_result_header),0),FALSE)),"",VLOOKUP($B1124,INDIRECT(nfl_game_result),MATCH(J$1,INDIRECT(nfl_game_result_header),0),FALSE)),"error")</f>
        <v>BAL</v>
      </c>
      <c r="K1124" t="str">
        <f ca="1">IFERROR(IF(ISBLANK(VLOOKUP($B1124,INDIRECT(nfl_game_result),MATCH(K$1,INDIRECT(nfl_game_result_header),0),FALSE)),"",VLOOKUP($B1124,INDIRECT(nfl_game_result),MATCH(K$1,INDIRECT(nfl_game_result_header),0),FALSE)),"error")</f>
        <v>BAL</v>
      </c>
      <c r="L1124" s="23" t="str">
        <f ca="1">IFERROR(IF(ISBLANK(VLOOKUP($B1124,INDIRECT(nfl_game_result),MATCH(L$1,INDIRECT(nfl_game_result_header),0),FALSE)),"",VLOOKUP($B1124,INDIRECT(nfl_game_result),MATCH(L$1,INDIRECT(nfl_game_result_header),0),FALSE)),"error")</f>
        <v/>
      </c>
      <c r="M1124" t="s">
        <v>16</v>
      </c>
      <c r="N1124">
        <v>-3</v>
      </c>
      <c r="O1124" t="s">
        <v>65</v>
      </c>
      <c r="P1124">
        <v>15</v>
      </c>
      <c r="V1124" s="23" t="s">
        <v>416</v>
      </c>
      <c r="W1124">
        <f ca="1">VALUE(LEFT(C1124, 4))</f>
        <v>2014</v>
      </c>
      <c r="X1124">
        <f ca="1">VALUE(MID(C1124,6,FIND("_",C1124,6)-6))</f>
        <v>2</v>
      </c>
      <c r="Y1124" t="str">
        <f ca="1">IF(NOT(OR(ISBLANK(D1124),ISBLANK(E1124),D1124="",E1124="")),D1124-E1124,"")</f>
        <v/>
      </c>
      <c r="Z1124" t="str">
        <f ca="1">IF(OR(NOT(ISNUMBER(D1124)),ISBLANK(D1124),D1124="",ISBLANK(N1124)),"",ABS(D1124-N1124))</f>
        <v/>
      </c>
      <c r="AA1124">
        <f ca="1">IF(OR(ISBLANK(J1124),ISBLANK(O1124),J1124="",O1124=""),"",IF(J1124=O1124,1,0))</f>
        <v>1</v>
      </c>
      <c r="AB1124" t="str">
        <f ca="1">IF(OR(ISBLANK(K1124),ISBLANK(Q1124),K1124="",Q1124=""),"",IF(K1124=Q1124,1,0))</f>
        <v/>
      </c>
      <c r="AC1124" s="23" t="str">
        <f t="shared" ca="1" si="17"/>
        <v/>
      </c>
    </row>
    <row r="1125" spans="1:29" x14ac:dyDescent="0.25">
      <c r="A1125" s="23">
        <v>1124</v>
      </c>
      <c r="B1125">
        <v>552</v>
      </c>
      <c r="C1125" t="str">
        <f ca="1">IFERROR(VLOOKUP($B1125,INDIRECT(nfl_game_result),MATCH(C$1,INDIRECT(nfl_game_result_header),0),FALSE),"error")</f>
        <v>2014_02_MIA@BUF</v>
      </c>
      <c r="D1125" t="str">
        <f ca="1">IFERROR(IF(ISBLANK(VLOOKUP($B1125,INDIRECT(nfl_game_result),MATCH(D$1,INDIRECT(nfl_game_result_header),0),FALSE)),"",VLOOKUP($B1125,INDIRECT(nfl_game_result),MATCH(D$1,INDIRECT(nfl_game_result_header),0),FALSE)),"error")</f>
        <v/>
      </c>
      <c r="E1125">
        <f ca="1">IFERROR(IF(ISBLANK(VLOOKUP($B1125,INDIRECT(nfl_game_result),MATCH(E$1,INDIRECT(nfl_game_result_header),0),FALSE)),"",VLOOKUP($B1125,INDIRECT(nfl_game_result),MATCH(E$1,INDIRECT(nfl_game_result_header),0),FALSE)),"error")</f>
        <v>0</v>
      </c>
      <c r="F1125" s="23" t="str">
        <f ca="1">IFERROR(IF(ISBLANK(VLOOKUP($B1125,INDIRECT(nfl_game_result),MATCH(F$1,INDIRECT(nfl_game_result_header),0),FALSE)),"",VLOOKUP($B1125,INDIRECT(nfl_game_result),MATCH(F$1,INDIRECT(nfl_game_result_header),0),FALSE)),"error")</f>
        <v/>
      </c>
      <c r="G1125" s="23" t="str">
        <f ca="1">IFERROR(IF(ISBLANK(VLOOKUP($B1125,INDIRECT(nfl_game_result),MATCH(G$1,INDIRECT(nfl_game_result_header),0),FALSE)),"",VLOOKUP($B1125,INDIRECT(nfl_game_result),MATCH(G$1,INDIRECT(nfl_game_result_header),0),FALSE)),"error")</f>
        <v/>
      </c>
      <c r="H1125">
        <f ca="1">IFERROR(IF(ISBLANK(VLOOKUP($B1125,INDIRECT(nfl_game_result),MATCH(H$1,INDIRECT(nfl_game_result_header),0),FALSE)),"",VLOOKUP($B1125,INDIRECT(nfl_game_result),MATCH(H$1,INDIRECT(nfl_game_result_header),0),FALSE)),"error")</f>
        <v>29</v>
      </c>
      <c r="I1125">
        <f ca="1">IFERROR(IF(ISBLANK(VLOOKUP($B1125,INDIRECT(nfl_game_result),MATCH(I$1,INDIRECT(nfl_game_result_header),0),FALSE)),"",VLOOKUP($B1125,INDIRECT(nfl_game_result),MATCH(I$1,INDIRECT(nfl_game_result_header),0),FALSE)),"error")</f>
        <v>10</v>
      </c>
      <c r="J1125" t="str">
        <f ca="1">IFERROR(IF(ISBLANK(VLOOKUP($B1125,INDIRECT(nfl_game_result),MATCH(J$1,INDIRECT(nfl_game_result_header),0),FALSE)),"",VLOOKUP($B1125,INDIRECT(nfl_game_result),MATCH(J$1,INDIRECT(nfl_game_result_header),0),FALSE)),"error")</f>
        <v>BUF</v>
      </c>
      <c r="K1125" t="str">
        <f ca="1">IFERROR(IF(ISBLANK(VLOOKUP($B1125,INDIRECT(nfl_game_result),MATCH(K$1,INDIRECT(nfl_game_result_header),0),FALSE)),"",VLOOKUP($B1125,INDIRECT(nfl_game_result),MATCH(K$1,INDIRECT(nfl_game_result_header),0),FALSE)),"error")</f>
        <v>BUF</v>
      </c>
      <c r="L1125" s="23" t="str">
        <f ca="1">IFERROR(IF(ISBLANK(VLOOKUP($B1125,INDIRECT(nfl_game_result),MATCH(L$1,INDIRECT(nfl_game_result_header),0),FALSE)),"",VLOOKUP($B1125,INDIRECT(nfl_game_result),MATCH(L$1,INDIRECT(nfl_game_result_header),0),FALSE)),"error")</f>
        <v/>
      </c>
      <c r="M1125" t="s">
        <v>16</v>
      </c>
      <c r="N1125">
        <v>3</v>
      </c>
      <c r="O1125" t="s">
        <v>79</v>
      </c>
      <c r="P1125">
        <v>3</v>
      </c>
      <c r="V1125" s="23" t="s">
        <v>416</v>
      </c>
      <c r="W1125">
        <f ca="1">VALUE(LEFT(C1125, 4))</f>
        <v>2014</v>
      </c>
      <c r="X1125">
        <f ca="1">VALUE(MID(C1125,6,FIND("_",C1125,6)-6))</f>
        <v>2</v>
      </c>
      <c r="Y1125" t="str">
        <f ca="1">IF(NOT(OR(ISBLANK(D1125),ISBLANK(E1125),D1125="",E1125="")),D1125-E1125,"")</f>
        <v/>
      </c>
      <c r="Z1125" t="str">
        <f ca="1">IF(OR(NOT(ISNUMBER(D1125)),ISBLANK(D1125),D1125="",ISBLANK(N1125)),"",ABS(D1125-N1125))</f>
        <v/>
      </c>
      <c r="AA1125">
        <f ca="1">IF(OR(ISBLANK(J1125),ISBLANK(O1125),J1125="",O1125=""),"",IF(J1125=O1125,1,0))</f>
        <v>0</v>
      </c>
      <c r="AB1125" t="str">
        <f ca="1">IF(OR(ISBLANK(K1125),ISBLANK(Q1125),K1125="",Q1125=""),"",IF(K1125=Q1125,1,0))</f>
        <v/>
      </c>
      <c r="AC1125" s="23" t="str">
        <f t="shared" ca="1" si="17"/>
        <v/>
      </c>
    </row>
    <row r="1126" spans="1:29" x14ac:dyDescent="0.25">
      <c r="A1126" s="23">
        <v>1125</v>
      </c>
      <c r="B1126">
        <v>553</v>
      </c>
      <c r="C1126" t="str">
        <f ca="1">IFERROR(VLOOKUP($B1126,INDIRECT(nfl_game_result),MATCH(C$1,INDIRECT(nfl_game_result_header),0),FALSE),"error")</f>
        <v>2014_02_ATL@CIN</v>
      </c>
      <c r="D1126" t="str">
        <f ca="1">IFERROR(IF(ISBLANK(VLOOKUP($B1126,INDIRECT(nfl_game_result),MATCH(D$1,INDIRECT(nfl_game_result_header),0),FALSE)),"",VLOOKUP($B1126,INDIRECT(nfl_game_result),MATCH(D$1,INDIRECT(nfl_game_result_header),0),FALSE)),"error")</f>
        <v/>
      </c>
      <c r="E1126">
        <f ca="1">IFERROR(IF(ISBLANK(VLOOKUP($B1126,INDIRECT(nfl_game_result),MATCH(E$1,INDIRECT(nfl_game_result_header),0),FALSE)),"",VLOOKUP($B1126,INDIRECT(nfl_game_result),MATCH(E$1,INDIRECT(nfl_game_result_header),0),FALSE)),"error")</f>
        <v>-5</v>
      </c>
      <c r="F1126" s="23" t="str">
        <f ca="1">IFERROR(IF(ISBLANK(VLOOKUP($B1126,INDIRECT(nfl_game_result),MATCH(F$1,INDIRECT(nfl_game_result_header),0),FALSE)),"",VLOOKUP($B1126,INDIRECT(nfl_game_result),MATCH(F$1,INDIRECT(nfl_game_result_header),0),FALSE)),"error")</f>
        <v/>
      </c>
      <c r="G1126" s="23" t="str">
        <f ca="1">IFERROR(IF(ISBLANK(VLOOKUP($B1126,INDIRECT(nfl_game_result),MATCH(G$1,INDIRECT(nfl_game_result_header),0),FALSE)),"",VLOOKUP($B1126,INDIRECT(nfl_game_result),MATCH(G$1,INDIRECT(nfl_game_result_header),0),FALSE)),"error")</f>
        <v/>
      </c>
      <c r="H1126">
        <f ca="1">IFERROR(IF(ISBLANK(VLOOKUP($B1126,INDIRECT(nfl_game_result),MATCH(H$1,INDIRECT(nfl_game_result_header),0),FALSE)),"",VLOOKUP($B1126,INDIRECT(nfl_game_result),MATCH(H$1,INDIRECT(nfl_game_result_header),0),FALSE)),"error")</f>
        <v>24</v>
      </c>
      <c r="I1126">
        <f ca="1">IFERROR(IF(ISBLANK(VLOOKUP($B1126,INDIRECT(nfl_game_result),MATCH(I$1,INDIRECT(nfl_game_result_header),0),FALSE)),"",VLOOKUP($B1126,INDIRECT(nfl_game_result),MATCH(I$1,INDIRECT(nfl_game_result_header),0),FALSE)),"error")</f>
        <v>10</v>
      </c>
      <c r="J1126" t="str">
        <f ca="1">IFERROR(IF(ISBLANK(VLOOKUP($B1126,INDIRECT(nfl_game_result),MATCH(J$1,INDIRECT(nfl_game_result_header),0),FALSE)),"",VLOOKUP($B1126,INDIRECT(nfl_game_result),MATCH(J$1,INDIRECT(nfl_game_result_header),0),FALSE)),"error")</f>
        <v>CIN</v>
      </c>
      <c r="K1126" t="str">
        <f ca="1">IFERROR(IF(ISBLANK(VLOOKUP($B1126,INDIRECT(nfl_game_result),MATCH(K$1,INDIRECT(nfl_game_result_header),0),FALSE)),"",VLOOKUP($B1126,INDIRECT(nfl_game_result),MATCH(K$1,INDIRECT(nfl_game_result_header),0),FALSE)),"error")</f>
        <v>CIN</v>
      </c>
      <c r="L1126" s="23" t="str">
        <f ca="1">IFERROR(IF(ISBLANK(VLOOKUP($B1126,INDIRECT(nfl_game_result),MATCH(L$1,INDIRECT(nfl_game_result_header),0),FALSE)),"",VLOOKUP($B1126,INDIRECT(nfl_game_result),MATCH(L$1,INDIRECT(nfl_game_result_header),0),FALSE)),"error")</f>
        <v/>
      </c>
      <c r="M1126" t="s">
        <v>16</v>
      </c>
      <c r="N1126">
        <v>-3</v>
      </c>
      <c r="O1126" t="s">
        <v>20</v>
      </c>
      <c r="P1126">
        <v>11</v>
      </c>
      <c r="V1126" s="23" t="s">
        <v>416</v>
      </c>
      <c r="W1126">
        <f ca="1">VALUE(LEFT(C1126, 4))</f>
        <v>2014</v>
      </c>
      <c r="X1126">
        <f ca="1">VALUE(MID(C1126,6,FIND("_",C1126,6)-6))</f>
        <v>2</v>
      </c>
      <c r="Y1126" t="str">
        <f ca="1">IF(NOT(OR(ISBLANK(D1126),ISBLANK(E1126),D1126="",E1126="")),D1126-E1126,"")</f>
        <v/>
      </c>
      <c r="Z1126" t="str">
        <f ca="1">IF(OR(NOT(ISNUMBER(D1126)),ISBLANK(D1126),D1126="",ISBLANK(N1126)),"",ABS(D1126-N1126))</f>
        <v/>
      </c>
      <c r="AA1126">
        <f ca="1">IF(OR(ISBLANK(J1126),ISBLANK(O1126),J1126="",O1126=""),"",IF(J1126=O1126,1,0))</f>
        <v>0</v>
      </c>
      <c r="AB1126" t="str">
        <f ca="1">IF(OR(ISBLANK(K1126),ISBLANK(Q1126),K1126="",Q1126=""),"",IF(K1126=Q1126,1,0))</f>
        <v/>
      </c>
      <c r="AC1126" s="23" t="str">
        <f t="shared" ca="1" si="17"/>
        <v/>
      </c>
    </row>
    <row r="1127" spans="1:29" x14ac:dyDescent="0.25">
      <c r="A1127" s="23">
        <v>1126</v>
      </c>
      <c r="B1127">
        <v>554</v>
      </c>
      <c r="C1127" t="str">
        <f ca="1">IFERROR(VLOOKUP($B1127,INDIRECT(nfl_game_result),MATCH(C$1,INDIRECT(nfl_game_result_header),0),FALSE),"error")</f>
        <v>2014_02_NOR@CLE</v>
      </c>
      <c r="D1127" t="str">
        <f ca="1">IFERROR(IF(ISBLANK(VLOOKUP($B1127,INDIRECT(nfl_game_result),MATCH(D$1,INDIRECT(nfl_game_result_header),0),FALSE)),"",VLOOKUP($B1127,INDIRECT(nfl_game_result),MATCH(D$1,INDIRECT(nfl_game_result_header),0),FALSE)),"error")</f>
        <v/>
      </c>
      <c r="E1127">
        <f ca="1">IFERROR(IF(ISBLANK(VLOOKUP($B1127,INDIRECT(nfl_game_result),MATCH(E$1,INDIRECT(nfl_game_result_header),0),FALSE)),"",VLOOKUP($B1127,INDIRECT(nfl_game_result),MATCH(E$1,INDIRECT(nfl_game_result_header),0),FALSE)),"error")</f>
        <v>6</v>
      </c>
      <c r="F1127" s="23" t="str">
        <f ca="1">IFERROR(IF(ISBLANK(VLOOKUP($B1127,INDIRECT(nfl_game_result),MATCH(F$1,INDIRECT(nfl_game_result_header),0),FALSE)),"",VLOOKUP($B1127,INDIRECT(nfl_game_result),MATCH(F$1,INDIRECT(nfl_game_result_header),0),FALSE)),"error")</f>
        <v/>
      </c>
      <c r="G1127" s="23" t="str">
        <f ca="1">IFERROR(IF(ISBLANK(VLOOKUP($B1127,INDIRECT(nfl_game_result),MATCH(G$1,INDIRECT(nfl_game_result_header),0),FALSE)),"",VLOOKUP($B1127,INDIRECT(nfl_game_result),MATCH(G$1,INDIRECT(nfl_game_result_header),0),FALSE)),"error")</f>
        <v/>
      </c>
      <c r="H1127">
        <f ca="1">IFERROR(IF(ISBLANK(VLOOKUP($B1127,INDIRECT(nfl_game_result),MATCH(H$1,INDIRECT(nfl_game_result_header),0),FALSE)),"",VLOOKUP($B1127,INDIRECT(nfl_game_result),MATCH(H$1,INDIRECT(nfl_game_result_header),0),FALSE)),"error")</f>
        <v>26</v>
      </c>
      <c r="I1127">
        <f ca="1">IFERROR(IF(ISBLANK(VLOOKUP($B1127,INDIRECT(nfl_game_result),MATCH(I$1,INDIRECT(nfl_game_result_header),0),FALSE)),"",VLOOKUP($B1127,INDIRECT(nfl_game_result),MATCH(I$1,INDIRECT(nfl_game_result_header),0),FALSE)),"error")</f>
        <v>24</v>
      </c>
      <c r="J1127" t="str">
        <f ca="1">IFERROR(IF(ISBLANK(VLOOKUP($B1127,INDIRECT(nfl_game_result),MATCH(J$1,INDIRECT(nfl_game_result_header),0),FALSE)),"",VLOOKUP($B1127,INDIRECT(nfl_game_result),MATCH(J$1,INDIRECT(nfl_game_result_header),0),FALSE)),"error")</f>
        <v>CLE</v>
      </c>
      <c r="K1127" t="str">
        <f ca="1">IFERROR(IF(ISBLANK(VLOOKUP($B1127,INDIRECT(nfl_game_result),MATCH(K$1,INDIRECT(nfl_game_result_header),0),FALSE)),"",VLOOKUP($B1127,INDIRECT(nfl_game_result),MATCH(K$1,INDIRECT(nfl_game_result_header),0),FALSE)),"error")</f>
        <v>CLE</v>
      </c>
      <c r="L1127" s="23" t="str">
        <f ca="1">IFERROR(IF(ISBLANK(VLOOKUP($B1127,INDIRECT(nfl_game_result),MATCH(L$1,INDIRECT(nfl_game_result_header),0),FALSE)),"",VLOOKUP($B1127,INDIRECT(nfl_game_result),MATCH(L$1,INDIRECT(nfl_game_result_header),0),FALSE)),"error")</f>
        <v/>
      </c>
      <c r="M1127" t="s">
        <v>16</v>
      </c>
      <c r="N1127">
        <v>7.5</v>
      </c>
      <c r="O1127" t="s">
        <v>335</v>
      </c>
      <c r="P1127">
        <v>6</v>
      </c>
      <c r="V1127" s="23" t="s">
        <v>416</v>
      </c>
      <c r="W1127">
        <f ca="1">VALUE(LEFT(C1127, 4))</f>
        <v>2014</v>
      </c>
      <c r="X1127">
        <f ca="1">VALUE(MID(C1127,6,FIND("_",C1127,6)-6))</f>
        <v>2</v>
      </c>
      <c r="Y1127" t="str">
        <f ca="1">IF(NOT(OR(ISBLANK(D1127),ISBLANK(E1127),D1127="",E1127="")),D1127-E1127,"")</f>
        <v/>
      </c>
      <c r="Z1127" t="str">
        <f ca="1">IF(OR(NOT(ISNUMBER(D1127)),ISBLANK(D1127),D1127="",ISBLANK(N1127)),"",ABS(D1127-N1127))</f>
        <v/>
      </c>
      <c r="AA1127">
        <f ca="1">IF(OR(ISBLANK(J1127),ISBLANK(O1127),J1127="",O1127=""),"",IF(J1127=O1127,1,0))</f>
        <v>0</v>
      </c>
      <c r="AB1127" t="str">
        <f ca="1">IF(OR(ISBLANK(K1127),ISBLANK(Q1127),K1127="",Q1127=""),"",IF(K1127=Q1127,1,0))</f>
        <v/>
      </c>
      <c r="AC1127" s="23" t="str">
        <f t="shared" ca="1" si="17"/>
        <v/>
      </c>
    </row>
    <row r="1128" spans="1:29" x14ac:dyDescent="0.25">
      <c r="A1128" s="23">
        <v>1127</v>
      </c>
      <c r="B1128">
        <v>555</v>
      </c>
      <c r="C1128" t="str">
        <f ca="1">IFERROR(VLOOKUP($B1128,INDIRECT(nfl_game_result),MATCH(C$1,INDIRECT(nfl_game_result_header),0),FALSE),"error")</f>
        <v>2014_02_DAL@TEN</v>
      </c>
      <c r="D1128" t="str">
        <f ca="1">IFERROR(IF(ISBLANK(VLOOKUP($B1128,INDIRECT(nfl_game_result),MATCH(D$1,INDIRECT(nfl_game_result_header),0),FALSE)),"",VLOOKUP($B1128,INDIRECT(nfl_game_result),MATCH(D$1,INDIRECT(nfl_game_result_header),0),FALSE)),"error")</f>
        <v/>
      </c>
      <c r="E1128">
        <f ca="1">IFERROR(IF(ISBLANK(VLOOKUP($B1128,INDIRECT(nfl_game_result),MATCH(E$1,INDIRECT(nfl_game_result_header),0),FALSE)),"",VLOOKUP($B1128,INDIRECT(nfl_game_result),MATCH(E$1,INDIRECT(nfl_game_result_header),0),FALSE)),"error")</f>
        <v>-4</v>
      </c>
      <c r="F1128" s="23" t="str">
        <f ca="1">IFERROR(IF(ISBLANK(VLOOKUP($B1128,INDIRECT(nfl_game_result),MATCH(F$1,INDIRECT(nfl_game_result_header),0),FALSE)),"",VLOOKUP($B1128,INDIRECT(nfl_game_result),MATCH(F$1,INDIRECT(nfl_game_result_header),0),FALSE)),"error")</f>
        <v/>
      </c>
      <c r="G1128" s="23" t="str">
        <f ca="1">IFERROR(IF(ISBLANK(VLOOKUP($B1128,INDIRECT(nfl_game_result),MATCH(G$1,INDIRECT(nfl_game_result_header),0),FALSE)),"",VLOOKUP($B1128,INDIRECT(nfl_game_result),MATCH(G$1,INDIRECT(nfl_game_result_header),0),FALSE)),"error")</f>
        <v/>
      </c>
      <c r="H1128">
        <f ca="1">IFERROR(IF(ISBLANK(VLOOKUP($B1128,INDIRECT(nfl_game_result),MATCH(H$1,INDIRECT(nfl_game_result_header),0),FALSE)),"",VLOOKUP($B1128,INDIRECT(nfl_game_result),MATCH(H$1,INDIRECT(nfl_game_result_header),0),FALSE)),"error")</f>
        <v>10</v>
      </c>
      <c r="I1128">
        <f ca="1">IFERROR(IF(ISBLANK(VLOOKUP($B1128,INDIRECT(nfl_game_result),MATCH(I$1,INDIRECT(nfl_game_result_header),0),FALSE)),"",VLOOKUP($B1128,INDIRECT(nfl_game_result),MATCH(I$1,INDIRECT(nfl_game_result_header),0),FALSE)),"error")</f>
        <v>26</v>
      </c>
      <c r="J1128" t="str">
        <f ca="1">IFERROR(IF(ISBLANK(VLOOKUP($B1128,INDIRECT(nfl_game_result),MATCH(J$1,INDIRECT(nfl_game_result_header),0),FALSE)),"",VLOOKUP($B1128,INDIRECT(nfl_game_result),MATCH(J$1,INDIRECT(nfl_game_result_header),0),FALSE)),"error")</f>
        <v>DAL</v>
      </c>
      <c r="K1128" t="str">
        <f ca="1">IFERROR(IF(ISBLANK(VLOOKUP($B1128,INDIRECT(nfl_game_result),MATCH(K$1,INDIRECT(nfl_game_result_header),0),FALSE)),"",VLOOKUP($B1128,INDIRECT(nfl_game_result),MATCH(K$1,INDIRECT(nfl_game_result_header),0),FALSE)),"error")</f>
        <v>DAL</v>
      </c>
      <c r="L1128" s="23" t="str">
        <f ca="1">IFERROR(IF(ISBLANK(VLOOKUP($B1128,INDIRECT(nfl_game_result),MATCH(L$1,INDIRECT(nfl_game_result_header),0),FALSE)),"",VLOOKUP($B1128,INDIRECT(nfl_game_result),MATCH(L$1,INDIRECT(nfl_game_result_header),0),FALSE)),"error")</f>
        <v/>
      </c>
      <c r="M1128" t="s">
        <v>16</v>
      </c>
      <c r="N1128">
        <v>1</v>
      </c>
      <c r="O1128" t="s">
        <v>71</v>
      </c>
      <c r="P1128">
        <v>12</v>
      </c>
      <c r="V1128" s="23" t="s">
        <v>416</v>
      </c>
      <c r="W1128">
        <f ca="1">VALUE(LEFT(C1128, 4))</f>
        <v>2014</v>
      </c>
      <c r="X1128">
        <f ca="1">VALUE(MID(C1128,6,FIND("_",C1128,6)-6))</f>
        <v>2</v>
      </c>
      <c r="Y1128" t="str">
        <f ca="1">IF(NOT(OR(ISBLANK(D1128),ISBLANK(E1128),D1128="",E1128="")),D1128-E1128,"")</f>
        <v/>
      </c>
      <c r="Z1128" t="str">
        <f ca="1">IF(OR(NOT(ISNUMBER(D1128)),ISBLANK(D1128),D1128="",ISBLANK(N1128)),"",ABS(D1128-N1128))</f>
        <v/>
      </c>
      <c r="AA1128">
        <f ca="1">IF(OR(ISBLANK(J1128),ISBLANK(O1128),J1128="",O1128=""),"",IF(J1128=O1128,1,0))</f>
        <v>1</v>
      </c>
      <c r="AB1128" t="str">
        <f ca="1">IF(OR(ISBLANK(K1128),ISBLANK(Q1128),K1128="",Q1128=""),"",IF(K1128=Q1128,1,0))</f>
        <v/>
      </c>
      <c r="AC1128" s="23" t="str">
        <f t="shared" ca="1" si="17"/>
        <v/>
      </c>
    </row>
    <row r="1129" spans="1:29" x14ac:dyDescent="0.25">
      <c r="A1129" s="23">
        <v>1128</v>
      </c>
      <c r="B1129">
        <v>556</v>
      </c>
      <c r="C1129" t="str">
        <f ca="1">IFERROR(VLOOKUP($B1129,INDIRECT(nfl_game_result),MATCH(C$1,INDIRECT(nfl_game_result_header),0),FALSE),"error")</f>
        <v>2014_02_NWE@MIN</v>
      </c>
      <c r="D1129" t="str">
        <f ca="1">IFERROR(IF(ISBLANK(VLOOKUP($B1129,INDIRECT(nfl_game_result),MATCH(D$1,INDIRECT(nfl_game_result_header),0),FALSE)),"",VLOOKUP($B1129,INDIRECT(nfl_game_result),MATCH(D$1,INDIRECT(nfl_game_result_header),0),FALSE)),"error")</f>
        <v/>
      </c>
      <c r="E1129">
        <f ca="1">IFERROR(IF(ISBLANK(VLOOKUP($B1129,INDIRECT(nfl_game_result),MATCH(E$1,INDIRECT(nfl_game_result_header),0),FALSE)),"",VLOOKUP($B1129,INDIRECT(nfl_game_result),MATCH(E$1,INDIRECT(nfl_game_result_header),0),FALSE)),"error")</f>
        <v>3</v>
      </c>
      <c r="F1129" s="23" t="str">
        <f ca="1">IFERROR(IF(ISBLANK(VLOOKUP($B1129,INDIRECT(nfl_game_result),MATCH(F$1,INDIRECT(nfl_game_result_header),0),FALSE)),"",VLOOKUP($B1129,INDIRECT(nfl_game_result),MATCH(F$1,INDIRECT(nfl_game_result_header),0),FALSE)),"error")</f>
        <v/>
      </c>
      <c r="G1129" s="23" t="str">
        <f ca="1">IFERROR(IF(ISBLANK(VLOOKUP($B1129,INDIRECT(nfl_game_result),MATCH(G$1,INDIRECT(nfl_game_result_header),0),FALSE)),"",VLOOKUP($B1129,INDIRECT(nfl_game_result),MATCH(G$1,INDIRECT(nfl_game_result_header),0),FALSE)),"error")</f>
        <v/>
      </c>
      <c r="H1129">
        <f ca="1">IFERROR(IF(ISBLANK(VLOOKUP($B1129,INDIRECT(nfl_game_result),MATCH(H$1,INDIRECT(nfl_game_result_header),0),FALSE)),"",VLOOKUP($B1129,INDIRECT(nfl_game_result),MATCH(H$1,INDIRECT(nfl_game_result_header),0),FALSE)),"error")</f>
        <v>7</v>
      </c>
      <c r="I1129">
        <f ca="1">IFERROR(IF(ISBLANK(VLOOKUP($B1129,INDIRECT(nfl_game_result),MATCH(I$1,INDIRECT(nfl_game_result_header),0),FALSE)),"",VLOOKUP($B1129,INDIRECT(nfl_game_result),MATCH(I$1,INDIRECT(nfl_game_result_header),0),FALSE)),"error")</f>
        <v>30</v>
      </c>
      <c r="J1129" t="str">
        <f ca="1">IFERROR(IF(ISBLANK(VLOOKUP($B1129,INDIRECT(nfl_game_result),MATCH(J$1,INDIRECT(nfl_game_result_header),0),FALSE)),"",VLOOKUP($B1129,INDIRECT(nfl_game_result),MATCH(J$1,INDIRECT(nfl_game_result_header),0),FALSE)),"error")</f>
        <v>NWE</v>
      </c>
      <c r="K1129" t="str">
        <f ca="1">IFERROR(IF(ISBLANK(VLOOKUP($B1129,INDIRECT(nfl_game_result),MATCH(K$1,INDIRECT(nfl_game_result_header),0),FALSE)),"",VLOOKUP($B1129,INDIRECT(nfl_game_result),MATCH(K$1,INDIRECT(nfl_game_result_header),0),FALSE)),"error")</f>
        <v>NWE</v>
      </c>
      <c r="L1129" s="23" t="str">
        <f ca="1">IFERROR(IF(ISBLANK(VLOOKUP($B1129,INDIRECT(nfl_game_result),MATCH(L$1,INDIRECT(nfl_game_result_header),0),FALSE)),"",VLOOKUP($B1129,INDIRECT(nfl_game_result),MATCH(L$1,INDIRECT(nfl_game_result_header),0),FALSE)),"error")</f>
        <v/>
      </c>
      <c r="M1129" t="s">
        <v>16</v>
      </c>
      <c r="N1129">
        <v>6</v>
      </c>
      <c r="O1129" t="s">
        <v>332</v>
      </c>
      <c r="P1129">
        <v>8</v>
      </c>
      <c r="V1129" s="23" t="s">
        <v>416</v>
      </c>
      <c r="W1129">
        <f ca="1">VALUE(LEFT(C1129, 4))</f>
        <v>2014</v>
      </c>
      <c r="X1129">
        <f ca="1">VALUE(MID(C1129,6,FIND("_",C1129,6)-6))</f>
        <v>2</v>
      </c>
      <c r="Y1129" t="str">
        <f ca="1">IF(NOT(OR(ISBLANK(D1129),ISBLANK(E1129),D1129="",E1129="")),D1129-E1129,"")</f>
        <v/>
      </c>
      <c r="Z1129" t="str">
        <f ca="1">IF(OR(NOT(ISNUMBER(D1129)),ISBLANK(D1129),D1129="",ISBLANK(N1129)),"",ABS(D1129-N1129))</f>
        <v/>
      </c>
      <c r="AA1129">
        <f ca="1">IF(OR(ISBLANK(J1129),ISBLANK(O1129),J1129="",O1129=""),"",IF(J1129=O1129,1,0))</f>
        <v>1</v>
      </c>
      <c r="AB1129" t="str">
        <f ca="1">IF(OR(ISBLANK(K1129),ISBLANK(Q1129),K1129="",Q1129=""),"",IF(K1129=Q1129,1,0))</f>
        <v/>
      </c>
      <c r="AC1129" s="23" t="str">
        <f t="shared" ca="1" si="17"/>
        <v/>
      </c>
    </row>
    <row r="1130" spans="1:29" x14ac:dyDescent="0.25">
      <c r="A1130" s="23">
        <v>1129</v>
      </c>
      <c r="B1130">
        <v>557</v>
      </c>
      <c r="C1130" t="str">
        <f ca="1">IFERROR(VLOOKUP($B1130,INDIRECT(nfl_game_result),MATCH(C$1,INDIRECT(nfl_game_result_header),0),FALSE),"error")</f>
        <v>2014_02_ARI@NYG</v>
      </c>
      <c r="D1130" t="str">
        <f ca="1">IFERROR(IF(ISBLANK(VLOOKUP($B1130,INDIRECT(nfl_game_result),MATCH(D$1,INDIRECT(nfl_game_result_header),0),FALSE)),"",VLOOKUP($B1130,INDIRECT(nfl_game_result),MATCH(D$1,INDIRECT(nfl_game_result_header),0),FALSE)),"error")</f>
        <v/>
      </c>
      <c r="E1130">
        <f ca="1">IFERROR(IF(ISBLANK(VLOOKUP($B1130,INDIRECT(nfl_game_result),MATCH(E$1,INDIRECT(nfl_game_result_header),0),FALSE)),"",VLOOKUP($B1130,INDIRECT(nfl_game_result),MATCH(E$1,INDIRECT(nfl_game_result_header),0),FALSE)),"error")</f>
        <v>-2</v>
      </c>
      <c r="F1130" s="23" t="str">
        <f ca="1">IFERROR(IF(ISBLANK(VLOOKUP($B1130,INDIRECT(nfl_game_result),MATCH(F$1,INDIRECT(nfl_game_result_header),0),FALSE)),"",VLOOKUP($B1130,INDIRECT(nfl_game_result),MATCH(F$1,INDIRECT(nfl_game_result_header),0),FALSE)),"error")</f>
        <v/>
      </c>
      <c r="G1130" s="23" t="str">
        <f ca="1">IFERROR(IF(ISBLANK(VLOOKUP($B1130,INDIRECT(nfl_game_result),MATCH(G$1,INDIRECT(nfl_game_result_header),0),FALSE)),"",VLOOKUP($B1130,INDIRECT(nfl_game_result),MATCH(G$1,INDIRECT(nfl_game_result_header),0),FALSE)),"error")</f>
        <v/>
      </c>
      <c r="H1130">
        <f ca="1">IFERROR(IF(ISBLANK(VLOOKUP($B1130,INDIRECT(nfl_game_result),MATCH(H$1,INDIRECT(nfl_game_result_header),0),FALSE)),"",VLOOKUP($B1130,INDIRECT(nfl_game_result),MATCH(H$1,INDIRECT(nfl_game_result_header),0),FALSE)),"error")</f>
        <v>14</v>
      </c>
      <c r="I1130">
        <f ca="1">IFERROR(IF(ISBLANK(VLOOKUP($B1130,INDIRECT(nfl_game_result),MATCH(I$1,INDIRECT(nfl_game_result_header),0),FALSE)),"",VLOOKUP($B1130,INDIRECT(nfl_game_result),MATCH(I$1,INDIRECT(nfl_game_result_header),0),FALSE)),"error")</f>
        <v>25</v>
      </c>
      <c r="J1130" t="str">
        <f ca="1">IFERROR(IF(ISBLANK(VLOOKUP($B1130,INDIRECT(nfl_game_result),MATCH(J$1,INDIRECT(nfl_game_result_header),0),FALSE)),"",VLOOKUP($B1130,INDIRECT(nfl_game_result),MATCH(J$1,INDIRECT(nfl_game_result_header),0),FALSE)),"error")</f>
        <v>ARI</v>
      </c>
      <c r="K1130" t="str">
        <f ca="1">IFERROR(IF(ISBLANK(VLOOKUP($B1130,INDIRECT(nfl_game_result),MATCH(K$1,INDIRECT(nfl_game_result_header),0),FALSE)),"",VLOOKUP($B1130,INDIRECT(nfl_game_result),MATCH(K$1,INDIRECT(nfl_game_result_header),0),FALSE)),"error")</f>
        <v>ARI</v>
      </c>
      <c r="L1130" s="23" t="str">
        <f ca="1">IFERROR(IF(ISBLANK(VLOOKUP($B1130,INDIRECT(nfl_game_result),MATCH(L$1,INDIRECT(nfl_game_result_header),0),FALSE)),"",VLOOKUP($B1130,INDIRECT(nfl_game_result),MATCH(L$1,INDIRECT(nfl_game_result_header),0),FALSE)),"error")</f>
        <v/>
      </c>
      <c r="M1130" t="s">
        <v>16</v>
      </c>
      <c r="N1130">
        <v>6</v>
      </c>
      <c r="O1130" t="s">
        <v>83</v>
      </c>
      <c r="P1130">
        <v>10</v>
      </c>
      <c r="V1130" s="23" t="s">
        <v>416</v>
      </c>
      <c r="W1130">
        <f ca="1">VALUE(LEFT(C1130, 4))</f>
        <v>2014</v>
      </c>
      <c r="X1130">
        <f ca="1">VALUE(MID(C1130,6,FIND("_",C1130,6)-6))</f>
        <v>2</v>
      </c>
      <c r="Y1130" t="str">
        <f ca="1">IF(NOT(OR(ISBLANK(D1130),ISBLANK(E1130),D1130="",E1130="")),D1130-E1130,"")</f>
        <v/>
      </c>
      <c r="Z1130" t="str">
        <f ca="1">IF(OR(NOT(ISNUMBER(D1130)),ISBLANK(D1130),D1130="",ISBLANK(N1130)),"",ABS(D1130-N1130))</f>
        <v/>
      </c>
      <c r="AA1130">
        <f ca="1">IF(OR(ISBLANK(J1130),ISBLANK(O1130),J1130="",O1130=""),"",IF(J1130=O1130,1,0))</f>
        <v>0</v>
      </c>
      <c r="AB1130" t="str">
        <f ca="1">IF(OR(ISBLANK(K1130),ISBLANK(Q1130),K1130="",Q1130=""),"",IF(K1130=Q1130,1,0))</f>
        <v/>
      </c>
      <c r="AC1130" s="23" t="str">
        <f t="shared" ca="1" si="17"/>
        <v/>
      </c>
    </row>
    <row r="1131" spans="1:29" x14ac:dyDescent="0.25">
      <c r="A1131" s="23">
        <v>1130</v>
      </c>
      <c r="B1131">
        <v>558</v>
      </c>
      <c r="C1131" t="str">
        <f ca="1">IFERROR(VLOOKUP($B1131,INDIRECT(nfl_game_result),MATCH(C$1,INDIRECT(nfl_game_result_header),0),FALSE),"error")</f>
        <v>2014_02_JAX@WAS</v>
      </c>
      <c r="D1131" t="str">
        <f ca="1">IFERROR(IF(ISBLANK(VLOOKUP($B1131,INDIRECT(nfl_game_result),MATCH(D$1,INDIRECT(nfl_game_result_header),0),FALSE)),"",VLOOKUP($B1131,INDIRECT(nfl_game_result),MATCH(D$1,INDIRECT(nfl_game_result_header),0),FALSE)),"error")</f>
        <v/>
      </c>
      <c r="E1131">
        <f ca="1">IFERROR(IF(ISBLANK(VLOOKUP($B1131,INDIRECT(nfl_game_result),MATCH(E$1,INDIRECT(nfl_game_result_header),0),FALSE)),"",VLOOKUP($B1131,INDIRECT(nfl_game_result),MATCH(E$1,INDIRECT(nfl_game_result_header),0),FALSE)),"error")</f>
        <v>-6</v>
      </c>
      <c r="F1131" s="23" t="str">
        <f ca="1">IFERROR(IF(ISBLANK(VLOOKUP($B1131,INDIRECT(nfl_game_result),MATCH(F$1,INDIRECT(nfl_game_result_header),0),FALSE)),"",VLOOKUP($B1131,INDIRECT(nfl_game_result),MATCH(F$1,INDIRECT(nfl_game_result_header),0),FALSE)),"error")</f>
        <v/>
      </c>
      <c r="G1131" s="23" t="str">
        <f ca="1">IFERROR(IF(ISBLANK(VLOOKUP($B1131,INDIRECT(nfl_game_result),MATCH(G$1,INDIRECT(nfl_game_result_header),0),FALSE)),"",VLOOKUP($B1131,INDIRECT(nfl_game_result),MATCH(G$1,INDIRECT(nfl_game_result_header),0),FALSE)),"error")</f>
        <v/>
      </c>
      <c r="H1131">
        <f ca="1">IFERROR(IF(ISBLANK(VLOOKUP($B1131,INDIRECT(nfl_game_result),MATCH(H$1,INDIRECT(nfl_game_result_header),0),FALSE)),"",VLOOKUP($B1131,INDIRECT(nfl_game_result),MATCH(H$1,INDIRECT(nfl_game_result_header),0),FALSE)),"error")</f>
        <v>41</v>
      </c>
      <c r="I1131">
        <f ca="1">IFERROR(IF(ISBLANK(VLOOKUP($B1131,INDIRECT(nfl_game_result),MATCH(I$1,INDIRECT(nfl_game_result_header),0),FALSE)),"",VLOOKUP($B1131,INDIRECT(nfl_game_result),MATCH(I$1,INDIRECT(nfl_game_result_header),0),FALSE)),"error")</f>
        <v>10</v>
      </c>
      <c r="J1131" t="str">
        <f ca="1">IFERROR(IF(ISBLANK(VLOOKUP($B1131,INDIRECT(nfl_game_result),MATCH(J$1,INDIRECT(nfl_game_result_header),0),FALSE)),"",VLOOKUP($B1131,INDIRECT(nfl_game_result),MATCH(J$1,INDIRECT(nfl_game_result_header),0),FALSE)),"error")</f>
        <v>WAS</v>
      </c>
      <c r="K1131" t="str">
        <f ca="1">IFERROR(IF(ISBLANK(VLOOKUP($B1131,INDIRECT(nfl_game_result),MATCH(K$1,INDIRECT(nfl_game_result_header),0),FALSE)),"",VLOOKUP($B1131,INDIRECT(nfl_game_result),MATCH(K$1,INDIRECT(nfl_game_result_header),0),FALSE)),"error")</f>
        <v>WAS</v>
      </c>
      <c r="L1131" s="23" t="str">
        <f ca="1">IFERROR(IF(ISBLANK(VLOOKUP($B1131,INDIRECT(nfl_game_result),MATCH(L$1,INDIRECT(nfl_game_result_header),0),FALSE)),"",VLOOKUP($B1131,INDIRECT(nfl_game_result),MATCH(L$1,INDIRECT(nfl_game_result_header),0),FALSE)),"error")</f>
        <v/>
      </c>
      <c r="M1131" t="s">
        <v>16</v>
      </c>
      <c r="N1131">
        <v>-4</v>
      </c>
      <c r="O1131" t="s">
        <v>77</v>
      </c>
      <c r="P1131">
        <v>9</v>
      </c>
      <c r="V1131" s="23" t="s">
        <v>416</v>
      </c>
      <c r="W1131">
        <f ca="1">VALUE(LEFT(C1131, 4))</f>
        <v>2014</v>
      </c>
      <c r="X1131">
        <f ca="1">VALUE(MID(C1131,6,FIND("_",C1131,6)-6))</f>
        <v>2</v>
      </c>
      <c r="Y1131" t="str">
        <f ca="1">IF(NOT(OR(ISBLANK(D1131),ISBLANK(E1131),D1131="",E1131="")),D1131-E1131,"")</f>
        <v/>
      </c>
      <c r="Z1131" t="str">
        <f ca="1">IF(OR(NOT(ISNUMBER(D1131)),ISBLANK(D1131),D1131="",ISBLANK(N1131)),"",ABS(D1131-N1131))</f>
        <v/>
      </c>
      <c r="AA1131">
        <f ca="1">IF(OR(ISBLANK(J1131),ISBLANK(O1131),J1131="",O1131=""),"",IF(J1131=O1131,1,0))</f>
        <v>0</v>
      </c>
      <c r="AB1131" t="str">
        <f ca="1">IF(OR(ISBLANK(K1131),ISBLANK(Q1131),K1131="",Q1131=""),"",IF(K1131=Q1131,1,0))</f>
        <v/>
      </c>
      <c r="AC1131" s="23" t="str">
        <f t="shared" ca="1" si="17"/>
        <v/>
      </c>
    </row>
    <row r="1132" spans="1:29" x14ac:dyDescent="0.25">
      <c r="A1132" s="23">
        <v>1131</v>
      </c>
      <c r="B1132">
        <v>559</v>
      </c>
      <c r="C1132" t="str">
        <f ca="1">IFERROR(VLOOKUP($B1132,INDIRECT(nfl_game_result),MATCH(C$1,INDIRECT(nfl_game_result_header),0),FALSE),"error")</f>
        <v>2014_02_DET@CAR</v>
      </c>
      <c r="D1132" t="str">
        <f ca="1">IFERROR(IF(ISBLANK(VLOOKUP($B1132,INDIRECT(nfl_game_result),MATCH(D$1,INDIRECT(nfl_game_result_header),0),FALSE)),"",VLOOKUP($B1132,INDIRECT(nfl_game_result),MATCH(D$1,INDIRECT(nfl_game_result_header),0),FALSE)),"error")</f>
        <v/>
      </c>
      <c r="E1132">
        <f ca="1">IFERROR(IF(ISBLANK(VLOOKUP($B1132,INDIRECT(nfl_game_result),MATCH(E$1,INDIRECT(nfl_game_result_header),0),FALSE)),"",VLOOKUP($B1132,INDIRECT(nfl_game_result),MATCH(E$1,INDIRECT(nfl_game_result_header),0),FALSE)),"error")</f>
        <v>-3</v>
      </c>
      <c r="F1132" s="23" t="str">
        <f ca="1">IFERROR(IF(ISBLANK(VLOOKUP($B1132,INDIRECT(nfl_game_result),MATCH(F$1,INDIRECT(nfl_game_result_header),0),FALSE)),"",VLOOKUP($B1132,INDIRECT(nfl_game_result),MATCH(F$1,INDIRECT(nfl_game_result_header),0),FALSE)),"error")</f>
        <v/>
      </c>
      <c r="G1132" s="23" t="str">
        <f ca="1">IFERROR(IF(ISBLANK(VLOOKUP($B1132,INDIRECT(nfl_game_result),MATCH(G$1,INDIRECT(nfl_game_result_header),0),FALSE)),"",VLOOKUP($B1132,INDIRECT(nfl_game_result),MATCH(G$1,INDIRECT(nfl_game_result_header),0),FALSE)),"error")</f>
        <v/>
      </c>
      <c r="H1132">
        <f ca="1">IFERROR(IF(ISBLANK(VLOOKUP($B1132,INDIRECT(nfl_game_result),MATCH(H$1,INDIRECT(nfl_game_result_header),0),FALSE)),"",VLOOKUP($B1132,INDIRECT(nfl_game_result),MATCH(H$1,INDIRECT(nfl_game_result_header),0),FALSE)),"error")</f>
        <v>24</v>
      </c>
      <c r="I1132">
        <f ca="1">IFERROR(IF(ISBLANK(VLOOKUP($B1132,INDIRECT(nfl_game_result),MATCH(I$1,INDIRECT(nfl_game_result_header),0),FALSE)),"",VLOOKUP($B1132,INDIRECT(nfl_game_result),MATCH(I$1,INDIRECT(nfl_game_result_header),0),FALSE)),"error")</f>
        <v>7</v>
      </c>
      <c r="J1132" t="str">
        <f ca="1">IFERROR(IF(ISBLANK(VLOOKUP($B1132,INDIRECT(nfl_game_result),MATCH(J$1,INDIRECT(nfl_game_result_header),0),FALSE)),"",VLOOKUP($B1132,INDIRECT(nfl_game_result),MATCH(J$1,INDIRECT(nfl_game_result_header),0),FALSE)),"error")</f>
        <v>CAR</v>
      </c>
      <c r="K1132" t="str">
        <f ca="1">IFERROR(IF(ISBLANK(VLOOKUP($B1132,INDIRECT(nfl_game_result),MATCH(K$1,INDIRECT(nfl_game_result_header),0),FALSE)),"",VLOOKUP($B1132,INDIRECT(nfl_game_result),MATCH(K$1,INDIRECT(nfl_game_result_header),0),FALSE)),"error")</f>
        <v>CAR</v>
      </c>
      <c r="L1132" s="23" t="str">
        <f ca="1">IFERROR(IF(ISBLANK(VLOOKUP($B1132,INDIRECT(nfl_game_result),MATCH(L$1,INDIRECT(nfl_game_result_header),0),FALSE)),"",VLOOKUP($B1132,INDIRECT(nfl_game_result),MATCH(L$1,INDIRECT(nfl_game_result_header),0),FALSE)),"error")</f>
        <v/>
      </c>
      <c r="M1132" t="s">
        <v>16</v>
      </c>
      <c r="N1132">
        <v>-3</v>
      </c>
      <c r="O1132" t="s">
        <v>67</v>
      </c>
      <c r="P1132">
        <v>2</v>
      </c>
      <c r="V1132" s="23" t="s">
        <v>416</v>
      </c>
      <c r="W1132">
        <f ca="1">VALUE(LEFT(C1132, 4))</f>
        <v>2014</v>
      </c>
      <c r="X1132">
        <f ca="1">VALUE(MID(C1132,6,FIND("_",C1132,6)-6))</f>
        <v>2</v>
      </c>
      <c r="Y1132" t="str">
        <f ca="1">IF(NOT(OR(ISBLANK(D1132),ISBLANK(E1132),D1132="",E1132="")),D1132-E1132,"")</f>
        <v/>
      </c>
      <c r="Z1132" t="str">
        <f ca="1">IF(OR(NOT(ISNUMBER(D1132)),ISBLANK(D1132),D1132="",ISBLANK(N1132)),"",ABS(D1132-N1132))</f>
        <v/>
      </c>
      <c r="AA1132">
        <f ca="1">IF(OR(ISBLANK(J1132),ISBLANK(O1132),J1132="",O1132=""),"",IF(J1132=O1132,1,0))</f>
        <v>1</v>
      </c>
      <c r="AB1132" t="str">
        <f ca="1">IF(OR(ISBLANK(K1132),ISBLANK(Q1132),K1132="",Q1132=""),"",IF(K1132=Q1132,1,0))</f>
        <v/>
      </c>
      <c r="AC1132" s="23" t="str">
        <f t="shared" ca="1" si="17"/>
        <v/>
      </c>
    </row>
    <row r="1133" spans="1:29" x14ac:dyDescent="0.25">
      <c r="A1133" s="23">
        <v>1132</v>
      </c>
      <c r="B1133">
        <v>560</v>
      </c>
      <c r="C1133" t="str">
        <f ca="1">IFERROR(VLOOKUP($B1133,INDIRECT(nfl_game_result),MATCH(C$1,INDIRECT(nfl_game_result_header),0),FALSE),"error")</f>
        <v>2014_02_SEA@SD</v>
      </c>
      <c r="D1133" t="str">
        <f ca="1">IFERROR(IF(ISBLANK(VLOOKUP($B1133,INDIRECT(nfl_game_result),MATCH(D$1,INDIRECT(nfl_game_result_header),0),FALSE)),"",VLOOKUP($B1133,INDIRECT(nfl_game_result),MATCH(D$1,INDIRECT(nfl_game_result_header),0),FALSE)),"error")</f>
        <v/>
      </c>
      <c r="E1133">
        <f ca="1">IFERROR(IF(ISBLANK(VLOOKUP($B1133,INDIRECT(nfl_game_result),MATCH(E$1,INDIRECT(nfl_game_result_header),0),FALSE)),"",VLOOKUP($B1133,INDIRECT(nfl_game_result),MATCH(E$1,INDIRECT(nfl_game_result_header),0),FALSE)),"error")</f>
        <v>5.5</v>
      </c>
      <c r="F1133" s="23" t="str">
        <f ca="1">IFERROR(IF(ISBLANK(VLOOKUP($B1133,INDIRECT(nfl_game_result),MATCH(F$1,INDIRECT(nfl_game_result_header),0),FALSE)),"",VLOOKUP($B1133,INDIRECT(nfl_game_result),MATCH(F$1,INDIRECT(nfl_game_result_header),0),FALSE)),"error")</f>
        <v/>
      </c>
      <c r="G1133" s="23" t="str">
        <f ca="1">IFERROR(IF(ISBLANK(VLOOKUP($B1133,INDIRECT(nfl_game_result),MATCH(G$1,INDIRECT(nfl_game_result_header),0),FALSE)),"",VLOOKUP($B1133,INDIRECT(nfl_game_result),MATCH(G$1,INDIRECT(nfl_game_result_header),0),FALSE)),"error")</f>
        <v/>
      </c>
      <c r="H1133">
        <f ca="1">IFERROR(IF(ISBLANK(VLOOKUP($B1133,INDIRECT(nfl_game_result),MATCH(H$1,INDIRECT(nfl_game_result_header),0),FALSE)),"",VLOOKUP($B1133,INDIRECT(nfl_game_result),MATCH(H$1,INDIRECT(nfl_game_result_header),0),FALSE)),"error")</f>
        <v>30</v>
      </c>
      <c r="I1133">
        <f ca="1">IFERROR(IF(ISBLANK(VLOOKUP($B1133,INDIRECT(nfl_game_result),MATCH(I$1,INDIRECT(nfl_game_result_header),0),FALSE)),"",VLOOKUP($B1133,INDIRECT(nfl_game_result),MATCH(I$1,INDIRECT(nfl_game_result_header),0),FALSE)),"error")</f>
        <v>21</v>
      </c>
      <c r="J1133" t="str">
        <f ca="1">IFERROR(IF(ISBLANK(VLOOKUP($B1133,INDIRECT(nfl_game_result),MATCH(J$1,INDIRECT(nfl_game_result_header),0),FALSE)),"",VLOOKUP($B1133,INDIRECT(nfl_game_result),MATCH(J$1,INDIRECT(nfl_game_result_header),0),FALSE)),"error")</f>
        <v>SD</v>
      </c>
      <c r="K1133" t="str">
        <f ca="1">IFERROR(IF(ISBLANK(VLOOKUP($B1133,INDIRECT(nfl_game_result),MATCH(K$1,INDIRECT(nfl_game_result_header),0),FALSE)),"",VLOOKUP($B1133,INDIRECT(nfl_game_result),MATCH(K$1,INDIRECT(nfl_game_result_header),0),FALSE)),"error")</f>
        <v>SD</v>
      </c>
      <c r="L1133" s="23" t="str">
        <f ca="1">IFERROR(IF(ISBLANK(VLOOKUP($B1133,INDIRECT(nfl_game_result),MATCH(L$1,INDIRECT(nfl_game_result_header),0),FALSE)),"",VLOOKUP($B1133,INDIRECT(nfl_game_result),MATCH(L$1,INDIRECT(nfl_game_result_header),0),FALSE)),"error")</f>
        <v/>
      </c>
      <c r="M1133" t="s">
        <v>16</v>
      </c>
      <c r="N1133">
        <v>6</v>
      </c>
      <c r="O1133" t="s">
        <v>89</v>
      </c>
      <c r="P1133">
        <v>7</v>
      </c>
      <c r="V1133" s="23" t="s">
        <v>416</v>
      </c>
      <c r="W1133">
        <f ca="1">VALUE(LEFT(C1133, 4))</f>
        <v>2014</v>
      </c>
      <c r="X1133">
        <f ca="1">VALUE(MID(C1133,6,FIND("_",C1133,6)-6))</f>
        <v>2</v>
      </c>
      <c r="Y1133" t="str">
        <f ca="1">IF(NOT(OR(ISBLANK(D1133),ISBLANK(E1133),D1133="",E1133="")),D1133-E1133,"")</f>
        <v/>
      </c>
      <c r="Z1133" t="str">
        <f ca="1">IF(OR(NOT(ISNUMBER(D1133)),ISBLANK(D1133),D1133="",ISBLANK(N1133)),"",ABS(D1133-N1133))</f>
        <v/>
      </c>
      <c r="AA1133">
        <f ca="1">IF(OR(ISBLANK(J1133),ISBLANK(O1133),J1133="",O1133=""),"",IF(J1133=O1133,1,0))</f>
        <v>0</v>
      </c>
      <c r="AB1133" t="str">
        <f ca="1">IF(OR(ISBLANK(K1133),ISBLANK(Q1133),K1133="",Q1133=""),"",IF(K1133=Q1133,1,0))</f>
        <v/>
      </c>
      <c r="AC1133" s="23" t="str">
        <f t="shared" ca="1" si="17"/>
        <v/>
      </c>
    </row>
    <row r="1134" spans="1:29" x14ac:dyDescent="0.25">
      <c r="A1134" s="23">
        <v>1133</v>
      </c>
      <c r="B1134">
        <v>561</v>
      </c>
      <c r="C1134" t="str">
        <f ca="1">IFERROR(VLOOKUP($B1134,INDIRECT(nfl_game_result),MATCH(C$1,INDIRECT(nfl_game_result_header),0),FALSE),"error")</f>
        <v>2014_02_STL@TBY</v>
      </c>
      <c r="D1134" t="str">
        <f ca="1">IFERROR(IF(ISBLANK(VLOOKUP($B1134,INDIRECT(nfl_game_result),MATCH(D$1,INDIRECT(nfl_game_result_header),0),FALSE)),"",VLOOKUP($B1134,INDIRECT(nfl_game_result),MATCH(D$1,INDIRECT(nfl_game_result_header),0),FALSE)),"error")</f>
        <v/>
      </c>
      <c r="E1134">
        <f ca="1">IFERROR(IF(ISBLANK(VLOOKUP($B1134,INDIRECT(nfl_game_result),MATCH(E$1,INDIRECT(nfl_game_result_header),0),FALSE)),"",VLOOKUP($B1134,INDIRECT(nfl_game_result),MATCH(E$1,INDIRECT(nfl_game_result_header),0),FALSE)),"error")</f>
        <v>-5</v>
      </c>
      <c r="F1134" s="23" t="str">
        <f ca="1">IFERROR(IF(ISBLANK(VLOOKUP($B1134,INDIRECT(nfl_game_result),MATCH(F$1,INDIRECT(nfl_game_result_header),0),FALSE)),"",VLOOKUP($B1134,INDIRECT(nfl_game_result),MATCH(F$1,INDIRECT(nfl_game_result_header),0),FALSE)),"error")</f>
        <v/>
      </c>
      <c r="G1134" s="23" t="str">
        <f ca="1">IFERROR(IF(ISBLANK(VLOOKUP($B1134,INDIRECT(nfl_game_result),MATCH(G$1,INDIRECT(nfl_game_result_header),0),FALSE)),"",VLOOKUP($B1134,INDIRECT(nfl_game_result),MATCH(G$1,INDIRECT(nfl_game_result_header),0),FALSE)),"error")</f>
        <v/>
      </c>
      <c r="H1134">
        <f ca="1">IFERROR(IF(ISBLANK(VLOOKUP($B1134,INDIRECT(nfl_game_result),MATCH(H$1,INDIRECT(nfl_game_result_header),0),FALSE)),"",VLOOKUP($B1134,INDIRECT(nfl_game_result),MATCH(H$1,INDIRECT(nfl_game_result_header),0),FALSE)),"error")</f>
        <v>17</v>
      </c>
      <c r="I1134">
        <f ca="1">IFERROR(IF(ISBLANK(VLOOKUP($B1134,INDIRECT(nfl_game_result),MATCH(I$1,INDIRECT(nfl_game_result_header),0),FALSE)),"",VLOOKUP($B1134,INDIRECT(nfl_game_result),MATCH(I$1,INDIRECT(nfl_game_result_header),0),FALSE)),"error")</f>
        <v>19</v>
      </c>
      <c r="J1134" t="str">
        <f ca="1">IFERROR(IF(ISBLANK(VLOOKUP($B1134,INDIRECT(nfl_game_result),MATCH(J$1,INDIRECT(nfl_game_result_header),0),FALSE)),"",VLOOKUP($B1134,INDIRECT(nfl_game_result),MATCH(J$1,INDIRECT(nfl_game_result_header),0),FALSE)),"error")</f>
        <v>STL</v>
      </c>
      <c r="K1134" t="str">
        <f ca="1">IFERROR(IF(ISBLANK(VLOOKUP($B1134,INDIRECT(nfl_game_result),MATCH(K$1,INDIRECT(nfl_game_result_header),0),FALSE)),"",VLOOKUP($B1134,INDIRECT(nfl_game_result),MATCH(K$1,INDIRECT(nfl_game_result_header),0),FALSE)),"error")</f>
        <v>STL</v>
      </c>
      <c r="L1134" s="23" t="str">
        <f ca="1">IFERROR(IF(ISBLANK(VLOOKUP($B1134,INDIRECT(nfl_game_result),MATCH(L$1,INDIRECT(nfl_game_result_header),0),FALSE)),"",VLOOKUP($B1134,INDIRECT(nfl_game_result),MATCH(L$1,INDIRECT(nfl_game_result_header),0),FALSE)),"error")</f>
        <v/>
      </c>
      <c r="M1134" t="s">
        <v>16</v>
      </c>
      <c r="N1134">
        <v>-5.5</v>
      </c>
      <c r="O1134" t="s">
        <v>334</v>
      </c>
      <c r="P1134">
        <v>1</v>
      </c>
      <c r="V1134" s="23" t="s">
        <v>416</v>
      </c>
      <c r="W1134">
        <f ca="1">VALUE(LEFT(C1134, 4))</f>
        <v>2014</v>
      </c>
      <c r="X1134">
        <f ca="1">VALUE(MID(C1134,6,FIND("_",C1134,6)-6))</f>
        <v>2</v>
      </c>
      <c r="Y1134" t="str">
        <f ca="1">IF(NOT(OR(ISBLANK(D1134),ISBLANK(E1134),D1134="",E1134="")),D1134-E1134,"")</f>
        <v/>
      </c>
      <c r="Z1134" t="str">
        <f ca="1">IF(OR(NOT(ISNUMBER(D1134)),ISBLANK(D1134),D1134="",ISBLANK(N1134)),"",ABS(D1134-N1134))</f>
        <v/>
      </c>
      <c r="AA1134">
        <f ca="1">IF(OR(ISBLANK(J1134),ISBLANK(O1134),J1134="",O1134=""),"",IF(J1134=O1134,1,0))</f>
        <v>0</v>
      </c>
      <c r="AB1134" t="str">
        <f ca="1">IF(OR(ISBLANK(K1134),ISBLANK(Q1134),K1134="",Q1134=""),"",IF(K1134=Q1134,1,0))</f>
        <v/>
      </c>
      <c r="AC1134" s="23" t="str">
        <f t="shared" ca="1" si="17"/>
        <v/>
      </c>
    </row>
    <row r="1135" spans="1:29" x14ac:dyDescent="0.25">
      <c r="A1135" s="23">
        <v>1134</v>
      </c>
      <c r="B1135">
        <v>562</v>
      </c>
      <c r="C1135" t="str">
        <f ca="1">IFERROR(VLOOKUP($B1135,INDIRECT(nfl_game_result),MATCH(C$1,INDIRECT(nfl_game_result_header),0),FALSE),"error")</f>
        <v>2014_02_KCY@DEN</v>
      </c>
      <c r="D1135" t="str">
        <f ca="1">IFERROR(IF(ISBLANK(VLOOKUP($B1135,INDIRECT(nfl_game_result),MATCH(D$1,INDIRECT(nfl_game_result_header),0),FALSE)),"",VLOOKUP($B1135,INDIRECT(nfl_game_result),MATCH(D$1,INDIRECT(nfl_game_result_header),0),FALSE)),"error")</f>
        <v/>
      </c>
      <c r="E1135">
        <f ca="1">IFERROR(IF(ISBLANK(VLOOKUP($B1135,INDIRECT(nfl_game_result),MATCH(E$1,INDIRECT(nfl_game_result_header),0),FALSE)),"",VLOOKUP($B1135,INDIRECT(nfl_game_result),MATCH(E$1,INDIRECT(nfl_game_result_header),0),FALSE)),"error")</f>
        <v>-13</v>
      </c>
      <c r="F1135" s="23" t="str">
        <f ca="1">IFERROR(IF(ISBLANK(VLOOKUP($B1135,INDIRECT(nfl_game_result),MATCH(F$1,INDIRECT(nfl_game_result_header),0),FALSE)),"",VLOOKUP($B1135,INDIRECT(nfl_game_result),MATCH(F$1,INDIRECT(nfl_game_result_header),0),FALSE)),"error")</f>
        <v/>
      </c>
      <c r="G1135" s="23" t="str">
        <f ca="1">IFERROR(IF(ISBLANK(VLOOKUP($B1135,INDIRECT(nfl_game_result),MATCH(G$1,INDIRECT(nfl_game_result_header),0),FALSE)),"",VLOOKUP($B1135,INDIRECT(nfl_game_result),MATCH(G$1,INDIRECT(nfl_game_result_header),0),FALSE)),"error")</f>
        <v/>
      </c>
      <c r="H1135">
        <f ca="1">IFERROR(IF(ISBLANK(VLOOKUP($B1135,INDIRECT(nfl_game_result),MATCH(H$1,INDIRECT(nfl_game_result_header),0),FALSE)),"",VLOOKUP($B1135,INDIRECT(nfl_game_result),MATCH(H$1,INDIRECT(nfl_game_result_header),0),FALSE)),"error")</f>
        <v>24</v>
      </c>
      <c r="I1135">
        <f ca="1">IFERROR(IF(ISBLANK(VLOOKUP($B1135,INDIRECT(nfl_game_result),MATCH(I$1,INDIRECT(nfl_game_result_header),0),FALSE)),"",VLOOKUP($B1135,INDIRECT(nfl_game_result),MATCH(I$1,INDIRECT(nfl_game_result_header),0),FALSE)),"error")</f>
        <v>17</v>
      </c>
      <c r="J1135" t="str">
        <f ca="1">IFERROR(IF(ISBLANK(VLOOKUP($B1135,INDIRECT(nfl_game_result),MATCH(J$1,INDIRECT(nfl_game_result_header),0),FALSE)),"",VLOOKUP($B1135,INDIRECT(nfl_game_result),MATCH(J$1,INDIRECT(nfl_game_result_header),0),FALSE)),"error")</f>
        <v>KCY</v>
      </c>
      <c r="K1135" t="str">
        <f ca="1">IFERROR(IF(ISBLANK(VLOOKUP($B1135,INDIRECT(nfl_game_result),MATCH(K$1,INDIRECT(nfl_game_result_header),0),FALSE)),"",VLOOKUP($B1135,INDIRECT(nfl_game_result),MATCH(K$1,INDIRECT(nfl_game_result_header),0),FALSE)),"error")</f>
        <v>DEN</v>
      </c>
      <c r="L1135" s="23" t="str">
        <f ca="1">IFERROR(IF(ISBLANK(VLOOKUP($B1135,INDIRECT(nfl_game_result),MATCH(L$1,INDIRECT(nfl_game_result_header),0),FALSE)),"",VLOOKUP($B1135,INDIRECT(nfl_game_result),MATCH(L$1,INDIRECT(nfl_game_result_header),0),FALSE)),"error")</f>
        <v/>
      </c>
      <c r="M1135" t="s">
        <v>16</v>
      </c>
      <c r="N1135">
        <v>-10.5</v>
      </c>
      <c r="O1135" t="s">
        <v>72</v>
      </c>
      <c r="P1135">
        <v>14</v>
      </c>
      <c r="V1135" s="23" t="s">
        <v>416</v>
      </c>
      <c r="W1135">
        <f ca="1">VALUE(LEFT(C1135, 4))</f>
        <v>2014</v>
      </c>
      <c r="X1135">
        <f ca="1">VALUE(MID(C1135,6,FIND("_",C1135,6)-6))</f>
        <v>2</v>
      </c>
      <c r="Y1135" t="str">
        <f ca="1">IF(NOT(OR(ISBLANK(D1135),ISBLANK(E1135),D1135="",E1135="")),D1135-E1135,"")</f>
        <v/>
      </c>
      <c r="Z1135" t="str">
        <f ca="1">IF(OR(NOT(ISNUMBER(D1135)),ISBLANK(D1135),D1135="",ISBLANK(N1135)),"",ABS(D1135-N1135))</f>
        <v/>
      </c>
      <c r="AA1135">
        <f ca="1">IF(OR(ISBLANK(J1135),ISBLANK(O1135),J1135="",O1135=""),"",IF(J1135=O1135,1,0))</f>
        <v>0</v>
      </c>
      <c r="AB1135" t="str">
        <f ca="1">IF(OR(ISBLANK(K1135),ISBLANK(Q1135),K1135="",Q1135=""),"",IF(K1135=Q1135,1,0))</f>
        <v/>
      </c>
      <c r="AC1135" s="23" t="str">
        <f t="shared" ca="1" si="17"/>
        <v/>
      </c>
    </row>
    <row r="1136" spans="1:29" x14ac:dyDescent="0.25">
      <c r="A1136" s="23">
        <v>1135</v>
      </c>
      <c r="B1136">
        <v>563</v>
      </c>
      <c r="C1136" t="str">
        <f ca="1">IFERROR(VLOOKUP($B1136,INDIRECT(nfl_game_result),MATCH(C$1,INDIRECT(nfl_game_result_header),0),FALSE),"error")</f>
        <v>2014_02_NYJ@GBY</v>
      </c>
      <c r="D1136" t="str">
        <f ca="1">IFERROR(IF(ISBLANK(VLOOKUP($B1136,INDIRECT(nfl_game_result),MATCH(D$1,INDIRECT(nfl_game_result_header),0),FALSE)),"",VLOOKUP($B1136,INDIRECT(nfl_game_result),MATCH(D$1,INDIRECT(nfl_game_result_header),0),FALSE)),"error")</f>
        <v/>
      </c>
      <c r="E1136">
        <f ca="1">IFERROR(IF(ISBLANK(VLOOKUP($B1136,INDIRECT(nfl_game_result),MATCH(E$1,INDIRECT(nfl_game_result_header),0),FALSE)),"",VLOOKUP($B1136,INDIRECT(nfl_game_result),MATCH(E$1,INDIRECT(nfl_game_result_header),0),FALSE)),"error")</f>
        <v>-8</v>
      </c>
      <c r="F1136" s="23" t="str">
        <f ca="1">IFERROR(IF(ISBLANK(VLOOKUP($B1136,INDIRECT(nfl_game_result),MATCH(F$1,INDIRECT(nfl_game_result_header),0),FALSE)),"",VLOOKUP($B1136,INDIRECT(nfl_game_result),MATCH(F$1,INDIRECT(nfl_game_result_header),0),FALSE)),"error")</f>
        <v/>
      </c>
      <c r="G1136" s="23" t="str">
        <f ca="1">IFERROR(IF(ISBLANK(VLOOKUP($B1136,INDIRECT(nfl_game_result),MATCH(G$1,INDIRECT(nfl_game_result_header),0),FALSE)),"",VLOOKUP($B1136,INDIRECT(nfl_game_result),MATCH(G$1,INDIRECT(nfl_game_result_header),0),FALSE)),"error")</f>
        <v/>
      </c>
      <c r="H1136">
        <f ca="1">IFERROR(IF(ISBLANK(VLOOKUP($B1136,INDIRECT(nfl_game_result),MATCH(H$1,INDIRECT(nfl_game_result_header),0),FALSE)),"",VLOOKUP($B1136,INDIRECT(nfl_game_result),MATCH(H$1,INDIRECT(nfl_game_result_header),0),FALSE)),"error")</f>
        <v>31</v>
      </c>
      <c r="I1136">
        <f ca="1">IFERROR(IF(ISBLANK(VLOOKUP($B1136,INDIRECT(nfl_game_result),MATCH(I$1,INDIRECT(nfl_game_result_header),0),FALSE)),"",VLOOKUP($B1136,INDIRECT(nfl_game_result),MATCH(I$1,INDIRECT(nfl_game_result_header),0),FALSE)),"error")</f>
        <v>24</v>
      </c>
      <c r="J1136" t="str">
        <f ca="1">IFERROR(IF(ISBLANK(VLOOKUP($B1136,INDIRECT(nfl_game_result),MATCH(J$1,INDIRECT(nfl_game_result_header),0),FALSE)),"",VLOOKUP($B1136,INDIRECT(nfl_game_result),MATCH(J$1,INDIRECT(nfl_game_result_header),0),FALSE)),"error")</f>
        <v>NYJ</v>
      </c>
      <c r="K1136" t="str">
        <f ca="1">IFERROR(IF(ISBLANK(VLOOKUP($B1136,INDIRECT(nfl_game_result),MATCH(K$1,INDIRECT(nfl_game_result_header),0),FALSE)),"",VLOOKUP($B1136,INDIRECT(nfl_game_result),MATCH(K$1,INDIRECT(nfl_game_result_header),0),FALSE)),"error")</f>
        <v>GBY</v>
      </c>
      <c r="L1136" s="23" t="str">
        <f ca="1">IFERROR(IF(ISBLANK(VLOOKUP($B1136,INDIRECT(nfl_game_result),MATCH(L$1,INDIRECT(nfl_game_result_header),0),FALSE)),"",VLOOKUP($B1136,INDIRECT(nfl_game_result),MATCH(L$1,INDIRECT(nfl_game_result_header),0),FALSE)),"error")</f>
        <v/>
      </c>
      <c r="M1136" t="s">
        <v>16</v>
      </c>
      <c r="N1136">
        <v>-7.5</v>
      </c>
      <c r="O1136" t="s">
        <v>84</v>
      </c>
      <c r="P1136">
        <v>4</v>
      </c>
      <c r="V1136" s="23" t="s">
        <v>416</v>
      </c>
      <c r="W1136">
        <f ca="1">VALUE(LEFT(C1136, 4))</f>
        <v>2014</v>
      </c>
      <c r="X1136">
        <f ca="1">VALUE(MID(C1136,6,FIND("_",C1136,6)-6))</f>
        <v>2</v>
      </c>
      <c r="Y1136" t="str">
        <f ca="1">IF(NOT(OR(ISBLANK(D1136),ISBLANK(E1136),D1136="",E1136="")),D1136-E1136,"")</f>
        <v/>
      </c>
      <c r="Z1136" t="str">
        <f ca="1">IF(OR(NOT(ISNUMBER(D1136)),ISBLANK(D1136),D1136="",ISBLANK(N1136)),"",ABS(D1136-N1136))</f>
        <v/>
      </c>
      <c r="AA1136">
        <f ca="1">IF(OR(ISBLANK(J1136),ISBLANK(O1136),J1136="",O1136=""),"",IF(J1136=O1136,1,0))</f>
        <v>1</v>
      </c>
      <c r="AB1136" t="str">
        <f ca="1">IF(OR(ISBLANK(K1136),ISBLANK(Q1136),K1136="",Q1136=""),"",IF(K1136=Q1136,1,0))</f>
        <v/>
      </c>
      <c r="AC1136" s="23" t="str">
        <f t="shared" ca="1" si="17"/>
        <v/>
      </c>
    </row>
    <row r="1137" spans="1:29" x14ac:dyDescent="0.25">
      <c r="A1137" s="23">
        <v>1136</v>
      </c>
      <c r="B1137">
        <v>564</v>
      </c>
      <c r="C1137" t="str">
        <f ca="1">IFERROR(VLOOKUP($B1137,INDIRECT(nfl_game_result),MATCH(C$1,INDIRECT(nfl_game_result_header),0),FALSE),"error")</f>
        <v>2014_02_HOU@OAK</v>
      </c>
      <c r="D1137" t="str">
        <f ca="1">IFERROR(IF(ISBLANK(VLOOKUP($B1137,INDIRECT(nfl_game_result),MATCH(D$1,INDIRECT(nfl_game_result_header),0),FALSE)),"",VLOOKUP($B1137,INDIRECT(nfl_game_result),MATCH(D$1,INDIRECT(nfl_game_result_header),0),FALSE)),"error")</f>
        <v/>
      </c>
      <c r="E1137">
        <f ca="1">IFERROR(IF(ISBLANK(VLOOKUP($B1137,INDIRECT(nfl_game_result),MATCH(E$1,INDIRECT(nfl_game_result_header),0),FALSE)),"",VLOOKUP($B1137,INDIRECT(nfl_game_result),MATCH(E$1,INDIRECT(nfl_game_result_header),0),FALSE)),"error")</f>
        <v>3</v>
      </c>
      <c r="F1137" s="23" t="str">
        <f ca="1">IFERROR(IF(ISBLANK(VLOOKUP($B1137,INDIRECT(nfl_game_result),MATCH(F$1,INDIRECT(nfl_game_result_header),0),FALSE)),"",VLOOKUP($B1137,INDIRECT(nfl_game_result),MATCH(F$1,INDIRECT(nfl_game_result_header),0),FALSE)),"error")</f>
        <v/>
      </c>
      <c r="G1137" s="23" t="str">
        <f ca="1">IFERROR(IF(ISBLANK(VLOOKUP($B1137,INDIRECT(nfl_game_result),MATCH(G$1,INDIRECT(nfl_game_result_header),0),FALSE)),"",VLOOKUP($B1137,INDIRECT(nfl_game_result),MATCH(G$1,INDIRECT(nfl_game_result_header),0),FALSE)),"error")</f>
        <v/>
      </c>
      <c r="H1137">
        <f ca="1">IFERROR(IF(ISBLANK(VLOOKUP($B1137,INDIRECT(nfl_game_result),MATCH(H$1,INDIRECT(nfl_game_result_header),0),FALSE)),"",VLOOKUP($B1137,INDIRECT(nfl_game_result),MATCH(H$1,INDIRECT(nfl_game_result_header),0),FALSE)),"error")</f>
        <v>14</v>
      </c>
      <c r="I1137">
        <f ca="1">IFERROR(IF(ISBLANK(VLOOKUP($B1137,INDIRECT(nfl_game_result),MATCH(I$1,INDIRECT(nfl_game_result_header),0),FALSE)),"",VLOOKUP($B1137,INDIRECT(nfl_game_result),MATCH(I$1,INDIRECT(nfl_game_result_header),0),FALSE)),"error")</f>
        <v>30</v>
      </c>
      <c r="J1137" t="str">
        <f ca="1">IFERROR(IF(ISBLANK(VLOOKUP($B1137,INDIRECT(nfl_game_result),MATCH(J$1,INDIRECT(nfl_game_result_header),0),FALSE)),"",VLOOKUP($B1137,INDIRECT(nfl_game_result),MATCH(J$1,INDIRECT(nfl_game_result_header),0),FALSE)),"error")</f>
        <v>HOU</v>
      </c>
      <c r="K1137" t="str">
        <f ca="1">IFERROR(IF(ISBLANK(VLOOKUP($B1137,INDIRECT(nfl_game_result),MATCH(K$1,INDIRECT(nfl_game_result_header),0),FALSE)),"",VLOOKUP($B1137,INDIRECT(nfl_game_result),MATCH(K$1,INDIRECT(nfl_game_result_header),0),FALSE)),"error")</f>
        <v>HOU</v>
      </c>
      <c r="L1137" s="23" t="str">
        <f ca="1">IFERROR(IF(ISBLANK(VLOOKUP($B1137,INDIRECT(nfl_game_result),MATCH(L$1,INDIRECT(nfl_game_result_header),0),FALSE)),"",VLOOKUP($B1137,INDIRECT(nfl_game_result),MATCH(L$1,INDIRECT(nfl_game_result_header),0),FALSE)),"error")</f>
        <v/>
      </c>
      <c r="M1137" t="s">
        <v>16</v>
      </c>
      <c r="N1137">
        <v>3</v>
      </c>
      <c r="O1137" t="s">
        <v>75</v>
      </c>
      <c r="P1137">
        <v>5</v>
      </c>
      <c r="V1137" s="23" t="s">
        <v>416</v>
      </c>
      <c r="W1137">
        <f ca="1">VALUE(LEFT(C1137, 4))</f>
        <v>2014</v>
      </c>
      <c r="X1137">
        <f ca="1">VALUE(MID(C1137,6,FIND("_",C1137,6)-6))</f>
        <v>2</v>
      </c>
      <c r="Y1137" t="str">
        <f ca="1">IF(NOT(OR(ISBLANK(D1137),ISBLANK(E1137),D1137="",E1137="")),D1137-E1137,"")</f>
        <v/>
      </c>
      <c r="Z1137" t="str">
        <f ca="1">IF(OR(NOT(ISNUMBER(D1137)),ISBLANK(D1137),D1137="",ISBLANK(N1137)),"",ABS(D1137-N1137))</f>
        <v/>
      </c>
      <c r="AA1137">
        <f ca="1">IF(OR(ISBLANK(J1137),ISBLANK(O1137),J1137="",O1137=""),"",IF(J1137=O1137,1,0))</f>
        <v>1</v>
      </c>
      <c r="AB1137" t="str">
        <f ca="1">IF(OR(ISBLANK(K1137),ISBLANK(Q1137),K1137="",Q1137=""),"",IF(K1137=Q1137,1,0))</f>
        <v/>
      </c>
      <c r="AC1137" s="23" t="str">
        <f t="shared" ca="1" si="17"/>
        <v/>
      </c>
    </row>
    <row r="1138" spans="1:29" x14ac:dyDescent="0.25">
      <c r="A1138" s="23">
        <v>1137</v>
      </c>
      <c r="B1138">
        <v>565</v>
      </c>
      <c r="C1138" t="str">
        <f ca="1">IFERROR(VLOOKUP($B1138,INDIRECT(nfl_game_result),MATCH(C$1,INDIRECT(nfl_game_result_header),0),FALSE),"error")</f>
        <v>2014_02_CHI@SFO</v>
      </c>
      <c r="D1138" t="str">
        <f ca="1">IFERROR(IF(ISBLANK(VLOOKUP($B1138,INDIRECT(nfl_game_result),MATCH(D$1,INDIRECT(nfl_game_result_header),0),FALSE)),"",VLOOKUP($B1138,INDIRECT(nfl_game_result),MATCH(D$1,INDIRECT(nfl_game_result_header),0),FALSE)),"error")</f>
        <v/>
      </c>
      <c r="E1138">
        <f ca="1">IFERROR(IF(ISBLANK(VLOOKUP($B1138,INDIRECT(nfl_game_result),MATCH(E$1,INDIRECT(nfl_game_result_header),0),FALSE)),"",VLOOKUP($B1138,INDIRECT(nfl_game_result),MATCH(E$1,INDIRECT(nfl_game_result_header),0),FALSE)),"error")</f>
        <v>-7</v>
      </c>
      <c r="F1138" s="23" t="str">
        <f ca="1">IFERROR(IF(ISBLANK(VLOOKUP($B1138,INDIRECT(nfl_game_result),MATCH(F$1,INDIRECT(nfl_game_result_header),0),FALSE)),"",VLOOKUP($B1138,INDIRECT(nfl_game_result),MATCH(F$1,INDIRECT(nfl_game_result_header),0),FALSE)),"error")</f>
        <v/>
      </c>
      <c r="G1138" s="23" t="str">
        <f ca="1">IFERROR(IF(ISBLANK(VLOOKUP($B1138,INDIRECT(nfl_game_result),MATCH(G$1,INDIRECT(nfl_game_result_header),0),FALSE)),"",VLOOKUP($B1138,INDIRECT(nfl_game_result),MATCH(G$1,INDIRECT(nfl_game_result_header),0),FALSE)),"error")</f>
        <v/>
      </c>
      <c r="H1138">
        <f ca="1">IFERROR(IF(ISBLANK(VLOOKUP($B1138,INDIRECT(nfl_game_result),MATCH(H$1,INDIRECT(nfl_game_result_header),0),FALSE)),"",VLOOKUP($B1138,INDIRECT(nfl_game_result),MATCH(H$1,INDIRECT(nfl_game_result_header),0),FALSE)),"error")</f>
        <v>20</v>
      </c>
      <c r="I1138">
        <f ca="1">IFERROR(IF(ISBLANK(VLOOKUP($B1138,INDIRECT(nfl_game_result),MATCH(I$1,INDIRECT(nfl_game_result_header),0),FALSE)),"",VLOOKUP($B1138,INDIRECT(nfl_game_result),MATCH(I$1,INDIRECT(nfl_game_result_header),0),FALSE)),"error")</f>
        <v>28</v>
      </c>
      <c r="J1138" t="str">
        <f ca="1">IFERROR(IF(ISBLANK(VLOOKUP($B1138,INDIRECT(nfl_game_result),MATCH(J$1,INDIRECT(nfl_game_result_header),0),FALSE)),"",VLOOKUP($B1138,INDIRECT(nfl_game_result),MATCH(J$1,INDIRECT(nfl_game_result_header),0),FALSE)),"error")</f>
        <v>CHI</v>
      </c>
      <c r="K1138" t="str">
        <f ca="1">IFERROR(IF(ISBLANK(VLOOKUP($B1138,INDIRECT(nfl_game_result),MATCH(K$1,INDIRECT(nfl_game_result_header),0),FALSE)),"",VLOOKUP($B1138,INDIRECT(nfl_game_result),MATCH(K$1,INDIRECT(nfl_game_result_header),0),FALSE)),"error")</f>
        <v>CHI</v>
      </c>
      <c r="L1138" s="23" t="str">
        <f ca="1">IFERROR(IF(ISBLANK(VLOOKUP($B1138,INDIRECT(nfl_game_result),MATCH(L$1,INDIRECT(nfl_game_result_header),0),FALSE)),"",VLOOKUP($B1138,INDIRECT(nfl_game_result),MATCH(L$1,INDIRECT(nfl_game_result_header),0),FALSE)),"error")</f>
        <v/>
      </c>
      <c r="M1138" t="s">
        <v>16</v>
      </c>
      <c r="N1138">
        <v>-7</v>
      </c>
      <c r="O1138" t="s">
        <v>68</v>
      </c>
      <c r="P1138">
        <v>13</v>
      </c>
      <c r="V1138" s="23" t="s">
        <v>416</v>
      </c>
      <c r="W1138">
        <f ca="1">VALUE(LEFT(C1138, 4))</f>
        <v>2014</v>
      </c>
      <c r="X1138">
        <f ca="1">VALUE(MID(C1138,6,FIND("_",C1138,6)-6))</f>
        <v>2</v>
      </c>
      <c r="Y1138" t="str">
        <f ca="1">IF(NOT(OR(ISBLANK(D1138),ISBLANK(E1138),D1138="",E1138="")),D1138-E1138,"")</f>
        <v/>
      </c>
      <c r="Z1138" t="str">
        <f ca="1">IF(OR(NOT(ISNUMBER(D1138)),ISBLANK(D1138),D1138="",ISBLANK(N1138)),"",ABS(D1138-N1138))</f>
        <v/>
      </c>
      <c r="AA1138">
        <f ca="1">IF(OR(ISBLANK(J1138),ISBLANK(O1138),J1138="",O1138=""),"",IF(J1138=O1138,1,0))</f>
        <v>1</v>
      </c>
      <c r="AB1138" t="str">
        <f ca="1">IF(OR(ISBLANK(K1138),ISBLANK(Q1138),K1138="",Q1138=""),"",IF(K1138=Q1138,1,0))</f>
        <v/>
      </c>
      <c r="AC1138" s="23" t="str">
        <f t="shared" ca="1" si="17"/>
        <v/>
      </c>
    </row>
    <row r="1139" spans="1:29" x14ac:dyDescent="0.25">
      <c r="A1139" s="23">
        <v>1138</v>
      </c>
      <c r="B1139">
        <v>566</v>
      </c>
      <c r="C1139" t="str">
        <f ca="1">IFERROR(VLOOKUP($B1139,INDIRECT(nfl_game_result),MATCH(C$1,INDIRECT(nfl_game_result_header),0),FALSE),"error")</f>
        <v>2014_02_PHI@IND</v>
      </c>
      <c r="D1139" t="str">
        <f ca="1">IFERROR(IF(ISBLANK(VLOOKUP($B1139,INDIRECT(nfl_game_result),MATCH(D$1,INDIRECT(nfl_game_result_header),0),FALSE)),"",VLOOKUP($B1139,INDIRECT(nfl_game_result),MATCH(D$1,INDIRECT(nfl_game_result_header),0),FALSE)),"error")</f>
        <v/>
      </c>
      <c r="E1139">
        <f ca="1">IFERROR(IF(ISBLANK(VLOOKUP($B1139,INDIRECT(nfl_game_result),MATCH(E$1,INDIRECT(nfl_game_result_header),0),FALSE)),"",VLOOKUP($B1139,INDIRECT(nfl_game_result),MATCH(E$1,INDIRECT(nfl_game_result_header),0),FALSE)),"error")</f>
        <v>-3</v>
      </c>
      <c r="F1139" s="23" t="str">
        <f ca="1">IFERROR(IF(ISBLANK(VLOOKUP($B1139,INDIRECT(nfl_game_result),MATCH(F$1,INDIRECT(nfl_game_result_header),0),FALSE)),"",VLOOKUP($B1139,INDIRECT(nfl_game_result),MATCH(F$1,INDIRECT(nfl_game_result_header),0),FALSE)),"error")</f>
        <v/>
      </c>
      <c r="G1139" s="23" t="str">
        <f ca="1">IFERROR(IF(ISBLANK(VLOOKUP($B1139,INDIRECT(nfl_game_result),MATCH(G$1,INDIRECT(nfl_game_result_header),0),FALSE)),"",VLOOKUP($B1139,INDIRECT(nfl_game_result),MATCH(G$1,INDIRECT(nfl_game_result_header),0),FALSE)),"error")</f>
        <v/>
      </c>
      <c r="H1139">
        <f ca="1">IFERROR(IF(ISBLANK(VLOOKUP($B1139,INDIRECT(nfl_game_result),MATCH(H$1,INDIRECT(nfl_game_result_header),0),FALSE)),"",VLOOKUP($B1139,INDIRECT(nfl_game_result),MATCH(H$1,INDIRECT(nfl_game_result_header),0),FALSE)),"error")</f>
        <v>27</v>
      </c>
      <c r="I1139">
        <f ca="1">IFERROR(IF(ISBLANK(VLOOKUP($B1139,INDIRECT(nfl_game_result),MATCH(I$1,INDIRECT(nfl_game_result_header),0),FALSE)),"",VLOOKUP($B1139,INDIRECT(nfl_game_result),MATCH(I$1,INDIRECT(nfl_game_result_header),0),FALSE)),"error")</f>
        <v>30</v>
      </c>
      <c r="J1139" t="str">
        <f ca="1">IFERROR(IF(ISBLANK(VLOOKUP($B1139,INDIRECT(nfl_game_result),MATCH(J$1,INDIRECT(nfl_game_result_header),0),FALSE)),"",VLOOKUP($B1139,INDIRECT(nfl_game_result),MATCH(J$1,INDIRECT(nfl_game_result_header),0),FALSE)),"error")</f>
        <v>PHI</v>
      </c>
      <c r="K1139" t="str">
        <f ca="1">IFERROR(IF(ISBLANK(VLOOKUP($B1139,INDIRECT(nfl_game_result),MATCH(K$1,INDIRECT(nfl_game_result_header),0),FALSE)),"",VLOOKUP($B1139,INDIRECT(nfl_game_result),MATCH(K$1,INDIRECT(nfl_game_result_header),0),FALSE)),"error")</f>
        <v>PHI</v>
      </c>
      <c r="L1139" s="23" t="str">
        <f ca="1">IFERROR(IF(ISBLANK(VLOOKUP($B1139,INDIRECT(nfl_game_result),MATCH(L$1,INDIRECT(nfl_game_result_header),0),FALSE)),"",VLOOKUP($B1139,INDIRECT(nfl_game_result),MATCH(L$1,INDIRECT(nfl_game_result_header),0),FALSE)),"error")</f>
        <v/>
      </c>
      <c r="M1139" t="s">
        <v>16</v>
      </c>
      <c r="N1139">
        <v>-3</v>
      </c>
      <c r="O1139" t="s">
        <v>86</v>
      </c>
      <c r="P1139">
        <v>16</v>
      </c>
      <c r="V1139" s="23" t="s">
        <v>416</v>
      </c>
      <c r="W1139">
        <f ca="1">VALUE(LEFT(C1139, 4))</f>
        <v>2014</v>
      </c>
      <c r="X1139">
        <f ca="1">VALUE(MID(C1139,6,FIND("_",C1139,6)-6))</f>
        <v>2</v>
      </c>
      <c r="Y1139" t="str">
        <f ca="1">IF(NOT(OR(ISBLANK(D1139),ISBLANK(E1139),D1139="",E1139="")),D1139-E1139,"")</f>
        <v/>
      </c>
      <c r="Z1139" t="str">
        <f ca="1">IF(OR(NOT(ISNUMBER(D1139)),ISBLANK(D1139),D1139="",ISBLANK(N1139)),"",ABS(D1139-N1139))</f>
        <v/>
      </c>
      <c r="AA1139">
        <f ca="1">IF(OR(ISBLANK(J1139),ISBLANK(O1139),J1139="",O1139=""),"",IF(J1139=O1139,1,0))</f>
        <v>1</v>
      </c>
      <c r="AB1139" t="str">
        <f ca="1">IF(OR(ISBLANK(K1139),ISBLANK(Q1139),K1139="",Q1139=""),"",IF(K1139=Q1139,1,0))</f>
        <v/>
      </c>
      <c r="AC1139" s="23" t="str">
        <f t="shared" ca="1" si="17"/>
        <v/>
      </c>
    </row>
    <row r="1140" spans="1:29" x14ac:dyDescent="0.25">
      <c r="A1140" s="23">
        <v>1139</v>
      </c>
      <c r="B1140">
        <v>551</v>
      </c>
      <c r="C1140" t="str">
        <f ca="1">IFERROR(VLOOKUP($B1140,INDIRECT(nfl_game_result),MATCH(C$1,INDIRECT(nfl_game_result_header),0),FALSE),"error")</f>
        <v>2014_02_PIT@BAL</v>
      </c>
      <c r="D1140" t="str">
        <f ca="1">IFERROR(IF(ISBLANK(VLOOKUP($B1140,INDIRECT(nfl_game_result),MATCH(D$1,INDIRECT(nfl_game_result_header),0),FALSE)),"",VLOOKUP($B1140,INDIRECT(nfl_game_result),MATCH(D$1,INDIRECT(nfl_game_result_header),0),FALSE)),"error")</f>
        <v/>
      </c>
      <c r="E1140">
        <f ca="1">IFERROR(IF(ISBLANK(VLOOKUP($B1140,INDIRECT(nfl_game_result),MATCH(E$1,INDIRECT(nfl_game_result_header),0),FALSE)),"",VLOOKUP($B1140,INDIRECT(nfl_game_result),MATCH(E$1,INDIRECT(nfl_game_result_header),0),FALSE)),"error")</f>
        <v>-2.5</v>
      </c>
      <c r="F1140" s="23" t="str">
        <f ca="1">IFERROR(IF(ISBLANK(VLOOKUP($B1140,INDIRECT(nfl_game_result),MATCH(F$1,INDIRECT(nfl_game_result_header),0),FALSE)),"",VLOOKUP($B1140,INDIRECT(nfl_game_result),MATCH(F$1,INDIRECT(nfl_game_result_header),0),FALSE)),"error")</f>
        <v/>
      </c>
      <c r="G1140" s="23" t="str">
        <f ca="1">IFERROR(IF(ISBLANK(VLOOKUP($B1140,INDIRECT(nfl_game_result),MATCH(G$1,INDIRECT(nfl_game_result_header),0),FALSE)),"",VLOOKUP($B1140,INDIRECT(nfl_game_result),MATCH(G$1,INDIRECT(nfl_game_result_header),0),FALSE)),"error")</f>
        <v/>
      </c>
      <c r="H1140">
        <f ca="1">IFERROR(IF(ISBLANK(VLOOKUP($B1140,INDIRECT(nfl_game_result),MATCH(H$1,INDIRECT(nfl_game_result_header),0),FALSE)),"",VLOOKUP($B1140,INDIRECT(nfl_game_result),MATCH(H$1,INDIRECT(nfl_game_result_header),0),FALSE)),"error")</f>
        <v>26</v>
      </c>
      <c r="I1140">
        <f ca="1">IFERROR(IF(ISBLANK(VLOOKUP($B1140,INDIRECT(nfl_game_result),MATCH(I$1,INDIRECT(nfl_game_result_header),0),FALSE)),"",VLOOKUP($B1140,INDIRECT(nfl_game_result),MATCH(I$1,INDIRECT(nfl_game_result_header),0),FALSE)),"error")</f>
        <v>6</v>
      </c>
      <c r="J1140" t="str">
        <f ca="1">IFERROR(IF(ISBLANK(VLOOKUP($B1140,INDIRECT(nfl_game_result),MATCH(J$1,INDIRECT(nfl_game_result_header),0),FALSE)),"",VLOOKUP($B1140,INDIRECT(nfl_game_result),MATCH(J$1,INDIRECT(nfl_game_result_header),0),FALSE)),"error")</f>
        <v>BAL</v>
      </c>
      <c r="K1140" t="str">
        <f ca="1">IFERROR(IF(ISBLANK(VLOOKUP($B1140,INDIRECT(nfl_game_result),MATCH(K$1,INDIRECT(nfl_game_result_header),0),FALSE)),"",VLOOKUP($B1140,INDIRECT(nfl_game_result),MATCH(K$1,INDIRECT(nfl_game_result_header),0),FALSE)),"error")</f>
        <v>BAL</v>
      </c>
      <c r="L1140" s="23" t="str">
        <f ca="1">IFERROR(IF(ISBLANK(VLOOKUP($B1140,INDIRECT(nfl_game_result),MATCH(L$1,INDIRECT(nfl_game_result_header),0),FALSE)),"",VLOOKUP($B1140,INDIRECT(nfl_game_result),MATCH(L$1,INDIRECT(nfl_game_result_header),0),FALSE)),"error")</f>
        <v/>
      </c>
      <c r="M1140" t="s">
        <v>14</v>
      </c>
      <c r="N1140">
        <v>-2.5</v>
      </c>
      <c r="O1140" t="s">
        <v>87</v>
      </c>
      <c r="P1140">
        <v>6</v>
      </c>
      <c r="Q1140" t="s">
        <v>87</v>
      </c>
      <c r="V1140" s="23" t="s">
        <v>416</v>
      </c>
      <c r="W1140">
        <f ca="1">VALUE(LEFT(C1140, 4))</f>
        <v>2014</v>
      </c>
      <c r="X1140">
        <f ca="1">VALUE(MID(C1140,6,FIND("_",C1140,6)-6))</f>
        <v>2</v>
      </c>
      <c r="Y1140" t="str">
        <f ca="1">IF(NOT(OR(ISBLANK(D1140),ISBLANK(E1140),D1140="",E1140="")),D1140-E1140,"")</f>
        <v/>
      </c>
      <c r="Z1140" t="str">
        <f ca="1">IF(OR(NOT(ISNUMBER(D1140)),ISBLANK(D1140),D1140="",ISBLANK(N1140)),"",ABS(D1140-N1140))</f>
        <v/>
      </c>
      <c r="AA1140">
        <f ca="1">IF(OR(ISBLANK(J1140),ISBLANK(O1140),J1140="",O1140=""),"",IF(J1140=O1140,1,0))</f>
        <v>0</v>
      </c>
      <c r="AB1140">
        <f ca="1">IF(OR(ISBLANK(K1140),ISBLANK(Q1140),K1140="",Q1140=""),"",IF(K1140=Q1140,1,0))</f>
        <v>0</v>
      </c>
      <c r="AC1140" s="23" t="str">
        <f t="shared" ca="1" si="17"/>
        <v/>
      </c>
    </row>
    <row r="1141" spans="1:29" x14ac:dyDescent="0.25">
      <c r="A1141" s="23">
        <v>1140</v>
      </c>
      <c r="B1141">
        <v>552</v>
      </c>
      <c r="C1141" t="str">
        <f ca="1">IFERROR(VLOOKUP($B1141,INDIRECT(nfl_game_result),MATCH(C$1,INDIRECT(nfl_game_result_header),0),FALSE),"error")</f>
        <v>2014_02_MIA@BUF</v>
      </c>
      <c r="D1141" t="str">
        <f ca="1">IFERROR(IF(ISBLANK(VLOOKUP($B1141,INDIRECT(nfl_game_result),MATCH(D$1,INDIRECT(nfl_game_result_header),0),FALSE)),"",VLOOKUP($B1141,INDIRECT(nfl_game_result),MATCH(D$1,INDIRECT(nfl_game_result_header),0),FALSE)),"error")</f>
        <v/>
      </c>
      <c r="E1141">
        <f ca="1">IFERROR(IF(ISBLANK(VLOOKUP($B1141,INDIRECT(nfl_game_result),MATCH(E$1,INDIRECT(nfl_game_result_header),0),FALSE)),"",VLOOKUP($B1141,INDIRECT(nfl_game_result),MATCH(E$1,INDIRECT(nfl_game_result_header),0),FALSE)),"error")</f>
        <v>0</v>
      </c>
      <c r="F1141" s="23" t="str">
        <f ca="1">IFERROR(IF(ISBLANK(VLOOKUP($B1141,INDIRECT(nfl_game_result),MATCH(F$1,INDIRECT(nfl_game_result_header),0),FALSE)),"",VLOOKUP($B1141,INDIRECT(nfl_game_result),MATCH(F$1,INDIRECT(nfl_game_result_header),0),FALSE)),"error")</f>
        <v/>
      </c>
      <c r="G1141" s="23" t="str">
        <f ca="1">IFERROR(IF(ISBLANK(VLOOKUP($B1141,INDIRECT(nfl_game_result),MATCH(G$1,INDIRECT(nfl_game_result_header),0),FALSE)),"",VLOOKUP($B1141,INDIRECT(nfl_game_result),MATCH(G$1,INDIRECT(nfl_game_result_header),0),FALSE)),"error")</f>
        <v/>
      </c>
      <c r="H1141">
        <f ca="1">IFERROR(IF(ISBLANK(VLOOKUP($B1141,INDIRECT(nfl_game_result),MATCH(H$1,INDIRECT(nfl_game_result_header),0),FALSE)),"",VLOOKUP($B1141,INDIRECT(nfl_game_result),MATCH(H$1,INDIRECT(nfl_game_result_header),0),FALSE)),"error")</f>
        <v>29</v>
      </c>
      <c r="I1141">
        <f ca="1">IFERROR(IF(ISBLANK(VLOOKUP($B1141,INDIRECT(nfl_game_result),MATCH(I$1,INDIRECT(nfl_game_result_header),0),FALSE)),"",VLOOKUP($B1141,INDIRECT(nfl_game_result),MATCH(I$1,INDIRECT(nfl_game_result_header),0),FALSE)),"error")</f>
        <v>10</v>
      </c>
      <c r="J1141" t="str">
        <f ca="1">IFERROR(IF(ISBLANK(VLOOKUP($B1141,INDIRECT(nfl_game_result),MATCH(J$1,INDIRECT(nfl_game_result_header),0),FALSE)),"",VLOOKUP($B1141,INDIRECT(nfl_game_result),MATCH(J$1,INDIRECT(nfl_game_result_header),0),FALSE)),"error")</f>
        <v>BUF</v>
      </c>
      <c r="K1141" t="str">
        <f ca="1">IFERROR(IF(ISBLANK(VLOOKUP($B1141,INDIRECT(nfl_game_result),MATCH(K$1,INDIRECT(nfl_game_result_header),0),FALSE)),"",VLOOKUP($B1141,INDIRECT(nfl_game_result),MATCH(K$1,INDIRECT(nfl_game_result_header),0),FALSE)),"error")</f>
        <v>BUF</v>
      </c>
      <c r="L1141" s="23" t="str">
        <f ca="1">IFERROR(IF(ISBLANK(VLOOKUP($B1141,INDIRECT(nfl_game_result),MATCH(L$1,INDIRECT(nfl_game_result_header),0),FALSE)),"",VLOOKUP($B1141,INDIRECT(nfl_game_result),MATCH(L$1,INDIRECT(nfl_game_result_header),0),FALSE)),"error")</f>
        <v/>
      </c>
      <c r="M1141" t="s">
        <v>14</v>
      </c>
      <c r="N1141">
        <v>2.5</v>
      </c>
      <c r="O1141" t="s">
        <v>66</v>
      </c>
      <c r="P1141">
        <v>7</v>
      </c>
      <c r="Q1141" t="s">
        <v>66</v>
      </c>
      <c r="V1141" s="23" t="s">
        <v>416</v>
      </c>
      <c r="W1141">
        <f ca="1">VALUE(LEFT(C1141, 4))</f>
        <v>2014</v>
      </c>
      <c r="X1141">
        <f ca="1">VALUE(MID(C1141,6,FIND("_",C1141,6)-6))</f>
        <v>2</v>
      </c>
      <c r="Y1141" t="str">
        <f ca="1">IF(NOT(OR(ISBLANK(D1141),ISBLANK(E1141),D1141="",E1141="")),D1141-E1141,"")</f>
        <v/>
      </c>
      <c r="Z1141" t="str">
        <f ca="1">IF(OR(NOT(ISNUMBER(D1141)),ISBLANK(D1141),D1141="",ISBLANK(N1141)),"",ABS(D1141-N1141))</f>
        <v/>
      </c>
      <c r="AA1141">
        <f ca="1">IF(OR(ISBLANK(J1141),ISBLANK(O1141),J1141="",O1141=""),"",IF(J1141=O1141,1,0))</f>
        <v>1</v>
      </c>
      <c r="AB1141">
        <f ca="1">IF(OR(ISBLANK(K1141),ISBLANK(Q1141),K1141="",Q1141=""),"",IF(K1141=Q1141,1,0))</f>
        <v>1</v>
      </c>
      <c r="AC1141" s="23" t="str">
        <f t="shared" ca="1" si="17"/>
        <v/>
      </c>
    </row>
    <row r="1142" spans="1:29" x14ac:dyDescent="0.25">
      <c r="A1142" s="23">
        <v>1141</v>
      </c>
      <c r="B1142">
        <v>553</v>
      </c>
      <c r="C1142" t="str">
        <f ca="1">IFERROR(VLOOKUP($B1142,INDIRECT(nfl_game_result),MATCH(C$1,INDIRECT(nfl_game_result_header),0),FALSE),"error")</f>
        <v>2014_02_ATL@CIN</v>
      </c>
      <c r="D1142" t="str">
        <f ca="1">IFERROR(IF(ISBLANK(VLOOKUP($B1142,INDIRECT(nfl_game_result),MATCH(D$1,INDIRECT(nfl_game_result_header),0),FALSE)),"",VLOOKUP($B1142,INDIRECT(nfl_game_result),MATCH(D$1,INDIRECT(nfl_game_result_header),0),FALSE)),"error")</f>
        <v/>
      </c>
      <c r="E1142">
        <f ca="1">IFERROR(IF(ISBLANK(VLOOKUP($B1142,INDIRECT(nfl_game_result),MATCH(E$1,INDIRECT(nfl_game_result_header),0),FALSE)),"",VLOOKUP($B1142,INDIRECT(nfl_game_result),MATCH(E$1,INDIRECT(nfl_game_result_header),0),FALSE)),"error")</f>
        <v>-5</v>
      </c>
      <c r="F1142" s="23" t="str">
        <f ca="1">IFERROR(IF(ISBLANK(VLOOKUP($B1142,INDIRECT(nfl_game_result),MATCH(F$1,INDIRECT(nfl_game_result_header),0),FALSE)),"",VLOOKUP($B1142,INDIRECT(nfl_game_result),MATCH(F$1,INDIRECT(nfl_game_result_header),0),FALSE)),"error")</f>
        <v/>
      </c>
      <c r="G1142" s="23" t="str">
        <f ca="1">IFERROR(IF(ISBLANK(VLOOKUP($B1142,INDIRECT(nfl_game_result),MATCH(G$1,INDIRECT(nfl_game_result_header),0),FALSE)),"",VLOOKUP($B1142,INDIRECT(nfl_game_result),MATCH(G$1,INDIRECT(nfl_game_result_header),0),FALSE)),"error")</f>
        <v/>
      </c>
      <c r="H1142">
        <f ca="1">IFERROR(IF(ISBLANK(VLOOKUP($B1142,INDIRECT(nfl_game_result),MATCH(H$1,INDIRECT(nfl_game_result_header),0),FALSE)),"",VLOOKUP($B1142,INDIRECT(nfl_game_result),MATCH(H$1,INDIRECT(nfl_game_result_header),0),FALSE)),"error")</f>
        <v>24</v>
      </c>
      <c r="I1142">
        <f ca="1">IFERROR(IF(ISBLANK(VLOOKUP($B1142,INDIRECT(nfl_game_result),MATCH(I$1,INDIRECT(nfl_game_result_header),0),FALSE)),"",VLOOKUP($B1142,INDIRECT(nfl_game_result),MATCH(I$1,INDIRECT(nfl_game_result_header),0),FALSE)),"error")</f>
        <v>10</v>
      </c>
      <c r="J1142" t="str">
        <f ca="1">IFERROR(IF(ISBLANK(VLOOKUP($B1142,INDIRECT(nfl_game_result),MATCH(J$1,INDIRECT(nfl_game_result_header),0),FALSE)),"",VLOOKUP($B1142,INDIRECT(nfl_game_result),MATCH(J$1,INDIRECT(nfl_game_result_header),0),FALSE)),"error")</f>
        <v>CIN</v>
      </c>
      <c r="K1142" t="str">
        <f ca="1">IFERROR(IF(ISBLANK(VLOOKUP($B1142,INDIRECT(nfl_game_result),MATCH(K$1,INDIRECT(nfl_game_result_header),0),FALSE)),"",VLOOKUP($B1142,INDIRECT(nfl_game_result),MATCH(K$1,INDIRECT(nfl_game_result_header),0),FALSE)),"error")</f>
        <v>CIN</v>
      </c>
      <c r="L1142" s="23" t="str">
        <f ca="1">IFERROR(IF(ISBLANK(VLOOKUP($B1142,INDIRECT(nfl_game_result),MATCH(L$1,INDIRECT(nfl_game_result_header),0),FALSE)),"",VLOOKUP($B1142,INDIRECT(nfl_game_result),MATCH(L$1,INDIRECT(nfl_game_result_header),0),FALSE)),"error")</f>
        <v/>
      </c>
      <c r="M1142" t="s">
        <v>14</v>
      </c>
      <c r="N1142">
        <v>-3</v>
      </c>
      <c r="O1142" t="s">
        <v>69</v>
      </c>
      <c r="P1142">
        <v>4</v>
      </c>
      <c r="Q1142" t="s">
        <v>69</v>
      </c>
      <c r="V1142" s="23" t="s">
        <v>416</v>
      </c>
      <c r="W1142">
        <f ca="1">VALUE(LEFT(C1142, 4))</f>
        <v>2014</v>
      </c>
      <c r="X1142">
        <f ca="1">VALUE(MID(C1142,6,FIND("_",C1142,6)-6))</f>
        <v>2</v>
      </c>
      <c r="Y1142" t="str">
        <f ca="1">IF(NOT(OR(ISBLANK(D1142),ISBLANK(E1142),D1142="",E1142="")),D1142-E1142,"")</f>
        <v/>
      </c>
      <c r="Z1142" t="str">
        <f ca="1">IF(OR(NOT(ISNUMBER(D1142)),ISBLANK(D1142),D1142="",ISBLANK(N1142)),"",ABS(D1142-N1142))</f>
        <v/>
      </c>
      <c r="AA1142">
        <f ca="1">IF(OR(ISBLANK(J1142),ISBLANK(O1142),J1142="",O1142=""),"",IF(J1142=O1142,1,0))</f>
        <v>1</v>
      </c>
      <c r="AB1142">
        <f ca="1">IF(OR(ISBLANK(K1142),ISBLANK(Q1142),K1142="",Q1142=""),"",IF(K1142=Q1142,1,0))</f>
        <v>1</v>
      </c>
      <c r="AC1142" s="23" t="str">
        <f t="shared" ca="1" si="17"/>
        <v/>
      </c>
    </row>
    <row r="1143" spans="1:29" x14ac:dyDescent="0.25">
      <c r="A1143" s="23">
        <v>1142</v>
      </c>
      <c r="B1143">
        <v>554</v>
      </c>
      <c r="C1143" t="str">
        <f ca="1">IFERROR(VLOOKUP($B1143,INDIRECT(nfl_game_result),MATCH(C$1,INDIRECT(nfl_game_result_header),0),FALSE),"error")</f>
        <v>2014_02_NOR@CLE</v>
      </c>
      <c r="D1143" t="str">
        <f ca="1">IFERROR(IF(ISBLANK(VLOOKUP($B1143,INDIRECT(nfl_game_result),MATCH(D$1,INDIRECT(nfl_game_result_header),0),FALSE)),"",VLOOKUP($B1143,INDIRECT(nfl_game_result),MATCH(D$1,INDIRECT(nfl_game_result_header),0),FALSE)),"error")</f>
        <v/>
      </c>
      <c r="E1143">
        <f ca="1">IFERROR(IF(ISBLANK(VLOOKUP($B1143,INDIRECT(nfl_game_result),MATCH(E$1,INDIRECT(nfl_game_result_header),0),FALSE)),"",VLOOKUP($B1143,INDIRECT(nfl_game_result),MATCH(E$1,INDIRECT(nfl_game_result_header),0),FALSE)),"error")</f>
        <v>6</v>
      </c>
      <c r="F1143" s="23" t="str">
        <f ca="1">IFERROR(IF(ISBLANK(VLOOKUP($B1143,INDIRECT(nfl_game_result),MATCH(F$1,INDIRECT(nfl_game_result_header),0),FALSE)),"",VLOOKUP($B1143,INDIRECT(nfl_game_result),MATCH(F$1,INDIRECT(nfl_game_result_header),0),FALSE)),"error")</f>
        <v/>
      </c>
      <c r="G1143" s="23" t="str">
        <f ca="1">IFERROR(IF(ISBLANK(VLOOKUP($B1143,INDIRECT(nfl_game_result),MATCH(G$1,INDIRECT(nfl_game_result_header),0),FALSE)),"",VLOOKUP($B1143,INDIRECT(nfl_game_result),MATCH(G$1,INDIRECT(nfl_game_result_header),0),FALSE)),"error")</f>
        <v/>
      </c>
      <c r="H1143">
        <f ca="1">IFERROR(IF(ISBLANK(VLOOKUP($B1143,INDIRECT(nfl_game_result),MATCH(H$1,INDIRECT(nfl_game_result_header),0),FALSE)),"",VLOOKUP($B1143,INDIRECT(nfl_game_result),MATCH(H$1,INDIRECT(nfl_game_result_header),0),FALSE)),"error")</f>
        <v>26</v>
      </c>
      <c r="I1143">
        <f ca="1">IFERROR(IF(ISBLANK(VLOOKUP($B1143,INDIRECT(nfl_game_result),MATCH(I$1,INDIRECT(nfl_game_result_header),0),FALSE)),"",VLOOKUP($B1143,INDIRECT(nfl_game_result),MATCH(I$1,INDIRECT(nfl_game_result_header),0),FALSE)),"error")</f>
        <v>24</v>
      </c>
      <c r="J1143" t="str">
        <f ca="1">IFERROR(IF(ISBLANK(VLOOKUP($B1143,INDIRECT(nfl_game_result),MATCH(J$1,INDIRECT(nfl_game_result_header),0),FALSE)),"",VLOOKUP($B1143,INDIRECT(nfl_game_result),MATCH(J$1,INDIRECT(nfl_game_result_header),0),FALSE)),"error")</f>
        <v>CLE</v>
      </c>
      <c r="K1143" t="str">
        <f ca="1">IFERROR(IF(ISBLANK(VLOOKUP($B1143,INDIRECT(nfl_game_result),MATCH(K$1,INDIRECT(nfl_game_result_header),0),FALSE)),"",VLOOKUP($B1143,INDIRECT(nfl_game_result),MATCH(K$1,INDIRECT(nfl_game_result_header),0),FALSE)),"error")</f>
        <v>CLE</v>
      </c>
      <c r="L1143" s="23" t="str">
        <f ca="1">IFERROR(IF(ISBLANK(VLOOKUP($B1143,INDIRECT(nfl_game_result),MATCH(L$1,INDIRECT(nfl_game_result_header),0),FALSE)),"",VLOOKUP($B1143,INDIRECT(nfl_game_result),MATCH(L$1,INDIRECT(nfl_game_result_header),0),FALSE)),"error")</f>
        <v/>
      </c>
      <c r="M1143" t="s">
        <v>14</v>
      </c>
      <c r="N1143">
        <v>8</v>
      </c>
      <c r="O1143" t="s">
        <v>70</v>
      </c>
      <c r="P1143">
        <v>16</v>
      </c>
      <c r="Q1143" t="s">
        <v>335</v>
      </c>
      <c r="V1143" s="23" t="s">
        <v>416</v>
      </c>
      <c r="W1143">
        <f ca="1">VALUE(LEFT(C1143, 4))</f>
        <v>2014</v>
      </c>
      <c r="X1143">
        <f ca="1">VALUE(MID(C1143,6,FIND("_",C1143,6)-6))</f>
        <v>2</v>
      </c>
      <c r="Y1143" t="str">
        <f ca="1">IF(NOT(OR(ISBLANK(D1143),ISBLANK(E1143),D1143="",E1143="")),D1143-E1143,"")</f>
        <v/>
      </c>
      <c r="Z1143" t="str">
        <f ca="1">IF(OR(NOT(ISNUMBER(D1143)),ISBLANK(D1143),D1143="",ISBLANK(N1143)),"",ABS(D1143-N1143))</f>
        <v/>
      </c>
      <c r="AA1143">
        <f ca="1">IF(OR(ISBLANK(J1143),ISBLANK(O1143),J1143="",O1143=""),"",IF(J1143=O1143,1,0))</f>
        <v>1</v>
      </c>
      <c r="AB1143">
        <f ca="1">IF(OR(ISBLANK(K1143),ISBLANK(Q1143),K1143="",Q1143=""),"",IF(K1143=Q1143,1,0))</f>
        <v>0</v>
      </c>
      <c r="AC1143" s="23" t="str">
        <f t="shared" ca="1" si="17"/>
        <v/>
      </c>
    </row>
    <row r="1144" spans="1:29" x14ac:dyDescent="0.25">
      <c r="A1144" s="23">
        <v>1143</v>
      </c>
      <c r="B1144">
        <v>555</v>
      </c>
      <c r="C1144" t="str">
        <f ca="1">IFERROR(VLOOKUP($B1144,INDIRECT(nfl_game_result),MATCH(C$1,INDIRECT(nfl_game_result_header),0),FALSE),"error")</f>
        <v>2014_02_DAL@TEN</v>
      </c>
      <c r="D1144" t="str">
        <f ca="1">IFERROR(IF(ISBLANK(VLOOKUP($B1144,INDIRECT(nfl_game_result),MATCH(D$1,INDIRECT(nfl_game_result_header),0),FALSE)),"",VLOOKUP($B1144,INDIRECT(nfl_game_result),MATCH(D$1,INDIRECT(nfl_game_result_header),0),FALSE)),"error")</f>
        <v/>
      </c>
      <c r="E1144">
        <f ca="1">IFERROR(IF(ISBLANK(VLOOKUP($B1144,INDIRECT(nfl_game_result),MATCH(E$1,INDIRECT(nfl_game_result_header),0),FALSE)),"",VLOOKUP($B1144,INDIRECT(nfl_game_result),MATCH(E$1,INDIRECT(nfl_game_result_header),0),FALSE)),"error")</f>
        <v>-4</v>
      </c>
      <c r="F1144" s="23" t="str">
        <f ca="1">IFERROR(IF(ISBLANK(VLOOKUP($B1144,INDIRECT(nfl_game_result),MATCH(F$1,INDIRECT(nfl_game_result_header),0),FALSE)),"",VLOOKUP($B1144,INDIRECT(nfl_game_result),MATCH(F$1,INDIRECT(nfl_game_result_header),0),FALSE)),"error")</f>
        <v/>
      </c>
      <c r="G1144" s="23" t="str">
        <f ca="1">IFERROR(IF(ISBLANK(VLOOKUP($B1144,INDIRECT(nfl_game_result),MATCH(G$1,INDIRECT(nfl_game_result_header),0),FALSE)),"",VLOOKUP($B1144,INDIRECT(nfl_game_result),MATCH(G$1,INDIRECT(nfl_game_result_header),0),FALSE)),"error")</f>
        <v/>
      </c>
      <c r="H1144">
        <f ca="1">IFERROR(IF(ISBLANK(VLOOKUP($B1144,INDIRECT(nfl_game_result),MATCH(H$1,INDIRECT(nfl_game_result_header),0),FALSE)),"",VLOOKUP($B1144,INDIRECT(nfl_game_result),MATCH(H$1,INDIRECT(nfl_game_result_header),0),FALSE)),"error")</f>
        <v>10</v>
      </c>
      <c r="I1144">
        <f ca="1">IFERROR(IF(ISBLANK(VLOOKUP($B1144,INDIRECT(nfl_game_result),MATCH(I$1,INDIRECT(nfl_game_result_header),0),FALSE)),"",VLOOKUP($B1144,INDIRECT(nfl_game_result),MATCH(I$1,INDIRECT(nfl_game_result_header),0),FALSE)),"error")</f>
        <v>26</v>
      </c>
      <c r="J1144" t="str">
        <f ca="1">IFERROR(IF(ISBLANK(VLOOKUP($B1144,INDIRECT(nfl_game_result),MATCH(J$1,INDIRECT(nfl_game_result_header),0),FALSE)),"",VLOOKUP($B1144,INDIRECT(nfl_game_result),MATCH(J$1,INDIRECT(nfl_game_result_header),0),FALSE)),"error")</f>
        <v>DAL</v>
      </c>
      <c r="K1144" t="str">
        <f ca="1">IFERROR(IF(ISBLANK(VLOOKUP($B1144,INDIRECT(nfl_game_result),MATCH(K$1,INDIRECT(nfl_game_result_header),0),FALSE)),"",VLOOKUP($B1144,INDIRECT(nfl_game_result),MATCH(K$1,INDIRECT(nfl_game_result_header),0),FALSE)),"error")</f>
        <v>DAL</v>
      </c>
      <c r="L1144" s="23" t="str">
        <f ca="1">IFERROR(IF(ISBLANK(VLOOKUP($B1144,INDIRECT(nfl_game_result),MATCH(L$1,INDIRECT(nfl_game_result_header),0),FALSE)),"",VLOOKUP($B1144,INDIRECT(nfl_game_result),MATCH(L$1,INDIRECT(nfl_game_result_header),0),FALSE)),"error")</f>
        <v/>
      </c>
      <c r="M1144" t="s">
        <v>14</v>
      </c>
      <c r="N1144">
        <v>-3</v>
      </c>
      <c r="O1144" t="s">
        <v>93</v>
      </c>
      <c r="P1144">
        <v>3</v>
      </c>
      <c r="Q1144" t="s">
        <v>93</v>
      </c>
      <c r="V1144" s="23" t="s">
        <v>416</v>
      </c>
      <c r="W1144">
        <f ca="1">VALUE(LEFT(C1144, 4))</f>
        <v>2014</v>
      </c>
      <c r="X1144">
        <f ca="1">VALUE(MID(C1144,6,FIND("_",C1144,6)-6))</f>
        <v>2</v>
      </c>
      <c r="Y1144" t="str">
        <f ca="1">IF(NOT(OR(ISBLANK(D1144),ISBLANK(E1144),D1144="",E1144="")),D1144-E1144,"")</f>
        <v/>
      </c>
      <c r="Z1144" t="str">
        <f ca="1">IF(OR(NOT(ISNUMBER(D1144)),ISBLANK(D1144),D1144="",ISBLANK(N1144)),"",ABS(D1144-N1144))</f>
        <v/>
      </c>
      <c r="AA1144">
        <f ca="1">IF(OR(ISBLANK(J1144),ISBLANK(O1144),J1144="",O1144=""),"",IF(J1144=O1144,1,0))</f>
        <v>0</v>
      </c>
      <c r="AB1144">
        <f ca="1">IF(OR(ISBLANK(K1144),ISBLANK(Q1144),K1144="",Q1144=""),"",IF(K1144=Q1144,1,0))</f>
        <v>0</v>
      </c>
      <c r="AC1144" s="23" t="str">
        <f t="shared" ca="1" si="17"/>
        <v/>
      </c>
    </row>
    <row r="1145" spans="1:29" x14ac:dyDescent="0.25">
      <c r="A1145" s="23">
        <v>1144</v>
      </c>
      <c r="B1145">
        <v>556</v>
      </c>
      <c r="C1145" t="str">
        <f ca="1">IFERROR(VLOOKUP($B1145,INDIRECT(nfl_game_result),MATCH(C$1,INDIRECT(nfl_game_result_header),0),FALSE),"error")</f>
        <v>2014_02_NWE@MIN</v>
      </c>
      <c r="D1145" t="str">
        <f ca="1">IFERROR(IF(ISBLANK(VLOOKUP($B1145,INDIRECT(nfl_game_result),MATCH(D$1,INDIRECT(nfl_game_result_header),0),FALSE)),"",VLOOKUP($B1145,INDIRECT(nfl_game_result),MATCH(D$1,INDIRECT(nfl_game_result_header),0),FALSE)),"error")</f>
        <v/>
      </c>
      <c r="E1145">
        <f ca="1">IFERROR(IF(ISBLANK(VLOOKUP($B1145,INDIRECT(nfl_game_result),MATCH(E$1,INDIRECT(nfl_game_result_header),0),FALSE)),"",VLOOKUP($B1145,INDIRECT(nfl_game_result),MATCH(E$1,INDIRECT(nfl_game_result_header),0),FALSE)),"error")</f>
        <v>3</v>
      </c>
      <c r="F1145" s="23" t="str">
        <f ca="1">IFERROR(IF(ISBLANK(VLOOKUP($B1145,INDIRECT(nfl_game_result),MATCH(F$1,INDIRECT(nfl_game_result_header),0),FALSE)),"",VLOOKUP($B1145,INDIRECT(nfl_game_result),MATCH(F$1,INDIRECT(nfl_game_result_header),0),FALSE)),"error")</f>
        <v/>
      </c>
      <c r="G1145" s="23" t="str">
        <f ca="1">IFERROR(IF(ISBLANK(VLOOKUP($B1145,INDIRECT(nfl_game_result),MATCH(G$1,INDIRECT(nfl_game_result_header),0),FALSE)),"",VLOOKUP($B1145,INDIRECT(nfl_game_result),MATCH(G$1,INDIRECT(nfl_game_result_header),0),FALSE)),"error")</f>
        <v/>
      </c>
      <c r="H1145">
        <f ca="1">IFERROR(IF(ISBLANK(VLOOKUP($B1145,INDIRECT(nfl_game_result),MATCH(H$1,INDIRECT(nfl_game_result_header),0),FALSE)),"",VLOOKUP($B1145,INDIRECT(nfl_game_result),MATCH(H$1,INDIRECT(nfl_game_result_header),0),FALSE)),"error")</f>
        <v>7</v>
      </c>
      <c r="I1145">
        <f ca="1">IFERROR(IF(ISBLANK(VLOOKUP($B1145,INDIRECT(nfl_game_result),MATCH(I$1,INDIRECT(nfl_game_result_header),0),FALSE)),"",VLOOKUP($B1145,INDIRECT(nfl_game_result),MATCH(I$1,INDIRECT(nfl_game_result_header),0),FALSE)),"error")</f>
        <v>30</v>
      </c>
      <c r="J1145" t="str">
        <f ca="1">IFERROR(IF(ISBLANK(VLOOKUP($B1145,INDIRECT(nfl_game_result),MATCH(J$1,INDIRECT(nfl_game_result_header),0),FALSE)),"",VLOOKUP($B1145,INDIRECT(nfl_game_result),MATCH(J$1,INDIRECT(nfl_game_result_header),0),FALSE)),"error")</f>
        <v>NWE</v>
      </c>
      <c r="K1145" t="str">
        <f ca="1">IFERROR(IF(ISBLANK(VLOOKUP($B1145,INDIRECT(nfl_game_result),MATCH(K$1,INDIRECT(nfl_game_result_header),0),FALSE)),"",VLOOKUP($B1145,INDIRECT(nfl_game_result),MATCH(K$1,INDIRECT(nfl_game_result_header),0),FALSE)),"error")</f>
        <v>NWE</v>
      </c>
      <c r="L1145" s="23" t="str">
        <f ca="1">IFERROR(IF(ISBLANK(VLOOKUP($B1145,INDIRECT(nfl_game_result),MATCH(L$1,INDIRECT(nfl_game_result_header),0),FALSE)),"",VLOOKUP($B1145,INDIRECT(nfl_game_result),MATCH(L$1,INDIRECT(nfl_game_result_header),0),FALSE)),"error")</f>
        <v/>
      </c>
      <c r="M1145" t="s">
        <v>14</v>
      </c>
      <c r="N1145">
        <v>3</v>
      </c>
      <c r="O1145" t="s">
        <v>80</v>
      </c>
      <c r="P1145">
        <v>15</v>
      </c>
      <c r="Q1145" t="s">
        <v>80</v>
      </c>
      <c r="V1145" s="23" t="s">
        <v>416</v>
      </c>
      <c r="W1145">
        <f ca="1">VALUE(LEFT(C1145, 4))</f>
        <v>2014</v>
      </c>
      <c r="X1145">
        <f ca="1">VALUE(MID(C1145,6,FIND("_",C1145,6)-6))</f>
        <v>2</v>
      </c>
      <c r="Y1145" t="str">
        <f ca="1">IF(NOT(OR(ISBLANK(D1145),ISBLANK(E1145),D1145="",E1145="")),D1145-E1145,"")</f>
        <v/>
      </c>
      <c r="Z1145" t="str">
        <f ca="1">IF(OR(NOT(ISNUMBER(D1145)),ISBLANK(D1145),D1145="",ISBLANK(N1145)),"",ABS(D1145-N1145))</f>
        <v/>
      </c>
      <c r="AA1145">
        <f ca="1">IF(OR(ISBLANK(J1145),ISBLANK(O1145),J1145="",O1145=""),"",IF(J1145=O1145,1,0))</f>
        <v>0</v>
      </c>
      <c r="AB1145">
        <f ca="1">IF(OR(ISBLANK(K1145),ISBLANK(Q1145),K1145="",Q1145=""),"",IF(K1145=Q1145,1,0))</f>
        <v>0</v>
      </c>
      <c r="AC1145" s="23" t="str">
        <f t="shared" ca="1" si="17"/>
        <v/>
      </c>
    </row>
    <row r="1146" spans="1:29" x14ac:dyDescent="0.25">
      <c r="A1146" s="23">
        <v>1145</v>
      </c>
      <c r="B1146">
        <v>557</v>
      </c>
      <c r="C1146" t="str">
        <f ca="1">IFERROR(VLOOKUP($B1146,INDIRECT(nfl_game_result),MATCH(C$1,INDIRECT(nfl_game_result_header),0),FALSE),"error")</f>
        <v>2014_02_ARI@NYG</v>
      </c>
      <c r="D1146" t="str">
        <f ca="1">IFERROR(IF(ISBLANK(VLOOKUP($B1146,INDIRECT(nfl_game_result),MATCH(D$1,INDIRECT(nfl_game_result_header),0),FALSE)),"",VLOOKUP($B1146,INDIRECT(nfl_game_result),MATCH(D$1,INDIRECT(nfl_game_result_header),0),FALSE)),"error")</f>
        <v/>
      </c>
      <c r="E1146">
        <f ca="1">IFERROR(IF(ISBLANK(VLOOKUP($B1146,INDIRECT(nfl_game_result),MATCH(E$1,INDIRECT(nfl_game_result_header),0),FALSE)),"",VLOOKUP($B1146,INDIRECT(nfl_game_result),MATCH(E$1,INDIRECT(nfl_game_result_header),0),FALSE)),"error")</f>
        <v>-2</v>
      </c>
      <c r="F1146" s="23" t="str">
        <f ca="1">IFERROR(IF(ISBLANK(VLOOKUP($B1146,INDIRECT(nfl_game_result),MATCH(F$1,INDIRECT(nfl_game_result_header),0),FALSE)),"",VLOOKUP($B1146,INDIRECT(nfl_game_result),MATCH(F$1,INDIRECT(nfl_game_result_header),0),FALSE)),"error")</f>
        <v/>
      </c>
      <c r="G1146" s="23" t="str">
        <f ca="1">IFERROR(IF(ISBLANK(VLOOKUP($B1146,INDIRECT(nfl_game_result),MATCH(G$1,INDIRECT(nfl_game_result_header),0),FALSE)),"",VLOOKUP($B1146,INDIRECT(nfl_game_result),MATCH(G$1,INDIRECT(nfl_game_result_header),0),FALSE)),"error")</f>
        <v/>
      </c>
      <c r="H1146">
        <f ca="1">IFERROR(IF(ISBLANK(VLOOKUP($B1146,INDIRECT(nfl_game_result),MATCH(H$1,INDIRECT(nfl_game_result_header),0),FALSE)),"",VLOOKUP($B1146,INDIRECT(nfl_game_result),MATCH(H$1,INDIRECT(nfl_game_result_header),0),FALSE)),"error")</f>
        <v>14</v>
      </c>
      <c r="I1146">
        <f ca="1">IFERROR(IF(ISBLANK(VLOOKUP($B1146,INDIRECT(nfl_game_result),MATCH(I$1,INDIRECT(nfl_game_result_header),0),FALSE)),"",VLOOKUP($B1146,INDIRECT(nfl_game_result),MATCH(I$1,INDIRECT(nfl_game_result_header),0),FALSE)),"error")</f>
        <v>25</v>
      </c>
      <c r="J1146" t="str">
        <f ca="1">IFERROR(IF(ISBLANK(VLOOKUP($B1146,INDIRECT(nfl_game_result),MATCH(J$1,INDIRECT(nfl_game_result_header),0),FALSE)),"",VLOOKUP($B1146,INDIRECT(nfl_game_result),MATCH(J$1,INDIRECT(nfl_game_result_header),0),FALSE)),"error")</f>
        <v>ARI</v>
      </c>
      <c r="K1146" t="str">
        <f ca="1">IFERROR(IF(ISBLANK(VLOOKUP($B1146,INDIRECT(nfl_game_result),MATCH(K$1,INDIRECT(nfl_game_result_header),0),FALSE)),"",VLOOKUP($B1146,INDIRECT(nfl_game_result),MATCH(K$1,INDIRECT(nfl_game_result_header),0),FALSE)),"error")</f>
        <v>ARI</v>
      </c>
      <c r="L1146" s="23" t="str">
        <f ca="1">IFERROR(IF(ISBLANK(VLOOKUP($B1146,INDIRECT(nfl_game_result),MATCH(L$1,INDIRECT(nfl_game_result_header),0),FALSE)),"",VLOOKUP($B1146,INDIRECT(nfl_game_result),MATCH(L$1,INDIRECT(nfl_game_result_header),0),FALSE)),"error")</f>
        <v/>
      </c>
      <c r="M1146" t="s">
        <v>14</v>
      </c>
      <c r="N1146">
        <v>1</v>
      </c>
      <c r="O1146" t="s">
        <v>83</v>
      </c>
      <c r="P1146">
        <v>10</v>
      </c>
      <c r="Q1146" t="s">
        <v>83</v>
      </c>
      <c r="V1146" s="23" t="s">
        <v>416</v>
      </c>
      <c r="W1146">
        <f ca="1">VALUE(LEFT(C1146, 4))</f>
        <v>2014</v>
      </c>
      <c r="X1146">
        <f ca="1">VALUE(MID(C1146,6,FIND("_",C1146,6)-6))</f>
        <v>2</v>
      </c>
      <c r="Y1146" t="str">
        <f ca="1">IF(NOT(OR(ISBLANK(D1146),ISBLANK(E1146),D1146="",E1146="")),D1146-E1146,"")</f>
        <v/>
      </c>
      <c r="Z1146" t="str">
        <f ca="1">IF(OR(NOT(ISNUMBER(D1146)),ISBLANK(D1146),D1146="",ISBLANK(N1146)),"",ABS(D1146-N1146))</f>
        <v/>
      </c>
      <c r="AA1146">
        <f ca="1">IF(OR(ISBLANK(J1146),ISBLANK(O1146),J1146="",O1146=""),"",IF(J1146=O1146,1,0))</f>
        <v>0</v>
      </c>
      <c r="AB1146">
        <f ca="1">IF(OR(ISBLANK(K1146),ISBLANK(Q1146),K1146="",Q1146=""),"",IF(K1146=Q1146,1,0))</f>
        <v>0</v>
      </c>
      <c r="AC1146" s="23" t="str">
        <f t="shared" ca="1" si="17"/>
        <v/>
      </c>
    </row>
    <row r="1147" spans="1:29" x14ac:dyDescent="0.25">
      <c r="A1147" s="23">
        <v>1146</v>
      </c>
      <c r="B1147">
        <v>558</v>
      </c>
      <c r="C1147" t="str">
        <f ca="1">IFERROR(VLOOKUP($B1147,INDIRECT(nfl_game_result),MATCH(C$1,INDIRECT(nfl_game_result_header),0),FALSE),"error")</f>
        <v>2014_02_JAX@WAS</v>
      </c>
      <c r="D1147" t="str">
        <f ca="1">IFERROR(IF(ISBLANK(VLOOKUP($B1147,INDIRECT(nfl_game_result),MATCH(D$1,INDIRECT(nfl_game_result_header),0),FALSE)),"",VLOOKUP($B1147,INDIRECT(nfl_game_result),MATCH(D$1,INDIRECT(nfl_game_result_header),0),FALSE)),"error")</f>
        <v/>
      </c>
      <c r="E1147">
        <f ca="1">IFERROR(IF(ISBLANK(VLOOKUP($B1147,INDIRECT(nfl_game_result),MATCH(E$1,INDIRECT(nfl_game_result_header),0),FALSE)),"",VLOOKUP($B1147,INDIRECT(nfl_game_result),MATCH(E$1,INDIRECT(nfl_game_result_header),0),FALSE)),"error")</f>
        <v>-6</v>
      </c>
      <c r="F1147" s="23" t="str">
        <f ca="1">IFERROR(IF(ISBLANK(VLOOKUP($B1147,INDIRECT(nfl_game_result),MATCH(F$1,INDIRECT(nfl_game_result_header),0),FALSE)),"",VLOOKUP($B1147,INDIRECT(nfl_game_result),MATCH(F$1,INDIRECT(nfl_game_result_header),0),FALSE)),"error")</f>
        <v/>
      </c>
      <c r="G1147" s="23" t="str">
        <f ca="1">IFERROR(IF(ISBLANK(VLOOKUP($B1147,INDIRECT(nfl_game_result),MATCH(G$1,INDIRECT(nfl_game_result_header),0),FALSE)),"",VLOOKUP($B1147,INDIRECT(nfl_game_result),MATCH(G$1,INDIRECT(nfl_game_result_header),0),FALSE)),"error")</f>
        <v/>
      </c>
      <c r="H1147">
        <f ca="1">IFERROR(IF(ISBLANK(VLOOKUP($B1147,INDIRECT(nfl_game_result),MATCH(H$1,INDIRECT(nfl_game_result_header),0),FALSE)),"",VLOOKUP($B1147,INDIRECT(nfl_game_result),MATCH(H$1,INDIRECT(nfl_game_result_header),0),FALSE)),"error")</f>
        <v>41</v>
      </c>
      <c r="I1147">
        <f ca="1">IFERROR(IF(ISBLANK(VLOOKUP($B1147,INDIRECT(nfl_game_result),MATCH(I$1,INDIRECT(nfl_game_result_header),0),FALSE)),"",VLOOKUP($B1147,INDIRECT(nfl_game_result),MATCH(I$1,INDIRECT(nfl_game_result_header),0),FALSE)),"error")</f>
        <v>10</v>
      </c>
      <c r="J1147" t="str">
        <f ca="1">IFERROR(IF(ISBLANK(VLOOKUP($B1147,INDIRECT(nfl_game_result),MATCH(J$1,INDIRECT(nfl_game_result_header),0),FALSE)),"",VLOOKUP($B1147,INDIRECT(nfl_game_result),MATCH(J$1,INDIRECT(nfl_game_result_header),0),FALSE)),"error")</f>
        <v>WAS</v>
      </c>
      <c r="K1147" t="str">
        <f ca="1">IFERROR(IF(ISBLANK(VLOOKUP($B1147,INDIRECT(nfl_game_result),MATCH(K$1,INDIRECT(nfl_game_result_header),0),FALSE)),"",VLOOKUP($B1147,INDIRECT(nfl_game_result),MATCH(K$1,INDIRECT(nfl_game_result_header),0),FALSE)),"error")</f>
        <v>WAS</v>
      </c>
      <c r="L1147" s="23" t="str">
        <f ca="1">IFERROR(IF(ISBLANK(VLOOKUP($B1147,INDIRECT(nfl_game_result),MATCH(L$1,INDIRECT(nfl_game_result_header),0),FALSE)),"",VLOOKUP($B1147,INDIRECT(nfl_game_result),MATCH(L$1,INDIRECT(nfl_game_result_header),0),FALSE)),"error")</f>
        <v/>
      </c>
      <c r="M1147" t="s">
        <v>14</v>
      </c>
      <c r="N1147">
        <v>-6</v>
      </c>
      <c r="O1147" t="s">
        <v>77</v>
      </c>
      <c r="P1147">
        <v>11</v>
      </c>
      <c r="Q1147" t="s">
        <v>77</v>
      </c>
      <c r="V1147" s="23" t="s">
        <v>416</v>
      </c>
      <c r="W1147">
        <f ca="1">VALUE(LEFT(C1147, 4))</f>
        <v>2014</v>
      </c>
      <c r="X1147">
        <f ca="1">VALUE(MID(C1147,6,FIND("_",C1147,6)-6))</f>
        <v>2</v>
      </c>
      <c r="Y1147" t="str">
        <f ca="1">IF(NOT(OR(ISBLANK(D1147),ISBLANK(E1147),D1147="",E1147="")),D1147-E1147,"")</f>
        <v/>
      </c>
      <c r="Z1147" t="str">
        <f ca="1">IF(OR(NOT(ISNUMBER(D1147)),ISBLANK(D1147),D1147="",ISBLANK(N1147)),"",ABS(D1147-N1147))</f>
        <v/>
      </c>
      <c r="AA1147">
        <f ca="1">IF(OR(ISBLANK(J1147),ISBLANK(O1147),J1147="",O1147=""),"",IF(J1147=O1147,1,0))</f>
        <v>0</v>
      </c>
      <c r="AB1147">
        <f ca="1">IF(OR(ISBLANK(K1147),ISBLANK(Q1147),K1147="",Q1147=""),"",IF(K1147=Q1147,1,0))</f>
        <v>0</v>
      </c>
      <c r="AC1147" s="23" t="str">
        <f t="shared" ca="1" si="17"/>
        <v/>
      </c>
    </row>
    <row r="1148" spans="1:29" x14ac:dyDescent="0.25">
      <c r="A1148" s="23">
        <v>1147</v>
      </c>
      <c r="B1148">
        <v>559</v>
      </c>
      <c r="C1148" t="str">
        <f ca="1">IFERROR(VLOOKUP($B1148,INDIRECT(nfl_game_result),MATCH(C$1,INDIRECT(nfl_game_result_header),0),FALSE),"error")</f>
        <v>2014_02_DET@CAR</v>
      </c>
      <c r="D1148" t="str">
        <f ca="1">IFERROR(IF(ISBLANK(VLOOKUP($B1148,INDIRECT(nfl_game_result),MATCH(D$1,INDIRECT(nfl_game_result_header),0),FALSE)),"",VLOOKUP($B1148,INDIRECT(nfl_game_result),MATCH(D$1,INDIRECT(nfl_game_result_header),0),FALSE)),"error")</f>
        <v/>
      </c>
      <c r="E1148">
        <f ca="1">IFERROR(IF(ISBLANK(VLOOKUP($B1148,INDIRECT(nfl_game_result),MATCH(E$1,INDIRECT(nfl_game_result_header),0),FALSE)),"",VLOOKUP($B1148,INDIRECT(nfl_game_result),MATCH(E$1,INDIRECT(nfl_game_result_header),0),FALSE)),"error")</f>
        <v>-3</v>
      </c>
      <c r="F1148" s="23" t="str">
        <f ca="1">IFERROR(IF(ISBLANK(VLOOKUP($B1148,INDIRECT(nfl_game_result),MATCH(F$1,INDIRECT(nfl_game_result_header),0),FALSE)),"",VLOOKUP($B1148,INDIRECT(nfl_game_result),MATCH(F$1,INDIRECT(nfl_game_result_header),0),FALSE)),"error")</f>
        <v/>
      </c>
      <c r="G1148" s="23" t="str">
        <f ca="1">IFERROR(IF(ISBLANK(VLOOKUP($B1148,INDIRECT(nfl_game_result),MATCH(G$1,INDIRECT(nfl_game_result_header),0),FALSE)),"",VLOOKUP($B1148,INDIRECT(nfl_game_result),MATCH(G$1,INDIRECT(nfl_game_result_header),0),FALSE)),"error")</f>
        <v/>
      </c>
      <c r="H1148">
        <f ca="1">IFERROR(IF(ISBLANK(VLOOKUP($B1148,INDIRECT(nfl_game_result),MATCH(H$1,INDIRECT(nfl_game_result_header),0),FALSE)),"",VLOOKUP($B1148,INDIRECT(nfl_game_result),MATCH(H$1,INDIRECT(nfl_game_result_header),0),FALSE)),"error")</f>
        <v>24</v>
      </c>
      <c r="I1148">
        <f ca="1">IFERROR(IF(ISBLANK(VLOOKUP($B1148,INDIRECT(nfl_game_result),MATCH(I$1,INDIRECT(nfl_game_result_header),0),FALSE)),"",VLOOKUP($B1148,INDIRECT(nfl_game_result),MATCH(I$1,INDIRECT(nfl_game_result_header),0),FALSE)),"error")</f>
        <v>7</v>
      </c>
      <c r="J1148" t="str">
        <f ca="1">IFERROR(IF(ISBLANK(VLOOKUP($B1148,INDIRECT(nfl_game_result),MATCH(J$1,INDIRECT(nfl_game_result_header),0),FALSE)),"",VLOOKUP($B1148,INDIRECT(nfl_game_result),MATCH(J$1,INDIRECT(nfl_game_result_header),0),FALSE)),"error")</f>
        <v>CAR</v>
      </c>
      <c r="K1148" t="str">
        <f ca="1">IFERROR(IF(ISBLANK(VLOOKUP($B1148,INDIRECT(nfl_game_result),MATCH(K$1,INDIRECT(nfl_game_result_header),0),FALSE)),"",VLOOKUP($B1148,INDIRECT(nfl_game_result),MATCH(K$1,INDIRECT(nfl_game_result_header),0),FALSE)),"error")</f>
        <v>CAR</v>
      </c>
      <c r="L1148" s="23" t="str">
        <f ca="1">IFERROR(IF(ISBLANK(VLOOKUP($B1148,INDIRECT(nfl_game_result),MATCH(L$1,INDIRECT(nfl_game_result_header),0),FALSE)),"",VLOOKUP($B1148,INDIRECT(nfl_game_result),MATCH(L$1,INDIRECT(nfl_game_result_header),0),FALSE)),"error")</f>
        <v/>
      </c>
      <c r="M1148" t="s">
        <v>14</v>
      </c>
      <c r="N1148">
        <v>-3</v>
      </c>
      <c r="O1148" t="s">
        <v>67</v>
      </c>
      <c r="P1148">
        <v>13</v>
      </c>
      <c r="Q1148" t="s">
        <v>67</v>
      </c>
      <c r="V1148" s="23" t="s">
        <v>416</v>
      </c>
      <c r="W1148">
        <f ca="1">VALUE(LEFT(C1148, 4))</f>
        <v>2014</v>
      </c>
      <c r="X1148">
        <f ca="1">VALUE(MID(C1148,6,FIND("_",C1148,6)-6))</f>
        <v>2</v>
      </c>
      <c r="Y1148" t="str">
        <f ca="1">IF(NOT(OR(ISBLANK(D1148),ISBLANK(E1148),D1148="",E1148="")),D1148-E1148,"")</f>
        <v/>
      </c>
      <c r="Z1148" t="str">
        <f ca="1">IF(OR(NOT(ISNUMBER(D1148)),ISBLANK(D1148),D1148="",ISBLANK(N1148)),"",ABS(D1148-N1148))</f>
        <v/>
      </c>
      <c r="AA1148">
        <f ca="1">IF(OR(ISBLANK(J1148),ISBLANK(O1148),J1148="",O1148=""),"",IF(J1148=O1148,1,0))</f>
        <v>1</v>
      </c>
      <c r="AB1148">
        <f ca="1">IF(OR(ISBLANK(K1148),ISBLANK(Q1148),K1148="",Q1148=""),"",IF(K1148=Q1148,1,0))</f>
        <v>1</v>
      </c>
      <c r="AC1148" s="23" t="str">
        <f t="shared" ca="1" si="17"/>
        <v/>
      </c>
    </row>
    <row r="1149" spans="1:29" x14ac:dyDescent="0.25">
      <c r="A1149" s="23">
        <v>1148</v>
      </c>
      <c r="B1149">
        <v>560</v>
      </c>
      <c r="C1149" t="str">
        <f ca="1">IFERROR(VLOOKUP($B1149,INDIRECT(nfl_game_result),MATCH(C$1,INDIRECT(nfl_game_result_header),0),FALSE),"error")</f>
        <v>2014_02_SEA@SD</v>
      </c>
      <c r="D1149" t="str">
        <f ca="1">IFERROR(IF(ISBLANK(VLOOKUP($B1149,INDIRECT(nfl_game_result),MATCH(D$1,INDIRECT(nfl_game_result_header),0),FALSE)),"",VLOOKUP($B1149,INDIRECT(nfl_game_result),MATCH(D$1,INDIRECT(nfl_game_result_header),0),FALSE)),"error")</f>
        <v/>
      </c>
      <c r="E1149">
        <f ca="1">IFERROR(IF(ISBLANK(VLOOKUP($B1149,INDIRECT(nfl_game_result),MATCH(E$1,INDIRECT(nfl_game_result_header),0),FALSE)),"",VLOOKUP($B1149,INDIRECT(nfl_game_result),MATCH(E$1,INDIRECT(nfl_game_result_header),0),FALSE)),"error")</f>
        <v>5.5</v>
      </c>
      <c r="F1149" s="23" t="str">
        <f ca="1">IFERROR(IF(ISBLANK(VLOOKUP($B1149,INDIRECT(nfl_game_result),MATCH(F$1,INDIRECT(nfl_game_result_header),0),FALSE)),"",VLOOKUP($B1149,INDIRECT(nfl_game_result),MATCH(F$1,INDIRECT(nfl_game_result_header),0),FALSE)),"error")</f>
        <v/>
      </c>
      <c r="G1149" s="23" t="str">
        <f ca="1">IFERROR(IF(ISBLANK(VLOOKUP($B1149,INDIRECT(nfl_game_result),MATCH(G$1,INDIRECT(nfl_game_result_header),0),FALSE)),"",VLOOKUP($B1149,INDIRECT(nfl_game_result),MATCH(G$1,INDIRECT(nfl_game_result_header),0),FALSE)),"error")</f>
        <v/>
      </c>
      <c r="H1149">
        <f ca="1">IFERROR(IF(ISBLANK(VLOOKUP($B1149,INDIRECT(nfl_game_result),MATCH(H$1,INDIRECT(nfl_game_result_header),0),FALSE)),"",VLOOKUP($B1149,INDIRECT(nfl_game_result),MATCH(H$1,INDIRECT(nfl_game_result_header),0),FALSE)),"error")</f>
        <v>30</v>
      </c>
      <c r="I1149">
        <f ca="1">IFERROR(IF(ISBLANK(VLOOKUP($B1149,INDIRECT(nfl_game_result),MATCH(I$1,INDIRECT(nfl_game_result_header),0),FALSE)),"",VLOOKUP($B1149,INDIRECT(nfl_game_result),MATCH(I$1,INDIRECT(nfl_game_result_header),0),FALSE)),"error")</f>
        <v>21</v>
      </c>
      <c r="J1149" t="str">
        <f ca="1">IFERROR(IF(ISBLANK(VLOOKUP($B1149,INDIRECT(nfl_game_result),MATCH(J$1,INDIRECT(nfl_game_result_header),0),FALSE)),"",VLOOKUP($B1149,INDIRECT(nfl_game_result),MATCH(J$1,INDIRECT(nfl_game_result_header),0),FALSE)),"error")</f>
        <v>SD</v>
      </c>
      <c r="K1149" t="str">
        <f ca="1">IFERROR(IF(ISBLANK(VLOOKUP($B1149,INDIRECT(nfl_game_result),MATCH(K$1,INDIRECT(nfl_game_result_header),0),FALSE)),"",VLOOKUP($B1149,INDIRECT(nfl_game_result),MATCH(K$1,INDIRECT(nfl_game_result_header),0),FALSE)),"error")</f>
        <v>SD</v>
      </c>
      <c r="L1149" s="23" t="str">
        <f ca="1">IFERROR(IF(ISBLANK(VLOOKUP($B1149,INDIRECT(nfl_game_result),MATCH(L$1,INDIRECT(nfl_game_result_header),0),FALSE)),"",VLOOKUP($B1149,INDIRECT(nfl_game_result),MATCH(L$1,INDIRECT(nfl_game_result_header),0),FALSE)),"error")</f>
        <v/>
      </c>
      <c r="M1149" t="s">
        <v>14</v>
      </c>
      <c r="N1149">
        <v>4.5</v>
      </c>
      <c r="O1149" t="s">
        <v>89</v>
      </c>
      <c r="P1149">
        <v>12</v>
      </c>
      <c r="Q1149" t="s">
        <v>89</v>
      </c>
      <c r="V1149" s="23" t="s">
        <v>416</v>
      </c>
      <c r="W1149">
        <f ca="1">VALUE(LEFT(C1149, 4))</f>
        <v>2014</v>
      </c>
      <c r="X1149">
        <f ca="1">VALUE(MID(C1149,6,FIND("_",C1149,6)-6))</f>
        <v>2</v>
      </c>
      <c r="Y1149" t="str">
        <f ca="1">IF(NOT(OR(ISBLANK(D1149),ISBLANK(E1149),D1149="",E1149="")),D1149-E1149,"")</f>
        <v/>
      </c>
      <c r="Z1149" t="str">
        <f ca="1">IF(OR(NOT(ISNUMBER(D1149)),ISBLANK(D1149),D1149="",ISBLANK(N1149)),"",ABS(D1149-N1149))</f>
        <v/>
      </c>
      <c r="AA1149">
        <f ca="1">IF(OR(ISBLANK(J1149),ISBLANK(O1149),J1149="",O1149=""),"",IF(J1149=O1149,1,0))</f>
        <v>0</v>
      </c>
      <c r="AB1149">
        <f ca="1">IF(OR(ISBLANK(K1149),ISBLANK(Q1149),K1149="",Q1149=""),"",IF(K1149=Q1149,1,0))</f>
        <v>0</v>
      </c>
      <c r="AC1149" s="23" t="str">
        <f t="shared" ca="1" si="17"/>
        <v/>
      </c>
    </row>
    <row r="1150" spans="1:29" x14ac:dyDescent="0.25">
      <c r="A1150" s="23">
        <v>1149</v>
      </c>
      <c r="B1150">
        <v>561</v>
      </c>
      <c r="C1150" t="str">
        <f ca="1">IFERROR(VLOOKUP($B1150,INDIRECT(nfl_game_result),MATCH(C$1,INDIRECT(nfl_game_result_header),0),FALSE),"error")</f>
        <v>2014_02_STL@TBY</v>
      </c>
      <c r="D1150" t="str">
        <f ca="1">IFERROR(IF(ISBLANK(VLOOKUP($B1150,INDIRECT(nfl_game_result),MATCH(D$1,INDIRECT(nfl_game_result_header),0),FALSE)),"",VLOOKUP($B1150,INDIRECT(nfl_game_result),MATCH(D$1,INDIRECT(nfl_game_result_header),0),FALSE)),"error")</f>
        <v/>
      </c>
      <c r="E1150">
        <f ca="1">IFERROR(IF(ISBLANK(VLOOKUP($B1150,INDIRECT(nfl_game_result),MATCH(E$1,INDIRECT(nfl_game_result_header),0),FALSE)),"",VLOOKUP($B1150,INDIRECT(nfl_game_result),MATCH(E$1,INDIRECT(nfl_game_result_header),0),FALSE)),"error")</f>
        <v>-5</v>
      </c>
      <c r="F1150" s="23" t="str">
        <f ca="1">IFERROR(IF(ISBLANK(VLOOKUP($B1150,INDIRECT(nfl_game_result),MATCH(F$1,INDIRECT(nfl_game_result_header),0),FALSE)),"",VLOOKUP($B1150,INDIRECT(nfl_game_result),MATCH(F$1,INDIRECT(nfl_game_result_header),0),FALSE)),"error")</f>
        <v/>
      </c>
      <c r="G1150" s="23" t="str">
        <f ca="1">IFERROR(IF(ISBLANK(VLOOKUP($B1150,INDIRECT(nfl_game_result),MATCH(G$1,INDIRECT(nfl_game_result_header),0),FALSE)),"",VLOOKUP($B1150,INDIRECT(nfl_game_result),MATCH(G$1,INDIRECT(nfl_game_result_header),0),FALSE)),"error")</f>
        <v/>
      </c>
      <c r="H1150">
        <f ca="1">IFERROR(IF(ISBLANK(VLOOKUP($B1150,INDIRECT(nfl_game_result),MATCH(H$1,INDIRECT(nfl_game_result_header),0),FALSE)),"",VLOOKUP($B1150,INDIRECT(nfl_game_result),MATCH(H$1,INDIRECT(nfl_game_result_header),0),FALSE)),"error")</f>
        <v>17</v>
      </c>
      <c r="I1150">
        <f ca="1">IFERROR(IF(ISBLANK(VLOOKUP($B1150,INDIRECT(nfl_game_result),MATCH(I$1,INDIRECT(nfl_game_result_header),0),FALSE)),"",VLOOKUP($B1150,INDIRECT(nfl_game_result),MATCH(I$1,INDIRECT(nfl_game_result_header),0),FALSE)),"error")</f>
        <v>19</v>
      </c>
      <c r="J1150" t="str">
        <f ca="1">IFERROR(IF(ISBLANK(VLOOKUP($B1150,INDIRECT(nfl_game_result),MATCH(J$1,INDIRECT(nfl_game_result_header),0),FALSE)),"",VLOOKUP($B1150,INDIRECT(nfl_game_result),MATCH(J$1,INDIRECT(nfl_game_result_header),0),FALSE)),"error")</f>
        <v>STL</v>
      </c>
      <c r="K1150" t="str">
        <f ca="1">IFERROR(IF(ISBLANK(VLOOKUP($B1150,INDIRECT(nfl_game_result),MATCH(K$1,INDIRECT(nfl_game_result_header),0),FALSE)),"",VLOOKUP($B1150,INDIRECT(nfl_game_result),MATCH(K$1,INDIRECT(nfl_game_result_header),0),FALSE)),"error")</f>
        <v>STL</v>
      </c>
      <c r="L1150" s="23" t="str">
        <f ca="1">IFERROR(IF(ISBLANK(VLOOKUP($B1150,INDIRECT(nfl_game_result),MATCH(L$1,INDIRECT(nfl_game_result_header),0),FALSE)),"",VLOOKUP($B1150,INDIRECT(nfl_game_result),MATCH(L$1,INDIRECT(nfl_game_result_header),0),FALSE)),"error")</f>
        <v/>
      </c>
      <c r="M1150" t="s">
        <v>14</v>
      </c>
      <c r="N1150">
        <v>-4.5</v>
      </c>
      <c r="O1150" t="s">
        <v>91</v>
      </c>
      <c r="P1150">
        <v>1</v>
      </c>
      <c r="Q1150" t="s">
        <v>334</v>
      </c>
      <c r="V1150" s="23" t="s">
        <v>416</v>
      </c>
      <c r="W1150">
        <f ca="1">VALUE(LEFT(C1150, 4))</f>
        <v>2014</v>
      </c>
      <c r="X1150">
        <f ca="1">VALUE(MID(C1150,6,FIND("_",C1150,6)-6))</f>
        <v>2</v>
      </c>
      <c r="Y1150" t="str">
        <f ca="1">IF(NOT(OR(ISBLANK(D1150),ISBLANK(E1150),D1150="",E1150="")),D1150-E1150,"")</f>
        <v/>
      </c>
      <c r="Z1150" t="str">
        <f ca="1">IF(OR(NOT(ISNUMBER(D1150)),ISBLANK(D1150),D1150="",ISBLANK(N1150)),"",ABS(D1150-N1150))</f>
        <v/>
      </c>
      <c r="AA1150">
        <f ca="1">IF(OR(ISBLANK(J1150),ISBLANK(O1150),J1150="",O1150=""),"",IF(J1150=O1150,1,0))</f>
        <v>1</v>
      </c>
      <c r="AB1150">
        <f ca="1">IF(OR(ISBLANK(K1150),ISBLANK(Q1150),K1150="",Q1150=""),"",IF(K1150=Q1150,1,0))</f>
        <v>0</v>
      </c>
      <c r="AC1150" s="23" t="str">
        <f t="shared" ca="1" si="17"/>
        <v/>
      </c>
    </row>
    <row r="1151" spans="1:29" x14ac:dyDescent="0.25">
      <c r="A1151" s="23">
        <v>1150</v>
      </c>
      <c r="B1151">
        <v>562</v>
      </c>
      <c r="C1151" t="str">
        <f ca="1">IFERROR(VLOOKUP($B1151,INDIRECT(nfl_game_result),MATCH(C$1,INDIRECT(nfl_game_result_header),0),FALSE),"error")</f>
        <v>2014_02_KCY@DEN</v>
      </c>
      <c r="D1151" t="str">
        <f ca="1">IFERROR(IF(ISBLANK(VLOOKUP($B1151,INDIRECT(nfl_game_result),MATCH(D$1,INDIRECT(nfl_game_result_header),0),FALSE)),"",VLOOKUP($B1151,INDIRECT(nfl_game_result),MATCH(D$1,INDIRECT(nfl_game_result_header),0),FALSE)),"error")</f>
        <v/>
      </c>
      <c r="E1151">
        <f ca="1">IFERROR(IF(ISBLANK(VLOOKUP($B1151,INDIRECT(nfl_game_result),MATCH(E$1,INDIRECT(nfl_game_result_header),0),FALSE)),"",VLOOKUP($B1151,INDIRECT(nfl_game_result),MATCH(E$1,INDIRECT(nfl_game_result_header),0),FALSE)),"error")</f>
        <v>-13</v>
      </c>
      <c r="F1151" s="23" t="str">
        <f ca="1">IFERROR(IF(ISBLANK(VLOOKUP($B1151,INDIRECT(nfl_game_result),MATCH(F$1,INDIRECT(nfl_game_result_header),0),FALSE)),"",VLOOKUP($B1151,INDIRECT(nfl_game_result),MATCH(F$1,INDIRECT(nfl_game_result_header),0),FALSE)),"error")</f>
        <v/>
      </c>
      <c r="G1151" s="23" t="str">
        <f ca="1">IFERROR(IF(ISBLANK(VLOOKUP($B1151,INDIRECT(nfl_game_result),MATCH(G$1,INDIRECT(nfl_game_result_header),0),FALSE)),"",VLOOKUP($B1151,INDIRECT(nfl_game_result),MATCH(G$1,INDIRECT(nfl_game_result_header),0),FALSE)),"error")</f>
        <v/>
      </c>
      <c r="H1151">
        <f ca="1">IFERROR(IF(ISBLANK(VLOOKUP($B1151,INDIRECT(nfl_game_result),MATCH(H$1,INDIRECT(nfl_game_result_header),0),FALSE)),"",VLOOKUP($B1151,INDIRECT(nfl_game_result),MATCH(H$1,INDIRECT(nfl_game_result_header),0),FALSE)),"error")</f>
        <v>24</v>
      </c>
      <c r="I1151">
        <f ca="1">IFERROR(IF(ISBLANK(VLOOKUP($B1151,INDIRECT(nfl_game_result),MATCH(I$1,INDIRECT(nfl_game_result_header),0),FALSE)),"",VLOOKUP($B1151,INDIRECT(nfl_game_result),MATCH(I$1,INDIRECT(nfl_game_result_header),0),FALSE)),"error")</f>
        <v>17</v>
      </c>
      <c r="J1151" t="str">
        <f ca="1">IFERROR(IF(ISBLANK(VLOOKUP($B1151,INDIRECT(nfl_game_result),MATCH(J$1,INDIRECT(nfl_game_result_header),0),FALSE)),"",VLOOKUP($B1151,INDIRECT(nfl_game_result),MATCH(J$1,INDIRECT(nfl_game_result_header),0),FALSE)),"error")</f>
        <v>KCY</v>
      </c>
      <c r="K1151" t="str">
        <f ca="1">IFERROR(IF(ISBLANK(VLOOKUP($B1151,INDIRECT(nfl_game_result),MATCH(K$1,INDIRECT(nfl_game_result_header),0),FALSE)),"",VLOOKUP($B1151,INDIRECT(nfl_game_result),MATCH(K$1,INDIRECT(nfl_game_result_header),0),FALSE)),"error")</f>
        <v>DEN</v>
      </c>
      <c r="L1151" s="23" t="str">
        <f ca="1">IFERROR(IF(ISBLANK(VLOOKUP($B1151,INDIRECT(nfl_game_result),MATCH(L$1,INDIRECT(nfl_game_result_header),0),FALSE)),"",VLOOKUP($B1151,INDIRECT(nfl_game_result),MATCH(L$1,INDIRECT(nfl_game_result_header),0),FALSE)),"error")</f>
        <v/>
      </c>
      <c r="M1151" t="s">
        <v>14</v>
      </c>
      <c r="N1151">
        <v>-9</v>
      </c>
      <c r="O1151" t="s">
        <v>72</v>
      </c>
      <c r="P1151">
        <v>2</v>
      </c>
      <c r="Q1151" t="s">
        <v>72</v>
      </c>
      <c r="V1151" s="23" t="s">
        <v>416</v>
      </c>
      <c r="W1151">
        <f ca="1">VALUE(LEFT(C1151, 4))</f>
        <v>2014</v>
      </c>
      <c r="X1151">
        <f ca="1">VALUE(MID(C1151,6,FIND("_",C1151,6)-6))</f>
        <v>2</v>
      </c>
      <c r="Y1151" t="str">
        <f ca="1">IF(NOT(OR(ISBLANK(D1151),ISBLANK(E1151),D1151="",E1151="")),D1151-E1151,"")</f>
        <v/>
      </c>
      <c r="Z1151" t="str">
        <f ca="1">IF(OR(NOT(ISNUMBER(D1151)),ISBLANK(D1151),D1151="",ISBLANK(N1151)),"",ABS(D1151-N1151))</f>
        <v/>
      </c>
      <c r="AA1151">
        <f ca="1">IF(OR(ISBLANK(J1151),ISBLANK(O1151),J1151="",O1151=""),"",IF(J1151=O1151,1,0))</f>
        <v>0</v>
      </c>
      <c r="AB1151">
        <f ca="1">IF(OR(ISBLANK(K1151),ISBLANK(Q1151),K1151="",Q1151=""),"",IF(K1151=Q1151,1,0))</f>
        <v>1</v>
      </c>
      <c r="AC1151" s="23" t="str">
        <f t="shared" ca="1" si="17"/>
        <v/>
      </c>
    </row>
    <row r="1152" spans="1:29" x14ac:dyDescent="0.25">
      <c r="A1152" s="23">
        <v>1151</v>
      </c>
      <c r="B1152">
        <v>563</v>
      </c>
      <c r="C1152" t="str">
        <f ca="1">IFERROR(VLOOKUP($B1152,INDIRECT(nfl_game_result),MATCH(C$1,INDIRECT(nfl_game_result_header),0),FALSE),"error")</f>
        <v>2014_02_NYJ@GBY</v>
      </c>
      <c r="D1152" t="str">
        <f ca="1">IFERROR(IF(ISBLANK(VLOOKUP($B1152,INDIRECT(nfl_game_result),MATCH(D$1,INDIRECT(nfl_game_result_header),0),FALSE)),"",VLOOKUP($B1152,INDIRECT(nfl_game_result),MATCH(D$1,INDIRECT(nfl_game_result_header),0),FALSE)),"error")</f>
        <v/>
      </c>
      <c r="E1152">
        <f ca="1">IFERROR(IF(ISBLANK(VLOOKUP($B1152,INDIRECT(nfl_game_result),MATCH(E$1,INDIRECT(nfl_game_result_header),0),FALSE)),"",VLOOKUP($B1152,INDIRECT(nfl_game_result),MATCH(E$1,INDIRECT(nfl_game_result_header),0),FALSE)),"error")</f>
        <v>-8</v>
      </c>
      <c r="F1152" s="23" t="str">
        <f ca="1">IFERROR(IF(ISBLANK(VLOOKUP($B1152,INDIRECT(nfl_game_result),MATCH(F$1,INDIRECT(nfl_game_result_header),0),FALSE)),"",VLOOKUP($B1152,INDIRECT(nfl_game_result),MATCH(F$1,INDIRECT(nfl_game_result_header),0),FALSE)),"error")</f>
        <v/>
      </c>
      <c r="G1152" s="23" t="str">
        <f ca="1">IFERROR(IF(ISBLANK(VLOOKUP($B1152,INDIRECT(nfl_game_result),MATCH(G$1,INDIRECT(nfl_game_result_header),0),FALSE)),"",VLOOKUP($B1152,INDIRECT(nfl_game_result),MATCH(G$1,INDIRECT(nfl_game_result_header),0),FALSE)),"error")</f>
        <v/>
      </c>
      <c r="H1152">
        <f ca="1">IFERROR(IF(ISBLANK(VLOOKUP($B1152,INDIRECT(nfl_game_result),MATCH(H$1,INDIRECT(nfl_game_result_header),0),FALSE)),"",VLOOKUP($B1152,INDIRECT(nfl_game_result),MATCH(H$1,INDIRECT(nfl_game_result_header),0),FALSE)),"error")</f>
        <v>31</v>
      </c>
      <c r="I1152">
        <f ca="1">IFERROR(IF(ISBLANK(VLOOKUP($B1152,INDIRECT(nfl_game_result),MATCH(I$1,INDIRECT(nfl_game_result_header),0),FALSE)),"",VLOOKUP($B1152,INDIRECT(nfl_game_result),MATCH(I$1,INDIRECT(nfl_game_result_header),0),FALSE)),"error")</f>
        <v>24</v>
      </c>
      <c r="J1152" t="str">
        <f ca="1">IFERROR(IF(ISBLANK(VLOOKUP($B1152,INDIRECT(nfl_game_result),MATCH(J$1,INDIRECT(nfl_game_result_header),0),FALSE)),"",VLOOKUP($B1152,INDIRECT(nfl_game_result),MATCH(J$1,INDIRECT(nfl_game_result_header),0),FALSE)),"error")</f>
        <v>NYJ</v>
      </c>
      <c r="K1152" t="str">
        <f ca="1">IFERROR(IF(ISBLANK(VLOOKUP($B1152,INDIRECT(nfl_game_result),MATCH(K$1,INDIRECT(nfl_game_result_header),0),FALSE)),"",VLOOKUP($B1152,INDIRECT(nfl_game_result),MATCH(K$1,INDIRECT(nfl_game_result_header),0),FALSE)),"error")</f>
        <v>GBY</v>
      </c>
      <c r="L1152" s="23" t="str">
        <f ca="1">IFERROR(IF(ISBLANK(VLOOKUP($B1152,INDIRECT(nfl_game_result),MATCH(L$1,INDIRECT(nfl_game_result_header),0),FALSE)),"",VLOOKUP($B1152,INDIRECT(nfl_game_result),MATCH(L$1,INDIRECT(nfl_game_result_header),0),FALSE)),"error")</f>
        <v/>
      </c>
      <c r="M1152" t="s">
        <v>14</v>
      </c>
      <c r="N1152">
        <v>-8</v>
      </c>
      <c r="O1152" t="s">
        <v>84</v>
      </c>
      <c r="P1152">
        <v>8</v>
      </c>
      <c r="Q1152" t="s">
        <v>330</v>
      </c>
      <c r="V1152" s="23" t="s">
        <v>416</v>
      </c>
      <c r="W1152">
        <f ca="1">VALUE(LEFT(C1152, 4))</f>
        <v>2014</v>
      </c>
      <c r="X1152">
        <f ca="1">VALUE(MID(C1152,6,FIND("_",C1152,6)-6))</f>
        <v>2</v>
      </c>
      <c r="Y1152" t="str">
        <f ca="1">IF(NOT(OR(ISBLANK(D1152),ISBLANK(E1152),D1152="",E1152="")),D1152-E1152,"")</f>
        <v/>
      </c>
      <c r="Z1152" t="str">
        <f ca="1">IF(OR(NOT(ISNUMBER(D1152)),ISBLANK(D1152),D1152="",ISBLANK(N1152)),"",ABS(D1152-N1152))</f>
        <v/>
      </c>
      <c r="AA1152">
        <f ca="1">IF(OR(ISBLANK(J1152),ISBLANK(O1152),J1152="",O1152=""),"",IF(J1152=O1152,1,0))</f>
        <v>1</v>
      </c>
      <c r="AB1152">
        <f ca="1">IF(OR(ISBLANK(K1152),ISBLANK(Q1152),K1152="",Q1152=""),"",IF(K1152=Q1152,1,0))</f>
        <v>1</v>
      </c>
      <c r="AC1152" s="23" t="str">
        <f t="shared" ca="1" si="17"/>
        <v/>
      </c>
    </row>
    <row r="1153" spans="1:29" x14ac:dyDescent="0.25">
      <c r="A1153" s="23">
        <v>1152</v>
      </c>
      <c r="B1153">
        <v>564</v>
      </c>
      <c r="C1153" t="str">
        <f ca="1">IFERROR(VLOOKUP($B1153,INDIRECT(nfl_game_result),MATCH(C$1,INDIRECT(nfl_game_result_header),0),FALSE),"error")</f>
        <v>2014_02_HOU@OAK</v>
      </c>
      <c r="D1153" t="str">
        <f ca="1">IFERROR(IF(ISBLANK(VLOOKUP($B1153,INDIRECT(nfl_game_result),MATCH(D$1,INDIRECT(nfl_game_result_header),0),FALSE)),"",VLOOKUP($B1153,INDIRECT(nfl_game_result),MATCH(D$1,INDIRECT(nfl_game_result_header),0),FALSE)),"error")</f>
        <v/>
      </c>
      <c r="E1153">
        <f ca="1">IFERROR(IF(ISBLANK(VLOOKUP($B1153,INDIRECT(nfl_game_result),MATCH(E$1,INDIRECT(nfl_game_result_header),0),FALSE)),"",VLOOKUP($B1153,INDIRECT(nfl_game_result),MATCH(E$1,INDIRECT(nfl_game_result_header),0),FALSE)),"error")</f>
        <v>3</v>
      </c>
      <c r="F1153" s="23" t="str">
        <f ca="1">IFERROR(IF(ISBLANK(VLOOKUP($B1153,INDIRECT(nfl_game_result),MATCH(F$1,INDIRECT(nfl_game_result_header),0),FALSE)),"",VLOOKUP($B1153,INDIRECT(nfl_game_result),MATCH(F$1,INDIRECT(nfl_game_result_header),0),FALSE)),"error")</f>
        <v/>
      </c>
      <c r="G1153" s="23" t="str">
        <f ca="1">IFERROR(IF(ISBLANK(VLOOKUP($B1153,INDIRECT(nfl_game_result),MATCH(G$1,INDIRECT(nfl_game_result_header),0),FALSE)),"",VLOOKUP($B1153,INDIRECT(nfl_game_result),MATCH(G$1,INDIRECT(nfl_game_result_header),0),FALSE)),"error")</f>
        <v/>
      </c>
      <c r="H1153">
        <f ca="1">IFERROR(IF(ISBLANK(VLOOKUP($B1153,INDIRECT(nfl_game_result),MATCH(H$1,INDIRECT(nfl_game_result_header),0),FALSE)),"",VLOOKUP($B1153,INDIRECT(nfl_game_result),MATCH(H$1,INDIRECT(nfl_game_result_header),0),FALSE)),"error")</f>
        <v>14</v>
      </c>
      <c r="I1153">
        <f ca="1">IFERROR(IF(ISBLANK(VLOOKUP($B1153,INDIRECT(nfl_game_result),MATCH(I$1,INDIRECT(nfl_game_result_header),0),FALSE)),"",VLOOKUP($B1153,INDIRECT(nfl_game_result),MATCH(I$1,INDIRECT(nfl_game_result_header),0),FALSE)),"error")</f>
        <v>30</v>
      </c>
      <c r="J1153" t="str">
        <f ca="1">IFERROR(IF(ISBLANK(VLOOKUP($B1153,INDIRECT(nfl_game_result),MATCH(J$1,INDIRECT(nfl_game_result_header),0),FALSE)),"",VLOOKUP($B1153,INDIRECT(nfl_game_result),MATCH(J$1,INDIRECT(nfl_game_result_header),0),FALSE)),"error")</f>
        <v>HOU</v>
      </c>
      <c r="K1153" t="str">
        <f ca="1">IFERROR(IF(ISBLANK(VLOOKUP($B1153,INDIRECT(nfl_game_result),MATCH(K$1,INDIRECT(nfl_game_result_header),0),FALSE)),"",VLOOKUP($B1153,INDIRECT(nfl_game_result),MATCH(K$1,INDIRECT(nfl_game_result_header),0),FALSE)),"error")</f>
        <v>HOU</v>
      </c>
      <c r="L1153" s="23" t="str">
        <f ca="1">IFERROR(IF(ISBLANK(VLOOKUP($B1153,INDIRECT(nfl_game_result),MATCH(L$1,INDIRECT(nfl_game_result_header),0),FALSE)),"",VLOOKUP($B1153,INDIRECT(nfl_game_result),MATCH(L$1,INDIRECT(nfl_game_result_header),0),FALSE)),"error")</f>
        <v/>
      </c>
      <c r="M1153" t="s">
        <v>14</v>
      </c>
      <c r="N1153">
        <v>2.5</v>
      </c>
      <c r="O1153" t="s">
        <v>75</v>
      </c>
      <c r="P1153">
        <v>5</v>
      </c>
      <c r="Q1153" t="s">
        <v>75</v>
      </c>
      <c r="V1153" s="23" t="s">
        <v>416</v>
      </c>
      <c r="W1153">
        <f ca="1">VALUE(LEFT(C1153, 4))</f>
        <v>2014</v>
      </c>
      <c r="X1153">
        <f ca="1">VALUE(MID(C1153,6,FIND("_",C1153,6)-6))</f>
        <v>2</v>
      </c>
      <c r="Y1153" t="str">
        <f ca="1">IF(NOT(OR(ISBLANK(D1153),ISBLANK(E1153),D1153="",E1153="")),D1153-E1153,"")</f>
        <v/>
      </c>
      <c r="Z1153" t="str">
        <f ca="1">IF(OR(NOT(ISNUMBER(D1153)),ISBLANK(D1153),D1153="",ISBLANK(N1153)),"",ABS(D1153-N1153))</f>
        <v/>
      </c>
      <c r="AA1153">
        <f ca="1">IF(OR(ISBLANK(J1153),ISBLANK(O1153),J1153="",O1153=""),"",IF(J1153=O1153,1,0))</f>
        <v>1</v>
      </c>
      <c r="AB1153">
        <f ca="1">IF(OR(ISBLANK(K1153),ISBLANK(Q1153),K1153="",Q1153=""),"",IF(K1153=Q1153,1,0))</f>
        <v>1</v>
      </c>
      <c r="AC1153" s="23" t="str">
        <f t="shared" ca="1" si="17"/>
        <v/>
      </c>
    </row>
    <row r="1154" spans="1:29" x14ac:dyDescent="0.25">
      <c r="A1154" s="23">
        <v>1153</v>
      </c>
      <c r="B1154">
        <v>565</v>
      </c>
      <c r="C1154" t="str">
        <f ca="1">IFERROR(VLOOKUP($B1154,INDIRECT(nfl_game_result),MATCH(C$1,INDIRECT(nfl_game_result_header),0),FALSE),"error")</f>
        <v>2014_02_CHI@SFO</v>
      </c>
      <c r="D1154" t="str">
        <f ca="1">IFERROR(IF(ISBLANK(VLOOKUP($B1154,INDIRECT(nfl_game_result),MATCH(D$1,INDIRECT(nfl_game_result_header),0),FALSE)),"",VLOOKUP($B1154,INDIRECT(nfl_game_result),MATCH(D$1,INDIRECT(nfl_game_result_header),0),FALSE)),"error")</f>
        <v/>
      </c>
      <c r="E1154">
        <f ca="1">IFERROR(IF(ISBLANK(VLOOKUP($B1154,INDIRECT(nfl_game_result),MATCH(E$1,INDIRECT(nfl_game_result_header),0),FALSE)),"",VLOOKUP($B1154,INDIRECT(nfl_game_result),MATCH(E$1,INDIRECT(nfl_game_result_header),0),FALSE)),"error")</f>
        <v>-7</v>
      </c>
      <c r="F1154" s="23" t="str">
        <f ca="1">IFERROR(IF(ISBLANK(VLOOKUP($B1154,INDIRECT(nfl_game_result),MATCH(F$1,INDIRECT(nfl_game_result_header),0),FALSE)),"",VLOOKUP($B1154,INDIRECT(nfl_game_result),MATCH(F$1,INDIRECT(nfl_game_result_header),0),FALSE)),"error")</f>
        <v/>
      </c>
      <c r="G1154" s="23" t="str">
        <f ca="1">IFERROR(IF(ISBLANK(VLOOKUP($B1154,INDIRECT(nfl_game_result),MATCH(G$1,INDIRECT(nfl_game_result_header),0),FALSE)),"",VLOOKUP($B1154,INDIRECT(nfl_game_result),MATCH(G$1,INDIRECT(nfl_game_result_header),0),FALSE)),"error")</f>
        <v/>
      </c>
      <c r="H1154">
        <f ca="1">IFERROR(IF(ISBLANK(VLOOKUP($B1154,INDIRECT(nfl_game_result),MATCH(H$1,INDIRECT(nfl_game_result_header),0),FALSE)),"",VLOOKUP($B1154,INDIRECT(nfl_game_result),MATCH(H$1,INDIRECT(nfl_game_result_header),0),FALSE)),"error")</f>
        <v>20</v>
      </c>
      <c r="I1154">
        <f ca="1">IFERROR(IF(ISBLANK(VLOOKUP($B1154,INDIRECT(nfl_game_result),MATCH(I$1,INDIRECT(nfl_game_result_header),0),FALSE)),"",VLOOKUP($B1154,INDIRECT(nfl_game_result),MATCH(I$1,INDIRECT(nfl_game_result_header),0),FALSE)),"error")</f>
        <v>28</v>
      </c>
      <c r="J1154" t="str">
        <f ca="1">IFERROR(IF(ISBLANK(VLOOKUP($B1154,INDIRECT(nfl_game_result),MATCH(J$1,INDIRECT(nfl_game_result_header),0),FALSE)),"",VLOOKUP($B1154,INDIRECT(nfl_game_result),MATCH(J$1,INDIRECT(nfl_game_result_header),0),FALSE)),"error")</f>
        <v>CHI</v>
      </c>
      <c r="K1154" t="str">
        <f ca="1">IFERROR(IF(ISBLANK(VLOOKUP($B1154,INDIRECT(nfl_game_result),MATCH(K$1,INDIRECT(nfl_game_result_header),0),FALSE)),"",VLOOKUP($B1154,INDIRECT(nfl_game_result),MATCH(K$1,INDIRECT(nfl_game_result_header),0),FALSE)),"error")</f>
        <v>CHI</v>
      </c>
      <c r="L1154" s="23" t="str">
        <f ca="1">IFERROR(IF(ISBLANK(VLOOKUP($B1154,INDIRECT(nfl_game_result),MATCH(L$1,INDIRECT(nfl_game_result_header),0),FALSE)),"",VLOOKUP($B1154,INDIRECT(nfl_game_result),MATCH(L$1,INDIRECT(nfl_game_result_header),0),FALSE)),"error")</f>
        <v/>
      </c>
      <c r="M1154" t="s">
        <v>14</v>
      </c>
      <c r="N1154">
        <v>-5.5</v>
      </c>
      <c r="O1154" t="s">
        <v>333</v>
      </c>
      <c r="P1154">
        <v>9</v>
      </c>
      <c r="Q1154" t="s">
        <v>333</v>
      </c>
      <c r="V1154" s="23" t="s">
        <v>416</v>
      </c>
      <c r="W1154">
        <f ca="1">VALUE(LEFT(C1154, 4))</f>
        <v>2014</v>
      </c>
      <c r="X1154">
        <f ca="1">VALUE(MID(C1154,6,FIND("_",C1154,6)-6))</f>
        <v>2</v>
      </c>
      <c r="Y1154" t="str">
        <f ca="1">IF(NOT(OR(ISBLANK(D1154),ISBLANK(E1154),D1154="",E1154="")),D1154-E1154,"")</f>
        <v/>
      </c>
      <c r="Z1154" t="str">
        <f ca="1">IF(OR(NOT(ISNUMBER(D1154)),ISBLANK(D1154),D1154="",ISBLANK(N1154)),"",ABS(D1154-N1154))</f>
        <v/>
      </c>
      <c r="AA1154">
        <f ca="1">IF(OR(ISBLANK(J1154),ISBLANK(O1154),J1154="",O1154=""),"",IF(J1154=O1154,1,0))</f>
        <v>0</v>
      </c>
      <c r="AB1154">
        <f ca="1">IF(OR(ISBLANK(K1154),ISBLANK(Q1154),K1154="",Q1154=""),"",IF(K1154=Q1154,1,0))</f>
        <v>0</v>
      </c>
      <c r="AC1154" s="23" t="str">
        <f t="shared" ca="1" si="17"/>
        <v/>
      </c>
    </row>
    <row r="1155" spans="1:29" x14ac:dyDescent="0.25">
      <c r="A1155" s="23">
        <v>1154</v>
      </c>
      <c r="B1155">
        <v>566</v>
      </c>
      <c r="C1155" t="str">
        <f ca="1">IFERROR(VLOOKUP($B1155,INDIRECT(nfl_game_result),MATCH(C$1,INDIRECT(nfl_game_result_header),0),FALSE),"error")</f>
        <v>2014_02_PHI@IND</v>
      </c>
      <c r="D1155" t="str">
        <f ca="1">IFERROR(IF(ISBLANK(VLOOKUP($B1155,INDIRECT(nfl_game_result),MATCH(D$1,INDIRECT(nfl_game_result_header),0),FALSE)),"",VLOOKUP($B1155,INDIRECT(nfl_game_result),MATCH(D$1,INDIRECT(nfl_game_result_header),0),FALSE)),"error")</f>
        <v/>
      </c>
      <c r="E1155">
        <f ca="1">IFERROR(IF(ISBLANK(VLOOKUP($B1155,INDIRECT(nfl_game_result),MATCH(E$1,INDIRECT(nfl_game_result_header),0),FALSE)),"",VLOOKUP($B1155,INDIRECT(nfl_game_result),MATCH(E$1,INDIRECT(nfl_game_result_header),0),FALSE)),"error")</f>
        <v>-3</v>
      </c>
      <c r="F1155" s="23" t="str">
        <f ca="1">IFERROR(IF(ISBLANK(VLOOKUP($B1155,INDIRECT(nfl_game_result),MATCH(F$1,INDIRECT(nfl_game_result_header),0),FALSE)),"",VLOOKUP($B1155,INDIRECT(nfl_game_result),MATCH(F$1,INDIRECT(nfl_game_result_header),0),FALSE)),"error")</f>
        <v/>
      </c>
      <c r="G1155" s="23" t="str">
        <f ca="1">IFERROR(IF(ISBLANK(VLOOKUP($B1155,INDIRECT(nfl_game_result),MATCH(G$1,INDIRECT(nfl_game_result_header),0),FALSE)),"",VLOOKUP($B1155,INDIRECT(nfl_game_result),MATCH(G$1,INDIRECT(nfl_game_result_header),0),FALSE)),"error")</f>
        <v/>
      </c>
      <c r="H1155">
        <f ca="1">IFERROR(IF(ISBLANK(VLOOKUP($B1155,INDIRECT(nfl_game_result),MATCH(H$1,INDIRECT(nfl_game_result_header),0),FALSE)),"",VLOOKUP($B1155,INDIRECT(nfl_game_result),MATCH(H$1,INDIRECT(nfl_game_result_header),0),FALSE)),"error")</f>
        <v>27</v>
      </c>
      <c r="I1155">
        <f ca="1">IFERROR(IF(ISBLANK(VLOOKUP($B1155,INDIRECT(nfl_game_result),MATCH(I$1,INDIRECT(nfl_game_result_header),0),FALSE)),"",VLOOKUP($B1155,INDIRECT(nfl_game_result),MATCH(I$1,INDIRECT(nfl_game_result_header),0),FALSE)),"error")</f>
        <v>30</v>
      </c>
      <c r="J1155" t="str">
        <f ca="1">IFERROR(IF(ISBLANK(VLOOKUP($B1155,INDIRECT(nfl_game_result),MATCH(J$1,INDIRECT(nfl_game_result_header),0),FALSE)),"",VLOOKUP($B1155,INDIRECT(nfl_game_result),MATCH(J$1,INDIRECT(nfl_game_result_header),0),FALSE)),"error")</f>
        <v>PHI</v>
      </c>
      <c r="K1155" t="str">
        <f ca="1">IFERROR(IF(ISBLANK(VLOOKUP($B1155,INDIRECT(nfl_game_result),MATCH(K$1,INDIRECT(nfl_game_result_header),0),FALSE)),"",VLOOKUP($B1155,INDIRECT(nfl_game_result),MATCH(K$1,INDIRECT(nfl_game_result_header),0),FALSE)),"error")</f>
        <v>PHI</v>
      </c>
      <c r="L1155" s="23" t="str">
        <f ca="1">IFERROR(IF(ISBLANK(VLOOKUP($B1155,INDIRECT(nfl_game_result),MATCH(L$1,INDIRECT(nfl_game_result_header),0),FALSE)),"",VLOOKUP($B1155,INDIRECT(nfl_game_result),MATCH(L$1,INDIRECT(nfl_game_result_header),0),FALSE)),"error")</f>
        <v/>
      </c>
      <c r="M1155" t="s">
        <v>14</v>
      </c>
      <c r="N1155">
        <v>-2</v>
      </c>
      <c r="O1155" t="s">
        <v>86</v>
      </c>
      <c r="P1155">
        <v>14</v>
      </c>
      <c r="Q1155" t="s">
        <v>76</v>
      </c>
      <c r="V1155" s="23" t="s">
        <v>416</v>
      </c>
      <c r="W1155">
        <f ca="1">VALUE(LEFT(C1155, 4))</f>
        <v>2014</v>
      </c>
      <c r="X1155">
        <f ca="1">VALUE(MID(C1155,6,FIND("_",C1155,6)-6))</f>
        <v>2</v>
      </c>
      <c r="Y1155" t="str">
        <f ca="1">IF(NOT(OR(ISBLANK(D1155),ISBLANK(E1155),D1155="",E1155="")),D1155-E1155,"")</f>
        <v/>
      </c>
      <c r="Z1155" t="str">
        <f ca="1">IF(OR(NOT(ISNUMBER(D1155)),ISBLANK(D1155),D1155="",ISBLANK(N1155)),"",ABS(D1155-N1155))</f>
        <v/>
      </c>
      <c r="AA1155">
        <f ca="1">IF(OR(ISBLANK(J1155),ISBLANK(O1155),J1155="",O1155=""),"",IF(J1155=O1155,1,0))</f>
        <v>1</v>
      </c>
      <c r="AB1155">
        <f ca="1">IF(OR(ISBLANK(K1155),ISBLANK(Q1155),K1155="",Q1155=""),"",IF(K1155=Q1155,1,0))</f>
        <v>0</v>
      </c>
      <c r="AC1155" s="23" t="str">
        <f t="shared" ca="1" si="17"/>
        <v/>
      </c>
    </row>
    <row r="1156" spans="1:29" x14ac:dyDescent="0.25">
      <c r="A1156" s="23">
        <v>1155</v>
      </c>
      <c r="B1156">
        <v>567</v>
      </c>
      <c r="C1156" t="str">
        <f ca="1">IFERROR(VLOOKUP($B1156,INDIRECT(nfl_game_result),MATCH(C$1,INDIRECT(nfl_game_result_header),0),FALSE),"error")</f>
        <v>2014_03_TBY@ATL</v>
      </c>
      <c r="D1156" t="str">
        <f ca="1">IFERROR(IF(ISBLANK(VLOOKUP($B1156,INDIRECT(nfl_game_result),MATCH(D$1,INDIRECT(nfl_game_result_header),0),FALSE)),"",VLOOKUP($B1156,INDIRECT(nfl_game_result),MATCH(D$1,INDIRECT(nfl_game_result_header),0),FALSE)),"error")</f>
        <v/>
      </c>
      <c r="E1156">
        <f ca="1">IFERROR(IF(ISBLANK(VLOOKUP($B1156,INDIRECT(nfl_game_result),MATCH(E$1,INDIRECT(nfl_game_result_header),0),FALSE)),"",VLOOKUP($B1156,INDIRECT(nfl_game_result),MATCH(E$1,INDIRECT(nfl_game_result_header),0),FALSE)),"error")</f>
        <v>-6.5</v>
      </c>
      <c r="F1156" s="23" t="str">
        <f ca="1">IFERROR(IF(ISBLANK(VLOOKUP($B1156,INDIRECT(nfl_game_result),MATCH(F$1,INDIRECT(nfl_game_result_header),0),FALSE)),"",VLOOKUP($B1156,INDIRECT(nfl_game_result),MATCH(F$1,INDIRECT(nfl_game_result_header),0),FALSE)),"error")</f>
        <v/>
      </c>
      <c r="G1156" s="23" t="str">
        <f ca="1">IFERROR(IF(ISBLANK(VLOOKUP($B1156,INDIRECT(nfl_game_result),MATCH(G$1,INDIRECT(nfl_game_result_header),0),FALSE)),"",VLOOKUP($B1156,INDIRECT(nfl_game_result),MATCH(G$1,INDIRECT(nfl_game_result_header),0),FALSE)),"error")</f>
        <v/>
      </c>
      <c r="H1156">
        <f ca="1">IFERROR(IF(ISBLANK(VLOOKUP($B1156,INDIRECT(nfl_game_result),MATCH(H$1,INDIRECT(nfl_game_result_header),0),FALSE)),"",VLOOKUP($B1156,INDIRECT(nfl_game_result),MATCH(H$1,INDIRECT(nfl_game_result_header),0),FALSE)),"error")</f>
        <v>56</v>
      </c>
      <c r="I1156">
        <f ca="1">IFERROR(IF(ISBLANK(VLOOKUP($B1156,INDIRECT(nfl_game_result),MATCH(I$1,INDIRECT(nfl_game_result_header),0),FALSE)),"",VLOOKUP($B1156,INDIRECT(nfl_game_result),MATCH(I$1,INDIRECT(nfl_game_result_header),0),FALSE)),"error")</f>
        <v>14</v>
      </c>
      <c r="J1156" t="str">
        <f ca="1">IFERROR(IF(ISBLANK(VLOOKUP($B1156,INDIRECT(nfl_game_result),MATCH(J$1,INDIRECT(nfl_game_result_header),0),FALSE)),"",VLOOKUP($B1156,INDIRECT(nfl_game_result),MATCH(J$1,INDIRECT(nfl_game_result_header),0),FALSE)),"error")</f>
        <v>ATL</v>
      </c>
      <c r="K1156" t="str">
        <f ca="1">IFERROR(IF(ISBLANK(VLOOKUP($B1156,INDIRECT(nfl_game_result),MATCH(K$1,INDIRECT(nfl_game_result_header),0),FALSE)),"",VLOOKUP($B1156,INDIRECT(nfl_game_result),MATCH(K$1,INDIRECT(nfl_game_result_header),0),FALSE)),"error")</f>
        <v>ATL</v>
      </c>
      <c r="L1156" s="23" t="str">
        <f ca="1">IFERROR(IF(ISBLANK(VLOOKUP($B1156,INDIRECT(nfl_game_result),MATCH(L$1,INDIRECT(nfl_game_result_header),0),FALSE)),"",VLOOKUP($B1156,INDIRECT(nfl_game_result),MATCH(L$1,INDIRECT(nfl_game_result_header),0),FALSE)),"error")</f>
        <v/>
      </c>
      <c r="M1156" t="s">
        <v>16</v>
      </c>
      <c r="N1156">
        <v>-8</v>
      </c>
      <c r="O1156" t="s">
        <v>20</v>
      </c>
      <c r="P1156">
        <v>7</v>
      </c>
      <c r="V1156" s="23" t="s">
        <v>416</v>
      </c>
      <c r="W1156">
        <f ca="1">VALUE(LEFT(C1156, 4))</f>
        <v>2014</v>
      </c>
      <c r="X1156">
        <f ca="1">VALUE(MID(C1156,6,FIND("_",C1156,6)-6))</f>
        <v>3</v>
      </c>
      <c r="Y1156" t="str">
        <f ca="1">IF(NOT(OR(ISBLANK(D1156),ISBLANK(E1156),D1156="",E1156="")),D1156-E1156,"")</f>
        <v/>
      </c>
      <c r="Z1156" t="str">
        <f ca="1">IF(OR(NOT(ISNUMBER(D1156)),ISBLANK(D1156),D1156="",ISBLANK(N1156)),"",ABS(D1156-N1156))</f>
        <v/>
      </c>
      <c r="AA1156">
        <f ca="1">IF(OR(ISBLANK(J1156),ISBLANK(O1156),J1156="",O1156=""),"",IF(J1156=O1156,1,0))</f>
        <v>1</v>
      </c>
      <c r="AB1156" t="str">
        <f ca="1">IF(OR(ISBLANK(K1156),ISBLANK(Q1156),K1156="",Q1156=""),"",IF(K1156=Q1156,1,0))</f>
        <v/>
      </c>
      <c r="AC1156" s="23" t="str">
        <f t="shared" ca="1" si="17"/>
        <v/>
      </c>
    </row>
    <row r="1157" spans="1:29" x14ac:dyDescent="0.25">
      <c r="A1157" s="23">
        <v>1156</v>
      </c>
      <c r="B1157">
        <v>568</v>
      </c>
      <c r="C1157" t="str">
        <f ca="1">IFERROR(VLOOKUP($B1157,INDIRECT(nfl_game_result),MATCH(C$1,INDIRECT(nfl_game_result_header),0),FALSE),"error")</f>
        <v>2014_03_SD@BUF</v>
      </c>
      <c r="D1157" t="str">
        <f ca="1">IFERROR(IF(ISBLANK(VLOOKUP($B1157,INDIRECT(nfl_game_result),MATCH(D$1,INDIRECT(nfl_game_result_header),0),FALSE)),"",VLOOKUP($B1157,INDIRECT(nfl_game_result),MATCH(D$1,INDIRECT(nfl_game_result_header),0),FALSE)),"error")</f>
        <v/>
      </c>
      <c r="E1157">
        <f ca="1">IFERROR(IF(ISBLANK(VLOOKUP($B1157,INDIRECT(nfl_game_result),MATCH(E$1,INDIRECT(nfl_game_result_header),0),FALSE)),"",VLOOKUP($B1157,INDIRECT(nfl_game_result),MATCH(E$1,INDIRECT(nfl_game_result_header),0),FALSE)),"error")</f>
        <v>-2</v>
      </c>
      <c r="F1157" s="23" t="str">
        <f ca="1">IFERROR(IF(ISBLANK(VLOOKUP($B1157,INDIRECT(nfl_game_result),MATCH(F$1,INDIRECT(nfl_game_result_header),0),FALSE)),"",VLOOKUP($B1157,INDIRECT(nfl_game_result),MATCH(F$1,INDIRECT(nfl_game_result_header),0),FALSE)),"error")</f>
        <v/>
      </c>
      <c r="G1157" s="23" t="str">
        <f ca="1">IFERROR(IF(ISBLANK(VLOOKUP($B1157,INDIRECT(nfl_game_result),MATCH(G$1,INDIRECT(nfl_game_result_header),0),FALSE)),"",VLOOKUP($B1157,INDIRECT(nfl_game_result),MATCH(G$1,INDIRECT(nfl_game_result_header),0),FALSE)),"error")</f>
        <v/>
      </c>
      <c r="H1157">
        <f ca="1">IFERROR(IF(ISBLANK(VLOOKUP($B1157,INDIRECT(nfl_game_result),MATCH(H$1,INDIRECT(nfl_game_result_header),0),FALSE)),"",VLOOKUP($B1157,INDIRECT(nfl_game_result),MATCH(H$1,INDIRECT(nfl_game_result_header),0),FALSE)),"error")</f>
        <v>10</v>
      </c>
      <c r="I1157">
        <f ca="1">IFERROR(IF(ISBLANK(VLOOKUP($B1157,INDIRECT(nfl_game_result),MATCH(I$1,INDIRECT(nfl_game_result_header),0),FALSE)),"",VLOOKUP($B1157,INDIRECT(nfl_game_result),MATCH(I$1,INDIRECT(nfl_game_result_header),0),FALSE)),"error")</f>
        <v>22</v>
      </c>
      <c r="J1157" t="str">
        <f ca="1">IFERROR(IF(ISBLANK(VLOOKUP($B1157,INDIRECT(nfl_game_result),MATCH(J$1,INDIRECT(nfl_game_result_header),0),FALSE)),"",VLOOKUP($B1157,INDIRECT(nfl_game_result),MATCH(J$1,INDIRECT(nfl_game_result_header),0),FALSE)),"error")</f>
        <v>SD</v>
      </c>
      <c r="K1157" t="str">
        <f ca="1">IFERROR(IF(ISBLANK(VLOOKUP($B1157,INDIRECT(nfl_game_result),MATCH(K$1,INDIRECT(nfl_game_result_header),0),FALSE)),"",VLOOKUP($B1157,INDIRECT(nfl_game_result),MATCH(K$1,INDIRECT(nfl_game_result_header),0),FALSE)),"error")</f>
        <v>SD</v>
      </c>
      <c r="L1157" s="23" t="str">
        <f ca="1">IFERROR(IF(ISBLANK(VLOOKUP($B1157,INDIRECT(nfl_game_result),MATCH(L$1,INDIRECT(nfl_game_result_header),0),FALSE)),"",VLOOKUP($B1157,INDIRECT(nfl_game_result),MATCH(L$1,INDIRECT(nfl_game_result_header),0),FALSE)),"error")</f>
        <v/>
      </c>
      <c r="M1157" t="s">
        <v>16</v>
      </c>
      <c r="N1157">
        <v>1</v>
      </c>
      <c r="O1157" t="s">
        <v>88</v>
      </c>
      <c r="P1157">
        <v>15</v>
      </c>
      <c r="V1157" s="23" t="s">
        <v>416</v>
      </c>
      <c r="W1157">
        <f ca="1">VALUE(LEFT(C1157, 4))</f>
        <v>2014</v>
      </c>
      <c r="X1157">
        <f ca="1">VALUE(MID(C1157,6,FIND("_",C1157,6)-6))</f>
        <v>3</v>
      </c>
      <c r="Y1157" t="str">
        <f ca="1">IF(NOT(OR(ISBLANK(D1157),ISBLANK(E1157),D1157="",E1157="")),D1157-E1157,"")</f>
        <v/>
      </c>
      <c r="Z1157" t="str">
        <f ca="1">IF(OR(NOT(ISNUMBER(D1157)),ISBLANK(D1157),D1157="",ISBLANK(N1157)),"",ABS(D1157-N1157))</f>
        <v/>
      </c>
      <c r="AA1157">
        <f ca="1">IF(OR(ISBLANK(J1157),ISBLANK(O1157),J1157="",O1157=""),"",IF(J1157=O1157,1,0))</f>
        <v>1</v>
      </c>
      <c r="AB1157" t="str">
        <f ca="1">IF(OR(ISBLANK(K1157),ISBLANK(Q1157),K1157="",Q1157=""),"",IF(K1157=Q1157,1,0))</f>
        <v/>
      </c>
      <c r="AC1157" s="23" t="str">
        <f t="shared" ca="1" si="17"/>
        <v/>
      </c>
    </row>
    <row r="1158" spans="1:29" x14ac:dyDescent="0.25">
      <c r="A1158" s="23">
        <v>1157</v>
      </c>
      <c r="B1158">
        <v>569</v>
      </c>
      <c r="C1158" t="str">
        <f ca="1">IFERROR(VLOOKUP($B1158,INDIRECT(nfl_game_result),MATCH(C$1,INDIRECT(nfl_game_result_header),0),FALSE),"error")</f>
        <v>2014_03_TEN@CIN</v>
      </c>
      <c r="D1158" t="str">
        <f ca="1">IFERROR(IF(ISBLANK(VLOOKUP($B1158,INDIRECT(nfl_game_result),MATCH(D$1,INDIRECT(nfl_game_result_header),0),FALSE)),"",VLOOKUP($B1158,INDIRECT(nfl_game_result),MATCH(D$1,INDIRECT(nfl_game_result_header),0),FALSE)),"error")</f>
        <v/>
      </c>
      <c r="E1158">
        <f ca="1">IFERROR(IF(ISBLANK(VLOOKUP($B1158,INDIRECT(nfl_game_result),MATCH(E$1,INDIRECT(nfl_game_result_header),0),FALSE)),"",VLOOKUP($B1158,INDIRECT(nfl_game_result),MATCH(E$1,INDIRECT(nfl_game_result_header),0),FALSE)),"error")</f>
        <v>-7</v>
      </c>
      <c r="F1158" s="23" t="str">
        <f ca="1">IFERROR(IF(ISBLANK(VLOOKUP($B1158,INDIRECT(nfl_game_result),MATCH(F$1,INDIRECT(nfl_game_result_header),0),FALSE)),"",VLOOKUP($B1158,INDIRECT(nfl_game_result),MATCH(F$1,INDIRECT(nfl_game_result_header),0),FALSE)),"error")</f>
        <v/>
      </c>
      <c r="G1158" s="23" t="str">
        <f ca="1">IFERROR(IF(ISBLANK(VLOOKUP($B1158,INDIRECT(nfl_game_result),MATCH(G$1,INDIRECT(nfl_game_result_header),0),FALSE)),"",VLOOKUP($B1158,INDIRECT(nfl_game_result),MATCH(G$1,INDIRECT(nfl_game_result_header),0),FALSE)),"error")</f>
        <v/>
      </c>
      <c r="H1158">
        <f ca="1">IFERROR(IF(ISBLANK(VLOOKUP($B1158,INDIRECT(nfl_game_result),MATCH(H$1,INDIRECT(nfl_game_result_header),0),FALSE)),"",VLOOKUP($B1158,INDIRECT(nfl_game_result),MATCH(H$1,INDIRECT(nfl_game_result_header),0),FALSE)),"error")</f>
        <v>33</v>
      </c>
      <c r="I1158">
        <f ca="1">IFERROR(IF(ISBLANK(VLOOKUP($B1158,INDIRECT(nfl_game_result),MATCH(I$1,INDIRECT(nfl_game_result_header),0),FALSE)),"",VLOOKUP($B1158,INDIRECT(nfl_game_result),MATCH(I$1,INDIRECT(nfl_game_result_header),0),FALSE)),"error")</f>
        <v>7</v>
      </c>
      <c r="J1158" t="str">
        <f ca="1">IFERROR(IF(ISBLANK(VLOOKUP($B1158,INDIRECT(nfl_game_result),MATCH(J$1,INDIRECT(nfl_game_result_header),0),FALSE)),"",VLOOKUP($B1158,INDIRECT(nfl_game_result),MATCH(J$1,INDIRECT(nfl_game_result_header),0),FALSE)),"error")</f>
        <v>CIN</v>
      </c>
      <c r="K1158" t="str">
        <f ca="1">IFERROR(IF(ISBLANK(VLOOKUP($B1158,INDIRECT(nfl_game_result),MATCH(K$1,INDIRECT(nfl_game_result_header),0),FALSE)),"",VLOOKUP($B1158,INDIRECT(nfl_game_result),MATCH(K$1,INDIRECT(nfl_game_result_header),0),FALSE)),"error")</f>
        <v>CIN</v>
      </c>
      <c r="L1158" s="23" t="str">
        <f ca="1">IFERROR(IF(ISBLANK(VLOOKUP($B1158,INDIRECT(nfl_game_result),MATCH(L$1,INDIRECT(nfl_game_result_header),0),FALSE)),"",VLOOKUP($B1158,INDIRECT(nfl_game_result),MATCH(L$1,INDIRECT(nfl_game_result_header),0),FALSE)),"error")</f>
        <v/>
      </c>
      <c r="M1158" t="s">
        <v>16</v>
      </c>
      <c r="N1158">
        <v>-8</v>
      </c>
      <c r="O1158" t="s">
        <v>93</v>
      </c>
      <c r="P1158">
        <v>16</v>
      </c>
      <c r="V1158" s="23" t="s">
        <v>416</v>
      </c>
      <c r="W1158">
        <f ca="1">VALUE(LEFT(C1158, 4))</f>
        <v>2014</v>
      </c>
      <c r="X1158">
        <f ca="1">VALUE(MID(C1158,6,FIND("_",C1158,6)-6))</f>
        <v>3</v>
      </c>
      <c r="Y1158" t="str">
        <f ca="1">IF(NOT(OR(ISBLANK(D1158),ISBLANK(E1158),D1158="",E1158="")),D1158-E1158,"")</f>
        <v/>
      </c>
      <c r="Z1158" t="str">
        <f ca="1">IF(OR(NOT(ISNUMBER(D1158)),ISBLANK(D1158),D1158="",ISBLANK(N1158)),"",ABS(D1158-N1158))</f>
        <v/>
      </c>
      <c r="AA1158">
        <f ca="1">IF(OR(ISBLANK(J1158),ISBLANK(O1158),J1158="",O1158=""),"",IF(J1158=O1158,1,0))</f>
        <v>0</v>
      </c>
      <c r="AB1158" t="str">
        <f ca="1">IF(OR(ISBLANK(K1158),ISBLANK(Q1158),K1158="",Q1158=""),"",IF(K1158=Q1158,1,0))</f>
        <v/>
      </c>
      <c r="AC1158" s="23" t="str">
        <f t="shared" ca="1" si="17"/>
        <v/>
      </c>
    </row>
    <row r="1159" spans="1:29" x14ac:dyDescent="0.25">
      <c r="A1159" s="23">
        <v>1158</v>
      </c>
      <c r="B1159">
        <v>570</v>
      </c>
      <c r="C1159" t="str">
        <f ca="1">IFERROR(VLOOKUP($B1159,INDIRECT(nfl_game_result),MATCH(C$1,INDIRECT(nfl_game_result_header),0),FALSE),"error")</f>
        <v>2014_03_BAL@CLE</v>
      </c>
      <c r="D1159" t="str">
        <f ca="1">IFERROR(IF(ISBLANK(VLOOKUP($B1159,INDIRECT(nfl_game_result),MATCH(D$1,INDIRECT(nfl_game_result_header),0),FALSE)),"",VLOOKUP($B1159,INDIRECT(nfl_game_result),MATCH(D$1,INDIRECT(nfl_game_result_header),0),FALSE)),"error")</f>
        <v/>
      </c>
      <c r="E1159">
        <f ca="1">IFERROR(IF(ISBLANK(VLOOKUP($B1159,INDIRECT(nfl_game_result),MATCH(E$1,INDIRECT(nfl_game_result_header),0),FALSE)),"",VLOOKUP($B1159,INDIRECT(nfl_game_result),MATCH(E$1,INDIRECT(nfl_game_result_header),0),FALSE)),"error")</f>
        <v>0</v>
      </c>
      <c r="F1159" s="23" t="str">
        <f ca="1">IFERROR(IF(ISBLANK(VLOOKUP($B1159,INDIRECT(nfl_game_result),MATCH(F$1,INDIRECT(nfl_game_result_header),0),FALSE)),"",VLOOKUP($B1159,INDIRECT(nfl_game_result),MATCH(F$1,INDIRECT(nfl_game_result_header),0),FALSE)),"error")</f>
        <v/>
      </c>
      <c r="G1159" s="23" t="str">
        <f ca="1">IFERROR(IF(ISBLANK(VLOOKUP($B1159,INDIRECT(nfl_game_result),MATCH(G$1,INDIRECT(nfl_game_result_header),0),FALSE)),"",VLOOKUP($B1159,INDIRECT(nfl_game_result),MATCH(G$1,INDIRECT(nfl_game_result_header),0),FALSE)),"error")</f>
        <v/>
      </c>
      <c r="H1159">
        <f ca="1">IFERROR(IF(ISBLANK(VLOOKUP($B1159,INDIRECT(nfl_game_result),MATCH(H$1,INDIRECT(nfl_game_result_header),0),FALSE)),"",VLOOKUP($B1159,INDIRECT(nfl_game_result),MATCH(H$1,INDIRECT(nfl_game_result_header),0),FALSE)),"error")</f>
        <v>21</v>
      </c>
      <c r="I1159">
        <f ca="1">IFERROR(IF(ISBLANK(VLOOKUP($B1159,INDIRECT(nfl_game_result),MATCH(I$1,INDIRECT(nfl_game_result_header),0),FALSE)),"",VLOOKUP($B1159,INDIRECT(nfl_game_result),MATCH(I$1,INDIRECT(nfl_game_result_header),0),FALSE)),"error")</f>
        <v>23</v>
      </c>
      <c r="J1159" t="str">
        <f ca="1">IFERROR(IF(ISBLANK(VLOOKUP($B1159,INDIRECT(nfl_game_result),MATCH(J$1,INDIRECT(nfl_game_result_header),0),FALSE)),"",VLOOKUP($B1159,INDIRECT(nfl_game_result),MATCH(J$1,INDIRECT(nfl_game_result_header),0),FALSE)),"error")</f>
        <v>BAL</v>
      </c>
      <c r="K1159" t="str">
        <f ca="1">IFERROR(IF(ISBLANK(VLOOKUP($B1159,INDIRECT(nfl_game_result),MATCH(K$1,INDIRECT(nfl_game_result_header),0),FALSE)),"",VLOOKUP($B1159,INDIRECT(nfl_game_result),MATCH(K$1,INDIRECT(nfl_game_result_header),0),FALSE)),"error")</f>
        <v>BAL</v>
      </c>
      <c r="L1159" s="23" t="str">
        <f ca="1">IFERROR(IF(ISBLANK(VLOOKUP($B1159,INDIRECT(nfl_game_result),MATCH(L$1,INDIRECT(nfl_game_result_header),0),FALSE)),"",VLOOKUP($B1159,INDIRECT(nfl_game_result),MATCH(L$1,INDIRECT(nfl_game_result_header),0),FALSE)),"error")</f>
        <v/>
      </c>
      <c r="M1159" t="s">
        <v>16</v>
      </c>
      <c r="N1159">
        <v>1.5</v>
      </c>
      <c r="O1159" t="s">
        <v>65</v>
      </c>
      <c r="P1159">
        <v>2</v>
      </c>
      <c r="V1159" s="23" t="s">
        <v>416</v>
      </c>
      <c r="W1159">
        <f ca="1">VALUE(LEFT(C1159, 4))</f>
        <v>2014</v>
      </c>
      <c r="X1159">
        <f ca="1">VALUE(MID(C1159,6,FIND("_",C1159,6)-6))</f>
        <v>3</v>
      </c>
      <c r="Y1159" t="str">
        <f ca="1">IF(NOT(OR(ISBLANK(D1159),ISBLANK(E1159),D1159="",E1159="")),D1159-E1159,"")</f>
        <v/>
      </c>
      <c r="Z1159" t="str">
        <f ca="1">IF(OR(NOT(ISNUMBER(D1159)),ISBLANK(D1159),D1159="",ISBLANK(N1159)),"",ABS(D1159-N1159))</f>
        <v/>
      </c>
      <c r="AA1159">
        <f ca="1">IF(OR(ISBLANK(J1159),ISBLANK(O1159),J1159="",O1159=""),"",IF(J1159=O1159,1,0))</f>
        <v>1</v>
      </c>
      <c r="AB1159" t="str">
        <f ca="1">IF(OR(ISBLANK(K1159),ISBLANK(Q1159),K1159="",Q1159=""),"",IF(K1159=Q1159,1,0))</f>
        <v/>
      </c>
      <c r="AC1159" s="23" t="str">
        <f t="shared" ca="1" si="17"/>
        <v/>
      </c>
    </row>
    <row r="1160" spans="1:29" x14ac:dyDescent="0.25">
      <c r="A1160" s="23">
        <v>1159</v>
      </c>
      <c r="B1160">
        <v>571</v>
      </c>
      <c r="C1160" t="str">
        <f ca="1">IFERROR(VLOOKUP($B1160,INDIRECT(nfl_game_result),MATCH(C$1,INDIRECT(nfl_game_result_header),0),FALSE),"error")</f>
        <v>2014_03_GBY@DET</v>
      </c>
      <c r="D1160" t="str">
        <f ca="1">IFERROR(IF(ISBLANK(VLOOKUP($B1160,INDIRECT(nfl_game_result),MATCH(D$1,INDIRECT(nfl_game_result_header),0),FALSE)),"",VLOOKUP($B1160,INDIRECT(nfl_game_result),MATCH(D$1,INDIRECT(nfl_game_result_header),0),FALSE)),"error")</f>
        <v/>
      </c>
      <c r="E1160">
        <f ca="1">IFERROR(IF(ISBLANK(VLOOKUP($B1160,INDIRECT(nfl_game_result),MATCH(E$1,INDIRECT(nfl_game_result_header),0),FALSE)),"",VLOOKUP($B1160,INDIRECT(nfl_game_result),MATCH(E$1,INDIRECT(nfl_game_result_header),0),FALSE)),"error")</f>
        <v>-1</v>
      </c>
      <c r="F1160" s="23" t="str">
        <f ca="1">IFERROR(IF(ISBLANK(VLOOKUP($B1160,INDIRECT(nfl_game_result),MATCH(F$1,INDIRECT(nfl_game_result_header),0),FALSE)),"",VLOOKUP($B1160,INDIRECT(nfl_game_result),MATCH(F$1,INDIRECT(nfl_game_result_header),0),FALSE)),"error")</f>
        <v/>
      </c>
      <c r="G1160" s="23" t="str">
        <f ca="1">IFERROR(IF(ISBLANK(VLOOKUP($B1160,INDIRECT(nfl_game_result),MATCH(G$1,INDIRECT(nfl_game_result_header),0),FALSE)),"",VLOOKUP($B1160,INDIRECT(nfl_game_result),MATCH(G$1,INDIRECT(nfl_game_result_header),0),FALSE)),"error")</f>
        <v/>
      </c>
      <c r="H1160">
        <f ca="1">IFERROR(IF(ISBLANK(VLOOKUP($B1160,INDIRECT(nfl_game_result),MATCH(H$1,INDIRECT(nfl_game_result_header),0),FALSE)),"",VLOOKUP($B1160,INDIRECT(nfl_game_result),MATCH(H$1,INDIRECT(nfl_game_result_header),0),FALSE)),"error")</f>
        <v>19</v>
      </c>
      <c r="I1160">
        <f ca="1">IFERROR(IF(ISBLANK(VLOOKUP($B1160,INDIRECT(nfl_game_result),MATCH(I$1,INDIRECT(nfl_game_result_header),0),FALSE)),"",VLOOKUP($B1160,INDIRECT(nfl_game_result),MATCH(I$1,INDIRECT(nfl_game_result_header),0),FALSE)),"error")</f>
        <v>7</v>
      </c>
      <c r="J1160" t="str">
        <f ca="1">IFERROR(IF(ISBLANK(VLOOKUP($B1160,INDIRECT(nfl_game_result),MATCH(J$1,INDIRECT(nfl_game_result_header),0),FALSE)),"",VLOOKUP($B1160,INDIRECT(nfl_game_result),MATCH(J$1,INDIRECT(nfl_game_result_header),0),FALSE)),"error")</f>
        <v>DET</v>
      </c>
      <c r="K1160" t="str">
        <f ca="1">IFERROR(IF(ISBLANK(VLOOKUP($B1160,INDIRECT(nfl_game_result),MATCH(K$1,INDIRECT(nfl_game_result_header),0),FALSE)),"",VLOOKUP($B1160,INDIRECT(nfl_game_result),MATCH(K$1,INDIRECT(nfl_game_result_header),0),FALSE)),"error")</f>
        <v>DET</v>
      </c>
      <c r="L1160" s="23" t="str">
        <f ca="1">IFERROR(IF(ISBLANK(VLOOKUP($B1160,INDIRECT(nfl_game_result),MATCH(L$1,INDIRECT(nfl_game_result_header),0),FALSE)),"",VLOOKUP($B1160,INDIRECT(nfl_game_result),MATCH(L$1,INDIRECT(nfl_game_result_header),0),FALSE)),"error")</f>
        <v/>
      </c>
      <c r="M1160" t="s">
        <v>16</v>
      </c>
      <c r="N1160">
        <v>3.5</v>
      </c>
      <c r="O1160" t="s">
        <v>330</v>
      </c>
      <c r="P1160">
        <v>9</v>
      </c>
      <c r="V1160" s="23" t="s">
        <v>416</v>
      </c>
      <c r="W1160">
        <f ca="1">VALUE(LEFT(C1160, 4))</f>
        <v>2014</v>
      </c>
      <c r="X1160">
        <f ca="1">VALUE(MID(C1160,6,FIND("_",C1160,6)-6))</f>
        <v>3</v>
      </c>
      <c r="Y1160" t="str">
        <f ca="1">IF(NOT(OR(ISBLANK(D1160),ISBLANK(E1160),D1160="",E1160="")),D1160-E1160,"")</f>
        <v/>
      </c>
      <c r="Z1160" t="str">
        <f ca="1">IF(OR(NOT(ISNUMBER(D1160)),ISBLANK(D1160),D1160="",ISBLANK(N1160)),"",ABS(D1160-N1160))</f>
        <v/>
      </c>
      <c r="AA1160">
        <f ca="1">IF(OR(ISBLANK(J1160),ISBLANK(O1160),J1160="",O1160=""),"",IF(J1160=O1160,1,0))</f>
        <v>0</v>
      </c>
      <c r="AB1160" t="str">
        <f ca="1">IF(OR(ISBLANK(K1160),ISBLANK(Q1160),K1160="",Q1160=""),"",IF(K1160=Q1160,1,0))</f>
        <v/>
      </c>
      <c r="AC1160" s="23" t="str">
        <f t="shared" ca="1" si="17"/>
        <v/>
      </c>
    </row>
    <row r="1161" spans="1:29" x14ac:dyDescent="0.25">
      <c r="A1161" s="23">
        <v>1160</v>
      </c>
      <c r="B1161">
        <v>572</v>
      </c>
      <c r="C1161" t="str">
        <f ca="1">IFERROR(VLOOKUP($B1161,INDIRECT(nfl_game_result),MATCH(C$1,INDIRECT(nfl_game_result_header),0),FALSE),"error")</f>
        <v>2014_03_DAL@STL</v>
      </c>
      <c r="D1161" t="str">
        <f ca="1">IFERROR(IF(ISBLANK(VLOOKUP($B1161,INDIRECT(nfl_game_result),MATCH(D$1,INDIRECT(nfl_game_result_header),0),FALSE)),"",VLOOKUP($B1161,INDIRECT(nfl_game_result),MATCH(D$1,INDIRECT(nfl_game_result_header),0),FALSE)),"error")</f>
        <v/>
      </c>
      <c r="E1161">
        <f ca="1">IFERROR(IF(ISBLANK(VLOOKUP($B1161,INDIRECT(nfl_game_result),MATCH(E$1,INDIRECT(nfl_game_result_header),0),FALSE)),"",VLOOKUP($B1161,INDIRECT(nfl_game_result),MATCH(E$1,INDIRECT(nfl_game_result_header),0),FALSE)),"error")</f>
        <v>1.5</v>
      </c>
      <c r="F1161" s="23" t="str">
        <f ca="1">IFERROR(IF(ISBLANK(VLOOKUP($B1161,INDIRECT(nfl_game_result),MATCH(F$1,INDIRECT(nfl_game_result_header),0),FALSE)),"",VLOOKUP($B1161,INDIRECT(nfl_game_result),MATCH(F$1,INDIRECT(nfl_game_result_header),0),FALSE)),"error")</f>
        <v/>
      </c>
      <c r="G1161" s="23" t="str">
        <f ca="1">IFERROR(IF(ISBLANK(VLOOKUP($B1161,INDIRECT(nfl_game_result),MATCH(G$1,INDIRECT(nfl_game_result_header),0),FALSE)),"",VLOOKUP($B1161,INDIRECT(nfl_game_result),MATCH(G$1,INDIRECT(nfl_game_result_header),0),FALSE)),"error")</f>
        <v/>
      </c>
      <c r="H1161">
        <f ca="1">IFERROR(IF(ISBLANK(VLOOKUP($B1161,INDIRECT(nfl_game_result),MATCH(H$1,INDIRECT(nfl_game_result_header),0),FALSE)),"",VLOOKUP($B1161,INDIRECT(nfl_game_result),MATCH(H$1,INDIRECT(nfl_game_result_header),0),FALSE)),"error")</f>
        <v>31</v>
      </c>
      <c r="I1161">
        <f ca="1">IFERROR(IF(ISBLANK(VLOOKUP($B1161,INDIRECT(nfl_game_result),MATCH(I$1,INDIRECT(nfl_game_result_header),0),FALSE)),"",VLOOKUP($B1161,INDIRECT(nfl_game_result),MATCH(I$1,INDIRECT(nfl_game_result_header),0),FALSE)),"error")</f>
        <v>34</v>
      </c>
      <c r="J1161" t="str">
        <f ca="1">IFERROR(IF(ISBLANK(VLOOKUP($B1161,INDIRECT(nfl_game_result),MATCH(J$1,INDIRECT(nfl_game_result_header),0),FALSE)),"",VLOOKUP($B1161,INDIRECT(nfl_game_result),MATCH(J$1,INDIRECT(nfl_game_result_header),0),FALSE)),"error")</f>
        <v>DAL</v>
      </c>
      <c r="K1161" t="str">
        <f ca="1">IFERROR(IF(ISBLANK(VLOOKUP($B1161,INDIRECT(nfl_game_result),MATCH(K$1,INDIRECT(nfl_game_result_header),0),FALSE)),"",VLOOKUP($B1161,INDIRECT(nfl_game_result),MATCH(K$1,INDIRECT(nfl_game_result_header),0),FALSE)),"error")</f>
        <v>DAL</v>
      </c>
      <c r="L1161" s="23" t="str">
        <f ca="1">IFERROR(IF(ISBLANK(VLOOKUP($B1161,INDIRECT(nfl_game_result),MATCH(L$1,INDIRECT(nfl_game_result_header),0),FALSE)),"",VLOOKUP($B1161,INDIRECT(nfl_game_result),MATCH(L$1,INDIRECT(nfl_game_result_header),0),FALSE)),"error")</f>
        <v/>
      </c>
      <c r="M1161" t="s">
        <v>16</v>
      </c>
      <c r="N1161">
        <v>3</v>
      </c>
      <c r="O1161" t="s">
        <v>71</v>
      </c>
      <c r="P1161">
        <v>4</v>
      </c>
      <c r="V1161" s="23" t="s">
        <v>416</v>
      </c>
      <c r="W1161">
        <f ca="1">VALUE(LEFT(C1161, 4))</f>
        <v>2014</v>
      </c>
      <c r="X1161">
        <f ca="1">VALUE(MID(C1161,6,FIND("_",C1161,6)-6))</f>
        <v>3</v>
      </c>
      <c r="Y1161" t="str">
        <f ca="1">IF(NOT(OR(ISBLANK(D1161),ISBLANK(E1161),D1161="",E1161="")),D1161-E1161,"")</f>
        <v/>
      </c>
      <c r="Z1161" t="str">
        <f ca="1">IF(OR(NOT(ISNUMBER(D1161)),ISBLANK(D1161),D1161="",ISBLANK(N1161)),"",ABS(D1161-N1161))</f>
        <v/>
      </c>
      <c r="AA1161">
        <f ca="1">IF(OR(ISBLANK(J1161),ISBLANK(O1161),J1161="",O1161=""),"",IF(J1161=O1161,1,0))</f>
        <v>1</v>
      </c>
      <c r="AB1161" t="str">
        <f ca="1">IF(OR(ISBLANK(K1161),ISBLANK(Q1161),K1161="",Q1161=""),"",IF(K1161=Q1161,1,0))</f>
        <v/>
      </c>
      <c r="AC1161" s="23" t="str">
        <f t="shared" ca="1" si="17"/>
        <v/>
      </c>
    </row>
    <row r="1162" spans="1:29" x14ac:dyDescent="0.25">
      <c r="A1162" s="23">
        <v>1161</v>
      </c>
      <c r="B1162">
        <v>573</v>
      </c>
      <c r="C1162" t="str">
        <f ca="1">IFERROR(VLOOKUP($B1162,INDIRECT(nfl_game_result),MATCH(C$1,INDIRECT(nfl_game_result_header),0),FALSE),"error")</f>
        <v>2014_03_OAK@NWE</v>
      </c>
      <c r="D1162" t="str">
        <f ca="1">IFERROR(IF(ISBLANK(VLOOKUP($B1162,INDIRECT(nfl_game_result),MATCH(D$1,INDIRECT(nfl_game_result_header),0),FALSE)),"",VLOOKUP($B1162,INDIRECT(nfl_game_result),MATCH(D$1,INDIRECT(nfl_game_result_header),0),FALSE)),"error")</f>
        <v/>
      </c>
      <c r="E1162">
        <f ca="1">IFERROR(IF(ISBLANK(VLOOKUP($B1162,INDIRECT(nfl_game_result),MATCH(E$1,INDIRECT(nfl_game_result_header),0),FALSE)),"",VLOOKUP($B1162,INDIRECT(nfl_game_result),MATCH(E$1,INDIRECT(nfl_game_result_header),0),FALSE)),"error")</f>
        <v>-14.5</v>
      </c>
      <c r="F1162" s="23" t="str">
        <f ca="1">IFERROR(IF(ISBLANK(VLOOKUP($B1162,INDIRECT(nfl_game_result),MATCH(F$1,INDIRECT(nfl_game_result_header),0),FALSE)),"",VLOOKUP($B1162,INDIRECT(nfl_game_result),MATCH(F$1,INDIRECT(nfl_game_result_header),0),FALSE)),"error")</f>
        <v/>
      </c>
      <c r="G1162" s="23" t="str">
        <f ca="1">IFERROR(IF(ISBLANK(VLOOKUP($B1162,INDIRECT(nfl_game_result),MATCH(G$1,INDIRECT(nfl_game_result_header),0),FALSE)),"",VLOOKUP($B1162,INDIRECT(nfl_game_result),MATCH(G$1,INDIRECT(nfl_game_result_header),0),FALSE)),"error")</f>
        <v/>
      </c>
      <c r="H1162">
        <f ca="1">IFERROR(IF(ISBLANK(VLOOKUP($B1162,INDIRECT(nfl_game_result),MATCH(H$1,INDIRECT(nfl_game_result_header),0),FALSE)),"",VLOOKUP($B1162,INDIRECT(nfl_game_result),MATCH(H$1,INDIRECT(nfl_game_result_header),0),FALSE)),"error")</f>
        <v>16</v>
      </c>
      <c r="I1162">
        <f ca="1">IFERROR(IF(ISBLANK(VLOOKUP($B1162,INDIRECT(nfl_game_result),MATCH(I$1,INDIRECT(nfl_game_result_header),0),FALSE)),"",VLOOKUP($B1162,INDIRECT(nfl_game_result),MATCH(I$1,INDIRECT(nfl_game_result_header),0),FALSE)),"error")</f>
        <v>9</v>
      </c>
      <c r="J1162" t="str">
        <f ca="1">IFERROR(IF(ISBLANK(VLOOKUP($B1162,INDIRECT(nfl_game_result),MATCH(J$1,INDIRECT(nfl_game_result_header),0),FALSE)),"",VLOOKUP($B1162,INDIRECT(nfl_game_result),MATCH(J$1,INDIRECT(nfl_game_result_header),0),FALSE)),"error")</f>
        <v>OAK</v>
      </c>
      <c r="K1162" t="str">
        <f ca="1">IFERROR(IF(ISBLANK(VLOOKUP($B1162,INDIRECT(nfl_game_result),MATCH(K$1,INDIRECT(nfl_game_result_header),0),FALSE)),"",VLOOKUP($B1162,INDIRECT(nfl_game_result),MATCH(K$1,INDIRECT(nfl_game_result_header),0),FALSE)),"error")</f>
        <v>NWE</v>
      </c>
      <c r="L1162" s="23" t="str">
        <f ca="1">IFERROR(IF(ISBLANK(VLOOKUP($B1162,INDIRECT(nfl_game_result),MATCH(L$1,INDIRECT(nfl_game_result_header),0),FALSE)),"",VLOOKUP($B1162,INDIRECT(nfl_game_result),MATCH(L$1,INDIRECT(nfl_game_result_header),0),FALSE)),"error")</f>
        <v/>
      </c>
      <c r="M1162" t="s">
        <v>16</v>
      </c>
      <c r="N1162">
        <v>-14.5</v>
      </c>
      <c r="O1162" t="s">
        <v>332</v>
      </c>
      <c r="P1162">
        <v>14</v>
      </c>
      <c r="V1162" s="23" t="s">
        <v>416</v>
      </c>
      <c r="W1162">
        <f ca="1">VALUE(LEFT(C1162, 4))</f>
        <v>2014</v>
      </c>
      <c r="X1162">
        <f ca="1">VALUE(MID(C1162,6,FIND("_",C1162,6)-6))</f>
        <v>3</v>
      </c>
      <c r="Y1162" t="str">
        <f ca="1">IF(NOT(OR(ISBLANK(D1162),ISBLANK(E1162),D1162="",E1162="")),D1162-E1162,"")</f>
        <v/>
      </c>
      <c r="Z1162" t="str">
        <f ca="1">IF(OR(NOT(ISNUMBER(D1162)),ISBLANK(D1162),D1162="",ISBLANK(N1162)),"",ABS(D1162-N1162))</f>
        <v/>
      </c>
      <c r="AA1162">
        <f ca="1">IF(OR(ISBLANK(J1162),ISBLANK(O1162),J1162="",O1162=""),"",IF(J1162=O1162,1,0))</f>
        <v>0</v>
      </c>
      <c r="AB1162" t="str">
        <f ca="1">IF(OR(ISBLANK(K1162),ISBLANK(Q1162),K1162="",Q1162=""),"",IF(K1162=Q1162,1,0))</f>
        <v/>
      </c>
      <c r="AC1162" s="23" t="str">
        <f t="shared" ca="1" si="17"/>
        <v/>
      </c>
    </row>
    <row r="1163" spans="1:29" x14ac:dyDescent="0.25">
      <c r="A1163" s="23">
        <v>1162</v>
      </c>
      <c r="B1163">
        <v>574</v>
      </c>
      <c r="C1163" t="str">
        <f ca="1">IFERROR(VLOOKUP($B1163,INDIRECT(nfl_game_result),MATCH(C$1,INDIRECT(nfl_game_result_header),0),FALSE),"error")</f>
        <v>2014_03_MIN@NOR</v>
      </c>
      <c r="D1163" t="str">
        <f ca="1">IFERROR(IF(ISBLANK(VLOOKUP($B1163,INDIRECT(nfl_game_result),MATCH(D$1,INDIRECT(nfl_game_result_header),0),FALSE)),"",VLOOKUP($B1163,INDIRECT(nfl_game_result),MATCH(D$1,INDIRECT(nfl_game_result_header),0),FALSE)),"error")</f>
        <v/>
      </c>
      <c r="E1163">
        <f ca="1">IFERROR(IF(ISBLANK(VLOOKUP($B1163,INDIRECT(nfl_game_result),MATCH(E$1,INDIRECT(nfl_game_result_header),0),FALSE)),"",VLOOKUP($B1163,INDIRECT(nfl_game_result),MATCH(E$1,INDIRECT(nfl_game_result_header),0),FALSE)),"error")</f>
        <v>-9.5</v>
      </c>
      <c r="F1163" s="23" t="str">
        <f ca="1">IFERROR(IF(ISBLANK(VLOOKUP($B1163,INDIRECT(nfl_game_result),MATCH(F$1,INDIRECT(nfl_game_result_header),0),FALSE)),"",VLOOKUP($B1163,INDIRECT(nfl_game_result),MATCH(F$1,INDIRECT(nfl_game_result_header),0),FALSE)),"error")</f>
        <v/>
      </c>
      <c r="G1163" s="23" t="str">
        <f ca="1">IFERROR(IF(ISBLANK(VLOOKUP($B1163,INDIRECT(nfl_game_result),MATCH(G$1,INDIRECT(nfl_game_result_header),0),FALSE)),"",VLOOKUP($B1163,INDIRECT(nfl_game_result),MATCH(G$1,INDIRECT(nfl_game_result_header),0),FALSE)),"error")</f>
        <v/>
      </c>
      <c r="H1163">
        <f ca="1">IFERROR(IF(ISBLANK(VLOOKUP($B1163,INDIRECT(nfl_game_result),MATCH(H$1,INDIRECT(nfl_game_result_header),0),FALSE)),"",VLOOKUP($B1163,INDIRECT(nfl_game_result),MATCH(H$1,INDIRECT(nfl_game_result_header),0),FALSE)),"error")</f>
        <v>20</v>
      </c>
      <c r="I1163">
        <f ca="1">IFERROR(IF(ISBLANK(VLOOKUP($B1163,INDIRECT(nfl_game_result),MATCH(I$1,INDIRECT(nfl_game_result_header),0),FALSE)),"",VLOOKUP($B1163,INDIRECT(nfl_game_result),MATCH(I$1,INDIRECT(nfl_game_result_header),0),FALSE)),"error")</f>
        <v>9</v>
      </c>
      <c r="J1163" t="str">
        <f ca="1">IFERROR(IF(ISBLANK(VLOOKUP($B1163,INDIRECT(nfl_game_result),MATCH(J$1,INDIRECT(nfl_game_result_header),0),FALSE)),"",VLOOKUP($B1163,INDIRECT(nfl_game_result),MATCH(J$1,INDIRECT(nfl_game_result_header),0),FALSE)),"error")</f>
        <v>NOR</v>
      </c>
      <c r="K1163" t="str">
        <f ca="1">IFERROR(IF(ISBLANK(VLOOKUP($B1163,INDIRECT(nfl_game_result),MATCH(K$1,INDIRECT(nfl_game_result_header),0),FALSE)),"",VLOOKUP($B1163,INDIRECT(nfl_game_result),MATCH(K$1,INDIRECT(nfl_game_result_header),0),FALSE)),"error")</f>
        <v>NOR</v>
      </c>
      <c r="L1163" s="23" t="str">
        <f ca="1">IFERROR(IF(ISBLANK(VLOOKUP($B1163,INDIRECT(nfl_game_result),MATCH(L$1,INDIRECT(nfl_game_result_header),0),FALSE)),"",VLOOKUP($B1163,INDIRECT(nfl_game_result),MATCH(L$1,INDIRECT(nfl_game_result_header),0),FALSE)),"error")</f>
        <v/>
      </c>
      <c r="M1163" t="s">
        <v>16</v>
      </c>
      <c r="N1163">
        <v>-7.5</v>
      </c>
      <c r="O1163" t="s">
        <v>80</v>
      </c>
      <c r="P1163">
        <v>13</v>
      </c>
      <c r="V1163" s="23" t="s">
        <v>416</v>
      </c>
      <c r="W1163">
        <f ca="1">VALUE(LEFT(C1163, 4))</f>
        <v>2014</v>
      </c>
      <c r="X1163">
        <f ca="1">VALUE(MID(C1163,6,FIND("_",C1163,6)-6))</f>
        <v>3</v>
      </c>
      <c r="Y1163" t="str">
        <f ca="1">IF(NOT(OR(ISBLANK(D1163),ISBLANK(E1163),D1163="",E1163="")),D1163-E1163,"")</f>
        <v/>
      </c>
      <c r="Z1163" t="str">
        <f ca="1">IF(OR(NOT(ISNUMBER(D1163)),ISBLANK(D1163),D1163="",ISBLANK(N1163)),"",ABS(D1163-N1163))</f>
        <v/>
      </c>
      <c r="AA1163">
        <f ca="1">IF(OR(ISBLANK(J1163),ISBLANK(O1163),J1163="",O1163=""),"",IF(J1163=O1163,1,0))</f>
        <v>0</v>
      </c>
      <c r="AB1163" t="str">
        <f ca="1">IF(OR(ISBLANK(K1163),ISBLANK(Q1163),K1163="",Q1163=""),"",IF(K1163=Q1163,1,0))</f>
        <v/>
      </c>
      <c r="AC1163" s="23" t="str">
        <f t="shared" ca="1" si="17"/>
        <v/>
      </c>
    </row>
    <row r="1164" spans="1:29" x14ac:dyDescent="0.25">
      <c r="A1164" s="23">
        <v>1163</v>
      </c>
      <c r="B1164">
        <v>575</v>
      </c>
      <c r="C1164" t="str">
        <f ca="1">IFERROR(VLOOKUP($B1164,INDIRECT(nfl_game_result),MATCH(C$1,INDIRECT(nfl_game_result_header),0),FALSE),"error")</f>
        <v>2014_03_HOU@NYG</v>
      </c>
      <c r="D1164" t="str">
        <f ca="1">IFERROR(IF(ISBLANK(VLOOKUP($B1164,INDIRECT(nfl_game_result),MATCH(D$1,INDIRECT(nfl_game_result_header),0),FALSE)),"",VLOOKUP($B1164,INDIRECT(nfl_game_result),MATCH(D$1,INDIRECT(nfl_game_result_header),0),FALSE)),"error")</f>
        <v/>
      </c>
      <c r="E1164">
        <f ca="1">IFERROR(IF(ISBLANK(VLOOKUP($B1164,INDIRECT(nfl_game_result),MATCH(E$1,INDIRECT(nfl_game_result_header),0),FALSE)),"",VLOOKUP($B1164,INDIRECT(nfl_game_result),MATCH(E$1,INDIRECT(nfl_game_result_header),0),FALSE)),"error")</f>
        <v>2.5</v>
      </c>
      <c r="F1164" s="23" t="str">
        <f ca="1">IFERROR(IF(ISBLANK(VLOOKUP($B1164,INDIRECT(nfl_game_result),MATCH(F$1,INDIRECT(nfl_game_result_header),0),FALSE)),"",VLOOKUP($B1164,INDIRECT(nfl_game_result),MATCH(F$1,INDIRECT(nfl_game_result_header),0),FALSE)),"error")</f>
        <v/>
      </c>
      <c r="G1164" s="23" t="str">
        <f ca="1">IFERROR(IF(ISBLANK(VLOOKUP($B1164,INDIRECT(nfl_game_result),MATCH(G$1,INDIRECT(nfl_game_result_header),0),FALSE)),"",VLOOKUP($B1164,INDIRECT(nfl_game_result),MATCH(G$1,INDIRECT(nfl_game_result_header),0),FALSE)),"error")</f>
        <v/>
      </c>
      <c r="H1164">
        <f ca="1">IFERROR(IF(ISBLANK(VLOOKUP($B1164,INDIRECT(nfl_game_result),MATCH(H$1,INDIRECT(nfl_game_result_header),0),FALSE)),"",VLOOKUP($B1164,INDIRECT(nfl_game_result),MATCH(H$1,INDIRECT(nfl_game_result_header),0),FALSE)),"error")</f>
        <v>30</v>
      </c>
      <c r="I1164">
        <f ca="1">IFERROR(IF(ISBLANK(VLOOKUP($B1164,INDIRECT(nfl_game_result),MATCH(I$1,INDIRECT(nfl_game_result_header),0),FALSE)),"",VLOOKUP($B1164,INDIRECT(nfl_game_result),MATCH(I$1,INDIRECT(nfl_game_result_header),0),FALSE)),"error")</f>
        <v>17</v>
      </c>
      <c r="J1164" t="str">
        <f ca="1">IFERROR(IF(ISBLANK(VLOOKUP($B1164,INDIRECT(nfl_game_result),MATCH(J$1,INDIRECT(nfl_game_result_header),0),FALSE)),"",VLOOKUP($B1164,INDIRECT(nfl_game_result),MATCH(J$1,INDIRECT(nfl_game_result_header),0),FALSE)),"error")</f>
        <v>NYG</v>
      </c>
      <c r="K1164" t="str">
        <f ca="1">IFERROR(IF(ISBLANK(VLOOKUP($B1164,INDIRECT(nfl_game_result),MATCH(K$1,INDIRECT(nfl_game_result_header),0),FALSE)),"",VLOOKUP($B1164,INDIRECT(nfl_game_result),MATCH(K$1,INDIRECT(nfl_game_result_header),0),FALSE)),"error")</f>
        <v>NYG</v>
      </c>
      <c r="L1164" s="23" t="str">
        <f ca="1">IFERROR(IF(ISBLANK(VLOOKUP($B1164,INDIRECT(nfl_game_result),MATCH(L$1,INDIRECT(nfl_game_result_header),0),FALSE)),"",VLOOKUP($B1164,INDIRECT(nfl_game_result),MATCH(L$1,INDIRECT(nfl_game_result_header),0),FALSE)),"error")</f>
        <v/>
      </c>
      <c r="M1164" t="s">
        <v>16</v>
      </c>
      <c r="N1164">
        <v>3</v>
      </c>
      <c r="O1164" t="s">
        <v>83</v>
      </c>
      <c r="P1164">
        <v>8</v>
      </c>
      <c r="V1164" s="23" t="s">
        <v>416</v>
      </c>
      <c r="W1164">
        <f ca="1">VALUE(LEFT(C1164, 4))</f>
        <v>2014</v>
      </c>
      <c r="X1164">
        <f ca="1">VALUE(MID(C1164,6,FIND("_",C1164,6)-6))</f>
        <v>3</v>
      </c>
      <c r="Y1164" t="str">
        <f ca="1">IF(NOT(OR(ISBLANK(D1164),ISBLANK(E1164),D1164="",E1164="")),D1164-E1164,"")</f>
        <v/>
      </c>
      <c r="Z1164" t="str">
        <f ca="1">IF(OR(NOT(ISNUMBER(D1164)),ISBLANK(D1164),D1164="",ISBLANK(N1164)),"",ABS(D1164-N1164))</f>
        <v/>
      </c>
      <c r="AA1164">
        <f ca="1">IF(OR(ISBLANK(J1164),ISBLANK(O1164),J1164="",O1164=""),"",IF(J1164=O1164,1,0))</f>
        <v>1</v>
      </c>
      <c r="AB1164" t="str">
        <f ca="1">IF(OR(ISBLANK(K1164),ISBLANK(Q1164),K1164="",Q1164=""),"",IF(K1164=Q1164,1,0))</f>
        <v/>
      </c>
      <c r="AC1164" s="23" t="str">
        <f t="shared" ca="1" si="17"/>
        <v/>
      </c>
    </row>
    <row r="1165" spans="1:29" x14ac:dyDescent="0.25">
      <c r="A1165" s="23">
        <v>1164</v>
      </c>
      <c r="B1165">
        <v>576</v>
      </c>
      <c r="C1165" t="str">
        <f ca="1">IFERROR(VLOOKUP($B1165,INDIRECT(nfl_game_result),MATCH(C$1,INDIRECT(nfl_game_result_header),0),FALSE),"error")</f>
        <v>2014_03_WAS@PHI</v>
      </c>
      <c r="D1165" t="str">
        <f ca="1">IFERROR(IF(ISBLANK(VLOOKUP($B1165,INDIRECT(nfl_game_result),MATCH(D$1,INDIRECT(nfl_game_result_header),0),FALSE)),"",VLOOKUP($B1165,INDIRECT(nfl_game_result),MATCH(D$1,INDIRECT(nfl_game_result_header),0),FALSE)),"error")</f>
        <v/>
      </c>
      <c r="E1165">
        <f ca="1">IFERROR(IF(ISBLANK(VLOOKUP($B1165,INDIRECT(nfl_game_result),MATCH(E$1,INDIRECT(nfl_game_result_header),0),FALSE)),"",VLOOKUP($B1165,INDIRECT(nfl_game_result),MATCH(E$1,INDIRECT(nfl_game_result_header),0),FALSE)),"error")</f>
        <v>-7</v>
      </c>
      <c r="F1165" s="23" t="str">
        <f ca="1">IFERROR(IF(ISBLANK(VLOOKUP($B1165,INDIRECT(nfl_game_result),MATCH(F$1,INDIRECT(nfl_game_result_header),0),FALSE)),"",VLOOKUP($B1165,INDIRECT(nfl_game_result),MATCH(F$1,INDIRECT(nfl_game_result_header),0),FALSE)),"error")</f>
        <v/>
      </c>
      <c r="G1165" s="23" t="str">
        <f ca="1">IFERROR(IF(ISBLANK(VLOOKUP($B1165,INDIRECT(nfl_game_result),MATCH(G$1,INDIRECT(nfl_game_result_header),0),FALSE)),"",VLOOKUP($B1165,INDIRECT(nfl_game_result),MATCH(G$1,INDIRECT(nfl_game_result_header),0),FALSE)),"error")</f>
        <v/>
      </c>
      <c r="H1165">
        <f ca="1">IFERROR(IF(ISBLANK(VLOOKUP($B1165,INDIRECT(nfl_game_result),MATCH(H$1,INDIRECT(nfl_game_result_header),0),FALSE)),"",VLOOKUP($B1165,INDIRECT(nfl_game_result),MATCH(H$1,INDIRECT(nfl_game_result_header),0),FALSE)),"error")</f>
        <v>37</v>
      </c>
      <c r="I1165">
        <f ca="1">IFERROR(IF(ISBLANK(VLOOKUP($B1165,INDIRECT(nfl_game_result),MATCH(I$1,INDIRECT(nfl_game_result_header),0),FALSE)),"",VLOOKUP($B1165,INDIRECT(nfl_game_result),MATCH(I$1,INDIRECT(nfl_game_result_header),0),FALSE)),"error")</f>
        <v>34</v>
      </c>
      <c r="J1165" t="str">
        <f ca="1">IFERROR(IF(ISBLANK(VLOOKUP($B1165,INDIRECT(nfl_game_result),MATCH(J$1,INDIRECT(nfl_game_result_header),0),FALSE)),"",VLOOKUP($B1165,INDIRECT(nfl_game_result),MATCH(J$1,INDIRECT(nfl_game_result_header),0),FALSE)),"error")</f>
        <v>WAS</v>
      </c>
      <c r="K1165" t="str">
        <f ca="1">IFERROR(IF(ISBLANK(VLOOKUP($B1165,INDIRECT(nfl_game_result),MATCH(K$1,INDIRECT(nfl_game_result_header),0),FALSE)),"",VLOOKUP($B1165,INDIRECT(nfl_game_result),MATCH(K$1,INDIRECT(nfl_game_result_header),0),FALSE)),"error")</f>
        <v>PHI</v>
      </c>
      <c r="L1165" s="23" t="str">
        <f ca="1">IFERROR(IF(ISBLANK(VLOOKUP($B1165,INDIRECT(nfl_game_result),MATCH(L$1,INDIRECT(nfl_game_result_header),0),FALSE)),"",VLOOKUP($B1165,INDIRECT(nfl_game_result),MATCH(L$1,INDIRECT(nfl_game_result_header),0),FALSE)),"error")</f>
        <v/>
      </c>
      <c r="M1165" t="s">
        <v>16</v>
      </c>
      <c r="N1165">
        <v>-6</v>
      </c>
      <c r="O1165" t="s">
        <v>94</v>
      </c>
      <c r="P1165">
        <v>3</v>
      </c>
      <c r="V1165" s="23" t="s">
        <v>416</v>
      </c>
      <c r="W1165">
        <f ca="1">VALUE(LEFT(C1165, 4))</f>
        <v>2014</v>
      </c>
      <c r="X1165">
        <f ca="1">VALUE(MID(C1165,6,FIND("_",C1165,6)-6))</f>
        <v>3</v>
      </c>
      <c r="Y1165" t="str">
        <f ca="1">IF(NOT(OR(ISBLANK(D1165),ISBLANK(E1165),D1165="",E1165="")),D1165-E1165,"")</f>
        <v/>
      </c>
      <c r="Z1165" t="str">
        <f ca="1">IF(OR(NOT(ISNUMBER(D1165)),ISBLANK(D1165),D1165="",ISBLANK(N1165)),"",ABS(D1165-N1165))</f>
        <v/>
      </c>
      <c r="AA1165">
        <f ca="1">IF(OR(ISBLANK(J1165),ISBLANK(O1165),J1165="",O1165=""),"",IF(J1165=O1165,1,0))</f>
        <v>1</v>
      </c>
      <c r="AB1165" t="str">
        <f ca="1">IF(OR(ISBLANK(K1165),ISBLANK(Q1165),K1165="",Q1165=""),"",IF(K1165=Q1165,1,0))</f>
        <v/>
      </c>
      <c r="AC1165" s="23" t="str">
        <f t="shared" ca="1" si="17"/>
        <v/>
      </c>
    </row>
    <row r="1166" spans="1:29" x14ac:dyDescent="0.25">
      <c r="A1166" s="23">
        <v>1165</v>
      </c>
      <c r="B1166">
        <v>577</v>
      </c>
      <c r="C1166" t="str">
        <f ca="1">IFERROR(VLOOKUP($B1166,INDIRECT(nfl_game_result),MATCH(C$1,INDIRECT(nfl_game_result_header),0),FALSE),"error")</f>
        <v>2014_03_IND@JAX</v>
      </c>
      <c r="D1166" t="str">
        <f ca="1">IFERROR(IF(ISBLANK(VLOOKUP($B1166,INDIRECT(nfl_game_result),MATCH(D$1,INDIRECT(nfl_game_result_header),0),FALSE)),"",VLOOKUP($B1166,INDIRECT(nfl_game_result),MATCH(D$1,INDIRECT(nfl_game_result_header),0),FALSE)),"error")</f>
        <v/>
      </c>
      <c r="E1166">
        <f ca="1">IFERROR(IF(ISBLANK(VLOOKUP($B1166,INDIRECT(nfl_game_result),MATCH(E$1,INDIRECT(nfl_game_result_header),0),FALSE)),"",VLOOKUP($B1166,INDIRECT(nfl_game_result),MATCH(E$1,INDIRECT(nfl_game_result_header),0),FALSE)),"error")</f>
        <v>6.5</v>
      </c>
      <c r="F1166" s="23" t="str">
        <f ca="1">IFERROR(IF(ISBLANK(VLOOKUP($B1166,INDIRECT(nfl_game_result),MATCH(F$1,INDIRECT(nfl_game_result_header),0),FALSE)),"",VLOOKUP($B1166,INDIRECT(nfl_game_result),MATCH(F$1,INDIRECT(nfl_game_result_header),0),FALSE)),"error")</f>
        <v/>
      </c>
      <c r="G1166" s="23" t="str">
        <f ca="1">IFERROR(IF(ISBLANK(VLOOKUP($B1166,INDIRECT(nfl_game_result),MATCH(G$1,INDIRECT(nfl_game_result_header),0),FALSE)),"",VLOOKUP($B1166,INDIRECT(nfl_game_result),MATCH(G$1,INDIRECT(nfl_game_result_header),0),FALSE)),"error")</f>
        <v/>
      </c>
      <c r="H1166">
        <f ca="1">IFERROR(IF(ISBLANK(VLOOKUP($B1166,INDIRECT(nfl_game_result),MATCH(H$1,INDIRECT(nfl_game_result_header),0),FALSE)),"",VLOOKUP($B1166,INDIRECT(nfl_game_result),MATCH(H$1,INDIRECT(nfl_game_result_header),0),FALSE)),"error")</f>
        <v>17</v>
      </c>
      <c r="I1166">
        <f ca="1">IFERROR(IF(ISBLANK(VLOOKUP($B1166,INDIRECT(nfl_game_result),MATCH(I$1,INDIRECT(nfl_game_result_header),0),FALSE)),"",VLOOKUP($B1166,INDIRECT(nfl_game_result),MATCH(I$1,INDIRECT(nfl_game_result_header),0),FALSE)),"error")</f>
        <v>44</v>
      </c>
      <c r="J1166" t="str">
        <f ca="1">IFERROR(IF(ISBLANK(VLOOKUP($B1166,INDIRECT(nfl_game_result),MATCH(J$1,INDIRECT(nfl_game_result_header),0),FALSE)),"",VLOOKUP($B1166,INDIRECT(nfl_game_result),MATCH(J$1,INDIRECT(nfl_game_result_header),0),FALSE)),"error")</f>
        <v>IND</v>
      </c>
      <c r="K1166" t="str">
        <f ca="1">IFERROR(IF(ISBLANK(VLOOKUP($B1166,INDIRECT(nfl_game_result),MATCH(K$1,INDIRECT(nfl_game_result_header),0),FALSE)),"",VLOOKUP($B1166,INDIRECT(nfl_game_result),MATCH(K$1,INDIRECT(nfl_game_result_header),0),FALSE)),"error")</f>
        <v>IND</v>
      </c>
      <c r="L1166" s="23" t="str">
        <f ca="1">IFERROR(IF(ISBLANK(VLOOKUP($B1166,INDIRECT(nfl_game_result),MATCH(L$1,INDIRECT(nfl_game_result_header),0),FALSE)),"",VLOOKUP($B1166,INDIRECT(nfl_game_result),MATCH(L$1,INDIRECT(nfl_game_result_header),0),FALSE)),"error")</f>
        <v/>
      </c>
      <c r="M1166" t="s">
        <v>16</v>
      </c>
      <c r="N1166">
        <v>4</v>
      </c>
      <c r="O1166" t="s">
        <v>77</v>
      </c>
      <c r="P1166">
        <v>11</v>
      </c>
      <c r="V1166" s="23" t="s">
        <v>416</v>
      </c>
      <c r="W1166">
        <f ca="1">VALUE(LEFT(C1166, 4))</f>
        <v>2014</v>
      </c>
      <c r="X1166">
        <f ca="1">VALUE(MID(C1166,6,FIND("_",C1166,6)-6))</f>
        <v>3</v>
      </c>
      <c r="Y1166" t="str">
        <f ca="1">IF(NOT(OR(ISBLANK(D1166),ISBLANK(E1166),D1166="",E1166="")),D1166-E1166,"")</f>
        <v/>
      </c>
      <c r="Z1166" t="str">
        <f ca="1">IF(OR(NOT(ISNUMBER(D1166)),ISBLANK(D1166),D1166="",ISBLANK(N1166)),"",ABS(D1166-N1166))</f>
        <v/>
      </c>
      <c r="AA1166">
        <f ca="1">IF(OR(ISBLANK(J1166),ISBLANK(O1166),J1166="",O1166=""),"",IF(J1166=O1166,1,0))</f>
        <v>0</v>
      </c>
      <c r="AB1166" t="str">
        <f ca="1">IF(OR(ISBLANK(K1166),ISBLANK(Q1166),K1166="",Q1166=""),"",IF(K1166=Q1166,1,0))</f>
        <v/>
      </c>
      <c r="AC1166" s="23" t="str">
        <f t="shared" ca="1" si="17"/>
        <v/>
      </c>
    </row>
    <row r="1167" spans="1:29" x14ac:dyDescent="0.25">
      <c r="A1167" s="23">
        <v>1166</v>
      </c>
      <c r="B1167">
        <v>578</v>
      </c>
      <c r="C1167" t="str">
        <f ca="1">IFERROR(VLOOKUP($B1167,INDIRECT(nfl_game_result),MATCH(C$1,INDIRECT(nfl_game_result_header),0),FALSE),"error")</f>
        <v>2014_03_SFO@ARI</v>
      </c>
      <c r="D1167" t="str">
        <f ca="1">IFERROR(IF(ISBLANK(VLOOKUP($B1167,INDIRECT(nfl_game_result),MATCH(D$1,INDIRECT(nfl_game_result_header),0),FALSE)),"",VLOOKUP($B1167,INDIRECT(nfl_game_result),MATCH(D$1,INDIRECT(nfl_game_result_header),0),FALSE)),"error")</f>
        <v/>
      </c>
      <c r="E1167">
        <f ca="1">IFERROR(IF(ISBLANK(VLOOKUP($B1167,INDIRECT(nfl_game_result),MATCH(E$1,INDIRECT(nfl_game_result_header),0),FALSE)),"",VLOOKUP($B1167,INDIRECT(nfl_game_result),MATCH(E$1,INDIRECT(nfl_game_result_header),0),FALSE)),"error")</f>
        <v>2.5</v>
      </c>
      <c r="F1167" s="23" t="str">
        <f ca="1">IFERROR(IF(ISBLANK(VLOOKUP($B1167,INDIRECT(nfl_game_result),MATCH(F$1,INDIRECT(nfl_game_result_header),0),FALSE)),"",VLOOKUP($B1167,INDIRECT(nfl_game_result),MATCH(F$1,INDIRECT(nfl_game_result_header),0),FALSE)),"error")</f>
        <v/>
      </c>
      <c r="G1167" s="23" t="str">
        <f ca="1">IFERROR(IF(ISBLANK(VLOOKUP($B1167,INDIRECT(nfl_game_result),MATCH(G$1,INDIRECT(nfl_game_result_header),0),FALSE)),"",VLOOKUP($B1167,INDIRECT(nfl_game_result),MATCH(G$1,INDIRECT(nfl_game_result_header),0),FALSE)),"error")</f>
        <v/>
      </c>
      <c r="H1167">
        <f ca="1">IFERROR(IF(ISBLANK(VLOOKUP($B1167,INDIRECT(nfl_game_result),MATCH(H$1,INDIRECT(nfl_game_result_header),0),FALSE)),"",VLOOKUP($B1167,INDIRECT(nfl_game_result),MATCH(H$1,INDIRECT(nfl_game_result_header),0),FALSE)),"error")</f>
        <v>23</v>
      </c>
      <c r="I1167">
        <f ca="1">IFERROR(IF(ISBLANK(VLOOKUP($B1167,INDIRECT(nfl_game_result),MATCH(I$1,INDIRECT(nfl_game_result_header),0),FALSE)),"",VLOOKUP($B1167,INDIRECT(nfl_game_result),MATCH(I$1,INDIRECT(nfl_game_result_header),0),FALSE)),"error")</f>
        <v>14</v>
      </c>
      <c r="J1167" t="str">
        <f ca="1">IFERROR(IF(ISBLANK(VLOOKUP($B1167,INDIRECT(nfl_game_result),MATCH(J$1,INDIRECT(nfl_game_result_header),0),FALSE)),"",VLOOKUP($B1167,INDIRECT(nfl_game_result),MATCH(J$1,INDIRECT(nfl_game_result_header),0),FALSE)),"error")</f>
        <v>ARI</v>
      </c>
      <c r="K1167" t="str">
        <f ca="1">IFERROR(IF(ISBLANK(VLOOKUP($B1167,INDIRECT(nfl_game_result),MATCH(K$1,INDIRECT(nfl_game_result_header),0),FALSE)),"",VLOOKUP($B1167,INDIRECT(nfl_game_result),MATCH(K$1,INDIRECT(nfl_game_result_header),0),FALSE)),"error")</f>
        <v>ARI</v>
      </c>
      <c r="L1167" s="23" t="str">
        <f ca="1">IFERROR(IF(ISBLANK(VLOOKUP($B1167,INDIRECT(nfl_game_result),MATCH(L$1,INDIRECT(nfl_game_result_header),0),FALSE)),"",VLOOKUP($B1167,INDIRECT(nfl_game_result),MATCH(L$1,INDIRECT(nfl_game_result_header),0),FALSE)),"error")</f>
        <v/>
      </c>
      <c r="M1167" t="s">
        <v>16</v>
      </c>
      <c r="N1167">
        <v>-3</v>
      </c>
      <c r="O1167" t="s">
        <v>333</v>
      </c>
      <c r="P1167">
        <v>5</v>
      </c>
      <c r="V1167" s="23" t="s">
        <v>416</v>
      </c>
      <c r="W1167">
        <f ca="1">VALUE(LEFT(C1167, 4))</f>
        <v>2014</v>
      </c>
      <c r="X1167">
        <f ca="1">VALUE(MID(C1167,6,FIND("_",C1167,6)-6))</f>
        <v>3</v>
      </c>
      <c r="Y1167" t="str">
        <f ca="1">IF(NOT(OR(ISBLANK(D1167),ISBLANK(E1167),D1167="",E1167="")),D1167-E1167,"")</f>
        <v/>
      </c>
      <c r="Z1167" t="str">
        <f ca="1">IF(OR(NOT(ISNUMBER(D1167)),ISBLANK(D1167),D1167="",ISBLANK(N1167)),"",ABS(D1167-N1167))</f>
        <v/>
      </c>
      <c r="AA1167">
        <f ca="1">IF(OR(ISBLANK(J1167),ISBLANK(O1167),J1167="",O1167=""),"",IF(J1167=O1167,1,0))</f>
        <v>0</v>
      </c>
      <c r="AB1167" t="str">
        <f ca="1">IF(OR(ISBLANK(K1167),ISBLANK(Q1167),K1167="",Q1167=""),"",IF(K1167=Q1167,1,0))</f>
        <v/>
      </c>
      <c r="AC1167" s="23" t="str">
        <f t="shared" ca="1" si="17"/>
        <v/>
      </c>
    </row>
    <row r="1168" spans="1:29" x14ac:dyDescent="0.25">
      <c r="A1168" s="23">
        <v>1167</v>
      </c>
      <c r="B1168">
        <v>579</v>
      </c>
      <c r="C1168" t="str">
        <f ca="1">IFERROR(VLOOKUP($B1168,INDIRECT(nfl_game_result),MATCH(C$1,INDIRECT(nfl_game_result_header),0),FALSE),"error")</f>
        <v>2014_03_KCY@MIA</v>
      </c>
      <c r="D1168" t="str">
        <f ca="1">IFERROR(IF(ISBLANK(VLOOKUP($B1168,INDIRECT(nfl_game_result),MATCH(D$1,INDIRECT(nfl_game_result_header),0),FALSE)),"",VLOOKUP($B1168,INDIRECT(nfl_game_result),MATCH(D$1,INDIRECT(nfl_game_result_header),0),FALSE)),"error")</f>
        <v/>
      </c>
      <c r="E1168">
        <f ca="1">IFERROR(IF(ISBLANK(VLOOKUP($B1168,INDIRECT(nfl_game_result),MATCH(E$1,INDIRECT(nfl_game_result_header),0),FALSE)),"",VLOOKUP($B1168,INDIRECT(nfl_game_result),MATCH(E$1,INDIRECT(nfl_game_result_header),0),FALSE)),"error")</f>
        <v>-4.5</v>
      </c>
      <c r="F1168" s="23" t="str">
        <f ca="1">IFERROR(IF(ISBLANK(VLOOKUP($B1168,INDIRECT(nfl_game_result),MATCH(F$1,INDIRECT(nfl_game_result_header),0),FALSE)),"",VLOOKUP($B1168,INDIRECT(nfl_game_result),MATCH(F$1,INDIRECT(nfl_game_result_header),0),FALSE)),"error")</f>
        <v/>
      </c>
      <c r="G1168" s="23" t="str">
        <f ca="1">IFERROR(IF(ISBLANK(VLOOKUP($B1168,INDIRECT(nfl_game_result),MATCH(G$1,INDIRECT(nfl_game_result_header),0),FALSE)),"",VLOOKUP($B1168,INDIRECT(nfl_game_result),MATCH(G$1,INDIRECT(nfl_game_result_header),0),FALSE)),"error")</f>
        <v/>
      </c>
      <c r="H1168">
        <f ca="1">IFERROR(IF(ISBLANK(VLOOKUP($B1168,INDIRECT(nfl_game_result),MATCH(H$1,INDIRECT(nfl_game_result_header),0),FALSE)),"",VLOOKUP($B1168,INDIRECT(nfl_game_result),MATCH(H$1,INDIRECT(nfl_game_result_header),0),FALSE)),"error")</f>
        <v>15</v>
      </c>
      <c r="I1168">
        <f ca="1">IFERROR(IF(ISBLANK(VLOOKUP($B1168,INDIRECT(nfl_game_result),MATCH(I$1,INDIRECT(nfl_game_result_header),0),FALSE)),"",VLOOKUP($B1168,INDIRECT(nfl_game_result),MATCH(I$1,INDIRECT(nfl_game_result_header),0),FALSE)),"error")</f>
        <v>34</v>
      </c>
      <c r="J1168" t="str">
        <f ca="1">IFERROR(IF(ISBLANK(VLOOKUP($B1168,INDIRECT(nfl_game_result),MATCH(J$1,INDIRECT(nfl_game_result_header),0),FALSE)),"",VLOOKUP($B1168,INDIRECT(nfl_game_result),MATCH(J$1,INDIRECT(nfl_game_result_header),0),FALSE)),"error")</f>
        <v>KCY</v>
      </c>
      <c r="K1168" t="str">
        <f ca="1">IFERROR(IF(ISBLANK(VLOOKUP($B1168,INDIRECT(nfl_game_result),MATCH(K$1,INDIRECT(nfl_game_result_header),0),FALSE)),"",VLOOKUP($B1168,INDIRECT(nfl_game_result),MATCH(K$1,INDIRECT(nfl_game_result_header),0),FALSE)),"error")</f>
        <v>KCY</v>
      </c>
      <c r="L1168" s="23" t="str">
        <f ca="1">IFERROR(IF(ISBLANK(VLOOKUP($B1168,INDIRECT(nfl_game_result),MATCH(L$1,INDIRECT(nfl_game_result_header),0),FALSE)),"",VLOOKUP($B1168,INDIRECT(nfl_game_result),MATCH(L$1,INDIRECT(nfl_game_result_header),0),FALSE)),"error")</f>
        <v/>
      </c>
      <c r="M1168" t="s">
        <v>16</v>
      </c>
      <c r="N1168">
        <v>-7</v>
      </c>
      <c r="O1168" t="s">
        <v>79</v>
      </c>
      <c r="P1168">
        <v>1</v>
      </c>
      <c r="V1168" s="23" t="s">
        <v>416</v>
      </c>
      <c r="W1168">
        <f ca="1">VALUE(LEFT(C1168, 4))</f>
        <v>2014</v>
      </c>
      <c r="X1168">
        <f ca="1">VALUE(MID(C1168,6,FIND("_",C1168,6)-6))</f>
        <v>3</v>
      </c>
      <c r="Y1168" t="str">
        <f ca="1">IF(NOT(OR(ISBLANK(D1168),ISBLANK(E1168),D1168="",E1168="")),D1168-E1168,"")</f>
        <v/>
      </c>
      <c r="Z1168" t="str">
        <f ca="1">IF(OR(NOT(ISNUMBER(D1168)),ISBLANK(D1168),D1168="",ISBLANK(N1168)),"",ABS(D1168-N1168))</f>
        <v/>
      </c>
      <c r="AA1168">
        <f ca="1">IF(OR(ISBLANK(J1168),ISBLANK(O1168),J1168="",O1168=""),"",IF(J1168=O1168,1,0))</f>
        <v>0</v>
      </c>
      <c r="AB1168" t="str">
        <f ca="1">IF(OR(ISBLANK(K1168),ISBLANK(Q1168),K1168="",Q1168=""),"",IF(K1168=Q1168,1,0))</f>
        <v/>
      </c>
      <c r="AC1168" s="23" t="str">
        <f t="shared" ca="1" si="17"/>
        <v/>
      </c>
    </row>
    <row r="1169" spans="1:29" x14ac:dyDescent="0.25">
      <c r="A1169" s="23">
        <v>1168</v>
      </c>
      <c r="B1169">
        <v>580</v>
      </c>
      <c r="C1169" t="str">
        <f ca="1">IFERROR(VLOOKUP($B1169,INDIRECT(nfl_game_result),MATCH(C$1,INDIRECT(nfl_game_result_header),0),FALSE),"error")</f>
        <v>2014_03_DEN@SEA</v>
      </c>
      <c r="D1169" t="str">
        <f ca="1">IFERROR(IF(ISBLANK(VLOOKUP($B1169,INDIRECT(nfl_game_result),MATCH(D$1,INDIRECT(nfl_game_result_header),0),FALSE)),"",VLOOKUP($B1169,INDIRECT(nfl_game_result),MATCH(D$1,INDIRECT(nfl_game_result_header),0),FALSE)),"error")</f>
        <v/>
      </c>
      <c r="E1169">
        <f ca="1">IFERROR(IF(ISBLANK(VLOOKUP($B1169,INDIRECT(nfl_game_result),MATCH(E$1,INDIRECT(nfl_game_result_header),0),FALSE)),"",VLOOKUP($B1169,INDIRECT(nfl_game_result),MATCH(E$1,INDIRECT(nfl_game_result_header),0),FALSE)),"error")</f>
        <v>-4.5</v>
      </c>
      <c r="F1169" s="23" t="str">
        <f ca="1">IFERROR(IF(ISBLANK(VLOOKUP($B1169,INDIRECT(nfl_game_result),MATCH(F$1,INDIRECT(nfl_game_result_header),0),FALSE)),"",VLOOKUP($B1169,INDIRECT(nfl_game_result),MATCH(F$1,INDIRECT(nfl_game_result_header),0),FALSE)),"error")</f>
        <v/>
      </c>
      <c r="G1169" s="23" t="str">
        <f ca="1">IFERROR(IF(ISBLANK(VLOOKUP($B1169,INDIRECT(nfl_game_result),MATCH(G$1,INDIRECT(nfl_game_result_header),0),FALSE)),"",VLOOKUP($B1169,INDIRECT(nfl_game_result),MATCH(G$1,INDIRECT(nfl_game_result_header),0),FALSE)),"error")</f>
        <v/>
      </c>
      <c r="H1169">
        <f ca="1">IFERROR(IF(ISBLANK(VLOOKUP($B1169,INDIRECT(nfl_game_result),MATCH(H$1,INDIRECT(nfl_game_result_header),0),FALSE)),"",VLOOKUP($B1169,INDIRECT(nfl_game_result),MATCH(H$1,INDIRECT(nfl_game_result_header),0),FALSE)),"error")</f>
        <v>26</v>
      </c>
      <c r="I1169">
        <f ca="1">IFERROR(IF(ISBLANK(VLOOKUP($B1169,INDIRECT(nfl_game_result),MATCH(I$1,INDIRECT(nfl_game_result_header),0),FALSE)),"",VLOOKUP($B1169,INDIRECT(nfl_game_result),MATCH(I$1,INDIRECT(nfl_game_result_header),0),FALSE)),"error")</f>
        <v>20</v>
      </c>
      <c r="J1169" t="str">
        <f ca="1">IFERROR(IF(ISBLANK(VLOOKUP($B1169,INDIRECT(nfl_game_result),MATCH(J$1,INDIRECT(nfl_game_result_header),0),FALSE)),"",VLOOKUP($B1169,INDIRECT(nfl_game_result),MATCH(J$1,INDIRECT(nfl_game_result_header),0),FALSE)),"error")</f>
        <v>SEA</v>
      </c>
      <c r="K1169" t="str">
        <f ca="1">IFERROR(IF(ISBLANK(VLOOKUP($B1169,INDIRECT(nfl_game_result),MATCH(K$1,INDIRECT(nfl_game_result_header),0),FALSE)),"",VLOOKUP($B1169,INDIRECT(nfl_game_result),MATCH(K$1,INDIRECT(nfl_game_result_header),0),FALSE)),"error")</f>
        <v>SEA</v>
      </c>
      <c r="L1169" s="23" t="str">
        <f ca="1">IFERROR(IF(ISBLANK(VLOOKUP($B1169,INDIRECT(nfl_game_result),MATCH(L$1,INDIRECT(nfl_game_result_header),0),FALSE)),"",VLOOKUP($B1169,INDIRECT(nfl_game_result),MATCH(L$1,INDIRECT(nfl_game_result_header),0),FALSE)),"error")</f>
        <v/>
      </c>
      <c r="M1169" t="s">
        <v>16</v>
      </c>
      <c r="N1169">
        <v>-4</v>
      </c>
      <c r="O1169" t="s">
        <v>89</v>
      </c>
      <c r="P1169">
        <v>10</v>
      </c>
      <c r="V1169" s="23" t="s">
        <v>416</v>
      </c>
      <c r="W1169">
        <f ca="1">VALUE(LEFT(C1169, 4))</f>
        <v>2014</v>
      </c>
      <c r="X1169">
        <f ca="1">VALUE(MID(C1169,6,FIND("_",C1169,6)-6))</f>
        <v>3</v>
      </c>
      <c r="Y1169" t="str">
        <f ca="1">IF(NOT(OR(ISBLANK(D1169),ISBLANK(E1169),D1169="",E1169="")),D1169-E1169,"")</f>
        <v/>
      </c>
      <c r="Z1169" t="str">
        <f ca="1">IF(OR(NOT(ISNUMBER(D1169)),ISBLANK(D1169),D1169="",ISBLANK(N1169)),"",ABS(D1169-N1169))</f>
        <v/>
      </c>
      <c r="AA1169">
        <f ca="1">IF(OR(ISBLANK(J1169),ISBLANK(O1169),J1169="",O1169=""),"",IF(J1169=O1169,1,0))</f>
        <v>1</v>
      </c>
      <c r="AB1169" t="str">
        <f ca="1">IF(OR(ISBLANK(K1169),ISBLANK(Q1169),K1169="",Q1169=""),"",IF(K1169=Q1169,1,0))</f>
        <v/>
      </c>
      <c r="AC1169" s="23" t="str">
        <f t="shared" ca="1" si="17"/>
        <v/>
      </c>
    </row>
    <row r="1170" spans="1:29" x14ac:dyDescent="0.25">
      <c r="A1170" s="23">
        <v>1169</v>
      </c>
      <c r="B1170">
        <v>581</v>
      </c>
      <c r="C1170" t="str">
        <f ca="1">IFERROR(VLOOKUP($B1170,INDIRECT(nfl_game_result),MATCH(C$1,INDIRECT(nfl_game_result_header),0),FALSE),"error")</f>
        <v>2014_03_PIT@CAR</v>
      </c>
      <c r="D1170" t="str">
        <f ca="1">IFERROR(IF(ISBLANK(VLOOKUP($B1170,INDIRECT(nfl_game_result),MATCH(D$1,INDIRECT(nfl_game_result_header),0),FALSE)),"",VLOOKUP($B1170,INDIRECT(nfl_game_result),MATCH(D$1,INDIRECT(nfl_game_result_header),0),FALSE)),"error")</f>
        <v/>
      </c>
      <c r="E1170">
        <f ca="1">IFERROR(IF(ISBLANK(VLOOKUP($B1170,INDIRECT(nfl_game_result),MATCH(E$1,INDIRECT(nfl_game_result_header),0),FALSE)),"",VLOOKUP($B1170,INDIRECT(nfl_game_result),MATCH(E$1,INDIRECT(nfl_game_result_header),0),FALSE)),"error")</f>
        <v>-3.5</v>
      </c>
      <c r="F1170" s="23" t="str">
        <f ca="1">IFERROR(IF(ISBLANK(VLOOKUP($B1170,INDIRECT(nfl_game_result),MATCH(F$1,INDIRECT(nfl_game_result_header),0),FALSE)),"",VLOOKUP($B1170,INDIRECT(nfl_game_result),MATCH(F$1,INDIRECT(nfl_game_result_header),0),FALSE)),"error")</f>
        <v/>
      </c>
      <c r="G1170" s="23" t="str">
        <f ca="1">IFERROR(IF(ISBLANK(VLOOKUP($B1170,INDIRECT(nfl_game_result),MATCH(G$1,INDIRECT(nfl_game_result_header),0),FALSE)),"",VLOOKUP($B1170,INDIRECT(nfl_game_result),MATCH(G$1,INDIRECT(nfl_game_result_header),0),FALSE)),"error")</f>
        <v/>
      </c>
      <c r="H1170">
        <f ca="1">IFERROR(IF(ISBLANK(VLOOKUP($B1170,INDIRECT(nfl_game_result),MATCH(H$1,INDIRECT(nfl_game_result_header),0),FALSE)),"",VLOOKUP($B1170,INDIRECT(nfl_game_result),MATCH(H$1,INDIRECT(nfl_game_result_header),0),FALSE)),"error")</f>
        <v>19</v>
      </c>
      <c r="I1170">
        <f ca="1">IFERROR(IF(ISBLANK(VLOOKUP($B1170,INDIRECT(nfl_game_result),MATCH(I$1,INDIRECT(nfl_game_result_header),0),FALSE)),"",VLOOKUP($B1170,INDIRECT(nfl_game_result),MATCH(I$1,INDIRECT(nfl_game_result_header),0),FALSE)),"error")</f>
        <v>37</v>
      </c>
      <c r="J1170" t="str">
        <f ca="1">IFERROR(IF(ISBLANK(VLOOKUP($B1170,INDIRECT(nfl_game_result),MATCH(J$1,INDIRECT(nfl_game_result_header),0),FALSE)),"",VLOOKUP($B1170,INDIRECT(nfl_game_result),MATCH(J$1,INDIRECT(nfl_game_result_header),0),FALSE)),"error")</f>
        <v>PIT</v>
      </c>
      <c r="K1170" t="str">
        <f ca="1">IFERROR(IF(ISBLANK(VLOOKUP($B1170,INDIRECT(nfl_game_result),MATCH(K$1,INDIRECT(nfl_game_result_header),0),FALSE)),"",VLOOKUP($B1170,INDIRECT(nfl_game_result),MATCH(K$1,INDIRECT(nfl_game_result_header),0),FALSE)),"error")</f>
        <v>PIT</v>
      </c>
      <c r="L1170" s="23" t="str">
        <f ca="1">IFERROR(IF(ISBLANK(VLOOKUP($B1170,INDIRECT(nfl_game_result),MATCH(L$1,INDIRECT(nfl_game_result_header),0),FALSE)),"",VLOOKUP($B1170,INDIRECT(nfl_game_result),MATCH(L$1,INDIRECT(nfl_game_result_header),0),FALSE)),"error")</f>
        <v/>
      </c>
      <c r="M1170" t="s">
        <v>16</v>
      </c>
      <c r="N1170">
        <v>-6</v>
      </c>
      <c r="O1170" t="s">
        <v>67</v>
      </c>
      <c r="P1170">
        <v>6</v>
      </c>
      <c r="V1170" s="23" t="s">
        <v>416</v>
      </c>
      <c r="W1170">
        <f ca="1">VALUE(LEFT(C1170, 4))</f>
        <v>2014</v>
      </c>
      <c r="X1170">
        <f ca="1">VALUE(MID(C1170,6,FIND("_",C1170,6)-6))</f>
        <v>3</v>
      </c>
      <c r="Y1170" t="str">
        <f ca="1">IF(NOT(OR(ISBLANK(D1170),ISBLANK(E1170),D1170="",E1170="")),D1170-E1170,"")</f>
        <v/>
      </c>
      <c r="Z1170" t="str">
        <f ca="1">IF(OR(NOT(ISNUMBER(D1170)),ISBLANK(D1170),D1170="",ISBLANK(N1170)),"",ABS(D1170-N1170))</f>
        <v/>
      </c>
      <c r="AA1170">
        <f ca="1">IF(OR(ISBLANK(J1170),ISBLANK(O1170),J1170="",O1170=""),"",IF(J1170=O1170,1,0))</f>
        <v>0</v>
      </c>
      <c r="AB1170" t="str">
        <f ca="1">IF(OR(ISBLANK(K1170),ISBLANK(Q1170),K1170="",Q1170=""),"",IF(K1170=Q1170,1,0))</f>
        <v/>
      </c>
      <c r="AC1170" s="23" t="str">
        <f t="shared" ref="AC1170:AC1233" ca="1" si="18">IF(OR(ISBLANK(L1170),ISBLANK(T1170),L1170="",T1170=""),"",IF(L1170=T1170,1,0))</f>
        <v/>
      </c>
    </row>
    <row r="1171" spans="1:29" x14ac:dyDescent="0.25">
      <c r="A1171" s="23">
        <v>1170</v>
      </c>
      <c r="B1171">
        <v>582</v>
      </c>
      <c r="C1171" t="str">
        <f ca="1">IFERROR(VLOOKUP($B1171,INDIRECT(nfl_game_result),MATCH(C$1,INDIRECT(nfl_game_result_header),0),FALSE),"error")</f>
        <v>2014_03_CHI@NYJ</v>
      </c>
      <c r="D1171" t="str">
        <f ca="1">IFERROR(IF(ISBLANK(VLOOKUP($B1171,INDIRECT(nfl_game_result),MATCH(D$1,INDIRECT(nfl_game_result_header),0),FALSE)),"",VLOOKUP($B1171,INDIRECT(nfl_game_result),MATCH(D$1,INDIRECT(nfl_game_result_header),0),FALSE)),"error")</f>
        <v/>
      </c>
      <c r="E1171">
        <f ca="1">IFERROR(IF(ISBLANK(VLOOKUP($B1171,INDIRECT(nfl_game_result),MATCH(E$1,INDIRECT(nfl_game_result_header),0),FALSE)),"",VLOOKUP($B1171,INDIRECT(nfl_game_result),MATCH(E$1,INDIRECT(nfl_game_result_header),0),FALSE)),"error")</f>
        <v>-1</v>
      </c>
      <c r="F1171" s="23" t="str">
        <f ca="1">IFERROR(IF(ISBLANK(VLOOKUP($B1171,INDIRECT(nfl_game_result),MATCH(F$1,INDIRECT(nfl_game_result_header),0),FALSE)),"",VLOOKUP($B1171,INDIRECT(nfl_game_result),MATCH(F$1,INDIRECT(nfl_game_result_header),0),FALSE)),"error")</f>
        <v/>
      </c>
      <c r="G1171" s="23" t="str">
        <f ca="1">IFERROR(IF(ISBLANK(VLOOKUP($B1171,INDIRECT(nfl_game_result),MATCH(G$1,INDIRECT(nfl_game_result_header),0),FALSE)),"",VLOOKUP($B1171,INDIRECT(nfl_game_result),MATCH(G$1,INDIRECT(nfl_game_result_header),0),FALSE)),"error")</f>
        <v/>
      </c>
      <c r="H1171">
        <f ca="1">IFERROR(IF(ISBLANK(VLOOKUP($B1171,INDIRECT(nfl_game_result),MATCH(H$1,INDIRECT(nfl_game_result_header),0),FALSE)),"",VLOOKUP($B1171,INDIRECT(nfl_game_result),MATCH(H$1,INDIRECT(nfl_game_result_header),0),FALSE)),"error")</f>
        <v>19</v>
      </c>
      <c r="I1171">
        <f ca="1">IFERROR(IF(ISBLANK(VLOOKUP($B1171,INDIRECT(nfl_game_result),MATCH(I$1,INDIRECT(nfl_game_result_header),0),FALSE)),"",VLOOKUP($B1171,INDIRECT(nfl_game_result),MATCH(I$1,INDIRECT(nfl_game_result_header),0),FALSE)),"error")</f>
        <v>27</v>
      </c>
      <c r="J1171" t="str">
        <f ca="1">IFERROR(IF(ISBLANK(VLOOKUP($B1171,INDIRECT(nfl_game_result),MATCH(J$1,INDIRECT(nfl_game_result_header),0),FALSE)),"",VLOOKUP($B1171,INDIRECT(nfl_game_result),MATCH(J$1,INDIRECT(nfl_game_result_header),0),FALSE)),"error")</f>
        <v>CHI</v>
      </c>
      <c r="K1171" t="str">
        <f ca="1">IFERROR(IF(ISBLANK(VLOOKUP($B1171,INDIRECT(nfl_game_result),MATCH(K$1,INDIRECT(nfl_game_result_header),0),FALSE)),"",VLOOKUP($B1171,INDIRECT(nfl_game_result),MATCH(K$1,INDIRECT(nfl_game_result_header),0),FALSE)),"error")</f>
        <v>CHI</v>
      </c>
      <c r="L1171" s="23" t="str">
        <f ca="1">IFERROR(IF(ISBLANK(VLOOKUP($B1171,INDIRECT(nfl_game_result),MATCH(L$1,INDIRECT(nfl_game_result_header),0),FALSE)),"",VLOOKUP($B1171,INDIRECT(nfl_game_result),MATCH(L$1,INDIRECT(nfl_game_result_header),0),FALSE)),"error")</f>
        <v/>
      </c>
      <c r="M1171" t="s">
        <v>16</v>
      </c>
      <c r="N1171">
        <v>-1</v>
      </c>
      <c r="O1171" t="s">
        <v>84</v>
      </c>
      <c r="P1171">
        <v>12</v>
      </c>
      <c r="V1171" s="23" t="s">
        <v>416</v>
      </c>
      <c r="W1171">
        <f ca="1">VALUE(LEFT(C1171, 4))</f>
        <v>2014</v>
      </c>
      <c r="X1171">
        <f ca="1">VALUE(MID(C1171,6,FIND("_",C1171,6)-6))</f>
        <v>3</v>
      </c>
      <c r="Y1171" t="str">
        <f ca="1">IF(NOT(OR(ISBLANK(D1171),ISBLANK(E1171),D1171="",E1171="")),D1171-E1171,"")</f>
        <v/>
      </c>
      <c r="Z1171" t="str">
        <f ca="1">IF(OR(NOT(ISNUMBER(D1171)),ISBLANK(D1171),D1171="",ISBLANK(N1171)),"",ABS(D1171-N1171))</f>
        <v/>
      </c>
      <c r="AA1171">
        <f ca="1">IF(OR(ISBLANK(J1171),ISBLANK(O1171),J1171="",O1171=""),"",IF(J1171=O1171,1,0))</f>
        <v>0</v>
      </c>
      <c r="AB1171" t="str">
        <f ca="1">IF(OR(ISBLANK(K1171),ISBLANK(Q1171),K1171="",Q1171=""),"",IF(K1171=Q1171,1,0))</f>
        <v/>
      </c>
      <c r="AC1171" s="23" t="str">
        <f t="shared" ca="1" si="18"/>
        <v/>
      </c>
    </row>
    <row r="1172" spans="1:29" x14ac:dyDescent="0.25">
      <c r="A1172" s="23">
        <v>1171</v>
      </c>
      <c r="B1172">
        <v>567</v>
      </c>
      <c r="C1172" t="str">
        <f ca="1">IFERROR(VLOOKUP($B1172,INDIRECT(nfl_game_result),MATCH(C$1,INDIRECT(nfl_game_result_header),0),FALSE),"error")</f>
        <v>2014_03_TBY@ATL</v>
      </c>
      <c r="D1172" t="str">
        <f ca="1">IFERROR(IF(ISBLANK(VLOOKUP($B1172,INDIRECT(nfl_game_result),MATCH(D$1,INDIRECT(nfl_game_result_header),0),FALSE)),"",VLOOKUP($B1172,INDIRECT(nfl_game_result),MATCH(D$1,INDIRECT(nfl_game_result_header),0),FALSE)),"error")</f>
        <v/>
      </c>
      <c r="E1172">
        <f ca="1">IFERROR(IF(ISBLANK(VLOOKUP($B1172,INDIRECT(nfl_game_result),MATCH(E$1,INDIRECT(nfl_game_result_header),0),FALSE)),"",VLOOKUP($B1172,INDIRECT(nfl_game_result),MATCH(E$1,INDIRECT(nfl_game_result_header),0),FALSE)),"error")</f>
        <v>-6.5</v>
      </c>
      <c r="F1172" s="23" t="str">
        <f ca="1">IFERROR(IF(ISBLANK(VLOOKUP($B1172,INDIRECT(nfl_game_result),MATCH(F$1,INDIRECT(nfl_game_result_header),0),FALSE)),"",VLOOKUP($B1172,INDIRECT(nfl_game_result),MATCH(F$1,INDIRECT(nfl_game_result_header),0),FALSE)),"error")</f>
        <v/>
      </c>
      <c r="G1172" s="23" t="str">
        <f ca="1">IFERROR(IF(ISBLANK(VLOOKUP($B1172,INDIRECT(nfl_game_result),MATCH(G$1,INDIRECT(nfl_game_result_header),0),FALSE)),"",VLOOKUP($B1172,INDIRECT(nfl_game_result),MATCH(G$1,INDIRECT(nfl_game_result_header),0),FALSE)),"error")</f>
        <v/>
      </c>
      <c r="H1172">
        <f ca="1">IFERROR(IF(ISBLANK(VLOOKUP($B1172,INDIRECT(nfl_game_result),MATCH(H$1,INDIRECT(nfl_game_result_header),0),FALSE)),"",VLOOKUP($B1172,INDIRECT(nfl_game_result),MATCH(H$1,INDIRECT(nfl_game_result_header),0),FALSE)),"error")</f>
        <v>56</v>
      </c>
      <c r="I1172">
        <f ca="1">IFERROR(IF(ISBLANK(VLOOKUP($B1172,INDIRECT(nfl_game_result),MATCH(I$1,INDIRECT(nfl_game_result_header),0),FALSE)),"",VLOOKUP($B1172,INDIRECT(nfl_game_result),MATCH(I$1,INDIRECT(nfl_game_result_header),0),FALSE)),"error")</f>
        <v>14</v>
      </c>
      <c r="J1172" t="str">
        <f ca="1">IFERROR(IF(ISBLANK(VLOOKUP($B1172,INDIRECT(nfl_game_result),MATCH(J$1,INDIRECT(nfl_game_result_header),0),FALSE)),"",VLOOKUP($B1172,INDIRECT(nfl_game_result),MATCH(J$1,INDIRECT(nfl_game_result_header),0),FALSE)),"error")</f>
        <v>ATL</v>
      </c>
      <c r="K1172" t="str">
        <f ca="1">IFERROR(IF(ISBLANK(VLOOKUP($B1172,INDIRECT(nfl_game_result),MATCH(K$1,INDIRECT(nfl_game_result_header),0),FALSE)),"",VLOOKUP($B1172,INDIRECT(nfl_game_result),MATCH(K$1,INDIRECT(nfl_game_result_header),0),FALSE)),"error")</f>
        <v>ATL</v>
      </c>
      <c r="L1172" s="23" t="str">
        <f ca="1">IFERROR(IF(ISBLANK(VLOOKUP($B1172,INDIRECT(nfl_game_result),MATCH(L$1,INDIRECT(nfl_game_result_header),0),FALSE)),"",VLOOKUP($B1172,INDIRECT(nfl_game_result),MATCH(L$1,INDIRECT(nfl_game_result_header),0),FALSE)),"error")</f>
        <v/>
      </c>
      <c r="M1172" t="s">
        <v>14</v>
      </c>
      <c r="N1172">
        <v>-7</v>
      </c>
      <c r="O1172" t="s">
        <v>334</v>
      </c>
      <c r="P1172">
        <v>14</v>
      </c>
      <c r="Q1172" t="s">
        <v>20</v>
      </c>
      <c r="V1172" s="23" t="s">
        <v>416</v>
      </c>
      <c r="W1172">
        <f ca="1">VALUE(LEFT(C1172, 4))</f>
        <v>2014</v>
      </c>
      <c r="X1172">
        <f ca="1">VALUE(MID(C1172,6,FIND("_",C1172,6)-6))</f>
        <v>3</v>
      </c>
      <c r="Y1172" t="str">
        <f ca="1">IF(NOT(OR(ISBLANK(D1172),ISBLANK(E1172),D1172="",E1172="")),D1172-E1172,"")</f>
        <v/>
      </c>
      <c r="Z1172" t="str">
        <f ca="1">IF(OR(NOT(ISNUMBER(D1172)),ISBLANK(D1172),D1172="",ISBLANK(N1172)),"",ABS(D1172-N1172))</f>
        <v/>
      </c>
      <c r="AA1172">
        <f ca="1">IF(OR(ISBLANK(J1172),ISBLANK(O1172),J1172="",O1172=""),"",IF(J1172=O1172,1,0))</f>
        <v>0</v>
      </c>
      <c r="AB1172">
        <f ca="1">IF(OR(ISBLANK(K1172),ISBLANK(Q1172),K1172="",Q1172=""),"",IF(K1172=Q1172,1,0))</f>
        <v>1</v>
      </c>
      <c r="AC1172" s="23" t="str">
        <f t="shared" ca="1" si="18"/>
        <v/>
      </c>
    </row>
    <row r="1173" spans="1:29" x14ac:dyDescent="0.25">
      <c r="A1173" s="23">
        <v>1172</v>
      </c>
      <c r="B1173">
        <v>568</v>
      </c>
      <c r="C1173" t="str">
        <f ca="1">IFERROR(VLOOKUP($B1173,INDIRECT(nfl_game_result),MATCH(C$1,INDIRECT(nfl_game_result_header),0),FALSE),"error")</f>
        <v>2014_03_SD@BUF</v>
      </c>
      <c r="D1173" t="str">
        <f ca="1">IFERROR(IF(ISBLANK(VLOOKUP($B1173,INDIRECT(nfl_game_result),MATCH(D$1,INDIRECT(nfl_game_result_header),0),FALSE)),"",VLOOKUP($B1173,INDIRECT(nfl_game_result),MATCH(D$1,INDIRECT(nfl_game_result_header),0),FALSE)),"error")</f>
        <v/>
      </c>
      <c r="E1173">
        <f ca="1">IFERROR(IF(ISBLANK(VLOOKUP($B1173,INDIRECT(nfl_game_result),MATCH(E$1,INDIRECT(nfl_game_result_header),0),FALSE)),"",VLOOKUP($B1173,INDIRECT(nfl_game_result),MATCH(E$1,INDIRECT(nfl_game_result_header),0),FALSE)),"error")</f>
        <v>-2</v>
      </c>
      <c r="F1173" s="23" t="str">
        <f ca="1">IFERROR(IF(ISBLANK(VLOOKUP($B1173,INDIRECT(nfl_game_result),MATCH(F$1,INDIRECT(nfl_game_result_header),0),FALSE)),"",VLOOKUP($B1173,INDIRECT(nfl_game_result),MATCH(F$1,INDIRECT(nfl_game_result_header),0),FALSE)),"error")</f>
        <v/>
      </c>
      <c r="G1173" s="23" t="str">
        <f ca="1">IFERROR(IF(ISBLANK(VLOOKUP($B1173,INDIRECT(nfl_game_result),MATCH(G$1,INDIRECT(nfl_game_result_header),0),FALSE)),"",VLOOKUP($B1173,INDIRECT(nfl_game_result),MATCH(G$1,INDIRECT(nfl_game_result_header),0),FALSE)),"error")</f>
        <v/>
      </c>
      <c r="H1173">
        <f ca="1">IFERROR(IF(ISBLANK(VLOOKUP($B1173,INDIRECT(nfl_game_result),MATCH(H$1,INDIRECT(nfl_game_result_header),0),FALSE)),"",VLOOKUP($B1173,INDIRECT(nfl_game_result),MATCH(H$1,INDIRECT(nfl_game_result_header),0),FALSE)),"error")</f>
        <v>10</v>
      </c>
      <c r="I1173">
        <f ca="1">IFERROR(IF(ISBLANK(VLOOKUP($B1173,INDIRECT(nfl_game_result),MATCH(I$1,INDIRECT(nfl_game_result_header),0),FALSE)),"",VLOOKUP($B1173,INDIRECT(nfl_game_result),MATCH(I$1,INDIRECT(nfl_game_result_header),0),FALSE)),"error")</f>
        <v>22</v>
      </c>
      <c r="J1173" t="str">
        <f ca="1">IFERROR(IF(ISBLANK(VLOOKUP($B1173,INDIRECT(nfl_game_result),MATCH(J$1,INDIRECT(nfl_game_result_header),0),FALSE)),"",VLOOKUP($B1173,INDIRECT(nfl_game_result),MATCH(J$1,INDIRECT(nfl_game_result_header),0),FALSE)),"error")</f>
        <v>SD</v>
      </c>
      <c r="K1173" t="str">
        <f ca="1">IFERROR(IF(ISBLANK(VLOOKUP($B1173,INDIRECT(nfl_game_result),MATCH(K$1,INDIRECT(nfl_game_result_header),0),FALSE)),"",VLOOKUP($B1173,INDIRECT(nfl_game_result),MATCH(K$1,INDIRECT(nfl_game_result_header),0),FALSE)),"error")</f>
        <v>SD</v>
      </c>
      <c r="L1173" s="23" t="str">
        <f ca="1">IFERROR(IF(ISBLANK(VLOOKUP($B1173,INDIRECT(nfl_game_result),MATCH(L$1,INDIRECT(nfl_game_result_header),0),FALSE)),"",VLOOKUP($B1173,INDIRECT(nfl_game_result),MATCH(L$1,INDIRECT(nfl_game_result_header),0),FALSE)),"error")</f>
        <v/>
      </c>
      <c r="M1173" t="s">
        <v>14</v>
      </c>
      <c r="N1173">
        <v>-3</v>
      </c>
      <c r="O1173" t="s">
        <v>66</v>
      </c>
      <c r="P1173">
        <v>2</v>
      </c>
      <c r="Q1173" t="s">
        <v>66</v>
      </c>
      <c r="V1173" s="23" t="s">
        <v>416</v>
      </c>
      <c r="W1173">
        <f ca="1">VALUE(LEFT(C1173, 4))</f>
        <v>2014</v>
      </c>
      <c r="X1173">
        <f ca="1">VALUE(MID(C1173,6,FIND("_",C1173,6)-6))</f>
        <v>3</v>
      </c>
      <c r="Y1173" t="str">
        <f ca="1">IF(NOT(OR(ISBLANK(D1173),ISBLANK(E1173),D1173="",E1173="")),D1173-E1173,"")</f>
        <v/>
      </c>
      <c r="Z1173" t="str">
        <f ca="1">IF(OR(NOT(ISNUMBER(D1173)),ISBLANK(D1173),D1173="",ISBLANK(N1173)),"",ABS(D1173-N1173))</f>
        <v/>
      </c>
      <c r="AA1173">
        <f ca="1">IF(OR(ISBLANK(J1173),ISBLANK(O1173),J1173="",O1173=""),"",IF(J1173=O1173,1,0))</f>
        <v>0</v>
      </c>
      <c r="AB1173">
        <f ca="1">IF(OR(ISBLANK(K1173),ISBLANK(Q1173),K1173="",Q1173=""),"",IF(K1173=Q1173,1,0))</f>
        <v>0</v>
      </c>
      <c r="AC1173" s="23" t="str">
        <f t="shared" ca="1" si="18"/>
        <v/>
      </c>
    </row>
    <row r="1174" spans="1:29" x14ac:dyDescent="0.25">
      <c r="A1174" s="23">
        <v>1173</v>
      </c>
      <c r="B1174">
        <v>569</v>
      </c>
      <c r="C1174" t="str">
        <f ca="1">IFERROR(VLOOKUP($B1174,INDIRECT(nfl_game_result),MATCH(C$1,INDIRECT(nfl_game_result_header),0),FALSE),"error")</f>
        <v>2014_03_TEN@CIN</v>
      </c>
      <c r="D1174" t="str">
        <f ca="1">IFERROR(IF(ISBLANK(VLOOKUP($B1174,INDIRECT(nfl_game_result),MATCH(D$1,INDIRECT(nfl_game_result_header),0),FALSE)),"",VLOOKUP($B1174,INDIRECT(nfl_game_result),MATCH(D$1,INDIRECT(nfl_game_result_header),0),FALSE)),"error")</f>
        <v/>
      </c>
      <c r="E1174">
        <f ca="1">IFERROR(IF(ISBLANK(VLOOKUP($B1174,INDIRECT(nfl_game_result),MATCH(E$1,INDIRECT(nfl_game_result_header),0),FALSE)),"",VLOOKUP($B1174,INDIRECT(nfl_game_result),MATCH(E$1,INDIRECT(nfl_game_result_header),0),FALSE)),"error")</f>
        <v>-7</v>
      </c>
      <c r="F1174" s="23" t="str">
        <f ca="1">IFERROR(IF(ISBLANK(VLOOKUP($B1174,INDIRECT(nfl_game_result),MATCH(F$1,INDIRECT(nfl_game_result_header),0),FALSE)),"",VLOOKUP($B1174,INDIRECT(nfl_game_result),MATCH(F$1,INDIRECT(nfl_game_result_header),0),FALSE)),"error")</f>
        <v/>
      </c>
      <c r="G1174" s="23" t="str">
        <f ca="1">IFERROR(IF(ISBLANK(VLOOKUP($B1174,INDIRECT(nfl_game_result),MATCH(G$1,INDIRECT(nfl_game_result_header),0),FALSE)),"",VLOOKUP($B1174,INDIRECT(nfl_game_result),MATCH(G$1,INDIRECT(nfl_game_result_header),0),FALSE)),"error")</f>
        <v/>
      </c>
      <c r="H1174">
        <f ca="1">IFERROR(IF(ISBLANK(VLOOKUP($B1174,INDIRECT(nfl_game_result),MATCH(H$1,INDIRECT(nfl_game_result_header),0),FALSE)),"",VLOOKUP($B1174,INDIRECT(nfl_game_result),MATCH(H$1,INDIRECT(nfl_game_result_header),0),FALSE)),"error")</f>
        <v>33</v>
      </c>
      <c r="I1174">
        <f ca="1">IFERROR(IF(ISBLANK(VLOOKUP($B1174,INDIRECT(nfl_game_result),MATCH(I$1,INDIRECT(nfl_game_result_header),0),FALSE)),"",VLOOKUP($B1174,INDIRECT(nfl_game_result),MATCH(I$1,INDIRECT(nfl_game_result_header),0),FALSE)),"error")</f>
        <v>7</v>
      </c>
      <c r="J1174" t="str">
        <f ca="1">IFERROR(IF(ISBLANK(VLOOKUP($B1174,INDIRECT(nfl_game_result),MATCH(J$1,INDIRECT(nfl_game_result_header),0),FALSE)),"",VLOOKUP($B1174,INDIRECT(nfl_game_result),MATCH(J$1,INDIRECT(nfl_game_result_header),0),FALSE)),"error")</f>
        <v>CIN</v>
      </c>
      <c r="K1174" t="str">
        <f ca="1">IFERROR(IF(ISBLANK(VLOOKUP($B1174,INDIRECT(nfl_game_result),MATCH(K$1,INDIRECT(nfl_game_result_header),0),FALSE)),"",VLOOKUP($B1174,INDIRECT(nfl_game_result),MATCH(K$1,INDIRECT(nfl_game_result_header),0),FALSE)),"error")</f>
        <v>CIN</v>
      </c>
      <c r="L1174" s="23" t="str">
        <f ca="1">IFERROR(IF(ISBLANK(VLOOKUP($B1174,INDIRECT(nfl_game_result),MATCH(L$1,INDIRECT(nfl_game_result_header),0),FALSE)),"",VLOOKUP($B1174,INDIRECT(nfl_game_result),MATCH(L$1,INDIRECT(nfl_game_result_header),0),FALSE)),"error")</f>
        <v/>
      </c>
      <c r="M1174" t="s">
        <v>14</v>
      </c>
      <c r="N1174">
        <v>-7</v>
      </c>
      <c r="O1174" t="s">
        <v>69</v>
      </c>
      <c r="P1174">
        <v>4</v>
      </c>
      <c r="Q1174" t="s">
        <v>69</v>
      </c>
      <c r="V1174" s="23" t="s">
        <v>416</v>
      </c>
      <c r="W1174">
        <f ca="1">VALUE(LEFT(C1174, 4))</f>
        <v>2014</v>
      </c>
      <c r="X1174">
        <f ca="1">VALUE(MID(C1174,6,FIND("_",C1174,6)-6))</f>
        <v>3</v>
      </c>
      <c r="Y1174" t="str">
        <f ca="1">IF(NOT(OR(ISBLANK(D1174),ISBLANK(E1174),D1174="",E1174="")),D1174-E1174,"")</f>
        <v/>
      </c>
      <c r="Z1174" t="str">
        <f ca="1">IF(OR(NOT(ISNUMBER(D1174)),ISBLANK(D1174),D1174="",ISBLANK(N1174)),"",ABS(D1174-N1174))</f>
        <v/>
      </c>
      <c r="AA1174">
        <f ca="1">IF(OR(ISBLANK(J1174),ISBLANK(O1174),J1174="",O1174=""),"",IF(J1174=O1174,1,0))</f>
        <v>1</v>
      </c>
      <c r="AB1174">
        <f ca="1">IF(OR(ISBLANK(K1174),ISBLANK(Q1174),K1174="",Q1174=""),"",IF(K1174=Q1174,1,0))</f>
        <v>1</v>
      </c>
      <c r="AC1174" s="23" t="str">
        <f t="shared" ca="1" si="18"/>
        <v/>
      </c>
    </row>
    <row r="1175" spans="1:29" x14ac:dyDescent="0.25">
      <c r="A1175" s="23">
        <v>1174</v>
      </c>
      <c r="B1175">
        <v>570</v>
      </c>
      <c r="C1175" t="str">
        <f ca="1">IFERROR(VLOOKUP($B1175,INDIRECT(nfl_game_result),MATCH(C$1,INDIRECT(nfl_game_result_header),0),FALSE),"error")</f>
        <v>2014_03_BAL@CLE</v>
      </c>
      <c r="D1175" t="str">
        <f ca="1">IFERROR(IF(ISBLANK(VLOOKUP($B1175,INDIRECT(nfl_game_result),MATCH(D$1,INDIRECT(nfl_game_result_header),0),FALSE)),"",VLOOKUP($B1175,INDIRECT(nfl_game_result),MATCH(D$1,INDIRECT(nfl_game_result_header),0),FALSE)),"error")</f>
        <v/>
      </c>
      <c r="E1175">
        <f ca="1">IFERROR(IF(ISBLANK(VLOOKUP($B1175,INDIRECT(nfl_game_result),MATCH(E$1,INDIRECT(nfl_game_result_header),0),FALSE)),"",VLOOKUP($B1175,INDIRECT(nfl_game_result),MATCH(E$1,INDIRECT(nfl_game_result_header),0),FALSE)),"error")</f>
        <v>0</v>
      </c>
      <c r="F1175" s="23" t="str">
        <f ca="1">IFERROR(IF(ISBLANK(VLOOKUP($B1175,INDIRECT(nfl_game_result),MATCH(F$1,INDIRECT(nfl_game_result_header),0),FALSE)),"",VLOOKUP($B1175,INDIRECT(nfl_game_result),MATCH(F$1,INDIRECT(nfl_game_result_header),0),FALSE)),"error")</f>
        <v/>
      </c>
      <c r="G1175" s="23" t="str">
        <f ca="1">IFERROR(IF(ISBLANK(VLOOKUP($B1175,INDIRECT(nfl_game_result),MATCH(G$1,INDIRECT(nfl_game_result_header),0),FALSE)),"",VLOOKUP($B1175,INDIRECT(nfl_game_result),MATCH(G$1,INDIRECT(nfl_game_result_header),0),FALSE)),"error")</f>
        <v/>
      </c>
      <c r="H1175">
        <f ca="1">IFERROR(IF(ISBLANK(VLOOKUP($B1175,INDIRECT(nfl_game_result),MATCH(H$1,INDIRECT(nfl_game_result_header),0),FALSE)),"",VLOOKUP($B1175,INDIRECT(nfl_game_result),MATCH(H$1,INDIRECT(nfl_game_result_header),0),FALSE)),"error")</f>
        <v>21</v>
      </c>
      <c r="I1175">
        <f ca="1">IFERROR(IF(ISBLANK(VLOOKUP($B1175,INDIRECT(nfl_game_result),MATCH(I$1,INDIRECT(nfl_game_result_header),0),FALSE)),"",VLOOKUP($B1175,INDIRECT(nfl_game_result),MATCH(I$1,INDIRECT(nfl_game_result_header),0),FALSE)),"error")</f>
        <v>23</v>
      </c>
      <c r="J1175" t="str">
        <f ca="1">IFERROR(IF(ISBLANK(VLOOKUP($B1175,INDIRECT(nfl_game_result),MATCH(J$1,INDIRECT(nfl_game_result_header),0),FALSE)),"",VLOOKUP($B1175,INDIRECT(nfl_game_result),MATCH(J$1,INDIRECT(nfl_game_result_header),0),FALSE)),"error")</f>
        <v>BAL</v>
      </c>
      <c r="K1175" t="str">
        <f ca="1">IFERROR(IF(ISBLANK(VLOOKUP($B1175,INDIRECT(nfl_game_result),MATCH(K$1,INDIRECT(nfl_game_result_header),0),FALSE)),"",VLOOKUP($B1175,INDIRECT(nfl_game_result),MATCH(K$1,INDIRECT(nfl_game_result_header),0),FALSE)),"error")</f>
        <v>BAL</v>
      </c>
      <c r="L1175" s="23" t="str">
        <f ca="1">IFERROR(IF(ISBLANK(VLOOKUP($B1175,INDIRECT(nfl_game_result),MATCH(L$1,INDIRECT(nfl_game_result_header),0),FALSE)),"",VLOOKUP($B1175,INDIRECT(nfl_game_result),MATCH(L$1,INDIRECT(nfl_game_result_header),0),FALSE)),"error")</f>
        <v/>
      </c>
      <c r="M1175" t="s">
        <v>14</v>
      </c>
      <c r="N1175">
        <v>-3</v>
      </c>
      <c r="O1175" t="s">
        <v>70</v>
      </c>
      <c r="P1175">
        <v>15</v>
      </c>
      <c r="Q1175" t="s">
        <v>70</v>
      </c>
      <c r="V1175" s="23" t="s">
        <v>416</v>
      </c>
      <c r="W1175">
        <f ca="1">VALUE(LEFT(C1175, 4))</f>
        <v>2014</v>
      </c>
      <c r="X1175">
        <f ca="1">VALUE(MID(C1175,6,FIND("_",C1175,6)-6))</f>
        <v>3</v>
      </c>
      <c r="Y1175" t="str">
        <f ca="1">IF(NOT(OR(ISBLANK(D1175),ISBLANK(E1175),D1175="",E1175="")),D1175-E1175,"")</f>
        <v/>
      </c>
      <c r="Z1175" t="str">
        <f ca="1">IF(OR(NOT(ISNUMBER(D1175)),ISBLANK(D1175),D1175="",ISBLANK(N1175)),"",ABS(D1175-N1175))</f>
        <v/>
      </c>
      <c r="AA1175">
        <f ca="1">IF(OR(ISBLANK(J1175),ISBLANK(O1175),J1175="",O1175=""),"",IF(J1175=O1175,1,0))</f>
        <v>0</v>
      </c>
      <c r="AB1175">
        <f ca="1">IF(OR(ISBLANK(K1175),ISBLANK(Q1175),K1175="",Q1175=""),"",IF(K1175=Q1175,1,0))</f>
        <v>0</v>
      </c>
      <c r="AC1175" s="23" t="str">
        <f t="shared" ca="1" si="18"/>
        <v/>
      </c>
    </row>
    <row r="1176" spans="1:29" x14ac:dyDescent="0.25">
      <c r="A1176" s="23">
        <v>1175</v>
      </c>
      <c r="B1176">
        <v>571</v>
      </c>
      <c r="C1176" t="str">
        <f ca="1">IFERROR(VLOOKUP($B1176,INDIRECT(nfl_game_result),MATCH(C$1,INDIRECT(nfl_game_result_header),0),FALSE),"error")</f>
        <v>2014_03_GBY@DET</v>
      </c>
      <c r="D1176" t="str">
        <f ca="1">IFERROR(IF(ISBLANK(VLOOKUP($B1176,INDIRECT(nfl_game_result),MATCH(D$1,INDIRECT(nfl_game_result_header),0),FALSE)),"",VLOOKUP($B1176,INDIRECT(nfl_game_result),MATCH(D$1,INDIRECT(nfl_game_result_header),0),FALSE)),"error")</f>
        <v/>
      </c>
      <c r="E1176">
        <f ca="1">IFERROR(IF(ISBLANK(VLOOKUP($B1176,INDIRECT(nfl_game_result),MATCH(E$1,INDIRECT(nfl_game_result_header),0),FALSE)),"",VLOOKUP($B1176,INDIRECT(nfl_game_result),MATCH(E$1,INDIRECT(nfl_game_result_header),0),FALSE)),"error")</f>
        <v>-1</v>
      </c>
      <c r="F1176" s="23" t="str">
        <f ca="1">IFERROR(IF(ISBLANK(VLOOKUP($B1176,INDIRECT(nfl_game_result),MATCH(F$1,INDIRECT(nfl_game_result_header),0),FALSE)),"",VLOOKUP($B1176,INDIRECT(nfl_game_result),MATCH(F$1,INDIRECT(nfl_game_result_header),0),FALSE)),"error")</f>
        <v/>
      </c>
      <c r="G1176" s="23" t="str">
        <f ca="1">IFERROR(IF(ISBLANK(VLOOKUP($B1176,INDIRECT(nfl_game_result),MATCH(G$1,INDIRECT(nfl_game_result_header),0),FALSE)),"",VLOOKUP($B1176,INDIRECT(nfl_game_result),MATCH(G$1,INDIRECT(nfl_game_result_header),0),FALSE)),"error")</f>
        <v/>
      </c>
      <c r="H1176">
        <f ca="1">IFERROR(IF(ISBLANK(VLOOKUP($B1176,INDIRECT(nfl_game_result),MATCH(H$1,INDIRECT(nfl_game_result_header),0),FALSE)),"",VLOOKUP($B1176,INDIRECT(nfl_game_result),MATCH(H$1,INDIRECT(nfl_game_result_header),0),FALSE)),"error")</f>
        <v>19</v>
      </c>
      <c r="I1176">
        <f ca="1">IFERROR(IF(ISBLANK(VLOOKUP($B1176,INDIRECT(nfl_game_result),MATCH(I$1,INDIRECT(nfl_game_result_header),0),FALSE)),"",VLOOKUP($B1176,INDIRECT(nfl_game_result),MATCH(I$1,INDIRECT(nfl_game_result_header),0),FALSE)),"error")</f>
        <v>7</v>
      </c>
      <c r="J1176" t="str">
        <f ca="1">IFERROR(IF(ISBLANK(VLOOKUP($B1176,INDIRECT(nfl_game_result),MATCH(J$1,INDIRECT(nfl_game_result_header),0),FALSE)),"",VLOOKUP($B1176,INDIRECT(nfl_game_result),MATCH(J$1,INDIRECT(nfl_game_result_header),0),FALSE)),"error")</f>
        <v>DET</v>
      </c>
      <c r="K1176" t="str">
        <f ca="1">IFERROR(IF(ISBLANK(VLOOKUP($B1176,INDIRECT(nfl_game_result),MATCH(K$1,INDIRECT(nfl_game_result_header),0),FALSE)),"",VLOOKUP($B1176,INDIRECT(nfl_game_result),MATCH(K$1,INDIRECT(nfl_game_result_header),0),FALSE)),"error")</f>
        <v>DET</v>
      </c>
      <c r="L1176" s="23" t="str">
        <f ca="1">IFERROR(IF(ISBLANK(VLOOKUP($B1176,INDIRECT(nfl_game_result),MATCH(L$1,INDIRECT(nfl_game_result_header),0),FALSE)),"",VLOOKUP($B1176,INDIRECT(nfl_game_result),MATCH(L$1,INDIRECT(nfl_game_result_header),0),FALSE)),"error")</f>
        <v/>
      </c>
      <c r="M1176" t="s">
        <v>14</v>
      </c>
      <c r="N1176">
        <v>1</v>
      </c>
      <c r="O1176" t="s">
        <v>73</v>
      </c>
      <c r="P1176">
        <v>7</v>
      </c>
      <c r="Q1176" t="s">
        <v>73</v>
      </c>
      <c r="V1176" s="23" t="s">
        <v>416</v>
      </c>
      <c r="W1176">
        <f ca="1">VALUE(LEFT(C1176, 4))</f>
        <v>2014</v>
      </c>
      <c r="X1176">
        <f ca="1">VALUE(MID(C1176,6,FIND("_",C1176,6)-6))</f>
        <v>3</v>
      </c>
      <c r="Y1176" t="str">
        <f ca="1">IF(NOT(OR(ISBLANK(D1176),ISBLANK(E1176),D1176="",E1176="")),D1176-E1176,"")</f>
        <v/>
      </c>
      <c r="Z1176" t="str">
        <f ca="1">IF(OR(NOT(ISNUMBER(D1176)),ISBLANK(D1176),D1176="",ISBLANK(N1176)),"",ABS(D1176-N1176))</f>
        <v/>
      </c>
      <c r="AA1176">
        <f ca="1">IF(OR(ISBLANK(J1176),ISBLANK(O1176),J1176="",O1176=""),"",IF(J1176=O1176,1,0))</f>
        <v>1</v>
      </c>
      <c r="AB1176">
        <f ca="1">IF(OR(ISBLANK(K1176),ISBLANK(Q1176),K1176="",Q1176=""),"",IF(K1176=Q1176,1,0))</f>
        <v>1</v>
      </c>
      <c r="AC1176" s="23" t="str">
        <f t="shared" ca="1" si="18"/>
        <v/>
      </c>
    </row>
    <row r="1177" spans="1:29" x14ac:dyDescent="0.25">
      <c r="A1177" s="23">
        <v>1176</v>
      </c>
      <c r="B1177">
        <v>572</v>
      </c>
      <c r="C1177" t="str">
        <f ca="1">IFERROR(VLOOKUP($B1177,INDIRECT(nfl_game_result),MATCH(C$1,INDIRECT(nfl_game_result_header),0),FALSE),"error")</f>
        <v>2014_03_DAL@STL</v>
      </c>
      <c r="D1177" t="str">
        <f ca="1">IFERROR(IF(ISBLANK(VLOOKUP($B1177,INDIRECT(nfl_game_result),MATCH(D$1,INDIRECT(nfl_game_result_header),0),FALSE)),"",VLOOKUP($B1177,INDIRECT(nfl_game_result),MATCH(D$1,INDIRECT(nfl_game_result_header),0),FALSE)),"error")</f>
        <v/>
      </c>
      <c r="E1177">
        <f ca="1">IFERROR(IF(ISBLANK(VLOOKUP($B1177,INDIRECT(nfl_game_result),MATCH(E$1,INDIRECT(nfl_game_result_header),0),FALSE)),"",VLOOKUP($B1177,INDIRECT(nfl_game_result),MATCH(E$1,INDIRECT(nfl_game_result_header),0),FALSE)),"error")</f>
        <v>1.5</v>
      </c>
      <c r="F1177" s="23" t="str">
        <f ca="1">IFERROR(IF(ISBLANK(VLOOKUP($B1177,INDIRECT(nfl_game_result),MATCH(F$1,INDIRECT(nfl_game_result_header),0),FALSE)),"",VLOOKUP($B1177,INDIRECT(nfl_game_result),MATCH(F$1,INDIRECT(nfl_game_result_header),0),FALSE)),"error")</f>
        <v/>
      </c>
      <c r="G1177" s="23" t="str">
        <f ca="1">IFERROR(IF(ISBLANK(VLOOKUP($B1177,INDIRECT(nfl_game_result),MATCH(G$1,INDIRECT(nfl_game_result_header),0),FALSE)),"",VLOOKUP($B1177,INDIRECT(nfl_game_result),MATCH(G$1,INDIRECT(nfl_game_result_header),0),FALSE)),"error")</f>
        <v/>
      </c>
      <c r="H1177">
        <f ca="1">IFERROR(IF(ISBLANK(VLOOKUP($B1177,INDIRECT(nfl_game_result),MATCH(H$1,INDIRECT(nfl_game_result_header),0),FALSE)),"",VLOOKUP($B1177,INDIRECT(nfl_game_result),MATCH(H$1,INDIRECT(nfl_game_result_header),0),FALSE)),"error")</f>
        <v>31</v>
      </c>
      <c r="I1177">
        <f ca="1">IFERROR(IF(ISBLANK(VLOOKUP($B1177,INDIRECT(nfl_game_result),MATCH(I$1,INDIRECT(nfl_game_result_header),0),FALSE)),"",VLOOKUP($B1177,INDIRECT(nfl_game_result),MATCH(I$1,INDIRECT(nfl_game_result_header),0),FALSE)),"error")</f>
        <v>34</v>
      </c>
      <c r="J1177" t="str">
        <f ca="1">IFERROR(IF(ISBLANK(VLOOKUP($B1177,INDIRECT(nfl_game_result),MATCH(J$1,INDIRECT(nfl_game_result_header),0),FALSE)),"",VLOOKUP($B1177,INDIRECT(nfl_game_result),MATCH(J$1,INDIRECT(nfl_game_result_header),0),FALSE)),"error")</f>
        <v>DAL</v>
      </c>
      <c r="K1177" t="str">
        <f ca="1">IFERROR(IF(ISBLANK(VLOOKUP($B1177,INDIRECT(nfl_game_result),MATCH(K$1,INDIRECT(nfl_game_result_header),0),FALSE)),"",VLOOKUP($B1177,INDIRECT(nfl_game_result),MATCH(K$1,INDIRECT(nfl_game_result_header),0),FALSE)),"error")</f>
        <v>DAL</v>
      </c>
      <c r="L1177" s="23" t="str">
        <f ca="1">IFERROR(IF(ISBLANK(VLOOKUP($B1177,INDIRECT(nfl_game_result),MATCH(L$1,INDIRECT(nfl_game_result_header),0),FALSE)),"",VLOOKUP($B1177,INDIRECT(nfl_game_result),MATCH(L$1,INDIRECT(nfl_game_result_header),0),FALSE)),"error")</f>
        <v/>
      </c>
      <c r="M1177" t="s">
        <v>14</v>
      </c>
      <c r="N1177">
        <v>2</v>
      </c>
      <c r="O1177" t="s">
        <v>91</v>
      </c>
      <c r="P1177">
        <v>8</v>
      </c>
      <c r="Q1177" t="s">
        <v>91</v>
      </c>
      <c r="V1177" s="23" t="s">
        <v>416</v>
      </c>
      <c r="W1177">
        <f ca="1">VALUE(LEFT(C1177, 4))</f>
        <v>2014</v>
      </c>
      <c r="X1177">
        <f ca="1">VALUE(MID(C1177,6,FIND("_",C1177,6)-6))</f>
        <v>3</v>
      </c>
      <c r="Y1177" t="str">
        <f ca="1">IF(NOT(OR(ISBLANK(D1177),ISBLANK(E1177),D1177="",E1177="")),D1177-E1177,"")</f>
        <v/>
      </c>
      <c r="Z1177" t="str">
        <f ca="1">IF(OR(NOT(ISNUMBER(D1177)),ISBLANK(D1177),D1177="",ISBLANK(N1177)),"",ABS(D1177-N1177))</f>
        <v/>
      </c>
      <c r="AA1177">
        <f ca="1">IF(OR(ISBLANK(J1177),ISBLANK(O1177),J1177="",O1177=""),"",IF(J1177=O1177,1,0))</f>
        <v>0</v>
      </c>
      <c r="AB1177">
        <f ca="1">IF(OR(ISBLANK(K1177),ISBLANK(Q1177),K1177="",Q1177=""),"",IF(K1177=Q1177,1,0))</f>
        <v>0</v>
      </c>
      <c r="AC1177" s="23" t="str">
        <f t="shared" ca="1" si="18"/>
        <v/>
      </c>
    </row>
    <row r="1178" spans="1:29" x14ac:dyDescent="0.25">
      <c r="A1178" s="23">
        <v>1177</v>
      </c>
      <c r="B1178">
        <v>573</v>
      </c>
      <c r="C1178" t="str">
        <f ca="1">IFERROR(VLOOKUP($B1178,INDIRECT(nfl_game_result),MATCH(C$1,INDIRECT(nfl_game_result_header),0),FALSE),"error")</f>
        <v>2014_03_OAK@NWE</v>
      </c>
      <c r="D1178" t="str">
        <f ca="1">IFERROR(IF(ISBLANK(VLOOKUP($B1178,INDIRECT(nfl_game_result),MATCH(D$1,INDIRECT(nfl_game_result_header),0),FALSE)),"",VLOOKUP($B1178,INDIRECT(nfl_game_result),MATCH(D$1,INDIRECT(nfl_game_result_header),0),FALSE)),"error")</f>
        <v/>
      </c>
      <c r="E1178">
        <f ca="1">IFERROR(IF(ISBLANK(VLOOKUP($B1178,INDIRECT(nfl_game_result),MATCH(E$1,INDIRECT(nfl_game_result_header),0),FALSE)),"",VLOOKUP($B1178,INDIRECT(nfl_game_result),MATCH(E$1,INDIRECT(nfl_game_result_header),0),FALSE)),"error")</f>
        <v>-14.5</v>
      </c>
      <c r="F1178" s="23" t="str">
        <f ca="1">IFERROR(IF(ISBLANK(VLOOKUP($B1178,INDIRECT(nfl_game_result),MATCH(F$1,INDIRECT(nfl_game_result_header),0),FALSE)),"",VLOOKUP($B1178,INDIRECT(nfl_game_result),MATCH(F$1,INDIRECT(nfl_game_result_header),0),FALSE)),"error")</f>
        <v/>
      </c>
      <c r="G1178" s="23" t="str">
        <f ca="1">IFERROR(IF(ISBLANK(VLOOKUP($B1178,INDIRECT(nfl_game_result),MATCH(G$1,INDIRECT(nfl_game_result_header),0),FALSE)),"",VLOOKUP($B1178,INDIRECT(nfl_game_result),MATCH(G$1,INDIRECT(nfl_game_result_header),0),FALSE)),"error")</f>
        <v/>
      </c>
      <c r="H1178">
        <f ca="1">IFERROR(IF(ISBLANK(VLOOKUP($B1178,INDIRECT(nfl_game_result),MATCH(H$1,INDIRECT(nfl_game_result_header),0),FALSE)),"",VLOOKUP($B1178,INDIRECT(nfl_game_result),MATCH(H$1,INDIRECT(nfl_game_result_header),0),FALSE)),"error")</f>
        <v>16</v>
      </c>
      <c r="I1178">
        <f ca="1">IFERROR(IF(ISBLANK(VLOOKUP($B1178,INDIRECT(nfl_game_result),MATCH(I$1,INDIRECT(nfl_game_result_header),0),FALSE)),"",VLOOKUP($B1178,INDIRECT(nfl_game_result),MATCH(I$1,INDIRECT(nfl_game_result_header),0),FALSE)),"error")</f>
        <v>9</v>
      </c>
      <c r="J1178" t="str">
        <f ca="1">IFERROR(IF(ISBLANK(VLOOKUP($B1178,INDIRECT(nfl_game_result),MATCH(J$1,INDIRECT(nfl_game_result_header),0),FALSE)),"",VLOOKUP($B1178,INDIRECT(nfl_game_result),MATCH(J$1,INDIRECT(nfl_game_result_header),0),FALSE)),"error")</f>
        <v>OAK</v>
      </c>
      <c r="K1178" t="str">
        <f ca="1">IFERROR(IF(ISBLANK(VLOOKUP($B1178,INDIRECT(nfl_game_result),MATCH(K$1,INDIRECT(nfl_game_result_header),0),FALSE)),"",VLOOKUP($B1178,INDIRECT(nfl_game_result),MATCH(K$1,INDIRECT(nfl_game_result_header),0),FALSE)),"error")</f>
        <v>NWE</v>
      </c>
      <c r="L1178" s="23" t="str">
        <f ca="1">IFERROR(IF(ISBLANK(VLOOKUP($B1178,INDIRECT(nfl_game_result),MATCH(L$1,INDIRECT(nfl_game_result_header),0),FALSE)),"",VLOOKUP($B1178,INDIRECT(nfl_game_result),MATCH(L$1,INDIRECT(nfl_game_result_header),0),FALSE)),"error")</f>
        <v/>
      </c>
      <c r="M1178" t="s">
        <v>14</v>
      </c>
      <c r="N1178">
        <v>-13</v>
      </c>
      <c r="O1178" t="s">
        <v>332</v>
      </c>
      <c r="P1178">
        <v>11</v>
      </c>
      <c r="Q1178" t="s">
        <v>332</v>
      </c>
      <c r="V1178" s="23" t="s">
        <v>416</v>
      </c>
      <c r="W1178">
        <f ca="1">VALUE(LEFT(C1178, 4))</f>
        <v>2014</v>
      </c>
      <c r="X1178">
        <f ca="1">VALUE(MID(C1178,6,FIND("_",C1178,6)-6))</f>
        <v>3</v>
      </c>
      <c r="Y1178" t="str">
        <f ca="1">IF(NOT(OR(ISBLANK(D1178),ISBLANK(E1178),D1178="",E1178="")),D1178-E1178,"")</f>
        <v/>
      </c>
      <c r="Z1178" t="str">
        <f ca="1">IF(OR(NOT(ISNUMBER(D1178)),ISBLANK(D1178),D1178="",ISBLANK(N1178)),"",ABS(D1178-N1178))</f>
        <v/>
      </c>
      <c r="AA1178">
        <f ca="1">IF(OR(ISBLANK(J1178),ISBLANK(O1178),J1178="",O1178=""),"",IF(J1178=O1178,1,0))</f>
        <v>0</v>
      </c>
      <c r="AB1178">
        <f ca="1">IF(OR(ISBLANK(K1178),ISBLANK(Q1178),K1178="",Q1178=""),"",IF(K1178=Q1178,1,0))</f>
        <v>1</v>
      </c>
      <c r="AC1178" s="23" t="str">
        <f t="shared" ca="1" si="18"/>
        <v/>
      </c>
    </row>
    <row r="1179" spans="1:29" x14ac:dyDescent="0.25">
      <c r="A1179" s="23">
        <v>1178</v>
      </c>
      <c r="B1179">
        <v>574</v>
      </c>
      <c r="C1179" t="str">
        <f ca="1">IFERROR(VLOOKUP($B1179,INDIRECT(nfl_game_result),MATCH(C$1,INDIRECT(nfl_game_result_header),0),FALSE),"error")</f>
        <v>2014_03_MIN@NOR</v>
      </c>
      <c r="D1179" t="str">
        <f ca="1">IFERROR(IF(ISBLANK(VLOOKUP($B1179,INDIRECT(nfl_game_result),MATCH(D$1,INDIRECT(nfl_game_result_header),0),FALSE)),"",VLOOKUP($B1179,INDIRECT(nfl_game_result),MATCH(D$1,INDIRECT(nfl_game_result_header),0),FALSE)),"error")</f>
        <v/>
      </c>
      <c r="E1179">
        <f ca="1">IFERROR(IF(ISBLANK(VLOOKUP($B1179,INDIRECT(nfl_game_result),MATCH(E$1,INDIRECT(nfl_game_result_header),0),FALSE)),"",VLOOKUP($B1179,INDIRECT(nfl_game_result),MATCH(E$1,INDIRECT(nfl_game_result_header),0),FALSE)),"error")</f>
        <v>-9.5</v>
      </c>
      <c r="F1179" s="23" t="str">
        <f ca="1">IFERROR(IF(ISBLANK(VLOOKUP($B1179,INDIRECT(nfl_game_result),MATCH(F$1,INDIRECT(nfl_game_result_header),0),FALSE)),"",VLOOKUP($B1179,INDIRECT(nfl_game_result),MATCH(F$1,INDIRECT(nfl_game_result_header),0),FALSE)),"error")</f>
        <v/>
      </c>
      <c r="G1179" s="23" t="str">
        <f ca="1">IFERROR(IF(ISBLANK(VLOOKUP($B1179,INDIRECT(nfl_game_result),MATCH(G$1,INDIRECT(nfl_game_result_header),0),FALSE)),"",VLOOKUP($B1179,INDIRECT(nfl_game_result),MATCH(G$1,INDIRECT(nfl_game_result_header),0),FALSE)),"error")</f>
        <v/>
      </c>
      <c r="H1179">
        <f ca="1">IFERROR(IF(ISBLANK(VLOOKUP($B1179,INDIRECT(nfl_game_result),MATCH(H$1,INDIRECT(nfl_game_result_header),0),FALSE)),"",VLOOKUP($B1179,INDIRECT(nfl_game_result),MATCH(H$1,INDIRECT(nfl_game_result_header),0),FALSE)),"error")</f>
        <v>20</v>
      </c>
      <c r="I1179">
        <f ca="1">IFERROR(IF(ISBLANK(VLOOKUP($B1179,INDIRECT(nfl_game_result),MATCH(I$1,INDIRECT(nfl_game_result_header),0),FALSE)),"",VLOOKUP($B1179,INDIRECT(nfl_game_result),MATCH(I$1,INDIRECT(nfl_game_result_header),0),FALSE)),"error")</f>
        <v>9</v>
      </c>
      <c r="J1179" t="str">
        <f ca="1">IFERROR(IF(ISBLANK(VLOOKUP($B1179,INDIRECT(nfl_game_result),MATCH(J$1,INDIRECT(nfl_game_result_header),0),FALSE)),"",VLOOKUP($B1179,INDIRECT(nfl_game_result),MATCH(J$1,INDIRECT(nfl_game_result_header),0),FALSE)),"error")</f>
        <v>NOR</v>
      </c>
      <c r="K1179" t="str">
        <f ca="1">IFERROR(IF(ISBLANK(VLOOKUP($B1179,INDIRECT(nfl_game_result),MATCH(K$1,INDIRECT(nfl_game_result_header),0),FALSE)),"",VLOOKUP($B1179,INDIRECT(nfl_game_result),MATCH(K$1,INDIRECT(nfl_game_result_header),0),FALSE)),"error")</f>
        <v>NOR</v>
      </c>
      <c r="L1179" s="23" t="str">
        <f ca="1">IFERROR(IF(ISBLANK(VLOOKUP($B1179,INDIRECT(nfl_game_result),MATCH(L$1,INDIRECT(nfl_game_result_header),0),FALSE)),"",VLOOKUP($B1179,INDIRECT(nfl_game_result),MATCH(L$1,INDIRECT(nfl_game_result_header),0),FALSE)),"error")</f>
        <v/>
      </c>
      <c r="M1179" t="s">
        <v>14</v>
      </c>
      <c r="N1179">
        <v>-7</v>
      </c>
      <c r="O1179" t="s">
        <v>335</v>
      </c>
      <c r="P1179">
        <v>9</v>
      </c>
      <c r="Q1179" t="s">
        <v>335</v>
      </c>
      <c r="V1179" s="23" t="s">
        <v>416</v>
      </c>
      <c r="W1179">
        <f ca="1">VALUE(LEFT(C1179, 4))</f>
        <v>2014</v>
      </c>
      <c r="X1179">
        <f ca="1">VALUE(MID(C1179,6,FIND("_",C1179,6)-6))</f>
        <v>3</v>
      </c>
      <c r="Y1179" t="str">
        <f ca="1">IF(NOT(OR(ISBLANK(D1179),ISBLANK(E1179),D1179="",E1179="")),D1179-E1179,"")</f>
        <v/>
      </c>
      <c r="Z1179" t="str">
        <f ca="1">IF(OR(NOT(ISNUMBER(D1179)),ISBLANK(D1179),D1179="",ISBLANK(N1179)),"",ABS(D1179-N1179))</f>
        <v/>
      </c>
      <c r="AA1179">
        <f ca="1">IF(OR(ISBLANK(J1179),ISBLANK(O1179),J1179="",O1179=""),"",IF(J1179=O1179,1,0))</f>
        <v>1</v>
      </c>
      <c r="AB1179">
        <f ca="1">IF(OR(ISBLANK(K1179),ISBLANK(Q1179),K1179="",Q1179=""),"",IF(K1179=Q1179,1,0))</f>
        <v>1</v>
      </c>
      <c r="AC1179" s="23" t="str">
        <f t="shared" ca="1" si="18"/>
        <v/>
      </c>
    </row>
    <row r="1180" spans="1:29" x14ac:dyDescent="0.25">
      <c r="A1180" s="23">
        <v>1179</v>
      </c>
      <c r="B1180">
        <v>575</v>
      </c>
      <c r="C1180" t="str">
        <f ca="1">IFERROR(VLOOKUP($B1180,INDIRECT(nfl_game_result),MATCH(C$1,INDIRECT(nfl_game_result_header),0),FALSE),"error")</f>
        <v>2014_03_HOU@NYG</v>
      </c>
      <c r="D1180" t="str">
        <f ca="1">IFERROR(IF(ISBLANK(VLOOKUP($B1180,INDIRECT(nfl_game_result),MATCH(D$1,INDIRECT(nfl_game_result_header),0),FALSE)),"",VLOOKUP($B1180,INDIRECT(nfl_game_result),MATCH(D$1,INDIRECT(nfl_game_result_header),0),FALSE)),"error")</f>
        <v/>
      </c>
      <c r="E1180">
        <f ca="1">IFERROR(IF(ISBLANK(VLOOKUP($B1180,INDIRECT(nfl_game_result),MATCH(E$1,INDIRECT(nfl_game_result_header),0),FALSE)),"",VLOOKUP($B1180,INDIRECT(nfl_game_result),MATCH(E$1,INDIRECT(nfl_game_result_header),0),FALSE)),"error")</f>
        <v>2.5</v>
      </c>
      <c r="F1180" s="23" t="str">
        <f ca="1">IFERROR(IF(ISBLANK(VLOOKUP($B1180,INDIRECT(nfl_game_result),MATCH(F$1,INDIRECT(nfl_game_result_header),0),FALSE)),"",VLOOKUP($B1180,INDIRECT(nfl_game_result),MATCH(F$1,INDIRECT(nfl_game_result_header),0),FALSE)),"error")</f>
        <v/>
      </c>
      <c r="G1180" s="23" t="str">
        <f ca="1">IFERROR(IF(ISBLANK(VLOOKUP($B1180,INDIRECT(nfl_game_result),MATCH(G$1,INDIRECT(nfl_game_result_header),0),FALSE)),"",VLOOKUP($B1180,INDIRECT(nfl_game_result),MATCH(G$1,INDIRECT(nfl_game_result_header),0),FALSE)),"error")</f>
        <v/>
      </c>
      <c r="H1180">
        <f ca="1">IFERROR(IF(ISBLANK(VLOOKUP($B1180,INDIRECT(nfl_game_result),MATCH(H$1,INDIRECT(nfl_game_result_header),0),FALSE)),"",VLOOKUP($B1180,INDIRECT(nfl_game_result),MATCH(H$1,INDIRECT(nfl_game_result_header),0),FALSE)),"error")</f>
        <v>30</v>
      </c>
      <c r="I1180">
        <f ca="1">IFERROR(IF(ISBLANK(VLOOKUP($B1180,INDIRECT(nfl_game_result),MATCH(I$1,INDIRECT(nfl_game_result_header),0),FALSE)),"",VLOOKUP($B1180,INDIRECT(nfl_game_result),MATCH(I$1,INDIRECT(nfl_game_result_header),0),FALSE)),"error")</f>
        <v>17</v>
      </c>
      <c r="J1180" t="str">
        <f ca="1">IFERROR(IF(ISBLANK(VLOOKUP($B1180,INDIRECT(nfl_game_result),MATCH(J$1,INDIRECT(nfl_game_result_header),0),FALSE)),"",VLOOKUP($B1180,INDIRECT(nfl_game_result),MATCH(J$1,INDIRECT(nfl_game_result_header),0),FALSE)),"error")</f>
        <v>NYG</v>
      </c>
      <c r="K1180" t="str">
        <f ca="1">IFERROR(IF(ISBLANK(VLOOKUP($B1180,INDIRECT(nfl_game_result),MATCH(K$1,INDIRECT(nfl_game_result_header),0),FALSE)),"",VLOOKUP($B1180,INDIRECT(nfl_game_result),MATCH(K$1,INDIRECT(nfl_game_result_header),0),FALSE)),"error")</f>
        <v>NYG</v>
      </c>
      <c r="L1180" s="23" t="str">
        <f ca="1">IFERROR(IF(ISBLANK(VLOOKUP($B1180,INDIRECT(nfl_game_result),MATCH(L$1,INDIRECT(nfl_game_result_header),0),FALSE)),"",VLOOKUP($B1180,INDIRECT(nfl_game_result),MATCH(L$1,INDIRECT(nfl_game_result_header),0),FALSE)),"error")</f>
        <v/>
      </c>
      <c r="M1180" t="s">
        <v>14</v>
      </c>
      <c r="N1180">
        <v>3</v>
      </c>
      <c r="O1180" t="s">
        <v>83</v>
      </c>
      <c r="P1180">
        <v>16</v>
      </c>
      <c r="Q1180" t="s">
        <v>75</v>
      </c>
      <c r="V1180" s="23" t="s">
        <v>416</v>
      </c>
      <c r="W1180">
        <f ca="1">VALUE(LEFT(C1180, 4))</f>
        <v>2014</v>
      </c>
      <c r="X1180">
        <f ca="1">VALUE(MID(C1180,6,FIND("_",C1180,6)-6))</f>
        <v>3</v>
      </c>
      <c r="Y1180" t="str">
        <f ca="1">IF(NOT(OR(ISBLANK(D1180),ISBLANK(E1180),D1180="",E1180="")),D1180-E1180,"")</f>
        <v/>
      </c>
      <c r="Z1180" t="str">
        <f ca="1">IF(OR(NOT(ISNUMBER(D1180)),ISBLANK(D1180),D1180="",ISBLANK(N1180)),"",ABS(D1180-N1180))</f>
        <v/>
      </c>
      <c r="AA1180">
        <f ca="1">IF(OR(ISBLANK(J1180),ISBLANK(O1180),J1180="",O1180=""),"",IF(J1180=O1180,1,0))</f>
        <v>1</v>
      </c>
      <c r="AB1180">
        <f ca="1">IF(OR(ISBLANK(K1180),ISBLANK(Q1180),K1180="",Q1180=""),"",IF(K1180=Q1180,1,0))</f>
        <v>0</v>
      </c>
      <c r="AC1180" s="23" t="str">
        <f t="shared" ca="1" si="18"/>
        <v/>
      </c>
    </row>
    <row r="1181" spans="1:29" x14ac:dyDescent="0.25">
      <c r="A1181" s="23">
        <v>1180</v>
      </c>
      <c r="B1181">
        <v>576</v>
      </c>
      <c r="C1181" t="str">
        <f ca="1">IFERROR(VLOOKUP($B1181,INDIRECT(nfl_game_result),MATCH(C$1,INDIRECT(nfl_game_result_header),0),FALSE),"error")</f>
        <v>2014_03_WAS@PHI</v>
      </c>
      <c r="D1181" t="str">
        <f ca="1">IFERROR(IF(ISBLANK(VLOOKUP($B1181,INDIRECT(nfl_game_result),MATCH(D$1,INDIRECT(nfl_game_result_header),0),FALSE)),"",VLOOKUP($B1181,INDIRECT(nfl_game_result),MATCH(D$1,INDIRECT(nfl_game_result_header),0),FALSE)),"error")</f>
        <v/>
      </c>
      <c r="E1181">
        <f ca="1">IFERROR(IF(ISBLANK(VLOOKUP($B1181,INDIRECT(nfl_game_result),MATCH(E$1,INDIRECT(nfl_game_result_header),0),FALSE)),"",VLOOKUP($B1181,INDIRECT(nfl_game_result),MATCH(E$1,INDIRECT(nfl_game_result_header),0),FALSE)),"error")</f>
        <v>-7</v>
      </c>
      <c r="F1181" s="23" t="str">
        <f ca="1">IFERROR(IF(ISBLANK(VLOOKUP($B1181,INDIRECT(nfl_game_result),MATCH(F$1,INDIRECT(nfl_game_result_header),0),FALSE)),"",VLOOKUP($B1181,INDIRECT(nfl_game_result),MATCH(F$1,INDIRECT(nfl_game_result_header),0),FALSE)),"error")</f>
        <v/>
      </c>
      <c r="G1181" s="23" t="str">
        <f ca="1">IFERROR(IF(ISBLANK(VLOOKUP($B1181,INDIRECT(nfl_game_result),MATCH(G$1,INDIRECT(nfl_game_result_header),0),FALSE)),"",VLOOKUP($B1181,INDIRECT(nfl_game_result),MATCH(G$1,INDIRECT(nfl_game_result_header),0),FALSE)),"error")</f>
        <v/>
      </c>
      <c r="H1181">
        <f ca="1">IFERROR(IF(ISBLANK(VLOOKUP($B1181,INDIRECT(nfl_game_result),MATCH(H$1,INDIRECT(nfl_game_result_header),0),FALSE)),"",VLOOKUP($B1181,INDIRECT(nfl_game_result),MATCH(H$1,INDIRECT(nfl_game_result_header),0),FALSE)),"error")</f>
        <v>37</v>
      </c>
      <c r="I1181">
        <f ca="1">IFERROR(IF(ISBLANK(VLOOKUP($B1181,INDIRECT(nfl_game_result),MATCH(I$1,INDIRECT(nfl_game_result_header),0),FALSE)),"",VLOOKUP($B1181,INDIRECT(nfl_game_result),MATCH(I$1,INDIRECT(nfl_game_result_header),0),FALSE)),"error")</f>
        <v>34</v>
      </c>
      <c r="J1181" t="str">
        <f ca="1">IFERROR(IF(ISBLANK(VLOOKUP($B1181,INDIRECT(nfl_game_result),MATCH(J$1,INDIRECT(nfl_game_result_header),0),FALSE)),"",VLOOKUP($B1181,INDIRECT(nfl_game_result),MATCH(J$1,INDIRECT(nfl_game_result_header),0),FALSE)),"error")</f>
        <v>WAS</v>
      </c>
      <c r="K1181" t="str">
        <f ca="1">IFERROR(IF(ISBLANK(VLOOKUP($B1181,INDIRECT(nfl_game_result),MATCH(K$1,INDIRECT(nfl_game_result_header),0),FALSE)),"",VLOOKUP($B1181,INDIRECT(nfl_game_result),MATCH(K$1,INDIRECT(nfl_game_result_header),0),FALSE)),"error")</f>
        <v>PHI</v>
      </c>
      <c r="L1181" s="23" t="str">
        <f ca="1">IFERROR(IF(ISBLANK(VLOOKUP($B1181,INDIRECT(nfl_game_result),MATCH(L$1,INDIRECT(nfl_game_result_header),0),FALSE)),"",VLOOKUP($B1181,INDIRECT(nfl_game_result),MATCH(L$1,INDIRECT(nfl_game_result_header),0),FALSE)),"error")</f>
        <v/>
      </c>
      <c r="M1181" t="s">
        <v>14</v>
      </c>
      <c r="N1181">
        <v>-5.5</v>
      </c>
      <c r="O1181" t="s">
        <v>94</v>
      </c>
      <c r="P1181">
        <v>10</v>
      </c>
      <c r="Q1181" t="s">
        <v>94</v>
      </c>
      <c r="V1181" s="23" t="s">
        <v>416</v>
      </c>
      <c r="W1181">
        <f ca="1">VALUE(LEFT(C1181, 4))</f>
        <v>2014</v>
      </c>
      <c r="X1181">
        <f ca="1">VALUE(MID(C1181,6,FIND("_",C1181,6)-6))</f>
        <v>3</v>
      </c>
      <c r="Y1181" t="str">
        <f ca="1">IF(NOT(OR(ISBLANK(D1181),ISBLANK(E1181),D1181="",E1181="")),D1181-E1181,"")</f>
        <v/>
      </c>
      <c r="Z1181" t="str">
        <f ca="1">IF(OR(NOT(ISNUMBER(D1181)),ISBLANK(D1181),D1181="",ISBLANK(N1181)),"",ABS(D1181-N1181))</f>
        <v/>
      </c>
      <c r="AA1181">
        <f ca="1">IF(OR(ISBLANK(J1181),ISBLANK(O1181),J1181="",O1181=""),"",IF(J1181=O1181,1,0))</f>
        <v>1</v>
      </c>
      <c r="AB1181">
        <f ca="1">IF(OR(ISBLANK(K1181),ISBLANK(Q1181),K1181="",Q1181=""),"",IF(K1181=Q1181,1,0))</f>
        <v>0</v>
      </c>
      <c r="AC1181" s="23" t="str">
        <f t="shared" ca="1" si="18"/>
        <v/>
      </c>
    </row>
    <row r="1182" spans="1:29" x14ac:dyDescent="0.25">
      <c r="A1182" s="23">
        <v>1181</v>
      </c>
      <c r="B1182">
        <v>577</v>
      </c>
      <c r="C1182" t="str">
        <f ca="1">IFERROR(VLOOKUP($B1182,INDIRECT(nfl_game_result),MATCH(C$1,INDIRECT(nfl_game_result_header),0),FALSE),"error")</f>
        <v>2014_03_IND@JAX</v>
      </c>
      <c r="D1182" t="str">
        <f ca="1">IFERROR(IF(ISBLANK(VLOOKUP($B1182,INDIRECT(nfl_game_result),MATCH(D$1,INDIRECT(nfl_game_result_header),0),FALSE)),"",VLOOKUP($B1182,INDIRECT(nfl_game_result),MATCH(D$1,INDIRECT(nfl_game_result_header),0),FALSE)),"error")</f>
        <v/>
      </c>
      <c r="E1182">
        <f ca="1">IFERROR(IF(ISBLANK(VLOOKUP($B1182,INDIRECT(nfl_game_result),MATCH(E$1,INDIRECT(nfl_game_result_header),0),FALSE)),"",VLOOKUP($B1182,INDIRECT(nfl_game_result),MATCH(E$1,INDIRECT(nfl_game_result_header),0),FALSE)),"error")</f>
        <v>6.5</v>
      </c>
      <c r="F1182" s="23" t="str">
        <f ca="1">IFERROR(IF(ISBLANK(VLOOKUP($B1182,INDIRECT(nfl_game_result),MATCH(F$1,INDIRECT(nfl_game_result_header),0),FALSE)),"",VLOOKUP($B1182,INDIRECT(nfl_game_result),MATCH(F$1,INDIRECT(nfl_game_result_header),0),FALSE)),"error")</f>
        <v/>
      </c>
      <c r="G1182" s="23" t="str">
        <f ca="1">IFERROR(IF(ISBLANK(VLOOKUP($B1182,INDIRECT(nfl_game_result),MATCH(G$1,INDIRECT(nfl_game_result_header),0),FALSE)),"",VLOOKUP($B1182,INDIRECT(nfl_game_result),MATCH(G$1,INDIRECT(nfl_game_result_header),0),FALSE)),"error")</f>
        <v/>
      </c>
      <c r="H1182">
        <f ca="1">IFERROR(IF(ISBLANK(VLOOKUP($B1182,INDIRECT(nfl_game_result),MATCH(H$1,INDIRECT(nfl_game_result_header),0),FALSE)),"",VLOOKUP($B1182,INDIRECT(nfl_game_result),MATCH(H$1,INDIRECT(nfl_game_result_header),0),FALSE)),"error")</f>
        <v>17</v>
      </c>
      <c r="I1182">
        <f ca="1">IFERROR(IF(ISBLANK(VLOOKUP($B1182,INDIRECT(nfl_game_result),MATCH(I$1,INDIRECT(nfl_game_result_header),0),FALSE)),"",VLOOKUP($B1182,INDIRECT(nfl_game_result),MATCH(I$1,INDIRECT(nfl_game_result_header),0),FALSE)),"error")</f>
        <v>44</v>
      </c>
      <c r="J1182" t="str">
        <f ca="1">IFERROR(IF(ISBLANK(VLOOKUP($B1182,INDIRECT(nfl_game_result),MATCH(J$1,INDIRECT(nfl_game_result_header),0),FALSE)),"",VLOOKUP($B1182,INDIRECT(nfl_game_result),MATCH(J$1,INDIRECT(nfl_game_result_header),0),FALSE)),"error")</f>
        <v>IND</v>
      </c>
      <c r="K1182" t="str">
        <f ca="1">IFERROR(IF(ISBLANK(VLOOKUP($B1182,INDIRECT(nfl_game_result),MATCH(K$1,INDIRECT(nfl_game_result_header),0),FALSE)),"",VLOOKUP($B1182,INDIRECT(nfl_game_result),MATCH(K$1,INDIRECT(nfl_game_result_header),0),FALSE)),"error")</f>
        <v>IND</v>
      </c>
      <c r="L1182" s="23" t="str">
        <f ca="1">IFERROR(IF(ISBLANK(VLOOKUP($B1182,INDIRECT(nfl_game_result),MATCH(L$1,INDIRECT(nfl_game_result_header),0),FALSE)),"",VLOOKUP($B1182,INDIRECT(nfl_game_result),MATCH(L$1,INDIRECT(nfl_game_result_header),0),FALSE)),"error")</f>
        <v/>
      </c>
      <c r="M1182" t="s">
        <v>14</v>
      </c>
      <c r="N1182">
        <v>5</v>
      </c>
      <c r="O1182" t="s">
        <v>77</v>
      </c>
      <c r="P1182">
        <v>13</v>
      </c>
      <c r="Q1182" t="s">
        <v>76</v>
      </c>
      <c r="V1182" s="23" t="s">
        <v>416</v>
      </c>
      <c r="W1182">
        <f ca="1">VALUE(LEFT(C1182, 4))</f>
        <v>2014</v>
      </c>
      <c r="X1182">
        <f ca="1">VALUE(MID(C1182,6,FIND("_",C1182,6)-6))</f>
        <v>3</v>
      </c>
      <c r="Y1182" t="str">
        <f ca="1">IF(NOT(OR(ISBLANK(D1182),ISBLANK(E1182),D1182="",E1182="")),D1182-E1182,"")</f>
        <v/>
      </c>
      <c r="Z1182" t="str">
        <f ca="1">IF(OR(NOT(ISNUMBER(D1182)),ISBLANK(D1182),D1182="",ISBLANK(N1182)),"",ABS(D1182-N1182))</f>
        <v/>
      </c>
      <c r="AA1182">
        <f ca="1">IF(OR(ISBLANK(J1182),ISBLANK(O1182),J1182="",O1182=""),"",IF(J1182=O1182,1,0))</f>
        <v>0</v>
      </c>
      <c r="AB1182">
        <f ca="1">IF(OR(ISBLANK(K1182),ISBLANK(Q1182),K1182="",Q1182=""),"",IF(K1182=Q1182,1,0))</f>
        <v>1</v>
      </c>
      <c r="AC1182" s="23" t="str">
        <f t="shared" ca="1" si="18"/>
        <v/>
      </c>
    </row>
    <row r="1183" spans="1:29" x14ac:dyDescent="0.25">
      <c r="A1183" s="23">
        <v>1182</v>
      </c>
      <c r="B1183">
        <v>578</v>
      </c>
      <c r="C1183" t="str">
        <f ca="1">IFERROR(VLOOKUP($B1183,INDIRECT(nfl_game_result),MATCH(C$1,INDIRECT(nfl_game_result_header),0),FALSE),"error")</f>
        <v>2014_03_SFO@ARI</v>
      </c>
      <c r="D1183" t="str">
        <f ca="1">IFERROR(IF(ISBLANK(VLOOKUP($B1183,INDIRECT(nfl_game_result),MATCH(D$1,INDIRECT(nfl_game_result_header),0),FALSE)),"",VLOOKUP($B1183,INDIRECT(nfl_game_result),MATCH(D$1,INDIRECT(nfl_game_result_header),0),FALSE)),"error")</f>
        <v/>
      </c>
      <c r="E1183">
        <f ca="1">IFERROR(IF(ISBLANK(VLOOKUP($B1183,INDIRECT(nfl_game_result),MATCH(E$1,INDIRECT(nfl_game_result_header),0),FALSE)),"",VLOOKUP($B1183,INDIRECT(nfl_game_result),MATCH(E$1,INDIRECT(nfl_game_result_header),0),FALSE)),"error")</f>
        <v>2.5</v>
      </c>
      <c r="F1183" s="23" t="str">
        <f ca="1">IFERROR(IF(ISBLANK(VLOOKUP($B1183,INDIRECT(nfl_game_result),MATCH(F$1,INDIRECT(nfl_game_result_header),0),FALSE)),"",VLOOKUP($B1183,INDIRECT(nfl_game_result),MATCH(F$1,INDIRECT(nfl_game_result_header),0),FALSE)),"error")</f>
        <v/>
      </c>
      <c r="G1183" s="23" t="str">
        <f ca="1">IFERROR(IF(ISBLANK(VLOOKUP($B1183,INDIRECT(nfl_game_result),MATCH(G$1,INDIRECT(nfl_game_result_header),0),FALSE)),"",VLOOKUP($B1183,INDIRECT(nfl_game_result),MATCH(G$1,INDIRECT(nfl_game_result_header),0),FALSE)),"error")</f>
        <v/>
      </c>
      <c r="H1183">
        <f ca="1">IFERROR(IF(ISBLANK(VLOOKUP($B1183,INDIRECT(nfl_game_result),MATCH(H$1,INDIRECT(nfl_game_result_header),0),FALSE)),"",VLOOKUP($B1183,INDIRECT(nfl_game_result),MATCH(H$1,INDIRECT(nfl_game_result_header),0),FALSE)),"error")</f>
        <v>23</v>
      </c>
      <c r="I1183">
        <f ca="1">IFERROR(IF(ISBLANK(VLOOKUP($B1183,INDIRECT(nfl_game_result),MATCH(I$1,INDIRECT(nfl_game_result_header),0),FALSE)),"",VLOOKUP($B1183,INDIRECT(nfl_game_result),MATCH(I$1,INDIRECT(nfl_game_result_header),0),FALSE)),"error")</f>
        <v>14</v>
      </c>
      <c r="J1183" t="str">
        <f ca="1">IFERROR(IF(ISBLANK(VLOOKUP($B1183,INDIRECT(nfl_game_result),MATCH(J$1,INDIRECT(nfl_game_result_header),0),FALSE)),"",VLOOKUP($B1183,INDIRECT(nfl_game_result),MATCH(J$1,INDIRECT(nfl_game_result_header),0),FALSE)),"error")</f>
        <v>ARI</v>
      </c>
      <c r="K1183" t="str">
        <f ca="1">IFERROR(IF(ISBLANK(VLOOKUP($B1183,INDIRECT(nfl_game_result),MATCH(K$1,INDIRECT(nfl_game_result_header),0),FALSE)),"",VLOOKUP($B1183,INDIRECT(nfl_game_result),MATCH(K$1,INDIRECT(nfl_game_result_header),0),FALSE)),"error")</f>
        <v>ARI</v>
      </c>
      <c r="L1183" s="23" t="str">
        <f ca="1">IFERROR(IF(ISBLANK(VLOOKUP($B1183,INDIRECT(nfl_game_result),MATCH(L$1,INDIRECT(nfl_game_result_header),0),FALSE)),"",VLOOKUP($B1183,INDIRECT(nfl_game_result),MATCH(L$1,INDIRECT(nfl_game_result_header),0),FALSE)),"error")</f>
        <v/>
      </c>
      <c r="M1183" t="s">
        <v>14</v>
      </c>
      <c r="N1183">
        <v>-2.5</v>
      </c>
      <c r="O1183" t="s">
        <v>333</v>
      </c>
      <c r="P1183">
        <v>5</v>
      </c>
      <c r="Q1183" t="s">
        <v>333</v>
      </c>
      <c r="V1183" s="23" t="s">
        <v>416</v>
      </c>
      <c r="W1183">
        <f ca="1">VALUE(LEFT(C1183, 4))</f>
        <v>2014</v>
      </c>
      <c r="X1183">
        <f ca="1">VALUE(MID(C1183,6,FIND("_",C1183,6)-6))</f>
        <v>3</v>
      </c>
      <c r="Y1183" t="str">
        <f ca="1">IF(NOT(OR(ISBLANK(D1183),ISBLANK(E1183),D1183="",E1183="")),D1183-E1183,"")</f>
        <v/>
      </c>
      <c r="Z1183" t="str">
        <f ca="1">IF(OR(NOT(ISNUMBER(D1183)),ISBLANK(D1183),D1183="",ISBLANK(N1183)),"",ABS(D1183-N1183))</f>
        <v/>
      </c>
      <c r="AA1183">
        <f ca="1">IF(OR(ISBLANK(J1183),ISBLANK(O1183),J1183="",O1183=""),"",IF(J1183=O1183,1,0))</f>
        <v>0</v>
      </c>
      <c r="AB1183">
        <f ca="1">IF(OR(ISBLANK(K1183),ISBLANK(Q1183),K1183="",Q1183=""),"",IF(K1183=Q1183,1,0))</f>
        <v>0</v>
      </c>
      <c r="AC1183" s="23" t="str">
        <f t="shared" ca="1" si="18"/>
        <v/>
      </c>
    </row>
    <row r="1184" spans="1:29" x14ac:dyDescent="0.25">
      <c r="A1184" s="23">
        <v>1183</v>
      </c>
      <c r="B1184">
        <v>579</v>
      </c>
      <c r="C1184" t="str">
        <f ca="1">IFERROR(VLOOKUP($B1184,INDIRECT(nfl_game_result),MATCH(C$1,INDIRECT(nfl_game_result_header),0),FALSE),"error")</f>
        <v>2014_03_KCY@MIA</v>
      </c>
      <c r="D1184" t="str">
        <f ca="1">IFERROR(IF(ISBLANK(VLOOKUP($B1184,INDIRECT(nfl_game_result),MATCH(D$1,INDIRECT(nfl_game_result_header),0),FALSE)),"",VLOOKUP($B1184,INDIRECT(nfl_game_result),MATCH(D$1,INDIRECT(nfl_game_result_header),0),FALSE)),"error")</f>
        <v/>
      </c>
      <c r="E1184">
        <f ca="1">IFERROR(IF(ISBLANK(VLOOKUP($B1184,INDIRECT(nfl_game_result),MATCH(E$1,INDIRECT(nfl_game_result_header),0),FALSE)),"",VLOOKUP($B1184,INDIRECT(nfl_game_result),MATCH(E$1,INDIRECT(nfl_game_result_header),0),FALSE)),"error")</f>
        <v>-4.5</v>
      </c>
      <c r="F1184" s="23" t="str">
        <f ca="1">IFERROR(IF(ISBLANK(VLOOKUP($B1184,INDIRECT(nfl_game_result),MATCH(F$1,INDIRECT(nfl_game_result_header),0),FALSE)),"",VLOOKUP($B1184,INDIRECT(nfl_game_result),MATCH(F$1,INDIRECT(nfl_game_result_header),0),FALSE)),"error")</f>
        <v/>
      </c>
      <c r="G1184" s="23" t="str">
        <f ca="1">IFERROR(IF(ISBLANK(VLOOKUP($B1184,INDIRECT(nfl_game_result),MATCH(G$1,INDIRECT(nfl_game_result_header),0),FALSE)),"",VLOOKUP($B1184,INDIRECT(nfl_game_result),MATCH(G$1,INDIRECT(nfl_game_result_header),0),FALSE)),"error")</f>
        <v/>
      </c>
      <c r="H1184">
        <f ca="1">IFERROR(IF(ISBLANK(VLOOKUP($B1184,INDIRECT(nfl_game_result),MATCH(H$1,INDIRECT(nfl_game_result_header),0),FALSE)),"",VLOOKUP($B1184,INDIRECT(nfl_game_result),MATCH(H$1,INDIRECT(nfl_game_result_header),0),FALSE)),"error")</f>
        <v>15</v>
      </c>
      <c r="I1184">
        <f ca="1">IFERROR(IF(ISBLANK(VLOOKUP($B1184,INDIRECT(nfl_game_result),MATCH(I$1,INDIRECT(nfl_game_result_header),0),FALSE)),"",VLOOKUP($B1184,INDIRECT(nfl_game_result),MATCH(I$1,INDIRECT(nfl_game_result_header),0),FALSE)),"error")</f>
        <v>34</v>
      </c>
      <c r="J1184" t="str">
        <f ca="1">IFERROR(IF(ISBLANK(VLOOKUP($B1184,INDIRECT(nfl_game_result),MATCH(J$1,INDIRECT(nfl_game_result_header),0),FALSE)),"",VLOOKUP($B1184,INDIRECT(nfl_game_result),MATCH(J$1,INDIRECT(nfl_game_result_header),0),FALSE)),"error")</f>
        <v>KCY</v>
      </c>
      <c r="K1184" t="str">
        <f ca="1">IFERROR(IF(ISBLANK(VLOOKUP($B1184,INDIRECT(nfl_game_result),MATCH(K$1,INDIRECT(nfl_game_result_header),0),FALSE)),"",VLOOKUP($B1184,INDIRECT(nfl_game_result),MATCH(K$1,INDIRECT(nfl_game_result_header),0),FALSE)),"error")</f>
        <v>KCY</v>
      </c>
      <c r="L1184" s="23" t="str">
        <f ca="1">IFERROR(IF(ISBLANK(VLOOKUP($B1184,INDIRECT(nfl_game_result),MATCH(L$1,INDIRECT(nfl_game_result_header),0),FALSE)),"",VLOOKUP($B1184,INDIRECT(nfl_game_result),MATCH(L$1,INDIRECT(nfl_game_result_header),0),FALSE)),"error")</f>
        <v/>
      </c>
      <c r="M1184" t="s">
        <v>14</v>
      </c>
      <c r="N1184">
        <v>-4.5</v>
      </c>
      <c r="O1184" t="s">
        <v>331</v>
      </c>
      <c r="P1184">
        <v>3</v>
      </c>
      <c r="Q1184" t="s">
        <v>331</v>
      </c>
      <c r="V1184" s="23" t="s">
        <v>416</v>
      </c>
      <c r="W1184">
        <f ca="1">VALUE(LEFT(C1184, 4))</f>
        <v>2014</v>
      </c>
      <c r="X1184">
        <f ca="1">VALUE(MID(C1184,6,FIND("_",C1184,6)-6))</f>
        <v>3</v>
      </c>
      <c r="Y1184" t="str">
        <f ca="1">IF(NOT(OR(ISBLANK(D1184),ISBLANK(E1184),D1184="",E1184="")),D1184-E1184,"")</f>
        <v/>
      </c>
      <c r="Z1184" t="str">
        <f ca="1">IF(OR(NOT(ISNUMBER(D1184)),ISBLANK(D1184),D1184="",ISBLANK(N1184)),"",ABS(D1184-N1184))</f>
        <v/>
      </c>
      <c r="AA1184">
        <f ca="1">IF(OR(ISBLANK(J1184),ISBLANK(O1184),J1184="",O1184=""),"",IF(J1184=O1184,1,0))</f>
        <v>1</v>
      </c>
      <c r="AB1184">
        <f ca="1">IF(OR(ISBLANK(K1184),ISBLANK(Q1184),K1184="",Q1184=""),"",IF(K1184=Q1184,1,0))</f>
        <v>1</v>
      </c>
      <c r="AC1184" s="23" t="str">
        <f t="shared" ca="1" si="18"/>
        <v/>
      </c>
    </row>
    <row r="1185" spans="1:29" x14ac:dyDescent="0.25">
      <c r="A1185" s="23">
        <v>1184</v>
      </c>
      <c r="B1185">
        <v>580</v>
      </c>
      <c r="C1185" t="str">
        <f ca="1">IFERROR(VLOOKUP($B1185,INDIRECT(nfl_game_result),MATCH(C$1,INDIRECT(nfl_game_result_header),0),FALSE),"error")</f>
        <v>2014_03_DEN@SEA</v>
      </c>
      <c r="D1185" t="str">
        <f ca="1">IFERROR(IF(ISBLANK(VLOOKUP($B1185,INDIRECT(nfl_game_result),MATCH(D$1,INDIRECT(nfl_game_result_header),0),FALSE)),"",VLOOKUP($B1185,INDIRECT(nfl_game_result),MATCH(D$1,INDIRECT(nfl_game_result_header),0),FALSE)),"error")</f>
        <v/>
      </c>
      <c r="E1185">
        <f ca="1">IFERROR(IF(ISBLANK(VLOOKUP($B1185,INDIRECT(nfl_game_result),MATCH(E$1,INDIRECT(nfl_game_result_header),0),FALSE)),"",VLOOKUP($B1185,INDIRECT(nfl_game_result),MATCH(E$1,INDIRECT(nfl_game_result_header),0),FALSE)),"error")</f>
        <v>-4.5</v>
      </c>
      <c r="F1185" s="23" t="str">
        <f ca="1">IFERROR(IF(ISBLANK(VLOOKUP($B1185,INDIRECT(nfl_game_result),MATCH(F$1,INDIRECT(nfl_game_result_header),0),FALSE)),"",VLOOKUP($B1185,INDIRECT(nfl_game_result),MATCH(F$1,INDIRECT(nfl_game_result_header),0),FALSE)),"error")</f>
        <v/>
      </c>
      <c r="G1185" s="23" t="str">
        <f ca="1">IFERROR(IF(ISBLANK(VLOOKUP($B1185,INDIRECT(nfl_game_result),MATCH(G$1,INDIRECT(nfl_game_result_header),0),FALSE)),"",VLOOKUP($B1185,INDIRECT(nfl_game_result),MATCH(G$1,INDIRECT(nfl_game_result_header),0),FALSE)),"error")</f>
        <v/>
      </c>
      <c r="H1185">
        <f ca="1">IFERROR(IF(ISBLANK(VLOOKUP($B1185,INDIRECT(nfl_game_result),MATCH(H$1,INDIRECT(nfl_game_result_header),0),FALSE)),"",VLOOKUP($B1185,INDIRECT(nfl_game_result),MATCH(H$1,INDIRECT(nfl_game_result_header),0),FALSE)),"error")</f>
        <v>26</v>
      </c>
      <c r="I1185">
        <f ca="1">IFERROR(IF(ISBLANK(VLOOKUP($B1185,INDIRECT(nfl_game_result),MATCH(I$1,INDIRECT(nfl_game_result_header),0),FALSE)),"",VLOOKUP($B1185,INDIRECT(nfl_game_result),MATCH(I$1,INDIRECT(nfl_game_result_header),0),FALSE)),"error")</f>
        <v>20</v>
      </c>
      <c r="J1185" t="str">
        <f ca="1">IFERROR(IF(ISBLANK(VLOOKUP($B1185,INDIRECT(nfl_game_result),MATCH(J$1,INDIRECT(nfl_game_result_header),0),FALSE)),"",VLOOKUP($B1185,INDIRECT(nfl_game_result),MATCH(J$1,INDIRECT(nfl_game_result_header),0),FALSE)),"error")</f>
        <v>SEA</v>
      </c>
      <c r="K1185" t="str">
        <f ca="1">IFERROR(IF(ISBLANK(VLOOKUP($B1185,INDIRECT(nfl_game_result),MATCH(K$1,INDIRECT(nfl_game_result_header),0),FALSE)),"",VLOOKUP($B1185,INDIRECT(nfl_game_result),MATCH(K$1,INDIRECT(nfl_game_result_header),0),FALSE)),"error")</f>
        <v>SEA</v>
      </c>
      <c r="L1185" s="23" t="str">
        <f ca="1">IFERROR(IF(ISBLANK(VLOOKUP($B1185,INDIRECT(nfl_game_result),MATCH(L$1,INDIRECT(nfl_game_result_header),0),FALSE)),"",VLOOKUP($B1185,INDIRECT(nfl_game_result),MATCH(L$1,INDIRECT(nfl_game_result_header),0),FALSE)),"error")</f>
        <v/>
      </c>
      <c r="M1185" t="s">
        <v>14</v>
      </c>
      <c r="N1185">
        <v>-6</v>
      </c>
      <c r="O1185" t="s">
        <v>89</v>
      </c>
      <c r="P1185">
        <v>6</v>
      </c>
      <c r="Q1185" t="s">
        <v>89</v>
      </c>
      <c r="V1185" s="23" t="s">
        <v>416</v>
      </c>
      <c r="W1185">
        <f ca="1">VALUE(LEFT(C1185, 4))</f>
        <v>2014</v>
      </c>
      <c r="X1185">
        <f ca="1">VALUE(MID(C1185,6,FIND("_",C1185,6)-6))</f>
        <v>3</v>
      </c>
      <c r="Y1185" t="str">
        <f ca="1">IF(NOT(OR(ISBLANK(D1185),ISBLANK(E1185),D1185="",E1185="")),D1185-E1185,"")</f>
        <v/>
      </c>
      <c r="Z1185" t="str">
        <f ca="1">IF(OR(NOT(ISNUMBER(D1185)),ISBLANK(D1185),D1185="",ISBLANK(N1185)),"",ABS(D1185-N1185))</f>
        <v/>
      </c>
      <c r="AA1185">
        <f ca="1">IF(OR(ISBLANK(J1185),ISBLANK(O1185),J1185="",O1185=""),"",IF(J1185=O1185,1,0))</f>
        <v>1</v>
      </c>
      <c r="AB1185">
        <f ca="1">IF(OR(ISBLANK(K1185),ISBLANK(Q1185),K1185="",Q1185=""),"",IF(K1185=Q1185,1,0))</f>
        <v>1</v>
      </c>
      <c r="AC1185" s="23" t="str">
        <f t="shared" ca="1" si="18"/>
        <v/>
      </c>
    </row>
    <row r="1186" spans="1:29" x14ac:dyDescent="0.25">
      <c r="A1186" s="23">
        <v>1185</v>
      </c>
      <c r="B1186">
        <v>581</v>
      </c>
      <c r="C1186" t="str">
        <f ca="1">IFERROR(VLOOKUP($B1186,INDIRECT(nfl_game_result),MATCH(C$1,INDIRECT(nfl_game_result_header),0),FALSE),"error")</f>
        <v>2014_03_PIT@CAR</v>
      </c>
      <c r="D1186" t="str">
        <f ca="1">IFERROR(IF(ISBLANK(VLOOKUP($B1186,INDIRECT(nfl_game_result),MATCH(D$1,INDIRECT(nfl_game_result_header),0),FALSE)),"",VLOOKUP($B1186,INDIRECT(nfl_game_result),MATCH(D$1,INDIRECT(nfl_game_result_header),0),FALSE)),"error")</f>
        <v/>
      </c>
      <c r="E1186">
        <f ca="1">IFERROR(IF(ISBLANK(VLOOKUP($B1186,INDIRECT(nfl_game_result),MATCH(E$1,INDIRECT(nfl_game_result_header),0),FALSE)),"",VLOOKUP($B1186,INDIRECT(nfl_game_result),MATCH(E$1,INDIRECT(nfl_game_result_header),0),FALSE)),"error")</f>
        <v>-3.5</v>
      </c>
      <c r="F1186" s="23" t="str">
        <f ca="1">IFERROR(IF(ISBLANK(VLOOKUP($B1186,INDIRECT(nfl_game_result),MATCH(F$1,INDIRECT(nfl_game_result_header),0),FALSE)),"",VLOOKUP($B1186,INDIRECT(nfl_game_result),MATCH(F$1,INDIRECT(nfl_game_result_header),0),FALSE)),"error")</f>
        <v/>
      </c>
      <c r="G1186" s="23" t="str">
        <f ca="1">IFERROR(IF(ISBLANK(VLOOKUP($B1186,INDIRECT(nfl_game_result),MATCH(G$1,INDIRECT(nfl_game_result_header),0),FALSE)),"",VLOOKUP($B1186,INDIRECT(nfl_game_result),MATCH(G$1,INDIRECT(nfl_game_result_header),0),FALSE)),"error")</f>
        <v/>
      </c>
      <c r="H1186">
        <f ca="1">IFERROR(IF(ISBLANK(VLOOKUP($B1186,INDIRECT(nfl_game_result),MATCH(H$1,INDIRECT(nfl_game_result_header),0),FALSE)),"",VLOOKUP($B1186,INDIRECT(nfl_game_result),MATCH(H$1,INDIRECT(nfl_game_result_header),0),FALSE)),"error")</f>
        <v>19</v>
      </c>
      <c r="I1186">
        <f ca="1">IFERROR(IF(ISBLANK(VLOOKUP($B1186,INDIRECT(nfl_game_result),MATCH(I$1,INDIRECT(nfl_game_result_header),0),FALSE)),"",VLOOKUP($B1186,INDIRECT(nfl_game_result),MATCH(I$1,INDIRECT(nfl_game_result_header),0),FALSE)),"error")</f>
        <v>37</v>
      </c>
      <c r="J1186" t="str">
        <f ca="1">IFERROR(IF(ISBLANK(VLOOKUP($B1186,INDIRECT(nfl_game_result),MATCH(J$1,INDIRECT(nfl_game_result_header),0),FALSE)),"",VLOOKUP($B1186,INDIRECT(nfl_game_result),MATCH(J$1,INDIRECT(nfl_game_result_header),0),FALSE)),"error")</f>
        <v>PIT</v>
      </c>
      <c r="K1186" t="str">
        <f ca="1">IFERROR(IF(ISBLANK(VLOOKUP($B1186,INDIRECT(nfl_game_result),MATCH(K$1,INDIRECT(nfl_game_result_header),0),FALSE)),"",VLOOKUP($B1186,INDIRECT(nfl_game_result),MATCH(K$1,INDIRECT(nfl_game_result_header),0),FALSE)),"error")</f>
        <v>PIT</v>
      </c>
      <c r="L1186" s="23" t="str">
        <f ca="1">IFERROR(IF(ISBLANK(VLOOKUP($B1186,INDIRECT(nfl_game_result),MATCH(L$1,INDIRECT(nfl_game_result_header),0),FALSE)),"",VLOOKUP($B1186,INDIRECT(nfl_game_result),MATCH(L$1,INDIRECT(nfl_game_result_header),0),FALSE)),"error")</f>
        <v/>
      </c>
      <c r="M1186" t="s">
        <v>14</v>
      </c>
      <c r="N1186">
        <v>-5.5</v>
      </c>
      <c r="O1186" t="s">
        <v>67</v>
      </c>
      <c r="P1186">
        <v>1</v>
      </c>
      <c r="Q1186" t="s">
        <v>67</v>
      </c>
      <c r="V1186" s="23" t="s">
        <v>416</v>
      </c>
      <c r="W1186">
        <f ca="1">VALUE(LEFT(C1186, 4))</f>
        <v>2014</v>
      </c>
      <c r="X1186">
        <f ca="1">VALUE(MID(C1186,6,FIND("_",C1186,6)-6))</f>
        <v>3</v>
      </c>
      <c r="Y1186" t="str">
        <f ca="1">IF(NOT(OR(ISBLANK(D1186),ISBLANK(E1186),D1186="",E1186="")),D1186-E1186,"")</f>
        <v/>
      </c>
      <c r="Z1186" t="str">
        <f ca="1">IF(OR(NOT(ISNUMBER(D1186)),ISBLANK(D1186),D1186="",ISBLANK(N1186)),"",ABS(D1186-N1186))</f>
        <v/>
      </c>
      <c r="AA1186">
        <f ca="1">IF(OR(ISBLANK(J1186),ISBLANK(O1186),J1186="",O1186=""),"",IF(J1186=O1186,1,0))</f>
        <v>0</v>
      </c>
      <c r="AB1186">
        <f ca="1">IF(OR(ISBLANK(K1186),ISBLANK(Q1186),K1186="",Q1186=""),"",IF(K1186=Q1186,1,0))</f>
        <v>0</v>
      </c>
      <c r="AC1186" s="23" t="str">
        <f t="shared" ca="1" si="18"/>
        <v/>
      </c>
    </row>
    <row r="1187" spans="1:29" x14ac:dyDescent="0.25">
      <c r="A1187" s="23">
        <v>1186</v>
      </c>
      <c r="B1187">
        <v>582</v>
      </c>
      <c r="C1187" t="str">
        <f ca="1">IFERROR(VLOOKUP($B1187,INDIRECT(nfl_game_result),MATCH(C$1,INDIRECT(nfl_game_result_header),0),FALSE),"error")</f>
        <v>2014_03_CHI@NYJ</v>
      </c>
      <c r="D1187" t="str">
        <f ca="1">IFERROR(IF(ISBLANK(VLOOKUP($B1187,INDIRECT(nfl_game_result),MATCH(D$1,INDIRECT(nfl_game_result_header),0),FALSE)),"",VLOOKUP($B1187,INDIRECT(nfl_game_result),MATCH(D$1,INDIRECT(nfl_game_result_header),0),FALSE)),"error")</f>
        <v/>
      </c>
      <c r="E1187">
        <f ca="1">IFERROR(IF(ISBLANK(VLOOKUP($B1187,INDIRECT(nfl_game_result),MATCH(E$1,INDIRECT(nfl_game_result_header),0),FALSE)),"",VLOOKUP($B1187,INDIRECT(nfl_game_result),MATCH(E$1,INDIRECT(nfl_game_result_header),0),FALSE)),"error")</f>
        <v>-1</v>
      </c>
      <c r="F1187" s="23" t="str">
        <f ca="1">IFERROR(IF(ISBLANK(VLOOKUP($B1187,INDIRECT(nfl_game_result),MATCH(F$1,INDIRECT(nfl_game_result_header),0),FALSE)),"",VLOOKUP($B1187,INDIRECT(nfl_game_result),MATCH(F$1,INDIRECT(nfl_game_result_header),0),FALSE)),"error")</f>
        <v/>
      </c>
      <c r="G1187" s="23" t="str">
        <f ca="1">IFERROR(IF(ISBLANK(VLOOKUP($B1187,INDIRECT(nfl_game_result),MATCH(G$1,INDIRECT(nfl_game_result_header),0),FALSE)),"",VLOOKUP($B1187,INDIRECT(nfl_game_result),MATCH(G$1,INDIRECT(nfl_game_result_header),0),FALSE)),"error")</f>
        <v/>
      </c>
      <c r="H1187">
        <f ca="1">IFERROR(IF(ISBLANK(VLOOKUP($B1187,INDIRECT(nfl_game_result),MATCH(H$1,INDIRECT(nfl_game_result_header),0),FALSE)),"",VLOOKUP($B1187,INDIRECT(nfl_game_result),MATCH(H$1,INDIRECT(nfl_game_result_header),0),FALSE)),"error")</f>
        <v>19</v>
      </c>
      <c r="I1187">
        <f ca="1">IFERROR(IF(ISBLANK(VLOOKUP($B1187,INDIRECT(nfl_game_result),MATCH(I$1,INDIRECT(nfl_game_result_header),0),FALSE)),"",VLOOKUP($B1187,INDIRECT(nfl_game_result),MATCH(I$1,INDIRECT(nfl_game_result_header),0),FALSE)),"error")</f>
        <v>27</v>
      </c>
      <c r="J1187" t="str">
        <f ca="1">IFERROR(IF(ISBLANK(VLOOKUP($B1187,INDIRECT(nfl_game_result),MATCH(J$1,INDIRECT(nfl_game_result_header),0),FALSE)),"",VLOOKUP($B1187,INDIRECT(nfl_game_result),MATCH(J$1,INDIRECT(nfl_game_result_header),0),FALSE)),"error")</f>
        <v>CHI</v>
      </c>
      <c r="K1187" t="str">
        <f ca="1">IFERROR(IF(ISBLANK(VLOOKUP($B1187,INDIRECT(nfl_game_result),MATCH(K$1,INDIRECT(nfl_game_result_header),0),FALSE)),"",VLOOKUP($B1187,INDIRECT(nfl_game_result),MATCH(K$1,INDIRECT(nfl_game_result_header),0),FALSE)),"error")</f>
        <v>CHI</v>
      </c>
      <c r="L1187" s="23" t="str">
        <f ca="1">IFERROR(IF(ISBLANK(VLOOKUP($B1187,INDIRECT(nfl_game_result),MATCH(L$1,INDIRECT(nfl_game_result_header),0),FALSE)),"",VLOOKUP($B1187,INDIRECT(nfl_game_result),MATCH(L$1,INDIRECT(nfl_game_result_header),0),FALSE)),"error")</f>
        <v/>
      </c>
      <c r="M1187" t="s">
        <v>14</v>
      </c>
      <c r="N1187">
        <v>4</v>
      </c>
      <c r="O1187" t="s">
        <v>84</v>
      </c>
      <c r="P1187">
        <v>12</v>
      </c>
      <c r="Q1187" t="s">
        <v>84</v>
      </c>
      <c r="V1187" s="23" t="s">
        <v>416</v>
      </c>
      <c r="W1187">
        <f ca="1">VALUE(LEFT(C1187, 4))</f>
        <v>2014</v>
      </c>
      <c r="X1187">
        <f ca="1">VALUE(MID(C1187,6,FIND("_",C1187,6)-6))</f>
        <v>3</v>
      </c>
      <c r="Y1187" t="str">
        <f ca="1">IF(NOT(OR(ISBLANK(D1187),ISBLANK(E1187),D1187="",E1187="")),D1187-E1187,"")</f>
        <v/>
      </c>
      <c r="Z1187" t="str">
        <f ca="1">IF(OR(NOT(ISNUMBER(D1187)),ISBLANK(D1187),D1187="",ISBLANK(N1187)),"",ABS(D1187-N1187))</f>
        <v/>
      </c>
      <c r="AA1187">
        <f ca="1">IF(OR(ISBLANK(J1187),ISBLANK(O1187),J1187="",O1187=""),"",IF(J1187=O1187,1,0))</f>
        <v>0</v>
      </c>
      <c r="AB1187">
        <f ca="1">IF(OR(ISBLANK(K1187),ISBLANK(Q1187),K1187="",Q1187=""),"",IF(K1187=Q1187,1,0))</f>
        <v>0</v>
      </c>
      <c r="AC1187" s="23" t="str">
        <f t="shared" ca="1" si="18"/>
        <v/>
      </c>
    </row>
    <row r="1188" spans="1:29" x14ac:dyDescent="0.25">
      <c r="A1188" s="23">
        <v>1187</v>
      </c>
      <c r="B1188">
        <v>583</v>
      </c>
      <c r="C1188" t="str">
        <f ca="1">IFERROR(VLOOKUP($B1188,INDIRECT(nfl_game_result),MATCH(C$1,INDIRECT(nfl_game_result_header),0),FALSE),"error")</f>
        <v>2014_04_NYG@WAS</v>
      </c>
      <c r="D1188" t="str">
        <f ca="1">IFERROR(IF(ISBLANK(VLOOKUP($B1188,INDIRECT(nfl_game_result),MATCH(D$1,INDIRECT(nfl_game_result_header),0),FALSE)),"",VLOOKUP($B1188,INDIRECT(nfl_game_result),MATCH(D$1,INDIRECT(nfl_game_result_header),0),FALSE)),"error")</f>
        <v/>
      </c>
      <c r="E1188">
        <f ca="1">IFERROR(IF(ISBLANK(VLOOKUP($B1188,INDIRECT(nfl_game_result),MATCH(E$1,INDIRECT(nfl_game_result_header),0),FALSE)),"",VLOOKUP($B1188,INDIRECT(nfl_game_result),MATCH(E$1,INDIRECT(nfl_game_result_header),0),FALSE)),"error")</f>
        <v>-4</v>
      </c>
      <c r="F1188" s="23" t="str">
        <f ca="1">IFERROR(IF(ISBLANK(VLOOKUP($B1188,INDIRECT(nfl_game_result),MATCH(F$1,INDIRECT(nfl_game_result_header),0),FALSE)),"",VLOOKUP($B1188,INDIRECT(nfl_game_result),MATCH(F$1,INDIRECT(nfl_game_result_header),0),FALSE)),"error")</f>
        <v/>
      </c>
      <c r="G1188" s="23" t="str">
        <f ca="1">IFERROR(IF(ISBLANK(VLOOKUP($B1188,INDIRECT(nfl_game_result),MATCH(G$1,INDIRECT(nfl_game_result_header),0),FALSE)),"",VLOOKUP($B1188,INDIRECT(nfl_game_result),MATCH(G$1,INDIRECT(nfl_game_result_header),0),FALSE)),"error")</f>
        <v/>
      </c>
      <c r="H1188">
        <f ca="1">IFERROR(IF(ISBLANK(VLOOKUP($B1188,INDIRECT(nfl_game_result),MATCH(H$1,INDIRECT(nfl_game_result_header),0),FALSE)),"",VLOOKUP($B1188,INDIRECT(nfl_game_result),MATCH(H$1,INDIRECT(nfl_game_result_header),0),FALSE)),"error")</f>
        <v>14</v>
      </c>
      <c r="I1188">
        <f ca="1">IFERROR(IF(ISBLANK(VLOOKUP($B1188,INDIRECT(nfl_game_result),MATCH(I$1,INDIRECT(nfl_game_result_header),0),FALSE)),"",VLOOKUP($B1188,INDIRECT(nfl_game_result),MATCH(I$1,INDIRECT(nfl_game_result_header),0),FALSE)),"error")</f>
        <v>45</v>
      </c>
      <c r="J1188" t="str">
        <f ca="1">IFERROR(IF(ISBLANK(VLOOKUP($B1188,INDIRECT(nfl_game_result),MATCH(J$1,INDIRECT(nfl_game_result_header),0),FALSE)),"",VLOOKUP($B1188,INDIRECT(nfl_game_result),MATCH(J$1,INDIRECT(nfl_game_result_header),0),FALSE)),"error")</f>
        <v>NYG</v>
      </c>
      <c r="K1188" t="str">
        <f ca="1">IFERROR(IF(ISBLANK(VLOOKUP($B1188,INDIRECT(nfl_game_result),MATCH(K$1,INDIRECT(nfl_game_result_header),0),FALSE)),"",VLOOKUP($B1188,INDIRECT(nfl_game_result),MATCH(K$1,INDIRECT(nfl_game_result_header),0),FALSE)),"error")</f>
        <v>NYG</v>
      </c>
      <c r="L1188" s="23" t="str">
        <f ca="1">IFERROR(IF(ISBLANK(VLOOKUP($B1188,INDIRECT(nfl_game_result),MATCH(L$1,INDIRECT(nfl_game_result_header),0),FALSE)),"",VLOOKUP($B1188,INDIRECT(nfl_game_result),MATCH(L$1,INDIRECT(nfl_game_result_header),0),FALSE)),"error")</f>
        <v/>
      </c>
      <c r="M1188" t="s">
        <v>16</v>
      </c>
      <c r="N1188">
        <v>-4</v>
      </c>
      <c r="O1188" t="s">
        <v>94</v>
      </c>
      <c r="P1188">
        <v>10</v>
      </c>
      <c r="V1188" s="23" t="s">
        <v>416</v>
      </c>
      <c r="W1188">
        <f ca="1">VALUE(LEFT(C1188, 4))</f>
        <v>2014</v>
      </c>
      <c r="X1188">
        <f ca="1">VALUE(MID(C1188,6,FIND("_",C1188,6)-6))</f>
        <v>4</v>
      </c>
      <c r="Y1188" t="str">
        <f ca="1">IF(NOT(OR(ISBLANK(D1188),ISBLANK(E1188),D1188="",E1188="")),D1188-E1188,"")</f>
        <v/>
      </c>
      <c r="Z1188" t="str">
        <f ca="1">IF(OR(NOT(ISNUMBER(D1188)),ISBLANK(D1188),D1188="",ISBLANK(N1188)),"",ABS(D1188-N1188))</f>
        <v/>
      </c>
      <c r="AA1188">
        <f ca="1">IF(OR(ISBLANK(J1188),ISBLANK(O1188),J1188="",O1188=""),"",IF(J1188=O1188,1,0))</f>
        <v>0</v>
      </c>
      <c r="AB1188" t="str">
        <f ca="1">IF(OR(ISBLANK(K1188),ISBLANK(Q1188),K1188="",Q1188=""),"",IF(K1188=Q1188,1,0))</f>
        <v/>
      </c>
      <c r="AC1188" s="23" t="str">
        <f t="shared" ca="1" si="18"/>
        <v/>
      </c>
    </row>
    <row r="1189" spans="1:29" x14ac:dyDescent="0.25">
      <c r="A1189" s="23">
        <v>1188</v>
      </c>
      <c r="B1189">
        <v>584</v>
      </c>
      <c r="C1189" t="str">
        <f ca="1">IFERROR(VLOOKUP($B1189,INDIRECT(nfl_game_result),MATCH(C$1,INDIRECT(nfl_game_result_header),0),FALSE),"error")</f>
        <v>2014_04_GBY@CHI</v>
      </c>
      <c r="D1189" t="str">
        <f ca="1">IFERROR(IF(ISBLANK(VLOOKUP($B1189,INDIRECT(nfl_game_result),MATCH(D$1,INDIRECT(nfl_game_result_header),0),FALSE)),"",VLOOKUP($B1189,INDIRECT(nfl_game_result),MATCH(D$1,INDIRECT(nfl_game_result_header),0),FALSE)),"error")</f>
        <v/>
      </c>
      <c r="E1189">
        <f ca="1">IFERROR(IF(ISBLANK(VLOOKUP($B1189,INDIRECT(nfl_game_result),MATCH(E$1,INDIRECT(nfl_game_result_header),0),FALSE)),"",VLOOKUP($B1189,INDIRECT(nfl_game_result),MATCH(E$1,INDIRECT(nfl_game_result_header),0),FALSE)),"error")</f>
        <v>-1</v>
      </c>
      <c r="F1189" s="23" t="str">
        <f ca="1">IFERROR(IF(ISBLANK(VLOOKUP($B1189,INDIRECT(nfl_game_result),MATCH(F$1,INDIRECT(nfl_game_result_header),0),FALSE)),"",VLOOKUP($B1189,INDIRECT(nfl_game_result),MATCH(F$1,INDIRECT(nfl_game_result_header),0),FALSE)),"error")</f>
        <v/>
      </c>
      <c r="G1189" s="23" t="str">
        <f ca="1">IFERROR(IF(ISBLANK(VLOOKUP($B1189,INDIRECT(nfl_game_result),MATCH(G$1,INDIRECT(nfl_game_result_header),0),FALSE)),"",VLOOKUP($B1189,INDIRECT(nfl_game_result),MATCH(G$1,INDIRECT(nfl_game_result_header),0),FALSE)),"error")</f>
        <v/>
      </c>
      <c r="H1189">
        <f ca="1">IFERROR(IF(ISBLANK(VLOOKUP($B1189,INDIRECT(nfl_game_result),MATCH(H$1,INDIRECT(nfl_game_result_header),0),FALSE)),"",VLOOKUP($B1189,INDIRECT(nfl_game_result),MATCH(H$1,INDIRECT(nfl_game_result_header),0),FALSE)),"error")</f>
        <v>17</v>
      </c>
      <c r="I1189">
        <f ca="1">IFERROR(IF(ISBLANK(VLOOKUP($B1189,INDIRECT(nfl_game_result),MATCH(I$1,INDIRECT(nfl_game_result_header),0),FALSE)),"",VLOOKUP($B1189,INDIRECT(nfl_game_result),MATCH(I$1,INDIRECT(nfl_game_result_header),0),FALSE)),"error")</f>
        <v>38</v>
      </c>
      <c r="J1189" t="str">
        <f ca="1">IFERROR(IF(ISBLANK(VLOOKUP($B1189,INDIRECT(nfl_game_result),MATCH(J$1,INDIRECT(nfl_game_result_header),0),FALSE)),"",VLOOKUP($B1189,INDIRECT(nfl_game_result),MATCH(J$1,INDIRECT(nfl_game_result_header),0),FALSE)),"error")</f>
        <v>GBY</v>
      </c>
      <c r="K1189" t="str">
        <f ca="1">IFERROR(IF(ISBLANK(VLOOKUP($B1189,INDIRECT(nfl_game_result),MATCH(K$1,INDIRECT(nfl_game_result_header),0),FALSE)),"",VLOOKUP($B1189,INDIRECT(nfl_game_result),MATCH(K$1,INDIRECT(nfl_game_result_header),0),FALSE)),"error")</f>
        <v>GBY</v>
      </c>
      <c r="L1189" s="23" t="str">
        <f ca="1">IFERROR(IF(ISBLANK(VLOOKUP($B1189,INDIRECT(nfl_game_result),MATCH(L$1,INDIRECT(nfl_game_result_header),0),FALSE)),"",VLOOKUP($B1189,INDIRECT(nfl_game_result),MATCH(L$1,INDIRECT(nfl_game_result_header),0),FALSE)),"error")</f>
        <v/>
      </c>
      <c r="M1189" t="s">
        <v>16</v>
      </c>
      <c r="N1189">
        <v>-2.5</v>
      </c>
      <c r="O1189" t="s">
        <v>330</v>
      </c>
      <c r="P1189">
        <v>4</v>
      </c>
      <c r="V1189" s="23" t="s">
        <v>416</v>
      </c>
      <c r="W1189">
        <f ca="1">VALUE(LEFT(C1189, 4))</f>
        <v>2014</v>
      </c>
      <c r="X1189">
        <f ca="1">VALUE(MID(C1189,6,FIND("_",C1189,6)-6))</f>
        <v>4</v>
      </c>
      <c r="Y1189" t="str">
        <f ca="1">IF(NOT(OR(ISBLANK(D1189),ISBLANK(E1189),D1189="",E1189="")),D1189-E1189,"")</f>
        <v/>
      </c>
      <c r="Z1189" t="str">
        <f ca="1">IF(OR(NOT(ISNUMBER(D1189)),ISBLANK(D1189),D1189="",ISBLANK(N1189)),"",ABS(D1189-N1189))</f>
        <v/>
      </c>
      <c r="AA1189">
        <f ca="1">IF(OR(ISBLANK(J1189),ISBLANK(O1189),J1189="",O1189=""),"",IF(J1189=O1189,1,0))</f>
        <v>1</v>
      </c>
      <c r="AB1189" t="str">
        <f ca="1">IF(OR(ISBLANK(K1189),ISBLANK(Q1189),K1189="",Q1189=""),"",IF(K1189=Q1189,1,0))</f>
        <v/>
      </c>
      <c r="AC1189" s="23" t="str">
        <f t="shared" ca="1" si="18"/>
        <v/>
      </c>
    </row>
    <row r="1190" spans="1:29" x14ac:dyDescent="0.25">
      <c r="A1190" s="23">
        <v>1189</v>
      </c>
      <c r="B1190">
        <v>585</v>
      </c>
      <c r="C1190" t="str">
        <f ca="1">IFERROR(VLOOKUP($B1190,INDIRECT(nfl_game_result),MATCH(C$1,INDIRECT(nfl_game_result_header),0),FALSE),"error")</f>
        <v>2014_04_TEN@IND</v>
      </c>
      <c r="D1190" t="str">
        <f ca="1">IFERROR(IF(ISBLANK(VLOOKUP($B1190,INDIRECT(nfl_game_result),MATCH(D$1,INDIRECT(nfl_game_result_header),0),FALSE)),"",VLOOKUP($B1190,INDIRECT(nfl_game_result),MATCH(D$1,INDIRECT(nfl_game_result_header),0),FALSE)),"error")</f>
        <v/>
      </c>
      <c r="E1190">
        <f ca="1">IFERROR(IF(ISBLANK(VLOOKUP($B1190,INDIRECT(nfl_game_result),MATCH(E$1,INDIRECT(nfl_game_result_header),0),FALSE)),"",VLOOKUP($B1190,INDIRECT(nfl_game_result),MATCH(E$1,INDIRECT(nfl_game_result_header),0),FALSE)),"error")</f>
        <v>-7</v>
      </c>
      <c r="F1190" s="23" t="str">
        <f ca="1">IFERROR(IF(ISBLANK(VLOOKUP($B1190,INDIRECT(nfl_game_result),MATCH(F$1,INDIRECT(nfl_game_result_header),0),FALSE)),"",VLOOKUP($B1190,INDIRECT(nfl_game_result),MATCH(F$1,INDIRECT(nfl_game_result_header),0),FALSE)),"error")</f>
        <v/>
      </c>
      <c r="G1190" s="23" t="str">
        <f ca="1">IFERROR(IF(ISBLANK(VLOOKUP($B1190,INDIRECT(nfl_game_result),MATCH(G$1,INDIRECT(nfl_game_result_header),0),FALSE)),"",VLOOKUP($B1190,INDIRECT(nfl_game_result),MATCH(G$1,INDIRECT(nfl_game_result_header),0),FALSE)),"error")</f>
        <v/>
      </c>
      <c r="H1190">
        <f ca="1">IFERROR(IF(ISBLANK(VLOOKUP($B1190,INDIRECT(nfl_game_result),MATCH(H$1,INDIRECT(nfl_game_result_header),0),FALSE)),"",VLOOKUP($B1190,INDIRECT(nfl_game_result),MATCH(H$1,INDIRECT(nfl_game_result_header),0),FALSE)),"error")</f>
        <v>41</v>
      </c>
      <c r="I1190">
        <f ca="1">IFERROR(IF(ISBLANK(VLOOKUP($B1190,INDIRECT(nfl_game_result),MATCH(I$1,INDIRECT(nfl_game_result_header),0),FALSE)),"",VLOOKUP($B1190,INDIRECT(nfl_game_result),MATCH(I$1,INDIRECT(nfl_game_result_header),0),FALSE)),"error")</f>
        <v>17</v>
      </c>
      <c r="J1190" t="str">
        <f ca="1">IFERROR(IF(ISBLANK(VLOOKUP($B1190,INDIRECT(nfl_game_result),MATCH(J$1,INDIRECT(nfl_game_result_header),0),FALSE)),"",VLOOKUP($B1190,INDIRECT(nfl_game_result),MATCH(J$1,INDIRECT(nfl_game_result_header),0),FALSE)),"error")</f>
        <v>IND</v>
      </c>
      <c r="K1190" t="str">
        <f ca="1">IFERROR(IF(ISBLANK(VLOOKUP($B1190,INDIRECT(nfl_game_result),MATCH(K$1,INDIRECT(nfl_game_result_header),0),FALSE)),"",VLOOKUP($B1190,INDIRECT(nfl_game_result),MATCH(K$1,INDIRECT(nfl_game_result_header),0),FALSE)),"error")</f>
        <v>IND</v>
      </c>
      <c r="L1190" s="23" t="str">
        <f ca="1">IFERROR(IF(ISBLANK(VLOOKUP($B1190,INDIRECT(nfl_game_result),MATCH(L$1,INDIRECT(nfl_game_result_header),0),FALSE)),"",VLOOKUP($B1190,INDIRECT(nfl_game_result),MATCH(L$1,INDIRECT(nfl_game_result_header),0),FALSE)),"error")</f>
        <v/>
      </c>
      <c r="M1190" t="s">
        <v>16</v>
      </c>
      <c r="N1190">
        <v>-8</v>
      </c>
      <c r="O1190" t="s">
        <v>76</v>
      </c>
      <c r="P1190">
        <v>8</v>
      </c>
      <c r="V1190" s="23" t="s">
        <v>416</v>
      </c>
      <c r="W1190">
        <f ca="1">VALUE(LEFT(C1190, 4))</f>
        <v>2014</v>
      </c>
      <c r="X1190">
        <f ca="1">VALUE(MID(C1190,6,FIND("_",C1190,6)-6))</f>
        <v>4</v>
      </c>
      <c r="Y1190" t="str">
        <f ca="1">IF(NOT(OR(ISBLANK(D1190),ISBLANK(E1190),D1190="",E1190="")),D1190-E1190,"")</f>
        <v/>
      </c>
      <c r="Z1190" t="str">
        <f ca="1">IF(OR(NOT(ISNUMBER(D1190)),ISBLANK(D1190),D1190="",ISBLANK(N1190)),"",ABS(D1190-N1190))</f>
        <v/>
      </c>
      <c r="AA1190">
        <f ca="1">IF(OR(ISBLANK(J1190),ISBLANK(O1190),J1190="",O1190=""),"",IF(J1190=O1190,1,0))</f>
        <v>1</v>
      </c>
      <c r="AB1190" t="str">
        <f ca="1">IF(OR(ISBLANK(K1190),ISBLANK(Q1190),K1190="",Q1190=""),"",IF(K1190=Q1190,1,0))</f>
        <v/>
      </c>
      <c r="AC1190" s="23" t="str">
        <f t="shared" ca="1" si="18"/>
        <v/>
      </c>
    </row>
    <row r="1191" spans="1:29" x14ac:dyDescent="0.25">
      <c r="A1191" s="23">
        <v>1190</v>
      </c>
      <c r="B1191">
        <v>586</v>
      </c>
      <c r="C1191" t="str">
        <f ca="1">IFERROR(VLOOKUP($B1191,INDIRECT(nfl_game_result),MATCH(C$1,INDIRECT(nfl_game_result_header),0),FALSE),"error")</f>
        <v>2014_04_MIA@OAK</v>
      </c>
      <c r="D1191" t="str">
        <f ca="1">IFERROR(IF(ISBLANK(VLOOKUP($B1191,INDIRECT(nfl_game_result),MATCH(D$1,INDIRECT(nfl_game_result_header),0),FALSE)),"",VLOOKUP($B1191,INDIRECT(nfl_game_result),MATCH(D$1,INDIRECT(nfl_game_result_header),0),FALSE)),"error")</f>
        <v/>
      </c>
      <c r="E1191">
        <f ca="1">IFERROR(IF(ISBLANK(VLOOKUP($B1191,INDIRECT(nfl_game_result),MATCH(E$1,INDIRECT(nfl_game_result_header),0),FALSE)),"",VLOOKUP($B1191,INDIRECT(nfl_game_result),MATCH(E$1,INDIRECT(nfl_game_result_header),0),FALSE)),"error")</f>
        <v>4.5</v>
      </c>
      <c r="F1191" s="23" t="str">
        <f ca="1">IFERROR(IF(ISBLANK(VLOOKUP($B1191,INDIRECT(nfl_game_result),MATCH(F$1,INDIRECT(nfl_game_result_header),0),FALSE)),"",VLOOKUP($B1191,INDIRECT(nfl_game_result),MATCH(F$1,INDIRECT(nfl_game_result_header),0),FALSE)),"error")</f>
        <v/>
      </c>
      <c r="G1191" s="23" t="str">
        <f ca="1">IFERROR(IF(ISBLANK(VLOOKUP($B1191,INDIRECT(nfl_game_result),MATCH(G$1,INDIRECT(nfl_game_result_header),0),FALSE)),"",VLOOKUP($B1191,INDIRECT(nfl_game_result),MATCH(G$1,INDIRECT(nfl_game_result_header),0),FALSE)),"error")</f>
        <v/>
      </c>
      <c r="H1191">
        <f ca="1">IFERROR(IF(ISBLANK(VLOOKUP($B1191,INDIRECT(nfl_game_result),MATCH(H$1,INDIRECT(nfl_game_result_header),0),FALSE)),"",VLOOKUP($B1191,INDIRECT(nfl_game_result),MATCH(H$1,INDIRECT(nfl_game_result_header),0),FALSE)),"error")</f>
        <v>14</v>
      </c>
      <c r="I1191">
        <f ca="1">IFERROR(IF(ISBLANK(VLOOKUP($B1191,INDIRECT(nfl_game_result),MATCH(I$1,INDIRECT(nfl_game_result_header),0),FALSE)),"",VLOOKUP($B1191,INDIRECT(nfl_game_result),MATCH(I$1,INDIRECT(nfl_game_result_header),0),FALSE)),"error")</f>
        <v>38</v>
      </c>
      <c r="J1191" t="str">
        <f ca="1">IFERROR(IF(ISBLANK(VLOOKUP($B1191,INDIRECT(nfl_game_result),MATCH(J$1,INDIRECT(nfl_game_result_header),0),FALSE)),"",VLOOKUP($B1191,INDIRECT(nfl_game_result),MATCH(J$1,INDIRECT(nfl_game_result_header),0),FALSE)),"error")</f>
        <v>MIA</v>
      </c>
      <c r="K1191" t="str">
        <f ca="1">IFERROR(IF(ISBLANK(VLOOKUP($B1191,INDIRECT(nfl_game_result),MATCH(K$1,INDIRECT(nfl_game_result_header),0),FALSE)),"",VLOOKUP($B1191,INDIRECT(nfl_game_result),MATCH(K$1,INDIRECT(nfl_game_result_header),0),FALSE)),"error")</f>
        <v>MIA</v>
      </c>
      <c r="L1191" s="23" t="str">
        <f ca="1">IFERROR(IF(ISBLANK(VLOOKUP($B1191,INDIRECT(nfl_game_result),MATCH(L$1,INDIRECT(nfl_game_result_header),0),FALSE)),"",VLOOKUP($B1191,INDIRECT(nfl_game_result),MATCH(L$1,INDIRECT(nfl_game_result_header),0),FALSE)),"error")</f>
        <v/>
      </c>
      <c r="M1191" t="s">
        <v>16</v>
      </c>
      <c r="N1191">
        <v>1</v>
      </c>
      <c r="O1191" t="s">
        <v>79</v>
      </c>
      <c r="P1191">
        <v>13</v>
      </c>
      <c r="V1191" s="23" t="s">
        <v>416</v>
      </c>
      <c r="W1191">
        <f ca="1">VALUE(LEFT(C1191, 4))</f>
        <v>2014</v>
      </c>
      <c r="X1191">
        <f ca="1">VALUE(MID(C1191,6,FIND("_",C1191,6)-6))</f>
        <v>4</v>
      </c>
      <c r="Y1191" t="str">
        <f ca="1">IF(NOT(OR(ISBLANK(D1191),ISBLANK(E1191),D1191="",E1191="")),D1191-E1191,"")</f>
        <v/>
      </c>
      <c r="Z1191" t="str">
        <f ca="1">IF(OR(NOT(ISNUMBER(D1191)),ISBLANK(D1191),D1191="",ISBLANK(N1191)),"",ABS(D1191-N1191))</f>
        <v/>
      </c>
      <c r="AA1191">
        <f ca="1">IF(OR(ISBLANK(J1191),ISBLANK(O1191),J1191="",O1191=""),"",IF(J1191=O1191,1,0))</f>
        <v>1</v>
      </c>
      <c r="AB1191" t="str">
        <f ca="1">IF(OR(ISBLANK(K1191),ISBLANK(Q1191),K1191="",Q1191=""),"",IF(K1191=Q1191,1,0))</f>
        <v/>
      </c>
      <c r="AC1191" s="23" t="str">
        <f t="shared" ca="1" si="18"/>
        <v/>
      </c>
    </row>
    <row r="1192" spans="1:29" x14ac:dyDescent="0.25">
      <c r="A1192" s="23">
        <v>1191</v>
      </c>
      <c r="B1192">
        <v>587</v>
      </c>
      <c r="C1192" t="str">
        <f ca="1">IFERROR(VLOOKUP($B1192,INDIRECT(nfl_game_result),MATCH(C$1,INDIRECT(nfl_game_result_header),0),FALSE),"error")</f>
        <v>2014_04_DET@NYJ</v>
      </c>
      <c r="D1192" t="str">
        <f ca="1">IFERROR(IF(ISBLANK(VLOOKUP($B1192,INDIRECT(nfl_game_result),MATCH(D$1,INDIRECT(nfl_game_result_header),0),FALSE)),"",VLOOKUP($B1192,INDIRECT(nfl_game_result),MATCH(D$1,INDIRECT(nfl_game_result_header),0),FALSE)),"error")</f>
        <v/>
      </c>
      <c r="E1192">
        <f ca="1">IFERROR(IF(ISBLANK(VLOOKUP($B1192,INDIRECT(nfl_game_result),MATCH(E$1,INDIRECT(nfl_game_result_header),0),FALSE)),"",VLOOKUP($B1192,INDIRECT(nfl_game_result),MATCH(E$1,INDIRECT(nfl_game_result_header),0),FALSE)),"error")</f>
        <v>1</v>
      </c>
      <c r="F1192" s="23" t="str">
        <f ca="1">IFERROR(IF(ISBLANK(VLOOKUP($B1192,INDIRECT(nfl_game_result),MATCH(F$1,INDIRECT(nfl_game_result_header),0),FALSE)),"",VLOOKUP($B1192,INDIRECT(nfl_game_result),MATCH(F$1,INDIRECT(nfl_game_result_header),0),FALSE)),"error")</f>
        <v/>
      </c>
      <c r="G1192" s="23" t="str">
        <f ca="1">IFERROR(IF(ISBLANK(VLOOKUP($B1192,INDIRECT(nfl_game_result),MATCH(G$1,INDIRECT(nfl_game_result_header),0),FALSE)),"",VLOOKUP($B1192,INDIRECT(nfl_game_result),MATCH(G$1,INDIRECT(nfl_game_result_header),0),FALSE)),"error")</f>
        <v/>
      </c>
      <c r="H1192">
        <f ca="1">IFERROR(IF(ISBLANK(VLOOKUP($B1192,INDIRECT(nfl_game_result),MATCH(H$1,INDIRECT(nfl_game_result_header),0),FALSE)),"",VLOOKUP($B1192,INDIRECT(nfl_game_result),MATCH(H$1,INDIRECT(nfl_game_result_header),0),FALSE)),"error")</f>
        <v>17</v>
      </c>
      <c r="I1192">
        <f ca="1">IFERROR(IF(ISBLANK(VLOOKUP($B1192,INDIRECT(nfl_game_result),MATCH(I$1,INDIRECT(nfl_game_result_header),0),FALSE)),"",VLOOKUP($B1192,INDIRECT(nfl_game_result),MATCH(I$1,INDIRECT(nfl_game_result_header),0),FALSE)),"error")</f>
        <v>24</v>
      </c>
      <c r="J1192" t="str">
        <f ca="1">IFERROR(IF(ISBLANK(VLOOKUP($B1192,INDIRECT(nfl_game_result),MATCH(J$1,INDIRECT(nfl_game_result_header),0),FALSE)),"",VLOOKUP($B1192,INDIRECT(nfl_game_result),MATCH(J$1,INDIRECT(nfl_game_result_header),0),FALSE)),"error")</f>
        <v>DET</v>
      </c>
      <c r="K1192" t="str">
        <f ca="1">IFERROR(IF(ISBLANK(VLOOKUP($B1192,INDIRECT(nfl_game_result),MATCH(K$1,INDIRECT(nfl_game_result_header),0),FALSE)),"",VLOOKUP($B1192,INDIRECT(nfl_game_result),MATCH(K$1,INDIRECT(nfl_game_result_header),0),FALSE)),"error")</f>
        <v>DET</v>
      </c>
      <c r="L1192" s="23" t="str">
        <f ca="1">IFERROR(IF(ISBLANK(VLOOKUP($B1192,INDIRECT(nfl_game_result),MATCH(L$1,INDIRECT(nfl_game_result_header),0),FALSE)),"",VLOOKUP($B1192,INDIRECT(nfl_game_result),MATCH(L$1,INDIRECT(nfl_game_result_header),0),FALSE)),"error")</f>
        <v/>
      </c>
      <c r="M1192" t="s">
        <v>16</v>
      </c>
      <c r="N1192">
        <v>2</v>
      </c>
      <c r="O1192" t="s">
        <v>73</v>
      </c>
      <c r="P1192">
        <v>9</v>
      </c>
      <c r="V1192" s="23" t="s">
        <v>416</v>
      </c>
      <c r="W1192">
        <f ca="1">VALUE(LEFT(C1192, 4))</f>
        <v>2014</v>
      </c>
      <c r="X1192">
        <f ca="1">VALUE(MID(C1192,6,FIND("_",C1192,6)-6))</f>
        <v>4</v>
      </c>
      <c r="Y1192" t="str">
        <f ca="1">IF(NOT(OR(ISBLANK(D1192),ISBLANK(E1192),D1192="",E1192="")),D1192-E1192,"")</f>
        <v/>
      </c>
      <c r="Z1192" t="str">
        <f ca="1">IF(OR(NOT(ISNUMBER(D1192)),ISBLANK(D1192),D1192="",ISBLANK(N1192)),"",ABS(D1192-N1192))</f>
        <v/>
      </c>
      <c r="AA1192">
        <f ca="1">IF(OR(ISBLANK(J1192),ISBLANK(O1192),J1192="",O1192=""),"",IF(J1192=O1192,1,0))</f>
        <v>1</v>
      </c>
      <c r="AB1192" t="str">
        <f ca="1">IF(OR(ISBLANK(K1192),ISBLANK(Q1192),K1192="",Q1192=""),"",IF(K1192=Q1192,1,0))</f>
        <v/>
      </c>
      <c r="AC1192" s="23" t="str">
        <f t="shared" ca="1" si="18"/>
        <v/>
      </c>
    </row>
    <row r="1193" spans="1:29" x14ac:dyDescent="0.25">
      <c r="A1193" s="23">
        <v>1192</v>
      </c>
      <c r="B1193">
        <v>588</v>
      </c>
      <c r="C1193" t="str">
        <f ca="1">IFERROR(VLOOKUP($B1193,INDIRECT(nfl_game_result),MATCH(C$1,INDIRECT(nfl_game_result_header),0),FALSE),"error")</f>
        <v>2014_04_TBY@PIT</v>
      </c>
      <c r="D1193" t="str">
        <f ca="1">IFERROR(IF(ISBLANK(VLOOKUP($B1193,INDIRECT(nfl_game_result),MATCH(D$1,INDIRECT(nfl_game_result_header),0),FALSE)),"",VLOOKUP($B1193,INDIRECT(nfl_game_result),MATCH(D$1,INDIRECT(nfl_game_result_header),0),FALSE)),"error")</f>
        <v/>
      </c>
      <c r="E1193">
        <f ca="1">IFERROR(IF(ISBLANK(VLOOKUP($B1193,INDIRECT(nfl_game_result),MATCH(E$1,INDIRECT(nfl_game_result_header),0),FALSE)),"",VLOOKUP($B1193,INDIRECT(nfl_game_result),MATCH(E$1,INDIRECT(nfl_game_result_header),0),FALSE)),"error")</f>
        <v>-7</v>
      </c>
      <c r="F1193" s="23" t="str">
        <f ca="1">IFERROR(IF(ISBLANK(VLOOKUP($B1193,INDIRECT(nfl_game_result),MATCH(F$1,INDIRECT(nfl_game_result_header),0),FALSE)),"",VLOOKUP($B1193,INDIRECT(nfl_game_result),MATCH(F$1,INDIRECT(nfl_game_result_header),0),FALSE)),"error")</f>
        <v/>
      </c>
      <c r="G1193" s="23" t="str">
        <f ca="1">IFERROR(IF(ISBLANK(VLOOKUP($B1193,INDIRECT(nfl_game_result),MATCH(G$1,INDIRECT(nfl_game_result_header),0),FALSE)),"",VLOOKUP($B1193,INDIRECT(nfl_game_result),MATCH(G$1,INDIRECT(nfl_game_result_header),0),FALSE)),"error")</f>
        <v/>
      </c>
      <c r="H1193">
        <f ca="1">IFERROR(IF(ISBLANK(VLOOKUP($B1193,INDIRECT(nfl_game_result),MATCH(H$1,INDIRECT(nfl_game_result_header),0),FALSE)),"",VLOOKUP($B1193,INDIRECT(nfl_game_result),MATCH(H$1,INDIRECT(nfl_game_result_header),0),FALSE)),"error")</f>
        <v>24</v>
      </c>
      <c r="I1193">
        <f ca="1">IFERROR(IF(ISBLANK(VLOOKUP($B1193,INDIRECT(nfl_game_result),MATCH(I$1,INDIRECT(nfl_game_result_header),0),FALSE)),"",VLOOKUP($B1193,INDIRECT(nfl_game_result),MATCH(I$1,INDIRECT(nfl_game_result_header),0),FALSE)),"error")</f>
        <v>27</v>
      </c>
      <c r="J1193" t="str">
        <f ca="1">IFERROR(IF(ISBLANK(VLOOKUP($B1193,INDIRECT(nfl_game_result),MATCH(J$1,INDIRECT(nfl_game_result_header),0),FALSE)),"",VLOOKUP($B1193,INDIRECT(nfl_game_result),MATCH(J$1,INDIRECT(nfl_game_result_header),0),FALSE)),"error")</f>
        <v>TBY</v>
      </c>
      <c r="K1193" t="str">
        <f ca="1">IFERROR(IF(ISBLANK(VLOOKUP($B1193,INDIRECT(nfl_game_result),MATCH(K$1,INDIRECT(nfl_game_result_header),0),FALSE)),"",VLOOKUP($B1193,INDIRECT(nfl_game_result),MATCH(K$1,INDIRECT(nfl_game_result_header),0),FALSE)),"error")</f>
        <v>TBY</v>
      </c>
      <c r="L1193" s="23" t="str">
        <f ca="1">IFERROR(IF(ISBLANK(VLOOKUP($B1193,INDIRECT(nfl_game_result),MATCH(L$1,INDIRECT(nfl_game_result_header),0),FALSE)),"",VLOOKUP($B1193,INDIRECT(nfl_game_result),MATCH(L$1,INDIRECT(nfl_game_result_header),0),FALSE)),"error")</f>
        <v/>
      </c>
      <c r="M1193" t="s">
        <v>16</v>
      </c>
      <c r="N1193">
        <v>-9</v>
      </c>
      <c r="O1193" t="s">
        <v>87</v>
      </c>
      <c r="P1193">
        <v>6</v>
      </c>
      <c r="V1193" s="23" t="s">
        <v>416</v>
      </c>
      <c r="W1193">
        <f ca="1">VALUE(LEFT(C1193, 4))</f>
        <v>2014</v>
      </c>
      <c r="X1193">
        <f ca="1">VALUE(MID(C1193,6,FIND("_",C1193,6)-6))</f>
        <v>4</v>
      </c>
      <c r="Y1193" t="str">
        <f ca="1">IF(NOT(OR(ISBLANK(D1193),ISBLANK(E1193),D1193="",E1193="")),D1193-E1193,"")</f>
        <v/>
      </c>
      <c r="Z1193" t="str">
        <f ca="1">IF(OR(NOT(ISNUMBER(D1193)),ISBLANK(D1193),D1193="",ISBLANK(N1193)),"",ABS(D1193-N1193))</f>
        <v/>
      </c>
      <c r="AA1193">
        <f ca="1">IF(OR(ISBLANK(J1193),ISBLANK(O1193),J1193="",O1193=""),"",IF(J1193=O1193,1,0))</f>
        <v>0</v>
      </c>
      <c r="AB1193" t="str">
        <f ca="1">IF(OR(ISBLANK(K1193),ISBLANK(Q1193),K1193="",Q1193=""),"",IF(K1193=Q1193,1,0))</f>
        <v/>
      </c>
      <c r="AC1193" s="23" t="str">
        <f t="shared" ca="1" si="18"/>
        <v/>
      </c>
    </row>
    <row r="1194" spans="1:29" x14ac:dyDescent="0.25">
      <c r="A1194" s="23">
        <v>1193</v>
      </c>
      <c r="B1194">
        <v>589</v>
      </c>
      <c r="C1194" t="str">
        <f ca="1">IFERROR(VLOOKUP($B1194,INDIRECT(nfl_game_result),MATCH(C$1,INDIRECT(nfl_game_result_header),0),FALSE),"error")</f>
        <v>2014_04_CAR@BAL</v>
      </c>
      <c r="D1194" t="str">
        <f ca="1">IFERROR(IF(ISBLANK(VLOOKUP($B1194,INDIRECT(nfl_game_result),MATCH(D$1,INDIRECT(nfl_game_result_header),0),FALSE)),"",VLOOKUP($B1194,INDIRECT(nfl_game_result),MATCH(D$1,INDIRECT(nfl_game_result_header),0),FALSE)),"error")</f>
        <v/>
      </c>
      <c r="E1194">
        <f ca="1">IFERROR(IF(ISBLANK(VLOOKUP($B1194,INDIRECT(nfl_game_result),MATCH(E$1,INDIRECT(nfl_game_result_header),0),FALSE)),"",VLOOKUP($B1194,INDIRECT(nfl_game_result),MATCH(E$1,INDIRECT(nfl_game_result_header),0),FALSE)),"error")</f>
        <v>-3</v>
      </c>
      <c r="F1194" s="23" t="str">
        <f ca="1">IFERROR(IF(ISBLANK(VLOOKUP($B1194,INDIRECT(nfl_game_result),MATCH(F$1,INDIRECT(nfl_game_result_header),0),FALSE)),"",VLOOKUP($B1194,INDIRECT(nfl_game_result),MATCH(F$1,INDIRECT(nfl_game_result_header),0),FALSE)),"error")</f>
        <v/>
      </c>
      <c r="G1194" s="23" t="str">
        <f ca="1">IFERROR(IF(ISBLANK(VLOOKUP($B1194,INDIRECT(nfl_game_result),MATCH(G$1,INDIRECT(nfl_game_result_header),0),FALSE)),"",VLOOKUP($B1194,INDIRECT(nfl_game_result),MATCH(G$1,INDIRECT(nfl_game_result_header),0),FALSE)),"error")</f>
        <v/>
      </c>
      <c r="H1194">
        <f ca="1">IFERROR(IF(ISBLANK(VLOOKUP($B1194,INDIRECT(nfl_game_result),MATCH(H$1,INDIRECT(nfl_game_result_header),0),FALSE)),"",VLOOKUP($B1194,INDIRECT(nfl_game_result),MATCH(H$1,INDIRECT(nfl_game_result_header),0),FALSE)),"error")</f>
        <v>38</v>
      </c>
      <c r="I1194">
        <f ca="1">IFERROR(IF(ISBLANK(VLOOKUP($B1194,INDIRECT(nfl_game_result),MATCH(I$1,INDIRECT(nfl_game_result_header),0),FALSE)),"",VLOOKUP($B1194,INDIRECT(nfl_game_result),MATCH(I$1,INDIRECT(nfl_game_result_header),0),FALSE)),"error")</f>
        <v>10</v>
      </c>
      <c r="J1194" t="str">
        <f ca="1">IFERROR(IF(ISBLANK(VLOOKUP($B1194,INDIRECT(nfl_game_result),MATCH(J$1,INDIRECT(nfl_game_result_header),0),FALSE)),"",VLOOKUP($B1194,INDIRECT(nfl_game_result),MATCH(J$1,INDIRECT(nfl_game_result_header),0),FALSE)),"error")</f>
        <v>BAL</v>
      </c>
      <c r="K1194" t="str">
        <f ca="1">IFERROR(IF(ISBLANK(VLOOKUP($B1194,INDIRECT(nfl_game_result),MATCH(K$1,INDIRECT(nfl_game_result_header),0),FALSE)),"",VLOOKUP($B1194,INDIRECT(nfl_game_result),MATCH(K$1,INDIRECT(nfl_game_result_header),0),FALSE)),"error")</f>
        <v>BAL</v>
      </c>
      <c r="L1194" s="23" t="str">
        <f ca="1">IFERROR(IF(ISBLANK(VLOOKUP($B1194,INDIRECT(nfl_game_result),MATCH(L$1,INDIRECT(nfl_game_result_header),0),FALSE)),"",VLOOKUP($B1194,INDIRECT(nfl_game_result),MATCH(L$1,INDIRECT(nfl_game_result_header),0),FALSE)),"error")</f>
        <v/>
      </c>
      <c r="M1194" t="s">
        <v>16</v>
      </c>
      <c r="N1194">
        <v>-2.5</v>
      </c>
      <c r="O1194" t="s">
        <v>65</v>
      </c>
      <c r="P1194">
        <v>5</v>
      </c>
      <c r="V1194" s="23" t="s">
        <v>416</v>
      </c>
      <c r="W1194">
        <f ca="1">VALUE(LEFT(C1194, 4))</f>
        <v>2014</v>
      </c>
      <c r="X1194">
        <f ca="1">VALUE(MID(C1194,6,FIND("_",C1194,6)-6))</f>
        <v>4</v>
      </c>
      <c r="Y1194" t="str">
        <f ca="1">IF(NOT(OR(ISBLANK(D1194),ISBLANK(E1194),D1194="",E1194="")),D1194-E1194,"")</f>
        <v/>
      </c>
      <c r="Z1194" t="str">
        <f ca="1">IF(OR(NOT(ISNUMBER(D1194)),ISBLANK(D1194),D1194="",ISBLANK(N1194)),"",ABS(D1194-N1194))</f>
        <v/>
      </c>
      <c r="AA1194">
        <f ca="1">IF(OR(ISBLANK(J1194),ISBLANK(O1194),J1194="",O1194=""),"",IF(J1194=O1194,1,0))</f>
        <v>1</v>
      </c>
      <c r="AB1194" t="str">
        <f ca="1">IF(OR(ISBLANK(K1194),ISBLANK(Q1194),K1194="",Q1194=""),"",IF(K1194=Q1194,1,0))</f>
        <v/>
      </c>
      <c r="AC1194" s="23" t="str">
        <f t="shared" ca="1" si="18"/>
        <v/>
      </c>
    </row>
    <row r="1195" spans="1:29" x14ac:dyDescent="0.25">
      <c r="A1195" s="23">
        <v>1194</v>
      </c>
      <c r="B1195">
        <v>590</v>
      </c>
      <c r="C1195" t="str">
        <f ca="1">IFERROR(VLOOKUP($B1195,INDIRECT(nfl_game_result),MATCH(C$1,INDIRECT(nfl_game_result_header),0),FALSE),"error")</f>
        <v>2014_04_BUF@HOU</v>
      </c>
      <c r="D1195" t="str">
        <f ca="1">IFERROR(IF(ISBLANK(VLOOKUP($B1195,INDIRECT(nfl_game_result),MATCH(D$1,INDIRECT(nfl_game_result_header),0),FALSE)),"",VLOOKUP($B1195,INDIRECT(nfl_game_result),MATCH(D$1,INDIRECT(nfl_game_result_header),0),FALSE)),"error")</f>
        <v/>
      </c>
      <c r="E1195">
        <f ca="1">IFERROR(IF(ISBLANK(VLOOKUP($B1195,INDIRECT(nfl_game_result),MATCH(E$1,INDIRECT(nfl_game_result_header),0),FALSE)),"",VLOOKUP($B1195,INDIRECT(nfl_game_result),MATCH(E$1,INDIRECT(nfl_game_result_header),0),FALSE)),"error")</f>
        <v>-3</v>
      </c>
      <c r="F1195" s="23" t="str">
        <f ca="1">IFERROR(IF(ISBLANK(VLOOKUP($B1195,INDIRECT(nfl_game_result),MATCH(F$1,INDIRECT(nfl_game_result_header),0),FALSE)),"",VLOOKUP($B1195,INDIRECT(nfl_game_result),MATCH(F$1,INDIRECT(nfl_game_result_header),0),FALSE)),"error")</f>
        <v/>
      </c>
      <c r="G1195" s="23" t="str">
        <f ca="1">IFERROR(IF(ISBLANK(VLOOKUP($B1195,INDIRECT(nfl_game_result),MATCH(G$1,INDIRECT(nfl_game_result_header),0),FALSE)),"",VLOOKUP($B1195,INDIRECT(nfl_game_result),MATCH(G$1,INDIRECT(nfl_game_result_header),0),FALSE)),"error")</f>
        <v/>
      </c>
      <c r="H1195">
        <f ca="1">IFERROR(IF(ISBLANK(VLOOKUP($B1195,INDIRECT(nfl_game_result),MATCH(H$1,INDIRECT(nfl_game_result_header),0),FALSE)),"",VLOOKUP($B1195,INDIRECT(nfl_game_result),MATCH(H$1,INDIRECT(nfl_game_result_header),0),FALSE)),"error")</f>
        <v>23</v>
      </c>
      <c r="I1195">
        <f ca="1">IFERROR(IF(ISBLANK(VLOOKUP($B1195,INDIRECT(nfl_game_result),MATCH(I$1,INDIRECT(nfl_game_result_header),0),FALSE)),"",VLOOKUP($B1195,INDIRECT(nfl_game_result),MATCH(I$1,INDIRECT(nfl_game_result_header),0),FALSE)),"error")</f>
        <v>17</v>
      </c>
      <c r="J1195" t="str">
        <f ca="1">IFERROR(IF(ISBLANK(VLOOKUP($B1195,INDIRECT(nfl_game_result),MATCH(J$1,INDIRECT(nfl_game_result_header),0),FALSE)),"",VLOOKUP($B1195,INDIRECT(nfl_game_result),MATCH(J$1,INDIRECT(nfl_game_result_header),0),FALSE)),"error")</f>
        <v>HOU</v>
      </c>
      <c r="K1195" t="str">
        <f ca="1">IFERROR(IF(ISBLANK(VLOOKUP($B1195,INDIRECT(nfl_game_result),MATCH(K$1,INDIRECT(nfl_game_result_header),0),FALSE)),"",VLOOKUP($B1195,INDIRECT(nfl_game_result),MATCH(K$1,INDIRECT(nfl_game_result_header),0),FALSE)),"error")</f>
        <v>HOU</v>
      </c>
      <c r="L1195" s="23" t="str">
        <f ca="1">IFERROR(IF(ISBLANK(VLOOKUP($B1195,INDIRECT(nfl_game_result),MATCH(L$1,INDIRECT(nfl_game_result_header),0),FALSE)),"",VLOOKUP($B1195,INDIRECT(nfl_game_result),MATCH(L$1,INDIRECT(nfl_game_result_header),0),FALSE)),"error")</f>
        <v/>
      </c>
      <c r="M1195" t="s">
        <v>16</v>
      </c>
      <c r="N1195">
        <v>-3</v>
      </c>
      <c r="O1195" t="s">
        <v>66</v>
      </c>
      <c r="P1195">
        <v>7</v>
      </c>
      <c r="V1195" s="23" t="s">
        <v>416</v>
      </c>
      <c r="W1195">
        <f ca="1">VALUE(LEFT(C1195, 4))</f>
        <v>2014</v>
      </c>
      <c r="X1195">
        <f ca="1">VALUE(MID(C1195,6,FIND("_",C1195,6)-6))</f>
        <v>4</v>
      </c>
      <c r="Y1195" t="str">
        <f ca="1">IF(NOT(OR(ISBLANK(D1195),ISBLANK(E1195),D1195="",E1195="")),D1195-E1195,"")</f>
        <v/>
      </c>
      <c r="Z1195" t="str">
        <f ca="1">IF(OR(NOT(ISNUMBER(D1195)),ISBLANK(D1195),D1195="",ISBLANK(N1195)),"",ABS(D1195-N1195))</f>
        <v/>
      </c>
      <c r="AA1195">
        <f ca="1">IF(OR(ISBLANK(J1195),ISBLANK(O1195),J1195="",O1195=""),"",IF(J1195=O1195,1,0))</f>
        <v>0</v>
      </c>
      <c r="AB1195" t="str">
        <f ca="1">IF(OR(ISBLANK(K1195),ISBLANK(Q1195),K1195="",Q1195=""),"",IF(K1195=Q1195,1,0))</f>
        <v/>
      </c>
      <c r="AC1195" s="23" t="str">
        <f t="shared" ca="1" si="18"/>
        <v/>
      </c>
    </row>
    <row r="1196" spans="1:29" x14ac:dyDescent="0.25">
      <c r="A1196" s="23">
        <v>1195</v>
      </c>
      <c r="B1196">
        <v>591</v>
      </c>
      <c r="C1196" t="str">
        <f ca="1">IFERROR(VLOOKUP($B1196,INDIRECT(nfl_game_result),MATCH(C$1,INDIRECT(nfl_game_result_header),0),FALSE),"error")</f>
        <v>2014_04_JAX@SD</v>
      </c>
      <c r="D1196" t="str">
        <f ca="1">IFERROR(IF(ISBLANK(VLOOKUP($B1196,INDIRECT(nfl_game_result),MATCH(D$1,INDIRECT(nfl_game_result_header),0),FALSE)),"",VLOOKUP($B1196,INDIRECT(nfl_game_result),MATCH(D$1,INDIRECT(nfl_game_result_header),0),FALSE)),"error")</f>
        <v/>
      </c>
      <c r="E1196">
        <f ca="1">IFERROR(IF(ISBLANK(VLOOKUP($B1196,INDIRECT(nfl_game_result),MATCH(E$1,INDIRECT(nfl_game_result_header),0),FALSE)),"",VLOOKUP($B1196,INDIRECT(nfl_game_result),MATCH(E$1,INDIRECT(nfl_game_result_header),0),FALSE)),"error")</f>
        <v>-13.5</v>
      </c>
      <c r="F1196" s="23" t="str">
        <f ca="1">IFERROR(IF(ISBLANK(VLOOKUP($B1196,INDIRECT(nfl_game_result),MATCH(F$1,INDIRECT(nfl_game_result_header),0),FALSE)),"",VLOOKUP($B1196,INDIRECT(nfl_game_result),MATCH(F$1,INDIRECT(nfl_game_result_header),0),FALSE)),"error")</f>
        <v/>
      </c>
      <c r="G1196" s="23" t="str">
        <f ca="1">IFERROR(IF(ISBLANK(VLOOKUP($B1196,INDIRECT(nfl_game_result),MATCH(G$1,INDIRECT(nfl_game_result_header),0),FALSE)),"",VLOOKUP($B1196,INDIRECT(nfl_game_result),MATCH(G$1,INDIRECT(nfl_game_result_header),0),FALSE)),"error")</f>
        <v/>
      </c>
      <c r="H1196">
        <f ca="1">IFERROR(IF(ISBLANK(VLOOKUP($B1196,INDIRECT(nfl_game_result),MATCH(H$1,INDIRECT(nfl_game_result_header),0),FALSE)),"",VLOOKUP($B1196,INDIRECT(nfl_game_result),MATCH(H$1,INDIRECT(nfl_game_result_header),0),FALSE)),"error")</f>
        <v>33</v>
      </c>
      <c r="I1196">
        <f ca="1">IFERROR(IF(ISBLANK(VLOOKUP($B1196,INDIRECT(nfl_game_result),MATCH(I$1,INDIRECT(nfl_game_result_header),0),FALSE)),"",VLOOKUP($B1196,INDIRECT(nfl_game_result),MATCH(I$1,INDIRECT(nfl_game_result_header),0),FALSE)),"error")</f>
        <v>14</v>
      </c>
      <c r="J1196" t="str">
        <f ca="1">IFERROR(IF(ISBLANK(VLOOKUP($B1196,INDIRECT(nfl_game_result),MATCH(J$1,INDIRECT(nfl_game_result_header),0),FALSE)),"",VLOOKUP($B1196,INDIRECT(nfl_game_result),MATCH(J$1,INDIRECT(nfl_game_result_header),0),FALSE)),"error")</f>
        <v>SD</v>
      </c>
      <c r="K1196" t="str">
        <f ca="1">IFERROR(IF(ISBLANK(VLOOKUP($B1196,INDIRECT(nfl_game_result),MATCH(K$1,INDIRECT(nfl_game_result_header),0),FALSE)),"",VLOOKUP($B1196,INDIRECT(nfl_game_result),MATCH(K$1,INDIRECT(nfl_game_result_header),0),FALSE)),"error")</f>
        <v>SD</v>
      </c>
      <c r="L1196" s="23" t="str">
        <f ca="1">IFERROR(IF(ISBLANK(VLOOKUP($B1196,INDIRECT(nfl_game_result),MATCH(L$1,INDIRECT(nfl_game_result_header),0),FALSE)),"",VLOOKUP($B1196,INDIRECT(nfl_game_result),MATCH(L$1,INDIRECT(nfl_game_result_header),0),FALSE)),"error")</f>
        <v/>
      </c>
      <c r="M1196" t="s">
        <v>16</v>
      </c>
      <c r="N1196">
        <v>-12</v>
      </c>
      <c r="O1196" t="s">
        <v>88</v>
      </c>
      <c r="P1196">
        <v>12</v>
      </c>
      <c r="V1196" s="23" t="s">
        <v>416</v>
      </c>
      <c r="W1196">
        <f ca="1">VALUE(LEFT(C1196, 4))</f>
        <v>2014</v>
      </c>
      <c r="X1196">
        <f ca="1">VALUE(MID(C1196,6,FIND("_",C1196,6)-6))</f>
        <v>4</v>
      </c>
      <c r="Y1196" t="str">
        <f ca="1">IF(NOT(OR(ISBLANK(D1196),ISBLANK(E1196),D1196="",E1196="")),D1196-E1196,"")</f>
        <v/>
      </c>
      <c r="Z1196" t="str">
        <f ca="1">IF(OR(NOT(ISNUMBER(D1196)),ISBLANK(D1196),D1196="",ISBLANK(N1196)),"",ABS(D1196-N1196))</f>
        <v/>
      </c>
      <c r="AA1196">
        <f ca="1">IF(OR(ISBLANK(J1196),ISBLANK(O1196),J1196="",O1196=""),"",IF(J1196=O1196,1,0))</f>
        <v>1</v>
      </c>
      <c r="AB1196" t="str">
        <f ca="1">IF(OR(ISBLANK(K1196),ISBLANK(Q1196),K1196="",Q1196=""),"",IF(K1196=Q1196,1,0))</f>
        <v/>
      </c>
      <c r="AC1196" s="23" t="str">
        <f t="shared" ca="1" si="18"/>
        <v/>
      </c>
    </row>
    <row r="1197" spans="1:29" x14ac:dyDescent="0.25">
      <c r="A1197" s="23">
        <v>1196</v>
      </c>
      <c r="B1197">
        <v>592</v>
      </c>
      <c r="C1197" t="str">
        <f ca="1">IFERROR(VLOOKUP($B1197,INDIRECT(nfl_game_result),MATCH(C$1,INDIRECT(nfl_game_result_header),0),FALSE),"error")</f>
        <v>2014_04_ATL@MIN</v>
      </c>
      <c r="D1197" t="str">
        <f ca="1">IFERROR(IF(ISBLANK(VLOOKUP($B1197,INDIRECT(nfl_game_result),MATCH(D$1,INDIRECT(nfl_game_result_header),0),FALSE)),"",VLOOKUP($B1197,INDIRECT(nfl_game_result),MATCH(D$1,INDIRECT(nfl_game_result_header),0),FALSE)),"error")</f>
        <v/>
      </c>
      <c r="E1197">
        <f ca="1">IFERROR(IF(ISBLANK(VLOOKUP($B1197,INDIRECT(nfl_game_result),MATCH(E$1,INDIRECT(nfl_game_result_header),0),FALSE)),"",VLOOKUP($B1197,INDIRECT(nfl_game_result),MATCH(E$1,INDIRECT(nfl_game_result_header),0),FALSE)),"error")</f>
        <v>3</v>
      </c>
      <c r="F1197" s="23" t="str">
        <f ca="1">IFERROR(IF(ISBLANK(VLOOKUP($B1197,INDIRECT(nfl_game_result),MATCH(F$1,INDIRECT(nfl_game_result_header),0),FALSE)),"",VLOOKUP($B1197,INDIRECT(nfl_game_result),MATCH(F$1,INDIRECT(nfl_game_result_header),0),FALSE)),"error")</f>
        <v/>
      </c>
      <c r="G1197" s="23" t="str">
        <f ca="1">IFERROR(IF(ISBLANK(VLOOKUP($B1197,INDIRECT(nfl_game_result),MATCH(G$1,INDIRECT(nfl_game_result_header),0),FALSE)),"",VLOOKUP($B1197,INDIRECT(nfl_game_result),MATCH(G$1,INDIRECT(nfl_game_result_header),0),FALSE)),"error")</f>
        <v/>
      </c>
      <c r="H1197">
        <f ca="1">IFERROR(IF(ISBLANK(VLOOKUP($B1197,INDIRECT(nfl_game_result),MATCH(H$1,INDIRECT(nfl_game_result_header),0),FALSE)),"",VLOOKUP($B1197,INDIRECT(nfl_game_result),MATCH(H$1,INDIRECT(nfl_game_result_header),0),FALSE)),"error")</f>
        <v>41</v>
      </c>
      <c r="I1197">
        <f ca="1">IFERROR(IF(ISBLANK(VLOOKUP($B1197,INDIRECT(nfl_game_result),MATCH(I$1,INDIRECT(nfl_game_result_header),0),FALSE)),"",VLOOKUP($B1197,INDIRECT(nfl_game_result),MATCH(I$1,INDIRECT(nfl_game_result_header),0),FALSE)),"error")</f>
        <v>28</v>
      </c>
      <c r="J1197" t="str">
        <f ca="1">IFERROR(IF(ISBLANK(VLOOKUP($B1197,INDIRECT(nfl_game_result),MATCH(J$1,INDIRECT(nfl_game_result_header),0),FALSE)),"",VLOOKUP($B1197,INDIRECT(nfl_game_result),MATCH(J$1,INDIRECT(nfl_game_result_header),0),FALSE)),"error")</f>
        <v>MIN</v>
      </c>
      <c r="K1197" t="str">
        <f ca="1">IFERROR(IF(ISBLANK(VLOOKUP($B1197,INDIRECT(nfl_game_result),MATCH(K$1,INDIRECT(nfl_game_result_header),0),FALSE)),"",VLOOKUP($B1197,INDIRECT(nfl_game_result),MATCH(K$1,INDIRECT(nfl_game_result_header),0),FALSE)),"error")</f>
        <v>MIN</v>
      </c>
      <c r="L1197" s="23" t="str">
        <f ca="1">IFERROR(IF(ISBLANK(VLOOKUP($B1197,INDIRECT(nfl_game_result),MATCH(L$1,INDIRECT(nfl_game_result_header),0),FALSE)),"",VLOOKUP($B1197,INDIRECT(nfl_game_result),MATCH(L$1,INDIRECT(nfl_game_result_header),0),FALSE)),"error")</f>
        <v/>
      </c>
      <c r="M1197" t="s">
        <v>16</v>
      </c>
      <c r="N1197">
        <v>3.5</v>
      </c>
      <c r="O1197" t="s">
        <v>20</v>
      </c>
      <c r="P1197">
        <v>11</v>
      </c>
      <c r="V1197" s="23" t="s">
        <v>416</v>
      </c>
      <c r="W1197">
        <f ca="1">VALUE(LEFT(C1197, 4))</f>
        <v>2014</v>
      </c>
      <c r="X1197">
        <f ca="1">VALUE(MID(C1197,6,FIND("_",C1197,6)-6))</f>
        <v>4</v>
      </c>
      <c r="Y1197" t="str">
        <f ca="1">IF(NOT(OR(ISBLANK(D1197),ISBLANK(E1197),D1197="",E1197="")),D1197-E1197,"")</f>
        <v/>
      </c>
      <c r="Z1197" t="str">
        <f ca="1">IF(OR(NOT(ISNUMBER(D1197)),ISBLANK(D1197),D1197="",ISBLANK(N1197)),"",ABS(D1197-N1197))</f>
        <v/>
      </c>
      <c r="AA1197">
        <f ca="1">IF(OR(ISBLANK(J1197),ISBLANK(O1197),J1197="",O1197=""),"",IF(J1197=O1197,1,0))</f>
        <v>0</v>
      </c>
      <c r="AB1197" t="str">
        <f ca="1">IF(OR(ISBLANK(K1197),ISBLANK(Q1197),K1197="",Q1197=""),"",IF(K1197=Q1197,1,0))</f>
        <v/>
      </c>
      <c r="AC1197" s="23" t="str">
        <f t="shared" ca="1" si="18"/>
        <v/>
      </c>
    </row>
    <row r="1198" spans="1:29" x14ac:dyDescent="0.25">
      <c r="A1198" s="23">
        <v>1197</v>
      </c>
      <c r="B1198">
        <v>593</v>
      </c>
      <c r="C1198" t="str">
        <f ca="1">IFERROR(VLOOKUP($B1198,INDIRECT(nfl_game_result),MATCH(C$1,INDIRECT(nfl_game_result_header),0),FALSE),"error")</f>
        <v>2014_04_PHI@SFO</v>
      </c>
      <c r="D1198" t="str">
        <f ca="1">IFERROR(IF(ISBLANK(VLOOKUP($B1198,INDIRECT(nfl_game_result),MATCH(D$1,INDIRECT(nfl_game_result_header),0),FALSE)),"",VLOOKUP($B1198,INDIRECT(nfl_game_result),MATCH(D$1,INDIRECT(nfl_game_result_header),0),FALSE)),"error")</f>
        <v/>
      </c>
      <c r="E1198">
        <f ca="1">IFERROR(IF(ISBLANK(VLOOKUP($B1198,INDIRECT(nfl_game_result),MATCH(E$1,INDIRECT(nfl_game_result_header),0),FALSE)),"",VLOOKUP($B1198,INDIRECT(nfl_game_result),MATCH(E$1,INDIRECT(nfl_game_result_header),0),FALSE)),"error")</f>
        <v>-4.5</v>
      </c>
      <c r="F1198" s="23" t="str">
        <f ca="1">IFERROR(IF(ISBLANK(VLOOKUP($B1198,INDIRECT(nfl_game_result),MATCH(F$1,INDIRECT(nfl_game_result_header),0),FALSE)),"",VLOOKUP($B1198,INDIRECT(nfl_game_result),MATCH(F$1,INDIRECT(nfl_game_result_header),0),FALSE)),"error")</f>
        <v/>
      </c>
      <c r="G1198" s="23" t="str">
        <f ca="1">IFERROR(IF(ISBLANK(VLOOKUP($B1198,INDIRECT(nfl_game_result),MATCH(G$1,INDIRECT(nfl_game_result_header),0),FALSE)),"",VLOOKUP($B1198,INDIRECT(nfl_game_result),MATCH(G$1,INDIRECT(nfl_game_result_header),0),FALSE)),"error")</f>
        <v/>
      </c>
      <c r="H1198">
        <f ca="1">IFERROR(IF(ISBLANK(VLOOKUP($B1198,INDIRECT(nfl_game_result),MATCH(H$1,INDIRECT(nfl_game_result_header),0),FALSE)),"",VLOOKUP($B1198,INDIRECT(nfl_game_result),MATCH(H$1,INDIRECT(nfl_game_result_header),0),FALSE)),"error")</f>
        <v>26</v>
      </c>
      <c r="I1198">
        <f ca="1">IFERROR(IF(ISBLANK(VLOOKUP($B1198,INDIRECT(nfl_game_result),MATCH(I$1,INDIRECT(nfl_game_result_header),0),FALSE)),"",VLOOKUP($B1198,INDIRECT(nfl_game_result),MATCH(I$1,INDIRECT(nfl_game_result_header),0),FALSE)),"error")</f>
        <v>21</v>
      </c>
      <c r="J1198" t="str">
        <f ca="1">IFERROR(IF(ISBLANK(VLOOKUP($B1198,INDIRECT(nfl_game_result),MATCH(J$1,INDIRECT(nfl_game_result_header),0),FALSE)),"",VLOOKUP($B1198,INDIRECT(nfl_game_result),MATCH(J$1,INDIRECT(nfl_game_result_header),0),FALSE)),"error")</f>
        <v>SFO</v>
      </c>
      <c r="K1198" t="str">
        <f ca="1">IFERROR(IF(ISBLANK(VLOOKUP($B1198,INDIRECT(nfl_game_result),MATCH(K$1,INDIRECT(nfl_game_result_header),0),FALSE)),"",VLOOKUP($B1198,INDIRECT(nfl_game_result),MATCH(K$1,INDIRECT(nfl_game_result_header),0),FALSE)),"error")</f>
        <v>SFO</v>
      </c>
      <c r="L1198" s="23" t="str">
        <f ca="1">IFERROR(IF(ISBLANK(VLOOKUP($B1198,INDIRECT(nfl_game_result),MATCH(L$1,INDIRECT(nfl_game_result_header),0),FALSE)),"",VLOOKUP($B1198,INDIRECT(nfl_game_result),MATCH(L$1,INDIRECT(nfl_game_result_header),0),FALSE)),"error")</f>
        <v/>
      </c>
      <c r="M1198" t="s">
        <v>16</v>
      </c>
      <c r="N1198">
        <v>-3</v>
      </c>
      <c r="O1198" t="s">
        <v>333</v>
      </c>
      <c r="P1198">
        <v>3</v>
      </c>
      <c r="V1198" s="23" t="s">
        <v>416</v>
      </c>
      <c r="W1198">
        <f ca="1">VALUE(LEFT(C1198, 4))</f>
        <v>2014</v>
      </c>
      <c r="X1198">
        <f ca="1">VALUE(MID(C1198,6,FIND("_",C1198,6)-6))</f>
        <v>4</v>
      </c>
      <c r="Y1198" t="str">
        <f ca="1">IF(NOT(OR(ISBLANK(D1198),ISBLANK(E1198),D1198="",E1198="")),D1198-E1198,"")</f>
        <v/>
      </c>
      <c r="Z1198" t="str">
        <f ca="1">IF(OR(NOT(ISNUMBER(D1198)),ISBLANK(D1198),D1198="",ISBLANK(N1198)),"",ABS(D1198-N1198))</f>
        <v/>
      </c>
      <c r="AA1198">
        <f ca="1">IF(OR(ISBLANK(J1198),ISBLANK(O1198),J1198="",O1198=""),"",IF(J1198=O1198,1,0))</f>
        <v>1</v>
      </c>
      <c r="AB1198" t="str">
        <f ca="1">IF(OR(ISBLANK(K1198),ISBLANK(Q1198),K1198="",Q1198=""),"",IF(K1198=Q1198,1,0))</f>
        <v/>
      </c>
      <c r="AC1198" s="23" t="str">
        <f t="shared" ca="1" si="18"/>
        <v/>
      </c>
    </row>
    <row r="1199" spans="1:29" x14ac:dyDescent="0.25">
      <c r="A1199" s="23">
        <v>1198</v>
      </c>
      <c r="B1199">
        <v>594</v>
      </c>
      <c r="C1199" t="str">
        <f ca="1">IFERROR(VLOOKUP($B1199,INDIRECT(nfl_game_result),MATCH(C$1,INDIRECT(nfl_game_result_header),0),FALSE),"error")</f>
        <v>2014_04_NOR@DAL</v>
      </c>
      <c r="D1199" t="str">
        <f ca="1">IFERROR(IF(ISBLANK(VLOOKUP($B1199,INDIRECT(nfl_game_result),MATCH(D$1,INDIRECT(nfl_game_result_header),0),FALSE)),"",VLOOKUP($B1199,INDIRECT(nfl_game_result),MATCH(D$1,INDIRECT(nfl_game_result_header),0),FALSE)),"error")</f>
        <v/>
      </c>
      <c r="E1199">
        <f ca="1">IFERROR(IF(ISBLANK(VLOOKUP($B1199,INDIRECT(nfl_game_result),MATCH(E$1,INDIRECT(nfl_game_result_header),0),FALSE)),"",VLOOKUP($B1199,INDIRECT(nfl_game_result),MATCH(E$1,INDIRECT(nfl_game_result_header),0),FALSE)),"error")</f>
        <v>3</v>
      </c>
      <c r="F1199" s="23" t="str">
        <f ca="1">IFERROR(IF(ISBLANK(VLOOKUP($B1199,INDIRECT(nfl_game_result),MATCH(F$1,INDIRECT(nfl_game_result_header),0),FALSE)),"",VLOOKUP($B1199,INDIRECT(nfl_game_result),MATCH(F$1,INDIRECT(nfl_game_result_header),0),FALSE)),"error")</f>
        <v/>
      </c>
      <c r="G1199" s="23" t="str">
        <f ca="1">IFERROR(IF(ISBLANK(VLOOKUP($B1199,INDIRECT(nfl_game_result),MATCH(G$1,INDIRECT(nfl_game_result_header),0),FALSE)),"",VLOOKUP($B1199,INDIRECT(nfl_game_result),MATCH(G$1,INDIRECT(nfl_game_result_header),0),FALSE)),"error")</f>
        <v/>
      </c>
      <c r="H1199">
        <f ca="1">IFERROR(IF(ISBLANK(VLOOKUP($B1199,INDIRECT(nfl_game_result),MATCH(H$1,INDIRECT(nfl_game_result_header),0),FALSE)),"",VLOOKUP($B1199,INDIRECT(nfl_game_result),MATCH(H$1,INDIRECT(nfl_game_result_header),0),FALSE)),"error")</f>
        <v>38</v>
      </c>
      <c r="I1199">
        <f ca="1">IFERROR(IF(ISBLANK(VLOOKUP($B1199,INDIRECT(nfl_game_result),MATCH(I$1,INDIRECT(nfl_game_result_header),0),FALSE)),"",VLOOKUP($B1199,INDIRECT(nfl_game_result),MATCH(I$1,INDIRECT(nfl_game_result_header),0),FALSE)),"error")</f>
        <v>17</v>
      </c>
      <c r="J1199" t="str">
        <f ca="1">IFERROR(IF(ISBLANK(VLOOKUP($B1199,INDIRECT(nfl_game_result),MATCH(J$1,INDIRECT(nfl_game_result_header),0),FALSE)),"",VLOOKUP($B1199,INDIRECT(nfl_game_result),MATCH(J$1,INDIRECT(nfl_game_result_header),0),FALSE)),"error")</f>
        <v>DAL</v>
      </c>
      <c r="K1199" t="str">
        <f ca="1">IFERROR(IF(ISBLANK(VLOOKUP($B1199,INDIRECT(nfl_game_result),MATCH(K$1,INDIRECT(nfl_game_result_header),0),FALSE)),"",VLOOKUP($B1199,INDIRECT(nfl_game_result),MATCH(K$1,INDIRECT(nfl_game_result_header),0),FALSE)),"error")</f>
        <v>DAL</v>
      </c>
      <c r="L1199" s="23" t="str">
        <f ca="1">IFERROR(IF(ISBLANK(VLOOKUP($B1199,INDIRECT(nfl_game_result),MATCH(L$1,INDIRECT(nfl_game_result_header),0),FALSE)),"",VLOOKUP($B1199,INDIRECT(nfl_game_result),MATCH(L$1,INDIRECT(nfl_game_result_header),0),FALSE)),"error")</f>
        <v/>
      </c>
      <c r="M1199" t="s">
        <v>16</v>
      </c>
      <c r="N1199">
        <v>4</v>
      </c>
      <c r="O1199" t="s">
        <v>335</v>
      </c>
      <c r="P1199">
        <v>2</v>
      </c>
      <c r="V1199" s="23" t="s">
        <v>416</v>
      </c>
      <c r="W1199">
        <f ca="1">VALUE(LEFT(C1199, 4))</f>
        <v>2014</v>
      </c>
      <c r="X1199">
        <f ca="1">VALUE(MID(C1199,6,FIND("_",C1199,6)-6))</f>
        <v>4</v>
      </c>
      <c r="Y1199" t="str">
        <f ca="1">IF(NOT(OR(ISBLANK(D1199),ISBLANK(E1199),D1199="",E1199="")),D1199-E1199,"")</f>
        <v/>
      </c>
      <c r="Z1199" t="str">
        <f ca="1">IF(OR(NOT(ISNUMBER(D1199)),ISBLANK(D1199),D1199="",ISBLANK(N1199)),"",ABS(D1199-N1199))</f>
        <v/>
      </c>
      <c r="AA1199">
        <f ca="1">IF(OR(ISBLANK(J1199),ISBLANK(O1199),J1199="",O1199=""),"",IF(J1199=O1199,1,0))</f>
        <v>0</v>
      </c>
      <c r="AB1199" t="str">
        <f ca="1">IF(OR(ISBLANK(K1199),ISBLANK(Q1199),K1199="",Q1199=""),"",IF(K1199=Q1199,1,0))</f>
        <v/>
      </c>
      <c r="AC1199" s="23" t="str">
        <f t="shared" ca="1" si="18"/>
        <v/>
      </c>
    </row>
    <row r="1200" spans="1:29" x14ac:dyDescent="0.25">
      <c r="A1200" s="23">
        <v>1199</v>
      </c>
      <c r="B1200">
        <v>595</v>
      </c>
      <c r="C1200" t="str">
        <f ca="1">IFERROR(VLOOKUP($B1200,INDIRECT(nfl_game_result),MATCH(C$1,INDIRECT(nfl_game_result_header),0),FALSE),"error")</f>
        <v>2014_04_NWE@KCY</v>
      </c>
      <c r="D1200" t="str">
        <f ca="1">IFERROR(IF(ISBLANK(VLOOKUP($B1200,INDIRECT(nfl_game_result),MATCH(D$1,INDIRECT(nfl_game_result_header),0),FALSE)),"",VLOOKUP($B1200,INDIRECT(nfl_game_result),MATCH(D$1,INDIRECT(nfl_game_result_header),0),FALSE)),"error")</f>
        <v/>
      </c>
      <c r="E1200">
        <f ca="1">IFERROR(IF(ISBLANK(VLOOKUP($B1200,INDIRECT(nfl_game_result),MATCH(E$1,INDIRECT(nfl_game_result_header),0),FALSE)),"",VLOOKUP($B1200,INDIRECT(nfl_game_result),MATCH(E$1,INDIRECT(nfl_game_result_header),0),FALSE)),"error")</f>
        <v>4</v>
      </c>
      <c r="F1200" s="23" t="str">
        <f ca="1">IFERROR(IF(ISBLANK(VLOOKUP($B1200,INDIRECT(nfl_game_result),MATCH(F$1,INDIRECT(nfl_game_result_header),0),FALSE)),"",VLOOKUP($B1200,INDIRECT(nfl_game_result),MATCH(F$1,INDIRECT(nfl_game_result_header),0),FALSE)),"error")</f>
        <v/>
      </c>
      <c r="G1200" s="23" t="str">
        <f ca="1">IFERROR(IF(ISBLANK(VLOOKUP($B1200,INDIRECT(nfl_game_result),MATCH(G$1,INDIRECT(nfl_game_result_header),0),FALSE)),"",VLOOKUP($B1200,INDIRECT(nfl_game_result),MATCH(G$1,INDIRECT(nfl_game_result_header),0),FALSE)),"error")</f>
        <v/>
      </c>
      <c r="H1200">
        <f ca="1">IFERROR(IF(ISBLANK(VLOOKUP($B1200,INDIRECT(nfl_game_result),MATCH(H$1,INDIRECT(nfl_game_result_header),0),FALSE)),"",VLOOKUP($B1200,INDIRECT(nfl_game_result),MATCH(H$1,INDIRECT(nfl_game_result_header),0),FALSE)),"error")</f>
        <v>41</v>
      </c>
      <c r="I1200">
        <f ca="1">IFERROR(IF(ISBLANK(VLOOKUP($B1200,INDIRECT(nfl_game_result),MATCH(I$1,INDIRECT(nfl_game_result_header),0),FALSE)),"",VLOOKUP($B1200,INDIRECT(nfl_game_result),MATCH(I$1,INDIRECT(nfl_game_result_header),0),FALSE)),"error")</f>
        <v>14</v>
      </c>
      <c r="J1200" t="str">
        <f ca="1">IFERROR(IF(ISBLANK(VLOOKUP($B1200,INDIRECT(nfl_game_result),MATCH(J$1,INDIRECT(nfl_game_result_header),0),FALSE)),"",VLOOKUP($B1200,INDIRECT(nfl_game_result),MATCH(J$1,INDIRECT(nfl_game_result_header),0),FALSE)),"error")</f>
        <v>KCY</v>
      </c>
      <c r="K1200" t="str">
        <f ca="1">IFERROR(IF(ISBLANK(VLOOKUP($B1200,INDIRECT(nfl_game_result),MATCH(K$1,INDIRECT(nfl_game_result_header),0),FALSE)),"",VLOOKUP($B1200,INDIRECT(nfl_game_result),MATCH(K$1,INDIRECT(nfl_game_result_header),0),FALSE)),"error")</f>
        <v>KCY</v>
      </c>
      <c r="L1200" s="23" t="str">
        <f ca="1">IFERROR(IF(ISBLANK(VLOOKUP($B1200,INDIRECT(nfl_game_result),MATCH(L$1,INDIRECT(nfl_game_result_header),0),FALSE)),"",VLOOKUP($B1200,INDIRECT(nfl_game_result),MATCH(L$1,INDIRECT(nfl_game_result_header),0),FALSE)),"error")</f>
        <v/>
      </c>
      <c r="M1200" t="s">
        <v>16</v>
      </c>
      <c r="N1200">
        <v>4</v>
      </c>
      <c r="O1200" t="s">
        <v>331</v>
      </c>
      <c r="P1200">
        <v>1</v>
      </c>
      <c r="V1200" s="23" t="s">
        <v>416</v>
      </c>
      <c r="W1200">
        <f ca="1">VALUE(LEFT(C1200, 4))</f>
        <v>2014</v>
      </c>
      <c r="X1200">
        <f ca="1">VALUE(MID(C1200,6,FIND("_",C1200,6)-6))</f>
        <v>4</v>
      </c>
      <c r="Y1200" t="str">
        <f ca="1">IF(NOT(OR(ISBLANK(D1200),ISBLANK(E1200),D1200="",E1200="")),D1200-E1200,"")</f>
        <v/>
      </c>
      <c r="Z1200" t="str">
        <f ca="1">IF(OR(NOT(ISNUMBER(D1200)),ISBLANK(D1200),D1200="",ISBLANK(N1200)),"",ABS(D1200-N1200))</f>
        <v/>
      </c>
      <c r="AA1200">
        <f ca="1">IF(OR(ISBLANK(J1200),ISBLANK(O1200),J1200="",O1200=""),"",IF(J1200=O1200,1,0))</f>
        <v>1</v>
      </c>
      <c r="AB1200" t="str">
        <f ca="1">IF(OR(ISBLANK(K1200),ISBLANK(Q1200),K1200="",Q1200=""),"",IF(K1200=Q1200,1,0))</f>
        <v/>
      </c>
      <c r="AC1200" s="23" t="str">
        <f t="shared" ca="1" si="18"/>
        <v/>
      </c>
    </row>
    <row r="1201" spans="1:29" x14ac:dyDescent="0.25">
      <c r="A1201" s="23">
        <v>1200</v>
      </c>
      <c r="B1201">
        <v>583</v>
      </c>
      <c r="C1201" t="str">
        <f ca="1">IFERROR(VLOOKUP($B1201,INDIRECT(nfl_game_result),MATCH(C$1,INDIRECT(nfl_game_result_header),0),FALSE),"error")</f>
        <v>2014_04_NYG@WAS</v>
      </c>
      <c r="D1201" t="str">
        <f ca="1">IFERROR(IF(ISBLANK(VLOOKUP($B1201,INDIRECT(nfl_game_result),MATCH(D$1,INDIRECT(nfl_game_result_header),0),FALSE)),"",VLOOKUP($B1201,INDIRECT(nfl_game_result),MATCH(D$1,INDIRECT(nfl_game_result_header),0),FALSE)),"error")</f>
        <v/>
      </c>
      <c r="E1201">
        <f ca="1">IFERROR(IF(ISBLANK(VLOOKUP($B1201,INDIRECT(nfl_game_result),MATCH(E$1,INDIRECT(nfl_game_result_header),0),FALSE)),"",VLOOKUP($B1201,INDIRECT(nfl_game_result),MATCH(E$1,INDIRECT(nfl_game_result_header),0),FALSE)),"error")</f>
        <v>-4</v>
      </c>
      <c r="F1201" s="23" t="str">
        <f ca="1">IFERROR(IF(ISBLANK(VLOOKUP($B1201,INDIRECT(nfl_game_result),MATCH(F$1,INDIRECT(nfl_game_result_header),0),FALSE)),"",VLOOKUP($B1201,INDIRECT(nfl_game_result),MATCH(F$1,INDIRECT(nfl_game_result_header),0),FALSE)),"error")</f>
        <v/>
      </c>
      <c r="G1201" s="23" t="str">
        <f ca="1">IFERROR(IF(ISBLANK(VLOOKUP($B1201,INDIRECT(nfl_game_result),MATCH(G$1,INDIRECT(nfl_game_result_header),0),FALSE)),"",VLOOKUP($B1201,INDIRECT(nfl_game_result),MATCH(G$1,INDIRECT(nfl_game_result_header),0),FALSE)),"error")</f>
        <v/>
      </c>
      <c r="H1201">
        <f ca="1">IFERROR(IF(ISBLANK(VLOOKUP($B1201,INDIRECT(nfl_game_result),MATCH(H$1,INDIRECT(nfl_game_result_header),0),FALSE)),"",VLOOKUP($B1201,INDIRECT(nfl_game_result),MATCH(H$1,INDIRECT(nfl_game_result_header),0),FALSE)),"error")</f>
        <v>14</v>
      </c>
      <c r="I1201">
        <f ca="1">IFERROR(IF(ISBLANK(VLOOKUP($B1201,INDIRECT(nfl_game_result),MATCH(I$1,INDIRECT(nfl_game_result_header),0),FALSE)),"",VLOOKUP($B1201,INDIRECT(nfl_game_result),MATCH(I$1,INDIRECT(nfl_game_result_header),0),FALSE)),"error")</f>
        <v>45</v>
      </c>
      <c r="J1201" t="str">
        <f ca="1">IFERROR(IF(ISBLANK(VLOOKUP($B1201,INDIRECT(nfl_game_result),MATCH(J$1,INDIRECT(nfl_game_result_header),0),FALSE)),"",VLOOKUP($B1201,INDIRECT(nfl_game_result),MATCH(J$1,INDIRECT(nfl_game_result_header),0),FALSE)),"error")</f>
        <v>NYG</v>
      </c>
      <c r="K1201" t="str">
        <f ca="1">IFERROR(IF(ISBLANK(VLOOKUP($B1201,INDIRECT(nfl_game_result),MATCH(K$1,INDIRECT(nfl_game_result_header),0),FALSE)),"",VLOOKUP($B1201,INDIRECT(nfl_game_result),MATCH(K$1,INDIRECT(nfl_game_result_header),0),FALSE)),"error")</f>
        <v>NYG</v>
      </c>
      <c r="L1201" s="23" t="str">
        <f ca="1">IFERROR(IF(ISBLANK(VLOOKUP($B1201,INDIRECT(nfl_game_result),MATCH(L$1,INDIRECT(nfl_game_result_header),0),FALSE)),"",VLOOKUP($B1201,INDIRECT(nfl_game_result),MATCH(L$1,INDIRECT(nfl_game_result_header),0),FALSE)),"error")</f>
        <v/>
      </c>
      <c r="M1201" t="s">
        <v>14</v>
      </c>
      <c r="N1201">
        <v>-3.5</v>
      </c>
      <c r="O1201" t="s">
        <v>94</v>
      </c>
      <c r="P1201">
        <v>4</v>
      </c>
      <c r="Q1201" t="s">
        <v>94</v>
      </c>
      <c r="V1201" s="23" t="s">
        <v>416</v>
      </c>
      <c r="W1201">
        <f ca="1">VALUE(LEFT(C1201, 4))</f>
        <v>2014</v>
      </c>
      <c r="X1201">
        <f ca="1">VALUE(MID(C1201,6,FIND("_",C1201,6)-6))</f>
        <v>4</v>
      </c>
      <c r="Y1201" t="str">
        <f ca="1">IF(NOT(OR(ISBLANK(D1201),ISBLANK(E1201),D1201="",E1201="")),D1201-E1201,"")</f>
        <v/>
      </c>
      <c r="Z1201" t="str">
        <f ca="1">IF(OR(NOT(ISNUMBER(D1201)),ISBLANK(D1201),D1201="",ISBLANK(N1201)),"",ABS(D1201-N1201))</f>
        <v/>
      </c>
      <c r="AA1201">
        <f ca="1">IF(OR(ISBLANK(J1201),ISBLANK(O1201),J1201="",O1201=""),"",IF(J1201=O1201,1,0))</f>
        <v>0</v>
      </c>
      <c r="AB1201">
        <f ca="1">IF(OR(ISBLANK(K1201),ISBLANK(Q1201),K1201="",Q1201=""),"",IF(K1201=Q1201,1,0))</f>
        <v>0</v>
      </c>
      <c r="AC1201" s="23" t="str">
        <f t="shared" ca="1" si="18"/>
        <v/>
      </c>
    </row>
    <row r="1202" spans="1:29" x14ac:dyDescent="0.25">
      <c r="A1202" s="23">
        <v>1201</v>
      </c>
      <c r="B1202">
        <v>584</v>
      </c>
      <c r="C1202" t="str">
        <f ca="1">IFERROR(VLOOKUP($B1202,INDIRECT(nfl_game_result),MATCH(C$1,INDIRECT(nfl_game_result_header),0),FALSE),"error")</f>
        <v>2014_04_GBY@CHI</v>
      </c>
      <c r="D1202" t="str">
        <f ca="1">IFERROR(IF(ISBLANK(VLOOKUP($B1202,INDIRECT(nfl_game_result),MATCH(D$1,INDIRECT(nfl_game_result_header),0),FALSE)),"",VLOOKUP($B1202,INDIRECT(nfl_game_result),MATCH(D$1,INDIRECT(nfl_game_result_header),0),FALSE)),"error")</f>
        <v/>
      </c>
      <c r="E1202">
        <f ca="1">IFERROR(IF(ISBLANK(VLOOKUP($B1202,INDIRECT(nfl_game_result),MATCH(E$1,INDIRECT(nfl_game_result_header),0),FALSE)),"",VLOOKUP($B1202,INDIRECT(nfl_game_result),MATCH(E$1,INDIRECT(nfl_game_result_header),0),FALSE)),"error")</f>
        <v>-1</v>
      </c>
      <c r="F1202" s="23" t="str">
        <f ca="1">IFERROR(IF(ISBLANK(VLOOKUP($B1202,INDIRECT(nfl_game_result),MATCH(F$1,INDIRECT(nfl_game_result_header),0),FALSE)),"",VLOOKUP($B1202,INDIRECT(nfl_game_result),MATCH(F$1,INDIRECT(nfl_game_result_header),0),FALSE)),"error")</f>
        <v/>
      </c>
      <c r="G1202" s="23" t="str">
        <f ca="1">IFERROR(IF(ISBLANK(VLOOKUP($B1202,INDIRECT(nfl_game_result),MATCH(G$1,INDIRECT(nfl_game_result_header),0),FALSE)),"",VLOOKUP($B1202,INDIRECT(nfl_game_result),MATCH(G$1,INDIRECT(nfl_game_result_header),0),FALSE)),"error")</f>
        <v/>
      </c>
      <c r="H1202">
        <f ca="1">IFERROR(IF(ISBLANK(VLOOKUP($B1202,INDIRECT(nfl_game_result),MATCH(H$1,INDIRECT(nfl_game_result_header),0),FALSE)),"",VLOOKUP($B1202,INDIRECT(nfl_game_result),MATCH(H$1,INDIRECT(nfl_game_result_header),0),FALSE)),"error")</f>
        <v>17</v>
      </c>
      <c r="I1202">
        <f ca="1">IFERROR(IF(ISBLANK(VLOOKUP($B1202,INDIRECT(nfl_game_result),MATCH(I$1,INDIRECT(nfl_game_result_header),0),FALSE)),"",VLOOKUP($B1202,INDIRECT(nfl_game_result),MATCH(I$1,INDIRECT(nfl_game_result_header),0),FALSE)),"error")</f>
        <v>38</v>
      </c>
      <c r="J1202" t="str">
        <f ca="1">IFERROR(IF(ISBLANK(VLOOKUP($B1202,INDIRECT(nfl_game_result),MATCH(J$1,INDIRECT(nfl_game_result_header),0),FALSE)),"",VLOOKUP($B1202,INDIRECT(nfl_game_result),MATCH(J$1,INDIRECT(nfl_game_result_header),0),FALSE)),"error")</f>
        <v>GBY</v>
      </c>
      <c r="K1202" t="str">
        <f ca="1">IFERROR(IF(ISBLANK(VLOOKUP($B1202,INDIRECT(nfl_game_result),MATCH(K$1,INDIRECT(nfl_game_result_header),0),FALSE)),"",VLOOKUP($B1202,INDIRECT(nfl_game_result),MATCH(K$1,INDIRECT(nfl_game_result_header),0),FALSE)),"error")</f>
        <v>GBY</v>
      </c>
      <c r="L1202" s="23" t="str">
        <f ca="1">IFERROR(IF(ISBLANK(VLOOKUP($B1202,INDIRECT(nfl_game_result),MATCH(L$1,INDIRECT(nfl_game_result_header),0),FALSE)),"",VLOOKUP($B1202,INDIRECT(nfl_game_result),MATCH(L$1,INDIRECT(nfl_game_result_header),0),FALSE)),"error")</f>
        <v/>
      </c>
      <c r="M1202" t="s">
        <v>14</v>
      </c>
      <c r="N1202">
        <v>-2.5</v>
      </c>
      <c r="O1202" t="s">
        <v>68</v>
      </c>
      <c r="P1202">
        <v>10</v>
      </c>
      <c r="Q1202" t="s">
        <v>68</v>
      </c>
      <c r="V1202" s="23" t="s">
        <v>416</v>
      </c>
      <c r="W1202">
        <f ca="1">VALUE(LEFT(C1202, 4))</f>
        <v>2014</v>
      </c>
      <c r="X1202">
        <f ca="1">VALUE(MID(C1202,6,FIND("_",C1202,6)-6))</f>
        <v>4</v>
      </c>
      <c r="Y1202" t="str">
        <f ca="1">IF(NOT(OR(ISBLANK(D1202),ISBLANK(E1202),D1202="",E1202="")),D1202-E1202,"")</f>
        <v/>
      </c>
      <c r="Z1202" t="str">
        <f ca="1">IF(OR(NOT(ISNUMBER(D1202)),ISBLANK(D1202),D1202="",ISBLANK(N1202)),"",ABS(D1202-N1202))</f>
        <v/>
      </c>
      <c r="AA1202">
        <f ca="1">IF(OR(ISBLANK(J1202),ISBLANK(O1202),J1202="",O1202=""),"",IF(J1202=O1202,1,0))</f>
        <v>0</v>
      </c>
      <c r="AB1202">
        <f ca="1">IF(OR(ISBLANK(K1202),ISBLANK(Q1202),K1202="",Q1202=""),"",IF(K1202=Q1202,1,0))</f>
        <v>0</v>
      </c>
      <c r="AC1202" s="23" t="str">
        <f t="shared" ca="1" si="18"/>
        <v/>
      </c>
    </row>
    <row r="1203" spans="1:29" x14ac:dyDescent="0.25">
      <c r="A1203" s="23">
        <v>1202</v>
      </c>
      <c r="B1203">
        <v>585</v>
      </c>
      <c r="C1203" t="str">
        <f ca="1">IFERROR(VLOOKUP($B1203,INDIRECT(nfl_game_result),MATCH(C$1,INDIRECT(nfl_game_result_header),0),FALSE),"error")</f>
        <v>2014_04_TEN@IND</v>
      </c>
      <c r="D1203" t="str">
        <f ca="1">IFERROR(IF(ISBLANK(VLOOKUP($B1203,INDIRECT(nfl_game_result),MATCH(D$1,INDIRECT(nfl_game_result_header),0),FALSE)),"",VLOOKUP($B1203,INDIRECT(nfl_game_result),MATCH(D$1,INDIRECT(nfl_game_result_header),0),FALSE)),"error")</f>
        <v/>
      </c>
      <c r="E1203">
        <f ca="1">IFERROR(IF(ISBLANK(VLOOKUP($B1203,INDIRECT(nfl_game_result),MATCH(E$1,INDIRECT(nfl_game_result_header),0),FALSE)),"",VLOOKUP($B1203,INDIRECT(nfl_game_result),MATCH(E$1,INDIRECT(nfl_game_result_header),0),FALSE)),"error")</f>
        <v>-7</v>
      </c>
      <c r="F1203" s="23" t="str">
        <f ca="1">IFERROR(IF(ISBLANK(VLOOKUP($B1203,INDIRECT(nfl_game_result),MATCH(F$1,INDIRECT(nfl_game_result_header),0),FALSE)),"",VLOOKUP($B1203,INDIRECT(nfl_game_result),MATCH(F$1,INDIRECT(nfl_game_result_header),0),FALSE)),"error")</f>
        <v/>
      </c>
      <c r="G1203" s="23" t="str">
        <f ca="1">IFERROR(IF(ISBLANK(VLOOKUP($B1203,INDIRECT(nfl_game_result),MATCH(G$1,INDIRECT(nfl_game_result_header),0),FALSE)),"",VLOOKUP($B1203,INDIRECT(nfl_game_result),MATCH(G$1,INDIRECT(nfl_game_result_header),0),FALSE)),"error")</f>
        <v/>
      </c>
      <c r="H1203">
        <f ca="1">IFERROR(IF(ISBLANK(VLOOKUP($B1203,INDIRECT(nfl_game_result),MATCH(H$1,INDIRECT(nfl_game_result_header),0),FALSE)),"",VLOOKUP($B1203,INDIRECT(nfl_game_result),MATCH(H$1,INDIRECT(nfl_game_result_header),0),FALSE)),"error")</f>
        <v>41</v>
      </c>
      <c r="I1203">
        <f ca="1">IFERROR(IF(ISBLANK(VLOOKUP($B1203,INDIRECT(nfl_game_result),MATCH(I$1,INDIRECT(nfl_game_result_header),0),FALSE)),"",VLOOKUP($B1203,INDIRECT(nfl_game_result),MATCH(I$1,INDIRECT(nfl_game_result_header),0),FALSE)),"error")</f>
        <v>17</v>
      </c>
      <c r="J1203" t="str">
        <f ca="1">IFERROR(IF(ISBLANK(VLOOKUP($B1203,INDIRECT(nfl_game_result),MATCH(J$1,INDIRECT(nfl_game_result_header),0),FALSE)),"",VLOOKUP($B1203,INDIRECT(nfl_game_result),MATCH(J$1,INDIRECT(nfl_game_result_header),0),FALSE)),"error")</f>
        <v>IND</v>
      </c>
      <c r="K1203" t="str">
        <f ca="1">IFERROR(IF(ISBLANK(VLOOKUP($B1203,INDIRECT(nfl_game_result),MATCH(K$1,INDIRECT(nfl_game_result_header),0),FALSE)),"",VLOOKUP($B1203,INDIRECT(nfl_game_result),MATCH(K$1,INDIRECT(nfl_game_result_header),0),FALSE)),"error")</f>
        <v>IND</v>
      </c>
      <c r="L1203" s="23" t="str">
        <f ca="1">IFERROR(IF(ISBLANK(VLOOKUP($B1203,INDIRECT(nfl_game_result),MATCH(L$1,INDIRECT(nfl_game_result_header),0),FALSE)),"",VLOOKUP($B1203,INDIRECT(nfl_game_result),MATCH(L$1,INDIRECT(nfl_game_result_header),0),FALSE)),"error")</f>
        <v/>
      </c>
      <c r="M1203" t="s">
        <v>14</v>
      </c>
      <c r="N1203">
        <v>-7</v>
      </c>
      <c r="O1203" t="s">
        <v>76</v>
      </c>
      <c r="P1203">
        <v>7</v>
      </c>
      <c r="Q1203" t="s">
        <v>76</v>
      </c>
      <c r="V1203" s="23" t="s">
        <v>416</v>
      </c>
      <c r="W1203">
        <f ca="1">VALUE(LEFT(C1203, 4))</f>
        <v>2014</v>
      </c>
      <c r="X1203">
        <f ca="1">VALUE(MID(C1203,6,FIND("_",C1203,6)-6))</f>
        <v>4</v>
      </c>
      <c r="Y1203" t="str">
        <f ca="1">IF(NOT(OR(ISBLANK(D1203),ISBLANK(E1203),D1203="",E1203="")),D1203-E1203,"")</f>
        <v/>
      </c>
      <c r="Z1203" t="str">
        <f ca="1">IF(OR(NOT(ISNUMBER(D1203)),ISBLANK(D1203),D1203="",ISBLANK(N1203)),"",ABS(D1203-N1203))</f>
        <v/>
      </c>
      <c r="AA1203">
        <f ca="1">IF(OR(ISBLANK(J1203),ISBLANK(O1203),J1203="",O1203=""),"",IF(J1203=O1203,1,0))</f>
        <v>1</v>
      </c>
      <c r="AB1203">
        <f ca="1">IF(OR(ISBLANK(K1203),ISBLANK(Q1203),K1203="",Q1203=""),"",IF(K1203=Q1203,1,0))</f>
        <v>1</v>
      </c>
      <c r="AC1203" s="23" t="str">
        <f t="shared" ca="1" si="18"/>
        <v/>
      </c>
    </row>
    <row r="1204" spans="1:29" x14ac:dyDescent="0.25">
      <c r="A1204" s="23">
        <v>1203</v>
      </c>
      <c r="B1204">
        <v>586</v>
      </c>
      <c r="C1204" t="str">
        <f ca="1">IFERROR(VLOOKUP($B1204,INDIRECT(nfl_game_result),MATCH(C$1,INDIRECT(nfl_game_result_header),0),FALSE),"error")</f>
        <v>2014_04_MIA@OAK</v>
      </c>
      <c r="D1204" t="str">
        <f ca="1">IFERROR(IF(ISBLANK(VLOOKUP($B1204,INDIRECT(nfl_game_result),MATCH(D$1,INDIRECT(nfl_game_result_header),0),FALSE)),"",VLOOKUP($B1204,INDIRECT(nfl_game_result),MATCH(D$1,INDIRECT(nfl_game_result_header),0),FALSE)),"error")</f>
        <v/>
      </c>
      <c r="E1204">
        <f ca="1">IFERROR(IF(ISBLANK(VLOOKUP($B1204,INDIRECT(nfl_game_result),MATCH(E$1,INDIRECT(nfl_game_result_header),0),FALSE)),"",VLOOKUP($B1204,INDIRECT(nfl_game_result),MATCH(E$1,INDIRECT(nfl_game_result_header),0),FALSE)),"error")</f>
        <v>4.5</v>
      </c>
      <c r="F1204" s="23" t="str">
        <f ca="1">IFERROR(IF(ISBLANK(VLOOKUP($B1204,INDIRECT(nfl_game_result),MATCH(F$1,INDIRECT(nfl_game_result_header),0),FALSE)),"",VLOOKUP($B1204,INDIRECT(nfl_game_result),MATCH(F$1,INDIRECT(nfl_game_result_header),0),FALSE)),"error")</f>
        <v/>
      </c>
      <c r="G1204" s="23" t="str">
        <f ca="1">IFERROR(IF(ISBLANK(VLOOKUP($B1204,INDIRECT(nfl_game_result),MATCH(G$1,INDIRECT(nfl_game_result_header),0),FALSE)),"",VLOOKUP($B1204,INDIRECT(nfl_game_result),MATCH(G$1,INDIRECT(nfl_game_result_header),0),FALSE)),"error")</f>
        <v/>
      </c>
      <c r="H1204">
        <f ca="1">IFERROR(IF(ISBLANK(VLOOKUP($B1204,INDIRECT(nfl_game_result),MATCH(H$1,INDIRECT(nfl_game_result_header),0),FALSE)),"",VLOOKUP($B1204,INDIRECT(nfl_game_result),MATCH(H$1,INDIRECT(nfl_game_result_header),0),FALSE)),"error")</f>
        <v>14</v>
      </c>
      <c r="I1204">
        <f ca="1">IFERROR(IF(ISBLANK(VLOOKUP($B1204,INDIRECT(nfl_game_result),MATCH(I$1,INDIRECT(nfl_game_result_header),0),FALSE)),"",VLOOKUP($B1204,INDIRECT(nfl_game_result),MATCH(I$1,INDIRECT(nfl_game_result_header),0),FALSE)),"error")</f>
        <v>38</v>
      </c>
      <c r="J1204" t="str">
        <f ca="1">IFERROR(IF(ISBLANK(VLOOKUP($B1204,INDIRECT(nfl_game_result),MATCH(J$1,INDIRECT(nfl_game_result_header),0),FALSE)),"",VLOOKUP($B1204,INDIRECT(nfl_game_result),MATCH(J$1,INDIRECT(nfl_game_result_header),0),FALSE)),"error")</f>
        <v>MIA</v>
      </c>
      <c r="K1204" t="str">
        <f ca="1">IFERROR(IF(ISBLANK(VLOOKUP($B1204,INDIRECT(nfl_game_result),MATCH(K$1,INDIRECT(nfl_game_result_header),0),FALSE)),"",VLOOKUP($B1204,INDIRECT(nfl_game_result),MATCH(K$1,INDIRECT(nfl_game_result_header),0),FALSE)),"error")</f>
        <v>MIA</v>
      </c>
      <c r="L1204" s="23" t="str">
        <f ca="1">IFERROR(IF(ISBLANK(VLOOKUP($B1204,INDIRECT(nfl_game_result),MATCH(L$1,INDIRECT(nfl_game_result_header),0),FALSE)),"",VLOOKUP($B1204,INDIRECT(nfl_game_result),MATCH(L$1,INDIRECT(nfl_game_result_header),0),FALSE)),"error")</f>
        <v/>
      </c>
      <c r="M1204" t="s">
        <v>14</v>
      </c>
      <c r="N1204">
        <v>2</v>
      </c>
      <c r="O1204" t="s">
        <v>85</v>
      </c>
      <c r="P1204">
        <v>5</v>
      </c>
      <c r="Q1204" t="s">
        <v>79</v>
      </c>
      <c r="V1204" s="23" t="s">
        <v>416</v>
      </c>
      <c r="W1204">
        <f ca="1">VALUE(LEFT(C1204, 4))</f>
        <v>2014</v>
      </c>
      <c r="X1204">
        <f ca="1">VALUE(MID(C1204,6,FIND("_",C1204,6)-6))</f>
        <v>4</v>
      </c>
      <c r="Y1204" t="str">
        <f ca="1">IF(NOT(OR(ISBLANK(D1204),ISBLANK(E1204),D1204="",E1204="")),D1204-E1204,"")</f>
        <v/>
      </c>
      <c r="Z1204" t="str">
        <f ca="1">IF(OR(NOT(ISNUMBER(D1204)),ISBLANK(D1204),D1204="",ISBLANK(N1204)),"",ABS(D1204-N1204))</f>
        <v/>
      </c>
      <c r="AA1204">
        <f ca="1">IF(OR(ISBLANK(J1204),ISBLANK(O1204),J1204="",O1204=""),"",IF(J1204=O1204,1,0))</f>
        <v>0</v>
      </c>
      <c r="AB1204">
        <f ca="1">IF(OR(ISBLANK(K1204),ISBLANK(Q1204),K1204="",Q1204=""),"",IF(K1204=Q1204,1,0))</f>
        <v>1</v>
      </c>
      <c r="AC1204" s="23" t="str">
        <f t="shared" ca="1" si="18"/>
        <v/>
      </c>
    </row>
    <row r="1205" spans="1:29" x14ac:dyDescent="0.25">
      <c r="A1205" s="23">
        <v>1204</v>
      </c>
      <c r="B1205">
        <v>587</v>
      </c>
      <c r="C1205" t="str">
        <f ca="1">IFERROR(VLOOKUP($B1205,INDIRECT(nfl_game_result),MATCH(C$1,INDIRECT(nfl_game_result_header),0),FALSE),"error")</f>
        <v>2014_04_DET@NYJ</v>
      </c>
      <c r="D1205" t="str">
        <f ca="1">IFERROR(IF(ISBLANK(VLOOKUP($B1205,INDIRECT(nfl_game_result),MATCH(D$1,INDIRECT(nfl_game_result_header),0),FALSE)),"",VLOOKUP($B1205,INDIRECT(nfl_game_result),MATCH(D$1,INDIRECT(nfl_game_result_header),0),FALSE)),"error")</f>
        <v/>
      </c>
      <c r="E1205">
        <f ca="1">IFERROR(IF(ISBLANK(VLOOKUP($B1205,INDIRECT(nfl_game_result),MATCH(E$1,INDIRECT(nfl_game_result_header),0),FALSE)),"",VLOOKUP($B1205,INDIRECT(nfl_game_result),MATCH(E$1,INDIRECT(nfl_game_result_header),0),FALSE)),"error")</f>
        <v>1</v>
      </c>
      <c r="F1205" s="23" t="str">
        <f ca="1">IFERROR(IF(ISBLANK(VLOOKUP($B1205,INDIRECT(nfl_game_result),MATCH(F$1,INDIRECT(nfl_game_result_header),0),FALSE)),"",VLOOKUP($B1205,INDIRECT(nfl_game_result),MATCH(F$1,INDIRECT(nfl_game_result_header),0),FALSE)),"error")</f>
        <v/>
      </c>
      <c r="G1205" s="23" t="str">
        <f ca="1">IFERROR(IF(ISBLANK(VLOOKUP($B1205,INDIRECT(nfl_game_result),MATCH(G$1,INDIRECT(nfl_game_result_header),0),FALSE)),"",VLOOKUP($B1205,INDIRECT(nfl_game_result),MATCH(G$1,INDIRECT(nfl_game_result_header),0),FALSE)),"error")</f>
        <v/>
      </c>
      <c r="H1205">
        <f ca="1">IFERROR(IF(ISBLANK(VLOOKUP($B1205,INDIRECT(nfl_game_result),MATCH(H$1,INDIRECT(nfl_game_result_header),0),FALSE)),"",VLOOKUP($B1205,INDIRECT(nfl_game_result),MATCH(H$1,INDIRECT(nfl_game_result_header),0),FALSE)),"error")</f>
        <v>17</v>
      </c>
      <c r="I1205">
        <f ca="1">IFERROR(IF(ISBLANK(VLOOKUP($B1205,INDIRECT(nfl_game_result),MATCH(I$1,INDIRECT(nfl_game_result_header),0),FALSE)),"",VLOOKUP($B1205,INDIRECT(nfl_game_result),MATCH(I$1,INDIRECT(nfl_game_result_header),0),FALSE)),"error")</f>
        <v>24</v>
      </c>
      <c r="J1205" t="str">
        <f ca="1">IFERROR(IF(ISBLANK(VLOOKUP($B1205,INDIRECT(nfl_game_result),MATCH(J$1,INDIRECT(nfl_game_result_header),0),FALSE)),"",VLOOKUP($B1205,INDIRECT(nfl_game_result),MATCH(J$1,INDIRECT(nfl_game_result_header),0),FALSE)),"error")</f>
        <v>DET</v>
      </c>
      <c r="K1205" t="str">
        <f ca="1">IFERROR(IF(ISBLANK(VLOOKUP($B1205,INDIRECT(nfl_game_result),MATCH(K$1,INDIRECT(nfl_game_result_header),0),FALSE)),"",VLOOKUP($B1205,INDIRECT(nfl_game_result),MATCH(K$1,INDIRECT(nfl_game_result_header),0),FALSE)),"error")</f>
        <v>DET</v>
      </c>
      <c r="L1205" s="23" t="str">
        <f ca="1">IFERROR(IF(ISBLANK(VLOOKUP($B1205,INDIRECT(nfl_game_result),MATCH(L$1,INDIRECT(nfl_game_result_header),0),FALSE)),"",VLOOKUP($B1205,INDIRECT(nfl_game_result),MATCH(L$1,INDIRECT(nfl_game_result_header),0),FALSE)),"error")</f>
        <v/>
      </c>
      <c r="M1205" t="s">
        <v>14</v>
      </c>
      <c r="N1205">
        <v>3</v>
      </c>
      <c r="O1205" t="s">
        <v>73</v>
      </c>
      <c r="P1205">
        <v>12</v>
      </c>
      <c r="Q1205" t="s">
        <v>73</v>
      </c>
      <c r="V1205" s="23" t="s">
        <v>416</v>
      </c>
      <c r="W1205">
        <f ca="1">VALUE(LEFT(C1205, 4))</f>
        <v>2014</v>
      </c>
      <c r="X1205">
        <f ca="1">VALUE(MID(C1205,6,FIND("_",C1205,6)-6))</f>
        <v>4</v>
      </c>
      <c r="Y1205" t="str">
        <f ca="1">IF(NOT(OR(ISBLANK(D1205),ISBLANK(E1205),D1205="",E1205="")),D1205-E1205,"")</f>
        <v/>
      </c>
      <c r="Z1205" t="str">
        <f ca="1">IF(OR(NOT(ISNUMBER(D1205)),ISBLANK(D1205),D1205="",ISBLANK(N1205)),"",ABS(D1205-N1205))</f>
        <v/>
      </c>
      <c r="AA1205">
        <f ca="1">IF(OR(ISBLANK(J1205),ISBLANK(O1205),J1205="",O1205=""),"",IF(J1205=O1205,1,0))</f>
        <v>1</v>
      </c>
      <c r="AB1205">
        <f ca="1">IF(OR(ISBLANK(K1205),ISBLANK(Q1205),K1205="",Q1205=""),"",IF(K1205=Q1205,1,0))</f>
        <v>1</v>
      </c>
      <c r="AC1205" s="23" t="str">
        <f t="shared" ca="1" si="18"/>
        <v/>
      </c>
    </row>
    <row r="1206" spans="1:29" x14ac:dyDescent="0.25">
      <c r="A1206" s="23">
        <v>1205</v>
      </c>
      <c r="B1206">
        <v>588</v>
      </c>
      <c r="C1206" t="str">
        <f ca="1">IFERROR(VLOOKUP($B1206,INDIRECT(nfl_game_result),MATCH(C$1,INDIRECT(nfl_game_result_header),0),FALSE),"error")</f>
        <v>2014_04_TBY@PIT</v>
      </c>
      <c r="D1206" t="str">
        <f ca="1">IFERROR(IF(ISBLANK(VLOOKUP($B1206,INDIRECT(nfl_game_result),MATCH(D$1,INDIRECT(nfl_game_result_header),0),FALSE)),"",VLOOKUP($B1206,INDIRECT(nfl_game_result),MATCH(D$1,INDIRECT(nfl_game_result_header),0),FALSE)),"error")</f>
        <v/>
      </c>
      <c r="E1206">
        <f ca="1">IFERROR(IF(ISBLANK(VLOOKUP($B1206,INDIRECT(nfl_game_result),MATCH(E$1,INDIRECT(nfl_game_result_header),0),FALSE)),"",VLOOKUP($B1206,INDIRECT(nfl_game_result),MATCH(E$1,INDIRECT(nfl_game_result_header),0),FALSE)),"error")</f>
        <v>-7</v>
      </c>
      <c r="F1206" s="23" t="str">
        <f ca="1">IFERROR(IF(ISBLANK(VLOOKUP($B1206,INDIRECT(nfl_game_result),MATCH(F$1,INDIRECT(nfl_game_result_header),0),FALSE)),"",VLOOKUP($B1206,INDIRECT(nfl_game_result),MATCH(F$1,INDIRECT(nfl_game_result_header),0),FALSE)),"error")</f>
        <v/>
      </c>
      <c r="G1206" s="23" t="str">
        <f ca="1">IFERROR(IF(ISBLANK(VLOOKUP($B1206,INDIRECT(nfl_game_result),MATCH(G$1,INDIRECT(nfl_game_result_header),0),FALSE)),"",VLOOKUP($B1206,INDIRECT(nfl_game_result),MATCH(G$1,INDIRECT(nfl_game_result_header),0),FALSE)),"error")</f>
        <v/>
      </c>
      <c r="H1206">
        <f ca="1">IFERROR(IF(ISBLANK(VLOOKUP($B1206,INDIRECT(nfl_game_result),MATCH(H$1,INDIRECT(nfl_game_result_header),0),FALSE)),"",VLOOKUP($B1206,INDIRECT(nfl_game_result),MATCH(H$1,INDIRECT(nfl_game_result_header),0),FALSE)),"error")</f>
        <v>24</v>
      </c>
      <c r="I1206">
        <f ca="1">IFERROR(IF(ISBLANK(VLOOKUP($B1206,INDIRECT(nfl_game_result),MATCH(I$1,INDIRECT(nfl_game_result_header),0),FALSE)),"",VLOOKUP($B1206,INDIRECT(nfl_game_result),MATCH(I$1,INDIRECT(nfl_game_result_header),0),FALSE)),"error")</f>
        <v>27</v>
      </c>
      <c r="J1206" t="str">
        <f ca="1">IFERROR(IF(ISBLANK(VLOOKUP($B1206,INDIRECT(nfl_game_result),MATCH(J$1,INDIRECT(nfl_game_result_header),0),FALSE)),"",VLOOKUP($B1206,INDIRECT(nfl_game_result),MATCH(J$1,INDIRECT(nfl_game_result_header),0),FALSE)),"error")</f>
        <v>TBY</v>
      </c>
      <c r="K1206" t="str">
        <f ca="1">IFERROR(IF(ISBLANK(VLOOKUP($B1206,INDIRECT(nfl_game_result),MATCH(K$1,INDIRECT(nfl_game_result_header),0),FALSE)),"",VLOOKUP($B1206,INDIRECT(nfl_game_result),MATCH(K$1,INDIRECT(nfl_game_result_header),0),FALSE)),"error")</f>
        <v>TBY</v>
      </c>
      <c r="L1206" s="23" t="str">
        <f ca="1">IFERROR(IF(ISBLANK(VLOOKUP($B1206,INDIRECT(nfl_game_result),MATCH(L$1,INDIRECT(nfl_game_result_header),0),FALSE)),"",VLOOKUP($B1206,INDIRECT(nfl_game_result),MATCH(L$1,INDIRECT(nfl_game_result_header),0),FALSE)),"error")</f>
        <v/>
      </c>
      <c r="M1206" t="s">
        <v>14</v>
      </c>
      <c r="N1206">
        <v>-8</v>
      </c>
      <c r="O1206" t="s">
        <v>87</v>
      </c>
      <c r="P1206">
        <v>6</v>
      </c>
      <c r="Q1206" t="s">
        <v>87</v>
      </c>
      <c r="V1206" s="23" t="s">
        <v>416</v>
      </c>
      <c r="W1206">
        <f ca="1">VALUE(LEFT(C1206, 4))</f>
        <v>2014</v>
      </c>
      <c r="X1206">
        <f ca="1">VALUE(MID(C1206,6,FIND("_",C1206,6)-6))</f>
        <v>4</v>
      </c>
      <c r="Y1206" t="str">
        <f ca="1">IF(NOT(OR(ISBLANK(D1206),ISBLANK(E1206),D1206="",E1206="")),D1206-E1206,"")</f>
        <v/>
      </c>
      <c r="Z1206" t="str">
        <f ca="1">IF(OR(NOT(ISNUMBER(D1206)),ISBLANK(D1206),D1206="",ISBLANK(N1206)),"",ABS(D1206-N1206))</f>
        <v/>
      </c>
      <c r="AA1206">
        <f ca="1">IF(OR(ISBLANK(J1206),ISBLANK(O1206),J1206="",O1206=""),"",IF(J1206=O1206,1,0))</f>
        <v>0</v>
      </c>
      <c r="AB1206">
        <f ca="1">IF(OR(ISBLANK(K1206),ISBLANK(Q1206),K1206="",Q1206=""),"",IF(K1206=Q1206,1,0))</f>
        <v>0</v>
      </c>
      <c r="AC1206" s="23" t="str">
        <f t="shared" ca="1" si="18"/>
        <v/>
      </c>
    </row>
    <row r="1207" spans="1:29" x14ac:dyDescent="0.25">
      <c r="A1207" s="23">
        <v>1206</v>
      </c>
      <c r="B1207">
        <v>589</v>
      </c>
      <c r="C1207" t="str">
        <f ca="1">IFERROR(VLOOKUP($B1207,INDIRECT(nfl_game_result),MATCH(C$1,INDIRECT(nfl_game_result_header),0),FALSE),"error")</f>
        <v>2014_04_CAR@BAL</v>
      </c>
      <c r="D1207" t="str">
        <f ca="1">IFERROR(IF(ISBLANK(VLOOKUP($B1207,INDIRECT(nfl_game_result),MATCH(D$1,INDIRECT(nfl_game_result_header),0),FALSE)),"",VLOOKUP($B1207,INDIRECT(nfl_game_result),MATCH(D$1,INDIRECT(nfl_game_result_header),0),FALSE)),"error")</f>
        <v/>
      </c>
      <c r="E1207">
        <f ca="1">IFERROR(IF(ISBLANK(VLOOKUP($B1207,INDIRECT(nfl_game_result),MATCH(E$1,INDIRECT(nfl_game_result_header),0),FALSE)),"",VLOOKUP($B1207,INDIRECT(nfl_game_result),MATCH(E$1,INDIRECT(nfl_game_result_header),0),FALSE)),"error")</f>
        <v>-3</v>
      </c>
      <c r="F1207" s="23" t="str">
        <f ca="1">IFERROR(IF(ISBLANK(VLOOKUP($B1207,INDIRECT(nfl_game_result),MATCH(F$1,INDIRECT(nfl_game_result_header),0),FALSE)),"",VLOOKUP($B1207,INDIRECT(nfl_game_result),MATCH(F$1,INDIRECT(nfl_game_result_header),0),FALSE)),"error")</f>
        <v/>
      </c>
      <c r="G1207" s="23" t="str">
        <f ca="1">IFERROR(IF(ISBLANK(VLOOKUP($B1207,INDIRECT(nfl_game_result),MATCH(G$1,INDIRECT(nfl_game_result_header),0),FALSE)),"",VLOOKUP($B1207,INDIRECT(nfl_game_result),MATCH(G$1,INDIRECT(nfl_game_result_header),0),FALSE)),"error")</f>
        <v/>
      </c>
      <c r="H1207">
        <f ca="1">IFERROR(IF(ISBLANK(VLOOKUP($B1207,INDIRECT(nfl_game_result),MATCH(H$1,INDIRECT(nfl_game_result_header),0),FALSE)),"",VLOOKUP($B1207,INDIRECT(nfl_game_result),MATCH(H$1,INDIRECT(nfl_game_result_header),0),FALSE)),"error")</f>
        <v>38</v>
      </c>
      <c r="I1207">
        <f ca="1">IFERROR(IF(ISBLANK(VLOOKUP($B1207,INDIRECT(nfl_game_result),MATCH(I$1,INDIRECT(nfl_game_result_header),0),FALSE)),"",VLOOKUP($B1207,INDIRECT(nfl_game_result),MATCH(I$1,INDIRECT(nfl_game_result_header),0),FALSE)),"error")</f>
        <v>10</v>
      </c>
      <c r="J1207" t="str">
        <f ca="1">IFERROR(IF(ISBLANK(VLOOKUP($B1207,INDIRECT(nfl_game_result),MATCH(J$1,INDIRECT(nfl_game_result_header),0),FALSE)),"",VLOOKUP($B1207,INDIRECT(nfl_game_result),MATCH(J$1,INDIRECT(nfl_game_result_header),0),FALSE)),"error")</f>
        <v>BAL</v>
      </c>
      <c r="K1207" t="str">
        <f ca="1">IFERROR(IF(ISBLANK(VLOOKUP($B1207,INDIRECT(nfl_game_result),MATCH(K$1,INDIRECT(nfl_game_result_header),0),FALSE)),"",VLOOKUP($B1207,INDIRECT(nfl_game_result),MATCH(K$1,INDIRECT(nfl_game_result_header),0),FALSE)),"error")</f>
        <v>BAL</v>
      </c>
      <c r="L1207" s="23" t="str">
        <f ca="1">IFERROR(IF(ISBLANK(VLOOKUP($B1207,INDIRECT(nfl_game_result),MATCH(L$1,INDIRECT(nfl_game_result_header),0),FALSE)),"",VLOOKUP($B1207,INDIRECT(nfl_game_result),MATCH(L$1,INDIRECT(nfl_game_result_header),0),FALSE)),"error")</f>
        <v/>
      </c>
      <c r="M1207" t="s">
        <v>14</v>
      </c>
      <c r="N1207">
        <v>-2.5</v>
      </c>
      <c r="O1207" t="s">
        <v>65</v>
      </c>
      <c r="P1207">
        <v>13</v>
      </c>
      <c r="Q1207" t="s">
        <v>65</v>
      </c>
      <c r="V1207" s="23" t="s">
        <v>416</v>
      </c>
      <c r="W1207">
        <f ca="1">VALUE(LEFT(C1207, 4))</f>
        <v>2014</v>
      </c>
      <c r="X1207">
        <f ca="1">VALUE(MID(C1207,6,FIND("_",C1207,6)-6))</f>
        <v>4</v>
      </c>
      <c r="Y1207" t="str">
        <f ca="1">IF(NOT(OR(ISBLANK(D1207),ISBLANK(E1207),D1207="",E1207="")),D1207-E1207,"")</f>
        <v/>
      </c>
      <c r="Z1207" t="str">
        <f ca="1">IF(OR(NOT(ISNUMBER(D1207)),ISBLANK(D1207),D1207="",ISBLANK(N1207)),"",ABS(D1207-N1207))</f>
        <v/>
      </c>
      <c r="AA1207">
        <f ca="1">IF(OR(ISBLANK(J1207),ISBLANK(O1207),J1207="",O1207=""),"",IF(J1207=O1207,1,0))</f>
        <v>1</v>
      </c>
      <c r="AB1207">
        <f ca="1">IF(OR(ISBLANK(K1207),ISBLANK(Q1207),K1207="",Q1207=""),"",IF(K1207=Q1207,1,0))</f>
        <v>1</v>
      </c>
      <c r="AC1207" s="23" t="str">
        <f t="shared" ca="1" si="18"/>
        <v/>
      </c>
    </row>
    <row r="1208" spans="1:29" x14ac:dyDescent="0.25">
      <c r="A1208" s="23">
        <v>1207</v>
      </c>
      <c r="B1208">
        <v>590</v>
      </c>
      <c r="C1208" t="str">
        <f ca="1">IFERROR(VLOOKUP($B1208,INDIRECT(nfl_game_result),MATCH(C$1,INDIRECT(nfl_game_result_header),0),FALSE),"error")</f>
        <v>2014_04_BUF@HOU</v>
      </c>
      <c r="D1208" t="str">
        <f ca="1">IFERROR(IF(ISBLANK(VLOOKUP($B1208,INDIRECT(nfl_game_result),MATCH(D$1,INDIRECT(nfl_game_result_header),0),FALSE)),"",VLOOKUP($B1208,INDIRECT(nfl_game_result),MATCH(D$1,INDIRECT(nfl_game_result_header),0),FALSE)),"error")</f>
        <v/>
      </c>
      <c r="E1208">
        <f ca="1">IFERROR(IF(ISBLANK(VLOOKUP($B1208,INDIRECT(nfl_game_result),MATCH(E$1,INDIRECT(nfl_game_result_header),0),FALSE)),"",VLOOKUP($B1208,INDIRECT(nfl_game_result),MATCH(E$1,INDIRECT(nfl_game_result_header),0),FALSE)),"error")</f>
        <v>-3</v>
      </c>
      <c r="F1208" s="23" t="str">
        <f ca="1">IFERROR(IF(ISBLANK(VLOOKUP($B1208,INDIRECT(nfl_game_result),MATCH(F$1,INDIRECT(nfl_game_result_header),0),FALSE)),"",VLOOKUP($B1208,INDIRECT(nfl_game_result),MATCH(F$1,INDIRECT(nfl_game_result_header),0),FALSE)),"error")</f>
        <v/>
      </c>
      <c r="G1208" s="23" t="str">
        <f ca="1">IFERROR(IF(ISBLANK(VLOOKUP($B1208,INDIRECT(nfl_game_result),MATCH(G$1,INDIRECT(nfl_game_result_header),0),FALSE)),"",VLOOKUP($B1208,INDIRECT(nfl_game_result),MATCH(G$1,INDIRECT(nfl_game_result_header),0),FALSE)),"error")</f>
        <v/>
      </c>
      <c r="H1208">
        <f ca="1">IFERROR(IF(ISBLANK(VLOOKUP($B1208,INDIRECT(nfl_game_result),MATCH(H$1,INDIRECT(nfl_game_result_header),0),FALSE)),"",VLOOKUP($B1208,INDIRECT(nfl_game_result),MATCH(H$1,INDIRECT(nfl_game_result_header),0),FALSE)),"error")</f>
        <v>23</v>
      </c>
      <c r="I1208">
        <f ca="1">IFERROR(IF(ISBLANK(VLOOKUP($B1208,INDIRECT(nfl_game_result),MATCH(I$1,INDIRECT(nfl_game_result_header),0),FALSE)),"",VLOOKUP($B1208,INDIRECT(nfl_game_result),MATCH(I$1,INDIRECT(nfl_game_result_header),0),FALSE)),"error")</f>
        <v>17</v>
      </c>
      <c r="J1208" t="str">
        <f ca="1">IFERROR(IF(ISBLANK(VLOOKUP($B1208,INDIRECT(nfl_game_result),MATCH(J$1,INDIRECT(nfl_game_result_header),0),FALSE)),"",VLOOKUP($B1208,INDIRECT(nfl_game_result),MATCH(J$1,INDIRECT(nfl_game_result_header),0),FALSE)),"error")</f>
        <v>HOU</v>
      </c>
      <c r="K1208" t="str">
        <f ca="1">IFERROR(IF(ISBLANK(VLOOKUP($B1208,INDIRECT(nfl_game_result),MATCH(K$1,INDIRECT(nfl_game_result_header),0),FALSE)),"",VLOOKUP($B1208,INDIRECT(nfl_game_result),MATCH(K$1,INDIRECT(nfl_game_result_header),0),FALSE)),"error")</f>
        <v>HOU</v>
      </c>
      <c r="L1208" s="23" t="str">
        <f ca="1">IFERROR(IF(ISBLANK(VLOOKUP($B1208,INDIRECT(nfl_game_result),MATCH(L$1,INDIRECT(nfl_game_result_header),0),FALSE)),"",VLOOKUP($B1208,INDIRECT(nfl_game_result),MATCH(L$1,INDIRECT(nfl_game_result_header),0),FALSE)),"error")</f>
        <v/>
      </c>
      <c r="M1208" t="s">
        <v>14</v>
      </c>
      <c r="N1208">
        <v>-2.5</v>
      </c>
      <c r="O1208" t="s">
        <v>66</v>
      </c>
      <c r="P1208">
        <v>9</v>
      </c>
      <c r="Q1208" t="s">
        <v>75</v>
      </c>
      <c r="V1208" s="23" t="s">
        <v>416</v>
      </c>
      <c r="W1208">
        <f ca="1">VALUE(LEFT(C1208, 4))</f>
        <v>2014</v>
      </c>
      <c r="X1208">
        <f ca="1">VALUE(MID(C1208,6,FIND("_",C1208,6)-6))</f>
        <v>4</v>
      </c>
      <c r="Y1208" t="str">
        <f ca="1">IF(NOT(OR(ISBLANK(D1208),ISBLANK(E1208),D1208="",E1208="")),D1208-E1208,"")</f>
        <v/>
      </c>
      <c r="Z1208" t="str">
        <f ca="1">IF(OR(NOT(ISNUMBER(D1208)),ISBLANK(D1208),D1208="",ISBLANK(N1208)),"",ABS(D1208-N1208))</f>
        <v/>
      </c>
      <c r="AA1208">
        <f ca="1">IF(OR(ISBLANK(J1208),ISBLANK(O1208),J1208="",O1208=""),"",IF(J1208=O1208,1,0))</f>
        <v>0</v>
      </c>
      <c r="AB1208">
        <f ca="1">IF(OR(ISBLANK(K1208),ISBLANK(Q1208),K1208="",Q1208=""),"",IF(K1208=Q1208,1,0))</f>
        <v>1</v>
      </c>
      <c r="AC1208" s="23" t="str">
        <f t="shared" ca="1" si="18"/>
        <v/>
      </c>
    </row>
    <row r="1209" spans="1:29" x14ac:dyDescent="0.25">
      <c r="A1209" s="23">
        <v>1208</v>
      </c>
      <c r="B1209">
        <v>591</v>
      </c>
      <c r="C1209" t="str">
        <f ca="1">IFERROR(VLOOKUP($B1209,INDIRECT(nfl_game_result),MATCH(C$1,INDIRECT(nfl_game_result_header),0),FALSE),"error")</f>
        <v>2014_04_JAX@SD</v>
      </c>
      <c r="D1209" t="str">
        <f ca="1">IFERROR(IF(ISBLANK(VLOOKUP($B1209,INDIRECT(nfl_game_result),MATCH(D$1,INDIRECT(nfl_game_result_header),0),FALSE)),"",VLOOKUP($B1209,INDIRECT(nfl_game_result),MATCH(D$1,INDIRECT(nfl_game_result_header),0),FALSE)),"error")</f>
        <v/>
      </c>
      <c r="E1209">
        <f ca="1">IFERROR(IF(ISBLANK(VLOOKUP($B1209,INDIRECT(nfl_game_result),MATCH(E$1,INDIRECT(nfl_game_result_header),0),FALSE)),"",VLOOKUP($B1209,INDIRECT(nfl_game_result),MATCH(E$1,INDIRECT(nfl_game_result_header),0),FALSE)),"error")</f>
        <v>-13.5</v>
      </c>
      <c r="F1209" s="23" t="str">
        <f ca="1">IFERROR(IF(ISBLANK(VLOOKUP($B1209,INDIRECT(nfl_game_result),MATCH(F$1,INDIRECT(nfl_game_result_header),0),FALSE)),"",VLOOKUP($B1209,INDIRECT(nfl_game_result),MATCH(F$1,INDIRECT(nfl_game_result_header),0),FALSE)),"error")</f>
        <v/>
      </c>
      <c r="G1209" s="23" t="str">
        <f ca="1">IFERROR(IF(ISBLANK(VLOOKUP($B1209,INDIRECT(nfl_game_result),MATCH(G$1,INDIRECT(nfl_game_result_header),0),FALSE)),"",VLOOKUP($B1209,INDIRECT(nfl_game_result),MATCH(G$1,INDIRECT(nfl_game_result_header),0),FALSE)),"error")</f>
        <v/>
      </c>
      <c r="H1209">
        <f ca="1">IFERROR(IF(ISBLANK(VLOOKUP($B1209,INDIRECT(nfl_game_result),MATCH(H$1,INDIRECT(nfl_game_result_header),0),FALSE)),"",VLOOKUP($B1209,INDIRECT(nfl_game_result),MATCH(H$1,INDIRECT(nfl_game_result_header),0),FALSE)),"error")</f>
        <v>33</v>
      </c>
      <c r="I1209">
        <f ca="1">IFERROR(IF(ISBLANK(VLOOKUP($B1209,INDIRECT(nfl_game_result),MATCH(I$1,INDIRECT(nfl_game_result_header),0),FALSE)),"",VLOOKUP($B1209,INDIRECT(nfl_game_result),MATCH(I$1,INDIRECT(nfl_game_result_header),0),FALSE)),"error")</f>
        <v>14</v>
      </c>
      <c r="J1209" t="str">
        <f ca="1">IFERROR(IF(ISBLANK(VLOOKUP($B1209,INDIRECT(nfl_game_result),MATCH(J$1,INDIRECT(nfl_game_result_header),0),FALSE)),"",VLOOKUP($B1209,INDIRECT(nfl_game_result),MATCH(J$1,INDIRECT(nfl_game_result_header),0),FALSE)),"error")</f>
        <v>SD</v>
      </c>
      <c r="K1209" t="str">
        <f ca="1">IFERROR(IF(ISBLANK(VLOOKUP($B1209,INDIRECT(nfl_game_result),MATCH(K$1,INDIRECT(nfl_game_result_header),0),FALSE)),"",VLOOKUP($B1209,INDIRECT(nfl_game_result),MATCH(K$1,INDIRECT(nfl_game_result_header),0),FALSE)),"error")</f>
        <v>SD</v>
      </c>
      <c r="L1209" s="23" t="str">
        <f ca="1">IFERROR(IF(ISBLANK(VLOOKUP($B1209,INDIRECT(nfl_game_result),MATCH(L$1,INDIRECT(nfl_game_result_header),0),FALSE)),"",VLOOKUP($B1209,INDIRECT(nfl_game_result),MATCH(L$1,INDIRECT(nfl_game_result_header),0),FALSE)),"error")</f>
        <v/>
      </c>
      <c r="M1209" t="s">
        <v>14</v>
      </c>
      <c r="N1209">
        <v>-12</v>
      </c>
      <c r="O1209" t="s">
        <v>88</v>
      </c>
      <c r="P1209">
        <v>8</v>
      </c>
      <c r="Q1209" t="s">
        <v>88</v>
      </c>
      <c r="V1209" s="23" t="s">
        <v>416</v>
      </c>
      <c r="W1209">
        <f ca="1">VALUE(LEFT(C1209, 4))</f>
        <v>2014</v>
      </c>
      <c r="X1209">
        <f ca="1">VALUE(MID(C1209,6,FIND("_",C1209,6)-6))</f>
        <v>4</v>
      </c>
      <c r="Y1209" t="str">
        <f ca="1">IF(NOT(OR(ISBLANK(D1209),ISBLANK(E1209),D1209="",E1209="")),D1209-E1209,"")</f>
        <v/>
      </c>
      <c r="Z1209" t="str">
        <f ca="1">IF(OR(NOT(ISNUMBER(D1209)),ISBLANK(D1209),D1209="",ISBLANK(N1209)),"",ABS(D1209-N1209))</f>
        <v/>
      </c>
      <c r="AA1209">
        <f ca="1">IF(OR(ISBLANK(J1209),ISBLANK(O1209),J1209="",O1209=""),"",IF(J1209=O1209,1,0))</f>
        <v>1</v>
      </c>
      <c r="AB1209">
        <f ca="1">IF(OR(ISBLANK(K1209),ISBLANK(Q1209),K1209="",Q1209=""),"",IF(K1209=Q1209,1,0))</f>
        <v>1</v>
      </c>
      <c r="AC1209" s="23" t="str">
        <f t="shared" ca="1" si="18"/>
        <v/>
      </c>
    </row>
    <row r="1210" spans="1:29" x14ac:dyDescent="0.25">
      <c r="A1210" s="23">
        <v>1209</v>
      </c>
      <c r="B1210">
        <v>592</v>
      </c>
      <c r="C1210" t="str">
        <f ca="1">IFERROR(VLOOKUP($B1210,INDIRECT(nfl_game_result),MATCH(C$1,INDIRECT(nfl_game_result_header),0),FALSE),"error")</f>
        <v>2014_04_ATL@MIN</v>
      </c>
      <c r="D1210" t="str">
        <f ca="1">IFERROR(IF(ISBLANK(VLOOKUP($B1210,INDIRECT(nfl_game_result),MATCH(D$1,INDIRECT(nfl_game_result_header),0),FALSE)),"",VLOOKUP($B1210,INDIRECT(nfl_game_result),MATCH(D$1,INDIRECT(nfl_game_result_header),0),FALSE)),"error")</f>
        <v/>
      </c>
      <c r="E1210">
        <f ca="1">IFERROR(IF(ISBLANK(VLOOKUP($B1210,INDIRECT(nfl_game_result),MATCH(E$1,INDIRECT(nfl_game_result_header),0),FALSE)),"",VLOOKUP($B1210,INDIRECT(nfl_game_result),MATCH(E$1,INDIRECT(nfl_game_result_header),0),FALSE)),"error")</f>
        <v>3</v>
      </c>
      <c r="F1210" s="23" t="str">
        <f ca="1">IFERROR(IF(ISBLANK(VLOOKUP($B1210,INDIRECT(nfl_game_result),MATCH(F$1,INDIRECT(nfl_game_result_header),0),FALSE)),"",VLOOKUP($B1210,INDIRECT(nfl_game_result),MATCH(F$1,INDIRECT(nfl_game_result_header),0),FALSE)),"error")</f>
        <v/>
      </c>
      <c r="G1210" s="23" t="str">
        <f ca="1">IFERROR(IF(ISBLANK(VLOOKUP($B1210,INDIRECT(nfl_game_result),MATCH(G$1,INDIRECT(nfl_game_result_header),0),FALSE)),"",VLOOKUP($B1210,INDIRECT(nfl_game_result),MATCH(G$1,INDIRECT(nfl_game_result_header),0),FALSE)),"error")</f>
        <v/>
      </c>
      <c r="H1210">
        <f ca="1">IFERROR(IF(ISBLANK(VLOOKUP($B1210,INDIRECT(nfl_game_result),MATCH(H$1,INDIRECT(nfl_game_result_header),0),FALSE)),"",VLOOKUP($B1210,INDIRECT(nfl_game_result),MATCH(H$1,INDIRECT(nfl_game_result_header),0),FALSE)),"error")</f>
        <v>41</v>
      </c>
      <c r="I1210">
        <f ca="1">IFERROR(IF(ISBLANK(VLOOKUP($B1210,INDIRECT(nfl_game_result),MATCH(I$1,INDIRECT(nfl_game_result_header),0),FALSE)),"",VLOOKUP($B1210,INDIRECT(nfl_game_result),MATCH(I$1,INDIRECT(nfl_game_result_header),0),FALSE)),"error")</f>
        <v>28</v>
      </c>
      <c r="J1210" t="str">
        <f ca="1">IFERROR(IF(ISBLANK(VLOOKUP($B1210,INDIRECT(nfl_game_result),MATCH(J$1,INDIRECT(nfl_game_result_header),0),FALSE)),"",VLOOKUP($B1210,INDIRECT(nfl_game_result),MATCH(J$1,INDIRECT(nfl_game_result_header),0),FALSE)),"error")</f>
        <v>MIN</v>
      </c>
      <c r="K1210" t="str">
        <f ca="1">IFERROR(IF(ISBLANK(VLOOKUP($B1210,INDIRECT(nfl_game_result),MATCH(K$1,INDIRECT(nfl_game_result_header),0),FALSE)),"",VLOOKUP($B1210,INDIRECT(nfl_game_result),MATCH(K$1,INDIRECT(nfl_game_result_header),0),FALSE)),"error")</f>
        <v>MIN</v>
      </c>
      <c r="L1210" s="23" t="str">
        <f ca="1">IFERROR(IF(ISBLANK(VLOOKUP($B1210,INDIRECT(nfl_game_result),MATCH(L$1,INDIRECT(nfl_game_result_header),0),FALSE)),"",VLOOKUP($B1210,INDIRECT(nfl_game_result),MATCH(L$1,INDIRECT(nfl_game_result_header),0),FALSE)),"error")</f>
        <v/>
      </c>
      <c r="M1210" t="s">
        <v>14</v>
      </c>
      <c r="N1210">
        <v>4</v>
      </c>
      <c r="O1210" t="s">
        <v>20</v>
      </c>
      <c r="P1210">
        <v>2</v>
      </c>
      <c r="Q1210" t="s">
        <v>20</v>
      </c>
      <c r="V1210" s="23" t="s">
        <v>416</v>
      </c>
      <c r="W1210">
        <f ca="1">VALUE(LEFT(C1210, 4))</f>
        <v>2014</v>
      </c>
      <c r="X1210">
        <f ca="1">VALUE(MID(C1210,6,FIND("_",C1210,6)-6))</f>
        <v>4</v>
      </c>
      <c r="Y1210" t="str">
        <f ca="1">IF(NOT(OR(ISBLANK(D1210),ISBLANK(E1210),D1210="",E1210="")),D1210-E1210,"")</f>
        <v/>
      </c>
      <c r="Z1210" t="str">
        <f ca="1">IF(OR(NOT(ISNUMBER(D1210)),ISBLANK(D1210),D1210="",ISBLANK(N1210)),"",ABS(D1210-N1210))</f>
        <v/>
      </c>
      <c r="AA1210">
        <f ca="1">IF(OR(ISBLANK(J1210),ISBLANK(O1210),J1210="",O1210=""),"",IF(J1210=O1210,1,0))</f>
        <v>0</v>
      </c>
      <c r="AB1210">
        <f ca="1">IF(OR(ISBLANK(K1210),ISBLANK(Q1210),K1210="",Q1210=""),"",IF(K1210=Q1210,1,0))</f>
        <v>0</v>
      </c>
      <c r="AC1210" s="23" t="str">
        <f t="shared" ca="1" si="18"/>
        <v/>
      </c>
    </row>
    <row r="1211" spans="1:29" x14ac:dyDescent="0.25">
      <c r="A1211" s="23">
        <v>1210</v>
      </c>
      <c r="B1211">
        <v>593</v>
      </c>
      <c r="C1211" t="str">
        <f ca="1">IFERROR(VLOOKUP($B1211,INDIRECT(nfl_game_result),MATCH(C$1,INDIRECT(nfl_game_result_header),0),FALSE),"error")</f>
        <v>2014_04_PHI@SFO</v>
      </c>
      <c r="D1211" t="str">
        <f ca="1">IFERROR(IF(ISBLANK(VLOOKUP($B1211,INDIRECT(nfl_game_result),MATCH(D$1,INDIRECT(nfl_game_result_header),0),FALSE)),"",VLOOKUP($B1211,INDIRECT(nfl_game_result),MATCH(D$1,INDIRECT(nfl_game_result_header),0),FALSE)),"error")</f>
        <v/>
      </c>
      <c r="E1211">
        <f ca="1">IFERROR(IF(ISBLANK(VLOOKUP($B1211,INDIRECT(nfl_game_result),MATCH(E$1,INDIRECT(nfl_game_result_header),0),FALSE)),"",VLOOKUP($B1211,INDIRECT(nfl_game_result),MATCH(E$1,INDIRECT(nfl_game_result_header),0),FALSE)),"error")</f>
        <v>-4.5</v>
      </c>
      <c r="F1211" s="23" t="str">
        <f ca="1">IFERROR(IF(ISBLANK(VLOOKUP($B1211,INDIRECT(nfl_game_result),MATCH(F$1,INDIRECT(nfl_game_result_header),0),FALSE)),"",VLOOKUP($B1211,INDIRECT(nfl_game_result),MATCH(F$1,INDIRECT(nfl_game_result_header),0),FALSE)),"error")</f>
        <v/>
      </c>
      <c r="G1211" s="23" t="str">
        <f ca="1">IFERROR(IF(ISBLANK(VLOOKUP($B1211,INDIRECT(nfl_game_result),MATCH(G$1,INDIRECT(nfl_game_result_header),0),FALSE)),"",VLOOKUP($B1211,INDIRECT(nfl_game_result),MATCH(G$1,INDIRECT(nfl_game_result_header),0),FALSE)),"error")</f>
        <v/>
      </c>
      <c r="H1211">
        <f ca="1">IFERROR(IF(ISBLANK(VLOOKUP($B1211,INDIRECT(nfl_game_result),MATCH(H$1,INDIRECT(nfl_game_result_header),0),FALSE)),"",VLOOKUP($B1211,INDIRECT(nfl_game_result),MATCH(H$1,INDIRECT(nfl_game_result_header),0),FALSE)),"error")</f>
        <v>26</v>
      </c>
      <c r="I1211">
        <f ca="1">IFERROR(IF(ISBLANK(VLOOKUP($B1211,INDIRECT(nfl_game_result),MATCH(I$1,INDIRECT(nfl_game_result_header),0),FALSE)),"",VLOOKUP($B1211,INDIRECT(nfl_game_result),MATCH(I$1,INDIRECT(nfl_game_result_header),0),FALSE)),"error")</f>
        <v>21</v>
      </c>
      <c r="J1211" t="str">
        <f ca="1">IFERROR(IF(ISBLANK(VLOOKUP($B1211,INDIRECT(nfl_game_result),MATCH(J$1,INDIRECT(nfl_game_result_header),0),FALSE)),"",VLOOKUP($B1211,INDIRECT(nfl_game_result),MATCH(J$1,INDIRECT(nfl_game_result_header),0),FALSE)),"error")</f>
        <v>SFO</v>
      </c>
      <c r="K1211" t="str">
        <f ca="1">IFERROR(IF(ISBLANK(VLOOKUP($B1211,INDIRECT(nfl_game_result),MATCH(K$1,INDIRECT(nfl_game_result_header),0),FALSE)),"",VLOOKUP($B1211,INDIRECT(nfl_game_result),MATCH(K$1,INDIRECT(nfl_game_result_header),0),FALSE)),"error")</f>
        <v>SFO</v>
      </c>
      <c r="L1211" s="23" t="str">
        <f ca="1">IFERROR(IF(ISBLANK(VLOOKUP($B1211,INDIRECT(nfl_game_result),MATCH(L$1,INDIRECT(nfl_game_result_header),0),FALSE)),"",VLOOKUP($B1211,INDIRECT(nfl_game_result),MATCH(L$1,INDIRECT(nfl_game_result_header),0),FALSE)),"error")</f>
        <v/>
      </c>
      <c r="M1211" t="s">
        <v>14</v>
      </c>
      <c r="N1211">
        <v>-3</v>
      </c>
      <c r="O1211" t="s">
        <v>333</v>
      </c>
      <c r="P1211">
        <v>11</v>
      </c>
      <c r="Q1211" t="s">
        <v>333</v>
      </c>
      <c r="V1211" s="23" t="s">
        <v>416</v>
      </c>
      <c r="W1211">
        <f ca="1">VALUE(LEFT(C1211, 4))</f>
        <v>2014</v>
      </c>
      <c r="X1211">
        <f ca="1">VALUE(MID(C1211,6,FIND("_",C1211,6)-6))</f>
        <v>4</v>
      </c>
      <c r="Y1211" t="str">
        <f ca="1">IF(NOT(OR(ISBLANK(D1211),ISBLANK(E1211),D1211="",E1211="")),D1211-E1211,"")</f>
        <v/>
      </c>
      <c r="Z1211" t="str">
        <f ca="1">IF(OR(NOT(ISNUMBER(D1211)),ISBLANK(D1211),D1211="",ISBLANK(N1211)),"",ABS(D1211-N1211))</f>
        <v/>
      </c>
      <c r="AA1211">
        <f ca="1">IF(OR(ISBLANK(J1211),ISBLANK(O1211),J1211="",O1211=""),"",IF(J1211=O1211,1,0))</f>
        <v>1</v>
      </c>
      <c r="AB1211">
        <f ca="1">IF(OR(ISBLANK(K1211),ISBLANK(Q1211),K1211="",Q1211=""),"",IF(K1211=Q1211,1,0))</f>
        <v>1</v>
      </c>
      <c r="AC1211" s="23" t="str">
        <f t="shared" ca="1" si="18"/>
        <v/>
      </c>
    </row>
    <row r="1212" spans="1:29" x14ac:dyDescent="0.25">
      <c r="A1212" s="23">
        <v>1211</v>
      </c>
      <c r="B1212">
        <v>594</v>
      </c>
      <c r="C1212" t="str">
        <f ca="1">IFERROR(VLOOKUP($B1212,INDIRECT(nfl_game_result),MATCH(C$1,INDIRECT(nfl_game_result_header),0),FALSE),"error")</f>
        <v>2014_04_NOR@DAL</v>
      </c>
      <c r="D1212" t="str">
        <f ca="1">IFERROR(IF(ISBLANK(VLOOKUP($B1212,INDIRECT(nfl_game_result),MATCH(D$1,INDIRECT(nfl_game_result_header),0),FALSE)),"",VLOOKUP($B1212,INDIRECT(nfl_game_result),MATCH(D$1,INDIRECT(nfl_game_result_header),0),FALSE)),"error")</f>
        <v/>
      </c>
      <c r="E1212">
        <f ca="1">IFERROR(IF(ISBLANK(VLOOKUP($B1212,INDIRECT(nfl_game_result),MATCH(E$1,INDIRECT(nfl_game_result_header),0),FALSE)),"",VLOOKUP($B1212,INDIRECT(nfl_game_result),MATCH(E$1,INDIRECT(nfl_game_result_header),0),FALSE)),"error")</f>
        <v>3</v>
      </c>
      <c r="F1212" s="23" t="str">
        <f ca="1">IFERROR(IF(ISBLANK(VLOOKUP($B1212,INDIRECT(nfl_game_result),MATCH(F$1,INDIRECT(nfl_game_result_header),0),FALSE)),"",VLOOKUP($B1212,INDIRECT(nfl_game_result),MATCH(F$1,INDIRECT(nfl_game_result_header),0),FALSE)),"error")</f>
        <v/>
      </c>
      <c r="G1212" s="23" t="str">
        <f ca="1">IFERROR(IF(ISBLANK(VLOOKUP($B1212,INDIRECT(nfl_game_result),MATCH(G$1,INDIRECT(nfl_game_result_header),0),FALSE)),"",VLOOKUP($B1212,INDIRECT(nfl_game_result),MATCH(G$1,INDIRECT(nfl_game_result_header),0),FALSE)),"error")</f>
        <v/>
      </c>
      <c r="H1212">
        <f ca="1">IFERROR(IF(ISBLANK(VLOOKUP($B1212,INDIRECT(nfl_game_result),MATCH(H$1,INDIRECT(nfl_game_result_header),0),FALSE)),"",VLOOKUP($B1212,INDIRECT(nfl_game_result),MATCH(H$1,INDIRECT(nfl_game_result_header),0),FALSE)),"error")</f>
        <v>38</v>
      </c>
      <c r="I1212">
        <f ca="1">IFERROR(IF(ISBLANK(VLOOKUP($B1212,INDIRECT(nfl_game_result),MATCH(I$1,INDIRECT(nfl_game_result_header),0),FALSE)),"",VLOOKUP($B1212,INDIRECT(nfl_game_result),MATCH(I$1,INDIRECT(nfl_game_result_header),0),FALSE)),"error")</f>
        <v>17</v>
      </c>
      <c r="J1212" t="str">
        <f ca="1">IFERROR(IF(ISBLANK(VLOOKUP($B1212,INDIRECT(nfl_game_result),MATCH(J$1,INDIRECT(nfl_game_result_header),0),FALSE)),"",VLOOKUP($B1212,INDIRECT(nfl_game_result),MATCH(J$1,INDIRECT(nfl_game_result_header),0),FALSE)),"error")</f>
        <v>DAL</v>
      </c>
      <c r="K1212" t="str">
        <f ca="1">IFERROR(IF(ISBLANK(VLOOKUP($B1212,INDIRECT(nfl_game_result),MATCH(K$1,INDIRECT(nfl_game_result_header),0),FALSE)),"",VLOOKUP($B1212,INDIRECT(nfl_game_result),MATCH(K$1,INDIRECT(nfl_game_result_header),0),FALSE)),"error")</f>
        <v>DAL</v>
      </c>
      <c r="L1212" s="23" t="str">
        <f ca="1">IFERROR(IF(ISBLANK(VLOOKUP($B1212,INDIRECT(nfl_game_result),MATCH(L$1,INDIRECT(nfl_game_result_header),0),FALSE)),"",VLOOKUP($B1212,INDIRECT(nfl_game_result),MATCH(L$1,INDIRECT(nfl_game_result_header),0),FALSE)),"error")</f>
        <v/>
      </c>
      <c r="M1212" t="s">
        <v>14</v>
      </c>
      <c r="N1212">
        <v>1.5</v>
      </c>
      <c r="O1212" t="s">
        <v>335</v>
      </c>
      <c r="P1212">
        <v>1</v>
      </c>
      <c r="Q1212" t="s">
        <v>335</v>
      </c>
      <c r="V1212" s="23" t="s">
        <v>416</v>
      </c>
      <c r="W1212">
        <f ca="1">VALUE(LEFT(C1212, 4))</f>
        <v>2014</v>
      </c>
      <c r="X1212">
        <f ca="1">VALUE(MID(C1212,6,FIND("_",C1212,6)-6))</f>
        <v>4</v>
      </c>
      <c r="Y1212" t="str">
        <f ca="1">IF(NOT(OR(ISBLANK(D1212),ISBLANK(E1212),D1212="",E1212="")),D1212-E1212,"")</f>
        <v/>
      </c>
      <c r="Z1212" t="str">
        <f ca="1">IF(OR(NOT(ISNUMBER(D1212)),ISBLANK(D1212),D1212="",ISBLANK(N1212)),"",ABS(D1212-N1212))</f>
        <v/>
      </c>
      <c r="AA1212">
        <f ca="1">IF(OR(ISBLANK(J1212),ISBLANK(O1212),J1212="",O1212=""),"",IF(J1212=O1212,1,0))</f>
        <v>0</v>
      </c>
      <c r="AB1212">
        <f ca="1">IF(OR(ISBLANK(K1212),ISBLANK(Q1212),K1212="",Q1212=""),"",IF(K1212=Q1212,1,0))</f>
        <v>0</v>
      </c>
      <c r="AC1212" s="23" t="str">
        <f t="shared" ca="1" si="18"/>
        <v/>
      </c>
    </row>
    <row r="1213" spans="1:29" x14ac:dyDescent="0.25">
      <c r="A1213" s="23">
        <v>1212</v>
      </c>
      <c r="B1213">
        <v>595</v>
      </c>
      <c r="C1213" t="str">
        <f ca="1">IFERROR(VLOOKUP($B1213,INDIRECT(nfl_game_result),MATCH(C$1,INDIRECT(nfl_game_result_header),0),FALSE),"error")</f>
        <v>2014_04_NWE@KCY</v>
      </c>
      <c r="D1213" t="str">
        <f ca="1">IFERROR(IF(ISBLANK(VLOOKUP($B1213,INDIRECT(nfl_game_result),MATCH(D$1,INDIRECT(nfl_game_result_header),0),FALSE)),"",VLOOKUP($B1213,INDIRECT(nfl_game_result),MATCH(D$1,INDIRECT(nfl_game_result_header),0),FALSE)),"error")</f>
        <v/>
      </c>
      <c r="E1213">
        <f ca="1">IFERROR(IF(ISBLANK(VLOOKUP($B1213,INDIRECT(nfl_game_result),MATCH(E$1,INDIRECT(nfl_game_result_header),0),FALSE)),"",VLOOKUP($B1213,INDIRECT(nfl_game_result),MATCH(E$1,INDIRECT(nfl_game_result_header),0),FALSE)),"error")</f>
        <v>4</v>
      </c>
      <c r="F1213" s="23" t="str">
        <f ca="1">IFERROR(IF(ISBLANK(VLOOKUP($B1213,INDIRECT(nfl_game_result),MATCH(F$1,INDIRECT(nfl_game_result_header),0),FALSE)),"",VLOOKUP($B1213,INDIRECT(nfl_game_result),MATCH(F$1,INDIRECT(nfl_game_result_header),0),FALSE)),"error")</f>
        <v/>
      </c>
      <c r="G1213" s="23" t="str">
        <f ca="1">IFERROR(IF(ISBLANK(VLOOKUP($B1213,INDIRECT(nfl_game_result),MATCH(G$1,INDIRECT(nfl_game_result_header),0),FALSE)),"",VLOOKUP($B1213,INDIRECT(nfl_game_result),MATCH(G$1,INDIRECT(nfl_game_result_header),0),FALSE)),"error")</f>
        <v/>
      </c>
      <c r="H1213">
        <f ca="1">IFERROR(IF(ISBLANK(VLOOKUP($B1213,INDIRECT(nfl_game_result),MATCH(H$1,INDIRECT(nfl_game_result_header),0),FALSE)),"",VLOOKUP($B1213,INDIRECT(nfl_game_result),MATCH(H$1,INDIRECT(nfl_game_result_header),0),FALSE)),"error")</f>
        <v>41</v>
      </c>
      <c r="I1213">
        <f ca="1">IFERROR(IF(ISBLANK(VLOOKUP($B1213,INDIRECT(nfl_game_result),MATCH(I$1,INDIRECT(nfl_game_result_header),0),FALSE)),"",VLOOKUP($B1213,INDIRECT(nfl_game_result),MATCH(I$1,INDIRECT(nfl_game_result_header),0),FALSE)),"error")</f>
        <v>14</v>
      </c>
      <c r="J1213" t="str">
        <f ca="1">IFERROR(IF(ISBLANK(VLOOKUP($B1213,INDIRECT(nfl_game_result),MATCH(J$1,INDIRECT(nfl_game_result_header),0),FALSE)),"",VLOOKUP($B1213,INDIRECT(nfl_game_result),MATCH(J$1,INDIRECT(nfl_game_result_header),0),FALSE)),"error")</f>
        <v>KCY</v>
      </c>
      <c r="K1213" t="str">
        <f ca="1">IFERROR(IF(ISBLANK(VLOOKUP($B1213,INDIRECT(nfl_game_result),MATCH(K$1,INDIRECT(nfl_game_result_header),0),FALSE)),"",VLOOKUP($B1213,INDIRECT(nfl_game_result),MATCH(K$1,INDIRECT(nfl_game_result_header),0),FALSE)),"error")</f>
        <v>KCY</v>
      </c>
      <c r="L1213" s="23" t="str">
        <f ca="1">IFERROR(IF(ISBLANK(VLOOKUP($B1213,INDIRECT(nfl_game_result),MATCH(L$1,INDIRECT(nfl_game_result_header),0),FALSE)),"",VLOOKUP($B1213,INDIRECT(nfl_game_result),MATCH(L$1,INDIRECT(nfl_game_result_header),0),FALSE)),"error")</f>
        <v/>
      </c>
      <c r="M1213" t="s">
        <v>14</v>
      </c>
      <c r="N1213">
        <v>4</v>
      </c>
      <c r="O1213" t="s">
        <v>331</v>
      </c>
      <c r="P1213">
        <v>3</v>
      </c>
      <c r="Q1213" t="s">
        <v>331</v>
      </c>
      <c r="V1213" s="23" t="s">
        <v>416</v>
      </c>
      <c r="W1213">
        <f ca="1">VALUE(LEFT(C1213, 4))</f>
        <v>2014</v>
      </c>
      <c r="X1213">
        <f ca="1">VALUE(MID(C1213,6,FIND("_",C1213,6)-6))</f>
        <v>4</v>
      </c>
      <c r="Y1213" t="str">
        <f ca="1">IF(NOT(OR(ISBLANK(D1213),ISBLANK(E1213),D1213="",E1213="")),D1213-E1213,"")</f>
        <v/>
      </c>
      <c r="Z1213" t="str">
        <f ca="1">IF(OR(NOT(ISNUMBER(D1213)),ISBLANK(D1213),D1213="",ISBLANK(N1213)),"",ABS(D1213-N1213))</f>
        <v/>
      </c>
      <c r="AA1213">
        <f ca="1">IF(OR(ISBLANK(J1213),ISBLANK(O1213),J1213="",O1213=""),"",IF(J1213=O1213,1,0))</f>
        <v>1</v>
      </c>
      <c r="AB1213">
        <f ca="1">IF(OR(ISBLANK(K1213),ISBLANK(Q1213),K1213="",Q1213=""),"",IF(K1213=Q1213,1,0))</f>
        <v>1</v>
      </c>
      <c r="AC1213" s="23" t="str">
        <f t="shared" ca="1" si="18"/>
        <v/>
      </c>
    </row>
    <row r="1214" spans="1:29" x14ac:dyDescent="0.25">
      <c r="A1214" s="23">
        <v>1213</v>
      </c>
      <c r="B1214">
        <v>596</v>
      </c>
      <c r="C1214" t="str">
        <f ca="1">IFERROR(VLOOKUP($B1214,INDIRECT(nfl_game_result),MATCH(C$1,INDIRECT(nfl_game_result_header),0),FALSE),"error")</f>
        <v>2014_05_MIN@GBY</v>
      </c>
      <c r="D1214" t="str">
        <f ca="1">IFERROR(IF(ISBLANK(VLOOKUP($B1214,INDIRECT(nfl_game_result),MATCH(D$1,INDIRECT(nfl_game_result_header),0),FALSE)),"",VLOOKUP($B1214,INDIRECT(nfl_game_result),MATCH(D$1,INDIRECT(nfl_game_result_header),0),FALSE)),"error")</f>
        <v/>
      </c>
      <c r="E1214">
        <f ca="1">IFERROR(IF(ISBLANK(VLOOKUP($B1214,INDIRECT(nfl_game_result),MATCH(E$1,INDIRECT(nfl_game_result_header),0),FALSE)),"",VLOOKUP($B1214,INDIRECT(nfl_game_result),MATCH(E$1,INDIRECT(nfl_game_result_header),0),FALSE)),"error")</f>
        <v>-9.5</v>
      </c>
      <c r="F1214" s="23" t="str">
        <f ca="1">IFERROR(IF(ISBLANK(VLOOKUP($B1214,INDIRECT(nfl_game_result),MATCH(F$1,INDIRECT(nfl_game_result_header),0),FALSE)),"",VLOOKUP($B1214,INDIRECT(nfl_game_result),MATCH(F$1,INDIRECT(nfl_game_result_header),0),FALSE)),"error")</f>
        <v/>
      </c>
      <c r="G1214" s="23" t="str">
        <f ca="1">IFERROR(IF(ISBLANK(VLOOKUP($B1214,INDIRECT(nfl_game_result),MATCH(G$1,INDIRECT(nfl_game_result_header),0),FALSE)),"",VLOOKUP($B1214,INDIRECT(nfl_game_result),MATCH(G$1,INDIRECT(nfl_game_result_header),0),FALSE)),"error")</f>
        <v/>
      </c>
      <c r="H1214">
        <f ca="1">IFERROR(IF(ISBLANK(VLOOKUP($B1214,INDIRECT(nfl_game_result),MATCH(H$1,INDIRECT(nfl_game_result_header),0),FALSE)),"",VLOOKUP($B1214,INDIRECT(nfl_game_result),MATCH(H$1,INDIRECT(nfl_game_result_header),0),FALSE)),"error")</f>
        <v>42</v>
      </c>
      <c r="I1214">
        <f ca="1">IFERROR(IF(ISBLANK(VLOOKUP($B1214,INDIRECT(nfl_game_result),MATCH(I$1,INDIRECT(nfl_game_result_header),0),FALSE)),"",VLOOKUP($B1214,INDIRECT(nfl_game_result),MATCH(I$1,INDIRECT(nfl_game_result_header),0),FALSE)),"error")</f>
        <v>10</v>
      </c>
      <c r="J1214" t="str">
        <f ca="1">IFERROR(IF(ISBLANK(VLOOKUP($B1214,INDIRECT(nfl_game_result),MATCH(J$1,INDIRECT(nfl_game_result_header),0),FALSE)),"",VLOOKUP($B1214,INDIRECT(nfl_game_result),MATCH(J$1,INDIRECT(nfl_game_result_header),0),FALSE)),"error")</f>
        <v>GBY</v>
      </c>
      <c r="K1214" t="str">
        <f ca="1">IFERROR(IF(ISBLANK(VLOOKUP($B1214,INDIRECT(nfl_game_result),MATCH(K$1,INDIRECT(nfl_game_result_header),0),FALSE)),"",VLOOKUP($B1214,INDIRECT(nfl_game_result),MATCH(K$1,INDIRECT(nfl_game_result_header),0),FALSE)),"error")</f>
        <v>GBY</v>
      </c>
      <c r="L1214" s="23" t="str">
        <f ca="1">IFERROR(IF(ISBLANK(VLOOKUP($B1214,INDIRECT(nfl_game_result),MATCH(L$1,INDIRECT(nfl_game_result_header),0),FALSE)),"",VLOOKUP($B1214,INDIRECT(nfl_game_result),MATCH(L$1,INDIRECT(nfl_game_result_header),0),FALSE)),"error")</f>
        <v/>
      </c>
      <c r="M1214" t="s">
        <v>16</v>
      </c>
      <c r="N1214">
        <v>-8</v>
      </c>
      <c r="O1214" t="s">
        <v>80</v>
      </c>
      <c r="P1214">
        <v>10</v>
      </c>
      <c r="V1214" s="23" t="s">
        <v>416</v>
      </c>
      <c r="W1214">
        <f ca="1">VALUE(LEFT(C1214, 4))</f>
        <v>2014</v>
      </c>
      <c r="X1214">
        <f ca="1">VALUE(MID(C1214,6,FIND("_",C1214,6)-6))</f>
        <v>5</v>
      </c>
      <c r="Y1214" t="str">
        <f ca="1">IF(NOT(OR(ISBLANK(D1214),ISBLANK(E1214),D1214="",E1214="")),D1214-E1214,"")</f>
        <v/>
      </c>
      <c r="Z1214" t="str">
        <f ca="1">IF(OR(NOT(ISNUMBER(D1214)),ISBLANK(D1214),D1214="",ISBLANK(N1214)),"",ABS(D1214-N1214))</f>
        <v/>
      </c>
      <c r="AA1214">
        <f ca="1">IF(OR(ISBLANK(J1214),ISBLANK(O1214),J1214="",O1214=""),"",IF(J1214=O1214,1,0))</f>
        <v>0</v>
      </c>
      <c r="AB1214" t="str">
        <f ca="1">IF(OR(ISBLANK(K1214),ISBLANK(Q1214),K1214="",Q1214=""),"",IF(K1214=Q1214,1,0))</f>
        <v/>
      </c>
      <c r="AC1214" s="23" t="str">
        <f t="shared" ca="1" si="18"/>
        <v/>
      </c>
    </row>
    <row r="1215" spans="1:29" x14ac:dyDescent="0.25">
      <c r="A1215" s="23">
        <v>1214</v>
      </c>
      <c r="B1215">
        <v>597</v>
      </c>
      <c r="C1215" t="str">
        <f ca="1">IFERROR(VLOOKUP($B1215,INDIRECT(nfl_game_result),MATCH(C$1,INDIRECT(nfl_game_result_header),0),FALSE),"error")</f>
        <v>2014_05_HOU@DAL</v>
      </c>
      <c r="D1215" t="str">
        <f ca="1">IFERROR(IF(ISBLANK(VLOOKUP($B1215,INDIRECT(nfl_game_result),MATCH(D$1,INDIRECT(nfl_game_result_header),0),FALSE)),"",VLOOKUP($B1215,INDIRECT(nfl_game_result),MATCH(D$1,INDIRECT(nfl_game_result_header),0),FALSE)),"error")</f>
        <v/>
      </c>
      <c r="E1215">
        <f ca="1">IFERROR(IF(ISBLANK(VLOOKUP($B1215,INDIRECT(nfl_game_result),MATCH(E$1,INDIRECT(nfl_game_result_header),0),FALSE)),"",VLOOKUP($B1215,INDIRECT(nfl_game_result),MATCH(E$1,INDIRECT(nfl_game_result_header),0),FALSE)),"error")</f>
        <v>-4</v>
      </c>
      <c r="F1215" s="23" t="str">
        <f ca="1">IFERROR(IF(ISBLANK(VLOOKUP($B1215,INDIRECT(nfl_game_result),MATCH(F$1,INDIRECT(nfl_game_result_header),0),FALSE)),"",VLOOKUP($B1215,INDIRECT(nfl_game_result),MATCH(F$1,INDIRECT(nfl_game_result_header),0),FALSE)),"error")</f>
        <v/>
      </c>
      <c r="G1215" s="23" t="str">
        <f ca="1">IFERROR(IF(ISBLANK(VLOOKUP($B1215,INDIRECT(nfl_game_result),MATCH(G$1,INDIRECT(nfl_game_result_header),0),FALSE)),"",VLOOKUP($B1215,INDIRECT(nfl_game_result),MATCH(G$1,INDIRECT(nfl_game_result_header),0),FALSE)),"error")</f>
        <v/>
      </c>
      <c r="H1215">
        <f ca="1">IFERROR(IF(ISBLANK(VLOOKUP($B1215,INDIRECT(nfl_game_result),MATCH(H$1,INDIRECT(nfl_game_result_header),0),FALSE)),"",VLOOKUP($B1215,INDIRECT(nfl_game_result),MATCH(H$1,INDIRECT(nfl_game_result_header),0),FALSE)),"error")</f>
        <v>20</v>
      </c>
      <c r="I1215">
        <f ca="1">IFERROR(IF(ISBLANK(VLOOKUP($B1215,INDIRECT(nfl_game_result),MATCH(I$1,INDIRECT(nfl_game_result_header),0),FALSE)),"",VLOOKUP($B1215,INDIRECT(nfl_game_result),MATCH(I$1,INDIRECT(nfl_game_result_header),0),FALSE)),"error")</f>
        <v>17</v>
      </c>
      <c r="J1215" t="str">
        <f ca="1">IFERROR(IF(ISBLANK(VLOOKUP($B1215,INDIRECT(nfl_game_result),MATCH(J$1,INDIRECT(nfl_game_result_header),0),FALSE)),"",VLOOKUP($B1215,INDIRECT(nfl_game_result),MATCH(J$1,INDIRECT(nfl_game_result_header),0),FALSE)),"error")</f>
        <v>HOU</v>
      </c>
      <c r="K1215" t="str">
        <f ca="1">IFERROR(IF(ISBLANK(VLOOKUP($B1215,INDIRECT(nfl_game_result),MATCH(K$1,INDIRECT(nfl_game_result_header),0),FALSE)),"",VLOOKUP($B1215,INDIRECT(nfl_game_result),MATCH(K$1,INDIRECT(nfl_game_result_header),0),FALSE)),"error")</f>
        <v>DAL</v>
      </c>
      <c r="L1215" s="23" t="str">
        <f ca="1">IFERROR(IF(ISBLANK(VLOOKUP($B1215,INDIRECT(nfl_game_result),MATCH(L$1,INDIRECT(nfl_game_result_header),0),FALSE)),"",VLOOKUP($B1215,INDIRECT(nfl_game_result),MATCH(L$1,INDIRECT(nfl_game_result_header),0),FALSE)),"error")</f>
        <v/>
      </c>
      <c r="M1215" t="s">
        <v>16</v>
      </c>
      <c r="N1215">
        <v>-5.5</v>
      </c>
      <c r="O1215" t="s">
        <v>75</v>
      </c>
      <c r="P1215">
        <v>2</v>
      </c>
      <c r="V1215" s="23" t="s">
        <v>416</v>
      </c>
      <c r="W1215">
        <f ca="1">VALUE(LEFT(C1215, 4))</f>
        <v>2014</v>
      </c>
      <c r="X1215">
        <f ca="1">VALUE(MID(C1215,6,FIND("_",C1215,6)-6))</f>
        <v>5</v>
      </c>
      <c r="Y1215" t="str">
        <f ca="1">IF(NOT(OR(ISBLANK(D1215),ISBLANK(E1215),D1215="",E1215="")),D1215-E1215,"")</f>
        <v/>
      </c>
      <c r="Z1215" t="str">
        <f ca="1">IF(OR(NOT(ISNUMBER(D1215)),ISBLANK(D1215),D1215="",ISBLANK(N1215)),"",ABS(D1215-N1215))</f>
        <v/>
      </c>
      <c r="AA1215">
        <f ca="1">IF(OR(ISBLANK(J1215),ISBLANK(O1215),J1215="",O1215=""),"",IF(J1215=O1215,1,0))</f>
        <v>1</v>
      </c>
      <c r="AB1215" t="str">
        <f ca="1">IF(OR(ISBLANK(K1215),ISBLANK(Q1215),K1215="",Q1215=""),"",IF(K1215=Q1215,1,0))</f>
        <v/>
      </c>
      <c r="AC1215" s="23" t="str">
        <f t="shared" ca="1" si="18"/>
        <v/>
      </c>
    </row>
    <row r="1216" spans="1:29" x14ac:dyDescent="0.25">
      <c r="A1216" s="23">
        <v>1215</v>
      </c>
      <c r="B1216">
        <v>598</v>
      </c>
      <c r="C1216" t="str">
        <f ca="1">IFERROR(VLOOKUP($B1216,INDIRECT(nfl_game_result),MATCH(C$1,INDIRECT(nfl_game_result_header),0),FALSE),"error")</f>
        <v>2014_05_BUF@DET</v>
      </c>
      <c r="D1216" t="str">
        <f ca="1">IFERROR(IF(ISBLANK(VLOOKUP($B1216,INDIRECT(nfl_game_result),MATCH(D$1,INDIRECT(nfl_game_result_header),0),FALSE)),"",VLOOKUP($B1216,INDIRECT(nfl_game_result),MATCH(D$1,INDIRECT(nfl_game_result_header),0),FALSE)),"error")</f>
        <v/>
      </c>
      <c r="E1216">
        <f ca="1">IFERROR(IF(ISBLANK(VLOOKUP($B1216,INDIRECT(nfl_game_result),MATCH(E$1,INDIRECT(nfl_game_result_header),0),FALSE)),"",VLOOKUP($B1216,INDIRECT(nfl_game_result),MATCH(E$1,INDIRECT(nfl_game_result_header),0),FALSE)),"error")</f>
        <v>-7</v>
      </c>
      <c r="F1216" s="23" t="str">
        <f ca="1">IFERROR(IF(ISBLANK(VLOOKUP($B1216,INDIRECT(nfl_game_result),MATCH(F$1,INDIRECT(nfl_game_result_header),0),FALSE)),"",VLOOKUP($B1216,INDIRECT(nfl_game_result),MATCH(F$1,INDIRECT(nfl_game_result_header),0),FALSE)),"error")</f>
        <v/>
      </c>
      <c r="G1216" s="23" t="str">
        <f ca="1">IFERROR(IF(ISBLANK(VLOOKUP($B1216,INDIRECT(nfl_game_result),MATCH(G$1,INDIRECT(nfl_game_result_header),0),FALSE)),"",VLOOKUP($B1216,INDIRECT(nfl_game_result),MATCH(G$1,INDIRECT(nfl_game_result_header),0),FALSE)),"error")</f>
        <v/>
      </c>
      <c r="H1216">
        <f ca="1">IFERROR(IF(ISBLANK(VLOOKUP($B1216,INDIRECT(nfl_game_result),MATCH(H$1,INDIRECT(nfl_game_result_header),0),FALSE)),"",VLOOKUP($B1216,INDIRECT(nfl_game_result),MATCH(H$1,INDIRECT(nfl_game_result_header),0),FALSE)),"error")</f>
        <v>14</v>
      </c>
      <c r="I1216">
        <f ca="1">IFERROR(IF(ISBLANK(VLOOKUP($B1216,INDIRECT(nfl_game_result),MATCH(I$1,INDIRECT(nfl_game_result_header),0),FALSE)),"",VLOOKUP($B1216,INDIRECT(nfl_game_result),MATCH(I$1,INDIRECT(nfl_game_result_header),0),FALSE)),"error")</f>
        <v>17</v>
      </c>
      <c r="J1216" t="str">
        <f ca="1">IFERROR(IF(ISBLANK(VLOOKUP($B1216,INDIRECT(nfl_game_result),MATCH(J$1,INDIRECT(nfl_game_result_header),0),FALSE)),"",VLOOKUP($B1216,INDIRECT(nfl_game_result),MATCH(J$1,INDIRECT(nfl_game_result_header),0),FALSE)),"error")</f>
        <v>BUF</v>
      </c>
      <c r="K1216" t="str">
        <f ca="1">IFERROR(IF(ISBLANK(VLOOKUP($B1216,INDIRECT(nfl_game_result),MATCH(K$1,INDIRECT(nfl_game_result_header),0),FALSE)),"",VLOOKUP($B1216,INDIRECT(nfl_game_result),MATCH(K$1,INDIRECT(nfl_game_result_header),0),FALSE)),"error")</f>
        <v>BUF</v>
      </c>
      <c r="L1216" s="23" t="str">
        <f ca="1">IFERROR(IF(ISBLANK(VLOOKUP($B1216,INDIRECT(nfl_game_result),MATCH(L$1,INDIRECT(nfl_game_result_header),0),FALSE)),"",VLOOKUP($B1216,INDIRECT(nfl_game_result),MATCH(L$1,INDIRECT(nfl_game_result_header),0),FALSE)),"error")</f>
        <v/>
      </c>
      <c r="M1216" t="s">
        <v>16</v>
      </c>
      <c r="N1216">
        <v>-8</v>
      </c>
      <c r="O1216" t="s">
        <v>73</v>
      </c>
      <c r="P1216">
        <v>8</v>
      </c>
      <c r="V1216" s="23" t="s">
        <v>416</v>
      </c>
      <c r="W1216">
        <f ca="1">VALUE(LEFT(C1216, 4))</f>
        <v>2014</v>
      </c>
      <c r="X1216">
        <f ca="1">VALUE(MID(C1216,6,FIND("_",C1216,6)-6))</f>
        <v>5</v>
      </c>
      <c r="Y1216" t="str">
        <f ca="1">IF(NOT(OR(ISBLANK(D1216),ISBLANK(E1216),D1216="",E1216="")),D1216-E1216,"")</f>
        <v/>
      </c>
      <c r="Z1216" t="str">
        <f ca="1">IF(OR(NOT(ISNUMBER(D1216)),ISBLANK(D1216),D1216="",ISBLANK(N1216)),"",ABS(D1216-N1216))</f>
        <v/>
      </c>
      <c r="AA1216">
        <f ca="1">IF(OR(ISBLANK(J1216),ISBLANK(O1216),J1216="",O1216=""),"",IF(J1216=O1216,1,0))</f>
        <v>0</v>
      </c>
      <c r="AB1216" t="str">
        <f ca="1">IF(OR(ISBLANK(K1216),ISBLANK(Q1216),K1216="",Q1216=""),"",IF(K1216=Q1216,1,0))</f>
        <v/>
      </c>
      <c r="AC1216" s="23" t="str">
        <f t="shared" ca="1" si="18"/>
        <v/>
      </c>
    </row>
    <row r="1217" spans="1:29" x14ac:dyDescent="0.25">
      <c r="A1217" s="23">
        <v>1216</v>
      </c>
      <c r="B1217">
        <v>599</v>
      </c>
      <c r="C1217" t="str">
        <f ca="1">IFERROR(VLOOKUP($B1217,INDIRECT(nfl_game_result),MATCH(C$1,INDIRECT(nfl_game_result_header),0),FALSE),"error")</f>
        <v>2014_05_CLE@TEN</v>
      </c>
      <c r="D1217" t="str">
        <f ca="1">IFERROR(IF(ISBLANK(VLOOKUP($B1217,INDIRECT(nfl_game_result),MATCH(D$1,INDIRECT(nfl_game_result_header),0),FALSE)),"",VLOOKUP($B1217,INDIRECT(nfl_game_result),MATCH(D$1,INDIRECT(nfl_game_result_header),0),FALSE)),"error")</f>
        <v/>
      </c>
      <c r="E1217">
        <f ca="1">IFERROR(IF(ISBLANK(VLOOKUP($B1217,INDIRECT(nfl_game_result),MATCH(E$1,INDIRECT(nfl_game_result_header),0),FALSE)),"",VLOOKUP($B1217,INDIRECT(nfl_game_result),MATCH(E$1,INDIRECT(nfl_game_result_header),0),FALSE)),"error")</f>
        <v>-1.5</v>
      </c>
      <c r="F1217" s="23" t="str">
        <f ca="1">IFERROR(IF(ISBLANK(VLOOKUP($B1217,INDIRECT(nfl_game_result),MATCH(F$1,INDIRECT(nfl_game_result_header),0),FALSE)),"",VLOOKUP($B1217,INDIRECT(nfl_game_result),MATCH(F$1,INDIRECT(nfl_game_result_header),0),FALSE)),"error")</f>
        <v/>
      </c>
      <c r="G1217" s="23" t="str">
        <f ca="1">IFERROR(IF(ISBLANK(VLOOKUP($B1217,INDIRECT(nfl_game_result),MATCH(G$1,INDIRECT(nfl_game_result_header),0),FALSE)),"",VLOOKUP($B1217,INDIRECT(nfl_game_result),MATCH(G$1,INDIRECT(nfl_game_result_header),0),FALSE)),"error")</f>
        <v/>
      </c>
      <c r="H1217">
        <f ca="1">IFERROR(IF(ISBLANK(VLOOKUP($B1217,INDIRECT(nfl_game_result),MATCH(H$1,INDIRECT(nfl_game_result_header),0),FALSE)),"",VLOOKUP($B1217,INDIRECT(nfl_game_result),MATCH(H$1,INDIRECT(nfl_game_result_header),0),FALSE)),"error")</f>
        <v>28</v>
      </c>
      <c r="I1217">
        <f ca="1">IFERROR(IF(ISBLANK(VLOOKUP($B1217,INDIRECT(nfl_game_result),MATCH(I$1,INDIRECT(nfl_game_result_header),0),FALSE)),"",VLOOKUP($B1217,INDIRECT(nfl_game_result),MATCH(I$1,INDIRECT(nfl_game_result_header),0),FALSE)),"error")</f>
        <v>29</v>
      </c>
      <c r="J1217" t="str">
        <f ca="1">IFERROR(IF(ISBLANK(VLOOKUP($B1217,INDIRECT(nfl_game_result),MATCH(J$1,INDIRECT(nfl_game_result_header),0),FALSE)),"",VLOOKUP($B1217,INDIRECT(nfl_game_result),MATCH(J$1,INDIRECT(nfl_game_result_header),0),FALSE)),"error")</f>
        <v>CLE</v>
      </c>
      <c r="K1217" t="str">
        <f ca="1">IFERROR(IF(ISBLANK(VLOOKUP($B1217,INDIRECT(nfl_game_result),MATCH(K$1,INDIRECT(nfl_game_result_header),0),FALSE)),"",VLOOKUP($B1217,INDIRECT(nfl_game_result),MATCH(K$1,INDIRECT(nfl_game_result_header),0),FALSE)),"error")</f>
        <v>CLE</v>
      </c>
      <c r="L1217" s="23" t="str">
        <f ca="1">IFERROR(IF(ISBLANK(VLOOKUP($B1217,INDIRECT(nfl_game_result),MATCH(L$1,INDIRECT(nfl_game_result_header),0),FALSE)),"",VLOOKUP($B1217,INDIRECT(nfl_game_result),MATCH(L$1,INDIRECT(nfl_game_result_header),0),FALSE)),"error")</f>
        <v/>
      </c>
      <c r="M1217" t="s">
        <v>16</v>
      </c>
      <c r="N1217">
        <v>1.5</v>
      </c>
      <c r="O1217" t="s">
        <v>70</v>
      </c>
      <c r="P1217">
        <v>4</v>
      </c>
      <c r="V1217" s="23" t="s">
        <v>416</v>
      </c>
      <c r="W1217">
        <f ca="1">VALUE(LEFT(C1217, 4))</f>
        <v>2014</v>
      </c>
      <c r="X1217">
        <f ca="1">VALUE(MID(C1217,6,FIND("_",C1217,6)-6))</f>
        <v>5</v>
      </c>
      <c r="Y1217" t="str">
        <f ca="1">IF(NOT(OR(ISBLANK(D1217),ISBLANK(E1217),D1217="",E1217="")),D1217-E1217,"")</f>
        <v/>
      </c>
      <c r="Z1217" t="str">
        <f ca="1">IF(OR(NOT(ISNUMBER(D1217)),ISBLANK(D1217),D1217="",ISBLANK(N1217)),"",ABS(D1217-N1217))</f>
        <v/>
      </c>
      <c r="AA1217">
        <f ca="1">IF(OR(ISBLANK(J1217),ISBLANK(O1217),J1217="",O1217=""),"",IF(J1217=O1217,1,0))</f>
        <v>1</v>
      </c>
      <c r="AB1217" t="str">
        <f ca="1">IF(OR(ISBLANK(K1217),ISBLANK(Q1217),K1217="",Q1217=""),"",IF(K1217=Q1217,1,0))</f>
        <v/>
      </c>
      <c r="AC1217" s="23" t="str">
        <f t="shared" ca="1" si="18"/>
        <v/>
      </c>
    </row>
    <row r="1218" spans="1:29" x14ac:dyDescent="0.25">
      <c r="A1218" s="23">
        <v>1217</v>
      </c>
      <c r="B1218">
        <v>600</v>
      </c>
      <c r="C1218" t="str">
        <f ca="1">IFERROR(VLOOKUP($B1218,INDIRECT(nfl_game_result),MATCH(C$1,INDIRECT(nfl_game_result_header),0),FALSE),"error")</f>
        <v>2014_05_BAL@IND</v>
      </c>
      <c r="D1218" t="str">
        <f ca="1">IFERROR(IF(ISBLANK(VLOOKUP($B1218,INDIRECT(nfl_game_result),MATCH(D$1,INDIRECT(nfl_game_result_header),0),FALSE)),"",VLOOKUP($B1218,INDIRECT(nfl_game_result),MATCH(D$1,INDIRECT(nfl_game_result_header),0),FALSE)),"error")</f>
        <v/>
      </c>
      <c r="E1218">
        <f ca="1">IFERROR(IF(ISBLANK(VLOOKUP($B1218,INDIRECT(nfl_game_result),MATCH(E$1,INDIRECT(nfl_game_result_header),0),FALSE)),"",VLOOKUP($B1218,INDIRECT(nfl_game_result),MATCH(E$1,INDIRECT(nfl_game_result_header),0),FALSE)),"error")</f>
        <v>-3.5</v>
      </c>
      <c r="F1218" s="23" t="str">
        <f ca="1">IFERROR(IF(ISBLANK(VLOOKUP($B1218,INDIRECT(nfl_game_result),MATCH(F$1,INDIRECT(nfl_game_result_header),0),FALSE)),"",VLOOKUP($B1218,INDIRECT(nfl_game_result),MATCH(F$1,INDIRECT(nfl_game_result_header),0),FALSE)),"error")</f>
        <v/>
      </c>
      <c r="G1218" s="23" t="str">
        <f ca="1">IFERROR(IF(ISBLANK(VLOOKUP($B1218,INDIRECT(nfl_game_result),MATCH(G$1,INDIRECT(nfl_game_result_header),0),FALSE)),"",VLOOKUP($B1218,INDIRECT(nfl_game_result),MATCH(G$1,INDIRECT(nfl_game_result_header),0),FALSE)),"error")</f>
        <v/>
      </c>
      <c r="H1218">
        <f ca="1">IFERROR(IF(ISBLANK(VLOOKUP($B1218,INDIRECT(nfl_game_result),MATCH(H$1,INDIRECT(nfl_game_result_header),0),FALSE)),"",VLOOKUP($B1218,INDIRECT(nfl_game_result),MATCH(H$1,INDIRECT(nfl_game_result_header),0),FALSE)),"error")</f>
        <v>20</v>
      </c>
      <c r="I1218">
        <f ca="1">IFERROR(IF(ISBLANK(VLOOKUP($B1218,INDIRECT(nfl_game_result),MATCH(I$1,INDIRECT(nfl_game_result_header),0),FALSE)),"",VLOOKUP($B1218,INDIRECT(nfl_game_result),MATCH(I$1,INDIRECT(nfl_game_result_header),0),FALSE)),"error")</f>
        <v>13</v>
      </c>
      <c r="J1218" t="str">
        <f ca="1">IFERROR(IF(ISBLANK(VLOOKUP($B1218,INDIRECT(nfl_game_result),MATCH(J$1,INDIRECT(nfl_game_result_header),0),FALSE)),"",VLOOKUP($B1218,INDIRECT(nfl_game_result),MATCH(J$1,INDIRECT(nfl_game_result_header),0),FALSE)),"error")</f>
        <v>IND</v>
      </c>
      <c r="K1218" t="str">
        <f ca="1">IFERROR(IF(ISBLANK(VLOOKUP($B1218,INDIRECT(nfl_game_result),MATCH(K$1,INDIRECT(nfl_game_result_header),0),FALSE)),"",VLOOKUP($B1218,INDIRECT(nfl_game_result),MATCH(K$1,INDIRECT(nfl_game_result_header),0),FALSE)),"error")</f>
        <v>IND</v>
      </c>
      <c r="L1218" s="23" t="str">
        <f ca="1">IFERROR(IF(ISBLANK(VLOOKUP($B1218,INDIRECT(nfl_game_result),MATCH(L$1,INDIRECT(nfl_game_result_header),0),FALSE)),"",VLOOKUP($B1218,INDIRECT(nfl_game_result),MATCH(L$1,INDIRECT(nfl_game_result_header),0),FALSE)),"error")</f>
        <v/>
      </c>
      <c r="M1218" t="s">
        <v>16</v>
      </c>
      <c r="N1218">
        <v>-3</v>
      </c>
      <c r="O1218" t="s">
        <v>65</v>
      </c>
      <c r="P1218">
        <v>14</v>
      </c>
      <c r="V1218" s="23" t="s">
        <v>416</v>
      </c>
      <c r="W1218">
        <f ca="1">VALUE(LEFT(C1218, 4))</f>
        <v>2014</v>
      </c>
      <c r="X1218">
        <f ca="1">VALUE(MID(C1218,6,FIND("_",C1218,6)-6))</f>
        <v>5</v>
      </c>
      <c r="Y1218" t="str">
        <f ca="1">IF(NOT(OR(ISBLANK(D1218),ISBLANK(E1218),D1218="",E1218="")),D1218-E1218,"")</f>
        <v/>
      </c>
      <c r="Z1218" t="str">
        <f ca="1">IF(OR(NOT(ISNUMBER(D1218)),ISBLANK(D1218),D1218="",ISBLANK(N1218)),"",ABS(D1218-N1218))</f>
        <v/>
      </c>
      <c r="AA1218">
        <f ca="1">IF(OR(ISBLANK(J1218),ISBLANK(O1218),J1218="",O1218=""),"",IF(J1218=O1218,1,0))</f>
        <v>0</v>
      </c>
      <c r="AB1218" t="str">
        <f ca="1">IF(OR(ISBLANK(K1218),ISBLANK(Q1218),K1218="",Q1218=""),"",IF(K1218=Q1218,1,0))</f>
        <v/>
      </c>
      <c r="AC1218" s="23" t="str">
        <f t="shared" ca="1" si="18"/>
        <v/>
      </c>
    </row>
    <row r="1219" spans="1:29" x14ac:dyDescent="0.25">
      <c r="A1219" s="23">
        <v>1218</v>
      </c>
      <c r="B1219">
        <v>601</v>
      </c>
      <c r="C1219" t="str">
        <f ca="1">IFERROR(VLOOKUP($B1219,INDIRECT(nfl_game_result),MATCH(C$1,INDIRECT(nfl_game_result_header),0),FALSE),"error")</f>
        <v>2014_05_TBY@NOR</v>
      </c>
      <c r="D1219" t="str">
        <f ca="1">IFERROR(IF(ISBLANK(VLOOKUP($B1219,INDIRECT(nfl_game_result),MATCH(D$1,INDIRECT(nfl_game_result_header),0),FALSE)),"",VLOOKUP($B1219,INDIRECT(nfl_game_result),MATCH(D$1,INDIRECT(nfl_game_result_header),0),FALSE)),"error")</f>
        <v/>
      </c>
      <c r="E1219">
        <f ca="1">IFERROR(IF(ISBLANK(VLOOKUP($B1219,INDIRECT(nfl_game_result),MATCH(E$1,INDIRECT(nfl_game_result_header),0),FALSE)),"",VLOOKUP($B1219,INDIRECT(nfl_game_result),MATCH(E$1,INDIRECT(nfl_game_result_header),0),FALSE)),"error")</f>
        <v>-10.5</v>
      </c>
      <c r="F1219" s="23" t="str">
        <f ca="1">IFERROR(IF(ISBLANK(VLOOKUP($B1219,INDIRECT(nfl_game_result),MATCH(F$1,INDIRECT(nfl_game_result_header),0),FALSE)),"",VLOOKUP($B1219,INDIRECT(nfl_game_result),MATCH(F$1,INDIRECT(nfl_game_result_header),0),FALSE)),"error")</f>
        <v/>
      </c>
      <c r="G1219" s="23" t="str">
        <f ca="1">IFERROR(IF(ISBLANK(VLOOKUP($B1219,INDIRECT(nfl_game_result),MATCH(G$1,INDIRECT(nfl_game_result_header),0),FALSE)),"",VLOOKUP($B1219,INDIRECT(nfl_game_result),MATCH(G$1,INDIRECT(nfl_game_result_header),0),FALSE)),"error")</f>
        <v/>
      </c>
      <c r="H1219">
        <f ca="1">IFERROR(IF(ISBLANK(VLOOKUP($B1219,INDIRECT(nfl_game_result),MATCH(H$1,INDIRECT(nfl_game_result_header),0),FALSE)),"",VLOOKUP($B1219,INDIRECT(nfl_game_result),MATCH(H$1,INDIRECT(nfl_game_result_header),0),FALSE)),"error")</f>
        <v>37</v>
      </c>
      <c r="I1219">
        <f ca="1">IFERROR(IF(ISBLANK(VLOOKUP($B1219,INDIRECT(nfl_game_result),MATCH(I$1,INDIRECT(nfl_game_result_header),0),FALSE)),"",VLOOKUP($B1219,INDIRECT(nfl_game_result),MATCH(I$1,INDIRECT(nfl_game_result_header),0),FALSE)),"error")</f>
        <v>31</v>
      </c>
      <c r="J1219" t="str">
        <f ca="1">IFERROR(IF(ISBLANK(VLOOKUP($B1219,INDIRECT(nfl_game_result),MATCH(J$1,INDIRECT(nfl_game_result_header),0),FALSE)),"",VLOOKUP($B1219,INDIRECT(nfl_game_result),MATCH(J$1,INDIRECT(nfl_game_result_header),0),FALSE)),"error")</f>
        <v>TBY</v>
      </c>
      <c r="K1219" t="str">
        <f ca="1">IFERROR(IF(ISBLANK(VLOOKUP($B1219,INDIRECT(nfl_game_result),MATCH(K$1,INDIRECT(nfl_game_result_header),0),FALSE)),"",VLOOKUP($B1219,INDIRECT(nfl_game_result),MATCH(K$1,INDIRECT(nfl_game_result_header),0),FALSE)),"error")</f>
        <v>NOR</v>
      </c>
      <c r="L1219" s="23" t="str">
        <f ca="1">IFERROR(IF(ISBLANK(VLOOKUP($B1219,INDIRECT(nfl_game_result),MATCH(L$1,INDIRECT(nfl_game_result_header),0),FALSE)),"",VLOOKUP($B1219,INDIRECT(nfl_game_result),MATCH(L$1,INDIRECT(nfl_game_result_header),0),FALSE)),"error")</f>
        <v/>
      </c>
      <c r="M1219" t="s">
        <v>16</v>
      </c>
      <c r="N1219">
        <v>-9</v>
      </c>
      <c r="O1219" t="s">
        <v>335</v>
      </c>
      <c r="P1219">
        <v>6</v>
      </c>
      <c r="V1219" s="23" t="s">
        <v>416</v>
      </c>
      <c r="W1219">
        <f ca="1">VALUE(LEFT(C1219, 4))</f>
        <v>2014</v>
      </c>
      <c r="X1219">
        <f ca="1">VALUE(MID(C1219,6,FIND("_",C1219,6)-6))</f>
        <v>5</v>
      </c>
      <c r="Y1219" t="str">
        <f ca="1">IF(NOT(OR(ISBLANK(D1219),ISBLANK(E1219),D1219="",E1219="")),D1219-E1219,"")</f>
        <v/>
      </c>
      <c r="Z1219" t="str">
        <f ca="1">IF(OR(NOT(ISNUMBER(D1219)),ISBLANK(D1219),D1219="",ISBLANK(N1219)),"",ABS(D1219-N1219))</f>
        <v/>
      </c>
      <c r="AA1219">
        <f ca="1">IF(OR(ISBLANK(J1219),ISBLANK(O1219),J1219="",O1219=""),"",IF(J1219=O1219,1,0))</f>
        <v>0</v>
      </c>
      <c r="AB1219" t="str">
        <f ca="1">IF(OR(ISBLANK(K1219),ISBLANK(Q1219),K1219="",Q1219=""),"",IF(K1219=Q1219,1,0))</f>
        <v/>
      </c>
      <c r="AC1219" s="23" t="str">
        <f t="shared" ca="1" si="18"/>
        <v/>
      </c>
    </row>
    <row r="1220" spans="1:29" x14ac:dyDescent="0.25">
      <c r="A1220" s="23">
        <v>1219</v>
      </c>
      <c r="B1220">
        <v>602</v>
      </c>
      <c r="C1220" t="str">
        <f ca="1">IFERROR(VLOOKUP($B1220,INDIRECT(nfl_game_result),MATCH(C$1,INDIRECT(nfl_game_result_header),0),FALSE),"error")</f>
        <v>2014_05_ATL@NYG</v>
      </c>
      <c r="D1220" t="str">
        <f ca="1">IFERROR(IF(ISBLANK(VLOOKUP($B1220,INDIRECT(nfl_game_result),MATCH(D$1,INDIRECT(nfl_game_result_header),0),FALSE)),"",VLOOKUP($B1220,INDIRECT(nfl_game_result),MATCH(D$1,INDIRECT(nfl_game_result_header),0),FALSE)),"error")</f>
        <v/>
      </c>
      <c r="E1220">
        <f ca="1">IFERROR(IF(ISBLANK(VLOOKUP($B1220,INDIRECT(nfl_game_result),MATCH(E$1,INDIRECT(nfl_game_result_header),0),FALSE)),"",VLOOKUP($B1220,INDIRECT(nfl_game_result),MATCH(E$1,INDIRECT(nfl_game_result_header),0),FALSE)),"error")</f>
        <v>-4.5</v>
      </c>
      <c r="F1220" s="23" t="str">
        <f ca="1">IFERROR(IF(ISBLANK(VLOOKUP($B1220,INDIRECT(nfl_game_result),MATCH(F$1,INDIRECT(nfl_game_result_header),0),FALSE)),"",VLOOKUP($B1220,INDIRECT(nfl_game_result),MATCH(F$1,INDIRECT(nfl_game_result_header),0),FALSE)),"error")</f>
        <v/>
      </c>
      <c r="G1220" s="23" t="str">
        <f ca="1">IFERROR(IF(ISBLANK(VLOOKUP($B1220,INDIRECT(nfl_game_result),MATCH(G$1,INDIRECT(nfl_game_result_header),0),FALSE)),"",VLOOKUP($B1220,INDIRECT(nfl_game_result),MATCH(G$1,INDIRECT(nfl_game_result_header),0),FALSE)),"error")</f>
        <v/>
      </c>
      <c r="H1220">
        <f ca="1">IFERROR(IF(ISBLANK(VLOOKUP($B1220,INDIRECT(nfl_game_result),MATCH(H$1,INDIRECT(nfl_game_result_header),0),FALSE)),"",VLOOKUP($B1220,INDIRECT(nfl_game_result),MATCH(H$1,INDIRECT(nfl_game_result_header),0),FALSE)),"error")</f>
        <v>30</v>
      </c>
      <c r="I1220">
        <f ca="1">IFERROR(IF(ISBLANK(VLOOKUP($B1220,INDIRECT(nfl_game_result),MATCH(I$1,INDIRECT(nfl_game_result_header),0),FALSE)),"",VLOOKUP($B1220,INDIRECT(nfl_game_result),MATCH(I$1,INDIRECT(nfl_game_result_header),0),FALSE)),"error")</f>
        <v>20</v>
      </c>
      <c r="J1220" t="str">
        <f ca="1">IFERROR(IF(ISBLANK(VLOOKUP($B1220,INDIRECT(nfl_game_result),MATCH(J$1,INDIRECT(nfl_game_result_header),0),FALSE)),"",VLOOKUP($B1220,INDIRECT(nfl_game_result),MATCH(J$1,INDIRECT(nfl_game_result_header),0),FALSE)),"error")</f>
        <v>NYG</v>
      </c>
      <c r="K1220" t="str">
        <f ca="1">IFERROR(IF(ISBLANK(VLOOKUP($B1220,INDIRECT(nfl_game_result),MATCH(K$1,INDIRECT(nfl_game_result_header),0),FALSE)),"",VLOOKUP($B1220,INDIRECT(nfl_game_result),MATCH(K$1,INDIRECT(nfl_game_result_header),0),FALSE)),"error")</f>
        <v>NYG</v>
      </c>
      <c r="L1220" s="23" t="str">
        <f ca="1">IFERROR(IF(ISBLANK(VLOOKUP($B1220,INDIRECT(nfl_game_result),MATCH(L$1,INDIRECT(nfl_game_result_header),0),FALSE)),"",VLOOKUP($B1220,INDIRECT(nfl_game_result),MATCH(L$1,INDIRECT(nfl_game_result_header),0),FALSE)),"error")</f>
        <v/>
      </c>
      <c r="M1220" t="s">
        <v>16</v>
      </c>
      <c r="N1220">
        <v>-3</v>
      </c>
      <c r="O1220" t="s">
        <v>83</v>
      </c>
      <c r="P1220">
        <v>3</v>
      </c>
      <c r="V1220" s="23" t="s">
        <v>416</v>
      </c>
      <c r="W1220">
        <f ca="1">VALUE(LEFT(C1220, 4))</f>
        <v>2014</v>
      </c>
      <c r="X1220">
        <f ca="1">VALUE(MID(C1220,6,FIND("_",C1220,6)-6))</f>
        <v>5</v>
      </c>
      <c r="Y1220" t="str">
        <f ca="1">IF(NOT(OR(ISBLANK(D1220),ISBLANK(E1220),D1220="",E1220="")),D1220-E1220,"")</f>
        <v/>
      </c>
      <c r="Z1220" t="str">
        <f ca="1">IF(OR(NOT(ISNUMBER(D1220)),ISBLANK(D1220),D1220="",ISBLANK(N1220)),"",ABS(D1220-N1220))</f>
        <v/>
      </c>
      <c r="AA1220">
        <f ca="1">IF(OR(ISBLANK(J1220),ISBLANK(O1220),J1220="",O1220=""),"",IF(J1220=O1220,1,0))</f>
        <v>1</v>
      </c>
      <c r="AB1220" t="str">
        <f ca="1">IF(OR(ISBLANK(K1220),ISBLANK(Q1220),K1220="",Q1220=""),"",IF(K1220=Q1220,1,0))</f>
        <v/>
      </c>
      <c r="AC1220" s="23" t="str">
        <f t="shared" ca="1" si="18"/>
        <v/>
      </c>
    </row>
    <row r="1221" spans="1:29" x14ac:dyDescent="0.25">
      <c r="A1221" s="23">
        <v>1220</v>
      </c>
      <c r="B1221">
        <v>603</v>
      </c>
      <c r="C1221" t="str">
        <f ca="1">IFERROR(VLOOKUP($B1221,INDIRECT(nfl_game_result),MATCH(C$1,INDIRECT(nfl_game_result_header),0),FALSE),"error")</f>
        <v>2014_05_STL@PHI</v>
      </c>
      <c r="D1221" t="str">
        <f ca="1">IFERROR(IF(ISBLANK(VLOOKUP($B1221,INDIRECT(nfl_game_result),MATCH(D$1,INDIRECT(nfl_game_result_header),0),FALSE)),"",VLOOKUP($B1221,INDIRECT(nfl_game_result),MATCH(D$1,INDIRECT(nfl_game_result_header),0),FALSE)),"error")</f>
        <v/>
      </c>
      <c r="E1221">
        <f ca="1">IFERROR(IF(ISBLANK(VLOOKUP($B1221,INDIRECT(nfl_game_result),MATCH(E$1,INDIRECT(nfl_game_result_header),0),FALSE)),"",VLOOKUP($B1221,INDIRECT(nfl_game_result),MATCH(E$1,INDIRECT(nfl_game_result_header),0),FALSE)),"error")</f>
        <v>-7</v>
      </c>
      <c r="F1221" s="23" t="str">
        <f ca="1">IFERROR(IF(ISBLANK(VLOOKUP($B1221,INDIRECT(nfl_game_result),MATCH(F$1,INDIRECT(nfl_game_result_header),0),FALSE)),"",VLOOKUP($B1221,INDIRECT(nfl_game_result),MATCH(F$1,INDIRECT(nfl_game_result_header),0),FALSE)),"error")</f>
        <v/>
      </c>
      <c r="G1221" s="23" t="str">
        <f ca="1">IFERROR(IF(ISBLANK(VLOOKUP($B1221,INDIRECT(nfl_game_result),MATCH(G$1,INDIRECT(nfl_game_result_header),0),FALSE)),"",VLOOKUP($B1221,INDIRECT(nfl_game_result),MATCH(G$1,INDIRECT(nfl_game_result_header),0),FALSE)),"error")</f>
        <v/>
      </c>
      <c r="H1221">
        <f ca="1">IFERROR(IF(ISBLANK(VLOOKUP($B1221,INDIRECT(nfl_game_result),MATCH(H$1,INDIRECT(nfl_game_result_header),0),FALSE)),"",VLOOKUP($B1221,INDIRECT(nfl_game_result),MATCH(H$1,INDIRECT(nfl_game_result_header),0),FALSE)),"error")</f>
        <v>34</v>
      </c>
      <c r="I1221">
        <f ca="1">IFERROR(IF(ISBLANK(VLOOKUP($B1221,INDIRECT(nfl_game_result),MATCH(I$1,INDIRECT(nfl_game_result_header),0),FALSE)),"",VLOOKUP($B1221,INDIRECT(nfl_game_result),MATCH(I$1,INDIRECT(nfl_game_result_header),0),FALSE)),"error")</f>
        <v>28</v>
      </c>
      <c r="J1221" t="str">
        <f ca="1">IFERROR(IF(ISBLANK(VLOOKUP($B1221,INDIRECT(nfl_game_result),MATCH(J$1,INDIRECT(nfl_game_result_header),0),FALSE)),"",VLOOKUP($B1221,INDIRECT(nfl_game_result),MATCH(J$1,INDIRECT(nfl_game_result_header),0),FALSE)),"error")</f>
        <v>STL</v>
      </c>
      <c r="K1221" t="str">
        <f ca="1">IFERROR(IF(ISBLANK(VLOOKUP($B1221,INDIRECT(nfl_game_result),MATCH(K$1,INDIRECT(nfl_game_result_header),0),FALSE)),"",VLOOKUP($B1221,INDIRECT(nfl_game_result),MATCH(K$1,INDIRECT(nfl_game_result_header),0),FALSE)),"error")</f>
        <v>PHI</v>
      </c>
      <c r="L1221" s="23" t="str">
        <f ca="1">IFERROR(IF(ISBLANK(VLOOKUP($B1221,INDIRECT(nfl_game_result),MATCH(L$1,INDIRECT(nfl_game_result_header),0),FALSE)),"",VLOOKUP($B1221,INDIRECT(nfl_game_result),MATCH(L$1,INDIRECT(nfl_game_result_header),0),FALSE)),"error")</f>
        <v/>
      </c>
      <c r="M1221" t="s">
        <v>16</v>
      </c>
      <c r="N1221">
        <v>-7.5</v>
      </c>
      <c r="O1221" t="s">
        <v>91</v>
      </c>
      <c r="P1221">
        <v>11</v>
      </c>
      <c r="V1221" s="23" t="s">
        <v>416</v>
      </c>
      <c r="W1221">
        <f ca="1">VALUE(LEFT(C1221, 4))</f>
        <v>2014</v>
      </c>
      <c r="X1221">
        <f ca="1">VALUE(MID(C1221,6,FIND("_",C1221,6)-6))</f>
        <v>5</v>
      </c>
      <c r="Y1221" t="str">
        <f ca="1">IF(NOT(OR(ISBLANK(D1221),ISBLANK(E1221),D1221="",E1221="")),D1221-E1221,"")</f>
        <v/>
      </c>
      <c r="Z1221" t="str">
        <f ca="1">IF(OR(NOT(ISNUMBER(D1221)),ISBLANK(D1221),D1221="",ISBLANK(N1221)),"",ABS(D1221-N1221))</f>
        <v/>
      </c>
      <c r="AA1221">
        <f ca="1">IF(OR(ISBLANK(J1221),ISBLANK(O1221),J1221="",O1221=""),"",IF(J1221=O1221,1,0))</f>
        <v>1</v>
      </c>
      <c r="AB1221" t="str">
        <f ca="1">IF(OR(ISBLANK(K1221),ISBLANK(Q1221),K1221="",Q1221=""),"",IF(K1221=Q1221,1,0))</f>
        <v/>
      </c>
      <c r="AC1221" s="23" t="str">
        <f t="shared" ca="1" si="18"/>
        <v/>
      </c>
    </row>
    <row r="1222" spans="1:29" x14ac:dyDescent="0.25">
      <c r="A1222" s="23">
        <v>1221</v>
      </c>
      <c r="B1222">
        <v>604</v>
      </c>
      <c r="C1222" t="str">
        <f ca="1">IFERROR(VLOOKUP($B1222,INDIRECT(nfl_game_result),MATCH(C$1,INDIRECT(nfl_game_result_header),0),FALSE),"error")</f>
        <v>2014_05_CHI@CAR</v>
      </c>
      <c r="D1222" t="str">
        <f ca="1">IFERROR(IF(ISBLANK(VLOOKUP($B1222,INDIRECT(nfl_game_result),MATCH(D$1,INDIRECT(nfl_game_result_header),0),FALSE)),"",VLOOKUP($B1222,INDIRECT(nfl_game_result),MATCH(D$1,INDIRECT(nfl_game_result_header),0),FALSE)),"error")</f>
        <v/>
      </c>
      <c r="E1222">
        <f ca="1">IFERROR(IF(ISBLANK(VLOOKUP($B1222,INDIRECT(nfl_game_result),MATCH(E$1,INDIRECT(nfl_game_result_header),0),FALSE)),"",VLOOKUP($B1222,INDIRECT(nfl_game_result),MATCH(E$1,INDIRECT(nfl_game_result_header),0),FALSE)),"error")</f>
        <v>-3</v>
      </c>
      <c r="F1222" s="23" t="str">
        <f ca="1">IFERROR(IF(ISBLANK(VLOOKUP($B1222,INDIRECT(nfl_game_result),MATCH(F$1,INDIRECT(nfl_game_result_header),0),FALSE)),"",VLOOKUP($B1222,INDIRECT(nfl_game_result),MATCH(F$1,INDIRECT(nfl_game_result_header),0),FALSE)),"error")</f>
        <v/>
      </c>
      <c r="G1222" s="23" t="str">
        <f ca="1">IFERROR(IF(ISBLANK(VLOOKUP($B1222,INDIRECT(nfl_game_result),MATCH(G$1,INDIRECT(nfl_game_result_header),0),FALSE)),"",VLOOKUP($B1222,INDIRECT(nfl_game_result),MATCH(G$1,INDIRECT(nfl_game_result_header),0),FALSE)),"error")</f>
        <v/>
      </c>
      <c r="H1222">
        <f ca="1">IFERROR(IF(ISBLANK(VLOOKUP($B1222,INDIRECT(nfl_game_result),MATCH(H$1,INDIRECT(nfl_game_result_header),0),FALSE)),"",VLOOKUP($B1222,INDIRECT(nfl_game_result),MATCH(H$1,INDIRECT(nfl_game_result_header),0),FALSE)),"error")</f>
        <v>31</v>
      </c>
      <c r="I1222">
        <f ca="1">IFERROR(IF(ISBLANK(VLOOKUP($B1222,INDIRECT(nfl_game_result),MATCH(I$1,INDIRECT(nfl_game_result_header),0),FALSE)),"",VLOOKUP($B1222,INDIRECT(nfl_game_result),MATCH(I$1,INDIRECT(nfl_game_result_header),0),FALSE)),"error")</f>
        <v>24</v>
      </c>
      <c r="J1222" t="str">
        <f ca="1">IFERROR(IF(ISBLANK(VLOOKUP($B1222,INDIRECT(nfl_game_result),MATCH(J$1,INDIRECT(nfl_game_result_header),0),FALSE)),"",VLOOKUP($B1222,INDIRECT(nfl_game_result),MATCH(J$1,INDIRECT(nfl_game_result_header),0),FALSE)),"error")</f>
        <v>CAR</v>
      </c>
      <c r="K1222" t="str">
        <f ca="1">IFERROR(IF(ISBLANK(VLOOKUP($B1222,INDIRECT(nfl_game_result),MATCH(K$1,INDIRECT(nfl_game_result_header),0),FALSE)),"",VLOOKUP($B1222,INDIRECT(nfl_game_result),MATCH(K$1,INDIRECT(nfl_game_result_header),0),FALSE)),"error")</f>
        <v>CAR</v>
      </c>
      <c r="L1222" s="23" t="str">
        <f ca="1">IFERROR(IF(ISBLANK(VLOOKUP($B1222,INDIRECT(nfl_game_result),MATCH(L$1,INDIRECT(nfl_game_result_header),0),FALSE)),"",VLOOKUP($B1222,INDIRECT(nfl_game_result),MATCH(L$1,INDIRECT(nfl_game_result_header),0),FALSE)),"error")</f>
        <v/>
      </c>
      <c r="M1222" t="s">
        <v>16</v>
      </c>
      <c r="N1222">
        <v>-3</v>
      </c>
      <c r="O1222" t="s">
        <v>67</v>
      </c>
      <c r="P1222">
        <v>12</v>
      </c>
      <c r="V1222" s="23" t="s">
        <v>416</v>
      </c>
      <c r="W1222">
        <f ca="1">VALUE(LEFT(C1222, 4))</f>
        <v>2014</v>
      </c>
      <c r="X1222">
        <f ca="1">VALUE(MID(C1222,6,FIND("_",C1222,6)-6))</f>
        <v>5</v>
      </c>
      <c r="Y1222" t="str">
        <f ca="1">IF(NOT(OR(ISBLANK(D1222),ISBLANK(E1222),D1222="",E1222="")),D1222-E1222,"")</f>
        <v/>
      </c>
      <c r="Z1222" t="str">
        <f ca="1">IF(OR(NOT(ISNUMBER(D1222)),ISBLANK(D1222),D1222="",ISBLANK(N1222)),"",ABS(D1222-N1222))</f>
        <v/>
      </c>
      <c r="AA1222">
        <f ca="1">IF(OR(ISBLANK(J1222),ISBLANK(O1222),J1222="",O1222=""),"",IF(J1222=O1222,1,0))</f>
        <v>1</v>
      </c>
      <c r="AB1222" t="str">
        <f ca="1">IF(OR(ISBLANK(K1222),ISBLANK(Q1222),K1222="",Q1222=""),"",IF(K1222=Q1222,1,0))</f>
        <v/>
      </c>
      <c r="AC1222" s="23" t="str">
        <f t="shared" ca="1" si="18"/>
        <v/>
      </c>
    </row>
    <row r="1223" spans="1:29" x14ac:dyDescent="0.25">
      <c r="A1223" s="23">
        <v>1222</v>
      </c>
      <c r="B1223">
        <v>605</v>
      </c>
      <c r="C1223" t="str">
        <f ca="1">IFERROR(VLOOKUP($B1223,INDIRECT(nfl_game_result),MATCH(C$1,INDIRECT(nfl_game_result_header),0),FALSE),"error")</f>
        <v>2014_05_PIT@JAX</v>
      </c>
      <c r="D1223" t="str">
        <f ca="1">IFERROR(IF(ISBLANK(VLOOKUP($B1223,INDIRECT(nfl_game_result),MATCH(D$1,INDIRECT(nfl_game_result_header),0),FALSE)),"",VLOOKUP($B1223,INDIRECT(nfl_game_result),MATCH(D$1,INDIRECT(nfl_game_result_header),0),FALSE)),"error")</f>
        <v/>
      </c>
      <c r="E1223">
        <f ca="1">IFERROR(IF(ISBLANK(VLOOKUP($B1223,INDIRECT(nfl_game_result),MATCH(E$1,INDIRECT(nfl_game_result_header),0),FALSE)),"",VLOOKUP($B1223,INDIRECT(nfl_game_result),MATCH(E$1,INDIRECT(nfl_game_result_header),0),FALSE)),"error")</f>
        <v>6.5</v>
      </c>
      <c r="F1223" s="23" t="str">
        <f ca="1">IFERROR(IF(ISBLANK(VLOOKUP($B1223,INDIRECT(nfl_game_result),MATCH(F$1,INDIRECT(nfl_game_result_header),0),FALSE)),"",VLOOKUP($B1223,INDIRECT(nfl_game_result),MATCH(F$1,INDIRECT(nfl_game_result_header),0),FALSE)),"error")</f>
        <v/>
      </c>
      <c r="G1223" s="23" t="str">
        <f ca="1">IFERROR(IF(ISBLANK(VLOOKUP($B1223,INDIRECT(nfl_game_result),MATCH(G$1,INDIRECT(nfl_game_result_header),0),FALSE)),"",VLOOKUP($B1223,INDIRECT(nfl_game_result),MATCH(G$1,INDIRECT(nfl_game_result_header),0),FALSE)),"error")</f>
        <v/>
      </c>
      <c r="H1223">
        <f ca="1">IFERROR(IF(ISBLANK(VLOOKUP($B1223,INDIRECT(nfl_game_result),MATCH(H$1,INDIRECT(nfl_game_result_header),0),FALSE)),"",VLOOKUP($B1223,INDIRECT(nfl_game_result),MATCH(H$1,INDIRECT(nfl_game_result_header),0),FALSE)),"error")</f>
        <v>9</v>
      </c>
      <c r="I1223">
        <f ca="1">IFERROR(IF(ISBLANK(VLOOKUP($B1223,INDIRECT(nfl_game_result),MATCH(I$1,INDIRECT(nfl_game_result_header),0),FALSE)),"",VLOOKUP($B1223,INDIRECT(nfl_game_result),MATCH(I$1,INDIRECT(nfl_game_result_header),0),FALSE)),"error")</f>
        <v>17</v>
      </c>
      <c r="J1223" t="str">
        <f ca="1">IFERROR(IF(ISBLANK(VLOOKUP($B1223,INDIRECT(nfl_game_result),MATCH(J$1,INDIRECT(nfl_game_result_header),0),FALSE)),"",VLOOKUP($B1223,INDIRECT(nfl_game_result),MATCH(J$1,INDIRECT(nfl_game_result_header),0),FALSE)),"error")</f>
        <v>PIT</v>
      </c>
      <c r="K1223" t="str">
        <f ca="1">IFERROR(IF(ISBLANK(VLOOKUP($B1223,INDIRECT(nfl_game_result),MATCH(K$1,INDIRECT(nfl_game_result_header),0),FALSE)),"",VLOOKUP($B1223,INDIRECT(nfl_game_result),MATCH(K$1,INDIRECT(nfl_game_result_header),0),FALSE)),"error")</f>
        <v>PIT</v>
      </c>
      <c r="L1223" s="23" t="str">
        <f ca="1">IFERROR(IF(ISBLANK(VLOOKUP($B1223,INDIRECT(nfl_game_result),MATCH(L$1,INDIRECT(nfl_game_result_header),0),FALSE)),"",VLOOKUP($B1223,INDIRECT(nfl_game_result),MATCH(L$1,INDIRECT(nfl_game_result_header),0),FALSE)),"error")</f>
        <v/>
      </c>
      <c r="M1223" t="s">
        <v>16</v>
      </c>
      <c r="N1223">
        <v>6</v>
      </c>
      <c r="O1223" t="s">
        <v>87</v>
      </c>
      <c r="P1223">
        <v>9</v>
      </c>
      <c r="V1223" s="23" t="s">
        <v>416</v>
      </c>
      <c r="W1223">
        <f ca="1">VALUE(LEFT(C1223, 4))</f>
        <v>2014</v>
      </c>
      <c r="X1223">
        <f ca="1">VALUE(MID(C1223,6,FIND("_",C1223,6)-6))</f>
        <v>5</v>
      </c>
      <c r="Y1223" t="str">
        <f ca="1">IF(NOT(OR(ISBLANK(D1223),ISBLANK(E1223),D1223="",E1223="")),D1223-E1223,"")</f>
        <v/>
      </c>
      <c r="Z1223" t="str">
        <f ca="1">IF(OR(NOT(ISNUMBER(D1223)),ISBLANK(D1223),D1223="",ISBLANK(N1223)),"",ABS(D1223-N1223))</f>
        <v/>
      </c>
      <c r="AA1223">
        <f ca="1">IF(OR(ISBLANK(J1223),ISBLANK(O1223),J1223="",O1223=""),"",IF(J1223=O1223,1,0))</f>
        <v>1</v>
      </c>
      <c r="AB1223" t="str">
        <f ca="1">IF(OR(ISBLANK(K1223),ISBLANK(Q1223),K1223="",Q1223=""),"",IF(K1223=Q1223,1,0))</f>
        <v/>
      </c>
      <c r="AC1223" s="23" t="str">
        <f t="shared" ca="1" si="18"/>
        <v/>
      </c>
    </row>
    <row r="1224" spans="1:29" x14ac:dyDescent="0.25">
      <c r="A1224" s="23">
        <v>1223</v>
      </c>
      <c r="B1224">
        <v>606</v>
      </c>
      <c r="C1224" t="str">
        <f ca="1">IFERROR(VLOOKUP($B1224,INDIRECT(nfl_game_result),MATCH(C$1,INDIRECT(nfl_game_result_header),0),FALSE),"error")</f>
        <v>2014_05_ARI@DEN</v>
      </c>
      <c r="D1224" t="str">
        <f ca="1">IFERROR(IF(ISBLANK(VLOOKUP($B1224,INDIRECT(nfl_game_result),MATCH(D$1,INDIRECT(nfl_game_result_header),0),FALSE)),"",VLOOKUP($B1224,INDIRECT(nfl_game_result),MATCH(D$1,INDIRECT(nfl_game_result_header),0),FALSE)),"error")</f>
        <v/>
      </c>
      <c r="E1224">
        <f ca="1">IFERROR(IF(ISBLANK(VLOOKUP($B1224,INDIRECT(nfl_game_result),MATCH(E$1,INDIRECT(nfl_game_result_header),0),FALSE)),"",VLOOKUP($B1224,INDIRECT(nfl_game_result),MATCH(E$1,INDIRECT(nfl_game_result_header),0),FALSE)),"error")</f>
        <v>-7</v>
      </c>
      <c r="F1224" s="23" t="str">
        <f ca="1">IFERROR(IF(ISBLANK(VLOOKUP($B1224,INDIRECT(nfl_game_result),MATCH(F$1,INDIRECT(nfl_game_result_header),0),FALSE)),"",VLOOKUP($B1224,INDIRECT(nfl_game_result),MATCH(F$1,INDIRECT(nfl_game_result_header),0),FALSE)),"error")</f>
        <v/>
      </c>
      <c r="G1224" s="23" t="str">
        <f ca="1">IFERROR(IF(ISBLANK(VLOOKUP($B1224,INDIRECT(nfl_game_result),MATCH(G$1,INDIRECT(nfl_game_result_header),0),FALSE)),"",VLOOKUP($B1224,INDIRECT(nfl_game_result),MATCH(G$1,INDIRECT(nfl_game_result_header),0),FALSE)),"error")</f>
        <v/>
      </c>
      <c r="H1224">
        <f ca="1">IFERROR(IF(ISBLANK(VLOOKUP($B1224,INDIRECT(nfl_game_result),MATCH(H$1,INDIRECT(nfl_game_result_header),0),FALSE)),"",VLOOKUP($B1224,INDIRECT(nfl_game_result),MATCH(H$1,INDIRECT(nfl_game_result_header),0),FALSE)),"error")</f>
        <v>41</v>
      </c>
      <c r="I1224">
        <f ca="1">IFERROR(IF(ISBLANK(VLOOKUP($B1224,INDIRECT(nfl_game_result),MATCH(I$1,INDIRECT(nfl_game_result_header),0),FALSE)),"",VLOOKUP($B1224,INDIRECT(nfl_game_result),MATCH(I$1,INDIRECT(nfl_game_result_header),0),FALSE)),"error")</f>
        <v>20</v>
      </c>
      <c r="J1224" t="str">
        <f ca="1">IFERROR(IF(ISBLANK(VLOOKUP($B1224,INDIRECT(nfl_game_result),MATCH(J$1,INDIRECT(nfl_game_result_header),0),FALSE)),"",VLOOKUP($B1224,INDIRECT(nfl_game_result),MATCH(J$1,INDIRECT(nfl_game_result_header),0),FALSE)),"error")</f>
        <v>DEN</v>
      </c>
      <c r="K1224" t="str">
        <f ca="1">IFERROR(IF(ISBLANK(VLOOKUP($B1224,INDIRECT(nfl_game_result),MATCH(K$1,INDIRECT(nfl_game_result_header),0),FALSE)),"",VLOOKUP($B1224,INDIRECT(nfl_game_result),MATCH(K$1,INDIRECT(nfl_game_result_header),0),FALSE)),"error")</f>
        <v>DEN</v>
      </c>
      <c r="L1224" s="23" t="str">
        <f ca="1">IFERROR(IF(ISBLANK(VLOOKUP($B1224,INDIRECT(nfl_game_result),MATCH(L$1,INDIRECT(nfl_game_result_header),0),FALSE)),"",VLOOKUP($B1224,INDIRECT(nfl_game_result),MATCH(L$1,INDIRECT(nfl_game_result_header),0),FALSE)),"error")</f>
        <v/>
      </c>
      <c r="M1224" t="s">
        <v>16</v>
      </c>
      <c r="N1224">
        <v>-6</v>
      </c>
      <c r="O1224" t="s">
        <v>64</v>
      </c>
      <c r="P1224">
        <v>15</v>
      </c>
      <c r="V1224" s="23" t="s">
        <v>416</v>
      </c>
      <c r="W1224">
        <f ca="1">VALUE(LEFT(C1224, 4))</f>
        <v>2014</v>
      </c>
      <c r="X1224">
        <f ca="1">VALUE(MID(C1224,6,FIND("_",C1224,6)-6))</f>
        <v>5</v>
      </c>
      <c r="Y1224" t="str">
        <f ca="1">IF(NOT(OR(ISBLANK(D1224),ISBLANK(E1224),D1224="",E1224="")),D1224-E1224,"")</f>
        <v/>
      </c>
      <c r="Z1224" t="str">
        <f ca="1">IF(OR(NOT(ISNUMBER(D1224)),ISBLANK(D1224),D1224="",ISBLANK(N1224)),"",ABS(D1224-N1224))</f>
        <v/>
      </c>
      <c r="AA1224">
        <f ca="1">IF(OR(ISBLANK(J1224),ISBLANK(O1224),J1224="",O1224=""),"",IF(J1224=O1224,1,0))</f>
        <v>0</v>
      </c>
      <c r="AB1224" t="str">
        <f ca="1">IF(OR(ISBLANK(K1224),ISBLANK(Q1224),K1224="",Q1224=""),"",IF(K1224=Q1224,1,0))</f>
        <v/>
      </c>
      <c r="AC1224" s="23" t="str">
        <f t="shared" ca="1" si="18"/>
        <v/>
      </c>
    </row>
    <row r="1225" spans="1:29" x14ac:dyDescent="0.25">
      <c r="A1225" s="23">
        <v>1224</v>
      </c>
      <c r="B1225">
        <v>607</v>
      </c>
      <c r="C1225" t="str">
        <f ca="1">IFERROR(VLOOKUP($B1225,INDIRECT(nfl_game_result),MATCH(C$1,INDIRECT(nfl_game_result_header),0),FALSE),"error")</f>
        <v>2014_05_NYJ@SD</v>
      </c>
      <c r="D1225" t="str">
        <f ca="1">IFERROR(IF(ISBLANK(VLOOKUP($B1225,INDIRECT(nfl_game_result),MATCH(D$1,INDIRECT(nfl_game_result_header),0),FALSE)),"",VLOOKUP($B1225,INDIRECT(nfl_game_result),MATCH(D$1,INDIRECT(nfl_game_result_header),0),FALSE)),"error")</f>
        <v/>
      </c>
      <c r="E1225">
        <f ca="1">IFERROR(IF(ISBLANK(VLOOKUP($B1225,INDIRECT(nfl_game_result),MATCH(E$1,INDIRECT(nfl_game_result_header),0),FALSE)),"",VLOOKUP($B1225,INDIRECT(nfl_game_result),MATCH(E$1,INDIRECT(nfl_game_result_header),0),FALSE)),"error")</f>
        <v>-7</v>
      </c>
      <c r="F1225" s="23" t="str">
        <f ca="1">IFERROR(IF(ISBLANK(VLOOKUP($B1225,INDIRECT(nfl_game_result),MATCH(F$1,INDIRECT(nfl_game_result_header),0),FALSE)),"",VLOOKUP($B1225,INDIRECT(nfl_game_result),MATCH(F$1,INDIRECT(nfl_game_result_header),0),FALSE)),"error")</f>
        <v/>
      </c>
      <c r="G1225" s="23" t="str">
        <f ca="1">IFERROR(IF(ISBLANK(VLOOKUP($B1225,INDIRECT(nfl_game_result),MATCH(G$1,INDIRECT(nfl_game_result_header),0),FALSE)),"",VLOOKUP($B1225,INDIRECT(nfl_game_result),MATCH(G$1,INDIRECT(nfl_game_result_header),0),FALSE)),"error")</f>
        <v/>
      </c>
      <c r="H1225">
        <f ca="1">IFERROR(IF(ISBLANK(VLOOKUP($B1225,INDIRECT(nfl_game_result),MATCH(H$1,INDIRECT(nfl_game_result_header),0),FALSE)),"",VLOOKUP($B1225,INDIRECT(nfl_game_result),MATCH(H$1,INDIRECT(nfl_game_result_header),0),FALSE)),"error")</f>
        <v>31</v>
      </c>
      <c r="I1225">
        <f ca="1">IFERROR(IF(ISBLANK(VLOOKUP($B1225,INDIRECT(nfl_game_result),MATCH(I$1,INDIRECT(nfl_game_result_header),0),FALSE)),"",VLOOKUP($B1225,INDIRECT(nfl_game_result),MATCH(I$1,INDIRECT(nfl_game_result_header),0),FALSE)),"error")</f>
        <v>0</v>
      </c>
      <c r="J1225" t="str">
        <f ca="1">IFERROR(IF(ISBLANK(VLOOKUP($B1225,INDIRECT(nfl_game_result),MATCH(J$1,INDIRECT(nfl_game_result_header),0),FALSE)),"",VLOOKUP($B1225,INDIRECT(nfl_game_result),MATCH(J$1,INDIRECT(nfl_game_result_header),0),FALSE)),"error")</f>
        <v>SD</v>
      </c>
      <c r="K1225" t="str">
        <f ca="1">IFERROR(IF(ISBLANK(VLOOKUP($B1225,INDIRECT(nfl_game_result),MATCH(K$1,INDIRECT(nfl_game_result_header),0),FALSE)),"",VLOOKUP($B1225,INDIRECT(nfl_game_result),MATCH(K$1,INDIRECT(nfl_game_result_header),0),FALSE)),"error")</f>
        <v>SD</v>
      </c>
      <c r="L1225" s="23" t="str">
        <f ca="1">IFERROR(IF(ISBLANK(VLOOKUP($B1225,INDIRECT(nfl_game_result),MATCH(L$1,INDIRECT(nfl_game_result_header),0),FALSE)),"",VLOOKUP($B1225,INDIRECT(nfl_game_result),MATCH(L$1,INDIRECT(nfl_game_result_header),0),FALSE)),"error")</f>
        <v/>
      </c>
      <c r="M1225" t="s">
        <v>16</v>
      </c>
      <c r="N1225">
        <v>-8</v>
      </c>
      <c r="O1225" t="s">
        <v>88</v>
      </c>
      <c r="P1225">
        <v>7</v>
      </c>
      <c r="V1225" s="23" t="s">
        <v>416</v>
      </c>
      <c r="W1225">
        <f ca="1">VALUE(LEFT(C1225, 4))</f>
        <v>2014</v>
      </c>
      <c r="X1225">
        <f ca="1">VALUE(MID(C1225,6,FIND("_",C1225,6)-6))</f>
        <v>5</v>
      </c>
      <c r="Y1225" t="str">
        <f ca="1">IF(NOT(OR(ISBLANK(D1225),ISBLANK(E1225),D1225="",E1225="")),D1225-E1225,"")</f>
        <v/>
      </c>
      <c r="Z1225" t="str">
        <f ca="1">IF(OR(NOT(ISNUMBER(D1225)),ISBLANK(D1225),D1225="",ISBLANK(N1225)),"",ABS(D1225-N1225))</f>
        <v/>
      </c>
      <c r="AA1225">
        <f ca="1">IF(OR(ISBLANK(J1225),ISBLANK(O1225),J1225="",O1225=""),"",IF(J1225=O1225,1,0))</f>
        <v>1</v>
      </c>
      <c r="AB1225" t="str">
        <f ca="1">IF(OR(ISBLANK(K1225),ISBLANK(Q1225),K1225="",Q1225=""),"",IF(K1225=Q1225,1,0))</f>
        <v/>
      </c>
      <c r="AC1225" s="23" t="str">
        <f t="shared" ca="1" si="18"/>
        <v/>
      </c>
    </row>
    <row r="1226" spans="1:29" x14ac:dyDescent="0.25">
      <c r="A1226" s="23">
        <v>1225</v>
      </c>
      <c r="B1226">
        <v>608</v>
      </c>
      <c r="C1226" t="str">
        <f ca="1">IFERROR(VLOOKUP($B1226,INDIRECT(nfl_game_result),MATCH(C$1,INDIRECT(nfl_game_result_header),0),FALSE),"error")</f>
        <v>2014_05_KCY@SFO</v>
      </c>
      <c r="D1226" t="str">
        <f ca="1">IFERROR(IF(ISBLANK(VLOOKUP($B1226,INDIRECT(nfl_game_result),MATCH(D$1,INDIRECT(nfl_game_result_header),0),FALSE)),"",VLOOKUP($B1226,INDIRECT(nfl_game_result),MATCH(D$1,INDIRECT(nfl_game_result_header),0),FALSE)),"error")</f>
        <v/>
      </c>
      <c r="E1226">
        <f ca="1">IFERROR(IF(ISBLANK(VLOOKUP($B1226,INDIRECT(nfl_game_result),MATCH(E$1,INDIRECT(nfl_game_result_header),0),FALSE)),"",VLOOKUP($B1226,INDIRECT(nfl_game_result),MATCH(E$1,INDIRECT(nfl_game_result_header),0),FALSE)),"error")</f>
        <v>-7.5</v>
      </c>
      <c r="F1226" s="23" t="str">
        <f ca="1">IFERROR(IF(ISBLANK(VLOOKUP($B1226,INDIRECT(nfl_game_result),MATCH(F$1,INDIRECT(nfl_game_result_header),0),FALSE)),"",VLOOKUP($B1226,INDIRECT(nfl_game_result),MATCH(F$1,INDIRECT(nfl_game_result_header),0),FALSE)),"error")</f>
        <v/>
      </c>
      <c r="G1226" s="23" t="str">
        <f ca="1">IFERROR(IF(ISBLANK(VLOOKUP($B1226,INDIRECT(nfl_game_result),MATCH(G$1,INDIRECT(nfl_game_result_header),0),FALSE)),"",VLOOKUP($B1226,INDIRECT(nfl_game_result),MATCH(G$1,INDIRECT(nfl_game_result_header),0),FALSE)),"error")</f>
        <v/>
      </c>
      <c r="H1226">
        <f ca="1">IFERROR(IF(ISBLANK(VLOOKUP($B1226,INDIRECT(nfl_game_result),MATCH(H$1,INDIRECT(nfl_game_result_header),0),FALSE)),"",VLOOKUP($B1226,INDIRECT(nfl_game_result),MATCH(H$1,INDIRECT(nfl_game_result_header),0),FALSE)),"error")</f>
        <v>22</v>
      </c>
      <c r="I1226">
        <f ca="1">IFERROR(IF(ISBLANK(VLOOKUP($B1226,INDIRECT(nfl_game_result),MATCH(I$1,INDIRECT(nfl_game_result_header),0),FALSE)),"",VLOOKUP($B1226,INDIRECT(nfl_game_result),MATCH(I$1,INDIRECT(nfl_game_result_header),0),FALSE)),"error")</f>
        <v>17</v>
      </c>
      <c r="J1226" t="str">
        <f ca="1">IFERROR(IF(ISBLANK(VLOOKUP($B1226,INDIRECT(nfl_game_result),MATCH(J$1,INDIRECT(nfl_game_result_header),0),FALSE)),"",VLOOKUP($B1226,INDIRECT(nfl_game_result),MATCH(J$1,INDIRECT(nfl_game_result_header),0),FALSE)),"error")</f>
        <v>KCY</v>
      </c>
      <c r="K1226" t="str">
        <f ca="1">IFERROR(IF(ISBLANK(VLOOKUP($B1226,INDIRECT(nfl_game_result),MATCH(K$1,INDIRECT(nfl_game_result_header),0),FALSE)),"",VLOOKUP($B1226,INDIRECT(nfl_game_result),MATCH(K$1,INDIRECT(nfl_game_result_header),0),FALSE)),"error")</f>
        <v>SFO</v>
      </c>
      <c r="L1226" s="23" t="str">
        <f ca="1">IFERROR(IF(ISBLANK(VLOOKUP($B1226,INDIRECT(nfl_game_result),MATCH(L$1,INDIRECT(nfl_game_result_header),0),FALSE)),"",VLOOKUP($B1226,INDIRECT(nfl_game_result),MATCH(L$1,INDIRECT(nfl_game_result_header),0),FALSE)),"error")</f>
        <v/>
      </c>
      <c r="M1226" t="s">
        <v>16</v>
      </c>
      <c r="N1226">
        <v>-7.5</v>
      </c>
      <c r="O1226" t="s">
        <v>331</v>
      </c>
      <c r="P1226">
        <v>5</v>
      </c>
      <c r="V1226" s="23" t="s">
        <v>416</v>
      </c>
      <c r="W1226">
        <f ca="1">VALUE(LEFT(C1226, 4))</f>
        <v>2014</v>
      </c>
      <c r="X1226">
        <f ca="1">VALUE(MID(C1226,6,FIND("_",C1226,6)-6))</f>
        <v>5</v>
      </c>
      <c r="Y1226" t="str">
        <f ca="1">IF(NOT(OR(ISBLANK(D1226),ISBLANK(E1226),D1226="",E1226="")),D1226-E1226,"")</f>
        <v/>
      </c>
      <c r="Z1226" t="str">
        <f ca="1">IF(OR(NOT(ISNUMBER(D1226)),ISBLANK(D1226),D1226="",ISBLANK(N1226)),"",ABS(D1226-N1226))</f>
        <v/>
      </c>
      <c r="AA1226">
        <f ca="1">IF(OR(ISBLANK(J1226),ISBLANK(O1226),J1226="",O1226=""),"",IF(J1226=O1226,1,0))</f>
        <v>1</v>
      </c>
      <c r="AB1226" t="str">
        <f ca="1">IF(OR(ISBLANK(K1226),ISBLANK(Q1226),K1226="",Q1226=""),"",IF(K1226=Q1226,1,0))</f>
        <v/>
      </c>
      <c r="AC1226" s="23" t="str">
        <f t="shared" ca="1" si="18"/>
        <v/>
      </c>
    </row>
    <row r="1227" spans="1:29" x14ac:dyDescent="0.25">
      <c r="A1227" s="23">
        <v>1226</v>
      </c>
      <c r="B1227">
        <v>609</v>
      </c>
      <c r="C1227" t="str">
        <f ca="1">IFERROR(VLOOKUP($B1227,INDIRECT(nfl_game_result),MATCH(C$1,INDIRECT(nfl_game_result_header),0),FALSE),"error")</f>
        <v>2014_05_CIN@NWE</v>
      </c>
      <c r="D1227" t="str">
        <f ca="1">IFERROR(IF(ISBLANK(VLOOKUP($B1227,INDIRECT(nfl_game_result),MATCH(D$1,INDIRECT(nfl_game_result_header),0),FALSE)),"",VLOOKUP($B1227,INDIRECT(nfl_game_result),MATCH(D$1,INDIRECT(nfl_game_result_header),0),FALSE)),"error")</f>
        <v/>
      </c>
      <c r="E1227">
        <f ca="1">IFERROR(IF(ISBLANK(VLOOKUP($B1227,INDIRECT(nfl_game_result),MATCH(E$1,INDIRECT(nfl_game_result_header),0),FALSE)),"",VLOOKUP($B1227,INDIRECT(nfl_game_result),MATCH(E$1,INDIRECT(nfl_game_result_header),0),FALSE)),"error")</f>
        <v>1</v>
      </c>
      <c r="F1227" s="23" t="str">
        <f ca="1">IFERROR(IF(ISBLANK(VLOOKUP($B1227,INDIRECT(nfl_game_result),MATCH(F$1,INDIRECT(nfl_game_result_header),0),FALSE)),"",VLOOKUP($B1227,INDIRECT(nfl_game_result),MATCH(F$1,INDIRECT(nfl_game_result_header),0),FALSE)),"error")</f>
        <v/>
      </c>
      <c r="G1227" s="23" t="str">
        <f ca="1">IFERROR(IF(ISBLANK(VLOOKUP($B1227,INDIRECT(nfl_game_result),MATCH(G$1,INDIRECT(nfl_game_result_header),0),FALSE)),"",VLOOKUP($B1227,INDIRECT(nfl_game_result),MATCH(G$1,INDIRECT(nfl_game_result_header),0),FALSE)),"error")</f>
        <v/>
      </c>
      <c r="H1227">
        <f ca="1">IFERROR(IF(ISBLANK(VLOOKUP($B1227,INDIRECT(nfl_game_result),MATCH(H$1,INDIRECT(nfl_game_result_header),0),FALSE)),"",VLOOKUP($B1227,INDIRECT(nfl_game_result),MATCH(H$1,INDIRECT(nfl_game_result_header),0),FALSE)),"error")</f>
        <v>43</v>
      </c>
      <c r="I1227">
        <f ca="1">IFERROR(IF(ISBLANK(VLOOKUP($B1227,INDIRECT(nfl_game_result),MATCH(I$1,INDIRECT(nfl_game_result_header),0),FALSE)),"",VLOOKUP($B1227,INDIRECT(nfl_game_result),MATCH(I$1,INDIRECT(nfl_game_result_header),0),FALSE)),"error")</f>
        <v>17</v>
      </c>
      <c r="J1227" t="str">
        <f ca="1">IFERROR(IF(ISBLANK(VLOOKUP($B1227,INDIRECT(nfl_game_result),MATCH(J$1,INDIRECT(nfl_game_result_header),0),FALSE)),"",VLOOKUP($B1227,INDIRECT(nfl_game_result),MATCH(J$1,INDIRECT(nfl_game_result_header),0),FALSE)),"error")</f>
        <v>NWE</v>
      </c>
      <c r="K1227" t="str">
        <f ca="1">IFERROR(IF(ISBLANK(VLOOKUP($B1227,INDIRECT(nfl_game_result),MATCH(K$1,INDIRECT(nfl_game_result_header),0),FALSE)),"",VLOOKUP($B1227,INDIRECT(nfl_game_result),MATCH(K$1,INDIRECT(nfl_game_result_header),0),FALSE)),"error")</f>
        <v>NWE</v>
      </c>
      <c r="L1227" s="23" t="str">
        <f ca="1">IFERROR(IF(ISBLANK(VLOOKUP($B1227,INDIRECT(nfl_game_result),MATCH(L$1,INDIRECT(nfl_game_result_header),0),FALSE)),"",VLOOKUP($B1227,INDIRECT(nfl_game_result),MATCH(L$1,INDIRECT(nfl_game_result_header),0),FALSE)),"error")</f>
        <v/>
      </c>
      <c r="M1227" t="s">
        <v>16</v>
      </c>
      <c r="N1227">
        <v>1</v>
      </c>
      <c r="O1227" t="s">
        <v>69</v>
      </c>
      <c r="P1227">
        <v>1</v>
      </c>
      <c r="V1227" s="23" t="s">
        <v>416</v>
      </c>
      <c r="W1227">
        <f ca="1">VALUE(LEFT(C1227, 4))</f>
        <v>2014</v>
      </c>
      <c r="X1227">
        <f ca="1">VALUE(MID(C1227,6,FIND("_",C1227,6)-6))</f>
        <v>5</v>
      </c>
      <c r="Y1227" t="str">
        <f ca="1">IF(NOT(OR(ISBLANK(D1227),ISBLANK(E1227),D1227="",E1227="")),D1227-E1227,"")</f>
        <v/>
      </c>
      <c r="Z1227" t="str">
        <f ca="1">IF(OR(NOT(ISNUMBER(D1227)),ISBLANK(D1227),D1227="",ISBLANK(N1227)),"",ABS(D1227-N1227))</f>
        <v/>
      </c>
      <c r="AA1227">
        <f ca="1">IF(OR(ISBLANK(J1227),ISBLANK(O1227),J1227="",O1227=""),"",IF(J1227=O1227,1,0))</f>
        <v>0</v>
      </c>
      <c r="AB1227" t="str">
        <f ca="1">IF(OR(ISBLANK(K1227),ISBLANK(Q1227),K1227="",Q1227=""),"",IF(K1227=Q1227,1,0))</f>
        <v/>
      </c>
      <c r="AC1227" s="23" t="str">
        <f t="shared" ca="1" si="18"/>
        <v/>
      </c>
    </row>
    <row r="1228" spans="1:29" x14ac:dyDescent="0.25">
      <c r="A1228" s="23">
        <v>1227</v>
      </c>
      <c r="B1228">
        <v>610</v>
      </c>
      <c r="C1228" t="str">
        <f ca="1">IFERROR(VLOOKUP($B1228,INDIRECT(nfl_game_result),MATCH(C$1,INDIRECT(nfl_game_result_header),0),FALSE),"error")</f>
        <v>2014_05_SEA@WAS</v>
      </c>
      <c r="D1228" t="str">
        <f ca="1">IFERROR(IF(ISBLANK(VLOOKUP($B1228,INDIRECT(nfl_game_result),MATCH(D$1,INDIRECT(nfl_game_result_header),0),FALSE)),"",VLOOKUP($B1228,INDIRECT(nfl_game_result),MATCH(D$1,INDIRECT(nfl_game_result_header),0),FALSE)),"error")</f>
        <v/>
      </c>
      <c r="E1228">
        <f ca="1">IFERROR(IF(ISBLANK(VLOOKUP($B1228,INDIRECT(nfl_game_result),MATCH(E$1,INDIRECT(nfl_game_result_header),0),FALSE)),"",VLOOKUP($B1228,INDIRECT(nfl_game_result),MATCH(E$1,INDIRECT(nfl_game_result_header),0),FALSE)),"error")</f>
        <v>7.5</v>
      </c>
      <c r="F1228" s="23" t="str">
        <f ca="1">IFERROR(IF(ISBLANK(VLOOKUP($B1228,INDIRECT(nfl_game_result),MATCH(F$1,INDIRECT(nfl_game_result_header),0),FALSE)),"",VLOOKUP($B1228,INDIRECT(nfl_game_result),MATCH(F$1,INDIRECT(nfl_game_result_header),0),FALSE)),"error")</f>
        <v/>
      </c>
      <c r="G1228" s="23" t="str">
        <f ca="1">IFERROR(IF(ISBLANK(VLOOKUP($B1228,INDIRECT(nfl_game_result),MATCH(G$1,INDIRECT(nfl_game_result_header),0),FALSE)),"",VLOOKUP($B1228,INDIRECT(nfl_game_result),MATCH(G$1,INDIRECT(nfl_game_result_header),0),FALSE)),"error")</f>
        <v/>
      </c>
      <c r="H1228">
        <f ca="1">IFERROR(IF(ISBLANK(VLOOKUP($B1228,INDIRECT(nfl_game_result),MATCH(H$1,INDIRECT(nfl_game_result_header),0),FALSE)),"",VLOOKUP($B1228,INDIRECT(nfl_game_result),MATCH(H$1,INDIRECT(nfl_game_result_header),0),FALSE)),"error")</f>
        <v>17</v>
      </c>
      <c r="I1228">
        <f ca="1">IFERROR(IF(ISBLANK(VLOOKUP($B1228,INDIRECT(nfl_game_result),MATCH(I$1,INDIRECT(nfl_game_result_header),0),FALSE)),"",VLOOKUP($B1228,INDIRECT(nfl_game_result),MATCH(I$1,INDIRECT(nfl_game_result_header),0),FALSE)),"error")</f>
        <v>27</v>
      </c>
      <c r="J1228" t="str">
        <f ca="1">IFERROR(IF(ISBLANK(VLOOKUP($B1228,INDIRECT(nfl_game_result),MATCH(J$1,INDIRECT(nfl_game_result_header),0),FALSE)),"",VLOOKUP($B1228,INDIRECT(nfl_game_result),MATCH(J$1,INDIRECT(nfl_game_result_header),0),FALSE)),"error")</f>
        <v>SEA</v>
      </c>
      <c r="K1228" t="str">
        <f ca="1">IFERROR(IF(ISBLANK(VLOOKUP($B1228,INDIRECT(nfl_game_result),MATCH(K$1,INDIRECT(nfl_game_result_header),0),FALSE)),"",VLOOKUP($B1228,INDIRECT(nfl_game_result),MATCH(K$1,INDIRECT(nfl_game_result_header),0),FALSE)),"error")</f>
        <v>SEA</v>
      </c>
      <c r="L1228" s="23" t="str">
        <f ca="1">IFERROR(IF(ISBLANK(VLOOKUP($B1228,INDIRECT(nfl_game_result),MATCH(L$1,INDIRECT(nfl_game_result_header),0),FALSE)),"",VLOOKUP($B1228,INDIRECT(nfl_game_result),MATCH(L$1,INDIRECT(nfl_game_result_header),0),FALSE)),"error")</f>
        <v/>
      </c>
      <c r="M1228" t="s">
        <v>16</v>
      </c>
      <c r="N1228">
        <v>6.5</v>
      </c>
      <c r="O1228" t="s">
        <v>89</v>
      </c>
      <c r="P1228">
        <v>13</v>
      </c>
      <c r="V1228" s="23" t="s">
        <v>416</v>
      </c>
      <c r="W1228">
        <f ca="1">VALUE(LEFT(C1228, 4))</f>
        <v>2014</v>
      </c>
      <c r="X1228">
        <f ca="1">VALUE(MID(C1228,6,FIND("_",C1228,6)-6))</f>
        <v>5</v>
      </c>
      <c r="Y1228" t="str">
        <f ca="1">IF(NOT(OR(ISBLANK(D1228),ISBLANK(E1228),D1228="",E1228="")),D1228-E1228,"")</f>
        <v/>
      </c>
      <c r="Z1228" t="str">
        <f ca="1">IF(OR(NOT(ISNUMBER(D1228)),ISBLANK(D1228),D1228="",ISBLANK(N1228)),"",ABS(D1228-N1228))</f>
        <v/>
      </c>
      <c r="AA1228">
        <f ca="1">IF(OR(ISBLANK(J1228),ISBLANK(O1228),J1228="",O1228=""),"",IF(J1228=O1228,1,0))</f>
        <v>1</v>
      </c>
      <c r="AB1228" t="str">
        <f ca="1">IF(OR(ISBLANK(K1228),ISBLANK(Q1228),K1228="",Q1228=""),"",IF(K1228=Q1228,1,0))</f>
        <v/>
      </c>
      <c r="AC1228" s="23" t="str">
        <f t="shared" ca="1" si="18"/>
        <v/>
      </c>
    </row>
    <row r="1229" spans="1:29" x14ac:dyDescent="0.25">
      <c r="A1229" s="23">
        <v>1228</v>
      </c>
      <c r="B1229">
        <v>596</v>
      </c>
      <c r="C1229" t="str">
        <f ca="1">IFERROR(VLOOKUP($B1229,INDIRECT(nfl_game_result),MATCH(C$1,INDIRECT(nfl_game_result_header),0),FALSE),"error")</f>
        <v>2014_05_MIN@GBY</v>
      </c>
      <c r="D1229" t="str">
        <f ca="1">IFERROR(IF(ISBLANK(VLOOKUP($B1229,INDIRECT(nfl_game_result),MATCH(D$1,INDIRECT(nfl_game_result_header),0),FALSE)),"",VLOOKUP($B1229,INDIRECT(nfl_game_result),MATCH(D$1,INDIRECT(nfl_game_result_header),0),FALSE)),"error")</f>
        <v/>
      </c>
      <c r="E1229">
        <f ca="1">IFERROR(IF(ISBLANK(VLOOKUP($B1229,INDIRECT(nfl_game_result),MATCH(E$1,INDIRECT(nfl_game_result_header),0),FALSE)),"",VLOOKUP($B1229,INDIRECT(nfl_game_result),MATCH(E$1,INDIRECT(nfl_game_result_header),0),FALSE)),"error")</f>
        <v>-9.5</v>
      </c>
      <c r="F1229" s="23" t="str">
        <f ca="1">IFERROR(IF(ISBLANK(VLOOKUP($B1229,INDIRECT(nfl_game_result),MATCH(F$1,INDIRECT(nfl_game_result_header),0),FALSE)),"",VLOOKUP($B1229,INDIRECT(nfl_game_result),MATCH(F$1,INDIRECT(nfl_game_result_header),0),FALSE)),"error")</f>
        <v/>
      </c>
      <c r="G1229" s="23" t="str">
        <f ca="1">IFERROR(IF(ISBLANK(VLOOKUP($B1229,INDIRECT(nfl_game_result),MATCH(G$1,INDIRECT(nfl_game_result_header),0),FALSE)),"",VLOOKUP($B1229,INDIRECT(nfl_game_result),MATCH(G$1,INDIRECT(nfl_game_result_header),0),FALSE)),"error")</f>
        <v/>
      </c>
      <c r="H1229">
        <f ca="1">IFERROR(IF(ISBLANK(VLOOKUP($B1229,INDIRECT(nfl_game_result),MATCH(H$1,INDIRECT(nfl_game_result_header),0),FALSE)),"",VLOOKUP($B1229,INDIRECT(nfl_game_result),MATCH(H$1,INDIRECT(nfl_game_result_header),0),FALSE)),"error")</f>
        <v>42</v>
      </c>
      <c r="I1229">
        <f ca="1">IFERROR(IF(ISBLANK(VLOOKUP($B1229,INDIRECT(nfl_game_result),MATCH(I$1,INDIRECT(nfl_game_result_header),0),FALSE)),"",VLOOKUP($B1229,INDIRECT(nfl_game_result),MATCH(I$1,INDIRECT(nfl_game_result_header),0),FALSE)),"error")</f>
        <v>10</v>
      </c>
      <c r="J1229" t="str">
        <f ca="1">IFERROR(IF(ISBLANK(VLOOKUP($B1229,INDIRECT(nfl_game_result),MATCH(J$1,INDIRECT(nfl_game_result_header),0),FALSE)),"",VLOOKUP($B1229,INDIRECT(nfl_game_result),MATCH(J$1,INDIRECT(nfl_game_result_header),0),FALSE)),"error")</f>
        <v>GBY</v>
      </c>
      <c r="K1229" t="str">
        <f ca="1">IFERROR(IF(ISBLANK(VLOOKUP($B1229,INDIRECT(nfl_game_result),MATCH(K$1,INDIRECT(nfl_game_result_header),0),FALSE)),"",VLOOKUP($B1229,INDIRECT(nfl_game_result),MATCH(K$1,INDIRECT(nfl_game_result_header),0),FALSE)),"error")</f>
        <v>GBY</v>
      </c>
      <c r="L1229" s="23" t="str">
        <f ca="1">IFERROR(IF(ISBLANK(VLOOKUP($B1229,INDIRECT(nfl_game_result),MATCH(L$1,INDIRECT(nfl_game_result_header),0),FALSE)),"",VLOOKUP($B1229,INDIRECT(nfl_game_result),MATCH(L$1,INDIRECT(nfl_game_result_header),0),FALSE)),"error")</f>
        <v/>
      </c>
      <c r="M1229" t="s">
        <v>14</v>
      </c>
      <c r="N1229">
        <v>-7</v>
      </c>
      <c r="O1229" t="s">
        <v>330</v>
      </c>
      <c r="P1229">
        <v>9</v>
      </c>
      <c r="Q1229" t="s">
        <v>330</v>
      </c>
      <c r="V1229" s="23" t="s">
        <v>416</v>
      </c>
      <c r="W1229">
        <f ca="1">VALUE(LEFT(C1229, 4))</f>
        <v>2014</v>
      </c>
      <c r="X1229">
        <f ca="1">VALUE(MID(C1229,6,FIND("_",C1229,6)-6))</f>
        <v>5</v>
      </c>
      <c r="Y1229" t="str">
        <f ca="1">IF(NOT(OR(ISBLANK(D1229),ISBLANK(E1229),D1229="",E1229="")),D1229-E1229,"")</f>
        <v/>
      </c>
      <c r="Z1229" t="str">
        <f ca="1">IF(OR(NOT(ISNUMBER(D1229)),ISBLANK(D1229),D1229="",ISBLANK(N1229)),"",ABS(D1229-N1229))</f>
        <v/>
      </c>
      <c r="AA1229">
        <f ca="1">IF(OR(ISBLANK(J1229),ISBLANK(O1229),J1229="",O1229=""),"",IF(J1229=O1229,1,0))</f>
        <v>1</v>
      </c>
      <c r="AB1229">
        <f ca="1">IF(OR(ISBLANK(K1229),ISBLANK(Q1229),K1229="",Q1229=""),"",IF(K1229=Q1229,1,0))</f>
        <v>1</v>
      </c>
      <c r="AC1229" s="23" t="str">
        <f t="shared" ca="1" si="18"/>
        <v/>
      </c>
    </row>
    <row r="1230" spans="1:29" x14ac:dyDescent="0.25">
      <c r="A1230" s="23">
        <v>1229</v>
      </c>
      <c r="B1230">
        <v>597</v>
      </c>
      <c r="C1230" t="str">
        <f ca="1">IFERROR(VLOOKUP($B1230,INDIRECT(nfl_game_result),MATCH(C$1,INDIRECT(nfl_game_result_header),0),FALSE),"error")</f>
        <v>2014_05_HOU@DAL</v>
      </c>
      <c r="D1230" t="str">
        <f ca="1">IFERROR(IF(ISBLANK(VLOOKUP($B1230,INDIRECT(nfl_game_result),MATCH(D$1,INDIRECT(nfl_game_result_header),0),FALSE)),"",VLOOKUP($B1230,INDIRECT(nfl_game_result),MATCH(D$1,INDIRECT(nfl_game_result_header),0),FALSE)),"error")</f>
        <v/>
      </c>
      <c r="E1230">
        <f ca="1">IFERROR(IF(ISBLANK(VLOOKUP($B1230,INDIRECT(nfl_game_result),MATCH(E$1,INDIRECT(nfl_game_result_header),0),FALSE)),"",VLOOKUP($B1230,INDIRECT(nfl_game_result),MATCH(E$1,INDIRECT(nfl_game_result_header),0),FALSE)),"error")</f>
        <v>-4</v>
      </c>
      <c r="F1230" s="23" t="str">
        <f ca="1">IFERROR(IF(ISBLANK(VLOOKUP($B1230,INDIRECT(nfl_game_result),MATCH(F$1,INDIRECT(nfl_game_result_header),0),FALSE)),"",VLOOKUP($B1230,INDIRECT(nfl_game_result),MATCH(F$1,INDIRECT(nfl_game_result_header),0),FALSE)),"error")</f>
        <v/>
      </c>
      <c r="G1230" s="23" t="str">
        <f ca="1">IFERROR(IF(ISBLANK(VLOOKUP($B1230,INDIRECT(nfl_game_result),MATCH(G$1,INDIRECT(nfl_game_result_header),0),FALSE)),"",VLOOKUP($B1230,INDIRECT(nfl_game_result),MATCH(G$1,INDIRECT(nfl_game_result_header),0),FALSE)),"error")</f>
        <v/>
      </c>
      <c r="H1230">
        <f ca="1">IFERROR(IF(ISBLANK(VLOOKUP($B1230,INDIRECT(nfl_game_result),MATCH(H$1,INDIRECT(nfl_game_result_header),0),FALSE)),"",VLOOKUP($B1230,INDIRECT(nfl_game_result),MATCH(H$1,INDIRECT(nfl_game_result_header),0),FALSE)),"error")</f>
        <v>20</v>
      </c>
      <c r="I1230">
        <f ca="1">IFERROR(IF(ISBLANK(VLOOKUP($B1230,INDIRECT(nfl_game_result),MATCH(I$1,INDIRECT(nfl_game_result_header),0),FALSE)),"",VLOOKUP($B1230,INDIRECT(nfl_game_result),MATCH(I$1,INDIRECT(nfl_game_result_header),0),FALSE)),"error")</f>
        <v>17</v>
      </c>
      <c r="J1230" t="str">
        <f ca="1">IFERROR(IF(ISBLANK(VLOOKUP($B1230,INDIRECT(nfl_game_result),MATCH(J$1,INDIRECT(nfl_game_result_header),0),FALSE)),"",VLOOKUP($B1230,INDIRECT(nfl_game_result),MATCH(J$1,INDIRECT(nfl_game_result_header),0),FALSE)),"error")</f>
        <v>HOU</v>
      </c>
      <c r="K1230" t="str">
        <f ca="1">IFERROR(IF(ISBLANK(VLOOKUP($B1230,INDIRECT(nfl_game_result),MATCH(K$1,INDIRECT(nfl_game_result_header),0),FALSE)),"",VLOOKUP($B1230,INDIRECT(nfl_game_result),MATCH(K$1,INDIRECT(nfl_game_result_header),0),FALSE)),"error")</f>
        <v>DAL</v>
      </c>
      <c r="L1230" s="23" t="str">
        <f ca="1">IFERROR(IF(ISBLANK(VLOOKUP($B1230,INDIRECT(nfl_game_result),MATCH(L$1,INDIRECT(nfl_game_result_header),0),FALSE)),"",VLOOKUP($B1230,INDIRECT(nfl_game_result),MATCH(L$1,INDIRECT(nfl_game_result_header),0),FALSE)),"error")</f>
        <v/>
      </c>
      <c r="M1230" t="s">
        <v>14</v>
      </c>
      <c r="N1230">
        <v>-6</v>
      </c>
      <c r="O1230" t="s">
        <v>75</v>
      </c>
      <c r="P1230">
        <v>3</v>
      </c>
      <c r="Q1230" t="s">
        <v>71</v>
      </c>
      <c r="V1230" s="23" t="s">
        <v>416</v>
      </c>
      <c r="W1230">
        <f ca="1">VALUE(LEFT(C1230, 4))</f>
        <v>2014</v>
      </c>
      <c r="X1230">
        <f ca="1">VALUE(MID(C1230,6,FIND("_",C1230,6)-6))</f>
        <v>5</v>
      </c>
      <c r="Y1230" t="str">
        <f ca="1">IF(NOT(OR(ISBLANK(D1230),ISBLANK(E1230),D1230="",E1230="")),D1230-E1230,"")</f>
        <v/>
      </c>
      <c r="Z1230" t="str">
        <f ca="1">IF(OR(NOT(ISNUMBER(D1230)),ISBLANK(D1230),D1230="",ISBLANK(N1230)),"",ABS(D1230-N1230))</f>
        <v/>
      </c>
      <c r="AA1230">
        <f ca="1">IF(OR(ISBLANK(J1230),ISBLANK(O1230),J1230="",O1230=""),"",IF(J1230=O1230,1,0))</f>
        <v>1</v>
      </c>
      <c r="AB1230">
        <f ca="1">IF(OR(ISBLANK(K1230),ISBLANK(Q1230),K1230="",Q1230=""),"",IF(K1230=Q1230,1,0))</f>
        <v>1</v>
      </c>
      <c r="AC1230" s="23" t="str">
        <f t="shared" ca="1" si="18"/>
        <v/>
      </c>
    </row>
    <row r="1231" spans="1:29" x14ac:dyDescent="0.25">
      <c r="A1231" s="23">
        <v>1230</v>
      </c>
      <c r="B1231">
        <v>598</v>
      </c>
      <c r="C1231" t="str">
        <f ca="1">IFERROR(VLOOKUP($B1231,INDIRECT(nfl_game_result),MATCH(C$1,INDIRECT(nfl_game_result_header),0),FALSE),"error")</f>
        <v>2014_05_BUF@DET</v>
      </c>
      <c r="D1231" t="str">
        <f ca="1">IFERROR(IF(ISBLANK(VLOOKUP($B1231,INDIRECT(nfl_game_result),MATCH(D$1,INDIRECT(nfl_game_result_header),0),FALSE)),"",VLOOKUP($B1231,INDIRECT(nfl_game_result),MATCH(D$1,INDIRECT(nfl_game_result_header),0),FALSE)),"error")</f>
        <v/>
      </c>
      <c r="E1231">
        <f ca="1">IFERROR(IF(ISBLANK(VLOOKUP($B1231,INDIRECT(nfl_game_result),MATCH(E$1,INDIRECT(nfl_game_result_header),0),FALSE)),"",VLOOKUP($B1231,INDIRECT(nfl_game_result),MATCH(E$1,INDIRECT(nfl_game_result_header),0),FALSE)),"error")</f>
        <v>-7</v>
      </c>
      <c r="F1231" s="23" t="str">
        <f ca="1">IFERROR(IF(ISBLANK(VLOOKUP($B1231,INDIRECT(nfl_game_result),MATCH(F$1,INDIRECT(nfl_game_result_header),0),FALSE)),"",VLOOKUP($B1231,INDIRECT(nfl_game_result),MATCH(F$1,INDIRECT(nfl_game_result_header),0),FALSE)),"error")</f>
        <v/>
      </c>
      <c r="G1231" s="23" t="str">
        <f ca="1">IFERROR(IF(ISBLANK(VLOOKUP($B1231,INDIRECT(nfl_game_result),MATCH(G$1,INDIRECT(nfl_game_result_header),0),FALSE)),"",VLOOKUP($B1231,INDIRECT(nfl_game_result),MATCH(G$1,INDIRECT(nfl_game_result_header),0),FALSE)),"error")</f>
        <v/>
      </c>
      <c r="H1231">
        <f ca="1">IFERROR(IF(ISBLANK(VLOOKUP($B1231,INDIRECT(nfl_game_result),MATCH(H$1,INDIRECT(nfl_game_result_header),0),FALSE)),"",VLOOKUP($B1231,INDIRECT(nfl_game_result),MATCH(H$1,INDIRECT(nfl_game_result_header),0),FALSE)),"error")</f>
        <v>14</v>
      </c>
      <c r="I1231">
        <f ca="1">IFERROR(IF(ISBLANK(VLOOKUP($B1231,INDIRECT(nfl_game_result),MATCH(I$1,INDIRECT(nfl_game_result_header),0),FALSE)),"",VLOOKUP($B1231,INDIRECT(nfl_game_result),MATCH(I$1,INDIRECT(nfl_game_result_header),0),FALSE)),"error")</f>
        <v>17</v>
      </c>
      <c r="J1231" t="str">
        <f ca="1">IFERROR(IF(ISBLANK(VLOOKUP($B1231,INDIRECT(nfl_game_result),MATCH(J$1,INDIRECT(nfl_game_result_header),0),FALSE)),"",VLOOKUP($B1231,INDIRECT(nfl_game_result),MATCH(J$1,INDIRECT(nfl_game_result_header),0),FALSE)),"error")</f>
        <v>BUF</v>
      </c>
      <c r="K1231" t="str">
        <f ca="1">IFERROR(IF(ISBLANK(VLOOKUP($B1231,INDIRECT(nfl_game_result),MATCH(K$1,INDIRECT(nfl_game_result_header),0),FALSE)),"",VLOOKUP($B1231,INDIRECT(nfl_game_result),MATCH(K$1,INDIRECT(nfl_game_result_header),0),FALSE)),"error")</f>
        <v>BUF</v>
      </c>
      <c r="L1231" s="23" t="str">
        <f ca="1">IFERROR(IF(ISBLANK(VLOOKUP($B1231,INDIRECT(nfl_game_result),MATCH(L$1,INDIRECT(nfl_game_result_header),0),FALSE)),"",VLOOKUP($B1231,INDIRECT(nfl_game_result),MATCH(L$1,INDIRECT(nfl_game_result_header),0),FALSE)),"error")</f>
        <v/>
      </c>
      <c r="M1231" t="s">
        <v>14</v>
      </c>
      <c r="N1231">
        <v>-7</v>
      </c>
      <c r="O1231" t="s">
        <v>66</v>
      </c>
      <c r="P1231">
        <v>11</v>
      </c>
      <c r="Q1231" t="s">
        <v>73</v>
      </c>
      <c r="V1231" s="23" t="s">
        <v>416</v>
      </c>
      <c r="W1231">
        <f ca="1">VALUE(LEFT(C1231, 4))</f>
        <v>2014</v>
      </c>
      <c r="X1231">
        <f ca="1">VALUE(MID(C1231,6,FIND("_",C1231,6)-6))</f>
        <v>5</v>
      </c>
      <c r="Y1231" t="str">
        <f ca="1">IF(NOT(OR(ISBLANK(D1231),ISBLANK(E1231),D1231="",E1231="")),D1231-E1231,"")</f>
        <v/>
      </c>
      <c r="Z1231" t="str">
        <f ca="1">IF(OR(NOT(ISNUMBER(D1231)),ISBLANK(D1231),D1231="",ISBLANK(N1231)),"",ABS(D1231-N1231))</f>
        <v/>
      </c>
      <c r="AA1231">
        <f ca="1">IF(OR(ISBLANK(J1231),ISBLANK(O1231),J1231="",O1231=""),"",IF(J1231=O1231,1,0))</f>
        <v>1</v>
      </c>
      <c r="AB1231">
        <f ca="1">IF(OR(ISBLANK(K1231),ISBLANK(Q1231),K1231="",Q1231=""),"",IF(K1231=Q1231,1,0))</f>
        <v>0</v>
      </c>
      <c r="AC1231" s="23" t="str">
        <f t="shared" ca="1" si="18"/>
        <v/>
      </c>
    </row>
    <row r="1232" spans="1:29" x14ac:dyDescent="0.25">
      <c r="A1232" s="23">
        <v>1231</v>
      </c>
      <c r="B1232">
        <v>599</v>
      </c>
      <c r="C1232" t="str">
        <f ca="1">IFERROR(VLOOKUP($B1232,INDIRECT(nfl_game_result),MATCH(C$1,INDIRECT(nfl_game_result_header),0),FALSE),"error")</f>
        <v>2014_05_CLE@TEN</v>
      </c>
      <c r="D1232" t="str">
        <f ca="1">IFERROR(IF(ISBLANK(VLOOKUP($B1232,INDIRECT(nfl_game_result),MATCH(D$1,INDIRECT(nfl_game_result_header),0),FALSE)),"",VLOOKUP($B1232,INDIRECT(nfl_game_result),MATCH(D$1,INDIRECT(nfl_game_result_header),0),FALSE)),"error")</f>
        <v/>
      </c>
      <c r="E1232">
        <f ca="1">IFERROR(IF(ISBLANK(VLOOKUP($B1232,INDIRECT(nfl_game_result),MATCH(E$1,INDIRECT(nfl_game_result_header),0),FALSE)),"",VLOOKUP($B1232,INDIRECT(nfl_game_result),MATCH(E$1,INDIRECT(nfl_game_result_header),0),FALSE)),"error")</f>
        <v>-1.5</v>
      </c>
      <c r="F1232" s="23" t="str">
        <f ca="1">IFERROR(IF(ISBLANK(VLOOKUP($B1232,INDIRECT(nfl_game_result),MATCH(F$1,INDIRECT(nfl_game_result_header),0),FALSE)),"",VLOOKUP($B1232,INDIRECT(nfl_game_result),MATCH(F$1,INDIRECT(nfl_game_result_header),0),FALSE)),"error")</f>
        <v/>
      </c>
      <c r="G1232" s="23" t="str">
        <f ca="1">IFERROR(IF(ISBLANK(VLOOKUP($B1232,INDIRECT(nfl_game_result),MATCH(G$1,INDIRECT(nfl_game_result_header),0),FALSE)),"",VLOOKUP($B1232,INDIRECT(nfl_game_result),MATCH(G$1,INDIRECT(nfl_game_result_header),0),FALSE)),"error")</f>
        <v/>
      </c>
      <c r="H1232">
        <f ca="1">IFERROR(IF(ISBLANK(VLOOKUP($B1232,INDIRECT(nfl_game_result),MATCH(H$1,INDIRECT(nfl_game_result_header),0),FALSE)),"",VLOOKUP($B1232,INDIRECT(nfl_game_result),MATCH(H$1,INDIRECT(nfl_game_result_header),0),FALSE)),"error")</f>
        <v>28</v>
      </c>
      <c r="I1232">
        <f ca="1">IFERROR(IF(ISBLANK(VLOOKUP($B1232,INDIRECT(nfl_game_result),MATCH(I$1,INDIRECT(nfl_game_result_header),0),FALSE)),"",VLOOKUP($B1232,INDIRECT(nfl_game_result),MATCH(I$1,INDIRECT(nfl_game_result_header),0),FALSE)),"error")</f>
        <v>29</v>
      </c>
      <c r="J1232" t="str">
        <f ca="1">IFERROR(IF(ISBLANK(VLOOKUP($B1232,INDIRECT(nfl_game_result),MATCH(J$1,INDIRECT(nfl_game_result_header),0),FALSE)),"",VLOOKUP($B1232,INDIRECT(nfl_game_result),MATCH(J$1,INDIRECT(nfl_game_result_header),0),FALSE)),"error")</f>
        <v>CLE</v>
      </c>
      <c r="K1232" t="str">
        <f ca="1">IFERROR(IF(ISBLANK(VLOOKUP($B1232,INDIRECT(nfl_game_result),MATCH(K$1,INDIRECT(nfl_game_result_header),0),FALSE)),"",VLOOKUP($B1232,INDIRECT(nfl_game_result),MATCH(K$1,INDIRECT(nfl_game_result_header),0),FALSE)),"error")</f>
        <v>CLE</v>
      </c>
      <c r="L1232" s="23" t="str">
        <f ca="1">IFERROR(IF(ISBLANK(VLOOKUP($B1232,INDIRECT(nfl_game_result),MATCH(L$1,INDIRECT(nfl_game_result_header),0),FALSE)),"",VLOOKUP($B1232,INDIRECT(nfl_game_result),MATCH(L$1,INDIRECT(nfl_game_result_header),0),FALSE)),"error")</f>
        <v/>
      </c>
      <c r="M1232" t="s">
        <v>14</v>
      </c>
      <c r="N1232">
        <v>-2.5</v>
      </c>
      <c r="O1232" t="s">
        <v>70</v>
      </c>
      <c r="P1232">
        <v>4</v>
      </c>
      <c r="Q1232" t="s">
        <v>70</v>
      </c>
      <c r="V1232" s="23" t="s">
        <v>416</v>
      </c>
      <c r="W1232">
        <f ca="1">VALUE(LEFT(C1232, 4))</f>
        <v>2014</v>
      </c>
      <c r="X1232">
        <f ca="1">VALUE(MID(C1232,6,FIND("_",C1232,6)-6))</f>
        <v>5</v>
      </c>
      <c r="Y1232" t="str">
        <f ca="1">IF(NOT(OR(ISBLANK(D1232),ISBLANK(E1232),D1232="",E1232="")),D1232-E1232,"")</f>
        <v/>
      </c>
      <c r="Z1232" t="str">
        <f ca="1">IF(OR(NOT(ISNUMBER(D1232)),ISBLANK(D1232),D1232="",ISBLANK(N1232)),"",ABS(D1232-N1232))</f>
        <v/>
      </c>
      <c r="AA1232">
        <f ca="1">IF(OR(ISBLANK(J1232),ISBLANK(O1232),J1232="",O1232=""),"",IF(J1232=O1232,1,0))</f>
        <v>1</v>
      </c>
      <c r="AB1232">
        <f ca="1">IF(OR(ISBLANK(K1232),ISBLANK(Q1232),K1232="",Q1232=""),"",IF(K1232=Q1232,1,0))</f>
        <v>1</v>
      </c>
      <c r="AC1232" s="23" t="str">
        <f t="shared" ca="1" si="18"/>
        <v/>
      </c>
    </row>
    <row r="1233" spans="1:29" x14ac:dyDescent="0.25">
      <c r="A1233" s="23">
        <v>1232</v>
      </c>
      <c r="B1233">
        <v>600</v>
      </c>
      <c r="C1233" t="str">
        <f ca="1">IFERROR(VLOOKUP($B1233,INDIRECT(nfl_game_result),MATCH(C$1,INDIRECT(nfl_game_result_header),0),FALSE),"error")</f>
        <v>2014_05_BAL@IND</v>
      </c>
      <c r="D1233" t="str">
        <f ca="1">IFERROR(IF(ISBLANK(VLOOKUP($B1233,INDIRECT(nfl_game_result),MATCH(D$1,INDIRECT(nfl_game_result_header),0),FALSE)),"",VLOOKUP($B1233,INDIRECT(nfl_game_result),MATCH(D$1,INDIRECT(nfl_game_result_header),0),FALSE)),"error")</f>
        <v/>
      </c>
      <c r="E1233">
        <f ca="1">IFERROR(IF(ISBLANK(VLOOKUP($B1233,INDIRECT(nfl_game_result),MATCH(E$1,INDIRECT(nfl_game_result_header),0),FALSE)),"",VLOOKUP($B1233,INDIRECT(nfl_game_result),MATCH(E$1,INDIRECT(nfl_game_result_header),0),FALSE)),"error")</f>
        <v>-3.5</v>
      </c>
      <c r="F1233" s="23" t="str">
        <f ca="1">IFERROR(IF(ISBLANK(VLOOKUP($B1233,INDIRECT(nfl_game_result),MATCH(F$1,INDIRECT(nfl_game_result_header),0),FALSE)),"",VLOOKUP($B1233,INDIRECT(nfl_game_result),MATCH(F$1,INDIRECT(nfl_game_result_header),0),FALSE)),"error")</f>
        <v/>
      </c>
      <c r="G1233" s="23" t="str">
        <f ca="1">IFERROR(IF(ISBLANK(VLOOKUP($B1233,INDIRECT(nfl_game_result),MATCH(G$1,INDIRECT(nfl_game_result_header),0),FALSE)),"",VLOOKUP($B1233,INDIRECT(nfl_game_result),MATCH(G$1,INDIRECT(nfl_game_result_header),0),FALSE)),"error")</f>
        <v/>
      </c>
      <c r="H1233">
        <f ca="1">IFERROR(IF(ISBLANK(VLOOKUP($B1233,INDIRECT(nfl_game_result),MATCH(H$1,INDIRECT(nfl_game_result_header),0),FALSE)),"",VLOOKUP($B1233,INDIRECT(nfl_game_result),MATCH(H$1,INDIRECT(nfl_game_result_header),0),FALSE)),"error")</f>
        <v>20</v>
      </c>
      <c r="I1233">
        <f ca="1">IFERROR(IF(ISBLANK(VLOOKUP($B1233,INDIRECT(nfl_game_result),MATCH(I$1,INDIRECT(nfl_game_result_header),0),FALSE)),"",VLOOKUP($B1233,INDIRECT(nfl_game_result),MATCH(I$1,INDIRECT(nfl_game_result_header),0),FALSE)),"error")</f>
        <v>13</v>
      </c>
      <c r="J1233" t="str">
        <f ca="1">IFERROR(IF(ISBLANK(VLOOKUP($B1233,INDIRECT(nfl_game_result),MATCH(J$1,INDIRECT(nfl_game_result_header),0),FALSE)),"",VLOOKUP($B1233,INDIRECT(nfl_game_result),MATCH(J$1,INDIRECT(nfl_game_result_header),0),FALSE)),"error")</f>
        <v>IND</v>
      </c>
      <c r="K1233" t="str">
        <f ca="1">IFERROR(IF(ISBLANK(VLOOKUP($B1233,INDIRECT(nfl_game_result),MATCH(K$1,INDIRECT(nfl_game_result_header),0),FALSE)),"",VLOOKUP($B1233,INDIRECT(nfl_game_result),MATCH(K$1,INDIRECT(nfl_game_result_header),0),FALSE)),"error")</f>
        <v>IND</v>
      </c>
      <c r="L1233" s="23" t="str">
        <f ca="1">IFERROR(IF(ISBLANK(VLOOKUP($B1233,INDIRECT(nfl_game_result),MATCH(L$1,INDIRECT(nfl_game_result_header),0),FALSE)),"",VLOOKUP($B1233,INDIRECT(nfl_game_result),MATCH(L$1,INDIRECT(nfl_game_result_header),0),FALSE)),"error")</f>
        <v/>
      </c>
      <c r="M1233" t="s">
        <v>14</v>
      </c>
      <c r="N1233">
        <v>-3</v>
      </c>
      <c r="O1233" t="s">
        <v>76</v>
      </c>
      <c r="P1233">
        <v>10</v>
      </c>
      <c r="Q1233" t="s">
        <v>76</v>
      </c>
      <c r="V1233" s="23" t="s">
        <v>416</v>
      </c>
      <c r="W1233">
        <f ca="1">VALUE(LEFT(C1233, 4))</f>
        <v>2014</v>
      </c>
      <c r="X1233">
        <f ca="1">VALUE(MID(C1233,6,FIND("_",C1233,6)-6))</f>
        <v>5</v>
      </c>
      <c r="Y1233" t="str">
        <f ca="1">IF(NOT(OR(ISBLANK(D1233),ISBLANK(E1233),D1233="",E1233="")),D1233-E1233,"")</f>
        <v/>
      </c>
      <c r="Z1233" t="str">
        <f ca="1">IF(OR(NOT(ISNUMBER(D1233)),ISBLANK(D1233),D1233="",ISBLANK(N1233)),"",ABS(D1233-N1233))</f>
        <v/>
      </c>
      <c r="AA1233">
        <f ca="1">IF(OR(ISBLANK(J1233),ISBLANK(O1233),J1233="",O1233=""),"",IF(J1233=O1233,1,0))</f>
        <v>1</v>
      </c>
      <c r="AB1233">
        <f ca="1">IF(OR(ISBLANK(K1233),ISBLANK(Q1233),K1233="",Q1233=""),"",IF(K1233=Q1233,1,0))</f>
        <v>1</v>
      </c>
      <c r="AC1233" s="23" t="str">
        <f t="shared" ca="1" si="18"/>
        <v/>
      </c>
    </row>
    <row r="1234" spans="1:29" x14ac:dyDescent="0.25">
      <c r="A1234" s="23">
        <v>1233</v>
      </c>
      <c r="B1234">
        <v>601</v>
      </c>
      <c r="C1234" t="str">
        <f ca="1">IFERROR(VLOOKUP($B1234,INDIRECT(nfl_game_result),MATCH(C$1,INDIRECT(nfl_game_result_header),0),FALSE),"error")</f>
        <v>2014_05_TBY@NOR</v>
      </c>
      <c r="D1234" t="str">
        <f ca="1">IFERROR(IF(ISBLANK(VLOOKUP($B1234,INDIRECT(nfl_game_result),MATCH(D$1,INDIRECT(nfl_game_result_header),0),FALSE)),"",VLOOKUP($B1234,INDIRECT(nfl_game_result),MATCH(D$1,INDIRECT(nfl_game_result_header),0),FALSE)),"error")</f>
        <v/>
      </c>
      <c r="E1234">
        <f ca="1">IFERROR(IF(ISBLANK(VLOOKUP($B1234,INDIRECT(nfl_game_result),MATCH(E$1,INDIRECT(nfl_game_result_header),0),FALSE)),"",VLOOKUP($B1234,INDIRECT(nfl_game_result),MATCH(E$1,INDIRECT(nfl_game_result_header),0),FALSE)),"error")</f>
        <v>-10.5</v>
      </c>
      <c r="F1234" s="23" t="str">
        <f ca="1">IFERROR(IF(ISBLANK(VLOOKUP($B1234,INDIRECT(nfl_game_result),MATCH(F$1,INDIRECT(nfl_game_result_header),0),FALSE)),"",VLOOKUP($B1234,INDIRECT(nfl_game_result),MATCH(F$1,INDIRECT(nfl_game_result_header),0),FALSE)),"error")</f>
        <v/>
      </c>
      <c r="G1234" s="23" t="str">
        <f ca="1">IFERROR(IF(ISBLANK(VLOOKUP($B1234,INDIRECT(nfl_game_result),MATCH(G$1,INDIRECT(nfl_game_result_header),0),FALSE)),"",VLOOKUP($B1234,INDIRECT(nfl_game_result),MATCH(G$1,INDIRECT(nfl_game_result_header),0),FALSE)),"error")</f>
        <v/>
      </c>
      <c r="H1234">
        <f ca="1">IFERROR(IF(ISBLANK(VLOOKUP($B1234,INDIRECT(nfl_game_result),MATCH(H$1,INDIRECT(nfl_game_result_header),0),FALSE)),"",VLOOKUP($B1234,INDIRECT(nfl_game_result),MATCH(H$1,INDIRECT(nfl_game_result_header),0),FALSE)),"error")</f>
        <v>37</v>
      </c>
      <c r="I1234">
        <f ca="1">IFERROR(IF(ISBLANK(VLOOKUP($B1234,INDIRECT(nfl_game_result),MATCH(I$1,INDIRECT(nfl_game_result_header),0),FALSE)),"",VLOOKUP($B1234,INDIRECT(nfl_game_result),MATCH(I$1,INDIRECT(nfl_game_result_header),0),FALSE)),"error")</f>
        <v>31</v>
      </c>
      <c r="J1234" t="str">
        <f ca="1">IFERROR(IF(ISBLANK(VLOOKUP($B1234,INDIRECT(nfl_game_result),MATCH(J$1,INDIRECT(nfl_game_result_header),0),FALSE)),"",VLOOKUP($B1234,INDIRECT(nfl_game_result),MATCH(J$1,INDIRECT(nfl_game_result_header),0),FALSE)),"error")</f>
        <v>TBY</v>
      </c>
      <c r="K1234" t="str">
        <f ca="1">IFERROR(IF(ISBLANK(VLOOKUP($B1234,INDIRECT(nfl_game_result),MATCH(K$1,INDIRECT(nfl_game_result_header),0),FALSE)),"",VLOOKUP($B1234,INDIRECT(nfl_game_result),MATCH(K$1,INDIRECT(nfl_game_result_header),0),FALSE)),"error")</f>
        <v>NOR</v>
      </c>
      <c r="L1234" s="23" t="str">
        <f ca="1">IFERROR(IF(ISBLANK(VLOOKUP($B1234,INDIRECT(nfl_game_result),MATCH(L$1,INDIRECT(nfl_game_result_header),0),FALSE)),"",VLOOKUP($B1234,INDIRECT(nfl_game_result),MATCH(L$1,INDIRECT(nfl_game_result_header),0),FALSE)),"error")</f>
        <v/>
      </c>
      <c r="M1234" t="s">
        <v>14</v>
      </c>
      <c r="N1234">
        <v>-7</v>
      </c>
      <c r="O1234" t="s">
        <v>334</v>
      </c>
      <c r="P1234">
        <v>12</v>
      </c>
      <c r="Q1234" t="s">
        <v>335</v>
      </c>
      <c r="V1234" s="23" t="s">
        <v>416</v>
      </c>
      <c r="W1234">
        <f ca="1">VALUE(LEFT(C1234, 4))</f>
        <v>2014</v>
      </c>
      <c r="X1234">
        <f ca="1">VALUE(MID(C1234,6,FIND("_",C1234,6)-6))</f>
        <v>5</v>
      </c>
      <c r="Y1234" t="str">
        <f ca="1">IF(NOT(OR(ISBLANK(D1234),ISBLANK(E1234),D1234="",E1234="")),D1234-E1234,"")</f>
        <v/>
      </c>
      <c r="Z1234" t="str">
        <f ca="1">IF(OR(NOT(ISNUMBER(D1234)),ISBLANK(D1234),D1234="",ISBLANK(N1234)),"",ABS(D1234-N1234))</f>
        <v/>
      </c>
      <c r="AA1234">
        <f ca="1">IF(OR(ISBLANK(J1234),ISBLANK(O1234),J1234="",O1234=""),"",IF(J1234=O1234,1,0))</f>
        <v>1</v>
      </c>
      <c r="AB1234">
        <f ca="1">IF(OR(ISBLANK(K1234),ISBLANK(Q1234),K1234="",Q1234=""),"",IF(K1234=Q1234,1,0))</f>
        <v>1</v>
      </c>
      <c r="AC1234" s="23" t="str">
        <f t="shared" ref="AC1234:AC1297" ca="1" si="19">IF(OR(ISBLANK(L1234),ISBLANK(T1234),L1234="",T1234=""),"",IF(L1234=T1234,1,0))</f>
        <v/>
      </c>
    </row>
    <row r="1235" spans="1:29" x14ac:dyDescent="0.25">
      <c r="A1235" s="23">
        <v>1234</v>
      </c>
      <c r="B1235">
        <v>602</v>
      </c>
      <c r="C1235" t="str">
        <f ca="1">IFERROR(VLOOKUP($B1235,INDIRECT(nfl_game_result),MATCH(C$1,INDIRECT(nfl_game_result_header),0),FALSE),"error")</f>
        <v>2014_05_ATL@NYG</v>
      </c>
      <c r="D1235" t="str">
        <f ca="1">IFERROR(IF(ISBLANK(VLOOKUP($B1235,INDIRECT(nfl_game_result),MATCH(D$1,INDIRECT(nfl_game_result_header),0),FALSE)),"",VLOOKUP($B1235,INDIRECT(nfl_game_result),MATCH(D$1,INDIRECT(nfl_game_result_header),0),FALSE)),"error")</f>
        <v/>
      </c>
      <c r="E1235">
        <f ca="1">IFERROR(IF(ISBLANK(VLOOKUP($B1235,INDIRECT(nfl_game_result),MATCH(E$1,INDIRECT(nfl_game_result_header),0),FALSE)),"",VLOOKUP($B1235,INDIRECT(nfl_game_result),MATCH(E$1,INDIRECT(nfl_game_result_header),0),FALSE)),"error")</f>
        <v>-4.5</v>
      </c>
      <c r="F1235" s="23" t="str">
        <f ca="1">IFERROR(IF(ISBLANK(VLOOKUP($B1235,INDIRECT(nfl_game_result),MATCH(F$1,INDIRECT(nfl_game_result_header),0),FALSE)),"",VLOOKUP($B1235,INDIRECT(nfl_game_result),MATCH(F$1,INDIRECT(nfl_game_result_header),0),FALSE)),"error")</f>
        <v/>
      </c>
      <c r="G1235" s="23" t="str">
        <f ca="1">IFERROR(IF(ISBLANK(VLOOKUP($B1235,INDIRECT(nfl_game_result),MATCH(G$1,INDIRECT(nfl_game_result_header),0),FALSE)),"",VLOOKUP($B1235,INDIRECT(nfl_game_result),MATCH(G$1,INDIRECT(nfl_game_result_header),0),FALSE)),"error")</f>
        <v/>
      </c>
      <c r="H1235">
        <f ca="1">IFERROR(IF(ISBLANK(VLOOKUP($B1235,INDIRECT(nfl_game_result),MATCH(H$1,INDIRECT(nfl_game_result_header),0),FALSE)),"",VLOOKUP($B1235,INDIRECT(nfl_game_result),MATCH(H$1,INDIRECT(nfl_game_result_header),0),FALSE)),"error")</f>
        <v>30</v>
      </c>
      <c r="I1235">
        <f ca="1">IFERROR(IF(ISBLANK(VLOOKUP($B1235,INDIRECT(nfl_game_result),MATCH(I$1,INDIRECT(nfl_game_result_header),0),FALSE)),"",VLOOKUP($B1235,INDIRECT(nfl_game_result),MATCH(I$1,INDIRECT(nfl_game_result_header),0),FALSE)),"error")</f>
        <v>20</v>
      </c>
      <c r="J1235" t="str">
        <f ca="1">IFERROR(IF(ISBLANK(VLOOKUP($B1235,INDIRECT(nfl_game_result),MATCH(J$1,INDIRECT(nfl_game_result_header),0),FALSE)),"",VLOOKUP($B1235,INDIRECT(nfl_game_result),MATCH(J$1,INDIRECT(nfl_game_result_header),0),FALSE)),"error")</f>
        <v>NYG</v>
      </c>
      <c r="K1235" t="str">
        <f ca="1">IFERROR(IF(ISBLANK(VLOOKUP($B1235,INDIRECT(nfl_game_result),MATCH(K$1,INDIRECT(nfl_game_result_header),0),FALSE)),"",VLOOKUP($B1235,INDIRECT(nfl_game_result),MATCH(K$1,INDIRECT(nfl_game_result_header),0),FALSE)),"error")</f>
        <v>NYG</v>
      </c>
      <c r="L1235" s="23" t="str">
        <f ca="1">IFERROR(IF(ISBLANK(VLOOKUP($B1235,INDIRECT(nfl_game_result),MATCH(L$1,INDIRECT(nfl_game_result_header),0),FALSE)),"",VLOOKUP($B1235,INDIRECT(nfl_game_result),MATCH(L$1,INDIRECT(nfl_game_result_header),0),FALSE)),"error")</f>
        <v/>
      </c>
      <c r="M1235" t="s">
        <v>14</v>
      </c>
      <c r="N1235">
        <v>-3.5</v>
      </c>
      <c r="O1235" t="s">
        <v>20</v>
      </c>
      <c r="P1235">
        <v>8</v>
      </c>
      <c r="Q1235" t="s">
        <v>20</v>
      </c>
      <c r="V1235" s="23" t="s">
        <v>416</v>
      </c>
      <c r="W1235">
        <f ca="1">VALUE(LEFT(C1235, 4))</f>
        <v>2014</v>
      </c>
      <c r="X1235">
        <f ca="1">VALUE(MID(C1235,6,FIND("_",C1235,6)-6))</f>
        <v>5</v>
      </c>
      <c r="Y1235" t="str">
        <f ca="1">IF(NOT(OR(ISBLANK(D1235),ISBLANK(E1235),D1235="",E1235="")),D1235-E1235,"")</f>
        <v/>
      </c>
      <c r="Z1235" t="str">
        <f ca="1">IF(OR(NOT(ISNUMBER(D1235)),ISBLANK(D1235),D1235="",ISBLANK(N1235)),"",ABS(D1235-N1235))</f>
        <v/>
      </c>
      <c r="AA1235">
        <f ca="1">IF(OR(ISBLANK(J1235),ISBLANK(O1235),J1235="",O1235=""),"",IF(J1235=O1235,1,0))</f>
        <v>0</v>
      </c>
      <c r="AB1235">
        <f ca="1">IF(OR(ISBLANK(K1235),ISBLANK(Q1235),K1235="",Q1235=""),"",IF(K1235=Q1235,1,0))</f>
        <v>0</v>
      </c>
      <c r="AC1235" s="23" t="str">
        <f t="shared" ca="1" si="19"/>
        <v/>
      </c>
    </row>
    <row r="1236" spans="1:29" x14ac:dyDescent="0.25">
      <c r="A1236" s="23">
        <v>1235</v>
      </c>
      <c r="B1236">
        <v>603</v>
      </c>
      <c r="C1236" t="str">
        <f ca="1">IFERROR(VLOOKUP($B1236,INDIRECT(nfl_game_result),MATCH(C$1,INDIRECT(nfl_game_result_header),0),FALSE),"error")</f>
        <v>2014_05_STL@PHI</v>
      </c>
      <c r="D1236" t="str">
        <f ca="1">IFERROR(IF(ISBLANK(VLOOKUP($B1236,INDIRECT(nfl_game_result),MATCH(D$1,INDIRECT(nfl_game_result_header),0),FALSE)),"",VLOOKUP($B1236,INDIRECT(nfl_game_result),MATCH(D$1,INDIRECT(nfl_game_result_header),0),FALSE)),"error")</f>
        <v/>
      </c>
      <c r="E1236">
        <f ca="1">IFERROR(IF(ISBLANK(VLOOKUP($B1236,INDIRECT(nfl_game_result),MATCH(E$1,INDIRECT(nfl_game_result_header),0),FALSE)),"",VLOOKUP($B1236,INDIRECT(nfl_game_result),MATCH(E$1,INDIRECT(nfl_game_result_header),0),FALSE)),"error")</f>
        <v>-7</v>
      </c>
      <c r="F1236" s="23" t="str">
        <f ca="1">IFERROR(IF(ISBLANK(VLOOKUP($B1236,INDIRECT(nfl_game_result),MATCH(F$1,INDIRECT(nfl_game_result_header),0),FALSE)),"",VLOOKUP($B1236,INDIRECT(nfl_game_result),MATCH(F$1,INDIRECT(nfl_game_result_header),0),FALSE)),"error")</f>
        <v/>
      </c>
      <c r="G1236" s="23" t="str">
        <f ca="1">IFERROR(IF(ISBLANK(VLOOKUP($B1236,INDIRECT(nfl_game_result),MATCH(G$1,INDIRECT(nfl_game_result_header),0),FALSE)),"",VLOOKUP($B1236,INDIRECT(nfl_game_result),MATCH(G$1,INDIRECT(nfl_game_result_header),0),FALSE)),"error")</f>
        <v/>
      </c>
      <c r="H1236">
        <f ca="1">IFERROR(IF(ISBLANK(VLOOKUP($B1236,INDIRECT(nfl_game_result),MATCH(H$1,INDIRECT(nfl_game_result_header),0),FALSE)),"",VLOOKUP($B1236,INDIRECT(nfl_game_result),MATCH(H$1,INDIRECT(nfl_game_result_header),0),FALSE)),"error")</f>
        <v>34</v>
      </c>
      <c r="I1236">
        <f ca="1">IFERROR(IF(ISBLANK(VLOOKUP($B1236,INDIRECT(nfl_game_result),MATCH(I$1,INDIRECT(nfl_game_result_header),0),FALSE)),"",VLOOKUP($B1236,INDIRECT(nfl_game_result),MATCH(I$1,INDIRECT(nfl_game_result_header),0),FALSE)),"error")</f>
        <v>28</v>
      </c>
      <c r="J1236" t="str">
        <f ca="1">IFERROR(IF(ISBLANK(VLOOKUP($B1236,INDIRECT(nfl_game_result),MATCH(J$1,INDIRECT(nfl_game_result_header),0),FALSE)),"",VLOOKUP($B1236,INDIRECT(nfl_game_result),MATCH(J$1,INDIRECT(nfl_game_result_header),0),FALSE)),"error")</f>
        <v>STL</v>
      </c>
      <c r="K1236" t="str">
        <f ca="1">IFERROR(IF(ISBLANK(VLOOKUP($B1236,INDIRECT(nfl_game_result),MATCH(K$1,INDIRECT(nfl_game_result_header),0),FALSE)),"",VLOOKUP($B1236,INDIRECT(nfl_game_result),MATCH(K$1,INDIRECT(nfl_game_result_header),0),FALSE)),"error")</f>
        <v>PHI</v>
      </c>
      <c r="L1236" s="23" t="str">
        <f ca="1">IFERROR(IF(ISBLANK(VLOOKUP($B1236,INDIRECT(nfl_game_result),MATCH(L$1,INDIRECT(nfl_game_result_header),0),FALSE)),"",VLOOKUP($B1236,INDIRECT(nfl_game_result),MATCH(L$1,INDIRECT(nfl_game_result_header),0),FALSE)),"error")</f>
        <v/>
      </c>
      <c r="M1236" t="s">
        <v>14</v>
      </c>
      <c r="N1236">
        <v>-9</v>
      </c>
      <c r="O1236" t="s">
        <v>91</v>
      </c>
      <c r="P1236">
        <v>15</v>
      </c>
      <c r="Q1236" t="s">
        <v>91</v>
      </c>
      <c r="V1236" s="23" t="s">
        <v>416</v>
      </c>
      <c r="W1236">
        <f ca="1">VALUE(LEFT(C1236, 4))</f>
        <v>2014</v>
      </c>
      <c r="X1236">
        <f ca="1">VALUE(MID(C1236,6,FIND("_",C1236,6)-6))</f>
        <v>5</v>
      </c>
      <c r="Y1236" t="str">
        <f ca="1">IF(NOT(OR(ISBLANK(D1236),ISBLANK(E1236),D1236="",E1236="")),D1236-E1236,"")</f>
        <v/>
      </c>
      <c r="Z1236" t="str">
        <f ca="1">IF(OR(NOT(ISNUMBER(D1236)),ISBLANK(D1236),D1236="",ISBLANK(N1236)),"",ABS(D1236-N1236))</f>
        <v/>
      </c>
      <c r="AA1236">
        <f ca="1">IF(OR(ISBLANK(J1236),ISBLANK(O1236),J1236="",O1236=""),"",IF(J1236=O1236,1,0))</f>
        <v>1</v>
      </c>
      <c r="AB1236">
        <f ca="1">IF(OR(ISBLANK(K1236),ISBLANK(Q1236),K1236="",Q1236=""),"",IF(K1236=Q1236,1,0))</f>
        <v>0</v>
      </c>
      <c r="AC1236" s="23" t="str">
        <f t="shared" ca="1" si="19"/>
        <v/>
      </c>
    </row>
    <row r="1237" spans="1:29" x14ac:dyDescent="0.25">
      <c r="A1237" s="23">
        <v>1236</v>
      </c>
      <c r="B1237">
        <v>604</v>
      </c>
      <c r="C1237" t="str">
        <f ca="1">IFERROR(VLOOKUP($B1237,INDIRECT(nfl_game_result),MATCH(C$1,INDIRECT(nfl_game_result_header),0),FALSE),"error")</f>
        <v>2014_05_CHI@CAR</v>
      </c>
      <c r="D1237" t="str">
        <f ca="1">IFERROR(IF(ISBLANK(VLOOKUP($B1237,INDIRECT(nfl_game_result),MATCH(D$1,INDIRECT(nfl_game_result_header),0),FALSE)),"",VLOOKUP($B1237,INDIRECT(nfl_game_result),MATCH(D$1,INDIRECT(nfl_game_result_header),0),FALSE)),"error")</f>
        <v/>
      </c>
      <c r="E1237">
        <f ca="1">IFERROR(IF(ISBLANK(VLOOKUP($B1237,INDIRECT(nfl_game_result),MATCH(E$1,INDIRECT(nfl_game_result_header),0),FALSE)),"",VLOOKUP($B1237,INDIRECT(nfl_game_result),MATCH(E$1,INDIRECT(nfl_game_result_header),0),FALSE)),"error")</f>
        <v>-3</v>
      </c>
      <c r="F1237" s="23" t="str">
        <f ca="1">IFERROR(IF(ISBLANK(VLOOKUP($B1237,INDIRECT(nfl_game_result),MATCH(F$1,INDIRECT(nfl_game_result_header),0),FALSE)),"",VLOOKUP($B1237,INDIRECT(nfl_game_result),MATCH(F$1,INDIRECT(nfl_game_result_header),0),FALSE)),"error")</f>
        <v/>
      </c>
      <c r="G1237" s="23" t="str">
        <f ca="1">IFERROR(IF(ISBLANK(VLOOKUP($B1237,INDIRECT(nfl_game_result),MATCH(G$1,INDIRECT(nfl_game_result_header),0),FALSE)),"",VLOOKUP($B1237,INDIRECT(nfl_game_result),MATCH(G$1,INDIRECT(nfl_game_result_header),0),FALSE)),"error")</f>
        <v/>
      </c>
      <c r="H1237">
        <f ca="1">IFERROR(IF(ISBLANK(VLOOKUP($B1237,INDIRECT(nfl_game_result),MATCH(H$1,INDIRECT(nfl_game_result_header),0),FALSE)),"",VLOOKUP($B1237,INDIRECT(nfl_game_result),MATCH(H$1,INDIRECT(nfl_game_result_header),0),FALSE)),"error")</f>
        <v>31</v>
      </c>
      <c r="I1237">
        <f ca="1">IFERROR(IF(ISBLANK(VLOOKUP($B1237,INDIRECT(nfl_game_result),MATCH(I$1,INDIRECT(nfl_game_result_header),0),FALSE)),"",VLOOKUP($B1237,INDIRECT(nfl_game_result),MATCH(I$1,INDIRECT(nfl_game_result_header),0),FALSE)),"error")</f>
        <v>24</v>
      </c>
      <c r="J1237" t="str">
        <f ca="1">IFERROR(IF(ISBLANK(VLOOKUP($B1237,INDIRECT(nfl_game_result),MATCH(J$1,INDIRECT(nfl_game_result_header),0),FALSE)),"",VLOOKUP($B1237,INDIRECT(nfl_game_result),MATCH(J$1,INDIRECT(nfl_game_result_header),0),FALSE)),"error")</f>
        <v>CAR</v>
      </c>
      <c r="K1237" t="str">
        <f ca="1">IFERROR(IF(ISBLANK(VLOOKUP($B1237,INDIRECT(nfl_game_result),MATCH(K$1,INDIRECT(nfl_game_result_header),0),FALSE)),"",VLOOKUP($B1237,INDIRECT(nfl_game_result),MATCH(K$1,INDIRECT(nfl_game_result_header),0),FALSE)),"error")</f>
        <v>CAR</v>
      </c>
      <c r="L1237" s="23" t="str">
        <f ca="1">IFERROR(IF(ISBLANK(VLOOKUP($B1237,INDIRECT(nfl_game_result),MATCH(L$1,INDIRECT(nfl_game_result_header),0),FALSE)),"",VLOOKUP($B1237,INDIRECT(nfl_game_result),MATCH(L$1,INDIRECT(nfl_game_result_header),0),FALSE)),"error")</f>
        <v/>
      </c>
      <c r="M1237" t="s">
        <v>14</v>
      </c>
      <c r="N1237">
        <v>-3</v>
      </c>
      <c r="O1237" t="s">
        <v>68</v>
      </c>
      <c r="P1237">
        <v>7</v>
      </c>
      <c r="Q1237" t="s">
        <v>68</v>
      </c>
      <c r="V1237" s="23" t="s">
        <v>416</v>
      </c>
      <c r="W1237">
        <f ca="1">VALUE(LEFT(C1237, 4))</f>
        <v>2014</v>
      </c>
      <c r="X1237">
        <f ca="1">VALUE(MID(C1237,6,FIND("_",C1237,6)-6))</f>
        <v>5</v>
      </c>
      <c r="Y1237" t="str">
        <f ca="1">IF(NOT(OR(ISBLANK(D1237),ISBLANK(E1237),D1237="",E1237="")),D1237-E1237,"")</f>
        <v/>
      </c>
      <c r="Z1237" t="str">
        <f ca="1">IF(OR(NOT(ISNUMBER(D1237)),ISBLANK(D1237),D1237="",ISBLANK(N1237)),"",ABS(D1237-N1237))</f>
        <v/>
      </c>
      <c r="AA1237">
        <f ca="1">IF(OR(ISBLANK(J1237),ISBLANK(O1237),J1237="",O1237=""),"",IF(J1237=O1237,1,0))</f>
        <v>0</v>
      </c>
      <c r="AB1237">
        <f ca="1">IF(OR(ISBLANK(K1237),ISBLANK(Q1237),K1237="",Q1237=""),"",IF(K1237=Q1237,1,0))</f>
        <v>0</v>
      </c>
      <c r="AC1237" s="23" t="str">
        <f t="shared" ca="1" si="19"/>
        <v/>
      </c>
    </row>
    <row r="1238" spans="1:29" x14ac:dyDescent="0.25">
      <c r="A1238" s="23">
        <v>1237</v>
      </c>
      <c r="B1238">
        <v>605</v>
      </c>
      <c r="C1238" t="str">
        <f ca="1">IFERROR(VLOOKUP($B1238,INDIRECT(nfl_game_result),MATCH(C$1,INDIRECT(nfl_game_result_header),0),FALSE),"error")</f>
        <v>2014_05_PIT@JAX</v>
      </c>
      <c r="D1238" t="str">
        <f ca="1">IFERROR(IF(ISBLANK(VLOOKUP($B1238,INDIRECT(nfl_game_result),MATCH(D$1,INDIRECT(nfl_game_result_header),0),FALSE)),"",VLOOKUP($B1238,INDIRECT(nfl_game_result),MATCH(D$1,INDIRECT(nfl_game_result_header),0),FALSE)),"error")</f>
        <v/>
      </c>
      <c r="E1238">
        <f ca="1">IFERROR(IF(ISBLANK(VLOOKUP($B1238,INDIRECT(nfl_game_result),MATCH(E$1,INDIRECT(nfl_game_result_header),0),FALSE)),"",VLOOKUP($B1238,INDIRECT(nfl_game_result),MATCH(E$1,INDIRECT(nfl_game_result_header),0),FALSE)),"error")</f>
        <v>6.5</v>
      </c>
      <c r="F1238" s="23" t="str">
        <f ca="1">IFERROR(IF(ISBLANK(VLOOKUP($B1238,INDIRECT(nfl_game_result),MATCH(F$1,INDIRECT(nfl_game_result_header),0),FALSE)),"",VLOOKUP($B1238,INDIRECT(nfl_game_result),MATCH(F$1,INDIRECT(nfl_game_result_header),0),FALSE)),"error")</f>
        <v/>
      </c>
      <c r="G1238" s="23" t="str">
        <f ca="1">IFERROR(IF(ISBLANK(VLOOKUP($B1238,INDIRECT(nfl_game_result),MATCH(G$1,INDIRECT(nfl_game_result_header),0),FALSE)),"",VLOOKUP($B1238,INDIRECT(nfl_game_result),MATCH(G$1,INDIRECT(nfl_game_result_header),0),FALSE)),"error")</f>
        <v/>
      </c>
      <c r="H1238">
        <f ca="1">IFERROR(IF(ISBLANK(VLOOKUP($B1238,INDIRECT(nfl_game_result),MATCH(H$1,INDIRECT(nfl_game_result_header),0),FALSE)),"",VLOOKUP($B1238,INDIRECT(nfl_game_result),MATCH(H$1,INDIRECT(nfl_game_result_header),0),FALSE)),"error")</f>
        <v>9</v>
      </c>
      <c r="I1238">
        <f ca="1">IFERROR(IF(ISBLANK(VLOOKUP($B1238,INDIRECT(nfl_game_result),MATCH(I$1,INDIRECT(nfl_game_result_header),0),FALSE)),"",VLOOKUP($B1238,INDIRECT(nfl_game_result),MATCH(I$1,INDIRECT(nfl_game_result_header),0),FALSE)),"error")</f>
        <v>17</v>
      </c>
      <c r="J1238" t="str">
        <f ca="1">IFERROR(IF(ISBLANK(VLOOKUP($B1238,INDIRECT(nfl_game_result),MATCH(J$1,INDIRECT(nfl_game_result_header),0),FALSE)),"",VLOOKUP($B1238,INDIRECT(nfl_game_result),MATCH(J$1,INDIRECT(nfl_game_result_header),0),FALSE)),"error")</f>
        <v>PIT</v>
      </c>
      <c r="K1238" t="str">
        <f ca="1">IFERROR(IF(ISBLANK(VLOOKUP($B1238,INDIRECT(nfl_game_result),MATCH(K$1,INDIRECT(nfl_game_result_header),0),FALSE)),"",VLOOKUP($B1238,INDIRECT(nfl_game_result),MATCH(K$1,INDIRECT(nfl_game_result_header),0),FALSE)),"error")</f>
        <v>PIT</v>
      </c>
      <c r="L1238" s="23" t="str">
        <f ca="1">IFERROR(IF(ISBLANK(VLOOKUP($B1238,INDIRECT(nfl_game_result),MATCH(L$1,INDIRECT(nfl_game_result_header),0),FALSE)),"",VLOOKUP($B1238,INDIRECT(nfl_game_result),MATCH(L$1,INDIRECT(nfl_game_result_header),0),FALSE)),"error")</f>
        <v/>
      </c>
      <c r="M1238" t="s">
        <v>14</v>
      </c>
      <c r="N1238">
        <v>6</v>
      </c>
      <c r="O1238" t="s">
        <v>87</v>
      </c>
      <c r="P1238">
        <v>13</v>
      </c>
      <c r="Q1238" t="s">
        <v>87</v>
      </c>
      <c r="V1238" s="23" t="s">
        <v>416</v>
      </c>
      <c r="W1238">
        <f ca="1">VALUE(LEFT(C1238, 4))</f>
        <v>2014</v>
      </c>
      <c r="X1238">
        <f ca="1">VALUE(MID(C1238,6,FIND("_",C1238,6)-6))</f>
        <v>5</v>
      </c>
      <c r="Y1238" t="str">
        <f ca="1">IF(NOT(OR(ISBLANK(D1238),ISBLANK(E1238),D1238="",E1238="")),D1238-E1238,"")</f>
        <v/>
      </c>
      <c r="Z1238" t="str">
        <f ca="1">IF(OR(NOT(ISNUMBER(D1238)),ISBLANK(D1238),D1238="",ISBLANK(N1238)),"",ABS(D1238-N1238))</f>
        <v/>
      </c>
      <c r="AA1238">
        <f ca="1">IF(OR(ISBLANK(J1238),ISBLANK(O1238),J1238="",O1238=""),"",IF(J1238=O1238,1,0))</f>
        <v>1</v>
      </c>
      <c r="AB1238">
        <f ca="1">IF(OR(ISBLANK(K1238),ISBLANK(Q1238),K1238="",Q1238=""),"",IF(K1238=Q1238,1,0))</f>
        <v>1</v>
      </c>
      <c r="AC1238" s="23" t="str">
        <f t="shared" ca="1" si="19"/>
        <v/>
      </c>
    </row>
    <row r="1239" spans="1:29" x14ac:dyDescent="0.25">
      <c r="A1239" s="23">
        <v>1238</v>
      </c>
      <c r="B1239">
        <v>606</v>
      </c>
      <c r="C1239" t="str">
        <f ca="1">IFERROR(VLOOKUP($B1239,INDIRECT(nfl_game_result),MATCH(C$1,INDIRECT(nfl_game_result_header),0),FALSE),"error")</f>
        <v>2014_05_ARI@DEN</v>
      </c>
      <c r="D1239" t="str">
        <f ca="1">IFERROR(IF(ISBLANK(VLOOKUP($B1239,INDIRECT(nfl_game_result),MATCH(D$1,INDIRECT(nfl_game_result_header),0),FALSE)),"",VLOOKUP($B1239,INDIRECT(nfl_game_result),MATCH(D$1,INDIRECT(nfl_game_result_header),0),FALSE)),"error")</f>
        <v/>
      </c>
      <c r="E1239">
        <f ca="1">IFERROR(IF(ISBLANK(VLOOKUP($B1239,INDIRECT(nfl_game_result),MATCH(E$1,INDIRECT(nfl_game_result_header),0),FALSE)),"",VLOOKUP($B1239,INDIRECT(nfl_game_result),MATCH(E$1,INDIRECT(nfl_game_result_header),0),FALSE)),"error")</f>
        <v>-7</v>
      </c>
      <c r="F1239" s="23" t="str">
        <f ca="1">IFERROR(IF(ISBLANK(VLOOKUP($B1239,INDIRECT(nfl_game_result),MATCH(F$1,INDIRECT(nfl_game_result_header),0),FALSE)),"",VLOOKUP($B1239,INDIRECT(nfl_game_result),MATCH(F$1,INDIRECT(nfl_game_result_header),0),FALSE)),"error")</f>
        <v/>
      </c>
      <c r="G1239" s="23" t="str">
        <f ca="1">IFERROR(IF(ISBLANK(VLOOKUP($B1239,INDIRECT(nfl_game_result),MATCH(G$1,INDIRECT(nfl_game_result_header),0),FALSE)),"",VLOOKUP($B1239,INDIRECT(nfl_game_result),MATCH(G$1,INDIRECT(nfl_game_result_header),0),FALSE)),"error")</f>
        <v/>
      </c>
      <c r="H1239">
        <f ca="1">IFERROR(IF(ISBLANK(VLOOKUP($B1239,INDIRECT(nfl_game_result),MATCH(H$1,INDIRECT(nfl_game_result_header),0),FALSE)),"",VLOOKUP($B1239,INDIRECT(nfl_game_result),MATCH(H$1,INDIRECT(nfl_game_result_header),0),FALSE)),"error")</f>
        <v>41</v>
      </c>
      <c r="I1239">
        <f ca="1">IFERROR(IF(ISBLANK(VLOOKUP($B1239,INDIRECT(nfl_game_result),MATCH(I$1,INDIRECT(nfl_game_result_header),0),FALSE)),"",VLOOKUP($B1239,INDIRECT(nfl_game_result),MATCH(I$1,INDIRECT(nfl_game_result_header),0),FALSE)),"error")</f>
        <v>20</v>
      </c>
      <c r="J1239" t="str">
        <f ca="1">IFERROR(IF(ISBLANK(VLOOKUP($B1239,INDIRECT(nfl_game_result),MATCH(J$1,INDIRECT(nfl_game_result_header),0),FALSE)),"",VLOOKUP($B1239,INDIRECT(nfl_game_result),MATCH(J$1,INDIRECT(nfl_game_result_header),0),FALSE)),"error")</f>
        <v>DEN</v>
      </c>
      <c r="K1239" t="str">
        <f ca="1">IFERROR(IF(ISBLANK(VLOOKUP($B1239,INDIRECT(nfl_game_result),MATCH(K$1,INDIRECT(nfl_game_result_header),0),FALSE)),"",VLOOKUP($B1239,INDIRECT(nfl_game_result),MATCH(K$1,INDIRECT(nfl_game_result_header),0),FALSE)),"error")</f>
        <v>DEN</v>
      </c>
      <c r="L1239" s="23" t="str">
        <f ca="1">IFERROR(IF(ISBLANK(VLOOKUP($B1239,INDIRECT(nfl_game_result),MATCH(L$1,INDIRECT(nfl_game_result_header),0),FALSE)),"",VLOOKUP($B1239,INDIRECT(nfl_game_result),MATCH(L$1,INDIRECT(nfl_game_result_header),0),FALSE)),"error")</f>
        <v/>
      </c>
      <c r="M1239" t="s">
        <v>14</v>
      </c>
      <c r="N1239">
        <v>-7</v>
      </c>
      <c r="O1239" t="s">
        <v>72</v>
      </c>
      <c r="P1239">
        <v>6</v>
      </c>
      <c r="Q1239" t="s">
        <v>72</v>
      </c>
      <c r="V1239" s="23" t="s">
        <v>416</v>
      </c>
      <c r="W1239">
        <f ca="1">VALUE(LEFT(C1239, 4))</f>
        <v>2014</v>
      </c>
      <c r="X1239">
        <f ca="1">VALUE(MID(C1239,6,FIND("_",C1239,6)-6))</f>
        <v>5</v>
      </c>
      <c r="Y1239" t="str">
        <f ca="1">IF(NOT(OR(ISBLANK(D1239),ISBLANK(E1239),D1239="",E1239="")),D1239-E1239,"")</f>
        <v/>
      </c>
      <c r="Z1239" t="str">
        <f ca="1">IF(OR(NOT(ISNUMBER(D1239)),ISBLANK(D1239),D1239="",ISBLANK(N1239)),"",ABS(D1239-N1239))</f>
        <v/>
      </c>
      <c r="AA1239">
        <f ca="1">IF(OR(ISBLANK(J1239),ISBLANK(O1239),J1239="",O1239=""),"",IF(J1239=O1239,1,0))</f>
        <v>1</v>
      </c>
      <c r="AB1239">
        <f ca="1">IF(OR(ISBLANK(K1239),ISBLANK(Q1239),K1239="",Q1239=""),"",IF(K1239=Q1239,1,0))</f>
        <v>1</v>
      </c>
      <c r="AC1239" s="23" t="str">
        <f t="shared" ca="1" si="19"/>
        <v/>
      </c>
    </row>
    <row r="1240" spans="1:29" x14ac:dyDescent="0.25">
      <c r="A1240" s="23">
        <v>1239</v>
      </c>
      <c r="B1240">
        <v>607</v>
      </c>
      <c r="C1240" t="str">
        <f ca="1">IFERROR(VLOOKUP($B1240,INDIRECT(nfl_game_result),MATCH(C$1,INDIRECT(nfl_game_result_header),0),FALSE),"error")</f>
        <v>2014_05_NYJ@SD</v>
      </c>
      <c r="D1240" t="str">
        <f ca="1">IFERROR(IF(ISBLANK(VLOOKUP($B1240,INDIRECT(nfl_game_result),MATCH(D$1,INDIRECT(nfl_game_result_header),0),FALSE)),"",VLOOKUP($B1240,INDIRECT(nfl_game_result),MATCH(D$1,INDIRECT(nfl_game_result_header),0),FALSE)),"error")</f>
        <v/>
      </c>
      <c r="E1240">
        <f ca="1">IFERROR(IF(ISBLANK(VLOOKUP($B1240,INDIRECT(nfl_game_result),MATCH(E$1,INDIRECT(nfl_game_result_header),0),FALSE)),"",VLOOKUP($B1240,INDIRECT(nfl_game_result),MATCH(E$1,INDIRECT(nfl_game_result_header),0),FALSE)),"error")</f>
        <v>-7</v>
      </c>
      <c r="F1240" s="23" t="str">
        <f ca="1">IFERROR(IF(ISBLANK(VLOOKUP($B1240,INDIRECT(nfl_game_result),MATCH(F$1,INDIRECT(nfl_game_result_header),0),FALSE)),"",VLOOKUP($B1240,INDIRECT(nfl_game_result),MATCH(F$1,INDIRECT(nfl_game_result_header),0),FALSE)),"error")</f>
        <v/>
      </c>
      <c r="G1240" s="23" t="str">
        <f ca="1">IFERROR(IF(ISBLANK(VLOOKUP($B1240,INDIRECT(nfl_game_result),MATCH(G$1,INDIRECT(nfl_game_result_header),0),FALSE)),"",VLOOKUP($B1240,INDIRECT(nfl_game_result),MATCH(G$1,INDIRECT(nfl_game_result_header),0),FALSE)),"error")</f>
        <v/>
      </c>
      <c r="H1240">
        <f ca="1">IFERROR(IF(ISBLANK(VLOOKUP($B1240,INDIRECT(nfl_game_result),MATCH(H$1,INDIRECT(nfl_game_result_header),0),FALSE)),"",VLOOKUP($B1240,INDIRECT(nfl_game_result),MATCH(H$1,INDIRECT(nfl_game_result_header),0),FALSE)),"error")</f>
        <v>31</v>
      </c>
      <c r="I1240">
        <f ca="1">IFERROR(IF(ISBLANK(VLOOKUP($B1240,INDIRECT(nfl_game_result),MATCH(I$1,INDIRECT(nfl_game_result_header),0),FALSE)),"",VLOOKUP($B1240,INDIRECT(nfl_game_result),MATCH(I$1,INDIRECT(nfl_game_result_header),0),FALSE)),"error")</f>
        <v>0</v>
      </c>
      <c r="J1240" t="str">
        <f ca="1">IFERROR(IF(ISBLANK(VLOOKUP($B1240,INDIRECT(nfl_game_result),MATCH(J$1,INDIRECT(nfl_game_result_header),0),FALSE)),"",VLOOKUP($B1240,INDIRECT(nfl_game_result),MATCH(J$1,INDIRECT(nfl_game_result_header),0),FALSE)),"error")</f>
        <v>SD</v>
      </c>
      <c r="K1240" t="str">
        <f ca="1">IFERROR(IF(ISBLANK(VLOOKUP($B1240,INDIRECT(nfl_game_result),MATCH(K$1,INDIRECT(nfl_game_result_header),0),FALSE)),"",VLOOKUP($B1240,INDIRECT(nfl_game_result),MATCH(K$1,INDIRECT(nfl_game_result_header),0),FALSE)),"error")</f>
        <v>SD</v>
      </c>
      <c r="L1240" s="23" t="str">
        <f ca="1">IFERROR(IF(ISBLANK(VLOOKUP($B1240,INDIRECT(nfl_game_result),MATCH(L$1,INDIRECT(nfl_game_result_header),0),FALSE)),"",VLOOKUP($B1240,INDIRECT(nfl_game_result),MATCH(L$1,INDIRECT(nfl_game_result_header),0),FALSE)),"error")</f>
        <v/>
      </c>
      <c r="M1240" t="s">
        <v>14</v>
      </c>
      <c r="N1240">
        <v>-8</v>
      </c>
      <c r="O1240" t="s">
        <v>84</v>
      </c>
      <c r="P1240">
        <v>14</v>
      </c>
      <c r="Q1240" t="s">
        <v>88</v>
      </c>
      <c r="V1240" s="23" t="s">
        <v>416</v>
      </c>
      <c r="W1240">
        <f ca="1">VALUE(LEFT(C1240, 4))</f>
        <v>2014</v>
      </c>
      <c r="X1240">
        <f ca="1">VALUE(MID(C1240,6,FIND("_",C1240,6)-6))</f>
        <v>5</v>
      </c>
      <c r="Y1240" t="str">
        <f ca="1">IF(NOT(OR(ISBLANK(D1240),ISBLANK(E1240),D1240="",E1240="")),D1240-E1240,"")</f>
        <v/>
      </c>
      <c r="Z1240" t="str">
        <f ca="1">IF(OR(NOT(ISNUMBER(D1240)),ISBLANK(D1240),D1240="",ISBLANK(N1240)),"",ABS(D1240-N1240))</f>
        <v/>
      </c>
      <c r="AA1240">
        <f ca="1">IF(OR(ISBLANK(J1240),ISBLANK(O1240),J1240="",O1240=""),"",IF(J1240=O1240,1,0))</f>
        <v>0</v>
      </c>
      <c r="AB1240">
        <f ca="1">IF(OR(ISBLANK(K1240),ISBLANK(Q1240),K1240="",Q1240=""),"",IF(K1240=Q1240,1,0))</f>
        <v>1</v>
      </c>
      <c r="AC1240" s="23" t="str">
        <f t="shared" ca="1" si="19"/>
        <v/>
      </c>
    </row>
    <row r="1241" spans="1:29" x14ac:dyDescent="0.25">
      <c r="A1241" s="23">
        <v>1240</v>
      </c>
      <c r="B1241">
        <v>608</v>
      </c>
      <c r="C1241" t="str">
        <f ca="1">IFERROR(VLOOKUP($B1241,INDIRECT(nfl_game_result),MATCH(C$1,INDIRECT(nfl_game_result_header),0),FALSE),"error")</f>
        <v>2014_05_KCY@SFO</v>
      </c>
      <c r="D1241" t="str">
        <f ca="1">IFERROR(IF(ISBLANK(VLOOKUP($B1241,INDIRECT(nfl_game_result),MATCH(D$1,INDIRECT(nfl_game_result_header),0),FALSE)),"",VLOOKUP($B1241,INDIRECT(nfl_game_result),MATCH(D$1,INDIRECT(nfl_game_result_header),0),FALSE)),"error")</f>
        <v/>
      </c>
      <c r="E1241">
        <f ca="1">IFERROR(IF(ISBLANK(VLOOKUP($B1241,INDIRECT(nfl_game_result),MATCH(E$1,INDIRECT(nfl_game_result_header),0),FALSE)),"",VLOOKUP($B1241,INDIRECT(nfl_game_result),MATCH(E$1,INDIRECT(nfl_game_result_header),0),FALSE)),"error")</f>
        <v>-7.5</v>
      </c>
      <c r="F1241" s="23" t="str">
        <f ca="1">IFERROR(IF(ISBLANK(VLOOKUP($B1241,INDIRECT(nfl_game_result),MATCH(F$1,INDIRECT(nfl_game_result_header),0),FALSE)),"",VLOOKUP($B1241,INDIRECT(nfl_game_result),MATCH(F$1,INDIRECT(nfl_game_result_header),0),FALSE)),"error")</f>
        <v/>
      </c>
      <c r="G1241" s="23" t="str">
        <f ca="1">IFERROR(IF(ISBLANK(VLOOKUP($B1241,INDIRECT(nfl_game_result),MATCH(G$1,INDIRECT(nfl_game_result_header),0),FALSE)),"",VLOOKUP($B1241,INDIRECT(nfl_game_result),MATCH(G$1,INDIRECT(nfl_game_result_header),0),FALSE)),"error")</f>
        <v/>
      </c>
      <c r="H1241">
        <f ca="1">IFERROR(IF(ISBLANK(VLOOKUP($B1241,INDIRECT(nfl_game_result),MATCH(H$1,INDIRECT(nfl_game_result_header),0),FALSE)),"",VLOOKUP($B1241,INDIRECT(nfl_game_result),MATCH(H$1,INDIRECT(nfl_game_result_header),0),FALSE)),"error")</f>
        <v>22</v>
      </c>
      <c r="I1241">
        <f ca="1">IFERROR(IF(ISBLANK(VLOOKUP($B1241,INDIRECT(nfl_game_result),MATCH(I$1,INDIRECT(nfl_game_result_header),0),FALSE)),"",VLOOKUP($B1241,INDIRECT(nfl_game_result),MATCH(I$1,INDIRECT(nfl_game_result_header),0),FALSE)),"error")</f>
        <v>17</v>
      </c>
      <c r="J1241" t="str">
        <f ca="1">IFERROR(IF(ISBLANK(VLOOKUP($B1241,INDIRECT(nfl_game_result),MATCH(J$1,INDIRECT(nfl_game_result_header),0),FALSE)),"",VLOOKUP($B1241,INDIRECT(nfl_game_result),MATCH(J$1,INDIRECT(nfl_game_result_header),0),FALSE)),"error")</f>
        <v>KCY</v>
      </c>
      <c r="K1241" t="str">
        <f ca="1">IFERROR(IF(ISBLANK(VLOOKUP($B1241,INDIRECT(nfl_game_result),MATCH(K$1,INDIRECT(nfl_game_result_header),0),FALSE)),"",VLOOKUP($B1241,INDIRECT(nfl_game_result),MATCH(K$1,INDIRECT(nfl_game_result_header),0),FALSE)),"error")</f>
        <v>SFO</v>
      </c>
      <c r="L1241" s="23" t="str">
        <f ca="1">IFERROR(IF(ISBLANK(VLOOKUP($B1241,INDIRECT(nfl_game_result),MATCH(L$1,INDIRECT(nfl_game_result_header),0),FALSE)),"",VLOOKUP($B1241,INDIRECT(nfl_game_result),MATCH(L$1,INDIRECT(nfl_game_result_header),0),FALSE)),"error")</f>
        <v/>
      </c>
      <c r="M1241" t="s">
        <v>14</v>
      </c>
      <c r="N1241">
        <v>-7.5</v>
      </c>
      <c r="O1241" t="s">
        <v>333</v>
      </c>
      <c r="P1241">
        <v>5</v>
      </c>
      <c r="Q1241" t="s">
        <v>333</v>
      </c>
      <c r="V1241" s="23" t="s">
        <v>416</v>
      </c>
      <c r="W1241">
        <f ca="1">VALUE(LEFT(C1241, 4))</f>
        <v>2014</v>
      </c>
      <c r="X1241">
        <f ca="1">VALUE(MID(C1241,6,FIND("_",C1241,6)-6))</f>
        <v>5</v>
      </c>
      <c r="Y1241" t="str">
        <f ca="1">IF(NOT(OR(ISBLANK(D1241),ISBLANK(E1241),D1241="",E1241="")),D1241-E1241,"")</f>
        <v/>
      </c>
      <c r="Z1241" t="str">
        <f ca="1">IF(OR(NOT(ISNUMBER(D1241)),ISBLANK(D1241),D1241="",ISBLANK(N1241)),"",ABS(D1241-N1241))</f>
        <v/>
      </c>
      <c r="AA1241">
        <f ca="1">IF(OR(ISBLANK(J1241),ISBLANK(O1241),J1241="",O1241=""),"",IF(J1241=O1241,1,0))</f>
        <v>0</v>
      </c>
      <c r="AB1241">
        <f ca="1">IF(OR(ISBLANK(K1241),ISBLANK(Q1241),K1241="",Q1241=""),"",IF(K1241=Q1241,1,0))</f>
        <v>1</v>
      </c>
      <c r="AC1241" s="23" t="str">
        <f t="shared" ca="1" si="19"/>
        <v/>
      </c>
    </row>
    <row r="1242" spans="1:29" x14ac:dyDescent="0.25">
      <c r="A1242" s="23">
        <v>1241</v>
      </c>
      <c r="B1242">
        <v>609</v>
      </c>
      <c r="C1242" t="str">
        <f ca="1">IFERROR(VLOOKUP($B1242,INDIRECT(nfl_game_result),MATCH(C$1,INDIRECT(nfl_game_result_header),0),FALSE),"error")</f>
        <v>2014_05_CIN@NWE</v>
      </c>
      <c r="D1242" t="str">
        <f ca="1">IFERROR(IF(ISBLANK(VLOOKUP($B1242,INDIRECT(nfl_game_result),MATCH(D$1,INDIRECT(nfl_game_result_header),0),FALSE)),"",VLOOKUP($B1242,INDIRECT(nfl_game_result),MATCH(D$1,INDIRECT(nfl_game_result_header),0),FALSE)),"error")</f>
        <v/>
      </c>
      <c r="E1242">
        <f ca="1">IFERROR(IF(ISBLANK(VLOOKUP($B1242,INDIRECT(nfl_game_result),MATCH(E$1,INDIRECT(nfl_game_result_header),0),FALSE)),"",VLOOKUP($B1242,INDIRECT(nfl_game_result),MATCH(E$1,INDIRECT(nfl_game_result_header),0),FALSE)),"error")</f>
        <v>1</v>
      </c>
      <c r="F1242" s="23" t="str">
        <f ca="1">IFERROR(IF(ISBLANK(VLOOKUP($B1242,INDIRECT(nfl_game_result),MATCH(F$1,INDIRECT(nfl_game_result_header),0),FALSE)),"",VLOOKUP($B1242,INDIRECT(nfl_game_result),MATCH(F$1,INDIRECT(nfl_game_result_header),0),FALSE)),"error")</f>
        <v/>
      </c>
      <c r="G1242" s="23" t="str">
        <f ca="1">IFERROR(IF(ISBLANK(VLOOKUP($B1242,INDIRECT(nfl_game_result),MATCH(G$1,INDIRECT(nfl_game_result_header),0),FALSE)),"",VLOOKUP($B1242,INDIRECT(nfl_game_result),MATCH(G$1,INDIRECT(nfl_game_result_header),0),FALSE)),"error")</f>
        <v/>
      </c>
      <c r="H1242">
        <f ca="1">IFERROR(IF(ISBLANK(VLOOKUP($B1242,INDIRECT(nfl_game_result),MATCH(H$1,INDIRECT(nfl_game_result_header),0),FALSE)),"",VLOOKUP($B1242,INDIRECT(nfl_game_result),MATCH(H$1,INDIRECT(nfl_game_result_header),0),FALSE)),"error")</f>
        <v>43</v>
      </c>
      <c r="I1242">
        <f ca="1">IFERROR(IF(ISBLANK(VLOOKUP($B1242,INDIRECT(nfl_game_result),MATCH(I$1,INDIRECT(nfl_game_result_header),0),FALSE)),"",VLOOKUP($B1242,INDIRECT(nfl_game_result),MATCH(I$1,INDIRECT(nfl_game_result_header),0),FALSE)),"error")</f>
        <v>17</v>
      </c>
      <c r="J1242" t="str">
        <f ca="1">IFERROR(IF(ISBLANK(VLOOKUP($B1242,INDIRECT(nfl_game_result),MATCH(J$1,INDIRECT(nfl_game_result_header),0),FALSE)),"",VLOOKUP($B1242,INDIRECT(nfl_game_result),MATCH(J$1,INDIRECT(nfl_game_result_header),0),FALSE)),"error")</f>
        <v>NWE</v>
      </c>
      <c r="K1242" t="str">
        <f ca="1">IFERROR(IF(ISBLANK(VLOOKUP($B1242,INDIRECT(nfl_game_result),MATCH(K$1,INDIRECT(nfl_game_result_header),0),FALSE)),"",VLOOKUP($B1242,INDIRECT(nfl_game_result),MATCH(K$1,INDIRECT(nfl_game_result_header),0),FALSE)),"error")</f>
        <v>NWE</v>
      </c>
      <c r="L1242" s="23" t="str">
        <f ca="1">IFERROR(IF(ISBLANK(VLOOKUP($B1242,INDIRECT(nfl_game_result),MATCH(L$1,INDIRECT(nfl_game_result_header),0),FALSE)),"",VLOOKUP($B1242,INDIRECT(nfl_game_result),MATCH(L$1,INDIRECT(nfl_game_result_header),0),FALSE)),"error")</f>
        <v/>
      </c>
      <c r="M1242" t="s">
        <v>14</v>
      </c>
      <c r="N1242">
        <v>-1.5</v>
      </c>
      <c r="O1242" t="s">
        <v>69</v>
      </c>
      <c r="P1242">
        <v>2</v>
      </c>
      <c r="Q1242" t="s">
        <v>69</v>
      </c>
      <c r="V1242" s="23" t="s">
        <v>416</v>
      </c>
      <c r="W1242">
        <f ca="1">VALUE(LEFT(C1242, 4))</f>
        <v>2014</v>
      </c>
      <c r="X1242">
        <f ca="1">VALUE(MID(C1242,6,FIND("_",C1242,6)-6))</f>
        <v>5</v>
      </c>
      <c r="Y1242" t="str">
        <f ca="1">IF(NOT(OR(ISBLANK(D1242),ISBLANK(E1242),D1242="",E1242="")),D1242-E1242,"")</f>
        <v/>
      </c>
      <c r="Z1242" t="str">
        <f ca="1">IF(OR(NOT(ISNUMBER(D1242)),ISBLANK(D1242),D1242="",ISBLANK(N1242)),"",ABS(D1242-N1242))</f>
        <v/>
      </c>
      <c r="AA1242">
        <f ca="1">IF(OR(ISBLANK(J1242),ISBLANK(O1242),J1242="",O1242=""),"",IF(J1242=O1242,1,0))</f>
        <v>0</v>
      </c>
      <c r="AB1242">
        <f ca="1">IF(OR(ISBLANK(K1242),ISBLANK(Q1242),K1242="",Q1242=""),"",IF(K1242=Q1242,1,0))</f>
        <v>0</v>
      </c>
      <c r="AC1242" s="23" t="str">
        <f t="shared" ca="1" si="19"/>
        <v/>
      </c>
    </row>
    <row r="1243" spans="1:29" x14ac:dyDescent="0.25">
      <c r="A1243" s="23">
        <v>1242</v>
      </c>
      <c r="B1243">
        <v>610</v>
      </c>
      <c r="C1243" t="str">
        <f ca="1">IFERROR(VLOOKUP($B1243,INDIRECT(nfl_game_result),MATCH(C$1,INDIRECT(nfl_game_result_header),0),FALSE),"error")</f>
        <v>2014_05_SEA@WAS</v>
      </c>
      <c r="D1243" t="str">
        <f ca="1">IFERROR(IF(ISBLANK(VLOOKUP($B1243,INDIRECT(nfl_game_result),MATCH(D$1,INDIRECT(nfl_game_result_header),0),FALSE)),"",VLOOKUP($B1243,INDIRECT(nfl_game_result),MATCH(D$1,INDIRECT(nfl_game_result_header),0),FALSE)),"error")</f>
        <v/>
      </c>
      <c r="E1243">
        <f ca="1">IFERROR(IF(ISBLANK(VLOOKUP($B1243,INDIRECT(nfl_game_result),MATCH(E$1,INDIRECT(nfl_game_result_header),0),FALSE)),"",VLOOKUP($B1243,INDIRECT(nfl_game_result),MATCH(E$1,INDIRECT(nfl_game_result_header),0),FALSE)),"error")</f>
        <v>7.5</v>
      </c>
      <c r="F1243" s="23" t="str">
        <f ca="1">IFERROR(IF(ISBLANK(VLOOKUP($B1243,INDIRECT(nfl_game_result),MATCH(F$1,INDIRECT(nfl_game_result_header),0),FALSE)),"",VLOOKUP($B1243,INDIRECT(nfl_game_result),MATCH(F$1,INDIRECT(nfl_game_result_header),0),FALSE)),"error")</f>
        <v/>
      </c>
      <c r="G1243" s="23" t="str">
        <f ca="1">IFERROR(IF(ISBLANK(VLOOKUP($B1243,INDIRECT(nfl_game_result),MATCH(G$1,INDIRECT(nfl_game_result_header),0),FALSE)),"",VLOOKUP($B1243,INDIRECT(nfl_game_result),MATCH(G$1,INDIRECT(nfl_game_result_header),0),FALSE)),"error")</f>
        <v/>
      </c>
      <c r="H1243">
        <f ca="1">IFERROR(IF(ISBLANK(VLOOKUP($B1243,INDIRECT(nfl_game_result),MATCH(H$1,INDIRECT(nfl_game_result_header),0),FALSE)),"",VLOOKUP($B1243,INDIRECT(nfl_game_result),MATCH(H$1,INDIRECT(nfl_game_result_header),0),FALSE)),"error")</f>
        <v>17</v>
      </c>
      <c r="I1243">
        <f ca="1">IFERROR(IF(ISBLANK(VLOOKUP($B1243,INDIRECT(nfl_game_result),MATCH(I$1,INDIRECT(nfl_game_result_header),0),FALSE)),"",VLOOKUP($B1243,INDIRECT(nfl_game_result),MATCH(I$1,INDIRECT(nfl_game_result_header),0),FALSE)),"error")</f>
        <v>27</v>
      </c>
      <c r="J1243" t="str">
        <f ca="1">IFERROR(IF(ISBLANK(VLOOKUP($B1243,INDIRECT(nfl_game_result),MATCH(J$1,INDIRECT(nfl_game_result_header),0),FALSE)),"",VLOOKUP($B1243,INDIRECT(nfl_game_result),MATCH(J$1,INDIRECT(nfl_game_result_header),0),FALSE)),"error")</f>
        <v>SEA</v>
      </c>
      <c r="K1243" t="str">
        <f ca="1">IFERROR(IF(ISBLANK(VLOOKUP($B1243,INDIRECT(nfl_game_result),MATCH(K$1,INDIRECT(nfl_game_result_header),0),FALSE)),"",VLOOKUP($B1243,INDIRECT(nfl_game_result),MATCH(K$1,INDIRECT(nfl_game_result_header),0),FALSE)),"error")</f>
        <v>SEA</v>
      </c>
      <c r="L1243" s="23" t="str">
        <f ca="1">IFERROR(IF(ISBLANK(VLOOKUP($B1243,INDIRECT(nfl_game_result),MATCH(L$1,INDIRECT(nfl_game_result_header),0),FALSE)),"",VLOOKUP($B1243,INDIRECT(nfl_game_result),MATCH(L$1,INDIRECT(nfl_game_result_header),0),FALSE)),"error")</f>
        <v/>
      </c>
      <c r="M1243" t="s">
        <v>14</v>
      </c>
      <c r="N1243">
        <v>5.5</v>
      </c>
      <c r="O1243" t="s">
        <v>89</v>
      </c>
      <c r="P1243">
        <v>1</v>
      </c>
      <c r="Q1243" t="s">
        <v>89</v>
      </c>
      <c r="V1243" s="23" t="s">
        <v>416</v>
      </c>
      <c r="W1243">
        <f ca="1">VALUE(LEFT(C1243, 4))</f>
        <v>2014</v>
      </c>
      <c r="X1243">
        <f ca="1">VALUE(MID(C1243,6,FIND("_",C1243,6)-6))</f>
        <v>5</v>
      </c>
      <c r="Y1243" t="str">
        <f ca="1">IF(NOT(OR(ISBLANK(D1243),ISBLANK(E1243),D1243="",E1243="")),D1243-E1243,"")</f>
        <v/>
      </c>
      <c r="Z1243" t="str">
        <f ca="1">IF(OR(NOT(ISNUMBER(D1243)),ISBLANK(D1243),D1243="",ISBLANK(N1243)),"",ABS(D1243-N1243))</f>
        <v/>
      </c>
      <c r="AA1243">
        <f ca="1">IF(OR(ISBLANK(J1243),ISBLANK(O1243),J1243="",O1243=""),"",IF(J1243=O1243,1,0))</f>
        <v>1</v>
      </c>
      <c r="AB1243">
        <f ca="1">IF(OR(ISBLANK(K1243),ISBLANK(Q1243),K1243="",Q1243=""),"",IF(K1243=Q1243,1,0))</f>
        <v>1</v>
      </c>
      <c r="AC1243" s="23" t="str">
        <f t="shared" ca="1" si="19"/>
        <v/>
      </c>
    </row>
    <row r="1244" spans="1:29" x14ac:dyDescent="0.25">
      <c r="A1244" s="23">
        <v>1243</v>
      </c>
      <c r="B1244">
        <v>611</v>
      </c>
      <c r="C1244" t="str">
        <f ca="1">IFERROR(VLOOKUP($B1244,INDIRECT(nfl_game_result),MATCH(C$1,INDIRECT(nfl_game_result_header),0),FALSE),"error")</f>
        <v>2014_06_IND@HOU</v>
      </c>
      <c r="D1244" t="str">
        <f ca="1">IFERROR(IF(ISBLANK(VLOOKUP($B1244,INDIRECT(nfl_game_result),MATCH(D$1,INDIRECT(nfl_game_result_header),0),FALSE)),"",VLOOKUP($B1244,INDIRECT(nfl_game_result),MATCH(D$1,INDIRECT(nfl_game_result_header),0),FALSE)),"error")</f>
        <v/>
      </c>
      <c r="E1244">
        <f ca="1">IFERROR(IF(ISBLANK(VLOOKUP($B1244,INDIRECT(nfl_game_result),MATCH(E$1,INDIRECT(nfl_game_result_header),0),FALSE)),"",VLOOKUP($B1244,INDIRECT(nfl_game_result),MATCH(E$1,INDIRECT(nfl_game_result_header),0),FALSE)),"error")</f>
        <v>2.5</v>
      </c>
      <c r="F1244" s="23" t="str">
        <f ca="1">IFERROR(IF(ISBLANK(VLOOKUP($B1244,INDIRECT(nfl_game_result),MATCH(F$1,INDIRECT(nfl_game_result_header),0),FALSE)),"",VLOOKUP($B1244,INDIRECT(nfl_game_result),MATCH(F$1,INDIRECT(nfl_game_result_header),0),FALSE)),"error")</f>
        <v/>
      </c>
      <c r="G1244" s="23" t="str">
        <f ca="1">IFERROR(IF(ISBLANK(VLOOKUP($B1244,INDIRECT(nfl_game_result),MATCH(G$1,INDIRECT(nfl_game_result_header),0),FALSE)),"",VLOOKUP($B1244,INDIRECT(nfl_game_result),MATCH(G$1,INDIRECT(nfl_game_result_header),0),FALSE)),"error")</f>
        <v/>
      </c>
      <c r="H1244">
        <f ca="1">IFERROR(IF(ISBLANK(VLOOKUP($B1244,INDIRECT(nfl_game_result),MATCH(H$1,INDIRECT(nfl_game_result_header),0),FALSE)),"",VLOOKUP($B1244,INDIRECT(nfl_game_result),MATCH(H$1,INDIRECT(nfl_game_result_header),0),FALSE)),"error")</f>
        <v>28</v>
      </c>
      <c r="I1244">
        <f ca="1">IFERROR(IF(ISBLANK(VLOOKUP($B1244,INDIRECT(nfl_game_result),MATCH(I$1,INDIRECT(nfl_game_result_header),0),FALSE)),"",VLOOKUP($B1244,INDIRECT(nfl_game_result),MATCH(I$1,INDIRECT(nfl_game_result_header),0),FALSE)),"error")</f>
        <v>33</v>
      </c>
      <c r="J1244" t="str">
        <f ca="1">IFERROR(IF(ISBLANK(VLOOKUP($B1244,INDIRECT(nfl_game_result),MATCH(J$1,INDIRECT(nfl_game_result_header),0),FALSE)),"",VLOOKUP($B1244,INDIRECT(nfl_game_result),MATCH(J$1,INDIRECT(nfl_game_result_header),0),FALSE)),"error")</f>
        <v>IND</v>
      </c>
      <c r="K1244" t="str">
        <f ca="1">IFERROR(IF(ISBLANK(VLOOKUP($B1244,INDIRECT(nfl_game_result),MATCH(K$1,INDIRECT(nfl_game_result_header),0),FALSE)),"",VLOOKUP($B1244,INDIRECT(nfl_game_result),MATCH(K$1,INDIRECT(nfl_game_result_header),0),FALSE)),"error")</f>
        <v>IND</v>
      </c>
      <c r="L1244" s="23" t="str">
        <f ca="1">IFERROR(IF(ISBLANK(VLOOKUP($B1244,INDIRECT(nfl_game_result),MATCH(L$1,INDIRECT(nfl_game_result_header),0),FALSE)),"",VLOOKUP($B1244,INDIRECT(nfl_game_result),MATCH(L$1,INDIRECT(nfl_game_result_header),0),FALSE)),"error")</f>
        <v/>
      </c>
      <c r="M1244" t="s">
        <v>16</v>
      </c>
      <c r="N1244">
        <v>3.5</v>
      </c>
      <c r="O1244" t="s">
        <v>76</v>
      </c>
      <c r="P1244">
        <v>3</v>
      </c>
      <c r="V1244" s="23" t="s">
        <v>416</v>
      </c>
      <c r="W1244">
        <f ca="1">VALUE(LEFT(C1244, 4))</f>
        <v>2014</v>
      </c>
      <c r="X1244">
        <f ca="1">VALUE(MID(C1244,6,FIND("_",C1244,6)-6))</f>
        <v>6</v>
      </c>
      <c r="Y1244" t="str">
        <f ca="1">IF(NOT(OR(ISBLANK(D1244),ISBLANK(E1244),D1244="",E1244="")),D1244-E1244,"")</f>
        <v/>
      </c>
      <c r="Z1244" t="str">
        <f ca="1">IF(OR(NOT(ISNUMBER(D1244)),ISBLANK(D1244),D1244="",ISBLANK(N1244)),"",ABS(D1244-N1244))</f>
        <v/>
      </c>
      <c r="AA1244">
        <f ca="1">IF(OR(ISBLANK(J1244),ISBLANK(O1244),J1244="",O1244=""),"",IF(J1244=O1244,1,0))</f>
        <v>1</v>
      </c>
      <c r="AB1244" t="str">
        <f ca="1">IF(OR(ISBLANK(K1244),ISBLANK(Q1244),K1244="",Q1244=""),"",IF(K1244=Q1244,1,0))</f>
        <v/>
      </c>
      <c r="AC1244" s="23" t="str">
        <f t="shared" ca="1" si="19"/>
        <v/>
      </c>
    </row>
    <row r="1245" spans="1:29" x14ac:dyDescent="0.25">
      <c r="A1245" s="23">
        <v>1244</v>
      </c>
      <c r="B1245">
        <v>612</v>
      </c>
      <c r="C1245" t="str">
        <f ca="1">IFERROR(VLOOKUP($B1245,INDIRECT(nfl_game_result),MATCH(C$1,INDIRECT(nfl_game_result_header),0),FALSE),"error")</f>
        <v>2014_06_CHI@ATL</v>
      </c>
      <c r="D1245" t="str">
        <f ca="1">IFERROR(IF(ISBLANK(VLOOKUP($B1245,INDIRECT(nfl_game_result),MATCH(D$1,INDIRECT(nfl_game_result_header),0),FALSE)),"",VLOOKUP($B1245,INDIRECT(nfl_game_result),MATCH(D$1,INDIRECT(nfl_game_result_header),0),FALSE)),"error")</f>
        <v/>
      </c>
      <c r="E1245">
        <f ca="1">IFERROR(IF(ISBLANK(VLOOKUP($B1245,INDIRECT(nfl_game_result),MATCH(E$1,INDIRECT(nfl_game_result_header),0),FALSE)),"",VLOOKUP($B1245,INDIRECT(nfl_game_result),MATCH(E$1,INDIRECT(nfl_game_result_header),0),FALSE)),"error")</f>
        <v>-3</v>
      </c>
      <c r="F1245" s="23" t="str">
        <f ca="1">IFERROR(IF(ISBLANK(VLOOKUP($B1245,INDIRECT(nfl_game_result),MATCH(F$1,INDIRECT(nfl_game_result_header),0),FALSE)),"",VLOOKUP($B1245,INDIRECT(nfl_game_result),MATCH(F$1,INDIRECT(nfl_game_result_header),0),FALSE)),"error")</f>
        <v/>
      </c>
      <c r="G1245" s="23" t="str">
        <f ca="1">IFERROR(IF(ISBLANK(VLOOKUP($B1245,INDIRECT(nfl_game_result),MATCH(G$1,INDIRECT(nfl_game_result_header),0),FALSE)),"",VLOOKUP($B1245,INDIRECT(nfl_game_result),MATCH(G$1,INDIRECT(nfl_game_result_header),0),FALSE)),"error")</f>
        <v/>
      </c>
      <c r="H1245">
        <f ca="1">IFERROR(IF(ISBLANK(VLOOKUP($B1245,INDIRECT(nfl_game_result),MATCH(H$1,INDIRECT(nfl_game_result_header),0),FALSE)),"",VLOOKUP($B1245,INDIRECT(nfl_game_result),MATCH(H$1,INDIRECT(nfl_game_result_header),0),FALSE)),"error")</f>
        <v>13</v>
      </c>
      <c r="I1245">
        <f ca="1">IFERROR(IF(ISBLANK(VLOOKUP($B1245,INDIRECT(nfl_game_result),MATCH(I$1,INDIRECT(nfl_game_result_header),0),FALSE)),"",VLOOKUP($B1245,INDIRECT(nfl_game_result),MATCH(I$1,INDIRECT(nfl_game_result_header),0),FALSE)),"error")</f>
        <v>27</v>
      </c>
      <c r="J1245" t="str">
        <f ca="1">IFERROR(IF(ISBLANK(VLOOKUP($B1245,INDIRECT(nfl_game_result),MATCH(J$1,INDIRECT(nfl_game_result_header),0),FALSE)),"",VLOOKUP($B1245,INDIRECT(nfl_game_result),MATCH(J$1,INDIRECT(nfl_game_result_header),0),FALSE)),"error")</f>
        <v>CHI</v>
      </c>
      <c r="K1245" t="str">
        <f ca="1">IFERROR(IF(ISBLANK(VLOOKUP($B1245,INDIRECT(nfl_game_result),MATCH(K$1,INDIRECT(nfl_game_result_header),0),FALSE)),"",VLOOKUP($B1245,INDIRECT(nfl_game_result),MATCH(K$1,INDIRECT(nfl_game_result_header),0),FALSE)),"error")</f>
        <v>CHI</v>
      </c>
      <c r="L1245" s="23" t="str">
        <f ca="1">IFERROR(IF(ISBLANK(VLOOKUP($B1245,INDIRECT(nfl_game_result),MATCH(L$1,INDIRECT(nfl_game_result_header),0),FALSE)),"",VLOOKUP($B1245,INDIRECT(nfl_game_result),MATCH(L$1,INDIRECT(nfl_game_result_header),0),FALSE)),"error")</f>
        <v/>
      </c>
      <c r="M1245" t="s">
        <v>16</v>
      </c>
      <c r="N1245">
        <v>-3</v>
      </c>
      <c r="O1245" t="s">
        <v>20</v>
      </c>
      <c r="P1245">
        <v>10</v>
      </c>
      <c r="V1245" s="23" t="s">
        <v>416</v>
      </c>
      <c r="W1245">
        <f ca="1">VALUE(LEFT(C1245, 4))</f>
        <v>2014</v>
      </c>
      <c r="X1245">
        <f ca="1">VALUE(MID(C1245,6,FIND("_",C1245,6)-6))</f>
        <v>6</v>
      </c>
      <c r="Y1245" t="str">
        <f ca="1">IF(NOT(OR(ISBLANK(D1245),ISBLANK(E1245),D1245="",E1245="")),D1245-E1245,"")</f>
        <v/>
      </c>
      <c r="Z1245" t="str">
        <f ca="1">IF(OR(NOT(ISNUMBER(D1245)),ISBLANK(D1245),D1245="",ISBLANK(N1245)),"",ABS(D1245-N1245))</f>
        <v/>
      </c>
      <c r="AA1245">
        <f ca="1">IF(OR(ISBLANK(J1245),ISBLANK(O1245),J1245="",O1245=""),"",IF(J1245=O1245,1,0))</f>
        <v>0</v>
      </c>
      <c r="AB1245" t="str">
        <f ca="1">IF(OR(ISBLANK(K1245),ISBLANK(Q1245),K1245="",Q1245=""),"",IF(K1245=Q1245,1,0))</f>
        <v/>
      </c>
      <c r="AC1245" s="23" t="str">
        <f t="shared" ca="1" si="19"/>
        <v/>
      </c>
    </row>
    <row r="1246" spans="1:29" x14ac:dyDescent="0.25">
      <c r="A1246" s="23">
        <v>1245</v>
      </c>
      <c r="B1246">
        <v>613</v>
      </c>
      <c r="C1246" t="str">
        <f ca="1">IFERROR(VLOOKUP($B1246,INDIRECT(nfl_game_result),MATCH(C$1,INDIRECT(nfl_game_result_header),0),FALSE),"error")</f>
        <v>2014_06_NWE@BUF</v>
      </c>
      <c r="D1246" t="str">
        <f ca="1">IFERROR(IF(ISBLANK(VLOOKUP($B1246,INDIRECT(nfl_game_result),MATCH(D$1,INDIRECT(nfl_game_result_header),0),FALSE)),"",VLOOKUP($B1246,INDIRECT(nfl_game_result),MATCH(D$1,INDIRECT(nfl_game_result_header),0),FALSE)),"error")</f>
        <v/>
      </c>
      <c r="E1246">
        <f ca="1">IFERROR(IF(ISBLANK(VLOOKUP($B1246,INDIRECT(nfl_game_result),MATCH(E$1,INDIRECT(nfl_game_result_header),0),FALSE)),"",VLOOKUP($B1246,INDIRECT(nfl_game_result),MATCH(E$1,INDIRECT(nfl_game_result_header),0),FALSE)),"error")</f>
        <v>3</v>
      </c>
      <c r="F1246" s="23" t="str">
        <f ca="1">IFERROR(IF(ISBLANK(VLOOKUP($B1246,INDIRECT(nfl_game_result),MATCH(F$1,INDIRECT(nfl_game_result_header),0),FALSE)),"",VLOOKUP($B1246,INDIRECT(nfl_game_result),MATCH(F$1,INDIRECT(nfl_game_result_header),0),FALSE)),"error")</f>
        <v/>
      </c>
      <c r="G1246" s="23" t="str">
        <f ca="1">IFERROR(IF(ISBLANK(VLOOKUP($B1246,INDIRECT(nfl_game_result),MATCH(G$1,INDIRECT(nfl_game_result_header),0),FALSE)),"",VLOOKUP($B1246,INDIRECT(nfl_game_result),MATCH(G$1,INDIRECT(nfl_game_result_header),0),FALSE)),"error")</f>
        <v/>
      </c>
      <c r="H1246">
        <f ca="1">IFERROR(IF(ISBLANK(VLOOKUP($B1246,INDIRECT(nfl_game_result),MATCH(H$1,INDIRECT(nfl_game_result_header),0),FALSE)),"",VLOOKUP($B1246,INDIRECT(nfl_game_result),MATCH(H$1,INDIRECT(nfl_game_result_header),0),FALSE)),"error")</f>
        <v>22</v>
      </c>
      <c r="I1246">
        <f ca="1">IFERROR(IF(ISBLANK(VLOOKUP($B1246,INDIRECT(nfl_game_result),MATCH(I$1,INDIRECT(nfl_game_result_header),0),FALSE)),"",VLOOKUP($B1246,INDIRECT(nfl_game_result),MATCH(I$1,INDIRECT(nfl_game_result_header),0),FALSE)),"error")</f>
        <v>37</v>
      </c>
      <c r="J1246" t="str">
        <f ca="1">IFERROR(IF(ISBLANK(VLOOKUP($B1246,INDIRECT(nfl_game_result),MATCH(J$1,INDIRECT(nfl_game_result_header),0),FALSE)),"",VLOOKUP($B1246,INDIRECT(nfl_game_result),MATCH(J$1,INDIRECT(nfl_game_result_header),0),FALSE)),"error")</f>
        <v>NWE</v>
      </c>
      <c r="K1246" t="str">
        <f ca="1">IFERROR(IF(ISBLANK(VLOOKUP($B1246,INDIRECT(nfl_game_result),MATCH(K$1,INDIRECT(nfl_game_result_header),0),FALSE)),"",VLOOKUP($B1246,INDIRECT(nfl_game_result),MATCH(K$1,INDIRECT(nfl_game_result_header),0),FALSE)),"error")</f>
        <v>NWE</v>
      </c>
      <c r="L1246" s="23" t="str">
        <f ca="1">IFERROR(IF(ISBLANK(VLOOKUP($B1246,INDIRECT(nfl_game_result),MATCH(L$1,INDIRECT(nfl_game_result_header),0),FALSE)),"",VLOOKUP($B1246,INDIRECT(nfl_game_result),MATCH(L$1,INDIRECT(nfl_game_result_header),0),FALSE)),"error")</f>
        <v/>
      </c>
      <c r="M1246" t="s">
        <v>16</v>
      </c>
      <c r="N1246">
        <v>3</v>
      </c>
      <c r="O1246" t="s">
        <v>66</v>
      </c>
      <c r="P1246">
        <v>5</v>
      </c>
      <c r="V1246" s="23" t="s">
        <v>416</v>
      </c>
      <c r="W1246">
        <f ca="1">VALUE(LEFT(C1246, 4))</f>
        <v>2014</v>
      </c>
      <c r="X1246">
        <f ca="1">VALUE(MID(C1246,6,FIND("_",C1246,6)-6))</f>
        <v>6</v>
      </c>
      <c r="Y1246" t="str">
        <f ca="1">IF(NOT(OR(ISBLANK(D1246),ISBLANK(E1246),D1246="",E1246="")),D1246-E1246,"")</f>
        <v/>
      </c>
      <c r="Z1246" t="str">
        <f ca="1">IF(OR(NOT(ISNUMBER(D1246)),ISBLANK(D1246),D1246="",ISBLANK(N1246)),"",ABS(D1246-N1246))</f>
        <v/>
      </c>
      <c r="AA1246">
        <f ca="1">IF(OR(ISBLANK(J1246),ISBLANK(O1246),J1246="",O1246=""),"",IF(J1246=O1246,1,0))</f>
        <v>0</v>
      </c>
      <c r="AB1246" t="str">
        <f ca="1">IF(OR(ISBLANK(K1246),ISBLANK(Q1246),K1246="",Q1246=""),"",IF(K1246=Q1246,1,0))</f>
        <v/>
      </c>
      <c r="AC1246" s="23" t="str">
        <f t="shared" ca="1" si="19"/>
        <v/>
      </c>
    </row>
    <row r="1247" spans="1:29" x14ac:dyDescent="0.25">
      <c r="A1247" s="23">
        <v>1246</v>
      </c>
      <c r="B1247">
        <v>614</v>
      </c>
      <c r="C1247" t="str">
        <f ca="1">IFERROR(VLOOKUP($B1247,INDIRECT(nfl_game_result),MATCH(C$1,INDIRECT(nfl_game_result_header),0),FALSE),"error")</f>
        <v>2014_06_CAR@CIN</v>
      </c>
      <c r="D1247" t="str">
        <f ca="1">IFERROR(IF(ISBLANK(VLOOKUP($B1247,INDIRECT(nfl_game_result),MATCH(D$1,INDIRECT(nfl_game_result_header),0),FALSE)),"",VLOOKUP($B1247,INDIRECT(nfl_game_result),MATCH(D$1,INDIRECT(nfl_game_result_header),0),FALSE)),"error")</f>
        <v/>
      </c>
      <c r="E1247">
        <f ca="1">IFERROR(IF(ISBLANK(VLOOKUP($B1247,INDIRECT(nfl_game_result),MATCH(E$1,INDIRECT(nfl_game_result_header),0),FALSE)),"",VLOOKUP($B1247,INDIRECT(nfl_game_result),MATCH(E$1,INDIRECT(nfl_game_result_header),0),FALSE)),"error")</f>
        <v>-7</v>
      </c>
      <c r="F1247" s="23" t="str">
        <f ca="1">IFERROR(IF(ISBLANK(VLOOKUP($B1247,INDIRECT(nfl_game_result),MATCH(F$1,INDIRECT(nfl_game_result_header),0),FALSE)),"",VLOOKUP($B1247,INDIRECT(nfl_game_result),MATCH(F$1,INDIRECT(nfl_game_result_header),0),FALSE)),"error")</f>
        <v/>
      </c>
      <c r="G1247" s="23" t="str">
        <f ca="1">IFERROR(IF(ISBLANK(VLOOKUP($B1247,INDIRECT(nfl_game_result),MATCH(G$1,INDIRECT(nfl_game_result_header),0),FALSE)),"",VLOOKUP($B1247,INDIRECT(nfl_game_result),MATCH(G$1,INDIRECT(nfl_game_result_header),0),FALSE)),"error")</f>
        <v/>
      </c>
      <c r="H1247">
        <f ca="1">IFERROR(IF(ISBLANK(VLOOKUP($B1247,INDIRECT(nfl_game_result),MATCH(H$1,INDIRECT(nfl_game_result_header),0),FALSE)),"",VLOOKUP($B1247,INDIRECT(nfl_game_result),MATCH(H$1,INDIRECT(nfl_game_result_header),0),FALSE)),"error")</f>
        <v>37</v>
      </c>
      <c r="I1247">
        <f ca="1">IFERROR(IF(ISBLANK(VLOOKUP($B1247,INDIRECT(nfl_game_result),MATCH(I$1,INDIRECT(nfl_game_result_header),0),FALSE)),"",VLOOKUP($B1247,INDIRECT(nfl_game_result),MATCH(I$1,INDIRECT(nfl_game_result_header),0),FALSE)),"error")</f>
        <v>37</v>
      </c>
      <c r="J1247" t="str">
        <f ca="1">IFERROR(IF(ISBLANK(VLOOKUP($B1247,INDIRECT(nfl_game_result),MATCH(J$1,INDIRECT(nfl_game_result_header),0),FALSE)),"",VLOOKUP($B1247,INDIRECT(nfl_game_result),MATCH(J$1,INDIRECT(nfl_game_result_header),0),FALSE)),"error")</f>
        <v>CAR</v>
      </c>
      <c r="K1247" t="str">
        <f ca="1">IFERROR(IF(ISBLANK(VLOOKUP($B1247,INDIRECT(nfl_game_result),MATCH(K$1,INDIRECT(nfl_game_result_header),0),FALSE)),"",VLOOKUP($B1247,INDIRECT(nfl_game_result),MATCH(K$1,INDIRECT(nfl_game_result_header),0),FALSE)),"error")</f>
        <v>na</v>
      </c>
      <c r="L1247" s="23" t="str">
        <f ca="1">IFERROR(IF(ISBLANK(VLOOKUP($B1247,INDIRECT(nfl_game_result),MATCH(L$1,INDIRECT(nfl_game_result_header),0),FALSE)),"",VLOOKUP($B1247,INDIRECT(nfl_game_result),MATCH(L$1,INDIRECT(nfl_game_result_header),0),FALSE)),"error")</f>
        <v/>
      </c>
      <c r="M1247" t="s">
        <v>16</v>
      </c>
      <c r="N1247">
        <v>-5.5</v>
      </c>
      <c r="O1247" t="s">
        <v>67</v>
      </c>
      <c r="P1247">
        <v>9</v>
      </c>
      <c r="V1247" s="23" t="s">
        <v>416</v>
      </c>
      <c r="W1247">
        <f ca="1">VALUE(LEFT(C1247, 4))</f>
        <v>2014</v>
      </c>
      <c r="X1247">
        <f ca="1">VALUE(MID(C1247,6,FIND("_",C1247,6)-6))</f>
        <v>6</v>
      </c>
      <c r="Y1247" t="str">
        <f ca="1">IF(NOT(OR(ISBLANK(D1247),ISBLANK(E1247),D1247="",E1247="")),D1247-E1247,"")</f>
        <v/>
      </c>
      <c r="Z1247" t="str">
        <f ca="1">IF(OR(NOT(ISNUMBER(D1247)),ISBLANK(D1247),D1247="",ISBLANK(N1247)),"",ABS(D1247-N1247))</f>
        <v/>
      </c>
      <c r="AA1247">
        <f ca="1">IF(OR(ISBLANK(J1247),ISBLANK(O1247),J1247="",O1247=""),"",IF(J1247=O1247,1,0))</f>
        <v>1</v>
      </c>
      <c r="AB1247" t="str">
        <f ca="1">IF(OR(ISBLANK(K1247),ISBLANK(Q1247),K1247="",Q1247=""),"",IF(K1247=Q1247,1,0))</f>
        <v/>
      </c>
      <c r="AC1247" s="23" t="str">
        <f t="shared" ca="1" si="19"/>
        <v/>
      </c>
    </row>
    <row r="1248" spans="1:29" x14ac:dyDescent="0.25">
      <c r="A1248" s="23">
        <v>1247</v>
      </c>
      <c r="B1248">
        <v>615</v>
      </c>
      <c r="C1248" t="str">
        <f ca="1">IFERROR(VLOOKUP($B1248,INDIRECT(nfl_game_result),MATCH(C$1,INDIRECT(nfl_game_result_header),0),FALSE),"error")</f>
        <v>2014_06_PIT@CLE</v>
      </c>
      <c r="D1248" t="str">
        <f ca="1">IFERROR(IF(ISBLANK(VLOOKUP($B1248,INDIRECT(nfl_game_result),MATCH(D$1,INDIRECT(nfl_game_result_header),0),FALSE)),"",VLOOKUP($B1248,INDIRECT(nfl_game_result),MATCH(D$1,INDIRECT(nfl_game_result_header),0),FALSE)),"error")</f>
        <v/>
      </c>
      <c r="E1248">
        <f ca="1">IFERROR(IF(ISBLANK(VLOOKUP($B1248,INDIRECT(nfl_game_result),MATCH(E$1,INDIRECT(nfl_game_result_header),0),FALSE)),"",VLOOKUP($B1248,INDIRECT(nfl_game_result),MATCH(E$1,INDIRECT(nfl_game_result_header),0),FALSE)),"error")</f>
        <v>-2</v>
      </c>
      <c r="F1248" s="23" t="str">
        <f ca="1">IFERROR(IF(ISBLANK(VLOOKUP($B1248,INDIRECT(nfl_game_result),MATCH(F$1,INDIRECT(nfl_game_result_header),0),FALSE)),"",VLOOKUP($B1248,INDIRECT(nfl_game_result),MATCH(F$1,INDIRECT(nfl_game_result_header),0),FALSE)),"error")</f>
        <v/>
      </c>
      <c r="G1248" s="23" t="str">
        <f ca="1">IFERROR(IF(ISBLANK(VLOOKUP($B1248,INDIRECT(nfl_game_result),MATCH(G$1,INDIRECT(nfl_game_result_header),0),FALSE)),"",VLOOKUP($B1248,INDIRECT(nfl_game_result),MATCH(G$1,INDIRECT(nfl_game_result_header),0),FALSE)),"error")</f>
        <v/>
      </c>
      <c r="H1248">
        <f ca="1">IFERROR(IF(ISBLANK(VLOOKUP($B1248,INDIRECT(nfl_game_result),MATCH(H$1,INDIRECT(nfl_game_result_header),0),FALSE)),"",VLOOKUP($B1248,INDIRECT(nfl_game_result),MATCH(H$1,INDIRECT(nfl_game_result_header),0),FALSE)),"error")</f>
        <v>31</v>
      </c>
      <c r="I1248">
        <f ca="1">IFERROR(IF(ISBLANK(VLOOKUP($B1248,INDIRECT(nfl_game_result),MATCH(I$1,INDIRECT(nfl_game_result_header),0),FALSE)),"",VLOOKUP($B1248,INDIRECT(nfl_game_result),MATCH(I$1,INDIRECT(nfl_game_result_header),0),FALSE)),"error")</f>
        <v>10</v>
      </c>
      <c r="J1248" t="str">
        <f ca="1">IFERROR(IF(ISBLANK(VLOOKUP($B1248,INDIRECT(nfl_game_result),MATCH(J$1,INDIRECT(nfl_game_result_header),0),FALSE)),"",VLOOKUP($B1248,INDIRECT(nfl_game_result),MATCH(J$1,INDIRECT(nfl_game_result_header),0),FALSE)),"error")</f>
        <v>CLE</v>
      </c>
      <c r="K1248" t="str">
        <f ca="1">IFERROR(IF(ISBLANK(VLOOKUP($B1248,INDIRECT(nfl_game_result),MATCH(K$1,INDIRECT(nfl_game_result_header),0),FALSE)),"",VLOOKUP($B1248,INDIRECT(nfl_game_result),MATCH(K$1,INDIRECT(nfl_game_result_header),0),FALSE)),"error")</f>
        <v>CLE</v>
      </c>
      <c r="L1248" s="23" t="str">
        <f ca="1">IFERROR(IF(ISBLANK(VLOOKUP($B1248,INDIRECT(nfl_game_result),MATCH(L$1,INDIRECT(nfl_game_result_header),0),FALSE)),"",VLOOKUP($B1248,INDIRECT(nfl_game_result),MATCH(L$1,INDIRECT(nfl_game_result_header),0),FALSE)),"error")</f>
        <v/>
      </c>
      <c r="M1248" t="s">
        <v>16</v>
      </c>
      <c r="N1248">
        <v>1.5</v>
      </c>
      <c r="O1248" t="s">
        <v>87</v>
      </c>
      <c r="P1248">
        <v>7</v>
      </c>
      <c r="V1248" s="23" t="s">
        <v>416</v>
      </c>
      <c r="W1248">
        <f ca="1">VALUE(LEFT(C1248, 4))</f>
        <v>2014</v>
      </c>
      <c r="X1248">
        <f ca="1">VALUE(MID(C1248,6,FIND("_",C1248,6)-6))</f>
        <v>6</v>
      </c>
      <c r="Y1248" t="str">
        <f ca="1">IF(NOT(OR(ISBLANK(D1248),ISBLANK(E1248),D1248="",E1248="")),D1248-E1248,"")</f>
        <v/>
      </c>
      <c r="Z1248" t="str">
        <f ca="1">IF(OR(NOT(ISNUMBER(D1248)),ISBLANK(D1248),D1248="",ISBLANK(N1248)),"",ABS(D1248-N1248))</f>
        <v/>
      </c>
      <c r="AA1248">
        <f ca="1">IF(OR(ISBLANK(J1248),ISBLANK(O1248),J1248="",O1248=""),"",IF(J1248=O1248,1,0))</f>
        <v>0</v>
      </c>
      <c r="AB1248" t="str">
        <f ca="1">IF(OR(ISBLANK(K1248),ISBLANK(Q1248),K1248="",Q1248=""),"",IF(K1248=Q1248,1,0))</f>
        <v/>
      </c>
      <c r="AC1248" s="23" t="str">
        <f t="shared" ca="1" si="19"/>
        <v/>
      </c>
    </row>
    <row r="1249" spans="1:29" x14ac:dyDescent="0.25">
      <c r="A1249" s="23">
        <v>1248</v>
      </c>
      <c r="B1249">
        <v>616</v>
      </c>
      <c r="C1249" t="str">
        <f ca="1">IFERROR(VLOOKUP($B1249,INDIRECT(nfl_game_result),MATCH(C$1,INDIRECT(nfl_game_result_header),0),FALSE),"error")</f>
        <v>2014_06_JAX@TEN</v>
      </c>
      <c r="D1249" t="str">
        <f ca="1">IFERROR(IF(ISBLANK(VLOOKUP($B1249,INDIRECT(nfl_game_result),MATCH(D$1,INDIRECT(nfl_game_result_header),0),FALSE)),"",VLOOKUP($B1249,INDIRECT(nfl_game_result),MATCH(D$1,INDIRECT(nfl_game_result_header),0),FALSE)),"error")</f>
        <v/>
      </c>
      <c r="E1249">
        <f ca="1">IFERROR(IF(ISBLANK(VLOOKUP($B1249,INDIRECT(nfl_game_result),MATCH(E$1,INDIRECT(nfl_game_result_header),0),FALSE)),"",VLOOKUP($B1249,INDIRECT(nfl_game_result),MATCH(E$1,INDIRECT(nfl_game_result_header),0),FALSE)),"error")</f>
        <v>-6</v>
      </c>
      <c r="F1249" s="23" t="str">
        <f ca="1">IFERROR(IF(ISBLANK(VLOOKUP($B1249,INDIRECT(nfl_game_result),MATCH(F$1,INDIRECT(nfl_game_result_header),0),FALSE)),"",VLOOKUP($B1249,INDIRECT(nfl_game_result),MATCH(F$1,INDIRECT(nfl_game_result_header),0),FALSE)),"error")</f>
        <v/>
      </c>
      <c r="G1249" s="23" t="str">
        <f ca="1">IFERROR(IF(ISBLANK(VLOOKUP($B1249,INDIRECT(nfl_game_result),MATCH(G$1,INDIRECT(nfl_game_result_header),0),FALSE)),"",VLOOKUP($B1249,INDIRECT(nfl_game_result),MATCH(G$1,INDIRECT(nfl_game_result_header),0),FALSE)),"error")</f>
        <v/>
      </c>
      <c r="H1249">
        <f ca="1">IFERROR(IF(ISBLANK(VLOOKUP($B1249,INDIRECT(nfl_game_result),MATCH(H$1,INDIRECT(nfl_game_result_header),0),FALSE)),"",VLOOKUP($B1249,INDIRECT(nfl_game_result),MATCH(H$1,INDIRECT(nfl_game_result_header),0),FALSE)),"error")</f>
        <v>16</v>
      </c>
      <c r="I1249">
        <f ca="1">IFERROR(IF(ISBLANK(VLOOKUP($B1249,INDIRECT(nfl_game_result),MATCH(I$1,INDIRECT(nfl_game_result_header),0),FALSE)),"",VLOOKUP($B1249,INDIRECT(nfl_game_result),MATCH(I$1,INDIRECT(nfl_game_result_header),0),FALSE)),"error")</f>
        <v>14</v>
      </c>
      <c r="J1249" t="str">
        <f ca="1">IFERROR(IF(ISBLANK(VLOOKUP($B1249,INDIRECT(nfl_game_result),MATCH(J$1,INDIRECT(nfl_game_result_header),0),FALSE)),"",VLOOKUP($B1249,INDIRECT(nfl_game_result),MATCH(J$1,INDIRECT(nfl_game_result_header),0),FALSE)),"error")</f>
        <v>JAX</v>
      </c>
      <c r="K1249" t="str">
        <f ca="1">IFERROR(IF(ISBLANK(VLOOKUP($B1249,INDIRECT(nfl_game_result),MATCH(K$1,INDIRECT(nfl_game_result_header),0),FALSE)),"",VLOOKUP($B1249,INDIRECT(nfl_game_result),MATCH(K$1,INDIRECT(nfl_game_result_header),0),FALSE)),"error")</f>
        <v>TEN</v>
      </c>
      <c r="L1249" s="23" t="str">
        <f ca="1">IFERROR(IF(ISBLANK(VLOOKUP($B1249,INDIRECT(nfl_game_result),MATCH(L$1,INDIRECT(nfl_game_result_header),0),FALSE)),"",VLOOKUP($B1249,INDIRECT(nfl_game_result),MATCH(L$1,INDIRECT(nfl_game_result_header),0),FALSE)),"error")</f>
        <v/>
      </c>
      <c r="M1249" t="s">
        <v>16</v>
      </c>
      <c r="N1249">
        <v>-5.5</v>
      </c>
      <c r="O1249" t="s">
        <v>77</v>
      </c>
      <c r="P1249">
        <v>8</v>
      </c>
      <c r="V1249" s="23" t="s">
        <v>416</v>
      </c>
      <c r="W1249">
        <f ca="1">VALUE(LEFT(C1249, 4))</f>
        <v>2014</v>
      </c>
      <c r="X1249">
        <f ca="1">VALUE(MID(C1249,6,FIND("_",C1249,6)-6))</f>
        <v>6</v>
      </c>
      <c r="Y1249" t="str">
        <f ca="1">IF(NOT(OR(ISBLANK(D1249),ISBLANK(E1249),D1249="",E1249="")),D1249-E1249,"")</f>
        <v/>
      </c>
      <c r="Z1249" t="str">
        <f ca="1">IF(OR(NOT(ISNUMBER(D1249)),ISBLANK(D1249),D1249="",ISBLANK(N1249)),"",ABS(D1249-N1249))</f>
        <v/>
      </c>
      <c r="AA1249">
        <f ca="1">IF(OR(ISBLANK(J1249),ISBLANK(O1249),J1249="",O1249=""),"",IF(J1249=O1249,1,0))</f>
        <v>1</v>
      </c>
      <c r="AB1249" t="str">
        <f ca="1">IF(OR(ISBLANK(K1249),ISBLANK(Q1249),K1249="",Q1249=""),"",IF(K1249=Q1249,1,0))</f>
        <v/>
      </c>
      <c r="AC1249" s="23" t="str">
        <f t="shared" ca="1" si="19"/>
        <v/>
      </c>
    </row>
    <row r="1250" spans="1:29" x14ac:dyDescent="0.25">
      <c r="A1250" s="23">
        <v>1249</v>
      </c>
      <c r="B1250">
        <v>617</v>
      </c>
      <c r="C1250" t="str">
        <f ca="1">IFERROR(VLOOKUP($B1250,INDIRECT(nfl_game_result),MATCH(C$1,INDIRECT(nfl_game_result_header),0),FALSE),"error")</f>
        <v>2014_06_GBY@MIA</v>
      </c>
      <c r="D1250" t="str">
        <f ca="1">IFERROR(IF(ISBLANK(VLOOKUP($B1250,INDIRECT(nfl_game_result),MATCH(D$1,INDIRECT(nfl_game_result_header),0),FALSE)),"",VLOOKUP($B1250,INDIRECT(nfl_game_result),MATCH(D$1,INDIRECT(nfl_game_result_header),0),FALSE)),"error")</f>
        <v/>
      </c>
      <c r="E1250">
        <f ca="1">IFERROR(IF(ISBLANK(VLOOKUP($B1250,INDIRECT(nfl_game_result),MATCH(E$1,INDIRECT(nfl_game_result_header),0),FALSE)),"",VLOOKUP($B1250,INDIRECT(nfl_game_result),MATCH(E$1,INDIRECT(nfl_game_result_header),0),FALSE)),"error")</f>
        <v>3.5</v>
      </c>
      <c r="F1250" s="23" t="str">
        <f ca="1">IFERROR(IF(ISBLANK(VLOOKUP($B1250,INDIRECT(nfl_game_result),MATCH(F$1,INDIRECT(nfl_game_result_header),0),FALSE)),"",VLOOKUP($B1250,INDIRECT(nfl_game_result),MATCH(F$1,INDIRECT(nfl_game_result_header),0),FALSE)),"error")</f>
        <v/>
      </c>
      <c r="G1250" s="23" t="str">
        <f ca="1">IFERROR(IF(ISBLANK(VLOOKUP($B1250,INDIRECT(nfl_game_result),MATCH(G$1,INDIRECT(nfl_game_result_header),0),FALSE)),"",VLOOKUP($B1250,INDIRECT(nfl_game_result),MATCH(G$1,INDIRECT(nfl_game_result_header),0),FALSE)),"error")</f>
        <v/>
      </c>
      <c r="H1250">
        <f ca="1">IFERROR(IF(ISBLANK(VLOOKUP($B1250,INDIRECT(nfl_game_result),MATCH(H$1,INDIRECT(nfl_game_result_header),0),FALSE)),"",VLOOKUP($B1250,INDIRECT(nfl_game_result),MATCH(H$1,INDIRECT(nfl_game_result_header),0),FALSE)),"error")</f>
        <v>24</v>
      </c>
      <c r="I1250">
        <f ca="1">IFERROR(IF(ISBLANK(VLOOKUP($B1250,INDIRECT(nfl_game_result),MATCH(I$1,INDIRECT(nfl_game_result_header),0),FALSE)),"",VLOOKUP($B1250,INDIRECT(nfl_game_result),MATCH(I$1,INDIRECT(nfl_game_result_header),0),FALSE)),"error")</f>
        <v>27</v>
      </c>
      <c r="J1250" t="str">
        <f ca="1">IFERROR(IF(ISBLANK(VLOOKUP($B1250,INDIRECT(nfl_game_result),MATCH(J$1,INDIRECT(nfl_game_result_header),0),FALSE)),"",VLOOKUP($B1250,INDIRECT(nfl_game_result),MATCH(J$1,INDIRECT(nfl_game_result_header),0),FALSE)),"error")</f>
        <v>MIA</v>
      </c>
      <c r="K1250" t="str">
        <f ca="1">IFERROR(IF(ISBLANK(VLOOKUP($B1250,INDIRECT(nfl_game_result),MATCH(K$1,INDIRECT(nfl_game_result_header),0),FALSE)),"",VLOOKUP($B1250,INDIRECT(nfl_game_result),MATCH(K$1,INDIRECT(nfl_game_result_header),0),FALSE)),"error")</f>
        <v>GBY</v>
      </c>
      <c r="L1250" s="23" t="str">
        <f ca="1">IFERROR(IF(ISBLANK(VLOOKUP($B1250,INDIRECT(nfl_game_result),MATCH(L$1,INDIRECT(nfl_game_result_header),0),FALSE)),"",VLOOKUP($B1250,INDIRECT(nfl_game_result),MATCH(L$1,INDIRECT(nfl_game_result_header),0),FALSE)),"error")</f>
        <v/>
      </c>
      <c r="M1250" t="s">
        <v>16</v>
      </c>
      <c r="N1250">
        <v>4.5</v>
      </c>
      <c r="O1250" t="s">
        <v>79</v>
      </c>
      <c r="P1250">
        <v>11</v>
      </c>
      <c r="V1250" s="23" t="s">
        <v>416</v>
      </c>
      <c r="W1250">
        <f ca="1">VALUE(LEFT(C1250, 4))</f>
        <v>2014</v>
      </c>
      <c r="X1250">
        <f ca="1">VALUE(MID(C1250,6,FIND("_",C1250,6)-6))</f>
        <v>6</v>
      </c>
      <c r="Y1250" t="str">
        <f ca="1">IF(NOT(OR(ISBLANK(D1250),ISBLANK(E1250),D1250="",E1250="")),D1250-E1250,"")</f>
        <v/>
      </c>
      <c r="Z1250" t="str">
        <f ca="1">IF(OR(NOT(ISNUMBER(D1250)),ISBLANK(D1250),D1250="",ISBLANK(N1250)),"",ABS(D1250-N1250))</f>
        <v/>
      </c>
      <c r="AA1250">
        <f ca="1">IF(OR(ISBLANK(J1250),ISBLANK(O1250),J1250="",O1250=""),"",IF(J1250=O1250,1,0))</f>
        <v>1</v>
      </c>
      <c r="AB1250" t="str">
        <f ca="1">IF(OR(ISBLANK(K1250),ISBLANK(Q1250),K1250="",Q1250=""),"",IF(K1250=Q1250,1,0))</f>
        <v/>
      </c>
      <c r="AC1250" s="23" t="str">
        <f t="shared" ca="1" si="19"/>
        <v/>
      </c>
    </row>
    <row r="1251" spans="1:29" x14ac:dyDescent="0.25">
      <c r="A1251" s="23">
        <v>1250</v>
      </c>
      <c r="B1251">
        <v>618</v>
      </c>
      <c r="C1251" t="str">
        <f ca="1">IFERROR(VLOOKUP($B1251,INDIRECT(nfl_game_result),MATCH(C$1,INDIRECT(nfl_game_result_header),0),FALSE),"error")</f>
        <v>2014_06_DET@MIN</v>
      </c>
      <c r="D1251" t="str">
        <f ca="1">IFERROR(IF(ISBLANK(VLOOKUP($B1251,INDIRECT(nfl_game_result),MATCH(D$1,INDIRECT(nfl_game_result_header),0),FALSE)),"",VLOOKUP($B1251,INDIRECT(nfl_game_result),MATCH(D$1,INDIRECT(nfl_game_result_header),0),FALSE)),"error")</f>
        <v/>
      </c>
      <c r="E1251">
        <f ca="1">IFERROR(IF(ISBLANK(VLOOKUP($B1251,INDIRECT(nfl_game_result),MATCH(E$1,INDIRECT(nfl_game_result_header),0),FALSE)),"",VLOOKUP($B1251,INDIRECT(nfl_game_result),MATCH(E$1,INDIRECT(nfl_game_result_header),0),FALSE)),"error")</f>
        <v>2.5</v>
      </c>
      <c r="F1251" s="23" t="str">
        <f ca="1">IFERROR(IF(ISBLANK(VLOOKUP($B1251,INDIRECT(nfl_game_result),MATCH(F$1,INDIRECT(nfl_game_result_header),0),FALSE)),"",VLOOKUP($B1251,INDIRECT(nfl_game_result),MATCH(F$1,INDIRECT(nfl_game_result_header),0),FALSE)),"error")</f>
        <v/>
      </c>
      <c r="G1251" s="23" t="str">
        <f ca="1">IFERROR(IF(ISBLANK(VLOOKUP($B1251,INDIRECT(nfl_game_result),MATCH(G$1,INDIRECT(nfl_game_result_header),0),FALSE)),"",VLOOKUP($B1251,INDIRECT(nfl_game_result),MATCH(G$1,INDIRECT(nfl_game_result_header),0),FALSE)),"error")</f>
        <v/>
      </c>
      <c r="H1251">
        <f ca="1">IFERROR(IF(ISBLANK(VLOOKUP($B1251,INDIRECT(nfl_game_result),MATCH(H$1,INDIRECT(nfl_game_result_header),0),FALSE)),"",VLOOKUP($B1251,INDIRECT(nfl_game_result),MATCH(H$1,INDIRECT(nfl_game_result_header),0),FALSE)),"error")</f>
        <v>3</v>
      </c>
      <c r="I1251">
        <f ca="1">IFERROR(IF(ISBLANK(VLOOKUP($B1251,INDIRECT(nfl_game_result),MATCH(I$1,INDIRECT(nfl_game_result_header),0),FALSE)),"",VLOOKUP($B1251,INDIRECT(nfl_game_result),MATCH(I$1,INDIRECT(nfl_game_result_header),0),FALSE)),"error")</f>
        <v>17</v>
      </c>
      <c r="J1251" t="str">
        <f ca="1">IFERROR(IF(ISBLANK(VLOOKUP($B1251,INDIRECT(nfl_game_result),MATCH(J$1,INDIRECT(nfl_game_result_header),0),FALSE)),"",VLOOKUP($B1251,INDIRECT(nfl_game_result),MATCH(J$1,INDIRECT(nfl_game_result_header),0),FALSE)),"error")</f>
        <v>DET</v>
      </c>
      <c r="K1251" t="str">
        <f ca="1">IFERROR(IF(ISBLANK(VLOOKUP($B1251,INDIRECT(nfl_game_result),MATCH(K$1,INDIRECT(nfl_game_result_header),0),FALSE)),"",VLOOKUP($B1251,INDIRECT(nfl_game_result),MATCH(K$1,INDIRECT(nfl_game_result_header),0),FALSE)),"error")</f>
        <v>DET</v>
      </c>
      <c r="L1251" s="23" t="str">
        <f ca="1">IFERROR(IF(ISBLANK(VLOOKUP($B1251,INDIRECT(nfl_game_result),MATCH(L$1,INDIRECT(nfl_game_result_header),0),FALSE)),"",VLOOKUP($B1251,INDIRECT(nfl_game_result),MATCH(L$1,INDIRECT(nfl_game_result_header),0),FALSE)),"error")</f>
        <v/>
      </c>
      <c r="M1251" t="s">
        <v>16</v>
      </c>
      <c r="N1251">
        <v>2</v>
      </c>
      <c r="O1251" t="s">
        <v>80</v>
      </c>
      <c r="P1251">
        <v>13</v>
      </c>
      <c r="V1251" s="23" t="s">
        <v>416</v>
      </c>
      <c r="W1251">
        <f ca="1">VALUE(LEFT(C1251, 4))</f>
        <v>2014</v>
      </c>
      <c r="X1251">
        <f ca="1">VALUE(MID(C1251,6,FIND("_",C1251,6)-6))</f>
        <v>6</v>
      </c>
      <c r="Y1251" t="str">
        <f ca="1">IF(NOT(OR(ISBLANK(D1251),ISBLANK(E1251),D1251="",E1251="")),D1251-E1251,"")</f>
        <v/>
      </c>
      <c r="Z1251" t="str">
        <f ca="1">IF(OR(NOT(ISNUMBER(D1251)),ISBLANK(D1251),D1251="",ISBLANK(N1251)),"",ABS(D1251-N1251))</f>
        <v/>
      </c>
      <c r="AA1251">
        <f ca="1">IF(OR(ISBLANK(J1251),ISBLANK(O1251),J1251="",O1251=""),"",IF(J1251=O1251,1,0))</f>
        <v>0</v>
      </c>
      <c r="AB1251" t="str">
        <f ca="1">IF(OR(ISBLANK(K1251),ISBLANK(Q1251),K1251="",Q1251=""),"",IF(K1251=Q1251,1,0))</f>
        <v/>
      </c>
      <c r="AC1251" s="23" t="str">
        <f t="shared" ca="1" si="19"/>
        <v/>
      </c>
    </row>
    <row r="1252" spans="1:29" x14ac:dyDescent="0.25">
      <c r="A1252" s="23">
        <v>1251</v>
      </c>
      <c r="B1252">
        <v>619</v>
      </c>
      <c r="C1252" t="str">
        <f ca="1">IFERROR(VLOOKUP($B1252,INDIRECT(nfl_game_result),MATCH(C$1,INDIRECT(nfl_game_result_header),0),FALSE),"error")</f>
        <v>2014_06_DEN@NYJ</v>
      </c>
      <c r="D1252" t="str">
        <f ca="1">IFERROR(IF(ISBLANK(VLOOKUP($B1252,INDIRECT(nfl_game_result),MATCH(D$1,INDIRECT(nfl_game_result_header),0),FALSE)),"",VLOOKUP($B1252,INDIRECT(nfl_game_result),MATCH(D$1,INDIRECT(nfl_game_result_header),0),FALSE)),"error")</f>
        <v/>
      </c>
      <c r="E1252">
        <f ca="1">IFERROR(IF(ISBLANK(VLOOKUP($B1252,INDIRECT(nfl_game_result),MATCH(E$1,INDIRECT(nfl_game_result_header),0),FALSE)),"",VLOOKUP($B1252,INDIRECT(nfl_game_result),MATCH(E$1,INDIRECT(nfl_game_result_header),0),FALSE)),"error")</f>
        <v>-8</v>
      </c>
      <c r="F1252" s="23" t="str">
        <f ca="1">IFERROR(IF(ISBLANK(VLOOKUP($B1252,INDIRECT(nfl_game_result),MATCH(F$1,INDIRECT(nfl_game_result_header),0),FALSE)),"",VLOOKUP($B1252,INDIRECT(nfl_game_result),MATCH(F$1,INDIRECT(nfl_game_result_header),0),FALSE)),"error")</f>
        <v/>
      </c>
      <c r="G1252" s="23" t="str">
        <f ca="1">IFERROR(IF(ISBLANK(VLOOKUP($B1252,INDIRECT(nfl_game_result),MATCH(G$1,INDIRECT(nfl_game_result_header),0),FALSE)),"",VLOOKUP($B1252,INDIRECT(nfl_game_result),MATCH(G$1,INDIRECT(nfl_game_result_header),0),FALSE)),"error")</f>
        <v/>
      </c>
      <c r="H1252">
        <f ca="1">IFERROR(IF(ISBLANK(VLOOKUP($B1252,INDIRECT(nfl_game_result),MATCH(H$1,INDIRECT(nfl_game_result_header),0),FALSE)),"",VLOOKUP($B1252,INDIRECT(nfl_game_result),MATCH(H$1,INDIRECT(nfl_game_result_header),0),FALSE)),"error")</f>
        <v>17</v>
      </c>
      <c r="I1252">
        <f ca="1">IFERROR(IF(ISBLANK(VLOOKUP($B1252,INDIRECT(nfl_game_result),MATCH(I$1,INDIRECT(nfl_game_result_header),0),FALSE)),"",VLOOKUP($B1252,INDIRECT(nfl_game_result),MATCH(I$1,INDIRECT(nfl_game_result_header),0),FALSE)),"error")</f>
        <v>31</v>
      </c>
      <c r="J1252" t="str">
        <f ca="1">IFERROR(IF(ISBLANK(VLOOKUP($B1252,INDIRECT(nfl_game_result),MATCH(J$1,INDIRECT(nfl_game_result_header),0),FALSE)),"",VLOOKUP($B1252,INDIRECT(nfl_game_result),MATCH(J$1,INDIRECT(nfl_game_result_header),0),FALSE)),"error")</f>
        <v>DEN</v>
      </c>
      <c r="K1252" t="str">
        <f ca="1">IFERROR(IF(ISBLANK(VLOOKUP($B1252,INDIRECT(nfl_game_result),MATCH(K$1,INDIRECT(nfl_game_result_header),0),FALSE)),"",VLOOKUP($B1252,INDIRECT(nfl_game_result),MATCH(K$1,INDIRECT(nfl_game_result_header),0),FALSE)),"error")</f>
        <v>DEN</v>
      </c>
      <c r="L1252" s="23" t="str">
        <f ca="1">IFERROR(IF(ISBLANK(VLOOKUP($B1252,INDIRECT(nfl_game_result),MATCH(L$1,INDIRECT(nfl_game_result_header),0),FALSE)),"",VLOOKUP($B1252,INDIRECT(nfl_game_result),MATCH(L$1,INDIRECT(nfl_game_result_header),0),FALSE)),"error")</f>
        <v/>
      </c>
      <c r="M1252" t="s">
        <v>16</v>
      </c>
      <c r="N1252">
        <v>7.5</v>
      </c>
      <c r="O1252" t="s">
        <v>72</v>
      </c>
      <c r="P1252">
        <v>4</v>
      </c>
      <c r="V1252" s="23" t="s">
        <v>416</v>
      </c>
      <c r="W1252">
        <f ca="1">VALUE(LEFT(C1252, 4))</f>
        <v>2014</v>
      </c>
      <c r="X1252">
        <f ca="1">VALUE(MID(C1252,6,FIND("_",C1252,6)-6))</f>
        <v>6</v>
      </c>
      <c r="Y1252" t="str">
        <f ca="1">IF(NOT(OR(ISBLANK(D1252),ISBLANK(E1252),D1252="",E1252="")),D1252-E1252,"")</f>
        <v/>
      </c>
      <c r="Z1252" t="str">
        <f ca="1">IF(OR(NOT(ISNUMBER(D1252)),ISBLANK(D1252),D1252="",ISBLANK(N1252)),"",ABS(D1252-N1252))</f>
        <v/>
      </c>
      <c r="AA1252">
        <f ca="1">IF(OR(ISBLANK(J1252),ISBLANK(O1252),J1252="",O1252=""),"",IF(J1252=O1252,1,0))</f>
        <v>1</v>
      </c>
      <c r="AB1252" t="str">
        <f ca="1">IF(OR(ISBLANK(K1252),ISBLANK(Q1252),K1252="",Q1252=""),"",IF(K1252=Q1252,1,0))</f>
        <v/>
      </c>
      <c r="AC1252" s="23" t="str">
        <f t="shared" ca="1" si="19"/>
        <v/>
      </c>
    </row>
    <row r="1253" spans="1:29" x14ac:dyDescent="0.25">
      <c r="A1253" s="23">
        <v>1252</v>
      </c>
      <c r="B1253">
        <v>620</v>
      </c>
      <c r="C1253" t="str">
        <f ca="1">IFERROR(VLOOKUP($B1253,INDIRECT(nfl_game_result),MATCH(C$1,INDIRECT(nfl_game_result_header),0),FALSE),"error")</f>
        <v>2014_06_BAL@TBY</v>
      </c>
      <c r="D1253" t="str">
        <f ca="1">IFERROR(IF(ISBLANK(VLOOKUP($B1253,INDIRECT(nfl_game_result),MATCH(D$1,INDIRECT(nfl_game_result_header),0),FALSE)),"",VLOOKUP($B1253,INDIRECT(nfl_game_result),MATCH(D$1,INDIRECT(nfl_game_result_header),0),FALSE)),"error")</f>
        <v/>
      </c>
      <c r="E1253">
        <f ca="1">IFERROR(IF(ISBLANK(VLOOKUP($B1253,INDIRECT(nfl_game_result),MATCH(E$1,INDIRECT(nfl_game_result_header),0),FALSE)),"",VLOOKUP($B1253,INDIRECT(nfl_game_result),MATCH(E$1,INDIRECT(nfl_game_result_header),0),FALSE)),"error")</f>
        <v>3</v>
      </c>
      <c r="F1253" s="23" t="str">
        <f ca="1">IFERROR(IF(ISBLANK(VLOOKUP($B1253,INDIRECT(nfl_game_result),MATCH(F$1,INDIRECT(nfl_game_result_header),0),FALSE)),"",VLOOKUP($B1253,INDIRECT(nfl_game_result),MATCH(F$1,INDIRECT(nfl_game_result_header),0),FALSE)),"error")</f>
        <v/>
      </c>
      <c r="G1253" s="23" t="str">
        <f ca="1">IFERROR(IF(ISBLANK(VLOOKUP($B1253,INDIRECT(nfl_game_result),MATCH(G$1,INDIRECT(nfl_game_result_header),0),FALSE)),"",VLOOKUP($B1253,INDIRECT(nfl_game_result),MATCH(G$1,INDIRECT(nfl_game_result_header),0),FALSE)),"error")</f>
        <v/>
      </c>
      <c r="H1253">
        <f ca="1">IFERROR(IF(ISBLANK(VLOOKUP($B1253,INDIRECT(nfl_game_result),MATCH(H$1,INDIRECT(nfl_game_result_header),0),FALSE)),"",VLOOKUP($B1253,INDIRECT(nfl_game_result),MATCH(H$1,INDIRECT(nfl_game_result_header),0),FALSE)),"error")</f>
        <v>17</v>
      </c>
      <c r="I1253">
        <f ca="1">IFERROR(IF(ISBLANK(VLOOKUP($B1253,INDIRECT(nfl_game_result),MATCH(I$1,INDIRECT(nfl_game_result_header),0),FALSE)),"",VLOOKUP($B1253,INDIRECT(nfl_game_result),MATCH(I$1,INDIRECT(nfl_game_result_header),0),FALSE)),"error")</f>
        <v>48</v>
      </c>
      <c r="J1253" t="str">
        <f ca="1">IFERROR(IF(ISBLANK(VLOOKUP($B1253,INDIRECT(nfl_game_result),MATCH(J$1,INDIRECT(nfl_game_result_header),0),FALSE)),"",VLOOKUP($B1253,INDIRECT(nfl_game_result),MATCH(J$1,INDIRECT(nfl_game_result_header),0),FALSE)),"error")</f>
        <v>BAL</v>
      </c>
      <c r="K1253" t="str">
        <f ca="1">IFERROR(IF(ISBLANK(VLOOKUP($B1253,INDIRECT(nfl_game_result),MATCH(K$1,INDIRECT(nfl_game_result_header),0),FALSE)),"",VLOOKUP($B1253,INDIRECT(nfl_game_result),MATCH(K$1,INDIRECT(nfl_game_result_header),0),FALSE)),"error")</f>
        <v>BAL</v>
      </c>
      <c r="L1253" s="23" t="str">
        <f ca="1">IFERROR(IF(ISBLANK(VLOOKUP($B1253,INDIRECT(nfl_game_result),MATCH(L$1,INDIRECT(nfl_game_result_header),0),FALSE)),"",VLOOKUP($B1253,INDIRECT(nfl_game_result),MATCH(L$1,INDIRECT(nfl_game_result_header),0),FALSE)),"error")</f>
        <v/>
      </c>
      <c r="M1253" t="s">
        <v>16</v>
      </c>
      <c r="N1253">
        <v>3</v>
      </c>
      <c r="O1253" t="s">
        <v>65</v>
      </c>
      <c r="P1253">
        <v>14</v>
      </c>
      <c r="V1253" s="23" t="s">
        <v>416</v>
      </c>
      <c r="W1253">
        <f ca="1">VALUE(LEFT(C1253, 4))</f>
        <v>2014</v>
      </c>
      <c r="X1253">
        <f ca="1">VALUE(MID(C1253,6,FIND("_",C1253,6)-6))</f>
        <v>6</v>
      </c>
      <c r="Y1253" t="str">
        <f ca="1">IF(NOT(OR(ISBLANK(D1253),ISBLANK(E1253),D1253="",E1253="")),D1253-E1253,"")</f>
        <v/>
      </c>
      <c r="Z1253" t="str">
        <f ca="1">IF(OR(NOT(ISNUMBER(D1253)),ISBLANK(D1253),D1253="",ISBLANK(N1253)),"",ABS(D1253-N1253))</f>
        <v/>
      </c>
      <c r="AA1253">
        <f ca="1">IF(OR(ISBLANK(J1253),ISBLANK(O1253),J1253="",O1253=""),"",IF(J1253=O1253,1,0))</f>
        <v>1</v>
      </c>
      <c r="AB1253" t="str">
        <f ca="1">IF(OR(ISBLANK(K1253),ISBLANK(Q1253),K1253="",Q1253=""),"",IF(K1253=Q1253,1,0))</f>
        <v/>
      </c>
      <c r="AC1253" s="23" t="str">
        <f t="shared" ca="1" si="19"/>
        <v/>
      </c>
    </row>
    <row r="1254" spans="1:29" x14ac:dyDescent="0.25">
      <c r="A1254" s="23">
        <v>1253</v>
      </c>
      <c r="B1254">
        <v>621</v>
      </c>
      <c r="C1254" t="str">
        <f ca="1">IFERROR(VLOOKUP($B1254,INDIRECT(nfl_game_result),MATCH(C$1,INDIRECT(nfl_game_result_header),0),FALSE),"error")</f>
        <v>2014_06_SD@OAK</v>
      </c>
      <c r="D1254" t="str">
        <f ca="1">IFERROR(IF(ISBLANK(VLOOKUP($B1254,INDIRECT(nfl_game_result),MATCH(D$1,INDIRECT(nfl_game_result_header),0),FALSE)),"",VLOOKUP($B1254,INDIRECT(nfl_game_result),MATCH(D$1,INDIRECT(nfl_game_result_header),0),FALSE)),"error")</f>
        <v/>
      </c>
      <c r="E1254">
        <f ca="1">IFERROR(IF(ISBLANK(VLOOKUP($B1254,INDIRECT(nfl_game_result),MATCH(E$1,INDIRECT(nfl_game_result_header),0),FALSE)),"",VLOOKUP($B1254,INDIRECT(nfl_game_result),MATCH(E$1,INDIRECT(nfl_game_result_header),0),FALSE)),"error")</f>
        <v>7</v>
      </c>
      <c r="F1254" s="23" t="str">
        <f ca="1">IFERROR(IF(ISBLANK(VLOOKUP($B1254,INDIRECT(nfl_game_result),MATCH(F$1,INDIRECT(nfl_game_result_header),0),FALSE)),"",VLOOKUP($B1254,INDIRECT(nfl_game_result),MATCH(F$1,INDIRECT(nfl_game_result_header),0),FALSE)),"error")</f>
        <v/>
      </c>
      <c r="G1254" s="23" t="str">
        <f ca="1">IFERROR(IF(ISBLANK(VLOOKUP($B1254,INDIRECT(nfl_game_result),MATCH(G$1,INDIRECT(nfl_game_result_header),0),FALSE)),"",VLOOKUP($B1254,INDIRECT(nfl_game_result),MATCH(G$1,INDIRECT(nfl_game_result_header),0),FALSE)),"error")</f>
        <v/>
      </c>
      <c r="H1254">
        <f ca="1">IFERROR(IF(ISBLANK(VLOOKUP($B1254,INDIRECT(nfl_game_result),MATCH(H$1,INDIRECT(nfl_game_result_header),0),FALSE)),"",VLOOKUP($B1254,INDIRECT(nfl_game_result),MATCH(H$1,INDIRECT(nfl_game_result_header),0),FALSE)),"error")</f>
        <v>28</v>
      </c>
      <c r="I1254">
        <f ca="1">IFERROR(IF(ISBLANK(VLOOKUP($B1254,INDIRECT(nfl_game_result),MATCH(I$1,INDIRECT(nfl_game_result_header),0),FALSE)),"",VLOOKUP($B1254,INDIRECT(nfl_game_result),MATCH(I$1,INDIRECT(nfl_game_result_header),0),FALSE)),"error")</f>
        <v>31</v>
      </c>
      <c r="J1254" t="str">
        <f ca="1">IFERROR(IF(ISBLANK(VLOOKUP($B1254,INDIRECT(nfl_game_result),MATCH(J$1,INDIRECT(nfl_game_result_header),0),FALSE)),"",VLOOKUP($B1254,INDIRECT(nfl_game_result),MATCH(J$1,INDIRECT(nfl_game_result_header),0),FALSE)),"error")</f>
        <v>OAK</v>
      </c>
      <c r="K1254" t="str">
        <f ca="1">IFERROR(IF(ISBLANK(VLOOKUP($B1254,INDIRECT(nfl_game_result),MATCH(K$1,INDIRECT(nfl_game_result_header),0),FALSE)),"",VLOOKUP($B1254,INDIRECT(nfl_game_result),MATCH(K$1,INDIRECT(nfl_game_result_header),0),FALSE)),"error")</f>
        <v>SD</v>
      </c>
      <c r="L1254" s="23" t="str">
        <f ca="1">IFERROR(IF(ISBLANK(VLOOKUP($B1254,INDIRECT(nfl_game_result),MATCH(L$1,INDIRECT(nfl_game_result_header),0),FALSE)),"",VLOOKUP($B1254,INDIRECT(nfl_game_result),MATCH(L$1,INDIRECT(nfl_game_result_header),0),FALSE)),"error")</f>
        <v/>
      </c>
      <c r="M1254" t="s">
        <v>16</v>
      </c>
      <c r="N1254">
        <v>10.5</v>
      </c>
      <c r="O1254" t="s">
        <v>88</v>
      </c>
      <c r="P1254">
        <v>2</v>
      </c>
      <c r="V1254" s="23" t="s">
        <v>416</v>
      </c>
      <c r="W1254">
        <f ca="1">VALUE(LEFT(C1254, 4))</f>
        <v>2014</v>
      </c>
      <c r="X1254">
        <f ca="1">VALUE(MID(C1254,6,FIND("_",C1254,6)-6))</f>
        <v>6</v>
      </c>
      <c r="Y1254" t="str">
        <f ca="1">IF(NOT(OR(ISBLANK(D1254),ISBLANK(E1254),D1254="",E1254="")),D1254-E1254,"")</f>
        <v/>
      </c>
      <c r="Z1254" t="str">
        <f ca="1">IF(OR(NOT(ISNUMBER(D1254)),ISBLANK(D1254),D1254="",ISBLANK(N1254)),"",ABS(D1254-N1254))</f>
        <v/>
      </c>
      <c r="AA1254">
        <f ca="1">IF(OR(ISBLANK(J1254),ISBLANK(O1254),J1254="",O1254=""),"",IF(J1254=O1254,1,0))</f>
        <v>0</v>
      </c>
      <c r="AB1254" t="str">
        <f ca="1">IF(OR(ISBLANK(K1254),ISBLANK(Q1254),K1254="",Q1254=""),"",IF(K1254=Q1254,1,0))</f>
        <v/>
      </c>
      <c r="AC1254" s="23" t="str">
        <f t="shared" ca="1" si="19"/>
        <v/>
      </c>
    </row>
    <row r="1255" spans="1:29" x14ac:dyDescent="0.25">
      <c r="A1255" s="23">
        <v>1254</v>
      </c>
      <c r="B1255">
        <v>622</v>
      </c>
      <c r="C1255" t="str">
        <f ca="1">IFERROR(VLOOKUP($B1255,INDIRECT(nfl_game_result),MATCH(C$1,INDIRECT(nfl_game_result_header),0),FALSE),"error")</f>
        <v>2014_06_WAS@ARI</v>
      </c>
      <c r="D1255" t="str">
        <f ca="1">IFERROR(IF(ISBLANK(VLOOKUP($B1255,INDIRECT(nfl_game_result),MATCH(D$1,INDIRECT(nfl_game_result_header),0),FALSE)),"",VLOOKUP($B1255,INDIRECT(nfl_game_result),MATCH(D$1,INDIRECT(nfl_game_result_header),0),FALSE)),"error")</f>
        <v/>
      </c>
      <c r="E1255">
        <f ca="1">IFERROR(IF(ISBLANK(VLOOKUP($B1255,INDIRECT(nfl_game_result),MATCH(E$1,INDIRECT(nfl_game_result_header),0),FALSE)),"",VLOOKUP($B1255,INDIRECT(nfl_game_result),MATCH(E$1,INDIRECT(nfl_game_result_header),0),FALSE)),"error")</f>
        <v>-3.5</v>
      </c>
      <c r="F1255" s="23" t="str">
        <f ca="1">IFERROR(IF(ISBLANK(VLOOKUP($B1255,INDIRECT(nfl_game_result),MATCH(F$1,INDIRECT(nfl_game_result_header),0),FALSE)),"",VLOOKUP($B1255,INDIRECT(nfl_game_result),MATCH(F$1,INDIRECT(nfl_game_result_header),0),FALSE)),"error")</f>
        <v/>
      </c>
      <c r="G1255" s="23" t="str">
        <f ca="1">IFERROR(IF(ISBLANK(VLOOKUP($B1255,INDIRECT(nfl_game_result),MATCH(G$1,INDIRECT(nfl_game_result_header),0),FALSE)),"",VLOOKUP($B1255,INDIRECT(nfl_game_result),MATCH(G$1,INDIRECT(nfl_game_result_header),0),FALSE)),"error")</f>
        <v/>
      </c>
      <c r="H1255">
        <f ca="1">IFERROR(IF(ISBLANK(VLOOKUP($B1255,INDIRECT(nfl_game_result),MATCH(H$1,INDIRECT(nfl_game_result_header),0),FALSE)),"",VLOOKUP($B1255,INDIRECT(nfl_game_result),MATCH(H$1,INDIRECT(nfl_game_result_header),0),FALSE)),"error")</f>
        <v>30</v>
      </c>
      <c r="I1255">
        <f ca="1">IFERROR(IF(ISBLANK(VLOOKUP($B1255,INDIRECT(nfl_game_result),MATCH(I$1,INDIRECT(nfl_game_result_header),0),FALSE)),"",VLOOKUP($B1255,INDIRECT(nfl_game_result),MATCH(I$1,INDIRECT(nfl_game_result_header),0),FALSE)),"error")</f>
        <v>20</v>
      </c>
      <c r="J1255" t="str">
        <f ca="1">IFERROR(IF(ISBLANK(VLOOKUP($B1255,INDIRECT(nfl_game_result),MATCH(J$1,INDIRECT(nfl_game_result_header),0),FALSE)),"",VLOOKUP($B1255,INDIRECT(nfl_game_result),MATCH(J$1,INDIRECT(nfl_game_result_header),0),FALSE)),"error")</f>
        <v>ARI</v>
      </c>
      <c r="K1255" t="str">
        <f ca="1">IFERROR(IF(ISBLANK(VLOOKUP($B1255,INDIRECT(nfl_game_result),MATCH(K$1,INDIRECT(nfl_game_result_header),0),FALSE)),"",VLOOKUP($B1255,INDIRECT(nfl_game_result),MATCH(K$1,INDIRECT(nfl_game_result_header),0),FALSE)),"error")</f>
        <v>ARI</v>
      </c>
      <c r="L1255" s="23" t="str">
        <f ca="1">IFERROR(IF(ISBLANK(VLOOKUP($B1255,INDIRECT(nfl_game_result),MATCH(L$1,INDIRECT(nfl_game_result_header),0),FALSE)),"",VLOOKUP($B1255,INDIRECT(nfl_game_result),MATCH(L$1,INDIRECT(nfl_game_result_header),0),FALSE)),"error")</f>
        <v/>
      </c>
      <c r="M1255" t="s">
        <v>16</v>
      </c>
      <c r="N1255">
        <v>-7.5</v>
      </c>
      <c r="O1255" t="s">
        <v>64</v>
      </c>
      <c r="P1255">
        <v>15</v>
      </c>
      <c r="V1255" s="23" t="s">
        <v>416</v>
      </c>
      <c r="W1255">
        <f ca="1">VALUE(LEFT(C1255, 4))</f>
        <v>2014</v>
      </c>
      <c r="X1255">
        <f ca="1">VALUE(MID(C1255,6,FIND("_",C1255,6)-6))</f>
        <v>6</v>
      </c>
      <c r="Y1255" t="str">
        <f ca="1">IF(NOT(OR(ISBLANK(D1255),ISBLANK(E1255),D1255="",E1255="")),D1255-E1255,"")</f>
        <v/>
      </c>
      <c r="Z1255" t="str">
        <f ca="1">IF(OR(NOT(ISNUMBER(D1255)),ISBLANK(D1255),D1255="",ISBLANK(N1255)),"",ABS(D1255-N1255))</f>
        <v/>
      </c>
      <c r="AA1255">
        <f ca="1">IF(OR(ISBLANK(J1255),ISBLANK(O1255),J1255="",O1255=""),"",IF(J1255=O1255,1,0))</f>
        <v>1</v>
      </c>
      <c r="AB1255" t="str">
        <f ca="1">IF(OR(ISBLANK(K1255),ISBLANK(Q1255),K1255="",Q1255=""),"",IF(K1255=Q1255,1,0))</f>
        <v/>
      </c>
      <c r="AC1255" s="23" t="str">
        <f t="shared" ca="1" si="19"/>
        <v/>
      </c>
    </row>
    <row r="1256" spans="1:29" x14ac:dyDescent="0.25">
      <c r="A1256" s="23">
        <v>1255</v>
      </c>
      <c r="B1256">
        <v>623</v>
      </c>
      <c r="C1256" t="str">
        <f ca="1">IFERROR(VLOOKUP($B1256,INDIRECT(nfl_game_result),MATCH(C$1,INDIRECT(nfl_game_result_header),0),FALSE),"error")</f>
        <v>2014_06_DAL@SEA</v>
      </c>
      <c r="D1256" t="str">
        <f ca="1">IFERROR(IF(ISBLANK(VLOOKUP($B1256,INDIRECT(nfl_game_result),MATCH(D$1,INDIRECT(nfl_game_result_header),0),FALSE)),"",VLOOKUP($B1256,INDIRECT(nfl_game_result),MATCH(D$1,INDIRECT(nfl_game_result_header),0),FALSE)),"error")</f>
        <v/>
      </c>
      <c r="E1256">
        <f ca="1">IFERROR(IF(ISBLANK(VLOOKUP($B1256,INDIRECT(nfl_game_result),MATCH(E$1,INDIRECT(nfl_game_result_header),0),FALSE)),"",VLOOKUP($B1256,INDIRECT(nfl_game_result),MATCH(E$1,INDIRECT(nfl_game_result_header),0),FALSE)),"error")</f>
        <v>-8.5</v>
      </c>
      <c r="F1256" s="23" t="str">
        <f ca="1">IFERROR(IF(ISBLANK(VLOOKUP($B1256,INDIRECT(nfl_game_result),MATCH(F$1,INDIRECT(nfl_game_result_header),0),FALSE)),"",VLOOKUP($B1256,INDIRECT(nfl_game_result),MATCH(F$1,INDIRECT(nfl_game_result_header),0),FALSE)),"error")</f>
        <v/>
      </c>
      <c r="G1256" s="23" t="str">
        <f ca="1">IFERROR(IF(ISBLANK(VLOOKUP($B1256,INDIRECT(nfl_game_result),MATCH(G$1,INDIRECT(nfl_game_result_header),0),FALSE)),"",VLOOKUP($B1256,INDIRECT(nfl_game_result),MATCH(G$1,INDIRECT(nfl_game_result_header),0),FALSE)),"error")</f>
        <v/>
      </c>
      <c r="H1256">
        <f ca="1">IFERROR(IF(ISBLANK(VLOOKUP($B1256,INDIRECT(nfl_game_result),MATCH(H$1,INDIRECT(nfl_game_result_header),0),FALSE)),"",VLOOKUP($B1256,INDIRECT(nfl_game_result),MATCH(H$1,INDIRECT(nfl_game_result_header),0),FALSE)),"error")</f>
        <v>23</v>
      </c>
      <c r="I1256">
        <f ca="1">IFERROR(IF(ISBLANK(VLOOKUP($B1256,INDIRECT(nfl_game_result),MATCH(I$1,INDIRECT(nfl_game_result_header),0),FALSE)),"",VLOOKUP($B1256,INDIRECT(nfl_game_result),MATCH(I$1,INDIRECT(nfl_game_result_header),0),FALSE)),"error")</f>
        <v>30</v>
      </c>
      <c r="J1256" t="str">
        <f ca="1">IFERROR(IF(ISBLANK(VLOOKUP($B1256,INDIRECT(nfl_game_result),MATCH(J$1,INDIRECT(nfl_game_result_header),0),FALSE)),"",VLOOKUP($B1256,INDIRECT(nfl_game_result),MATCH(J$1,INDIRECT(nfl_game_result_header),0),FALSE)),"error")</f>
        <v>DAL</v>
      </c>
      <c r="K1256" t="str">
        <f ca="1">IFERROR(IF(ISBLANK(VLOOKUP($B1256,INDIRECT(nfl_game_result),MATCH(K$1,INDIRECT(nfl_game_result_header),0),FALSE)),"",VLOOKUP($B1256,INDIRECT(nfl_game_result),MATCH(K$1,INDIRECT(nfl_game_result_header),0),FALSE)),"error")</f>
        <v>DAL</v>
      </c>
      <c r="L1256" s="23" t="str">
        <f ca="1">IFERROR(IF(ISBLANK(VLOOKUP($B1256,INDIRECT(nfl_game_result),MATCH(L$1,INDIRECT(nfl_game_result_header),0),FALSE)),"",VLOOKUP($B1256,INDIRECT(nfl_game_result),MATCH(L$1,INDIRECT(nfl_game_result_header),0),FALSE)),"error")</f>
        <v/>
      </c>
      <c r="M1256" t="s">
        <v>16</v>
      </c>
      <c r="N1256">
        <v>-7.5</v>
      </c>
      <c r="O1256" t="s">
        <v>89</v>
      </c>
      <c r="P1256">
        <v>6</v>
      </c>
      <c r="V1256" s="23" t="s">
        <v>416</v>
      </c>
      <c r="W1256">
        <f ca="1">VALUE(LEFT(C1256, 4))</f>
        <v>2014</v>
      </c>
      <c r="X1256">
        <f ca="1">VALUE(MID(C1256,6,FIND("_",C1256,6)-6))</f>
        <v>6</v>
      </c>
      <c r="Y1256" t="str">
        <f ca="1">IF(NOT(OR(ISBLANK(D1256),ISBLANK(E1256),D1256="",E1256="")),D1256-E1256,"")</f>
        <v/>
      </c>
      <c r="Z1256" t="str">
        <f ca="1">IF(OR(NOT(ISNUMBER(D1256)),ISBLANK(D1256),D1256="",ISBLANK(N1256)),"",ABS(D1256-N1256))</f>
        <v/>
      </c>
      <c r="AA1256">
        <f ca="1">IF(OR(ISBLANK(J1256),ISBLANK(O1256),J1256="",O1256=""),"",IF(J1256=O1256,1,0))</f>
        <v>0</v>
      </c>
      <c r="AB1256" t="str">
        <f ca="1">IF(OR(ISBLANK(K1256),ISBLANK(Q1256),K1256="",Q1256=""),"",IF(K1256=Q1256,1,0))</f>
        <v/>
      </c>
      <c r="AC1256" s="23" t="str">
        <f t="shared" ca="1" si="19"/>
        <v/>
      </c>
    </row>
    <row r="1257" spans="1:29" x14ac:dyDescent="0.25">
      <c r="A1257" s="23">
        <v>1256</v>
      </c>
      <c r="B1257">
        <v>624</v>
      </c>
      <c r="C1257" t="str">
        <f ca="1">IFERROR(VLOOKUP($B1257,INDIRECT(nfl_game_result),MATCH(C$1,INDIRECT(nfl_game_result_header),0),FALSE),"error")</f>
        <v>2014_06_NYG@PHI</v>
      </c>
      <c r="D1257" t="str">
        <f ca="1">IFERROR(IF(ISBLANK(VLOOKUP($B1257,INDIRECT(nfl_game_result),MATCH(D$1,INDIRECT(nfl_game_result_header),0),FALSE)),"",VLOOKUP($B1257,INDIRECT(nfl_game_result),MATCH(D$1,INDIRECT(nfl_game_result_header),0),FALSE)),"error")</f>
        <v/>
      </c>
      <c r="E1257">
        <f ca="1">IFERROR(IF(ISBLANK(VLOOKUP($B1257,INDIRECT(nfl_game_result),MATCH(E$1,INDIRECT(nfl_game_result_header),0),FALSE)),"",VLOOKUP($B1257,INDIRECT(nfl_game_result),MATCH(E$1,INDIRECT(nfl_game_result_header),0),FALSE)),"error")</f>
        <v>-2.5</v>
      </c>
      <c r="F1257" s="23" t="str">
        <f ca="1">IFERROR(IF(ISBLANK(VLOOKUP($B1257,INDIRECT(nfl_game_result),MATCH(F$1,INDIRECT(nfl_game_result_header),0),FALSE)),"",VLOOKUP($B1257,INDIRECT(nfl_game_result),MATCH(F$1,INDIRECT(nfl_game_result_header),0),FALSE)),"error")</f>
        <v/>
      </c>
      <c r="G1257" s="23" t="str">
        <f ca="1">IFERROR(IF(ISBLANK(VLOOKUP($B1257,INDIRECT(nfl_game_result),MATCH(G$1,INDIRECT(nfl_game_result_header),0),FALSE)),"",VLOOKUP($B1257,INDIRECT(nfl_game_result),MATCH(G$1,INDIRECT(nfl_game_result_header),0),FALSE)),"error")</f>
        <v/>
      </c>
      <c r="H1257">
        <f ca="1">IFERROR(IF(ISBLANK(VLOOKUP($B1257,INDIRECT(nfl_game_result),MATCH(H$1,INDIRECT(nfl_game_result_header),0),FALSE)),"",VLOOKUP($B1257,INDIRECT(nfl_game_result),MATCH(H$1,INDIRECT(nfl_game_result_header),0),FALSE)),"error")</f>
        <v>27</v>
      </c>
      <c r="I1257">
        <f ca="1">IFERROR(IF(ISBLANK(VLOOKUP($B1257,INDIRECT(nfl_game_result),MATCH(I$1,INDIRECT(nfl_game_result_header),0),FALSE)),"",VLOOKUP($B1257,INDIRECT(nfl_game_result),MATCH(I$1,INDIRECT(nfl_game_result_header),0),FALSE)),"error")</f>
        <v>0</v>
      </c>
      <c r="J1257" t="str">
        <f ca="1">IFERROR(IF(ISBLANK(VLOOKUP($B1257,INDIRECT(nfl_game_result),MATCH(J$1,INDIRECT(nfl_game_result_header),0),FALSE)),"",VLOOKUP($B1257,INDIRECT(nfl_game_result),MATCH(J$1,INDIRECT(nfl_game_result_header),0),FALSE)),"error")</f>
        <v>PHI</v>
      </c>
      <c r="K1257" t="str">
        <f ca="1">IFERROR(IF(ISBLANK(VLOOKUP($B1257,INDIRECT(nfl_game_result),MATCH(K$1,INDIRECT(nfl_game_result_header),0),FALSE)),"",VLOOKUP($B1257,INDIRECT(nfl_game_result),MATCH(K$1,INDIRECT(nfl_game_result_header),0),FALSE)),"error")</f>
        <v>PHI</v>
      </c>
      <c r="L1257" s="23" t="str">
        <f ca="1">IFERROR(IF(ISBLANK(VLOOKUP($B1257,INDIRECT(nfl_game_result),MATCH(L$1,INDIRECT(nfl_game_result_header),0),FALSE)),"",VLOOKUP($B1257,INDIRECT(nfl_game_result),MATCH(L$1,INDIRECT(nfl_game_result_header),0),FALSE)),"error")</f>
        <v/>
      </c>
      <c r="M1257" t="s">
        <v>16</v>
      </c>
      <c r="N1257">
        <v>-4.5</v>
      </c>
      <c r="O1257" t="s">
        <v>83</v>
      </c>
      <c r="P1257">
        <v>1</v>
      </c>
      <c r="V1257" s="23" t="s">
        <v>416</v>
      </c>
      <c r="W1257">
        <f ca="1">VALUE(LEFT(C1257, 4))</f>
        <v>2014</v>
      </c>
      <c r="X1257">
        <f ca="1">VALUE(MID(C1257,6,FIND("_",C1257,6)-6))</f>
        <v>6</v>
      </c>
      <c r="Y1257" t="str">
        <f ca="1">IF(NOT(OR(ISBLANK(D1257),ISBLANK(E1257),D1257="",E1257="")),D1257-E1257,"")</f>
        <v/>
      </c>
      <c r="Z1257" t="str">
        <f ca="1">IF(OR(NOT(ISNUMBER(D1257)),ISBLANK(D1257),D1257="",ISBLANK(N1257)),"",ABS(D1257-N1257))</f>
        <v/>
      </c>
      <c r="AA1257">
        <f ca="1">IF(OR(ISBLANK(J1257),ISBLANK(O1257),J1257="",O1257=""),"",IF(J1257=O1257,1,0))</f>
        <v>0</v>
      </c>
      <c r="AB1257" t="str">
        <f ca="1">IF(OR(ISBLANK(K1257),ISBLANK(Q1257),K1257="",Q1257=""),"",IF(K1257=Q1257,1,0))</f>
        <v/>
      </c>
      <c r="AC1257" s="23" t="str">
        <f t="shared" ca="1" si="19"/>
        <v/>
      </c>
    </row>
    <row r="1258" spans="1:29" x14ac:dyDescent="0.25">
      <c r="A1258" s="23">
        <v>1257</v>
      </c>
      <c r="B1258">
        <v>625</v>
      </c>
      <c r="C1258" t="str">
        <f ca="1">IFERROR(VLOOKUP($B1258,INDIRECT(nfl_game_result),MATCH(C$1,INDIRECT(nfl_game_result_header),0),FALSE),"error")</f>
        <v>2014_06_SFO@STL</v>
      </c>
      <c r="D1258" t="str">
        <f ca="1">IFERROR(IF(ISBLANK(VLOOKUP($B1258,INDIRECT(nfl_game_result),MATCH(D$1,INDIRECT(nfl_game_result_header),0),FALSE)),"",VLOOKUP($B1258,INDIRECT(nfl_game_result),MATCH(D$1,INDIRECT(nfl_game_result_header),0),FALSE)),"error")</f>
        <v/>
      </c>
      <c r="E1258">
        <f ca="1">IFERROR(IF(ISBLANK(VLOOKUP($B1258,INDIRECT(nfl_game_result),MATCH(E$1,INDIRECT(nfl_game_result_header),0),FALSE)),"",VLOOKUP($B1258,INDIRECT(nfl_game_result),MATCH(E$1,INDIRECT(nfl_game_result_header),0),FALSE)),"error")</f>
        <v>3.5</v>
      </c>
      <c r="F1258" s="23" t="str">
        <f ca="1">IFERROR(IF(ISBLANK(VLOOKUP($B1258,INDIRECT(nfl_game_result),MATCH(F$1,INDIRECT(nfl_game_result_header),0),FALSE)),"",VLOOKUP($B1258,INDIRECT(nfl_game_result),MATCH(F$1,INDIRECT(nfl_game_result_header),0),FALSE)),"error")</f>
        <v/>
      </c>
      <c r="G1258" s="23" t="str">
        <f ca="1">IFERROR(IF(ISBLANK(VLOOKUP($B1258,INDIRECT(nfl_game_result),MATCH(G$1,INDIRECT(nfl_game_result_header),0),FALSE)),"",VLOOKUP($B1258,INDIRECT(nfl_game_result),MATCH(G$1,INDIRECT(nfl_game_result_header),0),FALSE)),"error")</f>
        <v/>
      </c>
      <c r="H1258">
        <f ca="1">IFERROR(IF(ISBLANK(VLOOKUP($B1258,INDIRECT(nfl_game_result),MATCH(H$1,INDIRECT(nfl_game_result_header),0),FALSE)),"",VLOOKUP($B1258,INDIRECT(nfl_game_result),MATCH(H$1,INDIRECT(nfl_game_result_header),0),FALSE)),"error")</f>
        <v>17</v>
      </c>
      <c r="I1258">
        <f ca="1">IFERROR(IF(ISBLANK(VLOOKUP($B1258,INDIRECT(nfl_game_result),MATCH(I$1,INDIRECT(nfl_game_result_header),0),FALSE)),"",VLOOKUP($B1258,INDIRECT(nfl_game_result),MATCH(I$1,INDIRECT(nfl_game_result_header),0),FALSE)),"error")</f>
        <v>31</v>
      </c>
      <c r="J1258" t="str">
        <f ca="1">IFERROR(IF(ISBLANK(VLOOKUP($B1258,INDIRECT(nfl_game_result),MATCH(J$1,INDIRECT(nfl_game_result_header),0),FALSE)),"",VLOOKUP($B1258,INDIRECT(nfl_game_result),MATCH(J$1,INDIRECT(nfl_game_result_header),0),FALSE)),"error")</f>
        <v>SFO</v>
      </c>
      <c r="K1258" t="str">
        <f ca="1">IFERROR(IF(ISBLANK(VLOOKUP($B1258,INDIRECT(nfl_game_result),MATCH(K$1,INDIRECT(nfl_game_result_header),0),FALSE)),"",VLOOKUP($B1258,INDIRECT(nfl_game_result),MATCH(K$1,INDIRECT(nfl_game_result_header),0),FALSE)),"error")</f>
        <v>SFO</v>
      </c>
      <c r="L1258" s="23" t="str">
        <f ca="1">IFERROR(IF(ISBLANK(VLOOKUP($B1258,INDIRECT(nfl_game_result),MATCH(L$1,INDIRECT(nfl_game_result_header),0),FALSE)),"",VLOOKUP($B1258,INDIRECT(nfl_game_result),MATCH(L$1,INDIRECT(nfl_game_result_header),0),FALSE)),"error")</f>
        <v/>
      </c>
      <c r="M1258" t="s">
        <v>16</v>
      </c>
      <c r="N1258">
        <v>6.5</v>
      </c>
      <c r="O1258" t="s">
        <v>333</v>
      </c>
      <c r="P1258">
        <v>12</v>
      </c>
      <c r="V1258" s="23" t="s">
        <v>416</v>
      </c>
      <c r="W1258">
        <f ca="1">VALUE(LEFT(C1258, 4))</f>
        <v>2014</v>
      </c>
      <c r="X1258">
        <f ca="1">VALUE(MID(C1258,6,FIND("_",C1258,6)-6))</f>
        <v>6</v>
      </c>
      <c r="Y1258" t="str">
        <f ca="1">IF(NOT(OR(ISBLANK(D1258),ISBLANK(E1258),D1258="",E1258="")),D1258-E1258,"")</f>
        <v/>
      </c>
      <c r="Z1258" t="str">
        <f ca="1">IF(OR(NOT(ISNUMBER(D1258)),ISBLANK(D1258),D1258="",ISBLANK(N1258)),"",ABS(D1258-N1258))</f>
        <v/>
      </c>
      <c r="AA1258">
        <f ca="1">IF(OR(ISBLANK(J1258),ISBLANK(O1258),J1258="",O1258=""),"",IF(J1258=O1258,1,0))</f>
        <v>1</v>
      </c>
      <c r="AB1258" t="str">
        <f ca="1">IF(OR(ISBLANK(K1258),ISBLANK(Q1258),K1258="",Q1258=""),"",IF(K1258=Q1258,1,0))</f>
        <v/>
      </c>
      <c r="AC1258" s="23" t="str">
        <f t="shared" ca="1" si="19"/>
        <v/>
      </c>
    </row>
    <row r="1259" spans="1:29" x14ac:dyDescent="0.25">
      <c r="A1259" s="23">
        <v>1258</v>
      </c>
      <c r="B1259">
        <v>611</v>
      </c>
      <c r="C1259" t="str">
        <f ca="1">IFERROR(VLOOKUP($B1259,INDIRECT(nfl_game_result),MATCH(C$1,INDIRECT(nfl_game_result_header),0),FALSE),"error")</f>
        <v>2014_06_IND@HOU</v>
      </c>
      <c r="D1259" t="str">
        <f ca="1">IFERROR(IF(ISBLANK(VLOOKUP($B1259,INDIRECT(nfl_game_result),MATCH(D$1,INDIRECT(nfl_game_result_header),0),FALSE)),"",VLOOKUP($B1259,INDIRECT(nfl_game_result),MATCH(D$1,INDIRECT(nfl_game_result_header),0),FALSE)),"error")</f>
        <v/>
      </c>
      <c r="E1259">
        <f ca="1">IFERROR(IF(ISBLANK(VLOOKUP($B1259,INDIRECT(nfl_game_result),MATCH(E$1,INDIRECT(nfl_game_result_header),0),FALSE)),"",VLOOKUP($B1259,INDIRECT(nfl_game_result),MATCH(E$1,INDIRECT(nfl_game_result_header),0),FALSE)),"error")</f>
        <v>2.5</v>
      </c>
      <c r="F1259" s="23" t="str">
        <f ca="1">IFERROR(IF(ISBLANK(VLOOKUP($B1259,INDIRECT(nfl_game_result),MATCH(F$1,INDIRECT(nfl_game_result_header),0),FALSE)),"",VLOOKUP($B1259,INDIRECT(nfl_game_result),MATCH(F$1,INDIRECT(nfl_game_result_header),0),FALSE)),"error")</f>
        <v/>
      </c>
      <c r="G1259" s="23" t="str">
        <f ca="1">IFERROR(IF(ISBLANK(VLOOKUP($B1259,INDIRECT(nfl_game_result),MATCH(G$1,INDIRECT(nfl_game_result_header),0),FALSE)),"",VLOOKUP($B1259,INDIRECT(nfl_game_result),MATCH(G$1,INDIRECT(nfl_game_result_header),0),FALSE)),"error")</f>
        <v/>
      </c>
      <c r="H1259">
        <f ca="1">IFERROR(IF(ISBLANK(VLOOKUP($B1259,INDIRECT(nfl_game_result),MATCH(H$1,INDIRECT(nfl_game_result_header),0),FALSE)),"",VLOOKUP($B1259,INDIRECT(nfl_game_result),MATCH(H$1,INDIRECT(nfl_game_result_header),0),FALSE)),"error")</f>
        <v>28</v>
      </c>
      <c r="I1259">
        <f ca="1">IFERROR(IF(ISBLANK(VLOOKUP($B1259,INDIRECT(nfl_game_result),MATCH(I$1,INDIRECT(nfl_game_result_header),0),FALSE)),"",VLOOKUP($B1259,INDIRECT(nfl_game_result),MATCH(I$1,INDIRECT(nfl_game_result_header),0),FALSE)),"error")</f>
        <v>33</v>
      </c>
      <c r="J1259" t="str">
        <f ca="1">IFERROR(IF(ISBLANK(VLOOKUP($B1259,INDIRECT(nfl_game_result),MATCH(J$1,INDIRECT(nfl_game_result_header),0),FALSE)),"",VLOOKUP($B1259,INDIRECT(nfl_game_result),MATCH(J$1,INDIRECT(nfl_game_result_header),0),FALSE)),"error")</f>
        <v>IND</v>
      </c>
      <c r="K1259" t="str">
        <f ca="1">IFERROR(IF(ISBLANK(VLOOKUP($B1259,INDIRECT(nfl_game_result),MATCH(K$1,INDIRECT(nfl_game_result_header),0),FALSE)),"",VLOOKUP($B1259,INDIRECT(nfl_game_result),MATCH(K$1,INDIRECT(nfl_game_result_header),0),FALSE)),"error")</f>
        <v>IND</v>
      </c>
      <c r="L1259" s="23" t="str">
        <f ca="1">IFERROR(IF(ISBLANK(VLOOKUP($B1259,INDIRECT(nfl_game_result),MATCH(L$1,INDIRECT(nfl_game_result_header),0),FALSE)),"",VLOOKUP($B1259,INDIRECT(nfl_game_result),MATCH(L$1,INDIRECT(nfl_game_result_header),0),FALSE)),"error")</f>
        <v/>
      </c>
      <c r="M1259" t="s">
        <v>14</v>
      </c>
      <c r="N1259">
        <v>1.5</v>
      </c>
      <c r="O1259" t="s">
        <v>75</v>
      </c>
      <c r="P1259">
        <v>6</v>
      </c>
      <c r="Q1259" t="s">
        <v>75</v>
      </c>
      <c r="V1259" s="23" t="s">
        <v>416</v>
      </c>
      <c r="W1259">
        <f ca="1">VALUE(LEFT(C1259, 4))</f>
        <v>2014</v>
      </c>
      <c r="X1259">
        <f ca="1">VALUE(MID(C1259,6,FIND("_",C1259,6)-6))</f>
        <v>6</v>
      </c>
      <c r="Y1259" t="str">
        <f ca="1">IF(NOT(OR(ISBLANK(D1259),ISBLANK(E1259),D1259="",E1259="")),D1259-E1259,"")</f>
        <v/>
      </c>
      <c r="Z1259" t="str">
        <f ca="1">IF(OR(NOT(ISNUMBER(D1259)),ISBLANK(D1259),D1259="",ISBLANK(N1259)),"",ABS(D1259-N1259))</f>
        <v/>
      </c>
      <c r="AA1259">
        <f ca="1">IF(OR(ISBLANK(J1259),ISBLANK(O1259),J1259="",O1259=""),"",IF(J1259=O1259,1,0))</f>
        <v>0</v>
      </c>
      <c r="AB1259">
        <f ca="1">IF(OR(ISBLANK(K1259),ISBLANK(Q1259),K1259="",Q1259=""),"",IF(K1259=Q1259,1,0))</f>
        <v>0</v>
      </c>
      <c r="AC1259" s="23" t="str">
        <f t="shared" ca="1" si="19"/>
        <v/>
      </c>
    </row>
    <row r="1260" spans="1:29" x14ac:dyDescent="0.25">
      <c r="A1260" s="23">
        <v>1259</v>
      </c>
      <c r="B1260">
        <v>612</v>
      </c>
      <c r="C1260" t="str">
        <f ca="1">IFERROR(VLOOKUP($B1260,INDIRECT(nfl_game_result),MATCH(C$1,INDIRECT(nfl_game_result_header),0),FALSE),"error")</f>
        <v>2014_06_CHI@ATL</v>
      </c>
      <c r="D1260" t="str">
        <f ca="1">IFERROR(IF(ISBLANK(VLOOKUP($B1260,INDIRECT(nfl_game_result),MATCH(D$1,INDIRECT(nfl_game_result_header),0),FALSE)),"",VLOOKUP($B1260,INDIRECT(nfl_game_result),MATCH(D$1,INDIRECT(nfl_game_result_header),0),FALSE)),"error")</f>
        <v/>
      </c>
      <c r="E1260">
        <f ca="1">IFERROR(IF(ISBLANK(VLOOKUP($B1260,INDIRECT(nfl_game_result),MATCH(E$1,INDIRECT(nfl_game_result_header),0),FALSE)),"",VLOOKUP($B1260,INDIRECT(nfl_game_result),MATCH(E$1,INDIRECT(nfl_game_result_header),0),FALSE)),"error")</f>
        <v>-3</v>
      </c>
      <c r="F1260" s="23" t="str">
        <f ca="1">IFERROR(IF(ISBLANK(VLOOKUP($B1260,INDIRECT(nfl_game_result),MATCH(F$1,INDIRECT(nfl_game_result_header),0),FALSE)),"",VLOOKUP($B1260,INDIRECT(nfl_game_result),MATCH(F$1,INDIRECT(nfl_game_result_header),0),FALSE)),"error")</f>
        <v/>
      </c>
      <c r="G1260" s="23" t="str">
        <f ca="1">IFERROR(IF(ISBLANK(VLOOKUP($B1260,INDIRECT(nfl_game_result),MATCH(G$1,INDIRECT(nfl_game_result_header),0),FALSE)),"",VLOOKUP($B1260,INDIRECT(nfl_game_result),MATCH(G$1,INDIRECT(nfl_game_result_header),0),FALSE)),"error")</f>
        <v/>
      </c>
      <c r="H1260">
        <f ca="1">IFERROR(IF(ISBLANK(VLOOKUP($B1260,INDIRECT(nfl_game_result),MATCH(H$1,INDIRECT(nfl_game_result_header),0),FALSE)),"",VLOOKUP($B1260,INDIRECT(nfl_game_result),MATCH(H$1,INDIRECT(nfl_game_result_header),0),FALSE)),"error")</f>
        <v>13</v>
      </c>
      <c r="I1260">
        <f ca="1">IFERROR(IF(ISBLANK(VLOOKUP($B1260,INDIRECT(nfl_game_result),MATCH(I$1,INDIRECT(nfl_game_result_header),0),FALSE)),"",VLOOKUP($B1260,INDIRECT(nfl_game_result),MATCH(I$1,INDIRECT(nfl_game_result_header),0),FALSE)),"error")</f>
        <v>27</v>
      </c>
      <c r="J1260" t="str">
        <f ca="1">IFERROR(IF(ISBLANK(VLOOKUP($B1260,INDIRECT(nfl_game_result),MATCH(J$1,INDIRECT(nfl_game_result_header),0),FALSE)),"",VLOOKUP($B1260,INDIRECT(nfl_game_result),MATCH(J$1,INDIRECT(nfl_game_result_header),0),FALSE)),"error")</f>
        <v>CHI</v>
      </c>
      <c r="K1260" t="str">
        <f ca="1">IFERROR(IF(ISBLANK(VLOOKUP($B1260,INDIRECT(nfl_game_result),MATCH(K$1,INDIRECT(nfl_game_result_header),0),FALSE)),"",VLOOKUP($B1260,INDIRECT(nfl_game_result),MATCH(K$1,INDIRECT(nfl_game_result_header),0),FALSE)),"error")</f>
        <v>CHI</v>
      </c>
      <c r="L1260" s="23" t="str">
        <f ca="1">IFERROR(IF(ISBLANK(VLOOKUP($B1260,INDIRECT(nfl_game_result),MATCH(L$1,INDIRECT(nfl_game_result_header),0),FALSE)),"",VLOOKUP($B1260,INDIRECT(nfl_game_result),MATCH(L$1,INDIRECT(nfl_game_result_header),0),FALSE)),"error")</f>
        <v/>
      </c>
      <c r="M1260" t="s">
        <v>14</v>
      </c>
      <c r="N1260">
        <v>-3</v>
      </c>
      <c r="O1260" t="s">
        <v>20</v>
      </c>
      <c r="P1260">
        <v>7</v>
      </c>
      <c r="Q1260" t="s">
        <v>20</v>
      </c>
      <c r="V1260" s="23" t="s">
        <v>416</v>
      </c>
      <c r="W1260">
        <f ca="1">VALUE(LEFT(C1260, 4))</f>
        <v>2014</v>
      </c>
      <c r="X1260">
        <f ca="1">VALUE(MID(C1260,6,FIND("_",C1260,6)-6))</f>
        <v>6</v>
      </c>
      <c r="Y1260" t="str">
        <f ca="1">IF(NOT(OR(ISBLANK(D1260),ISBLANK(E1260),D1260="",E1260="")),D1260-E1260,"")</f>
        <v/>
      </c>
      <c r="Z1260" t="str">
        <f ca="1">IF(OR(NOT(ISNUMBER(D1260)),ISBLANK(D1260),D1260="",ISBLANK(N1260)),"",ABS(D1260-N1260))</f>
        <v/>
      </c>
      <c r="AA1260">
        <f ca="1">IF(OR(ISBLANK(J1260),ISBLANK(O1260),J1260="",O1260=""),"",IF(J1260=O1260,1,0))</f>
        <v>0</v>
      </c>
      <c r="AB1260">
        <f ca="1">IF(OR(ISBLANK(K1260),ISBLANK(Q1260),K1260="",Q1260=""),"",IF(K1260=Q1260,1,0))</f>
        <v>0</v>
      </c>
      <c r="AC1260" s="23" t="str">
        <f t="shared" ca="1" si="19"/>
        <v/>
      </c>
    </row>
    <row r="1261" spans="1:29" x14ac:dyDescent="0.25">
      <c r="A1261" s="23">
        <v>1260</v>
      </c>
      <c r="B1261">
        <v>613</v>
      </c>
      <c r="C1261" t="str">
        <f ca="1">IFERROR(VLOOKUP($B1261,INDIRECT(nfl_game_result),MATCH(C$1,INDIRECT(nfl_game_result_header),0),FALSE),"error")</f>
        <v>2014_06_NWE@BUF</v>
      </c>
      <c r="D1261" t="str">
        <f ca="1">IFERROR(IF(ISBLANK(VLOOKUP($B1261,INDIRECT(nfl_game_result),MATCH(D$1,INDIRECT(nfl_game_result_header),0),FALSE)),"",VLOOKUP($B1261,INDIRECT(nfl_game_result),MATCH(D$1,INDIRECT(nfl_game_result_header),0),FALSE)),"error")</f>
        <v/>
      </c>
      <c r="E1261">
        <f ca="1">IFERROR(IF(ISBLANK(VLOOKUP($B1261,INDIRECT(nfl_game_result),MATCH(E$1,INDIRECT(nfl_game_result_header),0),FALSE)),"",VLOOKUP($B1261,INDIRECT(nfl_game_result),MATCH(E$1,INDIRECT(nfl_game_result_header),0),FALSE)),"error")</f>
        <v>3</v>
      </c>
      <c r="F1261" s="23" t="str">
        <f ca="1">IFERROR(IF(ISBLANK(VLOOKUP($B1261,INDIRECT(nfl_game_result),MATCH(F$1,INDIRECT(nfl_game_result_header),0),FALSE)),"",VLOOKUP($B1261,INDIRECT(nfl_game_result),MATCH(F$1,INDIRECT(nfl_game_result_header),0),FALSE)),"error")</f>
        <v/>
      </c>
      <c r="G1261" s="23" t="str">
        <f ca="1">IFERROR(IF(ISBLANK(VLOOKUP($B1261,INDIRECT(nfl_game_result),MATCH(G$1,INDIRECT(nfl_game_result_header),0),FALSE)),"",VLOOKUP($B1261,INDIRECT(nfl_game_result),MATCH(G$1,INDIRECT(nfl_game_result_header),0),FALSE)),"error")</f>
        <v/>
      </c>
      <c r="H1261">
        <f ca="1">IFERROR(IF(ISBLANK(VLOOKUP($B1261,INDIRECT(nfl_game_result),MATCH(H$1,INDIRECT(nfl_game_result_header),0),FALSE)),"",VLOOKUP($B1261,INDIRECT(nfl_game_result),MATCH(H$1,INDIRECT(nfl_game_result_header),0),FALSE)),"error")</f>
        <v>22</v>
      </c>
      <c r="I1261">
        <f ca="1">IFERROR(IF(ISBLANK(VLOOKUP($B1261,INDIRECT(nfl_game_result),MATCH(I$1,INDIRECT(nfl_game_result_header),0),FALSE)),"",VLOOKUP($B1261,INDIRECT(nfl_game_result),MATCH(I$1,INDIRECT(nfl_game_result_header),0),FALSE)),"error")</f>
        <v>37</v>
      </c>
      <c r="J1261" t="str">
        <f ca="1">IFERROR(IF(ISBLANK(VLOOKUP($B1261,INDIRECT(nfl_game_result),MATCH(J$1,INDIRECT(nfl_game_result_header),0),FALSE)),"",VLOOKUP($B1261,INDIRECT(nfl_game_result),MATCH(J$1,INDIRECT(nfl_game_result_header),0),FALSE)),"error")</f>
        <v>NWE</v>
      </c>
      <c r="K1261" t="str">
        <f ca="1">IFERROR(IF(ISBLANK(VLOOKUP($B1261,INDIRECT(nfl_game_result),MATCH(K$1,INDIRECT(nfl_game_result_header),0),FALSE)),"",VLOOKUP($B1261,INDIRECT(nfl_game_result),MATCH(K$1,INDIRECT(nfl_game_result_header),0),FALSE)),"error")</f>
        <v>NWE</v>
      </c>
      <c r="L1261" s="23" t="str">
        <f ca="1">IFERROR(IF(ISBLANK(VLOOKUP($B1261,INDIRECT(nfl_game_result),MATCH(L$1,INDIRECT(nfl_game_result_header),0),FALSE)),"",VLOOKUP($B1261,INDIRECT(nfl_game_result),MATCH(L$1,INDIRECT(nfl_game_result_header),0),FALSE)),"error")</f>
        <v/>
      </c>
      <c r="M1261" t="s">
        <v>14</v>
      </c>
      <c r="N1261">
        <v>5.5</v>
      </c>
      <c r="O1261" t="s">
        <v>66</v>
      </c>
      <c r="P1261">
        <v>3</v>
      </c>
      <c r="Q1261" t="s">
        <v>66</v>
      </c>
      <c r="V1261" s="23" t="s">
        <v>416</v>
      </c>
      <c r="W1261">
        <f ca="1">VALUE(LEFT(C1261, 4))</f>
        <v>2014</v>
      </c>
      <c r="X1261">
        <f ca="1">VALUE(MID(C1261,6,FIND("_",C1261,6)-6))</f>
        <v>6</v>
      </c>
      <c r="Y1261" t="str">
        <f ca="1">IF(NOT(OR(ISBLANK(D1261),ISBLANK(E1261),D1261="",E1261="")),D1261-E1261,"")</f>
        <v/>
      </c>
      <c r="Z1261" t="str">
        <f ca="1">IF(OR(NOT(ISNUMBER(D1261)),ISBLANK(D1261),D1261="",ISBLANK(N1261)),"",ABS(D1261-N1261))</f>
        <v/>
      </c>
      <c r="AA1261">
        <f ca="1">IF(OR(ISBLANK(J1261),ISBLANK(O1261),J1261="",O1261=""),"",IF(J1261=O1261,1,0))</f>
        <v>0</v>
      </c>
      <c r="AB1261">
        <f ca="1">IF(OR(ISBLANK(K1261),ISBLANK(Q1261),K1261="",Q1261=""),"",IF(K1261=Q1261,1,0))</f>
        <v>0</v>
      </c>
      <c r="AC1261" s="23" t="str">
        <f t="shared" ca="1" si="19"/>
        <v/>
      </c>
    </row>
    <row r="1262" spans="1:29" x14ac:dyDescent="0.25">
      <c r="A1262" s="23">
        <v>1261</v>
      </c>
      <c r="B1262">
        <v>614</v>
      </c>
      <c r="C1262" t="str">
        <f ca="1">IFERROR(VLOOKUP($B1262,INDIRECT(nfl_game_result),MATCH(C$1,INDIRECT(nfl_game_result_header),0),FALSE),"error")</f>
        <v>2014_06_CAR@CIN</v>
      </c>
      <c r="D1262" t="str">
        <f ca="1">IFERROR(IF(ISBLANK(VLOOKUP($B1262,INDIRECT(nfl_game_result),MATCH(D$1,INDIRECT(nfl_game_result_header),0),FALSE)),"",VLOOKUP($B1262,INDIRECT(nfl_game_result),MATCH(D$1,INDIRECT(nfl_game_result_header),0),FALSE)),"error")</f>
        <v/>
      </c>
      <c r="E1262">
        <f ca="1">IFERROR(IF(ISBLANK(VLOOKUP($B1262,INDIRECT(nfl_game_result),MATCH(E$1,INDIRECT(nfl_game_result_header),0),FALSE)),"",VLOOKUP($B1262,INDIRECT(nfl_game_result),MATCH(E$1,INDIRECT(nfl_game_result_header),0),FALSE)),"error")</f>
        <v>-7</v>
      </c>
      <c r="F1262" s="23" t="str">
        <f ca="1">IFERROR(IF(ISBLANK(VLOOKUP($B1262,INDIRECT(nfl_game_result),MATCH(F$1,INDIRECT(nfl_game_result_header),0),FALSE)),"",VLOOKUP($B1262,INDIRECT(nfl_game_result),MATCH(F$1,INDIRECT(nfl_game_result_header),0),FALSE)),"error")</f>
        <v/>
      </c>
      <c r="G1262" s="23" t="str">
        <f ca="1">IFERROR(IF(ISBLANK(VLOOKUP($B1262,INDIRECT(nfl_game_result),MATCH(G$1,INDIRECT(nfl_game_result_header),0),FALSE)),"",VLOOKUP($B1262,INDIRECT(nfl_game_result),MATCH(G$1,INDIRECT(nfl_game_result_header),0),FALSE)),"error")</f>
        <v/>
      </c>
      <c r="H1262">
        <f ca="1">IFERROR(IF(ISBLANK(VLOOKUP($B1262,INDIRECT(nfl_game_result),MATCH(H$1,INDIRECT(nfl_game_result_header),0),FALSE)),"",VLOOKUP($B1262,INDIRECT(nfl_game_result),MATCH(H$1,INDIRECT(nfl_game_result_header),0),FALSE)),"error")</f>
        <v>37</v>
      </c>
      <c r="I1262">
        <f ca="1">IFERROR(IF(ISBLANK(VLOOKUP($B1262,INDIRECT(nfl_game_result),MATCH(I$1,INDIRECT(nfl_game_result_header),0),FALSE)),"",VLOOKUP($B1262,INDIRECT(nfl_game_result),MATCH(I$1,INDIRECT(nfl_game_result_header),0),FALSE)),"error")</f>
        <v>37</v>
      </c>
      <c r="J1262" t="str">
        <f ca="1">IFERROR(IF(ISBLANK(VLOOKUP($B1262,INDIRECT(nfl_game_result),MATCH(J$1,INDIRECT(nfl_game_result_header),0),FALSE)),"",VLOOKUP($B1262,INDIRECT(nfl_game_result),MATCH(J$1,INDIRECT(nfl_game_result_header),0),FALSE)),"error")</f>
        <v>CAR</v>
      </c>
      <c r="K1262" t="str">
        <f ca="1">IFERROR(IF(ISBLANK(VLOOKUP($B1262,INDIRECT(nfl_game_result),MATCH(K$1,INDIRECT(nfl_game_result_header),0),FALSE)),"",VLOOKUP($B1262,INDIRECT(nfl_game_result),MATCH(K$1,INDIRECT(nfl_game_result_header),0),FALSE)),"error")</f>
        <v>na</v>
      </c>
      <c r="L1262" s="23" t="str">
        <f ca="1">IFERROR(IF(ISBLANK(VLOOKUP($B1262,INDIRECT(nfl_game_result),MATCH(L$1,INDIRECT(nfl_game_result_header),0),FALSE)),"",VLOOKUP($B1262,INDIRECT(nfl_game_result),MATCH(L$1,INDIRECT(nfl_game_result_header),0),FALSE)),"error")</f>
        <v/>
      </c>
      <c r="M1262" t="s">
        <v>14</v>
      </c>
      <c r="N1262">
        <v>-5.5</v>
      </c>
      <c r="O1262" t="s">
        <v>69</v>
      </c>
      <c r="P1262">
        <v>1</v>
      </c>
      <c r="Q1262" t="s">
        <v>69</v>
      </c>
      <c r="V1262" s="23" t="s">
        <v>416</v>
      </c>
      <c r="W1262">
        <f ca="1">VALUE(LEFT(C1262, 4))</f>
        <v>2014</v>
      </c>
      <c r="X1262">
        <f ca="1">VALUE(MID(C1262,6,FIND("_",C1262,6)-6))</f>
        <v>6</v>
      </c>
      <c r="Y1262" t="str">
        <f ca="1">IF(NOT(OR(ISBLANK(D1262),ISBLANK(E1262),D1262="",E1262="")),D1262-E1262,"")</f>
        <v/>
      </c>
      <c r="Z1262" t="str">
        <f ca="1">IF(OR(NOT(ISNUMBER(D1262)),ISBLANK(D1262),D1262="",ISBLANK(N1262)),"",ABS(D1262-N1262))</f>
        <v/>
      </c>
      <c r="AA1262">
        <f ca="1">IF(OR(ISBLANK(J1262),ISBLANK(O1262),J1262="",O1262=""),"",IF(J1262=O1262,1,0))</f>
        <v>0</v>
      </c>
      <c r="AB1262">
        <f ca="1">IF(OR(ISBLANK(K1262),ISBLANK(Q1262),K1262="",Q1262=""),"",IF(K1262=Q1262,1,0))</f>
        <v>0</v>
      </c>
      <c r="AC1262" s="23" t="str">
        <f t="shared" ca="1" si="19"/>
        <v/>
      </c>
    </row>
    <row r="1263" spans="1:29" x14ac:dyDescent="0.25">
      <c r="A1263" s="23">
        <v>1262</v>
      </c>
      <c r="B1263">
        <v>615</v>
      </c>
      <c r="C1263" t="str">
        <f ca="1">IFERROR(VLOOKUP($B1263,INDIRECT(nfl_game_result),MATCH(C$1,INDIRECT(nfl_game_result_header),0),FALSE),"error")</f>
        <v>2014_06_PIT@CLE</v>
      </c>
      <c r="D1263" t="str">
        <f ca="1">IFERROR(IF(ISBLANK(VLOOKUP($B1263,INDIRECT(nfl_game_result),MATCH(D$1,INDIRECT(nfl_game_result_header),0),FALSE)),"",VLOOKUP($B1263,INDIRECT(nfl_game_result),MATCH(D$1,INDIRECT(nfl_game_result_header),0),FALSE)),"error")</f>
        <v/>
      </c>
      <c r="E1263">
        <f ca="1">IFERROR(IF(ISBLANK(VLOOKUP($B1263,INDIRECT(nfl_game_result),MATCH(E$1,INDIRECT(nfl_game_result_header),0),FALSE)),"",VLOOKUP($B1263,INDIRECT(nfl_game_result),MATCH(E$1,INDIRECT(nfl_game_result_header),0),FALSE)),"error")</f>
        <v>-2</v>
      </c>
      <c r="F1263" s="23" t="str">
        <f ca="1">IFERROR(IF(ISBLANK(VLOOKUP($B1263,INDIRECT(nfl_game_result),MATCH(F$1,INDIRECT(nfl_game_result_header),0),FALSE)),"",VLOOKUP($B1263,INDIRECT(nfl_game_result),MATCH(F$1,INDIRECT(nfl_game_result_header),0),FALSE)),"error")</f>
        <v/>
      </c>
      <c r="G1263" s="23" t="str">
        <f ca="1">IFERROR(IF(ISBLANK(VLOOKUP($B1263,INDIRECT(nfl_game_result),MATCH(G$1,INDIRECT(nfl_game_result_header),0),FALSE)),"",VLOOKUP($B1263,INDIRECT(nfl_game_result),MATCH(G$1,INDIRECT(nfl_game_result_header),0),FALSE)),"error")</f>
        <v/>
      </c>
      <c r="H1263">
        <f ca="1">IFERROR(IF(ISBLANK(VLOOKUP($B1263,INDIRECT(nfl_game_result),MATCH(H$1,INDIRECT(nfl_game_result_header),0),FALSE)),"",VLOOKUP($B1263,INDIRECT(nfl_game_result),MATCH(H$1,INDIRECT(nfl_game_result_header),0),FALSE)),"error")</f>
        <v>31</v>
      </c>
      <c r="I1263">
        <f ca="1">IFERROR(IF(ISBLANK(VLOOKUP($B1263,INDIRECT(nfl_game_result),MATCH(I$1,INDIRECT(nfl_game_result_header),0),FALSE)),"",VLOOKUP($B1263,INDIRECT(nfl_game_result),MATCH(I$1,INDIRECT(nfl_game_result_header),0),FALSE)),"error")</f>
        <v>10</v>
      </c>
      <c r="J1263" t="str">
        <f ca="1">IFERROR(IF(ISBLANK(VLOOKUP($B1263,INDIRECT(nfl_game_result),MATCH(J$1,INDIRECT(nfl_game_result_header),0),FALSE)),"",VLOOKUP($B1263,INDIRECT(nfl_game_result),MATCH(J$1,INDIRECT(nfl_game_result_header),0),FALSE)),"error")</f>
        <v>CLE</v>
      </c>
      <c r="K1263" t="str">
        <f ca="1">IFERROR(IF(ISBLANK(VLOOKUP($B1263,INDIRECT(nfl_game_result),MATCH(K$1,INDIRECT(nfl_game_result_header),0),FALSE)),"",VLOOKUP($B1263,INDIRECT(nfl_game_result),MATCH(K$1,INDIRECT(nfl_game_result_header),0),FALSE)),"error")</f>
        <v>CLE</v>
      </c>
      <c r="L1263" s="23" t="str">
        <f ca="1">IFERROR(IF(ISBLANK(VLOOKUP($B1263,INDIRECT(nfl_game_result),MATCH(L$1,INDIRECT(nfl_game_result_header),0),FALSE)),"",VLOOKUP($B1263,INDIRECT(nfl_game_result),MATCH(L$1,INDIRECT(nfl_game_result_header),0),FALSE)),"error")</f>
        <v/>
      </c>
      <c r="M1263" t="s">
        <v>14</v>
      </c>
      <c r="N1263">
        <v>-2</v>
      </c>
      <c r="O1263" t="s">
        <v>70</v>
      </c>
      <c r="P1263">
        <v>8</v>
      </c>
      <c r="Q1263" t="s">
        <v>70</v>
      </c>
      <c r="V1263" s="23" t="s">
        <v>416</v>
      </c>
      <c r="W1263">
        <f ca="1">VALUE(LEFT(C1263, 4))</f>
        <v>2014</v>
      </c>
      <c r="X1263">
        <f ca="1">VALUE(MID(C1263,6,FIND("_",C1263,6)-6))</f>
        <v>6</v>
      </c>
      <c r="Y1263" t="str">
        <f ca="1">IF(NOT(OR(ISBLANK(D1263),ISBLANK(E1263),D1263="",E1263="")),D1263-E1263,"")</f>
        <v/>
      </c>
      <c r="Z1263" t="str">
        <f ca="1">IF(OR(NOT(ISNUMBER(D1263)),ISBLANK(D1263),D1263="",ISBLANK(N1263)),"",ABS(D1263-N1263))</f>
        <v/>
      </c>
      <c r="AA1263">
        <f ca="1">IF(OR(ISBLANK(J1263),ISBLANK(O1263),J1263="",O1263=""),"",IF(J1263=O1263,1,0))</f>
        <v>1</v>
      </c>
      <c r="AB1263">
        <f ca="1">IF(OR(ISBLANK(K1263),ISBLANK(Q1263),K1263="",Q1263=""),"",IF(K1263=Q1263,1,0))</f>
        <v>1</v>
      </c>
      <c r="AC1263" s="23" t="str">
        <f t="shared" ca="1" si="19"/>
        <v/>
      </c>
    </row>
    <row r="1264" spans="1:29" x14ac:dyDescent="0.25">
      <c r="A1264" s="23">
        <v>1263</v>
      </c>
      <c r="B1264">
        <v>616</v>
      </c>
      <c r="C1264" t="str">
        <f ca="1">IFERROR(VLOOKUP($B1264,INDIRECT(nfl_game_result),MATCH(C$1,INDIRECT(nfl_game_result_header),0),FALSE),"error")</f>
        <v>2014_06_JAX@TEN</v>
      </c>
      <c r="D1264" t="str">
        <f ca="1">IFERROR(IF(ISBLANK(VLOOKUP($B1264,INDIRECT(nfl_game_result),MATCH(D$1,INDIRECT(nfl_game_result_header),0),FALSE)),"",VLOOKUP($B1264,INDIRECT(nfl_game_result),MATCH(D$1,INDIRECT(nfl_game_result_header),0),FALSE)),"error")</f>
        <v/>
      </c>
      <c r="E1264">
        <f ca="1">IFERROR(IF(ISBLANK(VLOOKUP($B1264,INDIRECT(nfl_game_result),MATCH(E$1,INDIRECT(nfl_game_result_header),0),FALSE)),"",VLOOKUP($B1264,INDIRECT(nfl_game_result),MATCH(E$1,INDIRECT(nfl_game_result_header),0),FALSE)),"error")</f>
        <v>-6</v>
      </c>
      <c r="F1264" s="23" t="str">
        <f ca="1">IFERROR(IF(ISBLANK(VLOOKUP($B1264,INDIRECT(nfl_game_result),MATCH(F$1,INDIRECT(nfl_game_result_header),0),FALSE)),"",VLOOKUP($B1264,INDIRECT(nfl_game_result),MATCH(F$1,INDIRECT(nfl_game_result_header),0),FALSE)),"error")</f>
        <v/>
      </c>
      <c r="G1264" s="23" t="str">
        <f ca="1">IFERROR(IF(ISBLANK(VLOOKUP($B1264,INDIRECT(nfl_game_result),MATCH(G$1,INDIRECT(nfl_game_result_header),0),FALSE)),"",VLOOKUP($B1264,INDIRECT(nfl_game_result),MATCH(G$1,INDIRECT(nfl_game_result_header),0),FALSE)),"error")</f>
        <v/>
      </c>
      <c r="H1264">
        <f ca="1">IFERROR(IF(ISBLANK(VLOOKUP($B1264,INDIRECT(nfl_game_result),MATCH(H$1,INDIRECT(nfl_game_result_header),0),FALSE)),"",VLOOKUP($B1264,INDIRECT(nfl_game_result),MATCH(H$1,INDIRECT(nfl_game_result_header),0),FALSE)),"error")</f>
        <v>16</v>
      </c>
      <c r="I1264">
        <f ca="1">IFERROR(IF(ISBLANK(VLOOKUP($B1264,INDIRECT(nfl_game_result),MATCH(I$1,INDIRECT(nfl_game_result_header),0),FALSE)),"",VLOOKUP($B1264,INDIRECT(nfl_game_result),MATCH(I$1,INDIRECT(nfl_game_result_header),0),FALSE)),"error")</f>
        <v>14</v>
      </c>
      <c r="J1264" t="str">
        <f ca="1">IFERROR(IF(ISBLANK(VLOOKUP($B1264,INDIRECT(nfl_game_result),MATCH(J$1,INDIRECT(nfl_game_result_header),0),FALSE)),"",VLOOKUP($B1264,INDIRECT(nfl_game_result),MATCH(J$1,INDIRECT(nfl_game_result_header),0),FALSE)),"error")</f>
        <v>JAX</v>
      </c>
      <c r="K1264" t="str">
        <f ca="1">IFERROR(IF(ISBLANK(VLOOKUP($B1264,INDIRECT(nfl_game_result),MATCH(K$1,INDIRECT(nfl_game_result_header),0),FALSE)),"",VLOOKUP($B1264,INDIRECT(nfl_game_result),MATCH(K$1,INDIRECT(nfl_game_result_header),0),FALSE)),"error")</f>
        <v>TEN</v>
      </c>
      <c r="L1264" s="23" t="str">
        <f ca="1">IFERROR(IF(ISBLANK(VLOOKUP($B1264,INDIRECT(nfl_game_result),MATCH(L$1,INDIRECT(nfl_game_result_header),0),FALSE)),"",VLOOKUP($B1264,INDIRECT(nfl_game_result),MATCH(L$1,INDIRECT(nfl_game_result_header),0),FALSE)),"error")</f>
        <v/>
      </c>
      <c r="M1264" t="s">
        <v>14</v>
      </c>
      <c r="N1264">
        <v>-6</v>
      </c>
      <c r="O1264" t="s">
        <v>93</v>
      </c>
      <c r="P1264">
        <v>11</v>
      </c>
      <c r="Q1264" t="s">
        <v>93</v>
      </c>
      <c r="V1264" s="23" t="s">
        <v>416</v>
      </c>
      <c r="W1264">
        <f ca="1">VALUE(LEFT(C1264, 4))</f>
        <v>2014</v>
      </c>
      <c r="X1264">
        <f ca="1">VALUE(MID(C1264,6,FIND("_",C1264,6)-6))</f>
        <v>6</v>
      </c>
      <c r="Y1264" t="str">
        <f ca="1">IF(NOT(OR(ISBLANK(D1264),ISBLANK(E1264),D1264="",E1264="")),D1264-E1264,"")</f>
        <v/>
      </c>
      <c r="Z1264" t="str">
        <f ca="1">IF(OR(NOT(ISNUMBER(D1264)),ISBLANK(D1264),D1264="",ISBLANK(N1264)),"",ABS(D1264-N1264))</f>
        <v/>
      </c>
      <c r="AA1264">
        <f ca="1">IF(OR(ISBLANK(J1264),ISBLANK(O1264),J1264="",O1264=""),"",IF(J1264=O1264,1,0))</f>
        <v>0</v>
      </c>
      <c r="AB1264">
        <f ca="1">IF(OR(ISBLANK(K1264),ISBLANK(Q1264),K1264="",Q1264=""),"",IF(K1264=Q1264,1,0))</f>
        <v>1</v>
      </c>
      <c r="AC1264" s="23" t="str">
        <f t="shared" ca="1" si="19"/>
        <v/>
      </c>
    </row>
    <row r="1265" spans="1:29" x14ac:dyDescent="0.25">
      <c r="A1265" s="23">
        <v>1264</v>
      </c>
      <c r="B1265">
        <v>617</v>
      </c>
      <c r="C1265" t="str">
        <f ca="1">IFERROR(VLOOKUP($B1265,INDIRECT(nfl_game_result),MATCH(C$1,INDIRECT(nfl_game_result_header),0),FALSE),"error")</f>
        <v>2014_06_GBY@MIA</v>
      </c>
      <c r="D1265" t="str">
        <f ca="1">IFERROR(IF(ISBLANK(VLOOKUP($B1265,INDIRECT(nfl_game_result),MATCH(D$1,INDIRECT(nfl_game_result_header),0),FALSE)),"",VLOOKUP($B1265,INDIRECT(nfl_game_result),MATCH(D$1,INDIRECT(nfl_game_result_header),0),FALSE)),"error")</f>
        <v/>
      </c>
      <c r="E1265">
        <f ca="1">IFERROR(IF(ISBLANK(VLOOKUP($B1265,INDIRECT(nfl_game_result),MATCH(E$1,INDIRECT(nfl_game_result_header),0),FALSE)),"",VLOOKUP($B1265,INDIRECT(nfl_game_result),MATCH(E$1,INDIRECT(nfl_game_result_header),0),FALSE)),"error")</f>
        <v>3.5</v>
      </c>
      <c r="F1265" s="23" t="str">
        <f ca="1">IFERROR(IF(ISBLANK(VLOOKUP($B1265,INDIRECT(nfl_game_result),MATCH(F$1,INDIRECT(nfl_game_result_header),0),FALSE)),"",VLOOKUP($B1265,INDIRECT(nfl_game_result),MATCH(F$1,INDIRECT(nfl_game_result_header),0),FALSE)),"error")</f>
        <v/>
      </c>
      <c r="G1265" s="23" t="str">
        <f ca="1">IFERROR(IF(ISBLANK(VLOOKUP($B1265,INDIRECT(nfl_game_result),MATCH(G$1,INDIRECT(nfl_game_result_header),0),FALSE)),"",VLOOKUP($B1265,INDIRECT(nfl_game_result),MATCH(G$1,INDIRECT(nfl_game_result_header),0),FALSE)),"error")</f>
        <v/>
      </c>
      <c r="H1265">
        <f ca="1">IFERROR(IF(ISBLANK(VLOOKUP($B1265,INDIRECT(nfl_game_result),MATCH(H$1,INDIRECT(nfl_game_result_header),0),FALSE)),"",VLOOKUP($B1265,INDIRECT(nfl_game_result),MATCH(H$1,INDIRECT(nfl_game_result_header),0),FALSE)),"error")</f>
        <v>24</v>
      </c>
      <c r="I1265">
        <f ca="1">IFERROR(IF(ISBLANK(VLOOKUP($B1265,INDIRECT(nfl_game_result),MATCH(I$1,INDIRECT(nfl_game_result_header),0),FALSE)),"",VLOOKUP($B1265,INDIRECT(nfl_game_result),MATCH(I$1,INDIRECT(nfl_game_result_header),0),FALSE)),"error")</f>
        <v>27</v>
      </c>
      <c r="J1265" t="str">
        <f ca="1">IFERROR(IF(ISBLANK(VLOOKUP($B1265,INDIRECT(nfl_game_result),MATCH(J$1,INDIRECT(nfl_game_result_header),0),FALSE)),"",VLOOKUP($B1265,INDIRECT(nfl_game_result),MATCH(J$1,INDIRECT(nfl_game_result_header),0),FALSE)),"error")</f>
        <v>MIA</v>
      </c>
      <c r="K1265" t="str">
        <f ca="1">IFERROR(IF(ISBLANK(VLOOKUP($B1265,INDIRECT(nfl_game_result),MATCH(K$1,INDIRECT(nfl_game_result_header),0),FALSE)),"",VLOOKUP($B1265,INDIRECT(nfl_game_result),MATCH(K$1,INDIRECT(nfl_game_result_header),0),FALSE)),"error")</f>
        <v>GBY</v>
      </c>
      <c r="L1265" s="23" t="str">
        <f ca="1">IFERROR(IF(ISBLANK(VLOOKUP($B1265,INDIRECT(nfl_game_result),MATCH(L$1,INDIRECT(nfl_game_result_header),0),FALSE)),"",VLOOKUP($B1265,INDIRECT(nfl_game_result),MATCH(L$1,INDIRECT(nfl_game_result_header),0),FALSE)),"error")</f>
        <v/>
      </c>
      <c r="M1265" t="s">
        <v>14</v>
      </c>
      <c r="N1265">
        <v>3</v>
      </c>
      <c r="O1265" t="s">
        <v>330</v>
      </c>
      <c r="P1265">
        <v>12</v>
      </c>
      <c r="Q1265" t="s">
        <v>330</v>
      </c>
      <c r="V1265" s="23" t="s">
        <v>416</v>
      </c>
      <c r="W1265">
        <f ca="1">VALUE(LEFT(C1265, 4))</f>
        <v>2014</v>
      </c>
      <c r="X1265">
        <f ca="1">VALUE(MID(C1265,6,FIND("_",C1265,6)-6))</f>
        <v>6</v>
      </c>
      <c r="Y1265" t="str">
        <f ca="1">IF(NOT(OR(ISBLANK(D1265),ISBLANK(E1265),D1265="",E1265="")),D1265-E1265,"")</f>
        <v/>
      </c>
      <c r="Z1265" t="str">
        <f ca="1">IF(OR(NOT(ISNUMBER(D1265)),ISBLANK(D1265),D1265="",ISBLANK(N1265)),"",ABS(D1265-N1265))</f>
        <v/>
      </c>
      <c r="AA1265">
        <f ca="1">IF(OR(ISBLANK(J1265),ISBLANK(O1265),J1265="",O1265=""),"",IF(J1265=O1265,1,0))</f>
        <v>0</v>
      </c>
      <c r="AB1265">
        <f ca="1">IF(OR(ISBLANK(K1265),ISBLANK(Q1265),K1265="",Q1265=""),"",IF(K1265=Q1265,1,0))</f>
        <v>1</v>
      </c>
      <c r="AC1265" s="23" t="str">
        <f t="shared" ca="1" si="19"/>
        <v/>
      </c>
    </row>
    <row r="1266" spans="1:29" x14ac:dyDescent="0.25">
      <c r="A1266" s="23">
        <v>1265</v>
      </c>
      <c r="B1266">
        <v>618</v>
      </c>
      <c r="C1266" t="str">
        <f ca="1">IFERROR(VLOOKUP($B1266,INDIRECT(nfl_game_result),MATCH(C$1,INDIRECT(nfl_game_result_header),0),FALSE),"error")</f>
        <v>2014_06_DET@MIN</v>
      </c>
      <c r="D1266" t="str">
        <f ca="1">IFERROR(IF(ISBLANK(VLOOKUP($B1266,INDIRECT(nfl_game_result),MATCH(D$1,INDIRECT(nfl_game_result_header),0),FALSE)),"",VLOOKUP($B1266,INDIRECT(nfl_game_result),MATCH(D$1,INDIRECT(nfl_game_result_header),0),FALSE)),"error")</f>
        <v/>
      </c>
      <c r="E1266">
        <f ca="1">IFERROR(IF(ISBLANK(VLOOKUP($B1266,INDIRECT(nfl_game_result),MATCH(E$1,INDIRECT(nfl_game_result_header),0),FALSE)),"",VLOOKUP($B1266,INDIRECT(nfl_game_result),MATCH(E$1,INDIRECT(nfl_game_result_header),0),FALSE)),"error")</f>
        <v>2.5</v>
      </c>
      <c r="F1266" s="23" t="str">
        <f ca="1">IFERROR(IF(ISBLANK(VLOOKUP($B1266,INDIRECT(nfl_game_result),MATCH(F$1,INDIRECT(nfl_game_result_header),0),FALSE)),"",VLOOKUP($B1266,INDIRECT(nfl_game_result),MATCH(F$1,INDIRECT(nfl_game_result_header),0),FALSE)),"error")</f>
        <v/>
      </c>
      <c r="G1266" s="23" t="str">
        <f ca="1">IFERROR(IF(ISBLANK(VLOOKUP($B1266,INDIRECT(nfl_game_result),MATCH(G$1,INDIRECT(nfl_game_result_header),0),FALSE)),"",VLOOKUP($B1266,INDIRECT(nfl_game_result),MATCH(G$1,INDIRECT(nfl_game_result_header),0),FALSE)),"error")</f>
        <v/>
      </c>
      <c r="H1266">
        <f ca="1">IFERROR(IF(ISBLANK(VLOOKUP($B1266,INDIRECT(nfl_game_result),MATCH(H$1,INDIRECT(nfl_game_result_header),0),FALSE)),"",VLOOKUP($B1266,INDIRECT(nfl_game_result),MATCH(H$1,INDIRECT(nfl_game_result_header),0),FALSE)),"error")</f>
        <v>3</v>
      </c>
      <c r="I1266">
        <f ca="1">IFERROR(IF(ISBLANK(VLOOKUP($B1266,INDIRECT(nfl_game_result),MATCH(I$1,INDIRECT(nfl_game_result_header),0),FALSE)),"",VLOOKUP($B1266,INDIRECT(nfl_game_result),MATCH(I$1,INDIRECT(nfl_game_result_header),0),FALSE)),"error")</f>
        <v>17</v>
      </c>
      <c r="J1266" t="str">
        <f ca="1">IFERROR(IF(ISBLANK(VLOOKUP($B1266,INDIRECT(nfl_game_result),MATCH(J$1,INDIRECT(nfl_game_result_header),0),FALSE)),"",VLOOKUP($B1266,INDIRECT(nfl_game_result),MATCH(J$1,INDIRECT(nfl_game_result_header),0),FALSE)),"error")</f>
        <v>DET</v>
      </c>
      <c r="K1266" t="str">
        <f ca="1">IFERROR(IF(ISBLANK(VLOOKUP($B1266,INDIRECT(nfl_game_result),MATCH(K$1,INDIRECT(nfl_game_result_header),0),FALSE)),"",VLOOKUP($B1266,INDIRECT(nfl_game_result),MATCH(K$1,INDIRECT(nfl_game_result_header),0),FALSE)),"error")</f>
        <v>DET</v>
      </c>
      <c r="L1266" s="23" t="str">
        <f ca="1">IFERROR(IF(ISBLANK(VLOOKUP($B1266,INDIRECT(nfl_game_result),MATCH(L$1,INDIRECT(nfl_game_result_header),0),FALSE)),"",VLOOKUP($B1266,INDIRECT(nfl_game_result),MATCH(L$1,INDIRECT(nfl_game_result_header),0),FALSE)),"error")</f>
        <v/>
      </c>
      <c r="M1266" t="s">
        <v>14</v>
      </c>
      <c r="N1266">
        <v>-3</v>
      </c>
      <c r="O1266" t="s">
        <v>73</v>
      </c>
      <c r="P1266">
        <v>9</v>
      </c>
      <c r="Q1266" t="s">
        <v>73</v>
      </c>
      <c r="V1266" s="23" t="s">
        <v>416</v>
      </c>
      <c r="W1266">
        <f ca="1">VALUE(LEFT(C1266, 4))</f>
        <v>2014</v>
      </c>
      <c r="X1266">
        <f ca="1">VALUE(MID(C1266,6,FIND("_",C1266,6)-6))</f>
        <v>6</v>
      </c>
      <c r="Y1266" t="str">
        <f ca="1">IF(NOT(OR(ISBLANK(D1266),ISBLANK(E1266),D1266="",E1266="")),D1266-E1266,"")</f>
        <v/>
      </c>
      <c r="Z1266" t="str">
        <f ca="1">IF(OR(NOT(ISNUMBER(D1266)),ISBLANK(D1266),D1266="",ISBLANK(N1266)),"",ABS(D1266-N1266))</f>
        <v/>
      </c>
      <c r="AA1266">
        <f ca="1">IF(OR(ISBLANK(J1266),ISBLANK(O1266),J1266="",O1266=""),"",IF(J1266=O1266,1,0))</f>
        <v>1</v>
      </c>
      <c r="AB1266">
        <f ca="1">IF(OR(ISBLANK(K1266),ISBLANK(Q1266),K1266="",Q1266=""),"",IF(K1266=Q1266,1,0))</f>
        <v>1</v>
      </c>
      <c r="AC1266" s="23" t="str">
        <f t="shared" ca="1" si="19"/>
        <v/>
      </c>
    </row>
    <row r="1267" spans="1:29" x14ac:dyDescent="0.25">
      <c r="A1267" s="23">
        <v>1266</v>
      </c>
      <c r="B1267">
        <v>619</v>
      </c>
      <c r="C1267" t="str">
        <f ca="1">IFERROR(VLOOKUP($B1267,INDIRECT(nfl_game_result),MATCH(C$1,INDIRECT(nfl_game_result_header),0),FALSE),"error")</f>
        <v>2014_06_DEN@NYJ</v>
      </c>
      <c r="D1267" t="str">
        <f ca="1">IFERROR(IF(ISBLANK(VLOOKUP($B1267,INDIRECT(nfl_game_result),MATCH(D$1,INDIRECT(nfl_game_result_header),0),FALSE)),"",VLOOKUP($B1267,INDIRECT(nfl_game_result),MATCH(D$1,INDIRECT(nfl_game_result_header),0),FALSE)),"error")</f>
        <v/>
      </c>
      <c r="E1267">
        <f ca="1">IFERROR(IF(ISBLANK(VLOOKUP($B1267,INDIRECT(nfl_game_result),MATCH(E$1,INDIRECT(nfl_game_result_header),0),FALSE)),"",VLOOKUP($B1267,INDIRECT(nfl_game_result),MATCH(E$1,INDIRECT(nfl_game_result_header),0),FALSE)),"error")</f>
        <v>-8</v>
      </c>
      <c r="F1267" s="23" t="str">
        <f ca="1">IFERROR(IF(ISBLANK(VLOOKUP($B1267,INDIRECT(nfl_game_result),MATCH(F$1,INDIRECT(nfl_game_result_header),0),FALSE)),"",VLOOKUP($B1267,INDIRECT(nfl_game_result),MATCH(F$1,INDIRECT(nfl_game_result_header),0),FALSE)),"error")</f>
        <v/>
      </c>
      <c r="G1267" s="23" t="str">
        <f ca="1">IFERROR(IF(ISBLANK(VLOOKUP($B1267,INDIRECT(nfl_game_result),MATCH(G$1,INDIRECT(nfl_game_result_header),0),FALSE)),"",VLOOKUP($B1267,INDIRECT(nfl_game_result),MATCH(G$1,INDIRECT(nfl_game_result_header),0),FALSE)),"error")</f>
        <v/>
      </c>
      <c r="H1267">
        <f ca="1">IFERROR(IF(ISBLANK(VLOOKUP($B1267,INDIRECT(nfl_game_result),MATCH(H$1,INDIRECT(nfl_game_result_header),0),FALSE)),"",VLOOKUP($B1267,INDIRECT(nfl_game_result),MATCH(H$1,INDIRECT(nfl_game_result_header),0),FALSE)),"error")</f>
        <v>17</v>
      </c>
      <c r="I1267">
        <f ca="1">IFERROR(IF(ISBLANK(VLOOKUP($B1267,INDIRECT(nfl_game_result),MATCH(I$1,INDIRECT(nfl_game_result_header),0),FALSE)),"",VLOOKUP($B1267,INDIRECT(nfl_game_result),MATCH(I$1,INDIRECT(nfl_game_result_header),0),FALSE)),"error")</f>
        <v>31</v>
      </c>
      <c r="J1267" t="str">
        <f ca="1">IFERROR(IF(ISBLANK(VLOOKUP($B1267,INDIRECT(nfl_game_result),MATCH(J$1,INDIRECT(nfl_game_result_header),0),FALSE)),"",VLOOKUP($B1267,INDIRECT(nfl_game_result),MATCH(J$1,INDIRECT(nfl_game_result_header),0),FALSE)),"error")</f>
        <v>DEN</v>
      </c>
      <c r="K1267" t="str">
        <f ca="1">IFERROR(IF(ISBLANK(VLOOKUP($B1267,INDIRECT(nfl_game_result),MATCH(K$1,INDIRECT(nfl_game_result_header),0),FALSE)),"",VLOOKUP($B1267,INDIRECT(nfl_game_result),MATCH(K$1,INDIRECT(nfl_game_result_header),0),FALSE)),"error")</f>
        <v>DEN</v>
      </c>
      <c r="L1267" s="23" t="str">
        <f ca="1">IFERROR(IF(ISBLANK(VLOOKUP($B1267,INDIRECT(nfl_game_result),MATCH(L$1,INDIRECT(nfl_game_result_header),0),FALSE)),"",VLOOKUP($B1267,INDIRECT(nfl_game_result),MATCH(L$1,INDIRECT(nfl_game_result_header),0),FALSE)),"error")</f>
        <v/>
      </c>
      <c r="M1267" t="s">
        <v>14</v>
      </c>
      <c r="N1267">
        <v>9</v>
      </c>
      <c r="O1267" t="s">
        <v>72</v>
      </c>
      <c r="P1267">
        <v>2</v>
      </c>
      <c r="Q1267" t="s">
        <v>72</v>
      </c>
      <c r="V1267" s="23" t="s">
        <v>416</v>
      </c>
      <c r="W1267">
        <f ca="1">VALUE(LEFT(C1267, 4))</f>
        <v>2014</v>
      </c>
      <c r="X1267">
        <f ca="1">VALUE(MID(C1267,6,FIND("_",C1267,6)-6))</f>
        <v>6</v>
      </c>
      <c r="Y1267" t="str">
        <f ca="1">IF(NOT(OR(ISBLANK(D1267),ISBLANK(E1267),D1267="",E1267="")),D1267-E1267,"")</f>
        <v/>
      </c>
      <c r="Z1267" t="str">
        <f ca="1">IF(OR(NOT(ISNUMBER(D1267)),ISBLANK(D1267),D1267="",ISBLANK(N1267)),"",ABS(D1267-N1267))</f>
        <v/>
      </c>
      <c r="AA1267">
        <f ca="1">IF(OR(ISBLANK(J1267),ISBLANK(O1267),J1267="",O1267=""),"",IF(J1267=O1267,1,0))</f>
        <v>1</v>
      </c>
      <c r="AB1267">
        <f ca="1">IF(OR(ISBLANK(K1267),ISBLANK(Q1267),K1267="",Q1267=""),"",IF(K1267=Q1267,1,0))</f>
        <v>1</v>
      </c>
      <c r="AC1267" s="23" t="str">
        <f t="shared" ca="1" si="19"/>
        <v/>
      </c>
    </row>
    <row r="1268" spans="1:29" x14ac:dyDescent="0.25">
      <c r="A1268" s="23">
        <v>1267</v>
      </c>
      <c r="B1268">
        <v>620</v>
      </c>
      <c r="C1268" t="str">
        <f ca="1">IFERROR(VLOOKUP($B1268,INDIRECT(nfl_game_result),MATCH(C$1,INDIRECT(nfl_game_result_header),0),FALSE),"error")</f>
        <v>2014_06_BAL@TBY</v>
      </c>
      <c r="D1268" t="str">
        <f ca="1">IFERROR(IF(ISBLANK(VLOOKUP($B1268,INDIRECT(nfl_game_result),MATCH(D$1,INDIRECT(nfl_game_result_header),0),FALSE)),"",VLOOKUP($B1268,INDIRECT(nfl_game_result),MATCH(D$1,INDIRECT(nfl_game_result_header),0),FALSE)),"error")</f>
        <v/>
      </c>
      <c r="E1268">
        <f ca="1">IFERROR(IF(ISBLANK(VLOOKUP($B1268,INDIRECT(nfl_game_result),MATCH(E$1,INDIRECT(nfl_game_result_header),0),FALSE)),"",VLOOKUP($B1268,INDIRECT(nfl_game_result),MATCH(E$1,INDIRECT(nfl_game_result_header),0),FALSE)),"error")</f>
        <v>3</v>
      </c>
      <c r="F1268" s="23" t="str">
        <f ca="1">IFERROR(IF(ISBLANK(VLOOKUP($B1268,INDIRECT(nfl_game_result),MATCH(F$1,INDIRECT(nfl_game_result_header),0),FALSE)),"",VLOOKUP($B1268,INDIRECT(nfl_game_result),MATCH(F$1,INDIRECT(nfl_game_result_header),0),FALSE)),"error")</f>
        <v/>
      </c>
      <c r="G1268" s="23" t="str">
        <f ca="1">IFERROR(IF(ISBLANK(VLOOKUP($B1268,INDIRECT(nfl_game_result),MATCH(G$1,INDIRECT(nfl_game_result_header),0),FALSE)),"",VLOOKUP($B1268,INDIRECT(nfl_game_result),MATCH(G$1,INDIRECT(nfl_game_result_header),0),FALSE)),"error")</f>
        <v/>
      </c>
      <c r="H1268">
        <f ca="1">IFERROR(IF(ISBLANK(VLOOKUP($B1268,INDIRECT(nfl_game_result),MATCH(H$1,INDIRECT(nfl_game_result_header),0),FALSE)),"",VLOOKUP($B1268,INDIRECT(nfl_game_result),MATCH(H$1,INDIRECT(nfl_game_result_header),0),FALSE)),"error")</f>
        <v>17</v>
      </c>
      <c r="I1268">
        <f ca="1">IFERROR(IF(ISBLANK(VLOOKUP($B1268,INDIRECT(nfl_game_result),MATCH(I$1,INDIRECT(nfl_game_result_header),0),FALSE)),"",VLOOKUP($B1268,INDIRECT(nfl_game_result),MATCH(I$1,INDIRECT(nfl_game_result_header),0),FALSE)),"error")</f>
        <v>48</v>
      </c>
      <c r="J1268" t="str">
        <f ca="1">IFERROR(IF(ISBLANK(VLOOKUP($B1268,INDIRECT(nfl_game_result),MATCH(J$1,INDIRECT(nfl_game_result_header),0),FALSE)),"",VLOOKUP($B1268,INDIRECT(nfl_game_result),MATCH(J$1,INDIRECT(nfl_game_result_header),0),FALSE)),"error")</f>
        <v>BAL</v>
      </c>
      <c r="K1268" t="str">
        <f ca="1">IFERROR(IF(ISBLANK(VLOOKUP($B1268,INDIRECT(nfl_game_result),MATCH(K$1,INDIRECT(nfl_game_result_header),0),FALSE)),"",VLOOKUP($B1268,INDIRECT(nfl_game_result),MATCH(K$1,INDIRECT(nfl_game_result_header),0),FALSE)),"error")</f>
        <v>BAL</v>
      </c>
      <c r="L1268" s="23" t="str">
        <f ca="1">IFERROR(IF(ISBLANK(VLOOKUP($B1268,INDIRECT(nfl_game_result),MATCH(L$1,INDIRECT(nfl_game_result_header),0),FALSE)),"",VLOOKUP($B1268,INDIRECT(nfl_game_result),MATCH(L$1,INDIRECT(nfl_game_result_header),0),FALSE)),"error")</f>
        <v/>
      </c>
      <c r="M1268" t="s">
        <v>14</v>
      </c>
      <c r="N1268">
        <v>3</v>
      </c>
      <c r="O1268" t="s">
        <v>65</v>
      </c>
      <c r="P1268">
        <v>14</v>
      </c>
      <c r="Q1268" t="s">
        <v>65</v>
      </c>
      <c r="V1268" s="23" t="s">
        <v>416</v>
      </c>
      <c r="W1268">
        <f ca="1">VALUE(LEFT(C1268, 4))</f>
        <v>2014</v>
      </c>
      <c r="X1268">
        <f ca="1">VALUE(MID(C1268,6,FIND("_",C1268,6)-6))</f>
        <v>6</v>
      </c>
      <c r="Y1268" t="str">
        <f ca="1">IF(NOT(OR(ISBLANK(D1268),ISBLANK(E1268),D1268="",E1268="")),D1268-E1268,"")</f>
        <v/>
      </c>
      <c r="Z1268" t="str">
        <f ca="1">IF(OR(NOT(ISNUMBER(D1268)),ISBLANK(D1268),D1268="",ISBLANK(N1268)),"",ABS(D1268-N1268))</f>
        <v/>
      </c>
      <c r="AA1268">
        <f ca="1">IF(OR(ISBLANK(J1268),ISBLANK(O1268),J1268="",O1268=""),"",IF(J1268=O1268,1,0))</f>
        <v>1</v>
      </c>
      <c r="AB1268">
        <f ca="1">IF(OR(ISBLANK(K1268),ISBLANK(Q1268),K1268="",Q1268=""),"",IF(K1268=Q1268,1,0))</f>
        <v>1</v>
      </c>
      <c r="AC1268" s="23" t="str">
        <f t="shared" ca="1" si="19"/>
        <v/>
      </c>
    </row>
    <row r="1269" spans="1:29" x14ac:dyDescent="0.25">
      <c r="A1269" s="23">
        <v>1268</v>
      </c>
      <c r="B1269">
        <v>621</v>
      </c>
      <c r="C1269" t="str">
        <f ca="1">IFERROR(VLOOKUP($B1269,INDIRECT(nfl_game_result),MATCH(C$1,INDIRECT(nfl_game_result_header),0),FALSE),"error")</f>
        <v>2014_06_SD@OAK</v>
      </c>
      <c r="D1269" t="str">
        <f ca="1">IFERROR(IF(ISBLANK(VLOOKUP($B1269,INDIRECT(nfl_game_result),MATCH(D$1,INDIRECT(nfl_game_result_header),0),FALSE)),"",VLOOKUP($B1269,INDIRECT(nfl_game_result),MATCH(D$1,INDIRECT(nfl_game_result_header),0),FALSE)),"error")</f>
        <v/>
      </c>
      <c r="E1269">
        <f ca="1">IFERROR(IF(ISBLANK(VLOOKUP($B1269,INDIRECT(nfl_game_result),MATCH(E$1,INDIRECT(nfl_game_result_header),0),FALSE)),"",VLOOKUP($B1269,INDIRECT(nfl_game_result),MATCH(E$1,INDIRECT(nfl_game_result_header),0),FALSE)),"error")</f>
        <v>7</v>
      </c>
      <c r="F1269" s="23" t="str">
        <f ca="1">IFERROR(IF(ISBLANK(VLOOKUP($B1269,INDIRECT(nfl_game_result),MATCH(F$1,INDIRECT(nfl_game_result_header),0),FALSE)),"",VLOOKUP($B1269,INDIRECT(nfl_game_result),MATCH(F$1,INDIRECT(nfl_game_result_header),0),FALSE)),"error")</f>
        <v/>
      </c>
      <c r="G1269" s="23" t="str">
        <f ca="1">IFERROR(IF(ISBLANK(VLOOKUP($B1269,INDIRECT(nfl_game_result),MATCH(G$1,INDIRECT(nfl_game_result_header),0),FALSE)),"",VLOOKUP($B1269,INDIRECT(nfl_game_result),MATCH(G$1,INDIRECT(nfl_game_result_header),0),FALSE)),"error")</f>
        <v/>
      </c>
      <c r="H1269">
        <f ca="1">IFERROR(IF(ISBLANK(VLOOKUP($B1269,INDIRECT(nfl_game_result),MATCH(H$1,INDIRECT(nfl_game_result_header),0),FALSE)),"",VLOOKUP($B1269,INDIRECT(nfl_game_result),MATCH(H$1,INDIRECT(nfl_game_result_header),0),FALSE)),"error")</f>
        <v>28</v>
      </c>
      <c r="I1269">
        <f ca="1">IFERROR(IF(ISBLANK(VLOOKUP($B1269,INDIRECT(nfl_game_result),MATCH(I$1,INDIRECT(nfl_game_result_header),0),FALSE)),"",VLOOKUP($B1269,INDIRECT(nfl_game_result),MATCH(I$1,INDIRECT(nfl_game_result_header),0),FALSE)),"error")</f>
        <v>31</v>
      </c>
      <c r="J1269" t="str">
        <f ca="1">IFERROR(IF(ISBLANK(VLOOKUP($B1269,INDIRECT(nfl_game_result),MATCH(J$1,INDIRECT(nfl_game_result_header),0),FALSE)),"",VLOOKUP($B1269,INDIRECT(nfl_game_result),MATCH(J$1,INDIRECT(nfl_game_result_header),0),FALSE)),"error")</f>
        <v>OAK</v>
      </c>
      <c r="K1269" t="str">
        <f ca="1">IFERROR(IF(ISBLANK(VLOOKUP($B1269,INDIRECT(nfl_game_result),MATCH(K$1,INDIRECT(nfl_game_result_header),0),FALSE)),"",VLOOKUP($B1269,INDIRECT(nfl_game_result),MATCH(K$1,INDIRECT(nfl_game_result_header),0),FALSE)),"error")</f>
        <v>SD</v>
      </c>
      <c r="L1269" s="23" t="str">
        <f ca="1">IFERROR(IF(ISBLANK(VLOOKUP($B1269,INDIRECT(nfl_game_result),MATCH(L$1,INDIRECT(nfl_game_result_header),0),FALSE)),"",VLOOKUP($B1269,INDIRECT(nfl_game_result),MATCH(L$1,INDIRECT(nfl_game_result_header),0),FALSE)),"error")</f>
        <v/>
      </c>
      <c r="M1269" t="s">
        <v>14</v>
      </c>
      <c r="N1269">
        <v>10.5</v>
      </c>
      <c r="O1269" t="s">
        <v>88</v>
      </c>
      <c r="P1269">
        <v>1</v>
      </c>
      <c r="Q1269" t="s">
        <v>88</v>
      </c>
      <c r="V1269" s="23" t="s">
        <v>416</v>
      </c>
      <c r="W1269">
        <f ca="1">VALUE(LEFT(C1269, 4))</f>
        <v>2014</v>
      </c>
      <c r="X1269">
        <f ca="1">VALUE(MID(C1269,6,FIND("_",C1269,6)-6))</f>
        <v>6</v>
      </c>
      <c r="Y1269" t="str">
        <f ca="1">IF(NOT(OR(ISBLANK(D1269),ISBLANK(E1269),D1269="",E1269="")),D1269-E1269,"")</f>
        <v/>
      </c>
      <c r="Z1269" t="str">
        <f ca="1">IF(OR(NOT(ISNUMBER(D1269)),ISBLANK(D1269),D1269="",ISBLANK(N1269)),"",ABS(D1269-N1269))</f>
        <v/>
      </c>
      <c r="AA1269">
        <f ca="1">IF(OR(ISBLANK(J1269),ISBLANK(O1269),J1269="",O1269=""),"",IF(J1269=O1269,1,0))</f>
        <v>0</v>
      </c>
      <c r="AB1269">
        <f ca="1">IF(OR(ISBLANK(K1269),ISBLANK(Q1269),K1269="",Q1269=""),"",IF(K1269=Q1269,1,0))</f>
        <v>1</v>
      </c>
      <c r="AC1269" s="23" t="str">
        <f t="shared" ca="1" si="19"/>
        <v/>
      </c>
    </row>
    <row r="1270" spans="1:29" x14ac:dyDescent="0.25">
      <c r="A1270" s="23">
        <v>1269</v>
      </c>
      <c r="B1270">
        <v>622</v>
      </c>
      <c r="C1270" t="str">
        <f ca="1">IFERROR(VLOOKUP($B1270,INDIRECT(nfl_game_result),MATCH(C$1,INDIRECT(nfl_game_result_header),0),FALSE),"error")</f>
        <v>2014_06_WAS@ARI</v>
      </c>
      <c r="D1270" t="str">
        <f ca="1">IFERROR(IF(ISBLANK(VLOOKUP($B1270,INDIRECT(nfl_game_result),MATCH(D$1,INDIRECT(nfl_game_result_header),0),FALSE)),"",VLOOKUP($B1270,INDIRECT(nfl_game_result),MATCH(D$1,INDIRECT(nfl_game_result_header),0),FALSE)),"error")</f>
        <v/>
      </c>
      <c r="E1270">
        <f ca="1">IFERROR(IF(ISBLANK(VLOOKUP($B1270,INDIRECT(nfl_game_result),MATCH(E$1,INDIRECT(nfl_game_result_header),0),FALSE)),"",VLOOKUP($B1270,INDIRECT(nfl_game_result),MATCH(E$1,INDIRECT(nfl_game_result_header),0),FALSE)),"error")</f>
        <v>-3.5</v>
      </c>
      <c r="F1270" s="23" t="str">
        <f ca="1">IFERROR(IF(ISBLANK(VLOOKUP($B1270,INDIRECT(nfl_game_result),MATCH(F$1,INDIRECT(nfl_game_result_header),0),FALSE)),"",VLOOKUP($B1270,INDIRECT(nfl_game_result),MATCH(F$1,INDIRECT(nfl_game_result_header),0),FALSE)),"error")</f>
        <v/>
      </c>
      <c r="G1270" s="23" t="str">
        <f ca="1">IFERROR(IF(ISBLANK(VLOOKUP($B1270,INDIRECT(nfl_game_result),MATCH(G$1,INDIRECT(nfl_game_result_header),0),FALSE)),"",VLOOKUP($B1270,INDIRECT(nfl_game_result),MATCH(G$1,INDIRECT(nfl_game_result_header),0),FALSE)),"error")</f>
        <v/>
      </c>
      <c r="H1270">
        <f ca="1">IFERROR(IF(ISBLANK(VLOOKUP($B1270,INDIRECT(nfl_game_result),MATCH(H$1,INDIRECT(nfl_game_result_header),0),FALSE)),"",VLOOKUP($B1270,INDIRECT(nfl_game_result),MATCH(H$1,INDIRECT(nfl_game_result_header),0),FALSE)),"error")</f>
        <v>30</v>
      </c>
      <c r="I1270">
        <f ca="1">IFERROR(IF(ISBLANK(VLOOKUP($B1270,INDIRECT(nfl_game_result),MATCH(I$1,INDIRECT(nfl_game_result_header),0),FALSE)),"",VLOOKUP($B1270,INDIRECT(nfl_game_result),MATCH(I$1,INDIRECT(nfl_game_result_header),0),FALSE)),"error")</f>
        <v>20</v>
      </c>
      <c r="J1270" t="str">
        <f ca="1">IFERROR(IF(ISBLANK(VLOOKUP($B1270,INDIRECT(nfl_game_result),MATCH(J$1,INDIRECT(nfl_game_result_header),0),FALSE)),"",VLOOKUP($B1270,INDIRECT(nfl_game_result),MATCH(J$1,INDIRECT(nfl_game_result_header),0),FALSE)),"error")</f>
        <v>ARI</v>
      </c>
      <c r="K1270" t="str">
        <f ca="1">IFERROR(IF(ISBLANK(VLOOKUP($B1270,INDIRECT(nfl_game_result),MATCH(K$1,INDIRECT(nfl_game_result_header),0),FALSE)),"",VLOOKUP($B1270,INDIRECT(nfl_game_result),MATCH(K$1,INDIRECT(nfl_game_result_header),0),FALSE)),"error")</f>
        <v>ARI</v>
      </c>
      <c r="L1270" s="23" t="str">
        <f ca="1">IFERROR(IF(ISBLANK(VLOOKUP($B1270,INDIRECT(nfl_game_result),MATCH(L$1,INDIRECT(nfl_game_result_header),0),FALSE)),"",VLOOKUP($B1270,INDIRECT(nfl_game_result),MATCH(L$1,INDIRECT(nfl_game_result_header),0),FALSE)),"error")</f>
        <v/>
      </c>
      <c r="M1270" t="s">
        <v>14</v>
      </c>
      <c r="N1270">
        <v>-4</v>
      </c>
      <c r="O1270" t="s">
        <v>64</v>
      </c>
      <c r="P1270">
        <v>15</v>
      </c>
      <c r="Q1270" t="s">
        <v>64</v>
      </c>
      <c r="V1270" s="23" t="s">
        <v>416</v>
      </c>
      <c r="W1270">
        <f ca="1">VALUE(LEFT(C1270, 4))</f>
        <v>2014</v>
      </c>
      <c r="X1270">
        <f ca="1">VALUE(MID(C1270,6,FIND("_",C1270,6)-6))</f>
        <v>6</v>
      </c>
      <c r="Y1270" t="str">
        <f ca="1">IF(NOT(OR(ISBLANK(D1270),ISBLANK(E1270),D1270="",E1270="")),D1270-E1270,"")</f>
        <v/>
      </c>
      <c r="Z1270" t="str">
        <f ca="1">IF(OR(NOT(ISNUMBER(D1270)),ISBLANK(D1270),D1270="",ISBLANK(N1270)),"",ABS(D1270-N1270))</f>
        <v/>
      </c>
      <c r="AA1270">
        <f ca="1">IF(OR(ISBLANK(J1270),ISBLANK(O1270),J1270="",O1270=""),"",IF(J1270=O1270,1,0))</f>
        <v>1</v>
      </c>
      <c r="AB1270">
        <f ca="1">IF(OR(ISBLANK(K1270),ISBLANK(Q1270),K1270="",Q1270=""),"",IF(K1270=Q1270,1,0))</f>
        <v>1</v>
      </c>
      <c r="AC1270" s="23" t="str">
        <f t="shared" ca="1" si="19"/>
        <v/>
      </c>
    </row>
    <row r="1271" spans="1:29" x14ac:dyDescent="0.25">
      <c r="A1271" s="23">
        <v>1270</v>
      </c>
      <c r="B1271">
        <v>623</v>
      </c>
      <c r="C1271" t="str">
        <f ca="1">IFERROR(VLOOKUP($B1271,INDIRECT(nfl_game_result),MATCH(C$1,INDIRECT(nfl_game_result_header),0),FALSE),"error")</f>
        <v>2014_06_DAL@SEA</v>
      </c>
      <c r="D1271" t="str">
        <f ca="1">IFERROR(IF(ISBLANK(VLOOKUP($B1271,INDIRECT(nfl_game_result),MATCH(D$1,INDIRECT(nfl_game_result_header),0),FALSE)),"",VLOOKUP($B1271,INDIRECT(nfl_game_result),MATCH(D$1,INDIRECT(nfl_game_result_header),0),FALSE)),"error")</f>
        <v/>
      </c>
      <c r="E1271">
        <f ca="1">IFERROR(IF(ISBLANK(VLOOKUP($B1271,INDIRECT(nfl_game_result),MATCH(E$1,INDIRECT(nfl_game_result_header),0),FALSE)),"",VLOOKUP($B1271,INDIRECT(nfl_game_result),MATCH(E$1,INDIRECT(nfl_game_result_header),0),FALSE)),"error")</f>
        <v>-8.5</v>
      </c>
      <c r="F1271" s="23" t="str">
        <f ca="1">IFERROR(IF(ISBLANK(VLOOKUP($B1271,INDIRECT(nfl_game_result),MATCH(F$1,INDIRECT(nfl_game_result_header),0),FALSE)),"",VLOOKUP($B1271,INDIRECT(nfl_game_result),MATCH(F$1,INDIRECT(nfl_game_result_header),0),FALSE)),"error")</f>
        <v/>
      </c>
      <c r="G1271" s="23" t="str">
        <f ca="1">IFERROR(IF(ISBLANK(VLOOKUP($B1271,INDIRECT(nfl_game_result),MATCH(G$1,INDIRECT(nfl_game_result_header),0),FALSE)),"",VLOOKUP($B1271,INDIRECT(nfl_game_result),MATCH(G$1,INDIRECT(nfl_game_result_header),0),FALSE)),"error")</f>
        <v/>
      </c>
      <c r="H1271">
        <f ca="1">IFERROR(IF(ISBLANK(VLOOKUP($B1271,INDIRECT(nfl_game_result),MATCH(H$1,INDIRECT(nfl_game_result_header),0),FALSE)),"",VLOOKUP($B1271,INDIRECT(nfl_game_result),MATCH(H$1,INDIRECT(nfl_game_result_header),0),FALSE)),"error")</f>
        <v>23</v>
      </c>
      <c r="I1271">
        <f ca="1">IFERROR(IF(ISBLANK(VLOOKUP($B1271,INDIRECT(nfl_game_result),MATCH(I$1,INDIRECT(nfl_game_result_header),0),FALSE)),"",VLOOKUP($B1271,INDIRECT(nfl_game_result),MATCH(I$1,INDIRECT(nfl_game_result_header),0),FALSE)),"error")</f>
        <v>30</v>
      </c>
      <c r="J1271" t="str">
        <f ca="1">IFERROR(IF(ISBLANK(VLOOKUP($B1271,INDIRECT(nfl_game_result),MATCH(J$1,INDIRECT(nfl_game_result_header),0),FALSE)),"",VLOOKUP($B1271,INDIRECT(nfl_game_result),MATCH(J$1,INDIRECT(nfl_game_result_header),0),FALSE)),"error")</f>
        <v>DAL</v>
      </c>
      <c r="K1271" t="str">
        <f ca="1">IFERROR(IF(ISBLANK(VLOOKUP($B1271,INDIRECT(nfl_game_result),MATCH(K$1,INDIRECT(nfl_game_result_header),0),FALSE)),"",VLOOKUP($B1271,INDIRECT(nfl_game_result),MATCH(K$1,INDIRECT(nfl_game_result_header),0),FALSE)),"error")</f>
        <v>DAL</v>
      </c>
      <c r="L1271" s="23" t="str">
        <f ca="1">IFERROR(IF(ISBLANK(VLOOKUP($B1271,INDIRECT(nfl_game_result),MATCH(L$1,INDIRECT(nfl_game_result_header),0),FALSE)),"",VLOOKUP($B1271,INDIRECT(nfl_game_result),MATCH(L$1,INDIRECT(nfl_game_result_header),0),FALSE)),"error")</f>
        <v/>
      </c>
      <c r="M1271" t="s">
        <v>14</v>
      </c>
      <c r="N1271">
        <v>-7</v>
      </c>
      <c r="O1271" t="s">
        <v>89</v>
      </c>
      <c r="P1271">
        <v>5</v>
      </c>
      <c r="Q1271" t="s">
        <v>89</v>
      </c>
      <c r="V1271" s="23" t="s">
        <v>416</v>
      </c>
      <c r="W1271">
        <f ca="1">VALUE(LEFT(C1271, 4))</f>
        <v>2014</v>
      </c>
      <c r="X1271">
        <f ca="1">VALUE(MID(C1271,6,FIND("_",C1271,6)-6))</f>
        <v>6</v>
      </c>
      <c r="Y1271" t="str">
        <f ca="1">IF(NOT(OR(ISBLANK(D1271),ISBLANK(E1271),D1271="",E1271="")),D1271-E1271,"")</f>
        <v/>
      </c>
      <c r="Z1271" t="str">
        <f ca="1">IF(OR(NOT(ISNUMBER(D1271)),ISBLANK(D1271),D1271="",ISBLANK(N1271)),"",ABS(D1271-N1271))</f>
        <v/>
      </c>
      <c r="AA1271">
        <f ca="1">IF(OR(ISBLANK(J1271),ISBLANK(O1271),J1271="",O1271=""),"",IF(J1271=O1271,1,0))</f>
        <v>0</v>
      </c>
      <c r="AB1271">
        <f ca="1">IF(OR(ISBLANK(K1271),ISBLANK(Q1271),K1271="",Q1271=""),"",IF(K1271=Q1271,1,0))</f>
        <v>0</v>
      </c>
      <c r="AC1271" s="23" t="str">
        <f t="shared" ca="1" si="19"/>
        <v/>
      </c>
    </row>
    <row r="1272" spans="1:29" x14ac:dyDescent="0.25">
      <c r="A1272" s="23">
        <v>1271</v>
      </c>
      <c r="B1272">
        <v>624</v>
      </c>
      <c r="C1272" t="str">
        <f ca="1">IFERROR(VLOOKUP($B1272,INDIRECT(nfl_game_result),MATCH(C$1,INDIRECT(nfl_game_result_header),0),FALSE),"error")</f>
        <v>2014_06_NYG@PHI</v>
      </c>
      <c r="D1272" t="str">
        <f ca="1">IFERROR(IF(ISBLANK(VLOOKUP($B1272,INDIRECT(nfl_game_result),MATCH(D$1,INDIRECT(nfl_game_result_header),0),FALSE)),"",VLOOKUP($B1272,INDIRECT(nfl_game_result),MATCH(D$1,INDIRECT(nfl_game_result_header),0),FALSE)),"error")</f>
        <v/>
      </c>
      <c r="E1272">
        <f ca="1">IFERROR(IF(ISBLANK(VLOOKUP($B1272,INDIRECT(nfl_game_result),MATCH(E$1,INDIRECT(nfl_game_result_header),0),FALSE)),"",VLOOKUP($B1272,INDIRECT(nfl_game_result),MATCH(E$1,INDIRECT(nfl_game_result_header),0),FALSE)),"error")</f>
        <v>-2.5</v>
      </c>
      <c r="F1272" s="23" t="str">
        <f ca="1">IFERROR(IF(ISBLANK(VLOOKUP($B1272,INDIRECT(nfl_game_result),MATCH(F$1,INDIRECT(nfl_game_result_header),0),FALSE)),"",VLOOKUP($B1272,INDIRECT(nfl_game_result),MATCH(F$1,INDIRECT(nfl_game_result_header),0),FALSE)),"error")</f>
        <v/>
      </c>
      <c r="G1272" s="23" t="str">
        <f ca="1">IFERROR(IF(ISBLANK(VLOOKUP($B1272,INDIRECT(nfl_game_result),MATCH(G$1,INDIRECT(nfl_game_result_header),0),FALSE)),"",VLOOKUP($B1272,INDIRECT(nfl_game_result),MATCH(G$1,INDIRECT(nfl_game_result_header),0),FALSE)),"error")</f>
        <v/>
      </c>
      <c r="H1272">
        <f ca="1">IFERROR(IF(ISBLANK(VLOOKUP($B1272,INDIRECT(nfl_game_result),MATCH(H$1,INDIRECT(nfl_game_result_header),0),FALSE)),"",VLOOKUP($B1272,INDIRECT(nfl_game_result),MATCH(H$1,INDIRECT(nfl_game_result_header),0),FALSE)),"error")</f>
        <v>27</v>
      </c>
      <c r="I1272">
        <f ca="1">IFERROR(IF(ISBLANK(VLOOKUP($B1272,INDIRECT(nfl_game_result),MATCH(I$1,INDIRECT(nfl_game_result_header),0),FALSE)),"",VLOOKUP($B1272,INDIRECT(nfl_game_result),MATCH(I$1,INDIRECT(nfl_game_result_header),0),FALSE)),"error")</f>
        <v>0</v>
      </c>
      <c r="J1272" t="str">
        <f ca="1">IFERROR(IF(ISBLANK(VLOOKUP($B1272,INDIRECT(nfl_game_result),MATCH(J$1,INDIRECT(nfl_game_result_header),0),FALSE)),"",VLOOKUP($B1272,INDIRECT(nfl_game_result),MATCH(J$1,INDIRECT(nfl_game_result_header),0),FALSE)),"error")</f>
        <v>PHI</v>
      </c>
      <c r="K1272" t="str">
        <f ca="1">IFERROR(IF(ISBLANK(VLOOKUP($B1272,INDIRECT(nfl_game_result),MATCH(K$1,INDIRECT(nfl_game_result_header),0),FALSE)),"",VLOOKUP($B1272,INDIRECT(nfl_game_result),MATCH(K$1,INDIRECT(nfl_game_result_header),0),FALSE)),"error")</f>
        <v>PHI</v>
      </c>
      <c r="L1272" s="23" t="str">
        <f ca="1">IFERROR(IF(ISBLANK(VLOOKUP($B1272,INDIRECT(nfl_game_result),MATCH(L$1,INDIRECT(nfl_game_result_header),0),FALSE)),"",VLOOKUP($B1272,INDIRECT(nfl_game_result),MATCH(L$1,INDIRECT(nfl_game_result_header),0),FALSE)),"error")</f>
        <v/>
      </c>
      <c r="M1272" t="s">
        <v>14</v>
      </c>
      <c r="N1272">
        <v>-3</v>
      </c>
      <c r="O1272" t="s">
        <v>83</v>
      </c>
      <c r="P1272">
        <v>4</v>
      </c>
      <c r="Q1272" t="s">
        <v>83</v>
      </c>
      <c r="V1272" s="23" t="s">
        <v>416</v>
      </c>
      <c r="W1272">
        <f ca="1">VALUE(LEFT(C1272, 4))</f>
        <v>2014</v>
      </c>
      <c r="X1272">
        <f ca="1">VALUE(MID(C1272,6,FIND("_",C1272,6)-6))</f>
        <v>6</v>
      </c>
      <c r="Y1272" t="str">
        <f ca="1">IF(NOT(OR(ISBLANK(D1272),ISBLANK(E1272),D1272="",E1272="")),D1272-E1272,"")</f>
        <v/>
      </c>
      <c r="Z1272" t="str">
        <f ca="1">IF(OR(NOT(ISNUMBER(D1272)),ISBLANK(D1272),D1272="",ISBLANK(N1272)),"",ABS(D1272-N1272))</f>
        <v/>
      </c>
      <c r="AA1272">
        <f ca="1">IF(OR(ISBLANK(J1272),ISBLANK(O1272),J1272="",O1272=""),"",IF(J1272=O1272,1,0))</f>
        <v>0</v>
      </c>
      <c r="AB1272">
        <f ca="1">IF(OR(ISBLANK(K1272),ISBLANK(Q1272),K1272="",Q1272=""),"",IF(K1272=Q1272,1,0))</f>
        <v>0</v>
      </c>
      <c r="AC1272" s="23" t="str">
        <f t="shared" ca="1" si="19"/>
        <v/>
      </c>
    </row>
    <row r="1273" spans="1:29" x14ac:dyDescent="0.25">
      <c r="A1273" s="23">
        <v>1272</v>
      </c>
      <c r="B1273">
        <v>625</v>
      </c>
      <c r="C1273" t="str">
        <f ca="1">IFERROR(VLOOKUP($B1273,INDIRECT(nfl_game_result),MATCH(C$1,INDIRECT(nfl_game_result_header),0),FALSE),"error")</f>
        <v>2014_06_SFO@STL</v>
      </c>
      <c r="D1273" t="str">
        <f ca="1">IFERROR(IF(ISBLANK(VLOOKUP($B1273,INDIRECT(nfl_game_result),MATCH(D$1,INDIRECT(nfl_game_result_header),0),FALSE)),"",VLOOKUP($B1273,INDIRECT(nfl_game_result),MATCH(D$1,INDIRECT(nfl_game_result_header),0),FALSE)),"error")</f>
        <v/>
      </c>
      <c r="E1273">
        <f ca="1">IFERROR(IF(ISBLANK(VLOOKUP($B1273,INDIRECT(nfl_game_result),MATCH(E$1,INDIRECT(nfl_game_result_header),0),FALSE)),"",VLOOKUP($B1273,INDIRECT(nfl_game_result),MATCH(E$1,INDIRECT(nfl_game_result_header),0),FALSE)),"error")</f>
        <v>3.5</v>
      </c>
      <c r="F1273" s="23" t="str">
        <f ca="1">IFERROR(IF(ISBLANK(VLOOKUP($B1273,INDIRECT(nfl_game_result),MATCH(F$1,INDIRECT(nfl_game_result_header),0),FALSE)),"",VLOOKUP($B1273,INDIRECT(nfl_game_result),MATCH(F$1,INDIRECT(nfl_game_result_header),0),FALSE)),"error")</f>
        <v/>
      </c>
      <c r="G1273" s="23" t="str">
        <f ca="1">IFERROR(IF(ISBLANK(VLOOKUP($B1273,INDIRECT(nfl_game_result),MATCH(G$1,INDIRECT(nfl_game_result_header),0),FALSE)),"",VLOOKUP($B1273,INDIRECT(nfl_game_result),MATCH(G$1,INDIRECT(nfl_game_result_header),0),FALSE)),"error")</f>
        <v/>
      </c>
      <c r="H1273">
        <f ca="1">IFERROR(IF(ISBLANK(VLOOKUP($B1273,INDIRECT(nfl_game_result),MATCH(H$1,INDIRECT(nfl_game_result_header),0),FALSE)),"",VLOOKUP($B1273,INDIRECT(nfl_game_result),MATCH(H$1,INDIRECT(nfl_game_result_header),0),FALSE)),"error")</f>
        <v>17</v>
      </c>
      <c r="I1273">
        <f ca="1">IFERROR(IF(ISBLANK(VLOOKUP($B1273,INDIRECT(nfl_game_result),MATCH(I$1,INDIRECT(nfl_game_result_header),0),FALSE)),"",VLOOKUP($B1273,INDIRECT(nfl_game_result),MATCH(I$1,INDIRECT(nfl_game_result_header),0),FALSE)),"error")</f>
        <v>31</v>
      </c>
      <c r="J1273" t="str">
        <f ca="1">IFERROR(IF(ISBLANK(VLOOKUP($B1273,INDIRECT(nfl_game_result),MATCH(J$1,INDIRECT(nfl_game_result_header),0),FALSE)),"",VLOOKUP($B1273,INDIRECT(nfl_game_result),MATCH(J$1,INDIRECT(nfl_game_result_header),0),FALSE)),"error")</f>
        <v>SFO</v>
      </c>
      <c r="K1273" t="str">
        <f ca="1">IFERROR(IF(ISBLANK(VLOOKUP($B1273,INDIRECT(nfl_game_result),MATCH(K$1,INDIRECT(nfl_game_result_header),0),FALSE)),"",VLOOKUP($B1273,INDIRECT(nfl_game_result),MATCH(K$1,INDIRECT(nfl_game_result_header),0),FALSE)),"error")</f>
        <v>SFO</v>
      </c>
      <c r="L1273" s="23" t="str">
        <f ca="1">IFERROR(IF(ISBLANK(VLOOKUP($B1273,INDIRECT(nfl_game_result),MATCH(L$1,INDIRECT(nfl_game_result_header),0),FALSE)),"",VLOOKUP($B1273,INDIRECT(nfl_game_result),MATCH(L$1,INDIRECT(nfl_game_result_header),0),FALSE)),"error")</f>
        <v/>
      </c>
      <c r="M1273" t="s">
        <v>14</v>
      </c>
      <c r="N1273">
        <v>4.5</v>
      </c>
      <c r="O1273" t="s">
        <v>91</v>
      </c>
      <c r="P1273">
        <v>13</v>
      </c>
      <c r="Q1273" t="s">
        <v>91</v>
      </c>
      <c r="V1273" s="23" t="s">
        <v>416</v>
      </c>
      <c r="W1273">
        <f ca="1">VALUE(LEFT(C1273, 4))</f>
        <v>2014</v>
      </c>
      <c r="X1273">
        <f ca="1">VALUE(MID(C1273,6,FIND("_",C1273,6)-6))</f>
        <v>6</v>
      </c>
      <c r="Y1273" t="str">
        <f ca="1">IF(NOT(OR(ISBLANK(D1273),ISBLANK(E1273),D1273="",E1273="")),D1273-E1273,"")</f>
        <v/>
      </c>
      <c r="Z1273" t="str">
        <f ca="1">IF(OR(NOT(ISNUMBER(D1273)),ISBLANK(D1273),D1273="",ISBLANK(N1273)),"",ABS(D1273-N1273))</f>
        <v/>
      </c>
      <c r="AA1273">
        <f ca="1">IF(OR(ISBLANK(J1273),ISBLANK(O1273),J1273="",O1273=""),"",IF(J1273=O1273,1,0))</f>
        <v>0</v>
      </c>
      <c r="AB1273">
        <f ca="1">IF(OR(ISBLANK(K1273),ISBLANK(Q1273),K1273="",Q1273=""),"",IF(K1273=Q1273,1,0))</f>
        <v>0</v>
      </c>
      <c r="AC1273" s="23" t="str">
        <f t="shared" ca="1" si="19"/>
        <v/>
      </c>
    </row>
    <row r="1274" spans="1:29" x14ac:dyDescent="0.25">
      <c r="A1274" s="23">
        <v>1273</v>
      </c>
      <c r="B1274">
        <v>626</v>
      </c>
      <c r="C1274" t="str">
        <f ca="1">IFERROR(VLOOKUP($B1274,INDIRECT(nfl_game_result),MATCH(C$1,INDIRECT(nfl_game_result_header),0),FALSE),"error")</f>
        <v>2014_07_NYJ@NWE</v>
      </c>
      <c r="D1274" t="str">
        <f ca="1">IFERROR(IF(ISBLANK(VLOOKUP($B1274,INDIRECT(nfl_game_result),MATCH(D$1,INDIRECT(nfl_game_result_header),0),FALSE)),"",VLOOKUP($B1274,INDIRECT(nfl_game_result),MATCH(D$1,INDIRECT(nfl_game_result_header),0),FALSE)),"error")</f>
        <v/>
      </c>
      <c r="E1274">
        <f ca="1">IFERROR(IF(ISBLANK(VLOOKUP($B1274,INDIRECT(nfl_game_result),MATCH(E$1,INDIRECT(nfl_game_result_header),0),FALSE)),"",VLOOKUP($B1274,INDIRECT(nfl_game_result),MATCH(E$1,INDIRECT(nfl_game_result_header),0),FALSE)),"error")</f>
        <v>-9.5</v>
      </c>
      <c r="F1274" s="23" t="str">
        <f ca="1">IFERROR(IF(ISBLANK(VLOOKUP($B1274,INDIRECT(nfl_game_result),MATCH(F$1,INDIRECT(nfl_game_result_header),0),FALSE)),"",VLOOKUP($B1274,INDIRECT(nfl_game_result),MATCH(F$1,INDIRECT(nfl_game_result_header),0),FALSE)),"error")</f>
        <v/>
      </c>
      <c r="G1274" s="23" t="str">
        <f ca="1">IFERROR(IF(ISBLANK(VLOOKUP($B1274,INDIRECT(nfl_game_result),MATCH(G$1,INDIRECT(nfl_game_result_header),0),FALSE)),"",VLOOKUP($B1274,INDIRECT(nfl_game_result),MATCH(G$1,INDIRECT(nfl_game_result_header),0),FALSE)),"error")</f>
        <v/>
      </c>
      <c r="H1274">
        <f ca="1">IFERROR(IF(ISBLANK(VLOOKUP($B1274,INDIRECT(nfl_game_result),MATCH(H$1,INDIRECT(nfl_game_result_header),0),FALSE)),"",VLOOKUP($B1274,INDIRECT(nfl_game_result),MATCH(H$1,INDIRECT(nfl_game_result_header),0),FALSE)),"error")</f>
        <v>27</v>
      </c>
      <c r="I1274">
        <f ca="1">IFERROR(IF(ISBLANK(VLOOKUP($B1274,INDIRECT(nfl_game_result),MATCH(I$1,INDIRECT(nfl_game_result_header),0),FALSE)),"",VLOOKUP($B1274,INDIRECT(nfl_game_result),MATCH(I$1,INDIRECT(nfl_game_result_header),0),FALSE)),"error")</f>
        <v>25</v>
      </c>
      <c r="J1274" t="str">
        <f ca="1">IFERROR(IF(ISBLANK(VLOOKUP($B1274,INDIRECT(nfl_game_result),MATCH(J$1,INDIRECT(nfl_game_result_header),0),FALSE)),"",VLOOKUP($B1274,INDIRECT(nfl_game_result),MATCH(J$1,INDIRECT(nfl_game_result_header),0),FALSE)),"error")</f>
        <v>NYJ</v>
      </c>
      <c r="K1274" t="str">
        <f ca="1">IFERROR(IF(ISBLANK(VLOOKUP($B1274,INDIRECT(nfl_game_result),MATCH(K$1,INDIRECT(nfl_game_result_header),0),FALSE)),"",VLOOKUP($B1274,INDIRECT(nfl_game_result),MATCH(K$1,INDIRECT(nfl_game_result_header),0),FALSE)),"error")</f>
        <v>NWE</v>
      </c>
      <c r="L1274" s="23" t="str">
        <f ca="1">IFERROR(IF(ISBLANK(VLOOKUP($B1274,INDIRECT(nfl_game_result),MATCH(L$1,INDIRECT(nfl_game_result_header),0),FALSE)),"",VLOOKUP($B1274,INDIRECT(nfl_game_result),MATCH(L$1,INDIRECT(nfl_game_result_header),0),FALSE)),"error")</f>
        <v/>
      </c>
      <c r="M1274" t="s">
        <v>16</v>
      </c>
      <c r="N1274">
        <v>-7.5</v>
      </c>
      <c r="O1274" t="s">
        <v>84</v>
      </c>
      <c r="P1274">
        <v>8</v>
      </c>
      <c r="V1274" s="23" t="s">
        <v>416</v>
      </c>
      <c r="W1274">
        <f ca="1">VALUE(LEFT(C1274, 4))</f>
        <v>2014</v>
      </c>
      <c r="X1274">
        <f ca="1">VALUE(MID(C1274,6,FIND("_",C1274,6)-6))</f>
        <v>7</v>
      </c>
      <c r="Y1274" t="str">
        <f ca="1">IF(NOT(OR(ISBLANK(D1274),ISBLANK(E1274),D1274="",E1274="")),D1274-E1274,"")</f>
        <v/>
      </c>
      <c r="Z1274" t="str">
        <f ca="1">IF(OR(NOT(ISNUMBER(D1274)),ISBLANK(D1274),D1274="",ISBLANK(N1274)),"",ABS(D1274-N1274))</f>
        <v/>
      </c>
      <c r="AA1274">
        <f ca="1">IF(OR(ISBLANK(J1274),ISBLANK(O1274),J1274="",O1274=""),"",IF(J1274=O1274,1,0))</f>
        <v>1</v>
      </c>
      <c r="AB1274" t="str">
        <f ca="1">IF(OR(ISBLANK(K1274),ISBLANK(Q1274),K1274="",Q1274=""),"",IF(K1274=Q1274,1,0))</f>
        <v/>
      </c>
      <c r="AC1274" s="23" t="str">
        <f t="shared" ca="1" si="19"/>
        <v/>
      </c>
    </row>
    <row r="1275" spans="1:29" x14ac:dyDescent="0.25">
      <c r="A1275" s="23">
        <v>1274</v>
      </c>
      <c r="B1275">
        <v>627</v>
      </c>
      <c r="C1275" t="str">
        <f ca="1">IFERROR(VLOOKUP($B1275,INDIRECT(nfl_game_result),MATCH(C$1,INDIRECT(nfl_game_result_header),0),FALSE),"error")</f>
        <v>2014_07_MIN@BUF</v>
      </c>
      <c r="D1275" t="str">
        <f ca="1">IFERROR(IF(ISBLANK(VLOOKUP($B1275,INDIRECT(nfl_game_result),MATCH(D$1,INDIRECT(nfl_game_result_header),0),FALSE)),"",VLOOKUP($B1275,INDIRECT(nfl_game_result),MATCH(D$1,INDIRECT(nfl_game_result_header),0),FALSE)),"error")</f>
        <v/>
      </c>
      <c r="E1275">
        <f ca="1">IFERROR(IF(ISBLANK(VLOOKUP($B1275,INDIRECT(nfl_game_result),MATCH(E$1,INDIRECT(nfl_game_result_header),0),FALSE)),"",VLOOKUP($B1275,INDIRECT(nfl_game_result),MATCH(E$1,INDIRECT(nfl_game_result_header),0),FALSE)),"error")</f>
        <v>-4</v>
      </c>
      <c r="F1275" s="23" t="str">
        <f ca="1">IFERROR(IF(ISBLANK(VLOOKUP($B1275,INDIRECT(nfl_game_result),MATCH(F$1,INDIRECT(nfl_game_result_header),0),FALSE)),"",VLOOKUP($B1275,INDIRECT(nfl_game_result),MATCH(F$1,INDIRECT(nfl_game_result_header),0),FALSE)),"error")</f>
        <v/>
      </c>
      <c r="G1275" s="23" t="str">
        <f ca="1">IFERROR(IF(ISBLANK(VLOOKUP($B1275,INDIRECT(nfl_game_result),MATCH(G$1,INDIRECT(nfl_game_result_header),0),FALSE)),"",VLOOKUP($B1275,INDIRECT(nfl_game_result),MATCH(G$1,INDIRECT(nfl_game_result_header),0),FALSE)),"error")</f>
        <v/>
      </c>
      <c r="H1275">
        <f ca="1">IFERROR(IF(ISBLANK(VLOOKUP($B1275,INDIRECT(nfl_game_result),MATCH(H$1,INDIRECT(nfl_game_result_header),0),FALSE)),"",VLOOKUP($B1275,INDIRECT(nfl_game_result),MATCH(H$1,INDIRECT(nfl_game_result_header),0),FALSE)),"error")</f>
        <v>17</v>
      </c>
      <c r="I1275">
        <f ca="1">IFERROR(IF(ISBLANK(VLOOKUP($B1275,INDIRECT(nfl_game_result),MATCH(I$1,INDIRECT(nfl_game_result_header),0),FALSE)),"",VLOOKUP($B1275,INDIRECT(nfl_game_result),MATCH(I$1,INDIRECT(nfl_game_result_header),0),FALSE)),"error")</f>
        <v>16</v>
      </c>
      <c r="J1275" t="str">
        <f ca="1">IFERROR(IF(ISBLANK(VLOOKUP($B1275,INDIRECT(nfl_game_result),MATCH(J$1,INDIRECT(nfl_game_result_header),0),FALSE)),"",VLOOKUP($B1275,INDIRECT(nfl_game_result),MATCH(J$1,INDIRECT(nfl_game_result_header),0),FALSE)),"error")</f>
        <v>MIN</v>
      </c>
      <c r="K1275" t="str">
        <f ca="1">IFERROR(IF(ISBLANK(VLOOKUP($B1275,INDIRECT(nfl_game_result),MATCH(K$1,INDIRECT(nfl_game_result_header),0),FALSE)),"",VLOOKUP($B1275,INDIRECT(nfl_game_result),MATCH(K$1,INDIRECT(nfl_game_result_header),0),FALSE)),"error")</f>
        <v>BUF</v>
      </c>
      <c r="L1275" s="23" t="str">
        <f ca="1">IFERROR(IF(ISBLANK(VLOOKUP($B1275,INDIRECT(nfl_game_result),MATCH(L$1,INDIRECT(nfl_game_result_header),0),FALSE)),"",VLOOKUP($B1275,INDIRECT(nfl_game_result),MATCH(L$1,INDIRECT(nfl_game_result_header),0),FALSE)),"error")</f>
        <v/>
      </c>
      <c r="M1275" t="s">
        <v>16</v>
      </c>
      <c r="N1275">
        <v>-6</v>
      </c>
      <c r="O1275" t="s">
        <v>66</v>
      </c>
      <c r="P1275">
        <v>3</v>
      </c>
      <c r="V1275" s="23" t="s">
        <v>416</v>
      </c>
      <c r="W1275">
        <f ca="1">VALUE(LEFT(C1275, 4))</f>
        <v>2014</v>
      </c>
      <c r="X1275">
        <f ca="1">VALUE(MID(C1275,6,FIND("_",C1275,6)-6))</f>
        <v>7</v>
      </c>
      <c r="Y1275" t="str">
        <f ca="1">IF(NOT(OR(ISBLANK(D1275),ISBLANK(E1275),D1275="",E1275="")),D1275-E1275,"")</f>
        <v/>
      </c>
      <c r="Z1275" t="str">
        <f ca="1">IF(OR(NOT(ISNUMBER(D1275)),ISBLANK(D1275),D1275="",ISBLANK(N1275)),"",ABS(D1275-N1275))</f>
        <v/>
      </c>
      <c r="AA1275">
        <f ca="1">IF(OR(ISBLANK(J1275),ISBLANK(O1275),J1275="",O1275=""),"",IF(J1275=O1275,1,0))</f>
        <v>0</v>
      </c>
      <c r="AB1275" t="str">
        <f ca="1">IF(OR(ISBLANK(K1275),ISBLANK(Q1275),K1275="",Q1275=""),"",IF(K1275=Q1275,1,0))</f>
        <v/>
      </c>
      <c r="AC1275" s="23" t="str">
        <f t="shared" ca="1" si="19"/>
        <v/>
      </c>
    </row>
    <row r="1276" spans="1:29" x14ac:dyDescent="0.25">
      <c r="A1276" s="23">
        <v>1275</v>
      </c>
      <c r="B1276">
        <v>628</v>
      </c>
      <c r="C1276" t="str">
        <f ca="1">IFERROR(VLOOKUP($B1276,INDIRECT(nfl_game_result),MATCH(C$1,INDIRECT(nfl_game_result_header),0),FALSE),"error")</f>
        <v>2014_07_MIA@CHI</v>
      </c>
      <c r="D1276" t="str">
        <f ca="1">IFERROR(IF(ISBLANK(VLOOKUP($B1276,INDIRECT(nfl_game_result),MATCH(D$1,INDIRECT(nfl_game_result_header),0),FALSE)),"",VLOOKUP($B1276,INDIRECT(nfl_game_result),MATCH(D$1,INDIRECT(nfl_game_result_header),0),FALSE)),"error")</f>
        <v/>
      </c>
      <c r="E1276">
        <f ca="1">IFERROR(IF(ISBLANK(VLOOKUP($B1276,INDIRECT(nfl_game_result),MATCH(E$1,INDIRECT(nfl_game_result_header),0),FALSE)),"",VLOOKUP($B1276,INDIRECT(nfl_game_result),MATCH(E$1,INDIRECT(nfl_game_result_header),0),FALSE)),"error")</f>
        <v>-3.5</v>
      </c>
      <c r="F1276" s="23" t="str">
        <f ca="1">IFERROR(IF(ISBLANK(VLOOKUP($B1276,INDIRECT(nfl_game_result),MATCH(F$1,INDIRECT(nfl_game_result_header),0),FALSE)),"",VLOOKUP($B1276,INDIRECT(nfl_game_result),MATCH(F$1,INDIRECT(nfl_game_result_header),0),FALSE)),"error")</f>
        <v/>
      </c>
      <c r="G1276" s="23" t="str">
        <f ca="1">IFERROR(IF(ISBLANK(VLOOKUP($B1276,INDIRECT(nfl_game_result),MATCH(G$1,INDIRECT(nfl_game_result_header),0),FALSE)),"",VLOOKUP($B1276,INDIRECT(nfl_game_result),MATCH(G$1,INDIRECT(nfl_game_result_header),0),FALSE)),"error")</f>
        <v/>
      </c>
      <c r="H1276">
        <f ca="1">IFERROR(IF(ISBLANK(VLOOKUP($B1276,INDIRECT(nfl_game_result),MATCH(H$1,INDIRECT(nfl_game_result_header),0),FALSE)),"",VLOOKUP($B1276,INDIRECT(nfl_game_result),MATCH(H$1,INDIRECT(nfl_game_result_header),0),FALSE)),"error")</f>
        <v>14</v>
      </c>
      <c r="I1276">
        <f ca="1">IFERROR(IF(ISBLANK(VLOOKUP($B1276,INDIRECT(nfl_game_result),MATCH(I$1,INDIRECT(nfl_game_result_header),0),FALSE)),"",VLOOKUP($B1276,INDIRECT(nfl_game_result),MATCH(I$1,INDIRECT(nfl_game_result_header),0),FALSE)),"error")</f>
        <v>27</v>
      </c>
      <c r="J1276" t="str">
        <f ca="1">IFERROR(IF(ISBLANK(VLOOKUP($B1276,INDIRECT(nfl_game_result),MATCH(J$1,INDIRECT(nfl_game_result_header),0),FALSE)),"",VLOOKUP($B1276,INDIRECT(nfl_game_result),MATCH(J$1,INDIRECT(nfl_game_result_header),0),FALSE)),"error")</f>
        <v>MIA</v>
      </c>
      <c r="K1276" t="str">
        <f ca="1">IFERROR(IF(ISBLANK(VLOOKUP($B1276,INDIRECT(nfl_game_result),MATCH(K$1,INDIRECT(nfl_game_result_header),0),FALSE)),"",VLOOKUP($B1276,INDIRECT(nfl_game_result),MATCH(K$1,INDIRECT(nfl_game_result_header),0),FALSE)),"error")</f>
        <v>MIA</v>
      </c>
      <c r="L1276" s="23" t="str">
        <f ca="1">IFERROR(IF(ISBLANK(VLOOKUP($B1276,INDIRECT(nfl_game_result),MATCH(L$1,INDIRECT(nfl_game_result_header),0),FALSE)),"",VLOOKUP($B1276,INDIRECT(nfl_game_result),MATCH(L$1,INDIRECT(nfl_game_result_header),0),FALSE)),"error")</f>
        <v/>
      </c>
      <c r="M1276" t="s">
        <v>16</v>
      </c>
      <c r="N1276">
        <v>-3.5</v>
      </c>
      <c r="O1276" t="s">
        <v>79</v>
      </c>
      <c r="P1276">
        <v>15</v>
      </c>
      <c r="V1276" s="23" t="s">
        <v>416</v>
      </c>
      <c r="W1276">
        <f ca="1">VALUE(LEFT(C1276, 4))</f>
        <v>2014</v>
      </c>
      <c r="X1276">
        <f ca="1">VALUE(MID(C1276,6,FIND("_",C1276,6)-6))</f>
        <v>7</v>
      </c>
      <c r="Y1276" t="str">
        <f ca="1">IF(NOT(OR(ISBLANK(D1276),ISBLANK(E1276),D1276="",E1276="")),D1276-E1276,"")</f>
        <v/>
      </c>
      <c r="Z1276" t="str">
        <f ca="1">IF(OR(NOT(ISNUMBER(D1276)),ISBLANK(D1276),D1276="",ISBLANK(N1276)),"",ABS(D1276-N1276))</f>
        <v/>
      </c>
      <c r="AA1276">
        <f ca="1">IF(OR(ISBLANK(J1276),ISBLANK(O1276),J1276="",O1276=""),"",IF(J1276=O1276,1,0))</f>
        <v>1</v>
      </c>
      <c r="AB1276" t="str">
        <f ca="1">IF(OR(ISBLANK(K1276),ISBLANK(Q1276),K1276="",Q1276=""),"",IF(K1276=Q1276,1,0))</f>
        <v/>
      </c>
      <c r="AC1276" s="23" t="str">
        <f t="shared" ca="1" si="19"/>
        <v/>
      </c>
    </row>
    <row r="1277" spans="1:29" x14ac:dyDescent="0.25">
      <c r="A1277" s="23">
        <v>1276</v>
      </c>
      <c r="B1277">
        <v>629</v>
      </c>
      <c r="C1277" t="str">
        <f ca="1">IFERROR(VLOOKUP($B1277,INDIRECT(nfl_game_result),MATCH(C$1,INDIRECT(nfl_game_result_header),0),FALSE),"error")</f>
        <v>2014_07_NOR@DET</v>
      </c>
      <c r="D1277" t="str">
        <f ca="1">IFERROR(IF(ISBLANK(VLOOKUP($B1277,INDIRECT(nfl_game_result),MATCH(D$1,INDIRECT(nfl_game_result_header),0),FALSE)),"",VLOOKUP($B1277,INDIRECT(nfl_game_result),MATCH(D$1,INDIRECT(nfl_game_result_header),0),FALSE)),"error")</f>
        <v/>
      </c>
      <c r="E1277">
        <f ca="1">IFERROR(IF(ISBLANK(VLOOKUP($B1277,INDIRECT(nfl_game_result),MATCH(E$1,INDIRECT(nfl_game_result_header),0),FALSE)),"",VLOOKUP($B1277,INDIRECT(nfl_game_result),MATCH(E$1,INDIRECT(nfl_game_result_header),0),FALSE)),"error")</f>
        <v>-3</v>
      </c>
      <c r="F1277" s="23" t="str">
        <f ca="1">IFERROR(IF(ISBLANK(VLOOKUP($B1277,INDIRECT(nfl_game_result),MATCH(F$1,INDIRECT(nfl_game_result_header),0),FALSE)),"",VLOOKUP($B1277,INDIRECT(nfl_game_result),MATCH(F$1,INDIRECT(nfl_game_result_header),0),FALSE)),"error")</f>
        <v/>
      </c>
      <c r="G1277" s="23" t="str">
        <f ca="1">IFERROR(IF(ISBLANK(VLOOKUP($B1277,INDIRECT(nfl_game_result),MATCH(G$1,INDIRECT(nfl_game_result_header),0),FALSE)),"",VLOOKUP($B1277,INDIRECT(nfl_game_result),MATCH(G$1,INDIRECT(nfl_game_result_header),0),FALSE)),"error")</f>
        <v/>
      </c>
      <c r="H1277">
        <f ca="1">IFERROR(IF(ISBLANK(VLOOKUP($B1277,INDIRECT(nfl_game_result),MATCH(H$1,INDIRECT(nfl_game_result_header),0),FALSE)),"",VLOOKUP($B1277,INDIRECT(nfl_game_result),MATCH(H$1,INDIRECT(nfl_game_result_header),0),FALSE)),"error")</f>
        <v>24</v>
      </c>
      <c r="I1277">
        <f ca="1">IFERROR(IF(ISBLANK(VLOOKUP($B1277,INDIRECT(nfl_game_result),MATCH(I$1,INDIRECT(nfl_game_result_header),0),FALSE)),"",VLOOKUP($B1277,INDIRECT(nfl_game_result),MATCH(I$1,INDIRECT(nfl_game_result_header),0),FALSE)),"error")</f>
        <v>23</v>
      </c>
      <c r="J1277" t="str">
        <f ca="1">IFERROR(IF(ISBLANK(VLOOKUP($B1277,INDIRECT(nfl_game_result),MATCH(J$1,INDIRECT(nfl_game_result_header),0),FALSE)),"",VLOOKUP($B1277,INDIRECT(nfl_game_result),MATCH(J$1,INDIRECT(nfl_game_result_header),0),FALSE)),"error")</f>
        <v>NOR</v>
      </c>
      <c r="K1277" t="str">
        <f ca="1">IFERROR(IF(ISBLANK(VLOOKUP($B1277,INDIRECT(nfl_game_result),MATCH(K$1,INDIRECT(nfl_game_result_header),0),FALSE)),"",VLOOKUP($B1277,INDIRECT(nfl_game_result),MATCH(K$1,INDIRECT(nfl_game_result_header),0),FALSE)),"error")</f>
        <v>DET</v>
      </c>
      <c r="L1277" s="23" t="str">
        <f ca="1">IFERROR(IF(ISBLANK(VLOOKUP($B1277,INDIRECT(nfl_game_result),MATCH(L$1,INDIRECT(nfl_game_result_header),0),FALSE)),"",VLOOKUP($B1277,INDIRECT(nfl_game_result),MATCH(L$1,INDIRECT(nfl_game_result_header),0),FALSE)),"error")</f>
        <v/>
      </c>
      <c r="M1277" t="s">
        <v>16</v>
      </c>
      <c r="N1277">
        <v>-3</v>
      </c>
      <c r="O1277" t="s">
        <v>335</v>
      </c>
      <c r="P1277">
        <v>7</v>
      </c>
      <c r="V1277" s="23" t="s">
        <v>416</v>
      </c>
      <c r="W1277">
        <f ca="1">VALUE(LEFT(C1277, 4))</f>
        <v>2014</v>
      </c>
      <c r="X1277">
        <f ca="1">VALUE(MID(C1277,6,FIND("_",C1277,6)-6))</f>
        <v>7</v>
      </c>
      <c r="Y1277" t="str">
        <f ca="1">IF(NOT(OR(ISBLANK(D1277),ISBLANK(E1277),D1277="",E1277="")),D1277-E1277,"")</f>
        <v/>
      </c>
      <c r="Z1277" t="str">
        <f ca="1">IF(OR(NOT(ISNUMBER(D1277)),ISBLANK(D1277),D1277="",ISBLANK(N1277)),"",ABS(D1277-N1277))</f>
        <v/>
      </c>
      <c r="AA1277">
        <f ca="1">IF(OR(ISBLANK(J1277),ISBLANK(O1277),J1277="",O1277=""),"",IF(J1277=O1277,1,0))</f>
        <v>1</v>
      </c>
      <c r="AB1277" t="str">
        <f ca="1">IF(OR(ISBLANK(K1277),ISBLANK(Q1277),K1277="",Q1277=""),"",IF(K1277=Q1277,1,0))</f>
        <v/>
      </c>
      <c r="AC1277" s="23" t="str">
        <f t="shared" ca="1" si="19"/>
        <v/>
      </c>
    </row>
    <row r="1278" spans="1:29" x14ac:dyDescent="0.25">
      <c r="A1278" s="23">
        <v>1277</v>
      </c>
      <c r="B1278">
        <v>630</v>
      </c>
      <c r="C1278" t="str">
        <f ca="1">IFERROR(VLOOKUP($B1278,INDIRECT(nfl_game_result),MATCH(C$1,INDIRECT(nfl_game_result_header),0),FALSE),"error")</f>
        <v>2014_07_CAR@GBY</v>
      </c>
      <c r="D1278" t="str">
        <f ca="1">IFERROR(IF(ISBLANK(VLOOKUP($B1278,INDIRECT(nfl_game_result),MATCH(D$1,INDIRECT(nfl_game_result_header),0),FALSE)),"",VLOOKUP($B1278,INDIRECT(nfl_game_result),MATCH(D$1,INDIRECT(nfl_game_result_header),0),FALSE)),"error")</f>
        <v/>
      </c>
      <c r="E1278">
        <f ca="1">IFERROR(IF(ISBLANK(VLOOKUP($B1278,INDIRECT(nfl_game_result),MATCH(E$1,INDIRECT(nfl_game_result_header),0),FALSE)),"",VLOOKUP($B1278,INDIRECT(nfl_game_result),MATCH(E$1,INDIRECT(nfl_game_result_header),0),FALSE)),"error")</f>
        <v>-7</v>
      </c>
      <c r="F1278" s="23" t="str">
        <f ca="1">IFERROR(IF(ISBLANK(VLOOKUP($B1278,INDIRECT(nfl_game_result),MATCH(F$1,INDIRECT(nfl_game_result_header),0),FALSE)),"",VLOOKUP($B1278,INDIRECT(nfl_game_result),MATCH(F$1,INDIRECT(nfl_game_result_header),0),FALSE)),"error")</f>
        <v/>
      </c>
      <c r="G1278" s="23" t="str">
        <f ca="1">IFERROR(IF(ISBLANK(VLOOKUP($B1278,INDIRECT(nfl_game_result),MATCH(G$1,INDIRECT(nfl_game_result_header),0),FALSE)),"",VLOOKUP($B1278,INDIRECT(nfl_game_result),MATCH(G$1,INDIRECT(nfl_game_result_header),0),FALSE)),"error")</f>
        <v/>
      </c>
      <c r="H1278">
        <f ca="1">IFERROR(IF(ISBLANK(VLOOKUP($B1278,INDIRECT(nfl_game_result),MATCH(H$1,INDIRECT(nfl_game_result_header),0),FALSE)),"",VLOOKUP($B1278,INDIRECT(nfl_game_result),MATCH(H$1,INDIRECT(nfl_game_result_header),0),FALSE)),"error")</f>
        <v>38</v>
      </c>
      <c r="I1278">
        <f ca="1">IFERROR(IF(ISBLANK(VLOOKUP($B1278,INDIRECT(nfl_game_result),MATCH(I$1,INDIRECT(nfl_game_result_header),0),FALSE)),"",VLOOKUP($B1278,INDIRECT(nfl_game_result),MATCH(I$1,INDIRECT(nfl_game_result_header),0),FALSE)),"error")</f>
        <v>17</v>
      </c>
      <c r="J1278" t="str">
        <f ca="1">IFERROR(IF(ISBLANK(VLOOKUP($B1278,INDIRECT(nfl_game_result),MATCH(J$1,INDIRECT(nfl_game_result_header),0),FALSE)),"",VLOOKUP($B1278,INDIRECT(nfl_game_result),MATCH(J$1,INDIRECT(nfl_game_result_header),0),FALSE)),"error")</f>
        <v>GBY</v>
      </c>
      <c r="K1278" t="str">
        <f ca="1">IFERROR(IF(ISBLANK(VLOOKUP($B1278,INDIRECT(nfl_game_result),MATCH(K$1,INDIRECT(nfl_game_result_header),0),FALSE)),"",VLOOKUP($B1278,INDIRECT(nfl_game_result),MATCH(K$1,INDIRECT(nfl_game_result_header),0),FALSE)),"error")</f>
        <v>GBY</v>
      </c>
      <c r="L1278" s="23" t="str">
        <f ca="1">IFERROR(IF(ISBLANK(VLOOKUP($B1278,INDIRECT(nfl_game_result),MATCH(L$1,INDIRECT(nfl_game_result_header),0),FALSE)),"",VLOOKUP($B1278,INDIRECT(nfl_game_result),MATCH(L$1,INDIRECT(nfl_game_result_header),0),FALSE)),"error")</f>
        <v/>
      </c>
      <c r="M1278" t="s">
        <v>16</v>
      </c>
      <c r="N1278">
        <v>-6.5</v>
      </c>
      <c r="O1278" t="s">
        <v>330</v>
      </c>
      <c r="P1278">
        <v>9</v>
      </c>
      <c r="V1278" s="23" t="s">
        <v>416</v>
      </c>
      <c r="W1278">
        <f ca="1">VALUE(LEFT(C1278, 4))</f>
        <v>2014</v>
      </c>
      <c r="X1278">
        <f ca="1">VALUE(MID(C1278,6,FIND("_",C1278,6)-6))</f>
        <v>7</v>
      </c>
      <c r="Y1278" t="str">
        <f ca="1">IF(NOT(OR(ISBLANK(D1278),ISBLANK(E1278),D1278="",E1278="")),D1278-E1278,"")</f>
        <v/>
      </c>
      <c r="Z1278" t="str">
        <f ca="1">IF(OR(NOT(ISNUMBER(D1278)),ISBLANK(D1278),D1278="",ISBLANK(N1278)),"",ABS(D1278-N1278))</f>
        <v/>
      </c>
      <c r="AA1278">
        <f ca="1">IF(OR(ISBLANK(J1278),ISBLANK(O1278),J1278="",O1278=""),"",IF(J1278=O1278,1,0))</f>
        <v>1</v>
      </c>
      <c r="AB1278" t="str">
        <f ca="1">IF(OR(ISBLANK(K1278),ISBLANK(Q1278),K1278="",Q1278=""),"",IF(K1278=Q1278,1,0))</f>
        <v/>
      </c>
      <c r="AC1278" s="23" t="str">
        <f t="shared" ca="1" si="19"/>
        <v/>
      </c>
    </row>
    <row r="1279" spans="1:29" x14ac:dyDescent="0.25">
      <c r="A1279" s="23">
        <v>1278</v>
      </c>
      <c r="B1279">
        <v>631</v>
      </c>
      <c r="C1279" t="str">
        <f ca="1">IFERROR(VLOOKUP($B1279,INDIRECT(nfl_game_result),MATCH(C$1,INDIRECT(nfl_game_result_header),0),FALSE),"error")</f>
        <v>2014_07_CIN@IND</v>
      </c>
      <c r="D1279" t="str">
        <f ca="1">IFERROR(IF(ISBLANK(VLOOKUP($B1279,INDIRECT(nfl_game_result),MATCH(D$1,INDIRECT(nfl_game_result_header),0),FALSE)),"",VLOOKUP($B1279,INDIRECT(nfl_game_result),MATCH(D$1,INDIRECT(nfl_game_result_header),0),FALSE)),"error")</f>
        <v/>
      </c>
      <c r="E1279">
        <f ca="1">IFERROR(IF(ISBLANK(VLOOKUP($B1279,INDIRECT(nfl_game_result),MATCH(E$1,INDIRECT(nfl_game_result_header),0),FALSE)),"",VLOOKUP($B1279,INDIRECT(nfl_game_result),MATCH(E$1,INDIRECT(nfl_game_result_header),0),FALSE)),"error")</f>
        <v>-3</v>
      </c>
      <c r="F1279" s="23" t="str">
        <f ca="1">IFERROR(IF(ISBLANK(VLOOKUP($B1279,INDIRECT(nfl_game_result),MATCH(F$1,INDIRECT(nfl_game_result_header),0),FALSE)),"",VLOOKUP($B1279,INDIRECT(nfl_game_result),MATCH(F$1,INDIRECT(nfl_game_result_header),0),FALSE)),"error")</f>
        <v/>
      </c>
      <c r="G1279" s="23" t="str">
        <f ca="1">IFERROR(IF(ISBLANK(VLOOKUP($B1279,INDIRECT(nfl_game_result),MATCH(G$1,INDIRECT(nfl_game_result_header),0),FALSE)),"",VLOOKUP($B1279,INDIRECT(nfl_game_result),MATCH(G$1,INDIRECT(nfl_game_result_header),0),FALSE)),"error")</f>
        <v/>
      </c>
      <c r="H1279">
        <f ca="1">IFERROR(IF(ISBLANK(VLOOKUP($B1279,INDIRECT(nfl_game_result),MATCH(H$1,INDIRECT(nfl_game_result_header),0),FALSE)),"",VLOOKUP($B1279,INDIRECT(nfl_game_result),MATCH(H$1,INDIRECT(nfl_game_result_header),0),FALSE)),"error")</f>
        <v>27</v>
      </c>
      <c r="I1279">
        <f ca="1">IFERROR(IF(ISBLANK(VLOOKUP($B1279,INDIRECT(nfl_game_result),MATCH(I$1,INDIRECT(nfl_game_result_header),0),FALSE)),"",VLOOKUP($B1279,INDIRECT(nfl_game_result),MATCH(I$1,INDIRECT(nfl_game_result_header),0),FALSE)),"error")</f>
        <v>0</v>
      </c>
      <c r="J1279" t="str">
        <f ca="1">IFERROR(IF(ISBLANK(VLOOKUP($B1279,INDIRECT(nfl_game_result),MATCH(J$1,INDIRECT(nfl_game_result_header),0),FALSE)),"",VLOOKUP($B1279,INDIRECT(nfl_game_result),MATCH(J$1,INDIRECT(nfl_game_result_header),0),FALSE)),"error")</f>
        <v>IND</v>
      </c>
      <c r="K1279" t="str">
        <f ca="1">IFERROR(IF(ISBLANK(VLOOKUP($B1279,INDIRECT(nfl_game_result),MATCH(K$1,INDIRECT(nfl_game_result_header),0),FALSE)),"",VLOOKUP($B1279,INDIRECT(nfl_game_result),MATCH(K$1,INDIRECT(nfl_game_result_header),0),FALSE)),"error")</f>
        <v>IND</v>
      </c>
      <c r="L1279" s="23" t="str">
        <f ca="1">IFERROR(IF(ISBLANK(VLOOKUP($B1279,INDIRECT(nfl_game_result),MATCH(L$1,INDIRECT(nfl_game_result_header),0),FALSE)),"",VLOOKUP($B1279,INDIRECT(nfl_game_result),MATCH(L$1,INDIRECT(nfl_game_result_header),0),FALSE)),"error")</f>
        <v/>
      </c>
      <c r="M1279" t="s">
        <v>16</v>
      </c>
      <c r="N1279">
        <v>-4</v>
      </c>
      <c r="O1279" t="s">
        <v>76</v>
      </c>
      <c r="P1279">
        <v>2</v>
      </c>
      <c r="V1279" s="23" t="s">
        <v>416</v>
      </c>
      <c r="W1279">
        <f ca="1">VALUE(LEFT(C1279, 4))</f>
        <v>2014</v>
      </c>
      <c r="X1279">
        <f ca="1">VALUE(MID(C1279,6,FIND("_",C1279,6)-6))</f>
        <v>7</v>
      </c>
      <c r="Y1279" t="str">
        <f ca="1">IF(NOT(OR(ISBLANK(D1279),ISBLANK(E1279),D1279="",E1279="")),D1279-E1279,"")</f>
        <v/>
      </c>
      <c r="Z1279" t="str">
        <f ca="1">IF(OR(NOT(ISNUMBER(D1279)),ISBLANK(D1279),D1279="",ISBLANK(N1279)),"",ABS(D1279-N1279))</f>
        <v/>
      </c>
      <c r="AA1279">
        <f ca="1">IF(OR(ISBLANK(J1279),ISBLANK(O1279),J1279="",O1279=""),"",IF(J1279=O1279,1,0))</f>
        <v>1</v>
      </c>
      <c r="AB1279" t="str">
        <f ca="1">IF(OR(ISBLANK(K1279),ISBLANK(Q1279),K1279="",Q1279=""),"",IF(K1279=Q1279,1,0))</f>
        <v/>
      </c>
      <c r="AC1279" s="23" t="str">
        <f t="shared" ca="1" si="19"/>
        <v/>
      </c>
    </row>
    <row r="1280" spans="1:29" x14ac:dyDescent="0.25">
      <c r="A1280" s="23">
        <v>1279</v>
      </c>
      <c r="B1280">
        <v>632</v>
      </c>
      <c r="C1280" t="str">
        <f ca="1">IFERROR(VLOOKUP($B1280,INDIRECT(nfl_game_result),MATCH(C$1,INDIRECT(nfl_game_result_header),0),FALSE),"error")</f>
        <v>2014_07_SEA@STL</v>
      </c>
      <c r="D1280" t="str">
        <f ca="1">IFERROR(IF(ISBLANK(VLOOKUP($B1280,INDIRECT(nfl_game_result),MATCH(D$1,INDIRECT(nfl_game_result_header),0),FALSE)),"",VLOOKUP($B1280,INDIRECT(nfl_game_result),MATCH(D$1,INDIRECT(nfl_game_result_header),0),FALSE)),"error")</f>
        <v/>
      </c>
      <c r="E1280">
        <f ca="1">IFERROR(IF(ISBLANK(VLOOKUP($B1280,INDIRECT(nfl_game_result),MATCH(E$1,INDIRECT(nfl_game_result_header),0),FALSE)),"",VLOOKUP($B1280,INDIRECT(nfl_game_result),MATCH(E$1,INDIRECT(nfl_game_result_header),0),FALSE)),"error")</f>
        <v>6.5</v>
      </c>
      <c r="F1280" s="23" t="str">
        <f ca="1">IFERROR(IF(ISBLANK(VLOOKUP($B1280,INDIRECT(nfl_game_result),MATCH(F$1,INDIRECT(nfl_game_result_header),0),FALSE)),"",VLOOKUP($B1280,INDIRECT(nfl_game_result),MATCH(F$1,INDIRECT(nfl_game_result_header),0),FALSE)),"error")</f>
        <v/>
      </c>
      <c r="G1280" s="23" t="str">
        <f ca="1">IFERROR(IF(ISBLANK(VLOOKUP($B1280,INDIRECT(nfl_game_result),MATCH(G$1,INDIRECT(nfl_game_result_header),0),FALSE)),"",VLOOKUP($B1280,INDIRECT(nfl_game_result),MATCH(G$1,INDIRECT(nfl_game_result_header),0),FALSE)),"error")</f>
        <v/>
      </c>
      <c r="H1280">
        <f ca="1">IFERROR(IF(ISBLANK(VLOOKUP($B1280,INDIRECT(nfl_game_result),MATCH(H$1,INDIRECT(nfl_game_result_header),0),FALSE)),"",VLOOKUP($B1280,INDIRECT(nfl_game_result),MATCH(H$1,INDIRECT(nfl_game_result_header),0),FALSE)),"error")</f>
        <v>28</v>
      </c>
      <c r="I1280">
        <f ca="1">IFERROR(IF(ISBLANK(VLOOKUP($B1280,INDIRECT(nfl_game_result),MATCH(I$1,INDIRECT(nfl_game_result_header),0),FALSE)),"",VLOOKUP($B1280,INDIRECT(nfl_game_result),MATCH(I$1,INDIRECT(nfl_game_result_header),0),FALSE)),"error")</f>
        <v>26</v>
      </c>
      <c r="J1280" t="str">
        <f ca="1">IFERROR(IF(ISBLANK(VLOOKUP($B1280,INDIRECT(nfl_game_result),MATCH(J$1,INDIRECT(nfl_game_result_header),0),FALSE)),"",VLOOKUP($B1280,INDIRECT(nfl_game_result),MATCH(J$1,INDIRECT(nfl_game_result_header),0),FALSE)),"error")</f>
        <v>STL</v>
      </c>
      <c r="K1280" t="str">
        <f ca="1">IFERROR(IF(ISBLANK(VLOOKUP($B1280,INDIRECT(nfl_game_result),MATCH(K$1,INDIRECT(nfl_game_result_header),0),FALSE)),"",VLOOKUP($B1280,INDIRECT(nfl_game_result),MATCH(K$1,INDIRECT(nfl_game_result_header),0),FALSE)),"error")</f>
        <v>STL</v>
      </c>
      <c r="L1280" s="23" t="str">
        <f ca="1">IFERROR(IF(ISBLANK(VLOOKUP($B1280,INDIRECT(nfl_game_result),MATCH(L$1,INDIRECT(nfl_game_result_header),0),FALSE)),"",VLOOKUP($B1280,INDIRECT(nfl_game_result),MATCH(L$1,INDIRECT(nfl_game_result_header),0),FALSE)),"error")</f>
        <v/>
      </c>
      <c r="M1280" t="s">
        <v>16</v>
      </c>
      <c r="N1280">
        <v>5</v>
      </c>
      <c r="O1280" t="s">
        <v>89</v>
      </c>
      <c r="P1280">
        <v>13</v>
      </c>
      <c r="V1280" s="23" t="s">
        <v>416</v>
      </c>
      <c r="W1280">
        <f ca="1">VALUE(LEFT(C1280, 4))</f>
        <v>2014</v>
      </c>
      <c r="X1280">
        <f ca="1">VALUE(MID(C1280,6,FIND("_",C1280,6)-6))</f>
        <v>7</v>
      </c>
      <c r="Y1280" t="str">
        <f ca="1">IF(NOT(OR(ISBLANK(D1280),ISBLANK(E1280),D1280="",E1280="")),D1280-E1280,"")</f>
        <v/>
      </c>
      <c r="Z1280" t="str">
        <f ca="1">IF(OR(NOT(ISNUMBER(D1280)),ISBLANK(D1280),D1280="",ISBLANK(N1280)),"",ABS(D1280-N1280))</f>
        <v/>
      </c>
      <c r="AA1280">
        <f ca="1">IF(OR(ISBLANK(J1280),ISBLANK(O1280),J1280="",O1280=""),"",IF(J1280=O1280,1,0))</f>
        <v>0</v>
      </c>
      <c r="AB1280" t="str">
        <f ca="1">IF(OR(ISBLANK(K1280),ISBLANK(Q1280),K1280="",Q1280=""),"",IF(K1280=Q1280,1,0))</f>
        <v/>
      </c>
      <c r="AC1280" s="23" t="str">
        <f t="shared" ca="1" si="19"/>
        <v/>
      </c>
    </row>
    <row r="1281" spans="1:29" x14ac:dyDescent="0.25">
      <c r="A1281" s="23">
        <v>1280</v>
      </c>
      <c r="B1281">
        <v>633</v>
      </c>
      <c r="C1281" t="str">
        <f ca="1">IFERROR(VLOOKUP($B1281,INDIRECT(nfl_game_result),MATCH(C$1,INDIRECT(nfl_game_result_header),0),FALSE),"error")</f>
        <v>2014_07_TEN@WAS</v>
      </c>
      <c r="D1281" t="str">
        <f ca="1">IFERROR(IF(ISBLANK(VLOOKUP($B1281,INDIRECT(nfl_game_result),MATCH(D$1,INDIRECT(nfl_game_result_header),0),FALSE)),"",VLOOKUP($B1281,INDIRECT(nfl_game_result),MATCH(D$1,INDIRECT(nfl_game_result_header),0),FALSE)),"error")</f>
        <v/>
      </c>
      <c r="E1281">
        <f ca="1">IFERROR(IF(ISBLANK(VLOOKUP($B1281,INDIRECT(nfl_game_result),MATCH(E$1,INDIRECT(nfl_game_result_header),0),FALSE)),"",VLOOKUP($B1281,INDIRECT(nfl_game_result),MATCH(E$1,INDIRECT(nfl_game_result_header),0),FALSE)),"error")</f>
        <v>-4.5</v>
      </c>
      <c r="F1281" s="23" t="str">
        <f ca="1">IFERROR(IF(ISBLANK(VLOOKUP($B1281,INDIRECT(nfl_game_result),MATCH(F$1,INDIRECT(nfl_game_result_header),0),FALSE)),"",VLOOKUP($B1281,INDIRECT(nfl_game_result),MATCH(F$1,INDIRECT(nfl_game_result_header),0),FALSE)),"error")</f>
        <v/>
      </c>
      <c r="G1281" s="23" t="str">
        <f ca="1">IFERROR(IF(ISBLANK(VLOOKUP($B1281,INDIRECT(nfl_game_result),MATCH(G$1,INDIRECT(nfl_game_result_header),0),FALSE)),"",VLOOKUP($B1281,INDIRECT(nfl_game_result),MATCH(G$1,INDIRECT(nfl_game_result_header),0),FALSE)),"error")</f>
        <v/>
      </c>
      <c r="H1281">
        <f ca="1">IFERROR(IF(ISBLANK(VLOOKUP($B1281,INDIRECT(nfl_game_result),MATCH(H$1,INDIRECT(nfl_game_result_header),0),FALSE)),"",VLOOKUP($B1281,INDIRECT(nfl_game_result),MATCH(H$1,INDIRECT(nfl_game_result_header),0),FALSE)),"error")</f>
        <v>19</v>
      </c>
      <c r="I1281">
        <f ca="1">IFERROR(IF(ISBLANK(VLOOKUP($B1281,INDIRECT(nfl_game_result),MATCH(I$1,INDIRECT(nfl_game_result_header),0),FALSE)),"",VLOOKUP($B1281,INDIRECT(nfl_game_result),MATCH(I$1,INDIRECT(nfl_game_result_header),0),FALSE)),"error")</f>
        <v>17</v>
      </c>
      <c r="J1281" t="str">
        <f ca="1">IFERROR(IF(ISBLANK(VLOOKUP($B1281,INDIRECT(nfl_game_result),MATCH(J$1,INDIRECT(nfl_game_result_header),0),FALSE)),"",VLOOKUP($B1281,INDIRECT(nfl_game_result),MATCH(J$1,INDIRECT(nfl_game_result_header),0),FALSE)),"error")</f>
        <v>TEN</v>
      </c>
      <c r="K1281" t="str">
        <f ca="1">IFERROR(IF(ISBLANK(VLOOKUP($B1281,INDIRECT(nfl_game_result),MATCH(K$1,INDIRECT(nfl_game_result_header),0),FALSE)),"",VLOOKUP($B1281,INDIRECT(nfl_game_result),MATCH(K$1,INDIRECT(nfl_game_result_header),0),FALSE)),"error")</f>
        <v>WAS</v>
      </c>
      <c r="L1281" s="23" t="str">
        <f ca="1">IFERROR(IF(ISBLANK(VLOOKUP($B1281,INDIRECT(nfl_game_result),MATCH(L$1,INDIRECT(nfl_game_result_header),0),FALSE)),"",VLOOKUP($B1281,INDIRECT(nfl_game_result),MATCH(L$1,INDIRECT(nfl_game_result_header),0),FALSE)),"error")</f>
        <v/>
      </c>
      <c r="M1281" t="s">
        <v>16</v>
      </c>
      <c r="N1281">
        <v>-3.5</v>
      </c>
      <c r="O1281" t="s">
        <v>94</v>
      </c>
      <c r="P1281">
        <v>6</v>
      </c>
      <c r="V1281" s="23" t="s">
        <v>416</v>
      </c>
      <c r="W1281">
        <f ca="1">VALUE(LEFT(C1281, 4))</f>
        <v>2014</v>
      </c>
      <c r="X1281">
        <f ca="1">VALUE(MID(C1281,6,FIND("_",C1281,6)-6))</f>
        <v>7</v>
      </c>
      <c r="Y1281" t="str">
        <f ca="1">IF(NOT(OR(ISBLANK(D1281),ISBLANK(E1281),D1281="",E1281="")),D1281-E1281,"")</f>
        <v/>
      </c>
      <c r="Z1281" t="str">
        <f ca="1">IF(OR(NOT(ISNUMBER(D1281)),ISBLANK(D1281),D1281="",ISBLANK(N1281)),"",ABS(D1281-N1281))</f>
        <v/>
      </c>
      <c r="AA1281">
        <f ca="1">IF(OR(ISBLANK(J1281),ISBLANK(O1281),J1281="",O1281=""),"",IF(J1281=O1281,1,0))</f>
        <v>0</v>
      </c>
      <c r="AB1281" t="str">
        <f ca="1">IF(OR(ISBLANK(K1281),ISBLANK(Q1281),K1281="",Q1281=""),"",IF(K1281=Q1281,1,0))</f>
        <v/>
      </c>
      <c r="AC1281" s="23" t="str">
        <f t="shared" ca="1" si="19"/>
        <v/>
      </c>
    </row>
    <row r="1282" spans="1:29" x14ac:dyDescent="0.25">
      <c r="A1282" s="23">
        <v>1281</v>
      </c>
      <c r="B1282">
        <v>634</v>
      </c>
      <c r="C1282" t="str">
        <f ca="1">IFERROR(VLOOKUP($B1282,INDIRECT(nfl_game_result),MATCH(C$1,INDIRECT(nfl_game_result_header),0),FALSE),"error")</f>
        <v>2014_07_CLE@JAX</v>
      </c>
      <c r="D1282" t="str">
        <f ca="1">IFERROR(IF(ISBLANK(VLOOKUP($B1282,INDIRECT(nfl_game_result),MATCH(D$1,INDIRECT(nfl_game_result_header),0),FALSE)),"",VLOOKUP($B1282,INDIRECT(nfl_game_result),MATCH(D$1,INDIRECT(nfl_game_result_header),0),FALSE)),"error")</f>
        <v/>
      </c>
      <c r="E1282">
        <f ca="1">IFERROR(IF(ISBLANK(VLOOKUP($B1282,INDIRECT(nfl_game_result),MATCH(E$1,INDIRECT(nfl_game_result_header),0),FALSE)),"",VLOOKUP($B1282,INDIRECT(nfl_game_result),MATCH(E$1,INDIRECT(nfl_game_result_header),0),FALSE)),"error")</f>
        <v>4.5</v>
      </c>
      <c r="F1282" s="23" t="str">
        <f ca="1">IFERROR(IF(ISBLANK(VLOOKUP($B1282,INDIRECT(nfl_game_result),MATCH(F$1,INDIRECT(nfl_game_result_header),0),FALSE)),"",VLOOKUP($B1282,INDIRECT(nfl_game_result),MATCH(F$1,INDIRECT(nfl_game_result_header),0),FALSE)),"error")</f>
        <v/>
      </c>
      <c r="G1282" s="23" t="str">
        <f ca="1">IFERROR(IF(ISBLANK(VLOOKUP($B1282,INDIRECT(nfl_game_result),MATCH(G$1,INDIRECT(nfl_game_result_header),0),FALSE)),"",VLOOKUP($B1282,INDIRECT(nfl_game_result),MATCH(G$1,INDIRECT(nfl_game_result_header),0),FALSE)),"error")</f>
        <v/>
      </c>
      <c r="H1282">
        <f ca="1">IFERROR(IF(ISBLANK(VLOOKUP($B1282,INDIRECT(nfl_game_result),MATCH(H$1,INDIRECT(nfl_game_result_header),0),FALSE)),"",VLOOKUP($B1282,INDIRECT(nfl_game_result),MATCH(H$1,INDIRECT(nfl_game_result_header),0),FALSE)),"error")</f>
        <v>24</v>
      </c>
      <c r="I1282">
        <f ca="1">IFERROR(IF(ISBLANK(VLOOKUP($B1282,INDIRECT(nfl_game_result),MATCH(I$1,INDIRECT(nfl_game_result_header),0),FALSE)),"",VLOOKUP($B1282,INDIRECT(nfl_game_result),MATCH(I$1,INDIRECT(nfl_game_result_header),0),FALSE)),"error")</f>
        <v>6</v>
      </c>
      <c r="J1282" t="str">
        <f ca="1">IFERROR(IF(ISBLANK(VLOOKUP($B1282,INDIRECT(nfl_game_result),MATCH(J$1,INDIRECT(nfl_game_result_header),0),FALSE)),"",VLOOKUP($B1282,INDIRECT(nfl_game_result),MATCH(J$1,INDIRECT(nfl_game_result_header),0),FALSE)),"error")</f>
        <v>JAX</v>
      </c>
      <c r="K1282" t="str">
        <f ca="1">IFERROR(IF(ISBLANK(VLOOKUP($B1282,INDIRECT(nfl_game_result),MATCH(K$1,INDIRECT(nfl_game_result_header),0),FALSE)),"",VLOOKUP($B1282,INDIRECT(nfl_game_result),MATCH(K$1,INDIRECT(nfl_game_result_header),0),FALSE)),"error")</f>
        <v>JAX</v>
      </c>
      <c r="L1282" s="23" t="str">
        <f ca="1">IFERROR(IF(ISBLANK(VLOOKUP($B1282,INDIRECT(nfl_game_result),MATCH(L$1,INDIRECT(nfl_game_result_header),0),FALSE)),"",VLOOKUP($B1282,INDIRECT(nfl_game_result),MATCH(L$1,INDIRECT(nfl_game_result_header),0),FALSE)),"error")</f>
        <v/>
      </c>
      <c r="M1282" t="s">
        <v>16</v>
      </c>
      <c r="N1282">
        <v>3.5</v>
      </c>
      <c r="O1282" t="s">
        <v>77</v>
      </c>
      <c r="P1282">
        <v>14</v>
      </c>
      <c r="V1282" s="23" t="s">
        <v>416</v>
      </c>
      <c r="W1282">
        <f ca="1">VALUE(LEFT(C1282, 4))</f>
        <v>2014</v>
      </c>
      <c r="X1282">
        <f ca="1">VALUE(MID(C1282,6,FIND("_",C1282,6)-6))</f>
        <v>7</v>
      </c>
      <c r="Y1282" t="str">
        <f ca="1">IF(NOT(OR(ISBLANK(D1282),ISBLANK(E1282),D1282="",E1282="")),D1282-E1282,"")</f>
        <v/>
      </c>
      <c r="Z1282" t="str">
        <f ca="1">IF(OR(NOT(ISNUMBER(D1282)),ISBLANK(D1282),D1282="",ISBLANK(N1282)),"",ABS(D1282-N1282))</f>
        <v/>
      </c>
      <c r="AA1282">
        <f ca="1">IF(OR(ISBLANK(J1282),ISBLANK(O1282),J1282="",O1282=""),"",IF(J1282=O1282,1,0))</f>
        <v>1</v>
      </c>
      <c r="AB1282" t="str">
        <f ca="1">IF(OR(ISBLANK(K1282),ISBLANK(Q1282),K1282="",Q1282=""),"",IF(K1282=Q1282,1,0))</f>
        <v/>
      </c>
      <c r="AC1282" s="23" t="str">
        <f t="shared" ca="1" si="19"/>
        <v/>
      </c>
    </row>
    <row r="1283" spans="1:29" x14ac:dyDescent="0.25">
      <c r="A1283" s="23">
        <v>1282</v>
      </c>
      <c r="B1283">
        <v>635</v>
      </c>
      <c r="C1283" t="str">
        <f ca="1">IFERROR(VLOOKUP($B1283,INDIRECT(nfl_game_result),MATCH(C$1,INDIRECT(nfl_game_result_header),0),FALSE),"error")</f>
        <v>2014_07_ATL@BAL</v>
      </c>
      <c r="D1283" t="str">
        <f ca="1">IFERROR(IF(ISBLANK(VLOOKUP($B1283,INDIRECT(nfl_game_result),MATCH(D$1,INDIRECT(nfl_game_result_header),0),FALSE)),"",VLOOKUP($B1283,INDIRECT(nfl_game_result),MATCH(D$1,INDIRECT(nfl_game_result_header),0),FALSE)),"error")</f>
        <v/>
      </c>
      <c r="E1283">
        <f ca="1">IFERROR(IF(ISBLANK(VLOOKUP($B1283,INDIRECT(nfl_game_result),MATCH(E$1,INDIRECT(nfl_game_result_header),0),FALSE)),"",VLOOKUP($B1283,INDIRECT(nfl_game_result),MATCH(E$1,INDIRECT(nfl_game_result_header),0),FALSE)),"error")</f>
        <v>-7</v>
      </c>
      <c r="F1283" s="23" t="str">
        <f ca="1">IFERROR(IF(ISBLANK(VLOOKUP($B1283,INDIRECT(nfl_game_result),MATCH(F$1,INDIRECT(nfl_game_result_header),0),FALSE)),"",VLOOKUP($B1283,INDIRECT(nfl_game_result),MATCH(F$1,INDIRECT(nfl_game_result_header),0),FALSE)),"error")</f>
        <v/>
      </c>
      <c r="G1283" s="23" t="str">
        <f ca="1">IFERROR(IF(ISBLANK(VLOOKUP($B1283,INDIRECT(nfl_game_result),MATCH(G$1,INDIRECT(nfl_game_result_header),0),FALSE)),"",VLOOKUP($B1283,INDIRECT(nfl_game_result),MATCH(G$1,INDIRECT(nfl_game_result_header),0),FALSE)),"error")</f>
        <v/>
      </c>
      <c r="H1283">
        <f ca="1">IFERROR(IF(ISBLANK(VLOOKUP($B1283,INDIRECT(nfl_game_result),MATCH(H$1,INDIRECT(nfl_game_result_header),0),FALSE)),"",VLOOKUP($B1283,INDIRECT(nfl_game_result),MATCH(H$1,INDIRECT(nfl_game_result_header),0),FALSE)),"error")</f>
        <v>29</v>
      </c>
      <c r="I1283">
        <f ca="1">IFERROR(IF(ISBLANK(VLOOKUP($B1283,INDIRECT(nfl_game_result),MATCH(I$1,INDIRECT(nfl_game_result_header),0),FALSE)),"",VLOOKUP($B1283,INDIRECT(nfl_game_result),MATCH(I$1,INDIRECT(nfl_game_result_header),0),FALSE)),"error")</f>
        <v>7</v>
      </c>
      <c r="J1283" t="str">
        <f ca="1">IFERROR(IF(ISBLANK(VLOOKUP($B1283,INDIRECT(nfl_game_result),MATCH(J$1,INDIRECT(nfl_game_result_header),0),FALSE)),"",VLOOKUP($B1283,INDIRECT(nfl_game_result),MATCH(J$1,INDIRECT(nfl_game_result_header),0),FALSE)),"error")</f>
        <v>BAL</v>
      </c>
      <c r="K1283" t="str">
        <f ca="1">IFERROR(IF(ISBLANK(VLOOKUP($B1283,INDIRECT(nfl_game_result),MATCH(K$1,INDIRECT(nfl_game_result_header),0),FALSE)),"",VLOOKUP($B1283,INDIRECT(nfl_game_result),MATCH(K$1,INDIRECT(nfl_game_result_header),0),FALSE)),"error")</f>
        <v>BAL</v>
      </c>
      <c r="L1283" s="23" t="str">
        <f ca="1">IFERROR(IF(ISBLANK(VLOOKUP($B1283,INDIRECT(nfl_game_result),MATCH(L$1,INDIRECT(nfl_game_result_header),0),FALSE)),"",VLOOKUP($B1283,INDIRECT(nfl_game_result),MATCH(L$1,INDIRECT(nfl_game_result_header),0),FALSE)),"error")</f>
        <v/>
      </c>
      <c r="M1283" t="s">
        <v>16</v>
      </c>
      <c r="N1283">
        <v>-7</v>
      </c>
      <c r="O1283" t="s">
        <v>65</v>
      </c>
      <c r="P1283">
        <v>4</v>
      </c>
      <c r="V1283" s="23" t="s">
        <v>416</v>
      </c>
      <c r="W1283">
        <f ca="1">VALUE(LEFT(C1283, 4))</f>
        <v>2014</v>
      </c>
      <c r="X1283">
        <f ca="1">VALUE(MID(C1283,6,FIND("_",C1283,6)-6))</f>
        <v>7</v>
      </c>
      <c r="Y1283" t="str">
        <f ca="1">IF(NOT(OR(ISBLANK(D1283),ISBLANK(E1283),D1283="",E1283="")),D1283-E1283,"")</f>
        <v/>
      </c>
      <c r="Z1283" t="str">
        <f ca="1">IF(OR(NOT(ISNUMBER(D1283)),ISBLANK(D1283),D1283="",ISBLANK(N1283)),"",ABS(D1283-N1283))</f>
        <v/>
      </c>
      <c r="AA1283">
        <f ca="1">IF(OR(ISBLANK(J1283),ISBLANK(O1283),J1283="",O1283=""),"",IF(J1283=O1283,1,0))</f>
        <v>1</v>
      </c>
      <c r="AB1283" t="str">
        <f ca="1">IF(OR(ISBLANK(K1283),ISBLANK(Q1283),K1283="",Q1283=""),"",IF(K1283=Q1283,1,0))</f>
        <v/>
      </c>
      <c r="AC1283" s="23" t="str">
        <f t="shared" ca="1" si="19"/>
        <v/>
      </c>
    </row>
    <row r="1284" spans="1:29" x14ac:dyDescent="0.25">
      <c r="A1284" s="23">
        <v>1283</v>
      </c>
      <c r="B1284">
        <v>636</v>
      </c>
      <c r="C1284" t="str">
        <f ca="1">IFERROR(VLOOKUP($B1284,INDIRECT(nfl_game_result),MATCH(C$1,INDIRECT(nfl_game_result_header),0),FALSE),"error")</f>
        <v>2014_07_KCY@SD</v>
      </c>
      <c r="D1284" t="str">
        <f ca="1">IFERROR(IF(ISBLANK(VLOOKUP($B1284,INDIRECT(nfl_game_result),MATCH(D$1,INDIRECT(nfl_game_result_header),0),FALSE)),"",VLOOKUP($B1284,INDIRECT(nfl_game_result),MATCH(D$1,INDIRECT(nfl_game_result_header),0),FALSE)),"error")</f>
        <v/>
      </c>
      <c r="E1284">
        <f ca="1">IFERROR(IF(ISBLANK(VLOOKUP($B1284,INDIRECT(nfl_game_result),MATCH(E$1,INDIRECT(nfl_game_result_header),0),FALSE)),"",VLOOKUP($B1284,INDIRECT(nfl_game_result),MATCH(E$1,INDIRECT(nfl_game_result_header),0),FALSE)),"error")</f>
        <v>-4</v>
      </c>
      <c r="F1284" s="23" t="str">
        <f ca="1">IFERROR(IF(ISBLANK(VLOOKUP($B1284,INDIRECT(nfl_game_result),MATCH(F$1,INDIRECT(nfl_game_result_header),0),FALSE)),"",VLOOKUP($B1284,INDIRECT(nfl_game_result),MATCH(F$1,INDIRECT(nfl_game_result_header),0),FALSE)),"error")</f>
        <v/>
      </c>
      <c r="G1284" s="23" t="str">
        <f ca="1">IFERROR(IF(ISBLANK(VLOOKUP($B1284,INDIRECT(nfl_game_result),MATCH(G$1,INDIRECT(nfl_game_result_header),0),FALSE)),"",VLOOKUP($B1284,INDIRECT(nfl_game_result),MATCH(G$1,INDIRECT(nfl_game_result_header),0),FALSE)),"error")</f>
        <v/>
      </c>
      <c r="H1284">
        <f ca="1">IFERROR(IF(ISBLANK(VLOOKUP($B1284,INDIRECT(nfl_game_result),MATCH(H$1,INDIRECT(nfl_game_result_header),0),FALSE)),"",VLOOKUP($B1284,INDIRECT(nfl_game_result),MATCH(H$1,INDIRECT(nfl_game_result_header),0),FALSE)),"error")</f>
        <v>20</v>
      </c>
      <c r="I1284">
        <f ca="1">IFERROR(IF(ISBLANK(VLOOKUP($B1284,INDIRECT(nfl_game_result),MATCH(I$1,INDIRECT(nfl_game_result_header),0),FALSE)),"",VLOOKUP($B1284,INDIRECT(nfl_game_result),MATCH(I$1,INDIRECT(nfl_game_result_header),0),FALSE)),"error")</f>
        <v>23</v>
      </c>
      <c r="J1284" t="str">
        <f ca="1">IFERROR(IF(ISBLANK(VLOOKUP($B1284,INDIRECT(nfl_game_result),MATCH(J$1,INDIRECT(nfl_game_result_header),0),FALSE)),"",VLOOKUP($B1284,INDIRECT(nfl_game_result),MATCH(J$1,INDIRECT(nfl_game_result_header),0),FALSE)),"error")</f>
        <v>KCY</v>
      </c>
      <c r="K1284" t="str">
        <f ca="1">IFERROR(IF(ISBLANK(VLOOKUP($B1284,INDIRECT(nfl_game_result),MATCH(K$1,INDIRECT(nfl_game_result_header),0),FALSE)),"",VLOOKUP($B1284,INDIRECT(nfl_game_result),MATCH(K$1,INDIRECT(nfl_game_result_header),0),FALSE)),"error")</f>
        <v>KCY</v>
      </c>
      <c r="L1284" s="23" t="str">
        <f ca="1">IFERROR(IF(ISBLANK(VLOOKUP($B1284,INDIRECT(nfl_game_result),MATCH(L$1,INDIRECT(nfl_game_result_header),0),FALSE)),"",VLOOKUP($B1284,INDIRECT(nfl_game_result),MATCH(L$1,INDIRECT(nfl_game_result_header),0),FALSE)),"error")</f>
        <v/>
      </c>
      <c r="M1284" t="s">
        <v>16</v>
      </c>
      <c r="N1284">
        <v>-6.5</v>
      </c>
      <c r="O1284" t="s">
        <v>331</v>
      </c>
      <c r="P1284">
        <v>11</v>
      </c>
      <c r="V1284" s="23" t="s">
        <v>416</v>
      </c>
      <c r="W1284">
        <f ca="1">VALUE(LEFT(C1284, 4))</f>
        <v>2014</v>
      </c>
      <c r="X1284">
        <f ca="1">VALUE(MID(C1284,6,FIND("_",C1284,6)-6))</f>
        <v>7</v>
      </c>
      <c r="Y1284" t="str">
        <f ca="1">IF(NOT(OR(ISBLANK(D1284),ISBLANK(E1284),D1284="",E1284="")),D1284-E1284,"")</f>
        <v/>
      </c>
      <c r="Z1284" t="str">
        <f ca="1">IF(OR(NOT(ISNUMBER(D1284)),ISBLANK(D1284),D1284="",ISBLANK(N1284)),"",ABS(D1284-N1284))</f>
        <v/>
      </c>
      <c r="AA1284">
        <f ca="1">IF(OR(ISBLANK(J1284),ISBLANK(O1284),J1284="",O1284=""),"",IF(J1284=O1284,1,0))</f>
        <v>1</v>
      </c>
      <c r="AB1284" t="str">
        <f ca="1">IF(OR(ISBLANK(K1284),ISBLANK(Q1284),K1284="",Q1284=""),"",IF(K1284=Q1284,1,0))</f>
        <v/>
      </c>
      <c r="AC1284" s="23" t="str">
        <f t="shared" ca="1" si="19"/>
        <v/>
      </c>
    </row>
    <row r="1285" spans="1:29" x14ac:dyDescent="0.25">
      <c r="A1285" s="23">
        <v>1284</v>
      </c>
      <c r="B1285">
        <v>637</v>
      </c>
      <c r="C1285" t="str">
        <f ca="1">IFERROR(VLOOKUP($B1285,INDIRECT(nfl_game_result),MATCH(C$1,INDIRECT(nfl_game_result_header),0),FALSE),"error")</f>
        <v>2014_07_NYG@DAL</v>
      </c>
      <c r="D1285" t="str">
        <f ca="1">IFERROR(IF(ISBLANK(VLOOKUP($B1285,INDIRECT(nfl_game_result),MATCH(D$1,INDIRECT(nfl_game_result_header),0),FALSE)),"",VLOOKUP($B1285,INDIRECT(nfl_game_result),MATCH(D$1,INDIRECT(nfl_game_result_header),0),FALSE)),"error")</f>
        <v/>
      </c>
      <c r="E1285">
        <f ca="1">IFERROR(IF(ISBLANK(VLOOKUP($B1285,INDIRECT(nfl_game_result),MATCH(E$1,INDIRECT(nfl_game_result_header),0),FALSE)),"",VLOOKUP($B1285,INDIRECT(nfl_game_result),MATCH(E$1,INDIRECT(nfl_game_result_header),0),FALSE)),"error")</f>
        <v>-5.5</v>
      </c>
      <c r="F1285" s="23" t="str">
        <f ca="1">IFERROR(IF(ISBLANK(VLOOKUP($B1285,INDIRECT(nfl_game_result),MATCH(F$1,INDIRECT(nfl_game_result_header),0),FALSE)),"",VLOOKUP($B1285,INDIRECT(nfl_game_result),MATCH(F$1,INDIRECT(nfl_game_result_header),0),FALSE)),"error")</f>
        <v/>
      </c>
      <c r="G1285" s="23" t="str">
        <f ca="1">IFERROR(IF(ISBLANK(VLOOKUP($B1285,INDIRECT(nfl_game_result),MATCH(G$1,INDIRECT(nfl_game_result_header),0),FALSE)),"",VLOOKUP($B1285,INDIRECT(nfl_game_result),MATCH(G$1,INDIRECT(nfl_game_result_header),0),FALSE)),"error")</f>
        <v/>
      </c>
      <c r="H1285">
        <f ca="1">IFERROR(IF(ISBLANK(VLOOKUP($B1285,INDIRECT(nfl_game_result),MATCH(H$1,INDIRECT(nfl_game_result_header),0),FALSE)),"",VLOOKUP($B1285,INDIRECT(nfl_game_result),MATCH(H$1,INDIRECT(nfl_game_result_header),0),FALSE)),"error")</f>
        <v>31</v>
      </c>
      <c r="I1285">
        <f ca="1">IFERROR(IF(ISBLANK(VLOOKUP($B1285,INDIRECT(nfl_game_result),MATCH(I$1,INDIRECT(nfl_game_result_header),0),FALSE)),"",VLOOKUP($B1285,INDIRECT(nfl_game_result),MATCH(I$1,INDIRECT(nfl_game_result_header),0),FALSE)),"error")</f>
        <v>21</v>
      </c>
      <c r="J1285" t="str">
        <f ca="1">IFERROR(IF(ISBLANK(VLOOKUP($B1285,INDIRECT(nfl_game_result),MATCH(J$1,INDIRECT(nfl_game_result_header),0),FALSE)),"",VLOOKUP($B1285,INDIRECT(nfl_game_result),MATCH(J$1,INDIRECT(nfl_game_result_header),0),FALSE)),"error")</f>
        <v>DAL</v>
      </c>
      <c r="K1285" t="str">
        <f ca="1">IFERROR(IF(ISBLANK(VLOOKUP($B1285,INDIRECT(nfl_game_result),MATCH(K$1,INDIRECT(nfl_game_result_header),0),FALSE)),"",VLOOKUP($B1285,INDIRECT(nfl_game_result),MATCH(K$1,INDIRECT(nfl_game_result_header),0),FALSE)),"error")</f>
        <v>DAL</v>
      </c>
      <c r="L1285" s="23" t="str">
        <f ca="1">IFERROR(IF(ISBLANK(VLOOKUP($B1285,INDIRECT(nfl_game_result),MATCH(L$1,INDIRECT(nfl_game_result_header),0),FALSE)),"",VLOOKUP($B1285,INDIRECT(nfl_game_result),MATCH(L$1,INDIRECT(nfl_game_result_header),0),FALSE)),"error")</f>
        <v/>
      </c>
      <c r="M1285" t="s">
        <v>16</v>
      </c>
      <c r="N1285">
        <v>-5</v>
      </c>
      <c r="O1285" t="s">
        <v>83</v>
      </c>
      <c r="P1285">
        <v>1</v>
      </c>
      <c r="V1285" s="23" t="s">
        <v>416</v>
      </c>
      <c r="W1285">
        <f ca="1">VALUE(LEFT(C1285, 4))</f>
        <v>2014</v>
      </c>
      <c r="X1285">
        <f ca="1">VALUE(MID(C1285,6,FIND("_",C1285,6)-6))</f>
        <v>7</v>
      </c>
      <c r="Y1285" t="str">
        <f ca="1">IF(NOT(OR(ISBLANK(D1285),ISBLANK(E1285),D1285="",E1285="")),D1285-E1285,"")</f>
        <v/>
      </c>
      <c r="Z1285" t="str">
        <f ca="1">IF(OR(NOT(ISNUMBER(D1285)),ISBLANK(D1285),D1285="",ISBLANK(N1285)),"",ABS(D1285-N1285))</f>
        <v/>
      </c>
      <c r="AA1285">
        <f ca="1">IF(OR(ISBLANK(J1285),ISBLANK(O1285),J1285="",O1285=""),"",IF(J1285=O1285,1,0))</f>
        <v>0</v>
      </c>
      <c r="AB1285" t="str">
        <f ca="1">IF(OR(ISBLANK(K1285),ISBLANK(Q1285),K1285="",Q1285=""),"",IF(K1285=Q1285,1,0))</f>
        <v/>
      </c>
      <c r="AC1285" s="23" t="str">
        <f t="shared" ca="1" si="19"/>
        <v/>
      </c>
    </row>
    <row r="1286" spans="1:29" x14ac:dyDescent="0.25">
      <c r="A1286" s="23">
        <v>1285</v>
      </c>
      <c r="B1286">
        <v>638</v>
      </c>
      <c r="C1286" t="str">
        <f ca="1">IFERROR(VLOOKUP($B1286,INDIRECT(nfl_game_result),MATCH(C$1,INDIRECT(nfl_game_result_header),0),FALSE),"error")</f>
        <v>2014_07_ARI@OAK</v>
      </c>
      <c r="D1286" t="str">
        <f ca="1">IFERROR(IF(ISBLANK(VLOOKUP($B1286,INDIRECT(nfl_game_result),MATCH(D$1,INDIRECT(nfl_game_result_header),0),FALSE)),"",VLOOKUP($B1286,INDIRECT(nfl_game_result),MATCH(D$1,INDIRECT(nfl_game_result_header),0),FALSE)),"error")</f>
        <v/>
      </c>
      <c r="E1286">
        <f ca="1">IFERROR(IF(ISBLANK(VLOOKUP($B1286,INDIRECT(nfl_game_result),MATCH(E$1,INDIRECT(nfl_game_result_header),0),FALSE)),"",VLOOKUP($B1286,INDIRECT(nfl_game_result),MATCH(E$1,INDIRECT(nfl_game_result_header),0),FALSE)),"error")</f>
        <v>3.5</v>
      </c>
      <c r="F1286" s="23" t="str">
        <f ca="1">IFERROR(IF(ISBLANK(VLOOKUP($B1286,INDIRECT(nfl_game_result),MATCH(F$1,INDIRECT(nfl_game_result_header),0),FALSE)),"",VLOOKUP($B1286,INDIRECT(nfl_game_result),MATCH(F$1,INDIRECT(nfl_game_result_header),0),FALSE)),"error")</f>
        <v/>
      </c>
      <c r="G1286" s="23" t="str">
        <f ca="1">IFERROR(IF(ISBLANK(VLOOKUP($B1286,INDIRECT(nfl_game_result),MATCH(G$1,INDIRECT(nfl_game_result_header),0),FALSE)),"",VLOOKUP($B1286,INDIRECT(nfl_game_result),MATCH(G$1,INDIRECT(nfl_game_result_header),0),FALSE)),"error")</f>
        <v/>
      </c>
      <c r="H1286">
        <f ca="1">IFERROR(IF(ISBLANK(VLOOKUP($B1286,INDIRECT(nfl_game_result),MATCH(H$1,INDIRECT(nfl_game_result_header),0),FALSE)),"",VLOOKUP($B1286,INDIRECT(nfl_game_result),MATCH(H$1,INDIRECT(nfl_game_result_header),0),FALSE)),"error")</f>
        <v>13</v>
      </c>
      <c r="I1286">
        <f ca="1">IFERROR(IF(ISBLANK(VLOOKUP($B1286,INDIRECT(nfl_game_result),MATCH(I$1,INDIRECT(nfl_game_result_header),0),FALSE)),"",VLOOKUP($B1286,INDIRECT(nfl_game_result),MATCH(I$1,INDIRECT(nfl_game_result_header),0),FALSE)),"error")</f>
        <v>24</v>
      </c>
      <c r="J1286" t="str">
        <f ca="1">IFERROR(IF(ISBLANK(VLOOKUP($B1286,INDIRECT(nfl_game_result),MATCH(J$1,INDIRECT(nfl_game_result_header),0),FALSE)),"",VLOOKUP($B1286,INDIRECT(nfl_game_result),MATCH(J$1,INDIRECT(nfl_game_result_header),0),FALSE)),"error")</f>
        <v>ARI</v>
      </c>
      <c r="K1286" t="str">
        <f ca="1">IFERROR(IF(ISBLANK(VLOOKUP($B1286,INDIRECT(nfl_game_result),MATCH(K$1,INDIRECT(nfl_game_result_header),0),FALSE)),"",VLOOKUP($B1286,INDIRECT(nfl_game_result),MATCH(K$1,INDIRECT(nfl_game_result_header),0),FALSE)),"error")</f>
        <v>ARI</v>
      </c>
      <c r="L1286" s="23" t="str">
        <f ca="1">IFERROR(IF(ISBLANK(VLOOKUP($B1286,INDIRECT(nfl_game_result),MATCH(L$1,INDIRECT(nfl_game_result_header),0),FALSE)),"",VLOOKUP($B1286,INDIRECT(nfl_game_result),MATCH(L$1,INDIRECT(nfl_game_result_header),0),FALSE)),"error")</f>
        <v/>
      </c>
      <c r="M1286" t="s">
        <v>16</v>
      </c>
      <c r="N1286">
        <v>3.5</v>
      </c>
      <c r="O1286" t="s">
        <v>64</v>
      </c>
      <c r="P1286">
        <v>12</v>
      </c>
      <c r="V1286" s="23" t="s">
        <v>416</v>
      </c>
      <c r="W1286">
        <f ca="1">VALUE(LEFT(C1286, 4))</f>
        <v>2014</v>
      </c>
      <c r="X1286">
        <f ca="1">VALUE(MID(C1286,6,FIND("_",C1286,6)-6))</f>
        <v>7</v>
      </c>
      <c r="Y1286" t="str">
        <f ca="1">IF(NOT(OR(ISBLANK(D1286),ISBLANK(E1286),D1286="",E1286="")),D1286-E1286,"")</f>
        <v/>
      </c>
      <c r="Z1286" t="str">
        <f ca="1">IF(OR(NOT(ISNUMBER(D1286)),ISBLANK(D1286),D1286="",ISBLANK(N1286)),"",ABS(D1286-N1286))</f>
        <v/>
      </c>
      <c r="AA1286">
        <f ca="1">IF(OR(ISBLANK(J1286),ISBLANK(O1286),J1286="",O1286=""),"",IF(J1286=O1286,1,0))</f>
        <v>1</v>
      </c>
      <c r="AB1286" t="str">
        <f ca="1">IF(OR(ISBLANK(K1286),ISBLANK(Q1286),K1286="",Q1286=""),"",IF(K1286=Q1286,1,0))</f>
        <v/>
      </c>
      <c r="AC1286" s="23" t="str">
        <f t="shared" ca="1" si="19"/>
        <v/>
      </c>
    </row>
    <row r="1287" spans="1:29" x14ac:dyDescent="0.25">
      <c r="A1287" s="23">
        <v>1286</v>
      </c>
      <c r="B1287">
        <v>639</v>
      </c>
      <c r="C1287" t="str">
        <f ca="1">IFERROR(VLOOKUP($B1287,INDIRECT(nfl_game_result),MATCH(C$1,INDIRECT(nfl_game_result_header),0),FALSE),"error")</f>
        <v>2014_07_SFO@DEN</v>
      </c>
      <c r="D1287" t="str">
        <f ca="1">IFERROR(IF(ISBLANK(VLOOKUP($B1287,INDIRECT(nfl_game_result),MATCH(D$1,INDIRECT(nfl_game_result_header),0),FALSE)),"",VLOOKUP($B1287,INDIRECT(nfl_game_result),MATCH(D$1,INDIRECT(nfl_game_result_header),0),FALSE)),"error")</f>
        <v/>
      </c>
      <c r="E1287">
        <f ca="1">IFERROR(IF(ISBLANK(VLOOKUP($B1287,INDIRECT(nfl_game_result),MATCH(E$1,INDIRECT(nfl_game_result_header),0),FALSE)),"",VLOOKUP($B1287,INDIRECT(nfl_game_result),MATCH(E$1,INDIRECT(nfl_game_result_header),0),FALSE)),"error")</f>
        <v>-6.5</v>
      </c>
      <c r="F1287" s="23" t="str">
        <f ca="1">IFERROR(IF(ISBLANK(VLOOKUP($B1287,INDIRECT(nfl_game_result),MATCH(F$1,INDIRECT(nfl_game_result_header),0),FALSE)),"",VLOOKUP($B1287,INDIRECT(nfl_game_result),MATCH(F$1,INDIRECT(nfl_game_result_header),0),FALSE)),"error")</f>
        <v/>
      </c>
      <c r="G1287" s="23" t="str">
        <f ca="1">IFERROR(IF(ISBLANK(VLOOKUP($B1287,INDIRECT(nfl_game_result),MATCH(G$1,INDIRECT(nfl_game_result_header),0),FALSE)),"",VLOOKUP($B1287,INDIRECT(nfl_game_result),MATCH(G$1,INDIRECT(nfl_game_result_header),0),FALSE)),"error")</f>
        <v/>
      </c>
      <c r="H1287">
        <f ca="1">IFERROR(IF(ISBLANK(VLOOKUP($B1287,INDIRECT(nfl_game_result),MATCH(H$1,INDIRECT(nfl_game_result_header),0),FALSE)),"",VLOOKUP($B1287,INDIRECT(nfl_game_result),MATCH(H$1,INDIRECT(nfl_game_result_header),0),FALSE)),"error")</f>
        <v>42</v>
      </c>
      <c r="I1287">
        <f ca="1">IFERROR(IF(ISBLANK(VLOOKUP($B1287,INDIRECT(nfl_game_result),MATCH(I$1,INDIRECT(nfl_game_result_header),0),FALSE)),"",VLOOKUP($B1287,INDIRECT(nfl_game_result),MATCH(I$1,INDIRECT(nfl_game_result_header),0),FALSE)),"error")</f>
        <v>17</v>
      </c>
      <c r="J1287" t="str">
        <f ca="1">IFERROR(IF(ISBLANK(VLOOKUP($B1287,INDIRECT(nfl_game_result),MATCH(J$1,INDIRECT(nfl_game_result_header),0),FALSE)),"",VLOOKUP($B1287,INDIRECT(nfl_game_result),MATCH(J$1,INDIRECT(nfl_game_result_header),0),FALSE)),"error")</f>
        <v>DEN</v>
      </c>
      <c r="K1287" t="str">
        <f ca="1">IFERROR(IF(ISBLANK(VLOOKUP($B1287,INDIRECT(nfl_game_result),MATCH(K$1,INDIRECT(nfl_game_result_header),0),FALSE)),"",VLOOKUP($B1287,INDIRECT(nfl_game_result),MATCH(K$1,INDIRECT(nfl_game_result_header),0),FALSE)),"error")</f>
        <v>DEN</v>
      </c>
      <c r="L1287" s="23" t="str">
        <f ca="1">IFERROR(IF(ISBLANK(VLOOKUP($B1287,INDIRECT(nfl_game_result),MATCH(L$1,INDIRECT(nfl_game_result_header),0),FALSE)),"",VLOOKUP($B1287,INDIRECT(nfl_game_result),MATCH(L$1,INDIRECT(nfl_game_result_header),0),FALSE)),"error")</f>
        <v/>
      </c>
      <c r="M1287" t="s">
        <v>16</v>
      </c>
      <c r="N1287">
        <v>-6</v>
      </c>
      <c r="O1287" t="s">
        <v>333</v>
      </c>
      <c r="P1287">
        <v>10</v>
      </c>
      <c r="V1287" s="23" t="s">
        <v>416</v>
      </c>
      <c r="W1287">
        <f ca="1">VALUE(LEFT(C1287, 4))</f>
        <v>2014</v>
      </c>
      <c r="X1287">
        <f ca="1">VALUE(MID(C1287,6,FIND("_",C1287,6)-6))</f>
        <v>7</v>
      </c>
      <c r="Y1287" t="str">
        <f ca="1">IF(NOT(OR(ISBLANK(D1287),ISBLANK(E1287),D1287="",E1287="")),D1287-E1287,"")</f>
        <v/>
      </c>
      <c r="Z1287" t="str">
        <f ca="1">IF(OR(NOT(ISNUMBER(D1287)),ISBLANK(D1287),D1287="",ISBLANK(N1287)),"",ABS(D1287-N1287))</f>
        <v/>
      </c>
      <c r="AA1287">
        <f ca="1">IF(OR(ISBLANK(J1287),ISBLANK(O1287),J1287="",O1287=""),"",IF(J1287=O1287,1,0))</f>
        <v>0</v>
      </c>
      <c r="AB1287" t="str">
        <f ca="1">IF(OR(ISBLANK(K1287),ISBLANK(Q1287),K1287="",Q1287=""),"",IF(K1287=Q1287,1,0))</f>
        <v/>
      </c>
      <c r="AC1287" s="23" t="str">
        <f t="shared" ca="1" si="19"/>
        <v/>
      </c>
    </row>
    <row r="1288" spans="1:29" x14ac:dyDescent="0.25">
      <c r="A1288" s="23">
        <v>1287</v>
      </c>
      <c r="B1288">
        <v>640</v>
      </c>
      <c r="C1288" t="str">
        <f ca="1">IFERROR(VLOOKUP($B1288,INDIRECT(nfl_game_result),MATCH(C$1,INDIRECT(nfl_game_result_header),0),FALSE),"error")</f>
        <v>2014_07_HOU@PIT</v>
      </c>
      <c r="D1288" t="str">
        <f ca="1">IFERROR(IF(ISBLANK(VLOOKUP($B1288,INDIRECT(nfl_game_result),MATCH(D$1,INDIRECT(nfl_game_result_header),0),FALSE)),"",VLOOKUP($B1288,INDIRECT(nfl_game_result),MATCH(D$1,INDIRECT(nfl_game_result_header),0),FALSE)),"error")</f>
        <v/>
      </c>
      <c r="E1288">
        <f ca="1">IFERROR(IF(ISBLANK(VLOOKUP($B1288,INDIRECT(nfl_game_result),MATCH(E$1,INDIRECT(nfl_game_result_header),0),FALSE)),"",VLOOKUP($B1288,INDIRECT(nfl_game_result),MATCH(E$1,INDIRECT(nfl_game_result_header),0),FALSE)),"error")</f>
        <v>-3.5</v>
      </c>
      <c r="F1288" s="23" t="str">
        <f ca="1">IFERROR(IF(ISBLANK(VLOOKUP($B1288,INDIRECT(nfl_game_result),MATCH(F$1,INDIRECT(nfl_game_result_header),0),FALSE)),"",VLOOKUP($B1288,INDIRECT(nfl_game_result),MATCH(F$1,INDIRECT(nfl_game_result_header),0),FALSE)),"error")</f>
        <v/>
      </c>
      <c r="G1288" s="23" t="str">
        <f ca="1">IFERROR(IF(ISBLANK(VLOOKUP($B1288,INDIRECT(nfl_game_result),MATCH(G$1,INDIRECT(nfl_game_result_header),0),FALSE)),"",VLOOKUP($B1288,INDIRECT(nfl_game_result),MATCH(G$1,INDIRECT(nfl_game_result_header),0),FALSE)),"error")</f>
        <v/>
      </c>
      <c r="H1288">
        <f ca="1">IFERROR(IF(ISBLANK(VLOOKUP($B1288,INDIRECT(nfl_game_result),MATCH(H$1,INDIRECT(nfl_game_result_header),0),FALSE)),"",VLOOKUP($B1288,INDIRECT(nfl_game_result),MATCH(H$1,INDIRECT(nfl_game_result_header),0),FALSE)),"error")</f>
        <v>30</v>
      </c>
      <c r="I1288">
        <f ca="1">IFERROR(IF(ISBLANK(VLOOKUP($B1288,INDIRECT(nfl_game_result),MATCH(I$1,INDIRECT(nfl_game_result_header),0),FALSE)),"",VLOOKUP($B1288,INDIRECT(nfl_game_result),MATCH(I$1,INDIRECT(nfl_game_result_header),0),FALSE)),"error")</f>
        <v>23</v>
      </c>
      <c r="J1288" t="str">
        <f ca="1">IFERROR(IF(ISBLANK(VLOOKUP($B1288,INDIRECT(nfl_game_result),MATCH(J$1,INDIRECT(nfl_game_result_header),0),FALSE)),"",VLOOKUP($B1288,INDIRECT(nfl_game_result),MATCH(J$1,INDIRECT(nfl_game_result_header),0),FALSE)),"error")</f>
        <v>PIT</v>
      </c>
      <c r="K1288" t="str">
        <f ca="1">IFERROR(IF(ISBLANK(VLOOKUP($B1288,INDIRECT(nfl_game_result),MATCH(K$1,INDIRECT(nfl_game_result_header),0),FALSE)),"",VLOOKUP($B1288,INDIRECT(nfl_game_result),MATCH(K$1,INDIRECT(nfl_game_result_header),0),FALSE)),"error")</f>
        <v>PIT</v>
      </c>
      <c r="L1288" s="23" t="str">
        <f ca="1">IFERROR(IF(ISBLANK(VLOOKUP($B1288,INDIRECT(nfl_game_result),MATCH(L$1,INDIRECT(nfl_game_result_header),0),FALSE)),"",VLOOKUP($B1288,INDIRECT(nfl_game_result),MATCH(L$1,INDIRECT(nfl_game_result_header),0),FALSE)),"error")</f>
        <v/>
      </c>
      <c r="M1288" t="s">
        <v>16</v>
      </c>
      <c r="N1288">
        <v>-3</v>
      </c>
      <c r="O1288" t="s">
        <v>87</v>
      </c>
      <c r="P1288">
        <v>5</v>
      </c>
      <c r="V1288" s="23" t="s">
        <v>416</v>
      </c>
      <c r="W1288">
        <f ca="1">VALUE(LEFT(C1288, 4))</f>
        <v>2014</v>
      </c>
      <c r="X1288">
        <f ca="1">VALUE(MID(C1288,6,FIND("_",C1288,6)-6))</f>
        <v>7</v>
      </c>
      <c r="Y1288" t="str">
        <f ca="1">IF(NOT(OR(ISBLANK(D1288),ISBLANK(E1288),D1288="",E1288="")),D1288-E1288,"")</f>
        <v/>
      </c>
      <c r="Z1288" t="str">
        <f ca="1">IF(OR(NOT(ISNUMBER(D1288)),ISBLANK(D1288),D1288="",ISBLANK(N1288)),"",ABS(D1288-N1288))</f>
        <v/>
      </c>
      <c r="AA1288">
        <f ca="1">IF(OR(ISBLANK(J1288),ISBLANK(O1288),J1288="",O1288=""),"",IF(J1288=O1288,1,0))</f>
        <v>1</v>
      </c>
      <c r="AB1288" t="str">
        <f ca="1">IF(OR(ISBLANK(K1288),ISBLANK(Q1288),K1288="",Q1288=""),"",IF(K1288=Q1288,1,0))</f>
        <v/>
      </c>
      <c r="AC1288" s="23" t="str">
        <f t="shared" ca="1" si="19"/>
        <v/>
      </c>
    </row>
    <row r="1289" spans="1:29" x14ac:dyDescent="0.25">
      <c r="A1289" s="23">
        <v>1288</v>
      </c>
      <c r="B1289">
        <v>626</v>
      </c>
      <c r="C1289" t="str">
        <f ca="1">IFERROR(VLOOKUP($B1289,INDIRECT(nfl_game_result),MATCH(C$1,INDIRECT(nfl_game_result_header),0),FALSE),"error")</f>
        <v>2014_07_NYJ@NWE</v>
      </c>
      <c r="D1289" t="str">
        <f ca="1">IFERROR(IF(ISBLANK(VLOOKUP($B1289,INDIRECT(nfl_game_result),MATCH(D$1,INDIRECT(nfl_game_result_header),0),FALSE)),"",VLOOKUP($B1289,INDIRECT(nfl_game_result),MATCH(D$1,INDIRECT(nfl_game_result_header),0),FALSE)),"error")</f>
        <v/>
      </c>
      <c r="E1289">
        <f ca="1">IFERROR(IF(ISBLANK(VLOOKUP($B1289,INDIRECT(nfl_game_result),MATCH(E$1,INDIRECT(nfl_game_result_header),0),FALSE)),"",VLOOKUP($B1289,INDIRECT(nfl_game_result),MATCH(E$1,INDIRECT(nfl_game_result_header),0),FALSE)),"error")</f>
        <v>-9.5</v>
      </c>
      <c r="F1289" s="23" t="str">
        <f ca="1">IFERROR(IF(ISBLANK(VLOOKUP($B1289,INDIRECT(nfl_game_result),MATCH(F$1,INDIRECT(nfl_game_result_header),0),FALSE)),"",VLOOKUP($B1289,INDIRECT(nfl_game_result),MATCH(F$1,INDIRECT(nfl_game_result_header),0),FALSE)),"error")</f>
        <v/>
      </c>
      <c r="G1289" s="23" t="str">
        <f ca="1">IFERROR(IF(ISBLANK(VLOOKUP($B1289,INDIRECT(nfl_game_result),MATCH(G$1,INDIRECT(nfl_game_result_header),0),FALSE)),"",VLOOKUP($B1289,INDIRECT(nfl_game_result),MATCH(G$1,INDIRECT(nfl_game_result_header),0),FALSE)),"error")</f>
        <v/>
      </c>
      <c r="H1289">
        <f ca="1">IFERROR(IF(ISBLANK(VLOOKUP($B1289,INDIRECT(nfl_game_result),MATCH(H$1,INDIRECT(nfl_game_result_header),0),FALSE)),"",VLOOKUP($B1289,INDIRECT(nfl_game_result),MATCH(H$1,INDIRECT(nfl_game_result_header),0),FALSE)),"error")</f>
        <v>27</v>
      </c>
      <c r="I1289">
        <f ca="1">IFERROR(IF(ISBLANK(VLOOKUP($B1289,INDIRECT(nfl_game_result),MATCH(I$1,INDIRECT(nfl_game_result_header),0),FALSE)),"",VLOOKUP($B1289,INDIRECT(nfl_game_result),MATCH(I$1,INDIRECT(nfl_game_result_header),0),FALSE)),"error")</f>
        <v>25</v>
      </c>
      <c r="J1289" t="str">
        <f ca="1">IFERROR(IF(ISBLANK(VLOOKUP($B1289,INDIRECT(nfl_game_result),MATCH(J$1,INDIRECT(nfl_game_result_header),0),FALSE)),"",VLOOKUP($B1289,INDIRECT(nfl_game_result),MATCH(J$1,INDIRECT(nfl_game_result_header),0),FALSE)),"error")</f>
        <v>NYJ</v>
      </c>
      <c r="K1289" t="str">
        <f ca="1">IFERROR(IF(ISBLANK(VLOOKUP($B1289,INDIRECT(nfl_game_result),MATCH(K$1,INDIRECT(nfl_game_result_header),0),FALSE)),"",VLOOKUP($B1289,INDIRECT(nfl_game_result),MATCH(K$1,INDIRECT(nfl_game_result_header),0),FALSE)),"error")</f>
        <v>NWE</v>
      </c>
      <c r="L1289" s="23" t="str">
        <f ca="1">IFERROR(IF(ISBLANK(VLOOKUP($B1289,INDIRECT(nfl_game_result),MATCH(L$1,INDIRECT(nfl_game_result_header),0),FALSE)),"",VLOOKUP($B1289,INDIRECT(nfl_game_result),MATCH(L$1,INDIRECT(nfl_game_result_header),0),FALSE)),"error")</f>
        <v/>
      </c>
      <c r="M1289" t="s">
        <v>14</v>
      </c>
      <c r="N1289">
        <v>-9</v>
      </c>
      <c r="O1289" t="s">
        <v>332</v>
      </c>
      <c r="P1289">
        <v>8</v>
      </c>
      <c r="Q1289" t="s">
        <v>332</v>
      </c>
      <c r="V1289" s="23" t="s">
        <v>416</v>
      </c>
      <c r="W1289">
        <f ca="1">VALUE(LEFT(C1289, 4))</f>
        <v>2014</v>
      </c>
      <c r="X1289">
        <f ca="1">VALUE(MID(C1289,6,FIND("_",C1289,6)-6))</f>
        <v>7</v>
      </c>
      <c r="Y1289" t="str">
        <f ca="1">IF(NOT(OR(ISBLANK(D1289),ISBLANK(E1289),D1289="",E1289="")),D1289-E1289,"")</f>
        <v/>
      </c>
      <c r="Z1289" t="str">
        <f ca="1">IF(OR(NOT(ISNUMBER(D1289)),ISBLANK(D1289),D1289="",ISBLANK(N1289)),"",ABS(D1289-N1289))</f>
        <v/>
      </c>
      <c r="AA1289">
        <f ca="1">IF(OR(ISBLANK(J1289),ISBLANK(O1289),J1289="",O1289=""),"",IF(J1289=O1289,1,0))</f>
        <v>0</v>
      </c>
      <c r="AB1289">
        <f ca="1">IF(OR(ISBLANK(K1289),ISBLANK(Q1289),K1289="",Q1289=""),"",IF(K1289=Q1289,1,0))</f>
        <v>1</v>
      </c>
      <c r="AC1289" s="23" t="str">
        <f t="shared" ca="1" si="19"/>
        <v/>
      </c>
    </row>
    <row r="1290" spans="1:29" x14ac:dyDescent="0.25">
      <c r="A1290" s="23">
        <v>1289</v>
      </c>
      <c r="B1290">
        <v>627</v>
      </c>
      <c r="C1290" t="str">
        <f ca="1">IFERROR(VLOOKUP($B1290,INDIRECT(nfl_game_result),MATCH(C$1,INDIRECT(nfl_game_result_header),0),FALSE),"error")</f>
        <v>2014_07_MIN@BUF</v>
      </c>
      <c r="D1290" t="str">
        <f ca="1">IFERROR(IF(ISBLANK(VLOOKUP($B1290,INDIRECT(nfl_game_result),MATCH(D$1,INDIRECT(nfl_game_result_header),0),FALSE)),"",VLOOKUP($B1290,INDIRECT(nfl_game_result),MATCH(D$1,INDIRECT(nfl_game_result_header),0),FALSE)),"error")</f>
        <v/>
      </c>
      <c r="E1290">
        <f ca="1">IFERROR(IF(ISBLANK(VLOOKUP($B1290,INDIRECT(nfl_game_result),MATCH(E$1,INDIRECT(nfl_game_result_header),0),FALSE)),"",VLOOKUP($B1290,INDIRECT(nfl_game_result),MATCH(E$1,INDIRECT(nfl_game_result_header),0),FALSE)),"error")</f>
        <v>-4</v>
      </c>
      <c r="F1290" s="23" t="str">
        <f ca="1">IFERROR(IF(ISBLANK(VLOOKUP($B1290,INDIRECT(nfl_game_result),MATCH(F$1,INDIRECT(nfl_game_result_header),0),FALSE)),"",VLOOKUP($B1290,INDIRECT(nfl_game_result),MATCH(F$1,INDIRECT(nfl_game_result_header),0),FALSE)),"error")</f>
        <v/>
      </c>
      <c r="G1290" s="23" t="str">
        <f ca="1">IFERROR(IF(ISBLANK(VLOOKUP($B1290,INDIRECT(nfl_game_result),MATCH(G$1,INDIRECT(nfl_game_result_header),0),FALSE)),"",VLOOKUP($B1290,INDIRECT(nfl_game_result),MATCH(G$1,INDIRECT(nfl_game_result_header),0),FALSE)),"error")</f>
        <v/>
      </c>
      <c r="H1290">
        <f ca="1">IFERROR(IF(ISBLANK(VLOOKUP($B1290,INDIRECT(nfl_game_result),MATCH(H$1,INDIRECT(nfl_game_result_header),0),FALSE)),"",VLOOKUP($B1290,INDIRECT(nfl_game_result),MATCH(H$1,INDIRECT(nfl_game_result_header),0),FALSE)),"error")</f>
        <v>17</v>
      </c>
      <c r="I1290">
        <f ca="1">IFERROR(IF(ISBLANK(VLOOKUP($B1290,INDIRECT(nfl_game_result),MATCH(I$1,INDIRECT(nfl_game_result_header),0),FALSE)),"",VLOOKUP($B1290,INDIRECT(nfl_game_result),MATCH(I$1,INDIRECT(nfl_game_result_header),0),FALSE)),"error")</f>
        <v>16</v>
      </c>
      <c r="J1290" t="str">
        <f ca="1">IFERROR(IF(ISBLANK(VLOOKUP($B1290,INDIRECT(nfl_game_result),MATCH(J$1,INDIRECT(nfl_game_result_header),0),FALSE)),"",VLOOKUP($B1290,INDIRECT(nfl_game_result),MATCH(J$1,INDIRECT(nfl_game_result_header),0),FALSE)),"error")</f>
        <v>MIN</v>
      </c>
      <c r="K1290" t="str">
        <f ca="1">IFERROR(IF(ISBLANK(VLOOKUP($B1290,INDIRECT(nfl_game_result),MATCH(K$1,INDIRECT(nfl_game_result_header),0),FALSE)),"",VLOOKUP($B1290,INDIRECT(nfl_game_result),MATCH(K$1,INDIRECT(nfl_game_result_header),0),FALSE)),"error")</f>
        <v>BUF</v>
      </c>
      <c r="L1290" s="23" t="str">
        <f ca="1">IFERROR(IF(ISBLANK(VLOOKUP($B1290,INDIRECT(nfl_game_result),MATCH(L$1,INDIRECT(nfl_game_result_header),0),FALSE)),"",VLOOKUP($B1290,INDIRECT(nfl_game_result),MATCH(L$1,INDIRECT(nfl_game_result_header),0),FALSE)),"error")</f>
        <v/>
      </c>
      <c r="M1290" t="s">
        <v>14</v>
      </c>
      <c r="N1290">
        <v>-5.5</v>
      </c>
      <c r="O1290" t="s">
        <v>66</v>
      </c>
      <c r="P1290">
        <v>2</v>
      </c>
      <c r="Q1290" t="s">
        <v>66</v>
      </c>
      <c r="V1290" s="23" t="s">
        <v>416</v>
      </c>
      <c r="W1290">
        <f ca="1">VALUE(LEFT(C1290, 4))</f>
        <v>2014</v>
      </c>
      <c r="X1290">
        <f ca="1">VALUE(MID(C1290,6,FIND("_",C1290,6)-6))</f>
        <v>7</v>
      </c>
      <c r="Y1290" t="str">
        <f ca="1">IF(NOT(OR(ISBLANK(D1290),ISBLANK(E1290),D1290="",E1290="")),D1290-E1290,"")</f>
        <v/>
      </c>
      <c r="Z1290" t="str">
        <f ca="1">IF(OR(NOT(ISNUMBER(D1290)),ISBLANK(D1290),D1290="",ISBLANK(N1290)),"",ABS(D1290-N1290))</f>
        <v/>
      </c>
      <c r="AA1290">
        <f ca="1">IF(OR(ISBLANK(J1290),ISBLANK(O1290),J1290="",O1290=""),"",IF(J1290=O1290,1,0))</f>
        <v>0</v>
      </c>
      <c r="AB1290">
        <f ca="1">IF(OR(ISBLANK(K1290),ISBLANK(Q1290),K1290="",Q1290=""),"",IF(K1290=Q1290,1,0))</f>
        <v>1</v>
      </c>
      <c r="AC1290" s="23" t="str">
        <f t="shared" ca="1" si="19"/>
        <v/>
      </c>
    </row>
    <row r="1291" spans="1:29" x14ac:dyDescent="0.25">
      <c r="A1291" s="23">
        <v>1290</v>
      </c>
      <c r="B1291">
        <v>628</v>
      </c>
      <c r="C1291" t="str">
        <f ca="1">IFERROR(VLOOKUP($B1291,INDIRECT(nfl_game_result),MATCH(C$1,INDIRECT(nfl_game_result_header),0),FALSE),"error")</f>
        <v>2014_07_MIA@CHI</v>
      </c>
      <c r="D1291" t="str">
        <f ca="1">IFERROR(IF(ISBLANK(VLOOKUP($B1291,INDIRECT(nfl_game_result),MATCH(D$1,INDIRECT(nfl_game_result_header),0),FALSE)),"",VLOOKUP($B1291,INDIRECT(nfl_game_result),MATCH(D$1,INDIRECT(nfl_game_result_header),0),FALSE)),"error")</f>
        <v/>
      </c>
      <c r="E1291">
        <f ca="1">IFERROR(IF(ISBLANK(VLOOKUP($B1291,INDIRECT(nfl_game_result),MATCH(E$1,INDIRECT(nfl_game_result_header),0),FALSE)),"",VLOOKUP($B1291,INDIRECT(nfl_game_result),MATCH(E$1,INDIRECT(nfl_game_result_header),0),FALSE)),"error")</f>
        <v>-3.5</v>
      </c>
      <c r="F1291" s="23" t="str">
        <f ca="1">IFERROR(IF(ISBLANK(VLOOKUP($B1291,INDIRECT(nfl_game_result),MATCH(F$1,INDIRECT(nfl_game_result_header),0),FALSE)),"",VLOOKUP($B1291,INDIRECT(nfl_game_result),MATCH(F$1,INDIRECT(nfl_game_result_header),0),FALSE)),"error")</f>
        <v/>
      </c>
      <c r="G1291" s="23" t="str">
        <f ca="1">IFERROR(IF(ISBLANK(VLOOKUP($B1291,INDIRECT(nfl_game_result),MATCH(G$1,INDIRECT(nfl_game_result_header),0),FALSE)),"",VLOOKUP($B1291,INDIRECT(nfl_game_result),MATCH(G$1,INDIRECT(nfl_game_result_header),0),FALSE)),"error")</f>
        <v/>
      </c>
      <c r="H1291">
        <f ca="1">IFERROR(IF(ISBLANK(VLOOKUP($B1291,INDIRECT(nfl_game_result),MATCH(H$1,INDIRECT(nfl_game_result_header),0),FALSE)),"",VLOOKUP($B1291,INDIRECT(nfl_game_result),MATCH(H$1,INDIRECT(nfl_game_result_header),0),FALSE)),"error")</f>
        <v>14</v>
      </c>
      <c r="I1291">
        <f ca="1">IFERROR(IF(ISBLANK(VLOOKUP($B1291,INDIRECT(nfl_game_result),MATCH(I$1,INDIRECT(nfl_game_result_header),0),FALSE)),"",VLOOKUP($B1291,INDIRECT(nfl_game_result),MATCH(I$1,INDIRECT(nfl_game_result_header),0),FALSE)),"error")</f>
        <v>27</v>
      </c>
      <c r="J1291" t="str">
        <f ca="1">IFERROR(IF(ISBLANK(VLOOKUP($B1291,INDIRECT(nfl_game_result),MATCH(J$1,INDIRECT(nfl_game_result_header),0),FALSE)),"",VLOOKUP($B1291,INDIRECT(nfl_game_result),MATCH(J$1,INDIRECT(nfl_game_result_header),0),FALSE)),"error")</f>
        <v>MIA</v>
      </c>
      <c r="K1291" t="str">
        <f ca="1">IFERROR(IF(ISBLANK(VLOOKUP($B1291,INDIRECT(nfl_game_result),MATCH(K$1,INDIRECT(nfl_game_result_header),0),FALSE)),"",VLOOKUP($B1291,INDIRECT(nfl_game_result),MATCH(K$1,INDIRECT(nfl_game_result_header),0),FALSE)),"error")</f>
        <v>MIA</v>
      </c>
      <c r="L1291" s="23" t="str">
        <f ca="1">IFERROR(IF(ISBLANK(VLOOKUP($B1291,INDIRECT(nfl_game_result),MATCH(L$1,INDIRECT(nfl_game_result_header),0),FALSE)),"",VLOOKUP($B1291,INDIRECT(nfl_game_result),MATCH(L$1,INDIRECT(nfl_game_result_header),0),FALSE)),"error")</f>
        <v/>
      </c>
      <c r="M1291" t="s">
        <v>14</v>
      </c>
      <c r="N1291">
        <v>-4</v>
      </c>
      <c r="O1291" t="s">
        <v>79</v>
      </c>
      <c r="P1291">
        <v>7</v>
      </c>
      <c r="Q1291" t="s">
        <v>79</v>
      </c>
      <c r="V1291" s="23" t="s">
        <v>416</v>
      </c>
      <c r="W1291">
        <f ca="1">VALUE(LEFT(C1291, 4))</f>
        <v>2014</v>
      </c>
      <c r="X1291">
        <f ca="1">VALUE(MID(C1291,6,FIND("_",C1291,6)-6))</f>
        <v>7</v>
      </c>
      <c r="Y1291" t="str">
        <f ca="1">IF(NOT(OR(ISBLANK(D1291),ISBLANK(E1291),D1291="",E1291="")),D1291-E1291,"")</f>
        <v/>
      </c>
      <c r="Z1291" t="str">
        <f ca="1">IF(OR(NOT(ISNUMBER(D1291)),ISBLANK(D1291),D1291="",ISBLANK(N1291)),"",ABS(D1291-N1291))</f>
        <v/>
      </c>
      <c r="AA1291">
        <f ca="1">IF(OR(ISBLANK(J1291),ISBLANK(O1291),J1291="",O1291=""),"",IF(J1291=O1291,1,0))</f>
        <v>1</v>
      </c>
      <c r="AB1291">
        <f ca="1">IF(OR(ISBLANK(K1291),ISBLANK(Q1291),K1291="",Q1291=""),"",IF(K1291=Q1291,1,0))</f>
        <v>1</v>
      </c>
      <c r="AC1291" s="23" t="str">
        <f t="shared" ca="1" si="19"/>
        <v/>
      </c>
    </row>
    <row r="1292" spans="1:29" x14ac:dyDescent="0.25">
      <c r="A1292" s="23">
        <v>1291</v>
      </c>
      <c r="B1292">
        <v>629</v>
      </c>
      <c r="C1292" t="str">
        <f ca="1">IFERROR(VLOOKUP($B1292,INDIRECT(nfl_game_result),MATCH(C$1,INDIRECT(nfl_game_result_header),0),FALSE),"error")</f>
        <v>2014_07_NOR@DET</v>
      </c>
      <c r="D1292" t="str">
        <f ca="1">IFERROR(IF(ISBLANK(VLOOKUP($B1292,INDIRECT(nfl_game_result),MATCH(D$1,INDIRECT(nfl_game_result_header),0),FALSE)),"",VLOOKUP($B1292,INDIRECT(nfl_game_result),MATCH(D$1,INDIRECT(nfl_game_result_header),0),FALSE)),"error")</f>
        <v/>
      </c>
      <c r="E1292">
        <f ca="1">IFERROR(IF(ISBLANK(VLOOKUP($B1292,INDIRECT(nfl_game_result),MATCH(E$1,INDIRECT(nfl_game_result_header),0),FALSE)),"",VLOOKUP($B1292,INDIRECT(nfl_game_result),MATCH(E$1,INDIRECT(nfl_game_result_header),0),FALSE)),"error")</f>
        <v>-3</v>
      </c>
      <c r="F1292" s="23" t="str">
        <f ca="1">IFERROR(IF(ISBLANK(VLOOKUP($B1292,INDIRECT(nfl_game_result),MATCH(F$1,INDIRECT(nfl_game_result_header),0),FALSE)),"",VLOOKUP($B1292,INDIRECT(nfl_game_result),MATCH(F$1,INDIRECT(nfl_game_result_header),0),FALSE)),"error")</f>
        <v/>
      </c>
      <c r="G1292" s="23" t="str">
        <f ca="1">IFERROR(IF(ISBLANK(VLOOKUP($B1292,INDIRECT(nfl_game_result),MATCH(G$1,INDIRECT(nfl_game_result_header),0),FALSE)),"",VLOOKUP($B1292,INDIRECT(nfl_game_result),MATCH(G$1,INDIRECT(nfl_game_result_header),0),FALSE)),"error")</f>
        <v/>
      </c>
      <c r="H1292">
        <f ca="1">IFERROR(IF(ISBLANK(VLOOKUP($B1292,INDIRECT(nfl_game_result),MATCH(H$1,INDIRECT(nfl_game_result_header),0),FALSE)),"",VLOOKUP($B1292,INDIRECT(nfl_game_result),MATCH(H$1,INDIRECT(nfl_game_result_header),0),FALSE)),"error")</f>
        <v>24</v>
      </c>
      <c r="I1292">
        <f ca="1">IFERROR(IF(ISBLANK(VLOOKUP($B1292,INDIRECT(nfl_game_result),MATCH(I$1,INDIRECT(nfl_game_result_header),0),FALSE)),"",VLOOKUP($B1292,INDIRECT(nfl_game_result),MATCH(I$1,INDIRECT(nfl_game_result_header),0),FALSE)),"error")</f>
        <v>23</v>
      </c>
      <c r="J1292" t="str">
        <f ca="1">IFERROR(IF(ISBLANK(VLOOKUP($B1292,INDIRECT(nfl_game_result),MATCH(J$1,INDIRECT(nfl_game_result_header),0),FALSE)),"",VLOOKUP($B1292,INDIRECT(nfl_game_result),MATCH(J$1,INDIRECT(nfl_game_result_header),0),FALSE)),"error")</f>
        <v>NOR</v>
      </c>
      <c r="K1292" t="str">
        <f ca="1">IFERROR(IF(ISBLANK(VLOOKUP($B1292,INDIRECT(nfl_game_result),MATCH(K$1,INDIRECT(nfl_game_result_header),0),FALSE)),"",VLOOKUP($B1292,INDIRECT(nfl_game_result),MATCH(K$1,INDIRECT(nfl_game_result_header),0),FALSE)),"error")</f>
        <v>DET</v>
      </c>
      <c r="L1292" s="23" t="str">
        <f ca="1">IFERROR(IF(ISBLANK(VLOOKUP($B1292,INDIRECT(nfl_game_result),MATCH(L$1,INDIRECT(nfl_game_result_header),0),FALSE)),"",VLOOKUP($B1292,INDIRECT(nfl_game_result),MATCH(L$1,INDIRECT(nfl_game_result_header),0),FALSE)),"error")</f>
        <v/>
      </c>
      <c r="M1292" t="s">
        <v>14</v>
      </c>
      <c r="N1292">
        <v>-3.5</v>
      </c>
      <c r="O1292" t="s">
        <v>335</v>
      </c>
      <c r="P1292">
        <v>12</v>
      </c>
      <c r="Q1292" t="s">
        <v>335</v>
      </c>
      <c r="V1292" s="23" t="s">
        <v>416</v>
      </c>
      <c r="W1292">
        <f ca="1">VALUE(LEFT(C1292, 4))</f>
        <v>2014</v>
      </c>
      <c r="X1292">
        <f ca="1">VALUE(MID(C1292,6,FIND("_",C1292,6)-6))</f>
        <v>7</v>
      </c>
      <c r="Y1292" t="str">
        <f ca="1">IF(NOT(OR(ISBLANK(D1292),ISBLANK(E1292),D1292="",E1292="")),D1292-E1292,"")</f>
        <v/>
      </c>
      <c r="Z1292" t="str">
        <f ca="1">IF(OR(NOT(ISNUMBER(D1292)),ISBLANK(D1292),D1292="",ISBLANK(N1292)),"",ABS(D1292-N1292))</f>
        <v/>
      </c>
      <c r="AA1292">
        <f ca="1">IF(OR(ISBLANK(J1292),ISBLANK(O1292),J1292="",O1292=""),"",IF(J1292=O1292,1,0))</f>
        <v>1</v>
      </c>
      <c r="AB1292">
        <f ca="1">IF(OR(ISBLANK(K1292),ISBLANK(Q1292),K1292="",Q1292=""),"",IF(K1292=Q1292,1,0))</f>
        <v>0</v>
      </c>
      <c r="AC1292" s="23" t="str">
        <f t="shared" ca="1" si="19"/>
        <v/>
      </c>
    </row>
    <row r="1293" spans="1:29" x14ac:dyDescent="0.25">
      <c r="A1293" s="23">
        <v>1292</v>
      </c>
      <c r="B1293">
        <v>630</v>
      </c>
      <c r="C1293" t="str">
        <f ca="1">IFERROR(VLOOKUP($B1293,INDIRECT(nfl_game_result),MATCH(C$1,INDIRECT(nfl_game_result_header),0),FALSE),"error")</f>
        <v>2014_07_CAR@GBY</v>
      </c>
      <c r="D1293" t="str">
        <f ca="1">IFERROR(IF(ISBLANK(VLOOKUP($B1293,INDIRECT(nfl_game_result),MATCH(D$1,INDIRECT(nfl_game_result_header),0),FALSE)),"",VLOOKUP($B1293,INDIRECT(nfl_game_result),MATCH(D$1,INDIRECT(nfl_game_result_header),0),FALSE)),"error")</f>
        <v/>
      </c>
      <c r="E1293">
        <f ca="1">IFERROR(IF(ISBLANK(VLOOKUP($B1293,INDIRECT(nfl_game_result),MATCH(E$1,INDIRECT(nfl_game_result_header),0),FALSE)),"",VLOOKUP($B1293,INDIRECT(nfl_game_result),MATCH(E$1,INDIRECT(nfl_game_result_header),0),FALSE)),"error")</f>
        <v>-7</v>
      </c>
      <c r="F1293" s="23" t="str">
        <f ca="1">IFERROR(IF(ISBLANK(VLOOKUP($B1293,INDIRECT(nfl_game_result),MATCH(F$1,INDIRECT(nfl_game_result_header),0),FALSE)),"",VLOOKUP($B1293,INDIRECT(nfl_game_result),MATCH(F$1,INDIRECT(nfl_game_result_header),0),FALSE)),"error")</f>
        <v/>
      </c>
      <c r="G1293" s="23" t="str">
        <f ca="1">IFERROR(IF(ISBLANK(VLOOKUP($B1293,INDIRECT(nfl_game_result),MATCH(G$1,INDIRECT(nfl_game_result_header),0),FALSE)),"",VLOOKUP($B1293,INDIRECT(nfl_game_result),MATCH(G$1,INDIRECT(nfl_game_result_header),0),FALSE)),"error")</f>
        <v/>
      </c>
      <c r="H1293">
        <f ca="1">IFERROR(IF(ISBLANK(VLOOKUP($B1293,INDIRECT(nfl_game_result),MATCH(H$1,INDIRECT(nfl_game_result_header),0),FALSE)),"",VLOOKUP($B1293,INDIRECT(nfl_game_result),MATCH(H$1,INDIRECT(nfl_game_result_header),0),FALSE)),"error")</f>
        <v>38</v>
      </c>
      <c r="I1293">
        <f ca="1">IFERROR(IF(ISBLANK(VLOOKUP($B1293,INDIRECT(nfl_game_result),MATCH(I$1,INDIRECT(nfl_game_result_header),0),FALSE)),"",VLOOKUP($B1293,INDIRECT(nfl_game_result),MATCH(I$1,INDIRECT(nfl_game_result_header),0),FALSE)),"error")</f>
        <v>17</v>
      </c>
      <c r="J1293" t="str">
        <f ca="1">IFERROR(IF(ISBLANK(VLOOKUP($B1293,INDIRECT(nfl_game_result),MATCH(J$1,INDIRECT(nfl_game_result_header),0),FALSE)),"",VLOOKUP($B1293,INDIRECT(nfl_game_result),MATCH(J$1,INDIRECT(nfl_game_result_header),0),FALSE)),"error")</f>
        <v>GBY</v>
      </c>
      <c r="K1293" t="str">
        <f ca="1">IFERROR(IF(ISBLANK(VLOOKUP($B1293,INDIRECT(nfl_game_result),MATCH(K$1,INDIRECT(nfl_game_result_header),0),FALSE)),"",VLOOKUP($B1293,INDIRECT(nfl_game_result),MATCH(K$1,INDIRECT(nfl_game_result_header),0),FALSE)),"error")</f>
        <v>GBY</v>
      </c>
      <c r="L1293" s="23" t="str">
        <f ca="1">IFERROR(IF(ISBLANK(VLOOKUP($B1293,INDIRECT(nfl_game_result),MATCH(L$1,INDIRECT(nfl_game_result_header),0),FALSE)),"",VLOOKUP($B1293,INDIRECT(nfl_game_result),MATCH(L$1,INDIRECT(nfl_game_result_header),0),FALSE)),"error")</f>
        <v/>
      </c>
      <c r="M1293" t="s">
        <v>14</v>
      </c>
      <c r="N1293">
        <v>-6</v>
      </c>
      <c r="O1293" t="s">
        <v>67</v>
      </c>
      <c r="P1293">
        <v>9</v>
      </c>
      <c r="Q1293" t="s">
        <v>330</v>
      </c>
      <c r="V1293" s="23" t="s">
        <v>416</v>
      </c>
      <c r="W1293">
        <f ca="1">VALUE(LEFT(C1293, 4))</f>
        <v>2014</v>
      </c>
      <c r="X1293">
        <f ca="1">VALUE(MID(C1293,6,FIND("_",C1293,6)-6))</f>
        <v>7</v>
      </c>
      <c r="Y1293" t="str">
        <f ca="1">IF(NOT(OR(ISBLANK(D1293),ISBLANK(E1293),D1293="",E1293="")),D1293-E1293,"")</f>
        <v/>
      </c>
      <c r="Z1293" t="str">
        <f ca="1">IF(OR(NOT(ISNUMBER(D1293)),ISBLANK(D1293),D1293="",ISBLANK(N1293)),"",ABS(D1293-N1293))</f>
        <v/>
      </c>
      <c r="AA1293">
        <f ca="1">IF(OR(ISBLANK(J1293),ISBLANK(O1293),J1293="",O1293=""),"",IF(J1293=O1293,1,0))</f>
        <v>0</v>
      </c>
      <c r="AB1293">
        <f ca="1">IF(OR(ISBLANK(K1293),ISBLANK(Q1293),K1293="",Q1293=""),"",IF(K1293=Q1293,1,0))</f>
        <v>1</v>
      </c>
      <c r="AC1293" s="23" t="str">
        <f t="shared" ca="1" si="19"/>
        <v/>
      </c>
    </row>
    <row r="1294" spans="1:29" x14ac:dyDescent="0.25">
      <c r="A1294" s="23">
        <v>1293</v>
      </c>
      <c r="B1294">
        <v>631</v>
      </c>
      <c r="C1294" t="str">
        <f ca="1">IFERROR(VLOOKUP($B1294,INDIRECT(nfl_game_result),MATCH(C$1,INDIRECT(nfl_game_result_header),0),FALSE),"error")</f>
        <v>2014_07_CIN@IND</v>
      </c>
      <c r="D1294" t="str">
        <f ca="1">IFERROR(IF(ISBLANK(VLOOKUP($B1294,INDIRECT(nfl_game_result),MATCH(D$1,INDIRECT(nfl_game_result_header),0),FALSE)),"",VLOOKUP($B1294,INDIRECT(nfl_game_result),MATCH(D$1,INDIRECT(nfl_game_result_header),0),FALSE)),"error")</f>
        <v/>
      </c>
      <c r="E1294">
        <f ca="1">IFERROR(IF(ISBLANK(VLOOKUP($B1294,INDIRECT(nfl_game_result),MATCH(E$1,INDIRECT(nfl_game_result_header),0),FALSE)),"",VLOOKUP($B1294,INDIRECT(nfl_game_result),MATCH(E$1,INDIRECT(nfl_game_result_header),0),FALSE)),"error")</f>
        <v>-3</v>
      </c>
      <c r="F1294" s="23" t="str">
        <f ca="1">IFERROR(IF(ISBLANK(VLOOKUP($B1294,INDIRECT(nfl_game_result),MATCH(F$1,INDIRECT(nfl_game_result_header),0),FALSE)),"",VLOOKUP($B1294,INDIRECT(nfl_game_result),MATCH(F$1,INDIRECT(nfl_game_result_header),0),FALSE)),"error")</f>
        <v/>
      </c>
      <c r="G1294" s="23" t="str">
        <f ca="1">IFERROR(IF(ISBLANK(VLOOKUP($B1294,INDIRECT(nfl_game_result),MATCH(G$1,INDIRECT(nfl_game_result_header),0),FALSE)),"",VLOOKUP($B1294,INDIRECT(nfl_game_result),MATCH(G$1,INDIRECT(nfl_game_result_header),0),FALSE)),"error")</f>
        <v/>
      </c>
      <c r="H1294">
        <f ca="1">IFERROR(IF(ISBLANK(VLOOKUP($B1294,INDIRECT(nfl_game_result),MATCH(H$1,INDIRECT(nfl_game_result_header),0),FALSE)),"",VLOOKUP($B1294,INDIRECT(nfl_game_result),MATCH(H$1,INDIRECT(nfl_game_result_header),0),FALSE)),"error")</f>
        <v>27</v>
      </c>
      <c r="I1294">
        <f ca="1">IFERROR(IF(ISBLANK(VLOOKUP($B1294,INDIRECT(nfl_game_result),MATCH(I$1,INDIRECT(nfl_game_result_header),0),FALSE)),"",VLOOKUP($B1294,INDIRECT(nfl_game_result),MATCH(I$1,INDIRECT(nfl_game_result_header),0),FALSE)),"error")</f>
        <v>0</v>
      </c>
      <c r="J1294" t="str">
        <f ca="1">IFERROR(IF(ISBLANK(VLOOKUP($B1294,INDIRECT(nfl_game_result),MATCH(J$1,INDIRECT(nfl_game_result_header),0),FALSE)),"",VLOOKUP($B1294,INDIRECT(nfl_game_result),MATCH(J$1,INDIRECT(nfl_game_result_header),0),FALSE)),"error")</f>
        <v>IND</v>
      </c>
      <c r="K1294" t="str">
        <f ca="1">IFERROR(IF(ISBLANK(VLOOKUP($B1294,INDIRECT(nfl_game_result),MATCH(K$1,INDIRECT(nfl_game_result_header),0),FALSE)),"",VLOOKUP($B1294,INDIRECT(nfl_game_result),MATCH(K$1,INDIRECT(nfl_game_result_header),0),FALSE)),"error")</f>
        <v>IND</v>
      </c>
      <c r="L1294" s="23" t="str">
        <f ca="1">IFERROR(IF(ISBLANK(VLOOKUP($B1294,INDIRECT(nfl_game_result),MATCH(L$1,INDIRECT(nfl_game_result_header),0),FALSE)),"",VLOOKUP($B1294,INDIRECT(nfl_game_result),MATCH(L$1,INDIRECT(nfl_game_result_header),0),FALSE)),"error")</f>
        <v/>
      </c>
      <c r="M1294" t="s">
        <v>14</v>
      </c>
      <c r="N1294">
        <v>-3.5</v>
      </c>
      <c r="O1294" t="s">
        <v>76</v>
      </c>
      <c r="P1294">
        <v>3</v>
      </c>
      <c r="Q1294" t="s">
        <v>76</v>
      </c>
      <c r="V1294" s="23" t="s">
        <v>416</v>
      </c>
      <c r="W1294">
        <f ca="1">VALUE(LEFT(C1294, 4))</f>
        <v>2014</v>
      </c>
      <c r="X1294">
        <f ca="1">VALUE(MID(C1294,6,FIND("_",C1294,6)-6))</f>
        <v>7</v>
      </c>
      <c r="Y1294" t="str">
        <f ca="1">IF(NOT(OR(ISBLANK(D1294),ISBLANK(E1294),D1294="",E1294="")),D1294-E1294,"")</f>
        <v/>
      </c>
      <c r="Z1294" t="str">
        <f ca="1">IF(OR(NOT(ISNUMBER(D1294)),ISBLANK(D1294),D1294="",ISBLANK(N1294)),"",ABS(D1294-N1294))</f>
        <v/>
      </c>
      <c r="AA1294">
        <f ca="1">IF(OR(ISBLANK(J1294),ISBLANK(O1294),J1294="",O1294=""),"",IF(J1294=O1294,1,0))</f>
        <v>1</v>
      </c>
      <c r="AB1294">
        <f ca="1">IF(OR(ISBLANK(K1294),ISBLANK(Q1294),K1294="",Q1294=""),"",IF(K1294=Q1294,1,0))</f>
        <v>1</v>
      </c>
      <c r="AC1294" s="23" t="str">
        <f t="shared" ca="1" si="19"/>
        <v/>
      </c>
    </row>
    <row r="1295" spans="1:29" x14ac:dyDescent="0.25">
      <c r="A1295" s="23">
        <v>1294</v>
      </c>
      <c r="B1295">
        <v>632</v>
      </c>
      <c r="C1295" t="str">
        <f ca="1">IFERROR(VLOOKUP($B1295,INDIRECT(nfl_game_result),MATCH(C$1,INDIRECT(nfl_game_result_header),0),FALSE),"error")</f>
        <v>2014_07_SEA@STL</v>
      </c>
      <c r="D1295" t="str">
        <f ca="1">IFERROR(IF(ISBLANK(VLOOKUP($B1295,INDIRECT(nfl_game_result),MATCH(D$1,INDIRECT(nfl_game_result_header),0),FALSE)),"",VLOOKUP($B1295,INDIRECT(nfl_game_result),MATCH(D$1,INDIRECT(nfl_game_result_header),0),FALSE)),"error")</f>
        <v/>
      </c>
      <c r="E1295">
        <f ca="1">IFERROR(IF(ISBLANK(VLOOKUP($B1295,INDIRECT(nfl_game_result),MATCH(E$1,INDIRECT(nfl_game_result_header),0),FALSE)),"",VLOOKUP($B1295,INDIRECT(nfl_game_result),MATCH(E$1,INDIRECT(nfl_game_result_header),0),FALSE)),"error")</f>
        <v>6.5</v>
      </c>
      <c r="F1295" s="23" t="str">
        <f ca="1">IFERROR(IF(ISBLANK(VLOOKUP($B1295,INDIRECT(nfl_game_result),MATCH(F$1,INDIRECT(nfl_game_result_header),0),FALSE)),"",VLOOKUP($B1295,INDIRECT(nfl_game_result),MATCH(F$1,INDIRECT(nfl_game_result_header),0),FALSE)),"error")</f>
        <v/>
      </c>
      <c r="G1295" s="23" t="str">
        <f ca="1">IFERROR(IF(ISBLANK(VLOOKUP($B1295,INDIRECT(nfl_game_result),MATCH(G$1,INDIRECT(nfl_game_result_header),0),FALSE)),"",VLOOKUP($B1295,INDIRECT(nfl_game_result),MATCH(G$1,INDIRECT(nfl_game_result_header),0),FALSE)),"error")</f>
        <v/>
      </c>
      <c r="H1295">
        <f ca="1">IFERROR(IF(ISBLANK(VLOOKUP($B1295,INDIRECT(nfl_game_result),MATCH(H$1,INDIRECT(nfl_game_result_header),0),FALSE)),"",VLOOKUP($B1295,INDIRECT(nfl_game_result),MATCH(H$1,INDIRECT(nfl_game_result_header),0),FALSE)),"error")</f>
        <v>28</v>
      </c>
      <c r="I1295">
        <f ca="1">IFERROR(IF(ISBLANK(VLOOKUP($B1295,INDIRECT(nfl_game_result),MATCH(I$1,INDIRECT(nfl_game_result_header),0),FALSE)),"",VLOOKUP($B1295,INDIRECT(nfl_game_result),MATCH(I$1,INDIRECT(nfl_game_result_header),0),FALSE)),"error")</f>
        <v>26</v>
      </c>
      <c r="J1295" t="str">
        <f ca="1">IFERROR(IF(ISBLANK(VLOOKUP($B1295,INDIRECT(nfl_game_result),MATCH(J$1,INDIRECT(nfl_game_result_header),0),FALSE)),"",VLOOKUP($B1295,INDIRECT(nfl_game_result),MATCH(J$1,INDIRECT(nfl_game_result_header),0),FALSE)),"error")</f>
        <v>STL</v>
      </c>
      <c r="K1295" t="str">
        <f ca="1">IFERROR(IF(ISBLANK(VLOOKUP($B1295,INDIRECT(nfl_game_result),MATCH(K$1,INDIRECT(nfl_game_result_header),0),FALSE)),"",VLOOKUP($B1295,INDIRECT(nfl_game_result),MATCH(K$1,INDIRECT(nfl_game_result_header),0),FALSE)),"error")</f>
        <v>STL</v>
      </c>
      <c r="L1295" s="23" t="str">
        <f ca="1">IFERROR(IF(ISBLANK(VLOOKUP($B1295,INDIRECT(nfl_game_result),MATCH(L$1,INDIRECT(nfl_game_result_header),0),FALSE)),"",VLOOKUP($B1295,INDIRECT(nfl_game_result),MATCH(L$1,INDIRECT(nfl_game_result_header),0),FALSE)),"error")</f>
        <v/>
      </c>
      <c r="M1295" t="s">
        <v>14</v>
      </c>
      <c r="N1295">
        <v>5.5</v>
      </c>
      <c r="O1295" t="s">
        <v>89</v>
      </c>
      <c r="P1295">
        <v>1</v>
      </c>
      <c r="Q1295" t="s">
        <v>89</v>
      </c>
      <c r="V1295" s="23" t="s">
        <v>416</v>
      </c>
      <c r="W1295">
        <f ca="1">VALUE(LEFT(C1295, 4))</f>
        <v>2014</v>
      </c>
      <c r="X1295">
        <f ca="1">VALUE(MID(C1295,6,FIND("_",C1295,6)-6))</f>
        <v>7</v>
      </c>
      <c r="Y1295" t="str">
        <f ca="1">IF(NOT(OR(ISBLANK(D1295),ISBLANK(E1295),D1295="",E1295="")),D1295-E1295,"")</f>
        <v/>
      </c>
      <c r="Z1295" t="str">
        <f ca="1">IF(OR(NOT(ISNUMBER(D1295)),ISBLANK(D1295),D1295="",ISBLANK(N1295)),"",ABS(D1295-N1295))</f>
        <v/>
      </c>
      <c r="AA1295">
        <f ca="1">IF(OR(ISBLANK(J1295),ISBLANK(O1295),J1295="",O1295=""),"",IF(J1295=O1295,1,0))</f>
        <v>0</v>
      </c>
      <c r="AB1295">
        <f ca="1">IF(OR(ISBLANK(K1295),ISBLANK(Q1295),K1295="",Q1295=""),"",IF(K1295=Q1295,1,0))</f>
        <v>0</v>
      </c>
      <c r="AC1295" s="23" t="str">
        <f t="shared" ca="1" si="19"/>
        <v/>
      </c>
    </row>
    <row r="1296" spans="1:29" x14ac:dyDescent="0.25">
      <c r="A1296" s="23">
        <v>1295</v>
      </c>
      <c r="B1296">
        <v>633</v>
      </c>
      <c r="C1296" t="str">
        <f ca="1">IFERROR(VLOOKUP($B1296,INDIRECT(nfl_game_result),MATCH(C$1,INDIRECT(nfl_game_result_header),0),FALSE),"error")</f>
        <v>2014_07_TEN@WAS</v>
      </c>
      <c r="D1296" t="str">
        <f ca="1">IFERROR(IF(ISBLANK(VLOOKUP($B1296,INDIRECT(nfl_game_result),MATCH(D$1,INDIRECT(nfl_game_result_header),0),FALSE)),"",VLOOKUP($B1296,INDIRECT(nfl_game_result),MATCH(D$1,INDIRECT(nfl_game_result_header),0),FALSE)),"error")</f>
        <v/>
      </c>
      <c r="E1296">
        <f ca="1">IFERROR(IF(ISBLANK(VLOOKUP($B1296,INDIRECT(nfl_game_result),MATCH(E$1,INDIRECT(nfl_game_result_header),0),FALSE)),"",VLOOKUP($B1296,INDIRECT(nfl_game_result),MATCH(E$1,INDIRECT(nfl_game_result_header),0),FALSE)),"error")</f>
        <v>-4.5</v>
      </c>
      <c r="F1296" s="23" t="str">
        <f ca="1">IFERROR(IF(ISBLANK(VLOOKUP($B1296,INDIRECT(nfl_game_result),MATCH(F$1,INDIRECT(nfl_game_result_header),0),FALSE)),"",VLOOKUP($B1296,INDIRECT(nfl_game_result),MATCH(F$1,INDIRECT(nfl_game_result_header),0),FALSE)),"error")</f>
        <v/>
      </c>
      <c r="G1296" s="23" t="str">
        <f ca="1">IFERROR(IF(ISBLANK(VLOOKUP($B1296,INDIRECT(nfl_game_result),MATCH(G$1,INDIRECT(nfl_game_result_header),0),FALSE)),"",VLOOKUP($B1296,INDIRECT(nfl_game_result),MATCH(G$1,INDIRECT(nfl_game_result_header),0),FALSE)),"error")</f>
        <v/>
      </c>
      <c r="H1296">
        <f ca="1">IFERROR(IF(ISBLANK(VLOOKUP($B1296,INDIRECT(nfl_game_result),MATCH(H$1,INDIRECT(nfl_game_result_header),0),FALSE)),"",VLOOKUP($B1296,INDIRECT(nfl_game_result),MATCH(H$1,INDIRECT(nfl_game_result_header),0),FALSE)),"error")</f>
        <v>19</v>
      </c>
      <c r="I1296">
        <f ca="1">IFERROR(IF(ISBLANK(VLOOKUP($B1296,INDIRECT(nfl_game_result),MATCH(I$1,INDIRECT(nfl_game_result_header),0),FALSE)),"",VLOOKUP($B1296,INDIRECT(nfl_game_result),MATCH(I$1,INDIRECT(nfl_game_result_header),0),FALSE)),"error")</f>
        <v>17</v>
      </c>
      <c r="J1296" t="str">
        <f ca="1">IFERROR(IF(ISBLANK(VLOOKUP($B1296,INDIRECT(nfl_game_result),MATCH(J$1,INDIRECT(nfl_game_result_header),0),FALSE)),"",VLOOKUP($B1296,INDIRECT(nfl_game_result),MATCH(J$1,INDIRECT(nfl_game_result_header),0),FALSE)),"error")</f>
        <v>TEN</v>
      </c>
      <c r="K1296" t="str">
        <f ca="1">IFERROR(IF(ISBLANK(VLOOKUP($B1296,INDIRECT(nfl_game_result),MATCH(K$1,INDIRECT(nfl_game_result_header),0),FALSE)),"",VLOOKUP($B1296,INDIRECT(nfl_game_result),MATCH(K$1,INDIRECT(nfl_game_result_header),0),FALSE)),"error")</f>
        <v>WAS</v>
      </c>
      <c r="L1296" s="23" t="str">
        <f ca="1">IFERROR(IF(ISBLANK(VLOOKUP($B1296,INDIRECT(nfl_game_result),MATCH(L$1,INDIRECT(nfl_game_result_header),0),FALSE)),"",VLOOKUP($B1296,INDIRECT(nfl_game_result),MATCH(L$1,INDIRECT(nfl_game_result_header),0),FALSE)),"error")</f>
        <v/>
      </c>
      <c r="M1296" t="s">
        <v>14</v>
      </c>
      <c r="N1296">
        <v>-3</v>
      </c>
      <c r="O1296" t="s">
        <v>94</v>
      </c>
      <c r="P1296">
        <v>4</v>
      </c>
      <c r="Q1296" t="s">
        <v>94</v>
      </c>
      <c r="V1296" s="23" t="s">
        <v>416</v>
      </c>
      <c r="W1296">
        <f ca="1">VALUE(LEFT(C1296, 4))</f>
        <v>2014</v>
      </c>
      <c r="X1296">
        <f ca="1">VALUE(MID(C1296,6,FIND("_",C1296,6)-6))</f>
        <v>7</v>
      </c>
      <c r="Y1296" t="str">
        <f ca="1">IF(NOT(OR(ISBLANK(D1296),ISBLANK(E1296),D1296="",E1296="")),D1296-E1296,"")</f>
        <v/>
      </c>
      <c r="Z1296" t="str">
        <f ca="1">IF(OR(NOT(ISNUMBER(D1296)),ISBLANK(D1296),D1296="",ISBLANK(N1296)),"",ABS(D1296-N1296))</f>
        <v/>
      </c>
      <c r="AA1296">
        <f ca="1">IF(OR(ISBLANK(J1296),ISBLANK(O1296),J1296="",O1296=""),"",IF(J1296=O1296,1,0))</f>
        <v>0</v>
      </c>
      <c r="AB1296">
        <f ca="1">IF(OR(ISBLANK(K1296),ISBLANK(Q1296),K1296="",Q1296=""),"",IF(K1296=Q1296,1,0))</f>
        <v>1</v>
      </c>
      <c r="AC1296" s="23" t="str">
        <f t="shared" ca="1" si="19"/>
        <v/>
      </c>
    </row>
    <row r="1297" spans="1:29" x14ac:dyDescent="0.25">
      <c r="A1297" s="23">
        <v>1296</v>
      </c>
      <c r="B1297">
        <v>634</v>
      </c>
      <c r="C1297" t="str">
        <f ca="1">IFERROR(VLOOKUP($B1297,INDIRECT(nfl_game_result),MATCH(C$1,INDIRECT(nfl_game_result_header),0),FALSE),"error")</f>
        <v>2014_07_CLE@JAX</v>
      </c>
      <c r="D1297" t="str">
        <f ca="1">IFERROR(IF(ISBLANK(VLOOKUP($B1297,INDIRECT(nfl_game_result),MATCH(D$1,INDIRECT(nfl_game_result_header),0),FALSE)),"",VLOOKUP($B1297,INDIRECT(nfl_game_result),MATCH(D$1,INDIRECT(nfl_game_result_header),0),FALSE)),"error")</f>
        <v/>
      </c>
      <c r="E1297">
        <f ca="1">IFERROR(IF(ISBLANK(VLOOKUP($B1297,INDIRECT(nfl_game_result),MATCH(E$1,INDIRECT(nfl_game_result_header),0),FALSE)),"",VLOOKUP($B1297,INDIRECT(nfl_game_result),MATCH(E$1,INDIRECT(nfl_game_result_header),0),FALSE)),"error")</f>
        <v>4.5</v>
      </c>
      <c r="F1297" s="23" t="str">
        <f ca="1">IFERROR(IF(ISBLANK(VLOOKUP($B1297,INDIRECT(nfl_game_result),MATCH(F$1,INDIRECT(nfl_game_result_header),0),FALSE)),"",VLOOKUP($B1297,INDIRECT(nfl_game_result),MATCH(F$1,INDIRECT(nfl_game_result_header),0),FALSE)),"error")</f>
        <v/>
      </c>
      <c r="G1297" s="23" t="str">
        <f ca="1">IFERROR(IF(ISBLANK(VLOOKUP($B1297,INDIRECT(nfl_game_result),MATCH(G$1,INDIRECT(nfl_game_result_header),0),FALSE)),"",VLOOKUP($B1297,INDIRECT(nfl_game_result),MATCH(G$1,INDIRECT(nfl_game_result_header),0),FALSE)),"error")</f>
        <v/>
      </c>
      <c r="H1297">
        <f ca="1">IFERROR(IF(ISBLANK(VLOOKUP($B1297,INDIRECT(nfl_game_result),MATCH(H$1,INDIRECT(nfl_game_result_header),0),FALSE)),"",VLOOKUP($B1297,INDIRECT(nfl_game_result),MATCH(H$1,INDIRECT(nfl_game_result_header),0),FALSE)),"error")</f>
        <v>24</v>
      </c>
      <c r="I1297">
        <f ca="1">IFERROR(IF(ISBLANK(VLOOKUP($B1297,INDIRECT(nfl_game_result),MATCH(I$1,INDIRECT(nfl_game_result_header),0),FALSE)),"",VLOOKUP($B1297,INDIRECT(nfl_game_result),MATCH(I$1,INDIRECT(nfl_game_result_header),0),FALSE)),"error")</f>
        <v>6</v>
      </c>
      <c r="J1297" t="str">
        <f ca="1">IFERROR(IF(ISBLANK(VLOOKUP($B1297,INDIRECT(nfl_game_result),MATCH(J$1,INDIRECT(nfl_game_result_header),0),FALSE)),"",VLOOKUP($B1297,INDIRECT(nfl_game_result),MATCH(J$1,INDIRECT(nfl_game_result_header),0),FALSE)),"error")</f>
        <v>JAX</v>
      </c>
      <c r="K1297" t="str">
        <f ca="1">IFERROR(IF(ISBLANK(VLOOKUP($B1297,INDIRECT(nfl_game_result),MATCH(K$1,INDIRECT(nfl_game_result_header),0),FALSE)),"",VLOOKUP($B1297,INDIRECT(nfl_game_result),MATCH(K$1,INDIRECT(nfl_game_result_header),0),FALSE)),"error")</f>
        <v>JAX</v>
      </c>
      <c r="L1297" s="23" t="str">
        <f ca="1">IFERROR(IF(ISBLANK(VLOOKUP($B1297,INDIRECT(nfl_game_result),MATCH(L$1,INDIRECT(nfl_game_result_header),0),FALSE)),"",VLOOKUP($B1297,INDIRECT(nfl_game_result),MATCH(L$1,INDIRECT(nfl_game_result_header),0),FALSE)),"error")</f>
        <v/>
      </c>
      <c r="M1297" t="s">
        <v>14</v>
      </c>
      <c r="N1297">
        <v>4.5</v>
      </c>
      <c r="O1297" t="s">
        <v>70</v>
      </c>
      <c r="P1297">
        <v>8</v>
      </c>
      <c r="Q1297" t="s">
        <v>70</v>
      </c>
      <c r="V1297" s="23" t="s">
        <v>416</v>
      </c>
      <c r="W1297">
        <f ca="1">VALUE(LEFT(C1297, 4))</f>
        <v>2014</v>
      </c>
      <c r="X1297">
        <f ca="1">VALUE(MID(C1297,6,FIND("_",C1297,6)-6))</f>
        <v>7</v>
      </c>
      <c r="Y1297" t="str">
        <f ca="1">IF(NOT(OR(ISBLANK(D1297),ISBLANK(E1297),D1297="",E1297="")),D1297-E1297,"")</f>
        <v/>
      </c>
      <c r="Z1297" t="str">
        <f ca="1">IF(OR(NOT(ISNUMBER(D1297)),ISBLANK(D1297),D1297="",ISBLANK(N1297)),"",ABS(D1297-N1297))</f>
        <v/>
      </c>
      <c r="AA1297">
        <f ca="1">IF(OR(ISBLANK(J1297),ISBLANK(O1297),J1297="",O1297=""),"",IF(J1297=O1297,1,0))</f>
        <v>0</v>
      </c>
      <c r="AB1297">
        <f ca="1">IF(OR(ISBLANK(K1297),ISBLANK(Q1297),K1297="",Q1297=""),"",IF(K1297=Q1297,1,0))</f>
        <v>0</v>
      </c>
      <c r="AC1297" s="23" t="str">
        <f t="shared" ca="1" si="19"/>
        <v/>
      </c>
    </row>
    <row r="1298" spans="1:29" x14ac:dyDescent="0.25">
      <c r="A1298" s="23">
        <v>1297</v>
      </c>
      <c r="B1298">
        <v>635</v>
      </c>
      <c r="C1298" t="str">
        <f ca="1">IFERROR(VLOOKUP($B1298,INDIRECT(nfl_game_result),MATCH(C$1,INDIRECT(nfl_game_result_header),0),FALSE),"error")</f>
        <v>2014_07_ATL@BAL</v>
      </c>
      <c r="D1298" t="str">
        <f ca="1">IFERROR(IF(ISBLANK(VLOOKUP($B1298,INDIRECT(nfl_game_result),MATCH(D$1,INDIRECT(nfl_game_result_header),0),FALSE)),"",VLOOKUP($B1298,INDIRECT(nfl_game_result),MATCH(D$1,INDIRECT(nfl_game_result_header),0),FALSE)),"error")</f>
        <v/>
      </c>
      <c r="E1298">
        <f ca="1">IFERROR(IF(ISBLANK(VLOOKUP($B1298,INDIRECT(nfl_game_result),MATCH(E$1,INDIRECT(nfl_game_result_header),0),FALSE)),"",VLOOKUP($B1298,INDIRECT(nfl_game_result),MATCH(E$1,INDIRECT(nfl_game_result_header),0),FALSE)),"error")</f>
        <v>-7</v>
      </c>
      <c r="F1298" s="23" t="str">
        <f ca="1">IFERROR(IF(ISBLANK(VLOOKUP($B1298,INDIRECT(nfl_game_result),MATCH(F$1,INDIRECT(nfl_game_result_header),0),FALSE)),"",VLOOKUP($B1298,INDIRECT(nfl_game_result),MATCH(F$1,INDIRECT(nfl_game_result_header),0),FALSE)),"error")</f>
        <v/>
      </c>
      <c r="G1298" s="23" t="str">
        <f ca="1">IFERROR(IF(ISBLANK(VLOOKUP($B1298,INDIRECT(nfl_game_result),MATCH(G$1,INDIRECT(nfl_game_result_header),0),FALSE)),"",VLOOKUP($B1298,INDIRECT(nfl_game_result),MATCH(G$1,INDIRECT(nfl_game_result_header),0),FALSE)),"error")</f>
        <v/>
      </c>
      <c r="H1298">
        <f ca="1">IFERROR(IF(ISBLANK(VLOOKUP($B1298,INDIRECT(nfl_game_result),MATCH(H$1,INDIRECT(nfl_game_result_header),0),FALSE)),"",VLOOKUP($B1298,INDIRECT(nfl_game_result),MATCH(H$1,INDIRECT(nfl_game_result_header),0),FALSE)),"error")</f>
        <v>29</v>
      </c>
      <c r="I1298">
        <f ca="1">IFERROR(IF(ISBLANK(VLOOKUP($B1298,INDIRECT(nfl_game_result),MATCH(I$1,INDIRECT(nfl_game_result_header),0),FALSE)),"",VLOOKUP($B1298,INDIRECT(nfl_game_result),MATCH(I$1,INDIRECT(nfl_game_result_header),0),FALSE)),"error")</f>
        <v>7</v>
      </c>
      <c r="J1298" t="str">
        <f ca="1">IFERROR(IF(ISBLANK(VLOOKUP($B1298,INDIRECT(nfl_game_result),MATCH(J$1,INDIRECT(nfl_game_result_header),0),FALSE)),"",VLOOKUP($B1298,INDIRECT(nfl_game_result),MATCH(J$1,INDIRECT(nfl_game_result_header),0),FALSE)),"error")</f>
        <v>BAL</v>
      </c>
      <c r="K1298" t="str">
        <f ca="1">IFERROR(IF(ISBLANK(VLOOKUP($B1298,INDIRECT(nfl_game_result),MATCH(K$1,INDIRECT(nfl_game_result_header),0),FALSE)),"",VLOOKUP($B1298,INDIRECT(nfl_game_result),MATCH(K$1,INDIRECT(nfl_game_result_header),0),FALSE)),"error")</f>
        <v>BAL</v>
      </c>
      <c r="L1298" s="23" t="str">
        <f ca="1">IFERROR(IF(ISBLANK(VLOOKUP($B1298,INDIRECT(nfl_game_result),MATCH(L$1,INDIRECT(nfl_game_result_header),0),FALSE)),"",VLOOKUP($B1298,INDIRECT(nfl_game_result),MATCH(L$1,INDIRECT(nfl_game_result_header),0),FALSE)),"error")</f>
        <v/>
      </c>
      <c r="M1298" t="s">
        <v>14</v>
      </c>
      <c r="N1298">
        <v>-6.5</v>
      </c>
      <c r="O1298" t="s">
        <v>20</v>
      </c>
      <c r="P1298">
        <v>14</v>
      </c>
      <c r="Q1298" t="s">
        <v>65</v>
      </c>
      <c r="V1298" s="23" t="s">
        <v>416</v>
      </c>
      <c r="W1298">
        <f ca="1">VALUE(LEFT(C1298, 4))</f>
        <v>2014</v>
      </c>
      <c r="X1298">
        <f ca="1">VALUE(MID(C1298,6,FIND("_",C1298,6)-6))</f>
        <v>7</v>
      </c>
      <c r="Y1298" t="str">
        <f ca="1">IF(NOT(OR(ISBLANK(D1298),ISBLANK(E1298),D1298="",E1298="")),D1298-E1298,"")</f>
        <v/>
      </c>
      <c r="Z1298" t="str">
        <f ca="1">IF(OR(NOT(ISNUMBER(D1298)),ISBLANK(D1298),D1298="",ISBLANK(N1298)),"",ABS(D1298-N1298))</f>
        <v/>
      </c>
      <c r="AA1298">
        <f ca="1">IF(OR(ISBLANK(J1298),ISBLANK(O1298),J1298="",O1298=""),"",IF(J1298=O1298,1,0))</f>
        <v>0</v>
      </c>
      <c r="AB1298">
        <f ca="1">IF(OR(ISBLANK(K1298),ISBLANK(Q1298),K1298="",Q1298=""),"",IF(K1298=Q1298,1,0))</f>
        <v>1</v>
      </c>
      <c r="AC1298" s="23" t="str">
        <f t="shared" ref="AC1298:AC1361" ca="1" si="20">IF(OR(ISBLANK(L1298),ISBLANK(T1298),L1298="",T1298=""),"",IF(L1298=T1298,1,0))</f>
        <v/>
      </c>
    </row>
    <row r="1299" spans="1:29" x14ac:dyDescent="0.25">
      <c r="A1299" s="23">
        <v>1298</v>
      </c>
      <c r="B1299">
        <v>636</v>
      </c>
      <c r="C1299" t="str">
        <f ca="1">IFERROR(VLOOKUP($B1299,INDIRECT(nfl_game_result),MATCH(C$1,INDIRECT(nfl_game_result_header),0),FALSE),"error")</f>
        <v>2014_07_KCY@SD</v>
      </c>
      <c r="D1299" t="str">
        <f ca="1">IFERROR(IF(ISBLANK(VLOOKUP($B1299,INDIRECT(nfl_game_result),MATCH(D$1,INDIRECT(nfl_game_result_header),0),FALSE)),"",VLOOKUP($B1299,INDIRECT(nfl_game_result),MATCH(D$1,INDIRECT(nfl_game_result_header),0),FALSE)),"error")</f>
        <v/>
      </c>
      <c r="E1299">
        <f ca="1">IFERROR(IF(ISBLANK(VLOOKUP($B1299,INDIRECT(nfl_game_result),MATCH(E$1,INDIRECT(nfl_game_result_header),0),FALSE)),"",VLOOKUP($B1299,INDIRECT(nfl_game_result),MATCH(E$1,INDIRECT(nfl_game_result_header),0),FALSE)),"error")</f>
        <v>-4</v>
      </c>
      <c r="F1299" s="23" t="str">
        <f ca="1">IFERROR(IF(ISBLANK(VLOOKUP($B1299,INDIRECT(nfl_game_result),MATCH(F$1,INDIRECT(nfl_game_result_header),0),FALSE)),"",VLOOKUP($B1299,INDIRECT(nfl_game_result),MATCH(F$1,INDIRECT(nfl_game_result_header),0),FALSE)),"error")</f>
        <v/>
      </c>
      <c r="G1299" s="23" t="str">
        <f ca="1">IFERROR(IF(ISBLANK(VLOOKUP($B1299,INDIRECT(nfl_game_result),MATCH(G$1,INDIRECT(nfl_game_result_header),0),FALSE)),"",VLOOKUP($B1299,INDIRECT(nfl_game_result),MATCH(G$1,INDIRECT(nfl_game_result_header),0),FALSE)),"error")</f>
        <v/>
      </c>
      <c r="H1299">
        <f ca="1">IFERROR(IF(ISBLANK(VLOOKUP($B1299,INDIRECT(nfl_game_result),MATCH(H$1,INDIRECT(nfl_game_result_header),0),FALSE)),"",VLOOKUP($B1299,INDIRECT(nfl_game_result),MATCH(H$1,INDIRECT(nfl_game_result_header),0),FALSE)),"error")</f>
        <v>20</v>
      </c>
      <c r="I1299">
        <f ca="1">IFERROR(IF(ISBLANK(VLOOKUP($B1299,INDIRECT(nfl_game_result),MATCH(I$1,INDIRECT(nfl_game_result_header),0),FALSE)),"",VLOOKUP($B1299,INDIRECT(nfl_game_result),MATCH(I$1,INDIRECT(nfl_game_result_header),0),FALSE)),"error")</f>
        <v>23</v>
      </c>
      <c r="J1299" t="str">
        <f ca="1">IFERROR(IF(ISBLANK(VLOOKUP($B1299,INDIRECT(nfl_game_result),MATCH(J$1,INDIRECT(nfl_game_result_header),0),FALSE)),"",VLOOKUP($B1299,INDIRECT(nfl_game_result),MATCH(J$1,INDIRECT(nfl_game_result_header),0),FALSE)),"error")</f>
        <v>KCY</v>
      </c>
      <c r="K1299" t="str">
        <f ca="1">IFERROR(IF(ISBLANK(VLOOKUP($B1299,INDIRECT(nfl_game_result),MATCH(K$1,INDIRECT(nfl_game_result_header),0),FALSE)),"",VLOOKUP($B1299,INDIRECT(nfl_game_result),MATCH(K$1,INDIRECT(nfl_game_result_header),0),FALSE)),"error")</f>
        <v>KCY</v>
      </c>
      <c r="L1299" s="23" t="str">
        <f ca="1">IFERROR(IF(ISBLANK(VLOOKUP($B1299,INDIRECT(nfl_game_result),MATCH(L$1,INDIRECT(nfl_game_result_header),0),FALSE)),"",VLOOKUP($B1299,INDIRECT(nfl_game_result),MATCH(L$1,INDIRECT(nfl_game_result_header),0),FALSE)),"error")</f>
        <v/>
      </c>
      <c r="M1299" t="s">
        <v>14</v>
      </c>
      <c r="N1299">
        <v>-6</v>
      </c>
      <c r="O1299" t="s">
        <v>331</v>
      </c>
      <c r="P1299">
        <v>13</v>
      </c>
      <c r="Q1299" t="s">
        <v>331</v>
      </c>
      <c r="V1299" s="23" t="s">
        <v>416</v>
      </c>
      <c r="W1299">
        <f ca="1">VALUE(LEFT(C1299, 4))</f>
        <v>2014</v>
      </c>
      <c r="X1299">
        <f ca="1">VALUE(MID(C1299,6,FIND("_",C1299,6)-6))</f>
        <v>7</v>
      </c>
      <c r="Y1299" t="str">
        <f ca="1">IF(NOT(OR(ISBLANK(D1299),ISBLANK(E1299),D1299="",E1299="")),D1299-E1299,"")</f>
        <v/>
      </c>
      <c r="Z1299" t="str">
        <f ca="1">IF(OR(NOT(ISNUMBER(D1299)),ISBLANK(D1299),D1299="",ISBLANK(N1299)),"",ABS(D1299-N1299))</f>
        <v/>
      </c>
      <c r="AA1299">
        <f ca="1">IF(OR(ISBLANK(J1299),ISBLANK(O1299),J1299="",O1299=""),"",IF(J1299=O1299,1,0))</f>
        <v>1</v>
      </c>
      <c r="AB1299">
        <f ca="1">IF(OR(ISBLANK(K1299),ISBLANK(Q1299),K1299="",Q1299=""),"",IF(K1299=Q1299,1,0))</f>
        <v>1</v>
      </c>
      <c r="AC1299" s="23" t="str">
        <f t="shared" ca="1" si="20"/>
        <v/>
      </c>
    </row>
    <row r="1300" spans="1:29" x14ac:dyDescent="0.25">
      <c r="A1300" s="23">
        <v>1299</v>
      </c>
      <c r="B1300">
        <v>637</v>
      </c>
      <c r="C1300" t="str">
        <f ca="1">IFERROR(VLOOKUP($B1300,INDIRECT(nfl_game_result),MATCH(C$1,INDIRECT(nfl_game_result_header),0),FALSE),"error")</f>
        <v>2014_07_NYG@DAL</v>
      </c>
      <c r="D1300" t="str">
        <f ca="1">IFERROR(IF(ISBLANK(VLOOKUP($B1300,INDIRECT(nfl_game_result),MATCH(D$1,INDIRECT(nfl_game_result_header),0),FALSE)),"",VLOOKUP($B1300,INDIRECT(nfl_game_result),MATCH(D$1,INDIRECT(nfl_game_result_header),0),FALSE)),"error")</f>
        <v/>
      </c>
      <c r="E1300">
        <f ca="1">IFERROR(IF(ISBLANK(VLOOKUP($B1300,INDIRECT(nfl_game_result),MATCH(E$1,INDIRECT(nfl_game_result_header),0),FALSE)),"",VLOOKUP($B1300,INDIRECT(nfl_game_result),MATCH(E$1,INDIRECT(nfl_game_result_header),0),FALSE)),"error")</f>
        <v>-5.5</v>
      </c>
      <c r="F1300" s="23" t="str">
        <f ca="1">IFERROR(IF(ISBLANK(VLOOKUP($B1300,INDIRECT(nfl_game_result),MATCH(F$1,INDIRECT(nfl_game_result_header),0),FALSE)),"",VLOOKUP($B1300,INDIRECT(nfl_game_result),MATCH(F$1,INDIRECT(nfl_game_result_header),0),FALSE)),"error")</f>
        <v/>
      </c>
      <c r="G1300" s="23" t="str">
        <f ca="1">IFERROR(IF(ISBLANK(VLOOKUP($B1300,INDIRECT(nfl_game_result),MATCH(G$1,INDIRECT(nfl_game_result_header),0),FALSE)),"",VLOOKUP($B1300,INDIRECT(nfl_game_result),MATCH(G$1,INDIRECT(nfl_game_result_header),0),FALSE)),"error")</f>
        <v/>
      </c>
      <c r="H1300">
        <f ca="1">IFERROR(IF(ISBLANK(VLOOKUP($B1300,INDIRECT(nfl_game_result),MATCH(H$1,INDIRECT(nfl_game_result_header),0),FALSE)),"",VLOOKUP($B1300,INDIRECT(nfl_game_result),MATCH(H$1,INDIRECT(nfl_game_result_header),0),FALSE)),"error")</f>
        <v>31</v>
      </c>
      <c r="I1300">
        <f ca="1">IFERROR(IF(ISBLANK(VLOOKUP($B1300,INDIRECT(nfl_game_result),MATCH(I$1,INDIRECT(nfl_game_result_header),0),FALSE)),"",VLOOKUP($B1300,INDIRECT(nfl_game_result),MATCH(I$1,INDIRECT(nfl_game_result_header),0),FALSE)),"error")</f>
        <v>21</v>
      </c>
      <c r="J1300" t="str">
        <f ca="1">IFERROR(IF(ISBLANK(VLOOKUP($B1300,INDIRECT(nfl_game_result),MATCH(J$1,INDIRECT(nfl_game_result_header),0),FALSE)),"",VLOOKUP($B1300,INDIRECT(nfl_game_result),MATCH(J$1,INDIRECT(nfl_game_result_header),0),FALSE)),"error")</f>
        <v>DAL</v>
      </c>
      <c r="K1300" t="str">
        <f ca="1">IFERROR(IF(ISBLANK(VLOOKUP($B1300,INDIRECT(nfl_game_result),MATCH(K$1,INDIRECT(nfl_game_result_header),0),FALSE)),"",VLOOKUP($B1300,INDIRECT(nfl_game_result),MATCH(K$1,INDIRECT(nfl_game_result_header),0),FALSE)),"error")</f>
        <v>DAL</v>
      </c>
      <c r="L1300" s="23" t="str">
        <f ca="1">IFERROR(IF(ISBLANK(VLOOKUP($B1300,INDIRECT(nfl_game_result),MATCH(L$1,INDIRECT(nfl_game_result_header),0),FALSE)),"",VLOOKUP($B1300,INDIRECT(nfl_game_result),MATCH(L$1,INDIRECT(nfl_game_result_header),0),FALSE)),"error")</f>
        <v/>
      </c>
      <c r="M1300" t="s">
        <v>14</v>
      </c>
      <c r="N1300">
        <v>-7</v>
      </c>
      <c r="O1300" t="s">
        <v>71</v>
      </c>
      <c r="P1300">
        <v>5</v>
      </c>
      <c r="Q1300" t="s">
        <v>71</v>
      </c>
      <c r="V1300" s="23" t="s">
        <v>416</v>
      </c>
      <c r="W1300">
        <f ca="1">VALUE(LEFT(C1300, 4))</f>
        <v>2014</v>
      </c>
      <c r="X1300">
        <f ca="1">VALUE(MID(C1300,6,FIND("_",C1300,6)-6))</f>
        <v>7</v>
      </c>
      <c r="Y1300" t="str">
        <f ca="1">IF(NOT(OR(ISBLANK(D1300),ISBLANK(E1300),D1300="",E1300="")),D1300-E1300,"")</f>
        <v/>
      </c>
      <c r="Z1300" t="str">
        <f ca="1">IF(OR(NOT(ISNUMBER(D1300)),ISBLANK(D1300),D1300="",ISBLANK(N1300)),"",ABS(D1300-N1300))</f>
        <v/>
      </c>
      <c r="AA1300">
        <f ca="1">IF(OR(ISBLANK(J1300),ISBLANK(O1300),J1300="",O1300=""),"",IF(J1300=O1300,1,0))</f>
        <v>1</v>
      </c>
      <c r="AB1300">
        <f ca="1">IF(OR(ISBLANK(K1300),ISBLANK(Q1300),K1300="",Q1300=""),"",IF(K1300=Q1300,1,0))</f>
        <v>1</v>
      </c>
      <c r="AC1300" s="23" t="str">
        <f t="shared" ca="1" si="20"/>
        <v/>
      </c>
    </row>
    <row r="1301" spans="1:29" x14ac:dyDescent="0.25">
      <c r="A1301" s="23">
        <v>1300</v>
      </c>
      <c r="B1301">
        <v>638</v>
      </c>
      <c r="C1301" t="str">
        <f ca="1">IFERROR(VLOOKUP($B1301,INDIRECT(nfl_game_result),MATCH(C$1,INDIRECT(nfl_game_result_header),0),FALSE),"error")</f>
        <v>2014_07_ARI@OAK</v>
      </c>
      <c r="D1301" t="str">
        <f ca="1">IFERROR(IF(ISBLANK(VLOOKUP($B1301,INDIRECT(nfl_game_result),MATCH(D$1,INDIRECT(nfl_game_result_header),0),FALSE)),"",VLOOKUP($B1301,INDIRECT(nfl_game_result),MATCH(D$1,INDIRECT(nfl_game_result_header),0),FALSE)),"error")</f>
        <v/>
      </c>
      <c r="E1301">
        <f ca="1">IFERROR(IF(ISBLANK(VLOOKUP($B1301,INDIRECT(nfl_game_result),MATCH(E$1,INDIRECT(nfl_game_result_header),0),FALSE)),"",VLOOKUP($B1301,INDIRECT(nfl_game_result),MATCH(E$1,INDIRECT(nfl_game_result_header),0),FALSE)),"error")</f>
        <v>3.5</v>
      </c>
      <c r="F1301" s="23" t="str">
        <f ca="1">IFERROR(IF(ISBLANK(VLOOKUP($B1301,INDIRECT(nfl_game_result),MATCH(F$1,INDIRECT(nfl_game_result_header),0),FALSE)),"",VLOOKUP($B1301,INDIRECT(nfl_game_result),MATCH(F$1,INDIRECT(nfl_game_result_header),0),FALSE)),"error")</f>
        <v/>
      </c>
      <c r="G1301" s="23" t="str">
        <f ca="1">IFERROR(IF(ISBLANK(VLOOKUP($B1301,INDIRECT(nfl_game_result),MATCH(G$1,INDIRECT(nfl_game_result_header),0),FALSE)),"",VLOOKUP($B1301,INDIRECT(nfl_game_result),MATCH(G$1,INDIRECT(nfl_game_result_header),0),FALSE)),"error")</f>
        <v/>
      </c>
      <c r="H1301">
        <f ca="1">IFERROR(IF(ISBLANK(VLOOKUP($B1301,INDIRECT(nfl_game_result),MATCH(H$1,INDIRECT(nfl_game_result_header),0),FALSE)),"",VLOOKUP($B1301,INDIRECT(nfl_game_result),MATCH(H$1,INDIRECT(nfl_game_result_header),0),FALSE)),"error")</f>
        <v>13</v>
      </c>
      <c r="I1301">
        <f ca="1">IFERROR(IF(ISBLANK(VLOOKUP($B1301,INDIRECT(nfl_game_result),MATCH(I$1,INDIRECT(nfl_game_result_header),0),FALSE)),"",VLOOKUP($B1301,INDIRECT(nfl_game_result),MATCH(I$1,INDIRECT(nfl_game_result_header),0),FALSE)),"error")</f>
        <v>24</v>
      </c>
      <c r="J1301" t="str">
        <f ca="1">IFERROR(IF(ISBLANK(VLOOKUP($B1301,INDIRECT(nfl_game_result),MATCH(J$1,INDIRECT(nfl_game_result_header),0),FALSE)),"",VLOOKUP($B1301,INDIRECT(nfl_game_result),MATCH(J$1,INDIRECT(nfl_game_result_header),0),FALSE)),"error")</f>
        <v>ARI</v>
      </c>
      <c r="K1301" t="str">
        <f ca="1">IFERROR(IF(ISBLANK(VLOOKUP($B1301,INDIRECT(nfl_game_result),MATCH(K$1,INDIRECT(nfl_game_result_header),0),FALSE)),"",VLOOKUP($B1301,INDIRECT(nfl_game_result),MATCH(K$1,INDIRECT(nfl_game_result_header),0),FALSE)),"error")</f>
        <v>ARI</v>
      </c>
      <c r="L1301" s="23" t="str">
        <f ca="1">IFERROR(IF(ISBLANK(VLOOKUP($B1301,INDIRECT(nfl_game_result),MATCH(L$1,INDIRECT(nfl_game_result_header),0),FALSE)),"",VLOOKUP($B1301,INDIRECT(nfl_game_result),MATCH(L$1,INDIRECT(nfl_game_result_header),0),FALSE)),"error")</f>
        <v/>
      </c>
      <c r="M1301" t="s">
        <v>14</v>
      </c>
      <c r="N1301">
        <v>6</v>
      </c>
      <c r="O1301" t="s">
        <v>64</v>
      </c>
      <c r="P1301">
        <v>6</v>
      </c>
      <c r="Q1301" t="s">
        <v>64</v>
      </c>
      <c r="V1301" s="23" t="s">
        <v>416</v>
      </c>
      <c r="W1301">
        <f ca="1">VALUE(LEFT(C1301, 4))</f>
        <v>2014</v>
      </c>
      <c r="X1301">
        <f ca="1">VALUE(MID(C1301,6,FIND("_",C1301,6)-6))</f>
        <v>7</v>
      </c>
      <c r="Y1301" t="str">
        <f ca="1">IF(NOT(OR(ISBLANK(D1301),ISBLANK(E1301),D1301="",E1301="")),D1301-E1301,"")</f>
        <v/>
      </c>
      <c r="Z1301" t="str">
        <f ca="1">IF(OR(NOT(ISNUMBER(D1301)),ISBLANK(D1301),D1301="",ISBLANK(N1301)),"",ABS(D1301-N1301))</f>
        <v/>
      </c>
      <c r="AA1301">
        <f ca="1">IF(OR(ISBLANK(J1301),ISBLANK(O1301),J1301="",O1301=""),"",IF(J1301=O1301,1,0))</f>
        <v>1</v>
      </c>
      <c r="AB1301">
        <f ca="1">IF(OR(ISBLANK(K1301),ISBLANK(Q1301),K1301="",Q1301=""),"",IF(K1301=Q1301,1,0))</f>
        <v>1</v>
      </c>
      <c r="AC1301" s="23" t="str">
        <f t="shared" ca="1" si="20"/>
        <v/>
      </c>
    </row>
    <row r="1302" spans="1:29" x14ac:dyDescent="0.25">
      <c r="A1302" s="23">
        <v>1301</v>
      </c>
      <c r="B1302">
        <v>639</v>
      </c>
      <c r="C1302" t="str">
        <f ca="1">IFERROR(VLOOKUP($B1302,INDIRECT(nfl_game_result),MATCH(C$1,INDIRECT(nfl_game_result_header),0),FALSE),"error")</f>
        <v>2014_07_SFO@DEN</v>
      </c>
      <c r="D1302" t="str">
        <f ca="1">IFERROR(IF(ISBLANK(VLOOKUP($B1302,INDIRECT(nfl_game_result),MATCH(D$1,INDIRECT(nfl_game_result_header),0),FALSE)),"",VLOOKUP($B1302,INDIRECT(nfl_game_result),MATCH(D$1,INDIRECT(nfl_game_result_header),0),FALSE)),"error")</f>
        <v/>
      </c>
      <c r="E1302">
        <f ca="1">IFERROR(IF(ISBLANK(VLOOKUP($B1302,INDIRECT(nfl_game_result),MATCH(E$1,INDIRECT(nfl_game_result_header),0),FALSE)),"",VLOOKUP($B1302,INDIRECT(nfl_game_result),MATCH(E$1,INDIRECT(nfl_game_result_header),0),FALSE)),"error")</f>
        <v>-6.5</v>
      </c>
      <c r="F1302" s="23" t="str">
        <f ca="1">IFERROR(IF(ISBLANK(VLOOKUP($B1302,INDIRECT(nfl_game_result),MATCH(F$1,INDIRECT(nfl_game_result_header),0),FALSE)),"",VLOOKUP($B1302,INDIRECT(nfl_game_result),MATCH(F$1,INDIRECT(nfl_game_result_header),0),FALSE)),"error")</f>
        <v/>
      </c>
      <c r="G1302" s="23" t="str">
        <f ca="1">IFERROR(IF(ISBLANK(VLOOKUP($B1302,INDIRECT(nfl_game_result),MATCH(G$1,INDIRECT(nfl_game_result_header),0),FALSE)),"",VLOOKUP($B1302,INDIRECT(nfl_game_result),MATCH(G$1,INDIRECT(nfl_game_result_header),0),FALSE)),"error")</f>
        <v/>
      </c>
      <c r="H1302">
        <f ca="1">IFERROR(IF(ISBLANK(VLOOKUP($B1302,INDIRECT(nfl_game_result),MATCH(H$1,INDIRECT(nfl_game_result_header),0),FALSE)),"",VLOOKUP($B1302,INDIRECT(nfl_game_result),MATCH(H$1,INDIRECT(nfl_game_result_header),0),FALSE)),"error")</f>
        <v>42</v>
      </c>
      <c r="I1302">
        <f ca="1">IFERROR(IF(ISBLANK(VLOOKUP($B1302,INDIRECT(nfl_game_result),MATCH(I$1,INDIRECT(nfl_game_result_header),0),FALSE)),"",VLOOKUP($B1302,INDIRECT(nfl_game_result),MATCH(I$1,INDIRECT(nfl_game_result_header),0),FALSE)),"error")</f>
        <v>17</v>
      </c>
      <c r="J1302" t="str">
        <f ca="1">IFERROR(IF(ISBLANK(VLOOKUP($B1302,INDIRECT(nfl_game_result),MATCH(J$1,INDIRECT(nfl_game_result_header),0),FALSE)),"",VLOOKUP($B1302,INDIRECT(nfl_game_result),MATCH(J$1,INDIRECT(nfl_game_result_header),0),FALSE)),"error")</f>
        <v>DEN</v>
      </c>
      <c r="K1302" t="str">
        <f ca="1">IFERROR(IF(ISBLANK(VLOOKUP($B1302,INDIRECT(nfl_game_result),MATCH(K$1,INDIRECT(nfl_game_result_header),0),FALSE)),"",VLOOKUP($B1302,INDIRECT(nfl_game_result),MATCH(K$1,INDIRECT(nfl_game_result_header),0),FALSE)),"error")</f>
        <v>DEN</v>
      </c>
      <c r="L1302" s="23" t="str">
        <f ca="1">IFERROR(IF(ISBLANK(VLOOKUP($B1302,INDIRECT(nfl_game_result),MATCH(L$1,INDIRECT(nfl_game_result_header),0),FALSE)),"",VLOOKUP($B1302,INDIRECT(nfl_game_result),MATCH(L$1,INDIRECT(nfl_game_result_header),0),FALSE)),"error")</f>
        <v/>
      </c>
      <c r="M1302" t="s">
        <v>14</v>
      </c>
      <c r="N1302">
        <v>-6</v>
      </c>
      <c r="O1302" t="s">
        <v>333</v>
      </c>
      <c r="P1302">
        <v>15</v>
      </c>
      <c r="Q1302" t="s">
        <v>333</v>
      </c>
      <c r="V1302" s="23" t="s">
        <v>416</v>
      </c>
      <c r="W1302">
        <f ca="1">VALUE(LEFT(C1302, 4))</f>
        <v>2014</v>
      </c>
      <c r="X1302">
        <f ca="1">VALUE(MID(C1302,6,FIND("_",C1302,6)-6))</f>
        <v>7</v>
      </c>
      <c r="Y1302" t="str">
        <f ca="1">IF(NOT(OR(ISBLANK(D1302),ISBLANK(E1302),D1302="",E1302="")),D1302-E1302,"")</f>
        <v/>
      </c>
      <c r="Z1302" t="str">
        <f ca="1">IF(OR(NOT(ISNUMBER(D1302)),ISBLANK(D1302),D1302="",ISBLANK(N1302)),"",ABS(D1302-N1302))</f>
        <v/>
      </c>
      <c r="AA1302">
        <f ca="1">IF(OR(ISBLANK(J1302),ISBLANK(O1302),J1302="",O1302=""),"",IF(J1302=O1302,1,0))</f>
        <v>0</v>
      </c>
      <c r="AB1302">
        <f ca="1">IF(OR(ISBLANK(K1302),ISBLANK(Q1302),K1302="",Q1302=""),"",IF(K1302=Q1302,1,0))</f>
        <v>0</v>
      </c>
      <c r="AC1302" s="23" t="str">
        <f t="shared" ca="1" si="20"/>
        <v/>
      </c>
    </row>
    <row r="1303" spans="1:29" x14ac:dyDescent="0.25">
      <c r="A1303" s="23">
        <v>1302</v>
      </c>
      <c r="B1303">
        <v>640</v>
      </c>
      <c r="C1303" t="str">
        <f ca="1">IFERROR(VLOOKUP($B1303,INDIRECT(nfl_game_result),MATCH(C$1,INDIRECT(nfl_game_result_header),0),FALSE),"error")</f>
        <v>2014_07_HOU@PIT</v>
      </c>
      <c r="D1303" t="str">
        <f ca="1">IFERROR(IF(ISBLANK(VLOOKUP($B1303,INDIRECT(nfl_game_result),MATCH(D$1,INDIRECT(nfl_game_result_header),0),FALSE)),"",VLOOKUP($B1303,INDIRECT(nfl_game_result),MATCH(D$1,INDIRECT(nfl_game_result_header),0),FALSE)),"error")</f>
        <v/>
      </c>
      <c r="E1303">
        <f ca="1">IFERROR(IF(ISBLANK(VLOOKUP($B1303,INDIRECT(nfl_game_result),MATCH(E$1,INDIRECT(nfl_game_result_header),0),FALSE)),"",VLOOKUP($B1303,INDIRECT(nfl_game_result),MATCH(E$1,INDIRECT(nfl_game_result_header),0),FALSE)),"error")</f>
        <v>-3.5</v>
      </c>
      <c r="F1303" s="23" t="str">
        <f ca="1">IFERROR(IF(ISBLANK(VLOOKUP($B1303,INDIRECT(nfl_game_result),MATCH(F$1,INDIRECT(nfl_game_result_header),0),FALSE)),"",VLOOKUP($B1303,INDIRECT(nfl_game_result),MATCH(F$1,INDIRECT(nfl_game_result_header),0),FALSE)),"error")</f>
        <v/>
      </c>
      <c r="G1303" s="23" t="str">
        <f ca="1">IFERROR(IF(ISBLANK(VLOOKUP($B1303,INDIRECT(nfl_game_result),MATCH(G$1,INDIRECT(nfl_game_result_header),0),FALSE)),"",VLOOKUP($B1303,INDIRECT(nfl_game_result),MATCH(G$1,INDIRECT(nfl_game_result_header),0),FALSE)),"error")</f>
        <v/>
      </c>
      <c r="H1303">
        <f ca="1">IFERROR(IF(ISBLANK(VLOOKUP($B1303,INDIRECT(nfl_game_result),MATCH(H$1,INDIRECT(nfl_game_result_header),0),FALSE)),"",VLOOKUP($B1303,INDIRECT(nfl_game_result),MATCH(H$1,INDIRECT(nfl_game_result_header),0),FALSE)),"error")</f>
        <v>30</v>
      </c>
      <c r="I1303">
        <f ca="1">IFERROR(IF(ISBLANK(VLOOKUP($B1303,INDIRECT(nfl_game_result),MATCH(I$1,INDIRECT(nfl_game_result_header),0),FALSE)),"",VLOOKUP($B1303,INDIRECT(nfl_game_result),MATCH(I$1,INDIRECT(nfl_game_result_header),0),FALSE)),"error")</f>
        <v>23</v>
      </c>
      <c r="J1303" t="str">
        <f ca="1">IFERROR(IF(ISBLANK(VLOOKUP($B1303,INDIRECT(nfl_game_result),MATCH(J$1,INDIRECT(nfl_game_result_header),0),FALSE)),"",VLOOKUP($B1303,INDIRECT(nfl_game_result),MATCH(J$1,INDIRECT(nfl_game_result_header),0),FALSE)),"error")</f>
        <v>PIT</v>
      </c>
      <c r="K1303" t="str">
        <f ca="1">IFERROR(IF(ISBLANK(VLOOKUP($B1303,INDIRECT(nfl_game_result),MATCH(K$1,INDIRECT(nfl_game_result_header),0),FALSE)),"",VLOOKUP($B1303,INDIRECT(nfl_game_result),MATCH(K$1,INDIRECT(nfl_game_result_header),0),FALSE)),"error")</f>
        <v>PIT</v>
      </c>
      <c r="L1303" s="23" t="str">
        <f ca="1">IFERROR(IF(ISBLANK(VLOOKUP($B1303,INDIRECT(nfl_game_result),MATCH(L$1,INDIRECT(nfl_game_result_header),0),FALSE)),"",VLOOKUP($B1303,INDIRECT(nfl_game_result),MATCH(L$1,INDIRECT(nfl_game_result_header),0),FALSE)),"error")</f>
        <v/>
      </c>
      <c r="M1303" t="s">
        <v>14</v>
      </c>
      <c r="N1303">
        <v>-3</v>
      </c>
      <c r="O1303" t="s">
        <v>75</v>
      </c>
      <c r="P1303">
        <v>10</v>
      </c>
      <c r="Q1303" t="s">
        <v>75</v>
      </c>
      <c r="V1303" s="23" t="s">
        <v>416</v>
      </c>
      <c r="W1303">
        <f ca="1">VALUE(LEFT(C1303, 4))</f>
        <v>2014</v>
      </c>
      <c r="X1303">
        <f ca="1">VALUE(MID(C1303,6,FIND("_",C1303,6)-6))</f>
        <v>7</v>
      </c>
      <c r="Y1303" t="str">
        <f ca="1">IF(NOT(OR(ISBLANK(D1303),ISBLANK(E1303),D1303="",E1303="")),D1303-E1303,"")</f>
        <v/>
      </c>
      <c r="Z1303" t="str">
        <f ca="1">IF(OR(NOT(ISNUMBER(D1303)),ISBLANK(D1303),D1303="",ISBLANK(N1303)),"",ABS(D1303-N1303))</f>
        <v/>
      </c>
      <c r="AA1303">
        <f ca="1">IF(OR(ISBLANK(J1303),ISBLANK(O1303),J1303="",O1303=""),"",IF(J1303=O1303,1,0))</f>
        <v>0</v>
      </c>
      <c r="AB1303">
        <f ca="1">IF(OR(ISBLANK(K1303),ISBLANK(Q1303),K1303="",Q1303=""),"",IF(K1303=Q1303,1,0))</f>
        <v>0</v>
      </c>
      <c r="AC1303" s="23" t="str">
        <f t="shared" ca="1" si="20"/>
        <v/>
      </c>
    </row>
    <row r="1304" spans="1:29" x14ac:dyDescent="0.25">
      <c r="A1304" s="23">
        <v>1303</v>
      </c>
      <c r="B1304">
        <v>641</v>
      </c>
      <c r="C1304" t="str">
        <f ca="1">IFERROR(VLOOKUP($B1304,INDIRECT(nfl_game_result),MATCH(C$1,INDIRECT(nfl_game_result_header),0),FALSE),"error")</f>
        <v>2014_08_SD@DEN</v>
      </c>
      <c r="D1304" t="str">
        <f ca="1">IFERROR(IF(ISBLANK(VLOOKUP($B1304,INDIRECT(nfl_game_result),MATCH(D$1,INDIRECT(nfl_game_result_header),0),FALSE)),"",VLOOKUP($B1304,INDIRECT(nfl_game_result),MATCH(D$1,INDIRECT(nfl_game_result_header),0),FALSE)),"error")</f>
        <v/>
      </c>
      <c r="E1304">
        <f ca="1">IFERROR(IF(ISBLANK(VLOOKUP($B1304,INDIRECT(nfl_game_result),MATCH(E$1,INDIRECT(nfl_game_result_header),0),FALSE)),"",VLOOKUP($B1304,INDIRECT(nfl_game_result),MATCH(E$1,INDIRECT(nfl_game_result_header),0),FALSE)),"error")</f>
        <v>-7.5</v>
      </c>
      <c r="F1304" s="23" t="str">
        <f ca="1">IFERROR(IF(ISBLANK(VLOOKUP($B1304,INDIRECT(nfl_game_result),MATCH(F$1,INDIRECT(nfl_game_result_header),0),FALSE)),"",VLOOKUP($B1304,INDIRECT(nfl_game_result),MATCH(F$1,INDIRECT(nfl_game_result_header),0),FALSE)),"error")</f>
        <v/>
      </c>
      <c r="G1304" s="23" t="str">
        <f ca="1">IFERROR(IF(ISBLANK(VLOOKUP($B1304,INDIRECT(nfl_game_result),MATCH(G$1,INDIRECT(nfl_game_result_header),0),FALSE)),"",VLOOKUP($B1304,INDIRECT(nfl_game_result),MATCH(G$1,INDIRECT(nfl_game_result_header),0),FALSE)),"error")</f>
        <v/>
      </c>
      <c r="H1304">
        <f ca="1">IFERROR(IF(ISBLANK(VLOOKUP($B1304,INDIRECT(nfl_game_result),MATCH(H$1,INDIRECT(nfl_game_result_header),0),FALSE)),"",VLOOKUP($B1304,INDIRECT(nfl_game_result),MATCH(H$1,INDIRECT(nfl_game_result_header),0),FALSE)),"error")</f>
        <v>35</v>
      </c>
      <c r="I1304">
        <f ca="1">IFERROR(IF(ISBLANK(VLOOKUP($B1304,INDIRECT(nfl_game_result),MATCH(I$1,INDIRECT(nfl_game_result_header),0),FALSE)),"",VLOOKUP($B1304,INDIRECT(nfl_game_result),MATCH(I$1,INDIRECT(nfl_game_result_header),0),FALSE)),"error")</f>
        <v>21</v>
      </c>
      <c r="J1304" t="str">
        <f ca="1">IFERROR(IF(ISBLANK(VLOOKUP($B1304,INDIRECT(nfl_game_result),MATCH(J$1,INDIRECT(nfl_game_result_header),0),FALSE)),"",VLOOKUP($B1304,INDIRECT(nfl_game_result),MATCH(J$1,INDIRECT(nfl_game_result_header),0),FALSE)),"error")</f>
        <v>DEN</v>
      </c>
      <c r="K1304" t="str">
        <f ca="1">IFERROR(IF(ISBLANK(VLOOKUP($B1304,INDIRECT(nfl_game_result),MATCH(K$1,INDIRECT(nfl_game_result_header),0),FALSE)),"",VLOOKUP($B1304,INDIRECT(nfl_game_result),MATCH(K$1,INDIRECT(nfl_game_result_header),0),FALSE)),"error")</f>
        <v>DEN</v>
      </c>
      <c r="L1304" s="23" t="str">
        <f ca="1">IFERROR(IF(ISBLANK(VLOOKUP($B1304,INDIRECT(nfl_game_result),MATCH(L$1,INDIRECT(nfl_game_result_header),0),FALSE)),"",VLOOKUP($B1304,INDIRECT(nfl_game_result),MATCH(L$1,INDIRECT(nfl_game_result_header),0),FALSE)),"error")</f>
        <v/>
      </c>
      <c r="M1304" t="s">
        <v>16</v>
      </c>
      <c r="N1304">
        <v>-6</v>
      </c>
      <c r="O1304" t="s">
        <v>88</v>
      </c>
      <c r="P1304">
        <v>10</v>
      </c>
      <c r="V1304" s="23" t="s">
        <v>416</v>
      </c>
      <c r="W1304">
        <f ca="1">VALUE(LEFT(C1304, 4))</f>
        <v>2014</v>
      </c>
      <c r="X1304">
        <f ca="1">VALUE(MID(C1304,6,FIND("_",C1304,6)-6))</f>
        <v>8</v>
      </c>
      <c r="Y1304" t="str">
        <f ca="1">IF(NOT(OR(ISBLANK(D1304),ISBLANK(E1304),D1304="",E1304="")),D1304-E1304,"")</f>
        <v/>
      </c>
      <c r="Z1304" t="str">
        <f ca="1">IF(OR(NOT(ISNUMBER(D1304)),ISBLANK(D1304),D1304="",ISBLANK(N1304)),"",ABS(D1304-N1304))</f>
        <v/>
      </c>
      <c r="AA1304">
        <f ca="1">IF(OR(ISBLANK(J1304),ISBLANK(O1304),J1304="",O1304=""),"",IF(J1304=O1304,1,0))</f>
        <v>0</v>
      </c>
      <c r="AB1304" t="str">
        <f ca="1">IF(OR(ISBLANK(K1304),ISBLANK(Q1304),K1304="",Q1304=""),"",IF(K1304=Q1304,1,0))</f>
        <v/>
      </c>
      <c r="AC1304" s="23" t="str">
        <f t="shared" ca="1" si="20"/>
        <v/>
      </c>
    </row>
    <row r="1305" spans="1:29" x14ac:dyDescent="0.25">
      <c r="A1305" s="23">
        <v>1304</v>
      </c>
      <c r="B1305">
        <v>642</v>
      </c>
      <c r="C1305" t="str">
        <f ca="1">IFERROR(VLOOKUP($B1305,INDIRECT(nfl_game_result),MATCH(C$1,INDIRECT(nfl_game_result_header),0),FALSE),"error")</f>
        <v>2014_08_DET@ATL</v>
      </c>
      <c r="D1305" t="str">
        <f ca="1">IFERROR(IF(ISBLANK(VLOOKUP($B1305,INDIRECT(nfl_game_result),MATCH(D$1,INDIRECT(nfl_game_result_header),0),FALSE)),"",VLOOKUP($B1305,INDIRECT(nfl_game_result),MATCH(D$1,INDIRECT(nfl_game_result_header),0),FALSE)),"error")</f>
        <v/>
      </c>
      <c r="E1305">
        <f ca="1">IFERROR(IF(ISBLANK(VLOOKUP($B1305,INDIRECT(nfl_game_result),MATCH(E$1,INDIRECT(nfl_game_result_header),0),FALSE)),"",VLOOKUP($B1305,INDIRECT(nfl_game_result),MATCH(E$1,INDIRECT(nfl_game_result_header),0),FALSE)),"error")</f>
        <v>4</v>
      </c>
      <c r="F1305" s="23" t="str">
        <f ca="1">IFERROR(IF(ISBLANK(VLOOKUP($B1305,INDIRECT(nfl_game_result),MATCH(F$1,INDIRECT(nfl_game_result_header),0),FALSE)),"",VLOOKUP($B1305,INDIRECT(nfl_game_result),MATCH(F$1,INDIRECT(nfl_game_result_header),0),FALSE)),"error")</f>
        <v/>
      </c>
      <c r="G1305" s="23" t="str">
        <f ca="1">IFERROR(IF(ISBLANK(VLOOKUP($B1305,INDIRECT(nfl_game_result),MATCH(G$1,INDIRECT(nfl_game_result_header),0),FALSE)),"",VLOOKUP($B1305,INDIRECT(nfl_game_result),MATCH(G$1,INDIRECT(nfl_game_result_header),0),FALSE)),"error")</f>
        <v/>
      </c>
      <c r="H1305">
        <f ca="1">IFERROR(IF(ISBLANK(VLOOKUP($B1305,INDIRECT(nfl_game_result),MATCH(H$1,INDIRECT(nfl_game_result_header),0),FALSE)),"",VLOOKUP($B1305,INDIRECT(nfl_game_result),MATCH(H$1,INDIRECT(nfl_game_result_header),0),FALSE)),"error")</f>
        <v>21</v>
      </c>
      <c r="I1305">
        <f ca="1">IFERROR(IF(ISBLANK(VLOOKUP($B1305,INDIRECT(nfl_game_result),MATCH(I$1,INDIRECT(nfl_game_result_header),0),FALSE)),"",VLOOKUP($B1305,INDIRECT(nfl_game_result),MATCH(I$1,INDIRECT(nfl_game_result_header),0),FALSE)),"error")</f>
        <v>22</v>
      </c>
      <c r="J1305" t="str">
        <f ca="1">IFERROR(IF(ISBLANK(VLOOKUP($B1305,INDIRECT(nfl_game_result),MATCH(J$1,INDIRECT(nfl_game_result_header),0),FALSE)),"",VLOOKUP($B1305,INDIRECT(nfl_game_result),MATCH(J$1,INDIRECT(nfl_game_result_header),0),FALSE)),"error")</f>
        <v>ATL</v>
      </c>
      <c r="K1305" t="str">
        <f ca="1">IFERROR(IF(ISBLANK(VLOOKUP($B1305,INDIRECT(nfl_game_result),MATCH(K$1,INDIRECT(nfl_game_result_header),0),FALSE)),"",VLOOKUP($B1305,INDIRECT(nfl_game_result),MATCH(K$1,INDIRECT(nfl_game_result_header),0),FALSE)),"error")</f>
        <v>DET</v>
      </c>
      <c r="L1305" s="23" t="str">
        <f ca="1">IFERROR(IF(ISBLANK(VLOOKUP($B1305,INDIRECT(nfl_game_result),MATCH(L$1,INDIRECT(nfl_game_result_header),0),FALSE)),"",VLOOKUP($B1305,INDIRECT(nfl_game_result),MATCH(L$1,INDIRECT(nfl_game_result_header),0),FALSE)),"error")</f>
        <v/>
      </c>
      <c r="M1305" t="s">
        <v>16</v>
      </c>
      <c r="N1305">
        <v>5</v>
      </c>
      <c r="O1305" t="s">
        <v>73</v>
      </c>
      <c r="P1305">
        <v>6</v>
      </c>
      <c r="V1305" s="23" t="s">
        <v>416</v>
      </c>
      <c r="W1305">
        <f ca="1">VALUE(LEFT(C1305, 4))</f>
        <v>2014</v>
      </c>
      <c r="X1305">
        <f ca="1">VALUE(MID(C1305,6,FIND("_",C1305,6)-6))</f>
        <v>8</v>
      </c>
      <c r="Y1305" t="str">
        <f ca="1">IF(NOT(OR(ISBLANK(D1305),ISBLANK(E1305),D1305="",E1305="")),D1305-E1305,"")</f>
        <v/>
      </c>
      <c r="Z1305" t="str">
        <f ca="1">IF(OR(NOT(ISNUMBER(D1305)),ISBLANK(D1305),D1305="",ISBLANK(N1305)),"",ABS(D1305-N1305))</f>
        <v/>
      </c>
      <c r="AA1305">
        <f ca="1">IF(OR(ISBLANK(J1305),ISBLANK(O1305),J1305="",O1305=""),"",IF(J1305=O1305,1,0))</f>
        <v>0</v>
      </c>
      <c r="AB1305" t="str">
        <f ca="1">IF(OR(ISBLANK(K1305),ISBLANK(Q1305),K1305="",Q1305=""),"",IF(K1305=Q1305,1,0))</f>
        <v/>
      </c>
      <c r="AC1305" s="23" t="str">
        <f t="shared" ca="1" si="20"/>
        <v/>
      </c>
    </row>
    <row r="1306" spans="1:29" x14ac:dyDescent="0.25">
      <c r="A1306" s="23">
        <v>1305</v>
      </c>
      <c r="B1306">
        <v>643</v>
      </c>
      <c r="C1306" t="str">
        <f ca="1">IFERROR(VLOOKUP($B1306,INDIRECT(nfl_game_result),MATCH(C$1,INDIRECT(nfl_game_result_header),0),FALSE),"error")</f>
        <v>2014_08_BAL@CIN</v>
      </c>
      <c r="D1306" t="str">
        <f ca="1">IFERROR(IF(ISBLANK(VLOOKUP($B1306,INDIRECT(nfl_game_result),MATCH(D$1,INDIRECT(nfl_game_result_header),0),FALSE)),"",VLOOKUP($B1306,INDIRECT(nfl_game_result),MATCH(D$1,INDIRECT(nfl_game_result_header),0),FALSE)),"error")</f>
        <v/>
      </c>
      <c r="E1306">
        <f ca="1">IFERROR(IF(ISBLANK(VLOOKUP($B1306,INDIRECT(nfl_game_result),MATCH(E$1,INDIRECT(nfl_game_result_header),0),FALSE)),"",VLOOKUP($B1306,INDIRECT(nfl_game_result),MATCH(E$1,INDIRECT(nfl_game_result_header),0),FALSE)),"error")</f>
        <v>-1</v>
      </c>
      <c r="F1306" s="23" t="str">
        <f ca="1">IFERROR(IF(ISBLANK(VLOOKUP($B1306,INDIRECT(nfl_game_result),MATCH(F$1,INDIRECT(nfl_game_result_header),0),FALSE)),"",VLOOKUP($B1306,INDIRECT(nfl_game_result),MATCH(F$1,INDIRECT(nfl_game_result_header),0),FALSE)),"error")</f>
        <v/>
      </c>
      <c r="G1306" s="23" t="str">
        <f ca="1">IFERROR(IF(ISBLANK(VLOOKUP($B1306,INDIRECT(nfl_game_result),MATCH(G$1,INDIRECT(nfl_game_result_header),0),FALSE)),"",VLOOKUP($B1306,INDIRECT(nfl_game_result),MATCH(G$1,INDIRECT(nfl_game_result_header),0),FALSE)),"error")</f>
        <v/>
      </c>
      <c r="H1306">
        <f ca="1">IFERROR(IF(ISBLANK(VLOOKUP($B1306,INDIRECT(nfl_game_result),MATCH(H$1,INDIRECT(nfl_game_result_header),0),FALSE)),"",VLOOKUP($B1306,INDIRECT(nfl_game_result),MATCH(H$1,INDIRECT(nfl_game_result_header),0),FALSE)),"error")</f>
        <v>27</v>
      </c>
      <c r="I1306">
        <f ca="1">IFERROR(IF(ISBLANK(VLOOKUP($B1306,INDIRECT(nfl_game_result),MATCH(I$1,INDIRECT(nfl_game_result_header),0),FALSE)),"",VLOOKUP($B1306,INDIRECT(nfl_game_result),MATCH(I$1,INDIRECT(nfl_game_result_header),0),FALSE)),"error")</f>
        <v>24</v>
      </c>
      <c r="J1306" t="str">
        <f ca="1">IFERROR(IF(ISBLANK(VLOOKUP($B1306,INDIRECT(nfl_game_result),MATCH(J$1,INDIRECT(nfl_game_result_header),0),FALSE)),"",VLOOKUP($B1306,INDIRECT(nfl_game_result),MATCH(J$1,INDIRECT(nfl_game_result_header),0),FALSE)),"error")</f>
        <v>CIN</v>
      </c>
      <c r="K1306" t="str">
        <f ca="1">IFERROR(IF(ISBLANK(VLOOKUP($B1306,INDIRECT(nfl_game_result),MATCH(K$1,INDIRECT(nfl_game_result_header),0),FALSE)),"",VLOOKUP($B1306,INDIRECT(nfl_game_result),MATCH(K$1,INDIRECT(nfl_game_result_header),0),FALSE)),"error")</f>
        <v>CIN</v>
      </c>
      <c r="L1306" s="23" t="str">
        <f ca="1">IFERROR(IF(ISBLANK(VLOOKUP($B1306,INDIRECT(nfl_game_result),MATCH(L$1,INDIRECT(nfl_game_result_header),0),FALSE)),"",VLOOKUP($B1306,INDIRECT(nfl_game_result),MATCH(L$1,INDIRECT(nfl_game_result_header),0),FALSE)),"error")</f>
        <v/>
      </c>
      <c r="M1306" t="s">
        <v>16</v>
      </c>
      <c r="N1306">
        <v>2.5</v>
      </c>
      <c r="O1306" t="s">
        <v>65</v>
      </c>
      <c r="P1306">
        <v>5</v>
      </c>
      <c r="V1306" s="23" t="s">
        <v>416</v>
      </c>
      <c r="W1306">
        <f ca="1">VALUE(LEFT(C1306, 4))</f>
        <v>2014</v>
      </c>
      <c r="X1306">
        <f ca="1">VALUE(MID(C1306,6,FIND("_",C1306,6)-6))</f>
        <v>8</v>
      </c>
      <c r="Y1306" t="str">
        <f ca="1">IF(NOT(OR(ISBLANK(D1306),ISBLANK(E1306),D1306="",E1306="")),D1306-E1306,"")</f>
        <v/>
      </c>
      <c r="Z1306" t="str">
        <f ca="1">IF(OR(NOT(ISNUMBER(D1306)),ISBLANK(D1306),D1306="",ISBLANK(N1306)),"",ABS(D1306-N1306))</f>
        <v/>
      </c>
      <c r="AA1306">
        <f ca="1">IF(OR(ISBLANK(J1306),ISBLANK(O1306),J1306="",O1306=""),"",IF(J1306=O1306,1,0))</f>
        <v>0</v>
      </c>
      <c r="AB1306" t="str">
        <f ca="1">IF(OR(ISBLANK(K1306),ISBLANK(Q1306),K1306="",Q1306=""),"",IF(K1306=Q1306,1,0))</f>
        <v/>
      </c>
      <c r="AC1306" s="23" t="str">
        <f t="shared" ca="1" si="20"/>
        <v/>
      </c>
    </row>
    <row r="1307" spans="1:29" x14ac:dyDescent="0.25">
      <c r="A1307" s="23">
        <v>1306</v>
      </c>
      <c r="B1307">
        <v>644</v>
      </c>
      <c r="C1307" t="str">
        <f ca="1">IFERROR(VLOOKUP($B1307,INDIRECT(nfl_game_result),MATCH(C$1,INDIRECT(nfl_game_result_header),0),FALSE),"error")</f>
        <v>2014_08_HOU@TEN</v>
      </c>
      <c r="D1307" t="str">
        <f ca="1">IFERROR(IF(ISBLANK(VLOOKUP($B1307,INDIRECT(nfl_game_result),MATCH(D$1,INDIRECT(nfl_game_result_header),0),FALSE)),"",VLOOKUP($B1307,INDIRECT(nfl_game_result),MATCH(D$1,INDIRECT(nfl_game_result_header),0),FALSE)),"error")</f>
        <v/>
      </c>
      <c r="E1307">
        <f ca="1">IFERROR(IF(ISBLANK(VLOOKUP($B1307,INDIRECT(nfl_game_result),MATCH(E$1,INDIRECT(nfl_game_result_header),0),FALSE)),"",VLOOKUP($B1307,INDIRECT(nfl_game_result),MATCH(E$1,INDIRECT(nfl_game_result_header),0),FALSE)),"error")</f>
        <v>2</v>
      </c>
      <c r="F1307" s="23" t="str">
        <f ca="1">IFERROR(IF(ISBLANK(VLOOKUP($B1307,INDIRECT(nfl_game_result),MATCH(F$1,INDIRECT(nfl_game_result_header),0),FALSE)),"",VLOOKUP($B1307,INDIRECT(nfl_game_result),MATCH(F$1,INDIRECT(nfl_game_result_header),0),FALSE)),"error")</f>
        <v/>
      </c>
      <c r="G1307" s="23" t="str">
        <f ca="1">IFERROR(IF(ISBLANK(VLOOKUP($B1307,INDIRECT(nfl_game_result),MATCH(G$1,INDIRECT(nfl_game_result_header),0),FALSE)),"",VLOOKUP($B1307,INDIRECT(nfl_game_result),MATCH(G$1,INDIRECT(nfl_game_result_header),0),FALSE)),"error")</f>
        <v/>
      </c>
      <c r="H1307">
        <f ca="1">IFERROR(IF(ISBLANK(VLOOKUP($B1307,INDIRECT(nfl_game_result),MATCH(H$1,INDIRECT(nfl_game_result_header),0),FALSE)),"",VLOOKUP($B1307,INDIRECT(nfl_game_result),MATCH(H$1,INDIRECT(nfl_game_result_header),0),FALSE)),"error")</f>
        <v>16</v>
      </c>
      <c r="I1307">
        <f ca="1">IFERROR(IF(ISBLANK(VLOOKUP($B1307,INDIRECT(nfl_game_result),MATCH(I$1,INDIRECT(nfl_game_result_header),0),FALSE)),"",VLOOKUP($B1307,INDIRECT(nfl_game_result),MATCH(I$1,INDIRECT(nfl_game_result_header),0),FALSE)),"error")</f>
        <v>30</v>
      </c>
      <c r="J1307" t="str">
        <f ca="1">IFERROR(IF(ISBLANK(VLOOKUP($B1307,INDIRECT(nfl_game_result),MATCH(J$1,INDIRECT(nfl_game_result_header),0),FALSE)),"",VLOOKUP($B1307,INDIRECT(nfl_game_result),MATCH(J$1,INDIRECT(nfl_game_result_header),0),FALSE)),"error")</f>
        <v>HOU</v>
      </c>
      <c r="K1307" t="str">
        <f ca="1">IFERROR(IF(ISBLANK(VLOOKUP($B1307,INDIRECT(nfl_game_result),MATCH(K$1,INDIRECT(nfl_game_result_header),0),FALSE)),"",VLOOKUP($B1307,INDIRECT(nfl_game_result),MATCH(K$1,INDIRECT(nfl_game_result_header),0),FALSE)),"error")</f>
        <v>HOU</v>
      </c>
      <c r="L1307" s="23" t="str">
        <f ca="1">IFERROR(IF(ISBLANK(VLOOKUP($B1307,INDIRECT(nfl_game_result),MATCH(L$1,INDIRECT(nfl_game_result_header),0),FALSE)),"",VLOOKUP($B1307,INDIRECT(nfl_game_result),MATCH(L$1,INDIRECT(nfl_game_result_header),0),FALSE)),"error")</f>
        <v/>
      </c>
      <c r="M1307" t="s">
        <v>16</v>
      </c>
      <c r="N1307">
        <v>3.5</v>
      </c>
      <c r="O1307" t="s">
        <v>75</v>
      </c>
      <c r="P1307">
        <v>14</v>
      </c>
      <c r="V1307" s="23" t="s">
        <v>416</v>
      </c>
      <c r="W1307">
        <f ca="1">VALUE(LEFT(C1307, 4))</f>
        <v>2014</v>
      </c>
      <c r="X1307">
        <f ca="1">VALUE(MID(C1307,6,FIND("_",C1307,6)-6))</f>
        <v>8</v>
      </c>
      <c r="Y1307" t="str">
        <f ca="1">IF(NOT(OR(ISBLANK(D1307),ISBLANK(E1307),D1307="",E1307="")),D1307-E1307,"")</f>
        <v/>
      </c>
      <c r="Z1307" t="str">
        <f ca="1">IF(OR(NOT(ISNUMBER(D1307)),ISBLANK(D1307),D1307="",ISBLANK(N1307)),"",ABS(D1307-N1307))</f>
        <v/>
      </c>
      <c r="AA1307">
        <f ca="1">IF(OR(ISBLANK(J1307),ISBLANK(O1307),J1307="",O1307=""),"",IF(J1307=O1307,1,0))</f>
        <v>1</v>
      </c>
      <c r="AB1307" t="str">
        <f ca="1">IF(OR(ISBLANK(K1307),ISBLANK(Q1307),K1307="",Q1307=""),"",IF(K1307=Q1307,1,0))</f>
        <v/>
      </c>
      <c r="AC1307" s="23" t="str">
        <f t="shared" ca="1" si="20"/>
        <v/>
      </c>
    </row>
    <row r="1308" spans="1:29" x14ac:dyDescent="0.25">
      <c r="A1308" s="23">
        <v>1307</v>
      </c>
      <c r="B1308">
        <v>645</v>
      </c>
      <c r="C1308" t="str">
        <f ca="1">IFERROR(VLOOKUP($B1308,INDIRECT(nfl_game_result),MATCH(C$1,INDIRECT(nfl_game_result_header),0),FALSE),"error")</f>
        <v>2014_08_STL@KCY</v>
      </c>
      <c r="D1308" t="str">
        <f ca="1">IFERROR(IF(ISBLANK(VLOOKUP($B1308,INDIRECT(nfl_game_result),MATCH(D$1,INDIRECT(nfl_game_result_header),0),FALSE)),"",VLOOKUP($B1308,INDIRECT(nfl_game_result),MATCH(D$1,INDIRECT(nfl_game_result_header),0),FALSE)),"error")</f>
        <v/>
      </c>
      <c r="E1308">
        <f ca="1">IFERROR(IF(ISBLANK(VLOOKUP($B1308,INDIRECT(nfl_game_result),MATCH(E$1,INDIRECT(nfl_game_result_header),0),FALSE)),"",VLOOKUP($B1308,INDIRECT(nfl_game_result),MATCH(E$1,INDIRECT(nfl_game_result_header),0),FALSE)),"error")</f>
        <v>-6.5</v>
      </c>
      <c r="F1308" s="23" t="str">
        <f ca="1">IFERROR(IF(ISBLANK(VLOOKUP($B1308,INDIRECT(nfl_game_result),MATCH(F$1,INDIRECT(nfl_game_result_header),0),FALSE)),"",VLOOKUP($B1308,INDIRECT(nfl_game_result),MATCH(F$1,INDIRECT(nfl_game_result_header),0),FALSE)),"error")</f>
        <v/>
      </c>
      <c r="G1308" s="23" t="str">
        <f ca="1">IFERROR(IF(ISBLANK(VLOOKUP($B1308,INDIRECT(nfl_game_result),MATCH(G$1,INDIRECT(nfl_game_result_header),0),FALSE)),"",VLOOKUP($B1308,INDIRECT(nfl_game_result),MATCH(G$1,INDIRECT(nfl_game_result_header),0),FALSE)),"error")</f>
        <v/>
      </c>
      <c r="H1308">
        <f ca="1">IFERROR(IF(ISBLANK(VLOOKUP($B1308,INDIRECT(nfl_game_result),MATCH(H$1,INDIRECT(nfl_game_result_header),0),FALSE)),"",VLOOKUP($B1308,INDIRECT(nfl_game_result),MATCH(H$1,INDIRECT(nfl_game_result_header),0),FALSE)),"error")</f>
        <v>34</v>
      </c>
      <c r="I1308">
        <f ca="1">IFERROR(IF(ISBLANK(VLOOKUP($B1308,INDIRECT(nfl_game_result),MATCH(I$1,INDIRECT(nfl_game_result_header),0),FALSE)),"",VLOOKUP($B1308,INDIRECT(nfl_game_result),MATCH(I$1,INDIRECT(nfl_game_result_header),0),FALSE)),"error")</f>
        <v>7</v>
      </c>
      <c r="J1308" t="str">
        <f ca="1">IFERROR(IF(ISBLANK(VLOOKUP($B1308,INDIRECT(nfl_game_result),MATCH(J$1,INDIRECT(nfl_game_result_header),0),FALSE)),"",VLOOKUP($B1308,INDIRECT(nfl_game_result),MATCH(J$1,INDIRECT(nfl_game_result_header),0),FALSE)),"error")</f>
        <v>KCY</v>
      </c>
      <c r="K1308" t="str">
        <f ca="1">IFERROR(IF(ISBLANK(VLOOKUP($B1308,INDIRECT(nfl_game_result),MATCH(K$1,INDIRECT(nfl_game_result_header),0),FALSE)),"",VLOOKUP($B1308,INDIRECT(nfl_game_result),MATCH(K$1,INDIRECT(nfl_game_result_header),0),FALSE)),"error")</f>
        <v>KCY</v>
      </c>
      <c r="L1308" s="23" t="str">
        <f ca="1">IFERROR(IF(ISBLANK(VLOOKUP($B1308,INDIRECT(nfl_game_result),MATCH(L$1,INDIRECT(nfl_game_result_header),0),FALSE)),"",VLOOKUP($B1308,INDIRECT(nfl_game_result),MATCH(L$1,INDIRECT(nfl_game_result_header),0),FALSE)),"error")</f>
        <v/>
      </c>
      <c r="M1308" t="s">
        <v>16</v>
      </c>
      <c r="N1308">
        <v>-7</v>
      </c>
      <c r="O1308" t="s">
        <v>331</v>
      </c>
      <c r="P1308">
        <v>3</v>
      </c>
      <c r="V1308" s="23" t="s">
        <v>416</v>
      </c>
      <c r="W1308">
        <f ca="1">VALUE(LEFT(C1308, 4))</f>
        <v>2014</v>
      </c>
      <c r="X1308">
        <f ca="1">VALUE(MID(C1308,6,FIND("_",C1308,6)-6))</f>
        <v>8</v>
      </c>
      <c r="Y1308" t="str">
        <f ca="1">IF(NOT(OR(ISBLANK(D1308),ISBLANK(E1308),D1308="",E1308="")),D1308-E1308,"")</f>
        <v/>
      </c>
      <c r="Z1308" t="str">
        <f ca="1">IF(OR(NOT(ISNUMBER(D1308)),ISBLANK(D1308),D1308="",ISBLANK(N1308)),"",ABS(D1308-N1308))</f>
        <v/>
      </c>
      <c r="AA1308">
        <f ca="1">IF(OR(ISBLANK(J1308),ISBLANK(O1308),J1308="",O1308=""),"",IF(J1308=O1308,1,0))</f>
        <v>1</v>
      </c>
      <c r="AB1308" t="str">
        <f ca="1">IF(OR(ISBLANK(K1308),ISBLANK(Q1308),K1308="",Q1308=""),"",IF(K1308=Q1308,1,0))</f>
        <v/>
      </c>
      <c r="AC1308" s="23" t="str">
        <f t="shared" ca="1" si="20"/>
        <v/>
      </c>
    </row>
    <row r="1309" spans="1:29" x14ac:dyDescent="0.25">
      <c r="A1309" s="23">
        <v>1308</v>
      </c>
      <c r="B1309">
        <v>646</v>
      </c>
      <c r="C1309" t="str">
        <f ca="1">IFERROR(VLOOKUP($B1309,INDIRECT(nfl_game_result),MATCH(C$1,INDIRECT(nfl_game_result_header),0),FALSE),"error")</f>
        <v>2014_08_CHI@NWE</v>
      </c>
      <c r="D1309" t="str">
        <f ca="1">IFERROR(IF(ISBLANK(VLOOKUP($B1309,INDIRECT(nfl_game_result),MATCH(D$1,INDIRECT(nfl_game_result_header),0),FALSE)),"",VLOOKUP($B1309,INDIRECT(nfl_game_result),MATCH(D$1,INDIRECT(nfl_game_result_header),0),FALSE)),"error")</f>
        <v/>
      </c>
      <c r="E1309">
        <f ca="1">IFERROR(IF(ISBLANK(VLOOKUP($B1309,INDIRECT(nfl_game_result),MATCH(E$1,INDIRECT(nfl_game_result_header),0),FALSE)),"",VLOOKUP($B1309,INDIRECT(nfl_game_result),MATCH(E$1,INDIRECT(nfl_game_result_header),0),FALSE)),"error")</f>
        <v>-6.5</v>
      </c>
      <c r="F1309" s="23" t="str">
        <f ca="1">IFERROR(IF(ISBLANK(VLOOKUP($B1309,INDIRECT(nfl_game_result),MATCH(F$1,INDIRECT(nfl_game_result_header),0),FALSE)),"",VLOOKUP($B1309,INDIRECT(nfl_game_result),MATCH(F$1,INDIRECT(nfl_game_result_header),0),FALSE)),"error")</f>
        <v/>
      </c>
      <c r="G1309" s="23" t="str">
        <f ca="1">IFERROR(IF(ISBLANK(VLOOKUP($B1309,INDIRECT(nfl_game_result),MATCH(G$1,INDIRECT(nfl_game_result_header),0),FALSE)),"",VLOOKUP($B1309,INDIRECT(nfl_game_result),MATCH(G$1,INDIRECT(nfl_game_result_header),0),FALSE)),"error")</f>
        <v/>
      </c>
      <c r="H1309">
        <f ca="1">IFERROR(IF(ISBLANK(VLOOKUP($B1309,INDIRECT(nfl_game_result),MATCH(H$1,INDIRECT(nfl_game_result_header),0),FALSE)),"",VLOOKUP($B1309,INDIRECT(nfl_game_result),MATCH(H$1,INDIRECT(nfl_game_result_header),0),FALSE)),"error")</f>
        <v>51</v>
      </c>
      <c r="I1309">
        <f ca="1">IFERROR(IF(ISBLANK(VLOOKUP($B1309,INDIRECT(nfl_game_result),MATCH(I$1,INDIRECT(nfl_game_result_header),0),FALSE)),"",VLOOKUP($B1309,INDIRECT(nfl_game_result),MATCH(I$1,INDIRECT(nfl_game_result_header),0),FALSE)),"error")</f>
        <v>23</v>
      </c>
      <c r="J1309" t="str">
        <f ca="1">IFERROR(IF(ISBLANK(VLOOKUP($B1309,INDIRECT(nfl_game_result),MATCH(J$1,INDIRECT(nfl_game_result_header),0),FALSE)),"",VLOOKUP($B1309,INDIRECT(nfl_game_result),MATCH(J$1,INDIRECT(nfl_game_result_header),0),FALSE)),"error")</f>
        <v>NWE</v>
      </c>
      <c r="K1309" t="str">
        <f ca="1">IFERROR(IF(ISBLANK(VLOOKUP($B1309,INDIRECT(nfl_game_result),MATCH(K$1,INDIRECT(nfl_game_result_header),0),FALSE)),"",VLOOKUP($B1309,INDIRECT(nfl_game_result),MATCH(K$1,INDIRECT(nfl_game_result_header),0),FALSE)),"error")</f>
        <v>NWE</v>
      </c>
      <c r="L1309" s="23" t="str">
        <f ca="1">IFERROR(IF(ISBLANK(VLOOKUP($B1309,INDIRECT(nfl_game_result),MATCH(L$1,INDIRECT(nfl_game_result_header),0),FALSE)),"",VLOOKUP($B1309,INDIRECT(nfl_game_result),MATCH(L$1,INDIRECT(nfl_game_result_header),0),FALSE)),"error")</f>
        <v/>
      </c>
      <c r="M1309" t="s">
        <v>16</v>
      </c>
      <c r="N1309">
        <v>-7</v>
      </c>
      <c r="O1309" t="s">
        <v>68</v>
      </c>
      <c r="P1309">
        <v>8</v>
      </c>
      <c r="V1309" s="23" t="s">
        <v>416</v>
      </c>
      <c r="W1309">
        <f ca="1">VALUE(LEFT(C1309, 4))</f>
        <v>2014</v>
      </c>
      <c r="X1309">
        <f ca="1">VALUE(MID(C1309,6,FIND("_",C1309,6)-6))</f>
        <v>8</v>
      </c>
      <c r="Y1309" t="str">
        <f ca="1">IF(NOT(OR(ISBLANK(D1309),ISBLANK(E1309),D1309="",E1309="")),D1309-E1309,"")</f>
        <v/>
      </c>
      <c r="Z1309" t="str">
        <f ca="1">IF(OR(NOT(ISNUMBER(D1309)),ISBLANK(D1309),D1309="",ISBLANK(N1309)),"",ABS(D1309-N1309))</f>
        <v/>
      </c>
      <c r="AA1309">
        <f ca="1">IF(OR(ISBLANK(J1309),ISBLANK(O1309),J1309="",O1309=""),"",IF(J1309=O1309,1,0))</f>
        <v>0</v>
      </c>
      <c r="AB1309" t="str">
        <f ca="1">IF(OR(ISBLANK(K1309),ISBLANK(Q1309),K1309="",Q1309=""),"",IF(K1309=Q1309,1,0))</f>
        <v/>
      </c>
      <c r="AC1309" s="23" t="str">
        <f t="shared" ca="1" si="20"/>
        <v/>
      </c>
    </row>
    <row r="1310" spans="1:29" x14ac:dyDescent="0.25">
      <c r="A1310" s="23">
        <v>1309</v>
      </c>
      <c r="B1310">
        <v>647</v>
      </c>
      <c r="C1310" t="str">
        <f ca="1">IFERROR(VLOOKUP($B1310,INDIRECT(nfl_game_result),MATCH(C$1,INDIRECT(nfl_game_result_header),0),FALSE),"error")</f>
        <v>2014_08_BUF@NYJ</v>
      </c>
      <c r="D1310" t="str">
        <f ca="1">IFERROR(IF(ISBLANK(VLOOKUP($B1310,INDIRECT(nfl_game_result),MATCH(D$1,INDIRECT(nfl_game_result_header),0),FALSE)),"",VLOOKUP($B1310,INDIRECT(nfl_game_result),MATCH(D$1,INDIRECT(nfl_game_result_header),0),FALSE)),"error")</f>
        <v/>
      </c>
      <c r="E1310">
        <f ca="1">IFERROR(IF(ISBLANK(VLOOKUP($B1310,INDIRECT(nfl_game_result),MATCH(E$1,INDIRECT(nfl_game_result_header),0),FALSE)),"",VLOOKUP($B1310,INDIRECT(nfl_game_result),MATCH(E$1,INDIRECT(nfl_game_result_header),0),FALSE)),"error")</f>
        <v>-3</v>
      </c>
      <c r="F1310" s="23" t="str">
        <f ca="1">IFERROR(IF(ISBLANK(VLOOKUP($B1310,INDIRECT(nfl_game_result),MATCH(F$1,INDIRECT(nfl_game_result_header),0),FALSE)),"",VLOOKUP($B1310,INDIRECT(nfl_game_result),MATCH(F$1,INDIRECT(nfl_game_result_header),0),FALSE)),"error")</f>
        <v/>
      </c>
      <c r="G1310" s="23" t="str">
        <f ca="1">IFERROR(IF(ISBLANK(VLOOKUP($B1310,INDIRECT(nfl_game_result),MATCH(G$1,INDIRECT(nfl_game_result_header),0),FALSE)),"",VLOOKUP($B1310,INDIRECT(nfl_game_result),MATCH(G$1,INDIRECT(nfl_game_result_header),0),FALSE)),"error")</f>
        <v/>
      </c>
      <c r="H1310">
        <f ca="1">IFERROR(IF(ISBLANK(VLOOKUP($B1310,INDIRECT(nfl_game_result),MATCH(H$1,INDIRECT(nfl_game_result_header),0),FALSE)),"",VLOOKUP($B1310,INDIRECT(nfl_game_result),MATCH(H$1,INDIRECT(nfl_game_result_header),0),FALSE)),"error")</f>
        <v>23</v>
      </c>
      <c r="I1310">
        <f ca="1">IFERROR(IF(ISBLANK(VLOOKUP($B1310,INDIRECT(nfl_game_result),MATCH(I$1,INDIRECT(nfl_game_result_header),0),FALSE)),"",VLOOKUP($B1310,INDIRECT(nfl_game_result),MATCH(I$1,INDIRECT(nfl_game_result_header),0),FALSE)),"error")</f>
        <v>43</v>
      </c>
      <c r="J1310" t="str">
        <f ca="1">IFERROR(IF(ISBLANK(VLOOKUP($B1310,INDIRECT(nfl_game_result),MATCH(J$1,INDIRECT(nfl_game_result_header),0),FALSE)),"",VLOOKUP($B1310,INDIRECT(nfl_game_result),MATCH(J$1,INDIRECT(nfl_game_result_header),0),FALSE)),"error")</f>
        <v>BUF</v>
      </c>
      <c r="K1310" t="str">
        <f ca="1">IFERROR(IF(ISBLANK(VLOOKUP($B1310,INDIRECT(nfl_game_result),MATCH(K$1,INDIRECT(nfl_game_result_header),0),FALSE)),"",VLOOKUP($B1310,INDIRECT(nfl_game_result),MATCH(K$1,INDIRECT(nfl_game_result_header),0),FALSE)),"error")</f>
        <v>BUF</v>
      </c>
      <c r="L1310" s="23" t="str">
        <f ca="1">IFERROR(IF(ISBLANK(VLOOKUP($B1310,INDIRECT(nfl_game_result),MATCH(L$1,INDIRECT(nfl_game_result_header),0),FALSE)),"",VLOOKUP($B1310,INDIRECT(nfl_game_result),MATCH(L$1,INDIRECT(nfl_game_result_header),0),FALSE)),"error")</f>
        <v/>
      </c>
      <c r="M1310" t="s">
        <v>16</v>
      </c>
      <c r="N1310">
        <v>-2.5</v>
      </c>
      <c r="O1310" t="s">
        <v>66</v>
      </c>
      <c r="P1310">
        <v>15</v>
      </c>
      <c r="V1310" s="23" t="s">
        <v>416</v>
      </c>
      <c r="W1310">
        <f ca="1">VALUE(LEFT(C1310, 4))</f>
        <v>2014</v>
      </c>
      <c r="X1310">
        <f ca="1">VALUE(MID(C1310,6,FIND("_",C1310,6)-6))</f>
        <v>8</v>
      </c>
      <c r="Y1310" t="str">
        <f ca="1">IF(NOT(OR(ISBLANK(D1310),ISBLANK(E1310),D1310="",E1310="")),D1310-E1310,"")</f>
        <v/>
      </c>
      <c r="Z1310" t="str">
        <f ca="1">IF(OR(NOT(ISNUMBER(D1310)),ISBLANK(D1310),D1310="",ISBLANK(N1310)),"",ABS(D1310-N1310))</f>
        <v/>
      </c>
      <c r="AA1310">
        <f ca="1">IF(OR(ISBLANK(J1310),ISBLANK(O1310),J1310="",O1310=""),"",IF(J1310=O1310,1,0))</f>
        <v>1</v>
      </c>
      <c r="AB1310" t="str">
        <f ca="1">IF(OR(ISBLANK(K1310),ISBLANK(Q1310),K1310="",Q1310=""),"",IF(K1310=Q1310,1,0))</f>
        <v/>
      </c>
      <c r="AC1310" s="23" t="str">
        <f t="shared" ca="1" si="20"/>
        <v/>
      </c>
    </row>
    <row r="1311" spans="1:29" x14ac:dyDescent="0.25">
      <c r="A1311" s="23">
        <v>1310</v>
      </c>
      <c r="B1311">
        <v>648</v>
      </c>
      <c r="C1311" t="str">
        <f ca="1">IFERROR(VLOOKUP($B1311,INDIRECT(nfl_game_result),MATCH(C$1,INDIRECT(nfl_game_result_header),0),FALSE),"error")</f>
        <v>2014_08_MIN@TBY</v>
      </c>
      <c r="D1311" t="str">
        <f ca="1">IFERROR(IF(ISBLANK(VLOOKUP($B1311,INDIRECT(nfl_game_result),MATCH(D$1,INDIRECT(nfl_game_result_header),0),FALSE)),"",VLOOKUP($B1311,INDIRECT(nfl_game_result),MATCH(D$1,INDIRECT(nfl_game_result_header),0),FALSE)),"error")</f>
        <v/>
      </c>
      <c r="E1311">
        <f ca="1">IFERROR(IF(ISBLANK(VLOOKUP($B1311,INDIRECT(nfl_game_result),MATCH(E$1,INDIRECT(nfl_game_result_header),0),FALSE)),"",VLOOKUP($B1311,INDIRECT(nfl_game_result),MATCH(E$1,INDIRECT(nfl_game_result_header),0),FALSE)),"error")</f>
        <v>-3</v>
      </c>
      <c r="F1311" s="23" t="str">
        <f ca="1">IFERROR(IF(ISBLANK(VLOOKUP($B1311,INDIRECT(nfl_game_result),MATCH(F$1,INDIRECT(nfl_game_result_header),0),FALSE)),"",VLOOKUP($B1311,INDIRECT(nfl_game_result),MATCH(F$1,INDIRECT(nfl_game_result_header),0),FALSE)),"error")</f>
        <v/>
      </c>
      <c r="G1311" s="23" t="str">
        <f ca="1">IFERROR(IF(ISBLANK(VLOOKUP($B1311,INDIRECT(nfl_game_result),MATCH(G$1,INDIRECT(nfl_game_result_header),0),FALSE)),"",VLOOKUP($B1311,INDIRECT(nfl_game_result),MATCH(G$1,INDIRECT(nfl_game_result_header),0),FALSE)),"error")</f>
        <v/>
      </c>
      <c r="H1311">
        <f ca="1">IFERROR(IF(ISBLANK(VLOOKUP($B1311,INDIRECT(nfl_game_result),MATCH(H$1,INDIRECT(nfl_game_result_header),0),FALSE)),"",VLOOKUP($B1311,INDIRECT(nfl_game_result),MATCH(H$1,INDIRECT(nfl_game_result_header),0),FALSE)),"error")</f>
        <v>13</v>
      </c>
      <c r="I1311">
        <f ca="1">IFERROR(IF(ISBLANK(VLOOKUP($B1311,INDIRECT(nfl_game_result),MATCH(I$1,INDIRECT(nfl_game_result_header),0),FALSE)),"",VLOOKUP($B1311,INDIRECT(nfl_game_result),MATCH(I$1,INDIRECT(nfl_game_result_header),0),FALSE)),"error")</f>
        <v>19</v>
      </c>
      <c r="J1311" t="str">
        <f ca="1">IFERROR(IF(ISBLANK(VLOOKUP($B1311,INDIRECT(nfl_game_result),MATCH(J$1,INDIRECT(nfl_game_result_header),0),FALSE)),"",VLOOKUP($B1311,INDIRECT(nfl_game_result),MATCH(J$1,INDIRECT(nfl_game_result_header),0),FALSE)),"error")</f>
        <v>MIN</v>
      </c>
      <c r="K1311" t="str">
        <f ca="1">IFERROR(IF(ISBLANK(VLOOKUP($B1311,INDIRECT(nfl_game_result),MATCH(K$1,INDIRECT(nfl_game_result_header),0),FALSE)),"",VLOOKUP($B1311,INDIRECT(nfl_game_result),MATCH(K$1,INDIRECT(nfl_game_result_header),0),FALSE)),"error")</f>
        <v>MIN</v>
      </c>
      <c r="L1311" s="23" t="str">
        <f ca="1">IFERROR(IF(ISBLANK(VLOOKUP($B1311,INDIRECT(nfl_game_result),MATCH(L$1,INDIRECT(nfl_game_result_header),0),FALSE)),"",VLOOKUP($B1311,INDIRECT(nfl_game_result),MATCH(L$1,INDIRECT(nfl_game_result_header),0),FALSE)),"error")</f>
        <v/>
      </c>
      <c r="M1311" t="s">
        <v>16</v>
      </c>
      <c r="N1311">
        <v>-3</v>
      </c>
      <c r="O1311" t="s">
        <v>334</v>
      </c>
      <c r="P1311">
        <v>11</v>
      </c>
      <c r="V1311" s="23" t="s">
        <v>416</v>
      </c>
      <c r="W1311">
        <f ca="1">VALUE(LEFT(C1311, 4))</f>
        <v>2014</v>
      </c>
      <c r="X1311">
        <f ca="1">VALUE(MID(C1311,6,FIND("_",C1311,6)-6))</f>
        <v>8</v>
      </c>
      <c r="Y1311" t="str">
        <f ca="1">IF(NOT(OR(ISBLANK(D1311),ISBLANK(E1311),D1311="",E1311="")),D1311-E1311,"")</f>
        <v/>
      </c>
      <c r="Z1311" t="str">
        <f ca="1">IF(OR(NOT(ISNUMBER(D1311)),ISBLANK(D1311),D1311="",ISBLANK(N1311)),"",ABS(D1311-N1311))</f>
        <v/>
      </c>
      <c r="AA1311">
        <f ca="1">IF(OR(ISBLANK(J1311),ISBLANK(O1311),J1311="",O1311=""),"",IF(J1311=O1311,1,0))</f>
        <v>0</v>
      </c>
      <c r="AB1311" t="str">
        <f ca="1">IF(OR(ISBLANK(K1311),ISBLANK(Q1311),K1311="",Q1311=""),"",IF(K1311=Q1311,1,0))</f>
        <v/>
      </c>
      <c r="AC1311" s="23" t="str">
        <f t="shared" ca="1" si="20"/>
        <v/>
      </c>
    </row>
    <row r="1312" spans="1:29" x14ac:dyDescent="0.25">
      <c r="A1312" s="23">
        <v>1311</v>
      </c>
      <c r="B1312">
        <v>649</v>
      </c>
      <c r="C1312" t="str">
        <f ca="1">IFERROR(VLOOKUP($B1312,INDIRECT(nfl_game_result),MATCH(C$1,INDIRECT(nfl_game_result_header),0),FALSE),"error")</f>
        <v>2014_08_SEA@CAR</v>
      </c>
      <c r="D1312" t="str">
        <f ca="1">IFERROR(IF(ISBLANK(VLOOKUP($B1312,INDIRECT(nfl_game_result),MATCH(D$1,INDIRECT(nfl_game_result_header),0),FALSE)),"",VLOOKUP($B1312,INDIRECT(nfl_game_result),MATCH(D$1,INDIRECT(nfl_game_result_header),0),FALSE)),"error")</f>
        <v/>
      </c>
      <c r="E1312">
        <f ca="1">IFERROR(IF(ISBLANK(VLOOKUP($B1312,INDIRECT(nfl_game_result),MATCH(E$1,INDIRECT(nfl_game_result_header),0),FALSE)),"",VLOOKUP($B1312,INDIRECT(nfl_game_result),MATCH(E$1,INDIRECT(nfl_game_result_header),0),FALSE)),"error")</f>
        <v>4.5</v>
      </c>
      <c r="F1312" s="23" t="str">
        <f ca="1">IFERROR(IF(ISBLANK(VLOOKUP($B1312,INDIRECT(nfl_game_result),MATCH(F$1,INDIRECT(nfl_game_result_header),0),FALSE)),"",VLOOKUP($B1312,INDIRECT(nfl_game_result),MATCH(F$1,INDIRECT(nfl_game_result_header),0),FALSE)),"error")</f>
        <v/>
      </c>
      <c r="G1312" s="23" t="str">
        <f ca="1">IFERROR(IF(ISBLANK(VLOOKUP($B1312,INDIRECT(nfl_game_result),MATCH(G$1,INDIRECT(nfl_game_result_header),0),FALSE)),"",VLOOKUP($B1312,INDIRECT(nfl_game_result),MATCH(G$1,INDIRECT(nfl_game_result_header),0),FALSE)),"error")</f>
        <v/>
      </c>
      <c r="H1312">
        <f ca="1">IFERROR(IF(ISBLANK(VLOOKUP($B1312,INDIRECT(nfl_game_result),MATCH(H$1,INDIRECT(nfl_game_result_header),0),FALSE)),"",VLOOKUP($B1312,INDIRECT(nfl_game_result),MATCH(H$1,INDIRECT(nfl_game_result_header),0),FALSE)),"error")</f>
        <v>9</v>
      </c>
      <c r="I1312">
        <f ca="1">IFERROR(IF(ISBLANK(VLOOKUP($B1312,INDIRECT(nfl_game_result),MATCH(I$1,INDIRECT(nfl_game_result_header),0),FALSE)),"",VLOOKUP($B1312,INDIRECT(nfl_game_result),MATCH(I$1,INDIRECT(nfl_game_result_header),0),FALSE)),"error")</f>
        <v>13</v>
      </c>
      <c r="J1312" t="str">
        <f ca="1">IFERROR(IF(ISBLANK(VLOOKUP($B1312,INDIRECT(nfl_game_result),MATCH(J$1,INDIRECT(nfl_game_result_header),0),FALSE)),"",VLOOKUP($B1312,INDIRECT(nfl_game_result),MATCH(J$1,INDIRECT(nfl_game_result_header),0),FALSE)),"error")</f>
        <v>CAR</v>
      </c>
      <c r="K1312" t="str">
        <f ca="1">IFERROR(IF(ISBLANK(VLOOKUP($B1312,INDIRECT(nfl_game_result),MATCH(K$1,INDIRECT(nfl_game_result_header),0),FALSE)),"",VLOOKUP($B1312,INDIRECT(nfl_game_result),MATCH(K$1,INDIRECT(nfl_game_result_header),0),FALSE)),"error")</f>
        <v>SEA</v>
      </c>
      <c r="L1312" s="23" t="str">
        <f ca="1">IFERROR(IF(ISBLANK(VLOOKUP($B1312,INDIRECT(nfl_game_result),MATCH(L$1,INDIRECT(nfl_game_result_header),0),FALSE)),"",VLOOKUP($B1312,INDIRECT(nfl_game_result),MATCH(L$1,INDIRECT(nfl_game_result_header),0),FALSE)),"error")</f>
        <v/>
      </c>
      <c r="M1312" t="s">
        <v>16</v>
      </c>
      <c r="N1312">
        <v>3</v>
      </c>
      <c r="O1312" t="s">
        <v>89</v>
      </c>
      <c r="P1312">
        <v>12</v>
      </c>
      <c r="V1312" s="23" t="s">
        <v>416</v>
      </c>
      <c r="W1312">
        <f ca="1">VALUE(LEFT(C1312, 4))</f>
        <v>2014</v>
      </c>
      <c r="X1312">
        <f ca="1">VALUE(MID(C1312,6,FIND("_",C1312,6)-6))</f>
        <v>8</v>
      </c>
      <c r="Y1312" t="str">
        <f ca="1">IF(NOT(OR(ISBLANK(D1312),ISBLANK(E1312),D1312="",E1312="")),D1312-E1312,"")</f>
        <v/>
      </c>
      <c r="Z1312" t="str">
        <f ca="1">IF(OR(NOT(ISNUMBER(D1312)),ISBLANK(D1312),D1312="",ISBLANK(N1312)),"",ABS(D1312-N1312))</f>
        <v/>
      </c>
      <c r="AA1312">
        <f ca="1">IF(OR(ISBLANK(J1312),ISBLANK(O1312),J1312="",O1312=""),"",IF(J1312=O1312,1,0))</f>
        <v>0</v>
      </c>
      <c r="AB1312" t="str">
        <f ca="1">IF(OR(ISBLANK(K1312),ISBLANK(Q1312),K1312="",Q1312=""),"",IF(K1312=Q1312,1,0))</f>
        <v/>
      </c>
      <c r="AC1312" s="23" t="str">
        <f t="shared" ca="1" si="20"/>
        <v/>
      </c>
    </row>
    <row r="1313" spans="1:29" x14ac:dyDescent="0.25">
      <c r="A1313" s="23">
        <v>1312</v>
      </c>
      <c r="B1313">
        <v>650</v>
      </c>
      <c r="C1313" t="str">
        <f ca="1">IFERROR(VLOOKUP($B1313,INDIRECT(nfl_game_result),MATCH(C$1,INDIRECT(nfl_game_result_header),0),FALSE),"error")</f>
        <v>2014_08_MIA@JAX</v>
      </c>
      <c r="D1313" t="str">
        <f ca="1">IFERROR(IF(ISBLANK(VLOOKUP($B1313,INDIRECT(nfl_game_result),MATCH(D$1,INDIRECT(nfl_game_result_header),0),FALSE)),"",VLOOKUP($B1313,INDIRECT(nfl_game_result),MATCH(D$1,INDIRECT(nfl_game_result_header),0),FALSE)),"error")</f>
        <v/>
      </c>
      <c r="E1313">
        <f ca="1">IFERROR(IF(ISBLANK(VLOOKUP($B1313,INDIRECT(nfl_game_result),MATCH(E$1,INDIRECT(nfl_game_result_header),0),FALSE)),"",VLOOKUP($B1313,INDIRECT(nfl_game_result),MATCH(E$1,INDIRECT(nfl_game_result_header),0),FALSE)),"error")</f>
        <v>5</v>
      </c>
      <c r="F1313" s="23" t="str">
        <f ca="1">IFERROR(IF(ISBLANK(VLOOKUP($B1313,INDIRECT(nfl_game_result),MATCH(F$1,INDIRECT(nfl_game_result_header),0),FALSE)),"",VLOOKUP($B1313,INDIRECT(nfl_game_result),MATCH(F$1,INDIRECT(nfl_game_result_header),0),FALSE)),"error")</f>
        <v/>
      </c>
      <c r="G1313" s="23" t="str">
        <f ca="1">IFERROR(IF(ISBLANK(VLOOKUP($B1313,INDIRECT(nfl_game_result),MATCH(G$1,INDIRECT(nfl_game_result_header),0),FALSE)),"",VLOOKUP($B1313,INDIRECT(nfl_game_result),MATCH(G$1,INDIRECT(nfl_game_result_header),0),FALSE)),"error")</f>
        <v/>
      </c>
      <c r="H1313">
        <f ca="1">IFERROR(IF(ISBLANK(VLOOKUP($B1313,INDIRECT(nfl_game_result),MATCH(H$1,INDIRECT(nfl_game_result_header),0),FALSE)),"",VLOOKUP($B1313,INDIRECT(nfl_game_result),MATCH(H$1,INDIRECT(nfl_game_result_header),0),FALSE)),"error")</f>
        <v>13</v>
      </c>
      <c r="I1313">
        <f ca="1">IFERROR(IF(ISBLANK(VLOOKUP($B1313,INDIRECT(nfl_game_result),MATCH(I$1,INDIRECT(nfl_game_result_header),0),FALSE)),"",VLOOKUP($B1313,INDIRECT(nfl_game_result),MATCH(I$1,INDIRECT(nfl_game_result_header),0),FALSE)),"error")</f>
        <v>27</v>
      </c>
      <c r="J1313" t="str">
        <f ca="1">IFERROR(IF(ISBLANK(VLOOKUP($B1313,INDIRECT(nfl_game_result),MATCH(J$1,INDIRECT(nfl_game_result_header),0),FALSE)),"",VLOOKUP($B1313,INDIRECT(nfl_game_result),MATCH(J$1,INDIRECT(nfl_game_result_header),0),FALSE)),"error")</f>
        <v>MIA</v>
      </c>
      <c r="K1313" t="str">
        <f ca="1">IFERROR(IF(ISBLANK(VLOOKUP($B1313,INDIRECT(nfl_game_result),MATCH(K$1,INDIRECT(nfl_game_result_header),0),FALSE)),"",VLOOKUP($B1313,INDIRECT(nfl_game_result),MATCH(K$1,INDIRECT(nfl_game_result_header),0),FALSE)),"error")</f>
        <v>MIA</v>
      </c>
      <c r="L1313" s="23" t="str">
        <f ca="1">IFERROR(IF(ISBLANK(VLOOKUP($B1313,INDIRECT(nfl_game_result),MATCH(L$1,INDIRECT(nfl_game_result_header),0),FALSE)),"",VLOOKUP($B1313,INDIRECT(nfl_game_result),MATCH(L$1,INDIRECT(nfl_game_result_header),0),FALSE)),"error")</f>
        <v/>
      </c>
      <c r="M1313" t="s">
        <v>16</v>
      </c>
      <c r="N1313">
        <v>4</v>
      </c>
      <c r="O1313" t="s">
        <v>79</v>
      </c>
      <c r="P1313">
        <v>9</v>
      </c>
      <c r="V1313" s="23" t="s">
        <v>416</v>
      </c>
      <c r="W1313">
        <f ca="1">VALUE(LEFT(C1313, 4))</f>
        <v>2014</v>
      </c>
      <c r="X1313">
        <f ca="1">VALUE(MID(C1313,6,FIND("_",C1313,6)-6))</f>
        <v>8</v>
      </c>
      <c r="Y1313" t="str">
        <f ca="1">IF(NOT(OR(ISBLANK(D1313),ISBLANK(E1313),D1313="",E1313="")),D1313-E1313,"")</f>
        <v/>
      </c>
      <c r="Z1313" t="str">
        <f ca="1">IF(OR(NOT(ISNUMBER(D1313)),ISBLANK(D1313),D1313="",ISBLANK(N1313)),"",ABS(D1313-N1313))</f>
        <v/>
      </c>
      <c r="AA1313">
        <f ca="1">IF(OR(ISBLANK(J1313),ISBLANK(O1313),J1313="",O1313=""),"",IF(J1313=O1313,1,0))</f>
        <v>1</v>
      </c>
      <c r="AB1313" t="str">
        <f ca="1">IF(OR(ISBLANK(K1313),ISBLANK(Q1313),K1313="",Q1313=""),"",IF(K1313=Q1313,1,0))</f>
        <v/>
      </c>
      <c r="AC1313" s="23" t="str">
        <f t="shared" ca="1" si="20"/>
        <v/>
      </c>
    </row>
    <row r="1314" spans="1:29" x14ac:dyDescent="0.25">
      <c r="A1314" s="23">
        <v>1313</v>
      </c>
      <c r="B1314">
        <v>651</v>
      </c>
      <c r="C1314" t="str">
        <f ca="1">IFERROR(VLOOKUP($B1314,INDIRECT(nfl_game_result),MATCH(C$1,INDIRECT(nfl_game_result_header),0),FALSE),"error")</f>
        <v>2014_08_PHI@ARI</v>
      </c>
      <c r="D1314" t="str">
        <f ca="1">IFERROR(IF(ISBLANK(VLOOKUP($B1314,INDIRECT(nfl_game_result),MATCH(D$1,INDIRECT(nfl_game_result_header),0),FALSE)),"",VLOOKUP($B1314,INDIRECT(nfl_game_result),MATCH(D$1,INDIRECT(nfl_game_result_header),0),FALSE)),"error")</f>
        <v/>
      </c>
      <c r="E1314">
        <f ca="1">IFERROR(IF(ISBLANK(VLOOKUP($B1314,INDIRECT(nfl_game_result),MATCH(E$1,INDIRECT(nfl_game_result_header),0),FALSE)),"",VLOOKUP($B1314,INDIRECT(nfl_game_result),MATCH(E$1,INDIRECT(nfl_game_result_header),0),FALSE)),"error")</f>
        <v>-2.5</v>
      </c>
      <c r="F1314" s="23" t="str">
        <f ca="1">IFERROR(IF(ISBLANK(VLOOKUP($B1314,INDIRECT(nfl_game_result),MATCH(F$1,INDIRECT(nfl_game_result_header),0),FALSE)),"",VLOOKUP($B1314,INDIRECT(nfl_game_result),MATCH(F$1,INDIRECT(nfl_game_result_header),0),FALSE)),"error")</f>
        <v/>
      </c>
      <c r="G1314" s="23" t="str">
        <f ca="1">IFERROR(IF(ISBLANK(VLOOKUP($B1314,INDIRECT(nfl_game_result),MATCH(G$1,INDIRECT(nfl_game_result_header),0),FALSE)),"",VLOOKUP($B1314,INDIRECT(nfl_game_result),MATCH(G$1,INDIRECT(nfl_game_result_header),0),FALSE)),"error")</f>
        <v/>
      </c>
      <c r="H1314">
        <f ca="1">IFERROR(IF(ISBLANK(VLOOKUP($B1314,INDIRECT(nfl_game_result),MATCH(H$1,INDIRECT(nfl_game_result_header),0),FALSE)),"",VLOOKUP($B1314,INDIRECT(nfl_game_result),MATCH(H$1,INDIRECT(nfl_game_result_header),0),FALSE)),"error")</f>
        <v>24</v>
      </c>
      <c r="I1314">
        <f ca="1">IFERROR(IF(ISBLANK(VLOOKUP($B1314,INDIRECT(nfl_game_result),MATCH(I$1,INDIRECT(nfl_game_result_header),0),FALSE)),"",VLOOKUP($B1314,INDIRECT(nfl_game_result),MATCH(I$1,INDIRECT(nfl_game_result_header),0),FALSE)),"error")</f>
        <v>20</v>
      </c>
      <c r="J1314" t="str">
        <f ca="1">IFERROR(IF(ISBLANK(VLOOKUP($B1314,INDIRECT(nfl_game_result),MATCH(J$1,INDIRECT(nfl_game_result_header),0),FALSE)),"",VLOOKUP($B1314,INDIRECT(nfl_game_result),MATCH(J$1,INDIRECT(nfl_game_result_header),0),FALSE)),"error")</f>
        <v>ARI</v>
      </c>
      <c r="K1314" t="str">
        <f ca="1">IFERROR(IF(ISBLANK(VLOOKUP($B1314,INDIRECT(nfl_game_result),MATCH(K$1,INDIRECT(nfl_game_result_header),0),FALSE)),"",VLOOKUP($B1314,INDIRECT(nfl_game_result),MATCH(K$1,INDIRECT(nfl_game_result_header),0),FALSE)),"error")</f>
        <v>ARI</v>
      </c>
      <c r="L1314" s="23" t="str">
        <f ca="1">IFERROR(IF(ISBLANK(VLOOKUP($B1314,INDIRECT(nfl_game_result),MATCH(L$1,INDIRECT(nfl_game_result_header),0),FALSE)),"",VLOOKUP($B1314,INDIRECT(nfl_game_result),MATCH(L$1,INDIRECT(nfl_game_result_header),0),FALSE)),"error")</f>
        <v/>
      </c>
      <c r="M1314" t="s">
        <v>16</v>
      </c>
      <c r="N1314">
        <v>-3.5</v>
      </c>
      <c r="O1314" t="s">
        <v>64</v>
      </c>
      <c r="P1314">
        <v>13</v>
      </c>
      <c r="V1314" s="23" t="s">
        <v>416</v>
      </c>
      <c r="W1314">
        <f ca="1">VALUE(LEFT(C1314, 4))</f>
        <v>2014</v>
      </c>
      <c r="X1314">
        <f ca="1">VALUE(MID(C1314,6,FIND("_",C1314,6)-6))</f>
        <v>8</v>
      </c>
      <c r="Y1314" t="str">
        <f ca="1">IF(NOT(OR(ISBLANK(D1314),ISBLANK(E1314),D1314="",E1314="")),D1314-E1314,"")</f>
        <v/>
      </c>
      <c r="Z1314" t="str">
        <f ca="1">IF(OR(NOT(ISNUMBER(D1314)),ISBLANK(D1314),D1314="",ISBLANK(N1314)),"",ABS(D1314-N1314))</f>
        <v/>
      </c>
      <c r="AA1314">
        <f ca="1">IF(OR(ISBLANK(J1314),ISBLANK(O1314),J1314="",O1314=""),"",IF(J1314=O1314,1,0))</f>
        <v>1</v>
      </c>
      <c r="AB1314" t="str">
        <f ca="1">IF(OR(ISBLANK(K1314),ISBLANK(Q1314),K1314="",Q1314=""),"",IF(K1314=Q1314,1,0))</f>
        <v/>
      </c>
      <c r="AC1314" s="23" t="str">
        <f t="shared" ca="1" si="20"/>
        <v/>
      </c>
    </row>
    <row r="1315" spans="1:29" x14ac:dyDescent="0.25">
      <c r="A1315" s="23">
        <v>1314</v>
      </c>
      <c r="B1315">
        <v>652</v>
      </c>
      <c r="C1315" t="str">
        <f ca="1">IFERROR(VLOOKUP($B1315,INDIRECT(nfl_game_result),MATCH(C$1,INDIRECT(nfl_game_result_header),0),FALSE),"error")</f>
        <v>2014_08_OAK@CLE</v>
      </c>
      <c r="D1315" t="str">
        <f ca="1">IFERROR(IF(ISBLANK(VLOOKUP($B1315,INDIRECT(nfl_game_result),MATCH(D$1,INDIRECT(nfl_game_result_header),0),FALSE)),"",VLOOKUP($B1315,INDIRECT(nfl_game_result),MATCH(D$1,INDIRECT(nfl_game_result_header),0),FALSE)),"error")</f>
        <v/>
      </c>
      <c r="E1315">
        <f ca="1">IFERROR(IF(ISBLANK(VLOOKUP($B1315,INDIRECT(nfl_game_result),MATCH(E$1,INDIRECT(nfl_game_result_header),0),FALSE)),"",VLOOKUP($B1315,INDIRECT(nfl_game_result),MATCH(E$1,INDIRECT(nfl_game_result_header),0),FALSE)),"error")</f>
        <v>-7</v>
      </c>
      <c r="F1315" s="23" t="str">
        <f ca="1">IFERROR(IF(ISBLANK(VLOOKUP($B1315,INDIRECT(nfl_game_result),MATCH(F$1,INDIRECT(nfl_game_result_header),0),FALSE)),"",VLOOKUP($B1315,INDIRECT(nfl_game_result),MATCH(F$1,INDIRECT(nfl_game_result_header),0),FALSE)),"error")</f>
        <v/>
      </c>
      <c r="G1315" s="23" t="str">
        <f ca="1">IFERROR(IF(ISBLANK(VLOOKUP($B1315,INDIRECT(nfl_game_result),MATCH(G$1,INDIRECT(nfl_game_result_header),0),FALSE)),"",VLOOKUP($B1315,INDIRECT(nfl_game_result),MATCH(G$1,INDIRECT(nfl_game_result_header),0),FALSE)),"error")</f>
        <v/>
      </c>
      <c r="H1315">
        <f ca="1">IFERROR(IF(ISBLANK(VLOOKUP($B1315,INDIRECT(nfl_game_result),MATCH(H$1,INDIRECT(nfl_game_result_header),0),FALSE)),"",VLOOKUP($B1315,INDIRECT(nfl_game_result),MATCH(H$1,INDIRECT(nfl_game_result_header),0),FALSE)),"error")</f>
        <v>23</v>
      </c>
      <c r="I1315">
        <f ca="1">IFERROR(IF(ISBLANK(VLOOKUP($B1315,INDIRECT(nfl_game_result),MATCH(I$1,INDIRECT(nfl_game_result_header),0),FALSE)),"",VLOOKUP($B1315,INDIRECT(nfl_game_result),MATCH(I$1,INDIRECT(nfl_game_result_header),0),FALSE)),"error")</f>
        <v>13</v>
      </c>
      <c r="J1315" t="str">
        <f ca="1">IFERROR(IF(ISBLANK(VLOOKUP($B1315,INDIRECT(nfl_game_result),MATCH(J$1,INDIRECT(nfl_game_result_header),0),FALSE)),"",VLOOKUP($B1315,INDIRECT(nfl_game_result),MATCH(J$1,INDIRECT(nfl_game_result_header),0),FALSE)),"error")</f>
        <v>CLE</v>
      </c>
      <c r="K1315" t="str">
        <f ca="1">IFERROR(IF(ISBLANK(VLOOKUP($B1315,INDIRECT(nfl_game_result),MATCH(K$1,INDIRECT(nfl_game_result_header),0),FALSE)),"",VLOOKUP($B1315,INDIRECT(nfl_game_result),MATCH(K$1,INDIRECT(nfl_game_result_header),0),FALSE)),"error")</f>
        <v>CLE</v>
      </c>
      <c r="L1315" s="23" t="str">
        <f ca="1">IFERROR(IF(ISBLANK(VLOOKUP($B1315,INDIRECT(nfl_game_result),MATCH(L$1,INDIRECT(nfl_game_result_header),0),FALSE)),"",VLOOKUP($B1315,INDIRECT(nfl_game_result),MATCH(L$1,INDIRECT(nfl_game_result_header),0),FALSE)),"error")</f>
        <v/>
      </c>
      <c r="M1315" t="s">
        <v>16</v>
      </c>
      <c r="N1315">
        <v>-4</v>
      </c>
      <c r="O1315" t="s">
        <v>85</v>
      </c>
      <c r="P1315">
        <v>7</v>
      </c>
      <c r="V1315" s="23" t="s">
        <v>416</v>
      </c>
      <c r="W1315">
        <f ca="1">VALUE(LEFT(C1315, 4))</f>
        <v>2014</v>
      </c>
      <c r="X1315">
        <f ca="1">VALUE(MID(C1315,6,FIND("_",C1315,6)-6))</f>
        <v>8</v>
      </c>
      <c r="Y1315" t="str">
        <f ca="1">IF(NOT(OR(ISBLANK(D1315),ISBLANK(E1315),D1315="",E1315="")),D1315-E1315,"")</f>
        <v/>
      </c>
      <c r="Z1315" t="str">
        <f ca="1">IF(OR(NOT(ISNUMBER(D1315)),ISBLANK(D1315),D1315="",ISBLANK(N1315)),"",ABS(D1315-N1315))</f>
        <v/>
      </c>
      <c r="AA1315">
        <f ca="1">IF(OR(ISBLANK(J1315),ISBLANK(O1315),J1315="",O1315=""),"",IF(J1315=O1315,1,0))</f>
        <v>0</v>
      </c>
      <c r="AB1315" t="str">
        <f ca="1">IF(OR(ISBLANK(K1315),ISBLANK(Q1315),K1315="",Q1315=""),"",IF(K1315=Q1315,1,0))</f>
        <v/>
      </c>
      <c r="AC1315" s="23" t="str">
        <f t="shared" ca="1" si="20"/>
        <v/>
      </c>
    </row>
    <row r="1316" spans="1:29" x14ac:dyDescent="0.25">
      <c r="A1316" s="23">
        <v>1315</v>
      </c>
      <c r="B1316">
        <v>653</v>
      </c>
      <c r="C1316" t="str">
        <f ca="1">IFERROR(VLOOKUP($B1316,INDIRECT(nfl_game_result),MATCH(C$1,INDIRECT(nfl_game_result_header),0),FALSE),"error")</f>
        <v>2014_08_IND@PIT</v>
      </c>
      <c r="D1316" t="str">
        <f ca="1">IFERROR(IF(ISBLANK(VLOOKUP($B1316,INDIRECT(nfl_game_result),MATCH(D$1,INDIRECT(nfl_game_result_header),0),FALSE)),"",VLOOKUP($B1316,INDIRECT(nfl_game_result),MATCH(D$1,INDIRECT(nfl_game_result_header),0),FALSE)),"error")</f>
        <v/>
      </c>
      <c r="E1316">
        <f ca="1">IFERROR(IF(ISBLANK(VLOOKUP($B1316,INDIRECT(nfl_game_result),MATCH(E$1,INDIRECT(nfl_game_result_header),0),FALSE)),"",VLOOKUP($B1316,INDIRECT(nfl_game_result),MATCH(E$1,INDIRECT(nfl_game_result_header),0),FALSE)),"error")</f>
        <v>3</v>
      </c>
      <c r="F1316" s="23" t="str">
        <f ca="1">IFERROR(IF(ISBLANK(VLOOKUP($B1316,INDIRECT(nfl_game_result),MATCH(F$1,INDIRECT(nfl_game_result_header),0),FALSE)),"",VLOOKUP($B1316,INDIRECT(nfl_game_result),MATCH(F$1,INDIRECT(nfl_game_result_header),0),FALSE)),"error")</f>
        <v/>
      </c>
      <c r="G1316" s="23" t="str">
        <f ca="1">IFERROR(IF(ISBLANK(VLOOKUP($B1316,INDIRECT(nfl_game_result),MATCH(G$1,INDIRECT(nfl_game_result_header),0),FALSE)),"",VLOOKUP($B1316,INDIRECT(nfl_game_result),MATCH(G$1,INDIRECT(nfl_game_result_header),0),FALSE)),"error")</f>
        <v/>
      </c>
      <c r="H1316">
        <f ca="1">IFERROR(IF(ISBLANK(VLOOKUP($B1316,INDIRECT(nfl_game_result),MATCH(H$1,INDIRECT(nfl_game_result_header),0),FALSE)),"",VLOOKUP($B1316,INDIRECT(nfl_game_result),MATCH(H$1,INDIRECT(nfl_game_result_header),0),FALSE)),"error")</f>
        <v>51</v>
      </c>
      <c r="I1316">
        <f ca="1">IFERROR(IF(ISBLANK(VLOOKUP($B1316,INDIRECT(nfl_game_result),MATCH(I$1,INDIRECT(nfl_game_result_header),0),FALSE)),"",VLOOKUP($B1316,INDIRECT(nfl_game_result),MATCH(I$1,INDIRECT(nfl_game_result_header),0),FALSE)),"error")</f>
        <v>34</v>
      </c>
      <c r="J1316" t="str">
        <f ca="1">IFERROR(IF(ISBLANK(VLOOKUP($B1316,INDIRECT(nfl_game_result),MATCH(J$1,INDIRECT(nfl_game_result_header),0),FALSE)),"",VLOOKUP($B1316,INDIRECT(nfl_game_result),MATCH(J$1,INDIRECT(nfl_game_result_header),0),FALSE)),"error")</f>
        <v>PIT</v>
      </c>
      <c r="K1316" t="str">
        <f ca="1">IFERROR(IF(ISBLANK(VLOOKUP($B1316,INDIRECT(nfl_game_result),MATCH(K$1,INDIRECT(nfl_game_result_header),0),FALSE)),"",VLOOKUP($B1316,INDIRECT(nfl_game_result),MATCH(K$1,INDIRECT(nfl_game_result_header),0),FALSE)),"error")</f>
        <v>PIT</v>
      </c>
      <c r="L1316" s="23" t="str">
        <f ca="1">IFERROR(IF(ISBLANK(VLOOKUP($B1316,INDIRECT(nfl_game_result),MATCH(L$1,INDIRECT(nfl_game_result_header),0),FALSE)),"",VLOOKUP($B1316,INDIRECT(nfl_game_result),MATCH(L$1,INDIRECT(nfl_game_result_header),0),FALSE)),"error")</f>
        <v/>
      </c>
      <c r="M1316" t="s">
        <v>16</v>
      </c>
      <c r="N1316">
        <v>4</v>
      </c>
      <c r="O1316" t="s">
        <v>76</v>
      </c>
      <c r="P1316">
        <v>1</v>
      </c>
      <c r="V1316" s="23" t="s">
        <v>416</v>
      </c>
      <c r="W1316">
        <f ca="1">VALUE(LEFT(C1316, 4))</f>
        <v>2014</v>
      </c>
      <c r="X1316">
        <f ca="1">VALUE(MID(C1316,6,FIND("_",C1316,6)-6))</f>
        <v>8</v>
      </c>
      <c r="Y1316" t="str">
        <f ca="1">IF(NOT(OR(ISBLANK(D1316),ISBLANK(E1316),D1316="",E1316="")),D1316-E1316,"")</f>
        <v/>
      </c>
      <c r="Z1316" t="str">
        <f ca="1">IF(OR(NOT(ISNUMBER(D1316)),ISBLANK(D1316),D1316="",ISBLANK(N1316)),"",ABS(D1316-N1316))</f>
        <v/>
      </c>
      <c r="AA1316">
        <f ca="1">IF(OR(ISBLANK(J1316),ISBLANK(O1316),J1316="",O1316=""),"",IF(J1316=O1316,1,0))</f>
        <v>0</v>
      </c>
      <c r="AB1316" t="str">
        <f ca="1">IF(OR(ISBLANK(K1316),ISBLANK(Q1316),K1316="",Q1316=""),"",IF(K1316=Q1316,1,0))</f>
        <v/>
      </c>
      <c r="AC1316" s="23" t="str">
        <f t="shared" ca="1" si="20"/>
        <v/>
      </c>
    </row>
    <row r="1317" spans="1:29" x14ac:dyDescent="0.25">
      <c r="A1317" s="23">
        <v>1316</v>
      </c>
      <c r="B1317">
        <v>654</v>
      </c>
      <c r="C1317" t="str">
        <f ca="1">IFERROR(VLOOKUP($B1317,INDIRECT(nfl_game_result),MATCH(C$1,INDIRECT(nfl_game_result_header),0),FALSE),"error")</f>
        <v>2014_08_GBY@NOR</v>
      </c>
      <c r="D1317" t="str">
        <f ca="1">IFERROR(IF(ISBLANK(VLOOKUP($B1317,INDIRECT(nfl_game_result),MATCH(D$1,INDIRECT(nfl_game_result_header),0),FALSE)),"",VLOOKUP($B1317,INDIRECT(nfl_game_result),MATCH(D$1,INDIRECT(nfl_game_result_header),0),FALSE)),"error")</f>
        <v/>
      </c>
      <c r="E1317">
        <f ca="1">IFERROR(IF(ISBLANK(VLOOKUP($B1317,INDIRECT(nfl_game_result),MATCH(E$1,INDIRECT(nfl_game_result_header),0),FALSE)),"",VLOOKUP($B1317,INDIRECT(nfl_game_result),MATCH(E$1,INDIRECT(nfl_game_result_header),0),FALSE)),"error")</f>
        <v>-1.5</v>
      </c>
      <c r="F1317" s="23" t="str">
        <f ca="1">IFERROR(IF(ISBLANK(VLOOKUP($B1317,INDIRECT(nfl_game_result),MATCH(F$1,INDIRECT(nfl_game_result_header),0),FALSE)),"",VLOOKUP($B1317,INDIRECT(nfl_game_result),MATCH(F$1,INDIRECT(nfl_game_result_header),0),FALSE)),"error")</f>
        <v/>
      </c>
      <c r="G1317" s="23" t="str">
        <f ca="1">IFERROR(IF(ISBLANK(VLOOKUP($B1317,INDIRECT(nfl_game_result),MATCH(G$1,INDIRECT(nfl_game_result_header),0),FALSE)),"",VLOOKUP($B1317,INDIRECT(nfl_game_result),MATCH(G$1,INDIRECT(nfl_game_result_header),0),FALSE)),"error")</f>
        <v/>
      </c>
      <c r="H1317">
        <f ca="1">IFERROR(IF(ISBLANK(VLOOKUP($B1317,INDIRECT(nfl_game_result),MATCH(H$1,INDIRECT(nfl_game_result_header),0),FALSE)),"",VLOOKUP($B1317,INDIRECT(nfl_game_result),MATCH(H$1,INDIRECT(nfl_game_result_header),0),FALSE)),"error")</f>
        <v>44</v>
      </c>
      <c r="I1317">
        <f ca="1">IFERROR(IF(ISBLANK(VLOOKUP($B1317,INDIRECT(nfl_game_result),MATCH(I$1,INDIRECT(nfl_game_result_header),0),FALSE)),"",VLOOKUP($B1317,INDIRECT(nfl_game_result),MATCH(I$1,INDIRECT(nfl_game_result_header),0),FALSE)),"error")</f>
        <v>23</v>
      </c>
      <c r="J1317" t="str">
        <f ca="1">IFERROR(IF(ISBLANK(VLOOKUP($B1317,INDIRECT(nfl_game_result),MATCH(J$1,INDIRECT(nfl_game_result_header),0),FALSE)),"",VLOOKUP($B1317,INDIRECT(nfl_game_result),MATCH(J$1,INDIRECT(nfl_game_result_header),0),FALSE)),"error")</f>
        <v>NOR</v>
      </c>
      <c r="K1317" t="str">
        <f ca="1">IFERROR(IF(ISBLANK(VLOOKUP($B1317,INDIRECT(nfl_game_result),MATCH(K$1,INDIRECT(nfl_game_result_header),0),FALSE)),"",VLOOKUP($B1317,INDIRECT(nfl_game_result),MATCH(K$1,INDIRECT(nfl_game_result_header),0),FALSE)),"error")</f>
        <v>NOR</v>
      </c>
      <c r="L1317" s="23" t="str">
        <f ca="1">IFERROR(IF(ISBLANK(VLOOKUP($B1317,INDIRECT(nfl_game_result),MATCH(L$1,INDIRECT(nfl_game_result_header),0),FALSE)),"",VLOOKUP($B1317,INDIRECT(nfl_game_result),MATCH(L$1,INDIRECT(nfl_game_result_header),0),FALSE)),"error")</f>
        <v/>
      </c>
      <c r="M1317" t="s">
        <v>16</v>
      </c>
      <c r="N1317">
        <v>2.5</v>
      </c>
      <c r="O1317" t="s">
        <v>330</v>
      </c>
      <c r="P1317">
        <v>2</v>
      </c>
      <c r="V1317" s="23" t="s">
        <v>416</v>
      </c>
      <c r="W1317">
        <f ca="1">VALUE(LEFT(C1317, 4))</f>
        <v>2014</v>
      </c>
      <c r="X1317">
        <f ca="1">VALUE(MID(C1317,6,FIND("_",C1317,6)-6))</f>
        <v>8</v>
      </c>
      <c r="Y1317" t="str">
        <f ca="1">IF(NOT(OR(ISBLANK(D1317),ISBLANK(E1317),D1317="",E1317="")),D1317-E1317,"")</f>
        <v/>
      </c>
      <c r="Z1317" t="str">
        <f ca="1">IF(OR(NOT(ISNUMBER(D1317)),ISBLANK(D1317),D1317="",ISBLANK(N1317)),"",ABS(D1317-N1317))</f>
        <v/>
      </c>
      <c r="AA1317">
        <f ca="1">IF(OR(ISBLANK(J1317),ISBLANK(O1317),J1317="",O1317=""),"",IF(J1317=O1317,1,0))</f>
        <v>0</v>
      </c>
      <c r="AB1317" t="str">
        <f ca="1">IF(OR(ISBLANK(K1317),ISBLANK(Q1317),K1317="",Q1317=""),"",IF(K1317=Q1317,1,0))</f>
        <v/>
      </c>
      <c r="AC1317" s="23" t="str">
        <f t="shared" ca="1" si="20"/>
        <v/>
      </c>
    </row>
    <row r="1318" spans="1:29" x14ac:dyDescent="0.25">
      <c r="A1318" s="23">
        <v>1317</v>
      </c>
      <c r="B1318">
        <v>655</v>
      </c>
      <c r="C1318" t="str">
        <f ca="1">IFERROR(VLOOKUP($B1318,INDIRECT(nfl_game_result),MATCH(C$1,INDIRECT(nfl_game_result_header),0),FALSE),"error")</f>
        <v>2014_08_WAS@DAL</v>
      </c>
      <c r="D1318" t="str">
        <f ca="1">IFERROR(IF(ISBLANK(VLOOKUP($B1318,INDIRECT(nfl_game_result),MATCH(D$1,INDIRECT(nfl_game_result_header),0),FALSE)),"",VLOOKUP($B1318,INDIRECT(nfl_game_result),MATCH(D$1,INDIRECT(nfl_game_result_header),0),FALSE)),"error")</f>
        <v/>
      </c>
      <c r="E1318">
        <f ca="1">IFERROR(IF(ISBLANK(VLOOKUP($B1318,INDIRECT(nfl_game_result),MATCH(E$1,INDIRECT(nfl_game_result_header),0),FALSE)),"",VLOOKUP($B1318,INDIRECT(nfl_game_result),MATCH(E$1,INDIRECT(nfl_game_result_header),0),FALSE)),"error")</f>
        <v>-9.5</v>
      </c>
      <c r="F1318" s="23" t="str">
        <f ca="1">IFERROR(IF(ISBLANK(VLOOKUP($B1318,INDIRECT(nfl_game_result),MATCH(F$1,INDIRECT(nfl_game_result_header),0),FALSE)),"",VLOOKUP($B1318,INDIRECT(nfl_game_result),MATCH(F$1,INDIRECT(nfl_game_result_header),0),FALSE)),"error")</f>
        <v/>
      </c>
      <c r="G1318" s="23" t="str">
        <f ca="1">IFERROR(IF(ISBLANK(VLOOKUP($B1318,INDIRECT(nfl_game_result),MATCH(G$1,INDIRECT(nfl_game_result_header),0),FALSE)),"",VLOOKUP($B1318,INDIRECT(nfl_game_result),MATCH(G$1,INDIRECT(nfl_game_result_header),0),FALSE)),"error")</f>
        <v/>
      </c>
      <c r="H1318">
        <f ca="1">IFERROR(IF(ISBLANK(VLOOKUP($B1318,INDIRECT(nfl_game_result),MATCH(H$1,INDIRECT(nfl_game_result_header),0),FALSE)),"",VLOOKUP($B1318,INDIRECT(nfl_game_result),MATCH(H$1,INDIRECT(nfl_game_result_header),0),FALSE)),"error")</f>
        <v>17</v>
      </c>
      <c r="I1318">
        <f ca="1">IFERROR(IF(ISBLANK(VLOOKUP($B1318,INDIRECT(nfl_game_result),MATCH(I$1,INDIRECT(nfl_game_result_header),0),FALSE)),"",VLOOKUP($B1318,INDIRECT(nfl_game_result),MATCH(I$1,INDIRECT(nfl_game_result_header),0),FALSE)),"error")</f>
        <v>20</v>
      </c>
      <c r="J1318" t="str">
        <f ca="1">IFERROR(IF(ISBLANK(VLOOKUP($B1318,INDIRECT(nfl_game_result),MATCH(J$1,INDIRECT(nfl_game_result_header),0),FALSE)),"",VLOOKUP($B1318,INDIRECT(nfl_game_result),MATCH(J$1,INDIRECT(nfl_game_result_header),0),FALSE)),"error")</f>
        <v>WAS</v>
      </c>
      <c r="K1318" t="str">
        <f ca="1">IFERROR(IF(ISBLANK(VLOOKUP($B1318,INDIRECT(nfl_game_result),MATCH(K$1,INDIRECT(nfl_game_result_header),0),FALSE)),"",VLOOKUP($B1318,INDIRECT(nfl_game_result),MATCH(K$1,INDIRECT(nfl_game_result_header),0),FALSE)),"error")</f>
        <v>WAS</v>
      </c>
      <c r="L1318" s="23" t="str">
        <f ca="1">IFERROR(IF(ISBLANK(VLOOKUP($B1318,INDIRECT(nfl_game_result),MATCH(L$1,INDIRECT(nfl_game_result_header),0),FALSE)),"",VLOOKUP($B1318,INDIRECT(nfl_game_result),MATCH(L$1,INDIRECT(nfl_game_result_header),0),FALSE)),"error")</f>
        <v/>
      </c>
      <c r="M1318" t="s">
        <v>16</v>
      </c>
      <c r="N1318">
        <v>-8.5</v>
      </c>
      <c r="O1318" t="s">
        <v>94</v>
      </c>
      <c r="P1318">
        <v>4</v>
      </c>
      <c r="V1318" s="23" t="s">
        <v>416</v>
      </c>
      <c r="W1318">
        <f ca="1">VALUE(LEFT(C1318, 4))</f>
        <v>2014</v>
      </c>
      <c r="X1318">
        <f ca="1">VALUE(MID(C1318,6,FIND("_",C1318,6)-6))</f>
        <v>8</v>
      </c>
      <c r="Y1318" t="str">
        <f ca="1">IF(NOT(OR(ISBLANK(D1318),ISBLANK(E1318),D1318="",E1318="")),D1318-E1318,"")</f>
        <v/>
      </c>
      <c r="Z1318" t="str">
        <f ca="1">IF(OR(NOT(ISNUMBER(D1318)),ISBLANK(D1318),D1318="",ISBLANK(N1318)),"",ABS(D1318-N1318))</f>
        <v/>
      </c>
      <c r="AA1318">
        <f ca="1">IF(OR(ISBLANK(J1318),ISBLANK(O1318),J1318="",O1318=""),"",IF(J1318=O1318,1,0))</f>
        <v>1</v>
      </c>
      <c r="AB1318" t="str">
        <f ca="1">IF(OR(ISBLANK(K1318),ISBLANK(Q1318),K1318="",Q1318=""),"",IF(K1318=Q1318,1,0))</f>
        <v/>
      </c>
      <c r="AC1318" s="23" t="str">
        <f t="shared" ca="1" si="20"/>
        <v/>
      </c>
    </row>
    <row r="1319" spans="1:29" x14ac:dyDescent="0.25">
      <c r="A1319" s="23">
        <v>1318</v>
      </c>
      <c r="B1319">
        <v>641</v>
      </c>
      <c r="C1319" t="str">
        <f ca="1">IFERROR(VLOOKUP($B1319,INDIRECT(nfl_game_result),MATCH(C$1,INDIRECT(nfl_game_result_header),0),FALSE),"error")</f>
        <v>2014_08_SD@DEN</v>
      </c>
      <c r="D1319" t="str">
        <f ca="1">IFERROR(IF(ISBLANK(VLOOKUP($B1319,INDIRECT(nfl_game_result),MATCH(D$1,INDIRECT(nfl_game_result_header),0),FALSE)),"",VLOOKUP($B1319,INDIRECT(nfl_game_result),MATCH(D$1,INDIRECT(nfl_game_result_header),0),FALSE)),"error")</f>
        <v/>
      </c>
      <c r="E1319">
        <f ca="1">IFERROR(IF(ISBLANK(VLOOKUP($B1319,INDIRECT(nfl_game_result),MATCH(E$1,INDIRECT(nfl_game_result_header),0),FALSE)),"",VLOOKUP($B1319,INDIRECT(nfl_game_result),MATCH(E$1,INDIRECT(nfl_game_result_header),0),FALSE)),"error")</f>
        <v>-7.5</v>
      </c>
      <c r="F1319" s="23" t="str">
        <f ca="1">IFERROR(IF(ISBLANK(VLOOKUP($B1319,INDIRECT(nfl_game_result),MATCH(F$1,INDIRECT(nfl_game_result_header),0),FALSE)),"",VLOOKUP($B1319,INDIRECT(nfl_game_result),MATCH(F$1,INDIRECT(nfl_game_result_header),0),FALSE)),"error")</f>
        <v/>
      </c>
      <c r="G1319" s="23" t="str">
        <f ca="1">IFERROR(IF(ISBLANK(VLOOKUP($B1319,INDIRECT(nfl_game_result),MATCH(G$1,INDIRECT(nfl_game_result_header),0),FALSE)),"",VLOOKUP($B1319,INDIRECT(nfl_game_result),MATCH(G$1,INDIRECT(nfl_game_result_header),0),FALSE)),"error")</f>
        <v/>
      </c>
      <c r="H1319">
        <f ca="1">IFERROR(IF(ISBLANK(VLOOKUP($B1319,INDIRECT(nfl_game_result),MATCH(H$1,INDIRECT(nfl_game_result_header),0),FALSE)),"",VLOOKUP($B1319,INDIRECT(nfl_game_result),MATCH(H$1,INDIRECT(nfl_game_result_header),0),FALSE)),"error")</f>
        <v>35</v>
      </c>
      <c r="I1319">
        <f ca="1">IFERROR(IF(ISBLANK(VLOOKUP($B1319,INDIRECT(nfl_game_result),MATCH(I$1,INDIRECT(nfl_game_result_header),0),FALSE)),"",VLOOKUP($B1319,INDIRECT(nfl_game_result),MATCH(I$1,INDIRECT(nfl_game_result_header),0),FALSE)),"error")</f>
        <v>21</v>
      </c>
      <c r="J1319" t="str">
        <f ca="1">IFERROR(IF(ISBLANK(VLOOKUP($B1319,INDIRECT(nfl_game_result),MATCH(J$1,INDIRECT(nfl_game_result_header),0),FALSE)),"",VLOOKUP($B1319,INDIRECT(nfl_game_result),MATCH(J$1,INDIRECT(nfl_game_result_header),0),FALSE)),"error")</f>
        <v>DEN</v>
      </c>
      <c r="K1319" t="str">
        <f ca="1">IFERROR(IF(ISBLANK(VLOOKUP($B1319,INDIRECT(nfl_game_result),MATCH(K$1,INDIRECT(nfl_game_result_header),0),FALSE)),"",VLOOKUP($B1319,INDIRECT(nfl_game_result),MATCH(K$1,INDIRECT(nfl_game_result_header),0),FALSE)),"error")</f>
        <v>DEN</v>
      </c>
      <c r="L1319" s="23" t="str">
        <f ca="1">IFERROR(IF(ISBLANK(VLOOKUP($B1319,INDIRECT(nfl_game_result),MATCH(L$1,INDIRECT(nfl_game_result_header),0),FALSE)),"",VLOOKUP($B1319,INDIRECT(nfl_game_result),MATCH(L$1,INDIRECT(nfl_game_result_header),0),FALSE)),"error")</f>
        <v/>
      </c>
      <c r="M1319" t="s">
        <v>14</v>
      </c>
      <c r="N1319">
        <v>-7</v>
      </c>
      <c r="O1319" t="s">
        <v>72</v>
      </c>
      <c r="P1319">
        <v>2</v>
      </c>
      <c r="Q1319" t="s">
        <v>72</v>
      </c>
      <c r="V1319" s="23" t="s">
        <v>416</v>
      </c>
      <c r="W1319">
        <f ca="1">VALUE(LEFT(C1319, 4))</f>
        <v>2014</v>
      </c>
      <c r="X1319">
        <f ca="1">VALUE(MID(C1319,6,FIND("_",C1319,6)-6))</f>
        <v>8</v>
      </c>
      <c r="Y1319" t="str">
        <f ca="1">IF(NOT(OR(ISBLANK(D1319),ISBLANK(E1319),D1319="",E1319="")),D1319-E1319,"")</f>
        <v/>
      </c>
      <c r="Z1319" t="str">
        <f ca="1">IF(OR(NOT(ISNUMBER(D1319)),ISBLANK(D1319),D1319="",ISBLANK(N1319)),"",ABS(D1319-N1319))</f>
        <v/>
      </c>
      <c r="AA1319">
        <f ca="1">IF(OR(ISBLANK(J1319),ISBLANK(O1319),J1319="",O1319=""),"",IF(J1319=O1319,1,0))</f>
        <v>1</v>
      </c>
      <c r="AB1319">
        <f ca="1">IF(OR(ISBLANK(K1319),ISBLANK(Q1319),K1319="",Q1319=""),"",IF(K1319=Q1319,1,0))</f>
        <v>1</v>
      </c>
      <c r="AC1319" s="23" t="str">
        <f t="shared" ca="1" si="20"/>
        <v/>
      </c>
    </row>
    <row r="1320" spans="1:29" x14ac:dyDescent="0.25">
      <c r="A1320" s="23">
        <v>1319</v>
      </c>
      <c r="B1320">
        <v>642</v>
      </c>
      <c r="C1320" t="str">
        <f ca="1">IFERROR(VLOOKUP($B1320,INDIRECT(nfl_game_result),MATCH(C$1,INDIRECT(nfl_game_result_header),0),FALSE),"error")</f>
        <v>2014_08_DET@ATL</v>
      </c>
      <c r="D1320" t="str">
        <f ca="1">IFERROR(IF(ISBLANK(VLOOKUP($B1320,INDIRECT(nfl_game_result),MATCH(D$1,INDIRECT(nfl_game_result_header),0),FALSE)),"",VLOOKUP($B1320,INDIRECT(nfl_game_result),MATCH(D$1,INDIRECT(nfl_game_result_header),0),FALSE)),"error")</f>
        <v/>
      </c>
      <c r="E1320">
        <f ca="1">IFERROR(IF(ISBLANK(VLOOKUP($B1320,INDIRECT(nfl_game_result),MATCH(E$1,INDIRECT(nfl_game_result_header),0),FALSE)),"",VLOOKUP($B1320,INDIRECT(nfl_game_result),MATCH(E$1,INDIRECT(nfl_game_result_header),0),FALSE)),"error")</f>
        <v>4</v>
      </c>
      <c r="F1320" s="23" t="str">
        <f ca="1">IFERROR(IF(ISBLANK(VLOOKUP($B1320,INDIRECT(nfl_game_result),MATCH(F$1,INDIRECT(nfl_game_result_header),0),FALSE)),"",VLOOKUP($B1320,INDIRECT(nfl_game_result),MATCH(F$1,INDIRECT(nfl_game_result_header),0),FALSE)),"error")</f>
        <v/>
      </c>
      <c r="G1320" s="23" t="str">
        <f ca="1">IFERROR(IF(ISBLANK(VLOOKUP($B1320,INDIRECT(nfl_game_result),MATCH(G$1,INDIRECT(nfl_game_result_header),0),FALSE)),"",VLOOKUP($B1320,INDIRECT(nfl_game_result),MATCH(G$1,INDIRECT(nfl_game_result_header),0),FALSE)),"error")</f>
        <v/>
      </c>
      <c r="H1320">
        <f ca="1">IFERROR(IF(ISBLANK(VLOOKUP($B1320,INDIRECT(nfl_game_result),MATCH(H$1,INDIRECT(nfl_game_result_header),0),FALSE)),"",VLOOKUP($B1320,INDIRECT(nfl_game_result),MATCH(H$1,INDIRECT(nfl_game_result_header),0),FALSE)),"error")</f>
        <v>21</v>
      </c>
      <c r="I1320">
        <f ca="1">IFERROR(IF(ISBLANK(VLOOKUP($B1320,INDIRECT(nfl_game_result),MATCH(I$1,INDIRECT(nfl_game_result_header),0),FALSE)),"",VLOOKUP($B1320,INDIRECT(nfl_game_result),MATCH(I$1,INDIRECT(nfl_game_result_header),0),FALSE)),"error")</f>
        <v>22</v>
      </c>
      <c r="J1320" t="str">
        <f ca="1">IFERROR(IF(ISBLANK(VLOOKUP($B1320,INDIRECT(nfl_game_result),MATCH(J$1,INDIRECT(nfl_game_result_header),0),FALSE)),"",VLOOKUP($B1320,INDIRECT(nfl_game_result),MATCH(J$1,INDIRECT(nfl_game_result_header),0),FALSE)),"error")</f>
        <v>ATL</v>
      </c>
      <c r="K1320" t="str">
        <f ca="1">IFERROR(IF(ISBLANK(VLOOKUP($B1320,INDIRECT(nfl_game_result),MATCH(K$1,INDIRECT(nfl_game_result_header),0),FALSE)),"",VLOOKUP($B1320,INDIRECT(nfl_game_result),MATCH(K$1,INDIRECT(nfl_game_result_header),0),FALSE)),"error")</f>
        <v>DET</v>
      </c>
      <c r="L1320" s="23" t="str">
        <f ca="1">IFERROR(IF(ISBLANK(VLOOKUP($B1320,INDIRECT(nfl_game_result),MATCH(L$1,INDIRECT(nfl_game_result_header),0),FALSE)),"",VLOOKUP($B1320,INDIRECT(nfl_game_result),MATCH(L$1,INDIRECT(nfl_game_result_header),0),FALSE)),"error")</f>
        <v/>
      </c>
      <c r="M1320" t="s">
        <v>14</v>
      </c>
      <c r="N1320">
        <v>6</v>
      </c>
      <c r="O1320" t="s">
        <v>73</v>
      </c>
      <c r="P1320">
        <v>11</v>
      </c>
      <c r="Q1320" t="s">
        <v>73</v>
      </c>
      <c r="V1320" s="23" t="s">
        <v>416</v>
      </c>
      <c r="W1320">
        <f ca="1">VALUE(LEFT(C1320, 4))</f>
        <v>2014</v>
      </c>
      <c r="X1320">
        <f ca="1">VALUE(MID(C1320,6,FIND("_",C1320,6)-6))</f>
        <v>8</v>
      </c>
      <c r="Y1320" t="str">
        <f ca="1">IF(NOT(OR(ISBLANK(D1320),ISBLANK(E1320),D1320="",E1320="")),D1320-E1320,"")</f>
        <v/>
      </c>
      <c r="Z1320" t="str">
        <f ca="1">IF(OR(NOT(ISNUMBER(D1320)),ISBLANK(D1320),D1320="",ISBLANK(N1320)),"",ABS(D1320-N1320))</f>
        <v/>
      </c>
      <c r="AA1320">
        <f ca="1">IF(OR(ISBLANK(J1320),ISBLANK(O1320),J1320="",O1320=""),"",IF(J1320=O1320,1,0))</f>
        <v>0</v>
      </c>
      <c r="AB1320">
        <f ca="1">IF(OR(ISBLANK(K1320),ISBLANK(Q1320),K1320="",Q1320=""),"",IF(K1320=Q1320,1,0))</f>
        <v>1</v>
      </c>
      <c r="AC1320" s="23" t="str">
        <f t="shared" ca="1" si="20"/>
        <v/>
      </c>
    </row>
    <row r="1321" spans="1:29" x14ac:dyDescent="0.25">
      <c r="A1321" s="23">
        <v>1320</v>
      </c>
      <c r="B1321">
        <v>643</v>
      </c>
      <c r="C1321" t="str">
        <f ca="1">IFERROR(VLOOKUP($B1321,INDIRECT(nfl_game_result),MATCH(C$1,INDIRECT(nfl_game_result_header),0),FALSE),"error")</f>
        <v>2014_08_BAL@CIN</v>
      </c>
      <c r="D1321" t="str">
        <f ca="1">IFERROR(IF(ISBLANK(VLOOKUP($B1321,INDIRECT(nfl_game_result),MATCH(D$1,INDIRECT(nfl_game_result_header),0),FALSE)),"",VLOOKUP($B1321,INDIRECT(nfl_game_result),MATCH(D$1,INDIRECT(nfl_game_result_header),0),FALSE)),"error")</f>
        <v/>
      </c>
      <c r="E1321">
        <f ca="1">IFERROR(IF(ISBLANK(VLOOKUP($B1321,INDIRECT(nfl_game_result),MATCH(E$1,INDIRECT(nfl_game_result_header),0),FALSE)),"",VLOOKUP($B1321,INDIRECT(nfl_game_result),MATCH(E$1,INDIRECT(nfl_game_result_header),0),FALSE)),"error")</f>
        <v>-1</v>
      </c>
      <c r="F1321" s="23" t="str">
        <f ca="1">IFERROR(IF(ISBLANK(VLOOKUP($B1321,INDIRECT(nfl_game_result),MATCH(F$1,INDIRECT(nfl_game_result_header),0),FALSE)),"",VLOOKUP($B1321,INDIRECT(nfl_game_result),MATCH(F$1,INDIRECT(nfl_game_result_header),0),FALSE)),"error")</f>
        <v/>
      </c>
      <c r="G1321" s="23" t="str">
        <f ca="1">IFERROR(IF(ISBLANK(VLOOKUP($B1321,INDIRECT(nfl_game_result),MATCH(G$1,INDIRECT(nfl_game_result_header),0),FALSE)),"",VLOOKUP($B1321,INDIRECT(nfl_game_result),MATCH(G$1,INDIRECT(nfl_game_result_header),0),FALSE)),"error")</f>
        <v/>
      </c>
      <c r="H1321">
        <f ca="1">IFERROR(IF(ISBLANK(VLOOKUP($B1321,INDIRECT(nfl_game_result),MATCH(H$1,INDIRECT(nfl_game_result_header),0),FALSE)),"",VLOOKUP($B1321,INDIRECT(nfl_game_result),MATCH(H$1,INDIRECT(nfl_game_result_header),0),FALSE)),"error")</f>
        <v>27</v>
      </c>
      <c r="I1321">
        <f ca="1">IFERROR(IF(ISBLANK(VLOOKUP($B1321,INDIRECT(nfl_game_result),MATCH(I$1,INDIRECT(nfl_game_result_header),0),FALSE)),"",VLOOKUP($B1321,INDIRECT(nfl_game_result),MATCH(I$1,INDIRECT(nfl_game_result_header),0),FALSE)),"error")</f>
        <v>24</v>
      </c>
      <c r="J1321" t="str">
        <f ca="1">IFERROR(IF(ISBLANK(VLOOKUP($B1321,INDIRECT(nfl_game_result),MATCH(J$1,INDIRECT(nfl_game_result_header),0),FALSE)),"",VLOOKUP($B1321,INDIRECT(nfl_game_result),MATCH(J$1,INDIRECT(nfl_game_result_header),0),FALSE)),"error")</f>
        <v>CIN</v>
      </c>
      <c r="K1321" t="str">
        <f ca="1">IFERROR(IF(ISBLANK(VLOOKUP($B1321,INDIRECT(nfl_game_result),MATCH(K$1,INDIRECT(nfl_game_result_header),0),FALSE)),"",VLOOKUP($B1321,INDIRECT(nfl_game_result),MATCH(K$1,INDIRECT(nfl_game_result_header),0),FALSE)),"error")</f>
        <v>CIN</v>
      </c>
      <c r="L1321" s="23" t="str">
        <f ca="1">IFERROR(IF(ISBLANK(VLOOKUP($B1321,INDIRECT(nfl_game_result),MATCH(L$1,INDIRECT(nfl_game_result_header),0),FALSE)),"",VLOOKUP($B1321,INDIRECT(nfl_game_result),MATCH(L$1,INDIRECT(nfl_game_result_header),0),FALSE)),"error")</f>
        <v/>
      </c>
      <c r="M1321" t="s">
        <v>14</v>
      </c>
      <c r="N1321">
        <v>0</v>
      </c>
      <c r="O1321" t="s">
        <v>69</v>
      </c>
      <c r="P1321">
        <v>15</v>
      </c>
      <c r="Q1321" t="s">
        <v>69</v>
      </c>
      <c r="V1321" s="23" t="s">
        <v>416</v>
      </c>
      <c r="W1321">
        <f ca="1">VALUE(LEFT(C1321, 4))</f>
        <v>2014</v>
      </c>
      <c r="X1321">
        <f ca="1">VALUE(MID(C1321,6,FIND("_",C1321,6)-6))</f>
        <v>8</v>
      </c>
      <c r="Y1321" t="str">
        <f ca="1">IF(NOT(OR(ISBLANK(D1321),ISBLANK(E1321),D1321="",E1321="")),D1321-E1321,"")</f>
        <v/>
      </c>
      <c r="Z1321" t="str">
        <f ca="1">IF(OR(NOT(ISNUMBER(D1321)),ISBLANK(D1321),D1321="",ISBLANK(N1321)),"",ABS(D1321-N1321))</f>
        <v/>
      </c>
      <c r="AA1321">
        <f ca="1">IF(OR(ISBLANK(J1321),ISBLANK(O1321),J1321="",O1321=""),"",IF(J1321=O1321,1,0))</f>
        <v>1</v>
      </c>
      <c r="AB1321">
        <f ca="1">IF(OR(ISBLANK(K1321),ISBLANK(Q1321),K1321="",Q1321=""),"",IF(K1321=Q1321,1,0))</f>
        <v>1</v>
      </c>
      <c r="AC1321" s="23" t="str">
        <f t="shared" ca="1" si="20"/>
        <v/>
      </c>
    </row>
    <row r="1322" spans="1:29" x14ac:dyDescent="0.25">
      <c r="A1322" s="23">
        <v>1321</v>
      </c>
      <c r="B1322">
        <v>644</v>
      </c>
      <c r="C1322" t="str">
        <f ca="1">IFERROR(VLOOKUP($B1322,INDIRECT(nfl_game_result),MATCH(C$1,INDIRECT(nfl_game_result_header),0),FALSE),"error")</f>
        <v>2014_08_HOU@TEN</v>
      </c>
      <c r="D1322" t="str">
        <f ca="1">IFERROR(IF(ISBLANK(VLOOKUP($B1322,INDIRECT(nfl_game_result),MATCH(D$1,INDIRECT(nfl_game_result_header),0),FALSE)),"",VLOOKUP($B1322,INDIRECT(nfl_game_result),MATCH(D$1,INDIRECT(nfl_game_result_header),0),FALSE)),"error")</f>
        <v/>
      </c>
      <c r="E1322">
        <f ca="1">IFERROR(IF(ISBLANK(VLOOKUP($B1322,INDIRECT(nfl_game_result),MATCH(E$1,INDIRECT(nfl_game_result_header),0),FALSE)),"",VLOOKUP($B1322,INDIRECT(nfl_game_result),MATCH(E$1,INDIRECT(nfl_game_result_header),0),FALSE)),"error")</f>
        <v>2</v>
      </c>
      <c r="F1322" s="23" t="str">
        <f ca="1">IFERROR(IF(ISBLANK(VLOOKUP($B1322,INDIRECT(nfl_game_result),MATCH(F$1,INDIRECT(nfl_game_result_header),0),FALSE)),"",VLOOKUP($B1322,INDIRECT(nfl_game_result),MATCH(F$1,INDIRECT(nfl_game_result_header),0),FALSE)),"error")</f>
        <v/>
      </c>
      <c r="G1322" s="23" t="str">
        <f ca="1">IFERROR(IF(ISBLANK(VLOOKUP($B1322,INDIRECT(nfl_game_result),MATCH(G$1,INDIRECT(nfl_game_result_header),0),FALSE)),"",VLOOKUP($B1322,INDIRECT(nfl_game_result),MATCH(G$1,INDIRECT(nfl_game_result_header),0),FALSE)),"error")</f>
        <v/>
      </c>
      <c r="H1322">
        <f ca="1">IFERROR(IF(ISBLANK(VLOOKUP($B1322,INDIRECT(nfl_game_result),MATCH(H$1,INDIRECT(nfl_game_result_header),0),FALSE)),"",VLOOKUP($B1322,INDIRECT(nfl_game_result),MATCH(H$1,INDIRECT(nfl_game_result_header),0),FALSE)),"error")</f>
        <v>16</v>
      </c>
      <c r="I1322">
        <f ca="1">IFERROR(IF(ISBLANK(VLOOKUP($B1322,INDIRECT(nfl_game_result),MATCH(I$1,INDIRECT(nfl_game_result_header),0),FALSE)),"",VLOOKUP($B1322,INDIRECT(nfl_game_result),MATCH(I$1,INDIRECT(nfl_game_result_header),0),FALSE)),"error")</f>
        <v>30</v>
      </c>
      <c r="J1322" t="str">
        <f ca="1">IFERROR(IF(ISBLANK(VLOOKUP($B1322,INDIRECT(nfl_game_result),MATCH(J$1,INDIRECT(nfl_game_result_header),0),FALSE)),"",VLOOKUP($B1322,INDIRECT(nfl_game_result),MATCH(J$1,INDIRECT(nfl_game_result_header),0),FALSE)),"error")</f>
        <v>HOU</v>
      </c>
      <c r="K1322" t="str">
        <f ca="1">IFERROR(IF(ISBLANK(VLOOKUP($B1322,INDIRECT(nfl_game_result),MATCH(K$1,INDIRECT(nfl_game_result_header),0),FALSE)),"",VLOOKUP($B1322,INDIRECT(nfl_game_result),MATCH(K$1,INDIRECT(nfl_game_result_header),0),FALSE)),"error")</f>
        <v>HOU</v>
      </c>
      <c r="L1322" s="23" t="str">
        <f ca="1">IFERROR(IF(ISBLANK(VLOOKUP($B1322,INDIRECT(nfl_game_result),MATCH(L$1,INDIRECT(nfl_game_result_header),0),FALSE)),"",VLOOKUP($B1322,INDIRECT(nfl_game_result),MATCH(L$1,INDIRECT(nfl_game_result_header),0),FALSE)),"error")</f>
        <v/>
      </c>
      <c r="M1322" t="s">
        <v>14</v>
      </c>
      <c r="N1322">
        <v>-2.5</v>
      </c>
      <c r="O1322" t="s">
        <v>75</v>
      </c>
      <c r="P1322">
        <v>5</v>
      </c>
      <c r="Q1322" t="s">
        <v>75</v>
      </c>
      <c r="V1322" s="23" t="s">
        <v>416</v>
      </c>
      <c r="W1322">
        <f ca="1">VALUE(LEFT(C1322, 4))</f>
        <v>2014</v>
      </c>
      <c r="X1322">
        <f ca="1">VALUE(MID(C1322,6,FIND("_",C1322,6)-6))</f>
        <v>8</v>
      </c>
      <c r="Y1322" t="str">
        <f ca="1">IF(NOT(OR(ISBLANK(D1322),ISBLANK(E1322),D1322="",E1322="")),D1322-E1322,"")</f>
        <v/>
      </c>
      <c r="Z1322" t="str">
        <f ca="1">IF(OR(NOT(ISNUMBER(D1322)),ISBLANK(D1322),D1322="",ISBLANK(N1322)),"",ABS(D1322-N1322))</f>
        <v/>
      </c>
      <c r="AA1322">
        <f ca="1">IF(OR(ISBLANK(J1322),ISBLANK(O1322),J1322="",O1322=""),"",IF(J1322=O1322,1,0))</f>
        <v>1</v>
      </c>
      <c r="AB1322">
        <f ca="1">IF(OR(ISBLANK(K1322),ISBLANK(Q1322),K1322="",Q1322=""),"",IF(K1322=Q1322,1,0))</f>
        <v>1</v>
      </c>
      <c r="AC1322" s="23" t="str">
        <f t="shared" ca="1" si="20"/>
        <v/>
      </c>
    </row>
    <row r="1323" spans="1:29" x14ac:dyDescent="0.25">
      <c r="A1323" s="23">
        <v>1322</v>
      </c>
      <c r="B1323">
        <v>645</v>
      </c>
      <c r="C1323" t="str">
        <f ca="1">IFERROR(VLOOKUP($B1323,INDIRECT(nfl_game_result),MATCH(C$1,INDIRECT(nfl_game_result_header),0),FALSE),"error")</f>
        <v>2014_08_STL@KCY</v>
      </c>
      <c r="D1323" t="str">
        <f ca="1">IFERROR(IF(ISBLANK(VLOOKUP($B1323,INDIRECT(nfl_game_result),MATCH(D$1,INDIRECT(nfl_game_result_header),0),FALSE)),"",VLOOKUP($B1323,INDIRECT(nfl_game_result),MATCH(D$1,INDIRECT(nfl_game_result_header),0),FALSE)),"error")</f>
        <v/>
      </c>
      <c r="E1323">
        <f ca="1">IFERROR(IF(ISBLANK(VLOOKUP($B1323,INDIRECT(nfl_game_result),MATCH(E$1,INDIRECT(nfl_game_result_header),0),FALSE)),"",VLOOKUP($B1323,INDIRECT(nfl_game_result),MATCH(E$1,INDIRECT(nfl_game_result_header),0),FALSE)),"error")</f>
        <v>-6.5</v>
      </c>
      <c r="F1323" s="23" t="str">
        <f ca="1">IFERROR(IF(ISBLANK(VLOOKUP($B1323,INDIRECT(nfl_game_result),MATCH(F$1,INDIRECT(nfl_game_result_header),0),FALSE)),"",VLOOKUP($B1323,INDIRECT(nfl_game_result),MATCH(F$1,INDIRECT(nfl_game_result_header),0),FALSE)),"error")</f>
        <v/>
      </c>
      <c r="G1323" s="23" t="str">
        <f ca="1">IFERROR(IF(ISBLANK(VLOOKUP($B1323,INDIRECT(nfl_game_result),MATCH(G$1,INDIRECT(nfl_game_result_header),0),FALSE)),"",VLOOKUP($B1323,INDIRECT(nfl_game_result),MATCH(G$1,INDIRECT(nfl_game_result_header),0),FALSE)),"error")</f>
        <v/>
      </c>
      <c r="H1323">
        <f ca="1">IFERROR(IF(ISBLANK(VLOOKUP($B1323,INDIRECT(nfl_game_result),MATCH(H$1,INDIRECT(nfl_game_result_header),0),FALSE)),"",VLOOKUP($B1323,INDIRECT(nfl_game_result),MATCH(H$1,INDIRECT(nfl_game_result_header),0),FALSE)),"error")</f>
        <v>34</v>
      </c>
      <c r="I1323">
        <f ca="1">IFERROR(IF(ISBLANK(VLOOKUP($B1323,INDIRECT(nfl_game_result),MATCH(I$1,INDIRECT(nfl_game_result_header),0),FALSE)),"",VLOOKUP($B1323,INDIRECT(nfl_game_result),MATCH(I$1,INDIRECT(nfl_game_result_header),0),FALSE)),"error")</f>
        <v>7</v>
      </c>
      <c r="J1323" t="str">
        <f ca="1">IFERROR(IF(ISBLANK(VLOOKUP($B1323,INDIRECT(nfl_game_result),MATCH(J$1,INDIRECT(nfl_game_result_header),0),FALSE)),"",VLOOKUP($B1323,INDIRECT(nfl_game_result),MATCH(J$1,INDIRECT(nfl_game_result_header),0),FALSE)),"error")</f>
        <v>KCY</v>
      </c>
      <c r="K1323" t="str">
        <f ca="1">IFERROR(IF(ISBLANK(VLOOKUP($B1323,INDIRECT(nfl_game_result),MATCH(K$1,INDIRECT(nfl_game_result_header),0),FALSE)),"",VLOOKUP($B1323,INDIRECT(nfl_game_result),MATCH(K$1,INDIRECT(nfl_game_result_header),0),FALSE)),"error")</f>
        <v>KCY</v>
      </c>
      <c r="L1323" s="23" t="str">
        <f ca="1">IFERROR(IF(ISBLANK(VLOOKUP($B1323,INDIRECT(nfl_game_result),MATCH(L$1,INDIRECT(nfl_game_result_header),0),FALSE)),"",VLOOKUP($B1323,INDIRECT(nfl_game_result),MATCH(L$1,INDIRECT(nfl_game_result_header),0),FALSE)),"error")</f>
        <v/>
      </c>
      <c r="M1323" t="s">
        <v>14</v>
      </c>
      <c r="N1323">
        <v>-6</v>
      </c>
      <c r="O1323" t="s">
        <v>331</v>
      </c>
      <c r="P1323">
        <v>7</v>
      </c>
      <c r="Q1323" t="s">
        <v>331</v>
      </c>
      <c r="V1323" s="23" t="s">
        <v>416</v>
      </c>
      <c r="W1323">
        <f ca="1">VALUE(LEFT(C1323, 4))</f>
        <v>2014</v>
      </c>
      <c r="X1323">
        <f ca="1">VALUE(MID(C1323,6,FIND("_",C1323,6)-6))</f>
        <v>8</v>
      </c>
      <c r="Y1323" t="str">
        <f ca="1">IF(NOT(OR(ISBLANK(D1323),ISBLANK(E1323),D1323="",E1323="")),D1323-E1323,"")</f>
        <v/>
      </c>
      <c r="Z1323" t="str">
        <f ca="1">IF(OR(NOT(ISNUMBER(D1323)),ISBLANK(D1323),D1323="",ISBLANK(N1323)),"",ABS(D1323-N1323))</f>
        <v/>
      </c>
      <c r="AA1323">
        <f ca="1">IF(OR(ISBLANK(J1323),ISBLANK(O1323),J1323="",O1323=""),"",IF(J1323=O1323,1,0))</f>
        <v>1</v>
      </c>
      <c r="AB1323">
        <f ca="1">IF(OR(ISBLANK(K1323),ISBLANK(Q1323),K1323="",Q1323=""),"",IF(K1323=Q1323,1,0))</f>
        <v>1</v>
      </c>
      <c r="AC1323" s="23" t="str">
        <f t="shared" ca="1" si="20"/>
        <v/>
      </c>
    </row>
    <row r="1324" spans="1:29" x14ac:dyDescent="0.25">
      <c r="A1324" s="23">
        <v>1323</v>
      </c>
      <c r="B1324">
        <v>646</v>
      </c>
      <c r="C1324" t="str">
        <f ca="1">IFERROR(VLOOKUP($B1324,INDIRECT(nfl_game_result),MATCH(C$1,INDIRECT(nfl_game_result_header),0),FALSE),"error")</f>
        <v>2014_08_CHI@NWE</v>
      </c>
      <c r="D1324" t="str">
        <f ca="1">IFERROR(IF(ISBLANK(VLOOKUP($B1324,INDIRECT(nfl_game_result),MATCH(D$1,INDIRECT(nfl_game_result_header),0),FALSE)),"",VLOOKUP($B1324,INDIRECT(nfl_game_result),MATCH(D$1,INDIRECT(nfl_game_result_header),0),FALSE)),"error")</f>
        <v/>
      </c>
      <c r="E1324">
        <f ca="1">IFERROR(IF(ISBLANK(VLOOKUP($B1324,INDIRECT(nfl_game_result),MATCH(E$1,INDIRECT(nfl_game_result_header),0),FALSE)),"",VLOOKUP($B1324,INDIRECT(nfl_game_result),MATCH(E$1,INDIRECT(nfl_game_result_header),0),FALSE)),"error")</f>
        <v>-6.5</v>
      </c>
      <c r="F1324" s="23" t="str">
        <f ca="1">IFERROR(IF(ISBLANK(VLOOKUP($B1324,INDIRECT(nfl_game_result),MATCH(F$1,INDIRECT(nfl_game_result_header),0),FALSE)),"",VLOOKUP($B1324,INDIRECT(nfl_game_result),MATCH(F$1,INDIRECT(nfl_game_result_header),0),FALSE)),"error")</f>
        <v/>
      </c>
      <c r="G1324" s="23" t="str">
        <f ca="1">IFERROR(IF(ISBLANK(VLOOKUP($B1324,INDIRECT(nfl_game_result),MATCH(G$1,INDIRECT(nfl_game_result_header),0),FALSE)),"",VLOOKUP($B1324,INDIRECT(nfl_game_result),MATCH(G$1,INDIRECT(nfl_game_result_header),0),FALSE)),"error")</f>
        <v/>
      </c>
      <c r="H1324">
        <f ca="1">IFERROR(IF(ISBLANK(VLOOKUP($B1324,INDIRECT(nfl_game_result),MATCH(H$1,INDIRECT(nfl_game_result_header),0),FALSE)),"",VLOOKUP($B1324,INDIRECT(nfl_game_result),MATCH(H$1,INDIRECT(nfl_game_result_header),0),FALSE)),"error")</f>
        <v>51</v>
      </c>
      <c r="I1324">
        <f ca="1">IFERROR(IF(ISBLANK(VLOOKUP($B1324,INDIRECT(nfl_game_result),MATCH(I$1,INDIRECT(nfl_game_result_header),0),FALSE)),"",VLOOKUP($B1324,INDIRECT(nfl_game_result),MATCH(I$1,INDIRECT(nfl_game_result_header),0),FALSE)),"error")</f>
        <v>23</v>
      </c>
      <c r="J1324" t="str">
        <f ca="1">IFERROR(IF(ISBLANK(VLOOKUP($B1324,INDIRECT(nfl_game_result),MATCH(J$1,INDIRECT(nfl_game_result_header),0),FALSE)),"",VLOOKUP($B1324,INDIRECT(nfl_game_result),MATCH(J$1,INDIRECT(nfl_game_result_header),0),FALSE)),"error")</f>
        <v>NWE</v>
      </c>
      <c r="K1324" t="str">
        <f ca="1">IFERROR(IF(ISBLANK(VLOOKUP($B1324,INDIRECT(nfl_game_result),MATCH(K$1,INDIRECT(nfl_game_result_header),0),FALSE)),"",VLOOKUP($B1324,INDIRECT(nfl_game_result),MATCH(K$1,INDIRECT(nfl_game_result_header),0),FALSE)),"error")</f>
        <v>NWE</v>
      </c>
      <c r="L1324" s="23" t="str">
        <f ca="1">IFERROR(IF(ISBLANK(VLOOKUP($B1324,INDIRECT(nfl_game_result),MATCH(L$1,INDIRECT(nfl_game_result_header),0),FALSE)),"",VLOOKUP($B1324,INDIRECT(nfl_game_result),MATCH(L$1,INDIRECT(nfl_game_result_header),0),FALSE)),"error")</f>
        <v/>
      </c>
      <c r="M1324" t="s">
        <v>14</v>
      </c>
      <c r="N1324">
        <v>-8</v>
      </c>
      <c r="O1324" t="s">
        <v>68</v>
      </c>
      <c r="P1324">
        <v>13</v>
      </c>
      <c r="Q1324" t="s">
        <v>332</v>
      </c>
      <c r="V1324" s="23" t="s">
        <v>416</v>
      </c>
      <c r="W1324">
        <f ca="1">VALUE(LEFT(C1324, 4))</f>
        <v>2014</v>
      </c>
      <c r="X1324">
        <f ca="1">VALUE(MID(C1324,6,FIND("_",C1324,6)-6))</f>
        <v>8</v>
      </c>
      <c r="Y1324" t="str">
        <f ca="1">IF(NOT(OR(ISBLANK(D1324),ISBLANK(E1324),D1324="",E1324="")),D1324-E1324,"")</f>
        <v/>
      </c>
      <c r="Z1324" t="str">
        <f ca="1">IF(OR(NOT(ISNUMBER(D1324)),ISBLANK(D1324),D1324="",ISBLANK(N1324)),"",ABS(D1324-N1324))</f>
        <v/>
      </c>
      <c r="AA1324">
        <f ca="1">IF(OR(ISBLANK(J1324),ISBLANK(O1324),J1324="",O1324=""),"",IF(J1324=O1324,1,0))</f>
        <v>0</v>
      </c>
      <c r="AB1324">
        <f ca="1">IF(OR(ISBLANK(K1324),ISBLANK(Q1324),K1324="",Q1324=""),"",IF(K1324=Q1324,1,0))</f>
        <v>1</v>
      </c>
      <c r="AC1324" s="23" t="str">
        <f t="shared" ca="1" si="20"/>
        <v/>
      </c>
    </row>
    <row r="1325" spans="1:29" x14ac:dyDescent="0.25">
      <c r="A1325" s="23">
        <v>1324</v>
      </c>
      <c r="B1325">
        <v>647</v>
      </c>
      <c r="C1325" t="str">
        <f ca="1">IFERROR(VLOOKUP($B1325,INDIRECT(nfl_game_result),MATCH(C$1,INDIRECT(nfl_game_result_header),0),FALSE),"error")</f>
        <v>2014_08_BUF@NYJ</v>
      </c>
      <c r="D1325" t="str">
        <f ca="1">IFERROR(IF(ISBLANK(VLOOKUP($B1325,INDIRECT(nfl_game_result),MATCH(D$1,INDIRECT(nfl_game_result_header),0),FALSE)),"",VLOOKUP($B1325,INDIRECT(nfl_game_result),MATCH(D$1,INDIRECT(nfl_game_result_header),0),FALSE)),"error")</f>
        <v/>
      </c>
      <c r="E1325">
        <f ca="1">IFERROR(IF(ISBLANK(VLOOKUP($B1325,INDIRECT(nfl_game_result),MATCH(E$1,INDIRECT(nfl_game_result_header),0),FALSE)),"",VLOOKUP($B1325,INDIRECT(nfl_game_result),MATCH(E$1,INDIRECT(nfl_game_result_header),0),FALSE)),"error")</f>
        <v>-3</v>
      </c>
      <c r="F1325" s="23" t="str">
        <f ca="1">IFERROR(IF(ISBLANK(VLOOKUP($B1325,INDIRECT(nfl_game_result),MATCH(F$1,INDIRECT(nfl_game_result_header),0),FALSE)),"",VLOOKUP($B1325,INDIRECT(nfl_game_result),MATCH(F$1,INDIRECT(nfl_game_result_header),0),FALSE)),"error")</f>
        <v/>
      </c>
      <c r="G1325" s="23" t="str">
        <f ca="1">IFERROR(IF(ISBLANK(VLOOKUP($B1325,INDIRECT(nfl_game_result),MATCH(G$1,INDIRECT(nfl_game_result_header),0),FALSE)),"",VLOOKUP($B1325,INDIRECT(nfl_game_result),MATCH(G$1,INDIRECT(nfl_game_result_header),0),FALSE)),"error")</f>
        <v/>
      </c>
      <c r="H1325">
        <f ca="1">IFERROR(IF(ISBLANK(VLOOKUP($B1325,INDIRECT(nfl_game_result),MATCH(H$1,INDIRECT(nfl_game_result_header),0),FALSE)),"",VLOOKUP($B1325,INDIRECT(nfl_game_result),MATCH(H$1,INDIRECT(nfl_game_result_header),0),FALSE)),"error")</f>
        <v>23</v>
      </c>
      <c r="I1325">
        <f ca="1">IFERROR(IF(ISBLANK(VLOOKUP($B1325,INDIRECT(nfl_game_result),MATCH(I$1,INDIRECT(nfl_game_result_header),0),FALSE)),"",VLOOKUP($B1325,INDIRECT(nfl_game_result),MATCH(I$1,INDIRECT(nfl_game_result_header),0),FALSE)),"error")</f>
        <v>43</v>
      </c>
      <c r="J1325" t="str">
        <f ca="1">IFERROR(IF(ISBLANK(VLOOKUP($B1325,INDIRECT(nfl_game_result),MATCH(J$1,INDIRECT(nfl_game_result_header),0),FALSE)),"",VLOOKUP($B1325,INDIRECT(nfl_game_result),MATCH(J$1,INDIRECT(nfl_game_result_header),0),FALSE)),"error")</f>
        <v>BUF</v>
      </c>
      <c r="K1325" t="str">
        <f ca="1">IFERROR(IF(ISBLANK(VLOOKUP($B1325,INDIRECT(nfl_game_result),MATCH(K$1,INDIRECT(nfl_game_result_header),0),FALSE)),"",VLOOKUP($B1325,INDIRECT(nfl_game_result),MATCH(K$1,INDIRECT(nfl_game_result_header),0),FALSE)),"error")</f>
        <v>BUF</v>
      </c>
      <c r="L1325" s="23" t="str">
        <f ca="1">IFERROR(IF(ISBLANK(VLOOKUP($B1325,INDIRECT(nfl_game_result),MATCH(L$1,INDIRECT(nfl_game_result_header),0),FALSE)),"",VLOOKUP($B1325,INDIRECT(nfl_game_result),MATCH(L$1,INDIRECT(nfl_game_result_header),0),FALSE)),"error")</f>
        <v/>
      </c>
      <c r="M1325" t="s">
        <v>14</v>
      </c>
      <c r="N1325">
        <v>0</v>
      </c>
      <c r="O1325" t="s">
        <v>66</v>
      </c>
      <c r="P1325">
        <v>6</v>
      </c>
      <c r="Q1325" t="s">
        <v>66</v>
      </c>
      <c r="V1325" s="23" t="s">
        <v>416</v>
      </c>
      <c r="W1325">
        <f ca="1">VALUE(LEFT(C1325, 4))</f>
        <v>2014</v>
      </c>
      <c r="X1325">
        <f ca="1">VALUE(MID(C1325,6,FIND("_",C1325,6)-6))</f>
        <v>8</v>
      </c>
      <c r="Y1325" t="str">
        <f ca="1">IF(NOT(OR(ISBLANK(D1325),ISBLANK(E1325),D1325="",E1325="")),D1325-E1325,"")</f>
        <v/>
      </c>
      <c r="Z1325" t="str">
        <f ca="1">IF(OR(NOT(ISNUMBER(D1325)),ISBLANK(D1325),D1325="",ISBLANK(N1325)),"",ABS(D1325-N1325))</f>
        <v/>
      </c>
      <c r="AA1325">
        <f ca="1">IF(OR(ISBLANK(J1325),ISBLANK(O1325),J1325="",O1325=""),"",IF(J1325=O1325,1,0))</f>
        <v>1</v>
      </c>
      <c r="AB1325">
        <f ca="1">IF(OR(ISBLANK(K1325),ISBLANK(Q1325),K1325="",Q1325=""),"",IF(K1325=Q1325,1,0))</f>
        <v>1</v>
      </c>
      <c r="AC1325" s="23" t="str">
        <f t="shared" ca="1" si="20"/>
        <v/>
      </c>
    </row>
    <row r="1326" spans="1:29" x14ac:dyDescent="0.25">
      <c r="A1326" s="23">
        <v>1325</v>
      </c>
      <c r="B1326">
        <v>648</v>
      </c>
      <c r="C1326" t="str">
        <f ca="1">IFERROR(VLOOKUP($B1326,INDIRECT(nfl_game_result),MATCH(C$1,INDIRECT(nfl_game_result_header),0),FALSE),"error")</f>
        <v>2014_08_MIN@TBY</v>
      </c>
      <c r="D1326" t="str">
        <f ca="1">IFERROR(IF(ISBLANK(VLOOKUP($B1326,INDIRECT(nfl_game_result),MATCH(D$1,INDIRECT(nfl_game_result_header),0),FALSE)),"",VLOOKUP($B1326,INDIRECT(nfl_game_result),MATCH(D$1,INDIRECT(nfl_game_result_header),0),FALSE)),"error")</f>
        <v/>
      </c>
      <c r="E1326">
        <f ca="1">IFERROR(IF(ISBLANK(VLOOKUP($B1326,INDIRECT(nfl_game_result),MATCH(E$1,INDIRECT(nfl_game_result_header),0),FALSE)),"",VLOOKUP($B1326,INDIRECT(nfl_game_result),MATCH(E$1,INDIRECT(nfl_game_result_header),0),FALSE)),"error")</f>
        <v>-3</v>
      </c>
      <c r="F1326" s="23" t="str">
        <f ca="1">IFERROR(IF(ISBLANK(VLOOKUP($B1326,INDIRECT(nfl_game_result),MATCH(F$1,INDIRECT(nfl_game_result_header),0),FALSE)),"",VLOOKUP($B1326,INDIRECT(nfl_game_result),MATCH(F$1,INDIRECT(nfl_game_result_header),0),FALSE)),"error")</f>
        <v/>
      </c>
      <c r="G1326" s="23" t="str">
        <f ca="1">IFERROR(IF(ISBLANK(VLOOKUP($B1326,INDIRECT(nfl_game_result),MATCH(G$1,INDIRECT(nfl_game_result_header),0),FALSE)),"",VLOOKUP($B1326,INDIRECT(nfl_game_result),MATCH(G$1,INDIRECT(nfl_game_result_header),0),FALSE)),"error")</f>
        <v/>
      </c>
      <c r="H1326">
        <f ca="1">IFERROR(IF(ISBLANK(VLOOKUP($B1326,INDIRECT(nfl_game_result),MATCH(H$1,INDIRECT(nfl_game_result_header),0),FALSE)),"",VLOOKUP($B1326,INDIRECT(nfl_game_result),MATCH(H$1,INDIRECT(nfl_game_result_header),0),FALSE)),"error")</f>
        <v>13</v>
      </c>
      <c r="I1326">
        <f ca="1">IFERROR(IF(ISBLANK(VLOOKUP($B1326,INDIRECT(nfl_game_result),MATCH(I$1,INDIRECT(nfl_game_result_header),0),FALSE)),"",VLOOKUP($B1326,INDIRECT(nfl_game_result),MATCH(I$1,INDIRECT(nfl_game_result_header),0),FALSE)),"error")</f>
        <v>19</v>
      </c>
      <c r="J1326" t="str">
        <f ca="1">IFERROR(IF(ISBLANK(VLOOKUP($B1326,INDIRECT(nfl_game_result),MATCH(J$1,INDIRECT(nfl_game_result_header),0),FALSE)),"",VLOOKUP($B1326,INDIRECT(nfl_game_result),MATCH(J$1,INDIRECT(nfl_game_result_header),0),FALSE)),"error")</f>
        <v>MIN</v>
      </c>
      <c r="K1326" t="str">
        <f ca="1">IFERROR(IF(ISBLANK(VLOOKUP($B1326,INDIRECT(nfl_game_result),MATCH(K$1,INDIRECT(nfl_game_result_header),0),FALSE)),"",VLOOKUP($B1326,INDIRECT(nfl_game_result),MATCH(K$1,INDIRECT(nfl_game_result_header),0),FALSE)),"error")</f>
        <v>MIN</v>
      </c>
      <c r="L1326" s="23" t="str">
        <f ca="1">IFERROR(IF(ISBLANK(VLOOKUP($B1326,INDIRECT(nfl_game_result),MATCH(L$1,INDIRECT(nfl_game_result_header),0),FALSE)),"",VLOOKUP($B1326,INDIRECT(nfl_game_result),MATCH(L$1,INDIRECT(nfl_game_result_header),0),FALSE)),"error")</f>
        <v/>
      </c>
      <c r="M1326" t="s">
        <v>14</v>
      </c>
      <c r="N1326">
        <v>-3</v>
      </c>
      <c r="O1326" t="s">
        <v>80</v>
      </c>
      <c r="P1326">
        <v>3</v>
      </c>
      <c r="Q1326" t="s">
        <v>80</v>
      </c>
      <c r="V1326" s="23" t="s">
        <v>416</v>
      </c>
      <c r="W1326">
        <f ca="1">VALUE(LEFT(C1326, 4))</f>
        <v>2014</v>
      </c>
      <c r="X1326">
        <f ca="1">VALUE(MID(C1326,6,FIND("_",C1326,6)-6))</f>
        <v>8</v>
      </c>
      <c r="Y1326" t="str">
        <f ca="1">IF(NOT(OR(ISBLANK(D1326),ISBLANK(E1326),D1326="",E1326="")),D1326-E1326,"")</f>
        <v/>
      </c>
      <c r="Z1326" t="str">
        <f ca="1">IF(OR(NOT(ISNUMBER(D1326)),ISBLANK(D1326),D1326="",ISBLANK(N1326)),"",ABS(D1326-N1326))</f>
        <v/>
      </c>
      <c r="AA1326">
        <f ca="1">IF(OR(ISBLANK(J1326),ISBLANK(O1326),J1326="",O1326=""),"",IF(J1326=O1326,1,0))</f>
        <v>1</v>
      </c>
      <c r="AB1326">
        <f ca="1">IF(OR(ISBLANK(K1326),ISBLANK(Q1326),K1326="",Q1326=""),"",IF(K1326=Q1326,1,0))</f>
        <v>1</v>
      </c>
      <c r="AC1326" s="23" t="str">
        <f t="shared" ca="1" si="20"/>
        <v/>
      </c>
    </row>
    <row r="1327" spans="1:29" x14ac:dyDescent="0.25">
      <c r="A1327" s="23">
        <v>1326</v>
      </c>
      <c r="B1327">
        <v>649</v>
      </c>
      <c r="C1327" t="str">
        <f ca="1">IFERROR(VLOOKUP($B1327,INDIRECT(nfl_game_result),MATCH(C$1,INDIRECT(nfl_game_result_header),0),FALSE),"error")</f>
        <v>2014_08_SEA@CAR</v>
      </c>
      <c r="D1327" t="str">
        <f ca="1">IFERROR(IF(ISBLANK(VLOOKUP($B1327,INDIRECT(nfl_game_result),MATCH(D$1,INDIRECT(nfl_game_result_header),0),FALSE)),"",VLOOKUP($B1327,INDIRECT(nfl_game_result),MATCH(D$1,INDIRECT(nfl_game_result_header),0),FALSE)),"error")</f>
        <v/>
      </c>
      <c r="E1327">
        <f ca="1">IFERROR(IF(ISBLANK(VLOOKUP($B1327,INDIRECT(nfl_game_result),MATCH(E$1,INDIRECT(nfl_game_result_header),0),FALSE)),"",VLOOKUP($B1327,INDIRECT(nfl_game_result),MATCH(E$1,INDIRECT(nfl_game_result_header),0),FALSE)),"error")</f>
        <v>4.5</v>
      </c>
      <c r="F1327" s="23" t="str">
        <f ca="1">IFERROR(IF(ISBLANK(VLOOKUP($B1327,INDIRECT(nfl_game_result),MATCH(F$1,INDIRECT(nfl_game_result_header),0),FALSE)),"",VLOOKUP($B1327,INDIRECT(nfl_game_result),MATCH(F$1,INDIRECT(nfl_game_result_header),0),FALSE)),"error")</f>
        <v/>
      </c>
      <c r="G1327" s="23" t="str">
        <f ca="1">IFERROR(IF(ISBLANK(VLOOKUP($B1327,INDIRECT(nfl_game_result),MATCH(G$1,INDIRECT(nfl_game_result_header),0),FALSE)),"",VLOOKUP($B1327,INDIRECT(nfl_game_result),MATCH(G$1,INDIRECT(nfl_game_result_header),0),FALSE)),"error")</f>
        <v/>
      </c>
      <c r="H1327">
        <f ca="1">IFERROR(IF(ISBLANK(VLOOKUP($B1327,INDIRECT(nfl_game_result),MATCH(H$1,INDIRECT(nfl_game_result_header),0),FALSE)),"",VLOOKUP($B1327,INDIRECT(nfl_game_result),MATCH(H$1,INDIRECT(nfl_game_result_header),0),FALSE)),"error")</f>
        <v>9</v>
      </c>
      <c r="I1327">
        <f ca="1">IFERROR(IF(ISBLANK(VLOOKUP($B1327,INDIRECT(nfl_game_result),MATCH(I$1,INDIRECT(nfl_game_result_header),0),FALSE)),"",VLOOKUP($B1327,INDIRECT(nfl_game_result),MATCH(I$1,INDIRECT(nfl_game_result_header),0),FALSE)),"error")</f>
        <v>13</v>
      </c>
      <c r="J1327" t="str">
        <f ca="1">IFERROR(IF(ISBLANK(VLOOKUP($B1327,INDIRECT(nfl_game_result),MATCH(J$1,INDIRECT(nfl_game_result_header),0),FALSE)),"",VLOOKUP($B1327,INDIRECT(nfl_game_result),MATCH(J$1,INDIRECT(nfl_game_result_header),0),FALSE)),"error")</f>
        <v>CAR</v>
      </c>
      <c r="K1327" t="str">
        <f ca="1">IFERROR(IF(ISBLANK(VLOOKUP($B1327,INDIRECT(nfl_game_result),MATCH(K$1,INDIRECT(nfl_game_result_header),0),FALSE)),"",VLOOKUP($B1327,INDIRECT(nfl_game_result),MATCH(K$1,INDIRECT(nfl_game_result_header),0),FALSE)),"error")</f>
        <v>SEA</v>
      </c>
      <c r="L1327" s="23" t="str">
        <f ca="1">IFERROR(IF(ISBLANK(VLOOKUP($B1327,INDIRECT(nfl_game_result),MATCH(L$1,INDIRECT(nfl_game_result_header),0),FALSE)),"",VLOOKUP($B1327,INDIRECT(nfl_game_result),MATCH(L$1,INDIRECT(nfl_game_result_header),0),FALSE)),"error")</f>
        <v/>
      </c>
      <c r="M1327" t="s">
        <v>14</v>
      </c>
      <c r="N1327">
        <v>3</v>
      </c>
      <c r="O1327" t="s">
        <v>67</v>
      </c>
      <c r="P1327">
        <v>12</v>
      </c>
      <c r="Q1327" t="s">
        <v>67</v>
      </c>
      <c r="V1327" s="23" t="s">
        <v>416</v>
      </c>
      <c r="W1327">
        <f ca="1">VALUE(LEFT(C1327, 4))</f>
        <v>2014</v>
      </c>
      <c r="X1327">
        <f ca="1">VALUE(MID(C1327,6,FIND("_",C1327,6)-6))</f>
        <v>8</v>
      </c>
      <c r="Y1327" t="str">
        <f ca="1">IF(NOT(OR(ISBLANK(D1327),ISBLANK(E1327),D1327="",E1327="")),D1327-E1327,"")</f>
        <v/>
      </c>
      <c r="Z1327" t="str">
        <f ca="1">IF(OR(NOT(ISNUMBER(D1327)),ISBLANK(D1327),D1327="",ISBLANK(N1327)),"",ABS(D1327-N1327))</f>
        <v/>
      </c>
      <c r="AA1327">
        <f ca="1">IF(OR(ISBLANK(J1327),ISBLANK(O1327),J1327="",O1327=""),"",IF(J1327=O1327,1,0))</f>
        <v>1</v>
      </c>
      <c r="AB1327">
        <f ca="1">IF(OR(ISBLANK(K1327),ISBLANK(Q1327),K1327="",Q1327=""),"",IF(K1327=Q1327,1,0))</f>
        <v>0</v>
      </c>
      <c r="AC1327" s="23" t="str">
        <f t="shared" ca="1" si="20"/>
        <v/>
      </c>
    </row>
    <row r="1328" spans="1:29" x14ac:dyDescent="0.25">
      <c r="A1328" s="23">
        <v>1327</v>
      </c>
      <c r="B1328">
        <v>650</v>
      </c>
      <c r="C1328" t="str">
        <f ca="1">IFERROR(VLOOKUP($B1328,INDIRECT(nfl_game_result),MATCH(C$1,INDIRECT(nfl_game_result_header),0),FALSE),"error")</f>
        <v>2014_08_MIA@JAX</v>
      </c>
      <c r="D1328" t="str">
        <f ca="1">IFERROR(IF(ISBLANK(VLOOKUP($B1328,INDIRECT(nfl_game_result),MATCH(D$1,INDIRECT(nfl_game_result_header),0),FALSE)),"",VLOOKUP($B1328,INDIRECT(nfl_game_result),MATCH(D$1,INDIRECT(nfl_game_result_header),0),FALSE)),"error")</f>
        <v/>
      </c>
      <c r="E1328">
        <f ca="1">IFERROR(IF(ISBLANK(VLOOKUP($B1328,INDIRECT(nfl_game_result),MATCH(E$1,INDIRECT(nfl_game_result_header),0),FALSE)),"",VLOOKUP($B1328,INDIRECT(nfl_game_result),MATCH(E$1,INDIRECT(nfl_game_result_header),0),FALSE)),"error")</f>
        <v>5</v>
      </c>
      <c r="F1328" s="23" t="str">
        <f ca="1">IFERROR(IF(ISBLANK(VLOOKUP($B1328,INDIRECT(nfl_game_result),MATCH(F$1,INDIRECT(nfl_game_result_header),0),FALSE)),"",VLOOKUP($B1328,INDIRECT(nfl_game_result),MATCH(F$1,INDIRECT(nfl_game_result_header),0),FALSE)),"error")</f>
        <v/>
      </c>
      <c r="G1328" s="23" t="str">
        <f ca="1">IFERROR(IF(ISBLANK(VLOOKUP($B1328,INDIRECT(nfl_game_result),MATCH(G$1,INDIRECT(nfl_game_result_header),0),FALSE)),"",VLOOKUP($B1328,INDIRECT(nfl_game_result),MATCH(G$1,INDIRECT(nfl_game_result_header),0),FALSE)),"error")</f>
        <v/>
      </c>
      <c r="H1328">
        <f ca="1">IFERROR(IF(ISBLANK(VLOOKUP($B1328,INDIRECT(nfl_game_result),MATCH(H$1,INDIRECT(nfl_game_result_header),0),FALSE)),"",VLOOKUP($B1328,INDIRECT(nfl_game_result),MATCH(H$1,INDIRECT(nfl_game_result_header),0),FALSE)),"error")</f>
        <v>13</v>
      </c>
      <c r="I1328">
        <f ca="1">IFERROR(IF(ISBLANK(VLOOKUP($B1328,INDIRECT(nfl_game_result),MATCH(I$1,INDIRECT(nfl_game_result_header),0),FALSE)),"",VLOOKUP($B1328,INDIRECT(nfl_game_result),MATCH(I$1,INDIRECT(nfl_game_result_header),0),FALSE)),"error")</f>
        <v>27</v>
      </c>
      <c r="J1328" t="str">
        <f ca="1">IFERROR(IF(ISBLANK(VLOOKUP($B1328,INDIRECT(nfl_game_result),MATCH(J$1,INDIRECT(nfl_game_result_header),0),FALSE)),"",VLOOKUP($B1328,INDIRECT(nfl_game_result),MATCH(J$1,INDIRECT(nfl_game_result_header),0),FALSE)),"error")</f>
        <v>MIA</v>
      </c>
      <c r="K1328" t="str">
        <f ca="1">IFERROR(IF(ISBLANK(VLOOKUP($B1328,INDIRECT(nfl_game_result),MATCH(K$1,INDIRECT(nfl_game_result_header),0),FALSE)),"",VLOOKUP($B1328,INDIRECT(nfl_game_result),MATCH(K$1,INDIRECT(nfl_game_result_header),0),FALSE)),"error")</f>
        <v>MIA</v>
      </c>
      <c r="L1328" s="23" t="str">
        <f ca="1">IFERROR(IF(ISBLANK(VLOOKUP($B1328,INDIRECT(nfl_game_result),MATCH(L$1,INDIRECT(nfl_game_result_header),0),FALSE)),"",VLOOKUP($B1328,INDIRECT(nfl_game_result),MATCH(L$1,INDIRECT(nfl_game_result_header),0),FALSE)),"error")</f>
        <v/>
      </c>
      <c r="M1328" t="s">
        <v>14</v>
      </c>
      <c r="N1328">
        <v>4</v>
      </c>
      <c r="O1328" t="s">
        <v>79</v>
      </c>
      <c r="P1328">
        <v>4</v>
      </c>
      <c r="Q1328" t="s">
        <v>79</v>
      </c>
      <c r="V1328" s="23" t="s">
        <v>416</v>
      </c>
      <c r="W1328">
        <f ca="1">VALUE(LEFT(C1328, 4))</f>
        <v>2014</v>
      </c>
      <c r="X1328">
        <f ca="1">VALUE(MID(C1328,6,FIND("_",C1328,6)-6))</f>
        <v>8</v>
      </c>
      <c r="Y1328" t="str">
        <f ca="1">IF(NOT(OR(ISBLANK(D1328),ISBLANK(E1328),D1328="",E1328="")),D1328-E1328,"")</f>
        <v/>
      </c>
      <c r="Z1328" t="str">
        <f ca="1">IF(OR(NOT(ISNUMBER(D1328)),ISBLANK(D1328),D1328="",ISBLANK(N1328)),"",ABS(D1328-N1328))</f>
        <v/>
      </c>
      <c r="AA1328">
        <f ca="1">IF(OR(ISBLANK(J1328),ISBLANK(O1328),J1328="",O1328=""),"",IF(J1328=O1328,1,0))</f>
        <v>1</v>
      </c>
      <c r="AB1328">
        <f ca="1">IF(OR(ISBLANK(K1328),ISBLANK(Q1328),K1328="",Q1328=""),"",IF(K1328=Q1328,1,0))</f>
        <v>1</v>
      </c>
      <c r="AC1328" s="23" t="str">
        <f t="shared" ca="1" si="20"/>
        <v/>
      </c>
    </row>
    <row r="1329" spans="1:29" x14ac:dyDescent="0.25">
      <c r="A1329" s="23">
        <v>1328</v>
      </c>
      <c r="B1329">
        <v>651</v>
      </c>
      <c r="C1329" t="str">
        <f ca="1">IFERROR(VLOOKUP($B1329,INDIRECT(nfl_game_result),MATCH(C$1,INDIRECT(nfl_game_result_header),0),FALSE),"error")</f>
        <v>2014_08_PHI@ARI</v>
      </c>
      <c r="D1329" t="str">
        <f ca="1">IFERROR(IF(ISBLANK(VLOOKUP($B1329,INDIRECT(nfl_game_result),MATCH(D$1,INDIRECT(nfl_game_result_header),0),FALSE)),"",VLOOKUP($B1329,INDIRECT(nfl_game_result),MATCH(D$1,INDIRECT(nfl_game_result_header),0),FALSE)),"error")</f>
        <v/>
      </c>
      <c r="E1329">
        <f ca="1">IFERROR(IF(ISBLANK(VLOOKUP($B1329,INDIRECT(nfl_game_result),MATCH(E$1,INDIRECT(nfl_game_result_header),0),FALSE)),"",VLOOKUP($B1329,INDIRECT(nfl_game_result),MATCH(E$1,INDIRECT(nfl_game_result_header),0),FALSE)),"error")</f>
        <v>-2.5</v>
      </c>
      <c r="F1329" s="23" t="str">
        <f ca="1">IFERROR(IF(ISBLANK(VLOOKUP($B1329,INDIRECT(nfl_game_result),MATCH(F$1,INDIRECT(nfl_game_result_header),0),FALSE)),"",VLOOKUP($B1329,INDIRECT(nfl_game_result),MATCH(F$1,INDIRECT(nfl_game_result_header),0),FALSE)),"error")</f>
        <v/>
      </c>
      <c r="G1329" s="23" t="str">
        <f ca="1">IFERROR(IF(ISBLANK(VLOOKUP($B1329,INDIRECT(nfl_game_result),MATCH(G$1,INDIRECT(nfl_game_result_header),0),FALSE)),"",VLOOKUP($B1329,INDIRECT(nfl_game_result),MATCH(G$1,INDIRECT(nfl_game_result_header),0),FALSE)),"error")</f>
        <v/>
      </c>
      <c r="H1329">
        <f ca="1">IFERROR(IF(ISBLANK(VLOOKUP($B1329,INDIRECT(nfl_game_result),MATCH(H$1,INDIRECT(nfl_game_result_header),0),FALSE)),"",VLOOKUP($B1329,INDIRECT(nfl_game_result),MATCH(H$1,INDIRECT(nfl_game_result_header),0),FALSE)),"error")</f>
        <v>24</v>
      </c>
      <c r="I1329">
        <f ca="1">IFERROR(IF(ISBLANK(VLOOKUP($B1329,INDIRECT(nfl_game_result),MATCH(I$1,INDIRECT(nfl_game_result_header),0),FALSE)),"",VLOOKUP($B1329,INDIRECT(nfl_game_result),MATCH(I$1,INDIRECT(nfl_game_result_header),0),FALSE)),"error")</f>
        <v>20</v>
      </c>
      <c r="J1329" t="str">
        <f ca="1">IFERROR(IF(ISBLANK(VLOOKUP($B1329,INDIRECT(nfl_game_result),MATCH(J$1,INDIRECT(nfl_game_result_header),0),FALSE)),"",VLOOKUP($B1329,INDIRECT(nfl_game_result),MATCH(J$1,INDIRECT(nfl_game_result_header),0),FALSE)),"error")</f>
        <v>ARI</v>
      </c>
      <c r="K1329" t="str">
        <f ca="1">IFERROR(IF(ISBLANK(VLOOKUP($B1329,INDIRECT(nfl_game_result),MATCH(K$1,INDIRECT(nfl_game_result_header),0),FALSE)),"",VLOOKUP($B1329,INDIRECT(nfl_game_result),MATCH(K$1,INDIRECT(nfl_game_result_header),0),FALSE)),"error")</f>
        <v>ARI</v>
      </c>
      <c r="L1329" s="23" t="str">
        <f ca="1">IFERROR(IF(ISBLANK(VLOOKUP($B1329,INDIRECT(nfl_game_result),MATCH(L$1,INDIRECT(nfl_game_result_header),0),FALSE)),"",VLOOKUP($B1329,INDIRECT(nfl_game_result),MATCH(L$1,INDIRECT(nfl_game_result_header),0),FALSE)),"error")</f>
        <v/>
      </c>
      <c r="M1329" t="s">
        <v>14</v>
      </c>
      <c r="N1329">
        <v>-3</v>
      </c>
      <c r="O1329" t="s">
        <v>64</v>
      </c>
      <c r="P1329">
        <v>14</v>
      </c>
      <c r="Q1329" t="s">
        <v>64</v>
      </c>
      <c r="V1329" s="23" t="s">
        <v>416</v>
      </c>
      <c r="W1329">
        <f ca="1">VALUE(LEFT(C1329, 4))</f>
        <v>2014</v>
      </c>
      <c r="X1329">
        <f ca="1">VALUE(MID(C1329,6,FIND("_",C1329,6)-6))</f>
        <v>8</v>
      </c>
      <c r="Y1329" t="str">
        <f ca="1">IF(NOT(OR(ISBLANK(D1329),ISBLANK(E1329),D1329="",E1329="")),D1329-E1329,"")</f>
        <v/>
      </c>
      <c r="Z1329" t="str">
        <f ca="1">IF(OR(NOT(ISNUMBER(D1329)),ISBLANK(D1329),D1329="",ISBLANK(N1329)),"",ABS(D1329-N1329))</f>
        <v/>
      </c>
      <c r="AA1329">
        <f ca="1">IF(OR(ISBLANK(J1329),ISBLANK(O1329),J1329="",O1329=""),"",IF(J1329=O1329,1,0))</f>
        <v>1</v>
      </c>
      <c r="AB1329">
        <f ca="1">IF(OR(ISBLANK(K1329),ISBLANK(Q1329),K1329="",Q1329=""),"",IF(K1329=Q1329,1,0))</f>
        <v>1</v>
      </c>
      <c r="AC1329" s="23" t="str">
        <f t="shared" ca="1" si="20"/>
        <v/>
      </c>
    </row>
    <row r="1330" spans="1:29" x14ac:dyDescent="0.25">
      <c r="A1330" s="23">
        <v>1329</v>
      </c>
      <c r="B1330">
        <v>652</v>
      </c>
      <c r="C1330" t="str">
        <f ca="1">IFERROR(VLOOKUP($B1330,INDIRECT(nfl_game_result),MATCH(C$1,INDIRECT(nfl_game_result_header),0),FALSE),"error")</f>
        <v>2014_08_OAK@CLE</v>
      </c>
      <c r="D1330" t="str">
        <f ca="1">IFERROR(IF(ISBLANK(VLOOKUP($B1330,INDIRECT(nfl_game_result),MATCH(D$1,INDIRECT(nfl_game_result_header),0),FALSE)),"",VLOOKUP($B1330,INDIRECT(nfl_game_result),MATCH(D$1,INDIRECT(nfl_game_result_header),0),FALSE)),"error")</f>
        <v/>
      </c>
      <c r="E1330">
        <f ca="1">IFERROR(IF(ISBLANK(VLOOKUP($B1330,INDIRECT(nfl_game_result),MATCH(E$1,INDIRECT(nfl_game_result_header),0),FALSE)),"",VLOOKUP($B1330,INDIRECT(nfl_game_result),MATCH(E$1,INDIRECT(nfl_game_result_header),0),FALSE)),"error")</f>
        <v>-7</v>
      </c>
      <c r="F1330" s="23" t="str">
        <f ca="1">IFERROR(IF(ISBLANK(VLOOKUP($B1330,INDIRECT(nfl_game_result),MATCH(F$1,INDIRECT(nfl_game_result_header),0),FALSE)),"",VLOOKUP($B1330,INDIRECT(nfl_game_result),MATCH(F$1,INDIRECT(nfl_game_result_header),0),FALSE)),"error")</f>
        <v/>
      </c>
      <c r="G1330" s="23" t="str">
        <f ca="1">IFERROR(IF(ISBLANK(VLOOKUP($B1330,INDIRECT(nfl_game_result),MATCH(G$1,INDIRECT(nfl_game_result_header),0),FALSE)),"",VLOOKUP($B1330,INDIRECT(nfl_game_result),MATCH(G$1,INDIRECT(nfl_game_result_header),0),FALSE)),"error")</f>
        <v/>
      </c>
      <c r="H1330">
        <f ca="1">IFERROR(IF(ISBLANK(VLOOKUP($B1330,INDIRECT(nfl_game_result),MATCH(H$1,INDIRECT(nfl_game_result_header),0),FALSE)),"",VLOOKUP($B1330,INDIRECT(nfl_game_result),MATCH(H$1,INDIRECT(nfl_game_result_header),0),FALSE)),"error")</f>
        <v>23</v>
      </c>
      <c r="I1330">
        <f ca="1">IFERROR(IF(ISBLANK(VLOOKUP($B1330,INDIRECT(nfl_game_result),MATCH(I$1,INDIRECT(nfl_game_result_header),0),FALSE)),"",VLOOKUP($B1330,INDIRECT(nfl_game_result),MATCH(I$1,INDIRECT(nfl_game_result_header),0),FALSE)),"error")</f>
        <v>13</v>
      </c>
      <c r="J1330" t="str">
        <f ca="1">IFERROR(IF(ISBLANK(VLOOKUP($B1330,INDIRECT(nfl_game_result),MATCH(J$1,INDIRECT(nfl_game_result_header),0),FALSE)),"",VLOOKUP($B1330,INDIRECT(nfl_game_result),MATCH(J$1,INDIRECT(nfl_game_result_header),0),FALSE)),"error")</f>
        <v>CLE</v>
      </c>
      <c r="K1330" t="str">
        <f ca="1">IFERROR(IF(ISBLANK(VLOOKUP($B1330,INDIRECT(nfl_game_result),MATCH(K$1,INDIRECT(nfl_game_result_header),0),FALSE)),"",VLOOKUP($B1330,INDIRECT(nfl_game_result),MATCH(K$1,INDIRECT(nfl_game_result_header),0),FALSE)),"error")</f>
        <v>CLE</v>
      </c>
      <c r="L1330" s="23" t="str">
        <f ca="1">IFERROR(IF(ISBLANK(VLOOKUP($B1330,INDIRECT(nfl_game_result),MATCH(L$1,INDIRECT(nfl_game_result_header),0),FALSE)),"",VLOOKUP($B1330,INDIRECT(nfl_game_result),MATCH(L$1,INDIRECT(nfl_game_result_header),0),FALSE)),"error")</f>
        <v/>
      </c>
      <c r="M1330" t="s">
        <v>14</v>
      </c>
      <c r="N1330">
        <v>-5.5</v>
      </c>
      <c r="O1330" t="s">
        <v>85</v>
      </c>
      <c r="P1330">
        <v>9</v>
      </c>
      <c r="Q1330" t="s">
        <v>70</v>
      </c>
      <c r="V1330" s="23" t="s">
        <v>416</v>
      </c>
      <c r="W1330">
        <f ca="1">VALUE(LEFT(C1330, 4))</f>
        <v>2014</v>
      </c>
      <c r="X1330">
        <f ca="1">VALUE(MID(C1330,6,FIND("_",C1330,6)-6))</f>
        <v>8</v>
      </c>
      <c r="Y1330" t="str">
        <f ca="1">IF(NOT(OR(ISBLANK(D1330),ISBLANK(E1330),D1330="",E1330="")),D1330-E1330,"")</f>
        <v/>
      </c>
      <c r="Z1330" t="str">
        <f ca="1">IF(OR(NOT(ISNUMBER(D1330)),ISBLANK(D1330),D1330="",ISBLANK(N1330)),"",ABS(D1330-N1330))</f>
        <v/>
      </c>
      <c r="AA1330">
        <f ca="1">IF(OR(ISBLANK(J1330),ISBLANK(O1330),J1330="",O1330=""),"",IF(J1330=O1330,1,0))</f>
        <v>0</v>
      </c>
      <c r="AB1330">
        <f ca="1">IF(OR(ISBLANK(K1330),ISBLANK(Q1330),K1330="",Q1330=""),"",IF(K1330=Q1330,1,0))</f>
        <v>1</v>
      </c>
      <c r="AC1330" s="23" t="str">
        <f t="shared" ca="1" si="20"/>
        <v/>
      </c>
    </row>
    <row r="1331" spans="1:29" x14ac:dyDescent="0.25">
      <c r="A1331" s="23">
        <v>1330</v>
      </c>
      <c r="B1331">
        <v>653</v>
      </c>
      <c r="C1331" t="str">
        <f ca="1">IFERROR(VLOOKUP($B1331,INDIRECT(nfl_game_result),MATCH(C$1,INDIRECT(nfl_game_result_header),0),FALSE),"error")</f>
        <v>2014_08_IND@PIT</v>
      </c>
      <c r="D1331" t="str">
        <f ca="1">IFERROR(IF(ISBLANK(VLOOKUP($B1331,INDIRECT(nfl_game_result),MATCH(D$1,INDIRECT(nfl_game_result_header),0),FALSE)),"",VLOOKUP($B1331,INDIRECT(nfl_game_result),MATCH(D$1,INDIRECT(nfl_game_result_header),0),FALSE)),"error")</f>
        <v/>
      </c>
      <c r="E1331">
        <f ca="1">IFERROR(IF(ISBLANK(VLOOKUP($B1331,INDIRECT(nfl_game_result),MATCH(E$1,INDIRECT(nfl_game_result_header),0),FALSE)),"",VLOOKUP($B1331,INDIRECT(nfl_game_result),MATCH(E$1,INDIRECT(nfl_game_result_header),0),FALSE)),"error")</f>
        <v>3</v>
      </c>
      <c r="F1331" s="23" t="str">
        <f ca="1">IFERROR(IF(ISBLANK(VLOOKUP($B1331,INDIRECT(nfl_game_result),MATCH(F$1,INDIRECT(nfl_game_result_header),0),FALSE)),"",VLOOKUP($B1331,INDIRECT(nfl_game_result),MATCH(F$1,INDIRECT(nfl_game_result_header),0),FALSE)),"error")</f>
        <v/>
      </c>
      <c r="G1331" s="23" t="str">
        <f ca="1">IFERROR(IF(ISBLANK(VLOOKUP($B1331,INDIRECT(nfl_game_result),MATCH(G$1,INDIRECT(nfl_game_result_header),0),FALSE)),"",VLOOKUP($B1331,INDIRECT(nfl_game_result),MATCH(G$1,INDIRECT(nfl_game_result_header),0),FALSE)),"error")</f>
        <v/>
      </c>
      <c r="H1331">
        <f ca="1">IFERROR(IF(ISBLANK(VLOOKUP($B1331,INDIRECT(nfl_game_result),MATCH(H$1,INDIRECT(nfl_game_result_header),0),FALSE)),"",VLOOKUP($B1331,INDIRECT(nfl_game_result),MATCH(H$1,INDIRECT(nfl_game_result_header),0),FALSE)),"error")</f>
        <v>51</v>
      </c>
      <c r="I1331">
        <f ca="1">IFERROR(IF(ISBLANK(VLOOKUP($B1331,INDIRECT(nfl_game_result),MATCH(I$1,INDIRECT(nfl_game_result_header),0),FALSE)),"",VLOOKUP($B1331,INDIRECT(nfl_game_result),MATCH(I$1,INDIRECT(nfl_game_result_header),0),FALSE)),"error")</f>
        <v>34</v>
      </c>
      <c r="J1331" t="str">
        <f ca="1">IFERROR(IF(ISBLANK(VLOOKUP($B1331,INDIRECT(nfl_game_result),MATCH(J$1,INDIRECT(nfl_game_result_header),0),FALSE)),"",VLOOKUP($B1331,INDIRECT(nfl_game_result),MATCH(J$1,INDIRECT(nfl_game_result_header),0),FALSE)),"error")</f>
        <v>PIT</v>
      </c>
      <c r="K1331" t="str">
        <f ca="1">IFERROR(IF(ISBLANK(VLOOKUP($B1331,INDIRECT(nfl_game_result),MATCH(K$1,INDIRECT(nfl_game_result_header),0),FALSE)),"",VLOOKUP($B1331,INDIRECT(nfl_game_result),MATCH(K$1,INDIRECT(nfl_game_result_header),0),FALSE)),"error")</f>
        <v>PIT</v>
      </c>
      <c r="L1331" s="23" t="str">
        <f ca="1">IFERROR(IF(ISBLANK(VLOOKUP($B1331,INDIRECT(nfl_game_result),MATCH(L$1,INDIRECT(nfl_game_result_header),0),FALSE)),"",VLOOKUP($B1331,INDIRECT(nfl_game_result),MATCH(L$1,INDIRECT(nfl_game_result_header),0),FALSE)),"error")</f>
        <v/>
      </c>
      <c r="M1331" t="s">
        <v>14</v>
      </c>
      <c r="N1331">
        <v>1.5</v>
      </c>
      <c r="O1331" t="s">
        <v>76</v>
      </c>
      <c r="P1331">
        <v>8</v>
      </c>
      <c r="Q1331" t="s">
        <v>76</v>
      </c>
      <c r="V1331" s="23" t="s">
        <v>416</v>
      </c>
      <c r="W1331">
        <f ca="1">VALUE(LEFT(C1331, 4))</f>
        <v>2014</v>
      </c>
      <c r="X1331">
        <f ca="1">VALUE(MID(C1331,6,FIND("_",C1331,6)-6))</f>
        <v>8</v>
      </c>
      <c r="Y1331" t="str">
        <f ca="1">IF(NOT(OR(ISBLANK(D1331),ISBLANK(E1331),D1331="",E1331="")),D1331-E1331,"")</f>
        <v/>
      </c>
      <c r="Z1331" t="str">
        <f ca="1">IF(OR(NOT(ISNUMBER(D1331)),ISBLANK(D1331),D1331="",ISBLANK(N1331)),"",ABS(D1331-N1331))</f>
        <v/>
      </c>
      <c r="AA1331">
        <f ca="1">IF(OR(ISBLANK(J1331),ISBLANK(O1331),J1331="",O1331=""),"",IF(J1331=O1331,1,0))</f>
        <v>0</v>
      </c>
      <c r="AB1331">
        <f ca="1">IF(OR(ISBLANK(K1331),ISBLANK(Q1331),K1331="",Q1331=""),"",IF(K1331=Q1331,1,0))</f>
        <v>0</v>
      </c>
      <c r="AC1331" s="23" t="str">
        <f t="shared" ca="1" si="20"/>
        <v/>
      </c>
    </row>
    <row r="1332" spans="1:29" x14ac:dyDescent="0.25">
      <c r="A1332" s="23">
        <v>1331</v>
      </c>
      <c r="B1332">
        <v>654</v>
      </c>
      <c r="C1332" t="str">
        <f ca="1">IFERROR(VLOOKUP($B1332,INDIRECT(nfl_game_result),MATCH(C$1,INDIRECT(nfl_game_result_header),0),FALSE),"error")</f>
        <v>2014_08_GBY@NOR</v>
      </c>
      <c r="D1332" t="str">
        <f ca="1">IFERROR(IF(ISBLANK(VLOOKUP($B1332,INDIRECT(nfl_game_result),MATCH(D$1,INDIRECT(nfl_game_result_header),0),FALSE)),"",VLOOKUP($B1332,INDIRECT(nfl_game_result),MATCH(D$1,INDIRECT(nfl_game_result_header),0),FALSE)),"error")</f>
        <v/>
      </c>
      <c r="E1332">
        <f ca="1">IFERROR(IF(ISBLANK(VLOOKUP($B1332,INDIRECT(nfl_game_result),MATCH(E$1,INDIRECT(nfl_game_result_header),0),FALSE)),"",VLOOKUP($B1332,INDIRECT(nfl_game_result),MATCH(E$1,INDIRECT(nfl_game_result_header),0),FALSE)),"error")</f>
        <v>-1.5</v>
      </c>
      <c r="F1332" s="23" t="str">
        <f ca="1">IFERROR(IF(ISBLANK(VLOOKUP($B1332,INDIRECT(nfl_game_result),MATCH(F$1,INDIRECT(nfl_game_result_header),0),FALSE)),"",VLOOKUP($B1332,INDIRECT(nfl_game_result),MATCH(F$1,INDIRECT(nfl_game_result_header),0),FALSE)),"error")</f>
        <v/>
      </c>
      <c r="G1332" s="23" t="str">
        <f ca="1">IFERROR(IF(ISBLANK(VLOOKUP($B1332,INDIRECT(nfl_game_result),MATCH(G$1,INDIRECT(nfl_game_result_header),0),FALSE)),"",VLOOKUP($B1332,INDIRECT(nfl_game_result),MATCH(G$1,INDIRECT(nfl_game_result_header),0),FALSE)),"error")</f>
        <v/>
      </c>
      <c r="H1332">
        <f ca="1">IFERROR(IF(ISBLANK(VLOOKUP($B1332,INDIRECT(nfl_game_result),MATCH(H$1,INDIRECT(nfl_game_result_header),0),FALSE)),"",VLOOKUP($B1332,INDIRECT(nfl_game_result),MATCH(H$1,INDIRECT(nfl_game_result_header),0),FALSE)),"error")</f>
        <v>44</v>
      </c>
      <c r="I1332">
        <f ca="1">IFERROR(IF(ISBLANK(VLOOKUP($B1332,INDIRECT(nfl_game_result),MATCH(I$1,INDIRECT(nfl_game_result_header),0),FALSE)),"",VLOOKUP($B1332,INDIRECT(nfl_game_result),MATCH(I$1,INDIRECT(nfl_game_result_header),0),FALSE)),"error")</f>
        <v>23</v>
      </c>
      <c r="J1332" t="str">
        <f ca="1">IFERROR(IF(ISBLANK(VLOOKUP($B1332,INDIRECT(nfl_game_result),MATCH(J$1,INDIRECT(nfl_game_result_header),0),FALSE)),"",VLOOKUP($B1332,INDIRECT(nfl_game_result),MATCH(J$1,INDIRECT(nfl_game_result_header),0),FALSE)),"error")</f>
        <v>NOR</v>
      </c>
      <c r="K1332" t="str">
        <f ca="1">IFERROR(IF(ISBLANK(VLOOKUP($B1332,INDIRECT(nfl_game_result),MATCH(K$1,INDIRECT(nfl_game_result_header),0),FALSE)),"",VLOOKUP($B1332,INDIRECT(nfl_game_result),MATCH(K$1,INDIRECT(nfl_game_result_header),0),FALSE)),"error")</f>
        <v>NOR</v>
      </c>
      <c r="L1332" s="23" t="str">
        <f ca="1">IFERROR(IF(ISBLANK(VLOOKUP($B1332,INDIRECT(nfl_game_result),MATCH(L$1,INDIRECT(nfl_game_result_header),0),FALSE)),"",VLOOKUP($B1332,INDIRECT(nfl_game_result),MATCH(L$1,INDIRECT(nfl_game_result_header),0),FALSE)),"error")</f>
        <v/>
      </c>
      <c r="M1332" t="s">
        <v>14</v>
      </c>
      <c r="N1332">
        <v>3.5</v>
      </c>
      <c r="O1332" t="s">
        <v>330</v>
      </c>
      <c r="P1332">
        <v>1</v>
      </c>
      <c r="Q1332" t="s">
        <v>330</v>
      </c>
      <c r="V1332" s="23" t="s">
        <v>416</v>
      </c>
      <c r="W1332">
        <f ca="1">VALUE(LEFT(C1332, 4))</f>
        <v>2014</v>
      </c>
      <c r="X1332">
        <f ca="1">VALUE(MID(C1332,6,FIND("_",C1332,6)-6))</f>
        <v>8</v>
      </c>
      <c r="Y1332" t="str">
        <f ca="1">IF(NOT(OR(ISBLANK(D1332),ISBLANK(E1332),D1332="",E1332="")),D1332-E1332,"")</f>
        <v/>
      </c>
      <c r="Z1332" t="str">
        <f ca="1">IF(OR(NOT(ISNUMBER(D1332)),ISBLANK(D1332),D1332="",ISBLANK(N1332)),"",ABS(D1332-N1332))</f>
        <v/>
      </c>
      <c r="AA1332">
        <f ca="1">IF(OR(ISBLANK(J1332),ISBLANK(O1332),J1332="",O1332=""),"",IF(J1332=O1332,1,0))</f>
        <v>0</v>
      </c>
      <c r="AB1332">
        <f ca="1">IF(OR(ISBLANK(K1332),ISBLANK(Q1332),K1332="",Q1332=""),"",IF(K1332=Q1332,1,0))</f>
        <v>0</v>
      </c>
      <c r="AC1332" s="23" t="str">
        <f t="shared" ca="1" si="20"/>
        <v/>
      </c>
    </row>
    <row r="1333" spans="1:29" x14ac:dyDescent="0.25">
      <c r="A1333" s="23">
        <v>1332</v>
      </c>
      <c r="B1333">
        <v>655</v>
      </c>
      <c r="C1333" t="str">
        <f ca="1">IFERROR(VLOOKUP($B1333,INDIRECT(nfl_game_result),MATCH(C$1,INDIRECT(nfl_game_result_header),0),FALSE),"error")</f>
        <v>2014_08_WAS@DAL</v>
      </c>
      <c r="D1333" t="str">
        <f ca="1">IFERROR(IF(ISBLANK(VLOOKUP($B1333,INDIRECT(nfl_game_result),MATCH(D$1,INDIRECT(nfl_game_result_header),0),FALSE)),"",VLOOKUP($B1333,INDIRECT(nfl_game_result),MATCH(D$1,INDIRECT(nfl_game_result_header),0),FALSE)),"error")</f>
        <v/>
      </c>
      <c r="E1333">
        <f ca="1">IFERROR(IF(ISBLANK(VLOOKUP($B1333,INDIRECT(nfl_game_result),MATCH(E$1,INDIRECT(nfl_game_result_header),0),FALSE)),"",VLOOKUP($B1333,INDIRECT(nfl_game_result),MATCH(E$1,INDIRECT(nfl_game_result_header),0),FALSE)),"error")</f>
        <v>-9.5</v>
      </c>
      <c r="F1333" s="23" t="str">
        <f ca="1">IFERROR(IF(ISBLANK(VLOOKUP($B1333,INDIRECT(nfl_game_result),MATCH(F$1,INDIRECT(nfl_game_result_header),0),FALSE)),"",VLOOKUP($B1333,INDIRECT(nfl_game_result),MATCH(F$1,INDIRECT(nfl_game_result_header),0),FALSE)),"error")</f>
        <v/>
      </c>
      <c r="G1333" s="23" t="str">
        <f ca="1">IFERROR(IF(ISBLANK(VLOOKUP($B1333,INDIRECT(nfl_game_result),MATCH(G$1,INDIRECT(nfl_game_result_header),0),FALSE)),"",VLOOKUP($B1333,INDIRECT(nfl_game_result),MATCH(G$1,INDIRECT(nfl_game_result_header),0),FALSE)),"error")</f>
        <v/>
      </c>
      <c r="H1333">
        <f ca="1">IFERROR(IF(ISBLANK(VLOOKUP($B1333,INDIRECT(nfl_game_result),MATCH(H$1,INDIRECT(nfl_game_result_header),0),FALSE)),"",VLOOKUP($B1333,INDIRECT(nfl_game_result),MATCH(H$1,INDIRECT(nfl_game_result_header),0),FALSE)),"error")</f>
        <v>17</v>
      </c>
      <c r="I1333">
        <f ca="1">IFERROR(IF(ISBLANK(VLOOKUP($B1333,INDIRECT(nfl_game_result),MATCH(I$1,INDIRECT(nfl_game_result_header),0),FALSE)),"",VLOOKUP($B1333,INDIRECT(nfl_game_result),MATCH(I$1,INDIRECT(nfl_game_result_header),0),FALSE)),"error")</f>
        <v>20</v>
      </c>
      <c r="J1333" t="str">
        <f ca="1">IFERROR(IF(ISBLANK(VLOOKUP($B1333,INDIRECT(nfl_game_result),MATCH(J$1,INDIRECT(nfl_game_result_header),0),FALSE)),"",VLOOKUP($B1333,INDIRECT(nfl_game_result),MATCH(J$1,INDIRECT(nfl_game_result_header),0),FALSE)),"error")</f>
        <v>WAS</v>
      </c>
      <c r="K1333" t="str">
        <f ca="1">IFERROR(IF(ISBLANK(VLOOKUP($B1333,INDIRECT(nfl_game_result),MATCH(K$1,INDIRECT(nfl_game_result_header),0),FALSE)),"",VLOOKUP($B1333,INDIRECT(nfl_game_result),MATCH(K$1,INDIRECT(nfl_game_result_header),0),FALSE)),"error")</f>
        <v>WAS</v>
      </c>
      <c r="L1333" s="23" t="str">
        <f ca="1">IFERROR(IF(ISBLANK(VLOOKUP($B1333,INDIRECT(nfl_game_result),MATCH(L$1,INDIRECT(nfl_game_result_header),0),FALSE)),"",VLOOKUP($B1333,INDIRECT(nfl_game_result),MATCH(L$1,INDIRECT(nfl_game_result_header),0),FALSE)),"error")</f>
        <v/>
      </c>
      <c r="M1333" t="s">
        <v>14</v>
      </c>
      <c r="N1333">
        <v>-7.5</v>
      </c>
      <c r="O1333" t="s">
        <v>94</v>
      </c>
      <c r="P1333">
        <v>10</v>
      </c>
      <c r="Q1333" t="s">
        <v>71</v>
      </c>
      <c r="V1333" s="23" t="s">
        <v>416</v>
      </c>
      <c r="W1333">
        <f ca="1">VALUE(LEFT(C1333, 4))</f>
        <v>2014</v>
      </c>
      <c r="X1333">
        <f ca="1">VALUE(MID(C1333,6,FIND("_",C1333,6)-6))</f>
        <v>8</v>
      </c>
      <c r="Y1333" t="str">
        <f ca="1">IF(NOT(OR(ISBLANK(D1333),ISBLANK(E1333),D1333="",E1333="")),D1333-E1333,"")</f>
        <v/>
      </c>
      <c r="Z1333" t="str">
        <f ca="1">IF(OR(NOT(ISNUMBER(D1333)),ISBLANK(D1333),D1333="",ISBLANK(N1333)),"",ABS(D1333-N1333))</f>
        <v/>
      </c>
      <c r="AA1333">
        <f ca="1">IF(OR(ISBLANK(J1333),ISBLANK(O1333),J1333="",O1333=""),"",IF(J1333=O1333,1,0))</f>
        <v>1</v>
      </c>
      <c r="AB1333">
        <f ca="1">IF(OR(ISBLANK(K1333),ISBLANK(Q1333),K1333="",Q1333=""),"",IF(K1333=Q1333,1,0))</f>
        <v>0</v>
      </c>
      <c r="AC1333" s="23" t="str">
        <f t="shared" ca="1" si="20"/>
        <v/>
      </c>
    </row>
    <row r="1334" spans="1:29" x14ac:dyDescent="0.25">
      <c r="A1334" s="23">
        <v>1333</v>
      </c>
      <c r="B1334">
        <v>656</v>
      </c>
      <c r="C1334" t="str">
        <f ca="1">IFERROR(VLOOKUP($B1334,INDIRECT(nfl_game_result),MATCH(C$1,INDIRECT(nfl_game_result_header),0),FALSE),"error")</f>
        <v>2014_09_NOR@CAR</v>
      </c>
      <c r="D1334" t="str">
        <f ca="1">IFERROR(IF(ISBLANK(VLOOKUP($B1334,INDIRECT(nfl_game_result),MATCH(D$1,INDIRECT(nfl_game_result_header),0),FALSE)),"",VLOOKUP($B1334,INDIRECT(nfl_game_result),MATCH(D$1,INDIRECT(nfl_game_result_header),0),FALSE)),"error")</f>
        <v/>
      </c>
      <c r="E1334">
        <f ca="1">IFERROR(IF(ISBLANK(VLOOKUP($B1334,INDIRECT(nfl_game_result),MATCH(E$1,INDIRECT(nfl_game_result_header),0),FALSE)),"",VLOOKUP($B1334,INDIRECT(nfl_game_result),MATCH(E$1,INDIRECT(nfl_game_result_header),0),FALSE)),"error")</f>
        <v>2</v>
      </c>
      <c r="F1334" s="23" t="str">
        <f ca="1">IFERROR(IF(ISBLANK(VLOOKUP($B1334,INDIRECT(nfl_game_result),MATCH(F$1,INDIRECT(nfl_game_result_header),0),FALSE)),"",VLOOKUP($B1334,INDIRECT(nfl_game_result),MATCH(F$1,INDIRECT(nfl_game_result_header),0),FALSE)),"error")</f>
        <v/>
      </c>
      <c r="G1334" s="23" t="str">
        <f ca="1">IFERROR(IF(ISBLANK(VLOOKUP($B1334,INDIRECT(nfl_game_result),MATCH(G$1,INDIRECT(nfl_game_result_header),0),FALSE)),"",VLOOKUP($B1334,INDIRECT(nfl_game_result),MATCH(G$1,INDIRECT(nfl_game_result_header),0),FALSE)),"error")</f>
        <v/>
      </c>
      <c r="H1334">
        <f ca="1">IFERROR(IF(ISBLANK(VLOOKUP($B1334,INDIRECT(nfl_game_result),MATCH(H$1,INDIRECT(nfl_game_result_header),0),FALSE)),"",VLOOKUP($B1334,INDIRECT(nfl_game_result),MATCH(H$1,INDIRECT(nfl_game_result_header),0),FALSE)),"error")</f>
        <v>10</v>
      </c>
      <c r="I1334">
        <f ca="1">IFERROR(IF(ISBLANK(VLOOKUP($B1334,INDIRECT(nfl_game_result),MATCH(I$1,INDIRECT(nfl_game_result_header),0),FALSE)),"",VLOOKUP($B1334,INDIRECT(nfl_game_result),MATCH(I$1,INDIRECT(nfl_game_result_header),0),FALSE)),"error")</f>
        <v>28</v>
      </c>
      <c r="J1334" t="str">
        <f ca="1">IFERROR(IF(ISBLANK(VLOOKUP($B1334,INDIRECT(nfl_game_result),MATCH(J$1,INDIRECT(nfl_game_result_header),0),FALSE)),"",VLOOKUP($B1334,INDIRECT(nfl_game_result),MATCH(J$1,INDIRECT(nfl_game_result_header),0),FALSE)),"error")</f>
        <v>NOR</v>
      </c>
      <c r="K1334" t="str">
        <f ca="1">IFERROR(IF(ISBLANK(VLOOKUP($B1334,INDIRECT(nfl_game_result),MATCH(K$1,INDIRECT(nfl_game_result_header),0),FALSE)),"",VLOOKUP($B1334,INDIRECT(nfl_game_result),MATCH(K$1,INDIRECT(nfl_game_result_header),0),FALSE)),"error")</f>
        <v>NOR</v>
      </c>
      <c r="L1334" s="23" t="str">
        <f ca="1">IFERROR(IF(ISBLANK(VLOOKUP($B1334,INDIRECT(nfl_game_result),MATCH(L$1,INDIRECT(nfl_game_result_header),0),FALSE)),"",VLOOKUP($B1334,INDIRECT(nfl_game_result),MATCH(L$1,INDIRECT(nfl_game_result_header),0),FALSE)),"error")</f>
        <v/>
      </c>
      <c r="M1334" t="s">
        <v>16</v>
      </c>
      <c r="N1334">
        <v>-1</v>
      </c>
      <c r="O1334" t="s">
        <v>335</v>
      </c>
      <c r="P1334">
        <v>7</v>
      </c>
      <c r="V1334" s="23" t="s">
        <v>416</v>
      </c>
      <c r="W1334">
        <f ca="1">VALUE(LEFT(C1334, 4))</f>
        <v>2014</v>
      </c>
      <c r="X1334">
        <f ca="1">VALUE(MID(C1334,6,FIND("_",C1334,6)-6))</f>
        <v>9</v>
      </c>
      <c r="Y1334" t="str">
        <f ca="1">IF(NOT(OR(ISBLANK(D1334),ISBLANK(E1334),D1334="",E1334="")),D1334-E1334,"")</f>
        <v/>
      </c>
      <c r="Z1334" t="str">
        <f ca="1">IF(OR(NOT(ISNUMBER(D1334)),ISBLANK(D1334),D1334="",ISBLANK(N1334)),"",ABS(D1334-N1334))</f>
        <v/>
      </c>
      <c r="AA1334">
        <f ca="1">IF(OR(ISBLANK(J1334),ISBLANK(O1334),J1334="",O1334=""),"",IF(J1334=O1334,1,0))</f>
        <v>1</v>
      </c>
      <c r="AB1334" t="str">
        <f ca="1">IF(OR(ISBLANK(K1334),ISBLANK(Q1334),K1334="",Q1334=""),"",IF(K1334=Q1334,1,0))</f>
        <v/>
      </c>
      <c r="AC1334" s="23" t="str">
        <f t="shared" ca="1" si="20"/>
        <v/>
      </c>
    </row>
    <row r="1335" spans="1:29" x14ac:dyDescent="0.25">
      <c r="A1335" s="23">
        <v>1334</v>
      </c>
      <c r="B1335">
        <v>657</v>
      </c>
      <c r="C1335" t="str">
        <f ca="1">IFERROR(VLOOKUP($B1335,INDIRECT(nfl_game_result),MATCH(C$1,INDIRECT(nfl_game_result_header),0),FALSE),"error")</f>
        <v>2014_09_JAX@CIN</v>
      </c>
      <c r="D1335" t="str">
        <f ca="1">IFERROR(IF(ISBLANK(VLOOKUP($B1335,INDIRECT(nfl_game_result),MATCH(D$1,INDIRECT(nfl_game_result_header),0),FALSE)),"",VLOOKUP($B1335,INDIRECT(nfl_game_result),MATCH(D$1,INDIRECT(nfl_game_result_header),0),FALSE)),"error")</f>
        <v/>
      </c>
      <c r="E1335">
        <f ca="1">IFERROR(IF(ISBLANK(VLOOKUP($B1335,INDIRECT(nfl_game_result),MATCH(E$1,INDIRECT(nfl_game_result_header),0),FALSE)),"",VLOOKUP($B1335,INDIRECT(nfl_game_result),MATCH(E$1,INDIRECT(nfl_game_result_header),0),FALSE)),"error")</f>
        <v>-11.5</v>
      </c>
      <c r="F1335" s="23" t="str">
        <f ca="1">IFERROR(IF(ISBLANK(VLOOKUP($B1335,INDIRECT(nfl_game_result),MATCH(F$1,INDIRECT(nfl_game_result_header),0),FALSE)),"",VLOOKUP($B1335,INDIRECT(nfl_game_result),MATCH(F$1,INDIRECT(nfl_game_result_header),0),FALSE)),"error")</f>
        <v/>
      </c>
      <c r="G1335" s="23" t="str">
        <f ca="1">IFERROR(IF(ISBLANK(VLOOKUP($B1335,INDIRECT(nfl_game_result),MATCH(G$1,INDIRECT(nfl_game_result_header),0),FALSE)),"",VLOOKUP($B1335,INDIRECT(nfl_game_result),MATCH(G$1,INDIRECT(nfl_game_result_header),0),FALSE)),"error")</f>
        <v/>
      </c>
      <c r="H1335">
        <f ca="1">IFERROR(IF(ISBLANK(VLOOKUP($B1335,INDIRECT(nfl_game_result),MATCH(H$1,INDIRECT(nfl_game_result_header),0),FALSE)),"",VLOOKUP($B1335,INDIRECT(nfl_game_result),MATCH(H$1,INDIRECT(nfl_game_result_header),0),FALSE)),"error")</f>
        <v>33</v>
      </c>
      <c r="I1335">
        <f ca="1">IFERROR(IF(ISBLANK(VLOOKUP($B1335,INDIRECT(nfl_game_result),MATCH(I$1,INDIRECT(nfl_game_result_header),0),FALSE)),"",VLOOKUP($B1335,INDIRECT(nfl_game_result),MATCH(I$1,INDIRECT(nfl_game_result_header),0),FALSE)),"error")</f>
        <v>23</v>
      </c>
      <c r="J1335" t="str">
        <f ca="1">IFERROR(IF(ISBLANK(VLOOKUP($B1335,INDIRECT(nfl_game_result),MATCH(J$1,INDIRECT(nfl_game_result_header),0),FALSE)),"",VLOOKUP($B1335,INDIRECT(nfl_game_result),MATCH(J$1,INDIRECT(nfl_game_result_header),0),FALSE)),"error")</f>
        <v>JAX</v>
      </c>
      <c r="K1335" t="str">
        <f ca="1">IFERROR(IF(ISBLANK(VLOOKUP($B1335,INDIRECT(nfl_game_result),MATCH(K$1,INDIRECT(nfl_game_result_header),0),FALSE)),"",VLOOKUP($B1335,INDIRECT(nfl_game_result),MATCH(K$1,INDIRECT(nfl_game_result_header),0),FALSE)),"error")</f>
        <v>CIN</v>
      </c>
      <c r="L1335" s="23" t="str">
        <f ca="1">IFERROR(IF(ISBLANK(VLOOKUP($B1335,INDIRECT(nfl_game_result),MATCH(L$1,INDIRECT(nfl_game_result_header),0),FALSE)),"",VLOOKUP($B1335,INDIRECT(nfl_game_result),MATCH(L$1,INDIRECT(nfl_game_result_header),0),FALSE)),"error")</f>
        <v/>
      </c>
      <c r="M1335" t="s">
        <v>16</v>
      </c>
      <c r="N1335">
        <v>-10</v>
      </c>
      <c r="O1335" t="s">
        <v>77</v>
      </c>
      <c r="P1335">
        <v>3</v>
      </c>
      <c r="V1335" s="23" t="s">
        <v>416</v>
      </c>
      <c r="W1335">
        <f ca="1">VALUE(LEFT(C1335, 4))</f>
        <v>2014</v>
      </c>
      <c r="X1335">
        <f ca="1">VALUE(MID(C1335,6,FIND("_",C1335,6)-6))</f>
        <v>9</v>
      </c>
      <c r="Y1335" t="str">
        <f ca="1">IF(NOT(OR(ISBLANK(D1335),ISBLANK(E1335),D1335="",E1335="")),D1335-E1335,"")</f>
        <v/>
      </c>
      <c r="Z1335" t="str">
        <f ca="1">IF(OR(NOT(ISNUMBER(D1335)),ISBLANK(D1335),D1335="",ISBLANK(N1335)),"",ABS(D1335-N1335))</f>
        <v/>
      </c>
      <c r="AA1335">
        <f ca="1">IF(OR(ISBLANK(J1335),ISBLANK(O1335),J1335="",O1335=""),"",IF(J1335=O1335,1,0))</f>
        <v>1</v>
      </c>
      <c r="AB1335" t="str">
        <f ca="1">IF(OR(ISBLANK(K1335),ISBLANK(Q1335),K1335="",Q1335=""),"",IF(K1335=Q1335,1,0))</f>
        <v/>
      </c>
      <c r="AC1335" s="23" t="str">
        <f t="shared" ca="1" si="20"/>
        <v/>
      </c>
    </row>
    <row r="1336" spans="1:29" x14ac:dyDescent="0.25">
      <c r="A1336" s="23">
        <v>1335</v>
      </c>
      <c r="B1336">
        <v>658</v>
      </c>
      <c r="C1336" t="str">
        <f ca="1">IFERROR(VLOOKUP($B1336,INDIRECT(nfl_game_result),MATCH(C$1,INDIRECT(nfl_game_result_header),0),FALSE),"error")</f>
        <v>2014_09_TBY@CLE</v>
      </c>
      <c r="D1336" t="str">
        <f ca="1">IFERROR(IF(ISBLANK(VLOOKUP($B1336,INDIRECT(nfl_game_result),MATCH(D$1,INDIRECT(nfl_game_result_header),0),FALSE)),"",VLOOKUP($B1336,INDIRECT(nfl_game_result),MATCH(D$1,INDIRECT(nfl_game_result_header),0),FALSE)),"error")</f>
        <v/>
      </c>
      <c r="E1336">
        <f ca="1">IFERROR(IF(ISBLANK(VLOOKUP($B1336,INDIRECT(nfl_game_result),MATCH(E$1,INDIRECT(nfl_game_result_header),0),FALSE)),"",VLOOKUP($B1336,INDIRECT(nfl_game_result),MATCH(E$1,INDIRECT(nfl_game_result_header),0),FALSE)),"error")</f>
        <v>-6.5</v>
      </c>
      <c r="F1336" s="23" t="str">
        <f ca="1">IFERROR(IF(ISBLANK(VLOOKUP($B1336,INDIRECT(nfl_game_result),MATCH(F$1,INDIRECT(nfl_game_result_header),0),FALSE)),"",VLOOKUP($B1336,INDIRECT(nfl_game_result),MATCH(F$1,INDIRECT(nfl_game_result_header),0),FALSE)),"error")</f>
        <v/>
      </c>
      <c r="G1336" s="23" t="str">
        <f ca="1">IFERROR(IF(ISBLANK(VLOOKUP($B1336,INDIRECT(nfl_game_result),MATCH(G$1,INDIRECT(nfl_game_result_header),0),FALSE)),"",VLOOKUP($B1336,INDIRECT(nfl_game_result),MATCH(G$1,INDIRECT(nfl_game_result_header),0),FALSE)),"error")</f>
        <v/>
      </c>
      <c r="H1336">
        <f ca="1">IFERROR(IF(ISBLANK(VLOOKUP($B1336,INDIRECT(nfl_game_result),MATCH(H$1,INDIRECT(nfl_game_result_header),0),FALSE)),"",VLOOKUP($B1336,INDIRECT(nfl_game_result),MATCH(H$1,INDIRECT(nfl_game_result_header),0),FALSE)),"error")</f>
        <v>22</v>
      </c>
      <c r="I1336">
        <f ca="1">IFERROR(IF(ISBLANK(VLOOKUP($B1336,INDIRECT(nfl_game_result),MATCH(I$1,INDIRECT(nfl_game_result_header),0),FALSE)),"",VLOOKUP($B1336,INDIRECT(nfl_game_result),MATCH(I$1,INDIRECT(nfl_game_result_header),0),FALSE)),"error")</f>
        <v>17</v>
      </c>
      <c r="J1336" t="str">
        <f ca="1">IFERROR(IF(ISBLANK(VLOOKUP($B1336,INDIRECT(nfl_game_result),MATCH(J$1,INDIRECT(nfl_game_result_header),0),FALSE)),"",VLOOKUP($B1336,INDIRECT(nfl_game_result),MATCH(J$1,INDIRECT(nfl_game_result_header),0),FALSE)),"error")</f>
        <v>TBY</v>
      </c>
      <c r="K1336" t="str">
        <f ca="1">IFERROR(IF(ISBLANK(VLOOKUP($B1336,INDIRECT(nfl_game_result),MATCH(K$1,INDIRECT(nfl_game_result_header),0),FALSE)),"",VLOOKUP($B1336,INDIRECT(nfl_game_result),MATCH(K$1,INDIRECT(nfl_game_result_header),0),FALSE)),"error")</f>
        <v>CLE</v>
      </c>
      <c r="L1336" s="23" t="str">
        <f ca="1">IFERROR(IF(ISBLANK(VLOOKUP($B1336,INDIRECT(nfl_game_result),MATCH(L$1,INDIRECT(nfl_game_result_header),0),FALSE)),"",VLOOKUP($B1336,INDIRECT(nfl_game_result),MATCH(L$1,INDIRECT(nfl_game_result_header),0),FALSE)),"error")</f>
        <v/>
      </c>
      <c r="M1336" t="s">
        <v>16</v>
      </c>
      <c r="N1336">
        <v>-7</v>
      </c>
      <c r="O1336" t="s">
        <v>70</v>
      </c>
      <c r="P1336">
        <v>4</v>
      </c>
      <c r="V1336" s="23" t="s">
        <v>416</v>
      </c>
      <c r="W1336">
        <f ca="1">VALUE(LEFT(C1336, 4))</f>
        <v>2014</v>
      </c>
      <c r="X1336">
        <f ca="1">VALUE(MID(C1336,6,FIND("_",C1336,6)-6))</f>
        <v>9</v>
      </c>
      <c r="Y1336" t="str">
        <f ca="1">IF(NOT(OR(ISBLANK(D1336),ISBLANK(E1336),D1336="",E1336="")),D1336-E1336,"")</f>
        <v/>
      </c>
      <c r="Z1336" t="str">
        <f ca="1">IF(OR(NOT(ISNUMBER(D1336)),ISBLANK(D1336),D1336="",ISBLANK(N1336)),"",ABS(D1336-N1336))</f>
        <v/>
      </c>
      <c r="AA1336">
        <f ca="1">IF(OR(ISBLANK(J1336),ISBLANK(O1336),J1336="",O1336=""),"",IF(J1336=O1336,1,0))</f>
        <v>0</v>
      </c>
      <c r="AB1336" t="str">
        <f ca="1">IF(OR(ISBLANK(K1336),ISBLANK(Q1336),K1336="",Q1336=""),"",IF(K1336=Q1336,1,0))</f>
        <v/>
      </c>
      <c r="AC1336" s="23" t="str">
        <f t="shared" ca="1" si="20"/>
        <v/>
      </c>
    </row>
    <row r="1337" spans="1:29" x14ac:dyDescent="0.25">
      <c r="A1337" s="23">
        <v>1336</v>
      </c>
      <c r="B1337">
        <v>659</v>
      </c>
      <c r="C1337" t="str">
        <f ca="1">IFERROR(VLOOKUP($B1337,INDIRECT(nfl_game_result),MATCH(C$1,INDIRECT(nfl_game_result_header),0),FALSE),"error")</f>
        <v>2014_09_ARI@DAL</v>
      </c>
      <c r="D1337" t="str">
        <f ca="1">IFERROR(IF(ISBLANK(VLOOKUP($B1337,INDIRECT(nfl_game_result),MATCH(D$1,INDIRECT(nfl_game_result_header),0),FALSE)),"",VLOOKUP($B1337,INDIRECT(nfl_game_result),MATCH(D$1,INDIRECT(nfl_game_result_header),0),FALSE)),"error")</f>
        <v/>
      </c>
      <c r="E1337">
        <f ca="1">IFERROR(IF(ISBLANK(VLOOKUP($B1337,INDIRECT(nfl_game_result),MATCH(E$1,INDIRECT(nfl_game_result_header),0),FALSE)),"",VLOOKUP($B1337,INDIRECT(nfl_game_result),MATCH(E$1,INDIRECT(nfl_game_result_header),0),FALSE)),"error")</f>
        <v>-4</v>
      </c>
      <c r="F1337" s="23" t="str">
        <f ca="1">IFERROR(IF(ISBLANK(VLOOKUP($B1337,INDIRECT(nfl_game_result),MATCH(F$1,INDIRECT(nfl_game_result_header),0),FALSE)),"",VLOOKUP($B1337,INDIRECT(nfl_game_result),MATCH(F$1,INDIRECT(nfl_game_result_header),0),FALSE)),"error")</f>
        <v/>
      </c>
      <c r="G1337" s="23" t="str">
        <f ca="1">IFERROR(IF(ISBLANK(VLOOKUP($B1337,INDIRECT(nfl_game_result),MATCH(G$1,INDIRECT(nfl_game_result_header),0),FALSE)),"",VLOOKUP($B1337,INDIRECT(nfl_game_result),MATCH(G$1,INDIRECT(nfl_game_result_header),0),FALSE)),"error")</f>
        <v/>
      </c>
      <c r="H1337">
        <f ca="1">IFERROR(IF(ISBLANK(VLOOKUP($B1337,INDIRECT(nfl_game_result),MATCH(H$1,INDIRECT(nfl_game_result_header),0),FALSE)),"",VLOOKUP($B1337,INDIRECT(nfl_game_result),MATCH(H$1,INDIRECT(nfl_game_result_header),0),FALSE)),"error")</f>
        <v>17</v>
      </c>
      <c r="I1337">
        <f ca="1">IFERROR(IF(ISBLANK(VLOOKUP($B1337,INDIRECT(nfl_game_result),MATCH(I$1,INDIRECT(nfl_game_result_header),0),FALSE)),"",VLOOKUP($B1337,INDIRECT(nfl_game_result),MATCH(I$1,INDIRECT(nfl_game_result_header),0),FALSE)),"error")</f>
        <v>28</v>
      </c>
      <c r="J1337" t="str">
        <f ca="1">IFERROR(IF(ISBLANK(VLOOKUP($B1337,INDIRECT(nfl_game_result),MATCH(J$1,INDIRECT(nfl_game_result_header),0),FALSE)),"",VLOOKUP($B1337,INDIRECT(nfl_game_result),MATCH(J$1,INDIRECT(nfl_game_result_header),0),FALSE)),"error")</f>
        <v>ARI</v>
      </c>
      <c r="K1337" t="str">
        <f ca="1">IFERROR(IF(ISBLANK(VLOOKUP($B1337,INDIRECT(nfl_game_result),MATCH(K$1,INDIRECT(nfl_game_result_header),0),FALSE)),"",VLOOKUP($B1337,INDIRECT(nfl_game_result),MATCH(K$1,INDIRECT(nfl_game_result_header),0),FALSE)),"error")</f>
        <v>ARI</v>
      </c>
      <c r="L1337" s="23" t="str">
        <f ca="1">IFERROR(IF(ISBLANK(VLOOKUP($B1337,INDIRECT(nfl_game_result),MATCH(L$1,INDIRECT(nfl_game_result_header),0),FALSE)),"",VLOOKUP($B1337,INDIRECT(nfl_game_result),MATCH(L$1,INDIRECT(nfl_game_result_header),0),FALSE)),"error")</f>
        <v/>
      </c>
      <c r="M1337" t="s">
        <v>16</v>
      </c>
      <c r="N1337">
        <v>-6</v>
      </c>
      <c r="O1337" t="s">
        <v>64</v>
      </c>
      <c r="P1337">
        <v>2</v>
      </c>
      <c r="V1337" s="23" t="s">
        <v>416</v>
      </c>
      <c r="W1337">
        <f ca="1">VALUE(LEFT(C1337, 4))</f>
        <v>2014</v>
      </c>
      <c r="X1337">
        <f ca="1">VALUE(MID(C1337,6,FIND("_",C1337,6)-6))</f>
        <v>9</v>
      </c>
      <c r="Y1337" t="str">
        <f ca="1">IF(NOT(OR(ISBLANK(D1337),ISBLANK(E1337),D1337="",E1337="")),D1337-E1337,"")</f>
        <v/>
      </c>
      <c r="Z1337" t="str">
        <f ca="1">IF(OR(NOT(ISNUMBER(D1337)),ISBLANK(D1337),D1337="",ISBLANK(N1337)),"",ABS(D1337-N1337))</f>
        <v/>
      </c>
      <c r="AA1337">
        <f ca="1">IF(OR(ISBLANK(J1337),ISBLANK(O1337),J1337="",O1337=""),"",IF(J1337=O1337,1,0))</f>
        <v>1</v>
      </c>
      <c r="AB1337" t="str">
        <f ca="1">IF(OR(ISBLANK(K1337),ISBLANK(Q1337),K1337="",Q1337=""),"",IF(K1337=Q1337,1,0))</f>
        <v/>
      </c>
      <c r="AC1337" s="23" t="str">
        <f t="shared" ca="1" si="20"/>
        <v/>
      </c>
    </row>
    <row r="1338" spans="1:29" x14ac:dyDescent="0.25">
      <c r="A1338" s="23">
        <v>1337</v>
      </c>
      <c r="B1338">
        <v>660</v>
      </c>
      <c r="C1338" t="str">
        <f ca="1">IFERROR(VLOOKUP($B1338,INDIRECT(nfl_game_result),MATCH(C$1,INDIRECT(nfl_game_result_header),0),FALSE),"error")</f>
        <v>2014_09_NYJ@KCY</v>
      </c>
      <c r="D1338" t="str">
        <f ca="1">IFERROR(IF(ISBLANK(VLOOKUP($B1338,INDIRECT(nfl_game_result),MATCH(D$1,INDIRECT(nfl_game_result_header),0),FALSE)),"",VLOOKUP($B1338,INDIRECT(nfl_game_result),MATCH(D$1,INDIRECT(nfl_game_result_header),0),FALSE)),"error")</f>
        <v/>
      </c>
      <c r="E1338">
        <f ca="1">IFERROR(IF(ISBLANK(VLOOKUP($B1338,INDIRECT(nfl_game_result),MATCH(E$1,INDIRECT(nfl_game_result_header),0),FALSE)),"",VLOOKUP($B1338,INDIRECT(nfl_game_result),MATCH(E$1,INDIRECT(nfl_game_result_header),0),FALSE)),"error")</f>
        <v>-9.5</v>
      </c>
      <c r="F1338" s="23" t="str">
        <f ca="1">IFERROR(IF(ISBLANK(VLOOKUP($B1338,INDIRECT(nfl_game_result),MATCH(F$1,INDIRECT(nfl_game_result_header),0),FALSE)),"",VLOOKUP($B1338,INDIRECT(nfl_game_result),MATCH(F$1,INDIRECT(nfl_game_result_header),0),FALSE)),"error")</f>
        <v/>
      </c>
      <c r="G1338" s="23" t="str">
        <f ca="1">IFERROR(IF(ISBLANK(VLOOKUP($B1338,INDIRECT(nfl_game_result),MATCH(G$1,INDIRECT(nfl_game_result_header),0),FALSE)),"",VLOOKUP($B1338,INDIRECT(nfl_game_result),MATCH(G$1,INDIRECT(nfl_game_result_header),0),FALSE)),"error")</f>
        <v/>
      </c>
      <c r="H1338">
        <f ca="1">IFERROR(IF(ISBLANK(VLOOKUP($B1338,INDIRECT(nfl_game_result),MATCH(H$1,INDIRECT(nfl_game_result_header),0),FALSE)),"",VLOOKUP($B1338,INDIRECT(nfl_game_result),MATCH(H$1,INDIRECT(nfl_game_result_header),0),FALSE)),"error")</f>
        <v>24</v>
      </c>
      <c r="I1338">
        <f ca="1">IFERROR(IF(ISBLANK(VLOOKUP($B1338,INDIRECT(nfl_game_result),MATCH(I$1,INDIRECT(nfl_game_result_header),0),FALSE)),"",VLOOKUP($B1338,INDIRECT(nfl_game_result),MATCH(I$1,INDIRECT(nfl_game_result_header),0),FALSE)),"error")</f>
        <v>10</v>
      </c>
      <c r="J1338" t="str">
        <f ca="1">IFERROR(IF(ISBLANK(VLOOKUP($B1338,INDIRECT(nfl_game_result),MATCH(J$1,INDIRECT(nfl_game_result_header),0),FALSE)),"",VLOOKUP($B1338,INDIRECT(nfl_game_result),MATCH(J$1,INDIRECT(nfl_game_result_header),0),FALSE)),"error")</f>
        <v>KCY</v>
      </c>
      <c r="K1338" t="str">
        <f ca="1">IFERROR(IF(ISBLANK(VLOOKUP($B1338,INDIRECT(nfl_game_result),MATCH(K$1,INDIRECT(nfl_game_result_header),0),FALSE)),"",VLOOKUP($B1338,INDIRECT(nfl_game_result),MATCH(K$1,INDIRECT(nfl_game_result_header),0),FALSE)),"error")</f>
        <v>KCY</v>
      </c>
      <c r="L1338" s="23" t="str">
        <f ca="1">IFERROR(IF(ISBLANK(VLOOKUP($B1338,INDIRECT(nfl_game_result),MATCH(L$1,INDIRECT(nfl_game_result_header),0),FALSE)),"",VLOOKUP($B1338,INDIRECT(nfl_game_result),MATCH(L$1,INDIRECT(nfl_game_result_header),0),FALSE)),"error")</f>
        <v/>
      </c>
      <c r="M1338" t="s">
        <v>16</v>
      </c>
      <c r="N1338">
        <v>-9</v>
      </c>
      <c r="O1338" t="s">
        <v>84</v>
      </c>
      <c r="P1338">
        <v>13</v>
      </c>
      <c r="V1338" s="23" t="s">
        <v>416</v>
      </c>
      <c r="W1338">
        <f ca="1">VALUE(LEFT(C1338, 4))</f>
        <v>2014</v>
      </c>
      <c r="X1338">
        <f ca="1">VALUE(MID(C1338,6,FIND("_",C1338,6)-6))</f>
        <v>9</v>
      </c>
      <c r="Y1338" t="str">
        <f ca="1">IF(NOT(OR(ISBLANK(D1338),ISBLANK(E1338),D1338="",E1338="")),D1338-E1338,"")</f>
        <v/>
      </c>
      <c r="Z1338" t="str">
        <f ca="1">IF(OR(NOT(ISNUMBER(D1338)),ISBLANK(D1338),D1338="",ISBLANK(N1338)),"",ABS(D1338-N1338))</f>
        <v/>
      </c>
      <c r="AA1338">
        <f ca="1">IF(OR(ISBLANK(J1338),ISBLANK(O1338),J1338="",O1338=""),"",IF(J1338=O1338,1,0))</f>
        <v>0</v>
      </c>
      <c r="AB1338" t="str">
        <f ca="1">IF(OR(ISBLANK(K1338),ISBLANK(Q1338),K1338="",Q1338=""),"",IF(K1338=Q1338,1,0))</f>
        <v/>
      </c>
      <c r="AC1338" s="23" t="str">
        <f t="shared" ca="1" si="20"/>
        <v/>
      </c>
    </row>
    <row r="1339" spans="1:29" x14ac:dyDescent="0.25">
      <c r="A1339" s="23">
        <v>1338</v>
      </c>
      <c r="B1339">
        <v>661</v>
      </c>
      <c r="C1339" t="str">
        <f ca="1">IFERROR(VLOOKUP($B1339,INDIRECT(nfl_game_result),MATCH(C$1,INDIRECT(nfl_game_result_header),0),FALSE),"error")</f>
        <v>2014_09_SD@MIA</v>
      </c>
      <c r="D1339" t="str">
        <f ca="1">IFERROR(IF(ISBLANK(VLOOKUP($B1339,INDIRECT(nfl_game_result),MATCH(D$1,INDIRECT(nfl_game_result_header),0),FALSE)),"",VLOOKUP($B1339,INDIRECT(nfl_game_result),MATCH(D$1,INDIRECT(nfl_game_result_header),0),FALSE)),"error")</f>
        <v/>
      </c>
      <c r="E1339">
        <f ca="1">IFERROR(IF(ISBLANK(VLOOKUP($B1339,INDIRECT(nfl_game_result),MATCH(E$1,INDIRECT(nfl_game_result_header),0),FALSE)),"",VLOOKUP($B1339,INDIRECT(nfl_game_result),MATCH(E$1,INDIRECT(nfl_game_result_header),0),FALSE)),"error")</f>
        <v>-1.5</v>
      </c>
      <c r="F1339" s="23" t="str">
        <f ca="1">IFERROR(IF(ISBLANK(VLOOKUP($B1339,INDIRECT(nfl_game_result),MATCH(F$1,INDIRECT(nfl_game_result_header),0),FALSE)),"",VLOOKUP($B1339,INDIRECT(nfl_game_result),MATCH(F$1,INDIRECT(nfl_game_result_header),0),FALSE)),"error")</f>
        <v/>
      </c>
      <c r="G1339" s="23" t="str">
        <f ca="1">IFERROR(IF(ISBLANK(VLOOKUP($B1339,INDIRECT(nfl_game_result),MATCH(G$1,INDIRECT(nfl_game_result_header),0),FALSE)),"",VLOOKUP($B1339,INDIRECT(nfl_game_result),MATCH(G$1,INDIRECT(nfl_game_result_header),0),FALSE)),"error")</f>
        <v/>
      </c>
      <c r="H1339">
        <f ca="1">IFERROR(IF(ISBLANK(VLOOKUP($B1339,INDIRECT(nfl_game_result),MATCH(H$1,INDIRECT(nfl_game_result_header),0),FALSE)),"",VLOOKUP($B1339,INDIRECT(nfl_game_result),MATCH(H$1,INDIRECT(nfl_game_result_header),0),FALSE)),"error")</f>
        <v>37</v>
      </c>
      <c r="I1339">
        <f ca="1">IFERROR(IF(ISBLANK(VLOOKUP($B1339,INDIRECT(nfl_game_result),MATCH(I$1,INDIRECT(nfl_game_result_header),0),FALSE)),"",VLOOKUP($B1339,INDIRECT(nfl_game_result),MATCH(I$1,INDIRECT(nfl_game_result_header),0),FALSE)),"error")</f>
        <v>0</v>
      </c>
      <c r="J1339" t="str">
        <f ca="1">IFERROR(IF(ISBLANK(VLOOKUP($B1339,INDIRECT(nfl_game_result),MATCH(J$1,INDIRECT(nfl_game_result_header),0),FALSE)),"",VLOOKUP($B1339,INDIRECT(nfl_game_result),MATCH(J$1,INDIRECT(nfl_game_result_header),0),FALSE)),"error")</f>
        <v>MIA</v>
      </c>
      <c r="K1339" t="str">
        <f ca="1">IFERROR(IF(ISBLANK(VLOOKUP($B1339,INDIRECT(nfl_game_result),MATCH(K$1,INDIRECT(nfl_game_result_header),0),FALSE)),"",VLOOKUP($B1339,INDIRECT(nfl_game_result),MATCH(K$1,INDIRECT(nfl_game_result_header),0),FALSE)),"error")</f>
        <v>MIA</v>
      </c>
      <c r="L1339" s="23" t="str">
        <f ca="1">IFERROR(IF(ISBLANK(VLOOKUP($B1339,INDIRECT(nfl_game_result),MATCH(L$1,INDIRECT(nfl_game_result_header),0),FALSE)),"",VLOOKUP($B1339,INDIRECT(nfl_game_result),MATCH(L$1,INDIRECT(nfl_game_result_header),0),FALSE)),"error")</f>
        <v/>
      </c>
      <c r="M1339" t="s">
        <v>16</v>
      </c>
      <c r="N1339">
        <v>1.5</v>
      </c>
      <c r="O1339" t="s">
        <v>79</v>
      </c>
      <c r="P1339">
        <v>11</v>
      </c>
      <c r="V1339" s="23" t="s">
        <v>416</v>
      </c>
      <c r="W1339">
        <f ca="1">VALUE(LEFT(C1339, 4))</f>
        <v>2014</v>
      </c>
      <c r="X1339">
        <f ca="1">VALUE(MID(C1339,6,FIND("_",C1339,6)-6))</f>
        <v>9</v>
      </c>
      <c r="Y1339" t="str">
        <f ca="1">IF(NOT(OR(ISBLANK(D1339),ISBLANK(E1339),D1339="",E1339="")),D1339-E1339,"")</f>
        <v/>
      </c>
      <c r="Z1339" t="str">
        <f ca="1">IF(OR(NOT(ISNUMBER(D1339)),ISBLANK(D1339),D1339="",ISBLANK(N1339)),"",ABS(D1339-N1339))</f>
        <v/>
      </c>
      <c r="AA1339">
        <f ca="1">IF(OR(ISBLANK(J1339),ISBLANK(O1339),J1339="",O1339=""),"",IF(J1339=O1339,1,0))</f>
        <v>1</v>
      </c>
      <c r="AB1339" t="str">
        <f ca="1">IF(OR(ISBLANK(K1339),ISBLANK(Q1339),K1339="",Q1339=""),"",IF(K1339=Q1339,1,0))</f>
        <v/>
      </c>
      <c r="AC1339" s="23" t="str">
        <f t="shared" ca="1" si="20"/>
        <v/>
      </c>
    </row>
    <row r="1340" spans="1:29" x14ac:dyDescent="0.25">
      <c r="A1340" s="23">
        <v>1339</v>
      </c>
      <c r="B1340">
        <v>662</v>
      </c>
      <c r="C1340" t="str">
        <f ca="1">IFERROR(VLOOKUP($B1340,INDIRECT(nfl_game_result),MATCH(C$1,INDIRECT(nfl_game_result_header),0),FALSE),"error")</f>
        <v>2014_09_WAS@MIN</v>
      </c>
      <c r="D1340" t="str">
        <f ca="1">IFERROR(IF(ISBLANK(VLOOKUP($B1340,INDIRECT(nfl_game_result),MATCH(D$1,INDIRECT(nfl_game_result_header),0),FALSE)),"",VLOOKUP($B1340,INDIRECT(nfl_game_result),MATCH(D$1,INDIRECT(nfl_game_result_header),0),FALSE)),"error")</f>
        <v/>
      </c>
      <c r="E1340">
        <f ca="1">IFERROR(IF(ISBLANK(VLOOKUP($B1340,INDIRECT(nfl_game_result),MATCH(E$1,INDIRECT(nfl_game_result_header),0),FALSE)),"",VLOOKUP($B1340,INDIRECT(nfl_game_result),MATCH(E$1,INDIRECT(nfl_game_result_header),0),FALSE)),"error")</f>
        <v>-2.5</v>
      </c>
      <c r="F1340" s="23" t="str">
        <f ca="1">IFERROR(IF(ISBLANK(VLOOKUP($B1340,INDIRECT(nfl_game_result),MATCH(F$1,INDIRECT(nfl_game_result_header),0),FALSE)),"",VLOOKUP($B1340,INDIRECT(nfl_game_result),MATCH(F$1,INDIRECT(nfl_game_result_header),0),FALSE)),"error")</f>
        <v/>
      </c>
      <c r="G1340" s="23" t="str">
        <f ca="1">IFERROR(IF(ISBLANK(VLOOKUP($B1340,INDIRECT(nfl_game_result),MATCH(G$1,INDIRECT(nfl_game_result_header),0),FALSE)),"",VLOOKUP($B1340,INDIRECT(nfl_game_result),MATCH(G$1,INDIRECT(nfl_game_result_header),0),FALSE)),"error")</f>
        <v/>
      </c>
      <c r="H1340">
        <f ca="1">IFERROR(IF(ISBLANK(VLOOKUP($B1340,INDIRECT(nfl_game_result),MATCH(H$1,INDIRECT(nfl_game_result_header),0),FALSE)),"",VLOOKUP($B1340,INDIRECT(nfl_game_result),MATCH(H$1,INDIRECT(nfl_game_result_header),0),FALSE)),"error")</f>
        <v>29</v>
      </c>
      <c r="I1340">
        <f ca="1">IFERROR(IF(ISBLANK(VLOOKUP($B1340,INDIRECT(nfl_game_result),MATCH(I$1,INDIRECT(nfl_game_result_header),0),FALSE)),"",VLOOKUP($B1340,INDIRECT(nfl_game_result),MATCH(I$1,INDIRECT(nfl_game_result_header),0),FALSE)),"error")</f>
        <v>26</v>
      </c>
      <c r="J1340" t="str">
        <f ca="1">IFERROR(IF(ISBLANK(VLOOKUP($B1340,INDIRECT(nfl_game_result),MATCH(J$1,INDIRECT(nfl_game_result_header),0),FALSE)),"",VLOOKUP($B1340,INDIRECT(nfl_game_result),MATCH(J$1,INDIRECT(nfl_game_result_header),0),FALSE)),"error")</f>
        <v>MIN</v>
      </c>
      <c r="K1340" t="str">
        <f ca="1">IFERROR(IF(ISBLANK(VLOOKUP($B1340,INDIRECT(nfl_game_result),MATCH(K$1,INDIRECT(nfl_game_result_header),0),FALSE)),"",VLOOKUP($B1340,INDIRECT(nfl_game_result),MATCH(K$1,INDIRECT(nfl_game_result_header),0),FALSE)),"error")</f>
        <v>MIN</v>
      </c>
      <c r="L1340" s="23" t="str">
        <f ca="1">IFERROR(IF(ISBLANK(VLOOKUP($B1340,INDIRECT(nfl_game_result),MATCH(L$1,INDIRECT(nfl_game_result_header),0),FALSE)),"",VLOOKUP($B1340,INDIRECT(nfl_game_result),MATCH(L$1,INDIRECT(nfl_game_result_header),0),FALSE)),"error")</f>
        <v/>
      </c>
      <c r="M1340" t="s">
        <v>16</v>
      </c>
      <c r="N1340">
        <v>-4</v>
      </c>
      <c r="O1340" t="s">
        <v>80</v>
      </c>
      <c r="P1340">
        <v>1</v>
      </c>
      <c r="V1340" s="23" t="s">
        <v>416</v>
      </c>
      <c r="W1340">
        <f ca="1">VALUE(LEFT(C1340, 4))</f>
        <v>2014</v>
      </c>
      <c r="X1340">
        <f ca="1">VALUE(MID(C1340,6,FIND("_",C1340,6)-6))</f>
        <v>9</v>
      </c>
      <c r="Y1340" t="str">
        <f ca="1">IF(NOT(OR(ISBLANK(D1340),ISBLANK(E1340),D1340="",E1340="")),D1340-E1340,"")</f>
        <v/>
      </c>
      <c r="Z1340" t="str">
        <f ca="1">IF(OR(NOT(ISNUMBER(D1340)),ISBLANK(D1340),D1340="",ISBLANK(N1340)),"",ABS(D1340-N1340))</f>
        <v/>
      </c>
      <c r="AA1340">
        <f ca="1">IF(OR(ISBLANK(J1340),ISBLANK(O1340),J1340="",O1340=""),"",IF(J1340=O1340,1,0))</f>
        <v>1</v>
      </c>
      <c r="AB1340" t="str">
        <f ca="1">IF(OR(ISBLANK(K1340),ISBLANK(Q1340),K1340="",Q1340=""),"",IF(K1340=Q1340,1,0))</f>
        <v/>
      </c>
      <c r="AC1340" s="23" t="str">
        <f t="shared" ca="1" si="20"/>
        <v/>
      </c>
    </row>
    <row r="1341" spans="1:29" x14ac:dyDescent="0.25">
      <c r="A1341" s="23">
        <v>1340</v>
      </c>
      <c r="B1341">
        <v>663</v>
      </c>
      <c r="C1341" t="str">
        <f ca="1">IFERROR(VLOOKUP($B1341,INDIRECT(nfl_game_result),MATCH(C$1,INDIRECT(nfl_game_result_header),0),FALSE),"error")</f>
        <v>2014_09_PHI@HOU</v>
      </c>
      <c r="D1341" t="str">
        <f ca="1">IFERROR(IF(ISBLANK(VLOOKUP($B1341,INDIRECT(nfl_game_result),MATCH(D$1,INDIRECT(nfl_game_result_header),0),FALSE)),"",VLOOKUP($B1341,INDIRECT(nfl_game_result),MATCH(D$1,INDIRECT(nfl_game_result_header),0),FALSE)),"error")</f>
        <v/>
      </c>
      <c r="E1341">
        <f ca="1">IFERROR(IF(ISBLANK(VLOOKUP($B1341,INDIRECT(nfl_game_result),MATCH(E$1,INDIRECT(nfl_game_result_header),0),FALSE)),"",VLOOKUP($B1341,INDIRECT(nfl_game_result),MATCH(E$1,INDIRECT(nfl_game_result_header),0),FALSE)),"error")</f>
        <v>2.5</v>
      </c>
      <c r="F1341" s="23" t="str">
        <f ca="1">IFERROR(IF(ISBLANK(VLOOKUP($B1341,INDIRECT(nfl_game_result),MATCH(F$1,INDIRECT(nfl_game_result_header),0),FALSE)),"",VLOOKUP($B1341,INDIRECT(nfl_game_result),MATCH(F$1,INDIRECT(nfl_game_result_header),0),FALSE)),"error")</f>
        <v/>
      </c>
      <c r="G1341" s="23" t="str">
        <f ca="1">IFERROR(IF(ISBLANK(VLOOKUP($B1341,INDIRECT(nfl_game_result),MATCH(G$1,INDIRECT(nfl_game_result_header),0),FALSE)),"",VLOOKUP($B1341,INDIRECT(nfl_game_result),MATCH(G$1,INDIRECT(nfl_game_result_header),0),FALSE)),"error")</f>
        <v/>
      </c>
      <c r="H1341">
        <f ca="1">IFERROR(IF(ISBLANK(VLOOKUP($B1341,INDIRECT(nfl_game_result),MATCH(H$1,INDIRECT(nfl_game_result_header),0),FALSE)),"",VLOOKUP($B1341,INDIRECT(nfl_game_result),MATCH(H$1,INDIRECT(nfl_game_result_header),0),FALSE)),"error")</f>
        <v>21</v>
      </c>
      <c r="I1341">
        <f ca="1">IFERROR(IF(ISBLANK(VLOOKUP($B1341,INDIRECT(nfl_game_result),MATCH(I$1,INDIRECT(nfl_game_result_header),0),FALSE)),"",VLOOKUP($B1341,INDIRECT(nfl_game_result),MATCH(I$1,INDIRECT(nfl_game_result_header),0),FALSE)),"error")</f>
        <v>31</v>
      </c>
      <c r="J1341" t="str">
        <f ca="1">IFERROR(IF(ISBLANK(VLOOKUP($B1341,INDIRECT(nfl_game_result),MATCH(J$1,INDIRECT(nfl_game_result_header),0),FALSE)),"",VLOOKUP($B1341,INDIRECT(nfl_game_result),MATCH(J$1,INDIRECT(nfl_game_result_header),0),FALSE)),"error")</f>
        <v>PHI</v>
      </c>
      <c r="K1341" t="str">
        <f ca="1">IFERROR(IF(ISBLANK(VLOOKUP($B1341,INDIRECT(nfl_game_result),MATCH(K$1,INDIRECT(nfl_game_result_header),0),FALSE)),"",VLOOKUP($B1341,INDIRECT(nfl_game_result),MATCH(K$1,INDIRECT(nfl_game_result_header),0),FALSE)),"error")</f>
        <v>PHI</v>
      </c>
      <c r="L1341" s="23" t="str">
        <f ca="1">IFERROR(IF(ISBLANK(VLOOKUP($B1341,INDIRECT(nfl_game_result),MATCH(L$1,INDIRECT(nfl_game_result_header),0),FALSE)),"",VLOOKUP($B1341,INDIRECT(nfl_game_result),MATCH(L$1,INDIRECT(nfl_game_result_header),0),FALSE)),"error")</f>
        <v/>
      </c>
      <c r="M1341" t="s">
        <v>16</v>
      </c>
      <c r="N1341">
        <v>1</v>
      </c>
      <c r="O1341" t="s">
        <v>86</v>
      </c>
      <c r="P1341">
        <v>9</v>
      </c>
      <c r="V1341" s="23" t="s">
        <v>416</v>
      </c>
      <c r="W1341">
        <f ca="1">VALUE(LEFT(C1341, 4))</f>
        <v>2014</v>
      </c>
      <c r="X1341">
        <f ca="1">VALUE(MID(C1341,6,FIND("_",C1341,6)-6))</f>
        <v>9</v>
      </c>
      <c r="Y1341" t="str">
        <f ca="1">IF(NOT(OR(ISBLANK(D1341),ISBLANK(E1341),D1341="",E1341="")),D1341-E1341,"")</f>
        <v/>
      </c>
      <c r="Z1341" t="str">
        <f ca="1">IF(OR(NOT(ISNUMBER(D1341)),ISBLANK(D1341),D1341="",ISBLANK(N1341)),"",ABS(D1341-N1341))</f>
        <v/>
      </c>
      <c r="AA1341">
        <f ca="1">IF(OR(ISBLANK(J1341),ISBLANK(O1341),J1341="",O1341=""),"",IF(J1341=O1341,1,0))</f>
        <v>1</v>
      </c>
      <c r="AB1341" t="str">
        <f ca="1">IF(OR(ISBLANK(K1341),ISBLANK(Q1341),K1341="",Q1341=""),"",IF(K1341=Q1341,1,0))</f>
        <v/>
      </c>
      <c r="AC1341" s="23" t="str">
        <f t="shared" ca="1" si="20"/>
        <v/>
      </c>
    </row>
    <row r="1342" spans="1:29" x14ac:dyDescent="0.25">
      <c r="A1342" s="23">
        <v>1341</v>
      </c>
      <c r="B1342">
        <v>664</v>
      </c>
      <c r="C1342" t="str">
        <f ca="1">IFERROR(VLOOKUP($B1342,INDIRECT(nfl_game_result),MATCH(C$1,INDIRECT(nfl_game_result_header),0),FALSE),"error")</f>
        <v>2014_09_STL@SFO</v>
      </c>
      <c r="D1342" t="str">
        <f ca="1">IFERROR(IF(ISBLANK(VLOOKUP($B1342,INDIRECT(nfl_game_result),MATCH(D$1,INDIRECT(nfl_game_result_header),0),FALSE)),"",VLOOKUP($B1342,INDIRECT(nfl_game_result),MATCH(D$1,INDIRECT(nfl_game_result_header),0),FALSE)),"error")</f>
        <v/>
      </c>
      <c r="E1342">
        <f ca="1">IFERROR(IF(ISBLANK(VLOOKUP($B1342,INDIRECT(nfl_game_result),MATCH(E$1,INDIRECT(nfl_game_result_header),0),FALSE)),"",VLOOKUP($B1342,INDIRECT(nfl_game_result),MATCH(E$1,INDIRECT(nfl_game_result_header),0),FALSE)),"error")</f>
        <v>-9.5</v>
      </c>
      <c r="F1342" s="23" t="str">
        <f ca="1">IFERROR(IF(ISBLANK(VLOOKUP($B1342,INDIRECT(nfl_game_result),MATCH(F$1,INDIRECT(nfl_game_result_header),0),FALSE)),"",VLOOKUP($B1342,INDIRECT(nfl_game_result),MATCH(F$1,INDIRECT(nfl_game_result_header),0),FALSE)),"error")</f>
        <v/>
      </c>
      <c r="G1342" s="23" t="str">
        <f ca="1">IFERROR(IF(ISBLANK(VLOOKUP($B1342,INDIRECT(nfl_game_result),MATCH(G$1,INDIRECT(nfl_game_result_header),0),FALSE)),"",VLOOKUP($B1342,INDIRECT(nfl_game_result),MATCH(G$1,INDIRECT(nfl_game_result_header),0),FALSE)),"error")</f>
        <v/>
      </c>
      <c r="H1342">
        <f ca="1">IFERROR(IF(ISBLANK(VLOOKUP($B1342,INDIRECT(nfl_game_result),MATCH(H$1,INDIRECT(nfl_game_result_header),0),FALSE)),"",VLOOKUP($B1342,INDIRECT(nfl_game_result),MATCH(H$1,INDIRECT(nfl_game_result_header),0),FALSE)),"error")</f>
        <v>10</v>
      </c>
      <c r="I1342">
        <f ca="1">IFERROR(IF(ISBLANK(VLOOKUP($B1342,INDIRECT(nfl_game_result),MATCH(I$1,INDIRECT(nfl_game_result_header),0),FALSE)),"",VLOOKUP($B1342,INDIRECT(nfl_game_result),MATCH(I$1,INDIRECT(nfl_game_result_header),0),FALSE)),"error")</f>
        <v>13</v>
      </c>
      <c r="J1342" t="str">
        <f ca="1">IFERROR(IF(ISBLANK(VLOOKUP($B1342,INDIRECT(nfl_game_result),MATCH(J$1,INDIRECT(nfl_game_result_header),0),FALSE)),"",VLOOKUP($B1342,INDIRECT(nfl_game_result),MATCH(J$1,INDIRECT(nfl_game_result_header),0),FALSE)),"error")</f>
        <v>STL</v>
      </c>
      <c r="K1342" t="str">
        <f ca="1">IFERROR(IF(ISBLANK(VLOOKUP($B1342,INDIRECT(nfl_game_result),MATCH(K$1,INDIRECT(nfl_game_result_header),0),FALSE)),"",VLOOKUP($B1342,INDIRECT(nfl_game_result),MATCH(K$1,INDIRECT(nfl_game_result_header),0),FALSE)),"error")</f>
        <v>STL</v>
      </c>
      <c r="L1342" s="23" t="str">
        <f ca="1">IFERROR(IF(ISBLANK(VLOOKUP($B1342,INDIRECT(nfl_game_result),MATCH(L$1,INDIRECT(nfl_game_result_header),0),FALSE)),"",VLOOKUP($B1342,INDIRECT(nfl_game_result),MATCH(L$1,INDIRECT(nfl_game_result_header),0),FALSE)),"error")</f>
        <v/>
      </c>
      <c r="M1342" t="s">
        <v>16</v>
      </c>
      <c r="N1342">
        <v>-9</v>
      </c>
      <c r="O1342" t="s">
        <v>91</v>
      </c>
      <c r="P1342">
        <v>10</v>
      </c>
      <c r="V1342" s="23" t="s">
        <v>416</v>
      </c>
      <c r="W1342">
        <f ca="1">VALUE(LEFT(C1342, 4))</f>
        <v>2014</v>
      </c>
      <c r="X1342">
        <f ca="1">VALUE(MID(C1342,6,FIND("_",C1342,6)-6))</f>
        <v>9</v>
      </c>
      <c r="Y1342" t="str">
        <f ca="1">IF(NOT(OR(ISBLANK(D1342),ISBLANK(E1342),D1342="",E1342="")),D1342-E1342,"")</f>
        <v/>
      </c>
      <c r="Z1342" t="str">
        <f ca="1">IF(OR(NOT(ISNUMBER(D1342)),ISBLANK(D1342),D1342="",ISBLANK(N1342)),"",ABS(D1342-N1342))</f>
        <v/>
      </c>
      <c r="AA1342">
        <f ca="1">IF(OR(ISBLANK(J1342),ISBLANK(O1342),J1342="",O1342=""),"",IF(J1342=O1342,1,0))</f>
        <v>1</v>
      </c>
      <c r="AB1342" t="str">
        <f ca="1">IF(OR(ISBLANK(K1342),ISBLANK(Q1342),K1342="",Q1342=""),"",IF(K1342=Q1342,1,0))</f>
        <v/>
      </c>
      <c r="AC1342" s="23" t="str">
        <f t="shared" ca="1" si="20"/>
        <v/>
      </c>
    </row>
    <row r="1343" spans="1:29" x14ac:dyDescent="0.25">
      <c r="A1343" s="23">
        <v>1342</v>
      </c>
      <c r="B1343">
        <v>665</v>
      </c>
      <c r="C1343" t="str">
        <f ca="1">IFERROR(VLOOKUP($B1343,INDIRECT(nfl_game_result),MATCH(C$1,INDIRECT(nfl_game_result_header),0),FALSE),"error")</f>
        <v>2014_09_DEN@NWE</v>
      </c>
      <c r="D1343" t="str">
        <f ca="1">IFERROR(IF(ISBLANK(VLOOKUP($B1343,INDIRECT(nfl_game_result),MATCH(D$1,INDIRECT(nfl_game_result_header),0),FALSE)),"",VLOOKUP($B1343,INDIRECT(nfl_game_result),MATCH(D$1,INDIRECT(nfl_game_result_header),0),FALSE)),"error")</f>
        <v/>
      </c>
      <c r="E1343">
        <f ca="1">IFERROR(IF(ISBLANK(VLOOKUP($B1343,INDIRECT(nfl_game_result),MATCH(E$1,INDIRECT(nfl_game_result_header),0),FALSE)),"",VLOOKUP($B1343,INDIRECT(nfl_game_result),MATCH(E$1,INDIRECT(nfl_game_result_header),0),FALSE)),"error")</f>
        <v>3</v>
      </c>
      <c r="F1343" s="23" t="str">
        <f ca="1">IFERROR(IF(ISBLANK(VLOOKUP($B1343,INDIRECT(nfl_game_result),MATCH(F$1,INDIRECT(nfl_game_result_header),0),FALSE)),"",VLOOKUP($B1343,INDIRECT(nfl_game_result),MATCH(F$1,INDIRECT(nfl_game_result_header),0),FALSE)),"error")</f>
        <v/>
      </c>
      <c r="G1343" s="23" t="str">
        <f ca="1">IFERROR(IF(ISBLANK(VLOOKUP($B1343,INDIRECT(nfl_game_result),MATCH(G$1,INDIRECT(nfl_game_result_header),0),FALSE)),"",VLOOKUP($B1343,INDIRECT(nfl_game_result),MATCH(G$1,INDIRECT(nfl_game_result_header),0),FALSE)),"error")</f>
        <v/>
      </c>
      <c r="H1343">
        <f ca="1">IFERROR(IF(ISBLANK(VLOOKUP($B1343,INDIRECT(nfl_game_result),MATCH(H$1,INDIRECT(nfl_game_result_header),0),FALSE)),"",VLOOKUP($B1343,INDIRECT(nfl_game_result),MATCH(H$1,INDIRECT(nfl_game_result_header),0),FALSE)),"error")</f>
        <v>43</v>
      </c>
      <c r="I1343">
        <f ca="1">IFERROR(IF(ISBLANK(VLOOKUP($B1343,INDIRECT(nfl_game_result),MATCH(I$1,INDIRECT(nfl_game_result_header),0),FALSE)),"",VLOOKUP($B1343,INDIRECT(nfl_game_result),MATCH(I$1,INDIRECT(nfl_game_result_header),0),FALSE)),"error")</f>
        <v>21</v>
      </c>
      <c r="J1343" t="str">
        <f ca="1">IFERROR(IF(ISBLANK(VLOOKUP($B1343,INDIRECT(nfl_game_result),MATCH(J$1,INDIRECT(nfl_game_result_header),0),FALSE)),"",VLOOKUP($B1343,INDIRECT(nfl_game_result),MATCH(J$1,INDIRECT(nfl_game_result_header),0),FALSE)),"error")</f>
        <v>NWE</v>
      </c>
      <c r="K1343" t="str">
        <f ca="1">IFERROR(IF(ISBLANK(VLOOKUP($B1343,INDIRECT(nfl_game_result),MATCH(K$1,INDIRECT(nfl_game_result_header),0),FALSE)),"",VLOOKUP($B1343,INDIRECT(nfl_game_result),MATCH(K$1,INDIRECT(nfl_game_result_header),0),FALSE)),"error")</f>
        <v>NWE</v>
      </c>
      <c r="L1343" s="23" t="str">
        <f ca="1">IFERROR(IF(ISBLANK(VLOOKUP($B1343,INDIRECT(nfl_game_result),MATCH(L$1,INDIRECT(nfl_game_result_header),0),FALSE)),"",VLOOKUP($B1343,INDIRECT(nfl_game_result),MATCH(L$1,INDIRECT(nfl_game_result_header),0),FALSE)),"error")</f>
        <v/>
      </c>
      <c r="M1343" t="s">
        <v>16</v>
      </c>
      <c r="N1343">
        <v>-2.5</v>
      </c>
      <c r="O1343" t="s">
        <v>72</v>
      </c>
      <c r="P1343">
        <v>12</v>
      </c>
      <c r="V1343" s="23" t="s">
        <v>416</v>
      </c>
      <c r="W1343">
        <f ca="1">VALUE(LEFT(C1343, 4))</f>
        <v>2014</v>
      </c>
      <c r="X1343">
        <f ca="1">VALUE(MID(C1343,6,FIND("_",C1343,6)-6))</f>
        <v>9</v>
      </c>
      <c r="Y1343" t="str">
        <f ca="1">IF(NOT(OR(ISBLANK(D1343),ISBLANK(E1343),D1343="",E1343="")),D1343-E1343,"")</f>
        <v/>
      </c>
      <c r="Z1343" t="str">
        <f ca="1">IF(OR(NOT(ISNUMBER(D1343)),ISBLANK(D1343),D1343="",ISBLANK(N1343)),"",ABS(D1343-N1343))</f>
        <v/>
      </c>
      <c r="AA1343">
        <f ca="1">IF(OR(ISBLANK(J1343),ISBLANK(O1343),J1343="",O1343=""),"",IF(J1343=O1343,1,0))</f>
        <v>0</v>
      </c>
      <c r="AB1343" t="str">
        <f ca="1">IF(OR(ISBLANK(K1343),ISBLANK(Q1343),K1343="",Q1343=""),"",IF(K1343=Q1343,1,0))</f>
        <v/>
      </c>
      <c r="AC1343" s="23" t="str">
        <f t="shared" ca="1" si="20"/>
        <v/>
      </c>
    </row>
    <row r="1344" spans="1:29" x14ac:dyDescent="0.25">
      <c r="A1344" s="23">
        <v>1343</v>
      </c>
      <c r="B1344">
        <v>666</v>
      </c>
      <c r="C1344" t="str">
        <f ca="1">IFERROR(VLOOKUP($B1344,INDIRECT(nfl_game_result),MATCH(C$1,INDIRECT(nfl_game_result_header),0),FALSE),"error")</f>
        <v>2014_09_OAK@SEA</v>
      </c>
      <c r="D1344" t="str">
        <f ca="1">IFERROR(IF(ISBLANK(VLOOKUP($B1344,INDIRECT(nfl_game_result),MATCH(D$1,INDIRECT(nfl_game_result_header),0),FALSE)),"",VLOOKUP($B1344,INDIRECT(nfl_game_result),MATCH(D$1,INDIRECT(nfl_game_result_header),0),FALSE)),"error")</f>
        <v/>
      </c>
      <c r="E1344">
        <f ca="1">IFERROR(IF(ISBLANK(VLOOKUP($B1344,INDIRECT(nfl_game_result),MATCH(E$1,INDIRECT(nfl_game_result_header),0),FALSE)),"",VLOOKUP($B1344,INDIRECT(nfl_game_result),MATCH(E$1,INDIRECT(nfl_game_result_header),0),FALSE)),"error")</f>
        <v>-15</v>
      </c>
      <c r="F1344" s="23" t="str">
        <f ca="1">IFERROR(IF(ISBLANK(VLOOKUP($B1344,INDIRECT(nfl_game_result),MATCH(F$1,INDIRECT(nfl_game_result_header),0),FALSE)),"",VLOOKUP($B1344,INDIRECT(nfl_game_result),MATCH(F$1,INDIRECT(nfl_game_result_header),0),FALSE)),"error")</f>
        <v/>
      </c>
      <c r="G1344" s="23" t="str">
        <f ca="1">IFERROR(IF(ISBLANK(VLOOKUP($B1344,INDIRECT(nfl_game_result),MATCH(G$1,INDIRECT(nfl_game_result_header),0),FALSE)),"",VLOOKUP($B1344,INDIRECT(nfl_game_result),MATCH(G$1,INDIRECT(nfl_game_result_header),0),FALSE)),"error")</f>
        <v/>
      </c>
      <c r="H1344">
        <f ca="1">IFERROR(IF(ISBLANK(VLOOKUP($B1344,INDIRECT(nfl_game_result),MATCH(H$1,INDIRECT(nfl_game_result_header),0),FALSE)),"",VLOOKUP($B1344,INDIRECT(nfl_game_result),MATCH(H$1,INDIRECT(nfl_game_result_header),0),FALSE)),"error")</f>
        <v>30</v>
      </c>
      <c r="I1344">
        <f ca="1">IFERROR(IF(ISBLANK(VLOOKUP($B1344,INDIRECT(nfl_game_result),MATCH(I$1,INDIRECT(nfl_game_result_header),0),FALSE)),"",VLOOKUP($B1344,INDIRECT(nfl_game_result),MATCH(I$1,INDIRECT(nfl_game_result_header),0),FALSE)),"error")</f>
        <v>24</v>
      </c>
      <c r="J1344" t="str">
        <f ca="1">IFERROR(IF(ISBLANK(VLOOKUP($B1344,INDIRECT(nfl_game_result),MATCH(J$1,INDIRECT(nfl_game_result_header),0),FALSE)),"",VLOOKUP($B1344,INDIRECT(nfl_game_result),MATCH(J$1,INDIRECT(nfl_game_result_header),0),FALSE)),"error")</f>
        <v>OAK</v>
      </c>
      <c r="K1344" t="str">
        <f ca="1">IFERROR(IF(ISBLANK(VLOOKUP($B1344,INDIRECT(nfl_game_result),MATCH(K$1,INDIRECT(nfl_game_result_header),0),FALSE)),"",VLOOKUP($B1344,INDIRECT(nfl_game_result),MATCH(K$1,INDIRECT(nfl_game_result_header),0),FALSE)),"error")</f>
        <v>SEA</v>
      </c>
      <c r="L1344" s="23" t="str">
        <f ca="1">IFERROR(IF(ISBLANK(VLOOKUP($B1344,INDIRECT(nfl_game_result),MATCH(L$1,INDIRECT(nfl_game_result_header),0),FALSE)),"",VLOOKUP($B1344,INDIRECT(nfl_game_result),MATCH(L$1,INDIRECT(nfl_game_result_header),0),FALSE)),"error")</f>
        <v/>
      </c>
      <c r="M1344" t="s">
        <v>16</v>
      </c>
      <c r="N1344">
        <v>-8</v>
      </c>
      <c r="O1344" t="s">
        <v>85</v>
      </c>
      <c r="P1344">
        <v>5</v>
      </c>
      <c r="V1344" s="23" t="s">
        <v>416</v>
      </c>
      <c r="W1344">
        <f ca="1">VALUE(LEFT(C1344, 4))</f>
        <v>2014</v>
      </c>
      <c r="X1344">
        <f ca="1">VALUE(MID(C1344,6,FIND("_",C1344,6)-6))</f>
        <v>9</v>
      </c>
      <c r="Y1344" t="str">
        <f ca="1">IF(NOT(OR(ISBLANK(D1344),ISBLANK(E1344),D1344="",E1344="")),D1344-E1344,"")</f>
        <v/>
      </c>
      <c r="Z1344" t="str">
        <f ca="1">IF(OR(NOT(ISNUMBER(D1344)),ISBLANK(D1344),D1344="",ISBLANK(N1344)),"",ABS(D1344-N1344))</f>
        <v/>
      </c>
      <c r="AA1344">
        <f ca="1">IF(OR(ISBLANK(J1344),ISBLANK(O1344),J1344="",O1344=""),"",IF(J1344=O1344,1,0))</f>
        <v>1</v>
      </c>
      <c r="AB1344" t="str">
        <f ca="1">IF(OR(ISBLANK(K1344),ISBLANK(Q1344),K1344="",Q1344=""),"",IF(K1344=Q1344,1,0))</f>
        <v/>
      </c>
      <c r="AC1344" s="23" t="str">
        <f t="shared" ca="1" si="20"/>
        <v/>
      </c>
    </row>
    <row r="1345" spans="1:29" x14ac:dyDescent="0.25">
      <c r="A1345" s="23">
        <v>1344</v>
      </c>
      <c r="B1345">
        <v>667</v>
      </c>
      <c r="C1345" t="str">
        <f ca="1">IFERROR(VLOOKUP($B1345,INDIRECT(nfl_game_result),MATCH(C$1,INDIRECT(nfl_game_result_header),0),FALSE),"error")</f>
        <v>2014_09_BAL@PIT</v>
      </c>
      <c r="D1345" t="str">
        <f ca="1">IFERROR(IF(ISBLANK(VLOOKUP($B1345,INDIRECT(nfl_game_result),MATCH(D$1,INDIRECT(nfl_game_result_header),0),FALSE)),"",VLOOKUP($B1345,INDIRECT(nfl_game_result),MATCH(D$1,INDIRECT(nfl_game_result_header),0),FALSE)),"error")</f>
        <v/>
      </c>
      <c r="E1345">
        <f ca="1">IFERROR(IF(ISBLANK(VLOOKUP($B1345,INDIRECT(nfl_game_result),MATCH(E$1,INDIRECT(nfl_game_result_header),0),FALSE)),"",VLOOKUP($B1345,INDIRECT(nfl_game_result),MATCH(E$1,INDIRECT(nfl_game_result_header),0),FALSE)),"error")</f>
        <v>0</v>
      </c>
      <c r="F1345" s="23" t="str">
        <f ca="1">IFERROR(IF(ISBLANK(VLOOKUP($B1345,INDIRECT(nfl_game_result),MATCH(F$1,INDIRECT(nfl_game_result_header),0),FALSE)),"",VLOOKUP($B1345,INDIRECT(nfl_game_result),MATCH(F$1,INDIRECT(nfl_game_result_header),0),FALSE)),"error")</f>
        <v/>
      </c>
      <c r="G1345" s="23" t="str">
        <f ca="1">IFERROR(IF(ISBLANK(VLOOKUP($B1345,INDIRECT(nfl_game_result),MATCH(G$1,INDIRECT(nfl_game_result_header),0),FALSE)),"",VLOOKUP($B1345,INDIRECT(nfl_game_result),MATCH(G$1,INDIRECT(nfl_game_result_header),0),FALSE)),"error")</f>
        <v/>
      </c>
      <c r="H1345">
        <f ca="1">IFERROR(IF(ISBLANK(VLOOKUP($B1345,INDIRECT(nfl_game_result),MATCH(H$1,INDIRECT(nfl_game_result_header),0),FALSE)),"",VLOOKUP($B1345,INDIRECT(nfl_game_result),MATCH(H$1,INDIRECT(nfl_game_result_header),0),FALSE)),"error")</f>
        <v>43</v>
      </c>
      <c r="I1345">
        <f ca="1">IFERROR(IF(ISBLANK(VLOOKUP($B1345,INDIRECT(nfl_game_result),MATCH(I$1,INDIRECT(nfl_game_result_header),0),FALSE)),"",VLOOKUP($B1345,INDIRECT(nfl_game_result),MATCH(I$1,INDIRECT(nfl_game_result_header),0),FALSE)),"error")</f>
        <v>23</v>
      </c>
      <c r="J1345" t="str">
        <f ca="1">IFERROR(IF(ISBLANK(VLOOKUP($B1345,INDIRECT(nfl_game_result),MATCH(J$1,INDIRECT(nfl_game_result_header),0),FALSE)),"",VLOOKUP($B1345,INDIRECT(nfl_game_result),MATCH(J$1,INDIRECT(nfl_game_result_header),0),FALSE)),"error")</f>
        <v>PIT</v>
      </c>
      <c r="K1345" t="str">
        <f ca="1">IFERROR(IF(ISBLANK(VLOOKUP($B1345,INDIRECT(nfl_game_result),MATCH(K$1,INDIRECT(nfl_game_result_header),0),FALSE)),"",VLOOKUP($B1345,INDIRECT(nfl_game_result),MATCH(K$1,INDIRECT(nfl_game_result_header),0),FALSE)),"error")</f>
        <v>PIT</v>
      </c>
      <c r="L1345" s="23" t="str">
        <f ca="1">IFERROR(IF(ISBLANK(VLOOKUP($B1345,INDIRECT(nfl_game_result),MATCH(L$1,INDIRECT(nfl_game_result_header),0),FALSE)),"",VLOOKUP($B1345,INDIRECT(nfl_game_result),MATCH(L$1,INDIRECT(nfl_game_result_header),0),FALSE)),"error")</f>
        <v/>
      </c>
      <c r="M1345" t="s">
        <v>16</v>
      </c>
      <c r="N1345">
        <v>-3</v>
      </c>
      <c r="O1345" t="s">
        <v>65</v>
      </c>
      <c r="P1345">
        <v>8</v>
      </c>
      <c r="V1345" s="23" t="s">
        <v>416</v>
      </c>
      <c r="W1345">
        <f ca="1">VALUE(LEFT(C1345, 4))</f>
        <v>2014</v>
      </c>
      <c r="X1345">
        <f ca="1">VALUE(MID(C1345,6,FIND("_",C1345,6)-6))</f>
        <v>9</v>
      </c>
      <c r="Y1345" t="str">
        <f ca="1">IF(NOT(OR(ISBLANK(D1345),ISBLANK(E1345),D1345="",E1345="")),D1345-E1345,"")</f>
        <v/>
      </c>
      <c r="Z1345" t="str">
        <f ca="1">IF(OR(NOT(ISNUMBER(D1345)),ISBLANK(D1345),D1345="",ISBLANK(N1345)),"",ABS(D1345-N1345))</f>
        <v/>
      </c>
      <c r="AA1345">
        <f ca="1">IF(OR(ISBLANK(J1345),ISBLANK(O1345),J1345="",O1345=""),"",IF(J1345=O1345,1,0))</f>
        <v>0</v>
      </c>
      <c r="AB1345" t="str">
        <f ca="1">IF(OR(ISBLANK(K1345),ISBLANK(Q1345),K1345="",Q1345=""),"",IF(K1345=Q1345,1,0))</f>
        <v/>
      </c>
      <c r="AC1345" s="23" t="str">
        <f t="shared" ca="1" si="20"/>
        <v/>
      </c>
    </row>
    <row r="1346" spans="1:29" x14ac:dyDescent="0.25">
      <c r="A1346" s="23">
        <v>1345</v>
      </c>
      <c r="B1346">
        <v>668</v>
      </c>
      <c r="C1346" t="str">
        <f ca="1">IFERROR(VLOOKUP($B1346,INDIRECT(nfl_game_result),MATCH(C$1,INDIRECT(nfl_game_result_header),0),FALSE),"error")</f>
        <v>2014_09_IND@NYG</v>
      </c>
      <c r="D1346" t="str">
        <f ca="1">IFERROR(IF(ISBLANK(VLOOKUP($B1346,INDIRECT(nfl_game_result),MATCH(D$1,INDIRECT(nfl_game_result_header),0),FALSE)),"",VLOOKUP($B1346,INDIRECT(nfl_game_result),MATCH(D$1,INDIRECT(nfl_game_result_header),0),FALSE)),"error")</f>
        <v/>
      </c>
      <c r="E1346">
        <f ca="1">IFERROR(IF(ISBLANK(VLOOKUP($B1346,INDIRECT(nfl_game_result),MATCH(E$1,INDIRECT(nfl_game_result_header),0),FALSE)),"",VLOOKUP($B1346,INDIRECT(nfl_game_result),MATCH(E$1,INDIRECT(nfl_game_result_header),0),FALSE)),"error")</f>
        <v>3</v>
      </c>
      <c r="F1346" s="23" t="str">
        <f ca="1">IFERROR(IF(ISBLANK(VLOOKUP($B1346,INDIRECT(nfl_game_result),MATCH(F$1,INDIRECT(nfl_game_result_header),0),FALSE)),"",VLOOKUP($B1346,INDIRECT(nfl_game_result),MATCH(F$1,INDIRECT(nfl_game_result_header),0),FALSE)),"error")</f>
        <v/>
      </c>
      <c r="G1346" s="23" t="str">
        <f ca="1">IFERROR(IF(ISBLANK(VLOOKUP($B1346,INDIRECT(nfl_game_result),MATCH(G$1,INDIRECT(nfl_game_result_header),0),FALSE)),"",VLOOKUP($B1346,INDIRECT(nfl_game_result),MATCH(G$1,INDIRECT(nfl_game_result_header),0),FALSE)),"error")</f>
        <v/>
      </c>
      <c r="H1346">
        <f ca="1">IFERROR(IF(ISBLANK(VLOOKUP($B1346,INDIRECT(nfl_game_result),MATCH(H$1,INDIRECT(nfl_game_result_header),0),FALSE)),"",VLOOKUP($B1346,INDIRECT(nfl_game_result),MATCH(H$1,INDIRECT(nfl_game_result_header),0),FALSE)),"error")</f>
        <v>24</v>
      </c>
      <c r="I1346">
        <f ca="1">IFERROR(IF(ISBLANK(VLOOKUP($B1346,INDIRECT(nfl_game_result),MATCH(I$1,INDIRECT(nfl_game_result_header),0),FALSE)),"",VLOOKUP($B1346,INDIRECT(nfl_game_result),MATCH(I$1,INDIRECT(nfl_game_result_header),0),FALSE)),"error")</f>
        <v>40</v>
      </c>
      <c r="J1346" t="str">
        <f ca="1">IFERROR(IF(ISBLANK(VLOOKUP($B1346,INDIRECT(nfl_game_result),MATCH(J$1,INDIRECT(nfl_game_result_header),0),FALSE)),"",VLOOKUP($B1346,INDIRECT(nfl_game_result),MATCH(J$1,INDIRECT(nfl_game_result_header),0),FALSE)),"error")</f>
        <v>IND</v>
      </c>
      <c r="K1346" t="str">
        <f ca="1">IFERROR(IF(ISBLANK(VLOOKUP($B1346,INDIRECT(nfl_game_result),MATCH(K$1,INDIRECT(nfl_game_result_header),0),FALSE)),"",VLOOKUP($B1346,INDIRECT(nfl_game_result),MATCH(K$1,INDIRECT(nfl_game_result_header),0),FALSE)),"error")</f>
        <v>IND</v>
      </c>
      <c r="L1346" s="23" t="str">
        <f ca="1">IFERROR(IF(ISBLANK(VLOOKUP($B1346,INDIRECT(nfl_game_result),MATCH(L$1,INDIRECT(nfl_game_result_header),0),FALSE)),"",VLOOKUP($B1346,INDIRECT(nfl_game_result),MATCH(L$1,INDIRECT(nfl_game_result_header),0),FALSE)),"error")</f>
        <v/>
      </c>
      <c r="M1346" t="s">
        <v>16</v>
      </c>
      <c r="N1346">
        <v>1.5</v>
      </c>
      <c r="O1346" t="s">
        <v>76</v>
      </c>
      <c r="P1346">
        <v>6</v>
      </c>
      <c r="V1346" s="23" t="s">
        <v>416</v>
      </c>
      <c r="W1346">
        <f ca="1">VALUE(LEFT(C1346, 4))</f>
        <v>2014</v>
      </c>
      <c r="X1346">
        <f ca="1">VALUE(MID(C1346,6,FIND("_",C1346,6)-6))</f>
        <v>9</v>
      </c>
      <c r="Y1346" t="str">
        <f ca="1">IF(NOT(OR(ISBLANK(D1346),ISBLANK(E1346),D1346="",E1346="")),D1346-E1346,"")</f>
        <v/>
      </c>
      <c r="Z1346" t="str">
        <f ca="1">IF(OR(NOT(ISNUMBER(D1346)),ISBLANK(D1346),D1346="",ISBLANK(N1346)),"",ABS(D1346-N1346))</f>
        <v/>
      </c>
      <c r="AA1346">
        <f ca="1">IF(OR(ISBLANK(J1346),ISBLANK(O1346),J1346="",O1346=""),"",IF(J1346=O1346,1,0))</f>
        <v>1</v>
      </c>
      <c r="AB1346" t="str">
        <f ca="1">IF(OR(ISBLANK(K1346),ISBLANK(Q1346),K1346="",Q1346=""),"",IF(K1346=Q1346,1,0))</f>
        <v/>
      </c>
      <c r="AC1346" s="23" t="str">
        <f t="shared" ca="1" si="20"/>
        <v/>
      </c>
    </row>
    <row r="1347" spans="1:29" x14ac:dyDescent="0.25">
      <c r="A1347" s="23">
        <v>1346</v>
      </c>
      <c r="B1347">
        <v>656</v>
      </c>
      <c r="C1347" t="str">
        <f ca="1">IFERROR(VLOOKUP($B1347,INDIRECT(nfl_game_result),MATCH(C$1,INDIRECT(nfl_game_result_header),0),FALSE),"error")</f>
        <v>2014_09_NOR@CAR</v>
      </c>
      <c r="D1347" t="str">
        <f ca="1">IFERROR(IF(ISBLANK(VLOOKUP($B1347,INDIRECT(nfl_game_result),MATCH(D$1,INDIRECT(nfl_game_result_header),0),FALSE)),"",VLOOKUP($B1347,INDIRECT(nfl_game_result),MATCH(D$1,INDIRECT(nfl_game_result_header),0),FALSE)),"error")</f>
        <v/>
      </c>
      <c r="E1347">
        <f ca="1">IFERROR(IF(ISBLANK(VLOOKUP($B1347,INDIRECT(nfl_game_result),MATCH(E$1,INDIRECT(nfl_game_result_header),0),FALSE)),"",VLOOKUP($B1347,INDIRECT(nfl_game_result),MATCH(E$1,INDIRECT(nfl_game_result_header),0),FALSE)),"error")</f>
        <v>2</v>
      </c>
      <c r="F1347" s="23" t="str">
        <f ca="1">IFERROR(IF(ISBLANK(VLOOKUP($B1347,INDIRECT(nfl_game_result),MATCH(F$1,INDIRECT(nfl_game_result_header),0),FALSE)),"",VLOOKUP($B1347,INDIRECT(nfl_game_result),MATCH(F$1,INDIRECT(nfl_game_result_header),0),FALSE)),"error")</f>
        <v/>
      </c>
      <c r="G1347" s="23" t="str">
        <f ca="1">IFERROR(IF(ISBLANK(VLOOKUP($B1347,INDIRECT(nfl_game_result),MATCH(G$1,INDIRECT(nfl_game_result_header),0),FALSE)),"",VLOOKUP($B1347,INDIRECT(nfl_game_result),MATCH(G$1,INDIRECT(nfl_game_result_header),0),FALSE)),"error")</f>
        <v/>
      </c>
      <c r="H1347">
        <f ca="1">IFERROR(IF(ISBLANK(VLOOKUP($B1347,INDIRECT(nfl_game_result),MATCH(H$1,INDIRECT(nfl_game_result_header),0),FALSE)),"",VLOOKUP($B1347,INDIRECT(nfl_game_result),MATCH(H$1,INDIRECT(nfl_game_result_header),0),FALSE)),"error")</f>
        <v>10</v>
      </c>
      <c r="I1347">
        <f ca="1">IFERROR(IF(ISBLANK(VLOOKUP($B1347,INDIRECT(nfl_game_result),MATCH(I$1,INDIRECT(nfl_game_result_header),0),FALSE)),"",VLOOKUP($B1347,INDIRECT(nfl_game_result),MATCH(I$1,INDIRECT(nfl_game_result_header),0),FALSE)),"error")</f>
        <v>28</v>
      </c>
      <c r="J1347" t="str">
        <f ca="1">IFERROR(IF(ISBLANK(VLOOKUP($B1347,INDIRECT(nfl_game_result),MATCH(J$1,INDIRECT(nfl_game_result_header),0),FALSE)),"",VLOOKUP($B1347,INDIRECT(nfl_game_result),MATCH(J$1,INDIRECT(nfl_game_result_header),0),FALSE)),"error")</f>
        <v>NOR</v>
      </c>
      <c r="K1347" t="str">
        <f ca="1">IFERROR(IF(ISBLANK(VLOOKUP($B1347,INDIRECT(nfl_game_result),MATCH(K$1,INDIRECT(nfl_game_result_header),0),FALSE)),"",VLOOKUP($B1347,INDIRECT(nfl_game_result),MATCH(K$1,INDIRECT(nfl_game_result_header),0),FALSE)),"error")</f>
        <v>NOR</v>
      </c>
      <c r="L1347" s="23" t="str">
        <f ca="1">IFERROR(IF(ISBLANK(VLOOKUP($B1347,INDIRECT(nfl_game_result),MATCH(L$1,INDIRECT(nfl_game_result_header),0),FALSE)),"",VLOOKUP($B1347,INDIRECT(nfl_game_result),MATCH(L$1,INDIRECT(nfl_game_result_header),0),FALSE)),"error")</f>
        <v/>
      </c>
      <c r="M1347" t="s">
        <v>14</v>
      </c>
      <c r="N1347">
        <v>0</v>
      </c>
      <c r="O1347" t="s">
        <v>335</v>
      </c>
      <c r="P1347">
        <v>12</v>
      </c>
      <c r="Q1347" t="s">
        <v>335</v>
      </c>
      <c r="V1347" s="23" t="s">
        <v>416</v>
      </c>
      <c r="W1347">
        <f ca="1">VALUE(LEFT(C1347, 4))</f>
        <v>2014</v>
      </c>
      <c r="X1347">
        <f ca="1">VALUE(MID(C1347,6,FIND("_",C1347,6)-6))</f>
        <v>9</v>
      </c>
      <c r="Y1347" t="str">
        <f ca="1">IF(NOT(OR(ISBLANK(D1347),ISBLANK(E1347),D1347="",E1347="")),D1347-E1347,"")</f>
        <v/>
      </c>
      <c r="Z1347" t="str">
        <f ca="1">IF(OR(NOT(ISNUMBER(D1347)),ISBLANK(D1347),D1347="",ISBLANK(N1347)),"",ABS(D1347-N1347))</f>
        <v/>
      </c>
      <c r="AA1347">
        <f ca="1">IF(OR(ISBLANK(J1347),ISBLANK(O1347),J1347="",O1347=""),"",IF(J1347=O1347,1,0))</f>
        <v>1</v>
      </c>
      <c r="AB1347">
        <f ca="1">IF(OR(ISBLANK(K1347),ISBLANK(Q1347),K1347="",Q1347=""),"",IF(K1347=Q1347,1,0))</f>
        <v>1</v>
      </c>
      <c r="AC1347" s="23" t="str">
        <f t="shared" ca="1" si="20"/>
        <v/>
      </c>
    </row>
    <row r="1348" spans="1:29" x14ac:dyDescent="0.25">
      <c r="A1348" s="23">
        <v>1347</v>
      </c>
      <c r="B1348">
        <v>657</v>
      </c>
      <c r="C1348" t="str">
        <f ca="1">IFERROR(VLOOKUP($B1348,INDIRECT(nfl_game_result),MATCH(C$1,INDIRECT(nfl_game_result_header),0),FALSE),"error")</f>
        <v>2014_09_JAX@CIN</v>
      </c>
      <c r="D1348" t="str">
        <f ca="1">IFERROR(IF(ISBLANK(VLOOKUP($B1348,INDIRECT(nfl_game_result),MATCH(D$1,INDIRECT(nfl_game_result_header),0),FALSE)),"",VLOOKUP($B1348,INDIRECT(nfl_game_result),MATCH(D$1,INDIRECT(nfl_game_result_header),0),FALSE)),"error")</f>
        <v/>
      </c>
      <c r="E1348">
        <f ca="1">IFERROR(IF(ISBLANK(VLOOKUP($B1348,INDIRECT(nfl_game_result),MATCH(E$1,INDIRECT(nfl_game_result_header),0),FALSE)),"",VLOOKUP($B1348,INDIRECT(nfl_game_result),MATCH(E$1,INDIRECT(nfl_game_result_header),0),FALSE)),"error")</f>
        <v>-11.5</v>
      </c>
      <c r="F1348" s="23" t="str">
        <f ca="1">IFERROR(IF(ISBLANK(VLOOKUP($B1348,INDIRECT(nfl_game_result),MATCH(F$1,INDIRECT(nfl_game_result_header),0),FALSE)),"",VLOOKUP($B1348,INDIRECT(nfl_game_result),MATCH(F$1,INDIRECT(nfl_game_result_header),0),FALSE)),"error")</f>
        <v/>
      </c>
      <c r="G1348" s="23" t="str">
        <f ca="1">IFERROR(IF(ISBLANK(VLOOKUP($B1348,INDIRECT(nfl_game_result),MATCH(G$1,INDIRECT(nfl_game_result_header),0),FALSE)),"",VLOOKUP($B1348,INDIRECT(nfl_game_result),MATCH(G$1,INDIRECT(nfl_game_result_header),0),FALSE)),"error")</f>
        <v/>
      </c>
      <c r="H1348">
        <f ca="1">IFERROR(IF(ISBLANK(VLOOKUP($B1348,INDIRECT(nfl_game_result),MATCH(H$1,INDIRECT(nfl_game_result_header),0),FALSE)),"",VLOOKUP($B1348,INDIRECT(nfl_game_result),MATCH(H$1,INDIRECT(nfl_game_result_header),0),FALSE)),"error")</f>
        <v>33</v>
      </c>
      <c r="I1348">
        <f ca="1">IFERROR(IF(ISBLANK(VLOOKUP($B1348,INDIRECT(nfl_game_result),MATCH(I$1,INDIRECT(nfl_game_result_header),0),FALSE)),"",VLOOKUP($B1348,INDIRECT(nfl_game_result),MATCH(I$1,INDIRECT(nfl_game_result_header),0),FALSE)),"error")</f>
        <v>23</v>
      </c>
      <c r="J1348" t="str">
        <f ca="1">IFERROR(IF(ISBLANK(VLOOKUP($B1348,INDIRECT(nfl_game_result),MATCH(J$1,INDIRECT(nfl_game_result_header),0),FALSE)),"",VLOOKUP($B1348,INDIRECT(nfl_game_result),MATCH(J$1,INDIRECT(nfl_game_result_header),0),FALSE)),"error")</f>
        <v>JAX</v>
      </c>
      <c r="K1348" t="str">
        <f ca="1">IFERROR(IF(ISBLANK(VLOOKUP($B1348,INDIRECT(nfl_game_result),MATCH(K$1,INDIRECT(nfl_game_result_header),0),FALSE)),"",VLOOKUP($B1348,INDIRECT(nfl_game_result),MATCH(K$1,INDIRECT(nfl_game_result_header),0),FALSE)),"error")</f>
        <v>CIN</v>
      </c>
      <c r="L1348" s="23" t="str">
        <f ca="1">IFERROR(IF(ISBLANK(VLOOKUP($B1348,INDIRECT(nfl_game_result),MATCH(L$1,INDIRECT(nfl_game_result_header),0),FALSE)),"",VLOOKUP($B1348,INDIRECT(nfl_game_result),MATCH(L$1,INDIRECT(nfl_game_result_header),0),FALSE)),"error")</f>
        <v/>
      </c>
      <c r="M1348" t="s">
        <v>14</v>
      </c>
      <c r="N1348">
        <v>-10</v>
      </c>
      <c r="O1348" t="s">
        <v>69</v>
      </c>
      <c r="P1348">
        <v>8</v>
      </c>
      <c r="Q1348" t="s">
        <v>69</v>
      </c>
      <c r="V1348" s="23" t="s">
        <v>416</v>
      </c>
      <c r="W1348">
        <f ca="1">VALUE(LEFT(C1348, 4))</f>
        <v>2014</v>
      </c>
      <c r="X1348">
        <f ca="1">VALUE(MID(C1348,6,FIND("_",C1348,6)-6))</f>
        <v>9</v>
      </c>
      <c r="Y1348" t="str">
        <f ca="1">IF(NOT(OR(ISBLANK(D1348),ISBLANK(E1348),D1348="",E1348="")),D1348-E1348,"")</f>
        <v/>
      </c>
      <c r="Z1348" t="str">
        <f ca="1">IF(OR(NOT(ISNUMBER(D1348)),ISBLANK(D1348),D1348="",ISBLANK(N1348)),"",ABS(D1348-N1348))</f>
        <v/>
      </c>
      <c r="AA1348">
        <f ca="1">IF(OR(ISBLANK(J1348),ISBLANK(O1348),J1348="",O1348=""),"",IF(J1348=O1348,1,0))</f>
        <v>0</v>
      </c>
      <c r="AB1348">
        <f ca="1">IF(OR(ISBLANK(K1348),ISBLANK(Q1348),K1348="",Q1348=""),"",IF(K1348=Q1348,1,0))</f>
        <v>1</v>
      </c>
      <c r="AC1348" s="23" t="str">
        <f t="shared" ca="1" si="20"/>
        <v/>
      </c>
    </row>
    <row r="1349" spans="1:29" x14ac:dyDescent="0.25">
      <c r="A1349" s="23">
        <v>1348</v>
      </c>
      <c r="B1349">
        <v>658</v>
      </c>
      <c r="C1349" t="str">
        <f ca="1">IFERROR(VLOOKUP($B1349,INDIRECT(nfl_game_result),MATCH(C$1,INDIRECT(nfl_game_result_header),0),FALSE),"error")</f>
        <v>2014_09_TBY@CLE</v>
      </c>
      <c r="D1349" t="str">
        <f ca="1">IFERROR(IF(ISBLANK(VLOOKUP($B1349,INDIRECT(nfl_game_result),MATCH(D$1,INDIRECT(nfl_game_result_header),0),FALSE)),"",VLOOKUP($B1349,INDIRECT(nfl_game_result),MATCH(D$1,INDIRECT(nfl_game_result_header),0),FALSE)),"error")</f>
        <v/>
      </c>
      <c r="E1349">
        <f ca="1">IFERROR(IF(ISBLANK(VLOOKUP($B1349,INDIRECT(nfl_game_result),MATCH(E$1,INDIRECT(nfl_game_result_header),0),FALSE)),"",VLOOKUP($B1349,INDIRECT(nfl_game_result),MATCH(E$1,INDIRECT(nfl_game_result_header),0),FALSE)),"error")</f>
        <v>-6.5</v>
      </c>
      <c r="F1349" s="23" t="str">
        <f ca="1">IFERROR(IF(ISBLANK(VLOOKUP($B1349,INDIRECT(nfl_game_result),MATCH(F$1,INDIRECT(nfl_game_result_header),0),FALSE)),"",VLOOKUP($B1349,INDIRECT(nfl_game_result),MATCH(F$1,INDIRECT(nfl_game_result_header),0),FALSE)),"error")</f>
        <v/>
      </c>
      <c r="G1349" s="23" t="str">
        <f ca="1">IFERROR(IF(ISBLANK(VLOOKUP($B1349,INDIRECT(nfl_game_result),MATCH(G$1,INDIRECT(nfl_game_result_header),0),FALSE)),"",VLOOKUP($B1349,INDIRECT(nfl_game_result),MATCH(G$1,INDIRECT(nfl_game_result_header),0),FALSE)),"error")</f>
        <v/>
      </c>
      <c r="H1349">
        <f ca="1">IFERROR(IF(ISBLANK(VLOOKUP($B1349,INDIRECT(nfl_game_result),MATCH(H$1,INDIRECT(nfl_game_result_header),0),FALSE)),"",VLOOKUP($B1349,INDIRECT(nfl_game_result),MATCH(H$1,INDIRECT(nfl_game_result_header),0),FALSE)),"error")</f>
        <v>22</v>
      </c>
      <c r="I1349">
        <f ca="1">IFERROR(IF(ISBLANK(VLOOKUP($B1349,INDIRECT(nfl_game_result),MATCH(I$1,INDIRECT(nfl_game_result_header),0),FALSE)),"",VLOOKUP($B1349,INDIRECT(nfl_game_result),MATCH(I$1,INDIRECT(nfl_game_result_header),0),FALSE)),"error")</f>
        <v>17</v>
      </c>
      <c r="J1349" t="str">
        <f ca="1">IFERROR(IF(ISBLANK(VLOOKUP($B1349,INDIRECT(nfl_game_result),MATCH(J$1,INDIRECT(nfl_game_result_header),0),FALSE)),"",VLOOKUP($B1349,INDIRECT(nfl_game_result),MATCH(J$1,INDIRECT(nfl_game_result_header),0),FALSE)),"error")</f>
        <v>TBY</v>
      </c>
      <c r="K1349" t="str">
        <f ca="1">IFERROR(IF(ISBLANK(VLOOKUP($B1349,INDIRECT(nfl_game_result),MATCH(K$1,INDIRECT(nfl_game_result_header),0),FALSE)),"",VLOOKUP($B1349,INDIRECT(nfl_game_result),MATCH(K$1,INDIRECT(nfl_game_result_header),0),FALSE)),"error")</f>
        <v>CLE</v>
      </c>
      <c r="L1349" s="23" t="str">
        <f ca="1">IFERROR(IF(ISBLANK(VLOOKUP($B1349,INDIRECT(nfl_game_result),MATCH(L$1,INDIRECT(nfl_game_result_header),0),FALSE)),"",VLOOKUP($B1349,INDIRECT(nfl_game_result),MATCH(L$1,INDIRECT(nfl_game_result_header),0),FALSE)),"error")</f>
        <v/>
      </c>
      <c r="M1349" t="s">
        <v>14</v>
      </c>
      <c r="N1349">
        <v>-6</v>
      </c>
      <c r="O1349" t="s">
        <v>334</v>
      </c>
      <c r="P1349">
        <v>10</v>
      </c>
      <c r="Q1349" t="s">
        <v>334</v>
      </c>
      <c r="V1349" s="23" t="s">
        <v>416</v>
      </c>
      <c r="W1349">
        <f ca="1">VALUE(LEFT(C1349, 4))</f>
        <v>2014</v>
      </c>
      <c r="X1349">
        <f ca="1">VALUE(MID(C1349,6,FIND("_",C1349,6)-6))</f>
        <v>9</v>
      </c>
      <c r="Y1349" t="str">
        <f ca="1">IF(NOT(OR(ISBLANK(D1349),ISBLANK(E1349),D1349="",E1349="")),D1349-E1349,"")</f>
        <v/>
      </c>
      <c r="Z1349" t="str">
        <f ca="1">IF(OR(NOT(ISNUMBER(D1349)),ISBLANK(D1349),D1349="",ISBLANK(N1349)),"",ABS(D1349-N1349))</f>
        <v/>
      </c>
      <c r="AA1349">
        <f ca="1">IF(OR(ISBLANK(J1349),ISBLANK(O1349),J1349="",O1349=""),"",IF(J1349=O1349,1,0))</f>
        <v>1</v>
      </c>
      <c r="AB1349">
        <f ca="1">IF(OR(ISBLANK(K1349),ISBLANK(Q1349),K1349="",Q1349=""),"",IF(K1349=Q1349,1,0))</f>
        <v>0</v>
      </c>
      <c r="AC1349" s="23" t="str">
        <f t="shared" ca="1" si="20"/>
        <v/>
      </c>
    </row>
    <row r="1350" spans="1:29" x14ac:dyDescent="0.25">
      <c r="A1350" s="23">
        <v>1349</v>
      </c>
      <c r="B1350">
        <v>659</v>
      </c>
      <c r="C1350" t="str">
        <f ca="1">IFERROR(VLOOKUP($B1350,INDIRECT(nfl_game_result),MATCH(C$1,INDIRECT(nfl_game_result_header),0),FALSE),"error")</f>
        <v>2014_09_ARI@DAL</v>
      </c>
      <c r="D1350" t="str">
        <f ca="1">IFERROR(IF(ISBLANK(VLOOKUP($B1350,INDIRECT(nfl_game_result),MATCH(D$1,INDIRECT(nfl_game_result_header),0),FALSE)),"",VLOOKUP($B1350,INDIRECT(nfl_game_result),MATCH(D$1,INDIRECT(nfl_game_result_header),0),FALSE)),"error")</f>
        <v/>
      </c>
      <c r="E1350">
        <f ca="1">IFERROR(IF(ISBLANK(VLOOKUP($B1350,INDIRECT(nfl_game_result),MATCH(E$1,INDIRECT(nfl_game_result_header),0),FALSE)),"",VLOOKUP($B1350,INDIRECT(nfl_game_result),MATCH(E$1,INDIRECT(nfl_game_result_header),0),FALSE)),"error")</f>
        <v>-4</v>
      </c>
      <c r="F1350" s="23" t="str">
        <f ca="1">IFERROR(IF(ISBLANK(VLOOKUP($B1350,INDIRECT(nfl_game_result),MATCH(F$1,INDIRECT(nfl_game_result_header),0),FALSE)),"",VLOOKUP($B1350,INDIRECT(nfl_game_result),MATCH(F$1,INDIRECT(nfl_game_result_header),0),FALSE)),"error")</f>
        <v/>
      </c>
      <c r="G1350" s="23" t="str">
        <f ca="1">IFERROR(IF(ISBLANK(VLOOKUP($B1350,INDIRECT(nfl_game_result),MATCH(G$1,INDIRECT(nfl_game_result_header),0),FALSE)),"",VLOOKUP($B1350,INDIRECT(nfl_game_result),MATCH(G$1,INDIRECT(nfl_game_result_header),0),FALSE)),"error")</f>
        <v/>
      </c>
      <c r="H1350">
        <f ca="1">IFERROR(IF(ISBLANK(VLOOKUP($B1350,INDIRECT(nfl_game_result),MATCH(H$1,INDIRECT(nfl_game_result_header),0),FALSE)),"",VLOOKUP($B1350,INDIRECT(nfl_game_result),MATCH(H$1,INDIRECT(nfl_game_result_header),0),FALSE)),"error")</f>
        <v>17</v>
      </c>
      <c r="I1350">
        <f ca="1">IFERROR(IF(ISBLANK(VLOOKUP($B1350,INDIRECT(nfl_game_result),MATCH(I$1,INDIRECT(nfl_game_result_header),0),FALSE)),"",VLOOKUP($B1350,INDIRECT(nfl_game_result),MATCH(I$1,INDIRECT(nfl_game_result_header),0),FALSE)),"error")</f>
        <v>28</v>
      </c>
      <c r="J1350" t="str">
        <f ca="1">IFERROR(IF(ISBLANK(VLOOKUP($B1350,INDIRECT(nfl_game_result),MATCH(J$1,INDIRECT(nfl_game_result_header),0),FALSE)),"",VLOOKUP($B1350,INDIRECT(nfl_game_result),MATCH(J$1,INDIRECT(nfl_game_result_header),0),FALSE)),"error")</f>
        <v>ARI</v>
      </c>
      <c r="K1350" t="str">
        <f ca="1">IFERROR(IF(ISBLANK(VLOOKUP($B1350,INDIRECT(nfl_game_result),MATCH(K$1,INDIRECT(nfl_game_result_header),0),FALSE)),"",VLOOKUP($B1350,INDIRECT(nfl_game_result),MATCH(K$1,INDIRECT(nfl_game_result_header),0),FALSE)),"error")</f>
        <v>ARI</v>
      </c>
      <c r="L1350" s="23" t="str">
        <f ca="1">IFERROR(IF(ISBLANK(VLOOKUP($B1350,INDIRECT(nfl_game_result),MATCH(L$1,INDIRECT(nfl_game_result_header),0),FALSE)),"",VLOOKUP($B1350,INDIRECT(nfl_game_result),MATCH(L$1,INDIRECT(nfl_game_result_header),0),FALSE)),"error")</f>
        <v/>
      </c>
      <c r="M1350" t="s">
        <v>14</v>
      </c>
      <c r="N1350">
        <v>-6</v>
      </c>
      <c r="O1350" t="s">
        <v>64</v>
      </c>
      <c r="P1350">
        <v>2</v>
      </c>
      <c r="Q1350" t="s">
        <v>64</v>
      </c>
      <c r="V1350" s="23" t="s">
        <v>416</v>
      </c>
      <c r="W1350">
        <f ca="1">VALUE(LEFT(C1350, 4))</f>
        <v>2014</v>
      </c>
      <c r="X1350">
        <f ca="1">VALUE(MID(C1350,6,FIND("_",C1350,6)-6))</f>
        <v>9</v>
      </c>
      <c r="Y1350" t="str">
        <f ca="1">IF(NOT(OR(ISBLANK(D1350),ISBLANK(E1350),D1350="",E1350="")),D1350-E1350,"")</f>
        <v/>
      </c>
      <c r="Z1350" t="str">
        <f ca="1">IF(OR(NOT(ISNUMBER(D1350)),ISBLANK(D1350),D1350="",ISBLANK(N1350)),"",ABS(D1350-N1350))</f>
        <v/>
      </c>
      <c r="AA1350">
        <f ca="1">IF(OR(ISBLANK(J1350),ISBLANK(O1350),J1350="",O1350=""),"",IF(J1350=O1350,1,0))</f>
        <v>1</v>
      </c>
      <c r="AB1350">
        <f ca="1">IF(OR(ISBLANK(K1350),ISBLANK(Q1350),K1350="",Q1350=""),"",IF(K1350=Q1350,1,0))</f>
        <v>1</v>
      </c>
      <c r="AC1350" s="23" t="str">
        <f t="shared" ca="1" si="20"/>
        <v/>
      </c>
    </row>
    <row r="1351" spans="1:29" x14ac:dyDescent="0.25">
      <c r="A1351" s="23">
        <v>1350</v>
      </c>
      <c r="B1351">
        <v>660</v>
      </c>
      <c r="C1351" t="str">
        <f ca="1">IFERROR(VLOOKUP($B1351,INDIRECT(nfl_game_result),MATCH(C$1,INDIRECT(nfl_game_result_header),0),FALSE),"error")</f>
        <v>2014_09_NYJ@KCY</v>
      </c>
      <c r="D1351" t="str">
        <f ca="1">IFERROR(IF(ISBLANK(VLOOKUP($B1351,INDIRECT(nfl_game_result),MATCH(D$1,INDIRECT(nfl_game_result_header),0),FALSE)),"",VLOOKUP($B1351,INDIRECT(nfl_game_result),MATCH(D$1,INDIRECT(nfl_game_result_header),0),FALSE)),"error")</f>
        <v/>
      </c>
      <c r="E1351">
        <f ca="1">IFERROR(IF(ISBLANK(VLOOKUP($B1351,INDIRECT(nfl_game_result),MATCH(E$1,INDIRECT(nfl_game_result_header),0),FALSE)),"",VLOOKUP($B1351,INDIRECT(nfl_game_result),MATCH(E$1,INDIRECT(nfl_game_result_header),0),FALSE)),"error")</f>
        <v>-9.5</v>
      </c>
      <c r="F1351" s="23" t="str">
        <f ca="1">IFERROR(IF(ISBLANK(VLOOKUP($B1351,INDIRECT(nfl_game_result),MATCH(F$1,INDIRECT(nfl_game_result_header),0),FALSE)),"",VLOOKUP($B1351,INDIRECT(nfl_game_result),MATCH(F$1,INDIRECT(nfl_game_result_header),0),FALSE)),"error")</f>
        <v/>
      </c>
      <c r="G1351" s="23" t="str">
        <f ca="1">IFERROR(IF(ISBLANK(VLOOKUP($B1351,INDIRECT(nfl_game_result),MATCH(G$1,INDIRECT(nfl_game_result_header),0),FALSE)),"",VLOOKUP($B1351,INDIRECT(nfl_game_result),MATCH(G$1,INDIRECT(nfl_game_result_header),0),FALSE)),"error")</f>
        <v/>
      </c>
      <c r="H1351">
        <f ca="1">IFERROR(IF(ISBLANK(VLOOKUP($B1351,INDIRECT(nfl_game_result),MATCH(H$1,INDIRECT(nfl_game_result_header),0),FALSE)),"",VLOOKUP($B1351,INDIRECT(nfl_game_result),MATCH(H$1,INDIRECT(nfl_game_result_header),0),FALSE)),"error")</f>
        <v>24</v>
      </c>
      <c r="I1351">
        <f ca="1">IFERROR(IF(ISBLANK(VLOOKUP($B1351,INDIRECT(nfl_game_result),MATCH(I$1,INDIRECT(nfl_game_result_header),0),FALSE)),"",VLOOKUP($B1351,INDIRECT(nfl_game_result),MATCH(I$1,INDIRECT(nfl_game_result_header),0),FALSE)),"error")</f>
        <v>10</v>
      </c>
      <c r="J1351" t="str">
        <f ca="1">IFERROR(IF(ISBLANK(VLOOKUP($B1351,INDIRECT(nfl_game_result),MATCH(J$1,INDIRECT(nfl_game_result_header),0),FALSE)),"",VLOOKUP($B1351,INDIRECT(nfl_game_result),MATCH(J$1,INDIRECT(nfl_game_result_header),0),FALSE)),"error")</f>
        <v>KCY</v>
      </c>
      <c r="K1351" t="str">
        <f ca="1">IFERROR(IF(ISBLANK(VLOOKUP($B1351,INDIRECT(nfl_game_result),MATCH(K$1,INDIRECT(nfl_game_result_header),0),FALSE)),"",VLOOKUP($B1351,INDIRECT(nfl_game_result),MATCH(K$1,INDIRECT(nfl_game_result_header),0),FALSE)),"error")</f>
        <v>KCY</v>
      </c>
      <c r="L1351" s="23" t="str">
        <f ca="1">IFERROR(IF(ISBLANK(VLOOKUP($B1351,INDIRECT(nfl_game_result),MATCH(L$1,INDIRECT(nfl_game_result_header),0),FALSE)),"",VLOOKUP($B1351,INDIRECT(nfl_game_result),MATCH(L$1,INDIRECT(nfl_game_result_header),0),FALSE)),"error")</f>
        <v/>
      </c>
      <c r="M1351" t="s">
        <v>14</v>
      </c>
      <c r="N1351">
        <v>-7.5</v>
      </c>
      <c r="O1351" t="s">
        <v>84</v>
      </c>
      <c r="P1351">
        <v>13</v>
      </c>
      <c r="Q1351" t="s">
        <v>331</v>
      </c>
      <c r="V1351" s="23" t="s">
        <v>416</v>
      </c>
      <c r="W1351">
        <f ca="1">VALUE(LEFT(C1351, 4))</f>
        <v>2014</v>
      </c>
      <c r="X1351">
        <f ca="1">VALUE(MID(C1351,6,FIND("_",C1351,6)-6))</f>
        <v>9</v>
      </c>
      <c r="Y1351" t="str">
        <f ca="1">IF(NOT(OR(ISBLANK(D1351),ISBLANK(E1351),D1351="",E1351="")),D1351-E1351,"")</f>
        <v/>
      </c>
      <c r="Z1351" t="str">
        <f ca="1">IF(OR(NOT(ISNUMBER(D1351)),ISBLANK(D1351),D1351="",ISBLANK(N1351)),"",ABS(D1351-N1351))</f>
        <v/>
      </c>
      <c r="AA1351">
        <f ca="1">IF(OR(ISBLANK(J1351),ISBLANK(O1351),J1351="",O1351=""),"",IF(J1351=O1351,1,0))</f>
        <v>0</v>
      </c>
      <c r="AB1351">
        <f ca="1">IF(OR(ISBLANK(K1351),ISBLANK(Q1351),K1351="",Q1351=""),"",IF(K1351=Q1351,1,0))</f>
        <v>1</v>
      </c>
      <c r="AC1351" s="23" t="str">
        <f t="shared" ca="1" si="20"/>
        <v/>
      </c>
    </row>
    <row r="1352" spans="1:29" x14ac:dyDescent="0.25">
      <c r="A1352" s="23">
        <v>1351</v>
      </c>
      <c r="B1352">
        <v>661</v>
      </c>
      <c r="C1352" t="str">
        <f ca="1">IFERROR(VLOOKUP($B1352,INDIRECT(nfl_game_result),MATCH(C$1,INDIRECT(nfl_game_result_header),0),FALSE),"error")</f>
        <v>2014_09_SD@MIA</v>
      </c>
      <c r="D1352" t="str">
        <f ca="1">IFERROR(IF(ISBLANK(VLOOKUP($B1352,INDIRECT(nfl_game_result),MATCH(D$1,INDIRECT(nfl_game_result_header),0),FALSE)),"",VLOOKUP($B1352,INDIRECT(nfl_game_result),MATCH(D$1,INDIRECT(nfl_game_result_header),0),FALSE)),"error")</f>
        <v/>
      </c>
      <c r="E1352">
        <f ca="1">IFERROR(IF(ISBLANK(VLOOKUP($B1352,INDIRECT(nfl_game_result),MATCH(E$1,INDIRECT(nfl_game_result_header),0),FALSE)),"",VLOOKUP($B1352,INDIRECT(nfl_game_result),MATCH(E$1,INDIRECT(nfl_game_result_header),0),FALSE)),"error")</f>
        <v>-1.5</v>
      </c>
      <c r="F1352" s="23" t="str">
        <f ca="1">IFERROR(IF(ISBLANK(VLOOKUP($B1352,INDIRECT(nfl_game_result),MATCH(F$1,INDIRECT(nfl_game_result_header),0),FALSE)),"",VLOOKUP($B1352,INDIRECT(nfl_game_result),MATCH(F$1,INDIRECT(nfl_game_result_header),0),FALSE)),"error")</f>
        <v/>
      </c>
      <c r="G1352" s="23" t="str">
        <f ca="1">IFERROR(IF(ISBLANK(VLOOKUP($B1352,INDIRECT(nfl_game_result),MATCH(G$1,INDIRECT(nfl_game_result_header),0),FALSE)),"",VLOOKUP($B1352,INDIRECT(nfl_game_result),MATCH(G$1,INDIRECT(nfl_game_result_header),0),FALSE)),"error")</f>
        <v/>
      </c>
      <c r="H1352">
        <f ca="1">IFERROR(IF(ISBLANK(VLOOKUP($B1352,INDIRECT(nfl_game_result),MATCH(H$1,INDIRECT(nfl_game_result_header),0),FALSE)),"",VLOOKUP($B1352,INDIRECT(nfl_game_result),MATCH(H$1,INDIRECT(nfl_game_result_header),0),FALSE)),"error")</f>
        <v>37</v>
      </c>
      <c r="I1352">
        <f ca="1">IFERROR(IF(ISBLANK(VLOOKUP($B1352,INDIRECT(nfl_game_result),MATCH(I$1,INDIRECT(nfl_game_result_header),0),FALSE)),"",VLOOKUP($B1352,INDIRECT(nfl_game_result),MATCH(I$1,INDIRECT(nfl_game_result_header),0),FALSE)),"error")</f>
        <v>0</v>
      </c>
      <c r="J1352" t="str">
        <f ca="1">IFERROR(IF(ISBLANK(VLOOKUP($B1352,INDIRECT(nfl_game_result),MATCH(J$1,INDIRECT(nfl_game_result_header),0),FALSE)),"",VLOOKUP($B1352,INDIRECT(nfl_game_result),MATCH(J$1,INDIRECT(nfl_game_result_header),0),FALSE)),"error")</f>
        <v>MIA</v>
      </c>
      <c r="K1352" t="str">
        <f ca="1">IFERROR(IF(ISBLANK(VLOOKUP($B1352,INDIRECT(nfl_game_result),MATCH(K$1,INDIRECT(nfl_game_result_header),0),FALSE)),"",VLOOKUP($B1352,INDIRECT(nfl_game_result),MATCH(K$1,INDIRECT(nfl_game_result_header),0),FALSE)),"error")</f>
        <v>MIA</v>
      </c>
      <c r="L1352" s="23" t="str">
        <f ca="1">IFERROR(IF(ISBLANK(VLOOKUP($B1352,INDIRECT(nfl_game_result),MATCH(L$1,INDIRECT(nfl_game_result_header),0),FALSE)),"",VLOOKUP($B1352,INDIRECT(nfl_game_result),MATCH(L$1,INDIRECT(nfl_game_result_header),0),FALSE)),"error")</f>
        <v/>
      </c>
      <c r="M1352" t="s">
        <v>14</v>
      </c>
      <c r="N1352">
        <v>-3</v>
      </c>
      <c r="O1352" t="s">
        <v>88</v>
      </c>
      <c r="P1352">
        <v>9</v>
      </c>
      <c r="Q1352" t="s">
        <v>88</v>
      </c>
      <c r="V1352" s="23" t="s">
        <v>416</v>
      </c>
      <c r="W1352">
        <f ca="1">VALUE(LEFT(C1352, 4))</f>
        <v>2014</v>
      </c>
      <c r="X1352">
        <f ca="1">VALUE(MID(C1352,6,FIND("_",C1352,6)-6))</f>
        <v>9</v>
      </c>
      <c r="Y1352" t="str">
        <f ca="1">IF(NOT(OR(ISBLANK(D1352),ISBLANK(E1352),D1352="",E1352="")),D1352-E1352,"")</f>
        <v/>
      </c>
      <c r="Z1352" t="str">
        <f ca="1">IF(OR(NOT(ISNUMBER(D1352)),ISBLANK(D1352),D1352="",ISBLANK(N1352)),"",ABS(D1352-N1352))</f>
        <v/>
      </c>
      <c r="AA1352">
        <f ca="1">IF(OR(ISBLANK(J1352),ISBLANK(O1352),J1352="",O1352=""),"",IF(J1352=O1352,1,0))</f>
        <v>0</v>
      </c>
      <c r="AB1352">
        <f ca="1">IF(OR(ISBLANK(K1352),ISBLANK(Q1352),K1352="",Q1352=""),"",IF(K1352=Q1352,1,0))</f>
        <v>0</v>
      </c>
      <c r="AC1352" s="23" t="str">
        <f t="shared" ca="1" si="20"/>
        <v/>
      </c>
    </row>
    <row r="1353" spans="1:29" x14ac:dyDescent="0.25">
      <c r="A1353" s="23">
        <v>1352</v>
      </c>
      <c r="B1353">
        <v>662</v>
      </c>
      <c r="C1353" t="str">
        <f ca="1">IFERROR(VLOOKUP($B1353,INDIRECT(nfl_game_result),MATCH(C$1,INDIRECT(nfl_game_result_header),0),FALSE),"error")</f>
        <v>2014_09_WAS@MIN</v>
      </c>
      <c r="D1353" t="str">
        <f ca="1">IFERROR(IF(ISBLANK(VLOOKUP($B1353,INDIRECT(nfl_game_result),MATCH(D$1,INDIRECT(nfl_game_result_header),0),FALSE)),"",VLOOKUP($B1353,INDIRECT(nfl_game_result),MATCH(D$1,INDIRECT(nfl_game_result_header),0),FALSE)),"error")</f>
        <v/>
      </c>
      <c r="E1353">
        <f ca="1">IFERROR(IF(ISBLANK(VLOOKUP($B1353,INDIRECT(nfl_game_result),MATCH(E$1,INDIRECT(nfl_game_result_header),0),FALSE)),"",VLOOKUP($B1353,INDIRECT(nfl_game_result),MATCH(E$1,INDIRECT(nfl_game_result_header),0),FALSE)),"error")</f>
        <v>-2.5</v>
      </c>
      <c r="F1353" s="23" t="str">
        <f ca="1">IFERROR(IF(ISBLANK(VLOOKUP($B1353,INDIRECT(nfl_game_result),MATCH(F$1,INDIRECT(nfl_game_result_header),0),FALSE)),"",VLOOKUP($B1353,INDIRECT(nfl_game_result),MATCH(F$1,INDIRECT(nfl_game_result_header),0),FALSE)),"error")</f>
        <v/>
      </c>
      <c r="G1353" s="23" t="str">
        <f ca="1">IFERROR(IF(ISBLANK(VLOOKUP($B1353,INDIRECT(nfl_game_result),MATCH(G$1,INDIRECT(nfl_game_result_header),0),FALSE)),"",VLOOKUP($B1353,INDIRECT(nfl_game_result),MATCH(G$1,INDIRECT(nfl_game_result_header),0),FALSE)),"error")</f>
        <v/>
      </c>
      <c r="H1353">
        <f ca="1">IFERROR(IF(ISBLANK(VLOOKUP($B1353,INDIRECT(nfl_game_result),MATCH(H$1,INDIRECT(nfl_game_result_header),0),FALSE)),"",VLOOKUP($B1353,INDIRECT(nfl_game_result),MATCH(H$1,INDIRECT(nfl_game_result_header),0),FALSE)),"error")</f>
        <v>29</v>
      </c>
      <c r="I1353">
        <f ca="1">IFERROR(IF(ISBLANK(VLOOKUP($B1353,INDIRECT(nfl_game_result),MATCH(I$1,INDIRECT(nfl_game_result_header),0),FALSE)),"",VLOOKUP($B1353,INDIRECT(nfl_game_result),MATCH(I$1,INDIRECT(nfl_game_result_header),0),FALSE)),"error")</f>
        <v>26</v>
      </c>
      <c r="J1353" t="str">
        <f ca="1">IFERROR(IF(ISBLANK(VLOOKUP($B1353,INDIRECT(nfl_game_result),MATCH(J$1,INDIRECT(nfl_game_result_header),0),FALSE)),"",VLOOKUP($B1353,INDIRECT(nfl_game_result),MATCH(J$1,INDIRECT(nfl_game_result_header),0),FALSE)),"error")</f>
        <v>MIN</v>
      </c>
      <c r="K1353" t="str">
        <f ca="1">IFERROR(IF(ISBLANK(VLOOKUP($B1353,INDIRECT(nfl_game_result),MATCH(K$1,INDIRECT(nfl_game_result_header),0),FALSE)),"",VLOOKUP($B1353,INDIRECT(nfl_game_result),MATCH(K$1,INDIRECT(nfl_game_result_header),0),FALSE)),"error")</f>
        <v>MIN</v>
      </c>
      <c r="L1353" s="23" t="str">
        <f ca="1">IFERROR(IF(ISBLANK(VLOOKUP($B1353,INDIRECT(nfl_game_result),MATCH(L$1,INDIRECT(nfl_game_result_header),0),FALSE)),"",VLOOKUP($B1353,INDIRECT(nfl_game_result),MATCH(L$1,INDIRECT(nfl_game_result_header),0),FALSE)),"error")</f>
        <v/>
      </c>
      <c r="M1353" t="s">
        <v>14</v>
      </c>
      <c r="N1353">
        <v>-3</v>
      </c>
      <c r="O1353" t="s">
        <v>80</v>
      </c>
      <c r="P1353">
        <v>11</v>
      </c>
      <c r="Q1353" t="s">
        <v>80</v>
      </c>
      <c r="V1353" s="23" t="s">
        <v>416</v>
      </c>
      <c r="W1353">
        <f ca="1">VALUE(LEFT(C1353, 4))</f>
        <v>2014</v>
      </c>
      <c r="X1353">
        <f ca="1">VALUE(MID(C1353,6,FIND("_",C1353,6)-6))</f>
        <v>9</v>
      </c>
      <c r="Y1353" t="str">
        <f ca="1">IF(NOT(OR(ISBLANK(D1353),ISBLANK(E1353),D1353="",E1353="")),D1353-E1353,"")</f>
        <v/>
      </c>
      <c r="Z1353" t="str">
        <f ca="1">IF(OR(NOT(ISNUMBER(D1353)),ISBLANK(D1353),D1353="",ISBLANK(N1353)),"",ABS(D1353-N1353))</f>
        <v/>
      </c>
      <c r="AA1353">
        <f ca="1">IF(OR(ISBLANK(J1353),ISBLANK(O1353),J1353="",O1353=""),"",IF(J1353=O1353,1,0))</f>
        <v>1</v>
      </c>
      <c r="AB1353">
        <f ca="1">IF(OR(ISBLANK(K1353),ISBLANK(Q1353),K1353="",Q1353=""),"",IF(K1353=Q1353,1,0))</f>
        <v>1</v>
      </c>
      <c r="AC1353" s="23" t="str">
        <f t="shared" ca="1" si="20"/>
        <v/>
      </c>
    </row>
    <row r="1354" spans="1:29" x14ac:dyDescent="0.25">
      <c r="A1354" s="23">
        <v>1353</v>
      </c>
      <c r="B1354">
        <v>663</v>
      </c>
      <c r="C1354" t="str">
        <f ca="1">IFERROR(VLOOKUP($B1354,INDIRECT(nfl_game_result),MATCH(C$1,INDIRECT(nfl_game_result_header),0),FALSE),"error")</f>
        <v>2014_09_PHI@HOU</v>
      </c>
      <c r="D1354" t="str">
        <f ca="1">IFERROR(IF(ISBLANK(VLOOKUP($B1354,INDIRECT(nfl_game_result),MATCH(D$1,INDIRECT(nfl_game_result_header),0),FALSE)),"",VLOOKUP($B1354,INDIRECT(nfl_game_result),MATCH(D$1,INDIRECT(nfl_game_result_header),0),FALSE)),"error")</f>
        <v/>
      </c>
      <c r="E1354">
        <f ca="1">IFERROR(IF(ISBLANK(VLOOKUP($B1354,INDIRECT(nfl_game_result),MATCH(E$1,INDIRECT(nfl_game_result_header),0),FALSE)),"",VLOOKUP($B1354,INDIRECT(nfl_game_result),MATCH(E$1,INDIRECT(nfl_game_result_header),0),FALSE)),"error")</f>
        <v>2.5</v>
      </c>
      <c r="F1354" s="23" t="str">
        <f ca="1">IFERROR(IF(ISBLANK(VLOOKUP($B1354,INDIRECT(nfl_game_result),MATCH(F$1,INDIRECT(nfl_game_result_header),0),FALSE)),"",VLOOKUP($B1354,INDIRECT(nfl_game_result),MATCH(F$1,INDIRECT(nfl_game_result_header),0),FALSE)),"error")</f>
        <v/>
      </c>
      <c r="G1354" s="23" t="str">
        <f ca="1">IFERROR(IF(ISBLANK(VLOOKUP($B1354,INDIRECT(nfl_game_result),MATCH(G$1,INDIRECT(nfl_game_result_header),0),FALSE)),"",VLOOKUP($B1354,INDIRECT(nfl_game_result),MATCH(G$1,INDIRECT(nfl_game_result_header),0),FALSE)),"error")</f>
        <v/>
      </c>
      <c r="H1354">
        <f ca="1">IFERROR(IF(ISBLANK(VLOOKUP($B1354,INDIRECT(nfl_game_result),MATCH(H$1,INDIRECT(nfl_game_result_header),0),FALSE)),"",VLOOKUP($B1354,INDIRECT(nfl_game_result),MATCH(H$1,INDIRECT(nfl_game_result_header),0),FALSE)),"error")</f>
        <v>21</v>
      </c>
      <c r="I1354">
        <f ca="1">IFERROR(IF(ISBLANK(VLOOKUP($B1354,INDIRECT(nfl_game_result),MATCH(I$1,INDIRECT(nfl_game_result_header),0),FALSE)),"",VLOOKUP($B1354,INDIRECT(nfl_game_result),MATCH(I$1,INDIRECT(nfl_game_result_header),0),FALSE)),"error")</f>
        <v>31</v>
      </c>
      <c r="J1354" t="str">
        <f ca="1">IFERROR(IF(ISBLANK(VLOOKUP($B1354,INDIRECT(nfl_game_result),MATCH(J$1,INDIRECT(nfl_game_result_header),0),FALSE)),"",VLOOKUP($B1354,INDIRECT(nfl_game_result),MATCH(J$1,INDIRECT(nfl_game_result_header),0),FALSE)),"error")</f>
        <v>PHI</v>
      </c>
      <c r="K1354" t="str">
        <f ca="1">IFERROR(IF(ISBLANK(VLOOKUP($B1354,INDIRECT(nfl_game_result),MATCH(K$1,INDIRECT(nfl_game_result_header),0),FALSE)),"",VLOOKUP($B1354,INDIRECT(nfl_game_result),MATCH(K$1,INDIRECT(nfl_game_result_header),0),FALSE)),"error")</f>
        <v>PHI</v>
      </c>
      <c r="L1354" s="23" t="str">
        <f ca="1">IFERROR(IF(ISBLANK(VLOOKUP($B1354,INDIRECT(nfl_game_result),MATCH(L$1,INDIRECT(nfl_game_result_header),0),FALSE)),"",VLOOKUP($B1354,INDIRECT(nfl_game_result),MATCH(L$1,INDIRECT(nfl_game_result_header),0),FALSE)),"error")</f>
        <v/>
      </c>
      <c r="M1354" t="s">
        <v>14</v>
      </c>
      <c r="N1354">
        <v>2.5</v>
      </c>
      <c r="O1354" t="s">
        <v>75</v>
      </c>
      <c r="P1354">
        <v>3</v>
      </c>
      <c r="Q1354" t="s">
        <v>75</v>
      </c>
      <c r="V1354" s="23" t="s">
        <v>416</v>
      </c>
      <c r="W1354">
        <f ca="1">VALUE(LEFT(C1354, 4))</f>
        <v>2014</v>
      </c>
      <c r="X1354">
        <f ca="1">VALUE(MID(C1354,6,FIND("_",C1354,6)-6))</f>
        <v>9</v>
      </c>
      <c r="Y1354" t="str">
        <f ca="1">IF(NOT(OR(ISBLANK(D1354),ISBLANK(E1354),D1354="",E1354="")),D1354-E1354,"")</f>
        <v/>
      </c>
      <c r="Z1354" t="str">
        <f ca="1">IF(OR(NOT(ISNUMBER(D1354)),ISBLANK(D1354),D1354="",ISBLANK(N1354)),"",ABS(D1354-N1354))</f>
        <v/>
      </c>
      <c r="AA1354">
        <f ca="1">IF(OR(ISBLANK(J1354),ISBLANK(O1354),J1354="",O1354=""),"",IF(J1354=O1354,1,0))</f>
        <v>0</v>
      </c>
      <c r="AB1354">
        <f ca="1">IF(OR(ISBLANK(K1354),ISBLANK(Q1354),K1354="",Q1354=""),"",IF(K1354=Q1354,1,0))</f>
        <v>0</v>
      </c>
      <c r="AC1354" s="23" t="str">
        <f t="shared" ca="1" si="20"/>
        <v/>
      </c>
    </row>
    <row r="1355" spans="1:29" x14ac:dyDescent="0.25">
      <c r="A1355" s="23">
        <v>1354</v>
      </c>
      <c r="B1355">
        <v>664</v>
      </c>
      <c r="C1355" t="str">
        <f ca="1">IFERROR(VLOOKUP($B1355,INDIRECT(nfl_game_result),MATCH(C$1,INDIRECT(nfl_game_result_header),0),FALSE),"error")</f>
        <v>2014_09_STL@SFO</v>
      </c>
      <c r="D1355" t="str">
        <f ca="1">IFERROR(IF(ISBLANK(VLOOKUP($B1355,INDIRECT(nfl_game_result),MATCH(D$1,INDIRECT(nfl_game_result_header),0),FALSE)),"",VLOOKUP($B1355,INDIRECT(nfl_game_result),MATCH(D$1,INDIRECT(nfl_game_result_header),0),FALSE)),"error")</f>
        <v/>
      </c>
      <c r="E1355">
        <f ca="1">IFERROR(IF(ISBLANK(VLOOKUP($B1355,INDIRECT(nfl_game_result),MATCH(E$1,INDIRECT(nfl_game_result_header),0),FALSE)),"",VLOOKUP($B1355,INDIRECT(nfl_game_result),MATCH(E$1,INDIRECT(nfl_game_result_header),0),FALSE)),"error")</f>
        <v>-9.5</v>
      </c>
      <c r="F1355" s="23" t="str">
        <f ca="1">IFERROR(IF(ISBLANK(VLOOKUP($B1355,INDIRECT(nfl_game_result),MATCH(F$1,INDIRECT(nfl_game_result_header),0),FALSE)),"",VLOOKUP($B1355,INDIRECT(nfl_game_result),MATCH(F$1,INDIRECT(nfl_game_result_header),0),FALSE)),"error")</f>
        <v/>
      </c>
      <c r="G1355" s="23" t="str">
        <f ca="1">IFERROR(IF(ISBLANK(VLOOKUP($B1355,INDIRECT(nfl_game_result),MATCH(G$1,INDIRECT(nfl_game_result_header),0),FALSE)),"",VLOOKUP($B1355,INDIRECT(nfl_game_result),MATCH(G$1,INDIRECT(nfl_game_result_header),0),FALSE)),"error")</f>
        <v/>
      </c>
      <c r="H1355">
        <f ca="1">IFERROR(IF(ISBLANK(VLOOKUP($B1355,INDIRECT(nfl_game_result),MATCH(H$1,INDIRECT(nfl_game_result_header),0),FALSE)),"",VLOOKUP($B1355,INDIRECT(nfl_game_result),MATCH(H$1,INDIRECT(nfl_game_result_header),0),FALSE)),"error")</f>
        <v>10</v>
      </c>
      <c r="I1355">
        <f ca="1">IFERROR(IF(ISBLANK(VLOOKUP($B1355,INDIRECT(nfl_game_result),MATCH(I$1,INDIRECT(nfl_game_result_header),0),FALSE)),"",VLOOKUP($B1355,INDIRECT(nfl_game_result),MATCH(I$1,INDIRECT(nfl_game_result_header),0),FALSE)),"error")</f>
        <v>13</v>
      </c>
      <c r="J1355" t="str">
        <f ca="1">IFERROR(IF(ISBLANK(VLOOKUP($B1355,INDIRECT(nfl_game_result),MATCH(J$1,INDIRECT(nfl_game_result_header),0),FALSE)),"",VLOOKUP($B1355,INDIRECT(nfl_game_result),MATCH(J$1,INDIRECT(nfl_game_result_header),0),FALSE)),"error")</f>
        <v>STL</v>
      </c>
      <c r="K1355" t="str">
        <f ca="1">IFERROR(IF(ISBLANK(VLOOKUP($B1355,INDIRECT(nfl_game_result),MATCH(K$1,INDIRECT(nfl_game_result_header),0),FALSE)),"",VLOOKUP($B1355,INDIRECT(nfl_game_result),MATCH(K$1,INDIRECT(nfl_game_result_header),0),FALSE)),"error")</f>
        <v>STL</v>
      </c>
      <c r="L1355" s="23" t="str">
        <f ca="1">IFERROR(IF(ISBLANK(VLOOKUP($B1355,INDIRECT(nfl_game_result),MATCH(L$1,INDIRECT(nfl_game_result_header),0),FALSE)),"",VLOOKUP($B1355,INDIRECT(nfl_game_result),MATCH(L$1,INDIRECT(nfl_game_result_header),0),FALSE)),"error")</f>
        <v/>
      </c>
      <c r="M1355" t="s">
        <v>14</v>
      </c>
      <c r="N1355">
        <v>-8</v>
      </c>
      <c r="O1355" t="s">
        <v>333</v>
      </c>
      <c r="P1355">
        <v>5</v>
      </c>
      <c r="Q1355" t="s">
        <v>333</v>
      </c>
      <c r="V1355" s="23" t="s">
        <v>416</v>
      </c>
      <c r="W1355">
        <f ca="1">VALUE(LEFT(C1355, 4))</f>
        <v>2014</v>
      </c>
      <c r="X1355">
        <f ca="1">VALUE(MID(C1355,6,FIND("_",C1355,6)-6))</f>
        <v>9</v>
      </c>
      <c r="Y1355" t="str">
        <f ca="1">IF(NOT(OR(ISBLANK(D1355),ISBLANK(E1355),D1355="",E1355="")),D1355-E1355,"")</f>
        <v/>
      </c>
      <c r="Z1355" t="str">
        <f ca="1">IF(OR(NOT(ISNUMBER(D1355)),ISBLANK(D1355),D1355="",ISBLANK(N1355)),"",ABS(D1355-N1355))</f>
        <v/>
      </c>
      <c r="AA1355">
        <f ca="1">IF(OR(ISBLANK(J1355),ISBLANK(O1355),J1355="",O1355=""),"",IF(J1355=O1355,1,0))</f>
        <v>0</v>
      </c>
      <c r="AB1355">
        <f ca="1">IF(OR(ISBLANK(K1355),ISBLANK(Q1355),K1355="",Q1355=""),"",IF(K1355=Q1355,1,0))</f>
        <v>0</v>
      </c>
      <c r="AC1355" s="23" t="str">
        <f t="shared" ca="1" si="20"/>
        <v/>
      </c>
    </row>
    <row r="1356" spans="1:29" x14ac:dyDescent="0.25">
      <c r="A1356" s="23">
        <v>1355</v>
      </c>
      <c r="B1356">
        <v>665</v>
      </c>
      <c r="C1356" t="str">
        <f ca="1">IFERROR(VLOOKUP($B1356,INDIRECT(nfl_game_result),MATCH(C$1,INDIRECT(nfl_game_result_header),0),FALSE),"error")</f>
        <v>2014_09_DEN@NWE</v>
      </c>
      <c r="D1356" t="str">
        <f ca="1">IFERROR(IF(ISBLANK(VLOOKUP($B1356,INDIRECT(nfl_game_result),MATCH(D$1,INDIRECT(nfl_game_result_header),0),FALSE)),"",VLOOKUP($B1356,INDIRECT(nfl_game_result),MATCH(D$1,INDIRECT(nfl_game_result_header),0),FALSE)),"error")</f>
        <v/>
      </c>
      <c r="E1356">
        <f ca="1">IFERROR(IF(ISBLANK(VLOOKUP($B1356,INDIRECT(nfl_game_result),MATCH(E$1,INDIRECT(nfl_game_result_header),0),FALSE)),"",VLOOKUP($B1356,INDIRECT(nfl_game_result),MATCH(E$1,INDIRECT(nfl_game_result_header),0),FALSE)),"error")</f>
        <v>3</v>
      </c>
      <c r="F1356" s="23" t="str">
        <f ca="1">IFERROR(IF(ISBLANK(VLOOKUP($B1356,INDIRECT(nfl_game_result),MATCH(F$1,INDIRECT(nfl_game_result_header),0),FALSE)),"",VLOOKUP($B1356,INDIRECT(nfl_game_result),MATCH(F$1,INDIRECT(nfl_game_result_header),0),FALSE)),"error")</f>
        <v/>
      </c>
      <c r="G1356" s="23" t="str">
        <f ca="1">IFERROR(IF(ISBLANK(VLOOKUP($B1356,INDIRECT(nfl_game_result),MATCH(G$1,INDIRECT(nfl_game_result_header),0),FALSE)),"",VLOOKUP($B1356,INDIRECT(nfl_game_result),MATCH(G$1,INDIRECT(nfl_game_result_header),0),FALSE)),"error")</f>
        <v/>
      </c>
      <c r="H1356">
        <f ca="1">IFERROR(IF(ISBLANK(VLOOKUP($B1356,INDIRECT(nfl_game_result),MATCH(H$1,INDIRECT(nfl_game_result_header),0),FALSE)),"",VLOOKUP($B1356,INDIRECT(nfl_game_result),MATCH(H$1,INDIRECT(nfl_game_result_header),0),FALSE)),"error")</f>
        <v>43</v>
      </c>
      <c r="I1356">
        <f ca="1">IFERROR(IF(ISBLANK(VLOOKUP($B1356,INDIRECT(nfl_game_result),MATCH(I$1,INDIRECT(nfl_game_result_header),0),FALSE)),"",VLOOKUP($B1356,INDIRECT(nfl_game_result),MATCH(I$1,INDIRECT(nfl_game_result_header),0),FALSE)),"error")</f>
        <v>21</v>
      </c>
      <c r="J1356" t="str">
        <f ca="1">IFERROR(IF(ISBLANK(VLOOKUP($B1356,INDIRECT(nfl_game_result),MATCH(J$1,INDIRECT(nfl_game_result_header),0),FALSE)),"",VLOOKUP($B1356,INDIRECT(nfl_game_result),MATCH(J$1,INDIRECT(nfl_game_result_header),0),FALSE)),"error")</f>
        <v>NWE</v>
      </c>
      <c r="K1356" t="str">
        <f ca="1">IFERROR(IF(ISBLANK(VLOOKUP($B1356,INDIRECT(nfl_game_result),MATCH(K$1,INDIRECT(nfl_game_result_header),0),FALSE)),"",VLOOKUP($B1356,INDIRECT(nfl_game_result),MATCH(K$1,INDIRECT(nfl_game_result_header),0),FALSE)),"error")</f>
        <v>NWE</v>
      </c>
      <c r="L1356" s="23" t="str">
        <f ca="1">IFERROR(IF(ISBLANK(VLOOKUP($B1356,INDIRECT(nfl_game_result),MATCH(L$1,INDIRECT(nfl_game_result_header),0),FALSE)),"",VLOOKUP($B1356,INDIRECT(nfl_game_result),MATCH(L$1,INDIRECT(nfl_game_result_header),0),FALSE)),"error")</f>
        <v/>
      </c>
      <c r="M1356" t="s">
        <v>14</v>
      </c>
      <c r="N1356">
        <v>-1.5</v>
      </c>
      <c r="O1356" t="s">
        <v>72</v>
      </c>
      <c r="P1356">
        <v>7</v>
      </c>
      <c r="Q1356" t="s">
        <v>72</v>
      </c>
      <c r="V1356" s="23" t="s">
        <v>416</v>
      </c>
      <c r="W1356">
        <f ca="1">VALUE(LEFT(C1356, 4))</f>
        <v>2014</v>
      </c>
      <c r="X1356">
        <f ca="1">VALUE(MID(C1356,6,FIND("_",C1356,6)-6))</f>
        <v>9</v>
      </c>
      <c r="Y1356" t="str">
        <f ca="1">IF(NOT(OR(ISBLANK(D1356),ISBLANK(E1356),D1356="",E1356="")),D1356-E1356,"")</f>
        <v/>
      </c>
      <c r="Z1356" t="str">
        <f ca="1">IF(OR(NOT(ISNUMBER(D1356)),ISBLANK(D1356),D1356="",ISBLANK(N1356)),"",ABS(D1356-N1356))</f>
        <v/>
      </c>
      <c r="AA1356">
        <f ca="1">IF(OR(ISBLANK(J1356),ISBLANK(O1356),J1356="",O1356=""),"",IF(J1356=O1356,1,0))</f>
        <v>0</v>
      </c>
      <c r="AB1356">
        <f ca="1">IF(OR(ISBLANK(K1356),ISBLANK(Q1356),K1356="",Q1356=""),"",IF(K1356=Q1356,1,0))</f>
        <v>0</v>
      </c>
      <c r="AC1356" s="23" t="str">
        <f t="shared" ca="1" si="20"/>
        <v/>
      </c>
    </row>
    <row r="1357" spans="1:29" x14ac:dyDescent="0.25">
      <c r="A1357" s="23">
        <v>1356</v>
      </c>
      <c r="B1357">
        <v>666</v>
      </c>
      <c r="C1357" t="str">
        <f ca="1">IFERROR(VLOOKUP($B1357,INDIRECT(nfl_game_result),MATCH(C$1,INDIRECT(nfl_game_result_header),0),FALSE),"error")</f>
        <v>2014_09_OAK@SEA</v>
      </c>
      <c r="D1357" t="str">
        <f ca="1">IFERROR(IF(ISBLANK(VLOOKUP($B1357,INDIRECT(nfl_game_result),MATCH(D$1,INDIRECT(nfl_game_result_header),0),FALSE)),"",VLOOKUP($B1357,INDIRECT(nfl_game_result),MATCH(D$1,INDIRECT(nfl_game_result_header),0),FALSE)),"error")</f>
        <v/>
      </c>
      <c r="E1357">
        <f ca="1">IFERROR(IF(ISBLANK(VLOOKUP($B1357,INDIRECT(nfl_game_result),MATCH(E$1,INDIRECT(nfl_game_result_header),0),FALSE)),"",VLOOKUP($B1357,INDIRECT(nfl_game_result),MATCH(E$1,INDIRECT(nfl_game_result_header),0),FALSE)),"error")</f>
        <v>-15</v>
      </c>
      <c r="F1357" s="23" t="str">
        <f ca="1">IFERROR(IF(ISBLANK(VLOOKUP($B1357,INDIRECT(nfl_game_result),MATCH(F$1,INDIRECT(nfl_game_result_header),0),FALSE)),"",VLOOKUP($B1357,INDIRECT(nfl_game_result),MATCH(F$1,INDIRECT(nfl_game_result_header),0),FALSE)),"error")</f>
        <v/>
      </c>
      <c r="G1357" s="23" t="str">
        <f ca="1">IFERROR(IF(ISBLANK(VLOOKUP($B1357,INDIRECT(nfl_game_result),MATCH(G$1,INDIRECT(nfl_game_result_header),0),FALSE)),"",VLOOKUP($B1357,INDIRECT(nfl_game_result),MATCH(G$1,INDIRECT(nfl_game_result_header),0),FALSE)),"error")</f>
        <v/>
      </c>
      <c r="H1357">
        <f ca="1">IFERROR(IF(ISBLANK(VLOOKUP($B1357,INDIRECT(nfl_game_result),MATCH(H$1,INDIRECT(nfl_game_result_header),0),FALSE)),"",VLOOKUP($B1357,INDIRECT(nfl_game_result),MATCH(H$1,INDIRECT(nfl_game_result_header),0),FALSE)),"error")</f>
        <v>30</v>
      </c>
      <c r="I1357">
        <f ca="1">IFERROR(IF(ISBLANK(VLOOKUP($B1357,INDIRECT(nfl_game_result),MATCH(I$1,INDIRECT(nfl_game_result_header),0),FALSE)),"",VLOOKUP($B1357,INDIRECT(nfl_game_result),MATCH(I$1,INDIRECT(nfl_game_result_header),0),FALSE)),"error")</f>
        <v>24</v>
      </c>
      <c r="J1357" t="str">
        <f ca="1">IFERROR(IF(ISBLANK(VLOOKUP($B1357,INDIRECT(nfl_game_result),MATCH(J$1,INDIRECT(nfl_game_result_header),0),FALSE)),"",VLOOKUP($B1357,INDIRECT(nfl_game_result),MATCH(J$1,INDIRECT(nfl_game_result_header),0),FALSE)),"error")</f>
        <v>OAK</v>
      </c>
      <c r="K1357" t="str">
        <f ca="1">IFERROR(IF(ISBLANK(VLOOKUP($B1357,INDIRECT(nfl_game_result),MATCH(K$1,INDIRECT(nfl_game_result_header),0),FALSE)),"",VLOOKUP($B1357,INDIRECT(nfl_game_result),MATCH(K$1,INDIRECT(nfl_game_result_header),0),FALSE)),"error")</f>
        <v>SEA</v>
      </c>
      <c r="L1357" s="23" t="str">
        <f ca="1">IFERROR(IF(ISBLANK(VLOOKUP($B1357,INDIRECT(nfl_game_result),MATCH(L$1,INDIRECT(nfl_game_result_header),0),FALSE)),"",VLOOKUP($B1357,INDIRECT(nfl_game_result),MATCH(L$1,INDIRECT(nfl_game_result_header),0),FALSE)),"error")</f>
        <v/>
      </c>
      <c r="M1357" t="s">
        <v>14</v>
      </c>
      <c r="N1357">
        <v>-14</v>
      </c>
      <c r="O1357" t="s">
        <v>85</v>
      </c>
      <c r="P1357">
        <v>6</v>
      </c>
      <c r="Q1357" t="s">
        <v>89</v>
      </c>
      <c r="V1357" s="23" t="s">
        <v>416</v>
      </c>
      <c r="W1357">
        <f ca="1">VALUE(LEFT(C1357, 4))</f>
        <v>2014</v>
      </c>
      <c r="X1357">
        <f ca="1">VALUE(MID(C1357,6,FIND("_",C1357,6)-6))</f>
        <v>9</v>
      </c>
      <c r="Y1357" t="str">
        <f ca="1">IF(NOT(OR(ISBLANK(D1357),ISBLANK(E1357),D1357="",E1357="")),D1357-E1357,"")</f>
        <v/>
      </c>
      <c r="Z1357" t="str">
        <f ca="1">IF(OR(NOT(ISNUMBER(D1357)),ISBLANK(D1357),D1357="",ISBLANK(N1357)),"",ABS(D1357-N1357))</f>
        <v/>
      </c>
      <c r="AA1357">
        <f ca="1">IF(OR(ISBLANK(J1357),ISBLANK(O1357),J1357="",O1357=""),"",IF(J1357=O1357,1,0))</f>
        <v>1</v>
      </c>
      <c r="AB1357">
        <f ca="1">IF(OR(ISBLANK(K1357),ISBLANK(Q1357),K1357="",Q1357=""),"",IF(K1357=Q1357,1,0))</f>
        <v>1</v>
      </c>
      <c r="AC1357" s="23" t="str">
        <f t="shared" ca="1" si="20"/>
        <v/>
      </c>
    </row>
    <row r="1358" spans="1:29" x14ac:dyDescent="0.25">
      <c r="A1358" s="23">
        <v>1357</v>
      </c>
      <c r="B1358">
        <v>667</v>
      </c>
      <c r="C1358" t="str">
        <f ca="1">IFERROR(VLOOKUP($B1358,INDIRECT(nfl_game_result),MATCH(C$1,INDIRECT(nfl_game_result_header),0),FALSE),"error")</f>
        <v>2014_09_BAL@PIT</v>
      </c>
      <c r="D1358" t="str">
        <f ca="1">IFERROR(IF(ISBLANK(VLOOKUP($B1358,INDIRECT(nfl_game_result),MATCH(D$1,INDIRECT(nfl_game_result_header),0),FALSE)),"",VLOOKUP($B1358,INDIRECT(nfl_game_result),MATCH(D$1,INDIRECT(nfl_game_result_header),0),FALSE)),"error")</f>
        <v/>
      </c>
      <c r="E1358">
        <f ca="1">IFERROR(IF(ISBLANK(VLOOKUP($B1358,INDIRECT(nfl_game_result),MATCH(E$1,INDIRECT(nfl_game_result_header),0),FALSE)),"",VLOOKUP($B1358,INDIRECT(nfl_game_result),MATCH(E$1,INDIRECT(nfl_game_result_header),0),FALSE)),"error")</f>
        <v>0</v>
      </c>
      <c r="F1358" s="23" t="str">
        <f ca="1">IFERROR(IF(ISBLANK(VLOOKUP($B1358,INDIRECT(nfl_game_result),MATCH(F$1,INDIRECT(nfl_game_result_header),0),FALSE)),"",VLOOKUP($B1358,INDIRECT(nfl_game_result),MATCH(F$1,INDIRECT(nfl_game_result_header),0),FALSE)),"error")</f>
        <v/>
      </c>
      <c r="G1358" s="23" t="str">
        <f ca="1">IFERROR(IF(ISBLANK(VLOOKUP($B1358,INDIRECT(nfl_game_result),MATCH(G$1,INDIRECT(nfl_game_result_header),0),FALSE)),"",VLOOKUP($B1358,INDIRECT(nfl_game_result),MATCH(G$1,INDIRECT(nfl_game_result_header),0),FALSE)),"error")</f>
        <v/>
      </c>
      <c r="H1358">
        <f ca="1">IFERROR(IF(ISBLANK(VLOOKUP($B1358,INDIRECT(nfl_game_result),MATCH(H$1,INDIRECT(nfl_game_result_header),0),FALSE)),"",VLOOKUP($B1358,INDIRECT(nfl_game_result),MATCH(H$1,INDIRECT(nfl_game_result_header),0),FALSE)),"error")</f>
        <v>43</v>
      </c>
      <c r="I1358">
        <f ca="1">IFERROR(IF(ISBLANK(VLOOKUP($B1358,INDIRECT(nfl_game_result),MATCH(I$1,INDIRECT(nfl_game_result_header),0),FALSE)),"",VLOOKUP($B1358,INDIRECT(nfl_game_result),MATCH(I$1,INDIRECT(nfl_game_result_header),0),FALSE)),"error")</f>
        <v>23</v>
      </c>
      <c r="J1358" t="str">
        <f ca="1">IFERROR(IF(ISBLANK(VLOOKUP($B1358,INDIRECT(nfl_game_result),MATCH(J$1,INDIRECT(nfl_game_result_header),0),FALSE)),"",VLOOKUP($B1358,INDIRECT(nfl_game_result),MATCH(J$1,INDIRECT(nfl_game_result_header),0),FALSE)),"error")</f>
        <v>PIT</v>
      </c>
      <c r="K1358" t="str">
        <f ca="1">IFERROR(IF(ISBLANK(VLOOKUP($B1358,INDIRECT(nfl_game_result),MATCH(K$1,INDIRECT(nfl_game_result_header),0),FALSE)),"",VLOOKUP($B1358,INDIRECT(nfl_game_result),MATCH(K$1,INDIRECT(nfl_game_result_header),0),FALSE)),"error")</f>
        <v>PIT</v>
      </c>
      <c r="L1358" s="23" t="str">
        <f ca="1">IFERROR(IF(ISBLANK(VLOOKUP($B1358,INDIRECT(nfl_game_result),MATCH(L$1,INDIRECT(nfl_game_result_header),0),FALSE)),"",VLOOKUP($B1358,INDIRECT(nfl_game_result),MATCH(L$1,INDIRECT(nfl_game_result_header),0),FALSE)),"error")</f>
        <v/>
      </c>
      <c r="M1358" t="s">
        <v>14</v>
      </c>
      <c r="N1358">
        <v>-3</v>
      </c>
      <c r="O1358" t="s">
        <v>65</v>
      </c>
      <c r="P1358">
        <v>4</v>
      </c>
      <c r="Q1358" t="s">
        <v>65</v>
      </c>
      <c r="V1358" s="23" t="s">
        <v>416</v>
      </c>
      <c r="W1358">
        <f ca="1">VALUE(LEFT(C1358, 4))</f>
        <v>2014</v>
      </c>
      <c r="X1358">
        <f ca="1">VALUE(MID(C1358,6,FIND("_",C1358,6)-6))</f>
        <v>9</v>
      </c>
      <c r="Y1358" t="str">
        <f ca="1">IF(NOT(OR(ISBLANK(D1358),ISBLANK(E1358),D1358="",E1358="")),D1358-E1358,"")</f>
        <v/>
      </c>
      <c r="Z1358" t="str">
        <f ca="1">IF(OR(NOT(ISNUMBER(D1358)),ISBLANK(D1358),D1358="",ISBLANK(N1358)),"",ABS(D1358-N1358))</f>
        <v/>
      </c>
      <c r="AA1358">
        <f ca="1">IF(OR(ISBLANK(J1358),ISBLANK(O1358),J1358="",O1358=""),"",IF(J1358=O1358,1,0))</f>
        <v>0</v>
      </c>
      <c r="AB1358">
        <f ca="1">IF(OR(ISBLANK(K1358),ISBLANK(Q1358),K1358="",Q1358=""),"",IF(K1358=Q1358,1,0))</f>
        <v>0</v>
      </c>
      <c r="AC1358" s="23" t="str">
        <f t="shared" ca="1" si="20"/>
        <v/>
      </c>
    </row>
    <row r="1359" spans="1:29" x14ac:dyDescent="0.25">
      <c r="A1359" s="23">
        <v>1358</v>
      </c>
      <c r="B1359">
        <v>668</v>
      </c>
      <c r="C1359" t="str">
        <f ca="1">IFERROR(VLOOKUP($B1359,INDIRECT(nfl_game_result),MATCH(C$1,INDIRECT(nfl_game_result_header),0),FALSE),"error")</f>
        <v>2014_09_IND@NYG</v>
      </c>
      <c r="D1359" t="str">
        <f ca="1">IFERROR(IF(ISBLANK(VLOOKUP($B1359,INDIRECT(nfl_game_result),MATCH(D$1,INDIRECT(nfl_game_result_header),0),FALSE)),"",VLOOKUP($B1359,INDIRECT(nfl_game_result),MATCH(D$1,INDIRECT(nfl_game_result_header),0),FALSE)),"error")</f>
        <v/>
      </c>
      <c r="E1359">
        <f ca="1">IFERROR(IF(ISBLANK(VLOOKUP($B1359,INDIRECT(nfl_game_result),MATCH(E$1,INDIRECT(nfl_game_result_header),0),FALSE)),"",VLOOKUP($B1359,INDIRECT(nfl_game_result),MATCH(E$1,INDIRECT(nfl_game_result_header),0),FALSE)),"error")</f>
        <v>3</v>
      </c>
      <c r="F1359" s="23" t="str">
        <f ca="1">IFERROR(IF(ISBLANK(VLOOKUP($B1359,INDIRECT(nfl_game_result),MATCH(F$1,INDIRECT(nfl_game_result_header),0),FALSE)),"",VLOOKUP($B1359,INDIRECT(nfl_game_result),MATCH(F$1,INDIRECT(nfl_game_result_header),0),FALSE)),"error")</f>
        <v/>
      </c>
      <c r="G1359" s="23" t="str">
        <f ca="1">IFERROR(IF(ISBLANK(VLOOKUP($B1359,INDIRECT(nfl_game_result),MATCH(G$1,INDIRECT(nfl_game_result_header),0),FALSE)),"",VLOOKUP($B1359,INDIRECT(nfl_game_result),MATCH(G$1,INDIRECT(nfl_game_result_header),0),FALSE)),"error")</f>
        <v/>
      </c>
      <c r="H1359">
        <f ca="1">IFERROR(IF(ISBLANK(VLOOKUP($B1359,INDIRECT(nfl_game_result),MATCH(H$1,INDIRECT(nfl_game_result_header),0),FALSE)),"",VLOOKUP($B1359,INDIRECT(nfl_game_result),MATCH(H$1,INDIRECT(nfl_game_result_header),0),FALSE)),"error")</f>
        <v>24</v>
      </c>
      <c r="I1359">
        <f ca="1">IFERROR(IF(ISBLANK(VLOOKUP($B1359,INDIRECT(nfl_game_result),MATCH(I$1,INDIRECT(nfl_game_result_header),0),FALSE)),"",VLOOKUP($B1359,INDIRECT(nfl_game_result),MATCH(I$1,INDIRECT(nfl_game_result_header),0),FALSE)),"error")</f>
        <v>40</v>
      </c>
      <c r="J1359" t="str">
        <f ca="1">IFERROR(IF(ISBLANK(VLOOKUP($B1359,INDIRECT(nfl_game_result),MATCH(J$1,INDIRECT(nfl_game_result_header),0),FALSE)),"",VLOOKUP($B1359,INDIRECT(nfl_game_result),MATCH(J$1,INDIRECT(nfl_game_result_header),0),FALSE)),"error")</f>
        <v>IND</v>
      </c>
      <c r="K1359" t="str">
        <f ca="1">IFERROR(IF(ISBLANK(VLOOKUP($B1359,INDIRECT(nfl_game_result),MATCH(K$1,INDIRECT(nfl_game_result_header),0),FALSE)),"",VLOOKUP($B1359,INDIRECT(nfl_game_result),MATCH(K$1,INDIRECT(nfl_game_result_header),0),FALSE)),"error")</f>
        <v>IND</v>
      </c>
      <c r="L1359" s="23" t="str">
        <f ca="1">IFERROR(IF(ISBLANK(VLOOKUP($B1359,INDIRECT(nfl_game_result),MATCH(L$1,INDIRECT(nfl_game_result_header),0),FALSE)),"",VLOOKUP($B1359,INDIRECT(nfl_game_result),MATCH(L$1,INDIRECT(nfl_game_result_header),0),FALSE)),"error")</f>
        <v/>
      </c>
      <c r="M1359" t="s">
        <v>14</v>
      </c>
      <c r="N1359">
        <v>3</v>
      </c>
      <c r="O1359" t="s">
        <v>76</v>
      </c>
      <c r="P1359">
        <v>1</v>
      </c>
      <c r="Q1359" t="s">
        <v>76</v>
      </c>
      <c r="V1359" s="23" t="s">
        <v>416</v>
      </c>
      <c r="W1359">
        <f ca="1">VALUE(LEFT(C1359, 4))</f>
        <v>2014</v>
      </c>
      <c r="X1359">
        <f ca="1">VALUE(MID(C1359,6,FIND("_",C1359,6)-6))</f>
        <v>9</v>
      </c>
      <c r="Y1359" t="str">
        <f ca="1">IF(NOT(OR(ISBLANK(D1359),ISBLANK(E1359),D1359="",E1359="")),D1359-E1359,"")</f>
        <v/>
      </c>
      <c r="Z1359" t="str">
        <f ca="1">IF(OR(NOT(ISNUMBER(D1359)),ISBLANK(D1359),D1359="",ISBLANK(N1359)),"",ABS(D1359-N1359))</f>
        <v/>
      </c>
      <c r="AA1359">
        <f ca="1">IF(OR(ISBLANK(J1359),ISBLANK(O1359),J1359="",O1359=""),"",IF(J1359=O1359,1,0))</f>
        <v>1</v>
      </c>
      <c r="AB1359">
        <f ca="1">IF(OR(ISBLANK(K1359),ISBLANK(Q1359),K1359="",Q1359=""),"",IF(K1359=Q1359,1,0))</f>
        <v>1</v>
      </c>
      <c r="AC1359" s="23" t="str">
        <f t="shared" ca="1" si="20"/>
        <v/>
      </c>
    </row>
    <row r="1360" spans="1:29" x14ac:dyDescent="0.25">
      <c r="A1360" s="23">
        <v>1359</v>
      </c>
      <c r="B1360">
        <v>669</v>
      </c>
      <c r="C1360" t="str">
        <f ca="1">IFERROR(VLOOKUP($B1360,INDIRECT(nfl_game_result),MATCH(C$1,INDIRECT(nfl_game_result_header),0),FALSE),"error")</f>
        <v>2014_10_CLE@CIN</v>
      </c>
      <c r="D1360" t="str">
        <f ca="1">IFERROR(IF(ISBLANK(VLOOKUP($B1360,INDIRECT(nfl_game_result),MATCH(D$1,INDIRECT(nfl_game_result_header),0),FALSE)),"",VLOOKUP($B1360,INDIRECT(nfl_game_result),MATCH(D$1,INDIRECT(nfl_game_result_header),0),FALSE)),"error")</f>
        <v/>
      </c>
      <c r="E1360">
        <f ca="1">IFERROR(IF(ISBLANK(VLOOKUP($B1360,INDIRECT(nfl_game_result),MATCH(E$1,INDIRECT(nfl_game_result_header),0),FALSE)),"",VLOOKUP($B1360,INDIRECT(nfl_game_result),MATCH(E$1,INDIRECT(nfl_game_result_header),0),FALSE)),"error")</f>
        <v>-6</v>
      </c>
      <c r="F1360" s="23" t="str">
        <f ca="1">IFERROR(IF(ISBLANK(VLOOKUP($B1360,INDIRECT(nfl_game_result),MATCH(F$1,INDIRECT(nfl_game_result_header),0),FALSE)),"",VLOOKUP($B1360,INDIRECT(nfl_game_result),MATCH(F$1,INDIRECT(nfl_game_result_header),0),FALSE)),"error")</f>
        <v/>
      </c>
      <c r="G1360" s="23" t="str">
        <f ca="1">IFERROR(IF(ISBLANK(VLOOKUP($B1360,INDIRECT(nfl_game_result),MATCH(G$1,INDIRECT(nfl_game_result_header),0),FALSE)),"",VLOOKUP($B1360,INDIRECT(nfl_game_result),MATCH(G$1,INDIRECT(nfl_game_result_header),0),FALSE)),"error")</f>
        <v/>
      </c>
      <c r="H1360">
        <f ca="1">IFERROR(IF(ISBLANK(VLOOKUP($B1360,INDIRECT(nfl_game_result),MATCH(H$1,INDIRECT(nfl_game_result_header),0),FALSE)),"",VLOOKUP($B1360,INDIRECT(nfl_game_result),MATCH(H$1,INDIRECT(nfl_game_result_header),0),FALSE)),"error")</f>
        <v>3</v>
      </c>
      <c r="I1360">
        <f ca="1">IFERROR(IF(ISBLANK(VLOOKUP($B1360,INDIRECT(nfl_game_result),MATCH(I$1,INDIRECT(nfl_game_result_header),0),FALSE)),"",VLOOKUP($B1360,INDIRECT(nfl_game_result),MATCH(I$1,INDIRECT(nfl_game_result_header),0),FALSE)),"error")</f>
        <v>24</v>
      </c>
      <c r="J1360" t="str">
        <f ca="1">IFERROR(IF(ISBLANK(VLOOKUP($B1360,INDIRECT(nfl_game_result),MATCH(J$1,INDIRECT(nfl_game_result_header),0),FALSE)),"",VLOOKUP($B1360,INDIRECT(nfl_game_result),MATCH(J$1,INDIRECT(nfl_game_result_header),0),FALSE)),"error")</f>
        <v>CLE</v>
      </c>
      <c r="K1360" t="str">
        <f ca="1">IFERROR(IF(ISBLANK(VLOOKUP($B1360,INDIRECT(nfl_game_result),MATCH(K$1,INDIRECT(nfl_game_result_header),0),FALSE)),"",VLOOKUP($B1360,INDIRECT(nfl_game_result),MATCH(K$1,INDIRECT(nfl_game_result_header),0),FALSE)),"error")</f>
        <v>CLE</v>
      </c>
      <c r="L1360" s="23" t="str">
        <f ca="1">IFERROR(IF(ISBLANK(VLOOKUP($B1360,INDIRECT(nfl_game_result),MATCH(L$1,INDIRECT(nfl_game_result_header),0),FALSE)),"",VLOOKUP($B1360,INDIRECT(nfl_game_result),MATCH(L$1,INDIRECT(nfl_game_result_header),0),FALSE)),"error")</f>
        <v/>
      </c>
      <c r="M1360" t="s">
        <v>16</v>
      </c>
      <c r="N1360">
        <v>-7</v>
      </c>
      <c r="O1360" t="s">
        <v>70</v>
      </c>
      <c r="P1360">
        <v>7</v>
      </c>
      <c r="V1360" s="23" t="s">
        <v>416</v>
      </c>
      <c r="W1360">
        <f ca="1">VALUE(LEFT(C1360, 4))</f>
        <v>2014</v>
      </c>
      <c r="X1360">
        <f ca="1">VALUE(MID(C1360,6,FIND("_",C1360,6)-6))</f>
        <v>10</v>
      </c>
      <c r="Y1360" t="str">
        <f ca="1">IF(NOT(OR(ISBLANK(D1360),ISBLANK(E1360),D1360="",E1360="")),D1360-E1360,"")</f>
        <v/>
      </c>
      <c r="Z1360" t="str">
        <f ca="1">IF(OR(NOT(ISNUMBER(D1360)),ISBLANK(D1360),D1360="",ISBLANK(N1360)),"",ABS(D1360-N1360))</f>
        <v/>
      </c>
      <c r="AA1360">
        <f ca="1">IF(OR(ISBLANK(J1360),ISBLANK(O1360),J1360="",O1360=""),"",IF(J1360=O1360,1,0))</f>
        <v>1</v>
      </c>
      <c r="AB1360" t="str">
        <f ca="1">IF(OR(ISBLANK(K1360),ISBLANK(Q1360),K1360="",Q1360=""),"",IF(K1360=Q1360,1,0))</f>
        <v/>
      </c>
      <c r="AC1360" s="23" t="str">
        <f t="shared" ca="1" si="20"/>
        <v/>
      </c>
    </row>
    <row r="1361" spans="1:29" x14ac:dyDescent="0.25">
      <c r="A1361" s="23">
        <v>1360</v>
      </c>
      <c r="B1361">
        <v>670</v>
      </c>
      <c r="C1361" t="str">
        <f ca="1">IFERROR(VLOOKUP($B1361,INDIRECT(nfl_game_result),MATCH(C$1,INDIRECT(nfl_game_result_header),0),FALSE),"error")</f>
        <v>2014_10_KCY@BUF</v>
      </c>
      <c r="D1361" t="str">
        <f ca="1">IFERROR(IF(ISBLANK(VLOOKUP($B1361,INDIRECT(nfl_game_result),MATCH(D$1,INDIRECT(nfl_game_result_header),0),FALSE)),"",VLOOKUP($B1361,INDIRECT(nfl_game_result),MATCH(D$1,INDIRECT(nfl_game_result_header),0),FALSE)),"error")</f>
        <v/>
      </c>
      <c r="E1361">
        <f ca="1">IFERROR(IF(ISBLANK(VLOOKUP($B1361,INDIRECT(nfl_game_result),MATCH(E$1,INDIRECT(nfl_game_result_header),0),FALSE)),"",VLOOKUP($B1361,INDIRECT(nfl_game_result),MATCH(E$1,INDIRECT(nfl_game_result_header),0),FALSE)),"error")</f>
        <v>1.5</v>
      </c>
      <c r="F1361" s="23" t="str">
        <f ca="1">IFERROR(IF(ISBLANK(VLOOKUP($B1361,INDIRECT(nfl_game_result),MATCH(F$1,INDIRECT(nfl_game_result_header),0),FALSE)),"",VLOOKUP($B1361,INDIRECT(nfl_game_result),MATCH(F$1,INDIRECT(nfl_game_result_header),0),FALSE)),"error")</f>
        <v/>
      </c>
      <c r="G1361" s="23" t="str">
        <f ca="1">IFERROR(IF(ISBLANK(VLOOKUP($B1361,INDIRECT(nfl_game_result),MATCH(G$1,INDIRECT(nfl_game_result_header),0),FALSE)),"",VLOOKUP($B1361,INDIRECT(nfl_game_result),MATCH(G$1,INDIRECT(nfl_game_result_header),0),FALSE)),"error")</f>
        <v/>
      </c>
      <c r="H1361">
        <f ca="1">IFERROR(IF(ISBLANK(VLOOKUP($B1361,INDIRECT(nfl_game_result),MATCH(H$1,INDIRECT(nfl_game_result_header),0),FALSE)),"",VLOOKUP($B1361,INDIRECT(nfl_game_result),MATCH(H$1,INDIRECT(nfl_game_result_header),0),FALSE)),"error")</f>
        <v>13</v>
      </c>
      <c r="I1361">
        <f ca="1">IFERROR(IF(ISBLANK(VLOOKUP($B1361,INDIRECT(nfl_game_result),MATCH(I$1,INDIRECT(nfl_game_result_header),0),FALSE)),"",VLOOKUP($B1361,INDIRECT(nfl_game_result),MATCH(I$1,INDIRECT(nfl_game_result_header),0),FALSE)),"error")</f>
        <v>17</v>
      </c>
      <c r="J1361" t="str">
        <f ca="1">IFERROR(IF(ISBLANK(VLOOKUP($B1361,INDIRECT(nfl_game_result),MATCH(J$1,INDIRECT(nfl_game_result_header),0),FALSE)),"",VLOOKUP($B1361,INDIRECT(nfl_game_result),MATCH(J$1,INDIRECT(nfl_game_result_header),0),FALSE)),"error")</f>
        <v>KCY</v>
      </c>
      <c r="K1361" t="str">
        <f ca="1">IFERROR(IF(ISBLANK(VLOOKUP($B1361,INDIRECT(nfl_game_result),MATCH(K$1,INDIRECT(nfl_game_result_header),0),FALSE)),"",VLOOKUP($B1361,INDIRECT(nfl_game_result),MATCH(K$1,INDIRECT(nfl_game_result_header),0),FALSE)),"error")</f>
        <v>KCY</v>
      </c>
      <c r="L1361" s="23" t="str">
        <f ca="1">IFERROR(IF(ISBLANK(VLOOKUP($B1361,INDIRECT(nfl_game_result),MATCH(L$1,INDIRECT(nfl_game_result_header),0),FALSE)),"",VLOOKUP($B1361,INDIRECT(nfl_game_result),MATCH(L$1,INDIRECT(nfl_game_result_header),0),FALSE)),"error")</f>
        <v/>
      </c>
      <c r="M1361" t="s">
        <v>16</v>
      </c>
      <c r="N1361">
        <v>1</v>
      </c>
      <c r="O1361" t="s">
        <v>331</v>
      </c>
      <c r="P1361">
        <v>4</v>
      </c>
      <c r="V1361" s="23" t="s">
        <v>416</v>
      </c>
      <c r="W1361">
        <f ca="1">VALUE(LEFT(C1361, 4))</f>
        <v>2014</v>
      </c>
      <c r="X1361">
        <f ca="1">VALUE(MID(C1361,6,FIND("_",C1361,6)-6))</f>
        <v>10</v>
      </c>
      <c r="Y1361" t="str">
        <f ca="1">IF(NOT(OR(ISBLANK(D1361),ISBLANK(E1361),D1361="",E1361="")),D1361-E1361,"")</f>
        <v/>
      </c>
      <c r="Z1361" t="str">
        <f ca="1">IF(OR(NOT(ISNUMBER(D1361)),ISBLANK(D1361),D1361="",ISBLANK(N1361)),"",ABS(D1361-N1361))</f>
        <v/>
      </c>
      <c r="AA1361">
        <f ca="1">IF(OR(ISBLANK(J1361),ISBLANK(O1361),J1361="",O1361=""),"",IF(J1361=O1361,1,0))</f>
        <v>1</v>
      </c>
      <c r="AB1361" t="str">
        <f ca="1">IF(OR(ISBLANK(K1361),ISBLANK(Q1361),K1361="",Q1361=""),"",IF(K1361=Q1361,1,0))</f>
        <v/>
      </c>
      <c r="AC1361" s="23" t="str">
        <f t="shared" ca="1" si="20"/>
        <v/>
      </c>
    </row>
    <row r="1362" spans="1:29" x14ac:dyDescent="0.25">
      <c r="A1362" s="23">
        <v>1361</v>
      </c>
      <c r="B1362">
        <v>671</v>
      </c>
      <c r="C1362" t="str">
        <f ca="1">IFERROR(VLOOKUP($B1362,INDIRECT(nfl_game_result),MATCH(C$1,INDIRECT(nfl_game_result_header),0),FALSE),"error")</f>
        <v>2014_10_MIA@DET</v>
      </c>
      <c r="D1362" t="str">
        <f ca="1">IFERROR(IF(ISBLANK(VLOOKUP($B1362,INDIRECT(nfl_game_result),MATCH(D$1,INDIRECT(nfl_game_result_header),0),FALSE)),"",VLOOKUP($B1362,INDIRECT(nfl_game_result),MATCH(D$1,INDIRECT(nfl_game_result_header),0),FALSE)),"error")</f>
        <v/>
      </c>
      <c r="E1362">
        <f ca="1">IFERROR(IF(ISBLANK(VLOOKUP($B1362,INDIRECT(nfl_game_result),MATCH(E$1,INDIRECT(nfl_game_result_header),0),FALSE)),"",VLOOKUP($B1362,INDIRECT(nfl_game_result),MATCH(E$1,INDIRECT(nfl_game_result_header),0),FALSE)),"error")</f>
        <v>-3</v>
      </c>
      <c r="F1362" s="23" t="str">
        <f ca="1">IFERROR(IF(ISBLANK(VLOOKUP($B1362,INDIRECT(nfl_game_result),MATCH(F$1,INDIRECT(nfl_game_result_header),0),FALSE)),"",VLOOKUP($B1362,INDIRECT(nfl_game_result),MATCH(F$1,INDIRECT(nfl_game_result_header),0),FALSE)),"error")</f>
        <v/>
      </c>
      <c r="G1362" s="23" t="str">
        <f ca="1">IFERROR(IF(ISBLANK(VLOOKUP($B1362,INDIRECT(nfl_game_result),MATCH(G$1,INDIRECT(nfl_game_result_header),0),FALSE)),"",VLOOKUP($B1362,INDIRECT(nfl_game_result),MATCH(G$1,INDIRECT(nfl_game_result_header),0),FALSE)),"error")</f>
        <v/>
      </c>
      <c r="H1362">
        <f ca="1">IFERROR(IF(ISBLANK(VLOOKUP($B1362,INDIRECT(nfl_game_result),MATCH(H$1,INDIRECT(nfl_game_result_header),0),FALSE)),"",VLOOKUP($B1362,INDIRECT(nfl_game_result),MATCH(H$1,INDIRECT(nfl_game_result_header),0),FALSE)),"error")</f>
        <v>20</v>
      </c>
      <c r="I1362">
        <f ca="1">IFERROR(IF(ISBLANK(VLOOKUP($B1362,INDIRECT(nfl_game_result),MATCH(I$1,INDIRECT(nfl_game_result_header),0),FALSE)),"",VLOOKUP($B1362,INDIRECT(nfl_game_result),MATCH(I$1,INDIRECT(nfl_game_result_header),0),FALSE)),"error")</f>
        <v>16</v>
      </c>
      <c r="J1362" t="str">
        <f ca="1">IFERROR(IF(ISBLANK(VLOOKUP($B1362,INDIRECT(nfl_game_result),MATCH(J$1,INDIRECT(nfl_game_result_header),0),FALSE)),"",VLOOKUP($B1362,INDIRECT(nfl_game_result),MATCH(J$1,INDIRECT(nfl_game_result_header),0),FALSE)),"error")</f>
        <v>DET</v>
      </c>
      <c r="K1362" t="str">
        <f ca="1">IFERROR(IF(ISBLANK(VLOOKUP($B1362,INDIRECT(nfl_game_result),MATCH(K$1,INDIRECT(nfl_game_result_header),0),FALSE)),"",VLOOKUP($B1362,INDIRECT(nfl_game_result),MATCH(K$1,INDIRECT(nfl_game_result_header),0),FALSE)),"error")</f>
        <v>DET</v>
      </c>
      <c r="L1362" s="23" t="str">
        <f ca="1">IFERROR(IF(ISBLANK(VLOOKUP($B1362,INDIRECT(nfl_game_result),MATCH(L$1,INDIRECT(nfl_game_result_header),0),FALSE)),"",VLOOKUP($B1362,INDIRECT(nfl_game_result),MATCH(L$1,INDIRECT(nfl_game_result_header),0),FALSE)),"error")</f>
        <v/>
      </c>
      <c r="M1362" t="s">
        <v>16</v>
      </c>
      <c r="N1362">
        <v>-3</v>
      </c>
      <c r="O1362" t="s">
        <v>73</v>
      </c>
      <c r="P1362">
        <v>11</v>
      </c>
      <c r="V1362" s="23" t="s">
        <v>416</v>
      </c>
      <c r="W1362">
        <f ca="1">VALUE(LEFT(C1362, 4))</f>
        <v>2014</v>
      </c>
      <c r="X1362">
        <f ca="1">VALUE(MID(C1362,6,FIND("_",C1362,6)-6))</f>
        <v>10</v>
      </c>
      <c r="Y1362" t="str">
        <f ca="1">IF(NOT(OR(ISBLANK(D1362),ISBLANK(E1362),D1362="",E1362="")),D1362-E1362,"")</f>
        <v/>
      </c>
      <c r="Z1362" t="str">
        <f ca="1">IF(OR(NOT(ISNUMBER(D1362)),ISBLANK(D1362),D1362="",ISBLANK(N1362)),"",ABS(D1362-N1362))</f>
        <v/>
      </c>
      <c r="AA1362">
        <f ca="1">IF(OR(ISBLANK(J1362),ISBLANK(O1362),J1362="",O1362=""),"",IF(J1362=O1362,1,0))</f>
        <v>1</v>
      </c>
      <c r="AB1362" t="str">
        <f ca="1">IF(OR(ISBLANK(K1362),ISBLANK(Q1362),K1362="",Q1362=""),"",IF(K1362=Q1362,1,0))</f>
        <v/>
      </c>
      <c r="AC1362" s="23" t="str">
        <f t="shared" ref="AC1362:AC1425" ca="1" si="21">IF(OR(ISBLANK(L1362),ISBLANK(T1362),L1362="",T1362=""),"",IF(L1362=T1362,1,0))</f>
        <v/>
      </c>
    </row>
    <row r="1363" spans="1:29" x14ac:dyDescent="0.25">
      <c r="A1363" s="23">
        <v>1362</v>
      </c>
      <c r="B1363">
        <v>672</v>
      </c>
      <c r="C1363" t="str">
        <f ca="1">IFERROR(VLOOKUP($B1363,INDIRECT(nfl_game_result),MATCH(C$1,INDIRECT(nfl_game_result_header),0),FALSE),"error")</f>
        <v>2014_10_SFO@NOR</v>
      </c>
      <c r="D1363" t="str">
        <f ca="1">IFERROR(IF(ISBLANK(VLOOKUP($B1363,INDIRECT(nfl_game_result),MATCH(D$1,INDIRECT(nfl_game_result_header),0),FALSE)),"",VLOOKUP($B1363,INDIRECT(nfl_game_result),MATCH(D$1,INDIRECT(nfl_game_result_header),0),FALSE)),"error")</f>
        <v/>
      </c>
      <c r="E1363">
        <f ca="1">IFERROR(IF(ISBLANK(VLOOKUP($B1363,INDIRECT(nfl_game_result),MATCH(E$1,INDIRECT(nfl_game_result_header),0),FALSE)),"",VLOOKUP($B1363,INDIRECT(nfl_game_result),MATCH(E$1,INDIRECT(nfl_game_result_header),0),FALSE)),"error")</f>
        <v>-4</v>
      </c>
      <c r="F1363" s="23" t="str">
        <f ca="1">IFERROR(IF(ISBLANK(VLOOKUP($B1363,INDIRECT(nfl_game_result),MATCH(F$1,INDIRECT(nfl_game_result_header),0),FALSE)),"",VLOOKUP($B1363,INDIRECT(nfl_game_result),MATCH(F$1,INDIRECT(nfl_game_result_header),0),FALSE)),"error")</f>
        <v/>
      </c>
      <c r="G1363" s="23" t="str">
        <f ca="1">IFERROR(IF(ISBLANK(VLOOKUP($B1363,INDIRECT(nfl_game_result),MATCH(G$1,INDIRECT(nfl_game_result_header),0),FALSE)),"",VLOOKUP($B1363,INDIRECT(nfl_game_result),MATCH(G$1,INDIRECT(nfl_game_result_header),0),FALSE)),"error")</f>
        <v/>
      </c>
      <c r="H1363">
        <f ca="1">IFERROR(IF(ISBLANK(VLOOKUP($B1363,INDIRECT(nfl_game_result),MATCH(H$1,INDIRECT(nfl_game_result_header),0),FALSE)),"",VLOOKUP($B1363,INDIRECT(nfl_game_result),MATCH(H$1,INDIRECT(nfl_game_result_header),0),FALSE)),"error")</f>
        <v>24</v>
      </c>
      <c r="I1363">
        <f ca="1">IFERROR(IF(ISBLANK(VLOOKUP($B1363,INDIRECT(nfl_game_result),MATCH(I$1,INDIRECT(nfl_game_result_header),0),FALSE)),"",VLOOKUP($B1363,INDIRECT(nfl_game_result),MATCH(I$1,INDIRECT(nfl_game_result_header),0),FALSE)),"error")</f>
        <v>27</v>
      </c>
      <c r="J1363" t="str">
        <f ca="1">IFERROR(IF(ISBLANK(VLOOKUP($B1363,INDIRECT(nfl_game_result),MATCH(J$1,INDIRECT(nfl_game_result_header),0),FALSE)),"",VLOOKUP($B1363,INDIRECT(nfl_game_result),MATCH(J$1,INDIRECT(nfl_game_result_header),0),FALSE)),"error")</f>
        <v>SFO</v>
      </c>
      <c r="K1363" t="str">
        <f ca="1">IFERROR(IF(ISBLANK(VLOOKUP($B1363,INDIRECT(nfl_game_result),MATCH(K$1,INDIRECT(nfl_game_result_header),0),FALSE)),"",VLOOKUP($B1363,INDIRECT(nfl_game_result),MATCH(K$1,INDIRECT(nfl_game_result_header),0),FALSE)),"error")</f>
        <v>SFO</v>
      </c>
      <c r="L1363" s="23" t="str">
        <f ca="1">IFERROR(IF(ISBLANK(VLOOKUP($B1363,INDIRECT(nfl_game_result),MATCH(L$1,INDIRECT(nfl_game_result_header),0),FALSE)),"",VLOOKUP($B1363,INDIRECT(nfl_game_result),MATCH(L$1,INDIRECT(nfl_game_result_header),0),FALSE)),"error")</f>
        <v/>
      </c>
      <c r="M1363" t="s">
        <v>16</v>
      </c>
      <c r="N1363">
        <v>-3</v>
      </c>
      <c r="O1363" t="s">
        <v>335</v>
      </c>
      <c r="P1363">
        <v>12</v>
      </c>
      <c r="V1363" s="23" t="s">
        <v>416</v>
      </c>
      <c r="W1363">
        <f ca="1">VALUE(LEFT(C1363, 4))</f>
        <v>2014</v>
      </c>
      <c r="X1363">
        <f ca="1">VALUE(MID(C1363,6,FIND("_",C1363,6)-6))</f>
        <v>10</v>
      </c>
      <c r="Y1363" t="str">
        <f ca="1">IF(NOT(OR(ISBLANK(D1363),ISBLANK(E1363),D1363="",E1363="")),D1363-E1363,"")</f>
        <v/>
      </c>
      <c r="Z1363" t="str">
        <f ca="1">IF(OR(NOT(ISNUMBER(D1363)),ISBLANK(D1363),D1363="",ISBLANK(N1363)),"",ABS(D1363-N1363))</f>
        <v/>
      </c>
      <c r="AA1363">
        <f ca="1">IF(OR(ISBLANK(J1363),ISBLANK(O1363),J1363="",O1363=""),"",IF(J1363=O1363,1,0))</f>
        <v>0</v>
      </c>
      <c r="AB1363" t="str">
        <f ca="1">IF(OR(ISBLANK(K1363),ISBLANK(Q1363),K1363="",Q1363=""),"",IF(K1363=Q1363,1,0))</f>
        <v/>
      </c>
      <c r="AC1363" s="23" t="str">
        <f t="shared" ca="1" si="21"/>
        <v/>
      </c>
    </row>
    <row r="1364" spans="1:29" x14ac:dyDescent="0.25">
      <c r="A1364" s="23">
        <v>1363</v>
      </c>
      <c r="B1364">
        <v>673</v>
      </c>
      <c r="C1364" t="str">
        <f ca="1">IFERROR(VLOOKUP($B1364,INDIRECT(nfl_game_result),MATCH(C$1,INDIRECT(nfl_game_result_header),0),FALSE),"error")</f>
        <v>2014_10_PIT@NYJ</v>
      </c>
      <c r="D1364" t="str">
        <f ca="1">IFERROR(IF(ISBLANK(VLOOKUP($B1364,INDIRECT(nfl_game_result),MATCH(D$1,INDIRECT(nfl_game_result_header),0),FALSE)),"",VLOOKUP($B1364,INDIRECT(nfl_game_result),MATCH(D$1,INDIRECT(nfl_game_result_header),0),FALSE)),"error")</f>
        <v/>
      </c>
      <c r="E1364">
        <f ca="1">IFERROR(IF(ISBLANK(VLOOKUP($B1364,INDIRECT(nfl_game_result),MATCH(E$1,INDIRECT(nfl_game_result_header),0),FALSE)),"",VLOOKUP($B1364,INDIRECT(nfl_game_result),MATCH(E$1,INDIRECT(nfl_game_result_header),0),FALSE)),"error")</f>
        <v>4</v>
      </c>
      <c r="F1364" s="23" t="str">
        <f ca="1">IFERROR(IF(ISBLANK(VLOOKUP($B1364,INDIRECT(nfl_game_result),MATCH(F$1,INDIRECT(nfl_game_result_header),0),FALSE)),"",VLOOKUP($B1364,INDIRECT(nfl_game_result),MATCH(F$1,INDIRECT(nfl_game_result_header),0),FALSE)),"error")</f>
        <v/>
      </c>
      <c r="G1364" s="23" t="str">
        <f ca="1">IFERROR(IF(ISBLANK(VLOOKUP($B1364,INDIRECT(nfl_game_result),MATCH(G$1,INDIRECT(nfl_game_result_header),0),FALSE)),"",VLOOKUP($B1364,INDIRECT(nfl_game_result),MATCH(G$1,INDIRECT(nfl_game_result_header),0),FALSE)),"error")</f>
        <v/>
      </c>
      <c r="H1364">
        <f ca="1">IFERROR(IF(ISBLANK(VLOOKUP($B1364,INDIRECT(nfl_game_result),MATCH(H$1,INDIRECT(nfl_game_result_header),0),FALSE)),"",VLOOKUP($B1364,INDIRECT(nfl_game_result),MATCH(H$1,INDIRECT(nfl_game_result_header),0),FALSE)),"error")</f>
        <v>20</v>
      </c>
      <c r="I1364">
        <f ca="1">IFERROR(IF(ISBLANK(VLOOKUP($B1364,INDIRECT(nfl_game_result),MATCH(I$1,INDIRECT(nfl_game_result_header),0),FALSE)),"",VLOOKUP($B1364,INDIRECT(nfl_game_result),MATCH(I$1,INDIRECT(nfl_game_result_header),0),FALSE)),"error")</f>
        <v>13</v>
      </c>
      <c r="J1364" t="str">
        <f ca="1">IFERROR(IF(ISBLANK(VLOOKUP($B1364,INDIRECT(nfl_game_result),MATCH(J$1,INDIRECT(nfl_game_result_header),0),FALSE)),"",VLOOKUP($B1364,INDIRECT(nfl_game_result),MATCH(J$1,INDIRECT(nfl_game_result_header),0),FALSE)),"error")</f>
        <v>NYJ</v>
      </c>
      <c r="K1364" t="str">
        <f ca="1">IFERROR(IF(ISBLANK(VLOOKUP($B1364,INDIRECT(nfl_game_result),MATCH(K$1,INDIRECT(nfl_game_result_header),0),FALSE)),"",VLOOKUP($B1364,INDIRECT(nfl_game_result),MATCH(K$1,INDIRECT(nfl_game_result_header),0),FALSE)),"error")</f>
        <v>NYJ</v>
      </c>
      <c r="L1364" s="23" t="str">
        <f ca="1">IFERROR(IF(ISBLANK(VLOOKUP($B1364,INDIRECT(nfl_game_result),MATCH(L$1,INDIRECT(nfl_game_result_header),0),FALSE)),"",VLOOKUP($B1364,INDIRECT(nfl_game_result),MATCH(L$1,INDIRECT(nfl_game_result_header),0),FALSE)),"error")</f>
        <v/>
      </c>
      <c r="M1364" t="s">
        <v>16</v>
      </c>
      <c r="N1364">
        <v>4.5</v>
      </c>
      <c r="O1364" t="s">
        <v>87</v>
      </c>
      <c r="P1364">
        <v>1</v>
      </c>
      <c r="V1364" s="23" t="s">
        <v>416</v>
      </c>
      <c r="W1364">
        <f ca="1">VALUE(LEFT(C1364, 4))</f>
        <v>2014</v>
      </c>
      <c r="X1364">
        <f ca="1">VALUE(MID(C1364,6,FIND("_",C1364,6)-6))</f>
        <v>10</v>
      </c>
      <c r="Y1364" t="str">
        <f ca="1">IF(NOT(OR(ISBLANK(D1364),ISBLANK(E1364),D1364="",E1364="")),D1364-E1364,"")</f>
        <v/>
      </c>
      <c r="Z1364" t="str">
        <f ca="1">IF(OR(NOT(ISNUMBER(D1364)),ISBLANK(D1364),D1364="",ISBLANK(N1364)),"",ABS(D1364-N1364))</f>
        <v/>
      </c>
      <c r="AA1364">
        <f ca="1">IF(OR(ISBLANK(J1364),ISBLANK(O1364),J1364="",O1364=""),"",IF(J1364=O1364,1,0))</f>
        <v>0</v>
      </c>
      <c r="AB1364" t="str">
        <f ca="1">IF(OR(ISBLANK(K1364),ISBLANK(Q1364),K1364="",Q1364=""),"",IF(K1364=Q1364,1,0))</f>
        <v/>
      </c>
      <c r="AC1364" s="23" t="str">
        <f t="shared" ca="1" si="21"/>
        <v/>
      </c>
    </row>
    <row r="1365" spans="1:29" x14ac:dyDescent="0.25">
      <c r="A1365" s="23">
        <v>1364</v>
      </c>
      <c r="B1365">
        <v>674</v>
      </c>
      <c r="C1365" t="str">
        <f ca="1">IFERROR(VLOOKUP($B1365,INDIRECT(nfl_game_result),MATCH(C$1,INDIRECT(nfl_game_result_header),0),FALSE),"error")</f>
        <v>2014_10_ATL@TBY</v>
      </c>
      <c r="D1365" t="str">
        <f ca="1">IFERROR(IF(ISBLANK(VLOOKUP($B1365,INDIRECT(nfl_game_result),MATCH(D$1,INDIRECT(nfl_game_result_header),0),FALSE)),"",VLOOKUP($B1365,INDIRECT(nfl_game_result),MATCH(D$1,INDIRECT(nfl_game_result_header),0),FALSE)),"error")</f>
        <v/>
      </c>
      <c r="E1365">
        <f ca="1">IFERROR(IF(ISBLANK(VLOOKUP($B1365,INDIRECT(nfl_game_result),MATCH(E$1,INDIRECT(nfl_game_result_header),0),FALSE)),"",VLOOKUP($B1365,INDIRECT(nfl_game_result),MATCH(E$1,INDIRECT(nfl_game_result_header),0),FALSE)),"error")</f>
        <v>0</v>
      </c>
      <c r="F1365" s="23" t="str">
        <f ca="1">IFERROR(IF(ISBLANK(VLOOKUP($B1365,INDIRECT(nfl_game_result),MATCH(F$1,INDIRECT(nfl_game_result_header),0),FALSE)),"",VLOOKUP($B1365,INDIRECT(nfl_game_result),MATCH(F$1,INDIRECT(nfl_game_result_header),0),FALSE)),"error")</f>
        <v/>
      </c>
      <c r="G1365" s="23" t="str">
        <f ca="1">IFERROR(IF(ISBLANK(VLOOKUP($B1365,INDIRECT(nfl_game_result),MATCH(G$1,INDIRECT(nfl_game_result_header),0),FALSE)),"",VLOOKUP($B1365,INDIRECT(nfl_game_result),MATCH(G$1,INDIRECT(nfl_game_result_header),0),FALSE)),"error")</f>
        <v/>
      </c>
      <c r="H1365">
        <f ca="1">IFERROR(IF(ISBLANK(VLOOKUP($B1365,INDIRECT(nfl_game_result),MATCH(H$1,INDIRECT(nfl_game_result_header),0),FALSE)),"",VLOOKUP($B1365,INDIRECT(nfl_game_result),MATCH(H$1,INDIRECT(nfl_game_result_header),0),FALSE)),"error")</f>
        <v>17</v>
      </c>
      <c r="I1365">
        <f ca="1">IFERROR(IF(ISBLANK(VLOOKUP($B1365,INDIRECT(nfl_game_result),MATCH(I$1,INDIRECT(nfl_game_result_header),0),FALSE)),"",VLOOKUP($B1365,INDIRECT(nfl_game_result),MATCH(I$1,INDIRECT(nfl_game_result_header),0),FALSE)),"error")</f>
        <v>27</v>
      </c>
      <c r="J1365" t="str">
        <f ca="1">IFERROR(IF(ISBLANK(VLOOKUP($B1365,INDIRECT(nfl_game_result),MATCH(J$1,INDIRECT(nfl_game_result_header),0),FALSE)),"",VLOOKUP($B1365,INDIRECT(nfl_game_result),MATCH(J$1,INDIRECT(nfl_game_result_header),0),FALSE)),"error")</f>
        <v>ATL</v>
      </c>
      <c r="K1365" t="str">
        <f ca="1">IFERROR(IF(ISBLANK(VLOOKUP($B1365,INDIRECT(nfl_game_result),MATCH(K$1,INDIRECT(nfl_game_result_header),0),FALSE)),"",VLOOKUP($B1365,INDIRECT(nfl_game_result),MATCH(K$1,INDIRECT(nfl_game_result_header),0),FALSE)),"error")</f>
        <v>ATL</v>
      </c>
      <c r="L1365" s="23" t="str">
        <f ca="1">IFERROR(IF(ISBLANK(VLOOKUP($B1365,INDIRECT(nfl_game_result),MATCH(L$1,INDIRECT(nfl_game_result_header),0),FALSE)),"",VLOOKUP($B1365,INDIRECT(nfl_game_result),MATCH(L$1,INDIRECT(nfl_game_result_header),0),FALSE)),"error")</f>
        <v/>
      </c>
      <c r="M1365" t="s">
        <v>16</v>
      </c>
      <c r="N1365">
        <v>-1.5</v>
      </c>
      <c r="O1365" t="s">
        <v>334</v>
      </c>
      <c r="P1365">
        <v>8</v>
      </c>
      <c r="V1365" s="23" t="s">
        <v>416</v>
      </c>
      <c r="W1365">
        <f ca="1">VALUE(LEFT(C1365, 4))</f>
        <v>2014</v>
      </c>
      <c r="X1365">
        <f ca="1">VALUE(MID(C1365,6,FIND("_",C1365,6)-6))</f>
        <v>10</v>
      </c>
      <c r="Y1365" t="str">
        <f ca="1">IF(NOT(OR(ISBLANK(D1365),ISBLANK(E1365),D1365="",E1365="")),D1365-E1365,"")</f>
        <v/>
      </c>
      <c r="Z1365" t="str">
        <f ca="1">IF(OR(NOT(ISNUMBER(D1365)),ISBLANK(D1365),D1365="",ISBLANK(N1365)),"",ABS(D1365-N1365))</f>
        <v/>
      </c>
      <c r="AA1365">
        <f ca="1">IF(OR(ISBLANK(J1365),ISBLANK(O1365),J1365="",O1365=""),"",IF(J1365=O1365,1,0))</f>
        <v>0</v>
      </c>
      <c r="AB1365" t="str">
        <f ca="1">IF(OR(ISBLANK(K1365),ISBLANK(Q1365),K1365="",Q1365=""),"",IF(K1365=Q1365,1,0))</f>
        <v/>
      </c>
      <c r="AC1365" s="23" t="str">
        <f t="shared" ca="1" si="21"/>
        <v/>
      </c>
    </row>
    <row r="1366" spans="1:29" x14ac:dyDescent="0.25">
      <c r="A1366" s="23">
        <v>1365</v>
      </c>
      <c r="B1366">
        <v>675</v>
      </c>
      <c r="C1366" t="str">
        <f ca="1">IFERROR(VLOOKUP($B1366,INDIRECT(nfl_game_result),MATCH(C$1,INDIRECT(nfl_game_result_header),0),FALSE),"error")</f>
        <v>2014_10_DAL@JAX</v>
      </c>
      <c r="D1366" t="str">
        <f ca="1">IFERROR(IF(ISBLANK(VLOOKUP($B1366,INDIRECT(nfl_game_result),MATCH(D$1,INDIRECT(nfl_game_result_header),0),FALSE)),"",VLOOKUP($B1366,INDIRECT(nfl_game_result),MATCH(D$1,INDIRECT(nfl_game_result_header),0),FALSE)),"error")</f>
        <v/>
      </c>
      <c r="E1366">
        <f ca="1">IFERROR(IF(ISBLANK(VLOOKUP($B1366,INDIRECT(nfl_game_result),MATCH(E$1,INDIRECT(nfl_game_result_header),0),FALSE)),"",VLOOKUP($B1366,INDIRECT(nfl_game_result),MATCH(E$1,INDIRECT(nfl_game_result_header),0),FALSE)),"error")</f>
        <v>5</v>
      </c>
      <c r="F1366" s="23" t="str">
        <f ca="1">IFERROR(IF(ISBLANK(VLOOKUP($B1366,INDIRECT(nfl_game_result),MATCH(F$1,INDIRECT(nfl_game_result_header),0),FALSE)),"",VLOOKUP($B1366,INDIRECT(nfl_game_result),MATCH(F$1,INDIRECT(nfl_game_result_header),0),FALSE)),"error")</f>
        <v/>
      </c>
      <c r="G1366" s="23" t="str">
        <f ca="1">IFERROR(IF(ISBLANK(VLOOKUP($B1366,INDIRECT(nfl_game_result),MATCH(G$1,INDIRECT(nfl_game_result_header),0),FALSE)),"",VLOOKUP($B1366,INDIRECT(nfl_game_result),MATCH(G$1,INDIRECT(nfl_game_result_header),0),FALSE)),"error")</f>
        <v/>
      </c>
      <c r="H1366">
        <f ca="1">IFERROR(IF(ISBLANK(VLOOKUP($B1366,INDIRECT(nfl_game_result),MATCH(H$1,INDIRECT(nfl_game_result_header),0),FALSE)),"",VLOOKUP($B1366,INDIRECT(nfl_game_result),MATCH(H$1,INDIRECT(nfl_game_result_header),0),FALSE)),"error")</f>
        <v>17</v>
      </c>
      <c r="I1366">
        <f ca="1">IFERROR(IF(ISBLANK(VLOOKUP($B1366,INDIRECT(nfl_game_result),MATCH(I$1,INDIRECT(nfl_game_result_header),0),FALSE)),"",VLOOKUP($B1366,INDIRECT(nfl_game_result),MATCH(I$1,INDIRECT(nfl_game_result_header),0),FALSE)),"error")</f>
        <v>31</v>
      </c>
      <c r="J1366" t="str">
        <f ca="1">IFERROR(IF(ISBLANK(VLOOKUP($B1366,INDIRECT(nfl_game_result),MATCH(J$1,INDIRECT(nfl_game_result_header),0),FALSE)),"",VLOOKUP($B1366,INDIRECT(nfl_game_result),MATCH(J$1,INDIRECT(nfl_game_result_header),0),FALSE)),"error")</f>
        <v>DAL</v>
      </c>
      <c r="K1366" t="str">
        <f ca="1">IFERROR(IF(ISBLANK(VLOOKUP($B1366,INDIRECT(nfl_game_result),MATCH(K$1,INDIRECT(nfl_game_result_header),0),FALSE)),"",VLOOKUP($B1366,INDIRECT(nfl_game_result),MATCH(K$1,INDIRECT(nfl_game_result_header),0),FALSE)),"error")</f>
        <v>DAL</v>
      </c>
      <c r="L1366" s="23" t="str">
        <f ca="1">IFERROR(IF(ISBLANK(VLOOKUP($B1366,INDIRECT(nfl_game_result),MATCH(L$1,INDIRECT(nfl_game_result_header),0),FALSE)),"",VLOOKUP($B1366,INDIRECT(nfl_game_result),MATCH(L$1,INDIRECT(nfl_game_result_header),0),FALSE)),"error")</f>
        <v/>
      </c>
      <c r="M1366" t="s">
        <v>16</v>
      </c>
      <c r="N1366">
        <v>4</v>
      </c>
      <c r="O1366" t="s">
        <v>77</v>
      </c>
      <c r="P1366">
        <v>2</v>
      </c>
      <c r="V1366" s="23" t="s">
        <v>416</v>
      </c>
      <c r="W1366">
        <f ca="1">VALUE(LEFT(C1366, 4))</f>
        <v>2014</v>
      </c>
      <c r="X1366">
        <f ca="1">VALUE(MID(C1366,6,FIND("_",C1366,6)-6))</f>
        <v>10</v>
      </c>
      <c r="Y1366" t="str">
        <f ca="1">IF(NOT(OR(ISBLANK(D1366),ISBLANK(E1366),D1366="",E1366="")),D1366-E1366,"")</f>
        <v/>
      </c>
      <c r="Z1366" t="str">
        <f ca="1">IF(OR(NOT(ISNUMBER(D1366)),ISBLANK(D1366),D1366="",ISBLANK(N1366)),"",ABS(D1366-N1366))</f>
        <v/>
      </c>
      <c r="AA1366">
        <f ca="1">IF(OR(ISBLANK(J1366),ISBLANK(O1366),J1366="",O1366=""),"",IF(J1366=O1366,1,0))</f>
        <v>0</v>
      </c>
      <c r="AB1366" t="str">
        <f ca="1">IF(OR(ISBLANK(K1366),ISBLANK(Q1366),K1366="",Q1366=""),"",IF(K1366=Q1366,1,0))</f>
        <v/>
      </c>
      <c r="AC1366" s="23" t="str">
        <f t="shared" ca="1" si="21"/>
        <v/>
      </c>
    </row>
    <row r="1367" spans="1:29" x14ac:dyDescent="0.25">
      <c r="A1367" s="23">
        <v>1366</v>
      </c>
      <c r="B1367">
        <v>676</v>
      </c>
      <c r="C1367" t="str">
        <f ca="1">IFERROR(VLOOKUP($B1367,INDIRECT(nfl_game_result),MATCH(C$1,INDIRECT(nfl_game_result_header),0),FALSE),"error")</f>
        <v>2014_10_TEN@BAL</v>
      </c>
      <c r="D1367" t="str">
        <f ca="1">IFERROR(IF(ISBLANK(VLOOKUP($B1367,INDIRECT(nfl_game_result),MATCH(D$1,INDIRECT(nfl_game_result_header),0),FALSE)),"",VLOOKUP($B1367,INDIRECT(nfl_game_result),MATCH(D$1,INDIRECT(nfl_game_result_header),0),FALSE)),"error")</f>
        <v/>
      </c>
      <c r="E1367">
        <f ca="1">IFERROR(IF(ISBLANK(VLOOKUP($B1367,INDIRECT(nfl_game_result),MATCH(E$1,INDIRECT(nfl_game_result_header),0),FALSE)),"",VLOOKUP($B1367,INDIRECT(nfl_game_result),MATCH(E$1,INDIRECT(nfl_game_result_header),0),FALSE)),"error")</f>
        <v>-9.5</v>
      </c>
      <c r="F1367" s="23" t="str">
        <f ca="1">IFERROR(IF(ISBLANK(VLOOKUP($B1367,INDIRECT(nfl_game_result),MATCH(F$1,INDIRECT(nfl_game_result_header),0),FALSE)),"",VLOOKUP($B1367,INDIRECT(nfl_game_result),MATCH(F$1,INDIRECT(nfl_game_result_header),0),FALSE)),"error")</f>
        <v/>
      </c>
      <c r="G1367" s="23" t="str">
        <f ca="1">IFERROR(IF(ISBLANK(VLOOKUP($B1367,INDIRECT(nfl_game_result),MATCH(G$1,INDIRECT(nfl_game_result_header),0),FALSE)),"",VLOOKUP($B1367,INDIRECT(nfl_game_result),MATCH(G$1,INDIRECT(nfl_game_result_header),0),FALSE)),"error")</f>
        <v/>
      </c>
      <c r="H1367">
        <f ca="1">IFERROR(IF(ISBLANK(VLOOKUP($B1367,INDIRECT(nfl_game_result),MATCH(H$1,INDIRECT(nfl_game_result_header),0),FALSE)),"",VLOOKUP($B1367,INDIRECT(nfl_game_result),MATCH(H$1,INDIRECT(nfl_game_result_header),0),FALSE)),"error")</f>
        <v>21</v>
      </c>
      <c r="I1367">
        <f ca="1">IFERROR(IF(ISBLANK(VLOOKUP($B1367,INDIRECT(nfl_game_result),MATCH(I$1,INDIRECT(nfl_game_result_header),0),FALSE)),"",VLOOKUP($B1367,INDIRECT(nfl_game_result),MATCH(I$1,INDIRECT(nfl_game_result_header),0),FALSE)),"error")</f>
        <v>7</v>
      </c>
      <c r="J1367" t="str">
        <f ca="1">IFERROR(IF(ISBLANK(VLOOKUP($B1367,INDIRECT(nfl_game_result),MATCH(J$1,INDIRECT(nfl_game_result_header),0),FALSE)),"",VLOOKUP($B1367,INDIRECT(nfl_game_result),MATCH(J$1,INDIRECT(nfl_game_result_header),0),FALSE)),"error")</f>
        <v>BAL</v>
      </c>
      <c r="K1367" t="str">
        <f ca="1">IFERROR(IF(ISBLANK(VLOOKUP($B1367,INDIRECT(nfl_game_result),MATCH(K$1,INDIRECT(nfl_game_result_header),0),FALSE)),"",VLOOKUP($B1367,INDIRECT(nfl_game_result),MATCH(K$1,INDIRECT(nfl_game_result_header),0),FALSE)),"error")</f>
        <v>BAL</v>
      </c>
      <c r="L1367" s="23" t="str">
        <f ca="1">IFERROR(IF(ISBLANK(VLOOKUP($B1367,INDIRECT(nfl_game_result),MATCH(L$1,INDIRECT(nfl_game_result_header),0),FALSE)),"",VLOOKUP($B1367,INDIRECT(nfl_game_result),MATCH(L$1,INDIRECT(nfl_game_result_header),0),FALSE)),"error")</f>
        <v/>
      </c>
      <c r="M1367" t="s">
        <v>16</v>
      </c>
      <c r="N1367">
        <v>-7</v>
      </c>
      <c r="O1367" t="s">
        <v>65</v>
      </c>
      <c r="P1367">
        <v>6</v>
      </c>
      <c r="V1367" s="23" t="s">
        <v>416</v>
      </c>
      <c r="W1367">
        <f ca="1">VALUE(LEFT(C1367, 4))</f>
        <v>2014</v>
      </c>
      <c r="X1367">
        <f ca="1">VALUE(MID(C1367,6,FIND("_",C1367,6)-6))</f>
        <v>10</v>
      </c>
      <c r="Y1367" t="str">
        <f ca="1">IF(NOT(OR(ISBLANK(D1367),ISBLANK(E1367),D1367="",E1367="")),D1367-E1367,"")</f>
        <v/>
      </c>
      <c r="Z1367" t="str">
        <f ca="1">IF(OR(NOT(ISNUMBER(D1367)),ISBLANK(D1367),D1367="",ISBLANK(N1367)),"",ABS(D1367-N1367))</f>
        <v/>
      </c>
      <c r="AA1367">
        <f ca="1">IF(OR(ISBLANK(J1367),ISBLANK(O1367),J1367="",O1367=""),"",IF(J1367=O1367,1,0))</f>
        <v>1</v>
      </c>
      <c r="AB1367" t="str">
        <f ca="1">IF(OR(ISBLANK(K1367),ISBLANK(Q1367),K1367="",Q1367=""),"",IF(K1367=Q1367,1,0))</f>
        <v/>
      </c>
      <c r="AC1367" s="23" t="str">
        <f t="shared" ca="1" si="21"/>
        <v/>
      </c>
    </row>
    <row r="1368" spans="1:29" x14ac:dyDescent="0.25">
      <c r="A1368" s="23">
        <v>1367</v>
      </c>
      <c r="B1368">
        <v>677</v>
      </c>
      <c r="C1368" t="str">
        <f ca="1">IFERROR(VLOOKUP($B1368,INDIRECT(nfl_game_result),MATCH(C$1,INDIRECT(nfl_game_result_header),0),FALSE),"error")</f>
        <v>2014_10_DEN@OAK</v>
      </c>
      <c r="D1368" t="str">
        <f ca="1">IFERROR(IF(ISBLANK(VLOOKUP($B1368,INDIRECT(nfl_game_result),MATCH(D$1,INDIRECT(nfl_game_result_header),0),FALSE)),"",VLOOKUP($B1368,INDIRECT(nfl_game_result),MATCH(D$1,INDIRECT(nfl_game_result_header),0),FALSE)),"error")</f>
        <v/>
      </c>
      <c r="E1368">
        <f ca="1">IFERROR(IF(ISBLANK(VLOOKUP($B1368,INDIRECT(nfl_game_result),MATCH(E$1,INDIRECT(nfl_game_result_header),0),FALSE)),"",VLOOKUP($B1368,INDIRECT(nfl_game_result),MATCH(E$1,INDIRECT(nfl_game_result_header),0),FALSE)),"error")</f>
        <v>11.5</v>
      </c>
      <c r="F1368" s="23" t="str">
        <f ca="1">IFERROR(IF(ISBLANK(VLOOKUP($B1368,INDIRECT(nfl_game_result),MATCH(F$1,INDIRECT(nfl_game_result_header),0),FALSE)),"",VLOOKUP($B1368,INDIRECT(nfl_game_result),MATCH(F$1,INDIRECT(nfl_game_result_header),0),FALSE)),"error")</f>
        <v/>
      </c>
      <c r="G1368" s="23" t="str">
        <f ca="1">IFERROR(IF(ISBLANK(VLOOKUP($B1368,INDIRECT(nfl_game_result),MATCH(G$1,INDIRECT(nfl_game_result_header),0),FALSE)),"",VLOOKUP($B1368,INDIRECT(nfl_game_result),MATCH(G$1,INDIRECT(nfl_game_result_header),0),FALSE)),"error")</f>
        <v/>
      </c>
      <c r="H1368">
        <f ca="1">IFERROR(IF(ISBLANK(VLOOKUP($B1368,INDIRECT(nfl_game_result),MATCH(H$1,INDIRECT(nfl_game_result_header),0),FALSE)),"",VLOOKUP($B1368,INDIRECT(nfl_game_result),MATCH(H$1,INDIRECT(nfl_game_result_header),0),FALSE)),"error")</f>
        <v>17</v>
      </c>
      <c r="I1368">
        <f ca="1">IFERROR(IF(ISBLANK(VLOOKUP($B1368,INDIRECT(nfl_game_result),MATCH(I$1,INDIRECT(nfl_game_result_header),0),FALSE)),"",VLOOKUP($B1368,INDIRECT(nfl_game_result),MATCH(I$1,INDIRECT(nfl_game_result_header),0),FALSE)),"error")</f>
        <v>41</v>
      </c>
      <c r="J1368" t="str">
        <f ca="1">IFERROR(IF(ISBLANK(VLOOKUP($B1368,INDIRECT(nfl_game_result),MATCH(J$1,INDIRECT(nfl_game_result_header),0),FALSE)),"",VLOOKUP($B1368,INDIRECT(nfl_game_result),MATCH(J$1,INDIRECT(nfl_game_result_header),0),FALSE)),"error")</f>
        <v>DEN</v>
      </c>
      <c r="K1368" t="str">
        <f ca="1">IFERROR(IF(ISBLANK(VLOOKUP($B1368,INDIRECT(nfl_game_result),MATCH(K$1,INDIRECT(nfl_game_result_header),0),FALSE)),"",VLOOKUP($B1368,INDIRECT(nfl_game_result),MATCH(K$1,INDIRECT(nfl_game_result_header),0),FALSE)),"error")</f>
        <v>DEN</v>
      </c>
      <c r="L1368" s="23" t="str">
        <f ca="1">IFERROR(IF(ISBLANK(VLOOKUP($B1368,INDIRECT(nfl_game_result),MATCH(L$1,INDIRECT(nfl_game_result_header),0),FALSE)),"",VLOOKUP($B1368,INDIRECT(nfl_game_result),MATCH(L$1,INDIRECT(nfl_game_result_header),0),FALSE)),"error")</f>
        <v/>
      </c>
      <c r="M1368" t="s">
        <v>16</v>
      </c>
      <c r="N1368">
        <v>11</v>
      </c>
      <c r="O1368" t="s">
        <v>85</v>
      </c>
      <c r="P1368">
        <v>5</v>
      </c>
      <c r="V1368" s="23" t="s">
        <v>416</v>
      </c>
      <c r="W1368">
        <f ca="1">VALUE(LEFT(C1368, 4))</f>
        <v>2014</v>
      </c>
      <c r="X1368">
        <f ca="1">VALUE(MID(C1368,6,FIND("_",C1368,6)-6))</f>
        <v>10</v>
      </c>
      <c r="Y1368" t="str">
        <f ca="1">IF(NOT(OR(ISBLANK(D1368),ISBLANK(E1368),D1368="",E1368="")),D1368-E1368,"")</f>
        <v/>
      </c>
      <c r="Z1368" t="str">
        <f ca="1">IF(OR(NOT(ISNUMBER(D1368)),ISBLANK(D1368),D1368="",ISBLANK(N1368)),"",ABS(D1368-N1368))</f>
        <v/>
      </c>
      <c r="AA1368">
        <f ca="1">IF(OR(ISBLANK(J1368),ISBLANK(O1368),J1368="",O1368=""),"",IF(J1368=O1368,1,0))</f>
        <v>0</v>
      </c>
      <c r="AB1368" t="str">
        <f ca="1">IF(OR(ISBLANK(K1368),ISBLANK(Q1368),K1368="",Q1368=""),"",IF(K1368=Q1368,1,0))</f>
        <v/>
      </c>
      <c r="AC1368" s="23" t="str">
        <f t="shared" ca="1" si="21"/>
        <v/>
      </c>
    </row>
    <row r="1369" spans="1:29" x14ac:dyDescent="0.25">
      <c r="A1369" s="23">
        <v>1368</v>
      </c>
      <c r="B1369">
        <v>678</v>
      </c>
      <c r="C1369" t="str">
        <f ca="1">IFERROR(VLOOKUP($B1369,INDIRECT(nfl_game_result),MATCH(C$1,INDIRECT(nfl_game_result_header),0),FALSE),"error")</f>
        <v>2014_10_STL@ARI</v>
      </c>
      <c r="D1369" t="str">
        <f ca="1">IFERROR(IF(ISBLANK(VLOOKUP($B1369,INDIRECT(nfl_game_result),MATCH(D$1,INDIRECT(nfl_game_result_header),0),FALSE)),"",VLOOKUP($B1369,INDIRECT(nfl_game_result),MATCH(D$1,INDIRECT(nfl_game_result_header),0),FALSE)),"error")</f>
        <v/>
      </c>
      <c r="E1369">
        <f ca="1">IFERROR(IF(ISBLANK(VLOOKUP($B1369,INDIRECT(nfl_game_result),MATCH(E$1,INDIRECT(nfl_game_result_header),0),FALSE)),"",VLOOKUP($B1369,INDIRECT(nfl_game_result),MATCH(E$1,INDIRECT(nfl_game_result_header),0),FALSE)),"error")</f>
        <v>-7</v>
      </c>
      <c r="F1369" s="23" t="str">
        <f ca="1">IFERROR(IF(ISBLANK(VLOOKUP($B1369,INDIRECT(nfl_game_result),MATCH(F$1,INDIRECT(nfl_game_result_header),0),FALSE)),"",VLOOKUP($B1369,INDIRECT(nfl_game_result),MATCH(F$1,INDIRECT(nfl_game_result_header),0),FALSE)),"error")</f>
        <v/>
      </c>
      <c r="G1369" s="23" t="str">
        <f ca="1">IFERROR(IF(ISBLANK(VLOOKUP($B1369,INDIRECT(nfl_game_result),MATCH(G$1,INDIRECT(nfl_game_result_header),0),FALSE)),"",VLOOKUP($B1369,INDIRECT(nfl_game_result),MATCH(G$1,INDIRECT(nfl_game_result_header),0),FALSE)),"error")</f>
        <v/>
      </c>
      <c r="H1369">
        <f ca="1">IFERROR(IF(ISBLANK(VLOOKUP($B1369,INDIRECT(nfl_game_result),MATCH(H$1,INDIRECT(nfl_game_result_header),0),FALSE)),"",VLOOKUP($B1369,INDIRECT(nfl_game_result),MATCH(H$1,INDIRECT(nfl_game_result_header),0),FALSE)),"error")</f>
        <v>31</v>
      </c>
      <c r="I1369">
        <f ca="1">IFERROR(IF(ISBLANK(VLOOKUP($B1369,INDIRECT(nfl_game_result),MATCH(I$1,INDIRECT(nfl_game_result_header),0),FALSE)),"",VLOOKUP($B1369,INDIRECT(nfl_game_result),MATCH(I$1,INDIRECT(nfl_game_result_header),0),FALSE)),"error")</f>
        <v>14</v>
      </c>
      <c r="J1369" t="str">
        <f ca="1">IFERROR(IF(ISBLANK(VLOOKUP($B1369,INDIRECT(nfl_game_result),MATCH(J$1,INDIRECT(nfl_game_result_header),0),FALSE)),"",VLOOKUP($B1369,INDIRECT(nfl_game_result),MATCH(J$1,INDIRECT(nfl_game_result_header),0),FALSE)),"error")</f>
        <v>ARI</v>
      </c>
      <c r="K1369" t="str">
        <f ca="1">IFERROR(IF(ISBLANK(VLOOKUP($B1369,INDIRECT(nfl_game_result),MATCH(K$1,INDIRECT(nfl_game_result_header),0),FALSE)),"",VLOOKUP($B1369,INDIRECT(nfl_game_result),MATCH(K$1,INDIRECT(nfl_game_result_header),0),FALSE)),"error")</f>
        <v>ARI</v>
      </c>
      <c r="L1369" s="23" t="str">
        <f ca="1">IFERROR(IF(ISBLANK(VLOOKUP($B1369,INDIRECT(nfl_game_result),MATCH(L$1,INDIRECT(nfl_game_result_header),0),FALSE)),"",VLOOKUP($B1369,INDIRECT(nfl_game_result),MATCH(L$1,INDIRECT(nfl_game_result_header),0),FALSE)),"error")</f>
        <v/>
      </c>
      <c r="M1369" t="s">
        <v>16</v>
      </c>
      <c r="N1369">
        <v>-7.5</v>
      </c>
      <c r="O1369" t="s">
        <v>91</v>
      </c>
      <c r="P1369">
        <v>10</v>
      </c>
      <c r="V1369" s="23" t="s">
        <v>416</v>
      </c>
      <c r="W1369">
        <f ca="1">VALUE(LEFT(C1369, 4))</f>
        <v>2014</v>
      </c>
      <c r="X1369">
        <f ca="1">VALUE(MID(C1369,6,FIND("_",C1369,6)-6))</f>
        <v>10</v>
      </c>
      <c r="Y1369" t="str">
        <f ca="1">IF(NOT(OR(ISBLANK(D1369),ISBLANK(E1369),D1369="",E1369="")),D1369-E1369,"")</f>
        <v/>
      </c>
      <c r="Z1369" t="str">
        <f ca="1">IF(OR(NOT(ISNUMBER(D1369)),ISBLANK(D1369),D1369="",ISBLANK(N1369)),"",ABS(D1369-N1369))</f>
        <v/>
      </c>
      <c r="AA1369">
        <f ca="1">IF(OR(ISBLANK(J1369),ISBLANK(O1369),J1369="",O1369=""),"",IF(J1369=O1369,1,0))</f>
        <v>0</v>
      </c>
      <c r="AB1369" t="str">
        <f ca="1">IF(OR(ISBLANK(K1369),ISBLANK(Q1369),K1369="",Q1369=""),"",IF(K1369=Q1369,1,0))</f>
        <v/>
      </c>
      <c r="AC1369" s="23" t="str">
        <f t="shared" ca="1" si="21"/>
        <v/>
      </c>
    </row>
    <row r="1370" spans="1:29" x14ac:dyDescent="0.25">
      <c r="A1370" s="23">
        <v>1369</v>
      </c>
      <c r="B1370">
        <v>679</v>
      </c>
      <c r="C1370" t="str">
        <f ca="1">IFERROR(VLOOKUP($B1370,INDIRECT(nfl_game_result),MATCH(C$1,INDIRECT(nfl_game_result_header),0),FALSE),"error")</f>
        <v>2014_10_NYG@SEA</v>
      </c>
      <c r="D1370" t="str">
        <f ca="1">IFERROR(IF(ISBLANK(VLOOKUP($B1370,INDIRECT(nfl_game_result),MATCH(D$1,INDIRECT(nfl_game_result_header),0),FALSE)),"",VLOOKUP($B1370,INDIRECT(nfl_game_result),MATCH(D$1,INDIRECT(nfl_game_result_header),0),FALSE)),"error")</f>
        <v/>
      </c>
      <c r="E1370">
        <f ca="1">IFERROR(IF(ISBLANK(VLOOKUP($B1370,INDIRECT(nfl_game_result),MATCH(E$1,INDIRECT(nfl_game_result_header),0),FALSE)),"",VLOOKUP($B1370,INDIRECT(nfl_game_result),MATCH(E$1,INDIRECT(nfl_game_result_header),0),FALSE)),"error")</f>
        <v>-9</v>
      </c>
      <c r="F1370" s="23" t="str">
        <f ca="1">IFERROR(IF(ISBLANK(VLOOKUP($B1370,INDIRECT(nfl_game_result),MATCH(F$1,INDIRECT(nfl_game_result_header),0),FALSE)),"",VLOOKUP($B1370,INDIRECT(nfl_game_result),MATCH(F$1,INDIRECT(nfl_game_result_header),0),FALSE)),"error")</f>
        <v/>
      </c>
      <c r="G1370" s="23" t="str">
        <f ca="1">IFERROR(IF(ISBLANK(VLOOKUP($B1370,INDIRECT(nfl_game_result),MATCH(G$1,INDIRECT(nfl_game_result_header),0),FALSE)),"",VLOOKUP($B1370,INDIRECT(nfl_game_result),MATCH(G$1,INDIRECT(nfl_game_result_header),0),FALSE)),"error")</f>
        <v/>
      </c>
      <c r="H1370">
        <f ca="1">IFERROR(IF(ISBLANK(VLOOKUP($B1370,INDIRECT(nfl_game_result),MATCH(H$1,INDIRECT(nfl_game_result_header),0),FALSE)),"",VLOOKUP($B1370,INDIRECT(nfl_game_result),MATCH(H$1,INDIRECT(nfl_game_result_header),0),FALSE)),"error")</f>
        <v>38</v>
      </c>
      <c r="I1370">
        <f ca="1">IFERROR(IF(ISBLANK(VLOOKUP($B1370,INDIRECT(nfl_game_result),MATCH(I$1,INDIRECT(nfl_game_result_header),0),FALSE)),"",VLOOKUP($B1370,INDIRECT(nfl_game_result),MATCH(I$1,INDIRECT(nfl_game_result_header),0),FALSE)),"error")</f>
        <v>17</v>
      </c>
      <c r="J1370" t="str">
        <f ca="1">IFERROR(IF(ISBLANK(VLOOKUP($B1370,INDIRECT(nfl_game_result),MATCH(J$1,INDIRECT(nfl_game_result_header),0),FALSE)),"",VLOOKUP($B1370,INDIRECT(nfl_game_result),MATCH(J$1,INDIRECT(nfl_game_result_header),0),FALSE)),"error")</f>
        <v>SEA</v>
      </c>
      <c r="K1370" t="str">
        <f ca="1">IFERROR(IF(ISBLANK(VLOOKUP($B1370,INDIRECT(nfl_game_result),MATCH(K$1,INDIRECT(nfl_game_result_header),0),FALSE)),"",VLOOKUP($B1370,INDIRECT(nfl_game_result),MATCH(K$1,INDIRECT(nfl_game_result_header),0),FALSE)),"error")</f>
        <v>SEA</v>
      </c>
      <c r="L1370" s="23" t="str">
        <f ca="1">IFERROR(IF(ISBLANK(VLOOKUP($B1370,INDIRECT(nfl_game_result),MATCH(L$1,INDIRECT(nfl_game_result_header),0),FALSE)),"",VLOOKUP($B1370,INDIRECT(nfl_game_result),MATCH(L$1,INDIRECT(nfl_game_result_header),0),FALSE)),"error")</f>
        <v/>
      </c>
      <c r="M1370" t="s">
        <v>16</v>
      </c>
      <c r="N1370">
        <v>-7</v>
      </c>
      <c r="O1370" t="s">
        <v>83</v>
      </c>
      <c r="P1370">
        <v>3</v>
      </c>
      <c r="V1370" s="23" t="s">
        <v>416</v>
      </c>
      <c r="W1370">
        <f ca="1">VALUE(LEFT(C1370, 4))</f>
        <v>2014</v>
      </c>
      <c r="X1370">
        <f ca="1">VALUE(MID(C1370,6,FIND("_",C1370,6)-6))</f>
        <v>10</v>
      </c>
      <c r="Y1370" t="str">
        <f ca="1">IF(NOT(OR(ISBLANK(D1370),ISBLANK(E1370),D1370="",E1370="")),D1370-E1370,"")</f>
        <v/>
      </c>
      <c r="Z1370" t="str">
        <f ca="1">IF(OR(NOT(ISNUMBER(D1370)),ISBLANK(D1370),D1370="",ISBLANK(N1370)),"",ABS(D1370-N1370))</f>
        <v/>
      </c>
      <c r="AA1370">
        <f ca="1">IF(OR(ISBLANK(J1370),ISBLANK(O1370),J1370="",O1370=""),"",IF(J1370=O1370,1,0))</f>
        <v>0</v>
      </c>
      <c r="AB1370" t="str">
        <f ca="1">IF(OR(ISBLANK(K1370),ISBLANK(Q1370),K1370="",Q1370=""),"",IF(K1370=Q1370,1,0))</f>
        <v/>
      </c>
      <c r="AC1370" s="23" t="str">
        <f t="shared" ca="1" si="21"/>
        <v/>
      </c>
    </row>
    <row r="1371" spans="1:29" x14ac:dyDescent="0.25">
      <c r="A1371" s="23">
        <v>1370</v>
      </c>
      <c r="B1371">
        <v>680</v>
      </c>
      <c r="C1371" t="str">
        <f ca="1">IFERROR(VLOOKUP($B1371,INDIRECT(nfl_game_result),MATCH(C$1,INDIRECT(nfl_game_result_header),0),FALSE),"error")</f>
        <v>2014_10_CHI@GBY</v>
      </c>
      <c r="D1371" t="str">
        <f ca="1">IFERROR(IF(ISBLANK(VLOOKUP($B1371,INDIRECT(nfl_game_result),MATCH(D$1,INDIRECT(nfl_game_result_header),0),FALSE)),"",VLOOKUP($B1371,INDIRECT(nfl_game_result),MATCH(D$1,INDIRECT(nfl_game_result_header),0),FALSE)),"error")</f>
        <v/>
      </c>
      <c r="E1371">
        <f ca="1">IFERROR(IF(ISBLANK(VLOOKUP($B1371,INDIRECT(nfl_game_result),MATCH(E$1,INDIRECT(nfl_game_result_header),0),FALSE)),"",VLOOKUP($B1371,INDIRECT(nfl_game_result),MATCH(E$1,INDIRECT(nfl_game_result_header),0),FALSE)),"error")</f>
        <v>-7</v>
      </c>
      <c r="F1371" s="23" t="str">
        <f ca="1">IFERROR(IF(ISBLANK(VLOOKUP($B1371,INDIRECT(nfl_game_result),MATCH(F$1,INDIRECT(nfl_game_result_header),0),FALSE)),"",VLOOKUP($B1371,INDIRECT(nfl_game_result),MATCH(F$1,INDIRECT(nfl_game_result_header),0),FALSE)),"error")</f>
        <v/>
      </c>
      <c r="G1371" s="23" t="str">
        <f ca="1">IFERROR(IF(ISBLANK(VLOOKUP($B1371,INDIRECT(nfl_game_result),MATCH(G$1,INDIRECT(nfl_game_result_header),0),FALSE)),"",VLOOKUP($B1371,INDIRECT(nfl_game_result),MATCH(G$1,INDIRECT(nfl_game_result_header),0),FALSE)),"error")</f>
        <v/>
      </c>
      <c r="H1371">
        <f ca="1">IFERROR(IF(ISBLANK(VLOOKUP($B1371,INDIRECT(nfl_game_result),MATCH(H$1,INDIRECT(nfl_game_result_header),0),FALSE)),"",VLOOKUP($B1371,INDIRECT(nfl_game_result),MATCH(H$1,INDIRECT(nfl_game_result_header),0),FALSE)),"error")</f>
        <v>55</v>
      </c>
      <c r="I1371">
        <f ca="1">IFERROR(IF(ISBLANK(VLOOKUP($B1371,INDIRECT(nfl_game_result),MATCH(I$1,INDIRECT(nfl_game_result_header),0),FALSE)),"",VLOOKUP($B1371,INDIRECT(nfl_game_result),MATCH(I$1,INDIRECT(nfl_game_result_header),0),FALSE)),"error")</f>
        <v>14</v>
      </c>
      <c r="J1371" t="str">
        <f ca="1">IFERROR(IF(ISBLANK(VLOOKUP($B1371,INDIRECT(nfl_game_result),MATCH(J$1,INDIRECT(nfl_game_result_header),0),FALSE)),"",VLOOKUP($B1371,INDIRECT(nfl_game_result),MATCH(J$1,INDIRECT(nfl_game_result_header),0),FALSE)),"error")</f>
        <v>GBY</v>
      </c>
      <c r="K1371" t="str">
        <f ca="1">IFERROR(IF(ISBLANK(VLOOKUP($B1371,INDIRECT(nfl_game_result),MATCH(K$1,INDIRECT(nfl_game_result_header),0),FALSE)),"",VLOOKUP($B1371,INDIRECT(nfl_game_result),MATCH(K$1,INDIRECT(nfl_game_result_header),0),FALSE)),"error")</f>
        <v>GBY</v>
      </c>
      <c r="L1371" s="23" t="str">
        <f ca="1">IFERROR(IF(ISBLANK(VLOOKUP($B1371,INDIRECT(nfl_game_result),MATCH(L$1,INDIRECT(nfl_game_result_header),0),FALSE)),"",VLOOKUP($B1371,INDIRECT(nfl_game_result),MATCH(L$1,INDIRECT(nfl_game_result_header),0),FALSE)),"error")</f>
        <v/>
      </c>
      <c r="M1371" t="s">
        <v>16</v>
      </c>
      <c r="N1371">
        <v>-6</v>
      </c>
      <c r="O1371" t="s">
        <v>68</v>
      </c>
      <c r="P1371">
        <v>9</v>
      </c>
      <c r="V1371" s="23" t="s">
        <v>416</v>
      </c>
      <c r="W1371">
        <f ca="1">VALUE(LEFT(C1371, 4))</f>
        <v>2014</v>
      </c>
      <c r="X1371">
        <f ca="1">VALUE(MID(C1371,6,FIND("_",C1371,6)-6))</f>
        <v>10</v>
      </c>
      <c r="Y1371" t="str">
        <f ca="1">IF(NOT(OR(ISBLANK(D1371),ISBLANK(E1371),D1371="",E1371="")),D1371-E1371,"")</f>
        <v/>
      </c>
      <c r="Z1371" t="str">
        <f ca="1">IF(OR(NOT(ISNUMBER(D1371)),ISBLANK(D1371),D1371="",ISBLANK(N1371)),"",ABS(D1371-N1371))</f>
        <v/>
      </c>
      <c r="AA1371">
        <f ca="1">IF(OR(ISBLANK(J1371),ISBLANK(O1371),J1371="",O1371=""),"",IF(J1371=O1371,1,0))</f>
        <v>0</v>
      </c>
      <c r="AB1371" t="str">
        <f ca="1">IF(OR(ISBLANK(K1371),ISBLANK(Q1371),K1371="",Q1371=""),"",IF(K1371=Q1371,1,0))</f>
        <v/>
      </c>
      <c r="AC1371" s="23" t="str">
        <f t="shared" ca="1" si="21"/>
        <v/>
      </c>
    </row>
    <row r="1372" spans="1:29" x14ac:dyDescent="0.25">
      <c r="A1372" s="23">
        <v>1371</v>
      </c>
      <c r="B1372">
        <v>681</v>
      </c>
      <c r="C1372" t="str">
        <f ca="1">IFERROR(VLOOKUP($B1372,INDIRECT(nfl_game_result),MATCH(C$1,INDIRECT(nfl_game_result_header),0),FALSE),"error")</f>
        <v>2014_10_CAR@PHI</v>
      </c>
      <c r="D1372" t="str">
        <f ca="1">IFERROR(IF(ISBLANK(VLOOKUP($B1372,INDIRECT(nfl_game_result),MATCH(D$1,INDIRECT(nfl_game_result_header),0),FALSE)),"",VLOOKUP($B1372,INDIRECT(nfl_game_result),MATCH(D$1,INDIRECT(nfl_game_result_header),0),FALSE)),"error")</f>
        <v/>
      </c>
      <c r="E1372">
        <f ca="1">IFERROR(IF(ISBLANK(VLOOKUP($B1372,INDIRECT(nfl_game_result),MATCH(E$1,INDIRECT(nfl_game_result_header),0),FALSE)),"",VLOOKUP($B1372,INDIRECT(nfl_game_result),MATCH(E$1,INDIRECT(nfl_game_result_header),0),FALSE)),"error")</f>
        <v>-6</v>
      </c>
      <c r="F1372" s="23" t="str">
        <f ca="1">IFERROR(IF(ISBLANK(VLOOKUP($B1372,INDIRECT(nfl_game_result),MATCH(F$1,INDIRECT(nfl_game_result_header),0),FALSE)),"",VLOOKUP($B1372,INDIRECT(nfl_game_result),MATCH(F$1,INDIRECT(nfl_game_result_header),0),FALSE)),"error")</f>
        <v/>
      </c>
      <c r="G1372" s="23" t="str">
        <f ca="1">IFERROR(IF(ISBLANK(VLOOKUP($B1372,INDIRECT(nfl_game_result),MATCH(G$1,INDIRECT(nfl_game_result_header),0),FALSE)),"",VLOOKUP($B1372,INDIRECT(nfl_game_result),MATCH(G$1,INDIRECT(nfl_game_result_header),0),FALSE)),"error")</f>
        <v/>
      </c>
      <c r="H1372">
        <f ca="1">IFERROR(IF(ISBLANK(VLOOKUP($B1372,INDIRECT(nfl_game_result),MATCH(H$1,INDIRECT(nfl_game_result_header),0),FALSE)),"",VLOOKUP($B1372,INDIRECT(nfl_game_result),MATCH(H$1,INDIRECT(nfl_game_result_header),0),FALSE)),"error")</f>
        <v>45</v>
      </c>
      <c r="I1372">
        <f ca="1">IFERROR(IF(ISBLANK(VLOOKUP($B1372,INDIRECT(nfl_game_result),MATCH(I$1,INDIRECT(nfl_game_result_header),0),FALSE)),"",VLOOKUP($B1372,INDIRECT(nfl_game_result),MATCH(I$1,INDIRECT(nfl_game_result_header),0),FALSE)),"error")</f>
        <v>21</v>
      </c>
      <c r="J1372" t="str">
        <f ca="1">IFERROR(IF(ISBLANK(VLOOKUP($B1372,INDIRECT(nfl_game_result),MATCH(J$1,INDIRECT(nfl_game_result_header),0),FALSE)),"",VLOOKUP($B1372,INDIRECT(nfl_game_result),MATCH(J$1,INDIRECT(nfl_game_result_header),0),FALSE)),"error")</f>
        <v>PHI</v>
      </c>
      <c r="K1372" t="str">
        <f ca="1">IFERROR(IF(ISBLANK(VLOOKUP($B1372,INDIRECT(nfl_game_result),MATCH(K$1,INDIRECT(nfl_game_result_header),0),FALSE)),"",VLOOKUP($B1372,INDIRECT(nfl_game_result),MATCH(K$1,INDIRECT(nfl_game_result_header),0),FALSE)),"error")</f>
        <v>PHI</v>
      </c>
      <c r="L1372" s="23" t="str">
        <f ca="1">IFERROR(IF(ISBLANK(VLOOKUP($B1372,INDIRECT(nfl_game_result),MATCH(L$1,INDIRECT(nfl_game_result_header),0),FALSE)),"",VLOOKUP($B1372,INDIRECT(nfl_game_result),MATCH(L$1,INDIRECT(nfl_game_result_header),0),FALSE)),"error")</f>
        <v/>
      </c>
      <c r="M1372" t="s">
        <v>16</v>
      </c>
      <c r="N1372">
        <v>-4.5</v>
      </c>
      <c r="O1372" t="s">
        <v>67</v>
      </c>
      <c r="P1372">
        <v>13</v>
      </c>
      <c r="V1372" s="23" t="s">
        <v>416</v>
      </c>
      <c r="W1372">
        <f ca="1">VALUE(LEFT(C1372, 4))</f>
        <v>2014</v>
      </c>
      <c r="X1372">
        <f ca="1">VALUE(MID(C1372,6,FIND("_",C1372,6)-6))</f>
        <v>10</v>
      </c>
      <c r="Y1372" t="str">
        <f ca="1">IF(NOT(OR(ISBLANK(D1372),ISBLANK(E1372),D1372="",E1372="")),D1372-E1372,"")</f>
        <v/>
      </c>
      <c r="Z1372" t="str">
        <f ca="1">IF(OR(NOT(ISNUMBER(D1372)),ISBLANK(D1372),D1372="",ISBLANK(N1372)),"",ABS(D1372-N1372))</f>
        <v/>
      </c>
      <c r="AA1372">
        <f ca="1">IF(OR(ISBLANK(J1372),ISBLANK(O1372),J1372="",O1372=""),"",IF(J1372=O1372,1,0))</f>
        <v>0</v>
      </c>
      <c r="AB1372" t="str">
        <f ca="1">IF(OR(ISBLANK(K1372),ISBLANK(Q1372),K1372="",Q1372=""),"",IF(K1372=Q1372,1,0))</f>
        <v/>
      </c>
      <c r="AC1372" s="23" t="str">
        <f t="shared" ca="1" si="21"/>
        <v/>
      </c>
    </row>
    <row r="1373" spans="1:29" x14ac:dyDescent="0.25">
      <c r="A1373" s="23">
        <v>1372</v>
      </c>
      <c r="B1373">
        <v>669</v>
      </c>
      <c r="C1373" t="str">
        <f ca="1">IFERROR(VLOOKUP($B1373,INDIRECT(nfl_game_result),MATCH(C$1,INDIRECT(nfl_game_result_header),0),FALSE),"error")</f>
        <v>2014_10_CLE@CIN</v>
      </c>
      <c r="D1373" t="str">
        <f ca="1">IFERROR(IF(ISBLANK(VLOOKUP($B1373,INDIRECT(nfl_game_result),MATCH(D$1,INDIRECT(nfl_game_result_header),0),FALSE)),"",VLOOKUP($B1373,INDIRECT(nfl_game_result),MATCH(D$1,INDIRECT(nfl_game_result_header),0),FALSE)),"error")</f>
        <v/>
      </c>
      <c r="E1373">
        <f ca="1">IFERROR(IF(ISBLANK(VLOOKUP($B1373,INDIRECT(nfl_game_result),MATCH(E$1,INDIRECT(nfl_game_result_header),0),FALSE)),"",VLOOKUP($B1373,INDIRECT(nfl_game_result),MATCH(E$1,INDIRECT(nfl_game_result_header),0),FALSE)),"error")</f>
        <v>-6</v>
      </c>
      <c r="F1373" s="23" t="str">
        <f ca="1">IFERROR(IF(ISBLANK(VLOOKUP($B1373,INDIRECT(nfl_game_result),MATCH(F$1,INDIRECT(nfl_game_result_header),0),FALSE)),"",VLOOKUP($B1373,INDIRECT(nfl_game_result),MATCH(F$1,INDIRECT(nfl_game_result_header),0),FALSE)),"error")</f>
        <v/>
      </c>
      <c r="G1373" s="23" t="str">
        <f ca="1">IFERROR(IF(ISBLANK(VLOOKUP($B1373,INDIRECT(nfl_game_result),MATCH(G$1,INDIRECT(nfl_game_result_header),0),FALSE)),"",VLOOKUP($B1373,INDIRECT(nfl_game_result),MATCH(G$1,INDIRECT(nfl_game_result_header),0),FALSE)),"error")</f>
        <v/>
      </c>
      <c r="H1373">
        <f ca="1">IFERROR(IF(ISBLANK(VLOOKUP($B1373,INDIRECT(nfl_game_result),MATCH(H$1,INDIRECT(nfl_game_result_header),0),FALSE)),"",VLOOKUP($B1373,INDIRECT(nfl_game_result),MATCH(H$1,INDIRECT(nfl_game_result_header),0),FALSE)),"error")</f>
        <v>3</v>
      </c>
      <c r="I1373">
        <f ca="1">IFERROR(IF(ISBLANK(VLOOKUP($B1373,INDIRECT(nfl_game_result),MATCH(I$1,INDIRECT(nfl_game_result_header),0),FALSE)),"",VLOOKUP($B1373,INDIRECT(nfl_game_result),MATCH(I$1,INDIRECT(nfl_game_result_header),0),FALSE)),"error")</f>
        <v>24</v>
      </c>
      <c r="J1373" t="str">
        <f ca="1">IFERROR(IF(ISBLANK(VLOOKUP($B1373,INDIRECT(nfl_game_result),MATCH(J$1,INDIRECT(nfl_game_result_header),0),FALSE)),"",VLOOKUP($B1373,INDIRECT(nfl_game_result),MATCH(J$1,INDIRECT(nfl_game_result_header),0),FALSE)),"error")</f>
        <v>CLE</v>
      </c>
      <c r="K1373" t="str">
        <f ca="1">IFERROR(IF(ISBLANK(VLOOKUP($B1373,INDIRECT(nfl_game_result),MATCH(K$1,INDIRECT(nfl_game_result_header),0),FALSE)),"",VLOOKUP($B1373,INDIRECT(nfl_game_result),MATCH(K$1,INDIRECT(nfl_game_result_header),0),FALSE)),"error")</f>
        <v>CLE</v>
      </c>
      <c r="L1373" s="23" t="str">
        <f ca="1">IFERROR(IF(ISBLANK(VLOOKUP($B1373,INDIRECT(nfl_game_result),MATCH(L$1,INDIRECT(nfl_game_result_header),0),FALSE)),"",VLOOKUP($B1373,INDIRECT(nfl_game_result),MATCH(L$1,INDIRECT(nfl_game_result_header),0),FALSE)),"error")</f>
        <v/>
      </c>
      <c r="M1373" t="s">
        <v>14</v>
      </c>
      <c r="N1373">
        <v>-3.5</v>
      </c>
      <c r="O1373" t="s">
        <v>70</v>
      </c>
      <c r="P1373">
        <v>4</v>
      </c>
      <c r="Q1373" t="s">
        <v>69</v>
      </c>
      <c r="V1373" s="23" t="s">
        <v>416</v>
      </c>
      <c r="W1373">
        <f ca="1">VALUE(LEFT(C1373, 4))</f>
        <v>2014</v>
      </c>
      <c r="X1373">
        <f ca="1">VALUE(MID(C1373,6,FIND("_",C1373,6)-6))</f>
        <v>10</v>
      </c>
      <c r="Y1373" t="str">
        <f ca="1">IF(NOT(OR(ISBLANK(D1373),ISBLANK(E1373),D1373="",E1373="")),D1373-E1373,"")</f>
        <v/>
      </c>
      <c r="Z1373" t="str">
        <f ca="1">IF(OR(NOT(ISNUMBER(D1373)),ISBLANK(D1373),D1373="",ISBLANK(N1373)),"",ABS(D1373-N1373))</f>
        <v/>
      </c>
      <c r="AA1373">
        <f ca="1">IF(OR(ISBLANK(J1373),ISBLANK(O1373),J1373="",O1373=""),"",IF(J1373=O1373,1,0))</f>
        <v>1</v>
      </c>
      <c r="AB1373">
        <f ca="1">IF(OR(ISBLANK(K1373),ISBLANK(Q1373),K1373="",Q1373=""),"",IF(K1373=Q1373,1,0))</f>
        <v>0</v>
      </c>
      <c r="AC1373" s="23" t="str">
        <f t="shared" ca="1" si="21"/>
        <v/>
      </c>
    </row>
    <row r="1374" spans="1:29" x14ac:dyDescent="0.25">
      <c r="A1374" s="23">
        <v>1373</v>
      </c>
      <c r="B1374">
        <v>670</v>
      </c>
      <c r="C1374" t="str">
        <f ca="1">IFERROR(VLOOKUP($B1374,INDIRECT(nfl_game_result),MATCH(C$1,INDIRECT(nfl_game_result_header),0),FALSE),"error")</f>
        <v>2014_10_KCY@BUF</v>
      </c>
      <c r="D1374" t="str">
        <f ca="1">IFERROR(IF(ISBLANK(VLOOKUP($B1374,INDIRECT(nfl_game_result),MATCH(D$1,INDIRECT(nfl_game_result_header),0),FALSE)),"",VLOOKUP($B1374,INDIRECT(nfl_game_result),MATCH(D$1,INDIRECT(nfl_game_result_header),0),FALSE)),"error")</f>
        <v/>
      </c>
      <c r="E1374">
        <f ca="1">IFERROR(IF(ISBLANK(VLOOKUP($B1374,INDIRECT(nfl_game_result),MATCH(E$1,INDIRECT(nfl_game_result_header),0),FALSE)),"",VLOOKUP($B1374,INDIRECT(nfl_game_result),MATCH(E$1,INDIRECT(nfl_game_result_header),0),FALSE)),"error")</f>
        <v>1.5</v>
      </c>
      <c r="F1374" s="23" t="str">
        <f ca="1">IFERROR(IF(ISBLANK(VLOOKUP($B1374,INDIRECT(nfl_game_result),MATCH(F$1,INDIRECT(nfl_game_result_header),0),FALSE)),"",VLOOKUP($B1374,INDIRECT(nfl_game_result),MATCH(F$1,INDIRECT(nfl_game_result_header),0),FALSE)),"error")</f>
        <v/>
      </c>
      <c r="G1374" s="23" t="str">
        <f ca="1">IFERROR(IF(ISBLANK(VLOOKUP($B1374,INDIRECT(nfl_game_result),MATCH(G$1,INDIRECT(nfl_game_result_header),0),FALSE)),"",VLOOKUP($B1374,INDIRECT(nfl_game_result),MATCH(G$1,INDIRECT(nfl_game_result_header),0),FALSE)),"error")</f>
        <v/>
      </c>
      <c r="H1374">
        <f ca="1">IFERROR(IF(ISBLANK(VLOOKUP($B1374,INDIRECT(nfl_game_result),MATCH(H$1,INDIRECT(nfl_game_result_header),0),FALSE)),"",VLOOKUP($B1374,INDIRECT(nfl_game_result),MATCH(H$1,INDIRECT(nfl_game_result_header),0),FALSE)),"error")</f>
        <v>13</v>
      </c>
      <c r="I1374">
        <f ca="1">IFERROR(IF(ISBLANK(VLOOKUP($B1374,INDIRECT(nfl_game_result),MATCH(I$1,INDIRECT(nfl_game_result_header),0),FALSE)),"",VLOOKUP($B1374,INDIRECT(nfl_game_result),MATCH(I$1,INDIRECT(nfl_game_result_header),0),FALSE)),"error")</f>
        <v>17</v>
      </c>
      <c r="J1374" t="str">
        <f ca="1">IFERROR(IF(ISBLANK(VLOOKUP($B1374,INDIRECT(nfl_game_result),MATCH(J$1,INDIRECT(nfl_game_result_header),0),FALSE)),"",VLOOKUP($B1374,INDIRECT(nfl_game_result),MATCH(J$1,INDIRECT(nfl_game_result_header),0),FALSE)),"error")</f>
        <v>KCY</v>
      </c>
      <c r="K1374" t="str">
        <f ca="1">IFERROR(IF(ISBLANK(VLOOKUP($B1374,INDIRECT(nfl_game_result),MATCH(K$1,INDIRECT(nfl_game_result_header),0),FALSE)),"",VLOOKUP($B1374,INDIRECT(nfl_game_result),MATCH(K$1,INDIRECT(nfl_game_result_header),0),FALSE)),"error")</f>
        <v>KCY</v>
      </c>
      <c r="L1374" s="23" t="str">
        <f ca="1">IFERROR(IF(ISBLANK(VLOOKUP($B1374,INDIRECT(nfl_game_result),MATCH(L$1,INDIRECT(nfl_game_result_header),0),FALSE)),"",VLOOKUP($B1374,INDIRECT(nfl_game_result),MATCH(L$1,INDIRECT(nfl_game_result_header),0),FALSE)),"error")</f>
        <v/>
      </c>
      <c r="M1374" t="s">
        <v>14</v>
      </c>
      <c r="N1374">
        <v>-2.5</v>
      </c>
      <c r="O1374" t="s">
        <v>331</v>
      </c>
      <c r="P1374">
        <v>12</v>
      </c>
      <c r="Q1374" t="s">
        <v>331</v>
      </c>
      <c r="V1374" s="23" t="s">
        <v>416</v>
      </c>
      <c r="W1374">
        <f ca="1">VALUE(LEFT(C1374, 4))</f>
        <v>2014</v>
      </c>
      <c r="X1374">
        <f ca="1">VALUE(MID(C1374,6,FIND("_",C1374,6)-6))</f>
        <v>10</v>
      </c>
      <c r="Y1374" t="str">
        <f ca="1">IF(NOT(OR(ISBLANK(D1374),ISBLANK(E1374),D1374="",E1374="")),D1374-E1374,"")</f>
        <v/>
      </c>
      <c r="Z1374" t="str">
        <f ca="1">IF(OR(NOT(ISNUMBER(D1374)),ISBLANK(D1374),D1374="",ISBLANK(N1374)),"",ABS(D1374-N1374))</f>
        <v/>
      </c>
      <c r="AA1374">
        <f ca="1">IF(OR(ISBLANK(J1374),ISBLANK(O1374),J1374="",O1374=""),"",IF(J1374=O1374,1,0))</f>
        <v>1</v>
      </c>
      <c r="AB1374">
        <f ca="1">IF(OR(ISBLANK(K1374),ISBLANK(Q1374),K1374="",Q1374=""),"",IF(K1374=Q1374,1,0))</f>
        <v>1</v>
      </c>
      <c r="AC1374" s="23" t="str">
        <f t="shared" ca="1" si="21"/>
        <v/>
      </c>
    </row>
    <row r="1375" spans="1:29" x14ac:dyDescent="0.25">
      <c r="A1375" s="23">
        <v>1374</v>
      </c>
      <c r="B1375">
        <v>671</v>
      </c>
      <c r="C1375" t="str">
        <f ca="1">IFERROR(VLOOKUP($B1375,INDIRECT(nfl_game_result),MATCH(C$1,INDIRECT(nfl_game_result_header),0),FALSE),"error")</f>
        <v>2014_10_MIA@DET</v>
      </c>
      <c r="D1375" t="str">
        <f ca="1">IFERROR(IF(ISBLANK(VLOOKUP($B1375,INDIRECT(nfl_game_result),MATCH(D$1,INDIRECT(nfl_game_result_header),0),FALSE)),"",VLOOKUP($B1375,INDIRECT(nfl_game_result),MATCH(D$1,INDIRECT(nfl_game_result_header),0),FALSE)),"error")</f>
        <v/>
      </c>
      <c r="E1375">
        <f ca="1">IFERROR(IF(ISBLANK(VLOOKUP($B1375,INDIRECT(nfl_game_result),MATCH(E$1,INDIRECT(nfl_game_result_header),0),FALSE)),"",VLOOKUP($B1375,INDIRECT(nfl_game_result),MATCH(E$1,INDIRECT(nfl_game_result_header),0),FALSE)),"error")</f>
        <v>-3</v>
      </c>
      <c r="F1375" s="23" t="str">
        <f ca="1">IFERROR(IF(ISBLANK(VLOOKUP($B1375,INDIRECT(nfl_game_result),MATCH(F$1,INDIRECT(nfl_game_result_header),0),FALSE)),"",VLOOKUP($B1375,INDIRECT(nfl_game_result),MATCH(F$1,INDIRECT(nfl_game_result_header),0),FALSE)),"error")</f>
        <v/>
      </c>
      <c r="G1375" s="23" t="str">
        <f ca="1">IFERROR(IF(ISBLANK(VLOOKUP($B1375,INDIRECT(nfl_game_result),MATCH(G$1,INDIRECT(nfl_game_result_header),0),FALSE)),"",VLOOKUP($B1375,INDIRECT(nfl_game_result),MATCH(G$1,INDIRECT(nfl_game_result_header),0),FALSE)),"error")</f>
        <v/>
      </c>
      <c r="H1375">
        <f ca="1">IFERROR(IF(ISBLANK(VLOOKUP($B1375,INDIRECT(nfl_game_result),MATCH(H$1,INDIRECT(nfl_game_result_header),0),FALSE)),"",VLOOKUP($B1375,INDIRECT(nfl_game_result),MATCH(H$1,INDIRECT(nfl_game_result_header),0),FALSE)),"error")</f>
        <v>20</v>
      </c>
      <c r="I1375">
        <f ca="1">IFERROR(IF(ISBLANK(VLOOKUP($B1375,INDIRECT(nfl_game_result),MATCH(I$1,INDIRECT(nfl_game_result_header),0),FALSE)),"",VLOOKUP($B1375,INDIRECT(nfl_game_result),MATCH(I$1,INDIRECT(nfl_game_result_header),0),FALSE)),"error")</f>
        <v>16</v>
      </c>
      <c r="J1375" t="str">
        <f ca="1">IFERROR(IF(ISBLANK(VLOOKUP($B1375,INDIRECT(nfl_game_result),MATCH(J$1,INDIRECT(nfl_game_result_header),0),FALSE)),"",VLOOKUP($B1375,INDIRECT(nfl_game_result),MATCH(J$1,INDIRECT(nfl_game_result_header),0),FALSE)),"error")</f>
        <v>DET</v>
      </c>
      <c r="K1375" t="str">
        <f ca="1">IFERROR(IF(ISBLANK(VLOOKUP($B1375,INDIRECT(nfl_game_result),MATCH(K$1,INDIRECT(nfl_game_result_header),0),FALSE)),"",VLOOKUP($B1375,INDIRECT(nfl_game_result),MATCH(K$1,INDIRECT(nfl_game_result_header),0),FALSE)),"error")</f>
        <v>DET</v>
      </c>
      <c r="L1375" s="23" t="str">
        <f ca="1">IFERROR(IF(ISBLANK(VLOOKUP($B1375,INDIRECT(nfl_game_result),MATCH(L$1,INDIRECT(nfl_game_result_header),0),FALSE)),"",VLOOKUP($B1375,INDIRECT(nfl_game_result),MATCH(L$1,INDIRECT(nfl_game_result_header),0),FALSE)),"error")</f>
        <v/>
      </c>
      <c r="M1375" t="s">
        <v>14</v>
      </c>
      <c r="N1375">
        <v>-3</v>
      </c>
      <c r="O1375" t="s">
        <v>73</v>
      </c>
      <c r="P1375">
        <v>13</v>
      </c>
      <c r="Q1375" t="s">
        <v>73</v>
      </c>
      <c r="V1375" s="23" t="s">
        <v>416</v>
      </c>
      <c r="W1375">
        <f ca="1">VALUE(LEFT(C1375, 4))</f>
        <v>2014</v>
      </c>
      <c r="X1375">
        <f ca="1">VALUE(MID(C1375,6,FIND("_",C1375,6)-6))</f>
        <v>10</v>
      </c>
      <c r="Y1375" t="str">
        <f ca="1">IF(NOT(OR(ISBLANK(D1375),ISBLANK(E1375),D1375="",E1375="")),D1375-E1375,"")</f>
        <v/>
      </c>
      <c r="Z1375" t="str">
        <f ca="1">IF(OR(NOT(ISNUMBER(D1375)),ISBLANK(D1375),D1375="",ISBLANK(N1375)),"",ABS(D1375-N1375))</f>
        <v/>
      </c>
      <c r="AA1375">
        <f ca="1">IF(OR(ISBLANK(J1375),ISBLANK(O1375),J1375="",O1375=""),"",IF(J1375=O1375,1,0))</f>
        <v>1</v>
      </c>
      <c r="AB1375">
        <f ca="1">IF(OR(ISBLANK(K1375),ISBLANK(Q1375),K1375="",Q1375=""),"",IF(K1375=Q1375,1,0))</f>
        <v>1</v>
      </c>
      <c r="AC1375" s="23" t="str">
        <f t="shared" ca="1" si="21"/>
        <v/>
      </c>
    </row>
    <row r="1376" spans="1:29" x14ac:dyDescent="0.25">
      <c r="A1376" s="23">
        <v>1375</v>
      </c>
      <c r="B1376">
        <v>672</v>
      </c>
      <c r="C1376" t="str">
        <f ca="1">IFERROR(VLOOKUP($B1376,INDIRECT(nfl_game_result),MATCH(C$1,INDIRECT(nfl_game_result_header),0),FALSE),"error")</f>
        <v>2014_10_SFO@NOR</v>
      </c>
      <c r="D1376" t="str">
        <f ca="1">IFERROR(IF(ISBLANK(VLOOKUP($B1376,INDIRECT(nfl_game_result),MATCH(D$1,INDIRECT(nfl_game_result_header),0),FALSE)),"",VLOOKUP($B1376,INDIRECT(nfl_game_result),MATCH(D$1,INDIRECT(nfl_game_result_header),0),FALSE)),"error")</f>
        <v/>
      </c>
      <c r="E1376">
        <f ca="1">IFERROR(IF(ISBLANK(VLOOKUP($B1376,INDIRECT(nfl_game_result),MATCH(E$1,INDIRECT(nfl_game_result_header),0),FALSE)),"",VLOOKUP($B1376,INDIRECT(nfl_game_result),MATCH(E$1,INDIRECT(nfl_game_result_header),0),FALSE)),"error")</f>
        <v>-4</v>
      </c>
      <c r="F1376" s="23" t="str">
        <f ca="1">IFERROR(IF(ISBLANK(VLOOKUP($B1376,INDIRECT(nfl_game_result),MATCH(F$1,INDIRECT(nfl_game_result_header),0),FALSE)),"",VLOOKUP($B1376,INDIRECT(nfl_game_result),MATCH(F$1,INDIRECT(nfl_game_result_header),0),FALSE)),"error")</f>
        <v/>
      </c>
      <c r="G1376" s="23" t="str">
        <f ca="1">IFERROR(IF(ISBLANK(VLOOKUP($B1376,INDIRECT(nfl_game_result),MATCH(G$1,INDIRECT(nfl_game_result_header),0),FALSE)),"",VLOOKUP($B1376,INDIRECT(nfl_game_result),MATCH(G$1,INDIRECT(nfl_game_result_header),0),FALSE)),"error")</f>
        <v/>
      </c>
      <c r="H1376">
        <f ca="1">IFERROR(IF(ISBLANK(VLOOKUP($B1376,INDIRECT(nfl_game_result),MATCH(H$1,INDIRECT(nfl_game_result_header),0),FALSE)),"",VLOOKUP($B1376,INDIRECT(nfl_game_result),MATCH(H$1,INDIRECT(nfl_game_result_header),0),FALSE)),"error")</f>
        <v>24</v>
      </c>
      <c r="I1376">
        <f ca="1">IFERROR(IF(ISBLANK(VLOOKUP($B1376,INDIRECT(nfl_game_result),MATCH(I$1,INDIRECT(nfl_game_result_header),0),FALSE)),"",VLOOKUP($B1376,INDIRECT(nfl_game_result),MATCH(I$1,INDIRECT(nfl_game_result_header),0),FALSE)),"error")</f>
        <v>27</v>
      </c>
      <c r="J1376" t="str">
        <f ca="1">IFERROR(IF(ISBLANK(VLOOKUP($B1376,INDIRECT(nfl_game_result),MATCH(J$1,INDIRECT(nfl_game_result_header),0),FALSE)),"",VLOOKUP($B1376,INDIRECT(nfl_game_result),MATCH(J$1,INDIRECT(nfl_game_result_header),0),FALSE)),"error")</f>
        <v>SFO</v>
      </c>
      <c r="K1376" t="str">
        <f ca="1">IFERROR(IF(ISBLANK(VLOOKUP($B1376,INDIRECT(nfl_game_result),MATCH(K$1,INDIRECT(nfl_game_result_header),0),FALSE)),"",VLOOKUP($B1376,INDIRECT(nfl_game_result),MATCH(K$1,INDIRECT(nfl_game_result_header),0),FALSE)),"error")</f>
        <v>SFO</v>
      </c>
      <c r="L1376" s="23" t="str">
        <f ca="1">IFERROR(IF(ISBLANK(VLOOKUP($B1376,INDIRECT(nfl_game_result),MATCH(L$1,INDIRECT(nfl_game_result_header),0),FALSE)),"",VLOOKUP($B1376,INDIRECT(nfl_game_result),MATCH(L$1,INDIRECT(nfl_game_result_header),0),FALSE)),"error")</f>
        <v/>
      </c>
      <c r="M1376" t="s">
        <v>14</v>
      </c>
      <c r="N1376">
        <v>-4.5</v>
      </c>
      <c r="O1376" t="s">
        <v>333</v>
      </c>
      <c r="P1376">
        <v>11</v>
      </c>
      <c r="Q1376" t="s">
        <v>333</v>
      </c>
      <c r="V1376" s="23" t="s">
        <v>416</v>
      </c>
      <c r="W1376">
        <f ca="1">VALUE(LEFT(C1376, 4))</f>
        <v>2014</v>
      </c>
      <c r="X1376">
        <f ca="1">VALUE(MID(C1376,6,FIND("_",C1376,6)-6))</f>
        <v>10</v>
      </c>
      <c r="Y1376" t="str">
        <f ca="1">IF(NOT(OR(ISBLANK(D1376),ISBLANK(E1376),D1376="",E1376="")),D1376-E1376,"")</f>
        <v/>
      </c>
      <c r="Z1376" t="str">
        <f ca="1">IF(OR(NOT(ISNUMBER(D1376)),ISBLANK(D1376),D1376="",ISBLANK(N1376)),"",ABS(D1376-N1376))</f>
        <v/>
      </c>
      <c r="AA1376">
        <f ca="1">IF(OR(ISBLANK(J1376),ISBLANK(O1376),J1376="",O1376=""),"",IF(J1376=O1376,1,0))</f>
        <v>1</v>
      </c>
      <c r="AB1376">
        <f ca="1">IF(OR(ISBLANK(K1376),ISBLANK(Q1376),K1376="",Q1376=""),"",IF(K1376=Q1376,1,0))</f>
        <v>1</v>
      </c>
      <c r="AC1376" s="23" t="str">
        <f t="shared" ca="1" si="21"/>
        <v/>
      </c>
    </row>
    <row r="1377" spans="1:29" x14ac:dyDescent="0.25">
      <c r="A1377" s="23">
        <v>1376</v>
      </c>
      <c r="B1377">
        <v>673</v>
      </c>
      <c r="C1377" t="str">
        <f ca="1">IFERROR(VLOOKUP($B1377,INDIRECT(nfl_game_result),MATCH(C$1,INDIRECT(nfl_game_result_header),0),FALSE),"error")</f>
        <v>2014_10_PIT@NYJ</v>
      </c>
      <c r="D1377" t="str">
        <f ca="1">IFERROR(IF(ISBLANK(VLOOKUP($B1377,INDIRECT(nfl_game_result),MATCH(D$1,INDIRECT(nfl_game_result_header),0),FALSE)),"",VLOOKUP($B1377,INDIRECT(nfl_game_result),MATCH(D$1,INDIRECT(nfl_game_result_header),0),FALSE)),"error")</f>
        <v/>
      </c>
      <c r="E1377">
        <f ca="1">IFERROR(IF(ISBLANK(VLOOKUP($B1377,INDIRECT(nfl_game_result),MATCH(E$1,INDIRECT(nfl_game_result_header),0),FALSE)),"",VLOOKUP($B1377,INDIRECT(nfl_game_result),MATCH(E$1,INDIRECT(nfl_game_result_header),0),FALSE)),"error")</f>
        <v>4</v>
      </c>
      <c r="F1377" s="23" t="str">
        <f ca="1">IFERROR(IF(ISBLANK(VLOOKUP($B1377,INDIRECT(nfl_game_result),MATCH(F$1,INDIRECT(nfl_game_result_header),0),FALSE)),"",VLOOKUP($B1377,INDIRECT(nfl_game_result),MATCH(F$1,INDIRECT(nfl_game_result_header),0),FALSE)),"error")</f>
        <v/>
      </c>
      <c r="G1377" s="23" t="str">
        <f ca="1">IFERROR(IF(ISBLANK(VLOOKUP($B1377,INDIRECT(nfl_game_result),MATCH(G$1,INDIRECT(nfl_game_result_header),0),FALSE)),"",VLOOKUP($B1377,INDIRECT(nfl_game_result),MATCH(G$1,INDIRECT(nfl_game_result_header),0),FALSE)),"error")</f>
        <v/>
      </c>
      <c r="H1377">
        <f ca="1">IFERROR(IF(ISBLANK(VLOOKUP($B1377,INDIRECT(nfl_game_result),MATCH(H$1,INDIRECT(nfl_game_result_header),0),FALSE)),"",VLOOKUP($B1377,INDIRECT(nfl_game_result),MATCH(H$1,INDIRECT(nfl_game_result_header),0),FALSE)),"error")</f>
        <v>20</v>
      </c>
      <c r="I1377">
        <f ca="1">IFERROR(IF(ISBLANK(VLOOKUP($B1377,INDIRECT(nfl_game_result),MATCH(I$1,INDIRECT(nfl_game_result_header),0),FALSE)),"",VLOOKUP($B1377,INDIRECT(nfl_game_result),MATCH(I$1,INDIRECT(nfl_game_result_header),0),FALSE)),"error")</f>
        <v>13</v>
      </c>
      <c r="J1377" t="str">
        <f ca="1">IFERROR(IF(ISBLANK(VLOOKUP($B1377,INDIRECT(nfl_game_result),MATCH(J$1,INDIRECT(nfl_game_result_header),0),FALSE)),"",VLOOKUP($B1377,INDIRECT(nfl_game_result),MATCH(J$1,INDIRECT(nfl_game_result_header),0),FALSE)),"error")</f>
        <v>NYJ</v>
      </c>
      <c r="K1377" t="str">
        <f ca="1">IFERROR(IF(ISBLANK(VLOOKUP($B1377,INDIRECT(nfl_game_result),MATCH(K$1,INDIRECT(nfl_game_result_header),0),FALSE)),"",VLOOKUP($B1377,INDIRECT(nfl_game_result),MATCH(K$1,INDIRECT(nfl_game_result_header),0),FALSE)),"error")</f>
        <v>NYJ</v>
      </c>
      <c r="L1377" s="23" t="str">
        <f ca="1">IFERROR(IF(ISBLANK(VLOOKUP($B1377,INDIRECT(nfl_game_result),MATCH(L$1,INDIRECT(nfl_game_result_header),0),FALSE)),"",VLOOKUP($B1377,INDIRECT(nfl_game_result),MATCH(L$1,INDIRECT(nfl_game_result_header),0),FALSE)),"error")</f>
        <v/>
      </c>
      <c r="M1377" t="s">
        <v>14</v>
      </c>
      <c r="N1377">
        <v>5</v>
      </c>
      <c r="O1377" t="s">
        <v>87</v>
      </c>
      <c r="P1377">
        <v>1</v>
      </c>
      <c r="Q1377" t="s">
        <v>87</v>
      </c>
      <c r="V1377" s="23" t="s">
        <v>416</v>
      </c>
      <c r="W1377">
        <f ca="1">VALUE(LEFT(C1377, 4))</f>
        <v>2014</v>
      </c>
      <c r="X1377">
        <f ca="1">VALUE(MID(C1377,6,FIND("_",C1377,6)-6))</f>
        <v>10</v>
      </c>
      <c r="Y1377" t="str">
        <f ca="1">IF(NOT(OR(ISBLANK(D1377),ISBLANK(E1377),D1377="",E1377="")),D1377-E1377,"")</f>
        <v/>
      </c>
      <c r="Z1377" t="str">
        <f ca="1">IF(OR(NOT(ISNUMBER(D1377)),ISBLANK(D1377),D1377="",ISBLANK(N1377)),"",ABS(D1377-N1377))</f>
        <v/>
      </c>
      <c r="AA1377">
        <f ca="1">IF(OR(ISBLANK(J1377),ISBLANK(O1377),J1377="",O1377=""),"",IF(J1377=O1377,1,0))</f>
        <v>0</v>
      </c>
      <c r="AB1377">
        <f ca="1">IF(OR(ISBLANK(K1377),ISBLANK(Q1377),K1377="",Q1377=""),"",IF(K1377=Q1377,1,0))</f>
        <v>0</v>
      </c>
      <c r="AC1377" s="23" t="str">
        <f t="shared" ca="1" si="21"/>
        <v/>
      </c>
    </row>
    <row r="1378" spans="1:29" x14ac:dyDescent="0.25">
      <c r="A1378" s="23">
        <v>1377</v>
      </c>
      <c r="B1378">
        <v>674</v>
      </c>
      <c r="C1378" t="str">
        <f ca="1">IFERROR(VLOOKUP($B1378,INDIRECT(nfl_game_result),MATCH(C$1,INDIRECT(nfl_game_result_header),0),FALSE),"error")</f>
        <v>2014_10_ATL@TBY</v>
      </c>
      <c r="D1378" t="str">
        <f ca="1">IFERROR(IF(ISBLANK(VLOOKUP($B1378,INDIRECT(nfl_game_result),MATCH(D$1,INDIRECT(nfl_game_result_header),0),FALSE)),"",VLOOKUP($B1378,INDIRECT(nfl_game_result),MATCH(D$1,INDIRECT(nfl_game_result_header),0),FALSE)),"error")</f>
        <v/>
      </c>
      <c r="E1378">
        <f ca="1">IFERROR(IF(ISBLANK(VLOOKUP($B1378,INDIRECT(nfl_game_result),MATCH(E$1,INDIRECT(nfl_game_result_header),0),FALSE)),"",VLOOKUP($B1378,INDIRECT(nfl_game_result),MATCH(E$1,INDIRECT(nfl_game_result_header),0),FALSE)),"error")</f>
        <v>0</v>
      </c>
      <c r="F1378" s="23" t="str">
        <f ca="1">IFERROR(IF(ISBLANK(VLOOKUP($B1378,INDIRECT(nfl_game_result),MATCH(F$1,INDIRECT(nfl_game_result_header),0),FALSE)),"",VLOOKUP($B1378,INDIRECT(nfl_game_result),MATCH(F$1,INDIRECT(nfl_game_result_header),0),FALSE)),"error")</f>
        <v/>
      </c>
      <c r="G1378" s="23" t="str">
        <f ca="1">IFERROR(IF(ISBLANK(VLOOKUP($B1378,INDIRECT(nfl_game_result),MATCH(G$1,INDIRECT(nfl_game_result_header),0),FALSE)),"",VLOOKUP($B1378,INDIRECT(nfl_game_result),MATCH(G$1,INDIRECT(nfl_game_result_header),0),FALSE)),"error")</f>
        <v/>
      </c>
      <c r="H1378">
        <f ca="1">IFERROR(IF(ISBLANK(VLOOKUP($B1378,INDIRECT(nfl_game_result),MATCH(H$1,INDIRECT(nfl_game_result_header),0),FALSE)),"",VLOOKUP($B1378,INDIRECT(nfl_game_result),MATCH(H$1,INDIRECT(nfl_game_result_header),0),FALSE)),"error")</f>
        <v>17</v>
      </c>
      <c r="I1378">
        <f ca="1">IFERROR(IF(ISBLANK(VLOOKUP($B1378,INDIRECT(nfl_game_result),MATCH(I$1,INDIRECT(nfl_game_result_header),0),FALSE)),"",VLOOKUP($B1378,INDIRECT(nfl_game_result),MATCH(I$1,INDIRECT(nfl_game_result_header),0),FALSE)),"error")</f>
        <v>27</v>
      </c>
      <c r="J1378" t="str">
        <f ca="1">IFERROR(IF(ISBLANK(VLOOKUP($B1378,INDIRECT(nfl_game_result),MATCH(J$1,INDIRECT(nfl_game_result_header),0),FALSE)),"",VLOOKUP($B1378,INDIRECT(nfl_game_result),MATCH(J$1,INDIRECT(nfl_game_result_header),0),FALSE)),"error")</f>
        <v>ATL</v>
      </c>
      <c r="K1378" t="str">
        <f ca="1">IFERROR(IF(ISBLANK(VLOOKUP($B1378,INDIRECT(nfl_game_result),MATCH(K$1,INDIRECT(nfl_game_result_header),0),FALSE)),"",VLOOKUP($B1378,INDIRECT(nfl_game_result),MATCH(K$1,INDIRECT(nfl_game_result_header),0),FALSE)),"error")</f>
        <v>ATL</v>
      </c>
      <c r="L1378" s="23" t="str">
        <f ca="1">IFERROR(IF(ISBLANK(VLOOKUP($B1378,INDIRECT(nfl_game_result),MATCH(L$1,INDIRECT(nfl_game_result_header),0),FALSE)),"",VLOOKUP($B1378,INDIRECT(nfl_game_result),MATCH(L$1,INDIRECT(nfl_game_result_header),0),FALSE)),"error")</f>
        <v/>
      </c>
      <c r="M1378" t="s">
        <v>14</v>
      </c>
      <c r="N1378">
        <v>0</v>
      </c>
      <c r="O1378" t="s">
        <v>20</v>
      </c>
      <c r="P1378">
        <v>8</v>
      </c>
      <c r="Q1378" t="s">
        <v>20</v>
      </c>
      <c r="V1378" s="23" t="s">
        <v>416</v>
      </c>
      <c r="W1378">
        <f ca="1">VALUE(LEFT(C1378, 4))</f>
        <v>2014</v>
      </c>
      <c r="X1378">
        <f ca="1">VALUE(MID(C1378,6,FIND("_",C1378,6)-6))</f>
        <v>10</v>
      </c>
      <c r="Y1378" t="str">
        <f ca="1">IF(NOT(OR(ISBLANK(D1378),ISBLANK(E1378),D1378="",E1378="")),D1378-E1378,"")</f>
        <v/>
      </c>
      <c r="Z1378" t="str">
        <f ca="1">IF(OR(NOT(ISNUMBER(D1378)),ISBLANK(D1378),D1378="",ISBLANK(N1378)),"",ABS(D1378-N1378))</f>
        <v/>
      </c>
      <c r="AA1378">
        <f ca="1">IF(OR(ISBLANK(J1378),ISBLANK(O1378),J1378="",O1378=""),"",IF(J1378=O1378,1,0))</f>
        <v>1</v>
      </c>
      <c r="AB1378">
        <f ca="1">IF(OR(ISBLANK(K1378),ISBLANK(Q1378),K1378="",Q1378=""),"",IF(K1378=Q1378,1,0))</f>
        <v>1</v>
      </c>
      <c r="AC1378" s="23" t="str">
        <f t="shared" ca="1" si="21"/>
        <v/>
      </c>
    </row>
    <row r="1379" spans="1:29" x14ac:dyDescent="0.25">
      <c r="A1379" s="23">
        <v>1378</v>
      </c>
      <c r="B1379">
        <v>675</v>
      </c>
      <c r="C1379" t="str">
        <f ca="1">IFERROR(VLOOKUP($B1379,INDIRECT(nfl_game_result),MATCH(C$1,INDIRECT(nfl_game_result_header),0),FALSE),"error")</f>
        <v>2014_10_DAL@JAX</v>
      </c>
      <c r="D1379" t="str">
        <f ca="1">IFERROR(IF(ISBLANK(VLOOKUP($B1379,INDIRECT(nfl_game_result),MATCH(D$1,INDIRECT(nfl_game_result_header),0),FALSE)),"",VLOOKUP($B1379,INDIRECT(nfl_game_result),MATCH(D$1,INDIRECT(nfl_game_result_header),0),FALSE)),"error")</f>
        <v/>
      </c>
      <c r="E1379">
        <f ca="1">IFERROR(IF(ISBLANK(VLOOKUP($B1379,INDIRECT(nfl_game_result),MATCH(E$1,INDIRECT(nfl_game_result_header),0),FALSE)),"",VLOOKUP($B1379,INDIRECT(nfl_game_result),MATCH(E$1,INDIRECT(nfl_game_result_header),0),FALSE)),"error")</f>
        <v>5</v>
      </c>
      <c r="F1379" s="23" t="str">
        <f ca="1">IFERROR(IF(ISBLANK(VLOOKUP($B1379,INDIRECT(nfl_game_result),MATCH(F$1,INDIRECT(nfl_game_result_header),0),FALSE)),"",VLOOKUP($B1379,INDIRECT(nfl_game_result),MATCH(F$1,INDIRECT(nfl_game_result_header),0),FALSE)),"error")</f>
        <v/>
      </c>
      <c r="G1379" s="23" t="str">
        <f ca="1">IFERROR(IF(ISBLANK(VLOOKUP($B1379,INDIRECT(nfl_game_result),MATCH(G$1,INDIRECT(nfl_game_result_header),0),FALSE)),"",VLOOKUP($B1379,INDIRECT(nfl_game_result),MATCH(G$1,INDIRECT(nfl_game_result_header),0),FALSE)),"error")</f>
        <v/>
      </c>
      <c r="H1379">
        <f ca="1">IFERROR(IF(ISBLANK(VLOOKUP($B1379,INDIRECT(nfl_game_result),MATCH(H$1,INDIRECT(nfl_game_result_header),0),FALSE)),"",VLOOKUP($B1379,INDIRECT(nfl_game_result),MATCH(H$1,INDIRECT(nfl_game_result_header),0),FALSE)),"error")</f>
        <v>17</v>
      </c>
      <c r="I1379">
        <f ca="1">IFERROR(IF(ISBLANK(VLOOKUP($B1379,INDIRECT(nfl_game_result),MATCH(I$1,INDIRECT(nfl_game_result_header),0),FALSE)),"",VLOOKUP($B1379,INDIRECT(nfl_game_result),MATCH(I$1,INDIRECT(nfl_game_result_header),0),FALSE)),"error")</f>
        <v>31</v>
      </c>
      <c r="J1379" t="str">
        <f ca="1">IFERROR(IF(ISBLANK(VLOOKUP($B1379,INDIRECT(nfl_game_result),MATCH(J$1,INDIRECT(nfl_game_result_header),0),FALSE)),"",VLOOKUP($B1379,INDIRECT(nfl_game_result),MATCH(J$1,INDIRECT(nfl_game_result_header),0),FALSE)),"error")</f>
        <v>DAL</v>
      </c>
      <c r="K1379" t="str">
        <f ca="1">IFERROR(IF(ISBLANK(VLOOKUP($B1379,INDIRECT(nfl_game_result),MATCH(K$1,INDIRECT(nfl_game_result_header),0),FALSE)),"",VLOOKUP($B1379,INDIRECT(nfl_game_result),MATCH(K$1,INDIRECT(nfl_game_result_header),0),FALSE)),"error")</f>
        <v>DAL</v>
      </c>
      <c r="L1379" s="23" t="str">
        <f ca="1">IFERROR(IF(ISBLANK(VLOOKUP($B1379,INDIRECT(nfl_game_result),MATCH(L$1,INDIRECT(nfl_game_result_header),0),FALSE)),"",VLOOKUP($B1379,INDIRECT(nfl_game_result),MATCH(L$1,INDIRECT(nfl_game_result_header),0),FALSE)),"error")</f>
        <v/>
      </c>
      <c r="M1379" t="s">
        <v>14</v>
      </c>
      <c r="N1379">
        <v>6.5</v>
      </c>
      <c r="O1379" t="s">
        <v>77</v>
      </c>
      <c r="P1379">
        <v>9</v>
      </c>
      <c r="Q1379" t="s">
        <v>71</v>
      </c>
      <c r="V1379" s="23" t="s">
        <v>416</v>
      </c>
      <c r="W1379">
        <f ca="1">VALUE(LEFT(C1379, 4))</f>
        <v>2014</v>
      </c>
      <c r="X1379">
        <f ca="1">VALUE(MID(C1379,6,FIND("_",C1379,6)-6))</f>
        <v>10</v>
      </c>
      <c r="Y1379" t="str">
        <f ca="1">IF(NOT(OR(ISBLANK(D1379),ISBLANK(E1379),D1379="",E1379="")),D1379-E1379,"")</f>
        <v/>
      </c>
      <c r="Z1379" t="str">
        <f ca="1">IF(OR(NOT(ISNUMBER(D1379)),ISBLANK(D1379),D1379="",ISBLANK(N1379)),"",ABS(D1379-N1379))</f>
        <v/>
      </c>
      <c r="AA1379">
        <f ca="1">IF(OR(ISBLANK(J1379),ISBLANK(O1379),J1379="",O1379=""),"",IF(J1379=O1379,1,0))</f>
        <v>0</v>
      </c>
      <c r="AB1379">
        <f ca="1">IF(OR(ISBLANK(K1379),ISBLANK(Q1379),K1379="",Q1379=""),"",IF(K1379=Q1379,1,0))</f>
        <v>1</v>
      </c>
      <c r="AC1379" s="23" t="str">
        <f t="shared" ca="1" si="21"/>
        <v/>
      </c>
    </row>
    <row r="1380" spans="1:29" x14ac:dyDescent="0.25">
      <c r="A1380" s="23">
        <v>1379</v>
      </c>
      <c r="B1380">
        <v>676</v>
      </c>
      <c r="C1380" t="str">
        <f ca="1">IFERROR(VLOOKUP($B1380,INDIRECT(nfl_game_result),MATCH(C$1,INDIRECT(nfl_game_result_header),0),FALSE),"error")</f>
        <v>2014_10_TEN@BAL</v>
      </c>
      <c r="D1380" t="str">
        <f ca="1">IFERROR(IF(ISBLANK(VLOOKUP($B1380,INDIRECT(nfl_game_result),MATCH(D$1,INDIRECT(nfl_game_result_header),0),FALSE)),"",VLOOKUP($B1380,INDIRECT(nfl_game_result),MATCH(D$1,INDIRECT(nfl_game_result_header),0),FALSE)),"error")</f>
        <v/>
      </c>
      <c r="E1380">
        <f ca="1">IFERROR(IF(ISBLANK(VLOOKUP($B1380,INDIRECT(nfl_game_result),MATCH(E$1,INDIRECT(nfl_game_result_header),0),FALSE)),"",VLOOKUP($B1380,INDIRECT(nfl_game_result),MATCH(E$1,INDIRECT(nfl_game_result_header),0),FALSE)),"error")</f>
        <v>-9.5</v>
      </c>
      <c r="F1380" s="23" t="str">
        <f ca="1">IFERROR(IF(ISBLANK(VLOOKUP($B1380,INDIRECT(nfl_game_result),MATCH(F$1,INDIRECT(nfl_game_result_header),0),FALSE)),"",VLOOKUP($B1380,INDIRECT(nfl_game_result),MATCH(F$1,INDIRECT(nfl_game_result_header),0),FALSE)),"error")</f>
        <v/>
      </c>
      <c r="G1380" s="23" t="str">
        <f ca="1">IFERROR(IF(ISBLANK(VLOOKUP($B1380,INDIRECT(nfl_game_result),MATCH(G$1,INDIRECT(nfl_game_result_header),0),FALSE)),"",VLOOKUP($B1380,INDIRECT(nfl_game_result),MATCH(G$1,INDIRECT(nfl_game_result_header),0),FALSE)),"error")</f>
        <v/>
      </c>
      <c r="H1380">
        <f ca="1">IFERROR(IF(ISBLANK(VLOOKUP($B1380,INDIRECT(nfl_game_result),MATCH(H$1,INDIRECT(nfl_game_result_header),0),FALSE)),"",VLOOKUP($B1380,INDIRECT(nfl_game_result),MATCH(H$1,INDIRECT(nfl_game_result_header),0),FALSE)),"error")</f>
        <v>21</v>
      </c>
      <c r="I1380">
        <f ca="1">IFERROR(IF(ISBLANK(VLOOKUP($B1380,INDIRECT(nfl_game_result),MATCH(I$1,INDIRECT(nfl_game_result_header),0),FALSE)),"",VLOOKUP($B1380,INDIRECT(nfl_game_result),MATCH(I$1,INDIRECT(nfl_game_result_header),0),FALSE)),"error")</f>
        <v>7</v>
      </c>
      <c r="J1380" t="str">
        <f ca="1">IFERROR(IF(ISBLANK(VLOOKUP($B1380,INDIRECT(nfl_game_result),MATCH(J$1,INDIRECT(nfl_game_result_header),0),FALSE)),"",VLOOKUP($B1380,INDIRECT(nfl_game_result),MATCH(J$1,INDIRECT(nfl_game_result_header),0),FALSE)),"error")</f>
        <v>BAL</v>
      </c>
      <c r="K1380" t="str">
        <f ca="1">IFERROR(IF(ISBLANK(VLOOKUP($B1380,INDIRECT(nfl_game_result),MATCH(K$1,INDIRECT(nfl_game_result_header),0),FALSE)),"",VLOOKUP($B1380,INDIRECT(nfl_game_result),MATCH(K$1,INDIRECT(nfl_game_result_header),0),FALSE)),"error")</f>
        <v>BAL</v>
      </c>
      <c r="L1380" s="23" t="str">
        <f ca="1">IFERROR(IF(ISBLANK(VLOOKUP($B1380,INDIRECT(nfl_game_result),MATCH(L$1,INDIRECT(nfl_game_result_header),0),FALSE)),"",VLOOKUP($B1380,INDIRECT(nfl_game_result),MATCH(L$1,INDIRECT(nfl_game_result_header),0),FALSE)),"error")</f>
        <v/>
      </c>
      <c r="M1380" t="s">
        <v>14</v>
      </c>
      <c r="N1380">
        <v>-7</v>
      </c>
      <c r="O1380" t="s">
        <v>93</v>
      </c>
      <c r="P1380">
        <v>2</v>
      </c>
      <c r="Q1380" t="s">
        <v>65</v>
      </c>
      <c r="V1380" s="23" t="s">
        <v>416</v>
      </c>
      <c r="W1380">
        <f ca="1">VALUE(LEFT(C1380, 4))</f>
        <v>2014</v>
      </c>
      <c r="X1380">
        <f ca="1">VALUE(MID(C1380,6,FIND("_",C1380,6)-6))</f>
        <v>10</v>
      </c>
      <c r="Y1380" t="str">
        <f ca="1">IF(NOT(OR(ISBLANK(D1380),ISBLANK(E1380),D1380="",E1380="")),D1380-E1380,"")</f>
        <v/>
      </c>
      <c r="Z1380" t="str">
        <f ca="1">IF(OR(NOT(ISNUMBER(D1380)),ISBLANK(D1380),D1380="",ISBLANK(N1380)),"",ABS(D1380-N1380))</f>
        <v/>
      </c>
      <c r="AA1380">
        <f ca="1">IF(OR(ISBLANK(J1380),ISBLANK(O1380),J1380="",O1380=""),"",IF(J1380=O1380,1,0))</f>
        <v>0</v>
      </c>
      <c r="AB1380">
        <f ca="1">IF(OR(ISBLANK(K1380),ISBLANK(Q1380),K1380="",Q1380=""),"",IF(K1380=Q1380,1,0))</f>
        <v>1</v>
      </c>
      <c r="AC1380" s="23" t="str">
        <f t="shared" ca="1" si="21"/>
        <v/>
      </c>
    </row>
    <row r="1381" spans="1:29" x14ac:dyDescent="0.25">
      <c r="A1381" s="23">
        <v>1380</v>
      </c>
      <c r="B1381">
        <v>677</v>
      </c>
      <c r="C1381" t="str">
        <f ca="1">IFERROR(VLOOKUP($B1381,INDIRECT(nfl_game_result),MATCH(C$1,INDIRECT(nfl_game_result_header),0),FALSE),"error")</f>
        <v>2014_10_DEN@OAK</v>
      </c>
      <c r="D1381" t="str">
        <f ca="1">IFERROR(IF(ISBLANK(VLOOKUP($B1381,INDIRECT(nfl_game_result),MATCH(D$1,INDIRECT(nfl_game_result_header),0),FALSE)),"",VLOOKUP($B1381,INDIRECT(nfl_game_result),MATCH(D$1,INDIRECT(nfl_game_result_header),0),FALSE)),"error")</f>
        <v/>
      </c>
      <c r="E1381">
        <f ca="1">IFERROR(IF(ISBLANK(VLOOKUP($B1381,INDIRECT(nfl_game_result),MATCH(E$1,INDIRECT(nfl_game_result_header),0),FALSE)),"",VLOOKUP($B1381,INDIRECT(nfl_game_result),MATCH(E$1,INDIRECT(nfl_game_result_header),0),FALSE)),"error")</f>
        <v>11.5</v>
      </c>
      <c r="F1381" s="23" t="str">
        <f ca="1">IFERROR(IF(ISBLANK(VLOOKUP($B1381,INDIRECT(nfl_game_result),MATCH(F$1,INDIRECT(nfl_game_result_header),0),FALSE)),"",VLOOKUP($B1381,INDIRECT(nfl_game_result),MATCH(F$1,INDIRECT(nfl_game_result_header),0),FALSE)),"error")</f>
        <v/>
      </c>
      <c r="G1381" s="23" t="str">
        <f ca="1">IFERROR(IF(ISBLANK(VLOOKUP($B1381,INDIRECT(nfl_game_result),MATCH(G$1,INDIRECT(nfl_game_result_header),0),FALSE)),"",VLOOKUP($B1381,INDIRECT(nfl_game_result),MATCH(G$1,INDIRECT(nfl_game_result_header),0),FALSE)),"error")</f>
        <v/>
      </c>
      <c r="H1381">
        <f ca="1">IFERROR(IF(ISBLANK(VLOOKUP($B1381,INDIRECT(nfl_game_result),MATCH(H$1,INDIRECT(nfl_game_result_header),0),FALSE)),"",VLOOKUP($B1381,INDIRECT(nfl_game_result),MATCH(H$1,INDIRECT(nfl_game_result_header),0),FALSE)),"error")</f>
        <v>17</v>
      </c>
      <c r="I1381">
        <f ca="1">IFERROR(IF(ISBLANK(VLOOKUP($B1381,INDIRECT(nfl_game_result),MATCH(I$1,INDIRECT(nfl_game_result_header),0),FALSE)),"",VLOOKUP($B1381,INDIRECT(nfl_game_result),MATCH(I$1,INDIRECT(nfl_game_result_header),0),FALSE)),"error")</f>
        <v>41</v>
      </c>
      <c r="J1381" t="str">
        <f ca="1">IFERROR(IF(ISBLANK(VLOOKUP($B1381,INDIRECT(nfl_game_result),MATCH(J$1,INDIRECT(nfl_game_result_header),0),FALSE)),"",VLOOKUP($B1381,INDIRECT(nfl_game_result),MATCH(J$1,INDIRECT(nfl_game_result_header),0),FALSE)),"error")</f>
        <v>DEN</v>
      </c>
      <c r="K1381" t="str">
        <f ca="1">IFERROR(IF(ISBLANK(VLOOKUP($B1381,INDIRECT(nfl_game_result),MATCH(K$1,INDIRECT(nfl_game_result_header),0),FALSE)),"",VLOOKUP($B1381,INDIRECT(nfl_game_result),MATCH(K$1,INDIRECT(nfl_game_result_header),0),FALSE)),"error")</f>
        <v>DEN</v>
      </c>
      <c r="L1381" s="23" t="str">
        <f ca="1">IFERROR(IF(ISBLANK(VLOOKUP($B1381,INDIRECT(nfl_game_result),MATCH(L$1,INDIRECT(nfl_game_result_header),0),FALSE)),"",VLOOKUP($B1381,INDIRECT(nfl_game_result),MATCH(L$1,INDIRECT(nfl_game_result_header),0),FALSE)),"error")</f>
        <v/>
      </c>
      <c r="M1381" t="s">
        <v>14</v>
      </c>
      <c r="N1381">
        <v>13</v>
      </c>
      <c r="O1381" t="s">
        <v>85</v>
      </c>
      <c r="P1381">
        <v>10</v>
      </c>
      <c r="Q1381" t="s">
        <v>72</v>
      </c>
      <c r="V1381" s="23" t="s">
        <v>416</v>
      </c>
      <c r="W1381">
        <f ca="1">VALUE(LEFT(C1381, 4))</f>
        <v>2014</v>
      </c>
      <c r="X1381">
        <f ca="1">VALUE(MID(C1381,6,FIND("_",C1381,6)-6))</f>
        <v>10</v>
      </c>
      <c r="Y1381" t="str">
        <f ca="1">IF(NOT(OR(ISBLANK(D1381),ISBLANK(E1381),D1381="",E1381="")),D1381-E1381,"")</f>
        <v/>
      </c>
      <c r="Z1381" t="str">
        <f ca="1">IF(OR(NOT(ISNUMBER(D1381)),ISBLANK(D1381),D1381="",ISBLANK(N1381)),"",ABS(D1381-N1381))</f>
        <v/>
      </c>
      <c r="AA1381">
        <f ca="1">IF(OR(ISBLANK(J1381),ISBLANK(O1381),J1381="",O1381=""),"",IF(J1381=O1381,1,0))</f>
        <v>0</v>
      </c>
      <c r="AB1381">
        <f ca="1">IF(OR(ISBLANK(K1381),ISBLANK(Q1381),K1381="",Q1381=""),"",IF(K1381=Q1381,1,0))</f>
        <v>1</v>
      </c>
      <c r="AC1381" s="23" t="str">
        <f t="shared" ca="1" si="21"/>
        <v/>
      </c>
    </row>
    <row r="1382" spans="1:29" x14ac:dyDescent="0.25">
      <c r="A1382" s="23">
        <v>1381</v>
      </c>
      <c r="B1382">
        <v>678</v>
      </c>
      <c r="C1382" t="str">
        <f ca="1">IFERROR(VLOOKUP($B1382,INDIRECT(nfl_game_result),MATCH(C$1,INDIRECT(nfl_game_result_header),0),FALSE),"error")</f>
        <v>2014_10_STL@ARI</v>
      </c>
      <c r="D1382" t="str">
        <f ca="1">IFERROR(IF(ISBLANK(VLOOKUP($B1382,INDIRECT(nfl_game_result),MATCH(D$1,INDIRECT(nfl_game_result_header),0),FALSE)),"",VLOOKUP($B1382,INDIRECT(nfl_game_result),MATCH(D$1,INDIRECT(nfl_game_result_header),0),FALSE)),"error")</f>
        <v/>
      </c>
      <c r="E1382">
        <f ca="1">IFERROR(IF(ISBLANK(VLOOKUP($B1382,INDIRECT(nfl_game_result),MATCH(E$1,INDIRECT(nfl_game_result_header),0),FALSE)),"",VLOOKUP($B1382,INDIRECT(nfl_game_result),MATCH(E$1,INDIRECT(nfl_game_result_header),0),FALSE)),"error")</f>
        <v>-7</v>
      </c>
      <c r="F1382" s="23" t="str">
        <f ca="1">IFERROR(IF(ISBLANK(VLOOKUP($B1382,INDIRECT(nfl_game_result),MATCH(F$1,INDIRECT(nfl_game_result_header),0),FALSE)),"",VLOOKUP($B1382,INDIRECT(nfl_game_result),MATCH(F$1,INDIRECT(nfl_game_result_header),0),FALSE)),"error")</f>
        <v/>
      </c>
      <c r="G1382" s="23" t="str">
        <f ca="1">IFERROR(IF(ISBLANK(VLOOKUP($B1382,INDIRECT(nfl_game_result),MATCH(G$1,INDIRECT(nfl_game_result_header),0),FALSE)),"",VLOOKUP($B1382,INDIRECT(nfl_game_result),MATCH(G$1,INDIRECT(nfl_game_result_header),0),FALSE)),"error")</f>
        <v/>
      </c>
      <c r="H1382">
        <f ca="1">IFERROR(IF(ISBLANK(VLOOKUP($B1382,INDIRECT(nfl_game_result),MATCH(H$1,INDIRECT(nfl_game_result_header),0),FALSE)),"",VLOOKUP($B1382,INDIRECT(nfl_game_result),MATCH(H$1,INDIRECT(nfl_game_result_header),0),FALSE)),"error")</f>
        <v>31</v>
      </c>
      <c r="I1382">
        <f ca="1">IFERROR(IF(ISBLANK(VLOOKUP($B1382,INDIRECT(nfl_game_result),MATCH(I$1,INDIRECT(nfl_game_result_header),0),FALSE)),"",VLOOKUP($B1382,INDIRECT(nfl_game_result),MATCH(I$1,INDIRECT(nfl_game_result_header),0),FALSE)),"error")</f>
        <v>14</v>
      </c>
      <c r="J1382" t="str">
        <f ca="1">IFERROR(IF(ISBLANK(VLOOKUP($B1382,INDIRECT(nfl_game_result),MATCH(J$1,INDIRECT(nfl_game_result_header),0),FALSE)),"",VLOOKUP($B1382,INDIRECT(nfl_game_result),MATCH(J$1,INDIRECT(nfl_game_result_header),0),FALSE)),"error")</f>
        <v>ARI</v>
      </c>
      <c r="K1382" t="str">
        <f ca="1">IFERROR(IF(ISBLANK(VLOOKUP($B1382,INDIRECT(nfl_game_result),MATCH(K$1,INDIRECT(nfl_game_result_header),0),FALSE)),"",VLOOKUP($B1382,INDIRECT(nfl_game_result),MATCH(K$1,INDIRECT(nfl_game_result_header),0),FALSE)),"error")</f>
        <v>ARI</v>
      </c>
      <c r="L1382" s="23" t="str">
        <f ca="1">IFERROR(IF(ISBLANK(VLOOKUP($B1382,INDIRECT(nfl_game_result),MATCH(L$1,INDIRECT(nfl_game_result_header),0),FALSE)),"",VLOOKUP($B1382,INDIRECT(nfl_game_result),MATCH(L$1,INDIRECT(nfl_game_result_header),0),FALSE)),"error")</f>
        <v/>
      </c>
      <c r="M1382" t="s">
        <v>14</v>
      </c>
      <c r="N1382">
        <v>-8</v>
      </c>
      <c r="O1382" t="s">
        <v>64</v>
      </c>
      <c r="P1382">
        <v>6</v>
      </c>
      <c r="Q1382" t="s">
        <v>64</v>
      </c>
      <c r="V1382" s="23" t="s">
        <v>416</v>
      </c>
      <c r="W1382">
        <f ca="1">VALUE(LEFT(C1382, 4))</f>
        <v>2014</v>
      </c>
      <c r="X1382">
        <f ca="1">VALUE(MID(C1382,6,FIND("_",C1382,6)-6))</f>
        <v>10</v>
      </c>
      <c r="Y1382" t="str">
        <f ca="1">IF(NOT(OR(ISBLANK(D1382),ISBLANK(E1382),D1382="",E1382="")),D1382-E1382,"")</f>
        <v/>
      </c>
      <c r="Z1382" t="str">
        <f ca="1">IF(OR(NOT(ISNUMBER(D1382)),ISBLANK(D1382),D1382="",ISBLANK(N1382)),"",ABS(D1382-N1382))</f>
        <v/>
      </c>
      <c r="AA1382">
        <f ca="1">IF(OR(ISBLANK(J1382),ISBLANK(O1382),J1382="",O1382=""),"",IF(J1382=O1382,1,0))</f>
        <v>1</v>
      </c>
      <c r="AB1382">
        <f ca="1">IF(OR(ISBLANK(K1382),ISBLANK(Q1382),K1382="",Q1382=""),"",IF(K1382=Q1382,1,0))</f>
        <v>1</v>
      </c>
      <c r="AC1382" s="23" t="str">
        <f t="shared" ca="1" si="21"/>
        <v/>
      </c>
    </row>
    <row r="1383" spans="1:29" x14ac:dyDescent="0.25">
      <c r="A1383" s="23">
        <v>1382</v>
      </c>
      <c r="B1383">
        <v>679</v>
      </c>
      <c r="C1383" t="str">
        <f ca="1">IFERROR(VLOOKUP($B1383,INDIRECT(nfl_game_result),MATCH(C$1,INDIRECT(nfl_game_result_header),0),FALSE),"error")</f>
        <v>2014_10_NYG@SEA</v>
      </c>
      <c r="D1383" t="str">
        <f ca="1">IFERROR(IF(ISBLANK(VLOOKUP($B1383,INDIRECT(nfl_game_result),MATCH(D$1,INDIRECT(nfl_game_result_header),0),FALSE)),"",VLOOKUP($B1383,INDIRECT(nfl_game_result),MATCH(D$1,INDIRECT(nfl_game_result_header),0),FALSE)),"error")</f>
        <v/>
      </c>
      <c r="E1383">
        <f ca="1">IFERROR(IF(ISBLANK(VLOOKUP($B1383,INDIRECT(nfl_game_result),MATCH(E$1,INDIRECT(nfl_game_result_header),0),FALSE)),"",VLOOKUP($B1383,INDIRECT(nfl_game_result),MATCH(E$1,INDIRECT(nfl_game_result_header),0),FALSE)),"error")</f>
        <v>-9</v>
      </c>
      <c r="F1383" s="23" t="str">
        <f ca="1">IFERROR(IF(ISBLANK(VLOOKUP($B1383,INDIRECT(nfl_game_result),MATCH(F$1,INDIRECT(nfl_game_result_header),0),FALSE)),"",VLOOKUP($B1383,INDIRECT(nfl_game_result),MATCH(F$1,INDIRECT(nfl_game_result_header),0),FALSE)),"error")</f>
        <v/>
      </c>
      <c r="G1383" s="23" t="str">
        <f ca="1">IFERROR(IF(ISBLANK(VLOOKUP($B1383,INDIRECT(nfl_game_result),MATCH(G$1,INDIRECT(nfl_game_result_header),0),FALSE)),"",VLOOKUP($B1383,INDIRECT(nfl_game_result),MATCH(G$1,INDIRECT(nfl_game_result_header),0),FALSE)),"error")</f>
        <v/>
      </c>
      <c r="H1383">
        <f ca="1">IFERROR(IF(ISBLANK(VLOOKUP($B1383,INDIRECT(nfl_game_result),MATCH(H$1,INDIRECT(nfl_game_result_header),0),FALSE)),"",VLOOKUP($B1383,INDIRECT(nfl_game_result),MATCH(H$1,INDIRECT(nfl_game_result_header),0),FALSE)),"error")</f>
        <v>38</v>
      </c>
      <c r="I1383">
        <f ca="1">IFERROR(IF(ISBLANK(VLOOKUP($B1383,INDIRECT(nfl_game_result),MATCH(I$1,INDIRECT(nfl_game_result_header),0),FALSE)),"",VLOOKUP($B1383,INDIRECT(nfl_game_result),MATCH(I$1,INDIRECT(nfl_game_result_header),0),FALSE)),"error")</f>
        <v>17</v>
      </c>
      <c r="J1383" t="str">
        <f ca="1">IFERROR(IF(ISBLANK(VLOOKUP($B1383,INDIRECT(nfl_game_result),MATCH(J$1,INDIRECT(nfl_game_result_header),0),FALSE)),"",VLOOKUP($B1383,INDIRECT(nfl_game_result),MATCH(J$1,INDIRECT(nfl_game_result_header),0),FALSE)),"error")</f>
        <v>SEA</v>
      </c>
      <c r="K1383" t="str">
        <f ca="1">IFERROR(IF(ISBLANK(VLOOKUP($B1383,INDIRECT(nfl_game_result),MATCH(K$1,INDIRECT(nfl_game_result_header),0),FALSE)),"",VLOOKUP($B1383,INDIRECT(nfl_game_result),MATCH(K$1,INDIRECT(nfl_game_result_header),0),FALSE)),"error")</f>
        <v>SEA</v>
      </c>
      <c r="L1383" s="23" t="str">
        <f ca="1">IFERROR(IF(ISBLANK(VLOOKUP($B1383,INDIRECT(nfl_game_result),MATCH(L$1,INDIRECT(nfl_game_result_header),0),FALSE)),"",VLOOKUP($B1383,INDIRECT(nfl_game_result),MATCH(L$1,INDIRECT(nfl_game_result_header),0),FALSE)),"error")</f>
        <v/>
      </c>
      <c r="M1383" t="s">
        <v>14</v>
      </c>
      <c r="N1383">
        <v>-6</v>
      </c>
      <c r="O1383" t="s">
        <v>89</v>
      </c>
      <c r="P1383">
        <v>5</v>
      </c>
      <c r="Q1383" t="s">
        <v>89</v>
      </c>
      <c r="V1383" s="23" t="s">
        <v>416</v>
      </c>
      <c r="W1383">
        <f ca="1">VALUE(LEFT(C1383, 4))</f>
        <v>2014</v>
      </c>
      <c r="X1383">
        <f ca="1">VALUE(MID(C1383,6,FIND("_",C1383,6)-6))</f>
        <v>10</v>
      </c>
      <c r="Y1383" t="str">
        <f ca="1">IF(NOT(OR(ISBLANK(D1383),ISBLANK(E1383),D1383="",E1383="")),D1383-E1383,"")</f>
        <v/>
      </c>
      <c r="Z1383" t="str">
        <f ca="1">IF(OR(NOT(ISNUMBER(D1383)),ISBLANK(D1383),D1383="",ISBLANK(N1383)),"",ABS(D1383-N1383))</f>
        <v/>
      </c>
      <c r="AA1383">
        <f ca="1">IF(OR(ISBLANK(J1383),ISBLANK(O1383),J1383="",O1383=""),"",IF(J1383=O1383,1,0))</f>
        <v>1</v>
      </c>
      <c r="AB1383">
        <f ca="1">IF(OR(ISBLANK(K1383),ISBLANK(Q1383),K1383="",Q1383=""),"",IF(K1383=Q1383,1,0))</f>
        <v>1</v>
      </c>
      <c r="AC1383" s="23" t="str">
        <f t="shared" ca="1" si="21"/>
        <v/>
      </c>
    </row>
    <row r="1384" spans="1:29" x14ac:dyDescent="0.25">
      <c r="A1384" s="23">
        <v>1383</v>
      </c>
      <c r="B1384">
        <v>680</v>
      </c>
      <c r="C1384" t="str">
        <f ca="1">IFERROR(VLOOKUP($B1384,INDIRECT(nfl_game_result),MATCH(C$1,INDIRECT(nfl_game_result_header),0),FALSE),"error")</f>
        <v>2014_10_CHI@GBY</v>
      </c>
      <c r="D1384" t="str">
        <f ca="1">IFERROR(IF(ISBLANK(VLOOKUP($B1384,INDIRECT(nfl_game_result),MATCH(D$1,INDIRECT(nfl_game_result_header),0),FALSE)),"",VLOOKUP($B1384,INDIRECT(nfl_game_result),MATCH(D$1,INDIRECT(nfl_game_result_header),0),FALSE)),"error")</f>
        <v/>
      </c>
      <c r="E1384">
        <f ca="1">IFERROR(IF(ISBLANK(VLOOKUP($B1384,INDIRECT(nfl_game_result),MATCH(E$1,INDIRECT(nfl_game_result_header),0),FALSE)),"",VLOOKUP($B1384,INDIRECT(nfl_game_result),MATCH(E$1,INDIRECT(nfl_game_result_header),0),FALSE)),"error")</f>
        <v>-7</v>
      </c>
      <c r="F1384" s="23" t="str">
        <f ca="1">IFERROR(IF(ISBLANK(VLOOKUP($B1384,INDIRECT(nfl_game_result),MATCH(F$1,INDIRECT(nfl_game_result_header),0),FALSE)),"",VLOOKUP($B1384,INDIRECT(nfl_game_result),MATCH(F$1,INDIRECT(nfl_game_result_header),0),FALSE)),"error")</f>
        <v/>
      </c>
      <c r="G1384" s="23" t="str">
        <f ca="1">IFERROR(IF(ISBLANK(VLOOKUP($B1384,INDIRECT(nfl_game_result),MATCH(G$1,INDIRECT(nfl_game_result_header),0),FALSE)),"",VLOOKUP($B1384,INDIRECT(nfl_game_result),MATCH(G$1,INDIRECT(nfl_game_result_header),0),FALSE)),"error")</f>
        <v/>
      </c>
      <c r="H1384">
        <f ca="1">IFERROR(IF(ISBLANK(VLOOKUP($B1384,INDIRECT(nfl_game_result),MATCH(H$1,INDIRECT(nfl_game_result_header),0),FALSE)),"",VLOOKUP($B1384,INDIRECT(nfl_game_result),MATCH(H$1,INDIRECT(nfl_game_result_header),0),FALSE)),"error")</f>
        <v>55</v>
      </c>
      <c r="I1384">
        <f ca="1">IFERROR(IF(ISBLANK(VLOOKUP($B1384,INDIRECT(nfl_game_result),MATCH(I$1,INDIRECT(nfl_game_result_header),0),FALSE)),"",VLOOKUP($B1384,INDIRECT(nfl_game_result),MATCH(I$1,INDIRECT(nfl_game_result_header),0),FALSE)),"error")</f>
        <v>14</v>
      </c>
      <c r="J1384" t="str">
        <f ca="1">IFERROR(IF(ISBLANK(VLOOKUP($B1384,INDIRECT(nfl_game_result),MATCH(J$1,INDIRECT(nfl_game_result_header),0),FALSE)),"",VLOOKUP($B1384,INDIRECT(nfl_game_result),MATCH(J$1,INDIRECT(nfl_game_result_header),0),FALSE)),"error")</f>
        <v>GBY</v>
      </c>
      <c r="K1384" t="str">
        <f ca="1">IFERROR(IF(ISBLANK(VLOOKUP($B1384,INDIRECT(nfl_game_result),MATCH(K$1,INDIRECT(nfl_game_result_header),0),FALSE)),"",VLOOKUP($B1384,INDIRECT(nfl_game_result),MATCH(K$1,INDIRECT(nfl_game_result_header),0),FALSE)),"error")</f>
        <v>GBY</v>
      </c>
      <c r="L1384" s="23" t="str">
        <f ca="1">IFERROR(IF(ISBLANK(VLOOKUP($B1384,INDIRECT(nfl_game_result),MATCH(L$1,INDIRECT(nfl_game_result_header),0),FALSE)),"",VLOOKUP($B1384,INDIRECT(nfl_game_result),MATCH(L$1,INDIRECT(nfl_game_result_header),0),FALSE)),"error")</f>
        <v/>
      </c>
      <c r="M1384" t="s">
        <v>14</v>
      </c>
      <c r="N1384">
        <v>-6.5</v>
      </c>
      <c r="O1384" t="s">
        <v>68</v>
      </c>
      <c r="P1384">
        <v>7</v>
      </c>
      <c r="Q1384" t="s">
        <v>68</v>
      </c>
      <c r="V1384" s="23" t="s">
        <v>416</v>
      </c>
      <c r="W1384">
        <f ca="1">VALUE(LEFT(C1384, 4))</f>
        <v>2014</v>
      </c>
      <c r="X1384">
        <f ca="1">VALUE(MID(C1384,6,FIND("_",C1384,6)-6))</f>
        <v>10</v>
      </c>
      <c r="Y1384" t="str">
        <f ca="1">IF(NOT(OR(ISBLANK(D1384),ISBLANK(E1384),D1384="",E1384="")),D1384-E1384,"")</f>
        <v/>
      </c>
      <c r="Z1384" t="str">
        <f ca="1">IF(OR(NOT(ISNUMBER(D1384)),ISBLANK(D1384),D1384="",ISBLANK(N1384)),"",ABS(D1384-N1384))</f>
        <v/>
      </c>
      <c r="AA1384">
        <f ca="1">IF(OR(ISBLANK(J1384),ISBLANK(O1384),J1384="",O1384=""),"",IF(J1384=O1384,1,0))</f>
        <v>0</v>
      </c>
      <c r="AB1384">
        <f ca="1">IF(OR(ISBLANK(K1384),ISBLANK(Q1384),K1384="",Q1384=""),"",IF(K1384=Q1384,1,0))</f>
        <v>0</v>
      </c>
      <c r="AC1384" s="23" t="str">
        <f t="shared" ca="1" si="21"/>
        <v/>
      </c>
    </row>
    <row r="1385" spans="1:29" x14ac:dyDescent="0.25">
      <c r="A1385" s="23">
        <v>1384</v>
      </c>
      <c r="B1385">
        <v>681</v>
      </c>
      <c r="C1385" t="str">
        <f ca="1">IFERROR(VLOOKUP($B1385,INDIRECT(nfl_game_result),MATCH(C$1,INDIRECT(nfl_game_result_header),0),FALSE),"error")</f>
        <v>2014_10_CAR@PHI</v>
      </c>
      <c r="D1385" t="str">
        <f ca="1">IFERROR(IF(ISBLANK(VLOOKUP($B1385,INDIRECT(nfl_game_result),MATCH(D$1,INDIRECT(nfl_game_result_header),0),FALSE)),"",VLOOKUP($B1385,INDIRECT(nfl_game_result),MATCH(D$1,INDIRECT(nfl_game_result_header),0),FALSE)),"error")</f>
        <v/>
      </c>
      <c r="E1385">
        <f ca="1">IFERROR(IF(ISBLANK(VLOOKUP($B1385,INDIRECT(nfl_game_result),MATCH(E$1,INDIRECT(nfl_game_result_header),0),FALSE)),"",VLOOKUP($B1385,INDIRECT(nfl_game_result),MATCH(E$1,INDIRECT(nfl_game_result_header),0),FALSE)),"error")</f>
        <v>-6</v>
      </c>
      <c r="F1385" s="23" t="str">
        <f ca="1">IFERROR(IF(ISBLANK(VLOOKUP($B1385,INDIRECT(nfl_game_result),MATCH(F$1,INDIRECT(nfl_game_result_header),0),FALSE)),"",VLOOKUP($B1385,INDIRECT(nfl_game_result),MATCH(F$1,INDIRECT(nfl_game_result_header),0),FALSE)),"error")</f>
        <v/>
      </c>
      <c r="G1385" s="23" t="str">
        <f ca="1">IFERROR(IF(ISBLANK(VLOOKUP($B1385,INDIRECT(nfl_game_result),MATCH(G$1,INDIRECT(nfl_game_result_header),0),FALSE)),"",VLOOKUP($B1385,INDIRECT(nfl_game_result),MATCH(G$1,INDIRECT(nfl_game_result_header),0),FALSE)),"error")</f>
        <v/>
      </c>
      <c r="H1385">
        <f ca="1">IFERROR(IF(ISBLANK(VLOOKUP($B1385,INDIRECT(nfl_game_result),MATCH(H$1,INDIRECT(nfl_game_result_header),0),FALSE)),"",VLOOKUP($B1385,INDIRECT(nfl_game_result),MATCH(H$1,INDIRECT(nfl_game_result_header),0),FALSE)),"error")</f>
        <v>45</v>
      </c>
      <c r="I1385">
        <f ca="1">IFERROR(IF(ISBLANK(VLOOKUP($B1385,INDIRECT(nfl_game_result),MATCH(I$1,INDIRECT(nfl_game_result_header),0),FALSE)),"",VLOOKUP($B1385,INDIRECT(nfl_game_result),MATCH(I$1,INDIRECT(nfl_game_result_header),0),FALSE)),"error")</f>
        <v>21</v>
      </c>
      <c r="J1385" t="str">
        <f ca="1">IFERROR(IF(ISBLANK(VLOOKUP($B1385,INDIRECT(nfl_game_result),MATCH(J$1,INDIRECT(nfl_game_result_header),0),FALSE)),"",VLOOKUP($B1385,INDIRECT(nfl_game_result),MATCH(J$1,INDIRECT(nfl_game_result_header),0),FALSE)),"error")</f>
        <v>PHI</v>
      </c>
      <c r="K1385" t="str">
        <f ca="1">IFERROR(IF(ISBLANK(VLOOKUP($B1385,INDIRECT(nfl_game_result),MATCH(K$1,INDIRECT(nfl_game_result_header),0),FALSE)),"",VLOOKUP($B1385,INDIRECT(nfl_game_result),MATCH(K$1,INDIRECT(nfl_game_result_header),0),FALSE)),"error")</f>
        <v>PHI</v>
      </c>
      <c r="L1385" s="23" t="str">
        <f ca="1">IFERROR(IF(ISBLANK(VLOOKUP($B1385,INDIRECT(nfl_game_result),MATCH(L$1,INDIRECT(nfl_game_result_header),0),FALSE)),"",VLOOKUP($B1385,INDIRECT(nfl_game_result),MATCH(L$1,INDIRECT(nfl_game_result_header),0),FALSE)),"error")</f>
        <v/>
      </c>
      <c r="M1385" t="s">
        <v>14</v>
      </c>
      <c r="N1385">
        <v>-6</v>
      </c>
      <c r="O1385" t="s">
        <v>86</v>
      </c>
      <c r="P1385">
        <v>3</v>
      </c>
      <c r="Q1385" t="s">
        <v>86</v>
      </c>
      <c r="V1385" s="23" t="s">
        <v>416</v>
      </c>
      <c r="W1385">
        <f ca="1">VALUE(LEFT(C1385, 4))</f>
        <v>2014</v>
      </c>
      <c r="X1385">
        <f ca="1">VALUE(MID(C1385,6,FIND("_",C1385,6)-6))</f>
        <v>10</v>
      </c>
      <c r="Y1385" t="str">
        <f ca="1">IF(NOT(OR(ISBLANK(D1385),ISBLANK(E1385),D1385="",E1385="")),D1385-E1385,"")</f>
        <v/>
      </c>
      <c r="Z1385" t="str">
        <f ca="1">IF(OR(NOT(ISNUMBER(D1385)),ISBLANK(D1385),D1385="",ISBLANK(N1385)),"",ABS(D1385-N1385))</f>
        <v/>
      </c>
      <c r="AA1385">
        <f ca="1">IF(OR(ISBLANK(J1385),ISBLANK(O1385),J1385="",O1385=""),"",IF(J1385=O1385,1,0))</f>
        <v>1</v>
      </c>
      <c r="AB1385">
        <f ca="1">IF(OR(ISBLANK(K1385),ISBLANK(Q1385),K1385="",Q1385=""),"",IF(K1385=Q1385,1,0))</f>
        <v>1</v>
      </c>
      <c r="AC1385" s="23" t="str">
        <f t="shared" ca="1" si="21"/>
        <v/>
      </c>
    </row>
    <row r="1386" spans="1:29" x14ac:dyDescent="0.25">
      <c r="A1386" s="23">
        <v>1385</v>
      </c>
      <c r="B1386">
        <v>682</v>
      </c>
      <c r="C1386" t="str">
        <f ca="1">IFERROR(VLOOKUP($B1386,INDIRECT(nfl_game_result),MATCH(C$1,INDIRECT(nfl_game_result_header),0),FALSE),"error")</f>
        <v>2014_11_BUF@MIA</v>
      </c>
      <c r="D1386" t="str">
        <f ca="1">IFERROR(IF(ISBLANK(VLOOKUP($B1386,INDIRECT(nfl_game_result),MATCH(D$1,INDIRECT(nfl_game_result_header),0),FALSE)),"",VLOOKUP($B1386,INDIRECT(nfl_game_result),MATCH(D$1,INDIRECT(nfl_game_result_header),0),FALSE)),"error")</f>
        <v/>
      </c>
      <c r="E1386">
        <f ca="1">IFERROR(IF(ISBLANK(VLOOKUP($B1386,INDIRECT(nfl_game_result),MATCH(E$1,INDIRECT(nfl_game_result_header),0),FALSE)),"",VLOOKUP($B1386,INDIRECT(nfl_game_result),MATCH(E$1,INDIRECT(nfl_game_result_header),0),FALSE)),"error")</f>
        <v>-5.5</v>
      </c>
      <c r="F1386" s="23" t="str">
        <f ca="1">IFERROR(IF(ISBLANK(VLOOKUP($B1386,INDIRECT(nfl_game_result),MATCH(F$1,INDIRECT(nfl_game_result_header),0),FALSE)),"",VLOOKUP($B1386,INDIRECT(nfl_game_result),MATCH(F$1,INDIRECT(nfl_game_result_header),0),FALSE)),"error")</f>
        <v/>
      </c>
      <c r="G1386" s="23" t="str">
        <f ca="1">IFERROR(IF(ISBLANK(VLOOKUP($B1386,INDIRECT(nfl_game_result),MATCH(G$1,INDIRECT(nfl_game_result_header),0),FALSE)),"",VLOOKUP($B1386,INDIRECT(nfl_game_result),MATCH(G$1,INDIRECT(nfl_game_result_header),0),FALSE)),"error")</f>
        <v/>
      </c>
      <c r="H1386">
        <f ca="1">IFERROR(IF(ISBLANK(VLOOKUP($B1386,INDIRECT(nfl_game_result),MATCH(H$1,INDIRECT(nfl_game_result_header),0),FALSE)),"",VLOOKUP($B1386,INDIRECT(nfl_game_result),MATCH(H$1,INDIRECT(nfl_game_result_header),0),FALSE)),"error")</f>
        <v>22</v>
      </c>
      <c r="I1386">
        <f ca="1">IFERROR(IF(ISBLANK(VLOOKUP($B1386,INDIRECT(nfl_game_result),MATCH(I$1,INDIRECT(nfl_game_result_header),0),FALSE)),"",VLOOKUP($B1386,INDIRECT(nfl_game_result),MATCH(I$1,INDIRECT(nfl_game_result_header),0),FALSE)),"error")</f>
        <v>9</v>
      </c>
      <c r="J1386" t="str">
        <f ca="1">IFERROR(IF(ISBLANK(VLOOKUP($B1386,INDIRECT(nfl_game_result),MATCH(J$1,INDIRECT(nfl_game_result_header),0),FALSE)),"",VLOOKUP($B1386,INDIRECT(nfl_game_result),MATCH(J$1,INDIRECT(nfl_game_result_header),0),FALSE)),"error")</f>
        <v>MIA</v>
      </c>
      <c r="K1386" t="str">
        <f ca="1">IFERROR(IF(ISBLANK(VLOOKUP($B1386,INDIRECT(nfl_game_result),MATCH(K$1,INDIRECT(nfl_game_result_header),0),FALSE)),"",VLOOKUP($B1386,INDIRECT(nfl_game_result),MATCH(K$1,INDIRECT(nfl_game_result_header),0),FALSE)),"error")</f>
        <v>MIA</v>
      </c>
      <c r="L1386" s="23" t="str">
        <f ca="1">IFERROR(IF(ISBLANK(VLOOKUP($B1386,INDIRECT(nfl_game_result),MATCH(L$1,INDIRECT(nfl_game_result_header),0),FALSE)),"",VLOOKUP($B1386,INDIRECT(nfl_game_result),MATCH(L$1,INDIRECT(nfl_game_result_header),0),FALSE)),"error")</f>
        <v/>
      </c>
      <c r="M1386" t="s">
        <v>16</v>
      </c>
      <c r="N1386">
        <v>-3.5</v>
      </c>
      <c r="O1386" t="s">
        <v>66</v>
      </c>
      <c r="P1386">
        <v>6</v>
      </c>
      <c r="V1386" s="23" t="s">
        <v>416</v>
      </c>
      <c r="W1386">
        <f ca="1">VALUE(LEFT(C1386, 4))</f>
        <v>2014</v>
      </c>
      <c r="X1386">
        <f ca="1">VALUE(MID(C1386,6,FIND("_",C1386,6)-6))</f>
        <v>11</v>
      </c>
      <c r="Y1386" t="str">
        <f ca="1">IF(NOT(OR(ISBLANK(D1386),ISBLANK(E1386),D1386="",E1386="")),D1386-E1386,"")</f>
        <v/>
      </c>
      <c r="Z1386" t="str">
        <f ca="1">IF(OR(NOT(ISNUMBER(D1386)),ISBLANK(D1386),D1386="",ISBLANK(N1386)),"",ABS(D1386-N1386))</f>
        <v/>
      </c>
      <c r="AA1386">
        <f ca="1">IF(OR(ISBLANK(J1386),ISBLANK(O1386),J1386="",O1386=""),"",IF(J1386=O1386,1,0))</f>
        <v>0</v>
      </c>
      <c r="AB1386" t="str">
        <f ca="1">IF(OR(ISBLANK(K1386),ISBLANK(Q1386),K1386="",Q1386=""),"",IF(K1386=Q1386,1,0))</f>
        <v/>
      </c>
      <c r="AC1386" s="23" t="str">
        <f t="shared" ca="1" si="21"/>
        <v/>
      </c>
    </row>
    <row r="1387" spans="1:29" x14ac:dyDescent="0.25">
      <c r="A1387" s="23">
        <v>1386</v>
      </c>
      <c r="B1387">
        <v>683</v>
      </c>
      <c r="C1387" t="str">
        <f ca="1">IFERROR(VLOOKUP($B1387,INDIRECT(nfl_game_result),MATCH(C$1,INDIRECT(nfl_game_result_header),0),FALSE),"error")</f>
        <v>2014_11_MIN@CHI</v>
      </c>
      <c r="D1387" t="str">
        <f ca="1">IFERROR(IF(ISBLANK(VLOOKUP($B1387,INDIRECT(nfl_game_result),MATCH(D$1,INDIRECT(nfl_game_result_header),0),FALSE)),"",VLOOKUP($B1387,INDIRECT(nfl_game_result),MATCH(D$1,INDIRECT(nfl_game_result_header),0),FALSE)),"error")</f>
        <v/>
      </c>
      <c r="E1387">
        <f ca="1">IFERROR(IF(ISBLANK(VLOOKUP($B1387,INDIRECT(nfl_game_result),MATCH(E$1,INDIRECT(nfl_game_result_header),0),FALSE)),"",VLOOKUP($B1387,INDIRECT(nfl_game_result),MATCH(E$1,INDIRECT(nfl_game_result_header),0),FALSE)),"error")</f>
        <v>-3</v>
      </c>
      <c r="F1387" s="23" t="str">
        <f ca="1">IFERROR(IF(ISBLANK(VLOOKUP($B1387,INDIRECT(nfl_game_result),MATCH(F$1,INDIRECT(nfl_game_result_header),0),FALSE)),"",VLOOKUP($B1387,INDIRECT(nfl_game_result),MATCH(F$1,INDIRECT(nfl_game_result_header),0),FALSE)),"error")</f>
        <v/>
      </c>
      <c r="G1387" s="23" t="str">
        <f ca="1">IFERROR(IF(ISBLANK(VLOOKUP($B1387,INDIRECT(nfl_game_result),MATCH(G$1,INDIRECT(nfl_game_result_header),0),FALSE)),"",VLOOKUP($B1387,INDIRECT(nfl_game_result),MATCH(G$1,INDIRECT(nfl_game_result_header),0),FALSE)),"error")</f>
        <v/>
      </c>
      <c r="H1387">
        <f ca="1">IFERROR(IF(ISBLANK(VLOOKUP($B1387,INDIRECT(nfl_game_result),MATCH(H$1,INDIRECT(nfl_game_result_header),0),FALSE)),"",VLOOKUP($B1387,INDIRECT(nfl_game_result),MATCH(H$1,INDIRECT(nfl_game_result_header),0),FALSE)),"error")</f>
        <v>21</v>
      </c>
      <c r="I1387">
        <f ca="1">IFERROR(IF(ISBLANK(VLOOKUP($B1387,INDIRECT(nfl_game_result),MATCH(I$1,INDIRECT(nfl_game_result_header),0),FALSE)),"",VLOOKUP($B1387,INDIRECT(nfl_game_result),MATCH(I$1,INDIRECT(nfl_game_result_header),0),FALSE)),"error")</f>
        <v>13</v>
      </c>
      <c r="J1387" t="str">
        <f ca="1">IFERROR(IF(ISBLANK(VLOOKUP($B1387,INDIRECT(nfl_game_result),MATCH(J$1,INDIRECT(nfl_game_result_header),0),FALSE)),"",VLOOKUP($B1387,INDIRECT(nfl_game_result),MATCH(J$1,INDIRECT(nfl_game_result_header),0),FALSE)),"error")</f>
        <v>CHI</v>
      </c>
      <c r="K1387" t="str">
        <f ca="1">IFERROR(IF(ISBLANK(VLOOKUP($B1387,INDIRECT(nfl_game_result),MATCH(K$1,INDIRECT(nfl_game_result_header),0),FALSE)),"",VLOOKUP($B1387,INDIRECT(nfl_game_result),MATCH(K$1,INDIRECT(nfl_game_result_header),0),FALSE)),"error")</f>
        <v>CHI</v>
      </c>
      <c r="L1387" s="23" t="str">
        <f ca="1">IFERROR(IF(ISBLANK(VLOOKUP($B1387,INDIRECT(nfl_game_result),MATCH(L$1,INDIRECT(nfl_game_result_header),0),FALSE)),"",VLOOKUP($B1387,INDIRECT(nfl_game_result),MATCH(L$1,INDIRECT(nfl_game_result_header),0),FALSE)),"error")</f>
        <v/>
      </c>
      <c r="M1387" t="s">
        <v>16</v>
      </c>
      <c r="N1387">
        <v>-4</v>
      </c>
      <c r="O1387" t="s">
        <v>80</v>
      </c>
      <c r="P1387">
        <v>11</v>
      </c>
      <c r="V1387" s="23" t="s">
        <v>416</v>
      </c>
      <c r="W1387">
        <f ca="1">VALUE(LEFT(C1387, 4))</f>
        <v>2014</v>
      </c>
      <c r="X1387">
        <f ca="1">VALUE(MID(C1387,6,FIND("_",C1387,6)-6))</f>
        <v>11</v>
      </c>
      <c r="Y1387" t="str">
        <f ca="1">IF(NOT(OR(ISBLANK(D1387),ISBLANK(E1387),D1387="",E1387="")),D1387-E1387,"")</f>
        <v/>
      </c>
      <c r="Z1387" t="str">
        <f ca="1">IF(OR(NOT(ISNUMBER(D1387)),ISBLANK(D1387),D1387="",ISBLANK(N1387)),"",ABS(D1387-N1387))</f>
        <v/>
      </c>
      <c r="AA1387">
        <f ca="1">IF(OR(ISBLANK(J1387),ISBLANK(O1387),J1387="",O1387=""),"",IF(J1387=O1387,1,0))</f>
        <v>0</v>
      </c>
      <c r="AB1387" t="str">
        <f ca="1">IF(OR(ISBLANK(K1387),ISBLANK(Q1387),K1387="",Q1387=""),"",IF(K1387=Q1387,1,0))</f>
        <v/>
      </c>
      <c r="AC1387" s="23" t="str">
        <f t="shared" ca="1" si="21"/>
        <v/>
      </c>
    </row>
    <row r="1388" spans="1:29" x14ac:dyDescent="0.25">
      <c r="A1388" s="23">
        <v>1387</v>
      </c>
      <c r="B1388">
        <v>684</v>
      </c>
      <c r="C1388" t="str">
        <f ca="1">IFERROR(VLOOKUP($B1388,INDIRECT(nfl_game_result),MATCH(C$1,INDIRECT(nfl_game_result_header),0),FALSE),"error")</f>
        <v>2014_11_HOU@CLE</v>
      </c>
      <c r="D1388" t="str">
        <f ca="1">IFERROR(IF(ISBLANK(VLOOKUP($B1388,INDIRECT(nfl_game_result),MATCH(D$1,INDIRECT(nfl_game_result_header),0),FALSE)),"",VLOOKUP($B1388,INDIRECT(nfl_game_result),MATCH(D$1,INDIRECT(nfl_game_result_header),0),FALSE)),"error")</f>
        <v/>
      </c>
      <c r="E1388">
        <f ca="1">IFERROR(IF(ISBLANK(VLOOKUP($B1388,INDIRECT(nfl_game_result),MATCH(E$1,INDIRECT(nfl_game_result_header),0),FALSE)),"",VLOOKUP($B1388,INDIRECT(nfl_game_result),MATCH(E$1,INDIRECT(nfl_game_result_header),0),FALSE)),"error")</f>
        <v>-3</v>
      </c>
      <c r="F1388" s="23" t="str">
        <f ca="1">IFERROR(IF(ISBLANK(VLOOKUP($B1388,INDIRECT(nfl_game_result),MATCH(F$1,INDIRECT(nfl_game_result_header),0),FALSE)),"",VLOOKUP($B1388,INDIRECT(nfl_game_result),MATCH(F$1,INDIRECT(nfl_game_result_header),0),FALSE)),"error")</f>
        <v/>
      </c>
      <c r="G1388" s="23" t="str">
        <f ca="1">IFERROR(IF(ISBLANK(VLOOKUP($B1388,INDIRECT(nfl_game_result),MATCH(G$1,INDIRECT(nfl_game_result_header),0),FALSE)),"",VLOOKUP($B1388,INDIRECT(nfl_game_result),MATCH(G$1,INDIRECT(nfl_game_result_header),0),FALSE)),"error")</f>
        <v/>
      </c>
      <c r="H1388">
        <f ca="1">IFERROR(IF(ISBLANK(VLOOKUP($B1388,INDIRECT(nfl_game_result),MATCH(H$1,INDIRECT(nfl_game_result_header),0),FALSE)),"",VLOOKUP($B1388,INDIRECT(nfl_game_result),MATCH(H$1,INDIRECT(nfl_game_result_header),0),FALSE)),"error")</f>
        <v>7</v>
      </c>
      <c r="I1388">
        <f ca="1">IFERROR(IF(ISBLANK(VLOOKUP($B1388,INDIRECT(nfl_game_result),MATCH(I$1,INDIRECT(nfl_game_result_header),0),FALSE)),"",VLOOKUP($B1388,INDIRECT(nfl_game_result),MATCH(I$1,INDIRECT(nfl_game_result_header),0),FALSE)),"error")</f>
        <v>23</v>
      </c>
      <c r="J1388" t="str">
        <f ca="1">IFERROR(IF(ISBLANK(VLOOKUP($B1388,INDIRECT(nfl_game_result),MATCH(J$1,INDIRECT(nfl_game_result_header),0),FALSE)),"",VLOOKUP($B1388,INDIRECT(nfl_game_result),MATCH(J$1,INDIRECT(nfl_game_result_header),0),FALSE)),"error")</f>
        <v>HOU</v>
      </c>
      <c r="K1388" t="str">
        <f ca="1">IFERROR(IF(ISBLANK(VLOOKUP($B1388,INDIRECT(nfl_game_result),MATCH(K$1,INDIRECT(nfl_game_result_header),0),FALSE)),"",VLOOKUP($B1388,INDIRECT(nfl_game_result),MATCH(K$1,INDIRECT(nfl_game_result_header),0),FALSE)),"error")</f>
        <v>HOU</v>
      </c>
      <c r="L1388" s="23" t="str">
        <f ca="1">IFERROR(IF(ISBLANK(VLOOKUP($B1388,INDIRECT(nfl_game_result),MATCH(L$1,INDIRECT(nfl_game_result_header),0),FALSE)),"",VLOOKUP($B1388,INDIRECT(nfl_game_result),MATCH(L$1,INDIRECT(nfl_game_result_header),0),FALSE)),"error")</f>
        <v/>
      </c>
      <c r="M1388" t="s">
        <v>16</v>
      </c>
      <c r="N1388">
        <v>-4.5</v>
      </c>
      <c r="O1388" t="s">
        <v>70</v>
      </c>
      <c r="P1388">
        <v>4</v>
      </c>
      <c r="V1388" s="23" t="s">
        <v>416</v>
      </c>
      <c r="W1388">
        <f ca="1">VALUE(LEFT(C1388, 4))</f>
        <v>2014</v>
      </c>
      <c r="X1388">
        <f ca="1">VALUE(MID(C1388,6,FIND("_",C1388,6)-6))</f>
        <v>11</v>
      </c>
      <c r="Y1388" t="str">
        <f ca="1">IF(NOT(OR(ISBLANK(D1388),ISBLANK(E1388),D1388="",E1388="")),D1388-E1388,"")</f>
        <v/>
      </c>
      <c r="Z1388" t="str">
        <f ca="1">IF(OR(NOT(ISNUMBER(D1388)),ISBLANK(D1388),D1388="",ISBLANK(N1388)),"",ABS(D1388-N1388))</f>
        <v/>
      </c>
      <c r="AA1388">
        <f ca="1">IF(OR(ISBLANK(J1388),ISBLANK(O1388),J1388="",O1388=""),"",IF(J1388=O1388,1,0))</f>
        <v>0</v>
      </c>
      <c r="AB1388" t="str">
        <f ca="1">IF(OR(ISBLANK(K1388),ISBLANK(Q1388),K1388="",Q1388=""),"",IF(K1388=Q1388,1,0))</f>
        <v/>
      </c>
      <c r="AC1388" s="23" t="str">
        <f t="shared" ca="1" si="21"/>
        <v/>
      </c>
    </row>
    <row r="1389" spans="1:29" x14ac:dyDescent="0.25">
      <c r="A1389" s="23">
        <v>1388</v>
      </c>
      <c r="B1389">
        <v>685</v>
      </c>
      <c r="C1389" t="str">
        <f ca="1">IFERROR(VLOOKUP($B1389,INDIRECT(nfl_game_result),MATCH(C$1,INDIRECT(nfl_game_result_header),0),FALSE),"error")</f>
        <v>2014_11_PHI@GBY</v>
      </c>
      <c r="D1389" t="str">
        <f ca="1">IFERROR(IF(ISBLANK(VLOOKUP($B1389,INDIRECT(nfl_game_result),MATCH(D$1,INDIRECT(nfl_game_result_header),0),FALSE)),"",VLOOKUP($B1389,INDIRECT(nfl_game_result),MATCH(D$1,INDIRECT(nfl_game_result_header),0),FALSE)),"error")</f>
        <v/>
      </c>
      <c r="E1389">
        <f ca="1">IFERROR(IF(ISBLANK(VLOOKUP($B1389,INDIRECT(nfl_game_result),MATCH(E$1,INDIRECT(nfl_game_result_header),0),FALSE)),"",VLOOKUP($B1389,INDIRECT(nfl_game_result),MATCH(E$1,INDIRECT(nfl_game_result_header),0),FALSE)),"error")</f>
        <v>-6</v>
      </c>
      <c r="F1389" s="23" t="str">
        <f ca="1">IFERROR(IF(ISBLANK(VLOOKUP($B1389,INDIRECT(nfl_game_result),MATCH(F$1,INDIRECT(nfl_game_result_header),0),FALSE)),"",VLOOKUP($B1389,INDIRECT(nfl_game_result),MATCH(F$1,INDIRECT(nfl_game_result_header),0),FALSE)),"error")</f>
        <v/>
      </c>
      <c r="G1389" s="23" t="str">
        <f ca="1">IFERROR(IF(ISBLANK(VLOOKUP($B1389,INDIRECT(nfl_game_result),MATCH(G$1,INDIRECT(nfl_game_result_header),0),FALSE)),"",VLOOKUP($B1389,INDIRECT(nfl_game_result),MATCH(G$1,INDIRECT(nfl_game_result_header),0),FALSE)),"error")</f>
        <v/>
      </c>
      <c r="H1389">
        <f ca="1">IFERROR(IF(ISBLANK(VLOOKUP($B1389,INDIRECT(nfl_game_result),MATCH(H$1,INDIRECT(nfl_game_result_header),0),FALSE)),"",VLOOKUP($B1389,INDIRECT(nfl_game_result),MATCH(H$1,INDIRECT(nfl_game_result_header),0),FALSE)),"error")</f>
        <v>53</v>
      </c>
      <c r="I1389">
        <f ca="1">IFERROR(IF(ISBLANK(VLOOKUP($B1389,INDIRECT(nfl_game_result),MATCH(I$1,INDIRECT(nfl_game_result_header),0),FALSE)),"",VLOOKUP($B1389,INDIRECT(nfl_game_result),MATCH(I$1,INDIRECT(nfl_game_result_header),0),FALSE)),"error")</f>
        <v>20</v>
      </c>
      <c r="J1389" t="str">
        <f ca="1">IFERROR(IF(ISBLANK(VLOOKUP($B1389,INDIRECT(nfl_game_result),MATCH(J$1,INDIRECT(nfl_game_result_header),0),FALSE)),"",VLOOKUP($B1389,INDIRECT(nfl_game_result),MATCH(J$1,INDIRECT(nfl_game_result_header),0),FALSE)),"error")</f>
        <v>GBY</v>
      </c>
      <c r="K1389" t="str">
        <f ca="1">IFERROR(IF(ISBLANK(VLOOKUP($B1389,INDIRECT(nfl_game_result),MATCH(K$1,INDIRECT(nfl_game_result_header),0),FALSE)),"",VLOOKUP($B1389,INDIRECT(nfl_game_result),MATCH(K$1,INDIRECT(nfl_game_result_header),0),FALSE)),"error")</f>
        <v>GBY</v>
      </c>
      <c r="L1389" s="23" t="str">
        <f ca="1">IFERROR(IF(ISBLANK(VLOOKUP($B1389,INDIRECT(nfl_game_result),MATCH(L$1,INDIRECT(nfl_game_result_header),0),FALSE)),"",VLOOKUP($B1389,INDIRECT(nfl_game_result),MATCH(L$1,INDIRECT(nfl_game_result_header),0),FALSE)),"error")</f>
        <v/>
      </c>
      <c r="M1389" t="s">
        <v>16</v>
      </c>
      <c r="N1389">
        <v>-7</v>
      </c>
      <c r="O1389" t="s">
        <v>330</v>
      </c>
      <c r="P1389">
        <v>5</v>
      </c>
      <c r="V1389" s="23" t="s">
        <v>416</v>
      </c>
      <c r="W1389">
        <f ca="1">VALUE(LEFT(C1389, 4))</f>
        <v>2014</v>
      </c>
      <c r="X1389">
        <f ca="1">VALUE(MID(C1389,6,FIND("_",C1389,6)-6))</f>
        <v>11</v>
      </c>
      <c r="Y1389" t="str">
        <f ca="1">IF(NOT(OR(ISBLANK(D1389),ISBLANK(E1389),D1389="",E1389="")),D1389-E1389,"")</f>
        <v/>
      </c>
      <c r="Z1389" t="str">
        <f ca="1">IF(OR(NOT(ISNUMBER(D1389)),ISBLANK(D1389),D1389="",ISBLANK(N1389)),"",ABS(D1389-N1389))</f>
        <v/>
      </c>
      <c r="AA1389">
        <f ca="1">IF(OR(ISBLANK(J1389),ISBLANK(O1389),J1389="",O1389=""),"",IF(J1389=O1389,1,0))</f>
        <v>1</v>
      </c>
      <c r="AB1389" t="str">
        <f ca="1">IF(OR(ISBLANK(K1389),ISBLANK(Q1389),K1389="",Q1389=""),"",IF(K1389=Q1389,1,0))</f>
        <v/>
      </c>
      <c r="AC1389" s="23" t="str">
        <f t="shared" ca="1" si="21"/>
        <v/>
      </c>
    </row>
    <row r="1390" spans="1:29" x14ac:dyDescent="0.25">
      <c r="A1390" s="23">
        <v>1389</v>
      </c>
      <c r="B1390">
        <v>686</v>
      </c>
      <c r="C1390" t="str">
        <f ca="1">IFERROR(VLOOKUP($B1390,INDIRECT(nfl_game_result),MATCH(C$1,INDIRECT(nfl_game_result_header),0),FALSE),"error")</f>
        <v>2014_11_SEA@KCY</v>
      </c>
      <c r="D1390" t="str">
        <f ca="1">IFERROR(IF(ISBLANK(VLOOKUP($B1390,INDIRECT(nfl_game_result),MATCH(D$1,INDIRECT(nfl_game_result_header),0),FALSE)),"",VLOOKUP($B1390,INDIRECT(nfl_game_result),MATCH(D$1,INDIRECT(nfl_game_result_header),0),FALSE)),"error")</f>
        <v/>
      </c>
      <c r="E1390">
        <f ca="1">IFERROR(IF(ISBLANK(VLOOKUP($B1390,INDIRECT(nfl_game_result),MATCH(E$1,INDIRECT(nfl_game_result_header),0),FALSE)),"",VLOOKUP($B1390,INDIRECT(nfl_game_result),MATCH(E$1,INDIRECT(nfl_game_result_header),0),FALSE)),"error")</f>
        <v>-1.5</v>
      </c>
      <c r="F1390" s="23" t="str">
        <f ca="1">IFERROR(IF(ISBLANK(VLOOKUP($B1390,INDIRECT(nfl_game_result),MATCH(F$1,INDIRECT(nfl_game_result_header),0),FALSE)),"",VLOOKUP($B1390,INDIRECT(nfl_game_result),MATCH(F$1,INDIRECT(nfl_game_result_header),0),FALSE)),"error")</f>
        <v/>
      </c>
      <c r="G1390" s="23" t="str">
        <f ca="1">IFERROR(IF(ISBLANK(VLOOKUP($B1390,INDIRECT(nfl_game_result),MATCH(G$1,INDIRECT(nfl_game_result_header),0),FALSE)),"",VLOOKUP($B1390,INDIRECT(nfl_game_result),MATCH(G$1,INDIRECT(nfl_game_result_header),0),FALSE)),"error")</f>
        <v/>
      </c>
      <c r="H1390">
        <f ca="1">IFERROR(IF(ISBLANK(VLOOKUP($B1390,INDIRECT(nfl_game_result),MATCH(H$1,INDIRECT(nfl_game_result_header),0),FALSE)),"",VLOOKUP($B1390,INDIRECT(nfl_game_result),MATCH(H$1,INDIRECT(nfl_game_result_header),0),FALSE)),"error")</f>
        <v>24</v>
      </c>
      <c r="I1390">
        <f ca="1">IFERROR(IF(ISBLANK(VLOOKUP($B1390,INDIRECT(nfl_game_result),MATCH(I$1,INDIRECT(nfl_game_result_header),0),FALSE)),"",VLOOKUP($B1390,INDIRECT(nfl_game_result),MATCH(I$1,INDIRECT(nfl_game_result_header),0),FALSE)),"error")</f>
        <v>20</v>
      </c>
      <c r="J1390" t="str">
        <f ca="1">IFERROR(IF(ISBLANK(VLOOKUP($B1390,INDIRECT(nfl_game_result),MATCH(J$1,INDIRECT(nfl_game_result_header),0),FALSE)),"",VLOOKUP($B1390,INDIRECT(nfl_game_result),MATCH(J$1,INDIRECT(nfl_game_result_header),0),FALSE)),"error")</f>
        <v>KCY</v>
      </c>
      <c r="K1390" t="str">
        <f ca="1">IFERROR(IF(ISBLANK(VLOOKUP($B1390,INDIRECT(nfl_game_result),MATCH(K$1,INDIRECT(nfl_game_result_header),0),FALSE)),"",VLOOKUP($B1390,INDIRECT(nfl_game_result),MATCH(K$1,INDIRECT(nfl_game_result_header),0),FALSE)),"error")</f>
        <v>KCY</v>
      </c>
      <c r="L1390" s="23" t="str">
        <f ca="1">IFERROR(IF(ISBLANK(VLOOKUP($B1390,INDIRECT(nfl_game_result),MATCH(L$1,INDIRECT(nfl_game_result_header),0),FALSE)),"",VLOOKUP($B1390,INDIRECT(nfl_game_result),MATCH(L$1,INDIRECT(nfl_game_result_header),0),FALSE)),"error")</f>
        <v/>
      </c>
      <c r="M1390" t="s">
        <v>16</v>
      </c>
      <c r="N1390">
        <v>2</v>
      </c>
      <c r="O1390" t="s">
        <v>331</v>
      </c>
      <c r="P1390">
        <v>9</v>
      </c>
      <c r="V1390" s="23" t="s">
        <v>416</v>
      </c>
      <c r="W1390">
        <f ca="1">VALUE(LEFT(C1390, 4))</f>
        <v>2014</v>
      </c>
      <c r="X1390">
        <f ca="1">VALUE(MID(C1390,6,FIND("_",C1390,6)-6))</f>
        <v>11</v>
      </c>
      <c r="Y1390" t="str">
        <f ca="1">IF(NOT(OR(ISBLANK(D1390),ISBLANK(E1390),D1390="",E1390="")),D1390-E1390,"")</f>
        <v/>
      </c>
      <c r="Z1390" t="str">
        <f ca="1">IF(OR(NOT(ISNUMBER(D1390)),ISBLANK(D1390),D1390="",ISBLANK(N1390)),"",ABS(D1390-N1390))</f>
        <v/>
      </c>
      <c r="AA1390">
        <f ca="1">IF(OR(ISBLANK(J1390),ISBLANK(O1390),J1390="",O1390=""),"",IF(J1390=O1390,1,0))</f>
        <v>1</v>
      </c>
      <c r="AB1390" t="str">
        <f ca="1">IF(OR(ISBLANK(K1390),ISBLANK(Q1390),K1390="",Q1390=""),"",IF(K1390=Q1390,1,0))</f>
        <v/>
      </c>
      <c r="AC1390" s="23" t="str">
        <f t="shared" ca="1" si="21"/>
        <v/>
      </c>
    </row>
    <row r="1391" spans="1:29" x14ac:dyDescent="0.25">
      <c r="A1391" s="23">
        <v>1390</v>
      </c>
      <c r="B1391">
        <v>687</v>
      </c>
      <c r="C1391" t="str">
        <f ca="1">IFERROR(VLOOKUP($B1391,INDIRECT(nfl_game_result),MATCH(C$1,INDIRECT(nfl_game_result_header),0),FALSE),"error")</f>
        <v>2014_11_DEN@STL</v>
      </c>
      <c r="D1391" t="str">
        <f ca="1">IFERROR(IF(ISBLANK(VLOOKUP($B1391,INDIRECT(nfl_game_result),MATCH(D$1,INDIRECT(nfl_game_result_header),0),FALSE)),"",VLOOKUP($B1391,INDIRECT(nfl_game_result),MATCH(D$1,INDIRECT(nfl_game_result_header),0),FALSE)),"error")</f>
        <v/>
      </c>
      <c r="E1391">
        <f ca="1">IFERROR(IF(ISBLANK(VLOOKUP($B1391,INDIRECT(nfl_game_result),MATCH(E$1,INDIRECT(nfl_game_result_header),0),FALSE)),"",VLOOKUP($B1391,INDIRECT(nfl_game_result),MATCH(E$1,INDIRECT(nfl_game_result_header),0),FALSE)),"error")</f>
        <v>9.5</v>
      </c>
      <c r="F1391" s="23" t="str">
        <f ca="1">IFERROR(IF(ISBLANK(VLOOKUP($B1391,INDIRECT(nfl_game_result),MATCH(F$1,INDIRECT(nfl_game_result_header),0),FALSE)),"",VLOOKUP($B1391,INDIRECT(nfl_game_result),MATCH(F$1,INDIRECT(nfl_game_result_header),0),FALSE)),"error")</f>
        <v/>
      </c>
      <c r="G1391" s="23" t="str">
        <f ca="1">IFERROR(IF(ISBLANK(VLOOKUP($B1391,INDIRECT(nfl_game_result),MATCH(G$1,INDIRECT(nfl_game_result_header),0),FALSE)),"",VLOOKUP($B1391,INDIRECT(nfl_game_result),MATCH(G$1,INDIRECT(nfl_game_result_header),0),FALSE)),"error")</f>
        <v/>
      </c>
      <c r="H1391">
        <f ca="1">IFERROR(IF(ISBLANK(VLOOKUP($B1391,INDIRECT(nfl_game_result),MATCH(H$1,INDIRECT(nfl_game_result_header),0),FALSE)),"",VLOOKUP($B1391,INDIRECT(nfl_game_result),MATCH(H$1,INDIRECT(nfl_game_result_header),0),FALSE)),"error")</f>
        <v>22</v>
      </c>
      <c r="I1391">
        <f ca="1">IFERROR(IF(ISBLANK(VLOOKUP($B1391,INDIRECT(nfl_game_result),MATCH(I$1,INDIRECT(nfl_game_result_header),0),FALSE)),"",VLOOKUP($B1391,INDIRECT(nfl_game_result),MATCH(I$1,INDIRECT(nfl_game_result_header),0),FALSE)),"error")</f>
        <v>7</v>
      </c>
      <c r="J1391" t="str">
        <f ca="1">IFERROR(IF(ISBLANK(VLOOKUP($B1391,INDIRECT(nfl_game_result),MATCH(J$1,INDIRECT(nfl_game_result_header),0),FALSE)),"",VLOOKUP($B1391,INDIRECT(nfl_game_result),MATCH(J$1,INDIRECT(nfl_game_result_header),0),FALSE)),"error")</f>
        <v>STL</v>
      </c>
      <c r="K1391" t="str">
        <f ca="1">IFERROR(IF(ISBLANK(VLOOKUP($B1391,INDIRECT(nfl_game_result),MATCH(K$1,INDIRECT(nfl_game_result_header),0),FALSE)),"",VLOOKUP($B1391,INDIRECT(nfl_game_result),MATCH(K$1,INDIRECT(nfl_game_result_header),0),FALSE)),"error")</f>
        <v>STL</v>
      </c>
      <c r="L1391" s="23" t="str">
        <f ca="1">IFERROR(IF(ISBLANK(VLOOKUP($B1391,INDIRECT(nfl_game_result),MATCH(L$1,INDIRECT(nfl_game_result_header),0),FALSE)),"",VLOOKUP($B1391,INDIRECT(nfl_game_result),MATCH(L$1,INDIRECT(nfl_game_result_header),0),FALSE)),"error")</f>
        <v/>
      </c>
      <c r="M1391" t="s">
        <v>16</v>
      </c>
      <c r="N1391">
        <v>11.5</v>
      </c>
      <c r="O1391" t="s">
        <v>72</v>
      </c>
      <c r="P1391">
        <v>2</v>
      </c>
      <c r="V1391" s="23" t="s">
        <v>416</v>
      </c>
      <c r="W1391">
        <f ca="1">VALUE(LEFT(C1391, 4))</f>
        <v>2014</v>
      </c>
      <c r="X1391">
        <f ca="1">VALUE(MID(C1391,6,FIND("_",C1391,6)-6))</f>
        <v>11</v>
      </c>
      <c r="Y1391" t="str">
        <f ca="1">IF(NOT(OR(ISBLANK(D1391),ISBLANK(E1391),D1391="",E1391="")),D1391-E1391,"")</f>
        <v/>
      </c>
      <c r="Z1391" t="str">
        <f ca="1">IF(OR(NOT(ISNUMBER(D1391)),ISBLANK(D1391),D1391="",ISBLANK(N1391)),"",ABS(D1391-N1391))</f>
        <v/>
      </c>
      <c r="AA1391">
        <f ca="1">IF(OR(ISBLANK(J1391),ISBLANK(O1391),J1391="",O1391=""),"",IF(J1391=O1391,1,0))</f>
        <v>0</v>
      </c>
      <c r="AB1391" t="str">
        <f ca="1">IF(OR(ISBLANK(K1391),ISBLANK(Q1391),K1391="",Q1391=""),"",IF(K1391=Q1391,1,0))</f>
        <v/>
      </c>
      <c r="AC1391" s="23" t="str">
        <f t="shared" ca="1" si="21"/>
        <v/>
      </c>
    </row>
    <row r="1392" spans="1:29" x14ac:dyDescent="0.25">
      <c r="A1392" s="23">
        <v>1391</v>
      </c>
      <c r="B1392">
        <v>688</v>
      </c>
      <c r="C1392" t="str">
        <f ca="1">IFERROR(VLOOKUP($B1392,INDIRECT(nfl_game_result),MATCH(C$1,INDIRECT(nfl_game_result_header),0),FALSE),"error")</f>
        <v>2014_11_CIN@NOR</v>
      </c>
      <c r="D1392" t="str">
        <f ca="1">IFERROR(IF(ISBLANK(VLOOKUP($B1392,INDIRECT(nfl_game_result),MATCH(D$1,INDIRECT(nfl_game_result_header),0),FALSE)),"",VLOOKUP($B1392,INDIRECT(nfl_game_result),MATCH(D$1,INDIRECT(nfl_game_result_header),0),FALSE)),"error")</f>
        <v/>
      </c>
      <c r="E1392">
        <f ca="1">IFERROR(IF(ISBLANK(VLOOKUP($B1392,INDIRECT(nfl_game_result),MATCH(E$1,INDIRECT(nfl_game_result_header),0),FALSE)),"",VLOOKUP($B1392,INDIRECT(nfl_game_result),MATCH(E$1,INDIRECT(nfl_game_result_header),0),FALSE)),"error")</f>
        <v>-6.5</v>
      </c>
      <c r="F1392" s="23" t="str">
        <f ca="1">IFERROR(IF(ISBLANK(VLOOKUP($B1392,INDIRECT(nfl_game_result),MATCH(F$1,INDIRECT(nfl_game_result_header),0),FALSE)),"",VLOOKUP($B1392,INDIRECT(nfl_game_result),MATCH(F$1,INDIRECT(nfl_game_result_header),0),FALSE)),"error")</f>
        <v/>
      </c>
      <c r="G1392" s="23" t="str">
        <f ca="1">IFERROR(IF(ISBLANK(VLOOKUP($B1392,INDIRECT(nfl_game_result),MATCH(G$1,INDIRECT(nfl_game_result_header),0),FALSE)),"",VLOOKUP($B1392,INDIRECT(nfl_game_result),MATCH(G$1,INDIRECT(nfl_game_result_header),0),FALSE)),"error")</f>
        <v/>
      </c>
      <c r="H1392">
        <f ca="1">IFERROR(IF(ISBLANK(VLOOKUP($B1392,INDIRECT(nfl_game_result),MATCH(H$1,INDIRECT(nfl_game_result_header),0),FALSE)),"",VLOOKUP($B1392,INDIRECT(nfl_game_result),MATCH(H$1,INDIRECT(nfl_game_result_header),0),FALSE)),"error")</f>
        <v>10</v>
      </c>
      <c r="I1392">
        <f ca="1">IFERROR(IF(ISBLANK(VLOOKUP($B1392,INDIRECT(nfl_game_result),MATCH(I$1,INDIRECT(nfl_game_result_header),0),FALSE)),"",VLOOKUP($B1392,INDIRECT(nfl_game_result),MATCH(I$1,INDIRECT(nfl_game_result_header),0),FALSE)),"error")</f>
        <v>27</v>
      </c>
      <c r="J1392" t="str">
        <f ca="1">IFERROR(IF(ISBLANK(VLOOKUP($B1392,INDIRECT(nfl_game_result),MATCH(J$1,INDIRECT(nfl_game_result_header),0),FALSE)),"",VLOOKUP($B1392,INDIRECT(nfl_game_result),MATCH(J$1,INDIRECT(nfl_game_result_header),0),FALSE)),"error")</f>
        <v>CIN</v>
      </c>
      <c r="K1392" t="str">
        <f ca="1">IFERROR(IF(ISBLANK(VLOOKUP($B1392,INDIRECT(nfl_game_result),MATCH(K$1,INDIRECT(nfl_game_result_header),0),FALSE)),"",VLOOKUP($B1392,INDIRECT(nfl_game_result),MATCH(K$1,INDIRECT(nfl_game_result_header),0),FALSE)),"error")</f>
        <v>CIN</v>
      </c>
      <c r="L1392" s="23" t="str">
        <f ca="1">IFERROR(IF(ISBLANK(VLOOKUP($B1392,INDIRECT(nfl_game_result),MATCH(L$1,INDIRECT(nfl_game_result_header),0),FALSE)),"",VLOOKUP($B1392,INDIRECT(nfl_game_result),MATCH(L$1,INDIRECT(nfl_game_result_header),0),FALSE)),"error")</f>
        <v/>
      </c>
      <c r="M1392" t="s">
        <v>16</v>
      </c>
      <c r="N1392">
        <v>-6.5</v>
      </c>
      <c r="O1392" t="s">
        <v>69</v>
      </c>
      <c r="P1392">
        <v>10</v>
      </c>
      <c r="V1392" s="23" t="s">
        <v>416</v>
      </c>
      <c r="W1392">
        <f ca="1">VALUE(LEFT(C1392, 4))</f>
        <v>2014</v>
      </c>
      <c r="X1392">
        <f ca="1">VALUE(MID(C1392,6,FIND("_",C1392,6)-6))</f>
        <v>11</v>
      </c>
      <c r="Y1392" t="str">
        <f ca="1">IF(NOT(OR(ISBLANK(D1392),ISBLANK(E1392),D1392="",E1392="")),D1392-E1392,"")</f>
        <v/>
      </c>
      <c r="Z1392" t="str">
        <f ca="1">IF(OR(NOT(ISNUMBER(D1392)),ISBLANK(D1392),D1392="",ISBLANK(N1392)),"",ABS(D1392-N1392))</f>
        <v/>
      </c>
      <c r="AA1392">
        <f ca="1">IF(OR(ISBLANK(J1392),ISBLANK(O1392),J1392="",O1392=""),"",IF(J1392=O1392,1,0))</f>
        <v>1</v>
      </c>
      <c r="AB1392" t="str">
        <f ca="1">IF(OR(ISBLANK(K1392),ISBLANK(Q1392),K1392="",Q1392=""),"",IF(K1392=Q1392,1,0))</f>
        <v/>
      </c>
      <c r="AC1392" s="23" t="str">
        <f t="shared" ca="1" si="21"/>
        <v/>
      </c>
    </row>
    <row r="1393" spans="1:29" x14ac:dyDescent="0.25">
      <c r="A1393" s="23">
        <v>1392</v>
      </c>
      <c r="B1393">
        <v>689</v>
      </c>
      <c r="C1393" t="str">
        <f ca="1">IFERROR(VLOOKUP($B1393,INDIRECT(nfl_game_result),MATCH(C$1,INDIRECT(nfl_game_result_header),0),FALSE),"error")</f>
        <v>2014_11_SFO@NYG</v>
      </c>
      <c r="D1393" t="str">
        <f ca="1">IFERROR(IF(ISBLANK(VLOOKUP($B1393,INDIRECT(nfl_game_result),MATCH(D$1,INDIRECT(nfl_game_result_header),0),FALSE)),"",VLOOKUP($B1393,INDIRECT(nfl_game_result),MATCH(D$1,INDIRECT(nfl_game_result_header),0),FALSE)),"error")</f>
        <v/>
      </c>
      <c r="E1393">
        <f ca="1">IFERROR(IF(ISBLANK(VLOOKUP($B1393,INDIRECT(nfl_game_result),MATCH(E$1,INDIRECT(nfl_game_result_header),0),FALSE)),"",VLOOKUP($B1393,INDIRECT(nfl_game_result),MATCH(E$1,INDIRECT(nfl_game_result_header),0),FALSE)),"error")</f>
        <v>4.5</v>
      </c>
      <c r="F1393" s="23" t="str">
        <f ca="1">IFERROR(IF(ISBLANK(VLOOKUP($B1393,INDIRECT(nfl_game_result),MATCH(F$1,INDIRECT(nfl_game_result_header),0),FALSE)),"",VLOOKUP($B1393,INDIRECT(nfl_game_result),MATCH(F$1,INDIRECT(nfl_game_result_header),0),FALSE)),"error")</f>
        <v/>
      </c>
      <c r="G1393" s="23" t="str">
        <f ca="1">IFERROR(IF(ISBLANK(VLOOKUP($B1393,INDIRECT(nfl_game_result),MATCH(G$1,INDIRECT(nfl_game_result_header),0),FALSE)),"",VLOOKUP($B1393,INDIRECT(nfl_game_result),MATCH(G$1,INDIRECT(nfl_game_result_header),0),FALSE)),"error")</f>
        <v/>
      </c>
      <c r="H1393">
        <f ca="1">IFERROR(IF(ISBLANK(VLOOKUP($B1393,INDIRECT(nfl_game_result),MATCH(H$1,INDIRECT(nfl_game_result_header),0),FALSE)),"",VLOOKUP($B1393,INDIRECT(nfl_game_result),MATCH(H$1,INDIRECT(nfl_game_result_header),0),FALSE)),"error")</f>
        <v>10</v>
      </c>
      <c r="I1393">
        <f ca="1">IFERROR(IF(ISBLANK(VLOOKUP($B1393,INDIRECT(nfl_game_result),MATCH(I$1,INDIRECT(nfl_game_result_header),0),FALSE)),"",VLOOKUP($B1393,INDIRECT(nfl_game_result),MATCH(I$1,INDIRECT(nfl_game_result_header),0),FALSE)),"error")</f>
        <v>16</v>
      </c>
      <c r="J1393" t="str">
        <f ca="1">IFERROR(IF(ISBLANK(VLOOKUP($B1393,INDIRECT(nfl_game_result),MATCH(J$1,INDIRECT(nfl_game_result_header),0),FALSE)),"",VLOOKUP($B1393,INDIRECT(nfl_game_result),MATCH(J$1,INDIRECT(nfl_game_result_header),0),FALSE)),"error")</f>
        <v>SFO</v>
      </c>
      <c r="K1393" t="str">
        <f ca="1">IFERROR(IF(ISBLANK(VLOOKUP($B1393,INDIRECT(nfl_game_result),MATCH(K$1,INDIRECT(nfl_game_result_header),0),FALSE)),"",VLOOKUP($B1393,INDIRECT(nfl_game_result),MATCH(K$1,INDIRECT(nfl_game_result_header),0),FALSE)),"error")</f>
        <v>SFO</v>
      </c>
      <c r="L1393" s="23" t="str">
        <f ca="1">IFERROR(IF(ISBLANK(VLOOKUP($B1393,INDIRECT(nfl_game_result),MATCH(L$1,INDIRECT(nfl_game_result_header),0),FALSE)),"",VLOOKUP($B1393,INDIRECT(nfl_game_result),MATCH(L$1,INDIRECT(nfl_game_result_header),0),FALSE)),"error")</f>
        <v/>
      </c>
      <c r="M1393" t="s">
        <v>16</v>
      </c>
      <c r="N1393">
        <v>3</v>
      </c>
      <c r="O1393" t="s">
        <v>83</v>
      </c>
      <c r="P1393">
        <v>12</v>
      </c>
      <c r="V1393" s="23" t="s">
        <v>416</v>
      </c>
      <c r="W1393">
        <f ca="1">VALUE(LEFT(C1393, 4))</f>
        <v>2014</v>
      </c>
      <c r="X1393">
        <f ca="1">VALUE(MID(C1393,6,FIND("_",C1393,6)-6))</f>
        <v>11</v>
      </c>
      <c r="Y1393" t="str">
        <f ca="1">IF(NOT(OR(ISBLANK(D1393),ISBLANK(E1393),D1393="",E1393="")),D1393-E1393,"")</f>
        <v/>
      </c>
      <c r="Z1393" t="str">
        <f ca="1">IF(OR(NOT(ISNUMBER(D1393)),ISBLANK(D1393),D1393="",ISBLANK(N1393)),"",ABS(D1393-N1393))</f>
        <v/>
      </c>
      <c r="AA1393">
        <f ca="1">IF(OR(ISBLANK(J1393),ISBLANK(O1393),J1393="",O1393=""),"",IF(J1393=O1393,1,0))</f>
        <v>0</v>
      </c>
      <c r="AB1393" t="str">
        <f ca="1">IF(OR(ISBLANK(K1393),ISBLANK(Q1393),K1393="",Q1393=""),"",IF(K1393=Q1393,1,0))</f>
        <v/>
      </c>
      <c r="AC1393" s="23" t="str">
        <f t="shared" ca="1" si="21"/>
        <v/>
      </c>
    </row>
    <row r="1394" spans="1:29" x14ac:dyDescent="0.25">
      <c r="A1394" s="23">
        <v>1393</v>
      </c>
      <c r="B1394">
        <v>690</v>
      </c>
      <c r="C1394" t="str">
        <f ca="1">IFERROR(VLOOKUP($B1394,INDIRECT(nfl_game_result),MATCH(C$1,INDIRECT(nfl_game_result_header),0),FALSE),"error")</f>
        <v>2014_11_TBY@WAS</v>
      </c>
      <c r="D1394" t="str">
        <f ca="1">IFERROR(IF(ISBLANK(VLOOKUP($B1394,INDIRECT(nfl_game_result),MATCH(D$1,INDIRECT(nfl_game_result_header),0),FALSE)),"",VLOOKUP($B1394,INDIRECT(nfl_game_result),MATCH(D$1,INDIRECT(nfl_game_result_header),0),FALSE)),"error")</f>
        <v/>
      </c>
      <c r="E1394">
        <f ca="1">IFERROR(IF(ISBLANK(VLOOKUP($B1394,INDIRECT(nfl_game_result),MATCH(E$1,INDIRECT(nfl_game_result_header),0),FALSE)),"",VLOOKUP($B1394,INDIRECT(nfl_game_result),MATCH(E$1,INDIRECT(nfl_game_result_header),0),FALSE)),"error")</f>
        <v>-7</v>
      </c>
      <c r="F1394" s="23" t="str">
        <f ca="1">IFERROR(IF(ISBLANK(VLOOKUP($B1394,INDIRECT(nfl_game_result),MATCH(F$1,INDIRECT(nfl_game_result_header),0),FALSE)),"",VLOOKUP($B1394,INDIRECT(nfl_game_result),MATCH(F$1,INDIRECT(nfl_game_result_header),0),FALSE)),"error")</f>
        <v/>
      </c>
      <c r="G1394" s="23" t="str">
        <f ca="1">IFERROR(IF(ISBLANK(VLOOKUP($B1394,INDIRECT(nfl_game_result),MATCH(G$1,INDIRECT(nfl_game_result_header),0),FALSE)),"",VLOOKUP($B1394,INDIRECT(nfl_game_result),MATCH(G$1,INDIRECT(nfl_game_result_header),0),FALSE)),"error")</f>
        <v/>
      </c>
      <c r="H1394">
        <f ca="1">IFERROR(IF(ISBLANK(VLOOKUP($B1394,INDIRECT(nfl_game_result),MATCH(H$1,INDIRECT(nfl_game_result_header),0),FALSE)),"",VLOOKUP($B1394,INDIRECT(nfl_game_result),MATCH(H$1,INDIRECT(nfl_game_result_header),0),FALSE)),"error")</f>
        <v>7</v>
      </c>
      <c r="I1394">
        <f ca="1">IFERROR(IF(ISBLANK(VLOOKUP($B1394,INDIRECT(nfl_game_result),MATCH(I$1,INDIRECT(nfl_game_result_header),0),FALSE)),"",VLOOKUP($B1394,INDIRECT(nfl_game_result),MATCH(I$1,INDIRECT(nfl_game_result_header),0),FALSE)),"error")</f>
        <v>27</v>
      </c>
      <c r="J1394" t="str">
        <f ca="1">IFERROR(IF(ISBLANK(VLOOKUP($B1394,INDIRECT(nfl_game_result),MATCH(J$1,INDIRECT(nfl_game_result_header),0),FALSE)),"",VLOOKUP($B1394,INDIRECT(nfl_game_result),MATCH(J$1,INDIRECT(nfl_game_result_header),0),FALSE)),"error")</f>
        <v>TBY</v>
      </c>
      <c r="K1394" t="str">
        <f ca="1">IFERROR(IF(ISBLANK(VLOOKUP($B1394,INDIRECT(nfl_game_result),MATCH(K$1,INDIRECT(nfl_game_result_header),0),FALSE)),"",VLOOKUP($B1394,INDIRECT(nfl_game_result),MATCH(K$1,INDIRECT(nfl_game_result_header),0),FALSE)),"error")</f>
        <v>TBY</v>
      </c>
      <c r="L1394" s="23" t="str">
        <f ca="1">IFERROR(IF(ISBLANK(VLOOKUP($B1394,INDIRECT(nfl_game_result),MATCH(L$1,INDIRECT(nfl_game_result_header),0),FALSE)),"",VLOOKUP($B1394,INDIRECT(nfl_game_result),MATCH(L$1,INDIRECT(nfl_game_result_header),0),FALSE)),"error")</f>
        <v/>
      </c>
      <c r="M1394" t="s">
        <v>16</v>
      </c>
      <c r="N1394">
        <v>-6</v>
      </c>
      <c r="O1394" t="s">
        <v>334</v>
      </c>
      <c r="P1394">
        <v>8</v>
      </c>
      <c r="V1394" s="23" t="s">
        <v>416</v>
      </c>
      <c r="W1394">
        <f ca="1">VALUE(LEFT(C1394, 4))</f>
        <v>2014</v>
      </c>
      <c r="X1394">
        <f ca="1">VALUE(MID(C1394,6,FIND("_",C1394,6)-6))</f>
        <v>11</v>
      </c>
      <c r="Y1394" t="str">
        <f ca="1">IF(NOT(OR(ISBLANK(D1394),ISBLANK(E1394),D1394="",E1394="")),D1394-E1394,"")</f>
        <v/>
      </c>
      <c r="Z1394" t="str">
        <f ca="1">IF(OR(NOT(ISNUMBER(D1394)),ISBLANK(D1394),D1394="",ISBLANK(N1394)),"",ABS(D1394-N1394))</f>
        <v/>
      </c>
      <c r="AA1394">
        <f ca="1">IF(OR(ISBLANK(J1394),ISBLANK(O1394),J1394="",O1394=""),"",IF(J1394=O1394,1,0))</f>
        <v>1</v>
      </c>
      <c r="AB1394" t="str">
        <f ca="1">IF(OR(ISBLANK(K1394),ISBLANK(Q1394),K1394="",Q1394=""),"",IF(K1394=Q1394,1,0))</f>
        <v/>
      </c>
      <c r="AC1394" s="23" t="str">
        <f t="shared" ca="1" si="21"/>
        <v/>
      </c>
    </row>
    <row r="1395" spans="1:29" x14ac:dyDescent="0.25">
      <c r="A1395" s="23">
        <v>1394</v>
      </c>
      <c r="B1395">
        <v>691</v>
      </c>
      <c r="C1395" t="str">
        <f ca="1">IFERROR(VLOOKUP($B1395,INDIRECT(nfl_game_result),MATCH(C$1,INDIRECT(nfl_game_result_header),0),FALSE),"error")</f>
        <v>2014_11_ATL@CAR</v>
      </c>
      <c r="D1395" t="str">
        <f ca="1">IFERROR(IF(ISBLANK(VLOOKUP($B1395,INDIRECT(nfl_game_result),MATCH(D$1,INDIRECT(nfl_game_result_header),0),FALSE)),"",VLOOKUP($B1395,INDIRECT(nfl_game_result),MATCH(D$1,INDIRECT(nfl_game_result_header),0),FALSE)),"error")</f>
        <v/>
      </c>
      <c r="E1395">
        <f ca="1">IFERROR(IF(ISBLANK(VLOOKUP($B1395,INDIRECT(nfl_game_result),MATCH(E$1,INDIRECT(nfl_game_result_header),0),FALSE)),"",VLOOKUP($B1395,INDIRECT(nfl_game_result),MATCH(E$1,INDIRECT(nfl_game_result_header),0),FALSE)),"error")</f>
        <v>-2.5</v>
      </c>
      <c r="F1395" s="23" t="str">
        <f ca="1">IFERROR(IF(ISBLANK(VLOOKUP($B1395,INDIRECT(nfl_game_result),MATCH(F$1,INDIRECT(nfl_game_result_header),0),FALSE)),"",VLOOKUP($B1395,INDIRECT(nfl_game_result),MATCH(F$1,INDIRECT(nfl_game_result_header),0),FALSE)),"error")</f>
        <v/>
      </c>
      <c r="G1395" s="23" t="str">
        <f ca="1">IFERROR(IF(ISBLANK(VLOOKUP($B1395,INDIRECT(nfl_game_result),MATCH(G$1,INDIRECT(nfl_game_result_header),0),FALSE)),"",VLOOKUP($B1395,INDIRECT(nfl_game_result),MATCH(G$1,INDIRECT(nfl_game_result_header),0),FALSE)),"error")</f>
        <v/>
      </c>
      <c r="H1395">
        <f ca="1">IFERROR(IF(ISBLANK(VLOOKUP($B1395,INDIRECT(nfl_game_result),MATCH(H$1,INDIRECT(nfl_game_result_header),0),FALSE)),"",VLOOKUP($B1395,INDIRECT(nfl_game_result),MATCH(H$1,INDIRECT(nfl_game_result_header),0),FALSE)),"error")</f>
        <v>17</v>
      </c>
      <c r="I1395">
        <f ca="1">IFERROR(IF(ISBLANK(VLOOKUP($B1395,INDIRECT(nfl_game_result),MATCH(I$1,INDIRECT(nfl_game_result_header),0),FALSE)),"",VLOOKUP($B1395,INDIRECT(nfl_game_result),MATCH(I$1,INDIRECT(nfl_game_result_header),0),FALSE)),"error")</f>
        <v>19</v>
      </c>
      <c r="J1395" t="str">
        <f ca="1">IFERROR(IF(ISBLANK(VLOOKUP($B1395,INDIRECT(nfl_game_result),MATCH(J$1,INDIRECT(nfl_game_result_header),0),FALSE)),"",VLOOKUP($B1395,INDIRECT(nfl_game_result),MATCH(J$1,INDIRECT(nfl_game_result_header),0),FALSE)),"error")</f>
        <v>ATL</v>
      </c>
      <c r="K1395" t="str">
        <f ca="1">IFERROR(IF(ISBLANK(VLOOKUP($B1395,INDIRECT(nfl_game_result),MATCH(K$1,INDIRECT(nfl_game_result_header),0),FALSE)),"",VLOOKUP($B1395,INDIRECT(nfl_game_result),MATCH(K$1,INDIRECT(nfl_game_result_header),0),FALSE)),"error")</f>
        <v>ATL</v>
      </c>
      <c r="L1395" s="23" t="str">
        <f ca="1">IFERROR(IF(ISBLANK(VLOOKUP($B1395,INDIRECT(nfl_game_result),MATCH(L$1,INDIRECT(nfl_game_result_header),0),FALSE)),"",VLOOKUP($B1395,INDIRECT(nfl_game_result),MATCH(L$1,INDIRECT(nfl_game_result_header),0),FALSE)),"error")</f>
        <v/>
      </c>
      <c r="M1395" t="s">
        <v>16</v>
      </c>
      <c r="N1395">
        <v>-3</v>
      </c>
      <c r="O1395" t="s">
        <v>20</v>
      </c>
      <c r="P1395">
        <v>7</v>
      </c>
      <c r="V1395" s="23" t="s">
        <v>416</v>
      </c>
      <c r="W1395">
        <f ca="1">VALUE(LEFT(C1395, 4))</f>
        <v>2014</v>
      </c>
      <c r="X1395">
        <f ca="1">VALUE(MID(C1395,6,FIND("_",C1395,6)-6))</f>
        <v>11</v>
      </c>
      <c r="Y1395" t="str">
        <f ca="1">IF(NOT(OR(ISBLANK(D1395),ISBLANK(E1395),D1395="",E1395="")),D1395-E1395,"")</f>
        <v/>
      </c>
      <c r="Z1395" t="str">
        <f ca="1">IF(OR(NOT(ISNUMBER(D1395)),ISBLANK(D1395),D1395="",ISBLANK(N1395)),"",ABS(D1395-N1395))</f>
        <v/>
      </c>
      <c r="AA1395">
        <f ca="1">IF(OR(ISBLANK(J1395),ISBLANK(O1395),J1395="",O1395=""),"",IF(J1395=O1395,1,0))</f>
        <v>1</v>
      </c>
      <c r="AB1395" t="str">
        <f ca="1">IF(OR(ISBLANK(K1395),ISBLANK(Q1395),K1395="",Q1395=""),"",IF(K1395=Q1395,1,0))</f>
        <v/>
      </c>
      <c r="AC1395" s="23" t="str">
        <f t="shared" ca="1" si="21"/>
        <v/>
      </c>
    </row>
    <row r="1396" spans="1:29" x14ac:dyDescent="0.25">
      <c r="A1396" s="23">
        <v>1395</v>
      </c>
      <c r="B1396">
        <v>692</v>
      </c>
      <c r="C1396" t="str">
        <f ca="1">IFERROR(VLOOKUP($B1396,INDIRECT(nfl_game_result),MATCH(C$1,INDIRECT(nfl_game_result_header),0),FALSE),"error")</f>
        <v>2014_11_OAK@SD</v>
      </c>
      <c r="D1396" t="str">
        <f ca="1">IFERROR(IF(ISBLANK(VLOOKUP($B1396,INDIRECT(nfl_game_result),MATCH(D$1,INDIRECT(nfl_game_result_header),0),FALSE)),"",VLOOKUP($B1396,INDIRECT(nfl_game_result),MATCH(D$1,INDIRECT(nfl_game_result_header),0),FALSE)),"error")</f>
        <v/>
      </c>
      <c r="E1396">
        <f ca="1">IFERROR(IF(ISBLANK(VLOOKUP($B1396,INDIRECT(nfl_game_result),MATCH(E$1,INDIRECT(nfl_game_result_header),0),FALSE)),"",VLOOKUP($B1396,INDIRECT(nfl_game_result),MATCH(E$1,INDIRECT(nfl_game_result_header),0),FALSE)),"error")</f>
        <v>-10</v>
      </c>
      <c r="F1396" s="23" t="str">
        <f ca="1">IFERROR(IF(ISBLANK(VLOOKUP($B1396,INDIRECT(nfl_game_result),MATCH(F$1,INDIRECT(nfl_game_result_header),0),FALSE)),"",VLOOKUP($B1396,INDIRECT(nfl_game_result),MATCH(F$1,INDIRECT(nfl_game_result_header),0),FALSE)),"error")</f>
        <v/>
      </c>
      <c r="G1396" s="23" t="str">
        <f ca="1">IFERROR(IF(ISBLANK(VLOOKUP($B1396,INDIRECT(nfl_game_result),MATCH(G$1,INDIRECT(nfl_game_result_header),0),FALSE)),"",VLOOKUP($B1396,INDIRECT(nfl_game_result),MATCH(G$1,INDIRECT(nfl_game_result_header),0),FALSE)),"error")</f>
        <v/>
      </c>
      <c r="H1396">
        <f ca="1">IFERROR(IF(ISBLANK(VLOOKUP($B1396,INDIRECT(nfl_game_result),MATCH(H$1,INDIRECT(nfl_game_result_header),0),FALSE)),"",VLOOKUP($B1396,INDIRECT(nfl_game_result),MATCH(H$1,INDIRECT(nfl_game_result_header),0),FALSE)),"error")</f>
        <v>13</v>
      </c>
      <c r="I1396">
        <f ca="1">IFERROR(IF(ISBLANK(VLOOKUP($B1396,INDIRECT(nfl_game_result),MATCH(I$1,INDIRECT(nfl_game_result_header),0),FALSE)),"",VLOOKUP($B1396,INDIRECT(nfl_game_result),MATCH(I$1,INDIRECT(nfl_game_result_header),0),FALSE)),"error")</f>
        <v>6</v>
      </c>
      <c r="J1396" t="str">
        <f ca="1">IFERROR(IF(ISBLANK(VLOOKUP($B1396,INDIRECT(nfl_game_result),MATCH(J$1,INDIRECT(nfl_game_result_header),0),FALSE)),"",VLOOKUP($B1396,INDIRECT(nfl_game_result),MATCH(J$1,INDIRECT(nfl_game_result_header),0),FALSE)),"error")</f>
        <v>OAK</v>
      </c>
      <c r="K1396" t="str">
        <f ca="1">IFERROR(IF(ISBLANK(VLOOKUP($B1396,INDIRECT(nfl_game_result),MATCH(K$1,INDIRECT(nfl_game_result_header),0),FALSE)),"",VLOOKUP($B1396,INDIRECT(nfl_game_result),MATCH(K$1,INDIRECT(nfl_game_result_header),0),FALSE)),"error")</f>
        <v>SD</v>
      </c>
      <c r="L1396" s="23" t="str">
        <f ca="1">IFERROR(IF(ISBLANK(VLOOKUP($B1396,INDIRECT(nfl_game_result),MATCH(L$1,INDIRECT(nfl_game_result_header),0),FALSE)),"",VLOOKUP($B1396,INDIRECT(nfl_game_result),MATCH(L$1,INDIRECT(nfl_game_result_header),0),FALSE)),"error")</f>
        <v/>
      </c>
      <c r="M1396" t="s">
        <v>16</v>
      </c>
      <c r="N1396">
        <v>-7</v>
      </c>
      <c r="O1396" t="s">
        <v>85</v>
      </c>
      <c r="P1396">
        <v>1</v>
      </c>
      <c r="V1396" s="23" t="s">
        <v>416</v>
      </c>
      <c r="W1396">
        <f ca="1">VALUE(LEFT(C1396, 4))</f>
        <v>2014</v>
      </c>
      <c r="X1396">
        <f ca="1">VALUE(MID(C1396,6,FIND("_",C1396,6)-6))</f>
        <v>11</v>
      </c>
      <c r="Y1396" t="str">
        <f ca="1">IF(NOT(OR(ISBLANK(D1396),ISBLANK(E1396),D1396="",E1396="")),D1396-E1396,"")</f>
        <v/>
      </c>
      <c r="Z1396" t="str">
        <f ca="1">IF(OR(NOT(ISNUMBER(D1396)),ISBLANK(D1396),D1396="",ISBLANK(N1396)),"",ABS(D1396-N1396))</f>
        <v/>
      </c>
      <c r="AA1396">
        <f ca="1">IF(OR(ISBLANK(J1396),ISBLANK(O1396),J1396="",O1396=""),"",IF(J1396=O1396,1,0))</f>
        <v>1</v>
      </c>
      <c r="AB1396" t="str">
        <f ca="1">IF(OR(ISBLANK(K1396),ISBLANK(Q1396),K1396="",Q1396=""),"",IF(K1396=Q1396,1,0))</f>
        <v/>
      </c>
      <c r="AC1396" s="23" t="str">
        <f t="shared" ca="1" si="21"/>
        <v/>
      </c>
    </row>
    <row r="1397" spans="1:29" x14ac:dyDescent="0.25">
      <c r="A1397" s="23">
        <v>1396</v>
      </c>
      <c r="B1397">
        <v>693</v>
      </c>
      <c r="C1397" t="str">
        <f ca="1">IFERROR(VLOOKUP($B1397,INDIRECT(nfl_game_result),MATCH(C$1,INDIRECT(nfl_game_result_header),0),FALSE),"error")</f>
        <v>2014_11_DET@ARI</v>
      </c>
      <c r="D1397" t="str">
        <f ca="1">IFERROR(IF(ISBLANK(VLOOKUP($B1397,INDIRECT(nfl_game_result),MATCH(D$1,INDIRECT(nfl_game_result_header),0),FALSE)),"",VLOOKUP($B1397,INDIRECT(nfl_game_result),MATCH(D$1,INDIRECT(nfl_game_result_header),0),FALSE)),"error")</f>
        <v/>
      </c>
      <c r="E1397">
        <f ca="1">IFERROR(IF(ISBLANK(VLOOKUP($B1397,INDIRECT(nfl_game_result),MATCH(E$1,INDIRECT(nfl_game_result_header),0),FALSE)),"",VLOOKUP($B1397,INDIRECT(nfl_game_result),MATCH(E$1,INDIRECT(nfl_game_result_header),0),FALSE)),"error")</f>
        <v>-1.5</v>
      </c>
      <c r="F1397" s="23" t="str">
        <f ca="1">IFERROR(IF(ISBLANK(VLOOKUP($B1397,INDIRECT(nfl_game_result),MATCH(F$1,INDIRECT(nfl_game_result_header),0),FALSE)),"",VLOOKUP($B1397,INDIRECT(nfl_game_result),MATCH(F$1,INDIRECT(nfl_game_result_header),0),FALSE)),"error")</f>
        <v/>
      </c>
      <c r="G1397" s="23" t="str">
        <f ca="1">IFERROR(IF(ISBLANK(VLOOKUP($B1397,INDIRECT(nfl_game_result),MATCH(G$1,INDIRECT(nfl_game_result_header),0),FALSE)),"",VLOOKUP($B1397,INDIRECT(nfl_game_result),MATCH(G$1,INDIRECT(nfl_game_result_header),0),FALSE)),"error")</f>
        <v/>
      </c>
      <c r="H1397">
        <f ca="1">IFERROR(IF(ISBLANK(VLOOKUP($B1397,INDIRECT(nfl_game_result),MATCH(H$1,INDIRECT(nfl_game_result_header),0),FALSE)),"",VLOOKUP($B1397,INDIRECT(nfl_game_result),MATCH(H$1,INDIRECT(nfl_game_result_header),0),FALSE)),"error")</f>
        <v>14</v>
      </c>
      <c r="I1397">
        <f ca="1">IFERROR(IF(ISBLANK(VLOOKUP($B1397,INDIRECT(nfl_game_result),MATCH(I$1,INDIRECT(nfl_game_result_header),0),FALSE)),"",VLOOKUP($B1397,INDIRECT(nfl_game_result),MATCH(I$1,INDIRECT(nfl_game_result_header),0),FALSE)),"error")</f>
        <v>6</v>
      </c>
      <c r="J1397" t="str">
        <f ca="1">IFERROR(IF(ISBLANK(VLOOKUP($B1397,INDIRECT(nfl_game_result),MATCH(J$1,INDIRECT(nfl_game_result_header),0),FALSE)),"",VLOOKUP($B1397,INDIRECT(nfl_game_result),MATCH(J$1,INDIRECT(nfl_game_result_header),0),FALSE)),"error")</f>
        <v>ARI</v>
      </c>
      <c r="K1397" t="str">
        <f ca="1">IFERROR(IF(ISBLANK(VLOOKUP($B1397,INDIRECT(nfl_game_result),MATCH(K$1,INDIRECT(nfl_game_result_header),0),FALSE)),"",VLOOKUP($B1397,INDIRECT(nfl_game_result),MATCH(K$1,INDIRECT(nfl_game_result_header),0),FALSE)),"error")</f>
        <v>ARI</v>
      </c>
      <c r="L1397" s="23" t="str">
        <f ca="1">IFERROR(IF(ISBLANK(VLOOKUP($B1397,INDIRECT(nfl_game_result),MATCH(L$1,INDIRECT(nfl_game_result_header),0),FALSE)),"",VLOOKUP($B1397,INDIRECT(nfl_game_result),MATCH(L$1,INDIRECT(nfl_game_result_header),0),FALSE)),"error")</f>
        <v/>
      </c>
      <c r="M1397" t="s">
        <v>16</v>
      </c>
      <c r="N1397">
        <v>-4</v>
      </c>
      <c r="O1397" t="s">
        <v>64</v>
      </c>
      <c r="P1397">
        <v>14</v>
      </c>
      <c r="V1397" s="23" t="s">
        <v>416</v>
      </c>
      <c r="W1397">
        <f ca="1">VALUE(LEFT(C1397, 4))</f>
        <v>2014</v>
      </c>
      <c r="X1397">
        <f ca="1">VALUE(MID(C1397,6,FIND("_",C1397,6)-6))</f>
        <v>11</v>
      </c>
      <c r="Y1397" t="str">
        <f ca="1">IF(NOT(OR(ISBLANK(D1397),ISBLANK(E1397),D1397="",E1397="")),D1397-E1397,"")</f>
        <v/>
      </c>
      <c r="Z1397" t="str">
        <f ca="1">IF(OR(NOT(ISNUMBER(D1397)),ISBLANK(D1397),D1397="",ISBLANK(N1397)),"",ABS(D1397-N1397))</f>
        <v/>
      </c>
      <c r="AA1397">
        <f ca="1">IF(OR(ISBLANK(J1397),ISBLANK(O1397),J1397="",O1397=""),"",IF(J1397=O1397,1,0))</f>
        <v>1</v>
      </c>
      <c r="AB1397" t="str">
        <f ca="1">IF(OR(ISBLANK(K1397),ISBLANK(Q1397),K1397="",Q1397=""),"",IF(K1397=Q1397,1,0))</f>
        <v/>
      </c>
      <c r="AC1397" s="23" t="str">
        <f t="shared" ca="1" si="21"/>
        <v/>
      </c>
    </row>
    <row r="1398" spans="1:29" x14ac:dyDescent="0.25">
      <c r="A1398" s="23">
        <v>1397</v>
      </c>
      <c r="B1398">
        <v>694</v>
      </c>
      <c r="C1398" t="str">
        <f ca="1">IFERROR(VLOOKUP($B1398,INDIRECT(nfl_game_result),MATCH(C$1,INDIRECT(nfl_game_result_header),0),FALSE),"error")</f>
        <v>2014_11_NWE@IND</v>
      </c>
      <c r="D1398" t="str">
        <f ca="1">IFERROR(IF(ISBLANK(VLOOKUP($B1398,INDIRECT(nfl_game_result),MATCH(D$1,INDIRECT(nfl_game_result_header),0),FALSE)),"",VLOOKUP($B1398,INDIRECT(nfl_game_result),MATCH(D$1,INDIRECT(nfl_game_result_header),0),FALSE)),"error")</f>
        <v/>
      </c>
      <c r="E1398">
        <f ca="1">IFERROR(IF(ISBLANK(VLOOKUP($B1398,INDIRECT(nfl_game_result),MATCH(E$1,INDIRECT(nfl_game_result_header),0),FALSE)),"",VLOOKUP($B1398,INDIRECT(nfl_game_result),MATCH(E$1,INDIRECT(nfl_game_result_header),0),FALSE)),"error")</f>
        <v>-2.5</v>
      </c>
      <c r="F1398" s="23" t="str">
        <f ca="1">IFERROR(IF(ISBLANK(VLOOKUP($B1398,INDIRECT(nfl_game_result),MATCH(F$1,INDIRECT(nfl_game_result_header),0),FALSE)),"",VLOOKUP($B1398,INDIRECT(nfl_game_result),MATCH(F$1,INDIRECT(nfl_game_result_header),0),FALSE)),"error")</f>
        <v/>
      </c>
      <c r="G1398" s="23" t="str">
        <f ca="1">IFERROR(IF(ISBLANK(VLOOKUP($B1398,INDIRECT(nfl_game_result),MATCH(G$1,INDIRECT(nfl_game_result_header),0),FALSE)),"",VLOOKUP($B1398,INDIRECT(nfl_game_result),MATCH(G$1,INDIRECT(nfl_game_result_header),0),FALSE)),"error")</f>
        <v/>
      </c>
      <c r="H1398">
        <f ca="1">IFERROR(IF(ISBLANK(VLOOKUP($B1398,INDIRECT(nfl_game_result),MATCH(H$1,INDIRECT(nfl_game_result_header),0),FALSE)),"",VLOOKUP($B1398,INDIRECT(nfl_game_result),MATCH(H$1,INDIRECT(nfl_game_result_header),0),FALSE)),"error")</f>
        <v>20</v>
      </c>
      <c r="I1398">
        <f ca="1">IFERROR(IF(ISBLANK(VLOOKUP($B1398,INDIRECT(nfl_game_result),MATCH(I$1,INDIRECT(nfl_game_result_header),0),FALSE)),"",VLOOKUP($B1398,INDIRECT(nfl_game_result),MATCH(I$1,INDIRECT(nfl_game_result_header),0),FALSE)),"error")</f>
        <v>42</v>
      </c>
      <c r="J1398" t="str">
        <f ca="1">IFERROR(IF(ISBLANK(VLOOKUP($B1398,INDIRECT(nfl_game_result),MATCH(J$1,INDIRECT(nfl_game_result_header),0),FALSE)),"",VLOOKUP($B1398,INDIRECT(nfl_game_result),MATCH(J$1,INDIRECT(nfl_game_result_header),0),FALSE)),"error")</f>
        <v>NWE</v>
      </c>
      <c r="K1398" t="str">
        <f ca="1">IFERROR(IF(ISBLANK(VLOOKUP($B1398,INDIRECT(nfl_game_result),MATCH(K$1,INDIRECT(nfl_game_result_header),0),FALSE)),"",VLOOKUP($B1398,INDIRECT(nfl_game_result),MATCH(K$1,INDIRECT(nfl_game_result_header),0),FALSE)),"error")</f>
        <v>NWE</v>
      </c>
      <c r="L1398" s="23" t="str">
        <f ca="1">IFERROR(IF(ISBLANK(VLOOKUP($B1398,INDIRECT(nfl_game_result),MATCH(L$1,INDIRECT(nfl_game_result_header),0),FALSE)),"",VLOOKUP($B1398,INDIRECT(nfl_game_result),MATCH(L$1,INDIRECT(nfl_game_result_header),0),FALSE)),"error")</f>
        <v/>
      </c>
      <c r="M1398" t="s">
        <v>16</v>
      </c>
      <c r="N1398">
        <v>-3</v>
      </c>
      <c r="O1398" t="s">
        <v>76</v>
      </c>
      <c r="P1398">
        <v>13</v>
      </c>
      <c r="V1398" s="23" t="s">
        <v>416</v>
      </c>
      <c r="W1398">
        <f ca="1">VALUE(LEFT(C1398, 4))</f>
        <v>2014</v>
      </c>
      <c r="X1398">
        <f ca="1">VALUE(MID(C1398,6,FIND("_",C1398,6)-6))</f>
        <v>11</v>
      </c>
      <c r="Y1398" t="str">
        <f ca="1">IF(NOT(OR(ISBLANK(D1398),ISBLANK(E1398),D1398="",E1398="")),D1398-E1398,"")</f>
        <v/>
      </c>
      <c r="Z1398" t="str">
        <f ca="1">IF(OR(NOT(ISNUMBER(D1398)),ISBLANK(D1398),D1398="",ISBLANK(N1398)),"",ABS(D1398-N1398))</f>
        <v/>
      </c>
      <c r="AA1398">
        <f ca="1">IF(OR(ISBLANK(J1398),ISBLANK(O1398),J1398="",O1398=""),"",IF(J1398=O1398,1,0))</f>
        <v>0</v>
      </c>
      <c r="AB1398" t="str">
        <f ca="1">IF(OR(ISBLANK(K1398),ISBLANK(Q1398),K1398="",Q1398=""),"",IF(K1398=Q1398,1,0))</f>
        <v/>
      </c>
      <c r="AC1398" s="23" t="str">
        <f t="shared" ca="1" si="21"/>
        <v/>
      </c>
    </row>
    <row r="1399" spans="1:29" x14ac:dyDescent="0.25">
      <c r="A1399" s="23">
        <v>1398</v>
      </c>
      <c r="B1399">
        <v>695</v>
      </c>
      <c r="C1399" t="str">
        <f ca="1">IFERROR(VLOOKUP($B1399,INDIRECT(nfl_game_result),MATCH(C$1,INDIRECT(nfl_game_result_header),0),FALSE),"error")</f>
        <v>2014_11_PIT@TEN</v>
      </c>
      <c r="D1399" t="str">
        <f ca="1">IFERROR(IF(ISBLANK(VLOOKUP($B1399,INDIRECT(nfl_game_result),MATCH(D$1,INDIRECT(nfl_game_result_header),0),FALSE)),"",VLOOKUP($B1399,INDIRECT(nfl_game_result),MATCH(D$1,INDIRECT(nfl_game_result_header),0),FALSE)),"error")</f>
        <v/>
      </c>
      <c r="E1399">
        <f ca="1">IFERROR(IF(ISBLANK(VLOOKUP($B1399,INDIRECT(nfl_game_result),MATCH(E$1,INDIRECT(nfl_game_result_header),0),FALSE)),"",VLOOKUP($B1399,INDIRECT(nfl_game_result),MATCH(E$1,INDIRECT(nfl_game_result_header),0),FALSE)),"error")</f>
        <v>5</v>
      </c>
      <c r="F1399" s="23" t="str">
        <f ca="1">IFERROR(IF(ISBLANK(VLOOKUP($B1399,INDIRECT(nfl_game_result),MATCH(F$1,INDIRECT(nfl_game_result_header),0),FALSE)),"",VLOOKUP($B1399,INDIRECT(nfl_game_result),MATCH(F$1,INDIRECT(nfl_game_result_header),0),FALSE)),"error")</f>
        <v/>
      </c>
      <c r="G1399" s="23" t="str">
        <f ca="1">IFERROR(IF(ISBLANK(VLOOKUP($B1399,INDIRECT(nfl_game_result),MATCH(G$1,INDIRECT(nfl_game_result_header),0),FALSE)),"",VLOOKUP($B1399,INDIRECT(nfl_game_result),MATCH(G$1,INDIRECT(nfl_game_result_header),0),FALSE)),"error")</f>
        <v/>
      </c>
      <c r="H1399">
        <f ca="1">IFERROR(IF(ISBLANK(VLOOKUP($B1399,INDIRECT(nfl_game_result),MATCH(H$1,INDIRECT(nfl_game_result_header),0),FALSE)),"",VLOOKUP($B1399,INDIRECT(nfl_game_result),MATCH(H$1,INDIRECT(nfl_game_result_header),0),FALSE)),"error")</f>
        <v>24</v>
      </c>
      <c r="I1399">
        <f ca="1">IFERROR(IF(ISBLANK(VLOOKUP($B1399,INDIRECT(nfl_game_result),MATCH(I$1,INDIRECT(nfl_game_result_header),0),FALSE)),"",VLOOKUP($B1399,INDIRECT(nfl_game_result),MATCH(I$1,INDIRECT(nfl_game_result_header),0),FALSE)),"error")</f>
        <v>27</v>
      </c>
      <c r="J1399" t="str">
        <f ca="1">IFERROR(IF(ISBLANK(VLOOKUP($B1399,INDIRECT(nfl_game_result),MATCH(J$1,INDIRECT(nfl_game_result_header),0),FALSE)),"",VLOOKUP($B1399,INDIRECT(nfl_game_result),MATCH(J$1,INDIRECT(nfl_game_result_header),0),FALSE)),"error")</f>
        <v>TEN</v>
      </c>
      <c r="K1399" t="str">
        <f ca="1">IFERROR(IF(ISBLANK(VLOOKUP($B1399,INDIRECT(nfl_game_result),MATCH(K$1,INDIRECT(nfl_game_result_header),0),FALSE)),"",VLOOKUP($B1399,INDIRECT(nfl_game_result),MATCH(K$1,INDIRECT(nfl_game_result_header),0),FALSE)),"error")</f>
        <v>PIT</v>
      </c>
      <c r="L1399" s="23" t="str">
        <f ca="1">IFERROR(IF(ISBLANK(VLOOKUP($B1399,INDIRECT(nfl_game_result),MATCH(L$1,INDIRECT(nfl_game_result_header),0),FALSE)),"",VLOOKUP($B1399,INDIRECT(nfl_game_result),MATCH(L$1,INDIRECT(nfl_game_result_header),0),FALSE)),"error")</f>
        <v/>
      </c>
      <c r="M1399" t="s">
        <v>16</v>
      </c>
      <c r="N1399">
        <v>7.5</v>
      </c>
      <c r="O1399" t="s">
        <v>87</v>
      </c>
      <c r="P1399">
        <v>3</v>
      </c>
      <c r="V1399" s="23" t="s">
        <v>416</v>
      </c>
      <c r="W1399">
        <f ca="1">VALUE(LEFT(C1399, 4))</f>
        <v>2014</v>
      </c>
      <c r="X1399">
        <f ca="1">VALUE(MID(C1399,6,FIND("_",C1399,6)-6))</f>
        <v>11</v>
      </c>
      <c r="Y1399" t="str">
        <f ca="1">IF(NOT(OR(ISBLANK(D1399),ISBLANK(E1399),D1399="",E1399="")),D1399-E1399,"")</f>
        <v/>
      </c>
      <c r="Z1399" t="str">
        <f ca="1">IF(OR(NOT(ISNUMBER(D1399)),ISBLANK(D1399),D1399="",ISBLANK(N1399)),"",ABS(D1399-N1399))</f>
        <v/>
      </c>
      <c r="AA1399">
        <f ca="1">IF(OR(ISBLANK(J1399),ISBLANK(O1399),J1399="",O1399=""),"",IF(J1399=O1399,1,0))</f>
        <v>0</v>
      </c>
      <c r="AB1399" t="str">
        <f ca="1">IF(OR(ISBLANK(K1399),ISBLANK(Q1399),K1399="",Q1399=""),"",IF(K1399=Q1399,1,0))</f>
        <v/>
      </c>
      <c r="AC1399" s="23" t="str">
        <f t="shared" ca="1" si="21"/>
        <v/>
      </c>
    </row>
    <row r="1400" spans="1:29" x14ac:dyDescent="0.25">
      <c r="A1400" s="23">
        <v>1399</v>
      </c>
      <c r="B1400">
        <v>682</v>
      </c>
      <c r="C1400" t="str">
        <f ca="1">IFERROR(VLOOKUP($B1400,INDIRECT(nfl_game_result),MATCH(C$1,INDIRECT(nfl_game_result_header),0),FALSE),"error")</f>
        <v>2014_11_BUF@MIA</v>
      </c>
      <c r="D1400" t="str">
        <f ca="1">IFERROR(IF(ISBLANK(VLOOKUP($B1400,INDIRECT(nfl_game_result),MATCH(D$1,INDIRECT(nfl_game_result_header),0),FALSE)),"",VLOOKUP($B1400,INDIRECT(nfl_game_result),MATCH(D$1,INDIRECT(nfl_game_result_header),0),FALSE)),"error")</f>
        <v/>
      </c>
      <c r="E1400">
        <f ca="1">IFERROR(IF(ISBLANK(VLOOKUP($B1400,INDIRECT(nfl_game_result),MATCH(E$1,INDIRECT(nfl_game_result_header),0),FALSE)),"",VLOOKUP($B1400,INDIRECT(nfl_game_result),MATCH(E$1,INDIRECT(nfl_game_result_header),0),FALSE)),"error")</f>
        <v>-5.5</v>
      </c>
      <c r="F1400" s="23" t="str">
        <f ca="1">IFERROR(IF(ISBLANK(VLOOKUP($B1400,INDIRECT(nfl_game_result),MATCH(F$1,INDIRECT(nfl_game_result_header),0),FALSE)),"",VLOOKUP($B1400,INDIRECT(nfl_game_result),MATCH(F$1,INDIRECT(nfl_game_result_header),0),FALSE)),"error")</f>
        <v/>
      </c>
      <c r="G1400" s="23" t="str">
        <f ca="1">IFERROR(IF(ISBLANK(VLOOKUP($B1400,INDIRECT(nfl_game_result),MATCH(G$1,INDIRECT(nfl_game_result_header),0),FALSE)),"",VLOOKUP($B1400,INDIRECT(nfl_game_result),MATCH(G$1,INDIRECT(nfl_game_result_header),0),FALSE)),"error")</f>
        <v/>
      </c>
      <c r="H1400">
        <f ca="1">IFERROR(IF(ISBLANK(VLOOKUP($B1400,INDIRECT(nfl_game_result),MATCH(H$1,INDIRECT(nfl_game_result_header),0),FALSE)),"",VLOOKUP($B1400,INDIRECT(nfl_game_result),MATCH(H$1,INDIRECT(nfl_game_result_header),0),FALSE)),"error")</f>
        <v>22</v>
      </c>
      <c r="I1400">
        <f ca="1">IFERROR(IF(ISBLANK(VLOOKUP($B1400,INDIRECT(nfl_game_result),MATCH(I$1,INDIRECT(nfl_game_result_header),0),FALSE)),"",VLOOKUP($B1400,INDIRECT(nfl_game_result),MATCH(I$1,INDIRECT(nfl_game_result_header),0),FALSE)),"error")</f>
        <v>9</v>
      </c>
      <c r="J1400" t="str">
        <f ca="1">IFERROR(IF(ISBLANK(VLOOKUP($B1400,INDIRECT(nfl_game_result),MATCH(J$1,INDIRECT(nfl_game_result_header),0),FALSE)),"",VLOOKUP($B1400,INDIRECT(nfl_game_result),MATCH(J$1,INDIRECT(nfl_game_result_header),0),FALSE)),"error")</f>
        <v>MIA</v>
      </c>
      <c r="K1400" t="str">
        <f ca="1">IFERROR(IF(ISBLANK(VLOOKUP($B1400,INDIRECT(nfl_game_result),MATCH(K$1,INDIRECT(nfl_game_result_header),0),FALSE)),"",VLOOKUP($B1400,INDIRECT(nfl_game_result),MATCH(K$1,INDIRECT(nfl_game_result_header),0),FALSE)),"error")</f>
        <v>MIA</v>
      </c>
      <c r="L1400" s="23" t="str">
        <f ca="1">IFERROR(IF(ISBLANK(VLOOKUP($B1400,INDIRECT(nfl_game_result),MATCH(L$1,INDIRECT(nfl_game_result_header),0),FALSE)),"",VLOOKUP($B1400,INDIRECT(nfl_game_result),MATCH(L$1,INDIRECT(nfl_game_result_header),0),FALSE)),"error")</f>
        <v/>
      </c>
      <c r="M1400" t="s">
        <v>14</v>
      </c>
      <c r="N1400">
        <v>-6.5</v>
      </c>
      <c r="O1400" t="s">
        <v>66</v>
      </c>
      <c r="P1400">
        <v>5</v>
      </c>
      <c r="Q1400" t="s">
        <v>66</v>
      </c>
      <c r="V1400" s="23" t="s">
        <v>416</v>
      </c>
      <c r="W1400">
        <f ca="1">VALUE(LEFT(C1400, 4))</f>
        <v>2014</v>
      </c>
      <c r="X1400">
        <f ca="1">VALUE(MID(C1400,6,FIND("_",C1400,6)-6))</f>
        <v>11</v>
      </c>
      <c r="Y1400" t="str">
        <f ca="1">IF(NOT(OR(ISBLANK(D1400),ISBLANK(E1400),D1400="",E1400="")),D1400-E1400,"")</f>
        <v/>
      </c>
      <c r="Z1400" t="str">
        <f ca="1">IF(OR(NOT(ISNUMBER(D1400)),ISBLANK(D1400),D1400="",ISBLANK(N1400)),"",ABS(D1400-N1400))</f>
        <v/>
      </c>
      <c r="AA1400">
        <f ca="1">IF(OR(ISBLANK(J1400),ISBLANK(O1400),J1400="",O1400=""),"",IF(J1400=O1400,1,0))</f>
        <v>0</v>
      </c>
      <c r="AB1400">
        <f ca="1">IF(OR(ISBLANK(K1400),ISBLANK(Q1400),K1400="",Q1400=""),"",IF(K1400=Q1400,1,0))</f>
        <v>0</v>
      </c>
      <c r="AC1400" s="23" t="str">
        <f t="shared" ca="1" si="21"/>
        <v/>
      </c>
    </row>
    <row r="1401" spans="1:29" x14ac:dyDescent="0.25">
      <c r="A1401" s="23">
        <v>1400</v>
      </c>
      <c r="B1401">
        <v>683</v>
      </c>
      <c r="C1401" t="str">
        <f ca="1">IFERROR(VLOOKUP($B1401,INDIRECT(nfl_game_result),MATCH(C$1,INDIRECT(nfl_game_result_header),0),FALSE),"error")</f>
        <v>2014_11_MIN@CHI</v>
      </c>
      <c r="D1401" t="str">
        <f ca="1">IFERROR(IF(ISBLANK(VLOOKUP($B1401,INDIRECT(nfl_game_result),MATCH(D$1,INDIRECT(nfl_game_result_header),0),FALSE)),"",VLOOKUP($B1401,INDIRECT(nfl_game_result),MATCH(D$1,INDIRECT(nfl_game_result_header),0),FALSE)),"error")</f>
        <v/>
      </c>
      <c r="E1401">
        <f ca="1">IFERROR(IF(ISBLANK(VLOOKUP($B1401,INDIRECT(nfl_game_result),MATCH(E$1,INDIRECT(nfl_game_result_header),0),FALSE)),"",VLOOKUP($B1401,INDIRECT(nfl_game_result),MATCH(E$1,INDIRECT(nfl_game_result_header),0),FALSE)),"error")</f>
        <v>-3</v>
      </c>
      <c r="F1401" s="23" t="str">
        <f ca="1">IFERROR(IF(ISBLANK(VLOOKUP($B1401,INDIRECT(nfl_game_result),MATCH(F$1,INDIRECT(nfl_game_result_header),0),FALSE)),"",VLOOKUP($B1401,INDIRECT(nfl_game_result),MATCH(F$1,INDIRECT(nfl_game_result_header),0),FALSE)),"error")</f>
        <v/>
      </c>
      <c r="G1401" s="23" t="str">
        <f ca="1">IFERROR(IF(ISBLANK(VLOOKUP($B1401,INDIRECT(nfl_game_result),MATCH(G$1,INDIRECT(nfl_game_result_header),0),FALSE)),"",VLOOKUP($B1401,INDIRECT(nfl_game_result),MATCH(G$1,INDIRECT(nfl_game_result_header),0),FALSE)),"error")</f>
        <v/>
      </c>
      <c r="H1401">
        <f ca="1">IFERROR(IF(ISBLANK(VLOOKUP($B1401,INDIRECT(nfl_game_result),MATCH(H$1,INDIRECT(nfl_game_result_header),0),FALSE)),"",VLOOKUP($B1401,INDIRECT(nfl_game_result),MATCH(H$1,INDIRECT(nfl_game_result_header),0),FALSE)),"error")</f>
        <v>21</v>
      </c>
      <c r="I1401">
        <f ca="1">IFERROR(IF(ISBLANK(VLOOKUP($B1401,INDIRECT(nfl_game_result),MATCH(I$1,INDIRECT(nfl_game_result_header),0),FALSE)),"",VLOOKUP($B1401,INDIRECT(nfl_game_result),MATCH(I$1,INDIRECT(nfl_game_result_header),0),FALSE)),"error")</f>
        <v>13</v>
      </c>
      <c r="J1401" t="str">
        <f ca="1">IFERROR(IF(ISBLANK(VLOOKUP($B1401,INDIRECT(nfl_game_result),MATCH(J$1,INDIRECT(nfl_game_result_header),0),FALSE)),"",VLOOKUP($B1401,INDIRECT(nfl_game_result),MATCH(J$1,INDIRECT(nfl_game_result_header),0),FALSE)),"error")</f>
        <v>CHI</v>
      </c>
      <c r="K1401" t="str">
        <f ca="1">IFERROR(IF(ISBLANK(VLOOKUP($B1401,INDIRECT(nfl_game_result),MATCH(K$1,INDIRECT(nfl_game_result_header),0),FALSE)),"",VLOOKUP($B1401,INDIRECT(nfl_game_result),MATCH(K$1,INDIRECT(nfl_game_result_header),0),FALSE)),"error")</f>
        <v>CHI</v>
      </c>
      <c r="L1401" s="23" t="str">
        <f ca="1">IFERROR(IF(ISBLANK(VLOOKUP($B1401,INDIRECT(nfl_game_result),MATCH(L$1,INDIRECT(nfl_game_result_header),0),FALSE)),"",VLOOKUP($B1401,INDIRECT(nfl_game_result),MATCH(L$1,INDIRECT(nfl_game_result_header),0),FALSE)),"error")</f>
        <v/>
      </c>
      <c r="M1401" t="s">
        <v>14</v>
      </c>
      <c r="N1401">
        <v>-3.5</v>
      </c>
      <c r="O1401" t="s">
        <v>80</v>
      </c>
      <c r="P1401">
        <v>12</v>
      </c>
      <c r="Q1401" t="s">
        <v>80</v>
      </c>
      <c r="V1401" s="23" t="s">
        <v>416</v>
      </c>
      <c r="W1401">
        <f ca="1">VALUE(LEFT(C1401, 4))</f>
        <v>2014</v>
      </c>
      <c r="X1401">
        <f ca="1">VALUE(MID(C1401,6,FIND("_",C1401,6)-6))</f>
        <v>11</v>
      </c>
      <c r="Y1401" t="str">
        <f ca="1">IF(NOT(OR(ISBLANK(D1401),ISBLANK(E1401),D1401="",E1401="")),D1401-E1401,"")</f>
        <v/>
      </c>
      <c r="Z1401" t="str">
        <f ca="1">IF(OR(NOT(ISNUMBER(D1401)),ISBLANK(D1401),D1401="",ISBLANK(N1401)),"",ABS(D1401-N1401))</f>
        <v/>
      </c>
      <c r="AA1401">
        <f ca="1">IF(OR(ISBLANK(J1401),ISBLANK(O1401),J1401="",O1401=""),"",IF(J1401=O1401,1,0))</f>
        <v>0</v>
      </c>
      <c r="AB1401">
        <f ca="1">IF(OR(ISBLANK(K1401),ISBLANK(Q1401),K1401="",Q1401=""),"",IF(K1401=Q1401,1,0))</f>
        <v>0</v>
      </c>
      <c r="AC1401" s="23" t="str">
        <f t="shared" ca="1" si="21"/>
        <v/>
      </c>
    </row>
    <row r="1402" spans="1:29" x14ac:dyDescent="0.25">
      <c r="A1402" s="23">
        <v>1401</v>
      </c>
      <c r="B1402">
        <v>684</v>
      </c>
      <c r="C1402" t="str">
        <f ca="1">IFERROR(VLOOKUP($B1402,INDIRECT(nfl_game_result),MATCH(C$1,INDIRECT(nfl_game_result_header),0),FALSE),"error")</f>
        <v>2014_11_HOU@CLE</v>
      </c>
      <c r="D1402" t="str">
        <f ca="1">IFERROR(IF(ISBLANK(VLOOKUP($B1402,INDIRECT(nfl_game_result),MATCH(D$1,INDIRECT(nfl_game_result_header),0),FALSE)),"",VLOOKUP($B1402,INDIRECT(nfl_game_result),MATCH(D$1,INDIRECT(nfl_game_result_header),0),FALSE)),"error")</f>
        <v/>
      </c>
      <c r="E1402">
        <f ca="1">IFERROR(IF(ISBLANK(VLOOKUP($B1402,INDIRECT(nfl_game_result),MATCH(E$1,INDIRECT(nfl_game_result_header),0),FALSE)),"",VLOOKUP($B1402,INDIRECT(nfl_game_result),MATCH(E$1,INDIRECT(nfl_game_result_header),0),FALSE)),"error")</f>
        <v>-3</v>
      </c>
      <c r="F1402" s="23" t="str">
        <f ca="1">IFERROR(IF(ISBLANK(VLOOKUP($B1402,INDIRECT(nfl_game_result),MATCH(F$1,INDIRECT(nfl_game_result_header),0),FALSE)),"",VLOOKUP($B1402,INDIRECT(nfl_game_result),MATCH(F$1,INDIRECT(nfl_game_result_header),0),FALSE)),"error")</f>
        <v/>
      </c>
      <c r="G1402" s="23" t="str">
        <f ca="1">IFERROR(IF(ISBLANK(VLOOKUP($B1402,INDIRECT(nfl_game_result),MATCH(G$1,INDIRECT(nfl_game_result_header),0),FALSE)),"",VLOOKUP($B1402,INDIRECT(nfl_game_result),MATCH(G$1,INDIRECT(nfl_game_result_header),0),FALSE)),"error")</f>
        <v/>
      </c>
      <c r="H1402">
        <f ca="1">IFERROR(IF(ISBLANK(VLOOKUP($B1402,INDIRECT(nfl_game_result),MATCH(H$1,INDIRECT(nfl_game_result_header),0),FALSE)),"",VLOOKUP($B1402,INDIRECT(nfl_game_result),MATCH(H$1,INDIRECT(nfl_game_result_header),0),FALSE)),"error")</f>
        <v>7</v>
      </c>
      <c r="I1402">
        <f ca="1">IFERROR(IF(ISBLANK(VLOOKUP($B1402,INDIRECT(nfl_game_result),MATCH(I$1,INDIRECT(nfl_game_result_header),0),FALSE)),"",VLOOKUP($B1402,INDIRECT(nfl_game_result),MATCH(I$1,INDIRECT(nfl_game_result_header),0),FALSE)),"error")</f>
        <v>23</v>
      </c>
      <c r="J1402" t="str">
        <f ca="1">IFERROR(IF(ISBLANK(VLOOKUP($B1402,INDIRECT(nfl_game_result),MATCH(J$1,INDIRECT(nfl_game_result_header),0),FALSE)),"",VLOOKUP($B1402,INDIRECT(nfl_game_result),MATCH(J$1,INDIRECT(nfl_game_result_header),0),FALSE)),"error")</f>
        <v>HOU</v>
      </c>
      <c r="K1402" t="str">
        <f ca="1">IFERROR(IF(ISBLANK(VLOOKUP($B1402,INDIRECT(nfl_game_result),MATCH(K$1,INDIRECT(nfl_game_result_header),0),FALSE)),"",VLOOKUP($B1402,INDIRECT(nfl_game_result),MATCH(K$1,INDIRECT(nfl_game_result_header),0),FALSE)),"error")</f>
        <v>HOU</v>
      </c>
      <c r="L1402" s="23" t="str">
        <f ca="1">IFERROR(IF(ISBLANK(VLOOKUP($B1402,INDIRECT(nfl_game_result),MATCH(L$1,INDIRECT(nfl_game_result_header),0),FALSE)),"",VLOOKUP($B1402,INDIRECT(nfl_game_result),MATCH(L$1,INDIRECT(nfl_game_result_header),0),FALSE)),"error")</f>
        <v/>
      </c>
      <c r="M1402" t="s">
        <v>14</v>
      </c>
      <c r="N1402">
        <v>-5.5</v>
      </c>
      <c r="O1402" t="s">
        <v>70</v>
      </c>
      <c r="P1402">
        <v>11</v>
      </c>
      <c r="Q1402" t="s">
        <v>70</v>
      </c>
      <c r="V1402" s="23" t="s">
        <v>416</v>
      </c>
      <c r="W1402">
        <f ca="1">VALUE(LEFT(C1402, 4))</f>
        <v>2014</v>
      </c>
      <c r="X1402">
        <f ca="1">VALUE(MID(C1402,6,FIND("_",C1402,6)-6))</f>
        <v>11</v>
      </c>
      <c r="Y1402" t="str">
        <f ca="1">IF(NOT(OR(ISBLANK(D1402),ISBLANK(E1402),D1402="",E1402="")),D1402-E1402,"")</f>
        <v/>
      </c>
      <c r="Z1402" t="str">
        <f ca="1">IF(OR(NOT(ISNUMBER(D1402)),ISBLANK(D1402),D1402="",ISBLANK(N1402)),"",ABS(D1402-N1402))</f>
        <v/>
      </c>
      <c r="AA1402">
        <f ca="1">IF(OR(ISBLANK(J1402),ISBLANK(O1402),J1402="",O1402=""),"",IF(J1402=O1402,1,0))</f>
        <v>0</v>
      </c>
      <c r="AB1402">
        <f ca="1">IF(OR(ISBLANK(K1402),ISBLANK(Q1402),K1402="",Q1402=""),"",IF(K1402=Q1402,1,0))</f>
        <v>0</v>
      </c>
      <c r="AC1402" s="23" t="str">
        <f t="shared" ca="1" si="21"/>
        <v/>
      </c>
    </row>
    <row r="1403" spans="1:29" x14ac:dyDescent="0.25">
      <c r="A1403" s="23">
        <v>1402</v>
      </c>
      <c r="B1403">
        <v>685</v>
      </c>
      <c r="C1403" t="str">
        <f ca="1">IFERROR(VLOOKUP($B1403,INDIRECT(nfl_game_result),MATCH(C$1,INDIRECT(nfl_game_result_header),0),FALSE),"error")</f>
        <v>2014_11_PHI@GBY</v>
      </c>
      <c r="D1403" t="str">
        <f ca="1">IFERROR(IF(ISBLANK(VLOOKUP($B1403,INDIRECT(nfl_game_result),MATCH(D$1,INDIRECT(nfl_game_result_header),0),FALSE)),"",VLOOKUP($B1403,INDIRECT(nfl_game_result),MATCH(D$1,INDIRECT(nfl_game_result_header),0),FALSE)),"error")</f>
        <v/>
      </c>
      <c r="E1403">
        <f ca="1">IFERROR(IF(ISBLANK(VLOOKUP($B1403,INDIRECT(nfl_game_result),MATCH(E$1,INDIRECT(nfl_game_result_header),0),FALSE)),"",VLOOKUP($B1403,INDIRECT(nfl_game_result),MATCH(E$1,INDIRECT(nfl_game_result_header),0),FALSE)),"error")</f>
        <v>-6</v>
      </c>
      <c r="F1403" s="23" t="str">
        <f ca="1">IFERROR(IF(ISBLANK(VLOOKUP($B1403,INDIRECT(nfl_game_result),MATCH(F$1,INDIRECT(nfl_game_result_header),0),FALSE)),"",VLOOKUP($B1403,INDIRECT(nfl_game_result),MATCH(F$1,INDIRECT(nfl_game_result_header),0),FALSE)),"error")</f>
        <v/>
      </c>
      <c r="G1403" s="23" t="str">
        <f ca="1">IFERROR(IF(ISBLANK(VLOOKUP($B1403,INDIRECT(nfl_game_result),MATCH(G$1,INDIRECT(nfl_game_result_header),0),FALSE)),"",VLOOKUP($B1403,INDIRECT(nfl_game_result),MATCH(G$1,INDIRECT(nfl_game_result_header),0),FALSE)),"error")</f>
        <v/>
      </c>
      <c r="H1403">
        <f ca="1">IFERROR(IF(ISBLANK(VLOOKUP($B1403,INDIRECT(nfl_game_result),MATCH(H$1,INDIRECT(nfl_game_result_header),0),FALSE)),"",VLOOKUP($B1403,INDIRECT(nfl_game_result),MATCH(H$1,INDIRECT(nfl_game_result_header),0),FALSE)),"error")</f>
        <v>53</v>
      </c>
      <c r="I1403">
        <f ca="1">IFERROR(IF(ISBLANK(VLOOKUP($B1403,INDIRECT(nfl_game_result),MATCH(I$1,INDIRECT(nfl_game_result_header),0),FALSE)),"",VLOOKUP($B1403,INDIRECT(nfl_game_result),MATCH(I$1,INDIRECT(nfl_game_result_header),0),FALSE)),"error")</f>
        <v>20</v>
      </c>
      <c r="J1403" t="str">
        <f ca="1">IFERROR(IF(ISBLANK(VLOOKUP($B1403,INDIRECT(nfl_game_result),MATCH(J$1,INDIRECT(nfl_game_result_header),0),FALSE)),"",VLOOKUP($B1403,INDIRECT(nfl_game_result),MATCH(J$1,INDIRECT(nfl_game_result_header),0),FALSE)),"error")</f>
        <v>GBY</v>
      </c>
      <c r="K1403" t="str">
        <f ca="1">IFERROR(IF(ISBLANK(VLOOKUP($B1403,INDIRECT(nfl_game_result),MATCH(K$1,INDIRECT(nfl_game_result_header),0),FALSE)),"",VLOOKUP($B1403,INDIRECT(nfl_game_result),MATCH(K$1,INDIRECT(nfl_game_result_header),0),FALSE)),"error")</f>
        <v>GBY</v>
      </c>
      <c r="L1403" s="23" t="str">
        <f ca="1">IFERROR(IF(ISBLANK(VLOOKUP($B1403,INDIRECT(nfl_game_result),MATCH(L$1,INDIRECT(nfl_game_result_header),0),FALSE)),"",VLOOKUP($B1403,INDIRECT(nfl_game_result),MATCH(L$1,INDIRECT(nfl_game_result_header),0),FALSE)),"error")</f>
        <v/>
      </c>
      <c r="M1403" t="s">
        <v>14</v>
      </c>
      <c r="N1403">
        <v>-6</v>
      </c>
      <c r="O1403" t="s">
        <v>86</v>
      </c>
      <c r="P1403">
        <v>8</v>
      </c>
      <c r="Q1403" t="s">
        <v>330</v>
      </c>
      <c r="V1403" s="23" t="s">
        <v>416</v>
      </c>
      <c r="W1403">
        <f ca="1">VALUE(LEFT(C1403, 4))</f>
        <v>2014</v>
      </c>
      <c r="X1403">
        <f ca="1">VALUE(MID(C1403,6,FIND("_",C1403,6)-6))</f>
        <v>11</v>
      </c>
      <c r="Y1403" t="str">
        <f ca="1">IF(NOT(OR(ISBLANK(D1403),ISBLANK(E1403),D1403="",E1403="")),D1403-E1403,"")</f>
        <v/>
      </c>
      <c r="Z1403" t="str">
        <f ca="1">IF(OR(NOT(ISNUMBER(D1403)),ISBLANK(D1403),D1403="",ISBLANK(N1403)),"",ABS(D1403-N1403))</f>
        <v/>
      </c>
      <c r="AA1403">
        <f ca="1">IF(OR(ISBLANK(J1403),ISBLANK(O1403),J1403="",O1403=""),"",IF(J1403=O1403,1,0))</f>
        <v>0</v>
      </c>
      <c r="AB1403">
        <f ca="1">IF(OR(ISBLANK(K1403),ISBLANK(Q1403),K1403="",Q1403=""),"",IF(K1403=Q1403,1,0))</f>
        <v>1</v>
      </c>
      <c r="AC1403" s="23" t="str">
        <f t="shared" ca="1" si="21"/>
        <v/>
      </c>
    </row>
    <row r="1404" spans="1:29" x14ac:dyDescent="0.25">
      <c r="A1404" s="23">
        <v>1403</v>
      </c>
      <c r="B1404">
        <v>686</v>
      </c>
      <c r="C1404" t="str">
        <f ca="1">IFERROR(VLOOKUP($B1404,INDIRECT(nfl_game_result),MATCH(C$1,INDIRECT(nfl_game_result_header),0),FALSE),"error")</f>
        <v>2014_11_SEA@KCY</v>
      </c>
      <c r="D1404" t="str">
        <f ca="1">IFERROR(IF(ISBLANK(VLOOKUP($B1404,INDIRECT(nfl_game_result),MATCH(D$1,INDIRECT(nfl_game_result_header),0),FALSE)),"",VLOOKUP($B1404,INDIRECT(nfl_game_result),MATCH(D$1,INDIRECT(nfl_game_result_header),0),FALSE)),"error")</f>
        <v/>
      </c>
      <c r="E1404">
        <f ca="1">IFERROR(IF(ISBLANK(VLOOKUP($B1404,INDIRECT(nfl_game_result),MATCH(E$1,INDIRECT(nfl_game_result_header),0),FALSE)),"",VLOOKUP($B1404,INDIRECT(nfl_game_result),MATCH(E$1,INDIRECT(nfl_game_result_header),0),FALSE)),"error")</f>
        <v>-1.5</v>
      </c>
      <c r="F1404" s="23" t="str">
        <f ca="1">IFERROR(IF(ISBLANK(VLOOKUP($B1404,INDIRECT(nfl_game_result),MATCH(F$1,INDIRECT(nfl_game_result_header),0),FALSE)),"",VLOOKUP($B1404,INDIRECT(nfl_game_result),MATCH(F$1,INDIRECT(nfl_game_result_header),0),FALSE)),"error")</f>
        <v/>
      </c>
      <c r="G1404" s="23" t="str">
        <f ca="1">IFERROR(IF(ISBLANK(VLOOKUP($B1404,INDIRECT(nfl_game_result),MATCH(G$1,INDIRECT(nfl_game_result_header),0),FALSE)),"",VLOOKUP($B1404,INDIRECT(nfl_game_result),MATCH(G$1,INDIRECT(nfl_game_result_header),0),FALSE)),"error")</f>
        <v/>
      </c>
      <c r="H1404">
        <f ca="1">IFERROR(IF(ISBLANK(VLOOKUP($B1404,INDIRECT(nfl_game_result),MATCH(H$1,INDIRECT(nfl_game_result_header),0),FALSE)),"",VLOOKUP($B1404,INDIRECT(nfl_game_result),MATCH(H$1,INDIRECT(nfl_game_result_header),0),FALSE)),"error")</f>
        <v>24</v>
      </c>
      <c r="I1404">
        <f ca="1">IFERROR(IF(ISBLANK(VLOOKUP($B1404,INDIRECT(nfl_game_result),MATCH(I$1,INDIRECT(nfl_game_result_header),0),FALSE)),"",VLOOKUP($B1404,INDIRECT(nfl_game_result),MATCH(I$1,INDIRECT(nfl_game_result_header),0),FALSE)),"error")</f>
        <v>20</v>
      </c>
      <c r="J1404" t="str">
        <f ca="1">IFERROR(IF(ISBLANK(VLOOKUP($B1404,INDIRECT(nfl_game_result),MATCH(J$1,INDIRECT(nfl_game_result_header),0),FALSE)),"",VLOOKUP($B1404,INDIRECT(nfl_game_result),MATCH(J$1,INDIRECT(nfl_game_result_header),0),FALSE)),"error")</f>
        <v>KCY</v>
      </c>
      <c r="K1404" t="str">
        <f ca="1">IFERROR(IF(ISBLANK(VLOOKUP($B1404,INDIRECT(nfl_game_result),MATCH(K$1,INDIRECT(nfl_game_result_header),0),FALSE)),"",VLOOKUP($B1404,INDIRECT(nfl_game_result),MATCH(K$1,INDIRECT(nfl_game_result_header),0),FALSE)),"error")</f>
        <v>KCY</v>
      </c>
      <c r="L1404" s="23" t="str">
        <f ca="1">IFERROR(IF(ISBLANK(VLOOKUP($B1404,INDIRECT(nfl_game_result),MATCH(L$1,INDIRECT(nfl_game_result_header),0),FALSE)),"",VLOOKUP($B1404,INDIRECT(nfl_game_result),MATCH(L$1,INDIRECT(nfl_game_result_header),0),FALSE)),"error")</f>
        <v/>
      </c>
      <c r="M1404" t="s">
        <v>14</v>
      </c>
      <c r="N1404">
        <v>2.5</v>
      </c>
      <c r="O1404" t="s">
        <v>331</v>
      </c>
      <c r="P1404">
        <v>10</v>
      </c>
      <c r="Q1404" t="s">
        <v>331</v>
      </c>
      <c r="V1404" s="23" t="s">
        <v>416</v>
      </c>
      <c r="W1404">
        <f ca="1">VALUE(LEFT(C1404, 4))</f>
        <v>2014</v>
      </c>
      <c r="X1404">
        <f ca="1">VALUE(MID(C1404,6,FIND("_",C1404,6)-6))</f>
        <v>11</v>
      </c>
      <c r="Y1404" t="str">
        <f ca="1">IF(NOT(OR(ISBLANK(D1404),ISBLANK(E1404),D1404="",E1404="")),D1404-E1404,"")</f>
        <v/>
      </c>
      <c r="Z1404" t="str">
        <f ca="1">IF(OR(NOT(ISNUMBER(D1404)),ISBLANK(D1404),D1404="",ISBLANK(N1404)),"",ABS(D1404-N1404))</f>
        <v/>
      </c>
      <c r="AA1404">
        <f ca="1">IF(OR(ISBLANK(J1404),ISBLANK(O1404),J1404="",O1404=""),"",IF(J1404=O1404,1,0))</f>
        <v>1</v>
      </c>
      <c r="AB1404">
        <f ca="1">IF(OR(ISBLANK(K1404),ISBLANK(Q1404),K1404="",Q1404=""),"",IF(K1404=Q1404,1,0))</f>
        <v>1</v>
      </c>
      <c r="AC1404" s="23" t="str">
        <f t="shared" ca="1" si="21"/>
        <v/>
      </c>
    </row>
    <row r="1405" spans="1:29" x14ac:dyDescent="0.25">
      <c r="A1405" s="23">
        <v>1404</v>
      </c>
      <c r="B1405">
        <v>687</v>
      </c>
      <c r="C1405" t="str">
        <f ca="1">IFERROR(VLOOKUP($B1405,INDIRECT(nfl_game_result),MATCH(C$1,INDIRECT(nfl_game_result_header),0),FALSE),"error")</f>
        <v>2014_11_DEN@STL</v>
      </c>
      <c r="D1405" t="str">
        <f ca="1">IFERROR(IF(ISBLANK(VLOOKUP($B1405,INDIRECT(nfl_game_result),MATCH(D$1,INDIRECT(nfl_game_result_header),0),FALSE)),"",VLOOKUP($B1405,INDIRECT(nfl_game_result),MATCH(D$1,INDIRECT(nfl_game_result_header),0),FALSE)),"error")</f>
        <v/>
      </c>
      <c r="E1405">
        <f ca="1">IFERROR(IF(ISBLANK(VLOOKUP($B1405,INDIRECT(nfl_game_result),MATCH(E$1,INDIRECT(nfl_game_result_header),0),FALSE)),"",VLOOKUP($B1405,INDIRECT(nfl_game_result),MATCH(E$1,INDIRECT(nfl_game_result_header),0),FALSE)),"error")</f>
        <v>9.5</v>
      </c>
      <c r="F1405" s="23" t="str">
        <f ca="1">IFERROR(IF(ISBLANK(VLOOKUP($B1405,INDIRECT(nfl_game_result),MATCH(F$1,INDIRECT(nfl_game_result_header),0),FALSE)),"",VLOOKUP($B1405,INDIRECT(nfl_game_result),MATCH(F$1,INDIRECT(nfl_game_result_header),0),FALSE)),"error")</f>
        <v/>
      </c>
      <c r="G1405" s="23" t="str">
        <f ca="1">IFERROR(IF(ISBLANK(VLOOKUP($B1405,INDIRECT(nfl_game_result),MATCH(G$1,INDIRECT(nfl_game_result_header),0),FALSE)),"",VLOOKUP($B1405,INDIRECT(nfl_game_result),MATCH(G$1,INDIRECT(nfl_game_result_header),0),FALSE)),"error")</f>
        <v/>
      </c>
      <c r="H1405">
        <f ca="1">IFERROR(IF(ISBLANK(VLOOKUP($B1405,INDIRECT(nfl_game_result),MATCH(H$1,INDIRECT(nfl_game_result_header),0),FALSE)),"",VLOOKUP($B1405,INDIRECT(nfl_game_result),MATCH(H$1,INDIRECT(nfl_game_result_header),0),FALSE)),"error")</f>
        <v>22</v>
      </c>
      <c r="I1405">
        <f ca="1">IFERROR(IF(ISBLANK(VLOOKUP($B1405,INDIRECT(nfl_game_result),MATCH(I$1,INDIRECT(nfl_game_result_header),0),FALSE)),"",VLOOKUP($B1405,INDIRECT(nfl_game_result),MATCH(I$1,INDIRECT(nfl_game_result_header),0),FALSE)),"error")</f>
        <v>7</v>
      </c>
      <c r="J1405" t="str">
        <f ca="1">IFERROR(IF(ISBLANK(VLOOKUP($B1405,INDIRECT(nfl_game_result),MATCH(J$1,INDIRECT(nfl_game_result_header),0),FALSE)),"",VLOOKUP($B1405,INDIRECT(nfl_game_result),MATCH(J$1,INDIRECT(nfl_game_result_header),0),FALSE)),"error")</f>
        <v>STL</v>
      </c>
      <c r="K1405" t="str">
        <f ca="1">IFERROR(IF(ISBLANK(VLOOKUP($B1405,INDIRECT(nfl_game_result),MATCH(K$1,INDIRECT(nfl_game_result_header),0),FALSE)),"",VLOOKUP($B1405,INDIRECT(nfl_game_result),MATCH(K$1,INDIRECT(nfl_game_result_header),0),FALSE)),"error")</f>
        <v>STL</v>
      </c>
      <c r="L1405" s="23" t="str">
        <f ca="1">IFERROR(IF(ISBLANK(VLOOKUP($B1405,INDIRECT(nfl_game_result),MATCH(L$1,INDIRECT(nfl_game_result_header),0),FALSE)),"",VLOOKUP($B1405,INDIRECT(nfl_game_result),MATCH(L$1,INDIRECT(nfl_game_result_header),0),FALSE)),"error")</f>
        <v/>
      </c>
      <c r="M1405" t="s">
        <v>14</v>
      </c>
      <c r="N1405">
        <v>12.5</v>
      </c>
      <c r="O1405" t="s">
        <v>72</v>
      </c>
      <c r="P1405">
        <v>1</v>
      </c>
      <c r="Q1405" t="s">
        <v>72</v>
      </c>
      <c r="V1405" s="23" t="s">
        <v>416</v>
      </c>
      <c r="W1405">
        <f ca="1">VALUE(LEFT(C1405, 4))</f>
        <v>2014</v>
      </c>
      <c r="X1405">
        <f ca="1">VALUE(MID(C1405,6,FIND("_",C1405,6)-6))</f>
        <v>11</v>
      </c>
      <c r="Y1405" t="str">
        <f ca="1">IF(NOT(OR(ISBLANK(D1405),ISBLANK(E1405),D1405="",E1405="")),D1405-E1405,"")</f>
        <v/>
      </c>
      <c r="Z1405" t="str">
        <f ca="1">IF(OR(NOT(ISNUMBER(D1405)),ISBLANK(D1405),D1405="",ISBLANK(N1405)),"",ABS(D1405-N1405))</f>
        <v/>
      </c>
      <c r="AA1405">
        <f ca="1">IF(OR(ISBLANK(J1405),ISBLANK(O1405),J1405="",O1405=""),"",IF(J1405=O1405,1,0))</f>
        <v>0</v>
      </c>
      <c r="AB1405">
        <f ca="1">IF(OR(ISBLANK(K1405),ISBLANK(Q1405),K1405="",Q1405=""),"",IF(K1405=Q1405,1,0))</f>
        <v>0</v>
      </c>
      <c r="AC1405" s="23" t="str">
        <f t="shared" ca="1" si="21"/>
        <v/>
      </c>
    </row>
    <row r="1406" spans="1:29" x14ac:dyDescent="0.25">
      <c r="A1406" s="23">
        <v>1405</v>
      </c>
      <c r="B1406">
        <v>688</v>
      </c>
      <c r="C1406" t="str">
        <f ca="1">IFERROR(VLOOKUP($B1406,INDIRECT(nfl_game_result),MATCH(C$1,INDIRECT(nfl_game_result_header),0),FALSE),"error")</f>
        <v>2014_11_CIN@NOR</v>
      </c>
      <c r="D1406" t="str">
        <f ca="1">IFERROR(IF(ISBLANK(VLOOKUP($B1406,INDIRECT(nfl_game_result),MATCH(D$1,INDIRECT(nfl_game_result_header),0),FALSE)),"",VLOOKUP($B1406,INDIRECT(nfl_game_result),MATCH(D$1,INDIRECT(nfl_game_result_header),0),FALSE)),"error")</f>
        <v/>
      </c>
      <c r="E1406">
        <f ca="1">IFERROR(IF(ISBLANK(VLOOKUP($B1406,INDIRECT(nfl_game_result),MATCH(E$1,INDIRECT(nfl_game_result_header),0),FALSE)),"",VLOOKUP($B1406,INDIRECT(nfl_game_result),MATCH(E$1,INDIRECT(nfl_game_result_header),0),FALSE)),"error")</f>
        <v>-6.5</v>
      </c>
      <c r="F1406" s="23" t="str">
        <f ca="1">IFERROR(IF(ISBLANK(VLOOKUP($B1406,INDIRECT(nfl_game_result),MATCH(F$1,INDIRECT(nfl_game_result_header),0),FALSE)),"",VLOOKUP($B1406,INDIRECT(nfl_game_result),MATCH(F$1,INDIRECT(nfl_game_result_header),0),FALSE)),"error")</f>
        <v/>
      </c>
      <c r="G1406" s="23" t="str">
        <f ca="1">IFERROR(IF(ISBLANK(VLOOKUP($B1406,INDIRECT(nfl_game_result),MATCH(G$1,INDIRECT(nfl_game_result_header),0),FALSE)),"",VLOOKUP($B1406,INDIRECT(nfl_game_result),MATCH(G$1,INDIRECT(nfl_game_result_header),0),FALSE)),"error")</f>
        <v/>
      </c>
      <c r="H1406">
        <f ca="1">IFERROR(IF(ISBLANK(VLOOKUP($B1406,INDIRECT(nfl_game_result),MATCH(H$1,INDIRECT(nfl_game_result_header),0),FALSE)),"",VLOOKUP($B1406,INDIRECT(nfl_game_result),MATCH(H$1,INDIRECT(nfl_game_result_header),0),FALSE)),"error")</f>
        <v>10</v>
      </c>
      <c r="I1406">
        <f ca="1">IFERROR(IF(ISBLANK(VLOOKUP($B1406,INDIRECT(nfl_game_result),MATCH(I$1,INDIRECT(nfl_game_result_header),0),FALSE)),"",VLOOKUP($B1406,INDIRECT(nfl_game_result),MATCH(I$1,INDIRECT(nfl_game_result_header),0),FALSE)),"error")</f>
        <v>27</v>
      </c>
      <c r="J1406" t="str">
        <f ca="1">IFERROR(IF(ISBLANK(VLOOKUP($B1406,INDIRECT(nfl_game_result),MATCH(J$1,INDIRECT(nfl_game_result_header),0),FALSE)),"",VLOOKUP($B1406,INDIRECT(nfl_game_result),MATCH(J$1,INDIRECT(nfl_game_result_header),0),FALSE)),"error")</f>
        <v>CIN</v>
      </c>
      <c r="K1406" t="str">
        <f ca="1">IFERROR(IF(ISBLANK(VLOOKUP($B1406,INDIRECT(nfl_game_result),MATCH(K$1,INDIRECT(nfl_game_result_header),0),FALSE)),"",VLOOKUP($B1406,INDIRECT(nfl_game_result),MATCH(K$1,INDIRECT(nfl_game_result_header),0),FALSE)),"error")</f>
        <v>CIN</v>
      </c>
      <c r="L1406" s="23" t="str">
        <f ca="1">IFERROR(IF(ISBLANK(VLOOKUP($B1406,INDIRECT(nfl_game_result),MATCH(L$1,INDIRECT(nfl_game_result_header),0),FALSE)),"",VLOOKUP($B1406,INDIRECT(nfl_game_result),MATCH(L$1,INDIRECT(nfl_game_result_header),0),FALSE)),"error")</f>
        <v/>
      </c>
      <c r="M1406" t="s">
        <v>14</v>
      </c>
      <c r="N1406">
        <v>-6</v>
      </c>
      <c r="O1406" t="s">
        <v>335</v>
      </c>
      <c r="P1406">
        <v>4</v>
      </c>
      <c r="Q1406" t="s">
        <v>335</v>
      </c>
      <c r="V1406" s="23" t="s">
        <v>416</v>
      </c>
      <c r="W1406">
        <f ca="1">VALUE(LEFT(C1406, 4))</f>
        <v>2014</v>
      </c>
      <c r="X1406">
        <f ca="1">VALUE(MID(C1406,6,FIND("_",C1406,6)-6))</f>
        <v>11</v>
      </c>
      <c r="Y1406" t="str">
        <f ca="1">IF(NOT(OR(ISBLANK(D1406),ISBLANK(E1406),D1406="",E1406="")),D1406-E1406,"")</f>
        <v/>
      </c>
      <c r="Z1406" t="str">
        <f ca="1">IF(OR(NOT(ISNUMBER(D1406)),ISBLANK(D1406),D1406="",ISBLANK(N1406)),"",ABS(D1406-N1406))</f>
        <v/>
      </c>
      <c r="AA1406">
        <f ca="1">IF(OR(ISBLANK(J1406),ISBLANK(O1406),J1406="",O1406=""),"",IF(J1406=O1406,1,0))</f>
        <v>0</v>
      </c>
      <c r="AB1406">
        <f ca="1">IF(OR(ISBLANK(K1406),ISBLANK(Q1406),K1406="",Q1406=""),"",IF(K1406=Q1406,1,0))</f>
        <v>0</v>
      </c>
      <c r="AC1406" s="23" t="str">
        <f t="shared" ca="1" si="21"/>
        <v/>
      </c>
    </row>
    <row r="1407" spans="1:29" x14ac:dyDescent="0.25">
      <c r="A1407" s="23">
        <v>1406</v>
      </c>
      <c r="B1407">
        <v>689</v>
      </c>
      <c r="C1407" t="str">
        <f ca="1">IFERROR(VLOOKUP($B1407,INDIRECT(nfl_game_result),MATCH(C$1,INDIRECT(nfl_game_result_header),0),FALSE),"error")</f>
        <v>2014_11_SFO@NYG</v>
      </c>
      <c r="D1407" t="str">
        <f ca="1">IFERROR(IF(ISBLANK(VLOOKUP($B1407,INDIRECT(nfl_game_result),MATCH(D$1,INDIRECT(nfl_game_result_header),0),FALSE)),"",VLOOKUP($B1407,INDIRECT(nfl_game_result),MATCH(D$1,INDIRECT(nfl_game_result_header),0),FALSE)),"error")</f>
        <v/>
      </c>
      <c r="E1407">
        <f ca="1">IFERROR(IF(ISBLANK(VLOOKUP($B1407,INDIRECT(nfl_game_result),MATCH(E$1,INDIRECT(nfl_game_result_header),0),FALSE)),"",VLOOKUP($B1407,INDIRECT(nfl_game_result),MATCH(E$1,INDIRECT(nfl_game_result_header),0),FALSE)),"error")</f>
        <v>4.5</v>
      </c>
      <c r="F1407" s="23" t="str">
        <f ca="1">IFERROR(IF(ISBLANK(VLOOKUP($B1407,INDIRECT(nfl_game_result),MATCH(F$1,INDIRECT(nfl_game_result_header),0),FALSE)),"",VLOOKUP($B1407,INDIRECT(nfl_game_result),MATCH(F$1,INDIRECT(nfl_game_result_header),0),FALSE)),"error")</f>
        <v/>
      </c>
      <c r="G1407" s="23" t="str">
        <f ca="1">IFERROR(IF(ISBLANK(VLOOKUP($B1407,INDIRECT(nfl_game_result),MATCH(G$1,INDIRECT(nfl_game_result_header),0),FALSE)),"",VLOOKUP($B1407,INDIRECT(nfl_game_result),MATCH(G$1,INDIRECT(nfl_game_result_header),0),FALSE)),"error")</f>
        <v/>
      </c>
      <c r="H1407">
        <f ca="1">IFERROR(IF(ISBLANK(VLOOKUP($B1407,INDIRECT(nfl_game_result),MATCH(H$1,INDIRECT(nfl_game_result_header),0),FALSE)),"",VLOOKUP($B1407,INDIRECT(nfl_game_result),MATCH(H$1,INDIRECT(nfl_game_result_header),0),FALSE)),"error")</f>
        <v>10</v>
      </c>
      <c r="I1407">
        <f ca="1">IFERROR(IF(ISBLANK(VLOOKUP($B1407,INDIRECT(nfl_game_result),MATCH(I$1,INDIRECT(nfl_game_result_header),0),FALSE)),"",VLOOKUP($B1407,INDIRECT(nfl_game_result),MATCH(I$1,INDIRECT(nfl_game_result_header),0),FALSE)),"error")</f>
        <v>16</v>
      </c>
      <c r="J1407" t="str">
        <f ca="1">IFERROR(IF(ISBLANK(VLOOKUP($B1407,INDIRECT(nfl_game_result),MATCH(J$1,INDIRECT(nfl_game_result_header),0),FALSE)),"",VLOOKUP($B1407,INDIRECT(nfl_game_result),MATCH(J$1,INDIRECT(nfl_game_result_header),0),FALSE)),"error")</f>
        <v>SFO</v>
      </c>
      <c r="K1407" t="str">
        <f ca="1">IFERROR(IF(ISBLANK(VLOOKUP($B1407,INDIRECT(nfl_game_result),MATCH(K$1,INDIRECT(nfl_game_result_header),0),FALSE)),"",VLOOKUP($B1407,INDIRECT(nfl_game_result),MATCH(K$1,INDIRECT(nfl_game_result_header),0),FALSE)),"error")</f>
        <v>SFO</v>
      </c>
      <c r="L1407" s="23" t="str">
        <f ca="1">IFERROR(IF(ISBLANK(VLOOKUP($B1407,INDIRECT(nfl_game_result),MATCH(L$1,INDIRECT(nfl_game_result_header),0),FALSE)),"",VLOOKUP($B1407,INDIRECT(nfl_game_result),MATCH(L$1,INDIRECT(nfl_game_result_header),0),FALSE)),"error")</f>
        <v/>
      </c>
      <c r="M1407" t="s">
        <v>14</v>
      </c>
      <c r="N1407">
        <v>3</v>
      </c>
      <c r="O1407" t="s">
        <v>83</v>
      </c>
      <c r="P1407">
        <v>14</v>
      </c>
      <c r="Q1407" t="s">
        <v>83</v>
      </c>
      <c r="V1407" s="23" t="s">
        <v>416</v>
      </c>
      <c r="W1407">
        <f ca="1">VALUE(LEFT(C1407, 4))</f>
        <v>2014</v>
      </c>
      <c r="X1407">
        <f ca="1">VALUE(MID(C1407,6,FIND("_",C1407,6)-6))</f>
        <v>11</v>
      </c>
      <c r="Y1407" t="str">
        <f ca="1">IF(NOT(OR(ISBLANK(D1407),ISBLANK(E1407),D1407="",E1407="")),D1407-E1407,"")</f>
        <v/>
      </c>
      <c r="Z1407" t="str">
        <f ca="1">IF(OR(NOT(ISNUMBER(D1407)),ISBLANK(D1407),D1407="",ISBLANK(N1407)),"",ABS(D1407-N1407))</f>
        <v/>
      </c>
      <c r="AA1407">
        <f ca="1">IF(OR(ISBLANK(J1407),ISBLANK(O1407),J1407="",O1407=""),"",IF(J1407=O1407,1,0))</f>
        <v>0</v>
      </c>
      <c r="AB1407">
        <f ca="1">IF(OR(ISBLANK(K1407),ISBLANK(Q1407),K1407="",Q1407=""),"",IF(K1407=Q1407,1,0))</f>
        <v>0</v>
      </c>
      <c r="AC1407" s="23" t="str">
        <f t="shared" ca="1" si="21"/>
        <v/>
      </c>
    </row>
    <row r="1408" spans="1:29" x14ac:dyDescent="0.25">
      <c r="A1408" s="23">
        <v>1407</v>
      </c>
      <c r="B1408">
        <v>690</v>
      </c>
      <c r="C1408" t="str">
        <f ca="1">IFERROR(VLOOKUP($B1408,INDIRECT(nfl_game_result),MATCH(C$1,INDIRECT(nfl_game_result_header),0),FALSE),"error")</f>
        <v>2014_11_TBY@WAS</v>
      </c>
      <c r="D1408" t="str">
        <f ca="1">IFERROR(IF(ISBLANK(VLOOKUP($B1408,INDIRECT(nfl_game_result),MATCH(D$1,INDIRECT(nfl_game_result_header),0),FALSE)),"",VLOOKUP($B1408,INDIRECT(nfl_game_result),MATCH(D$1,INDIRECT(nfl_game_result_header),0),FALSE)),"error")</f>
        <v/>
      </c>
      <c r="E1408">
        <f ca="1">IFERROR(IF(ISBLANK(VLOOKUP($B1408,INDIRECT(nfl_game_result),MATCH(E$1,INDIRECT(nfl_game_result_header),0),FALSE)),"",VLOOKUP($B1408,INDIRECT(nfl_game_result),MATCH(E$1,INDIRECT(nfl_game_result_header),0),FALSE)),"error")</f>
        <v>-7</v>
      </c>
      <c r="F1408" s="23" t="str">
        <f ca="1">IFERROR(IF(ISBLANK(VLOOKUP($B1408,INDIRECT(nfl_game_result),MATCH(F$1,INDIRECT(nfl_game_result_header),0),FALSE)),"",VLOOKUP($B1408,INDIRECT(nfl_game_result),MATCH(F$1,INDIRECT(nfl_game_result_header),0),FALSE)),"error")</f>
        <v/>
      </c>
      <c r="G1408" s="23" t="str">
        <f ca="1">IFERROR(IF(ISBLANK(VLOOKUP($B1408,INDIRECT(nfl_game_result),MATCH(G$1,INDIRECT(nfl_game_result_header),0),FALSE)),"",VLOOKUP($B1408,INDIRECT(nfl_game_result),MATCH(G$1,INDIRECT(nfl_game_result_header),0),FALSE)),"error")</f>
        <v/>
      </c>
      <c r="H1408">
        <f ca="1">IFERROR(IF(ISBLANK(VLOOKUP($B1408,INDIRECT(nfl_game_result),MATCH(H$1,INDIRECT(nfl_game_result_header),0),FALSE)),"",VLOOKUP($B1408,INDIRECT(nfl_game_result),MATCH(H$1,INDIRECT(nfl_game_result_header),0),FALSE)),"error")</f>
        <v>7</v>
      </c>
      <c r="I1408">
        <f ca="1">IFERROR(IF(ISBLANK(VLOOKUP($B1408,INDIRECT(nfl_game_result),MATCH(I$1,INDIRECT(nfl_game_result_header),0),FALSE)),"",VLOOKUP($B1408,INDIRECT(nfl_game_result),MATCH(I$1,INDIRECT(nfl_game_result_header),0),FALSE)),"error")</f>
        <v>27</v>
      </c>
      <c r="J1408" t="str">
        <f ca="1">IFERROR(IF(ISBLANK(VLOOKUP($B1408,INDIRECT(nfl_game_result),MATCH(J$1,INDIRECT(nfl_game_result_header),0),FALSE)),"",VLOOKUP($B1408,INDIRECT(nfl_game_result),MATCH(J$1,INDIRECT(nfl_game_result_header),0),FALSE)),"error")</f>
        <v>TBY</v>
      </c>
      <c r="K1408" t="str">
        <f ca="1">IFERROR(IF(ISBLANK(VLOOKUP($B1408,INDIRECT(nfl_game_result),MATCH(K$1,INDIRECT(nfl_game_result_header),0),FALSE)),"",VLOOKUP($B1408,INDIRECT(nfl_game_result),MATCH(K$1,INDIRECT(nfl_game_result_header),0),FALSE)),"error")</f>
        <v>TBY</v>
      </c>
      <c r="L1408" s="23" t="str">
        <f ca="1">IFERROR(IF(ISBLANK(VLOOKUP($B1408,INDIRECT(nfl_game_result),MATCH(L$1,INDIRECT(nfl_game_result_header),0),FALSE)),"",VLOOKUP($B1408,INDIRECT(nfl_game_result),MATCH(L$1,INDIRECT(nfl_game_result_header),0),FALSE)),"error")</f>
        <v/>
      </c>
      <c r="M1408" t="s">
        <v>14</v>
      </c>
      <c r="N1408">
        <v>-6</v>
      </c>
      <c r="O1408" t="s">
        <v>334</v>
      </c>
      <c r="P1408">
        <v>7</v>
      </c>
      <c r="Q1408" t="s">
        <v>334</v>
      </c>
      <c r="V1408" s="23" t="s">
        <v>416</v>
      </c>
      <c r="W1408">
        <f ca="1">VALUE(LEFT(C1408, 4))</f>
        <v>2014</v>
      </c>
      <c r="X1408">
        <f ca="1">VALUE(MID(C1408,6,FIND("_",C1408,6)-6))</f>
        <v>11</v>
      </c>
      <c r="Y1408" t="str">
        <f ca="1">IF(NOT(OR(ISBLANK(D1408),ISBLANK(E1408),D1408="",E1408="")),D1408-E1408,"")</f>
        <v/>
      </c>
      <c r="Z1408" t="str">
        <f ca="1">IF(OR(NOT(ISNUMBER(D1408)),ISBLANK(D1408),D1408="",ISBLANK(N1408)),"",ABS(D1408-N1408))</f>
        <v/>
      </c>
      <c r="AA1408">
        <f ca="1">IF(OR(ISBLANK(J1408),ISBLANK(O1408),J1408="",O1408=""),"",IF(J1408=O1408,1,0))</f>
        <v>1</v>
      </c>
      <c r="AB1408">
        <f ca="1">IF(OR(ISBLANK(K1408),ISBLANK(Q1408),K1408="",Q1408=""),"",IF(K1408=Q1408,1,0))</f>
        <v>1</v>
      </c>
      <c r="AC1408" s="23" t="str">
        <f t="shared" ca="1" si="21"/>
        <v/>
      </c>
    </row>
    <row r="1409" spans="1:29" x14ac:dyDescent="0.25">
      <c r="A1409" s="23">
        <v>1408</v>
      </c>
      <c r="B1409">
        <v>691</v>
      </c>
      <c r="C1409" t="str">
        <f ca="1">IFERROR(VLOOKUP($B1409,INDIRECT(nfl_game_result),MATCH(C$1,INDIRECT(nfl_game_result_header),0),FALSE),"error")</f>
        <v>2014_11_ATL@CAR</v>
      </c>
      <c r="D1409" t="str">
        <f ca="1">IFERROR(IF(ISBLANK(VLOOKUP($B1409,INDIRECT(nfl_game_result),MATCH(D$1,INDIRECT(nfl_game_result_header),0),FALSE)),"",VLOOKUP($B1409,INDIRECT(nfl_game_result),MATCH(D$1,INDIRECT(nfl_game_result_header),0),FALSE)),"error")</f>
        <v/>
      </c>
      <c r="E1409">
        <f ca="1">IFERROR(IF(ISBLANK(VLOOKUP($B1409,INDIRECT(nfl_game_result),MATCH(E$1,INDIRECT(nfl_game_result_header),0),FALSE)),"",VLOOKUP($B1409,INDIRECT(nfl_game_result),MATCH(E$1,INDIRECT(nfl_game_result_header),0),FALSE)),"error")</f>
        <v>-2.5</v>
      </c>
      <c r="F1409" s="23" t="str">
        <f ca="1">IFERROR(IF(ISBLANK(VLOOKUP($B1409,INDIRECT(nfl_game_result),MATCH(F$1,INDIRECT(nfl_game_result_header),0),FALSE)),"",VLOOKUP($B1409,INDIRECT(nfl_game_result),MATCH(F$1,INDIRECT(nfl_game_result_header),0),FALSE)),"error")</f>
        <v/>
      </c>
      <c r="G1409" s="23" t="str">
        <f ca="1">IFERROR(IF(ISBLANK(VLOOKUP($B1409,INDIRECT(nfl_game_result),MATCH(G$1,INDIRECT(nfl_game_result_header),0),FALSE)),"",VLOOKUP($B1409,INDIRECT(nfl_game_result),MATCH(G$1,INDIRECT(nfl_game_result_header),0),FALSE)),"error")</f>
        <v/>
      </c>
      <c r="H1409">
        <f ca="1">IFERROR(IF(ISBLANK(VLOOKUP($B1409,INDIRECT(nfl_game_result),MATCH(H$1,INDIRECT(nfl_game_result_header),0),FALSE)),"",VLOOKUP($B1409,INDIRECT(nfl_game_result),MATCH(H$1,INDIRECT(nfl_game_result_header),0),FALSE)),"error")</f>
        <v>17</v>
      </c>
      <c r="I1409">
        <f ca="1">IFERROR(IF(ISBLANK(VLOOKUP($B1409,INDIRECT(nfl_game_result),MATCH(I$1,INDIRECT(nfl_game_result_header),0),FALSE)),"",VLOOKUP($B1409,INDIRECT(nfl_game_result),MATCH(I$1,INDIRECT(nfl_game_result_header),0),FALSE)),"error")</f>
        <v>19</v>
      </c>
      <c r="J1409" t="str">
        <f ca="1">IFERROR(IF(ISBLANK(VLOOKUP($B1409,INDIRECT(nfl_game_result),MATCH(J$1,INDIRECT(nfl_game_result_header),0),FALSE)),"",VLOOKUP($B1409,INDIRECT(nfl_game_result),MATCH(J$1,INDIRECT(nfl_game_result_header),0),FALSE)),"error")</f>
        <v>ATL</v>
      </c>
      <c r="K1409" t="str">
        <f ca="1">IFERROR(IF(ISBLANK(VLOOKUP($B1409,INDIRECT(nfl_game_result),MATCH(K$1,INDIRECT(nfl_game_result_header),0),FALSE)),"",VLOOKUP($B1409,INDIRECT(nfl_game_result),MATCH(K$1,INDIRECT(nfl_game_result_header),0),FALSE)),"error")</f>
        <v>ATL</v>
      </c>
      <c r="L1409" s="23" t="str">
        <f ca="1">IFERROR(IF(ISBLANK(VLOOKUP($B1409,INDIRECT(nfl_game_result),MATCH(L$1,INDIRECT(nfl_game_result_header),0),FALSE)),"",VLOOKUP($B1409,INDIRECT(nfl_game_result),MATCH(L$1,INDIRECT(nfl_game_result_header),0),FALSE)),"error")</f>
        <v/>
      </c>
      <c r="M1409" t="s">
        <v>14</v>
      </c>
      <c r="N1409">
        <v>-4.5</v>
      </c>
      <c r="O1409" t="s">
        <v>67</v>
      </c>
      <c r="P1409">
        <v>9</v>
      </c>
      <c r="Q1409" t="s">
        <v>67</v>
      </c>
      <c r="V1409" s="23" t="s">
        <v>416</v>
      </c>
      <c r="W1409">
        <f ca="1">VALUE(LEFT(C1409, 4))</f>
        <v>2014</v>
      </c>
      <c r="X1409">
        <f ca="1">VALUE(MID(C1409,6,FIND("_",C1409,6)-6))</f>
        <v>11</v>
      </c>
      <c r="Y1409" t="str">
        <f ca="1">IF(NOT(OR(ISBLANK(D1409),ISBLANK(E1409),D1409="",E1409="")),D1409-E1409,"")</f>
        <v/>
      </c>
      <c r="Z1409" t="str">
        <f ca="1">IF(OR(NOT(ISNUMBER(D1409)),ISBLANK(D1409),D1409="",ISBLANK(N1409)),"",ABS(D1409-N1409))</f>
        <v/>
      </c>
      <c r="AA1409">
        <f ca="1">IF(OR(ISBLANK(J1409),ISBLANK(O1409),J1409="",O1409=""),"",IF(J1409=O1409,1,0))</f>
        <v>0</v>
      </c>
      <c r="AB1409">
        <f ca="1">IF(OR(ISBLANK(K1409),ISBLANK(Q1409),K1409="",Q1409=""),"",IF(K1409=Q1409,1,0))</f>
        <v>0</v>
      </c>
      <c r="AC1409" s="23" t="str">
        <f t="shared" ca="1" si="21"/>
        <v/>
      </c>
    </row>
    <row r="1410" spans="1:29" x14ac:dyDescent="0.25">
      <c r="A1410" s="23">
        <v>1409</v>
      </c>
      <c r="B1410">
        <v>692</v>
      </c>
      <c r="C1410" t="str">
        <f ca="1">IFERROR(VLOOKUP($B1410,INDIRECT(nfl_game_result),MATCH(C$1,INDIRECT(nfl_game_result_header),0),FALSE),"error")</f>
        <v>2014_11_OAK@SD</v>
      </c>
      <c r="D1410" t="str">
        <f ca="1">IFERROR(IF(ISBLANK(VLOOKUP($B1410,INDIRECT(nfl_game_result),MATCH(D$1,INDIRECT(nfl_game_result_header),0),FALSE)),"",VLOOKUP($B1410,INDIRECT(nfl_game_result),MATCH(D$1,INDIRECT(nfl_game_result_header),0),FALSE)),"error")</f>
        <v/>
      </c>
      <c r="E1410">
        <f ca="1">IFERROR(IF(ISBLANK(VLOOKUP($B1410,INDIRECT(nfl_game_result),MATCH(E$1,INDIRECT(nfl_game_result_header),0),FALSE)),"",VLOOKUP($B1410,INDIRECT(nfl_game_result),MATCH(E$1,INDIRECT(nfl_game_result_header),0),FALSE)),"error")</f>
        <v>-10</v>
      </c>
      <c r="F1410" s="23" t="str">
        <f ca="1">IFERROR(IF(ISBLANK(VLOOKUP($B1410,INDIRECT(nfl_game_result),MATCH(F$1,INDIRECT(nfl_game_result_header),0),FALSE)),"",VLOOKUP($B1410,INDIRECT(nfl_game_result),MATCH(F$1,INDIRECT(nfl_game_result_header),0),FALSE)),"error")</f>
        <v/>
      </c>
      <c r="G1410" s="23" t="str">
        <f ca="1">IFERROR(IF(ISBLANK(VLOOKUP($B1410,INDIRECT(nfl_game_result),MATCH(G$1,INDIRECT(nfl_game_result_header),0),FALSE)),"",VLOOKUP($B1410,INDIRECT(nfl_game_result),MATCH(G$1,INDIRECT(nfl_game_result_header),0),FALSE)),"error")</f>
        <v/>
      </c>
      <c r="H1410">
        <f ca="1">IFERROR(IF(ISBLANK(VLOOKUP($B1410,INDIRECT(nfl_game_result),MATCH(H$1,INDIRECT(nfl_game_result_header),0),FALSE)),"",VLOOKUP($B1410,INDIRECT(nfl_game_result),MATCH(H$1,INDIRECT(nfl_game_result_header),0),FALSE)),"error")</f>
        <v>13</v>
      </c>
      <c r="I1410">
        <f ca="1">IFERROR(IF(ISBLANK(VLOOKUP($B1410,INDIRECT(nfl_game_result),MATCH(I$1,INDIRECT(nfl_game_result_header),0),FALSE)),"",VLOOKUP($B1410,INDIRECT(nfl_game_result),MATCH(I$1,INDIRECT(nfl_game_result_header),0),FALSE)),"error")</f>
        <v>6</v>
      </c>
      <c r="J1410" t="str">
        <f ca="1">IFERROR(IF(ISBLANK(VLOOKUP($B1410,INDIRECT(nfl_game_result),MATCH(J$1,INDIRECT(nfl_game_result_header),0),FALSE)),"",VLOOKUP($B1410,INDIRECT(nfl_game_result),MATCH(J$1,INDIRECT(nfl_game_result_header),0),FALSE)),"error")</f>
        <v>OAK</v>
      </c>
      <c r="K1410" t="str">
        <f ca="1">IFERROR(IF(ISBLANK(VLOOKUP($B1410,INDIRECT(nfl_game_result),MATCH(K$1,INDIRECT(nfl_game_result_header),0),FALSE)),"",VLOOKUP($B1410,INDIRECT(nfl_game_result),MATCH(K$1,INDIRECT(nfl_game_result_header),0),FALSE)),"error")</f>
        <v>SD</v>
      </c>
      <c r="L1410" s="23" t="str">
        <f ca="1">IFERROR(IF(ISBLANK(VLOOKUP($B1410,INDIRECT(nfl_game_result),MATCH(L$1,INDIRECT(nfl_game_result_header),0),FALSE)),"",VLOOKUP($B1410,INDIRECT(nfl_game_result),MATCH(L$1,INDIRECT(nfl_game_result_header),0),FALSE)),"error")</f>
        <v/>
      </c>
      <c r="M1410" t="s">
        <v>14</v>
      </c>
      <c r="N1410">
        <v>-9</v>
      </c>
      <c r="O1410" t="s">
        <v>88</v>
      </c>
      <c r="P1410">
        <v>6</v>
      </c>
      <c r="Q1410" t="s">
        <v>88</v>
      </c>
      <c r="V1410" s="23" t="s">
        <v>416</v>
      </c>
      <c r="W1410">
        <f ca="1">VALUE(LEFT(C1410, 4))</f>
        <v>2014</v>
      </c>
      <c r="X1410">
        <f ca="1">VALUE(MID(C1410,6,FIND("_",C1410,6)-6))</f>
        <v>11</v>
      </c>
      <c r="Y1410" t="str">
        <f ca="1">IF(NOT(OR(ISBLANK(D1410),ISBLANK(E1410),D1410="",E1410="")),D1410-E1410,"")</f>
        <v/>
      </c>
      <c r="Z1410" t="str">
        <f ca="1">IF(OR(NOT(ISNUMBER(D1410)),ISBLANK(D1410),D1410="",ISBLANK(N1410)),"",ABS(D1410-N1410))</f>
        <v/>
      </c>
      <c r="AA1410">
        <f ca="1">IF(OR(ISBLANK(J1410),ISBLANK(O1410),J1410="",O1410=""),"",IF(J1410=O1410,1,0))</f>
        <v>0</v>
      </c>
      <c r="AB1410">
        <f ca="1">IF(OR(ISBLANK(K1410),ISBLANK(Q1410),K1410="",Q1410=""),"",IF(K1410=Q1410,1,0))</f>
        <v>1</v>
      </c>
      <c r="AC1410" s="23" t="str">
        <f t="shared" ca="1" si="21"/>
        <v/>
      </c>
    </row>
    <row r="1411" spans="1:29" x14ac:dyDescent="0.25">
      <c r="A1411" s="23">
        <v>1410</v>
      </c>
      <c r="B1411">
        <v>693</v>
      </c>
      <c r="C1411" t="str">
        <f ca="1">IFERROR(VLOOKUP($B1411,INDIRECT(nfl_game_result),MATCH(C$1,INDIRECT(nfl_game_result_header),0),FALSE),"error")</f>
        <v>2014_11_DET@ARI</v>
      </c>
      <c r="D1411" t="str">
        <f ca="1">IFERROR(IF(ISBLANK(VLOOKUP($B1411,INDIRECT(nfl_game_result),MATCH(D$1,INDIRECT(nfl_game_result_header),0),FALSE)),"",VLOOKUP($B1411,INDIRECT(nfl_game_result),MATCH(D$1,INDIRECT(nfl_game_result_header),0),FALSE)),"error")</f>
        <v/>
      </c>
      <c r="E1411">
        <f ca="1">IFERROR(IF(ISBLANK(VLOOKUP($B1411,INDIRECT(nfl_game_result),MATCH(E$1,INDIRECT(nfl_game_result_header),0),FALSE)),"",VLOOKUP($B1411,INDIRECT(nfl_game_result),MATCH(E$1,INDIRECT(nfl_game_result_header),0),FALSE)),"error")</f>
        <v>-1.5</v>
      </c>
      <c r="F1411" s="23" t="str">
        <f ca="1">IFERROR(IF(ISBLANK(VLOOKUP($B1411,INDIRECT(nfl_game_result),MATCH(F$1,INDIRECT(nfl_game_result_header),0),FALSE)),"",VLOOKUP($B1411,INDIRECT(nfl_game_result),MATCH(F$1,INDIRECT(nfl_game_result_header),0),FALSE)),"error")</f>
        <v/>
      </c>
      <c r="G1411" s="23" t="str">
        <f ca="1">IFERROR(IF(ISBLANK(VLOOKUP($B1411,INDIRECT(nfl_game_result),MATCH(G$1,INDIRECT(nfl_game_result_header),0),FALSE)),"",VLOOKUP($B1411,INDIRECT(nfl_game_result),MATCH(G$1,INDIRECT(nfl_game_result_header),0),FALSE)),"error")</f>
        <v/>
      </c>
      <c r="H1411">
        <f ca="1">IFERROR(IF(ISBLANK(VLOOKUP($B1411,INDIRECT(nfl_game_result),MATCH(H$1,INDIRECT(nfl_game_result_header),0),FALSE)),"",VLOOKUP($B1411,INDIRECT(nfl_game_result),MATCH(H$1,INDIRECT(nfl_game_result_header),0),FALSE)),"error")</f>
        <v>14</v>
      </c>
      <c r="I1411">
        <f ca="1">IFERROR(IF(ISBLANK(VLOOKUP($B1411,INDIRECT(nfl_game_result),MATCH(I$1,INDIRECT(nfl_game_result_header),0),FALSE)),"",VLOOKUP($B1411,INDIRECT(nfl_game_result),MATCH(I$1,INDIRECT(nfl_game_result_header),0),FALSE)),"error")</f>
        <v>6</v>
      </c>
      <c r="J1411" t="str">
        <f ca="1">IFERROR(IF(ISBLANK(VLOOKUP($B1411,INDIRECT(nfl_game_result),MATCH(J$1,INDIRECT(nfl_game_result_header),0),FALSE)),"",VLOOKUP($B1411,INDIRECT(nfl_game_result),MATCH(J$1,INDIRECT(nfl_game_result_header),0),FALSE)),"error")</f>
        <v>ARI</v>
      </c>
      <c r="K1411" t="str">
        <f ca="1">IFERROR(IF(ISBLANK(VLOOKUP($B1411,INDIRECT(nfl_game_result),MATCH(K$1,INDIRECT(nfl_game_result_header),0),FALSE)),"",VLOOKUP($B1411,INDIRECT(nfl_game_result),MATCH(K$1,INDIRECT(nfl_game_result_header),0),FALSE)),"error")</f>
        <v>ARI</v>
      </c>
      <c r="L1411" s="23" t="str">
        <f ca="1">IFERROR(IF(ISBLANK(VLOOKUP($B1411,INDIRECT(nfl_game_result),MATCH(L$1,INDIRECT(nfl_game_result_header),0),FALSE)),"",VLOOKUP($B1411,INDIRECT(nfl_game_result),MATCH(L$1,INDIRECT(nfl_game_result_header),0),FALSE)),"error")</f>
        <v/>
      </c>
      <c r="M1411" t="s">
        <v>14</v>
      </c>
      <c r="N1411">
        <v>-3</v>
      </c>
      <c r="O1411" t="s">
        <v>64</v>
      </c>
      <c r="P1411">
        <v>13</v>
      </c>
      <c r="Q1411" t="s">
        <v>64</v>
      </c>
      <c r="V1411" s="23" t="s">
        <v>416</v>
      </c>
      <c r="W1411">
        <f ca="1">VALUE(LEFT(C1411, 4))</f>
        <v>2014</v>
      </c>
      <c r="X1411">
        <f ca="1">VALUE(MID(C1411,6,FIND("_",C1411,6)-6))</f>
        <v>11</v>
      </c>
      <c r="Y1411" t="str">
        <f ca="1">IF(NOT(OR(ISBLANK(D1411),ISBLANK(E1411),D1411="",E1411="")),D1411-E1411,"")</f>
        <v/>
      </c>
      <c r="Z1411" t="str">
        <f ca="1">IF(OR(NOT(ISNUMBER(D1411)),ISBLANK(D1411),D1411="",ISBLANK(N1411)),"",ABS(D1411-N1411))</f>
        <v/>
      </c>
      <c r="AA1411">
        <f ca="1">IF(OR(ISBLANK(J1411),ISBLANK(O1411),J1411="",O1411=""),"",IF(J1411=O1411,1,0))</f>
        <v>1</v>
      </c>
      <c r="AB1411">
        <f ca="1">IF(OR(ISBLANK(K1411),ISBLANK(Q1411),K1411="",Q1411=""),"",IF(K1411=Q1411,1,0))</f>
        <v>1</v>
      </c>
      <c r="AC1411" s="23" t="str">
        <f t="shared" ca="1" si="21"/>
        <v/>
      </c>
    </row>
    <row r="1412" spans="1:29" x14ac:dyDescent="0.25">
      <c r="A1412" s="23">
        <v>1411</v>
      </c>
      <c r="B1412">
        <v>694</v>
      </c>
      <c r="C1412" t="str">
        <f ca="1">IFERROR(VLOOKUP($B1412,INDIRECT(nfl_game_result),MATCH(C$1,INDIRECT(nfl_game_result_header),0),FALSE),"error")</f>
        <v>2014_11_NWE@IND</v>
      </c>
      <c r="D1412" t="str">
        <f ca="1">IFERROR(IF(ISBLANK(VLOOKUP($B1412,INDIRECT(nfl_game_result),MATCH(D$1,INDIRECT(nfl_game_result_header),0),FALSE)),"",VLOOKUP($B1412,INDIRECT(nfl_game_result),MATCH(D$1,INDIRECT(nfl_game_result_header),0),FALSE)),"error")</f>
        <v/>
      </c>
      <c r="E1412">
        <f ca="1">IFERROR(IF(ISBLANK(VLOOKUP($B1412,INDIRECT(nfl_game_result),MATCH(E$1,INDIRECT(nfl_game_result_header),0),FALSE)),"",VLOOKUP($B1412,INDIRECT(nfl_game_result),MATCH(E$1,INDIRECT(nfl_game_result_header),0),FALSE)),"error")</f>
        <v>-2.5</v>
      </c>
      <c r="F1412" s="23" t="str">
        <f ca="1">IFERROR(IF(ISBLANK(VLOOKUP($B1412,INDIRECT(nfl_game_result),MATCH(F$1,INDIRECT(nfl_game_result_header),0),FALSE)),"",VLOOKUP($B1412,INDIRECT(nfl_game_result),MATCH(F$1,INDIRECT(nfl_game_result_header),0),FALSE)),"error")</f>
        <v/>
      </c>
      <c r="G1412" s="23" t="str">
        <f ca="1">IFERROR(IF(ISBLANK(VLOOKUP($B1412,INDIRECT(nfl_game_result),MATCH(G$1,INDIRECT(nfl_game_result_header),0),FALSE)),"",VLOOKUP($B1412,INDIRECT(nfl_game_result),MATCH(G$1,INDIRECT(nfl_game_result_header),0),FALSE)),"error")</f>
        <v/>
      </c>
      <c r="H1412">
        <f ca="1">IFERROR(IF(ISBLANK(VLOOKUP($B1412,INDIRECT(nfl_game_result),MATCH(H$1,INDIRECT(nfl_game_result_header),0),FALSE)),"",VLOOKUP($B1412,INDIRECT(nfl_game_result),MATCH(H$1,INDIRECT(nfl_game_result_header),0),FALSE)),"error")</f>
        <v>20</v>
      </c>
      <c r="I1412">
        <f ca="1">IFERROR(IF(ISBLANK(VLOOKUP($B1412,INDIRECT(nfl_game_result),MATCH(I$1,INDIRECT(nfl_game_result_header),0),FALSE)),"",VLOOKUP($B1412,INDIRECT(nfl_game_result),MATCH(I$1,INDIRECT(nfl_game_result_header),0),FALSE)),"error")</f>
        <v>42</v>
      </c>
      <c r="J1412" t="str">
        <f ca="1">IFERROR(IF(ISBLANK(VLOOKUP($B1412,INDIRECT(nfl_game_result),MATCH(J$1,INDIRECT(nfl_game_result_header),0),FALSE)),"",VLOOKUP($B1412,INDIRECT(nfl_game_result),MATCH(J$1,INDIRECT(nfl_game_result_header),0),FALSE)),"error")</f>
        <v>NWE</v>
      </c>
      <c r="K1412" t="str">
        <f ca="1">IFERROR(IF(ISBLANK(VLOOKUP($B1412,INDIRECT(nfl_game_result),MATCH(K$1,INDIRECT(nfl_game_result_header),0),FALSE)),"",VLOOKUP($B1412,INDIRECT(nfl_game_result),MATCH(K$1,INDIRECT(nfl_game_result_header),0),FALSE)),"error")</f>
        <v>NWE</v>
      </c>
      <c r="L1412" s="23" t="str">
        <f ca="1">IFERROR(IF(ISBLANK(VLOOKUP($B1412,INDIRECT(nfl_game_result),MATCH(L$1,INDIRECT(nfl_game_result_header),0),FALSE)),"",VLOOKUP($B1412,INDIRECT(nfl_game_result),MATCH(L$1,INDIRECT(nfl_game_result_header),0),FALSE)),"error")</f>
        <v/>
      </c>
      <c r="M1412" t="s">
        <v>14</v>
      </c>
      <c r="N1412">
        <v>-2.5</v>
      </c>
      <c r="O1412" t="s">
        <v>332</v>
      </c>
      <c r="P1412">
        <v>3</v>
      </c>
      <c r="Q1412" t="s">
        <v>332</v>
      </c>
      <c r="V1412" s="23" t="s">
        <v>416</v>
      </c>
      <c r="W1412">
        <f ca="1">VALUE(LEFT(C1412, 4))</f>
        <v>2014</v>
      </c>
      <c r="X1412">
        <f ca="1">VALUE(MID(C1412,6,FIND("_",C1412,6)-6))</f>
        <v>11</v>
      </c>
      <c r="Y1412" t="str">
        <f ca="1">IF(NOT(OR(ISBLANK(D1412),ISBLANK(E1412),D1412="",E1412="")),D1412-E1412,"")</f>
        <v/>
      </c>
      <c r="Z1412" t="str">
        <f ca="1">IF(OR(NOT(ISNUMBER(D1412)),ISBLANK(D1412),D1412="",ISBLANK(N1412)),"",ABS(D1412-N1412))</f>
        <v/>
      </c>
      <c r="AA1412">
        <f ca="1">IF(OR(ISBLANK(J1412),ISBLANK(O1412),J1412="",O1412=""),"",IF(J1412=O1412,1,0))</f>
        <v>1</v>
      </c>
      <c r="AB1412">
        <f ca="1">IF(OR(ISBLANK(K1412),ISBLANK(Q1412),K1412="",Q1412=""),"",IF(K1412=Q1412,1,0))</f>
        <v>1</v>
      </c>
      <c r="AC1412" s="23" t="str">
        <f t="shared" ca="1" si="21"/>
        <v/>
      </c>
    </row>
    <row r="1413" spans="1:29" x14ac:dyDescent="0.25">
      <c r="A1413" s="23">
        <v>1412</v>
      </c>
      <c r="B1413">
        <v>695</v>
      </c>
      <c r="C1413" t="str">
        <f ca="1">IFERROR(VLOOKUP($B1413,INDIRECT(nfl_game_result),MATCH(C$1,INDIRECT(nfl_game_result_header),0),FALSE),"error")</f>
        <v>2014_11_PIT@TEN</v>
      </c>
      <c r="D1413" t="str">
        <f ca="1">IFERROR(IF(ISBLANK(VLOOKUP($B1413,INDIRECT(nfl_game_result),MATCH(D$1,INDIRECT(nfl_game_result_header),0),FALSE)),"",VLOOKUP($B1413,INDIRECT(nfl_game_result),MATCH(D$1,INDIRECT(nfl_game_result_header),0),FALSE)),"error")</f>
        <v/>
      </c>
      <c r="E1413">
        <f ca="1">IFERROR(IF(ISBLANK(VLOOKUP($B1413,INDIRECT(nfl_game_result),MATCH(E$1,INDIRECT(nfl_game_result_header),0),FALSE)),"",VLOOKUP($B1413,INDIRECT(nfl_game_result),MATCH(E$1,INDIRECT(nfl_game_result_header),0),FALSE)),"error")</f>
        <v>5</v>
      </c>
      <c r="F1413" s="23" t="str">
        <f ca="1">IFERROR(IF(ISBLANK(VLOOKUP($B1413,INDIRECT(nfl_game_result),MATCH(F$1,INDIRECT(nfl_game_result_header),0),FALSE)),"",VLOOKUP($B1413,INDIRECT(nfl_game_result),MATCH(F$1,INDIRECT(nfl_game_result_header),0),FALSE)),"error")</f>
        <v/>
      </c>
      <c r="G1413" s="23" t="str">
        <f ca="1">IFERROR(IF(ISBLANK(VLOOKUP($B1413,INDIRECT(nfl_game_result),MATCH(G$1,INDIRECT(nfl_game_result_header),0),FALSE)),"",VLOOKUP($B1413,INDIRECT(nfl_game_result),MATCH(G$1,INDIRECT(nfl_game_result_header),0),FALSE)),"error")</f>
        <v/>
      </c>
      <c r="H1413">
        <f ca="1">IFERROR(IF(ISBLANK(VLOOKUP($B1413,INDIRECT(nfl_game_result),MATCH(H$1,INDIRECT(nfl_game_result_header),0),FALSE)),"",VLOOKUP($B1413,INDIRECT(nfl_game_result),MATCH(H$1,INDIRECT(nfl_game_result_header),0),FALSE)),"error")</f>
        <v>24</v>
      </c>
      <c r="I1413">
        <f ca="1">IFERROR(IF(ISBLANK(VLOOKUP($B1413,INDIRECT(nfl_game_result),MATCH(I$1,INDIRECT(nfl_game_result_header),0),FALSE)),"",VLOOKUP($B1413,INDIRECT(nfl_game_result),MATCH(I$1,INDIRECT(nfl_game_result_header),0),FALSE)),"error")</f>
        <v>27</v>
      </c>
      <c r="J1413" t="str">
        <f ca="1">IFERROR(IF(ISBLANK(VLOOKUP($B1413,INDIRECT(nfl_game_result),MATCH(J$1,INDIRECT(nfl_game_result_header),0),FALSE)),"",VLOOKUP($B1413,INDIRECT(nfl_game_result),MATCH(J$1,INDIRECT(nfl_game_result_header),0),FALSE)),"error")</f>
        <v>TEN</v>
      </c>
      <c r="K1413" t="str">
        <f ca="1">IFERROR(IF(ISBLANK(VLOOKUP($B1413,INDIRECT(nfl_game_result),MATCH(K$1,INDIRECT(nfl_game_result_header),0),FALSE)),"",VLOOKUP($B1413,INDIRECT(nfl_game_result),MATCH(K$1,INDIRECT(nfl_game_result_header),0),FALSE)),"error")</f>
        <v>PIT</v>
      </c>
      <c r="L1413" s="23" t="str">
        <f ca="1">IFERROR(IF(ISBLANK(VLOOKUP($B1413,INDIRECT(nfl_game_result),MATCH(L$1,INDIRECT(nfl_game_result_header),0),FALSE)),"",VLOOKUP($B1413,INDIRECT(nfl_game_result),MATCH(L$1,INDIRECT(nfl_game_result_header),0),FALSE)),"error")</f>
        <v/>
      </c>
      <c r="M1413" t="s">
        <v>14</v>
      </c>
      <c r="N1413">
        <v>4</v>
      </c>
      <c r="O1413" t="s">
        <v>87</v>
      </c>
      <c r="P1413">
        <v>1</v>
      </c>
      <c r="Q1413" t="s">
        <v>87</v>
      </c>
      <c r="V1413" s="23" t="s">
        <v>416</v>
      </c>
      <c r="W1413">
        <f ca="1">VALUE(LEFT(C1413, 4))</f>
        <v>2014</v>
      </c>
      <c r="X1413">
        <f ca="1">VALUE(MID(C1413,6,FIND("_",C1413,6)-6))</f>
        <v>11</v>
      </c>
      <c r="Y1413" t="str">
        <f ca="1">IF(NOT(OR(ISBLANK(D1413),ISBLANK(E1413),D1413="",E1413="")),D1413-E1413,"")</f>
        <v/>
      </c>
      <c r="Z1413" t="str">
        <f ca="1">IF(OR(NOT(ISNUMBER(D1413)),ISBLANK(D1413),D1413="",ISBLANK(N1413)),"",ABS(D1413-N1413))</f>
        <v/>
      </c>
      <c r="AA1413">
        <f ca="1">IF(OR(ISBLANK(J1413),ISBLANK(O1413),J1413="",O1413=""),"",IF(J1413=O1413,1,0))</f>
        <v>0</v>
      </c>
      <c r="AB1413">
        <f ca="1">IF(OR(ISBLANK(K1413),ISBLANK(Q1413),K1413="",Q1413=""),"",IF(K1413=Q1413,1,0))</f>
        <v>1</v>
      </c>
      <c r="AC1413" s="23" t="str">
        <f t="shared" ca="1" si="21"/>
        <v/>
      </c>
    </row>
    <row r="1414" spans="1:29" x14ac:dyDescent="0.25">
      <c r="A1414" s="23">
        <v>1413</v>
      </c>
      <c r="B1414">
        <v>696</v>
      </c>
      <c r="C1414" t="str">
        <f ca="1">IFERROR(VLOOKUP($B1414,INDIRECT(nfl_game_result),MATCH(C$1,INDIRECT(nfl_game_result_header),0),FALSE),"error")</f>
        <v>2014_12_KCY@OAK</v>
      </c>
      <c r="D1414" t="str">
        <f ca="1">IFERROR(IF(ISBLANK(VLOOKUP($B1414,INDIRECT(nfl_game_result),MATCH(D$1,INDIRECT(nfl_game_result_header),0),FALSE)),"",VLOOKUP($B1414,INDIRECT(nfl_game_result),MATCH(D$1,INDIRECT(nfl_game_result_header),0),FALSE)),"error")</f>
        <v/>
      </c>
      <c r="E1414">
        <f ca="1">IFERROR(IF(ISBLANK(VLOOKUP($B1414,INDIRECT(nfl_game_result),MATCH(E$1,INDIRECT(nfl_game_result_header),0),FALSE)),"",VLOOKUP($B1414,INDIRECT(nfl_game_result),MATCH(E$1,INDIRECT(nfl_game_result_header),0),FALSE)),"error")</f>
        <v>7</v>
      </c>
      <c r="F1414" s="23" t="str">
        <f ca="1">IFERROR(IF(ISBLANK(VLOOKUP($B1414,INDIRECT(nfl_game_result),MATCH(F$1,INDIRECT(nfl_game_result_header),0),FALSE)),"",VLOOKUP($B1414,INDIRECT(nfl_game_result),MATCH(F$1,INDIRECT(nfl_game_result_header),0),FALSE)),"error")</f>
        <v/>
      </c>
      <c r="G1414" s="23" t="str">
        <f ca="1">IFERROR(IF(ISBLANK(VLOOKUP($B1414,INDIRECT(nfl_game_result),MATCH(G$1,INDIRECT(nfl_game_result_header),0),FALSE)),"",VLOOKUP($B1414,INDIRECT(nfl_game_result),MATCH(G$1,INDIRECT(nfl_game_result_header),0),FALSE)),"error")</f>
        <v/>
      </c>
      <c r="H1414">
        <f ca="1">IFERROR(IF(ISBLANK(VLOOKUP($B1414,INDIRECT(nfl_game_result),MATCH(H$1,INDIRECT(nfl_game_result_header),0),FALSE)),"",VLOOKUP($B1414,INDIRECT(nfl_game_result),MATCH(H$1,INDIRECT(nfl_game_result_header),0),FALSE)),"error")</f>
        <v>24</v>
      </c>
      <c r="I1414">
        <f ca="1">IFERROR(IF(ISBLANK(VLOOKUP($B1414,INDIRECT(nfl_game_result),MATCH(I$1,INDIRECT(nfl_game_result_header),0),FALSE)),"",VLOOKUP($B1414,INDIRECT(nfl_game_result),MATCH(I$1,INDIRECT(nfl_game_result_header),0),FALSE)),"error")</f>
        <v>20</v>
      </c>
      <c r="J1414" t="str">
        <f ca="1">IFERROR(IF(ISBLANK(VLOOKUP($B1414,INDIRECT(nfl_game_result),MATCH(J$1,INDIRECT(nfl_game_result_header),0),FALSE)),"",VLOOKUP($B1414,INDIRECT(nfl_game_result),MATCH(J$1,INDIRECT(nfl_game_result_header),0),FALSE)),"error")</f>
        <v>OAK</v>
      </c>
      <c r="K1414" t="str">
        <f ca="1">IFERROR(IF(ISBLANK(VLOOKUP($B1414,INDIRECT(nfl_game_result),MATCH(K$1,INDIRECT(nfl_game_result_header),0),FALSE)),"",VLOOKUP($B1414,INDIRECT(nfl_game_result),MATCH(K$1,INDIRECT(nfl_game_result_header),0),FALSE)),"error")</f>
        <v>OAK</v>
      </c>
      <c r="L1414" s="23" t="str">
        <f ca="1">IFERROR(IF(ISBLANK(VLOOKUP($B1414,INDIRECT(nfl_game_result),MATCH(L$1,INDIRECT(nfl_game_result_header),0),FALSE)),"",VLOOKUP($B1414,INDIRECT(nfl_game_result),MATCH(L$1,INDIRECT(nfl_game_result_header),0),FALSE)),"error")</f>
        <v/>
      </c>
      <c r="M1414" t="s">
        <v>16</v>
      </c>
      <c r="N1414">
        <v>5</v>
      </c>
      <c r="O1414" t="s">
        <v>85</v>
      </c>
      <c r="P1414">
        <v>11</v>
      </c>
      <c r="V1414" s="23" t="s">
        <v>416</v>
      </c>
      <c r="W1414">
        <f ca="1">VALUE(LEFT(C1414, 4))</f>
        <v>2014</v>
      </c>
      <c r="X1414">
        <f ca="1">VALUE(MID(C1414,6,FIND("_",C1414,6)-6))</f>
        <v>12</v>
      </c>
      <c r="Y1414" t="str">
        <f ca="1">IF(NOT(OR(ISBLANK(D1414),ISBLANK(E1414),D1414="",E1414="")),D1414-E1414,"")</f>
        <v/>
      </c>
      <c r="Z1414" t="str">
        <f ca="1">IF(OR(NOT(ISNUMBER(D1414)),ISBLANK(D1414),D1414="",ISBLANK(N1414)),"",ABS(D1414-N1414))</f>
        <v/>
      </c>
      <c r="AA1414">
        <f ca="1">IF(OR(ISBLANK(J1414),ISBLANK(O1414),J1414="",O1414=""),"",IF(J1414=O1414,1,0))</f>
        <v>1</v>
      </c>
      <c r="AB1414" t="str">
        <f ca="1">IF(OR(ISBLANK(K1414),ISBLANK(Q1414),K1414="",Q1414=""),"",IF(K1414=Q1414,1,0))</f>
        <v/>
      </c>
      <c r="AC1414" s="23" t="str">
        <f t="shared" ca="1" si="21"/>
        <v/>
      </c>
    </row>
    <row r="1415" spans="1:29" x14ac:dyDescent="0.25">
      <c r="A1415" s="23">
        <v>1414</v>
      </c>
      <c r="B1415">
        <v>697</v>
      </c>
      <c r="C1415" t="str">
        <f ca="1">IFERROR(VLOOKUP($B1415,INDIRECT(nfl_game_result),MATCH(C$1,INDIRECT(nfl_game_result_header),0),FALSE),"error")</f>
        <v>2014_12_CLE@ATL</v>
      </c>
      <c r="D1415" t="str">
        <f ca="1">IFERROR(IF(ISBLANK(VLOOKUP($B1415,INDIRECT(nfl_game_result),MATCH(D$1,INDIRECT(nfl_game_result_header),0),FALSE)),"",VLOOKUP($B1415,INDIRECT(nfl_game_result),MATCH(D$1,INDIRECT(nfl_game_result_header),0),FALSE)),"error")</f>
        <v/>
      </c>
      <c r="E1415">
        <f ca="1">IFERROR(IF(ISBLANK(VLOOKUP($B1415,INDIRECT(nfl_game_result),MATCH(E$1,INDIRECT(nfl_game_result_header),0),FALSE)),"",VLOOKUP($B1415,INDIRECT(nfl_game_result),MATCH(E$1,INDIRECT(nfl_game_result_header),0),FALSE)),"error")</f>
        <v>-3</v>
      </c>
      <c r="F1415" s="23" t="str">
        <f ca="1">IFERROR(IF(ISBLANK(VLOOKUP($B1415,INDIRECT(nfl_game_result),MATCH(F$1,INDIRECT(nfl_game_result_header),0),FALSE)),"",VLOOKUP($B1415,INDIRECT(nfl_game_result),MATCH(F$1,INDIRECT(nfl_game_result_header),0),FALSE)),"error")</f>
        <v/>
      </c>
      <c r="G1415" s="23" t="str">
        <f ca="1">IFERROR(IF(ISBLANK(VLOOKUP($B1415,INDIRECT(nfl_game_result),MATCH(G$1,INDIRECT(nfl_game_result_header),0),FALSE)),"",VLOOKUP($B1415,INDIRECT(nfl_game_result),MATCH(G$1,INDIRECT(nfl_game_result_header),0),FALSE)),"error")</f>
        <v/>
      </c>
      <c r="H1415">
        <f ca="1">IFERROR(IF(ISBLANK(VLOOKUP($B1415,INDIRECT(nfl_game_result),MATCH(H$1,INDIRECT(nfl_game_result_header),0),FALSE)),"",VLOOKUP($B1415,INDIRECT(nfl_game_result),MATCH(H$1,INDIRECT(nfl_game_result_header),0),FALSE)),"error")</f>
        <v>24</v>
      </c>
      <c r="I1415">
        <f ca="1">IFERROR(IF(ISBLANK(VLOOKUP($B1415,INDIRECT(nfl_game_result),MATCH(I$1,INDIRECT(nfl_game_result_header),0),FALSE)),"",VLOOKUP($B1415,INDIRECT(nfl_game_result),MATCH(I$1,INDIRECT(nfl_game_result_header),0),FALSE)),"error")</f>
        <v>26</v>
      </c>
      <c r="J1415" t="str">
        <f ca="1">IFERROR(IF(ISBLANK(VLOOKUP($B1415,INDIRECT(nfl_game_result),MATCH(J$1,INDIRECT(nfl_game_result_header),0),FALSE)),"",VLOOKUP($B1415,INDIRECT(nfl_game_result),MATCH(J$1,INDIRECT(nfl_game_result_header),0),FALSE)),"error")</f>
        <v>CLE</v>
      </c>
      <c r="K1415" t="str">
        <f ca="1">IFERROR(IF(ISBLANK(VLOOKUP($B1415,INDIRECT(nfl_game_result),MATCH(K$1,INDIRECT(nfl_game_result_header),0),FALSE)),"",VLOOKUP($B1415,INDIRECT(nfl_game_result),MATCH(K$1,INDIRECT(nfl_game_result_header),0),FALSE)),"error")</f>
        <v>CLE</v>
      </c>
      <c r="L1415" s="23" t="str">
        <f ca="1">IFERROR(IF(ISBLANK(VLOOKUP($B1415,INDIRECT(nfl_game_result),MATCH(L$1,INDIRECT(nfl_game_result_header),0),FALSE)),"",VLOOKUP($B1415,INDIRECT(nfl_game_result),MATCH(L$1,INDIRECT(nfl_game_result_header),0),FALSE)),"error")</f>
        <v/>
      </c>
      <c r="M1415" t="s">
        <v>16</v>
      </c>
      <c r="N1415">
        <v>-3</v>
      </c>
      <c r="O1415" t="s">
        <v>70</v>
      </c>
      <c r="P1415">
        <v>6</v>
      </c>
      <c r="V1415" s="23" t="s">
        <v>416</v>
      </c>
      <c r="W1415">
        <f ca="1">VALUE(LEFT(C1415, 4))</f>
        <v>2014</v>
      </c>
      <c r="X1415">
        <f ca="1">VALUE(MID(C1415,6,FIND("_",C1415,6)-6))</f>
        <v>12</v>
      </c>
      <c r="Y1415" t="str">
        <f ca="1">IF(NOT(OR(ISBLANK(D1415),ISBLANK(E1415),D1415="",E1415="")),D1415-E1415,"")</f>
        <v/>
      </c>
      <c r="Z1415" t="str">
        <f ca="1">IF(OR(NOT(ISNUMBER(D1415)),ISBLANK(D1415),D1415="",ISBLANK(N1415)),"",ABS(D1415-N1415))</f>
        <v/>
      </c>
      <c r="AA1415">
        <f ca="1">IF(OR(ISBLANK(J1415),ISBLANK(O1415),J1415="",O1415=""),"",IF(J1415=O1415,1,0))</f>
        <v>1</v>
      </c>
      <c r="AB1415" t="str">
        <f ca="1">IF(OR(ISBLANK(K1415),ISBLANK(Q1415),K1415="",Q1415=""),"",IF(K1415=Q1415,1,0))</f>
        <v/>
      </c>
      <c r="AC1415" s="23" t="str">
        <f t="shared" ca="1" si="21"/>
        <v/>
      </c>
    </row>
    <row r="1416" spans="1:29" x14ac:dyDescent="0.25">
      <c r="A1416" s="23">
        <v>1415</v>
      </c>
      <c r="B1416">
        <v>698</v>
      </c>
      <c r="C1416" t="str">
        <f ca="1">IFERROR(VLOOKUP($B1416,INDIRECT(nfl_game_result),MATCH(C$1,INDIRECT(nfl_game_result_header),0),FALSE),"error")</f>
        <v>2014_12_NYJ@BUF</v>
      </c>
      <c r="D1416" t="str">
        <f ca="1">IFERROR(IF(ISBLANK(VLOOKUP($B1416,INDIRECT(nfl_game_result),MATCH(D$1,INDIRECT(nfl_game_result_header),0),FALSE)),"",VLOOKUP($B1416,INDIRECT(nfl_game_result),MATCH(D$1,INDIRECT(nfl_game_result_header),0),FALSE)),"error")</f>
        <v/>
      </c>
      <c r="E1416">
        <f ca="1">IFERROR(IF(ISBLANK(VLOOKUP($B1416,INDIRECT(nfl_game_result),MATCH(E$1,INDIRECT(nfl_game_result_header),0),FALSE)),"",VLOOKUP($B1416,INDIRECT(nfl_game_result),MATCH(E$1,INDIRECT(nfl_game_result_header),0),FALSE)),"error")</f>
        <v>-4.5</v>
      </c>
      <c r="F1416" s="23" t="str">
        <f ca="1">IFERROR(IF(ISBLANK(VLOOKUP($B1416,INDIRECT(nfl_game_result),MATCH(F$1,INDIRECT(nfl_game_result_header),0),FALSE)),"",VLOOKUP($B1416,INDIRECT(nfl_game_result),MATCH(F$1,INDIRECT(nfl_game_result_header),0),FALSE)),"error")</f>
        <v/>
      </c>
      <c r="G1416" s="23" t="str">
        <f ca="1">IFERROR(IF(ISBLANK(VLOOKUP($B1416,INDIRECT(nfl_game_result),MATCH(G$1,INDIRECT(nfl_game_result_header),0),FALSE)),"",VLOOKUP($B1416,INDIRECT(nfl_game_result),MATCH(G$1,INDIRECT(nfl_game_result_header),0),FALSE)),"error")</f>
        <v/>
      </c>
      <c r="H1416">
        <f ca="1">IFERROR(IF(ISBLANK(VLOOKUP($B1416,INDIRECT(nfl_game_result),MATCH(H$1,INDIRECT(nfl_game_result_header),0),FALSE)),"",VLOOKUP($B1416,INDIRECT(nfl_game_result),MATCH(H$1,INDIRECT(nfl_game_result_header),0),FALSE)),"error")</f>
        <v>38</v>
      </c>
      <c r="I1416">
        <f ca="1">IFERROR(IF(ISBLANK(VLOOKUP($B1416,INDIRECT(nfl_game_result),MATCH(I$1,INDIRECT(nfl_game_result_header),0),FALSE)),"",VLOOKUP($B1416,INDIRECT(nfl_game_result),MATCH(I$1,INDIRECT(nfl_game_result_header),0),FALSE)),"error")</f>
        <v>3</v>
      </c>
      <c r="J1416" t="str">
        <f ca="1">IFERROR(IF(ISBLANK(VLOOKUP($B1416,INDIRECT(nfl_game_result),MATCH(J$1,INDIRECT(nfl_game_result_header),0),FALSE)),"",VLOOKUP($B1416,INDIRECT(nfl_game_result),MATCH(J$1,INDIRECT(nfl_game_result_header),0),FALSE)),"error")</f>
        <v>BUF</v>
      </c>
      <c r="K1416" t="str">
        <f ca="1">IFERROR(IF(ISBLANK(VLOOKUP($B1416,INDIRECT(nfl_game_result),MATCH(K$1,INDIRECT(nfl_game_result_header),0),FALSE)),"",VLOOKUP($B1416,INDIRECT(nfl_game_result),MATCH(K$1,INDIRECT(nfl_game_result_header),0),FALSE)),"error")</f>
        <v>BUF</v>
      </c>
      <c r="L1416" s="23" t="str">
        <f ca="1">IFERROR(IF(ISBLANK(VLOOKUP($B1416,INDIRECT(nfl_game_result),MATCH(L$1,INDIRECT(nfl_game_result_header),0),FALSE)),"",VLOOKUP($B1416,INDIRECT(nfl_game_result),MATCH(L$1,INDIRECT(nfl_game_result_header),0),FALSE)),"error")</f>
        <v/>
      </c>
      <c r="M1416" t="s">
        <v>16</v>
      </c>
      <c r="N1416">
        <v>-6</v>
      </c>
      <c r="O1416" t="s">
        <v>66</v>
      </c>
      <c r="P1416">
        <v>3</v>
      </c>
      <c r="V1416" s="23" t="s">
        <v>416</v>
      </c>
      <c r="W1416">
        <f ca="1">VALUE(LEFT(C1416, 4))</f>
        <v>2014</v>
      </c>
      <c r="X1416">
        <f ca="1">VALUE(MID(C1416,6,FIND("_",C1416,6)-6))</f>
        <v>12</v>
      </c>
      <c r="Y1416" t="str">
        <f ca="1">IF(NOT(OR(ISBLANK(D1416),ISBLANK(E1416),D1416="",E1416="")),D1416-E1416,"")</f>
        <v/>
      </c>
      <c r="Z1416" t="str">
        <f ca="1">IF(OR(NOT(ISNUMBER(D1416)),ISBLANK(D1416),D1416="",ISBLANK(N1416)),"",ABS(D1416-N1416))</f>
        <v/>
      </c>
      <c r="AA1416">
        <f ca="1">IF(OR(ISBLANK(J1416),ISBLANK(O1416),J1416="",O1416=""),"",IF(J1416=O1416,1,0))</f>
        <v>1</v>
      </c>
      <c r="AB1416" t="str">
        <f ca="1">IF(OR(ISBLANK(K1416),ISBLANK(Q1416),K1416="",Q1416=""),"",IF(K1416=Q1416,1,0))</f>
        <v/>
      </c>
      <c r="AC1416" s="23" t="str">
        <f t="shared" ca="1" si="21"/>
        <v/>
      </c>
    </row>
    <row r="1417" spans="1:29" x14ac:dyDescent="0.25">
      <c r="A1417" s="23">
        <v>1416</v>
      </c>
      <c r="B1417">
        <v>699</v>
      </c>
      <c r="C1417" t="str">
        <f ca="1">IFERROR(VLOOKUP($B1417,INDIRECT(nfl_game_result),MATCH(C$1,INDIRECT(nfl_game_result_header),0),FALSE),"error")</f>
        <v>2014_12_TBY@CHI</v>
      </c>
      <c r="D1417" t="str">
        <f ca="1">IFERROR(IF(ISBLANK(VLOOKUP($B1417,INDIRECT(nfl_game_result),MATCH(D$1,INDIRECT(nfl_game_result_header),0),FALSE)),"",VLOOKUP($B1417,INDIRECT(nfl_game_result),MATCH(D$1,INDIRECT(nfl_game_result_header),0),FALSE)),"error")</f>
        <v/>
      </c>
      <c r="E1417">
        <f ca="1">IFERROR(IF(ISBLANK(VLOOKUP($B1417,INDIRECT(nfl_game_result),MATCH(E$1,INDIRECT(nfl_game_result_header),0),FALSE)),"",VLOOKUP($B1417,INDIRECT(nfl_game_result),MATCH(E$1,INDIRECT(nfl_game_result_header),0),FALSE)),"error")</f>
        <v>-6</v>
      </c>
      <c r="F1417" s="23" t="str">
        <f ca="1">IFERROR(IF(ISBLANK(VLOOKUP($B1417,INDIRECT(nfl_game_result),MATCH(F$1,INDIRECT(nfl_game_result_header),0),FALSE)),"",VLOOKUP($B1417,INDIRECT(nfl_game_result),MATCH(F$1,INDIRECT(nfl_game_result_header),0),FALSE)),"error")</f>
        <v/>
      </c>
      <c r="G1417" s="23" t="str">
        <f ca="1">IFERROR(IF(ISBLANK(VLOOKUP($B1417,INDIRECT(nfl_game_result),MATCH(G$1,INDIRECT(nfl_game_result_header),0),FALSE)),"",VLOOKUP($B1417,INDIRECT(nfl_game_result),MATCH(G$1,INDIRECT(nfl_game_result_header),0),FALSE)),"error")</f>
        <v/>
      </c>
      <c r="H1417">
        <f ca="1">IFERROR(IF(ISBLANK(VLOOKUP($B1417,INDIRECT(nfl_game_result),MATCH(H$1,INDIRECT(nfl_game_result_header),0),FALSE)),"",VLOOKUP($B1417,INDIRECT(nfl_game_result),MATCH(H$1,INDIRECT(nfl_game_result_header),0),FALSE)),"error")</f>
        <v>21</v>
      </c>
      <c r="I1417">
        <f ca="1">IFERROR(IF(ISBLANK(VLOOKUP($B1417,INDIRECT(nfl_game_result),MATCH(I$1,INDIRECT(nfl_game_result_header),0),FALSE)),"",VLOOKUP($B1417,INDIRECT(nfl_game_result),MATCH(I$1,INDIRECT(nfl_game_result_header),0),FALSE)),"error")</f>
        <v>13</v>
      </c>
      <c r="J1417" t="str">
        <f ca="1">IFERROR(IF(ISBLANK(VLOOKUP($B1417,INDIRECT(nfl_game_result),MATCH(J$1,INDIRECT(nfl_game_result_header),0),FALSE)),"",VLOOKUP($B1417,INDIRECT(nfl_game_result),MATCH(J$1,INDIRECT(nfl_game_result_header),0),FALSE)),"error")</f>
        <v>CHI</v>
      </c>
      <c r="K1417" t="str">
        <f ca="1">IFERROR(IF(ISBLANK(VLOOKUP($B1417,INDIRECT(nfl_game_result),MATCH(K$1,INDIRECT(nfl_game_result_header),0),FALSE)),"",VLOOKUP($B1417,INDIRECT(nfl_game_result),MATCH(K$1,INDIRECT(nfl_game_result_header),0),FALSE)),"error")</f>
        <v>CHI</v>
      </c>
      <c r="L1417" s="23" t="str">
        <f ca="1">IFERROR(IF(ISBLANK(VLOOKUP($B1417,INDIRECT(nfl_game_result),MATCH(L$1,INDIRECT(nfl_game_result_header),0),FALSE)),"",VLOOKUP($B1417,INDIRECT(nfl_game_result),MATCH(L$1,INDIRECT(nfl_game_result_header),0),FALSE)),"error")</f>
        <v/>
      </c>
      <c r="M1417" t="s">
        <v>16</v>
      </c>
      <c r="N1417">
        <v>-6.5</v>
      </c>
      <c r="O1417" t="s">
        <v>334</v>
      </c>
      <c r="P1417">
        <v>7</v>
      </c>
      <c r="V1417" s="23" t="s">
        <v>416</v>
      </c>
      <c r="W1417">
        <f ca="1">VALUE(LEFT(C1417, 4))</f>
        <v>2014</v>
      </c>
      <c r="X1417">
        <f ca="1">VALUE(MID(C1417,6,FIND("_",C1417,6)-6))</f>
        <v>12</v>
      </c>
      <c r="Y1417" t="str">
        <f ca="1">IF(NOT(OR(ISBLANK(D1417),ISBLANK(E1417),D1417="",E1417="")),D1417-E1417,"")</f>
        <v/>
      </c>
      <c r="Z1417" t="str">
        <f ca="1">IF(OR(NOT(ISNUMBER(D1417)),ISBLANK(D1417),D1417="",ISBLANK(N1417)),"",ABS(D1417-N1417))</f>
        <v/>
      </c>
      <c r="AA1417">
        <f ca="1">IF(OR(ISBLANK(J1417),ISBLANK(O1417),J1417="",O1417=""),"",IF(J1417=O1417,1,0))</f>
        <v>0</v>
      </c>
      <c r="AB1417" t="str">
        <f ca="1">IF(OR(ISBLANK(K1417),ISBLANK(Q1417),K1417="",Q1417=""),"",IF(K1417=Q1417,1,0))</f>
        <v/>
      </c>
      <c r="AC1417" s="23" t="str">
        <f t="shared" ca="1" si="21"/>
        <v/>
      </c>
    </row>
    <row r="1418" spans="1:29" x14ac:dyDescent="0.25">
      <c r="A1418" s="23">
        <v>1417</v>
      </c>
      <c r="B1418">
        <v>700</v>
      </c>
      <c r="C1418" t="str">
        <f ca="1">IFERROR(VLOOKUP($B1418,INDIRECT(nfl_game_result),MATCH(C$1,INDIRECT(nfl_game_result_header),0),FALSE),"error")</f>
        <v>2014_12_JAX@IND</v>
      </c>
      <c r="D1418" t="str">
        <f ca="1">IFERROR(IF(ISBLANK(VLOOKUP($B1418,INDIRECT(nfl_game_result),MATCH(D$1,INDIRECT(nfl_game_result_header),0),FALSE)),"",VLOOKUP($B1418,INDIRECT(nfl_game_result),MATCH(D$1,INDIRECT(nfl_game_result_header),0),FALSE)),"error")</f>
        <v/>
      </c>
      <c r="E1418">
        <f ca="1">IFERROR(IF(ISBLANK(VLOOKUP($B1418,INDIRECT(nfl_game_result),MATCH(E$1,INDIRECT(nfl_game_result_header),0),FALSE)),"",VLOOKUP($B1418,INDIRECT(nfl_game_result),MATCH(E$1,INDIRECT(nfl_game_result_header),0),FALSE)),"error")</f>
        <v>-13.5</v>
      </c>
      <c r="F1418" s="23" t="str">
        <f ca="1">IFERROR(IF(ISBLANK(VLOOKUP($B1418,INDIRECT(nfl_game_result),MATCH(F$1,INDIRECT(nfl_game_result_header),0),FALSE)),"",VLOOKUP($B1418,INDIRECT(nfl_game_result),MATCH(F$1,INDIRECT(nfl_game_result_header),0),FALSE)),"error")</f>
        <v/>
      </c>
      <c r="G1418" s="23" t="str">
        <f ca="1">IFERROR(IF(ISBLANK(VLOOKUP($B1418,INDIRECT(nfl_game_result),MATCH(G$1,INDIRECT(nfl_game_result_header),0),FALSE)),"",VLOOKUP($B1418,INDIRECT(nfl_game_result),MATCH(G$1,INDIRECT(nfl_game_result_header),0),FALSE)),"error")</f>
        <v/>
      </c>
      <c r="H1418">
        <f ca="1">IFERROR(IF(ISBLANK(VLOOKUP($B1418,INDIRECT(nfl_game_result),MATCH(H$1,INDIRECT(nfl_game_result_header),0),FALSE)),"",VLOOKUP($B1418,INDIRECT(nfl_game_result),MATCH(H$1,INDIRECT(nfl_game_result_header),0),FALSE)),"error")</f>
        <v>23</v>
      </c>
      <c r="I1418">
        <f ca="1">IFERROR(IF(ISBLANK(VLOOKUP($B1418,INDIRECT(nfl_game_result),MATCH(I$1,INDIRECT(nfl_game_result_header),0),FALSE)),"",VLOOKUP($B1418,INDIRECT(nfl_game_result),MATCH(I$1,INDIRECT(nfl_game_result_header),0),FALSE)),"error")</f>
        <v>3</v>
      </c>
      <c r="J1418" t="str">
        <f ca="1">IFERROR(IF(ISBLANK(VLOOKUP($B1418,INDIRECT(nfl_game_result),MATCH(J$1,INDIRECT(nfl_game_result_header),0),FALSE)),"",VLOOKUP($B1418,INDIRECT(nfl_game_result),MATCH(J$1,INDIRECT(nfl_game_result_header),0),FALSE)),"error")</f>
        <v>IND</v>
      </c>
      <c r="K1418" t="str">
        <f ca="1">IFERROR(IF(ISBLANK(VLOOKUP($B1418,INDIRECT(nfl_game_result),MATCH(K$1,INDIRECT(nfl_game_result_header),0),FALSE)),"",VLOOKUP($B1418,INDIRECT(nfl_game_result),MATCH(K$1,INDIRECT(nfl_game_result_header),0),FALSE)),"error")</f>
        <v>IND</v>
      </c>
      <c r="L1418" s="23" t="str">
        <f ca="1">IFERROR(IF(ISBLANK(VLOOKUP($B1418,INDIRECT(nfl_game_result),MATCH(L$1,INDIRECT(nfl_game_result_header),0),FALSE)),"",VLOOKUP($B1418,INDIRECT(nfl_game_result),MATCH(L$1,INDIRECT(nfl_game_result_header),0),FALSE)),"error")</f>
        <v/>
      </c>
      <c r="M1418" t="s">
        <v>16</v>
      </c>
      <c r="N1418">
        <v>-10</v>
      </c>
      <c r="O1418" t="s">
        <v>76</v>
      </c>
      <c r="P1418">
        <v>4</v>
      </c>
      <c r="V1418" s="23" t="s">
        <v>416</v>
      </c>
      <c r="W1418">
        <f ca="1">VALUE(LEFT(C1418, 4))</f>
        <v>2014</v>
      </c>
      <c r="X1418">
        <f ca="1">VALUE(MID(C1418,6,FIND("_",C1418,6)-6))</f>
        <v>12</v>
      </c>
      <c r="Y1418" t="str">
        <f ca="1">IF(NOT(OR(ISBLANK(D1418),ISBLANK(E1418),D1418="",E1418="")),D1418-E1418,"")</f>
        <v/>
      </c>
      <c r="Z1418" t="str">
        <f ca="1">IF(OR(NOT(ISNUMBER(D1418)),ISBLANK(D1418),D1418="",ISBLANK(N1418)),"",ABS(D1418-N1418))</f>
        <v/>
      </c>
      <c r="AA1418">
        <f ca="1">IF(OR(ISBLANK(J1418),ISBLANK(O1418),J1418="",O1418=""),"",IF(J1418=O1418,1,0))</f>
        <v>1</v>
      </c>
      <c r="AB1418" t="str">
        <f ca="1">IF(OR(ISBLANK(K1418),ISBLANK(Q1418),K1418="",Q1418=""),"",IF(K1418=Q1418,1,0))</f>
        <v/>
      </c>
      <c r="AC1418" s="23" t="str">
        <f t="shared" ca="1" si="21"/>
        <v/>
      </c>
    </row>
    <row r="1419" spans="1:29" x14ac:dyDescent="0.25">
      <c r="A1419" s="23">
        <v>1418</v>
      </c>
      <c r="B1419">
        <v>701</v>
      </c>
      <c r="C1419" t="str">
        <f ca="1">IFERROR(VLOOKUP($B1419,INDIRECT(nfl_game_result),MATCH(C$1,INDIRECT(nfl_game_result_header),0),FALSE),"error")</f>
        <v>2014_12_GBY@MIN</v>
      </c>
      <c r="D1419" t="str">
        <f ca="1">IFERROR(IF(ISBLANK(VLOOKUP($B1419,INDIRECT(nfl_game_result),MATCH(D$1,INDIRECT(nfl_game_result_header),0),FALSE)),"",VLOOKUP($B1419,INDIRECT(nfl_game_result),MATCH(D$1,INDIRECT(nfl_game_result_header),0),FALSE)),"error")</f>
        <v/>
      </c>
      <c r="E1419">
        <f ca="1">IFERROR(IF(ISBLANK(VLOOKUP($B1419,INDIRECT(nfl_game_result),MATCH(E$1,INDIRECT(nfl_game_result_header),0),FALSE)),"",VLOOKUP($B1419,INDIRECT(nfl_game_result),MATCH(E$1,INDIRECT(nfl_game_result_header),0),FALSE)),"error")</f>
        <v>9.5</v>
      </c>
      <c r="F1419" s="23" t="str">
        <f ca="1">IFERROR(IF(ISBLANK(VLOOKUP($B1419,INDIRECT(nfl_game_result),MATCH(F$1,INDIRECT(nfl_game_result_header),0),FALSE)),"",VLOOKUP($B1419,INDIRECT(nfl_game_result),MATCH(F$1,INDIRECT(nfl_game_result_header),0),FALSE)),"error")</f>
        <v/>
      </c>
      <c r="G1419" s="23" t="str">
        <f ca="1">IFERROR(IF(ISBLANK(VLOOKUP($B1419,INDIRECT(nfl_game_result),MATCH(G$1,INDIRECT(nfl_game_result_header),0),FALSE)),"",VLOOKUP($B1419,INDIRECT(nfl_game_result),MATCH(G$1,INDIRECT(nfl_game_result_header),0),FALSE)),"error")</f>
        <v/>
      </c>
      <c r="H1419">
        <f ca="1">IFERROR(IF(ISBLANK(VLOOKUP($B1419,INDIRECT(nfl_game_result),MATCH(H$1,INDIRECT(nfl_game_result_header),0),FALSE)),"",VLOOKUP($B1419,INDIRECT(nfl_game_result),MATCH(H$1,INDIRECT(nfl_game_result_header),0),FALSE)),"error")</f>
        <v>21</v>
      </c>
      <c r="I1419">
        <f ca="1">IFERROR(IF(ISBLANK(VLOOKUP($B1419,INDIRECT(nfl_game_result),MATCH(I$1,INDIRECT(nfl_game_result_header),0),FALSE)),"",VLOOKUP($B1419,INDIRECT(nfl_game_result),MATCH(I$1,INDIRECT(nfl_game_result_header),0),FALSE)),"error")</f>
        <v>24</v>
      </c>
      <c r="J1419" t="str">
        <f ca="1">IFERROR(IF(ISBLANK(VLOOKUP($B1419,INDIRECT(nfl_game_result),MATCH(J$1,INDIRECT(nfl_game_result_header),0),FALSE)),"",VLOOKUP($B1419,INDIRECT(nfl_game_result),MATCH(J$1,INDIRECT(nfl_game_result_header),0),FALSE)),"error")</f>
        <v>MIN</v>
      </c>
      <c r="K1419" t="str">
        <f ca="1">IFERROR(IF(ISBLANK(VLOOKUP($B1419,INDIRECT(nfl_game_result),MATCH(K$1,INDIRECT(nfl_game_result_header),0),FALSE)),"",VLOOKUP($B1419,INDIRECT(nfl_game_result),MATCH(K$1,INDIRECT(nfl_game_result_header),0),FALSE)),"error")</f>
        <v>GBY</v>
      </c>
      <c r="L1419" s="23" t="str">
        <f ca="1">IFERROR(IF(ISBLANK(VLOOKUP($B1419,INDIRECT(nfl_game_result),MATCH(L$1,INDIRECT(nfl_game_result_header),0),FALSE)),"",VLOOKUP($B1419,INDIRECT(nfl_game_result),MATCH(L$1,INDIRECT(nfl_game_result_header),0),FALSE)),"error")</f>
        <v/>
      </c>
      <c r="M1419" t="s">
        <v>16</v>
      </c>
      <c r="N1419">
        <v>7</v>
      </c>
      <c r="O1419" t="s">
        <v>80</v>
      </c>
      <c r="P1419">
        <v>12</v>
      </c>
      <c r="V1419" s="23" t="s">
        <v>416</v>
      </c>
      <c r="W1419">
        <f ca="1">VALUE(LEFT(C1419, 4))</f>
        <v>2014</v>
      </c>
      <c r="X1419">
        <f ca="1">VALUE(MID(C1419,6,FIND("_",C1419,6)-6))</f>
        <v>12</v>
      </c>
      <c r="Y1419" t="str">
        <f ca="1">IF(NOT(OR(ISBLANK(D1419),ISBLANK(E1419),D1419="",E1419="")),D1419-E1419,"")</f>
        <v/>
      </c>
      <c r="Z1419" t="str">
        <f ca="1">IF(OR(NOT(ISNUMBER(D1419)),ISBLANK(D1419),D1419="",ISBLANK(N1419)),"",ABS(D1419-N1419))</f>
        <v/>
      </c>
      <c r="AA1419">
        <f ca="1">IF(OR(ISBLANK(J1419),ISBLANK(O1419),J1419="",O1419=""),"",IF(J1419=O1419,1,0))</f>
        <v>1</v>
      </c>
      <c r="AB1419" t="str">
        <f ca="1">IF(OR(ISBLANK(K1419),ISBLANK(Q1419),K1419="",Q1419=""),"",IF(K1419=Q1419,1,0))</f>
        <v/>
      </c>
      <c r="AC1419" s="23" t="str">
        <f t="shared" ca="1" si="21"/>
        <v/>
      </c>
    </row>
    <row r="1420" spans="1:29" x14ac:dyDescent="0.25">
      <c r="A1420" s="23">
        <v>1419</v>
      </c>
      <c r="B1420">
        <v>702</v>
      </c>
      <c r="C1420" t="str">
        <f ca="1">IFERROR(VLOOKUP($B1420,INDIRECT(nfl_game_result),MATCH(C$1,INDIRECT(nfl_game_result_header),0),FALSE),"error")</f>
        <v>2014_12_DET@NWE</v>
      </c>
      <c r="D1420" t="str">
        <f ca="1">IFERROR(IF(ISBLANK(VLOOKUP($B1420,INDIRECT(nfl_game_result),MATCH(D$1,INDIRECT(nfl_game_result_header),0),FALSE)),"",VLOOKUP($B1420,INDIRECT(nfl_game_result),MATCH(D$1,INDIRECT(nfl_game_result_header),0),FALSE)),"error")</f>
        <v/>
      </c>
      <c r="E1420">
        <f ca="1">IFERROR(IF(ISBLANK(VLOOKUP($B1420,INDIRECT(nfl_game_result),MATCH(E$1,INDIRECT(nfl_game_result_header),0),FALSE)),"",VLOOKUP($B1420,INDIRECT(nfl_game_result),MATCH(E$1,INDIRECT(nfl_game_result_header),0),FALSE)),"error")</f>
        <v>-7</v>
      </c>
      <c r="F1420" s="23" t="str">
        <f ca="1">IFERROR(IF(ISBLANK(VLOOKUP($B1420,INDIRECT(nfl_game_result),MATCH(F$1,INDIRECT(nfl_game_result_header),0),FALSE)),"",VLOOKUP($B1420,INDIRECT(nfl_game_result),MATCH(F$1,INDIRECT(nfl_game_result_header),0),FALSE)),"error")</f>
        <v/>
      </c>
      <c r="G1420" s="23" t="str">
        <f ca="1">IFERROR(IF(ISBLANK(VLOOKUP($B1420,INDIRECT(nfl_game_result),MATCH(G$1,INDIRECT(nfl_game_result_header),0),FALSE)),"",VLOOKUP($B1420,INDIRECT(nfl_game_result),MATCH(G$1,INDIRECT(nfl_game_result_header),0),FALSE)),"error")</f>
        <v/>
      </c>
      <c r="H1420">
        <f ca="1">IFERROR(IF(ISBLANK(VLOOKUP($B1420,INDIRECT(nfl_game_result),MATCH(H$1,INDIRECT(nfl_game_result_header),0),FALSE)),"",VLOOKUP($B1420,INDIRECT(nfl_game_result),MATCH(H$1,INDIRECT(nfl_game_result_header),0),FALSE)),"error")</f>
        <v>34</v>
      </c>
      <c r="I1420">
        <f ca="1">IFERROR(IF(ISBLANK(VLOOKUP($B1420,INDIRECT(nfl_game_result),MATCH(I$1,INDIRECT(nfl_game_result_header),0),FALSE)),"",VLOOKUP($B1420,INDIRECT(nfl_game_result),MATCH(I$1,INDIRECT(nfl_game_result_header),0),FALSE)),"error")</f>
        <v>9</v>
      </c>
      <c r="J1420" t="str">
        <f ca="1">IFERROR(IF(ISBLANK(VLOOKUP($B1420,INDIRECT(nfl_game_result),MATCH(J$1,INDIRECT(nfl_game_result_header),0),FALSE)),"",VLOOKUP($B1420,INDIRECT(nfl_game_result),MATCH(J$1,INDIRECT(nfl_game_result_header),0),FALSE)),"error")</f>
        <v>NWE</v>
      </c>
      <c r="K1420" t="str">
        <f ca="1">IFERROR(IF(ISBLANK(VLOOKUP($B1420,INDIRECT(nfl_game_result),MATCH(K$1,INDIRECT(nfl_game_result_header),0),FALSE)),"",VLOOKUP($B1420,INDIRECT(nfl_game_result),MATCH(K$1,INDIRECT(nfl_game_result_header),0),FALSE)),"error")</f>
        <v>NWE</v>
      </c>
      <c r="L1420" s="23" t="str">
        <f ca="1">IFERROR(IF(ISBLANK(VLOOKUP($B1420,INDIRECT(nfl_game_result),MATCH(L$1,INDIRECT(nfl_game_result_header),0),FALSE)),"",VLOOKUP($B1420,INDIRECT(nfl_game_result),MATCH(L$1,INDIRECT(nfl_game_result_header),0),FALSE)),"error")</f>
        <v/>
      </c>
      <c r="M1420" t="s">
        <v>16</v>
      </c>
      <c r="N1420">
        <v>-6.5</v>
      </c>
      <c r="O1420" t="s">
        <v>332</v>
      </c>
      <c r="P1420">
        <v>1</v>
      </c>
      <c r="V1420" s="23" t="s">
        <v>416</v>
      </c>
      <c r="W1420">
        <f ca="1">VALUE(LEFT(C1420, 4))</f>
        <v>2014</v>
      </c>
      <c r="X1420">
        <f ca="1">VALUE(MID(C1420,6,FIND("_",C1420,6)-6))</f>
        <v>12</v>
      </c>
      <c r="Y1420" t="str">
        <f ca="1">IF(NOT(OR(ISBLANK(D1420),ISBLANK(E1420),D1420="",E1420="")),D1420-E1420,"")</f>
        <v/>
      </c>
      <c r="Z1420" t="str">
        <f ca="1">IF(OR(NOT(ISNUMBER(D1420)),ISBLANK(D1420),D1420="",ISBLANK(N1420)),"",ABS(D1420-N1420))</f>
        <v/>
      </c>
      <c r="AA1420">
        <f ca="1">IF(OR(ISBLANK(J1420),ISBLANK(O1420),J1420="",O1420=""),"",IF(J1420=O1420,1,0))</f>
        <v>1</v>
      </c>
      <c r="AB1420" t="str">
        <f ca="1">IF(OR(ISBLANK(K1420),ISBLANK(Q1420),K1420="",Q1420=""),"",IF(K1420=Q1420,1,0))</f>
        <v/>
      </c>
      <c r="AC1420" s="23" t="str">
        <f t="shared" ca="1" si="21"/>
        <v/>
      </c>
    </row>
    <row r="1421" spans="1:29" x14ac:dyDescent="0.25">
      <c r="A1421" s="23">
        <v>1420</v>
      </c>
      <c r="B1421">
        <v>703</v>
      </c>
      <c r="C1421" t="str">
        <f ca="1">IFERROR(VLOOKUP($B1421,INDIRECT(nfl_game_result),MATCH(C$1,INDIRECT(nfl_game_result_header),0),FALSE),"error")</f>
        <v>2014_12_TEN@PHI</v>
      </c>
      <c r="D1421" t="str">
        <f ca="1">IFERROR(IF(ISBLANK(VLOOKUP($B1421,INDIRECT(nfl_game_result),MATCH(D$1,INDIRECT(nfl_game_result_header),0),FALSE)),"",VLOOKUP($B1421,INDIRECT(nfl_game_result),MATCH(D$1,INDIRECT(nfl_game_result_header),0),FALSE)),"error")</f>
        <v/>
      </c>
      <c r="E1421">
        <f ca="1">IFERROR(IF(ISBLANK(VLOOKUP($B1421,INDIRECT(nfl_game_result),MATCH(E$1,INDIRECT(nfl_game_result_header),0),FALSE)),"",VLOOKUP($B1421,INDIRECT(nfl_game_result),MATCH(E$1,INDIRECT(nfl_game_result_header),0),FALSE)),"error")</f>
        <v>-10.5</v>
      </c>
      <c r="F1421" s="23" t="str">
        <f ca="1">IFERROR(IF(ISBLANK(VLOOKUP($B1421,INDIRECT(nfl_game_result),MATCH(F$1,INDIRECT(nfl_game_result_header),0),FALSE)),"",VLOOKUP($B1421,INDIRECT(nfl_game_result),MATCH(F$1,INDIRECT(nfl_game_result_header),0),FALSE)),"error")</f>
        <v/>
      </c>
      <c r="G1421" s="23" t="str">
        <f ca="1">IFERROR(IF(ISBLANK(VLOOKUP($B1421,INDIRECT(nfl_game_result),MATCH(G$1,INDIRECT(nfl_game_result_header),0),FALSE)),"",VLOOKUP($B1421,INDIRECT(nfl_game_result),MATCH(G$1,INDIRECT(nfl_game_result_header),0),FALSE)),"error")</f>
        <v/>
      </c>
      <c r="H1421">
        <f ca="1">IFERROR(IF(ISBLANK(VLOOKUP($B1421,INDIRECT(nfl_game_result),MATCH(H$1,INDIRECT(nfl_game_result_header),0),FALSE)),"",VLOOKUP($B1421,INDIRECT(nfl_game_result),MATCH(H$1,INDIRECT(nfl_game_result_header),0),FALSE)),"error")</f>
        <v>43</v>
      </c>
      <c r="I1421">
        <f ca="1">IFERROR(IF(ISBLANK(VLOOKUP($B1421,INDIRECT(nfl_game_result),MATCH(I$1,INDIRECT(nfl_game_result_header),0),FALSE)),"",VLOOKUP($B1421,INDIRECT(nfl_game_result),MATCH(I$1,INDIRECT(nfl_game_result_header),0),FALSE)),"error")</f>
        <v>24</v>
      </c>
      <c r="J1421" t="str">
        <f ca="1">IFERROR(IF(ISBLANK(VLOOKUP($B1421,INDIRECT(nfl_game_result),MATCH(J$1,INDIRECT(nfl_game_result_header),0),FALSE)),"",VLOOKUP($B1421,INDIRECT(nfl_game_result),MATCH(J$1,INDIRECT(nfl_game_result_header),0),FALSE)),"error")</f>
        <v>PHI</v>
      </c>
      <c r="K1421" t="str">
        <f ca="1">IFERROR(IF(ISBLANK(VLOOKUP($B1421,INDIRECT(nfl_game_result),MATCH(K$1,INDIRECT(nfl_game_result_header),0),FALSE)),"",VLOOKUP($B1421,INDIRECT(nfl_game_result),MATCH(K$1,INDIRECT(nfl_game_result_header),0),FALSE)),"error")</f>
        <v>PHI</v>
      </c>
      <c r="L1421" s="23" t="str">
        <f ca="1">IFERROR(IF(ISBLANK(VLOOKUP($B1421,INDIRECT(nfl_game_result),MATCH(L$1,INDIRECT(nfl_game_result_header),0),FALSE)),"",VLOOKUP($B1421,INDIRECT(nfl_game_result),MATCH(L$1,INDIRECT(nfl_game_result_header),0),FALSE)),"error")</f>
        <v/>
      </c>
      <c r="M1421" t="s">
        <v>16</v>
      </c>
      <c r="N1421">
        <v>-7.5</v>
      </c>
      <c r="O1421" t="s">
        <v>93</v>
      </c>
      <c r="P1421">
        <v>11</v>
      </c>
      <c r="V1421" s="23" t="s">
        <v>416</v>
      </c>
      <c r="W1421">
        <f ca="1">VALUE(LEFT(C1421, 4))</f>
        <v>2014</v>
      </c>
      <c r="X1421">
        <f ca="1">VALUE(MID(C1421,6,FIND("_",C1421,6)-6))</f>
        <v>12</v>
      </c>
      <c r="Y1421" t="str">
        <f ca="1">IF(NOT(OR(ISBLANK(D1421),ISBLANK(E1421),D1421="",E1421="")),D1421-E1421,"")</f>
        <v/>
      </c>
      <c r="Z1421" t="str">
        <f ca="1">IF(OR(NOT(ISNUMBER(D1421)),ISBLANK(D1421),D1421="",ISBLANK(N1421)),"",ABS(D1421-N1421))</f>
        <v/>
      </c>
      <c r="AA1421">
        <f ca="1">IF(OR(ISBLANK(J1421),ISBLANK(O1421),J1421="",O1421=""),"",IF(J1421=O1421,1,0))</f>
        <v>0</v>
      </c>
      <c r="AB1421" t="str">
        <f ca="1">IF(OR(ISBLANK(K1421),ISBLANK(Q1421),K1421="",Q1421=""),"",IF(K1421=Q1421,1,0))</f>
        <v/>
      </c>
      <c r="AC1421" s="23" t="str">
        <f t="shared" ca="1" si="21"/>
        <v/>
      </c>
    </row>
    <row r="1422" spans="1:29" x14ac:dyDescent="0.25">
      <c r="A1422" s="23">
        <v>1421</v>
      </c>
      <c r="B1422">
        <v>704</v>
      </c>
      <c r="C1422" t="str">
        <f ca="1">IFERROR(VLOOKUP($B1422,INDIRECT(nfl_game_result),MATCH(C$1,INDIRECT(nfl_game_result_header),0),FALSE),"error")</f>
        <v>2014_12_CIN@HOU</v>
      </c>
      <c r="D1422" t="str">
        <f ca="1">IFERROR(IF(ISBLANK(VLOOKUP($B1422,INDIRECT(nfl_game_result),MATCH(D$1,INDIRECT(nfl_game_result_header),0),FALSE)),"",VLOOKUP($B1422,INDIRECT(nfl_game_result),MATCH(D$1,INDIRECT(nfl_game_result_header),0),FALSE)),"error")</f>
        <v/>
      </c>
      <c r="E1422">
        <f ca="1">IFERROR(IF(ISBLANK(VLOOKUP($B1422,INDIRECT(nfl_game_result),MATCH(E$1,INDIRECT(nfl_game_result_header),0),FALSE)),"",VLOOKUP($B1422,INDIRECT(nfl_game_result),MATCH(E$1,INDIRECT(nfl_game_result_header),0),FALSE)),"error")</f>
        <v>-2</v>
      </c>
      <c r="F1422" s="23" t="str">
        <f ca="1">IFERROR(IF(ISBLANK(VLOOKUP($B1422,INDIRECT(nfl_game_result),MATCH(F$1,INDIRECT(nfl_game_result_header),0),FALSE)),"",VLOOKUP($B1422,INDIRECT(nfl_game_result),MATCH(F$1,INDIRECT(nfl_game_result_header),0),FALSE)),"error")</f>
        <v/>
      </c>
      <c r="G1422" s="23" t="str">
        <f ca="1">IFERROR(IF(ISBLANK(VLOOKUP($B1422,INDIRECT(nfl_game_result),MATCH(G$1,INDIRECT(nfl_game_result_header),0),FALSE)),"",VLOOKUP($B1422,INDIRECT(nfl_game_result),MATCH(G$1,INDIRECT(nfl_game_result_header),0),FALSE)),"error")</f>
        <v/>
      </c>
      <c r="H1422">
        <f ca="1">IFERROR(IF(ISBLANK(VLOOKUP($B1422,INDIRECT(nfl_game_result),MATCH(H$1,INDIRECT(nfl_game_result_header),0),FALSE)),"",VLOOKUP($B1422,INDIRECT(nfl_game_result),MATCH(H$1,INDIRECT(nfl_game_result_header),0),FALSE)),"error")</f>
        <v>13</v>
      </c>
      <c r="I1422">
        <f ca="1">IFERROR(IF(ISBLANK(VLOOKUP($B1422,INDIRECT(nfl_game_result),MATCH(I$1,INDIRECT(nfl_game_result_header),0),FALSE)),"",VLOOKUP($B1422,INDIRECT(nfl_game_result),MATCH(I$1,INDIRECT(nfl_game_result_header),0),FALSE)),"error")</f>
        <v>22</v>
      </c>
      <c r="J1422" t="str">
        <f ca="1">IFERROR(IF(ISBLANK(VLOOKUP($B1422,INDIRECT(nfl_game_result),MATCH(J$1,INDIRECT(nfl_game_result_header),0),FALSE)),"",VLOOKUP($B1422,INDIRECT(nfl_game_result),MATCH(J$1,INDIRECT(nfl_game_result_header),0),FALSE)),"error")</f>
        <v>CIN</v>
      </c>
      <c r="K1422" t="str">
        <f ca="1">IFERROR(IF(ISBLANK(VLOOKUP($B1422,INDIRECT(nfl_game_result),MATCH(K$1,INDIRECT(nfl_game_result_header),0),FALSE)),"",VLOOKUP($B1422,INDIRECT(nfl_game_result),MATCH(K$1,INDIRECT(nfl_game_result_header),0),FALSE)),"error")</f>
        <v>CIN</v>
      </c>
      <c r="L1422" s="23" t="str">
        <f ca="1">IFERROR(IF(ISBLANK(VLOOKUP($B1422,INDIRECT(nfl_game_result),MATCH(L$1,INDIRECT(nfl_game_result_header),0),FALSE)),"",VLOOKUP($B1422,INDIRECT(nfl_game_result),MATCH(L$1,INDIRECT(nfl_game_result_header),0),FALSE)),"error")</f>
        <v/>
      </c>
      <c r="M1422" t="s">
        <v>16</v>
      </c>
      <c r="N1422">
        <v>-2.5</v>
      </c>
      <c r="O1422" t="s">
        <v>75</v>
      </c>
      <c r="P1422">
        <v>5</v>
      </c>
      <c r="V1422" s="23" t="s">
        <v>416</v>
      </c>
      <c r="W1422">
        <f ca="1">VALUE(LEFT(C1422, 4))</f>
        <v>2014</v>
      </c>
      <c r="X1422">
        <f ca="1">VALUE(MID(C1422,6,FIND("_",C1422,6)-6))</f>
        <v>12</v>
      </c>
      <c r="Y1422" t="str">
        <f ca="1">IF(NOT(OR(ISBLANK(D1422),ISBLANK(E1422),D1422="",E1422="")),D1422-E1422,"")</f>
        <v/>
      </c>
      <c r="Z1422" t="str">
        <f ca="1">IF(OR(NOT(ISNUMBER(D1422)),ISBLANK(D1422),D1422="",ISBLANK(N1422)),"",ABS(D1422-N1422))</f>
        <v/>
      </c>
      <c r="AA1422">
        <f ca="1">IF(OR(ISBLANK(J1422),ISBLANK(O1422),J1422="",O1422=""),"",IF(J1422=O1422,1,0))</f>
        <v>0</v>
      </c>
      <c r="AB1422" t="str">
        <f ca="1">IF(OR(ISBLANK(K1422),ISBLANK(Q1422),K1422="",Q1422=""),"",IF(K1422=Q1422,1,0))</f>
        <v/>
      </c>
      <c r="AC1422" s="23" t="str">
        <f t="shared" ca="1" si="21"/>
        <v/>
      </c>
    </row>
    <row r="1423" spans="1:29" x14ac:dyDescent="0.25">
      <c r="A1423" s="23">
        <v>1422</v>
      </c>
      <c r="B1423">
        <v>705</v>
      </c>
      <c r="C1423" t="str">
        <f ca="1">IFERROR(VLOOKUP($B1423,INDIRECT(nfl_game_result),MATCH(C$1,INDIRECT(nfl_game_result_header),0),FALSE),"error")</f>
        <v>2014_12_STL@SD</v>
      </c>
      <c r="D1423" t="str">
        <f ca="1">IFERROR(IF(ISBLANK(VLOOKUP($B1423,INDIRECT(nfl_game_result),MATCH(D$1,INDIRECT(nfl_game_result_header),0),FALSE)),"",VLOOKUP($B1423,INDIRECT(nfl_game_result),MATCH(D$1,INDIRECT(nfl_game_result_header),0),FALSE)),"error")</f>
        <v/>
      </c>
      <c r="E1423">
        <f ca="1">IFERROR(IF(ISBLANK(VLOOKUP($B1423,INDIRECT(nfl_game_result),MATCH(E$1,INDIRECT(nfl_game_result_header),0),FALSE)),"",VLOOKUP($B1423,INDIRECT(nfl_game_result),MATCH(E$1,INDIRECT(nfl_game_result_header),0),FALSE)),"error")</f>
        <v>-5.5</v>
      </c>
      <c r="F1423" s="23" t="str">
        <f ca="1">IFERROR(IF(ISBLANK(VLOOKUP($B1423,INDIRECT(nfl_game_result),MATCH(F$1,INDIRECT(nfl_game_result_header),0),FALSE)),"",VLOOKUP($B1423,INDIRECT(nfl_game_result),MATCH(F$1,INDIRECT(nfl_game_result_header),0),FALSE)),"error")</f>
        <v/>
      </c>
      <c r="G1423" s="23" t="str">
        <f ca="1">IFERROR(IF(ISBLANK(VLOOKUP($B1423,INDIRECT(nfl_game_result),MATCH(G$1,INDIRECT(nfl_game_result_header),0),FALSE)),"",VLOOKUP($B1423,INDIRECT(nfl_game_result),MATCH(G$1,INDIRECT(nfl_game_result_header),0),FALSE)),"error")</f>
        <v/>
      </c>
      <c r="H1423">
        <f ca="1">IFERROR(IF(ISBLANK(VLOOKUP($B1423,INDIRECT(nfl_game_result),MATCH(H$1,INDIRECT(nfl_game_result_header),0),FALSE)),"",VLOOKUP($B1423,INDIRECT(nfl_game_result),MATCH(H$1,INDIRECT(nfl_game_result_header),0),FALSE)),"error")</f>
        <v>27</v>
      </c>
      <c r="I1423">
        <f ca="1">IFERROR(IF(ISBLANK(VLOOKUP($B1423,INDIRECT(nfl_game_result),MATCH(I$1,INDIRECT(nfl_game_result_header),0),FALSE)),"",VLOOKUP($B1423,INDIRECT(nfl_game_result),MATCH(I$1,INDIRECT(nfl_game_result_header),0),FALSE)),"error")</f>
        <v>24</v>
      </c>
      <c r="J1423" t="str">
        <f ca="1">IFERROR(IF(ISBLANK(VLOOKUP($B1423,INDIRECT(nfl_game_result),MATCH(J$1,INDIRECT(nfl_game_result_header),0),FALSE)),"",VLOOKUP($B1423,INDIRECT(nfl_game_result),MATCH(J$1,INDIRECT(nfl_game_result_header),0),FALSE)),"error")</f>
        <v>STL</v>
      </c>
      <c r="K1423" t="str">
        <f ca="1">IFERROR(IF(ISBLANK(VLOOKUP($B1423,INDIRECT(nfl_game_result),MATCH(K$1,INDIRECT(nfl_game_result_header),0),FALSE)),"",VLOOKUP($B1423,INDIRECT(nfl_game_result),MATCH(K$1,INDIRECT(nfl_game_result_header),0),FALSE)),"error")</f>
        <v>SD</v>
      </c>
      <c r="L1423" s="23" t="str">
        <f ca="1">IFERROR(IF(ISBLANK(VLOOKUP($B1423,INDIRECT(nfl_game_result),MATCH(L$1,INDIRECT(nfl_game_result_header),0),FALSE)),"",VLOOKUP($B1423,INDIRECT(nfl_game_result),MATCH(L$1,INDIRECT(nfl_game_result_header),0),FALSE)),"error")</f>
        <v/>
      </c>
      <c r="M1423" t="s">
        <v>16</v>
      </c>
      <c r="N1423">
        <v>-4.5</v>
      </c>
      <c r="O1423" t="s">
        <v>91</v>
      </c>
      <c r="P1423">
        <v>2</v>
      </c>
      <c r="V1423" s="23" t="s">
        <v>416</v>
      </c>
      <c r="W1423">
        <f ca="1">VALUE(LEFT(C1423, 4))</f>
        <v>2014</v>
      </c>
      <c r="X1423">
        <f ca="1">VALUE(MID(C1423,6,FIND("_",C1423,6)-6))</f>
        <v>12</v>
      </c>
      <c r="Y1423" t="str">
        <f ca="1">IF(NOT(OR(ISBLANK(D1423),ISBLANK(E1423),D1423="",E1423="")),D1423-E1423,"")</f>
        <v/>
      </c>
      <c r="Z1423" t="str">
        <f ca="1">IF(OR(NOT(ISNUMBER(D1423)),ISBLANK(D1423),D1423="",ISBLANK(N1423)),"",ABS(D1423-N1423))</f>
        <v/>
      </c>
      <c r="AA1423">
        <f ca="1">IF(OR(ISBLANK(J1423),ISBLANK(O1423),J1423="",O1423=""),"",IF(J1423=O1423,1,0))</f>
        <v>1</v>
      </c>
      <c r="AB1423" t="str">
        <f ca="1">IF(OR(ISBLANK(K1423),ISBLANK(Q1423),K1423="",Q1423=""),"",IF(K1423=Q1423,1,0))</f>
        <v/>
      </c>
      <c r="AC1423" s="23" t="str">
        <f t="shared" ca="1" si="21"/>
        <v/>
      </c>
    </row>
    <row r="1424" spans="1:29" x14ac:dyDescent="0.25">
      <c r="A1424" s="23">
        <v>1423</v>
      </c>
      <c r="B1424">
        <v>706</v>
      </c>
      <c r="C1424" t="str">
        <f ca="1">IFERROR(VLOOKUP($B1424,INDIRECT(nfl_game_result),MATCH(C$1,INDIRECT(nfl_game_result_header),0),FALSE),"error")</f>
        <v>2014_12_ARI@SEA</v>
      </c>
      <c r="D1424" t="str">
        <f ca="1">IFERROR(IF(ISBLANK(VLOOKUP($B1424,INDIRECT(nfl_game_result),MATCH(D$1,INDIRECT(nfl_game_result_header),0),FALSE)),"",VLOOKUP($B1424,INDIRECT(nfl_game_result),MATCH(D$1,INDIRECT(nfl_game_result_header),0),FALSE)),"error")</f>
        <v/>
      </c>
      <c r="E1424">
        <f ca="1">IFERROR(IF(ISBLANK(VLOOKUP($B1424,INDIRECT(nfl_game_result),MATCH(E$1,INDIRECT(nfl_game_result_header),0),FALSE)),"",VLOOKUP($B1424,INDIRECT(nfl_game_result),MATCH(E$1,INDIRECT(nfl_game_result_header),0),FALSE)),"error")</f>
        <v>-6.5</v>
      </c>
      <c r="F1424" s="23" t="str">
        <f ca="1">IFERROR(IF(ISBLANK(VLOOKUP($B1424,INDIRECT(nfl_game_result),MATCH(F$1,INDIRECT(nfl_game_result_header),0),FALSE)),"",VLOOKUP($B1424,INDIRECT(nfl_game_result),MATCH(F$1,INDIRECT(nfl_game_result_header),0),FALSE)),"error")</f>
        <v/>
      </c>
      <c r="G1424" s="23" t="str">
        <f ca="1">IFERROR(IF(ISBLANK(VLOOKUP($B1424,INDIRECT(nfl_game_result),MATCH(G$1,INDIRECT(nfl_game_result_header),0),FALSE)),"",VLOOKUP($B1424,INDIRECT(nfl_game_result),MATCH(G$1,INDIRECT(nfl_game_result_header),0),FALSE)),"error")</f>
        <v/>
      </c>
      <c r="H1424">
        <f ca="1">IFERROR(IF(ISBLANK(VLOOKUP($B1424,INDIRECT(nfl_game_result),MATCH(H$1,INDIRECT(nfl_game_result_header),0),FALSE)),"",VLOOKUP($B1424,INDIRECT(nfl_game_result),MATCH(H$1,INDIRECT(nfl_game_result_header),0),FALSE)),"error")</f>
        <v>19</v>
      </c>
      <c r="I1424">
        <f ca="1">IFERROR(IF(ISBLANK(VLOOKUP($B1424,INDIRECT(nfl_game_result),MATCH(I$1,INDIRECT(nfl_game_result_header),0),FALSE)),"",VLOOKUP($B1424,INDIRECT(nfl_game_result),MATCH(I$1,INDIRECT(nfl_game_result_header),0),FALSE)),"error")</f>
        <v>3</v>
      </c>
      <c r="J1424" t="str">
        <f ca="1">IFERROR(IF(ISBLANK(VLOOKUP($B1424,INDIRECT(nfl_game_result),MATCH(J$1,INDIRECT(nfl_game_result_header),0),FALSE)),"",VLOOKUP($B1424,INDIRECT(nfl_game_result),MATCH(J$1,INDIRECT(nfl_game_result_header),0),FALSE)),"error")</f>
        <v>SEA</v>
      </c>
      <c r="K1424" t="str">
        <f ca="1">IFERROR(IF(ISBLANK(VLOOKUP($B1424,INDIRECT(nfl_game_result),MATCH(K$1,INDIRECT(nfl_game_result_header),0),FALSE)),"",VLOOKUP($B1424,INDIRECT(nfl_game_result),MATCH(K$1,INDIRECT(nfl_game_result_header),0),FALSE)),"error")</f>
        <v>SEA</v>
      </c>
      <c r="L1424" s="23" t="str">
        <f ca="1">IFERROR(IF(ISBLANK(VLOOKUP($B1424,INDIRECT(nfl_game_result),MATCH(L$1,INDIRECT(nfl_game_result_header),0),FALSE)),"",VLOOKUP($B1424,INDIRECT(nfl_game_result),MATCH(L$1,INDIRECT(nfl_game_result_header),0),FALSE)),"error")</f>
        <v/>
      </c>
      <c r="M1424" t="s">
        <v>16</v>
      </c>
      <c r="N1424">
        <v>-3</v>
      </c>
      <c r="O1424" t="s">
        <v>64</v>
      </c>
      <c r="P1424">
        <v>8</v>
      </c>
      <c r="V1424" s="23" t="s">
        <v>416</v>
      </c>
      <c r="W1424">
        <f ca="1">VALUE(LEFT(C1424, 4))</f>
        <v>2014</v>
      </c>
      <c r="X1424">
        <f ca="1">VALUE(MID(C1424,6,FIND("_",C1424,6)-6))</f>
        <v>12</v>
      </c>
      <c r="Y1424" t="str">
        <f ca="1">IF(NOT(OR(ISBLANK(D1424),ISBLANK(E1424),D1424="",E1424="")),D1424-E1424,"")</f>
        <v/>
      </c>
      <c r="Z1424" t="str">
        <f ca="1">IF(OR(NOT(ISNUMBER(D1424)),ISBLANK(D1424),D1424="",ISBLANK(N1424)),"",ABS(D1424-N1424))</f>
        <v/>
      </c>
      <c r="AA1424">
        <f ca="1">IF(OR(ISBLANK(J1424),ISBLANK(O1424),J1424="",O1424=""),"",IF(J1424=O1424,1,0))</f>
        <v>0</v>
      </c>
      <c r="AB1424" t="str">
        <f ca="1">IF(OR(ISBLANK(K1424),ISBLANK(Q1424),K1424="",Q1424=""),"",IF(K1424=Q1424,1,0))</f>
        <v/>
      </c>
      <c r="AC1424" s="23" t="str">
        <f t="shared" ca="1" si="21"/>
        <v/>
      </c>
    </row>
    <row r="1425" spans="1:29" x14ac:dyDescent="0.25">
      <c r="A1425" s="23">
        <v>1424</v>
      </c>
      <c r="B1425">
        <v>707</v>
      </c>
      <c r="C1425" t="str">
        <f ca="1">IFERROR(VLOOKUP($B1425,INDIRECT(nfl_game_result),MATCH(C$1,INDIRECT(nfl_game_result_header),0),FALSE),"error")</f>
        <v>2014_12_MIA@DEN</v>
      </c>
      <c r="D1425" t="str">
        <f ca="1">IFERROR(IF(ISBLANK(VLOOKUP($B1425,INDIRECT(nfl_game_result),MATCH(D$1,INDIRECT(nfl_game_result_header),0),FALSE)),"",VLOOKUP($B1425,INDIRECT(nfl_game_result),MATCH(D$1,INDIRECT(nfl_game_result_header),0),FALSE)),"error")</f>
        <v/>
      </c>
      <c r="E1425">
        <f ca="1">IFERROR(IF(ISBLANK(VLOOKUP($B1425,INDIRECT(nfl_game_result),MATCH(E$1,INDIRECT(nfl_game_result_header),0),FALSE)),"",VLOOKUP($B1425,INDIRECT(nfl_game_result),MATCH(E$1,INDIRECT(nfl_game_result_header),0),FALSE)),"error")</f>
        <v>-7</v>
      </c>
      <c r="F1425" s="23" t="str">
        <f ca="1">IFERROR(IF(ISBLANK(VLOOKUP($B1425,INDIRECT(nfl_game_result),MATCH(F$1,INDIRECT(nfl_game_result_header),0),FALSE)),"",VLOOKUP($B1425,INDIRECT(nfl_game_result),MATCH(F$1,INDIRECT(nfl_game_result_header),0),FALSE)),"error")</f>
        <v/>
      </c>
      <c r="G1425" s="23" t="str">
        <f ca="1">IFERROR(IF(ISBLANK(VLOOKUP($B1425,INDIRECT(nfl_game_result),MATCH(G$1,INDIRECT(nfl_game_result_header),0),FALSE)),"",VLOOKUP($B1425,INDIRECT(nfl_game_result),MATCH(G$1,INDIRECT(nfl_game_result_header),0),FALSE)),"error")</f>
        <v/>
      </c>
      <c r="H1425">
        <f ca="1">IFERROR(IF(ISBLANK(VLOOKUP($B1425,INDIRECT(nfl_game_result),MATCH(H$1,INDIRECT(nfl_game_result_header),0),FALSE)),"",VLOOKUP($B1425,INDIRECT(nfl_game_result),MATCH(H$1,INDIRECT(nfl_game_result_header),0),FALSE)),"error")</f>
        <v>39</v>
      </c>
      <c r="I1425">
        <f ca="1">IFERROR(IF(ISBLANK(VLOOKUP($B1425,INDIRECT(nfl_game_result),MATCH(I$1,INDIRECT(nfl_game_result_header),0),FALSE)),"",VLOOKUP($B1425,INDIRECT(nfl_game_result),MATCH(I$1,INDIRECT(nfl_game_result_header),0),FALSE)),"error")</f>
        <v>36</v>
      </c>
      <c r="J1425" t="str">
        <f ca="1">IFERROR(IF(ISBLANK(VLOOKUP($B1425,INDIRECT(nfl_game_result),MATCH(J$1,INDIRECT(nfl_game_result_header),0),FALSE)),"",VLOOKUP($B1425,INDIRECT(nfl_game_result),MATCH(J$1,INDIRECT(nfl_game_result_header),0),FALSE)),"error")</f>
        <v>MIA</v>
      </c>
      <c r="K1425" t="str">
        <f ca="1">IFERROR(IF(ISBLANK(VLOOKUP($B1425,INDIRECT(nfl_game_result),MATCH(K$1,INDIRECT(nfl_game_result_header),0),FALSE)),"",VLOOKUP($B1425,INDIRECT(nfl_game_result),MATCH(K$1,INDIRECT(nfl_game_result_header),0),FALSE)),"error")</f>
        <v>DEN</v>
      </c>
      <c r="L1425" s="23" t="str">
        <f ca="1">IFERROR(IF(ISBLANK(VLOOKUP($B1425,INDIRECT(nfl_game_result),MATCH(L$1,INDIRECT(nfl_game_result_header),0),FALSE)),"",VLOOKUP($B1425,INDIRECT(nfl_game_result),MATCH(L$1,INDIRECT(nfl_game_result_header),0),FALSE)),"error")</f>
        <v/>
      </c>
      <c r="M1425" t="s">
        <v>16</v>
      </c>
      <c r="N1425">
        <v>-7.5</v>
      </c>
      <c r="O1425" t="s">
        <v>79</v>
      </c>
      <c r="P1425">
        <v>15</v>
      </c>
      <c r="V1425" s="23" t="s">
        <v>416</v>
      </c>
      <c r="W1425">
        <f ca="1">VALUE(LEFT(C1425, 4))</f>
        <v>2014</v>
      </c>
      <c r="X1425">
        <f ca="1">VALUE(MID(C1425,6,FIND("_",C1425,6)-6))</f>
        <v>12</v>
      </c>
      <c r="Y1425" t="str">
        <f ca="1">IF(NOT(OR(ISBLANK(D1425),ISBLANK(E1425),D1425="",E1425="")),D1425-E1425,"")</f>
        <v/>
      </c>
      <c r="Z1425" t="str">
        <f ca="1">IF(OR(NOT(ISNUMBER(D1425)),ISBLANK(D1425),D1425="",ISBLANK(N1425)),"",ABS(D1425-N1425))</f>
        <v/>
      </c>
      <c r="AA1425">
        <f ca="1">IF(OR(ISBLANK(J1425),ISBLANK(O1425),J1425="",O1425=""),"",IF(J1425=O1425,1,0))</f>
        <v>1</v>
      </c>
      <c r="AB1425" t="str">
        <f ca="1">IF(OR(ISBLANK(K1425),ISBLANK(Q1425),K1425="",Q1425=""),"",IF(K1425=Q1425,1,0))</f>
        <v/>
      </c>
      <c r="AC1425" s="23" t="str">
        <f t="shared" ca="1" si="21"/>
        <v/>
      </c>
    </row>
    <row r="1426" spans="1:29" x14ac:dyDescent="0.25">
      <c r="A1426" s="23">
        <v>1425</v>
      </c>
      <c r="B1426">
        <v>708</v>
      </c>
      <c r="C1426" t="str">
        <f ca="1">IFERROR(VLOOKUP($B1426,INDIRECT(nfl_game_result),MATCH(C$1,INDIRECT(nfl_game_result_header),0),FALSE),"error")</f>
        <v>2014_12_WAS@SFO</v>
      </c>
      <c r="D1426" t="str">
        <f ca="1">IFERROR(IF(ISBLANK(VLOOKUP($B1426,INDIRECT(nfl_game_result),MATCH(D$1,INDIRECT(nfl_game_result_header),0),FALSE)),"",VLOOKUP($B1426,INDIRECT(nfl_game_result),MATCH(D$1,INDIRECT(nfl_game_result_header),0),FALSE)),"error")</f>
        <v/>
      </c>
      <c r="E1426">
        <f ca="1">IFERROR(IF(ISBLANK(VLOOKUP($B1426,INDIRECT(nfl_game_result),MATCH(E$1,INDIRECT(nfl_game_result_header),0),FALSE)),"",VLOOKUP($B1426,INDIRECT(nfl_game_result),MATCH(E$1,INDIRECT(nfl_game_result_header),0),FALSE)),"error")</f>
        <v>-8.5</v>
      </c>
      <c r="F1426" s="23" t="str">
        <f ca="1">IFERROR(IF(ISBLANK(VLOOKUP($B1426,INDIRECT(nfl_game_result),MATCH(F$1,INDIRECT(nfl_game_result_header),0),FALSE)),"",VLOOKUP($B1426,INDIRECT(nfl_game_result),MATCH(F$1,INDIRECT(nfl_game_result_header),0),FALSE)),"error")</f>
        <v/>
      </c>
      <c r="G1426" s="23" t="str">
        <f ca="1">IFERROR(IF(ISBLANK(VLOOKUP($B1426,INDIRECT(nfl_game_result),MATCH(G$1,INDIRECT(nfl_game_result_header),0),FALSE)),"",VLOOKUP($B1426,INDIRECT(nfl_game_result),MATCH(G$1,INDIRECT(nfl_game_result_header),0),FALSE)),"error")</f>
        <v/>
      </c>
      <c r="H1426">
        <f ca="1">IFERROR(IF(ISBLANK(VLOOKUP($B1426,INDIRECT(nfl_game_result),MATCH(H$1,INDIRECT(nfl_game_result_header),0),FALSE)),"",VLOOKUP($B1426,INDIRECT(nfl_game_result),MATCH(H$1,INDIRECT(nfl_game_result_header),0),FALSE)),"error")</f>
        <v>17</v>
      </c>
      <c r="I1426">
        <f ca="1">IFERROR(IF(ISBLANK(VLOOKUP($B1426,INDIRECT(nfl_game_result),MATCH(I$1,INDIRECT(nfl_game_result_header),0),FALSE)),"",VLOOKUP($B1426,INDIRECT(nfl_game_result),MATCH(I$1,INDIRECT(nfl_game_result_header),0),FALSE)),"error")</f>
        <v>13</v>
      </c>
      <c r="J1426" t="str">
        <f ca="1">IFERROR(IF(ISBLANK(VLOOKUP($B1426,INDIRECT(nfl_game_result),MATCH(J$1,INDIRECT(nfl_game_result_header),0),FALSE)),"",VLOOKUP($B1426,INDIRECT(nfl_game_result),MATCH(J$1,INDIRECT(nfl_game_result_header),0),FALSE)),"error")</f>
        <v>WAS</v>
      </c>
      <c r="K1426" t="str">
        <f ca="1">IFERROR(IF(ISBLANK(VLOOKUP($B1426,INDIRECT(nfl_game_result),MATCH(K$1,INDIRECT(nfl_game_result_header),0),FALSE)),"",VLOOKUP($B1426,INDIRECT(nfl_game_result),MATCH(K$1,INDIRECT(nfl_game_result_header),0),FALSE)),"error")</f>
        <v>SFO</v>
      </c>
      <c r="L1426" s="23" t="str">
        <f ca="1">IFERROR(IF(ISBLANK(VLOOKUP($B1426,INDIRECT(nfl_game_result),MATCH(L$1,INDIRECT(nfl_game_result_header),0),FALSE)),"",VLOOKUP($B1426,INDIRECT(nfl_game_result),MATCH(L$1,INDIRECT(nfl_game_result_header),0),FALSE)),"error")</f>
        <v/>
      </c>
      <c r="M1426" t="s">
        <v>16</v>
      </c>
      <c r="N1426">
        <v>-9</v>
      </c>
      <c r="O1426" t="s">
        <v>94</v>
      </c>
      <c r="P1426">
        <v>14</v>
      </c>
      <c r="V1426" s="23" t="s">
        <v>416</v>
      </c>
      <c r="W1426">
        <f ca="1">VALUE(LEFT(C1426, 4))</f>
        <v>2014</v>
      </c>
      <c r="X1426">
        <f ca="1">VALUE(MID(C1426,6,FIND("_",C1426,6)-6))</f>
        <v>12</v>
      </c>
      <c r="Y1426" t="str">
        <f ca="1">IF(NOT(OR(ISBLANK(D1426),ISBLANK(E1426),D1426="",E1426="")),D1426-E1426,"")</f>
        <v/>
      </c>
      <c r="Z1426" t="str">
        <f ca="1">IF(OR(NOT(ISNUMBER(D1426)),ISBLANK(D1426),D1426="",ISBLANK(N1426)),"",ABS(D1426-N1426))</f>
        <v/>
      </c>
      <c r="AA1426">
        <f ca="1">IF(OR(ISBLANK(J1426),ISBLANK(O1426),J1426="",O1426=""),"",IF(J1426=O1426,1,0))</f>
        <v>1</v>
      </c>
      <c r="AB1426" t="str">
        <f ca="1">IF(OR(ISBLANK(K1426),ISBLANK(Q1426),K1426="",Q1426=""),"",IF(K1426=Q1426,1,0))</f>
        <v/>
      </c>
      <c r="AC1426" s="23" t="str">
        <f t="shared" ref="AC1426:AC1489" ca="1" si="22">IF(OR(ISBLANK(L1426),ISBLANK(T1426),L1426="",T1426=""),"",IF(L1426=T1426,1,0))</f>
        <v/>
      </c>
    </row>
    <row r="1427" spans="1:29" x14ac:dyDescent="0.25">
      <c r="A1427" s="23">
        <v>1426</v>
      </c>
      <c r="B1427">
        <v>709</v>
      </c>
      <c r="C1427" t="str">
        <f ca="1">IFERROR(VLOOKUP($B1427,INDIRECT(nfl_game_result),MATCH(C$1,INDIRECT(nfl_game_result_header),0),FALSE),"error")</f>
        <v>2014_12_DAL@NYG</v>
      </c>
      <c r="D1427" t="str">
        <f ca="1">IFERROR(IF(ISBLANK(VLOOKUP($B1427,INDIRECT(nfl_game_result),MATCH(D$1,INDIRECT(nfl_game_result_header),0),FALSE)),"",VLOOKUP($B1427,INDIRECT(nfl_game_result),MATCH(D$1,INDIRECT(nfl_game_result_header),0),FALSE)),"error")</f>
        <v/>
      </c>
      <c r="E1427">
        <f ca="1">IFERROR(IF(ISBLANK(VLOOKUP($B1427,INDIRECT(nfl_game_result),MATCH(E$1,INDIRECT(nfl_game_result_header),0),FALSE)),"",VLOOKUP($B1427,INDIRECT(nfl_game_result),MATCH(E$1,INDIRECT(nfl_game_result_header),0),FALSE)),"error")</f>
        <v>3</v>
      </c>
      <c r="F1427" s="23" t="str">
        <f ca="1">IFERROR(IF(ISBLANK(VLOOKUP($B1427,INDIRECT(nfl_game_result),MATCH(F$1,INDIRECT(nfl_game_result_header),0),FALSE)),"",VLOOKUP($B1427,INDIRECT(nfl_game_result),MATCH(F$1,INDIRECT(nfl_game_result_header),0),FALSE)),"error")</f>
        <v/>
      </c>
      <c r="G1427" s="23" t="str">
        <f ca="1">IFERROR(IF(ISBLANK(VLOOKUP($B1427,INDIRECT(nfl_game_result),MATCH(G$1,INDIRECT(nfl_game_result_header),0),FALSE)),"",VLOOKUP($B1427,INDIRECT(nfl_game_result),MATCH(G$1,INDIRECT(nfl_game_result_header),0),FALSE)),"error")</f>
        <v/>
      </c>
      <c r="H1427">
        <f ca="1">IFERROR(IF(ISBLANK(VLOOKUP($B1427,INDIRECT(nfl_game_result),MATCH(H$1,INDIRECT(nfl_game_result_header),0),FALSE)),"",VLOOKUP($B1427,INDIRECT(nfl_game_result),MATCH(H$1,INDIRECT(nfl_game_result_header),0),FALSE)),"error")</f>
        <v>28</v>
      </c>
      <c r="I1427">
        <f ca="1">IFERROR(IF(ISBLANK(VLOOKUP($B1427,INDIRECT(nfl_game_result),MATCH(I$1,INDIRECT(nfl_game_result_header),0),FALSE)),"",VLOOKUP($B1427,INDIRECT(nfl_game_result),MATCH(I$1,INDIRECT(nfl_game_result_header),0),FALSE)),"error")</f>
        <v>31</v>
      </c>
      <c r="J1427" t="str">
        <f ca="1">IFERROR(IF(ISBLANK(VLOOKUP($B1427,INDIRECT(nfl_game_result),MATCH(J$1,INDIRECT(nfl_game_result_header),0),FALSE)),"",VLOOKUP($B1427,INDIRECT(nfl_game_result),MATCH(J$1,INDIRECT(nfl_game_result_header),0),FALSE)),"error")</f>
        <v>na</v>
      </c>
      <c r="K1427" t="str">
        <f ca="1">IFERROR(IF(ISBLANK(VLOOKUP($B1427,INDIRECT(nfl_game_result),MATCH(K$1,INDIRECT(nfl_game_result_header),0),FALSE)),"",VLOOKUP($B1427,INDIRECT(nfl_game_result),MATCH(K$1,INDIRECT(nfl_game_result_header),0),FALSE)),"error")</f>
        <v>DAL</v>
      </c>
      <c r="L1427" s="23" t="str">
        <f ca="1">IFERROR(IF(ISBLANK(VLOOKUP($B1427,INDIRECT(nfl_game_result),MATCH(L$1,INDIRECT(nfl_game_result_header),0),FALSE)),"",VLOOKUP($B1427,INDIRECT(nfl_game_result),MATCH(L$1,INDIRECT(nfl_game_result_header),0),FALSE)),"error")</f>
        <v/>
      </c>
      <c r="M1427" t="s">
        <v>16</v>
      </c>
      <c r="N1427">
        <v>1.5</v>
      </c>
      <c r="O1427" t="s">
        <v>83</v>
      </c>
      <c r="P1427">
        <v>13</v>
      </c>
      <c r="V1427" s="23" t="s">
        <v>416</v>
      </c>
      <c r="W1427">
        <f ca="1">VALUE(LEFT(C1427, 4))</f>
        <v>2014</v>
      </c>
      <c r="X1427">
        <f ca="1">VALUE(MID(C1427,6,FIND("_",C1427,6)-6))</f>
        <v>12</v>
      </c>
      <c r="Y1427" t="str">
        <f ca="1">IF(NOT(OR(ISBLANK(D1427),ISBLANK(E1427),D1427="",E1427="")),D1427-E1427,"")</f>
        <v/>
      </c>
      <c r="Z1427" t="str">
        <f ca="1">IF(OR(NOT(ISNUMBER(D1427)),ISBLANK(D1427),D1427="",ISBLANK(N1427)),"",ABS(D1427-N1427))</f>
        <v/>
      </c>
      <c r="AA1427">
        <f ca="1">IF(OR(ISBLANK(J1427),ISBLANK(O1427),J1427="",O1427=""),"",IF(J1427=O1427,1,0))</f>
        <v>0</v>
      </c>
      <c r="AB1427" t="str">
        <f ca="1">IF(OR(ISBLANK(K1427),ISBLANK(Q1427),K1427="",Q1427=""),"",IF(K1427=Q1427,1,0))</f>
        <v/>
      </c>
      <c r="AC1427" s="23" t="str">
        <f t="shared" ca="1" si="22"/>
        <v/>
      </c>
    </row>
    <row r="1428" spans="1:29" x14ac:dyDescent="0.25">
      <c r="A1428" s="23">
        <v>1427</v>
      </c>
      <c r="B1428">
        <v>710</v>
      </c>
      <c r="C1428" t="str">
        <f ca="1">IFERROR(VLOOKUP($B1428,INDIRECT(nfl_game_result),MATCH(C$1,INDIRECT(nfl_game_result_header),0),FALSE),"error")</f>
        <v>2014_12_BAL@NOR</v>
      </c>
      <c r="D1428" t="str">
        <f ca="1">IFERROR(IF(ISBLANK(VLOOKUP($B1428,INDIRECT(nfl_game_result),MATCH(D$1,INDIRECT(nfl_game_result_header),0),FALSE)),"",VLOOKUP($B1428,INDIRECT(nfl_game_result),MATCH(D$1,INDIRECT(nfl_game_result_header),0),FALSE)),"error")</f>
        <v/>
      </c>
      <c r="E1428">
        <f ca="1">IFERROR(IF(ISBLANK(VLOOKUP($B1428,INDIRECT(nfl_game_result),MATCH(E$1,INDIRECT(nfl_game_result_header),0),FALSE)),"",VLOOKUP($B1428,INDIRECT(nfl_game_result),MATCH(E$1,INDIRECT(nfl_game_result_header),0),FALSE)),"error")</f>
        <v>-4</v>
      </c>
      <c r="F1428" s="23" t="str">
        <f ca="1">IFERROR(IF(ISBLANK(VLOOKUP($B1428,INDIRECT(nfl_game_result),MATCH(F$1,INDIRECT(nfl_game_result_header),0),FALSE)),"",VLOOKUP($B1428,INDIRECT(nfl_game_result),MATCH(F$1,INDIRECT(nfl_game_result_header),0),FALSE)),"error")</f>
        <v/>
      </c>
      <c r="G1428" s="23" t="str">
        <f ca="1">IFERROR(IF(ISBLANK(VLOOKUP($B1428,INDIRECT(nfl_game_result),MATCH(G$1,INDIRECT(nfl_game_result_header),0),FALSE)),"",VLOOKUP($B1428,INDIRECT(nfl_game_result),MATCH(G$1,INDIRECT(nfl_game_result_header),0),FALSE)),"error")</f>
        <v/>
      </c>
      <c r="H1428">
        <f ca="1">IFERROR(IF(ISBLANK(VLOOKUP($B1428,INDIRECT(nfl_game_result),MATCH(H$1,INDIRECT(nfl_game_result_header),0),FALSE)),"",VLOOKUP($B1428,INDIRECT(nfl_game_result),MATCH(H$1,INDIRECT(nfl_game_result_header),0),FALSE)),"error")</f>
        <v>27</v>
      </c>
      <c r="I1428">
        <f ca="1">IFERROR(IF(ISBLANK(VLOOKUP($B1428,INDIRECT(nfl_game_result),MATCH(I$1,INDIRECT(nfl_game_result_header),0),FALSE)),"",VLOOKUP($B1428,INDIRECT(nfl_game_result),MATCH(I$1,INDIRECT(nfl_game_result_header),0),FALSE)),"error")</f>
        <v>34</v>
      </c>
      <c r="J1428" t="str">
        <f ca="1">IFERROR(IF(ISBLANK(VLOOKUP($B1428,INDIRECT(nfl_game_result),MATCH(J$1,INDIRECT(nfl_game_result_header),0),FALSE)),"",VLOOKUP($B1428,INDIRECT(nfl_game_result),MATCH(J$1,INDIRECT(nfl_game_result_header),0),FALSE)),"error")</f>
        <v>BAL</v>
      </c>
      <c r="K1428" t="str">
        <f ca="1">IFERROR(IF(ISBLANK(VLOOKUP($B1428,INDIRECT(nfl_game_result),MATCH(K$1,INDIRECT(nfl_game_result_header),0),FALSE)),"",VLOOKUP($B1428,INDIRECT(nfl_game_result),MATCH(K$1,INDIRECT(nfl_game_result_header),0),FALSE)),"error")</f>
        <v>BAL</v>
      </c>
      <c r="L1428" s="23" t="str">
        <f ca="1">IFERROR(IF(ISBLANK(VLOOKUP($B1428,INDIRECT(nfl_game_result),MATCH(L$1,INDIRECT(nfl_game_result_header),0),FALSE)),"",VLOOKUP($B1428,INDIRECT(nfl_game_result),MATCH(L$1,INDIRECT(nfl_game_result_header),0),FALSE)),"error")</f>
        <v/>
      </c>
      <c r="M1428" t="s">
        <v>16</v>
      </c>
      <c r="N1428">
        <v>-1</v>
      </c>
      <c r="O1428" t="s">
        <v>65</v>
      </c>
      <c r="P1428">
        <v>9</v>
      </c>
      <c r="V1428" s="23" t="s">
        <v>416</v>
      </c>
      <c r="W1428">
        <f ca="1">VALUE(LEFT(C1428, 4))</f>
        <v>2014</v>
      </c>
      <c r="X1428">
        <f ca="1">VALUE(MID(C1428,6,FIND("_",C1428,6)-6))</f>
        <v>12</v>
      </c>
      <c r="Y1428" t="str">
        <f ca="1">IF(NOT(OR(ISBLANK(D1428),ISBLANK(E1428),D1428="",E1428="")),D1428-E1428,"")</f>
        <v/>
      </c>
      <c r="Z1428" t="str">
        <f ca="1">IF(OR(NOT(ISNUMBER(D1428)),ISBLANK(D1428),D1428="",ISBLANK(N1428)),"",ABS(D1428-N1428))</f>
        <v/>
      </c>
      <c r="AA1428">
        <f ca="1">IF(OR(ISBLANK(J1428),ISBLANK(O1428),J1428="",O1428=""),"",IF(J1428=O1428,1,0))</f>
        <v>1</v>
      </c>
      <c r="AB1428" t="str">
        <f ca="1">IF(OR(ISBLANK(K1428),ISBLANK(Q1428),K1428="",Q1428=""),"",IF(K1428=Q1428,1,0))</f>
        <v/>
      </c>
      <c r="AC1428" s="23" t="str">
        <f t="shared" ca="1" si="22"/>
        <v/>
      </c>
    </row>
    <row r="1429" spans="1:29" x14ac:dyDescent="0.25">
      <c r="A1429" s="23">
        <v>1428</v>
      </c>
      <c r="B1429">
        <v>696</v>
      </c>
      <c r="C1429" t="str">
        <f ca="1">IFERROR(VLOOKUP($B1429,INDIRECT(nfl_game_result),MATCH(C$1,INDIRECT(nfl_game_result_header),0),FALSE),"error")</f>
        <v>2014_12_KCY@OAK</v>
      </c>
      <c r="D1429" t="str">
        <f ca="1">IFERROR(IF(ISBLANK(VLOOKUP($B1429,INDIRECT(nfl_game_result),MATCH(D$1,INDIRECT(nfl_game_result_header),0),FALSE)),"",VLOOKUP($B1429,INDIRECT(nfl_game_result),MATCH(D$1,INDIRECT(nfl_game_result_header),0),FALSE)),"error")</f>
        <v/>
      </c>
      <c r="E1429">
        <f ca="1">IFERROR(IF(ISBLANK(VLOOKUP($B1429,INDIRECT(nfl_game_result),MATCH(E$1,INDIRECT(nfl_game_result_header),0),FALSE)),"",VLOOKUP($B1429,INDIRECT(nfl_game_result),MATCH(E$1,INDIRECT(nfl_game_result_header),0),FALSE)),"error")</f>
        <v>7</v>
      </c>
      <c r="F1429" s="23" t="str">
        <f ca="1">IFERROR(IF(ISBLANK(VLOOKUP($B1429,INDIRECT(nfl_game_result),MATCH(F$1,INDIRECT(nfl_game_result_header),0),FALSE)),"",VLOOKUP($B1429,INDIRECT(nfl_game_result),MATCH(F$1,INDIRECT(nfl_game_result_header),0),FALSE)),"error")</f>
        <v/>
      </c>
      <c r="G1429" s="23" t="str">
        <f ca="1">IFERROR(IF(ISBLANK(VLOOKUP($B1429,INDIRECT(nfl_game_result),MATCH(G$1,INDIRECT(nfl_game_result_header),0),FALSE)),"",VLOOKUP($B1429,INDIRECT(nfl_game_result),MATCH(G$1,INDIRECT(nfl_game_result_header),0),FALSE)),"error")</f>
        <v/>
      </c>
      <c r="H1429">
        <f ca="1">IFERROR(IF(ISBLANK(VLOOKUP($B1429,INDIRECT(nfl_game_result),MATCH(H$1,INDIRECT(nfl_game_result_header),0),FALSE)),"",VLOOKUP($B1429,INDIRECT(nfl_game_result),MATCH(H$1,INDIRECT(nfl_game_result_header),0),FALSE)),"error")</f>
        <v>24</v>
      </c>
      <c r="I1429">
        <f ca="1">IFERROR(IF(ISBLANK(VLOOKUP($B1429,INDIRECT(nfl_game_result),MATCH(I$1,INDIRECT(nfl_game_result_header),0),FALSE)),"",VLOOKUP($B1429,INDIRECT(nfl_game_result),MATCH(I$1,INDIRECT(nfl_game_result_header),0),FALSE)),"error")</f>
        <v>20</v>
      </c>
      <c r="J1429" t="str">
        <f ca="1">IFERROR(IF(ISBLANK(VLOOKUP($B1429,INDIRECT(nfl_game_result),MATCH(J$1,INDIRECT(nfl_game_result_header),0),FALSE)),"",VLOOKUP($B1429,INDIRECT(nfl_game_result),MATCH(J$1,INDIRECT(nfl_game_result_header),0),FALSE)),"error")</f>
        <v>OAK</v>
      </c>
      <c r="K1429" t="str">
        <f ca="1">IFERROR(IF(ISBLANK(VLOOKUP($B1429,INDIRECT(nfl_game_result),MATCH(K$1,INDIRECT(nfl_game_result_header),0),FALSE)),"",VLOOKUP($B1429,INDIRECT(nfl_game_result),MATCH(K$1,INDIRECT(nfl_game_result_header),0),FALSE)),"error")</f>
        <v>OAK</v>
      </c>
      <c r="L1429" s="23" t="str">
        <f ca="1">IFERROR(IF(ISBLANK(VLOOKUP($B1429,INDIRECT(nfl_game_result),MATCH(L$1,INDIRECT(nfl_game_result_header),0),FALSE)),"",VLOOKUP($B1429,INDIRECT(nfl_game_result),MATCH(L$1,INDIRECT(nfl_game_result_header),0),FALSE)),"error")</f>
        <v/>
      </c>
      <c r="M1429" t="s">
        <v>14</v>
      </c>
      <c r="N1429">
        <v>6.5</v>
      </c>
      <c r="O1429" t="s">
        <v>331</v>
      </c>
      <c r="P1429">
        <v>2</v>
      </c>
      <c r="Q1429" t="s">
        <v>331</v>
      </c>
      <c r="V1429" s="23" t="s">
        <v>416</v>
      </c>
      <c r="W1429">
        <f ca="1">VALUE(LEFT(C1429, 4))</f>
        <v>2014</v>
      </c>
      <c r="X1429">
        <f ca="1">VALUE(MID(C1429,6,FIND("_",C1429,6)-6))</f>
        <v>12</v>
      </c>
      <c r="Y1429" t="str">
        <f ca="1">IF(NOT(OR(ISBLANK(D1429),ISBLANK(E1429),D1429="",E1429="")),D1429-E1429,"")</f>
        <v/>
      </c>
      <c r="Z1429" t="str">
        <f ca="1">IF(OR(NOT(ISNUMBER(D1429)),ISBLANK(D1429),D1429="",ISBLANK(N1429)),"",ABS(D1429-N1429))</f>
        <v/>
      </c>
      <c r="AA1429">
        <f ca="1">IF(OR(ISBLANK(J1429),ISBLANK(O1429),J1429="",O1429=""),"",IF(J1429=O1429,1,0))</f>
        <v>0</v>
      </c>
      <c r="AB1429">
        <f ca="1">IF(OR(ISBLANK(K1429),ISBLANK(Q1429),K1429="",Q1429=""),"",IF(K1429=Q1429,1,0))</f>
        <v>0</v>
      </c>
      <c r="AC1429" s="23" t="str">
        <f t="shared" ca="1" si="22"/>
        <v/>
      </c>
    </row>
    <row r="1430" spans="1:29" x14ac:dyDescent="0.25">
      <c r="A1430" s="23">
        <v>1429</v>
      </c>
      <c r="B1430">
        <v>697</v>
      </c>
      <c r="C1430" t="str">
        <f ca="1">IFERROR(VLOOKUP($B1430,INDIRECT(nfl_game_result),MATCH(C$1,INDIRECT(nfl_game_result_header),0),FALSE),"error")</f>
        <v>2014_12_CLE@ATL</v>
      </c>
      <c r="D1430" t="str">
        <f ca="1">IFERROR(IF(ISBLANK(VLOOKUP($B1430,INDIRECT(nfl_game_result),MATCH(D$1,INDIRECT(nfl_game_result_header),0),FALSE)),"",VLOOKUP($B1430,INDIRECT(nfl_game_result),MATCH(D$1,INDIRECT(nfl_game_result_header),0),FALSE)),"error")</f>
        <v/>
      </c>
      <c r="E1430">
        <f ca="1">IFERROR(IF(ISBLANK(VLOOKUP($B1430,INDIRECT(nfl_game_result),MATCH(E$1,INDIRECT(nfl_game_result_header),0),FALSE)),"",VLOOKUP($B1430,INDIRECT(nfl_game_result),MATCH(E$1,INDIRECT(nfl_game_result_header),0),FALSE)),"error")</f>
        <v>-3</v>
      </c>
      <c r="F1430" s="23" t="str">
        <f ca="1">IFERROR(IF(ISBLANK(VLOOKUP($B1430,INDIRECT(nfl_game_result),MATCH(F$1,INDIRECT(nfl_game_result_header),0),FALSE)),"",VLOOKUP($B1430,INDIRECT(nfl_game_result),MATCH(F$1,INDIRECT(nfl_game_result_header),0),FALSE)),"error")</f>
        <v/>
      </c>
      <c r="G1430" s="23" t="str">
        <f ca="1">IFERROR(IF(ISBLANK(VLOOKUP($B1430,INDIRECT(nfl_game_result),MATCH(G$1,INDIRECT(nfl_game_result_header),0),FALSE)),"",VLOOKUP($B1430,INDIRECT(nfl_game_result),MATCH(G$1,INDIRECT(nfl_game_result_header),0),FALSE)),"error")</f>
        <v/>
      </c>
      <c r="H1430">
        <f ca="1">IFERROR(IF(ISBLANK(VLOOKUP($B1430,INDIRECT(nfl_game_result),MATCH(H$1,INDIRECT(nfl_game_result_header),0),FALSE)),"",VLOOKUP($B1430,INDIRECT(nfl_game_result),MATCH(H$1,INDIRECT(nfl_game_result_header),0),FALSE)),"error")</f>
        <v>24</v>
      </c>
      <c r="I1430">
        <f ca="1">IFERROR(IF(ISBLANK(VLOOKUP($B1430,INDIRECT(nfl_game_result),MATCH(I$1,INDIRECT(nfl_game_result_header),0),FALSE)),"",VLOOKUP($B1430,INDIRECT(nfl_game_result),MATCH(I$1,INDIRECT(nfl_game_result_header),0),FALSE)),"error")</f>
        <v>26</v>
      </c>
      <c r="J1430" t="str">
        <f ca="1">IFERROR(IF(ISBLANK(VLOOKUP($B1430,INDIRECT(nfl_game_result),MATCH(J$1,INDIRECT(nfl_game_result_header),0),FALSE)),"",VLOOKUP($B1430,INDIRECT(nfl_game_result),MATCH(J$1,INDIRECT(nfl_game_result_header),0),FALSE)),"error")</f>
        <v>CLE</v>
      </c>
      <c r="K1430" t="str">
        <f ca="1">IFERROR(IF(ISBLANK(VLOOKUP($B1430,INDIRECT(nfl_game_result),MATCH(K$1,INDIRECT(nfl_game_result_header),0),FALSE)),"",VLOOKUP($B1430,INDIRECT(nfl_game_result),MATCH(K$1,INDIRECT(nfl_game_result_header),0),FALSE)),"error")</f>
        <v>CLE</v>
      </c>
      <c r="L1430" s="23" t="str">
        <f ca="1">IFERROR(IF(ISBLANK(VLOOKUP($B1430,INDIRECT(nfl_game_result),MATCH(L$1,INDIRECT(nfl_game_result_header),0),FALSE)),"",VLOOKUP($B1430,INDIRECT(nfl_game_result),MATCH(L$1,INDIRECT(nfl_game_result_header),0),FALSE)),"error")</f>
        <v/>
      </c>
      <c r="M1430" t="s">
        <v>14</v>
      </c>
      <c r="N1430">
        <v>1.5</v>
      </c>
      <c r="O1430" t="s">
        <v>70</v>
      </c>
      <c r="P1430">
        <v>15</v>
      </c>
      <c r="Q1430" t="s">
        <v>70</v>
      </c>
      <c r="V1430" s="23" t="s">
        <v>416</v>
      </c>
      <c r="W1430">
        <f ca="1">VALUE(LEFT(C1430, 4))</f>
        <v>2014</v>
      </c>
      <c r="X1430">
        <f ca="1">VALUE(MID(C1430,6,FIND("_",C1430,6)-6))</f>
        <v>12</v>
      </c>
      <c r="Y1430" t="str">
        <f ca="1">IF(NOT(OR(ISBLANK(D1430),ISBLANK(E1430),D1430="",E1430="")),D1430-E1430,"")</f>
        <v/>
      </c>
      <c r="Z1430" t="str">
        <f ca="1">IF(OR(NOT(ISNUMBER(D1430)),ISBLANK(D1430),D1430="",ISBLANK(N1430)),"",ABS(D1430-N1430))</f>
        <v/>
      </c>
      <c r="AA1430">
        <f ca="1">IF(OR(ISBLANK(J1430),ISBLANK(O1430),J1430="",O1430=""),"",IF(J1430=O1430,1,0))</f>
        <v>1</v>
      </c>
      <c r="AB1430">
        <f ca="1">IF(OR(ISBLANK(K1430),ISBLANK(Q1430),K1430="",Q1430=""),"",IF(K1430=Q1430,1,0))</f>
        <v>1</v>
      </c>
      <c r="AC1430" s="23" t="str">
        <f t="shared" ca="1" si="22"/>
        <v/>
      </c>
    </row>
    <row r="1431" spans="1:29" x14ac:dyDescent="0.25">
      <c r="A1431" s="23">
        <v>1430</v>
      </c>
      <c r="B1431">
        <v>698</v>
      </c>
      <c r="C1431" t="str">
        <f ca="1">IFERROR(VLOOKUP($B1431,INDIRECT(nfl_game_result),MATCH(C$1,INDIRECT(nfl_game_result_header),0),FALSE),"error")</f>
        <v>2014_12_NYJ@BUF</v>
      </c>
      <c r="D1431" t="str">
        <f ca="1">IFERROR(IF(ISBLANK(VLOOKUP($B1431,INDIRECT(nfl_game_result),MATCH(D$1,INDIRECT(nfl_game_result_header),0),FALSE)),"",VLOOKUP($B1431,INDIRECT(nfl_game_result),MATCH(D$1,INDIRECT(nfl_game_result_header),0),FALSE)),"error")</f>
        <v/>
      </c>
      <c r="E1431">
        <f ca="1">IFERROR(IF(ISBLANK(VLOOKUP($B1431,INDIRECT(nfl_game_result),MATCH(E$1,INDIRECT(nfl_game_result_header),0),FALSE)),"",VLOOKUP($B1431,INDIRECT(nfl_game_result),MATCH(E$1,INDIRECT(nfl_game_result_header),0),FALSE)),"error")</f>
        <v>-4.5</v>
      </c>
      <c r="F1431" s="23" t="str">
        <f ca="1">IFERROR(IF(ISBLANK(VLOOKUP($B1431,INDIRECT(nfl_game_result),MATCH(F$1,INDIRECT(nfl_game_result_header),0),FALSE)),"",VLOOKUP($B1431,INDIRECT(nfl_game_result),MATCH(F$1,INDIRECT(nfl_game_result_header),0),FALSE)),"error")</f>
        <v/>
      </c>
      <c r="G1431" s="23" t="str">
        <f ca="1">IFERROR(IF(ISBLANK(VLOOKUP($B1431,INDIRECT(nfl_game_result),MATCH(G$1,INDIRECT(nfl_game_result_header),0),FALSE)),"",VLOOKUP($B1431,INDIRECT(nfl_game_result),MATCH(G$1,INDIRECT(nfl_game_result_header),0),FALSE)),"error")</f>
        <v/>
      </c>
      <c r="H1431">
        <f ca="1">IFERROR(IF(ISBLANK(VLOOKUP($B1431,INDIRECT(nfl_game_result),MATCH(H$1,INDIRECT(nfl_game_result_header),0),FALSE)),"",VLOOKUP($B1431,INDIRECT(nfl_game_result),MATCH(H$1,INDIRECT(nfl_game_result_header),0),FALSE)),"error")</f>
        <v>38</v>
      </c>
      <c r="I1431">
        <f ca="1">IFERROR(IF(ISBLANK(VLOOKUP($B1431,INDIRECT(nfl_game_result),MATCH(I$1,INDIRECT(nfl_game_result_header),0),FALSE)),"",VLOOKUP($B1431,INDIRECT(nfl_game_result),MATCH(I$1,INDIRECT(nfl_game_result_header),0),FALSE)),"error")</f>
        <v>3</v>
      </c>
      <c r="J1431" t="str">
        <f ca="1">IFERROR(IF(ISBLANK(VLOOKUP($B1431,INDIRECT(nfl_game_result),MATCH(J$1,INDIRECT(nfl_game_result_header),0),FALSE)),"",VLOOKUP($B1431,INDIRECT(nfl_game_result),MATCH(J$1,INDIRECT(nfl_game_result_header),0),FALSE)),"error")</f>
        <v>BUF</v>
      </c>
      <c r="K1431" t="str">
        <f ca="1">IFERROR(IF(ISBLANK(VLOOKUP($B1431,INDIRECT(nfl_game_result),MATCH(K$1,INDIRECT(nfl_game_result_header),0),FALSE)),"",VLOOKUP($B1431,INDIRECT(nfl_game_result),MATCH(K$1,INDIRECT(nfl_game_result_header),0),FALSE)),"error")</f>
        <v>BUF</v>
      </c>
      <c r="L1431" s="23" t="str">
        <f ca="1">IFERROR(IF(ISBLANK(VLOOKUP($B1431,INDIRECT(nfl_game_result),MATCH(L$1,INDIRECT(nfl_game_result_header),0),FALSE)),"",VLOOKUP($B1431,INDIRECT(nfl_game_result),MATCH(L$1,INDIRECT(nfl_game_result_header),0),FALSE)),"error")</f>
        <v/>
      </c>
      <c r="M1431" t="s">
        <v>14</v>
      </c>
      <c r="N1431">
        <v>-3</v>
      </c>
      <c r="O1431" t="s">
        <v>84</v>
      </c>
      <c r="P1431">
        <v>9</v>
      </c>
      <c r="Q1431" t="s">
        <v>84</v>
      </c>
      <c r="V1431" s="23" t="s">
        <v>416</v>
      </c>
      <c r="W1431">
        <f ca="1">VALUE(LEFT(C1431, 4))</f>
        <v>2014</v>
      </c>
      <c r="X1431">
        <f ca="1">VALUE(MID(C1431,6,FIND("_",C1431,6)-6))</f>
        <v>12</v>
      </c>
      <c r="Y1431" t="str">
        <f ca="1">IF(NOT(OR(ISBLANK(D1431),ISBLANK(E1431),D1431="",E1431="")),D1431-E1431,"")</f>
        <v/>
      </c>
      <c r="Z1431" t="str">
        <f ca="1">IF(OR(NOT(ISNUMBER(D1431)),ISBLANK(D1431),D1431="",ISBLANK(N1431)),"",ABS(D1431-N1431))</f>
        <v/>
      </c>
      <c r="AA1431">
        <f ca="1">IF(OR(ISBLANK(J1431),ISBLANK(O1431),J1431="",O1431=""),"",IF(J1431=O1431,1,0))</f>
        <v>0</v>
      </c>
      <c r="AB1431">
        <f ca="1">IF(OR(ISBLANK(K1431),ISBLANK(Q1431),K1431="",Q1431=""),"",IF(K1431=Q1431,1,0))</f>
        <v>0</v>
      </c>
      <c r="AC1431" s="23" t="str">
        <f t="shared" ca="1" si="22"/>
        <v/>
      </c>
    </row>
    <row r="1432" spans="1:29" x14ac:dyDescent="0.25">
      <c r="A1432" s="23">
        <v>1431</v>
      </c>
      <c r="B1432">
        <v>699</v>
      </c>
      <c r="C1432" t="str">
        <f ca="1">IFERROR(VLOOKUP($B1432,INDIRECT(nfl_game_result),MATCH(C$1,INDIRECT(nfl_game_result_header),0),FALSE),"error")</f>
        <v>2014_12_TBY@CHI</v>
      </c>
      <c r="D1432" t="str">
        <f ca="1">IFERROR(IF(ISBLANK(VLOOKUP($B1432,INDIRECT(nfl_game_result),MATCH(D$1,INDIRECT(nfl_game_result_header),0),FALSE)),"",VLOOKUP($B1432,INDIRECT(nfl_game_result),MATCH(D$1,INDIRECT(nfl_game_result_header),0),FALSE)),"error")</f>
        <v/>
      </c>
      <c r="E1432">
        <f ca="1">IFERROR(IF(ISBLANK(VLOOKUP($B1432,INDIRECT(nfl_game_result),MATCH(E$1,INDIRECT(nfl_game_result_header),0),FALSE)),"",VLOOKUP($B1432,INDIRECT(nfl_game_result),MATCH(E$1,INDIRECT(nfl_game_result_header),0),FALSE)),"error")</f>
        <v>-6</v>
      </c>
      <c r="F1432" s="23" t="str">
        <f ca="1">IFERROR(IF(ISBLANK(VLOOKUP($B1432,INDIRECT(nfl_game_result),MATCH(F$1,INDIRECT(nfl_game_result_header),0),FALSE)),"",VLOOKUP($B1432,INDIRECT(nfl_game_result),MATCH(F$1,INDIRECT(nfl_game_result_header),0),FALSE)),"error")</f>
        <v/>
      </c>
      <c r="G1432" s="23" t="str">
        <f ca="1">IFERROR(IF(ISBLANK(VLOOKUP($B1432,INDIRECT(nfl_game_result),MATCH(G$1,INDIRECT(nfl_game_result_header),0),FALSE)),"",VLOOKUP($B1432,INDIRECT(nfl_game_result),MATCH(G$1,INDIRECT(nfl_game_result_header),0),FALSE)),"error")</f>
        <v/>
      </c>
      <c r="H1432">
        <f ca="1">IFERROR(IF(ISBLANK(VLOOKUP($B1432,INDIRECT(nfl_game_result),MATCH(H$1,INDIRECT(nfl_game_result_header),0),FALSE)),"",VLOOKUP($B1432,INDIRECT(nfl_game_result),MATCH(H$1,INDIRECT(nfl_game_result_header),0),FALSE)),"error")</f>
        <v>21</v>
      </c>
      <c r="I1432">
        <f ca="1">IFERROR(IF(ISBLANK(VLOOKUP($B1432,INDIRECT(nfl_game_result),MATCH(I$1,INDIRECT(nfl_game_result_header),0),FALSE)),"",VLOOKUP($B1432,INDIRECT(nfl_game_result),MATCH(I$1,INDIRECT(nfl_game_result_header),0),FALSE)),"error")</f>
        <v>13</v>
      </c>
      <c r="J1432" t="str">
        <f ca="1">IFERROR(IF(ISBLANK(VLOOKUP($B1432,INDIRECT(nfl_game_result),MATCH(J$1,INDIRECT(nfl_game_result_header),0),FALSE)),"",VLOOKUP($B1432,INDIRECT(nfl_game_result),MATCH(J$1,INDIRECT(nfl_game_result_header),0),FALSE)),"error")</f>
        <v>CHI</v>
      </c>
      <c r="K1432" t="str">
        <f ca="1">IFERROR(IF(ISBLANK(VLOOKUP($B1432,INDIRECT(nfl_game_result),MATCH(K$1,INDIRECT(nfl_game_result_header),0),FALSE)),"",VLOOKUP($B1432,INDIRECT(nfl_game_result),MATCH(K$1,INDIRECT(nfl_game_result_header),0),FALSE)),"error")</f>
        <v>CHI</v>
      </c>
      <c r="L1432" s="23" t="str">
        <f ca="1">IFERROR(IF(ISBLANK(VLOOKUP($B1432,INDIRECT(nfl_game_result),MATCH(L$1,INDIRECT(nfl_game_result_header),0),FALSE)),"",VLOOKUP($B1432,INDIRECT(nfl_game_result),MATCH(L$1,INDIRECT(nfl_game_result_header),0),FALSE)),"error")</f>
        <v/>
      </c>
      <c r="M1432" t="s">
        <v>14</v>
      </c>
      <c r="N1432">
        <v>-6</v>
      </c>
      <c r="O1432" t="s">
        <v>334</v>
      </c>
      <c r="P1432">
        <v>3</v>
      </c>
      <c r="Q1432" t="s">
        <v>334</v>
      </c>
      <c r="V1432" s="23" t="s">
        <v>416</v>
      </c>
      <c r="W1432">
        <f ca="1">VALUE(LEFT(C1432, 4))</f>
        <v>2014</v>
      </c>
      <c r="X1432">
        <f ca="1">VALUE(MID(C1432,6,FIND("_",C1432,6)-6))</f>
        <v>12</v>
      </c>
      <c r="Y1432" t="str">
        <f ca="1">IF(NOT(OR(ISBLANK(D1432),ISBLANK(E1432),D1432="",E1432="")),D1432-E1432,"")</f>
        <v/>
      </c>
      <c r="Z1432" t="str">
        <f ca="1">IF(OR(NOT(ISNUMBER(D1432)),ISBLANK(D1432),D1432="",ISBLANK(N1432)),"",ABS(D1432-N1432))</f>
        <v/>
      </c>
      <c r="AA1432">
        <f ca="1">IF(OR(ISBLANK(J1432),ISBLANK(O1432),J1432="",O1432=""),"",IF(J1432=O1432,1,0))</f>
        <v>0</v>
      </c>
      <c r="AB1432">
        <f ca="1">IF(OR(ISBLANK(K1432),ISBLANK(Q1432),K1432="",Q1432=""),"",IF(K1432=Q1432,1,0))</f>
        <v>0</v>
      </c>
      <c r="AC1432" s="23" t="str">
        <f t="shared" ca="1" si="22"/>
        <v/>
      </c>
    </row>
    <row r="1433" spans="1:29" x14ac:dyDescent="0.25">
      <c r="A1433" s="23">
        <v>1432</v>
      </c>
      <c r="B1433">
        <v>700</v>
      </c>
      <c r="C1433" t="str">
        <f ca="1">IFERROR(VLOOKUP($B1433,INDIRECT(nfl_game_result),MATCH(C$1,INDIRECT(nfl_game_result_header),0),FALSE),"error")</f>
        <v>2014_12_JAX@IND</v>
      </c>
      <c r="D1433" t="str">
        <f ca="1">IFERROR(IF(ISBLANK(VLOOKUP($B1433,INDIRECT(nfl_game_result),MATCH(D$1,INDIRECT(nfl_game_result_header),0),FALSE)),"",VLOOKUP($B1433,INDIRECT(nfl_game_result),MATCH(D$1,INDIRECT(nfl_game_result_header),0),FALSE)),"error")</f>
        <v/>
      </c>
      <c r="E1433">
        <f ca="1">IFERROR(IF(ISBLANK(VLOOKUP($B1433,INDIRECT(nfl_game_result),MATCH(E$1,INDIRECT(nfl_game_result_header),0),FALSE)),"",VLOOKUP($B1433,INDIRECT(nfl_game_result),MATCH(E$1,INDIRECT(nfl_game_result_header),0),FALSE)),"error")</f>
        <v>-13.5</v>
      </c>
      <c r="F1433" s="23" t="str">
        <f ca="1">IFERROR(IF(ISBLANK(VLOOKUP($B1433,INDIRECT(nfl_game_result),MATCH(F$1,INDIRECT(nfl_game_result_header),0),FALSE)),"",VLOOKUP($B1433,INDIRECT(nfl_game_result),MATCH(F$1,INDIRECT(nfl_game_result_header),0),FALSE)),"error")</f>
        <v/>
      </c>
      <c r="G1433" s="23" t="str">
        <f ca="1">IFERROR(IF(ISBLANK(VLOOKUP($B1433,INDIRECT(nfl_game_result),MATCH(G$1,INDIRECT(nfl_game_result_header),0),FALSE)),"",VLOOKUP($B1433,INDIRECT(nfl_game_result),MATCH(G$1,INDIRECT(nfl_game_result_header),0),FALSE)),"error")</f>
        <v/>
      </c>
      <c r="H1433">
        <f ca="1">IFERROR(IF(ISBLANK(VLOOKUP($B1433,INDIRECT(nfl_game_result),MATCH(H$1,INDIRECT(nfl_game_result_header),0),FALSE)),"",VLOOKUP($B1433,INDIRECT(nfl_game_result),MATCH(H$1,INDIRECT(nfl_game_result_header),0),FALSE)),"error")</f>
        <v>23</v>
      </c>
      <c r="I1433">
        <f ca="1">IFERROR(IF(ISBLANK(VLOOKUP($B1433,INDIRECT(nfl_game_result),MATCH(I$1,INDIRECT(nfl_game_result_header),0),FALSE)),"",VLOOKUP($B1433,INDIRECT(nfl_game_result),MATCH(I$1,INDIRECT(nfl_game_result_header),0),FALSE)),"error")</f>
        <v>3</v>
      </c>
      <c r="J1433" t="str">
        <f ca="1">IFERROR(IF(ISBLANK(VLOOKUP($B1433,INDIRECT(nfl_game_result),MATCH(J$1,INDIRECT(nfl_game_result_header),0),FALSE)),"",VLOOKUP($B1433,INDIRECT(nfl_game_result),MATCH(J$1,INDIRECT(nfl_game_result_header),0),FALSE)),"error")</f>
        <v>IND</v>
      </c>
      <c r="K1433" t="str">
        <f ca="1">IFERROR(IF(ISBLANK(VLOOKUP($B1433,INDIRECT(nfl_game_result),MATCH(K$1,INDIRECT(nfl_game_result_header),0),FALSE)),"",VLOOKUP($B1433,INDIRECT(nfl_game_result),MATCH(K$1,INDIRECT(nfl_game_result_header),0),FALSE)),"error")</f>
        <v>IND</v>
      </c>
      <c r="L1433" s="23" t="str">
        <f ca="1">IFERROR(IF(ISBLANK(VLOOKUP($B1433,INDIRECT(nfl_game_result),MATCH(L$1,INDIRECT(nfl_game_result_header),0),FALSE)),"",VLOOKUP($B1433,INDIRECT(nfl_game_result),MATCH(L$1,INDIRECT(nfl_game_result_header),0),FALSE)),"error")</f>
        <v/>
      </c>
      <c r="M1433" t="s">
        <v>14</v>
      </c>
      <c r="N1433">
        <v>-11.5</v>
      </c>
      <c r="O1433" t="s">
        <v>76</v>
      </c>
      <c r="P1433">
        <v>8</v>
      </c>
      <c r="Q1433" t="s">
        <v>76</v>
      </c>
      <c r="V1433" s="23" t="s">
        <v>416</v>
      </c>
      <c r="W1433">
        <f ca="1">VALUE(LEFT(C1433, 4))</f>
        <v>2014</v>
      </c>
      <c r="X1433">
        <f ca="1">VALUE(MID(C1433,6,FIND("_",C1433,6)-6))</f>
        <v>12</v>
      </c>
      <c r="Y1433" t="str">
        <f ca="1">IF(NOT(OR(ISBLANK(D1433),ISBLANK(E1433),D1433="",E1433="")),D1433-E1433,"")</f>
        <v/>
      </c>
      <c r="Z1433" t="str">
        <f ca="1">IF(OR(NOT(ISNUMBER(D1433)),ISBLANK(D1433),D1433="",ISBLANK(N1433)),"",ABS(D1433-N1433))</f>
        <v/>
      </c>
      <c r="AA1433">
        <f ca="1">IF(OR(ISBLANK(J1433),ISBLANK(O1433),J1433="",O1433=""),"",IF(J1433=O1433,1,0))</f>
        <v>1</v>
      </c>
      <c r="AB1433">
        <f ca="1">IF(OR(ISBLANK(K1433),ISBLANK(Q1433),K1433="",Q1433=""),"",IF(K1433=Q1433,1,0))</f>
        <v>1</v>
      </c>
      <c r="AC1433" s="23" t="str">
        <f t="shared" ca="1" si="22"/>
        <v/>
      </c>
    </row>
    <row r="1434" spans="1:29" x14ac:dyDescent="0.25">
      <c r="A1434" s="23">
        <v>1433</v>
      </c>
      <c r="B1434">
        <v>701</v>
      </c>
      <c r="C1434" t="str">
        <f ca="1">IFERROR(VLOOKUP($B1434,INDIRECT(nfl_game_result),MATCH(C$1,INDIRECT(nfl_game_result_header),0),FALSE),"error")</f>
        <v>2014_12_GBY@MIN</v>
      </c>
      <c r="D1434" t="str">
        <f ca="1">IFERROR(IF(ISBLANK(VLOOKUP($B1434,INDIRECT(nfl_game_result),MATCH(D$1,INDIRECT(nfl_game_result_header),0),FALSE)),"",VLOOKUP($B1434,INDIRECT(nfl_game_result),MATCH(D$1,INDIRECT(nfl_game_result_header),0),FALSE)),"error")</f>
        <v/>
      </c>
      <c r="E1434">
        <f ca="1">IFERROR(IF(ISBLANK(VLOOKUP($B1434,INDIRECT(nfl_game_result),MATCH(E$1,INDIRECT(nfl_game_result_header),0),FALSE)),"",VLOOKUP($B1434,INDIRECT(nfl_game_result),MATCH(E$1,INDIRECT(nfl_game_result_header),0),FALSE)),"error")</f>
        <v>9.5</v>
      </c>
      <c r="F1434" s="23" t="str">
        <f ca="1">IFERROR(IF(ISBLANK(VLOOKUP($B1434,INDIRECT(nfl_game_result),MATCH(F$1,INDIRECT(nfl_game_result_header),0),FALSE)),"",VLOOKUP($B1434,INDIRECT(nfl_game_result),MATCH(F$1,INDIRECT(nfl_game_result_header),0),FALSE)),"error")</f>
        <v/>
      </c>
      <c r="G1434" s="23" t="str">
        <f ca="1">IFERROR(IF(ISBLANK(VLOOKUP($B1434,INDIRECT(nfl_game_result),MATCH(G$1,INDIRECT(nfl_game_result_header),0),FALSE)),"",VLOOKUP($B1434,INDIRECT(nfl_game_result),MATCH(G$1,INDIRECT(nfl_game_result_header),0),FALSE)),"error")</f>
        <v/>
      </c>
      <c r="H1434">
        <f ca="1">IFERROR(IF(ISBLANK(VLOOKUP($B1434,INDIRECT(nfl_game_result),MATCH(H$1,INDIRECT(nfl_game_result_header),0),FALSE)),"",VLOOKUP($B1434,INDIRECT(nfl_game_result),MATCH(H$1,INDIRECT(nfl_game_result_header),0),FALSE)),"error")</f>
        <v>21</v>
      </c>
      <c r="I1434">
        <f ca="1">IFERROR(IF(ISBLANK(VLOOKUP($B1434,INDIRECT(nfl_game_result),MATCH(I$1,INDIRECT(nfl_game_result_header),0),FALSE)),"",VLOOKUP($B1434,INDIRECT(nfl_game_result),MATCH(I$1,INDIRECT(nfl_game_result_header),0),FALSE)),"error")</f>
        <v>24</v>
      </c>
      <c r="J1434" t="str">
        <f ca="1">IFERROR(IF(ISBLANK(VLOOKUP($B1434,INDIRECT(nfl_game_result),MATCH(J$1,INDIRECT(nfl_game_result_header),0),FALSE)),"",VLOOKUP($B1434,INDIRECT(nfl_game_result),MATCH(J$1,INDIRECT(nfl_game_result_header),0),FALSE)),"error")</f>
        <v>MIN</v>
      </c>
      <c r="K1434" t="str">
        <f ca="1">IFERROR(IF(ISBLANK(VLOOKUP($B1434,INDIRECT(nfl_game_result),MATCH(K$1,INDIRECT(nfl_game_result_header),0),FALSE)),"",VLOOKUP($B1434,INDIRECT(nfl_game_result),MATCH(K$1,INDIRECT(nfl_game_result_header),0),FALSE)),"error")</f>
        <v>GBY</v>
      </c>
      <c r="L1434" s="23" t="str">
        <f ca="1">IFERROR(IF(ISBLANK(VLOOKUP($B1434,INDIRECT(nfl_game_result),MATCH(L$1,INDIRECT(nfl_game_result_header),0),FALSE)),"",VLOOKUP($B1434,INDIRECT(nfl_game_result),MATCH(L$1,INDIRECT(nfl_game_result_header),0),FALSE)),"error")</f>
        <v/>
      </c>
      <c r="M1434" t="s">
        <v>14</v>
      </c>
      <c r="N1434">
        <v>7.5</v>
      </c>
      <c r="O1434" t="s">
        <v>330</v>
      </c>
      <c r="P1434">
        <v>6</v>
      </c>
      <c r="Q1434" t="s">
        <v>330</v>
      </c>
      <c r="V1434" s="23" t="s">
        <v>416</v>
      </c>
      <c r="W1434">
        <f ca="1">VALUE(LEFT(C1434, 4))</f>
        <v>2014</v>
      </c>
      <c r="X1434">
        <f ca="1">VALUE(MID(C1434,6,FIND("_",C1434,6)-6))</f>
        <v>12</v>
      </c>
      <c r="Y1434" t="str">
        <f ca="1">IF(NOT(OR(ISBLANK(D1434),ISBLANK(E1434),D1434="",E1434="")),D1434-E1434,"")</f>
        <v/>
      </c>
      <c r="Z1434" t="str">
        <f ca="1">IF(OR(NOT(ISNUMBER(D1434)),ISBLANK(D1434),D1434="",ISBLANK(N1434)),"",ABS(D1434-N1434))</f>
        <v/>
      </c>
      <c r="AA1434">
        <f ca="1">IF(OR(ISBLANK(J1434),ISBLANK(O1434),J1434="",O1434=""),"",IF(J1434=O1434,1,0))</f>
        <v>0</v>
      </c>
      <c r="AB1434">
        <f ca="1">IF(OR(ISBLANK(K1434),ISBLANK(Q1434),K1434="",Q1434=""),"",IF(K1434=Q1434,1,0))</f>
        <v>1</v>
      </c>
      <c r="AC1434" s="23" t="str">
        <f t="shared" ca="1" si="22"/>
        <v/>
      </c>
    </row>
    <row r="1435" spans="1:29" x14ac:dyDescent="0.25">
      <c r="A1435" s="23">
        <v>1434</v>
      </c>
      <c r="B1435">
        <v>702</v>
      </c>
      <c r="C1435" t="str">
        <f ca="1">IFERROR(VLOOKUP($B1435,INDIRECT(nfl_game_result),MATCH(C$1,INDIRECT(nfl_game_result_header),0),FALSE),"error")</f>
        <v>2014_12_DET@NWE</v>
      </c>
      <c r="D1435" t="str">
        <f ca="1">IFERROR(IF(ISBLANK(VLOOKUP($B1435,INDIRECT(nfl_game_result),MATCH(D$1,INDIRECT(nfl_game_result_header),0),FALSE)),"",VLOOKUP($B1435,INDIRECT(nfl_game_result),MATCH(D$1,INDIRECT(nfl_game_result_header),0),FALSE)),"error")</f>
        <v/>
      </c>
      <c r="E1435">
        <f ca="1">IFERROR(IF(ISBLANK(VLOOKUP($B1435,INDIRECT(nfl_game_result),MATCH(E$1,INDIRECT(nfl_game_result_header),0),FALSE)),"",VLOOKUP($B1435,INDIRECT(nfl_game_result),MATCH(E$1,INDIRECT(nfl_game_result_header),0),FALSE)),"error")</f>
        <v>-7</v>
      </c>
      <c r="F1435" s="23" t="str">
        <f ca="1">IFERROR(IF(ISBLANK(VLOOKUP($B1435,INDIRECT(nfl_game_result),MATCH(F$1,INDIRECT(nfl_game_result_header),0),FALSE)),"",VLOOKUP($B1435,INDIRECT(nfl_game_result),MATCH(F$1,INDIRECT(nfl_game_result_header),0),FALSE)),"error")</f>
        <v/>
      </c>
      <c r="G1435" s="23" t="str">
        <f ca="1">IFERROR(IF(ISBLANK(VLOOKUP($B1435,INDIRECT(nfl_game_result),MATCH(G$1,INDIRECT(nfl_game_result_header),0),FALSE)),"",VLOOKUP($B1435,INDIRECT(nfl_game_result),MATCH(G$1,INDIRECT(nfl_game_result_header),0),FALSE)),"error")</f>
        <v/>
      </c>
      <c r="H1435">
        <f ca="1">IFERROR(IF(ISBLANK(VLOOKUP($B1435,INDIRECT(nfl_game_result),MATCH(H$1,INDIRECT(nfl_game_result_header),0),FALSE)),"",VLOOKUP($B1435,INDIRECT(nfl_game_result),MATCH(H$1,INDIRECT(nfl_game_result_header),0),FALSE)),"error")</f>
        <v>34</v>
      </c>
      <c r="I1435">
        <f ca="1">IFERROR(IF(ISBLANK(VLOOKUP($B1435,INDIRECT(nfl_game_result),MATCH(I$1,INDIRECT(nfl_game_result_header),0),FALSE)),"",VLOOKUP($B1435,INDIRECT(nfl_game_result),MATCH(I$1,INDIRECT(nfl_game_result_header),0),FALSE)),"error")</f>
        <v>9</v>
      </c>
      <c r="J1435" t="str">
        <f ca="1">IFERROR(IF(ISBLANK(VLOOKUP($B1435,INDIRECT(nfl_game_result),MATCH(J$1,INDIRECT(nfl_game_result_header),0),FALSE)),"",VLOOKUP($B1435,INDIRECT(nfl_game_result),MATCH(J$1,INDIRECT(nfl_game_result_header),0),FALSE)),"error")</f>
        <v>NWE</v>
      </c>
      <c r="K1435" t="str">
        <f ca="1">IFERROR(IF(ISBLANK(VLOOKUP($B1435,INDIRECT(nfl_game_result),MATCH(K$1,INDIRECT(nfl_game_result_header),0),FALSE)),"",VLOOKUP($B1435,INDIRECT(nfl_game_result),MATCH(K$1,INDIRECT(nfl_game_result_header),0),FALSE)),"error")</f>
        <v>NWE</v>
      </c>
      <c r="L1435" s="23" t="str">
        <f ca="1">IFERROR(IF(ISBLANK(VLOOKUP($B1435,INDIRECT(nfl_game_result),MATCH(L$1,INDIRECT(nfl_game_result_header),0),FALSE)),"",VLOOKUP($B1435,INDIRECT(nfl_game_result),MATCH(L$1,INDIRECT(nfl_game_result_header),0),FALSE)),"error")</f>
        <v/>
      </c>
      <c r="M1435" t="s">
        <v>14</v>
      </c>
      <c r="N1435">
        <v>-5.5</v>
      </c>
      <c r="O1435" t="s">
        <v>73</v>
      </c>
      <c r="P1435">
        <v>14</v>
      </c>
      <c r="Q1435" t="s">
        <v>332</v>
      </c>
      <c r="V1435" s="23" t="s">
        <v>416</v>
      </c>
      <c r="W1435">
        <f ca="1">VALUE(LEFT(C1435, 4))</f>
        <v>2014</v>
      </c>
      <c r="X1435">
        <f ca="1">VALUE(MID(C1435,6,FIND("_",C1435,6)-6))</f>
        <v>12</v>
      </c>
      <c r="Y1435" t="str">
        <f ca="1">IF(NOT(OR(ISBLANK(D1435),ISBLANK(E1435),D1435="",E1435="")),D1435-E1435,"")</f>
        <v/>
      </c>
      <c r="Z1435" t="str">
        <f ca="1">IF(OR(NOT(ISNUMBER(D1435)),ISBLANK(D1435),D1435="",ISBLANK(N1435)),"",ABS(D1435-N1435))</f>
        <v/>
      </c>
      <c r="AA1435">
        <f ca="1">IF(OR(ISBLANK(J1435),ISBLANK(O1435),J1435="",O1435=""),"",IF(J1435=O1435,1,0))</f>
        <v>0</v>
      </c>
      <c r="AB1435">
        <f ca="1">IF(OR(ISBLANK(K1435),ISBLANK(Q1435),K1435="",Q1435=""),"",IF(K1435=Q1435,1,0))</f>
        <v>1</v>
      </c>
      <c r="AC1435" s="23" t="str">
        <f t="shared" ca="1" si="22"/>
        <v/>
      </c>
    </row>
    <row r="1436" spans="1:29" x14ac:dyDescent="0.25">
      <c r="A1436" s="23">
        <v>1435</v>
      </c>
      <c r="B1436">
        <v>703</v>
      </c>
      <c r="C1436" t="str">
        <f ca="1">IFERROR(VLOOKUP($B1436,INDIRECT(nfl_game_result),MATCH(C$1,INDIRECT(nfl_game_result_header),0),FALSE),"error")</f>
        <v>2014_12_TEN@PHI</v>
      </c>
      <c r="D1436" t="str">
        <f ca="1">IFERROR(IF(ISBLANK(VLOOKUP($B1436,INDIRECT(nfl_game_result),MATCH(D$1,INDIRECT(nfl_game_result_header),0),FALSE)),"",VLOOKUP($B1436,INDIRECT(nfl_game_result),MATCH(D$1,INDIRECT(nfl_game_result_header),0),FALSE)),"error")</f>
        <v/>
      </c>
      <c r="E1436">
        <f ca="1">IFERROR(IF(ISBLANK(VLOOKUP($B1436,INDIRECT(nfl_game_result),MATCH(E$1,INDIRECT(nfl_game_result_header),0),FALSE)),"",VLOOKUP($B1436,INDIRECT(nfl_game_result),MATCH(E$1,INDIRECT(nfl_game_result_header),0),FALSE)),"error")</f>
        <v>-10.5</v>
      </c>
      <c r="F1436" s="23" t="str">
        <f ca="1">IFERROR(IF(ISBLANK(VLOOKUP($B1436,INDIRECT(nfl_game_result),MATCH(F$1,INDIRECT(nfl_game_result_header),0),FALSE)),"",VLOOKUP($B1436,INDIRECT(nfl_game_result),MATCH(F$1,INDIRECT(nfl_game_result_header),0),FALSE)),"error")</f>
        <v/>
      </c>
      <c r="G1436" s="23" t="str">
        <f ca="1">IFERROR(IF(ISBLANK(VLOOKUP($B1436,INDIRECT(nfl_game_result),MATCH(G$1,INDIRECT(nfl_game_result_header),0),FALSE)),"",VLOOKUP($B1436,INDIRECT(nfl_game_result),MATCH(G$1,INDIRECT(nfl_game_result_header),0),FALSE)),"error")</f>
        <v/>
      </c>
      <c r="H1436">
        <f ca="1">IFERROR(IF(ISBLANK(VLOOKUP($B1436,INDIRECT(nfl_game_result),MATCH(H$1,INDIRECT(nfl_game_result_header),0),FALSE)),"",VLOOKUP($B1436,INDIRECT(nfl_game_result),MATCH(H$1,INDIRECT(nfl_game_result_header),0),FALSE)),"error")</f>
        <v>43</v>
      </c>
      <c r="I1436">
        <f ca="1">IFERROR(IF(ISBLANK(VLOOKUP($B1436,INDIRECT(nfl_game_result),MATCH(I$1,INDIRECT(nfl_game_result_header),0),FALSE)),"",VLOOKUP($B1436,INDIRECT(nfl_game_result),MATCH(I$1,INDIRECT(nfl_game_result_header),0),FALSE)),"error")</f>
        <v>24</v>
      </c>
      <c r="J1436" t="str">
        <f ca="1">IFERROR(IF(ISBLANK(VLOOKUP($B1436,INDIRECT(nfl_game_result),MATCH(J$1,INDIRECT(nfl_game_result_header),0),FALSE)),"",VLOOKUP($B1436,INDIRECT(nfl_game_result),MATCH(J$1,INDIRECT(nfl_game_result_header),0),FALSE)),"error")</f>
        <v>PHI</v>
      </c>
      <c r="K1436" t="str">
        <f ca="1">IFERROR(IF(ISBLANK(VLOOKUP($B1436,INDIRECT(nfl_game_result),MATCH(K$1,INDIRECT(nfl_game_result_header),0),FALSE)),"",VLOOKUP($B1436,INDIRECT(nfl_game_result),MATCH(K$1,INDIRECT(nfl_game_result_header),0),FALSE)),"error")</f>
        <v>PHI</v>
      </c>
      <c r="L1436" s="23" t="str">
        <f ca="1">IFERROR(IF(ISBLANK(VLOOKUP($B1436,INDIRECT(nfl_game_result),MATCH(L$1,INDIRECT(nfl_game_result_header),0),FALSE)),"",VLOOKUP($B1436,INDIRECT(nfl_game_result),MATCH(L$1,INDIRECT(nfl_game_result_header),0),FALSE)),"error")</f>
        <v/>
      </c>
      <c r="M1436" t="s">
        <v>14</v>
      </c>
      <c r="N1436">
        <v>-7.5</v>
      </c>
      <c r="O1436" t="s">
        <v>93</v>
      </c>
      <c r="P1436">
        <v>10</v>
      </c>
      <c r="Q1436" t="s">
        <v>86</v>
      </c>
      <c r="V1436" s="23" t="s">
        <v>416</v>
      </c>
      <c r="W1436">
        <f ca="1">VALUE(LEFT(C1436, 4))</f>
        <v>2014</v>
      </c>
      <c r="X1436">
        <f ca="1">VALUE(MID(C1436,6,FIND("_",C1436,6)-6))</f>
        <v>12</v>
      </c>
      <c r="Y1436" t="str">
        <f ca="1">IF(NOT(OR(ISBLANK(D1436),ISBLANK(E1436),D1436="",E1436="")),D1436-E1436,"")</f>
        <v/>
      </c>
      <c r="Z1436" t="str">
        <f ca="1">IF(OR(NOT(ISNUMBER(D1436)),ISBLANK(D1436),D1436="",ISBLANK(N1436)),"",ABS(D1436-N1436))</f>
        <v/>
      </c>
      <c r="AA1436">
        <f ca="1">IF(OR(ISBLANK(J1436),ISBLANK(O1436),J1436="",O1436=""),"",IF(J1436=O1436,1,0))</f>
        <v>0</v>
      </c>
      <c r="AB1436">
        <f ca="1">IF(OR(ISBLANK(K1436),ISBLANK(Q1436),K1436="",Q1436=""),"",IF(K1436=Q1436,1,0))</f>
        <v>1</v>
      </c>
      <c r="AC1436" s="23" t="str">
        <f t="shared" ca="1" si="22"/>
        <v/>
      </c>
    </row>
    <row r="1437" spans="1:29" x14ac:dyDescent="0.25">
      <c r="A1437" s="23">
        <v>1436</v>
      </c>
      <c r="B1437">
        <v>704</v>
      </c>
      <c r="C1437" t="str">
        <f ca="1">IFERROR(VLOOKUP($B1437,INDIRECT(nfl_game_result),MATCH(C$1,INDIRECT(nfl_game_result_header),0),FALSE),"error")</f>
        <v>2014_12_CIN@HOU</v>
      </c>
      <c r="D1437" t="str">
        <f ca="1">IFERROR(IF(ISBLANK(VLOOKUP($B1437,INDIRECT(nfl_game_result),MATCH(D$1,INDIRECT(nfl_game_result_header),0),FALSE)),"",VLOOKUP($B1437,INDIRECT(nfl_game_result),MATCH(D$1,INDIRECT(nfl_game_result_header),0),FALSE)),"error")</f>
        <v/>
      </c>
      <c r="E1437">
        <f ca="1">IFERROR(IF(ISBLANK(VLOOKUP($B1437,INDIRECT(nfl_game_result),MATCH(E$1,INDIRECT(nfl_game_result_header),0),FALSE)),"",VLOOKUP($B1437,INDIRECT(nfl_game_result),MATCH(E$1,INDIRECT(nfl_game_result_header),0),FALSE)),"error")</f>
        <v>-2</v>
      </c>
      <c r="F1437" s="23" t="str">
        <f ca="1">IFERROR(IF(ISBLANK(VLOOKUP($B1437,INDIRECT(nfl_game_result),MATCH(F$1,INDIRECT(nfl_game_result_header),0),FALSE)),"",VLOOKUP($B1437,INDIRECT(nfl_game_result),MATCH(F$1,INDIRECT(nfl_game_result_header),0),FALSE)),"error")</f>
        <v/>
      </c>
      <c r="G1437" s="23" t="str">
        <f ca="1">IFERROR(IF(ISBLANK(VLOOKUP($B1437,INDIRECT(nfl_game_result),MATCH(G$1,INDIRECT(nfl_game_result_header),0),FALSE)),"",VLOOKUP($B1437,INDIRECT(nfl_game_result),MATCH(G$1,INDIRECT(nfl_game_result_header),0),FALSE)),"error")</f>
        <v/>
      </c>
      <c r="H1437">
        <f ca="1">IFERROR(IF(ISBLANK(VLOOKUP($B1437,INDIRECT(nfl_game_result),MATCH(H$1,INDIRECT(nfl_game_result_header),0),FALSE)),"",VLOOKUP($B1437,INDIRECT(nfl_game_result),MATCH(H$1,INDIRECT(nfl_game_result_header),0),FALSE)),"error")</f>
        <v>13</v>
      </c>
      <c r="I1437">
        <f ca="1">IFERROR(IF(ISBLANK(VLOOKUP($B1437,INDIRECT(nfl_game_result),MATCH(I$1,INDIRECT(nfl_game_result_header),0),FALSE)),"",VLOOKUP($B1437,INDIRECT(nfl_game_result),MATCH(I$1,INDIRECT(nfl_game_result_header),0),FALSE)),"error")</f>
        <v>22</v>
      </c>
      <c r="J1437" t="str">
        <f ca="1">IFERROR(IF(ISBLANK(VLOOKUP($B1437,INDIRECT(nfl_game_result),MATCH(J$1,INDIRECT(nfl_game_result_header),0),FALSE)),"",VLOOKUP($B1437,INDIRECT(nfl_game_result),MATCH(J$1,INDIRECT(nfl_game_result_header),0),FALSE)),"error")</f>
        <v>CIN</v>
      </c>
      <c r="K1437" t="str">
        <f ca="1">IFERROR(IF(ISBLANK(VLOOKUP($B1437,INDIRECT(nfl_game_result),MATCH(K$1,INDIRECT(nfl_game_result_header),0),FALSE)),"",VLOOKUP($B1437,INDIRECT(nfl_game_result),MATCH(K$1,INDIRECT(nfl_game_result_header),0),FALSE)),"error")</f>
        <v>CIN</v>
      </c>
      <c r="L1437" s="23" t="str">
        <f ca="1">IFERROR(IF(ISBLANK(VLOOKUP($B1437,INDIRECT(nfl_game_result),MATCH(L$1,INDIRECT(nfl_game_result_header),0),FALSE)),"",VLOOKUP($B1437,INDIRECT(nfl_game_result),MATCH(L$1,INDIRECT(nfl_game_result_header),0),FALSE)),"error")</f>
        <v/>
      </c>
      <c r="M1437" t="s">
        <v>14</v>
      </c>
      <c r="N1437">
        <v>0</v>
      </c>
      <c r="O1437" t="s">
        <v>69</v>
      </c>
      <c r="P1437">
        <v>5</v>
      </c>
      <c r="Q1437" t="s">
        <v>69</v>
      </c>
      <c r="V1437" s="23" t="s">
        <v>416</v>
      </c>
      <c r="W1437">
        <f ca="1">VALUE(LEFT(C1437, 4))</f>
        <v>2014</v>
      </c>
      <c r="X1437">
        <f ca="1">VALUE(MID(C1437,6,FIND("_",C1437,6)-6))</f>
        <v>12</v>
      </c>
      <c r="Y1437" t="str">
        <f ca="1">IF(NOT(OR(ISBLANK(D1437),ISBLANK(E1437),D1437="",E1437="")),D1437-E1437,"")</f>
        <v/>
      </c>
      <c r="Z1437" t="str">
        <f ca="1">IF(OR(NOT(ISNUMBER(D1437)),ISBLANK(D1437),D1437="",ISBLANK(N1437)),"",ABS(D1437-N1437))</f>
        <v/>
      </c>
      <c r="AA1437">
        <f ca="1">IF(OR(ISBLANK(J1437),ISBLANK(O1437),J1437="",O1437=""),"",IF(J1437=O1437,1,0))</f>
        <v>1</v>
      </c>
      <c r="AB1437">
        <f ca="1">IF(OR(ISBLANK(K1437),ISBLANK(Q1437),K1437="",Q1437=""),"",IF(K1437=Q1437,1,0))</f>
        <v>1</v>
      </c>
      <c r="AC1437" s="23" t="str">
        <f t="shared" ca="1" si="22"/>
        <v/>
      </c>
    </row>
    <row r="1438" spans="1:29" x14ac:dyDescent="0.25">
      <c r="A1438" s="23">
        <v>1437</v>
      </c>
      <c r="B1438">
        <v>705</v>
      </c>
      <c r="C1438" t="str">
        <f ca="1">IFERROR(VLOOKUP($B1438,INDIRECT(nfl_game_result),MATCH(C$1,INDIRECT(nfl_game_result_header),0),FALSE),"error")</f>
        <v>2014_12_STL@SD</v>
      </c>
      <c r="D1438" t="str">
        <f ca="1">IFERROR(IF(ISBLANK(VLOOKUP($B1438,INDIRECT(nfl_game_result),MATCH(D$1,INDIRECT(nfl_game_result_header),0),FALSE)),"",VLOOKUP($B1438,INDIRECT(nfl_game_result),MATCH(D$1,INDIRECT(nfl_game_result_header),0),FALSE)),"error")</f>
        <v/>
      </c>
      <c r="E1438">
        <f ca="1">IFERROR(IF(ISBLANK(VLOOKUP($B1438,INDIRECT(nfl_game_result),MATCH(E$1,INDIRECT(nfl_game_result_header),0),FALSE)),"",VLOOKUP($B1438,INDIRECT(nfl_game_result),MATCH(E$1,INDIRECT(nfl_game_result_header),0),FALSE)),"error")</f>
        <v>-5.5</v>
      </c>
      <c r="F1438" s="23" t="str">
        <f ca="1">IFERROR(IF(ISBLANK(VLOOKUP($B1438,INDIRECT(nfl_game_result),MATCH(F$1,INDIRECT(nfl_game_result_header),0),FALSE)),"",VLOOKUP($B1438,INDIRECT(nfl_game_result),MATCH(F$1,INDIRECT(nfl_game_result_header),0),FALSE)),"error")</f>
        <v/>
      </c>
      <c r="G1438" s="23" t="str">
        <f ca="1">IFERROR(IF(ISBLANK(VLOOKUP($B1438,INDIRECT(nfl_game_result),MATCH(G$1,INDIRECT(nfl_game_result_header),0),FALSE)),"",VLOOKUP($B1438,INDIRECT(nfl_game_result),MATCH(G$1,INDIRECT(nfl_game_result_header),0),FALSE)),"error")</f>
        <v/>
      </c>
      <c r="H1438">
        <f ca="1">IFERROR(IF(ISBLANK(VLOOKUP($B1438,INDIRECT(nfl_game_result),MATCH(H$1,INDIRECT(nfl_game_result_header),0),FALSE)),"",VLOOKUP($B1438,INDIRECT(nfl_game_result),MATCH(H$1,INDIRECT(nfl_game_result_header),0),FALSE)),"error")</f>
        <v>27</v>
      </c>
      <c r="I1438">
        <f ca="1">IFERROR(IF(ISBLANK(VLOOKUP($B1438,INDIRECT(nfl_game_result),MATCH(I$1,INDIRECT(nfl_game_result_header),0),FALSE)),"",VLOOKUP($B1438,INDIRECT(nfl_game_result),MATCH(I$1,INDIRECT(nfl_game_result_header),0),FALSE)),"error")</f>
        <v>24</v>
      </c>
      <c r="J1438" t="str">
        <f ca="1">IFERROR(IF(ISBLANK(VLOOKUP($B1438,INDIRECT(nfl_game_result),MATCH(J$1,INDIRECT(nfl_game_result_header),0),FALSE)),"",VLOOKUP($B1438,INDIRECT(nfl_game_result),MATCH(J$1,INDIRECT(nfl_game_result_header),0),FALSE)),"error")</f>
        <v>STL</v>
      </c>
      <c r="K1438" t="str">
        <f ca="1">IFERROR(IF(ISBLANK(VLOOKUP($B1438,INDIRECT(nfl_game_result),MATCH(K$1,INDIRECT(nfl_game_result_header),0),FALSE)),"",VLOOKUP($B1438,INDIRECT(nfl_game_result),MATCH(K$1,INDIRECT(nfl_game_result_header),0),FALSE)),"error")</f>
        <v>SD</v>
      </c>
      <c r="L1438" s="23" t="str">
        <f ca="1">IFERROR(IF(ISBLANK(VLOOKUP($B1438,INDIRECT(nfl_game_result),MATCH(L$1,INDIRECT(nfl_game_result_header),0),FALSE)),"",VLOOKUP($B1438,INDIRECT(nfl_game_result),MATCH(L$1,INDIRECT(nfl_game_result_header),0),FALSE)),"error")</f>
        <v/>
      </c>
      <c r="M1438" t="s">
        <v>14</v>
      </c>
      <c r="N1438">
        <v>-3.5</v>
      </c>
      <c r="O1438" t="s">
        <v>88</v>
      </c>
      <c r="P1438">
        <v>4</v>
      </c>
      <c r="Q1438" t="s">
        <v>88</v>
      </c>
      <c r="V1438" s="23" t="s">
        <v>416</v>
      </c>
      <c r="W1438">
        <f ca="1">VALUE(LEFT(C1438, 4))</f>
        <v>2014</v>
      </c>
      <c r="X1438">
        <f ca="1">VALUE(MID(C1438,6,FIND("_",C1438,6)-6))</f>
        <v>12</v>
      </c>
      <c r="Y1438" t="str">
        <f ca="1">IF(NOT(OR(ISBLANK(D1438),ISBLANK(E1438),D1438="",E1438="")),D1438-E1438,"")</f>
        <v/>
      </c>
      <c r="Z1438" t="str">
        <f ca="1">IF(OR(NOT(ISNUMBER(D1438)),ISBLANK(D1438),D1438="",ISBLANK(N1438)),"",ABS(D1438-N1438))</f>
        <v/>
      </c>
      <c r="AA1438">
        <f ca="1">IF(OR(ISBLANK(J1438),ISBLANK(O1438),J1438="",O1438=""),"",IF(J1438=O1438,1,0))</f>
        <v>0</v>
      </c>
      <c r="AB1438">
        <f ca="1">IF(OR(ISBLANK(K1438),ISBLANK(Q1438),K1438="",Q1438=""),"",IF(K1438=Q1438,1,0))</f>
        <v>1</v>
      </c>
      <c r="AC1438" s="23" t="str">
        <f t="shared" ca="1" si="22"/>
        <v/>
      </c>
    </row>
    <row r="1439" spans="1:29" x14ac:dyDescent="0.25">
      <c r="A1439" s="23">
        <v>1438</v>
      </c>
      <c r="B1439">
        <v>706</v>
      </c>
      <c r="C1439" t="str">
        <f ca="1">IFERROR(VLOOKUP($B1439,INDIRECT(nfl_game_result),MATCH(C$1,INDIRECT(nfl_game_result_header),0),FALSE),"error")</f>
        <v>2014_12_ARI@SEA</v>
      </c>
      <c r="D1439" t="str">
        <f ca="1">IFERROR(IF(ISBLANK(VLOOKUP($B1439,INDIRECT(nfl_game_result),MATCH(D$1,INDIRECT(nfl_game_result_header),0),FALSE)),"",VLOOKUP($B1439,INDIRECT(nfl_game_result),MATCH(D$1,INDIRECT(nfl_game_result_header),0),FALSE)),"error")</f>
        <v/>
      </c>
      <c r="E1439">
        <f ca="1">IFERROR(IF(ISBLANK(VLOOKUP($B1439,INDIRECT(nfl_game_result),MATCH(E$1,INDIRECT(nfl_game_result_header),0),FALSE)),"",VLOOKUP($B1439,INDIRECT(nfl_game_result),MATCH(E$1,INDIRECT(nfl_game_result_header),0),FALSE)),"error")</f>
        <v>-6.5</v>
      </c>
      <c r="F1439" s="23" t="str">
        <f ca="1">IFERROR(IF(ISBLANK(VLOOKUP($B1439,INDIRECT(nfl_game_result),MATCH(F$1,INDIRECT(nfl_game_result_header),0),FALSE)),"",VLOOKUP($B1439,INDIRECT(nfl_game_result),MATCH(F$1,INDIRECT(nfl_game_result_header),0),FALSE)),"error")</f>
        <v/>
      </c>
      <c r="G1439" s="23" t="str">
        <f ca="1">IFERROR(IF(ISBLANK(VLOOKUP($B1439,INDIRECT(nfl_game_result),MATCH(G$1,INDIRECT(nfl_game_result_header),0),FALSE)),"",VLOOKUP($B1439,INDIRECT(nfl_game_result),MATCH(G$1,INDIRECT(nfl_game_result_header),0),FALSE)),"error")</f>
        <v/>
      </c>
      <c r="H1439">
        <f ca="1">IFERROR(IF(ISBLANK(VLOOKUP($B1439,INDIRECT(nfl_game_result),MATCH(H$1,INDIRECT(nfl_game_result_header),0),FALSE)),"",VLOOKUP($B1439,INDIRECT(nfl_game_result),MATCH(H$1,INDIRECT(nfl_game_result_header),0),FALSE)),"error")</f>
        <v>19</v>
      </c>
      <c r="I1439">
        <f ca="1">IFERROR(IF(ISBLANK(VLOOKUP($B1439,INDIRECT(nfl_game_result),MATCH(I$1,INDIRECT(nfl_game_result_header),0),FALSE)),"",VLOOKUP($B1439,INDIRECT(nfl_game_result),MATCH(I$1,INDIRECT(nfl_game_result_header),0),FALSE)),"error")</f>
        <v>3</v>
      </c>
      <c r="J1439" t="str">
        <f ca="1">IFERROR(IF(ISBLANK(VLOOKUP($B1439,INDIRECT(nfl_game_result),MATCH(J$1,INDIRECT(nfl_game_result_header),0),FALSE)),"",VLOOKUP($B1439,INDIRECT(nfl_game_result),MATCH(J$1,INDIRECT(nfl_game_result_header),0),FALSE)),"error")</f>
        <v>SEA</v>
      </c>
      <c r="K1439" t="str">
        <f ca="1">IFERROR(IF(ISBLANK(VLOOKUP($B1439,INDIRECT(nfl_game_result),MATCH(K$1,INDIRECT(nfl_game_result_header),0),FALSE)),"",VLOOKUP($B1439,INDIRECT(nfl_game_result),MATCH(K$1,INDIRECT(nfl_game_result_header),0),FALSE)),"error")</f>
        <v>SEA</v>
      </c>
      <c r="L1439" s="23" t="str">
        <f ca="1">IFERROR(IF(ISBLANK(VLOOKUP($B1439,INDIRECT(nfl_game_result),MATCH(L$1,INDIRECT(nfl_game_result_header),0),FALSE)),"",VLOOKUP($B1439,INDIRECT(nfl_game_result),MATCH(L$1,INDIRECT(nfl_game_result_header),0),FALSE)),"error")</f>
        <v/>
      </c>
      <c r="M1439" t="s">
        <v>14</v>
      </c>
      <c r="N1439">
        <v>-3</v>
      </c>
      <c r="O1439" t="s">
        <v>64</v>
      </c>
      <c r="P1439">
        <v>13</v>
      </c>
      <c r="Q1439" t="s">
        <v>64</v>
      </c>
      <c r="V1439" s="23" t="s">
        <v>416</v>
      </c>
      <c r="W1439">
        <f ca="1">VALUE(LEFT(C1439, 4))</f>
        <v>2014</v>
      </c>
      <c r="X1439">
        <f ca="1">VALUE(MID(C1439,6,FIND("_",C1439,6)-6))</f>
        <v>12</v>
      </c>
      <c r="Y1439" t="str">
        <f ca="1">IF(NOT(OR(ISBLANK(D1439),ISBLANK(E1439),D1439="",E1439="")),D1439-E1439,"")</f>
        <v/>
      </c>
      <c r="Z1439" t="str">
        <f ca="1">IF(OR(NOT(ISNUMBER(D1439)),ISBLANK(D1439),D1439="",ISBLANK(N1439)),"",ABS(D1439-N1439))</f>
        <v/>
      </c>
      <c r="AA1439">
        <f ca="1">IF(OR(ISBLANK(J1439),ISBLANK(O1439),J1439="",O1439=""),"",IF(J1439=O1439,1,0))</f>
        <v>0</v>
      </c>
      <c r="AB1439">
        <f ca="1">IF(OR(ISBLANK(K1439),ISBLANK(Q1439),K1439="",Q1439=""),"",IF(K1439=Q1439,1,0))</f>
        <v>0</v>
      </c>
      <c r="AC1439" s="23" t="str">
        <f t="shared" ca="1" si="22"/>
        <v/>
      </c>
    </row>
    <row r="1440" spans="1:29" x14ac:dyDescent="0.25">
      <c r="A1440" s="23">
        <v>1439</v>
      </c>
      <c r="B1440">
        <v>707</v>
      </c>
      <c r="C1440" t="str">
        <f ca="1">IFERROR(VLOOKUP($B1440,INDIRECT(nfl_game_result),MATCH(C$1,INDIRECT(nfl_game_result_header),0),FALSE),"error")</f>
        <v>2014_12_MIA@DEN</v>
      </c>
      <c r="D1440" t="str">
        <f ca="1">IFERROR(IF(ISBLANK(VLOOKUP($B1440,INDIRECT(nfl_game_result),MATCH(D$1,INDIRECT(nfl_game_result_header),0),FALSE)),"",VLOOKUP($B1440,INDIRECT(nfl_game_result),MATCH(D$1,INDIRECT(nfl_game_result_header),0),FALSE)),"error")</f>
        <v/>
      </c>
      <c r="E1440">
        <f ca="1">IFERROR(IF(ISBLANK(VLOOKUP($B1440,INDIRECT(nfl_game_result),MATCH(E$1,INDIRECT(nfl_game_result_header),0),FALSE)),"",VLOOKUP($B1440,INDIRECT(nfl_game_result),MATCH(E$1,INDIRECT(nfl_game_result_header),0),FALSE)),"error")</f>
        <v>-7</v>
      </c>
      <c r="F1440" s="23" t="str">
        <f ca="1">IFERROR(IF(ISBLANK(VLOOKUP($B1440,INDIRECT(nfl_game_result),MATCH(F$1,INDIRECT(nfl_game_result_header),0),FALSE)),"",VLOOKUP($B1440,INDIRECT(nfl_game_result),MATCH(F$1,INDIRECT(nfl_game_result_header),0),FALSE)),"error")</f>
        <v/>
      </c>
      <c r="G1440" s="23" t="str">
        <f ca="1">IFERROR(IF(ISBLANK(VLOOKUP($B1440,INDIRECT(nfl_game_result),MATCH(G$1,INDIRECT(nfl_game_result_header),0),FALSE)),"",VLOOKUP($B1440,INDIRECT(nfl_game_result),MATCH(G$1,INDIRECT(nfl_game_result_header),0),FALSE)),"error")</f>
        <v/>
      </c>
      <c r="H1440">
        <f ca="1">IFERROR(IF(ISBLANK(VLOOKUP($B1440,INDIRECT(nfl_game_result),MATCH(H$1,INDIRECT(nfl_game_result_header),0),FALSE)),"",VLOOKUP($B1440,INDIRECT(nfl_game_result),MATCH(H$1,INDIRECT(nfl_game_result_header),0),FALSE)),"error")</f>
        <v>39</v>
      </c>
      <c r="I1440">
        <f ca="1">IFERROR(IF(ISBLANK(VLOOKUP($B1440,INDIRECT(nfl_game_result),MATCH(I$1,INDIRECT(nfl_game_result_header),0),FALSE)),"",VLOOKUP($B1440,INDIRECT(nfl_game_result),MATCH(I$1,INDIRECT(nfl_game_result_header),0),FALSE)),"error")</f>
        <v>36</v>
      </c>
      <c r="J1440" t="str">
        <f ca="1">IFERROR(IF(ISBLANK(VLOOKUP($B1440,INDIRECT(nfl_game_result),MATCH(J$1,INDIRECT(nfl_game_result_header),0),FALSE)),"",VLOOKUP($B1440,INDIRECT(nfl_game_result),MATCH(J$1,INDIRECT(nfl_game_result_header),0),FALSE)),"error")</f>
        <v>MIA</v>
      </c>
      <c r="K1440" t="str">
        <f ca="1">IFERROR(IF(ISBLANK(VLOOKUP($B1440,INDIRECT(nfl_game_result),MATCH(K$1,INDIRECT(nfl_game_result_header),0),FALSE)),"",VLOOKUP($B1440,INDIRECT(nfl_game_result),MATCH(K$1,INDIRECT(nfl_game_result_header),0),FALSE)),"error")</f>
        <v>DEN</v>
      </c>
      <c r="L1440" s="23" t="str">
        <f ca="1">IFERROR(IF(ISBLANK(VLOOKUP($B1440,INDIRECT(nfl_game_result),MATCH(L$1,INDIRECT(nfl_game_result_header),0),FALSE)),"",VLOOKUP($B1440,INDIRECT(nfl_game_result),MATCH(L$1,INDIRECT(nfl_game_result_header),0),FALSE)),"error")</f>
        <v/>
      </c>
      <c r="M1440" t="s">
        <v>14</v>
      </c>
      <c r="N1440">
        <v>-7</v>
      </c>
      <c r="O1440" t="s">
        <v>79</v>
      </c>
      <c r="P1440">
        <v>1</v>
      </c>
      <c r="Q1440" t="s">
        <v>79</v>
      </c>
      <c r="V1440" s="23" t="s">
        <v>416</v>
      </c>
      <c r="W1440">
        <f ca="1">VALUE(LEFT(C1440, 4))</f>
        <v>2014</v>
      </c>
      <c r="X1440">
        <f ca="1">VALUE(MID(C1440,6,FIND("_",C1440,6)-6))</f>
        <v>12</v>
      </c>
      <c r="Y1440" t="str">
        <f ca="1">IF(NOT(OR(ISBLANK(D1440),ISBLANK(E1440),D1440="",E1440="")),D1440-E1440,"")</f>
        <v/>
      </c>
      <c r="Z1440" t="str">
        <f ca="1">IF(OR(NOT(ISNUMBER(D1440)),ISBLANK(D1440),D1440="",ISBLANK(N1440)),"",ABS(D1440-N1440))</f>
        <v/>
      </c>
      <c r="AA1440">
        <f ca="1">IF(OR(ISBLANK(J1440),ISBLANK(O1440),J1440="",O1440=""),"",IF(J1440=O1440,1,0))</f>
        <v>1</v>
      </c>
      <c r="AB1440">
        <f ca="1">IF(OR(ISBLANK(K1440),ISBLANK(Q1440),K1440="",Q1440=""),"",IF(K1440=Q1440,1,0))</f>
        <v>0</v>
      </c>
      <c r="AC1440" s="23" t="str">
        <f t="shared" ca="1" si="22"/>
        <v/>
      </c>
    </row>
    <row r="1441" spans="1:29" x14ac:dyDescent="0.25">
      <c r="A1441" s="23">
        <v>1440</v>
      </c>
      <c r="B1441">
        <v>708</v>
      </c>
      <c r="C1441" t="str">
        <f ca="1">IFERROR(VLOOKUP($B1441,INDIRECT(nfl_game_result),MATCH(C$1,INDIRECT(nfl_game_result_header),0),FALSE),"error")</f>
        <v>2014_12_WAS@SFO</v>
      </c>
      <c r="D1441" t="str">
        <f ca="1">IFERROR(IF(ISBLANK(VLOOKUP($B1441,INDIRECT(nfl_game_result),MATCH(D$1,INDIRECT(nfl_game_result_header),0),FALSE)),"",VLOOKUP($B1441,INDIRECT(nfl_game_result),MATCH(D$1,INDIRECT(nfl_game_result_header),0),FALSE)),"error")</f>
        <v/>
      </c>
      <c r="E1441">
        <f ca="1">IFERROR(IF(ISBLANK(VLOOKUP($B1441,INDIRECT(nfl_game_result),MATCH(E$1,INDIRECT(nfl_game_result_header),0),FALSE)),"",VLOOKUP($B1441,INDIRECT(nfl_game_result),MATCH(E$1,INDIRECT(nfl_game_result_header),0),FALSE)),"error")</f>
        <v>-8.5</v>
      </c>
      <c r="F1441" s="23" t="str">
        <f ca="1">IFERROR(IF(ISBLANK(VLOOKUP($B1441,INDIRECT(nfl_game_result),MATCH(F$1,INDIRECT(nfl_game_result_header),0),FALSE)),"",VLOOKUP($B1441,INDIRECT(nfl_game_result),MATCH(F$1,INDIRECT(nfl_game_result_header),0),FALSE)),"error")</f>
        <v/>
      </c>
      <c r="G1441" s="23" t="str">
        <f ca="1">IFERROR(IF(ISBLANK(VLOOKUP($B1441,INDIRECT(nfl_game_result),MATCH(G$1,INDIRECT(nfl_game_result_header),0),FALSE)),"",VLOOKUP($B1441,INDIRECT(nfl_game_result),MATCH(G$1,INDIRECT(nfl_game_result_header),0),FALSE)),"error")</f>
        <v/>
      </c>
      <c r="H1441">
        <f ca="1">IFERROR(IF(ISBLANK(VLOOKUP($B1441,INDIRECT(nfl_game_result),MATCH(H$1,INDIRECT(nfl_game_result_header),0),FALSE)),"",VLOOKUP($B1441,INDIRECT(nfl_game_result),MATCH(H$1,INDIRECT(nfl_game_result_header),0),FALSE)),"error")</f>
        <v>17</v>
      </c>
      <c r="I1441">
        <f ca="1">IFERROR(IF(ISBLANK(VLOOKUP($B1441,INDIRECT(nfl_game_result),MATCH(I$1,INDIRECT(nfl_game_result_header),0),FALSE)),"",VLOOKUP($B1441,INDIRECT(nfl_game_result),MATCH(I$1,INDIRECT(nfl_game_result_header),0),FALSE)),"error")</f>
        <v>13</v>
      </c>
      <c r="J1441" t="str">
        <f ca="1">IFERROR(IF(ISBLANK(VLOOKUP($B1441,INDIRECT(nfl_game_result),MATCH(J$1,INDIRECT(nfl_game_result_header),0),FALSE)),"",VLOOKUP($B1441,INDIRECT(nfl_game_result),MATCH(J$1,INDIRECT(nfl_game_result_header),0),FALSE)),"error")</f>
        <v>WAS</v>
      </c>
      <c r="K1441" t="str">
        <f ca="1">IFERROR(IF(ISBLANK(VLOOKUP($B1441,INDIRECT(nfl_game_result),MATCH(K$1,INDIRECT(nfl_game_result_header),0),FALSE)),"",VLOOKUP($B1441,INDIRECT(nfl_game_result),MATCH(K$1,INDIRECT(nfl_game_result_header),0),FALSE)),"error")</f>
        <v>SFO</v>
      </c>
      <c r="L1441" s="23" t="str">
        <f ca="1">IFERROR(IF(ISBLANK(VLOOKUP($B1441,INDIRECT(nfl_game_result),MATCH(L$1,INDIRECT(nfl_game_result_header),0),FALSE)),"",VLOOKUP($B1441,INDIRECT(nfl_game_result),MATCH(L$1,INDIRECT(nfl_game_result_header),0),FALSE)),"error")</f>
        <v/>
      </c>
      <c r="M1441" t="s">
        <v>14</v>
      </c>
      <c r="N1441">
        <v>-8.5</v>
      </c>
      <c r="O1441" t="s">
        <v>333</v>
      </c>
      <c r="P1441">
        <v>7</v>
      </c>
      <c r="Q1441" t="s">
        <v>333</v>
      </c>
      <c r="V1441" s="23" t="s">
        <v>416</v>
      </c>
      <c r="W1441">
        <f ca="1">VALUE(LEFT(C1441, 4))</f>
        <v>2014</v>
      </c>
      <c r="X1441">
        <f ca="1">VALUE(MID(C1441,6,FIND("_",C1441,6)-6))</f>
        <v>12</v>
      </c>
      <c r="Y1441" t="str">
        <f ca="1">IF(NOT(OR(ISBLANK(D1441),ISBLANK(E1441),D1441="",E1441="")),D1441-E1441,"")</f>
        <v/>
      </c>
      <c r="Z1441" t="str">
        <f ca="1">IF(OR(NOT(ISNUMBER(D1441)),ISBLANK(D1441),D1441="",ISBLANK(N1441)),"",ABS(D1441-N1441))</f>
        <v/>
      </c>
      <c r="AA1441">
        <f ca="1">IF(OR(ISBLANK(J1441),ISBLANK(O1441),J1441="",O1441=""),"",IF(J1441=O1441,1,0))</f>
        <v>0</v>
      </c>
      <c r="AB1441">
        <f ca="1">IF(OR(ISBLANK(K1441),ISBLANK(Q1441),K1441="",Q1441=""),"",IF(K1441=Q1441,1,0))</f>
        <v>1</v>
      </c>
      <c r="AC1441" s="23" t="str">
        <f t="shared" ca="1" si="22"/>
        <v/>
      </c>
    </row>
    <row r="1442" spans="1:29" x14ac:dyDescent="0.25">
      <c r="A1442" s="23">
        <v>1441</v>
      </c>
      <c r="B1442">
        <v>709</v>
      </c>
      <c r="C1442" t="str">
        <f ca="1">IFERROR(VLOOKUP($B1442,INDIRECT(nfl_game_result),MATCH(C$1,INDIRECT(nfl_game_result_header),0),FALSE),"error")</f>
        <v>2014_12_DAL@NYG</v>
      </c>
      <c r="D1442" t="str">
        <f ca="1">IFERROR(IF(ISBLANK(VLOOKUP($B1442,INDIRECT(nfl_game_result),MATCH(D$1,INDIRECT(nfl_game_result_header),0),FALSE)),"",VLOOKUP($B1442,INDIRECT(nfl_game_result),MATCH(D$1,INDIRECT(nfl_game_result_header),0),FALSE)),"error")</f>
        <v/>
      </c>
      <c r="E1442">
        <f ca="1">IFERROR(IF(ISBLANK(VLOOKUP($B1442,INDIRECT(nfl_game_result),MATCH(E$1,INDIRECT(nfl_game_result_header),0),FALSE)),"",VLOOKUP($B1442,INDIRECT(nfl_game_result),MATCH(E$1,INDIRECT(nfl_game_result_header),0),FALSE)),"error")</f>
        <v>3</v>
      </c>
      <c r="F1442" s="23" t="str">
        <f ca="1">IFERROR(IF(ISBLANK(VLOOKUP($B1442,INDIRECT(nfl_game_result),MATCH(F$1,INDIRECT(nfl_game_result_header),0),FALSE)),"",VLOOKUP($B1442,INDIRECT(nfl_game_result),MATCH(F$1,INDIRECT(nfl_game_result_header),0),FALSE)),"error")</f>
        <v/>
      </c>
      <c r="G1442" s="23" t="str">
        <f ca="1">IFERROR(IF(ISBLANK(VLOOKUP($B1442,INDIRECT(nfl_game_result),MATCH(G$1,INDIRECT(nfl_game_result_header),0),FALSE)),"",VLOOKUP($B1442,INDIRECT(nfl_game_result),MATCH(G$1,INDIRECT(nfl_game_result_header),0),FALSE)),"error")</f>
        <v/>
      </c>
      <c r="H1442">
        <f ca="1">IFERROR(IF(ISBLANK(VLOOKUP($B1442,INDIRECT(nfl_game_result),MATCH(H$1,INDIRECT(nfl_game_result_header),0),FALSE)),"",VLOOKUP($B1442,INDIRECT(nfl_game_result),MATCH(H$1,INDIRECT(nfl_game_result_header),0),FALSE)),"error")</f>
        <v>28</v>
      </c>
      <c r="I1442">
        <f ca="1">IFERROR(IF(ISBLANK(VLOOKUP($B1442,INDIRECT(nfl_game_result),MATCH(I$1,INDIRECT(nfl_game_result_header),0),FALSE)),"",VLOOKUP($B1442,INDIRECT(nfl_game_result),MATCH(I$1,INDIRECT(nfl_game_result_header),0),FALSE)),"error")</f>
        <v>31</v>
      </c>
      <c r="J1442" t="str">
        <f ca="1">IFERROR(IF(ISBLANK(VLOOKUP($B1442,INDIRECT(nfl_game_result),MATCH(J$1,INDIRECT(nfl_game_result_header),0),FALSE)),"",VLOOKUP($B1442,INDIRECT(nfl_game_result),MATCH(J$1,INDIRECT(nfl_game_result_header),0),FALSE)),"error")</f>
        <v>na</v>
      </c>
      <c r="K1442" t="str">
        <f ca="1">IFERROR(IF(ISBLANK(VLOOKUP($B1442,INDIRECT(nfl_game_result),MATCH(K$1,INDIRECT(nfl_game_result_header),0),FALSE)),"",VLOOKUP($B1442,INDIRECT(nfl_game_result),MATCH(K$1,INDIRECT(nfl_game_result_header),0),FALSE)),"error")</f>
        <v>DAL</v>
      </c>
      <c r="L1442" s="23" t="str">
        <f ca="1">IFERROR(IF(ISBLANK(VLOOKUP($B1442,INDIRECT(nfl_game_result),MATCH(L$1,INDIRECT(nfl_game_result_header),0),FALSE)),"",VLOOKUP($B1442,INDIRECT(nfl_game_result),MATCH(L$1,INDIRECT(nfl_game_result_header),0),FALSE)),"error")</f>
        <v/>
      </c>
      <c r="M1442" t="s">
        <v>14</v>
      </c>
      <c r="N1442">
        <v>3.5</v>
      </c>
      <c r="O1442" t="s">
        <v>83</v>
      </c>
      <c r="P1442">
        <v>11</v>
      </c>
      <c r="Q1442" t="s">
        <v>83</v>
      </c>
      <c r="V1442" s="23" t="s">
        <v>416</v>
      </c>
      <c r="W1442">
        <f ca="1">VALUE(LEFT(C1442, 4))</f>
        <v>2014</v>
      </c>
      <c r="X1442">
        <f ca="1">VALUE(MID(C1442,6,FIND("_",C1442,6)-6))</f>
        <v>12</v>
      </c>
      <c r="Y1442" t="str">
        <f ca="1">IF(NOT(OR(ISBLANK(D1442),ISBLANK(E1442),D1442="",E1442="")),D1442-E1442,"")</f>
        <v/>
      </c>
      <c r="Z1442" t="str">
        <f ca="1">IF(OR(NOT(ISNUMBER(D1442)),ISBLANK(D1442),D1442="",ISBLANK(N1442)),"",ABS(D1442-N1442))</f>
        <v/>
      </c>
      <c r="AA1442">
        <f ca="1">IF(OR(ISBLANK(J1442),ISBLANK(O1442),J1442="",O1442=""),"",IF(J1442=O1442,1,0))</f>
        <v>0</v>
      </c>
      <c r="AB1442">
        <f ca="1">IF(OR(ISBLANK(K1442),ISBLANK(Q1442),K1442="",Q1442=""),"",IF(K1442=Q1442,1,0))</f>
        <v>0</v>
      </c>
      <c r="AC1442" s="23" t="str">
        <f t="shared" ca="1" si="22"/>
        <v/>
      </c>
    </row>
    <row r="1443" spans="1:29" x14ac:dyDescent="0.25">
      <c r="A1443" s="23">
        <v>1442</v>
      </c>
      <c r="B1443">
        <v>710</v>
      </c>
      <c r="C1443" t="str">
        <f ca="1">IFERROR(VLOOKUP($B1443,INDIRECT(nfl_game_result),MATCH(C$1,INDIRECT(nfl_game_result_header),0),FALSE),"error")</f>
        <v>2014_12_BAL@NOR</v>
      </c>
      <c r="D1443" t="str">
        <f ca="1">IFERROR(IF(ISBLANK(VLOOKUP($B1443,INDIRECT(nfl_game_result),MATCH(D$1,INDIRECT(nfl_game_result_header),0),FALSE)),"",VLOOKUP($B1443,INDIRECT(nfl_game_result),MATCH(D$1,INDIRECT(nfl_game_result_header),0),FALSE)),"error")</f>
        <v/>
      </c>
      <c r="E1443">
        <f ca="1">IFERROR(IF(ISBLANK(VLOOKUP($B1443,INDIRECT(nfl_game_result),MATCH(E$1,INDIRECT(nfl_game_result_header),0),FALSE)),"",VLOOKUP($B1443,INDIRECT(nfl_game_result),MATCH(E$1,INDIRECT(nfl_game_result_header),0),FALSE)),"error")</f>
        <v>-4</v>
      </c>
      <c r="F1443" s="23" t="str">
        <f ca="1">IFERROR(IF(ISBLANK(VLOOKUP($B1443,INDIRECT(nfl_game_result),MATCH(F$1,INDIRECT(nfl_game_result_header),0),FALSE)),"",VLOOKUP($B1443,INDIRECT(nfl_game_result),MATCH(F$1,INDIRECT(nfl_game_result_header),0),FALSE)),"error")</f>
        <v/>
      </c>
      <c r="G1443" s="23" t="str">
        <f ca="1">IFERROR(IF(ISBLANK(VLOOKUP($B1443,INDIRECT(nfl_game_result),MATCH(G$1,INDIRECT(nfl_game_result_header),0),FALSE)),"",VLOOKUP($B1443,INDIRECT(nfl_game_result),MATCH(G$1,INDIRECT(nfl_game_result_header),0),FALSE)),"error")</f>
        <v/>
      </c>
      <c r="H1443">
        <f ca="1">IFERROR(IF(ISBLANK(VLOOKUP($B1443,INDIRECT(nfl_game_result),MATCH(H$1,INDIRECT(nfl_game_result_header),0),FALSE)),"",VLOOKUP($B1443,INDIRECT(nfl_game_result),MATCH(H$1,INDIRECT(nfl_game_result_header),0),FALSE)),"error")</f>
        <v>27</v>
      </c>
      <c r="I1443">
        <f ca="1">IFERROR(IF(ISBLANK(VLOOKUP($B1443,INDIRECT(nfl_game_result),MATCH(I$1,INDIRECT(nfl_game_result_header),0),FALSE)),"",VLOOKUP($B1443,INDIRECT(nfl_game_result),MATCH(I$1,INDIRECT(nfl_game_result_header),0),FALSE)),"error")</f>
        <v>34</v>
      </c>
      <c r="J1443" t="str">
        <f ca="1">IFERROR(IF(ISBLANK(VLOOKUP($B1443,INDIRECT(nfl_game_result),MATCH(J$1,INDIRECT(nfl_game_result_header),0),FALSE)),"",VLOOKUP($B1443,INDIRECT(nfl_game_result),MATCH(J$1,INDIRECT(nfl_game_result_header),0),FALSE)),"error")</f>
        <v>BAL</v>
      </c>
      <c r="K1443" t="str">
        <f ca="1">IFERROR(IF(ISBLANK(VLOOKUP($B1443,INDIRECT(nfl_game_result),MATCH(K$1,INDIRECT(nfl_game_result_header),0),FALSE)),"",VLOOKUP($B1443,INDIRECT(nfl_game_result),MATCH(K$1,INDIRECT(nfl_game_result_header),0),FALSE)),"error")</f>
        <v>BAL</v>
      </c>
      <c r="L1443" s="23" t="str">
        <f ca="1">IFERROR(IF(ISBLANK(VLOOKUP($B1443,INDIRECT(nfl_game_result),MATCH(L$1,INDIRECT(nfl_game_result_header),0),FALSE)),"",VLOOKUP($B1443,INDIRECT(nfl_game_result),MATCH(L$1,INDIRECT(nfl_game_result_header),0),FALSE)),"error")</f>
        <v/>
      </c>
      <c r="M1443" t="s">
        <v>14</v>
      </c>
      <c r="N1443">
        <v>-1</v>
      </c>
      <c r="O1443" t="s">
        <v>65</v>
      </c>
      <c r="P1443">
        <v>12</v>
      </c>
      <c r="Q1443" t="s">
        <v>65</v>
      </c>
      <c r="V1443" s="23" t="s">
        <v>416</v>
      </c>
      <c r="W1443">
        <f ca="1">VALUE(LEFT(C1443, 4))</f>
        <v>2014</v>
      </c>
      <c r="X1443">
        <f ca="1">VALUE(MID(C1443,6,FIND("_",C1443,6)-6))</f>
        <v>12</v>
      </c>
      <c r="Y1443" t="str">
        <f ca="1">IF(NOT(OR(ISBLANK(D1443),ISBLANK(E1443),D1443="",E1443="")),D1443-E1443,"")</f>
        <v/>
      </c>
      <c r="Z1443" t="str">
        <f ca="1">IF(OR(NOT(ISNUMBER(D1443)),ISBLANK(D1443),D1443="",ISBLANK(N1443)),"",ABS(D1443-N1443))</f>
        <v/>
      </c>
      <c r="AA1443">
        <f ca="1">IF(OR(ISBLANK(J1443),ISBLANK(O1443),J1443="",O1443=""),"",IF(J1443=O1443,1,0))</f>
        <v>1</v>
      </c>
      <c r="AB1443">
        <f ca="1">IF(OR(ISBLANK(K1443),ISBLANK(Q1443),K1443="",Q1443=""),"",IF(K1443=Q1443,1,0))</f>
        <v>1</v>
      </c>
      <c r="AC1443" s="23" t="str">
        <f t="shared" ca="1" si="22"/>
        <v/>
      </c>
    </row>
    <row r="1444" spans="1:29" x14ac:dyDescent="0.25">
      <c r="A1444" s="23">
        <v>1443</v>
      </c>
      <c r="B1444">
        <v>711</v>
      </c>
      <c r="C1444" t="str">
        <f ca="1">IFERROR(VLOOKUP($B1444,INDIRECT(nfl_game_result),MATCH(C$1,INDIRECT(nfl_game_result_header),0),FALSE),"error")</f>
        <v>2014_13_CHI@DET</v>
      </c>
      <c r="D1444" t="str">
        <f ca="1">IFERROR(IF(ISBLANK(VLOOKUP($B1444,INDIRECT(nfl_game_result),MATCH(D$1,INDIRECT(nfl_game_result_header),0),FALSE)),"",VLOOKUP($B1444,INDIRECT(nfl_game_result),MATCH(D$1,INDIRECT(nfl_game_result_header),0),FALSE)),"error")</f>
        <v/>
      </c>
      <c r="E1444">
        <f ca="1">IFERROR(IF(ISBLANK(VLOOKUP($B1444,INDIRECT(nfl_game_result),MATCH(E$1,INDIRECT(nfl_game_result_header),0),FALSE)),"",VLOOKUP($B1444,INDIRECT(nfl_game_result),MATCH(E$1,INDIRECT(nfl_game_result_header),0),FALSE)),"error")</f>
        <v>-7</v>
      </c>
      <c r="F1444" s="23" t="str">
        <f ca="1">IFERROR(IF(ISBLANK(VLOOKUP($B1444,INDIRECT(nfl_game_result),MATCH(F$1,INDIRECT(nfl_game_result_header),0),FALSE)),"",VLOOKUP($B1444,INDIRECT(nfl_game_result),MATCH(F$1,INDIRECT(nfl_game_result_header),0),FALSE)),"error")</f>
        <v/>
      </c>
      <c r="G1444" s="23" t="str">
        <f ca="1">IFERROR(IF(ISBLANK(VLOOKUP($B1444,INDIRECT(nfl_game_result),MATCH(G$1,INDIRECT(nfl_game_result_header),0),FALSE)),"",VLOOKUP($B1444,INDIRECT(nfl_game_result),MATCH(G$1,INDIRECT(nfl_game_result_header),0),FALSE)),"error")</f>
        <v/>
      </c>
      <c r="H1444">
        <f ca="1">IFERROR(IF(ISBLANK(VLOOKUP($B1444,INDIRECT(nfl_game_result),MATCH(H$1,INDIRECT(nfl_game_result_header),0),FALSE)),"",VLOOKUP($B1444,INDIRECT(nfl_game_result),MATCH(H$1,INDIRECT(nfl_game_result_header),0),FALSE)),"error")</f>
        <v>34</v>
      </c>
      <c r="I1444">
        <f ca="1">IFERROR(IF(ISBLANK(VLOOKUP($B1444,INDIRECT(nfl_game_result),MATCH(I$1,INDIRECT(nfl_game_result_header),0),FALSE)),"",VLOOKUP($B1444,INDIRECT(nfl_game_result),MATCH(I$1,INDIRECT(nfl_game_result_header),0),FALSE)),"error")</f>
        <v>17</v>
      </c>
      <c r="J1444" t="str">
        <f ca="1">IFERROR(IF(ISBLANK(VLOOKUP($B1444,INDIRECT(nfl_game_result),MATCH(J$1,INDIRECT(nfl_game_result_header),0),FALSE)),"",VLOOKUP($B1444,INDIRECT(nfl_game_result),MATCH(J$1,INDIRECT(nfl_game_result_header),0),FALSE)),"error")</f>
        <v>DET</v>
      </c>
      <c r="K1444" t="str">
        <f ca="1">IFERROR(IF(ISBLANK(VLOOKUP($B1444,INDIRECT(nfl_game_result),MATCH(K$1,INDIRECT(nfl_game_result_header),0),FALSE)),"",VLOOKUP($B1444,INDIRECT(nfl_game_result),MATCH(K$1,INDIRECT(nfl_game_result_header),0),FALSE)),"error")</f>
        <v>DET</v>
      </c>
      <c r="L1444" s="23" t="str">
        <f ca="1">IFERROR(IF(ISBLANK(VLOOKUP($B1444,INDIRECT(nfl_game_result),MATCH(L$1,INDIRECT(nfl_game_result_header),0),FALSE)),"",VLOOKUP($B1444,INDIRECT(nfl_game_result),MATCH(L$1,INDIRECT(nfl_game_result_header),0),FALSE)),"error")</f>
        <v/>
      </c>
      <c r="M1444" t="s">
        <v>16</v>
      </c>
      <c r="N1444">
        <v>-5</v>
      </c>
      <c r="O1444" t="s">
        <v>68</v>
      </c>
      <c r="P1444">
        <v>2</v>
      </c>
      <c r="V1444" s="23" t="s">
        <v>416</v>
      </c>
      <c r="W1444">
        <f ca="1">VALUE(LEFT(C1444, 4))</f>
        <v>2014</v>
      </c>
      <c r="X1444">
        <f ca="1">VALUE(MID(C1444,6,FIND("_",C1444,6)-6))</f>
        <v>13</v>
      </c>
      <c r="Y1444" t="str">
        <f ca="1">IF(NOT(OR(ISBLANK(D1444),ISBLANK(E1444),D1444="",E1444="")),D1444-E1444,"")</f>
        <v/>
      </c>
      <c r="Z1444" t="str">
        <f ca="1">IF(OR(NOT(ISNUMBER(D1444)),ISBLANK(D1444),D1444="",ISBLANK(N1444)),"",ABS(D1444-N1444))</f>
        <v/>
      </c>
      <c r="AA1444">
        <f ca="1">IF(OR(ISBLANK(J1444),ISBLANK(O1444),J1444="",O1444=""),"",IF(J1444=O1444,1,0))</f>
        <v>0</v>
      </c>
      <c r="AB1444" t="str">
        <f ca="1">IF(OR(ISBLANK(K1444),ISBLANK(Q1444),K1444="",Q1444=""),"",IF(K1444=Q1444,1,0))</f>
        <v/>
      </c>
      <c r="AC1444" s="23" t="str">
        <f t="shared" ca="1" si="22"/>
        <v/>
      </c>
    </row>
    <row r="1445" spans="1:29" x14ac:dyDescent="0.25">
      <c r="A1445" s="23">
        <v>1444</v>
      </c>
      <c r="B1445">
        <v>712</v>
      </c>
      <c r="C1445" t="str">
        <f ca="1">IFERROR(VLOOKUP($B1445,INDIRECT(nfl_game_result),MATCH(C$1,INDIRECT(nfl_game_result_header),0),FALSE),"error")</f>
        <v>2014_13_PHI@DAL</v>
      </c>
      <c r="D1445" t="str">
        <f ca="1">IFERROR(IF(ISBLANK(VLOOKUP($B1445,INDIRECT(nfl_game_result),MATCH(D$1,INDIRECT(nfl_game_result_header),0),FALSE)),"",VLOOKUP($B1445,INDIRECT(nfl_game_result),MATCH(D$1,INDIRECT(nfl_game_result_header),0),FALSE)),"error")</f>
        <v/>
      </c>
      <c r="E1445">
        <f ca="1">IFERROR(IF(ISBLANK(VLOOKUP($B1445,INDIRECT(nfl_game_result),MATCH(E$1,INDIRECT(nfl_game_result_header),0),FALSE)),"",VLOOKUP($B1445,INDIRECT(nfl_game_result),MATCH(E$1,INDIRECT(nfl_game_result_header),0),FALSE)),"error")</f>
        <v>-3</v>
      </c>
      <c r="F1445" s="23" t="str">
        <f ca="1">IFERROR(IF(ISBLANK(VLOOKUP($B1445,INDIRECT(nfl_game_result),MATCH(F$1,INDIRECT(nfl_game_result_header),0),FALSE)),"",VLOOKUP($B1445,INDIRECT(nfl_game_result),MATCH(F$1,INDIRECT(nfl_game_result_header),0),FALSE)),"error")</f>
        <v/>
      </c>
      <c r="G1445" s="23" t="str">
        <f ca="1">IFERROR(IF(ISBLANK(VLOOKUP($B1445,INDIRECT(nfl_game_result),MATCH(G$1,INDIRECT(nfl_game_result_header),0),FALSE)),"",VLOOKUP($B1445,INDIRECT(nfl_game_result),MATCH(G$1,INDIRECT(nfl_game_result_header),0),FALSE)),"error")</f>
        <v/>
      </c>
      <c r="H1445">
        <f ca="1">IFERROR(IF(ISBLANK(VLOOKUP($B1445,INDIRECT(nfl_game_result),MATCH(H$1,INDIRECT(nfl_game_result_header),0),FALSE)),"",VLOOKUP($B1445,INDIRECT(nfl_game_result),MATCH(H$1,INDIRECT(nfl_game_result_header),0),FALSE)),"error")</f>
        <v>10</v>
      </c>
      <c r="I1445">
        <f ca="1">IFERROR(IF(ISBLANK(VLOOKUP($B1445,INDIRECT(nfl_game_result),MATCH(I$1,INDIRECT(nfl_game_result_header),0),FALSE)),"",VLOOKUP($B1445,INDIRECT(nfl_game_result),MATCH(I$1,INDIRECT(nfl_game_result_header),0),FALSE)),"error")</f>
        <v>33</v>
      </c>
      <c r="J1445" t="str">
        <f ca="1">IFERROR(IF(ISBLANK(VLOOKUP($B1445,INDIRECT(nfl_game_result),MATCH(J$1,INDIRECT(nfl_game_result_header),0),FALSE)),"",VLOOKUP($B1445,INDIRECT(nfl_game_result),MATCH(J$1,INDIRECT(nfl_game_result_header),0),FALSE)),"error")</f>
        <v>PHI</v>
      </c>
      <c r="K1445" t="str">
        <f ca="1">IFERROR(IF(ISBLANK(VLOOKUP($B1445,INDIRECT(nfl_game_result),MATCH(K$1,INDIRECT(nfl_game_result_header),0),FALSE)),"",VLOOKUP($B1445,INDIRECT(nfl_game_result),MATCH(K$1,INDIRECT(nfl_game_result_header),0),FALSE)),"error")</f>
        <v>PHI</v>
      </c>
      <c r="L1445" s="23" t="str">
        <f ca="1">IFERROR(IF(ISBLANK(VLOOKUP($B1445,INDIRECT(nfl_game_result),MATCH(L$1,INDIRECT(nfl_game_result_header),0),FALSE)),"",VLOOKUP($B1445,INDIRECT(nfl_game_result),MATCH(L$1,INDIRECT(nfl_game_result_header),0),FALSE)),"error")</f>
        <v/>
      </c>
      <c r="M1445" t="s">
        <v>16</v>
      </c>
      <c r="N1445">
        <v>-3.5</v>
      </c>
      <c r="O1445" t="s">
        <v>71</v>
      </c>
      <c r="P1445">
        <v>3</v>
      </c>
      <c r="V1445" s="23" t="s">
        <v>416</v>
      </c>
      <c r="W1445">
        <f ca="1">VALUE(LEFT(C1445, 4))</f>
        <v>2014</v>
      </c>
      <c r="X1445">
        <f ca="1">VALUE(MID(C1445,6,FIND("_",C1445,6)-6))</f>
        <v>13</v>
      </c>
      <c r="Y1445" t="str">
        <f ca="1">IF(NOT(OR(ISBLANK(D1445),ISBLANK(E1445),D1445="",E1445="")),D1445-E1445,"")</f>
        <v/>
      </c>
      <c r="Z1445" t="str">
        <f ca="1">IF(OR(NOT(ISNUMBER(D1445)),ISBLANK(D1445),D1445="",ISBLANK(N1445)),"",ABS(D1445-N1445))</f>
        <v/>
      </c>
      <c r="AA1445">
        <f ca="1">IF(OR(ISBLANK(J1445),ISBLANK(O1445),J1445="",O1445=""),"",IF(J1445=O1445,1,0))</f>
        <v>0</v>
      </c>
      <c r="AB1445" t="str">
        <f ca="1">IF(OR(ISBLANK(K1445),ISBLANK(Q1445),K1445="",Q1445=""),"",IF(K1445=Q1445,1,0))</f>
        <v/>
      </c>
      <c r="AC1445" s="23" t="str">
        <f t="shared" ca="1" si="22"/>
        <v/>
      </c>
    </row>
    <row r="1446" spans="1:29" x14ac:dyDescent="0.25">
      <c r="A1446" s="23">
        <v>1445</v>
      </c>
      <c r="B1446">
        <v>713</v>
      </c>
      <c r="C1446" t="str">
        <f ca="1">IFERROR(VLOOKUP($B1446,INDIRECT(nfl_game_result),MATCH(C$1,INDIRECT(nfl_game_result_header),0),FALSE),"error")</f>
        <v>2014_13_SEA@SFO</v>
      </c>
      <c r="D1446" t="str">
        <f ca="1">IFERROR(IF(ISBLANK(VLOOKUP($B1446,INDIRECT(nfl_game_result),MATCH(D$1,INDIRECT(nfl_game_result_header),0),FALSE)),"",VLOOKUP($B1446,INDIRECT(nfl_game_result),MATCH(D$1,INDIRECT(nfl_game_result_header),0),FALSE)),"error")</f>
        <v/>
      </c>
      <c r="E1446">
        <f ca="1">IFERROR(IF(ISBLANK(VLOOKUP($B1446,INDIRECT(nfl_game_result),MATCH(E$1,INDIRECT(nfl_game_result_header),0),FALSE)),"",VLOOKUP($B1446,INDIRECT(nfl_game_result),MATCH(E$1,INDIRECT(nfl_game_result_header),0),FALSE)),"error")</f>
        <v>-1</v>
      </c>
      <c r="F1446" s="23" t="str">
        <f ca="1">IFERROR(IF(ISBLANK(VLOOKUP($B1446,INDIRECT(nfl_game_result),MATCH(F$1,INDIRECT(nfl_game_result_header),0),FALSE)),"",VLOOKUP($B1446,INDIRECT(nfl_game_result),MATCH(F$1,INDIRECT(nfl_game_result_header),0),FALSE)),"error")</f>
        <v/>
      </c>
      <c r="G1446" s="23" t="str">
        <f ca="1">IFERROR(IF(ISBLANK(VLOOKUP($B1446,INDIRECT(nfl_game_result),MATCH(G$1,INDIRECT(nfl_game_result_header),0),FALSE)),"",VLOOKUP($B1446,INDIRECT(nfl_game_result),MATCH(G$1,INDIRECT(nfl_game_result_header),0),FALSE)),"error")</f>
        <v/>
      </c>
      <c r="H1446">
        <f ca="1">IFERROR(IF(ISBLANK(VLOOKUP($B1446,INDIRECT(nfl_game_result),MATCH(H$1,INDIRECT(nfl_game_result_header),0),FALSE)),"",VLOOKUP($B1446,INDIRECT(nfl_game_result),MATCH(H$1,INDIRECT(nfl_game_result_header),0),FALSE)),"error")</f>
        <v>3</v>
      </c>
      <c r="I1446">
        <f ca="1">IFERROR(IF(ISBLANK(VLOOKUP($B1446,INDIRECT(nfl_game_result),MATCH(I$1,INDIRECT(nfl_game_result_header),0),FALSE)),"",VLOOKUP($B1446,INDIRECT(nfl_game_result),MATCH(I$1,INDIRECT(nfl_game_result_header),0),FALSE)),"error")</f>
        <v>19</v>
      </c>
      <c r="J1446" t="str">
        <f ca="1">IFERROR(IF(ISBLANK(VLOOKUP($B1446,INDIRECT(nfl_game_result),MATCH(J$1,INDIRECT(nfl_game_result_header),0),FALSE)),"",VLOOKUP($B1446,INDIRECT(nfl_game_result),MATCH(J$1,INDIRECT(nfl_game_result_header),0),FALSE)),"error")</f>
        <v>SEA</v>
      </c>
      <c r="K1446" t="str">
        <f ca="1">IFERROR(IF(ISBLANK(VLOOKUP($B1446,INDIRECT(nfl_game_result),MATCH(K$1,INDIRECT(nfl_game_result_header),0),FALSE)),"",VLOOKUP($B1446,INDIRECT(nfl_game_result),MATCH(K$1,INDIRECT(nfl_game_result_header),0),FALSE)),"error")</f>
        <v>SEA</v>
      </c>
      <c r="L1446" s="23" t="str">
        <f ca="1">IFERROR(IF(ISBLANK(VLOOKUP($B1446,INDIRECT(nfl_game_result),MATCH(L$1,INDIRECT(nfl_game_result_header),0),FALSE)),"",VLOOKUP($B1446,INDIRECT(nfl_game_result),MATCH(L$1,INDIRECT(nfl_game_result_header),0),FALSE)),"error")</f>
        <v/>
      </c>
      <c r="M1446" t="s">
        <v>16</v>
      </c>
      <c r="N1446">
        <v>-3</v>
      </c>
      <c r="O1446" t="s">
        <v>89</v>
      </c>
      <c r="P1446">
        <v>9</v>
      </c>
      <c r="V1446" s="23" t="s">
        <v>416</v>
      </c>
      <c r="W1446">
        <f ca="1">VALUE(LEFT(C1446, 4))</f>
        <v>2014</v>
      </c>
      <c r="X1446">
        <f ca="1">VALUE(MID(C1446,6,FIND("_",C1446,6)-6))</f>
        <v>13</v>
      </c>
      <c r="Y1446" t="str">
        <f ca="1">IF(NOT(OR(ISBLANK(D1446),ISBLANK(E1446),D1446="",E1446="")),D1446-E1446,"")</f>
        <v/>
      </c>
      <c r="Z1446" t="str">
        <f ca="1">IF(OR(NOT(ISNUMBER(D1446)),ISBLANK(D1446),D1446="",ISBLANK(N1446)),"",ABS(D1446-N1446))</f>
        <v/>
      </c>
      <c r="AA1446">
        <f ca="1">IF(OR(ISBLANK(J1446),ISBLANK(O1446),J1446="",O1446=""),"",IF(J1446=O1446,1,0))</f>
        <v>1</v>
      </c>
      <c r="AB1446" t="str">
        <f ca="1">IF(OR(ISBLANK(K1446),ISBLANK(Q1446),K1446="",Q1446=""),"",IF(K1446=Q1446,1,0))</f>
        <v/>
      </c>
      <c r="AC1446" s="23" t="str">
        <f t="shared" ca="1" si="22"/>
        <v/>
      </c>
    </row>
    <row r="1447" spans="1:29" x14ac:dyDescent="0.25">
      <c r="A1447" s="23">
        <v>1446</v>
      </c>
      <c r="B1447">
        <v>714</v>
      </c>
      <c r="C1447" t="str">
        <f ca="1">IFERROR(VLOOKUP($B1447,INDIRECT(nfl_game_result),MATCH(C$1,INDIRECT(nfl_game_result_header),0),FALSE),"error")</f>
        <v>2014_13_CLE@BUF</v>
      </c>
      <c r="D1447" t="str">
        <f ca="1">IFERROR(IF(ISBLANK(VLOOKUP($B1447,INDIRECT(nfl_game_result),MATCH(D$1,INDIRECT(nfl_game_result_header),0),FALSE)),"",VLOOKUP($B1447,INDIRECT(nfl_game_result),MATCH(D$1,INDIRECT(nfl_game_result_header),0),FALSE)),"error")</f>
        <v/>
      </c>
      <c r="E1447">
        <f ca="1">IFERROR(IF(ISBLANK(VLOOKUP($B1447,INDIRECT(nfl_game_result),MATCH(E$1,INDIRECT(nfl_game_result_header),0),FALSE)),"",VLOOKUP($B1447,INDIRECT(nfl_game_result),MATCH(E$1,INDIRECT(nfl_game_result_header),0),FALSE)),"error")</f>
        <v>-1.5</v>
      </c>
      <c r="F1447" s="23" t="str">
        <f ca="1">IFERROR(IF(ISBLANK(VLOOKUP($B1447,INDIRECT(nfl_game_result),MATCH(F$1,INDIRECT(nfl_game_result_header),0),FALSE)),"",VLOOKUP($B1447,INDIRECT(nfl_game_result),MATCH(F$1,INDIRECT(nfl_game_result_header),0),FALSE)),"error")</f>
        <v/>
      </c>
      <c r="G1447" s="23" t="str">
        <f ca="1">IFERROR(IF(ISBLANK(VLOOKUP($B1447,INDIRECT(nfl_game_result),MATCH(G$1,INDIRECT(nfl_game_result_header),0),FALSE)),"",VLOOKUP($B1447,INDIRECT(nfl_game_result),MATCH(G$1,INDIRECT(nfl_game_result_header),0),FALSE)),"error")</f>
        <v/>
      </c>
      <c r="H1447">
        <f ca="1">IFERROR(IF(ISBLANK(VLOOKUP($B1447,INDIRECT(nfl_game_result),MATCH(H$1,INDIRECT(nfl_game_result_header),0),FALSE)),"",VLOOKUP($B1447,INDIRECT(nfl_game_result),MATCH(H$1,INDIRECT(nfl_game_result_header),0),FALSE)),"error")</f>
        <v>26</v>
      </c>
      <c r="I1447">
        <f ca="1">IFERROR(IF(ISBLANK(VLOOKUP($B1447,INDIRECT(nfl_game_result),MATCH(I$1,INDIRECT(nfl_game_result_header),0),FALSE)),"",VLOOKUP($B1447,INDIRECT(nfl_game_result),MATCH(I$1,INDIRECT(nfl_game_result_header),0),FALSE)),"error")</f>
        <v>10</v>
      </c>
      <c r="J1447" t="str">
        <f ca="1">IFERROR(IF(ISBLANK(VLOOKUP($B1447,INDIRECT(nfl_game_result),MATCH(J$1,INDIRECT(nfl_game_result_header),0),FALSE)),"",VLOOKUP($B1447,INDIRECT(nfl_game_result),MATCH(J$1,INDIRECT(nfl_game_result_header),0),FALSE)),"error")</f>
        <v>BUF</v>
      </c>
      <c r="K1447" t="str">
        <f ca="1">IFERROR(IF(ISBLANK(VLOOKUP($B1447,INDIRECT(nfl_game_result),MATCH(K$1,INDIRECT(nfl_game_result_header),0),FALSE)),"",VLOOKUP($B1447,INDIRECT(nfl_game_result),MATCH(K$1,INDIRECT(nfl_game_result_header),0),FALSE)),"error")</f>
        <v>BUF</v>
      </c>
      <c r="L1447" s="23" t="str">
        <f ca="1">IFERROR(IF(ISBLANK(VLOOKUP($B1447,INDIRECT(nfl_game_result),MATCH(L$1,INDIRECT(nfl_game_result_header),0),FALSE)),"",VLOOKUP($B1447,INDIRECT(nfl_game_result),MATCH(L$1,INDIRECT(nfl_game_result_header),0),FALSE)),"error")</f>
        <v/>
      </c>
      <c r="M1447" t="s">
        <v>16</v>
      </c>
      <c r="N1447">
        <v>-1.5</v>
      </c>
      <c r="O1447" t="s">
        <v>66</v>
      </c>
      <c r="P1447">
        <v>11</v>
      </c>
      <c r="V1447" s="23" t="s">
        <v>416</v>
      </c>
      <c r="W1447">
        <f ca="1">VALUE(LEFT(C1447, 4))</f>
        <v>2014</v>
      </c>
      <c r="X1447">
        <f ca="1">VALUE(MID(C1447,6,FIND("_",C1447,6)-6))</f>
        <v>13</v>
      </c>
      <c r="Y1447" t="str">
        <f ca="1">IF(NOT(OR(ISBLANK(D1447),ISBLANK(E1447),D1447="",E1447="")),D1447-E1447,"")</f>
        <v/>
      </c>
      <c r="Z1447" t="str">
        <f ca="1">IF(OR(NOT(ISNUMBER(D1447)),ISBLANK(D1447),D1447="",ISBLANK(N1447)),"",ABS(D1447-N1447))</f>
        <v/>
      </c>
      <c r="AA1447">
        <f ca="1">IF(OR(ISBLANK(J1447),ISBLANK(O1447),J1447="",O1447=""),"",IF(J1447=O1447,1,0))</f>
        <v>1</v>
      </c>
      <c r="AB1447" t="str">
        <f ca="1">IF(OR(ISBLANK(K1447),ISBLANK(Q1447),K1447="",Q1447=""),"",IF(K1447=Q1447,1,0))</f>
        <v/>
      </c>
      <c r="AC1447" s="23" t="str">
        <f t="shared" ca="1" si="22"/>
        <v/>
      </c>
    </row>
    <row r="1448" spans="1:29" x14ac:dyDescent="0.25">
      <c r="A1448" s="23">
        <v>1447</v>
      </c>
      <c r="B1448">
        <v>715</v>
      </c>
      <c r="C1448" t="str">
        <f ca="1">IFERROR(VLOOKUP($B1448,INDIRECT(nfl_game_result),MATCH(C$1,INDIRECT(nfl_game_result_header),0),FALSE),"error")</f>
        <v>2014_13_WAS@IND</v>
      </c>
      <c r="D1448" t="str">
        <f ca="1">IFERROR(IF(ISBLANK(VLOOKUP($B1448,INDIRECT(nfl_game_result),MATCH(D$1,INDIRECT(nfl_game_result_header),0),FALSE)),"",VLOOKUP($B1448,INDIRECT(nfl_game_result),MATCH(D$1,INDIRECT(nfl_game_result_header),0),FALSE)),"error")</f>
        <v/>
      </c>
      <c r="E1448">
        <f ca="1">IFERROR(IF(ISBLANK(VLOOKUP($B1448,INDIRECT(nfl_game_result),MATCH(E$1,INDIRECT(nfl_game_result_header),0),FALSE)),"",VLOOKUP($B1448,INDIRECT(nfl_game_result),MATCH(E$1,INDIRECT(nfl_game_result_header),0),FALSE)),"error")</f>
        <v>-9.5</v>
      </c>
      <c r="F1448" s="23" t="str">
        <f ca="1">IFERROR(IF(ISBLANK(VLOOKUP($B1448,INDIRECT(nfl_game_result),MATCH(F$1,INDIRECT(nfl_game_result_header),0),FALSE)),"",VLOOKUP($B1448,INDIRECT(nfl_game_result),MATCH(F$1,INDIRECT(nfl_game_result_header),0),FALSE)),"error")</f>
        <v/>
      </c>
      <c r="G1448" s="23" t="str">
        <f ca="1">IFERROR(IF(ISBLANK(VLOOKUP($B1448,INDIRECT(nfl_game_result),MATCH(G$1,INDIRECT(nfl_game_result_header),0),FALSE)),"",VLOOKUP($B1448,INDIRECT(nfl_game_result),MATCH(G$1,INDIRECT(nfl_game_result_header),0),FALSE)),"error")</f>
        <v/>
      </c>
      <c r="H1448">
        <f ca="1">IFERROR(IF(ISBLANK(VLOOKUP($B1448,INDIRECT(nfl_game_result),MATCH(H$1,INDIRECT(nfl_game_result_header),0),FALSE)),"",VLOOKUP($B1448,INDIRECT(nfl_game_result),MATCH(H$1,INDIRECT(nfl_game_result_header),0),FALSE)),"error")</f>
        <v>49</v>
      </c>
      <c r="I1448">
        <f ca="1">IFERROR(IF(ISBLANK(VLOOKUP($B1448,INDIRECT(nfl_game_result),MATCH(I$1,INDIRECT(nfl_game_result_header),0),FALSE)),"",VLOOKUP($B1448,INDIRECT(nfl_game_result),MATCH(I$1,INDIRECT(nfl_game_result_header),0),FALSE)),"error")</f>
        <v>27</v>
      </c>
      <c r="J1448" t="str">
        <f ca="1">IFERROR(IF(ISBLANK(VLOOKUP($B1448,INDIRECT(nfl_game_result),MATCH(J$1,INDIRECT(nfl_game_result_header),0),FALSE)),"",VLOOKUP($B1448,INDIRECT(nfl_game_result),MATCH(J$1,INDIRECT(nfl_game_result_header),0),FALSE)),"error")</f>
        <v>IND</v>
      </c>
      <c r="K1448" t="str">
        <f ca="1">IFERROR(IF(ISBLANK(VLOOKUP($B1448,INDIRECT(nfl_game_result),MATCH(K$1,INDIRECT(nfl_game_result_header),0),FALSE)),"",VLOOKUP($B1448,INDIRECT(nfl_game_result),MATCH(K$1,INDIRECT(nfl_game_result_header),0),FALSE)),"error")</f>
        <v>IND</v>
      </c>
      <c r="L1448" s="23" t="str">
        <f ca="1">IFERROR(IF(ISBLANK(VLOOKUP($B1448,INDIRECT(nfl_game_result),MATCH(L$1,INDIRECT(nfl_game_result_header),0),FALSE)),"",VLOOKUP($B1448,INDIRECT(nfl_game_result),MATCH(L$1,INDIRECT(nfl_game_result_header),0),FALSE)),"error")</f>
        <v/>
      </c>
      <c r="M1448" t="s">
        <v>16</v>
      </c>
      <c r="N1448">
        <v>-9</v>
      </c>
      <c r="O1448" t="s">
        <v>94</v>
      </c>
      <c r="P1448">
        <v>13</v>
      </c>
      <c r="V1448" s="23" t="s">
        <v>416</v>
      </c>
      <c r="W1448">
        <f ca="1">VALUE(LEFT(C1448, 4))</f>
        <v>2014</v>
      </c>
      <c r="X1448">
        <f ca="1">VALUE(MID(C1448,6,FIND("_",C1448,6)-6))</f>
        <v>13</v>
      </c>
      <c r="Y1448" t="str">
        <f ca="1">IF(NOT(OR(ISBLANK(D1448),ISBLANK(E1448),D1448="",E1448="")),D1448-E1448,"")</f>
        <v/>
      </c>
      <c r="Z1448" t="str">
        <f ca="1">IF(OR(NOT(ISNUMBER(D1448)),ISBLANK(D1448),D1448="",ISBLANK(N1448)),"",ABS(D1448-N1448))</f>
        <v/>
      </c>
      <c r="AA1448">
        <f ca="1">IF(OR(ISBLANK(J1448),ISBLANK(O1448),J1448="",O1448=""),"",IF(J1448=O1448,1,0))</f>
        <v>0</v>
      </c>
      <c r="AB1448" t="str">
        <f ca="1">IF(OR(ISBLANK(K1448),ISBLANK(Q1448),K1448="",Q1448=""),"",IF(K1448=Q1448,1,0))</f>
        <v/>
      </c>
      <c r="AC1448" s="23" t="str">
        <f t="shared" ca="1" si="22"/>
        <v/>
      </c>
    </row>
    <row r="1449" spans="1:29" x14ac:dyDescent="0.25">
      <c r="A1449" s="23">
        <v>1448</v>
      </c>
      <c r="B1449">
        <v>716</v>
      </c>
      <c r="C1449" t="str">
        <f ca="1">IFERROR(VLOOKUP($B1449,INDIRECT(nfl_game_result),MATCH(C$1,INDIRECT(nfl_game_result_header),0),FALSE),"error")</f>
        <v>2014_13_OAK@STL</v>
      </c>
      <c r="D1449" t="str">
        <f ca="1">IFERROR(IF(ISBLANK(VLOOKUP($B1449,INDIRECT(nfl_game_result),MATCH(D$1,INDIRECT(nfl_game_result_header),0),FALSE)),"",VLOOKUP($B1449,INDIRECT(nfl_game_result),MATCH(D$1,INDIRECT(nfl_game_result_header),0),FALSE)),"error")</f>
        <v/>
      </c>
      <c r="E1449">
        <f ca="1">IFERROR(IF(ISBLANK(VLOOKUP($B1449,INDIRECT(nfl_game_result),MATCH(E$1,INDIRECT(nfl_game_result_header),0),FALSE)),"",VLOOKUP($B1449,INDIRECT(nfl_game_result),MATCH(E$1,INDIRECT(nfl_game_result_header),0),FALSE)),"error")</f>
        <v>-7</v>
      </c>
      <c r="F1449" s="23" t="str">
        <f ca="1">IFERROR(IF(ISBLANK(VLOOKUP($B1449,INDIRECT(nfl_game_result),MATCH(F$1,INDIRECT(nfl_game_result_header),0),FALSE)),"",VLOOKUP($B1449,INDIRECT(nfl_game_result),MATCH(F$1,INDIRECT(nfl_game_result_header),0),FALSE)),"error")</f>
        <v/>
      </c>
      <c r="G1449" s="23" t="str">
        <f ca="1">IFERROR(IF(ISBLANK(VLOOKUP($B1449,INDIRECT(nfl_game_result),MATCH(G$1,INDIRECT(nfl_game_result_header),0),FALSE)),"",VLOOKUP($B1449,INDIRECT(nfl_game_result),MATCH(G$1,INDIRECT(nfl_game_result_header),0),FALSE)),"error")</f>
        <v/>
      </c>
      <c r="H1449">
        <f ca="1">IFERROR(IF(ISBLANK(VLOOKUP($B1449,INDIRECT(nfl_game_result),MATCH(H$1,INDIRECT(nfl_game_result_header),0),FALSE)),"",VLOOKUP($B1449,INDIRECT(nfl_game_result),MATCH(H$1,INDIRECT(nfl_game_result_header),0),FALSE)),"error")</f>
        <v>52</v>
      </c>
      <c r="I1449">
        <f ca="1">IFERROR(IF(ISBLANK(VLOOKUP($B1449,INDIRECT(nfl_game_result),MATCH(I$1,INDIRECT(nfl_game_result_header),0),FALSE)),"",VLOOKUP($B1449,INDIRECT(nfl_game_result),MATCH(I$1,INDIRECT(nfl_game_result_header),0),FALSE)),"error")</f>
        <v>0</v>
      </c>
      <c r="J1449" t="str">
        <f ca="1">IFERROR(IF(ISBLANK(VLOOKUP($B1449,INDIRECT(nfl_game_result),MATCH(J$1,INDIRECT(nfl_game_result_header),0),FALSE)),"",VLOOKUP($B1449,INDIRECT(nfl_game_result),MATCH(J$1,INDIRECT(nfl_game_result_header),0),FALSE)),"error")</f>
        <v>STL</v>
      </c>
      <c r="K1449" t="str">
        <f ca="1">IFERROR(IF(ISBLANK(VLOOKUP($B1449,INDIRECT(nfl_game_result),MATCH(K$1,INDIRECT(nfl_game_result_header),0),FALSE)),"",VLOOKUP($B1449,INDIRECT(nfl_game_result),MATCH(K$1,INDIRECT(nfl_game_result_header),0),FALSE)),"error")</f>
        <v>STL</v>
      </c>
      <c r="L1449" s="23" t="str">
        <f ca="1">IFERROR(IF(ISBLANK(VLOOKUP($B1449,INDIRECT(nfl_game_result),MATCH(L$1,INDIRECT(nfl_game_result_header),0),FALSE)),"",VLOOKUP($B1449,INDIRECT(nfl_game_result),MATCH(L$1,INDIRECT(nfl_game_result_header),0),FALSE)),"error")</f>
        <v/>
      </c>
      <c r="M1449" t="s">
        <v>16</v>
      </c>
      <c r="N1449">
        <v>-7.5</v>
      </c>
      <c r="O1449" t="s">
        <v>91</v>
      </c>
      <c r="P1449">
        <v>8</v>
      </c>
      <c r="V1449" s="23" t="s">
        <v>416</v>
      </c>
      <c r="W1449">
        <f ca="1">VALUE(LEFT(C1449, 4))</f>
        <v>2014</v>
      </c>
      <c r="X1449">
        <f ca="1">VALUE(MID(C1449,6,FIND("_",C1449,6)-6))</f>
        <v>13</v>
      </c>
      <c r="Y1449" t="str">
        <f ca="1">IF(NOT(OR(ISBLANK(D1449),ISBLANK(E1449),D1449="",E1449="")),D1449-E1449,"")</f>
        <v/>
      </c>
      <c r="Z1449" t="str">
        <f ca="1">IF(OR(NOT(ISNUMBER(D1449)),ISBLANK(D1449),D1449="",ISBLANK(N1449)),"",ABS(D1449-N1449))</f>
        <v/>
      </c>
      <c r="AA1449">
        <f ca="1">IF(OR(ISBLANK(J1449),ISBLANK(O1449),J1449="",O1449=""),"",IF(J1449=O1449,1,0))</f>
        <v>1</v>
      </c>
      <c r="AB1449" t="str">
        <f ca="1">IF(OR(ISBLANK(K1449),ISBLANK(Q1449),K1449="",Q1449=""),"",IF(K1449=Q1449,1,0))</f>
        <v/>
      </c>
      <c r="AC1449" s="23" t="str">
        <f t="shared" ca="1" si="22"/>
        <v/>
      </c>
    </row>
    <row r="1450" spans="1:29" x14ac:dyDescent="0.25">
      <c r="A1450" s="23">
        <v>1449</v>
      </c>
      <c r="B1450">
        <v>717</v>
      </c>
      <c r="C1450" t="str">
        <f ca="1">IFERROR(VLOOKUP($B1450,INDIRECT(nfl_game_result),MATCH(C$1,INDIRECT(nfl_game_result_header),0),FALSE),"error")</f>
        <v>2014_13_CAR@MIN</v>
      </c>
      <c r="D1450" t="str">
        <f ca="1">IFERROR(IF(ISBLANK(VLOOKUP($B1450,INDIRECT(nfl_game_result),MATCH(D$1,INDIRECT(nfl_game_result_header),0),FALSE)),"",VLOOKUP($B1450,INDIRECT(nfl_game_result),MATCH(D$1,INDIRECT(nfl_game_result_header),0),FALSE)),"error")</f>
        <v/>
      </c>
      <c r="E1450">
        <f ca="1">IFERROR(IF(ISBLANK(VLOOKUP($B1450,INDIRECT(nfl_game_result),MATCH(E$1,INDIRECT(nfl_game_result_header),0),FALSE)),"",VLOOKUP($B1450,INDIRECT(nfl_game_result),MATCH(E$1,INDIRECT(nfl_game_result_header),0),FALSE)),"error")</f>
        <v>-3</v>
      </c>
      <c r="F1450" s="23" t="str">
        <f ca="1">IFERROR(IF(ISBLANK(VLOOKUP($B1450,INDIRECT(nfl_game_result),MATCH(F$1,INDIRECT(nfl_game_result_header),0),FALSE)),"",VLOOKUP($B1450,INDIRECT(nfl_game_result),MATCH(F$1,INDIRECT(nfl_game_result_header),0),FALSE)),"error")</f>
        <v/>
      </c>
      <c r="G1450" s="23" t="str">
        <f ca="1">IFERROR(IF(ISBLANK(VLOOKUP($B1450,INDIRECT(nfl_game_result),MATCH(G$1,INDIRECT(nfl_game_result_header),0),FALSE)),"",VLOOKUP($B1450,INDIRECT(nfl_game_result),MATCH(G$1,INDIRECT(nfl_game_result_header),0),FALSE)),"error")</f>
        <v/>
      </c>
      <c r="H1450">
        <f ca="1">IFERROR(IF(ISBLANK(VLOOKUP($B1450,INDIRECT(nfl_game_result),MATCH(H$1,INDIRECT(nfl_game_result_header),0),FALSE)),"",VLOOKUP($B1450,INDIRECT(nfl_game_result),MATCH(H$1,INDIRECT(nfl_game_result_header),0),FALSE)),"error")</f>
        <v>31</v>
      </c>
      <c r="I1450">
        <f ca="1">IFERROR(IF(ISBLANK(VLOOKUP($B1450,INDIRECT(nfl_game_result),MATCH(I$1,INDIRECT(nfl_game_result_header),0),FALSE)),"",VLOOKUP($B1450,INDIRECT(nfl_game_result),MATCH(I$1,INDIRECT(nfl_game_result_header),0),FALSE)),"error")</f>
        <v>13</v>
      </c>
      <c r="J1450" t="str">
        <f ca="1">IFERROR(IF(ISBLANK(VLOOKUP($B1450,INDIRECT(nfl_game_result),MATCH(J$1,INDIRECT(nfl_game_result_header),0),FALSE)),"",VLOOKUP($B1450,INDIRECT(nfl_game_result),MATCH(J$1,INDIRECT(nfl_game_result_header),0),FALSE)),"error")</f>
        <v>MIN</v>
      </c>
      <c r="K1450" t="str">
        <f ca="1">IFERROR(IF(ISBLANK(VLOOKUP($B1450,INDIRECT(nfl_game_result),MATCH(K$1,INDIRECT(nfl_game_result_header),0),FALSE)),"",VLOOKUP($B1450,INDIRECT(nfl_game_result),MATCH(K$1,INDIRECT(nfl_game_result_header),0),FALSE)),"error")</f>
        <v>MIN</v>
      </c>
      <c r="L1450" s="23" t="str">
        <f ca="1">IFERROR(IF(ISBLANK(VLOOKUP($B1450,INDIRECT(nfl_game_result),MATCH(L$1,INDIRECT(nfl_game_result_header),0),FALSE)),"",VLOOKUP($B1450,INDIRECT(nfl_game_result),MATCH(L$1,INDIRECT(nfl_game_result_header),0),FALSE)),"error")</f>
        <v/>
      </c>
      <c r="M1450" t="s">
        <v>16</v>
      </c>
      <c r="N1450">
        <v>-3.5</v>
      </c>
      <c r="O1450" t="s">
        <v>80</v>
      </c>
      <c r="P1450">
        <v>7</v>
      </c>
      <c r="V1450" s="23" t="s">
        <v>416</v>
      </c>
      <c r="W1450">
        <f ca="1">VALUE(LEFT(C1450, 4))</f>
        <v>2014</v>
      </c>
      <c r="X1450">
        <f ca="1">VALUE(MID(C1450,6,FIND("_",C1450,6)-6))</f>
        <v>13</v>
      </c>
      <c r="Y1450" t="str">
        <f ca="1">IF(NOT(OR(ISBLANK(D1450),ISBLANK(E1450),D1450="",E1450="")),D1450-E1450,"")</f>
        <v/>
      </c>
      <c r="Z1450" t="str">
        <f ca="1">IF(OR(NOT(ISNUMBER(D1450)),ISBLANK(D1450),D1450="",ISBLANK(N1450)),"",ABS(D1450-N1450))</f>
        <v/>
      </c>
      <c r="AA1450">
        <f ca="1">IF(OR(ISBLANK(J1450),ISBLANK(O1450),J1450="",O1450=""),"",IF(J1450=O1450,1,0))</f>
        <v>1</v>
      </c>
      <c r="AB1450" t="str">
        <f ca="1">IF(OR(ISBLANK(K1450),ISBLANK(Q1450),K1450="",Q1450=""),"",IF(K1450=Q1450,1,0))</f>
        <v/>
      </c>
      <c r="AC1450" s="23" t="str">
        <f t="shared" ca="1" si="22"/>
        <v/>
      </c>
    </row>
    <row r="1451" spans="1:29" x14ac:dyDescent="0.25">
      <c r="A1451" s="23">
        <v>1450</v>
      </c>
      <c r="B1451">
        <v>718</v>
      </c>
      <c r="C1451" t="str">
        <f ca="1">IFERROR(VLOOKUP($B1451,INDIRECT(nfl_game_result),MATCH(C$1,INDIRECT(nfl_game_result_header),0),FALSE),"error")</f>
        <v>2014_13_NOR@PIT</v>
      </c>
      <c r="D1451" t="str">
        <f ca="1">IFERROR(IF(ISBLANK(VLOOKUP($B1451,INDIRECT(nfl_game_result),MATCH(D$1,INDIRECT(nfl_game_result_header),0),FALSE)),"",VLOOKUP($B1451,INDIRECT(nfl_game_result),MATCH(D$1,INDIRECT(nfl_game_result_header),0),FALSE)),"error")</f>
        <v/>
      </c>
      <c r="E1451">
        <f ca="1">IFERROR(IF(ISBLANK(VLOOKUP($B1451,INDIRECT(nfl_game_result),MATCH(E$1,INDIRECT(nfl_game_result_header),0),FALSE)),"",VLOOKUP($B1451,INDIRECT(nfl_game_result),MATCH(E$1,INDIRECT(nfl_game_result_header),0),FALSE)),"error")</f>
        <v>-3</v>
      </c>
      <c r="F1451" s="23" t="str">
        <f ca="1">IFERROR(IF(ISBLANK(VLOOKUP($B1451,INDIRECT(nfl_game_result),MATCH(F$1,INDIRECT(nfl_game_result_header),0),FALSE)),"",VLOOKUP($B1451,INDIRECT(nfl_game_result),MATCH(F$1,INDIRECT(nfl_game_result_header),0),FALSE)),"error")</f>
        <v/>
      </c>
      <c r="G1451" s="23" t="str">
        <f ca="1">IFERROR(IF(ISBLANK(VLOOKUP($B1451,INDIRECT(nfl_game_result),MATCH(G$1,INDIRECT(nfl_game_result_header),0),FALSE)),"",VLOOKUP($B1451,INDIRECT(nfl_game_result),MATCH(G$1,INDIRECT(nfl_game_result_header),0),FALSE)),"error")</f>
        <v/>
      </c>
      <c r="H1451">
        <f ca="1">IFERROR(IF(ISBLANK(VLOOKUP($B1451,INDIRECT(nfl_game_result),MATCH(H$1,INDIRECT(nfl_game_result_header),0),FALSE)),"",VLOOKUP($B1451,INDIRECT(nfl_game_result),MATCH(H$1,INDIRECT(nfl_game_result_header),0),FALSE)),"error")</f>
        <v>32</v>
      </c>
      <c r="I1451">
        <f ca="1">IFERROR(IF(ISBLANK(VLOOKUP($B1451,INDIRECT(nfl_game_result),MATCH(I$1,INDIRECT(nfl_game_result_header),0),FALSE)),"",VLOOKUP($B1451,INDIRECT(nfl_game_result),MATCH(I$1,INDIRECT(nfl_game_result_header),0),FALSE)),"error")</f>
        <v>35</v>
      </c>
      <c r="J1451" t="str">
        <f ca="1">IFERROR(IF(ISBLANK(VLOOKUP($B1451,INDIRECT(nfl_game_result),MATCH(J$1,INDIRECT(nfl_game_result_header),0),FALSE)),"",VLOOKUP($B1451,INDIRECT(nfl_game_result),MATCH(J$1,INDIRECT(nfl_game_result_header),0),FALSE)),"error")</f>
        <v>NOR</v>
      </c>
      <c r="K1451" t="str">
        <f ca="1">IFERROR(IF(ISBLANK(VLOOKUP($B1451,INDIRECT(nfl_game_result),MATCH(K$1,INDIRECT(nfl_game_result_header),0),FALSE)),"",VLOOKUP($B1451,INDIRECT(nfl_game_result),MATCH(K$1,INDIRECT(nfl_game_result_header),0),FALSE)),"error")</f>
        <v>NOR</v>
      </c>
      <c r="L1451" s="23" t="str">
        <f ca="1">IFERROR(IF(ISBLANK(VLOOKUP($B1451,INDIRECT(nfl_game_result),MATCH(L$1,INDIRECT(nfl_game_result_header),0),FALSE)),"",VLOOKUP($B1451,INDIRECT(nfl_game_result),MATCH(L$1,INDIRECT(nfl_game_result_header),0),FALSE)),"error")</f>
        <v/>
      </c>
      <c r="M1451" t="s">
        <v>16</v>
      </c>
      <c r="N1451">
        <v>-6.5</v>
      </c>
      <c r="O1451" t="s">
        <v>87</v>
      </c>
      <c r="P1451">
        <v>1</v>
      </c>
      <c r="V1451" s="23" t="s">
        <v>416</v>
      </c>
      <c r="W1451">
        <f ca="1">VALUE(LEFT(C1451, 4))</f>
        <v>2014</v>
      </c>
      <c r="X1451">
        <f ca="1">VALUE(MID(C1451,6,FIND("_",C1451,6)-6))</f>
        <v>13</v>
      </c>
      <c r="Y1451" t="str">
        <f ca="1">IF(NOT(OR(ISBLANK(D1451),ISBLANK(E1451),D1451="",E1451="")),D1451-E1451,"")</f>
        <v/>
      </c>
      <c r="Z1451" t="str">
        <f ca="1">IF(OR(NOT(ISNUMBER(D1451)),ISBLANK(D1451),D1451="",ISBLANK(N1451)),"",ABS(D1451-N1451))</f>
        <v/>
      </c>
      <c r="AA1451">
        <f ca="1">IF(OR(ISBLANK(J1451),ISBLANK(O1451),J1451="",O1451=""),"",IF(J1451=O1451,1,0))</f>
        <v>0</v>
      </c>
      <c r="AB1451" t="str">
        <f ca="1">IF(OR(ISBLANK(K1451),ISBLANK(Q1451),K1451="",Q1451=""),"",IF(K1451=Q1451,1,0))</f>
        <v/>
      </c>
      <c r="AC1451" s="23" t="str">
        <f t="shared" ca="1" si="22"/>
        <v/>
      </c>
    </row>
    <row r="1452" spans="1:29" x14ac:dyDescent="0.25">
      <c r="A1452" s="23">
        <v>1451</v>
      </c>
      <c r="B1452">
        <v>719</v>
      </c>
      <c r="C1452" t="str">
        <f ca="1">IFERROR(VLOOKUP($B1452,INDIRECT(nfl_game_result),MATCH(C$1,INDIRECT(nfl_game_result_header),0),FALSE),"error")</f>
        <v>2014_13_CIN@TBY</v>
      </c>
      <c r="D1452" t="str">
        <f ca="1">IFERROR(IF(ISBLANK(VLOOKUP($B1452,INDIRECT(nfl_game_result),MATCH(D$1,INDIRECT(nfl_game_result_header),0),FALSE)),"",VLOOKUP($B1452,INDIRECT(nfl_game_result),MATCH(D$1,INDIRECT(nfl_game_result_header),0),FALSE)),"error")</f>
        <v/>
      </c>
      <c r="E1452">
        <f ca="1">IFERROR(IF(ISBLANK(VLOOKUP($B1452,INDIRECT(nfl_game_result),MATCH(E$1,INDIRECT(nfl_game_result_header),0),FALSE)),"",VLOOKUP($B1452,INDIRECT(nfl_game_result),MATCH(E$1,INDIRECT(nfl_game_result_header),0),FALSE)),"error")</f>
        <v>3.5</v>
      </c>
      <c r="F1452" s="23" t="str">
        <f ca="1">IFERROR(IF(ISBLANK(VLOOKUP($B1452,INDIRECT(nfl_game_result),MATCH(F$1,INDIRECT(nfl_game_result_header),0),FALSE)),"",VLOOKUP($B1452,INDIRECT(nfl_game_result),MATCH(F$1,INDIRECT(nfl_game_result_header),0),FALSE)),"error")</f>
        <v/>
      </c>
      <c r="G1452" s="23" t="str">
        <f ca="1">IFERROR(IF(ISBLANK(VLOOKUP($B1452,INDIRECT(nfl_game_result),MATCH(G$1,INDIRECT(nfl_game_result_header),0),FALSE)),"",VLOOKUP($B1452,INDIRECT(nfl_game_result),MATCH(G$1,INDIRECT(nfl_game_result_header),0),FALSE)),"error")</f>
        <v/>
      </c>
      <c r="H1452">
        <f ca="1">IFERROR(IF(ISBLANK(VLOOKUP($B1452,INDIRECT(nfl_game_result),MATCH(H$1,INDIRECT(nfl_game_result_header),0),FALSE)),"",VLOOKUP($B1452,INDIRECT(nfl_game_result),MATCH(H$1,INDIRECT(nfl_game_result_header),0),FALSE)),"error")</f>
        <v>13</v>
      </c>
      <c r="I1452">
        <f ca="1">IFERROR(IF(ISBLANK(VLOOKUP($B1452,INDIRECT(nfl_game_result),MATCH(I$1,INDIRECT(nfl_game_result_header),0),FALSE)),"",VLOOKUP($B1452,INDIRECT(nfl_game_result),MATCH(I$1,INDIRECT(nfl_game_result_header),0),FALSE)),"error")</f>
        <v>14</v>
      </c>
      <c r="J1452" t="str">
        <f ca="1">IFERROR(IF(ISBLANK(VLOOKUP($B1452,INDIRECT(nfl_game_result),MATCH(J$1,INDIRECT(nfl_game_result_header),0),FALSE)),"",VLOOKUP($B1452,INDIRECT(nfl_game_result),MATCH(J$1,INDIRECT(nfl_game_result_header),0),FALSE)),"error")</f>
        <v>TBY</v>
      </c>
      <c r="K1452" t="str">
        <f ca="1">IFERROR(IF(ISBLANK(VLOOKUP($B1452,INDIRECT(nfl_game_result),MATCH(K$1,INDIRECT(nfl_game_result_header),0),FALSE)),"",VLOOKUP($B1452,INDIRECT(nfl_game_result),MATCH(K$1,INDIRECT(nfl_game_result_header),0),FALSE)),"error")</f>
        <v>CIN</v>
      </c>
      <c r="L1452" s="23" t="str">
        <f ca="1">IFERROR(IF(ISBLANK(VLOOKUP($B1452,INDIRECT(nfl_game_result),MATCH(L$1,INDIRECT(nfl_game_result_header),0),FALSE)),"",VLOOKUP($B1452,INDIRECT(nfl_game_result),MATCH(L$1,INDIRECT(nfl_game_result_header),0),FALSE)),"error")</f>
        <v/>
      </c>
      <c r="M1452" t="s">
        <v>16</v>
      </c>
      <c r="N1452">
        <v>7</v>
      </c>
      <c r="O1452" t="s">
        <v>69</v>
      </c>
      <c r="P1452">
        <v>4</v>
      </c>
      <c r="V1452" s="23" t="s">
        <v>416</v>
      </c>
      <c r="W1452">
        <f ca="1">VALUE(LEFT(C1452, 4))</f>
        <v>2014</v>
      </c>
      <c r="X1452">
        <f ca="1">VALUE(MID(C1452,6,FIND("_",C1452,6)-6))</f>
        <v>13</v>
      </c>
      <c r="Y1452" t="str">
        <f ca="1">IF(NOT(OR(ISBLANK(D1452),ISBLANK(E1452),D1452="",E1452="")),D1452-E1452,"")</f>
        <v/>
      </c>
      <c r="Z1452" t="str">
        <f ca="1">IF(OR(NOT(ISNUMBER(D1452)),ISBLANK(D1452),D1452="",ISBLANK(N1452)),"",ABS(D1452-N1452))</f>
        <v/>
      </c>
      <c r="AA1452">
        <f ca="1">IF(OR(ISBLANK(J1452),ISBLANK(O1452),J1452="",O1452=""),"",IF(J1452=O1452,1,0))</f>
        <v>0</v>
      </c>
      <c r="AB1452" t="str">
        <f ca="1">IF(OR(ISBLANK(K1452),ISBLANK(Q1452),K1452="",Q1452=""),"",IF(K1452=Q1452,1,0))</f>
        <v/>
      </c>
      <c r="AC1452" s="23" t="str">
        <f t="shared" ca="1" si="22"/>
        <v/>
      </c>
    </row>
    <row r="1453" spans="1:29" x14ac:dyDescent="0.25">
      <c r="A1453" s="23">
        <v>1452</v>
      </c>
      <c r="B1453">
        <v>720</v>
      </c>
      <c r="C1453" t="str">
        <f ca="1">IFERROR(VLOOKUP($B1453,INDIRECT(nfl_game_result),MATCH(C$1,INDIRECT(nfl_game_result_header),0),FALSE),"error")</f>
        <v>2014_13_NYG@JAX</v>
      </c>
      <c r="D1453" t="str">
        <f ca="1">IFERROR(IF(ISBLANK(VLOOKUP($B1453,INDIRECT(nfl_game_result),MATCH(D$1,INDIRECT(nfl_game_result_header),0),FALSE)),"",VLOOKUP($B1453,INDIRECT(nfl_game_result),MATCH(D$1,INDIRECT(nfl_game_result_header),0),FALSE)),"error")</f>
        <v/>
      </c>
      <c r="E1453">
        <f ca="1">IFERROR(IF(ISBLANK(VLOOKUP($B1453,INDIRECT(nfl_game_result),MATCH(E$1,INDIRECT(nfl_game_result_header),0),FALSE)),"",VLOOKUP($B1453,INDIRECT(nfl_game_result),MATCH(E$1,INDIRECT(nfl_game_result_header),0),FALSE)),"error")</f>
        <v>2</v>
      </c>
      <c r="F1453" s="23" t="str">
        <f ca="1">IFERROR(IF(ISBLANK(VLOOKUP($B1453,INDIRECT(nfl_game_result),MATCH(F$1,INDIRECT(nfl_game_result_header),0),FALSE)),"",VLOOKUP($B1453,INDIRECT(nfl_game_result),MATCH(F$1,INDIRECT(nfl_game_result_header),0),FALSE)),"error")</f>
        <v/>
      </c>
      <c r="G1453" s="23" t="str">
        <f ca="1">IFERROR(IF(ISBLANK(VLOOKUP($B1453,INDIRECT(nfl_game_result),MATCH(G$1,INDIRECT(nfl_game_result_header),0),FALSE)),"",VLOOKUP($B1453,INDIRECT(nfl_game_result),MATCH(G$1,INDIRECT(nfl_game_result_header),0),FALSE)),"error")</f>
        <v/>
      </c>
      <c r="H1453">
        <f ca="1">IFERROR(IF(ISBLANK(VLOOKUP($B1453,INDIRECT(nfl_game_result),MATCH(H$1,INDIRECT(nfl_game_result_header),0),FALSE)),"",VLOOKUP($B1453,INDIRECT(nfl_game_result),MATCH(H$1,INDIRECT(nfl_game_result_header),0),FALSE)),"error")</f>
        <v>25</v>
      </c>
      <c r="I1453">
        <f ca="1">IFERROR(IF(ISBLANK(VLOOKUP($B1453,INDIRECT(nfl_game_result),MATCH(I$1,INDIRECT(nfl_game_result_header),0),FALSE)),"",VLOOKUP($B1453,INDIRECT(nfl_game_result),MATCH(I$1,INDIRECT(nfl_game_result_header),0),FALSE)),"error")</f>
        <v>24</v>
      </c>
      <c r="J1453" t="str">
        <f ca="1">IFERROR(IF(ISBLANK(VLOOKUP($B1453,INDIRECT(nfl_game_result),MATCH(J$1,INDIRECT(nfl_game_result_header),0),FALSE)),"",VLOOKUP($B1453,INDIRECT(nfl_game_result),MATCH(J$1,INDIRECT(nfl_game_result_header),0),FALSE)),"error")</f>
        <v>JAX</v>
      </c>
      <c r="K1453" t="str">
        <f ca="1">IFERROR(IF(ISBLANK(VLOOKUP($B1453,INDIRECT(nfl_game_result),MATCH(K$1,INDIRECT(nfl_game_result_header),0),FALSE)),"",VLOOKUP($B1453,INDIRECT(nfl_game_result),MATCH(K$1,INDIRECT(nfl_game_result_header),0),FALSE)),"error")</f>
        <v>JAX</v>
      </c>
      <c r="L1453" s="23" t="str">
        <f ca="1">IFERROR(IF(ISBLANK(VLOOKUP($B1453,INDIRECT(nfl_game_result),MATCH(L$1,INDIRECT(nfl_game_result_header),0),FALSE)),"",VLOOKUP($B1453,INDIRECT(nfl_game_result),MATCH(L$1,INDIRECT(nfl_game_result_header),0),FALSE)),"error")</f>
        <v/>
      </c>
      <c r="M1453" t="s">
        <v>16</v>
      </c>
      <c r="N1453">
        <v>5</v>
      </c>
      <c r="O1453" t="s">
        <v>83</v>
      </c>
      <c r="P1453">
        <v>12</v>
      </c>
      <c r="V1453" s="23" t="s">
        <v>416</v>
      </c>
      <c r="W1453">
        <f ca="1">VALUE(LEFT(C1453, 4))</f>
        <v>2014</v>
      </c>
      <c r="X1453">
        <f ca="1">VALUE(MID(C1453,6,FIND("_",C1453,6)-6))</f>
        <v>13</v>
      </c>
      <c r="Y1453" t="str">
        <f ca="1">IF(NOT(OR(ISBLANK(D1453),ISBLANK(E1453),D1453="",E1453="")),D1453-E1453,"")</f>
        <v/>
      </c>
      <c r="Z1453" t="str">
        <f ca="1">IF(OR(NOT(ISNUMBER(D1453)),ISBLANK(D1453),D1453="",ISBLANK(N1453)),"",ABS(D1453-N1453))</f>
        <v/>
      </c>
      <c r="AA1453">
        <f ca="1">IF(OR(ISBLANK(J1453),ISBLANK(O1453),J1453="",O1453=""),"",IF(J1453=O1453,1,0))</f>
        <v>0</v>
      </c>
      <c r="AB1453" t="str">
        <f ca="1">IF(OR(ISBLANK(K1453),ISBLANK(Q1453),K1453="",Q1453=""),"",IF(K1453=Q1453,1,0))</f>
        <v/>
      </c>
      <c r="AC1453" s="23" t="str">
        <f t="shared" ca="1" si="22"/>
        <v/>
      </c>
    </row>
    <row r="1454" spans="1:29" x14ac:dyDescent="0.25">
      <c r="A1454" s="23">
        <v>1453</v>
      </c>
      <c r="B1454">
        <v>721</v>
      </c>
      <c r="C1454" t="str">
        <f ca="1">IFERROR(VLOOKUP($B1454,INDIRECT(nfl_game_result),MATCH(C$1,INDIRECT(nfl_game_result_header),0),FALSE),"error")</f>
        <v>2014_13_SD@BAL</v>
      </c>
      <c r="D1454" t="str">
        <f ca="1">IFERROR(IF(ISBLANK(VLOOKUP($B1454,INDIRECT(nfl_game_result),MATCH(D$1,INDIRECT(nfl_game_result_header),0),FALSE)),"",VLOOKUP($B1454,INDIRECT(nfl_game_result),MATCH(D$1,INDIRECT(nfl_game_result_header),0),FALSE)),"error")</f>
        <v/>
      </c>
      <c r="E1454">
        <f ca="1">IFERROR(IF(ISBLANK(VLOOKUP($B1454,INDIRECT(nfl_game_result),MATCH(E$1,INDIRECT(nfl_game_result_header),0),FALSE)),"",VLOOKUP($B1454,INDIRECT(nfl_game_result),MATCH(E$1,INDIRECT(nfl_game_result_header),0),FALSE)),"error")</f>
        <v>-4.5</v>
      </c>
      <c r="F1454" s="23" t="str">
        <f ca="1">IFERROR(IF(ISBLANK(VLOOKUP($B1454,INDIRECT(nfl_game_result),MATCH(F$1,INDIRECT(nfl_game_result_header),0),FALSE)),"",VLOOKUP($B1454,INDIRECT(nfl_game_result),MATCH(F$1,INDIRECT(nfl_game_result_header),0),FALSE)),"error")</f>
        <v/>
      </c>
      <c r="G1454" s="23" t="str">
        <f ca="1">IFERROR(IF(ISBLANK(VLOOKUP($B1454,INDIRECT(nfl_game_result),MATCH(G$1,INDIRECT(nfl_game_result_header),0),FALSE)),"",VLOOKUP($B1454,INDIRECT(nfl_game_result),MATCH(G$1,INDIRECT(nfl_game_result_header),0),FALSE)),"error")</f>
        <v/>
      </c>
      <c r="H1454">
        <f ca="1">IFERROR(IF(ISBLANK(VLOOKUP($B1454,INDIRECT(nfl_game_result),MATCH(H$1,INDIRECT(nfl_game_result_header),0),FALSE)),"",VLOOKUP($B1454,INDIRECT(nfl_game_result),MATCH(H$1,INDIRECT(nfl_game_result_header),0),FALSE)),"error")</f>
        <v>33</v>
      </c>
      <c r="I1454">
        <f ca="1">IFERROR(IF(ISBLANK(VLOOKUP($B1454,INDIRECT(nfl_game_result),MATCH(I$1,INDIRECT(nfl_game_result_header),0),FALSE)),"",VLOOKUP($B1454,INDIRECT(nfl_game_result),MATCH(I$1,INDIRECT(nfl_game_result_header),0),FALSE)),"error")</f>
        <v>34</v>
      </c>
      <c r="J1454" t="str">
        <f ca="1">IFERROR(IF(ISBLANK(VLOOKUP($B1454,INDIRECT(nfl_game_result),MATCH(J$1,INDIRECT(nfl_game_result_header),0),FALSE)),"",VLOOKUP($B1454,INDIRECT(nfl_game_result),MATCH(J$1,INDIRECT(nfl_game_result_header),0),FALSE)),"error")</f>
        <v>SD</v>
      </c>
      <c r="K1454" t="str">
        <f ca="1">IFERROR(IF(ISBLANK(VLOOKUP($B1454,INDIRECT(nfl_game_result),MATCH(K$1,INDIRECT(nfl_game_result_header),0),FALSE)),"",VLOOKUP($B1454,INDIRECT(nfl_game_result),MATCH(K$1,INDIRECT(nfl_game_result_header),0),FALSE)),"error")</f>
        <v>SD</v>
      </c>
      <c r="L1454" s="23" t="str">
        <f ca="1">IFERROR(IF(ISBLANK(VLOOKUP($B1454,INDIRECT(nfl_game_result),MATCH(L$1,INDIRECT(nfl_game_result_header),0),FALSE)),"",VLOOKUP($B1454,INDIRECT(nfl_game_result),MATCH(L$1,INDIRECT(nfl_game_result_header),0),FALSE)),"error")</f>
        <v/>
      </c>
      <c r="M1454" t="s">
        <v>16</v>
      </c>
      <c r="N1454">
        <v>-6</v>
      </c>
      <c r="O1454" t="s">
        <v>65</v>
      </c>
      <c r="P1454">
        <v>14</v>
      </c>
      <c r="V1454" s="23" t="s">
        <v>416</v>
      </c>
      <c r="W1454">
        <f ca="1">VALUE(LEFT(C1454, 4))</f>
        <v>2014</v>
      </c>
      <c r="X1454">
        <f ca="1">VALUE(MID(C1454,6,FIND("_",C1454,6)-6))</f>
        <v>13</v>
      </c>
      <c r="Y1454" t="str">
        <f ca="1">IF(NOT(OR(ISBLANK(D1454),ISBLANK(E1454),D1454="",E1454="")),D1454-E1454,"")</f>
        <v/>
      </c>
      <c r="Z1454" t="str">
        <f ca="1">IF(OR(NOT(ISNUMBER(D1454)),ISBLANK(D1454),D1454="",ISBLANK(N1454)),"",ABS(D1454-N1454))</f>
        <v/>
      </c>
      <c r="AA1454">
        <f ca="1">IF(OR(ISBLANK(J1454),ISBLANK(O1454),J1454="",O1454=""),"",IF(J1454=O1454,1,0))</f>
        <v>0</v>
      </c>
      <c r="AB1454" t="str">
        <f ca="1">IF(OR(ISBLANK(K1454),ISBLANK(Q1454),K1454="",Q1454=""),"",IF(K1454=Q1454,1,0))</f>
        <v/>
      </c>
      <c r="AC1454" s="23" t="str">
        <f t="shared" ca="1" si="22"/>
        <v/>
      </c>
    </row>
    <row r="1455" spans="1:29" x14ac:dyDescent="0.25">
      <c r="A1455" s="23">
        <v>1454</v>
      </c>
      <c r="B1455">
        <v>722</v>
      </c>
      <c r="C1455" t="str">
        <f ca="1">IFERROR(VLOOKUP($B1455,INDIRECT(nfl_game_result),MATCH(C$1,INDIRECT(nfl_game_result_header),0),FALSE),"error")</f>
        <v>2014_13_TEN@HOU</v>
      </c>
      <c r="D1455" t="str">
        <f ca="1">IFERROR(IF(ISBLANK(VLOOKUP($B1455,INDIRECT(nfl_game_result),MATCH(D$1,INDIRECT(nfl_game_result_header),0),FALSE)),"",VLOOKUP($B1455,INDIRECT(nfl_game_result),MATCH(D$1,INDIRECT(nfl_game_result_header),0),FALSE)),"error")</f>
        <v/>
      </c>
      <c r="E1455">
        <f ca="1">IFERROR(IF(ISBLANK(VLOOKUP($B1455,INDIRECT(nfl_game_result),MATCH(E$1,INDIRECT(nfl_game_result_header),0),FALSE)),"",VLOOKUP($B1455,INDIRECT(nfl_game_result),MATCH(E$1,INDIRECT(nfl_game_result_header),0),FALSE)),"error")</f>
        <v>-6.5</v>
      </c>
      <c r="F1455" s="23" t="str">
        <f ca="1">IFERROR(IF(ISBLANK(VLOOKUP($B1455,INDIRECT(nfl_game_result),MATCH(F$1,INDIRECT(nfl_game_result_header),0),FALSE)),"",VLOOKUP($B1455,INDIRECT(nfl_game_result),MATCH(F$1,INDIRECT(nfl_game_result_header),0),FALSE)),"error")</f>
        <v/>
      </c>
      <c r="G1455" s="23" t="str">
        <f ca="1">IFERROR(IF(ISBLANK(VLOOKUP($B1455,INDIRECT(nfl_game_result),MATCH(G$1,INDIRECT(nfl_game_result_header),0),FALSE)),"",VLOOKUP($B1455,INDIRECT(nfl_game_result),MATCH(G$1,INDIRECT(nfl_game_result_header),0),FALSE)),"error")</f>
        <v/>
      </c>
      <c r="H1455">
        <f ca="1">IFERROR(IF(ISBLANK(VLOOKUP($B1455,INDIRECT(nfl_game_result),MATCH(H$1,INDIRECT(nfl_game_result_header),0),FALSE)),"",VLOOKUP($B1455,INDIRECT(nfl_game_result),MATCH(H$1,INDIRECT(nfl_game_result_header),0),FALSE)),"error")</f>
        <v>45</v>
      </c>
      <c r="I1455">
        <f ca="1">IFERROR(IF(ISBLANK(VLOOKUP($B1455,INDIRECT(nfl_game_result),MATCH(I$1,INDIRECT(nfl_game_result_header),0),FALSE)),"",VLOOKUP($B1455,INDIRECT(nfl_game_result),MATCH(I$1,INDIRECT(nfl_game_result_header),0),FALSE)),"error")</f>
        <v>21</v>
      </c>
      <c r="J1455" t="str">
        <f ca="1">IFERROR(IF(ISBLANK(VLOOKUP($B1455,INDIRECT(nfl_game_result),MATCH(J$1,INDIRECT(nfl_game_result_header),0),FALSE)),"",VLOOKUP($B1455,INDIRECT(nfl_game_result),MATCH(J$1,INDIRECT(nfl_game_result_header),0),FALSE)),"error")</f>
        <v>HOU</v>
      </c>
      <c r="K1455" t="str">
        <f ca="1">IFERROR(IF(ISBLANK(VLOOKUP($B1455,INDIRECT(nfl_game_result),MATCH(K$1,INDIRECT(nfl_game_result_header),0),FALSE)),"",VLOOKUP($B1455,INDIRECT(nfl_game_result),MATCH(K$1,INDIRECT(nfl_game_result_header),0),FALSE)),"error")</f>
        <v>HOU</v>
      </c>
      <c r="L1455" s="23" t="str">
        <f ca="1">IFERROR(IF(ISBLANK(VLOOKUP($B1455,INDIRECT(nfl_game_result),MATCH(L$1,INDIRECT(nfl_game_result_header),0),FALSE)),"",VLOOKUP($B1455,INDIRECT(nfl_game_result),MATCH(L$1,INDIRECT(nfl_game_result_header),0),FALSE)),"error")</f>
        <v/>
      </c>
      <c r="M1455" t="s">
        <v>16</v>
      </c>
      <c r="N1455">
        <v>-6.5</v>
      </c>
      <c r="O1455" t="s">
        <v>75</v>
      </c>
      <c r="P1455">
        <v>10</v>
      </c>
      <c r="V1455" s="23" t="s">
        <v>416</v>
      </c>
      <c r="W1455">
        <f ca="1">VALUE(LEFT(C1455, 4))</f>
        <v>2014</v>
      </c>
      <c r="X1455">
        <f ca="1">VALUE(MID(C1455,6,FIND("_",C1455,6)-6))</f>
        <v>13</v>
      </c>
      <c r="Y1455" t="str">
        <f ca="1">IF(NOT(OR(ISBLANK(D1455),ISBLANK(E1455),D1455="",E1455="")),D1455-E1455,"")</f>
        <v/>
      </c>
      <c r="Z1455" t="str">
        <f ca="1">IF(OR(NOT(ISNUMBER(D1455)),ISBLANK(D1455),D1455="",ISBLANK(N1455)),"",ABS(D1455-N1455))</f>
        <v/>
      </c>
      <c r="AA1455">
        <f ca="1">IF(OR(ISBLANK(J1455),ISBLANK(O1455),J1455="",O1455=""),"",IF(J1455=O1455,1,0))</f>
        <v>1</v>
      </c>
      <c r="AB1455" t="str">
        <f ca="1">IF(OR(ISBLANK(K1455),ISBLANK(Q1455),K1455="",Q1455=""),"",IF(K1455=Q1455,1,0))</f>
        <v/>
      </c>
      <c r="AC1455" s="23" t="str">
        <f t="shared" ca="1" si="22"/>
        <v/>
      </c>
    </row>
    <row r="1456" spans="1:29" x14ac:dyDescent="0.25">
      <c r="A1456" s="23">
        <v>1455</v>
      </c>
      <c r="B1456">
        <v>723</v>
      </c>
      <c r="C1456" t="str">
        <f ca="1">IFERROR(VLOOKUP($B1456,INDIRECT(nfl_game_result),MATCH(C$1,INDIRECT(nfl_game_result_header),0),FALSE),"error")</f>
        <v>2014_13_ARI@ATL</v>
      </c>
      <c r="D1456" t="str">
        <f ca="1">IFERROR(IF(ISBLANK(VLOOKUP($B1456,INDIRECT(nfl_game_result),MATCH(D$1,INDIRECT(nfl_game_result_header),0),FALSE)),"",VLOOKUP($B1456,INDIRECT(nfl_game_result),MATCH(D$1,INDIRECT(nfl_game_result_header),0),FALSE)),"error")</f>
        <v/>
      </c>
      <c r="E1456">
        <f ca="1">IFERROR(IF(ISBLANK(VLOOKUP($B1456,INDIRECT(nfl_game_result),MATCH(E$1,INDIRECT(nfl_game_result_header),0),FALSE)),"",VLOOKUP($B1456,INDIRECT(nfl_game_result),MATCH(E$1,INDIRECT(nfl_game_result_header),0),FALSE)),"error")</f>
        <v>2.5</v>
      </c>
      <c r="F1456" s="23" t="str">
        <f ca="1">IFERROR(IF(ISBLANK(VLOOKUP($B1456,INDIRECT(nfl_game_result),MATCH(F$1,INDIRECT(nfl_game_result_header),0),FALSE)),"",VLOOKUP($B1456,INDIRECT(nfl_game_result),MATCH(F$1,INDIRECT(nfl_game_result_header),0),FALSE)),"error")</f>
        <v/>
      </c>
      <c r="G1456" s="23" t="str">
        <f ca="1">IFERROR(IF(ISBLANK(VLOOKUP($B1456,INDIRECT(nfl_game_result),MATCH(G$1,INDIRECT(nfl_game_result_header),0),FALSE)),"",VLOOKUP($B1456,INDIRECT(nfl_game_result),MATCH(G$1,INDIRECT(nfl_game_result_header),0),FALSE)),"error")</f>
        <v/>
      </c>
      <c r="H1456">
        <f ca="1">IFERROR(IF(ISBLANK(VLOOKUP($B1456,INDIRECT(nfl_game_result),MATCH(H$1,INDIRECT(nfl_game_result_header),0),FALSE)),"",VLOOKUP($B1456,INDIRECT(nfl_game_result),MATCH(H$1,INDIRECT(nfl_game_result_header),0),FALSE)),"error")</f>
        <v>29</v>
      </c>
      <c r="I1456">
        <f ca="1">IFERROR(IF(ISBLANK(VLOOKUP($B1456,INDIRECT(nfl_game_result),MATCH(I$1,INDIRECT(nfl_game_result_header),0),FALSE)),"",VLOOKUP($B1456,INDIRECT(nfl_game_result),MATCH(I$1,INDIRECT(nfl_game_result_header),0),FALSE)),"error")</f>
        <v>18</v>
      </c>
      <c r="J1456" t="str">
        <f ca="1">IFERROR(IF(ISBLANK(VLOOKUP($B1456,INDIRECT(nfl_game_result),MATCH(J$1,INDIRECT(nfl_game_result_header),0),FALSE)),"",VLOOKUP($B1456,INDIRECT(nfl_game_result),MATCH(J$1,INDIRECT(nfl_game_result_header),0),FALSE)),"error")</f>
        <v>ATL</v>
      </c>
      <c r="K1456" t="str">
        <f ca="1">IFERROR(IF(ISBLANK(VLOOKUP($B1456,INDIRECT(nfl_game_result),MATCH(K$1,INDIRECT(nfl_game_result_header),0),FALSE)),"",VLOOKUP($B1456,INDIRECT(nfl_game_result),MATCH(K$1,INDIRECT(nfl_game_result_header),0),FALSE)),"error")</f>
        <v>ATL</v>
      </c>
      <c r="L1456" s="23" t="str">
        <f ca="1">IFERROR(IF(ISBLANK(VLOOKUP($B1456,INDIRECT(nfl_game_result),MATCH(L$1,INDIRECT(nfl_game_result_header),0),FALSE)),"",VLOOKUP($B1456,INDIRECT(nfl_game_result),MATCH(L$1,INDIRECT(nfl_game_result_header),0),FALSE)),"error")</f>
        <v/>
      </c>
      <c r="M1456" t="s">
        <v>16</v>
      </c>
      <c r="N1456">
        <v>3</v>
      </c>
      <c r="O1456" t="s">
        <v>64</v>
      </c>
      <c r="P1456">
        <v>5</v>
      </c>
      <c r="V1456" s="23" t="s">
        <v>416</v>
      </c>
      <c r="W1456">
        <f ca="1">VALUE(LEFT(C1456, 4))</f>
        <v>2014</v>
      </c>
      <c r="X1456">
        <f ca="1">VALUE(MID(C1456,6,FIND("_",C1456,6)-6))</f>
        <v>13</v>
      </c>
      <c r="Y1456" t="str">
        <f ca="1">IF(NOT(OR(ISBLANK(D1456),ISBLANK(E1456),D1456="",E1456="")),D1456-E1456,"")</f>
        <v/>
      </c>
      <c r="Z1456" t="str">
        <f ca="1">IF(OR(NOT(ISNUMBER(D1456)),ISBLANK(D1456),D1456="",ISBLANK(N1456)),"",ABS(D1456-N1456))</f>
        <v/>
      </c>
      <c r="AA1456">
        <f ca="1">IF(OR(ISBLANK(J1456),ISBLANK(O1456),J1456="",O1456=""),"",IF(J1456=O1456,1,0))</f>
        <v>0</v>
      </c>
      <c r="AB1456" t="str">
        <f ca="1">IF(OR(ISBLANK(K1456),ISBLANK(Q1456),K1456="",Q1456=""),"",IF(K1456=Q1456,1,0))</f>
        <v/>
      </c>
      <c r="AC1456" s="23" t="str">
        <f t="shared" ca="1" si="22"/>
        <v/>
      </c>
    </row>
    <row r="1457" spans="1:29" x14ac:dyDescent="0.25">
      <c r="A1457" s="23">
        <v>1456</v>
      </c>
      <c r="B1457">
        <v>724</v>
      </c>
      <c r="C1457" t="str">
        <f ca="1">IFERROR(VLOOKUP($B1457,INDIRECT(nfl_game_result),MATCH(C$1,INDIRECT(nfl_game_result_header),0),FALSE),"error")</f>
        <v>2014_13_NWE@GBY</v>
      </c>
      <c r="D1457" t="str">
        <f ca="1">IFERROR(IF(ISBLANK(VLOOKUP($B1457,INDIRECT(nfl_game_result),MATCH(D$1,INDIRECT(nfl_game_result_header),0),FALSE)),"",VLOOKUP($B1457,INDIRECT(nfl_game_result),MATCH(D$1,INDIRECT(nfl_game_result_header),0),FALSE)),"error")</f>
        <v/>
      </c>
      <c r="E1457">
        <f ca="1">IFERROR(IF(ISBLANK(VLOOKUP($B1457,INDIRECT(nfl_game_result),MATCH(E$1,INDIRECT(nfl_game_result_header),0),FALSE)),"",VLOOKUP($B1457,INDIRECT(nfl_game_result),MATCH(E$1,INDIRECT(nfl_game_result_header),0),FALSE)),"error")</f>
        <v>-3</v>
      </c>
      <c r="F1457" s="23" t="str">
        <f ca="1">IFERROR(IF(ISBLANK(VLOOKUP($B1457,INDIRECT(nfl_game_result),MATCH(F$1,INDIRECT(nfl_game_result_header),0),FALSE)),"",VLOOKUP($B1457,INDIRECT(nfl_game_result),MATCH(F$1,INDIRECT(nfl_game_result_header),0),FALSE)),"error")</f>
        <v/>
      </c>
      <c r="G1457" s="23" t="str">
        <f ca="1">IFERROR(IF(ISBLANK(VLOOKUP($B1457,INDIRECT(nfl_game_result),MATCH(G$1,INDIRECT(nfl_game_result_header),0),FALSE)),"",VLOOKUP($B1457,INDIRECT(nfl_game_result),MATCH(G$1,INDIRECT(nfl_game_result_header),0),FALSE)),"error")</f>
        <v/>
      </c>
      <c r="H1457">
        <f ca="1">IFERROR(IF(ISBLANK(VLOOKUP($B1457,INDIRECT(nfl_game_result),MATCH(H$1,INDIRECT(nfl_game_result_header),0),FALSE)),"",VLOOKUP($B1457,INDIRECT(nfl_game_result),MATCH(H$1,INDIRECT(nfl_game_result_header),0),FALSE)),"error")</f>
        <v>26</v>
      </c>
      <c r="I1457">
        <f ca="1">IFERROR(IF(ISBLANK(VLOOKUP($B1457,INDIRECT(nfl_game_result),MATCH(I$1,INDIRECT(nfl_game_result_header),0),FALSE)),"",VLOOKUP($B1457,INDIRECT(nfl_game_result),MATCH(I$1,INDIRECT(nfl_game_result_header),0),FALSE)),"error")</f>
        <v>21</v>
      </c>
      <c r="J1457" t="str">
        <f ca="1">IFERROR(IF(ISBLANK(VLOOKUP($B1457,INDIRECT(nfl_game_result),MATCH(J$1,INDIRECT(nfl_game_result_header),0),FALSE)),"",VLOOKUP($B1457,INDIRECT(nfl_game_result),MATCH(J$1,INDIRECT(nfl_game_result_header),0),FALSE)),"error")</f>
        <v>GBY</v>
      </c>
      <c r="K1457" t="str">
        <f ca="1">IFERROR(IF(ISBLANK(VLOOKUP($B1457,INDIRECT(nfl_game_result),MATCH(K$1,INDIRECT(nfl_game_result_header),0),FALSE)),"",VLOOKUP($B1457,INDIRECT(nfl_game_result),MATCH(K$1,INDIRECT(nfl_game_result_header),0),FALSE)),"error")</f>
        <v>GBY</v>
      </c>
      <c r="L1457" s="23" t="str">
        <f ca="1">IFERROR(IF(ISBLANK(VLOOKUP($B1457,INDIRECT(nfl_game_result),MATCH(L$1,INDIRECT(nfl_game_result_header),0),FALSE)),"",VLOOKUP($B1457,INDIRECT(nfl_game_result),MATCH(L$1,INDIRECT(nfl_game_result_header),0),FALSE)),"error")</f>
        <v/>
      </c>
      <c r="M1457" t="s">
        <v>16</v>
      </c>
      <c r="N1457">
        <v>-3</v>
      </c>
      <c r="O1457" t="s">
        <v>332</v>
      </c>
      <c r="P1457">
        <v>16</v>
      </c>
      <c r="V1457" s="23" t="s">
        <v>416</v>
      </c>
      <c r="W1457">
        <f ca="1">VALUE(LEFT(C1457, 4))</f>
        <v>2014</v>
      </c>
      <c r="X1457">
        <f ca="1">VALUE(MID(C1457,6,FIND("_",C1457,6)-6))</f>
        <v>13</v>
      </c>
      <c r="Y1457" t="str">
        <f ca="1">IF(NOT(OR(ISBLANK(D1457),ISBLANK(E1457),D1457="",E1457="")),D1457-E1457,"")</f>
        <v/>
      </c>
      <c r="Z1457" t="str">
        <f ca="1">IF(OR(NOT(ISNUMBER(D1457)),ISBLANK(D1457),D1457="",ISBLANK(N1457)),"",ABS(D1457-N1457))</f>
        <v/>
      </c>
      <c r="AA1457">
        <f ca="1">IF(OR(ISBLANK(J1457),ISBLANK(O1457),J1457="",O1457=""),"",IF(J1457=O1457,1,0))</f>
        <v>0</v>
      </c>
      <c r="AB1457" t="str">
        <f ca="1">IF(OR(ISBLANK(K1457),ISBLANK(Q1457),K1457="",Q1457=""),"",IF(K1457=Q1457,1,0))</f>
        <v/>
      </c>
      <c r="AC1457" s="23" t="str">
        <f t="shared" ca="1" si="22"/>
        <v/>
      </c>
    </row>
    <row r="1458" spans="1:29" x14ac:dyDescent="0.25">
      <c r="A1458" s="23">
        <v>1457</v>
      </c>
      <c r="B1458">
        <v>725</v>
      </c>
      <c r="C1458" t="str">
        <f ca="1">IFERROR(VLOOKUP($B1458,INDIRECT(nfl_game_result),MATCH(C$1,INDIRECT(nfl_game_result_header),0),FALSE),"error")</f>
        <v>2014_13_DEN@KCY</v>
      </c>
      <c r="D1458" t="str">
        <f ca="1">IFERROR(IF(ISBLANK(VLOOKUP($B1458,INDIRECT(nfl_game_result),MATCH(D$1,INDIRECT(nfl_game_result_header),0),FALSE)),"",VLOOKUP($B1458,INDIRECT(nfl_game_result),MATCH(D$1,INDIRECT(nfl_game_result_header),0),FALSE)),"error")</f>
        <v/>
      </c>
      <c r="E1458">
        <f ca="1">IFERROR(IF(ISBLANK(VLOOKUP($B1458,INDIRECT(nfl_game_result),MATCH(E$1,INDIRECT(nfl_game_result_header),0),FALSE)),"",VLOOKUP($B1458,INDIRECT(nfl_game_result),MATCH(E$1,INDIRECT(nfl_game_result_header),0),FALSE)),"error")</f>
        <v>1</v>
      </c>
      <c r="F1458" s="23" t="str">
        <f ca="1">IFERROR(IF(ISBLANK(VLOOKUP($B1458,INDIRECT(nfl_game_result),MATCH(F$1,INDIRECT(nfl_game_result_header),0),FALSE)),"",VLOOKUP($B1458,INDIRECT(nfl_game_result),MATCH(F$1,INDIRECT(nfl_game_result_header),0),FALSE)),"error")</f>
        <v/>
      </c>
      <c r="G1458" s="23" t="str">
        <f ca="1">IFERROR(IF(ISBLANK(VLOOKUP($B1458,INDIRECT(nfl_game_result),MATCH(G$1,INDIRECT(nfl_game_result_header),0),FALSE)),"",VLOOKUP($B1458,INDIRECT(nfl_game_result),MATCH(G$1,INDIRECT(nfl_game_result_header),0),FALSE)),"error")</f>
        <v/>
      </c>
      <c r="H1458">
        <f ca="1">IFERROR(IF(ISBLANK(VLOOKUP($B1458,INDIRECT(nfl_game_result),MATCH(H$1,INDIRECT(nfl_game_result_header),0),FALSE)),"",VLOOKUP($B1458,INDIRECT(nfl_game_result),MATCH(H$1,INDIRECT(nfl_game_result_header),0),FALSE)),"error")</f>
        <v>16</v>
      </c>
      <c r="I1458">
        <f ca="1">IFERROR(IF(ISBLANK(VLOOKUP($B1458,INDIRECT(nfl_game_result),MATCH(I$1,INDIRECT(nfl_game_result_header),0),FALSE)),"",VLOOKUP($B1458,INDIRECT(nfl_game_result),MATCH(I$1,INDIRECT(nfl_game_result_header),0),FALSE)),"error")</f>
        <v>29</v>
      </c>
      <c r="J1458" t="str">
        <f ca="1">IFERROR(IF(ISBLANK(VLOOKUP($B1458,INDIRECT(nfl_game_result),MATCH(J$1,INDIRECT(nfl_game_result_header),0),FALSE)),"",VLOOKUP($B1458,INDIRECT(nfl_game_result),MATCH(J$1,INDIRECT(nfl_game_result_header),0),FALSE)),"error")</f>
        <v>DEN</v>
      </c>
      <c r="K1458" t="str">
        <f ca="1">IFERROR(IF(ISBLANK(VLOOKUP($B1458,INDIRECT(nfl_game_result),MATCH(K$1,INDIRECT(nfl_game_result_header),0),FALSE)),"",VLOOKUP($B1458,INDIRECT(nfl_game_result),MATCH(K$1,INDIRECT(nfl_game_result_header),0),FALSE)),"error")</f>
        <v>DEN</v>
      </c>
      <c r="L1458" s="23" t="str">
        <f ca="1">IFERROR(IF(ISBLANK(VLOOKUP($B1458,INDIRECT(nfl_game_result),MATCH(L$1,INDIRECT(nfl_game_result_header),0),FALSE)),"",VLOOKUP($B1458,INDIRECT(nfl_game_result),MATCH(L$1,INDIRECT(nfl_game_result_header),0),FALSE)),"error")</f>
        <v/>
      </c>
      <c r="M1458" t="s">
        <v>16</v>
      </c>
      <c r="N1458">
        <v>4.5</v>
      </c>
      <c r="O1458" t="s">
        <v>331</v>
      </c>
      <c r="P1458">
        <v>15</v>
      </c>
      <c r="V1458" s="23" t="s">
        <v>416</v>
      </c>
      <c r="W1458">
        <f ca="1">VALUE(LEFT(C1458, 4))</f>
        <v>2014</v>
      </c>
      <c r="X1458">
        <f ca="1">VALUE(MID(C1458,6,FIND("_",C1458,6)-6))</f>
        <v>13</v>
      </c>
      <c r="Y1458" t="str">
        <f ca="1">IF(NOT(OR(ISBLANK(D1458),ISBLANK(E1458),D1458="",E1458="")),D1458-E1458,"")</f>
        <v/>
      </c>
      <c r="Z1458" t="str">
        <f ca="1">IF(OR(NOT(ISNUMBER(D1458)),ISBLANK(D1458),D1458="",ISBLANK(N1458)),"",ABS(D1458-N1458))</f>
        <v/>
      </c>
      <c r="AA1458">
        <f ca="1">IF(OR(ISBLANK(J1458),ISBLANK(O1458),J1458="",O1458=""),"",IF(J1458=O1458,1,0))</f>
        <v>0</v>
      </c>
      <c r="AB1458" t="str">
        <f ca="1">IF(OR(ISBLANK(K1458),ISBLANK(Q1458),K1458="",Q1458=""),"",IF(K1458=Q1458,1,0))</f>
        <v/>
      </c>
      <c r="AC1458" s="23" t="str">
        <f t="shared" ca="1" si="22"/>
        <v/>
      </c>
    </row>
    <row r="1459" spans="1:29" x14ac:dyDescent="0.25">
      <c r="A1459" s="23">
        <v>1458</v>
      </c>
      <c r="B1459">
        <v>726</v>
      </c>
      <c r="C1459" t="str">
        <f ca="1">IFERROR(VLOOKUP($B1459,INDIRECT(nfl_game_result),MATCH(C$1,INDIRECT(nfl_game_result_header),0),FALSE),"error")</f>
        <v>2014_13_MIA@NYJ</v>
      </c>
      <c r="D1459" t="str">
        <f ca="1">IFERROR(IF(ISBLANK(VLOOKUP($B1459,INDIRECT(nfl_game_result),MATCH(D$1,INDIRECT(nfl_game_result_header),0),FALSE)),"",VLOOKUP($B1459,INDIRECT(nfl_game_result),MATCH(D$1,INDIRECT(nfl_game_result_header),0),FALSE)),"error")</f>
        <v/>
      </c>
      <c r="E1459">
        <f ca="1">IFERROR(IF(ISBLANK(VLOOKUP($B1459,INDIRECT(nfl_game_result),MATCH(E$1,INDIRECT(nfl_game_result_header),0),FALSE)),"",VLOOKUP($B1459,INDIRECT(nfl_game_result),MATCH(E$1,INDIRECT(nfl_game_result_header),0),FALSE)),"error")</f>
        <v>4.5</v>
      </c>
      <c r="F1459" s="23" t="str">
        <f ca="1">IFERROR(IF(ISBLANK(VLOOKUP($B1459,INDIRECT(nfl_game_result),MATCH(F$1,INDIRECT(nfl_game_result_header),0),FALSE)),"",VLOOKUP($B1459,INDIRECT(nfl_game_result),MATCH(F$1,INDIRECT(nfl_game_result_header),0),FALSE)),"error")</f>
        <v/>
      </c>
      <c r="G1459" s="23" t="str">
        <f ca="1">IFERROR(IF(ISBLANK(VLOOKUP($B1459,INDIRECT(nfl_game_result),MATCH(G$1,INDIRECT(nfl_game_result_header),0),FALSE)),"",VLOOKUP($B1459,INDIRECT(nfl_game_result),MATCH(G$1,INDIRECT(nfl_game_result_header),0),FALSE)),"error")</f>
        <v/>
      </c>
      <c r="H1459">
        <f ca="1">IFERROR(IF(ISBLANK(VLOOKUP($B1459,INDIRECT(nfl_game_result),MATCH(H$1,INDIRECT(nfl_game_result_header),0),FALSE)),"",VLOOKUP($B1459,INDIRECT(nfl_game_result),MATCH(H$1,INDIRECT(nfl_game_result_header),0),FALSE)),"error")</f>
        <v>13</v>
      </c>
      <c r="I1459">
        <f ca="1">IFERROR(IF(ISBLANK(VLOOKUP($B1459,INDIRECT(nfl_game_result),MATCH(I$1,INDIRECT(nfl_game_result_header),0),FALSE)),"",VLOOKUP($B1459,INDIRECT(nfl_game_result),MATCH(I$1,INDIRECT(nfl_game_result_header),0),FALSE)),"error")</f>
        <v>16</v>
      </c>
      <c r="J1459" t="str">
        <f ca="1">IFERROR(IF(ISBLANK(VLOOKUP($B1459,INDIRECT(nfl_game_result),MATCH(J$1,INDIRECT(nfl_game_result_header),0),FALSE)),"",VLOOKUP($B1459,INDIRECT(nfl_game_result),MATCH(J$1,INDIRECT(nfl_game_result_header),0),FALSE)),"error")</f>
        <v>NYJ</v>
      </c>
      <c r="K1459" t="str">
        <f ca="1">IFERROR(IF(ISBLANK(VLOOKUP($B1459,INDIRECT(nfl_game_result),MATCH(K$1,INDIRECT(nfl_game_result_header),0),FALSE)),"",VLOOKUP($B1459,INDIRECT(nfl_game_result),MATCH(K$1,INDIRECT(nfl_game_result_header),0),FALSE)),"error")</f>
        <v>MIA</v>
      </c>
      <c r="L1459" s="23" t="str">
        <f ca="1">IFERROR(IF(ISBLANK(VLOOKUP($B1459,INDIRECT(nfl_game_result),MATCH(L$1,INDIRECT(nfl_game_result_header),0),FALSE)),"",VLOOKUP($B1459,INDIRECT(nfl_game_result),MATCH(L$1,INDIRECT(nfl_game_result_header),0),FALSE)),"error")</f>
        <v/>
      </c>
      <c r="M1459" t="s">
        <v>16</v>
      </c>
      <c r="N1459">
        <v>3.5</v>
      </c>
      <c r="O1459" t="s">
        <v>79</v>
      </c>
      <c r="P1459">
        <v>6</v>
      </c>
      <c r="V1459" s="23" t="s">
        <v>416</v>
      </c>
      <c r="W1459">
        <f ca="1">VALUE(LEFT(C1459, 4))</f>
        <v>2014</v>
      </c>
      <c r="X1459">
        <f ca="1">VALUE(MID(C1459,6,FIND("_",C1459,6)-6))</f>
        <v>13</v>
      </c>
      <c r="Y1459" t="str">
        <f ca="1">IF(NOT(OR(ISBLANK(D1459),ISBLANK(E1459),D1459="",E1459="")),D1459-E1459,"")</f>
        <v/>
      </c>
      <c r="Z1459" t="str">
        <f ca="1">IF(OR(NOT(ISNUMBER(D1459)),ISBLANK(D1459),D1459="",ISBLANK(N1459)),"",ABS(D1459-N1459))</f>
        <v/>
      </c>
      <c r="AA1459">
        <f ca="1">IF(OR(ISBLANK(J1459),ISBLANK(O1459),J1459="",O1459=""),"",IF(J1459=O1459,1,0))</f>
        <v>0</v>
      </c>
      <c r="AB1459" t="str">
        <f ca="1">IF(OR(ISBLANK(K1459),ISBLANK(Q1459),K1459="",Q1459=""),"",IF(K1459=Q1459,1,0))</f>
        <v/>
      </c>
      <c r="AC1459" s="23" t="str">
        <f t="shared" ca="1" si="22"/>
        <v/>
      </c>
    </row>
    <row r="1460" spans="1:29" x14ac:dyDescent="0.25">
      <c r="A1460" s="23">
        <v>1459</v>
      </c>
      <c r="B1460">
        <v>711</v>
      </c>
      <c r="C1460" t="str">
        <f ca="1">IFERROR(VLOOKUP($B1460,INDIRECT(nfl_game_result),MATCH(C$1,INDIRECT(nfl_game_result_header),0),FALSE),"error")</f>
        <v>2014_13_CHI@DET</v>
      </c>
      <c r="D1460" t="str">
        <f ca="1">IFERROR(IF(ISBLANK(VLOOKUP($B1460,INDIRECT(nfl_game_result),MATCH(D$1,INDIRECT(nfl_game_result_header),0),FALSE)),"",VLOOKUP($B1460,INDIRECT(nfl_game_result),MATCH(D$1,INDIRECT(nfl_game_result_header),0),FALSE)),"error")</f>
        <v/>
      </c>
      <c r="E1460">
        <f ca="1">IFERROR(IF(ISBLANK(VLOOKUP($B1460,INDIRECT(nfl_game_result),MATCH(E$1,INDIRECT(nfl_game_result_header),0),FALSE)),"",VLOOKUP($B1460,INDIRECT(nfl_game_result),MATCH(E$1,INDIRECT(nfl_game_result_header),0),FALSE)),"error")</f>
        <v>-7</v>
      </c>
      <c r="F1460" s="23" t="str">
        <f ca="1">IFERROR(IF(ISBLANK(VLOOKUP($B1460,INDIRECT(nfl_game_result),MATCH(F$1,INDIRECT(nfl_game_result_header),0),FALSE)),"",VLOOKUP($B1460,INDIRECT(nfl_game_result),MATCH(F$1,INDIRECT(nfl_game_result_header),0),FALSE)),"error")</f>
        <v/>
      </c>
      <c r="G1460" s="23" t="str">
        <f ca="1">IFERROR(IF(ISBLANK(VLOOKUP($B1460,INDIRECT(nfl_game_result),MATCH(G$1,INDIRECT(nfl_game_result_header),0),FALSE)),"",VLOOKUP($B1460,INDIRECT(nfl_game_result),MATCH(G$1,INDIRECT(nfl_game_result_header),0),FALSE)),"error")</f>
        <v/>
      </c>
      <c r="H1460">
        <f ca="1">IFERROR(IF(ISBLANK(VLOOKUP($B1460,INDIRECT(nfl_game_result),MATCH(H$1,INDIRECT(nfl_game_result_header),0),FALSE)),"",VLOOKUP($B1460,INDIRECT(nfl_game_result),MATCH(H$1,INDIRECT(nfl_game_result_header),0),FALSE)),"error")</f>
        <v>34</v>
      </c>
      <c r="I1460">
        <f ca="1">IFERROR(IF(ISBLANK(VLOOKUP($B1460,INDIRECT(nfl_game_result),MATCH(I$1,INDIRECT(nfl_game_result_header),0),FALSE)),"",VLOOKUP($B1460,INDIRECT(nfl_game_result),MATCH(I$1,INDIRECT(nfl_game_result_header),0),FALSE)),"error")</f>
        <v>17</v>
      </c>
      <c r="J1460" t="str">
        <f ca="1">IFERROR(IF(ISBLANK(VLOOKUP($B1460,INDIRECT(nfl_game_result),MATCH(J$1,INDIRECT(nfl_game_result_header),0),FALSE)),"",VLOOKUP($B1460,INDIRECT(nfl_game_result),MATCH(J$1,INDIRECT(nfl_game_result_header),0),FALSE)),"error")</f>
        <v>DET</v>
      </c>
      <c r="K1460" t="str">
        <f ca="1">IFERROR(IF(ISBLANK(VLOOKUP($B1460,INDIRECT(nfl_game_result),MATCH(K$1,INDIRECT(nfl_game_result_header),0),FALSE)),"",VLOOKUP($B1460,INDIRECT(nfl_game_result),MATCH(K$1,INDIRECT(nfl_game_result_header),0),FALSE)),"error")</f>
        <v>DET</v>
      </c>
      <c r="L1460" s="23" t="str">
        <f ca="1">IFERROR(IF(ISBLANK(VLOOKUP($B1460,INDIRECT(nfl_game_result),MATCH(L$1,INDIRECT(nfl_game_result_header),0),FALSE)),"",VLOOKUP($B1460,INDIRECT(nfl_game_result),MATCH(L$1,INDIRECT(nfl_game_result_header),0),FALSE)),"error")</f>
        <v/>
      </c>
      <c r="M1460" t="s">
        <v>14</v>
      </c>
      <c r="N1460">
        <v>-7</v>
      </c>
      <c r="O1460" t="s">
        <v>73</v>
      </c>
      <c r="P1460">
        <v>11</v>
      </c>
      <c r="Q1460" t="s">
        <v>73</v>
      </c>
      <c r="V1460" s="23" t="s">
        <v>416</v>
      </c>
      <c r="W1460">
        <f ca="1">VALUE(LEFT(C1460, 4))</f>
        <v>2014</v>
      </c>
      <c r="X1460">
        <f ca="1">VALUE(MID(C1460,6,FIND("_",C1460,6)-6))</f>
        <v>13</v>
      </c>
      <c r="Y1460" t="str">
        <f ca="1">IF(NOT(OR(ISBLANK(D1460),ISBLANK(E1460),D1460="",E1460="")),D1460-E1460,"")</f>
        <v/>
      </c>
      <c r="Z1460" t="str">
        <f ca="1">IF(OR(NOT(ISNUMBER(D1460)),ISBLANK(D1460),D1460="",ISBLANK(N1460)),"",ABS(D1460-N1460))</f>
        <v/>
      </c>
      <c r="AA1460">
        <f ca="1">IF(OR(ISBLANK(J1460),ISBLANK(O1460),J1460="",O1460=""),"",IF(J1460=O1460,1,0))</f>
        <v>1</v>
      </c>
      <c r="AB1460">
        <f ca="1">IF(OR(ISBLANK(K1460),ISBLANK(Q1460),K1460="",Q1460=""),"",IF(K1460=Q1460,1,0))</f>
        <v>1</v>
      </c>
      <c r="AC1460" s="23" t="str">
        <f t="shared" ca="1" si="22"/>
        <v/>
      </c>
    </row>
    <row r="1461" spans="1:29" x14ac:dyDescent="0.25">
      <c r="A1461" s="23">
        <v>1460</v>
      </c>
      <c r="B1461">
        <v>712</v>
      </c>
      <c r="C1461" t="str">
        <f ca="1">IFERROR(VLOOKUP($B1461,INDIRECT(nfl_game_result),MATCH(C$1,INDIRECT(nfl_game_result_header),0),FALSE),"error")</f>
        <v>2014_13_PHI@DAL</v>
      </c>
      <c r="D1461" t="str">
        <f ca="1">IFERROR(IF(ISBLANK(VLOOKUP($B1461,INDIRECT(nfl_game_result),MATCH(D$1,INDIRECT(nfl_game_result_header),0),FALSE)),"",VLOOKUP($B1461,INDIRECT(nfl_game_result),MATCH(D$1,INDIRECT(nfl_game_result_header),0),FALSE)),"error")</f>
        <v/>
      </c>
      <c r="E1461">
        <f ca="1">IFERROR(IF(ISBLANK(VLOOKUP($B1461,INDIRECT(nfl_game_result),MATCH(E$1,INDIRECT(nfl_game_result_header),0),FALSE)),"",VLOOKUP($B1461,INDIRECT(nfl_game_result),MATCH(E$1,INDIRECT(nfl_game_result_header),0),FALSE)),"error")</f>
        <v>-3</v>
      </c>
      <c r="F1461" s="23" t="str">
        <f ca="1">IFERROR(IF(ISBLANK(VLOOKUP($B1461,INDIRECT(nfl_game_result),MATCH(F$1,INDIRECT(nfl_game_result_header),0),FALSE)),"",VLOOKUP($B1461,INDIRECT(nfl_game_result),MATCH(F$1,INDIRECT(nfl_game_result_header),0),FALSE)),"error")</f>
        <v/>
      </c>
      <c r="G1461" s="23" t="str">
        <f ca="1">IFERROR(IF(ISBLANK(VLOOKUP($B1461,INDIRECT(nfl_game_result),MATCH(G$1,INDIRECT(nfl_game_result_header),0),FALSE)),"",VLOOKUP($B1461,INDIRECT(nfl_game_result),MATCH(G$1,INDIRECT(nfl_game_result_header),0),FALSE)),"error")</f>
        <v/>
      </c>
      <c r="H1461">
        <f ca="1">IFERROR(IF(ISBLANK(VLOOKUP($B1461,INDIRECT(nfl_game_result),MATCH(H$1,INDIRECT(nfl_game_result_header),0),FALSE)),"",VLOOKUP($B1461,INDIRECT(nfl_game_result),MATCH(H$1,INDIRECT(nfl_game_result_header),0),FALSE)),"error")</f>
        <v>10</v>
      </c>
      <c r="I1461">
        <f ca="1">IFERROR(IF(ISBLANK(VLOOKUP($B1461,INDIRECT(nfl_game_result),MATCH(I$1,INDIRECT(nfl_game_result_header),0),FALSE)),"",VLOOKUP($B1461,INDIRECT(nfl_game_result),MATCH(I$1,INDIRECT(nfl_game_result_header),0),FALSE)),"error")</f>
        <v>33</v>
      </c>
      <c r="J1461" t="str">
        <f ca="1">IFERROR(IF(ISBLANK(VLOOKUP($B1461,INDIRECT(nfl_game_result),MATCH(J$1,INDIRECT(nfl_game_result_header),0),FALSE)),"",VLOOKUP($B1461,INDIRECT(nfl_game_result),MATCH(J$1,INDIRECT(nfl_game_result_header),0),FALSE)),"error")</f>
        <v>PHI</v>
      </c>
      <c r="K1461" t="str">
        <f ca="1">IFERROR(IF(ISBLANK(VLOOKUP($B1461,INDIRECT(nfl_game_result),MATCH(K$1,INDIRECT(nfl_game_result_header),0),FALSE)),"",VLOOKUP($B1461,INDIRECT(nfl_game_result),MATCH(K$1,INDIRECT(nfl_game_result_header),0),FALSE)),"error")</f>
        <v>PHI</v>
      </c>
      <c r="L1461" s="23" t="str">
        <f ca="1">IFERROR(IF(ISBLANK(VLOOKUP($B1461,INDIRECT(nfl_game_result),MATCH(L$1,INDIRECT(nfl_game_result_header),0),FALSE)),"",VLOOKUP($B1461,INDIRECT(nfl_game_result),MATCH(L$1,INDIRECT(nfl_game_result_header),0),FALSE)),"error")</f>
        <v/>
      </c>
      <c r="M1461" t="s">
        <v>14</v>
      </c>
      <c r="N1461">
        <v>-3.5</v>
      </c>
      <c r="O1461" t="s">
        <v>71</v>
      </c>
      <c r="P1461">
        <v>3</v>
      </c>
      <c r="Q1461" t="s">
        <v>71</v>
      </c>
      <c r="V1461" s="23" t="s">
        <v>416</v>
      </c>
      <c r="W1461">
        <f ca="1">VALUE(LEFT(C1461, 4))</f>
        <v>2014</v>
      </c>
      <c r="X1461">
        <f ca="1">VALUE(MID(C1461,6,FIND("_",C1461,6)-6))</f>
        <v>13</v>
      </c>
      <c r="Y1461" t="str">
        <f ca="1">IF(NOT(OR(ISBLANK(D1461),ISBLANK(E1461),D1461="",E1461="")),D1461-E1461,"")</f>
        <v/>
      </c>
      <c r="Z1461" t="str">
        <f ca="1">IF(OR(NOT(ISNUMBER(D1461)),ISBLANK(D1461),D1461="",ISBLANK(N1461)),"",ABS(D1461-N1461))</f>
        <v/>
      </c>
      <c r="AA1461">
        <f ca="1">IF(OR(ISBLANK(J1461),ISBLANK(O1461),J1461="",O1461=""),"",IF(J1461=O1461,1,0))</f>
        <v>0</v>
      </c>
      <c r="AB1461">
        <f ca="1">IF(OR(ISBLANK(K1461),ISBLANK(Q1461),K1461="",Q1461=""),"",IF(K1461=Q1461,1,0))</f>
        <v>0</v>
      </c>
      <c r="AC1461" s="23" t="str">
        <f t="shared" ca="1" si="22"/>
        <v/>
      </c>
    </row>
    <row r="1462" spans="1:29" x14ac:dyDescent="0.25">
      <c r="A1462" s="23">
        <v>1461</v>
      </c>
      <c r="B1462">
        <v>713</v>
      </c>
      <c r="C1462" t="str">
        <f ca="1">IFERROR(VLOOKUP($B1462,INDIRECT(nfl_game_result),MATCH(C$1,INDIRECT(nfl_game_result_header),0),FALSE),"error")</f>
        <v>2014_13_SEA@SFO</v>
      </c>
      <c r="D1462" t="str">
        <f ca="1">IFERROR(IF(ISBLANK(VLOOKUP($B1462,INDIRECT(nfl_game_result),MATCH(D$1,INDIRECT(nfl_game_result_header),0),FALSE)),"",VLOOKUP($B1462,INDIRECT(nfl_game_result),MATCH(D$1,INDIRECT(nfl_game_result_header),0),FALSE)),"error")</f>
        <v/>
      </c>
      <c r="E1462">
        <f ca="1">IFERROR(IF(ISBLANK(VLOOKUP($B1462,INDIRECT(nfl_game_result),MATCH(E$1,INDIRECT(nfl_game_result_header),0),FALSE)),"",VLOOKUP($B1462,INDIRECT(nfl_game_result),MATCH(E$1,INDIRECT(nfl_game_result_header),0),FALSE)),"error")</f>
        <v>-1</v>
      </c>
      <c r="F1462" s="23" t="str">
        <f ca="1">IFERROR(IF(ISBLANK(VLOOKUP($B1462,INDIRECT(nfl_game_result),MATCH(F$1,INDIRECT(nfl_game_result_header),0),FALSE)),"",VLOOKUP($B1462,INDIRECT(nfl_game_result),MATCH(F$1,INDIRECT(nfl_game_result_header),0),FALSE)),"error")</f>
        <v/>
      </c>
      <c r="G1462" s="23" t="str">
        <f ca="1">IFERROR(IF(ISBLANK(VLOOKUP($B1462,INDIRECT(nfl_game_result),MATCH(G$1,INDIRECT(nfl_game_result_header),0),FALSE)),"",VLOOKUP($B1462,INDIRECT(nfl_game_result),MATCH(G$1,INDIRECT(nfl_game_result_header),0),FALSE)),"error")</f>
        <v/>
      </c>
      <c r="H1462">
        <f ca="1">IFERROR(IF(ISBLANK(VLOOKUP($B1462,INDIRECT(nfl_game_result),MATCH(H$1,INDIRECT(nfl_game_result_header),0),FALSE)),"",VLOOKUP($B1462,INDIRECT(nfl_game_result),MATCH(H$1,INDIRECT(nfl_game_result_header),0),FALSE)),"error")</f>
        <v>3</v>
      </c>
      <c r="I1462">
        <f ca="1">IFERROR(IF(ISBLANK(VLOOKUP($B1462,INDIRECT(nfl_game_result),MATCH(I$1,INDIRECT(nfl_game_result_header),0),FALSE)),"",VLOOKUP($B1462,INDIRECT(nfl_game_result),MATCH(I$1,INDIRECT(nfl_game_result_header),0),FALSE)),"error")</f>
        <v>19</v>
      </c>
      <c r="J1462" t="str">
        <f ca="1">IFERROR(IF(ISBLANK(VLOOKUP($B1462,INDIRECT(nfl_game_result),MATCH(J$1,INDIRECT(nfl_game_result_header),0),FALSE)),"",VLOOKUP($B1462,INDIRECT(nfl_game_result),MATCH(J$1,INDIRECT(nfl_game_result_header),0),FALSE)),"error")</f>
        <v>SEA</v>
      </c>
      <c r="K1462" t="str">
        <f ca="1">IFERROR(IF(ISBLANK(VLOOKUP($B1462,INDIRECT(nfl_game_result),MATCH(K$1,INDIRECT(nfl_game_result_header),0),FALSE)),"",VLOOKUP($B1462,INDIRECT(nfl_game_result),MATCH(K$1,INDIRECT(nfl_game_result_header),0),FALSE)),"error")</f>
        <v>SEA</v>
      </c>
      <c r="L1462" s="23" t="str">
        <f ca="1">IFERROR(IF(ISBLANK(VLOOKUP($B1462,INDIRECT(nfl_game_result),MATCH(L$1,INDIRECT(nfl_game_result_header),0),FALSE)),"",VLOOKUP($B1462,INDIRECT(nfl_game_result),MATCH(L$1,INDIRECT(nfl_game_result_header),0),FALSE)),"error")</f>
        <v/>
      </c>
      <c r="M1462" t="s">
        <v>14</v>
      </c>
      <c r="N1462">
        <v>-2.5</v>
      </c>
      <c r="O1462" t="s">
        <v>333</v>
      </c>
      <c r="P1462">
        <v>7</v>
      </c>
      <c r="Q1462" t="s">
        <v>333</v>
      </c>
      <c r="V1462" s="23" t="s">
        <v>416</v>
      </c>
      <c r="W1462">
        <f ca="1">VALUE(LEFT(C1462, 4))</f>
        <v>2014</v>
      </c>
      <c r="X1462">
        <f ca="1">VALUE(MID(C1462,6,FIND("_",C1462,6)-6))</f>
        <v>13</v>
      </c>
      <c r="Y1462" t="str">
        <f ca="1">IF(NOT(OR(ISBLANK(D1462),ISBLANK(E1462),D1462="",E1462="")),D1462-E1462,"")</f>
        <v/>
      </c>
      <c r="Z1462" t="str">
        <f ca="1">IF(OR(NOT(ISNUMBER(D1462)),ISBLANK(D1462),D1462="",ISBLANK(N1462)),"",ABS(D1462-N1462))</f>
        <v/>
      </c>
      <c r="AA1462">
        <f ca="1">IF(OR(ISBLANK(J1462),ISBLANK(O1462),J1462="",O1462=""),"",IF(J1462=O1462,1,0))</f>
        <v>0</v>
      </c>
      <c r="AB1462">
        <f ca="1">IF(OR(ISBLANK(K1462),ISBLANK(Q1462),K1462="",Q1462=""),"",IF(K1462=Q1462,1,0))</f>
        <v>0</v>
      </c>
      <c r="AC1462" s="23" t="str">
        <f t="shared" ca="1" si="22"/>
        <v/>
      </c>
    </row>
    <row r="1463" spans="1:29" x14ac:dyDescent="0.25">
      <c r="A1463" s="23">
        <v>1462</v>
      </c>
      <c r="B1463">
        <v>714</v>
      </c>
      <c r="C1463" t="str">
        <f ca="1">IFERROR(VLOOKUP($B1463,INDIRECT(nfl_game_result),MATCH(C$1,INDIRECT(nfl_game_result_header),0),FALSE),"error")</f>
        <v>2014_13_CLE@BUF</v>
      </c>
      <c r="D1463" t="str">
        <f ca="1">IFERROR(IF(ISBLANK(VLOOKUP($B1463,INDIRECT(nfl_game_result),MATCH(D$1,INDIRECT(nfl_game_result_header),0),FALSE)),"",VLOOKUP($B1463,INDIRECT(nfl_game_result),MATCH(D$1,INDIRECT(nfl_game_result_header),0),FALSE)),"error")</f>
        <v/>
      </c>
      <c r="E1463">
        <f ca="1">IFERROR(IF(ISBLANK(VLOOKUP($B1463,INDIRECT(nfl_game_result),MATCH(E$1,INDIRECT(nfl_game_result_header),0),FALSE)),"",VLOOKUP($B1463,INDIRECT(nfl_game_result),MATCH(E$1,INDIRECT(nfl_game_result_header),0),FALSE)),"error")</f>
        <v>-1.5</v>
      </c>
      <c r="F1463" s="23" t="str">
        <f ca="1">IFERROR(IF(ISBLANK(VLOOKUP($B1463,INDIRECT(nfl_game_result),MATCH(F$1,INDIRECT(nfl_game_result_header),0),FALSE)),"",VLOOKUP($B1463,INDIRECT(nfl_game_result),MATCH(F$1,INDIRECT(nfl_game_result_header),0),FALSE)),"error")</f>
        <v/>
      </c>
      <c r="G1463" s="23" t="str">
        <f ca="1">IFERROR(IF(ISBLANK(VLOOKUP($B1463,INDIRECT(nfl_game_result),MATCH(G$1,INDIRECT(nfl_game_result_header),0),FALSE)),"",VLOOKUP($B1463,INDIRECT(nfl_game_result),MATCH(G$1,INDIRECT(nfl_game_result_header),0),FALSE)),"error")</f>
        <v/>
      </c>
      <c r="H1463">
        <f ca="1">IFERROR(IF(ISBLANK(VLOOKUP($B1463,INDIRECT(nfl_game_result),MATCH(H$1,INDIRECT(nfl_game_result_header),0),FALSE)),"",VLOOKUP($B1463,INDIRECT(nfl_game_result),MATCH(H$1,INDIRECT(nfl_game_result_header),0),FALSE)),"error")</f>
        <v>26</v>
      </c>
      <c r="I1463">
        <f ca="1">IFERROR(IF(ISBLANK(VLOOKUP($B1463,INDIRECT(nfl_game_result),MATCH(I$1,INDIRECT(nfl_game_result_header),0),FALSE)),"",VLOOKUP($B1463,INDIRECT(nfl_game_result),MATCH(I$1,INDIRECT(nfl_game_result_header),0),FALSE)),"error")</f>
        <v>10</v>
      </c>
      <c r="J1463" t="str">
        <f ca="1">IFERROR(IF(ISBLANK(VLOOKUP($B1463,INDIRECT(nfl_game_result),MATCH(J$1,INDIRECT(nfl_game_result_header),0),FALSE)),"",VLOOKUP($B1463,INDIRECT(nfl_game_result),MATCH(J$1,INDIRECT(nfl_game_result_header),0),FALSE)),"error")</f>
        <v>BUF</v>
      </c>
      <c r="K1463" t="str">
        <f ca="1">IFERROR(IF(ISBLANK(VLOOKUP($B1463,INDIRECT(nfl_game_result),MATCH(K$1,INDIRECT(nfl_game_result_header),0),FALSE)),"",VLOOKUP($B1463,INDIRECT(nfl_game_result),MATCH(K$1,INDIRECT(nfl_game_result_header),0),FALSE)),"error")</f>
        <v>BUF</v>
      </c>
      <c r="L1463" s="23" t="str">
        <f ca="1">IFERROR(IF(ISBLANK(VLOOKUP($B1463,INDIRECT(nfl_game_result),MATCH(L$1,INDIRECT(nfl_game_result_header),0),FALSE)),"",VLOOKUP($B1463,INDIRECT(nfl_game_result),MATCH(L$1,INDIRECT(nfl_game_result_header),0),FALSE)),"error")</f>
        <v/>
      </c>
      <c r="M1463" t="s">
        <v>14</v>
      </c>
      <c r="N1463">
        <v>-1.5</v>
      </c>
      <c r="O1463" t="s">
        <v>66</v>
      </c>
      <c r="P1463">
        <v>4</v>
      </c>
      <c r="Q1463" t="s">
        <v>66</v>
      </c>
      <c r="V1463" s="23" t="s">
        <v>416</v>
      </c>
      <c r="W1463">
        <f ca="1">VALUE(LEFT(C1463, 4))</f>
        <v>2014</v>
      </c>
      <c r="X1463">
        <f ca="1">VALUE(MID(C1463,6,FIND("_",C1463,6)-6))</f>
        <v>13</v>
      </c>
      <c r="Y1463" t="str">
        <f ca="1">IF(NOT(OR(ISBLANK(D1463),ISBLANK(E1463),D1463="",E1463="")),D1463-E1463,"")</f>
        <v/>
      </c>
      <c r="Z1463" t="str">
        <f ca="1">IF(OR(NOT(ISNUMBER(D1463)),ISBLANK(D1463),D1463="",ISBLANK(N1463)),"",ABS(D1463-N1463))</f>
        <v/>
      </c>
      <c r="AA1463">
        <f ca="1">IF(OR(ISBLANK(J1463),ISBLANK(O1463),J1463="",O1463=""),"",IF(J1463=O1463,1,0))</f>
        <v>1</v>
      </c>
      <c r="AB1463">
        <f ca="1">IF(OR(ISBLANK(K1463),ISBLANK(Q1463),K1463="",Q1463=""),"",IF(K1463=Q1463,1,0))</f>
        <v>1</v>
      </c>
      <c r="AC1463" s="23" t="str">
        <f t="shared" ca="1" si="22"/>
        <v/>
      </c>
    </row>
    <row r="1464" spans="1:29" x14ac:dyDescent="0.25">
      <c r="A1464" s="23">
        <v>1463</v>
      </c>
      <c r="B1464">
        <v>715</v>
      </c>
      <c r="C1464" t="str">
        <f ca="1">IFERROR(VLOOKUP($B1464,INDIRECT(nfl_game_result),MATCH(C$1,INDIRECT(nfl_game_result_header),0),FALSE),"error")</f>
        <v>2014_13_WAS@IND</v>
      </c>
      <c r="D1464" t="str">
        <f ca="1">IFERROR(IF(ISBLANK(VLOOKUP($B1464,INDIRECT(nfl_game_result),MATCH(D$1,INDIRECT(nfl_game_result_header),0),FALSE)),"",VLOOKUP($B1464,INDIRECT(nfl_game_result),MATCH(D$1,INDIRECT(nfl_game_result_header),0),FALSE)),"error")</f>
        <v/>
      </c>
      <c r="E1464">
        <f ca="1">IFERROR(IF(ISBLANK(VLOOKUP($B1464,INDIRECT(nfl_game_result),MATCH(E$1,INDIRECT(nfl_game_result_header),0),FALSE)),"",VLOOKUP($B1464,INDIRECT(nfl_game_result),MATCH(E$1,INDIRECT(nfl_game_result_header),0),FALSE)),"error")</f>
        <v>-9.5</v>
      </c>
      <c r="F1464" s="23" t="str">
        <f ca="1">IFERROR(IF(ISBLANK(VLOOKUP($B1464,INDIRECT(nfl_game_result),MATCH(F$1,INDIRECT(nfl_game_result_header),0),FALSE)),"",VLOOKUP($B1464,INDIRECT(nfl_game_result),MATCH(F$1,INDIRECT(nfl_game_result_header),0),FALSE)),"error")</f>
        <v/>
      </c>
      <c r="G1464" s="23" t="str">
        <f ca="1">IFERROR(IF(ISBLANK(VLOOKUP($B1464,INDIRECT(nfl_game_result),MATCH(G$1,INDIRECT(nfl_game_result_header),0),FALSE)),"",VLOOKUP($B1464,INDIRECT(nfl_game_result),MATCH(G$1,INDIRECT(nfl_game_result_header),0),FALSE)),"error")</f>
        <v/>
      </c>
      <c r="H1464">
        <f ca="1">IFERROR(IF(ISBLANK(VLOOKUP($B1464,INDIRECT(nfl_game_result),MATCH(H$1,INDIRECT(nfl_game_result_header),0),FALSE)),"",VLOOKUP($B1464,INDIRECT(nfl_game_result),MATCH(H$1,INDIRECT(nfl_game_result_header),0),FALSE)),"error")</f>
        <v>49</v>
      </c>
      <c r="I1464">
        <f ca="1">IFERROR(IF(ISBLANK(VLOOKUP($B1464,INDIRECT(nfl_game_result),MATCH(I$1,INDIRECT(nfl_game_result_header),0),FALSE)),"",VLOOKUP($B1464,INDIRECT(nfl_game_result),MATCH(I$1,INDIRECT(nfl_game_result_header),0),FALSE)),"error")</f>
        <v>27</v>
      </c>
      <c r="J1464" t="str">
        <f ca="1">IFERROR(IF(ISBLANK(VLOOKUP($B1464,INDIRECT(nfl_game_result),MATCH(J$1,INDIRECT(nfl_game_result_header),0),FALSE)),"",VLOOKUP($B1464,INDIRECT(nfl_game_result),MATCH(J$1,INDIRECT(nfl_game_result_header),0),FALSE)),"error")</f>
        <v>IND</v>
      </c>
      <c r="K1464" t="str">
        <f ca="1">IFERROR(IF(ISBLANK(VLOOKUP($B1464,INDIRECT(nfl_game_result),MATCH(K$1,INDIRECT(nfl_game_result_header),0),FALSE)),"",VLOOKUP($B1464,INDIRECT(nfl_game_result),MATCH(K$1,INDIRECT(nfl_game_result_header),0),FALSE)),"error")</f>
        <v>IND</v>
      </c>
      <c r="L1464" s="23" t="str">
        <f ca="1">IFERROR(IF(ISBLANK(VLOOKUP($B1464,INDIRECT(nfl_game_result),MATCH(L$1,INDIRECT(nfl_game_result_header),0),FALSE)),"",VLOOKUP($B1464,INDIRECT(nfl_game_result),MATCH(L$1,INDIRECT(nfl_game_result_header),0),FALSE)),"error")</f>
        <v/>
      </c>
      <c r="M1464" t="s">
        <v>14</v>
      </c>
      <c r="N1464">
        <v>-8</v>
      </c>
      <c r="O1464" t="s">
        <v>94</v>
      </c>
      <c r="P1464">
        <v>10</v>
      </c>
      <c r="Q1464" t="s">
        <v>76</v>
      </c>
      <c r="V1464" s="23" t="s">
        <v>416</v>
      </c>
      <c r="W1464">
        <f ca="1">VALUE(LEFT(C1464, 4))</f>
        <v>2014</v>
      </c>
      <c r="X1464">
        <f ca="1">VALUE(MID(C1464,6,FIND("_",C1464,6)-6))</f>
        <v>13</v>
      </c>
      <c r="Y1464" t="str">
        <f ca="1">IF(NOT(OR(ISBLANK(D1464),ISBLANK(E1464),D1464="",E1464="")),D1464-E1464,"")</f>
        <v/>
      </c>
      <c r="Z1464" t="str">
        <f ca="1">IF(OR(NOT(ISNUMBER(D1464)),ISBLANK(D1464),D1464="",ISBLANK(N1464)),"",ABS(D1464-N1464))</f>
        <v/>
      </c>
      <c r="AA1464">
        <f ca="1">IF(OR(ISBLANK(J1464),ISBLANK(O1464),J1464="",O1464=""),"",IF(J1464=O1464,1,0))</f>
        <v>0</v>
      </c>
      <c r="AB1464">
        <f ca="1">IF(OR(ISBLANK(K1464),ISBLANK(Q1464),K1464="",Q1464=""),"",IF(K1464=Q1464,1,0))</f>
        <v>1</v>
      </c>
      <c r="AC1464" s="23" t="str">
        <f t="shared" ca="1" si="22"/>
        <v/>
      </c>
    </row>
    <row r="1465" spans="1:29" x14ac:dyDescent="0.25">
      <c r="A1465" s="23">
        <v>1464</v>
      </c>
      <c r="B1465">
        <v>716</v>
      </c>
      <c r="C1465" t="str">
        <f ca="1">IFERROR(VLOOKUP($B1465,INDIRECT(nfl_game_result),MATCH(C$1,INDIRECT(nfl_game_result_header),0),FALSE),"error")</f>
        <v>2014_13_OAK@STL</v>
      </c>
      <c r="D1465" t="str">
        <f ca="1">IFERROR(IF(ISBLANK(VLOOKUP($B1465,INDIRECT(nfl_game_result),MATCH(D$1,INDIRECT(nfl_game_result_header),0),FALSE)),"",VLOOKUP($B1465,INDIRECT(nfl_game_result),MATCH(D$1,INDIRECT(nfl_game_result_header),0),FALSE)),"error")</f>
        <v/>
      </c>
      <c r="E1465">
        <f ca="1">IFERROR(IF(ISBLANK(VLOOKUP($B1465,INDIRECT(nfl_game_result),MATCH(E$1,INDIRECT(nfl_game_result_header),0),FALSE)),"",VLOOKUP($B1465,INDIRECT(nfl_game_result),MATCH(E$1,INDIRECT(nfl_game_result_header),0),FALSE)),"error")</f>
        <v>-7</v>
      </c>
      <c r="F1465" s="23" t="str">
        <f ca="1">IFERROR(IF(ISBLANK(VLOOKUP($B1465,INDIRECT(nfl_game_result),MATCH(F$1,INDIRECT(nfl_game_result_header),0),FALSE)),"",VLOOKUP($B1465,INDIRECT(nfl_game_result),MATCH(F$1,INDIRECT(nfl_game_result_header),0),FALSE)),"error")</f>
        <v/>
      </c>
      <c r="G1465" s="23" t="str">
        <f ca="1">IFERROR(IF(ISBLANK(VLOOKUP($B1465,INDIRECT(nfl_game_result),MATCH(G$1,INDIRECT(nfl_game_result_header),0),FALSE)),"",VLOOKUP($B1465,INDIRECT(nfl_game_result),MATCH(G$1,INDIRECT(nfl_game_result_header),0),FALSE)),"error")</f>
        <v/>
      </c>
      <c r="H1465">
        <f ca="1">IFERROR(IF(ISBLANK(VLOOKUP($B1465,INDIRECT(nfl_game_result),MATCH(H$1,INDIRECT(nfl_game_result_header),0),FALSE)),"",VLOOKUP($B1465,INDIRECT(nfl_game_result),MATCH(H$1,INDIRECT(nfl_game_result_header),0),FALSE)),"error")</f>
        <v>52</v>
      </c>
      <c r="I1465">
        <f ca="1">IFERROR(IF(ISBLANK(VLOOKUP($B1465,INDIRECT(nfl_game_result),MATCH(I$1,INDIRECT(nfl_game_result_header),0),FALSE)),"",VLOOKUP($B1465,INDIRECT(nfl_game_result),MATCH(I$1,INDIRECT(nfl_game_result_header),0),FALSE)),"error")</f>
        <v>0</v>
      </c>
      <c r="J1465" t="str">
        <f ca="1">IFERROR(IF(ISBLANK(VLOOKUP($B1465,INDIRECT(nfl_game_result),MATCH(J$1,INDIRECT(nfl_game_result_header),0),FALSE)),"",VLOOKUP($B1465,INDIRECT(nfl_game_result),MATCH(J$1,INDIRECT(nfl_game_result_header),0),FALSE)),"error")</f>
        <v>STL</v>
      </c>
      <c r="K1465" t="str">
        <f ca="1">IFERROR(IF(ISBLANK(VLOOKUP($B1465,INDIRECT(nfl_game_result),MATCH(K$1,INDIRECT(nfl_game_result_header),0),FALSE)),"",VLOOKUP($B1465,INDIRECT(nfl_game_result),MATCH(K$1,INDIRECT(nfl_game_result_header),0),FALSE)),"error")</f>
        <v>STL</v>
      </c>
      <c r="L1465" s="23" t="str">
        <f ca="1">IFERROR(IF(ISBLANK(VLOOKUP($B1465,INDIRECT(nfl_game_result),MATCH(L$1,INDIRECT(nfl_game_result_header),0),FALSE)),"",VLOOKUP($B1465,INDIRECT(nfl_game_result),MATCH(L$1,INDIRECT(nfl_game_result_header),0),FALSE)),"error")</f>
        <v/>
      </c>
      <c r="M1465" t="s">
        <v>14</v>
      </c>
      <c r="N1465">
        <v>-4.5</v>
      </c>
      <c r="O1465" t="s">
        <v>91</v>
      </c>
      <c r="P1465">
        <v>6</v>
      </c>
      <c r="Q1465" t="s">
        <v>91</v>
      </c>
      <c r="V1465" s="23" t="s">
        <v>416</v>
      </c>
      <c r="W1465">
        <f ca="1">VALUE(LEFT(C1465, 4))</f>
        <v>2014</v>
      </c>
      <c r="X1465">
        <f ca="1">VALUE(MID(C1465,6,FIND("_",C1465,6)-6))</f>
        <v>13</v>
      </c>
      <c r="Y1465" t="str">
        <f ca="1">IF(NOT(OR(ISBLANK(D1465),ISBLANK(E1465),D1465="",E1465="")),D1465-E1465,"")</f>
        <v/>
      </c>
      <c r="Z1465" t="str">
        <f ca="1">IF(OR(NOT(ISNUMBER(D1465)),ISBLANK(D1465),D1465="",ISBLANK(N1465)),"",ABS(D1465-N1465))</f>
        <v/>
      </c>
      <c r="AA1465">
        <f ca="1">IF(OR(ISBLANK(J1465),ISBLANK(O1465),J1465="",O1465=""),"",IF(J1465=O1465,1,0))</f>
        <v>1</v>
      </c>
      <c r="AB1465">
        <f ca="1">IF(OR(ISBLANK(K1465),ISBLANK(Q1465),K1465="",Q1465=""),"",IF(K1465=Q1465,1,0))</f>
        <v>1</v>
      </c>
      <c r="AC1465" s="23" t="str">
        <f t="shared" ca="1" si="22"/>
        <v/>
      </c>
    </row>
    <row r="1466" spans="1:29" x14ac:dyDescent="0.25">
      <c r="A1466" s="23">
        <v>1465</v>
      </c>
      <c r="B1466">
        <v>717</v>
      </c>
      <c r="C1466" t="str">
        <f ca="1">IFERROR(VLOOKUP($B1466,INDIRECT(nfl_game_result),MATCH(C$1,INDIRECT(nfl_game_result_header),0),FALSE),"error")</f>
        <v>2014_13_CAR@MIN</v>
      </c>
      <c r="D1466" t="str">
        <f ca="1">IFERROR(IF(ISBLANK(VLOOKUP($B1466,INDIRECT(nfl_game_result),MATCH(D$1,INDIRECT(nfl_game_result_header),0),FALSE)),"",VLOOKUP($B1466,INDIRECT(nfl_game_result),MATCH(D$1,INDIRECT(nfl_game_result_header),0),FALSE)),"error")</f>
        <v/>
      </c>
      <c r="E1466">
        <f ca="1">IFERROR(IF(ISBLANK(VLOOKUP($B1466,INDIRECT(nfl_game_result),MATCH(E$1,INDIRECT(nfl_game_result_header),0),FALSE)),"",VLOOKUP($B1466,INDIRECT(nfl_game_result),MATCH(E$1,INDIRECT(nfl_game_result_header),0),FALSE)),"error")</f>
        <v>-3</v>
      </c>
      <c r="F1466" s="23" t="str">
        <f ca="1">IFERROR(IF(ISBLANK(VLOOKUP($B1466,INDIRECT(nfl_game_result),MATCH(F$1,INDIRECT(nfl_game_result_header),0),FALSE)),"",VLOOKUP($B1466,INDIRECT(nfl_game_result),MATCH(F$1,INDIRECT(nfl_game_result_header),0),FALSE)),"error")</f>
        <v/>
      </c>
      <c r="G1466" s="23" t="str">
        <f ca="1">IFERROR(IF(ISBLANK(VLOOKUP($B1466,INDIRECT(nfl_game_result),MATCH(G$1,INDIRECT(nfl_game_result_header),0),FALSE)),"",VLOOKUP($B1466,INDIRECT(nfl_game_result),MATCH(G$1,INDIRECT(nfl_game_result_header),0),FALSE)),"error")</f>
        <v/>
      </c>
      <c r="H1466">
        <f ca="1">IFERROR(IF(ISBLANK(VLOOKUP($B1466,INDIRECT(nfl_game_result),MATCH(H$1,INDIRECT(nfl_game_result_header),0),FALSE)),"",VLOOKUP($B1466,INDIRECT(nfl_game_result),MATCH(H$1,INDIRECT(nfl_game_result_header),0),FALSE)),"error")</f>
        <v>31</v>
      </c>
      <c r="I1466">
        <f ca="1">IFERROR(IF(ISBLANK(VLOOKUP($B1466,INDIRECT(nfl_game_result),MATCH(I$1,INDIRECT(nfl_game_result_header),0),FALSE)),"",VLOOKUP($B1466,INDIRECT(nfl_game_result),MATCH(I$1,INDIRECT(nfl_game_result_header),0),FALSE)),"error")</f>
        <v>13</v>
      </c>
      <c r="J1466" t="str">
        <f ca="1">IFERROR(IF(ISBLANK(VLOOKUP($B1466,INDIRECT(nfl_game_result),MATCH(J$1,INDIRECT(nfl_game_result_header),0),FALSE)),"",VLOOKUP($B1466,INDIRECT(nfl_game_result),MATCH(J$1,INDIRECT(nfl_game_result_header),0),FALSE)),"error")</f>
        <v>MIN</v>
      </c>
      <c r="K1466" t="str">
        <f ca="1">IFERROR(IF(ISBLANK(VLOOKUP($B1466,INDIRECT(nfl_game_result),MATCH(K$1,INDIRECT(nfl_game_result_header),0),FALSE)),"",VLOOKUP($B1466,INDIRECT(nfl_game_result),MATCH(K$1,INDIRECT(nfl_game_result_header),0),FALSE)),"error")</f>
        <v>MIN</v>
      </c>
      <c r="L1466" s="23" t="str">
        <f ca="1">IFERROR(IF(ISBLANK(VLOOKUP($B1466,INDIRECT(nfl_game_result),MATCH(L$1,INDIRECT(nfl_game_result_header),0),FALSE)),"",VLOOKUP($B1466,INDIRECT(nfl_game_result),MATCH(L$1,INDIRECT(nfl_game_result_header),0),FALSE)),"error")</f>
        <v/>
      </c>
      <c r="M1466" t="s">
        <v>14</v>
      </c>
      <c r="N1466">
        <v>-4.5</v>
      </c>
      <c r="O1466" t="s">
        <v>80</v>
      </c>
      <c r="P1466">
        <v>8</v>
      </c>
      <c r="Q1466" t="s">
        <v>80</v>
      </c>
      <c r="V1466" s="23" t="s">
        <v>416</v>
      </c>
      <c r="W1466">
        <f ca="1">VALUE(LEFT(C1466, 4))</f>
        <v>2014</v>
      </c>
      <c r="X1466">
        <f ca="1">VALUE(MID(C1466,6,FIND("_",C1466,6)-6))</f>
        <v>13</v>
      </c>
      <c r="Y1466" t="str">
        <f ca="1">IF(NOT(OR(ISBLANK(D1466),ISBLANK(E1466),D1466="",E1466="")),D1466-E1466,"")</f>
        <v/>
      </c>
      <c r="Z1466" t="str">
        <f ca="1">IF(OR(NOT(ISNUMBER(D1466)),ISBLANK(D1466),D1466="",ISBLANK(N1466)),"",ABS(D1466-N1466))</f>
        <v/>
      </c>
      <c r="AA1466">
        <f ca="1">IF(OR(ISBLANK(J1466),ISBLANK(O1466),J1466="",O1466=""),"",IF(J1466=O1466,1,0))</f>
        <v>1</v>
      </c>
      <c r="AB1466">
        <f ca="1">IF(OR(ISBLANK(K1466),ISBLANK(Q1466),K1466="",Q1466=""),"",IF(K1466=Q1466,1,0))</f>
        <v>1</v>
      </c>
      <c r="AC1466" s="23" t="str">
        <f t="shared" ca="1" si="22"/>
        <v/>
      </c>
    </row>
    <row r="1467" spans="1:29" x14ac:dyDescent="0.25">
      <c r="A1467" s="23">
        <v>1466</v>
      </c>
      <c r="B1467">
        <v>718</v>
      </c>
      <c r="C1467" t="str">
        <f ca="1">IFERROR(VLOOKUP($B1467,INDIRECT(nfl_game_result),MATCH(C$1,INDIRECT(nfl_game_result_header),0),FALSE),"error")</f>
        <v>2014_13_NOR@PIT</v>
      </c>
      <c r="D1467" t="str">
        <f ca="1">IFERROR(IF(ISBLANK(VLOOKUP($B1467,INDIRECT(nfl_game_result),MATCH(D$1,INDIRECT(nfl_game_result_header),0),FALSE)),"",VLOOKUP($B1467,INDIRECT(nfl_game_result),MATCH(D$1,INDIRECT(nfl_game_result_header),0),FALSE)),"error")</f>
        <v/>
      </c>
      <c r="E1467">
        <f ca="1">IFERROR(IF(ISBLANK(VLOOKUP($B1467,INDIRECT(nfl_game_result),MATCH(E$1,INDIRECT(nfl_game_result_header),0),FALSE)),"",VLOOKUP($B1467,INDIRECT(nfl_game_result),MATCH(E$1,INDIRECT(nfl_game_result_header),0),FALSE)),"error")</f>
        <v>-3</v>
      </c>
      <c r="F1467" s="23" t="str">
        <f ca="1">IFERROR(IF(ISBLANK(VLOOKUP($B1467,INDIRECT(nfl_game_result),MATCH(F$1,INDIRECT(nfl_game_result_header),0),FALSE)),"",VLOOKUP($B1467,INDIRECT(nfl_game_result),MATCH(F$1,INDIRECT(nfl_game_result_header),0),FALSE)),"error")</f>
        <v/>
      </c>
      <c r="G1467" s="23" t="str">
        <f ca="1">IFERROR(IF(ISBLANK(VLOOKUP($B1467,INDIRECT(nfl_game_result),MATCH(G$1,INDIRECT(nfl_game_result_header),0),FALSE)),"",VLOOKUP($B1467,INDIRECT(nfl_game_result),MATCH(G$1,INDIRECT(nfl_game_result_header),0),FALSE)),"error")</f>
        <v/>
      </c>
      <c r="H1467">
        <f ca="1">IFERROR(IF(ISBLANK(VLOOKUP($B1467,INDIRECT(nfl_game_result),MATCH(H$1,INDIRECT(nfl_game_result_header),0),FALSE)),"",VLOOKUP($B1467,INDIRECT(nfl_game_result),MATCH(H$1,INDIRECT(nfl_game_result_header),0),FALSE)),"error")</f>
        <v>32</v>
      </c>
      <c r="I1467">
        <f ca="1">IFERROR(IF(ISBLANK(VLOOKUP($B1467,INDIRECT(nfl_game_result),MATCH(I$1,INDIRECT(nfl_game_result_header),0),FALSE)),"",VLOOKUP($B1467,INDIRECT(nfl_game_result),MATCH(I$1,INDIRECT(nfl_game_result_header),0),FALSE)),"error")</f>
        <v>35</v>
      </c>
      <c r="J1467" t="str">
        <f ca="1">IFERROR(IF(ISBLANK(VLOOKUP($B1467,INDIRECT(nfl_game_result),MATCH(J$1,INDIRECT(nfl_game_result_header),0),FALSE)),"",VLOOKUP($B1467,INDIRECT(nfl_game_result),MATCH(J$1,INDIRECT(nfl_game_result_header),0),FALSE)),"error")</f>
        <v>NOR</v>
      </c>
      <c r="K1467" t="str">
        <f ca="1">IFERROR(IF(ISBLANK(VLOOKUP($B1467,INDIRECT(nfl_game_result),MATCH(K$1,INDIRECT(nfl_game_result_header),0),FALSE)),"",VLOOKUP($B1467,INDIRECT(nfl_game_result),MATCH(K$1,INDIRECT(nfl_game_result_header),0),FALSE)),"error")</f>
        <v>NOR</v>
      </c>
      <c r="L1467" s="23" t="str">
        <f ca="1">IFERROR(IF(ISBLANK(VLOOKUP($B1467,INDIRECT(nfl_game_result),MATCH(L$1,INDIRECT(nfl_game_result_header),0),FALSE)),"",VLOOKUP($B1467,INDIRECT(nfl_game_result),MATCH(L$1,INDIRECT(nfl_game_result_header),0),FALSE)),"error")</f>
        <v/>
      </c>
      <c r="M1467" t="s">
        <v>14</v>
      </c>
      <c r="N1467">
        <v>-3.5</v>
      </c>
      <c r="O1467" t="s">
        <v>87</v>
      </c>
      <c r="P1467">
        <v>16</v>
      </c>
      <c r="Q1467" t="s">
        <v>87</v>
      </c>
      <c r="V1467" s="23" t="s">
        <v>416</v>
      </c>
      <c r="W1467">
        <f ca="1">VALUE(LEFT(C1467, 4))</f>
        <v>2014</v>
      </c>
      <c r="X1467">
        <f ca="1">VALUE(MID(C1467,6,FIND("_",C1467,6)-6))</f>
        <v>13</v>
      </c>
      <c r="Y1467" t="str">
        <f ca="1">IF(NOT(OR(ISBLANK(D1467),ISBLANK(E1467),D1467="",E1467="")),D1467-E1467,"")</f>
        <v/>
      </c>
      <c r="Z1467" t="str">
        <f ca="1">IF(OR(NOT(ISNUMBER(D1467)),ISBLANK(D1467),D1467="",ISBLANK(N1467)),"",ABS(D1467-N1467))</f>
        <v/>
      </c>
      <c r="AA1467">
        <f ca="1">IF(OR(ISBLANK(J1467),ISBLANK(O1467),J1467="",O1467=""),"",IF(J1467=O1467,1,0))</f>
        <v>0</v>
      </c>
      <c r="AB1467">
        <f ca="1">IF(OR(ISBLANK(K1467),ISBLANK(Q1467),K1467="",Q1467=""),"",IF(K1467=Q1467,1,0))</f>
        <v>0</v>
      </c>
      <c r="AC1467" s="23" t="str">
        <f t="shared" ca="1" si="22"/>
        <v/>
      </c>
    </row>
    <row r="1468" spans="1:29" x14ac:dyDescent="0.25">
      <c r="A1468" s="23">
        <v>1467</v>
      </c>
      <c r="B1468">
        <v>719</v>
      </c>
      <c r="C1468" t="str">
        <f ca="1">IFERROR(VLOOKUP($B1468,INDIRECT(nfl_game_result),MATCH(C$1,INDIRECT(nfl_game_result_header),0),FALSE),"error")</f>
        <v>2014_13_CIN@TBY</v>
      </c>
      <c r="D1468" t="str">
        <f ca="1">IFERROR(IF(ISBLANK(VLOOKUP($B1468,INDIRECT(nfl_game_result),MATCH(D$1,INDIRECT(nfl_game_result_header),0),FALSE)),"",VLOOKUP($B1468,INDIRECT(nfl_game_result),MATCH(D$1,INDIRECT(nfl_game_result_header),0),FALSE)),"error")</f>
        <v/>
      </c>
      <c r="E1468">
        <f ca="1">IFERROR(IF(ISBLANK(VLOOKUP($B1468,INDIRECT(nfl_game_result),MATCH(E$1,INDIRECT(nfl_game_result_header),0),FALSE)),"",VLOOKUP($B1468,INDIRECT(nfl_game_result),MATCH(E$1,INDIRECT(nfl_game_result_header),0),FALSE)),"error")</f>
        <v>3.5</v>
      </c>
      <c r="F1468" s="23" t="str">
        <f ca="1">IFERROR(IF(ISBLANK(VLOOKUP($B1468,INDIRECT(nfl_game_result),MATCH(F$1,INDIRECT(nfl_game_result_header),0),FALSE)),"",VLOOKUP($B1468,INDIRECT(nfl_game_result),MATCH(F$1,INDIRECT(nfl_game_result_header),0),FALSE)),"error")</f>
        <v/>
      </c>
      <c r="G1468" s="23" t="str">
        <f ca="1">IFERROR(IF(ISBLANK(VLOOKUP($B1468,INDIRECT(nfl_game_result),MATCH(G$1,INDIRECT(nfl_game_result_header),0),FALSE)),"",VLOOKUP($B1468,INDIRECT(nfl_game_result),MATCH(G$1,INDIRECT(nfl_game_result_header),0),FALSE)),"error")</f>
        <v/>
      </c>
      <c r="H1468">
        <f ca="1">IFERROR(IF(ISBLANK(VLOOKUP($B1468,INDIRECT(nfl_game_result),MATCH(H$1,INDIRECT(nfl_game_result_header),0),FALSE)),"",VLOOKUP($B1468,INDIRECT(nfl_game_result),MATCH(H$1,INDIRECT(nfl_game_result_header),0),FALSE)),"error")</f>
        <v>13</v>
      </c>
      <c r="I1468">
        <f ca="1">IFERROR(IF(ISBLANK(VLOOKUP($B1468,INDIRECT(nfl_game_result),MATCH(I$1,INDIRECT(nfl_game_result_header),0),FALSE)),"",VLOOKUP($B1468,INDIRECT(nfl_game_result),MATCH(I$1,INDIRECT(nfl_game_result_header),0),FALSE)),"error")</f>
        <v>14</v>
      </c>
      <c r="J1468" t="str">
        <f ca="1">IFERROR(IF(ISBLANK(VLOOKUP($B1468,INDIRECT(nfl_game_result),MATCH(J$1,INDIRECT(nfl_game_result_header),0),FALSE)),"",VLOOKUP($B1468,INDIRECT(nfl_game_result),MATCH(J$1,INDIRECT(nfl_game_result_header),0),FALSE)),"error")</f>
        <v>TBY</v>
      </c>
      <c r="K1468" t="str">
        <f ca="1">IFERROR(IF(ISBLANK(VLOOKUP($B1468,INDIRECT(nfl_game_result),MATCH(K$1,INDIRECT(nfl_game_result_header),0),FALSE)),"",VLOOKUP($B1468,INDIRECT(nfl_game_result),MATCH(K$1,INDIRECT(nfl_game_result_header),0),FALSE)),"error")</f>
        <v>CIN</v>
      </c>
      <c r="L1468" s="23" t="str">
        <f ca="1">IFERROR(IF(ISBLANK(VLOOKUP($B1468,INDIRECT(nfl_game_result),MATCH(L$1,INDIRECT(nfl_game_result_header),0),FALSE)),"",VLOOKUP($B1468,INDIRECT(nfl_game_result),MATCH(L$1,INDIRECT(nfl_game_result_header),0),FALSE)),"error")</f>
        <v/>
      </c>
      <c r="M1468" t="s">
        <v>14</v>
      </c>
      <c r="N1468">
        <v>3.5</v>
      </c>
      <c r="O1468" t="s">
        <v>334</v>
      </c>
      <c r="P1468">
        <v>15</v>
      </c>
      <c r="Q1468" t="s">
        <v>334</v>
      </c>
      <c r="V1468" s="23" t="s">
        <v>416</v>
      </c>
      <c r="W1468">
        <f ca="1">VALUE(LEFT(C1468, 4))</f>
        <v>2014</v>
      </c>
      <c r="X1468">
        <f ca="1">VALUE(MID(C1468,6,FIND("_",C1468,6)-6))</f>
        <v>13</v>
      </c>
      <c r="Y1468" t="str">
        <f ca="1">IF(NOT(OR(ISBLANK(D1468),ISBLANK(E1468),D1468="",E1468="")),D1468-E1468,"")</f>
        <v/>
      </c>
      <c r="Z1468" t="str">
        <f ca="1">IF(OR(NOT(ISNUMBER(D1468)),ISBLANK(D1468),D1468="",ISBLANK(N1468)),"",ABS(D1468-N1468))</f>
        <v/>
      </c>
      <c r="AA1468">
        <f ca="1">IF(OR(ISBLANK(J1468),ISBLANK(O1468),J1468="",O1468=""),"",IF(J1468=O1468,1,0))</f>
        <v>1</v>
      </c>
      <c r="AB1468">
        <f ca="1">IF(OR(ISBLANK(K1468),ISBLANK(Q1468),K1468="",Q1468=""),"",IF(K1468=Q1468,1,0))</f>
        <v>0</v>
      </c>
      <c r="AC1468" s="23" t="str">
        <f t="shared" ca="1" si="22"/>
        <v/>
      </c>
    </row>
    <row r="1469" spans="1:29" x14ac:dyDescent="0.25">
      <c r="A1469" s="23">
        <v>1468</v>
      </c>
      <c r="B1469">
        <v>720</v>
      </c>
      <c r="C1469" t="str">
        <f ca="1">IFERROR(VLOOKUP($B1469,INDIRECT(nfl_game_result),MATCH(C$1,INDIRECT(nfl_game_result_header),0),FALSE),"error")</f>
        <v>2014_13_NYG@JAX</v>
      </c>
      <c r="D1469" t="str">
        <f ca="1">IFERROR(IF(ISBLANK(VLOOKUP($B1469,INDIRECT(nfl_game_result),MATCH(D$1,INDIRECT(nfl_game_result_header),0),FALSE)),"",VLOOKUP($B1469,INDIRECT(nfl_game_result),MATCH(D$1,INDIRECT(nfl_game_result_header),0),FALSE)),"error")</f>
        <v/>
      </c>
      <c r="E1469">
        <f ca="1">IFERROR(IF(ISBLANK(VLOOKUP($B1469,INDIRECT(nfl_game_result),MATCH(E$1,INDIRECT(nfl_game_result_header),0),FALSE)),"",VLOOKUP($B1469,INDIRECT(nfl_game_result),MATCH(E$1,INDIRECT(nfl_game_result_header),0),FALSE)),"error")</f>
        <v>2</v>
      </c>
      <c r="F1469" s="23" t="str">
        <f ca="1">IFERROR(IF(ISBLANK(VLOOKUP($B1469,INDIRECT(nfl_game_result),MATCH(F$1,INDIRECT(nfl_game_result_header),0),FALSE)),"",VLOOKUP($B1469,INDIRECT(nfl_game_result),MATCH(F$1,INDIRECT(nfl_game_result_header),0),FALSE)),"error")</f>
        <v/>
      </c>
      <c r="G1469" s="23" t="str">
        <f ca="1">IFERROR(IF(ISBLANK(VLOOKUP($B1469,INDIRECT(nfl_game_result),MATCH(G$1,INDIRECT(nfl_game_result_header),0),FALSE)),"",VLOOKUP($B1469,INDIRECT(nfl_game_result),MATCH(G$1,INDIRECT(nfl_game_result_header),0),FALSE)),"error")</f>
        <v/>
      </c>
      <c r="H1469">
        <f ca="1">IFERROR(IF(ISBLANK(VLOOKUP($B1469,INDIRECT(nfl_game_result),MATCH(H$1,INDIRECT(nfl_game_result_header),0),FALSE)),"",VLOOKUP($B1469,INDIRECT(nfl_game_result),MATCH(H$1,INDIRECT(nfl_game_result_header),0),FALSE)),"error")</f>
        <v>25</v>
      </c>
      <c r="I1469">
        <f ca="1">IFERROR(IF(ISBLANK(VLOOKUP($B1469,INDIRECT(nfl_game_result),MATCH(I$1,INDIRECT(nfl_game_result_header),0),FALSE)),"",VLOOKUP($B1469,INDIRECT(nfl_game_result),MATCH(I$1,INDIRECT(nfl_game_result_header),0),FALSE)),"error")</f>
        <v>24</v>
      </c>
      <c r="J1469" t="str">
        <f ca="1">IFERROR(IF(ISBLANK(VLOOKUP($B1469,INDIRECT(nfl_game_result),MATCH(J$1,INDIRECT(nfl_game_result_header),0),FALSE)),"",VLOOKUP($B1469,INDIRECT(nfl_game_result),MATCH(J$1,INDIRECT(nfl_game_result_header),0),FALSE)),"error")</f>
        <v>JAX</v>
      </c>
      <c r="K1469" t="str">
        <f ca="1">IFERROR(IF(ISBLANK(VLOOKUP($B1469,INDIRECT(nfl_game_result),MATCH(K$1,INDIRECT(nfl_game_result_header),0),FALSE)),"",VLOOKUP($B1469,INDIRECT(nfl_game_result),MATCH(K$1,INDIRECT(nfl_game_result_header),0),FALSE)),"error")</f>
        <v>JAX</v>
      </c>
      <c r="L1469" s="23" t="str">
        <f ca="1">IFERROR(IF(ISBLANK(VLOOKUP($B1469,INDIRECT(nfl_game_result),MATCH(L$1,INDIRECT(nfl_game_result_header),0),FALSE)),"",VLOOKUP($B1469,INDIRECT(nfl_game_result),MATCH(L$1,INDIRECT(nfl_game_result_header),0),FALSE)),"error")</f>
        <v/>
      </c>
      <c r="M1469" t="s">
        <v>14</v>
      </c>
      <c r="N1469">
        <v>4</v>
      </c>
      <c r="O1469" t="s">
        <v>77</v>
      </c>
      <c r="P1469">
        <v>9</v>
      </c>
      <c r="Q1469" t="s">
        <v>77</v>
      </c>
      <c r="V1469" s="23" t="s">
        <v>416</v>
      </c>
      <c r="W1469">
        <f ca="1">VALUE(LEFT(C1469, 4))</f>
        <v>2014</v>
      </c>
      <c r="X1469">
        <f ca="1">VALUE(MID(C1469,6,FIND("_",C1469,6)-6))</f>
        <v>13</v>
      </c>
      <c r="Y1469" t="str">
        <f ca="1">IF(NOT(OR(ISBLANK(D1469),ISBLANK(E1469),D1469="",E1469="")),D1469-E1469,"")</f>
        <v/>
      </c>
      <c r="Z1469" t="str">
        <f ca="1">IF(OR(NOT(ISNUMBER(D1469)),ISBLANK(D1469),D1469="",ISBLANK(N1469)),"",ABS(D1469-N1469))</f>
        <v/>
      </c>
      <c r="AA1469">
        <f ca="1">IF(OR(ISBLANK(J1469),ISBLANK(O1469),J1469="",O1469=""),"",IF(J1469=O1469,1,0))</f>
        <v>1</v>
      </c>
      <c r="AB1469">
        <f ca="1">IF(OR(ISBLANK(K1469),ISBLANK(Q1469),K1469="",Q1469=""),"",IF(K1469=Q1469,1,0))</f>
        <v>1</v>
      </c>
      <c r="AC1469" s="23" t="str">
        <f t="shared" ca="1" si="22"/>
        <v/>
      </c>
    </row>
    <row r="1470" spans="1:29" x14ac:dyDescent="0.25">
      <c r="A1470" s="23">
        <v>1469</v>
      </c>
      <c r="B1470">
        <v>721</v>
      </c>
      <c r="C1470" t="str">
        <f ca="1">IFERROR(VLOOKUP($B1470,INDIRECT(nfl_game_result),MATCH(C$1,INDIRECT(nfl_game_result_header),0),FALSE),"error")</f>
        <v>2014_13_SD@BAL</v>
      </c>
      <c r="D1470" t="str">
        <f ca="1">IFERROR(IF(ISBLANK(VLOOKUP($B1470,INDIRECT(nfl_game_result),MATCH(D$1,INDIRECT(nfl_game_result_header),0),FALSE)),"",VLOOKUP($B1470,INDIRECT(nfl_game_result),MATCH(D$1,INDIRECT(nfl_game_result_header),0),FALSE)),"error")</f>
        <v/>
      </c>
      <c r="E1470">
        <f ca="1">IFERROR(IF(ISBLANK(VLOOKUP($B1470,INDIRECT(nfl_game_result),MATCH(E$1,INDIRECT(nfl_game_result_header),0),FALSE)),"",VLOOKUP($B1470,INDIRECT(nfl_game_result),MATCH(E$1,INDIRECT(nfl_game_result_header),0),FALSE)),"error")</f>
        <v>-4.5</v>
      </c>
      <c r="F1470" s="23" t="str">
        <f ca="1">IFERROR(IF(ISBLANK(VLOOKUP($B1470,INDIRECT(nfl_game_result),MATCH(F$1,INDIRECT(nfl_game_result_header),0),FALSE)),"",VLOOKUP($B1470,INDIRECT(nfl_game_result),MATCH(F$1,INDIRECT(nfl_game_result_header),0),FALSE)),"error")</f>
        <v/>
      </c>
      <c r="G1470" s="23" t="str">
        <f ca="1">IFERROR(IF(ISBLANK(VLOOKUP($B1470,INDIRECT(nfl_game_result),MATCH(G$1,INDIRECT(nfl_game_result_header),0),FALSE)),"",VLOOKUP($B1470,INDIRECT(nfl_game_result),MATCH(G$1,INDIRECT(nfl_game_result_header),0),FALSE)),"error")</f>
        <v/>
      </c>
      <c r="H1470">
        <f ca="1">IFERROR(IF(ISBLANK(VLOOKUP($B1470,INDIRECT(nfl_game_result),MATCH(H$1,INDIRECT(nfl_game_result_header),0),FALSE)),"",VLOOKUP($B1470,INDIRECT(nfl_game_result),MATCH(H$1,INDIRECT(nfl_game_result_header),0),FALSE)),"error")</f>
        <v>33</v>
      </c>
      <c r="I1470">
        <f ca="1">IFERROR(IF(ISBLANK(VLOOKUP($B1470,INDIRECT(nfl_game_result),MATCH(I$1,INDIRECT(nfl_game_result_header),0),FALSE)),"",VLOOKUP($B1470,INDIRECT(nfl_game_result),MATCH(I$1,INDIRECT(nfl_game_result_header),0),FALSE)),"error")</f>
        <v>34</v>
      </c>
      <c r="J1470" t="str">
        <f ca="1">IFERROR(IF(ISBLANK(VLOOKUP($B1470,INDIRECT(nfl_game_result),MATCH(J$1,INDIRECT(nfl_game_result_header),0),FALSE)),"",VLOOKUP($B1470,INDIRECT(nfl_game_result),MATCH(J$1,INDIRECT(nfl_game_result_header),0),FALSE)),"error")</f>
        <v>SD</v>
      </c>
      <c r="K1470" t="str">
        <f ca="1">IFERROR(IF(ISBLANK(VLOOKUP($B1470,INDIRECT(nfl_game_result),MATCH(K$1,INDIRECT(nfl_game_result_header),0),FALSE)),"",VLOOKUP($B1470,INDIRECT(nfl_game_result),MATCH(K$1,INDIRECT(nfl_game_result_header),0),FALSE)),"error")</f>
        <v>SD</v>
      </c>
      <c r="L1470" s="23" t="str">
        <f ca="1">IFERROR(IF(ISBLANK(VLOOKUP($B1470,INDIRECT(nfl_game_result),MATCH(L$1,INDIRECT(nfl_game_result_header),0),FALSE)),"",VLOOKUP($B1470,INDIRECT(nfl_game_result),MATCH(L$1,INDIRECT(nfl_game_result_header),0),FALSE)),"error")</f>
        <v/>
      </c>
      <c r="M1470" t="s">
        <v>14</v>
      </c>
      <c r="N1470">
        <v>-3</v>
      </c>
      <c r="O1470" t="s">
        <v>65</v>
      </c>
      <c r="P1470">
        <v>14</v>
      </c>
      <c r="Q1470" t="s">
        <v>65</v>
      </c>
      <c r="V1470" s="23" t="s">
        <v>416</v>
      </c>
      <c r="W1470">
        <f ca="1">VALUE(LEFT(C1470, 4))</f>
        <v>2014</v>
      </c>
      <c r="X1470">
        <f ca="1">VALUE(MID(C1470,6,FIND("_",C1470,6)-6))</f>
        <v>13</v>
      </c>
      <c r="Y1470" t="str">
        <f ca="1">IF(NOT(OR(ISBLANK(D1470),ISBLANK(E1470),D1470="",E1470="")),D1470-E1470,"")</f>
        <v/>
      </c>
      <c r="Z1470" t="str">
        <f ca="1">IF(OR(NOT(ISNUMBER(D1470)),ISBLANK(D1470),D1470="",ISBLANK(N1470)),"",ABS(D1470-N1470))</f>
        <v/>
      </c>
      <c r="AA1470">
        <f ca="1">IF(OR(ISBLANK(J1470),ISBLANK(O1470),J1470="",O1470=""),"",IF(J1470=O1470,1,0))</f>
        <v>0</v>
      </c>
      <c r="AB1470">
        <f ca="1">IF(OR(ISBLANK(K1470),ISBLANK(Q1470),K1470="",Q1470=""),"",IF(K1470=Q1470,1,0))</f>
        <v>0</v>
      </c>
      <c r="AC1470" s="23" t="str">
        <f t="shared" ca="1" si="22"/>
        <v/>
      </c>
    </row>
    <row r="1471" spans="1:29" x14ac:dyDescent="0.25">
      <c r="A1471" s="23">
        <v>1470</v>
      </c>
      <c r="B1471">
        <v>722</v>
      </c>
      <c r="C1471" t="str">
        <f ca="1">IFERROR(VLOOKUP($B1471,INDIRECT(nfl_game_result),MATCH(C$1,INDIRECT(nfl_game_result_header),0),FALSE),"error")</f>
        <v>2014_13_TEN@HOU</v>
      </c>
      <c r="D1471" t="str">
        <f ca="1">IFERROR(IF(ISBLANK(VLOOKUP($B1471,INDIRECT(nfl_game_result),MATCH(D$1,INDIRECT(nfl_game_result_header),0),FALSE)),"",VLOOKUP($B1471,INDIRECT(nfl_game_result),MATCH(D$1,INDIRECT(nfl_game_result_header),0),FALSE)),"error")</f>
        <v/>
      </c>
      <c r="E1471">
        <f ca="1">IFERROR(IF(ISBLANK(VLOOKUP($B1471,INDIRECT(nfl_game_result),MATCH(E$1,INDIRECT(nfl_game_result_header),0),FALSE)),"",VLOOKUP($B1471,INDIRECT(nfl_game_result),MATCH(E$1,INDIRECT(nfl_game_result_header),0),FALSE)),"error")</f>
        <v>-6.5</v>
      </c>
      <c r="F1471" s="23" t="str">
        <f ca="1">IFERROR(IF(ISBLANK(VLOOKUP($B1471,INDIRECT(nfl_game_result),MATCH(F$1,INDIRECT(nfl_game_result_header),0),FALSE)),"",VLOOKUP($B1471,INDIRECT(nfl_game_result),MATCH(F$1,INDIRECT(nfl_game_result_header),0),FALSE)),"error")</f>
        <v/>
      </c>
      <c r="G1471" s="23" t="str">
        <f ca="1">IFERROR(IF(ISBLANK(VLOOKUP($B1471,INDIRECT(nfl_game_result),MATCH(G$1,INDIRECT(nfl_game_result_header),0),FALSE)),"",VLOOKUP($B1471,INDIRECT(nfl_game_result),MATCH(G$1,INDIRECT(nfl_game_result_header),0),FALSE)),"error")</f>
        <v/>
      </c>
      <c r="H1471">
        <f ca="1">IFERROR(IF(ISBLANK(VLOOKUP($B1471,INDIRECT(nfl_game_result),MATCH(H$1,INDIRECT(nfl_game_result_header),0),FALSE)),"",VLOOKUP($B1471,INDIRECT(nfl_game_result),MATCH(H$1,INDIRECT(nfl_game_result_header),0),FALSE)),"error")</f>
        <v>45</v>
      </c>
      <c r="I1471">
        <f ca="1">IFERROR(IF(ISBLANK(VLOOKUP($B1471,INDIRECT(nfl_game_result),MATCH(I$1,INDIRECT(nfl_game_result_header),0),FALSE)),"",VLOOKUP($B1471,INDIRECT(nfl_game_result),MATCH(I$1,INDIRECT(nfl_game_result_header),0),FALSE)),"error")</f>
        <v>21</v>
      </c>
      <c r="J1471" t="str">
        <f ca="1">IFERROR(IF(ISBLANK(VLOOKUP($B1471,INDIRECT(nfl_game_result),MATCH(J$1,INDIRECT(nfl_game_result_header),0),FALSE)),"",VLOOKUP($B1471,INDIRECT(nfl_game_result),MATCH(J$1,INDIRECT(nfl_game_result_header),0),FALSE)),"error")</f>
        <v>HOU</v>
      </c>
      <c r="K1471" t="str">
        <f ca="1">IFERROR(IF(ISBLANK(VLOOKUP($B1471,INDIRECT(nfl_game_result),MATCH(K$1,INDIRECT(nfl_game_result_header),0),FALSE)),"",VLOOKUP($B1471,INDIRECT(nfl_game_result),MATCH(K$1,INDIRECT(nfl_game_result_header),0),FALSE)),"error")</f>
        <v>HOU</v>
      </c>
      <c r="L1471" s="23" t="str">
        <f ca="1">IFERROR(IF(ISBLANK(VLOOKUP($B1471,INDIRECT(nfl_game_result),MATCH(L$1,INDIRECT(nfl_game_result_header),0),FALSE)),"",VLOOKUP($B1471,INDIRECT(nfl_game_result),MATCH(L$1,INDIRECT(nfl_game_result_header),0),FALSE)),"error")</f>
        <v/>
      </c>
      <c r="M1471" t="s">
        <v>14</v>
      </c>
      <c r="N1471">
        <v>-6.5</v>
      </c>
      <c r="O1471" t="s">
        <v>75</v>
      </c>
      <c r="P1471">
        <v>5</v>
      </c>
      <c r="Q1471" t="s">
        <v>75</v>
      </c>
      <c r="V1471" s="23" t="s">
        <v>416</v>
      </c>
      <c r="W1471">
        <f ca="1">VALUE(LEFT(C1471, 4))</f>
        <v>2014</v>
      </c>
      <c r="X1471">
        <f ca="1">VALUE(MID(C1471,6,FIND("_",C1471,6)-6))</f>
        <v>13</v>
      </c>
      <c r="Y1471" t="str">
        <f ca="1">IF(NOT(OR(ISBLANK(D1471),ISBLANK(E1471),D1471="",E1471="")),D1471-E1471,"")</f>
        <v/>
      </c>
      <c r="Z1471" t="str">
        <f ca="1">IF(OR(NOT(ISNUMBER(D1471)),ISBLANK(D1471),D1471="",ISBLANK(N1471)),"",ABS(D1471-N1471))</f>
        <v/>
      </c>
      <c r="AA1471">
        <f ca="1">IF(OR(ISBLANK(J1471),ISBLANK(O1471),J1471="",O1471=""),"",IF(J1471=O1471,1,0))</f>
        <v>1</v>
      </c>
      <c r="AB1471">
        <f ca="1">IF(OR(ISBLANK(K1471),ISBLANK(Q1471),K1471="",Q1471=""),"",IF(K1471=Q1471,1,0))</f>
        <v>1</v>
      </c>
      <c r="AC1471" s="23" t="str">
        <f t="shared" ca="1" si="22"/>
        <v/>
      </c>
    </row>
    <row r="1472" spans="1:29" x14ac:dyDescent="0.25">
      <c r="A1472" s="23">
        <v>1471</v>
      </c>
      <c r="B1472">
        <v>723</v>
      </c>
      <c r="C1472" t="str">
        <f ca="1">IFERROR(VLOOKUP($B1472,INDIRECT(nfl_game_result),MATCH(C$1,INDIRECT(nfl_game_result_header),0),FALSE),"error")</f>
        <v>2014_13_ARI@ATL</v>
      </c>
      <c r="D1472" t="str">
        <f ca="1">IFERROR(IF(ISBLANK(VLOOKUP($B1472,INDIRECT(nfl_game_result),MATCH(D$1,INDIRECT(nfl_game_result_header),0),FALSE)),"",VLOOKUP($B1472,INDIRECT(nfl_game_result),MATCH(D$1,INDIRECT(nfl_game_result_header),0),FALSE)),"error")</f>
        <v/>
      </c>
      <c r="E1472">
        <f ca="1">IFERROR(IF(ISBLANK(VLOOKUP($B1472,INDIRECT(nfl_game_result),MATCH(E$1,INDIRECT(nfl_game_result_header),0),FALSE)),"",VLOOKUP($B1472,INDIRECT(nfl_game_result),MATCH(E$1,INDIRECT(nfl_game_result_header),0),FALSE)),"error")</f>
        <v>2.5</v>
      </c>
      <c r="F1472" s="23" t="str">
        <f ca="1">IFERROR(IF(ISBLANK(VLOOKUP($B1472,INDIRECT(nfl_game_result),MATCH(F$1,INDIRECT(nfl_game_result_header),0),FALSE)),"",VLOOKUP($B1472,INDIRECT(nfl_game_result),MATCH(F$1,INDIRECT(nfl_game_result_header),0),FALSE)),"error")</f>
        <v/>
      </c>
      <c r="G1472" s="23" t="str">
        <f ca="1">IFERROR(IF(ISBLANK(VLOOKUP($B1472,INDIRECT(nfl_game_result),MATCH(G$1,INDIRECT(nfl_game_result_header),0),FALSE)),"",VLOOKUP($B1472,INDIRECT(nfl_game_result),MATCH(G$1,INDIRECT(nfl_game_result_header),0),FALSE)),"error")</f>
        <v/>
      </c>
      <c r="H1472">
        <f ca="1">IFERROR(IF(ISBLANK(VLOOKUP($B1472,INDIRECT(nfl_game_result),MATCH(H$1,INDIRECT(nfl_game_result_header),0),FALSE)),"",VLOOKUP($B1472,INDIRECT(nfl_game_result),MATCH(H$1,INDIRECT(nfl_game_result_header),0),FALSE)),"error")</f>
        <v>29</v>
      </c>
      <c r="I1472">
        <f ca="1">IFERROR(IF(ISBLANK(VLOOKUP($B1472,INDIRECT(nfl_game_result),MATCH(I$1,INDIRECT(nfl_game_result_header),0),FALSE)),"",VLOOKUP($B1472,INDIRECT(nfl_game_result),MATCH(I$1,INDIRECT(nfl_game_result_header),0),FALSE)),"error")</f>
        <v>18</v>
      </c>
      <c r="J1472" t="str">
        <f ca="1">IFERROR(IF(ISBLANK(VLOOKUP($B1472,INDIRECT(nfl_game_result),MATCH(J$1,INDIRECT(nfl_game_result_header),0),FALSE)),"",VLOOKUP($B1472,INDIRECT(nfl_game_result),MATCH(J$1,INDIRECT(nfl_game_result_header),0),FALSE)),"error")</f>
        <v>ATL</v>
      </c>
      <c r="K1472" t="str">
        <f ca="1">IFERROR(IF(ISBLANK(VLOOKUP($B1472,INDIRECT(nfl_game_result),MATCH(K$1,INDIRECT(nfl_game_result_header),0),FALSE)),"",VLOOKUP($B1472,INDIRECT(nfl_game_result),MATCH(K$1,INDIRECT(nfl_game_result_header),0),FALSE)),"error")</f>
        <v>ATL</v>
      </c>
      <c r="L1472" s="23" t="str">
        <f ca="1">IFERROR(IF(ISBLANK(VLOOKUP($B1472,INDIRECT(nfl_game_result),MATCH(L$1,INDIRECT(nfl_game_result_header),0),FALSE)),"",VLOOKUP($B1472,INDIRECT(nfl_game_result),MATCH(L$1,INDIRECT(nfl_game_result_header),0),FALSE)),"error")</f>
        <v/>
      </c>
      <c r="M1472" t="s">
        <v>14</v>
      </c>
      <c r="N1472">
        <v>3</v>
      </c>
      <c r="O1472" t="s">
        <v>64</v>
      </c>
      <c r="P1472">
        <v>2</v>
      </c>
      <c r="Q1472" t="s">
        <v>64</v>
      </c>
      <c r="V1472" s="23" t="s">
        <v>416</v>
      </c>
      <c r="W1472">
        <f ca="1">VALUE(LEFT(C1472, 4))</f>
        <v>2014</v>
      </c>
      <c r="X1472">
        <f ca="1">VALUE(MID(C1472,6,FIND("_",C1472,6)-6))</f>
        <v>13</v>
      </c>
      <c r="Y1472" t="str">
        <f ca="1">IF(NOT(OR(ISBLANK(D1472),ISBLANK(E1472),D1472="",E1472="")),D1472-E1472,"")</f>
        <v/>
      </c>
      <c r="Z1472" t="str">
        <f ca="1">IF(OR(NOT(ISNUMBER(D1472)),ISBLANK(D1472),D1472="",ISBLANK(N1472)),"",ABS(D1472-N1472))</f>
        <v/>
      </c>
      <c r="AA1472">
        <f ca="1">IF(OR(ISBLANK(J1472),ISBLANK(O1472),J1472="",O1472=""),"",IF(J1472=O1472,1,0))</f>
        <v>0</v>
      </c>
      <c r="AB1472">
        <f ca="1">IF(OR(ISBLANK(K1472),ISBLANK(Q1472),K1472="",Q1472=""),"",IF(K1472=Q1472,1,0))</f>
        <v>0</v>
      </c>
      <c r="AC1472" s="23" t="str">
        <f t="shared" ca="1" si="22"/>
        <v/>
      </c>
    </row>
    <row r="1473" spans="1:29" x14ac:dyDescent="0.25">
      <c r="A1473" s="23">
        <v>1472</v>
      </c>
      <c r="B1473">
        <v>724</v>
      </c>
      <c r="C1473" t="str">
        <f ca="1">IFERROR(VLOOKUP($B1473,INDIRECT(nfl_game_result),MATCH(C$1,INDIRECT(nfl_game_result_header),0),FALSE),"error")</f>
        <v>2014_13_NWE@GBY</v>
      </c>
      <c r="D1473" t="str">
        <f ca="1">IFERROR(IF(ISBLANK(VLOOKUP($B1473,INDIRECT(nfl_game_result),MATCH(D$1,INDIRECT(nfl_game_result_header),0),FALSE)),"",VLOOKUP($B1473,INDIRECT(nfl_game_result),MATCH(D$1,INDIRECT(nfl_game_result_header),0),FALSE)),"error")</f>
        <v/>
      </c>
      <c r="E1473">
        <f ca="1">IFERROR(IF(ISBLANK(VLOOKUP($B1473,INDIRECT(nfl_game_result),MATCH(E$1,INDIRECT(nfl_game_result_header),0),FALSE)),"",VLOOKUP($B1473,INDIRECT(nfl_game_result),MATCH(E$1,INDIRECT(nfl_game_result_header),0),FALSE)),"error")</f>
        <v>-3</v>
      </c>
      <c r="F1473" s="23" t="str">
        <f ca="1">IFERROR(IF(ISBLANK(VLOOKUP($B1473,INDIRECT(nfl_game_result),MATCH(F$1,INDIRECT(nfl_game_result_header),0),FALSE)),"",VLOOKUP($B1473,INDIRECT(nfl_game_result),MATCH(F$1,INDIRECT(nfl_game_result_header),0),FALSE)),"error")</f>
        <v/>
      </c>
      <c r="G1473" s="23" t="str">
        <f ca="1">IFERROR(IF(ISBLANK(VLOOKUP($B1473,INDIRECT(nfl_game_result),MATCH(G$1,INDIRECT(nfl_game_result_header),0),FALSE)),"",VLOOKUP($B1473,INDIRECT(nfl_game_result),MATCH(G$1,INDIRECT(nfl_game_result_header),0),FALSE)),"error")</f>
        <v/>
      </c>
      <c r="H1473">
        <f ca="1">IFERROR(IF(ISBLANK(VLOOKUP($B1473,INDIRECT(nfl_game_result),MATCH(H$1,INDIRECT(nfl_game_result_header),0),FALSE)),"",VLOOKUP($B1473,INDIRECT(nfl_game_result),MATCH(H$1,INDIRECT(nfl_game_result_header),0),FALSE)),"error")</f>
        <v>26</v>
      </c>
      <c r="I1473">
        <f ca="1">IFERROR(IF(ISBLANK(VLOOKUP($B1473,INDIRECT(nfl_game_result),MATCH(I$1,INDIRECT(nfl_game_result_header),0),FALSE)),"",VLOOKUP($B1473,INDIRECT(nfl_game_result),MATCH(I$1,INDIRECT(nfl_game_result_header),0),FALSE)),"error")</f>
        <v>21</v>
      </c>
      <c r="J1473" t="str">
        <f ca="1">IFERROR(IF(ISBLANK(VLOOKUP($B1473,INDIRECT(nfl_game_result),MATCH(J$1,INDIRECT(nfl_game_result_header),0),FALSE)),"",VLOOKUP($B1473,INDIRECT(nfl_game_result),MATCH(J$1,INDIRECT(nfl_game_result_header),0),FALSE)),"error")</f>
        <v>GBY</v>
      </c>
      <c r="K1473" t="str">
        <f ca="1">IFERROR(IF(ISBLANK(VLOOKUP($B1473,INDIRECT(nfl_game_result),MATCH(K$1,INDIRECT(nfl_game_result_header),0),FALSE)),"",VLOOKUP($B1473,INDIRECT(nfl_game_result),MATCH(K$1,INDIRECT(nfl_game_result_header),0),FALSE)),"error")</f>
        <v>GBY</v>
      </c>
      <c r="L1473" s="23" t="str">
        <f ca="1">IFERROR(IF(ISBLANK(VLOOKUP($B1473,INDIRECT(nfl_game_result),MATCH(L$1,INDIRECT(nfl_game_result_header),0),FALSE)),"",VLOOKUP($B1473,INDIRECT(nfl_game_result),MATCH(L$1,INDIRECT(nfl_game_result_header),0),FALSE)),"error")</f>
        <v/>
      </c>
      <c r="M1473" t="s">
        <v>14</v>
      </c>
      <c r="N1473">
        <v>-3</v>
      </c>
      <c r="O1473" t="s">
        <v>332</v>
      </c>
      <c r="P1473">
        <v>13</v>
      </c>
      <c r="Q1473" t="s">
        <v>332</v>
      </c>
      <c r="V1473" s="23" t="s">
        <v>416</v>
      </c>
      <c r="W1473">
        <f ca="1">VALUE(LEFT(C1473, 4))</f>
        <v>2014</v>
      </c>
      <c r="X1473">
        <f ca="1">VALUE(MID(C1473,6,FIND("_",C1473,6)-6))</f>
        <v>13</v>
      </c>
      <c r="Y1473" t="str">
        <f ca="1">IF(NOT(OR(ISBLANK(D1473),ISBLANK(E1473),D1473="",E1473="")),D1473-E1473,"")</f>
        <v/>
      </c>
      <c r="Z1473" t="str">
        <f ca="1">IF(OR(NOT(ISNUMBER(D1473)),ISBLANK(D1473),D1473="",ISBLANK(N1473)),"",ABS(D1473-N1473))</f>
        <v/>
      </c>
      <c r="AA1473">
        <f ca="1">IF(OR(ISBLANK(J1473),ISBLANK(O1473),J1473="",O1473=""),"",IF(J1473=O1473,1,0))</f>
        <v>0</v>
      </c>
      <c r="AB1473">
        <f ca="1">IF(OR(ISBLANK(K1473),ISBLANK(Q1473),K1473="",Q1473=""),"",IF(K1473=Q1473,1,0))</f>
        <v>0</v>
      </c>
      <c r="AC1473" s="23" t="str">
        <f t="shared" ca="1" si="22"/>
        <v/>
      </c>
    </row>
    <row r="1474" spans="1:29" x14ac:dyDescent="0.25">
      <c r="A1474" s="23">
        <v>1473</v>
      </c>
      <c r="B1474">
        <v>725</v>
      </c>
      <c r="C1474" t="str">
        <f ca="1">IFERROR(VLOOKUP($B1474,INDIRECT(nfl_game_result),MATCH(C$1,INDIRECT(nfl_game_result_header),0),FALSE),"error")</f>
        <v>2014_13_DEN@KCY</v>
      </c>
      <c r="D1474" t="str">
        <f ca="1">IFERROR(IF(ISBLANK(VLOOKUP($B1474,INDIRECT(nfl_game_result),MATCH(D$1,INDIRECT(nfl_game_result_header),0),FALSE)),"",VLOOKUP($B1474,INDIRECT(nfl_game_result),MATCH(D$1,INDIRECT(nfl_game_result_header),0),FALSE)),"error")</f>
        <v/>
      </c>
      <c r="E1474">
        <f ca="1">IFERROR(IF(ISBLANK(VLOOKUP($B1474,INDIRECT(nfl_game_result),MATCH(E$1,INDIRECT(nfl_game_result_header),0),FALSE)),"",VLOOKUP($B1474,INDIRECT(nfl_game_result),MATCH(E$1,INDIRECT(nfl_game_result_header),0),FALSE)),"error")</f>
        <v>1</v>
      </c>
      <c r="F1474" s="23" t="str">
        <f ca="1">IFERROR(IF(ISBLANK(VLOOKUP($B1474,INDIRECT(nfl_game_result),MATCH(F$1,INDIRECT(nfl_game_result_header),0),FALSE)),"",VLOOKUP($B1474,INDIRECT(nfl_game_result),MATCH(F$1,INDIRECT(nfl_game_result_header),0),FALSE)),"error")</f>
        <v/>
      </c>
      <c r="G1474" s="23" t="str">
        <f ca="1">IFERROR(IF(ISBLANK(VLOOKUP($B1474,INDIRECT(nfl_game_result),MATCH(G$1,INDIRECT(nfl_game_result_header),0),FALSE)),"",VLOOKUP($B1474,INDIRECT(nfl_game_result),MATCH(G$1,INDIRECT(nfl_game_result_header),0),FALSE)),"error")</f>
        <v/>
      </c>
      <c r="H1474">
        <f ca="1">IFERROR(IF(ISBLANK(VLOOKUP($B1474,INDIRECT(nfl_game_result),MATCH(H$1,INDIRECT(nfl_game_result_header),0),FALSE)),"",VLOOKUP($B1474,INDIRECT(nfl_game_result),MATCH(H$1,INDIRECT(nfl_game_result_header),0),FALSE)),"error")</f>
        <v>16</v>
      </c>
      <c r="I1474">
        <f ca="1">IFERROR(IF(ISBLANK(VLOOKUP($B1474,INDIRECT(nfl_game_result),MATCH(I$1,INDIRECT(nfl_game_result_header),0),FALSE)),"",VLOOKUP($B1474,INDIRECT(nfl_game_result),MATCH(I$1,INDIRECT(nfl_game_result_header),0),FALSE)),"error")</f>
        <v>29</v>
      </c>
      <c r="J1474" t="str">
        <f ca="1">IFERROR(IF(ISBLANK(VLOOKUP($B1474,INDIRECT(nfl_game_result),MATCH(J$1,INDIRECT(nfl_game_result_header),0),FALSE)),"",VLOOKUP($B1474,INDIRECT(nfl_game_result),MATCH(J$1,INDIRECT(nfl_game_result_header),0),FALSE)),"error")</f>
        <v>DEN</v>
      </c>
      <c r="K1474" t="str">
        <f ca="1">IFERROR(IF(ISBLANK(VLOOKUP($B1474,INDIRECT(nfl_game_result),MATCH(K$1,INDIRECT(nfl_game_result_header),0),FALSE)),"",VLOOKUP($B1474,INDIRECT(nfl_game_result),MATCH(K$1,INDIRECT(nfl_game_result_header),0),FALSE)),"error")</f>
        <v>DEN</v>
      </c>
      <c r="L1474" s="23" t="str">
        <f ca="1">IFERROR(IF(ISBLANK(VLOOKUP($B1474,INDIRECT(nfl_game_result),MATCH(L$1,INDIRECT(nfl_game_result_header),0),FALSE)),"",VLOOKUP($B1474,INDIRECT(nfl_game_result),MATCH(L$1,INDIRECT(nfl_game_result_header),0),FALSE)),"error")</f>
        <v/>
      </c>
      <c r="M1474" t="s">
        <v>14</v>
      </c>
      <c r="N1474">
        <v>2.5</v>
      </c>
      <c r="O1474" t="s">
        <v>331</v>
      </c>
      <c r="P1474">
        <v>12</v>
      </c>
      <c r="Q1474" t="s">
        <v>331</v>
      </c>
      <c r="V1474" s="23" t="s">
        <v>416</v>
      </c>
      <c r="W1474">
        <f ca="1">VALUE(LEFT(C1474, 4))</f>
        <v>2014</v>
      </c>
      <c r="X1474">
        <f ca="1">VALUE(MID(C1474,6,FIND("_",C1474,6)-6))</f>
        <v>13</v>
      </c>
      <c r="Y1474" t="str">
        <f ca="1">IF(NOT(OR(ISBLANK(D1474),ISBLANK(E1474),D1474="",E1474="")),D1474-E1474,"")</f>
        <v/>
      </c>
      <c r="Z1474" t="str">
        <f ca="1">IF(OR(NOT(ISNUMBER(D1474)),ISBLANK(D1474),D1474="",ISBLANK(N1474)),"",ABS(D1474-N1474))</f>
        <v/>
      </c>
      <c r="AA1474">
        <f ca="1">IF(OR(ISBLANK(J1474),ISBLANK(O1474),J1474="",O1474=""),"",IF(J1474=O1474,1,0))</f>
        <v>0</v>
      </c>
      <c r="AB1474">
        <f ca="1">IF(OR(ISBLANK(K1474),ISBLANK(Q1474),K1474="",Q1474=""),"",IF(K1474=Q1474,1,0))</f>
        <v>0</v>
      </c>
      <c r="AC1474" s="23" t="str">
        <f t="shared" ca="1" si="22"/>
        <v/>
      </c>
    </row>
    <row r="1475" spans="1:29" x14ac:dyDescent="0.25">
      <c r="A1475" s="23">
        <v>1474</v>
      </c>
      <c r="B1475">
        <v>726</v>
      </c>
      <c r="C1475" t="str">
        <f ca="1">IFERROR(VLOOKUP($B1475,INDIRECT(nfl_game_result),MATCH(C$1,INDIRECT(nfl_game_result_header),0),FALSE),"error")</f>
        <v>2014_13_MIA@NYJ</v>
      </c>
      <c r="D1475" t="str">
        <f ca="1">IFERROR(IF(ISBLANK(VLOOKUP($B1475,INDIRECT(nfl_game_result),MATCH(D$1,INDIRECT(nfl_game_result_header),0),FALSE)),"",VLOOKUP($B1475,INDIRECT(nfl_game_result),MATCH(D$1,INDIRECT(nfl_game_result_header),0),FALSE)),"error")</f>
        <v/>
      </c>
      <c r="E1475">
        <f ca="1">IFERROR(IF(ISBLANK(VLOOKUP($B1475,INDIRECT(nfl_game_result),MATCH(E$1,INDIRECT(nfl_game_result_header),0),FALSE)),"",VLOOKUP($B1475,INDIRECT(nfl_game_result),MATCH(E$1,INDIRECT(nfl_game_result_header),0),FALSE)),"error")</f>
        <v>4.5</v>
      </c>
      <c r="F1475" s="23" t="str">
        <f ca="1">IFERROR(IF(ISBLANK(VLOOKUP($B1475,INDIRECT(nfl_game_result),MATCH(F$1,INDIRECT(nfl_game_result_header),0),FALSE)),"",VLOOKUP($B1475,INDIRECT(nfl_game_result),MATCH(F$1,INDIRECT(nfl_game_result_header),0),FALSE)),"error")</f>
        <v/>
      </c>
      <c r="G1475" s="23" t="str">
        <f ca="1">IFERROR(IF(ISBLANK(VLOOKUP($B1475,INDIRECT(nfl_game_result),MATCH(G$1,INDIRECT(nfl_game_result_header),0),FALSE)),"",VLOOKUP($B1475,INDIRECT(nfl_game_result),MATCH(G$1,INDIRECT(nfl_game_result_header),0),FALSE)),"error")</f>
        <v/>
      </c>
      <c r="H1475">
        <f ca="1">IFERROR(IF(ISBLANK(VLOOKUP($B1475,INDIRECT(nfl_game_result),MATCH(H$1,INDIRECT(nfl_game_result_header),0),FALSE)),"",VLOOKUP($B1475,INDIRECT(nfl_game_result),MATCH(H$1,INDIRECT(nfl_game_result_header),0),FALSE)),"error")</f>
        <v>13</v>
      </c>
      <c r="I1475">
        <f ca="1">IFERROR(IF(ISBLANK(VLOOKUP($B1475,INDIRECT(nfl_game_result),MATCH(I$1,INDIRECT(nfl_game_result_header),0),FALSE)),"",VLOOKUP($B1475,INDIRECT(nfl_game_result),MATCH(I$1,INDIRECT(nfl_game_result_header),0),FALSE)),"error")</f>
        <v>16</v>
      </c>
      <c r="J1475" t="str">
        <f ca="1">IFERROR(IF(ISBLANK(VLOOKUP($B1475,INDIRECT(nfl_game_result),MATCH(J$1,INDIRECT(nfl_game_result_header),0),FALSE)),"",VLOOKUP($B1475,INDIRECT(nfl_game_result),MATCH(J$1,INDIRECT(nfl_game_result_header),0),FALSE)),"error")</f>
        <v>NYJ</v>
      </c>
      <c r="K1475" t="str">
        <f ca="1">IFERROR(IF(ISBLANK(VLOOKUP($B1475,INDIRECT(nfl_game_result),MATCH(K$1,INDIRECT(nfl_game_result_header),0),FALSE)),"",VLOOKUP($B1475,INDIRECT(nfl_game_result),MATCH(K$1,INDIRECT(nfl_game_result_header),0),FALSE)),"error")</f>
        <v>MIA</v>
      </c>
      <c r="L1475" s="23" t="str">
        <f ca="1">IFERROR(IF(ISBLANK(VLOOKUP($B1475,INDIRECT(nfl_game_result),MATCH(L$1,INDIRECT(nfl_game_result_header),0),FALSE)),"",VLOOKUP($B1475,INDIRECT(nfl_game_result),MATCH(L$1,INDIRECT(nfl_game_result_header),0),FALSE)),"error")</f>
        <v/>
      </c>
      <c r="M1475" t="s">
        <v>14</v>
      </c>
      <c r="N1475">
        <v>4.5</v>
      </c>
      <c r="O1475" t="s">
        <v>79</v>
      </c>
      <c r="P1475">
        <v>1</v>
      </c>
      <c r="Q1475" t="s">
        <v>79</v>
      </c>
      <c r="V1475" s="23" t="s">
        <v>416</v>
      </c>
      <c r="W1475">
        <f ca="1">VALUE(LEFT(C1475, 4))</f>
        <v>2014</v>
      </c>
      <c r="X1475">
        <f ca="1">VALUE(MID(C1475,6,FIND("_",C1475,6)-6))</f>
        <v>13</v>
      </c>
      <c r="Y1475" t="str">
        <f ca="1">IF(NOT(OR(ISBLANK(D1475),ISBLANK(E1475),D1475="",E1475="")),D1475-E1475,"")</f>
        <v/>
      </c>
      <c r="Z1475" t="str">
        <f ca="1">IF(OR(NOT(ISNUMBER(D1475)),ISBLANK(D1475),D1475="",ISBLANK(N1475)),"",ABS(D1475-N1475))</f>
        <v/>
      </c>
      <c r="AA1475">
        <f ca="1">IF(OR(ISBLANK(J1475),ISBLANK(O1475),J1475="",O1475=""),"",IF(J1475=O1475,1,0))</f>
        <v>0</v>
      </c>
      <c r="AB1475">
        <f ca="1">IF(OR(ISBLANK(K1475),ISBLANK(Q1475),K1475="",Q1475=""),"",IF(K1475=Q1475,1,0))</f>
        <v>1</v>
      </c>
      <c r="AC1475" s="23" t="str">
        <f t="shared" ca="1" si="22"/>
        <v/>
      </c>
    </row>
    <row r="1476" spans="1:29" x14ac:dyDescent="0.25">
      <c r="A1476" s="23">
        <v>1475</v>
      </c>
      <c r="B1476">
        <v>727</v>
      </c>
      <c r="C1476" t="str">
        <f ca="1">IFERROR(VLOOKUP($B1476,INDIRECT(nfl_game_result),MATCH(C$1,INDIRECT(nfl_game_result_header),0),FALSE),"error")</f>
        <v>2014_14_DAL@CHI</v>
      </c>
      <c r="D1476" t="str">
        <f ca="1">IFERROR(IF(ISBLANK(VLOOKUP($B1476,INDIRECT(nfl_game_result),MATCH(D$1,INDIRECT(nfl_game_result_header),0),FALSE)),"",VLOOKUP($B1476,INDIRECT(nfl_game_result),MATCH(D$1,INDIRECT(nfl_game_result_header),0),FALSE)),"error")</f>
        <v/>
      </c>
      <c r="E1476">
        <f ca="1">IFERROR(IF(ISBLANK(VLOOKUP($B1476,INDIRECT(nfl_game_result),MATCH(E$1,INDIRECT(nfl_game_result_header),0),FALSE)),"",VLOOKUP($B1476,INDIRECT(nfl_game_result),MATCH(E$1,INDIRECT(nfl_game_result_header),0),FALSE)),"error")</f>
        <v>3.5</v>
      </c>
      <c r="F1476" s="23" t="str">
        <f ca="1">IFERROR(IF(ISBLANK(VLOOKUP($B1476,INDIRECT(nfl_game_result),MATCH(F$1,INDIRECT(nfl_game_result_header),0),FALSE)),"",VLOOKUP($B1476,INDIRECT(nfl_game_result),MATCH(F$1,INDIRECT(nfl_game_result_header),0),FALSE)),"error")</f>
        <v/>
      </c>
      <c r="G1476" s="23" t="str">
        <f ca="1">IFERROR(IF(ISBLANK(VLOOKUP($B1476,INDIRECT(nfl_game_result),MATCH(G$1,INDIRECT(nfl_game_result_header),0),FALSE)),"",VLOOKUP($B1476,INDIRECT(nfl_game_result),MATCH(G$1,INDIRECT(nfl_game_result_header),0),FALSE)),"error")</f>
        <v/>
      </c>
      <c r="H1476">
        <f ca="1">IFERROR(IF(ISBLANK(VLOOKUP($B1476,INDIRECT(nfl_game_result),MATCH(H$1,INDIRECT(nfl_game_result_header),0),FALSE)),"",VLOOKUP($B1476,INDIRECT(nfl_game_result),MATCH(H$1,INDIRECT(nfl_game_result_header),0),FALSE)),"error")</f>
        <v>28</v>
      </c>
      <c r="I1476">
        <f ca="1">IFERROR(IF(ISBLANK(VLOOKUP($B1476,INDIRECT(nfl_game_result),MATCH(I$1,INDIRECT(nfl_game_result_header),0),FALSE)),"",VLOOKUP($B1476,INDIRECT(nfl_game_result),MATCH(I$1,INDIRECT(nfl_game_result_header),0),FALSE)),"error")</f>
        <v>41</v>
      </c>
      <c r="J1476" t="str">
        <f ca="1">IFERROR(IF(ISBLANK(VLOOKUP($B1476,INDIRECT(nfl_game_result),MATCH(J$1,INDIRECT(nfl_game_result_header),0),FALSE)),"",VLOOKUP($B1476,INDIRECT(nfl_game_result),MATCH(J$1,INDIRECT(nfl_game_result_header),0),FALSE)),"error")</f>
        <v>DAL</v>
      </c>
      <c r="K1476" t="str">
        <f ca="1">IFERROR(IF(ISBLANK(VLOOKUP($B1476,INDIRECT(nfl_game_result),MATCH(K$1,INDIRECT(nfl_game_result_header),0),FALSE)),"",VLOOKUP($B1476,INDIRECT(nfl_game_result),MATCH(K$1,INDIRECT(nfl_game_result_header),0),FALSE)),"error")</f>
        <v>DAL</v>
      </c>
      <c r="L1476" s="23" t="str">
        <f ca="1">IFERROR(IF(ISBLANK(VLOOKUP($B1476,INDIRECT(nfl_game_result),MATCH(L$1,INDIRECT(nfl_game_result_header),0),FALSE)),"",VLOOKUP($B1476,INDIRECT(nfl_game_result),MATCH(L$1,INDIRECT(nfl_game_result_header),0),FALSE)),"error")</f>
        <v/>
      </c>
      <c r="M1476" t="s">
        <v>16</v>
      </c>
      <c r="N1476">
        <v>3</v>
      </c>
      <c r="O1476" t="s">
        <v>71</v>
      </c>
      <c r="P1476">
        <v>6</v>
      </c>
      <c r="V1476" s="23" t="s">
        <v>416</v>
      </c>
      <c r="W1476">
        <f ca="1">VALUE(LEFT(C1476, 4))</f>
        <v>2014</v>
      </c>
      <c r="X1476">
        <f ca="1">VALUE(MID(C1476,6,FIND("_",C1476,6)-6))</f>
        <v>14</v>
      </c>
      <c r="Y1476" t="str">
        <f ca="1">IF(NOT(OR(ISBLANK(D1476),ISBLANK(E1476),D1476="",E1476="")),D1476-E1476,"")</f>
        <v/>
      </c>
      <c r="Z1476" t="str">
        <f ca="1">IF(OR(NOT(ISNUMBER(D1476)),ISBLANK(D1476),D1476="",ISBLANK(N1476)),"",ABS(D1476-N1476))</f>
        <v/>
      </c>
      <c r="AA1476">
        <f ca="1">IF(OR(ISBLANK(J1476),ISBLANK(O1476),J1476="",O1476=""),"",IF(J1476=O1476,1,0))</f>
        <v>1</v>
      </c>
      <c r="AB1476" t="str">
        <f ca="1">IF(OR(ISBLANK(K1476),ISBLANK(Q1476),K1476="",Q1476=""),"",IF(K1476=Q1476,1,0))</f>
        <v/>
      </c>
      <c r="AC1476" s="23" t="str">
        <f t="shared" ca="1" si="22"/>
        <v/>
      </c>
    </row>
    <row r="1477" spans="1:29" x14ac:dyDescent="0.25">
      <c r="A1477" s="23">
        <v>1476</v>
      </c>
      <c r="B1477">
        <v>728</v>
      </c>
      <c r="C1477" t="str">
        <f ca="1">IFERROR(VLOOKUP($B1477,INDIRECT(nfl_game_result),MATCH(C$1,INDIRECT(nfl_game_result_header),0),FALSE),"error")</f>
        <v>2014_14_PIT@CIN</v>
      </c>
      <c r="D1477" t="str">
        <f ca="1">IFERROR(IF(ISBLANK(VLOOKUP($B1477,INDIRECT(nfl_game_result),MATCH(D$1,INDIRECT(nfl_game_result_header),0),FALSE)),"",VLOOKUP($B1477,INDIRECT(nfl_game_result),MATCH(D$1,INDIRECT(nfl_game_result_header),0),FALSE)),"error")</f>
        <v/>
      </c>
      <c r="E1477">
        <f ca="1">IFERROR(IF(ISBLANK(VLOOKUP($B1477,INDIRECT(nfl_game_result),MATCH(E$1,INDIRECT(nfl_game_result_header),0),FALSE)),"",VLOOKUP($B1477,INDIRECT(nfl_game_result),MATCH(E$1,INDIRECT(nfl_game_result_header),0),FALSE)),"error")</f>
        <v>-3.5</v>
      </c>
      <c r="F1477" s="23" t="str">
        <f ca="1">IFERROR(IF(ISBLANK(VLOOKUP($B1477,INDIRECT(nfl_game_result),MATCH(F$1,INDIRECT(nfl_game_result_header),0),FALSE)),"",VLOOKUP($B1477,INDIRECT(nfl_game_result),MATCH(F$1,INDIRECT(nfl_game_result_header),0),FALSE)),"error")</f>
        <v/>
      </c>
      <c r="G1477" s="23" t="str">
        <f ca="1">IFERROR(IF(ISBLANK(VLOOKUP($B1477,INDIRECT(nfl_game_result),MATCH(G$1,INDIRECT(nfl_game_result_header),0),FALSE)),"",VLOOKUP($B1477,INDIRECT(nfl_game_result),MATCH(G$1,INDIRECT(nfl_game_result_header),0),FALSE)),"error")</f>
        <v/>
      </c>
      <c r="H1477">
        <f ca="1">IFERROR(IF(ISBLANK(VLOOKUP($B1477,INDIRECT(nfl_game_result),MATCH(H$1,INDIRECT(nfl_game_result_header),0),FALSE)),"",VLOOKUP($B1477,INDIRECT(nfl_game_result),MATCH(H$1,INDIRECT(nfl_game_result_header),0),FALSE)),"error")</f>
        <v>21</v>
      </c>
      <c r="I1477">
        <f ca="1">IFERROR(IF(ISBLANK(VLOOKUP($B1477,INDIRECT(nfl_game_result),MATCH(I$1,INDIRECT(nfl_game_result_header),0),FALSE)),"",VLOOKUP($B1477,INDIRECT(nfl_game_result),MATCH(I$1,INDIRECT(nfl_game_result_header),0),FALSE)),"error")</f>
        <v>42</v>
      </c>
      <c r="J1477" t="str">
        <f ca="1">IFERROR(IF(ISBLANK(VLOOKUP($B1477,INDIRECT(nfl_game_result),MATCH(J$1,INDIRECT(nfl_game_result_header),0),FALSE)),"",VLOOKUP($B1477,INDIRECT(nfl_game_result),MATCH(J$1,INDIRECT(nfl_game_result_header),0),FALSE)),"error")</f>
        <v>PIT</v>
      </c>
      <c r="K1477" t="str">
        <f ca="1">IFERROR(IF(ISBLANK(VLOOKUP($B1477,INDIRECT(nfl_game_result),MATCH(K$1,INDIRECT(nfl_game_result_header),0),FALSE)),"",VLOOKUP($B1477,INDIRECT(nfl_game_result),MATCH(K$1,INDIRECT(nfl_game_result_header),0),FALSE)),"error")</f>
        <v>PIT</v>
      </c>
      <c r="L1477" s="23" t="str">
        <f ca="1">IFERROR(IF(ISBLANK(VLOOKUP($B1477,INDIRECT(nfl_game_result),MATCH(L$1,INDIRECT(nfl_game_result_header),0),FALSE)),"",VLOOKUP($B1477,INDIRECT(nfl_game_result),MATCH(L$1,INDIRECT(nfl_game_result_header),0),FALSE)),"error")</f>
        <v/>
      </c>
      <c r="M1477" t="s">
        <v>16</v>
      </c>
      <c r="N1477">
        <v>-5</v>
      </c>
      <c r="O1477" t="s">
        <v>87</v>
      </c>
      <c r="P1477">
        <v>16</v>
      </c>
      <c r="V1477" s="23" t="s">
        <v>416</v>
      </c>
      <c r="W1477">
        <f ca="1">VALUE(LEFT(C1477, 4))</f>
        <v>2014</v>
      </c>
      <c r="X1477">
        <f ca="1">VALUE(MID(C1477,6,FIND("_",C1477,6)-6))</f>
        <v>14</v>
      </c>
      <c r="Y1477" t="str">
        <f ca="1">IF(NOT(OR(ISBLANK(D1477),ISBLANK(E1477),D1477="",E1477="")),D1477-E1477,"")</f>
        <v/>
      </c>
      <c r="Z1477" t="str">
        <f ca="1">IF(OR(NOT(ISNUMBER(D1477)),ISBLANK(D1477),D1477="",ISBLANK(N1477)),"",ABS(D1477-N1477))</f>
        <v/>
      </c>
      <c r="AA1477">
        <f ca="1">IF(OR(ISBLANK(J1477),ISBLANK(O1477),J1477="",O1477=""),"",IF(J1477=O1477,1,0))</f>
        <v>1</v>
      </c>
      <c r="AB1477" t="str">
        <f ca="1">IF(OR(ISBLANK(K1477),ISBLANK(Q1477),K1477="",Q1477=""),"",IF(K1477=Q1477,1,0))</f>
        <v/>
      </c>
      <c r="AC1477" s="23" t="str">
        <f t="shared" ca="1" si="22"/>
        <v/>
      </c>
    </row>
    <row r="1478" spans="1:29" x14ac:dyDescent="0.25">
      <c r="A1478" s="23">
        <v>1477</v>
      </c>
      <c r="B1478">
        <v>729</v>
      </c>
      <c r="C1478" t="str">
        <f ca="1">IFERROR(VLOOKUP($B1478,INDIRECT(nfl_game_result),MATCH(C$1,INDIRECT(nfl_game_result_header),0),FALSE),"error")</f>
        <v>2014_14_IND@CLE</v>
      </c>
      <c r="D1478" t="str">
        <f ca="1">IFERROR(IF(ISBLANK(VLOOKUP($B1478,INDIRECT(nfl_game_result),MATCH(D$1,INDIRECT(nfl_game_result_header),0),FALSE)),"",VLOOKUP($B1478,INDIRECT(nfl_game_result),MATCH(D$1,INDIRECT(nfl_game_result_header),0),FALSE)),"error")</f>
        <v/>
      </c>
      <c r="E1478">
        <f ca="1">IFERROR(IF(ISBLANK(VLOOKUP($B1478,INDIRECT(nfl_game_result),MATCH(E$1,INDIRECT(nfl_game_result_header),0),FALSE)),"",VLOOKUP($B1478,INDIRECT(nfl_game_result),MATCH(E$1,INDIRECT(nfl_game_result_header),0),FALSE)),"error")</f>
        <v>3.5</v>
      </c>
      <c r="F1478" s="23" t="str">
        <f ca="1">IFERROR(IF(ISBLANK(VLOOKUP($B1478,INDIRECT(nfl_game_result),MATCH(F$1,INDIRECT(nfl_game_result_header),0),FALSE)),"",VLOOKUP($B1478,INDIRECT(nfl_game_result),MATCH(F$1,INDIRECT(nfl_game_result_header),0),FALSE)),"error")</f>
        <v/>
      </c>
      <c r="G1478" s="23" t="str">
        <f ca="1">IFERROR(IF(ISBLANK(VLOOKUP($B1478,INDIRECT(nfl_game_result),MATCH(G$1,INDIRECT(nfl_game_result_header),0),FALSE)),"",VLOOKUP($B1478,INDIRECT(nfl_game_result),MATCH(G$1,INDIRECT(nfl_game_result_header),0),FALSE)),"error")</f>
        <v/>
      </c>
      <c r="H1478">
        <f ca="1">IFERROR(IF(ISBLANK(VLOOKUP($B1478,INDIRECT(nfl_game_result),MATCH(H$1,INDIRECT(nfl_game_result_header),0),FALSE)),"",VLOOKUP($B1478,INDIRECT(nfl_game_result),MATCH(H$1,INDIRECT(nfl_game_result_header),0),FALSE)),"error")</f>
        <v>24</v>
      </c>
      <c r="I1478">
        <f ca="1">IFERROR(IF(ISBLANK(VLOOKUP($B1478,INDIRECT(nfl_game_result),MATCH(I$1,INDIRECT(nfl_game_result_header),0),FALSE)),"",VLOOKUP($B1478,INDIRECT(nfl_game_result),MATCH(I$1,INDIRECT(nfl_game_result_header),0),FALSE)),"error")</f>
        <v>25</v>
      </c>
      <c r="J1478" t="str">
        <f ca="1">IFERROR(IF(ISBLANK(VLOOKUP($B1478,INDIRECT(nfl_game_result),MATCH(J$1,INDIRECT(nfl_game_result_header),0),FALSE)),"",VLOOKUP($B1478,INDIRECT(nfl_game_result),MATCH(J$1,INDIRECT(nfl_game_result_header),0),FALSE)),"error")</f>
        <v>CLE</v>
      </c>
      <c r="K1478" t="str">
        <f ca="1">IFERROR(IF(ISBLANK(VLOOKUP($B1478,INDIRECT(nfl_game_result),MATCH(K$1,INDIRECT(nfl_game_result_header),0),FALSE)),"",VLOOKUP($B1478,INDIRECT(nfl_game_result),MATCH(K$1,INDIRECT(nfl_game_result_header),0),FALSE)),"error")</f>
        <v>IND</v>
      </c>
      <c r="L1478" s="23" t="str">
        <f ca="1">IFERROR(IF(ISBLANK(VLOOKUP($B1478,INDIRECT(nfl_game_result),MATCH(L$1,INDIRECT(nfl_game_result_header),0),FALSE)),"",VLOOKUP($B1478,INDIRECT(nfl_game_result),MATCH(L$1,INDIRECT(nfl_game_result_header),0),FALSE)),"error")</f>
        <v/>
      </c>
      <c r="M1478" t="s">
        <v>16</v>
      </c>
      <c r="N1478">
        <v>4</v>
      </c>
      <c r="O1478" t="s">
        <v>76</v>
      </c>
      <c r="P1478">
        <v>1</v>
      </c>
      <c r="V1478" s="23" t="s">
        <v>416</v>
      </c>
      <c r="W1478">
        <f ca="1">VALUE(LEFT(C1478, 4))</f>
        <v>2014</v>
      </c>
      <c r="X1478">
        <f ca="1">VALUE(MID(C1478,6,FIND("_",C1478,6)-6))</f>
        <v>14</v>
      </c>
      <c r="Y1478" t="str">
        <f ca="1">IF(NOT(OR(ISBLANK(D1478),ISBLANK(E1478),D1478="",E1478="")),D1478-E1478,"")</f>
        <v/>
      </c>
      <c r="Z1478" t="str">
        <f ca="1">IF(OR(NOT(ISNUMBER(D1478)),ISBLANK(D1478),D1478="",ISBLANK(N1478)),"",ABS(D1478-N1478))</f>
        <v/>
      </c>
      <c r="AA1478">
        <f ca="1">IF(OR(ISBLANK(J1478),ISBLANK(O1478),J1478="",O1478=""),"",IF(J1478=O1478,1,0))</f>
        <v>0</v>
      </c>
      <c r="AB1478" t="str">
        <f ca="1">IF(OR(ISBLANK(K1478),ISBLANK(Q1478),K1478="",Q1478=""),"",IF(K1478=Q1478,1,0))</f>
        <v/>
      </c>
      <c r="AC1478" s="23" t="str">
        <f t="shared" ca="1" si="22"/>
        <v/>
      </c>
    </row>
    <row r="1479" spans="1:29" x14ac:dyDescent="0.25">
      <c r="A1479" s="23">
        <v>1478</v>
      </c>
      <c r="B1479">
        <v>730</v>
      </c>
      <c r="C1479" t="str">
        <f ca="1">IFERROR(VLOOKUP($B1479,INDIRECT(nfl_game_result),MATCH(C$1,INDIRECT(nfl_game_result_header),0),FALSE),"error")</f>
        <v>2014_14_TBY@DET</v>
      </c>
      <c r="D1479" t="str">
        <f ca="1">IFERROR(IF(ISBLANK(VLOOKUP($B1479,INDIRECT(nfl_game_result),MATCH(D$1,INDIRECT(nfl_game_result_header),0),FALSE)),"",VLOOKUP($B1479,INDIRECT(nfl_game_result),MATCH(D$1,INDIRECT(nfl_game_result_header),0),FALSE)),"error")</f>
        <v/>
      </c>
      <c r="E1479">
        <f ca="1">IFERROR(IF(ISBLANK(VLOOKUP($B1479,INDIRECT(nfl_game_result),MATCH(E$1,INDIRECT(nfl_game_result_header),0),FALSE)),"",VLOOKUP($B1479,INDIRECT(nfl_game_result),MATCH(E$1,INDIRECT(nfl_game_result_header),0),FALSE)),"error")</f>
        <v>-9.5</v>
      </c>
      <c r="F1479" s="23" t="str">
        <f ca="1">IFERROR(IF(ISBLANK(VLOOKUP($B1479,INDIRECT(nfl_game_result),MATCH(F$1,INDIRECT(nfl_game_result_header),0),FALSE)),"",VLOOKUP($B1479,INDIRECT(nfl_game_result),MATCH(F$1,INDIRECT(nfl_game_result_header),0),FALSE)),"error")</f>
        <v/>
      </c>
      <c r="G1479" s="23" t="str">
        <f ca="1">IFERROR(IF(ISBLANK(VLOOKUP($B1479,INDIRECT(nfl_game_result),MATCH(G$1,INDIRECT(nfl_game_result_header),0),FALSE)),"",VLOOKUP($B1479,INDIRECT(nfl_game_result),MATCH(G$1,INDIRECT(nfl_game_result_header),0),FALSE)),"error")</f>
        <v/>
      </c>
      <c r="H1479">
        <f ca="1">IFERROR(IF(ISBLANK(VLOOKUP($B1479,INDIRECT(nfl_game_result),MATCH(H$1,INDIRECT(nfl_game_result_header),0),FALSE)),"",VLOOKUP($B1479,INDIRECT(nfl_game_result),MATCH(H$1,INDIRECT(nfl_game_result_header),0),FALSE)),"error")</f>
        <v>34</v>
      </c>
      <c r="I1479">
        <f ca="1">IFERROR(IF(ISBLANK(VLOOKUP($B1479,INDIRECT(nfl_game_result),MATCH(I$1,INDIRECT(nfl_game_result_header),0),FALSE)),"",VLOOKUP($B1479,INDIRECT(nfl_game_result),MATCH(I$1,INDIRECT(nfl_game_result_header),0),FALSE)),"error")</f>
        <v>17</v>
      </c>
      <c r="J1479" t="str">
        <f ca="1">IFERROR(IF(ISBLANK(VLOOKUP($B1479,INDIRECT(nfl_game_result),MATCH(J$1,INDIRECT(nfl_game_result_header),0),FALSE)),"",VLOOKUP($B1479,INDIRECT(nfl_game_result),MATCH(J$1,INDIRECT(nfl_game_result_header),0),FALSE)),"error")</f>
        <v>DET</v>
      </c>
      <c r="K1479" t="str">
        <f ca="1">IFERROR(IF(ISBLANK(VLOOKUP($B1479,INDIRECT(nfl_game_result),MATCH(K$1,INDIRECT(nfl_game_result_header),0),FALSE)),"",VLOOKUP($B1479,INDIRECT(nfl_game_result),MATCH(K$1,INDIRECT(nfl_game_result_header),0),FALSE)),"error")</f>
        <v>DET</v>
      </c>
      <c r="L1479" s="23" t="str">
        <f ca="1">IFERROR(IF(ISBLANK(VLOOKUP($B1479,INDIRECT(nfl_game_result),MATCH(L$1,INDIRECT(nfl_game_result_header),0),FALSE)),"",VLOOKUP($B1479,INDIRECT(nfl_game_result),MATCH(L$1,INDIRECT(nfl_game_result_header),0),FALSE)),"error")</f>
        <v/>
      </c>
      <c r="M1479" t="s">
        <v>16</v>
      </c>
      <c r="N1479">
        <v>-7.5</v>
      </c>
      <c r="O1479" t="s">
        <v>334</v>
      </c>
      <c r="P1479">
        <v>2</v>
      </c>
      <c r="V1479" s="23" t="s">
        <v>416</v>
      </c>
      <c r="W1479">
        <f ca="1">VALUE(LEFT(C1479, 4))</f>
        <v>2014</v>
      </c>
      <c r="X1479">
        <f ca="1">VALUE(MID(C1479,6,FIND("_",C1479,6)-6))</f>
        <v>14</v>
      </c>
      <c r="Y1479" t="str">
        <f ca="1">IF(NOT(OR(ISBLANK(D1479),ISBLANK(E1479),D1479="",E1479="")),D1479-E1479,"")</f>
        <v/>
      </c>
      <c r="Z1479" t="str">
        <f ca="1">IF(OR(NOT(ISNUMBER(D1479)),ISBLANK(D1479),D1479="",ISBLANK(N1479)),"",ABS(D1479-N1479))</f>
        <v/>
      </c>
      <c r="AA1479">
        <f ca="1">IF(OR(ISBLANK(J1479),ISBLANK(O1479),J1479="",O1479=""),"",IF(J1479=O1479,1,0))</f>
        <v>0</v>
      </c>
      <c r="AB1479" t="str">
        <f ca="1">IF(OR(ISBLANK(K1479),ISBLANK(Q1479),K1479="",Q1479=""),"",IF(K1479=Q1479,1,0))</f>
        <v/>
      </c>
      <c r="AC1479" s="23" t="str">
        <f t="shared" ca="1" si="22"/>
        <v/>
      </c>
    </row>
    <row r="1480" spans="1:29" x14ac:dyDescent="0.25">
      <c r="A1480" s="23">
        <v>1479</v>
      </c>
      <c r="B1480">
        <v>731</v>
      </c>
      <c r="C1480" t="str">
        <f ca="1">IFERROR(VLOOKUP($B1480,INDIRECT(nfl_game_result),MATCH(C$1,INDIRECT(nfl_game_result_header),0),FALSE),"error")</f>
        <v>2014_14_NYG@TEN</v>
      </c>
      <c r="D1480" t="str">
        <f ca="1">IFERROR(IF(ISBLANK(VLOOKUP($B1480,INDIRECT(nfl_game_result),MATCH(D$1,INDIRECT(nfl_game_result_header),0),FALSE)),"",VLOOKUP($B1480,INDIRECT(nfl_game_result),MATCH(D$1,INDIRECT(nfl_game_result_header),0),FALSE)),"error")</f>
        <v/>
      </c>
      <c r="E1480">
        <f ca="1">IFERROR(IF(ISBLANK(VLOOKUP($B1480,INDIRECT(nfl_game_result),MATCH(E$1,INDIRECT(nfl_game_result_header),0),FALSE)),"",VLOOKUP($B1480,INDIRECT(nfl_game_result),MATCH(E$1,INDIRECT(nfl_game_result_header),0),FALSE)),"error")</f>
        <v>0</v>
      </c>
      <c r="F1480" s="23" t="str">
        <f ca="1">IFERROR(IF(ISBLANK(VLOOKUP($B1480,INDIRECT(nfl_game_result),MATCH(F$1,INDIRECT(nfl_game_result_header),0),FALSE)),"",VLOOKUP($B1480,INDIRECT(nfl_game_result),MATCH(F$1,INDIRECT(nfl_game_result_header),0),FALSE)),"error")</f>
        <v/>
      </c>
      <c r="G1480" s="23" t="str">
        <f ca="1">IFERROR(IF(ISBLANK(VLOOKUP($B1480,INDIRECT(nfl_game_result),MATCH(G$1,INDIRECT(nfl_game_result_header),0),FALSE)),"",VLOOKUP($B1480,INDIRECT(nfl_game_result),MATCH(G$1,INDIRECT(nfl_game_result_header),0),FALSE)),"error")</f>
        <v/>
      </c>
      <c r="H1480">
        <f ca="1">IFERROR(IF(ISBLANK(VLOOKUP($B1480,INDIRECT(nfl_game_result),MATCH(H$1,INDIRECT(nfl_game_result_header),0),FALSE)),"",VLOOKUP($B1480,INDIRECT(nfl_game_result),MATCH(H$1,INDIRECT(nfl_game_result_header),0),FALSE)),"error")</f>
        <v>7</v>
      </c>
      <c r="I1480">
        <f ca="1">IFERROR(IF(ISBLANK(VLOOKUP($B1480,INDIRECT(nfl_game_result),MATCH(I$1,INDIRECT(nfl_game_result_header),0),FALSE)),"",VLOOKUP($B1480,INDIRECT(nfl_game_result),MATCH(I$1,INDIRECT(nfl_game_result_header),0),FALSE)),"error")</f>
        <v>36</v>
      </c>
      <c r="J1480" t="str">
        <f ca="1">IFERROR(IF(ISBLANK(VLOOKUP($B1480,INDIRECT(nfl_game_result),MATCH(J$1,INDIRECT(nfl_game_result_header),0),FALSE)),"",VLOOKUP($B1480,INDIRECT(nfl_game_result),MATCH(J$1,INDIRECT(nfl_game_result_header),0),FALSE)),"error")</f>
        <v>NYG</v>
      </c>
      <c r="K1480" t="str">
        <f ca="1">IFERROR(IF(ISBLANK(VLOOKUP($B1480,INDIRECT(nfl_game_result),MATCH(K$1,INDIRECT(nfl_game_result_header),0),FALSE)),"",VLOOKUP($B1480,INDIRECT(nfl_game_result),MATCH(K$1,INDIRECT(nfl_game_result_header),0),FALSE)),"error")</f>
        <v>NYG</v>
      </c>
      <c r="L1480" s="23" t="str">
        <f ca="1">IFERROR(IF(ISBLANK(VLOOKUP($B1480,INDIRECT(nfl_game_result),MATCH(L$1,INDIRECT(nfl_game_result_header),0),FALSE)),"",VLOOKUP($B1480,INDIRECT(nfl_game_result),MATCH(L$1,INDIRECT(nfl_game_result_header),0),FALSE)),"error")</f>
        <v/>
      </c>
      <c r="M1480" t="s">
        <v>16</v>
      </c>
      <c r="N1480">
        <v>2</v>
      </c>
      <c r="O1480" t="s">
        <v>83</v>
      </c>
      <c r="P1480">
        <v>8</v>
      </c>
      <c r="V1480" s="23" t="s">
        <v>416</v>
      </c>
      <c r="W1480">
        <f ca="1">VALUE(LEFT(C1480, 4))</f>
        <v>2014</v>
      </c>
      <c r="X1480">
        <f ca="1">VALUE(MID(C1480,6,FIND("_",C1480,6)-6))</f>
        <v>14</v>
      </c>
      <c r="Y1480" t="str">
        <f ca="1">IF(NOT(OR(ISBLANK(D1480),ISBLANK(E1480),D1480="",E1480="")),D1480-E1480,"")</f>
        <v/>
      </c>
      <c r="Z1480" t="str">
        <f ca="1">IF(OR(NOT(ISNUMBER(D1480)),ISBLANK(D1480),D1480="",ISBLANK(N1480)),"",ABS(D1480-N1480))</f>
        <v/>
      </c>
      <c r="AA1480">
        <f ca="1">IF(OR(ISBLANK(J1480),ISBLANK(O1480),J1480="",O1480=""),"",IF(J1480=O1480,1,0))</f>
        <v>1</v>
      </c>
      <c r="AB1480" t="str">
        <f ca="1">IF(OR(ISBLANK(K1480),ISBLANK(Q1480),K1480="",Q1480=""),"",IF(K1480=Q1480,1,0))</f>
        <v/>
      </c>
      <c r="AC1480" s="23" t="str">
        <f t="shared" ca="1" si="22"/>
        <v/>
      </c>
    </row>
    <row r="1481" spans="1:29" x14ac:dyDescent="0.25">
      <c r="A1481" s="23">
        <v>1480</v>
      </c>
      <c r="B1481">
        <v>732</v>
      </c>
      <c r="C1481" t="str">
        <f ca="1">IFERROR(VLOOKUP($B1481,INDIRECT(nfl_game_result),MATCH(C$1,INDIRECT(nfl_game_result_header),0),FALSE),"error")</f>
        <v>2014_14_BAL@MIA</v>
      </c>
      <c r="D1481" t="str">
        <f ca="1">IFERROR(IF(ISBLANK(VLOOKUP($B1481,INDIRECT(nfl_game_result),MATCH(D$1,INDIRECT(nfl_game_result_header),0),FALSE)),"",VLOOKUP($B1481,INDIRECT(nfl_game_result),MATCH(D$1,INDIRECT(nfl_game_result_header),0),FALSE)),"error")</f>
        <v/>
      </c>
      <c r="E1481">
        <f ca="1">IFERROR(IF(ISBLANK(VLOOKUP($B1481,INDIRECT(nfl_game_result),MATCH(E$1,INDIRECT(nfl_game_result_header),0),FALSE)),"",VLOOKUP($B1481,INDIRECT(nfl_game_result),MATCH(E$1,INDIRECT(nfl_game_result_header),0),FALSE)),"error")</f>
        <v>-3</v>
      </c>
      <c r="F1481" s="23" t="str">
        <f ca="1">IFERROR(IF(ISBLANK(VLOOKUP($B1481,INDIRECT(nfl_game_result),MATCH(F$1,INDIRECT(nfl_game_result_header),0),FALSE)),"",VLOOKUP($B1481,INDIRECT(nfl_game_result),MATCH(F$1,INDIRECT(nfl_game_result_header),0),FALSE)),"error")</f>
        <v/>
      </c>
      <c r="G1481" s="23" t="str">
        <f ca="1">IFERROR(IF(ISBLANK(VLOOKUP($B1481,INDIRECT(nfl_game_result),MATCH(G$1,INDIRECT(nfl_game_result_header),0),FALSE)),"",VLOOKUP($B1481,INDIRECT(nfl_game_result),MATCH(G$1,INDIRECT(nfl_game_result_header),0),FALSE)),"error")</f>
        <v/>
      </c>
      <c r="H1481">
        <f ca="1">IFERROR(IF(ISBLANK(VLOOKUP($B1481,INDIRECT(nfl_game_result),MATCH(H$1,INDIRECT(nfl_game_result_header),0),FALSE)),"",VLOOKUP($B1481,INDIRECT(nfl_game_result),MATCH(H$1,INDIRECT(nfl_game_result_header),0),FALSE)),"error")</f>
        <v>13</v>
      </c>
      <c r="I1481">
        <f ca="1">IFERROR(IF(ISBLANK(VLOOKUP($B1481,INDIRECT(nfl_game_result),MATCH(I$1,INDIRECT(nfl_game_result_header),0),FALSE)),"",VLOOKUP($B1481,INDIRECT(nfl_game_result),MATCH(I$1,INDIRECT(nfl_game_result_header),0),FALSE)),"error")</f>
        <v>28</v>
      </c>
      <c r="J1481" t="str">
        <f ca="1">IFERROR(IF(ISBLANK(VLOOKUP($B1481,INDIRECT(nfl_game_result),MATCH(J$1,INDIRECT(nfl_game_result_header),0),FALSE)),"",VLOOKUP($B1481,INDIRECT(nfl_game_result),MATCH(J$1,INDIRECT(nfl_game_result_header),0),FALSE)),"error")</f>
        <v>BAL</v>
      </c>
      <c r="K1481" t="str">
        <f ca="1">IFERROR(IF(ISBLANK(VLOOKUP($B1481,INDIRECT(nfl_game_result),MATCH(K$1,INDIRECT(nfl_game_result_header),0),FALSE)),"",VLOOKUP($B1481,INDIRECT(nfl_game_result),MATCH(K$1,INDIRECT(nfl_game_result_header),0),FALSE)),"error")</f>
        <v>BAL</v>
      </c>
      <c r="L1481" s="23" t="str">
        <f ca="1">IFERROR(IF(ISBLANK(VLOOKUP($B1481,INDIRECT(nfl_game_result),MATCH(L$1,INDIRECT(nfl_game_result_header),0),FALSE)),"",VLOOKUP($B1481,INDIRECT(nfl_game_result),MATCH(L$1,INDIRECT(nfl_game_result_header),0),FALSE)),"error")</f>
        <v/>
      </c>
      <c r="M1481" t="s">
        <v>16</v>
      </c>
      <c r="N1481">
        <v>-3</v>
      </c>
      <c r="O1481" t="s">
        <v>65</v>
      </c>
      <c r="P1481">
        <v>12</v>
      </c>
      <c r="V1481" s="23" t="s">
        <v>416</v>
      </c>
      <c r="W1481">
        <f ca="1">VALUE(LEFT(C1481, 4))</f>
        <v>2014</v>
      </c>
      <c r="X1481">
        <f ca="1">VALUE(MID(C1481,6,FIND("_",C1481,6)-6))</f>
        <v>14</v>
      </c>
      <c r="Y1481" t="str">
        <f ca="1">IF(NOT(OR(ISBLANK(D1481),ISBLANK(E1481),D1481="",E1481="")),D1481-E1481,"")</f>
        <v/>
      </c>
      <c r="Z1481" t="str">
        <f ca="1">IF(OR(NOT(ISNUMBER(D1481)),ISBLANK(D1481),D1481="",ISBLANK(N1481)),"",ABS(D1481-N1481))</f>
        <v/>
      </c>
      <c r="AA1481">
        <f ca="1">IF(OR(ISBLANK(J1481),ISBLANK(O1481),J1481="",O1481=""),"",IF(J1481=O1481,1,0))</f>
        <v>1</v>
      </c>
      <c r="AB1481" t="str">
        <f ca="1">IF(OR(ISBLANK(K1481),ISBLANK(Q1481),K1481="",Q1481=""),"",IF(K1481=Q1481,1,0))</f>
        <v/>
      </c>
      <c r="AC1481" s="23" t="str">
        <f t="shared" ca="1" si="22"/>
        <v/>
      </c>
    </row>
    <row r="1482" spans="1:29" x14ac:dyDescent="0.25">
      <c r="A1482" s="23">
        <v>1481</v>
      </c>
      <c r="B1482">
        <v>733</v>
      </c>
      <c r="C1482" t="str">
        <f ca="1">IFERROR(VLOOKUP($B1482,INDIRECT(nfl_game_result),MATCH(C$1,INDIRECT(nfl_game_result_header),0),FALSE),"error")</f>
        <v>2014_14_NYJ@MIN</v>
      </c>
      <c r="D1482" t="str">
        <f ca="1">IFERROR(IF(ISBLANK(VLOOKUP($B1482,INDIRECT(nfl_game_result),MATCH(D$1,INDIRECT(nfl_game_result_header),0),FALSE)),"",VLOOKUP($B1482,INDIRECT(nfl_game_result),MATCH(D$1,INDIRECT(nfl_game_result_header),0),FALSE)),"error")</f>
        <v/>
      </c>
      <c r="E1482">
        <f ca="1">IFERROR(IF(ISBLANK(VLOOKUP($B1482,INDIRECT(nfl_game_result),MATCH(E$1,INDIRECT(nfl_game_result_header),0),FALSE)),"",VLOOKUP($B1482,INDIRECT(nfl_game_result),MATCH(E$1,INDIRECT(nfl_game_result_header),0),FALSE)),"error")</f>
        <v>-4.5</v>
      </c>
      <c r="F1482" s="23" t="str">
        <f ca="1">IFERROR(IF(ISBLANK(VLOOKUP($B1482,INDIRECT(nfl_game_result),MATCH(F$1,INDIRECT(nfl_game_result_header),0),FALSE)),"",VLOOKUP($B1482,INDIRECT(nfl_game_result),MATCH(F$1,INDIRECT(nfl_game_result_header),0),FALSE)),"error")</f>
        <v/>
      </c>
      <c r="G1482" s="23" t="str">
        <f ca="1">IFERROR(IF(ISBLANK(VLOOKUP($B1482,INDIRECT(nfl_game_result),MATCH(G$1,INDIRECT(nfl_game_result_header),0),FALSE)),"",VLOOKUP($B1482,INDIRECT(nfl_game_result),MATCH(G$1,INDIRECT(nfl_game_result_header),0),FALSE)),"error")</f>
        <v/>
      </c>
      <c r="H1482">
        <f ca="1">IFERROR(IF(ISBLANK(VLOOKUP($B1482,INDIRECT(nfl_game_result),MATCH(H$1,INDIRECT(nfl_game_result_header),0),FALSE)),"",VLOOKUP($B1482,INDIRECT(nfl_game_result),MATCH(H$1,INDIRECT(nfl_game_result_header),0),FALSE)),"error")</f>
        <v>30</v>
      </c>
      <c r="I1482">
        <f ca="1">IFERROR(IF(ISBLANK(VLOOKUP($B1482,INDIRECT(nfl_game_result),MATCH(I$1,INDIRECT(nfl_game_result_header),0),FALSE)),"",VLOOKUP($B1482,INDIRECT(nfl_game_result),MATCH(I$1,INDIRECT(nfl_game_result_header),0),FALSE)),"error")</f>
        <v>24</v>
      </c>
      <c r="J1482" t="str">
        <f ca="1">IFERROR(IF(ISBLANK(VLOOKUP($B1482,INDIRECT(nfl_game_result),MATCH(J$1,INDIRECT(nfl_game_result_header),0),FALSE)),"",VLOOKUP($B1482,INDIRECT(nfl_game_result),MATCH(J$1,INDIRECT(nfl_game_result_header),0),FALSE)),"error")</f>
        <v>MIN</v>
      </c>
      <c r="K1482" t="str">
        <f ca="1">IFERROR(IF(ISBLANK(VLOOKUP($B1482,INDIRECT(nfl_game_result),MATCH(K$1,INDIRECT(nfl_game_result_header),0),FALSE)),"",VLOOKUP($B1482,INDIRECT(nfl_game_result),MATCH(K$1,INDIRECT(nfl_game_result_header),0),FALSE)),"error")</f>
        <v>MIN</v>
      </c>
      <c r="L1482" s="23" t="str">
        <f ca="1">IFERROR(IF(ISBLANK(VLOOKUP($B1482,INDIRECT(nfl_game_result),MATCH(L$1,INDIRECT(nfl_game_result_header),0),FALSE)),"",VLOOKUP($B1482,INDIRECT(nfl_game_result),MATCH(L$1,INDIRECT(nfl_game_result_header),0),FALSE)),"error")</f>
        <v/>
      </c>
      <c r="M1482" t="s">
        <v>16</v>
      </c>
      <c r="N1482">
        <v>-4.5</v>
      </c>
      <c r="O1482" t="s">
        <v>84</v>
      </c>
      <c r="P1482">
        <v>14</v>
      </c>
      <c r="V1482" s="23" t="s">
        <v>416</v>
      </c>
      <c r="W1482">
        <f ca="1">VALUE(LEFT(C1482, 4))</f>
        <v>2014</v>
      </c>
      <c r="X1482">
        <f ca="1">VALUE(MID(C1482,6,FIND("_",C1482,6)-6))</f>
        <v>14</v>
      </c>
      <c r="Y1482" t="str">
        <f ca="1">IF(NOT(OR(ISBLANK(D1482),ISBLANK(E1482),D1482="",E1482="")),D1482-E1482,"")</f>
        <v/>
      </c>
      <c r="Z1482" t="str">
        <f ca="1">IF(OR(NOT(ISNUMBER(D1482)),ISBLANK(D1482),D1482="",ISBLANK(N1482)),"",ABS(D1482-N1482))</f>
        <v/>
      </c>
      <c r="AA1482">
        <f ca="1">IF(OR(ISBLANK(J1482),ISBLANK(O1482),J1482="",O1482=""),"",IF(J1482=O1482,1,0))</f>
        <v>0</v>
      </c>
      <c r="AB1482" t="str">
        <f ca="1">IF(OR(ISBLANK(K1482),ISBLANK(Q1482),K1482="",Q1482=""),"",IF(K1482=Q1482,1,0))</f>
        <v/>
      </c>
      <c r="AC1482" s="23" t="str">
        <f t="shared" ca="1" si="22"/>
        <v/>
      </c>
    </row>
    <row r="1483" spans="1:29" x14ac:dyDescent="0.25">
      <c r="A1483" s="23">
        <v>1482</v>
      </c>
      <c r="B1483">
        <v>734</v>
      </c>
      <c r="C1483" t="str">
        <f ca="1">IFERROR(VLOOKUP($B1483,INDIRECT(nfl_game_result),MATCH(C$1,INDIRECT(nfl_game_result_header),0),FALSE),"error")</f>
        <v>2014_14_CAR@NOR</v>
      </c>
      <c r="D1483" t="str">
        <f ca="1">IFERROR(IF(ISBLANK(VLOOKUP($B1483,INDIRECT(nfl_game_result),MATCH(D$1,INDIRECT(nfl_game_result_header),0),FALSE)),"",VLOOKUP($B1483,INDIRECT(nfl_game_result),MATCH(D$1,INDIRECT(nfl_game_result_header),0),FALSE)),"error")</f>
        <v/>
      </c>
      <c r="E1483">
        <f ca="1">IFERROR(IF(ISBLANK(VLOOKUP($B1483,INDIRECT(nfl_game_result),MATCH(E$1,INDIRECT(nfl_game_result_header),0),FALSE)),"",VLOOKUP($B1483,INDIRECT(nfl_game_result),MATCH(E$1,INDIRECT(nfl_game_result_header),0),FALSE)),"error")</f>
        <v>-9.5</v>
      </c>
      <c r="F1483" s="23" t="str">
        <f ca="1">IFERROR(IF(ISBLANK(VLOOKUP($B1483,INDIRECT(nfl_game_result),MATCH(F$1,INDIRECT(nfl_game_result_header),0),FALSE)),"",VLOOKUP($B1483,INDIRECT(nfl_game_result),MATCH(F$1,INDIRECT(nfl_game_result_header),0),FALSE)),"error")</f>
        <v/>
      </c>
      <c r="G1483" s="23" t="str">
        <f ca="1">IFERROR(IF(ISBLANK(VLOOKUP($B1483,INDIRECT(nfl_game_result),MATCH(G$1,INDIRECT(nfl_game_result_header),0),FALSE)),"",VLOOKUP($B1483,INDIRECT(nfl_game_result),MATCH(G$1,INDIRECT(nfl_game_result_header),0),FALSE)),"error")</f>
        <v/>
      </c>
      <c r="H1483">
        <f ca="1">IFERROR(IF(ISBLANK(VLOOKUP($B1483,INDIRECT(nfl_game_result),MATCH(H$1,INDIRECT(nfl_game_result_header),0),FALSE)),"",VLOOKUP($B1483,INDIRECT(nfl_game_result),MATCH(H$1,INDIRECT(nfl_game_result_header),0),FALSE)),"error")</f>
        <v>10</v>
      </c>
      <c r="I1483">
        <f ca="1">IFERROR(IF(ISBLANK(VLOOKUP($B1483,INDIRECT(nfl_game_result),MATCH(I$1,INDIRECT(nfl_game_result_header),0),FALSE)),"",VLOOKUP($B1483,INDIRECT(nfl_game_result),MATCH(I$1,INDIRECT(nfl_game_result_header),0),FALSE)),"error")</f>
        <v>41</v>
      </c>
      <c r="J1483" t="str">
        <f ca="1">IFERROR(IF(ISBLANK(VLOOKUP($B1483,INDIRECT(nfl_game_result),MATCH(J$1,INDIRECT(nfl_game_result_header),0),FALSE)),"",VLOOKUP($B1483,INDIRECT(nfl_game_result),MATCH(J$1,INDIRECT(nfl_game_result_header),0),FALSE)),"error")</f>
        <v>CAR</v>
      </c>
      <c r="K1483" t="str">
        <f ca="1">IFERROR(IF(ISBLANK(VLOOKUP($B1483,INDIRECT(nfl_game_result),MATCH(K$1,INDIRECT(nfl_game_result_header),0),FALSE)),"",VLOOKUP($B1483,INDIRECT(nfl_game_result),MATCH(K$1,INDIRECT(nfl_game_result_header),0),FALSE)),"error")</f>
        <v>CAR</v>
      </c>
      <c r="L1483" s="23" t="str">
        <f ca="1">IFERROR(IF(ISBLANK(VLOOKUP($B1483,INDIRECT(nfl_game_result),MATCH(L$1,INDIRECT(nfl_game_result_header),0),FALSE)),"",VLOOKUP($B1483,INDIRECT(nfl_game_result),MATCH(L$1,INDIRECT(nfl_game_result_header),0),FALSE)),"error")</f>
        <v/>
      </c>
      <c r="M1483" t="s">
        <v>16</v>
      </c>
      <c r="N1483">
        <v>-9</v>
      </c>
      <c r="O1483" t="s">
        <v>335</v>
      </c>
      <c r="P1483">
        <v>7</v>
      </c>
      <c r="V1483" s="23" t="s">
        <v>416</v>
      </c>
      <c r="W1483">
        <f ca="1">VALUE(LEFT(C1483, 4))</f>
        <v>2014</v>
      </c>
      <c r="X1483">
        <f ca="1">VALUE(MID(C1483,6,FIND("_",C1483,6)-6))</f>
        <v>14</v>
      </c>
      <c r="Y1483" t="str">
        <f ca="1">IF(NOT(OR(ISBLANK(D1483),ISBLANK(E1483),D1483="",E1483="")),D1483-E1483,"")</f>
        <v/>
      </c>
      <c r="Z1483" t="str">
        <f ca="1">IF(OR(NOT(ISNUMBER(D1483)),ISBLANK(D1483),D1483="",ISBLANK(N1483)),"",ABS(D1483-N1483))</f>
        <v/>
      </c>
      <c r="AA1483">
        <f ca="1">IF(OR(ISBLANK(J1483),ISBLANK(O1483),J1483="",O1483=""),"",IF(J1483=O1483,1,0))</f>
        <v>0</v>
      </c>
      <c r="AB1483" t="str">
        <f ca="1">IF(OR(ISBLANK(K1483),ISBLANK(Q1483),K1483="",Q1483=""),"",IF(K1483=Q1483,1,0))</f>
        <v/>
      </c>
      <c r="AC1483" s="23" t="str">
        <f t="shared" ca="1" si="22"/>
        <v/>
      </c>
    </row>
    <row r="1484" spans="1:29" x14ac:dyDescent="0.25">
      <c r="A1484" s="23">
        <v>1483</v>
      </c>
      <c r="B1484">
        <v>735</v>
      </c>
      <c r="C1484" t="str">
        <f ca="1">IFERROR(VLOOKUP($B1484,INDIRECT(nfl_game_result),MATCH(C$1,INDIRECT(nfl_game_result_header),0),FALSE),"error")</f>
        <v>2014_14_STL@WAS</v>
      </c>
      <c r="D1484" t="str">
        <f ca="1">IFERROR(IF(ISBLANK(VLOOKUP($B1484,INDIRECT(nfl_game_result),MATCH(D$1,INDIRECT(nfl_game_result_header),0),FALSE)),"",VLOOKUP($B1484,INDIRECT(nfl_game_result),MATCH(D$1,INDIRECT(nfl_game_result_header),0),FALSE)),"error")</f>
        <v/>
      </c>
      <c r="E1484">
        <f ca="1">IFERROR(IF(ISBLANK(VLOOKUP($B1484,INDIRECT(nfl_game_result),MATCH(E$1,INDIRECT(nfl_game_result_header),0),FALSE)),"",VLOOKUP($B1484,INDIRECT(nfl_game_result),MATCH(E$1,INDIRECT(nfl_game_result_header),0),FALSE)),"error")</f>
        <v>2.5</v>
      </c>
      <c r="F1484" s="23" t="str">
        <f ca="1">IFERROR(IF(ISBLANK(VLOOKUP($B1484,INDIRECT(nfl_game_result),MATCH(F$1,INDIRECT(nfl_game_result_header),0),FALSE)),"",VLOOKUP($B1484,INDIRECT(nfl_game_result),MATCH(F$1,INDIRECT(nfl_game_result_header),0),FALSE)),"error")</f>
        <v/>
      </c>
      <c r="G1484" s="23" t="str">
        <f ca="1">IFERROR(IF(ISBLANK(VLOOKUP($B1484,INDIRECT(nfl_game_result),MATCH(G$1,INDIRECT(nfl_game_result_header),0),FALSE)),"",VLOOKUP($B1484,INDIRECT(nfl_game_result),MATCH(G$1,INDIRECT(nfl_game_result_header),0),FALSE)),"error")</f>
        <v/>
      </c>
      <c r="H1484">
        <f ca="1">IFERROR(IF(ISBLANK(VLOOKUP($B1484,INDIRECT(nfl_game_result),MATCH(H$1,INDIRECT(nfl_game_result_header),0),FALSE)),"",VLOOKUP($B1484,INDIRECT(nfl_game_result),MATCH(H$1,INDIRECT(nfl_game_result_header),0),FALSE)),"error")</f>
        <v>0</v>
      </c>
      <c r="I1484">
        <f ca="1">IFERROR(IF(ISBLANK(VLOOKUP($B1484,INDIRECT(nfl_game_result),MATCH(I$1,INDIRECT(nfl_game_result_header),0),FALSE)),"",VLOOKUP($B1484,INDIRECT(nfl_game_result),MATCH(I$1,INDIRECT(nfl_game_result_header),0),FALSE)),"error")</f>
        <v>24</v>
      </c>
      <c r="J1484" t="str">
        <f ca="1">IFERROR(IF(ISBLANK(VLOOKUP($B1484,INDIRECT(nfl_game_result),MATCH(J$1,INDIRECT(nfl_game_result_header),0),FALSE)),"",VLOOKUP($B1484,INDIRECT(nfl_game_result),MATCH(J$1,INDIRECT(nfl_game_result_header),0),FALSE)),"error")</f>
        <v>STL</v>
      </c>
      <c r="K1484" t="str">
        <f ca="1">IFERROR(IF(ISBLANK(VLOOKUP($B1484,INDIRECT(nfl_game_result),MATCH(K$1,INDIRECT(nfl_game_result_header),0),FALSE)),"",VLOOKUP($B1484,INDIRECT(nfl_game_result),MATCH(K$1,INDIRECT(nfl_game_result_header),0),FALSE)),"error")</f>
        <v>STL</v>
      </c>
      <c r="L1484" s="23" t="str">
        <f ca="1">IFERROR(IF(ISBLANK(VLOOKUP($B1484,INDIRECT(nfl_game_result),MATCH(L$1,INDIRECT(nfl_game_result_header),0),FALSE)),"",VLOOKUP($B1484,INDIRECT(nfl_game_result),MATCH(L$1,INDIRECT(nfl_game_result_header),0),FALSE)),"error")</f>
        <v/>
      </c>
      <c r="M1484" t="s">
        <v>16</v>
      </c>
      <c r="N1484">
        <v>3.5</v>
      </c>
      <c r="O1484" t="s">
        <v>94</v>
      </c>
      <c r="P1484">
        <v>10</v>
      </c>
      <c r="V1484" s="23" t="s">
        <v>416</v>
      </c>
      <c r="W1484">
        <f ca="1">VALUE(LEFT(C1484, 4))</f>
        <v>2014</v>
      </c>
      <c r="X1484">
        <f ca="1">VALUE(MID(C1484,6,FIND("_",C1484,6)-6))</f>
        <v>14</v>
      </c>
      <c r="Y1484" t="str">
        <f ca="1">IF(NOT(OR(ISBLANK(D1484),ISBLANK(E1484),D1484="",E1484="")),D1484-E1484,"")</f>
        <v/>
      </c>
      <c r="Z1484" t="str">
        <f ca="1">IF(OR(NOT(ISNUMBER(D1484)),ISBLANK(D1484),D1484="",ISBLANK(N1484)),"",ABS(D1484-N1484))</f>
        <v/>
      </c>
      <c r="AA1484">
        <f ca="1">IF(OR(ISBLANK(J1484),ISBLANK(O1484),J1484="",O1484=""),"",IF(J1484=O1484,1,0))</f>
        <v>0</v>
      </c>
      <c r="AB1484" t="str">
        <f ca="1">IF(OR(ISBLANK(K1484),ISBLANK(Q1484),K1484="",Q1484=""),"",IF(K1484=Q1484,1,0))</f>
        <v/>
      </c>
      <c r="AC1484" s="23" t="str">
        <f t="shared" ca="1" si="22"/>
        <v/>
      </c>
    </row>
    <row r="1485" spans="1:29" x14ac:dyDescent="0.25">
      <c r="A1485" s="23">
        <v>1484</v>
      </c>
      <c r="B1485">
        <v>736</v>
      </c>
      <c r="C1485" t="str">
        <f ca="1">IFERROR(VLOOKUP($B1485,INDIRECT(nfl_game_result),MATCH(C$1,INDIRECT(nfl_game_result_header),0),FALSE),"error")</f>
        <v>2014_14_HOU@JAX</v>
      </c>
      <c r="D1485" t="str">
        <f ca="1">IFERROR(IF(ISBLANK(VLOOKUP($B1485,INDIRECT(nfl_game_result),MATCH(D$1,INDIRECT(nfl_game_result_header),0),FALSE)),"",VLOOKUP($B1485,INDIRECT(nfl_game_result),MATCH(D$1,INDIRECT(nfl_game_result_header),0),FALSE)),"error")</f>
        <v/>
      </c>
      <c r="E1485">
        <f ca="1">IFERROR(IF(ISBLANK(VLOOKUP($B1485,INDIRECT(nfl_game_result),MATCH(E$1,INDIRECT(nfl_game_result_header),0),FALSE)),"",VLOOKUP($B1485,INDIRECT(nfl_game_result),MATCH(E$1,INDIRECT(nfl_game_result_header),0),FALSE)),"error")</f>
        <v>4.5</v>
      </c>
      <c r="F1485" s="23" t="str">
        <f ca="1">IFERROR(IF(ISBLANK(VLOOKUP($B1485,INDIRECT(nfl_game_result),MATCH(F$1,INDIRECT(nfl_game_result_header),0),FALSE)),"",VLOOKUP($B1485,INDIRECT(nfl_game_result),MATCH(F$1,INDIRECT(nfl_game_result_header),0),FALSE)),"error")</f>
        <v/>
      </c>
      <c r="G1485" s="23" t="str">
        <f ca="1">IFERROR(IF(ISBLANK(VLOOKUP($B1485,INDIRECT(nfl_game_result),MATCH(G$1,INDIRECT(nfl_game_result_header),0),FALSE)),"",VLOOKUP($B1485,INDIRECT(nfl_game_result),MATCH(G$1,INDIRECT(nfl_game_result_header),0),FALSE)),"error")</f>
        <v/>
      </c>
      <c r="H1485">
        <f ca="1">IFERROR(IF(ISBLANK(VLOOKUP($B1485,INDIRECT(nfl_game_result),MATCH(H$1,INDIRECT(nfl_game_result_header),0),FALSE)),"",VLOOKUP($B1485,INDIRECT(nfl_game_result),MATCH(H$1,INDIRECT(nfl_game_result_header),0),FALSE)),"error")</f>
        <v>13</v>
      </c>
      <c r="I1485">
        <f ca="1">IFERROR(IF(ISBLANK(VLOOKUP($B1485,INDIRECT(nfl_game_result),MATCH(I$1,INDIRECT(nfl_game_result_header),0),FALSE)),"",VLOOKUP($B1485,INDIRECT(nfl_game_result),MATCH(I$1,INDIRECT(nfl_game_result_header),0),FALSE)),"error")</f>
        <v>27</v>
      </c>
      <c r="J1485" t="str">
        <f ca="1">IFERROR(IF(ISBLANK(VLOOKUP($B1485,INDIRECT(nfl_game_result),MATCH(J$1,INDIRECT(nfl_game_result_header),0),FALSE)),"",VLOOKUP($B1485,INDIRECT(nfl_game_result),MATCH(J$1,INDIRECT(nfl_game_result_header),0),FALSE)),"error")</f>
        <v>HOU</v>
      </c>
      <c r="K1485" t="str">
        <f ca="1">IFERROR(IF(ISBLANK(VLOOKUP($B1485,INDIRECT(nfl_game_result),MATCH(K$1,INDIRECT(nfl_game_result_header),0),FALSE)),"",VLOOKUP($B1485,INDIRECT(nfl_game_result),MATCH(K$1,INDIRECT(nfl_game_result_header),0),FALSE)),"error")</f>
        <v>HOU</v>
      </c>
      <c r="L1485" s="23" t="str">
        <f ca="1">IFERROR(IF(ISBLANK(VLOOKUP($B1485,INDIRECT(nfl_game_result),MATCH(L$1,INDIRECT(nfl_game_result_header),0),FALSE)),"",VLOOKUP($B1485,INDIRECT(nfl_game_result),MATCH(L$1,INDIRECT(nfl_game_result_header),0),FALSE)),"error")</f>
        <v/>
      </c>
      <c r="M1485" t="s">
        <v>16</v>
      </c>
      <c r="N1485">
        <v>4.5</v>
      </c>
      <c r="O1485" t="s">
        <v>75</v>
      </c>
      <c r="P1485">
        <v>9</v>
      </c>
      <c r="V1485" s="23" t="s">
        <v>416</v>
      </c>
      <c r="W1485">
        <f ca="1">VALUE(LEFT(C1485, 4))</f>
        <v>2014</v>
      </c>
      <c r="X1485">
        <f ca="1">VALUE(MID(C1485,6,FIND("_",C1485,6)-6))</f>
        <v>14</v>
      </c>
      <c r="Y1485" t="str">
        <f ca="1">IF(NOT(OR(ISBLANK(D1485),ISBLANK(E1485),D1485="",E1485="")),D1485-E1485,"")</f>
        <v/>
      </c>
      <c r="Z1485" t="str">
        <f ca="1">IF(OR(NOT(ISNUMBER(D1485)),ISBLANK(D1485),D1485="",ISBLANK(N1485)),"",ABS(D1485-N1485))</f>
        <v/>
      </c>
      <c r="AA1485">
        <f ca="1">IF(OR(ISBLANK(J1485),ISBLANK(O1485),J1485="",O1485=""),"",IF(J1485=O1485,1,0))</f>
        <v>1</v>
      </c>
      <c r="AB1485" t="str">
        <f ca="1">IF(OR(ISBLANK(K1485),ISBLANK(Q1485),K1485="",Q1485=""),"",IF(K1485=Q1485,1,0))</f>
        <v/>
      </c>
      <c r="AC1485" s="23" t="str">
        <f t="shared" ca="1" si="22"/>
        <v/>
      </c>
    </row>
    <row r="1486" spans="1:29" x14ac:dyDescent="0.25">
      <c r="A1486" s="23">
        <v>1485</v>
      </c>
      <c r="B1486">
        <v>737</v>
      </c>
      <c r="C1486" t="str">
        <f ca="1">IFERROR(VLOOKUP($B1486,INDIRECT(nfl_game_result),MATCH(C$1,INDIRECT(nfl_game_result_header),0),FALSE),"error")</f>
        <v>2014_14_BUF@DEN</v>
      </c>
      <c r="D1486" t="str">
        <f ca="1">IFERROR(IF(ISBLANK(VLOOKUP($B1486,INDIRECT(nfl_game_result),MATCH(D$1,INDIRECT(nfl_game_result_header),0),FALSE)),"",VLOOKUP($B1486,INDIRECT(nfl_game_result),MATCH(D$1,INDIRECT(nfl_game_result_header),0),FALSE)),"error")</f>
        <v/>
      </c>
      <c r="E1486">
        <f ca="1">IFERROR(IF(ISBLANK(VLOOKUP($B1486,INDIRECT(nfl_game_result),MATCH(E$1,INDIRECT(nfl_game_result_header),0),FALSE)),"",VLOOKUP($B1486,INDIRECT(nfl_game_result),MATCH(E$1,INDIRECT(nfl_game_result_header),0),FALSE)),"error")</f>
        <v>-10</v>
      </c>
      <c r="F1486" s="23" t="str">
        <f ca="1">IFERROR(IF(ISBLANK(VLOOKUP($B1486,INDIRECT(nfl_game_result),MATCH(F$1,INDIRECT(nfl_game_result_header),0),FALSE)),"",VLOOKUP($B1486,INDIRECT(nfl_game_result),MATCH(F$1,INDIRECT(nfl_game_result_header),0),FALSE)),"error")</f>
        <v/>
      </c>
      <c r="G1486" s="23" t="str">
        <f ca="1">IFERROR(IF(ISBLANK(VLOOKUP($B1486,INDIRECT(nfl_game_result),MATCH(G$1,INDIRECT(nfl_game_result_header),0),FALSE)),"",VLOOKUP($B1486,INDIRECT(nfl_game_result),MATCH(G$1,INDIRECT(nfl_game_result_header),0),FALSE)),"error")</f>
        <v/>
      </c>
      <c r="H1486">
        <f ca="1">IFERROR(IF(ISBLANK(VLOOKUP($B1486,INDIRECT(nfl_game_result),MATCH(H$1,INDIRECT(nfl_game_result_header),0),FALSE)),"",VLOOKUP($B1486,INDIRECT(nfl_game_result),MATCH(H$1,INDIRECT(nfl_game_result_header),0),FALSE)),"error")</f>
        <v>24</v>
      </c>
      <c r="I1486">
        <f ca="1">IFERROR(IF(ISBLANK(VLOOKUP($B1486,INDIRECT(nfl_game_result),MATCH(I$1,INDIRECT(nfl_game_result_header),0),FALSE)),"",VLOOKUP($B1486,INDIRECT(nfl_game_result),MATCH(I$1,INDIRECT(nfl_game_result_header),0),FALSE)),"error")</f>
        <v>17</v>
      </c>
      <c r="J1486" t="str">
        <f ca="1">IFERROR(IF(ISBLANK(VLOOKUP($B1486,INDIRECT(nfl_game_result),MATCH(J$1,INDIRECT(nfl_game_result_header),0),FALSE)),"",VLOOKUP($B1486,INDIRECT(nfl_game_result),MATCH(J$1,INDIRECT(nfl_game_result_header),0),FALSE)),"error")</f>
        <v>BUF</v>
      </c>
      <c r="K1486" t="str">
        <f ca="1">IFERROR(IF(ISBLANK(VLOOKUP($B1486,INDIRECT(nfl_game_result),MATCH(K$1,INDIRECT(nfl_game_result_header),0),FALSE)),"",VLOOKUP($B1486,INDIRECT(nfl_game_result),MATCH(K$1,INDIRECT(nfl_game_result_header),0),FALSE)),"error")</f>
        <v>DEN</v>
      </c>
      <c r="L1486" s="23" t="str">
        <f ca="1">IFERROR(IF(ISBLANK(VLOOKUP($B1486,INDIRECT(nfl_game_result),MATCH(L$1,INDIRECT(nfl_game_result_header),0),FALSE)),"",VLOOKUP($B1486,INDIRECT(nfl_game_result),MATCH(L$1,INDIRECT(nfl_game_result_header),0),FALSE)),"error")</f>
        <v/>
      </c>
      <c r="M1486" t="s">
        <v>16</v>
      </c>
      <c r="N1486">
        <v>-9</v>
      </c>
      <c r="O1486" t="s">
        <v>66</v>
      </c>
      <c r="P1486">
        <v>3</v>
      </c>
      <c r="V1486" s="23" t="s">
        <v>416</v>
      </c>
      <c r="W1486">
        <f ca="1">VALUE(LEFT(C1486, 4))</f>
        <v>2014</v>
      </c>
      <c r="X1486">
        <f ca="1">VALUE(MID(C1486,6,FIND("_",C1486,6)-6))</f>
        <v>14</v>
      </c>
      <c r="Y1486" t="str">
        <f ca="1">IF(NOT(OR(ISBLANK(D1486),ISBLANK(E1486),D1486="",E1486="")),D1486-E1486,"")</f>
        <v/>
      </c>
      <c r="Z1486" t="str">
        <f ca="1">IF(OR(NOT(ISNUMBER(D1486)),ISBLANK(D1486),D1486="",ISBLANK(N1486)),"",ABS(D1486-N1486))</f>
        <v/>
      </c>
      <c r="AA1486">
        <f ca="1">IF(OR(ISBLANK(J1486),ISBLANK(O1486),J1486="",O1486=""),"",IF(J1486=O1486,1,0))</f>
        <v>1</v>
      </c>
      <c r="AB1486" t="str">
        <f ca="1">IF(OR(ISBLANK(K1486),ISBLANK(Q1486),K1486="",Q1486=""),"",IF(K1486=Q1486,1,0))</f>
        <v/>
      </c>
      <c r="AC1486" s="23" t="str">
        <f t="shared" ca="1" si="22"/>
        <v/>
      </c>
    </row>
    <row r="1487" spans="1:29" x14ac:dyDescent="0.25">
      <c r="A1487" s="23">
        <v>1486</v>
      </c>
      <c r="B1487">
        <v>738</v>
      </c>
      <c r="C1487" t="str">
        <f ca="1">IFERROR(VLOOKUP($B1487,INDIRECT(nfl_game_result),MATCH(C$1,INDIRECT(nfl_game_result_header),0),FALSE),"error")</f>
        <v>2014_14_KCY@ARI</v>
      </c>
      <c r="D1487" t="str">
        <f ca="1">IFERROR(IF(ISBLANK(VLOOKUP($B1487,INDIRECT(nfl_game_result),MATCH(D$1,INDIRECT(nfl_game_result_header),0),FALSE)),"",VLOOKUP($B1487,INDIRECT(nfl_game_result),MATCH(D$1,INDIRECT(nfl_game_result_header),0),FALSE)),"error")</f>
        <v/>
      </c>
      <c r="E1487">
        <f ca="1">IFERROR(IF(ISBLANK(VLOOKUP($B1487,INDIRECT(nfl_game_result),MATCH(E$1,INDIRECT(nfl_game_result_header),0),FALSE)),"",VLOOKUP($B1487,INDIRECT(nfl_game_result),MATCH(E$1,INDIRECT(nfl_game_result_header),0),FALSE)),"error")</f>
        <v>-1</v>
      </c>
      <c r="F1487" s="23" t="str">
        <f ca="1">IFERROR(IF(ISBLANK(VLOOKUP($B1487,INDIRECT(nfl_game_result),MATCH(F$1,INDIRECT(nfl_game_result_header),0),FALSE)),"",VLOOKUP($B1487,INDIRECT(nfl_game_result),MATCH(F$1,INDIRECT(nfl_game_result_header),0),FALSE)),"error")</f>
        <v/>
      </c>
      <c r="G1487" s="23" t="str">
        <f ca="1">IFERROR(IF(ISBLANK(VLOOKUP($B1487,INDIRECT(nfl_game_result),MATCH(G$1,INDIRECT(nfl_game_result_header),0),FALSE)),"",VLOOKUP($B1487,INDIRECT(nfl_game_result),MATCH(G$1,INDIRECT(nfl_game_result_header),0),FALSE)),"error")</f>
        <v/>
      </c>
      <c r="H1487">
        <f ca="1">IFERROR(IF(ISBLANK(VLOOKUP($B1487,INDIRECT(nfl_game_result),MATCH(H$1,INDIRECT(nfl_game_result_header),0),FALSE)),"",VLOOKUP($B1487,INDIRECT(nfl_game_result),MATCH(H$1,INDIRECT(nfl_game_result_header),0),FALSE)),"error")</f>
        <v>17</v>
      </c>
      <c r="I1487">
        <f ca="1">IFERROR(IF(ISBLANK(VLOOKUP($B1487,INDIRECT(nfl_game_result),MATCH(I$1,INDIRECT(nfl_game_result_header),0),FALSE)),"",VLOOKUP($B1487,INDIRECT(nfl_game_result),MATCH(I$1,INDIRECT(nfl_game_result_header),0),FALSE)),"error")</f>
        <v>14</v>
      </c>
      <c r="J1487" t="str">
        <f ca="1">IFERROR(IF(ISBLANK(VLOOKUP($B1487,INDIRECT(nfl_game_result),MATCH(J$1,INDIRECT(nfl_game_result_header),0),FALSE)),"",VLOOKUP($B1487,INDIRECT(nfl_game_result),MATCH(J$1,INDIRECT(nfl_game_result_header),0),FALSE)),"error")</f>
        <v>ARI</v>
      </c>
      <c r="K1487" t="str">
        <f ca="1">IFERROR(IF(ISBLANK(VLOOKUP($B1487,INDIRECT(nfl_game_result),MATCH(K$1,INDIRECT(nfl_game_result_header),0),FALSE)),"",VLOOKUP($B1487,INDIRECT(nfl_game_result),MATCH(K$1,INDIRECT(nfl_game_result_header),0),FALSE)),"error")</f>
        <v>ARI</v>
      </c>
      <c r="L1487" s="23" t="str">
        <f ca="1">IFERROR(IF(ISBLANK(VLOOKUP($B1487,INDIRECT(nfl_game_result),MATCH(L$1,INDIRECT(nfl_game_result_header),0),FALSE)),"",VLOOKUP($B1487,INDIRECT(nfl_game_result),MATCH(L$1,INDIRECT(nfl_game_result_header),0),FALSE)),"error")</f>
        <v/>
      </c>
      <c r="M1487" t="s">
        <v>16</v>
      </c>
      <c r="N1487">
        <v>-4.5</v>
      </c>
      <c r="O1487" t="s">
        <v>64</v>
      </c>
      <c r="P1487">
        <v>13</v>
      </c>
      <c r="V1487" s="23" t="s">
        <v>416</v>
      </c>
      <c r="W1487">
        <f ca="1">VALUE(LEFT(C1487, 4))</f>
        <v>2014</v>
      </c>
      <c r="X1487">
        <f ca="1">VALUE(MID(C1487,6,FIND("_",C1487,6)-6))</f>
        <v>14</v>
      </c>
      <c r="Y1487" t="str">
        <f ca="1">IF(NOT(OR(ISBLANK(D1487),ISBLANK(E1487),D1487="",E1487="")),D1487-E1487,"")</f>
        <v/>
      </c>
      <c r="Z1487" t="str">
        <f ca="1">IF(OR(NOT(ISNUMBER(D1487)),ISBLANK(D1487),D1487="",ISBLANK(N1487)),"",ABS(D1487-N1487))</f>
        <v/>
      </c>
      <c r="AA1487">
        <f ca="1">IF(OR(ISBLANK(J1487),ISBLANK(O1487),J1487="",O1487=""),"",IF(J1487=O1487,1,0))</f>
        <v>1</v>
      </c>
      <c r="AB1487" t="str">
        <f ca="1">IF(OR(ISBLANK(K1487),ISBLANK(Q1487),K1487="",Q1487=""),"",IF(K1487=Q1487,1,0))</f>
        <v/>
      </c>
      <c r="AC1487" s="23" t="str">
        <f t="shared" ca="1" si="22"/>
        <v/>
      </c>
    </row>
    <row r="1488" spans="1:29" x14ac:dyDescent="0.25">
      <c r="A1488" s="23">
        <v>1487</v>
      </c>
      <c r="B1488">
        <v>739</v>
      </c>
      <c r="C1488" t="str">
        <f ca="1">IFERROR(VLOOKUP($B1488,INDIRECT(nfl_game_result),MATCH(C$1,INDIRECT(nfl_game_result_header),0),FALSE),"error")</f>
        <v>2014_14_SFO@OAK</v>
      </c>
      <c r="D1488" t="str">
        <f ca="1">IFERROR(IF(ISBLANK(VLOOKUP($B1488,INDIRECT(nfl_game_result),MATCH(D$1,INDIRECT(nfl_game_result_header),0),FALSE)),"",VLOOKUP($B1488,INDIRECT(nfl_game_result),MATCH(D$1,INDIRECT(nfl_game_result_header),0),FALSE)),"error")</f>
        <v/>
      </c>
      <c r="E1488">
        <f ca="1">IFERROR(IF(ISBLANK(VLOOKUP($B1488,INDIRECT(nfl_game_result),MATCH(E$1,INDIRECT(nfl_game_result_header),0),FALSE)),"",VLOOKUP($B1488,INDIRECT(nfl_game_result),MATCH(E$1,INDIRECT(nfl_game_result_header),0),FALSE)),"error")</f>
        <v>7.5</v>
      </c>
      <c r="F1488" s="23" t="str">
        <f ca="1">IFERROR(IF(ISBLANK(VLOOKUP($B1488,INDIRECT(nfl_game_result),MATCH(F$1,INDIRECT(nfl_game_result_header),0),FALSE)),"",VLOOKUP($B1488,INDIRECT(nfl_game_result),MATCH(F$1,INDIRECT(nfl_game_result_header),0),FALSE)),"error")</f>
        <v/>
      </c>
      <c r="G1488" s="23" t="str">
        <f ca="1">IFERROR(IF(ISBLANK(VLOOKUP($B1488,INDIRECT(nfl_game_result),MATCH(G$1,INDIRECT(nfl_game_result_header),0),FALSE)),"",VLOOKUP($B1488,INDIRECT(nfl_game_result),MATCH(G$1,INDIRECT(nfl_game_result_header),0),FALSE)),"error")</f>
        <v/>
      </c>
      <c r="H1488">
        <f ca="1">IFERROR(IF(ISBLANK(VLOOKUP($B1488,INDIRECT(nfl_game_result),MATCH(H$1,INDIRECT(nfl_game_result_header),0),FALSE)),"",VLOOKUP($B1488,INDIRECT(nfl_game_result),MATCH(H$1,INDIRECT(nfl_game_result_header),0),FALSE)),"error")</f>
        <v>24</v>
      </c>
      <c r="I1488">
        <f ca="1">IFERROR(IF(ISBLANK(VLOOKUP($B1488,INDIRECT(nfl_game_result),MATCH(I$1,INDIRECT(nfl_game_result_header),0),FALSE)),"",VLOOKUP($B1488,INDIRECT(nfl_game_result),MATCH(I$1,INDIRECT(nfl_game_result_header),0),FALSE)),"error")</f>
        <v>13</v>
      </c>
      <c r="J1488" t="str">
        <f ca="1">IFERROR(IF(ISBLANK(VLOOKUP($B1488,INDIRECT(nfl_game_result),MATCH(J$1,INDIRECT(nfl_game_result_header),0),FALSE)),"",VLOOKUP($B1488,INDIRECT(nfl_game_result),MATCH(J$1,INDIRECT(nfl_game_result_header),0),FALSE)),"error")</f>
        <v>OAK</v>
      </c>
      <c r="K1488" t="str">
        <f ca="1">IFERROR(IF(ISBLANK(VLOOKUP($B1488,INDIRECT(nfl_game_result),MATCH(K$1,INDIRECT(nfl_game_result_header),0),FALSE)),"",VLOOKUP($B1488,INDIRECT(nfl_game_result),MATCH(K$1,INDIRECT(nfl_game_result_header),0),FALSE)),"error")</f>
        <v>OAK</v>
      </c>
      <c r="L1488" s="23" t="str">
        <f ca="1">IFERROR(IF(ISBLANK(VLOOKUP($B1488,INDIRECT(nfl_game_result),MATCH(L$1,INDIRECT(nfl_game_result_header),0),FALSE)),"",VLOOKUP($B1488,INDIRECT(nfl_game_result),MATCH(L$1,INDIRECT(nfl_game_result_header),0),FALSE)),"error")</f>
        <v/>
      </c>
      <c r="M1488" t="s">
        <v>16</v>
      </c>
      <c r="N1488">
        <v>6</v>
      </c>
      <c r="O1488" t="s">
        <v>85</v>
      </c>
      <c r="P1488">
        <v>4</v>
      </c>
      <c r="V1488" s="23" t="s">
        <v>416</v>
      </c>
      <c r="W1488">
        <f ca="1">VALUE(LEFT(C1488, 4))</f>
        <v>2014</v>
      </c>
      <c r="X1488">
        <f ca="1">VALUE(MID(C1488,6,FIND("_",C1488,6)-6))</f>
        <v>14</v>
      </c>
      <c r="Y1488" t="str">
        <f ca="1">IF(NOT(OR(ISBLANK(D1488),ISBLANK(E1488),D1488="",E1488="")),D1488-E1488,"")</f>
        <v/>
      </c>
      <c r="Z1488" t="str">
        <f ca="1">IF(OR(NOT(ISNUMBER(D1488)),ISBLANK(D1488),D1488="",ISBLANK(N1488)),"",ABS(D1488-N1488))</f>
        <v/>
      </c>
      <c r="AA1488">
        <f ca="1">IF(OR(ISBLANK(J1488),ISBLANK(O1488),J1488="",O1488=""),"",IF(J1488=O1488,1,0))</f>
        <v>1</v>
      </c>
      <c r="AB1488" t="str">
        <f ca="1">IF(OR(ISBLANK(K1488),ISBLANK(Q1488),K1488="",Q1488=""),"",IF(K1488=Q1488,1,0))</f>
        <v/>
      </c>
      <c r="AC1488" s="23" t="str">
        <f t="shared" ca="1" si="22"/>
        <v/>
      </c>
    </row>
    <row r="1489" spans="1:29" x14ac:dyDescent="0.25">
      <c r="A1489" s="23">
        <v>1488</v>
      </c>
      <c r="B1489">
        <v>740</v>
      </c>
      <c r="C1489" t="str">
        <f ca="1">IFERROR(VLOOKUP($B1489,INDIRECT(nfl_game_result),MATCH(C$1,INDIRECT(nfl_game_result_header),0),FALSE),"error")</f>
        <v>2014_14_SEA@PHI</v>
      </c>
      <c r="D1489" t="str">
        <f ca="1">IFERROR(IF(ISBLANK(VLOOKUP($B1489,INDIRECT(nfl_game_result),MATCH(D$1,INDIRECT(nfl_game_result_header),0),FALSE)),"",VLOOKUP($B1489,INDIRECT(nfl_game_result),MATCH(D$1,INDIRECT(nfl_game_result_header),0),FALSE)),"error")</f>
        <v/>
      </c>
      <c r="E1489">
        <f ca="1">IFERROR(IF(ISBLANK(VLOOKUP($B1489,INDIRECT(nfl_game_result),MATCH(E$1,INDIRECT(nfl_game_result_header),0),FALSE)),"",VLOOKUP($B1489,INDIRECT(nfl_game_result),MATCH(E$1,INDIRECT(nfl_game_result_header),0),FALSE)),"error")</f>
        <v>-1</v>
      </c>
      <c r="F1489" s="23" t="str">
        <f ca="1">IFERROR(IF(ISBLANK(VLOOKUP($B1489,INDIRECT(nfl_game_result),MATCH(F$1,INDIRECT(nfl_game_result_header),0),FALSE)),"",VLOOKUP($B1489,INDIRECT(nfl_game_result),MATCH(F$1,INDIRECT(nfl_game_result_header),0),FALSE)),"error")</f>
        <v/>
      </c>
      <c r="G1489" s="23" t="str">
        <f ca="1">IFERROR(IF(ISBLANK(VLOOKUP($B1489,INDIRECT(nfl_game_result),MATCH(G$1,INDIRECT(nfl_game_result_header),0),FALSE)),"",VLOOKUP($B1489,INDIRECT(nfl_game_result),MATCH(G$1,INDIRECT(nfl_game_result_header),0),FALSE)),"error")</f>
        <v/>
      </c>
      <c r="H1489">
        <f ca="1">IFERROR(IF(ISBLANK(VLOOKUP($B1489,INDIRECT(nfl_game_result),MATCH(H$1,INDIRECT(nfl_game_result_header),0),FALSE)),"",VLOOKUP($B1489,INDIRECT(nfl_game_result),MATCH(H$1,INDIRECT(nfl_game_result_header),0),FALSE)),"error")</f>
        <v>14</v>
      </c>
      <c r="I1489">
        <f ca="1">IFERROR(IF(ISBLANK(VLOOKUP($B1489,INDIRECT(nfl_game_result),MATCH(I$1,INDIRECT(nfl_game_result_header),0),FALSE)),"",VLOOKUP($B1489,INDIRECT(nfl_game_result),MATCH(I$1,INDIRECT(nfl_game_result_header),0),FALSE)),"error")</f>
        <v>24</v>
      </c>
      <c r="J1489" t="str">
        <f ca="1">IFERROR(IF(ISBLANK(VLOOKUP($B1489,INDIRECT(nfl_game_result),MATCH(J$1,INDIRECT(nfl_game_result_header),0),FALSE)),"",VLOOKUP($B1489,INDIRECT(nfl_game_result),MATCH(J$1,INDIRECT(nfl_game_result_header),0),FALSE)),"error")</f>
        <v>SEA</v>
      </c>
      <c r="K1489" t="str">
        <f ca="1">IFERROR(IF(ISBLANK(VLOOKUP($B1489,INDIRECT(nfl_game_result),MATCH(K$1,INDIRECT(nfl_game_result_header),0),FALSE)),"",VLOOKUP($B1489,INDIRECT(nfl_game_result),MATCH(K$1,INDIRECT(nfl_game_result_header),0),FALSE)),"error")</f>
        <v>SEA</v>
      </c>
      <c r="L1489" s="23" t="str">
        <f ca="1">IFERROR(IF(ISBLANK(VLOOKUP($B1489,INDIRECT(nfl_game_result),MATCH(L$1,INDIRECT(nfl_game_result_header),0),FALSE)),"",VLOOKUP($B1489,INDIRECT(nfl_game_result),MATCH(L$1,INDIRECT(nfl_game_result_header),0),FALSE)),"error")</f>
        <v/>
      </c>
      <c r="M1489" t="s">
        <v>16</v>
      </c>
      <c r="N1489">
        <v>-1</v>
      </c>
      <c r="O1489" t="s">
        <v>89</v>
      </c>
      <c r="P1489">
        <v>11</v>
      </c>
      <c r="V1489" s="23" t="s">
        <v>416</v>
      </c>
      <c r="W1489">
        <f ca="1">VALUE(LEFT(C1489, 4))</f>
        <v>2014</v>
      </c>
      <c r="X1489">
        <f ca="1">VALUE(MID(C1489,6,FIND("_",C1489,6)-6))</f>
        <v>14</v>
      </c>
      <c r="Y1489" t="str">
        <f ca="1">IF(NOT(OR(ISBLANK(D1489),ISBLANK(E1489),D1489="",E1489="")),D1489-E1489,"")</f>
        <v/>
      </c>
      <c r="Z1489" t="str">
        <f ca="1">IF(OR(NOT(ISNUMBER(D1489)),ISBLANK(D1489),D1489="",ISBLANK(N1489)),"",ABS(D1489-N1489))</f>
        <v/>
      </c>
      <c r="AA1489">
        <f ca="1">IF(OR(ISBLANK(J1489),ISBLANK(O1489),J1489="",O1489=""),"",IF(J1489=O1489,1,0))</f>
        <v>1</v>
      </c>
      <c r="AB1489" t="str">
        <f ca="1">IF(OR(ISBLANK(K1489),ISBLANK(Q1489),K1489="",Q1489=""),"",IF(K1489=Q1489,1,0))</f>
        <v/>
      </c>
      <c r="AC1489" s="23" t="str">
        <f t="shared" ca="1" si="22"/>
        <v/>
      </c>
    </row>
    <row r="1490" spans="1:29" x14ac:dyDescent="0.25">
      <c r="A1490" s="23">
        <v>1489</v>
      </c>
      <c r="B1490">
        <v>741</v>
      </c>
      <c r="C1490" t="str">
        <f ca="1">IFERROR(VLOOKUP($B1490,INDIRECT(nfl_game_result),MATCH(C$1,INDIRECT(nfl_game_result_header),0),FALSE),"error")</f>
        <v>2014_14_NWE@SD</v>
      </c>
      <c r="D1490" t="str">
        <f ca="1">IFERROR(IF(ISBLANK(VLOOKUP($B1490,INDIRECT(nfl_game_result),MATCH(D$1,INDIRECT(nfl_game_result_header),0),FALSE)),"",VLOOKUP($B1490,INDIRECT(nfl_game_result),MATCH(D$1,INDIRECT(nfl_game_result_header),0),FALSE)),"error")</f>
        <v/>
      </c>
      <c r="E1490">
        <f ca="1">IFERROR(IF(ISBLANK(VLOOKUP($B1490,INDIRECT(nfl_game_result),MATCH(E$1,INDIRECT(nfl_game_result_header),0),FALSE)),"",VLOOKUP($B1490,INDIRECT(nfl_game_result),MATCH(E$1,INDIRECT(nfl_game_result_header),0),FALSE)),"error")</f>
        <v>3.5</v>
      </c>
      <c r="F1490" s="23" t="str">
        <f ca="1">IFERROR(IF(ISBLANK(VLOOKUP($B1490,INDIRECT(nfl_game_result),MATCH(F$1,INDIRECT(nfl_game_result_header),0),FALSE)),"",VLOOKUP($B1490,INDIRECT(nfl_game_result),MATCH(F$1,INDIRECT(nfl_game_result_header),0),FALSE)),"error")</f>
        <v/>
      </c>
      <c r="G1490" s="23" t="str">
        <f ca="1">IFERROR(IF(ISBLANK(VLOOKUP($B1490,INDIRECT(nfl_game_result),MATCH(G$1,INDIRECT(nfl_game_result_header),0),FALSE)),"",VLOOKUP($B1490,INDIRECT(nfl_game_result),MATCH(G$1,INDIRECT(nfl_game_result_header),0),FALSE)),"error")</f>
        <v/>
      </c>
      <c r="H1490">
        <f ca="1">IFERROR(IF(ISBLANK(VLOOKUP($B1490,INDIRECT(nfl_game_result),MATCH(H$1,INDIRECT(nfl_game_result_header),0),FALSE)),"",VLOOKUP($B1490,INDIRECT(nfl_game_result),MATCH(H$1,INDIRECT(nfl_game_result_header),0),FALSE)),"error")</f>
        <v>14</v>
      </c>
      <c r="I1490">
        <f ca="1">IFERROR(IF(ISBLANK(VLOOKUP($B1490,INDIRECT(nfl_game_result),MATCH(I$1,INDIRECT(nfl_game_result_header),0),FALSE)),"",VLOOKUP($B1490,INDIRECT(nfl_game_result),MATCH(I$1,INDIRECT(nfl_game_result_header),0),FALSE)),"error")</f>
        <v>23</v>
      </c>
      <c r="J1490" t="str">
        <f ca="1">IFERROR(IF(ISBLANK(VLOOKUP($B1490,INDIRECT(nfl_game_result),MATCH(J$1,INDIRECT(nfl_game_result_header),0),FALSE)),"",VLOOKUP($B1490,INDIRECT(nfl_game_result),MATCH(J$1,INDIRECT(nfl_game_result_header),0),FALSE)),"error")</f>
        <v>NWE</v>
      </c>
      <c r="K1490" t="str">
        <f ca="1">IFERROR(IF(ISBLANK(VLOOKUP($B1490,INDIRECT(nfl_game_result),MATCH(K$1,INDIRECT(nfl_game_result_header),0),FALSE)),"",VLOOKUP($B1490,INDIRECT(nfl_game_result),MATCH(K$1,INDIRECT(nfl_game_result_header),0),FALSE)),"error")</f>
        <v>NWE</v>
      </c>
      <c r="L1490" s="23" t="str">
        <f ca="1">IFERROR(IF(ISBLANK(VLOOKUP($B1490,INDIRECT(nfl_game_result),MATCH(L$1,INDIRECT(nfl_game_result_header),0),FALSE)),"",VLOOKUP($B1490,INDIRECT(nfl_game_result),MATCH(L$1,INDIRECT(nfl_game_result_header),0),FALSE)),"error")</f>
        <v/>
      </c>
      <c r="M1490" t="s">
        <v>16</v>
      </c>
      <c r="N1490">
        <v>3</v>
      </c>
      <c r="O1490" t="s">
        <v>88</v>
      </c>
      <c r="P1490">
        <v>15</v>
      </c>
      <c r="V1490" s="23" t="s">
        <v>416</v>
      </c>
      <c r="W1490">
        <f ca="1">VALUE(LEFT(C1490, 4))</f>
        <v>2014</v>
      </c>
      <c r="X1490">
        <f ca="1">VALUE(MID(C1490,6,FIND("_",C1490,6)-6))</f>
        <v>14</v>
      </c>
      <c r="Y1490" t="str">
        <f ca="1">IF(NOT(OR(ISBLANK(D1490),ISBLANK(E1490),D1490="",E1490="")),D1490-E1490,"")</f>
        <v/>
      </c>
      <c r="Z1490" t="str">
        <f ca="1">IF(OR(NOT(ISNUMBER(D1490)),ISBLANK(D1490),D1490="",ISBLANK(N1490)),"",ABS(D1490-N1490))</f>
        <v/>
      </c>
      <c r="AA1490">
        <f ca="1">IF(OR(ISBLANK(J1490),ISBLANK(O1490),J1490="",O1490=""),"",IF(J1490=O1490,1,0))</f>
        <v>0</v>
      </c>
      <c r="AB1490" t="str">
        <f ca="1">IF(OR(ISBLANK(K1490),ISBLANK(Q1490),K1490="",Q1490=""),"",IF(K1490=Q1490,1,0))</f>
        <v/>
      </c>
      <c r="AC1490" s="23" t="str">
        <f t="shared" ref="AC1490:AC1553" ca="1" si="23">IF(OR(ISBLANK(L1490),ISBLANK(T1490),L1490="",T1490=""),"",IF(L1490=T1490,1,0))</f>
        <v/>
      </c>
    </row>
    <row r="1491" spans="1:29" x14ac:dyDescent="0.25">
      <c r="A1491" s="23">
        <v>1490</v>
      </c>
      <c r="B1491">
        <v>742</v>
      </c>
      <c r="C1491" t="str">
        <f ca="1">IFERROR(VLOOKUP($B1491,INDIRECT(nfl_game_result),MATCH(C$1,INDIRECT(nfl_game_result_header),0),FALSE),"error")</f>
        <v>2014_14_ATL@GBY</v>
      </c>
      <c r="D1491" t="str">
        <f ca="1">IFERROR(IF(ISBLANK(VLOOKUP($B1491,INDIRECT(nfl_game_result),MATCH(D$1,INDIRECT(nfl_game_result_header),0),FALSE)),"",VLOOKUP($B1491,INDIRECT(nfl_game_result),MATCH(D$1,INDIRECT(nfl_game_result_header),0),FALSE)),"error")</f>
        <v/>
      </c>
      <c r="E1491">
        <f ca="1">IFERROR(IF(ISBLANK(VLOOKUP($B1491,INDIRECT(nfl_game_result),MATCH(E$1,INDIRECT(nfl_game_result_header),0),FALSE)),"",VLOOKUP($B1491,INDIRECT(nfl_game_result),MATCH(E$1,INDIRECT(nfl_game_result_header),0),FALSE)),"error")</f>
        <v>-11.5</v>
      </c>
      <c r="F1491" s="23" t="str">
        <f ca="1">IFERROR(IF(ISBLANK(VLOOKUP($B1491,INDIRECT(nfl_game_result),MATCH(F$1,INDIRECT(nfl_game_result_header),0),FALSE)),"",VLOOKUP($B1491,INDIRECT(nfl_game_result),MATCH(F$1,INDIRECT(nfl_game_result_header),0),FALSE)),"error")</f>
        <v/>
      </c>
      <c r="G1491" s="23" t="str">
        <f ca="1">IFERROR(IF(ISBLANK(VLOOKUP($B1491,INDIRECT(nfl_game_result),MATCH(G$1,INDIRECT(nfl_game_result_header),0),FALSE)),"",VLOOKUP($B1491,INDIRECT(nfl_game_result),MATCH(G$1,INDIRECT(nfl_game_result_header),0),FALSE)),"error")</f>
        <v/>
      </c>
      <c r="H1491">
        <f ca="1">IFERROR(IF(ISBLANK(VLOOKUP($B1491,INDIRECT(nfl_game_result),MATCH(H$1,INDIRECT(nfl_game_result_header),0),FALSE)),"",VLOOKUP($B1491,INDIRECT(nfl_game_result),MATCH(H$1,INDIRECT(nfl_game_result_header),0),FALSE)),"error")</f>
        <v>43</v>
      </c>
      <c r="I1491">
        <f ca="1">IFERROR(IF(ISBLANK(VLOOKUP($B1491,INDIRECT(nfl_game_result),MATCH(I$1,INDIRECT(nfl_game_result_header),0),FALSE)),"",VLOOKUP($B1491,INDIRECT(nfl_game_result),MATCH(I$1,INDIRECT(nfl_game_result_header),0),FALSE)),"error")</f>
        <v>37</v>
      </c>
      <c r="J1491" t="str">
        <f ca="1">IFERROR(IF(ISBLANK(VLOOKUP($B1491,INDIRECT(nfl_game_result),MATCH(J$1,INDIRECT(nfl_game_result_header),0),FALSE)),"",VLOOKUP($B1491,INDIRECT(nfl_game_result),MATCH(J$1,INDIRECT(nfl_game_result_header),0),FALSE)),"error")</f>
        <v>ATL</v>
      </c>
      <c r="K1491" t="str">
        <f ca="1">IFERROR(IF(ISBLANK(VLOOKUP($B1491,INDIRECT(nfl_game_result),MATCH(K$1,INDIRECT(nfl_game_result_header),0),FALSE)),"",VLOOKUP($B1491,INDIRECT(nfl_game_result),MATCH(K$1,INDIRECT(nfl_game_result_header),0),FALSE)),"error")</f>
        <v>GBY</v>
      </c>
      <c r="L1491" s="23" t="str">
        <f ca="1">IFERROR(IF(ISBLANK(VLOOKUP($B1491,INDIRECT(nfl_game_result),MATCH(L$1,INDIRECT(nfl_game_result_header),0),FALSE)),"",VLOOKUP($B1491,INDIRECT(nfl_game_result),MATCH(L$1,INDIRECT(nfl_game_result_header),0),FALSE)),"error")</f>
        <v/>
      </c>
      <c r="M1491" t="s">
        <v>16</v>
      </c>
      <c r="N1491">
        <v>-10</v>
      </c>
      <c r="O1491" t="s">
        <v>330</v>
      </c>
      <c r="P1491">
        <v>5</v>
      </c>
      <c r="V1491" s="23" t="s">
        <v>416</v>
      </c>
      <c r="W1491">
        <f ca="1">VALUE(LEFT(C1491, 4))</f>
        <v>2014</v>
      </c>
      <c r="X1491">
        <f ca="1">VALUE(MID(C1491,6,FIND("_",C1491,6)-6))</f>
        <v>14</v>
      </c>
      <c r="Y1491" t="str">
        <f ca="1">IF(NOT(OR(ISBLANK(D1491),ISBLANK(E1491),D1491="",E1491="")),D1491-E1491,"")</f>
        <v/>
      </c>
      <c r="Z1491" t="str">
        <f ca="1">IF(OR(NOT(ISNUMBER(D1491)),ISBLANK(D1491),D1491="",ISBLANK(N1491)),"",ABS(D1491-N1491))</f>
        <v/>
      </c>
      <c r="AA1491">
        <f ca="1">IF(OR(ISBLANK(J1491),ISBLANK(O1491),J1491="",O1491=""),"",IF(J1491=O1491,1,0))</f>
        <v>0</v>
      </c>
      <c r="AB1491" t="str">
        <f ca="1">IF(OR(ISBLANK(K1491),ISBLANK(Q1491),K1491="",Q1491=""),"",IF(K1491=Q1491,1,0))</f>
        <v/>
      </c>
      <c r="AC1491" s="23" t="str">
        <f t="shared" ca="1" si="23"/>
        <v/>
      </c>
    </row>
    <row r="1492" spans="1:29" x14ac:dyDescent="0.25">
      <c r="A1492" s="23">
        <v>1491</v>
      </c>
      <c r="B1492">
        <v>727</v>
      </c>
      <c r="C1492" t="str">
        <f ca="1">IFERROR(VLOOKUP($B1492,INDIRECT(nfl_game_result),MATCH(C$1,INDIRECT(nfl_game_result_header),0),FALSE),"error")</f>
        <v>2014_14_DAL@CHI</v>
      </c>
      <c r="D1492" t="str">
        <f ca="1">IFERROR(IF(ISBLANK(VLOOKUP($B1492,INDIRECT(nfl_game_result),MATCH(D$1,INDIRECT(nfl_game_result_header),0),FALSE)),"",VLOOKUP($B1492,INDIRECT(nfl_game_result),MATCH(D$1,INDIRECT(nfl_game_result_header),0),FALSE)),"error")</f>
        <v/>
      </c>
      <c r="E1492">
        <f ca="1">IFERROR(IF(ISBLANK(VLOOKUP($B1492,INDIRECT(nfl_game_result),MATCH(E$1,INDIRECT(nfl_game_result_header),0),FALSE)),"",VLOOKUP($B1492,INDIRECT(nfl_game_result),MATCH(E$1,INDIRECT(nfl_game_result_header),0),FALSE)),"error")</f>
        <v>3.5</v>
      </c>
      <c r="F1492" s="23" t="str">
        <f ca="1">IFERROR(IF(ISBLANK(VLOOKUP($B1492,INDIRECT(nfl_game_result),MATCH(F$1,INDIRECT(nfl_game_result_header),0),FALSE)),"",VLOOKUP($B1492,INDIRECT(nfl_game_result),MATCH(F$1,INDIRECT(nfl_game_result_header),0),FALSE)),"error")</f>
        <v/>
      </c>
      <c r="G1492" s="23" t="str">
        <f ca="1">IFERROR(IF(ISBLANK(VLOOKUP($B1492,INDIRECT(nfl_game_result),MATCH(G$1,INDIRECT(nfl_game_result_header),0),FALSE)),"",VLOOKUP($B1492,INDIRECT(nfl_game_result),MATCH(G$1,INDIRECT(nfl_game_result_header),0),FALSE)),"error")</f>
        <v/>
      </c>
      <c r="H1492">
        <f ca="1">IFERROR(IF(ISBLANK(VLOOKUP($B1492,INDIRECT(nfl_game_result),MATCH(H$1,INDIRECT(nfl_game_result_header),0),FALSE)),"",VLOOKUP($B1492,INDIRECT(nfl_game_result),MATCH(H$1,INDIRECT(nfl_game_result_header),0),FALSE)),"error")</f>
        <v>28</v>
      </c>
      <c r="I1492">
        <f ca="1">IFERROR(IF(ISBLANK(VLOOKUP($B1492,INDIRECT(nfl_game_result),MATCH(I$1,INDIRECT(nfl_game_result_header),0),FALSE)),"",VLOOKUP($B1492,INDIRECT(nfl_game_result),MATCH(I$1,INDIRECT(nfl_game_result_header),0),FALSE)),"error")</f>
        <v>41</v>
      </c>
      <c r="J1492" t="str">
        <f ca="1">IFERROR(IF(ISBLANK(VLOOKUP($B1492,INDIRECT(nfl_game_result),MATCH(J$1,INDIRECT(nfl_game_result_header),0),FALSE)),"",VLOOKUP($B1492,INDIRECT(nfl_game_result),MATCH(J$1,INDIRECT(nfl_game_result_header),0),FALSE)),"error")</f>
        <v>DAL</v>
      </c>
      <c r="K1492" t="str">
        <f ca="1">IFERROR(IF(ISBLANK(VLOOKUP($B1492,INDIRECT(nfl_game_result),MATCH(K$1,INDIRECT(nfl_game_result_header),0),FALSE)),"",VLOOKUP($B1492,INDIRECT(nfl_game_result),MATCH(K$1,INDIRECT(nfl_game_result_header),0),FALSE)),"error")</f>
        <v>DAL</v>
      </c>
      <c r="L1492" s="23" t="str">
        <f ca="1">IFERROR(IF(ISBLANK(VLOOKUP($B1492,INDIRECT(nfl_game_result),MATCH(L$1,INDIRECT(nfl_game_result_header),0),FALSE)),"",VLOOKUP($B1492,INDIRECT(nfl_game_result),MATCH(L$1,INDIRECT(nfl_game_result_header),0),FALSE)),"error")</f>
        <v/>
      </c>
      <c r="M1492" t="s">
        <v>14</v>
      </c>
      <c r="N1492">
        <v>2.5</v>
      </c>
      <c r="O1492" t="s">
        <v>71</v>
      </c>
      <c r="P1492">
        <v>6</v>
      </c>
      <c r="Q1492" t="s">
        <v>71</v>
      </c>
      <c r="V1492" s="23" t="s">
        <v>416</v>
      </c>
      <c r="W1492">
        <f ca="1">VALUE(LEFT(C1492, 4))</f>
        <v>2014</v>
      </c>
      <c r="X1492">
        <f ca="1">VALUE(MID(C1492,6,FIND("_",C1492,6)-6))</f>
        <v>14</v>
      </c>
      <c r="Y1492" t="str">
        <f ca="1">IF(NOT(OR(ISBLANK(D1492),ISBLANK(E1492),D1492="",E1492="")),D1492-E1492,"")</f>
        <v/>
      </c>
      <c r="Z1492" t="str">
        <f ca="1">IF(OR(NOT(ISNUMBER(D1492)),ISBLANK(D1492),D1492="",ISBLANK(N1492)),"",ABS(D1492-N1492))</f>
        <v/>
      </c>
      <c r="AA1492">
        <f ca="1">IF(OR(ISBLANK(J1492),ISBLANK(O1492),J1492="",O1492=""),"",IF(J1492=O1492,1,0))</f>
        <v>1</v>
      </c>
      <c r="AB1492">
        <f ca="1">IF(OR(ISBLANK(K1492),ISBLANK(Q1492),K1492="",Q1492=""),"",IF(K1492=Q1492,1,0))</f>
        <v>1</v>
      </c>
      <c r="AC1492" s="23" t="str">
        <f t="shared" ca="1" si="23"/>
        <v/>
      </c>
    </row>
    <row r="1493" spans="1:29" x14ac:dyDescent="0.25">
      <c r="A1493" s="23">
        <v>1492</v>
      </c>
      <c r="B1493">
        <v>728</v>
      </c>
      <c r="C1493" t="str">
        <f ca="1">IFERROR(VLOOKUP($B1493,INDIRECT(nfl_game_result),MATCH(C$1,INDIRECT(nfl_game_result_header),0),FALSE),"error")</f>
        <v>2014_14_PIT@CIN</v>
      </c>
      <c r="D1493" t="str">
        <f ca="1">IFERROR(IF(ISBLANK(VLOOKUP($B1493,INDIRECT(nfl_game_result),MATCH(D$1,INDIRECT(nfl_game_result_header),0),FALSE)),"",VLOOKUP($B1493,INDIRECT(nfl_game_result),MATCH(D$1,INDIRECT(nfl_game_result_header),0),FALSE)),"error")</f>
        <v/>
      </c>
      <c r="E1493">
        <f ca="1">IFERROR(IF(ISBLANK(VLOOKUP($B1493,INDIRECT(nfl_game_result),MATCH(E$1,INDIRECT(nfl_game_result_header),0),FALSE)),"",VLOOKUP($B1493,INDIRECT(nfl_game_result),MATCH(E$1,INDIRECT(nfl_game_result_header),0),FALSE)),"error")</f>
        <v>-3.5</v>
      </c>
      <c r="F1493" s="23" t="str">
        <f ca="1">IFERROR(IF(ISBLANK(VLOOKUP($B1493,INDIRECT(nfl_game_result),MATCH(F$1,INDIRECT(nfl_game_result_header),0),FALSE)),"",VLOOKUP($B1493,INDIRECT(nfl_game_result),MATCH(F$1,INDIRECT(nfl_game_result_header),0),FALSE)),"error")</f>
        <v/>
      </c>
      <c r="G1493" s="23" t="str">
        <f ca="1">IFERROR(IF(ISBLANK(VLOOKUP($B1493,INDIRECT(nfl_game_result),MATCH(G$1,INDIRECT(nfl_game_result_header),0),FALSE)),"",VLOOKUP($B1493,INDIRECT(nfl_game_result),MATCH(G$1,INDIRECT(nfl_game_result_header),0),FALSE)),"error")</f>
        <v/>
      </c>
      <c r="H1493">
        <f ca="1">IFERROR(IF(ISBLANK(VLOOKUP($B1493,INDIRECT(nfl_game_result),MATCH(H$1,INDIRECT(nfl_game_result_header),0),FALSE)),"",VLOOKUP($B1493,INDIRECT(nfl_game_result),MATCH(H$1,INDIRECT(nfl_game_result_header),0),FALSE)),"error")</f>
        <v>21</v>
      </c>
      <c r="I1493">
        <f ca="1">IFERROR(IF(ISBLANK(VLOOKUP($B1493,INDIRECT(nfl_game_result),MATCH(I$1,INDIRECT(nfl_game_result_header),0),FALSE)),"",VLOOKUP($B1493,INDIRECT(nfl_game_result),MATCH(I$1,INDIRECT(nfl_game_result_header),0),FALSE)),"error")</f>
        <v>42</v>
      </c>
      <c r="J1493" t="str">
        <f ca="1">IFERROR(IF(ISBLANK(VLOOKUP($B1493,INDIRECT(nfl_game_result),MATCH(J$1,INDIRECT(nfl_game_result_header),0),FALSE)),"",VLOOKUP($B1493,INDIRECT(nfl_game_result),MATCH(J$1,INDIRECT(nfl_game_result_header),0),FALSE)),"error")</f>
        <v>PIT</v>
      </c>
      <c r="K1493" t="str">
        <f ca="1">IFERROR(IF(ISBLANK(VLOOKUP($B1493,INDIRECT(nfl_game_result),MATCH(K$1,INDIRECT(nfl_game_result_header),0),FALSE)),"",VLOOKUP($B1493,INDIRECT(nfl_game_result),MATCH(K$1,INDIRECT(nfl_game_result_header),0),FALSE)),"error")</f>
        <v>PIT</v>
      </c>
      <c r="L1493" s="23" t="str">
        <f ca="1">IFERROR(IF(ISBLANK(VLOOKUP($B1493,INDIRECT(nfl_game_result),MATCH(L$1,INDIRECT(nfl_game_result_header),0),FALSE)),"",VLOOKUP($B1493,INDIRECT(nfl_game_result),MATCH(L$1,INDIRECT(nfl_game_result_header),0),FALSE)),"error")</f>
        <v/>
      </c>
      <c r="M1493" t="s">
        <v>14</v>
      </c>
      <c r="N1493">
        <v>-6.5</v>
      </c>
      <c r="O1493" t="s">
        <v>87</v>
      </c>
      <c r="P1493">
        <v>4</v>
      </c>
      <c r="Q1493" t="s">
        <v>87</v>
      </c>
      <c r="V1493" s="23" t="s">
        <v>416</v>
      </c>
      <c r="W1493">
        <f ca="1">VALUE(LEFT(C1493, 4))</f>
        <v>2014</v>
      </c>
      <c r="X1493">
        <f ca="1">VALUE(MID(C1493,6,FIND("_",C1493,6)-6))</f>
        <v>14</v>
      </c>
      <c r="Y1493" t="str">
        <f ca="1">IF(NOT(OR(ISBLANK(D1493),ISBLANK(E1493),D1493="",E1493="")),D1493-E1493,"")</f>
        <v/>
      </c>
      <c r="Z1493" t="str">
        <f ca="1">IF(OR(NOT(ISNUMBER(D1493)),ISBLANK(D1493),D1493="",ISBLANK(N1493)),"",ABS(D1493-N1493))</f>
        <v/>
      </c>
      <c r="AA1493">
        <f ca="1">IF(OR(ISBLANK(J1493),ISBLANK(O1493),J1493="",O1493=""),"",IF(J1493=O1493,1,0))</f>
        <v>1</v>
      </c>
      <c r="AB1493">
        <f ca="1">IF(OR(ISBLANK(K1493),ISBLANK(Q1493),K1493="",Q1493=""),"",IF(K1493=Q1493,1,0))</f>
        <v>1</v>
      </c>
      <c r="AC1493" s="23" t="str">
        <f t="shared" ca="1" si="23"/>
        <v/>
      </c>
    </row>
    <row r="1494" spans="1:29" x14ac:dyDescent="0.25">
      <c r="A1494" s="23">
        <v>1493</v>
      </c>
      <c r="B1494">
        <v>729</v>
      </c>
      <c r="C1494" t="str">
        <f ca="1">IFERROR(VLOOKUP($B1494,INDIRECT(nfl_game_result),MATCH(C$1,INDIRECT(nfl_game_result_header),0),FALSE),"error")</f>
        <v>2014_14_IND@CLE</v>
      </c>
      <c r="D1494" t="str">
        <f ca="1">IFERROR(IF(ISBLANK(VLOOKUP($B1494,INDIRECT(nfl_game_result),MATCH(D$1,INDIRECT(nfl_game_result_header),0),FALSE)),"",VLOOKUP($B1494,INDIRECT(nfl_game_result),MATCH(D$1,INDIRECT(nfl_game_result_header),0),FALSE)),"error")</f>
        <v/>
      </c>
      <c r="E1494">
        <f ca="1">IFERROR(IF(ISBLANK(VLOOKUP($B1494,INDIRECT(nfl_game_result),MATCH(E$1,INDIRECT(nfl_game_result_header),0),FALSE)),"",VLOOKUP($B1494,INDIRECT(nfl_game_result),MATCH(E$1,INDIRECT(nfl_game_result_header),0),FALSE)),"error")</f>
        <v>3.5</v>
      </c>
      <c r="F1494" s="23" t="str">
        <f ca="1">IFERROR(IF(ISBLANK(VLOOKUP($B1494,INDIRECT(nfl_game_result),MATCH(F$1,INDIRECT(nfl_game_result_header),0),FALSE)),"",VLOOKUP($B1494,INDIRECT(nfl_game_result),MATCH(F$1,INDIRECT(nfl_game_result_header),0),FALSE)),"error")</f>
        <v/>
      </c>
      <c r="G1494" s="23" t="str">
        <f ca="1">IFERROR(IF(ISBLANK(VLOOKUP($B1494,INDIRECT(nfl_game_result),MATCH(G$1,INDIRECT(nfl_game_result_header),0),FALSE)),"",VLOOKUP($B1494,INDIRECT(nfl_game_result),MATCH(G$1,INDIRECT(nfl_game_result_header),0),FALSE)),"error")</f>
        <v/>
      </c>
      <c r="H1494">
        <f ca="1">IFERROR(IF(ISBLANK(VLOOKUP($B1494,INDIRECT(nfl_game_result),MATCH(H$1,INDIRECT(nfl_game_result_header),0),FALSE)),"",VLOOKUP($B1494,INDIRECT(nfl_game_result),MATCH(H$1,INDIRECT(nfl_game_result_header),0),FALSE)),"error")</f>
        <v>24</v>
      </c>
      <c r="I1494">
        <f ca="1">IFERROR(IF(ISBLANK(VLOOKUP($B1494,INDIRECT(nfl_game_result),MATCH(I$1,INDIRECT(nfl_game_result_header),0),FALSE)),"",VLOOKUP($B1494,INDIRECT(nfl_game_result),MATCH(I$1,INDIRECT(nfl_game_result_header),0),FALSE)),"error")</f>
        <v>25</v>
      </c>
      <c r="J1494" t="str">
        <f ca="1">IFERROR(IF(ISBLANK(VLOOKUP($B1494,INDIRECT(nfl_game_result),MATCH(J$1,INDIRECT(nfl_game_result_header),0),FALSE)),"",VLOOKUP($B1494,INDIRECT(nfl_game_result),MATCH(J$1,INDIRECT(nfl_game_result_header),0),FALSE)),"error")</f>
        <v>CLE</v>
      </c>
      <c r="K1494" t="str">
        <f ca="1">IFERROR(IF(ISBLANK(VLOOKUP($B1494,INDIRECT(nfl_game_result),MATCH(K$1,INDIRECT(nfl_game_result_header),0),FALSE)),"",VLOOKUP($B1494,INDIRECT(nfl_game_result),MATCH(K$1,INDIRECT(nfl_game_result_header),0),FALSE)),"error")</f>
        <v>IND</v>
      </c>
      <c r="L1494" s="23" t="str">
        <f ca="1">IFERROR(IF(ISBLANK(VLOOKUP($B1494,INDIRECT(nfl_game_result),MATCH(L$1,INDIRECT(nfl_game_result_header),0),FALSE)),"",VLOOKUP($B1494,INDIRECT(nfl_game_result),MATCH(L$1,INDIRECT(nfl_game_result_header),0),FALSE)),"error")</f>
        <v/>
      </c>
      <c r="M1494" t="s">
        <v>14</v>
      </c>
      <c r="N1494">
        <v>3</v>
      </c>
      <c r="O1494" t="s">
        <v>70</v>
      </c>
      <c r="P1494">
        <v>8</v>
      </c>
      <c r="Q1494" t="s">
        <v>70</v>
      </c>
      <c r="V1494" s="23" t="s">
        <v>416</v>
      </c>
      <c r="W1494">
        <f ca="1">VALUE(LEFT(C1494, 4))</f>
        <v>2014</v>
      </c>
      <c r="X1494">
        <f ca="1">VALUE(MID(C1494,6,FIND("_",C1494,6)-6))</f>
        <v>14</v>
      </c>
      <c r="Y1494" t="str">
        <f ca="1">IF(NOT(OR(ISBLANK(D1494),ISBLANK(E1494),D1494="",E1494="")),D1494-E1494,"")</f>
        <v/>
      </c>
      <c r="Z1494" t="str">
        <f ca="1">IF(OR(NOT(ISNUMBER(D1494)),ISBLANK(D1494),D1494="",ISBLANK(N1494)),"",ABS(D1494-N1494))</f>
        <v/>
      </c>
      <c r="AA1494">
        <f ca="1">IF(OR(ISBLANK(J1494),ISBLANK(O1494),J1494="",O1494=""),"",IF(J1494=O1494,1,0))</f>
        <v>1</v>
      </c>
      <c r="AB1494">
        <f ca="1">IF(OR(ISBLANK(K1494),ISBLANK(Q1494),K1494="",Q1494=""),"",IF(K1494=Q1494,1,0))</f>
        <v>0</v>
      </c>
      <c r="AC1494" s="23" t="str">
        <f t="shared" ca="1" si="23"/>
        <v/>
      </c>
    </row>
    <row r="1495" spans="1:29" x14ac:dyDescent="0.25">
      <c r="A1495" s="23">
        <v>1494</v>
      </c>
      <c r="B1495">
        <v>730</v>
      </c>
      <c r="C1495" t="str">
        <f ca="1">IFERROR(VLOOKUP($B1495,INDIRECT(nfl_game_result),MATCH(C$1,INDIRECT(nfl_game_result_header),0),FALSE),"error")</f>
        <v>2014_14_TBY@DET</v>
      </c>
      <c r="D1495" t="str">
        <f ca="1">IFERROR(IF(ISBLANK(VLOOKUP($B1495,INDIRECT(nfl_game_result),MATCH(D$1,INDIRECT(nfl_game_result_header),0),FALSE)),"",VLOOKUP($B1495,INDIRECT(nfl_game_result),MATCH(D$1,INDIRECT(nfl_game_result_header),0),FALSE)),"error")</f>
        <v/>
      </c>
      <c r="E1495">
        <f ca="1">IFERROR(IF(ISBLANK(VLOOKUP($B1495,INDIRECT(nfl_game_result),MATCH(E$1,INDIRECT(nfl_game_result_header),0),FALSE)),"",VLOOKUP($B1495,INDIRECT(nfl_game_result),MATCH(E$1,INDIRECT(nfl_game_result_header),0),FALSE)),"error")</f>
        <v>-9.5</v>
      </c>
      <c r="F1495" s="23" t="str">
        <f ca="1">IFERROR(IF(ISBLANK(VLOOKUP($B1495,INDIRECT(nfl_game_result),MATCH(F$1,INDIRECT(nfl_game_result_header),0),FALSE)),"",VLOOKUP($B1495,INDIRECT(nfl_game_result),MATCH(F$1,INDIRECT(nfl_game_result_header),0),FALSE)),"error")</f>
        <v/>
      </c>
      <c r="G1495" s="23" t="str">
        <f ca="1">IFERROR(IF(ISBLANK(VLOOKUP($B1495,INDIRECT(nfl_game_result),MATCH(G$1,INDIRECT(nfl_game_result_header),0),FALSE)),"",VLOOKUP($B1495,INDIRECT(nfl_game_result),MATCH(G$1,INDIRECT(nfl_game_result_header),0),FALSE)),"error")</f>
        <v/>
      </c>
      <c r="H1495">
        <f ca="1">IFERROR(IF(ISBLANK(VLOOKUP($B1495,INDIRECT(nfl_game_result),MATCH(H$1,INDIRECT(nfl_game_result_header),0),FALSE)),"",VLOOKUP($B1495,INDIRECT(nfl_game_result),MATCH(H$1,INDIRECT(nfl_game_result_header),0),FALSE)),"error")</f>
        <v>34</v>
      </c>
      <c r="I1495">
        <f ca="1">IFERROR(IF(ISBLANK(VLOOKUP($B1495,INDIRECT(nfl_game_result),MATCH(I$1,INDIRECT(nfl_game_result_header),0),FALSE)),"",VLOOKUP($B1495,INDIRECT(nfl_game_result),MATCH(I$1,INDIRECT(nfl_game_result_header),0),FALSE)),"error")</f>
        <v>17</v>
      </c>
      <c r="J1495" t="str">
        <f ca="1">IFERROR(IF(ISBLANK(VLOOKUP($B1495,INDIRECT(nfl_game_result),MATCH(J$1,INDIRECT(nfl_game_result_header),0),FALSE)),"",VLOOKUP($B1495,INDIRECT(nfl_game_result),MATCH(J$1,INDIRECT(nfl_game_result_header),0),FALSE)),"error")</f>
        <v>DET</v>
      </c>
      <c r="K1495" t="str">
        <f ca="1">IFERROR(IF(ISBLANK(VLOOKUP($B1495,INDIRECT(nfl_game_result),MATCH(K$1,INDIRECT(nfl_game_result_header),0),FALSE)),"",VLOOKUP($B1495,INDIRECT(nfl_game_result),MATCH(K$1,INDIRECT(nfl_game_result_header),0),FALSE)),"error")</f>
        <v>DET</v>
      </c>
      <c r="L1495" s="23" t="str">
        <f ca="1">IFERROR(IF(ISBLANK(VLOOKUP($B1495,INDIRECT(nfl_game_result),MATCH(L$1,INDIRECT(nfl_game_result_header),0),FALSE)),"",VLOOKUP($B1495,INDIRECT(nfl_game_result),MATCH(L$1,INDIRECT(nfl_game_result_header),0),FALSE)),"error")</f>
        <v/>
      </c>
      <c r="M1495" t="s">
        <v>14</v>
      </c>
      <c r="N1495">
        <v>-8.5</v>
      </c>
      <c r="O1495" t="s">
        <v>73</v>
      </c>
      <c r="P1495">
        <v>13</v>
      </c>
      <c r="Q1495" t="s">
        <v>73</v>
      </c>
      <c r="V1495" s="23" t="s">
        <v>416</v>
      </c>
      <c r="W1495">
        <f ca="1">VALUE(LEFT(C1495, 4))</f>
        <v>2014</v>
      </c>
      <c r="X1495">
        <f ca="1">VALUE(MID(C1495,6,FIND("_",C1495,6)-6))</f>
        <v>14</v>
      </c>
      <c r="Y1495" t="str">
        <f ca="1">IF(NOT(OR(ISBLANK(D1495),ISBLANK(E1495),D1495="",E1495="")),D1495-E1495,"")</f>
        <v/>
      </c>
      <c r="Z1495" t="str">
        <f ca="1">IF(OR(NOT(ISNUMBER(D1495)),ISBLANK(D1495),D1495="",ISBLANK(N1495)),"",ABS(D1495-N1495))</f>
        <v/>
      </c>
      <c r="AA1495">
        <f ca="1">IF(OR(ISBLANK(J1495),ISBLANK(O1495),J1495="",O1495=""),"",IF(J1495=O1495,1,0))</f>
        <v>1</v>
      </c>
      <c r="AB1495">
        <f ca="1">IF(OR(ISBLANK(K1495),ISBLANK(Q1495),K1495="",Q1495=""),"",IF(K1495=Q1495,1,0))</f>
        <v>1</v>
      </c>
      <c r="AC1495" s="23" t="str">
        <f t="shared" ca="1" si="23"/>
        <v/>
      </c>
    </row>
    <row r="1496" spans="1:29" x14ac:dyDescent="0.25">
      <c r="A1496" s="23">
        <v>1495</v>
      </c>
      <c r="B1496">
        <v>731</v>
      </c>
      <c r="C1496" t="str">
        <f ca="1">IFERROR(VLOOKUP($B1496,INDIRECT(nfl_game_result),MATCH(C$1,INDIRECT(nfl_game_result_header),0),FALSE),"error")</f>
        <v>2014_14_NYG@TEN</v>
      </c>
      <c r="D1496" t="str">
        <f ca="1">IFERROR(IF(ISBLANK(VLOOKUP($B1496,INDIRECT(nfl_game_result),MATCH(D$1,INDIRECT(nfl_game_result_header),0),FALSE)),"",VLOOKUP($B1496,INDIRECT(nfl_game_result),MATCH(D$1,INDIRECT(nfl_game_result_header),0),FALSE)),"error")</f>
        <v/>
      </c>
      <c r="E1496">
        <f ca="1">IFERROR(IF(ISBLANK(VLOOKUP($B1496,INDIRECT(nfl_game_result),MATCH(E$1,INDIRECT(nfl_game_result_header),0),FALSE)),"",VLOOKUP($B1496,INDIRECT(nfl_game_result),MATCH(E$1,INDIRECT(nfl_game_result_header),0),FALSE)),"error")</f>
        <v>0</v>
      </c>
      <c r="F1496" s="23" t="str">
        <f ca="1">IFERROR(IF(ISBLANK(VLOOKUP($B1496,INDIRECT(nfl_game_result),MATCH(F$1,INDIRECT(nfl_game_result_header),0),FALSE)),"",VLOOKUP($B1496,INDIRECT(nfl_game_result),MATCH(F$1,INDIRECT(nfl_game_result_header),0),FALSE)),"error")</f>
        <v/>
      </c>
      <c r="G1496" s="23" t="str">
        <f ca="1">IFERROR(IF(ISBLANK(VLOOKUP($B1496,INDIRECT(nfl_game_result),MATCH(G$1,INDIRECT(nfl_game_result_header),0),FALSE)),"",VLOOKUP($B1496,INDIRECT(nfl_game_result),MATCH(G$1,INDIRECT(nfl_game_result_header),0),FALSE)),"error")</f>
        <v/>
      </c>
      <c r="H1496">
        <f ca="1">IFERROR(IF(ISBLANK(VLOOKUP($B1496,INDIRECT(nfl_game_result),MATCH(H$1,INDIRECT(nfl_game_result_header),0),FALSE)),"",VLOOKUP($B1496,INDIRECT(nfl_game_result),MATCH(H$1,INDIRECT(nfl_game_result_header),0),FALSE)),"error")</f>
        <v>7</v>
      </c>
      <c r="I1496">
        <f ca="1">IFERROR(IF(ISBLANK(VLOOKUP($B1496,INDIRECT(nfl_game_result),MATCH(I$1,INDIRECT(nfl_game_result_header),0),FALSE)),"",VLOOKUP($B1496,INDIRECT(nfl_game_result),MATCH(I$1,INDIRECT(nfl_game_result_header),0),FALSE)),"error")</f>
        <v>36</v>
      </c>
      <c r="J1496" t="str">
        <f ca="1">IFERROR(IF(ISBLANK(VLOOKUP($B1496,INDIRECT(nfl_game_result),MATCH(J$1,INDIRECT(nfl_game_result_header),0),FALSE)),"",VLOOKUP($B1496,INDIRECT(nfl_game_result),MATCH(J$1,INDIRECT(nfl_game_result_header),0),FALSE)),"error")</f>
        <v>NYG</v>
      </c>
      <c r="K1496" t="str">
        <f ca="1">IFERROR(IF(ISBLANK(VLOOKUP($B1496,INDIRECT(nfl_game_result),MATCH(K$1,INDIRECT(nfl_game_result_header),0),FALSE)),"",VLOOKUP($B1496,INDIRECT(nfl_game_result),MATCH(K$1,INDIRECT(nfl_game_result_header),0),FALSE)),"error")</f>
        <v>NYG</v>
      </c>
      <c r="L1496" s="23" t="str">
        <f ca="1">IFERROR(IF(ISBLANK(VLOOKUP($B1496,INDIRECT(nfl_game_result),MATCH(L$1,INDIRECT(nfl_game_result_header),0),FALSE)),"",VLOOKUP($B1496,INDIRECT(nfl_game_result),MATCH(L$1,INDIRECT(nfl_game_result_header),0),FALSE)),"error")</f>
        <v/>
      </c>
      <c r="M1496" t="s">
        <v>14</v>
      </c>
      <c r="N1496">
        <v>-2</v>
      </c>
      <c r="O1496" t="s">
        <v>93</v>
      </c>
      <c r="P1496">
        <v>9</v>
      </c>
      <c r="Q1496" t="s">
        <v>93</v>
      </c>
      <c r="V1496" s="23" t="s">
        <v>416</v>
      </c>
      <c r="W1496">
        <f ca="1">VALUE(LEFT(C1496, 4))</f>
        <v>2014</v>
      </c>
      <c r="X1496">
        <f ca="1">VALUE(MID(C1496,6,FIND("_",C1496,6)-6))</f>
        <v>14</v>
      </c>
      <c r="Y1496" t="str">
        <f ca="1">IF(NOT(OR(ISBLANK(D1496),ISBLANK(E1496),D1496="",E1496="")),D1496-E1496,"")</f>
        <v/>
      </c>
      <c r="Z1496" t="str">
        <f ca="1">IF(OR(NOT(ISNUMBER(D1496)),ISBLANK(D1496),D1496="",ISBLANK(N1496)),"",ABS(D1496-N1496))</f>
        <v/>
      </c>
      <c r="AA1496">
        <f ca="1">IF(OR(ISBLANK(J1496),ISBLANK(O1496),J1496="",O1496=""),"",IF(J1496=O1496,1,0))</f>
        <v>0</v>
      </c>
      <c r="AB1496">
        <f ca="1">IF(OR(ISBLANK(K1496),ISBLANK(Q1496),K1496="",Q1496=""),"",IF(K1496=Q1496,1,0))</f>
        <v>0</v>
      </c>
      <c r="AC1496" s="23" t="str">
        <f t="shared" ca="1" si="23"/>
        <v/>
      </c>
    </row>
    <row r="1497" spans="1:29" x14ac:dyDescent="0.25">
      <c r="A1497" s="23">
        <v>1496</v>
      </c>
      <c r="B1497">
        <v>732</v>
      </c>
      <c r="C1497" t="str">
        <f ca="1">IFERROR(VLOOKUP($B1497,INDIRECT(nfl_game_result),MATCH(C$1,INDIRECT(nfl_game_result_header),0),FALSE),"error")</f>
        <v>2014_14_BAL@MIA</v>
      </c>
      <c r="D1497" t="str">
        <f ca="1">IFERROR(IF(ISBLANK(VLOOKUP($B1497,INDIRECT(nfl_game_result),MATCH(D$1,INDIRECT(nfl_game_result_header),0),FALSE)),"",VLOOKUP($B1497,INDIRECT(nfl_game_result),MATCH(D$1,INDIRECT(nfl_game_result_header),0),FALSE)),"error")</f>
        <v/>
      </c>
      <c r="E1497">
        <f ca="1">IFERROR(IF(ISBLANK(VLOOKUP($B1497,INDIRECT(nfl_game_result),MATCH(E$1,INDIRECT(nfl_game_result_header),0),FALSE)),"",VLOOKUP($B1497,INDIRECT(nfl_game_result),MATCH(E$1,INDIRECT(nfl_game_result_header),0),FALSE)),"error")</f>
        <v>-3</v>
      </c>
      <c r="F1497" s="23" t="str">
        <f ca="1">IFERROR(IF(ISBLANK(VLOOKUP($B1497,INDIRECT(nfl_game_result),MATCH(F$1,INDIRECT(nfl_game_result_header),0),FALSE)),"",VLOOKUP($B1497,INDIRECT(nfl_game_result),MATCH(F$1,INDIRECT(nfl_game_result_header),0),FALSE)),"error")</f>
        <v/>
      </c>
      <c r="G1497" s="23" t="str">
        <f ca="1">IFERROR(IF(ISBLANK(VLOOKUP($B1497,INDIRECT(nfl_game_result),MATCH(G$1,INDIRECT(nfl_game_result_header),0),FALSE)),"",VLOOKUP($B1497,INDIRECT(nfl_game_result),MATCH(G$1,INDIRECT(nfl_game_result_header),0),FALSE)),"error")</f>
        <v/>
      </c>
      <c r="H1497">
        <f ca="1">IFERROR(IF(ISBLANK(VLOOKUP($B1497,INDIRECT(nfl_game_result),MATCH(H$1,INDIRECT(nfl_game_result_header),0),FALSE)),"",VLOOKUP($B1497,INDIRECT(nfl_game_result),MATCH(H$1,INDIRECT(nfl_game_result_header),0),FALSE)),"error")</f>
        <v>13</v>
      </c>
      <c r="I1497">
        <f ca="1">IFERROR(IF(ISBLANK(VLOOKUP($B1497,INDIRECT(nfl_game_result),MATCH(I$1,INDIRECT(nfl_game_result_header),0),FALSE)),"",VLOOKUP($B1497,INDIRECT(nfl_game_result),MATCH(I$1,INDIRECT(nfl_game_result_header),0),FALSE)),"error")</f>
        <v>28</v>
      </c>
      <c r="J1497" t="str">
        <f ca="1">IFERROR(IF(ISBLANK(VLOOKUP($B1497,INDIRECT(nfl_game_result),MATCH(J$1,INDIRECT(nfl_game_result_header),0),FALSE)),"",VLOOKUP($B1497,INDIRECT(nfl_game_result),MATCH(J$1,INDIRECT(nfl_game_result_header),0),FALSE)),"error")</f>
        <v>BAL</v>
      </c>
      <c r="K1497" t="str">
        <f ca="1">IFERROR(IF(ISBLANK(VLOOKUP($B1497,INDIRECT(nfl_game_result),MATCH(K$1,INDIRECT(nfl_game_result_header),0),FALSE)),"",VLOOKUP($B1497,INDIRECT(nfl_game_result),MATCH(K$1,INDIRECT(nfl_game_result_header),0),FALSE)),"error")</f>
        <v>BAL</v>
      </c>
      <c r="L1497" s="23" t="str">
        <f ca="1">IFERROR(IF(ISBLANK(VLOOKUP($B1497,INDIRECT(nfl_game_result),MATCH(L$1,INDIRECT(nfl_game_result_header),0),FALSE)),"",VLOOKUP($B1497,INDIRECT(nfl_game_result),MATCH(L$1,INDIRECT(nfl_game_result_header),0),FALSE)),"error")</f>
        <v/>
      </c>
      <c r="M1497" t="s">
        <v>14</v>
      </c>
      <c r="N1497">
        <v>-3</v>
      </c>
      <c r="O1497" t="s">
        <v>79</v>
      </c>
      <c r="P1497">
        <v>14</v>
      </c>
      <c r="Q1497" t="s">
        <v>79</v>
      </c>
      <c r="V1497" s="23" t="s">
        <v>416</v>
      </c>
      <c r="W1497">
        <f ca="1">VALUE(LEFT(C1497, 4))</f>
        <v>2014</v>
      </c>
      <c r="X1497">
        <f ca="1">VALUE(MID(C1497,6,FIND("_",C1497,6)-6))</f>
        <v>14</v>
      </c>
      <c r="Y1497" t="str">
        <f ca="1">IF(NOT(OR(ISBLANK(D1497),ISBLANK(E1497),D1497="",E1497="")),D1497-E1497,"")</f>
        <v/>
      </c>
      <c r="Z1497" t="str">
        <f ca="1">IF(OR(NOT(ISNUMBER(D1497)),ISBLANK(D1497),D1497="",ISBLANK(N1497)),"",ABS(D1497-N1497))</f>
        <v/>
      </c>
      <c r="AA1497">
        <f ca="1">IF(OR(ISBLANK(J1497),ISBLANK(O1497),J1497="",O1497=""),"",IF(J1497=O1497,1,0))</f>
        <v>0</v>
      </c>
      <c r="AB1497">
        <f ca="1">IF(OR(ISBLANK(K1497),ISBLANK(Q1497),K1497="",Q1497=""),"",IF(K1497=Q1497,1,0))</f>
        <v>0</v>
      </c>
      <c r="AC1497" s="23" t="str">
        <f t="shared" ca="1" si="23"/>
        <v/>
      </c>
    </row>
    <row r="1498" spans="1:29" x14ac:dyDescent="0.25">
      <c r="A1498" s="23">
        <v>1497</v>
      </c>
      <c r="B1498">
        <v>733</v>
      </c>
      <c r="C1498" t="str">
        <f ca="1">IFERROR(VLOOKUP($B1498,INDIRECT(nfl_game_result),MATCH(C$1,INDIRECT(nfl_game_result_header),0),FALSE),"error")</f>
        <v>2014_14_NYJ@MIN</v>
      </c>
      <c r="D1498" t="str">
        <f ca="1">IFERROR(IF(ISBLANK(VLOOKUP($B1498,INDIRECT(nfl_game_result),MATCH(D$1,INDIRECT(nfl_game_result_header),0),FALSE)),"",VLOOKUP($B1498,INDIRECT(nfl_game_result),MATCH(D$1,INDIRECT(nfl_game_result_header),0),FALSE)),"error")</f>
        <v/>
      </c>
      <c r="E1498">
        <f ca="1">IFERROR(IF(ISBLANK(VLOOKUP($B1498,INDIRECT(nfl_game_result),MATCH(E$1,INDIRECT(nfl_game_result_header),0),FALSE)),"",VLOOKUP($B1498,INDIRECT(nfl_game_result),MATCH(E$1,INDIRECT(nfl_game_result_header),0),FALSE)),"error")</f>
        <v>-4.5</v>
      </c>
      <c r="F1498" s="23" t="str">
        <f ca="1">IFERROR(IF(ISBLANK(VLOOKUP($B1498,INDIRECT(nfl_game_result),MATCH(F$1,INDIRECT(nfl_game_result_header),0),FALSE)),"",VLOOKUP($B1498,INDIRECT(nfl_game_result),MATCH(F$1,INDIRECT(nfl_game_result_header),0),FALSE)),"error")</f>
        <v/>
      </c>
      <c r="G1498" s="23" t="str">
        <f ca="1">IFERROR(IF(ISBLANK(VLOOKUP($B1498,INDIRECT(nfl_game_result),MATCH(G$1,INDIRECT(nfl_game_result_header),0),FALSE)),"",VLOOKUP($B1498,INDIRECT(nfl_game_result),MATCH(G$1,INDIRECT(nfl_game_result_header),0),FALSE)),"error")</f>
        <v/>
      </c>
      <c r="H1498">
        <f ca="1">IFERROR(IF(ISBLANK(VLOOKUP($B1498,INDIRECT(nfl_game_result),MATCH(H$1,INDIRECT(nfl_game_result_header),0),FALSE)),"",VLOOKUP($B1498,INDIRECT(nfl_game_result),MATCH(H$1,INDIRECT(nfl_game_result_header),0),FALSE)),"error")</f>
        <v>30</v>
      </c>
      <c r="I1498">
        <f ca="1">IFERROR(IF(ISBLANK(VLOOKUP($B1498,INDIRECT(nfl_game_result),MATCH(I$1,INDIRECT(nfl_game_result_header),0),FALSE)),"",VLOOKUP($B1498,INDIRECT(nfl_game_result),MATCH(I$1,INDIRECT(nfl_game_result_header),0),FALSE)),"error")</f>
        <v>24</v>
      </c>
      <c r="J1498" t="str">
        <f ca="1">IFERROR(IF(ISBLANK(VLOOKUP($B1498,INDIRECT(nfl_game_result),MATCH(J$1,INDIRECT(nfl_game_result_header),0),FALSE)),"",VLOOKUP($B1498,INDIRECT(nfl_game_result),MATCH(J$1,INDIRECT(nfl_game_result_header),0),FALSE)),"error")</f>
        <v>MIN</v>
      </c>
      <c r="K1498" t="str">
        <f ca="1">IFERROR(IF(ISBLANK(VLOOKUP($B1498,INDIRECT(nfl_game_result),MATCH(K$1,INDIRECT(nfl_game_result_header),0),FALSE)),"",VLOOKUP($B1498,INDIRECT(nfl_game_result),MATCH(K$1,INDIRECT(nfl_game_result_header),0),FALSE)),"error")</f>
        <v>MIN</v>
      </c>
      <c r="L1498" s="23" t="str">
        <f ca="1">IFERROR(IF(ISBLANK(VLOOKUP($B1498,INDIRECT(nfl_game_result),MATCH(L$1,INDIRECT(nfl_game_result_header),0),FALSE)),"",VLOOKUP($B1498,INDIRECT(nfl_game_result),MATCH(L$1,INDIRECT(nfl_game_result_header),0),FALSE)),"error")</f>
        <v/>
      </c>
      <c r="M1498" t="s">
        <v>14</v>
      </c>
      <c r="N1498">
        <v>-5.5</v>
      </c>
      <c r="O1498" t="s">
        <v>80</v>
      </c>
      <c r="P1498">
        <v>5</v>
      </c>
      <c r="Q1498" t="s">
        <v>80</v>
      </c>
      <c r="V1498" s="23" t="s">
        <v>416</v>
      </c>
      <c r="W1498">
        <f ca="1">VALUE(LEFT(C1498, 4))</f>
        <v>2014</v>
      </c>
      <c r="X1498">
        <f ca="1">VALUE(MID(C1498,6,FIND("_",C1498,6)-6))</f>
        <v>14</v>
      </c>
      <c r="Y1498" t="str">
        <f ca="1">IF(NOT(OR(ISBLANK(D1498),ISBLANK(E1498),D1498="",E1498="")),D1498-E1498,"")</f>
        <v/>
      </c>
      <c r="Z1498" t="str">
        <f ca="1">IF(OR(NOT(ISNUMBER(D1498)),ISBLANK(D1498),D1498="",ISBLANK(N1498)),"",ABS(D1498-N1498))</f>
        <v/>
      </c>
      <c r="AA1498">
        <f ca="1">IF(OR(ISBLANK(J1498),ISBLANK(O1498),J1498="",O1498=""),"",IF(J1498=O1498,1,0))</f>
        <v>1</v>
      </c>
      <c r="AB1498">
        <f ca="1">IF(OR(ISBLANK(K1498),ISBLANK(Q1498),K1498="",Q1498=""),"",IF(K1498=Q1498,1,0))</f>
        <v>1</v>
      </c>
      <c r="AC1498" s="23" t="str">
        <f t="shared" ca="1" si="23"/>
        <v/>
      </c>
    </row>
    <row r="1499" spans="1:29" x14ac:dyDescent="0.25">
      <c r="A1499" s="23">
        <v>1498</v>
      </c>
      <c r="B1499">
        <v>734</v>
      </c>
      <c r="C1499" t="str">
        <f ca="1">IFERROR(VLOOKUP($B1499,INDIRECT(nfl_game_result),MATCH(C$1,INDIRECT(nfl_game_result_header),0),FALSE),"error")</f>
        <v>2014_14_CAR@NOR</v>
      </c>
      <c r="D1499" t="str">
        <f ca="1">IFERROR(IF(ISBLANK(VLOOKUP($B1499,INDIRECT(nfl_game_result),MATCH(D$1,INDIRECT(nfl_game_result_header),0),FALSE)),"",VLOOKUP($B1499,INDIRECT(nfl_game_result),MATCH(D$1,INDIRECT(nfl_game_result_header),0),FALSE)),"error")</f>
        <v/>
      </c>
      <c r="E1499">
        <f ca="1">IFERROR(IF(ISBLANK(VLOOKUP($B1499,INDIRECT(nfl_game_result),MATCH(E$1,INDIRECT(nfl_game_result_header),0),FALSE)),"",VLOOKUP($B1499,INDIRECT(nfl_game_result),MATCH(E$1,INDIRECT(nfl_game_result_header),0),FALSE)),"error")</f>
        <v>-9.5</v>
      </c>
      <c r="F1499" s="23" t="str">
        <f ca="1">IFERROR(IF(ISBLANK(VLOOKUP($B1499,INDIRECT(nfl_game_result),MATCH(F$1,INDIRECT(nfl_game_result_header),0),FALSE)),"",VLOOKUP($B1499,INDIRECT(nfl_game_result),MATCH(F$1,INDIRECT(nfl_game_result_header),0),FALSE)),"error")</f>
        <v/>
      </c>
      <c r="G1499" s="23" t="str">
        <f ca="1">IFERROR(IF(ISBLANK(VLOOKUP($B1499,INDIRECT(nfl_game_result),MATCH(G$1,INDIRECT(nfl_game_result_header),0),FALSE)),"",VLOOKUP($B1499,INDIRECT(nfl_game_result),MATCH(G$1,INDIRECT(nfl_game_result_header),0),FALSE)),"error")</f>
        <v/>
      </c>
      <c r="H1499">
        <f ca="1">IFERROR(IF(ISBLANK(VLOOKUP($B1499,INDIRECT(nfl_game_result),MATCH(H$1,INDIRECT(nfl_game_result_header),0),FALSE)),"",VLOOKUP($B1499,INDIRECT(nfl_game_result),MATCH(H$1,INDIRECT(nfl_game_result_header),0),FALSE)),"error")</f>
        <v>10</v>
      </c>
      <c r="I1499">
        <f ca="1">IFERROR(IF(ISBLANK(VLOOKUP($B1499,INDIRECT(nfl_game_result),MATCH(I$1,INDIRECT(nfl_game_result_header),0),FALSE)),"",VLOOKUP($B1499,INDIRECT(nfl_game_result),MATCH(I$1,INDIRECT(nfl_game_result_header),0),FALSE)),"error")</f>
        <v>41</v>
      </c>
      <c r="J1499" t="str">
        <f ca="1">IFERROR(IF(ISBLANK(VLOOKUP($B1499,INDIRECT(nfl_game_result),MATCH(J$1,INDIRECT(nfl_game_result_header),0),FALSE)),"",VLOOKUP($B1499,INDIRECT(nfl_game_result),MATCH(J$1,INDIRECT(nfl_game_result_header),0),FALSE)),"error")</f>
        <v>CAR</v>
      </c>
      <c r="K1499" t="str">
        <f ca="1">IFERROR(IF(ISBLANK(VLOOKUP($B1499,INDIRECT(nfl_game_result),MATCH(K$1,INDIRECT(nfl_game_result_header),0),FALSE)),"",VLOOKUP($B1499,INDIRECT(nfl_game_result),MATCH(K$1,INDIRECT(nfl_game_result_header),0),FALSE)),"error")</f>
        <v>CAR</v>
      </c>
      <c r="L1499" s="23" t="str">
        <f ca="1">IFERROR(IF(ISBLANK(VLOOKUP($B1499,INDIRECT(nfl_game_result),MATCH(L$1,INDIRECT(nfl_game_result_header),0),FALSE)),"",VLOOKUP($B1499,INDIRECT(nfl_game_result),MATCH(L$1,INDIRECT(nfl_game_result_header),0),FALSE)),"error")</f>
        <v/>
      </c>
      <c r="M1499" t="s">
        <v>14</v>
      </c>
      <c r="N1499">
        <v>-7</v>
      </c>
      <c r="O1499" t="s">
        <v>335</v>
      </c>
      <c r="P1499">
        <v>11</v>
      </c>
      <c r="Q1499" t="s">
        <v>335</v>
      </c>
      <c r="V1499" s="23" t="s">
        <v>416</v>
      </c>
      <c r="W1499">
        <f ca="1">VALUE(LEFT(C1499, 4))</f>
        <v>2014</v>
      </c>
      <c r="X1499">
        <f ca="1">VALUE(MID(C1499,6,FIND("_",C1499,6)-6))</f>
        <v>14</v>
      </c>
      <c r="Y1499" t="str">
        <f ca="1">IF(NOT(OR(ISBLANK(D1499),ISBLANK(E1499),D1499="",E1499="")),D1499-E1499,"")</f>
        <v/>
      </c>
      <c r="Z1499" t="str">
        <f ca="1">IF(OR(NOT(ISNUMBER(D1499)),ISBLANK(D1499),D1499="",ISBLANK(N1499)),"",ABS(D1499-N1499))</f>
        <v/>
      </c>
      <c r="AA1499">
        <f ca="1">IF(OR(ISBLANK(J1499),ISBLANK(O1499),J1499="",O1499=""),"",IF(J1499=O1499,1,0))</f>
        <v>0</v>
      </c>
      <c r="AB1499">
        <f ca="1">IF(OR(ISBLANK(K1499),ISBLANK(Q1499),K1499="",Q1499=""),"",IF(K1499=Q1499,1,0))</f>
        <v>0</v>
      </c>
      <c r="AC1499" s="23" t="str">
        <f t="shared" ca="1" si="23"/>
        <v/>
      </c>
    </row>
    <row r="1500" spans="1:29" x14ac:dyDescent="0.25">
      <c r="A1500" s="23">
        <v>1499</v>
      </c>
      <c r="B1500">
        <v>735</v>
      </c>
      <c r="C1500" t="str">
        <f ca="1">IFERROR(VLOOKUP($B1500,INDIRECT(nfl_game_result),MATCH(C$1,INDIRECT(nfl_game_result_header),0),FALSE),"error")</f>
        <v>2014_14_STL@WAS</v>
      </c>
      <c r="D1500" t="str">
        <f ca="1">IFERROR(IF(ISBLANK(VLOOKUP($B1500,INDIRECT(nfl_game_result),MATCH(D$1,INDIRECT(nfl_game_result_header),0),FALSE)),"",VLOOKUP($B1500,INDIRECT(nfl_game_result),MATCH(D$1,INDIRECT(nfl_game_result_header),0),FALSE)),"error")</f>
        <v/>
      </c>
      <c r="E1500">
        <f ca="1">IFERROR(IF(ISBLANK(VLOOKUP($B1500,INDIRECT(nfl_game_result),MATCH(E$1,INDIRECT(nfl_game_result_header),0),FALSE)),"",VLOOKUP($B1500,INDIRECT(nfl_game_result),MATCH(E$1,INDIRECT(nfl_game_result_header),0),FALSE)),"error")</f>
        <v>2.5</v>
      </c>
      <c r="F1500" s="23" t="str">
        <f ca="1">IFERROR(IF(ISBLANK(VLOOKUP($B1500,INDIRECT(nfl_game_result),MATCH(F$1,INDIRECT(nfl_game_result_header),0),FALSE)),"",VLOOKUP($B1500,INDIRECT(nfl_game_result),MATCH(F$1,INDIRECT(nfl_game_result_header),0),FALSE)),"error")</f>
        <v/>
      </c>
      <c r="G1500" s="23" t="str">
        <f ca="1">IFERROR(IF(ISBLANK(VLOOKUP($B1500,INDIRECT(nfl_game_result),MATCH(G$1,INDIRECT(nfl_game_result_header),0),FALSE)),"",VLOOKUP($B1500,INDIRECT(nfl_game_result),MATCH(G$1,INDIRECT(nfl_game_result_header),0),FALSE)),"error")</f>
        <v/>
      </c>
      <c r="H1500">
        <f ca="1">IFERROR(IF(ISBLANK(VLOOKUP($B1500,INDIRECT(nfl_game_result),MATCH(H$1,INDIRECT(nfl_game_result_header),0),FALSE)),"",VLOOKUP($B1500,INDIRECT(nfl_game_result),MATCH(H$1,INDIRECT(nfl_game_result_header),0),FALSE)),"error")</f>
        <v>0</v>
      </c>
      <c r="I1500">
        <f ca="1">IFERROR(IF(ISBLANK(VLOOKUP($B1500,INDIRECT(nfl_game_result),MATCH(I$1,INDIRECT(nfl_game_result_header),0),FALSE)),"",VLOOKUP($B1500,INDIRECT(nfl_game_result),MATCH(I$1,INDIRECT(nfl_game_result_header),0),FALSE)),"error")</f>
        <v>24</v>
      </c>
      <c r="J1500" t="str">
        <f ca="1">IFERROR(IF(ISBLANK(VLOOKUP($B1500,INDIRECT(nfl_game_result),MATCH(J$1,INDIRECT(nfl_game_result_header),0),FALSE)),"",VLOOKUP($B1500,INDIRECT(nfl_game_result),MATCH(J$1,INDIRECT(nfl_game_result_header),0),FALSE)),"error")</f>
        <v>STL</v>
      </c>
      <c r="K1500" t="str">
        <f ca="1">IFERROR(IF(ISBLANK(VLOOKUP($B1500,INDIRECT(nfl_game_result),MATCH(K$1,INDIRECT(nfl_game_result_header),0),FALSE)),"",VLOOKUP($B1500,INDIRECT(nfl_game_result),MATCH(K$1,INDIRECT(nfl_game_result_header),0),FALSE)),"error")</f>
        <v>STL</v>
      </c>
      <c r="L1500" s="23" t="str">
        <f ca="1">IFERROR(IF(ISBLANK(VLOOKUP($B1500,INDIRECT(nfl_game_result),MATCH(L$1,INDIRECT(nfl_game_result_header),0),FALSE)),"",VLOOKUP($B1500,INDIRECT(nfl_game_result),MATCH(L$1,INDIRECT(nfl_game_result_header),0),FALSE)),"error")</f>
        <v/>
      </c>
      <c r="M1500" t="s">
        <v>14</v>
      </c>
      <c r="N1500">
        <v>-2</v>
      </c>
      <c r="O1500" t="s">
        <v>94</v>
      </c>
      <c r="P1500">
        <v>15</v>
      </c>
      <c r="Q1500" t="s">
        <v>94</v>
      </c>
      <c r="V1500" s="23" t="s">
        <v>416</v>
      </c>
      <c r="W1500">
        <f ca="1">VALUE(LEFT(C1500, 4))</f>
        <v>2014</v>
      </c>
      <c r="X1500">
        <f ca="1">VALUE(MID(C1500,6,FIND("_",C1500,6)-6))</f>
        <v>14</v>
      </c>
      <c r="Y1500" t="str">
        <f ca="1">IF(NOT(OR(ISBLANK(D1500),ISBLANK(E1500),D1500="",E1500="")),D1500-E1500,"")</f>
        <v/>
      </c>
      <c r="Z1500" t="str">
        <f ca="1">IF(OR(NOT(ISNUMBER(D1500)),ISBLANK(D1500),D1500="",ISBLANK(N1500)),"",ABS(D1500-N1500))</f>
        <v/>
      </c>
      <c r="AA1500">
        <f ca="1">IF(OR(ISBLANK(J1500),ISBLANK(O1500),J1500="",O1500=""),"",IF(J1500=O1500,1,0))</f>
        <v>0</v>
      </c>
      <c r="AB1500">
        <f ca="1">IF(OR(ISBLANK(K1500),ISBLANK(Q1500),K1500="",Q1500=""),"",IF(K1500=Q1500,1,0))</f>
        <v>0</v>
      </c>
      <c r="AC1500" s="23" t="str">
        <f t="shared" ca="1" si="23"/>
        <v/>
      </c>
    </row>
    <row r="1501" spans="1:29" x14ac:dyDescent="0.25">
      <c r="A1501" s="23">
        <v>1500</v>
      </c>
      <c r="B1501">
        <v>736</v>
      </c>
      <c r="C1501" t="str">
        <f ca="1">IFERROR(VLOOKUP($B1501,INDIRECT(nfl_game_result),MATCH(C$1,INDIRECT(nfl_game_result_header),0),FALSE),"error")</f>
        <v>2014_14_HOU@JAX</v>
      </c>
      <c r="D1501" t="str">
        <f ca="1">IFERROR(IF(ISBLANK(VLOOKUP($B1501,INDIRECT(nfl_game_result),MATCH(D$1,INDIRECT(nfl_game_result_header),0),FALSE)),"",VLOOKUP($B1501,INDIRECT(nfl_game_result),MATCH(D$1,INDIRECT(nfl_game_result_header),0),FALSE)),"error")</f>
        <v/>
      </c>
      <c r="E1501">
        <f ca="1">IFERROR(IF(ISBLANK(VLOOKUP($B1501,INDIRECT(nfl_game_result),MATCH(E$1,INDIRECT(nfl_game_result_header),0),FALSE)),"",VLOOKUP($B1501,INDIRECT(nfl_game_result),MATCH(E$1,INDIRECT(nfl_game_result_header),0),FALSE)),"error")</f>
        <v>4.5</v>
      </c>
      <c r="F1501" s="23" t="str">
        <f ca="1">IFERROR(IF(ISBLANK(VLOOKUP($B1501,INDIRECT(nfl_game_result),MATCH(F$1,INDIRECT(nfl_game_result_header),0),FALSE)),"",VLOOKUP($B1501,INDIRECT(nfl_game_result),MATCH(F$1,INDIRECT(nfl_game_result_header),0),FALSE)),"error")</f>
        <v/>
      </c>
      <c r="G1501" s="23" t="str">
        <f ca="1">IFERROR(IF(ISBLANK(VLOOKUP($B1501,INDIRECT(nfl_game_result),MATCH(G$1,INDIRECT(nfl_game_result_header),0),FALSE)),"",VLOOKUP($B1501,INDIRECT(nfl_game_result),MATCH(G$1,INDIRECT(nfl_game_result_header),0),FALSE)),"error")</f>
        <v/>
      </c>
      <c r="H1501">
        <f ca="1">IFERROR(IF(ISBLANK(VLOOKUP($B1501,INDIRECT(nfl_game_result),MATCH(H$1,INDIRECT(nfl_game_result_header),0),FALSE)),"",VLOOKUP($B1501,INDIRECT(nfl_game_result),MATCH(H$1,INDIRECT(nfl_game_result_header),0),FALSE)),"error")</f>
        <v>13</v>
      </c>
      <c r="I1501">
        <f ca="1">IFERROR(IF(ISBLANK(VLOOKUP($B1501,INDIRECT(nfl_game_result),MATCH(I$1,INDIRECT(nfl_game_result_header),0),FALSE)),"",VLOOKUP($B1501,INDIRECT(nfl_game_result),MATCH(I$1,INDIRECT(nfl_game_result_header),0),FALSE)),"error")</f>
        <v>27</v>
      </c>
      <c r="J1501" t="str">
        <f ca="1">IFERROR(IF(ISBLANK(VLOOKUP($B1501,INDIRECT(nfl_game_result),MATCH(J$1,INDIRECT(nfl_game_result_header),0),FALSE)),"",VLOOKUP($B1501,INDIRECT(nfl_game_result),MATCH(J$1,INDIRECT(nfl_game_result_header),0),FALSE)),"error")</f>
        <v>HOU</v>
      </c>
      <c r="K1501" t="str">
        <f ca="1">IFERROR(IF(ISBLANK(VLOOKUP($B1501,INDIRECT(nfl_game_result),MATCH(K$1,INDIRECT(nfl_game_result_header),0),FALSE)),"",VLOOKUP($B1501,INDIRECT(nfl_game_result),MATCH(K$1,INDIRECT(nfl_game_result_header),0),FALSE)),"error")</f>
        <v>HOU</v>
      </c>
      <c r="L1501" s="23" t="str">
        <f ca="1">IFERROR(IF(ISBLANK(VLOOKUP($B1501,INDIRECT(nfl_game_result),MATCH(L$1,INDIRECT(nfl_game_result_header),0),FALSE)),"",VLOOKUP($B1501,INDIRECT(nfl_game_result),MATCH(L$1,INDIRECT(nfl_game_result_header),0),FALSE)),"error")</f>
        <v/>
      </c>
      <c r="M1501" t="s">
        <v>14</v>
      </c>
      <c r="N1501">
        <v>4</v>
      </c>
      <c r="O1501" t="s">
        <v>75</v>
      </c>
      <c r="P1501">
        <v>1</v>
      </c>
      <c r="Q1501" t="s">
        <v>75</v>
      </c>
      <c r="V1501" s="23" t="s">
        <v>416</v>
      </c>
      <c r="W1501">
        <f ca="1">VALUE(LEFT(C1501, 4))</f>
        <v>2014</v>
      </c>
      <c r="X1501">
        <f ca="1">VALUE(MID(C1501,6,FIND("_",C1501,6)-6))</f>
        <v>14</v>
      </c>
      <c r="Y1501" t="str">
        <f ca="1">IF(NOT(OR(ISBLANK(D1501),ISBLANK(E1501),D1501="",E1501="")),D1501-E1501,"")</f>
        <v/>
      </c>
      <c r="Z1501" t="str">
        <f ca="1">IF(OR(NOT(ISNUMBER(D1501)),ISBLANK(D1501),D1501="",ISBLANK(N1501)),"",ABS(D1501-N1501))</f>
        <v/>
      </c>
      <c r="AA1501">
        <f ca="1">IF(OR(ISBLANK(J1501),ISBLANK(O1501),J1501="",O1501=""),"",IF(J1501=O1501,1,0))</f>
        <v>1</v>
      </c>
      <c r="AB1501">
        <f ca="1">IF(OR(ISBLANK(K1501),ISBLANK(Q1501),K1501="",Q1501=""),"",IF(K1501=Q1501,1,0))</f>
        <v>1</v>
      </c>
      <c r="AC1501" s="23" t="str">
        <f t="shared" ca="1" si="23"/>
        <v/>
      </c>
    </row>
    <row r="1502" spans="1:29" x14ac:dyDescent="0.25">
      <c r="A1502" s="23">
        <v>1501</v>
      </c>
      <c r="B1502">
        <v>737</v>
      </c>
      <c r="C1502" t="str">
        <f ca="1">IFERROR(VLOOKUP($B1502,INDIRECT(nfl_game_result),MATCH(C$1,INDIRECT(nfl_game_result_header),0),FALSE),"error")</f>
        <v>2014_14_BUF@DEN</v>
      </c>
      <c r="D1502" t="str">
        <f ca="1">IFERROR(IF(ISBLANK(VLOOKUP($B1502,INDIRECT(nfl_game_result),MATCH(D$1,INDIRECT(nfl_game_result_header),0),FALSE)),"",VLOOKUP($B1502,INDIRECT(nfl_game_result),MATCH(D$1,INDIRECT(nfl_game_result_header),0),FALSE)),"error")</f>
        <v/>
      </c>
      <c r="E1502">
        <f ca="1">IFERROR(IF(ISBLANK(VLOOKUP($B1502,INDIRECT(nfl_game_result),MATCH(E$1,INDIRECT(nfl_game_result_header),0),FALSE)),"",VLOOKUP($B1502,INDIRECT(nfl_game_result),MATCH(E$1,INDIRECT(nfl_game_result_header),0),FALSE)),"error")</f>
        <v>-10</v>
      </c>
      <c r="F1502" s="23" t="str">
        <f ca="1">IFERROR(IF(ISBLANK(VLOOKUP($B1502,INDIRECT(nfl_game_result),MATCH(F$1,INDIRECT(nfl_game_result_header),0),FALSE)),"",VLOOKUP($B1502,INDIRECT(nfl_game_result),MATCH(F$1,INDIRECT(nfl_game_result_header),0),FALSE)),"error")</f>
        <v/>
      </c>
      <c r="G1502" s="23" t="str">
        <f ca="1">IFERROR(IF(ISBLANK(VLOOKUP($B1502,INDIRECT(nfl_game_result),MATCH(G$1,INDIRECT(nfl_game_result_header),0),FALSE)),"",VLOOKUP($B1502,INDIRECT(nfl_game_result),MATCH(G$1,INDIRECT(nfl_game_result_header),0),FALSE)),"error")</f>
        <v/>
      </c>
      <c r="H1502">
        <f ca="1">IFERROR(IF(ISBLANK(VLOOKUP($B1502,INDIRECT(nfl_game_result),MATCH(H$1,INDIRECT(nfl_game_result_header),0),FALSE)),"",VLOOKUP($B1502,INDIRECT(nfl_game_result),MATCH(H$1,INDIRECT(nfl_game_result_header),0),FALSE)),"error")</f>
        <v>24</v>
      </c>
      <c r="I1502">
        <f ca="1">IFERROR(IF(ISBLANK(VLOOKUP($B1502,INDIRECT(nfl_game_result),MATCH(I$1,INDIRECT(nfl_game_result_header),0),FALSE)),"",VLOOKUP($B1502,INDIRECT(nfl_game_result),MATCH(I$1,INDIRECT(nfl_game_result_header),0),FALSE)),"error")</f>
        <v>17</v>
      </c>
      <c r="J1502" t="str">
        <f ca="1">IFERROR(IF(ISBLANK(VLOOKUP($B1502,INDIRECT(nfl_game_result),MATCH(J$1,INDIRECT(nfl_game_result_header),0),FALSE)),"",VLOOKUP($B1502,INDIRECT(nfl_game_result),MATCH(J$1,INDIRECT(nfl_game_result_header),0),FALSE)),"error")</f>
        <v>BUF</v>
      </c>
      <c r="K1502" t="str">
        <f ca="1">IFERROR(IF(ISBLANK(VLOOKUP($B1502,INDIRECT(nfl_game_result),MATCH(K$1,INDIRECT(nfl_game_result_header),0),FALSE)),"",VLOOKUP($B1502,INDIRECT(nfl_game_result),MATCH(K$1,INDIRECT(nfl_game_result_header),0),FALSE)),"error")</f>
        <v>DEN</v>
      </c>
      <c r="L1502" s="23" t="str">
        <f ca="1">IFERROR(IF(ISBLANK(VLOOKUP($B1502,INDIRECT(nfl_game_result),MATCH(L$1,INDIRECT(nfl_game_result_header),0),FALSE)),"",VLOOKUP($B1502,INDIRECT(nfl_game_result),MATCH(L$1,INDIRECT(nfl_game_result_header),0),FALSE)),"error")</f>
        <v/>
      </c>
      <c r="M1502" t="s">
        <v>14</v>
      </c>
      <c r="N1502">
        <v>-9</v>
      </c>
      <c r="O1502" t="s">
        <v>66</v>
      </c>
      <c r="P1502">
        <v>16</v>
      </c>
      <c r="Q1502" t="s">
        <v>72</v>
      </c>
      <c r="V1502" s="23" t="s">
        <v>416</v>
      </c>
      <c r="W1502">
        <f ca="1">VALUE(LEFT(C1502, 4))</f>
        <v>2014</v>
      </c>
      <c r="X1502">
        <f ca="1">VALUE(MID(C1502,6,FIND("_",C1502,6)-6))</f>
        <v>14</v>
      </c>
      <c r="Y1502" t="str">
        <f ca="1">IF(NOT(OR(ISBLANK(D1502),ISBLANK(E1502),D1502="",E1502="")),D1502-E1502,"")</f>
        <v/>
      </c>
      <c r="Z1502" t="str">
        <f ca="1">IF(OR(NOT(ISNUMBER(D1502)),ISBLANK(D1502),D1502="",ISBLANK(N1502)),"",ABS(D1502-N1502))</f>
        <v/>
      </c>
      <c r="AA1502">
        <f ca="1">IF(OR(ISBLANK(J1502),ISBLANK(O1502),J1502="",O1502=""),"",IF(J1502=O1502,1,0))</f>
        <v>1</v>
      </c>
      <c r="AB1502">
        <f ca="1">IF(OR(ISBLANK(K1502),ISBLANK(Q1502),K1502="",Q1502=""),"",IF(K1502=Q1502,1,0))</f>
        <v>1</v>
      </c>
      <c r="AC1502" s="23" t="str">
        <f t="shared" ca="1" si="23"/>
        <v/>
      </c>
    </row>
    <row r="1503" spans="1:29" x14ac:dyDescent="0.25">
      <c r="A1503" s="23">
        <v>1502</v>
      </c>
      <c r="B1503">
        <v>738</v>
      </c>
      <c r="C1503" t="str">
        <f ca="1">IFERROR(VLOOKUP($B1503,INDIRECT(nfl_game_result),MATCH(C$1,INDIRECT(nfl_game_result_header),0),FALSE),"error")</f>
        <v>2014_14_KCY@ARI</v>
      </c>
      <c r="D1503" t="str">
        <f ca="1">IFERROR(IF(ISBLANK(VLOOKUP($B1503,INDIRECT(nfl_game_result),MATCH(D$1,INDIRECT(nfl_game_result_header),0),FALSE)),"",VLOOKUP($B1503,INDIRECT(nfl_game_result),MATCH(D$1,INDIRECT(nfl_game_result_header),0),FALSE)),"error")</f>
        <v/>
      </c>
      <c r="E1503">
        <f ca="1">IFERROR(IF(ISBLANK(VLOOKUP($B1503,INDIRECT(nfl_game_result),MATCH(E$1,INDIRECT(nfl_game_result_header),0),FALSE)),"",VLOOKUP($B1503,INDIRECT(nfl_game_result),MATCH(E$1,INDIRECT(nfl_game_result_header),0),FALSE)),"error")</f>
        <v>-1</v>
      </c>
      <c r="F1503" s="23" t="str">
        <f ca="1">IFERROR(IF(ISBLANK(VLOOKUP($B1503,INDIRECT(nfl_game_result),MATCH(F$1,INDIRECT(nfl_game_result_header),0),FALSE)),"",VLOOKUP($B1503,INDIRECT(nfl_game_result),MATCH(F$1,INDIRECT(nfl_game_result_header),0),FALSE)),"error")</f>
        <v/>
      </c>
      <c r="G1503" s="23" t="str">
        <f ca="1">IFERROR(IF(ISBLANK(VLOOKUP($B1503,INDIRECT(nfl_game_result),MATCH(G$1,INDIRECT(nfl_game_result_header),0),FALSE)),"",VLOOKUP($B1503,INDIRECT(nfl_game_result),MATCH(G$1,INDIRECT(nfl_game_result_header),0),FALSE)),"error")</f>
        <v/>
      </c>
      <c r="H1503">
        <f ca="1">IFERROR(IF(ISBLANK(VLOOKUP($B1503,INDIRECT(nfl_game_result),MATCH(H$1,INDIRECT(nfl_game_result_header),0),FALSE)),"",VLOOKUP($B1503,INDIRECT(nfl_game_result),MATCH(H$1,INDIRECT(nfl_game_result_header),0),FALSE)),"error")</f>
        <v>17</v>
      </c>
      <c r="I1503">
        <f ca="1">IFERROR(IF(ISBLANK(VLOOKUP($B1503,INDIRECT(nfl_game_result),MATCH(I$1,INDIRECT(nfl_game_result_header),0),FALSE)),"",VLOOKUP($B1503,INDIRECT(nfl_game_result),MATCH(I$1,INDIRECT(nfl_game_result_header),0),FALSE)),"error")</f>
        <v>14</v>
      </c>
      <c r="J1503" t="str">
        <f ca="1">IFERROR(IF(ISBLANK(VLOOKUP($B1503,INDIRECT(nfl_game_result),MATCH(J$1,INDIRECT(nfl_game_result_header),0),FALSE)),"",VLOOKUP($B1503,INDIRECT(nfl_game_result),MATCH(J$1,INDIRECT(nfl_game_result_header),0),FALSE)),"error")</f>
        <v>ARI</v>
      </c>
      <c r="K1503" t="str">
        <f ca="1">IFERROR(IF(ISBLANK(VLOOKUP($B1503,INDIRECT(nfl_game_result),MATCH(K$1,INDIRECT(nfl_game_result_header),0),FALSE)),"",VLOOKUP($B1503,INDIRECT(nfl_game_result),MATCH(K$1,INDIRECT(nfl_game_result_header),0),FALSE)),"error")</f>
        <v>ARI</v>
      </c>
      <c r="L1503" s="23" t="str">
        <f ca="1">IFERROR(IF(ISBLANK(VLOOKUP($B1503,INDIRECT(nfl_game_result),MATCH(L$1,INDIRECT(nfl_game_result_header),0),FALSE)),"",VLOOKUP($B1503,INDIRECT(nfl_game_result),MATCH(L$1,INDIRECT(nfl_game_result_header),0),FALSE)),"error")</f>
        <v/>
      </c>
      <c r="M1503" t="s">
        <v>14</v>
      </c>
      <c r="N1503">
        <v>-2.5</v>
      </c>
      <c r="O1503" t="s">
        <v>64</v>
      </c>
      <c r="P1503">
        <v>3</v>
      </c>
      <c r="Q1503" t="s">
        <v>64</v>
      </c>
      <c r="V1503" s="23" t="s">
        <v>416</v>
      </c>
      <c r="W1503">
        <f ca="1">VALUE(LEFT(C1503, 4))</f>
        <v>2014</v>
      </c>
      <c r="X1503">
        <f ca="1">VALUE(MID(C1503,6,FIND("_",C1503,6)-6))</f>
        <v>14</v>
      </c>
      <c r="Y1503" t="str">
        <f ca="1">IF(NOT(OR(ISBLANK(D1503),ISBLANK(E1503),D1503="",E1503="")),D1503-E1503,"")</f>
        <v/>
      </c>
      <c r="Z1503" t="str">
        <f ca="1">IF(OR(NOT(ISNUMBER(D1503)),ISBLANK(D1503),D1503="",ISBLANK(N1503)),"",ABS(D1503-N1503))</f>
        <v/>
      </c>
      <c r="AA1503">
        <f ca="1">IF(OR(ISBLANK(J1503),ISBLANK(O1503),J1503="",O1503=""),"",IF(J1503=O1503,1,0))</f>
        <v>1</v>
      </c>
      <c r="AB1503">
        <f ca="1">IF(OR(ISBLANK(K1503),ISBLANK(Q1503),K1503="",Q1503=""),"",IF(K1503=Q1503,1,0))</f>
        <v>1</v>
      </c>
      <c r="AC1503" s="23" t="str">
        <f t="shared" ca="1" si="23"/>
        <v/>
      </c>
    </row>
    <row r="1504" spans="1:29" x14ac:dyDescent="0.25">
      <c r="A1504" s="23">
        <v>1503</v>
      </c>
      <c r="B1504">
        <v>739</v>
      </c>
      <c r="C1504" t="str">
        <f ca="1">IFERROR(VLOOKUP($B1504,INDIRECT(nfl_game_result),MATCH(C$1,INDIRECT(nfl_game_result_header),0),FALSE),"error")</f>
        <v>2014_14_SFO@OAK</v>
      </c>
      <c r="D1504" t="str">
        <f ca="1">IFERROR(IF(ISBLANK(VLOOKUP($B1504,INDIRECT(nfl_game_result),MATCH(D$1,INDIRECT(nfl_game_result_header),0),FALSE)),"",VLOOKUP($B1504,INDIRECT(nfl_game_result),MATCH(D$1,INDIRECT(nfl_game_result_header),0),FALSE)),"error")</f>
        <v/>
      </c>
      <c r="E1504">
        <f ca="1">IFERROR(IF(ISBLANK(VLOOKUP($B1504,INDIRECT(nfl_game_result),MATCH(E$1,INDIRECT(nfl_game_result_header),0),FALSE)),"",VLOOKUP($B1504,INDIRECT(nfl_game_result),MATCH(E$1,INDIRECT(nfl_game_result_header),0),FALSE)),"error")</f>
        <v>7.5</v>
      </c>
      <c r="F1504" s="23" t="str">
        <f ca="1">IFERROR(IF(ISBLANK(VLOOKUP($B1504,INDIRECT(nfl_game_result),MATCH(F$1,INDIRECT(nfl_game_result_header),0),FALSE)),"",VLOOKUP($B1504,INDIRECT(nfl_game_result),MATCH(F$1,INDIRECT(nfl_game_result_header),0),FALSE)),"error")</f>
        <v/>
      </c>
      <c r="G1504" s="23" t="str">
        <f ca="1">IFERROR(IF(ISBLANK(VLOOKUP($B1504,INDIRECT(nfl_game_result),MATCH(G$1,INDIRECT(nfl_game_result_header),0),FALSE)),"",VLOOKUP($B1504,INDIRECT(nfl_game_result),MATCH(G$1,INDIRECT(nfl_game_result_header),0),FALSE)),"error")</f>
        <v/>
      </c>
      <c r="H1504">
        <f ca="1">IFERROR(IF(ISBLANK(VLOOKUP($B1504,INDIRECT(nfl_game_result),MATCH(H$1,INDIRECT(nfl_game_result_header),0),FALSE)),"",VLOOKUP($B1504,INDIRECT(nfl_game_result),MATCH(H$1,INDIRECT(nfl_game_result_header),0),FALSE)),"error")</f>
        <v>24</v>
      </c>
      <c r="I1504">
        <f ca="1">IFERROR(IF(ISBLANK(VLOOKUP($B1504,INDIRECT(nfl_game_result),MATCH(I$1,INDIRECT(nfl_game_result_header),0),FALSE)),"",VLOOKUP($B1504,INDIRECT(nfl_game_result),MATCH(I$1,INDIRECT(nfl_game_result_header),0),FALSE)),"error")</f>
        <v>13</v>
      </c>
      <c r="J1504" t="str">
        <f ca="1">IFERROR(IF(ISBLANK(VLOOKUP($B1504,INDIRECT(nfl_game_result),MATCH(J$1,INDIRECT(nfl_game_result_header),0),FALSE)),"",VLOOKUP($B1504,INDIRECT(nfl_game_result),MATCH(J$1,INDIRECT(nfl_game_result_header),0),FALSE)),"error")</f>
        <v>OAK</v>
      </c>
      <c r="K1504" t="str">
        <f ca="1">IFERROR(IF(ISBLANK(VLOOKUP($B1504,INDIRECT(nfl_game_result),MATCH(K$1,INDIRECT(nfl_game_result_header),0),FALSE)),"",VLOOKUP($B1504,INDIRECT(nfl_game_result),MATCH(K$1,INDIRECT(nfl_game_result_header),0),FALSE)),"error")</f>
        <v>OAK</v>
      </c>
      <c r="L1504" s="23" t="str">
        <f ca="1">IFERROR(IF(ISBLANK(VLOOKUP($B1504,INDIRECT(nfl_game_result),MATCH(L$1,INDIRECT(nfl_game_result_header),0),FALSE)),"",VLOOKUP($B1504,INDIRECT(nfl_game_result),MATCH(L$1,INDIRECT(nfl_game_result_header),0),FALSE)),"error")</f>
        <v/>
      </c>
      <c r="M1504" t="s">
        <v>14</v>
      </c>
      <c r="N1504">
        <v>6</v>
      </c>
      <c r="O1504" t="s">
        <v>85</v>
      </c>
      <c r="P1504">
        <v>12</v>
      </c>
      <c r="Q1504" t="s">
        <v>333</v>
      </c>
      <c r="V1504" s="23" t="s">
        <v>416</v>
      </c>
      <c r="W1504">
        <f ca="1">VALUE(LEFT(C1504, 4))</f>
        <v>2014</v>
      </c>
      <c r="X1504">
        <f ca="1">VALUE(MID(C1504,6,FIND("_",C1504,6)-6))</f>
        <v>14</v>
      </c>
      <c r="Y1504" t="str">
        <f ca="1">IF(NOT(OR(ISBLANK(D1504),ISBLANK(E1504),D1504="",E1504="")),D1504-E1504,"")</f>
        <v/>
      </c>
      <c r="Z1504" t="str">
        <f ca="1">IF(OR(NOT(ISNUMBER(D1504)),ISBLANK(D1504),D1504="",ISBLANK(N1504)),"",ABS(D1504-N1504))</f>
        <v/>
      </c>
      <c r="AA1504">
        <f ca="1">IF(OR(ISBLANK(J1504),ISBLANK(O1504),J1504="",O1504=""),"",IF(J1504=O1504,1,0))</f>
        <v>1</v>
      </c>
      <c r="AB1504">
        <f ca="1">IF(OR(ISBLANK(K1504),ISBLANK(Q1504),K1504="",Q1504=""),"",IF(K1504=Q1504,1,0))</f>
        <v>0</v>
      </c>
      <c r="AC1504" s="23" t="str">
        <f t="shared" ca="1" si="23"/>
        <v/>
      </c>
    </row>
    <row r="1505" spans="1:29" x14ac:dyDescent="0.25">
      <c r="A1505" s="23">
        <v>1504</v>
      </c>
      <c r="B1505">
        <v>740</v>
      </c>
      <c r="C1505" t="str">
        <f ca="1">IFERROR(VLOOKUP($B1505,INDIRECT(nfl_game_result),MATCH(C$1,INDIRECT(nfl_game_result_header),0),FALSE),"error")</f>
        <v>2014_14_SEA@PHI</v>
      </c>
      <c r="D1505" t="str">
        <f ca="1">IFERROR(IF(ISBLANK(VLOOKUP($B1505,INDIRECT(nfl_game_result),MATCH(D$1,INDIRECT(nfl_game_result_header),0),FALSE)),"",VLOOKUP($B1505,INDIRECT(nfl_game_result),MATCH(D$1,INDIRECT(nfl_game_result_header),0),FALSE)),"error")</f>
        <v/>
      </c>
      <c r="E1505">
        <f ca="1">IFERROR(IF(ISBLANK(VLOOKUP($B1505,INDIRECT(nfl_game_result),MATCH(E$1,INDIRECT(nfl_game_result_header),0),FALSE)),"",VLOOKUP($B1505,INDIRECT(nfl_game_result),MATCH(E$1,INDIRECT(nfl_game_result_header),0),FALSE)),"error")</f>
        <v>-1</v>
      </c>
      <c r="F1505" s="23" t="str">
        <f ca="1">IFERROR(IF(ISBLANK(VLOOKUP($B1505,INDIRECT(nfl_game_result),MATCH(F$1,INDIRECT(nfl_game_result_header),0),FALSE)),"",VLOOKUP($B1505,INDIRECT(nfl_game_result),MATCH(F$1,INDIRECT(nfl_game_result_header),0),FALSE)),"error")</f>
        <v/>
      </c>
      <c r="G1505" s="23" t="str">
        <f ca="1">IFERROR(IF(ISBLANK(VLOOKUP($B1505,INDIRECT(nfl_game_result),MATCH(G$1,INDIRECT(nfl_game_result_header),0),FALSE)),"",VLOOKUP($B1505,INDIRECT(nfl_game_result),MATCH(G$1,INDIRECT(nfl_game_result_header),0),FALSE)),"error")</f>
        <v/>
      </c>
      <c r="H1505">
        <f ca="1">IFERROR(IF(ISBLANK(VLOOKUP($B1505,INDIRECT(nfl_game_result),MATCH(H$1,INDIRECT(nfl_game_result_header),0),FALSE)),"",VLOOKUP($B1505,INDIRECT(nfl_game_result),MATCH(H$1,INDIRECT(nfl_game_result_header),0),FALSE)),"error")</f>
        <v>14</v>
      </c>
      <c r="I1505">
        <f ca="1">IFERROR(IF(ISBLANK(VLOOKUP($B1505,INDIRECT(nfl_game_result),MATCH(I$1,INDIRECT(nfl_game_result_header),0),FALSE)),"",VLOOKUP($B1505,INDIRECT(nfl_game_result),MATCH(I$1,INDIRECT(nfl_game_result_header),0),FALSE)),"error")</f>
        <v>24</v>
      </c>
      <c r="J1505" t="str">
        <f ca="1">IFERROR(IF(ISBLANK(VLOOKUP($B1505,INDIRECT(nfl_game_result),MATCH(J$1,INDIRECT(nfl_game_result_header),0),FALSE)),"",VLOOKUP($B1505,INDIRECT(nfl_game_result),MATCH(J$1,INDIRECT(nfl_game_result_header),0),FALSE)),"error")</f>
        <v>SEA</v>
      </c>
      <c r="K1505" t="str">
        <f ca="1">IFERROR(IF(ISBLANK(VLOOKUP($B1505,INDIRECT(nfl_game_result),MATCH(K$1,INDIRECT(nfl_game_result_header),0),FALSE)),"",VLOOKUP($B1505,INDIRECT(nfl_game_result),MATCH(K$1,INDIRECT(nfl_game_result_header),0),FALSE)),"error")</f>
        <v>SEA</v>
      </c>
      <c r="L1505" s="23" t="str">
        <f ca="1">IFERROR(IF(ISBLANK(VLOOKUP($B1505,INDIRECT(nfl_game_result),MATCH(L$1,INDIRECT(nfl_game_result_header),0),FALSE)),"",VLOOKUP($B1505,INDIRECT(nfl_game_result),MATCH(L$1,INDIRECT(nfl_game_result_header),0),FALSE)),"error")</f>
        <v/>
      </c>
      <c r="M1505" t="s">
        <v>14</v>
      </c>
      <c r="N1505">
        <v>0</v>
      </c>
      <c r="O1505" t="s">
        <v>89</v>
      </c>
      <c r="P1505">
        <v>10</v>
      </c>
      <c r="Q1505" t="s">
        <v>89</v>
      </c>
      <c r="V1505" s="23" t="s">
        <v>416</v>
      </c>
      <c r="W1505">
        <f ca="1">VALUE(LEFT(C1505, 4))</f>
        <v>2014</v>
      </c>
      <c r="X1505">
        <f ca="1">VALUE(MID(C1505,6,FIND("_",C1505,6)-6))</f>
        <v>14</v>
      </c>
      <c r="Y1505" t="str">
        <f ca="1">IF(NOT(OR(ISBLANK(D1505),ISBLANK(E1505),D1505="",E1505="")),D1505-E1505,"")</f>
        <v/>
      </c>
      <c r="Z1505" t="str">
        <f ca="1">IF(OR(NOT(ISNUMBER(D1505)),ISBLANK(D1505),D1505="",ISBLANK(N1505)),"",ABS(D1505-N1505))</f>
        <v/>
      </c>
      <c r="AA1505">
        <f ca="1">IF(OR(ISBLANK(J1505),ISBLANK(O1505),J1505="",O1505=""),"",IF(J1505=O1505,1,0))</f>
        <v>1</v>
      </c>
      <c r="AB1505">
        <f ca="1">IF(OR(ISBLANK(K1505),ISBLANK(Q1505),K1505="",Q1505=""),"",IF(K1505=Q1505,1,0))</f>
        <v>1</v>
      </c>
      <c r="AC1505" s="23" t="str">
        <f t="shared" ca="1" si="23"/>
        <v/>
      </c>
    </row>
    <row r="1506" spans="1:29" x14ac:dyDescent="0.25">
      <c r="A1506" s="23">
        <v>1505</v>
      </c>
      <c r="B1506">
        <v>741</v>
      </c>
      <c r="C1506" t="str">
        <f ca="1">IFERROR(VLOOKUP($B1506,INDIRECT(nfl_game_result),MATCH(C$1,INDIRECT(nfl_game_result_header),0),FALSE),"error")</f>
        <v>2014_14_NWE@SD</v>
      </c>
      <c r="D1506" t="str">
        <f ca="1">IFERROR(IF(ISBLANK(VLOOKUP($B1506,INDIRECT(nfl_game_result),MATCH(D$1,INDIRECT(nfl_game_result_header),0),FALSE)),"",VLOOKUP($B1506,INDIRECT(nfl_game_result),MATCH(D$1,INDIRECT(nfl_game_result_header),0),FALSE)),"error")</f>
        <v/>
      </c>
      <c r="E1506">
        <f ca="1">IFERROR(IF(ISBLANK(VLOOKUP($B1506,INDIRECT(nfl_game_result),MATCH(E$1,INDIRECT(nfl_game_result_header),0),FALSE)),"",VLOOKUP($B1506,INDIRECT(nfl_game_result),MATCH(E$1,INDIRECT(nfl_game_result_header),0),FALSE)),"error")</f>
        <v>3.5</v>
      </c>
      <c r="F1506" s="23" t="str">
        <f ca="1">IFERROR(IF(ISBLANK(VLOOKUP($B1506,INDIRECT(nfl_game_result),MATCH(F$1,INDIRECT(nfl_game_result_header),0),FALSE)),"",VLOOKUP($B1506,INDIRECT(nfl_game_result),MATCH(F$1,INDIRECT(nfl_game_result_header),0),FALSE)),"error")</f>
        <v/>
      </c>
      <c r="G1506" s="23" t="str">
        <f ca="1">IFERROR(IF(ISBLANK(VLOOKUP($B1506,INDIRECT(nfl_game_result),MATCH(G$1,INDIRECT(nfl_game_result_header),0),FALSE)),"",VLOOKUP($B1506,INDIRECT(nfl_game_result),MATCH(G$1,INDIRECT(nfl_game_result_header),0),FALSE)),"error")</f>
        <v/>
      </c>
      <c r="H1506">
        <f ca="1">IFERROR(IF(ISBLANK(VLOOKUP($B1506,INDIRECT(nfl_game_result),MATCH(H$1,INDIRECT(nfl_game_result_header),0),FALSE)),"",VLOOKUP($B1506,INDIRECT(nfl_game_result),MATCH(H$1,INDIRECT(nfl_game_result_header),0),FALSE)),"error")</f>
        <v>14</v>
      </c>
      <c r="I1506">
        <f ca="1">IFERROR(IF(ISBLANK(VLOOKUP($B1506,INDIRECT(nfl_game_result),MATCH(I$1,INDIRECT(nfl_game_result_header),0),FALSE)),"",VLOOKUP($B1506,INDIRECT(nfl_game_result),MATCH(I$1,INDIRECT(nfl_game_result_header),0),FALSE)),"error")</f>
        <v>23</v>
      </c>
      <c r="J1506" t="str">
        <f ca="1">IFERROR(IF(ISBLANK(VLOOKUP($B1506,INDIRECT(nfl_game_result),MATCH(J$1,INDIRECT(nfl_game_result_header),0),FALSE)),"",VLOOKUP($B1506,INDIRECT(nfl_game_result),MATCH(J$1,INDIRECT(nfl_game_result_header),0),FALSE)),"error")</f>
        <v>NWE</v>
      </c>
      <c r="K1506" t="str">
        <f ca="1">IFERROR(IF(ISBLANK(VLOOKUP($B1506,INDIRECT(nfl_game_result),MATCH(K$1,INDIRECT(nfl_game_result_header),0),FALSE)),"",VLOOKUP($B1506,INDIRECT(nfl_game_result),MATCH(K$1,INDIRECT(nfl_game_result_header),0),FALSE)),"error")</f>
        <v>NWE</v>
      </c>
      <c r="L1506" s="23" t="str">
        <f ca="1">IFERROR(IF(ISBLANK(VLOOKUP($B1506,INDIRECT(nfl_game_result),MATCH(L$1,INDIRECT(nfl_game_result_header),0),FALSE)),"",VLOOKUP($B1506,INDIRECT(nfl_game_result),MATCH(L$1,INDIRECT(nfl_game_result_header),0),FALSE)),"error")</f>
        <v/>
      </c>
      <c r="M1506" t="s">
        <v>14</v>
      </c>
      <c r="N1506">
        <v>2</v>
      </c>
      <c r="O1506" t="s">
        <v>332</v>
      </c>
      <c r="P1506">
        <v>2</v>
      </c>
      <c r="Q1506" t="s">
        <v>332</v>
      </c>
      <c r="V1506" s="23" t="s">
        <v>416</v>
      </c>
      <c r="W1506">
        <f ca="1">VALUE(LEFT(C1506, 4))</f>
        <v>2014</v>
      </c>
      <c r="X1506">
        <f ca="1">VALUE(MID(C1506,6,FIND("_",C1506,6)-6))</f>
        <v>14</v>
      </c>
      <c r="Y1506" t="str">
        <f ca="1">IF(NOT(OR(ISBLANK(D1506),ISBLANK(E1506),D1506="",E1506="")),D1506-E1506,"")</f>
        <v/>
      </c>
      <c r="Z1506" t="str">
        <f ca="1">IF(OR(NOT(ISNUMBER(D1506)),ISBLANK(D1506),D1506="",ISBLANK(N1506)),"",ABS(D1506-N1506))</f>
        <v/>
      </c>
      <c r="AA1506">
        <f ca="1">IF(OR(ISBLANK(J1506),ISBLANK(O1506),J1506="",O1506=""),"",IF(J1506=O1506,1,0))</f>
        <v>1</v>
      </c>
      <c r="AB1506">
        <f ca="1">IF(OR(ISBLANK(K1506),ISBLANK(Q1506),K1506="",Q1506=""),"",IF(K1506=Q1506,1,0))</f>
        <v>1</v>
      </c>
      <c r="AC1506" s="23" t="str">
        <f t="shared" ca="1" si="23"/>
        <v/>
      </c>
    </row>
    <row r="1507" spans="1:29" x14ac:dyDescent="0.25">
      <c r="A1507" s="23">
        <v>1506</v>
      </c>
      <c r="B1507">
        <v>742</v>
      </c>
      <c r="C1507" t="str">
        <f ca="1">IFERROR(VLOOKUP($B1507,INDIRECT(nfl_game_result),MATCH(C$1,INDIRECT(nfl_game_result_header),0),FALSE),"error")</f>
        <v>2014_14_ATL@GBY</v>
      </c>
      <c r="D1507" t="str">
        <f ca="1">IFERROR(IF(ISBLANK(VLOOKUP($B1507,INDIRECT(nfl_game_result),MATCH(D$1,INDIRECT(nfl_game_result_header),0),FALSE)),"",VLOOKUP($B1507,INDIRECT(nfl_game_result),MATCH(D$1,INDIRECT(nfl_game_result_header),0),FALSE)),"error")</f>
        <v/>
      </c>
      <c r="E1507">
        <f ca="1">IFERROR(IF(ISBLANK(VLOOKUP($B1507,INDIRECT(nfl_game_result),MATCH(E$1,INDIRECT(nfl_game_result_header),0),FALSE)),"",VLOOKUP($B1507,INDIRECT(nfl_game_result),MATCH(E$1,INDIRECT(nfl_game_result_header),0),FALSE)),"error")</f>
        <v>-11.5</v>
      </c>
      <c r="F1507" s="23" t="str">
        <f ca="1">IFERROR(IF(ISBLANK(VLOOKUP($B1507,INDIRECT(nfl_game_result),MATCH(F$1,INDIRECT(nfl_game_result_header),0),FALSE)),"",VLOOKUP($B1507,INDIRECT(nfl_game_result),MATCH(F$1,INDIRECT(nfl_game_result_header),0),FALSE)),"error")</f>
        <v/>
      </c>
      <c r="G1507" s="23" t="str">
        <f ca="1">IFERROR(IF(ISBLANK(VLOOKUP($B1507,INDIRECT(nfl_game_result),MATCH(G$1,INDIRECT(nfl_game_result_header),0),FALSE)),"",VLOOKUP($B1507,INDIRECT(nfl_game_result),MATCH(G$1,INDIRECT(nfl_game_result_header),0),FALSE)),"error")</f>
        <v/>
      </c>
      <c r="H1507">
        <f ca="1">IFERROR(IF(ISBLANK(VLOOKUP($B1507,INDIRECT(nfl_game_result),MATCH(H$1,INDIRECT(nfl_game_result_header),0),FALSE)),"",VLOOKUP($B1507,INDIRECT(nfl_game_result),MATCH(H$1,INDIRECT(nfl_game_result_header),0),FALSE)),"error")</f>
        <v>43</v>
      </c>
      <c r="I1507">
        <f ca="1">IFERROR(IF(ISBLANK(VLOOKUP($B1507,INDIRECT(nfl_game_result),MATCH(I$1,INDIRECT(nfl_game_result_header),0),FALSE)),"",VLOOKUP($B1507,INDIRECT(nfl_game_result),MATCH(I$1,INDIRECT(nfl_game_result_header),0),FALSE)),"error")</f>
        <v>37</v>
      </c>
      <c r="J1507" t="str">
        <f ca="1">IFERROR(IF(ISBLANK(VLOOKUP($B1507,INDIRECT(nfl_game_result),MATCH(J$1,INDIRECT(nfl_game_result_header),0),FALSE)),"",VLOOKUP($B1507,INDIRECT(nfl_game_result),MATCH(J$1,INDIRECT(nfl_game_result_header),0),FALSE)),"error")</f>
        <v>ATL</v>
      </c>
      <c r="K1507" t="str">
        <f ca="1">IFERROR(IF(ISBLANK(VLOOKUP($B1507,INDIRECT(nfl_game_result),MATCH(K$1,INDIRECT(nfl_game_result_header),0),FALSE)),"",VLOOKUP($B1507,INDIRECT(nfl_game_result),MATCH(K$1,INDIRECT(nfl_game_result_header),0),FALSE)),"error")</f>
        <v>GBY</v>
      </c>
      <c r="L1507" s="23" t="str">
        <f ca="1">IFERROR(IF(ISBLANK(VLOOKUP($B1507,INDIRECT(nfl_game_result),MATCH(L$1,INDIRECT(nfl_game_result_header),0),FALSE)),"",VLOOKUP($B1507,INDIRECT(nfl_game_result),MATCH(L$1,INDIRECT(nfl_game_result_header),0),FALSE)),"error")</f>
        <v/>
      </c>
      <c r="M1507" t="s">
        <v>14</v>
      </c>
      <c r="N1507">
        <v>-10.5</v>
      </c>
      <c r="O1507" t="s">
        <v>330</v>
      </c>
      <c r="P1507">
        <v>7</v>
      </c>
      <c r="Q1507" t="s">
        <v>330</v>
      </c>
      <c r="V1507" s="23" t="s">
        <v>416</v>
      </c>
      <c r="W1507">
        <f ca="1">VALUE(LEFT(C1507, 4))</f>
        <v>2014</v>
      </c>
      <c r="X1507">
        <f ca="1">VALUE(MID(C1507,6,FIND("_",C1507,6)-6))</f>
        <v>14</v>
      </c>
      <c r="Y1507" t="str">
        <f ca="1">IF(NOT(OR(ISBLANK(D1507),ISBLANK(E1507),D1507="",E1507="")),D1507-E1507,"")</f>
        <v/>
      </c>
      <c r="Z1507" t="str">
        <f ca="1">IF(OR(NOT(ISNUMBER(D1507)),ISBLANK(D1507),D1507="",ISBLANK(N1507)),"",ABS(D1507-N1507))</f>
        <v/>
      </c>
      <c r="AA1507">
        <f ca="1">IF(OR(ISBLANK(J1507),ISBLANK(O1507),J1507="",O1507=""),"",IF(J1507=O1507,1,0))</f>
        <v>0</v>
      </c>
      <c r="AB1507">
        <f ca="1">IF(OR(ISBLANK(K1507),ISBLANK(Q1507),K1507="",Q1507=""),"",IF(K1507=Q1507,1,0))</f>
        <v>1</v>
      </c>
      <c r="AC1507" s="23" t="str">
        <f t="shared" ca="1" si="23"/>
        <v/>
      </c>
    </row>
    <row r="1508" spans="1:29" x14ac:dyDescent="0.25">
      <c r="A1508" s="23">
        <v>1507</v>
      </c>
      <c r="B1508">
        <v>743</v>
      </c>
      <c r="C1508" t="str">
        <f ca="1">IFERROR(VLOOKUP($B1508,INDIRECT(nfl_game_result),MATCH(C$1,INDIRECT(nfl_game_result_header),0),FALSE),"error")</f>
        <v>2014_15_ARI@STL</v>
      </c>
      <c r="D1508" t="str">
        <f ca="1">IFERROR(IF(ISBLANK(VLOOKUP($B1508,INDIRECT(nfl_game_result),MATCH(D$1,INDIRECT(nfl_game_result_header),0),FALSE)),"",VLOOKUP($B1508,INDIRECT(nfl_game_result),MATCH(D$1,INDIRECT(nfl_game_result_header),0),FALSE)),"error")</f>
        <v/>
      </c>
      <c r="E1508">
        <f ca="1">IFERROR(IF(ISBLANK(VLOOKUP($B1508,INDIRECT(nfl_game_result),MATCH(E$1,INDIRECT(nfl_game_result_header),0),FALSE)),"",VLOOKUP($B1508,INDIRECT(nfl_game_result),MATCH(E$1,INDIRECT(nfl_game_result_header),0),FALSE)),"error")</f>
        <v>-3.5</v>
      </c>
      <c r="F1508" s="23" t="str">
        <f ca="1">IFERROR(IF(ISBLANK(VLOOKUP($B1508,INDIRECT(nfl_game_result),MATCH(F$1,INDIRECT(nfl_game_result_header),0),FALSE)),"",VLOOKUP($B1508,INDIRECT(nfl_game_result),MATCH(F$1,INDIRECT(nfl_game_result_header),0),FALSE)),"error")</f>
        <v/>
      </c>
      <c r="G1508" s="23" t="str">
        <f ca="1">IFERROR(IF(ISBLANK(VLOOKUP($B1508,INDIRECT(nfl_game_result),MATCH(G$1,INDIRECT(nfl_game_result_header),0),FALSE)),"",VLOOKUP($B1508,INDIRECT(nfl_game_result),MATCH(G$1,INDIRECT(nfl_game_result_header),0),FALSE)),"error")</f>
        <v/>
      </c>
      <c r="H1508">
        <f ca="1">IFERROR(IF(ISBLANK(VLOOKUP($B1508,INDIRECT(nfl_game_result),MATCH(H$1,INDIRECT(nfl_game_result_header),0),FALSE)),"",VLOOKUP($B1508,INDIRECT(nfl_game_result),MATCH(H$1,INDIRECT(nfl_game_result_header),0),FALSE)),"error")</f>
        <v>6</v>
      </c>
      <c r="I1508">
        <f ca="1">IFERROR(IF(ISBLANK(VLOOKUP($B1508,INDIRECT(nfl_game_result),MATCH(I$1,INDIRECT(nfl_game_result_header),0),FALSE)),"",VLOOKUP($B1508,INDIRECT(nfl_game_result),MATCH(I$1,INDIRECT(nfl_game_result_header),0),FALSE)),"error")</f>
        <v>12</v>
      </c>
      <c r="J1508" t="str">
        <f ca="1">IFERROR(IF(ISBLANK(VLOOKUP($B1508,INDIRECT(nfl_game_result),MATCH(J$1,INDIRECT(nfl_game_result_header),0),FALSE)),"",VLOOKUP($B1508,INDIRECT(nfl_game_result),MATCH(J$1,INDIRECT(nfl_game_result_header),0),FALSE)),"error")</f>
        <v>ARI</v>
      </c>
      <c r="K1508" t="str">
        <f ca="1">IFERROR(IF(ISBLANK(VLOOKUP($B1508,INDIRECT(nfl_game_result),MATCH(K$1,INDIRECT(nfl_game_result_header),0),FALSE)),"",VLOOKUP($B1508,INDIRECT(nfl_game_result),MATCH(K$1,INDIRECT(nfl_game_result_header),0),FALSE)),"error")</f>
        <v>ARI</v>
      </c>
      <c r="L1508" s="23" t="str">
        <f ca="1">IFERROR(IF(ISBLANK(VLOOKUP($B1508,INDIRECT(nfl_game_result),MATCH(L$1,INDIRECT(nfl_game_result_header),0),FALSE)),"",VLOOKUP($B1508,INDIRECT(nfl_game_result),MATCH(L$1,INDIRECT(nfl_game_result_header),0),FALSE)),"error")</f>
        <v/>
      </c>
      <c r="M1508" t="s">
        <v>16</v>
      </c>
      <c r="N1508">
        <v>-2</v>
      </c>
      <c r="O1508" t="s">
        <v>91</v>
      </c>
      <c r="P1508">
        <v>6</v>
      </c>
      <c r="V1508" s="23" t="s">
        <v>416</v>
      </c>
      <c r="W1508">
        <f ca="1">VALUE(LEFT(C1508, 4))</f>
        <v>2014</v>
      </c>
      <c r="X1508">
        <f ca="1">VALUE(MID(C1508,6,FIND("_",C1508,6)-6))</f>
        <v>15</v>
      </c>
      <c r="Y1508" t="str">
        <f ca="1">IF(NOT(OR(ISBLANK(D1508),ISBLANK(E1508),D1508="",E1508="")),D1508-E1508,"")</f>
        <v/>
      </c>
      <c r="Z1508" t="str">
        <f ca="1">IF(OR(NOT(ISNUMBER(D1508)),ISBLANK(D1508),D1508="",ISBLANK(N1508)),"",ABS(D1508-N1508))</f>
        <v/>
      </c>
      <c r="AA1508">
        <f ca="1">IF(OR(ISBLANK(J1508),ISBLANK(O1508),J1508="",O1508=""),"",IF(J1508=O1508,1,0))</f>
        <v>0</v>
      </c>
      <c r="AB1508" t="str">
        <f ca="1">IF(OR(ISBLANK(K1508),ISBLANK(Q1508),K1508="",Q1508=""),"",IF(K1508=Q1508,1,0))</f>
        <v/>
      </c>
      <c r="AC1508" s="23" t="str">
        <f t="shared" ca="1" si="23"/>
        <v/>
      </c>
    </row>
    <row r="1509" spans="1:29" x14ac:dyDescent="0.25">
      <c r="A1509" s="23">
        <v>1508</v>
      </c>
      <c r="B1509">
        <v>744</v>
      </c>
      <c r="C1509" t="str">
        <f ca="1">IFERROR(VLOOKUP($B1509,INDIRECT(nfl_game_result),MATCH(C$1,INDIRECT(nfl_game_result_header),0),FALSE),"error")</f>
        <v>2014_15_PIT@ATL</v>
      </c>
      <c r="D1509" t="str">
        <f ca="1">IFERROR(IF(ISBLANK(VLOOKUP($B1509,INDIRECT(nfl_game_result),MATCH(D$1,INDIRECT(nfl_game_result_header),0),FALSE)),"",VLOOKUP($B1509,INDIRECT(nfl_game_result),MATCH(D$1,INDIRECT(nfl_game_result_header),0),FALSE)),"error")</f>
        <v/>
      </c>
      <c r="E1509">
        <f ca="1">IFERROR(IF(ISBLANK(VLOOKUP($B1509,INDIRECT(nfl_game_result),MATCH(E$1,INDIRECT(nfl_game_result_header),0),FALSE)),"",VLOOKUP($B1509,INDIRECT(nfl_game_result),MATCH(E$1,INDIRECT(nfl_game_result_header),0),FALSE)),"error")</f>
        <v>1.5</v>
      </c>
      <c r="F1509" s="23" t="str">
        <f ca="1">IFERROR(IF(ISBLANK(VLOOKUP($B1509,INDIRECT(nfl_game_result),MATCH(F$1,INDIRECT(nfl_game_result_header),0),FALSE)),"",VLOOKUP($B1509,INDIRECT(nfl_game_result),MATCH(F$1,INDIRECT(nfl_game_result_header),0),FALSE)),"error")</f>
        <v/>
      </c>
      <c r="G1509" s="23" t="str">
        <f ca="1">IFERROR(IF(ISBLANK(VLOOKUP($B1509,INDIRECT(nfl_game_result),MATCH(G$1,INDIRECT(nfl_game_result_header),0),FALSE)),"",VLOOKUP($B1509,INDIRECT(nfl_game_result),MATCH(G$1,INDIRECT(nfl_game_result_header),0),FALSE)),"error")</f>
        <v/>
      </c>
      <c r="H1509">
        <f ca="1">IFERROR(IF(ISBLANK(VLOOKUP($B1509,INDIRECT(nfl_game_result),MATCH(H$1,INDIRECT(nfl_game_result_header),0),FALSE)),"",VLOOKUP($B1509,INDIRECT(nfl_game_result),MATCH(H$1,INDIRECT(nfl_game_result_header),0),FALSE)),"error")</f>
        <v>20</v>
      </c>
      <c r="I1509">
        <f ca="1">IFERROR(IF(ISBLANK(VLOOKUP($B1509,INDIRECT(nfl_game_result),MATCH(I$1,INDIRECT(nfl_game_result_header),0),FALSE)),"",VLOOKUP($B1509,INDIRECT(nfl_game_result),MATCH(I$1,INDIRECT(nfl_game_result_header),0),FALSE)),"error")</f>
        <v>27</v>
      </c>
      <c r="J1509" t="str">
        <f ca="1">IFERROR(IF(ISBLANK(VLOOKUP($B1509,INDIRECT(nfl_game_result),MATCH(J$1,INDIRECT(nfl_game_result_header),0),FALSE)),"",VLOOKUP($B1509,INDIRECT(nfl_game_result),MATCH(J$1,INDIRECT(nfl_game_result_header),0),FALSE)),"error")</f>
        <v>PIT</v>
      </c>
      <c r="K1509" t="str">
        <f ca="1">IFERROR(IF(ISBLANK(VLOOKUP($B1509,INDIRECT(nfl_game_result),MATCH(K$1,INDIRECT(nfl_game_result_header),0),FALSE)),"",VLOOKUP($B1509,INDIRECT(nfl_game_result),MATCH(K$1,INDIRECT(nfl_game_result_header),0),FALSE)),"error")</f>
        <v>PIT</v>
      </c>
      <c r="L1509" s="23" t="str">
        <f ca="1">IFERROR(IF(ISBLANK(VLOOKUP($B1509,INDIRECT(nfl_game_result),MATCH(L$1,INDIRECT(nfl_game_result_header),0),FALSE)),"",VLOOKUP($B1509,INDIRECT(nfl_game_result),MATCH(L$1,INDIRECT(nfl_game_result_header),0),FALSE)),"error")</f>
        <v/>
      </c>
      <c r="M1509" t="s">
        <v>16</v>
      </c>
      <c r="N1509">
        <v>3</v>
      </c>
      <c r="O1509" t="s">
        <v>87</v>
      </c>
      <c r="P1509">
        <v>13</v>
      </c>
      <c r="V1509" s="23" t="s">
        <v>416</v>
      </c>
      <c r="W1509">
        <f ca="1">VALUE(LEFT(C1509, 4))</f>
        <v>2014</v>
      </c>
      <c r="X1509">
        <f ca="1">VALUE(MID(C1509,6,FIND("_",C1509,6)-6))</f>
        <v>15</v>
      </c>
      <c r="Y1509" t="str">
        <f ca="1">IF(NOT(OR(ISBLANK(D1509),ISBLANK(E1509),D1509="",E1509="")),D1509-E1509,"")</f>
        <v/>
      </c>
      <c r="Z1509" t="str">
        <f ca="1">IF(OR(NOT(ISNUMBER(D1509)),ISBLANK(D1509),D1509="",ISBLANK(N1509)),"",ABS(D1509-N1509))</f>
        <v/>
      </c>
      <c r="AA1509">
        <f ca="1">IF(OR(ISBLANK(J1509),ISBLANK(O1509),J1509="",O1509=""),"",IF(J1509=O1509,1,0))</f>
        <v>1</v>
      </c>
      <c r="AB1509" t="str">
        <f ca="1">IF(OR(ISBLANK(K1509),ISBLANK(Q1509),K1509="",Q1509=""),"",IF(K1509=Q1509,1,0))</f>
        <v/>
      </c>
      <c r="AC1509" s="23" t="str">
        <f t="shared" ca="1" si="23"/>
        <v/>
      </c>
    </row>
    <row r="1510" spans="1:29" x14ac:dyDescent="0.25">
      <c r="A1510" s="23">
        <v>1509</v>
      </c>
      <c r="B1510">
        <v>745</v>
      </c>
      <c r="C1510" t="str">
        <f ca="1">IFERROR(VLOOKUP($B1510,INDIRECT(nfl_game_result),MATCH(C$1,INDIRECT(nfl_game_result_header),0),FALSE),"error")</f>
        <v>2014_15_GBY@BUF</v>
      </c>
      <c r="D1510" t="str">
        <f ca="1">IFERROR(IF(ISBLANK(VLOOKUP($B1510,INDIRECT(nfl_game_result),MATCH(D$1,INDIRECT(nfl_game_result_header),0),FALSE)),"",VLOOKUP($B1510,INDIRECT(nfl_game_result),MATCH(D$1,INDIRECT(nfl_game_result_header),0),FALSE)),"error")</f>
        <v/>
      </c>
      <c r="E1510">
        <f ca="1">IFERROR(IF(ISBLANK(VLOOKUP($B1510,INDIRECT(nfl_game_result),MATCH(E$1,INDIRECT(nfl_game_result_header),0),FALSE)),"",VLOOKUP($B1510,INDIRECT(nfl_game_result),MATCH(E$1,INDIRECT(nfl_game_result_header),0),FALSE)),"error")</f>
        <v>5.5</v>
      </c>
      <c r="F1510" s="23" t="str">
        <f ca="1">IFERROR(IF(ISBLANK(VLOOKUP($B1510,INDIRECT(nfl_game_result),MATCH(F$1,INDIRECT(nfl_game_result_header),0),FALSE)),"",VLOOKUP($B1510,INDIRECT(nfl_game_result),MATCH(F$1,INDIRECT(nfl_game_result_header),0),FALSE)),"error")</f>
        <v/>
      </c>
      <c r="G1510" s="23" t="str">
        <f ca="1">IFERROR(IF(ISBLANK(VLOOKUP($B1510,INDIRECT(nfl_game_result),MATCH(G$1,INDIRECT(nfl_game_result_header),0),FALSE)),"",VLOOKUP($B1510,INDIRECT(nfl_game_result),MATCH(G$1,INDIRECT(nfl_game_result_header),0),FALSE)),"error")</f>
        <v/>
      </c>
      <c r="H1510">
        <f ca="1">IFERROR(IF(ISBLANK(VLOOKUP($B1510,INDIRECT(nfl_game_result),MATCH(H$1,INDIRECT(nfl_game_result_header),0),FALSE)),"",VLOOKUP($B1510,INDIRECT(nfl_game_result),MATCH(H$1,INDIRECT(nfl_game_result_header),0),FALSE)),"error")</f>
        <v>21</v>
      </c>
      <c r="I1510">
        <f ca="1">IFERROR(IF(ISBLANK(VLOOKUP($B1510,INDIRECT(nfl_game_result),MATCH(I$1,INDIRECT(nfl_game_result_header),0),FALSE)),"",VLOOKUP($B1510,INDIRECT(nfl_game_result),MATCH(I$1,INDIRECT(nfl_game_result_header),0),FALSE)),"error")</f>
        <v>13</v>
      </c>
      <c r="J1510" t="str">
        <f ca="1">IFERROR(IF(ISBLANK(VLOOKUP($B1510,INDIRECT(nfl_game_result),MATCH(J$1,INDIRECT(nfl_game_result_header),0),FALSE)),"",VLOOKUP($B1510,INDIRECT(nfl_game_result),MATCH(J$1,INDIRECT(nfl_game_result_header),0),FALSE)),"error")</f>
        <v>BUF</v>
      </c>
      <c r="K1510" t="str">
        <f ca="1">IFERROR(IF(ISBLANK(VLOOKUP($B1510,INDIRECT(nfl_game_result),MATCH(K$1,INDIRECT(nfl_game_result_header),0),FALSE)),"",VLOOKUP($B1510,INDIRECT(nfl_game_result),MATCH(K$1,INDIRECT(nfl_game_result_header),0),FALSE)),"error")</f>
        <v>BUF</v>
      </c>
      <c r="L1510" s="23" t="str">
        <f ca="1">IFERROR(IF(ISBLANK(VLOOKUP($B1510,INDIRECT(nfl_game_result),MATCH(L$1,INDIRECT(nfl_game_result_header),0),FALSE)),"",VLOOKUP($B1510,INDIRECT(nfl_game_result),MATCH(L$1,INDIRECT(nfl_game_result_header),0),FALSE)),"error")</f>
        <v/>
      </c>
      <c r="M1510" t="s">
        <v>16</v>
      </c>
      <c r="N1510">
        <v>6</v>
      </c>
      <c r="O1510" t="s">
        <v>330</v>
      </c>
      <c r="P1510">
        <v>10</v>
      </c>
      <c r="V1510" s="23" t="s">
        <v>416</v>
      </c>
      <c r="W1510">
        <f ca="1">VALUE(LEFT(C1510, 4))</f>
        <v>2014</v>
      </c>
      <c r="X1510">
        <f ca="1">VALUE(MID(C1510,6,FIND("_",C1510,6)-6))</f>
        <v>15</v>
      </c>
      <c r="Y1510" t="str">
        <f ca="1">IF(NOT(OR(ISBLANK(D1510),ISBLANK(E1510),D1510="",E1510="")),D1510-E1510,"")</f>
        <v/>
      </c>
      <c r="Z1510" t="str">
        <f ca="1">IF(OR(NOT(ISNUMBER(D1510)),ISBLANK(D1510),D1510="",ISBLANK(N1510)),"",ABS(D1510-N1510))</f>
        <v/>
      </c>
      <c r="AA1510">
        <f ca="1">IF(OR(ISBLANK(J1510),ISBLANK(O1510),J1510="",O1510=""),"",IF(J1510=O1510,1,0))</f>
        <v>0</v>
      </c>
      <c r="AB1510" t="str">
        <f ca="1">IF(OR(ISBLANK(K1510),ISBLANK(Q1510),K1510="",Q1510=""),"",IF(K1510=Q1510,1,0))</f>
        <v/>
      </c>
      <c r="AC1510" s="23" t="str">
        <f t="shared" ca="1" si="23"/>
        <v/>
      </c>
    </row>
    <row r="1511" spans="1:29" x14ac:dyDescent="0.25">
      <c r="A1511" s="23">
        <v>1510</v>
      </c>
      <c r="B1511">
        <v>746</v>
      </c>
      <c r="C1511" t="str">
        <f ca="1">IFERROR(VLOOKUP($B1511,INDIRECT(nfl_game_result),MATCH(C$1,INDIRECT(nfl_game_result_header),0),FALSE),"error")</f>
        <v>2014_15_CIN@CLE</v>
      </c>
      <c r="D1511" t="str">
        <f ca="1">IFERROR(IF(ISBLANK(VLOOKUP($B1511,INDIRECT(nfl_game_result),MATCH(D$1,INDIRECT(nfl_game_result_header),0),FALSE)),"",VLOOKUP($B1511,INDIRECT(nfl_game_result),MATCH(D$1,INDIRECT(nfl_game_result_header),0),FALSE)),"error")</f>
        <v/>
      </c>
      <c r="E1511">
        <f ca="1">IFERROR(IF(ISBLANK(VLOOKUP($B1511,INDIRECT(nfl_game_result),MATCH(E$1,INDIRECT(nfl_game_result_header),0),FALSE)),"",VLOOKUP($B1511,INDIRECT(nfl_game_result),MATCH(E$1,INDIRECT(nfl_game_result_header),0),FALSE)),"error")</f>
        <v>1</v>
      </c>
      <c r="F1511" s="23" t="str">
        <f ca="1">IFERROR(IF(ISBLANK(VLOOKUP($B1511,INDIRECT(nfl_game_result),MATCH(F$1,INDIRECT(nfl_game_result_header),0),FALSE)),"",VLOOKUP($B1511,INDIRECT(nfl_game_result),MATCH(F$1,INDIRECT(nfl_game_result_header),0),FALSE)),"error")</f>
        <v/>
      </c>
      <c r="G1511" s="23" t="str">
        <f ca="1">IFERROR(IF(ISBLANK(VLOOKUP($B1511,INDIRECT(nfl_game_result),MATCH(G$1,INDIRECT(nfl_game_result_header),0),FALSE)),"",VLOOKUP($B1511,INDIRECT(nfl_game_result),MATCH(G$1,INDIRECT(nfl_game_result_header),0),FALSE)),"error")</f>
        <v/>
      </c>
      <c r="H1511">
        <f ca="1">IFERROR(IF(ISBLANK(VLOOKUP($B1511,INDIRECT(nfl_game_result),MATCH(H$1,INDIRECT(nfl_game_result_header),0),FALSE)),"",VLOOKUP($B1511,INDIRECT(nfl_game_result),MATCH(H$1,INDIRECT(nfl_game_result_header),0),FALSE)),"error")</f>
        <v>0</v>
      </c>
      <c r="I1511">
        <f ca="1">IFERROR(IF(ISBLANK(VLOOKUP($B1511,INDIRECT(nfl_game_result),MATCH(I$1,INDIRECT(nfl_game_result_header),0),FALSE)),"",VLOOKUP($B1511,INDIRECT(nfl_game_result),MATCH(I$1,INDIRECT(nfl_game_result_header),0),FALSE)),"error")</f>
        <v>30</v>
      </c>
      <c r="J1511" t="str">
        <f ca="1">IFERROR(IF(ISBLANK(VLOOKUP($B1511,INDIRECT(nfl_game_result),MATCH(J$1,INDIRECT(nfl_game_result_header),0),FALSE)),"",VLOOKUP($B1511,INDIRECT(nfl_game_result),MATCH(J$1,INDIRECT(nfl_game_result_header),0),FALSE)),"error")</f>
        <v>CIN</v>
      </c>
      <c r="K1511" t="str">
        <f ca="1">IFERROR(IF(ISBLANK(VLOOKUP($B1511,INDIRECT(nfl_game_result),MATCH(K$1,INDIRECT(nfl_game_result_header),0),FALSE)),"",VLOOKUP($B1511,INDIRECT(nfl_game_result),MATCH(K$1,INDIRECT(nfl_game_result_header),0),FALSE)),"error")</f>
        <v>CIN</v>
      </c>
      <c r="L1511" s="23" t="str">
        <f ca="1">IFERROR(IF(ISBLANK(VLOOKUP($B1511,INDIRECT(nfl_game_result),MATCH(L$1,INDIRECT(nfl_game_result_header),0),FALSE)),"",VLOOKUP($B1511,INDIRECT(nfl_game_result),MATCH(L$1,INDIRECT(nfl_game_result_header),0),FALSE)),"error")</f>
        <v/>
      </c>
      <c r="M1511" t="s">
        <v>16</v>
      </c>
      <c r="N1511">
        <v>-1</v>
      </c>
      <c r="O1511" t="s">
        <v>70</v>
      </c>
      <c r="P1511">
        <v>12</v>
      </c>
      <c r="V1511" s="23" t="s">
        <v>416</v>
      </c>
      <c r="W1511">
        <f ca="1">VALUE(LEFT(C1511, 4))</f>
        <v>2014</v>
      </c>
      <c r="X1511">
        <f ca="1">VALUE(MID(C1511,6,FIND("_",C1511,6)-6))</f>
        <v>15</v>
      </c>
      <c r="Y1511" t="str">
        <f ca="1">IF(NOT(OR(ISBLANK(D1511),ISBLANK(E1511),D1511="",E1511="")),D1511-E1511,"")</f>
        <v/>
      </c>
      <c r="Z1511" t="str">
        <f ca="1">IF(OR(NOT(ISNUMBER(D1511)),ISBLANK(D1511),D1511="",ISBLANK(N1511)),"",ABS(D1511-N1511))</f>
        <v/>
      </c>
      <c r="AA1511">
        <f ca="1">IF(OR(ISBLANK(J1511),ISBLANK(O1511),J1511="",O1511=""),"",IF(J1511=O1511,1,0))</f>
        <v>0</v>
      </c>
      <c r="AB1511" t="str">
        <f ca="1">IF(OR(ISBLANK(K1511),ISBLANK(Q1511),K1511="",Q1511=""),"",IF(K1511=Q1511,1,0))</f>
        <v/>
      </c>
      <c r="AC1511" s="23" t="str">
        <f t="shared" ca="1" si="23"/>
        <v/>
      </c>
    </row>
    <row r="1512" spans="1:29" x14ac:dyDescent="0.25">
      <c r="A1512" s="23">
        <v>1511</v>
      </c>
      <c r="B1512">
        <v>747</v>
      </c>
      <c r="C1512" t="str">
        <f ca="1">IFERROR(VLOOKUP($B1512,INDIRECT(nfl_game_result),MATCH(C$1,INDIRECT(nfl_game_result_header),0),FALSE),"error")</f>
        <v>2014_15_HOU@IND</v>
      </c>
      <c r="D1512" t="str">
        <f ca="1">IFERROR(IF(ISBLANK(VLOOKUP($B1512,INDIRECT(nfl_game_result),MATCH(D$1,INDIRECT(nfl_game_result_header),0),FALSE)),"",VLOOKUP($B1512,INDIRECT(nfl_game_result),MATCH(D$1,INDIRECT(nfl_game_result_header),0),FALSE)),"error")</f>
        <v/>
      </c>
      <c r="E1512">
        <f ca="1">IFERROR(IF(ISBLANK(VLOOKUP($B1512,INDIRECT(nfl_game_result),MATCH(E$1,INDIRECT(nfl_game_result_header),0),FALSE)),"",VLOOKUP($B1512,INDIRECT(nfl_game_result),MATCH(E$1,INDIRECT(nfl_game_result_header),0),FALSE)),"error")</f>
        <v>-6.5</v>
      </c>
      <c r="F1512" s="23" t="str">
        <f ca="1">IFERROR(IF(ISBLANK(VLOOKUP($B1512,INDIRECT(nfl_game_result),MATCH(F$1,INDIRECT(nfl_game_result_header),0),FALSE)),"",VLOOKUP($B1512,INDIRECT(nfl_game_result),MATCH(F$1,INDIRECT(nfl_game_result_header),0),FALSE)),"error")</f>
        <v/>
      </c>
      <c r="G1512" s="23" t="str">
        <f ca="1">IFERROR(IF(ISBLANK(VLOOKUP($B1512,INDIRECT(nfl_game_result),MATCH(G$1,INDIRECT(nfl_game_result_header),0),FALSE)),"",VLOOKUP($B1512,INDIRECT(nfl_game_result),MATCH(G$1,INDIRECT(nfl_game_result_header),0),FALSE)),"error")</f>
        <v/>
      </c>
      <c r="H1512">
        <f ca="1">IFERROR(IF(ISBLANK(VLOOKUP($B1512,INDIRECT(nfl_game_result),MATCH(H$1,INDIRECT(nfl_game_result_header),0),FALSE)),"",VLOOKUP($B1512,INDIRECT(nfl_game_result),MATCH(H$1,INDIRECT(nfl_game_result_header),0),FALSE)),"error")</f>
        <v>17</v>
      </c>
      <c r="I1512">
        <f ca="1">IFERROR(IF(ISBLANK(VLOOKUP($B1512,INDIRECT(nfl_game_result),MATCH(I$1,INDIRECT(nfl_game_result_header),0),FALSE)),"",VLOOKUP($B1512,INDIRECT(nfl_game_result),MATCH(I$1,INDIRECT(nfl_game_result_header),0),FALSE)),"error")</f>
        <v>10</v>
      </c>
      <c r="J1512" t="str">
        <f ca="1">IFERROR(IF(ISBLANK(VLOOKUP($B1512,INDIRECT(nfl_game_result),MATCH(J$1,INDIRECT(nfl_game_result_header),0),FALSE)),"",VLOOKUP($B1512,INDIRECT(nfl_game_result),MATCH(J$1,INDIRECT(nfl_game_result_header),0),FALSE)),"error")</f>
        <v>IND</v>
      </c>
      <c r="K1512" t="str">
        <f ca="1">IFERROR(IF(ISBLANK(VLOOKUP($B1512,INDIRECT(nfl_game_result),MATCH(K$1,INDIRECT(nfl_game_result_header),0),FALSE)),"",VLOOKUP($B1512,INDIRECT(nfl_game_result),MATCH(K$1,INDIRECT(nfl_game_result_header),0),FALSE)),"error")</f>
        <v>IND</v>
      </c>
      <c r="L1512" s="23" t="str">
        <f ca="1">IFERROR(IF(ISBLANK(VLOOKUP($B1512,INDIRECT(nfl_game_result),MATCH(L$1,INDIRECT(nfl_game_result_header),0),FALSE)),"",VLOOKUP($B1512,INDIRECT(nfl_game_result),MATCH(L$1,INDIRECT(nfl_game_result_header),0),FALSE)),"error")</f>
        <v/>
      </c>
      <c r="M1512" t="s">
        <v>16</v>
      </c>
      <c r="N1512">
        <v>-7</v>
      </c>
      <c r="O1512" t="s">
        <v>75</v>
      </c>
      <c r="P1512">
        <v>8</v>
      </c>
      <c r="V1512" s="23" t="s">
        <v>416</v>
      </c>
      <c r="W1512">
        <f ca="1">VALUE(LEFT(C1512, 4))</f>
        <v>2014</v>
      </c>
      <c r="X1512">
        <f ca="1">VALUE(MID(C1512,6,FIND("_",C1512,6)-6))</f>
        <v>15</v>
      </c>
      <c r="Y1512" t="str">
        <f ca="1">IF(NOT(OR(ISBLANK(D1512),ISBLANK(E1512),D1512="",E1512="")),D1512-E1512,"")</f>
        <v/>
      </c>
      <c r="Z1512" t="str">
        <f ca="1">IF(OR(NOT(ISNUMBER(D1512)),ISBLANK(D1512),D1512="",ISBLANK(N1512)),"",ABS(D1512-N1512))</f>
        <v/>
      </c>
      <c r="AA1512">
        <f ca="1">IF(OR(ISBLANK(J1512),ISBLANK(O1512),J1512="",O1512=""),"",IF(J1512=O1512,1,0))</f>
        <v>0</v>
      </c>
      <c r="AB1512" t="str">
        <f ca="1">IF(OR(ISBLANK(K1512),ISBLANK(Q1512),K1512="",Q1512=""),"",IF(K1512=Q1512,1,0))</f>
        <v/>
      </c>
      <c r="AC1512" s="23" t="str">
        <f t="shared" ca="1" si="23"/>
        <v/>
      </c>
    </row>
    <row r="1513" spans="1:29" x14ac:dyDescent="0.25">
      <c r="A1513" s="23">
        <v>1512</v>
      </c>
      <c r="B1513">
        <v>748</v>
      </c>
      <c r="C1513" t="str">
        <f ca="1">IFERROR(VLOOKUP($B1513,INDIRECT(nfl_game_result),MATCH(C$1,INDIRECT(nfl_game_result_header),0),FALSE),"error")</f>
        <v>2014_15_OAK@KCY</v>
      </c>
      <c r="D1513" t="str">
        <f ca="1">IFERROR(IF(ISBLANK(VLOOKUP($B1513,INDIRECT(nfl_game_result),MATCH(D$1,INDIRECT(nfl_game_result_header),0),FALSE)),"",VLOOKUP($B1513,INDIRECT(nfl_game_result),MATCH(D$1,INDIRECT(nfl_game_result_header),0),FALSE)),"error")</f>
        <v/>
      </c>
      <c r="E1513">
        <f ca="1">IFERROR(IF(ISBLANK(VLOOKUP($B1513,INDIRECT(nfl_game_result),MATCH(E$1,INDIRECT(nfl_game_result_header),0),FALSE)),"",VLOOKUP($B1513,INDIRECT(nfl_game_result),MATCH(E$1,INDIRECT(nfl_game_result_header),0),FALSE)),"error")</f>
        <v>-10</v>
      </c>
      <c r="F1513" s="23" t="str">
        <f ca="1">IFERROR(IF(ISBLANK(VLOOKUP($B1513,INDIRECT(nfl_game_result),MATCH(F$1,INDIRECT(nfl_game_result_header),0),FALSE)),"",VLOOKUP($B1513,INDIRECT(nfl_game_result),MATCH(F$1,INDIRECT(nfl_game_result_header),0),FALSE)),"error")</f>
        <v/>
      </c>
      <c r="G1513" s="23" t="str">
        <f ca="1">IFERROR(IF(ISBLANK(VLOOKUP($B1513,INDIRECT(nfl_game_result),MATCH(G$1,INDIRECT(nfl_game_result_header),0),FALSE)),"",VLOOKUP($B1513,INDIRECT(nfl_game_result),MATCH(G$1,INDIRECT(nfl_game_result_header),0),FALSE)),"error")</f>
        <v/>
      </c>
      <c r="H1513">
        <f ca="1">IFERROR(IF(ISBLANK(VLOOKUP($B1513,INDIRECT(nfl_game_result),MATCH(H$1,INDIRECT(nfl_game_result_header),0),FALSE)),"",VLOOKUP($B1513,INDIRECT(nfl_game_result),MATCH(H$1,INDIRECT(nfl_game_result_header),0),FALSE)),"error")</f>
        <v>31</v>
      </c>
      <c r="I1513">
        <f ca="1">IFERROR(IF(ISBLANK(VLOOKUP($B1513,INDIRECT(nfl_game_result),MATCH(I$1,INDIRECT(nfl_game_result_header),0),FALSE)),"",VLOOKUP($B1513,INDIRECT(nfl_game_result),MATCH(I$1,INDIRECT(nfl_game_result_header),0),FALSE)),"error")</f>
        <v>13</v>
      </c>
      <c r="J1513" t="str">
        <f ca="1">IFERROR(IF(ISBLANK(VLOOKUP($B1513,INDIRECT(nfl_game_result),MATCH(J$1,INDIRECT(nfl_game_result_header),0),FALSE)),"",VLOOKUP($B1513,INDIRECT(nfl_game_result),MATCH(J$1,INDIRECT(nfl_game_result_header),0),FALSE)),"error")</f>
        <v>KCY</v>
      </c>
      <c r="K1513" t="str">
        <f ca="1">IFERROR(IF(ISBLANK(VLOOKUP($B1513,INDIRECT(nfl_game_result),MATCH(K$1,INDIRECT(nfl_game_result_header),0),FALSE)),"",VLOOKUP($B1513,INDIRECT(nfl_game_result),MATCH(K$1,INDIRECT(nfl_game_result_header),0),FALSE)),"error")</f>
        <v>KCY</v>
      </c>
      <c r="L1513" s="23" t="str">
        <f ca="1">IFERROR(IF(ISBLANK(VLOOKUP($B1513,INDIRECT(nfl_game_result),MATCH(L$1,INDIRECT(nfl_game_result_header),0),FALSE)),"",VLOOKUP($B1513,INDIRECT(nfl_game_result),MATCH(L$1,INDIRECT(nfl_game_result_header),0),FALSE)),"error")</f>
        <v/>
      </c>
      <c r="M1513" t="s">
        <v>16</v>
      </c>
      <c r="N1513">
        <v>-6.5</v>
      </c>
      <c r="O1513" t="s">
        <v>85</v>
      </c>
      <c r="P1513">
        <v>3</v>
      </c>
      <c r="V1513" s="23" t="s">
        <v>416</v>
      </c>
      <c r="W1513">
        <f ca="1">VALUE(LEFT(C1513, 4))</f>
        <v>2014</v>
      </c>
      <c r="X1513">
        <f ca="1">VALUE(MID(C1513,6,FIND("_",C1513,6)-6))</f>
        <v>15</v>
      </c>
      <c r="Y1513" t="str">
        <f ca="1">IF(NOT(OR(ISBLANK(D1513),ISBLANK(E1513),D1513="",E1513="")),D1513-E1513,"")</f>
        <v/>
      </c>
      <c r="Z1513" t="str">
        <f ca="1">IF(OR(NOT(ISNUMBER(D1513)),ISBLANK(D1513),D1513="",ISBLANK(N1513)),"",ABS(D1513-N1513))</f>
        <v/>
      </c>
      <c r="AA1513">
        <f ca="1">IF(OR(ISBLANK(J1513),ISBLANK(O1513),J1513="",O1513=""),"",IF(J1513=O1513,1,0))</f>
        <v>0</v>
      </c>
      <c r="AB1513" t="str">
        <f ca="1">IF(OR(ISBLANK(K1513),ISBLANK(Q1513),K1513="",Q1513=""),"",IF(K1513=Q1513,1,0))</f>
        <v/>
      </c>
      <c r="AC1513" s="23" t="str">
        <f t="shared" ca="1" si="23"/>
        <v/>
      </c>
    </row>
    <row r="1514" spans="1:29" x14ac:dyDescent="0.25">
      <c r="A1514" s="23">
        <v>1513</v>
      </c>
      <c r="B1514">
        <v>749</v>
      </c>
      <c r="C1514" t="str">
        <f ca="1">IFERROR(VLOOKUP($B1514,INDIRECT(nfl_game_result),MATCH(C$1,INDIRECT(nfl_game_result_header),0),FALSE),"error")</f>
        <v>2014_15_MIA@NWE</v>
      </c>
      <c r="D1514" t="str">
        <f ca="1">IFERROR(IF(ISBLANK(VLOOKUP($B1514,INDIRECT(nfl_game_result),MATCH(D$1,INDIRECT(nfl_game_result_header),0),FALSE)),"",VLOOKUP($B1514,INDIRECT(nfl_game_result),MATCH(D$1,INDIRECT(nfl_game_result_header),0),FALSE)),"error")</f>
        <v/>
      </c>
      <c r="E1514">
        <f ca="1">IFERROR(IF(ISBLANK(VLOOKUP($B1514,INDIRECT(nfl_game_result),MATCH(E$1,INDIRECT(nfl_game_result_header),0),FALSE)),"",VLOOKUP($B1514,INDIRECT(nfl_game_result),MATCH(E$1,INDIRECT(nfl_game_result_header),0),FALSE)),"error")</f>
        <v>-7.5</v>
      </c>
      <c r="F1514" s="23" t="str">
        <f ca="1">IFERROR(IF(ISBLANK(VLOOKUP($B1514,INDIRECT(nfl_game_result),MATCH(F$1,INDIRECT(nfl_game_result_header),0),FALSE)),"",VLOOKUP($B1514,INDIRECT(nfl_game_result),MATCH(F$1,INDIRECT(nfl_game_result_header),0),FALSE)),"error")</f>
        <v/>
      </c>
      <c r="G1514" s="23" t="str">
        <f ca="1">IFERROR(IF(ISBLANK(VLOOKUP($B1514,INDIRECT(nfl_game_result),MATCH(G$1,INDIRECT(nfl_game_result_header),0),FALSE)),"",VLOOKUP($B1514,INDIRECT(nfl_game_result),MATCH(G$1,INDIRECT(nfl_game_result_header),0),FALSE)),"error")</f>
        <v/>
      </c>
      <c r="H1514">
        <f ca="1">IFERROR(IF(ISBLANK(VLOOKUP($B1514,INDIRECT(nfl_game_result),MATCH(H$1,INDIRECT(nfl_game_result_header),0),FALSE)),"",VLOOKUP($B1514,INDIRECT(nfl_game_result),MATCH(H$1,INDIRECT(nfl_game_result_header),0),FALSE)),"error")</f>
        <v>41</v>
      </c>
      <c r="I1514">
        <f ca="1">IFERROR(IF(ISBLANK(VLOOKUP($B1514,INDIRECT(nfl_game_result),MATCH(I$1,INDIRECT(nfl_game_result_header),0),FALSE)),"",VLOOKUP($B1514,INDIRECT(nfl_game_result),MATCH(I$1,INDIRECT(nfl_game_result_header),0),FALSE)),"error")</f>
        <v>13</v>
      </c>
      <c r="J1514" t="str">
        <f ca="1">IFERROR(IF(ISBLANK(VLOOKUP($B1514,INDIRECT(nfl_game_result),MATCH(J$1,INDIRECT(nfl_game_result_header),0),FALSE)),"",VLOOKUP($B1514,INDIRECT(nfl_game_result),MATCH(J$1,INDIRECT(nfl_game_result_header),0),FALSE)),"error")</f>
        <v>NWE</v>
      </c>
      <c r="K1514" t="str">
        <f ca="1">IFERROR(IF(ISBLANK(VLOOKUP($B1514,INDIRECT(nfl_game_result),MATCH(K$1,INDIRECT(nfl_game_result_header),0),FALSE)),"",VLOOKUP($B1514,INDIRECT(nfl_game_result),MATCH(K$1,INDIRECT(nfl_game_result_header),0),FALSE)),"error")</f>
        <v>NWE</v>
      </c>
      <c r="L1514" s="23" t="str">
        <f ca="1">IFERROR(IF(ISBLANK(VLOOKUP($B1514,INDIRECT(nfl_game_result),MATCH(L$1,INDIRECT(nfl_game_result_header),0),FALSE)),"",VLOOKUP($B1514,INDIRECT(nfl_game_result),MATCH(L$1,INDIRECT(nfl_game_result_header),0),FALSE)),"error")</f>
        <v/>
      </c>
      <c r="M1514" t="s">
        <v>16</v>
      </c>
      <c r="N1514">
        <v>-8.5</v>
      </c>
      <c r="O1514" t="s">
        <v>332</v>
      </c>
      <c r="P1514">
        <v>2</v>
      </c>
      <c r="V1514" s="23" t="s">
        <v>416</v>
      </c>
      <c r="W1514">
        <f ca="1">VALUE(LEFT(C1514, 4))</f>
        <v>2014</v>
      </c>
      <c r="X1514">
        <f ca="1">VALUE(MID(C1514,6,FIND("_",C1514,6)-6))</f>
        <v>15</v>
      </c>
      <c r="Y1514" t="str">
        <f ca="1">IF(NOT(OR(ISBLANK(D1514),ISBLANK(E1514),D1514="",E1514="")),D1514-E1514,"")</f>
        <v/>
      </c>
      <c r="Z1514" t="str">
        <f ca="1">IF(OR(NOT(ISNUMBER(D1514)),ISBLANK(D1514),D1514="",ISBLANK(N1514)),"",ABS(D1514-N1514))</f>
        <v/>
      </c>
      <c r="AA1514">
        <f ca="1">IF(OR(ISBLANK(J1514),ISBLANK(O1514),J1514="",O1514=""),"",IF(J1514=O1514,1,0))</f>
        <v>1</v>
      </c>
      <c r="AB1514" t="str">
        <f ca="1">IF(OR(ISBLANK(K1514),ISBLANK(Q1514),K1514="",Q1514=""),"",IF(K1514=Q1514,1,0))</f>
        <v/>
      </c>
      <c r="AC1514" s="23" t="str">
        <f t="shared" ca="1" si="23"/>
        <v/>
      </c>
    </row>
    <row r="1515" spans="1:29" x14ac:dyDescent="0.25">
      <c r="A1515" s="23">
        <v>1514</v>
      </c>
      <c r="B1515">
        <v>750</v>
      </c>
      <c r="C1515" t="str">
        <f ca="1">IFERROR(VLOOKUP($B1515,INDIRECT(nfl_game_result),MATCH(C$1,INDIRECT(nfl_game_result_header),0),FALSE),"error")</f>
        <v>2014_15_WAS@NYG</v>
      </c>
      <c r="D1515" t="str">
        <f ca="1">IFERROR(IF(ISBLANK(VLOOKUP($B1515,INDIRECT(nfl_game_result),MATCH(D$1,INDIRECT(nfl_game_result_header),0),FALSE)),"",VLOOKUP($B1515,INDIRECT(nfl_game_result),MATCH(D$1,INDIRECT(nfl_game_result_header),0),FALSE)),"error")</f>
        <v/>
      </c>
      <c r="E1515">
        <f ca="1">IFERROR(IF(ISBLANK(VLOOKUP($B1515,INDIRECT(nfl_game_result),MATCH(E$1,INDIRECT(nfl_game_result_header),0),FALSE)),"",VLOOKUP($B1515,INDIRECT(nfl_game_result),MATCH(E$1,INDIRECT(nfl_game_result_header),0),FALSE)),"error")</f>
        <v>-6.5</v>
      </c>
      <c r="F1515" s="23" t="str">
        <f ca="1">IFERROR(IF(ISBLANK(VLOOKUP($B1515,INDIRECT(nfl_game_result),MATCH(F$1,INDIRECT(nfl_game_result_header),0),FALSE)),"",VLOOKUP($B1515,INDIRECT(nfl_game_result),MATCH(F$1,INDIRECT(nfl_game_result_header),0),FALSE)),"error")</f>
        <v/>
      </c>
      <c r="G1515" s="23" t="str">
        <f ca="1">IFERROR(IF(ISBLANK(VLOOKUP($B1515,INDIRECT(nfl_game_result),MATCH(G$1,INDIRECT(nfl_game_result_header),0),FALSE)),"",VLOOKUP($B1515,INDIRECT(nfl_game_result),MATCH(G$1,INDIRECT(nfl_game_result_header),0),FALSE)),"error")</f>
        <v/>
      </c>
      <c r="H1515">
        <f ca="1">IFERROR(IF(ISBLANK(VLOOKUP($B1515,INDIRECT(nfl_game_result),MATCH(H$1,INDIRECT(nfl_game_result_header),0),FALSE)),"",VLOOKUP($B1515,INDIRECT(nfl_game_result),MATCH(H$1,INDIRECT(nfl_game_result_header),0),FALSE)),"error")</f>
        <v>24</v>
      </c>
      <c r="I1515">
        <f ca="1">IFERROR(IF(ISBLANK(VLOOKUP($B1515,INDIRECT(nfl_game_result),MATCH(I$1,INDIRECT(nfl_game_result_header),0),FALSE)),"",VLOOKUP($B1515,INDIRECT(nfl_game_result),MATCH(I$1,INDIRECT(nfl_game_result_header),0),FALSE)),"error")</f>
        <v>13</v>
      </c>
      <c r="J1515" t="str">
        <f ca="1">IFERROR(IF(ISBLANK(VLOOKUP($B1515,INDIRECT(nfl_game_result),MATCH(J$1,INDIRECT(nfl_game_result_header),0),FALSE)),"",VLOOKUP($B1515,INDIRECT(nfl_game_result),MATCH(J$1,INDIRECT(nfl_game_result_header),0),FALSE)),"error")</f>
        <v>NYG</v>
      </c>
      <c r="K1515" t="str">
        <f ca="1">IFERROR(IF(ISBLANK(VLOOKUP($B1515,INDIRECT(nfl_game_result),MATCH(K$1,INDIRECT(nfl_game_result_header),0),FALSE)),"",VLOOKUP($B1515,INDIRECT(nfl_game_result),MATCH(K$1,INDIRECT(nfl_game_result_header),0),FALSE)),"error")</f>
        <v>NYG</v>
      </c>
      <c r="L1515" s="23" t="str">
        <f ca="1">IFERROR(IF(ISBLANK(VLOOKUP($B1515,INDIRECT(nfl_game_result),MATCH(L$1,INDIRECT(nfl_game_result_header),0),FALSE)),"",VLOOKUP($B1515,INDIRECT(nfl_game_result),MATCH(L$1,INDIRECT(nfl_game_result_header),0),FALSE)),"error")</f>
        <v/>
      </c>
      <c r="M1515" t="s">
        <v>16</v>
      </c>
      <c r="N1515">
        <v>-4.5</v>
      </c>
      <c r="O1515" t="s">
        <v>94</v>
      </c>
      <c r="P1515">
        <v>16</v>
      </c>
      <c r="V1515" s="23" t="s">
        <v>416</v>
      </c>
      <c r="W1515">
        <f ca="1">VALUE(LEFT(C1515, 4))</f>
        <v>2014</v>
      </c>
      <c r="X1515">
        <f ca="1">VALUE(MID(C1515,6,FIND("_",C1515,6)-6))</f>
        <v>15</v>
      </c>
      <c r="Y1515" t="str">
        <f ca="1">IF(NOT(OR(ISBLANK(D1515),ISBLANK(E1515),D1515="",E1515="")),D1515-E1515,"")</f>
        <v/>
      </c>
      <c r="Z1515" t="str">
        <f ca="1">IF(OR(NOT(ISNUMBER(D1515)),ISBLANK(D1515),D1515="",ISBLANK(N1515)),"",ABS(D1515-N1515))</f>
        <v/>
      </c>
      <c r="AA1515">
        <f ca="1">IF(OR(ISBLANK(J1515),ISBLANK(O1515),J1515="",O1515=""),"",IF(J1515=O1515,1,0))</f>
        <v>0</v>
      </c>
      <c r="AB1515" t="str">
        <f ca="1">IF(OR(ISBLANK(K1515),ISBLANK(Q1515),K1515="",Q1515=""),"",IF(K1515=Q1515,1,0))</f>
        <v/>
      </c>
      <c r="AC1515" s="23" t="str">
        <f t="shared" ca="1" si="23"/>
        <v/>
      </c>
    </row>
    <row r="1516" spans="1:29" x14ac:dyDescent="0.25">
      <c r="A1516" s="23">
        <v>1515</v>
      </c>
      <c r="B1516">
        <v>751</v>
      </c>
      <c r="C1516" t="str">
        <f ca="1">IFERROR(VLOOKUP($B1516,INDIRECT(nfl_game_result),MATCH(C$1,INDIRECT(nfl_game_result_header),0),FALSE),"error")</f>
        <v>2014_15_TBY@CAR</v>
      </c>
      <c r="D1516" t="str">
        <f ca="1">IFERROR(IF(ISBLANK(VLOOKUP($B1516,INDIRECT(nfl_game_result),MATCH(D$1,INDIRECT(nfl_game_result_header),0),FALSE)),"",VLOOKUP($B1516,INDIRECT(nfl_game_result),MATCH(D$1,INDIRECT(nfl_game_result_header),0),FALSE)),"error")</f>
        <v/>
      </c>
      <c r="E1516">
        <f ca="1">IFERROR(IF(ISBLANK(VLOOKUP($B1516,INDIRECT(nfl_game_result),MATCH(E$1,INDIRECT(nfl_game_result_header),0),FALSE)),"",VLOOKUP($B1516,INDIRECT(nfl_game_result),MATCH(E$1,INDIRECT(nfl_game_result_header),0),FALSE)),"error")</f>
        <v>-5.5</v>
      </c>
      <c r="F1516" s="23" t="str">
        <f ca="1">IFERROR(IF(ISBLANK(VLOOKUP($B1516,INDIRECT(nfl_game_result),MATCH(F$1,INDIRECT(nfl_game_result_header),0),FALSE)),"",VLOOKUP($B1516,INDIRECT(nfl_game_result),MATCH(F$1,INDIRECT(nfl_game_result_header),0),FALSE)),"error")</f>
        <v/>
      </c>
      <c r="G1516" s="23" t="str">
        <f ca="1">IFERROR(IF(ISBLANK(VLOOKUP($B1516,INDIRECT(nfl_game_result),MATCH(G$1,INDIRECT(nfl_game_result_header),0),FALSE)),"",VLOOKUP($B1516,INDIRECT(nfl_game_result),MATCH(G$1,INDIRECT(nfl_game_result_header),0),FALSE)),"error")</f>
        <v/>
      </c>
      <c r="H1516">
        <f ca="1">IFERROR(IF(ISBLANK(VLOOKUP($B1516,INDIRECT(nfl_game_result),MATCH(H$1,INDIRECT(nfl_game_result_header),0),FALSE)),"",VLOOKUP($B1516,INDIRECT(nfl_game_result),MATCH(H$1,INDIRECT(nfl_game_result_header),0),FALSE)),"error")</f>
        <v>19</v>
      </c>
      <c r="I1516">
        <f ca="1">IFERROR(IF(ISBLANK(VLOOKUP($B1516,INDIRECT(nfl_game_result),MATCH(I$1,INDIRECT(nfl_game_result_header),0),FALSE)),"",VLOOKUP($B1516,INDIRECT(nfl_game_result),MATCH(I$1,INDIRECT(nfl_game_result_header),0),FALSE)),"error")</f>
        <v>17</v>
      </c>
      <c r="J1516" t="str">
        <f ca="1">IFERROR(IF(ISBLANK(VLOOKUP($B1516,INDIRECT(nfl_game_result),MATCH(J$1,INDIRECT(nfl_game_result_header),0),FALSE)),"",VLOOKUP($B1516,INDIRECT(nfl_game_result),MATCH(J$1,INDIRECT(nfl_game_result_header),0),FALSE)),"error")</f>
        <v>TBY</v>
      </c>
      <c r="K1516" t="str">
        <f ca="1">IFERROR(IF(ISBLANK(VLOOKUP($B1516,INDIRECT(nfl_game_result),MATCH(K$1,INDIRECT(nfl_game_result_header),0),FALSE)),"",VLOOKUP($B1516,INDIRECT(nfl_game_result),MATCH(K$1,INDIRECT(nfl_game_result_header),0),FALSE)),"error")</f>
        <v>CAR</v>
      </c>
      <c r="L1516" s="23" t="str">
        <f ca="1">IFERROR(IF(ISBLANK(VLOOKUP($B1516,INDIRECT(nfl_game_result),MATCH(L$1,INDIRECT(nfl_game_result_header),0),FALSE)),"",VLOOKUP($B1516,INDIRECT(nfl_game_result),MATCH(L$1,INDIRECT(nfl_game_result_header),0),FALSE)),"error")</f>
        <v/>
      </c>
      <c r="M1516" t="s">
        <v>16</v>
      </c>
      <c r="N1516">
        <v>-4</v>
      </c>
      <c r="O1516" t="s">
        <v>334</v>
      </c>
      <c r="P1516">
        <v>5</v>
      </c>
      <c r="V1516" s="23" t="s">
        <v>416</v>
      </c>
      <c r="W1516">
        <f ca="1">VALUE(LEFT(C1516, 4))</f>
        <v>2014</v>
      </c>
      <c r="X1516">
        <f ca="1">VALUE(MID(C1516,6,FIND("_",C1516,6)-6))</f>
        <v>15</v>
      </c>
      <c r="Y1516" t="str">
        <f ca="1">IF(NOT(OR(ISBLANK(D1516),ISBLANK(E1516),D1516="",E1516="")),D1516-E1516,"")</f>
        <v/>
      </c>
      <c r="Z1516" t="str">
        <f ca="1">IF(OR(NOT(ISNUMBER(D1516)),ISBLANK(D1516),D1516="",ISBLANK(N1516)),"",ABS(D1516-N1516))</f>
        <v/>
      </c>
      <c r="AA1516">
        <f ca="1">IF(OR(ISBLANK(J1516),ISBLANK(O1516),J1516="",O1516=""),"",IF(J1516=O1516,1,0))</f>
        <v>1</v>
      </c>
      <c r="AB1516" t="str">
        <f ca="1">IF(OR(ISBLANK(K1516),ISBLANK(Q1516),K1516="",Q1516=""),"",IF(K1516=Q1516,1,0))</f>
        <v/>
      </c>
      <c r="AC1516" s="23" t="str">
        <f t="shared" ca="1" si="23"/>
        <v/>
      </c>
    </row>
    <row r="1517" spans="1:29" x14ac:dyDescent="0.25">
      <c r="A1517" s="23">
        <v>1516</v>
      </c>
      <c r="B1517">
        <v>752</v>
      </c>
      <c r="C1517" t="str">
        <f ca="1">IFERROR(VLOOKUP($B1517,INDIRECT(nfl_game_result),MATCH(C$1,INDIRECT(nfl_game_result_header),0),FALSE),"error")</f>
        <v>2014_15_JAX@BAL</v>
      </c>
      <c r="D1517" t="str">
        <f ca="1">IFERROR(IF(ISBLANK(VLOOKUP($B1517,INDIRECT(nfl_game_result),MATCH(D$1,INDIRECT(nfl_game_result_header),0),FALSE)),"",VLOOKUP($B1517,INDIRECT(nfl_game_result),MATCH(D$1,INDIRECT(nfl_game_result_header),0),FALSE)),"error")</f>
        <v/>
      </c>
      <c r="E1517">
        <f ca="1">IFERROR(IF(ISBLANK(VLOOKUP($B1517,INDIRECT(nfl_game_result),MATCH(E$1,INDIRECT(nfl_game_result_header),0),FALSE)),"",VLOOKUP($B1517,INDIRECT(nfl_game_result),MATCH(E$1,INDIRECT(nfl_game_result_header),0),FALSE)),"error")</f>
        <v>-13.5</v>
      </c>
      <c r="F1517" s="23" t="str">
        <f ca="1">IFERROR(IF(ISBLANK(VLOOKUP($B1517,INDIRECT(nfl_game_result),MATCH(F$1,INDIRECT(nfl_game_result_header),0),FALSE)),"",VLOOKUP($B1517,INDIRECT(nfl_game_result),MATCH(F$1,INDIRECT(nfl_game_result_header),0),FALSE)),"error")</f>
        <v/>
      </c>
      <c r="G1517" s="23" t="str">
        <f ca="1">IFERROR(IF(ISBLANK(VLOOKUP($B1517,INDIRECT(nfl_game_result),MATCH(G$1,INDIRECT(nfl_game_result_header),0),FALSE)),"",VLOOKUP($B1517,INDIRECT(nfl_game_result),MATCH(G$1,INDIRECT(nfl_game_result_header),0),FALSE)),"error")</f>
        <v/>
      </c>
      <c r="H1517">
        <f ca="1">IFERROR(IF(ISBLANK(VLOOKUP($B1517,INDIRECT(nfl_game_result),MATCH(H$1,INDIRECT(nfl_game_result_header),0),FALSE)),"",VLOOKUP($B1517,INDIRECT(nfl_game_result),MATCH(H$1,INDIRECT(nfl_game_result_header),0),FALSE)),"error")</f>
        <v>20</v>
      </c>
      <c r="I1517">
        <f ca="1">IFERROR(IF(ISBLANK(VLOOKUP($B1517,INDIRECT(nfl_game_result),MATCH(I$1,INDIRECT(nfl_game_result_header),0),FALSE)),"",VLOOKUP($B1517,INDIRECT(nfl_game_result),MATCH(I$1,INDIRECT(nfl_game_result_header),0),FALSE)),"error")</f>
        <v>12</v>
      </c>
      <c r="J1517" t="str">
        <f ca="1">IFERROR(IF(ISBLANK(VLOOKUP($B1517,INDIRECT(nfl_game_result),MATCH(J$1,INDIRECT(nfl_game_result_header),0),FALSE)),"",VLOOKUP($B1517,INDIRECT(nfl_game_result),MATCH(J$1,INDIRECT(nfl_game_result_header),0),FALSE)),"error")</f>
        <v>JAX</v>
      </c>
      <c r="K1517" t="str">
        <f ca="1">IFERROR(IF(ISBLANK(VLOOKUP($B1517,INDIRECT(nfl_game_result),MATCH(K$1,INDIRECT(nfl_game_result_header),0),FALSE)),"",VLOOKUP($B1517,INDIRECT(nfl_game_result),MATCH(K$1,INDIRECT(nfl_game_result_header),0),FALSE)),"error")</f>
        <v>BAL</v>
      </c>
      <c r="L1517" s="23" t="str">
        <f ca="1">IFERROR(IF(ISBLANK(VLOOKUP($B1517,INDIRECT(nfl_game_result),MATCH(L$1,INDIRECT(nfl_game_result_header),0),FALSE)),"",VLOOKUP($B1517,INDIRECT(nfl_game_result),MATCH(L$1,INDIRECT(nfl_game_result_header),0),FALSE)),"error")</f>
        <v/>
      </c>
      <c r="M1517" t="s">
        <v>16</v>
      </c>
      <c r="N1517">
        <v>-12</v>
      </c>
      <c r="O1517" t="s">
        <v>65</v>
      </c>
      <c r="P1517">
        <v>16</v>
      </c>
      <c r="V1517" s="23" t="s">
        <v>416</v>
      </c>
      <c r="W1517">
        <f ca="1">VALUE(LEFT(C1517, 4))</f>
        <v>2014</v>
      </c>
      <c r="X1517">
        <f ca="1">VALUE(MID(C1517,6,FIND("_",C1517,6)-6))</f>
        <v>15</v>
      </c>
      <c r="Y1517" t="str">
        <f ca="1">IF(NOT(OR(ISBLANK(D1517),ISBLANK(E1517),D1517="",E1517="")),D1517-E1517,"")</f>
        <v/>
      </c>
      <c r="Z1517" t="str">
        <f ca="1">IF(OR(NOT(ISNUMBER(D1517)),ISBLANK(D1517),D1517="",ISBLANK(N1517)),"",ABS(D1517-N1517))</f>
        <v/>
      </c>
      <c r="AA1517">
        <f ca="1">IF(OR(ISBLANK(J1517),ISBLANK(O1517),J1517="",O1517=""),"",IF(J1517=O1517,1,0))</f>
        <v>0</v>
      </c>
      <c r="AB1517" t="str">
        <f ca="1">IF(OR(ISBLANK(K1517),ISBLANK(Q1517),K1517="",Q1517=""),"",IF(K1517=Q1517,1,0))</f>
        <v/>
      </c>
      <c r="AC1517" s="23" t="str">
        <f t="shared" ca="1" si="23"/>
        <v/>
      </c>
    </row>
    <row r="1518" spans="1:29" x14ac:dyDescent="0.25">
      <c r="A1518" s="23">
        <v>1517</v>
      </c>
      <c r="B1518">
        <v>753</v>
      </c>
      <c r="C1518" t="str">
        <f ca="1">IFERROR(VLOOKUP($B1518,INDIRECT(nfl_game_result),MATCH(C$1,INDIRECT(nfl_game_result_header),0),FALSE),"error")</f>
        <v>2014_15_MIN@DET</v>
      </c>
      <c r="D1518" t="str">
        <f ca="1">IFERROR(IF(ISBLANK(VLOOKUP($B1518,INDIRECT(nfl_game_result),MATCH(D$1,INDIRECT(nfl_game_result_header),0),FALSE)),"",VLOOKUP($B1518,INDIRECT(nfl_game_result),MATCH(D$1,INDIRECT(nfl_game_result_header),0),FALSE)),"error")</f>
        <v/>
      </c>
      <c r="E1518">
        <f ca="1">IFERROR(IF(ISBLANK(VLOOKUP($B1518,INDIRECT(nfl_game_result),MATCH(E$1,INDIRECT(nfl_game_result_header),0),FALSE)),"",VLOOKUP($B1518,INDIRECT(nfl_game_result),MATCH(E$1,INDIRECT(nfl_game_result_header),0),FALSE)),"error")</f>
        <v>-7.5</v>
      </c>
      <c r="F1518" s="23" t="str">
        <f ca="1">IFERROR(IF(ISBLANK(VLOOKUP($B1518,INDIRECT(nfl_game_result),MATCH(F$1,INDIRECT(nfl_game_result_header),0),FALSE)),"",VLOOKUP($B1518,INDIRECT(nfl_game_result),MATCH(F$1,INDIRECT(nfl_game_result_header),0),FALSE)),"error")</f>
        <v/>
      </c>
      <c r="G1518" s="23" t="str">
        <f ca="1">IFERROR(IF(ISBLANK(VLOOKUP($B1518,INDIRECT(nfl_game_result),MATCH(G$1,INDIRECT(nfl_game_result_header),0),FALSE)),"",VLOOKUP($B1518,INDIRECT(nfl_game_result),MATCH(G$1,INDIRECT(nfl_game_result_header),0),FALSE)),"error")</f>
        <v/>
      </c>
      <c r="H1518">
        <f ca="1">IFERROR(IF(ISBLANK(VLOOKUP($B1518,INDIRECT(nfl_game_result),MATCH(H$1,INDIRECT(nfl_game_result_header),0),FALSE)),"",VLOOKUP($B1518,INDIRECT(nfl_game_result),MATCH(H$1,INDIRECT(nfl_game_result_header),0),FALSE)),"error")</f>
        <v>16</v>
      </c>
      <c r="I1518">
        <f ca="1">IFERROR(IF(ISBLANK(VLOOKUP($B1518,INDIRECT(nfl_game_result),MATCH(I$1,INDIRECT(nfl_game_result_header),0),FALSE)),"",VLOOKUP($B1518,INDIRECT(nfl_game_result),MATCH(I$1,INDIRECT(nfl_game_result_header),0),FALSE)),"error")</f>
        <v>14</v>
      </c>
      <c r="J1518" t="str">
        <f ca="1">IFERROR(IF(ISBLANK(VLOOKUP($B1518,INDIRECT(nfl_game_result),MATCH(J$1,INDIRECT(nfl_game_result_header),0),FALSE)),"",VLOOKUP($B1518,INDIRECT(nfl_game_result),MATCH(J$1,INDIRECT(nfl_game_result_header),0),FALSE)),"error")</f>
        <v>MIN</v>
      </c>
      <c r="K1518" t="str">
        <f ca="1">IFERROR(IF(ISBLANK(VLOOKUP($B1518,INDIRECT(nfl_game_result),MATCH(K$1,INDIRECT(nfl_game_result_header),0),FALSE)),"",VLOOKUP($B1518,INDIRECT(nfl_game_result),MATCH(K$1,INDIRECT(nfl_game_result_header),0),FALSE)),"error")</f>
        <v>DET</v>
      </c>
      <c r="L1518" s="23" t="str">
        <f ca="1">IFERROR(IF(ISBLANK(VLOOKUP($B1518,INDIRECT(nfl_game_result),MATCH(L$1,INDIRECT(nfl_game_result_header),0),FALSE)),"",VLOOKUP($B1518,INDIRECT(nfl_game_result),MATCH(L$1,INDIRECT(nfl_game_result_header),0),FALSE)),"error")</f>
        <v/>
      </c>
      <c r="M1518" t="s">
        <v>16</v>
      </c>
      <c r="N1518">
        <v>-7</v>
      </c>
      <c r="O1518" t="s">
        <v>80</v>
      </c>
      <c r="P1518">
        <v>11</v>
      </c>
      <c r="V1518" s="23" t="s">
        <v>416</v>
      </c>
      <c r="W1518">
        <f ca="1">VALUE(LEFT(C1518, 4))</f>
        <v>2014</v>
      </c>
      <c r="X1518">
        <f ca="1">VALUE(MID(C1518,6,FIND("_",C1518,6)-6))</f>
        <v>15</v>
      </c>
      <c r="Y1518" t="str">
        <f ca="1">IF(NOT(OR(ISBLANK(D1518),ISBLANK(E1518),D1518="",E1518="")),D1518-E1518,"")</f>
        <v/>
      </c>
      <c r="Z1518" t="str">
        <f ca="1">IF(OR(NOT(ISNUMBER(D1518)),ISBLANK(D1518),D1518="",ISBLANK(N1518)),"",ABS(D1518-N1518))</f>
        <v/>
      </c>
      <c r="AA1518">
        <f ca="1">IF(OR(ISBLANK(J1518),ISBLANK(O1518),J1518="",O1518=""),"",IF(J1518=O1518,1,0))</f>
        <v>1</v>
      </c>
      <c r="AB1518" t="str">
        <f ca="1">IF(OR(ISBLANK(K1518),ISBLANK(Q1518),K1518="",Q1518=""),"",IF(K1518=Q1518,1,0))</f>
        <v/>
      </c>
      <c r="AC1518" s="23" t="str">
        <f t="shared" ca="1" si="23"/>
        <v/>
      </c>
    </row>
    <row r="1519" spans="1:29" x14ac:dyDescent="0.25">
      <c r="A1519" s="23">
        <v>1518</v>
      </c>
      <c r="B1519">
        <v>754</v>
      </c>
      <c r="C1519" t="str">
        <f ca="1">IFERROR(VLOOKUP($B1519,INDIRECT(nfl_game_result),MATCH(C$1,INDIRECT(nfl_game_result_header),0),FALSE),"error")</f>
        <v>2014_15_NYJ@TEN</v>
      </c>
      <c r="D1519" t="str">
        <f ca="1">IFERROR(IF(ISBLANK(VLOOKUP($B1519,INDIRECT(nfl_game_result),MATCH(D$1,INDIRECT(nfl_game_result_header),0),FALSE)),"",VLOOKUP($B1519,INDIRECT(nfl_game_result),MATCH(D$1,INDIRECT(nfl_game_result_header),0),FALSE)),"error")</f>
        <v/>
      </c>
      <c r="E1519">
        <f ca="1">IFERROR(IF(ISBLANK(VLOOKUP($B1519,INDIRECT(nfl_game_result),MATCH(E$1,INDIRECT(nfl_game_result_header),0),FALSE)),"",VLOOKUP($B1519,INDIRECT(nfl_game_result),MATCH(E$1,INDIRECT(nfl_game_result_header),0),FALSE)),"error")</f>
        <v>1</v>
      </c>
      <c r="F1519" s="23" t="str">
        <f ca="1">IFERROR(IF(ISBLANK(VLOOKUP($B1519,INDIRECT(nfl_game_result),MATCH(F$1,INDIRECT(nfl_game_result_header),0),FALSE)),"",VLOOKUP($B1519,INDIRECT(nfl_game_result),MATCH(F$1,INDIRECT(nfl_game_result_header),0),FALSE)),"error")</f>
        <v/>
      </c>
      <c r="G1519" s="23" t="str">
        <f ca="1">IFERROR(IF(ISBLANK(VLOOKUP($B1519,INDIRECT(nfl_game_result),MATCH(G$1,INDIRECT(nfl_game_result_header),0),FALSE)),"",VLOOKUP($B1519,INDIRECT(nfl_game_result),MATCH(G$1,INDIRECT(nfl_game_result_header),0),FALSE)),"error")</f>
        <v/>
      </c>
      <c r="H1519">
        <f ca="1">IFERROR(IF(ISBLANK(VLOOKUP($B1519,INDIRECT(nfl_game_result),MATCH(H$1,INDIRECT(nfl_game_result_header),0),FALSE)),"",VLOOKUP($B1519,INDIRECT(nfl_game_result),MATCH(H$1,INDIRECT(nfl_game_result_header),0),FALSE)),"error")</f>
        <v>11</v>
      </c>
      <c r="I1519">
        <f ca="1">IFERROR(IF(ISBLANK(VLOOKUP($B1519,INDIRECT(nfl_game_result),MATCH(I$1,INDIRECT(nfl_game_result_header),0),FALSE)),"",VLOOKUP($B1519,INDIRECT(nfl_game_result),MATCH(I$1,INDIRECT(nfl_game_result_header),0),FALSE)),"error")</f>
        <v>16</v>
      </c>
      <c r="J1519" t="str">
        <f ca="1">IFERROR(IF(ISBLANK(VLOOKUP($B1519,INDIRECT(nfl_game_result),MATCH(J$1,INDIRECT(nfl_game_result_header),0),FALSE)),"",VLOOKUP($B1519,INDIRECT(nfl_game_result),MATCH(J$1,INDIRECT(nfl_game_result_header),0),FALSE)),"error")</f>
        <v>NYJ</v>
      </c>
      <c r="K1519" t="str">
        <f ca="1">IFERROR(IF(ISBLANK(VLOOKUP($B1519,INDIRECT(nfl_game_result),MATCH(K$1,INDIRECT(nfl_game_result_header),0),FALSE)),"",VLOOKUP($B1519,INDIRECT(nfl_game_result),MATCH(K$1,INDIRECT(nfl_game_result_header),0),FALSE)),"error")</f>
        <v>NYJ</v>
      </c>
      <c r="L1519" s="23" t="str">
        <f ca="1">IFERROR(IF(ISBLANK(VLOOKUP($B1519,INDIRECT(nfl_game_result),MATCH(L$1,INDIRECT(nfl_game_result_header),0),FALSE)),"",VLOOKUP($B1519,INDIRECT(nfl_game_result),MATCH(L$1,INDIRECT(nfl_game_result_header),0),FALSE)),"error")</f>
        <v/>
      </c>
      <c r="M1519" t="s">
        <v>16</v>
      </c>
      <c r="N1519">
        <v>-1.5</v>
      </c>
      <c r="O1519" t="s">
        <v>84</v>
      </c>
      <c r="P1519">
        <v>4</v>
      </c>
      <c r="V1519" s="23" t="s">
        <v>416</v>
      </c>
      <c r="W1519">
        <f ca="1">VALUE(LEFT(C1519, 4))</f>
        <v>2014</v>
      </c>
      <c r="X1519">
        <f ca="1">VALUE(MID(C1519,6,FIND("_",C1519,6)-6))</f>
        <v>15</v>
      </c>
      <c r="Y1519" t="str">
        <f ca="1">IF(NOT(OR(ISBLANK(D1519),ISBLANK(E1519),D1519="",E1519="")),D1519-E1519,"")</f>
        <v/>
      </c>
      <c r="Z1519" t="str">
        <f ca="1">IF(OR(NOT(ISNUMBER(D1519)),ISBLANK(D1519),D1519="",ISBLANK(N1519)),"",ABS(D1519-N1519))</f>
        <v/>
      </c>
      <c r="AA1519">
        <f ca="1">IF(OR(ISBLANK(J1519),ISBLANK(O1519),J1519="",O1519=""),"",IF(J1519=O1519,1,0))</f>
        <v>1</v>
      </c>
      <c r="AB1519" t="str">
        <f ca="1">IF(OR(ISBLANK(K1519),ISBLANK(Q1519),K1519="",Q1519=""),"",IF(K1519=Q1519,1,0))</f>
        <v/>
      </c>
      <c r="AC1519" s="23" t="str">
        <f t="shared" ca="1" si="23"/>
        <v/>
      </c>
    </row>
    <row r="1520" spans="1:29" x14ac:dyDescent="0.25">
      <c r="A1520" s="23">
        <v>1519</v>
      </c>
      <c r="B1520">
        <v>755</v>
      </c>
      <c r="C1520" t="str">
        <f ca="1">IFERROR(VLOOKUP($B1520,INDIRECT(nfl_game_result),MATCH(C$1,INDIRECT(nfl_game_result_header),0),FALSE),"error")</f>
        <v>2014_15_DEN@SD</v>
      </c>
      <c r="D1520" t="str">
        <f ca="1">IFERROR(IF(ISBLANK(VLOOKUP($B1520,INDIRECT(nfl_game_result),MATCH(D$1,INDIRECT(nfl_game_result_header),0),FALSE)),"",VLOOKUP($B1520,INDIRECT(nfl_game_result),MATCH(D$1,INDIRECT(nfl_game_result_header),0),FALSE)),"error")</f>
        <v/>
      </c>
      <c r="E1520">
        <f ca="1">IFERROR(IF(ISBLANK(VLOOKUP($B1520,INDIRECT(nfl_game_result),MATCH(E$1,INDIRECT(nfl_game_result_header),0),FALSE)),"",VLOOKUP($B1520,INDIRECT(nfl_game_result),MATCH(E$1,INDIRECT(nfl_game_result_header),0),FALSE)),"error")</f>
        <v>4</v>
      </c>
      <c r="F1520" s="23" t="str">
        <f ca="1">IFERROR(IF(ISBLANK(VLOOKUP($B1520,INDIRECT(nfl_game_result),MATCH(F$1,INDIRECT(nfl_game_result_header),0),FALSE)),"",VLOOKUP($B1520,INDIRECT(nfl_game_result),MATCH(F$1,INDIRECT(nfl_game_result_header),0),FALSE)),"error")</f>
        <v/>
      </c>
      <c r="G1520" s="23" t="str">
        <f ca="1">IFERROR(IF(ISBLANK(VLOOKUP($B1520,INDIRECT(nfl_game_result),MATCH(G$1,INDIRECT(nfl_game_result_header),0),FALSE)),"",VLOOKUP($B1520,INDIRECT(nfl_game_result),MATCH(G$1,INDIRECT(nfl_game_result_header),0),FALSE)),"error")</f>
        <v/>
      </c>
      <c r="H1520">
        <f ca="1">IFERROR(IF(ISBLANK(VLOOKUP($B1520,INDIRECT(nfl_game_result),MATCH(H$1,INDIRECT(nfl_game_result_header),0),FALSE)),"",VLOOKUP($B1520,INDIRECT(nfl_game_result),MATCH(H$1,INDIRECT(nfl_game_result_header),0),FALSE)),"error")</f>
        <v>10</v>
      </c>
      <c r="I1520">
        <f ca="1">IFERROR(IF(ISBLANK(VLOOKUP($B1520,INDIRECT(nfl_game_result),MATCH(I$1,INDIRECT(nfl_game_result_header),0),FALSE)),"",VLOOKUP($B1520,INDIRECT(nfl_game_result),MATCH(I$1,INDIRECT(nfl_game_result_header),0),FALSE)),"error")</f>
        <v>22</v>
      </c>
      <c r="J1520" t="str">
        <f ca="1">IFERROR(IF(ISBLANK(VLOOKUP($B1520,INDIRECT(nfl_game_result),MATCH(J$1,INDIRECT(nfl_game_result_header),0),FALSE)),"",VLOOKUP($B1520,INDIRECT(nfl_game_result),MATCH(J$1,INDIRECT(nfl_game_result_header),0),FALSE)),"error")</f>
        <v>DEN</v>
      </c>
      <c r="K1520" t="str">
        <f ca="1">IFERROR(IF(ISBLANK(VLOOKUP($B1520,INDIRECT(nfl_game_result),MATCH(K$1,INDIRECT(nfl_game_result_header),0),FALSE)),"",VLOOKUP($B1520,INDIRECT(nfl_game_result),MATCH(K$1,INDIRECT(nfl_game_result_header),0),FALSE)),"error")</f>
        <v>DEN</v>
      </c>
      <c r="L1520" s="23" t="str">
        <f ca="1">IFERROR(IF(ISBLANK(VLOOKUP($B1520,INDIRECT(nfl_game_result),MATCH(L$1,INDIRECT(nfl_game_result_header),0),FALSE)),"",VLOOKUP($B1520,INDIRECT(nfl_game_result),MATCH(L$1,INDIRECT(nfl_game_result_header),0),FALSE)),"error")</f>
        <v/>
      </c>
      <c r="M1520" t="s">
        <v>16</v>
      </c>
      <c r="N1520">
        <v>2.5</v>
      </c>
      <c r="O1520" t="s">
        <v>72</v>
      </c>
      <c r="P1520">
        <v>1</v>
      </c>
      <c r="V1520" s="23" t="s">
        <v>416</v>
      </c>
      <c r="W1520">
        <f ca="1">VALUE(LEFT(C1520, 4))</f>
        <v>2014</v>
      </c>
      <c r="X1520">
        <f ca="1">VALUE(MID(C1520,6,FIND("_",C1520,6)-6))</f>
        <v>15</v>
      </c>
      <c r="Y1520" t="str">
        <f ca="1">IF(NOT(OR(ISBLANK(D1520),ISBLANK(E1520),D1520="",E1520="")),D1520-E1520,"")</f>
        <v/>
      </c>
      <c r="Z1520" t="str">
        <f ca="1">IF(OR(NOT(ISNUMBER(D1520)),ISBLANK(D1520),D1520="",ISBLANK(N1520)),"",ABS(D1520-N1520))</f>
        <v/>
      </c>
      <c r="AA1520">
        <f ca="1">IF(OR(ISBLANK(J1520),ISBLANK(O1520),J1520="",O1520=""),"",IF(J1520=O1520,1,0))</f>
        <v>1</v>
      </c>
      <c r="AB1520" t="str">
        <f ca="1">IF(OR(ISBLANK(K1520),ISBLANK(Q1520),K1520="",Q1520=""),"",IF(K1520=Q1520,1,0))</f>
        <v/>
      </c>
      <c r="AC1520" s="23" t="str">
        <f t="shared" ca="1" si="23"/>
        <v/>
      </c>
    </row>
    <row r="1521" spans="1:29" x14ac:dyDescent="0.25">
      <c r="A1521" s="23">
        <v>1520</v>
      </c>
      <c r="B1521">
        <v>756</v>
      </c>
      <c r="C1521" t="str">
        <f ca="1">IFERROR(VLOOKUP($B1521,INDIRECT(nfl_game_result),MATCH(C$1,INDIRECT(nfl_game_result_header),0),FALSE),"error")</f>
        <v>2014_15_SFO@SEA</v>
      </c>
      <c r="D1521" t="str">
        <f ca="1">IFERROR(IF(ISBLANK(VLOOKUP($B1521,INDIRECT(nfl_game_result),MATCH(D$1,INDIRECT(nfl_game_result_header),0),FALSE)),"",VLOOKUP($B1521,INDIRECT(nfl_game_result),MATCH(D$1,INDIRECT(nfl_game_result_header),0),FALSE)),"error")</f>
        <v/>
      </c>
      <c r="E1521">
        <f ca="1">IFERROR(IF(ISBLANK(VLOOKUP($B1521,INDIRECT(nfl_game_result),MATCH(E$1,INDIRECT(nfl_game_result_header),0),FALSE)),"",VLOOKUP($B1521,INDIRECT(nfl_game_result),MATCH(E$1,INDIRECT(nfl_game_result_header),0),FALSE)),"error")</f>
        <v>-8.5</v>
      </c>
      <c r="F1521" s="23" t="str">
        <f ca="1">IFERROR(IF(ISBLANK(VLOOKUP($B1521,INDIRECT(nfl_game_result),MATCH(F$1,INDIRECT(nfl_game_result_header),0),FALSE)),"",VLOOKUP($B1521,INDIRECT(nfl_game_result),MATCH(F$1,INDIRECT(nfl_game_result_header),0),FALSE)),"error")</f>
        <v/>
      </c>
      <c r="G1521" s="23" t="str">
        <f ca="1">IFERROR(IF(ISBLANK(VLOOKUP($B1521,INDIRECT(nfl_game_result),MATCH(G$1,INDIRECT(nfl_game_result_header),0),FALSE)),"",VLOOKUP($B1521,INDIRECT(nfl_game_result),MATCH(G$1,INDIRECT(nfl_game_result_header),0),FALSE)),"error")</f>
        <v/>
      </c>
      <c r="H1521">
        <f ca="1">IFERROR(IF(ISBLANK(VLOOKUP($B1521,INDIRECT(nfl_game_result),MATCH(H$1,INDIRECT(nfl_game_result_header),0),FALSE)),"",VLOOKUP($B1521,INDIRECT(nfl_game_result),MATCH(H$1,INDIRECT(nfl_game_result_header),0),FALSE)),"error")</f>
        <v>17</v>
      </c>
      <c r="I1521">
        <f ca="1">IFERROR(IF(ISBLANK(VLOOKUP($B1521,INDIRECT(nfl_game_result),MATCH(I$1,INDIRECT(nfl_game_result_header),0),FALSE)),"",VLOOKUP($B1521,INDIRECT(nfl_game_result),MATCH(I$1,INDIRECT(nfl_game_result_header),0),FALSE)),"error")</f>
        <v>7</v>
      </c>
      <c r="J1521" t="str">
        <f ca="1">IFERROR(IF(ISBLANK(VLOOKUP($B1521,INDIRECT(nfl_game_result),MATCH(J$1,INDIRECT(nfl_game_result_header),0),FALSE)),"",VLOOKUP($B1521,INDIRECT(nfl_game_result),MATCH(J$1,INDIRECT(nfl_game_result_header),0),FALSE)),"error")</f>
        <v>SEA</v>
      </c>
      <c r="K1521" t="str">
        <f ca="1">IFERROR(IF(ISBLANK(VLOOKUP($B1521,INDIRECT(nfl_game_result),MATCH(K$1,INDIRECT(nfl_game_result_header),0),FALSE)),"",VLOOKUP($B1521,INDIRECT(nfl_game_result),MATCH(K$1,INDIRECT(nfl_game_result_header),0),FALSE)),"error")</f>
        <v>SEA</v>
      </c>
      <c r="L1521" s="23" t="str">
        <f ca="1">IFERROR(IF(ISBLANK(VLOOKUP($B1521,INDIRECT(nfl_game_result),MATCH(L$1,INDIRECT(nfl_game_result_header),0),FALSE)),"",VLOOKUP($B1521,INDIRECT(nfl_game_result),MATCH(L$1,INDIRECT(nfl_game_result_header),0),FALSE)),"error")</f>
        <v/>
      </c>
      <c r="M1521" t="s">
        <v>16</v>
      </c>
      <c r="N1521">
        <v>-10</v>
      </c>
      <c r="O1521" t="s">
        <v>89</v>
      </c>
      <c r="P1521">
        <v>9</v>
      </c>
      <c r="V1521" s="23" t="s">
        <v>416</v>
      </c>
      <c r="W1521">
        <f ca="1">VALUE(LEFT(C1521, 4))</f>
        <v>2014</v>
      </c>
      <c r="X1521">
        <f ca="1">VALUE(MID(C1521,6,FIND("_",C1521,6)-6))</f>
        <v>15</v>
      </c>
      <c r="Y1521" t="str">
        <f ca="1">IF(NOT(OR(ISBLANK(D1521),ISBLANK(E1521),D1521="",E1521="")),D1521-E1521,"")</f>
        <v/>
      </c>
      <c r="Z1521" t="str">
        <f ca="1">IF(OR(NOT(ISNUMBER(D1521)),ISBLANK(D1521),D1521="",ISBLANK(N1521)),"",ABS(D1521-N1521))</f>
        <v/>
      </c>
      <c r="AA1521">
        <f ca="1">IF(OR(ISBLANK(J1521),ISBLANK(O1521),J1521="",O1521=""),"",IF(J1521=O1521,1,0))</f>
        <v>1</v>
      </c>
      <c r="AB1521" t="str">
        <f ca="1">IF(OR(ISBLANK(K1521),ISBLANK(Q1521),K1521="",Q1521=""),"",IF(K1521=Q1521,1,0))</f>
        <v/>
      </c>
      <c r="AC1521" s="23" t="str">
        <f t="shared" ca="1" si="23"/>
        <v/>
      </c>
    </row>
    <row r="1522" spans="1:29" x14ac:dyDescent="0.25">
      <c r="A1522" s="23">
        <v>1521</v>
      </c>
      <c r="B1522">
        <v>757</v>
      </c>
      <c r="C1522" t="str">
        <f ca="1">IFERROR(VLOOKUP($B1522,INDIRECT(nfl_game_result),MATCH(C$1,INDIRECT(nfl_game_result_header),0),FALSE),"error")</f>
        <v>2014_15_DAL@PHI</v>
      </c>
      <c r="D1522" t="str">
        <f ca="1">IFERROR(IF(ISBLANK(VLOOKUP($B1522,INDIRECT(nfl_game_result),MATCH(D$1,INDIRECT(nfl_game_result_header),0),FALSE)),"",VLOOKUP($B1522,INDIRECT(nfl_game_result),MATCH(D$1,INDIRECT(nfl_game_result_header),0),FALSE)),"error")</f>
        <v/>
      </c>
      <c r="E1522">
        <f ca="1">IFERROR(IF(ISBLANK(VLOOKUP($B1522,INDIRECT(nfl_game_result),MATCH(E$1,INDIRECT(nfl_game_result_header),0),FALSE)),"",VLOOKUP($B1522,INDIRECT(nfl_game_result),MATCH(E$1,INDIRECT(nfl_game_result_header),0),FALSE)),"error")</f>
        <v>-3.5</v>
      </c>
      <c r="F1522" s="23" t="str">
        <f ca="1">IFERROR(IF(ISBLANK(VLOOKUP($B1522,INDIRECT(nfl_game_result),MATCH(F$1,INDIRECT(nfl_game_result_header),0),FALSE)),"",VLOOKUP($B1522,INDIRECT(nfl_game_result),MATCH(F$1,INDIRECT(nfl_game_result_header),0),FALSE)),"error")</f>
        <v/>
      </c>
      <c r="G1522" s="23" t="str">
        <f ca="1">IFERROR(IF(ISBLANK(VLOOKUP($B1522,INDIRECT(nfl_game_result),MATCH(G$1,INDIRECT(nfl_game_result_header),0),FALSE)),"",VLOOKUP($B1522,INDIRECT(nfl_game_result),MATCH(G$1,INDIRECT(nfl_game_result_header),0),FALSE)),"error")</f>
        <v/>
      </c>
      <c r="H1522">
        <f ca="1">IFERROR(IF(ISBLANK(VLOOKUP($B1522,INDIRECT(nfl_game_result),MATCH(H$1,INDIRECT(nfl_game_result_header),0),FALSE)),"",VLOOKUP($B1522,INDIRECT(nfl_game_result),MATCH(H$1,INDIRECT(nfl_game_result_header),0),FALSE)),"error")</f>
        <v>27</v>
      </c>
      <c r="I1522">
        <f ca="1">IFERROR(IF(ISBLANK(VLOOKUP($B1522,INDIRECT(nfl_game_result),MATCH(I$1,INDIRECT(nfl_game_result_header),0),FALSE)),"",VLOOKUP($B1522,INDIRECT(nfl_game_result),MATCH(I$1,INDIRECT(nfl_game_result_header),0),FALSE)),"error")</f>
        <v>38</v>
      </c>
      <c r="J1522" t="str">
        <f ca="1">IFERROR(IF(ISBLANK(VLOOKUP($B1522,INDIRECT(nfl_game_result),MATCH(J$1,INDIRECT(nfl_game_result_header),0),FALSE)),"",VLOOKUP($B1522,INDIRECT(nfl_game_result),MATCH(J$1,INDIRECT(nfl_game_result_header),0),FALSE)),"error")</f>
        <v>DAL</v>
      </c>
      <c r="K1522" t="str">
        <f ca="1">IFERROR(IF(ISBLANK(VLOOKUP($B1522,INDIRECT(nfl_game_result),MATCH(K$1,INDIRECT(nfl_game_result_header),0),FALSE)),"",VLOOKUP($B1522,INDIRECT(nfl_game_result),MATCH(K$1,INDIRECT(nfl_game_result_header),0),FALSE)),"error")</f>
        <v>DAL</v>
      </c>
      <c r="L1522" s="23" t="str">
        <f ca="1">IFERROR(IF(ISBLANK(VLOOKUP($B1522,INDIRECT(nfl_game_result),MATCH(L$1,INDIRECT(nfl_game_result_header),0),FALSE)),"",VLOOKUP($B1522,INDIRECT(nfl_game_result),MATCH(L$1,INDIRECT(nfl_game_result_header),0),FALSE)),"error")</f>
        <v/>
      </c>
      <c r="M1522" t="s">
        <v>16</v>
      </c>
      <c r="N1522">
        <v>-3</v>
      </c>
      <c r="O1522" t="s">
        <v>71</v>
      </c>
      <c r="P1522">
        <v>14</v>
      </c>
      <c r="V1522" s="23" t="s">
        <v>416</v>
      </c>
      <c r="W1522">
        <f ca="1">VALUE(LEFT(C1522, 4))</f>
        <v>2014</v>
      </c>
      <c r="X1522">
        <f ca="1">VALUE(MID(C1522,6,FIND("_",C1522,6)-6))</f>
        <v>15</v>
      </c>
      <c r="Y1522" t="str">
        <f ca="1">IF(NOT(OR(ISBLANK(D1522),ISBLANK(E1522),D1522="",E1522="")),D1522-E1522,"")</f>
        <v/>
      </c>
      <c r="Z1522" t="str">
        <f ca="1">IF(OR(NOT(ISNUMBER(D1522)),ISBLANK(D1522),D1522="",ISBLANK(N1522)),"",ABS(D1522-N1522))</f>
        <v/>
      </c>
      <c r="AA1522">
        <f ca="1">IF(OR(ISBLANK(J1522),ISBLANK(O1522),J1522="",O1522=""),"",IF(J1522=O1522,1,0))</f>
        <v>1</v>
      </c>
      <c r="AB1522" t="str">
        <f ca="1">IF(OR(ISBLANK(K1522),ISBLANK(Q1522),K1522="",Q1522=""),"",IF(K1522=Q1522,1,0))</f>
        <v/>
      </c>
      <c r="AC1522" s="23" t="str">
        <f t="shared" ca="1" si="23"/>
        <v/>
      </c>
    </row>
    <row r="1523" spans="1:29" x14ac:dyDescent="0.25">
      <c r="A1523" s="23">
        <v>1522</v>
      </c>
      <c r="B1523">
        <v>758</v>
      </c>
      <c r="C1523" t="str">
        <f ca="1">IFERROR(VLOOKUP($B1523,INDIRECT(nfl_game_result),MATCH(C$1,INDIRECT(nfl_game_result_header),0),FALSE),"error")</f>
        <v>2014_15_NOR@CHI</v>
      </c>
      <c r="D1523" t="str">
        <f ca="1">IFERROR(IF(ISBLANK(VLOOKUP($B1523,INDIRECT(nfl_game_result),MATCH(D$1,INDIRECT(nfl_game_result_header),0),FALSE)),"",VLOOKUP($B1523,INDIRECT(nfl_game_result),MATCH(D$1,INDIRECT(nfl_game_result_header),0),FALSE)),"error")</f>
        <v/>
      </c>
      <c r="E1523">
        <f ca="1">IFERROR(IF(ISBLANK(VLOOKUP($B1523,INDIRECT(nfl_game_result),MATCH(E$1,INDIRECT(nfl_game_result_header),0),FALSE)),"",VLOOKUP($B1523,INDIRECT(nfl_game_result),MATCH(E$1,INDIRECT(nfl_game_result_header),0),FALSE)),"error")</f>
        <v>3</v>
      </c>
      <c r="F1523" s="23" t="str">
        <f ca="1">IFERROR(IF(ISBLANK(VLOOKUP($B1523,INDIRECT(nfl_game_result),MATCH(F$1,INDIRECT(nfl_game_result_header),0),FALSE)),"",VLOOKUP($B1523,INDIRECT(nfl_game_result),MATCH(F$1,INDIRECT(nfl_game_result_header),0),FALSE)),"error")</f>
        <v/>
      </c>
      <c r="G1523" s="23" t="str">
        <f ca="1">IFERROR(IF(ISBLANK(VLOOKUP($B1523,INDIRECT(nfl_game_result),MATCH(G$1,INDIRECT(nfl_game_result_header),0),FALSE)),"",VLOOKUP($B1523,INDIRECT(nfl_game_result),MATCH(G$1,INDIRECT(nfl_game_result_header),0),FALSE)),"error")</f>
        <v/>
      </c>
      <c r="H1523">
        <f ca="1">IFERROR(IF(ISBLANK(VLOOKUP($B1523,INDIRECT(nfl_game_result),MATCH(H$1,INDIRECT(nfl_game_result_header),0),FALSE)),"",VLOOKUP($B1523,INDIRECT(nfl_game_result),MATCH(H$1,INDIRECT(nfl_game_result_header),0),FALSE)),"error")</f>
        <v>15</v>
      </c>
      <c r="I1523">
        <f ca="1">IFERROR(IF(ISBLANK(VLOOKUP($B1523,INDIRECT(nfl_game_result),MATCH(I$1,INDIRECT(nfl_game_result_header),0),FALSE)),"",VLOOKUP($B1523,INDIRECT(nfl_game_result),MATCH(I$1,INDIRECT(nfl_game_result_header),0),FALSE)),"error")</f>
        <v>31</v>
      </c>
      <c r="J1523" t="str">
        <f ca="1">IFERROR(IF(ISBLANK(VLOOKUP($B1523,INDIRECT(nfl_game_result),MATCH(J$1,INDIRECT(nfl_game_result_header),0),FALSE)),"",VLOOKUP($B1523,INDIRECT(nfl_game_result),MATCH(J$1,INDIRECT(nfl_game_result_header),0),FALSE)),"error")</f>
        <v>NOR</v>
      </c>
      <c r="K1523" t="str">
        <f ca="1">IFERROR(IF(ISBLANK(VLOOKUP($B1523,INDIRECT(nfl_game_result),MATCH(K$1,INDIRECT(nfl_game_result_header),0),FALSE)),"",VLOOKUP($B1523,INDIRECT(nfl_game_result),MATCH(K$1,INDIRECT(nfl_game_result_header),0),FALSE)),"error")</f>
        <v>NOR</v>
      </c>
      <c r="L1523" s="23" t="str">
        <f ca="1">IFERROR(IF(ISBLANK(VLOOKUP($B1523,INDIRECT(nfl_game_result),MATCH(L$1,INDIRECT(nfl_game_result_header),0),FALSE)),"",VLOOKUP($B1523,INDIRECT(nfl_game_result),MATCH(L$1,INDIRECT(nfl_game_result_header),0),FALSE)),"error")</f>
        <v/>
      </c>
      <c r="M1523" t="s">
        <v>16</v>
      </c>
      <c r="N1523">
        <v>-1</v>
      </c>
      <c r="O1523" t="s">
        <v>335</v>
      </c>
      <c r="P1523">
        <v>7</v>
      </c>
      <c r="V1523" s="23" t="s">
        <v>416</v>
      </c>
      <c r="W1523">
        <f ca="1">VALUE(LEFT(C1523, 4))</f>
        <v>2014</v>
      </c>
      <c r="X1523">
        <f ca="1">VALUE(MID(C1523,6,FIND("_",C1523,6)-6))</f>
        <v>15</v>
      </c>
      <c r="Y1523" t="str">
        <f ca="1">IF(NOT(OR(ISBLANK(D1523),ISBLANK(E1523),D1523="",E1523="")),D1523-E1523,"")</f>
        <v/>
      </c>
      <c r="Z1523" t="str">
        <f ca="1">IF(OR(NOT(ISNUMBER(D1523)),ISBLANK(D1523),D1523="",ISBLANK(N1523)),"",ABS(D1523-N1523))</f>
        <v/>
      </c>
      <c r="AA1523">
        <f ca="1">IF(OR(ISBLANK(J1523),ISBLANK(O1523),J1523="",O1523=""),"",IF(J1523=O1523,1,0))</f>
        <v>1</v>
      </c>
      <c r="AB1523" t="str">
        <f ca="1">IF(OR(ISBLANK(K1523),ISBLANK(Q1523),K1523="",Q1523=""),"",IF(K1523=Q1523,1,0))</f>
        <v/>
      </c>
      <c r="AC1523" s="23" t="str">
        <f t="shared" ca="1" si="23"/>
        <v/>
      </c>
    </row>
    <row r="1524" spans="1:29" x14ac:dyDescent="0.25">
      <c r="A1524" s="23">
        <v>1523</v>
      </c>
      <c r="B1524">
        <v>743</v>
      </c>
      <c r="C1524" t="str">
        <f ca="1">IFERROR(VLOOKUP($B1524,INDIRECT(nfl_game_result),MATCH(C$1,INDIRECT(nfl_game_result_header),0),FALSE),"error")</f>
        <v>2014_15_ARI@STL</v>
      </c>
      <c r="D1524" t="str">
        <f ca="1">IFERROR(IF(ISBLANK(VLOOKUP($B1524,INDIRECT(nfl_game_result),MATCH(D$1,INDIRECT(nfl_game_result_header),0),FALSE)),"",VLOOKUP($B1524,INDIRECT(nfl_game_result),MATCH(D$1,INDIRECT(nfl_game_result_header),0),FALSE)),"error")</f>
        <v/>
      </c>
      <c r="E1524">
        <f ca="1">IFERROR(IF(ISBLANK(VLOOKUP($B1524,INDIRECT(nfl_game_result),MATCH(E$1,INDIRECT(nfl_game_result_header),0),FALSE)),"",VLOOKUP($B1524,INDIRECT(nfl_game_result),MATCH(E$1,INDIRECT(nfl_game_result_header),0),FALSE)),"error")</f>
        <v>-3.5</v>
      </c>
      <c r="F1524" s="23" t="str">
        <f ca="1">IFERROR(IF(ISBLANK(VLOOKUP($B1524,INDIRECT(nfl_game_result),MATCH(F$1,INDIRECT(nfl_game_result_header),0),FALSE)),"",VLOOKUP($B1524,INDIRECT(nfl_game_result),MATCH(F$1,INDIRECT(nfl_game_result_header),0),FALSE)),"error")</f>
        <v/>
      </c>
      <c r="G1524" s="23" t="str">
        <f ca="1">IFERROR(IF(ISBLANK(VLOOKUP($B1524,INDIRECT(nfl_game_result),MATCH(G$1,INDIRECT(nfl_game_result_header),0),FALSE)),"",VLOOKUP($B1524,INDIRECT(nfl_game_result),MATCH(G$1,INDIRECT(nfl_game_result_header),0),FALSE)),"error")</f>
        <v/>
      </c>
      <c r="H1524">
        <f ca="1">IFERROR(IF(ISBLANK(VLOOKUP($B1524,INDIRECT(nfl_game_result),MATCH(H$1,INDIRECT(nfl_game_result_header),0),FALSE)),"",VLOOKUP($B1524,INDIRECT(nfl_game_result),MATCH(H$1,INDIRECT(nfl_game_result_header),0),FALSE)),"error")</f>
        <v>6</v>
      </c>
      <c r="I1524">
        <f ca="1">IFERROR(IF(ISBLANK(VLOOKUP($B1524,INDIRECT(nfl_game_result),MATCH(I$1,INDIRECT(nfl_game_result_header),0),FALSE)),"",VLOOKUP($B1524,INDIRECT(nfl_game_result),MATCH(I$1,INDIRECT(nfl_game_result_header),0),FALSE)),"error")</f>
        <v>12</v>
      </c>
      <c r="J1524" t="str">
        <f ca="1">IFERROR(IF(ISBLANK(VLOOKUP($B1524,INDIRECT(nfl_game_result),MATCH(J$1,INDIRECT(nfl_game_result_header),0),FALSE)),"",VLOOKUP($B1524,INDIRECT(nfl_game_result),MATCH(J$1,INDIRECT(nfl_game_result_header),0),FALSE)),"error")</f>
        <v>ARI</v>
      </c>
      <c r="K1524" t="str">
        <f ca="1">IFERROR(IF(ISBLANK(VLOOKUP($B1524,INDIRECT(nfl_game_result),MATCH(K$1,INDIRECT(nfl_game_result_header),0),FALSE)),"",VLOOKUP($B1524,INDIRECT(nfl_game_result),MATCH(K$1,INDIRECT(nfl_game_result_header),0),FALSE)),"error")</f>
        <v>ARI</v>
      </c>
      <c r="L1524" s="23" t="str">
        <f ca="1">IFERROR(IF(ISBLANK(VLOOKUP($B1524,INDIRECT(nfl_game_result),MATCH(L$1,INDIRECT(nfl_game_result_header),0),FALSE)),"",VLOOKUP($B1524,INDIRECT(nfl_game_result),MATCH(L$1,INDIRECT(nfl_game_result_header),0),FALSE)),"error")</f>
        <v/>
      </c>
      <c r="M1524" t="s">
        <v>14</v>
      </c>
      <c r="N1524">
        <v>-2.5</v>
      </c>
      <c r="O1524" t="s">
        <v>91</v>
      </c>
      <c r="P1524">
        <v>4</v>
      </c>
      <c r="Q1524" t="s">
        <v>91</v>
      </c>
      <c r="V1524" s="23" t="s">
        <v>416</v>
      </c>
      <c r="W1524">
        <f ca="1">VALUE(LEFT(C1524, 4))</f>
        <v>2014</v>
      </c>
      <c r="X1524">
        <f ca="1">VALUE(MID(C1524,6,FIND("_",C1524,6)-6))</f>
        <v>15</v>
      </c>
      <c r="Y1524" t="str">
        <f ca="1">IF(NOT(OR(ISBLANK(D1524),ISBLANK(E1524),D1524="",E1524="")),D1524-E1524,"")</f>
        <v/>
      </c>
      <c r="Z1524" t="str">
        <f ca="1">IF(OR(NOT(ISNUMBER(D1524)),ISBLANK(D1524),D1524="",ISBLANK(N1524)),"",ABS(D1524-N1524))</f>
        <v/>
      </c>
      <c r="AA1524">
        <f ca="1">IF(OR(ISBLANK(J1524),ISBLANK(O1524),J1524="",O1524=""),"",IF(J1524=O1524,1,0))</f>
        <v>0</v>
      </c>
      <c r="AB1524">
        <f ca="1">IF(OR(ISBLANK(K1524),ISBLANK(Q1524),K1524="",Q1524=""),"",IF(K1524=Q1524,1,0))</f>
        <v>0</v>
      </c>
      <c r="AC1524" s="23" t="str">
        <f t="shared" ca="1" si="23"/>
        <v/>
      </c>
    </row>
    <row r="1525" spans="1:29" x14ac:dyDescent="0.25">
      <c r="A1525" s="23">
        <v>1524</v>
      </c>
      <c r="B1525">
        <v>744</v>
      </c>
      <c r="C1525" t="str">
        <f ca="1">IFERROR(VLOOKUP($B1525,INDIRECT(nfl_game_result),MATCH(C$1,INDIRECT(nfl_game_result_header),0),FALSE),"error")</f>
        <v>2014_15_PIT@ATL</v>
      </c>
      <c r="D1525" t="str">
        <f ca="1">IFERROR(IF(ISBLANK(VLOOKUP($B1525,INDIRECT(nfl_game_result),MATCH(D$1,INDIRECT(nfl_game_result_header),0),FALSE)),"",VLOOKUP($B1525,INDIRECT(nfl_game_result),MATCH(D$1,INDIRECT(nfl_game_result_header),0),FALSE)),"error")</f>
        <v/>
      </c>
      <c r="E1525">
        <f ca="1">IFERROR(IF(ISBLANK(VLOOKUP($B1525,INDIRECT(nfl_game_result),MATCH(E$1,INDIRECT(nfl_game_result_header),0),FALSE)),"",VLOOKUP($B1525,INDIRECT(nfl_game_result),MATCH(E$1,INDIRECT(nfl_game_result_header),0),FALSE)),"error")</f>
        <v>1.5</v>
      </c>
      <c r="F1525" s="23" t="str">
        <f ca="1">IFERROR(IF(ISBLANK(VLOOKUP($B1525,INDIRECT(nfl_game_result),MATCH(F$1,INDIRECT(nfl_game_result_header),0),FALSE)),"",VLOOKUP($B1525,INDIRECT(nfl_game_result),MATCH(F$1,INDIRECT(nfl_game_result_header),0),FALSE)),"error")</f>
        <v/>
      </c>
      <c r="G1525" s="23" t="str">
        <f ca="1">IFERROR(IF(ISBLANK(VLOOKUP($B1525,INDIRECT(nfl_game_result),MATCH(G$1,INDIRECT(nfl_game_result_header),0),FALSE)),"",VLOOKUP($B1525,INDIRECT(nfl_game_result),MATCH(G$1,INDIRECT(nfl_game_result_header),0),FALSE)),"error")</f>
        <v/>
      </c>
      <c r="H1525">
        <f ca="1">IFERROR(IF(ISBLANK(VLOOKUP($B1525,INDIRECT(nfl_game_result),MATCH(H$1,INDIRECT(nfl_game_result_header),0),FALSE)),"",VLOOKUP($B1525,INDIRECT(nfl_game_result),MATCH(H$1,INDIRECT(nfl_game_result_header),0),FALSE)),"error")</f>
        <v>20</v>
      </c>
      <c r="I1525">
        <f ca="1">IFERROR(IF(ISBLANK(VLOOKUP($B1525,INDIRECT(nfl_game_result),MATCH(I$1,INDIRECT(nfl_game_result_header),0),FALSE)),"",VLOOKUP($B1525,INDIRECT(nfl_game_result),MATCH(I$1,INDIRECT(nfl_game_result_header),0),FALSE)),"error")</f>
        <v>27</v>
      </c>
      <c r="J1525" t="str">
        <f ca="1">IFERROR(IF(ISBLANK(VLOOKUP($B1525,INDIRECT(nfl_game_result),MATCH(J$1,INDIRECT(nfl_game_result_header),0),FALSE)),"",VLOOKUP($B1525,INDIRECT(nfl_game_result),MATCH(J$1,INDIRECT(nfl_game_result_header),0),FALSE)),"error")</f>
        <v>PIT</v>
      </c>
      <c r="K1525" t="str">
        <f ca="1">IFERROR(IF(ISBLANK(VLOOKUP($B1525,INDIRECT(nfl_game_result),MATCH(K$1,INDIRECT(nfl_game_result_header),0),FALSE)),"",VLOOKUP($B1525,INDIRECT(nfl_game_result),MATCH(K$1,INDIRECT(nfl_game_result_header),0),FALSE)),"error")</f>
        <v>PIT</v>
      </c>
      <c r="L1525" s="23" t="str">
        <f ca="1">IFERROR(IF(ISBLANK(VLOOKUP($B1525,INDIRECT(nfl_game_result),MATCH(L$1,INDIRECT(nfl_game_result_header),0),FALSE)),"",VLOOKUP($B1525,INDIRECT(nfl_game_result),MATCH(L$1,INDIRECT(nfl_game_result_header),0),FALSE)),"error")</f>
        <v/>
      </c>
      <c r="M1525" t="s">
        <v>14</v>
      </c>
      <c r="N1525">
        <v>1.5</v>
      </c>
      <c r="O1525" t="s">
        <v>20</v>
      </c>
      <c r="P1525">
        <v>6</v>
      </c>
      <c r="Q1525" t="s">
        <v>20</v>
      </c>
      <c r="V1525" s="23" t="s">
        <v>416</v>
      </c>
      <c r="W1525">
        <f ca="1">VALUE(LEFT(C1525, 4))</f>
        <v>2014</v>
      </c>
      <c r="X1525">
        <f ca="1">VALUE(MID(C1525,6,FIND("_",C1525,6)-6))</f>
        <v>15</v>
      </c>
      <c r="Y1525" t="str">
        <f ca="1">IF(NOT(OR(ISBLANK(D1525),ISBLANK(E1525),D1525="",E1525="")),D1525-E1525,"")</f>
        <v/>
      </c>
      <c r="Z1525" t="str">
        <f ca="1">IF(OR(NOT(ISNUMBER(D1525)),ISBLANK(D1525),D1525="",ISBLANK(N1525)),"",ABS(D1525-N1525))</f>
        <v/>
      </c>
      <c r="AA1525">
        <f ca="1">IF(OR(ISBLANK(J1525),ISBLANK(O1525),J1525="",O1525=""),"",IF(J1525=O1525,1,0))</f>
        <v>0</v>
      </c>
      <c r="AB1525">
        <f ca="1">IF(OR(ISBLANK(K1525),ISBLANK(Q1525),K1525="",Q1525=""),"",IF(K1525=Q1525,1,0))</f>
        <v>0</v>
      </c>
      <c r="AC1525" s="23" t="str">
        <f t="shared" ca="1" si="23"/>
        <v/>
      </c>
    </row>
    <row r="1526" spans="1:29" x14ac:dyDescent="0.25">
      <c r="A1526" s="23">
        <v>1525</v>
      </c>
      <c r="B1526">
        <v>745</v>
      </c>
      <c r="C1526" t="str">
        <f ca="1">IFERROR(VLOOKUP($B1526,INDIRECT(nfl_game_result),MATCH(C$1,INDIRECT(nfl_game_result_header),0),FALSE),"error")</f>
        <v>2014_15_GBY@BUF</v>
      </c>
      <c r="D1526" t="str">
        <f ca="1">IFERROR(IF(ISBLANK(VLOOKUP($B1526,INDIRECT(nfl_game_result),MATCH(D$1,INDIRECT(nfl_game_result_header),0),FALSE)),"",VLOOKUP($B1526,INDIRECT(nfl_game_result),MATCH(D$1,INDIRECT(nfl_game_result_header),0),FALSE)),"error")</f>
        <v/>
      </c>
      <c r="E1526">
        <f ca="1">IFERROR(IF(ISBLANK(VLOOKUP($B1526,INDIRECT(nfl_game_result),MATCH(E$1,INDIRECT(nfl_game_result_header),0),FALSE)),"",VLOOKUP($B1526,INDIRECT(nfl_game_result),MATCH(E$1,INDIRECT(nfl_game_result_header),0),FALSE)),"error")</f>
        <v>5.5</v>
      </c>
      <c r="F1526" s="23" t="str">
        <f ca="1">IFERROR(IF(ISBLANK(VLOOKUP($B1526,INDIRECT(nfl_game_result),MATCH(F$1,INDIRECT(nfl_game_result_header),0),FALSE)),"",VLOOKUP($B1526,INDIRECT(nfl_game_result),MATCH(F$1,INDIRECT(nfl_game_result_header),0),FALSE)),"error")</f>
        <v/>
      </c>
      <c r="G1526" s="23" t="str">
        <f ca="1">IFERROR(IF(ISBLANK(VLOOKUP($B1526,INDIRECT(nfl_game_result),MATCH(G$1,INDIRECT(nfl_game_result_header),0),FALSE)),"",VLOOKUP($B1526,INDIRECT(nfl_game_result),MATCH(G$1,INDIRECT(nfl_game_result_header),0),FALSE)),"error")</f>
        <v/>
      </c>
      <c r="H1526">
        <f ca="1">IFERROR(IF(ISBLANK(VLOOKUP($B1526,INDIRECT(nfl_game_result),MATCH(H$1,INDIRECT(nfl_game_result_header),0),FALSE)),"",VLOOKUP($B1526,INDIRECT(nfl_game_result),MATCH(H$1,INDIRECT(nfl_game_result_header),0),FALSE)),"error")</f>
        <v>21</v>
      </c>
      <c r="I1526">
        <f ca="1">IFERROR(IF(ISBLANK(VLOOKUP($B1526,INDIRECT(nfl_game_result),MATCH(I$1,INDIRECT(nfl_game_result_header),0),FALSE)),"",VLOOKUP($B1526,INDIRECT(nfl_game_result),MATCH(I$1,INDIRECT(nfl_game_result_header),0),FALSE)),"error")</f>
        <v>13</v>
      </c>
      <c r="J1526" t="str">
        <f ca="1">IFERROR(IF(ISBLANK(VLOOKUP($B1526,INDIRECT(nfl_game_result),MATCH(J$1,INDIRECT(nfl_game_result_header),0),FALSE)),"",VLOOKUP($B1526,INDIRECT(nfl_game_result),MATCH(J$1,INDIRECT(nfl_game_result_header),0),FALSE)),"error")</f>
        <v>BUF</v>
      </c>
      <c r="K1526" t="str">
        <f ca="1">IFERROR(IF(ISBLANK(VLOOKUP($B1526,INDIRECT(nfl_game_result),MATCH(K$1,INDIRECT(nfl_game_result_header),0),FALSE)),"",VLOOKUP($B1526,INDIRECT(nfl_game_result),MATCH(K$1,INDIRECT(nfl_game_result_header),0),FALSE)),"error")</f>
        <v>BUF</v>
      </c>
      <c r="L1526" s="23" t="str">
        <f ca="1">IFERROR(IF(ISBLANK(VLOOKUP($B1526,INDIRECT(nfl_game_result),MATCH(L$1,INDIRECT(nfl_game_result_header),0),FALSE)),"",VLOOKUP($B1526,INDIRECT(nfl_game_result),MATCH(L$1,INDIRECT(nfl_game_result_header),0),FALSE)),"error")</f>
        <v/>
      </c>
      <c r="M1526" t="s">
        <v>14</v>
      </c>
      <c r="N1526">
        <v>7.5</v>
      </c>
      <c r="O1526" t="s">
        <v>66</v>
      </c>
      <c r="P1526">
        <v>16</v>
      </c>
      <c r="Q1526" t="s">
        <v>330</v>
      </c>
      <c r="V1526" s="23" t="s">
        <v>416</v>
      </c>
      <c r="W1526">
        <f ca="1">VALUE(LEFT(C1526, 4))</f>
        <v>2014</v>
      </c>
      <c r="X1526">
        <f ca="1">VALUE(MID(C1526,6,FIND("_",C1526,6)-6))</f>
        <v>15</v>
      </c>
      <c r="Y1526" t="str">
        <f ca="1">IF(NOT(OR(ISBLANK(D1526),ISBLANK(E1526),D1526="",E1526="")),D1526-E1526,"")</f>
        <v/>
      </c>
      <c r="Z1526" t="str">
        <f ca="1">IF(OR(NOT(ISNUMBER(D1526)),ISBLANK(D1526),D1526="",ISBLANK(N1526)),"",ABS(D1526-N1526))</f>
        <v/>
      </c>
      <c r="AA1526">
        <f ca="1">IF(OR(ISBLANK(J1526),ISBLANK(O1526),J1526="",O1526=""),"",IF(J1526=O1526,1,0))</f>
        <v>1</v>
      </c>
      <c r="AB1526">
        <f ca="1">IF(OR(ISBLANK(K1526),ISBLANK(Q1526),K1526="",Q1526=""),"",IF(K1526=Q1526,1,0))</f>
        <v>0</v>
      </c>
      <c r="AC1526" s="23" t="str">
        <f t="shared" ca="1" si="23"/>
        <v/>
      </c>
    </row>
    <row r="1527" spans="1:29" x14ac:dyDescent="0.25">
      <c r="A1527" s="23">
        <v>1526</v>
      </c>
      <c r="B1527">
        <v>746</v>
      </c>
      <c r="C1527" t="str">
        <f ca="1">IFERROR(VLOOKUP($B1527,INDIRECT(nfl_game_result),MATCH(C$1,INDIRECT(nfl_game_result_header),0),FALSE),"error")</f>
        <v>2014_15_CIN@CLE</v>
      </c>
      <c r="D1527" t="str">
        <f ca="1">IFERROR(IF(ISBLANK(VLOOKUP($B1527,INDIRECT(nfl_game_result),MATCH(D$1,INDIRECT(nfl_game_result_header),0),FALSE)),"",VLOOKUP($B1527,INDIRECT(nfl_game_result),MATCH(D$1,INDIRECT(nfl_game_result_header),0),FALSE)),"error")</f>
        <v/>
      </c>
      <c r="E1527">
        <f ca="1">IFERROR(IF(ISBLANK(VLOOKUP($B1527,INDIRECT(nfl_game_result),MATCH(E$1,INDIRECT(nfl_game_result_header),0),FALSE)),"",VLOOKUP($B1527,INDIRECT(nfl_game_result),MATCH(E$1,INDIRECT(nfl_game_result_header),0),FALSE)),"error")</f>
        <v>1</v>
      </c>
      <c r="F1527" s="23" t="str">
        <f ca="1">IFERROR(IF(ISBLANK(VLOOKUP($B1527,INDIRECT(nfl_game_result),MATCH(F$1,INDIRECT(nfl_game_result_header),0),FALSE)),"",VLOOKUP($B1527,INDIRECT(nfl_game_result),MATCH(F$1,INDIRECT(nfl_game_result_header),0),FALSE)),"error")</f>
        <v/>
      </c>
      <c r="G1527" s="23" t="str">
        <f ca="1">IFERROR(IF(ISBLANK(VLOOKUP($B1527,INDIRECT(nfl_game_result),MATCH(G$1,INDIRECT(nfl_game_result_header),0),FALSE)),"",VLOOKUP($B1527,INDIRECT(nfl_game_result),MATCH(G$1,INDIRECT(nfl_game_result_header),0),FALSE)),"error")</f>
        <v/>
      </c>
      <c r="H1527">
        <f ca="1">IFERROR(IF(ISBLANK(VLOOKUP($B1527,INDIRECT(nfl_game_result),MATCH(H$1,INDIRECT(nfl_game_result_header),0),FALSE)),"",VLOOKUP($B1527,INDIRECT(nfl_game_result),MATCH(H$1,INDIRECT(nfl_game_result_header),0),FALSE)),"error")</f>
        <v>0</v>
      </c>
      <c r="I1527">
        <f ca="1">IFERROR(IF(ISBLANK(VLOOKUP($B1527,INDIRECT(nfl_game_result),MATCH(I$1,INDIRECT(nfl_game_result_header),0),FALSE)),"",VLOOKUP($B1527,INDIRECT(nfl_game_result),MATCH(I$1,INDIRECT(nfl_game_result_header),0),FALSE)),"error")</f>
        <v>30</v>
      </c>
      <c r="J1527" t="str">
        <f ca="1">IFERROR(IF(ISBLANK(VLOOKUP($B1527,INDIRECT(nfl_game_result),MATCH(J$1,INDIRECT(nfl_game_result_header),0),FALSE)),"",VLOOKUP($B1527,INDIRECT(nfl_game_result),MATCH(J$1,INDIRECT(nfl_game_result_header),0),FALSE)),"error")</f>
        <v>CIN</v>
      </c>
      <c r="K1527" t="str">
        <f ca="1">IFERROR(IF(ISBLANK(VLOOKUP($B1527,INDIRECT(nfl_game_result),MATCH(K$1,INDIRECT(nfl_game_result_header),0),FALSE)),"",VLOOKUP($B1527,INDIRECT(nfl_game_result),MATCH(K$1,INDIRECT(nfl_game_result_header),0),FALSE)),"error")</f>
        <v>CIN</v>
      </c>
      <c r="L1527" s="23" t="str">
        <f ca="1">IFERROR(IF(ISBLANK(VLOOKUP($B1527,INDIRECT(nfl_game_result),MATCH(L$1,INDIRECT(nfl_game_result_header),0),FALSE)),"",VLOOKUP($B1527,INDIRECT(nfl_game_result),MATCH(L$1,INDIRECT(nfl_game_result_header),0),FALSE)),"error")</f>
        <v/>
      </c>
      <c r="M1527" t="s">
        <v>14</v>
      </c>
      <c r="N1527">
        <v>3</v>
      </c>
      <c r="O1527" t="s">
        <v>70</v>
      </c>
      <c r="P1527">
        <v>11</v>
      </c>
      <c r="Q1527" t="s">
        <v>70</v>
      </c>
      <c r="V1527" s="23" t="s">
        <v>416</v>
      </c>
      <c r="W1527">
        <f ca="1">VALUE(LEFT(C1527, 4))</f>
        <v>2014</v>
      </c>
      <c r="X1527">
        <f ca="1">VALUE(MID(C1527,6,FIND("_",C1527,6)-6))</f>
        <v>15</v>
      </c>
      <c r="Y1527" t="str">
        <f ca="1">IF(NOT(OR(ISBLANK(D1527),ISBLANK(E1527),D1527="",E1527="")),D1527-E1527,"")</f>
        <v/>
      </c>
      <c r="Z1527" t="str">
        <f ca="1">IF(OR(NOT(ISNUMBER(D1527)),ISBLANK(D1527),D1527="",ISBLANK(N1527)),"",ABS(D1527-N1527))</f>
        <v/>
      </c>
      <c r="AA1527">
        <f ca="1">IF(OR(ISBLANK(J1527),ISBLANK(O1527),J1527="",O1527=""),"",IF(J1527=O1527,1,0))</f>
        <v>0</v>
      </c>
      <c r="AB1527">
        <f ca="1">IF(OR(ISBLANK(K1527),ISBLANK(Q1527),K1527="",Q1527=""),"",IF(K1527=Q1527,1,0))</f>
        <v>0</v>
      </c>
      <c r="AC1527" s="23" t="str">
        <f t="shared" ca="1" si="23"/>
        <v/>
      </c>
    </row>
    <row r="1528" spans="1:29" x14ac:dyDescent="0.25">
      <c r="A1528" s="23">
        <v>1527</v>
      </c>
      <c r="B1528">
        <v>747</v>
      </c>
      <c r="C1528" t="str">
        <f ca="1">IFERROR(VLOOKUP($B1528,INDIRECT(nfl_game_result),MATCH(C$1,INDIRECT(nfl_game_result_header),0),FALSE),"error")</f>
        <v>2014_15_HOU@IND</v>
      </c>
      <c r="D1528" t="str">
        <f ca="1">IFERROR(IF(ISBLANK(VLOOKUP($B1528,INDIRECT(nfl_game_result),MATCH(D$1,INDIRECT(nfl_game_result_header),0),FALSE)),"",VLOOKUP($B1528,INDIRECT(nfl_game_result),MATCH(D$1,INDIRECT(nfl_game_result_header),0),FALSE)),"error")</f>
        <v/>
      </c>
      <c r="E1528">
        <f ca="1">IFERROR(IF(ISBLANK(VLOOKUP($B1528,INDIRECT(nfl_game_result),MATCH(E$1,INDIRECT(nfl_game_result_header),0),FALSE)),"",VLOOKUP($B1528,INDIRECT(nfl_game_result),MATCH(E$1,INDIRECT(nfl_game_result_header),0),FALSE)),"error")</f>
        <v>-6.5</v>
      </c>
      <c r="F1528" s="23" t="str">
        <f ca="1">IFERROR(IF(ISBLANK(VLOOKUP($B1528,INDIRECT(nfl_game_result),MATCH(F$1,INDIRECT(nfl_game_result_header),0),FALSE)),"",VLOOKUP($B1528,INDIRECT(nfl_game_result),MATCH(F$1,INDIRECT(nfl_game_result_header),0),FALSE)),"error")</f>
        <v/>
      </c>
      <c r="G1528" s="23" t="str">
        <f ca="1">IFERROR(IF(ISBLANK(VLOOKUP($B1528,INDIRECT(nfl_game_result),MATCH(G$1,INDIRECT(nfl_game_result_header),0),FALSE)),"",VLOOKUP($B1528,INDIRECT(nfl_game_result),MATCH(G$1,INDIRECT(nfl_game_result_header),0),FALSE)),"error")</f>
        <v/>
      </c>
      <c r="H1528">
        <f ca="1">IFERROR(IF(ISBLANK(VLOOKUP($B1528,INDIRECT(nfl_game_result),MATCH(H$1,INDIRECT(nfl_game_result_header),0),FALSE)),"",VLOOKUP($B1528,INDIRECT(nfl_game_result),MATCH(H$1,INDIRECT(nfl_game_result_header),0),FALSE)),"error")</f>
        <v>17</v>
      </c>
      <c r="I1528">
        <f ca="1">IFERROR(IF(ISBLANK(VLOOKUP($B1528,INDIRECT(nfl_game_result),MATCH(I$1,INDIRECT(nfl_game_result_header),0),FALSE)),"",VLOOKUP($B1528,INDIRECT(nfl_game_result),MATCH(I$1,INDIRECT(nfl_game_result_header),0),FALSE)),"error")</f>
        <v>10</v>
      </c>
      <c r="J1528" t="str">
        <f ca="1">IFERROR(IF(ISBLANK(VLOOKUP($B1528,INDIRECT(nfl_game_result),MATCH(J$1,INDIRECT(nfl_game_result_header),0),FALSE)),"",VLOOKUP($B1528,INDIRECT(nfl_game_result),MATCH(J$1,INDIRECT(nfl_game_result_header),0),FALSE)),"error")</f>
        <v>IND</v>
      </c>
      <c r="K1528" t="str">
        <f ca="1">IFERROR(IF(ISBLANK(VLOOKUP($B1528,INDIRECT(nfl_game_result),MATCH(K$1,INDIRECT(nfl_game_result_header),0),FALSE)),"",VLOOKUP($B1528,INDIRECT(nfl_game_result),MATCH(K$1,INDIRECT(nfl_game_result_header),0),FALSE)),"error")</f>
        <v>IND</v>
      </c>
      <c r="L1528" s="23" t="str">
        <f ca="1">IFERROR(IF(ISBLANK(VLOOKUP($B1528,INDIRECT(nfl_game_result),MATCH(L$1,INDIRECT(nfl_game_result_header),0),FALSE)),"",VLOOKUP($B1528,INDIRECT(nfl_game_result),MATCH(L$1,INDIRECT(nfl_game_result_header),0),FALSE)),"error")</f>
        <v/>
      </c>
      <c r="M1528" t="s">
        <v>14</v>
      </c>
      <c r="N1528">
        <v>-7.5</v>
      </c>
      <c r="O1528" t="s">
        <v>75</v>
      </c>
      <c r="P1528">
        <v>3</v>
      </c>
      <c r="Q1528" t="s">
        <v>75</v>
      </c>
      <c r="V1528" s="23" t="s">
        <v>416</v>
      </c>
      <c r="W1528">
        <f ca="1">VALUE(LEFT(C1528, 4))</f>
        <v>2014</v>
      </c>
      <c r="X1528">
        <f ca="1">VALUE(MID(C1528,6,FIND("_",C1528,6)-6))</f>
        <v>15</v>
      </c>
      <c r="Y1528" t="str">
        <f ca="1">IF(NOT(OR(ISBLANK(D1528),ISBLANK(E1528),D1528="",E1528="")),D1528-E1528,"")</f>
        <v/>
      </c>
      <c r="Z1528" t="str">
        <f ca="1">IF(OR(NOT(ISNUMBER(D1528)),ISBLANK(D1528),D1528="",ISBLANK(N1528)),"",ABS(D1528-N1528))</f>
        <v/>
      </c>
      <c r="AA1528">
        <f ca="1">IF(OR(ISBLANK(J1528),ISBLANK(O1528),J1528="",O1528=""),"",IF(J1528=O1528,1,0))</f>
        <v>0</v>
      </c>
      <c r="AB1528">
        <f ca="1">IF(OR(ISBLANK(K1528),ISBLANK(Q1528),K1528="",Q1528=""),"",IF(K1528=Q1528,1,0))</f>
        <v>0</v>
      </c>
      <c r="AC1528" s="23" t="str">
        <f t="shared" ca="1" si="23"/>
        <v/>
      </c>
    </row>
    <row r="1529" spans="1:29" x14ac:dyDescent="0.25">
      <c r="A1529" s="23">
        <v>1528</v>
      </c>
      <c r="B1529">
        <v>748</v>
      </c>
      <c r="C1529" t="str">
        <f ca="1">IFERROR(VLOOKUP($B1529,INDIRECT(nfl_game_result),MATCH(C$1,INDIRECT(nfl_game_result_header),0),FALSE),"error")</f>
        <v>2014_15_OAK@KCY</v>
      </c>
      <c r="D1529" t="str">
        <f ca="1">IFERROR(IF(ISBLANK(VLOOKUP($B1529,INDIRECT(nfl_game_result),MATCH(D$1,INDIRECT(nfl_game_result_header),0),FALSE)),"",VLOOKUP($B1529,INDIRECT(nfl_game_result),MATCH(D$1,INDIRECT(nfl_game_result_header),0),FALSE)),"error")</f>
        <v/>
      </c>
      <c r="E1529">
        <f ca="1">IFERROR(IF(ISBLANK(VLOOKUP($B1529,INDIRECT(nfl_game_result),MATCH(E$1,INDIRECT(nfl_game_result_header),0),FALSE)),"",VLOOKUP($B1529,INDIRECT(nfl_game_result),MATCH(E$1,INDIRECT(nfl_game_result_header),0),FALSE)),"error")</f>
        <v>-10</v>
      </c>
      <c r="F1529" s="23" t="str">
        <f ca="1">IFERROR(IF(ISBLANK(VLOOKUP($B1529,INDIRECT(nfl_game_result),MATCH(F$1,INDIRECT(nfl_game_result_header),0),FALSE)),"",VLOOKUP($B1529,INDIRECT(nfl_game_result),MATCH(F$1,INDIRECT(nfl_game_result_header),0),FALSE)),"error")</f>
        <v/>
      </c>
      <c r="G1529" s="23" t="str">
        <f ca="1">IFERROR(IF(ISBLANK(VLOOKUP($B1529,INDIRECT(nfl_game_result),MATCH(G$1,INDIRECT(nfl_game_result_header),0),FALSE)),"",VLOOKUP($B1529,INDIRECT(nfl_game_result),MATCH(G$1,INDIRECT(nfl_game_result_header),0),FALSE)),"error")</f>
        <v/>
      </c>
      <c r="H1529">
        <f ca="1">IFERROR(IF(ISBLANK(VLOOKUP($B1529,INDIRECT(nfl_game_result),MATCH(H$1,INDIRECT(nfl_game_result_header),0),FALSE)),"",VLOOKUP($B1529,INDIRECT(nfl_game_result),MATCH(H$1,INDIRECT(nfl_game_result_header),0),FALSE)),"error")</f>
        <v>31</v>
      </c>
      <c r="I1529">
        <f ca="1">IFERROR(IF(ISBLANK(VLOOKUP($B1529,INDIRECT(nfl_game_result),MATCH(I$1,INDIRECT(nfl_game_result_header),0),FALSE)),"",VLOOKUP($B1529,INDIRECT(nfl_game_result),MATCH(I$1,INDIRECT(nfl_game_result_header),0),FALSE)),"error")</f>
        <v>13</v>
      </c>
      <c r="J1529" t="str">
        <f ca="1">IFERROR(IF(ISBLANK(VLOOKUP($B1529,INDIRECT(nfl_game_result),MATCH(J$1,INDIRECT(nfl_game_result_header),0),FALSE)),"",VLOOKUP($B1529,INDIRECT(nfl_game_result),MATCH(J$1,INDIRECT(nfl_game_result_header),0),FALSE)),"error")</f>
        <v>KCY</v>
      </c>
      <c r="K1529" t="str">
        <f ca="1">IFERROR(IF(ISBLANK(VLOOKUP($B1529,INDIRECT(nfl_game_result),MATCH(K$1,INDIRECT(nfl_game_result_header),0),FALSE)),"",VLOOKUP($B1529,INDIRECT(nfl_game_result),MATCH(K$1,INDIRECT(nfl_game_result_header),0),FALSE)),"error")</f>
        <v>KCY</v>
      </c>
      <c r="L1529" s="23" t="str">
        <f ca="1">IFERROR(IF(ISBLANK(VLOOKUP($B1529,INDIRECT(nfl_game_result),MATCH(L$1,INDIRECT(nfl_game_result_header),0),FALSE)),"",VLOOKUP($B1529,INDIRECT(nfl_game_result),MATCH(L$1,INDIRECT(nfl_game_result_header),0),FALSE)),"error")</f>
        <v/>
      </c>
      <c r="M1529" t="s">
        <v>14</v>
      </c>
      <c r="N1529">
        <v>-6.5</v>
      </c>
      <c r="O1529" t="s">
        <v>85</v>
      </c>
      <c r="P1529">
        <v>15</v>
      </c>
      <c r="Q1529" t="s">
        <v>331</v>
      </c>
      <c r="V1529" s="23" t="s">
        <v>416</v>
      </c>
      <c r="W1529">
        <f ca="1">VALUE(LEFT(C1529, 4))</f>
        <v>2014</v>
      </c>
      <c r="X1529">
        <f ca="1">VALUE(MID(C1529,6,FIND("_",C1529,6)-6))</f>
        <v>15</v>
      </c>
      <c r="Y1529" t="str">
        <f ca="1">IF(NOT(OR(ISBLANK(D1529),ISBLANK(E1529),D1529="",E1529="")),D1529-E1529,"")</f>
        <v/>
      </c>
      <c r="Z1529" t="str">
        <f ca="1">IF(OR(NOT(ISNUMBER(D1529)),ISBLANK(D1529),D1529="",ISBLANK(N1529)),"",ABS(D1529-N1529))</f>
        <v/>
      </c>
      <c r="AA1529">
        <f ca="1">IF(OR(ISBLANK(J1529),ISBLANK(O1529),J1529="",O1529=""),"",IF(J1529=O1529,1,0))</f>
        <v>0</v>
      </c>
      <c r="AB1529">
        <f ca="1">IF(OR(ISBLANK(K1529),ISBLANK(Q1529),K1529="",Q1529=""),"",IF(K1529=Q1529,1,0))</f>
        <v>1</v>
      </c>
      <c r="AC1529" s="23" t="str">
        <f t="shared" ca="1" si="23"/>
        <v/>
      </c>
    </row>
    <row r="1530" spans="1:29" x14ac:dyDescent="0.25">
      <c r="A1530" s="23">
        <v>1529</v>
      </c>
      <c r="B1530">
        <v>749</v>
      </c>
      <c r="C1530" t="str">
        <f ca="1">IFERROR(VLOOKUP($B1530,INDIRECT(nfl_game_result),MATCH(C$1,INDIRECT(nfl_game_result_header),0),FALSE),"error")</f>
        <v>2014_15_MIA@NWE</v>
      </c>
      <c r="D1530" t="str">
        <f ca="1">IFERROR(IF(ISBLANK(VLOOKUP($B1530,INDIRECT(nfl_game_result),MATCH(D$1,INDIRECT(nfl_game_result_header),0),FALSE)),"",VLOOKUP($B1530,INDIRECT(nfl_game_result),MATCH(D$1,INDIRECT(nfl_game_result_header),0),FALSE)),"error")</f>
        <v/>
      </c>
      <c r="E1530">
        <f ca="1">IFERROR(IF(ISBLANK(VLOOKUP($B1530,INDIRECT(nfl_game_result),MATCH(E$1,INDIRECT(nfl_game_result_header),0),FALSE)),"",VLOOKUP($B1530,INDIRECT(nfl_game_result),MATCH(E$1,INDIRECT(nfl_game_result_header),0),FALSE)),"error")</f>
        <v>-7.5</v>
      </c>
      <c r="F1530" s="23" t="str">
        <f ca="1">IFERROR(IF(ISBLANK(VLOOKUP($B1530,INDIRECT(nfl_game_result),MATCH(F$1,INDIRECT(nfl_game_result_header),0),FALSE)),"",VLOOKUP($B1530,INDIRECT(nfl_game_result),MATCH(F$1,INDIRECT(nfl_game_result_header),0),FALSE)),"error")</f>
        <v/>
      </c>
      <c r="G1530" s="23" t="str">
        <f ca="1">IFERROR(IF(ISBLANK(VLOOKUP($B1530,INDIRECT(nfl_game_result),MATCH(G$1,INDIRECT(nfl_game_result_header),0),FALSE)),"",VLOOKUP($B1530,INDIRECT(nfl_game_result),MATCH(G$1,INDIRECT(nfl_game_result_header),0),FALSE)),"error")</f>
        <v/>
      </c>
      <c r="H1530">
        <f ca="1">IFERROR(IF(ISBLANK(VLOOKUP($B1530,INDIRECT(nfl_game_result),MATCH(H$1,INDIRECT(nfl_game_result_header),0),FALSE)),"",VLOOKUP($B1530,INDIRECT(nfl_game_result),MATCH(H$1,INDIRECT(nfl_game_result_header),0),FALSE)),"error")</f>
        <v>41</v>
      </c>
      <c r="I1530">
        <f ca="1">IFERROR(IF(ISBLANK(VLOOKUP($B1530,INDIRECT(nfl_game_result),MATCH(I$1,INDIRECT(nfl_game_result_header),0),FALSE)),"",VLOOKUP($B1530,INDIRECT(nfl_game_result),MATCH(I$1,INDIRECT(nfl_game_result_header),0),FALSE)),"error")</f>
        <v>13</v>
      </c>
      <c r="J1530" t="str">
        <f ca="1">IFERROR(IF(ISBLANK(VLOOKUP($B1530,INDIRECT(nfl_game_result),MATCH(J$1,INDIRECT(nfl_game_result_header),0),FALSE)),"",VLOOKUP($B1530,INDIRECT(nfl_game_result),MATCH(J$1,INDIRECT(nfl_game_result_header),0),FALSE)),"error")</f>
        <v>NWE</v>
      </c>
      <c r="K1530" t="str">
        <f ca="1">IFERROR(IF(ISBLANK(VLOOKUP($B1530,INDIRECT(nfl_game_result),MATCH(K$1,INDIRECT(nfl_game_result_header),0),FALSE)),"",VLOOKUP($B1530,INDIRECT(nfl_game_result),MATCH(K$1,INDIRECT(nfl_game_result_header),0),FALSE)),"error")</f>
        <v>NWE</v>
      </c>
      <c r="L1530" s="23" t="str">
        <f ca="1">IFERROR(IF(ISBLANK(VLOOKUP($B1530,INDIRECT(nfl_game_result),MATCH(L$1,INDIRECT(nfl_game_result_header),0),FALSE)),"",VLOOKUP($B1530,INDIRECT(nfl_game_result),MATCH(L$1,INDIRECT(nfl_game_result_header),0),FALSE)),"error")</f>
        <v/>
      </c>
      <c r="M1530" t="s">
        <v>14</v>
      </c>
      <c r="N1530">
        <v>-7</v>
      </c>
      <c r="O1530" t="s">
        <v>332</v>
      </c>
      <c r="P1530">
        <v>7</v>
      </c>
      <c r="Q1530" t="s">
        <v>332</v>
      </c>
      <c r="V1530" s="23" t="s">
        <v>416</v>
      </c>
      <c r="W1530">
        <f ca="1">VALUE(LEFT(C1530, 4))</f>
        <v>2014</v>
      </c>
      <c r="X1530">
        <f ca="1">VALUE(MID(C1530,6,FIND("_",C1530,6)-6))</f>
        <v>15</v>
      </c>
      <c r="Y1530" t="str">
        <f ca="1">IF(NOT(OR(ISBLANK(D1530),ISBLANK(E1530),D1530="",E1530="")),D1530-E1530,"")</f>
        <v/>
      </c>
      <c r="Z1530" t="str">
        <f ca="1">IF(OR(NOT(ISNUMBER(D1530)),ISBLANK(D1530),D1530="",ISBLANK(N1530)),"",ABS(D1530-N1530))</f>
        <v/>
      </c>
      <c r="AA1530">
        <f ca="1">IF(OR(ISBLANK(J1530),ISBLANK(O1530),J1530="",O1530=""),"",IF(J1530=O1530,1,0))</f>
        <v>1</v>
      </c>
      <c r="AB1530">
        <f ca="1">IF(OR(ISBLANK(K1530),ISBLANK(Q1530),K1530="",Q1530=""),"",IF(K1530=Q1530,1,0))</f>
        <v>1</v>
      </c>
      <c r="AC1530" s="23" t="str">
        <f t="shared" ca="1" si="23"/>
        <v/>
      </c>
    </row>
    <row r="1531" spans="1:29" x14ac:dyDescent="0.25">
      <c r="A1531" s="23">
        <v>1530</v>
      </c>
      <c r="B1531">
        <v>750</v>
      </c>
      <c r="C1531" t="str">
        <f ca="1">IFERROR(VLOOKUP($B1531,INDIRECT(nfl_game_result),MATCH(C$1,INDIRECT(nfl_game_result_header),0),FALSE),"error")</f>
        <v>2014_15_WAS@NYG</v>
      </c>
      <c r="D1531" t="str">
        <f ca="1">IFERROR(IF(ISBLANK(VLOOKUP($B1531,INDIRECT(nfl_game_result),MATCH(D$1,INDIRECT(nfl_game_result_header),0),FALSE)),"",VLOOKUP($B1531,INDIRECT(nfl_game_result),MATCH(D$1,INDIRECT(nfl_game_result_header),0),FALSE)),"error")</f>
        <v/>
      </c>
      <c r="E1531">
        <f ca="1">IFERROR(IF(ISBLANK(VLOOKUP($B1531,INDIRECT(nfl_game_result),MATCH(E$1,INDIRECT(nfl_game_result_header),0),FALSE)),"",VLOOKUP($B1531,INDIRECT(nfl_game_result),MATCH(E$1,INDIRECT(nfl_game_result_header),0),FALSE)),"error")</f>
        <v>-6.5</v>
      </c>
      <c r="F1531" s="23" t="str">
        <f ca="1">IFERROR(IF(ISBLANK(VLOOKUP($B1531,INDIRECT(nfl_game_result),MATCH(F$1,INDIRECT(nfl_game_result_header),0),FALSE)),"",VLOOKUP($B1531,INDIRECT(nfl_game_result),MATCH(F$1,INDIRECT(nfl_game_result_header),0),FALSE)),"error")</f>
        <v/>
      </c>
      <c r="G1531" s="23" t="str">
        <f ca="1">IFERROR(IF(ISBLANK(VLOOKUP($B1531,INDIRECT(nfl_game_result),MATCH(G$1,INDIRECT(nfl_game_result_header),0),FALSE)),"",VLOOKUP($B1531,INDIRECT(nfl_game_result),MATCH(G$1,INDIRECT(nfl_game_result_header),0),FALSE)),"error")</f>
        <v/>
      </c>
      <c r="H1531">
        <f ca="1">IFERROR(IF(ISBLANK(VLOOKUP($B1531,INDIRECT(nfl_game_result),MATCH(H$1,INDIRECT(nfl_game_result_header),0),FALSE)),"",VLOOKUP($B1531,INDIRECT(nfl_game_result),MATCH(H$1,INDIRECT(nfl_game_result_header),0),FALSE)),"error")</f>
        <v>24</v>
      </c>
      <c r="I1531">
        <f ca="1">IFERROR(IF(ISBLANK(VLOOKUP($B1531,INDIRECT(nfl_game_result),MATCH(I$1,INDIRECT(nfl_game_result_header),0),FALSE)),"",VLOOKUP($B1531,INDIRECT(nfl_game_result),MATCH(I$1,INDIRECT(nfl_game_result_header),0),FALSE)),"error")</f>
        <v>13</v>
      </c>
      <c r="J1531" t="str">
        <f ca="1">IFERROR(IF(ISBLANK(VLOOKUP($B1531,INDIRECT(nfl_game_result),MATCH(J$1,INDIRECT(nfl_game_result_header),0),FALSE)),"",VLOOKUP($B1531,INDIRECT(nfl_game_result),MATCH(J$1,INDIRECT(nfl_game_result_header),0),FALSE)),"error")</f>
        <v>NYG</v>
      </c>
      <c r="K1531" t="str">
        <f ca="1">IFERROR(IF(ISBLANK(VLOOKUP($B1531,INDIRECT(nfl_game_result),MATCH(K$1,INDIRECT(nfl_game_result_header),0),FALSE)),"",VLOOKUP($B1531,INDIRECT(nfl_game_result),MATCH(K$1,INDIRECT(nfl_game_result_header),0),FALSE)),"error")</f>
        <v>NYG</v>
      </c>
      <c r="L1531" s="23" t="str">
        <f ca="1">IFERROR(IF(ISBLANK(VLOOKUP($B1531,INDIRECT(nfl_game_result),MATCH(L$1,INDIRECT(nfl_game_result_header),0),FALSE)),"",VLOOKUP($B1531,INDIRECT(nfl_game_result),MATCH(L$1,INDIRECT(nfl_game_result_header),0),FALSE)),"error")</f>
        <v/>
      </c>
      <c r="M1531" t="s">
        <v>14</v>
      </c>
      <c r="N1531">
        <v>-4.5</v>
      </c>
      <c r="O1531" t="s">
        <v>83</v>
      </c>
      <c r="P1531">
        <v>8</v>
      </c>
      <c r="Q1531" t="s">
        <v>83</v>
      </c>
      <c r="V1531" s="23" t="s">
        <v>416</v>
      </c>
      <c r="W1531">
        <f ca="1">VALUE(LEFT(C1531, 4))</f>
        <v>2014</v>
      </c>
      <c r="X1531">
        <f ca="1">VALUE(MID(C1531,6,FIND("_",C1531,6)-6))</f>
        <v>15</v>
      </c>
      <c r="Y1531" t="str">
        <f ca="1">IF(NOT(OR(ISBLANK(D1531),ISBLANK(E1531),D1531="",E1531="")),D1531-E1531,"")</f>
        <v/>
      </c>
      <c r="Z1531" t="str">
        <f ca="1">IF(OR(NOT(ISNUMBER(D1531)),ISBLANK(D1531),D1531="",ISBLANK(N1531)),"",ABS(D1531-N1531))</f>
        <v/>
      </c>
      <c r="AA1531">
        <f ca="1">IF(OR(ISBLANK(J1531),ISBLANK(O1531),J1531="",O1531=""),"",IF(J1531=O1531,1,0))</f>
        <v>1</v>
      </c>
      <c r="AB1531">
        <f ca="1">IF(OR(ISBLANK(K1531),ISBLANK(Q1531),K1531="",Q1531=""),"",IF(K1531=Q1531,1,0))</f>
        <v>1</v>
      </c>
      <c r="AC1531" s="23" t="str">
        <f t="shared" ca="1" si="23"/>
        <v/>
      </c>
    </row>
    <row r="1532" spans="1:29" x14ac:dyDescent="0.25">
      <c r="A1532" s="23">
        <v>1531</v>
      </c>
      <c r="B1532">
        <v>751</v>
      </c>
      <c r="C1532" t="str">
        <f ca="1">IFERROR(VLOOKUP($B1532,INDIRECT(nfl_game_result),MATCH(C$1,INDIRECT(nfl_game_result_header),0),FALSE),"error")</f>
        <v>2014_15_TBY@CAR</v>
      </c>
      <c r="D1532" t="str">
        <f ca="1">IFERROR(IF(ISBLANK(VLOOKUP($B1532,INDIRECT(nfl_game_result),MATCH(D$1,INDIRECT(nfl_game_result_header),0),FALSE)),"",VLOOKUP($B1532,INDIRECT(nfl_game_result),MATCH(D$1,INDIRECT(nfl_game_result_header),0),FALSE)),"error")</f>
        <v/>
      </c>
      <c r="E1532">
        <f ca="1">IFERROR(IF(ISBLANK(VLOOKUP($B1532,INDIRECT(nfl_game_result),MATCH(E$1,INDIRECT(nfl_game_result_header),0),FALSE)),"",VLOOKUP($B1532,INDIRECT(nfl_game_result),MATCH(E$1,INDIRECT(nfl_game_result_header),0),FALSE)),"error")</f>
        <v>-5.5</v>
      </c>
      <c r="F1532" s="23" t="str">
        <f ca="1">IFERROR(IF(ISBLANK(VLOOKUP($B1532,INDIRECT(nfl_game_result),MATCH(F$1,INDIRECT(nfl_game_result_header),0),FALSE)),"",VLOOKUP($B1532,INDIRECT(nfl_game_result),MATCH(F$1,INDIRECT(nfl_game_result_header),0),FALSE)),"error")</f>
        <v/>
      </c>
      <c r="G1532" s="23" t="str">
        <f ca="1">IFERROR(IF(ISBLANK(VLOOKUP($B1532,INDIRECT(nfl_game_result),MATCH(G$1,INDIRECT(nfl_game_result_header),0),FALSE)),"",VLOOKUP($B1532,INDIRECT(nfl_game_result),MATCH(G$1,INDIRECT(nfl_game_result_header),0),FALSE)),"error")</f>
        <v/>
      </c>
      <c r="H1532">
        <f ca="1">IFERROR(IF(ISBLANK(VLOOKUP($B1532,INDIRECT(nfl_game_result),MATCH(H$1,INDIRECT(nfl_game_result_header),0),FALSE)),"",VLOOKUP($B1532,INDIRECT(nfl_game_result),MATCH(H$1,INDIRECT(nfl_game_result_header),0),FALSE)),"error")</f>
        <v>19</v>
      </c>
      <c r="I1532">
        <f ca="1">IFERROR(IF(ISBLANK(VLOOKUP($B1532,INDIRECT(nfl_game_result),MATCH(I$1,INDIRECT(nfl_game_result_header),0),FALSE)),"",VLOOKUP($B1532,INDIRECT(nfl_game_result),MATCH(I$1,INDIRECT(nfl_game_result_header),0),FALSE)),"error")</f>
        <v>17</v>
      </c>
      <c r="J1532" t="str">
        <f ca="1">IFERROR(IF(ISBLANK(VLOOKUP($B1532,INDIRECT(nfl_game_result),MATCH(J$1,INDIRECT(nfl_game_result_header),0),FALSE)),"",VLOOKUP($B1532,INDIRECT(nfl_game_result),MATCH(J$1,INDIRECT(nfl_game_result_header),0),FALSE)),"error")</f>
        <v>TBY</v>
      </c>
      <c r="K1532" t="str">
        <f ca="1">IFERROR(IF(ISBLANK(VLOOKUP($B1532,INDIRECT(nfl_game_result),MATCH(K$1,INDIRECT(nfl_game_result_header),0),FALSE)),"",VLOOKUP($B1532,INDIRECT(nfl_game_result),MATCH(K$1,INDIRECT(nfl_game_result_header),0),FALSE)),"error")</f>
        <v>CAR</v>
      </c>
      <c r="L1532" s="23" t="str">
        <f ca="1">IFERROR(IF(ISBLANK(VLOOKUP($B1532,INDIRECT(nfl_game_result),MATCH(L$1,INDIRECT(nfl_game_result_header),0),FALSE)),"",VLOOKUP($B1532,INDIRECT(nfl_game_result),MATCH(L$1,INDIRECT(nfl_game_result_header),0),FALSE)),"error")</f>
        <v/>
      </c>
      <c r="M1532" t="s">
        <v>14</v>
      </c>
      <c r="N1532">
        <v>-5.5</v>
      </c>
      <c r="O1532" t="s">
        <v>67</v>
      </c>
      <c r="P1532">
        <v>9</v>
      </c>
      <c r="Q1532" t="s">
        <v>67</v>
      </c>
      <c r="V1532" s="23" t="s">
        <v>416</v>
      </c>
      <c r="W1532">
        <f ca="1">VALUE(LEFT(C1532, 4))</f>
        <v>2014</v>
      </c>
      <c r="X1532">
        <f ca="1">VALUE(MID(C1532,6,FIND("_",C1532,6)-6))</f>
        <v>15</v>
      </c>
      <c r="Y1532" t="str">
        <f ca="1">IF(NOT(OR(ISBLANK(D1532),ISBLANK(E1532),D1532="",E1532="")),D1532-E1532,"")</f>
        <v/>
      </c>
      <c r="Z1532" t="str">
        <f ca="1">IF(OR(NOT(ISNUMBER(D1532)),ISBLANK(D1532),D1532="",ISBLANK(N1532)),"",ABS(D1532-N1532))</f>
        <v/>
      </c>
      <c r="AA1532">
        <f ca="1">IF(OR(ISBLANK(J1532),ISBLANK(O1532),J1532="",O1532=""),"",IF(J1532=O1532,1,0))</f>
        <v>0</v>
      </c>
      <c r="AB1532">
        <f ca="1">IF(OR(ISBLANK(K1532),ISBLANK(Q1532),K1532="",Q1532=""),"",IF(K1532=Q1532,1,0))</f>
        <v>1</v>
      </c>
      <c r="AC1532" s="23" t="str">
        <f t="shared" ca="1" si="23"/>
        <v/>
      </c>
    </row>
    <row r="1533" spans="1:29" x14ac:dyDescent="0.25">
      <c r="A1533" s="23">
        <v>1532</v>
      </c>
      <c r="B1533">
        <v>752</v>
      </c>
      <c r="C1533" t="str">
        <f ca="1">IFERROR(VLOOKUP($B1533,INDIRECT(nfl_game_result),MATCH(C$1,INDIRECT(nfl_game_result_header),0),FALSE),"error")</f>
        <v>2014_15_JAX@BAL</v>
      </c>
      <c r="D1533" t="str">
        <f ca="1">IFERROR(IF(ISBLANK(VLOOKUP($B1533,INDIRECT(nfl_game_result),MATCH(D$1,INDIRECT(nfl_game_result_header),0),FALSE)),"",VLOOKUP($B1533,INDIRECT(nfl_game_result),MATCH(D$1,INDIRECT(nfl_game_result_header),0),FALSE)),"error")</f>
        <v/>
      </c>
      <c r="E1533">
        <f ca="1">IFERROR(IF(ISBLANK(VLOOKUP($B1533,INDIRECT(nfl_game_result),MATCH(E$1,INDIRECT(nfl_game_result_header),0),FALSE)),"",VLOOKUP($B1533,INDIRECT(nfl_game_result),MATCH(E$1,INDIRECT(nfl_game_result_header),0),FALSE)),"error")</f>
        <v>-13.5</v>
      </c>
      <c r="F1533" s="23" t="str">
        <f ca="1">IFERROR(IF(ISBLANK(VLOOKUP($B1533,INDIRECT(nfl_game_result),MATCH(F$1,INDIRECT(nfl_game_result_header),0),FALSE)),"",VLOOKUP($B1533,INDIRECT(nfl_game_result),MATCH(F$1,INDIRECT(nfl_game_result_header),0),FALSE)),"error")</f>
        <v/>
      </c>
      <c r="G1533" s="23" t="str">
        <f ca="1">IFERROR(IF(ISBLANK(VLOOKUP($B1533,INDIRECT(nfl_game_result),MATCH(G$1,INDIRECT(nfl_game_result_header),0),FALSE)),"",VLOOKUP($B1533,INDIRECT(nfl_game_result),MATCH(G$1,INDIRECT(nfl_game_result_header),0),FALSE)),"error")</f>
        <v/>
      </c>
      <c r="H1533">
        <f ca="1">IFERROR(IF(ISBLANK(VLOOKUP($B1533,INDIRECT(nfl_game_result),MATCH(H$1,INDIRECT(nfl_game_result_header),0),FALSE)),"",VLOOKUP($B1533,INDIRECT(nfl_game_result),MATCH(H$1,INDIRECT(nfl_game_result_header),0),FALSE)),"error")</f>
        <v>20</v>
      </c>
      <c r="I1533">
        <f ca="1">IFERROR(IF(ISBLANK(VLOOKUP($B1533,INDIRECT(nfl_game_result),MATCH(I$1,INDIRECT(nfl_game_result_header),0),FALSE)),"",VLOOKUP($B1533,INDIRECT(nfl_game_result),MATCH(I$1,INDIRECT(nfl_game_result_header),0),FALSE)),"error")</f>
        <v>12</v>
      </c>
      <c r="J1533" t="str">
        <f ca="1">IFERROR(IF(ISBLANK(VLOOKUP($B1533,INDIRECT(nfl_game_result),MATCH(J$1,INDIRECT(nfl_game_result_header),0),FALSE)),"",VLOOKUP($B1533,INDIRECT(nfl_game_result),MATCH(J$1,INDIRECT(nfl_game_result_header),0),FALSE)),"error")</f>
        <v>JAX</v>
      </c>
      <c r="K1533" t="str">
        <f ca="1">IFERROR(IF(ISBLANK(VLOOKUP($B1533,INDIRECT(nfl_game_result),MATCH(K$1,INDIRECT(nfl_game_result_header),0),FALSE)),"",VLOOKUP($B1533,INDIRECT(nfl_game_result),MATCH(K$1,INDIRECT(nfl_game_result_header),0),FALSE)),"error")</f>
        <v>BAL</v>
      </c>
      <c r="L1533" s="23" t="str">
        <f ca="1">IFERROR(IF(ISBLANK(VLOOKUP($B1533,INDIRECT(nfl_game_result),MATCH(L$1,INDIRECT(nfl_game_result_header),0),FALSE)),"",VLOOKUP($B1533,INDIRECT(nfl_game_result),MATCH(L$1,INDIRECT(nfl_game_result_header),0),FALSE)),"error")</f>
        <v/>
      </c>
      <c r="M1533" t="s">
        <v>14</v>
      </c>
      <c r="N1533">
        <v>-10</v>
      </c>
      <c r="O1533" t="s">
        <v>77</v>
      </c>
      <c r="P1533">
        <v>9</v>
      </c>
      <c r="Q1533" t="s">
        <v>65</v>
      </c>
      <c r="V1533" s="23" t="s">
        <v>416</v>
      </c>
      <c r="W1533">
        <f ca="1">VALUE(LEFT(C1533, 4))</f>
        <v>2014</v>
      </c>
      <c r="X1533">
        <f ca="1">VALUE(MID(C1533,6,FIND("_",C1533,6)-6))</f>
        <v>15</v>
      </c>
      <c r="Y1533" t="str">
        <f ca="1">IF(NOT(OR(ISBLANK(D1533),ISBLANK(E1533),D1533="",E1533="")),D1533-E1533,"")</f>
        <v/>
      </c>
      <c r="Z1533" t="str">
        <f ca="1">IF(OR(NOT(ISNUMBER(D1533)),ISBLANK(D1533),D1533="",ISBLANK(N1533)),"",ABS(D1533-N1533))</f>
        <v/>
      </c>
      <c r="AA1533">
        <f ca="1">IF(OR(ISBLANK(J1533),ISBLANK(O1533),J1533="",O1533=""),"",IF(J1533=O1533,1,0))</f>
        <v>1</v>
      </c>
      <c r="AB1533">
        <f ca="1">IF(OR(ISBLANK(K1533),ISBLANK(Q1533),K1533="",Q1533=""),"",IF(K1533=Q1533,1,0))</f>
        <v>1</v>
      </c>
      <c r="AC1533" s="23" t="str">
        <f t="shared" ca="1" si="23"/>
        <v/>
      </c>
    </row>
    <row r="1534" spans="1:29" x14ac:dyDescent="0.25">
      <c r="A1534" s="23">
        <v>1533</v>
      </c>
      <c r="B1534">
        <v>753</v>
      </c>
      <c r="C1534" t="str">
        <f ca="1">IFERROR(VLOOKUP($B1534,INDIRECT(nfl_game_result),MATCH(C$1,INDIRECT(nfl_game_result_header),0),FALSE),"error")</f>
        <v>2014_15_MIN@DET</v>
      </c>
      <c r="D1534" t="str">
        <f ca="1">IFERROR(IF(ISBLANK(VLOOKUP($B1534,INDIRECT(nfl_game_result),MATCH(D$1,INDIRECT(nfl_game_result_header),0),FALSE)),"",VLOOKUP($B1534,INDIRECT(nfl_game_result),MATCH(D$1,INDIRECT(nfl_game_result_header),0),FALSE)),"error")</f>
        <v/>
      </c>
      <c r="E1534">
        <f ca="1">IFERROR(IF(ISBLANK(VLOOKUP($B1534,INDIRECT(nfl_game_result),MATCH(E$1,INDIRECT(nfl_game_result_header),0),FALSE)),"",VLOOKUP($B1534,INDIRECT(nfl_game_result),MATCH(E$1,INDIRECT(nfl_game_result_header),0),FALSE)),"error")</f>
        <v>-7.5</v>
      </c>
      <c r="F1534" s="23" t="str">
        <f ca="1">IFERROR(IF(ISBLANK(VLOOKUP($B1534,INDIRECT(nfl_game_result),MATCH(F$1,INDIRECT(nfl_game_result_header),0),FALSE)),"",VLOOKUP($B1534,INDIRECT(nfl_game_result),MATCH(F$1,INDIRECT(nfl_game_result_header),0),FALSE)),"error")</f>
        <v/>
      </c>
      <c r="G1534" s="23" t="str">
        <f ca="1">IFERROR(IF(ISBLANK(VLOOKUP($B1534,INDIRECT(nfl_game_result),MATCH(G$1,INDIRECT(nfl_game_result_header),0),FALSE)),"",VLOOKUP($B1534,INDIRECT(nfl_game_result),MATCH(G$1,INDIRECT(nfl_game_result_header),0),FALSE)),"error")</f>
        <v/>
      </c>
      <c r="H1534">
        <f ca="1">IFERROR(IF(ISBLANK(VLOOKUP($B1534,INDIRECT(nfl_game_result),MATCH(H$1,INDIRECT(nfl_game_result_header),0),FALSE)),"",VLOOKUP($B1534,INDIRECT(nfl_game_result),MATCH(H$1,INDIRECT(nfl_game_result_header),0),FALSE)),"error")</f>
        <v>16</v>
      </c>
      <c r="I1534">
        <f ca="1">IFERROR(IF(ISBLANK(VLOOKUP($B1534,INDIRECT(nfl_game_result),MATCH(I$1,INDIRECT(nfl_game_result_header),0),FALSE)),"",VLOOKUP($B1534,INDIRECT(nfl_game_result),MATCH(I$1,INDIRECT(nfl_game_result_header),0),FALSE)),"error")</f>
        <v>14</v>
      </c>
      <c r="J1534" t="str">
        <f ca="1">IFERROR(IF(ISBLANK(VLOOKUP($B1534,INDIRECT(nfl_game_result),MATCH(J$1,INDIRECT(nfl_game_result_header),0),FALSE)),"",VLOOKUP($B1534,INDIRECT(nfl_game_result),MATCH(J$1,INDIRECT(nfl_game_result_header),0),FALSE)),"error")</f>
        <v>MIN</v>
      </c>
      <c r="K1534" t="str">
        <f ca="1">IFERROR(IF(ISBLANK(VLOOKUP($B1534,INDIRECT(nfl_game_result),MATCH(K$1,INDIRECT(nfl_game_result_header),0),FALSE)),"",VLOOKUP($B1534,INDIRECT(nfl_game_result),MATCH(K$1,INDIRECT(nfl_game_result_header),0),FALSE)),"error")</f>
        <v>DET</v>
      </c>
      <c r="L1534" s="23" t="str">
        <f ca="1">IFERROR(IF(ISBLANK(VLOOKUP($B1534,INDIRECT(nfl_game_result),MATCH(L$1,INDIRECT(nfl_game_result_header),0),FALSE)),"",VLOOKUP($B1534,INDIRECT(nfl_game_result),MATCH(L$1,INDIRECT(nfl_game_result_header),0),FALSE)),"error")</f>
        <v/>
      </c>
      <c r="M1534" t="s">
        <v>14</v>
      </c>
      <c r="N1534">
        <v>-7</v>
      </c>
      <c r="O1534" t="s">
        <v>80</v>
      </c>
      <c r="P1534">
        <v>12</v>
      </c>
      <c r="Q1534" t="s">
        <v>73</v>
      </c>
      <c r="V1534" s="23" t="s">
        <v>416</v>
      </c>
      <c r="W1534">
        <f ca="1">VALUE(LEFT(C1534, 4))</f>
        <v>2014</v>
      </c>
      <c r="X1534">
        <f ca="1">VALUE(MID(C1534,6,FIND("_",C1534,6)-6))</f>
        <v>15</v>
      </c>
      <c r="Y1534" t="str">
        <f ca="1">IF(NOT(OR(ISBLANK(D1534),ISBLANK(E1534),D1534="",E1534="")),D1534-E1534,"")</f>
        <v/>
      </c>
      <c r="Z1534" t="str">
        <f ca="1">IF(OR(NOT(ISNUMBER(D1534)),ISBLANK(D1534),D1534="",ISBLANK(N1534)),"",ABS(D1534-N1534))</f>
        <v/>
      </c>
      <c r="AA1534">
        <f ca="1">IF(OR(ISBLANK(J1534),ISBLANK(O1534),J1534="",O1534=""),"",IF(J1534=O1534,1,0))</f>
        <v>1</v>
      </c>
      <c r="AB1534">
        <f ca="1">IF(OR(ISBLANK(K1534),ISBLANK(Q1534),K1534="",Q1534=""),"",IF(K1534=Q1534,1,0))</f>
        <v>1</v>
      </c>
      <c r="AC1534" s="23" t="str">
        <f t="shared" ca="1" si="23"/>
        <v/>
      </c>
    </row>
    <row r="1535" spans="1:29" x14ac:dyDescent="0.25">
      <c r="A1535" s="23">
        <v>1534</v>
      </c>
      <c r="B1535">
        <v>754</v>
      </c>
      <c r="C1535" t="str">
        <f ca="1">IFERROR(VLOOKUP($B1535,INDIRECT(nfl_game_result),MATCH(C$1,INDIRECT(nfl_game_result_header),0),FALSE),"error")</f>
        <v>2014_15_NYJ@TEN</v>
      </c>
      <c r="D1535" t="str">
        <f ca="1">IFERROR(IF(ISBLANK(VLOOKUP($B1535,INDIRECT(nfl_game_result),MATCH(D$1,INDIRECT(nfl_game_result_header),0),FALSE)),"",VLOOKUP($B1535,INDIRECT(nfl_game_result),MATCH(D$1,INDIRECT(nfl_game_result_header),0),FALSE)),"error")</f>
        <v/>
      </c>
      <c r="E1535">
        <f ca="1">IFERROR(IF(ISBLANK(VLOOKUP($B1535,INDIRECT(nfl_game_result),MATCH(E$1,INDIRECT(nfl_game_result_header),0),FALSE)),"",VLOOKUP($B1535,INDIRECT(nfl_game_result),MATCH(E$1,INDIRECT(nfl_game_result_header),0),FALSE)),"error")</f>
        <v>1</v>
      </c>
      <c r="F1535" s="23" t="str">
        <f ca="1">IFERROR(IF(ISBLANK(VLOOKUP($B1535,INDIRECT(nfl_game_result),MATCH(F$1,INDIRECT(nfl_game_result_header),0),FALSE)),"",VLOOKUP($B1535,INDIRECT(nfl_game_result),MATCH(F$1,INDIRECT(nfl_game_result_header),0),FALSE)),"error")</f>
        <v/>
      </c>
      <c r="G1535" s="23" t="str">
        <f ca="1">IFERROR(IF(ISBLANK(VLOOKUP($B1535,INDIRECT(nfl_game_result),MATCH(G$1,INDIRECT(nfl_game_result_header),0),FALSE)),"",VLOOKUP($B1535,INDIRECT(nfl_game_result),MATCH(G$1,INDIRECT(nfl_game_result_header),0),FALSE)),"error")</f>
        <v/>
      </c>
      <c r="H1535">
        <f ca="1">IFERROR(IF(ISBLANK(VLOOKUP($B1535,INDIRECT(nfl_game_result),MATCH(H$1,INDIRECT(nfl_game_result_header),0),FALSE)),"",VLOOKUP($B1535,INDIRECT(nfl_game_result),MATCH(H$1,INDIRECT(nfl_game_result_header),0),FALSE)),"error")</f>
        <v>11</v>
      </c>
      <c r="I1535">
        <f ca="1">IFERROR(IF(ISBLANK(VLOOKUP($B1535,INDIRECT(nfl_game_result),MATCH(I$1,INDIRECT(nfl_game_result_header),0),FALSE)),"",VLOOKUP($B1535,INDIRECT(nfl_game_result),MATCH(I$1,INDIRECT(nfl_game_result_header),0),FALSE)),"error")</f>
        <v>16</v>
      </c>
      <c r="J1535" t="str">
        <f ca="1">IFERROR(IF(ISBLANK(VLOOKUP($B1535,INDIRECT(nfl_game_result),MATCH(J$1,INDIRECT(nfl_game_result_header),0),FALSE)),"",VLOOKUP($B1535,INDIRECT(nfl_game_result),MATCH(J$1,INDIRECT(nfl_game_result_header),0),FALSE)),"error")</f>
        <v>NYJ</v>
      </c>
      <c r="K1535" t="str">
        <f ca="1">IFERROR(IF(ISBLANK(VLOOKUP($B1535,INDIRECT(nfl_game_result),MATCH(K$1,INDIRECT(nfl_game_result_header),0),FALSE)),"",VLOOKUP($B1535,INDIRECT(nfl_game_result),MATCH(K$1,INDIRECT(nfl_game_result_header),0),FALSE)),"error")</f>
        <v>NYJ</v>
      </c>
      <c r="L1535" s="23" t="str">
        <f ca="1">IFERROR(IF(ISBLANK(VLOOKUP($B1535,INDIRECT(nfl_game_result),MATCH(L$1,INDIRECT(nfl_game_result_header),0),FALSE)),"",VLOOKUP($B1535,INDIRECT(nfl_game_result),MATCH(L$1,INDIRECT(nfl_game_result_header),0),FALSE)),"error")</f>
        <v/>
      </c>
      <c r="M1535" t="s">
        <v>14</v>
      </c>
      <c r="N1535">
        <v>-2</v>
      </c>
      <c r="O1535" t="s">
        <v>84</v>
      </c>
      <c r="P1535">
        <v>10</v>
      </c>
      <c r="Q1535" t="s">
        <v>84</v>
      </c>
      <c r="V1535" s="23" t="s">
        <v>416</v>
      </c>
      <c r="W1535">
        <f ca="1">VALUE(LEFT(C1535, 4))</f>
        <v>2014</v>
      </c>
      <c r="X1535">
        <f ca="1">VALUE(MID(C1535,6,FIND("_",C1535,6)-6))</f>
        <v>15</v>
      </c>
      <c r="Y1535" t="str">
        <f ca="1">IF(NOT(OR(ISBLANK(D1535),ISBLANK(E1535),D1535="",E1535="")),D1535-E1535,"")</f>
        <v/>
      </c>
      <c r="Z1535" t="str">
        <f ca="1">IF(OR(NOT(ISNUMBER(D1535)),ISBLANK(D1535),D1535="",ISBLANK(N1535)),"",ABS(D1535-N1535))</f>
        <v/>
      </c>
      <c r="AA1535">
        <f ca="1">IF(OR(ISBLANK(J1535),ISBLANK(O1535),J1535="",O1535=""),"",IF(J1535=O1535,1,0))</f>
        <v>1</v>
      </c>
      <c r="AB1535">
        <f ca="1">IF(OR(ISBLANK(K1535),ISBLANK(Q1535),K1535="",Q1535=""),"",IF(K1535=Q1535,1,0))</f>
        <v>1</v>
      </c>
      <c r="AC1535" s="23" t="str">
        <f t="shared" ca="1" si="23"/>
        <v/>
      </c>
    </row>
    <row r="1536" spans="1:29" x14ac:dyDescent="0.25">
      <c r="A1536" s="23">
        <v>1535</v>
      </c>
      <c r="B1536">
        <v>755</v>
      </c>
      <c r="C1536" t="str">
        <f ca="1">IFERROR(VLOOKUP($B1536,INDIRECT(nfl_game_result),MATCH(C$1,INDIRECT(nfl_game_result_header),0),FALSE),"error")</f>
        <v>2014_15_DEN@SD</v>
      </c>
      <c r="D1536" t="str">
        <f ca="1">IFERROR(IF(ISBLANK(VLOOKUP($B1536,INDIRECT(nfl_game_result),MATCH(D$1,INDIRECT(nfl_game_result_header),0),FALSE)),"",VLOOKUP($B1536,INDIRECT(nfl_game_result),MATCH(D$1,INDIRECT(nfl_game_result_header),0),FALSE)),"error")</f>
        <v/>
      </c>
      <c r="E1536">
        <f ca="1">IFERROR(IF(ISBLANK(VLOOKUP($B1536,INDIRECT(nfl_game_result),MATCH(E$1,INDIRECT(nfl_game_result_header),0),FALSE)),"",VLOOKUP($B1536,INDIRECT(nfl_game_result),MATCH(E$1,INDIRECT(nfl_game_result_header),0),FALSE)),"error")</f>
        <v>4</v>
      </c>
      <c r="F1536" s="23" t="str">
        <f ca="1">IFERROR(IF(ISBLANK(VLOOKUP($B1536,INDIRECT(nfl_game_result),MATCH(F$1,INDIRECT(nfl_game_result_header),0),FALSE)),"",VLOOKUP($B1536,INDIRECT(nfl_game_result),MATCH(F$1,INDIRECT(nfl_game_result_header),0),FALSE)),"error")</f>
        <v/>
      </c>
      <c r="G1536" s="23" t="str">
        <f ca="1">IFERROR(IF(ISBLANK(VLOOKUP($B1536,INDIRECT(nfl_game_result),MATCH(G$1,INDIRECT(nfl_game_result_header),0),FALSE)),"",VLOOKUP($B1536,INDIRECT(nfl_game_result),MATCH(G$1,INDIRECT(nfl_game_result_header),0),FALSE)),"error")</f>
        <v/>
      </c>
      <c r="H1536">
        <f ca="1">IFERROR(IF(ISBLANK(VLOOKUP($B1536,INDIRECT(nfl_game_result),MATCH(H$1,INDIRECT(nfl_game_result_header),0),FALSE)),"",VLOOKUP($B1536,INDIRECT(nfl_game_result),MATCH(H$1,INDIRECT(nfl_game_result_header),0),FALSE)),"error")</f>
        <v>10</v>
      </c>
      <c r="I1536">
        <f ca="1">IFERROR(IF(ISBLANK(VLOOKUP($B1536,INDIRECT(nfl_game_result),MATCH(I$1,INDIRECT(nfl_game_result_header),0),FALSE)),"",VLOOKUP($B1536,INDIRECT(nfl_game_result),MATCH(I$1,INDIRECT(nfl_game_result_header),0),FALSE)),"error")</f>
        <v>22</v>
      </c>
      <c r="J1536" t="str">
        <f ca="1">IFERROR(IF(ISBLANK(VLOOKUP($B1536,INDIRECT(nfl_game_result),MATCH(J$1,INDIRECT(nfl_game_result_header),0),FALSE)),"",VLOOKUP($B1536,INDIRECT(nfl_game_result),MATCH(J$1,INDIRECT(nfl_game_result_header),0),FALSE)),"error")</f>
        <v>DEN</v>
      </c>
      <c r="K1536" t="str">
        <f ca="1">IFERROR(IF(ISBLANK(VLOOKUP($B1536,INDIRECT(nfl_game_result),MATCH(K$1,INDIRECT(nfl_game_result_header),0),FALSE)),"",VLOOKUP($B1536,INDIRECT(nfl_game_result),MATCH(K$1,INDIRECT(nfl_game_result_header),0),FALSE)),"error")</f>
        <v>DEN</v>
      </c>
      <c r="L1536" s="23" t="str">
        <f ca="1">IFERROR(IF(ISBLANK(VLOOKUP($B1536,INDIRECT(nfl_game_result),MATCH(L$1,INDIRECT(nfl_game_result_header),0),FALSE)),"",VLOOKUP($B1536,INDIRECT(nfl_game_result),MATCH(L$1,INDIRECT(nfl_game_result_header),0),FALSE)),"error")</f>
        <v/>
      </c>
      <c r="M1536" t="s">
        <v>14</v>
      </c>
      <c r="N1536">
        <v>5.5</v>
      </c>
      <c r="O1536" t="s">
        <v>72</v>
      </c>
      <c r="P1536">
        <v>1</v>
      </c>
      <c r="Q1536" t="s">
        <v>72</v>
      </c>
      <c r="V1536" s="23" t="s">
        <v>416</v>
      </c>
      <c r="W1536">
        <f ca="1">VALUE(LEFT(C1536, 4))</f>
        <v>2014</v>
      </c>
      <c r="X1536">
        <f ca="1">VALUE(MID(C1536,6,FIND("_",C1536,6)-6))</f>
        <v>15</v>
      </c>
      <c r="Y1536" t="str">
        <f ca="1">IF(NOT(OR(ISBLANK(D1536),ISBLANK(E1536),D1536="",E1536="")),D1536-E1536,"")</f>
        <v/>
      </c>
      <c r="Z1536" t="str">
        <f ca="1">IF(OR(NOT(ISNUMBER(D1536)),ISBLANK(D1536),D1536="",ISBLANK(N1536)),"",ABS(D1536-N1536))</f>
        <v/>
      </c>
      <c r="AA1536">
        <f ca="1">IF(OR(ISBLANK(J1536),ISBLANK(O1536),J1536="",O1536=""),"",IF(J1536=O1536,1,0))</f>
        <v>1</v>
      </c>
      <c r="AB1536">
        <f ca="1">IF(OR(ISBLANK(K1536),ISBLANK(Q1536),K1536="",Q1536=""),"",IF(K1536=Q1536,1,0))</f>
        <v>1</v>
      </c>
      <c r="AC1536" s="23" t="str">
        <f t="shared" ca="1" si="23"/>
        <v/>
      </c>
    </row>
    <row r="1537" spans="1:29" x14ac:dyDescent="0.25">
      <c r="A1537" s="23">
        <v>1536</v>
      </c>
      <c r="B1537">
        <v>756</v>
      </c>
      <c r="C1537" t="str">
        <f ca="1">IFERROR(VLOOKUP($B1537,INDIRECT(nfl_game_result),MATCH(C$1,INDIRECT(nfl_game_result_header),0),FALSE),"error")</f>
        <v>2014_15_SFO@SEA</v>
      </c>
      <c r="D1537" t="str">
        <f ca="1">IFERROR(IF(ISBLANK(VLOOKUP($B1537,INDIRECT(nfl_game_result),MATCH(D$1,INDIRECT(nfl_game_result_header),0),FALSE)),"",VLOOKUP($B1537,INDIRECT(nfl_game_result),MATCH(D$1,INDIRECT(nfl_game_result_header),0),FALSE)),"error")</f>
        <v/>
      </c>
      <c r="E1537">
        <f ca="1">IFERROR(IF(ISBLANK(VLOOKUP($B1537,INDIRECT(nfl_game_result),MATCH(E$1,INDIRECT(nfl_game_result_header),0),FALSE)),"",VLOOKUP($B1537,INDIRECT(nfl_game_result),MATCH(E$1,INDIRECT(nfl_game_result_header),0),FALSE)),"error")</f>
        <v>-8.5</v>
      </c>
      <c r="F1537" s="23" t="str">
        <f ca="1">IFERROR(IF(ISBLANK(VLOOKUP($B1537,INDIRECT(nfl_game_result),MATCH(F$1,INDIRECT(nfl_game_result_header),0),FALSE)),"",VLOOKUP($B1537,INDIRECT(nfl_game_result),MATCH(F$1,INDIRECT(nfl_game_result_header),0),FALSE)),"error")</f>
        <v/>
      </c>
      <c r="G1537" s="23" t="str">
        <f ca="1">IFERROR(IF(ISBLANK(VLOOKUP($B1537,INDIRECT(nfl_game_result),MATCH(G$1,INDIRECT(nfl_game_result_header),0),FALSE)),"",VLOOKUP($B1537,INDIRECT(nfl_game_result),MATCH(G$1,INDIRECT(nfl_game_result_header),0),FALSE)),"error")</f>
        <v/>
      </c>
      <c r="H1537">
        <f ca="1">IFERROR(IF(ISBLANK(VLOOKUP($B1537,INDIRECT(nfl_game_result),MATCH(H$1,INDIRECT(nfl_game_result_header),0),FALSE)),"",VLOOKUP($B1537,INDIRECT(nfl_game_result),MATCH(H$1,INDIRECT(nfl_game_result_header),0),FALSE)),"error")</f>
        <v>17</v>
      </c>
      <c r="I1537">
        <f ca="1">IFERROR(IF(ISBLANK(VLOOKUP($B1537,INDIRECT(nfl_game_result),MATCH(I$1,INDIRECT(nfl_game_result_header),0),FALSE)),"",VLOOKUP($B1537,INDIRECT(nfl_game_result),MATCH(I$1,INDIRECT(nfl_game_result_header),0),FALSE)),"error")</f>
        <v>7</v>
      </c>
      <c r="J1537" t="str">
        <f ca="1">IFERROR(IF(ISBLANK(VLOOKUP($B1537,INDIRECT(nfl_game_result),MATCH(J$1,INDIRECT(nfl_game_result_header),0),FALSE)),"",VLOOKUP($B1537,INDIRECT(nfl_game_result),MATCH(J$1,INDIRECT(nfl_game_result_header),0),FALSE)),"error")</f>
        <v>SEA</v>
      </c>
      <c r="K1537" t="str">
        <f ca="1">IFERROR(IF(ISBLANK(VLOOKUP($B1537,INDIRECT(nfl_game_result),MATCH(K$1,INDIRECT(nfl_game_result_header),0),FALSE)),"",VLOOKUP($B1537,INDIRECT(nfl_game_result),MATCH(K$1,INDIRECT(nfl_game_result_header),0),FALSE)),"error")</f>
        <v>SEA</v>
      </c>
      <c r="L1537" s="23" t="str">
        <f ca="1">IFERROR(IF(ISBLANK(VLOOKUP($B1537,INDIRECT(nfl_game_result),MATCH(L$1,INDIRECT(nfl_game_result_header),0),FALSE)),"",VLOOKUP($B1537,INDIRECT(nfl_game_result),MATCH(L$1,INDIRECT(nfl_game_result_header),0),FALSE)),"error")</f>
        <v/>
      </c>
      <c r="M1537" t="s">
        <v>14</v>
      </c>
      <c r="N1537">
        <v>-7.5</v>
      </c>
      <c r="O1537" t="s">
        <v>333</v>
      </c>
      <c r="P1537">
        <v>13</v>
      </c>
      <c r="Q1537" t="s">
        <v>89</v>
      </c>
      <c r="V1537" s="23" t="s">
        <v>416</v>
      </c>
      <c r="W1537">
        <f ca="1">VALUE(LEFT(C1537, 4))</f>
        <v>2014</v>
      </c>
      <c r="X1537">
        <f ca="1">VALUE(MID(C1537,6,FIND("_",C1537,6)-6))</f>
        <v>15</v>
      </c>
      <c r="Y1537" t="str">
        <f ca="1">IF(NOT(OR(ISBLANK(D1537),ISBLANK(E1537),D1537="",E1537="")),D1537-E1537,"")</f>
        <v/>
      </c>
      <c r="Z1537" t="str">
        <f ca="1">IF(OR(NOT(ISNUMBER(D1537)),ISBLANK(D1537),D1537="",ISBLANK(N1537)),"",ABS(D1537-N1537))</f>
        <v/>
      </c>
      <c r="AA1537">
        <f ca="1">IF(OR(ISBLANK(J1537),ISBLANK(O1537),J1537="",O1537=""),"",IF(J1537=O1537,1,0))</f>
        <v>0</v>
      </c>
      <c r="AB1537">
        <f ca="1">IF(OR(ISBLANK(K1537),ISBLANK(Q1537),K1537="",Q1537=""),"",IF(K1537=Q1537,1,0))</f>
        <v>1</v>
      </c>
      <c r="AC1537" s="23" t="str">
        <f t="shared" ca="1" si="23"/>
        <v/>
      </c>
    </row>
    <row r="1538" spans="1:29" x14ac:dyDescent="0.25">
      <c r="A1538" s="23">
        <v>1537</v>
      </c>
      <c r="B1538">
        <v>757</v>
      </c>
      <c r="C1538" t="str">
        <f ca="1">IFERROR(VLOOKUP($B1538,INDIRECT(nfl_game_result),MATCH(C$1,INDIRECT(nfl_game_result_header),0),FALSE),"error")</f>
        <v>2014_15_DAL@PHI</v>
      </c>
      <c r="D1538" t="str">
        <f ca="1">IFERROR(IF(ISBLANK(VLOOKUP($B1538,INDIRECT(nfl_game_result),MATCH(D$1,INDIRECT(nfl_game_result_header),0),FALSE)),"",VLOOKUP($B1538,INDIRECT(nfl_game_result),MATCH(D$1,INDIRECT(nfl_game_result_header),0),FALSE)),"error")</f>
        <v/>
      </c>
      <c r="E1538">
        <f ca="1">IFERROR(IF(ISBLANK(VLOOKUP($B1538,INDIRECT(nfl_game_result),MATCH(E$1,INDIRECT(nfl_game_result_header),0),FALSE)),"",VLOOKUP($B1538,INDIRECT(nfl_game_result),MATCH(E$1,INDIRECT(nfl_game_result_header),0),FALSE)),"error")</f>
        <v>-3.5</v>
      </c>
      <c r="F1538" s="23" t="str">
        <f ca="1">IFERROR(IF(ISBLANK(VLOOKUP($B1538,INDIRECT(nfl_game_result),MATCH(F$1,INDIRECT(nfl_game_result_header),0),FALSE)),"",VLOOKUP($B1538,INDIRECT(nfl_game_result),MATCH(F$1,INDIRECT(nfl_game_result_header),0),FALSE)),"error")</f>
        <v/>
      </c>
      <c r="G1538" s="23" t="str">
        <f ca="1">IFERROR(IF(ISBLANK(VLOOKUP($B1538,INDIRECT(nfl_game_result),MATCH(G$1,INDIRECT(nfl_game_result_header),0),FALSE)),"",VLOOKUP($B1538,INDIRECT(nfl_game_result),MATCH(G$1,INDIRECT(nfl_game_result_header),0),FALSE)),"error")</f>
        <v/>
      </c>
      <c r="H1538">
        <f ca="1">IFERROR(IF(ISBLANK(VLOOKUP($B1538,INDIRECT(nfl_game_result),MATCH(H$1,INDIRECT(nfl_game_result_header),0),FALSE)),"",VLOOKUP($B1538,INDIRECT(nfl_game_result),MATCH(H$1,INDIRECT(nfl_game_result_header),0),FALSE)),"error")</f>
        <v>27</v>
      </c>
      <c r="I1538">
        <f ca="1">IFERROR(IF(ISBLANK(VLOOKUP($B1538,INDIRECT(nfl_game_result),MATCH(I$1,INDIRECT(nfl_game_result_header),0),FALSE)),"",VLOOKUP($B1538,INDIRECT(nfl_game_result),MATCH(I$1,INDIRECT(nfl_game_result_header),0),FALSE)),"error")</f>
        <v>38</v>
      </c>
      <c r="J1538" t="str">
        <f ca="1">IFERROR(IF(ISBLANK(VLOOKUP($B1538,INDIRECT(nfl_game_result),MATCH(J$1,INDIRECT(nfl_game_result_header),0),FALSE)),"",VLOOKUP($B1538,INDIRECT(nfl_game_result),MATCH(J$1,INDIRECT(nfl_game_result_header),0),FALSE)),"error")</f>
        <v>DAL</v>
      </c>
      <c r="K1538" t="str">
        <f ca="1">IFERROR(IF(ISBLANK(VLOOKUP($B1538,INDIRECT(nfl_game_result),MATCH(K$1,INDIRECT(nfl_game_result_header),0),FALSE)),"",VLOOKUP($B1538,INDIRECT(nfl_game_result),MATCH(K$1,INDIRECT(nfl_game_result_header),0),FALSE)),"error")</f>
        <v>DAL</v>
      </c>
      <c r="L1538" s="23" t="str">
        <f ca="1">IFERROR(IF(ISBLANK(VLOOKUP($B1538,INDIRECT(nfl_game_result),MATCH(L$1,INDIRECT(nfl_game_result_header),0),FALSE)),"",VLOOKUP($B1538,INDIRECT(nfl_game_result),MATCH(L$1,INDIRECT(nfl_game_result_header),0),FALSE)),"error")</f>
        <v/>
      </c>
      <c r="M1538" t="s">
        <v>14</v>
      </c>
      <c r="N1538">
        <v>-3</v>
      </c>
      <c r="O1538" t="s">
        <v>71</v>
      </c>
      <c r="P1538">
        <v>2</v>
      </c>
      <c r="Q1538" t="s">
        <v>71</v>
      </c>
      <c r="V1538" s="23" t="s">
        <v>416</v>
      </c>
      <c r="W1538">
        <f ca="1">VALUE(LEFT(C1538, 4))</f>
        <v>2014</v>
      </c>
      <c r="X1538">
        <f ca="1">VALUE(MID(C1538,6,FIND("_",C1538,6)-6))</f>
        <v>15</v>
      </c>
      <c r="Y1538" t="str">
        <f ca="1">IF(NOT(OR(ISBLANK(D1538),ISBLANK(E1538),D1538="",E1538="")),D1538-E1538,"")</f>
        <v/>
      </c>
      <c r="Z1538" t="str">
        <f ca="1">IF(OR(NOT(ISNUMBER(D1538)),ISBLANK(D1538),D1538="",ISBLANK(N1538)),"",ABS(D1538-N1538))</f>
        <v/>
      </c>
      <c r="AA1538">
        <f ca="1">IF(OR(ISBLANK(J1538),ISBLANK(O1538),J1538="",O1538=""),"",IF(J1538=O1538,1,0))</f>
        <v>1</v>
      </c>
      <c r="AB1538">
        <f ca="1">IF(OR(ISBLANK(K1538),ISBLANK(Q1538),K1538="",Q1538=""),"",IF(K1538=Q1538,1,0))</f>
        <v>1</v>
      </c>
      <c r="AC1538" s="23" t="str">
        <f t="shared" ca="1" si="23"/>
        <v/>
      </c>
    </row>
    <row r="1539" spans="1:29" x14ac:dyDescent="0.25">
      <c r="A1539" s="23">
        <v>1538</v>
      </c>
      <c r="B1539">
        <v>758</v>
      </c>
      <c r="C1539" t="str">
        <f ca="1">IFERROR(VLOOKUP($B1539,INDIRECT(nfl_game_result),MATCH(C$1,INDIRECT(nfl_game_result_header),0),FALSE),"error")</f>
        <v>2014_15_NOR@CHI</v>
      </c>
      <c r="D1539" t="str">
        <f ca="1">IFERROR(IF(ISBLANK(VLOOKUP($B1539,INDIRECT(nfl_game_result),MATCH(D$1,INDIRECT(nfl_game_result_header),0),FALSE)),"",VLOOKUP($B1539,INDIRECT(nfl_game_result),MATCH(D$1,INDIRECT(nfl_game_result_header),0),FALSE)),"error")</f>
        <v/>
      </c>
      <c r="E1539">
        <f ca="1">IFERROR(IF(ISBLANK(VLOOKUP($B1539,INDIRECT(nfl_game_result),MATCH(E$1,INDIRECT(nfl_game_result_header),0),FALSE)),"",VLOOKUP($B1539,INDIRECT(nfl_game_result),MATCH(E$1,INDIRECT(nfl_game_result_header),0),FALSE)),"error")</f>
        <v>3</v>
      </c>
      <c r="F1539" s="23" t="str">
        <f ca="1">IFERROR(IF(ISBLANK(VLOOKUP($B1539,INDIRECT(nfl_game_result),MATCH(F$1,INDIRECT(nfl_game_result_header),0),FALSE)),"",VLOOKUP($B1539,INDIRECT(nfl_game_result),MATCH(F$1,INDIRECT(nfl_game_result_header),0),FALSE)),"error")</f>
        <v/>
      </c>
      <c r="G1539" s="23" t="str">
        <f ca="1">IFERROR(IF(ISBLANK(VLOOKUP($B1539,INDIRECT(nfl_game_result),MATCH(G$1,INDIRECT(nfl_game_result_header),0),FALSE)),"",VLOOKUP($B1539,INDIRECT(nfl_game_result),MATCH(G$1,INDIRECT(nfl_game_result_header),0),FALSE)),"error")</f>
        <v/>
      </c>
      <c r="H1539">
        <f ca="1">IFERROR(IF(ISBLANK(VLOOKUP($B1539,INDIRECT(nfl_game_result),MATCH(H$1,INDIRECT(nfl_game_result_header),0),FALSE)),"",VLOOKUP($B1539,INDIRECT(nfl_game_result),MATCH(H$1,INDIRECT(nfl_game_result_header),0),FALSE)),"error")</f>
        <v>15</v>
      </c>
      <c r="I1539">
        <f ca="1">IFERROR(IF(ISBLANK(VLOOKUP($B1539,INDIRECT(nfl_game_result),MATCH(I$1,INDIRECT(nfl_game_result_header),0),FALSE)),"",VLOOKUP($B1539,INDIRECT(nfl_game_result),MATCH(I$1,INDIRECT(nfl_game_result_header),0),FALSE)),"error")</f>
        <v>31</v>
      </c>
      <c r="J1539" t="str">
        <f ca="1">IFERROR(IF(ISBLANK(VLOOKUP($B1539,INDIRECT(nfl_game_result),MATCH(J$1,INDIRECT(nfl_game_result_header),0),FALSE)),"",VLOOKUP($B1539,INDIRECT(nfl_game_result),MATCH(J$1,INDIRECT(nfl_game_result_header),0),FALSE)),"error")</f>
        <v>NOR</v>
      </c>
      <c r="K1539" t="str">
        <f ca="1">IFERROR(IF(ISBLANK(VLOOKUP($B1539,INDIRECT(nfl_game_result),MATCH(K$1,INDIRECT(nfl_game_result_header),0),FALSE)),"",VLOOKUP($B1539,INDIRECT(nfl_game_result),MATCH(K$1,INDIRECT(nfl_game_result_header),0),FALSE)),"error")</f>
        <v>NOR</v>
      </c>
      <c r="L1539" s="23" t="str">
        <f ca="1">IFERROR(IF(ISBLANK(VLOOKUP($B1539,INDIRECT(nfl_game_result),MATCH(L$1,INDIRECT(nfl_game_result_header),0),FALSE)),"",VLOOKUP($B1539,INDIRECT(nfl_game_result),MATCH(L$1,INDIRECT(nfl_game_result_header),0),FALSE)),"error")</f>
        <v/>
      </c>
      <c r="M1539" t="s">
        <v>14</v>
      </c>
      <c r="N1539">
        <v>-3</v>
      </c>
      <c r="O1539" t="s">
        <v>68</v>
      </c>
      <c r="P1539">
        <v>5</v>
      </c>
      <c r="Q1539" t="s">
        <v>68</v>
      </c>
      <c r="V1539" s="23" t="s">
        <v>416</v>
      </c>
      <c r="W1539">
        <f ca="1">VALUE(LEFT(C1539, 4))</f>
        <v>2014</v>
      </c>
      <c r="X1539">
        <f ca="1">VALUE(MID(C1539,6,FIND("_",C1539,6)-6))</f>
        <v>15</v>
      </c>
      <c r="Y1539" t="str">
        <f ca="1">IF(NOT(OR(ISBLANK(D1539),ISBLANK(E1539),D1539="",E1539="")),D1539-E1539,"")</f>
        <v/>
      </c>
      <c r="Z1539" t="str">
        <f ca="1">IF(OR(NOT(ISNUMBER(D1539)),ISBLANK(D1539),D1539="",ISBLANK(N1539)),"",ABS(D1539-N1539))</f>
        <v/>
      </c>
      <c r="AA1539">
        <f ca="1">IF(OR(ISBLANK(J1539),ISBLANK(O1539),J1539="",O1539=""),"",IF(J1539=O1539,1,0))</f>
        <v>0</v>
      </c>
      <c r="AB1539">
        <f ca="1">IF(OR(ISBLANK(K1539),ISBLANK(Q1539),K1539="",Q1539=""),"",IF(K1539=Q1539,1,0))</f>
        <v>0</v>
      </c>
      <c r="AC1539" s="23" t="str">
        <f t="shared" ca="1" si="23"/>
        <v/>
      </c>
    </row>
    <row r="1540" spans="1:29" x14ac:dyDescent="0.25">
      <c r="A1540" s="23">
        <v>1539</v>
      </c>
      <c r="B1540">
        <v>759</v>
      </c>
      <c r="C1540" t="str">
        <f ca="1">IFERROR(VLOOKUP($B1540,INDIRECT(nfl_game_result),MATCH(C$1,INDIRECT(nfl_game_result_header),0),FALSE),"error")</f>
        <v>2014_16_TEN@JAX</v>
      </c>
      <c r="D1540" t="str">
        <f ca="1">IFERROR(IF(ISBLANK(VLOOKUP($B1540,INDIRECT(nfl_game_result),MATCH(D$1,INDIRECT(nfl_game_result_header),0),FALSE)),"",VLOOKUP($B1540,INDIRECT(nfl_game_result),MATCH(D$1,INDIRECT(nfl_game_result_header),0),FALSE)),"error")</f>
        <v/>
      </c>
      <c r="E1540">
        <f ca="1">IFERROR(IF(ISBLANK(VLOOKUP($B1540,INDIRECT(nfl_game_result),MATCH(E$1,INDIRECT(nfl_game_result_header),0),FALSE)),"",VLOOKUP($B1540,INDIRECT(nfl_game_result),MATCH(E$1,INDIRECT(nfl_game_result_header),0),FALSE)),"error")</f>
        <v>-3</v>
      </c>
      <c r="F1540" s="23" t="str">
        <f ca="1">IFERROR(IF(ISBLANK(VLOOKUP($B1540,INDIRECT(nfl_game_result),MATCH(F$1,INDIRECT(nfl_game_result_header),0),FALSE)),"",VLOOKUP($B1540,INDIRECT(nfl_game_result),MATCH(F$1,INDIRECT(nfl_game_result_header),0),FALSE)),"error")</f>
        <v/>
      </c>
      <c r="G1540" s="23" t="str">
        <f ca="1">IFERROR(IF(ISBLANK(VLOOKUP($B1540,INDIRECT(nfl_game_result),MATCH(G$1,INDIRECT(nfl_game_result_header),0),FALSE)),"",VLOOKUP($B1540,INDIRECT(nfl_game_result),MATCH(G$1,INDIRECT(nfl_game_result_header),0),FALSE)),"error")</f>
        <v/>
      </c>
      <c r="H1540">
        <f ca="1">IFERROR(IF(ISBLANK(VLOOKUP($B1540,INDIRECT(nfl_game_result),MATCH(H$1,INDIRECT(nfl_game_result_header),0),FALSE)),"",VLOOKUP($B1540,INDIRECT(nfl_game_result),MATCH(H$1,INDIRECT(nfl_game_result_header),0),FALSE)),"error")</f>
        <v>21</v>
      </c>
      <c r="I1540">
        <f ca="1">IFERROR(IF(ISBLANK(VLOOKUP($B1540,INDIRECT(nfl_game_result),MATCH(I$1,INDIRECT(nfl_game_result_header),0),FALSE)),"",VLOOKUP($B1540,INDIRECT(nfl_game_result),MATCH(I$1,INDIRECT(nfl_game_result_header),0),FALSE)),"error")</f>
        <v>13</v>
      </c>
      <c r="J1540" t="str">
        <f ca="1">IFERROR(IF(ISBLANK(VLOOKUP($B1540,INDIRECT(nfl_game_result),MATCH(J$1,INDIRECT(nfl_game_result_header),0),FALSE)),"",VLOOKUP($B1540,INDIRECT(nfl_game_result),MATCH(J$1,INDIRECT(nfl_game_result_header),0),FALSE)),"error")</f>
        <v>JAX</v>
      </c>
      <c r="K1540" t="str">
        <f ca="1">IFERROR(IF(ISBLANK(VLOOKUP($B1540,INDIRECT(nfl_game_result),MATCH(K$1,INDIRECT(nfl_game_result_header),0),FALSE)),"",VLOOKUP($B1540,INDIRECT(nfl_game_result),MATCH(K$1,INDIRECT(nfl_game_result_header),0),FALSE)),"error")</f>
        <v>JAX</v>
      </c>
      <c r="L1540" s="23" t="str">
        <f ca="1">IFERROR(IF(ISBLANK(VLOOKUP($B1540,INDIRECT(nfl_game_result),MATCH(L$1,INDIRECT(nfl_game_result_header),0),FALSE)),"",VLOOKUP($B1540,INDIRECT(nfl_game_result),MATCH(L$1,INDIRECT(nfl_game_result_header),0),FALSE)),"error")</f>
        <v/>
      </c>
      <c r="M1540" t="s">
        <v>16</v>
      </c>
      <c r="N1540">
        <v>-3</v>
      </c>
      <c r="O1540" t="s">
        <v>77</v>
      </c>
      <c r="P1540">
        <v>8</v>
      </c>
      <c r="V1540" s="23" t="s">
        <v>416</v>
      </c>
      <c r="W1540">
        <f ca="1">VALUE(LEFT(C1540, 4))</f>
        <v>2014</v>
      </c>
      <c r="X1540">
        <f ca="1">VALUE(MID(C1540,6,FIND("_",C1540,6)-6))</f>
        <v>16</v>
      </c>
      <c r="Y1540" t="str">
        <f ca="1">IF(NOT(OR(ISBLANK(D1540),ISBLANK(E1540),D1540="",E1540="")),D1540-E1540,"")</f>
        <v/>
      </c>
      <c r="Z1540" t="str">
        <f ca="1">IF(OR(NOT(ISNUMBER(D1540)),ISBLANK(D1540),D1540="",ISBLANK(N1540)),"",ABS(D1540-N1540))</f>
        <v/>
      </c>
      <c r="AA1540">
        <f ca="1">IF(OR(ISBLANK(J1540),ISBLANK(O1540),J1540="",O1540=""),"",IF(J1540=O1540,1,0))</f>
        <v>1</v>
      </c>
      <c r="AB1540" t="str">
        <f ca="1">IF(OR(ISBLANK(K1540),ISBLANK(Q1540),K1540="",Q1540=""),"",IF(K1540=Q1540,1,0))</f>
        <v/>
      </c>
      <c r="AC1540" s="23" t="str">
        <f t="shared" ca="1" si="23"/>
        <v/>
      </c>
    </row>
    <row r="1541" spans="1:29" x14ac:dyDescent="0.25">
      <c r="A1541" s="23">
        <v>1540</v>
      </c>
      <c r="B1541">
        <v>760</v>
      </c>
      <c r="C1541" t="str">
        <f ca="1">IFERROR(VLOOKUP($B1541,INDIRECT(nfl_game_result),MATCH(C$1,INDIRECT(nfl_game_result_header),0),FALSE),"error")</f>
        <v>2014_16_SD@SFO</v>
      </c>
      <c r="D1541" t="str">
        <f ca="1">IFERROR(IF(ISBLANK(VLOOKUP($B1541,INDIRECT(nfl_game_result),MATCH(D$1,INDIRECT(nfl_game_result_header),0),FALSE)),"",VLOOKUP($B1541,INDIRECT(nfl_game_result),MATCH(D$1,INDIRECT(nfl_game_result_header),0),FALSE)),"error")</f>
        <v/>
      </c>
      <c r="E1541">
        <f ca="1">IFERROR(IF(ISBLANK(VLOOKUP($B1541,INDIRECT(nfl_game_result),MATCH(E$1,INDIRECT(nfl_game_result_header),0),FALSE)),"",VLOOKUP($B1541,INDIRECT(nfl_game_result),MATCH(E$1,INDIRECT(nfl_game_result_header),0),FALSE)),"error")</f>
        <v>-2.5</v>
      </c>
      <c r="F1541" s="23" t="str">
        <f ca="1">IFERROR(IF(ISBLANK(VLOOKUP($B1541,INDIRECT(nfl_game_result),MATCH(F$1,INDIRECT(nfl_game_result_header),0),FALSE)),"",VLOOKUP($B1541,INDIRECT(nfl_game_result),MATCH(F$1,INDIRECT(nfl_game_result_header),0),FALSE)),"error")</f>
        <v/>
      </c>
      <c r="G1541" s="23" t="str">
        <f ca="1">IFERROR(IF(ISBLANK(VLOOKUP($B1541,INDIRECT(nfl_game_result),MATCH(G$1,INDIRECT(nfl_game_result_header),0),FALSE)),"",VLOOKUP($B1541,INDIRECT(nfl_game_result),MATCH(G$1,INDIRECT(nfl_game_result_header),0),FALSE)),"error")</f>
        <v/>
      </c>
      <c r="H1541">
        <f ca="1">IFERROR(IF(ISBLANK(VLOOKUP($B1541,INDIRECT(nfl_game_result),MATCH(H$1,INDIRECT(nfl_game_result_header),0),FALSE)),"",VLOOKUP($B1541,INDIRECT(nfl_game_result),MATCH(H$1,INDIRECT(nfl_game_result_header),0),FALSE)),"error")</f>
        <v>35</v>
      </c>
      <c r="I1541">
        <f ca="1">IFERROR(IF(ISBLANK(VLOOKUP($B1541,INDIRECT(nfl_game_result),MATCH(I$1,INDIRECT(nfl_game_result_header),0),FALSE)),"",VLOOKUP($B1541,INDIRECT(nfl_game_result),MATCH(I$1,INDIRECT(nfl_game_result_header),0),FALSE)),"error")</f>
        <v>38</v>
      </c>
      <c r="J1541" t="str">
        <f ca="1">IFERROR(IF(ISBLANK(VLOOKUP($B1541,INDIRECT(nfl_game_result),MATCH(J$1,INDIRECT(nfl_game_result_header),0),FALSE)),"",VLOOKUP($B1541,INDIRECT(nfl_game_result),MATCH(J$1,INDIRECT(nfl_game_result_header),0),FALSE)),"error")</f>
        <v>SD</v>
      </c>
      <c r="K1541" t="str">
        <f ca="1">IFERROR(IF(ISBLANK(VLOOKUP($B1541,INDIRECT(nfl_game_result),MATCH(K$1,INDIRECT(nfl_game_result_header),0),FALSE)),"",VLOOKUP($B1541,INDIRECT(nfl_game_result),MATCH(K$1,INDIRECT(nfl_game_result_header),0),FALSE)),"error")</f>
        <v>SD</v>
      </c>
      <c r="L1541" s="23" t="str">
        <f ca="1">IFERROR(IF(ISBLANK(VLOOKUP($B1541,INDIRECT(nfl_game_result),MATCH(L$1,INDIRECT(nfl_game_result_header),0),FALSE)),"",VLOOKUP($B1541,INDIRECT(nfl_game_result),MATCH(L$1,INDIRECT(nfl_game_result_header),0),FALSE)),"error")</f>
        <v/>
      </c>
      <c r="M1541" t="s">
        <v>16</v>
      </c>
      <c r="N1541">
        <v>-1</v>
      </c>
      <c r="O1541" t="s">
        <v>88</v>
      </c>
      <c r="P1541">
        <v>10</v>
      </c>
      <c r="V1541" s="23" t="s">
        <v>416</v>
      </c>
      <c r="W1541">
        <f ca="1">VALUE(LEFT(C1541, 4))</f>
        <v>2014</v>
      </c>
      <c r="X1541">
        <f ca="1">VALUE(MID(C1541,6,FIND("_",C1541,6)-6))</f>
        <v>16</v>
      </c>
      <c r="Y1541" t="str">
        <f ca="1">IF(NOT(OR(ISBLANK(D1541),ISBLANK(E1541),D1541="",E1541="")),D1541-E1541,"")</f>
        <v/>
      </c>
      <c r="Z1541" t="str">
        <f ca="1">IF(OR(NOT(ISNUMBER(D1541)),ISBLANK(D1541),D1541="",ISBLANK(N1541)),"",ABS(D1541-N1541))</f>
        <v/>
      </c>
      <c r="AA1541">
        <f ca="1">IF(OR(ISBLANK(J1541),ISBLANK(O1541),J1541="",O1541=""),"",IF(J1541=O1541,1,0))</f>
        <v>1</v>
      </c>
      <c r="AB1541" t="str">
        <f ca="1">IF(OR(ISBLANK(K1541),ISBLANK(Q1541),K1541="",Q1541=""),"",IF(K1541=Q1541,1,0))</f>
        <v/>
      </c>
      <c r="AC1541" s="23" t="str">
        <f t="shared" ca="1" si="23"/>
        <v/>
      </c>
    </row>
    <row r="1542" spans="1:29" x14ac:dyDescent="0.25">
      <c r="A1542" s="23">
        <v>1541</v>
      </c>
      <c r="B1542">
        <v>761</v>
      </c>
      <c r="C1542" t="str">
        <f ca="1">IFERROR(VLOOKUP($B1542,INDIRECT(nfl_game_result),MATCH(C$1,INDIRECT(nfl_game_result_header),0),FALSE),"error")</f>
        <v>2014_16_PHI@WAS</v>
      </c>
      <c r="D1542" t="str">
        <f ca="1">IFERROR(IF(ISBLANK(VLOOKUP($B1542,INDIRECT(nfl_game_result),MATCH(D$1,INDIRECT(nfl_game_result_header),0),FALSE)),"",VLOOKUP($B1542,INDIRECT(nfl_game_result),MATCH(D$1,INDIRECT(nfl_game_result_header),0),FALSE)),"error")</f>
        <v/>
      </c>
      <c r="E1542">
        <f ca="1">IFERROR(IF(ISBLANK(VLOOKUP($B1542,INDIRECT(nfl_game_result),MATCH(E$1,INDIRECT(nfl_game_result_header),0),FALSE)),"",VLOOKUP($B1542,INDIRECT(nfl_game_result),MATCH(E$1,INDIRECT(nfl_game_result_header),0),FALSE)),"error")</f>
        <v>8.5</v>
      </c>
      <c r="F1542" s="23" t="str">
        <f ca="1">IFERROR(IF(ISBLANK(VLOOKUP($B1542,INDIRECT(nfl_game_result),MATCH(F$1,INDIRECT(nfl_game_result_header),0),FALSE)),"",VLOOKUP($B1542,INDIRECT(nfl_game_result),MATCH(F$1,INDIRECT(nfl_game_result_header),0),FALSE)),"error")</f>
        <v/>
      </c>
      <c r="G1542" s="23" t="str">
        <f ca="1">IFERROR(IF(ISBLANK(VLOOKUP($B1542,INDIRECT(nfl_game_result),MATCH(G$1,INDIRECT(nfl_game_result_header),0),FALSE)),"",VLOOKUP($B1542,INDIRECT(nfl_game_result),MATCH(G$1,INDIRECT(nfl_game_result_header),0),FALSE)),"error")</f>
        <v/>
      </c>
      <c r="H1542">
        <f ca="1">IFERROR(IF(ISBLANK(VLOOKUP($B1542,INDIRECT(nfl_game_result),MATCH(H$1,INDIRECT(nfl_game_result_header),0),FALSE)),"",VLOOKUP($B1542,INDIRECT(nfl_game_result),MATCH(H$1,INDIRECT(nfl_game_result_header),0),FALSE)),"error")</f>
        <v>27</v>
      </c>
      <c r="I1542">
        <f ca="1">IFERROR(IF(ISBLANK(VLOOKUP($B1542,INDIRECT(nfl_game_result),MATCH(I$1,INDIRECT(nfl_game_result_header),0),FALSE)),"",VLOOKUP($B1542,INDIRECT(nfl_game_result),MATCH(I$1,INDIRECT(nfl_game_result_header),0),FALSE)),"error")</f>
        <v>24</v>
      </c>
      <c r="J1542" t="str">
        <f ca="1">IFERROR(IF(ISBLANK(VLOOKUP($B1542,INDIRECT(nfl_game_result),MATCH(J$1,INDIRECT(nfl_game_result_header),0),FALSE)),"",VLOOKUP($B1542,INDIRECT(nfl_game_result),MATCH(J$1,INDIRECT(nfl_game_result_header),0),FALSE)),"error")</f>
        <v>WAS</v>
      </c>
      <c r="K1542" t="str">
        <f ca="1">IFERROR(IF(ISBLANK(VLOOKUP($B1542,INDIRECT(nfl_game_result),MATCH(K$1,INDIRECT(nfl_game_result_header),0),FALSE)),"",VLOOKUP($B1542,INDIRECT(nfl_game_result),MATCH(K$1,INDIRECT(nfl_game_result_header),0),FALSE)),"error")</f>
        <v>WAS</v>
      </c>
      <c r="L1542" s="23" t="str">
        <f ca="1">IFERROR(IF(ISBLANK(VLOOKUP($B1542,INDIRECT(nfl_game_result),MATCH(L$1,INDIRECT(nfl_game_result_header),0),FALSE)),"",VLOOKUP($B1542,INDIRECT(nfl_game_result),MATCH(L$1,INDIRECT(nfl_game_result_header),0),FALSE)),"error")</f>
        <v/>
      </c>
      <c r="M1542" t="s">
        <v>16</v>
      </c>
      <c r="N1542">
        <v>6.5</v>
      </c>
      <c r="O1542" t="s">
        <v>86</v>
      </c>
      <c r="P1542">
        <v>5</v>
      </c>
      <c r="V1542" s="23" t="s">
        <v>416</v>
      </c>
      <c r="W1542">
        <f ca="1">VALUE(LEFT(C1542, 4))</f>
        <v>2014</v>
      </c>
      <c r="X1542">
        <f ca="1">VALUE(MID(C1542,6,FIND("_",C1542,6)-6))</f>
        <v>16</v>
      </c>
      <c r="Y1542" t="str">
        <f ca="1">IF(NOT(OR(ISBLANK(D1542),ISBLANK(E1542),D1542="",E1542="")),D1542-E1542,"")</f>
        <v/>
      </c>
      <c r="Z1542" t="str">
        <f ca="1">IF(OR(NOT(ISNUMBER(D1542)),ISBLANK(D1542),D1542="",ISBLANK(N1542)),"",ABS(D1542-N1542))</f>
        <v/>
      </c>
      <c r="AA1542">
        <f ca="1">IF(OR(ISBLANK(J1542),ISBLANK(O1542),J1542="",O1542=""),"",IF(J1542=O1542,1,0))</f>
        <v>0</v>
      </c>
      <c r="AB1542" t="str">
        <f ca="1">IF(OR(ISBLANK(K1542),ISBLANK(Q1542),K1542="",Q1542=""),"",IF(K1542=Q1542,1,0))</f>
        <v/>
      </c>
      <c r="AC1542" s="23" t="str">
        <f t="shared" ca="1" si="23"/>
        <v/>
      </c>
    </row>
    <row r="1543" spans="1:29" x14ac:dyDescent="0.25">
      <c r="A1543" s="23">
        <v>1542</v>
      </c>
      <c r="B1543">
        <v>762</v>
      </c>
      <c r="C1543" t="str">
        <f ca="1">IFERROR(VLOOKUP($B1543,INDIRECT(nfl_game_result),MATCH(C$1,INDIRECT(nfl_game_result_header),0),FALSE),"error")</f>
        <v>2014_16_DET@CHI</v>
      </c>
      <c r="D1543" t="str">
        <f ca="1">IFERROR(IF(ISBLANK(VLOOKUP($B1543,INDIRECT(nfl_game_result),MATCH(D$1,INDIRECT(nfl_game_result_header),0),FALSE)),"",VLOOKUP($B1543,INDIRECT(nfl_game_result),MATCH(D$1,INDIRECT(nfl_game_result_header),0),FALSE)),"error")</f>
        <v/>
      </c>
      <c r="E1543">
        <f ca="1">IFERROR(IF(ISBLANK(VLOOKUP($B1543,INDIRECT(nfl_game_result),MATCH(E$1,INDIRECT(nfl_game_result_header),0),FALSE)),"",VLOOKUP($B1543,INDIRECT(nfl_game_result),MATCH(E$1,INDIRECT(nfl_game_result_header),0),FALSE)),"error")</f>
        <v>4.5</v>
      </c>
      <c r="F1543" s="23" t="str">
        <f ca="1">IFERROR(IF(ISBLANK(VLOOKUP($B1543,INDIRECT(nfl_game_result),MATCH(F$1,INDIRECT(nfl_game_result_header),0),FALSE)),"",VLOOKUP($B1543,INDIRECT(nfl_game_result),MATCH(F$1,INDIRECT(nfl_game_result_header),0),FALSE)),"error")</f>
        <v/>
      </c>
      <c r="G1543" s="23" t="str">
        <f ca="1">IFERROR(IF(ISBLANK(VLOOKUP($B1543,INDIRECT(nfl_game_result),MATCH(G$1,INDIRECT(nfl_game_result_header),0),FALSE)),"",VLOOKUP($B1543,INDIRECT(nfl_game_result),MATCH(G$1,INDIRECT(nfl_game_result_header),0),FALSE)),"error")</f>
        <v/>
      </c>
      <c r="H1543">
        <f ca="1">IFERROR(IF(ISBLANK(VLOOKUP($B1543,INDIRECT(nfl_game_result),MATCH(H$1,INDIRECT(nfl_game_result_header),0),FALSE)),"",VLOOKUP($B1543,INDIRECT(nfl_game_result),MATCH(H$1,INDIRECT(nfl_game_result_header),0),FALSE)),"error")</f>
        <v>14</v>
      </c>
      <c r="I1543">
        <f ca="1">IFERROR(IF(ISBLANK(VLOOKUP($B1543,INDIRECT(nfl_game_result),MATCH(I$1,INDIRECT(nfl_game_result_header),0),FALSE)),"",VLOOKUP($B1543,INDIRECT(nfl_game_result),MATCH(I$1,INDIRECT(nfl_game_result_header),0),FALSE)),"error")</f>
        <v>20</v>
      </c>
      <c r="J1543" t="str">
        <f ca="1">IFERROR(IF(ISBLANK(VLOOKUP($B1543,INDIRECT(nfl_game_result),MATCH(J$1,INDIRECT(nfl_game_result_header),0),FALSE)),"",VLOOKUP($B1543,INDIRECT(nfl_game_result),MATCH(J$1,INDIRECT(nfl_game_result_header),0),FALSE)),"error")</f>
        <v>DET</v>
      </c>
      <c r="K1543" t="str">
        <f ca="1">IFERROR(IF(ISBLANK(VLOOKUP($B1543,INDIRECT(nfl_game_result),MATCH(K$1,INDIRECT(nfl_game_result_header),0),FALSE)),"",VLOOKUP($B1543,INDIRECT(nfl_game_result),MATCH(K$1,INDIRECT(nfl_game_result_header),0),FALSE)),"error")</f>
        <v>DET</v>
      </c>
      <c r="L1543" s="23" t="str">
        <f ca="1">IFERROR(IF(ISBLANK(VLOOKUP($B1543,INDIRECT(nfl_game_result),MATCH(L$1,INDIRECT(nfl_game_result_header),0),FALSE)),"",VLOOKUP($B1543,INDIRECT(nfl_game_result),MATCH(L$1,INDIRECT(nfl_game_result_header),0),FALSE)),"error")</f>
        <v/>
      </c>
      <c r="M1543" t="s">
        <v>16</v>
      </c>
      <c r="N1543">
        <v>5</v>
      </c>
      <c r="O1543" t="s">
        <v>73</v>
      </c>
      <c r="P1543">
        <v>11</v>
      </c>
      <c r="V1543" s="23" t="s">
        <v>416</v>
      </c>
      <c r="W1543">
        <f ca="1">VALUE(LEFT(C1543, 4))</f>
        <v>2014</v>
      </c>
      <c r="X1543">
        <f ca="1">VALUE(MID(C1543,6,FIND("_",C1543,6)-6))</f>
        <v>16</v>
      </c>
      <c r="Y1543" t="str">
        <f ca="1">IF(NOT(OR(ISBLANK(D1543),ISBLANK(E1543),D1543="",E1543="")),D1543-E1543,"")</f>
        <v/>
      </c>
      <c r="Z1543" t="str">
        <f ca="1">IF(OR(NOT(ISNUMBER(D1543)),ISBLANK(D1543),D1543="",ISBLANK(N1543)),"",ABS(D1543-N1543))</f>
        <v/>
      </c>
      <c r="AA1543">
        <f ca="1">IF(OR(ISBLANK(J1543),ISBLANK(O1543),J1543="",O1543=""),"",IF(J1543=O1543,1,0))</f>
        <v>1</v>
      </c>
      <c r="AB1543" t="str">
        <f ca="1">IF(OR(ISBLANK(K1543),ISBLANK(Q1543),K1543="",Q1543=""),"",IF(K1543=Q1543,1,0))</f>
        <v/>
      </c>
      <c r="AC1543" s="23" t="str">
        <f t="shared" ca="1" si="23"/>
        <v/>
      </c>
    </row>
    <row r="1544" spans="1:29" x14ac:dyDescent="0.25">
      <c r="A1544" s="23">
        <v>1543</v>
      </c>
      <c r="B1544">
        <v>763</v>
      </c>
      <c r="C1544" t="str">
        <f ca="1">IFERROR(VLOOKUP($B1544,INDIRECT(nfl_game_result),MATCH(C$1,INDIRECT(nfl_game_result_header),0),FALSE),"error")</f>
        <v>2014_16_MIN@MIA</v>
      </c>
      <c r="D1544" t="str">
        <f ca="1">IFERROR(IF(ISBLANK(VLOOKUP($B1544,INDIRECT(nfl_game_result),MATCH(D$1,INDIRECT(nfl_game_result_header),0),FALSE)),"",VLOOKUP($B1544,INDIRECT(nfl_game_result),MATCH(D$1,INDIRECT(nfl_game_result_header),0),FALSE)),"error")</f>
        <v/>
      </c>
      <c r="E1544">
        <f ca="1">IFERROR(IF(ISBLANK(VLOOKUP($B1544,INDIRECT(nfl_game_result),MATCH(E$1,INDIRECT(nfl_game_result_header),0),FALSE)),"",VLOOKUP($B1544,INDIRECT(nfl_game_result),MATCH(E$1,INDIRECT(nfl_game_result_header),0),FALSE)),"error")</f>
        <v>-6.5</v>
      </c>
      <c r="F1544" s="23" t="str">
        <f ca="1">IFERROR(IF(ISBLANK(VLOOKUP($B1544,INDIRECT(nfl_game_result),MATCH(F$1,INDIRECT(nfl_game_result_header),0),FALSE)),"",VLOOKUP($B1544,INDIRECT(nfl_game_result),MATCH(F$1,INDIRECT(nfl_game_result_header),0),FALSE)),"error")</f>
        <v/>
      </c>
      <c r="G1544" s="23" t="str">
        <f ca="1">IFERROR(IF(ISBLANK(VLOOKUP($B1544,INDIRECT(nfl_game_result),MATCH(G$1,INDIRECT(nfl_game_result_header),0),FALSE)),"",VLOOKUP($B1544,INDIRECT(nfl_game_result),MATCH(G$1,INDIRECT(nfl_game_result_header),0),FALSE)),"error")</f>
        <v/>
      </c>
      <c r="H1544">
        <f ca="1">IFERROR(IF(ISBLANK(VLOOKUP($B1544,INDIRECT(nfl_game_result),MATCH(H$1,INDIRECT(nfl_game_result_header),0),FALSE)),"",VLOOKUP($B1544,INDIRECT(nfl_game_result),MATCH(H$1,INDIRECT(nfl_game_result_header),0),FALSE)),"error")</f>
        <v>37</v>
      </c>
      <c r="I1544">
        <f ca="1">IFERROR(IF(ISBLANK(VLOOKUP($B1544,INDIRECT(nfl_game_result),MATCH(I$1,INDIRECT(nfl_game_result_header),0),FALSE)),"",VLOOKUP($B1544,INDIRECT(nfl_game_result),MATCH(I$1,INDIRECT(nfl_game_result_header),0),FALSE)),"error")</f>
        <v>35</v>
      </c>
      <c r="J1544" t="str">
        <f ca="1">IFERROR(IF(ISBLANK(VLOOKUP($B1544,INDIRECT(nfl_game_result),MATCH(J$1,INDIRECT(nfl_game_result_header),0),FALSE)),"",VLOOKUP($B1544,INDIRECT(nfl_game_result),MATCH(J$1,INDIRECT(nfl_game_result_header),0),FALSE)),"error")</f>
        <v>MIN</v>
      </c>
      <c r="K1544" t="str">
        <f ca="1">IFERROR(IF(ISBLANK(VLOOKUP($B1544,INDIRECT(nfl_game_result),MATCH(K$1,INDIRECT(nfl_game_result_header),0),FALSE)),"",VLOOKUP($B1544,INDIRECT(nfl_game_result),MATCH(K$1,INDIRECT(nfl_game_result_header),0),FALSE)),"error")</f>
        <v>MIA</v>
      </c>
      <c r="L1544" s="23" t="str">
        <f ca="1">IFERROR(IF(ISBLANK(VLOOKUP($B1544,INDIRECT(nfl_game_result),MATCH(L$1,INDIRECT(nfl_game_result_header),0),FALSE)),"",VLOOKUP($B1544,INDIRECT(nfl_game_result),MATCH(L$1,INDIRECT(nfl_game_result_header),0),FALSE)),"error")</f>
        <v/>
      </c>
      <c r="M1544" t="s">
        <v>16</v>
      </c>
      <c r="N1544">
        <v>-4.5</v>
      </c>
      <c r="O1544" t="s">
        <v>80</v>
      </c>
      <c r="P1544">
        <v>7</v>
      </c>
      <c r="V1544" s="23" t="s">
        <v>416</v>
      </c>
      <c r="W1544">
        <f ca="1">VALUE(LEFT(C1544, 4))</f>
        <v>2014</v>
      </c>
      <c r="X1544">
        <f ca="1">VALUE(MID(C1544,6,FIND("_",C1544,6)-6))</f>
        <v>16</v>
      </c>
      <c r="Y1544" t="str">
        <f ca="1">IF(NOT(OR(ISBLANK(D1544),ISBLANK(E1544),D1544="",E1544="")),D1544-E1544,"")</f>
        <v/>
      </c>
      <c r="Z1544" t="str">
        <f ca="1">IF(OR(NOT(ISNUMBER(D1544)),ISBLANK(D1544),D1544="",ISBLANK(N1544)),"",ABS(D1544-N1544))</f>
        <v/>
      </c>
      <c r="AA1544">
        <f ca="1">IF(OR(ISBLANK(J1544),ISBLANK(O1544),J1544="",O1544=""),"",IF(J1544=O1544,1,0))</f>
        <v>1</v>
      </c>
      <c r="AB1544" t="str">
        <f ca="1">IF(OR(ISBLANK(K1544),ISBLANK(Q1544),K1544="",Q1544=""),"",IF(K1544=Q1544,1,0))</f>
        <v/>
      </c>
      <c r="AC1544" s="23" t="str">
        <f t="shared" ca="1" si="23"/>
        <v/>
      </c>
    </row>
    <row r="1545" spans="1:29" x14ac:dyDescent="0.25">
      <c r="A1545" s="23">
        <v>1544</v>
      </c>
      <c r="B1545">
        <v>764</v>
      </c>
      <c r="C1545" t="str">
        <f ca="1">IFERROR(VLOOKUP($B1545,INDIRECT(nfl_game_result),MATCH(C$1,INDIRECT(nfl_game_result_header),0),FALSE),"error")</f>
        <v>2014_16_ATL@NOR</v>
      </c>
      <c r="D1545" t="str">
        <f ca="1">IFERROR(IF(ISBLANK(VLOOKUP($B1545,INDIRECT(nfl_game_result),MATCH(D$1,INDIRECT(nfl_game_result_header),0),FALSE)),"",VLOOKUP($B1545,INDIRECT(nfl_game_result),MATCH(D$1,INDIRECT(nfl_game_result_header),0),FALSE)),"error")</f>
        <v/>
      </c>
      <c r="E1545">
        <f ca="1">IFERROR(IF(ISBLANK(VLOOKUP($B1545,INDIRECT(nfl_game_result),MATCH(E$1,INDIRECT(nfl_game_result_header),0),FALSE)),"",VLOOKUP($B1545,INDIRECT(nfl_game_result),MATCH(E$1,INDIRECT(nfl_game_result_header),0),FALSE)),"error")</f>
        <v>-6.5</v>
      </c>
      <c r="F1545" s="23" t="str">
        <f ca="1">IFERROR(IF(ISBLANK(VLOOKUP($B1545,INDIRECT(nfl_game_result),MATCH(F$1,INDIRECT(nfl_game_result_header),0),FALSE)),"",VLOOKUP($B1545,INDIRECT(nfl_game_result),MATCH(F$1,INDIRECT(nfl_game_result_header),0),FALSE)),"error")</f>
        <v/>
      </c>
      <c r="G1545" s="23" t="str">
        <f ca="1">IFERROR(IF(ISBLANK(VLOOKUP($B1545,INDIRECT(nfl_game_result),MATCH(G$1,INDIRECT(nfl_game_result_header),0),FALSE)),"",VLOOKUP($B1545,INDIRECT(nfl_game_result),MATCH(G$1,INDIRECT(nfl_game_result_header),0),FALSE)),"error")</f>
        <v/>
      </c>
      <c r="H1545">
        <f ca="1">IFERROR(IF(ISBLANK(VLOOKUP($B1545,INDIRECT(nfl_game_result),MATCH(H$1,INDIRECT(nfl_game_result_header),0),FALSE)),"",VLOOKUP($B1545,INDIRECT(nfl_game_result),MATCH(H$1,INDIRECT(nfl_game_result_header),0),FALSE)),"error")</f>
        <v>14</v>
      </c>
      <c r="I1545">
        <f ca="1">IFERROR(IF(ISBLANK(VLOOKUP($B1545,INDIRECT(nfl_game_result),MATCH(I$1,INDIRECT(nfl_game_result_header),0),FALSE)),"",VLOOKUP($B1545,INDIRECT(nfl_game_result),MATCH(I$1,INDIRECT(nfl_game_result_header),0),FALSE)),"error")</f>
        <v>30</v>
      </c>
      <c r="J1545" t="str">
        <f ca="1">IFERROR(IF(ISBLANK(VLOOKUP($B1545,INDIRECT(nfl_game_result),MATCH(J$1,INDIRECT(nfl_game_result_header),0),FALSE)),"",VLOOKUP($B1545,INDIRECT(nfl_game_result),MATCH(J$1,INDIRECT(nfl_game_result_header),0),FALSE)),"error")</f>
        <v>ATL</v>
      </c>
      <c r="K1545" t="str">
        <f ca="1">IFERROR(IF(ISBLANK(VLOOKUP($B1545,INDIRECT(nfl_game_result),MATCH(K$1,INDIRECT(nfl_game_result_header),0),FALSE)),"",VLOOKUP($B1545,INDIRECT(nfl_game_result),MATCH(K$1,INDIRECT(nfl_game_result_header),0),FALSE)),"error")</f>
        <v>ATL</v>
      </c>
      <c r="L1545" s="23" t="str">
        <f ca="1">IFERROR(IF(ISBLANK(VLOOKUP($B1545,INDIRECT(nfl_game_result),MATCH(L$1,INDIRECT(nfl_game_result_header),0),FALSE)),"",VLOOKUP($B1545,INDIRECT(nfl_game_result),MATCH(L$1,INDIRECT(nfl_game_result_header),0),FALSE)),"error")</f>
        <v/>
      </c>
      <c r="M1545" t="s">
        <v>16</v>
      </c>
      <c r="N1545">
        <v>-6.5</v>
      </c>
      <c r="O1545" t="s">
        <v>20</v>
      </c>
      <c r="P1545">
        <v>9</v>
      </c>
      <c r="V1545" s="23" t="s">
        <v>416</v>
      </c>
      <c r="W1545">
        <f ca="1">VALUE(LEFT(C1545, 4))</f>
        <v>2014</v>
      </c>
      <c r="X1545">
        <f ca="1">VALUE(MID(C1545,6,FIND("_",C1545,6)-6))</f>
        <v>16</v>
      </c>
      <c r="Y1545" t="str">
        <f ca="1">IF(NOT(OR(ISBLANK(D1545),ISBLANK(E1545),D1545="",E1545="")),D1545-E1545,"")</f>
        <v/>
      </c>
      <c r="Z1545" t="str">
        <f ca="1">IF(OR(NOT(ISNUMBER(D1545)),ISBLANK(D1545),D1545="",ISBLANK(N1545)),"",ABS(D1545-N1545))</f>
        <v/>
      </c>
      <c r="AA1545">
        <f ca="1">IF(OR(ISBLANK(J1545),ISBLANK(O1545),J1545="",O1545=""),"",IF(J1545=O1545,1,0))</f>
        <v>1</v>
      </c>
      <c r="AB1545" t="str">
        <f ca="1">IF(OR(ISBLANK(K1545),ISBLANK(Q1545),K1545="",Q1545=""),"",IF(K1545=Q1545,1,0))</f>
        <v/>
      </c>
      <c r="AC1545" s="23" t="str">
        <f t="shared" ca="1" si="23"/>
        <v/>
      </c>
    </row>
    <row r="1546" spans="1:29" x14ac:dyDescent="0.25">
      <c r="A1546" s="23">
        <v>1545</v>
      </c>
      <c r="B1546">
        <v>765</v>
      </c>
      <c r="C1546" t="str">
        <f ca="1">IFERROR(VLOOKUP($B1546,INDIRECT(nfl_game_result),MATCH(C$1,INDIRECT(nfl_game_result_header),0),FALSE),"error")</f>
        <v>2014_16_NWE@NYJ</v>
      </c>
      <c r="D1546" t="str">
        <f ca="1">IFERROR(IF(ISBLANK(VLOOKUP($B1546,INDIRECT(nfl_game_result),MATCH(D$1,INDIRECT(nfl_game_result_header),0),FALSE)),"",VLOOKUP($B1546,INDIRECT(nfl_game_result),MATCH(D$1,INDIRECT(nfl_game_result_header),0),FALSE)),"error")</f>
        <v/>
      </c>
      <c r="E1546">
        <f ca="1">IFERROR(IF(ISBLANK(VLOOKUP($B1546,INDIRECT(nfl_game_result),MATCH(E$1,INDIRECT(nfl_game_result_header),0),FALSE)),"",VLOOKUP($B1546,INDIRECT(nfl_game_result),MATCH(E$1,INDIRECT(nfl_game_result_header),0),FALSE)),"error")</f>
        <v>10</v>
      </c>
      <c r="F1546" s="23" t="str">
        <f ca="1">IFERROR(IF(ISBLANK(VLOOKUP($B1546,INDIRECT(nfl_game_result),MATCH(F$1,INDIRECT(nfl_game_result_header),0),FALSE)),"",VLOOKUP($B1546,INDIRECT(nfl_game_result),MATCH(F$1,INDIRECT(nfl_game_result_header),0),FALSE)),"error")</f>
        <v/>
      </c>
      <c r="G1546" s="23" t="str">
        <f ca="1">IFERROR(IF(ISBLANK(VLOOKUP($B1546,INDIRECT(nfl_game_result),MATCH(G$1,INDIRECT(nfl_game_result_header),0),FALSE)),"",VLOOKUP($B1546,INDIRECT(nfl_game_result),MATCH(G$1,INDIRECT(nfl_game_result_header),0),FALSE)),"error")</f>
        <v/>
      </c>
      <c r="H1546">
        <f ca="1">IFERROR(IF(ISBLANK(VLOOKUP($B1546,INDIRECT(nfl_game_result),MATCH(H$1,INDIRECT(nfl_game_result_header),0),FALSE)),"",VLOOKUP($B1546,INDIRECT(nfl_game_result),MATCH(H$1,INDIRECT(nfl_game_result_header),0),FALSE)),"error")</f>
        <v>16</v>
      </c>
      <c r="I1546">
        <f ca="1">IFERROR(IF(ISBLANK(VLOOKUP($B1546,INDIRECT(nfl_game_result),MATCH(I$1,INDIRECT(nfl_game_result_header),0),FALSE)),"",VLOOKUP($B1546,INDIRECT(nfl_game_result),MATCH(I$1,INDIRECT(nfl_game_result_header),0),FALSE)),"error")</f>
        <v>17</v>
      </c>
      <c r="J1546" t="str">
        <f ca="1">IFERROR(IF(ISBLANK(VLOOKUP($B1546,INDIRECT(nfl_game_result),MATCH(J$1,INDIRECT(nfl_game_result_header),0),FALSE)),"",VLOOKUP($B1546,INDIRECT(nfl_game_result),MATCH(J$1,INDIRECT(nfl_game_result_header),0),FALSE)),"error")</f>
        <v>NYJ</v>
      </c>
      <c r="K1546" t="str">
        <f ca="1">IFERROR(IF(ISBLANK(VLOOKUP($B1546,INDIRECT(nfl_game_result),MATCH(K$1,INDIRECT(nfl_game_result_header),0),FALSE)),"",VLOOKUP($B1546,INDIRECT(nfl_game_result),MATCH(K$1,INDIRECT(nfl_game_result_header),0),FALSE)),"error")</f>
        <v>NWE</v>
      </c>
      <c r="L1546" s="23" t="str">
        <f ca="1">IFERROR(IF(ISBLANK(VLOOKUP($B1546,INDIRECT(nfl_game_result),MATCH(L$1,INDIRECT(nfl_game_result_header),0),FALSE)),"",VLOOKUP($B1546,INDIRECT(nfl_game_result),MATCH(L$1,INDIRECT(nfl_game_result_header),0),FALSE)),"error")</f>
        <v/>
      </c>
      <c r="M1546" t="s">
        <v>16</v>
      </c>
      <c r="N1546">
        <v>11</v>
      </c>
      <c r="O1546" t="s">
        <v>332</v>
      </c>
      <c r="P1546">
        <v>4</v>
      </c>
      <c r="V1546" s="23" t="s">
        <v>416</v>
      </c>
      <c r="W1546">
        <f ca="1">VALUE(LEFT(C1546, 4))</f>
        <v>2014</v>
      </c>
      <c r="X1546">
        <f ca="1">VALUE(MID(C1546,6,FIND("_",C1546,6)-6))</f>
        <v>16</v>
      </c>
      <c r="Y1546" t="str">
        <f ca="1">IF(NOT(OR(ISBLANK(D1546),ISBLANK(E1546),D1546="",E1546="")),D1546-E1546,"")</f>
        <v/>
      </c>
      <c r="Z1546" t="str">
        <f ca="1">IF(OR(NOT(ISNUMBER(D1546)),ISBLANK(D1546),D1546="",ISBLANK(N1546)),"",ABS(D1546-N1546))</f>
        <v/>
      </c>
      <c r="AA1546">
        <f ca="1">IF(OR(ISBLANK(J1546),ISBLANK(O1546),J1546="",O1546=""),"",IF(J1546=O1546,1,0))</f>
        <v>0</v>
      </c>
      <c r="AB1546" t="str">
        <f ca="1">IF(OR(ISBLANK(K1546),ISBLANK(Q1546),K1546="",Q1546=""),"",IF(K1546=Q1546,1,0))</f>
        <v/>
      </c>
      <c r="AC1546" s="23" t="str">
        <f t="shared" ca="1" si="23"/>
        <v/>
      </c>
    </row>
    <row r="1547" spans="1:29" x14ac:dyDescent="0.25">
      <c r="A1547" s="23">
        <v>1546</v>
      </c>
      <c r="B1547">
        <v>766</v>
      </c>
      <c r="C1547" t="str">
        <f ca="1">IFERROR(VLOOKUP($B1547,INDIRECT(nfl_game_result),MATCH(C$1,INDIRECT(nfl_game_result_header),0),FALSE),"error")</f>
        <v>2014_16_KCY@PIT</v>
      </c>
      <c r="D1547" t="str">
        <f ca="1">IFERROR(IF(ISBLANK(VLOOKUP($B1547,INDIRECT(nfl_game_result),MATCH(D$1,INDIRECT(nfl_game_result_header),0),FALSE)),"",VLOOKUP($B1547,INDIRECT(nfl_game_result),MATCH(D$1,INDIRECT(nfl_game_result_header),0),FALSE)),"error")</f>
        <v/>
      </c>
      <c r="E1547">
        <f ca="1">IFERROR(IF(ISBLANK(VLOOKUP($B1547,INDIRECT(nfl_game_result),MATCH(E$1,INDIRECT(nfl_game_result_header),0),FALSE)),"",VLOOKUP($B1547,INDIRECT(nfl_game_result),MATCH(E$1,INDIRECT(nfl_game_result_header),0),FALSE)),"error")</f>
        <v>-3</v>
      </c>
      <c r="F1547" s="23" t="str">
        <f ca="1">IFERROR(IF(ISBLANK(VLOOKUP($B1547,INDIRECT(nfl_game_result),MATCH(F$1,INDIRECT(nfl_game_result_header),0),FALSE)),"",VLOOKUP($B1547,INDIRECT(nfl_game_result),MATCH(F$1,INDIRECT(nfl_game_result_header),0),FALSE)),"error")</f>
        <v/>
      </c>
      <c r="G1547" s="23" t="str">
        <f ca="1">IFERROR(IF(ISBLANK(VLOOKUP($B1547,INDIRECT(nfl_game_result),MATCH(G$1,INDIRECT(nfl_game_result_header),0),FALSE)),"",VLOOKUP($B1547,INDIRECT(nfl_game_result),MATCH(G$1,INDIRECT(nfl_game_result_header),0),FALSE)),"error")</f>
        <v/>
      </c>
      <c r="H1547">
        <f ca="1">IFERROR(IF(ISBLANK(VLOOKUP($B1547,INDIRECT(nfl_game_result),MATCH(H$1,INDIRECT(nfl_game_result_header),0),FALSE)),"",VLOOKUP($B1547,INDIRECT(nfl_game_result),MATCH(H$1,INDIRECT(nfl_game_result_header),0),FALSE)),"error")</f>
        <v>20</v>
      </c>
      <c r="I1547">
        <f ca="1">IFERROR(IF(ISBLANK(VLOOKUP($B1547,INDIRECT(nfl_game_result),MATCH(I$1,INDIRECT(nfl_game_result_header),0),FALSE)),"",VLOOKUP($B1547,INDIRECT(nfl_game_result),MATCH(I$1,INDIRECT(nfl_game_result_header),0),FALSE)),"error")</f>
        <v>12</v>
      </c>
      <c r="J1547" t="str">
        <f ca="1">IFERROR(IF(ISBLANK(VLOOKUP($B1547,INDIRECT(nfl_game_result),MATCH(J$1,INDIRECT(nfl_game_result_header),0),FALSE)),"",VLOOKUP($B1547,INDIRECT(nfl_game_result),MATCH(J$1,INDIRECT(nfl_game_result_header),0),FALSE)),"error")</f>
        <v>PIT</v>
      </c>
      <c r="K1547" t="str">
        <f ca="1">IFERROR(IF(ISBLANK(VLOOKUP($B1547,INDIRECT(nfl_game_result),MATCH(K$1,INDIRECT(nfl_game_result_header),0),FALSE)),"",VLOOKUP($B1547,INDIRECT(nfl_game_result),MATCH(K$1,INDIRECT(nfl_game_result_header),0),FALSE)),"error")</f>
        <v>PIT</v>
      </c>
      <c r="L1547" s="23" t="str">
        <f ca="1">IFERROR(IF(ISBLANK(VLOOKUP($B1547,INDIRECT(nfl_game_result),MATCH(L$1,INDIRECT(nfl_game_result_header),0),FALSE)),"",VLOOKUP($B1547,INDIRECT(nfl_game_result),MATCH(L$1,INDIRECT(nfl_game_result_header),0),FALSE)),"error")</f>
        <v/>
      </c>
      <c r="M1547" t="s">
        <v>16</v>
      </c>
      <c r="N1547">
        <v>-6.5</v>
      </c>
      <c r="O1547" t="s">
        <v>87</v>
      </c>
      <c r="P1547">
        <v>12</v>
      </c>
      <c r="V1547" s="23" t="s">
        <v>416</v>
      </c>
      <c r="W1547">
        <f ca="1">VALUE(LEFT(C1547, 4))</f>
        <v>2014</v>
      </c>
      <c r="X1547">
        <f ca="1">VALUE(MID(C1547,6,FIND("_",C1547,6)-6))</f>
        <v>16</v>
      </c>
      <c r="Y1547" t="str">
        <f ca="1">IF(NOT(OR(ISBLANK(D1547),ISBLANK(E1547),D1547="",E1547="")),D1547-E1547,"")</f>
        <v/>
      </c>
      <c r="Z1547" t="str">
        <f ca="1">IF(OR(NOT(ISNUMBER(D1547)),ISBLANK(D1547),D1547="",ISBLANK(N1547)),"",ABS(D1547-N1547))</f>
        <v/>
      </c>
      <c r="AA1547">
        <f ca="1">IF(OR(ISBLANK(J1547),ISBLANK(O1547),J1547="",O1547=""),"",IF(J1547=O1547,1,0))</f>
        <v>1</v>
      </c>
      <c r="AB1547" t="str">
        <f ca="1">IF(OR(ISBLANK(K1547),ISBLANK(Q1547),K1547="",Q1547=""),"",IF(K1547=Q1547,1,0))</f>
        <v/>
      </c>
      <c r="AC1547" s="23" t="str">
        <f t="shared" ca="1" si="23"/>
        <v/>
      </c>
    </row>
    <row r="1548" spans="1:29" x14ac:dyDescent="0.25">
      <c r="A1548" s="23">
        <v>1547</v>
      </c>
      <c r="B1548">
        <v>767</v>
      </c>
      <c r="C1548" t="str">
        <f ca="1">IFERROR(VLOOKUP($B1548,INDIRECT(nfl_game_result),MATCH(C$1,INDIRECT(nfl_game_result_header),0),FALSE),"error")</f>
        <v>2014_16_GBY@TBY</v>
      </c>
      <c r="D1548" t="str">
        <f ca="1">IFERROR(IF(ISBLANK(VLOOKUP($B1548,INDIRECT(nfl_game_result),MATCH(D$1,INDIRECT(nfl_game_result_header),0),FALSE)),"",VLOOKUP($B1548,INDIRECT(nfl_game_result),MATCH(D$1,INDIRECT(nfl_game_result_header),0),FALSE)),"error")</f>
        <v/>
      </c>
      <c r="E1548">
        <f ca="1">IFERROR(IF(ISBLANK(VLOOKUP($B1548,INDIRECT(nfl_game_result),MATCH(E$1,INDIRECT(nfl_game_result_header),0),FALSE)),"",VLOOKUP($B1548,INDIRECT(nfl_game_result),MATCH(E$1,INDIRECT(nfl_game_result_header),0),FALSE)),"error")</f>
        <v>10</v>
      </c>
      <c r="F1548" s="23" t="str">
        <f ca="1">IFERROR(IF(ISBLANK(VLOOKUP($B1548,INDIRECT(nfl_game_result),MATCH(F$1,INDIRECT(nfl_game_result_header),0),FALSE)),"",VLOOKUP($B1548,INDIRECT(nfl_game_result),MATCH(F$1,INDIRECT(nfl_game_result_header),0),FALSE)),"error")</f>
        <v/>
      </c>
      <c r="G1548" s="23" t="str">
        <f ca="1">IFERROR(IF(ISBLANK(VLOOKUP($B1548,INDIRECT(nfl_game_result),MATCH(G$1,INDIRECT(nfl_game_result_header),0),FALSE)),"",VLOOKUP($B1548,INDIRECT(nfl_game_result),MATCH(G$1,INDIRECT(nfl_game_result_header),0),FALSE)),"error")</f>
        <v/>
      </c>
      <c r="H1548">
        <f ca="1">IFERROR(IF(ISBLANK(VLOOKUP($B1548,INDIRECT(nfl_game_result),MATCH(H$1,INDIRECT(nfl_game_result_header),0),FALSE)),"",VLOOKUP($B1548,INDIRECT(nfl_game_result),MATCH(H$1,INDIRECT(nfl_game_result_header),0),FALSE)),"error")</f>
        <v>3</v>
      </c>
      <c r="I1548">
        <f ca="1">IFERROR(IF(ISBLANK(VLOOKUP($B1548,INDIRECT(nfl_game_result),MATCH(I$1,INDIRECT(nfl_game_result_header),0),FALSE)),"",VLOOKUP($B1548,INDIRECT(nfl_game_result),MATCH(I$1,INDIRECT(nfl_game_result_header),0),FALSE)),"error")</f>
        <v>20</v>
      </c>
      <c r="J1548" t="str">
        <f ca="1">IFERROR(IF(ISBLANK(VLOOKUP($B1548,INDIRECT(nfl_game_result),MATCH(J$1,INDIRECT(nfl_game_result_header),0),FALSE)),"",VLOOKUP($B1548,INDIRECT(nfl_game_result),MATCH(J$1,INDIRECT(nfl_game_result_header),0),FALSE)),"error")</f>
        <v>GBY</v>
      </c>
      <c r="K1548" t="str">
        <f ca="1">IFERROR(IF(ISBLANK(VLOOKUP($B1548,INDIRECT(nfl_game_result),MATCH(K$1,INDIRECT(nfl_game_result_header),0),FALSE)),"",VLOOKUP($B1548,INDIRECT(nfl_game_result),MATCH(K$1,INDIRECT(nfl_game_result_header),0),FALSE)),"error")</f>
        <v>GBY</v>
      </c>
      <c r="L1548" s="23" t="str">
        <f ca="1">IFERROR(IF(ISBLANK(VLOOKUP($B1548,INDIRECT(nfl_game_result),MATCH(L$1,INDIRECT(nfl_game_result_header),0),FALSE)),"",VLOOKUP($B1548,INDIRECT(nfl_game_result),MATCH(L$1,INDIRECT(nfl_game_result_header),0),FALSE)),"error")</f>
        <v/>
      </c>
      <c r="M1548" t="s">
        <v>16</v>
      </c>
      <c r="N1548">
        <v>10</v>
      </c>
      <c r="O1548" t="s">
        <v>330</v>
      </c>
      <c r="P1548">
        <v>6</v>
      </c>
      <c r="V1548" s="23" t="s">
        <v>416</v>
      </c>
      <c r="W1548">
        <f ca="1">VALUE(LEFT(C1548, 4))</f>
        <v>2014</v>
      </c>
      <c r="X1548">
        <f ca="1">VALUE(MID(C1548,6,FIND("_",C1548,6)-6))</f>
        <v>16</v>
      </c>
      <c r="Y1548" t="str">
        <f ca="1">IF(NOT(OR(ISBLANK(D1548),ISBLANK(E1548),D1548="",E1548="")),D1548-E1548,"")</f>
        <v/>
      </c>
      <c r="Z1548" t="str">
        <f ca="1">IF(OR(NOT(ISNUMBER(D1548)),ISBLANK(D1548),D1548="",ISBLANK(N1548)),"",ABS(D1548-N1548))</f>
        <v/>
      </c>
      <c r="AA1548">
        <f ca="1">IF(OR(ISBLANK(J1548),ISBLANK(O1548),J1548="",O1548=""),"",IF(J1548=O1548,1,0))</f>
        <v>1</v>
      </c>
      <c r="AB1548" t="str">
        <f ca="1">IF(OR(ISBLANK(K1548),ISBLANK(Q1548),K1548="",Q1548=""),"",IF(K1548=Q1548,1,0))</f>
        <v/>
      </c>
      <c r="AC1548" s="23" t="str">
        <f t="shared" ca="1" si="23"/>
        <v/>
      </c>
    </row>
    <row r="1549" spans="1:29" x14ac:dyDescent="0.25">
      <c r="A1549" s="23">
        <v>1548</v>
      </c>
      <c r="B1549">
        <v>768</v>
      </c>
      <c r="C1549" t="str">
        <f ca="1">IFERROR(VLOOKUP($B1549,INDIRECT(nfl_game_result),MATCH(C$1,INDIRECT(nfl_game_result_header),0),FALSE),"error")</f>
        <v>2014_16_CLE@CAR</v>
      </c>
      <c r="D1549" t="str">
        <f ca="1">IFERROR(IF(ISBLANK(VLOOKUP($B1549,INDIRECT(nfl_game_result),MATCH(D$1,INDIRECT(nfl_game_result_header),0),FALSE)),"",VLOOKUP($B1549,INDIRECT(nfl_game_result),MATCH(D$1,INDIRECT(nfl_game_result_header),0),FALSE)),"error")</f>
        <v/>
      </c>
      <c r="E1549">
        <f ca="1">IFERROR(IF(ISBLANK(VLOOKUP($B1549,INDIRECT(nfl_game_result),MATCH(E$1,INDIRECT(nfl_game_result_header),0),FALSE)),"",VLOOKUP($B1549,INDIRECT(nfl_game_result),MATCH(E$1,INDIRECT(nfl_game_result_header),0),FALSE)),"error")</f>
        <v>-4</v>
      </c>
      <c r="F1549" s="23" t="str">
        <f ca="1">IFERROR(IF(ISBLANK(VLOOKUP($B1549,INDIRECT(nfl_game_result),MATCH(F$1,INDIRECT(nfl_game_result_header),0),FALSE)),"",VLOOKUP($B1549,INDIRECT(nfl_game_result),MATCH(F$1,INDIRECT(nfl_game_result_header),0),FALSE)),"error")</f>
        <v/>
      </c>
      <c r="G1549" s="23" t="str">
        <f ca="1">IFERROR(IF(ISBLANK(VLOOKUP($B1549,INDIRECT(nfl_game_result),MATCH(G$1,INDIRECT(nfl_game_result_header),0),FALSE)),"",VLOOKUP($B1549,INDIRECT(nfl_game_result),MATCH(G$1,INDIRECT(nfl_game_result_header),0),FALSE)),"error")</f>
        <v/>
      </c>
      <c r="H1549">
        <f ca="1">IFERROR(IF(ISBLANK(VLOOKUP($B1549,INDIRECT(nfl_game_result),MATCH(H$1,INDIRECT(nfl_game_result_header),0),FALSE)),"",VLOOKUP($B1549,INDIRECT(nfl_game_result),MATCH(H$1,INDIRECT(nfl_game_result_header),0),FALSE)),"error")</f>
        <v>17</v>
      </c>
      <c r="I1549">
        <f ca="1">IFERROR(IF(ISBLANK(VLOOKUP($B1549,INDIRECT(nfl_game_result),MATCH(I$1,INDIRECT(nfl_game_result_header),0),FALSE)),"",VLOOKUP($B1549,INDIRECT(nfl_game_result),MATCH(I$1,INDIRECT(nfl_game_result_header),0),FALSE)),"error")</f>
        <v>13</v>
      </c>
      <c r="J1549" t="str">
        <f ca="1">IFERROR(IF(ISBLANK(VLOOKUP($B1549,INDIRECT(nfl_game_result),MATCH(J$1,INDIRECT(nfl_game_result_header),0),FALSE)),"",VLOOKUP($B1549,INDIRECT(nfl_game_result),MATCH(J$1,INDIRECT(nfl_game_result_header),0),FALSE)),"error")</f>
        <v>na</v>
      </c>
      <c r="K1549" t="str">
        <f ca="1">IFERROR(IF(ISBLANK(VLOOKUP($B1549,INDIRECT(nfl_game_result),MATCH(K$1,INDIRECT(nfl_game_result_header),0),FALSE)),"",VLOOKUP($B1549,INDIRECT(nfl_game_result),MATCH(K$1,INDIRECT(nfl_game_result_header),0),FALSE)),"error")</f>
        <v>CAR</v>
      </c>
      <c r="L1549" s="23" t="str">
        <f ca="1">IFERROR(IF(ISBLANK(VLOOKUP($B1549,INDIRECT(nfl_game_result),MATCH(L$1,INDIRECT(nfl_game_result_header),0),FALSE)),"",VLOOKUP($B1549,INDIRECT(nfl_game_result),MATCH(L$1,INDIRECT(nfl_game_result_header),0),FALSE)),"error")</f>
        <v/>
      </c>
      <c r="M1549" t="s">
        <v>16</v>
      </c>
      <c r="N1549">
        <v>1.5</v>
      </c>
      <c r="O1549" t="s">
        <v>70</v>
      </c>
      <c r="P1549">
        <v>16</v>
      </c>
      <c r="V1549" s="23" t="s">
        <v>416</v>
      </c>
      <c r="W1549">
        <f ca="1">VALUE(LEFT(C1549, 4))</f>
        <v>2014</v>
      </c>
      <c r="X1549">
        <f ca="1">VALUE(MID(C1549,6,FIND("_",C1549,6)-6))</f>
        <v>16</v>
      </c>
      <c r="Y1549" t="str">
        <f ca="1">IF(NOT(OR(ISBLANK(D1549),ISBLANK(E1549),D1549="",E1549="")),D1549-E1549,"")</f>
        <v/>
      </c>
      <c r="Z1549" t="str">
        <f ca="1">IF(OR(NOT(ISNUMBER(D1549)),ISBLANK(D1549),D1549="",ISBLANK(N1549)),"",ABS(D1549-N1549))</f>
        <v/>
      </c>
      <c r="AA1549">
        <f ca="1">IF(OR(ISBLANK(J1549),ISBLANK(O1549),J1549="",O1549=""),"",IF(J1549=O1549,1,0))</f>
        <v>0</v>
      </c>
      <c r="AB1549" t="str">
        <f ca="1">IF(OR(ISBLANK(K1549),ISBLANK(Q1549),K1549="",Q1549=""),"",IF(K1549=Q1549,1,0))</f>
        <v/>
      </c>
      <c r="AC1549" s="23" t="str">
        <f t="shared" ca="1" si="23"/>
        <v/>
      </c>
    </row>
    <row r="1550" spans="1:29" x14ac:dyDescent="0.25">
      <c r="A1550" s="23">
        <v>1549</v>
      </c>
      <c r="B1550">
        <v>769</v>
      </c>
      <c r="C1550" t="str">
        <f ca="1">IFERROR(VLOOKUP($B1550,INDIRECT(nfl_game_result),MATCH(C$1,INDIRECT(nfl_game_result_header),0),FALSE),"error")</f>
        <v>2014_16_BAL@HOU</v>
      </c>
      <c r="D1550" t="str">
        <f ca="1">IFERROR(IF(ISBLANK(VLOOKUP($B1550,INDIRECT(nfl_game_result),MATCH(D$1,INDIRECT(nfl_game_result_header),0),FALSE)),"",VLOOKUP($B1550,INDIRECT(nfl_game_result),MATCH(D$1,INDIRECT(nfl_game_result_header),0),FALSE)),"error")</f>
        <v/>
      </c>
      <c r="E1550">
        <f ca="1">IFERROR(IF(ISBLANK(VLOOKUP($B1550,INDIRECT(nfl_game_result),MATCH(E$1,INDIRECT(nfl_game_result_header),0),FALSE)),"",VLOOKUP($B1550,INDIRECT(nfl_game_result),MATCH(E$1,INDIRECT(nfl_game_result_header),0),FALSE)),"error")</f>
        <v>4.5</v>
      </c>
      <c r="F1550" s="23" t="str">
        <f ca="1">IFERROR(IF(ISBLANK(VLOOKUP($B1550,INDIRECT(nfl_game_result),MATCH(F$1,INDIRECT(nfl_game_result_header),0),FALSE)),"",VLOOKUP($B1550,INDIRECT(nfl_game_result),MATCH(F$1,INDIRECT(nfl_game_result_header),0),FALSE)),"error")</f>
        <v/>
      </c>
      <c r="G1550" s="23" t="str">
        <f ca="1">IFERROR(IF(ISBLANK(VLOOKUP($B1550,INDIRECT(nfl_game_result),MATCH(G$1,INDIRECT(nfl_game_result_header),0),FALSE)),"",VLOOKUP($B1550,INDIRECT(nfl_game_result),MATCH(G$1,INDIRECT(nfl_game_result_header),0),FALSE)),"error")</f>
        <v/>
      </c>
      <c r="H1550">
        <f ca="1">IFERROR(IF(ISBLANK(VLOOKUP($B1550,INDIRECT(nfl_game_result),MATCH(H$1,INDIRECT(nfl_game_result_header),0),FALSE)),"",VLOOKUP($B1550,INDIRECT(nfl_game_result),MATCH(H$1,INDIRECT(nfl_game_result_header),0),FALSE)),"error")</f>
        <v>25</v>
      </c>
      <c r="I1550">
        <f ca="1">IFERROR(IF(ISBLANK(VLOOKUP($B1550,INDIRECT(nfl_game_result),MATCH(I$1,INDIRECT(nfl_game_result_header),0),FALSE)),"",VLOOKUP($B1550,INDIRECT(nfl_game_result),MATCH(I$1,INDIRECT(nfl_game_result_header),0),FALSE)),"error")</f>
        <v>13</v>
      </c>
      <c r="J1550" t="str">
        <f ca="1">IFERROR(IF(ISBLANK(VLOOKUP($B1550,INDIRECT(nfl_game_result),MATCH(J$1,INDIRECT(nfl_game_result_header),0),FALSE)),"",VLOOKUP($B1550,INDIRECT(nfl_game_result),MATCH(J$1,INDIRECT(nfl_game_result_header),0),FALSE)),"error")</f>
        <v>HOU</v>
      </c>
      <c r="K1550" t="str">
        <f ca="1">IFERROR(IF(ISBLANK(VLOOKUP($B1550,INDIRECT(nfl_game_result),MATCH(K$1,INDIRECT(nfl_game_result_header),0),FALSE)),"",VLOOKUP($B1550,INDIRECT(nfl_game_result),MATCH(K$1,INDIRECT(nfl_game_result_header),0),FALSE)),"error")</f>
        <v>HOU</v>
      </c>
      <c r="L1550" s="23" t="str">
        <f ca="1">IFERROR(IF(ISBLANK(VLOOKUP($B1550,INDIRECT(nfl_game_result),MATCH(L$1,INDIRECT(nfl_game_result_header),0),FALSE)),"",VLOOKUP($B1550,INDIRECT(nfl_game_result),MATCH(L$1,INDIRECT(nfl_game_result_header),0),FALSE)),"error")</f>
        <v/>
      </c>
      <c r="M1550" t="s">
        <v>16</v>
      </c>
      <c r="N1550">
        <v>6</v>
      </c>
      <c r="O1550" t="s">
        <v>65</v>
      </c>
      <c r="P1550">
        <v>1</v>
      </c>
      <c r="V1550" s="23" t="s">
        <v>416</v>
      </c>
      <c r="W1550">
        <f ca="1">VALUE(LEFT(C1550, 4))</f>
        <v>2014</v>
      </c>
      <c r="X1550">
        <f ca="1">VALUE(MID(C1550,6,FIND("_",C1550,6)-6))</f>
        <v>16</v>
      </c>
      <c r="Y1550" t="str">
        <f ca="1">IF(NOT(OR(ISBLANK(D1550),ISBLANK(E1550),D1550="",E1550="")),D1550-E1550,"")</f>
        <v/>
      </c>
      <c r="Z1550" t="str">
        <f ca="1">IF(OR(NOT(ISNUMBER(D1550)),ISBLANK(D1550),D1550="",ISBLANK(N1550)),"",ABS(D1550-N1550))</f>
        <v/>
      </c>
      <c r="AA1550">
        <f ca="1">IF(OR(ISBLANK(J1550),ISBLANK(O1550),J1550="",O1550=""),"",IF(J1550=O1550,1,0))</f>
        <v>0</v>
      </c>
      <c r="AB1550" t="str">
        <f ca="1">IF(OR(ISBLANK(K1550),ISBLANK(Q1550),K1550="",Q1550=""),"",IF(K1550=Q1550,1,0))</f>
        <v/>
      </c>
      <c r="AC1550" s="23" t="str">
        <f t="shared" ca="1" si="23"/>
        <v/>
      </c>
    </row>
    <row r="1551" spans="1:29" x14ac:dyDescent="0.25">
      <c r="A1551" s="23">
        <v>1550</v>
      </c>
      <c r="B1551">
        <v>770</v>
      </c>
      <c r="C1551" t="str">
        <f ca="1">IFERROR(VLOOKUP($B1551,INDIRECT(nfl_game_result),MATCH(C$1,INDIRECT(nfl_game_result_header),0),FALSE),"error")</f>
        <v>2014_16_NYG@STL</v>
      </c>
      <c r="D1551" t="str">
        <f ca="1">IFERROR(IF(ISBLANK(VLOOKUP($B1551,INDIRECT(nfl_game_result),MATCH(D$1,INDIRECT(nfl_game_result_header),0),FALSE)),"",VLOOKUP($B1551,INDIRECT(nfl_game_result),MATCH(D$1,INDIRECT(nfl_game_result_header),0),FALSE)),"error")</f>
        <v/>
      </c>
      <c r="E1551">
        <f ca="1">IFERROR(IF(ISBLANK(VLOOKUP($B1551,INDIRECT(nfl_game_result),MATCH(E$1,INDIRECT(nfl_game_result_header),0),FALSE)),"",VLOOKUP($B1551,INDIRECT(nfl_game_result),MATCH(E$1,INDIRECT(nfl_game_result_header),0),FALSE)),"error")</f>
        <v>-5</v>
      </c>
      <c r="F1551" s="23" t="str">
        <f ca="1">IFERROR(IF(ISBLANK(VLOOKUP($B1551,INDIRECT(nfl_game_result),MATCH(F$1,INDIRECT(nfl_game_result_header),0),FALSE)),"",VLOOKUP($B1551,INDIRECT(nfl_game_result),MATCH(F$1,INDIRECT(nfl_game_result_header),0),FALSE)),"error")</f>
        <v/>
      </c>
      <c r="G1551" s="23" t="str">
        <f ca="1">IFERROR(IF(ISBLANK(VLOOKUP($B1551,INDIRECT(nfl_game_result),MATCH(G$1,INDIRECT(nfl_game_result_header),0),FALSE)),"",VLOOKUP($B1551,INDIRECT(nfl_game_result),MATCH(G$1,INDIRECT(nfl_game_result_header),0),FALSE)),"error")</f>
        <v/>
      </c>
      <c r="H1551">
        <f ca="1">IFERROR(IF(ISBLANK(VLOOKUP($B1551,INDIRECT(nfl_game_result),MATCH(H$1,INDIRECT(nfl_game_result_header),0),FALSE)),"",VLOOKUP($B1551,INDIRECT(nfl_game_result),MATCH(H$1,INDIRECT(nfl_game_result_header),0),FALSE)),"error")</f>
        <v>27</v>
      </c>
      <c r="I1551">
        <f ca="1">IFERROR(IF(ISBLANK(VLOOKUP($B1551,INDIRECT(nfl_game_result),MATCH(I$1,INDIRECT(nfl_game_result_header),0),FALSE)),"",VLOOKUP($B1551,INDIRECT(nfl_game_result),MATCH(I$1,INDIRECT(nfl_game_result_header),0),FALSE)),"error")</f>
        <v>37</v>
      </c>
      <c r="J1551" t="str">
        <f ca="1">IFERROR(IF(ISBLANK(VLOOKUP($B1551,INDIRECT(nfl_game_result),MATCH(J$1,INDIRECT(nfl_game_result_header),0),FALSE)),"",VLOOKUP($B1551,INDIRECT(nfl_game_result),MATCH(J$1,INDIRECT(nfl_game_result_header),0),FALSE)),"error")</f>
        <v>NYG</v>
      </c>
      <c r="K1551" t="str">
        <f ca="1">IFERROR(IF(ISBLANK(VLOOKUP($B1551,INDIRECT(nfl_game_result),MATCH(K$1,INDIRECT(nfl_game_result_header),0),FALSE)),"",VLOOKUP($B1551,INDIRECT(nfl_game_result),MATCH(K$1,INDIRECT(nfl_game_result_header),0),FALSE)),"error")</f>
        <v>NYG</v>
      </c>
      <c r="L1551" s="23" t="str">
        <f ca="1">IFERROR(IF(ISBLANK(VLOOKUP($B1551,INDIRECT(nfl_game_result),MATCH(L$1,INDIRECT(nfl_game_result_header),0),FALSE)),"",VLOOKUP($B1551,INDIRECT(nfl_game_result),MATCH(L$1,INDIRECT(nfl_game_result_header),0),FALSE)),"error")</f>
        <v/>
      </c>
      <c r="M1551" t="s">
        <v>16</v>
      </c>
      <c r="N1551">
        <v>-4</v>
      </c>
      <c r="O1551" t="s">
        <v>91</v>
      </c>
      <c r="P1551">
        <v>15</v>
      </c>
      <c r="V1551" s="23" t="s">
        <v>416</v>
      </c>
      <c r="W1551">
        <f ca="1">VALUE(LEFT(C1551, 4))</f>
        <v>2014</v>
      </c>
      <c r="X1551">
        <f ca="1">VALUE(MID(C1551,6,FIND("_",C1551,6)-6))</f>
        <v>16</v>
      </c>
      <c r="Y1551" t="str">
        <f ca="1">IF(NOT(OR(ISBLANK(D1551),ISBLANK(E1551),D1551="",E1551="")),D1551-E1551,"")</f>
        <v/>
      </c>
      <c r="Z1551" t="str">
        <f ca="1">IF(OR(NOT(ISNUMBER(D1551)),ISBLANK(D1551),D1551="",ISBLANK(N1551)),"",ABS(D1551-N1551))</f>
        <v/>
      </c>
      <c r="AA1551">
        <f ca="1">IF(OR(ISBLANK(J1551),ISBLANK(O1551),J1551="",O1551=""),"",IF(J1551=O1551,1,0))</f>
        <v>0</v>
      </c>
      <c r="AB1551" t="str">
        <f ca="1">IF(OR(ISBLANK(K1551),ISBLANK(Q1551),K1551="",Q1551=""),"",IF(K1551=Q1551,1,0))</f>
        <v/>
      </c>
      <c r="AC1551" s="23" t="str">
        <f t="shared" ca="1" si="23"/>
        <v/>
      </c>
    </row>
    <row r="1552" spans="1:29" x14ac:dyDescent="0.25">
      <c r="A1552" s="23">
        <v>1551</v>
      </c>
      <c r="B1552">
        <v>771</v>
      </c>
      <c r="C1552" t="str">
        <f ca="1">IFERROR(VLOOKUP($B1552,INDIRECT(nfl_game_result),MATCH(C$1,INDIRECT(nfl_game_result_header),0),FALSE),"error")</f>
        <v>2014_16_IND@DAL</v>
      </c>
      <c r="D1552" t="str">
        <f ca="1">IFERROR(IF(ISBLANK(VLOOKUP($B1552,INDIRECT(nfl_game_result),MATCH(D$1,INDIRECT(nfl_game_result_header),0),FALSE)),"",VLOOKUP($B1552,INDIRECT(nfl_game_result),MATCH(D$1,INDIRECT(nfl_game_result_header),0),FALSE)),"error")</f>
        <v/>
      </c>
      <c r="E1552">
        <f ca="1">IFERROR(IF(ISBLANK(VLOOKUP($B1552,INDIRECT(nfl_game_result),MATCH(E$1,INDIRECT(nfl_game_result_header),0),FALSE)),"",VLOOKUP($B1552,INDIRECT(nfl_game_result),MATCH(E$1,INDIRECT(nfl_game_result_header),0),FALSE)),"error")</f>
        <v>-3</v>
      </c>
      <c r="F1552" s="23" t="str">
        <f ca="1">IFERROR(IF(ISBLANK(VLOOKUP($B1552,INDIRECT(nfl_game_result),MATCH(F$1,INDIRECT(nfl_game_result_header),0),FALSE)),"",VLOOKUP($B1552,INDIRECT(nfl_game_result),MATCH(F$1,INDIRECT(nfl_game_result_header),0),FALSE)),"error")</f>
        <v/>
      </c>
      <c r="G1552" s="23" t="str">
        <f ca="1">IFERROR(IF(ISBLANK(VLOOKUP($B1552,INDIRECT(nfl_game_result),MATCH(G$1,INDIRECT(nfl_game_result_header),0),FALSE)),"",VLOOKUP($B1552,INDIRECT(nfl_game_result),MATCH(G$1,INDIRECT(nfl_game_result_header),0),FALSE)),"error")</f>
        <v/>
      </c>
      <c r="H1552">
        <f ca="1">IFERROR(IF(ISBLANK(VLOOKUP($B1552,INDIRECT(nfl_game_result),MATCH(H$1,INDIRECT(nfl_game_result_header),0),FALSE)),"",VLOOKUP($B1552,INDIRECT(nfl_game_result),MATCH(H$1,INDIRECT(nfl_game_result_header),0),FALSE)),"error")</f>
        <v>42</v>
      </c>
      <c r="I1552">
        <f ca="1">IFERROR(IF(ISBLANK(VLOOKUP($B1552,INDIRECT(nfl_game_result),MATCH(I$1,INDIRECT(nfl_game_result_header),0),FALSE)),"",VLOOKUP($B1552,INDIRECT(nfl_game_result),MATCH(I$1,INDIRECT(nfl_game_result_header),0),FALSE)),"error")</f>
        <v>7</v>
      </c>
      <c r="J1552" t="str">
        <f ca="1">IFERROR(IF(ISBLANK(VLOOKUP($B1552,INDIRECT(nfl_game_result),MATCH(J$1,INDIRECT(nfl_game_result_header),0),FALSE)),"",VLOOKUP($B1552,INDIRECT(nfl_game_result),MATCH(J$1,INDIRECT(nfl_game_result_header),0),FALSE)),"error")</f>
        <v>DAL</v>
      </c>
      <c r="K1552" t="str">
        <f ca="1">IFERROR(IF(ISBLANK(VLOOKUP($B1552,INDIRECT(nfl_game_result),MATCH(K$1,INDIRECT(nfl_game_result_header),0),FALSE)),"",VLOOKUP($B1552,INDIRECT(nfl_game_result),MATCH(K$1,INDIRECT(nfl_game_result_header),0),FALSE)),"error")</f>
        <v>DAL</v>
      </c>
      <c r="L1552" s="23" t="str">
        <f ca="1">IFERROR(IF(ISBLANK(VLOOKUP($B1552,INDIRECT(nfl_game_result),MATCH(L$1,INDIRECT(nfl_game_result_header),0),FALSE)),"",VLOOKUP($B1552,INDIRECT(nfl_game_result),MATCH(L$1,INDIRECT(nfl_game_result_header),0),FALSE)),"error")</f>
        <v/>
      </c>
      <c r="M1552" t="s">
        <v>16</v>
      </c>
      <c r="N1552">
        <v>-3.5</v>
      </c>
      <c r="O1552" t="s">
        <v>71</v>
      </c>
      <c r="P1552">
        <v>13</v>
      </c>
      <c r="V1552" s="23" t="s">
        <v>416</v>
      </c>
      <c r="W1552">
        <f ca="1">VALUE(LEFT(C1552, 4))</f>
        <v>2014</v>
      </c>
      <c r="X1552">
        <f ca="1">VALUE(MID(C1552,6,FIND("_",C1552,6)-6))</f>
        <v>16</v>
      </c>
      <c r="Y1552" t="str">
        <f ca="1">IF(NOT(OR(ISBLANK(D1552),ISBLANK(E1552),D1552="",E1552="")),D1552-E1552,"")</f>
        <v/>
      </c>
      <c r="Z1552" t="str">
        <f ca="1">IF(OR(NOT(ISNUMBER(D1552)),ISBLANK(D1552),D1552="",ISBLANK(N1552)),"",ABS(D1552-N1552))</f>
        <v/>
      </c>
      <c r="AA1552">
        <f ca="1">IF(OR(ISBLANK(J1552),ISBLANK(O1552),J1552="",O1552=""),"",IF(J1552=O1552,1,0))</f>
        <v>1</v>
      </c>
      <c r="AB1552" t="str">
        <f ca="1">IF(OR(ISBLANK(K1552),ISBLANK(Q1552),K1552="",Q1552=""),"",IF(K1552=Q1552,1,0))</f>
        <v/>
      </c>
      <c r="AC1552" s="23" t="str">
        <f t="shared" ca="1" si="23"/>
        <v/>
      </c>
    </row>
    <row r="1553" spans="1:29" x14ac:dyDescent="0.25">
      <c r="A1553" s="23">
        <v>1552</v>
      </c>
      <c r="B1553">
        <v>772</v>
      </c>
      <c r="C1553" t="str">
        <f ca="1">IFERROR(VLOOKUP($B1553,INDIRECT(nfl_game_result),MATCH(C$1,INDIRECT(nfl_game_result_header),0),FALSE),"error")</f>
        <v>2014_16_BUF@OAK</v>
      </c>
      <c r="D1553" t="str">
        <f ca="1">IFERROR(IF(ISBLANK(VLOOKUP($B1553,INDIRECT(nfl_game_result),MATCH(D$1,INDIRECT(nfl_game_result_header),0),FALSE)),"",VLOOKUP($B1553,INDIRECT(nfl_game_result),MATCH(D$1,INDIRECT(nfl_game_result_header),0),FALSE)),"error")</f>
        <v/>
      </c>
      <c r="E1553">
        <f ca="1">IFERROR(IF(ISBLANK(VLOOKUP($B1553,INDIRECT(nfl_game_result),MATCH(E$1,INDIRECT(nfl_game_result_header),0),FALSE)),"",VLOOKUP($B1553,INDIRECT(nfl_game_result),MATCH(E$1,INDIRECT(nfl_game_result_header),0),FALSE)),"error")</f>
        <v>6</v>
      </c>
      <c r="F1553" s="23" t="str">
        <f ca="1">IFERROR(IF(ISBLANK(VLOOKUP($B1553,INDIRECT(nfl_game_result),MATCH(F$1,INDIRECT(nfl_game_result_header),0),FALSE)),"",VLOOKUP($B1553,INDIRECT(nfl_game_result),MATCH(F$1,INDIRECT(nfl_game_result_header),0),FALSE)),"error")</f>
        <v/>
      </c>
      <c r="G1553" s="23" t="str">
        <f ca="1">IFERROR(IF(ISBLANK(VLOOKUP($B1553,INDIRECT(nfl_game_result),MATCH(G$1,INDIRECT(nfl_game_result_header),0),FALSE)),"",VLOOKUP($B1553,INDIRECT(nfl_game_result),MATCH(G$1,INDIRECT(nfl_game_result_header),0),FALSE)),"error")</f>
        <v/>
      </c>
      <c r="H1553">
        <f ca="1">IFERROR(IF(ISBLANK(VLOOKUP($B1553,INDIRECT(nfl_game_result),MATCH(H$1,INDIRECT(nfl_game_result_header),0),FALSE)),"",VLOOKUP($B1553,INDIRECT(nfl_game_result),MATCH(H$1,INDIRECT(nfl_game_result_header),0),FALSE)),"error")</f>
        <v>26</v>
      </c>
      <c r="I1553">
        <f ca="1">IFERROR(IF(ISBLANK(VLOOKUP($B1553,INDIRECT(nfl_game_result),MATCH(I$1,INDIRECT(nfl_game_result_header),0),FALSE)),"",VLOOKUP($B1553,INDIRECT(nfl_game_result),MATCH(I$1,INDIRECT(nfl_game_result_header),0),FALSE)),"error")</f>
        <v>24</v>
      </c>
      <c r="J1553" t="str">
        <f ca="1">IFERROR(IF(ISBLANK(VLOOKUP($B1553,INDIRECT(nfl_game_result),MATCH(J$1,INDIRECT(nfl_game_result_header),0),FALSE)),"",VLOOKUP($B1553,INDIRECT(nfl_game_result),MATCH(J$1,INDIRECT(nfl_game_result_header),0),FALSE)),"error")</f>
        <v>OAK</v>
      </c>
      <c r="K1553" t="str">
        <f ca="1">IFERROR(IF(ISBLANK(VLOOKUP($B1553,INDIRECT(nfl_game_result),MATCH(K$1,INDIRECT(nfl_game_result_header),0),FALSE)),"",VLOOKUP($B1553,INDIRECT(nfl_game_result),MATCH(K$1,INDIRECT(nfl_game_result_header),0),FALSE)),"error")</f>
        <v>OAK</v>
      </c>
      <c r="L1553" s="23" t="str">
        <f ca="1">IFERROR(IF(ISBLANK(VLOOKUP($B1553,INDIRECT(nfl_game_result),MATCH(L$1,INDIRECT(nfl_game_result_header),0),FALSE)),"",VLOOKUP($B1553,INDIRECT(nfl_game_result),MATCH(L$1,INDIRECT(nfl_game_result_header),0),FALSE)),"error")</f>
        <v/>
      </c>
      <c r="M1553" t="s">
        <v>16</v>
      </c>
      <c r="N1553">
        <v>4</v>
      </c>
      <c r="O1553" t="s">
        <v>66</v>
      </c>
      <c r="P1553">
        <v>14</v>
      </c>
      <c r="V1553" s="23" t="s">
        <v>416</v>
      </c>
      <c r="W1553">
        <f ca="1">VALUE(LEFT(C1553, 4))</f>
        <v>2014</v>
      </c>
      <c r="X1553">
        <f ca="1">VALUE(MID(C1553,6,FIND("_",C1553,6)-6))</f>
        <v>16</v>
      </c>
      <c r="Y1553" t="str">
        <f ca="1">IF(NOT(OR(ISBLANK(D1553),ISBLANK(E1553),D1553="",E1553="")),D1553-E1553,"")</f>
        <v/>
      </c>
      <c r="Z1553" t="str">
        <f ca="1">IF(OR(NOT(ISNUMBER(D1553)),ISBLANK(D1553),D1553="",ISBLANK(N1553)),"",ABS(D1553-N1553))</f>
        <v/>
      </c>
      <c r="AA1553">
        <f ca="1">IF(OR(ISBLANK(J1553),ISBLANK(O1553),J1553="",O1553=""),"",IF(J1553=O1553,1,0))</f>
        <v>0</v>
      </c>
      <c r="AB1553" t="str">
        <f ca="1">IF(OR(ISBLANK(K1553),ISBLANK(Q1553),K1553="",Q1553=""),"",IF(K1553=Q1553,1,0))</f>
        <v/>
      </c>
      <c r="AC1553" s="23" t="str">
        <f t="shared" ca="1" si="23"/>
        <v/>
      </c>
    </row>
    <row r="1554" spans="1:29" x14ac:dyDescent="0.25">
      <c r="A1554" s="23">
        <v>1553</v>
      </c>
      <c r="B1554">
        <v>773</v>
      </c>
      <c r="C1554" t="str">
        <f ca="1">IFERROR(VLOOKUP($B1554,INDIRECT(nfl_game_result),MATCH(C$1,INDIRECT(nfl_game_result_header),0),FALSE),"error")</f>
        <v>2014_16_SEA@ARI</v>
      </c>
      <c r="D1554" t="str">
        <f ca="1">IFERROR(IF(ISBLANK(VLOOKUP($B1554,INDIRECT(nfl_game_result),MATCH(D$1,INDIRECT(nfl_game_result_header),0),FALSE)),"",VLOOKUP($B1554,INDIRECT(nfl_game_result),MATCH(D$1,INDIRECT(nfl_game_result_header),0),FALSE)),"error")</f>
        <v/>
      </c>
      <c r="E1554">
        <f ca="1">IFERROR(IF(ISBLANK(VLOOKUP($B1554,INDIRECT(nfl_game_result),MATCH(E$1,INDIRECT(nfl_game_result_header),0),FALSE)),"",VLOOKUP($B1554,INDIRECT(nfl_game_result),MATCH(E$1,INDIRECT(nfl_game_result_header),0),FALSE)),"error")</f>
        <v>7.5</v>
      </c>
      <c r="F1554" s="23" t="str">
        <f ca="1">IFERROR(IF(ISBLANK(VLOOKUP($B1554,INDIRECT(nfl_game_result),MATCH(F$1,INDIRECT(nfl_game_result_header),0),FALSE)),"",VLOOKUP($B1554,INDIRECT(nfl_game_result),MATCH(F$1,INDIRECT(nfl_game_result_header),0),FALSE)),"error")</f>
        <v/>
      </c>
      <c r="G1554" s="23" t="str">
        <f ca="1">IFERROR(IF(ISBLANK(VLOOKUP($B1554,INDIRECT(nfl_game_result),MATCH(G$1,INDIRECT(nfl_game_result_header),0),FALSE)),"",VLOOKUP($B1554,INDIRECT(nfl_game_result),MATCH(G$1,INDIRECT(nfl_game_result_header),0),FALSE)),"error")</f>
        <v/>
      </c>
      <c r="H1554">
        <f ca="1">IFERROR(IF(ISBLANK(VLOOKUP($B1554,INDIRECT(nfl_game_result),MATCH(H$1,INDIRECT(nfl_game_result_header),0),FALSE)),"",VLOOKUP($B1554,INDIRECT(nfl_game_result),MATCH(H$1,INDIRECT(nfl_game_result_header),0),FALSE)),"error")</f>
        <v>6</v>
      </c>
      <c r="I1554">
        <f ca="1">IFERROR(IF(ISBLANK(VLOOKUP($B1554,INDIRECT(nfl_game_result),MATCH(I$1,INDIRECT(nfl_game_result_header),0),FALSE)),"",VLOOKUP($B1554,INDIRECT(nfl_game_result),MATCH(I$1,INDIRECT(nfl_game_result_header),0),FALSE)),"error")</f>
        <v>35</v>
      </c>
      <c r="J1554" t="str">
        <f ca="1">IFERROR(IF(ISBLANK(VLOOKUP($B1554,INDIRECT(nfl_game_result),MATCH(J$1,INDIRECT(nfl_game_result_header),0),FALSE)),"",VLOOKUP($B1554,INDIRECT(nfl_game_result),MATCH(J$1,INDIRECT(nfl_game_result_header),0),FALSE)),"error")</f>
        <v>SEA</v>
      </c>
      <c r="K1554" t="str">
        <f ca="1">IFERROR(IF(ISBLANK(VLOOKUP($B1554,INDIRECT(nfl_game_result),MATCH(K$1,INDIRECT(nfl_game_result_header),0),FALSE)),"",VLOOKUP($B1554,INDIRECT(nfl_game_result),MATCH(K$1,INDIRECT(nfl_game_result_header),0),FALSE)),"error")</f>
        <v>SEA</v>
      </c>
      <c r="L1554" s="23" t="str">
        <f ca="1">IFERROR(IF(ISBLANK(VLOOKUP($B1554,INDIRECT(nfl_game_result),MATCH(L$1,INDIRECT(nfl_game_result_header),0),FALSE)),"",VLOOKUP($B1554,INDIRECT(nfl_game_result),MATCH(L$1,INDIRECT(nfl_game_result_header),0),FALSE)),"error")</f>
        <v/>
      </c>
      <c r="M1554" t="s">
        <v>16</v>
      </c>
      <c r="N1554">
        <v>7</v>
      </c>
      <c r="O1554" t="s">
        <v>89</v>
      </c>
      <c r="P1554">
        <v>2</v>
      </c>
      <c r="V1554" s="23" t="s">
        <v>416</v>
      </c>
      <c r="W1554">
        <f ca="1">VALUE(LEFT(C1554, 4))</f>
        <v>2014</v>
      </c>
      <c r="X1554">
        <f ca="1">VALUE(MID(C1554,6,FIND("_",C1554,6)-6))</f>
        <v>16</v>
      </c>
      <c r="Y1554" t="str">
        <f ca="1">IF(NOT(OR(ISBLANK(D1554),ISBLANK(E1554),D1554="",E1554="")),D1554-E1554,"")</f>
        <v/>
      </c>
      <c r="Z1554" t="str">
        <f ca="1">IF(OR(NOT(ISNUMBER(D1554)),ISBLANK(D1554),D1554="",ISBLANK(N1554)),"",ABS(D1554-N1554))</f>
        <v/>
      </c>
      <c r="AA1554">
        <f ca="1">IF(OR(ISBLANK(J1554),ISBLANK(O1554),J1554="",O1554=""),"",IF(J1554=O1554,1,0))</f>
        <v>1</v>
      </c>
      <c r="AB1554" t="str">
        <f ca="1">IF(OR(ISBLANK(K1554),ISBLANK(Q1554),K1554="",Q1554=""),"",IF(K1554=Q1554,1,0))</f>
        <v/>
      </c>
      <c r="AC1554" s="23" t="str">
        <f t="shared" ref="AC1554:AC1617" ca="1" si="24">IF(OR(ISBLANK(L1554),ISBLANK(T1554),L1554="",T1554=""),"",IF(L1554=T1554,1,0))</f>
        <v/>
      </c>
    </row>
    <row r="1555" spans="1:29" x14ac:dyDescent="0.25">
      <c r="A1555" s="23">
        <v>1554</v>
      </c>
      <c r="B1555">
        <v>774</v>
      </c>
      <c r="C1555" t="str">
        <f ca="1">IFERROR(VLOOKUP($B1555,INDIRECT(nfl_game_result),MATCH(C$1,INDIRECT(nfl_game_result_header),0),FALSE),"error")</f>
        <v>2014_16_DEN@CIN</v>
      </c>
      <c r="D1555" t="str">
        <f ca="1">IFERROR(IF(ISBLANK(VLOOKUP($B1555,INDIRECT(nfl_game_result),MATCH(D$1,INDIRECT(nfl_game_result_header),0),FALSE)),"",VLOOKUP($B1555,INDIRECT(nfl_game_result),MATCH(D$1,INDIRECT(nfl_game_result_header),0),FALSE)),"error")</f>
        <v/>
      </c>
      <c r="E1555">
        <f ca="1">IFERROR(IF(ISBLANK(VLOOKUP($B1555,INDIRECT(nfl_game_result),MATCH(E$1,INDIRECT(nfl_game_result_header),0),FALSE)),"",VLOOKUP($B1555,INDIRECT(nfl_game_result),MATCH(E$1,INDIRECT(nfl_game_result_header),0),FALSE)),"error")</f>
        <v>3.5</v>
      </c>
      <c r="F1555" s="23" t="str">
        <f ca="1">IFERROR(IF(ISBLANK(VLOOKUP($B1555,INDIRECT(nfl_game_result),MATCH(F$1,INDIRECT(nfl_game_result_header),0),FALSE)),"",VLOOKUP($B1555,INDIRECT(nfl_game_result),MATCH(F$1,INDIRECT(nfl_game_result_header),0),FALSE)),"error")</f>
        <v/>
      </c>
      <c r="G1555" s="23" t="str">
        <f ca="1">IFERROR(IF(ISBLANK(VLOOKUP($B1555,INDIRECT(nfl_game_result),MATCH(G$1,INDIRECT(nfl_game_result_header),0),FALSE)),"",VLOOKUP($B1555,INDIRECT(nfl_game_result),MATCH(G$1,INDIRECT(nfl_game_result_header),0),FALSE)),"error")</f>
        <v/>
      </c>
      <c r="H1555">
        <f ca="1">IFERROR(IF(ISBLANK(VLOOKUP($B1555,INDIRECT(nfl_game_result),MATCH(H$1,INDIRECT(nfl_game_result_header),0),FALSE)),"",VLOOKUP($B1555,INDIRECT(nfl_game_result),MATCH(H$1,INDIRECT(nfl_game_result_header),0),FALSE)),"error")</f>
        <v>37</v>
      </c>
      <c r="I1555">
        <f ca="1">IFERROR(IF(ISBLANK(VLOOKUP($B1555,INDIRECT(nfl_game_result),MATCH(I$1,INDIRECT(nfl_game_result_header),0),FALSE)),"",VLOOKUP($B1555,INDIRECT(nfl_game_result),MATCH(I$1,INDIRECT(nfl_game_result_header),0),FALSE)),"error")</f>
        <v>28</v>
      </c>
      <c r="J1555" t="str">
        <f ca="1">IFERROR(IF(ISBLANK(VLOOKUP($B1555,INDIRECT(nfl_game_result),MATCH(J$1,INDIRECT(nfl_game_result_header),0),FALSE)),"",VLOOKUP($B1555,INDIRECT(nfl_game_result),MATCH(J$1,INDIRECT(nfl_game_result_header),0),FALSE)),"error")</f>
        <v>CIN</v>
      </c>
      <c r="K1555" t="str">
        <f ca="1">IFERROR(IF(ISBLANK(VLOOKUP($B1555,INDIRECT(nfl_game_result),MATCH(K$1,INDIRECT(nfl_game_result_header),0),FALSE)),"",VLOOKUP($B1555,INDIRECT(nfl_game_result),MATCH(K$1,INDIRECT(nfl_game_result_header),0),FALSE)),"error")</f>
        <v>CIN</v>
      </c>
      <c r="L1555" s="23" t="str">
        <f ca="1">IFERROR(IF(ISBLANK(VLOOKUP($B1555,INDIRECT(nfl_game_result),MATCH(L$1,INDIRECT(nfl_game_result_header),0),FALSE)),"",VLOOKUP($B1555,INDIRECT(nfl_game_result),MATCH(L$1,INDIRECT(nfl_game_result_header),0),FALSE)),"error")</f>
        <v/>
      </c>
      <c r="M1555" t="s">
        <v>16</v>
      </c>
      <c r="N1555">
        <v>5.5</v>
      </c>
      <c r="O1555" t="s">
        <v>72</v>
      </c>
      <c r="P1555">
        <v>3</v>
      </c>
      <c r="V1555" s="23" t="s">
        <v>416</v>
      </c>
      <c r="W1555">
        <f ca="1">VALUE(LEFT(C1555, 4))</f>
        <v>2014</v>
      </c>
      <c r="X1555">
        <f ca="1">VALUE(MID(C1555,6,FIND("_",C1555,6)-6))</f>
        <v>16</v>
      </c>
      <c r="Y1555" t="str">
        <f ca="1">IF(NOT(OR(ISBLANK(D1555),ISBLANK(E1555),D1555="",E1555="")),D1555-E1555,"")</f>
        <v/>
      </c>
      <c r="Z1555" t="str">
        <f ca="1">IF(OR(NOT(ISNUMBER(D1555)),ISBLANK(D1555),D1555="",ISBLANK(N1555)),"",ABS(D1555-N1555))</f>
        <v/>
      </c>
      <c r="AA1555">
        <f ca="1">IF(OR(ISBLANK(J1555),ISBLANK(O1555),J1555="",O1555=""),"",IF(J1555=O1555,1,0))</f>
        <v>0</v>
      </c>
      <c r="AB1555" t="str">
        <f ca="1">IF(OR(ISBLANK(K1555),ISBLANK(Q1555),K1555="",Q1555=""),"",IF(K1555=Q1555,1,0))</f>
        <v/>
      </c>
      <c r="AC1555" s="23" t="str">
        <f t="shared" ca="1" si="24"/>
        <v/>
      </c>
    </row>
    <row r="1556" spans="1:29" x14ac:dyDescent="0.25">
      <c r="A1556" s="23">
        <v>1555</v>
      </c>
      <c r="B1556">
        <v>759</v>
      </c>
      <c r="C1556" t="str">
        <f ca="1">IFERROR(VLOOKUP($B1556,INDIRECT(nfl_game_result),MATCH(C$1,INDIRECT(nfl_game_result_header),0),FALSE),"error")</f>
        <v>2014_16_TEN@JAX</v>
      </c>
      <c r="D1556" t="str">
        <f ca="1">IFERROR(IF(ISBLANK(VLOOKUP($B1556,INDIRECT(nfl_game_result),MATCH(D$1,INDIRECT(nfl_game_result_header),0),FALSE)),"",VLOOKUP($B1556,INDIRECT(nfl_game_result),MATCH(D$1,INDIRECT(nfl_game_result_header),0),FALSE)),"error")</f>
        <v/>
      </c>
      <c r="E1556">
        <f ca="1">IFERROR(IF(ISBLANK(VLOOKUP($B1556,INDIRECT(nfl_game_result),MATCH(E$1,INDIRECT(nfl_game_result_header),0),FALSE)),"",VLOOKUP($B1556,INDIRECT(nfl_game_result),MATCH(E$1,INDIRECT(nfl_game_result_header),0),FALSE)),"error")</f>
        <v>-3</v>
      </c>
      <c r="F1556" s="23" t="str">
        <f ca="1">IFERROR(IF(ISBLANK(VLOOKUP($B1556,INDIRECT(nfl_game_result),MATCH(F$1,INDIRECT(nfl_game_result_header),0),FALSE)),"",VLOOKUP($B1556,INDIRECT(nfl_game_result),MATCH(F$1,INDIRECT(nfl_game_result_header),0),FALSE)),"error")</f>
        <v/>
      </c>
      <c r="G1556" s="23" t="str">
        <f ca="1">IFERROR(IF(ISBLANK(VLOOKUP($B1556,INDIRECT(nfl_game_result),MATCH(G$1,INDIRECT(nfl_game_result_header),0),FALSE)),"",VLOOKUP($B1556,INDIRECT(nfl_game_result),MATCH(G$1,INDIRECT(nfl_game_result_header),0),FALSE)),"error")</f>
        <v/>
      </c>
      <c r="H1556">
        <f ca="1">IFERROR(IF(ISBLANK(VLOOKUP($B1556,INDIRECT(nfl_game_result),MATCH(H$1,INDIRECT(nfl_game_result_header),0),FALSE)),"",VLOOKUP($B1556,INDIRECT(nfl_game_result),MATCH(H$1,INDIRECT(nfl_game_result_header),0),FALSE)),"error")</f>
        <v>21</v>
      </c>
      <c r="I1556">
        <f ca="1">IFERROR(IF(ISBLANK(VLOOKUP($B1556,INDIRECT(nfl_game_result),MATCH(I$1,INDIRECT(nfl_game_result_header),0),FALSE)),"",VLOOKUP($B1556,INDIRECT(nfl_game_result),MATCH(I$1,INDIRECT(nfl_game_result_header),0),FALSE)),"error")</f>
        <v>13</v>
      </c>
      <c r="J1556" t="str">
        <f ca="1">IFERROR(IF(ISBLANK(VLOOKUP($B1556,INDIRECT(nfl_game_result),MATCH(J$1,INDIRECT(nfl_game_result_header),0),FALSE)),"",VLOOKUP($B1556,INDIRECT(nfl_game_result),MATCH(J$1,INDIRECT(nfl_game_result_header),0),FALSE)),"error")</f>
        <v>JAX</v>
      </c>
      <c r="K1556" t="str">
        <f ca="1">IFERROR(IF(ISBLANK(VLOOKUP($B1556,INDIRECT(nfl_game_result),MATCH(K$1,INDIRECT(nfl_game_result_header),0),FALSE)),"",VLOOKUP($B1556,INDIRECT(nfl_game_result),MATCH(K$1,INDIRECT(nfl_game_result_header),0),FALSE)),"error")</f>
        <v>JAX</v>
      </c>
      <c r="L1556" s="23" t="str">
        <f ca="1">IFERROR(IF(ISBLANK(VLOOKUP($B1556,INDIRECT(nfl_game_result),MATCH(L$1,INDIRECT(nfl_game_result_header),0),FALSE)),"",VLOOKUP($B1556,INDIRECT(nfl_game_result),MATCH(L$1,INDIRECT(nfl_game_result_header),0),FALSE)),"error")</f>
        <v/>
      </c>
      <c r="M1556" t="s">
        <v>14</v>
      </c>
      <c r="N1556">
        <v>-3.5</v>
      </c>
      <c r="O1556" t="s">
        <v>93</v>
      </c>
      <c r="P1556">
        <v>16</v>
      </c>
      <c r="Q1556" t="s">
        <v>93</v>
      </c>
      <c r="V1556" s="23" t="s">
        <v>416</v>
      </c>
      <c r="W1556">
        <f ca="1">VALUE(LEFT(C1556, 4))</f>
        <v>2014</v>
      </c>
      <c r="X1556">
        <f ca="1">VALUE(MID(C1556,6,FIND("_",C1556,6)-6))</f>
        <v>16</v>
      </c>
      <c r="Y1556" t="str">
        <f ca="1">IF(NOT(OR(ISBLANK(D1556),ISBLANK(E1556),D1556="",E1556="")),D1556-E1556,"")</f>
        <v/>
      </c>
      <c r="Z1556" t="str">
        <f ca="1">IF(OR(NOT(ISNUMBER(D1556)),ISBLANK(D1556),D1556="",ISBLANK(N1556)),"",ABS(D1556-N1556))</f>
        <v/>
      </c>
      <c r="AA1556">
        <f ca="1">IF(OR(ISBLANK(J1556),ISBLANK(O1556),J1556="",O1556=""),"",IF(J1556=O1556,1,0))</f>
        <v>0</v>
      </c>
      <c r="AB1556">
        <f ca="1">IF(OR(ISBLANK(K1556),ISBLANK(Q1556),K1556="",Q1556=""),"",IF(K1556=Q1556,1,0))</f>
        <v>0</v>
      </c>
      <c r="AC1556" s="23" t="str">
        <f t="shared" ca="1" si="24"/>
        <v/>
      </c>
    </row>
    <row r="1557" spans="1:29" x14ac:dyDescent="0.25">
      <c r="A1557" s="23">
        <v>1556</v>
      </c>
      <c r="B1557">
        <v>760</v>
      </c>
      <c r="C1557" t="str">
        <f ca="1">IFERROR(VLOOKUP($B1557,INDIRECT(nfl_game_result),MATCH(C$1,INDIRECT(nfl_game_result_header),0),FALSE),"error")</f>
        <v>2014_16_SD@SFO</v>
      </c>
      <c r="D1557" t="str">
        <f ca="1">IFERROR(IF(ISBLANK(VLOOKUP($B1557,INDIRECT(nfl_game_result),MATCH(D$1,INDIRECT(nfl_game_result_header),0),FALSE)),"",VLOOKUP($B1557,INDIRECT(nfl_game_result),MATCH(D$1,INDIRECT(nfl_game_result_header),0),FALSE)),"error")</f>
        <v/>
      </c>
      <c r="E1557">
        <f ca="1">IFERROR(IF(ISBLANK(VLOOKUP($B1557,INDIRECT(nfl_game_result),MATCH(E$1,INDIRECT(nfl_game_result_header),0),FALSE)),"",VLOOKUP($B1557,INDIRECT(nfl_game_result),MATCH(E$1,INDIRECT(nfl_game_result_header),0),FALSE)),"error")</f>
        <v>-2.5</v>
      </c>
      <c r="F1557" s="23" t="str">
        <f ca="1">IFERROR(IF(ISBLANK(VLOOKUP($B1557,INDIRECT(nfl_game_result),MATCH(F$1,INDIRECT(nfl_game_result_header),0),FALSE)),"",VLOOKUP($B1557,INDIRECT(nfl_game_result),MATCH(F$1,INDIRECT(nfl_game_result_header),0),FALSE)),"error")</f>
        <v/>
      </c>
      <c r="G1557" s="23" t="str">
        <f ca="1">IFERROR(IF(ISBLANK(VLOOKUP($B1557,INDIRECT(nfl_game_result),MATCH(G$1,INDIRECT(nfl_game_result_header),0),FALSE)),"",VLOOKUP($B1557,INDIRECT(nfl_game_result),MATCH(G$1,INDIRECT(nfl_game_result_header),0),FALSE)),"error")</f>
        <v/>
      </c>
      <c r="H1557">
        <f ca="1">IFERROR(IF(ISBLANK(VLOOKUP($B1557,INDIRECT(nfl_game_result),MATCH(H$1,INDIRECT(nfl_game_result_header),0),FALSE)),"",VLOOKUP($B1557,INDIRECT(nfl_game_result),MATCH(H$1,INDIRECT(nfl_game_result_header),0),FALSE)),"error")</f>
        <v>35</v>
      </c>
      <c r="I1557">
        <f ca="1">IFERROR(IF(ISBLANK(VLOOKUP($B1557,INDIRECT(nfl_game_result),MATCH(I$1,INDIRECT(nfl_game_result_header),0),FALSE)),"",VLOOKUP($B1557,INDIRECT(nfl_game_result),MATCH(I$1,INDIRECT(nfl_game_result_header),0),FALSE)),"error")</f>
        <v>38</v>
      </c>
      <c r="J1557" t="str">
        <f ca="1">IFERROR(IF(ISBLANK(VLOOKUP($B1557,INDIRECT(nfl_game_result),MATCH(J$1,INDIRECT(nfl_game_result_header),0),FALSE)),"",VLOOKUP($B1557,INDIRECT(nfl_game_result),MATCH(J$1,INDIRECT(nfl_game_result_header),0),FALSE)),"error")</f>
        <v>SD</v>
      </c>
      <c r="K1557" t="str">
        <f ca="1">IFERROR(IF(ISBLANK(VLOOKUP($B1557,INDIRECT(nfl_game_result),MATCH(K$1,INDIRECT(nfl_game_result_header),0),FALSE)),"",VLOOKUP($B1557,INDIRECT(nfl_game_result),MATCH(K$1,INDIRECT(nfl_game_result_header),0),FALSE)),"error")</f>
        <v>SD</v>
      </c>
      <c r="L1557" s="23" t="str">
        <f ca="1">IFERROR(IF(ISBLANK(VLOOKUP($B1557,INDIRECT(nfl_game_result),MATCH(L$1,INDIRECT(nfl_game_result_header),0),FALSE)),"",VLOOKUP($B1557,INDIRECT(nfl_game_result),MATCH(L$1,INDIRECT(nfl_game_result_header),0),FALSE)),"error")</f>
        <v/>
      </c>
      <c r="M1557" t="s">
        <v>14</v>
      </c>
      <c r="N1557">
        <v>1.5</v>
      </c>
      <c r="O1557" t="s">
        <v>88</v>
      </c>
      <c r="P1557">
        <v>1</v>
      </c>
      <c r="Q1557" t="s">
        <v>88</v>
      </c>
      <c r="V1557" s="23" t="s">
        <v>416</v>
      </c>
      <c r="W1557">
        <f ca="1">VALUE(LEFT(C1557, 4))</f>
        <v>2014</v>
      </c>
      <c r="X1557">
        <f ca="1">VALUE(MID(C1557,6,FIND("_",C1557,6)-6))</f>
        <v>16</v>
      </c>
      <c r="Y1557" t="str">
        <f ca="1">IF(NOT(OR(ISBLANK(D1557),ISBLANK(E1557),D1557="",E1557="")),D1557-E1557,"")</f>
        <v/>
      </c>
      <c r="Z1557" t="str">
        <f ca="1">IF(OR(NOT(ISNUMBER(D1557)),ISBLANK(D1557),D1557="",ISBLANK(N1557)),"",ABS(D1557-N1557))</f>
        <v/>
      </c>
      <c r="AA1557">
        <f ca="1">IF(OR(ISBLANK(J1557),ISBLANK(O1557),J1557="",O1557=""),"",IF(J1557=O1557,1,0))</f>
        <v>1</v>
      </c>
      <c r="AB1557">
        <f ca="1">IF(OR(ISBLANK(K1557),ISBLANK(Q1557),K1557="",Q1557=""),"",IF(K1557=Q1557,1,0))</f>
        <v>1</v>
      </c>
      <c r="AC1557" s="23" t="str">
        <f t="shared" ca="1" si="24"/>
        <v/>
      </c>
    </row>
    <row r="1558" spans="1:29" x14ac:dyDescent="0.25">
      <c r="A1558" s="23">
        <v>1557</v>
      </c>
      <c r="B1558">
        <v>761</v>
      </c>
      <c r="C1558" t="str">
        <f ca="1">IFERROR(VLOOKUP($B1558,INDIRECT(nfl_game_result),MATCH(C$1,INDIRECT(nfl_game_result_header),0),FALSE),"error")</f>
        <v>2014_16_PHI@WAS</v>
      </c>
      <c r="D1558" t="str">
        <f ca="1">IFERROR(IF(ISBLANK(VLOOKUP($B1558,INDIRECT(nfl_game_result),MATCH(D$1,INDIRECT(nfl_game_result_header),0),FALSE)),"",VLOOKUP($B1558,INDIRECT(nfl_game_result),MATCH(D$1,INDIRECT(nfl_game_result_header),0),FALSE)),"error")</f>
        <v/>
      </c>
      <c r="E1558">
        <f ca="1">IFERROR(IF(ISBLANK(VLOOKUP($B1558,INDIRECT(nfl_game_result),MATCH(E$1,INDIRECT(nfl_game_result_header),0),FALSE)),"",VLOOKUP($B1558,INDIRECT(nfl_game_result),MATCH(E$1,INDIRECT(nfl_game_result_header),0),FALSE)),"error")</f>
        <v>8.5</v>
      </c>
      <c r="F1558" s="23" t="str">
        <f ca="1">IFERROR(IF(ISBLANK(VLOOKUP($B1558,INDIRECT(nfl_game_result),MATCH(F$1,INDIRECT(nfl_game_result_header),0),FALSE)),"",VLOOKUP($B1558,INDIRECT(nfl_game_result),MATCH(F$1,INDIRECT(nfl_game_result_header),0),FALSE)),"error")</f>
        <v/>
      </c>
      <c r="G1558" s="23" t="str">
        <f ca="1">IFERROR(IF(ISBLANK(VLOOKUP($B1558,INDIRECT(nfl_game_result),MATCH(G$1,INDIRECT(nfl_game_result_header),0),FALSE)),"",VLOOKUP($B1558,INDIRECT(nfl_game_result),MATCH(G$1,INDIRECT(nfl_game_result_header),0),FALSE)),"error")</f>
        <v/>
      </c>
      <c r="H1558">
        <f ca="1">IFERROR(IF(ISBLANK(VLOOKUP($B1558,INDIRECT(nfl_game_result),MATCH(H$1,INDIRECT(nfl_game_result_header),0),FALSE)),"",VLOOKUP($B1558,INDIRECT(nfl_game_result),MATCH(H$1,INDIRECT(nfl_game_result_header),0),FALSE)),"error")</f>
        <v>27</v>
      </c>
      <c r="I1558">
        <f ca="1">IFERROR(IF(ISBLANK(VLOOKUP($B1558,INDIRECT(nfl_game_result),MATCH(I$1,INDIRECT(nfl_game_result_header),0),FALSE)),"",VLOOKUP($B1558,INDIRECT(nfl_game_result),MATCH(I$1,INDIRECT(nfl_game_result_header),0),FALSE)),"error")</f>
        <v>24</v>
      </c>
      <c r="J1558" t="str">
        <f ca="1">IFERROR(IF(ISBLANK(VLOOKUP($B1558,INDIRECT(nfl_game_result),MATCH(J$1,INDIRECT(nfl_game_result_header),0),FALSE)),"",VLOOKUP($B1558,INDIRECT(nfl_game_result),MATCH(J$1,INDIRECT(nfl_game_result_header),0),FALSE)),"error")</f>
        <v>WAS</v>
      </c>
      <c r="K1558" t="str">
        <f ca="1">IFERROR(IF(ISBLANK(VLOOKUP($B1558,INDIRECT(nfl_game_result),MATCH(K$1,INDIRECT(nfl_game_result_header),0),FALSE)),"",VLOOKUP($B1558,INDIRECT(nfl_game_result),MATCH(K$1,INDIRECT(nfl_game_result_header),0),FALSE)),"error")</f>
        <v>WAS</v>
      </c>
      <c r="L1558" s="23" t="str">
        <f ca="1">IFERROR(IF(ISBLANK(VLOOKUP($B1558,INDIRECT(nfl_game_result),MATCH(L$1,INDIRECT(nfl_game_result_header),0),FALSE)),"",VLOOKUP($B1558,INDIRECT(nfl_game_result),MATCH(L$1,INDIRECT(nfl_game_result_header),0),FALSE)),"error")</f>
        <v/>
      </c>
      <c r="M1558" t="s">
        <v>14</v>
      </c>
      <c r="N1558">
        <v>6</v>
      </c>
      <c r="O1558" t="s">
        <v>86</v>
      </c>
      <c r="P1558">
        <v>13</v>
      </c>
      <c r="Q1558" t="s">
        <v>86</v>
      </c>
      <c r="V1558" s="23" t="s">
        <v>416</v>
      </c>
      <c r="W1558">
        <f ca="1">VALUE(LEFT(C1558, 4))</f>
        <v>2014</v>
      </c>
      <c r="X1558">
        <f ca="1">VALUE(MID(C1558,6,FIND("_",C1558,6)-6))</f>
        <v>16</v>
      </c>
      <c r="Y1558" t="str">
        <f ca="1">IF(NOT(OR(ISBLANK(D1558),ISBLANK(E1558),D1558="",E1558="")),D1558-E1558,"")</f>
        <v/>
      </c>
      <c r="Z1558" t="str">
        <f ca="1">IF(OR(NOT(ISNUMBER(D1558)),ISBLANK(D1558),D1558="",ISBLANK(N1558)),"",ABS(D1558-N1558))</f>
        <v/>
      </c>
      <c r="AA1558">
        <f ca="1">IF(OR(ISBLANK(J1558),ISBLANK(O1558),J1558="",O1558=""),"",IF(J1558=O1558,1,0))</f>
        <v>0</v>
      </c>
      <c r="AB1558">
        <f ca="1">IF(OR(ISBLANK(K1558),ISBLANK(Q1558),K1558="",Q1558=""),"",IF(K1558=Q1558,1,0))</f>
        <v>0</v>
      </c>
      <c r="AC1558" s="23" t="str">
        <f t="shared" ca="1" si="24"/>
        <v/>
      </c>
    </row>
    <row r="1559" spans="1:29" x14ac:dyDescent="0.25">
      <c r="A1559" s="23">
        <v>1558</v>
      </c>
      <c r="B1559">
        <v>762</v>
      </c>
      <c r="C1559" t="str">
        <f ca="1">IFERROR(VLOOKUP($B1559,INDIRECT(nfl_game_result),MATCH(C$1,INDIRECT(nfl_game_result_header),0),FALSE),"error")</f>
        <v>2014_16_DET@CHI</v>
      </c>
      <c r="D1559" t="str">
        <f ca="1">IFERROR(IF(ISBLANK(VLOOKUP($B1559,INDIRECT(nfl_game_result),MATCH(D$1,INDIRECT(nfl_game_result_header),0),FALSE)),"",VLOOKUP($B1559,INDIRECT(nfl_game_result),MATCH(D$1,INDIRECT(nfl_game_result_header),0),FALSE)),"error")</f>
        <v/>
      </c>
      <c r="E1559">
        <f ca="1">IFERROR(IF(ISBLANK(VLOOKUP($B1559,INDIRECT(nfl_game_result),MATCH(E$1,INDIRECT(nfl_game_result_header),0),FALSE)),"",VLOOKUP($B1559,INDIRECT(nfl_game_result),MATCH(E$1,INDIRECT(nfl_game_result_header),0),FALSE)),"error")</f>
        <v>4.5</v>
      </c>
      <c r="F1559" s="23" t="str">
        <f ca="1">IFERROR(IF(ISBLANK(VLOOKUP($B1559,INDIRECT(nfl_game_result),MATCH(F$1,INDIRECT(nfl_game_result_header),0),FALSE)),"",VLOOKUP($B1559,INDIRECT(nfl_game_result),MATCH(F$1,INDIRECT(nfl_game_result_header),0),FALSE)),"error")</f>
        <v/>
      </c>
      <c r="G1559" s="23" t="str">
        <f ca="1">IFERROR(IF(ISBLANK(VLOOKUP($B1559,INDIRECT(nfl_game_result),MATCH(G$1,INDIRECT(nfl_game_result_header),0),FALSE)),"",VLOOKUP($B1559,INDIRECT(nfl_game_result),MATCH(G$1,INDIRECT(nfl_game_result_header),0),FALSE)),"error")</f>
        <v/>
      </c>
      <c r="H1559">
        <f ca="1">IFERROR(IF(ISBLANK(VLOOKUP($B1559,INDIRECT(nfl_game_result),MATCH(H$1,INDIRECT(nfl_game_result_header),0),FALSE)),"",VLOOKUP($B1559,INDIRECT(nfl_game_result),MATCH(H$1,INDIRECT(nfl_game_result_header),0),FALSE)),"error")</f>
        <v>14</v>
      </c>
      <c r="I1559">
        <f ca="1">IFERROR(IF(ISBLANK(VLOOKUP($B1559,INDIRECT(nfl_game_result),MATCH(I$1,INDIRECT(nfl_game_result_header),0),FALSE)),"",VLOOKUP($B1559,INDIRECT(nfl_game_result),MATCH(I$1,INDIRECT(nfl_game_result_header),0),FALSE)),"error")</f>
        <v>20</v>
      </c>
      <c r="J1559" t="str">
        <f ca="1">IFERROR(IF(ISBLANK(VLOOKUP($B1559,INDIRECT(nfl_game_result),MATCH(J$1,INDIRECT(nfl_game_result_header),0),FALSE)),"",VLOOKUP($B1559,INDIRECT(nfl_game_result),MATCH(J$1,INDIRECT(nfl_game_result_header),0),FALSE)),"error")</f>
        <v>DET</v>
      </c>
      <c r="K1559" t="str">
        <f ca="1">IFERROR(IF(ISBLANK(VLOOKUP($B1559,INDIRECT(nfl_game_result),MATCH(K$1,INDIRECT(nfl_game_result_header),0),FALSE)),"",VLOOKUP($B1559,INDIRECT(nfl_game_result),MATCH(K$1,INDIRECT(nfl_game_result_header),0),FALSE)),"error")</f>
        <v>DET</v>
      </c>
      <c r="L1559" s="23" t="str">
        <f ca="1">IFERROR(IF(ISBLANK(VLOOKUP($B1559,INDIRECT(nfl_game_result),MATCH(L$1,INDIRECT(nfl_game_result_header),0),FALSE)),"",VLOOKUP($B1559,INDIRECT(nfl_game_result),MATCH(L$1,INDIRECT(nfl_game_result_header),0),FALSE)),"error")</f>
        <v/>
      </c>
      <c r="M1559" t="s">
        <v>14</v>
      </c>
      <c r="N1559">
        <v>6</v>
      </c>
      <c r="O1559" t="s">
        <v>73</v>
      </c>
      <c r="P1559">
        <v>10</v>
      </c>
      <c r="Q1559" t="s">
        <v>73</v>
      </c>
      <c r="V1559" s="23" t="s">
        <v>416</v>
      </c>
      <c r="W1559">
        <f ca="1">VALUE(LEFT(C1559, 4))</f>
        <v>2014</v>
      </c>
      <c r="X1559">
        <f ca="1">VALUE(MID(C1559,6,FIND("_",C1559,6)-6))</f>
        <v>16</v>
      </c>
      <c r="Y1559" t="str">
        <f ca="1">IF(NOT(OR(ISBLANK(D1559),ISBLANK(E1559),D1559="",E1559="")),D1559-E1559,"")</f>
        <v/>
      </c>
      <c r="Z1559" t="str">
        <f ca="1">IF(OR(NOT(ISNUMBER(D1559)),ISBLANK(D1559),D1559="",ISBLANK(N1559)),"",ABS(D1559-N1559))</f>
        <v/>
      </c>
      <c r="AA1559">
        <f ca="1">IF(OR(ISBLANK(J1559),ISBLANK(O1559),J1559="",O1559=""),"",IF(J1559=O1559,1,0))</f>
        <v>1</v>
      </c>
      <c r="AB1559">
        <f ca="1">IF(OR(ISBLANK(K1559),ISBLANK(Q1559),K1559="",Q1559=""),"",IF(K1559=Q1559,1,0))</f>
        <v>1</v>
      </c>
      <c r="AC1559" s="23" t="str">
        <f t="shared" ca="1" si="24"/>
        <v/>
      </c>
    </row>
    <row r="1560" spans="1:29" x14ac:dyDescent="0.25">
      <c r="A1560" s="23">
        <v>1559</v>
      </c>
      <c r="B1560">
        <v>763</v>
      </c>
      <c r="C1560" t="str">
        <f ca="1">IFERROR(VLOOKUP($B1560,INDIRECT(nfl_game_result),MATCH(C$1,INDIRECT(nfl_game_result_header),0),FALSE),"error")</f>
        <v>2014_16_MIN@MIA</v>
      </c>
      <c r="D1560" t="str">
        <f ca="1">IFERROR(IF(ISBLANK(VLOOKUP($B1560,INDIRECT(nfl_game_result),MATCH(D$1,INDIRECT(nfl_game_result_header),0),FALSE)),"",VLOOKUP($B1560,INDIRECT(nfl_game_result),MATCH(D$1,INDIRECT(nfl_game_result_header),0),FALSE)),"error")</f>
        <v/>
      </c>
      <c r="E1560">
        <f ca="1">IFERROR(IF(ISBLANK(VLOOKUP($B1560,INDIRECT(nfl_game_result),MATCH(E$1,INDIRECT(nfl_game_result_header),0),FALSE)),"",VLOOKUP($B1560,INDIRECT(nfl_game_result),MATCH(E$1,INDIRECT(nfl_game_result_header),0),FALSE)),"error")</f>
        <v>-6.5</v>
      </c>
      <c r="F1560" s="23" t="str">
        <f ca="1">IFERROR(IF(ISBLANK(VLOOKUP($B1560,INDIRECT(nfl_game_result),MATCH(F$1,INDIRECT(nfl_game_result_header),0),FALSE)),"",VLOOKUP($B1560,INDIRECT(nfl_game_result),MATCH(F$1,INDIRECT(nfl_game_result_header),0),FALSE)),"error")</f>
        <v/>
      </c>
      <c r="G1560" s="23" t="str">
        <f ca="1">IFERROR(IF(ISBLANK(VLOOKUP($B1560,INDIRECT(nfl_game_result),MATCH(G$1,INDIRECT(nfl_game_result_header),0),FALSE)),"",VLOOKUP($B1560,INDIRECT(nfl_game_result),MATCH(G$1,INDIRECT(nfl_game_result_header),0),FALSE)),"error")</f>
        <v/>
      </c>
      <c r="H1560">
        <f ca="1">IFERROR(IF(ISBLANK(VLOOKUP($B1560,INDIRECT(nfl_game_result),MATCH(H$1,INDIRECT(nfl_game_result_header),0),FALSE)),"",VLOOKUP($B1560,INDIRECT(nfl_game_result),MATCH(H$1,INDIRECT(nfl_game_result_header),0),FALSE)),"error")</f>
        <v>37</v>
      </c>
      <c r="I1560">
        <f ca="1">IFERROR(IF(ISBLANK(VLOOKUP($B1560,INDIRECT(nfl_game_result),MATCH(I$1,INDIRECT(nfl_game_result_header),0),FALSE)),"",VLOOKUP($B1560,INDIRECT(nfl_game_result),MATCH(I$1,INDIRECT(nfl_game_result_header),0),FALSE)),"error")</f>
        <v>35</v>
      </c>
      <c r="J1560" t="str">
        <f ca="1">IFERROR(IF(ISBLANK(VLOOKUP($B1560,INDIRECT(nfl_game_result),MATCH(J$1,INDIRECT(nfl_game_result_header),0),FALSE)),"",VLOOKUP($B1560,INDIRECT(nfl_game_result),MATCH(J$1,INDIRECT(nfl_game_result_header),0),FALSE)),"error")</f>
        <v>MIN</v>
      </c>
      <c r="K1560" t="str">
        <f ca="1">IFERROR(IF(ISBLANK(VLOOKUP($B1560,INDIRECT(nfl_game_result),MATCH(K$1,INDIRECT(nfl_game_result_header),0),FALSE)),"",VLOOKUP($B1560,INDIRECT(nfl_game_result),MATCH(K$1,INDIRECT(nfl_game_result_header),0),FALSE)),"error")</f>
        <v>MIA</v>
      </c>
      <c r="L1560" s="23" t="str">
        <f ca="1">IFERROR(IF(ISBLANK(VLOOKUP($B1560,INDIRECT(nfl_game_result),MATCH(L$1,INDIRECT(nfl_game_result_header),0),FALSE)),"",VLOOKUP($B1560,INDIRECT(nfl_game_result),MATCH(L$1,INDIRECT(nfl_game_result_header),0),FALSE)),"error")</f>
        <v/>
      </c>
      <c r="M1560" t="s">
        <v>14</v>
      </c>
      <c r="N1560">
        <v>-5.5</v>
      </c>
      <c r="O1560" t="s">
        <v>79</v>
      </c>
      <c r="P1560">
        <v>12</v>
      </c>
      <c r="Q1560" t="s">
        <v>79</v>
      </c>
      <c r="V1560" s="23" t="s">
        <v>416</v>
      </c>
      <c r="W1560">
        <f ca="1">VALUE(LEFT(C1560, 4))</f>
        <v>2014</v>
      </c>
      <c r="X1560">
        <f ca="1">VALUE(MID(C1560,6,FIND("_",C1560,6)-6))</f>
        <v>16</v>
      </c>
      <c r="Y1560" t="str">
        <f ca="1">IF(NOT(OR(ISBLANK(D1560),ISBLANK(E1560),D1560="",E1560="")),D1560-E1560,"")</f>
        <v/>
      </c>
      <c r="Z1560" t="str">
        <f ca="1">IF(OR(NOT(ISNUMBER(D1560)),ISBLANK(D1560),D1560="",ISBLANK(N1560)),"",ABS(D1560-N1560))</f>
        <v/>
      </c>
      <c r="AA1560">
        <f ca="1">IF(OR(ISBLANK(J1560),ISBLANK(O1560),J1560="",O1560=""),"",IF(J1560=O1560,1,0))</f>
        <v>0</v>
      </c>
      <c r="AB1560">
        <f ca="1">IF(OR(ISBLANK(K1560),ISBLANK(Q1560),K1560="",Q1560=""),"",IF(K1560=Q1560,1,0))</f>
        <v>1</v>
      </c>
      <c r="AC1560" s="23" t="str">
        <f t="shared" ca="1" si="24"/>
        <v/>
      </c>
    </row>
    <row r="1561" spans="1:29" x14ac:dyDescent="0.25">
      <c r="A1561" s="23">
        <v>1560</v>
      </c>
      <c r="B1561">
        <v>764</v>
      </c>
      <c r="C1561" t="str">
        <f ca="1">IFERROR(VLOOKUP($B1561,INDIRECT(nfl_game_result),MATCH(C$1,INDIRECT(nfl_game_result_header),0),FALSE),"error")</f>
        <v>2014_16_ATL@NOR</v>
      </c>
      <c r="D1561" t="str">
        <f ca="1">IFERROR(IF(ISBLANK(VLOOKUP($B1561,INDIRECT(nfl_game_result),MATCH(D$1,INDIRECT(nfl_game_result_header),0),FALSE)),"",VLOOKUP($B1561,INDIRECT(nfl_game_result),MATCH(D$1,INDIRECT(nfl_game_result_header),0),FALSE)),"error")</f>
        <v/>
      </c>
      <c r="E1561">
        <f ca="1">IFERROR(IF(ISBLANK(VLOOKUP($B1561,INDIRECT(nfl_game_result),MATCH(E$1,INDIRECT(nfl_game_result_header),0),FALSE)),"",VLOOKUP($B1561,INDIRECT(nfl_game_result),MATCH(E$1,INDIRECT(nfl_game_result_header),0),FALSE)),"error")</f>
        <v>-6.5</v>
      </c>
      <c r="F1561" s="23" t="str">
        <f ca="1">IFERROR(IF(ISBLANK(VLOOKUP($B1561,INDIRECT(nfl_game_result),MATCH(F$1,INDIRECT(nfl_game_result_header),0),FALSE)),"",VLOOKUP($B1561,INDIRECT(nfl_game_result),MATCH(F$1,INDIRECT(nfl_game_result_header),0),FALSE)),"error")</f>
        <v/>
      </c>
      <c r="G1561" s="23" t="str">
        <f ca="1">IFERROR(IF(ISBLANK(VLOOKUP($B1561,INDIRECT(nfl_game_result),MATCH(G$1,INDIRECT(nfl_game_result_header),0),FALSE)),"",VLOOKUP($B1561,INDIRECT(nfl_game_result),MATCH(G$1,INDIRECT(nfl_game_result_header),0),FALSE)),"error")</f>
        <v/>
      </c>
      <c r="H1561">
        <f ca="1">IFERROR(IF(ISBLANK(VLOOKUP($B1561,INDIRECT(nfl_game_result),MATCH(H$1,INDIRECT(nfl_game_result_header),0),FALSE)),"",VLOOKUP($B1561,INDIRECT(nfl_game_result),MATCH(H$1,INDIRECT(nfl_game_result_header),0),FALSE)),"error")</f>
        <v>14</v>
      </c>
      <c r="I1561">
        <f ca="1">IFERROR(IF(ISBLANK(VLOOKUP($B1561,INDIRECT(nfl_game_result),MATCH(I$1,INDIRECT(nfl_game_result_header),0),FALSE)),"",VLOOKUP($B1561,INDIRECT(nfl_game_result),MATCH(I$1,INDIRECT(nfl_game_result_header),0),FALSE)),"error")</f>
        <v>30</v>
      </c>
      <c r="J1561" t="str">
        <f ca="1">IFERROR(IF(ISBLANK(VLOOKUP($B1561,INDIRECT(nfl_game_result),MATCH(J$1,INDIRECT(nfl_game_result_header),0),FALSE)),"",VLOOKUP($B1561,INDIRECT(nfl_game_result),MATCH(J$1,INDIRECT(nfl_game_result_header),0),FALSE)),"error")</f>
        <v>ATL</v>
      </c>
      <c r="K1561" t="str">
        <f ca="1">IFERROR(IF(ISBLANK(VLOOKUP($B1561,INDIRECT(nfl_game_result),MATCH(K$1,INDIRECT(nfl_game_result_header),0),FALSE)),"",VLOOKUP($B1561,INDIRECT(nfl_game_result),MATCH(K$1,INDIRECT(nfl_game_result_header),0),FALSE)),"error")</f>
        <v>ATL</v>
      </c>
      <c r="L1561" s="23" t="str">
        <f ca="1">IFERROR(IF(ISBLANK(VLOOKUP($B1561,INDIRECT(nfl_game_result),MATCH(L$1,INDIRECT(nfl_game_result_header),0),FALSE)),"",VLOOKUP($B1561,INDIRECT(nfl_game_result),MATCH(L$1,INDIRECT(nfl_game_result_header),0),FALSE)),"error")</f>
        <v/>
      </c>
      <c r="M1561" t="s">
        <v>14</v>
      </c>
      <c r="N1561">
        <v>-6</v>
      </c>
      <c r="O1561" t="s">
        <v>20</v>
      </c>
      <c r="P1561">
        <v>5</v>
      </c>
      <c r="Q1561" t="s">
        <v>20</v>
      </c>
      <c r="V1561" s="23" t="s">
        <v>416</v>
      </c>
      <c r="W1561">
        <f ca="1">VALUE(LEFT(C1561, 4))</f>
        <v>2014</v>
      </c>
      <c r="X1561">
        <f ca="1">VALUE(MID(C1561,6,FIND("_",C1561,6)-6))</f>
        <v>16</v>
      </c>
      <c r="Y1561" t="str">
        <f ca="1">IF(NOT(OR(ISBLANK(D1561),ISBLANK(E1561),D1561="",E1561="")),D1561-E1561,"")</f>
        <v/>
      </c>
      <c r="Z1561" t="str">
        <f ca="1">IF(OR(NOT(ISNUMBER(D1561)),ISBLANK(D1561),D1561="",ISBLANK(N1561)),"",ABS(D1561-N1561))</f>
        <v/>
      </c>
      <c r="AA1561">
        <f ca="1">IF(OR(ISBLANK(J1561),ISBLANK(O1561),J1561="",O1561=""),"",IF(J1561=O1561,1,0))</f>
        <v>1</v>
      </c>
      <c r="AB1561">
        <f ca="1">IF(OR(ISBLANK(K1561),ISBLANK(Q1561),K1561="",Q1561=""),"",IF(K1561=Q1561,1,0))</f>
        <v>1</v>
      </c>
      <c r="AC1561" s="23" t="str">
        <f t="shared" ca="1" si="24"/>
        <v/>
      </c>
    </row>
    <row r="1562" spans="1:29" x14ac:dyDescent="0.25">
      <c r="A1562" s="23">
        <v>1561</v>
      </c>
      <c r="B1562">
        <v>765</v>
      </c>
      <c r="C1562" t="str">
        <f ca="1">IFERROR(VLOOKUP($B1562,INDIRECT(nfl_game_result),MATCH(C$1,INDIRECT(nfl_game_result_header),0),FALSE),"error")</f>
        <v>2014_16_NWE@NYJ</v>
      </c>
      <c r="D1562" t="str">
        <f ca="1">IFERROR(IF(ISBLANK(VLOOKUP($B1562,INDIRECT(nfl_game_result),MATCH(D$1,INDIRECT(nfl_game_result_header),0),FALSE)),"",VLOOKUP($B1562,INDIRECT(nfl_game_result),MATCH(D$1,INDIRECT(nfl_game_result_header),0),FALSE)),"error")</f>
        <v/>
      </c>
      <c r="E1562">
        <f ca="1">IFERROR(IF(ISBLANK(VLOOKUP($B1562,INDIRECT(nfl_game_result),MATCH(E$1,INDIRECT(nfl_game_result_header),0),FALSE)),"",VLOOKUP($B1562,INDIRECT(nfl_game_result),MATCH(E$1,INDIRECT(nfl_game_result_header),0),FALSE)),"error")</f>
        <v>10</v>
      </c>
      <c r="F1562" s="23" t="str">
        <f ca="1">IFERROR(IF(ISBLANK(VLOOKUP($B1562,INDIRECT(nfl_game_result),MATCH(F$1,INDIRECT(nfl_game_result_header),0),FALSE)),"",VLOOKUP($B1562,INDIRECT(nfl_game_result),MATCH(F$1,INDIRECT(nfl_game_result_header),0),FALSE)),"error")</f>
        <v/>
      </c>
      <c r="G1562" s="23" t="str">
        <f ca="1">IFERROR(IF(ISBLANK(VLOOKUP($B1562,INDIRECT(nfl_game_result),MATCH(G$1,INDIRECT(nfl_game_result_header),0),FALSE)),"",VLOOKUP($B1562,INDIRECT(nfl_game_result),MATCH(G$1,INDIRECT(nfl_game_result_header),0),FALSE)),"error")</f>
        <v/>
      </c>
      <c r="H1562">
        <f ca="1">IFERROR(IF(ISBLANK(VLOOKUP($B1562,INDIRECT(nfl_game_result),MATCH(H$1,INDIRECT(nfl_game_result_header),0),FALSE)),"",VLOOKUP($B1562,INDIRECT(nfl_game_result),MATCH(H$1,INDIRECT(nfl_game_result_header),0),FALSE)),"error")</f>
        <v>16</v>
      </c>
      <c r="I1562">
        <f ca="1">IFERROR(IF(ISBLANK(VLOOKUP($B1562,INDIRECT(nfl_game_result),MATCH(I$1,INDIRECT(nfl_game_result_header),0),FALSE)),"",VLOOKUP($B1562,INDIRECT(nfl_game_result),MATCH(I$1,INDIRECT(nfl_game_result_header),0),FALSE)),"error")</f>
        <v>17</v>
      </c>
      <c r="J1562" t="str">
        <f ca="1">IFERROR(IF(ISBLANK(VLOOKUP($B1562,INDIRECT(nfl_game_result),MATCH(J$1,INDIRECT(nfl_game_result_header),0),FALSE)),"",VLOOKUP($B1562,INDIRECT(nfl_game_result),MATCH(J$1,INDIRECT(nfl_game_result_header),0),FALSE)),"error")</f>
        <v>NYJ</v>
      </c>
      <c r="K1562" t="str">
        <f ca="1">IFERROR(IF(ISBLANK(VLOOKUP($B1562,INDIRECT(nfl_game_result),MATCH(K$1,INDIRECT(nfl_game_result_header),0),FALSE)),"",VLOOKUP($B1562,INDIRECT(nfl_game_result),MATCH(K$1,INDIRECT(nfl_game_result_header),0),FALSE)),"error")</f>
        <v>NWE</v>
      </c>
      <c r="L1562" s="23" t="str">
        <f ca="1">IFERROR(IF(ISBLANK(VLOOKUP($B1562,INDIRECT(nfl_game_result),MATCH(L$1,INDIRECT(nfl_game_result_header),0),FALSE)),"",VLOOKUP($B1562,INDIRECT(nfl_game_result),MATCH(L$1,INDIRECT(nfl_game_result_header),0),FALSE)),"error")</f>
        <v/>
      </c>
      <c r="M1562" t="s">
        <v>14</v>
      </c>
      <c r="N1562">
        <v>9.5</v>
      </c>
      <c r="O1562" t="s">
        <v>84</v>
      </c>
      <c r="P1562">
        <v>14</v>
      </c>
      <c r="Q1562" t="s">
        <v>332</v>
      </c>
      <c r="V1562" s="23" t="s">
        <v>416</v>
      </c>
      <c r="W1562">
        <f ca="1">VALUE(LEFT(C1562, 4))</f>
        <v>2014</v>
      </c>
      <c r="X1562">
        <f ca="1">VALUE(MID(C1562,6,FIND("_",C1562,6)-6))</f>
        <v>16</v>
      </c>
      <c r="Y1562" t="str">
        <f ca="1">IF(NOT(OR(ISBLANK(D1562),ISBLANK(E1562),D1562="",E1562="")),D1562-E1562,"")</f>
        <v/>
      </c>
      <c r="Z1562" t="str">
        <f ca="1">IF(OR(NOT(ISNUMBER(D1562)),ISBLANK(D1562),D1562="",ISBLANK(N1562)),"",ABS(D1562-N1562))</f>
        <v/>
      </c>
      <c r="AA1562">
        <f ca="1">IF(OR(ISBLANK(J1562),ISBLANK(O1562),J1562="",O1562=""),"",IF(J1562=O1562,1,0))</f>
        <v>1</v>
      </c>
      <c r="AB1562">
        <f ca="1">IF(OR(ISBLANK(K1562),ISBLANK(Q1562),K1562="",Q1562=""),"",IF(K1562=Q1562,1,0))</f>
        <v>1</v>
      </c>
      <c r="AC1562" s="23" t="str">
        <f t="shared" ca="1" si="24"/>
        <v/>
      </c>
    </row>
    <row r="1563" spans="1:29" x14ac:dyDescent="0.25">
      <c r="A1563" s="23">
        <v>1562</v>
      </c>
      <c r="B1563">
        <v>766</v>
      </c>
      <c r="C1563" t="str">
        <f ca="1">IFERROR(VLOOKUP($B1563,INDIRECT(nfl_game_result),MATCH(C$1,INDIRECT(nfl_game_result_header),0),FALSE),"error")</f>
        <v>2014_16_KCY@PIT</v>
      </c>
      <c r="D1563" t="str">
        <f ca="1">IFERROR(IF(ISBLANK(VLOOKUP($B1563,INDIRECT(nfl_game_result),MATCH(D$1,INDIRECT(nfl_game_result_header),0),FALSE)),"",VLOOKUP($B1563,INDIRECT(nfl_game_result),MATCH(D$1,INDIRECT(nfl_game_result_header),0),FALSE)),"error")</f>
        <v/>
      </c>
      <c r="E1563">
        <f ca="1">IFERROR(IF(ISBLANK(VLOOKUP($B1563,INDIRECT(nfl_game_result),MATCH(E$1,INDIRECT(nfl_game_result_header),0),FALSE)),"",VLOOKUP($B1563,INDIRECT(nfl_game_result),MATCH(E$1,INDIRECT(nfl_game_result_header),0),FALSE)),"error")</f>
        <v>-3</v>
      </c>
      <c r="F1563" s="23" t="str">
        <f ca="1">IFERROR(IF(ISBLANK(VLOOKUP($B1563,INDIRECT(nfl_game_result),MATCH(F$1,INDIRECT(nfl_game_result_header),0),FALSE)),"",VLOOKUP($B1563,INDIRECT(nfl_game_result),MATCH(F$1,INDIRECT(nfl_game_result_header),0),FALSE)),"error")</f>
        <v/>
      </c>
      <c r="G1563" s="23" t="str">
        <f ca="1">IFERROR(IF(ISBLANK(VLOOKUP($B1563,INDIRECT(nfl_game_result),MATCH(G$1,INDIRECT(nfl_game_result_header),0),FALSE)),"",VLOOKUP($B1563,INDIRECT(nfl_game_result),MATCH(G$1,INDIRECT(nfl_game_result_header),0),FALSE)),"error")</f>
        <v/>
      </c>
      <c r="H1563">
        <f ca="1">IFERROR(IF(ISBLANK(VLOOKUP($B1563,INDIRECT(nfl_game_result),MATCH(H$1,INDIRECT(nfl_game_result_header),0),FALSE)),"",VLOOKUP($B1563,INDIRECT(nfl_game_result),MATCH(H$1,INDIRECT(nfl_game_result_header),0),FALSE)),"error")</f>
        <v>20</v>
      </c>
      <c r="I1563">
        <f ca="1">IFERROR(IF(ISBLANK(VLOOKUP($B1563,INDIRECT(nfl_game_result),MATCH(I$1,INDIRECT(nfl_game_result_header),0),FALSE)),"",VLOOKUP($B1563,INDIRECT(nfl_game_result),MATCH(I$1,INDIRECT(nfl_game_result_header),0),FALSE)),"error")</f>
        <v>12</v>
      </c>
      <c r="J1563" t="str">
        <f ca="1">IFERROR(IF(ISBLANK(VLOOKUP($B1563,INDIRECT(nfl_game_result),MATCH(J$1,INDIRECT(nfl_game_result_header),0),FALSE)),"",VLOOKUP($B1563,INDIRECT(nfl_game_result),MATCH(J$1,INDIRECT(nfl_game_result_header),0),FALSE)),"error")</f>
        <v>PIT</v>
      </c>
      <c r="K1563" t="str">
        <f ca="1">IFERROR(IF(ISBLANK(VLOOKUP($B1563,INDIRECT(nfl_game_result),MATCH(K$1,INDIRECT(nfl_game_result_header),0),FALSE)),"",VLOOKUP($B1563,INDIRECT(nfl_game_result),MATCH(K$1,INDIRECT(nfl_game_result_header),0),FALSE)),"error")</f>
        <v>PIT</v>
      </c>
      <c r="L1563" s="23" t="str">
        <f ca="1">IFERROR(IF(ISBLANK(VLOOKUP($B1563,INDIRECT(nfl_game_result),MATCH(L$1,INDIRECT(nfl_game_result_header),0),FALSE)),"",VLOOKUP($B1563,INDIRECT(nfl_game_result),MATCH(L$1,INDIRECT(nfl_game_result_header),0),FALSE)),"error")</f>
        <v/>
      </c>
      <c r="M1563" t="s">
        <v>14</v>
      </c>
      <c r="N1563">
        <v>-3.5</v>
      </c>
      <c r="O1563" t="s">
        <v>331</v>
      </c>
      <c r="P1563">
        <v>2</v>
      </c>
      <c r="Q1563" t="s">
        <v>331</v>
      </c>
      <c r="V1563" s="23" t="s">
        <v>416</v>
      </c>
      <c r="W1563">
        <f ca="1">VALUE(LEFT(C1563, 4))</f>
        <v>2014</v>
      </c>
      <c r="X1563">
        <f ca="1">VALUE(MID(C1563,6,FIND("_",C1563,6)-6))</f>
        <v>16</v>
      </c>
      <c r="Y1563" t="str">
        <f ca="1">IF(NOT(OR(ISBLANK(D1563),ISBLANK(E1563),D1563="",E1563="")),D1563-E1563,"")</f>
        <v/>
      </c>
      <c r="Z1563" t="str">
        <f ca="1">IF(OR(NOT(ISNUMBER(D1563)),ISBLANK(D1563),D1563="",ISBLANK(N1563)),"",ABS(D1563-N1563))</f>
        <v/>
      </c>
      <c r="AA1563">
        <f ca="1">IF(OR(ISBLANK(J1563),ISBLANK(O1563),J1563="",O1563=""),"",IF(J1563=O1563,1,0))</f>
        <v>0</v>
      </c>
      <c r="AB1563">
        <f ca="1">IF(OR(ISBLANK(K1563),ISBLANK(Q1563),K1563="",Q1563=""),"",IF(K1563=Q1563,1,0))</f>
        <v>0</v>
      </c>
      <c r="AC1563" s="23" t="str">
        <f t="shared" ca="1" si="24"/>
        <v/>
      </c>
    </row>
    <row r="1564" spans="1:29" x14ac:dyDescent="0.25">
      <c r="A1564" s="23">
        <v>1563</v>
      </c>
      <c r="B1564">
        <v>767</v>
      </c>
      <c r="C1564" t="str">
        <f ca="1">IFERROR(VLOOKUP($B1564,INDIRECT(nfl_game_result),MATCH(C$1,INDIRECT(nfl_game_result_header),0),FALSE),"error")</f>
        <v>2014_16_GBY@TBY</v>
      </c>
      <c r="D1564" t="str">
        <f ca="1">IFERROR(IF(ISBLANK(VLOOKUP($B1564,INDIRECT(nfl_game_result),MATCH(D$1,INDIRECT(nfl_game_result_header),0),FALSE)),"",VLOOKUP($B1564,INDIRECT(nfl_game_result),MATCH(D$1,INDIRECT(nfl_game_result_header),0),FALSE)),"error")</f>
        <v/>
      </c>
      <c r="E1564">
        <f ca="1">IFERROR(IF(ISBLANK(VLOOKUP($B1564,INDIRECT(nfl_game_result),MATCH(E$1,INDIRECT(nfl_game_result_header),0),FALSE)),"",VLOOKUP($B1564,INDIRECT(nfl_game_result),MATCH(E$1,INDIRECT(nfl_game_result_header),0),FALSE)),"error")</f>
        <v>10</v>
      </c>
      <c r="F1564" s="23" t="str">
        <f ca="1">IFERROR(IF(ISBLANK(VLOOKUP($B1564,INDIRECT(nfl_game_result),MATCH(F$1,INDIRECT(nfl_game_result_header),0),FALSE)),"",VLOOKUP($B1564,INDIRECT(nfl_game_result),MATCH(F$1,INDIRECT(nfl_game_result_header),0),FALSE)),"error")</f>
        <v/>
      </c>
      <c r="G1564" s="23" t="str">
        <f ca="1">IFERROR(IF(ISBLANK(VLOOKUP($B1564,INDIRECT(nfl_game_result),MATCH(G$1,INDIRECT(nfl_game_result_header),0),FALSE)),"",VLOOKUP($B1564,INDIRECT(nfl_game_result),MATCH(G$1,INDIRECT(nfl_game_result_header),0),FALSE)),"error")</f>
        <v/>
      </c>
      <c r="H1564">
        <f ca="1">IFERROR(IF(ISBLANK(VLOOKUP($B1564,INDIRECT(nfl_game_result),MATCH(H$1,INDIRECT(nfl_game_result_header),0),FALSE)),"",VLOOKUP($B1564,INDIRECT(nfl_game_result),MATCH(H$1,INDIRECT(nfl_game_result_header),0),FALSE)),"error")</f>
        <v>3</v>
      </c>
      <c r="I1564">
        <f ca="1">IFERROR(IF(ISBLANK(VLOOKUP($B1564,INDIRECT(nfl_game_result),MATCH(I$1,INDIRECT(nfl_game_result_header),0),FALSE)),"",VLOOKUP($B1564,INDIRECT(nfl_game_result),MATCH(I$1,INDIRECT(nfl_game_result_header),0),FALSE)),"error")</f>
        <v>20</v>
      </c>
      <c r="J1564" t="str">
        <f ca="1">IFERROR(IF(ISBLANK(VLOOKUP($B1564,INDIRECT(nfl_game_result),MATCH(J$1,INDIRECT(nfl_game_result_header),0),FALSE)),"",VLOOKUP($B1564,INDIRECT(nfl_game_result),MATCH(J$1,INDIRECT(nfl_game_result_header),0),FALSE)),"error")</f>
        <v>GBY</v>
      </c>
      <c r="K1564" t="str">
        <f ca="1">IFERROR(IF(ISBLANK(VLOOKUP($B1564,INDIRECT(nfl_game_result),MATCH(K$1,INDIRECT(nfl_game_result_header),0),FALSE)),"",VLOOKUP($B1564,INDIRECT(nfl_game_result),MATCH(K$1,INDIRECT(nfl_game_result_header),0),FALSE)),"error")</f>
        <v>GBY</v>
      </c>
      <c r="L1564" s="23" t="str">
        <f ca="1">IFERROR(IF(ISBLANK(VLOOKUP($B1564,INDIRECT(nfl_game_result),MATCH(L$1,INDIRECT(nfl_game_result_header),0),FALSE)),"",VLOOKUP($B1564,INDIRECT(nfl_game_result),MATCH(L$1,INDIRECT(nfl_game_result_header),0),FALSE)),"error")</f>
        <v/>
      </c>
      <c r="M1564" t="s">
        <v>14</v>
      </c>
      <c r="N1564">
        <v>9.5</v>
      </c>
      <c r="O1564" t="s">
        <v>330</v>
      </c>
      <c r="P1564">
        <v>9</v>
      </c>
      <c r="Q1564" t="s">
        <v>330</v>
      </c>
      <c r="V1564" s="23" t="s">
        <v>416</v>
      </c>
      <c r="W1564">
        <f ca="1">VALUE(LEFT(C1564, 4))</f>
        <v>2014</v>
      </c>
      <c r="X1564">
        <f ca="1">VALUE(MID(C1564,6,FIND("_",C1564,6)-6))</f>
        <v>16</v>
      </c>
      <c r="Y1564" t="str">
        <f ca="1">IF(NOT(OR(ISBLANK(D1564),ISBLANK(E1564),D1564="",E1564="")),D1564-E1564,"")</f>
        <v/>
      </c>
      <c r="Z1564" t="str">
        <f ca="1">IF(OR(NOT(ISNUMBER(D1564)),ISBLANK(D1564),D1564="",ISBLANK(N1564)),"",ABS(D1564-N1564))</f>
        <v/>
      </c>
      <c r="AA1564">
        <f ca="1">IF(OR(ISBLANK(J1564),ISBLANK(O1564),J1564="",O1564=""),"",IF(J1564=O1564,1,0))</f>
        <v>1</v>
      </c>
      <c r="AB1564">
        <f ca="1">IF(OR(ISBLANK(K1564),ISBLANK(Q1564),K1564="",Q1564=""),"",IF(K1564=Q1564,1,0))</f>
        <v>1</v>
      </c>
      <c r="AC1564" s="23" t="str">
        <f t="shared" ca="1" si="24"/>
        <v/>
      </c>
    </row>
    <row r="1565" spans="1:29" x14ac:dyDescent="0.25">
      <c r="A1565" s="23">
        <v>1564</v>
      </c>
      <c r="B1565">
        <v>768</v>
      </c>
      <c r="C1565" t="str">
        <f ca="1">IFERROR(VLOOKUP($B1565,INDIRECT(nfl_game_result),MATCH(C$1,INDIRECT(nfl_game_result_header),0),FALSE),"error")</f>
        <v>2014_16_CLE@CAR</v>
      </c>
      <c r="D1565" t="str">
        <f ca="1">IFERROR(IF(ISBLANK(VLOOKUP($B1565,INDIRECT(nfl_game_result),MATCH(D$1,INDIRECT(nfl_game_result_header),0),FALSE)),"",VLOOKUP($B1565,INDIRECT(nfl_game_result),MATCH(D$1,INDIRECT(nfl_game_result_header),0),FALSE)),"error")</f>
        <v/>
      </c>
      <c r="E1565">
        <f ca="1">IFERROR(IF(ISBLANK(VLOOKUP($B1565,INDIRECT(nfl_game_result),MATCH(E$1,INDIRECT(nfl_game_result_header),0),FALSE)),"",VLOOKUP($B1565,INDIRECT(nfl_game_result),MATCH(E$1,INDIRECT(nfl_game_result_header),0),FALSE)),"error")</f>
        <v>-4</v>
      </c>
      <c r="F1565" s="23" t="str">
        <f ca="1">IFERROR(IF(ISBLANK(VLOOKUP($B1565,INDIRECT(nfl_game_result),MATCH(F$1,INDIRECT(nfl_game_result_header),0),FALSE)),"",VLOOKUP($B1565,INDIRECT(nfl_game_result),MATCH(F$1,INDIRECT(nfl_game_result_header),0),FALSE)),"error")</f>
        <v/>
      </c>
      <c r="G1565" s="23" t="str">
        <f ca="1">IFERROR(IF(ISBLANK(VLOOKUP($B1565,INDIRECT(nfl_game_result),MATCH(G$1,INDIRECT(nfl_game_result_header),0),FALSE)),"",VLOOKUP($B1565,INDIRECT(nfl_game_result),MATCH(G$1,INDIRECT(nfl_game_result_header),0),FALSE)),"error")</f>
        <v/>
      </c>
      <c r="H1565">
        <f ca="1">IFERROR(IF(ISBLANK(VLOOKUP($B1565,INDIRECT(nfl_game_result),MATCH(H$1,INDIRECT(nfl_game_result_header),0),FALSE)),"",VLOOKUP($B1565,INDIRECT(nfl_game_result),MATCH(H$1,INDIRECT(nfl_game_result_header),0),FALSE)),"error")</f>
        <v>17</v>
      </c>
      <c r="I1565">
        <f ca="1">IFERROR(IF(ISBLANK(VLOOKUP($B1565,INDIRECT(nfl_game_result),MATCH(I$1,INDIRECT(nfl_game_result_header),0),FALSE)),"",VLOOKUP($B1565,INDIRECT(nfl_game_result),MATCH(I$1,INDIRECT(nfl_game_result_header),0),FALSE)),"error")</f>
        <v>13</v>
      </c>
      <c r="J1565" t="str">
        <f ca="1">IFERROR(IF(ISBLANK(VLOOKUP($B1565,INDIRECT(nfl_game_result),MATCH(J$1,INDIRECT(nfl_game_result_header),0),FALSE)),"",VLOOKUP($B1565,INDIRECT(nfl_game_result),MATCH(J$1,INDIRECT(nfl_game_result_header),0),FALSE)),"error")</f>
        <v>na</v>
      </c>
      <c r="K1565" t="str">
        <f ca="1">IFERROR(IF(ISBLANK(VLOOKUP($B1565,INDIRECT(nfl_game_result),MATCH(K$1,INDIRECT(nfl_game_result_header),0),FALSE)),"",VLOOKUP($B1565,INDIRECT(nfl_game_result),MATCH(K$1,INDIRECT(nfl_game_result_header),0),FALSE)),"error")</f>
        <v>CAR</v>
      </c>
      <c r="L1565" s="23" t="str">
        <f ca="1">IFERROR(IF(ISBLANK(VLOOKUP($B1565,INDIRECT(nfl_game_result),MATCH(L$1,INDIRECT(nfl_game_result_header),0),FALSE)),"",VLOOKUP($B1565,INDIRECT(nfl_game_result),MATCH(L$1,INDIRECT(nfl_game_result_header),0),FALSE)),"error")</f>
        <v/>
      </c>
      <c r="M1565" t="s">
        <v>14</v>
      </c>
      <c r="N1565">
        <v>-3.5</v>
      </c>
      <c r="O1565" t="s">
        <v>67</v>
      </c>
      <c r="P1565">
        <v>15</v>
      </c>
      <c r="Q1565" t="s">
        <v>67</v>
      </c>
      <c r="V1565" s="23" t="s">
        <v>416</v>
      </c>
      <c r="W1565">
        <f ca="1">VALUE(LEFT(C1565, 4))</f>
        <v>2014</v>
      </c>
      <c r="X1565">
        <f ca="1">VALUE(MID(C1565,6,FIND("_",C1565,6)-6))</f>
        <v>16</v>
      </c>
      <c r="Y1565" t="str">
        <f ca="1">IF(NOT(OR(ISBLANK(D1565),ISBLANK(E1565),D1565="",E1565="")),D1565-E1565,"")</f>
        <v/>
      </c>
      <c r="Z1565" t="str">
        <f ca="1">IF(OR(NOT(ISNUMBER(D1565)),ISBLANK(D1565),D1565="",ISBLANK(N1565)),"",ABS(D1565-N1565))</f>
        <v/>
      </c>
      <c r="AA1565">
        <f ca="1">IF(OR(ISBLANK(J1565),ISBLANK(O1565),J1565="",O1565=""),"",IF(J1565=O1565,1,0))</f>
        <v>0</v>
      </c>
      <c r="AB1565">
        <f ca="1">IF(OR(ISBLANK(K1565),ISBLANK(Q1565),K1565="",Q1565=""),"",IF(K1565=Q1565,1,0))</f>
        <v>1</v>
      </c>
      <c r="AC1565" s="23" t="str">
        <f t="shared" ca="1" si="24"/>
        <v/>
      </c>
    </row>
    <row r="1566" spans="1:29" x14ac:dyDescent="0.25">
      <c r="A1566" s="23">
        <v>1565</v>
      </c>
      <c r="B1566">
        <v>769</v>
      </c>
      <c r="C1566" t="str">
        <f ca="1">IFERROR(VLOOKUP($B1566,INDIRECT(nfl_game_result),MATCH(C$1,INDIRECT(nfl_game_result_header),0),FALSE),"error")</f>
        <v>2014_16_BAL@HOU</v>
      </c>
      <c r="D1566" t="str">
        <f ca="1">IFERROR(IF(ISBLANK(VLOOKUP($B1566,INDIRECT(nfl_game_result),MATCH(D$1,INDIRECT(nfl_game_result_header),0),FALSE)),"",VLOOKUP($B1566,INDIRECT(nfl_game_result),MATCH(D$1,INDIRECT(nfl_game_result_header),0),FALSE)),"error")</f>
        <v/>
      </c>
      <c r="E1566">
        <f ca="1">IFERROR(IF(ISBLANK(VLOOKUP($B1566,INDIRECT(nfl_game_result),MATCH(E$1,INDIRECT(nfl_game_result_header),0),FALSE)),"",VLOOKUP($B1566,INDIRECT(nfl_game_result),MATCH(E$1,INDIRECT(nfl_game_result_header),0),FALSE)),"error")</f>
        <v>4.5</v>
      </c>
      <c r="F1566" s="23" t="str">
        <f ca="1">IFERROR(IF(ISBLANK(VLOOKUP($B1566,INDIRECT(nfl_game_result),MATCH(F$1,INDIRECT(nfl_game_result_header),0),FALSE)),"",VLOOKUP($B1566,INDIRECT(nfl_game_result),MATCH(F$1,INDIRECT(nfl_game_result_header),0),FALSE)),"error")</f>
        <v/>
      </c>
      <c r="G1566" s="23" t="str">
        <f ca="1">IFERROR(IF(ISBLANK(VLOOKUP($B1566,INDIRECT(nfl_game_result),MATCH(G$1,INDIRECT(nfl_game_result_header),0),FALSE)),"",VLOOKUP($B1566,INDIRECT(nfl_game_result),MATCH(G$1,INDIRECT(nfl_game_result_header),0),FALSE)),"error")</f>
        <v/>
      </c>
      <c r="H1566">
        <f ca="1">IFERROR(IF(ISBLANK(VLOOKUP($B1566,INDIRECT(nfl_game_result),MATCH(H$1,INDIRECT(nfl_game_result_header),0),FALSE)),"",VLOOKUP($B1566,INDIRECT(nfl_game_result),MATCH(H$1,INDIRECT(nfl_game_result_header),0),FALSE)),"error")</f>
        <v>25</v>
      </c>
      <c r="I1566">
        <f ca="1">IFERROR(IF(ISBLANK(VLOOKUP($B1566,INDIRECT(nfl_game_result),MATCH(I$1,INDIRECT(nfl_game_result_header),0),FALSE)),"",VLOOKUP($B1566,INDIRECT(nfl_game_result),MATCH(I$1,INDIRECT(nfl_game_result_header),0),FALSE)),"error")</f>
        <v>13</v>
      </c>
      <c r="J1566" t="str">
        <f ca="1">IFERROR(IF(ISBLANK(VLOOKUP($B1566,INDIRECT(nfl_game_result),MATCH(J$1,INDIRECT(nfl_game_result_header),0),FALSE)),"",VLOOKUP($B1566,INDIRECT(nfl_game_result),MATCH(J$1,INDIRECT(nfl_game_result_header),0),FALSE)),"error")</f>
        <v>HOU</v>
      </c>
      <c r="K1566" t="str">
        <f ca="1">IFERROR(IF(ISBLANK(VLOOKUP($B1566,INDIRECT(nfl_game_result),MATCH(K$1,INDIRECT(nfl_game_result_header),0),FALSE)),"",VLOOKUP($B1566,INDIRECT(nfl_game_result),MATCH(K$1,INDIRECT(nfl_game_result_header),0),FALSE)),"error")</f>
        <v>HOU</v>
      </c>
      <c r="L1566" s="23" t="str">
        <f ca="1">IFERROR(IF(ISBLANK(VLOOKUP($B1566,INDIRECT(nfl_game_result),MATCH(L$1,INDIRECT(nfl_game_result_header),0),FALSE)),"",VLOOKUP($B1566,INDIRECT(nfl_game_result),MATCH(L$1,INDIRECT(nfl_game_result_header),0),FALSE)),"error")</f>
        <v/>
      </c>
      <c r="M1566" t="s">
        <v>14</v>
      </c>
      <c r="N1566">
        <v>4.5</v>
      </c>
      <c r="O1566" t="s">
        <v>65</v>
      </c>
      <c r="P1566">
        <v>8</v>
      </c>
      <c r="Q1566" t="s">
        <v>65</v>
      </c>
      <c r="V1566" s="23" t="s">
        <v>416</v>
      </c>
      <c r="W1566">
        <f ca="1">VALUE(LEFT(C1566, 4))</f>
        <v>2014</v>
      </c>
      <c r="X1566">
        <f ca="1">VALUE(MID(C1566,6,FIND("_",C1566,6)-6))</f>
        <v>16</v>
      </c>
      <c r="Y1566" t="str">
        <f ca="1">IF(NOT(OR(ISBLANK(D1566),ISBLANK(E1566),D1566="",E1566="")),D1566-E1566,"")</f>
        <v/>
      </c>
      <c r="Z1566" t="str">
        <f ca="1">IF(OR(NOT(ISNUMBER(D1566)),ISBLANK(D1566),D1566="",ISBLANK(N1566)),"",ABS(D1566-N1566))</f>
        <v/>
      </c>
      <c r="AA1566">
        <f ca="1">IF(OR(ISBLANK(J1566),ISBLANK(O1566),J1566="",O1566=""),"",IF(J1566=O1566,1,0))</f>
        <v>0</v>
      </c>
      <c r="AB1566">
        <f ca="1">IF(OR(ISBLANK(K1566),ISBLANK(Q1566),K1566="",Q1566=""),"",IF(K1566=Q1566,1,0))</f>
        <v>0</v>
      </c>
      <c r="AC1566" s="23" t="str">
        <f t="shared" ca="1" si="24"/>
        <v/>
      </c>
    </row>
    <row r="1567" spans="1:29" x14ac:dyDescent="0.25">
      <c r="A1567" s="23">
        <v>1566</v>
      </c>
      <c r="B1567">
        <v>770</v>
      </c>
      <c r="C1567" t="str">
        <f ca="1">IFERROR(VLOOKUP($B1567,INDIRECT(nfl_game_result),MATCH(C$1,INDIRECT(nfl_game_result_header),0),FALSE),"error")</f>
        <v>2014_16_NYG@STL</v>
      </c>
      <c r="D1567" t="str">
        <f ca="1">IFERROR(IF(ISBLANK(VLOOKUP($B1567,INDIRECT(nfl_game_result),MATCH(D$1,INDIRECT(nfl_game_result_header),0),FALSE)),"",VLOOKUP($B1567,INDIRECT(nfl_game_result),MATCH(D$1,INDIRECT(nfl_game_result_header),0),FALSE)),"error")</f>
        <v/>
      </c>
      <c r="E1567">
        <f ca="1">IFERROR(IF(ISBLANK(VLOOKUP($B1567,INDIRECT(nfl_game_result),MATCH(E$1,INDIRECT(nfl_game_result_header),0),FALSE)),"",VLOOKUP($B1567,INDIRECT(nfl_game_result),MATCH(E$1,INDIRECT(nfl_game_result_header),0),FALSE)),"error")</f>
        <v>-5</v>
      </c>
      <c r="F1567" s="23" t="str">
        <f ca="1">IFERROR(IF(ISBLANK(VLOOKUP($B1567,INDIRECT(nfl_game_result),MATCH(F$1,INDIRECT(nfl_game_result_header),0),FALSE)),"",VLOOKUP($B1567,INDIRECT(nfl_game_result),MATCH(F$1,INDIRECT(nfl_game_result_header),0),FALSE)),"error")</f>
        <v/>
      </c>
      <c r="G1567" s="23" t="str">
        <f ca="1">IFERROR(IF(ISBLANK(VLOOKUP($B1567,INDIRECT(nfl_game_result),MATCH(G$1,INDIRECT(nfl_game_result_header),0),FALSE)),"",VLOOKUP($B1567,INDIRECT(nfl_game_result),MATCH(G$1,INDIRECT(nfl_game_result_header),0),FALSE)),"error")</f>
        <v/>
      </c>
      <c r="H1567">
        <f ca="1">IFERROR(IF(ISBLANK(VLOOKUP($B1567,INDIRECT(nfl_game_result),MATCH(H$1,INDIRECT(nfl_game_result_header),0),FALSE)),"",VLOOKUP($B1567,INDIRECT(nfl_game_result),MATCH(H$1,INDIRECT(nfl_game_result_header),0),FALSE)),"error")</f>
        <v>27</v>
      </c>
      <c r="I1567">
        <f ca="1">IFERROR(IF(ISBLANK(VLOOKUP($B1567,INDIRECT(nfl_game_result),MATCH(I$1,INDIRECT(nfl_game_result_header),0),FALSE)),"",VLOOKUP($B1567,INDIRECT(nfl_game_result),MATCH(I$1,INDIRECT(nfl_game_result_header),0),FALSE)),"error")</f>
        <v>37</v>
      </c>
      <c r="J1567" t="str">
        <f ca="1">IFERROR(IF(ISBLANK(VLOOKUP($B1567,INDIRECT(nfl_game_result),MATCH(J$1,INDIRECT(nfl_game_result_header),0),FALSE)),"",VLOOKUP($B1567,INDIRECT(nfl_game_result),MATCH(J$1,INDIRECT(nfl_game_result_header),0),FALSE)),"error")</f>
        <v>NYG</v>
      </c>
      <c r="K1567" t="str">
        <f ca="1">IFERROR(IF(ISBLANK(VLOOKUP($B1567,INDIRECT(nfl_game_result),MATCH(K$1,INDIRECT(nfl_game_result_header),0),FALSE)),"",VLOOKUP($B1567,INDIRECT(nfl_game_result),MATCH(K$1,INDIRECT(nfl_game_result_header),0),FALSE)),"error")</f>
        <v>NYG</v>
      </c>
      <c r="L1567" s="23" t="str">
        <f ca="1">IFERROR(IF(ISBLANK(VLOOKUP($B1567,INDIRECT(nfl_game_result),MATCH(L$1,INDIRECT(nfl_game_result_header),0),FALSE)),"",VLOOKUP($B1567,INDIRECT(nfl_game_result),MATCH(L$1,INDIRECT(nfl_game_result_header),0),FALSE)),"error")</f>
        <v/>
      </c>
      <c r="M1567" t="s">
        <v>14</v>
      </c>
      <c r="N1567">
        <v>-2.5</v>
      </c>
      <c r="O1567" t="s">
        <v>83</v>
      </c>
      <c r="P1567">
        <v>4</v>
      </c>
      <c r="Q1567" t="s">
        <v>83</v>
      </c>
      <c r="V1567" s="23" t="s">
        <v>416</v>
      </c>
      <c r="W1567">
        <f ca="1">VALUE(LEFT(C1567, 4))</f>
        <v>2014</v>
      </c>
      <c r="X1567">
        <f ca="1">VALUE(MID(C1567,6,FIND("_",C1567,6)-6))</f>
        <v>16</v>
      </c>
      <c r="Y1567" t="str">
        <f ca="1">IF(NOT(OR(ISBLANK(D1567),ISBLANK(E1567),D1567="",E1567="")),D1567-E1567,"")</f>
        <v/>
      </c>
      <c r="Z1567" t="str">
        <f ca="1">IF(OR(NOT(ISNUMBER(D1567)),ISBLANK(D1567),D1567="",ISBLANK(N1567)),"",ABS(D1567-N1567))</f>
        <v/>
      </c>
      <c r="AA1567">
        <f ca="1">IF(OR(ISBLANK(J1567),ISBLANK(O1567),J1567="",O1567=""),"",IF(J1567=O1567,1,0))</f>
        <v>1</v>
      </c>
      <c r="AB1567">
        <f ca="1">IF(OR(ISBLANK(K1567),ISBLANK(Q1567),K1567="",Q1567=""),"",IF(K1567=Q1567,1,0))</f>
        <v>1</v>
      </c>
      <c r="AC1567" s="23" t="str">
        <f t="shared" ca="1" si="24"/>
        <v/>
      </c>
    </row>
    <row r="1568" spans="1:29" x14ac:dyDescent="0.25">
      <c r="A1568" s="23">
        <v>1567</v>
      </c>
      <c r="B1568">
        <v>771</v>
      </c>
      <c r="C1568" t="str">
        <f ca="1">IFERROR(VLOOKUP($B1568,INDIRECT(nfl_game_result),MATCH(C$1,INDIRECT(nfl_game_result_header),0),FALSE),"error")</f>
        <v>2014_16_IND@DAL</v>
      </c>
      <c r="D1568" t="str">
        <f ca="1">IFERROR(IF(ISBLANK(VLOOKUP($B1568,INDIRECT(nfl_game_result),MATCH(D$1,INDIRECT(nfl_game_result_header),0),FALSE)),"",VLOOKUP($B1568,INDIRECT(nfl_game_result),MATCH(D$1,INDIRECT(nfl_game_result_header),0),FALSE)),"error")</f>
        <v/>
      </c>
      <c r="E1568">
        <f ca="1">IFERROR(IF(ISBLANK(VLOOKUP($B1568,INDIRECT(nfl_game_result),MATCH(E$1,INDIRECT(nfl_game_result_header),0),FALSE)),"",VLOOKUP($B1568,INDIRECT(nfl_game_result),MATCH(E$1,INDIRECT(nfl_game_result_header),0),FALSE)),"error")</f>
        <v>-3</v>
      </c>
      <c r="F1568" s="23" t="str">
        <f ca="1">IFERROR(IF(ISBLANK(VLOOKUP($B1568,INDIRECT(nfl_game_result),MATCH(F$1,INDIRECT(nfl_game_result_header),0),FALSE)),"",VLOOKUP($B1568,INDIRECT(nfl_game_result),MATCH(F$1,INDIRECT(nfl_game_result_header),0),FALSE)),"error")</f>
        <v/>
      </c>
      <c r="G1568" s="23" t="str">
        <f ca="1">IFERROR(IF(ISBLANK(VLOOKUP($B1568,INDIRECT(nfl_game_result),MATCH(G$1,INDIRECT(nfl_game_result_header),0),FALSE)),"",VLOOKUP($B1568,INDIRECT(nfl_game_result),MATCH(G$1,INDIRECT(nfl_game_result_header),0),FALSE)),"error")</f>
        <v/>
      </c>
      <c r="H1568">
        <f ca="1">IFERROR(IF(ISBLANK(VLOOKUP($B1568,INDIRECT(nfl_game_result),MATCH(H$1,INDIRECT(nfl_game_result_header),0),FALSE)),"",VLOOKUP($B1568,INDIRECT(nfl_game_result),MATCH(H$1,INDIRECT(nfl_game_result_header),0),FALSE)),"error")</f>
        <v>42</v>
      </c>
      <c r="I1568">
        <f ca="1">IFERROR(IF(ISBLANK(VLOOKUP($B1568,INDIRECT(nfl_game_result),MATCH(I$1,INDIRECT(nfl_game_result_header),0),FALSE)),"",VLOOKUP($B1568,INDIRECT(nfl_game_result),MATCH(I$1,INDIRECT(nfl_game_result_header),0),FALSE)),"error")</f>
        <v>7</v>
      </c>
      <c r="J1568" t="str">
        <f ca="1">IFERROR(IF(ISBLANK(VLOOKUP($B1568,INDIRECT(nfl_game_result),MATCH(J$1,INDIRECT(nfl_game_result_header),0),FALSE)),"",VLOOKUP($B1568,INDIRECT(nfl_game_result),MATCH(J$1,INDIRECT(nfl_game_result_header),0),FALSE)),"error")</f>
        <v>DAL</v>
      </c>
      <c r="K1568" t="str">
        <f ca="1">IFERROR(IF(ISBLANK(VLOOKUP($B1568,INDIRECT(nfl_game_result),MATCH(K$1,INDIRECT(nfl_game_result_header),0),FALSE)),"",VLOOKUP($B1568,INDIRECT(nfl_game_result),MATCH(K$1,INDIRECT(nfl_game_result_header),0),FALSE)),"error")</f>
        <v>DAL</v>
      </c>
      <c r="L1568" s="23" t="str">
        <f ca="1">IFERROR(IF(ISBLANK(VLOOKUP($B1568,INDIRECT(nfl_game_result),MATCH(L$1,INDIRECT(nfl_game_result_header),0),FALSE)),"",VLOOKUP($B1568,INDIRECT(nfl_game_result),MATCH(L$1,INDIRECT(nfl_game_result_header),0),FALSE)),"error")</f>
        <v/>
      </c>
      <c r="M1568" t="s">
        <v>14</v>
      </c>
      <c r="N1568">
        <v>-3.5</v>
      </c>
      <c r="O1568" t="s">
        <v>71</v>
      </c>
      <c r="P1568">
        <v>7</v>
      </c>
      <c r="Q1568" t="s">
        <v>71</v>
      </c>
      <c r="V1568" s="23" t="s">
        <v>416</v>
      </c>
      <c r="W1568">
        <f ca="1">VALUE(LEFT(C1568, 4))</f>
        <v>2014</v>
      </c>
      <c r="X1568">
        <f ca="1">VALUE(MID(C1568,6,FIND("_",C1568,6)-6))</f>
        <v>16</v>
      </c>
      <c r="Y1568" t="str">
        <f ca="1">IF(NOT(OR(ISBLANK(D1568),ISBLANK(E1568),D1568="",E1568="")),D1568-E1568,"")</f>
        <v/>
      </c>
      <c r="Z1568" t="str">
        <f ca="1">IF(OR(NOT(ISNUMBER(D1568)),ISBLANK(D1568),D1568="",ISBLANK(N1568)),"",ABS(D1568-N1568))</f>
        <v/>
      </c>
      <c r="AA1568">
        <f ca="1">IF(OR(ISBLANK(J1568),ISBLANK(O1568),J1568="",O1568=""),"",IF(J1568=O1568,1,0))</f>
        <v>1</v>
      </c>
      <c r="AB1568">
        <f ca="1">IF(OR(ISBLANK(K1568),ISBLANK(Q1568),K1568="",Q1568=""),"",IF(K1568=Q1568,1,0))</f>
        <v>1</v>
      </c>
      <c r="AC1568" s="23" t="str">
        <f t="shared" ca="1" si="24"/>
        <v/>
      </c>
    </row>
    <row r="1569" spans="1:29" x14ac:dyDescent="0.25">
      <c r="A1569" s="23">
        <v>1568</v>
      </c>
      <c r="B1569">
        <v>772</v>
      </c>
      <c r="C1569" t="str">
        <f ca="1">IFERROR(VLOOKUP($B1569,INDIRECT(nfl_game_result),MATCH(C$1,INDIRECT(nfl_game_result_header),0),FALSE),"error")</f>
        <v>2014_16_BUF@OAK</v>
      </c>
      <c r="D1569" t="str">
        <f ca="1">IFERROR(IF(ISBLANK(VLOOKUP($B1569,INDIRECT(nfl_game_result),MATCH(D$1,INDIRECT(nfl_game_result_header),0),FALSE)),"",VLOOKUP($B1569,INDIRECT(nfl_game_result),MATCH(D$1,INDIRECT(nfl_game_result_header),0),FALSE)),"error")</f>
        <v/>
      </c>
      <c r="E1569">
        <f ca="1">IFERROR(IF(ISBLANK(VLOOKUP($B1569,INDIRECT(nfl_game_result),MATCH(E$1,INDIRECT(nfl_game_result_header),0),FALSE)),"",VLOOKUP($B1569,INDIRECT(nfl_game_result),MATCH(E$1,INDIRECT(nfl_game_result_header),0),FALSE)),"error")</f>
        <v>6</v>
      </c>
      <c r="F1569" s="23" t="str">
        <f ca="1">IFERROR(IF(ISBLANK(VLOOKUP($B1569,INDIRECT(nfl_game_result),MATCH(F$1,INDIRECT(nfl_game_result_header),0),FALSE)),"",VLOOKUP($B1569,INDIRECT(nfl_game_result),MATCH(F$1,INDIRECT(nfl_game_result_header),0),FALSE)),"error")</f>
        <v/>
      </c>
      <c r="G1569" s="23" t="str">
        <f ca="1">IFERROR(IF(ISBLANK(VLOOKUP($B1569,INDIRECT(nfl_game_result),MATCH(G$1,INDIRECT(nfl_game_result_header),0),FALSE)),"",VLOOKUP($B1569,INDIRECT(nfl_game_result),MATCH(G$1,INDIRECT(nfl_game_result_header),0),FALSE)),"error")</f>
        <v/>
      </c>
      <c r="H1569">
        <f ca="1">IFERROR(IF(ISBLANK(VLOOKUP($B1569,INDIRECT(nfl_game_result),MATCH(H$1,INDIRECT(nfl_game_result_header),0),FALSE)),"",VLOOKUP($B1569,INDIRECT(nfl_game_result),MATCH(H$1,INDIRECT(nfl_game_result_header),0),FALSE)),"error")</f>
        <v>26</v>
      </c>
      <c r="I1569">
        <f ca="1">IFERROR(IF(ISBLANK(VLOOKUP($B1569,INDIRECT(nfl_game_result),MATCH(I$1,INDIRECT(nfl_game_result_header),0),FALSE)),"",VLOOKUP($B1569,INDIRECT(nfl_game_result),MATCH(I$1,INDIRECT(nfl_game_result_header),0),FALSE)),"error")</f>
        <v>24</v>
      </c>
      <c r="J1569" t="str">
        <f ca="1">IFERROR(IF(ISBLANK(VLOOKUP($B1569,INDIRECT(nfl_game_result),MATCH(J$1,INDIRECT(nfl_game_result_header),0),FALSE)),"",VLOOKUP($B1569,INDIRECT(nfl_game_result),MATCH(J$1,INDIRECT(nfl_game_result_header),0),FALSE)),"error")</f>
        <v>OAK</v>
      </c>
      <c r="K1569" t="str">
        <f ca="1">IFERROR(IF(ISBLANK(VLOOKUP($B1569,INDIRECT(nfl_game_result),MATCH(K$1,INDIRECT(nfl_game_result_header),0),FALSE)),"",VLOOKUP($B1569,INDIRECT(nfl_game_result),MATCH(K$1,INDIRECT(nfl_game_result_header),0),FALSE)),"error")</f>
        <v>OAK</v>
      </c>
      <c r="L1569" s="23" t="str">
        <f ca="1">IFERROR(IF(ISBLANK(VLOOKUP($B1569,INDIRECT(nfl_game_result),MATCH(L$1,INDIRECT(nfl_game_result_header),0),FALSE)),"",VLOOKUP($B1569,INDIRECT(nfl_game_result),MATCH(L$1,INDIRECT(nfl_game_result_header),0),FALSE)),"error")</f>
        <v/>
      </c>
      <c r="M1569" t="s">
        <v>14</v>
      </c>
      <c r="N1569">
        <v>6</v>
      </c>
      <c r="O1569" t="s">
        <v>66</v>
      </c>
      <c r="P1569">
        <v>3</v>
      </c>
      <c r="Q1569" t="s">
        <v>66</v>
      </c>
      <c r="V1569" s="23" t="s">
        <v>416</v>
      </c>
      <c r="W1569">
        <f ca="1">VALUE(LEFT(C1569, 4))</f>
        <v>2014</v>
      </c>
      <c r="X1569">
        <f ca="1">VALUE(MID(C1569,6,FIND("_",C1569,6)-6))</f>
        <v>16</v>
      </c>
      <c r="Y1569" t="str">
        <f ca="1">IF(NOT(OR(ISBLANK(D1569),ISBLANK(E1569),D1569="",E1569="")),D1569-E1569,"")</f>
        <v/>
      </c>
      <c r="Z1569" t="str">
        <f ca="1">IF(OR(NOT(ISNUMBER(D1569)),ISBLANK(D1569),D1569="",ISBLANK(N1569)),"",ABS(D1569-N1569))</f>
        <v/>
      </c>
      <c r="AA1569">
        <f ca="1">IF(OR(ISBLANK(J1569),ISBLANK(O1569),J1569="",O1569=""),"",IF(J1569=O1569,1,0))</f>
        <v>0</v>
      </c>
      <c r="AB1569">
        <f ca="1">IF(OR(ISBLANK(K1569),ISBLANK(Q1569),K1569="",Q1569=""),"",IF(K1569=Q1569,1,0))</f>
        <v>0</v>
      </c>
      <c r="AC1569" s="23" t="str">
        <f t="shared" ca="1" si="24"/>
        <v/>
      </c>
    </row>
    <row r="1570" spans="1:29" x14ac:dyDescent="0.25">
      <c r="A1570" s="23">
        <v>1569</v>
      </c>
      <c r="B1570">
        <v>773</v>
      </c>
      <c r="C1570" t="str">
        <f ca="1">IFERROR(VLOOKUP($B1570,INDIRECT(nfl_game_result),MATCH(C$1,INDIRECT(nfl_game_result_header),0),FALSE),"error")</f>
        <v>2014_16_SEA@ARI</v>
      </c>
      <c r="D1570" t="str">
        <f ca="1">IFERROR(IF(ISBLANK(VLOOKUP($B1570,INDIRECT(nfl_game_result),MATCH(D$1,INDIRECT(nfl_game_result_header),0),FALSE)),"",VLOOKUP($B1570,INDIRECT(nfl_game_result),MATCH(D$1,INDIRECT(nfl_game_result_header),0),FALSE)),"error")</f>
        <v/>
      </c>
      <c r="E1570">
        <f ca="1">IFERROR(IF(ISBLANK(VLOOKUP($B1570,INDIRECT(nfl_game_result),MATCH(E$1,INDIRECT(nfl_game_result_header),0),FALSE)),"",VLOOKUP($B1570,INDIRECT(nfl_game_result),MATCH(E$1,INDIRECT(nfl_game_result_header),0),FALSE)),"error")</f>
        <v>7.5</v>
      </c>
      <c r="F1570" s="23" t="str">
        <f ca="1">IFERROR(IF(ISBLANK(VLOOKUP($B1570,INDIRECT(nfl_game_result),MATCH(F$1,INDIRECT(nfl_game_result_header),0),FALSE)),"",VLOOKUP($B1570,INDIRECT(nfl_game_result),MATCH(F$1,INDIRECT(nfl_game_result_header),0),FALSE)),"error")</f>
        <v/>
      </c>
      <c r="G1570" s="23" t="str">
        <f ca="1">IFERROR(IF(ISBLANK(VLOOKUP($B1570,INDIRECT(nfl_game_result),MATCH(G$1,INDIRECT(nfl_game_result_header),0),FALSE)),"",VLOOKUP($B1570,INDIRECT(nfl_game_result),MATCH(G$1,INDIRECT(nfl_game_result_header),0),FALSE)),"error")</f>
        <v/>
      </c>
      <c r="H1570">
        <f ca="1">IFERROR(IF(ISBLANK(VLOOKUP($B1570,INDIRECT(nfl_game_result),MATCH(H$1,INDIRECT(nfl_game_result_header),0),FALSE)),"",VLOOKUP($B1570,INDIRECT(nfl_game_result),MATCH(H$1,INDIRECT(nfl_game_result_header),0),FALSE)),"error")</f>
        <v>6</v>
      </c>
      <c r="I1570">
        <f ca="1">IFERROR(IF(ISBLANK(VLOOKUP($B1570,INDIRECT(nfl_game_result),MATCH(I$1,INDIRECT(nfl_game_result_header),0),FALSE)),"",VLOOKUP($B1570,INDIRECT(nfl_game_result),MATCH(I$1,INDIRECT(nfl_game_result_header),0),FALSE)),"error")</f>
        <v>35</v>
      </c>
      <c r="J1570" t="str">
        <f ca="1">IFERROR(IF(ISBLANK(VLOOKUP($B1570,INDIRECT(nfl_game_result),MATCH(J$1,INDIRECT(nfl_game_result_header),0),FALSE)),"",VLOOKUP($B1570,INDIRECT(nfl_game_result),MATCH(J$1,INDIRECT(nfl_game_result_header),0),FALSE)),"error")</f>
        <v>SEA</v>
      </c>
      <c r="K1570" t="str">
        <f ca="1">IFERROR(IF(ISBLANK(VLOOKUP($B1570,INDIRECT(nfl_game_result),MATCH(K$1,INDIRECT(nfl_game_result_header),0),FALSE)),"",VLOOKUP($B1570,INDIRECT(nfl_game_result),MATCH(K$1,INDIRECT(nfl_game_result_header),0),FALSE)),"error")</f>
        <v>SEA</v>
      </c>
      <c r="L1570" s="23" t="str">
        <f ca="1">IFERROR(IF(ISBLANK(VLOOKUP($B1570,INDIRECT(nfl_game_result),MATCH(L$1,INDIRECT(nfl_game_result_header),0),FALSE)),"",VLOOKUP($B1570,INDIRECT(nfl_game_result),MATCH(L$1,INDIRECT(nfl_game_result_header),0),FALSE)),"error")</f>
        <v/>
      </c>
      <c r="M1570" t="s">
        <v>14</v>
      </c>
      <c r="N1570">
        <v>4</v>
      </c>
      <c r="O1570" t="s">
        <v>64</v>
      </c>
      <c r="P1570">
        <v>11</v>
      </c>
      <c r="Q1570" t="s">
        <v>89</v>
      </c>
      <c r="V1570" s="23" t="s">
        <v>416</v>
      </c>
      <c r="W1570">
        <f ca="1">VALUE(LEFT(C1570, 4))</f>
        <v>2014</v>
      </c>
      <c r="X1570">
        <f ca="1">VALUE(MID(C1570,6,FIND("_",C1570,6)-6))</f>
        <v>16</v>
      </c>
      <c r="Y1570" t="str">
        <f ca="1">IF(NOT(OR(ISBLANK(D1570),ISBLANK(E1570),D1570="",E1570="")),D1570-E1570,"")</f>
        <v/>
      </c>
      <c r="Z1570" t="str">
        <f ca="1">IF(OR(NOT(ISNUMBER(D1570)),ISBLANK(D1570),D1570="",ISBLANK(N1570)),"",ABS(D1570-N1570))</f>
        <v/>
      </c>
      <c r="AA1570">
        <f ca="1">IF(OR(ISBLANK(J1570),ISBLANK(O1570),J1570="",O1570=""),"",IF(J1570=O1570,1,0))</f>
        <v>0</v>
      </c>
      <c r="AB1570">
        <f ca="1">IF(OR(ISBLANK(K1570),ISBLANK(Q1570),K1570="",Q1570=""),"",IF(K1570=Q1570,1,0))</f>
        <v>1</v>
      </c>
      <c r="AC1570" s="23" t="str">
        <f t="shared" ca="1" si="24"/>
        <v/>
      </c>
    </row>
    <row r="1571" spans="1:29" x14ac:dyDescent="0.25">
      <c r="A1571" s="23">
        <v>1570</v>
      </c>
      <c r="B1571">
        <v>774</v>
      </c>
      <c r="C1571" t="str">
        <f ca="1">IFERROR(VLOOKUP($B1571,INDIRECT(nfl_game_result),MATCH(C$1,INDIRECT(nfl_game_result_header),0),FALSE),"error")</f>
        <v>2014_16_DEN@CIN</v>
      </c>
      <c r="D1571" t="str">
        <f ca="1">IFERROR(IF(ISBLANK(VLOOKUP($B1571,INDIRECT(nfl_game_result),MATCH(D$1,INDIRECT(nfl_game_result_header),0),FALSE)),"",VLOOKUP($B1571,INDIRECT(nfl_game_result),MATCH(D$1,INDIRECT(nfl_game_result_header),0),FALSE)),"error")</f>
        <v/>
      </c>
      <c r="E1571">
        <f ca="1">IFERROR(IF(ISBLANK(VLOOKUP($B1571,INDIRECT(nfl_game_result),MATCH(E$1,INDIRECT(nfl_game_result_header),0),FALSE)),"",VLOOKUP($B1571,INDIRECT(nfl_game_result),MATCH(E$1,INDIRECT(nfl_game_result_header),0),FALSE)),"error")</f>
        <v>3.5</v>
      </c>
      <c r="F1571" s="23" t="str">
        <f ca="1">IFERROR(IF(ISBLANK(VLOOKUP($B1571,INDIRECT(nfl_game_result),MATCH(F$1,INDIRECT(nfl_game_result_header),0),FALSE)),"",VLOOKUP($B1571,INDIRECT(nfl_game_result),MATCH(F$1,INDIRECT(nfl_game_result_header),0),FALSE)),"error")</f>
        <v/>
      </c>
      <c r="G1571" s="23" t="str">
        <f ca="1">IFERROR(IF(ISBLANK(VLOOKUP($B1571,INDIRECT(nfl_game_result),MATCH(G$1,INDIRECT(nfl_game_result_header),0),FALSE)),"",VLOOKUP($B1571,INDIRECT(nfl_game_result),MATCH(G$1,INDIRECT(nfl_game_result_header),0),FALSE)),"error")</f>
        <v/>
      </c>
      <c r="H1571">
        <f ca="1">IFERROR(IF(ISBLANK(VLOOKUP($B1571,INDIRECT(nfl_game_result),MATCH(H$1,INDIRECT(nfl_game_result_header),0),FALSE)),"",VLOOKUP($B1571,INDIRECT(nfl_game_result),MATCH(H$1,INDIRECT(nfl_game_result_header),0),FALSE)),"error")</f>
        <v>37</v>
      </c>
      <c r="I1571">
        <f ca="1">IFERROR(IF(ISBLANK(VLOOKUP($B1571,INDIRECT(nfl_game_result),MATCH(I$1,INDIRECT(nfl_game_result_header),0),FALSE)),"",VLOOKUP($B1571,INDIRECT(nfl_game_result),MATCH(I$1,INDIRECT(nfl_game_result_header),0),FALSE)),"error")</f>
        <v>28</v>
      </c>
      <c r="J1571" t="str">
        <f ca="1">IFERROR(IF(ISBLANK(VLOOKUP($B1571,INDIRECT(nfl_game_result),MATCH(J$1,INDIRECT(nfl_game_result_header),0),FALSE)),"",VLOOKUP($B1571,INDIRECT(nfl_game_result),MATCH(J$1,INDIRECT(nfl_game_result_header),0),FALSE)),"error")</f>
        <v>CIN</v>
      </c>
      <c r="K1571" t="str">
        <f ca="1">IFERROR(IF(ISBLANK(VLOOKUP($B1571,INDIRECT(nfl_game_result),MATCH(K$1,INDIRECT(nfl_game_result_header),0),FALSE)),"",VLOOKUP($B1571,INDIRECT(nfl_game_result),MATCH(K$1,INDIRECT(nfl_game_result_header),0),FALSE)),"error")</f>
        <v>CIN</v>
      </c>
      <c r="L1571" s="23" t="str">
        <f ca="1">IFERROR(IF(ISBLANK(VLOOKUP($B1571,INDIRECT(nfl_game_result),MATCH(L$1,INDIRECT(nfl_game_result_header),0),FALSE)),"",VLOOKUP($B1571,INDIRECT(nfl_game_result),MATCH(L$1,INDIRECT(nfl_game_result_header),0),FALSE)),"error")</f>
        <v/>
      </c>
      <c r="M1571" t="s">
        <v>14</v>
      </c>
      <c r="N1571">
        <v>3.5</v>
      </c>
      <c r="O1571" t="s">
        <v>69</v>
      </c>
      <c r="P1571">
        <v>6</v>
      </c>
      <c r="Q1571" t="s">
        <v>69</v>
      </c>
      <c r="V1571" s="23" t="s">
        <v>416</v>
      </c>
      <c r="W1571">
        <f ca="1">VALUE(LEFT(C1571, 4))</f>
        <v>2014</v>
      </c>
      <c r="X1571">
        <f ca="1">VALUE(MID(C1571,6,FIND("_",C1571,6)-6))</f>
        <v>16</v>
      </c>
      <c r="Y1571" t="str">
        <f ca="1">IF(NOT(OR(ISBLANK(D1571),ISBLANK(E1571),D1571="",E1571="")),D1571-E1571,"")</f>
        <v/>
      </c>
      <c r="Z1571" t="str">
        <f ca="1">IF(OR(NOT(ISNUMBER(D1571)),ISBLANK(D1571),D1571="",ISBLANK(N1571)),"",ABS(D1571-N1571))</f>
        <v/>
      </c>
      <c r="AA1571">
        <f ca="1">IF(OR(ISBLANK(J1571),ISBLANK(O1571),J1571="",O1571=""),"",IF(J1571=O1571,1,0))</f>
        <v>1</v>
      </c>
      <c r="AB1571">
        <f ca="1">IF(OR(ISBLANK(K1571),ISBLANK(Q1571),K1571="",Q1571=""),"",IF(K1571=Q1571,1,0))</f>
        <v>1</v>
      </c>
      <c r="AC1571" s="23" t="str">
        <f t="shared" ca="1" si="24"/>
        <v/>
      </c>
    </row>
    <row r="1572" spans="1:29" x14ac:dyDescent="0.25">
      <c r="A1572" s="23">
        <v>1571</v>
      </c>
      <c r="B1572">
        <v>775</v>
      </c>
      <c r="C1572" t="str">
        <f ca="1">IFERROR(VLOOKUP($B1572,INDIRECT(nfl_game_result),MATCH(C$1,INDIRECT(nfl_game_result_header),0),FALSE),"error")</f>
        <v>2014_17_CAR@ATL</v>
      </c>
      <c r="D1572" t="str">
        <f ca="1">IFERROR(IF(ISBLANK(VLOOKUP($B1572,INDIRECT(nfl_game_result),MATCH(D$1,INDIRECT(nfl_game_result_header),0),FALSE)),"",VLOOKUP($B1572,INDIRECT(nfl_game_result),MATCH(D$1,INDIRECT(nfl_game_result_header),0),FALSE)),"error")</f>
        <v/>
      </c>
      <c r="E1572">
        <f ca="1">IFERROR(IF(ISBLANK(VLOOKUP($B1572,INDIRECT(nfl_game_result),MATCH(E$1,INDIRECT(nfl_game_result_header),0),FALSE)),"",VLOOKUP($B1572,INDIRECT(nfl_game_result),MATCH(E$1,INDIRECT(nfl_game_result_header),0),FALSE)),"error")</f>
        <v>-3.5</v>
      </c>
      <c r="F1572" s="23" t="str">
        <f ca="1">IFERROR(IF(ISBLANK(VLOOKUP($B1572,INDIRECT(nfl_game_result),MATCH(F$1,INDIRECT(nfl_game_result_header),0),FALSE)),"",VLOOKUP($B1572,INDIRECT(nfl_game_result),MATCH(F$1,INDIRECT(nfl_game_result_header),0),FALSE)),"error")</f>
        <v/>
      </c>
      <c r="G1572" s="23" t="str">
        <f ca="1">IFERROR(IF(ISBLANK(VLOOKUP($B1572,INDIRECT(nfl_game_result),MATCH(G$1,INDIRECT(nfl_game_result_header),0),FALSE)),"",VLOOKUP($B1572,INDIRECT(nfl_game_result),MATCH(G$1,INDIRECT(nfl_game_result_header),0),FALSE)),"error")</f>
        <v/>
      </c>
      <c r="H1572">
        <f ca="1">IFERROR(IF(ISBLANK(VLOOKUP($B1572,INDIRECT(nfl_game_result),MATCH(H$1,INDIRECT(nfl_game_result_header),0),FALSE)),"",VLOOKUP($B1572,INDIRECT(nfl_game_result),MATCH(H$1,INDIRECT(nfl_game_result_header),0),FALSE)),"error")</f>
        <v>3</v>
      </c>
      <c r="I1572">
        <f ca="1">IFERROR(IF(ISBLANK(VLOOKUP($B1572,INDIRECT(nfl_game_result),MATCH(I$1,INDIRECT(nfl_game_result_header),0),FALSE)),"",VLOOKUP($B1572,INDIRECT(nfl_game_result),MATCH(I$1,INDIRECT(nfl_game_result_header),0),FALSE)),"error")</f>
        <v>34</v>
      </c>
      <c r="J1572" t="str">
        <f ca="1">IFERROR(IF(ISBLANK(VLOOKUP($B1572,INDIRECT(nfl_game_result),MATCH(J$1,INDIRECT(nfl_game_result_header),0),FALSE)),"",VLOOKUP($B1572,INDIRECT(nfl_game_result),MATCH(J$1,INDIRECT(nfl_game_result_header),0),FALSE)),"error")</f>
        <v>CAR</v>
      </c>
      <c r="K1572" t="str">
        <f ca="1">IFERROR(IF(ISBLANK(VLOOKUP($B1572,INDIRECT(nfl_game_result),MATCH(K$1,INDIRECT(nfl_game_result_header),0),FALSE)),"",VLOOKUP($B1572,INDIRECT(nfl_game_result),MATCH(K$1,INDIRECT(nfl_game_result_header),0),FALSE)),"error")</f>
        <v>CAR</v>
      </c>
      <c r="L1572" s="23" t="str">
        <f ca="1">IFERROR(IF(ISBLANK(VLOOKUP($B1572,INDIRECT(nfl_game_result),MATCH(L$1,INDIRECT(nfl_game_result_header),0),FALSE)),"",VLOOKUP($B1572,INDIRECT(nfl_game_result),MATCH(L$1,INDIRECT(nfl_game_result_header),0),FALSE)),"error")</f>
        <v/>
      </c>
      <c r="M1572" t="s">
        <v>16</v>
      </c>
      <c r="N1572">
        <v>-5</v>
      </c>
      <c r="O1572" t="s">
        <v>67</v>
      </c>
      <c r="P1572">
        <v>3</v>
      </c>
      <c r="V1572" s="23" t="s">
        <v>416</v>
      </c>
      <c r="W1572">
        <f ca="1">VALUE(LEFT(C1572, 4))</f>
        <v>2014</v>
      </c>
      <c r="X1572">
        <f ca="1">VALUE(MID(C1572,6,FIND("_",C1572,6)-6))</f>
        <v>17</v>
      </c>
      <c r="Y1572" t="str">
        <f ca="1">IF(NOT(OR(ISBLANK(D1572),ISBLANK(E1572),D1572="",E1572="")),D1572-E1572,"")</f>
        <v/>
      </c>
      <c r="Z1572" t="str">
        <f ca="1">IF(OR(NOT(ISNUMBER(D1572)),ISBLANK(D1572),D1572="",ISBLANK(N1572)),"",ABS(D1572-N1572))</f>
        <v/>
      </c>
      <c r="AA1572">
        <f ca="1">IF(OR(ISBLANK(J1572),ISBLANK(O1572),J1572="",O1572=""),"",IF(J1572=O1572,1,0))</f>
        <v>1</v>
      </c>
      <c r="AB1572" t="str">
        <f ca="1">IF(OR(ISBLANK(K1572),ISBLANK(Q1572),K1572="",Q1572=""),"",IF(K1572=Q1572,1,0))</f>
        <v/>
      </c>
      <c r="AC1572" s="23" t="str">
        <f t="shared" ca="1" si="24"/>
        <v/>
      </c>
    </row>
    <row r="1573" spans="1:29" x14ac:dyDescent="0.25">
      <c r="A1573" s="23">
        <v>1572</v>
      </c>
      <c r="B1573">
        <v>776</v>
      </c>
      <c r="C1573" t="str">
        <f ca="1">IFERROR(VLOOKUP($B1573,INDIRECT(nfl_game_result),MATCH(C$1,INDIRECT(nfl_game_result_header),0),FALSE),"error")</f>
        <v>2014_17_DET@GBY</v>
      </c>
      <c r="D1573" t="str">
        <f ca="1">IFERROR(IF(ISBLANK(VLOOKUP($B1573,INDIRECT(nfl_game_result),MATCH(D$1,INDIRECT(nfl_game_result_header),0),FALSE)),"",VLOOKUP($B1573,INDIRECT(nfl_game_result),MATCH(D$1,INDIRECT(nfl_game_result_header),0),FALSE)),"error")</f>
        <v/>
      </c>
      <c r="E1573">
        <f ca="1">IFERROR(IF(ISBLANK(VLOOKUP($B1573,INDIRECT(nfl_game_result),MATCH(E$1,INDIRECT(nfl_game_result_header),0),FALSE)),"",VLOOKUP($B1573,INDIRECT(nfl_game_result),MATCH(E$1,INDIRECT(nfl_game_result_header),0),FALSE)),"error")</f>
        <v>-7</v>
      </c>
      <c r="F1573" s="23" t="str">
        <f ca="1">IFERROR(IF(ISBLANK(VLOOKUP($B1573,INDIRECT(nfl_game_result),MATCH(F$1,INDIRECT(nfl_game_result_header),0),FALSE)),"",VLOOKUP($B1573,INDIRECT(nfl_game_result),MATCH(F$1,INDIRECT(nfl_game_result_header),0),FALSE)),"error")</f>
        <v/>
      </c>
      <c r="G1573" s="23" t="str">
        <f ca="1">IFERROR(IF(ISBLANK(VLOOKUP($B1573,INDIRECT(nfl_game_result),MATCH(G$1,INDIRECT(nfl_game_result_header),0),FALSE)),"",VLOOKUP($B1573,INDIRECT(nfl_game_result),MATCH(G$1,INDIRECT(nfl_game_result_header),0),FALSE)),"error")</f>
        <v/>
      </c>
      <c r="H1573">
        <f ca="1">IFERROR(IF(ISBLANK(VLOOKUP($B1573,INDIRECT(nfl_game_result),MATCH(H$1,INDIRECT(nfl_game_result_header),0),FALSE)),"",VLOOKUP($B1573,INDIRECT(nfl_game_result),MATCH(H$1,INDIRECT(nfl_game_result_header),0),FALSE)),"error")</f>
        <v>30</v>
      </c>
      <c r="I1573">
        <f ca="1">IFERROR(IF(ISBLANK(VLOOKUP($B1573,INDIRECT(nfl_game_result),MATCH(I$1,INDIRECT(nfl_game_result_header),0),FALSE)),"",VLOOKUP($B1573,INDIRECT(nfl_game_result),MATCH(I$1,INDIRECT(nfl_game_result_header),0),FALSE)),"error")</f>
        <v>20</v>
      </c>
      <c r="J1573" t="str">
        <f ca="1">IFERROR(IF(ISBLANK(VLOOKUP($B1573,INDIRECT(nfl_game_result),MATCH(J$1,INDIRECT(nfl_game_result_header),0),FALSE)),"",VLOOKUP($B1573,INDIRECT(nfl_game_result),MATCH(J$1,INDIRECT(nfl_game_result_header),0),FALSE)),"error")</f>
        <v>GBY</v>
      </c>
      <c r="K1573" t="str">
        <f ca="1">IFERROR(IF(ISBLANK(VLOOKUP($B1573,INDIRECT(nfl_game_result),MATCH(K$1,INDIRECT(nfl_game_result_header),0),FALSE)),"",VLOOKUP($B1573,INDIRECT(nfl_game_result),MATCH(K$1,INDIRECT(nfl_game_result_header),0),FALSE)),"error")</f>
        <v>GBY</v>
      </c>
      <c r="L1573" s="23" t="str">
        <f ca="1">IFERROR(IF(ISBLANK(VLOOKUP($B1573,INDIRECT(nfl_game_result),MATCH(L$1,INDIRECT(nfl_game_result_header),0),FALSE)),"",VLOOKUP($B1573,INDIRECT(nfl_game_result),MATCH(L$1,INDIRECT(nfl_game_result_header),0),FALSE)),"error")</f>
        <v/>
      </c>
      <c r="M1573" t="s">
        <v>16</v>
      </c>
      <c r="N1573">
        <v>-7</v>
      </c>
      <c r="O1573" t="s">
        <v>330</v>
      </c>
      <c r="P1573">
        <v>4</v>
      </c>
      <c r="V1573" s="23" t="s">
        <v>416</v>
      </c>
      <c r="W1573">
        <f ca="1">VALUE(LEFT(C1573, 4))</f>
        <v>2014</v>
      </c>
      <c r="X1573">
        <f ca="1">VALUE(MID(C1573,6,FIND("_",C1573,6)-6))</f>
        <v>17</v>
      </c>
      <c r="Y1573" t="str">
        <f ca="1">IF(NOT(OR(ISBLANK(D1573),ISBLANK(E1573),D1573="",E1573="")),D1573-E1573,"")</f>
        <v/>
      </c>
      <c r="Z1573" t="str">
        <f ca="1">IF(OR(NOT(ISNUMBER(D1573)),ISBLANK(D1573),D1573="",ISBLANK(N1573)),"",ABS(D1573-N1573))</f>
        <v/>
      </c>
      <c r="AA1573">
        <f ca="1">IF(OR(ISBLANK(J1573),ISBLANK(O1573),J1573="",O1573=""),"",IF(J1573=O1573,1,0))</f>
        <v>1</v>
      </c>
      <c r="AB1573" t="str">
        <f ca="1">IF(OR(ISBLANK(K1573),ISBLANK(Q1573),K1573="",Q1573=""),"",IF(K1573=Q1573,1,0))</f>
        <v/>
      </c>
      <c r="AC1573" s="23" t="str">
        <f t="shared" ca="1" si="24"/>
        <v/>
      </c>
    </row>
    <row r="1574" spans="1:29" x14ac:dyDescent="0.25">
      <c r="A1574" s="23">
        <v>1573</v>
      </c>
      <c r="B1574">
        <v>777</v>
      </c>
      <c r="C1574" t="str">
        <f ca="1">IFERROR(VLOOKUP($B1574,INDIRECT(nfl_game_result),MATCH(C$1,INDIRECT(nfl_game_result_header),0),FALSE),"error")</f>
        <v>2014_17_IND@TEN</v>
      </c>
      <c r="D1574" t="str">
        <f ca="1">IFERROR(IF(ISBLANK(VLOOKUP($B1574,INDIRECT(nfl_game_result),MATCH(D$1,INDIRECT(nfl_game_result_header),0),FALSE)),"",VLOOKUP($B1574,INDIRECT(nfl_game_result),MATCH(D$1,INDIRECT(nfl_game_result_header),0),FALSE)),"error")</f>
        <v/>
      </c>
      <c r="E1574">
        <f ca="1">IFERROR(IF(ISBLANK(VLOOKUP($B1574,INDIRECT(nfl_game_result),MATCH(E$1,INDIRECT(nfl_game_result_header),0),FALSE)),"",VLOOKUP($B1574,INDIRECT(nfl_game_result),MATCH(E$1,INDIRECT(nfl_game_result_header),0),FALSE)),"error")</f>
        <v>6.5</v>
      </c>
      <c r="F1574" s="23" t="str">
        <f ca="1">IFERROR(IF(ISBLANK(VLOOKUP($B1574,INDIRECT(nfl_game_result),MATCH(F$1,INDIRECT(nfl_game_result_header),0),FALSE)),"",VLOOKUP($B1574,INDIRECT(nfl_game_result),MATCH(F$1,INDIRECT(nfl_game_result_header),0),FALSE)),"error")</f>
        <v/>
      </c>
      <c r="G1574" s="23" t="str">
        <f ca="1">IFERROR(IF(ISBLANK(VLOOKUP($B1574,INDIRECT(nfl_game_result),MATCH(G$1,INDIRECT(nfl_game_result_header),0),FALSE)),"",VLOOKUP($B1574,INDIRECT(nfl_game_result),MATCH(G$1,INDIRECT(nfl_game_result_header),0),FALSE)),"error")</f>
        <v/>
      </c>
      <c r="H1574">
        <f ca="1">IFERROR(IF(ISBLANK(VLOOKUP($B1574,INDIRECT(nfl_game_result),MATCH(H$1,INDIRECT(nfl_game_result_header),0),FALSE)),"",VLOOKUP($B1574,INDIRECT(nfl_game_result),MATCH(H$1,INDIRECT(nfl_game_result_header),0),FALSE)),"error")</f>
        <v>10</v>
      </c>
      <c r="I1574">
        <f ca="1">IFERROR(IF(ISBLANK(VLOOKUP($B1574,INDIRECT(nfl_game_result),MATCH(I$1,INDIRECT(nfl_game_result_header),0),FALSE)),"",VLOOKUP($B1574,INDIRECT(nfl_game_result),MATCH(I$1,INDIRECT(nfl_game_result_header),0),FALSE)),"error")</f>
        <v>27</v>
      </c>
      <c r="J1574" t="str">
        <f ca="1">IFERROR(IF(ISBLANK(VLOOKUP($B1574,INDIRECT(nfl_game_result),MATCH(J$1,INDIRECT(nfl_game_result_header),0),FALSE)),"",VLOOKUP($B1574,INDIRECT(nfl_game_result),MATCH(J$1,INDIRECT(nfl_game_result_header),0),FALSE)),"error")</f>
        <v>IND</v>
      </c>
      <c r="K1574" t="str">
        <f ca="1">IFERROR(IF(ISBLANK(VLOOKUP($B1574,INDIRECT(nfl_game_result),MATCH(K$1,INDIRECT(nfl_game_result_header),0),FALSE)),"",VLOOKUP($B1574,INDIRECT(nfl_game_result),MATCH(K$1,INDIRECT(nfl_game_result_header),0),FALSE)),"error")</f>
        <v>IND</v>
      </c>
      <c r="L1574" s="23" t="str">
        <f ca="1">IFERROR(IF(ISBLANK(VLOOKUP($B1574,INDIRECT(nfl_game_result),MATCH(L$1,INDIRECT(nfl_game_result_header),0),FALSE)),"",VLOOKUP($B1574,INDIRECT(nfl_game_result),MATCH(L$1,INDIRECT(nfl_game_result_header),0),FALSE)),"error")</f>
        <v/>
      </c>
      <c r="M1574" t="s">
        <v>16</v>
      </c>
      <c r="N1574">
        <v>7.5</v>
      </c>
      <c r="O1574" t="s">
        <v>76</v>
      </c>
      <c r="P1574">
        <v>14</v>
      </c>
      <c r="V1574" s="23" t="s">
        <v>416</v>
      </c>
      <c r="W1574">
        <f ca="1">VALUE(LEFT(C1574, 4))</f>
        <v>2014</v>
      </c>
      <c r="X1574">
        <f ca="1">VALUE(MID(C1574,6,FIND("_",C1574,6)-6))</f>
        <v>17</v>
      </c>
      <c r="Y1574" t="str">
        <f ca="1">IF(NOT(OR(ISBLANK(D1574),ISBLANK(E1574),D1574="",E1574="")),D1574-E1574,"")</f>
        <v/>
      </c>
      <c r="Z1574" t="str">
        <f ca="1">IF(OR(NOT(ISNUMBER(D1574)),ISBLANK(D1574),D1574="",ISBLANK(N1574)),"",ABS(D1574-N1574))</f>
        <v/>
      </c>
      <c r="AA1574">
        <f ca="1">IF(OR(ISBLANK(J1574),ISBLANK(O1574),J1574="",O1574=""),"",IF(J1574=O1574,1,0))</f>
        <v>1</v>
      </c>
      <c r="AB1574" t="str">
        <f ca="1">IF(OR(ISBLANK(K1574),ISBLANK(Q1574),K1574="",Q1574=""),"",IF(K1574=Q1574,1,0))</f>
        <v/>
      </c>
      <c r="AC1574" s="23" t="str">
        <f t="shared" ca="1" si="24"/>
        <v/>
      </c>
    </row>
    <row r="1575" spans="1:29" x14ac:dyDescent="0.25">
      <c r="A1575" s="23">
        <v>1574</v>
      </c>
      <c r="B1575">
        <v>778</v>
      </c>
      <c r="C1575" t="str">
        <f ca="1">IFERROR(VLOOKUP($B1575,INDIRECT(nfl_game_result),MATCH(C$1,INDIRECT(nfl_game_result_header),0),FALSE),"error")</f>
        <v>2014_17_SD@KCY</v>
      </c>
      <c r="D1575" t="str">
        <f ca="1">IFERROR(IF(ISBLANK(VLOOKUP($B1575,INDIRECT(nfl_game_result),MATCH(D$1,INDIRECT(nfl_game_result_header),0),FALSE)),"",VLOOKUP($B1575,INDIRECT(nfl_game_result),MATCH(D$1,INDIRECT(nfl_game_result_header),0),FALSE)),"error")</f>
        <v/>
      </c>
      <c r="E1575">
        <f ca="1">IFERROR(IF(ISBLANK(VLOOKUP($B1575,INDIRECT(nfl_game_result),MATCH(E$1,INDIRECT(nfl_game_result_header),0),FALSE)),"",VLOOKUP($B1575,INDIRECT(nfl_game_result),MATCH(E$1,INDIRECT(nfl_game_result_header),0),FALSE)),"error")</f>
        <v>-2.5</v>
      </c>
      <c r="F1575" s="23" t="str">
        <f ca="1">IFERROR(IF(ISBLANK(VLOOKUP($B1575,INDIRECT(nfl_game_result),MATCH(F$1,INDIRECT(nfl_game_result_header),0),FALSE)),"",VLOOKUP($B1575,INDIRECT(nfl_game_result),MATCH(F$1,INDIRECT(nfl_game_result_header),0),FALSE)),"error")</f>
        <v/>
      </c>
      <c r="G1575" s="23" t="str">
        <f ca="1">IFERROR(IF(ISBLANK(VLOOKUP($B1575,INDIRECT(nfl_game_result),MATCH(G$1,INDIRECT(nfl_game_result_header),0),FALSE)),"",VLOOKUP($B1575,INDIRECT(nfl_game_result),MATCH(G$1,INDIRECT(nfl_game_result_header),0),FALSE)),"error")</f>
        <v/>
      </c>
      <c r="H1575">
        <f ca="1">IFERROR(IF(ISBLANK(VLOOKUP($B1575,INDIRECT(nfl_game_result),MATCH(H$1,INDIRECT(nfl_game_result_header),0),FALSE)),"",VLOOKUP($B1575,INDIRECT(nfl_game_result),MATCH(H$1,INDIRECT(nfl_game_result_header),0),FALSE)),"error")</f>
        <v>19</v>
      </c>
      <c r="I1575">
        <f ca="1">IFERROR(IF(ISBLANK(VLOOKUP($B1575,INDIRECT(nfl_game_result),MATCH(I$1,INDIRECT(nfl_game_result_header),0),FALSE)),"",VLOOKUP($B1575,INDIRECT(nfl_game_result),MATCH(I$1,INDIRECT(nfl_game_result_header),0),FALSE)),"error")</f>
        <v>7</v>
      </c>
      <c r="J1575" t="str">
        <f ca="1">IFERROR(IF(ISBLANK(VLOOKUP($B1575,INDIRECT(nfl_game_result),MATCH(J$1,INDIRECT(nfl_game_result_header),0),FALSE)),"",VLOOKUP($B1575,INDIRECT(nfl_game_result),MATCH(J$1,INDIRECT(nfl_game_result_header),0),FALSE)),"error")</f>
        <v>KCY</v>
      </c>
      <c r="K1575" t="str">
        <f ca="1">IFERROR(IF(ISBLANK(VLOOKUP($B1575,INDIRECT(nfl_game_result),MATCH(K$1,INDIRECT(nfl_game_result_header),0),FALSE)),"",VLOOKUP($B1575,INDIRECT(nfl_game_result),MATCH(K$1,INDIRECT(nfl_game_result_header),0),FALSE)),"error")</f>
        <v>KCY</v>
      </c>
      <c r="L1575" s="23" t="str">
        <f ca="1">IFERROR(IF(ISBLANK(VLOOKUP($B1575,INDIRECT(nfl_game_result),MATCH(L$1,INDIRECT(nfl_game_result_header),0),FALSE)),"",VLOOKUP($B1575,INDIRECT(nfl_game_result),MATCH(L$1,INDIRECT(nfl_game_result_header),0),FALSE)),"error")</f>
        <v/>
      </c>
      <c r="M1575" t="s">
        <v>16</v>
      </c>
      <c r="N1575">
        <v>1</v>
      </c>
      <c r="O1575" t="s">
        <v>88</v>
      </c>
      <c r="P1575">
        <v>13</v>
      </c>
      <c r="V1575" s="23" t="s">
        <v>416</v>
      </c>
      <c r="W1575">
        <f ca="1">VALUE(LEFT(C1575, 4))</f>
        <v>2014</v>
      </c>
      <c r="X1575">
        <f ca="1">VALUE(MID(C1575,6,FIND("_",C1575,6)-6))</f>
        <v>17</v>
      </c>
      <c r="Y1575" t="str">
        <f ca="1">IF(NOT(OR(ISBLANK(D1575),ISBLANK(E1575),D1575="",E1575="")),D1575-E1575,"")</f>
        <v/>
      </c>
      <c r="Z1575" t="str">
        <f ca="1">IF(OR(NOT(ISNUMBER(D1575)),ISBLANK(D1575),D1575="",ISBLANK(N1575)),"",ABS(D1575-N1575))</f>
        <v/>
      </c>
      <c r="AA1575">
        <f ca="1">IF(OR(ISBLANK(J1575),ISBLANK(O1575),J1575="",O1575=""),"",IF(J1575=O1575,1,0))</f>
        <v>0</v>
      </c>
      <c r="AB1575" t="str">
        <f ca="1">IF(OR(ISBLANK(K1575),ISBLANK(Q1575),K1575="",Q1575=""),"",IF(K1575=Q1575,1,0))</f>
        <v/>
      </c>
      <c r="AC1575" s="23" t="str">
        <f t="shared" ca="1" si="24"/>
        <v/>
      </c>
    </row>
    <row r="1576" spans="1:29" x14ac:dyDescent="0.25">
      <c r="A1576" s="23">
        <v>1575</v>
      </c>
      <c r="B1576">
        <v>779</v>
      </c>
      <c r="C1576" t="str">
        <f ca="1">IFERROR(VLOOKUP($B1576,INDIRECT(nfl_game_result),MATCH(C$1,INDIRECT(nfl_game_result_header),0),FALSE),"error")</f>
        <v>2014_17_NYJ@MIA</v>
      </c>
      <c r="D1576" t="str">
        <f ca="1">IFERROR(IF(ISBLANK(VLOOKUP($B1576,INDIRECT(nfl_game_result),MATCH(D$1,INDIRECT(nfl_game_result_header),0),FALSE)),"",VLOOKUP($B1576,INDIRECT(nfl_game_result),MATCH(D$1,INDIRECT(nfl_game_result_header),0),FALSE)),"error")</f>
        <v/>
      </c>
      <c r="E1576">
        <f ca="1">IFERROR(IF(ISBLANK(VLOOKUP($B1576,INDIRECT(nfl_game_result),MATCH(E$1,INDIRECT(nfl_game_result_header),0),FALSE)),"",VLOOKUP($B1576,INDIRECT(nfl_game_result),MATCH(E$1,INDIRECT(nfl_game_result_header),0),FALSE)),"error")</f>
        <v>-4.5</v>
      </c>
      <c r="F1576" s="23" t="str">
        <f ca="1">IFERROR(IF(ISBLANK(VLOOKUP($B1576,INDIRECT(nfl_game_result),MATCH(F$1,INDIRECT(nfl_game_result_header),0),FALSE)),"",VLOOKUP($B1576,INDIRECT(nfl_game_result),MATCH(F$1,INDIRECT(nfl_game_result_header),0),FALSE)),"error")</f>
        <v/>
      </c>
      <c r="G1576" s="23" t="str">
        <f ca="1">IFERROR(IF(ISBLANK(VLOOKUP($B1576,INDIRECT(nfl_game_result),MATCH(G$1,INDIRECT(nfl_game_result_header),0),FALSE)),"",VLOOKUP($B1576,INDIRECT(nfl_game_result),MATCH(G$1,INDIRECT(nfl_game_result_header),0),FALSE)),"error")</f>
        <v/>
      </c>
      <c r="H1576">
        <f ca="1">IFERROR(IF(ISBLANK(VLOOKUP($B1576,INDIRECT(nfl_game_result),MATCH(H$1,INDIRECT(nfl_game_result_header),0),FALSE)),"",VLOOKUP($B1576,INDIRECT(nfl_game_result),MATCH(H$1,INDIRECT(nfl_game_result_header),0),FALSE)),"error")</f>
        <v>24</v>
      </c>
      <c r="I1576">
        <f ca="1">IFERROR(IF(ISBLANK(VLOOKUP($B1576,INDIRECT(nfl_game_result),MATCH(I$1,INDIRECT(nfl_game_result_header),0),FALSE)),"",VLOOKUP($B1576,INDIRECT(nfl_game_result),MATCH(I$1,INDIRECT(nfl_game_result_header),0),FALSE)),"error")</f>
        <v>37</v>
      </c>
      <c r="J1576" t="str">
        <f ca="1">IFERROR(IF(ISBLANK(VLOOKUP($B1576,INDIRECT(nfl_game_result),MATCH(J$1,INDIRECT(nfl_game_result_header),0),FALSE)),"",VLOOKUP($B1576,INDIRECT(nfl_game_result),MATCH(J$1,INDIRECT(nfl_game_result_header),0),FALSE)),"error")</f>
        <v>NYJ</v>
      </c>
      <c r="K1576" t="str">
        <f ca="1">IFERROR(IF(ISBLANK(VLOOKUP($B1576,INDIRECT(nfl_game_result),MATCH(K$1,INDIRECT(nfl_game_result_header),0),FALSE)),"",VLOOKUP($B1576,INDIRECT(nfl_game_result),MATCH(K$1,INDIRECT(nfl_game_result_header),0),FALSE)),"error")</f>
        <v>NYJ</v>
      </c>
      <c r="L1576" s="23" t="str">
        <f ca="1">IFERROR(IF(ISBLANK(VLOOKUP($B1576,INDIRECT(nfl_game_result),MATCH(L$1,INDIRECT(nfl_game_result_header),0),FALSE)),"",VLOOKUP($B1576,INDIRECT(nfl_game_result),MATCH(L$1,INDIRECT(nfl_game_result_header),0),FALSE)),"error")</f>
        <v/>
      </c>
      <c r="M1576" t="s">
        <v>16</v>
      </c>
      <c r="N1576">
        <v>-7</v>
      </c>
      <c r="O1576" t="s">
        <v>84</v>
      </c>
      <c r="P1576">
        <v>6</v>
      </c>
      <c r="V1576" s="23" t="s">
        <v>416</v>
      </c>
      <c r="W1576">
        <f ca="1">VALUE(LEFT(C1576, 4))</f>
        <v>2014</v>
      </c>
      <c r="X1576">
        <f ca="1">VALUE(MID(C1576,6,FIND("_",C1576,6)-6))</f>
        <v>17</v>
      </c>
      <c r="Y1576" t="str">
        <f ca="1">IF(NOT(OR(ISBLANK(D1576),ISBLANK(E1576),D1576="",E1576="")),D1576-E1576,"")</f>
        <v/>
      </c>
      <c r="Z1576" t="str">
        <f ca="1">IF(OR(NOT(ISNUMBER(D1576)),ISBLANK(D1576),D1576="",ISBLANK(N1576)),"",ABS(D1576-N1576))</f>
        <v/>
      </c>
      <c r="AA1576">
        <f ca="1">IF(OR(ISBLANK(J1576),ISBLANK(O1576),J1576="",O1576=""),"",IF(J1576=O1576,1,0))</f>
        <v>1</v>
      </c>
      <c r="AB1576" t="str">
        <f ca="1">IF(OR(ISBLANK(K1576),ISBLANK(Q1576),K1576="",Q1576=""),"",IF(K1576=Q1576,1,0))</f>
        <v/>
      </c>
      <c r="AC1576" s="23" t="str">
        <f t="shared" ca="1" si="24"/>
        <v/>
      </c>
    </row>
    <row r="1577" spans="1:29" x14ac:dyDescent="0.25">
      <c r="A1577" s="23">
        <v>1576</v>
      </c>
      <c r="B1577">
        <v>780</v>
      </c>
      <c r="C1577" t="str">
        <f ca="1">IFERROR(VLOOKUP($B1577,INDIRECT(nfl_game_result),MATCH(C$1,INDIRECT(nfl_game_result_header),0),FALSE),"error")</f>
        <v>2014_17_CHI@MIN</v>
      </c>
      <c r="D1577" t="str">
        <f ca="1">IFERROR(IF(ISBLANK(VLOOKUP($B1577,INDIRECT(nfl_game_result),MATCH(D$1,INDIRECT(nfl_game_result_header),0),FALSE)),"",VLOOKUP($B1577,INDIRECT(nfl_game_result),MATCH(D$1,INDIRECT(nfl_game_result_header),0),FALSE)),"error")</f>
        <v/>
      </c>
      <c r="E1577">
        <f ca="1">IFERROR(IF(ISBLANK(VLOOKUP($B1577,INDIRECT(nfl_game_result),MATCH(E$1,INDIRECT(nfl_game_result_header),0),FALSE)),"",VLOOKUP($B1577,INDIRECT(nfl_game_result),MATCH(E$1,INDIRECT(nfl_game_result_header),0),FALSE)),"error")</f>
        <v>-7</v>
      </c>
      <c r="F1577" s="23" t="str">
        <f ca="1">IFERROR(IF(ISBLANK(VLOOKUP($B1577,INDIRECT(nfl_game_result),MATCH(F$1,INDIRECT(nfl_game_result_header),0),FALSE)),"",VLOOKUP($B1577,INDIRECT(nfl_game_result),MATCH(F$1,INDIRECT(nfl_game_result_header),0),FALSE)),"error")</f>
        <v/>
      </c>
      <c r="G1577" s="23" t="str">
        <f ca="1">IFERROR(IF(ISBLANK(VLOOKUP($B1577,INDIRECT(nfl_game_result),MATCH(G$1,INDIRECT(nfl_game_result_header),0),FALSE)),"",VLOOKUP($B1577,INDIRECT(nfl_game_result),MATCH(G$1,INDIRECT(nfl_game_result_header),0),FALSE)),"error")</f>
        <v/>
      </c>
      <c r="H1577">
        <f ca="1">IFERROR(IF(ISBLANK(VLOOKUP($B1577,INDIRECT(nfl_game_result),MATCH(H$1,INDIRECT(nfl_game_result_header),0),FALSE)),"",VLOOKUP($B1577,INDIRECT(nfl_game_result),MATCH(H$1,INDIRECT(nfl_game_result_header),0),FALSE)),"error")</f>
        <v>13</v>
      </c>
      <c r="I1577">
        <f ca="1">IFERROR(IF(ISBLANK(VLOOKUP($B1577,INDIRECT(nfl_game_result),MATCH(I$1,INDIRECT(nfl_game_result_header),0),FALSE)),"",VLOOKUP($B1577,INDIRECT(nfl_game_result),MATCH(I$1,INDIRECT(nfl_game_result_header),0),FALSE)),"error")</f>
        <v>9</v>
      </c>
      <c r="J1577" t="str">
        <f ca="1">IFERROR(IF(ISBLANK(VLOOKUP($B1577,INDIRECT(nfl_game_result),MATCH(J$1,INDIRECT(nfl_game_result_header),0),FALSE)),"",VLOOKUP($B1577,INDIRECT(nfl_game_result),MATCH(J$1,INDIRECT(nfl_game_result_header),0),FALSE)),"error")</f>
        <v>CHI</v>
      </c>
      <c r="K1577" t="str">
        <f ca="1">IFERROR(IF(ISBLANK(VLOOKUP($B1577,INDIRECT(nfl_game_result),MATCH(K$1,INDIRECT(nfl_game_result_header),0),FALSE)),"",VLOOKUP($B1577,INDIRECT(nfl_game_result),MATCH(K$1,INDIRECT(nfl_game_result_header),0),FALSE)),"error")</f>
        <v>MIN</v>
      </c>
      <c r="L1577" s="23" t="str">
        <f ca="1">IFERROR(IF(ISBLANK(VLOOKUP($B1577,INDIRECT(nfl_game_result),MATCH(L$1,INDIRECT(nfl_game_result_header),0),FALSE)),"",VLOOKUP($B1577,INDIRECT(nfl_game_result),MATCH(L$1,INDIRECT(nfl_game_result_header),0),FALSE)),"error")</f>
        <v/>
      </c>
      <c r="M1577" t="s">
        <v>16</v>
      </c>
      <c r="N1577">
        <v>-4.5</v>
      </c>
      <c r="O1577" t="s">
        <v>68</v>
      </c>
      <c r="P1577">
        <v>7</v>
      </c>
      <c r="V1577" s="23" t="s">
        <v>416</v>
      </c>
      <c r="W1577">
        <f ca="1">VALUE(LEFT(C1577, 4))</f>
        <v>2014</v>
      </c>
      <c r="X1577">
        <f ca="1">VALUE(MID(C1577,6,FIND("_",C1577,6)-6))</f>
        <v>17</v>
      </c>
      <c r="Y1577" t="str">
        <f ca="1">IF(NOT(OR(ISBLANK(D1577),ISBLANK(E1577),D1577="",E1577="")),D1577-E1577,"")</f>
        <v/>
      </c>
      <c r="Z1577" t="str">
        <f ca="1">IF(OR(NOT(ISNUMBER(D1577)),ISBLANK(D1577),D1577="",ISBLANK(N1577)),"",ABS(D1577-N1577))</f>
        <v/>
      </c>
      <c r="AA1577">
        <f ca="1">IF(OR(ISBLANK(J1577),ISBLANK(O1577),J1577="",O1577=""),"",IF(J1577=O1577,1,0))</f>
        <v>1</v>
      </c>
      <c r="AB1577" t="str">
        <f ca="1">IF(OR(ISBLANK(K1577),ISBLANK(Q1577),K1577="",Q1577=""),"",IF(K1577=Q1577,1,0))</f>
        <v/>
      </c>
      <c r="AC1577" s="23" t="str">
        <f t="shared" ca="1" si="24"/>
        <v/>
      </c>
    </row>
    <row r="1578" spans="1:29" x14ac:dyDescent="0.25">
      <c r="A1578" s="23">
        <v>1577</v>
      </c>
      <c r="B1578">
        <v>781</v>
      </c>
      <c r="C1578" t="str">
        <f ca="1">IFERROR(VLOOKUP($B1578,INDIRECT(nfl_game_result),MATCH(C$1,INDIRECT(nfl_game_result_header),0),FALSE),"error")</f>
        <v>2014_17_BUF@NWE</v>
      </c>
      <c r="D1578" t="str">
        <f ca="1">IFERROR(IF(ISBLANK(VLOOKUP($B1578,INDIRECT(nfl_game_result),MATCH(D$1,INDIRECT(nfl_game_result_header),0),FALSE)),"",VLOOKUP($B1578,INDIRECT(nfl_game_result),MATCH(D$1,INDIRECT(nfl_game_result_header),0),FALSE)),"error")</f>
        <v/>
      </c>
      <c r="E1578">
        <f ca="1">IFERROR(IF(ISBLANK(VLOOKUP($B1578,INDIRECT(nfl_game_result),MATCH(E$1,INDIRECT(nfl_game_result_header),0),FALSE)),"",VLOOKUP($B1578,INDIRECT(nfl_game_result),MATCH(E$1,INDIRECT(nfl_game_result_header),0),FALSE)),"error")</f>
        <v>-10.5</v>
      </c>
      <c r="F1578" s="23" t="str">
        <f ca="1">IFERROR(IF(ISBLANK(VLOOKUP($B1578,INDIRECT(nfl_game_result),MATCH(F$1,INDIRECT(nfl_game_result_header),0),FALSE)),"",VLOOKUP($B1578,INDIRECT(nfl_game_result),MATCH(F$1,INDIRECT(nfl_game_result_header),0),FALSE)),"error")</f>
        <v/>
      </c>
      <c r="G1578" s="23" t="str">
        <f ca="1">IFERROR(IF(ISBLANK(VLOOKUP($B1578,INDIRECT(nfl_game_result),MATCH(G$1,INDIRECT(nfl_game_result_header),0),FALSE)),"",VLOOKUP($B1578,INDIRECT(nfl_game_result),MATCH(G$1,INDIRECT(nfl_game_result_header),0),FALSE)),"error")</f>
        <v/>
      </c>
      <c r="H1578">
        <f ca="1">IFERROR(IF(ISBLANK(VLOOKUP($B1578,INDIRECT(nfl_game_result),MATCH(H$1,INDIRECT(nfl_game_result_header),0),FALSE)),"",VLOOKUP($B1578,INDIRECT(nfl_game_result),MATCH(H$1,INDIRECT(nfl_game_result_header),0),FALSE)),"error")</f>
        <v>9</v>
      </c>
      <c r="I1578">
        <f ca="1">IFERROR(IF(ISBLANK(VLOOKUP($B1578,INDIRECT(nfl_game_result),MATCH(I$1,INDIRECT(nfl_game_result_header),0),FALSE)),"",VLOOKUP($B1578,INDIRECT(nfl_game_result),MATCH(I$1,INDIRECT(nfl_game_result_header),0),FALSE)),"error")</f>
        <v>17</v>
      </c>
      <c r="J1578" t="str">
        <f ca="1">IFERROR(IF(ISBLANK(VLOOKUP($B1578,INDIRECT(nfl_game_result),MATCH(J$1,INDIRECT(nfl_game_result_header),0),FALSE)),"",VLOOKUP($B1578,INDIRECT(nfl_game_result),MATCH(J$1,INDIRECT(nfl_game_result_header),0),FALSE)),"error")</f>
        <v>BUF</v>
      </c>
      <c r="K1578" t="str">
        <f ca="1">IFERROR(IF(ISBLANK(VLOOKUP($B1578,INDIRECT(nfl_game_result),MATCH(K$1,INDIRECT(nfl_game_result_header),0),FALSE)),"",VLOOKUP($B1578,INDIRECT(nfl_game_result),MATCH(K$1,INDIRECT(nfl_game_result_header),0),FALSE)),"error")</f>
        <v>BUF</v>
      </c>
      <c r="L1578" s="23" t="str">
        <f ca="1">IFERROR(IF(ISBLANK(VLOOKUP($B1578,INDIRECT(nfl_game_result),MATCH(L$1,INDIRECT(nfl_game_result_header),0),FALSE)),"",VLOOKUP($B1578,INDIRECT(nfl_game_result),MATCH(L$1,INDIRECT(nfl_game_result_header),0),FALSE)),"error")</f>
        <v/>
      </c>
      <c r="M1578" t="s">
        <v>16</v>
      </c>
      <c r="N1578">
        <v>-10</v>
      </c>
      <c r="O1578" t="s">
        <v>66</v>
      </c>
      <c r="P1578">
        <v>2</v>
      </c>
      <c r="V1578" s="23" t="s">
        <v>416</v>
      </c>
      <c r="W1578">
        <f ca="1">VALUE(LEFT(C1578, 4))</f>
        <v>2014</v>
      </c>
      <c r="X1578">
        <f ca="1">VALUE(MID(C1578,6,FIND("_",C1578,6)-6))</f>
        <v>17</v>
      </c>
      <c r="Y1578" t="str">
        <f ca="1">IF(NOT(OR(ISBLANK(D1578),ISBLANK(E1578),D1578="",E1578="")),D1578-E1578,"")</f>
        <v/>
      </c>
      <c r="Z1578" t="str">
        <f ca="1">IF(OR(NOT(ISNUMBER(D1578)),ISBLANK(D1578),D1578="",ISBLANK(N1578)),"",ABS(D1578-N1578))</f>
        <v/>
      </c>
      <c r="AA1578">
        <f ca="1">IF(OR(ISBLANK(J1578),ISBLANK(O1578),J1578="",O1578=""),"",IF(J1578=O1578,1,0))</f>
        <v>1</v>
      </c>
      <c r="AB1578" t="str">
        <f ca="1">IF(OR(ISBLANK(K1578),ISBLANK(Q1578),K1578="",Q1578=""),"",IF(K1578=Q1578,1,0))</f>
        <v/>
      </c>
      <c r="AC1578" s="23" t="str">
        <f t="shared" ca="1" si="24"/>
        <v/>
      </c>
    </row>
    <row r="1579" spans="1:29" x14ac:dyDescent="0.25">
      <c r="A1579" s="23">
        <v>1578</v>
      </c>
      <c r="B1579">
        <v>782</v>
      </c>
      <c r="C1579" t="str">
        <f ca="1">IFERROR(VLOOKUP($B1579,INDIRECT(nfl_game_result),MATCH(C$1,INDIRECT(nfl_game_result_header),0),FALSE),"error")</f>
        <v>2014_17_PHI@NYG</v>
      </c>
      <c r="D1579" t="str">
        <f ca="1">IFERROR(IF(ISBLANK(VLOOKUP($B1579,INDIRECT(nfl_game_result),MATCH(D$1,INDIRECT(nfl_game_result_header),0),FALSE)),"",VLOOKUP($B1579,INDIRECT(nfl_game_result),MATCH(D$1,INDIRECT(nfl_game_result_header),0),FALSE)),"error")</f>
        <v/>
      </c>
      <c r="E1579">
        <f ca="1">IFERROR(IF(ISBLANK(VLOOKUP($B1579,INDIRECT(nfl_game_result),MATCH(E$1,INDIRECT(nfl_game_result_header),0),FALSE)),"",VLOOKUP($B1579,INDIRECT(nfl_game_result),MATCH(E$1,INDIRECT(nfl_game_result_header),0),FALSE)),"error")</f>
        <v>-2.5</v>
      </c>
      <c r="F1579" s="23" t="str">
        <f ca="1">IFERROR(IF(ISBLANK(VLOOKUP($B1579,INDIRECT(nfl_game_result),MATCH(F$1,INDIRECT(nfl_game_result_header),0),FALSE)),"",VLOOKUP($B1579,INDIRECT(nfl_game_result),MATCH(F$1,INDIRECT(nfl_game_result_header),0),FALSE)),"error")</f>
        <v/>
      </c>
      <c r="G1579" s="23" t="str">
        <f ca="1">IFERROR(IF(ISBLANK(VLOOKUP($B1579,INDIRECT(nfl_game_result),MATCH(G$1,INDIRECT(nfl_game_result_header),0),FALSE)),"",VLOOKUP($B1579,INDIRECT(nfl_game_result),MATCH(G$1,INDIRECT(nfl_game_result_header),0),FALSE)),"error")</f>
        <v/>
      </c>
      <c r="H1579">
        <f ca="1">IFERROR(IF(ISBLANK(VLOOKUP($B1579,INDIRECT(nfl_game_result),MATCH(H$1,INDIRECT(nfl_game_result_header),0),FALSE)),"",VLOOKUP($B1579,INDIRECT(nfl_game_result),MATCH(H$1,INDIRECT(nfl_game_result_header),0),FALSE)),"error")</f>
        <v>26</v>
      </c>
      <c r="I1579">
        <f ca="1">IFERROR(IF(ISBLANK(VLOOKUP($B1579,INDIRECT(nfl_game_result),MATCH(I$1,INDIRECT(nfl_game_result_header),0),FALSE)),"",VLOOKUP($B1579,INDIRECT(nfl_game_result),MATCH(I$1,INDIRECT(nfl_game_result_header),0),FALSE)),"error")</f>
        <v>34</v>
      </c>
      <c r="J1579" t="str">
        <f ca="1">IFERROR(IF(ISBLANK(VLOOKUP($B1579,INDIRECT(nfl_game_result),MATCH(J$1,INDIRECT(nfl_game_result_header),0),FALSE)),"",VLOOKUP($B1579,INDIRECT(nfl_game_result),MATCH(J$1,INDIRECT(nfl_game_result_header),0),FALSE)),"error")</f>
        <v>PHI</v>
      </c>
      <c r="K1579" t="str">
        <f ca="1">IFERROR(IF(ISBLANK(VLOOKUP($B1579,INDIRECT(nfl_game_result),MATCH(K$1,INDIRECT(nfl_game_result_header),0),FALSE)),"",VLOOKUP($B1579,INDIRECT(nfl_game_result),MATCH(K$1,INDIRECT(nfl_game_result_header),0),FALSE)),"error")</f>
        <v>PHI</v>
      </c>
      <c r="L1579" s="23" t="str">
        <f ca="1">IFERROR(IF(ISBLANK(VLOOKUP($B1579,INDIRECT(nfl_game_result),MATCH(L$1,INDIRECT(nfl_game_result_header),0),FALSE)),"",VLOOKUP($B1579,INDIRECT(nfl_game_result),MATCH(L$1,INDIRECT(nfl_game_result_header),0),FALSE)),"error")</f>
        <v/>
      </c>
      <c r="M1579" t="s">
        <v>16</v>
      </c>
      <c r="N1579">
        <v>-3</v>
      </c>
      <c r="O1579" t="s">
        <v>83</v>
      </c>
      <c r="P1579">
        <v>12</v>
      </c>
      <c r="V1579" s="23" t="s">
        <v>416</v>
      </c>
      <c r="W1579">
        <f ca="1">VALUE(LEFT(C1579, 4))</f>
        <v>2014</v>
      </c>
      <c r="X1579">
        <f ca="1">VALUE(MID(C1579,6,FIND("_",C1579,6)-6))</f>
        <v>17</v>
      </c>
      <c r="Y1579" t="str">
        <f ca="1">IF(NOT(OR(ISBLANK(D1579),ISBLANK(E1579),D1579="",E1579="")),D1579-E1579,"")</f>
        <v/>
      </c>
      <c r="Z1579" t="str">
        <f ca="1">IF(OR(NOT(ISNUMBER(D1579)),ISBLANK(D1579),D1579="",ISBLANK(N1579)),"",ABS(D1579-N1579))</f>
        <v/>
      </c>
      <c r="AA1579">
        <f ca="1">IF(OR(ISBLANK(J1579),ISBLANK(O1579),J1579="",O1579=""),"",IF(J1579=O1579,1,0))</f>
        <v>0</v>
      </c>
      <c r="AB1579" t="str">
        <f ca="1">IF(OR(ISBLANK(K1579),ISBLANK(Q1579),K1579="",Q1579=""),"",IF(K1579=Q1579,1,0))</f>
        <v/>
      </c>
      <c r="AC1579" s="23" t="str">
        <f t="shared" ca="1" si="24"/>
        <v/>
      </c>
    </row>
    <row r="1580" spans="1:29" x14ac:dyDescent="0.25">
      <c r="A1580" s="23">
        <v>1579</v>
      </c>
      <c r="B1580">
        <v>783</v>
      </c>
      <c r="C1580" t="str">
        <f ca="1">IFERROR(VLOOKUP($B1580,INDIRECT(nfl_game_result),MATCH(C$1,INDIRECT(nfl_game_result_header),0),FALSE),"error")</f>
        <v>2014_17_CIN@PIT</v>
      </c>
      <c r="D1580" t="str">
        <f ca="1">IFERROR(IF(ISBLANK(VLOOKUP($B1580,INDIRECT(nfl_game_result),MATCH(D$1,INDIRECT(nfl_game_result_header),0),FALSE)),"",VLOOKUP($B1580,INDIRECT(nfl_game_result),MATCH(D$1,INDIRECT(nfl_game_result_header),0),FALSE)),"error")</f>
        <v/>
      </c>
      <c r="E1580">
        <f ca="1">IFERROR(IF(ISBLANK(VLOOKUP($B1580,INDIRECT(nfl_game_result),MATCH(E$1,INDIRECT(nfl_game_result_header),0),FALSE)),"",VLOOKUP($B1580,INDIRECT(nfl_game_result),MATCH(E$1,INDIRECT(nfl_game_result_header),0),FALSE)),"error")</f>
        <v>-3</v>
      </c>
      <c r="F1580" s="23" t="str">
        <f ca="1">IFERROR(IF(ISBLANK(VLOOKUP($B1580,INDIRECT(nfl_game_result),MATCH(F$1,INDIRECT(nfl_game_result_header),0),FALSE)),"",VLOOKUP($B1580,INDIRECT(nfl_game_result),MATCH(F$1,INDIRECT(nfl_game_result_header),0),FALSE)),"error")</f>
        <v/>
      </c>
      <c r="G1580" s="23" t="str">
        <f ca="1">IFERROR(IF(ISBLANK(VLOOKUP($B1580,INDIRECT(nfl_game_result),MATCH(G$1,INDIRECT(nfl_game_result_header),0),FALSE)),"",VLOOKUP($B1580,INDIRECT(nfl_game_result),MATCH(G$1,INDIRECT(nfl_game_result_header),0),FALSE)),"error")</f>
        <v/>
      </c>
      <c r="H1580">
        <f ca="1">IFERROR(IF(ISBLANK(VLOOKUP($B1580,INDIRECT(nfl_game_result),MATCH(H$1,INDIRECT(nfl_game_result_header),0),FALSE)),"",VLOOKUP($B1580,INDIRECT(nfl_game_result),MATCH(H$1,INDIRECT(nfl_game_result_header),0),FALSE)),"error")</f>
        <v>27</v>
      </c>
      <c r="I1580">
        <f ca="1">IFERROR(IF(ISBLANK(VLOOKUP($B1580,INDIRECT(nfl_game_result),MATCH(I$1,INDIRECT(nfl_game_result_header),0),FALSE)),"",VLOOKUP($B1580,INDIRECT(nfl_game_result),MATCH(I$1,INDIRECT(nfl_game_result_header),0),FALSE)),"error")</f>
        <v>17</v>
      </c>
      <c r="J1580" t="str">
        <f ca="1">IFERROR(IF(ISBLANK(VLOOKUP($B1580,INDIRECT(nfl_game_result),MATCH(J$1,INDIRECT(nfl_game_result_header),0),FALSE)),"",VLOOKUP($B1580,INDIRECT(nfl_game_result),MATCH(J$1,INDIRECT(nfl_game_result_header),0),FALSE)),"error")</f>
        <v>PIT</v>
      </c>
      <c r="K1580" t="str">
        <f ca="1">IFERROR(IF(ISBLANK(VLOOKUP($B1580,INDIRECT(nfl_game_result),MATCH(K$1,INDIRECT(nfl_game_result_header),0),FALSE)),"",VLOOKUP($B1580,INDIRECT(nfl_game_result),MATCH(K$1,INDIRECT(nfl_game_result_header),0),FALSE)),"error")</f>
        <v>PIT</v>
      </c>
      <c r="L1580" s="23" t="str">
        <f ca="1">IFERROR(IF(ISBLANK(VLOOKUP($B1580,INDIRECT(nfl_game_result),MATCH(L$1,INDIRECT(nfl_game_result_header),0),FALSE)),"",VLOOKUP($B1580,INDIRECT(nfl_game_result),MATCH(L$1,INDIRECT(nfl_game_result_header),0),FALSE)),"error")</f>
        <v/>
      </c>
      <c r="M1580" t="s">
        <v>16</v>
      </c>
      <c r="N1580">
        <v>-4.5</v>
      </c>
      <c r="O1580" t="s">
        <v>87</v>
      </c>
      <c r="P1580">
        <v>16</v>
      </c>
      <c r="V1580" s="23" t="s">
        <v>416</v>
      </c>
      <c r="W1580">
        <f ca="1">VALUE(LEFT(C1580, 4))</f>
        <v>2014</v>
      </c>
      <c r="X1580">
        <f ca="1">VALUE(MID(C1580,6,FIND("_",C1580,6)-6))</f>
        <v>17</v>
      </c>
      <c r="Y1580" t="str">
        <f ca="1">IF(NOT(OR(ISBLANK(D1580),ISBLANK(E1580),D1580="",E1580="")),D1580-E1580,"")</f>
        <v/>
      </c>
      <c r="Z1580" t="str">
        <f ca="1">IF(OR(NOT(ISNUMBER(D1580)),ISBLANK(D1580),D1580="",ISBLANK(N1580)),"",ABS(D1580-N1580))</f>
        <v/>
      </c>
      <c r="AA1580">
        <f ca="1">IF(OR(ISBLANK(J1580),ISBLANK(O1580),J1580="",O1580=""),"",IF(J1580=O1580,1,0))</f>
        <v>1</v>
      </c>
      <c r="AB1580" t="str">
        <f ca="1">IF(OR(ISBLANK(K1580),ISBLANK(Q1580),K1580="",Q1580=""),"",IF(K1580=Q1580,1,0))</f>
        <v/>
      </c>
      <c r="AC1580" s="23" t="str">
        <f t="shared" ca="1" si="24"/>
        <v/>
      </c>
    </row>
    <row r="1581" spans="1:29" x14ac:dyDescent="0.25">
      <c r="A1581" s="23">
        <v>1580</v>
      </c>
      <c r="B1581">
        <v>784</v>
      </c>
      <c r="C1581" t="str">
        <f ca="1">IFERROR(VLOOKUP($B1581,INDIRECT(nfl_game_result),MATCH(C$1,INDIRECT(nfl_game_result_header),0),FALSE),"error")</f>
        <v>2014_17_NOR@TBY</v>
      </c>
      <c r="D1581" t="str">
        <f ca="1">IFERROR(IF(ISBLANK(VLOOKUP($B1581,INDIRECT(nfl_game_result),MATCH(D$1,INDIRECT(nfl_game_result_header),0),FALSE)),"",VLOOKUP($B1581,INDIRECT(nfl_game_result),MATCH(D$1,INDIRECT(nfl_game_result_header),0),FALSE)),"error")</f>
        <v/>
      </c>
      <c r="E1581">
        <f ca="1">IFERROR(IF(ISBLANK(VLOOKUP($B1581,INDIRECT(nfl_game_result),MATCH(E$1,INDIRECT(nfl_game_result_header),0),FALSE)),"",VLOOKUP($B1581,INDIRECT(nfl_game_result),MATCH(E$1,INDIRECT(nfl_game_result_header),0),FALSE)),"error")</f>
        <v>3.5</v>
      </c>
      <c r="F1581" s="23" t="str">
        <f ca="1">IFERROR(IF(ISBLANK(VLOOKUP($B1581,INDIRECT(nfl_game_result),MATCH(F$1,INDIRECT(nfl_game_result_header),0),FALSE)),"",VLOOKUP($B1581,INDIRECT(nfl_game_result),MATCH(F$1,INDIRECT(nfl_game_result_header),0),FALSE)),"error")</f>
        <v/>
      </c>
      <c r="G1581" s="23" t="str">
        <f ca="1">IFERROR(IF(ISBLANK(VLOOKUP($B1581,INDIRECT(nfl_game_result),MATCH(G$1,INDIRECT(nfl_game_result_header),0),FALSE)),"",VLOOKUP($B1581,INDIRECT(nfl_game_result),MATCH(G$1,INDIRECT(nfl_game_result_header),0),FALSE)),"error")</f>
        <v/>
      </c>
      <c r="H1581">
        <f ca="1">IFERROR(IF(ISBLANK(VLOOKUP($B1581,INDIRECT(nfl_game_result),MATCH(H$1,INDIRECT(nfl_game_result_header),0),FALSE)),"",VLOOKUP($B1581,INDIRECT(nfl_game_result),MATCH(H$1,INDIRECT(nfl_game_result_header),0),FALSE)),"error")</f>
        <v>20</v>
      </c>
      <c r="I1581">
        <f ca="1">IFERROR(IF(ISBLANK(VLOOKUP($B1581,INDIRECT(nfl_game_result),MATCH(I$1,INDIRECT(nfl_game_result_header),0),FALSE)),"",VLOOKUP($B1581,INDIRECT(nfl_game_result),MATCH(I$1,INDIRECT(nfl_game_result_header),0),FALSE)),"error")</f>
        <v>23</v>
      </c>
      <c r="J1581" t="str">
        <f ca="1">IFERROR(IF(ISBLANK(VLOOKUP($B1581,INDIRECT(nfl_game_result),MATCH(J$1,INDIRECT(nfl_game_result_header),0),FALSE)),"",VLOOKUP($B1581,INDIRECT(nfl_game_result),MATCH(J$1,INDIRECT(nfl_game_result_header),0),FALSE)),"error")</f>
        <v>TBY</v>
      </c>
      <c r="K1581" t="str">
        <f ca="1">IFERROR(IF(ISBLANK(VLOOKUP($B1581,INDIRECT(nfl_game_result),MATCH(K$1,INDIRECT(nfl_game_result_header),0),FALSE)),"",VLOOKUP($B1581,INDIRECT(nfl_game_result),MATCH(K$1,INDIRECT(nfl_game_result_header),0),FALSE)),"error")</f>
        <v>NOR</v>
      </c>
      <c r="L1581" s="23" t="str">
        <f ca="1">IFERROR(IF(ISBLANK(VLOOKUP($B1581,INDIRECT(nfl_game_result),MATCH(L$1,INDIRECT(nfl_game_result_header),0),FALSE)),"",VLOOKUP($B1581,INDIRECT(nfl_game_result),MATCH(L$1,INDIRECT(nfl_game_result_header),0),FALSE)),"error")</f>
        <v/>
      </c>
      <c r="M1581" t="s">
        <v>16</v>
      </c>
      <c r="N1581">
        <v>3.5</v>
      </c>
      <c r="O1581" t="s">
        <v>335</v>
      </c>
      <c r="P1581">
        <v>8</v>
      </c>
      <c r="V1581" s="23" t="s">
        <v>416</v>
      </c>
      <c r="W1581">
        <f ca="1">VALUE(LEFT(C1581, 4))</f>
        <v>2014</v>
      </c>
      <c r="X1581">
        <f ca="1">VALUE(MID(C1581,6,FIND("_",C1581,6)-6))</f>
        <v>17</v>
      </c>
      <c r="Y1581" t="str">
        <f ca="1">IF(NOT(OR(ISBLANK(D1581),ISBLANK(E1581),D1581="",E1581="")),D1581-E1581,"")</f>
        <v/>
      </c>
      <c r="Z1581" t="str">
        <f ca="1">IF(OR(NOT(ISNUMBER(D1581)),ISBLANK(D1581),D1581="",ISBLANK(N1581)),"",ABS(D1581-N1581))</f>
        <v/>
      </c>
      <c r="AA1581">
        <f ca="1">IF(OR(ISBLANK(J1581),ISBLANK(O1581),J1581="",O1581=""),"",IF(J1581=O1581,1,0))</f>
        <v>0</v>
      </c>
      <c r="AB1581" t="str">
        <f ca="1">IF(OR(ISBLANK(K1581),ISBLANK(Q1581),K1581="",Q1581=""),"",IF(K1581=Q1581,1,0))</f>
        <v/>
      </c>
      <c r="AC1581" s="23" t="str">
        <f t="shared" ca="1" si="24"/>
        <v/>
      </c>
    </row>
    <row r="1582" spans="1:29" x14ac:dyDescent="0.25">
      <c r="A1582" s="23">
        <v>1581</v>
      </c>
      <c r="B1582">
        <v>785</v>
      </c>
      <c r="C1582" t="str">
        <f ca="1">IFERROR(VLOOKUP($B1582,INDIRECT(nfl_game_result),MATCH(C$1,INDIRECT(nfl_game_result_header),0),FALSE),"error")</f>
        <v>2014_17_DAL@WAS</v>
      </c>
      <c r="D1582" t="str">
        <f ca="1">IFERROR(IF(ISBLANK(VLOOKUP($B1582,INDIRECT(nfl_game_result),MATCH(D$1,INDIRECT(nfl_game_result_header),0),FALSE)),"",VLOOKUP($B1582,INDIRECT(nfl_game_result),MATCH(D$1,INDIRECT(nfl_game_result_header),0),FALSE)),"error")</f>
        <v/>
      </c>
      <c r="E1582">
        <f ca="1">IFERROR(IF(ISBLANK(VLOOKUP($B1582,INDIRECT(nfl_game_result),MATCH(E$1,INDIRECT(nfl_game_result_header),0),FALSE)),"",VLOOKUP($B1582,INDIRECT(nfl_game_result),MATCH(E$1,INDIRECT(nfl_game_result_header),0),FALSE)),"error")</f>
        <v>6.5</v>
      </c>
      <c r="F1582" s="23" t="str">
        <f ca="1">IFERROR(IF(ISBLANK(VLOOKUP($B1582,INDIRECT(nfl_game_result),MATCH(F$1,INDIRECT(nfl_game_result_header),0),FALSE)),"",VLOOKUP($B1582,INDIRECT(nfl_game_result),MATCH(F$1,INDIRECT(nfl_game_result_header),0),FALSE)),"error")</f>
        <v/>
      </c>
      <c r="G1582" s="23" t="str">
        <f ca="1">IFERROR(IF(ISBLANK(VLOOKUP($B1582,INDIRECT(nfl_game_result),MATCH(G$1,INDIRECT(nfl_game_result_header),0),FALSE)),"",VLOOKUP($B1582,INDIRECT(nfl_game_result),MATCH(G$1,INDIRECT(nfl_game_result_header),0),FALSE)),"error")</f>
        <v/>
      </c>
      <c r="H1582">
        <f ca="1">IFERROR(IF(ISBLANK(VLOOKUP($B1582,INDIRECT(nfl_game_result),MATCH(H$1,INDIRECT(nfl_game_result_header),0),FALSE)),"",VLOOKUP($B1582,INDIRECT(nfl_game_result),MATCH(H$1,INDIRECT(nfl_game_result_header),0),FALSE)),"error")</f>
        <v>17</v>
      </c>
      <c r="I1582">
        <f ca="1">IFERROR(IF(ISBLANK(VLOOKUP($B1582,INDIRECT(nfl_game_result),MATCH(I$1,INDIRECT(nfl_game_result_header),0),FALSE)),"",VLOOKUP($B1582,INDIRECT(nfl_game_result),MATCH(I$1,INDIRECT(nfl_game_result_header),0),FALSE)),"error")</f>
        <v>44</v>
      </c>
      <c r="J1582" t="str">
        <f ca="1">IFERROR(IF(ISBLANK(VLOOKUP($B1582,INDIRECT(nfl_game_result),MATCH(J$1,INDIRECT(nfl_game_result_header),0),FALSE)),"",VLOOKUP($B1582,INDIRECT(nfl_game_result),MATCH(J$1,INDIRECT(nfl_game_result_header),0),FALSE)),"error")</f>
        <v>DAL</v>
      </c>
      <c r="K1582" t="str">
        <f ca="1">IFERROR(IF(ISBLANK(VLOOKUP($B1582,INDIRECT(nfl_game_result),MATCH(K$1,INDIRECT(nfl_game_result_header),0),FALSE)),"",VLOOKUP($B1582,INDIRECT(nfl_game_result),MATCH(K$1,INDIRECT(nfl_game_result_header),0),FALSE)),"error")</f>
        <v>DAL</v>
      </c>
      <c r="L1582" s="23" t="str">
        <f ca="1">IFERROR(IF(ISBLANK(VLOOKUP($B1582,INDIRECT(nfl_game_result),MATCH(L$1,INDIRECT(nfl_game_result_header),0),FALSE)),"",VLOOKUP($B1582,INDIRECT(nfl_game_result),MATCH(L$1,INDIRECT(nfl_game_result_header),0),FALSE)),"error")</f>
        <v/>
      </c>
      <c r="M1582" t="s">
        <v>16</v>
      </c>
      <c r="N1582">
        <v>4.5</v>
      </c>
      <c r="O1582" t="s">
        <v>94</v>
      </c>
      <c r="P1582">
        <v>9</v>
      </c>
      <c r="V1582" s="23" t="s">
        <v>416</v>
      </c>
      <c r="W1582">
        <f ca="1">VALUE(LEFT(C1582, 4))</f>
        <v>2014</v>
      </c>
      <c r="X1582">
        <f ca="1">VALUE(MID(C1582,6,FIND("_",C1582,6)-6))</f>
        <v>17</v>
      </c>
      <c r="Y1582" t="str">
        <f ca="1">IF(NOT(OR(ISBLANK(D1582),ISBLANK(E1582),D1582="",E1582="")),D1582-E1582,"")</f>
        <v/>
      </c>
      <c r="Z1582" t="str">
        <f ca="1">IF(OR(NOT(ISNUMBER(D1582)),ISBLANK(D1582),D1582="",ISBLANK(N1582)),"",ABS(D1582-N1582))</f>
        <v/>
      </c>
      <c r="AA1582">
        <f ca="1">IF(OR(ISBLANK(J1582),ISBLANK(O1582),J1582="",O1582=""),"",IF(J1582=O1582,1,0))</f>
        <v>0</v>
      </c>
      <c r="AB1582" t="str">
        <f ca="1">IF(OR(ISBLANK(K1582),ISBLANK(Q1582),K1582="",Q1582=""),"",IF(K1582=Q1582,1,0))</f>
        <v/>
      </c>
      <c r="AC1582" s="23" t="str">
        <f t="shared" ca="1" si="24"/>
        <v/>
      </c>
    </row>
    <row r="1583" spans="1:29" x14ac:dyDescent="0.25">
      <c r="A1583" s="23">
        <v>1582</v>
      </c>
      <c r="B1583">
        <v>786</v>
      </c>
      <c r="C1583" t="str">
        <f ca="1">IFERROR(VLOOKUP($B1583,INDIRECT(nfl_game_result),MATCH(C$1,INDIRECT(nfl_game_result_header),0),FALSE),"error")</f>
        <v>2014_17_CLE@BAL</v>
      </c>
      <c r="D1583" t="str">
        <f ca="1">IFERROR(IF(ISBLANK(VLOOKUP($B1583,INDIRECT(nfl_game_result),MATCH(D$1,INDIRECT(nfl_game_result_header),0),FALSE)),"",VLOOKUP($B1583,INDIRECT(nfl_game_result),MATCH(D$1,INDIRECT(nfl_game_result_header),0),FALSE)),"error")</f>
        <v/>
      </c>
      <c r="E1583">
        <f ca="1">IFERROR(IF(ISBLANK(VLOOKUP($B1583,INDIRECT(nfl_game_result),MATCH(E$1,INDIRECT(nfl_game_result_header),0),FALSE)),"",VLOOKUP($B1583,INDIRECT(nfl_game_result),MATCH(E$1,INDIRECT(nfl_game_result_header),0),FALSE)),"error")</f>
        <v>-9</v>
      </c>
      <c r="F1583" s="23" t="str">
        <f ca="1">IFERROR(IF(ISBLANK(VLOOKUP($B1583,INDIRECT(nfl_game_result),MATCH(F$1,INDIRECT(nfl_game_result_header),0),FALSE)),"",VLOOKUP($B1583,INDIRECT(nfl_game_result),MATCH(F$1,INDIRECT(nfl_game_result_header),0),FALSE)),"error")</f>
        <v/>
      </c>
      <c r="G1583" s="23" t="str">
        <f ca="1">IFERROR(IF(ISBLANK(VLOOKUP($B1583,INDIRECT(nfl_game_result),MATCH(G$1,INDIRECT(nfl_game_result_header),0),FALSE)),"",VLOOKUP($B1583,INDIRECT(nfl_game_result),MATCH(G$1,INDIRECT(nfl_game_result_header),0),FALSE)),"error")</f>
        <v/>
      </c>
      <c r="H1583">
        <f ca="1">IFERROR(IF(ISBLANK(VLOOKUP($B1583,INDIRECT(nfl_game_result),MATCH(H$1,INDIRECT(nfl_game_result_header),0),FALSE)),"",VLOOKUP($B1583,INDIRECT(nfl_game_result),MATCH(H$1,INDIRECT(nfl_game_result_header),0),FALSE)),"error")</f>
        <v>20</v>
      </c>
      <c r="I1583">
        <f ca="1">IFERROR(IF(ISBLANK(VLOOKUP($B1583,INDIRECT(nfl_game_result),MATCH(I$1,INDIRECT(nfl_game_result_header),0),FALSE)),"",VLOOKUP($B1583,INDIRECT(nfl_game_result),MATCH(I$1,INDIRECT(nfl_game_result_header),0),FALSE)),"error")</f>
        <v>10</v>
      </c>
      <c r="J1583" t="str">
        <f ca="1">IFERROR(IF(ISBLANK(VLOOKUP($B1583,INDIRECT(nfl_game_result),MATCH(J$1,INDIRECT(nfl_game_result_header),0),FALSE)),"",VLOOKUP($B1583,INDIRECT(nfl_game_result),MATCH(J$1,INDIRECT(nfl_game_result_header),0),FALSE)),"error")</f>
        <v>BAL</v>
      </c>
      <c r="K1583" t="str">
        <f ca="1">IFERROR(IF(ISBLANK(VLOOKUP($B1583,INDIRECT(nfl_game_result),MATCH(K$1,INDIRECT(nfl_game_result_header),0),FALSE)),"",VLOOKUP($B1583,INDIRECT(nfl_game_result),MATCH(K$1,INDIRECT(nfl_game_result_header),0),FALSE)),"error")</f>
        <v>BAL</v>
      </c>
      <c r="L1583" s="23" t="str">
        <f ca="1">IFERROR(IF(ISBLANK(VLOOKUP($B1583,INDIRECT(nfl_game_result),MATCH(L$1,INDIRECT(nfl_game_result_header),0),FALSE)),"",VLOOKUP($B1583,INDIRECT(nfl_game_result),MATCH(L$1,INDIRECT(nfl_game_result_header),0),FALSE)),"error")</f>
        <v/>
      </c>
      <c r="M1583" t="s">
        <v>16</v>
      </c>
      <c r="N1583">
        <v>-9</v>
      </c>
      <c r="O1583" t="s">
        <v>65</v>
      </c>
      <c r="P1583">
        <v>5</v>
      </c>
      <c r="V1583" s="23" t="s">
        <v>416</v>
      </c>
      <c r="W1583">
        <f ca="1">VALUE(LEFT(C1583, 4))</f>
        <v>2014</v>
      </c>
      <c r="X1583">
        <f ca="1">VALUE(MID(C1583,6,FIND("_",C1583,6)-6))</f>
        <v>17</v>
      </c>
      <c r="Y1583" t="str">
        <f ca="1">IF(NOT(OR(ISBLANK(D1583),ISBLANK(E1583),D1583="",E1583="")),D1583-E1583,"")</f>
        <v/>
      </c>
      <c r="Z1583" t="str">
        <f ca="1">IF(OR(NOT(ISNUMBER(D1583)),ISBLANK(D1583),D1583="",ISBLANK(N1583)),"",ABS(D1583-N1583))</f>
        <v/>
      </c>
      <c r="AA1583">
        <f ca="1">IF(OR(ISBLANK(J1583),ISBLANK(O1583),J1583="",O1583=""),"",IF(J1583=O1583,1,0))</f>
        <v>1</v>
      </c>
      <c r="AB1583" t="str">
        <f ca="1">IF(OR(ISBLANK(K1583),ISBLANK(Q1583),K1583="",Q1583=""),"",IF(K1583=Q1583,1,0))</f>
        <v/>
      </c>
      <c r="AC1583" s="23" t="str">
        <f t="shared" ca="1" si="24"/>
        <v/>
      </c>
    </row>
    <row r="1584" spans="1:29" x14ac:dyDescent="0.25">
      <c r="A1584" s="23">
        <v>1583</v>
      </c>
      <c r="B1584">
        <v>787</v>
      </c>
      <c r="C1584" t="str">
        <f ca="1">IFERROR(VLOOKUP($B1584,INDIRECT(nfl_game_result),MATCH(C$1,INDIRECT(nfl_game_result_header),0),FALSE),"error")</f>
        <v>2014_17_JAX@HOU</v>
      </c>
      <c r="D1584" t="str">
        <f ca="1">IFERROR(IF(ISBLANK(VLOOKUP($B1584,INDIRECT(nfl_game_result),MATCH(D$1,INDIRECT(nfl_game_result_header),0),FALSE)),"",VLOOKUP($B1584,INDIRECT(nfl_game_result),MATCH(D$1,INDIRECT(nfl_game_result_header),0),FALSE)),"error")</f>
        <v/>
      </c>
      <c r="E1584">
        <f ca="1">IFERROR(IF(ISBLANK(VLOOKUP($B1584,INDIRECT(nfl_game_result),MATCH(E$1,INDIRECT(nfl_game_result_header),0),FALSE)),"",VLOOKUP($B1584,INDIRECT(nfl_game_result),MATCH(E$1,INDIRECT(nfl_game_result_header),0),FALSE)),"error")</f>
        <v>-10</v>
      </c>
      <c r="F1584" s="23" t="str">
        <f ca="1">IFERROR(IF(ISBLANK(VLOOKUP($B1584,INDIRECT(nfl_game_result),MATCH(F$1,INDIRECT(nfl_game_result_header),0),FALSE)),"",VLOOKUP($B1584,INDIRECT(nfl_game_result),MATCH(F$1,INDIRECT(nfl_game_result_header),0),FALSE)),"error")</f>
        <v/>
      </c>
      <c r="G1584" s="23" t="str">
        <f ca="1">IFERROR(IF(ISBLANK(VLOOKUP($B1584,INDIRECT(nfl_game_result),MATCH(G$1,INDIRECT(nfl_game_result_header),0),FALSE)),"",VLOOKUP($B1584,INDIRECT(nfl_game_result),MATCH(G$1,INDIRECT(nfl_game_result_header),0),FALSE)),"error")</f>
        <v/>
      </c>
      <c r="H1584">
        <f ca="1">IFERROR(IF(ISBLANK(VLOOKUP($B1584,INDIRECT(nfl_game_result),MATCH(H$1,INDIRECT(nfl_game_result_header),0),FALSE)),"",VLOOKUP($B1584,INDIRECT(nfl_game_result),MATCH(H$1,INDIRECT(nfl_game_result_header),0),FALSE)),"error")</f>
        <v>23</v>
      </c>
      <c r="I1584">
        <f ca="1">IFERROR(IF(ISBLANK(VLOOKUP($B1584,INDIRECT(nfl_game_result),MATCH(I$1,INDIRECT(nfl_game_result_header),0),FALSE)),"",VLOOKUP($B1584,INDIRECT(nfl_game_result),MATCH(I$1,INDIRECT(nfl_game_result_header),0),FALSE)),"error")</f>
        <v>17</v>
      </c>
      <c r="J1584" t="str">
        <f ca="1">IFERROR(IF(ISBLANK(VLOOKUP($B1584,INDIRECT(nfl_game_result),MATCH(J$1,INDIRECT(nfl_game_result_header),0),FALSE)),"",VLOOKUP($B1584,INDIRECT(nfl_game_result),MATCH(J$1,INDIRECT(nfl_game_result_header),0),FALSE)),"error")</f>
        <v>JAX</v>
      </c>
      <c r="K1584" t="str">
        <f ca="1">IFERROR(IF(ISBLANK(VLOOKUP($B1584,INDIRECT(nfl_game_result),MATCH(K$1,INDIRECT(nfl_game_result_header),0),FALSE)),"",VLOOKUP($B1584,INDIRECT(nfl_game_result),MATCH(K$1,INDIRECT(nfl_game_result_header),0),FALSE)),"error")</f>
        <v>HOU</v>
      </c>
      <c r="L1584" s="23" t="str">
        <f ca="1">IFERROR(IF(ISBLANK(VLOOKUP($B1584,INDIRECT(nfl_game_result),MATCH(L$1,INDIRECT(nfl_game_result_header),0),FALSE)),"",VLOOKUP($B1584,INDIRECT(nfl_game_result),MATCH(L$1,INDIRECT(nfl_game_result_header),0),FALSE)),"error")</f>
        <v/>
      </c>
      <c r="M1584" t="s">
        <v>16</v>
      </c>
      <c r="N1584">
        <v>-11</v>
      </c>
      <c r="O1584" t="s">
        <v>75</v>
      </c>
      <c r="P1584">
        <v>10</v>
      </c>
      <c r="V1584" s="23" t="s">
        <v>416</v>
      </c>
      <c r="W1584">
        <f ca="1">VALUE(LEFT(C1584, 4))</f>
        <v>2014</v>
      </c>
      <c r="X1584">
        <f ca="1">VALUE(MID(C1584,6,FIND("_",C1584,6)-6))</f>
        <v>17</v>
      </c>
      <c r="Y1584" t="str">
        <f ca="1">IF(NOT(OR(ISBLANK(D1584),ISBLANK(E1584),D1584="",E1584="")),D1584-E1584,"")</f>
        <v/>
      </c>
      <c r="Z1584" t="str">
        <f ca="1">IF(OR(NOT(ISNUMBER(D1584)),ISBLANK(D1584),D1584="",ISBLANK(N1584)),"",ABS(D1584-N1584))</f>
        <v/>
      </c>
      <c r="AA1584">
        <f ca="1">IF(OR(ISBLANK(J1584),ISBLANK(O1584),J1584="",O1584=""),"",IF(J1584=O1584,1,0))</f>
        <v>0</v>
      </c>
      <c r="AB1584" t="str">
        <f ca="1">IF(OR(ISBLANK(K1584),ISBLANK(Q1584),K1584="",Q1584=""),"",IF(K1584=Q1584,1,0))</f>
        <v/>
      </c>
      <c r="AC1584" s="23" t="str">
        <f t="shared" ca="1" si="24"/>
        <v/>
      </c>
    </row>
    <row r="1585" spans="1:29" x14ac:dyDescent="0.25">
      <c r="A1585" s="23">
        <v>1584</v>
      </c>
      <c r="B1585">
        <v>788</v>
      </c>
      <c r="C1585" t="str">
        <f ca="1">IFERROR(VLOOKUP($B1585,INDIRECT(nfl_game_result),MATCH(C$1,INDIRECT(nfl_game_result_header),0),FALSE),"error")</f>
        <v>2014_17_OAK@DEN</v>
      </c>
      <c r="D1585" t="str">
        <f ca="1">IFERROR(IF(ISBLANK(VLOOKUP($B1585,INDIRECT(nfl_game_result),MATCH(D$1,INDIRECT(nfl_game_result_header),0),FALSE)),"",VLOOKUP($B1585,INDIRECT(nfl_game_result),MATCH(D$1,INDIRECT(nfl_game_result_header),0),FALSE)),"error")</f>
        <v/>
      </c>
      <c r="E1585">
        <f ca="1">IFERROR(IF(ISBLANK(VLOOKUP($B1585,INDIRECT(nfl_game_result),MATCH(E$1,INDIRECT(nfl_game_result_header),0),FALSE)),"",VLOOKUP($B1585,INDIRECT(nfl_game_result),MATCH(E$1,INDIRECT(nfl_game_result_header),0),FALSE)),"error")</f>
        <v>-14.5</v>
      </c>
      <c r="F1585" s="23" t="str">
        <f ca="1">IFERROR(IF(ISBLANK(VLOOKUP($B1585,INDIRECT(nfl_game_result),MATCH(F$1,INDIRECT(nfl_game_result_header),0),FALSE)),"",VLOOKUP($B1585,INDIRECT(nfl_game_result),MATCH(F$1,INDIRECT(nfl_game_result_header),0),FALSE)),"error")</f>
        <v/>
      </c>
      <c r="G1585" s="23" t="str">
        <f ca="1">IFERROR(IF(ISBLANK(VLOOKUP($B1585,INDIRECT(nfl_game_result),MATCH(G$1,INDIRECT(nfl_game_result_header),0),FALSE)),"",VLOOKUP($B1585,INDIRECT(nfl_game_result),MATCH(G$1,INDIRECT(nfl_game_result_header),0),FALSE)),"error")</f>
        <v/>
      </c>
      <c r="H1585">
        <f ca="1">IFERROR(IF(ISBLANK(VLOOKUP($B1585,INDIRECT(nfl_game_result),MATCH(H$1,INDIRECT(nfl_game_result_header),0),FALSE)),"",VLOOKUP($B1585,INDIRECT(nfl_game_result),MATCH(H$1,INDIRECT(nfl_game_result_header),0),FALSE)),"error")</f>
        <v>47</v>
      </c>
      <c r="I1585">
        <f ca="1">IFERROR(IF(ISBLANK(VLOOKUP($B1585,INDIRECT(nfl_game_result),MATCH(I$1,INDIRECT(nfl_game_result_header),0),FALSE)),"",VLOOKUP($B1585,INDIRECT(nfl_game_result),MATCH(I$1,INDIRECT(nfl_game_result_header),0),FALSE)),"error")</f>
        <v>14</v>
      </c>
      <c r="J1585" t="str">
        <f ca="1">IFERROR(IF(ISBLANK(VLOOKUP($B1585,INDIRECT(nfl_game_result),MATCH(J$1,INDIRECT(nfl_game_result_header),0),FALSE)),"",VLOOKUP($B1585,INDIRECT(nfl_game_result),MATCH(J$1,INDIRECT(nfl_game_result_header),0),FALSE)),"error")</f>
        <v>DEN</v>
      </c>
      <c r="K1585" t="str">
        <f ca="1">IFERROR(IF(ISBLANK(VLOOKUP($B1585,INDIRECT(nfl_game_result),MATCH(K$1,INDIRECT(nfl_game_result_header),0),FALSE)),"",VLOOKUP($B1585,INDIRECT(nfl_game_result),MATCH(K$1,INDIRECT(nfl_game_result_header),0),FALSE)),"error")</f>
        <v>DEN</v>
      </c>
      <c r="L1585" s="23" t="str">
        <f ca="1">IFERROR(IF(ISBLANK(VLOOKUP($B1585,INDIRECT(nfl_game_result),MATCH(L$1,INDIRECT(nfl_game_result_header),0),FALSE)),"",VLOOKUP($B1585,INDIRECT(nfl_game_result),MATCH(L$1,INDIRECT(nfl_game_result_header),0),FALSE)),"error")</f>
        <v/>
      </c>
      <c r="M1585" t="s">
        <v>16</v>
      </c>
      <c r="N1585">
        <v>-11</v>
      </c>
      <c r="O1585" t="s">
        <v>85</v>
      </c>
      <c r="P1585">
        <v>1</v>
      </c>
      <c r="V1585" s="23" t="s">
        <v>416</v>
      </c>
      <c r="W1585">
        <f ca="1">VALUE(LEFT(C1585, 4))</f>
        <v>2014</v>
      </c>
      <c r="X1585">
        <f ca="1">VALUE(MID(C1585,6,FIND("_",C1585,6)-6))</f>
        <v>17</v>
      </c>
      <c r="Y1585" t="str">
        <f ca="1">IF(NOT(OR(ISBLANK(D1585),ISBLANK(E1585),D1585="",E1585="")),D1585-E1585,"")</f>
        <v/>
      </c>
      <c r="Z1585" t="str">
        <f ca="1">IF(OR(NOT(ISNUMBER(D1585)),ISBLANK(D1585),D1585="",ISBLANK(N1585)),"",ABS(D1585-N1585))</f>
        <v/>
      </c>
      <c r="AA1585">
        <f ca="1">IF(OR(ISBLANK(J1585),ISBLANK(O1585),J1585="",O1585=""),"",IF(J1585=O1585,1,0))</f>
        <v>0</v>
      </c>
      <c r="AB1585" t="str">
        <f ca="1">IF(OR(ISBLANK(K1585),ISBLANK(Q1585),K1585="",Q1585=""),"",IF(K1585=Q1585,1,0))</f>
        <v/>
      </c>
      <c r="AC1585" s="23" t="str">
        <f t="shared" ca="1" si="24"/>
        <v/>
      </c>
    </row>
    <row r="1586" spans="1:29" x14ac:dyDescent="0.25">
      <c r="A1586" s="23">
        <v>1585</v>
      </c>
      <c r="B1586">
        <v>789</v>
      </c>
      <c r="C1586" t="str">
        <f ca="1">IFERROR(VLOOKUP($B1586,INDIRECT(nfl_game_result),MATCH(C$1,INDIRECT(nfl_game_result_header),0),FALSE),"error")</f>
        <v>2014_17_ARI@SFO</v>
      </c>
      <c r="D1586" t="str">
        <f ca="1">IFERROR(IF(ISBLANK(VLOOKUP($B1586,INDIRECT(nfl_game_result),MATCH(D$1,INDIRECT(nfl_game_result_header),0),FALSE)),"",VLOOKUP($B1586,INDIRECT(nfl_game_result),MATCH(D$1,INDIRECT(nfl_game_result_header),0),FALSE)),"error")</f>
        <v/>
      </c>
      <c r="E1586">
        <f ca="1">IFERROR(IF(ISBLANK(VLOOKUP($B1586,INDIRECT(nfl_game_result),MATCH(E$1,INDIRECT(nfl_game_result_header),0),FALSE)),"",VLOOKUP($B1586,INDIRECT(nfl_game_result),MATCH(E$1,INDIRECT(nfl_game_result_header),0),FALSE)),"error")</f>
        <v>-4</v>
      </c>
      <c r="F1586" s="23" t="str">
        <f ca="1">IFERROR(IF(ISBLANK(VLOOKUP($B1586,INDIRECT(nfl_game_result),MATCH(F$1,INDIRECT(nfl_game_result_header),0),FALSE)),"",VLOOKUP($B1586,INDIRECT(nfl_game_result),MATCH(F$1,INDIRECT(nfl_game_result_header),0),FALSE)),"error")</f>
        <v/>
      </c>
      <c r="G1586" s="23" t="str">
        <f ca="1">IFERROR(IF(ISBLANK(VLOOKUP($B1586,INDIRECT(nfl_game_result),MATCH(G$1,INDIRECT(nfl_game_result_header),0),FALSE)),"",VLOOKUP($B1586,INDIRECT(nfl_game_result),MATCH(G$1,INDIRECT(nfl_game_result_header),0),FALSE)),"error")</f>
        <v/>
      </c>
      <c r="H1586">
        <f ca="1">IFERROR(IF(ISBLANK(VLOOKUP($B1586,INDIRECT(nfl_game_result),MATCH(H$1,INDIRECT(nfl_game_result_header),0),FALSE)),"",VLOOKUP($B1586,INDIRECT(nfl_game_result),MATCH(H$1,INDIRECT(nfl_game_result_header),0),FALSE)),"error")</f>
        <v>20</v>
      </c>
      <c r="I1586">
        <f ca="1">IFERROR(IF(ISBLANK(VLOOKUP($B1586,INDIRECT(nfl_game_result),MATCH(I$1,INDIRECT(nfl_game_result_header),0),FALSE)),"",VLOOKUP($B1586,INDIRECT(nfl_game_result),MATCH(I$1,INDIRECT(nfl_game_result_header),0),FALSE)),"error")</f>
        <v>17</v>
      </c>
      <c r="J1586" t="str">
        <f ca="1">IFERROR(IF(ISBLANK(VLOOKUP($B1586,INDIRECT(nfl_game_result),MATCH(J$1,INDIRECT(nfl_game_result_header),0),FALSE)),"",VLOOKUP($B1586,INDIRECT(nfl_game_result),MATCH(J$1,INDIRECT(nfl_game_result_header),0),FALSE)),"error")</f>
        <v>ARI</v>
      </c>
      <c r="K1586" t="str">
        <f ca="1">IFERROR(IF(ISBLANK(VLOOKUP($B1586,INDIRECT(nfl_game_result),MATCH(K$1,INDIRECT(nfl_game_result_header),0),FALSE)),"",VLOOKUP($B1586,INDIRECT(nfl_game_result),MATCH(K$1,INDIRECT(nfl_game_result_header),0),FALSE)),"error")</f>
        <v>SFO</v>
      </c>
      <c r="L1586" s="23" t="str">
        <f ca="1">IFERROR(IF(ISBLANK(VLOOKUP($B1586,INDIRECT(nfl_game_result),MATCH(L$1,INDIRECT(nfl_game_result_header),0),FALSE)),"",VLOOKUP($B1586,INDIRECT(nfl_game_result),MATCH(L$1,INDIRECT(nfl_game_result_header),0),FALSE)),"error")</f>
        <v/>
      </c>
      <c r="M1586" t="s">
        <v>16</v>
      </c>
      <c r="N1586">
        <v>-3</v>
      </c>
      <c r="O1586" t="s">
        <v>333</v>
      </c>
      <c r="P1586">
        <v>15</v>
      </c>
      <c r="V1586" s="23" t="s">
        <v>416</v>
      </c>
      <c r="W1586">
        <f ca="1">VALUE(LEFT(C1586, 4))</f>
        <v>2014</v>
      </c>
      <c r="X1586">
        <f ca="1">VALUE(MID(C1586,6,FIND("_",C1586,6)-6))</f>
        <v>17</v>
      </c>
      <c r="Y1586" t="str">
        <f ca="1">IF(NOT(OR(ISBLANK(D1586),ISBLANK(E1586),D1586="",E1586="")),D1586-E1586,"")</f>
        <v/>
      </c>
      <c r="Z1586" t="str">
        <f ca="1">IF(OR(NOT(ISNUMBER(D1586)),ISBLANK(D1586),D1586="",ISBLANK(N1586)),"",ABS(D1586-N1586))</f>
        <v/>
      </c>
      <c r="AA1586">
        <f ca="1">IF(OR(ISBLANK(J1586),ISBLANK(O1586),J1586="",O1586=""),"",IF(J1586=O1586,1,0))</f>
        <v>0</v>
      </c>
      <c r="AB1586" t="str">
        <f ca="1">IF(OR(ISBLANK(K1586),ISBLANK(Q1586),K1586="",Q1586=""),"",IF(K1586=Q1586,1,0))</f>
        <v/>
      </c>
      <c r="AC1586" s="23" t="str">
        <f t="shared" ca="1" si="24"/>
        <v/>
      </c>
    </row>
    <row r="1587" spans="1:29" x14ac:dyDescent="0.25">
      <c r="A1587" s="23">
        <v>1586</v>
      </c>
      <c r="B1587">
        <v>790</v>
      </c>
      <c r="C1587" t="str">
        <f ca="1">IFERROR(VLOOKUP($B1587,INDIRECT(nfl_game_result),MATCH(C$1,INDIRECT(nfl_game_result_header),0),FALSE),"error")</f>
        <v>2014_17_STL@SEA</v>
      </c>
      <c r="D1587" t="str">
        <f ca="1">IFERROR(IF(ISBLANK(VLOOKUP($B1587,INDIRECT(nfl_game_result),MATCH(D$1,INDIRECT(nfl_game_result_header),0),FALSE)),"",VLOOKUP($B1587,INDIRECT(nfl_game_result),MATCH(D$1,INDIRECT(nfl_game_result_header),0),FALSE)),"error")</f>
        <v/>
      </c>
      <c r="E1587">
        <f ca="1">IFERROR(IF(ISBLANK(VLOOKUP($B1587,INDIRECT(nfl_game_result),MATCH(E$1,INDIRECT(nfl_game_result_header),0),FALSE)),"",VLOOKUP($B1587,INDIRECT(nfl_game_result),MATCH(E$1,INDIRECT(nfl_game_result_header),0),FALSE)),"error")</f>
        <v>-12.5</v>
      </c>
      <c r="F1587" s="23" t="str">
        <f ca="1">IFERROR(IF(ISBLANK(VLOOKUP($B1587,INDIRECT(nfl_game_result),MATCH(F$1,INDIRECT(nfl_game_result_header),0),FALSE)),"",VLOOKUP($B1587,INDIRECT(nfl_game_result),MATCH(F$1,INDIRECT(nfl_game_result_header),0),FALSE)),"error")</f>
        <v/>
      </c>
      <c r="G1587" s="23" t="str">
        <f ca="1">IFERROR(IF(ISBLANK(VLOOKUP($B1587,INDIRECT(nfl_game_result),MATCH(G$1,INDIRECT(nfl_game_result_header),0),FALSE)),"",VLOOKUP($B1587,INDIRECT(nfl_game_result),MATCH(G$1,INDIRECT(nfl_game_result_header),0),FALSE)),"error")</f>
        <v/>
      </c>
      <c r="H1587">
        <f ca="1">IFERROR(IF(ISBLANK(VLOOKUP($B1587,INDIRECT(nfl_game_result),MATCH(H$1,INDIRECT(nfl_game_result_header),0),FALSE)),"",VLOOKUP($B1587,INDIRECT(nfl_game_result),MATCH(H$1,INDIRECT(nfl_game_result_header),0),FALSE)),"error")</f>
        <v>20</v>
      </c>
      <c r="I1587">
        <f ca="1">IFERROR(IF(ISBLANK(VLOOKUP($B1587,INDIRECT(nfl_game_result),MATCH(I$1,INDIRECT(nfl_game_result_header),0),FALSE)),"",VLOOKUP($B1587,INDIRECT(nfl_game_result),MATCH(I$1,INDIRECT(nfl_game_result_header),0),FALSE)),"error")</f>
        <v>6</v>
      </c>
      <c r="J1587" t="str">
        <f ca="1">IFERROR(IF(ISBLANK(VLOOKUP($B1587,INDIRECT(nfl_game_result),MATCH(J$1,INDIRECT(nfl_game_result_header),0),FALSE)),"",VLOOKUP($B1587,INDIRECT(nfl_game_result),MATCH(J$1,INDIRECT(nfl_game_result_header),0),FALSE)),"error")</f>
        <v>SEA</v>
      </c>
      <c r="K1587" t="str">
        <f ca="1">IFERROR(IF(ISBLANK(VLOOKUP($B1587,INDIRECT(nfl_game_result),MATCH(K$1,INDIRECT(nfl_game_result_header),0),FALSE)),"",VLOOKUP($B1587,INDIRECT(nfl_game_result),MATCH(K$1,INDIRECT(nfl_game_result_header),0),FALSE)),"error")</f>
        <v>SEA</v>
      </c>
      <c r="L1587" s="23" t="str">
        <f ca="1">IFERROR(IF(ISBLANK(VLOOKUP($B1587,INDIRECT(nfl_game_result),MATCH(L$1,INDIRECT(nfl_game_result_header),0),FALSE)),"",VLOOKUP($B1587,INDIRECT(nfl_game_result),MATCH(L$1,INDIRECT(nfl_game_result_header),0),FALSE)),"error")</f>
        <v/>
      </c>
      <c r="M1587" t="s">
        <v>16</v>
      </c>
      <c r="N1587">
        <v>-13</v>
      </c>
      <c r="O1587" t="s">
        <v>89</v>
      </c>
      <c r="P1587">
        <v>11</v>
      </c>
      <c r="V1587" s="23" t="s">
        <v>416</v>
      </c>
      <c r="W1587">
        <f ca="1">VALUE(LEFT(C1587, 4))</f>
        <v>2014</v>
      </c>
      <c r="X1587">
        <f ca="1">VALUE(MID(C1587,6,FIND("_",C1587,6)-6))</f>
        <v>17</v>
      </c>
      <c r="Y1587" t="str">
        <f ca="1">IF(NOT(OR(ISBLANK(D1587),ISBLANK(E1587),D1587="",E1587="")),D1587-E1587,"")</f>
        <v/>
      </c>
      <c r="Z1587" t="str">
        <f ca="1">IF(OR(NOT(ISNUMBER(D1587)),ISBLANK(D1587),D1587="",ISBLANK(N1587)),"",ABS(D1587-N1587))</f>
        <v/>
      </c>
      <c r="AA1587">
        <f ca="1">IF(OR(ISBLANK(J1587),ISBLANK(O1587),J1587="",O1587=""),"",IF(J1587=O1587,1,0))</f>
        <v>1</v>
      </c>
      <c r="AB1587" t="str">
        <f ca="1">IF(OR(ISBLANK(K1587),ISBLANK(Q1587),K1587="",Q1587=""),"",IF(K1587=Q1587,1,0))</f>
        <v/>
      </c>
      <c r="AC1587" s="23" t="str">
        <f t="shared" ca="1" si="24"/>
        <v/>
      </c>
    </row>
    <row r="1588" spans="1:29" x14ac:dyDescent="0.25">
      <c r="A1588" s="23">
        <v>1587</v>
      </c>
      <c r="B1588">
        <v>775</v>
      </c>
      <c r="C1588" t="str">
        <f ca="1">IFERROR(VLOOKUP($B1588,INDIRECT(nfl_game_result),MATCH(C$1,INDIRECT(nfl_game_result_header),0),FALSE),"error")</f>
        <v>2014_17_CAR@ATL</v>
      </c>
      <c r="D1588" t="str">
        <f ca="1">IFERROR(IF(ISBLANK(VLOOKUP($B1588,INDIRECT(nfl_game_result),MATCH(D$1,INDIRECT(nfl_game_result_header),0),FALSE)),"",VLOOKUP($B1588,INDIRECT(nfl_game_result),MATCH(D$1,INDIRECT(nfl_game_result_header),0),FALSE)),"error")</f>
        <v/>
      </c>
      <c r="E1588">
        <f ca="1">IFERROR(IF(ISBLANK(VLOOKUP($B1588,INDIRECT(nfl_game_result),MATCH(E$1,INDIRECT(nfl_game_result_header),0),FALSE)),"",VLOOKUP($B1588,INDIRECT(nfl_game_result),MATCH(E$1,INDIRECT(nfl_game_result_header),0),FALSE)),"error")</f>
        <v>-3.5</v>
      </c>
      <c r="F1588" s="23" t="str">
        <f ca="1">IFERROR(IF(ISBLANK(VLOOKUP($B1588,INDIRECT(nfl_game_result),MATCH(F$1,INDIRECT(nfl_game_result_header),0),FALSE)),"",VLOOKUP($B1588,INDIRECT(nfl_game_result),MATCH(F$1,INDIRECT(nfl_game_result_header),0),FALSE)),"error")</f>
        <v/>
      </c>
      <c r="G1588" s="23" t="str">
        <f ca="1">IFERROR(IF(ISBLANK(VLOOKUP($B1588,INDIRECT(nfl_game_result),MATCH(G$1,INDIRECT(nfl_game_result_header),0),FALSE)),"",VLOOKUP($B1588,INDIRECT(nfl_game_result),MATCH(G$1,INDIRECT(nfl_game_result_header),0),FALSE)),"error")</f>
        <v/>
      </c>
      <c r="H1588">
        <f ca="1">IFERROR(IF(ISBLANK(VLOOKUP($B1588,INDIRECT(nfl_game_result),MATCH(H$1,INDIRECT(nfl_game_result_header),0),FALSE)),"",VLOOKUP($B1588,INDIRECT(nfl_game_result),MATCH(H$1,INDIRECT(nfl_game_result_header),0),FALSE)),"error")</f>
        <v>3</v>
      </c>
      <c r="I1588">
        <f ca="1">IFERROR(IF(ISBLANK(VLOOKUP($B1588,INDIRECT(nfl_game_result),MATCH(I$1,INDIRECT(nfl_game_result_header),0),FALSE)),"",VLOOKUP($B1588,INDIRECT(nfl_game_result),MATCH(I$1,INDIRECT(nfl_game_result_header),0),FALSE)),"error")</f>
        <v>34</v>
      </c>
      <c r="J1588" t="str">
        <f ca="1">IFERROR(IF(ISBLANK(VLOOKUP($B1588,INDIRECT(nfl_game_result),MATCH(J$1,INDIRECT(nfl_game_result_header),0),FALSE)),"",VLOOKUP($B1588,INDIRECT(nfl_game_result),MATCH(J$1,INDIRECT(nfl_game_result_header),0),FALSE)),"error")</f>
        <v>CAR</v>
      </c>
      <c r="K1588" t="str">
        <f ca="1">IFERROR(IF(ISBLANK(VLOOKUP($B1588,INDIRECT(nfl_game_result),MATCH(K$1,INDIRECT(nfl_game_result_header),0),FALSE)),"",VLOOKUP($B1588,INDIRECT(nfl_game_result),MATCH(K$1,INDIRECT(nfl_game_result_header),0),FALSE)),"error")</f>
        <v>CAR</v>
      </c>
      <c r="L1588" s="23" t="str">
        <f ca="1">IFERROR(IF(ISBLANK(VLOOKUP($B1588,INDIRECT(nfl_game_result),MATCH(L$1,INDIRECT(nfl_game_result_header),0),FALSE)),"",VLOOKUP($B1588,INDIRECT(nfl_game_result),MATCH(L$1,INDIRECT(nfl_game_result_header),0),FALSE)),"error")</f>
        <v/>
      </c>
      <c r="M1588" t="s">
        <v>14</v>
      </c>
      <c r="N1588">
        <v>-4</v>
      </c>
      <c r="O1588" t="s">
        <v>20</v>
      </c>
      <c r="P1588">
        <v>14</v>
      </c>
      <c r="Q1588" t="s">
        <v>20</v>
      </c>
      <c r="V1588" s="23" t="s">
        <v>416</v>
      </c>
      <c r="W1588">
        <f ca="1">VALUE(LEFT(C1588, 4))</f>
        <v>2014</v>
      </c>
      <c r="X1588">
        <f ca="1">VALUE(MID(C1588,6,FIND("_",C1588,6)-6))</f>
        <v>17</v>
      </c>
      <c r="Y1588" t="str">
        <f ca="1">IF(NOT(OR(ISBLANK(D1588),ISBLANK(E1588),D1588="",E1588="")),D1588-E1588,"")</f>
        <v/>
      </c>
      <c r="Z1588" t="str">
        <f ca="1">IF(OR(NOT(ISNUMBER(D1588)),ISBLANK(D1588),D1588="",ISBLANK(N1588)),"",ABS(D1588-N1588))</f>
        <v/>
      </c>
      <c r="AA1588">
        <f ca="1">IF(OR(ISBLANK(J1588),ISBLANK(O1588),J1588="",O1588=""),"",IF(J1588=O1588,1,0))</f>
        <v>0</v>
      </c>
      <c r="AB1588">
        <f ca="1">IF(OR(ISBLANK(K1588),ISBLANK(Q1588),K1588="",Q1588=""),"",IF(K1588=Q1588,1,0))</f>
        <v>0</v>
      </c>
      <c r="AC1588" s="23" t="str">
        <f t="shared" ca="1" si="24"/>
        <v/>
      </c>
    </row>
    <row r="1589" spans="1:29" x14ac:dyDescent="0.25">
      <c r="A1589" s="23">
        <v>1588</v>
      </c>
      <c r="B1589">
        <v>776</v>
      </c>
      <c r="C1589" t="str">
        <f ca="1">IFERROR(VLOOKUP($B1589,INDIRECT(nfl_game_result),MATCH(C$1,INDIRECT(nfl_game_result_header),0),FALSE),"error")</f>
        <v>2014_17_DET@GBY</v>
      </c>
      <c r="D1589" t="str">
        <f ca="1">IFERROR(IF(ISBLANK(VLOOKUP($B1589,INDIRECT(nfl_game_result),MATCH(D$1,INDIRECT(nfl_game_result_header),0),FALSE)),"",VLOOKUP($B1589,INDIRECT(nfl_game_result),MATCH(D$1,INDIRECT(nfl_game_result_header),0),FALSE)),"error")</f>
        <v/>
      </c>
      <c r="E1589">
        <f ca="1">IFERROR(IF(ISBLANK(VLOOKUP($B1589,INDIRECT(nfl_game_result),MATCH(E$1,INDIRECT(nfl_game_result_header),0),FALSE)),"",VLOOKUP($B1589,INDIRECT(nfl_game_result),MATCH(E$1,INDIRECT(nfl_game_result_header),0),FALSE)),"error")</f>
        <v>-7</v>
      </c>
      <c r="F1589" s="23" t="str">
        <f ca="1">IFERROR(IF(ISBLANK(VLOOKUP($B1589,INDIRECT(nfl_game_result),MATCH(F$1,INDIRECT(nfl_game_result_header),0),FALSE)),"",VLOOKUP($B1589,INDIRECT(nfl_game_result),MATCH(F$1,INDIRECT(nfl_game_result_header),0),FALSE)),"error")</f>
        <v/>
      </c>
      <c r="G1589" s="23" t="str">
        <f ca="1">IFERROR(IF(ISBLANK(VLOOKUP($B1589,INDIRECT(nfl_game_result),MATCH(G$1,INDIRECT(nfl_game_result_header),0),FALSE)),"",VLOOKUP($B1589,INDIRECT(nfl_game_result),MATCH(G$1,INDIRECT(nfl_game_result_header),0),FALSE)),"error")</f>
        <v/>
      </c>
      <c r="H1589">
        <f ca="1">IFERROR(IF(ISBLANK(VLOOKUP($B1589,INDIRECT(nfl_game_result),MATCH(H$1,INDIRECT(nfl_game_result_header),0),FALSE)),"",VLOOKUP($B1589,INDIRECT(nfl_game_result),MATCH(H$1,INDIRECT(nfl_game_result_header),0),FALSE)),"error")</f>
        <v>30</v>
      </c>
      <c r="I1589">
        <f ca="1">IFERROR(IF(ISBLANK(VLOOKUP($B1589,INDIRECT(nfl_game_result),MATCH(I$1,INDIRECT(nfl_game_result_header),0),FALSE)),"",VLOOKUP($B1589,INDIRECT(nfl_game_result),MATCH(I$1,INDIRECT(nfl_game_result_header),0),FALSE)),"error")</f>
        <v>20</v>
      </c>
      <c r="J1589" t="str">
        <f ca="1">IFERROR(IF(ISBLANK(VLOOKUP($B1589,INDIRECT(nfl_game_result),MATCH(J$1,INDIRECT(nfl_game_result_header),0),FALSE)),"",VLOOKUP($B1589,INDIRECT(nfl_game_result),MATCH(J$1,INDIRECT(nfl_game_result_header),0),FALSE)),"error")</f>
        <v>GBY</v>
      </c>
      <c r="K1589" t="str">
        <f ca="1">IFERROR(IF(ISBLANK(VLOOKUP($B1589,INDIRECT(nfl_game_result),MATCH(K$1,INDIRECT(nfl_game_result_header),0),FALSE)),"",VLOOKUP($B1589,INDIRECT(nfl_game_result),MATCH(K$1,INDIRECT(nfl_game_result_header),0),FALSE)),"error")</f>
        <v>GBY</v>
      </c>
      <c r="L1589" s="23" t="str">
        <f ca="1">IFERROR(IF(ISBLANK(VLOOKUP($B1589,INDIRECT(nfl_game_result),MATCH(L$1,INDIRECT(nfl_game_result_header),0),FALSE)),"",VLOOKUP($B1589,INDIRECT(nfl_game_result),MATCH(L$1,INDIRECT(nfl_game_result_header),0),FALSE)),"error")</f>
        <v/>
      </c>
      <c r="M1589" t="s">
        <v>14</v>
      </c>
      <c r="N1589">
        <v>-6.5</v>
      </c>
      <c r="O1589" t="s">
        <v>330</v>
      </c>
      <c r="P1589">
        <v>6</v>
      </c>
      <c r="Q1589" t="s">
        <v>330</v>
      </c>
      <c r="V1589" s="23" t="s">
        <v>416</v>
      </c>
      <c r="W1589">
        <f ca="1">VALUE(LEFT(C1589, 4))</f>
        <v>2014</v>
      </c>
      <c r="X1589">
        <f ca="1">VALUE(MID(C1589,6,FIND("_",C1589,6)-6))</f>
        <v>17</v>
      </c>
      <c r="Y1589" t="str">
        <f ca="1">IF(NOT(OR(ISBLANK(D1589),ISBLANK(E1589),D1589="",E1589="")),D1589-E1589,"")</f>
        <v/>
      </c>
      <c r="Z1589" t="str">
        <f ca="1">IF(OR(NOT(ISNUMBER(D1589)),ISBLANK(D1589),D1589="",ISBLANK(N1589)),"",ABS(D1589-N1589))</f>
        <v/>
      </c>
      <c r="AA1589">
        <f ca="1">IF(OR(ISBLANK(J1589),ISBLANK(O1589),J1589="",O1589=""),"",IF(J1589=O1589,1,0))</f>
        <v>1</v>
      </c>
      <c r="AB1589">
        <f ca="1">IF(OR(ISBLANK(K1589),ISBLANK(Q1589),K1589="",Q1589=""),"",IF(K1589=Q1589,1,0))</f>
        <v>1</v>
      </c>
      <c r="AC1589" s="23" t="str">
        <f t="shared" ca="1" si="24"/>
        <v/>
      </c>
    </row>
    <row r="1590" spans="1:29" x14ac:dyDescent="0.25">
      <c r="A1590" s="23">
        <v>1589</v>
      </c>
      <c r="B1590">
        <v>777</v>
      </c>
      <c r="C1590" t="str">
        <f ca="1">IFERROR(VLOOKUP($B1590,INDIRECT(nfl_game_result),MATCH(C$1,INDIRECT(nfl_game_result_header),0),FALSE),"error")</f>
        <v>2014_17_IND@TEN</v>
      </c>
      <c r="D1590" t="str">
        <f ca="1">IFERROR(IF(ISBLANK(VLOOKUP($B1590,INDIRECT(nfl_game_result),MATCH(D$1,INDIRECT(nfl_game_result_header),0),FALSE)),"",VLOOKUP($B1590,INDIRECT(nfl_game_result),MATCH(D$1,INDIRECT(nfl_game_result_header),0),FALSE)),"error")</f>
        <v/>
      </c>
      <c r="E1590">
        <f ca="1">IFERROR(IF(ISBLANK(VLOOKUP($B1590,INDIRECT(nfl_game_result),MATCH(E$1,INDIRECT(nfl_game_result_header),0),FALSE)),"",VLOOKUP($B1590,INDIRECT(nfl_game_result),MATCH(E$1,INDIRECT(nfl_game_result_header),0),FALSE)),"error")</f>
        <v>6.5</v>
      </c>
      <c r="F1590" s="23" t="str">
        <f ca="1">IFERROR(IF(ISBLANK(VLOOKUP($B1590,INDIRECT(nfl_game_result),MATCH(F$1,INDIRECT(nfl_game_result_header),0),FALSE)),"",VLOOKUP($B1590,INDIRECT(nfl_game_result),MATCH(F$1,INDIRECT(nfl_game_result_header),0),FALSE)),"error")</f>
        <v/>
      </c>
      <c r="G1590" s="23" t="str">
        <f ca="1">IFERROR(IF(ISBLANK(VLOOKUP($B1590,INDIRECT(nfl_game_result),MATCH(G$1,INDIRECT(nfl_game_result_header),0),FALSE)),"",VLOOKUP($B1590,INDIRECT(nfl_game_result),MATCH(G$1,INDIRECT(nfl_game_result_header),0),FALSE)),"error")</f>
        <v/>
      </c>
      <c r="H1590">
        <f ca="1">IFERROR(IF(ISBLANK(VLOOKUP($B1590,INDIRECT(nfl_game_result),MATCH(H$1,INDIRECT(nfl_game_result_header),0),FALSE)),"",VLOOKUP($B1590,INDIRECT(nfl_game_result),MATCH(H$1,INDIRECT(nfl_game_result_header),0),FALSE)),"error")</f>
        <v>10</v>
      </c>
      <c r="I1590">
        <f ca="1">IFERROR(IF(ISBLANK(VLOOKUP($B1590,INDIRECT(nfl_game_result),MATCH(I$1,INDIRECT(nfl_game_result_header),0),FALSE)),"",VLOOKUP($B1590,INDIRECT(nfl_game_result),MATCH(I$1,INDIRECT(nfl_game_result_header),0),FALSE)),"error")</f>
        <v>27</v>
      </c>
      <c r="J1590" t="str">
        <f ca="1">IFERROR(IF(ISBLANK(VLOOKUP($B1590,INDIRECT(nfl_game_result),MATCH(J$1,INDIRECT(nfl_game_result_header),0),FALSE)),"",VLOOKUP($B1590,INDIRECT(nfl_game_result),MATCH(J$1,INDIRECT(nfl_game_result_header),0),FALSE)),"error")</f>
        <v>IND</v>
      </c>
      <c r="K1590" t="str">
        <f ca="1">IFERROR(IF(ISBLANK(VLOOKUP($B1590,INDIRECT(nfl_game_result),MATCH(K$1,INDIRECT(nfl_game_result_header),0),FALSE)),"",VLOOKUP($B1590,INDIRECT(nfl_game_result),MATCH(K$1,INDIRECT(nfl_game_result_header),0),FALSE)),"error")</f>
        <v>IND</v>
      </c>
      <c r="L1590" s="23" t="str">
        <f ca="1">IFERROR(IF(ISBLANK(VLOOKUP($B1590,INDIRECT(nfl_game_result),MATCH(L$1,INDIRECT(nfl_game_result_header),0),FALSE)),"",VLOOKUP($B1590,INDIRECT(nfl_game_result),MATCH(L$1,INDIRECT(nfl_game_result_header),0),FALSE)),"error")</f>
        <v/>
      </c>
      <c r="M1590" t="s">
        <v>14</v>
      </c>
      <c r="N1590">
        <v>9.5</v>
      </c>
      <c r="O1590" t="s">
        <v>76</v>
      </c>
      <c r="P1590">
        <v>13</v>
      </c>
      <c r="Q1590" t="s">
        <v>76</v>
      </c>
      <c r="V1590" s="23" t="s">
        <v>416</v>
      </c>
      <c r="W1590">
        <f ca="1">VALUE(LEFT(C1590, 4))</f>
        <v>2014</v>
      </c>
      <c r="X1590">
        <f ca="1">VALUE(MID(C1590,6,FIND("_",C1590,6)-6))</f>
        <v>17</v>
      </c>
      <c r="Y1590" t="str">
        <f ca="1">IF(NOT(OR(ISBLANK(D1590),ISBLANK(E1590),D1590="",E1590="")),D1590-E1590,"")</f>
        <v/>
      </c>
      <c r="Z1590" t="str">
        <f ca="1">IF(OR(NOT(ISNUMBER(D1590)),ISBLANK(D1590),D1590="",ISBLANK(N1590)),"",ABS(D1590-N1590))</f>
        <v/>
      </c>
      <c r="AA1590">
        <f ca="1">IF(OR(ISBLANK(J1590),ISBLANK(O1590),J1590="",O1590=""),"",IF(J1590=O1590,1,0))</f>
        <v>1</v>
      </c>
      <c r="AB1590">
        <f ca="1">IF(OR(ISBLANK(K1590),ISBLANK(Q1590),K1590="",Q1590=""),"",IF(K1590=Q1590,1,0))</f>
        <v>1</v>
      </c>
      <c r="AC1590" s="23" t="str">
        <f t="shared" ca="1" si="24"/>
        <v/>
      </c>
    </row>
    <row r="1591" spans="1:29" x14ac:dyDescent="0.25">
      <c r="A1591" s="23">
        <v>1590</v>
      </c>
      <c r="B1591">
        <v>778</v>
      </c>
      <c r="C1591" t="str">
        <f ca="1">IFERROR(VLOOKUP($B1591,INDIRECT(nfl_game_result),MATCH(C$1,INDIRECT(nfl_game_result_header),0),FALSE),"error")</f>
        <v>2014_17_SD@KCY</v>
      </c>
      <c r="D1591" t="str">
        <f ca="1">IFERROR(IF(ISBLANK(VLOOKUP($B1591,INDIRECT(nfl_game_result),MATCH(D$1,INDIRECT(nfl_game_result_header),0),FALSE)),"",VLOOKUP($B1591,INDIRECT(nfl_game_result),MATCH(D$1,INDIRECT(nfl_game_result_header),0),FALSE)),"error")</f>
        <v/>
      </c>
      <c r="E1591">
        <f ca="1">IFERROR(IF(ISBLANK(VLOOKUP($B1591,INDIRECT(nfl_game_result),MATCH(E$1,INDIRECT(nfl_game_result_header),0),FALSE)),"",VLOOKUP($B1591,INDIRECT(nfl_game_result),MATCH(E$1,INDIRECT(nfl_game_result_header),0),FALSE)),"error")</f>
        <v>-2.5</v>
      </c>
      <c r="F1591" s="23" t="str">
        <f ca="1">IFERROR(IF(ISBLANK(VLOOKUP($B1591,INDIRECT(nfl_game_result),MATCH(F$1,INDIRECT(nfl_game_result_header),0),FALSE)),"",VLOOKUP($B1591,INDIRECT(nfl_game_result),MATCH(F$1,INDIRECT(nfl_game_result_header),0),FALSE)),"error")</f>
        <v/>
      </c>
      <c r="G1591" s="23" t="str">
        <f ca="1">IFERROR(IF(ISBLANK(VLOOKUP($B1591,INDIRECT(nfl_game_result),MATCH(G$1,INDIRECT(nfl_game_result_header),0),FALSE)),"",VLOOKUP($B1591,INDIRECT(nfl_game_result),MATCH(G$1,INDIRECT(nfl_game_result_header),0),FALSE)),"error")</f>
        <v/>
      </c>
      <c r="H1591">
        <f ca="1">IFERROR(IF(ISBLANK(VLOOKUP($B1591,INDIRECT(nfl_game_result),MATCH(H$1,INDIRECT(nfl_game_result_header),0),FALSE)),"",VLOOKUP($B1591,INDIRECT(nfl_game_result),MATCH(H$1,INDIRECT(nfl_game_result_header),0),FALSE)),"error")</f>
        <v>19</v>
      </c>
      <c r="I1591">
        <f ca="1">IFERROR(IF(ISBLANK(VLOOKUP($B1591,INDIRECT(nfl_game_result),MATCH(I$1,INDIRECT(nfl_game_result_header),0),FALSE)),"",VLOOKUP($B1591,INDIRECT(nfl_game_result),MATCH(I$1,INDIRECT(nfl_game_result_header),0),FALSE)),"error")</f>
        <v>7</v>
      </c>
      <c r="J1591" t="str">
        <f ca="1">IFERROR(IF(ISBLANK(VLOOKUP($B1591,INDIRECT(nfl_game_result),MATCH(J$1,INDIRECT(nfl_game_result_header),0),FALSE)),"",VLOOKUP($B1591,INDIRECT(nfl_game_result),MATCH(J$1,INDIRECT(nfl_game_result_header),0),FALSE)),"error")</f>
        <v>KCY</v>
      </c>
      <c r="K1591" t="str">
        <f ca="1">IFERROR(IF(ISBLANK(VLOOKUP($B1591,INDIRECT(nfl_game_result),MATCH(K$1,INDIRECT(nfl_game_result_header),0),FALSE)),"",VLOOKUP($B1591,INDIRECT(nfl_game_result),MATCH(K$1,INDIRECT(nfl_game_result_header),0),FALSE)),"error")</f>
        <v>KCY</v>
      </c>
      <c r="L1591" s="23" t="str">
        <f ca="1">IFERROR(IF(ISBLANK(VLOOKUP($B1591,INDIRECT(nfl_game_result),MATCH(L$1,INDIRECT(nfl_game_result_header),0),FALSE)),"",VLOOKUP($B1591,INDIRECT(nfl_game_result),MATCH(L$1,INDIRECT(nfl_game_result_header),0),FALSE)),"error")</f>
        <v/>
      </c>
      <c r="M1591" t="s">
        <v>14</v>
      </c>
      <c r="N1591">
        <v>-3</v>
      </c>
      <c r="O1591" t="s">
        <v>88</v>
      </c>
      <c r="P1591">
        <v>15</v>
      </c>
      <c r="Q1591" t="s">
        <v>88</v>
      </c>
      <c r="V1591" s="23" t="s">
        <v>416</v>
      </c>
      <c r="W1591">
        <f ca="1">VALUE(LEFT(C1591, 4))</f>
        <v>2014</v>
      </c>
      <c r="X1591">
        <f ca="1">VALUE(MID(C1591,6,FIND("_",C1591,6)-6))</f>
        <v>17</v>
      </c>
      <c r="Y1591" t="str">
        <f ca="1">IF(NOT(OR(ISBLANK(D1591),ISBLANK(E1591),D1591="",E1591="")),D1591-E1591,"")</f>
        <v/>
      </c>
      <c r="Z1591" t="str">
        <f ca="1">IF(OR(NOT(ISNUMBER(D1591)),ISBLANK(D1591),D1591="",ISBLANK(N1591)),"",ABS(D1591-N1591))</f>
        <v/>
      </c>
      <c r="AA1591">
        <f ca="1">IF(OR(ISBLANK(J1591),ISBLANK(O1591),J1591="",O1591=""),"",IF(J1591=O1591,1,0))</f>
        <v>0</v>
      </c>
      <c r="AB1591">
        <f ca="1">IF(OR(ISBLANK(K1591),ISBLANK(Q1591),K1591="",Q1591=""),"",IF(K1591=Q1591,1,0))</f>
        <v>0</v>
      </c>
      <c r="AC1591" s="23" t="str">
        <f t="shared" ca="1" si="24"/>
        <v/>
      </c>
    </row>
    <row r="1592" spans="1:29" x14ac:dyDescent="0.25">
      <c r="A1592" s="23">
        <v>1591</v>
      </c>
      <c r="B1592">
        <v>779</v>
      </c>
      <c r="C1592" t="str">
        <f ca="1">IFERROR(VLOOKUP($B1592,INDIRECT(nfl_game_result),MATCH(C$1,INDIRECT(nfl_game_result_header),0),FALSE),"error")</f>
        <v>2014_17_NYJ@MIA</v>
      </c>
      <c r="D1592" t="str">
        <f ca="1">IFERROR(IF(ISBLANK(VLOOKUP($B1592,INDIRECT(nfl_game_result),MATCH(D$1,INDIRECT(nfl_game_result_header),0),FALSE)),"",VLOOKUP($B1592,INDIRECT(nfl_game_result),MATCH(D$1,INDIRECT(nfl_game_result_header),0),FALSE)),"error")</f>
        <v/>
      </c>
      <c r="E1592">
        <f ca="1">IFERROR(IF(ISBLANK(VLOOKUP($B1592,INDIRECT(nfl_game_result),MATCH(E$1,INDIRECT(nfl_game_result_header),0),FALSE)),"",VLOOKUP($B1592,INDIRECT(nfl_game_result),MATCH(E$1,INDIRECT(nfl_game_result_header),0),FALSE)),"error")</f>
        <v>-4.5</v>
      </c>
      <c r="F1592" s="23" t="str">
        <f ca="1">IFERROR(IF(ISBLANK(VLOOKUP($B1592,INDIRECT(nfl_game_result),MATCH(F$1,INDIRECT(nfl_game_result_header),0),FALSE)),"",VLOOKUP($B1592,INDIRECT(nfl_game_result),MATCH(F$1,INDIRECT(nfl_game_result_header),0),FALSE)),"error")</f>
        <v/>
      </c>
      <c r="G1592" s="23" t="str">
        <f ca="1">IFERROR(IF(ISBLANK(VLOOKUP($B1592,INDIRECT(nfl_game_result),MATCH(G$1,INDIRECT(nfl_game_result_header),0),FALSE)),"",VLOOKUP($B1592,INDIRECT(nfl_game_result),MATCH(G$1,INDIRECT(nfl_game_result_header),0),FALSE)),"error")</f>
        <v/>
      </c>
      <c r="H1592">
        <f ca="1">IFERROR(IF(ISBLANK(VLOOKUP($B1592,INDIRECT(nfl_game_result),MATCH(H$1,INDIRECT(nfl_game_result_header),0),FALSE)),"",VLOOKUP($B1592,INDIRECT(nfl_game_result),MATCH(H$1,INDIRECT(nfl_game_result_header),0),FALSE)),"error")</f>
        <v>24</v>
      </c>
      <c r="I1592">
        <f ca="1">IFERROR(IF(ISBLANK(VLOOKUP($B1592,INDIRECT(nfl_game_result),MATCH(I$1,INDIRECT(nfl_game_result_header),0),FALSE)),"",VLOOKUP($B1592,INDIRECT(nfl_game_result),MATCH(I$1,INDIRECT(nfl_game_result_header),0),FALSE)),"error")</f>
        <v>37</v>
      </c>
      <c r="J1592" t="str">
        <f ca="1">IFERROR(IF(ISBLANK(VLOOKUP($B1592,INDIRECT(nfl_game_result),MATCH(J$1,INDIRECT(nfl_game_result_header),0),FALSE)),"",VLOOKUP($B1592,INDIRECT(nfl_game_result),MATCH(J$1,INDIRECT(nfl_game_result_header),0),FALSE)),"error")</f>
        <v>NYJ</v>
      </c>
      <c r="K1592" t="str">
        <f ca="1">IFERROR(IF(ISBLANK(VLOOKUP($B1592,INDIRECT(nfl_game_result),MATCH(K$1,INDIRECT(nfl_game_result_header),0),FALSE)),"",VLOOKUP($B1592,INDIRECT(nfl_game_result),MATCH(K$1,INDIRECT(nfl_game_result_header),0),FALSE)),"error")</f>
        <v>NYJ</v>
      </c>
      <c r="L1592" s="23" t="str">
        <f ca="1">IFERROR(IF(ISBLANK(VLOOKUP($B1592,INDIRECT(nfl_game_result),MATCH(L$1,INDIRECT(nfl_game_result_header),0),FALSE)),"",VLOOKUP($B1592,INDIRECT(nfl_game_result),MATCH(L$1,INDIRECT(nfl_game_result_header),0),FALSE)),"error")</f>
        <v/>
      </c>
      <c r="M1592" t="s">
        <v>14</v>
      </c>
      <c r="N1592">
        <v>-7</v>
      </c>
      <c r="O1592" t="s">
        <v>79</v>
      </c>
      <c r="P1592">
        <v>5</v>
      </c>
      <c r="Q1592" t="s">
        <v>79</v>
      </c>
      <c r="V1592" s="23" t="s">
        <v>416</v>
      </c>
      <c r="W1592">
        <f ca="1">VALUE(LEFT(C1592, 4))</f>
        <v>2014</v>
      </c>
      <c r="X1592">
        <f ca="1">VALUE(MID(C1592,6,FIND("_",C1592,6)-6))</f>
        <v>17</v>
      </c>
      <c r="Y1592" t="str">
        <f ca="1">IF(NOT(OR(ISBLANK(D1592),ISBLANK(E1592),D1592="",E1592="")),D1592-E1592,"")</f>
        <v/>
      </c>
      <c r="Z1592" t="str">
        <f ca="1">IF(OR(NOT(ISNUMBER(D1592)),ISBLANK(D1592),D1592="",ISBLANK(N1592)),"",ABS(D1592-N1592))</f>
        <v/>
      </c>
      <c r="AA1592">
        <f ca="1">IF(OR(ISBLANK(J1592),ISBLANK(O1592),J1592="",O1592=""),"",IF(J1592=O1592,1,0))</f>
        <v>0</v>
      </c>
      <c r="AB1592">
        <f ca="1">IF(OR(ISBLANK(K1592),ISBLANK(Q1592),K1592="",Q1592=""),"",IF(K1592=Q1592,1,0))</f>
        <v>0</v>
      </c>
      <c r="AC1592" s="23" t="str">
        <f t="shared" ca="1" si="24"/>
        <v/>
      </c>
    </row>
    <row r="1593" spans="1:29" x14ac:dyDescent="0.25">
      <c r="A1593" s="23">
        <v>1592</v>
      </c>
      <c r="B1593">
        <v>780</v>
      </c>
      <c r="C1593" t="str">
        <f ca="1">IFERROR(VLOOKUP($B1593,INDIRECT(nfl_game_result),MATCH(C$1,INDIRECT(nfl_game_result_header),0),FALSE),"error")</f>
        <v>2014_17_CHI@MIN</v>
      </c>
      <c r="D1593" t="str">
        <f ca="1">IFERROR(IF(ISBLANK(VLOOKUP($B1593,INDIRECT(nfl_game_result),MATCH(D$1,INDIRECT(nfl_game_result_header),0),FALSE)),"",VLOOKUP($B1593,INDIRECT(nfl_game_result),MATCH(D$1,INDIRECT(nfl_game_result_header),0),FALSE)),"error")</f>
        <v/>
      </c>
      <c r="E1593">
        <f ca="1">IFERROR(IF(ISBLANK(VLOOKUP($B1593,INDIRECT(nfl_game_result),MATCH(E$1,INDIRECT(nfl_game_result_header),0),FALSE)),"",VLOOKUP($B1593,INDIRECT(nfl_game_result),MATCH(E$1,INDIRECT(nfl_game_result_header),0),FALSE)),"error")</f>
        <v>-7</v>
      </c>
      <c r="F1593" s="23" t="str">
        <f ca="1">IFERROR(IF(ISBLANK(VLOOKUP($B1593,INDIRECT(nfl_game_result),MATCH(F$1,INDIRECT(nfl_game_result_header),0),FALSE)),"",VLOOKUP($B1593,INDIRECT(nfl_game_result),MATCH(F$1,INDIRECT(nfl_game_result_header),0),FALSE)),"error")</f>
        <v/>
      </c>
      <c r="G1593" s="23" t="str">
        <f ca="1">IFERROR(IF(ISBLANK(VLOOKUP($B1593,INDIRECT(nfl_game_result),MATCH(G$1,INDIRECT(nfl_game_result_header),0),FALSE)),"",VLOOKUP($B1593,INDIRECT(nfl_game_result),MATCH(G$1,INDIRECT(nfl_game_result_header),0),FALSE)),"error")</f>
        <v/>
      </c>
      <c r="H1593">
        <f ca="1">IFERROR(IF(ISBLANK(VLOOKUP($B1593,INDIRECT(nfl_game_result),MATCH(H$1,INDIRECT(nfl_game_result_header),0),FALSE)),"",VLOOKUP($B1593,INDIRECT(nfl_game_result),MATCH(H$1,INDIRECT(nfl_game_result_header),0),FALSE)),"error")</f>
        <v>13</v>
      </c>
      <c r="I1593">
        <f ca="1">IFERROR(IF(ISBLANK(VLOOKUP($B1593,INDIRECT(nfl_game_result),MATCH(I$1,INDIRECT(nfl_game_result_header),0),FALSE)),"",VLOOKUP($B1593,INDIRECT(nfl_game_result),MATCH(I$1,INDIRECT(nfl_game_result_header),0),FALSE)),"error")</f>
        <v>9</v>
      </c>
      <c r="J1593" t="str">
        <f ca="1">IFERROR(IF(ISBLANK(VLOOKUP($B1593,INDIRECT(nfl_game_result),MATCH(J$1,INDIRECT(nfl_game_result_header),0),FALSE)),"",VLOOKUP($B1593,INDIRECT(nfl_game_result),MATCH(J$1,INDIRECT(nfl_game_result_header),0),FALSE)),"error")</f>
        <v>CHI</v>
      </c>
      <c r="K1593" t="str">
        <f ca="1">IFERROR(IF(ISBLANK(VLOOKUP($B1593,INDIRECT(nfl_game_result),MATCH(K$1,INDIRECT(nfl_game_result_header),0),FALSE)),"",VLOOKUP($B1593,INDIRECT(nfl_game_result),MATCH(K$1,INDIRECT(nfl_game_result_header),0),FALSE)),"error")</f>
        <v>MIN</v>
      </c>
      <c r="L1593" s="23" t="str">
        <f ca="1">IFERROR(IF(ISBLANK(VLOOKUP($B1593,INDIRECT(nfl_game_result),MATCH(L$1,INDIRECT(nfl_game_result_header),0),FALSE)),"",VLOOKUP($B1593,INDIRECT(nfl_game_result),MATCH(L$1,INDIRECT(nfl_game_result_header),0),FALSE)),"error")</f>
        <v/>
      </c>
      <c r="M1593" t="s">
        <v>14</v>
      </c>
      <c r="N1593">
        <v>-3</v>
      </c>
      <c r="O1593" t="s">
        <v>68</v>
      </c>
      <c r="P1593">
        <v>12</v>
      </c>
      <c r="Q1593" t="s">
        <v>68</v>
      </c>
      <c r="V1593" s="23" t="s">
        <v>416</v>
      </c>
      <c r="W1593">
        <f ca="1">VALUE(LEFT(C1593, 4))</f>
        <v>2014</v>
      </c>
      <c r="X1593">
        <f ca="1">VALUE(MID(C1593,6,FIND("_",C1593,6)-6))</f>
        <v>17</v>
      </c>
      <c r="Y1593" t="str">
        <f ca="1">IF(NOT(OR(ISBLANK(D1593),ISBLANK(E1593),D1593="",E1593="")),D1593-E1593,"")</f>
        <v/>
      </c>
      <c r="Z1593" t="str">
        <f ca="1">IF(OR(NOT(ISNUMBER(D1593)),ISBLANK(D1593),D1593="",ISBLANK(N1593)),"",ABS(D1593-N1593))</f>
        <v/>
      </c>
      <c r="AA1593">
        <f ca="1">IF(OR(ISBLANK(J1593),ISBLANK(O1593),J1593="",O1593=""),"",IF(J1593=O1593,1,0))</f>
        <v>1</v>
      </c>
      <c r="AB1593">
        <f ca="1">IF(OR(ISBLANK(K1593),ISBLANK(Q1593),K1593="",Q1593=""),"",IF(K1593=Q1593,1,0))</f>
        <v>0</v>
      </c>
      <c r="AC1593" s="23" t="str">
        <f t="shared" ca="1" si="24"/>
        <v/>
      </c>
    </row>
    <row r="1594" spans="1:29" x14ac:dyDescent="0.25">
      <c r="A1594" s="23">
        <v>1593</v>
      </c>
      <c r="B1594">
        <v>781</v>
      </c>
      <c r="C1594" t="str">
        <f ca="1">IFERROR(VLOOKUP($B1594,INDIRECT(nfl_game_result),MATCH(C$1,INDIRECT(nfl_game_result_header),0),FALSE),"error")</f>
        <v>2014_17_BUF@NWE</v>
      </c>
      <c r="D1594" t="str">
        <f ca="1">IFERROR(IF(ISBLANK(VLOOKUP($B1594,INDIRECT(nfl_game_result),MATCH(D$1,INDIRECT(nfl_game_result_header),0),FALSE)),"",VLOOKUP($B1594,INDIRECT(nfl_game_result),MATCH(D$1,INDIRECT(nfl_game_result_header),0),FALSE)),"error")</f>
        <v/>
      </c>
      <c r="E1594">
        <f ca="1">IFERROR(IF(ISBLANK(VLOOKUP($B1594,INDIRECT(nfl_game_result),MATCH(E$1,INDIRECT(nfl_game_result_header),0),FALSE)),"",VLOOKUP($B1594,INDIRECT(nfl_game_result),MATCH(E$1,INDIRECT(nfl_game_result_header),0),FALSE)),"error")</f>
        <v>-10.5</v>
      </c>
      <c r="F1594" s="23" t="str">
        <f ca="1">IFERROR(IF(ISBLANK(VLOOKUP($B1594,INDIRECT(nfl_game_result),MATCH(F$1,INDIRECT(nfl_game_result_header),0),FALSE)),"",VLOOKUP($B1594,INDIRECT(nfl_game_result),MATCH(F$1,INDIRECT(nfl_game_result_header),0),FALSE)),"error")</f>
        <v/>
      </c>
      <c r="G1594" s="23" t="str">
        <f ca="1">IFERROR(IF(ISBLANK(VLOOKUP($B1594,INDIRECT(nfl_game_result),MATCH(G$1,INDIRECT(nfl_game_result_header),0),FALSE)),"",VLOOKUP($B1594,INDIRECT(nfl_game_result),MATCH(G$1,INDIRECT(nfl_game_result_header),0),FALSE)),"error")</f>
        <v/>
      </c>
      <c r="H1594">
        <f ca="1">IFERROR(IF(ISBLANK(VLOOKUP($B1594,INDIRECT(nfl_game_result),MATCH(H$1,INDIRECT(nfl_game_result_header),0),FALSE)),"",VLOOKUP($B1594,INDIRECT(nfl_game_result),MATCH(H$1,INDIRECT(nfl_game_result_header),0),FALSE)),"error")</f>
        <v>9</v>
      </c>
      <c r="I1594">
        <f ca="1">IFERROR(IF(ISBLANK(VLOOKUP($B1594,INDIRECT(nfl_game_result),MATCH(I$1,INDIRECT(nfl_game_result_header),0),FALSE)),"",VLOOKUP($B1594,INDIRECT(nfl_game_result),MATCH(I$1,INDIRECT(nfl_game_result_header),0),FALSE)),"error")</f>
        <v>17</v>
      </c>
      <c r="J1594" t="str">
        <f ca="1">IFERROR(IF(ISBLANK(VLOOKUP($B1594,INDIRECT(nfl_game_result),MATCH(J$1,INDIRECT(nfl_game_result_header),0),FALSE)),"",VLOOKUP($B1594,INDIRECT(nfl_game_result),MATCH(J$1,INDIRECT(nfl_game_result_header),0),FALSE)),"error")</f>
        <v>BUF</v>
      </c>
      <c r="K1594" t="str">
        <f ca="1">IFERROR(IF(ISBLANK(VLOOKUP($B1594,INDIRECT(nfl_game_result),MATCH(K$1,INDIRECT(nfl_game_result_header),0),FALSE)),"",VLOOKUP($B1594,INDIRECT(nfl_game_result),MATCH(K$1,INDIRECT(nfl_game_result_header),0),FALSE)),"error")</f>
        <v>BUF</v>
      </c>
      <c r="L1594" s="23" t="str">
        <f ca="1">IFERROR(IF(ISBLANK(VLOOKUP($B1594,INDIRECT(nfl_game_result),MATCH(L$1,INDIRECT(nfl_game_result_header),0),FALSE)),"",VLOOKUP($B1594,INDIRECT(nfl_game_result),MATCH(L$1,INDIRECT(nfl_game_result_header),0),FALSE)),"error")</f>
        <v/>
      </c>
      <c r="M1594" t="s">
        <v>14</v>
      </c>
      <c r="N1594">
        <v>-10</v>
      </c>
      <c r="O1594" t="s">
        <v>66</v>
      </c>
      <c r="P1594">
        <v>7</v>
      </c>
      <c r="Q1594" t="s">
        <v>66</v>
      </c>
      <c r="V1594" s="23" t="s">
        <v>416</v>
      </c>
      <c r="W1594">
        <f ca="1">VALUE(LEFT(C1594, 4))</f>
        <v>2014</v>
      </c>
      <c r="X1594">
        <f ca="1">VALUE(MID(C1594,6,FIND("_",C1594,6)-6))</f>
        <v>17</v>
      </c>
      <c r="Y1594" t="str">
        <f ca="1">IF(NOT(OR(ISBLANK(D1594),ISBLANK(E1594),D1594="",E1594="")),D1594-E1594,"")</f>
        <v/>
      </c>
      <c r="Z1594" t="str">
        <f ca="1">IF(OR(NOT(ISNUMBER(D1594)),ISBLANK(D1594),D1594="",ISBLANK(N1594)),"",ABS(D1594-N1594))</f>
        <v/>
      </c>
      <c r="AA1594">
        <f ca="1">IF(OR(ISBLANK(J1594),ISBLANK(O1594),J1594="",O1594=""),"",IF(J1594=O1594,1,0))</f>
        <v>1</v>
      </c>
      <c r="AB1594">
        <f ca="1">IF(OR(ISBLANK(K1594),ISBLANK(Q1594),K1594="",Q1594=""),"",IF(K1594=Q1594,1,0))</f>
        <v>1</v>
      </c>
      <c r="AC1594" s="23" t="str">
        <f t="shared" ca="1" si="24"/>
        <v/>
      </c>
    </row>
    <row r="1595" spans="1:29" x14ac:dyDescent="0.25">
      <c r="A1595" s="23">
        <v>1594</v>
      </c>
      <c r="B1595">
        <v>782</v>
      </c>
      <c r="C1595" t="str">
        <f ca="1">IFERROR(VLOOKUP($B1595,INDIRECT(nfl_game_result),MATCH(C$1,INDIRECT(nfl_game_result_header),0),FALSE),"error")</f>
        <v>2014_17_PHI@NYG</v>
      </c>
      <c r="D1595" t="str">
        <f ca="1">IFERROR(IF(ISBLANK(VLOOKUP($B1595,INDIRECT(nfl_game_result),MATCH(D$1,INDIRECT(nfl_game_result_header),0),FALSE)),"",VLOOKUP($B1595,INDIRECT(nfl_game_result),MATCH(D$1,INDIRECT(nfl_game_result_header),0),FALSE)),"error")</f>
        <v/>
      </c>
      <c r="E1595">
        <f ca="1">IFERROR(IF(ISBLANK(VLOOKUP($B1595,INDIRECT(nfl_game_result),MATCH(E$1,INDIRECT(nfl_game_result_header),0),FALSE)),"",VLOOKUP($B1595,INDIRECT(nfl_game_result),MATCH(E$1,INDIRECT(nfl_game_result_header),0),FALSE)),"error")</f>
        <v>-2.5</v>
      </c>
      <c r="F1595" s="23" t="str">
        <f ca="1">IFERROR(IF(ISBLANK(VLOOKUP($B1595,INDIRECT(nfl_game_result),MATCH(F$1,INDIRECT(nfl_game_result_header),0),FALSE)),"",VLOOKUP($B1595,INDIRECT(nfl_game_result),MATCH(F$1,INDIRECT(nfl_game_result_header),0),FALSE)),"error")</f>
        <v/>
      </c>
      <c r="G1595" s="23" t="str">
        <f ca="1">IFERROR(IF(ISBLANK(VLOOKUP($B1595,INDIRECT(nfl_game_result),MATCH(G$1,INDIRECT(nfl_game_result_header),0),FALSE)),"",VLOOKUP($B1595,INDIRECT(nfl_game_result),MATCH(G$1,INDIRECT(nfl_game_result_header),0),FALSE)),"error")</f>
        <v/>
      </c>
      <c r="H1595">
        <f ca="1">IFERROR(IF(ISBLANK(VLOOKUP($B1595,INDIRECT(nfl_game_result),MATCH(H$1,INDIRECT(nfl_game_result_header),0),FALSE)),"",VLOOKUP($B1595,INDIRECT(nfl_game_result),MATCH(H$1,INDIRECT(nfl_game_result_header),0),FALSE)),"error")</f>
        <v>26</v>
      </c>
      <c r="I1595">
        <f ca="1">IFERROR(IF(ISBLANK(VLOOKUP($B1595,INDIRECT(nfl_game_result),MATCH(I$1,INDIRECT(nfl_game_result_header),0),FALSE)),"",VLOOKUP($B1595,INDIRECT(nfl_game_result),MATCH(I$1,INDIRECT(nfl_game_result_header),0),FALSE)),"error")</f>
        <v>34</v>
      </c>
      <c r="J1595" t="str">
        <f ca="1">IFERROR(IF(ISBLANK(VLOOKUP($B1595,INDIRECT(nfl_game_result),MATCH(J$1,INDIRECT(nfl_game_result_header),0),FALSE)),"",VLOOKUP($B1595,INDIRECT(nfl_game_result),MATCH(J$1,INDIRECT(nfl_game_result_header),0),FALSE)),"error")</f>
        <v>PHI</v>
      </c>
      <c r="K1595" t="str">
        <f ca="1">IFERROR(IF(ISBLANK(VLOOKUP($B1595,INDIRECT(nfl_game_result),MATCH(K$1,INDIRECT(nfl_game_result_header),0),FALSE)),"",VLOOKUP($B1595,INDIRECT(nfl_game_result),MATCH(K$1,INDIRECT(nfl_game_result_header),0),FALSE)),"error")</f>
        <v>PHI</v>
      </c>
      <c r="L1595" s="23" t="str">
        <f ca="1">IFERROR(IF(ISBLANK(VLOOKUP($B1595,INDIRECT(nfl_game_result),MATCH(L$1,INDIRECT(nfl_game_result_header),0),FALSE)),"",VLOOKUP($B1595,INDIRECT(nfl_game_result),MATCH(L$1,INDIRECT(nfl_game_result_header),0),FALSE)),"error")</f>
        <v/>
      </c>
      <c r="M1595" t="s">
        <v>14</v>
      </c>
      <c r="N1595">
        <v>-3</v>
      </c>
      <c r="O1595" t="s">
        <v>86</v>
      </c>
      <c r="P1595">
        <v>3</v>
      </c>
      <c r="Q1595" t="s">
        <v>86</v>
      </c>
      <c r="V1595" s="23" t="s">
        <v>416</v>
      </c>
      <c r="W1595">
        <f ca="1">VALUE(LEFT(C1595, 4))</f>
        <v>2014</v>
      </c>
      <c r="X1595">
        <f ca="1">VALUE(MID(C1595,6,FIND("_",C1595,6)-6))</f>
        <v>17</v>
      </c>
      <c r="Y1595" t="str">
        <f ca="1">IF(NOT(OR(ISBLANK(D1595),ISBLANK(E1595),D1595="",E1595="")),D1595-E1595,"")</f>
        <v/>
      </c>
      <c r="Z1595" t="str">
        <f ca="1">IF(OR(NOT(ISNUMBER(D1595)),ISBLANK(D1595),D1595="",ISBLANK(N1595)),"",ABS(D1595-N1595))</f>
        <v/>
      </c>
      <c r="AA1595">
        <f ca="1">IF(OR(ISBLANK(J1595),ISBLANK(O1595),J1595="",O1595=""),"",IF(J1595=O1595,1,0))</f>
        <v>1</v>
      </c>
      <c r="AB1595">
        <f ca="1">IF(OR(ISBLANK(K1595),ISBLANK(Q1595),K1595="",Q1595=""),"",IF(K1595=Q1595,1,0))</f>
        <v>1</v>
      </c>
      <c r="AC1595" s="23" t="str">
        <f t="shared" ca="1" si="24"/>
        <v/>
      </c>
    </row>
    <row r="1596" spans="1:29" x14ac:dyDescent="0.25">
      <c r="A1596" s="23">
        <v>1595</v>
      </c>
      <c r="B1596">
        <v>783</v>
      </c>
      <c r="C1596" t="str">
        <f ca="1">IFERROR(VLOOKUP($B1596,INDIRECT(nfl_game_result),MATCH(C$1,INDIRECT(nfl_game_result_header),0),FALSE),"error")</f>
        <v>2014_17_CIN@PIT</v>
      </c>
      <c r="D1596" t="str">
        <f ca="1">IFERROR(IF(ISBLANK(VLOOKUP($B1596,INDIRECT(nfl_game_result),MATCH(D$1,INDIRECT(nfl_game_result_header),0),FALSE)),"",VLOOKUP($B1596,INDIRECT(nfl_game_result),MATCH(D$1,INDIRECT(nfl_game_result_header),0),FALSE)),"error")</f>
        <v/>
      </c>
      <c r="E1596">
        <f ca="1">IFERROR(IF(ISBLANK(VLOOKUP($B1596,INDIRECT(nfl_game_result),MATCH(E$1,INDIRECT(nfl_game_result_header),0),FALSE)),"",VLOOKUP($B1596,INDIRECT(nfl_game_result),MATCH(E$1,INDIRECT(nfl_game_result_header),0),FALSE)),"error")</f>
        <v>-3</v>
      </c>
      <c r="F1596" s="23" t="str">
        <f ca="1">IFERROR(IF(ISBLANK(VLOOKUP($B1596,INDIRECT(nfl_game_result),MATCH(F$1,INDIRECT(nfl_game_result_header),0),FALSE)),"",VLOOKUP($B1596,INDIRECT(nfl_game_result),MATCH(F$1,INDIRECT(nfl_game_result_header),0),FALSE)),"error")</f>
        <v/>
      </c>
      <c r="G1596" s="23" t="str">
        <f ca="1">IFERROR(IF(ISBLANK(VLOOKUP($B1596,INDIRECT(nfl_game_result),MATCH(G$1,INDIRECT(nfl_game_result_header),0),FALSE)),"",VLOOKUP($B1596,INDIRECT(nfl_game_result),MATCH(G$1,INDIRECT(nfl_game_result_header),0),FALSE)),"error")</f>
        <v/>
      </c>
      <c r="H1596">
        <f ca="1">IFERROR(IF(ISBLANK(VLOOKUP($B1596,INDIRECT(nfl_game_result),MATCH(H$1,INDIRECT(nfl_game_result_header),0),FALSE)),"",VLOOKUP($B1596,INDIRECT(nfl_game_result),MATCH(H$1,INDIRECT(nfl_game_result_header),0),FALSE)),"error")</f>
        <v>27</v>
      </c>
      <c r="I1596">
        <f ca="1">IFERROR(IF(ISBLANK(VLOOKUP($B1596,INDIRECT(nfl_game_result),MATCH(I$1,INDIRECT(nfl_game_result_header),0),FALSE)),"",VLOOKUP($B1596,INDIRECT(nfl_game_result),MATCH(I$1,INDIRECT(nfl_game_result_header),0),FALSE)),"error")</f>
        <v>17</v>
      </c>
      <c r="J1596" t="str">
        <f ca="1">IFERROR(IF(ISBLANK(VLOOKUP($B1596,INDIRECT(nfl_game_result),MATCH(J$1,INDIRECT(nfl_game_result_header),0),FALSE)),"",VLOOKUP($B1596,INDIRECT(nfl_game_result),MATCH(J$1,INDIRECT(nfl_game_result_header),0),FALSE)),"error")</f>
        <v>PIT</v>
      </c>
      <c r="K1596" t="str">
        <f ca="1">IFERROR(IF(ISBLANK(VLOOKUP($B1596,INDIRECT(nfl_game_result),MATCH(K$1,INDIRECT(nfl_game_result_header),0),FALSE)),"",VLOOKUP($B1596,INDIRECT(nfl_game_result),MATCH(K$1,INDIRECT(nfl_game_result_header),0),FALSE)),"error")</f>
        <v>PIT</v>
      </c>
      <c r="L1596" s="23" t="str">
        <f ca="1">IFERROR(IF(ISBLANK(VLOOKUP($B1596,INDIRECT(nfl_game_result),MATCH(L$1,INDIRECT(nfl_game_result_header),0),FALSE)),"",VLOOKUP($B1596,INDIRECT(nfl_game_result),MATCH(L$1,INDIRECT(nfl_game_result_header),0),FALSE)),"error")</f>
        <v/>
      </c>
      <c r="M1596" t="s">
        <v>14</v>
      </c>
      <c r="N1596">
        <v>-3</v>
      </c>
      <c r="O1596" t="s">
        <v>87</v>
      </c>
      <c r="P1596">
        <v>10</v>
      </c>
      <c r="Q1596" t="s">
        <v>87</v>
      </c>
      <c r="V1596" s="23" t="s">
        <v>416</v>
      </c>
      <c r="W1596">
        <f ca="1">VALUE(LEFT(C1596, 4))</f>
        <v>2014</v>
      </c>
      <c r="X1596">
        <f ca="1">VALUE(MID(C1596,6,FIND("_",C1596,6)-6))</f>
        <v>17</v>
      </c>
      <c r="Y1596" t="str">
        <f ca="1">IF(NOT(OR(ISBLANK(D1596),ISBLANK(E1596),D1596="",E1596="")),D1596-E1596,"")</f>
        <v/>
      </c>
      <c r="Z1596" t="str">
        <f ca="1">IF(OR(NOT(ISNUMBER(D1596)),ISBLANK(D1596),D1596="",ISBLANK(N1596)),"",ABS(D1596-N1596))</f>
        <v/>
      </c>
      <c r="AA1596">
        <f ca="1">IF(OR(ISBLANK(J1596),ISBLANK(O1596),J1596="",O1596=""),"",IF(J1596=O1596,1,0))</f>
        <v>1</v>
      </c>
      <c r="AB1596">
        <f ca="1">IF(OR(ISBLANK(K1596),ISBLANK(Q1596),K1596="",Q1596=""),"",IF(K1596=Q1596,1,0))</f>
        <v>1</v>
      </c>
      <c r="AC1596" s="23" t="str">
        <f t="shared" ca="1" si="24"/>
        <v/>
      </c>
    </row>
    <row r="1597" spans="1:29" x14ac:dyDescent="0.25">
      <c r="A1597" s="23">
        <v>1596</v>
      </c>
      <c r="B1597">
        <v>784</v>
      </c>
      <c r="C1597" t="str">
        <f ca="1">IFERROR(VLOOKUP($B1597,INDIRECT(nfl_game_result),MATCH(C$1,INDIRECT(nfl_game_result_header),0),FALSE),"error")</f>
        <v>2014_17_NOR@TBY</v>
      </c>
      <c r="D1597" t="str">
        <f ca="1">IFERROR(IF(ISBLANK(VLOOKUP($B1597,INDIRECT(nfl_game_result),MATCH(D$1,INDIRECT(nfl_game_result_header),0),FALSE)),"",VLOOKUP($B1597,INDIRECT(nfl_game_result),MATCH(D$1,INDIRECT(nfl_game_result_header),0),FALSE)),"error")</f>
        <v/>
      </c>
      <c r="E1597">
        <f ca="1">IFERROR(IF(ISBLANK(VLOOKUP($B1597,INDIRECT(nfl_game_result),MATCH(E$1,INDIRECT(nfl_game_result_header),0),FALSE)),"",VLOOKUP($B1597,INDIRECT(nfl_game_result),MATCH(E$1,INDIRECT(nfl_game_result_header),0),FALSE)),"error")</f>
        <v>3.5</v>
      </c>
      <c r="F1597" s="23" t="str">
        <f ca="1">IFERROR(IF(ISBLANK(VLOOKUP($B1597,INDIRECT(nfl_game_result),MATCH(F$1,INDIRECT(nfl_game_result_header),0),FALSE)),"",VLOOKUP($B1597,INDIRECT(nfl_game_result),MATCH(F$1,INDIRECT(nfl_game_result_header),0),FALSE)),"error")</f>
        <v/>
      </c>
      <c r="G1597" s="23" t="str">
        <f ca="1">IFERROR(IF(ISBLANK(VLOOKUP($B1597,INDIRECT(nfl_game_result),MATCH(G$1,INDIRECT(nfl_game_result_header),0),FALSE)),"",VLOOKUP($B1597,INDIRECT(nfl_game_result),MATCH(G$1,INDIRECT(nfl_game_result_header),0),FALSE)),"error")</f>
        <v/>
      </c>
      <c r="H1597">
        <f ca="1">IFERROR(IF(ISBLANK(VLOOKUP($B1597,INDIRECT(nfl_game_result),MATCH(H$1,INDIRECT(nfl_game_result_header),0),FALSE)),"",VLOOKUP($B1597,INDIRECT(nfl_game_result),MATCH(H$1,INDIRECT(nfl_game_result_header),0),FALSE)),"error")</f>
        <v>20</v>
      </c>
      <c r="I1597">
        <f ca="1">IFERROR(IF(ISBLANK(VLOOKUP($B1597,INDIRECT(nfl_game_result),MATCH(I$1,INDIRECT(nfl_game_result_header),0),FALSE)),"",VLOOKUP($B1597,INDIRECT(nfl_game_result),MATCH(I$1,INDIRECT(nfl_game_result_header),0),FALSE)),"error")</f>
        <v>23</v>
      </c>
      <c r="J1597" t="str">
        <f ca="1">IFERROR(IF(ISBLANK(VLOOKUP($B1597,INDIRECT(nfl_game_result),MATCH(J$1,INDIRECT(nfl_game_result_header),0),FALSE)),"",VLOOKUP($B1597,INDIRECT(nfl_game_result),MATCH(J$1,INDIRECT(nfl_game_result_header),0),FALSE)),"error")</f>
        <v>TBY</v>
      </c>
      <c r="K1597" t="str">
        <f ca="1">IFERROR(IF(ISBLANK(VLOOKUP($B1597,INDIRECT(nfl_game_result),MATCH(K$1,INDIRECT(nfl_game_result_header),0),FALSE)),"",VLOOKUP($B1597,INDIRECT(nfl_game_result),MATCH(K$1,INDIRECT(nfl_game_result_header),0),FALSE)),"error")</f>
        <v>NOR</v>
      </c>
      <c r="L1597" s="23" t="str">
        <f ca="1">IFERROR(IF(ISBLANK(VLOOKUP($B1597,INDIRECT(nfl_game_result),MATCH(L$1,INDIRECT(nfl_game_result_header),0),FALSE)),"",VLOOKUP($B1597,INDIRECT(nfl_game_result),MATCH(L$1,INDIRECT(nfl_game_result_header),0),FALSE)),"error")</f>
        <v/>
      </c>
      <c r="M1597" t="s">
        <v>14</v>
      </c>
      <c r="N1597">
        <v>1.5</v>
      </c>
      <c r="O1597" t="s">
        <v>335</v>
      </c>
      <c r="P1597">
        <v>1</v>
      </c>
      <c r="Q1597" t="s">
        <v>335</v>
      </c>
      <c r="V1597" s="23" t="s">
        <v>416</v>
      </c>
      <c r="W1597">
        <f ca="1">VALUE(LEFT(C1597, 4))</f>
        <v>2014</v>
      </c>
      <c r="X1597">
        <f ca="1">VALUE(MID(C1597,6,FIND("_",C1597,6)-6))</f>
        <v>17</v>
      </c>
      <c r="Y1597" t="str">
        <f ca="1">IF(NOT(OR(ISBLANK(D1597),ISBLANK(E1597),D1597="",E1597="")),D1597-E1597,"")</f>
        <v/>
      </c>
      <c r="Z1597" t="str">
        <f ca="1">IF(OR(NOT(ISNUMBER(D1597)),ISBLANK(D1597),D1597="",ISBLANK(N1597)),"",ABS(D1597-N1597))</f>
        <v/>
      </c>
      <c r="AA1597">
        <f ca="1">IF(OR(ISBLANK(J1597),ISBLANK(O1597),J1597="",O1597=""),"",IF(J1597=O1597,1,0))</f>
        <v>0</v>
      </c>
      <c r="AB1597">
        <f ca="1">IF(OR(ISBLANK(K1597),ISBLANK(Q1597),K1597="",Q1597=""),"",IF(K1597=Q1597,1,0))</f>
        <v>1</v>
      </c>
      <c r="AC1597" s="23" t="str">
        <f t="shared" ca="1" si="24"/>
        <v/>
      </c>
    </row>
    <row r="1598" spans="1:29" x14ac:dyDescent="0.25">
      <c r="A1598" s="23">
        <v>1597</v>
      </c>
      <c r="B1598">
        <v>785</v>
      </c>
      <c r="C1598" t="str">
        <f ca="1">IFERROR(VLOOKUP($B1598,INDIRECT(nfl_game_result),MATCH(C$1,INDIRECT(nfl_game_result_header),0),FALSE),"error")</f>
        <v>2014_17_DAL@WAS</v>
      </c>
      <c r="D1598" t="str">
        <f ca="1">IFERROR(IF(ISBLANK(VLOOKUP($B1598,INDIRECT(nfl_game_result),MATCH(D$1,INDIRECT(nfl_game_result_header),0),FALSE)),"",VLOOKUP($B1598,INDIRECT(nfl_game_result),MATCH(D$1,INDIRECT(nfl_game_result_header),0),FALSE)),"error")</f>
        <v/>
      </c>
      <c r="E1598">
        <f ca="1">IFERROR(IF(ISBLANK(VLOOKUP($B1598,INDIRECT(nfl_game_result),MATCH(E$1,INDIRECT(nfl_game_result_header),0),FALSE)),"",VLOOKUP($B1598,INDIRECT(nfl_game_result),MATCH(E$1,INDIRECT(nfl_game_result_header),0),FALSE)),"error")</f>
        <v>6.5</v>
      </c>
      <c r="F1598" s="23" t="str">
        <f ca="1">IFERROR(IF(ISBLANK(VLOOKUP($B1598,INDIRECT(nfl_game_result),MATCH(F$1,INDIRECT(nfl_game_result_header),0),FALSE)),"",VLOOKUP($B1598,INDIRECT(nfl_game_result),MATCH(F$1,INDIRECT(nfl_game_result_header),0),FALSE)),"error")</f>
        <v/>
      </c>
      <c r="G1598" s="23" t="str">
        <f ca="1">IFERROR(IF(ISBLANK(VLOOKUP($B1598,INDIRECT(nfl_game_result),MATCH(G$1,INDIRECT(nfl_game_result_header),0),FALSE)),"",VLOOKUP($B1598,INDIRECT(nfl_game_result),MATCH(G$1,INDIRECT(nfl_game_result_header),0),FALSE)),"error")</f>
        <v/>
      </c>
      <c r="H1598">
        <f ca="1">IFERROR(IF(ISBLANK(VLOOKUP($B1598,INDIRECT(nfl_game_result),MATCH(H$1,INDIRECT(nfl_game_result_header),0),FALSE)),"",VLOOKUP($B1598,INDIRECT(nfl_game_result),MATCH(H$1,INDIRECT(nfl_game_result_header),0),FALSE)),"error")</f>
        <v>17</v>
      </c>
      <c r="I1598">
        <f ca="1">IFERROR(IF(ISBLANK(VLOOKUP($B1598,INDIRECT(nfl_game_result),MATCH(I$1,INDIRECT(nfl_game_result_header),0),FALSE)),"",VLOOKUP($B1598,INDIRECT(nfl_game_result),MATCH(I$1,INDIRECT(nfl_game_result_header),0),FALSE)),"error")</f>
        <v>44</v>
      </c>
      <c r="J1598" t="str">
        <f ca="1">IFERROR(IF(ISBLANK(VLOOKUP($B1598,INDIRECT(nfl_game_result),MATCH(J$1,INDIRECT(nfl_game_result_header),0),FALSE)),"",VLOOKUP($B1598,INDIRECT(nfl_game_result),MATCH(J$1,INDIRECT(nfl_game_result_header),0),FALSE)),"error")</f>
        <v>DAL</v>
      </c>
      <c r="K1598" t="str">
        <f ca="1">IFERROR(IF(ISBLANK(VLOOKUP($B1598,INDIRECT(nfl_game_result),MATCH(K$1,INDIRECT(nfl_game_result_header),0),FALSE)),"",VLOOKUP($B1598,INDIRECT(nfl_game_result),MATCH(K$1,INDIRECT(nfl_game_result_header),0),FALSE)),"error")</f>
        <v>DAL</v>
      </c>
      <c r="L1598" s="23" t="str">
        <f ca="1">IFERROR(IF(ISBLANK(VLOOKUP($B1598,INDIRECT(nfl_game_result),MATCH(L$1,INDIRECT(nfl_game_result_header),0),FALSE)),"",VLOOKUP($B1598,INDIRECT(nfl_game_result),MATCH(L$1,INDIRECT(nfl_game_result_header),0),FALSE)),"error")</f>
        <v/>
      </c>
      <c r="M1598" t="s">
        <v>14</v>
      </c>
      <c r="N1598">
        <v>6</v>
      </c>
      <c r="O1598" t="s">
        <v>71</v>
      </c>
      <c r="P1598">
        <v>2</v>
      </c>
      <c r="Q1598" t="s">
        <v>71</v>
      </c>
      <c r="V1598" s="23" t="s">
        <v>416</v>
      </c>
      <c r="W1598">
        <f ca="1">VALUE(LEFT(C1598, 4))</f>
        <v>2014</v>
      </c>
      <c r="X1598">
        <f ca="1">VALUE(MID(C1598,6,FIND("_",C1598,6)-6))</f>
        <v>17</v>
      </c>
      <c r="Y1598" t="str">
        <f ca="1">IF(NOT(OR(ISBLANK(D1598),ISBLANK(E1598),D1598="",E1598="")),D1598-E1598,"")</f>
        <v/>
      </c>
      <c r="Z1598" t="str">
        <f ca="1">IF(OR(NOT(ISNUMBER(D1598)),ISBLANK(D1598),D1598="",ISBLANK(N1598)),"",ABS(D1598-N1598))</f>
        <v/>
      </c>
      <c r="AA1598">
        <f ca="1">IF(OR(ISBLANK(J1598),ISBLANK(O1598),J1598="",O1598=""),"",IF(J1598=O1598,1,0))</f>
        <v>1</v>
      </c>
      <c r="AB1598">
        <f ca="1">IF(OR(ISBLANK(K1598),ISBLANK(Q1598),K1598="",Q1598=""),"",IF(K1598=Q1598,1,0))</f>
        <v>1</v>
      </c>
      <c r="AC1598" s="23" t="str">
        <f t="shared" ca="1" si="24"/>
        <v/>
      </c>
    </row>
    <row r="1599" spans="1:29" x14ac:dyDescent="0.25">
      <c r="A1599" s="23">
        <v>1598</v>
      </c>
      <c r="B1599">
        <v>786</v>
      </c>
      <c r="C1599" t="str">
        <f ca="1">IFERROR(VLOOKUP($B1599,INDIRECT(nfl_game_result),MATCH(C$1,INDIRECT(nfl_game_result_header),0),FALSE),"error")</f>
        <v>2014_17_CLE@BAL</v>
      </c>
      <c r="D1599" t="str">
        <f ca="1">IFERROR(IF(ISBLANK(VLOOKUP($B1599,INDIRECT(nfl_game_result),MATCH(D$1,INDIRECT(nfl_game_result_header),0),FALSE)),"",VLOOKUP($B1599,INDIRECT(nfl_game_result),MATCH(D$1,INDIRECT(nfl_game_result_header),0),FALSE)),"error")</f>
        <v/>
      </c>
      <c r="E1599">
        <f ca="1">IFERROR(IF(ISBLANK(VLOOKUP($B1599,INDIRECT(nfl_game_result),MATCH(E$1,INDIRECT(nfl_game_result_header),0),FALSE)),"",VLOOKUP($B1599,INDIRECT(nfl_game_result),MATCH(E$1,INDIRECT(nfl_game_result_header),0),FALSE)),"error")</f>
        <v>-9</v>
      </c>
      <c r="F1599" s="23" t="str">
        <f ca="1">IFERROR(IF(ISBLANK(VLOOKUP($B1599,INDIRECT(nfl_game_result),MATCH(F$1,INDIRECT(nfl_game_result_header),0),FALSE)),"",VLOOKUP($B1599,INDIRECT(nfl_game_result),MATCH(F$1,INDIRECT(nfl_game_result_header),0),FALSE)),"error")</f>
        <v/>
      </c>
      <c r="G1599" s="23" t="str">
        <f ca="1">IFERROR(IF(ISBLANK(VLOOKUP($B1599,INDIRECT(nfl_game_result),MATCH(G$1,INDIRECT(nfl_game_result_header),0),FALSE)),"",VLOOKUP($B1599,INDIRECT(nfl_game_result),MATCH(G$1,INDIRECT(nfl_game_result_header),0),FALSE)),"error")</f>
        <v/>
      </c>
      <c r="H1599">
        <f ca="1">IFERROR(IF(ISBLANK(VLOOKUP($B1599,INDIRECT(nfl_game_result),MATCH(H$1,INDIRECT(nfl_game_result_header),0),FALSE)),"",VLOOKUP($B1599,INDIRECT(nfl_game_result),MATCH(H$1,INDIRECT(nfl_game_result_header),0),FALSE)),"error")</f>
        <v>20</v>
      </c>
      <c r="I1599">
        <f ca="1">IFERROR(IF(ISBLANK(VLOOKUP($B1599,INDIRECT(nfl_game_result),MATCH(I$1,INDIRECT(nfl_game_result_header),0),FALSE)),"",VLOOKUP($B1599,INDIRECT(nfl_game_result),MATCH(I$1,INDIRECT(nfl_game_result_header),0),FALSE)),"error")</f>
        <v>10</v>
      </c>
      <c r="J1599" t="str">
        <f ca="1">IFERROR(IF(ISBLANK(VLOOKUP($B1599,INDIRECT(nfl_game_result),MATCH(J$1,INDIRECT(nfl_game_result_header),0),FALSE)),"",VLOOKUP($B1599,INDIRECT(nfl_game_result),MATCH(J$1,INDIRECT(nfl_game_result_header),0),FALSE)),"error")</f>
        <v>BAL</v>
      </c>
      <c r="K1599" t="str">
        <f ca="1">IFERROR(IF(ISBLANK(VLOOKUP($B1599,INDIRECT(nfl_game_result),MATCH(K$1,INDIRECT(nfl_game_result_header),0),FALSE)),"",VLOOKUP($B1599,INDIRECT(nfl_game_result),MATCH(K$1,INDIRECT(nfl_game_result_header),0),FALSE)),"error")</f>
        <v>BAL</v>
      </c>
      <c r="L1599" s="23" t="str">
        <f ca="1">IFERROR(IF(ISBLANK(VLOOKUP($B1599,INDIRECT(nfl_game_result),MATCH(L$1,INDIRECT(nfl_game_result_header),0),FALSE)),"",VLOOKUP($B1599,INDIRECT(nfl_game_result),MATCH(L$1,INDIRECT(nfl_game_result_header),0),FALSE)),"error")</f>
        <v/>
      </c>
      <c r="M1599" t="s">
        <v>14</v>
      </c>
      <c r="N1599">
        <v>-7.5</v>
      </c>
      <c r="O1599" t="s">
        <v>65</v>
      </c>
      <c r="P1599">
        <v>11</v>
      </c>
      <c r="Q1599" t="s">
        <v>65</v>
      </c>
      <c r="V1599" s="23" t="s">
        <v>416</v>
      </c>
      <c r="W1599">
        <f ca="1">VALUE(LEFT(C1599, 4))</f>
        <v>2014</v>
      </c>
      <c r="X1599">
        <f ca="1">VALUE(MID(C1599,6,FIND("_",C1599,6)-6))</f>
        <v>17</v>
      </c>
      <c r="Y1599" t="str">
        <f ca="1">IF(NOT(OR(ISBLANK(D1599),ISBLANK(E1599),D1599="",E1599="")),D1599-E1599,"")</f>
        <v/>
      </c>
      <c r="Z1599" t="str">
        <f ca="1">IF(OR(NOT(ISNUMBER(D1599)),ISBLANK(D1599),D1599="",ISBLANK(N1599)),"",ABS(D1599-N1599))</f>
        <v/>
      </c>
      <c r="AA1599">
        <f ca="1">IF(OR(ISBLANK(J1599),ISBLANK(O1599),J1599="",O1599=""),"",IF(J1599=O1599,1,0))</f>
        <v>1</v>
      </c>
      <c r="AB1599">
        <f ca="1">IF(OR(ISBLANK(K1599),ISBLANK(Q1599),K1599="",Q1599=""),"",IF(K1599=Q1599,1,0))</f>
        <v>1</v>
      </c>
      <c r="AC1599" s="23" t="str">
        <f t="shared" ca="1" si="24"/>
        <v/>
      </c>
    </row>
    <row r="1600" spans="1:29" x14ac:dyDescent="0.25">
      <c r="A1600" s="23">
        <v>1599</v>
      </c>
      <c r="B1600">
        <v>787</v>
      </c>
      <c r="C1600" t="str">
        <f ca="1">IFERROR(VLOOKUP($B1600,INDIRECT(nfl_game_result),MATCH(C$1,INDIRECT(nfl_game_result_header),0),FALSE),"error")</f>
        <v>2014_17_JAX@HOU</v>
      </c>
      <c r="D1600" t="str">
        <f ca="1">IFERROR(IF(ISBLANK(VLOOKUP($B1600,INDIRECT(nfl_game_result),MATCH(D$1,INDIRECT(nfl_game_result_header),0),FALSE)),"",VLOOKUP($B1600,INDIRECT(nfl_game_result),MATCH(D$1,INDIRECT(nfl_game_result_header),0),FALSE)),"error")</f>
        <v/>
      </c>
      <c r="E1600">
        <f ca="1">IFERROR(IF(ISBLANK(VLOOKUP($B1600,INDIRECT(nfl_game_result),MATCH(E$1,INDIRECT(nfl_game_result_header),0),FALSE)),"",VLOOKUP($B1600,INDIRECT(nfl_game_result),MATCH(E$1,INDIRECT(nfl_game_result_header),0),FALSE)),"error")</f>
        <v>-10</v>
      </c>
      <c r="F1600" s="23" t="str">
        <f ca="1">IFERROR(IF(ISBLANK(VLOOKUP($B1600,INDIRECT(nfl_game_result),MATCH(F$1,INDIRECT(nfl_game_result_header),0),FALSE)),"",VLOOKUP($B1600,INDIRECT(nfl_game_result),MATCH(F$1,INDIRECT(nfl_game_result_header),0),FALSE)),"error")</f>
        <v/>
      </c>
      <c r="G1600" s="23" t="str">
        <f ca="1">IFERROR(IF(ISBLANK(VLOOKUP($B1600,INDIRECT(nfl_game_result),MATCH(G$1,INDIRECT(nfl_game_result_header),0),FALSE)),"",VLOOKUP($B1600,INDIRECT(nfl_game_result),MATCH(G$1,INDIRECT(nfl_game_result_header),0),FALSE)),"error")</f>
        <v/>
      </c>
      <c r="H1600">
        <f ca="1">IFERROR(IF(ISBLANK(VLOOKUP($B1600,INDIRECT(nfl_game_result),MATCH(H$1,INDIRECT(nfl_game_result_header),0),FALSE)),"",VLOOKUP($B1600,INDIRECT(nfl_game_result),MATCH(H$1,INDIRECT(nfl_game_result_header),0),FALSE)),"error")</f>
        <v>23</v>
      </c>
      <c r="I1600">
        <f ca="1">IFERROR(IF(ISBLANK(VLOOKUP($B1600,INDIRECT(nfl_game_result),MATCH(I$1,INDIRECT(nfl_game_result_header),0),FALSE)),"",VLOOKUP($B1600,INDIRECT(nfl_game_result),MATCH(I$1,INDIRECT(nfl_game_result_header),0),FALSE)),"error")</f>
        <v>17</v>
      </c>
      <c r="J1600" t="str">
        <f ca="1">IFERROR(IF(ISBLANK(VLOOKUP($B1600,INDIRECT(nfl_game_result),MATCH(J$1,INDIRECT(nfl_game_result_header),0),FALSE)),"",VLOOKUP($B1600,INDIRECT(nfl_game_result),MATCH(J$1,INDIRECT(nfl_game_result_header),0),FALSE)),"error")</f>
        <v>JAX</v>
      </c>
      <c r="K1600" t="str">
        <f ca="1">IFERROR(IF(ISBLANK(VLOOKUP($B1600,INDIRECT(nfl_game_result),MATCH(K$1,INDIRECT(nfl_game_result_header),0),FALSE)),"",VLOOKUP($B1600,INDIRECT(nfl_game_result),MATCH(K$1,INDIRECT(nfl_game_result_header),0),FALSE)),"error")</f>
        <v>HOU</v>
      </c>
      <c r="L1600" s="23" t="str">
        <f ca="1">IFERROR(IF(ISBLANK(VLOOKUP($B1600,INDIRECT(nfl_game_result),MATCH(L$1,INDIRECT(nfl_game_result_header),0),FALSE)),"",VLOOKUP($B1600,INDIRECT(nfl_game_result),MATCH(L$1,INDIRECT(nfl_game_result_header),0),FALSE)),"error")</f>
        <v/>
      </c>
      <c r="M1600" t="s">
        <v>14</v>
      </c>
      <c r="N1600">
        <v>-8.5</v>
      </c>
      <c r="O1600" t="s">
        <v>75</v>
      </c>
      <c r="P1600">
        <v>4</v>
      </c>
      <c r="Q1600" t="s">
        <v>75</v>
      </c>
      <c r="V1600" s="23" t="s">
        <v>416</v>
      </c>
      <c r="W1600">
        <f ca="1">VALUE(LEFT(C1600, 4))</f>
        <v>2014</v>
      </c>
      <c r="X1600">
        <f ca="1">VALUE(MID(C1600,6,FIND("_",C1600,6)-6))</f>
        <v>17</v>
      </c>
      <c r="Y1600" t="str">
        <f ca="1">IF(NOT(OR(ISBLANK(D1600),ISBLANK(E1600),D1600="",E1600="")),D1600-E1600,"")</f>
        <v/>
      </c>
      <c r="Z1600" t="str">
        <f ca="1">IF(OR(NOT(ISNUMBER(D1600)),ISBLANK(D1600),D1600="",ISBLANK(N1600)),"",ABS(D1600-N1600))</f>
        <v/>
      </c>
      <c r="AA1600">
        <f ca="1">IF(OR(ISBLANK(J1600),ISBLANK(O1600),J1600="",O1600=""),"",IF(J1600=O1600,1,0))</f>
        <v>0</v>
      </c>
      <c r="AB1600">
        <f ca="1">IF(OR(ISBLANK(K1600),ISBLANK(Q1600),K1600="",Q1600=""),"",IF(K1600=Q1600,1,0))</f>
        <v>1</v>
      </c>
      <c r="AC1600" s="23" t="str">
        <f t="shared" ca="1" si="24"/>
        <v/>
      </c>
    </row>
    <row r="1601" spans="1:29" x14ac:dyDescent="0.25">
      <c r="A1601" s="23">
        <v>1600</v>
      </c>
      <c r="B1601">
        <v>788</v>
      </c>
      <c r="C1601" t="str">
        <f ca="1">IFERROR(VLOOKUP($B1601,INDIRECT(nfl_game_result),MATCH(C$1,INDIRECT(nfl_game_result_header),0),FALSE),"error")</f>
        <v>2014_17_OAK@DEN</v>
      </c>
      <c r="D1601" t="str">
        <f ca="1">IFERROR(IF(ISBLANK(VLOOKUP($B1601,INDIRECT(nfl_game_result),MATCH(D$1,INDIRECT(nfl_game_result_header),0),FALSE)),"",VLOOKUP($B1601,INDIRECT(nfl_game_result),MATCH(D$1,INDIRECT(nfl_game_result_header),0),FALSE)),"error")</f>
        <v/>
      </c>
      <c r="E1601">
        <f ca="1">IFERROR(IF(ISBLANK(VLOOKUP($B1601,INDIRECT(nfl_game_result),MATCH(E$1,INDIRECT(nfl_game_result_header),0),FALSE)),"",VLOOKUP($B1601,INDIRECT(nfl_game_result),MATCH(E$1,INDIRECT(nfl_game_result_header),0),FALSE)),"error")</f>
        <v>-14.5</v>
      </c>
      <c r="F1601" s="23" t="str">
        <f ca="1">IFERROR(IF(ISBLANK(VLOOKUP($B1601,INDIRECT(nfl_game_result),MATCH(F$1,INDIRECT(nfl_game_result_header),0),FALSE)),"",VLOOKUP($B1601,INDIRECT(nfl_game_result),MATCH(F$1,INDIRECT(nfl_game_result_header),0),FALSE)),"error")</f>
        <v/>
      </c>
      <c r="G1601" s="23" t="str">
        <f ca="1">IFERROR(IF(ISBLANK(VLOOKUP($B1601,INDIRECT(nfl_game_result),MATCH(G$1,INDIRECT(nfl_game_result_header),0),FALSE)),"",VLOOKUP($B1601,INDIRECT(nfl_game_result),MATCH(G$1,INDIRECT(nfl_game_result_header),0),FALSE)),"error")</f>
        <v/>
      </c>
      <c r="H1601">
        <f ca="1">IFERROR(IF(ISBLANK(VLOOKUP($B1601,INDIRECT(nfl_game_result),MATCH(H$1,INDIRECT(nfl_game_result_header),0),FALSE)),"",VLOOKUP($B1601,INDIRECT(nfl_game_result),MATCH(H$1,INDIRECT(nfl_game_result_header),0),FALSE)),"error")</f>
        <v>47</v>
      </c>
      <c r="I1601">
        <f ca="1">IFERROR(IF(ISBLANK(VLOOKUP($B1601,INDIRECT(nfl_game_result),MATCH(I$1,INDIRECT(nfl_game_result_header),0),FALSE)),"",VLOOKUP($B1601,INDIRECT(nfl_game_result),MATCH(I$1,INDIRECT(nfl_game_result_header),0),FALSE)),"error")</f>
        <v>14</v>
      </c>
      <c r="J1601" t="str">
        <f ca="1">IFERROR(IF(ISBLANK(VLOOKUP($B1601,INDIRECT(nfl_game_result),MATCH(J$1,INDIRECT(nfl_game_result_header),0),FALSE)),"",VLOOKUP($B1601,INDIRECT(nfl_game_result),MATCH(J$1,INDIRECT(nfl_game_result_header),0),FALSE)),"error")</f>
        <v>DEN</v>
      </c>
      <c r="K1601" t="str">
        <f ca="1">IFERROR(IF(ISBLANK(VLOOKUP($B1601,INDIRECT(nfl_game_result),MATCH(K$1,INDIRECT(nfl_game_result_header),0),FALSE)),"",VLOOKUP($B1601,INDIRECT(nfl_game_result),MATCH(K$1,INDIRECT(nfl_game_result_header),0),FALSE)),"error")</f>
        <v>DEN</v>
      </c>
      <c r="L1601" s="23" t="str">
        <f ca="1">IFERROR(IF(ISBLANK(VLOOKUP($B1601,INDIRECT(nfl_game_result),MATCH(L$1,INDIRECT(nfl_game_result_header),0),FALSE)),"",VLOOKUP($B1601,INDIRECT(nfl_game_result),MATCH(L$1,INDIRECT(nfl_game_result_header),0),FALSE)),"error")</f>
        <v/>
      </c>
      <c r="M1601" t="s">
        <v>14</v>
      </c>
      <c r="N1601">
        <v>-14</v>
      </c>
      <c r="O1601" t="s">
        <v>85</v>
      </c>
      <c r="P1601">
        <v>9</v>
      </c>
      <c r="Q1601" t="s">
        <v>72</v>
      </c>
      <c r="V1601" s="23" t="s">
        <v>416</v>
      </c>
      <c r="W1601">
        <f ca="1">VALUE(LEFT(C1601, 4))</f>
        <v>2014</v>
      </c>
      <c r="X1601">
        <f ca="1">VALUE(MID(C1601,6,FIND("_",C1601,6)-6))</f>
        <v>17</v>
      </c>
      <c r="Y1601" t="str">
        <f ca="1">IF(NOT(OR(ISBLANK(D1601),ISBLANK(E1601),D1601="",E1601="")),D1601-E1601,"")</f>
        <v/>
      </c>
      <c r="Z1601" t="str">
        <f ca="1">IF(OR(NOT(ISNUMBER(D1601)),ISBLANK(D1601),D1601="",ISBLANK(N1601)),"",ABS(D1601-N1601))</f>
        <v/>
      </c>
      <c r="AA1601">
        <f ca="1">IF(OR(ISBLANK(J1601),ISBLANK(O1601),J1601="",O1601=""),"",IF(J1601=O1601,1,0))</f>
        <v>0</v>
      </c>
      <c r="AB1601">
        <f ca="1">IF(OR(ISBLANK(K1601),ISBLANK(Q1601),K1601="",Q1601=""),"",IF(K1601=Q1601,1,0))</f>
        <v>1</v>
      </c>
      <c r="AC1601" s="23" t="str">
        <f t="shared" ca="1" si="24"/>
        <v/>
      </c>
    </row>
    <row r="1602" spans="1:29" x14ac:dyDescent="0.25">
      <c r="A1602" s="23">
        <v>1601</v>
      </c>
      <c r="B1602">
        <v>789</v>
      </c>
      <c r="C1602" t="str">
        <f ca="1">IFERROR(VLOOKUP($B1602,INDIRECT(nfl_game_result),MATCH(C$1,INDIRECT(nfl_game_result_header),0),FALSE),"error")</f>
        <v>2014_17_ARI@SFO</v>
      </c>
      <c r="D1602" t="str">
        <f ca="1">IFERROR(IF(ISBLANK(VLOOKUP($B1602,INDIRECT(nfl_game_result),MATCH(D$1,INDIRECT(nfl_game_result_header),0),FALSE)),"",VLOOKUP($B1602,INDIRECT(nfl_game_result),MATCH(D$1,INDIRECT(nfl_game_result_header),0),FALSE)),"error")</f>
        <v/>
      </c>
      <c r="E1602">
        <f ca="1">IFERROR(IF(ISBLANK(VLOOKUP($B1602,INDIRECT(nfl_game_result),MATCH(E$1,INDIRECT(nfl_game_result_header),0),FALSE)),"",VLOOKUP($B1602,INDIRECT(nfl_game_result),MATCH(E$1,INDIRECT(nfl_game_result_header),0),FALSE)),"error")</f>
        <v>-4</v>
      </c>
      <c r="F1602" s="23" t="str">
        <f ca="1">IFERROR(IF(ISBLANK(VLOOKUP($B1602,INDIRECT(nfl_game_result),MATCH(F$1,INDIRECT(nfl_game_result_header),0),FALSE)),"",VLOOKUP($B1602,INDIRECT(nfl_game_result),MATCH(F$1,INDIRECT(nfl_game_result_header),0),FALSE)),"error")</f>
        <v/>
      </c>
      <c r="G1602" s="23" t="str">
        <f ca="1">IFERROR(IF(ISBLANK(VLOOKUP($B1602,INDIRECT(nfl_game_result),MATCH(G$1,INDIRECT(nfl_game_result_header),0),FALSE)),"",VLOOKUP($B1602,INDIRECT(nfl_game_result),MATCH(G$1,INDIRECT(nfl_game_result_header),0),FALSE)),"error")</f>
        <v/>
      </c>
      <c r="H1602">
        <f ca="1">IFERROR(IF(ISBLANK(VLOOKUP($B1602,INDIRECT(nfl_game_result),MATCH(H$1,INDIRECT(nfl_game_result_header),0),FALSE)),"",VLOOKUP($B1602,INDIRECT(nfl_game_result),MATCH(H$1,INDIRECT(nfl_game_result_header),0),FALSE)),"error")</f>
        <v>20</v>
      </c>
      <c r="I1602">
        <f ca="1">IFERROR(IF(ISBLANK(VLOOKUP($B1602,INDIRECT(nfl_game_result),MATCH(I$1,INDIRECT(nfl_game_result_header),0),FALSE)),"",VLOOKUP($B1602,INDIRECT(nfl_game_result),MATCH(I$1,INDIRECT(nfl_game_result_header),0),FALSE)),"error")</f>
        <v>17</v>
      </c>
      <c r="J1602" t="str">
        <f ca="1">IFERROR(IF(ISBLANK(VLOOKUP($B1602,INDIRECT(nfl_game_result),MATCH(J$1,INDIRECT(nfl_game_result_header),0),FALSE)),"",VLOOKUP($B1602,INDIRECT(nfl_game_result),MATCH(J$1,INDIRECT(nfl_game_result_header),0),FALSE)),"error")</f>
        <v>ARI</v>
      </c>
      <c r="K1602" t="str">
        <f ca="1">IFERROR(IF(ISBLANK(VLOOKUP($B1602,INDIRECT(nfl_game_result),MATCH(K$1,INDIRECT(nfl_game_result_header),0),FALSE)),"",VLOOKUP($B1602,INDIRECT(nfl_game_result),MATCH(K$1,INDIRECT(nfl_game_result_header),0),FALSE)),"error")</f>
        <v>SFO</v>
      </c>
      <c r="L1602" s="23" t="str">
        <f ca="1">IFERROR(IF(ISBLANK(VLOOKUP($B1602,INDIRECT(nfl_game_result),MATCH(L$1,INDIRECT(nfl_game_result_header),0),FALSE)),"",VLOOKUP($B1602,INDIRECT(nfl_game_result),MATCH(L$1,INDIRECT(nfl_game_result_header),0),FALSE)),"error")</f>
        <v/>
      </c>
      <c r="M1602" t="s">
        <v>14</v>
      </c>
      <c r="N1602">
        <v>-3</v>
      </c>
      <c r="O1602" t="s">
        <v>64</v>
      </c>
      <c r="P1602">
        <v>16</v>
      </c>
      <c r="Q1602" t="s">
        <v>64</v>
      </c>
      <c r="V1602" s="23" t="s">
        <v>416</v>
      </c>
      <c r="W1602">
        <f ca="1">VALUE(LEFT(C1602, 4))</f>
        <v>2014</v>
      </c>
      <c r="X1602">
        <f ca="1">VALUE(MID(C1602,6,FIND("_",C1602,6)-6))</f>
        <v>17</v>
      </c>
      <c r="Y1602" t="str">
        <f ca="1">IF(NOT(OR(ISBLANK(D1602),ISBLANK(E1602),D1602="",E1602="")),D1602-E1602,"")</f>
        <v/>
      </c>
      <c r="Z1602" t="str">
        <f ca="1">IF(OR(NOT(ISNUMBER(D1602)),ISBLANK(D1602),D1602="",ISBLANK(N1602)),"",ABS(D1602-N1602))</f>
        <v/>
      </c>
      <c r="AA1602">
        <f ca="1">IF(OR(ISBLANK(J1602),ISBLANK(O1602),J1602="",O1602=""),"",IF(J1602=O1602,1,0))</f>
        <v>1</v>
      </c>
      <c r="AB1602">
        <f ca="1">IF(OR(ISBLANK(K1602),ISBLANK(Q1602),K1602="",Q1602=""),"",IF(K1602=Q1602,1,0))</f>
        <v>0</v>
      </c>
      <c r="AC1602" s="23" t="str">
        <f t="shared" ca="1" si="24"/>
        <v/>
      </c>
    </row>
    <row r="1603" spans="1:29" x14ac:dyDescent="0.25">
      <c r="A1603" s="23">
        <v>1602</v>
      </c>
      <c r="B1603">
        <v>790</v>
      </c>
      <c r="C1603" t="str">
        <f ca="1">IFERROR(VLOOKUP($B1603,INDIRECT(nfl_game_result),MATCH(C$1,INDIRECT(nfl_game_result_header),0),FALSE),"error")</f>
        <v>2014_17_STL@SEA</v>
      </c>
      <c r="D1603" t="str">
        <f ca="1">IFERROR(IF(ISBLANK(VLOOKUP($B1603,INDIRECT(nfl_game_result),MATCH(D$1,INDIRECT(nfl_game_result_header),0),FALSE)),"",VLOOKUP($B1603,INDIRECT(nfl_game_result),MATCH(D$1,INDIRECT(nfl_game_result_header),0),FALSE)),"error")</f>
        <v/>
      </c>
      <c r="E1603">
        <f ca="1">IFERROR(IF(ISBLANK(VLOOKUP($B1603,INDIRECT(nfl_game_result),MATCH(E$1,INDIRECT(nfl_game_result_header),0),FALSE)),"",VLOOKUP($B1603,INDIRECT(nfl_game_result),MATCH(E$1,INDIRECT(nfl_game_result_header),0),FALSE)),"error")</f>
        <v>-12.5</v>
      </c>
      <c r="F1603" s="23" t="str">
        <f ca="1">IFERROR(IF(ISBLANK(VLOOKUP($B1603,INDIRECT(nfl_game_result),MATCH(F$1,INDIRECT(nfl_game_result_header),0),FALSE)),"",VLOOKUP($B1603,INDIRECT(nfl_game_result),MATCH(F$1,INDIRECT(nfl_game_result_header),0),FALSE)),"error")</f>
        <v/>
      </c>
      <c r="G1603" s="23" t="str">
        <f ca="1">IFERROR(IF(ISBLANK(VLOOKUP($B1603,INDIRECT(nfl_game_result),MATCH(G$1,INDIRECT(nfl_game_result_header),0),FALSE)),"",VLOOKUP($B1603,INDIRECT(nfl_game_result),MATCH(G$1,INDIRECT(nfl_game_result_header),0),FALSE)),"error")</f>
        <v/>
      </c>
      <c r="H1603">
        <f ca="1">IFERROR(IF(ISBLANK(VLOOKUP($B1603,INDIRECT(nfl_game_result),MATCH(H$1,INDIRECT(nfl_game_result_header),0),FALSE)),"",VLOOKUP($B1603,INDIRECT(nfl_game_result),MATCH(H$1,INDIRECT(nfl_game_result_header),0),FALSE)),"error")</f>
        <v>20</v>
      </c>
      <c r="I1603">
        <f ca="1">IFERROR(IF(ISBLANK(VLOOKUP($B1603,INDIRECT(nfl_game_result),MATCH(I$1,INDIRECT(nfl_game_result_header),0),FALSE)),"",VLOOKUP($B1603,INDIRECT(nfl_game_result),MATCH(I$1,INDIRECT(nfl_game_result_header),0),FALSE)),"error")</f>
        <v>6</v>
      </c>
      <c r="J1603" t="str">
        <f ca="1">IFERROR(IF(ISBLANK(VLOOKUP($B1603,INDIRECT(nfl_game_result),MATCH(J$1,INDIRECT(nfl_game_result_header),0),FALSE)),"",VLOOKUP($B1603,INDIRECT(nfl_game_result),MATCH(J$1,INDIRECT(nfl_game_result_header),0),FALSE)),"error")</f>
        <v>SEA</v>
      </c>
      <c r="K1603" t="str">
        <f ca="1">IFERROR(IF(ISBLANK(VLOOKUP($B1603,INDIRECT(nfl_game_result),MATCH(K$1,INDIRECT(nfl_game_result_header),0),FALSE)),"",VLOOKUP($B1603,INDIRECT(nfl_game_result),MATCH(K$1,INDIRECT(nfl_game_result_header),0),FALSE)),"error")</f>
        <v>SEA</v>
      </c>
      <c r="L1603" s="23" t="str">
        <f ca="1">IFERROR(IF(ISBLANK(VLOOKUP($B1603,INDIRECT(nfl_game_result),MATCH(L$1,INDIRECT(nfl_game_result_header),0),FALSE)),"",VLOOKUP($B1603,INDIRECT(nfl_game_result),MATCH(L$1,INDIRECT(nfl_game_result_header),0),FALSE)),"error")</f>
        <v/>
      </c>
      <c r="M1603" t="s">
        <v>14</v>
      </c>
      <c r="N1603">
        <v>-13</v>
      </c>
      <c r="O1603" t="s">
        <v>89</v>
      </c>
      <c r="P1603">
        <v>8</v>
      </c>
      <c r="Q1603" t="s">
        <v>89</v>
      </c>
      <c r="V1603" s="23" t="s">
        <v>416</v>
      </c>
      <c r="W1603">
        <f ca="1">VALUE(LEFT(C1603, 4))</f>
        <v>2014</v>
      </c>
      <c r="X1603">
        <f ca="1">VALUE(MID(C1603,6,FIND("_",C1603,6)-6))</f>
        <v>17</v>
      </c>
      <c r="Y1603" t="str">
        <f ca="1">IF(NOT(OR(ISBLANK(D1603),ISBLANK(E1603),D1603="",E1603="")),D1603-E1603,"")</f>
        <v/>
      </c>
      <c r="Z1603" t="str">
        <f ca="1">IF(OR(NOT(ISNUMBER(D1603)),ISBLANK(D1603),D1603="",ISBLANK(N1603)),"",ABS(D1603-N1603))</f>
        <v/>
      </c>
      <c r="AA1603">
        <f ca="1">IF(OR(ISBLANK(J1603),ISBLANK(O1603),J1603="",O1603=""),"",IF(J1603=O1603,1,0))</f>
        <v>1</v>
      </c>
      <c r="AB1603">
        <f ca="1">IF(OR(ISBLANK(K1603),ISBLANK(Q1603),K1603="",Q1603=""),"",IF(K1603=Q1603,1,0))</f>
        <v>1</v>
      </c>
      <c r="AC1603" s="23" t="str">
        <f t="shared" ca="1" si="24"/>
        <v/>
      </c>
    </row>
    <row r="1604" spans="1:29" x14ac:dyDescent="0.25">
      <c r="A1604" s="23">
        <v>1603</v>
      </c>
      <c r="B1604">
        <v>791</v>
      </c>
      <c r="C1604" t="str">
        <f ca="1">IFERROR(VLOOKUP($B1604,INDIRECT(nfl_game_result),MATCH(C$1,INDIRECT(nfl_game_result_header),0),FALSE),"error")</f>
        <v>2014_18_ARI@CAR</v>
      </c>
      <c r="D1604">
        <f ca="1">IFERROR(IF(ISBLANK(VLOOKUP($B1604,INDIRECT(nfl_game_result),MATCH(D$1,INDIRECT(nfl_game_result_header),0),FALSE)),"",VLOOKUP($B1604,INDIRECT(nfl_game_result),MATCH(D$1,INDIRECT(nfl_game_result_header),0),FALSE)),"error")</f>
        <v>-4.5</v>
      </c>
      <c r="E1604">
        <f ca="1">IFERROR(IF(ISBLANK(VLOOKUP($B1604,INDIRECT(nfl_game_result),MATCH(E$1,INDIRECT(nfl_game_result_header),0),FALSE)),"",VLOOKUP($B1604,INDIRECT(nfl_game_result),MATCH(E$1,INDIRECT(nfl_game_result_header),0),FALSE)),"error")</f>
        <v>-5.5</v>
      </c>
      <c r="F1604" s="23" t="str">
        <f ca="1">IFERROR(IF(ISBLANK(VLOOKUP($B1604,INDIRECT(nfl_game_result),MATCH(F$1,INDIRECT(nfl_game_result_header),0),FALSE)),"",VLOOKUP($B1604,INDIRECT(nfl_game_result),MATCH(F$1,INDIRECT(nfl_game_result_header),0),FALSE)),"error")</f>
        <v/>
      </c>
      <c r="G1604" s="23" t="str">
        <f ca="1">IFERROR(IF(ISBLANK(VLOOKUP($B1604,INDIRECT(nfl_game_result),MATCH(G$1,INDIRECT(nfl_game_result_header),0),FALSE)),"",VLOOKUP($B1604,INDIRECT(nfl_game_result),MATCH(G$1,INDIRECT(nfl_game_result_header),0),FALSE)),"error")</f>
        <v/>
      </c>
      <c r="H1604">
        <f ca="1">IFERROR(IF(ISBLANK(VLOOKUP($B1604,INDIRECT(nfl_game_result),MATCH(H$1,INDIRECT(nfl_game_result_header),0),FALSE)),"",VLOOKUP($B1604,INDIRECT(nfl_game_result),MATCH(H$1,INDIRECT(nfl_game_result_header),0),FALSE)),"error")</f>
        <v>27</v>
      </c>
      <c r="I1604">
        <f ca="1">IFERROR(IF(ISBLANK(VLOOKUP($B1604,INDIRECT(nfl_game_result),MATCH(I$1,INDIRECT(nfl_game_result_header),0),FALSE)),"",VLOOKUP($B1604,INDIRECT(nfl_game_result),MATCH(I$1,INDIRECT(nfl_game_result_header),0),FALSE)),"error")</f>
        <v>16</v>
      </c>
      <c r="J1604" t="str">
        <f ca="1">IFERROR(IF(ISBLANK(VLOOKUP($B1604,INDIRECT(nfl_game_result),MATCH(J$1,INDIRECT(nfl_game_result_header),0),FALSE)),"",VLOOKUP($B1604,INDIRECT(nfl_game_result),MATCH(J$1,INDIRECT(nfl_game_result_header),0),FALSE)),"error")</f>
        <v>CAR</v>
      </c>
      <c r="K1604" t="str">
        <f ca="1">IFERROR(IF(ISBLANK(VLOOKUP($B1604,INDIRECT(nfl_game_result),MATCH(K$1,INDIRECT(nfl_game_result_header),0),FALSE)),"",VLOOKUP($B1604,INDIRECT(nfl_game_result),MATCH(K$1,INDIRECT(nfl_game_result_header),0),FALSE)),"error")</f>
        <v>CAR</v>
      </c>
      <c r="L1604" s="23" t="str">
        <f ca="1">IFERROR(IF(ISBLANK(VLOOKUP($B1604,INDIRECT(nfl_game_result),MATCH(L$1,INDIRECT(nfl_game_result_header),0),FALSE)),"",VLOOKUP($B1604,INDIRECT(nfl_game_result),MATCH(L$1,INDIRECT(nfl_game_result_header),0),FALSE)),"error")</f>
        <v/>
      </c>
      <c r="M1604" t="s">
        <v>16</v>
      </c>
      <c r="N1604">
        <v>-6</v>
      </c>
      <c r="O1604" t="s">
        <v>67</v>
      </c>
      <c r="P1604">
        <v>4</v>
      </c>
      <c r="Q1604" t="s">
        <v>67</v>
      </c>
      <c r="V1604" s="23" t="s">
        <v>416</v>
      </c>
      <c r="W1604">
        <f ca="1">VALUE(LEFT(C1604, 4))</f>
        <v>2014</v>
      </c>
      <c r="X1604">
        <f ca="1">VALUE(MID(C1604,6,FIND("_",C1604,6)-6))</f>
        <v>18</v>
      </c>
      <c r="Y1604">
        <f ca="1">IF(NOT(OR(ISBLANK(D1604),ISBLANK(E1604),D1604="",E1604="")),D1604-E1604,"")</f>
        <v>1</v>
      </c>
      <c r="Z1604">
        <f ca="1">IF(OR(NOT(ISNUMBER(D1604)),ISBLANK(D1604),D1604="",ISBLANK(N1604)),"",ABS(D1604-N1604))</f>
        <v>1.5</v>
      </c>
      <c r="AA1604">
        <f ca="1">IF(OR(ISBLANK(J1604),ISBLANK(O1604),J1604="",O1604=""),"",IF(J1604=O1604,1,0))</f>
        <v>1</v>
      </c>
      <c r="AB1604">
        <f ca="1">IF(OR(ISBLANK(K1604),ISBLANK(Q1604),K1604="",Q1604=""),"",IF(K1604=Q1604,1,0))</f>
        <v>1</v>
      </c>
      <c r="AC1604" s="23" t="str">
        <f t="shared" ca="1" si="24"/>
        <v/>
      </c>
    </row>
    <row r="1605" spans="1:29" x14ac:dyDescent="0.25">
      <c r="A1605" s="23">
        <v>1604</v>
      </c>
      <c r="B1605">
        <v>792</v>
      </c>
      <c r="C1605" t="str">
        <f ca="1">IFERROR(VLOOKUP($B1605,INDIRECT(nfl_game_result),MATCH(C$1,INDIRECT(nfl_game_result_header),0),FALSE),"error")</f>
        <v>2014_18_BAL@PIT</v>
      </c>
      <c r="D1605">
        <f ca="1">IFERROR(IF(ISBLANK(VLOOKUP($B1605,INDIRECT(nfl_game_result),MATCH(D$1,INDIRECT(nfl_game_result_header),0),FALSE)),"",VLOOKUP($B1605,INDIRECT(nfl_game_result),MATCH(D$1,INDIRECT(nfl_game_result_header),0),FALSE)),"error")</f>
        <v>-3.5</v>
      </c>
      <c r="E1605">
        <f ca="1">IFERROR(IF(ISBLANK(VLOOKUP($B1605,INDIRECT(nfl_game_result),MATCH(E$1,INDIRECT(nfl_game_result_header),0),FALSE)),"",VLOOKUP($B1605,INDIRECT(nfl_game_result),MATCH(E$1,INDIRECT(nfl_game_result_header),0),FALSE)),"error")</f>
        <v>-3</v>
      </c>
      <c r="F1605" s="23" t="str">
        <f ca="1">IFERROR(IF(ISBLANK(VLOOKUP($B1605,INDIRECT(nfl_game_result),MATCH(F$1,INDIRECT(nfl_game_result_header),0),FALSE)),"",VLOOKUP($B1605,INDIRECT(nfl_game_result),MATCH(F$1,INDIRECT(nfl_game_result_header),0),FALSE)),"error")</f>
        <v/>
      </c>
      <c r="G1605" s="23" t="str">
        <f ca="1">IFERROR(IF(ISBLANK(VLOOKUP($B1605,INDIRECT(nfl_game_result),MATCH(G$1,INDIRECT(nfl_game_result_header),0),FALSE)),"",VLOOKUP($B1605,INDIRECT(nfl_game_result),MATCH(G$1,INDIRECT(nfl_game_result_header),0),FALSE)),"error")</f>
        <v/>
      </c>
      <c r="H1605">
        <f ca="1">IFERROR(IF(ISBLANK(VLOOKUP($B1605,INDIRECT(nfl_game_result),MATCH(H$1,INDIRECT(nfl_game_result_header),0),FALSE)),"",VLOOKUP($B1605,INDIRECT(nfl_game_result),MATCH(H$1,INDIRECT(nfl_game_result_header),0),FALSE)),"error")</f>
        <v>17</v>
      </c>
      <c r="I1605">
        <f ca="1">IFERROR(IF(ISBLANK(VLOOKUP($B1605,INDIRECT(nfl_game_result),MATCH(I$1,INDIRECT(nfl_game_result_header),0),FALSE)),"",VLOOKUP($B1605,INDIRECT(nfl_game_result),MATCH(I$1,INDIRECT(nfl_game_result_header),0),FALSE)),"error")</f>
        <v>30</v>
      </c>
      <c r="J1605" t="str">
        <f ca="1">IFERROR(IF(ISBLANK(VLOOKUP($B1605,INDIRECT(nfl_game_result),MATCH(J$1,INDIRECT(nfl_game_result_header),0),FALSE)),"",VLOOKUP($B1605,INDIRECT(nfl_game_result),MATCH(J$1,INDIRECT(nfl_game_result_header),0),FALSE)),"error")</f>
        <v>BAL</v>
      </c>
      <c r="K1605" t="str">
        <f ca="1">IFERROR(IF(ISBLANK(VLOOKUP($B1605,INDIRECT(nfl_game_result),MATCH(K$1,INDIRECT(nfl_game_result_header),0),FALSE)),"",VLOOKUP($B1605,INDIRECT(nfl_game_result),MATCH(K$1,INDIRECT(nfl_game_result_header),0),FALSE)),"error")</f>
        <v>BAL</v>
      </c>
      <c r="L1605" s="23" t="str">
        <f ca="1">IFERROR(IF(ISBLANK(VLOOKUP($B1605,INDIRECT(nfl_game_result),MATCH(L$1,INDIRECT(nfl_game_result_header),0),FALSE)),"",VLOOKUP($B1605,INDIRECT(nfl_game_result),MATCH(L$1,INDIRECT(nfl_game_result_header),0),FALSE)),"error")</f>
        <v/>
      </c>
      <c r="M1605" t="s">
        <v>16</v>
      </c>
      <c r="N1605">
        <v>-4.5</v>
      </c>
      <c r="O1605" t="s">
        <v>65</v>
      </c>
      <c r="P1605">
        <v>3</v>
      </c>
      <c r="Q1605" t="s">
        <v>65</v>
      </c>
      <c r="V1605" s="23" t="s">
        <v>416</v>
      </c>
      <c r="W1605">
        <f ca="1">VALUE(LEFT(C1605, 4))</f>
        <v>2014</v>
      </c>
      <c r="X1605">
        <f ca="1">VALUE(MID(C1605,6,FIND("_",C1605,6)-6))</f>
        <v>18</v>
      </c>
      <c r="Y1605">
        <f ca="1">IF(NOT(OR(ISBLANK(D1605),ISBLANK(E1605),D1605="",E1605="")),D1605-E1605,"")</f>
        <v>-0.5</v>
      </c>
      <c r="Z1605">
        <f ca="1">IF(OR(NOT(ISNUMBER(D1605)),ISBLANK(D1605),D1605="",ISBLANK(N1605)),"",ABS(D1605-N1605))</f>
        <v>1</v>
      </c>
      <c r="AA1605">
        <f ca="1">IF(OR(ISBLANK(J1605),ISBLANK(O1605),J1605="",O1605=""),"",IF(J1605=O1605,1,0))</f>
        <v>1</v>
      </c>
      <c r="AB1605">
        <f ca="1">IF(OR(ISBLANK(K1605),ISBLANK(Q1605),K1605="",Q1605=""),"",IF(K1605=Q1605,1,0))</f>
        <v>1</v>
      </c>
      <c r="AC1605" s="23" t="str">
        <f t="shared" ca="1" si="24"/>
        <v/>
      </c>
    </row>
    <row r="1606" spans="1:29" x14ac:dyDescent="0.25">
      <c r="A1606" s="23">
        <v>1605</v>
      </c>
      <c r="B1606">
        <v>793</v>
      </c>
      <c r="C1606" t="str">
        <f ca="1">IFERROR(VLOOKUP($B1606,INDIRECT(nfl_game_result),MATCH(C$1,INDIRECT(nfl_game_result_header),0),FALSE),"error")</f>
        <v>2014_18_CIN@IND</v>
      </c>
      <c r="D1606">
        <f ca="1">IFERROR(IF(ISBLANK(VLOOKUP($B1606,INDIRECT(nfl_game_result),MATCH(D$1,INDIRECT(nfl_game_result_header),0),FALSE)),"",VLOOKUP($B1606,INDIRECT(nfl_game_result),MATCH(D$1,INDIRECT(nfl_game_result_header),0),FALSE)),"error")</f>
        <v>-6</v>
      </c>
      <c r="E1606">
        <f ca="1">IFERROR(IF(ISBLANK(VLOOKUP($B1606,INDIRECT(nfl_game_result),MATCH(E$1,INDIRECT(nfl_game_result_header),0),FALSE)),"",VLOOKUP($B1606,INDIRECT(nfl_game_result),MATCH(E$1,INDIRECT(nfl_game_result_header),0),FALSE)),"error")</f>
        <v>-4</v>
      </c>
      <c r="F1606" s="23" t="str">
        <f ca="1">IFERROR(IF(ISBLANK(VLOOKUP($B1606,INDIRECT(nfl_game_result),MATCH(F$1,INDIRECT(nfl_game_result_header),0),FALSE)),"",VLOOKUP($B1606,INDIRECT(nfl_game_result),MATCH(F$1,INDIRECT(nfl_game_result_header),0),FALSE)),"error")</f>
        <v/>
      </c>
      <c r="G1606" s="23" t="str">
        <f ca="1">IFERROR(IF(ISBLANK(VLOOKUP($B1606,INDIRECT(nfl_game_result),MATCH(G$1,INDIRECT(nfl_game_result_header),0),FALSE)),"",VLOOKUP($B1606,INDIRECT(nfl_game_result),MATCH(G$1,INDIRECT(nfl_game_result_header),0),FALSE)),"error")</f>
        <v/>
      </c>
      <c r="H1606">
        <f ca="1">IFERROR(IF(ISBLANK(VLOOKUP($B1606,INDIRECT(nfl_game_result),MATCH(H$1,INDIRECT(nfl_game_result_header),0),FALSE)),"",VLOOKUP($B1606,INDIRECT(nfl_game_result),MATCH(H$1,INDIRECT(nfl_game_result_header),0),FALSE)),"error")</f>
        <v>26</v>
      </c>
      <c r="I1606">
        <f ca="1">IFERROR(IF(ISBLANK(VLOOKUP($B1606,INDIRECT(nfl_game_result),MATCH(I$1,INDIRECT(nfl_game_result_header),0),FALSE)),"",VLOOKUP($B1606,INDIRECT(nfl_game_result),MATCH(I$1,INDIRECT(nfl_game_result_header),0),FALSE)),"error")</f>
        <v>10</v>
      </c>
      <c r="J1606" t="str">
        <f ca="1">IFERROR(IF(ISBLANK(VLOOKUP($B1606,INDIRECT(nfl_game_result),MATCH(J$1,INDIRECT(nfl_game_result_header),0),FALSE)),"",VLOOKUP($B1606,INDIRECT(nfl_game_result),MATCH(J$1,INDIRECT(nfl_game_result_header),0),FALSE)),"error")</f>
        <v>IND</v>
      </c>
      <c r="K1606" t="str">
        <f ca="1">IFERROR(IF(ISBLANK(VLOOKUP($B1606,INDIRECT(nfl_game_result),MATCH(K$1,INDIRECT(nfl_game_result_header),0),FALSE)),"",VLOOKUP($B1606,INDIRECT(nfl_game_result),MATCH(K$1,INDIRECT(nfl_game_result_header),0),FALSE)),"error")</f>
        <v>IND</v>
      </c>
      <c r="L1606" s="23" t="str">
        <f ca="1">IFERROR(IF(ISBLANK(VLOOKUP($B1606,INDIRECT(nfl_game_result),MATCH(L$1,INDIRECT(nfl_game_result_header),0),FALSE)),"",VLOOKUP($B1606,INDIRECT(nfl_game_result),MATCH(L$1,INDIRECT(nfl_game_result_header),0),FALSE)),"error")</f>
        <v/>
      </c>
      <c r="M1606" t="s">
        <v>16</v>
      </c>
      <c r="N1606">
        <v>-1</v>
      </c>
      <c r="O1606" t="s">
        <v>69</v>
      </c>
      <c r="P1606">
        <v>2</v>
      </c>
      <c r="Q1606" t="s">
        <v>69</v>
      </c>
      <c r="V1606" s="23" t="s">
        <v>416</v>
      </c>
      <c r="W1606">
        <f ca="1">VALUE(LEFT(C1606, 4))</f>
        <v>2014</v>
      </c>
      <c r="X1606">
        <f ca="1">VALUE(MID(C1606,6,FIND("_",C1606,6)-6))</f>
        <v>18</v>
      </c>
      <c r="Y1606">
        <f ca="1">IF(NOT(OR(ISBLANK(D1606),ISBLANK(E1606),D1606="",E1606="")),D1606-E1606,"")</f>
        <v>-2</v>
      </c>
      <c r="Z1606">
        <f ca="1">IF(OR(NOT(ISNUMBER(D1606)),ISBLANK(D1606),D1606="",ISBLANK(N1606)),"",ABS(D1606-N1606))</f>
        <v>5</v>
      </c>
      <c r="AA1606">
        <f ca="1">IF(OR(ISBLANK(J1606),ISBLANK(O1606),J1606="",O1606=""),"",IF(J1606=O1606,1,0))</f>
        <v>0</v>
      </c>
      <c r="AB1606">
        <f ca="1">IF(OR(ISBLANK(K1606),ISBLANK(Q1606),K1606="",Q1606=""),"",IF(K1606=Q1606,1,0))</f>
        <v>0</v>
      </c>
      <c r="AC1606" s="23" t="str">
        <f t="shared" ca="1" si="24"/>
        <v/>
      </c>
    </row>
    <row r="1607" spans="1:29" x14ac:dyDescent="0.25">
      <c r="A1607" s="23">
        <v>1606</v>
      </c>
      <c r="B1607">
        <v>794</v>
      </c>
      <c r="C1607" t="str">
        <f ca="1">IFERROR(VLOOKUP($B1607,INDIRECT(nfl_game_result),MATCH(C$1,INDIRECT(nfl_game_result_header),0),FALSE),"error")</f>
        <v>2014_18_DET@DAL</v>
      </c>
      <c r="D1607">
        <f ca="1">IFERROR(IF(ISBLANK(VLOOKUP($B1607,INDIRECT(nfl_game_result),MATCH(D$1,INDIRECT(nfl_game_result_header),0),FALSE)),"",VLOOKUP($B1607,INDIRECT(nfl_game_result),MATCH(D$1,INDIRECT(nfl_game_result_header),0),FALSE)),"error")</f>
        <v>-8</v>
      </c>
      <c r="E1607">
        <f ca="1">IFERROR(IF(ISBLANK(VLOOKUP($B1607,INDIRECT(nfl_game_result),MATCH(E$1,INDIRECT(nfl_game_result_header),0),FALSE)),"",VLOOKUP($B1607,INDIRECT(nfl_game_result),MATCH(E$1,INDIRECT(nfl_game_result_header),0),FALSE)),"error")</f>
        <v>-6.5</v>
      </c>
      <c r="F1607" s="23" t="str">
        <f ca="1">IFERROR(IF(ISBLANK(VLOOKUP($B1607,INDIRECT(nfl_game_result),MATCH(F$1,INDIRECT(nfl_game_result_header),0),FALSE)),"",VLOOKUP($B1607,INDIRECT(nfl_game_result),MATCH(F$1,INDIRECT(nfl_game_result_header),0),FALSE)),"error")</f>
        <v/>
      </c>
      <c r="G1607" s="23" t="str">
        <f ca="1">IFERROR(IF(ISBLANK(VLOOKUP($B1607,INDIRECT(nfl_game_result),MATCH(G$1,INDIRECT(nfl_game_result_header),0),FALSE)),"",VLOOKUP($B1607,INDIRECT(nfl_game_result),MATCH(G$1,INDIRECT(nfl_game_result_header),0),FALSE)),"error")</f>
        <v/>
      </c>
      <c r="H1607">
        <f ca="1">IFERROR(IF(ISBLANK(VLOOKUP($B1607,INDIRECT(nfl_game_result),MATCH(H$1,INDIRECT(nfl_game_result_header),0),FALSE)),"",VLOOKUP($B1607,INDIRECT(nfl_game_result),MATCH(H$1,INDIRECT(nfl_game_result_header),0),FALSE)),"error")</f>
        <v>24</v>
      </c>
      <c r="I1607">
        <f ca="1">IFERROR(IF(ISBLANK(VLOOKUP($B1607,INDIRECT(nfl_game_result),MATCH(I$1,INDIRECT(nfl_game_result_header),0),FALSE)),"",VLOOKUP($B1607,INDIRECT(nfl_game_result),MATCH(I$1,INDIRECT(nfl_game_result_header),0),FALSE)),"error")</f>
        <v>20</v>
      </c>
      <c r="J1607" t="str">
        <f ca="1">IFERROR(IF(ISBLANK(VLOOKUP($B1607,INDIRECT(nfl_game_result),MATCH(J$1,INDIRECT(nfl_game_result_header),0),FALSE)),"",VLOOKUP($B1607,INDIRECT(nfl_game_result),MATCH(J$1,INDIRECT(nfl_game_result_header),0),FALSE)),"error")</f>
        <v>DET</v>
      </c>
      <c r="K1607" t="str">
        <f ca="1">IFERROR(IF(ISBLANK(VLOOKUP($B1607,INDIRECT(nfl_game_result),MATCH(K$1,INDIRECT(nfl_game_result_header),0),FALSE)),"",VLOOKUP($B1607,INDIRECT(nfl_game_result),MATCH(K$1,INDIRECT(nfl_game_result_header),0),FALSE)),"error")</f>
        <v>DAL</v>
      </c>
      <c r="L1607" s="23" t="str">
        <f ca="1">IFERROR(IF(ISBLANK(VLOOKUP($B1607,INDIRECT(nfl_game_result),MATCH(L$1,INDIRECT(nfl_game_result_header),0),FALSE)),"",VLOOKUP($B1607,INDIRECT(nfl_game_result),MATCH(L$1,INDIRECT(nfl_game_result_header),0),FALSE)),"error")</f>
        <v/>
      </c>
      <c r="M1607" t="s">
        <v>16</v>
      </c>
      <c r="N1607">
        <v>-6.5</v>
      </c>
      <c r="O1607" t="s">
        <v>73</v>
      </c>
      <c r="P1607">
        <v>1</v>
      </c>
      <c r="Q1607" t="s">
        <v>71</v>
      </c>
      <c r="V1607" s="23" t="s">
        <v>416</v>
      </c>
      <c r="W1607">
        <f ca="1">VALUE(LEFT(C1607, 4))</f>
        <v>2014</v>
      </c>
      <c r="X1607">
        <f ca="1">VALUE(MID(C1607,6,FIND("_",C1607,6)-6))</f>
        <v>18</v>
      </c>
      <c r="Y1607">
        <f ca="1">IF(NOT(OR(ISBLANK(D1607),ISBLANK(E1607),D1607="",E1607="")),D1607-E1607,"")</f>
        <v>-1.5</v>
      </c>
      <c r="Z1607">
        <f ca="1">IF(OR(NOT(ISNUMBER(D1607)),ISBLANK(D1607),D1607="",ISBLANK(N1607)),"",ABS(D1607-N1607))</f>
        <v>1.5</v>
      </c>
      <c r="AA1607">
        <f ca="1">IF(OR(ISBLANK(J1607),ISBLANK(O1607),J1607="",O1607=""),"",IF(J1607=O1607,1,0))</f>
        <v>1</v>
      </c>
      <c r="AB1607">
        <f ca="1">IF(OR(ISBLANK(K1607),ISBLANK(Q1607),K1607="",Q1607=""),"",IF(K1607=Q1607,1,0))</f>
        <v>1</v>
      </c>
      <c r="AC1607" s="23" t="str">
        <f t="shared" ca="1" si="24"/>
        <v/>
      </c>
    </row>
    <row r="1608" spans="1:29" x14ac:dyDescent="0.25">
      <c r="A1608" s="23">
        <v>1607</v>
      </c>
      <c r="B1608">
        <v>791</v>
      </c>
      <c r="C1608" t="str">
        <f ca="1">IFERROR(VLOOKUP($B1608,INDIRECT(nfl_game_result),MATCH(C$1,INDIRECT(nfl_game_result_header),0),FALSE),"error")</f>
        <v>2014_18_ARI@CAR</v>
      </c>
      <c r="D1608">
        <f ca="1">IFERROR(IF(ISBLANK(VLOOKUP($B1608,INDIRECT(nfl_game_result),MATCH(D$1,INDIRECT(nfl_game_result_header),0),FALSE)),"",VLOOKUP($B1608,INDIRECT(nfl_game_result),MATCH(D$1,INDIRECT(nfl_game_result_header),0),FALSE)),"error")</f>
        <v>-4.5</v>
      </c>
      <c r="E1608">
        <f ca="1">IFERROR(IF(ISBLANK(VLOOKUP($B1608,INDIRECT(nfl_game_result),MATCH(E$1,INDIRECT(nfl_game_result_header),0),FALSE)),"",VLOOKUP($B1608,INDIRECT(nfl_game_result),MATCH(E$1,INDIRECT(nfl_game_result_header),0),FALSE)),"error")</f>
        <v>-5.5</v>
      </c>
      <c r="F1608" s="23" t="str">
        <f ca="1">IFERROR(IF(ISBLANK(VLOOKUP($B1608,INDIRECT(nfl_game_result),MATCH(F$1,INDIRECT(nfl_game_result_header),0),FALSE)),"",VLOOKUP($B1608,INDIRECT(nfl_game_result),MATCH(F$1,INDIRECT(nfl_game_result_header),0),FALSE)),"error")</f>
        <v/>
      </c>
      <c r="G1608" s="23" t="str">
        <f ca="1">IFERROR(IF(ISBLANK(VLOOKUP($B1608,INDIRECT(nfl_game_result),MATCH(G$1,INDIRECT(nfl_game_result_header),0),FALSE)),"",VLOOKUP($B1608,INDIRECT(nfl_game_result),MATCH(G$1,INDIRECT(nfl_game_result_header),0),FALSE)),"error")</f>
        <v/>
      </c>
      <c r="H1608">
        <f ca="1">IFERROR(IF(ISBLANK(VLOOKUP($B1608,INDIRECT(nfl_game_result),MATCH(H$1,INDIRECT(nfl_game_result_header),0),FALSE)),"",VLOOKUP($B1608,INDIRECT(nfl_game_result),MATCH(H$1,INDIRECT(nfl_game_result_header),0),FALSE)),"error")</f>
        <v>27</v>
      </c>
      <c r="I1608">
        <f ca="1">IFERROR(IF(ISBLANK(VLOOKUP($B1608,INDIRECT(nfl_game_result),MATCH(I$1,INDIRECT(nfl_game_result_header),0),FALSE)),"",VLOOKUP($B1608,INDIRECT(nfl_game_result),MATCH(I$1,INDIRECT(nfl_game_result_header),0),FALSE)),"error")</f>
        <v>16</v>
      </c>
      <c r="J1608" t="str">
        <f ca="1">IFERROR(IF(ISBLANK(VLOOKUP($B1608,INDIRECT(nfl_game_result),MATCH(J$1,INDIRECT(nfl_game_result_header),0),FALSE)),"",VLOOKUP($B1608,INDIRECT(nfl_game_result),MATCH(J$1,INDIRECT(nfl_game_result_header),0),FALSE)),"error")</f>
        <v>CAR</v>
      </c>
      <c r="K1608" t="str">
        <f ca="1">IFERROR(IF(ISBLANK(VLOOKUP($B1608,INDIRECT(nfl_game_result),MATCH(K$1,INDIRECT(nfl_game_result_header),0),FALSE)),"",VLOOKUP($B1608,INDIRECT(nfl_game_result),MATCH(K$1,INDIRECT(nfl_game_result_header),0),FALSE)),"error")</f>
        <v>CAR</v>
      </c>
      <c r="L1608" s="23" t="str">
        <f ca="1">IFERROR(IF(ISBLANK(VLOOKUP($B1608,INDIRECT(nfl_game_result),MATCH(L$1,INDIRECT(nfl_game_result_header),0),FALSE)),"",VLOOKUP($B1608,INDIRECT(nfl_game_result),MATCH(L$1,INDIRECT(nfl_game_result_header),0),FALSE)),"error")</f>
        <v/>
      </c>
      <c r="M1608" t="s">
        <v>18</v>
      </c>
      <c r="O1608" t="s">
        <v>67</v>
      </c>
      <c r="P1608">
        <v>1</v>
      </c>
      <c r="Q1608" t="s">
        <v>67</v>
      </c>
      <c r="V1608" s="23" t="s">
        <v>416</v>
      </c>
      <c r="W1608">
        <f ca="1">VALUE(LEFT(C1608, 4))</f>
        <v>2014</v>
      </c>
      <c r="X1608">
        <f ca="1">VALUE(MID(C1608,6,FIND("_",C1608,6)-6))</f>
        <v>18</v>
      </c>
      <c r="Y1608">
        <f ca="1">IF(NOT(OR(ISBLANK(D1608),ISBLANK(E1608),D1608="",E1608="")),D1608-E1608,"")</f>
        <v>1</v>
      </c>
      <c r="Z1608" t="str">
        <f ca="1">IF(OR(NOT(ISNUMBER(D1608)),ISBLANK(D1608),D1608="",ISBLANK(N1608)),"",ABS(D1608-N1608))</f>
        <v/>
      </c>
      <c r="AA1608">
        <f ca="1">IF(OR(ISBLANK(J1608),ISBLANK(O1608),J1608="",O1608=""),"",IF(J1608=O1608,1,0))</f>
        <v>1</v>
      </c>
      <c r="AB1608">
        <f ca="1">IF(OR(ISBLANK(K1608),ISBLANK(Q1608),K1608="",Q1608=""),"",IF(K1608=Q1608,1,0))</f>
        <v>1</v>
      </c>
      <c r="AC1608" s="23" t="str">
        <f t="shared" ca="1" si="24"/>
        <v/>
      </c>
    </row>
    <row r="1609" spans="1:29" x14ac:dyDescent="0.25">
      <c r="A1609" s="23">
        <v>1608</v>
      </c>
      <c r="B1609">
        <v>792</v>
      </c>
      <c r="C1609" t="str">
        <f ca="1">IFERROR(VLOOKUP($B1609,INDIRECT(nfl_game_result),MATCH(C$1,INDIRECT(nfl_game_result_header),0),FALSE),"error")</f>
        <v>2014_18_BAL@PIT</v>
      </c>
      <c r="D1609">
        <f ca="1">IFERROR(IF(ISBLANK(VLOOKUP($B1609,INDIRECT(nfl_game_result),MATCH(D$1,INDIRECT(nfl_game_result_header),0),FALSE)),"",VLOOKUP($B1609,INDIRECT(nfl_game_result),MATCH(D$1,INDIRECT(nfl_game_result_header),0),FALSE)),"error")</f>
        <v>-3.5</v>
      </c>
      <c r="E1609">
        <f ca="1">IFERROR(IF(ISBLANK(VLOOKUP($B1609,INDIRECT(nfl_game_result),MATCH(E$1,INDIRECT(nfl_game_result_header),0),FALSE)),"",VLOOKUP($B1609,INDIRECT(nfl_game_result),MATCH(E$1,INDIRECT(nfl_game_result_header),0),FALSE)),"error")</f>
        <v>-3</v>
      </c>
      <c r="F1609" s="23" t="str">
        <f ca="1">IFERROR(IF(ISBLANK(VLOOKUP($B1609,INDIRECT(nfl_game_result),MATCH(F$1,INDIRECT(nfl_game_result_header),0),FALSE)),"",VLOOKUP($B1609,INDIRECT(nfl_game_result),MATCH(F$1,INDIRECT(nfl_game_result_header),0),FALSE)),"error")</f>
        <v/>
      </c>
      <c r="G1609" s="23" t="str">
        <f ca="1">IFERROR(IF(ISBLANK(VLOOKUP($B1609,INDIRECT(nfl_game_result),MATCH(G$1,INDIRECT(nfl_game_result_header),0),FALSE)),"",VLOOKUP($B1609,INDIRECT(nfl_game_result),MATCH(G$1,INDIRECT(nfl_game_result_header),0),FALSE)),"error")</f>
        <v/>
      </c>
      <c r="H1609">
        <f ca="1">IFERROR(IF(ISBLANK(VLOOKUP($B1609,INDIRECT(nfl_game_result),MATCH(H$1,INDIRECT(nfl_game_result_header),0),FALSE)),"",VLOOKUP($B1609,INDIRECT(nfl_game_result),MATCH(H$1,INDIRECT(nfl_game_result_header),0),FALSE)),"error")</f>
        <v>17</v>
      </c>
      <c r="I1609">
        <f ca="1">IFERROR(IF(ISBLANK(VLOOKUP($B1609,INDIRECT(nfl_game_result),MATCH(I$1,INDIRECT(nfl_game_result_header),0),FALSE)),"",VLOOKUP($B1609,INDIRECT(nfl_game_result),MATCH(I$1,INDIRECT(nfl_game_result_header),0),FALSE)),"error")</f>
        <v>30</v>
      </c>
      <c r="J1609" t="str">
        <f ca="1">IFERROR(IF(ISBLANK(VLOOKUP($B1609,INDIRECT(nfl_game_result),MATCH(J$1,INDIRECT(nfl_game_result_header),0),FALSE)),"",VLOOKUP($B1609,INDIRECT(nfl_game_result),MATCH(J$1,INDIRECT(nfl_game_result_header),0),FALSE)),"error")</f>
        <v>BAL</v>
      </c>
      <c r="K1609" t="str">
        <f ca="1">IFERROR(IF(ISBLANK(VLOOKUP($B1609,INDIRECT(nfl_game_result),MATCH(K$1,INDIRECT(nfl_game_result_header),0),FALSE)),"",VLOOKUP($B1609,INDIRECT(nfl_game_result),MATCH(K$1,INDIRECT(nfl_game_result_header),0),FALSE)),"error")</f>
        <v>BAL</v>
      </c>
      <c r="L1609" s="23" t="str">
        <f ca="1">IFERROR(IF(ISBLANK(VLOOKUP($B1609,INDIRECT(nfl_game_result),MATCH(L$1,INDIRECT(nfl_game_result_header),0),FALSE)),"",VLOOKUP($B1609,INDIRECT(nfl_game_result),MATCH(L$1,INDIRECT(nfl_game_result_header),0),FALSE)),"error")</f>
        <v/>
      </c>
      <c r="M1609" t="s">
        <v>18</v>
      </c>
      <c r="O1609" t="s">
        <v>87</v>
      </c>
      <c r="P1609">
        <v>2</v>
      </c>
      <c r="Q1609" t="s">
        <v>87</v>
      </c>
      <c r="V1609" s="23" t="s">
        <v>416</v>
      </c>
      <c r="W1609">
        <f ca="1">VALUE(LEFT(C1609, 4))</f>
        <v>2014</v>
      </c>
      <c r="X1609">
        <f ca="1">VALUE(MID(C1609,6,FIND("_",C1609,6)-6))</f>
        <v>18</v>
      </c>
      <c r="Y1609">
        <f ca="1">IF(NOT(OR(ISBLANK(D1609),ISBLANK(E1609),D1609="",E1609="")),D1609-E1609,"")</f>
        <v>-0.5</v>
      </c>
      <c r="Z1609" t="str">
        <f ca="1">IF(OR(NOT(ISNUMBER(D1609)),ISBLANK(D1609),D1609="",ISBLANK(N1609)),"",ABS(D1609-N1609))</f>
        <v/>
      </c>
      <c r="AA1609">
        <f ca="1">IF(OR(ISBLANK(J1609),ISBLANK(O1609),J1609="",O1609=""),"",IF(J1609=O1609,1,0))</f>
        <v>0</v>
      </c>
      <c r="AB1609">
        <f ca="1">IF(OR(ISBLANK(K1609),ISBLANK(Q1609),K1609="",Q1609=""),"",IF(K1609=Q1609,1,0))</f>
        <v>0</v>
      </c>
      <c r="AC1609" s="23" t="str">
        <f t="shared" ca="1" si="24"/>
        <v/>
      </c>
    </row>
    <row r="1610" spans="1:29" x14ac:dyDescent="0.25">
      <c r="A1610" s="23">
        <v>1609</v>
      </c>
      <c r="B1610">
        <v>793</v>
      </c>
      <c r="C1610" t="str">
        <f ca="1">IFERROR(VLOOKUP($B1610,INDIRECT(nfl_game_result),MATCH(C$1,INDIRECT(nfl_game_result_header),0),FALSE),"error")</f>
        <v>2014_18_CIN@IND</v>
      </c>
      <c r="D1610">
        <f ca="1">IFERROR(IF(ISBLANK(VLOOKUP($B1610,INDIRECT(nfl_game_result),MATCH(D$1,INDIRECT(nfl_game_result_header),0),FALSE)),"",VLOOKUP($B1610,INDIRECT(nfl_game_result),MATCH(D$1,INDIRECT(nfl_game_result_header),0),FALSE)),"error")</f>
        <v>-6</v>
      </c>
      <c r="E1610">
        <f ca="1">IFERROR(IF(ISBLANK(VLOOKUP($B1610,INDIRECT(nfl_game_result),MATCH(E$1,INDIRECT(nfl_game_result_header),0),FALSE)),"",VLOOKUP($B1610,INDIRECT(nfl_game_result),MATCH(E$1,INDIRECT(nfl_game_result_header),0),FALSE)),"error")</f>
        <v>-4</v>
      </c>
      <c r="F1610" s="23" t="str">
        <f ca="1">IFERROR(IF(ISBLANK(VLOOKUP($B1610,INDIRECT(nfl_game_result),MATCH(F$1,INDIRECT(nfl_game_result_header),0),FALSE)),"",VLOOKUP($B1610,INDIRECT(nfl_game_result),MATCH(F$1,INDIRECT(nfl_game_result_header),0),FALSE)),"error")</f>
        <v/>
      </c>
      <c r="G1610" s="23" t="str">
        <f ca="1">IFERROR(IF(ISBLANK(VLOOKUP($B1610,INDIRECT(nfl_game_result),MATCH(G$1,INDIRECT(nfl_game_result_header),0),FALSE)),"",VLOOKUP($B1610,INDIRECT(nfl_game_result),MATCH(G$1,INDIRECT(nfl_game_result_header),0),FALSE)),"error")</f>
        <v/>
      </c>
      <c r="H1610">
        <f ca="1">IFERROR(IF(ISBLANK(VLOOKUP($B1610,INDIRECT(nfl_game_result),MATCH(H$1,INDIRECT(nfl_game_result_header),0),FALSE)),"",VLOOKUP($B1610,INDIRECT(nfl_game_result),MATCH(H$1,INDIRECT(nfl_game_result_header),0),FALSE)),"error")</f>
        <v>26</v>
      </c>
      <c r="I1610">
        <f ca="1">IFERROR(IF(ISBLANK(VLOOKUP($B1610,INDIRECT(nfl_game_result),MATCH(I$1,INDIRECT(nfl_game_result_header),0),FALSE)),"",VLOOKUP($B1610,INDIRECT(nfl_game_result),MATCH(I$1,INDIRECT(nfl_game_result_header),0),FALSE)),"error")</f>
        <v>10</v>
      </c>
      <c r="J1610" t="str">
        <f ca="1">IFERROR(IF(ISBLANK(VLOOKUP($B1610,INDIRECT(nfl_game_result),MATCH(J$1,INDIRECT(nfl_game_result_header),0),FALSE)),"",VLOOKUP($B1610,INDIRECT(nfl_game_result),MATCH(J$1,INDIRECT(nfl_game_result_header),0),FALSE)),"error")</f>
        <v>IND</v>
      </c>
      <c r="K1610" t="str">
        <f ca="1">IFERROR(IF(ISBLANK(VLOOKUP($B1610,INDIRECT(nfl_game_result),MATCH(K$1,INDIRECT(nfl_game_result_header),0),FALSE)),"",VLOOKUP($B1610,INDIRECT(nfl_game_result),MATCH(K$1,INDIRECT(nfl_game_result_header),0),FALSE)),"error")</f>
        <v>IND</v>
      </c>
      <c r="L1610" s="23" t="str">
        <f ca="1">IFERROR(IF(ISBLANK(VLOOKUP($B1610,INDIRECT(nfl_game_result),MATCH(L$1,INDIRECT(nfl_game_result_header),0),FALSE)),"",VLOOKUP($B1610,INDIRECT(nfl_game_result),MATCH(L$1,INDIRECT(nfl_game_result_header),0),FALSE)),"error")</f>
        <v/>
      </c>
      <c r="M1610" t="s">
        <v>18</v>
      </c>
      <c r="O1610" t="s">
        <v>69</v>
      </c>
      <c r="P1610">
        <v>4</v>
      </c>
      <c r="Q1610" t="s">
        <v>69</v>
      </c>
      <c r="V1610" s="23" t="s">
        <v>416</v>
      </c>
      <c r="W1610">
        <f ca="1">VALUE(LEFT(C1610, 4))</f>
        <v>2014</v>
      </c>
      <c r="X1610">
        <f ca="1">VALUE(MID(C1610,6,FIND("_",C1610,6)-6))</f>
        <v>18</v>
      </c>
      <c r="Y1610">
        <f ca="1">IF(NOT(OR(ISBLANK(D1610),ISBLANK(E1610),D1610="",E1610="")),D1610-E1610,"")</f>
        <v>-2</v>
      </c>
      <c r="Z1610" t="str">
        <f ca="1">IF(OR(NOT(ISNUMBER(D1610)),ISBLANK(D1610),D1610="",ISBLANK(N1610)),"",ABS(D1610-N1610))</f>
        <v/>
      </c>
      <c r="AA1610">
        <f ca="1">IF(OR(ISBLANK(J1610),ISBLANK(O1610),J1610="",O1610=""),"",IF(J1610=O1610,1,0))</f>
        <v>0</v>
      </c>
      <c r="AB1610">
        <f ca="1">IF(OR(ISBLANK(K1610),ISBLANK(Q1610),K1610="",Q1610=""),"",IF(K1610=Q1610,1,0))</f>
        <v>0</v>
      </c>
      <c r="AC1610" s="23" t="str">
        <f t="shared" ca="1" si="24"/>
        <v/>
      </c>
    </row>
    <row r="1611" spans="1:29" x14ac:dyDescent="0.25">
      <c r="A1611" s="23">
        <v>1610</v>
      </c>
      <c r="B1611">
        <v>794</v>
      </c>
      <c r="C1611" t="str">
        <f ca="1">IFERROR(VLOOKUP($B1611,INDIRECT(nfl_game_result),MATCH(C$1,INDIRECT(nfl_game_result_header),0),FALSE),"error")</f>
        <v>2014_18_DET@DAL</v>
      </c>
      <c r="D1611">
        <f ca="1">IFERROR(IF(ISBLANK(VLOOKUP($B1611,INDIRECT(nfl_game_result),MATCH(D$1,INDIRECT(nfl_game_result_header),0),FALSE)),"",VLOOKUP($B1611,INDIRECT(nfl_game_result),MATCH(D$1,INDIRECT(nfl_game_result_header),0),FALSE)),"error")</f>
        <v>-8</v>
      </c>
      <c r="E1611">
        <f ca="1">IFERROR(IF(ISBLANK(VLOOKUP($B1611,INDIRECT(nfl_game_result),MATCH(E$1,INDIRECT(nfl_game_result_header),0),FALSE)),"",VLOOKUP($B1611,INDIRECT(nfl_game_result),MATCH(E$1,INDIRECT(nfl_game_result_header),0),FALSE)),"error")</f>
        <v>-6.5</v>
      </c>
      <c r="F1611" s="23" t="str">
        <f ca="1">IFERROR(IF(ISBLANK(VLOOKUP($B1611,INDIRECT(nfl_game_result),MATCH(F$1,INDIRECT(nfl_game_result_header),0),FALSE)),"",VLOOKUP($B1611,INDIRECT(nfl_game_result),MATCH(F$1,INDIRECT(nfl_game_result_header),0),FALSE)),"error")</f>
        <v/>
      </c>
      <c r="G1611" s="23" t="str">
        <f ca="1">IFERROR(IF(ISBLANK(VLOOKUP($B1611,INDIRECT(nfl_game_result),MATCH(G$1,INDIRECT(nfl_game_result_header),0),FALSE)),"",VLOOKUP($B1611,INDIRECT(nfl_game_result),MATCH(G$1,INDIRECT(nfl_game_result_header),0),FALSE)),"error")</f>
        <v/>
      </c>
      <c r="H1611">
        <f ca="1">IFERROR(IF(ISBLANK(VLOOKUP($B1611,INDIRECT(nfl_game_result),MATCH(H$1,INDIRECT(nfl_game_result_header),0),FALSE)),"",VLOOKUP($B1611,INDIRECT(nfl_game_result),MATCH(H$1,INDIRECT(nfl_game_result_header),0),FALSE)),"error")</f>
        <v>24</v>
      </c>
      <c r="I1611">
        <f ca="1">IFERROR(IF(ISBLANK(VLOOKUP($B1611,INDIRECT(nfl_game_result),MATCH(I$1,INDIRECT(nfl_game_result_header),0),FALSE)),"",VLOOKUP($B1611,INDIRECT(nfl_game_result),MATCH(I$1,INDIRECT(nfl_game_result_header),0),FALSE)),"error")</f>
        <v>20</v>
      </c>
      <c r="J1611" t="str">
        <f ca="1">IFERROR(IF(ISBLANK(VLOOKUP($B1611,INDIRECT(nfl_game_result),MATCH(J$1,INDIRECT(nfl_game_result_header),0),FALSE)),"",VLOOKUP($B1611,INDIRECT(nfl_game_result),MATCH(J$1,INDIRECT(nfl_game_result_header),0),FALSE)),"error")</f>
        <v>DET</v>
      </c>
      <c r="K1611" t="str">
        <f ca="1">IFERROR(IF(ISBLANK(VLOOKUP($B1611,INDIRECT(nfl_game_result),MATCH(K$1,INDIRECT(nfl_game_result_header),0),FALSE)),"",VLOOKUP($B1611,INDIRECT(nfl_game_result),MATCH(K$1,INDIRECT(nfl_game_result_header),0),FALSE)),"error")</f>
        <v>DAL</v>
      </c>
      <c r="L1611" s="23" t="str">
        <f ca="1">IFERROR(IF(ISBLANK(VLOOKUP($B1611,INDIRECT(nfl_game_result),MATCH(L$1,INDIRECT(nfl_game_result_header),0),FALSE)),"",VLOOKUP($B1611,INDIRECT(nfl_game_result),MATCH(L$1,INDIRECT(nfl_game_result_header),0),FALSE)),"error")</f>
        <v/>
      </c>
      <c r="M1611" t="s">
        <v>18</v>
      </c>
      <c r="O1611" t="s">
        <v>71</v>
      </c>
      <c r="P1611">
        <v>3</v>
      </c>
      <c r="Q1611" t="s">
        <v>71</v>
      </c>
      <c r="V1611" s="23" t="s">
        <v>416</v>
      </c>
      <c r="W1611">
        <f ca="1">VALUE(LEFT(C1611, 4))</f>
        <v>2014</v>
      </c>
      <c r="X1611">
        <f ca="1">VALUE(MID(C1611,6,FIND("_",C1611,6)-6))</f>
        <v>18</v>
      </c>
      <c r="Y1611">
        <f ca="1">IF(NOT(OR(ISBLANK(D1611),ISBLANK(E1611),D1611="",E1611="")),D1611-E1611,"")</f>
        <v>-1.5</v>
      </c>
      <c r="Z1611" t="str">
        <f ca="1">IF(OR(NOT(ISNUMBER(D1611)),ISBLANK(D1611),D1611="",ISBLANK(N1611)),"",ABS(D1611-N1611))</f>
        <v/>
      </c>
      <c r="AA1611">
        <f ca="1">IF(OR(ISBLANK(J1611),ISBLANK(O1611),J1611="",O1611=""),"",IF(J1611=O1611,1,0))</f>
        <v>0</v>
      </c>
      <c r="AB1611">
        <f ca="1">IF(OR(ISBLANK(K1611),ISBLANK(Q1611),K1611="",Q1611=""),"",IF(K1611=Q1611,1,0))</f>
        <v>1</v>
      </c>
      <c r="AC1611" s="23" t="str">
        <f t="shared" ca="1" si="24"/>
        <v/>
      </c>
    </row>
    <row r="1612" spans="1:29" x14ac:dyDescent="0.25">
      <c r="A1612" s="23">
        <v>1611</v>
      </c>
      <c r="B1612">
        <v>791</v>
      </c>
      <c r="C1612" t="str">
        <f ca="1">IFERROR(VLOOKUP($B1612,INDIRECT(nfl_game_result),MATCH(C$1,INDIRECT(nfl_game_result_header),0),FALSE),"error")</f>
        <v>2014_18_ARI@CAR</v>
      </c>
      <c r="D1612">
        <f ca="1">IFERROR(IF(ISBLANK(VLOOKUP($B1612,INDIRECT(nfl_game_result),MATCH(D$1,INDIRECT(nfl_game_result_header),0),FALSE)),"",VLOOKUP($B1612,INDIRECT(nfl_game_result),MATCH(D$1,INDIRECT(nfl_game_result_header),0),FALSE)),"error")</f>
        <v>-4.5</v>
      </c>
      <c r="E1612">
        <f ca="1">IFERROR(IF(ISBLANK(VLOOKUP($B1612,INDIRECT(nfl_game_result),MATCH(E$1,INDIRECT(nfl_game_result_header),0),FALSE)),"",VLOOKUP($B1612,INDIRECT(nfl_game_result),MATCH(E$1,INDIRECT(nfl_game_result_header),0),FALSE)),"error")</f>
        <v>-5.5</v>
      </c>
      <c r="F1612" s="23" t="str">
        <f ca="1">IFERROR(IF(ISBLANK(VLOOKUP($B1612,INDIRECT(nfl_game_result),MATCH(F$1,INDIRECT(nfl_game_result_header),0),FALSE)),"",VLOOKUP($B1612,INDIRECT(nfl_game_result),MATCH(F$1,INDIRECT(nfl_game_result_header),0),FALSE)),"error")</f>
        <v/>
      </c>
      <c r="G1612" s="23" t="str">
        <f ca="1">IFERROR(IF(ISBLANK(VLOOKUP($B1612,INDIRECT(nfl_game_result),MATCH(G$1,INDIRECT(nfl_game_result_header),0),FALSE)),"",VLOOKUP($B1612,INDIRECT(nfl_game_result),MATCH(G$1,INDIRECT(nfl_game_result_header),0),FALSE)),"error")</f>
        <v/>
      </c>
      <c r="H1612">
        <f ca="1">IFERROR(IF(ISBLANK(VLOOKUP($B1612,INDIRECT(nfl_game_result),MATCH(H$1,INDIRECT(nfl_game_result_header),0),FALSE)),"",VLOOKUP($B1612,INDIRECT(nfl_game_result),MATCH(H$1,INDIRECT(nfl_game_result_header),0),FALSE)),"error")</f>
        <v>27</v>
      </c>
      <c r="I1612">
        <f ca="1">IFERROR(IF(ISBLANK(VLOOKUP($B1612,INDIRECT(nfl_game_result),MATCH(I$1,INDIRECT(nfl_game_result_header),0),FALSE)),"",VLOOKUP($B1612,INDIRECT(nfl_game_result),MATCH(I$1,INDIRECT(nfl_game_result_header),0),FALSE)),"error")</f>
        <v>16</v>
      </c>
      <c r="J1612" t="str">
        <f ca="1">IFERROR(IF(ISBLANK(VLOOKUP($B1612,INDIRECT(nfl_game_result),MATCH(J$1,INDIRECT(nfl_game_result_header),0),FALSE)),"",VLOOKUP($B1612,INDIRECT(nfl_game_result),MATCH(J$1,INDIRECT(nfl_game_result_header),0),FALSE)),"error")</f>
        <v>CAR</v>
      </c>
      <c r="K1612" t="str">
        <f ca="1">IFERROR(IF(ISBLANK(VLOOKUP($B1612,INDIRECT(nfl_game_result),MATCH(K$1,INDIRECT(nfl_game_result_header),0),FALSE)),"",VLOOKUP($B1612,INDIRECT(nfl_game_result),MATCH(K$1,INDIRECT(nfl_game_result_header),0),FALSE)),"error")</f>
        <v>CAR</v>
      </c>
      <c r="L1612" s="23" t="str">
        <f ca="1">IFERROR(IF(ISBLANK(VLOOKUP($B1612,INDIRECT(nfl_game_result),MATCH(L$1,INDIRECT(nfl_game_result_header),0),FALSE)),"",VLOOKUP($B1612,INDIRECT(nfl_game_result),MATCH(L$1,INDIRECT(nfl_game_result_header),0),FALSE)),"error")</f>
        <v/>
      </c>
      <c r="M1612" t="s">
        <v>14</v>
      </c>
      <c r="N1612">
        <v>-6</v>
      </c>
      <c r="O1612" t="s">
        <v>64</v>
      </c>
      <c r="P1612">
        <v>3</v>
      </c>
      <c r="Q1612" t="s">
        <v>64</v>
      </c>
      <c r="V1612" s="23" t="s">
        <v>416</v>
      </c>
      <c r="W1612">
        <f ca="1">VALUE(LEFT(C1612, 4))</f>
        <v>2014</v>
      </c>
      <c r="X1612">
        <f ca="1">VALUE(MID(C1612,6,FIND("_",C1612,6)-6))</f>
        <v>18</v>
      </c>
      <c r="Y1612">
        <f ca="1">IF(NOT(OR(ISBLANK(D1612),ISBLANK(E1612),D1612="",E1612="")),D1612-E1612,"")</f>
        <v>1</v>
      </c>
      <c r="Z1612">
        <f ca="1">IF(OR(NOT(ISNUMBER(D1612)),ISBLANK(D1612),D1612="",ISBLANK(N1612)),"",ABS(D1612-N1612))</f>
        <v>1.5</v>
      </c>
      <c r="AA1612">
        <f ca="1">IF(OR(ISBLANK(J1612),ISBLANK(O1612),J1612="",O1612=""),"",IF(J1612=O1612,1,0))</f>
        <v>0</v>
      </c>
      <c r="AB1612">
        <f ca="1">IF(OR(ISBLANK(K1612),ISBLANK(Q1612),K1612="",Q1612=""),"",IF(K1612=Q1612,1,0))</f>
        <v>0</v>
      </c>
      <c r="AC1612" s="23" t="str">
        <f t="shared" ca="1" si="24"/>
        <v/>
      </c>
    </row>
    <row r="1613" spans="1:29" x14ac:dyDescent="0.25">
      <c r="A1613" s="23">
        <v>1612</v>
      </c>
      <c r="B1613">
        <v>792</v>
      </c>
      <c r="C1613" t="str">
        <f ca="1">IFERROR(VLOOKUP($B1613,INDIRECT(nfl_game_result),MATCH(C$1,INDIRECT(nfl_game_result_header),0),FALSE),"error")</f>
        <v>2014_18_BAL@PIT</v>
      </c>
      <c r="D1613">
        <f ca="1">IFERROR(IF(ISBLANK(VLOOKUP($B1613,INDIRECT(nfl_game_result),MATCH(D$1,INDIRECT(nfl_game_result_header),0),FALSE)),"",VLOOKUP($B1613,INDIRECT(nfl_game_result),MATCH(D$1,INDIRECT(nfl_game_result_header),0),FALSE)),"error")</f>
        <v>-3.5</v>
      </c>
      <c r="E1613">
        <f ca="1">IFERROR(IF(ISBLANK(VLOOKUP($B1613,INDIRECT(nfl_game_result),MATCH(E$1,INDIRECT(nfl_game_result_header),0),FALSE)),"",VLOOKUP($B1613,INDIRECT(nfl_game_result),MATCH(E$1,INDIRECT(nfl_game_result_header),0),FALSE)),"error")</f>
        <v>-3</v>
      </c>
      <c r="F1613" s="23" t="str">
        <f ca="1">IFERROR(IF(ISBLANK(VLOOKUP($B1613,INDIRECT(nfl_game_result),MATCH(F$1,INDIRECT(nfl_game_result_header),0),FALSE)),"",VLOOKUP($B1613,INDIRECT(nfl_game_result),MATCH(F$1,INDIRECT(nfl_game_result_header),0),FALSE)),"error")</f>
        <v/>
      </c>
      <c r="G1613" s="23" t="str">
        <f ca="1">IFERROR(IF(ISBLANK(VLOOKUP($B1613,INDIRECT(nfl_game_result),MATCH(G$1,INDIRECT(nfl_game_result_header),0),FALSE)),"",VLOOKUP($B1613,INDIRECT(nfl_game_result),MATCH(G$1,INDIRECT(nfl_game_result_header),0),FALSE)),"error")</f>
        <v/>
      </c>
      <c r="H1613">
        <f ca="1">IFERROR(IF(ISBLANK(VLOOKUP($B1613,INDIRECT(nfl_game_result),MATCH(H$1,INDIRECT(nfl_game_result_header),0),FALSE)),"",VLOOKUP($B1613,INDIRECT(nfl_game_result),MATCH(H$1,INDIRECT(nfl_game_result_header),0),FALSE)),"error")</f>
        <v>17</v>
      </c>
      <c r="I1613">
        <f ca="1">IFERROR(IF(ISBLANK(VLOOKUP($B1613,INDIRECT(nfl_game_result),MATCH(I$1,INDIRECT(nfl_game_result_header),0),FALSE)),"",VLOOKUP($B1613,INDIRECT(nfl_game_result),MATCH(I$1,INDIRECT(nfl_game_result_header),0),FALSE)),"error")</f>
        <v>30</v>
      </c>
      <c r="J1613" t="str">
        <f ca="1">IFERROR(IF(ISBLANK(VLOOKUP($B1613,INDIRECT(nfl_game_result),MATCH(J$1,INDIRECT(nfl_game_result_header),0),FALSE)),"",VLOOKUP($B1613,INDIRECT(nfl_game_result),MATCH(J$1,INDIRECT(nfl_game_result_header),0),FALSE)),"error")</f>
        <v>BAL</v>
      </c>
      <c r="K1613" t="str">
        <f ca="1">IFERROR(IF(ISBLANK(VLOOKUP($B1613,INDIRECT(nfl_game_result),MATCH(K$1,INDIRECT(nfl_game_result_header),0),FALSE)),"",VLOOKUP($B1613,INDIRECT(nfl_game_result),MATCH(K$1,INDIRECT(nfl_game_result_header),0),FALSE)),"error")</f>
        <v>BAL</v>
      </c>
      <c r="L1613" s="23" t="str">
        <f ca="1">IFERROR(IF(ISBLANK(VLOOKUP($B1613,INDIRECT(nfl_game_result),MATCH(L$1,INDIRECT(nfl_game_result_header),0),FALSE)),"",VLOOKUP($B1613,INDIRECT(nfl_game_result),MATCH(L$1,INDIRECT(nfl_game_result_header),0),FALSE)),"error")</f>
        <v/>
      </c>
      <c r="M1613" t="s">
        <v>14</v>
      </c>
      <c r="N1613">
        <v>-3.5</v>
      </c>
      <c r="O1613" t="s">
        <v>65</v>
      </c>
      <c r="P1613">
        <v>1</v>
      </c>
      <c r="Q1613" t="s">
        <v>65</v>
      </c>
      <c r="V1613" s="23" t="s">
        <v>416</v>
      </c>
      <c r="W1613">
        <f ca="1">VALUE(LEFT(C1613, 4))</f>
        <v>2014</v>
      </c>
      <c r="X1613">
        <f ca="1">VALUE(MID(C1613,6,FIND("_",C1613,6)-6))</f>
        <v>18</v>
      </c>
      <c r="Y1613">
        <f ca="1">IF(NOT(OR(ISBLANK(D1613),ISBLANK(E1613),D1613="",E1613="")),D1613-E1613,"")</f>
        <v>-0.5</v>
      </c>
      <c r="Z1613">
        <f ca="1">IF(OR(NOT(ISNUMBER(D1613)),ISBLANK(D1613),D1613="",ISBLANK(N1613)),"",ABS(D1613-N1613))</f>
        <v>0</v>
      </c>
      <c r="AA1613">
        <f ca="1">IF(OR(ISBLANK(J1613),ISBLANK(O1613),J1613="",O1613=""),"",IF(J1613=O1613,1,0))</f>
        <v>1</v>
      </c>
      <c r="AB1613">
        <f ca="1">IF(OR(ISBLANK(K1613),ISBLANK(Q1613),K1613="",Q1613=""),"",IF(K1613=Q1613,1,0))</f>
        <v>1</v>
      </c>
      <c r="AC1613" s="23" t="str">
        <f t="shared" ca="1" si="24"/>
        <v/>
      </c>
    </row>
    <row r="1614" spans="1:29" x14ac:dyDescent="0.25">
      <c r="A1614" s="23">
        <v>1613</v>
      </c>
      <c r="B1614">
        <v>793</v>
      </c>
      <c r="C1614" t="str">
        <f ca="1">IFERROR(VLOOKUP($B1614,INDIRECT(nfl_game_result),MATCH(C$1,INDIRECT(nfl_game_result_header),0),FALSE),"error")</f>
        <v>2014_18_CIN@IND</v>
      </c>
      <c r="D1614">
        <f ca="1">IFERROR(IF(ISBLANK(VLOOKUP($B1614,INDIRECT(nfl_game_result),MATCH(D$1,INDIRECT(nfl_game_result_header),0),FALSE)),"",VLOOKUP($B1614,INDIRECT(nfl_game_result),MATCH(D$1,INDIRECT(nfl_game_result_header),0),FALSE)),"error")</f>
        <v>-6</v>
      </c>
      <c r="E1614">
        <f ca="1">IFERROR(IF(ISBLANK(VLOOKUP($B1614,INDIRECT(nfl_game_result),MATCH(E$1,INDIRECT(nfl_game_result_header),0),FALSE)),"",VLOOKUP($B1614,INDIRECT(nfl_game_result),MATCH(E$1,INDIRECT(nfl_game_result_header),0),FALSE)),"error")</f>
        <v>-4</v>
      </c>
      <c r="F1614" s="23" t="str">
        <f ca="1">IFERROR(IF(ISBLANK(VLOOKUP($B1614,INDIRECT(nfl_game_result),MATCH(F$1,INDIRECT(nfl_game_result_header),0),FALSE)),"",VLOOKUP($B1614,INDIRECT(nfl_game_result),MATCH(F$1,INDIRECT(nfl_game_result_header),0),FALSE)),"error")</f>
        <v/>
      </c>
      <c r="G1614" s="23" t="str">
        <f ca="1">IFERROR(IF(ISBLANK(VLOOKUP($B1614,INDIRECT(nfl_game_result),MATCH(G$1,INDIRECT(nfl_game_result_header),0),FALSE)),"",VLOOKUP($B1614,INDIRECT(nfl_game_result),MATCH(G$1,INDIRECT(nfl_game_result_header),0),FALSE)),"error")</f>
        <v/>
      </c>
      <c r="H1614">
        <f ca="1">IFERROR(IF(ISBLANK(VLOOKUP($B1614,INDIRECT(nfl_game_result),MATCH(H$1,INDIRECT(nfl_game_result_header),0),FALSE)),"",VLOOKUP($B1614,INDIRECT(nfl_game_result),MATCH(H$1,INDIRECT(nfl_game_result_header),0),FALSE)),"error")</f>
        <v>26</v>
      </c>
      <c r="I1614">
        <f ca="1">IFERROR(IF(ISBLANK(VLOOKUP($B1614,INDIRECT(nfl_game_result),MATCH(I$1,INDIRECT(nfl_game_result_header),0),FALSE)),"",VLOOKUP($B1614,INDIRECT(nfl_game_result),MATCH(I$1,INDIRECT(nfl_game_result_header),0),FALSE)),"error")</f>
        <v>10</v>
      </c>
      <c r="J1614" t="str">
        <f ca="1">IFERROR(IF(ISBLANK(VLOOKUP($B1614,INDIRECT(nfl_game_result),MATCH(J$1,INDIRECT(nfl_game_result_header),0),FALSE)),"",VLOOKUP($B1614,INDIRECT(nfl_game_result),MATCH(J$1,INDIRECT(nfl_game_result_header),0),FALSE)),"error")</f>
        <v>IND</v>
      </c>
      <c r="K1614" t="str">
        <f ca="1">IFERROR(IF(ISBLANK(VLOOKUP($B1614,INDIRECT(nfl_game_result),MATCH(K$1,INDIRECT(nfl_game_result_header),0),FALSE)),"",VLOOKUP($B1614,INDIRECT(nfl_game_result),MATCH(K$1,INDIRECT(nfl_game_result_header),0),FALSE)),"error")</f>
        <v>IND</v>
      </c>
      <c r="L1614" s="23" t="str">
        <f ca="1">IFERROR(IF(ISBLANK(VLOOKUP($B1614,INDIRECT(nfl_game_result),MATCH(L$1,INDIRECT(nfl_game_result_header),0),FALSE)),"",VLOOKUP($B1614,INDIRECT(nfl_game_result),MATCH(L$1,INDIRECT(nfl_game_result_header),0),FALSE)),"error")</f>
        <v/>
      </c>
      <c r="M1614" t="s">
        <v>14</v>
      </c>
      <c r="N1614">
        <v>-3.5</v>
      </c>
      <c r="O1614" t="s">
        <v>69</v>
      </c>
      <c r="P1614">
        <v>4</v>
      </c>
      <c r="Q1614" t="s">
        <v>69</v>
      </c>
      <c r="V1614" s="23" t="s">
        <v>416</v>
      </c>
      <c r="W1614">
        <f ca="1">VALUE(LEFT(C1614, 4))</f>
        <v>2014</v>
      </c>
      <c r="X1614">
        <f ca="1">VALUE(MID(C1614,6,FIND("_",C1614,6)-6))</f>
        <v>18</v>
      </c>
      <c r="Y1614">
        <f ca="1">IF(NOT(OR(ISBLANK(D1614),ISBLANK(E1614),D1614="",E1614="")),D1614-E1614,"")</f>
        <v>-2</v>
      </c>
      <c r="Z1614">
        <f ca="1">IF(OR(NOT(ISNUMBER(D1614)),ISBLANK(D1614),D1614="",ISBLANK(N1614)),"",ABS(D1614-N1614))</f>
        <v>2.5</v>
      </c>
      <c r="AA1614">
        <f ca="1">IF(OR(ISBLANK(J1614),ISBLANK(O1614),J1614="",O1614=""),"",IF(J1614=O1614,1,0))</f>
        <v>0</v>
      </c>
      <c r="AB1614">
        <f ca="1">IF(OR(ISBLANK(K1614),ISBLANK(Q1614),K1614="",Q1614=""),"",IF(K1614=Q1614,1,0))</f>
        <v>0</v>
      </c>
      <c r="AC1614" s="23" t="str">
        <f t="shared" ca="1" si="24"/>
        <v/>
      </c>
    </row>
    <row r="1615" spans="1:29" x14ac:dyDescent="0.25">
      <c r="A1615" s="23">
        <v>1614</v>
      </c>
      <c r="B1615">
        <v>794</v>
      </c>
      <c r="C1615" t="str">
        <f ca="1">IFERROR(VLOOKUP($B1615,INDIRECT(nfl_game_result),MATCH(C$1,INDIRECT(nfl_game_result_header),0),FALSE),"error")</f>
        <v>2014_18_DET@DAL</v>
      </c>
      <c r="D1615">
        <f ca="1">IFERROR(IF(ISBLANK(VLOOKUP($B1615,INDIRECT(nfl_game_result),MATCH(D$1,INDIRECT(nfl_game_result_header),0),FALSE)),"",VLOOKUP($B1615,INDIRECT(nfl_game_result),MATCH(D$1,INDIRECT(nfl_game_result_header),0),FALSE)),"error")</f>
        <v>-8</v>
      </c>
      <c r="E1615">
        <f ca="1">IFERROR(IF(ISBLANK(VLOOKUP($B1615,INDIRECT(nfl_game_result),MATCH(E$1,INDIRECT(nfl_game_result_header),0),FALSE)),"",VLOOKUP($B1615,INDIRECT(nfl_game_result),MATCH(E$1,INDIRECT(nfl_game_result_header),0),FALSE)),"error")</f>
        <v>-6.5</v>
      </c>
      <c r="F1615" s="23" t="str">
        <f ca="1">IFERROR(IF(ISBLANK(VLOOKUP($B1615,INDIRECT(nfl_game_result),MATCH(F$1,INDIRECT(nfl_game_result_header),0),FALSE)),"",VLOOKUP($B1615,INDIRECT(nfl_game_result),MATCH(F$1,INDIRECT(nfl_game_result_header),0),FALSE)),"error")</f>
        <v/>
      </c>
      <c r="G1615" s="23" t="str">
        <f ca="1">IFERROR(IF(ISBLANK(VLOOKUP($B1615,INDIRECT(nfl_game_result),MATCH(G$1,INDIRECT(nfl_game_result_header),0),FALSE)),"",VLOOKUP($B1615,INDIRECT(nfl_game_result),MATCH(G$1,INDIRECT(nfl_game_result_header),0),FALSE)),"error")</f>
        <v/>
      </c>
      <c r="H1615">
        <f ca="1">IFERROR(IF(ISBLANK(VLOOKUP($B1615,INDIRECT(nfl_game_result),MATCH(H$1,INDIRECT(nfl_game_result_header),0),FALSE)),"",VLOOKUP($B1615,INDIRECT(nfl_game_result),MATCH(H$1,INDIRECT(nfl_game_result_header),0),FALSE)),"error")</f>
        <v>24</v>
      </c>
      <c r="I1615">
        <f ca="1">IFERROR(IF(ISBLANK(VLOOKUP($B1615,INDIRECT(nfl_game_result),MATCH(I$1,INDIRECT(nfl_game_result_header),0),FALSE)),"",VLOOKUP($B1615,INDIRECT(nfl_game_result),MATCH(I$1,INDIRECT(nfl_game_result_header),0),FALSE)),"error")</f>
        <v>20</v>
      </c>
      <c r="J1615" t="str">
        <f ca="1">IFERROR(IF(ISBLANK(VLOOKUP($B1615,INDIRECT(nfl_game_result),MATCH(J$1,INDIRECT(nfl_game_result_header),0),FALSE)),"",VLOOKUP($B1615,INDIRECT(nfl_game_result),MATCH(J$1,INDIRECT(nfl_game_result_header),0),FALSE)),"error")</f>
        <v>DET</v>
      </c>
      <c r="K1615" t="str">
        <f ca="1">IFERROR(IF(ISBLANK(VLOOKUP($B1615,INDIRECT(nfl_game_result),MATCH(K$1,INDIRECT(nfl_game_result_header),0),FALSE)),"",VLOOKUP($B1615,INDIRECT(nfl_game_result),MATCH(K$1,INDIRECT(nfl_game_result_header),0),FALSE)),"error")</f>
        <v>DAL</v>
      </c>
      <c r="L1615" s="23" t="str">
        <f ca="1">IFERROR(IF(ISBLANK(VLOOKUP($B1615,INDIRECT(nfl_game_result),MATCH(L$1,INDIRECT(nfl_game_result_header),0),FALSE)),"",VLOOKUP($B1615,INDIRECT(nfl_game_result),MATCH(L$1,INDIRECT(nfl_game_result_header),0),FALSE)),"error")</f>
        <v/>
      </c>
      <c r="M1615" t="s">
        <v>14</v>
      </c>
      <c r="N1615">
        <v>-6.5</v>
      </c>
      <c r="O1615" t="s">
        <v>73</v>
      </c>
      <c r="P1615">
        <v>2</v>
      </c>
      <c r="Q1615" t="s">
        <v>71</v>
      </c>
      <c r="V1615" s="23" t="s">
        <v>416</v>
      </c>
      <c r="W1615">
        <f ca="1">VALUE(LEFT(C1615, 4))</f>
        <v>2014</v>
      </c>
      <c r="X1615">
        <f ca="1">VALUE(MID(C1615,6,FIND("_",C1615,6)-6))</f>
        <v>18</v>
      </c>
      <c r="Y1615">
        <f ca="1">IF(NOT(OR(ISBLANK(D1615),ISBLANK(E1615),D1615="",E1615="")),D1615-E1615,"")</f>
        <v>-1.5</v>
      </c>
      <c r="Z1615">
        <f ca="1">IF(OR(NOT(ISNUMBER(D1615)),ISBLANK(D1615),D1615="",ISBLANK(N1615)),"",ABS(D1615-N1615))</f>
        <v>1.5</v>
      </c>
      <c r="AA1615">
        <f ca="1">IF(OR(ISBLANK(J1615),ISBLANK(O1615),J1615="",O1615=""),"",IF(J1615=O1615,1,0))</f>
        <v>1</v>
      </c>
      <c r="AB1615">
        <f ca="1">IF(OR(ISBLANK(K1615),ISBLANK(Q1615),K1615="",Q1615=""),"",IF(K1615=Q1615,1,0))</f>
        <v>1</v>
      </c>
      <c r="AC1615" s="23" t="str">
        <f t="shared" ca="1" si="24"/>
        <v/>
      </c>
    </row>
    <row r="1616" spans="1:29" x14ac:dyDescent="0.25">
      <c r="A1616" s="23">
        <v>1615</v>
      </c>
      <c r="B1616">
        <v>795</v>
      </c>
      <c r="C1616" t="str">
        <f ca="1">IFERROR(VLOOKUP($B1616,INDIRECT(nfl_game_result),MATCH(C$1,INDIRECT(nfl_game_result_header),0),FALSE),"error")</f>
        <v>2014_19_BAL@NWE</v>
      </c>
      <c r="D1616">
        <f ca="1">IFERROR(IF(ISBLANK(VLOOKUP($B1616,INDIRECT(nfl_game_result),MATCH(D$1,INDIRECT(nfl_game_result_header),0),FALSE)),"",VLOOKUP($B1616,INDIRECT(nfl_game_result),MATCH(D$1,INDIRECT(nfl_game_result_header),0),FALSE)),"error")</f>
        <v>-7.5</v>
      </c>
      <c r="E1616">
        <f ca="1">IFERROR(IF(ISBLANK(VLOOKUP($B1616,INDIRECT(nfl_game_result),MATCH(E$1,INDIRECT(nfl_game_result_header),0),FALSE)),"",VLOOKUP($B1616,INDIRECT(nfl_game_result),MATCH(E$1,INDIRECT(nfl_game_result_header),0),FALSE)),"error")</f>
        <v>-7</v>
      </c>
      <c r="F1616" s="23" t="str">
        <f ca="1">IFERROR(IF(ISBLANK(VLOOKUP($B1616,INDIRECT(nfl_game_result),MATCH(F$1,INDIRECT(nfl_game_result_header),0),FALSE)),"",VLOOKUP($B1616,INDIRECT(nfl_game_result),MATCH(F$1,INDIRECT(nfl_game_result_header),0),FALSE)),"error")</f>
        <v/>
      </c>
      <c r="G1616" s="23" t="str">
        <f ca="1">IFERROR(IF(ISBLANK(VLOOKUP($B1616,INDIRECT(nfl_game_result),MATCH(G$1,INDIRECT(nfl_game_result_header),0),FALSE)),"",VLOOKUP($B1616,INDIRECT(nfl_game_result),MATCH(G$1,INDIRECT(nfl_game_result_header),0),FALSE)),"error")</f>
        <v/>
      </c>
      <c r="H1616">
        <f ca="1">IFERROR(IF(ISBLANK(VLOOKUP($B1616,INDIRECT(nfl_game_result),MATCH(H$1,INDIRECT(nfl_game_result_header),0),FALSE)),"",VLOOKUP($B1616,INDIRECT(nfl_game_result),MATCH(H$1,INDIRECT(nfl_game_result_header),0),FALSE)),"error")</f>
        <v>35</v>
      </c>
      <c r="I1616">
        <f ca="1">IFERROR(IF(ISBLANK(VLOOKUP($B1616,INDIRECT(nfl_game_result),MATCH(I$1,INDIRECT(nfl_game_result_header),0),FALSE)),"",VLOOKUP($B1616,INDIRECT(nfl_game_result),MATCH(I$1,INDIRECT(nfl_game_result_header),0),FALSE)),"error")</f>
        <v>31</v>
      </c>
      <c r="J1616" t="str">
        <f ca="1">IFERROR(IF(ISBLANK(VLOOKUP($B1616,INDIRECT(nfl_game_result),MATCH(J$1,INDIRECT(nfl_game_result_header),0),FALSE)),"",VLOOKUP($B1616,INDIRECT(nfl_game_result),MATCH(J$1,INDIRECT(nfl_game_result_header),0),FALSE)),"error")</f>
        <v>BAL</v>
      </c>
      <c r="K1616" t="str">
        <f ca="1">IFERROR(IF(ISBLANK(VLOOKUP($B1616,INDIRECT(nfl_game_result),MATCH(K$1,INDIRECT(nfl_game_result_header),0),FALSE)),"",VLOOKUP($B1616,INDIRECT(nfl_game_result),MATCH(K$1,INDIRECT(nfl_game_result_header),0),FALSE)),"error")</f>
        <v>NWE</v>
      </c>
      <c r="L1616" s="23" t="str">
        <f ca="1">IFERROR(IF(ISBLANK(VLOOKUP($B1616,INDIRECT(nfl_game_result),MATCH(L$1,INDIRECT(nfl_game_result_header),0),FALSE)),"",VLOOKUP($B1616,INDIRECT(nfl_game_result),MATCH(L$1,INDIRECT(nfl_game_result_header),0),FALSE)),"error")</f>
        <v/>
      </c>
      <c r="M1616" t="s">
        <v>16</v>
      </c>
      <c r="N1616">
        <v>-6</v>
      </c>
      <c r="O1616" t="s">
        <v>65</v>
      </c>
      <c r="P1616">
        <v>2</v>
      </c>
      <c r="Q1616" t="s">
        <v>332</v>
      </c>
      <c r="V1616" s="23" t="s">
        <v>416</v>
      </c>
      <c r="W1616">
        <f ca="1">VALUE(LEFT(C1616, 4))</f>
        <v>2014</v>
      </c>
      <c r="X1616">
        <f ca="1">VALUE(MID(C1616,6,FIND("_",C1616,6)-6))</f>
        <v>19</v>
      </c>
      <c r="Y1616">
        <f ca="1">IF(NOT(OR(ISBLANK(D1616),ISBLANK(E1616),D1616="",E1616="")),D1616-E1616,"")</f>
        <v>-0.5</v>
      </c>
      <c r="Z1616">
        <f ca="1">IF(OR(NOT(ISNUMBER(D1616)),ISBLANK(D1616),D1616="",ISBLANK(N1616)),"",ABS(D1616-N1616))</f>
        <v>1.5</v>
      </c>
      <c r="AA1616">
        <f ca="1">IF(OR(ISBLANK(J1616),ISBLANK(O1616),J1616="",O1616=""),"",IF(J1616=O1616,1,0))</f>
        <v>1</v>
      </c>
      <c r="AB1616">
        <f ca="1">IF(OR(ISBLANK(K1616),ISBLANK(Q1616),K1616="",Q1616=""),"",IF(K1616=Q1616,1,0))</f>
        <v>1</v>
      </c>
      <c r="AC1616" s="23" t="str">
        <f t="shared" ca="1" si="24"/>
        <v/>
      </c>
    </row>
    <row r="1617" spans="1:29" x14ac:dyDescent="0.25">
      <c r="A1617" s="23">
        <v>1616</v>
      </c>
      <c r="B1617">
        <v>796</v>
      </c>
      <c r="C1617" t="str">
        <f ca="1">IFERROR(VLOOKUP($B1617,INDIRECT(nfl_game_result),MATCH(C$1,INDIRECT(nfl_game_result_header),0),FALSE),"error")</f>
        <v>2014_19_CAR@SEA</v>
      </c>
      <c r="D1617">
        <f ca="1">IFERROR(IF(ISBLANK(VLOOKUP($B1617,INDIRECT(nfl_game_result),MATCH(D$1,INDIRECT(nfl_game_result_header),0),FALSE)),"",VLOOKUP($B1617,INDIRECT(nfl_game_result),MATCH(D$1,INDIRECT(nfl_game_result_header),0),FALSE)),"error")</f>
        <v>-11</v>
      </c>
      <c r="E1617">
        <f ca="1">IFERROR(IF(ISBLANK(VLOOKUP($B1617,INDIRECT(nfl_game_result),MATCH(E$1,INDIRECT(nfl_game_result_header),0),FALSE)),"",VLOOKUP($B1617,INDIRECT(nfl_game_result),MATCH(E$1,INDIRECT(nfl_game_result_header),0),FALSE)),"error")</f>
        <v>-13.5</v>
      </c>
      <c r="F1617" s="23" t="str">
        <f ca="1">IFERROR(IF(ISBLANK(VLOOKUP($B1617,INDIRECT(nfl_game_result),MATCH(F$1,INDIRECT(nfl_game_result_header),0),FALSE)),"",VLOOKUP($B1617,INDIRECT(nfl_game_result),MATCH(F$1,INDIRECT(nfl_game_result_header),0),FALSE)),"error")</f>
        <v/>
      </c>
      <c r="G1617" s="23" t="str">
        <f ca="1">IFERROR(IF(ISBLANK(VLOOKUP($B1617,INDIRECT(nfl_game_result),MATCH(G$1,INDIRECT(nfl_game_result_header),0),FALSE)),"",VLOOKUP($B1617,INDIRECT(nfl_game_result),MATCH(G$1,INDIRECT(nfl_game_result_header),0),FALSE)),"error")</f>
        <v/>
      </c>
      <c r="H1617">
        <f ca="1">IFERROR(IF(ISBLANK(VLOOKUP($B1617,INDIRECT(nfl_game_result),MATCH(H$1,INDIRECT(nfl_game_result_header),0),FALSE)),"",VLOOKUP($B1617,INDIRECT(nfl_game_result),MATCH(H$1,INDIRECT(nfl_game_result_header),0),FALSE)),"error")</f>
        <v>31</v>
      </c>
      <c r="I1617">
        <f ca="1">IFERROR(IF(ISBLANK(VLOOKUP($B1617,INDIRECT(nfl_game_result),MATCH(I$1,INDIRECT(nfl_game_result_header),0),FALSE)),"",VLOOKUP($B1617,INDIRECT(nfl_game_result),MATCH(I$1,INDIRECT(nfl_game_result_header),0),FALSE)),"error")</f>
        <v>17</v>
      </c>
      <c r="J1617" t="str">
        <f ca="1">IFERROR(IF(ISBLANK(VLOOKUP($B1617,INDIRECT(nfl_game_result),MATCH(J$1,INDIRECT(nfl_game_result_header),0),FALSE)),"",VLOOKUP($B1617,INDIRECT(nfl_game_result),MATCH(J$1,INDIRECT(nfl_game_result_header),0),FALSE)),"error")</f>
        <v>SEA</v>
      </c>
      <c r="K1617" t="str">
        <f ca="1">IFERROR(IF(ISBLANK(VLOOKUP($B1617,INDIRECT(nfl_game_result),MATCH(K$1,INDIRECT(nfl_game_result_header),0),FALSE)),"",VLOOKUP($B1617,INDIRECT(nfl_game_result),MATCH(K$1,INDIRECT(nfl_game_result_header),0),FALSE)),"error")</f>
        <v>SEA</v>
      </c>
      <c r="L1617" s="23" t="str">
        <f ca="1">IFERROR(IF(ISBLANK(VLOOKUP($B1617,INDIRECT(nfl_game_result),MATCH(L$1,INDIRECT(nfl_game_result_header),0),FALSE)),"",VLOOKUP($B1617,INDIRECT(nfl_game_result),MATCH(L$1,INDIRECT(nfl_game_result_header),0),FALSE)),"error")</f>
        <v/>
      </c>
      <c r="M1617" t="s">
        <v>16</v>
      </c>
      <c r="N1617">
        <v>-9.5</v>
      </c>
      <c r="O1617" t="s">
        <v>89</v>
      </c>
      <c r="P1617">
        <v>1</v>
      </c>
      <c r="Q1617" t="s">
        <v>89</v>
      </c>
      <c r="V1617" s="23" t="s">
        <v>416</v>
      </c>
      <c r="W1617">
        <f ca="1">VALUE(LEFT(C1617, 4))</f>
        <v>2014</v>
      </c>
      <c r="X1617">
        <f ca="1">VALUE(MID(C1617,6,FIND("_",C1617,6)-6))</f>
        <v>19</v>
      </c>
      <c r="Y1617">
        <f ca="1">IF(NOT(OR(ISBLANK(D1617),ISBLANK(E1617),D1617="",E1617="")),D1617-E1617,"")</f>
        <v>2.5</v>
      </c>
      <c r="Z1617">
        <f ca="1">IF(OR(NOT(ISNUMBER(D1617)),ISBLANK(D1617),D1617="",ISBLANK(N1617)),"",ABS(D1617-N1617))</f>
        <v>1.5</v>
      </c>
      <c r="AA1617">
        <f ca="1">IF(OR(ISBLANK(J1617),ISBLANK(O1617),J1617="",O1617=""),"",IF(J1617=O1617,1,0))</f>
        <v>1</v>
      </c>
      <c r="AB1617">
        <f ca="1">IF(OR(ISBLANK(K1617),ISBLANK(Q1617),K1617="",Q1617=""),"",IF(K1617=Q1617,1,0))</f>
        <v>1</v>
      </c>
      <c r="AC1617" s="23" t="str">
        <f t="shared" ca="1" si="24"/>
        <v/>
      </c>
    </row>
    <row r="1618" spans="1:29" x14ac:dyDescent="0.25">
      <c r="A1618" s="23">
        <v>1617</v>
      </c>
      <c r="B1618">
        <v>797</v>
      </c>
      <c r="C1618" t="str">
        <f ca="1">IFERROR(VLOOKUP($B1618,INDIRECT(nfl_game_result),MATCH(C$1,INDIRECT(nfl_game_result_header),0),FALSE),"error")</f>
        <v>2014_19_DAL@GBY</v>
      </c>
      <c r="D1618">
        <f ca="1">IFERROR(IF(ISBLANK(VLOOKUP($B1618,INDIRECT(nfl_game_result),MATCH(D$1,INDIRECT(nfl_game_result_header),0),FALSE)),"",VLOOKUP($B1618,INDIRECT(nfl_game_result),MATCH(D$1,INDIRECT(nfl_game_result_header),0),FALSE)),"error")</f>
        <v>-6.5</v>
      </c>
      <c r="E1618">
        <f ca="1">IFERROR(IF(ISBLANK(VLOOKUP($B1618,INDIRECT(nfl_game_result),MATCH(E$1,INDIRECT(nfl_game_result_header),0),FALSE)),"",VLOOKUP($B1618,INDIRECT(nfl_game_result),MATCH(E$1,INDIRECT(nfl_game_result_header),0),FALSE)),"error")</f>
        <v>-5.5</v>
      </c>
      <c r="F1618" s="23" t="str">
        <f ca="1">IFERROR(IF(ISBLANK(VLOOKUP($B1618,INDIRECT(nfl_game_result),MATCH(F$1,INDIRECT(nfl_game_result_header),0),FALSE)),"",VLOOKUP($B1618,INDIRECT(nfl_game_result),MATCH(F$1,INDIRECT(nfl_game_result_header),0),FALSE)),"error")</f>
        <v/>
      </c>
      <c r="G1618" s="23" t="str">
        <f ca="1">IFERROR(IF(ISBLANK(VLOOKUP($B1618,INDIRECT(nfl_game_result),MATCH(G$1,INDIRECT(nfl_game_result_header),0),FALSE)),"",VLOOKUP($B1618,INDIRECT(nfl_game_result),MATCH(G$1,INDIRECT(nfl_game_result_header),0),FALSE)),"error")</f>
        <v/>
      </c>
      <c r="H1618">
        <f ca="1">IFERROR(IF(ISBLANK(VLOOKUP($B1618,INDIRECT(nfl_game_result),MATCH(H$1,INDIRECT(nfl_game_result_header),0),FALSE)),"",VLOOKUP($B1618,INDIRECT(nfl_game_result),MATCH(H$1,INDIRECT(nfl_game_result_header),0),FALSE)),"error")</f>
        <v>26</v>
      </c>
      <c r="I1618">
        <f ca="1">IFERROR(IF(ISBLANK(VLOOKUP($B1618,INDIRECT(nfl_game_result),MATCH(I$1,INDIRECT(nfl_game_result_header),0),FALSE)),"",VLOOKUP($B1618,INDIRECT(nfl_game_result),MATCH(I$1,INDIRECT(nfl_game_result_header),0),FALSE)),"error")</f>
        <v>21</v>
      </c>
      <c r="J1618" t="str">
        <f ca="1">IFERROR(IF(ISBLANK(VLOOKUP($B1618,INDIRECT(nfl_game_result),MATCH(J$1,INDIRECT(nfl_game_result_header),0),FALSE)),"",VLOOKUP($B1618,INDIRECT(nfl_game_result),MATCH(J$1,INDIRECT(nfl_game_result_header),0),FALSE)),"error")</f>
        <v>DAL</v>
      </c>
      <c r="K1618" t="str">
        <f ca="1">IFERROR(IF(ISBLANK(VLOOKUP($B1618,INDIRECT(nfl_game_result),MATCH(K$1,INDIRECT(nfl_game_result_header),0),FALSE)),"",VLOOKUP($B1618,INDIRECT(nfl_game_result),MATCH(K$1,INDIRECT(nfl_game_result_header),0),FALSE)),"error")</f>
        <v>GBY</v>
      </c>
      <c r="L1618" s="23" t="str">
        <f ca="1">IFERROR(IF(ISBLANK(VLOOKUP($B1618,INDIRECT(nfl_game_result),MATCH(L$1,INDIRECT(nfl_game_result_header),0),FALSE)),"",VLOOKUP($B1618,INDIRECT(nfl_game_result),MATCH(L$1,INDIRECT(nfl_game_result_header),0),FALSE)),"error")</f>
        <v/>
      </c>
      <c r="M1618" t="s">
        <v>16</v>
      </c>
      <c r="N1618">
        <v>-6</v>
      </c>
      <c r="O1618" t="s">
        <v>330</v>
      </c>
      <c r="P1618">
        <v>3</v>
      </c>
      <c r="Q1618" t="s">
        <v>330</v>
      </c>
      <c r="V1618" s="23" t="s">
        <v>416</v>
      </c>
      <c r="W1618">
        <f ca="1">VALUE(LEFT(C1618, 4))</f>
        <v>2014</v>
      </c>
      <c r="X1618">
        <f ca="1">VALUE(MID(C1618,6,FIND("_",C1618,6)-6))</f>
        <v>19</v>
      </c>
      <c r="Y1618">
        <f ca="1">IF(NOT(OR(ISBLANK(D1618),ISBLANK(E1618),D1618="",E1618="")),D1618-E1618,"")</f>
        <v>-1</v>
      </c>
      <c r="Z1618">
        <f ca="1">IF(OR(NOT(ISNUMBER(D1618)),ISBLANK(D1618),D1618="",ISBLANK(N1618)),"",ABS(D1618-N1618))</f>
        <v>0.5</v>
      </c>
      <c r="AA1618">
        <f ca="1">IF(OR(ISBLANK(J1618),ISBLANK(O1618),J1618="",O1618=""),"",IF(J1618=O1618,1,0))</f>
        <v>0</v>
      </c>
      <c r="AB1618">
        <f ca="1">IF(OR(ISBLANK(K1618),ISBLANK(Q1618),K1618="",Q1618=""),"",IF(K1618=Q1618,1,0))</f>
        <v>1</v>
      </c>
      <c r="AC1618" s="23" t="str">
        <f t="shared" ref="AC1618:AC1681" ca="1" si="25">IF(OR(ISBLANK(L1618),ISBLANK(T1618),L1618="",T1618=""),"",IF(L1618=T1618,1,0))</f>
        <v/>
      </c>
    </row>
    <row r="1619" spans="1:29" x14ac:dyDescent="0.25">
      <c r="A1619" s="23">
        <v>1618</v>
      </c>
      <c r="B1619">
        <v>798</v>
      </c>
      <c r="C1619" t="str">
        <f ca="1">IFERROR(VLOOKUP($B1619,INDIRECT(nfl_game_result),MATCH(C$1,INDIRECT(nfl_game_result_header),0),FALSE),"error")</f>
        <v>2014_19_IND@DEN</v>
      </c>
      <c r="D1619">
        <f ca="1">IFERROR(IF(ISBLANK(VLOOKUP($B1619,INDIRECT(nfl_game_result),MATCH(D$1,INDIRECT(nfl_game_result_header),0),FALSE)),"",VLOOKUP($B1619,INDIRECT(nfl_game_result),MATCH(D$1,INDIRECT(nfl_game_result_header),0),FALSE)),"error")</f>
        <v>-7</v>
      </c>
      <c r="E1619">
        <f ca="1">IFERROR(IF(ISBLANK(VLOOKUP($B1619,INDIRECT(nfl_game_result),MATCH(E$1,INDIRECT(nfl_game_result_header),0),FALSE)),"",VLOOKUP($B1619,INDIRECT(nfl_game_result),MATCH(E$1,INDIRECT(nfl_game_result_header),0),FALSE)),"error")</f>
        <v>-9.5</v>
      </c>
      <c r="F1619" s="23" t="str">
        <f ca="1">IFERROR(IF(ISBLANK(VLOOKUP($B1619,INDIRECT(nfl_game_result),MATCH(F$1,INDIRECT(nfl_game_result_header),0),FALSE)),"",VLOOKUP($B1619,INDIRECT(nfl_game_result),MATCH(F$1,INDIRECT(nfl_game_result_header),0),FALSE)),"error")</f>
        <v/>
      </c>
      <c r="G1619" s="23" t="str">
        <f ca="1">IFERROR(IF(ISBLANK(VLOOKUP($B1619,INDIRECT(nfl_game_result),MATCH(G$1,INDIRECT(nfl_game_result_header),0),FALSE)),"",VLOOKUP($B1619,INDIRECT(nfl_game_result),MATCH(G$1,INDIRECT(nfl_game_result_header),0),FALSE)),"error")</f>
        <v/>
      </c>
      <c r="H1619">
        <f ca="1">IFERROR(IF(ISBLANK(VLOOKUP($B1619,INDIRECT(nfl_game_result),MATCH(H$1,INDIRECT(nfl_game_result_header),0),FALSE)),"",VLOOKUP($B1619,INDIRECT(nfl_game_result),MATCH(H$1,INDIRECT(nfl_game_result_header),0),FALSE)),"error")</f>
        <v>13</v>
      </c>
      <c r="I1619">
        <f ca="1">IFERROR(IF(ISBLANK(VLOOKUP($B1619,INDIRECT(nfl_game_result),MATCH(I$1,INDIRECT(nfl_game_result_header),0),FALSE)),"",VLOOKUP($B1619,INDIRECT(nfl_game_result),MATCH(I$1,INDIRECT(nfl_game_result_header),0),FALSE)),"error")</f>
        <v>24</v>
      </c>
      <c r="J1619" t="str">
        <f ca="1">IFERROR(IF(ISBLANK(VLOOKUP($B1619,INDIRECT(nfl_game_result),MATCH(J$1,INDIRECT(nfl_game_result_header),0),FALSE)),"",VLOOKUP($B1619,INDIRECT(nfl_game_result),MATCH(J$1,INDIRECT(nfl_game_result_header),0),FALSE)),"error")</f>
        <v>IND</v>
      </c>
      <c r="K1619" t="str">
        <f ca="1">IFERROR(IF(ISBLANK(VLOOKUP($B1619,INDIRECT(nfl_game_result),MATCH(K$1,INDIRECT(nfl_game_result_header),0),FALSE)),"",VLOOKUP($B1619,INDIRECT(nfl_game_result),MATCH(K$1,INDIRECT(nfl_game_result_header),0),FALSE)),"error")</f>
        <v>IND</v>
      </c>
      <c r="L1619" s="23" t="str">
        <f ca="1">IFERROR(IF(ISBLANK(VLOOKUP($B1619,INDIRECT(nfl_game_result),MATCH(L$1,INDIRECT(nfl_game_result_header),0),FALSE)),"",VLOOKUP($B1619,INDIRECT(nfl_game_result),MATCH(L$1,INDIRECT(nfl_game_result_header),0),FALSE)),"error")</f>
        <v/>
      </c>
      <c r="M1619" t="s">
        <v>16</v>
      </c>
      <c r="N1619">
        <v>-6.5</v>
      </c>
      <c r="O1619" t="s">
        <v>72</v>
      </c>
      <c r="P1619">
        <v>4</v>
      </c>
      <c r="Q1619" t="s">
        <v>72</v>
      </c>
      <c r="V1619" s="23" t="s">
        <v>416</v>
      </c>
      <c r="W1619">
        <f ca="1">VALUE(LEFT(C1619, 4))</f>
        <v>2014</v>
      </c>
      <c r="X1619">
        <f ca="1">VALUE(MID(C1619,6,FIND("_",C1619,6)-6))</f>
        <v>19</v>
      </c>
      <c r="Y1619">
        <f ca="1">IF(NOT(OR(ISBLANK(D1619),ISBLANK(E1619),D1619="",E1619="")),D1619-E1619,"")</f>
        <v>2.5</v>
      </c>
      <c r="Z1619">
        <f ca="1">IF(OR(NOT(ISNUMBER(D1619)),ISBLANK(D1619),D1619="",ISBLANK(N1619)),"",ABS(D1619-N1619))</f>
        <v>0.5</v>
      </c>
      <c r="AA1619">
        <f ca="1">IF(OR(ISBLANK(J1619),ISBLANK(O1619),J1619="",O1619=""),"",IF(J1619=O1619,1,0))</f>
        <v>0</v>
      </c>
      <c r="AB1619">
        <f ca="1">IF(OR(ISBLANK(K1619),ISBLANK(Q1619),K1619="",Q1619=""),"",IF(K1619=Q1619,1,0))</f>
        <v>0</v>
      </c>
      <c r="AC1619" s="23" t="str">
        <f t="shared" ca="1" si="25"/>
        <v/>
      </c>
    </row>
    <row r="1620" spans="1:29" x14ac:dyDescent="0.25">
      <c r="A1620" s="23">
        <v>1619</v>
      </c>
      <c r="B1620">
        <v>795</v>
      </c>
      <c r="C1620" t="str">
        <f ca="1">IFERROR(VLOOKUP($B1620,INDIRECT(nfl_game_result),MATCH(C$1,INDIRECT(nfl_game_result_header),0),FALSE),"error")</f>
        <v>2014_19_BAL@NWE</v>
      </c>
      <c r="D1620">
        <f ca="1">IFERROR(IF(ISBLANK(VLOOKUP($B1620,INDIRECT(nfl_game_result),MATCH(D$1,INDIRECT(nfl_game_result_header),0),FALSE)),"",VLOOKUP($B1620,INDIRECT(nfl_game_result),MATCH(D$1,INDIRECT(nfl_game_result_header),0),FALSE)),"error")</f>
        <v>-7.5</v>
      </c>
      <c r="E1620">
        <f ca="1">IFERROR(IF(ISBLANK(VLOOKUP($B1620,INDIRECT(nfl_game_result),MATCH(E$1,INDIRECT(nfl_game_result_header),0),FALSE)),"",VLOOKUP($B1620,INDIRECT(nfl_game_result),MATCH(E$1,INDIRECT(nfl_game_result_header),0),FALSE)),"error")</f>
        <v>-7</v>
      </c>
      <c r="F1620" s="23" t="str">
        <f ca="1">IFERROR(IF(ISBLANK(VLOOKUP($B1620,INDIRECT(nfl_game_result),MATCH(F$1,INDIRECT(nfl_game_result_header),0),FALSE)),"",VLOOKUP($B1620,INDIRECT(nfl_game_result),MATCH(F$1,INDIRECT(nfl_game_result_header),0),FALSE)),"error")</f>
        <v/>
      </c>
      <c r="G1620" s="23" t="str">
        <f ca="1">IFERROR(IF(ISBLANK(VLOOKUP($B1620,INDIRECT(nfl_game_result),MATCH(G$1,INDIRECT(nfl_game_result_header),0),FALSE)),"",VLOOKUP($B1620,INDIRECT(nfl_game_result),MATCH(G$1,INDIRECT(nfl_game_result_header),0),FALSE)),"error")</f>
        <v/>
      </c>
      <c r="H1620">
        <f ca="1">IFERROR(IF(ISBLANK(VLOOKUP($B1620,INDIRECT(nfl_game_result),MATCH(H$1,INDIRECT(nfl_game_result_header),0),FALSE)),"",VLOOKUP($B1620,INDIRECT(nfl_game_result),MATCH(H$1,INDIRECT(nfl_game_result_header),0),FALSE)),"error")</f>
        <v>35</v>
      </c>
      <c r="I1620">
        <f ca="1">IFERROR(IF(ISBLANK(VLOOKUP($B1620,INDIRECT(nfl_game_result),MATCH(I$1,INDIRECT(nfl_game_result_header),0),FALSE)),"",VLOOKUP($B1620,INDIRECT(nfl_game_result),MATCH(I$1,INDIRECT(nfl_game_result_header),0),FALSE)),"error")</f>
        <v>31</v>
      </c>
      <c r="J1620" t="str">
        <f ca="1">IFERROR(IF(ISBLANK(VLOOKUP($B1620,INDIRECT(nfl_game_result),MATCH(J$1,INDIRECT(nfl_game_result_header),0),FALSE)),"",VLOOKUP($B1620,INDIRECT(nfl_game_result),MATCH(J$1,INDIRECT(nfl_game_result_header),0),FALSE)),"error")</f>
        <v>BAL</v>
      </c>
      <c r="K1620" t="str">
        <f ca="1">IFERROR(IF(ISBLANK(VLOOKUP($B1620,INDIRECT(nfl_game_result),MATCH(K$1,INDIRECT(nfl_game_result_header),0),FALSE)),"",VLOOKUP($B1620,INDIRECT(nfl_game_result),MATCH(K$1,INDIRECT(nfl_game_result_header),0),FALSE)),"error")</f>
        <v>NWE</v>
      </c>
      <c r="L1620" s="23" t="str">
        <f ca="1">IFERROR(IF(ISBLANK(VLOOKUP($B1620,INDIRECT(nfl_game_result),MATCH(L$1,INDIRECT(nfl_game_result_header),0),FALSE)),"",VLOOKUP($B1620,INDIRECT(nfl_game_result),MATCH(L$1,INDIRECT(nfl_game_result_header),0),FALSE)),"error")</f>
        <v/>
      </c>
      <c r="M1620" t="s">
        <v>18</v>
      </c>
      <c r="O1620" t="s">
        <v>332</v>
      </c>
      <c r="P1620">
        <v>1</v>
      </c>
      <c r="Q1620" t="s">
        <v>332</v>
      </c>
      <c r="V1620" s="23" t="s">
        <v>416</v>
      </c>
      <c r="W1620">
        <f ca="1">VALUE(LEFT(C1620, 4))</f>
        <v>2014</v>
      </c>
      <c r="X1620">
        <f ca="1">VALUE(MID(C1620,6,FIND("_",C1620,6)-6))</f>
        <v>19</v>
      </c>
      <c r="Y1620">
        <f ca="1">IF(NOT(OR(ISBLANK(D1620),ISBLANK(E1620),D1620="",E1620="")),D1620-E1620,"")</f>
        <v>-0.5</v>
      </c>
      <c r="Z1620" t="str">
        <f ca="1">IF(OR(NOT(ISNUMBER(D1620)),ISBLANK(D1620),D1620="",ISBLANK(N1620)),"",ABS(D1620-N1620))</f>
        <v/>
      </c>
      <c r="AA1620">
        <f ca="1">IF(OR(ISBLANK(J1620),ISBLANK(O1620),J1620="",O1620=""),"",IF(J1620=O1620,1,0))</f>
        <v>0</v>
      </c>
      <c r="AB1620">
        <f ca="1">IF(OR(ISBLANK(K1620),ISBLANK(Q1620),K1620="",Q1620=""),"",IF(K1620=Q1620,1,0))</f>
        <v>1</v>
      </c>
      <c r="AC1620" s="23" t="str">
        <f t="shared" ca="1" si="25"/>
        <v/>
      </c>
    </row>
    <row r="1621" spans="1:29" x14ac:dyDescent="0.25">
      <c r="A1621" s="23">
        <v>1620</v>
      </c>
      <c r="B1621">
        <v>796</v>
      </c>
      <c r="C1621" t="str">
        <f ca="1">IFERROR(VLOOKUP($B1621,INDIRECT(nfl_game_result),MATCH(C$1,INDIRECT(nfl_game_result_header),0),FALSE),"error")</f>
        <v>2014_19_CAR@SEA</v>
      </c>
      <c r="D1621">
        <f ca="1">IFERROR(IF(ISBLANK(VLOOKUP($B1621,INDIRECT(nfl_game_result),MATCH(D$1,INDIRECT(nfl_game_result_header),0),FALSE)),"",VLOOKUP($B1621,INDIRECT(nfl_game_result),MATCH(D$1,INDIRECT(nfl_game_result_header),0),FALSE)),"error")</f>
        <v>-11</v>
      </c>
      <c r="E1621">
        <f ca="1">IFERROR(IF(ISBLANK(VLOOKUP($B1621,INDIRECT(nfl_game_result),MATCH(E$1,INDIRECT(nfl_game_result_header),0),FALSE)),"",VLOOKUP($B1621,INDIRECT(nfl_game_result),MATCH(E$1,INDIRECT(nfl_game_result_header),0),FALSE)),"error")</f>
        <v>-13.5</v>
      </c>
      <c r="F1621" s="23" t="str">
        <f ca="1">IFERROR(IF(ISBLANK(VLOOKUP($B1621,INDIRECT(nfl_game_result),MATCH(F$1,INDIRECT(nfl_game_result_header),0),FALSE)),"",VLOOKUP($B1621,INDIRECT(nfl_game_result),MATCH(F$1,INDIRECT(nfl_game_result_header),0),FALSE)),"error")</f>
        <v/>
      </c>
      <c r="G1621" s="23" t="str">
        <f ca="1">IFERROR(IF(ISBLANK(VLOOKUP($B1621,INDIRECT(nfl_game_result),MATCH(G$1,INDIRECT(nfl_game_result_header),0),FALSE)),"",VLOOKUP($B1621,INDIRECT(nfl_game_result),MATCH(G$1,INDIRECT(nfl_game_result_header),0),FALSE)),"error")</f>
        <v/>
      </c>
      <c r="H1621">
        <f ca="1">IFERROR(IF(ISBLANK(VLOOKUP($B1621,INDIRECT(nfl_game_result),MATCH(H$1,INDIRECT(nfl_game_result_header),0),FALSE)),"",VLOOKUP($B1621,INDIRECT(nfl_game_result),MATCH(H$1,INDIRECT(nfl_game_result_header),0),FALSE)),"error")</f>
        <v>31</v>
      </c>
      <c r="I1621">
        <f ca="1">IFERROR(IF(ISBLANK(VLOOKUP($B1621,INDIRECT(nfl_game_result),MATCH(I$1,INDIRECT(nfl_game_result_header),0),FALSE)),"",VLOOKUP($B1621,INDIRECT(nfl_game_result),MATCH(I$1,INDIRECT(nfl_game_result_header),0),FALSE)),"error")</f>
        <v>17</v>
      </c>
      <c r="J1621" t="str">
        <f ca="1">IFERROR(IF(ISBLANK(VLOOKUP($B1621,INDIRECT(nfl_game_result),MATCH(J$1,INDIRECT(nfl_game_result_header),0),FALSE)),"",VLOOKUP($B1621,INDIRECT(nfl_game_result),MATCH(J$1,INDIRECT(nfl_game_result_header),0),FALSE)),"error")</f>
        <v>SEA</v>
      </c>
      <c r="K1621" t="str">
        <f ca="1">IFERROR(IF(ISBLANK(VLOOKUP($B1621,INDIRECT(nfl_game_result),MATCH(K$1,INDIRECT(nfl_game_result_header),0),FALSE)),"",VLOOKUP($B1621,INDIRECT(nfl_game_result),MATCH(K$1,INDIRECT(nfl_game_result_header),0),FALSE)),"error")</f>
        <v>SEA</v>
      </c>
      <c r="L1621" s="23" t="str">
        <f ca="1">IFERROR(IF(ISBLANK(VLOOKUP($B1621,INDIRECT(nfl_game_result),MATCH(L$1,INDIRECT(nfl_game_result_header),0),FALSE)),"",VLOOKUP($B1621,INDIRECT(nfl_game_result),MATCH(L$1,INDIRECT(nfl_game_result_header),0),FALSE)),"error")</f>
        <v/>
      </c>
      <c r="M1621" t="s">
        <v>18</v>
      </c>
      <c r="O1621" t="s">
        <v>67</v>
      </c>
      <c r="P1621">
        <v>2</v>
      </c>
      <c r="Q1621" t="s">
        <v>89</v>
      </c>
      <c r="V1621" s="23" t="s">
        <v>416</v>
      </c>
      <c r="W1621">
        <f ca="1">VALUE(LEFT(C1621, 4))</f>
        <v>2014</v>
      </c>
      <c r="X1621">
        <f ca="1">VALUE(MID(C1621,6,FIND("_",C1621,6)-6))</f>
        <v>19</v>
      </c>
      <c r="Y1621">
        <f ca="1">IF(NOT(OR(ISBLANK(D1621),ISBLANK(E1621),D1621="",E1621="")),D1621-E1621,"")</f>
        <v>2.5</v>
      </c>
      <c r="Z1621" t="str">
        <f ca="1">IF(OR(NOT(ISNUMBER(D1621)),ISBLANK(D1621),D1621="",ISBLANK(N1621)),"",ABS(D1621-N1621))</f>
        <v/>
      </c>
      <c r="AA1621">
        <f ca="1">IF(OR(ISBLANK(J1621),ISBLANK(O1621),J1621="",O1621=""),"",IF(J1621=O1621,1,0))</f>
        <v>0</v>
      </c>
      <c r="AB1621">
        <f ca="1">IF(OR(ISBLANK(K1621),ISBLANK(Q1621),K1621="",Q1621=""),"",IF(K1621=Q1621,1,0))</f>
        <v>1</v>
      </c>
      <c r="AC1621" s="23" t="str">
        <f t="shared" ca="1" si="25"/>
        <v/>
      </c>
    </row>
    <row r="1622" spans="1:29" x14ac:dyDescent="0.25">
      <c r="A1622" s="23">
        <v>1621</v>
      </c>
      <c r="B1622">
        <v>797</v>
      </c>
      <c r="C1622" t="str">
        <f ca="1">IFERROR(VLOOKUP($B1622,INDIRECT(nfl_game_result),MATCH(C$1,INDIRECT(nfl_game_result_header),0),FALSE),"error")</f>
        <v>2014_19_DAL@GBY</v>
      </c>
      <c r="D1622">
        <f ca="1">IFERROR(IF(ISBLANK(VLOOKUP($B1622,INDIRECT(nfl_game_result),MATCH(D$1,INDIRECT(nfl_game_result_header),0),FALSE)),"",VLOOKUP($B1622,INDIRECT(nfl_game_result),MATCH(D$1,INDIRECT(nfl_game_result_header),0),FALSE)),"error")</f>
        <v>-6.5</v>
      </c>
      <c r="E1622">
        <f ca="1">IFERROR(IF(ISBLANK(VLOOKUP($B1622,INDIRECT(nfl_game_result),MATCH(E$1,INDIRECT(nfl_game_result_header),0),FALSE)),"",VLOOKUP($B1622,INDIRECT(nfl_game_result),MATCH(E$1,INDIRECT(nfl_game_result_header),0),FALSE)),"error")</f>
        <v>-5.5</v>
      </c>
      <c r="F1622" s="23" t="str">
        <f ca="1">IFERROR(IF(ISBLANK(VLOOKUP($B1622,INDIRECT(nfl_game_result),MATCH(F$1,INDIRECT(nfl_game_result_header),0),FALSE)),"",VLOOKUP($B1622,INDIRECT(nfl_game_result),MATCH(F$1,INDIRECT(nfl_game_result_header),0),FALSE)),"error")</f>
        <v/>
      </c>
      <c r="G1622" s="23" t="str">
        <f ca="1">IFERROR(IF(ISBLANK(VLOOKUP($B1622,INDIRECT(nfl_game_result),MATCH(G$1,INDIRECT(nfl_game_result_header),0),FALSE)),"",VLOOKUP($B1622,INDIRECT(nfl_game_result),MATCH(G$1,INDIRECT(nfl_game_result_header),0),FALSE)),"error")</f>
        <v/>
      </c>
      <c r="H1622">
        <f ca="1">IFERROR(IF(ISBLANK(VLOOKUP($B1622,INDIRECT(nfl_game_result),MATCH(H$1,INDIRECT(nfl_game_result_header),0),FALSE)),"",VLOOKUP($B1622,INDIRECT(nfl_game_result),MATCH(H$1,INDIRECT(nfl_game_result_header),0),FALSE)),"error")</f>
        <v>26</v>
      </c>
      <c r="I1622">
        <f ca="1">IFERROR(IF(ISBLANK(VLOOKUP($B1622,INDIRECT(nfl_game_result),MATCH(I$1,INDIRECT(nfl_game_result_header),0),FALSE)),"",VLOOKUP($B1622,INDIRECT(nfl_game_result),MATCH(I$1,INDIRECT(nfl_game_result_header),0),FALSE)),"error")</f>
        <v>21</v>
      </c>
      <c r="J1622" t="str">
        <f ca="1">IFERROR(IF(ISBLANK(VLOOKUP($B1622,INDIRECT(nfl_game_result),MATCH(J$1,INDIRECT(nfl_game_result_header),0),FALSE)),"",VLOOKUP($B1622,INDIRECT(nfl_game_result),MATCH(J$1,INDIRECT(nfl_game_result_header),0),FALSE)),"error")</f>
        <v>DAL</v>
      </c>
      <c r="K1622" t="str">
        <f ca="1">IFERROR(IF(ISBLANK(VLOOKUP($B1622,INDIRECT(nfl_game_result),MATCH(K$1,INDIRECT(nfl_game_result_header),0),FALSE)),"",VLOOKUP($B1622,INDIRECT(nfl_game_result),MATCH(K$1,INDIRECT(nfl_game_result_header),0),FALSE)),"error")</f>
        <v>GBY</v>
      </c>
      <c r="L1622" s="23" t="str">
        <f ca="1">IFERROR(IF(ISBLANK(VLOOKUP($B1622,INDIRECT(nfl_game_result),MATCH(L$1,INDIRECT(nfl_game_result_header),0),FALSE)),"",VLOOKUP($B1622,INDIRECT(nfl_game_result),MATCH(L$1,INDIRECT(nfl_game_result_header),0),FALSE)),"error")</f>
        <v/>
      </c>
      <c r="M1622" t="s">
        <v>18</v>
      </c>
      <c r="O1622" t="s">
        <v>71</v>
      </c>
      <c r="P1622">
        <v>3</v>
      </c>
      <c r="Q1622" t="s">
        <v>330</v>
      </c>
      <c r="V1622" s="23" t="s">
        <v>416</v>
      </c>
      <c r="W1622">
        <f ca="1">VALUE(LEFT(C1622, 4))</f>
        <v>2014</v>
      </c>
      <c r="X1622">
        <f ca="1">VALUE(MID(C1622,6,FIND("_",C1622,6)-6))</f>
        <v>19</v>
      </c>
      <c r="Y1622">
        <f ca="1">IF(NOT(OR(ISBLANK(D1622),ISBLANK(E1622),D1622="",E1622="")),D1622-E1622,"")</f>
        <v>-1</v>
      </c>
      <c r="Z1622" t="str">
        <f ca="1">IF(OR(NOT(ISNUMBER(D1622)),ISBLANK(D1622),D1622="",ISBLANK(N1622)),"",ABS(D1622-N1622))</f>
        <v/>
      </c>
      <c r="AA1622">
        <f ca="1">IF(OR(ISBLANK(J1622),ISBLANK(O1622),J1622="",O1622=""),"",IF(J1622=O1622,1,0))</f>
        <v>1</v>
      </c>
      <c r="AB1622">
        <f ca="1">IF(OR(ISBLANK(K1622),ISBLANK(Q1622),K1622="",Q1622=""),"",IF(K1622=Q1622,1,0))</f>
        <v>1</v>
      </c>
      <c r="AC1622" s="23" t="str">
        <f t="shared" ca="1" si="25"/>
        <v/>
      </c>
    </row>
    <row r="1623" spans="1:29" x14ac:dyDescent="0.25">
      <c r="A1623" s="23">
        <v>1622</v>
      </c>
      <c r="B1623">
        <v>798</v>
      </c>
      <c r="C1623" t="str">
        <f ca="1">IFERROR(VLOOKUP($B1623,INDIRECT(nfl_game_result),MATCH(C$1,INDIRECT(nfl_game_result_header),0),FALSE),"error")</f>
        <v>2014_19_IND@DEN</v>
      </c>
      <c r="D1623">
        <f ca="1">IFERROR(IF(ISBLANK(VLOOKUP($B1623,INDIRECT(nfl_game_result),MATCH(D$1,INDIRECT(nfl_game_result_header),0),FALSE)),"",VLOOKUP($B1623,INDIRECT(nfl_game_result),MATCH(D$1,INDIRECT(nfl_game_result_header),0),FALSE)),"error")</f>
        <v>-7</v>
      </c>
      <c r="E1623">
        <f ca="1">IFERROR(IF(ISBLANK(VLOOKUP($B1623,INDIRECT(nfl_game_result),MATCH(E$1,INDIRECT(nfl_game_result_header),0),FALSE)),"",VLOOKUP($B1623,INDIRECT(nfl_game_result),MATCH(E$1,INDIRECT(nfl_game_result_header),0),FALSE)),"error")</f>
        <v>-9.5</v>
      </c>
      <c r="F1623" s="23" t="str">
        <f ca="1">IFERROR(IF(ISBLANK(VLOOKUP($B1623,INDIRECT(nfl_game_result),MATCH(F$1,INDIRECT(nfl_game_result_header),0),FALSE)),"",VLOOKUP($B1623,INDIRECT(nfl_game_result),MATCH(F$1,INDIRECT(nfl_game_result_header),0),FALSE)),"error")</f>
        <v/>
      </c>
      <c r="G1623" s="23" t="str">
        <f ca="1">IFERROR(IF(ISBLANK(VLOOKUP($B1623,INDIRECT(nfl_game_result),MATCH(G$1,INDIRECT(nfl_game_result_header),0),FALSE)),"",VLOOKUP($B1623,INDIRECT(nfl_game_result),MATCH(G$1,INDIRECT(nfl_game_result_header),0),FALSE)),"error")</f>
        <v/>
      </c>
      <c r="H1623">
        <f ca="1">IFERROR(IF(ISBLANK(VLOOKUP($B1623,INDIRECT(nfl_game_result),MATCH(H$1,INDIRECT(nfl_game_result_header),0),FALSE)),"",VLOOKUP($B1623,INDIRECT(nfl_game_result),MATCH(H$1,INDIRECT(nfl_game_result_header),0),FALSE)),"error")</f>
        <v>13</v>
      </c>
      <c r="I1623">
        <f ca="1">IFERROR(IF(ISBLANK(VLOOKUP($B1623,INDIRECT(nfl_game_result),MATCH(I$1,INDIRECT(nfl_game_result_header),0),FALSE)),"",VLOOKUP($B1623,INDIRECT(nfl_game_result),MATCH(I$1,INDIRECT(nfl_game_result_header),0),FALSE)),"error")</f>
        <v>24</v>
      </c>
      <c r="J1623" t="str">
        <f ca="1">IFERROR(IF(ISBLANK(VLOOKUP($B1623,INDIRECT(nfl_game_result),MATCH(J$1,INDIRECT(nfl_game_result_header),0),FALSE)),"",VLOOKUP($B1623,INDIRECT(nfl_game_result),MATCH(J$1,INDIRECT(nfl_game_result_header),0),FALSE)),"error")</f>
        <v>IND</v>
      </c>
      <c r="K1623" t="str">
        <f ca="1">IFERROR(IF(ISBLANK(VLOOKUP($B1623,INDIRECT(nfl_game_result),MATCH(K$1,INDIRECT(nfl_game_result_header),0),FALSE)),"",VLOOKUP($B1623,INDIRECT(nfl_game_result),MATCH(K$1,INDIRECT(nfl_game_result_header),0),FALSE)),"error")</f>
        <v>IND</v>
      </c>
      <c r="L1623" s="23" t="str">
        <f ca="1">IFERROR(IF(ISBLANK(VLOOKUP($B1623,INDIRECT(nfl_game_result),MATCH(L$1,INDIRECT(nfl_game_result_header),0),FALSE)),"",VLOOKUP($B1623,INDIRECT(nfl_game_result),MATCH(L$1,INDIRECT(nfl_game_result_header),0),FALSE)),"error")</f>
        <v/>
      </c>
      <c r="M1623" t="s">
        <v>18</v>
      </c>
      <c r="O1623" t="s">
        <v>72</v>
      </c>
      <c r="P1623">
        <v>4</v>
      </c>
      <c r="Q1623" t="s">
        <v>72</v>
      </c>
      <c r="V1623" s="23" t="s">
        <v>416</v>
      </c>
      <c r="W1623">
        <f ca="1">VALUE(LEFT(C1623, 4))</f>
        <v>2014</v>
      </c>
      <c r="X1623">
        <f ca="1">VALUE(MID(C1623,6,FIND("_",C1623,6)-6))</f>
        <v>19</v>
      </c>
      <c r="Y1623">
        <f ca="1">IF(NOT(OR(ISBLANK(D1623),ISBLANK(E1623),D1623="",E1623="")),D1623-E1623,"")</f>
        <v>2.5</v>
      </c>
      <c r="Z1623" t="str">
        <f ca="1">IF(OR(NOT(ISNUMBER(D1623)),ISBLANK(D1623),D1623="",ISBLANK(N1623)),"",ABS(D1623-N1623))</f>
        <v/>
      </c>
      <c r="AA1623">
        <f ca="1">IF(OR(ISBLANK(J1623),ISBLANK(O1623),J1623="",O1623=""),"",IF(J1623=O1623,1,0))</f>
        <v>0</v>
      </c>
      <c r="AB1623">
        <f ca="1">IF(OR(ISBLANK(K1623),ISBLANK(Q1623),K1623="",Q1623=""),"",IF(K1623=Q1623,1,0))</f>
        <v>0</v>
      </c>
      <c r="AC1623" s="23" t="str">
        <f t="shared" ca="1" si="25"/>
        <v/>
      </c>
    </row>
    <row r="1624" spans="1:29" x14ac:dyDescent="0.25">
      <c r="A1624" s="23">
        <v>1623</v>
      </c>
      <c r="B1624">
        <v>795</v>
      </c>
      <c r="C1624" t="str">
        <f ca="1">IFERROR(VLOOKUP($B1624,INDIRECT(nfl_game_result),MATCH(C$1,INDIRECT(nfl_game_result_header),0),FALSE),"error")</f>
        <v>2014_19_BAL@NWE</v>
      </c>
      <c r="D1624">
        <f ca="1">IFERROR(IF(ISBLANK(VLOOKUP($B1624,INDIRECT(nfl_game_result),MATCH(D$1,INDIRECT(nfl_game_result_header),0),FALSE)),"",VLOOKUP($B1624,INDIRECT(nfl_game_result),MATCH(D$1,INDIRECT(nfl_game_result_header),0),FALSE)),"error")</f>
        <v>-7.5</v>
      </c>
      <c r="E1624">
        <f ca="1">IFERROR(IF(ISBLANK(VLOOKUP($B1624,INDIRECT(nfl_game_result),MATCH(E$1,INDIRECT(nfl_game_result_header),0),FALSE)),"",VLOOKUP($B1624,INDIRECT(nfl_game_result),MATCH(E$1,INDIRECT(nfl_game_result_header),0),FALSE)),"error")</f>
        <v>-7</v>
      </c>
      <c r="F1624" s="23" t="str">
        <f ca="1">IFERROR(IF(ISBLANK(VLOOKUP($B1624,INDIRECT(nfl_game_result),MATCH(F$1,INDIRECT(nfl_game_result_header),0),FALSE)),"",VLOOKUP($B1624,INDIRECT(nfl_game_result),MATCH(F$1,INDIRECT(nfl_game_result_header),0),FALSE)),"error")</f>
        <v/>
      </c>
      <c r="G1624" s="23" t="str">
        <f ca="1">IFERROR(IF(ISBLANK(VLOOKUP($B1624,INDIRECT(nfl_game_result),MATCH(G$1,INDIRECT(nfl_game_result_header),0),FALSE)),"",VLOOKUP($B1624,INDIRECT(nfl_game_result),MATCH(G$1,INDIRECT(nfl_game_result_header),0),FALSE)),"error")</f>
        <v/>
      </c>
      <c r="H1624">
        <f ca="1">IFERROR(IF(ISBLANK(VLOOKUP($B1624,INDIRECT(nfl_game_result),MATCH(H$1,INDIRECT(nfl_game_result_header),0),FALSE)),"",VLOOKUP($B1624,INDIRECT(nfl_game_result),MATCH(H$1,INDIRECT(nfl_game_result_header),0),FALSE)),"error")</f>
        <v>35</v>
      </c>
      <c r="I1624">
        <f ca="1">IFERROR(IF(ISBLANK(VLOOKUP($B1624,INDIRECT(nfl_game_result),MATCH(I$1,INDIRECT(nfl_game_result_header),0),FALSE)),"",VLOOKUP($B1624,INDIRECT(nfl_game_result),MATCH(I$1,INDIRECT(nfl_game_result_header),0),FALSE)),"error")</f>
        <v>31</v>
      </c>
      <c r="J1624" t="str">
        <f ca="1">IFERROR(IF(ISBLANK(VLOOKUP($B1624,INDIRECT(nfl_game_result),MATCH(J$1,INDIRECT(nfl_game_result_header),0),FALSE)),"",VLOOKUP($B1624,INDIRECT(nfl_game_result),MATCH(J$1,INDIRECT(nfl_game_result_header),0),FALSE)),"error")</f>
        <v>BAL</v>
      </c>
      <c r="K1624" t="str">
        <f ca="1">IFERROR(IF(ISBLANK(VLOOKUP($B1624,INDIRECT(nfl_game_result),MATCH(K$1,INDIRECT(nfl_game_result_header),0),FALSE)),"",VLOOKUP($B1624,INDIRECT(nfl_game_result),MATCH(K$1,INDIRECT(nfl_game_result_header),0),FALSE)),"error")</f>
        <v>NWE</v>
      </c>
      <c r="L1624" s="23" t="str">
        <f ca="1">IFERROR(IF(ISBLANK(VLOOKUP($B1624,INDIRECT(nfl_game_result),MATCH(L$1,INDIRECT(nfl_game_result_header),0),FALSE)),"",VLOOKUP($B1624,INDIRECT(nfl_game_result),MATCH(L$1,INDIRECT(nfl_game_result_header),0),FALSE)),"error")</f>
        <v/>
      </c>
      <c r="M1624" t="s">
        <v>14</v>
      </c>
      <c r="N1624">
        <v>-7</v>
      </c>
      <c r="O1624" t="s">
        <v>65</v>
      </c>
      <c r="P1624">
        <v>1</v>
      </c>
      <c r="Q1624" t="s">
        <v>65</v>
      </c>
      <c r="V1624" s="23" t="s">
        <v>416</v>
      </c>
      <c r="W1624">
        <f ca="1">VALUE(LEFT(C1624, 4))</f>
        <v>2014</v>
      </c>
      <c r="X1624">
        <f ca="1">VALUE(MID(C1624,6,FIND("_",C1624,6)-6))</f>
        <v>19</v>
      </c>
      <c r="Y1624">
        <f ca="1">IF(NOT(OR(ISBLANK(D1624),ISBLANK(E1624),D1624="",E1624="")),D1624-E1624,"")</f>
        <v>-0.5</v>
      </c>
      <c r="Z1624">
        <f ca="1">IF(OR(NOT(ISNUMBER(D1624)),ISBLANK(D1624),D1624="",ISBLANK(N1624)),"",ABS(D1624-N1624))</f>
        <v>0.5</v>
      </c>
      <c r="AA1624">
        <f ca="1">IF(OR(ISBLANK(J1624),ISBLANK(O1624),J1624="",O1624=""),"",IF(J1624=O1624,1,0))</f>
        <v>1</v>
      </c>
      <c r="AB1624">
        <f ca="1">IF(OR(ISBLANK(K1624),ISBLANK(Q1624),K1624="",Q1624=""),"",IF(K1624=Q1624,1,0))</f>
        <v>0</v>
      </c>
      <c r="AC1624" s="23" t="str">
        <f t="shared" ca="1" si="25"/>
        <v/>
      </c>
    </row>
    <row r="1625" spans="1:29" x14ac:dyDescent="0.25">
      <c r="A1625" s="23">
        <v>1624</v>
      </c>
      <c r="B1625">
        <v>796</v>
      </c>
      <c r="C1625" t="str">
        <f ca="1">IFERROR(VLOOKUP($B1625,INDIRECT(nfl_game_result),MATCH(C$1,INDIRECT(nfl_game_result_header),0),FALSE),"error")</f>
        <v>2014_19_CAR@SEA</v>
      </c>
      <c r="D1625">
        <f ca="1">IFERROR(IF(ISBLANK(VLOOKUP($B1625,INDIRECT(nfl_game_result),MATCH(D$1,INDIRECT(nfl_game_result_header),0),FALSE)),"",VLOOKUP($B1625,INDIRECT(nfl_game_result),MATCH(D$1,INDIRECT(nfl_game_result_header),0),FALSE)),"error")</f>
        <v>-11</v>
      </c>
      <c r="E1625">
        <f ca="1">IFERROR(IF(ISBLANK(VLOOKUP($B1625,INDIRECT(nfl_game_result),MATCH(E$1,INDIRECT(nfl_game_result_header),0),FALSE)),"",VLOOKUP($B1625,INDIRECT(nfl_game_result),MATCH(E$1,INDIRECT(nfl_game_result_header),0),FALSE)),"error")</f>
        <v>-13.5</v>
      </c>
      <c r="F1625" s="23" t="str">
        <f ca="1">IFERROR(IF(ISBLANK(VLOOKUP($B1625,INDIRECT(nfl_game_result),MATCH(F$1,INDIRECT(nfl_game_result_header),0),FALSE)),"",VLOOKUP($B1625,INDIRECT(nfl_game_result),MATCH(F$1,INDIRECT(nfl_game_result_header),0),FALSE)),"error")</f>
        <v/>
      </c>
      <c r="G1625" s="23" t="str">
        <f ca="1">IFERROR(IF(ISBLANK(VLOOKUP($B1625,INDIRECT(nfl_game_result),MATCH(G$1,INDIRECT(nfl_game_result_header),0),FALSE)),"",VLOOKUP($B1625,INDIRECT(nfl_game_result),MATCH(G$1,INDIRECT(nfl_game_result_header),0),FALSE)),"error")</f>
        <v/>
      </c>
      <c r="H1625">
        <f ca="1">IFERROR(IF(ISBLANK(VLOOKUP($B1625,INDIRECT(nfl_game_result),MATCH(H$1,INDIRECT(nfl_game_result_header),0),FALSE)),"",VLOOKUP($B1625,INDIRECT(nfl_game_result),MATCH(H$1,INDIRECT(nfl_game_result_header),0),FALSE)),"error")</f>
        <v>31</v>
      </c>
      <c r="I1625">
        <f ca="1">IFERROR(IF(ISBLANK(VLOOKUP($B1625,INDIRECT(nfl_game_result),MATCH(I$1,INDIRECT(nfl_game_result_header),0),FALSE)),"",VLOOKUP($B1625,INDIRECT(nfl_game_result),MATCH(I$1,INDIRECT(nfl_game_result_header),0),FALSE)),"error")</f>
        <v>17</v>
      </c>
      <c r="J1625" t="str">
        <f ca="1">IFERROR(IF(ISBLANK(VLOOKUP($B1625,INDIRECT(nfl_game_result),MATCH(J$1,INDIRECT(nfl_game_result_header),0),FALSE)),"",VLOOKUP($B1625,INDIRECT(nfl_game_result),MATCH(J$1,INDIRECT(nfl_game_result_header),0),FALSE)),"error")</f>
        <v>SEA</v>
      </c>
      <c r="K1625" t="str">
        <f ca="1">IFERROR(IF(ISBLANK(VLOOKUP($B1625,INDIRECT(nfl_game_result),MATCH(K$1,INDIRECT(nfl_game_result_header),0),FALSE)),"",VLOOKUP($B1625,INDIRECT(nfl_game_result),MATCH(K$1,INDIRECT(nfl_game_result_header),0),FALSE)),"error")</f>
        <v>SEA</v>
      </c>
      <c r="L1625" s="23" t="str">
        <f ca="1">IFERROR(IF(ISBLANK(VLOOKUP($B1625,INDIRECT(nfl_game_result),MATCH(L$1,INDIRECT(nfl_game_result_header),0),FALSE)),"",VLOOKUP($B1625,INDIRECT(nfl_game_result),MATCH(L$1,INDIRECT(nfl_game_result_header),0),FALSE)),"error")</f>
        <v/>
      </c>
      <c r="M1625" t="s">
        <v>14</v>
      </c>
      <c r="N1625">
        <v>-8.5</v>
      </c>
      <c r="O1625" t="s">
        <v>67</v>
      </c>
      <c r="P1625">
        <v>4</v>
      </c>
      <c r="Q1625" t="s">
        <v>89</v>
      </c>
      <c r="V1625" s="23" t="s">
        <v>416</v>
      </c>
      <c r="W1625">
        <f ca="1">VALUE(LEFT(C1625, 4))</f>
        <v>2014</v>
      </c>
      <c r="X1625">
        <f ca="1">VALUE(MID(C1625,6,FIND("_",C1625,6)-6))</f>
        <v>19</v>
      </c>
      <c r="Y1625">
        <f ca="1">IF(NOT(OR(ISBLANK(D1625),ISBLANK(E1625),D1625="",E1625="")),D1625-E1625,"")</f>
        <v>2.5</v>
      </c>
      <c r="Z1625">
        <f ca="1">IF(OR(NOT(ISNUMBER(D1625)),ISBLANK(D1625),D1625="",ISBLANK(N1625)),"",ABS(D1625-N1625))</f>
        <v>2.5</v>
      </c>
      <c r="AA1625">
        <f ca="1">IF(OR(ISBLANK(J1625),ISBLANK(O1625),J1625="",O1625=""),"",IF(J1625=O1625,1,0))</f>
        <v>0</v>
      </c>
      <c r="AB1625">
        <f ca="1">IF(OR(ISBLANK(K1625),ISBLANK(Q1625),K1625="",Q1625=""),"",IF(K1625=Q1625,1,0))</f>
        <v>1</v>
      </c>
      <c r="AC1625" s="23" t="str">
        <f t="shared" ca="1" si="25"/>
        <v/>
      </c>
    </row>
    <row r="1626" spans="1:29" x14ac:dyDescent="0.25">
      <c r="A1626" s="23">
        <v>1625</v>
      </c>
      <c r="B1626">
        <v>797</v>
      </c>
      <c r="C1626" t="str">
        <f ca="1">IFERROR(VLOOKUP($B1626,INDIRECT(nfl_game_result),MATCH(C$1,INDIRECT(nfl_game_result_header),0),FALSE),"error")</f>
        <v>2014_19_DAL@GBY</v>
      </c>
      <c r="D1626">
        <f ca="1">IFERROR(IF(ISBLANK(VLOOKUP($B1626,INDIRECT(nfl_game_result),MATCH(D$1,INDIRECT(nfl_game_result_header),0),FALSE)),"",VLOOKUP($B1626,INDIRECT(nfl_game_result),MATCH(D$1,INDIRECT(nfl_game_result_header),0),FALSE)),"error")</f>
        <v>-6.5</v>
      </c>
      <c r="E1626">
        <f ca="1">IFERROR(IF(ISBLANK(VLOOKUP($B1626,INDIRECT(nfl_game_result),MATCH(E$1,INDIRECT(nfl_game_result_header),0),FALSE)),"",VLOOKUP($B1626,INDIRECT(nfl_game_result),MATCH(E$1,INDIRECT(nfl_game_result_header),0),FALSE)),"error")</f>
        <v>-5.5</v>
      </c>
      <c r="F1626" s="23" t="str">
        <f ca="1">IFERROR(IF(ISBLANK(VLOOKUP($B1626,INDIRECT(nfl_game_result),MATCH(F$1,INDIRECT(nfl_game_result_header),0),FALSE)),"",VLOOKUP($B1626,INDIRECT(nfl_game_result),MATCH(F$1,INDIRECT(nfl_game_result_header),0),FALSE)),"error")</f>
        <v/>
      </c>
      <c r="G1626" s="23" t="str">
        <f ca="1">IFERROR(IF(ISBLANK(VLOOKUP($B1626,INDIRECT(nfl_game_result),MATCH(G$1,INDIRECT(nfl_game_result_header),0),FALSE)),"",VLOOKUP($B1626,INDIRECT(nfl_game_result),MATCH(G$1,INDIRECT(nfl_game_result_header),0),FALSE)),"error")</f>
        <v/>
      </c>
      <c r="H1626">
        <f ca="1">IFERROR(IF(ISBLANK(VLOOKUP($B1626,INDIRECT(nfl_game_result),MATCH(H$1,INDIRECT(nfl_game_result_header),0),FALSE)),"",VLOOKUP($B1626,INDIRECT(nfl_game_result),MATCH(H$1,INDIRECT(nfl_game_result_header),0),FALSE)),"error")</f>
        <v>26</v>
      </c>
      <c r="I1626">
        <f ca="1">IFERROR(IF(ISBLANK(VLOOKUP($B1626,INDIRECT(nfl_game_result),MATCH(I$1,INDIRECT(nfl_game_result_header),0),FALSE)),"",VLOOKUP($B1626,INDIRECT(nfl_game_result),MATCH(I$1,INDIRECT(nfl_game_result_header),0),FALSE)),"error")</f>
        <v>21</v>
      </c>
      <c r="J1626" t="str">
        <f ca="1">IFERROR(IF(ISBLANK(VLOOKUP($B1626,INDIRECT(nfl_game_result),MATCH(J$1,INDIRECT(nfl_game_result_header),0),FALSE)),"",VLOOKUP($B1626,INDIRECT(nfl_game_result),MATCH(J$1,INDIRECT(nfl_game_result_header),0),FALSE)),"error")</f>
        <v>DAL</v>
      </c>
      <c r="K1626" t="str">
        <f ca="1">IFERROR(IF(ISBLANK(VLOOKUP($B1626,INDIRECT(nfl_game_result),MATCH(K$1,INDIRECT(nfl_game_result_header),0),FALSE)),"",VLOOKUP($B1626,INDIRECT(nfl_game_result),MATCH(K$1,INDIRECT(nfl_game_result_header),0),FALSE)),"error")</f>
        <v>GBY</v>
      </c>
      <c r="L1626" s="23" t="str">
        <f ca="1">IFERROR(IF(ISBLANK(VLOOKUP($B1626,INDIRECT(nfl_game_result),MATCH(L$1,INDIRECT(nfl_game_result_header),0),FALSE)),"",VLOOKUP($B1626,INDIRECT(nfl_game_result),MATCH(L$1,INDIRECT(nfl_game_result_header),0),FALSE)),"error")</f>
        <v/>
      </c>
      <c r="M1626" t="s">
        <v>14</v>
      </c>
      <c r="N1626">
        <v>-4</v>
      </c>
      <c r="O1626" t="s">
        <v>330</v>
      </c>
      <c r="P1626">
        <v>2</v>
      </c>
      <c r="Q1626" t="s">
        <v>330</v>
      </c>
      <c r="V1626" s="23" t="s">
        <v>416</v>
      </c>
      <c r="W1626">
        <f ca="1">VALUE(LEFT(C1626, 4))</f>
        <v>2014</v>
      </c>
      <c r="X1626">
        <f ca="1">VALUE(MID(C1626,6,FIND("_",C1626,6)-6))</f>
        <v>19</v>
      </c>
      <c r="Y1626">
        <f ca="1">IF(NOT(OR(ISBLANK(D1626),ISBLANK(E1626),D1626="",E1626="")),D1626-E1626,"")</f>
        <v>-1</v>
      </c>
      <c r="Z1626">
        <f ca="1">IF(OR(NOT(ISNUMBER(D1626)),ISBLANK(D1626),D1626="",ISBLANK(N1626)),"",ABS(D1626-N1626))</f>
        <v>2.5</v>
      </c>
      <c r="AA1626">
        <f ca="1">IF(OR(ISBLANK(J1626),ISBLANK(O1626),J1626="",O1626=""),"",IF(J1626=O1626,1,0))</f>
        <v>0</v>
      </c>
      <c r="AB1626">
        <f ca="1">IF(OR(ISBLANK(K1626),ISBLANK(Q1626),K1626="",Q1626=""),"",IF(K1626=Q1626,1,0))</f>
        <v>1</v>
      </c>
      <c r="AC1626" s="23" t="str">
        <f t="shared" ca="1" si="25"/>
        <v/>
      </c>
    </row>
    <row r="1627" spans="1:29" x14ac:dyDescent="0.25">
      <c r="A1627" s="23">
        <v>1626</v>
      </c>
      <c r="B1627">
        <v>798</v>
      </c>
      <c r="C1627" t="str">
        <f ca="1">IFERROR(VLOOKUP($B1627,INDIRECT(nfl_game_result),MATCH(C$1,INDIRECT(nfl_game_result_header),0),FALSE),"error")</f>
        <v>2014_19_IND@DEN</v>
      </c>
      <c r="D1627">
        <f ca="1">IFERROR(IF(ISBLANK(VLOOKUP($B1627,INDIRECT(nfl_game_result),MATCH(D$1,INDIRECT(nfl_game_result_header),0),FALSE)),"",VLOOKUP($B1627,INDIRECT(nfl_game_result),MATCH(D$1,INDIRECT(nfl_game_result_header),0),FALSE)),"error")</f>
        <v>-7</v>
      </c>
      <c r="E1627">
        <f ca="1">IFERROR(IF(ISBLANK(VLOOKUP($B1627,INDIRECT(nfl_game_result),MATCH(E$1,INDIRECT(nfl_game_result_header),0),FALSE)),"",VLOOKUP($B1627,INDIRECT(nfl_game_result),MATCH(E$1,INDIRECT(nfl_game_result_header),0),FALSE)),"error")</f>
        <v>-9.5</v>
      </c>
      <c r="F1627" s="23" t="str">
        <f ca="1">IFERROR(IF(ISBLANK(VLOOKUP($B1627,INDIRECT(nfl_game_result),MATCH(F$1,INDIRECT(nfl_game_result_header),0),FALSE)),"",VLOOKUP($B1627,INDIRECT(nfl_game_result),MATCH(F$1,INDIRECT(nfl_game_result_header),0),FALSE)),"error")</f>
        <v/>
      </c>
      <c r="G1627" s="23" t="str">
        <f ca="1">IFERROR(IF(ISBLANK(VLOOKUP($B1627,INDIRECT(nfl_game_result),MATCH(G$1,INDIRECT(nfl_game_result_header),0),FALSE)),"",VLOOKUP($B1627,INDIRECT(nfl_game_result),MATCH(G$1,INDIRECT(nfl_game_result_header),0),FALSE)),"error")</f>
        <v/>
      </c>
      <c r="H1627">
        <f ca="1">IFERROR(IF(ISBLANK(VLOOKUP($B1627,INDIRECT(nfl_game_result),MATCH(H$1,INDIRECT(nfl_game_result_header),0),FALSE)),"",VLOOKUP($B1627,INDIRECT(nfl_game_result),MATCH(H$1,INDIRECT(nfl_game_result_header),0),FALSE)),"error")</f>
        <v>13</v>
      </c>
      <c r="I1627">
        <f ca="1">IFERROR(IF(ISBLANK(VLOOKUP($B1627,INDIRECT(nfl_game_result),MATCH(I$1,INDIRECT(nfl_game_result_header),0),FALSE)),"",VLOOKUP($B1627,INDIRECT(nfl_game_result),MATCH(I$1,INDIRECT(nfl_game_result_header),0),FALSE)),"error")</f>
        <v>24</v>
      </c>
      <c r="J1627" t="str">
        <f ca="1">IFERROR(IF(ISBLANK(VLOOKUP($B1627,INDIRECT(nfl_game_result),MATCH(J$1,INDIRECT(nfl_game_result_header),0),FALSE)),"",VLOOKUP($B1627,INDIRECT(nfl_game_result),MATCH(J$1,INDIRECT(nfl_game_result_header),0),FALSE)),"error")</f>
        <v>IND</v>
      </c>
      <c r="K1627" t="str">
        <f ca="1">IFERROR(IF(ISBLANK(VLOOKUP($B1627,INDIRECT(nfl_game_result),MATCH(K$1,INDIRECT(nfl_game_result_header),0),FALSE)),"",VLOOKUP($B1627,INDIRECT(nfl_game_result),MATCH(K$1,INDIRECT(nfl_game_result_header),0),FALSE)),"error")</f>
        <v>IND</v>
      </c>
      <c r="L1627" s="23" t="str">
        <f ca="1">IFERROR(IF(ISBLANK(VLOOKUP($B1627,INDIRECT(nfl_game_result),MATCH(L$1,INDIRECT(nfl_game_result_header),0),FALSE)),"",VLOOKUP($B1627,INDIRECT(nfl_game_result),MATCH(L$1,INDIRECT(nfl_game_result_header),0),FALSE)),"error")</f>
        <v/>
      </c>
      <c r="M1627" t="s">
        <v>14</v>
      </c>
      <c r="N1627">
        <v>-7</v>
      </c>
      <c r="O1627" t="s">
        <v>76</v>
      </c>
      <c r="P1627">
        <v>3</v>
      </c>
      <c r="Q1627" t="s">
        <v>72</v>
      </c>
      <c r="V1627" s="23" t="s">
        <v>416</v>
      </c>
      <c r="W1627">
        <f ca="1">VALUE(LEFT(C1627, 4))</f>
        <v>2014</v>
      </c>
      <c r="X1627">
        <f ca="1">VALUE(MID(C1627,6,FIND("_",C1627,6)-6))</f>
        <v>19</v>
      </c>
      <c r="Y1627">
        <f ca="1">IF(NOT(OR(ISBLANK(D1627),ISBLANK(E1627),D1627="",E1627="")),D1627-E1627,"")</f>
        <v>2.5</v>
      </c>
      <c r="Z1627">
        <f ca="1">IF(OR(NOT(ISNUMBER(D1627)),ISBLANK(D1627),D1627="",ISBLANK(N1627)),"",ABS(D1627-N1627))</f>
        <v>0</v>
      </c>
      <c r="AA1627">
        <f ca="1">IF(OR(ISBLANK(J1627),ISBLANK(O1627),J1627="",O1627=""),"",IF(J1627=O1627,1,0))</f>
        <v>1</v>
      </c>
      <c r="AB1627">
        <f ca="1">IF(OR(ISBLANK(K1627),ISBLANK(Q1627),K1627="",Q1627=""),"",IF(K1627=Q1627,1,0))</f>
        <v>0</v>
      </c>
      <c r="AC1627" s="23" t="str">
        <f t="shared" ca="1" si="25"/>
        <v/>
      </c>
    </row>
    <row r="1628" spans="1:29" x14ac:dyDescent="0.25">
      <c r="A1628" s="23">
        <v>1627</v>
      </c>
      <c r="B1628">
        <v>799</v>
      </c>
      <c r="C1628" t="str">
        <f ca="1">IFERROR(VLOOKUP($B1628,INDIRECT(nfl_game_result),MATCH(C$1,INDIRECT(nfl_game_result_header),0),FALSE),"error")</f>
        <v>2014_20_GBY@SEA</v>
      </c>
      <c r="D1628">
        <f ca="1">IFERROR(IF(ISBLANK(VLOOKUP($B1628,INDIRECT(nfl_game_result),MATCH(D$1,INDIRECT(nfl_game_result_header),0),FALSE)),"",VLOOKUP($B1628,INDIRECT(nfl_game_result),MATCH(D$1,INDIRECT(nfl_game_result_header),0),FALSE)),"error")</f>
        <v>-7</v>
      </c>
      <c r="E1628">
        <f ca="1">IFERROR(IF(ISBLANK(VLOOKUP($B1628,INDIRECT(nfl_game_result),MATCH(E$1,INDIRECT(nfl_game_result_header),0),FALSE)),"",VLOOKUP($B1628,INDIRECT(nfl_game_result),MATCH(E$1,INDIRECT(nfl_game_result_header),0),FALSE)),"error")</f>
        <v>-8.5</v>
      </c>
      <c r="F1628" s="23" t="str">
        <f ca="1">IFERROR(IF(ISBLANK(VLOOKUP($B1628,INDIRECT(nfl_game_result),MATCH(F$1,INDIRECT(nfl_game_result_header),0),FALSE)),"",VLOOKUP($B1628,INDIRECT(nfl_game_result),MATCH(F$1,INDIRECT(nfl_game_result_header),0),FALSE)),"error")</f>
        <v/>
      </c>
      <c r="G1628" s="23" t="str">
        <f ca="1">IFERROR(IF(ISBLANK(VLOOKUP($B1628,INDIRECT(nfl_game_result),MATCH(G$1,INDIRECT(nfl_game_result_header),0),FALSE)),"",VLOOKUP($B1628,INDIRECT(nfl_game_result),MATCH(G$1,INDIRECT(nfl_game_result_header),0),FALSE)),"error")</f>
        <v/>
      </c>
      <c r="H1628">
        <f ca="1">IFERROR(IF(ISBLANK(VLOOKUP($B1628,INDIRECT(nfl_game_result),MATCH(H$1,INDIRECT(nfl_game_result_header),0),FALSE)),"",VLOOKUP($B1628,INDIRECT(nfl_game_result),MATCH(H$1,INDIRECT(nfl_game_result_header),0),FALSE)),"error")</f>
        <v>28</v>
      </c>
      <c r="I1628">
        <f ca="1">IFERROR(IF(ISBLANK(VLOOKUP($B1628,INDIRECT(nfl_game_result),MATCH(I$1,INDIRECT(nfl_game_result_header),0),FALSE)),"",VLOOKUP($B1628,INDIRECT(nfl_game_result),MATCH(I$1,INDIRECT(nfl_game_result_header),0),FALSE)),"error")</f>
        <v>22</v>
      </c>
      <c r="J1628" t="str">
        <f ca="1">IFERROR(IF(ISBLANK(VLOOKUP($B1628,INDIRECT(nfl_game_result),MATCH(J$1,INDIRECT(nfl_game_result_header),0),FALSE)),"",VLOOKUP($B1628,INDIRECT(nfl_game_result),MATCH(J$1,INDIRECT(nfl_game_result_header),0),FALSE)),"error")</f>
        <v>GBY</v>
      </c>
      <c r="K1628" t="str">
        <f ca="1">IFERROR(IF(ISBLANK(VLOOKUP($B1628,INDIRECT(nfl_game_result),MATCH(K$1,INDIRECT(nfl_game_result_header),0),FALSE)),"",VLOOKUP($B1628,INDIRECT(nfl_game_result),MATCH(K$1,INDIRECT(nfl_game_result_header),0),FALSE)),"error")</f>
        <v>SEA</v>
      </c>
      <c r="L1628" s="23" t="str">
        <f ca="1">IFERROR(IF(ISBLANK(VLOOKUP($B1628,INDIRECT(nfl_game_result),MATCH(L$1,INDIRECT(nfl_game_result_header),0),FALSE)),"",VLOOKUP($B1628,INDIRECT(nfl_game_result),MATCH(L$1,INDIRECT(nfl_game_result_header),0),FALSE)),"error")</f>
        <v/>
      </c>
      <c r="M1628" t="s">
        <v>16</v>
      </c>
      <c r="N1628">
        <v>-6.5</v>
      </c>
      <c r="O1628" t="s">
        <v>89</v>
      </c>
      <c r="P1628">
        <v>2</v>
      </c>
      <c r="Q1628" t="s">
        <v>89</v>
      </c>
      <c r="V1628" s="23" t="s">
        <v>416</v>
      </c>
      <c r="W1628">
        <f ca="1">VALUE(LEFT(C1628, 4))</f>
        <v>2014</v>
      </c>
      <c r="X1628">
        <f ca="1">VALUE(MID(C1628,6,FIND("_",C1628,6)-6))</f>
        <v>20</v>
      </c>
      <c r="Y1628">
        <f ca="1">IF(NOT(OR(ISBLANK(D1628),ISBLANK(E1628),D1628="",E1628="")),D1628-E1628,"")</f>
        <v>1.5</v>
      </c>
      <c r="Z1628">
        <f ca="1">IF(OR(NOT(ISNUMBER(D1628)),ISBLANK(D1628),D1628="",ISBLANK(N1628)),"",ABS(D1628-N1628))</f>
        <v>0.5</v>
      </c>
      <c r="AA1628">
        <f ca="1">IF(OR(ISBLANK(J1628),ISBLANK(O1628),J1628="",O1628=""),"",IF(J1628=O1628,1,0))</f>
        <v>0</v>
      </c>
      <c r="AB1628">
        <f ca="1">IF(OR(ISBLANK(K1628),ISBLANK(Q1628),K1628="",Q1628=""),"",IF(K1628=Q1628,1,0))</f>
        <v>1</v>
      </c>
      <c r="AC1628" s="23" t="str">
        <f t="shared" ca="1" si="25"/>
        <v/>
      </c>
    </row>
    <row r="1629" spans="1:29" x14ac:dyDescent="0.25">
      <c r="A1629" s="23">
        <v>1628</v>
      </c>
      <c r="B1629">
        <v>800</v>
      </c>
      <c r="C1629" t="str">
        <f ca="1">IFERROR(VLOOKUP($B1629,INDIRECT(nfl_game_result),MATCH(C$1,INDIRECT(nfl_game_result_header),0),FALSE),"error")</f>
        <v>2014_20_IND@NWE</v>
      </c>
      <c r="D1629">
        <f ca="1">IFERROR(IF(ISBLANK(VLOOKUP($B1629,INDIRECT(nfl_game_result),MATCH(D$1,INDIRECT(nfl_game_result_header),0),FALSE)),"",VLOOKUP($B1629,INDIRECT(nfl_game_result),MATCH(D$1,INDIRECT(nfl_game_result_header),0),FALSE)),"error")</f>
        <v>-7</v>
      </c>
      <c r="E1629">
        <f ca="1">IFERROR(IF(ISBLANK(VLOOKUP($B1629,INDIRECT(nfl_game_result),MATCH(E$1,INDIRECT(nfl_game_result_header),0),FALSE)),"",VLOOKUP($B1629,INDIRECT(nfl_game_result),MATCH(E$1,INDIRECT(nfl_game_result_header),0),FALSE)),"error")</f>
        <v>-7</v>
      </c>
      <c r="F1629" s="23" t="str">
        <f ca="1">IFERROR(IF(ISBLANK(VLOOKUP($B1629,INDIRECT(nfl_game_result),MATCH(F$1,INDIRECT(nfl_game_result_header),0),FALSE)),"",VLOOKUP($B1629,INDIRECT(nfl_game_result),MATCH(F$1,INDIRECT(nfl_game_result_header),0),FALSE)),"error")</f>
        <v/>
      </c>
      <c r="G1629" s="23" t="str">
        <f ca="1">IFERROR(IF(ISBLANK(VLOOKUP($B1629,INDIRECT(nfl_game_result),MATCH(G$1,INDIRECT(nfl_game_result_header),0),FALSE)),"",VLOOKUP($B1629,INDIRECT(nfl_game_result),MATCH(G$1,INDIRECT(nfl_game_result_header),0),FALSE)),"error")</f>
        <v/>
      </c>
      <c r="H1629">
        <f ca="1">IFERROR(IF(ISBLANK(VLOOKUP($B1629,INDIRECT(nfl_game_result),MATCH(H$1,INDIRECT(nfl_game_result_header),0),FALSE)),"",VLOOKUP($B1629,INDIRECT(nfl_game_result),MATCH(H$1,INDIRECT(nfl_game_result_header),0),FALSE)),"error")</f>
        <v>45</v>
      </c>
      <c r="I1629">
        <f ca="1">IFERROR(IF(ISBLANK(VLOOKUP($B1629,INDIRECT(nfl_game_result),MATCH(I$1,INDIRECT(nfl_game_result_header),0),FALSE)),"",VLOOKUP($B1629,INDIRECT(nfl_game_result),MATCH(I$1,INDIRECT(nfl_game_result_header),0),FALSE)),"error")</f>
        <v>7</v>
      </c>
      <c r="J1629" t="str">
        <f ca="1">IFERROR(IF(ISBLANK(VLOOKUP($B1629,INDIRECT(nfl_game_result),MATCH(J$1,INDIRECT(nfl_game_result_header),0),FALSE)),"",VLOOKUP($B1629,INDIRECT(nfl_game_result),MATCH(J$1,INDIRECT(nfl_game_result_header),0),FALSE)),"error")</f>
        <v>NWE</v>
      </c>
      <c r="K1629" t="str">
        <f ca="1">IFERROR(IF(ISBLANK(VLOOKUP($B1629,INDIRECT(nfl_game_result),MATCH(K$1,INDIRECT(nfl_game_result_header),0),FALSE)),"",VLOOKUP($B1629,INDIRECT(nfl_game_result),MATCH(K$1,INDIRECT(nfl_game_result_header),0),FALSE)),"error")</f>
        <v>NWE</v>
      </c>
      <c r="L1629" s="23" t="str">
        <f ca="1">IFERROR(IF(ISBLANK(VLOOKUP($B1629,INDIRECT(nfl_game_result),MATCH(L$1,INDIRECT(nfl_game_result_header),0),FALSE)),"",VLOOKUP($B1629,INDIRECT(nfl_game_result),MATCH(L$1,INDIRECT(nfl_game_result_header),0),FALSE)),"error")</f>
        <v/>
      </c>
      <c r="M1629" t="s">
        <v>16</v>
      </c>
      <c r="N1629">
        <v>-7.5</v>
      </c>
      <c r="O1629" t="s">
        <v>76</v>
      </c>
      <c r="P1629">
        <v>1</v>
      </c>
      <c r="Q1629" t="s">
        <v>332</v>
      </c>
      <c r="V1629" s="23" t="s">
        <v>416</v>
      </c>
      <c r="W1629">
        <f ca="1">VALUE(LEFT(C1629, 4))</f>
        <v>2014</v>
      </c>
      <c r="X1629">
        <f ca="1">VALUE(MID(C1629,6,FIND("_",C1629,6)-6))</f>
        <v>20</v>
      </c>
      <c r="Y1629">
        <f ca="1">IF(NOT(OR(ISBLANK(D1629),ISBLANK(E1629),D1629="",E1629="")),D1629-E1629,"")</f>
        <v>0</v>
      </c>
      <c r="Z1629">
        <f ca="1">IF(OR(NOT(ISNUMBER(D1629)),ISBLANK(D1629),D1629="",ISBLANK(N1629)),"",ABS(D1629-N1629))</f>
        <v>0.5</v>
      </c>
      <c r="AA1629">
        <f ca="1">IF(OR(ISBLANK(J1629),ISBLANK(O1629),J1629="",O1629=""),"",IF(J1629=O1629,1,0))</f>
        <v>0</v>
      </c>
      <c r="AB1629">
        <f ca="1">IF(OR(ISBLANK(K1629),ISBLANK(Q1629),K1629="",Q1629=""),"",IF(K1629=Q1629,1,0))</f>
        <v>1</v>
      </c>
      <c r="AC1629" s="23" t="str">
        <f t="shared" ca="1" si="25"/>
        <v/>
      </c>
    </row>
    <row r="1630" spans="1:29" x14ac:dyDescent="0.25">
      <c r="A1630" s="23">
        <v>1629</v>
      </c>
      <c r="B1630">
        <v>799</v>
      </c>
      <c r="C1630" t="str">
        <f ca="1">IFERROR(VLOOKUP($B1630,INDIRECT(nfl_game_result),MATCH(C$1,INDIRECT(nfl_game_result_header),0),FALSE),"error")</f>
        <v>2014_20_GBY@SEA</v>
      </c>
      <c r="D1630">
        <f ca="1">IFERROR(IF(ISBLANK(VLOOKUP($B1630,INDIRECT(nfl_game_result),MATCH(D$1,INDIRECT(nfl_game_result_header),0),FALSE)),"",VLOOKUP($B1630,INDIRECT(nfl_game_result),MATCH(D$1,INDIRECT(nfl_game_result_header),0),FALSE)),"error")</f>
        <v>-7</v>
      </c>
      <c r="E1630">
        <f ca="1">IFERROR(IF(ISBLANK(VLOOKUP($B1630,INDIRECT(nfl_game_result),MATCH(E$1,INDIRECT(nfl_game_result_header),0),FALSE)),"",VLOOKUP($B1630,INDIRECT(nfl_game_result),MATCH(E$1,INDIRECT(nfl_game_result_header),0),FALSE)),"error")</f>
        <v>-8.5</v>
      </c>
      <c r="F1630" s="23" t="str">
        <f ca="1">IFERROR(IF(ISBLANK(VLOOKUP($B1630,INDIRECT(nfl_game_result),MATCH(F$1,INDIRECT(nfl_game_result_header),0),FALSE)),"",VLOOKUP($B1630,INDIRECT(nfl_game_result),MATCH(F$1,INDIRECT(nfl_game_result_header),0),FALSE)),"error")</f>
        <v/>
      </c>
      <c r="G1630" s="23" t="str">
        <f ca="1">IFERROR(IF(ISBLANK(VLOOKUP($B1630,INDIRECT(nfl_game_result),MATCH(G$1,INDIRECT(nfl_game_result_header),0),FALSE)),"",VLOOKUP($B1630,INDIRECT(nfl_game_result),MATCH(G$1,INDIRECT(nfl_game_result_header),0),FALSE)),"error")</f>
        <v/>
      </c>
      <c r="H1630">
        <f ca="1">IFERROR(IF(ISBLANK(VLOOKUP($B1630,INDIRECT(nfl_game_result),MATCH(H$1,INDIRECT(nfl_game_result_header),0),FALSE)),"",VLOOKUP($B1630,INDIRECT(nfl_game_result),MATCH(H$1,INDIRECT(nfl_game_result_header),0),FALSE)),"error")</f>
        <v>28</v>
      </c>
      <c r="I1630">
        <f ca="1">IFERROR(IF(ISBLANK(VLOOKUP($B1630,INDIRECT(nfl_game_result),MATCH(I$1,INDIRECT(nfl_game_result_header),0),FALSE)),"",VLOOKUP($B1630,INDIRECT(nfl_game_result),MATCH(I$1,INDIRECT(nfl_game_result_header),0),FALSE)),"error")</f>
        <v>22</v>
      </c>
      <c r="J1630" t="str">
        <f ca="1">IFERROR(IF(ISBLANK(VLOOKUP($B1630,INDIRECT(nfl_game_result),MATCH(J$1,INDIRECT(nfl_game_result_header),0),FALSE)),"",VLOOKUP($B1630,INDIRECT(nfl_game_result),MATCH(J$1,INDIRECT(nfl_game_result_header),0),FALSE)),"error")</f>
        <v>GBY</v>
      </c>
      <c r="K1630" t="str">
        <f ca="1">IFERROR(IF(ISBLANK(VLOOKUP($B1630,INDIRECT(nfl_game_result),MATCH(K$1,INDIRECT(nfl_game_result_header),0),FALSE)),"",VLOOKUP($B1630,INDIRECT(nfl_game_result),MATCH(K$1,INDIRECT(nfl_game_result_header),0),FALSE)),"error")</f>
        <v>SEA</v>
      </c>
      <c r="L1630" s="23" t="str">
        <f ca="1">IFERROR(IF(ISBLANK(VLOOKUP($B1630,INDIRECT(nfl_game_result),MATCH(L$1,INDIRECT(nfl_game_result_header),0),FALSE)),"",VLOOKUP($B1630,INDIRECT(nfl_game_result),MATCH(L$1,INDIRECT(nfl_game_result_header),0),FALSE)),"error")</f>
        <v/>
      </c>
      <c r="M1630" t="s">
        <v>18</v>
      </c>
      <c r="O1630" t="s">
        <v>89</v>
      </c>
      <c r="P1630">
        <v>2</v>
      </c>
      <c r="Q1630" t="s">
        <v>89</v>
      </c>
      <c r="V1630" s="23" t="s">
        <v>416</v>
      </c>
      <c r="W1630">
        <f ca="1">VALUE(LEFT(C1630, 4))</f>
        <v>2014</v>
      </c>
      <c r="X1630">
        <f ca="1">VALUE(MID(C1630,6,FIND("_",C1630,6)-6))</f>
        <v>20</v>
      </c>
      <c r="Y1630">
        <f ca="1">IF(NOT(OR(ISBLANK(D1630),ISBLANK(E1630),D1630="",E1630="")),D1630-E1630,"")</f>
        <v>1.5</v>
      </c>
      <c r="Z1630" t="str">
        <f ca="1">IF(OR(NOT(ISNUMBER(D1630)),ISBLANK(D1630),D1630="",ISBLANK(N1630)),"",ABS(D1630-N1630))</f>
        <v/>
      </c>
      <c r="AA1630">
        <f ca="1">IF(OR(ISBLANK(J1630),ISBLANK(O1630),J1630="",O1630=""),"",IF(J1630=O1630,1,0))</f>
        <v>0</v>
      </c>
      <c r="AB1630">
        <f ca="1">IF(OR(ISBLANK(K1630),ISBLANK(Q1630),K1630="",Q1630=""),"",IF(K1630=Q1630,1,0))</f>
        <v>1</v>
      </c>
      <c r="AC1630" s="23" t="str">
        <f t="shared" ca="1" si="25"/>
        <v/>
      </c>
    </row>
    <row r="1631" spans="1:29" x14ac:dyDescent="0.25">
      <c r="A1631" s="23">
        <v>1630</v>
      </c>
      <c r="B1631">
        <v>800</v>
      </c>
      <c r="C1631" t="str">
        <f ca="1">IFERROR(VLOOKUP($B1631,INDIRECT(nfl_game_result),MATCH(C$1,INDIRECT(nfl_game_result_header),0),FALSE),"error")</f>
        <v>2014_20_IND@NWE</v>
      </c>
      <c r="D1631">
        <f ca="1">IFERROR(IF(ISBLANK(VLOOKUP($B1631,INDIRECT(nfl_game_result),MATCH(D$1,INDIRECT(nfl_game_result_header),0),FALSE)),"",VLOOKUP($B1631,INDIRECT(nfl_game_result),MATCH(D$1,INDIRECT(nfl_game_result_header),0),FALSE)),"error")</f>
        <v>-7</v>
      </c>
      <c r="E1631">
        <f ca="1">IFERROR(IF(ISBLANK(VLOOKUP($B1631,INDIRECT(nfl_game_result),MATCH(E$1,INDIRECT(nfl_game_result_header),0),FALSE)),"",VLOOKUP($B1631,INDIRECT(nfl_game_result),MATCH(E$1,INDIRECT(nfl_game_result_header),0),FALSE)),"error")</f>
        <v>-7</v>
      </c>
      <c r="F1631" s="23" t="str">
        <f ca="1">IFERROR(IF(ISBLANK(VLOOKUP($B1631,INDIRECT(nfl_game_result),MATCH(F$1,INDIRECT(nfl_game_result_header),0),FALSE)),"",VLOOKUP($B1631,INDIRECT(nfl_game_result),MATCH(F$1,INDIRECT(nfl_game_result_header),0),FALSE)),"error")</f>
        <v/>
      </c>
      <c r="G1631" s="23" t="str">
        <f ca="1">IFERROR(IF(ISBLANK(VLOOKUP($B1631,INDIRECT(nfl_game_result),MATCH(G$1,INDIRECT(nfl_game_result_header),0),FALSE)),"",VLOOKUP($B1631,INDIRECT(nfl_game_result),MATCH(G$1,INDIRECT(nfl_game_result_header),0),FALSE)),"error")</f>
        <v/>
      </c>
      <c r="H1631">
        <f ca="1">IFERROR(IF(ISBLANK(VLOOKUP($B1631,INDIRECT(nfl_game_result),MATCH(H$1,INDIRECT(nfl_game_result_header),0),FALSE)),"",VLOOKUP($B1631,INDIRECT(nfl_game_result),MATCH(H$1,INDIRECT(nfl_game_result_header),0),FALSE)),"error")</f>
        <v>45</v>
      </c>
      <c r="I1631">
        <f ca="1">IFERROR(IF(ISBLANK(VLOOKUP($B1631,INDIRECT(nfl_game_result),MATCH(I$1,INDIRECT(nfl_game_result_header),0),FALSE)),"",VLOOKUP($B1631,INDIRECT(nfl_game_result),MATCH(I$1,INDIRECT(nfl_game_result_header),0),FALSE)),"error")</f>
        <v>7</v>
      </c>
      <c r="J1631" t="str">
        <f ca="1">IFERROR(IF(ISBLANK(VLOOKUP($B1631,INDIRECT(nfl_game_result),MATCH(J$1,INDIRECT(nfl_game_result_header),0),FALSE)),"",VLOOKUP($B1631,INDIRECT(nfl_game_result),MATCH(J$1,INDIRECT(nfl_game_result_header),0),FALSE)),"error")</f>
        <v>NWE</v>
      </c>
      <c r="K1631" t="str">
        <f ca="1">IFERROR(IF(ISBLANK(VLOOKUP($B1631,INDIRECT(nfl_game_result),MATCH(K$1,INDIRECT(nfl_game_result_header),0),FALSE)),"",VLOOKUP($B1631,INDIRECT(nfl_game_result),MATCH(K$1,INDIRECT(nfl_game_result_header),0),FALSE)),"error")</f>
        <v>NWE</v>
      </c>
      <c r="L1631" s="23" t="str">
        <f ca="1">IFERROR(IF(ISBLANK(VLOOKUP($B1631,INDIRECT(nfl_game_result),MATCH(L$1,INDIRECT(nfl_game_result_header),0),FALSE)),"",VLOOKUP($B1631,INDIRECT(nfl_game_result),MATCH(L$1,INDIRECT(nfl_game_result_header),0),FALSE)),"error")</f>
        <v/>
      </c>
      <c r="M1631" t="s">
        <v>18</v>
      </c>
      <c r="O1631" t="s">
        <v>332</v>
      </c>
      <c r="P1631">
        <v>1</v>
      </c>
      <c r="Q1631" t="s">
        <v>332</v>
      </c>
      <c r="V1631" s="23" t="s">
        <v>416</v>
      </c>
      <c r="W1631">
        <f ca="1">VALUE(LEFT(C1631, 4))</f>
        <v>2014</v>
      </c>
      <c r="X1631">
        <f ca="1">VALUE(MID(C1631,6,FIND("_",C1631,6)-6))</f>
        <v>20</v>
      </c>
      <c r="Y1631">
        <f ca="1">IF(NOT(OR(ISBLANK(D1631),ISBLANK(E1631),D1631="",E1631="")),D1631-E1631,"")</f>
        <v>0</v>
      </c>
      <c r="Z1631" t="str">
        <f ca="1">IF(OR(NOT(ISNUMBER(D1631)),ISBLANK(D1631),D1631="",ISBLANK(N1631)),"",ABS(D1631-N1631))</f>
        <v/>
      </c>
      <c r="AA1631">
        <f ca="1">IF(OR(ISBLANK(J1631),ISBLANK(O1631),J1631="",O1631=""),"",IF(J1631=O1631,1,0))</f>
        <v>1</v>
      </c>
      <c r="AB1631">
        <f ca="1">IF(OR(ISBLANK(K1631),ISBLANK(Q1631),K1631="",Q1631=""),"",IF(K1631=Q1631,1,0))</f>
        <v>1</v>
      </c>
      <c r="AC1631" s="23" t="str">
        <f t="shared" ca="1" si="25"/>
        <v/>
      </c>
    </row>
    <row r="1632" spans="1:29" x14ac:dyDescent="0.25">
      <c r="A1632" s="23">
        <v>1631</v>
      </c>
      <c r="B1632">
        <v>799</v>
      </c>
      <c r="C1632" t="str">
        <f ca="1">IFERROR(VLOOKUP($B1632,INDIRECT(nfl_game_result),MATCH(C$1,INDIRECT(nfl_game_result_header),0),FALSE),"error")</f>
        <v>2014_20_GBY@SEA</v>
      </c>
      <c r="D1632">
        <f ca="1">IFERROR(IF(ISBLANK(VLOOKUP($B1632,INDIRECT(nfl_game_result),MATCH(D$1,INDIRECT(nfl_game_result_header),0),FALSE)),"",VLOOKUP($B1632,INDIRECT(nfl_game_result),MATCH(D$1,INDIRECT(nfl_game_result_header),0),FALSE)),"error")</f>
        <v>-7</v>
      </c>
      <c r="E1632">
        <f ca="1">IFERROR(IF(ISBLANK(VLOOKUP($B1632,INDIRECT(nfl_game_result),MATCH(E$1,INDIRECT(nfl_game_result_header),0),FALSE)),"",VLOOKUP($B1632,INDIRECT(nfl_game_result),MATCH(E$1,INDIRECT(nfl_game_result_header),0),FALSE)),"error")</f>
        <v>-8.5</v>
      </c>
      <c r="F1632" s="23" t="str">
        <f ca="1">IFERROR(IF(ISBLANK(VLOOKUP($B1632,INDIRECT(nfl_game_result),MATCH(F$1,INDIRECT(nfl_game_result_header),0),FALSE)),"",VLOOKUP($B1632,INDIRECT(nfl_game_result),MATCH(F$1,INDIRECT(nfl_game_result_header),0),FALSE)),"error")</f>
        <v/>
      </c>
      <c r="G1632" s="23" t="str">
        <f ca="1">IFERROR(IF(ISBLANK(VLOOKUP($B1632,INDIRECT(nfl_game_result),MATCH(G$1,INDIRECT(nfl_game_result_header),0),FALSE)),"",VLOOKUP($B1632,INDIRECT(nfl_game_result),MATCH(G$1,INDIRECT(nfl_game_result_header),0),FALSE)),"error")</f>
        <v/>
      </c>
      <c r="H1632">
        <f ca="1">IFERROR(IF(ISBLANK(VLOOKUP($B1632,INDIRECT(nfl_game_result),MATCH(H$1,INDIRECT(nfl_game_result_header),0),FALSE)),"",VLOOKUP($B1632,INDIRECT(nfl_game_result),MATCH(H$1,INDIRECT(nfl_game_result_header),0),FALSE)),"error")</f>
        <v>28</v>
      </c>
      <c r="I1632">
        <f ca="1">IFERROR(IF(ISBLANK(VLOOKUP($B1632,INDIRECT(nfl_game_result),MATCH(I$1,INDIRECT(nfl_game_result_header),0),FALSE)),"",VLOOKUP($B1632,INDIRECT(nfl_game_result),MATCH(I$1,INDIRECT(nfl_game_result_header),0),FALSE)),"error")</f>
        <v>22</v>
      </c>
      <c r="J1632" t="str">
        <f ca="1">IFERROR(IF(ISBLANK(VLOOKUP($B1632,INDIRECT(nfl_game_result),MATCH(J$1,INDIRECT(nfl_game_result_header),0),FALSE)),"",VLOOKUP($B1632,INDIRECT(nfl_game_result),MATCH(J$1,INDIRECT(nfl_game_result_header),0),FALSE)),"error")</f>
        <v>GBY</v>
      </c>
      <c r="K1632" t="str">
        <f ca="1">IFERROR(IF(ISBLANK(VLOOKUP($B1632,INDIRECT(nfl_game_result),MATCH(K$1,INDIRECT(nfl_game_result_header),0),FALSE)),"",VLOOKUP($B1632,INDIRECT(nfl_game_result),MATCH(K$1,INDIRECT(nfl_game_result_header),0),FALSE)),"error")</f>
        <v>SEA</v>
      </c>
      <c r="L1632" s="23" t="str">
        <f ca="1">IFERROR(IF(ISBLANK(VLOOKUP($B1632,INDIRECT(nfl_game_result),MATCH(L$1,INDIRECT(nfl_game_result_header),0),FALSE)),"",VLOOKUP($B1632,INDIRECT(nfl_game_result),MATCH(L$1,INDIRECT(nfl_game_result_header),0),FALSE)),"error")</f>
        <v/>
      </c>
      <c r="M1632" t="s">
        <v>14</v>
      </c>
      <c r="N1632">
        <v>-6.5</v>
      </c>
      <c r="O1632" t="s">
        <v>330</v>
      </c>
      <c r="P1632">
        <v>2</v>
      </c>
      <c r="Q1632" t="s">
        <v>89</v>
      </c>
      <c r="V1632" s="23" t="s">
        <v>416</v>
      </c>
      <c r="W1632">
        <f ca="1">VALUE(LEFT(C1632, 4))</f>
        <v>2014</v>
      </c>
      <c r="X1632">
        <f ca="1">VALUE(MID(C1632,6,FIND("_",C1632,6)-6))</f>
        <v>20</v>
      </c>
      <c r="Y1632">
        <f ca="1">IF(NOT(OR(ISBLANK(D1632),ISBLANK(E1632),D1632="",E1632="")),D1632-E1632,"")</f>
        <v>1.5</v>
      </c>
      <c r="Z1632">
        <f ca="1">IF(OR(NOT(ISNUMBER(D1632)),ISBLANK(D1632),D1632="",ISBLANK(N1632)),"",ABS(D1632-N1632))</f>
        <v>0.5</v>
      </c>
      <c r="AA1632">
        <f ca="1">IF(OR(ISBLANK(J1632),ISBLANK(O1632),J1632="",O1632=""),"",IF(J1632=O1632,1,0))</f>
        <v>1</v>
      </c>
      <c r="AB1632">
        <f ca="1">IF(OR(ISBLANK(K1632),ISBLANK(Q1632),K1632="",Q1632=""),"",IF(K1632=Q1632,1,0))</f>
        <v>1</v>
      </c>
      <c r="AC1632" s="23" t="str">
        <f t="shared" ca="1" si="25"/>
        <v/>
      </c>
    </row>
    <row r="1633" spans="1:29" x14ac:dyDescent="0.25">
      <c r="A1633" s="23">
        <v>1632</v>
      </c>
      <c r="B1633">
        <v>800</v>
      </c>
      <c r="C1633" t="str">
        <f ca="1">IFERROR(VLOOKUP($B1633,INDIRECT(nfl_game_result),MATCH(C$1,INDIRECT(nfl_game_result_header),0),FALSE),"error")</f>
        <v>2014_20_IND@NWE</v>
      </c>
      <c r="D1633">
        <f ca="1">IFERROR(IF(ISBLANK(VLOOKUP($B1633,INDIRECT(nfl_game_result),MATCH(D$1,INDIRECT(nfl_game_result_header),0),FALSE)),"",VLOOKUP($B1633,INDIRECT(nfl_game_result),MATCH(D$1,INDIRECT(nfl_game_result_header),0),FALSE)),"error")</f>
        <v>-7</v>
      </c>
      <c r="E1633">
        <f ca="1">IFERROR(IF(ISBLANK(VLOOKUP($B1633,INDIRECT(nfl_game_result),MATCH(E$1,INDIRECT(nfl_game_result_header),0),FALSE)),"",VLOOKUP($B1633,INDIRECT(nfl_game_result),MATCH(E$1,INDIRECT(nfl_game_result_header),0),FALSE)),"error")</f>
        <v>-7</v>
      </c>
      <c r="F1633" s="23" t="str">
        <f ca="1">IFERROR(IF(ISBLANK(VLOOKUP($B1633,INDIRECT(nfl_game_result),MATCH(F$1,INDIRECT(nfl_game_result_header),0),FALSE)),"",VLOOKUP($B1633,INDIRECT(nfl_game_result),MATCH(F$1,INDIRECT(nfl_game_result_header),0),FALSE)),"error")</f>
        <v/>
      </c>
      <c r="G1633" s="23" t="str">
        <f ca="1">IFERROR(IF(ISBLANK(VLOOKUP($B1633,INDIRECT(nfl_game_result),MATCH(G$1,INDIRECT(nfl_game_result_header),0),FALSE)),"",VLOOKUP($B1633,INDIRECT(nfl_game_result),MATCH(G$1,INDIRECT(nfl_game_result_header),0),FALSE)),"error")</f>
        <v/>
      </c>
      <c r="H1633">
        <f ca="1">IFERROR(IF(ISBLANK(VLOOKUP($B1633,INDIRECT(nfl_game_result),MATCH(H$1,INDIRECT(nfl_game_result_header),0),FALSE)),"",VLOOKUP($B1633,INDIRECT(nfl_game_result),MATCH(H$1,INDIRECT(nfl_game_result_header),0),FALSE)),"error")</f>
        <v>45</v>
      </c>
      <c r="I1633">
        <f ca="1">IFERROR(IF(ISBLANK(VLOOKUP($B1633,INDIRECT(nfl_game_result),MATCH(I$1,INDIRECT(nfl_game_result_header),0),FALSE)),"",VLOOKUP($B1633,INDIRECT(nfl_game_result),MATCH(I$1,INDIRECT(nfl_game_result_header),0),FALSE)),"error")</f>
        <v>7</v>
      </c>
      <c r="J1633" t="str">
        <f ca="1">IFERROR(IF(ISBLANK(VLOOKUP($B1633,INDIRECT(nfl_game_result),MATCH(J$1,INDIRECT(nfl_game_result_header),0),FALSE)),"",VLOOKUP($B1633,INDIRECT(nfl_game_result),MATCH(J$1,INDIRECT(nfl_game_result_header),0),FALSE)),"error")</f>
        <v>NWE</v>
      </c>
      <c r="K1633" t="str">
        <f ca="1">IFERROR(IF(ISBLANK(VLOOKUP($B1633,INDIRECT(nfl_game_result),MATCH(K$1,INDIRECT(nfl_game_result_header),0),FALSE)),"",VLOOKUP($B1633,INDIRECT(nfl_game_result),MATCH(K$1,INDIRECT(nfl_game_result_header),0),FALSE)),"error")</f>
        <v>NWE</v>
      </c>
      <c r="L1633" s="23" t="str">
        <f ca="1">IFERROR(IF(ISBLANK(VLOOKUP($B1633,INDIRECT(nfl_game_result),MATCH(L$1,INDIRECT(nfl_game_result_header),0),FALSE)),"",VLOOKUP($B1633,INDIRECT(nfl_game_result),MATCH(L$1,INDIRECT(nfl_game_result_header),0),FALSE)),"error")</f>
        <v/>
      </c>
      <c r="M1633" t="s">
        <v>14</v>
      </c>
      <c r="N1633">
        <v>-7</v>
      </c>
      <c r="O1633" t="s">
        <v>76</v>
      </c>
      <c r="P1633">
        <v>1</v>
      </c>
      <c r="Q1633" t="s">
        <v>332</v>
      </c>
      <c r="V1633" s="23" t="s">
        <v>416</v>
      </c>
      <c r="W1633">
        <f ca="1">VALUE(LEFT(C1633, 4))</f>
        <v>2014</v>
      </c>
      <c r="X1633">
        <f ca="1">VALUE(MID(C1633,6,FIND("_",C1633,6)-6))</f>
        <v>20</v>
      </c>
      <c r="Y1633">
        <f ca="1">IF(NOT(OR(ISBLANK(D1633),ISBLANK(E1633),D1633="",E1633="")),D1633-E1633,"")</f>
        <v>0</v>
      </c>
      <c r="Z1633">
        <f ca="1">IF(OR(NOT(ISNUMBER(D1633)),ISBLANK(D1633),D1633="",ISBLANK(N1633)),"",ABS(D1633-N1633))</f>
        <v>0</v>
      </c>
      <c r="AA1633">
        <f ca="1">IF(OR(ISBLANK(J1633),ISBLANK(O1633),J1633="",O1633=""),"",IF(J1633=O1633,1,0))</f>
        <v>0</v>
      </c>
      <c r="AB1633">
        <f ca="1">IF(OR(ISBLANK(K1633),ISBLANK(Q1633),K1633="",Q1633=""),"",IF(K1633=Q1633,1,0))</f>
        <v>1</v>
      </c>
      <c r="AC1633" s="23" t="str">
        <f t="shared" ca="1" si="25"/>
        <v/>
      </c>
    </row>
    <row r="1634" spans="1:29" x14ac:dyDescent="0.25">
      <c r="A1634" s="23">
        <v>1633</v>
      </c>
      <c r="B1634">
        <v>801</v>
      </c>
      <c r="C1634" t="str">
        <f ca="1">IFERROR(VLOOKUP($B1634,INDIRECT(nfl_game_result),MATCH(C$1,INDIRECT(nfl_game_result_header),0),FALSE),"error")</f>
        <v>2014_21_NWE@SEA</v>
      </c>
      <c r="D1634">
        <f ca="1">IFERROR(IF(ISBLANK(VLOOKUP($B1634,INDIRECT(nfl_game_result),MATCH(D$1,INDIRECT(nfl_game_result_header),0),FALSE)),"",VLOOKUP($B1634,INDIRECT(nfl_game_result),MATCH(D$1,INDIRECT(nfl_game_result_header),0),FALSE)),"error")</f>
        <v>-2.5</v>
      </c>
      <c r="E1634">
        <f ca="1">IFERROR(IF(ISBLANK(VLOOKUP($B1634,INDIRECT(nfl_game_result),MATCH(E$1,INDIRECT(nfl_game_result_header),0),FALSE)),"",VLOOKUP($B1634,INDIRECT(nfl_game_result),MATCH(E$1,INDIRECT(nfl_game_result_header),0),FALSE)),"error")</f>
        <v>0</v>
      </c>
      <c r="F1634" s="23" t="str">
        <f ca="1">IFERROR(IF(ISBLANK(VLOOKUP($B1634,INDIRECT(nfl_game_result),MATCH(F$1,INDIRECT(nfl_game_result_header),0),FALSE)),"",VLOOKUP($B1634,INDIRECT(nfl_game_result),MATCH(F$1,INDIRECT(nfl_game_result_header),0),FALSE)),"error")</f>
        <v/>
      </c>
      <c r="G1634" s="23" t="str">
        <f ca="1">IFERROR(IF(ISBLANK(VLOOKUP($B1634,INDIRECT(nfl_game_result),MATCH(G$1,INDIRECT(nfl_game_result_header),0),FALSE)),"",VLOOKUP($B1634,INDIRECT(nfl_game_result),MATCH(G$1,INDIRECT(nfl_game_result_header),0),FALSE)),"error")</f>
        <v/>
      </c>
      <c r="H1634">
        <f ca="1">IFERROR(IF(ISBLANK(VLOOKUP($B1634,INDIRECT(nfl_game_result),MATCH(H$1,INDIRECT(nfl_game_result_header),0),FALSE)),"",VLOOKUP($B1634,INDIRECT(nfl_game_result),MATCH(H$1,INDIRECT(nfl_game_result_header),0),FALSE)),"error")</f>
        <v>24</v>
      </c>
      <c r="I1634">
        <f ca="1">IFERROR(IF(ISBLANK(VLOOKUP($B1634,INDIRECT(nfl_game_result),MATCH(I$1,INDIRECT(nfl_game_result_header),0),FALSE)),"",VLOOKUP($B1634,INDIRECT(nfl_game_result),MATCH(I$1,INDIRECT(nfl_game_result_header),0),FALSE)),"error")</f>
        <v>28</v>
      </c>
      <c r="J1634" t="str">
        <f ca="1">IFERROR(IF(ISBLANK(VLOOKUP($B1634,INDIRECT(nfl_game_result),MATCH(J$1,INDIRECT(nfl_game_result_header),0),FALSE)),"",VLOOKUP($B1634,INDIRECT(nfl_game_result),MATCH(J$1,INDIRECT(nfl_game_result_header),0),FALSE)),"error")</f>
        <v>NWE</v>
      </c>
      <c r="K1634" t="str">
        <f ca="1">IFERROR(IF(ISBLANK(VLOOKUP($B1634,INDIRECT(nfl_game_result),MATCH(K$1,INDIRECT(nfl_game_result_header),0),FALSE)),"",VLOOKUP($B1634,INDIRECT(nfl_game_result),MATCH(K$1,INDIRECT(nfl_game_result_header),0),FALSE)),"error")</f>
        <v>NWE</v>
      </c>
      <c r="L1634" s="23" t="str">
        <f ca="1">IFERROR(IF(ISBLANK(VLOOKUP($B1634,INDIRECT(nfl_game_result),MATCH(L$1,INDIRECT(nfl_game_result_header),0),FALSE)),"",VLOOKUP($B1634,INDIRECT(nfl_game_result),MATCH(L$1,INDIRECT(nfl_game_result_header),0),FALSE)),"error")</f>
        <v/>
      </c>
      <c r="M1634" t="s">
        <v>16</v>
      </c>
      <c r="O1634" t="s">
        <v>89</v>
      </c>
      <c r="P1634">
        <v>1</v>
      </c>
      <c r="Q1634" t="s">
        <v>89</v>
      </c>
      <c r="R1634">
        <v>20</v>
      </c>
      <c r="S1634">
        <v>23</v>
      </c>
      <c r="V1634" s="23" t="s">
        <v>416</v>
      </c>
      <c r="W1634">
        <f ca="1">VALUE(LEFT(C1634, 4))</f>
        <v>2014</v>
      </c>
      <c r="X1634">
        <f ca="1">VALUE(MID(C1634,6,FIND("_",C1634,6)-6))</f>
        <v>21</v>
      </c>
      <c r="Y1634">
        <f ca="1">IF(NOT(OR(ISBLANK(D1634),ISBLANK(E1634),D1634="",E1634="")),D1634-E1634,"")</f>
        <v>-2.5</v>
      </c>
      <c r="Z1634" t="str">
        <f ca="1">IF(OR(NOT(ISNUMBER(D1634)),ISBLANK(D1634),D1634="",ISBLANK(N1634)),"",ABS(D1634-N1634))</f>
        <v/>
      </c>
      <c r="AA1634">
        <f ca="1">IF(OR(ISBLANK(J1634),ISBLANK(O1634),J1634="",O1634=""),"",IF(J1634=O1634,1,0))</f>
        <v>0</v>
      </c>
      <c r="AB1634">
        <f ca="1">IF(OR(ISBLANK(K1634),ISBLANK(Q1634),K1634="",Q1634=""),"",IF(K1634=Q1634,1,0))</f>
        <v>0</v>
      </c>
      <c r="AC1634" s="23" t="str">
        <f t="shared" ca="1" si="25"/>
        <v/>
      </c>
    </row>
    <row r="1635" spans="1:29" x14ac:dyDescent="0.25">
      <c r="A1635" s="23">
        <v>1634</v>
      </c>
      <c r="B1635">
        <v>801</v>
      </c>
      <c r="C1635" t="str">
        <f ca="1">IFERROR(VLOOKUP($B1635,INDIRECT(nfl_game_result),MATCH(C$1,INDIRECT(nfl_game_result_header),0),FALSE),"error")</f>
        <v>2014_21_NWE@SEA</v>
      </c>
      <c r="D1635">
        <f ca="1">IFERROR(IF(ISBLANK(VLOOKUP($B1635,INDIRECT(nfl_game_result),MATCH(D$1,INDIRECT(nfl_game_result_header),0),FALSE)),"",VLOOKUP($B1635,INDIRECT(nfl_game_result),MATCH(D$1,INDIRECT(nfl_game_result_header),0),FALSE)),"error")</f>
        <v>-2.5</v>
      </c>
      <c r="E1635">
        <f ca="1">IFERROR(IF(ISBLANK(VLOOKUP($B1635,INDIRECT(nfl_game_result),MATCH(E$1,INDIRECT(nfl_game_result_header),0),FALSE)),"",VLOOKUP($B1635,INDIRECT(nfl_game_result),MATCH(E$1,INDIRECT(nfl_game_result_header),0),FALSE)),"error")</f>
        <v>0</v>
      </c>
      <c r="F1635" s="23" t="str">
        <f ca="1">IFERROR(IF(ISBLANK(VLOOKUP($B1635,INDIRECT(nfl_game_result),MATCH(F$1,INDIRECT(nfl_game_result_header),0),FALSE)),"",VLOOKUP($B1635,INDIRECT(nfl_game_result),MATCH(F$1,INDIRECT(nfl_game_result_header),0),FALSE)),"error")</f>
        <v/>
      </c>
      <c r="G1635" s="23" t="str">
        <f ca="1">IFERROR(IF(ISBLANK(VLOOKUP($B1635,INDIRECT(nfl_game_result),MATCH(G$1,INDIRECT(nfl_game_result_header),0),FALSE)),"",VLOOKUP($B1635,INDIRECT(nfl_game_result),MATCH(G$1,INDIRECT(nfl_game_result_header),0),FALSE)),"error")</f>
        <v/>
      </c>
      <c r="H1635">
        <f ca="1">IFERROR(IF(ISBLANK(VLOOKUP($B1635,INDIRECT(nfl_game_result),MATCH(H$1,INDIRECT(nfl_game_result_header),0),FALSE)),"",VLOOKUP($B1635,INDIRECT(nfl_game_result),MATCH(H$1,INDIRECT(nfl_game_result_header),0),FALSE)),"error")</f>
        <v>24</v>
      </c>
      <c r="I1635">
        <f ca="1">IFERROR(IF(ISBLANK(VLOOKUP($B1635,INDIRECT(nfl_game_result),MATCH(I$1,INDIRECT(nfl_game_result_header),0),FALSE)),"",VLOOKUP($B1635,INDIRECT(nfl_game_result),MATCH(I$1,INDIRECT(nfl_game_result_header),0),FALSE)),"error")</f>
        <v>28</v>
      </c>
      <c r="J1635" t="str">
        <f ca="1">IFERROR(IF(ISBLANK(VLOOKUP($B1635,INDIRECT(nfl_game_result),MATCH(J$1,INDIRECT(nfl_game_result_header),0),FALSE)),"",VLOOKUP($B1635,INDIRECT(nfl_game_result),MATCH(J$1,INDIRECT(nfl_game_result_header),0),FALSE)),"error")</f>
        <v>NWE</v>
      </c>
      <c r="K1635" t="str">
        <f ca="1">IFERROR(IF(ISBLANK(VLOOKUP($B1635,INDIRECT(nfl_game_result),MATCH(K$1,INDIRECT(nfl_game_result_header),0),FALSE)),"",VLOOKUP($B1635,INDIRECT(nfl_game_result),MATCH(K$1,INDIRECT(nfl_game_result_header),0),FALSE)),"error")</f>
        <v>NWE</v>
      </c>
      <c r="L1635" s="23" t="str">
        <f ca="1">IFERROR(IF(ISBLANK(VLOOKUP($B1635,INDIRECT(nfl_game_result),MATCH(L$1,INDIRECT(nfl_game_result_header),0),FALSE)),"",VLOOKUP($B1635,INDIRECT(nfl_game_result),MATCH(L$1,INDIRECT(nfl_game_result_header),0),FALSE)),"error")</f>
        <v/>
      </c>
      <c r="M1635" t="s">
        <v>18</v>
      </c>
      <c r="O1635" t="s">
        <v>89</v>
      </c>
      <c r="P1635">
        <v>1</v>
      </c>
      <c r="Q1635" t="s">
        <v>89</v>
      </c>
      <c r="R1635">
        <v>10</v>
      </c>
      <c r="S1635">
        <v>14</v>
      </c>
      <c r="V1635" s="23" t="s">
        <v>416</v>
      </c>
      <c r="W1635">
        <f ca="1">VALUE(LEFT(C1635, 4))</f>
        <v>2014</v>
      </c>
      <c r="X1635">
        <f ca="1">VALUE(MID(C1635,6,FIND("_",C1635,6)-6))</f>
        <v>21</v>
      </c>
      <c r="Y1635">
        <f ca="1">IF(NOT(OR(ISBLANK(D1635),ISBLANK(E1635),D1635="",E1635="")),D1635-E1635,"")</f>
        <v>-2.5</v>
      </c>
      <c r="Z1635" t="str">
        <f ca="1">IF(OR(NOT(ISNUMBER(D1635)),ISBLANK(D1635),D1635="",ISBLANK(N1635)),"",ABS(D1635-N1635))</f>
        <v/>
      </c>
      <c r="AA1635">
        <f ca="1">IF(OR(ISBLANK(J1635),ISBLANK(O1635),J1635="",O1635=""),"",IF(J1635=O1635,1,0))</f>
        <v>0</v>
      </c>
      <c r="AB1635">
        <f ca="1">IF(OR(ISBLANK(K1635),ISBLANK(Q1635),K1635="",Q1635=""),"",IF(K1635=Q1635,1,0))</f>
        <v>0</v>
      </c>
      <c r="AC1635" s="23" t="str">
        <f t="shared" ca="1" si="25"/>
        <v/>
      </c>
    </row>
    <row r="1636" spans="1:29" x14ac:dyDescent="0.25">
      <c r="A1636" s="23">
        <v>1635</v>
      </c>
      <c r="B1636">
        <v>801</v>
      </c>
      <c r="C1636" t="str">
        <f ca="1">IFERROR(VLOOKUP($B1636,INDIRECT(nfl_game_result),MATCH(C$1,INDIRECT(nfl_game_result_header),0),FALSE),"error")</f>
        <v>2014_21_NWE@SEA</v>
      </c>
      <c r="D1636">
        <f ca="1">IFERROR(IF(ISBLANK(VLOOKUP($B1636,INDIRECT(nfl_game_result),MATCH(D$1,INDIRECT(nfl_game_result_header),0),FALSE)),"",VLOOKUP($B1636,INDIRECT(nfl_game_result),MATCH(D$1,INDIRECT(nfl_game_result_header),0),FALSE)),"error")</f>
        <v>-2.5</v>
      </c>
      <c r="E1636">
        <f ca="1">IFERROR(IF(ISBLANK(VLOOKUP($B1636,INDIRECT(nfl_game_result),MATCH(E$1,INDIRECT(nfl_game_result_header),0),FALSE)),"",VLOOKUP($B1636,INDIRECT(nfl_game_result),MATCH(E$1,INDIRECT(nfl_game_result_header),0),FALSE)),"error")</f>
        <v>0</v>
      </c>
      <c r="F1636" s="23" t="str">
        <f ca="1">IFERROR(IF(ISBLANK(VLOOKUP($B1636,INDIRECT(nfl_game_result),MATCH(F$1,INDIRECT(nfl_game_result_header),0),FALSE)),"",VLOOKUP($B1636,INDIRECT(nfl_game_result),MATCH(F$1,INDIRECT(nfl_game_result_header),0),FALSE)),"error")</f>
        <v/>
      </c>
      <c r="G1636" s="23" t="str">
        <f ca="1">IFERROR(IF(ISBLANK(VLOOKUP($B1636,INDIRECT(nfl_game_result),MATCH(G$1,INDIRECT(nfl_game_result_header),0),FALSE)),"",VLOOKUP($B1636,INDIRECT(nfl_game_result),MATCH(G$1,INDIRECT(nfl_game_result_header),0),FALSE)),"error")</f>
        <v/>
      </c>
      <c r="H1636">
        <f ca="1">IFERROR(IF(ISBLANK(VLOOKUP($B1636,INDIRECT(nfl_game_result),MATCH(H$1,INDIRECT(nfl_game_result_header),0),FALSE)),"",VLOOKUP($B1636,INDIRECT(nfl_game_result),MATCH(H$1,INDIRECT(nfl_game_result_header),0),FALSE)),"error")</f>
        <v>24</v>
      </c>
      <c r="I1636">
        <f ca="1">IFERROR(IF(ISBLANK(VLOOKUP($B1636,INDIRECT(nfl_game_result),MATCH(I$1,INDIRECT(nfl_game_result_header),0),FALSE)),"",VLOOKUP($B1636,INDIRECT(nfl_game_result),MATCH(I$1,INDIRECT(nfl_game_result_header),0),FALSE)),"error")</f>
        <v>28</v>
      </c>
      <c r="J1636" t="str">
        <f ca="1">IFERROR(IF(ISBLANK(VLOOKUP($B1636,INDIRECT(nfl_game_result),MATCH(J$1,INDIRECT(nfl_game_result_header),0),FALSE)),"",VLOOKUP($B1636,INDIRECT(nfl_game_result),MATCH(J$1,INDIRECT(nfl_game_result_header),0),FALSE)),"error")</f>
        <v>NWE</v>
      </c>
      <c r="K1636" t="str">
        <f ca="1">IFERROR(IF(ISBLANK(VLOOKUP($B1636,INDIRECT(nfl_game_result),MATCH(K$1,INDIRECT(nfl_game_result_header),0),FALSE)),"",VLOOKUP($B1636,INDIRECT(nfl_game_result),MATCH(K$1,INDIRECT(nfl_game_result_header),0),FALSE)),"error")</f>
        <v>NWE</v>
      </c>
      <c r="L1636" s="23" t="str">
        <f ca="1">IFERROR(IF(ISBLANK(VLOOKUP($B1636,INDIRECT(nfl_game_result),MATCH(L$1,INDIRECT(nfl_game_result_header),0),FALSE)),"",VLOOKUP($B1636,INDIRECT(nfl_game_result),MATCH(L$1,INDIRECT(nfl_game_result_header),0),FALSE)),"error")</f>
        <v/>
      </c>
      <c r="M1636" t="s">
        <v>14</v>
      </c>
      <c r="N1636">
        <v>-1.5</v>
      </c>
      <c r="O1636" t="s">
        <v>89</v>
      </c>
      <c r="P1636">
        <v>1</v>
      </c>
      <c r="Q1636" t="s">
        <v>89</v>
      </c>
      <c r="R1636">
        <v>17</v>
      </c>
      <c r="S1636">
        <v>23</v>
      </c>
      <c r="V1636" s="23" t="s">
        <v>416</v>
      </c>
      <c r="W1636">
        <f ca="1">VALUE(LEFT(C1636, 4))</f>
        <v>2014</v>
      </c>
      <c r="X1636">
        <f ca="1">VALUE(MID(C1636,6,FIND("_",C1636,6)-6))</f>
        <v>21</v>
      </c>
      <c r="Y1636">
        <f ca="1">IF(NOT(OR(ISBLANK(D1636),ISBLANK(E1636),D1636="",E1636="")),D1636-E1636,"")</f>
        <v>-2.5</v>
      </c>
      <c r="Z1636">
        <f ca="1">IF(OR(NOT(ISNUMBER(D1636)),ISBLANK(D1636),D1636="",ISBLANK(N1636)),"",ABS(D1636-N1636))</f>
        <v>1</v>
      </c>
      <c r="AA1636">
        <f ca="1">IF(OR(ISBLANK(J1636),ISBLANK(O1636),J1636="",O1636=""),"",IF(J1636=O1636,1,0))</f>
        <v>0</v>
      </c>
      <c r="AB1636">
        <f ca="1">IF(OR(ISBLANK(K1636),ISBLANK(Q1636),K1636="",Q1636=""),"",IF(K1636=Q1636,1,0))</f>
        <v>0</v>
      </c>
      <c r="AC1636" s="23" t="str">
        <f t="shared" ca="1" si="25"/>
        <v/>
      </c>
    </row>
    <row r="1637" spans="1:29" x14ac:dyDescent="0.25">
      <c r="A1637" s="23">
        <v>1636</v>
      </c>
      <c r="B1637">
        <v>802</v>
      </c>
      <c r="C1637" t="str">
        <f ca="1">IFERROR(VLOOKUP($B1637,INDIRECT(nfl_game_result),MATCH(C$1,INDIRECT(nfl_game_result_header),0),FALSE),"error")</f>
        <v>2015_01_PIT@NWE</v>
      </c>
      <c r="D1637">
        <f ca="1">IFERROR(IF(ISBLANK(VLOOKUP($B1637,INDIRECT(nfl_game_result),MATCH(D$1,INDIRECT(nfl_game_result_header),0),FALSE)),"",VLOOKUP($B1637,INDIRECT(nfl_game_result),MATCH(D$1,INDIRECT(nfl_game_result_header),0),FALSE)),"error")</f>
        <v>-6.5</v>
      </c>
      <c r="E1637">
        <f ca="1">IFERROR(IF(ISBLANK(VLOOKUP($B1637,INDIRECT(nfl_game_result),MATCH(E$1,INDIRECT(nfl_game_result_header),0),FALSE)),"",VLOOKUP($B1637,INDIRECT(nfl_game_result),MATCH(E$1,INDIRECT(nfl_game_result_header),0),FALSE)),"error")</f>
        <v>-7</v>
      </c>
      <c r="F1637" s="23" t="str">
        <f ca="1">IFERROR(IF(ISBLANK(VLOOKUP($B1637,INDIRECT(nfl_game_result),MATCH(F$1,INDIRECT(nfl_game_result_header),0),FALSE)),"",VLOOKUP($B1637,INDIRECT(nfl_game_result),MATCH(F$1,INDIRECT(nfl_game_result_header),0),FALSE)),"error")</f>
        <v/>
      </c>
      <c r="G1637" s="23" t="str">
        <f ca="1">IFERROR(IF(ISBLANK(VLOOKUP($B1637,INDIRECT(nfl_game_result),MATCH(G$1,INDIRECT(nfl_game_result_header),0),FALSE)),"",VLOOKUP($B1637,INDIRECT(nfl_game_result),MATCH(G$1,INDIRECT(nfl_game_result_header),0),FALSE)),"error")</f>
        <v/>
      </c>
      <c r="H1637">
        <f ca="1">IFERROR(IF(ISBLANK(VLOOKUP($B1637,INDIRECT(nfl_game_result),MATCH(H$1,INDIRECT(nfl_game_result_header),0),FALSE)),"",VLOOKUP($B1637,INDIRECT(nfl_game_result),MATCH(H$1,INDIRECT(nfl_game_result_header),0),FALSE)),"error")</f>
        <v>28</v>
      </c>
      <c r="I1637">
        <f ca="1">IFERROR(IF(ISBLANK(VLOOKUP($B1637,INDIRECT(nfl_game_result),MATCH(I$1,INDIRECT(nfl_game_result_header),0),FALSE)),"",VLOOKUP($B1637,INDIRECT(nfl_game_result),MATCH(I$1,INDIRECT(nfl_game_result_header),0),FALSE)),"error")</f>
        <v>21</v>
      </c>
      <c r="J1637" t="str">
        <f ca="1">IFERROR(IF(ISBLANK(VLOOKUP($B1637,INDIRECT(nfl_game_result),MATCH(J$1,INDIRECT(nfl_game_result_header),0),FALSE)),"",VLOOKUP($B1637,INDIRECT(nfl_game_result),MATCH(J$1,INDIRECT(nfl_game_result_header),0),FALSE)),"error")</f>
        <v>na</v>
      </c>
      <c r="K1637" t="str">
        <f ca="1">IFERROR(IF(ISBLANK(VLOOKUP($B1637,INDIRECT(nfl_game_result),MATCH(K$1,INDIRECT(nfl_game_result_header),0),FALSE)),"",VLOOKUP($B1637,INDIRECT(nfl_game_result),MATCH(K$1,INDIRECT(nfl_game_result_header),0),FALSE)),"error")</f>
        <v>NWE</v>
      </c>
      <c r="L1637" s="23" t="str">
        <f ca="1">IFERROR(IF(ISBLANK(VLOOKUP($B1637,INDIRECT(nfl_game_result),MATCH(L$1,INDIRECT(nfl_game_result_header),0),FALSE)),"",VLOOKUP($B1637,INDIRECT(nfl_game_result),MATCH(L$1,INDIRECT(nfl_game_result_header),0),FALSE)),"error")</f>
        <v/>
      </c>
      <c r="M1637" t="s">
        <v>16</v>
      </c>
      <c r="N1637">
        <v>-7.5</v>
      </c>
      <c r="O1637" t="s">
        <v>332</v>
      </c>
      <c r="P1637">
        <v>8</v>
      </c>
      <c r="Q1637" t="s">
        <v>87</v>
      </c>
      <c r="V1637" s="23" t="s">
        <v>416</v>
      </c>
      <c r="W1637">
        <f ca="1">VALUE(LEFT(C1637, 4))</f>
        <v>2015</v>
      </c>
      <c r="X1637">
        <f ca="1">VALUE(MID(C1637,6,FIND("_",C1637,6)-6))</f>
        <v>1</v>
      </c>
      <c r="Y1637">
        <f ca="1">IF(NOT(OR(ISBLANK(D1637),ISBLANK(E1637),D1637="",E1637="")),D1637-E1637,"")</f>
        <v>0.5</v>
      </c>
      <c r="Z1637">
        <f ca="1">IF(OR(NOT(ISNUMBER(D1637)),ISBLANK(D1637),D1637="",ISBLANK(N1637)),"",ABS(D1637-N1637))</f>
        <v>1</v>
      </c>
      <c r="AA1637">
        <f ca="1">IF(OR(ISBLANK(J1637),ISBLANK(O1637),J1637="",O1637=""),"",IF(J1637=O1637,1,0))</f>
        <v>0</v>
      </c>
      <c r="AB1637">
        <f ca="1">IF(OR(ISBLANK(K1637),ISBLANK(Q1637),K1637="",Q1637=""),"",IF(K1637=Q1637,1,0))</f>
        <v>0</v>
      </c>
      <c r="AC1637" s="23" t="str">
        <f t="shared" ca="1" si="25"/>
        <v/>
      </c>
    </row>
    <row r="1638" spans="1:29" x14ac:dyDescent="0.25">
      <c r="A1638" s="23">
        <v>1637</v>
      </c>
      <c r="B1638">
        <v>803</v>
      </c>
      <c r="C1638" t="str">
        <f ca="1">IFERROR(VLOOKUP($B1638,INDIRECT(nfl_game_result),MATCH(C$1,INDIRECT(nfl_game_result_header),0),FALSE),"error")</f>
        <v>2015_01_GBY@CHI</v>
      </c>
      <c r="D1638">
        <f ca="1">IFERROR(IF(ISBLANK(VLOOKUP($B1638,INDIRECT(nfl_game_result),MATCH(D$1,INDIRECT(nfl_game_result_header),0),FALSE)),"",VLOOKUP($B1638,INDIRECT(nfl_game_result),MATCH(D$1,INDIRECT(nfl_game_result_header),0),FALSE)),"error")</f>
        <v>4</v>
      </c>
      <c r="E1638">
        <f ca="1">IFERROR(IF(ISBLANK(VLOOKUP($B1638,INDIRECT(nfl_game_result),MATCH(E$1,INDIRECT(nfl_game_result_header),0),FALSE)),"",VLOOKUP($B1638,INDIRECT(nfl_game_result),MATCH(E$1,INDIRECT(nfl_game_result_header),0),FALSE)),"error")</f>
        <v>7</v>
      </c>
      <c r="F1638" s="23" t="str">
        <f ca="1">IFERROR(IF(ISBLANK(VLOOKUP($B1638,INDIRECT(nfl_game_result),MATCH(F$1,INDIRECT(nfl_game_result_header),0),FALSE)),"",VLOOKUP($B1638,INDIRECT(nfl_game_result),MATCH(F$1,INDIRECT(nfl_game_result_header),0),FALSE)),"error")</f>
        <v/>
      </c>
      <c r="G1638" s="23" t="str">
        <f ca="1">IFERROR(IF(ISBLANK(VLOOKUP($B1638,INDIRECT(nfl_game_result),MATCH(G$1,INDIRECT(nfl_game_result_header),0),FALSE)),"",VLOOKUP($B1638,INDIRECT(nfl_game_result),MATCH(G$1,INDIRECT(nfl_game_result_header),0),FALSE)),"error")</f>
        <v/>
      </c>
      <c r="H1638">
        <f ca="1">IFERROR(IF(ISBLANK(VLOOKUP($B1638,INDIRECT(nfl_game_result),MATCH(H$1,INDIRECT(nfl_game_result_header),0),FALSE)),"",VLOOKUP($B1638,INDIRECT(nfl_game_result),MATCH(H$1,INDIRECT(nfl_game_result_header),0),FALSE)),"error")</f>
        <v>23</v>
      </c>
      <c r="I1638">
        <f ca="1">IFERROR(IF(ISBLANK(VLOOKUP($B1638,INDIRECT(nfl_game_result),MATCH(I$1,INDIRECT(nfl_game_result_header),0),FALSE)),"",VLOOKUP($B1638,INDIRECT(nfl_game_result),MATCH(I$1,INDIRECT(nfl_game_result_header),0),FALSE)),"error")</f>
        <v>31</v>
      </c>
      <c r="J1638" t="str">
        <f ca="1">IFERROR(IF(ISBLANK(VLOOKUP($B1638,INDIRECT(nfl_game_result),MATCH(J$1,INDIRECT(nfl_game_result_header),0),FALSE)),"",VLOOKUP($B1638,INDIRECT(nfl_game_result),MATCH(J$1,INDIRECT(nfl_game_result_header),0),FALSE)),"error")</f>
        <v>GBY</v>
      </c>
      <c r="K1638" t="str">
        <f ca="1">IFERROR(IF(ISBLANK(VLOOKUP($B1638,INDIRECT(nfl_game_result),MATCH(K$1,INDIRECT(nfl_game_result_header),0),FALSE)),"",VLOOKUP($B1638,INDIRECT(nfl_game_result),MATCH(K$1,INDIRECT(nfl_game_result_header),0),FALSE)),"error")</f>
        <v>GBY</v>
      </c>
      <c r="L1638" s="23" t="str">
        <f ca="1">IFERROR(IF(ISBLANK(VLOOKUP($B1638,INDIRECT(nfl_game_result),MATCH(L$1,INDIRECT(nfl_game_result_header),0),FALSE)),"",VLOOKUP($B1638,INDIRECT(nfl_game_result),MATCH(L$1,INDIRECT(nfl_game_result_header),0),FALSE)),"error")</f>
        <v/>
      </c>
      <c r="M1638" t="s">
        <v>16</v>
      </c>
      <c r="N1638">
        <v>11</v>
      </c>
      <c r="O1638" t="s">
        <v>330</v>
      </c>
      <c r="P1638">
        <v>14</v>
      </c>
      <c r="Q1638" t="s">
        <v>330</v>
      </c>
      <c r="V1638" s="23" t="s">
        <v>416</v>
      </c>
      <c r="W1638">
        <f ca="1">VALUE(LEFT(C1638, 4))</f>
        <v>2015</v>
      </c>
      <c r="X1638">
        <f ca="1">VALUE(MID(C1638,6,FIND("_",C1638,6)-6))</f>
        <v>1</v>
      </c>
      <c r="Y1638">
        <f ca="1">IF(NOT(OR(ISBLANK(D1638),ISBLANK(E1638),D1638="",E1638="")),D1638-E1638,"")</f>
        <v>-3</v>
      </c>
      <c r="Z1638">
        <f ca="1">IF(OR(NOT(ISNUMBER(D1638)),ISBLANK(D1638),D1638="",ISBLANK(N1638)),"",ABS(D1638-N1638))</f>
        <v>7</v>
      </c>
      <c r="AA1638">
        <f ca="1">IF(OR(ISBLANK(J1638),ISBLANK(O1638),J1638="",O1638=""),"",IF(J1638=O1638,1,0))</f>
        <v>1</v>
      </c>
      <c r="AB1638">
        <f ca="1">IF(OR(ISBLANK(K1638),ISBLANK(Q1638),K1638="",Q1638=""),"",IF(K1638=Q1638,1,0))</f>
        <v>1</v>
      </c>
      <c r="AC1638" s="23" t="str">
        <f t="shared" ca="1" si="25"/>
        <v/>
      </c>
    </row>
    <row r="1639" spans="1:29" x14ac:dyDescent="0.25">
      <c r="A1639" s="23">
        <v>1638</v>
      </c>
      <c r="B1639">
        <v>804</v>
      </c>
      <c r="C1639" t="str">
        <f ca="1">IFERROR(VLOOKUP($B1639,INDIRECT(nfl_game_result),MATCH(C$1,INDIRECT(nfl_game_result_header),0),FALSE),"error")</f>
        <v>2015_01_KCY@HOU</v>
      </c>
      <c r="D1639">
        <f ca="1">IFERROR(IF(ISBLANK(VLOOKUP($B1639,INDIRECT(nfl_game_result),MATCH(D$1,INDIRECT(nfl_game_result_header),0),FALSE)),"",VLOOKUP($B1639,INDIRECT(nfl_game_result),MATCH(D$1,INDIRECT(nfl_game_result_header),0),FALSE)),"error")</f>
        <v>-1.5</v>
      </c>
      <c r="E1639">
        <f ca="1">IFERROR(IF(ISBLANK(VLOOKUP($B1639,INDIRECT(nfl_game_result),MATCH(E$1,INDIRECT(nfl_game_result_header),0),FALSE)),"",VLOOKUP($B1639,INDIRECT(nfl_game_result),MATCH(E$1,INDIRECT(nfl_game_result_header),0),FALSE)),"error")</f>
        <v>-1</v>
      </c>
      <c r="F1639" s="23" t="str">
        <f ca="1">IFERROR(IF(ISBLANK(VLOOKUP($B1639,INDIRECT(nfl_game_result),MATCH(F$1,INDIRECT(nfl_game_result_header),0),FALSE)),"",VLOOKUP($B1639,INDIRECT(nfl_game_result),MATCH(F$1,INDIRECT(nfl_game_result_header),0),FALSE)),"error")</f>
        <v/>
      </c>
      <c r="G1639" s="23" t="str">
        <f ca="1">IFERROR(IF(ISBLANK(VLOOKUP($B1639,INDIRECT(nfl_game_result),MATCH(G$1,INDIRECT(nfl_game_result_header),0),FALSE)),"",VLOOKUP($B1639,INDIRECT(nfl_game_result),MATCH(G$1,INDIRECT(nfl_game_result_header),0),FALSE)),"error")</f>
        <v/>
      </c>
      <c r="H1639">
        <f ca="1">IFERROR(IF(ISBLANK(VLOOKUP($B1639,INDIRECT(nfl_game_result),MATCH(H$1,INDIRECT(nfl_game_result_header),0),FALSE)),"",VLOOKUP($B1639,INDIRECT(nfl_game_result),MATCH(H$1,INDIRECT(nfl_game_result_header),0),FALSE)),"error")</f>
        <v>20</v>
      </c>
      <c r="I1639">
        <f ca="1">IFERROR(IF(ISBLANK(VLOOKUP($B1639,INDIRECT(nfl_game_result),MATCH(I$1,INDIRECT(nfl_game_result_header),0),FALSE)),"",VLOOKUP($B1639,INDIRECT(nfl_game_result),MATCH(I$1,INDIRECT(nfl_game_result_header),0),FALSE)),"error")</f>
        <v>27</v>
      </c>
      <c r="J1639" t="str">
        <f ca="1">IFERROR(IF(ISBLANK(VLOOKUP($B1639,INDIRECT(nfl_game_result),MATCH(J$1,INDIRECT(nfl_game_result_header),0),FALSE)),"",VLOOKUP($B1639,INDIRECT(nfl_game_result),MATCH(J$1,INDIRECT(nfl_game_result_header),0),FALSE)),"error")</f>
        <v>KCY</v>
      </c>
      <c r="K1639" t="str">
        <f ca="1">IFERROR(IF(ISBLANK(VLOOKUP($B1639,INDIRECT(nfl_game_result),MATCH(K$1,INDIRECT(nfl_game_result_header),0),FALSE)),"",VLOOKUP($B1639,INDIRECT(nfl_game_result),MATCH(K$1,INDIRECT(nfl_game_result_header),0),FALSE)),"error")</f>
        <v>KCY</v>
      </c>
      <c r="L1639" s="23" t="str">
        <f ca="1">IFERROR(IF(ISBLANK(VLOOKUP($B1639,INDIRECT(nfl_game_result),MATCH(L$1,INDIRECT(nfl_game_result_header),0),FALSE)),"",VLOOKUP($B1639,INDIRECT(nfl_game_result),MATCH(L$1,INDIRECT(nfl_game_result_header),0),FALSE)),"error")</f>
        <v/>
      </c>
      <c r="M1639" t="s">
        <v>16</v>
      </c>
      <c r="N1639">
        <v>-3.5</v>
      </c>
      <c r="O1639" t="s">
        <v>75</v>
      </c>
      <c r="P1639">
        <v>4</v>
      </c>
      <c r="Q1639" t="s">
        <v>75</v>
      </c>
      <c r="V1639" s="23" t="s">
        <v>416</v>
      </c>
      <c r="W1639">
        <f ca="1">VALUE(LEFT(C1639, 4))</f>
        <v>2015</v>
      </c>
      <c r="X1639">
        <f ca="1">VALUE(MID(C1639,6,FIND("_",C1639,6)-6))</f>
        <v>1</v>
      </c>
      <c r="Y1639">
        <f ca="1">IF(NOT(OR(ISBLANK(D1639),ISBLANK(E1639),D1639="",E1639="")),D1639-E1639,"")</f>
        <v>-0.5</v>
      </c>
      <c r="Z1639">
        <f ca="1">IF(OR(NOT(ISNUMBER(D1639)),ISBLANK(D1639),D1639="",ISBLANK(N1639)),"",ABS(D1639-N1639))</f>
        <v>2</v>
      </c>
      <c r="AA1639">
        <f ca="1">IF(OR(ISBLANK(J1639),ISBLANK(O1639),J1639="",O1639=""),"",IF(J1639=O1639,1,0))</f>
        <v>0</v>
      </c>
      <c r="AB1639">
        <f ca="1">IF(OR(ISBLANK(K1639),ISBLANK(Q1639),K1639="",Q1639=""),"",IF(K1639=Q1639,1,0))</f>
        <v>0</v>
      </c>
      <c r="AC1639" s="23" t="str">
        <f t="shared" ca="1" si="25"/>
        <v/>
      </c>
    </row>
    <row r="1640" spans="1:29" x14ac:dyDescent="0.25">
      <c r="A1640" s="23">
        <v>1639</v>
      </c>
      <c r="B1640">
        <v>805</v>
      </c>
      <c r="C1640" t="str">
        <f ca="1">IFERROR(VLOOKUP($B1640,INDIRECT(nfl_game_result),MATCH(C$1,INDIRECT(nfl_game_result_header),0),FALSE),"error")</f>
        <v>2015_01_CLE@NYJ</v>
      </c>
      <c r="D1640">
        <f ca="1">IFERROR(IF(ISBLANK(VLOOKUP($B1640,INDIRECT(nfl_game_result),MATCH(D$1,INDIRECT(nfl_game_result_header),0),FALSE)),"",VLOOKUP($B1640,INDIRECT(nfl_game_result),MATCH(D$1,INDIRECT(nfl_game_result_header),0),FALSE)),"error")</f>
        <v>-1</v>
      </c>
      <c r="E1640">
        <f ca="1">IFERROR(IF(ISBLANK(VLOOKUP($B1640,INDIRECT(nfl_game_result),MATCH(E$1,INDIRECT(nfl_game_result_header),0),FALSE)),"",VLOOKUP($B1640,INDIRECT(nfl_game_result),MATCH(E$1,INDIRECT(nfl_game_result_header),0),FALSE)),"error")</f>
        <v>-3</v>
      </c>
      <c r="F1640" s="23" t="str">
        <f ca="1">IFERROR(IF(ISBLANK(VLOOKUP($B1640,INDIRECT(nfl_game_result),MATCH(F$1,INDIRECT(nfl_game_result_header),0),FALSE)),"",VLOOKUP($B1640,INDIRECT(nfl_game_result),MATCH(F$1,INDIRECT(nfl_game_result_header),0),FALSE)),"error")</f>
        <v/>
      </c>
      <c r="G1640" s="23" t="str">
        <f ca="1">IFERROR(IF(ISBLANK(VLOOKUP($B1640,INDIRECT(nfl_game_result),MATCH(G$1,INDIRECT(nfl_game_result_header),0),FALSE)),"",VLOOKUP($B1640,INDIRECT(nfl_game_result),MATCH(G$1,INDIRECT(nfl_game_result_header),0),FALSE)),"error")</f>
        <v/>
      </c>
      <c r="H1640">
        <f ca="1">IFERROR(IF(ISBLANK(VLOOKUP($B1640,INDIRECT(nfl_game_result),MATCH(H$1,INDIRECT(nfl_game_result_header),0),FALSE)),"",VLOOKUP($B1640,INDIRECT(nfl_game_result),MATCH(H$1,INDIRECT(nfl_game_result_header),0),FALSE)),"error")</f>
        <v>31</v>
      </c>
      <c r="I1640">
        <f ca="1">IFERROR(IF(ISBLANK(VLOOKUP($B1640,INDIRECT(nfl_game_result),MATCH(I$1,INDIRECT(nfl_game_result_header),0),FALSE)),"",VLOOKUP($B1640,INDIRECT(nfl_game_result),MATCH(I$1,INDIRECT(nfl_game_result_header),0),FALSE)),"error")</f>
        <v>10</v>
      </c>
      <c r="J1640" t="str">
        <f ca="1">IFERROR(IF(ISBLANK(VLOOKUP($B1640,INDIRECT(nfl_game_result),MATCH(J$1,INDIRECT(nfl_game_result_header),0),FALSE)),"",VLOOKUP($B1640,INDIRECT(nfl_game_result),MATCH(J$1,INDIRECT(nfl_game_result_header),0),FALSE)),"error")</f>
        <v>NYJ</v>
      </c>
      <c r="K1640" t="str">
        <f ca="1">IFERROR(IF(ISBLANK(VLOOKUP($B1640,INDIRECT(nfl_game_result),MATCH(K$1,INDIRECT(nfl_game_result_header),0),FALSE)),"",VLOOKUP($B1640,INDIRECT(nfl_game_result),MATCH(K$1,INDIRECT(nfl_game_result_header),0),FALSE)),"error")</f>
        <v>NYJ</v>
      </c>
      <c r="L1640" s="23" t="str">
        <f ca="1">IFERROR(IF(ISBLANK(VLOOKUP($B1640,INDIRECT(nfl_game_result),MATCH(L$1,INDIRECT(nfl_game_result_header),0),FALSE)),"",VLOOKUP($B1640,INDIRECT(nfl_game_result),MATCH(L$1,INDIRECT(nfl_game_result_header),0),FALSE)),"error")</f>
        <v/>
      </c>
      <c r="M1640" t="s">
        <v>16</v>
      </c>
      <c r="N1640">
        <v>-5</v>
      </c>
      <c r="O1640" t="s">
        <v>84</v>
      </c>
      <c r="P1640">
        <v>1</v>
      </c>
      <c r="Q1640" t="s">
        <v>84</v>
      </c>
      <c r="V1640" s="23" t="s">
        <v>416</v>
      </c>
      <c r="W1640">
        <f ca="1">VALUE(LEFT(C1640, 4))</f>
        <v>2015</v>
      </c>
      <c r="X1640">
        <f ca="1">VALUE(MID(C1640,6,FIND("_",C1640,6)-6))</f>
        <v>1</v>
      </c>
      <c r="Y1640">
        <f ca="1">IF(NOT(OR(ISBLANK(D1640),ISBLANK(E1640),D1640="",E1640="")),D1640-E1640,"")</f>
        <v>2</v>
      </c>
      <c r="Z1640">
        <f ca="1">IF(OR(NOT(ISNUMBER(D1640)),ISBLANK(D1640),D1640="",ISBLANK(N1640)),"",ABS(D1640-N1640))</f>
        <v>4</v>
      </c>
      <c r="AA1640">
        <f ca="1">IF(OR(ISBLANK(J1640),ISBLANK(O1640),J1640="",O1640=""),"",IF(J1640=O1640,1,0))</f>
        <v>1</v>
      </c>
      <c r="AB1640">
        <f ca="1">IF(OR(ISBLANK(K1640),ISBLANK(Q1640),K1640="",Q1640=""),"",IF(K1640=Q1640,1,0))</f>
        <v>1</v>
      </c>
      <c r="AC1640" s="23" t="str">
        <f t="shared" ca="1" si="25"/>
        <v/>
      </c>
    </row>
    <row r="1641" spans="1:29" x14ac:dyDescent="0.25">
      <c r="A1641" s="23">
        <v>1640</v>
      </c>
      <c r="B1641">
        <v>806</v>
      </c>
      <c r="C1641" t="str">
        <f ca="1">IFERROR(VLOOKUP($B1641,INDIRECT(nfl_game_result),MATCH(C$1,INDIRECT(nfl_game_result_header),0),FALSE),"error")</f>
        <v>2015_01_IND@BUF</v>
      </c>
      <c r="D1641">
        <f ca="1">IFERROR(IF(ISBLANK(VLOOKUP($B1641,INDIRECT(nfl_game_result),MATCH(D$1,INDIRECT(nfl_game_result_header),0),FALSE)),"",VLOOKUP($B1641,INDIRECT(nfl_game_result),MATCH(D$1,INDIRECT(nfl_game_result_header),0),FALSE)),"error")</f>
        <v>3</v>
      </c>
      <c r="E1641">
        <f ca="1">IFERROR(IF(ISBLANK(VLOOKUP($B1641,INDIRECT(nfl_game_result),MATCH(E$1,INDIRECT(nfl_game_result_header),0),FALSE)),"",VLOOKUP($B1641,INDIRECT(nfl_game_result),MATCH(E$1,INDIRECT(nfl_game_result_header),0),FALSE)),"error")</f>
        <v>2.5</v>
      </c>
      <c r="F1641" s="23" t="str">
        <f ca="1">IFERROR(IF(ISBLANK(VLOOKUP($B1641,INDIRECT(nfl_game_result),MATCH(F$1,INDIRECT(nfl_game_result_header),0),FALSE)),"",VLOOKUP($B1641,INDIRECT(nfl_game_result),MATCH(F$1,INDIRECT(nfl_game_result_header),0),FALSE)),"error")</f>
        <v/>
      </c>
      <c r="G1641" s="23" t="str">
        <f ca="1">IFERROR(IF(ISBLANK(VLOOKUP($B1641,INDIRECT(nfl_game_result),MATCH(G$1,INDIRECT(nfl_game_result_header),0),FALSE)),"",VLOOKUP($B1641,INDIRECT(nfl_game_result),MATCH(G$1,INDIRECT(nfl_game_result_header),0),FALSE)),"error")</f>
        <v/>
      </c>
      <c r="H1641">
        <f ca="1">IFERROR(IF(ISBLANK(VLOOKUP($B1641,INDIRECT(nfl_game_result),MATCH(H$1,INDIRECT(nfl_game_result_header),0),FALSE)),"",VLOOKUP($B1641,INDIRECT(nfl_game_result),MATCH(H$1,INDIRECT(nfl_game_result_header),0),FALSE)),"error")</f>
        <v>27</v>
      </c>
      <c r="I1641">
        <f ca="1">IFERROR(IF(ISBLANK(VLOOKUP($B1641,INDIRECT(nfl_game_result),MATCH(I$1,INDIRECT(nfl_game_result_header),0),FALSE)),"",VLOOKUP($B1641,INDIRECT(nfl_game_result),MATCH(I$1,INDIRECT(nfl_game_result_header),0),FALSE)),"error")</f>
        <v>14</v>
      </c>
      <c r="J1641" t="str">
        <f ca="1">IFERROR(IF(ISBLANK(VLOOKUP($B1641,INDIRECT(nfl_game_result),MATCH(J$1,INDIRECT(nfl_game_result_header),0),FALSE)),"",VLOOKUP($B1641,INDIRECT(nfl_game_result),MATCH(J$1,INDIRECT(nfl_game_result_header),0),FALSE)),"error")</f>
        <v>BUF</v>
      </c>
      <c r="K1641" t="str">
        <f ca="1">IFERROR(IF(ISBLANK(VLOOKUP($B1641,INDIRECT(nfl_game_result),MATCH(K$1,INDIRECT(nfl_game_result_header),0),FALSE)),"",VLOOKUP($B1641,INDIRECT(nfl_game_result),MATCH(K$1,INDIRECT(nfl_game_result_header),0),FALSE)),"error")</f>
        <v>BUF</v>
      </c>
      <c r="L1641" s="23" t="str">
        <f ca="1">IFERROR(IF(ISBLANK(VLOOKUP($B1641,INDIRECT(nfl_game_result),MATCH(L$1,INDIRECT(nfl_game_result_header),0),FALSE)),"",VLOOKUP($B1641,INDIRECT(nfl_game_result),MATCH(L$1,INDIRECT(nfl_game_result_header),0),FALSE)),"error")</f>
        <v/>
      </c>
      <c r="M1641" t="s">
        <v>16</v>
      </c>
      <c r="N1641">
        <v>3.5</v>
      </c>
      <c r="O1641" t="s">
        <v>76</v>
      </c>
      <c r="P1641">
        <v>7</v>
      </c>
      <c r="Q1641" t="s">
        <v>76</v>
      </c>
      <c r="V1641" s="23" t="s">
        <v>416</v>
      </c>
      <c r="W1641">
        <f ca="1">VALUE(LEFT(C1641, 4))</f>
        <v>2015</v>
      </c>
      <c r="X1641">
        <f ca="1">VALUE(MID(C1641,6,FIND("_",C1641,6)-6))</f>
        <v>1</v>
      </c>
      <c r="Y1641">
        <f ca="1">IF(NOT(OR(ISBLANK(D1641),ISBLANK(E1641),D1641="",E1641="")),D1641-E1641,"")</f>
        <v>0.5</v>
      </c>
      <c r="Z1641">
        <f ca="1">IF(OR(NOT(ISNUMBER(D1641)),ISBLANK(D1641),D1641="",ISBLANK(N1641)),"",ABS(D1641-N1641))</f>
        <v>0.5</v>
      </c>
      <c r="AA1641">
        <f ca="1">IF(OR(ISBLANK(J1641),ISBLANK(O1641),J1641="",O1641=""),"",IF(J1641=O1641,1,0))</f>
        <v>0</v>
      </c>
      <c r="AB1641">
        <f ca="1">IF(OR(ISBLANK(K1641),ISBLANK(Q1641),K1641="",Q1641=""),"",IF(K1641=Q1641,1,0))</f>
        <v>0</v>
      </c>
      <c r="AC1641" s="23" t="str">
        <f t="shared" ca="1" si="25"/>
        <v/>
      </c>
    </row>
    <row r="1642" spans="1:29" x14ac:dyDescent="0.25">
      <c r="A1642" s="23">
        <v>1641</v>
      </c>
      <c r="B1642">
        <v>807</v>
      </c>
      <c r="C1642" t="str">
        <f ca="1">IFERROR(VLOOKUP($B1642,INDIRECT(nfl_game_result),MATCH(C$1,INDIRECT(nfl_game_result_header),0),FALSE),"error")</f>
        <v>2015_01_MIA@WAS</v>
      </c>
      <c r="D1642">
        <f ca="1">IFERROR(IF(ISBLANK(VLOOKUP($B1642,INDIRECT(nfl_game_result),MATCH(D$1,INDIRECT(nfl_game_result_header),0),FALSE)),"",VLOOKUP($B1642,INDIRECT(nfl_game_result),MATCH(D$1,INDIRECT(nfl_game_result_header),0),FALSE)),"error")</f>
        <v>2.5</v>
      </c>
      <c r="E1642">
        <f ca="1">IFERROR(IF(ISBLANK(VLOOKUP($B1642,INDIRECT(nfl_game_result),MATCH(E$1,INDIRECT(nfl_game_result_header),0),FALSE)),"",VLOOKUP($B1642,INDIRECT(nfl_game_result),MATCH(E$1,INDIRECT(nfl_game_result_header),0),FALSE)),"error")</f>
        <v>3.5</v>
      </c>
      <c r="F1642" s="23" t="str">
        <f ca="1">IFERROR(IF(ISBLANK(VLOOKUP($B1642,INDIRECT(nfl_game_result),MATCH(F$1,INDIRECT(nfl_game_result_header),0),FALSE)),"",VLOOKUP($B1642,INDIRECT(nfl_game_result),MATCH(F$1,INDIRECT(nfl_game_result_header),0),FALSE)),"error")</f>
        <v/>
      </c>
      <c r="G1642" s="23" t="str">
        <f ca="1">IFERROR(IF(ISBLANK(VLOOKUP($B1642,INDIRECT(nfl_game_result),MATCH(G$1,INDIRECT(nfl_game_result_header),0),FALSE)),"",VLOOKUP($B1642,INDIRECT(nfl_game_result),MATCH(G$1,INDIRECT(nfl_game_result_header),0),FALSE)),"error")</f>
        <v/>
      </c>
      <c r="H1642">
        <f ca="1">IFERROR(IF(ISBLANK(VLOOKUP($B1642,INDIRECT(nfl_game_result),MATCH(H$1,INDIRECT(nfl_game_result_header),0),FALSE)),"",VLOOKUP($B1642,INDIRECT(nfl_game_result),MATCH(H$1,INDIRECT(nfl_game_result_header),0),FALSE)),"error")</f>
        <v>10</v>
      </c>
      <c r="I1642">
        <f ca="1">IFERROR(IF(ISBLANK(VLOOKUP($B1642,INDIRECT(nfl_game_result),MATCH(I$1,INDIRECT(nfl_game_result_header),0),FALSE)),"",VLOOKUP($B1642,INDIRECT(nfl_game_result),MATCH(I$1,INDIRECT(nfl_game_result_header),0),FALSE)),"error")</f>
        <v>17</v>
      </c>
      <c r="J1642" t="str">
        <f ca="1">IFERROR(IF(ISBLANK(VLOOKUP($B1642,INDIRECT(nfl_game_result),MATCH(J$1,INDIRECT(nfl_game_result_header),0),FALSE)),"",VLOOKUP($B1642,INDIRECT(nfl_game_result),MATCH(J$1,INDIRECT(nfl_game_result_header),0),FALSE)),"error")</f>
        <v>MIA</v>
      </c>
      <c r="K1642" t="str">
        <f ca="1">IFERROR(IF(ISBLANK(VLOOKUP($B1642,INDIRECT(nfl_game_result),MATCH(K$1,INDIRECT(nfl_game_result_header),0),FALSE)),"",VLOOKUP($B1642,INDIRECT(nfl_game_result),MATCH(K$1,INDIRECT(nfl_game_result_header),0),FALSE)),"error")</f>
        <v>MIA</v>
      </c>
      <c r="L1642" s="23" t="str">
        <f ca="1">IFERROR(IF(ISBLANK(VLOOKUP($B1642,INDIRECT(nfl_game_result),MATCH(L$1,INDIRECT(nfl_game_result_header),0),FALSE)),"",VLOOKUP($B1642,INDIRECT(nfl_game_result),MATCH(L$1,INDIRECT(nfl_game_result_header),0),FALSE)),"error")</f>
        <v/>
      </c>
      <c r="M1642" t="s">
        <v>16</v>
      </c>
      <c r="N1642">
        <v>3.5</v>
      </c>
      <c r="O1642" t="s">
        <v>79</v>
      </c>
      <c r="P1642">
        <v>2</v>
      </c>
      <c r="Q1642" t="s">
        <v>79</v>
      </c>
      <c r="V1642" s="23" t="s">
        <v>416</v>
      </c>
      <c r="W1642">
        <f ca="1">VALUE(LEFT(C1642, 4))</f>
        <v>2015</v>
      </c>
      <c r="X1642">
        <f ca="1">VALUE(MID(C1642,6,FIND("_",C1642,6)-6))</f>
        <v>1</v>
      </c>
      <c r="Y1642">
        <f ca="1">IF(NOT(OR(ISBLANK(D1642),ISBLANK(E1642),D1642="",E1642="")),D1642-E1642,"")</f>
        <v>-1</v>
      </c>
      <c r="Z1642">
        <f ca="1">IF(OR(NOT(ISNUMBER(D1642)),ISBLANK(D1642),D1642="",ISBLANK(N1642)),"",ABS(D1642-N1642))</f>
        <v>1</v>
      </c>
      <c r="AA1642">
        <f ca="1">IF(OR(ISBLANK(J1642),ISBLANK(O1642),J1642="",O1642=""),"",IF(J1642=O1642,1,0))</f>
        <v>1</v>
      </c>
      <c r="AB1642">
        <f ca="1">IF(OR(ISBLANK(K1642),ISBLANK(Q1642),K1642="",Q1642=""),"",IF(K1642=Q1642,1,0))</f>
        <v>1</v>
      </c>
      <c r="AC1642" s="23" t="str">
        <f t="shared" ca="1" si="25"/>
        <v/>
      </c>
    </row>
    <row r="1643" spans="1:29" x14ac:dyDescent="0.25">
      <c r="A1643" s="23">
        <v>1642</v>
      </c>
      <c r="B1643">
        <v>808</v>
      </c>
      <c r="C1643" t="str">
        <f ca="1">IFERROR(VLOOKUP($B1643,INDIRECT(nfl_game_result),MATCH(C$1,INDIRECT(nfl_game_result_header),0),FALSE),"error")</f>
        <v>2015_01_CAR@JAX</v>
      </c>
      <c r="D1643">
        <f ca="1">IFERROR(IF(ISBLANK(VLOOKUP($B1643,INDIRECT(nfl_game_result),MATCH(D$1,INDIRECT(nfl_game_result_header),0),FALSE)),"",VLOOKUP($B1643,INDIRECT(nfl_game_result),MATCH(D$1,INDIRECT(nfl_game_result_header),0),FALSE)),"error")</f>
        <v>4</v>
      </c>
      <c r="E1643">
        <f ca="1">IFERROR(IF(ISBLANK(VLOOKUP($B1643,INDIRECT(nfl_game_result),MATCH(E$1,INDIRECT(nfl_game_result_header),0),FALSE)),"",VLOOKUP($B1643,INDIRECT(nfl_game_result),MATCH(E$1,INDIRECT(nfl_game_result_header),0),FALSE)),"error")</f>
        <v>3</v>
      </c>
      <c r="F1643" s="23" t="str">
        <f ca="1">IFERROR(IF(ISBLANK(VLOOKUP($B1643,INDIRECT(nfl_game_result),MATCH(F$1,INDIRECT(nfl_game_result_header),0),FALSE)),"",VLOOKUP($B1643,INDIRECT(nfl_game_result),MATCH(F$1,INDIRECT(nfl_game_result_header),0),FALSE)),"error")</f>
        <v/>
      </c>
      <c r="G1643" s="23" t="str">
        <f ca="1">IFERROR(IF(ISBLANK(VLOOKUP($B1643,INDIRECT(nfl_game_result),MATCH(G$1,INDIRECT(nfl_game_result_header),0),FALSE)),"",VLOOKUP($B1643,INDIRECT(nfl_game_result),MATCH(G$1,INDIRECT(nfl_game_result_header),0),FALSE)),"error")</f>
        <v/>
      </c>
      <c r="H1643">
        <f ca="1">IFERROR(IF(ISBLANK(VLOOKUP($B1643,INDIRECT(nfl_game_result),MATCH(H$1,INDIRECT(nfl_game_result_header),0),FALSE)),"",VLOOKUP($B1643,INDIRECT(nfl_game_result),MATCH(H$1,INDIRECT(nfl_game_result_header),0),FALSE)),"error")</f>
        <v>9</v>
      </c>
      <c r="I1643">
        <f ca="1">IFERROR(IF(ISBLANK(VLOOKUP($B1643,INDIRECT(nfl_game_result),MATCH(I$1,INDIRECT(nfl_game_result_header),0),FALSE)),"",VLOOKUP($B1643,INDIRECT(nfl_game_result),MATCH(I$1,INDIRECT(nfl_game_result_header),0),FALSE)),"error")</f>
        <v>20</v>
      </c>
      <c r="J1643" t="str">
        <f ca="1">IFERROR(IF(ISBLANK(VLOOKUP($B1643,INDIRECT(nfl_game_result),MATCH(J$1,INDIRECT(nfl_game_result_header),0),FALSE)),"",VLOOKUP($B1643,INDIRECT(nfl_game_result),MATCH(J$1,INDIRECT(nfl_game_result_header),0),FALSE)),"error")</f>
        <v>CAR</v>
      </c>
      <c r="K1643" t="str">
        <f ca="1">IFERROR(IF(ISBLANK(VLOOKUP($B1643,INDIRECT(nfl_game_result),MATCH(K$1,INDIRECT(nfl_game_result_header),0),FALSE)),"",VLOOKUP($B1643,INDIRECT(nfl_game_result),MATCH(K$1,INDIRECT(nfl_game_result_header),0),FALSE)),"error")</f>
        <v>CAR</v>
      </c>
      <c r="L1643" s="23" t="str">
        <f ca="1">IFERROR(IF(ISBLANK(VLOOKUP($B1643,INDIRECT(nfl_game_result),MATCH(L$1,INDIRECT(nfl_game_result_header),0),FALSE)),"",VLOOKUP($B1643,INDIRECT(nfl_game_result),MATCH(L$1,INDIRECT(nfl_game_result_header),0),FALSE)),"error")</f>
        <v/>
      </c>
      <c r="M1643" t="s">
        <v>16</v>
      </c>
      <c r="N1643">
        <v>2</v>
      </c>
      <c r="O1643" t="s">
        <v>77</v>
      </c>
      <c r="P1643">
        <v>6</v>
      </c>
      <c r="Q1643" t="s">
        <v>77</v>
      </c>
      <c r="V1643" s="23" t="s">
        <v>416</v>
      </c>
      <c r="W1643">
        <f ca="1">VALUE(LEFT(C1643, 4))</f>
        <v>2015</v>
      </c>
      <c r="X1643">
        <f ca="1">VALUE(MID(C1643,6,FIND("_",C1643,6)-6))</f>
        <v>1</v>
      </c>
      <c r="Y1643">
        <f ca="1">IF(NOT(OR(ISBLANK(D1643),ISBLANK(E1643),D1643="",E1643="")),D1643-E1643,"")</f>
        <v>1</v>
      </c>
      <c r="Z1643">
        <f ca="1">IF(OR(NOT(ISNUMBER(D1643)),ISBLANK(D1643),D1643="",ISBLANK(N1643)),"",ABS(D1643-N1643))</f>
        <v>2</v>
      </c>
      <c r="AA1643">
        <f ca="1">IF(OR(ISBLANK(J1643),ISBLANK(O1643),J1643="",O1643=""),"",IF(J1643=O1643,1,0))</f>
        <v>0</v>
      </c>
      <c r="AB1643">
        <f ca="1">IF(OR(ISBLANK(K1643),ISBLANK(Q1643),K1643="",Q1643=""),"",IF(K1643=Q1643,1,0))</f>
        <v>0</v>
      </c>
      <c r="AC1643" s="23" t="str">
        <f t="shared" ca="1" si="25"/>
        <v/>
      </c>
    </row>
    <row r="1644" spans="1:29" x14ac:dyDescent="0.25">
      <c r="A1644" s="23">
        <v>1643</v>
      </c>
      <c r="B1644">
        <v>809</v>
      </c>
      <c r="C1644" t="str">
        <f ca="1">IFERROR(VLOOKUP($B1644,INDIRECT(nfl_game_result),MATCH(C$1,INDIRECT(nfl_game_result_header),0),FALSE),"error")</f>
        <v>2015_01_SEA@STL</v>
      </c>
      <c r="D1644">
        <f ca="1">IFERROR(IF(ISBLANK(VLOOKUP($B1644,INDIRECT(nfl_game_result),MATCH(D$1,INDIRECT(nfl_game_result_header),0),FALSE)),"",VLOOKUP($B1644,INDIRECT(nfl_game_result),MATCH(D$1,INDIRECT(nfl_game_result_header),0),FALSE)),"error")</f>
        <v>3.5</v>
      </c>
      <c r="E1644">
        <f ca="1">IFERROR(IF(ISBLANK(VLOOKUP($B1644,INDIRECT(nfl_game_result),MATCH(E$1,INDIRECT(nfl_game_result_header),0),FALSE)),"",VLOOKUP($B1644,INDIRECT(nfl_game_result),MATCH(E$1,INDIRECT(nfl_game_result_header),0),FALSE)),"error")</f>
        <v>4</v>
      </c>
      <c r="F1644" s="23" t="str">
        <f ca="1">IFERROR(IF(ISBLANK(VLOOKUP($B1644,INDIRECT(nfl_game_result),MATCH(F$1,INDIRECT(nfl_game_result_header),0),FALSE)),"",VLOOKUP($B1644,INDIRECT(nfl_game_result),MATCH(F$1,INDIRECT(nfl_game_result_header),0),FALSE)),"error")</f>
        <v/>
      </c>
      <c r="G1644" s="23" t="str">
        <f ca="1">IFERROR(IF(ISBLANK(VLOOKUP($B1644,INDIRECT(nfl_game_result),MATCH(G$1,INDIRECT(nfl_game_result_header),0),FALSE)),"",VLOOKUP($B1644,INDIRECT(nfl_game_result),MATCH(G$1,INDIRECT(nfl_game_result_header),0),FALSE)),"error")</f>
        <v/>
      </c>
      <c r="H1644">
        <f ca="1">IFERROR(IF(ISBLANK(VLOOKUP($B1644,INDIRECT(nfl_game_result),MATCH(H$1,INDIRECT(nfl_game_result_header),0),FALSE)),"",VLOOKUP($B1644,INDIRECT(nfl_game_result),MATCH(H$1,INDIRECT(nfl_game_result_header),0),FALSE)),"error")</f>
        <v>34</v>
      </c>
      <c r="I1644">
        <f ca="1">IFERROR(IF(ISBLANK(VLOOKUP($B1644,INDIRECT(nfl_game_result),MATCH(I$1,INDIRECT(nfl_game_result_header),0),FALSE)),"",VLOOKUP($B1644,INDIRECT(nfl_game_result),MATCH(I$1,INDIRECT(nfl_game_result_header),0),FALSE)),"error")</f>
        <v>31</v>
      </c>
      <c r="J1644" t="str">
        <f ca="1">IFERROR(IF(ISBLANK(VLOOKUP($B1644,INDIRECT(nfl_game_result),MATCH(J$1,INDIRECT(nfl_game_result_header),0),FALSE)),"",VLOOKUP($B1644,INDIRECT(nfl_game_result),MATCH(J$1,INDIRECT(nfl_game_result_header),0),FALSE)),"error")</f>
        <v>STL</v>
      </c>
      <c r="K1644" t="str">
        <f ca="1">IFERROR(IF(ISBLANK(VLOOKUP($B1644,INDIRECT(nfl_game_result),MATCH(K$1,INDIRECT(nfl_game_result_header),0),FALSE)),"",VLOOKUP($B1644,INDIRECT(nfl_game_result),MATCH(K$1,INDIRECT(nfl_game_result_header),0),FALSE)),"error")</f>
        <v>STL</v>
      </c>
      <c r="L1644" s="23" t="str">
        <f ca="1">IFERROR(IF(ISBLANK(VLOOKUP($B1644,INDIRECT(nfl_game_result),MATCH(L$1,INDIRECT(nfl_game_result_header),0),FALSE)),"",VLOOKUP($B1644,INDIRECT(nfl_game_result),MATCH(L$1,INDIRECT(nfl_game_result_header),0),FALSE)),"error")</f>
        <v/>
      </c>
      <c r="M1644" t="s">
        <v>16</v>
      </c>
      <c r="N1644">
        <v>5</v>
      </c>
      <c r="O1644" t="s">
        <v>89</v>
      </c>
      <c r="P1644">
        <v>12</v>
      </c>
      <c r="Q1644" t="s">
        <v>91</v>
      </c>
      <c r="V1644" s="23" t="s">
        <v>416</v>
      </c>
      <c r="W1644">
        <f ca="1">VALUE(LEFT(C1644, 4))</f>
        <v>2015</v>
      </c>
      <c r="X1644">
        <f ca="1">VALUE(MID(C1644,6,FIND("_",C1644,6)-6))</f>
        <v>1</v>
      </c>
      <c r="Y1644">
        <f ca="1">IF(NOT(OR(ISBLANK(D1644),ISBLANK(E1644),D1644="",E1644="")),D1644-E1644,"")</f>
        <v>-0.5</v>
      </c>
      <c r="Z1644">
        <f ca="1">IF(OR(NOT(ISNUMBER(D1644)),ISBLANK(D1644),D1644="",ISBLANK(N1644)),"",ABS(D1644-N1644))</f>
        <v>1.5</v>
      </c>
      <c r="AA1644">
        <f ca="1">IF(OR(ISBLANK(J1644),ISBLANK(O1644),J1644="",O1644=""),"",IF(J1644=O1644,1,0))</f>
        <v>0</v>
      </c>
      <c r="AB1644">
        <f ca="1">IF(OR(ISBLANK(K1644),ISBLANK(Q1644),K1644="",Q1644=""),"",IF(K1644=Q1644,1,0))</f>
        <v>1</v>
      </c>
      <c r="AC1644" s="23" t="str">
        <f t="shared" ca="1" si="25"/>
        <v/>
      </c>
    </row>
    <row r="1645" spans="1:29" x14ac:dyDescent="0.25">
      <c r="A1645" s="23">
        <v>1644</v>
      </c>
      <c r="B1645">
        <v>810</v>
      </c>
      <c r="C1645" t="str">
        <f ca="1">IFERROR(VLOOKUP($B1645,INDIRECT(nfl_game_result),MATCH(C$1,INDIRECT(nfl_game_result_header),0),FALSE),"error")</f>
        <v>2015_01_NOR@ARI</v>
      </c>
      <c r="D1645">
        <f ca="1">IFERROR(IF(ISBLANK(VLOOKUP($B1645,INDIRECT(nfl_game_result),MATCH(D$1,INDIRECT(nfl_game_result_header),0),FALSE)),"",VLOOKUP($B1645,INDIRECT(nfl_game_result),MATCH(D$1,INDIRECT(nfl_game_result_header),0),FALSE)),"error")</f>
        <v>-2.5</v>
      </c>
      <c r="E1645">
        <f ca="1">IFERROR(IF(ISBLANK(VLOOKUP($B1645,INDIRECT(nfl_game_result),MATCH(E$1,INDIRECT(nfl_game_result_header),0),FALSE)),"",VLOOKUP($B1645,INDIRECT(nfl_game_result),MATCH(E$1,INDIRECT(nfl_game_result_header),0),FALSE)),"error")</f>
        <v>-2.5</v>
      </c>
      <c r="F1645" s="23" t="str">
        <f ca="1">IFERROR(IF(ISBLANK(VLOOKUP($B1645,INDIRECT(nfl_game_result),MATCH(F$1,INDIRECT(nfl_game_result_header),0),FALSE)),"",VLOOKUP($B1645,INDIRECT(nfl_game_result),MATCH(F$1,INDIRECT(nfl_game_result_header),0),FALSE)),"error")</f>
        <v/>
      </c>
      <c r="G1645" s="23" t="str">
        <f ca="1">IFERROR(IF(ISBLANK(VLOOKUP($B1645,INDIRECT(nfl_game_result),MATCH(G$1,INDIRECT(nfl_game_result_header),0),FALSE)),"",VLOOKUP($B1645,INDIRECT(nfl_game_result),MATCH(G$1,INDIRECT(nfl_game_result_header),0),FALSE)),"error")</f>
        <v/>
      </c>
      <c r="H1645">
        <f ca="1">IFERROR(IF(ISBLANK(VLOOKUP($B1645,INDIRECT(nfl_game_result),MATCH(H$1,INDIRECT(nfl_game_result_header),0),FALSE)),"",VLOOKUP($B1645,INDIRECT(nfl_game_result),MATCH(H$1,INDIRECT(nfl_game_result_header),0),FALSE)),"error")</f>
        <v>31</v>
      </c>
      <c r="I1645">
        <f ca="1">IFERROR(IF(ISBLANK(VLOOKUP($B1645,INDIRECT(nfl_game_result),MATCH(I$1,INDIRECT(nfl_game_result_header),0),FALSE)),"",VLOOKUP($B1645,INDIRECT(nfl_game_result),MATCH(I$1,INDIRECT(nfl_game_result_header),0),FALSE)),"error")</f>
        <v>19</v>
      </c>
      <c r="J1645" t="str">
        <f ca="1">IFERROR(IF(ISBLANK(VLOOKUP($B1645,INDIRECT(nfl_game_result),MATCH(J$1,INDIRECT(nfl_game_result_header),0),FALSE)),"",VLOOKUP($B1645,INDIRECT(nfl_game_result),MATCH(J$1,INDIRECT(nfl_game_result_header),0),FALSE)),"error")</f>
        <v>ARI</v>
      </c>
      <c r="K1645" t="str">
        <f ca="1">IFERROR(IF(ISBLANK(VLOOKUP($B1645,INDIRECT(nfl_game_result),MATCH(K$1,INDIRECT(nfl_game_result_header),0),FALSE)),"",VLOOKUP($B1645,INDIRECT(nfl_game_result),MATCH(K$1,INDIRECT(nfl_game_result_header),0),FALSE)),"error")</f>
        <v>ARI</v>
      </c>
      <c r="L1645" s="23" t="str">
        <f ca="1">IFERROR(IF(ISBLANK(VLOOKUP($B1645,INDIRECT(nfl_game_result),MATCH(L$1,INDIRECT(nfl_game_result_header),0),FALSE)),"",VLOOKUP($B1645,INDIRECT(nfl_game_result),MATCH(L$1,INDIRECT(nfl_game_result_header),0),FALSE)),"error")</f>
        <v/>
      </c>
      <c r="M1645" t="s">
        <v>16</v>
      </c>
      <c r="N1645">
        <v>-3.5</v>
      </c>
      <c r="O1645" t="s">
        <v>64</v>
      </c>
      <c r="P1645">
        <v>16</v>
      </c>
      <c r="Q1645" t="s">
        <v>64</v>
      </c>
      <c r="V1645" s="23" t="s">
        <v>416</v>
      </c>
      <c r="W1645">
        <f ca="1">VALUE(LEFT(C1645, 4))</f>
        <v>2015</v>
      </c>
      <c r="X1645">
        <f ca="1">VALUE(MID(C1645,6,FIND("_",C1645,6)-6))</f>
        <v>1</v>
      </c>
      <c r="Y1645">
        <f ca="1">IF(NOT(OR(ISBLANK(D1645),ISBLANK(E1645),D1645="",E1645="")),D1645-E1645,"")</f>
        <v>0</v>
      </c>
      <c r="Z1645">
        <f ca="1">IF(OR(NOT(ISNUMBER(D1645)),ISBLANK(D1645),D1645="",ISBLANK(N1645)),"",ABS(D1645-N1645))</f>
        <v>1</v>
      </c>
      <c r="AA1645">
        <f ca="1">IF(OR(ISBLANK(J1645),ISBLANK(O1645),J1645="",O1645=""),"",IF(J1645=O1645,1,0))</f>
        <v>1</v>
      </c>
      <c r="AB1645">
        <f ca="1">IF(OR(ISBLANK(K1645),ISBLANK(Q1645),K1645="",Q1645=""),"",IF(K1645=Q1645,1,0))</f>
        <v>1</v>
      </c>
      <c r="AC1645" s="23" t="str">
        <f t="shared" ca="1" si="25"/>
        <v/>
      </c>
    </row>
    <row r="1646" spans="1:29" x14ac:dyDescent="0.25">
      <c r="A1646" s="23">
        <v>1645</v>
      </c>
      <c r="B1646">
        <v>811</v>
      </c>
      <c r="C1646" t="str">
        <f ca="1">IFERROR(VLOOKUP($B1646,INDIRECT(nfl_game_result),MATCH(C$1,INDIRECT(nfl_game_result_header),0),FALSE),"error")</f>
        <v>2015_01_DET@SD</v>
      </c>
      <c r="D1646">
        <f ca="1">IFERROR(IF(ISBLANK(VLOOKUP($B1646,INDIRECT(nfl_game_result),MATCH(D$1,INDIRECT(nfl_game_result_header),0),FALSE)),"",VLOOKUP($B1646,INDIRECT(nfl_game_result),MATCH(D$1,INDIRECT(nfl_game_result_header),0),FALSE)),"error")</f>
        <v>-2</v>
      </c>
      <c r="E1646">
        <f ca="1">IFERROR(IF(ISBLANK(VLOOKUP($B1646,INDIRECT(nfl_game_result),MATCH(E$1,INDIRECT(nfl_game_result_header),0),FALSE)),"",VLOOKUP($B1646,INDIRECT(nfl_game_result),MATCH(E$1,INDIRECT(nfl_game_result_header),0),FALSE)),"error")</f>
        <v>-3</v>
      </c>
      <c r="F1646" s="23" t="str">
        <f ca="1">IFERROR(IF(ISBLANK(VLOOKUP($B1646,INDIRECT(nfl_game_result),MATCH(F$1,INDIRECT(nfl_game_result_header),0),FALSE)),"",VLOOKUP($B1646,INDIRECT(nfl_game_result),MATCH(F$1,INDIRECT(nfl_game_result_header),0),FALSE)),"error")</f>
        <v/>
      </c>
      <c r="G1646" s="23" t="str">
        <f ca="1">IFERROR(IF(ISBLANK(VLOOKUP($B1646,INDIRECT(nfl_game_result),MATCH(G$1,INDIRECT(nfl_game_result_header),0),FALSE)),"",VLOOKUP($B1646,INDIRECT(nfl_game_result),MATCH(G$1,INDIRECT(nfl_game_result_header),0),FALSE)),"error")</f>
        <v/>
      </c>
      <c r="H1646">
        <f ca="1">IFERROR(IF(ISBLANK(VLOOKUP($B1646,INDIRECT(nfl_game_result),MATCH(H$1,INDIRECT(nfl_game_result_header),0),FALSE)),"",VLOOKUP($B1646,INDIRECT(nfl_game_result),MATCH(H$1,INDIRECT(nfl_game_result_header),0),FALSE)),"error")</f>
        <v>33</v>
      </c>
      <c r="I1646">
        <f ca="1">IFERROR(IF(ISBLANK(VLOOKUP($B1646,INDIRECT(nfl_game_result),MATCH(I$1,INDIRECT(nfl_game_result_header),0),FALSE)),"",VLOOKUP($B1646,INDIRECT(nfl_game_result),MATCH(I$1,INDIRECT(nfl_game_result_header),0),FALSE)),"error")</f>
        <v>28</v>
      </c>
      <c r="J1646" t="str">
        <f ca="1">IFERROR(IF(ISBLANK(VLOOKUP($B1646,INDIRECT(nfl_game_result),MATCH(J$1,INDIRECT(nfl_game_result_header),0),FALSE)),"",VLOOKUP($B1646,INDIRECT(nfl_game_result),MATCH(J$1,INDIRECT(nfl_game_result_header),0),FALSE)),"error")</f>
        <v>SD</v>
      </c>
      <c r="K1646" t="str">
        <f ca="1">IFERROR(IF(ISBLANK(VLOOKUP($B1646,INDIRECT(nfl_game_result),MATCH(K$1,INDIRECT(nfl_game_result_header),0),FALSE)),"",VLOOKUP($B1646,INDIRECT(nfl_game_result),MATCH(K$1,INDIRECT(nfl_game_result_header),0),FALSE)),"error")</f>
        <v>SD</v>
      </c>
      <c r="L1646" s="23" t="str">
        <f ca="1">IFERROR(IF(ISBLANK(VLOOKUP($B1646,INDIRECT(nfl_game_result),MATCH(L$1,INDIRECT(nfl_game_result_header),0),FALSE)),"",VLOOKUP($B1646,INDIRECT(nfl_game_result),MATCH(L$1,INDIRECT(nfl_game_result_header),0),FALSE)),"error")</f>
        <v/>
      </c>
      <c r="M1646" t="s">
        <v>16</v>
      </c>
      <c r="N1646">
        <v>-1.5</v>
      </c>
      <c r="O1646" t="s">
        <v>88</v>
      </c>
      <c r="P1646">
        <v>15</v>
      </c>
      <c r="Q1646" t="s">
        <v>88</v>
      </c>
      <c r="V1646" s="23" t="s">
        <v>416</v>
      </c>
      <c r="W1646">
        <f ca="1">VALUE(LEFT(C1646, 4))</f>
        <v>2015</v>
      </c>
      <c r="X1646">
        <f ca="1">VALUE(MID(C1646,6,FIND("_",C1646,6)-6))</f>
        <v>1</v>
      </c>
      <c r="Y1646">
        <f ca="1">IF(NOT(OR(ISBLANK(D1646),ISBLANK(E1646),D1646="",E1646="")),D1646-E1646,"")</f>
        <v>1</v>
      </c>
      <c r="Z1646">
        <f ca="1">IF(OR(NOT(ISNUMBER(D1646)),ISBLANK(D1646),D1646="",ISBLANK(N1646)),"",ABS(D1646-N1646))</f>
        <v>0.5</v>
      </c>
      <c r="AA1646">
        <f ca="1">IF(OR(ISBLANK(J1646),ISBLANK(O1646),J1646="",O1646=""),"",IF(J1646=O1646,1,0))</f>
        <v>1</v>
      </c>
      <c r="AB1646">
        <f ca="1">IF(OR(ISBLANK(K1646),ISBLANK(Q1646),K1646="",Q1646=""),"",IF(K1646=Q1646,1,0))</f>
        <v>1</v>
      </c>
      <c r="AC1646" s="23" t="str">
        <f t="shared" ca="1" si="25"/>
        <v/>
      </c>
    </row>
    <row r="1647" spans="1:29" x14ac:dyDescent="0.25">
      <c r="A1647" s="23">
        <v>1646</v>
      </c>
      <c r="B1647">
        <v>812</v>
      </c>
      <c r="C1647" t="str">
        <f ca="1">IFERROR(VLOOKUP($B1647,INDIRECT(nfl_game_result),MATCH(C$1,INDIRECT(nfl_game_result_header),0),FALSE),"error")</f>
        <v>2015_01_TEN@TBY</v>
      </c>
      <c r="D1647">
        <f ca="1">IFERROR(IF(ISBLANK(VLOOKUP($B1647,INDIRECT(nfl_game_result),MATCH(D$1,INDIRECT(nfl_game_result_header),0),FALSE)),"",VLOOKUP($B1647,INDIRECT(nfl_game_result),MATCH(D$1,INDIRECT(nfl_game_result_header),0),FALSE)),"error")</f>
        <v>-3</v>
      </c>
      <c r="E1647">
        <f ca="1">IFERROR(IF(ISBLANK(VLOOKUP($B1647,INDIRECT(nfl_game_result),MATCH(E$1,INDIRECT(nfl_game_result_header),0),FALSE)),"",VLOOKUP($B1647,INDIRECT(nfl_game_result),MATCH(E$1,INDIRECT(nfl_game_result_header),0),FALSE)),"error")</f>
        <v>-3</v>
      </c>
      <c r="F1647" s="23" t="str">
        <f ca="1">IFERROR(IF(ISBLANK(VLOOKUP($B1647,INDIRECT(nfl_game_result),MATCH(F$1,INDIRECT(nfl_game_result_header),0),FALSE)),"",VLOOKUP($B1647,INDIRECT(nfl_game_result),MATCH(F$1,INDIRECT(nfl_game_result_header),0),FALSE)),"error")</f>
        <v/>
      </c>
      <c r="G1647" s="23" t="str">
        <f ca="1">IFERROR(IF(ISBLANK(VLOOKUP($B1647,INDIRECT(nfl_game_result),MATCH(G$1,INDIRECT(nfl_game_result_header),0),FALSE)),"",VLOOKUP($B1647,INDIRECT(nfl_game_result),MATCH(G$1,INDIRECT(nfl_game_result_header),0),FALSE)),"error")</f>
        <v/>
      </c>
      <c r="H1647">
        <f ca="1">IFERROR(IF(ISBLANK(VLOOKUP($B1647,INDIRECT(nfl_game_result),MATCH(H$1,INDIRECT(nfl_game_result_header),0),FALSE)),"",VLOOKUP($B1647,INDIRECT(nfl_game_result),MATCH(H$1,INDIRECT(nfl_game_result_header),0),FALSE)),"error")</f>
        <v>14</v>
      </c>
      <c r="I1647">
        <f ca="1">IFERROR(IF(ISBLANK(VLOOKUP($B1647,INDIRECT(nfl_game_result),MATCH(I$1,INDIRECT(nfl_game_result_header),0),FALSE)),"",VLOOKUP($B1647,INDIRECT(nfl_game_result),MATCH(I$1,INDIRECT(nfl_game_result_header),0),FALSE)),"error")</f>
        <v>42</v>
      </c>
      <c r="J1647" t="str">
        <f ca="1">IFERROR(IF(ISBLANK(VLOOKUP($B1647,INDIRECT(nfl_game_result),MATCH(J$1,INDIRECT(nfl_game_result_header),0),FALSE)),"",VLOOKUP($B1647,INDIRECT(nfl_game_result),MATCH(J$1,INDIRECT(nfl_game_result_header),0),FALSE)),"error")</f>
        <v>TEN</v>
      </c>
      <c r="K1647" t="str">
        <f ca="1">IFERROR(IF(ISBLANK(VLOOKUP($B1647,INDIRECT(nfl_game_result),MATCH(K$1,INDIRECT(nfl_game_result_header),0),FALSE)),"",VLOOKUP($B1647,INDIRECT(nfl_game_result),MATCH(K$1,INDIRECT(nfl_game_result_header),0),FALSE)),"error")</f>
        <v>TEN</v>
      </c>
      <c r="L1647" s="23" t="str">
        <f ca="1">IFERROR(IF(ISBLANK(VLOOKUP($B1647,INDIRECT(nfl_game_result),MATCH(L$1,INDIRECT(nfl_game_result_header),0),FALSE)),"",VLOOKUP($B1647,INDIRECT(nfl_game_result),MATCH(L$1,INDIRECT(nfl_game_result_header),0),FALSE)),"error")</f>
        <v/>
      </c>
      <c r="M1647" t="s">
        <v>16</v>
      </c>
      <c r="N1647">
        <v>-3</v>
      </c>
      <c r="O1647" t="s">
        <v>93</v>
      </c>
      <c r="P1647">
        <v>11</v>
      </c>
      <c r="Q1647" t="s">
        <v>93</v>
      </c>
      <c r="V1647" s="23" t="s">
        <v>416</v>
      </c>
      <c r="W1647">
        <f ca="1">VALUE(LEFT(C1647, 4))</f>
        <v>2015</v>
      </c>
      <c r="X1647">
        <f ca="1">VALUE(MID(C1647,6,FIND("_",C1647,6)-6))</f>
        <v>1</v>
      </c>
      <c r="Y1647">
        <f ca="1">IF(NOT(OR(ISBLANK(D1647),ISBLANK(E1647),D1647="",E1647="")),D1647-E1647,"")</f>
        <v>0</v>
      </c>
      <c r="Z1647">
        <f ca="1">IF(OR(NOT(ISNUMBER(D1647)),ISBLANK(D1647),D1647="",ISBLANK(N1647)),"",ABS(D1647-N1647))</f>
        <v>0</v>
      </c>
      <c r="AA1647">
        <f ca="1">IF(OR(ISBLANK(J1647),ISBLANK(O1647),J1647="",O1647=""),"",IF(J1647=O1647,1,0))</f>
        <v>1</v>
      </c>
      <c r="AB1647">
        <f ca="1">IF(OR(ISBLANK(K1647),ISBLANK(Q1647),K1647="",Q1647=""),"",IF(K1647=Q1647,1,0))</f>
        <v>1</v>
      </c>
      <c r="AC1647" s="23" t="str">
        <f t="shared" ca="1" si="25"/>
        <v/>
      </c>
    </row>
    <row r="1648" spans="1:29" x14ac:dyDescent="0.25">
      <c r="A1648" s="23">
        <v>1647</v>
      </c>
      <c r="B1648">
        <v>813</v>
      </c>
      <c r="C1648" t="str">
        <f ca="1">IFERROR(VLOOKUP($B1648,INDIRECT(nfl_game_result),MATCH(C$1,INDIRECT(nfl_game_result_header),0),FALSE),"error")</f>
        <v>2015_01_CIN@OAK</v>
      </c>
      <c r="D1648">
        <f ca="1">IFERROR(IF(ISBLANK(VLOOKUP($B1648,INDIRECT(nfl_game_result),MATCH(D$1,INDIRECT(nfl_game_result_header),0),FALSE)),"",VLOOKUP($B1648,INDIRECT(nfl_game_result),MATCH(D$1,INDIRECT(nfl_game_result_header),0),FALSE)),"error")</f>
        <v>3</v>
      </c>
      <c r="E1648">
        <f ca="1">IFERROR(IF(ISBLANK(VLOOKUP($B1648,INDIRECT(nfl_game_result),MATCH(E$1,INDIRECT(nfl_game_result_header),0),FALSE)),"",VLOOKUP($B1648,INDIRECT(nfl_game_result),MATCH(E$1,INDIRECT(nfl_game_result_header),0),FALSE)),"error")</f>
        <v>3</v>
      </c>
      <c r="F1648" s="23" t="str">
        <f ca="1">IFERROR(IF(ISBLANK(VLOOKUP($B1648,INDIRECT(nfl_game_result),MATCH(F$1,INDIRECT(nfl_game_result_header),0),FALSE)),"",VLOOKUP($B1648,INDIRECT(nfl_game_result),MATCH(F$1,INDIRECT(nfl_game_result_header),0),FALSE)),"error")</f>
        <v/>
      </c>
      <c r="G1648" s="23" t="str">
        <f ca="1">IFERROR(IF(ISBLANK(VLOOKUP($B1648,INDIRECT(nfl_game_result),MATCH(G$1,INDIRECT(nfl_game_result_header),0),FALSE)),"",VLOOKUP($B1648,INDIRECT(nfl_game_result),MATCH(G$1,INDIRECT(nfl_game_result_header),0),FALSE)),"error")</f>
        <v/>
      </c>
      <c r="H1648">
        <f ca="1">IFERROR(IF(ISBLANK(VLOOKUP($B1648,INDIRECT(nfl_game_result),MATCH(H$1,INDIRECT(nfl_game_result_header),0),FALSE)),"",VLOOKUP($B1648,INDIRECT(nfl_game_result),MATCH(H$1,INDIRECT(nfl_game_result_header),0),FALSE)),"error")</f>
        <v>13</v>
      </c>
      <c r="I1648">
        <f ca="1">IFERROR(IF(ISBLANK(VLOOKUP($B1648,INDIRECT(nfl_game_result),MATCH(I$1,INDIRECT(nfl_game_result_header),0),FALSE)),"",VLOOKUP($B1648,INDIRECT(nfl_game_result),MATCH(I$1,INDIRECT(nfl_game_result_header),0),FALSE)),"error")</f>
        <v>33</v>
      </c>
      <c r="J1648" t="str">
        <f ca="1">IFERROR(IF(ISBLANK(VLOOKUP($B1648,INDIRECT(nfl_game_result),MATCH(J$1,INDIRECT(nfl_game_result_header),0),FALSE)),"",VLOOKUP($B1648,INDIRECT(nfl_game_result),MATCH(J$1,INDIRECT(nfl_game_result_header),0),FALSE)),"error")</f>
        <v>CIN</v>
      </c>
      <c r="K1648" t="str">
        <f ca="1">IFERROR(IF(ISBLANK(VLOOKUP($B1648,INDIRECT(nfl_game_result),MATCH(K$1,INDIRECT(nfl_game_result_header),0),FALSE)),"",VLOOKUP($B1648,INDIRECT(nfl_game_result),MATCH(K$1,INDIRECT(nfl_game_result_header),0),FALSE)),"error")</f>
        <v>CIN</v>
      </c>
      <c r="L1648" s="23" t="str">
        <f ca="1">IFERROR(IF(ISBLANK(VLOOKUP($B1648,INDIRECT(nfl_game_result),MATCH(L$1,INDIRECT(nfl_game_result_header),0),FALSE)),"",VLOOKUP($B1648,INDIRECT(nfl_game_result),MATCH(L$1,INDIRECT(nfl_game_result_header),0),FALSE)),"error")</f>
        <v/>
      </c>
      <c r="M1648" t="s">
        <v>16</v>
      </c>
      <c r="N1648">
        <v>4</v>
      </c>
      <c r="O1648" t="s">
        <v>69</v>
      </c>
      <c r="P1648">
        <v>10</v>
      </c>
      <c r="Q1648" t="s">
        <v>69</v>
      </c>
      <c r="V1648" s="23" t="s">
        <v>416</v>
      </c>
      <c r="W1648">
        <f ca="1">VALUE(LEFT(C1648, 4))</f>
        <v>2015</v>
      </c>
      <c r="X1648">
        <f ca="1">VALUE(MID(C1648,6,FIND("_",C1648,6)-6))</f>
        <v>1</v>
      </c>
      <c r="Y1648">
        <f ca="1">IF(NOT(OR(ISBLANK(D1648),ISBLANK(E1648),D1648="",E1648="")),D1648-E1648,"")</f>
        <v>0</v>
      </c>
      <c r="Z1648">
        <f ca="1">IF(OR(NOT(ISNUMBER(D1648)),ISBLANK(D1648),D1648="",ISBLANK(N1648)),"",ABS(D1648-N1648))</f>
        <v>1</v>
      </c>
      <c r="AA1648">
        <f ca="1">IF(OR(ISBLANK(J1648),ISBLANK(O1648),J1648="",O1648=""),"",IF(J1648=O1648,1,0))</f>
        <v>1</v>
      </c>
      <c r="AB1648">
        <f ca="1">IF(OR(ISBLANK(K1648),ISBLANK(Q1648),K1648="",Q1648=""),"",IF(K1648=Q1648,1,0))</f>
        <v>1</v>
      </c>
      <c r="AC1648" s="23" t="str">
        <f t="shared" ca="1" si="25"/>
        <v/>
      </c>
    </row>
    <row r="1649" spans="1:29" x14ac:dyDescent="0.25">
      <c r="A1649" s="23">
        <v>1648</v>
      </c>
      <c r="B1649">
        <v>814</v>
      </c>
      <c r="C1649" t="str">
        <f ca="1">IFERROR(VLOOKUP($B1649,INDIRECT(nfl_game_result),MATCH(C$1,INDIRECT(nfl_game_result_header),0),FALSE),"error")</f>
        <v>2015_01_BAL@DEN</v>
      </c>
      <c r="D1649">
        <f ca="1">IFERROR(IF(ISBLANK(VLOOKUP($B1649,INDIRECT(nfl_game_result),MATCH(D$1,INDIRECT(nfl_game_result_header),0),FALSE)),"",VLOOKUP($B1649,INDIRECT(nfl_game_result),MATCH(D$1,INDIRECT(nfl_game_result_header),0),FALSE)),"error")</f>
        <v>-4</v>
      </c>
      <c r="E1649">
        <f ca="1">IFERROR(IF(ISBLANK(VLOOKUP($B1649,INDIRECT(nfl_game_result),MATCH(E$1,INDIRECT(nfl_game_result_header),0),FALSE)),"",VLOOKUP($B1649,INDIRECT(nfl_game_result),MATCH(E$1,INDIRECT(nfl_game_result_header),0),FALSE)),"error")</f>
        <v>-4.5</v>
      </c>
      <c r="F1649" s="23" t="str">
        <f ca="1">IFERROR(IF(ISBLANK(VLOOKUP($B1649,INDIRECT(nfl_game_result),MATCH(F$1,INDIRECT(nfl_game_result_header),0),FALSE)),"",VLOOKUP($B1649,INDIRECT(nfl_game_result),MATCH(F$1,INDIRECT(nfl_game_result_header),0),FALSE)),"error")</f>
        <v/>
      </c>
      <c r="G1649" s="23" t="str">
        <f ca="1">IFERROR(IF(ISBLANK(VLOOKUP($B1649,INDIRECT(nfl_game_result),MATCH(G$1,INDIRECT(nfl_game_result_header),0),FALSE)),"",VLOOKUP($B1649,INDIRECT(nfl_game_result),MATCH(G$1,INDIRECT(nfl_game_result_header),0),FALSE)),"error")</f>
        <v/>
      </c>
      <c r="H1649">
        <f ca="1">IFERROR(IF(ISBLANK(VLOOKUP($B1649,INDIRECT(nfl_game_result),MATCH(H$1,INDIRECT(nfl_game_result_header),0),FALSE)),"",VLOOKUP($B1649,INDIRECT(nfl_game_result),MATCH(H$1,INDIRECT(nfl_game_result_header),0),FALSE)),"error")</f>
        <v>19</v>
      </c>
      <c r="I1649">
        <f ca="1">IFERROR(IF(ISBLANK(VLOOKUP($B1649,INDIRECT(nfl_game_result),MATCH(I$1,INDIRECT(nfl_game_result_header),0),FALSE)),"",VLOOKUP($B1649,INDIRECT(nfl_game_result),MATCH(I$1,INDIRECT(nfl_game_result_header),0),FALSE)),"error")</f>
        <v>13</v>
      </c>
      <c r="J1649" t="str">
        <f ca="1">IFERROR(IF(ISBLANK(VLOOKUP($B1649,INDIRECT(nfl_game_result),MATCH(J$1,INDIRECT(nfl_game_result_header),0),FALSE)),"",VLOOKUP($B1649,INDIRECT(nfl_game_result),MATCH(J$1,INDIRECT(nfl_game_result_header),0),FALSE)),"error")</f>
        <v>DEN</v>
      </c>
      <c r="K1649" t="str">
        <f ca="1">IFERROR(IF(ISBLANK(VLOOKUP($B1649,INDIRECT(nfl_game_result),MATCH(K$1,INDIRECT(nfl_game_result_header),0),FALSE)),"",VLOOKUP($B1649,INDIRECT(nfl_game_result),MATCH(K$1,INDIRECT(nfl_game_result_header),0),FALSE)),"error")</f>
        <v>DEN</v>
      </c>
      <c r="L1649" s="23" t="str">
        <f ca="1">IFERROR(IF(ISBLANK(VLOOKUP($B1649,INDIRECT(nfl_game_result),MATCH(L$1,INDIRECT(nfl_game_result_header),0),FALSE)),"",VLOOKUP($B1649,INDIRECT(nfl_game_result),MATCH(L$1,INDIRECT(nfl_game_result_header),0),FALSE)),"error")</f>
        <v/>
      </c>
      <c r="M1649" t="s">
        <v>16</v>
      </c>
      <c r="N1649">
        <v>-6</v>
      </c>
      <c r="O1649" t="s">
        <v>72</v>
      </c>
      <c r="P1649">
        <v>13</v>
      </c>
      <c r="Q1649" t="s">
        <v>65</v>
      </c>
      <c r="V1649" s="23" t="s">
        <v>416</v>
      </c>
      <c r="W1649">
        <f ca="1">VALUE(LEFT(C1649, 4))</f>
        <v>2015</v>
      </c>
      <c r="X1649">
        <f ca="1">VALUE(MID(C1649,6,FIND("_",C1649,6)-6))</f>
        <v>1</v>
      </c>
      <c r="Y1649">
        <f ca="1">IF(NOT(OR(ISBLANK(D1649),ISBLANK(E1649),D1649="",E1649="")),D1649-E1649,"")</f>
        <v>0.5</v>
      </c>
      <c r="Z1649">
        <f ca="1">IF(OR(NOT(ISNUMBER(D1649)),ISBLANK(D1649),D1649="",ISBLANK(N1649)),"",ABS(D1649-N1649))</f>
        <v>2</v>
      </c>
      <c r="AA1649">
        <f ca="1">IF(OR(ISBLANK(J1649),ISBLANK(O1649),J1649="",O1649=""),"",IF(J1649=O1649,1,0))</f>
        <v>1</v>
      </c>
      <c r="AB1649">
        <f ca="1">IF(OR(ISBLANK(K1649),ISBLANK(Q1649),K1649="",Q1649=""),"",IF(K1649=Q1649,1,0))</f>
        <v>0</v>
      </c>
      <c r="AC1649" s="23" t="str">
        <f t="shared" ca="1" si="25"/>
        <v/>
      </c>
    </row>
    <row r="1650" spans="1:29" x14ac:dyDescent="0.25">
      <c r="A1650" s="23">
        <v>1649</v>
      </c>
      <c r="B1650">
        <v>815</v>
      </c>
      <c r="C1650" t="str">
        <f ca="1">IFERROR(VLOOKUP($B1650,INDIRECT(nfl_game_result),MATCH(C$1,INDIRECT(nfl_game_result_header),0),FALSE),"error")</f>
        <v>2015_01_NYG@DAL</v>
      </c>
      <c r="D1650">
        <f ca="1">IFERROR(IF(ISBLANK(VLOOKUP($B1650,INDIRECT(nfl_game_result),MATCH(D$1,INDIRECT(nfl_game_result_header),0),FALSE)),"",VLOOKUP($B1650,INDIRECT(nfl_game_result),MATCH(D$1,INDIRECT(nfl_game_result_header),0),FALSE)),"error")</f>
        <v>-5.5</v>
      </c>
      <c r="E1650">
        <f ca="1">IFERROR(IF(ISBLANK(VLOOKUP($B1650,INDIRECT(nfl_game_result),MATCH(E$1,INDIRECT(nfl_game_result_header),0),FALSE)),"",VLOOKUP($B1650,INDIRECT(nfl_game_result),MATCH(E$1,INDIRECT(nfl_game_result_header),0),FALSE)),"error")</f>
        <v>-6</v>
      </c>
      <c r="F1650" s="23" t="str">
        <f ca="1">IFERROR(IF(ISBLANK(VLOOKUP($B1650,INDIRECT(nfl_game_result),MATCH(F$1,INDIRECT(nfl_game_result_header),0),FALSE)),"",VLOOKUP($B1650,INDIRECT(nfl_game_result),MATCH(F$1,INDIRECT(nfl_game_result_header),0),FALSE)),"error")</f>
        <v/>
      </c>
      <c r="G1650" s="23" t="str">
        <f ca="1">IFERROR(IF(ISBLANK(VLOOKUP($B1650,INDIRECT(nfl_game_result),MATCH(G$1,INDIRECT(nfl_game_result_header),0),FALSE)),"",VLOOKUP($B1650,INDIRECT(nfl_game_result),MATCH(G$1,INDIRECT(nfl_game_result_header),0),FALSE)),"error")</f>
        <v/>
      </c>
      <c r="H1650">
        <f ca="1">IFERROR(IF(ISBLANK(VLOOKUP($B1650,INDIRECT(nfl_game_result),MATCH(H$1,INDIRECT(nfl_game_result_header),0),FALSE)),"",VLOOKUP($B1650,INDIRECT(nfl_game_result),MATCH(H$1,INDIRECT(nfl_game_result_header),0),FALSE)),"error")</f>
        <v>27</v>
      </c>
      <c r="I1650">
        <f ca="1">IFERROR(IF(ISBLANK(VLOOKUP($B1650,INDIRECT(nfl_game_result),MATCH(I$1,INDIRECT(nfl_game_result_header),0),FALSE)),"",VLOOKUP($B1650,INDIRECT(nfl_game_result),MATCH(I$1,INDIRECT(nfl_game_result_header),0),FALSE)),"error")</f>
        <v>26</v>
      </c>
      <c r="J1650" t="str">
        <f ca="1">IFERROR(IF(ISBLANK(VLOOKUP($B1650,INDIRECT(nfl_game_result),MATCH(J$1,INDIRECT(nfl_game_result_header),0),FALSE)),"",VLOOKUP($B1650,INDIRECT(nfl_game_result),MATCH(J$1,INDIRECT(nfl_game_result_header),0),FALSE)),"error")</f>
        <v>NYG</v>
      </c>
      <c r="K1650" t="str">
        <f ca="1">IFERROR(IF(ISBLANK(VLOOKUP($B1650,INDIRECT(nfl_game_result),MATCH(K$1,INDIRECT(nfl_game_result_header),0),FALSE)),"",VLOOKUP($B1650,INDIRECT(nfl_game_result),MATCH(K$1,INDIRECT(nfl_game_result_header),0),FALSE)),"error")</f>
        <v>DAL</v>
      </c>
      <c r="L1650" s="23" t="str">
        <f ca="1">IFERROR(IF(ISBLANK(VLOOKUP($B1650,INDIRECT(nfl_game_result),MATCH(L$1,INDIRECT(nfl_game_result_header),0),FALSE)),"",VLOOKUP($B1650,INDIRECT(nfl_game_result),MATCH(L$1,INDIRECT(nfl_game_result_header),0),FALSE)),"error")</f>
        <v/>
      </c>
      <c r="M1650" t="s">
        <v>16</v>
      </c>
      <c r="N1650">
        <v>-4.5</v>
      </c>
      <c r="O1650" t="s">
        <v>71</v>
      </c>
      <c r="P1650">
        <v>9</v>
      </c>
      <c r="Q1650" t="s">
        <v>83</v>
      </c>
      <c r="V1650" s="23" t="s">
        <v>416</v>
      </c>
      <c r="W1650">
        <f ca="1">VALUE(LEFT(C1650, 4))</f>
        <v>2015</v>
      </c>
      <c r="X1650">
        <f ca="1">VALUE(MID(C1650,6,FIND("_",C1650,6)-6))</f>
        <v>1</v>
      </c>
      <c r="Y1650">
        <f ca="1">IF(NOT(OR(ISBLANK(D1650),ISBLANK(E1650),D1650="",E1650="")),D1650-E1650,"")</f>
        <v>0.5</v>
      </c>
      <c r="Z1650">
        <f ca="1">IF(OR(NOT(ISNUMBER(D1650)),ISBLANK(D1650),D1650="",ISBLANK(N1650)),"",ABS(D1650-N1650))</f>
        <v>1</v>
      </c>
      <c r="AA1650">
        <f ca="1">IF(OR(ISBLANK(J1650),ISBLANK(O1650),J1650="",O1650=""),"",IF(J1650=O1650,1,0))</f>
        <v>0</v>
      </c>
      <c r="AB1650">
        <f ca="1">IF(OR(ISBLANK(K1650),ISBLANK(Q1650),K1650="",Q1650=""),"",IF(K1650=Q1650,1,0))</f>
        <v>0</v>
      </c>
      <c r="AC1650" s="23" t="str">
        <f t="shared" ca="1" si="25"/>
        <v/>
      </c>
    </row>
    <row r="1651" spans="1:29" x14ac:dyDescent="0.25">
      <c r="A1651" s="23">
        <v>1650</v>
      </c>
      <c r="B1651">
        <v>816</v>
      </c>
      <c r="C1651" t="str">
        <f ca="1">IFERROR(VLOOKUP($B1651,INDIRECT(nfl_game_result),MATCH(C$1,INDIRECT(nfl_game_result_header),0),FALSE),"error")</f>
        <v>2015_01_PHI@ATL</v>
      </c>
      <c r="D1651">
        <f ca="1">IFERROR(IF(ISBLANK(VLOOKUP($B1651,INDIRECT(nfl_game_result),MATCH(D$1,INDIRECT(nfl_game_result_header),0),FALSE)),"",VLOOKUP($B1651,INDIRECT(nfl_game_result),MATCH(D$1,INDIRECT(nfl_game_result_header),0),FALSE)),"error")</f>
        <v>1.5</v>
      </c>
      <c r="E1651">
        <f ca="1">IFERROR(IF(ISBLANK(VLOOKUP($B1651,INDIRECT(nfl_game_result),MATCH(E$1,INDIRECT(nfl_game_result_header),0),FALSE)),"",VLOOKUP($B1651,INDIRECT(nfl_game_result),MATCH(E$1,INDIRECT(nfl_game_result_header),0),FALSE)),"error")</f>
        <v>3</v>
      </c>
      <c r="F1651" s="23" t="str">
        <f ca="1">IFERROR(IF(ISBLANK(VLOOKUP($B1651,INDIRECT(nfl_game_result),MATCH(F$1,INDIRECT(nfl_game_result_header),0),FALSE)),"",VLOOKUP($B1651,INDIRECT(nfl_game_result),MATCH(F$1,INDIRECT(nfl_game_result_header),0),FALSE)),"error")</f>
        <v/>
      </c>
      <c r="G1651" s="23" t="str">
        <f ca="1">IFERROR(IF(ISBLANK(VLOOKUP($B1651,INDIRECT(nfl_game_result),MATCH(G$1,INDIRECT(nfl_game_result_header),0),FALSE)),"",VLOOKUP($B1651,INDIRECT(nfl_game_result),MATCH(G$1,INDIRECT(nfl_game_result_header),0),FALSE)),"error")</f>
        <v/>
      </c>
      <c r="H1651">
        <f ca="1">IFERROR(IF(ISBLANK(VLOOKUP($B1651,INDIRECT(nfl_game_result),MATCH(H$1,INDIRECT(nfl_game_result_header),0),FALSE)),"",VLOOKUP($B1651,INDIRECT(nfl_game_result),MATCH(H$1,INDIRECT(nfl_game_result_header),0),FALSE)),"error")</f>
        <v>26</v>
      </c>
      <c r="I1651">
        <f ca="1">IFERROR(IF(ISBLANK(VLOOKUP($B1651,INDIRECT(nfl_game_result),MATCH(I$1,INDIRECT(nfl_game_result_header),0),FALSE)),"",VLOOKUP($B1651,INDIRECT(nfl_game_result),MATCH(I$1,INDIRECT(nfl_game_result_header),0),FALSE)),"error")</f>
        <v>24</v>
      </c>
      <c r="J1651" t="str">
        <f ca="1">IFERROR(IF(ISBLANK(VLOOKUP($B1651,INDIRECT(nfl_game_result),MATCH(J$1,INDIRECT(nfl_game_result_header),0),FALSE)),"",VLOOKUP($B1651,INDIRECT(nfl_game_result),MATCH(J$1,INDIRECT(nfl_game_result_header),0),FALSE)),"error")</f>
        <v>ATL</v>
      </c>
      <c r="K1651" t="str">
        <f ca="1">IFERROR(IF(ISBLANK(VLOOKUP($B1651,INDIRECT(nfl_game_result),MATCH(K$1,INDIRECT(nfl_game_result_header),0),FALSE)),"",VLOOKUP($B1651,INDIRECT(nfl_game_result),MATCH(K$1,INDIRECT(nfl_game_result_header),0),FALSE)),"error")</f>
        <v>ATL</v>
      </c>
      <c r="L1651" s="23" t="str">
        <f ca="1">IFERROR(IF(ISBLANK(VLOOKUP($B1651,INDIRECT(nfl_game_result),MATCH(L$1,INDIRECT(nfl_game_result_header),0),FALSE)),"",VLOOKUP($B1651,INDIRECT(nfl_game_result),MATCH(L$1,INDIRECT(nfl_game_result_header),0),FALSE)),"error")</f>
        <v/>
      </c>
      <c r="M1651" t="s">
        <v>16</v>
      </c>
      <c r="N1651">
        <v>-1.5</v>
      </c>
      <c r="O1651" t="s">
        <v>86</v>
      </c>
      <c r="P1651">
        <v>3</v>
      </c>
      <c r="Q1651" t="s">
        <v>86</v>
      </c>
      <c r="V1651" s="23" t="s">
        <v>416</v>
      </c>
      <c r="W1651">
        <f ca="1">VALUE(LEFT(C1651, 4))</f>
        <v>2015</v>
      </c>
      <c r="X1651">
        <f ca="1">VALUE(MID(C1651,6,FIND("_",C1651,6)-6))</f>
        <v>1</v>
      </c>
      <c r="Y1651">
        <f ca="1">IF(NOT(OR(ISBLANK(D1651),ISBLANK(E1651),D1651="",E1651="")),D1651-E1651,"")</f>
        <v>-1.5</v>
      </c>
      <c r="Z1651">
        <f ca="1">IF(OR(NOT(ISNUMBER(D1651)),ISBLANK(D1651),D1651="",ISBLANK(N1651)),"",ABS(D1651-N1651))</f>
        <v>3</v>
      </c>
      <c r="AA1651">
        <f ca="1">IF(OR(ISBLANK(J1651),ISBLANK(O1651),J1651="",O1651=""),"",IF(J1651=O1651,1,0))</f>
        <v>0</v>
      </c>
      <c r="AB1651">
        <f ca="1">IF(OR(ISBLANK(K1651),ISBLANK(Q1651),K1651="",Q1651=""),"",IF(K1651=Q1651,1,0))</f>
        <v>0</v>
      </c>
      <c r="AC1651" s="23" t="str">
        <f t="shared" ca="1" si="25"/>
        <v/>
      </c>
    </row>
    <row r="1652" spans="1:29" x14ac:dyDescent="0.25">
      <c r="A1652" s="23">
        <v>1651</v>
      </c>
      <c r="B1652">
        <v>817</v>
      </c>
      <c r="C1652" t="str">
        <f ca="1">IFERROR(VLOOKUP($B1652,INDIRECT(nfl_game_result),MATCH(C$1,INDIRECT(nfl_game_result_header),0),FALSE),"error")</f>
        <v>2015_01_MIN@SFO</v>
      </c>
      <c r="D1652">
        <f ca="1">IFERROR(IF(ISBLANK(VLOOKUP($B1652,INDIRECT(nfl_game_result),MATCH(D$1,INDIRECT(nfl_game_result_header),0),FALSE)),"",VLOOKUP($B1652,INDIRECT(nfl_game_result),MATCH(D$1,INDIRECT(nfl_game_result_header),0),FALSE)),"error")</f>
        <v>-3.5</v>
      </c>
      <c r="E1652">
        <f ca="1">IFERROR(IF(ISBLANK(VLOOKUP($B1652,INDIRECT(nfl_game_result),MATCH(E$1,INDIRECT(nfl_game_result_header),0),FALSE)),"",VLOOKUP($B1652,INDIRECT(nfl_game_result),MATCH(E$1,INDIRECT(nfl_game_result_header),0),FALSE)),"error")</f>
        <v>2.5</v>
      </c>
      <c r="F1652" s="23" t="str">
        <f ca="1">IFERROR(IF(ISBLANK(VLOOKUP($B1652,INDIRECT(nfl_game_result),MATCH(F$1,INDIRECT(nfl_game_result_header),0),FALSE)),"",VLOOKUP($B1652,INDIRECT(nfl_game_result),MATCH(F$1,INDIRECT(nfl_game_result_header),0),FALSE)),"error")</f>
        <v/>
      </c>
      <c r="G1652" s="23" t="str">
        <f ca="1">IFERROR(IF(ISBLANK(VLOOKUP($B1652,INDIRECT(nfl_game_result),MATCH(G$1,INDIRECT(nfl_game_result_header),0),FALSE)),"",VLOOKUP($B1652,INDIRECT(nfl_game_result),MATCH(G$1,INDIRECT(nfl_game_result_header),0),FALSE)),"error")</f>
        <v/>
      </c>
      <c r="H1652">
        <f ca="1">IFERROR(IF(ISBLANK(VLOOKUP($B1652,INDIRECT(nfl_game_result),MATCH(H$1,INDIRECT(nfl_game_result_header),0),FALSE)),"",VLOOKUP($B1652,INDIRECT(nfl_game_result),MATCH(H$1,INDIRECT(nfl_game_result_header),0),FALSE)),"error")</f>
        <v>20</v>
      </c>
      <c r="I1652">
        <f ca="1">IFERROR(IF(ISBLANK(VLOOKUP($B1652,INDIRECT(nfl_game_result),MATCH(I$1,INDIRECT(nfl_game_result_header),0),FALSE)),"",VLOOKUP($B1652,INDIRECT(nfl_game_result),MATCH(I$1,INDIRECT(nfl_game_result_header),0),FALSE)),"error")</f>
        <v>3</v>
      </c>
      <c r="J1652" t="str">
        <f ca="1">IFERROR(IF(ISBLANK(VLOOKUP($B1652,INDIRECT(nfl_game_result),MATCH(J$1,INDIRECT(nfl_game_result_header),0),FALSE)),"",VLOOKUP($B1652,INDIRECT(nfl_game_result),MATCH(J$1,INDIRECT(nfl_game_result_header),0),FALSE)),"error")</f>
        <v>SFO</v>
      </c>
      <c r="K1652" t="str">
        <f ca="1">IFERROR(IF(ISBLANK(VLOOKUP($B1652,INDIRECT(nfl_game_result),MATCH(K$1,INDIRECT(nfl_game_result_header),0),FALSE)),"",VLOOKUP($B1652,INDIRECT(nfl_game_result),MATCH(K$1,INDIRECT(nfl_game_result_header),0),FALSE)),"error")</f>
        <v>SFO</v>
      </c>
      <c r="L1652" s="23" t="str">
        <f ca="1">IFERROR(IF(ISBLANK(VLOOKUP($B1652,INDIRECT(nfl_game_result),MATCH(L$1,INDIRECT(nfl_game_result_header),0),FALSE)),"",VLOOKUP($B1652,INDIRECT(nfl_game_result),MATCH(L$1,INDIRECT(nfl_game_result_header),0),FALSE)),"error")</f>
        <v/>
      </c>
      <c r="M1652" t="s">
        <v>16</v>
      </c>
      <c r="N1652">
        <v>-3</v>
      </c>
      <c r="O1652" t="s">
        <v>80</v>
      </c>
      <c r="P1652">
        <v>5</v>
      </c>
      <c r="Q1652" t="s">
        <v>80</v>
      </c>
      <c r="V1652" s="23" t="s">
        <v>416</v>
      </c>
      <c r="W1652">
        <f ca="1">VALUE(LEFT(C1652, 4))</f>
        <v>2015</v>
      </c>
      <c r="X1652">
        <f ca="1">VALUE(MID(C1652,6,FIND("_",C1652,6)-6))</f>
        <v>1</v>
      </c>
      <c r="Y1652">
        <f ca="1">IF(NOT(OR(ISBLANK(D1652),ISBLANK(E1652),D1652="",E1652="")),D1652-E1652,"")</f>
        <v>-6</v>
      </c>
      <c r="Z1652">
        <f ca="1">IF(OR(NOT(ISNUMBER(D1652)),ISBLANK(D1652),D1652="",ISBLANK(N1652)),"",ABS(D1652-N1652))</f>
        <v>0.5</v>
      </c>
      <c r="AA1652">
        <f ca="1">IF(OR(ISBLANK(J1652),ISBLANK(O1652),J1652="",O1652=""),"",IF(J1652=O1652,1,0))</f>
        <v>0</v>
      </c>
      <c r="AB1652">
        <f ca="1">IF(OR(ISBLANK(K1652),ISBLANK(Q1652),K1652="",Q1652=""),"",IF(K1652=Q1652,1,0))</f>
        <v>0</v>
      </c>
      <c r="AC1652" s="23" t="str">
        <f t="shared" ca="1" si="25"/>
        <v/>
      </c>
    </row>
    <row r="1653" spans="1:29" x14ac:dyDescent="0.25">
      <c r="A1653" s="23">
        <v>1652</v>
      </c>
      <c r="B1653">
        <v>802</v>
      </c>
      <c r="C1653" t="str">
        <f ca="1">IFERROR(VLOOKUP($B1653,INDIRECT(nfl_game_result),MATCH(C$1,INDIRECT(nfl_game_result_header),0),FALSE),"error")</f>
        <v>2015_01_PIT@NWE</v>
      </c>
      <c r="D1653">
        <f ca="1">IFERROR(IF(ISBLANK(VLOOKUP($B1653,INDIRECT(nfl_game_result),MATCH(D$1,INDIRECT(nfl_game_result_header),0),FALSE)),"",VLOOKUP($B1653,INDIRECT(nfl_game_result),MATCH(D$1,INDIRECT(nfl_game_result_header),0),FALSE)),"error")</f>
        <v>-6.5</v>
      </c>
      <c r="E1653">
        <f ca="1">IFERROR(IF(ISBLANK(VLOOKUP($B1653,INDIRECT(nfl_game_result),MATCH(E$1,INDIRECT(nfl_game_result_header),0),FALSE)),"",VLOOKUP($B1653,INDIRECT(nfl_game_result),MATCH(E$1,INDIRECT(nfl_game_result_header),0),FALSE)),"error")</f>
        <v>-7</v>
      </c>
      <c r="F1653" s="23" t="str">
        <f ca="1">IFERROR(IF(ISBLANK(VLOOKUP($B1653,INDIRECT(nfl_game_result),MATCH(F$1,INDIRECT(nfl_game_result_header),0),FALSE)),"",VLOOKUP($B1653,INDIRECT(nfl_game_result),MATCH(F$1,INDIRECT(nfl_game_result_header),0),FALSE)),"error")</f>
        <v/>
      </c>
      <c r="G1653" s="23" t="str">
        <f ca="1">IFERROR(IF(ISBLANK(VLOOKUP($B1653,INDIRECT(nfl_game_result),MATCH(G$1,INDIRECT(nfl_game_result_header),0),FALSE)),"",VLOOKUP($B1653,INDIRECT(nfl_game_result),MATCH(G$1,INDIRECT(nfl_game_result_header),0),FALSE)),"error")</f>
        <v/>
      </c>
      <c r="H1653">
        <f ca="1">IFERROR(IF(ISBLANK(VLOOKUP($B1653,INDIRECT(nfl_game_result),MATCH(H$1,INDIRECT(nfl_game_result_header),0),FALSE)),"",VLOOKUP($B1653,INDIRECT(nfl_game_result),MATCH(H$1,INDIRECT(nfl_game_result_header),0),FALSE)),"error")</f>
        <v>28</v>
      </c>
      <c r="I1653">
        <f ca="1">IFERROR(IF(ISBLANK(VLOOKUP($B1653,INDIRECT(nfl_game_result),MATCH(I$1,INDIRECT(nfl_game_result_header),0),FALSE)),"",VLOOKUP($B1653,INDIRECT(nfl_game_result),MATCH(I$1,INDIRECT(nfl_game_result_header),0),FALSE)),"error")</f>
        <v>21</v>
      </c>
      <c r="J1653" t="str">
        <f ca="1">IFERROR(IF(ISBLANK(VLOOKUP($B1653,INDIRECT(nfl_game_result),MATCH(J$1,INDIRECT(nfl_game_result_header),0),FALSE)),"",VLOOKUP($B1653,INDIRECT(nfl_game_result),MATCH(J$1,INDIRECT(nfl_game_result_header),0),FALSE)),"error")</f>
        <v>na</v>
      </c>
      <c r="K1653" t="str">
        <f ca="1">IFERROR(IF(ISBLANK(VLOOKUP($B1653,INDIRECT(nfl_game_result),MATCH(K$1,INDIRECT(nfl_game_result_header),0),FALSE)),"",VLOOKUP($B1653,INDIRECT(nfl_game_result),MATCH(K$1,INDIRECT(nfl_game_result_header),0),FALSE)),"error")</f>
        <v>NWE</v>
      </c>
      <c r="L1653" s="23" t="str">
        <f ca="1">IFERROR(IF(ISBLANK(VLOOKUP($B1653,INDIRECT(nfl_game_result),MATCH(L$1,INDIRECT(nfl_game_result_header),0),FALSE)),"",VLOOKUP($B1653,INDIRECT(nfl_game_result),MATCH(L$1,INDIRECT(nfl_game_result_header),0),FALSE)),"error")</f>
        <v/>
      </c>
      <c r="M1653" t="s">
        <v>14</v>
      </c>
      <c r="N1653">
        <v>-6</v>
      </c>
      <c r="O1653" t="s">
        <v>332</v>
      </c>
      <c r="P1653">
        <v>5</v>
      </c>
      <c r="Q1653" t="s">
        <v>332</v>
      </c>
      <c r="V1653" s="23" t="s">
        <v>416</v>
      </c>
      <c r="W1653">
        <f ca="1">VALUE(LEFT(C1653, 4))</f>
        <v>2015</v>
      </c>
      <c r="X1653">
        <f ca="1">VALUE(MID(C1653,6,FIND("_",C1653,6)-6))</f>
        <v>1</v>
      </c>
      <c r="Y1653">
        <f ca="1">IF(NOT(OR(ISBLANK(D1653),ISBLANK(E1653),D1653="",E1653="")),D1653-E1653,"")</f>
        <v>0.5</v>
      </c>
      <c r="Z1653">
        <f ca="1">IF(OR(NOT(ISNUMBER(D1653)),ISBLANK(D1653),D1653="",ISBLANK(N1653)),"",ABS(D1653-N1653))</f>
        <v>0.5</v>
      </c>
      <c r="AA1653">
        <f ca="1">IF(OR(ISBLANK(J1653),ISBLANK(O1653),J1653="",O1653=""),"",IF(J1653=O1653,1,0))</f>
        <v>0</v>
      </c>
      <c r="AB1653">
        <f ca="1">IF(OR(ISBLANK(K1653),ISBLANK(Q1653),K1653="",Q1653=""),"",IF(K1653=Q1653,1,0))</f>
        <v>1</v>
      </c>
      <c r="AC1653" s="23" t="str">
        <f t="shared" ca="1" si="25"/>
        <v/>
      </c>
    </row>
    <row r="1654" spans="1:29" x14ac:dyDescent="0.25">
      <c r="A1654" s="23">
        <v>1653</v>
      </c>
      <c r="B1654">
        <v>803</v>
      </c>
      <c r="C1654" t="str">
        <f ca="1">IFERROR(VLOOKUP($B1654,INDIRECT(nfl_game_result),MATCH(C$1,INDIRECT(nfl_game_result_header),0),FALSE),"error")</f>
        <v>2015_01_GBY@CHI</v>
      </c>
      <c r="D1654">
        <f ca="1">IFERROR(IF(ISBLANK(VLOOKUP($B1654,INDIRECT(nfl_game_result),MATCH(D$1,INDIRECT(nfl_game_result_header),0),FALSE)),"",VLOOKUP($B1654,INDIRECT(nfl_game_result),MATCH(D$1,INDIRECT(nfl_game_result_header),0),FALSE)),"error")</f>
        <v>4</v>
      </c>
      <c r="E1654">
        <f ca="1">IFERROR(IF(ISBLANK(VLOOKUP($B1654,INDIRECT(nfl_game_result),MATCH(E$1,INDIRECT(nfl_game_result_header),0),FALSE)),"",VLOOKUP($B1654,INDIRECT(nfl_game_result),MATCH(E$1,INDIRECT(nfl_game_result_header),0),FALSE)),"error")</f>
        <v>7</v>
      </c>
      <c r="F1654" s="23" t="str">
        <f ca="1">IFERROR(IF(ISBLANK(VLOOKUP($B1654,INDIRECT(nfl_game_result),MATCH(F$1,INDIRECT(nfl_game_result_header),0),FALSE)),"",VLOOKUP($B1654,INDIRECT(nfl_game_result),MATCH(F$1,INDIRECT(nfl_game_result_header),0),FALSE)),"error")</f>
        <v/>
      </c>
      <c r="G1654" s="23" t="str">
        <f ca="1">IFERROR(IF(ISBLANK(VLOOKUP($B1654,INDIRECT(nfl_game_result),MATCH(G$1,INDIRECT(nfl_game_result_header),0),FALSE)),"",VLOOKUP($B1654,INDIRECT(nfl_game_result),MATCH(G$1,INDIRECT(nfl_game_result_header),0),FALSE)),"error")</f>
        <v/>
      </c>
      <c r="H1654">
        <f ca="1">IFERROR(IF(ISBLANK(VLOOKUP($B1654,INDIRECT(nfl_game_result),MATCH(H$1,INDIRECT(nfl_game_result_header),0),FALSE)),"",VLOOKUP($B1654,INDIRECT(nfl_game_result),MATCH(H$1,INDIRECT(nfl_game_result_header),0),FALSE)),"error")</f>
        <v>23</v>
      </c>
      <c r="I1654">
        <f ca="1">IFERROR(IF(ISBLANK(VLOOKUP($B1654,INDIRECT(nfl_game_result),MATCH(I$1,INDIRECT(nfl_game_result_header),0),FALSE)),"",VLOOKUP($B1654,INDIRECT(nfl_game_result),MATCH(I$1,INDIRECT(nfl_game_result_header),0),FALSE)),"error")</f>
        <v>31</v>
      </c>
      <c r="J1654" t="str">
        <f ca="1">IFERROR(IF(ISBLANK(VLOOKUP($B1654,INDIRECT(nfl_game_result),MATCH(J$1,INDIRECT(nfl_game_result_header),0),FALSE)),"",VLOOKUP($B1654,INDIRECT(nfl_game_result),MATCH(J$1,INDIRECT(nfl_game_result_header),0),FALSE)),"error")</f>
        <v>GBY</v>
      </c>
      <c r="K1654" t="str">
        <f ca="1">IFERROR(IF(ISBLANK(VLOOKUP($B1654,INDIRECT(nfl_game_result),MATCH(K$1,INDIRECT(nfl_game_result_header),0),FALSE)),"",VLOOKUP($B1654,INDIRECT(nfl_game_result),MATCH(K$1,INDIRECT(nfl_game_result_header),0),FALSE)),"error")</f>
        <v>GBY</v>
      </c>
      <c r="L1654" s="23" t="str">
        <f ca="1">IFERROR(IF(ISBLANK(VLOOKUP($B1654,INDIRECT(nfl_game_result),MATCH(L$1,INDIRECT(nfl_game_result_header),0),FALSE)),"",VLOOKUP($B1654,INDIRECT(nfl_game_result),MATCH(L$1,INDIRECT(nfl_game_result_header),0),FALSE)),"error")</f>
        <v/>
      </c>
      <c r="M1654" t="s">
        <v>14</v>
      </c>
      <c r="N1654">
        <v>3.5</v>
      </c>
      <c r="O1654" t="s">
        <v>330</v>
      </c>
      <c r="P1654">
        <v>3</v>
      </c>
      <c r="Q1654" t="s">
        <v>330</v>
      </c>
      <c r="V1654" s="23" t="s">
        <v>416</v>
      </c>
      <c r="W1654">
        <f ca="1">VALUE(LEFT(C1654, 4))</f>
        <v>2015</v>
      </c>
      <c r="X1654">
        <f ca="1">VALUE(MID(C1654,6,FIND("_",C1654,6)-6))</f>
        <v>1</v>
      </c>
      <c r="Y1654">
        <f ca="1">IF(NOT(OR(ISBLANK(D1654),ISBLANK(E1654),D1654="",E1654="")),D1654-E1654,"")</f>
        <v>-3</v>
      </c>
      <c r="Z1654">
        <f ca="1">IF(OR(NOT(ISNUMBER(D1654)),ISBLANK(D1654),D1654="",ISBLANK(N1654)),"",ABS(D1654-N1654))</f>
        <v>0.5</v>
      </c>
      <c r="AA1654">
        <f ca="1">IF(OR(ISBLANK(J1654),ISBLANK(O1654),J1654="",O1654=""),"",IF(J1654=O1654,1,0))</f>
        <v>1</v>
      </c>
      <c r="AB1654">
        <f ca="1">IF(OR(ISBLANK(K1654),ISBLANK(Q1654),K1654="",Q1654=""),"",IF(K1654=Q1654,1,0))</f>
        <v>1</v>
      </c>
      <c r="AC1654" s="23" t="str">
        <f t="shared" ca="1" si="25"/>
        <v/>
      </c>
    </row>
    <row r="1655" spans="1:29" x14ac:dyDescent="0.25">
      <c r="A1655" s="23">
        <v>1654</v>
      </c>
      <c r="B1655">
        <v>804</v>
      </c>
      <c r="C1655" t="str">
        <f ca="1">IFERROR(VLOOKUP($B1655,INDIRECT(nfl_game_result),MATCH(C$1,INDIRECT(nfl_game_result_header),0),FALSE),"error")</f>
        <v>2015_01_KCY@HOU</v>
      </c>
      <c r="D1655">
        <f ca="1">IFERROR(IF(ISBLANK(VLOOKUP($B1655,INDIRECT(nfl_game_result),MATCH(D$1,INDIRECT(nfl_game_result_header),0),FALSE)),"",VLOOKUP($B1655,INDIRECT(nfl_game_result),MATCH(D$1,INDIRECT(nfl_game_result_header),0),FALSE)),"error")</f>
        <v>-1.5</v>
      </c>
      <c r="E1655">
        <f ca="1">IFERROR(IF(ISBLANK(VLOOKUP($B1655,INDIRECT(nfl_game_result),MATCH(E$1,INDIRECT(nfl_game_result_header),0),FALSE)),"",VLOOKUP($B1655,INDIRECT(nfl_game_result),MATCH(E$1,INDIRECT(nfl_game_result_header),0),FALSE)),"error")</f>
        <v>-1</v>
      </c>
      <c r="F1655" s="23" t="str">
        <f ca="1">IFERROR(IF(ISBLANK(VLOOKUP($B1655,INDIRECT(nfl_game_result),MATCH(F$1,INDIRECT(nfl_game_result_header),0),FALSE)),"",VLOOKUP($B1655,INDIRECT(nfl_game_result),MATCH(F$1,INDIRECT(nfl_game_result_header),0),FALSE)),"error")</f>
        <v/>
      </c>
      <c r="G1655" s="23" t="str">
        <f ca="1">IFERROR(IF(ISBLANK(VLOOKUP($B1655,INDIRECT(nfl_game_result),MATCH(G$1,INDIRECT(nfl_game_result_header),0),FALSE)),"",VLOOKUP($B1655,INDIRECT(nfl_game_result),MATCH(G$1,INDIRECT(nfl_game_result_header),0),FALSE)),"error")</f>
        <v/>
      </c>
      <c r="H1655">
        <f ca="1">IFERROR(IF(ISBLANK(VLOOKUP($B1655,INDIRECT(nfl_game_result),MATCH(H$1,INDIRECT(nfl_game_result_header),0),FALSE)),"",VLOOKUP($B1655,INDIRECT(nfl_game_result),MATCH(H$1,INDIRECT(nfl_game_result_header),0),FALSE)),"error")</f>
        <v>20</v>
      </c>
      <c r="I1655">
        <f ca="1">IFERROR(IF(ISBLANK(VLOOKUP($B1655,INDIRECT(nfl_game_result),MATCH(I$1,INDIRECT(nfl_game_result_header),0),FALSE)),"",VLOOKUP($B1655,INDIRECT(nfl_game_result),MATCH(I$1,INDIRECT(nfl_game_result_header),0),FALSE)),"error")</f>
        <v>27</v>
      </c>
      <c r="J1655" t="str">
        <f ca="1">IFERROR(IF(ISBLANK(VLOOKUP($B1655,INDIRECT(nfl_game_result),MATCH(J$1,INDIRECT(nfl_game_result_header),0),FALSE)),"",VLOOKUP($B1655,INDIRECT(nfl_game_result),MATCH(J$1,INDIRECT(nfl_game_result_header),0),FALSE)),"error")</f>
        <v>KCY</v>
      </c>
      <c r="K1655" t="str">
        <f ca="1">IFERROR(IF(ISBLANK(VLOOKUP($B1655,INDIRECT(nfl_game_result),MATCH(K$1,INDIRECT(nfl_game_result_header),0),FALSE)),"",VLOOKUP($B1655,INDIRECT(nfl_game_result),MATCH(K$1,INDIRECT(nfl_game_result_header),0),FALSE)),"error")</f>
        <v>KCY</v>
      </c>
      <c r="L1655" s="23" t="str">
        <f ca="1">IFERROR(IF(ISBLANK(VLOOKUP($B1655,INDIRECT(nfl_game_result),MATCH(L$1,INDIRECT(nfl_game_result_header),0),FALSE)),"",VLOOKUP($B1655,INDIRECT(nfl_game_result),MATCH(L$1,INDIRECT(nfl_game_result_header),0),FALSE)),"error")</f>
        <v/>
      </c>
      <c r="M1655" t="s">
        <v>14</v>
      </c>
      <c r="N1655">
        <v>-3.5</v>
      </c>
      <c r="O1655" t="s">
        <v>331</v>
      </c>
      <c r="P1655">
        <v>2</v>
      </c>
      <c r="Q1655" t="s">
        <v>331</v>
      </c>
      <c r="V1655" s="23" t="s">
        <v>416</v>
      </c>
      <c r="W1655">
        <f ca="1">VALUE(LEFT(C1655, 4))</f>
        <v>2015</v>
      </c>
      <c r="X1655">
        <f ca="1">VALUE(MID(C1655,6,FIND("_",C1655,6)-6))</f>
        <v>1</v>
      </c>
      <c r="Y1655">
        <f ca="1">IF(NOT(OR(ISBLANK(D1655),ISBLANK(E1655),D1655="",E1655="")),D1655-E1655,"")</f>
        <v>-0.5</v>
      </c>
      <c r="Z1655">
        <f ca="1">IF(OR(NOT(ISNUMBER(D1655)),ISBLANK(D1655),D1655="",ISBLANK(N1655)),"",ABS(D1655-N1655))</f>
        <v>2</v>
      </c>
      <c r="AA1655">
        <f ca="1">IF(OR(ISBLANK(J1655),ISBLANK(O1655),J1655="",O1655=""),"",IF(J1655=O1655,1,0))</f>
        <v>1</v>
      </c>
      <c r="AB1655">
        <f ca="1">IF(OR(ISBLANK(K1655),ISBLANK(Q1655),K1655="",Q1655=""),"",IF(K1655=Q1655,1,0))</f>
        <v>1</v>
      </c>
      <c r="AC1655" s="23" t="str">
        <f t="shared" ca="1" si="25"/>
        <v/>
      </c>
    </row>
    <row r="1656" spans="1:29" x14ac:dyDescent="0.25">
      <c r="A1656" s="23">
        <v>1655</v>
      </c>
      <c r="B1656">
        <v>805</v>
      </c>
      <c r="C1656" t="str">
        <f ca="1">IFERROR(VLOOKUP($B1656,INDIRECT(nfl_game_result),MATCH(C$1,INDIRECT(nfl_game_result_header),0),FALSE),"error")</f>
        <v>2015_01_CLE@NYJ</v>
      </c>
      <c r="D1656">
        <f ca="1">IFERROR(IF(ISBLANK(VLOOKUP($B1656,INDIRECT(nfl_game_result),MATCH(D$1,INDIRECT(nfl_game_result_header),0),FALSE)),"",VLOOKUP($B1656,INDIRECT(nfl_game_result),MATCH(D$1,INDIRECT(nfl_game_result_header),0),FALSE)),"error")</f>
        <v>-1</v>
      </c>
      <c r="E1656">
        <f ca="1">IFERROR(IF(ISBLANK(VLOOKUP($B1656,INDIRECT(nfl_game_result),MATCH(E$1,INDIRECT(nfl_game_result_header),0),FALSE)),"",VLOOKUP($B1656,INDIRECT(nfl_game_result),MATCH(E$1,INDIRECT(nfl_game_result_header),0),FALSE)),"error")</f>
        <v>-3</v>
      </c>
      <c r="F1656" s="23" t="str">
        <f ca="1">IFERROR(IF(ISBLANK(VLOOKUP($B1656,INDIRECT(nfl_game_result),MATCH(F$1,INDIRECT(nfl_game_result_header),0),FALSE)),"",VLOOKUP($B1656,INDIRECT(nfl_game_result),MATCH(F$1,INDIRECT(nfl_game_result_header),0),FALSE)),"error")</f>
        <v/>
      </c>
      <c r="G1656" s="23" t="str">
        <f ca="1">IFERROR(IF(ISBLANK(VLOOKUP($B1656,INDIRECT(nfl_game_result),MATCH(G$1,INDIRECT(nfl_game_result_header),0),FALSE)),"",VLOOKUP($B1656,INDIRECT(nfl_game_result),MATCH(G$1,INDIRECT(nfl_game_result_header),0),FALSE)),"error")</f>
        <v/>
      </c>
      <c r="H1656">
        <f ca="1">IFERROR(IF(ISBLANK(VLOOKUP($B1656,INDIRECT(nfl_game_result),MATCH(H$1,INDIRECT(nfl_game_result_header),0),FALSE)),"",VLOOKUP($B1656,INDIRECT(nfl_game_result),MATCH(H$1,INDIRECT(nfl_game_result_header),0),FALSE)),"error")</f>
        <v>31</v>
      </c>
      <c r="I1656">
        <f ca="1">IFERROR(IF(ISBLANK(VLOOKUP($B1656,INDIRECT(nfl_game_result),MATCH(I$1,INDIRECT(nfl_game_result_header),0),FALSE)),"",VLOOKUP($B1656,INDIRECT(nfl_game_result),MATCH(I$1,INDIRECT(nfl_game_result_header),0),FALSE)),"error")</f>
        <v>10</v>
      </c>
      <c r="J1656" t="str">
        <f ca="1">IFERROR(IF(ISBLANK(VLOOKUP($B1656,INDIRECT(nfl_game_result),MATCH(J$1,INDIRECT(nfl_game_result_header),0),FALSE)),"",VLOOKUP($B1656,INDIRECT(nfl_game_result),MATCH(J$1,INDIRECT(nfl_game_result_header),0),FALSE)),"error")</f>
        <v>NYJ</v>
      </c>
      <c r="K1656" t="str">
        <f ca="1">IFERROR(IF(ISBLANK(VLOOKUP($B1656,INDIRECT(nfl_game_result),MATCH(K$1,INDIRECT(nfl_game_result_header),0),FALSE)),"",VLOOKUP($B1656,INDIRECT(nfl_game_result),MATCH(K$1,INDIRECT(nfl_game_result_header),0),FALSE)),"error")</f>
        <v>NYJ</v>
      </c>
      <c r="L1656" s="23" t="str">
        <f ca="1">IFERROR(IF(ISBLANK(VLOOKUP($B1656,INDIRECT(nfl_game_result),MATCH(L$1,INDIRECT(nfl_game_result_header),0),FALSE)),"",VLOOKUP($B1656,INDIRECT(nfl_game_result),MATCH(L$1,INDIRECT(nfl_game_result_header),0),FALSE)),"error")</f>
        <v/>
      </c>
      <c r="M1656" t="s">
        <v>14</v>
      </c>
      <c r="N1656">
        <v>-3</v>
      </c>
      <c r="O1656" t="s">
        <v>84</v>
      </c>
      <c r="P1656">
        <v>10</v>
      </c>
      <c r="Q1656" t="s">
        <v>84</v>
      </c>
      <c r="V1656" s="23" t="s">
        <v>416</v>
      </c>
      <c r="W1656">
        <f ca="1">VALUE(LEFT(C1656, 4))</f>
        <v>2015</v>
      </c>
      <c r="X1656">
        <f ca="1">VALUE(MID(C1656,6,FIND("_",C1656,6)-6))</f>
        <v>1</v>
      </c>
      <c r="Y1656">
        <f ca="1">IF(NOT(OR(ISBLANK(D1656),ISBLANK(E1656),D1656="",E1656="")),D1656-E1656,"")</f>
        <v>2</v>
      </c>
      <c r="Z1656">
        <f ca="1">IF(OR(NOT(ISNUMBER(D1656)),ISBLANK(D1656),D1656="",ISBLANK(N1656)),"",ABS(D1656-N1656))</f>
        <v>2</v>
      </c>
      <c r="AA1656">
        <f ca="1">IF(OR(ISBLANK(J1656),ISBLANK(O1656),J1656="",O1656=""),"",IF(J1656=O1656,1,0))</f>
        <v>1</v>
      </c>
      <c r="AB1656">
        <f ca="1">IF(OR(ISBLANK(K1656),ISBLANK(Q1656),K1656="",Q1656=""),"",IF(K1656=Q1656,1,0))</f>
        <v>1</v>
      </c>
      <c r="AC1656" s="23" t="str">
        <f t="shared" ca="1" si="25"/>
        <v/>
      </c>
    </row>
    <row r="1657" spans="1:29" x14ac:dyDescent="0.25">
      <c r="A1657" s="23">
        <v>1656</v>
      </c>
      <c r="B1657">
        <v>806</v>
      </c>
      <c r="C1657" t="str">
        <f ca="1">IFERROR(VLOOKUP($B1657,INDIRECT(nfl_game_result),MATCH(C$1,INDIRECT(nfl_game_result_header),0),FALSE),"error")</f>
        <v>2015_01_IND@BUF</v>
      </c>
      <c r="D1657">
        <f ca="1">IFERROR(IF(ISBLANK(VLOOKUP($B1657,INDIRECT(nfl_game_result),MATCH(D$1,INDIRECT(nfl_game_result_header),0),FALSE)),"",VLOOKUP($B1657,INDIRECT(nfl_game_result),MATCH(D$1,INDIRECT(nfl_game_result_header),0),FALSE)),"error")</f>
        <v>3</v>
      </c>
      <c r="E1657">
        <f ca="1">IFERROR(IF(ISBLANK(VLOOKUP($B1657,INDIRECT(nfl_game_result),MATCH(E$1,INDIRECT(nfl_game_result_header),0),FALSE)),"",VLOOKUP($B1657,INDIRECT(nfl_game_result),MATCH(E$1,INDIRECT(nfl_game_result_header),0),FALSE)),"error")</f>
        <v>2.5</v>
      </c>
      <c r="F1657" s="23" t="str">
        <f ca="1">IFERROR(IF(ISBLANK(VLOOKUP($B1657,INDIRECT(nfl_game_result),MATCH(F$1,INDIRECT(nfl_game_result_header),0),FALSE)),"",VLOOKUP($B1657,INDIRECT(nfl_game_result),MATCH(F$1,INDIRECT(nfl_game_result_header),0),FALSE)),"error")</f>
        <v/>
      </c>
      <c r="G1657" s="23" t="str">
        <f ca="1">IFERROR(IF(ISBLANK(VLOOKUP($B1657,INDIRECT(nfl_game_result),MATCH(G$1,INDIRECT(nfl_game_result_header),0),FALSE)),"",VLOOKUP($B1657,INDIRECT(nfl_game_result),MATCH(G$1,INDIRECT(nfl_game_result_header),0),FALSE)),"error")</f>
        <v/>
      </c>
      <c r="H1657">
        <f ca="1">IFERROR(IF(ISBLANK(VLOOKUP($B1657,INDIRECT(nfl_game_result),MATCH(H$1,INDIRECT(nfl_game_result_header),0),FALSE)),"",VLOOKUP($B1657,INDIRECT(nfl_game_result),MATCH(H$1,INDIRECT(nfl_game_result_header),0),FALSE)),"error")</f>
        <v>27</v>
      </c>
      <c r="I1657">
        <f ca="1">IFERROR(IF(ISBLANK(VLOOKUP($B1657,INDIRECT(nfl_game_result),MATCH(I$1,INDIRECT(nfl_game_result_header),0),FALSE)),"",VLOOKUP($B1657,INDIRECT(nfl_game_result),MATCH(I$1,INDIRECT(nfl_game_result_header),0),FALSE)),"error")</f>
        <v>14</v>
      </c>
      <c r="J1657" t="str">
        <f ca="1">IFERROR(IF(ISBLANK(VLOOKUP($B1657,INDIRECT(nfl_game_result),MATCH(J$1,INDIRECT(nfl_game_result_header),0),FALSE)),"",VLOOKUP($B1657,INDIRECT(nfl_game_result),MATCH(J$1,INDIRECT(nfl_game_result_header),0),FALSE)),"error")</f>
        <v>BUF</v>
      </c>
      <c r="K1657" t="str">
        <f ca="1">IFERROR(IF(ISBLANK(VLOOKUP($B1657,INDIRECT(nfl_game_result),MATCH(K$1,INDIRECT(nfl_game_result_header),0),FALSE)),"",VLOOKUP($B1657,INDIRECT(nfl_game_result),MATCH(K$1,INDIRECT(nfl_game_result_header),0),FALSE)),"error")</f>
        <v>BUF</v>
      </c>
      <c r="L1657" s="23" t="str">
        <f ca="1">IFERROR(IF(ISBLANK(VLOOKUP($B1657,INDIRECT(nfl_game_result),MATCH(L$1,INDIRECT(nfl_game_result_header),0),FALSE)),"",VLOOKUP($B1657,INDIRECT(nfl_game_result),MATCH(L$1,INDIRECT(nfl_game_result_header),0),FALSE)),"error")</f>
        <v/>
      </c>
      <c r="M1657" t="s">
        <v>14</v>
      </c>
      <c r="N1657">
        <v>2.5</v>
      </c>
      <c r="O1657" t="s">
        <v>66</v>
      </c>
      <c r="P1657">
        <v>16</v>
      </c>
      <c r="Q1657" t="s">
        <v>66</v>
      </c>
      <c r="V1657" s="23" t="s">
        <v>416</v>
      </c>
      <c r="W1657">
        <f ca="1">VALUE(LEFT(C1657, 4))</f>
        <v>2015</v>
      </c>
      <c r="X1657">
        <f ca="1">VALUE(MID(C1657,6,FIND("_",C1657,6)-6))</f>
        <v>1</v>
      </c>
      <c r="Y1657">
        <f ca="1">IF(NOT(OR(ISBLANK(D1657),ISBLANK(E1657),D1657="",E1657="")),D1657-E1657,"")</f>
        <v>0.5</v>
      </c>
      <c r="Z1657">
        <f ca="1">IF(OR(NOT(ISNUMBER(D1657)),ISBLANK(D1657),D1657="",ISBLANK(N1657)),"",ABS(D1657-N1657))</f>
        <v>0.5</v>
      </c>
      <c r="AA1657">
        <f ca="1">IF(OR(ISBLANK(J1657),ISBLANK(O1657),J1657="",O1657=""),"",IF(J1657=O1657,1,0))</f>
        <v>1</v>
      </c>
      <c r="AB1657">
        <f ca="1">IF(OR(ISBLANK(K1657),ISBLANK(Q1657),K1657="",Q1657=""),"",IF(K1657=Q1657,1,0))</f>
        <v>1</v>
      </c>
      <c r="AC1657" s="23" t="str">
        <f t="shared" ca="1" si="25"/>
        <v/>
      </c>
    </row>
    <row r="1658" spans="1:29" x14ac:dyDescent="0.25">
      <c r="A1658" s="23">
        <v>1657</v>
      </c>
      <c r="B1658">
        <v>807</v>
      </c>
      <c r="C1658" t="str">
        <f ca="1">IFERROR(VLOOKUP($B1658,INDIRECT(nfl_game_result),MATCH(C$1,INDIRECT(nfl_game_result_header),0),FALSE),"error")</f>
        <v>2015_01_MIA@WAS</v>
      </c>
      <c r="D1658">
        <f ca="1">IFERROR(IF(ISBLANK(VLOOKUP($B1658,INDIRECT(nfl_game_result),MATCH(D$1,INDIRECT(nfl_game_result_header),0),FALSE)),"",VLOOKUP($B1658,INDIRECT(nfl_game_result),MATCH(D$1,INDIRECT(nfl_game_result_header),0),FALSE)),"error")</f>
        <v>2.5</v>
      </c>
      <c r="E1658">
        <f ca="1">IFERROR(IF(ISBLANK(VLOOKUP($B1658,INDIRECT(nfl_game_result),MATCH(E$1,INDIRECT(nfl_game_result_header),0),FALSE)),"",VLOOKUP($B1658,INDIRECT(nfl_game_result),MATCH(E$1,INDIRECT(nfl_game_result_header),0),FALSE)),"error")</f>
        <v>3.5</v>
      </c>
      <c r="F1658" s="23" t="str">
        <f ca="1">IFERROR(IF(ISBLANK(VLOOKUP($B1658,INDIRECT(nfl_game_result),MATCH(F$1,INDIRECT(nfl_game_result_header),0),FALSE)),"",VLOOKUP($B1658,INDIRECT(nfl_game_result),MATCH(F$1,INDIRECT(nfl_game_result_header),0),FALSE)),"error")</f>
        <v/>
      </c>
      <c r="G1658" s="23" t="str">
        <f ca="1">IFERROR(IF(ISBLANK(VLOOKUP($B1658,INDIRECT(nfl_game_result),MATCH(G$1,INDIRECT(nfl_game_result_header),0),FALSE)),"",VLOOKUP($B1658,INDIRECT(nfl_game_result),MATCH(G$1,INDIRECT(nfl_game_result_header),0),FALSE)),"error")</f>
        <v/>
      </c>
      <c r="H1658">
        <f ca="1">IFERROR(IF(ISBLANK(VLOOKUP($B1658,INDIRECT(nfl_game_result),MATCH(H$1,INDIRECT(nfl_game_result_header),0),FALSE)),"",VLOOKUP($B1658,INDIRECT(nfl_game_result),MATCH(H$1,INDIRECT(nfl_game_result_header),0),FALSE)),"error")</f>
        <v>10</v>
      </c>
      <c r="I1658">
        <f ca="1">IFERROR(IF(ISBLANK(VLOOKUP($B1658,INDIRECT(nfl_game_result),MATCH(I$1,INDIRECT(nfl_game_result_header),0),FALSE)),"",VLOOKUP($B1658,INDIRECT(nfl_game_result),MATCH(I$1,INDIRECT(nfl_game_result_header),0),FALSE)),"error")</f>
        <v>17</v>
      </c>
      <c r="J1658" t="str">
        <f ca="1">IFERROR(IF(ISBLANK(VLOOKUP($B1658,INDIRECT(nfl_game_result),MATCH(J$1,INDIRECT(nfl_game_result_header),0),FALSE)),"",VLOOKUP($B1658,INDIRECT(nfl_game_result),MATCH(J$1,INDIRECT(nfl_game_result_header),0),FALSE)),"error")</f>
        <v>MIA</v>
      </c>
      <c r="K1658" t="str">
        <f ca="1">IFERROR(IF(ISBLANK(VLOOKUP($B1658,INDIRECT(nfl_game_result),MATCH(K$1,INDIRECT(nfl_game_result_header),0),FALSE)),"",VLOOKUP($B1658,INDIRECT(nfl_game_result),MATCH(K$1,INDIRECT(nfl_game_result_header),0),FALSE)),"error")</f>
        <v>MIA</v>
      </c>
      <c r="L1658" s="23" t="str">
        <f ca="1">IFERROR(IF(ISBLANK(VLOOKUP($B1658,INDIRECT(nfl_game_result),MATCH(L$1,INDIRECT(nfl_game_result_header),0),FALSE)),"",VLOOKUP($B1658,INDIRECT(nfl_game_result),MATCH(L$1,INDIRECT(nfl_game_result_header),0),FALSE)),"error")</f>
        <v/>
      </c>
      <c r="M1658" t="s">
        <v>14</v>
      </c>
      <c r="N1658">
        <v>3</v>
      </c>
      <c r="O1658" t="s">
        <v>79</v>
      </c>
      <c r="P1658">
        <v>9</v>
      </c>
      <c r="Q1658" t="s">
        <v>79</v>
      </c>
      <c r="V1658" s="23" t="s">
        <v>416</v>
      </c>
      <c r="W1658">
        <f ca="1">VALUE(LEFT(C1658, 4))</f>
        <v>2015</v>
      </c>
      <c r="X1658">
        <f ca="1">VALUE(MID(C1658,6,FIND("_",C1658,6)-6))</f>
        <v>1</v>
      </c>
      <c r="Y1658">
        <f ca="1">IF(NOT(OR(ISBLANK(D1658),ISBLANK(E1658),D1658="",E1658="")),D1658-E1658,"")</f>
        <v>-1</v>
      </c>
      <c r="Z1658">
        <f ca="1">IF(OR(NOT(ISNUMBER(D1658)),ISBLANK(D1658),D1658="",ISBLANK(N1658)),"",ABS(D1658-N1658))</f>
        <v>0.5</v>
      </c>
      <c r="AA1658">
        <f ca="1">IF(OR(ISBLANK(J1658),ISBLANK(O1658),J1658="",O1658=""),"",IF(J1658=O1658,1,0))</f>
        <v>1</v>
      </c>
      <c r="AB1658">
        <f ca="1">IF(OR(ISBLANK(K1658),ISBLANK(Q1658),K1658="",Q1658=""),"",IF(K1658=Q1658,1,0))</f>
        <v>1</v>
      </c>
      <c r="AC1658" s="23" t="str">
        <f t="shared" ca="1" si="25"/>
        <v/>
      </c>
    </row>
    <row r="1659" spans="1:29" x14ac:dyDescent="0.25">
      <c r="A1659" s="23">
        <v>1658</v>
      </c>
      <c r="B1659">
        <v>808</v>
      </c>
      <c r="C1659" t="str">
        <f ca="1">IFERROR(VLOOKUP($B1659,INDIRECT(nfl_game_result),MATCH(C$1,INDIRECT(nfl_game_result_header),0),FALSE),"error")</f>
        <v>2015_01_CAR@JAX</v>
      </c>
      <c r="D1659">
        <f ca="1">IFERROR(IF(ISBLANK(VLOOKUP($B1659,INDIRECT(nfl_game_result),MATCH(D$1,INDIRECT(nfl_game_result_header),0),FALSE)),"",VLOOKUP($B1659,INDIRECT(nfl_game_result),MATCH(D$1,INDIRECT(nfl_game_result_header),0),FALSE)),"error")</f>
        <v>4</v>
      </c>
      <c r="E1659">
        <f ca="1">IFERROR(IF(ISBLANK(VLOOKUP($B1659,INDIRECT(nfl_game_result),MATCH(E$1,INDIRECT(nfl_game_result_header),0),FALSE)),"",VLOOKUP($B1659,INDIRECT(nfl_game_result),MATCH(E$1,INDIRECT(nfl_game_result_header),0),FALSE)),"error")</f>
        <v>3</v>
      </c>
      <c r="F1659" s="23" t="str">
        <f ca="1">IFERROR(IF(ISBLANK(VLOOKUP($B1659,INDIRECT(nfl_game_result),MATCH(F$1,INDIRECT(nfl_game_result_header),0),FALSE)),"",VLOOKUP($B1659,INDIRECT(nfl_game_result),MATCH(F$1,INDIRECT(nfl_game_result_header),0),FALSE)),"error")</f>
        <v/>
      </c>
      <c r="G1659" s="23" t="str">
        <f ca="1">IFERROR(IF(ISBLANK(VLOOKUP($B1659,INDIRECT(nfl_game_result),MATCH(G$1,INDIRECT(nfl_game_result_header),0),FALSE)),"",VLOOKUP($B1659,INDIRECT(nfl_game_result),MATCH(G$1,INDIRECT(nfl_game_result_header),0),FALSE)),"error")</f>
        <v/>
      </c>
      <c r="H1659">
        <f ca="1">IFERROR(IF(ISBLANK(VLOOKUP($B1659,INDIRECT(nfl_game_result),MATCH(H$1,INDIRECT(nfl_game_result_header),0),FALSE)),"",VLOOKUP($B1659,INDIRECT(nfl_game_result),MATCH(H$1,INDIRECT(nfl_game_result_header),0),FALSE)),"error")</f>
        <v>9</v>
      </c>
      <c r="I1659">
        <f ca="1">IFERROR(IF(ISBLANK(VLOOKUP($B1659,INDIRECT(nfl_game_result),MATCH(I$1,INDIRECT(nfl_game_result_header),0),FALSE)),"",VLOOKUP($B1659,INDIRECT(nfl_game_result),MATCH(I$1,INDIRECT(nfl_game_result_header),0),FALSE)),"error")</f>
        <v>20</v>
      </c>
      <c r="J1659" t="str">
        <f ca="1">IFERROR(IF(ISBLANK(VLOOKUP($B1659,INDIRECT(nfl_game_result),MATCH(J$1,INDIRECT(nfl_game_result_header),0),FALSE)),"",VLOOKUP($B1659,INDIRECT(nfl_game_result),MATCH(J$1,INDIRECT(nfl_game_result_header),0),FALSE)),"error")</f>
        <v>CAR</v>
      </c>
      <c r="K1659" t="str">
        <f ca="1">IFERROR(IF(ISBLANK(VLOOKUP($B1659,INDIRECT(nfl_game_result),MATCH(K$1,INDIRECT(nfl_game_result_header),0),FALSE)),"",VLOOKUP($B1659,INDIRECT(nfl_game_result),MATCH(K$1,INDIRECT(nfl_game_result_header),0),FALSE)),"error")</f>
        <v>CAR</v>
      </c>
      <c r="L1659" s="23" t="str">
        <f ca="1">IFERROR(IF(ISBLANK(VLOOKUP($B1659,INDIRECT(nfl_game_result),MATCH(L$1,INDIRECT(nfl_game_result_header),0),FALSE)),"",VLOOKUP($B1659,INDIRECT(nfl_game_result),MATCH(L$1,INDIRECT(nfl_game_result_header),0),FALSE)),"error")</f>
        <v/>
      </c>
      <c r="M1659" t="s">
        <v>14</v>
      </c>
      <c r="N1659">
        <v>3</v>
      </c>
      <c r="O1659" t="s">
        <v>77</v>
      </c>
      <c r="P1659">
        <v>14</v>
      </c>
      <c r="Q1659" t="s">
        <v>77</v>
      </c>
      <c r="V1659" s="23" t="s">
        <v>416</v>
      </c>
      <c r="W1659">
        <f ca="1">VALUE(LEFT(C1659, 4))</f>
        <v>2015</v>
      </c>
      <c r="X1659">
        <f ca="1">VALUE(MID(C1659,6,FIND("_",C1659,6)-6))</f>
        <v>1</v>
      </c>
      <c r="Y1659">
        <f ca="1">IF(NOT(OR(ISBLANK(D1659),ISBLANK(E1659),D1659="",E1659="")),D1659-E1659,"")</f>
        <v>1</v>
      </c>
      <c r="Z1659">
        <f ca="1">IF(OR(NOT(ISNUMBER(D1659)),ISBLANK(D1659),D1659="",ISBLANK(N1659)),"",ABS(D1659-N1659))</f>
        <v>1</v>
      </c>
      <c r="AA1659">
        <f ca="1">IF(OR(ISBLANK(J1659),ISBLANK(O1659),J1659="",O1659=""),"",IF(J1659=O1659,1,0))</f>
        <v>0</v>
      </c>
      <c r="AB1659">
        <f ca="1">IF(OR(ISBLANK(K1659),ISBLANK(Q1659),K1659="",Q1659=""),"",IF(K1659=Q1659,1,0))</f>
        <v>0</v>
      </c>
      <c r="AC1659" s="23" t="str">
        <f t="shared" ca="1" si="25"/>
        <v/>
      </c>
    </row>
    <row r="1660" spans="1:29" x14ac:dyDescent="0.25">
      <c r="A1660" s="23">
        <v>1659</v>
      </c>
      <c r="B1660">
        <v>809</v>
      </c>
      <c r="C1660" t="str">
        <f ca="1">IFERROR(VLOOKUP($B1660,INDIRECT(nfl_game_result),MATCH(C$1,INDIRECT(nfl_game_result_header),0),FALSE),"error")</f>
        <v>2015_01_SEA@STL</v>
      </c>
      <c r="D1660">
        <f ca="1">IFERROR(IF(ISBLANK(VLOOKUP($B1660,INDIRECT(nfl_game_result),MATCH(D$1,INDIRECT(nfl_game_result_header),0),FALSE)),"",VLOOKUP($B1660,INDIRECT(nfl_game_result),MATCH(D$1,INDIRECT(nfl_game_result_header),0),FALSE)),"error")</f>
        <v>3.5</v>
      </c>
      <c r="E1660">
        <f ca="1">IFERROR(IF(ISBLANK(VLOOKUP($B1660,INDIRECT(nfl_game_result),MATCH(E$1,INDIRECT(nfl_game_result_header),0),FALSE)),"",VLOOKUP($B1660,INDIRECT(nfl_game_result),MATCH(E$1,INDIRECT(nfl_game_result_header),0),FALSE)),"error")</f>
        <v>4</v>
      </c>
      <c r="F1660" s="23" t="str">
        <f ca="1">IFERROR(IF(ISBLANK(VLOOKUP($B1660,INDIRECT(nfl_game_result),MATCH(F$1,INDIRECT(nfl_game_result_header),0),FALSE)),"",VLOOKUP($B1660,INDIRECT(nfl_game_result),MATCH(F$1,INDIRECT(nfl_game_result_header),0),FALSE)),"error")</f>
        <v/>
      </c>
      <c r="G1660" s="23" t="str">
        <f ca="1">IFERROR(IF(ISBLANK(VLOOKUP($B1660,INDIRECT(nfl_game_result),MATCH(G$1,INDIRECT(nfl_game_result_header),0),FALSE)),"",VLOOKUP($B1660,INDIRECT(nfl_game_result),MATCH(G$1,INDIRECT(nfl_game_result_header),0),FALSE)),"error")</f>
        <v/>
      </c>
      <c r="H1660">
        <f ca="1">IFERROR(IF(ISBLANK(VLOOKUP($B1660,INDIRECT(nfl_game_result),MATCH(H$1,INDIRECT(nfl_game_result_header),0),FALSE)),"",VLOOKUP($B1660,INDIRECT(nfl_game_result),MATCH(H$1,INDIRECT(nfl_game_result_header),0),FALSE)),"error")</f>
        <v>34</v>
      </c>
      <c r="I1660">
        <f ca="1">IFERROR(IF(ISBLANK(VLOOKUP($B1660,INDIRECT(nfl_game_result),MATCH(I$1,INDIRECT(nfl_game_result_header),0),FALSE)),"",VLOOKUP($B1660,INDIRECT(nfl_game_result),MATCH(I$1,INDIRECT(nfl_game_result_header),0),FALSE)),"error")</f>
        <v>31</v>
      </c>
      <c r="J1660" t="str">
        <f ca="1">IFERROR(IF(ISBLANK(VLOOKUP($B1660,INDIRECT(nfl_game_result),MATCH(J$1,INDIRECT(nfl_game_result_header),0),FALSE)),"",VLOOKUP($B1660,INDIRECT(nfl_game_result),MATCH(J$1,INDIRECT(nfl_game_result_header),0),FALSE)),"error")</f>
        <v>STL</v>
      </c>
      <c r="K1660" t="str">
        <f ca="1">IFERROR(IF(ISBLANK(VLOOKUP($B1660,INDIRECT(nfl_game_result),MATCH(K$1,INDIRECT(nfl_game_result_header),0),FALSE)),"",VLOOKUP($B1660,INDIRECT(nfl_game_result),MATCH(K$1,INDIRECT(nfl_game_result_header),0),FALSE)),"error")</f>
        <v>STL</v>
      </c>
      <c r="L1660" s="23" t="str">
        <f ca="1">IFERROR(IF(ISBLANK(VLOOKUP($B1660,INDIRECT(nfl_game_result),MATCH(L$1,INDIRECT(nfl_game_result_header),0),FALSE)),"",VLOOKUP($B1660,INDIRECT(nfl_game_result),MATCH(L$1,INDIRECT(nfl_game_result_header),0),FALSE)),"error")</f>
        <v/>
      </c>
      <c r="M1660" t="s">
        <v>14</v>
      </c>
      <c r="N1660">
        <v>6</v>
      </c>
      <c r="O1660" t="s">
        <v>91</v>
      </c>
      <c r="P1660">
        <v>15</v>
      </c>
      <c r="Q1660" t="s">
        <v>91</v>
      </c>
      <c r="V1660" s="23" t="s">
        <v>416</v>
      </c>
      <c r="W1660">
        <f ca="1">VALUE(LEFT(C1660, 4))</f>
        <v>2015</v>
      </c>
      <c r="X1660">
        <f ca="1">VALUE(MID(C1660,6,FIND("_",C1660,6)-6))</f>
        <v>1</v>
      </c>
      <c r="Y1660">
        <f ca="1">IF(NOT(OR(ISBLANK(D1660),ISBLANK(E1660),D1660="",E1660="")),D1660-E1660,"")</f>
        <v>-0.5</v>
      </c>
      <c r="Z1660">
        <f ca="1">IF(OR(NOT(ISNUMBER(D1660)),ISBLANK(D1660),D1660="",ISBLANK(N1660)),"",ABS(D1660-N1660))</f>
        <v>2.5</v>
      </c>
      <c r="AA1660">
        <f ca="1">IF(OR(ISBLANK(J1660),ISBLANK(O1660),J1660="",O1660=""),"",IF(J1660=O1660,1,0))</f>
        <v>1</v>
      </c>
      <c r="AB1660">
        <f ca="1">IF(OR(ISBLANK(K1660),ISBLANK(Q1660),K1660="",Q1660=""),"",IF(K1660=Q1660,1,0))</f>
        <v>1</v>
      </c>
      <c r="AC1660" s="23" t="str">
        <f t="shared" ca="1" si="25"/>
        <v/>
      </c>
    </row>
    <row r="1661" spans="1:29" x14ac:dyDescent="0.25">
      <c r="A1661" s="23">
        <v>1660</v>
      </c>
      <c r="B1661">
        <v>810</v>
      </c>
      <c r="C1661" t="str">
        <f ca="1">IFERROR(VLOOKUP($B1661,INDIRECT(nfl_game_result),MATCH(C$1,INDIRECT(nfl_game_result_header),0),FALSE),"error")</f>
        <v>2015_01_NOR@ARI</v>
      </c>
      <c r="D1661">
        <f ca="1">IFERROR(IF(ISBLANK(VLOOKUP($B1661,INDIRECT(nfl_game_result),MATCH(D$1,INDIRECT(nfl_game_result_header),0),FALSE)),"",VLOOKUP($B1661,INDIRECT(nfl_game_result),MATCH(D$1,INDIRECT(nfl_game_result_header),0),FALSE)),"error")</f>
        <v>-2.5</v>
      </c>
      <c r="E1661">
        <f ca="1">IFERROR(IF(ISBLANK(VLOOKUP($B1661,INDIRECT(nfl_game_result),MATCH(E$1,INDIRECT(nfl_game_result_header),0),FALSE)),"",VLOOKUP($B1661,INDIRECT(nfl_game_result),MATCH(E$1,INDIRECT(nfl_game_result_header),0),FALSE)),"error")</f>
        <v>-2.5</v>
      </c>
      <c r="F1661" s="23" t="str">
        <f ca="1">IFERROR(IF(ISBLANK(VLOOKUP($B1661,INDIRECT(nfl_game_result),MATCH(F$1,INDIRECT(nfl_game_result_header),0),FALSE)),"",VLOOKUP($B1661,INDIRECT(nfl_game_result),MATCH(F$1,INDIRECT(nfl_game_result_header),0),FALSE)),"error")</f>
        <v/>
      </c>
      <c r="G1661" s="23" t="str">
        <f ca="1">IFERROR(IF(ISBLANK(VLOOKUP($B1661,INDIRECT(nfl_game_result),MATCH(G$1,INDIRECT(nfl_game_result_header),0),FALSE)),"",VLOOKUP($B1661,INDIRECT(nfl_game_result),MATCH(G$1,INDIRECT(nfl_game_result_header),0),FALSE)),"error")</f>
        <v/>
      </c>
      <c r="H1661">
        <f ca="1">IFERROR(IF(ISBLANK(VLOOKUP($B1661,INDIRECT(nfl_game_result),MATCH(H$1,INDIRECT(nfl_game_result_header),0),FALSE)),"",VLOOKUP($B1661,INDIRECT(nfl_game_result),MATCH(H$1,INDIRECT(nfl_game_result_header),0),FALSE)),"error")</f>
        <v>31</v>
      </c>
      <c r="I1661">
        <f ca="1">IFERROR(IF(ISBLANK(VLOOKUP($B1661,INDIRECT(nfl_game_result),MATCH(I$1,INDIRECT(nfl_game_result_header),0),FALSE)),"",VLOOKUP($B1661,INDIRECT(nfl_game_result),MATCH(I$1,INDIRECT(nfl_game_result_header),0),FALSE)),"error")</f>
        <v>19</v>
      </c>
      <c r="J1661" t="str">
        <f ca="1">IFERROR(IF(ISBLANK(VLOOKUP($B1661,INDIRECT(nfl_game_result),MATCH(J$1,INDIRECT(nfl_game_result_header),0),FALSE)),"",VLOOKUP($B1661,INDIRECT(nfl_game_result),MATCH(J$1,INDIRECT(nfl_game_result_header),0),FALSE)),"error")</f>
        <v>ARI</v>
      </c>
      <c r="K1661" t="str">
        <f ca="1">IFERROR(IF(ISBLANK(VLOOKUP($B1661,INDIRECT(nfl_game_result),MATCH(K$1,INDIRECT(nfl_game_result_header),0),FALSE)),"",VLOOKUP($B1661,INDIRECT(nfl_game_result),MATCH(K$1,INDIRECT(nfl_game_result_header),0),FALSE)),"error")</f>
        <v>ARI</v>
      </c>
      <c r="L1661" s="23" t="str">
        <f ca="1">IFERROR(IF(ISBLANK(VLOOKUP($B1661,INDIRECT(nfl_game_result),MATCH(L$1,INDIRECT(nfl_game_result_header),0),FALSE)),"",VLOOKUP($B1661,INDIRECT(nfl_game_result),MATCH(L$1,INDIRECT(nfl_game_result_header),0),FALSE)),"error")</f>
        <v/>
      </c>
      <c r="M1661" t="s">
        <v>14</v>
      </c>
      <c r="N1661">
        <v>-3</v>
      </c>
      <c r="O1661" t="s">
        <v>64</v>
      </c>
      <c r="P1661">
        <v>6</v>
      </c>
      <c r="Q1661" t="s">
        <v>64</v>
      </c>
      <c r="V1661" s="23" t="s">
        <v>416</v>
      </c>
      <c r="W1661">
        <f ca="1">VALUE(LEFT(C1661, 4))</f>
        <v>2015</v>
      </c>
      <c r="X1661">
        <f ca="1">VALUE(MID(C1661,6,FIND("_",C1661,6)-6))</f>
        <v>1</v>
      </c>
      <c r="Y1661">
        <f ca="1">IF(NOT(OR(ISBLANK(D1661),ISBLANK(E1661),D1661="",E1661="")),D1661-E1661,"")</f>
        <v>0</v>
      </c>
      <c r="Z1661">
        <f ca="1">IF(OR(NOT(ISNUMBER(D1661)),ISBLANK(D1661),D1661="",ISBLANK(N1661)),"",ABS(D1661-N1661))</f>
        <v>0.5</v>
      </c>
      <c r="AA1661">
        <f ca="1">IF(OR(ISBLANK(J1661),ISBLANK(O1661),J1661="",O1661=""),"",IF(J1661=O1661,1,0))</f>
        <v>1</v>
      </c>
      <c r="AB1661">
        <f ca="1">IF(OR(ISBLANK(K1661),ISBLANK(Q1661),K1661="",Q1661=""),"",IF(K1661=Q1661,1,0))</f>
        <v>1</v>
      </c>
      <c r="AC1661" s="23" t="str">
        <f t="shared" ca="1" si="25"/>
        <v/>
      </c>
    </row>
    <row r="1662" spans="1:29" x14ac:dyDescent="0.25">
      <c r="A1662" s="23">
        <v>1661</v>
      </c>
      <c r="B1662">
        <v>811</v>
      </c>
      <c r="C1662" t="str">
        <f ca="1">IFERROR(VLOOKUP($B1662,INDIRECT(nfl_game_result),MATCH(C$1,INDIRECT(nfl_game_result_header),0),FALSE),"error")</f>
        <v>2015_01_DET@SD</v>
      </c>
      <c r="D1662">
        <f ca="1">IFERROR(IF(ISBLANK(VLOOKUP($B1662,INDIRECT(nfl_game_result),MATCH(D$1,INDIRECT(nfl_game_result_header),0),FALSE)),"",VLOOKUP($B1662,INDIRECT(nfl_game_result),MATCH(D$1,INDIRECT(nfl_game_result_header),0),FALSE)),"error")</f>
        <v>-2</v>
      </c>
      <c r="E1662">
        <f ca="1">IFERROR(IF(ISBLANK(VLOOKUP($B1662,INDIRECT(nfl_game_result),MATCH(E$1,INDIRECT(nfl_game_result_header),0),FALSE)),"",VLOOKUP($B1662,INDIRECT(nfl_game_result),MATCH(E$1,INDIRECT(nfl_game_result_header),0),FALSE)),"error")</f>
        <v>-3</v>
      </c>
      <c r="F1662" s="23" t="str">
        <f ca="1">IFERROR(IF(ISBLANK(VLOOKUP($B1662,INDIRECT(nfl_game_result),MATCH(F$1,INDIRECT(nfl_game_result_header),0),FALSE)),"",VLOOKUP($B1662,INDIRECT(nfl_game_result),MATCH(F$1,INDIRECT(nfl_game_result_header),0),FALSE)),"error")</f>
        <v/>
      </c>
      <c r="G1662" s="23" t="str">
        <f ca="1">IFERROR(IF(ISBLANK(VLOOKUP($B1662,INDIRECT(nfl_game_result),MATCH(G$1,INDIRECT(nfl_game_result_header),0),FALSE)),"",VLOOKUP($B1662,INDIRECT(nfl_game_result),MATCH(G$1,INDIRECT(nfl_game_result_header),0),FALSE)),"error")</f>
        <v/>
      </c>
      <c r="H1662">
        <f ca="1">IFERROR(IF(ISBLANK(VLOOKUP($B1662,INDIRECT(nfl_game_result),MATCH(H$1,INDIRECT(nfl_game_result_header),0),FALSE)),"",VLOOKUP($B1662,INDIRECT(nfl_game_result),MATCH(H$1,INDIRECT(nfl_game_result_header),0),FALSE)),"error")</f>
        <v>33</v>
      </c>
      <c r="I1662">
        <f ca="1">IFERROR(IF(ISBLANK(VLOOKUP($B1662,INDIRECT(nfl_game_result),MATCH(I$1,INDIRECT(nfl_game_result_header),0),FALSE)),"",VLOOKUP($B1662,INDIRECT(nfl_game_result),MATCH(I$1,INDIRECT(nfl_game_result_header),0),FALSE)),"error")</f>
        <v>28</v>
      </c>
      <c r="J1662" t="str">
        <f ca="1">IFERROR(IF(ISBLANK(VLOOKUP($B1662,INDIRECT(nfl_game_result),MATCH(J$1,INDIRECT(nfl_game_result_header),0),FALSE)),"",VLOOKUP($B1662,INDIRECT(nfl_game_result),MATCH(J$1,INDIRECT(nfl_game_result_header),0),FALSE)),"error")</f>
        <v>SD</v>
      </c>
      <c r="K1662" t="str">
        <f ca="1">IFERROR(IF(ISBLANK(VLOOKUP($B1662,INDIRECT(nfl_game_result),MATCH(K$1,INDIRECT(nfl_game_result_header),0),FALSE)),"",VLOOKUP($B1662,INDIRECT(nfl_game_result),MATCH(K$1,INDIRECT(nfl_game_result_header),0),FALSE)),"error")</f>
        <v>SD</v>
      </c>
      <c r="L1662" s="23" t="str">
        <f ca="1">IFERROR(IF(ISBLANK(VLOOKUP($B1662,INDIRECT(nfl_game_result),MATCH(L$1,INDIRECT(nfl_game_result_header),0),FALSE)),"",VLOOKUP($B1662,INDIRECT(nfl_game_result),MATCH(L$1,INDIRECT(nfl_game_result_header),0),FALSE)),"error")</f>
        <v/>
      </c>
      <c r="M1662" t="s">
        <v>14</v>
      </c>
      <c r="N1662">
        <v>-3</v>
      </c>
      <c r="O1662" t="s">
        <v>88</v>
      </c>
      <c r="P1662">
        <v>7</v>
      </c>
      <c r="Q1662" t="s">
        <v>88</v>
      </c>
      <c r="V1662" s="23" t="s">
        <v>416</v>
      </c>
      <c r="W1662">
        <f ca="1">VALUE(LEFT(C1662, 4))</f>
        <v>2015</v>
      </c>
      <c r="X1662">
        <f ca="1">VALUE(MID(C1662,6,FIND("_",C1662,6)-6))</f>
        <v>1</v>
      </c>
      <c r="Y1662">
        <f ca="1">IF(NOT(OR(ISBLANK(D1662),ISBLANK(E1662),D1662="",E1662="")),D1662-E1662,"")</f>
        <v>1</v>
      </c>
      <c r="Z1662">
        <f ca="1">IF(OR(NOT(ISNUMBER(D1662)),ISBLANK(D1662),D1662="",ISBLANK(N1662)),"",ABS(D1662-N1662))</f>
        <v>1</v>
      </c>
      <c r="AA1662">
        <f ca="1">IF(OR(ISBLANK(J1662),ISBLANK(O1662),J1662="",O1662=""),"",IF(J1662=O1662,1,0))</f>
        <v>1</v>
      </c>
      <c r="AB1662">
        <f ca="1">IF(OR(ISBLANK(K1662),ISBLANK(Q1662),K1662="",Q1662=""),"",IF(K1662=Q1662,1,0))</f>
        <v>1</v>
      </c>
      <c r="AC1662" s="23" t="str">
        <f t="shared" ca="1" si="25"/>
        <v/>
      </c>
    </row>
    <row r="1663" spans="1:29" x14ac:dyDescent="0.25">
      <c r="A1663" s="23">
        <v>1662</v>
      </c>
      <c r="B1663">
        <v>812</v>
      </c>
      <c r="C1663" t="str">
        <f ca="1">IFERROR(VLOOKUP($B1663,INDIRECT(nfl_game_result),MATCH(C$1,INDIRECT(nfl_game_result_header),0),FALSE),"error")</f>
        <v>2015_01_TEN@TBY</v>
      </c>
      <c r="D1663">
        <f ca="1">IFERROR(IF(ISBLANK(VLOOKUP($B1663,INDIRECT(nfl_game_result),MATCH(D$1,INDIRECT(nfl_game_result_header),0),FALSE)),"",VLOOKUP($B1663,INDIRECT(nfl_game_result),MATCH(D$1,INDIRECT(nfl_game_result_header),0),FALSE)),"error")</f>
        <v>-3</v>
      </c>
      <c r="E1663">
        <f ca="1">IFERROR(IF(ISBLANK(VLOOKUP($B1663,INDIRECT(nfl_game_result),MATCH(E$1,INDIRECT(nfl_game_result_header),0),FALSE)),"",VLOOKUP($B1663,INDIRECT(nfl_game_result),MATCH(E$1,INDIRECT(nfl_game_result_header),0),FALSE)),"error")</f>
        <v>-3</v>
      </c>
      <c r="F1663" s="23" t="str">
        <f ca="1">IFERROR(IF(ISBLANK(VLOOKUP($B1663,INDIRECT(nfl_game_result),MATCH(F$1,INDIRECT(nfl_game_result_header),0),FALSE)),"",VLOOKUP($B1663,INDIRECT(nfl_game_result),MATCH(F$1,INDIRECT(nfl_game_result_header),0),FALSE)),"error")</f>
        <v/>
      </c>
      <c r="G1663" s="23" t="str">
        <f ca="1">IFERROR(IF(ISBLANK(VLOOKUP($B1663,INDIRECT(nfl_game_result),MATCH(G$1,INDIRECT(nfl_game_result_header),0),FALSE)),"",VLOOKUP($B1663,INDIRECT(nfl_game_result),MATCH(G$1,INDIRECT(nfl_game_result_header),0),FALSE)),"error")</f>
        <v/>
      </c>
      <c r="H1663">
        <f ca="1">IFERROR(IF(ISBLANK(VLOOKUP($B1663,INDIRECT(nfl_game_result),MATCH(H$1,INDIRECT(nfl_game_result_header),0),FALSE)),"",VLOOKUP($B1663,INDIRECT(nfl_game_result),MATCH(H$1,INDIRECT(nfl_game_result_header),0),FALSE)),"error")</f>
        <v>14</v>
      </c>
      <c r="I1663">
        <f ca="1">IFERROR(IF(ISBLANK(VLOOKUP($B1663,INDIRECT(nfl_game_result),MATCH(I$1,INDIRECT(nfl_game_result_header),0),FALSE)),"",VLOOKUP($B1663,INDIRECT(nfl_game_result),MATCH(I$1,INDIRECT(nfl_game_result_header),0),FALSE)),"error")</f>
        <v>42</v>
      </c>
      <c r="J1663" t="str">
        <f ca="1">IFERROR(IF(ISBLANK(VLOOKUP($B1663,INDIRECT(nfl_game_result),MATCH(J$1,INDIRECT(nfl_game_result_header),0),FALSE)),"",VLOOKUP($B1663,INDIRECT(nfl_game_result),MATCH(J$1,INDIRECT(nfl_game_result_header),0),FALSE)),"error")</f>
        <v>TEN</v>
      </c>
      <c r="K1663" t="str">
        <f ca="1">IFERROR(IF(ISBLANK(VLOOKUP($B1663,INDIRECT(nfl_game_result),MATCH(K$1,INDIRECT(nfl_game_result_header),0),FALSE)),"",VLOOKUP($B1663,INDIRECT(nfl_game_result),MATCH(K$1,INDIRECT(nfl_game_result_header),0),FALSE)),"error")</f>
        <v>TEN</v>
      </c>
      <c r="L1663" s="23" t="str">
        <f ca="1">IFERROR(IF(ISBLANK(VLOOKUP($B1663,INDIRECT(nfl_game_result),MATCH(L$1,INDIRECT(nfl_game_result_header),0),FALSE)),"",VLOOKUP($B1663,INDIRECT(nfl_game_result),MATCH(L$1,INDIRECT(nfl_game_result_header),0),FALSE)),"error")</f>
        <v/>
      </c>
      <c r="M1663" t="s">
        <v>14</v>
      </c>
      <c r="N1663">
        <v>-3</v>
      </c>
      <c r="O1663" t="s">
        <v>334</v>
      </c>
      <c r="P1663">
        <v>1</v>
      </c>
      <c r="Q1663" t="s">
        <v>334</v>
      </c>
      <c r="V1663" s="23" t="s">
        <v>416</v>
      </c>
      <c r="W1663">
        <f ca="1">VALUE(LEFT(C1663, 4))</f>
        <v>2015</v>
      </c>
      <c r="X1663">
        <f ca="1">VALUE(MID(C1663,6,FIND("_",C1663,6)-6))</f>
        <v>1</v>
      </c>
      <c r="Y1663">
        <f ca="1">IF(NOT(OR(ISBLANK(D1663),ISBLANK(E1663),D1663="",E1663="")),D1663-E1663,"")</f>
        <v>0</v>
      </c>
      <c r="Z1663">
        <f ca="1">IF(OR(NOT(ISNUMBER(D1663)),ISBLANK(D1663),D1663="",ISBLANK(N1663)),"",ABS(D1663-N1663))</f>
        <v>0</v>
      </c>
      <c r="AA1663">
        <f ca="1">IF(OR(ISBLANK(J1663),ISBLANK(O1663),J1663="",O1663=""),"",IF(J1663=O1663,1,0))</f>
        <v>0</v>
      </c>
      <c r="AB1663">
        <f ca="1">IF(OR(ISBLANK(K1663),ISBLANK(Q1663),K1663="",Q1663=""),"",IF(K1663=Q1663,1,0))</f>
        <v>0</v>
      </c>
      <c r="AC1663" s="23" t="str">
        <f t="shared" ca="1" si="25"/>
        <v/>
      </c>
    </row>
    <row r="1664" spans="1:29" x14ac:dyDescent="0.25">
      <c r="A1664" s="23">
        <v>1663</v>
      </c>
      <c r="B1664">
        <v>813</v>
      </c>
      <c r="C1664" t="str">
        <f ca="1">IFERROR(VLOOKUP($B1664,INDIRECT(nfl_game_result),MATCH(C$1,INDIRECT(nfl_game_result_header),0),FALSE),"error")</f>
        <v>2015_01_CIN@OAK</v>
      </c>
      <c r="D1664">
        <f ca="1">IFERROR(IF(ISBLANK(VLOOKUP($B1664,INDIRECT(nfl_game_result),MATCH(D$1,INDIRECT(nfl_game_result_header),0),FALSE)),"",VLOOKUP($B1664,INDIRECT(nfl_game_result),MATCH(D$1,INDIRECT(nfl_game_result_header),0),FALSE)),"error")</f>
        <v>3</v>
      </c>
      <c r="E1664">
        <f ca="1">IFERROR(IF(ISBLANK(VLOOKUP($B1664,INDIRECT(nfl_game_result),MATCH(E$1,INDIRECT(nfl_game_result_header),0),FALSE)),"",VLOOKUP($B1664,INDIRECT(nfl_game_result),MATCH(E$1,INDIRECT(nfl_game_result_header),0),FALSE)),"error")</f>
        <v>3</v>
      </c>
      <c r="F1664" s="23" t="str">
        <f ca="1">IFERROR(IF(ISBLANK(VLOOKUP($B1664,INDIRECT(nfl_game_result),MATCH(F$1,INDIRECT(nfl_game_result_header),0),FALSE)),"",VLOOKUP($B1664,INDIRECT(nfl_game_result),MATCH(F$1,INDIRECT(nfl_game_result_header),0),FALSE)),"error")</f>
        <v/>
      </c>
      <c r="G1664" s="23" t="str">
        <f ca="1">IFERROR(IF(ISBLANK(VLOOKUP($B1664,INDIRECT(nfl_game_result),MATCH(G$1,INDIRECT(nfl_game_result_header),0),FALSE)),"",VLOOKUP($B1664,INDIRECT(nfl_game_result),MATCH(G$1,INDIRECT(nfl_game_result_header),0),FALSE)),"error")</f>
        <v/>
      </c>
      <c r="H1664">
        <f ca="1">IFERROR(IF(ISBLANK(VLOOKUP($B1664,INDIRECT(nfl_game_result),MATCH(H$1,INDIRECT(nfl_game_result_header),0),FALSE)),"",VLOOKUP($B1664,INDIRECT(nfl_game_result),MATCH(H$1,INDIRECT(nfl_game_result_header),0),FALSE)),"error")</f>
        <v>13</v>
      </c>
      <c r="I1664">
        <f ca="1">IFERROR(IF(ISBLANK(VLOOKUP($B1664,INDIRECT(nfl_game_result),MATCH(I$1,INDIRECT(nfl_game_result_header),0),FALSE)),"",VLOOKUP($B1664,INDIRECT(nfl_game_result),MATCH(I$1,INDIRECT(nfl_game_result_header),0),FALSE)),"error")</f>
        <v>33</v>
      </c>
      <c r="J1664" t="str">
        <f ca="1">IFERROR(IF(ISBLANK(VLOOKUP($B1664,INDIRECT(nfl_game_result),MATCH(J$1,INDIRECT(nfl_game_result_header),0),FALSE)),"",VLOOKUP($B1664,INDIRECT(nfl_game_result),MATCH(J$1,INDIRECT(nfl_game_result_header),0),FALSE)),"error")</f>
        <v>CIN</v>
      </c>
      <c r="K1664" t="str">
        <f ca="1">IFERROR(IF(ISBLANK(VLOOKUP($B1664,INDIRECT(nfl_game_result),MATCH(K$1,INDIRECT(nfl_game_result_header),0),FALSE)),"",VLOOKUP($B1664,INDIRECT(nfl_game_result),MATCH(K$1,INDIRECT(nfl_game_result_header),0),FALSE)),"error")</f>
        <v>CIN</v>
      </c>
      <c r="L1664" s="23" t="str">
        <f ca="1">IFERROR(IF(ISBLANK(VLOOKUP($B1664,INDIRECT(nfl_game_result),MATCH(L$1,INDIRECT(nfl_game_result_header),0),FALSE)),"",VLOOKUP($B1664,INDIRECT(nfl_game_result),MATCH(L$1,INDIRECT(nfl_game_result_header),0),FALSE)),"error")</f>
        <v/>
      </c>
      <c r="M1664" t="s">
        <v>14</v>
      </c>
      <c r="N1664">
        <v>2.5</v>
      </c>
      <c r="O1664" t="s">
        <v>85</v>
      </c>
      <c r="P1664">
        <v>13</v>
      </c>
      <c r="Q1664" t="s">
        <v>85</v>
      </c>
      <c r="V1664" s="23" t="s">
        <v>416</v>
      </c>
      <c r="W1664">
        <f ca="1">VALUE(LEFT(C1664, 4))</f>
        <v>2015</v>
      </c>
      <c r="X1664">
        <f ca="1">VALUE(MID(C1664,6,FIND("_",C1664,6)-6))</f>
        <v>1</v>
      </c>
      <c r="Y1664">
        <f ca="1">IF(NOT(OR(ISBLANK(D1664),ISBLANK(E1664),D1664="",E1664="")),D1664-E1664,"")</f>
        <v>0</v>
      </c>
      <c r="Z1664">
        <f ca="1">IF(OR(NOT(ISNUMBER(D1664)),ISBLANK(D1664),D1664="",ISBLANK(N1664)),"",ABS(D1664-N1664))</f>
        <v>0.5</v>
      </c>
      <c r="AA1664">
        <f ca="1">IF(OR(ISBLANK(J1664),ISBLANK(O1664),J1664="",O1664=""),"",IF(J1664=O1664,1,0))</f>
        <v>0</v>
      </c>
      <c r="AB1664">
        <f ca="1">IF(OR(ISBLANK(K1664),ISBLANK(Q1664),K1664="",Q1664=""),"",IF(K1664=Q1664,1,0))</f>
        <v>0</v>
      </c>
      <c r="AC1664" s="23" t="str">
        <f t="shared" ca="1" si="25"/>
        <v/>
      </c>
    </row>
    <row r="1665" spans="1:29" x14ac:dyDescent="0.25">
      <c r="A1665" s="23">
        <v>1664</v>
      </c>
      <c r="B1665">
        <v>814</v>
      </c>
      <c r="C1665" t="str">
        <f ca="1">IFERROR(VLOOKUP($B1665,INDIRECT(nfl_game_result),MATCH(C$1,INDIRECT(nfl_game_result_header),0),FALSE),"error")</f>
        <v>2015_01_BAL@DEN</v>
      </c>
      <c r="D1665">
        <f ca="1">IFERROR(IF(ISBLANK(VLOOKUP($B1665,INDIRECT(nfl_game_result),MATCH(D$1,INDIRECT(nfl_game_result_header),0),FALSE)),"",VLOOKUP($B1665,INDIRECT(nfl_game_result),MATCH(D$1,INDIRECT(nfl_game_result_header),0),FALSE)),"error")</f>
        <v>-4</v>
      </c>
      <c r="E1665">
        <f ca="1">IFERROR(IF(ISBLANK(VLOOKUP($B1665,INDIRECT(nfl_game_result),MATCH(E$1,INDIRECT(nfl_game_result_header),0),FALSE)),"",VLOOKUP($B1665,INDIRECT(nfl_game_result),MATCH(E$1,INDIRECT(nfl_game_result_header),0),FALSE)),"error")</f>
        <v>-4.5</v>
      </c>
      <c r="F1665" s="23" t="str">
        <f ca="1">IFERROR(IF(ISBLANK(VLOOKUP($B1665,INDIRECT(nfl_game_result),MATCH(F$1,INDIRECT(nfl_game_result_header),0),FALSE)),"",VLOOKUP($B1665,INDIRECT(nfl_game_result),MATCH(F$1,INDIRECT(nfl_game_result_header),0),FALSE)),"error")</f>
        <v/>
      </c>
      <c r="G1665" s="23" t="str">
        <f ca="1">IFERROR(IF(ISBLANK(VLOOKUP($B1665,INDIRECT(nfl_game_result),MATCH(G$1,INDIRECT(nfl_game_result_header),0),FALSE)),"",VLOOKUP($B1665,INDIRECT(nfl_game_result),MATCH(G$1,INDIRECT(nfl_game_result_header),0),FALSE)),"error")</f>
        <v/>
      </c>
      <c r="H1665">
        <f ca="1">IFERROR(IF(ISBLANK(VLOOKUP($B1665,INDIRECT(nfl_game_result),MATCH(H$1,INDIRECT(nfl_game_result_header),0),FALSE)),"",VLOOKUP($B1665,INDIRECT(nfl_game_result),MATCH(H$1,INDIRECT(nfl_game_result_header),0),FALSE)),"error")</f>
        <v>19</v>
      </c>
      <c r="I1665">
        <f ca="1">IFERROR(IF(ISBLANK(VLOOKUP($B1665,INDIRECT(nfl_game_result),MATCH(I$1,INDIRECT(nfl_game_result_header),0),FALSE)),"",VLOOKUP($B1665,INDIRECT(nfl_game_result),MATCH(I$1,INDIRECT(nfl_game_result_header),0),FALSE)),"error")</f>
        <v>13</v>
      </c>
      <c r="J1665" t="str">
        <f ca="1">IFERROR(IF(ISBLANK(VLOOKUP($B1665,INDIRECT(nfl_game_result),MATCH(J$1,INDIRECT(nfl_game_result_header),0),FALSE)),"",VLOOKUP($B1665,INDIRECT(nfl_game_result),MATCH(J$1,INDIRECT(nfl_game_result_header),0),FALSE)),"error")</f>
        <v>DEN</v>
      </c>
      <c r="K1665" t="str">
        <f ca="1">IFERROR(IF(ISBLANK(VLOOKUP($B1665,INDIRECT(nfl_game_result),MATCH(K$1,INDIRECT(nfl_game_result_header),0),FALSE)),"",VLOOKUP($B1665,INDIRECT(nfl_game_result),MATCH(K$1,INDIRECT(nfl_game_result_header),0),FALSE)),"error")</f>
        <v>DEN</v>
      </c>
      <c r="L1665" s="23" t="str">
        <f ca="1">IFERROR(IF(ISBLANK(VLOOKUP($B1665,INDIRECT(nfl_game_result),MATCH(L$1,INDIRECT(nfl_game_result_header),0),FALSE)),"",VLOOKUP($B1665,INDIRECT(nfl_game_result),MATCH(L$1,INDIRECT(nfl_game_result_header),0),FALSE)),"error")</f>
        <v/>
      </c>
      <c r="M1665" t="s">
        <v>14</v>
      </c>
      <c r="N1665">
        <v>-5.5</v>
      </c>
      <c r="O1665" t="s">
        <v>72</v>
      </c>
      <c r="P1665">
        <v>11</v>
      </c>
      <c r="Q1665" t="s">
        <v>72</v>
      </c>
      <c r="V1665" s="23" t="s">
        <v>416</v>
      </c>
      <c r="W1665">
        <f ca="1">VALUE(LEFT(C1665, 4))</f>
        <v>2015</v>
      </c>
      <c r="X1665">
        <f ca="1">VALUE(MID(C1665,6,FIND("_",C1665,6)-6))</f>
        <v>1</v>
      </c>
      <c r="Y1665">
        <f ca="1">IF(NOT(OR(ISBLANK(D1665),ISBLANK(E1665),D1665="",E1665="")),D1665-E1665,"")</f>
        <v>0.5</v>
      </c>
      <c r="Z1665">
        <f ca="1">IF(OR(NOT(ISNUMBER(D1665)),ISBLANK(D1665),D1665="",ISBLANK(N1665)),"",ABS(D1665-N1665))</f>
        <v>1.5</v>
      </c>
      <c r="AA1665">
        <f ca="1">IF(OR(ISBLANK(J1665),ISBLANK(O1665),J1665="",O1665=""),"",IF(J1665=O1665,1,0))</f>
        <v>1</v>
      </c>
      <c r="AB1665">
        <f ca="1">IF(OR(ISBLANK(K1665),ISBLANK(Q1665),K1665="",Q1665=""),"",IF(K1665=Q1665,1,0))</f>
        <v>1</v>
      </c>
      <c r="AC1665" s="23" t="str">
        <f t="shared" ca="1" si="25"/>
        <v/>
      </c>
    </row>
    <row r="1666" spans="1:29" x14ac:dyDescent="0.25">
      <c r="A1666" s="23">
        <v>1665</v>
      </c>
      <c r="B1666">
        <v>815</v>
      </c>
      <c r="C1666" t="str">
        <f ca="1">IFERROR(VLOOKUP($B1666,INDIRECT(nfl_game_result),MATCH(C$1,INDIRECT(nfl_game_result_header),0),FALSE),"error")</f>
        <v>2015_01_NYG@DAL</v>
      </c>
      <c r="D1666">
        <f ca="1">IFERROR(IF(ISBLANK(VLOOKUP($B1666,INDIRECT(nfl_game_result),MATCH(D$1,INDIRECT(nfl_game_result_header),0),FALSE)),"",VLOOKUP($B1666,INDIRECT(nfl_game_result),MATCH(D$1,INDIRECT(nfl_game_result_header),0),FALSE)),"error")</f>
        <v>-5.5</v>
      </c>
      <c r="E1666">
        <f ca="1">IFERROR(IF(ISBLANK(VLOOKUP($B1666,INDIRECT(nfl_game_result),MATCH(E$1,INDIRECT(nfl_game_result_header),0),FALSE)),"",VLOOKUP($B1666,INDIRECT(nfl_game_result),MATCH(E$1,INDIRECT(nfl_game_result_header),0),FALSE)),"error")</f>
        <v>-6</v>
      </c>
      <c r="F1666" s="23" t="str">
        <f ca="1">IFERROR(IF(ISBLANK(VLOOKUP($B1666,INDIRECT(nfl_game_result),MATCH(F$1,INDIRECT(nfl_game_result_header),0),FALSE)),"",VLOOKUP($B1666,INDIRECT(nfl_game_result),MATCH(F$1,INDIRECT(nfl_game_result_header),0),FALSE)),"error")</f>
        <v/>
      </c>
      <c r="G1666" s="23" t="str">
        <f ca="1">IFERROR(IF(ISBLANK(VLOOKUP($B1666,INDIRECT(nfl_game_result),MATCH(G$1,INDIRECT(nfl_game_result_header),0),FALSE)),"",VLOOKUP($B1666,INDIRECT(nfl_game_result),MATCH(G$1,INDIRECT(nfl_game_result_header),0),FALSE)),"error")</f>
        <v/>
      </c>
      <c r="H1666">
        <f ca="1">IFERROR(IF(ISBLANK(VLOOKUP($B1666,INDIRECT(nfl_game_result),MATCH(H$1,INDIRECT(nfl_game_result_header),0),FALSE)),"",VLOOKUP($B1666,INDIRECT(nfl_game_result),MATCH(H$1,INDIRECT(nfl_game_result_header),0),FALSE)),"error")</f>
        <v>27</v>
      </c>
      <c r="I1666">
        <f ca="1">IFERROR(IF(ISBLANK(VLOOKUP($B1666,INDIRECT(nfl_game_result),MATCH(I$1,INDIRECT(nfl_game_result_header),0),FALSE)),"",VLOOKUP($B1666,INDIRECT(nfl_game_result),MATCH(I$1,INDIRECT(nfl_game_result_header),0),FALSE)),"error")</f>
        <v>26</v>
      </c>
      <c r="J1666" t="str">
        <f ca="1">IFERROR(IF(ISBLANK(VLOOKUP($B1666,INDIRECT(nfl_game_result),MATCH(J$1,INDIRECT(nfl_game_result_header),0),FALSE)),"",VLOOKUP($B1666,INDIRECT(nfl_game_result),MATCH(J$1,INDIRECT(nfl_game_result_header),0),FALSE)),"error")</f>
        <v>NYG</v>
      </c>
      <c r="K1666" t="str">
        <f ca="1">IFERROR(IF(ISBLANK(VLOOKUP($B1666,INDIRECT(nfl_game_result),MATCH(K$1,INDIRECT(nfl_game_result_header),0),FALSE)),"",VLOOKUP($B1666,INDIRECT(nfl_game_result),MATCH(K$1,INDIRECT(nfl_game_result_header),0),FALSE)),"error")</f>
        <v>DAL</v>
      </c>
      <c r="L1666" s="23" t="str">
        <f ca="1">IFERROR(IF(ISBLANK(VLOOKUP($B1666,INDIRECT(nfl_game_result),MATCH(L$1,INDIRECT(nfl_game_result_header),0),FALSE)),"",VLOOKUP($B1666,INDIRECT(nfl_game_result),MATCH(L$1,INDIRECT(nfl_game_result_header),0),FALSE)),"error")</f>
        <v/>
      </c>
      <c r="M1666" t="s">
        <v>14</v>
      </c>
      <c r="N1666">
        <v>-3.5</v>
      </c>
      <c r="O1666" t="s">
        <v>83</v>
      </c>
      <c r="P1666">
        <v>8</v>
      </c>
      <c r="Q1666" t="s">
        <v>83</v>
      </c>
      <c r="V1666" s="23" t="s">
        <v>416</v>
      </c>
      <c r="W1666">
        <f ca="1">VALUE(LEFT(C1666, 4))</f>
        <v>2015</v>
      </c>
      <c r="X1666">
        <f ca="1">VALUE(MID(C1666,6,FIND("_",C1666,6)-6))</f>
        <v>1</v>
      </c>
      <c r="Y1666">
        <f ca="1">IF(NOT(OR(ISBLANK(D1666),ISBLANK(E1666),D1666="",E1666="")),D1666-E1666,"")</f>
        <v>0.5</v>
      </c>
      <c r="Z1666">
        <f ca="1">IF(OR(NOT(ISNUMBER(D1666)),ISBLANK(D1666),D1666="",ISBLANK(N1666)),"",ABS(D1666-N1666))</f>
        <v>2</v>
      </c>
      <c r="AA1666">
        <f ca="1">IF(OR(ISBLANK(J1666),ISBLANK(O1666),J1666="",O1666=""),"",IF(J1666=O1666,1,0))</f>
        <v>1</v>
      </c>
      <c r="AB1666">
        <f ca="1">IF(OR(ISBLANK(K1666),ISBLANK(Q1666),K1666="",Q1666=""),"",IF(K1666=Q1666,1,0))</f>
        <v>0</v>
      </c>
      <c r="AC1666" s="23" t="str">
        <f t="shared" ca="1" si="25"/>
        <v/>
      </c>
    </row>
    <row r="1667" spans="1:29" x14ac:dyDescent="0.25">
      <c r="A1667" s="23">
        <v>1666</v>
      </c>
      <c r="B1667">
        <v>816</v>
      </c>
      <c r="C1667" t="str">
        <f ca="1">IFERROR(VLOOKUP($B1667,INDIRECT(nfl_game_result),MATCH(C$1,INDIRECT(nfl_game_result_header),0),FALSE),"error")</f>
        <v>2015_01_PHI@ATL</v>
      </c>
      <c r="D1667">
        <f ca="1">IFERROR(IF(ISBLANK(VLOOKUP($B1667,INDIRECT(nfl_game_result),MATCH(D$1,INDIRECT(nfl_game_result_header),0),FALSE)),"",VLOOKUP($B1667,INDIRECT(nfl_game_result),MATCH(D$1,INDIRECT(nfl_game_result_header),0),FALSE)),"error")</f>
        <v>1.5</v>
      </c>
      <c r="E1667">
        <f ca="1">IFERROR(IF(ISBLANK(VLOOKUP($B1667,INDIRECT(nfl_game_result),MATCH(E$1,INDIRECT(nfl_game_result_header),0),FALSE)),"",VLOOKUP($B1667,INDIRECT(nfl_game_result),MATCH(E$1,INDIRECT(nfl_game_result_header),0),FALSE)),"error")</f>
        <v>3</v>
      </c>
      <c r="F1667" s="23" t="str">
        <f ca="1">IFERROR(IF(ISBLANK(VLOOKUP($B1667,INDIRECT(nfl_game_result),MATCH(F$1,INDIRECT(nfl_game_result_header),0),FALSE)),"",VLOOKUP($B1667,INDIRECT(nfl_game_result),MATCH(F$1,INDIRECT(nfl_game_result_header),0),FALSE)),"error")</f>
        <v/>
      </c>
      <c r="G1667" s="23" t="str">
        <f ca="1">IFERROR(IF(ISBLANK(VLOOKUP($B1667,INDIRECT(nfl_game_result),MATCH(G$1,INDIRECT(nfl_game_result_header),0),FALSE)),"",VLOOKUP($B1667,INDIRECT(nfl_game_result),MATCH(G$1,INDIRECT(nfl_game_result_header),0),FALSE)),"error")</f>
        <v/>
      </c>
      <c r="H1667">
        <f ca="1">IFERROR(IF(ISBLANK(VLOOKUP($B1667,INDIRECT(nfl_game_result),MATCH(H$1,INDIRECT(nfl_game_result_header),0),FALSE)),"",VLOOKUP($B1667,INDIRECT(nfl_game_result),MATCH(H$1,INDIRECT(nfl_game_result_header),0),FALSE)),"error")</f>
        <v>26</v>
      </c>
      <c r="I1667">
        <f ca="1">IFERROR(IF(ISBLANK(VLOOKUP($B1667,INDIRECT(nfl_game_result),MATCH(I$1,INDIRECT(nfl_game_result_header),0),FALSE)),"",VLOOKUP($B1667,INDIRECT(nfl_game_result),MATCH(I$1,INDIRECT(nfl_game_result_header),0),FALSE)),"error")</f>
        <v>24</v>
      </c>
      <c r="J1667" t="str">
        <f ca="1">IFERROR(IF(ISBLANK(VLOOKUP($B1667,INDIRECT(nfl_game_result),MATCH(J$1,INDIRECT(nfl_game_result_header),0),FALSE)),"",VLOOKUP($B1667,INDIRECT(nfl_game_result),MATCH(J$1,INDIRECT(nfl_game_result_header),0),FALSE)),"error")</f>
        <v>ATL</v>
      </c>
      <c r="K1667" t="str">
        <f ca="1">IFERROR(IF(ISBLANK(VLOOKUP($B1667,INDIRECT(nfl_game_result),MATCH(K$1,INDIRECT(nfl_game_result_header),0),FALSE)),"",VLOOKUP($B1667,INDIRECT(nfl_game_result),MATCH(K$1,INDIRECT(nfl_game_result_header),0),FALSE)),"error")</f>
        <v>ATL</v>
      </c>
      <c r="L1667" s="23" t="str">
        <f ca="1">IFERROR(IF(ISBLANK(VLOOKUP($B1667,INDIRECT(nfl_game_result),MATCH(L$1,INDIRECT(nfl_game_result_header),0),FALSE)),"",VLOOKUP($B1667,INDIRECT(nfl_game_result),MATCH(L$1,INDIRECT(nfl_game_result_header),0),FALSE)),"error")</f>
        <v/>
      </c>
      <c r="M1667" t="s">
        <v>14</v>
      </c>
      <c r="N1667">
        <v>-2.5</v>
      </c>
      <c r="O1667" t="s">
        <v>20</v>
      </c>
      <c r="P1667">
        <v>4</v>
      </c>
      <c r="Q1667" t="s">
        <v>20</v>
      </c>
      <c r="V1667" s="23" t="s">
        <v>416</v>
      </c>
      <c r="W1667">
        <f ca="1">VALUE(LEFT(C1667, 4))</f>
        <v>2015</v>
      </c>
      <c r="X1667">
        <f ca="1">VALUE(MID(C1667,6,FIND("_",C1667,6)-6))</f>
        <v>1</v>
      </c>
      <c r="Y1667">
        <f ca="1">IF(NOT(OR(ISBLANK(D1667),ISBLANK(E1667),D1667="",E1667="")),D1667-E1667,"")</f>
        <v>-1.5</v>
      </c>
      <c r="Z1667">
        <f ca="1">IF(OR(NOT(ISNUMBER(D1667)),ISBLANK(D1667),D1667="",ISBLANK(N1667)),"",ABS(D1667-N1667))</f>
        <v>4</v>
      </c>
      <c r="AA1667">
        <f ca="1">IF(OR(ISBLANK(J1667),ISBLANK(O1667),J1667="",O1667=""),"",IF(J1667=O1667,1,0))</f>
        <v>1</v>
      </c>
      <c r="AB1667">
        <f ca="1">IF(OR(ISBLANK(K1667),ISBLANK(Q1667),K1667="",Q1667=""),"",IF(K1667=Q1667,1,0))</f>
        <v>1</v>
      </c>
      <c r="AC1667" s="23" t="str">
        <f t="shared" ca="1" si="25"/>
        <v/>
      </c>
    </row>
    <row r="1668" spans="1:29" x14ac:dyDescent="0.25">
      <c r="A1668" s="23">
        <v>1667</v>
      </c>
      <c r="B1668">
        <v>817</v>
      </c>
      <c r="C1668" t="str">
        <f ca="1">IFERROR(VLOOKUP($B1668,INDIRECT(nfl_game_result),MATCH(C$1,INDIRECT(nfl_game_result_header),0),FALSE),"error")</f>
        <v>2015_01_MIN@SFO</v>
      </c>
      <c r="D1668">
        <f ca="1">IFERROR(IF(ISBLANK(VLOOKUP($B1668,INDIRECT(nfl_game_result),MATCH(D$1,INDIRECT(nfl_game_result_header),0),FALSE)),"",VLOOKUP($B1668,INDIRECT(nfl_game_result),MATCH(D$1,INDIRECT(nfl_game_result_header),0),FALSE)),"error")</f>
        <v>-3.5</v>
      </c>
      <c r="E1668">
        <f ca="1">IFERROR(IF(ISBLANK(VLOOKUP($B1668,INDIRECT(nfl_game_result),MATCH(E$1,INDIRECT(nfl_game_result_header),0),FALSE)),"",VLOOKUP($B1668,INDIRECT(nfl_game_result),MATCH(E$1,INDIRECT(nfl_game_result_header),0),FALSE)),"error")</f>
        <v>2.5</v>
      </c>
      <c r="F1668" s="23" t="str">
        <f ca="1">IFERROR(IF(ISBLANK(VLOOKUP($B1668,INDIRECT(nfl_game_result),MATCH(F$1,INDIRECT(nfl_game_result_header),0),FALSE)),"",VLOOKUP($B1668,INDIRECT(nfl_game_result),MATCH(F$1,INDIRECT(nfl_game_result_header),0),FALSE)),"error")</f>
        <v/>
      </c>
      <c r="G1668" s="23" t="str">
        <f ca="1">IFERROR(IF(ISBLANK(VLOOKUP($B1668,INDIRECT(nfl_game_result),MATCH(G$1,INDIRECT(nfl_game_result_header),0),FALSE)),"",VLOOKUP($B1668,INDIRECT(nfl_game_result),MATCH(G$1,INDIRECT(nfl_game_result_header),0),FALSE)),"error")</f>
        <v/>
      </c>
      <c r="H1668">
        <f ca="1">IFERROR(IF(ISBLANK(VLOOKUP($B1668,INDIRECT(nfl_game_result),MATCH(H$1,INDIRECT(nfl_game_result_header),0),FALSE)),"",VLOOKUP($B1668,INDIRECT(nfl_game_result),MATCH(H$1,INDIRECT(nfl_game_result_header),0),FALSE)),"error")</f>
        <v>20</v>
      </c>
      <c r="I1668">
        <f ca="1">IFERROR(IF(ISBLANK(VLOOKUP($B1668,INDIRECT(nfl_game_result),MATCH(I$1,INDIRECT(nfl_game_result_header),0),FALSE)),"",VLOOKUP($B1668,INDIRECT(nfl_game_result),MATCH(I$1,INDIRECT(nfl_game_result_header),0),FALSE)),"error")</f>
        <v>3</v>
      </c>
      <c r="J1668" t="str">
        <f ca="1">IFERROR(IF(ISBLANK(VLOOKUP($B1668,INDIRECT(nfl_game_result),MATCH(J$1,INDIRECT(nfl_game_result_header),0),FALSE)),"",VLOOKUP($B1668,INDIRECT(nfl_game_result),MATCH(J$1,INDIRECT(nfl_game_result_header),0),FALSE)),"error")</f>
        <v>SFO</v>
      </c>
      <c r="K1668" t="str">
        <f ca="1">IFERROR(IF(ISBLANK(VLOOKUP($B1668,INDIRECT(nfl_game_result),MATCH(K$1,INDIRECT(nfl_game_result_header),0),FALSE)),"",VLOOKUP($B1668,INDIRECT(nfl_game_result),MATCH(K$1,INDIRECT(nfl_game_result_header),0),FALSE)),"error")</f>
        <v>SFO</v>
      </c>
      <c r="L1668" s="23" t="str">
        <f ca="1">IFERROR(IF(ISBLANK(VLOOKUP($B1668,INDIRECT(nfl_game_result),MATCH(L$1,INDIRECT(nfl_game_result_header),0),FALSE)),"",VLOOKUP($B1668,INDIRECT(nfl_game_result),MATCH(L$1,INDIRECT(nfl_game_result_header),0),FALSE)),"error")</f>
        <v/>
      </c>
      <c r="M1668" t="s">
        <v>14</v>
      </c>
      <c r="N1668">
        <v>-1</v>
      </c>
      <c r="O1668" t="s">
        <v>80</v>
      </c>
      <c r="P1668">
        <v>12</v>
      </c>
      <c r="Q1668" t="s">
        <v>80</v>
      </c>
      <c r="V1668" s="23" t="s">
        <v>416</v>
      </c>
      <c r="W1668">
        <f ca="1">VALUE(LEFT(C1668, 4))</f>
        <v>2015</v>
      </c>
      <c r="X1668">
        <f ca="1">VALUE(MID(C1668,6,FIND("_",C1668,6)-6))</f>
        <v>1</v>
      </c>
      <c r="Y1668">
        <f ca="1">IF(NOT(OR(ISBLANK(D1668),ISBLANK(E1668),D1668="",E1668="")),D1668-E1668,"")</f>
        <v>-6</v>
      </c>
      <c r="Z1668">
        <f ca="1">IF(OR(NOT(ISNUMBER(D1668)),ISBLANK(D1668),D1668="",ISBLANK(N1668)),"",ABS(D1668-N1668))</f>
        <v>2.5</v>
      </c>
      <c r="AA1668">
        <f ca="1">IF(OR(ISBLANK(J1668),ISBLANK(O1668),J1668="",O1668=""),"",IF(J1668=O1668,1,0))</f>
        <v>0</v>
      </c>
      <c r="AB1668">
        <f ca="1">IF(OR(ISBLANK(K1668),ISBLANK(Q1668),K1668="",Q1668=""),"",IF(K1668=Q1668,1,0))</f>
        <v>0</v>
      </c>
      <c r="AC1668" s="23" t="str">
        <f t="shared" ca="1" si="25"/>
        <v/>
      </c>
    </row>
    <row r="1669" spans="1:29" x14ac:dyDescent="0.25">
      <c r="A1669" s="23">
        <v>1668</v>
      </c>
      <c r="B1669">
        <v>818</v>
      </c>
      <c r="C1669" t="str">
        <f ca="1">IFERROR(VLOOKUP($B1669,INDIRECT(nfl_game_result),MATCH(C$1,INDIRECT(nfl_game_result_header),0),FALSE),"error")</f>
        <v>2015_02_DEN@KCY</v>
      </c>
      <c r="D1669">
        <f ca="1">IFERROR(IF(ISBLANK(VLOOKUP($B1669,INDIRECT(nfl_game_result),MATCH(D$1,INDIRECT(nfl_game_result_header),0),FALSE)),"",VLOOKUP($B1669,INDIRECT(nfl_game_result),MATCH(D$1,INDIRECT(nfl_game_result_header),0),FALSE)),"error")</f>
        <v>1.5</v>
      </c>
      <c r="E1669">
        <f ca="1">IFERROR(IF(ISBLANK(VLOOKUP($B1669,INDIRECT(nfl_game_result),MATCH(E$1,INDIRECT(nfl_game_result_header),0),FALSE)),"",VLOOKUP($B1669,INDIRECT(nfl_game_result),MATCH(E$1,INDIRECT(nfl_game_result_header),0),FALSE)),"error")</f>
        <v>-3</v>
      </c>
      <c r="F1669" s="23" t="str">
        <f ca="1">IFERROR(IF(ISBLANK(VLOOKUP($B1669,INDIRECT(nfl_game_result),MATCH(F$1,INDIRECT(nfl_game_result_header),0),FALSE)),"",VLOOKUP($B1669,INDIRECT(nfl_game_result),MATCH(F$1,INDIRECT(nfl_game_result_header),0),FALSE)),"error")</f>
        <v/>
      </c>
      <c r="G1669" s="23" t="str">
        <f ca="1">IFERROR(IF(ISBLANK(VLOOKUP($B1669,INDIRECT(nfl_game_result),MATCH(G$1,INDIRECT(nfl_game_result_header),0),FALSE)),"",VLOOKUP($B1669,INDIRECT(nfl_game_result),MATCH(G$1,INDIRECT(nfl_game_result_header),0),FALSE)),"error")</f>
        <v/>
      </c>
      <c r="H1669">
        <f ca="1">IFERROR(IF(ISBLANK(VLOOKUP($B1669,INDIRECT(nfl_game_result),MATCH(H$1,INDIRECT(nfl_game_result_header),0),FALSE)),"",VLOOKUP($B1669,INDIRECT(nfl_game_result),MATCH(H$1,INDIRECT(nfl_game_result_header),0),FALSE)),"error")</f>
        <v>24</v>
      </c>
      <c r="I1669">
        <f ca="1">IFERROR(IF(ISBLANK(VLOOKUP($B1669,INDIRECT(nfl_game_result),MATCH(I$1,INDIRECT(nfl_game_result_header),0),FALSE)),"",VLOOKUP($B1669,INDIRECT(nfl_game_result),MATCH(I$1,INDIRECT(nfl_game_result_header),0),FALSE)),"error")</f>
        <v>31</v>
      </c>
      <c r="J1669" t="str">
        <f ca="1">IFERROR(IF(ISBLANK(VLOOKUP($B1669,INDIRECT(nfl_game_result),MATCH(J$1,INDIRECT(nfl_game_result_header),0),FALSE)),"",VLOOKUP($B1669,INDIRECT(nfl_game_result),MATCH(J$1,INDIRECT(nfl_game_result_header),0),FALSE)),"error")</f>
        <v>DEN</v>
      </c>
      <c r="K1669" t="str">
        <f ca="1">IFERROR(IF(ISBLANK(VLOOKUP($B1669,INDIRECT(nfl_game_result),MATCH(K$1,INDIRECT(nfl_game_result_header),0),FALSE)),"",VLOOKUP($B1669,INDIRECT(nfl_game_result),MATCH(K$1,INDIRECT(nfl_game_result_header),0),FALSE)),"error")</f>
        <v>DEN</v>
      </c>
      <c r="L1669" s="23" t="str">
        <f ca="1">IFERROR(IF(ISBLANK(VLOOKUP($B1669,INDIRECT(nfl_game_result),MATCH(L$1,INDIRECT(nfl_game_result_header),0),FALSE)),"",VLOOKUP($B1669,INDIRECT(nfl_game_result),MATCH(L$1,INDIRECT(nfl_game_result_header),0),FALSE)),"error")</f>
        <v/>
      </c>
      <c r="M1669" t="s">
        <v>16</v>
      </c>
      <c r="N1669">
        <v>2</v>
      </c>
      <c r="O1669" t="s">
        <v>331</v>
      </c>
      <c r="P1669">
        <v>5</v>
      </c>
      <c r="Q1669" t="s">
        <v>331</v>
      </c>
      <c r="V1669" s="23" t="s">
        <v>416</v>
      </c>
      <c r="W1669">
        <f ca="1">VALUE(LEFT(C1669, 4))</f>
        <v>2015</v>
      </c>
      <c r="X1669">
        <f ca="1">VALUE(MID(C1669,6,FIND("_",C1669,6)-6))</f>
        <v>2</v>
      </c>
      <c r="Y1669">
        <f ca="1">IF(NOT(OR(ISBLANK(D1669),ISBLANK(E1669),D1669="",E1669="")),D1669-E1669,"")</f>
        <v>4.5</v>
      </c>
      <c r="Z1669">
        <f ca="1">IF(OR(NOT(ISNUMBER(D1669)),ISBLANK(D1669),D1669="",ISBLANK(N1669)),"",ABS(D1669-N1669))</f>
        <v>0.5</v>
      </c>
      <c r="AA1669">
        <f ca="1">IF(OR(ISBLANK(J1669),ISBLANK(O1669),J1669="",O1669=""),"",IF(J1669=O1669,1,0))</f>
        <v>0</v>
      </c>
      <c r="AB1669">
        <f ca="1">IF(OR(ISBLANK(K1669),ISBLANK(Q1669),K1669="",Q1669=""),"",IF(K1669=Q1669,1,0))</f>
        <v>0</v>
      </c>
      <c r="AC1669" s="23" t="str">
        <f t="shared" ca="1" si="25"/>
        <v/>
      </c>
    </row>
    <row r="1670" spans="1:29" x14ac:dyDescent="0.25">
      <c r="A1670" s="23">
        <v>1669</v>
      </c>
      <c r="B1670">
        <v>819</v>
      </c>
      <c r="C1670" t="str">
        <f ca="1">IFERROR(VLOOKUP($B1670,INDIRECT(nfl_game_result),MATCH(C$1,INDIRECT(nfl_game_result_header),0),FALSE),"error")</f>
        <v>2015_02_DAL@PHI</v>
      </c>
      <c r="D1670">
        <f ca="1">IFERROR(IF(ISBLANK(VLOOKUP($B1670,INDIRECT(nfl_game_result),MATCH(D$1,INDIRECT(nfl_game_result_header),0),FALSE)),"",VLOOKUP($B1670,INDIRECT(nfl_game_result),MATCH(D$1,INDIRECT(nfl_game_result_header),0),FALSE)),"error")</f>
        <v>-3</v>
      </c>
      <c r="E1670">
        <f ca="1">IFERROR(IF(ISBLANK(VLOOKUP($B1670,INDIRECT(nfl_game_result),MATCH(E$1,INDIRECT(nfl_game_result_header),0),FALSE)),"",VLOOKUP($B1670,INDIRECT(nfl_game_result),MATCH(E$1,INDIRECT(nfl_game_result_header),0),FALSE)),"error")</f>
        <v>-6.5</v>
      </c>
      <c r="F1670" s="23" t="str">
        <f ca="1">IFERROR(IF(ISBLANK(VLOOKUP($B1670,INDIRECT(nfl_game_result),MATCH(F$1,INDIRECT(nfl_game_result_header),0),FALSE)),"",VLOOKUP($B1670,INDIRECT(nfl_game_result),MATCH(F$1,INDIRECT(nfl_game_result_header),0),FALSE)),"error")</f>
        <v/>
      </c>
      <c r="G1670" s="23" t="str">
        <f ca="1">IFERROR(IF(ISBLANK(VLOOKUP($B1670,INDIRECT(nfl_game_result),MATCH(G$1,INDIRECT(nfl_game_result_header),0),FALSE)),"",VLOOKUP($B1670,INDIRECT(nfl_game_result),MATCH(G$1,INDIRECT(nfl_game_result_header),0),FALSE)),"error")</f>
        <v/>
      </c>
      <c r="H1670">
        <f ca="1">IFERROR(IF(ISBLANK(VLOOKUP($B1670,INDIRECT(nfl_game_result),MATCH(H$1,INDIRECT(nfl_game_result_header),0),FALSE)),"",VLOOKUP($B1670,INDIRECT(nfl_game_result),MATCH(H$1,INDIRECT(nfl_game_result_header),0),FALSE)),"error")</f>
        <v>10</v>
      </c>
      <c r="I1670">
        <f ca="1">IFERROR(IF(ISBLANK(VLOOKUP($B1670,INDIRECT(nfl_game_result),MATCH(I$1,INDIRECT(nfl_game_result_header),0),FALSE)),"",VLOOKUP($B1670,INDIRECT(nfl_game_result),MATCH(I$1,INDIRECT(nfl_game_result_header),0),FALSE)),"error")</f>
        <v>20</v>
      </c>
      <c r="J1670" t="str">
        <f ca="1">IFERROR(IF(ISBLANK(VLOOKUP($B1670,INDIRECT(nfl_game_result),MATCH(J$1,INDIRECT(nfl_game_result_header),0),FALSE)),"",VLOOKUP($B1670,INDIRECT(nfl_game_result),MATCH(J$1,INDIRECT(nfl_game_result_header),0),FALSE)),"error")</f>
        <v>DAL</v>
      </c>
      <c r="K1670" t="str">
        <f ca="1">IFERROR(IF(ISBLANK(VLOOKUP($B1670,INDIRECT(nfl_game_result),MATCH(K$1,INDIRECT(nfl_game_result_header),0),FALSE)),"",VLOOKUP($B1670,INDIRECT(nfl_game_result),MATCH(K$1,INDIRECT(nfl_game_result_header),0),FALSE)),"error")</f>
        <v>DAL</v>
      </c>
      <c r="L1670" s="23" t="str">
        <f ca="1">IFERROR(IF(ISBLANK(VLOOKUP($B1670,INDIRECT(nfl_game_result),MATCH(L$1,INDIRECT(nfl_game_result_header),0),FALSE)),"",VLOOKUP($B1670,INDIRECT(nfl_game_result),MATCH(L$1,INDIRECT(nfl_game_result_header),0),FALSE)),"error")</f>
        <v/>
      </c>
      <c r="M1670" t="s">
        <v>16</v>
      </c>
      <c r="N1670">
        <v>-1.5</v>
      </c>
      <c r="O1670" t="s">
        <v>86</v>
      </c>
      <c r="P1670">
        <v>10</v>
      </c>
      <c r="Q1670" t="s">
        <v>86</v>
      </c>
      <c r="V1670" s="23" t="s">
        <v>416</v>
      </c>
      <c r="W1670">
        <f ca="1">VALUE(LEFT(C1670, 4))</f>
        <v>2015</v>
      </c>
      <c r="X1670">
        <f ca="1">VALUE(MID(C1670,6,FIND("_",C1670,6)-6))</f>
        <v>2</v>
      </c>
      <c r="Y1670">
        <f ca="1">IF(NOT(OR(ISBLANK(D1670),ISBLANK(E1670),D1670="",E1670="")),D1670-E1670,"")</f>
        <v>3.5</v>
      </c>
      <c r="Z1670">
        <f ca="1">IF(OR(NOT(ISNUMBER(D1670)),ISBLANK(D1670),D1670="",ISBLANK(N1670)),"",ABS(D1670-N1670))</f>
        <v>1.5</v>
      </c>
      <c r="AA1670">
        <f ca="1">IF(OR(ISBLANK(J1670),ISBLANK(O1670),J1670="",O1670=""),"",IF(J1670=O1670,1,0))</f>
        <v>0</v>
      </c>
      <c r="AB1670">
        <f ca="1">IF(OR(ISBLANK(K1670),ISBLANK(Q1670),K1670="",Q1670=""),"",IF(K1670=Q1670,1,0))</f>
        <v>0</v>
      </c>
      <c r="AC1670" s="23" t="str">
        <f t="shared" ca="1" si="25"/>
        <v/>
      </c>
    </row>
    <row r="1671" spans="1:29" x14ac:dyDescent="0.25">
      <c r="A1671" s="23">
        <v>1670</v>
      </c>
      <c r="B1671">
        <v>820</v>
      </c>
      <c r="C1671" t="str">
        <f ca="1">IFERROR(VLOOKUP($B1671,INDIRECT(nfl_game_result),MATCH(C$1,INDIRECT(nfl_game_result_header),0),FALSE),"error")</f>
        <v>2015_02_HOU@CAR</v>
      </c>
      <c r="D1671">
        <f ca="1">IFERROR(IF(ISBLANK(VLOOKUP($B1671,INDIRECT(nfl_game_result),MATCH(D$1,INDIRECT(nfl_game_result_header),0),FALSE)),"",VLOOKUP($B1671,INDIRECT(nfl_game_result),MATCH(D$1,INDIRECT(nfl_game_result_header),0),FALSE)),"error")</f>
        <v>-4.5</v>
      </c>
      <c r="E1671">
        <f ca="1">IFERROR(IF(ISBLANK(VLOOKUP($B1671,INDIRECT(nfl_game_result),MATCH(E$1,INDIRECT(nfl_game_result_header),0),FALSE)),"",VLOOKUP($B1671,INDIRECT(nfl_game_result),MATCH(E$1,INDIRECT(nfl_game_result_header),0),FALSE)),"error")</f>
        <v>-3</v>
      </c>
      <c r="F1671" s="23" t="str">
        <f ca="1">IFERROR(IF(ISBLANK(VLOOKUP($B1671,INDIRECT(nfl_game_result),MATCH(F$1,INDIRECT(nfl_game_result_header),0),FALSE)),"",VLOOKUP($B1671,INDIRECT(nfl_game_result),MATCH(F$1,INDIRECT(nfl_game_result_header),0),FALSE)),"error")</f>
        <v/>
      </c>
      <c r="G1671" s="23" t="str">
        <f ca="1">IFERROR(IF(ISBLANK(VLOOKUP($B1671,INDIRECT(nfl_game_result),MATCH(G$1,INDIRECT(nfl_game_result_header),0),FALSE)),"",VLOOKUP($B1671,INDIRECT(nfl_game_result),MATCH(G$1,INDIRECT(nfl_game_result_header),0),FALSE)),"error")</f>
        <v/>
      </c>
      <c r="H1671">
        <f ca="1">IFERROR(IF(ISBLANK(VLOOKUP($B1671,INDIRECT(nfl_game_result),MATCH(H$1,INDIRECT(nfl_game_result_header),0),FALSE)),"",VLOOKUP($B1671,INDIRECT(nfl_game_result),MATCH(H$1,INDIRECT(nfl_game_result_header),0),FALSE)),"error")</f>
        <v>24</v>
      </c>
      <c r="I1671">
        <f ca="1">IFERROR(IF(ISBLANK(VLOOKUP($B1671,INDIRECT(nfl_game_result),MATCH(I$1,INDIRECT(nfl_game_result_header),0),FALSE)),"",VLOOKUP($B1671,INDIRECT(nfl_game_result),MATCH(I$1,INDIRECT(nfl_game_result_header),0),FALSE)),"error")</f>
        <v>17</v>
      </c>
      <c r="J1671" t="str">
        <f ca="1">IFERROR(IF(ISBLANK(VLOOKUP($B1671,INDIRECT(nfl_game_result),MATCH(J$1,INDIRECT(nfl_game_result_header),0),FALSE)),"",VLOOKUP($B1671,INDIRECT(nfl_game_result),MATCH(J$1,INDIRECT(nfl_game_result_header),0),FALSE)),"error")</f>
        <v>CAR</v>
      </c>
      <c r="K1671" t="str">
        <f ca="1">IFERROR(IF(ISBLANK(VLOOKUP($B1671,INDIRECT(nfl_game_result),MATCH(K$1,INDIRECT(nfl_game_result_header),0),FALSE)),"",VLOOKUP($B1671,INDIRECT(nfl_game_result),MATCH(K$1,INDIRECT(nfl_game_result_header),0),FALSE)),"error")</f>
        <v>CAR</v>
      </c>
      <c r="L1671" s="23" t="str">
        <f ca="1">IFERROR(IF(ISBLANK(VLOOKUP($B1671,INDIRECT(nfl_game_result),MATCH(L$1,INDIRECT(nfl_game_result_header),0),FALSE)),"",VLOOKUP($B1671,INDIRECT(nfl_game_result),MATCH(L$1,INDIRECT(nfl_game_result_header),0),FALSE)),"error")</f>
        <v/>
      </c>
      <c r="M1671" t="s">
        <v>16</v>
      </c>
      <c r="N1671">
        <v>-3.5</v>
      </c>
      <c r="O1671" t="s">
        <v>75</v>
      </c>
      <c r="P1671">
        <v>7</v>
      </c>
      <c r="Q1671" t="s">
        <v>75</v>
      </c>
      <c r="V1671" s="23" t="s">
        <v>416</v>
      </c>
      <c r="W1671">
        <f ca="1">VALUE(LEFT(C1671, 4))</f>
        <v>2015</v>
      </c>
      <c r="X1671">
        <f ca="1">VALUE(MID(C1671,6,FIND("_",C1671,6)-6))</f>
        <v>2</v>
      </c>
      <c r="Y1671">
        <f ca="1">IF(NOT(OR(ISBLANK(D1671),ISBLANK(E1671),D1671="",E1671="")),D1671-E1671,"")</f>
        <v>-1.5</v>
      </c>
      <c r="Z1671">
        <f ca="1">IF(OR(NOT(ISNUMBER(D1671)),ISBLANK(D1671),D1671="",ISBLANK(N1671)),"",ABS(D1671-N1671))</f>
        <v>1</v>
      </c>
      <c r="AA1671">
        <f ca="1">IF(OR(ISBLANK(J1671),ISBLANK(O1671),J1671="",O1671=""),"",IF(J1671=O1671,1,0))</f>
        <v>0</v>
      </c>
      <c r="AB1671">
        <f ca="1">IF(OR(ISBLANK(K1671),ISBLANK(Q1671),K1671="",Q1671=""),"",IF(K1671=Q1671,1,0))</f>
        <v>0</v>
      </c>
      <c r="AC1671" s="23" t="str">
        <f t="shared" ca="1" si="25"/>
        <v/>
      </c>
    </row>
    <row r="1672" spans="1:29" x14ac:dyDescent="0.25">
      <c r="A1672" s="23">
        <v>1671</v>
      </c>
      <c r="B1672">
        <v>821</v>
      </c>
      <c r="C1672" t="str">
        <f ca="1">IFERROR(VLOOKUP($B1672,INDIRECT(nfl_game_result),MATCH(C$1,INDIRECT(nfl_game_result_header),0),FALSE),"error")</f>
        <v>2015_02_SFO@PIT</v>
      </c>
      <c r="D1672">
        <f ca="1">IFERROR(IF(ISBLANK(VLOOKUP($B1672,INDIRECT(nfl_game_result),MATCH(D$1,INDIRECT(nfl_game_result_header),0),FALSE)),"",VLOOKUP($B1672,INDIRECT(nfl_game_result),MATCH(D$1,INDIRECT(nfl_game_result_header),0),FALSE)),"error")</f>
        <v>-6.5</v>
      </c>
      <c r="E1672">
        <f ca="1">IFERROR(IF(ISBLANK(VLOOKUP($B1672,INDIRECT(nfl_game_result),MATCH(E$1,INDIRECT(nfl_game_result_header),0),FALSE)),"",VLOOKUP($B1672,INDIRECT(nfl_game_result),MATCH(E$1,INDIRECT(nfl_game_result_header),0),FALSE)),"error")</f>
        <v>-6</v>
      </c>
      <c r="F1672" s="23" t="str">
        <f ca="1">IFERROR(IF(ISBLANK(VLOOKUP($B1672,INDIRECT(nfl_game_result),MATCH(F$1,INDIRECT(nfl_game_result_header),0),FALSE)),"",VLOOKUP($B1672,INDIRECT(nfl_game_result),MATCH(F$1,INDIRECT(nfl_game_result_header),0),FALSE)),"error")</f>
        <v/>
      </c>
      <c r="G1672" s="23" t="str">
        <f ca="1">IFERROR(IF(ISBLANK(VLOOKUP($B1672,INDIRECT(nfl_game_result),MATCH(G$1,INDIRECT(nfl_game_result_header),0),FALSE)),"",VLOOKUP($B1672,INDIRECT(nfl_game_result),MATCH(G$1,INDIRECT(nfl_game_result_header),0),FALSE)),"error")</f>
        <v/>
      </c>
      <c r="H1672">
        <f ca="1">IFERROR(IF(ISBLANK(VLOOKUP($B1672,INDIRECT(nfl_game_result),MATCH(H$1,INDIRECT(nfl_game_result_header),0),FALSE)),"",VLOOKUP($B1672,INDIRECT(nfl_game_result),MATCH(H$1,INDIRECT(nfl_game_result_header),0),FALSE)),"error")</f>
        <v>43</v>
      </c>
      <c r="I1672">
        <f ca="1">IFERROR(IF(ISBLANK(VLOOKUP($B1672,INDIRECT(nfl_game_result),MATCH(I$1,INDIRECT(nfl_game_result_header),0),FALSE)),"",VLOOKUP($B1672,INDIRECT(nfl_game_result),MATCH(I$1,INDIRECT(nfl_game_result_header),0),FALSE)),"error")</f>
        <v>18</v>
      </c>
      <c r="J1672" t="str">
        <f ca="1">IFERROR(IF(ISBLANK(VLOOKUP($B1672,INDIRECT(nfl_game_result),MATCH(J$1,INDIRECT(nfl_game_result_header),0),FALSE)),"",VLOOKUP($B1672,INDIRECT(nfl_game_result),MATCH(J$1,INDIRECT(nfl_game_result_header),0),FALSE)),"error")</f>
        <v>PIT</v>
      </c>
      <c r="K1672" t="str">
        <f ca="1">IFERROR(IF(ISBLANK(VLOOKUP($B1672,INDIRECT(nfl_game_result),MATCH(K$1,INDIRECT(nfl_game_result_header),0),FALSE)),"",VLOOKUP($B1672,INDIRECT(nfl_game_result),MATCH(K$1,INDIRECT(nfl_game_result_header),0),FALSE)),"error")</f>
        <v>PIT</v>
      </c>
      <c r="L1672" s="23" t="str">
        <f ca="1">IFERROR(IF(ISBLANK(VLOOKUP($B1672,INDIRECT(nfl_game_result),MATCH(L$1,INDIRECT(nfl_game_result_header),0),FALSE)),"",VLOOKUP($B1672,INDIRECT(nfl_game_result),MATCH(L$1,INDIRECT(nfl_game_result_header),0),FALSE)),"error")</f>
        <v/>
      </c>
      <c r="M1672" t="s">
        <v>16</v>
      </c>
      <c r="N1672">
        <v>-7</v>
      </c>
      <c r="O1672" t="s">
        <v>87</v>
      </c>
      <c r="P1672">
        <v>11</v>
      </c>
      <c r="Q1672" t="s">
        <v>149</v>
      </c>
      <c r="V1672" s="23" t="s">
        <v>416</v>
      </c>
      <c r="W1672">
        <f ca="1">VALUE(LEFT(C1672, 4))</f>
        <v>2015</v>
      </c>
      <c r="X1672">
        <f ca="1">VALUE(MID(C1672,6,FIND("_",C1672,6)-6))</f>
        <v>2</v>
      </c>
      <c r="Y1672">
        <f ca="1">IF(NOT(OR(ISBLANK(D1672),ISBLANK(E1672),D1672="",E1672="")),D1672-E1672,"")</f>
        <v>-0.5</v>
      </c>
      <c r="Z1672">
        <f ca="1">IF(OR(NOT(ISNUMBER(D1672)),ISBLANK(D1672),D1672="",ISBLANK(N1672)),"",ABS(D1672-N1672))</f>
        <v>0.5</v>
      </c>
      <c r="AA1672">
        <f ca="1">IF(OR(ISBLANK(J1672),ISBLANK(O1672),J1672="",O1672=""),"",IF(J1672=O1672,1,0))</f>
        <v>1</v>
      </c>
      <c r="AB1672">
        <f ca="1">IF(OR(ISBLANK(K1672),ISBLANK(Q1672),K1672="",Q1672=""),"",IF(K1672=Q1672,1,0))</f>
        <v>0</v>
      </c>
      <c r="AC1672" s="23" t="str">
        <f t="shared" ca="1" si="25"/>
        <v/>
      </c>
    </row>
    <row r="1673" spans="1:29" x14ac:dyDescent="0.25">
      <c r="A1673" s="23">
        <v>1672</v>
      </c>
      <c r="B1673">
        <v>822</v>
      </c>
      <c r="C1673" t="str">
        <f ca="1">IFERROR(VLOOKUP($B1673,INDIRECT(nfl_game_result),MATCH(C$1,INDIRECT(nfl_game_result_header),0),FALSE),"error")</f>
        <v>2015_02_TBY@NOR</v>
      </c>
      <c r="D1673">
        <f ca="1">IFERROR(IF(ISBLANK(VLOOKUP($B1673,INDIRECT(nfl_game_result),MATCH(D$1,INDIRECT(nfl_game_result_header),0),FALSE)),"",VLOOKUP($B1673,INDIRECT(nfl_game_result),MATCH(D$1,INDIRECT(nfl_game_result_header),0),FALSE)),"error")</f>
        <v>-10.5</v>
      </c>
      <c r="E1673">
        <f ca="1">IFERROR(IF(ISBLANK(VLOOKUP($B1673,INDIRECT(nfl_game_result),MATCH(E$1,INDIRECT(nfl_game_result_header),0),FALSE)),"",VLOOKUP($B1673,INDIRECT(nfl_game_result),MATCH(E$1,INDIRECT(nfl_game_result_header),0),FALSE)),"error")</f>
        <v>-9</v>
      </c>
      <c r="F1673" s="23" t="str">
        <f ca="1">IFERROR(IF(ISBLANK(VLOOKUP($B1673,INDIRECT(nfl_game_result),MATCH(F$1,INDIRECT(nfl_game_result_header),0),FALSE)),"",VLOOKUP($B1673,INDIRECT(nfl_game_result),MATCH(F$1,INDIRECT(nfl_game_result_header),0),FALSE)),"error")</f>
        <v/>
      </c>
      <c r="G1673" s="23" t="str">
        <f ca="1">IFERROR(IF(ISBLANK(VLOOKUP($B1673,INDIRECT(nfl_game_result),MATCH(G$1,INDIRECT(nfl_game_result_header),0),FALSE)),"",VLOOKUP($B1673,INDIRECT(nfl_game_result),MATCH(G$1,INDIRECT(nfl_game_result_header),0),FALSE)),"error")</f>
        <v/>
      </c>
      <c r="H1673">
        <f ca="1">IFERROR(IF(ISBLANK(VLOOKUP($B1673,INDIRECT(nfl_game_result),MATCH(H$1,INDIRECT(nfl_game_result_header),0),FALSE)),"",VLOOKUP($B1673,INDIRECT(nfl_game_result),MATCH(H$1,INDIRECT(nfl_game_result_header),0),FALSE)),"error")</f>
        <v>19</v>
      </c>
      <c r="I1673">
        <f ca="1">IFERROR(IF(ISBLANK(VLOOKUP($B1673,INDIRECT(nfl_game_result),MATCH(I$1,INDIRECT(nfl_game_result_header),0),FALSE)),"",VLOOKUP($B1673,INDIRECT(nfl_game_result),MATCH(I$1,INDIRECT(nfl_game_result_header),0),FALSE)),"error")</f>
        <v>26</v>
      </c>
      <c r="J1673" t="str">
        <f ca="1">IFERROR(IF(ISBLANK(VLOOKUP($B1673,INDIRECT(nfl_game_result),MATCH(J$1,INDIRECT(nfl_game_result_header),0),FALSE)),"",VLOOKUP($B1673,INDIRECT(nfl_game_result),MATCH(J$1,INDIRECT(nfl_game_result_header),0),FALSE)),"error")</f>
        <v>TBY</v>
      </c>
      <c r="K1673" t="str">
        <f ca="1">IFERROR(IF(ISBLANK(VLOOKUP($B1673,INDIRECT(nfl_game_result),MATCH(K$1,INDIRECT(nfl_game_result_header),0),FALSE)),"",VLOOKUP($B1673,INDIRECT(nfl_game_result),MATCH(K$1,INDIRECT(nfl_game_result_header),0),FALSE)),"error")</f>
        <v>TBY</v>
      </c>
      <c r="L1673" s="23" t="str">
        <f ca="1">IFERROR(IF(ISBLANK(VLOOKUP($B1673,INDIRECT(nfl_game_result),MATCH(L$1,INDIRECT(nfl_game_result_header),0),FALSE)),"",VLOOKUP($B1673,INDIRECT(nfl_game_result),MATCH(L$1,INDIRECT(nfl_game_result_header),0),FALSE)),"error")</f>
        <v/>
      </c>
      <c r="M1673" t="s">
        <v>16</v>
      </c>
      <c r="N1673">
        <v>-9</v>
      </c>
      <c r="O1673" t="s">
        <v>334</v>
      </c>
      <c r="P1673">
        <v>4</v>
      </c>
      <c r="Q1673" t="s">
        <v>335</v>
      </c>
      <c r="V1673" s="23" t="s">
        <v>416</v>
      </c>
      <c r="W1673">
        <f ca="1">VALUE(LEFT(C1673, 4))</f>
        <v>2015</v>
      </c>
      <c r="X1673">
        <f ca="1">VALUE(MID(C1673,6,FIND("_",C1673,6)-6))</f>
        <v>2</v>
      </c>
      <c r="Y1673">
        <f ca="1">IF(NOT(OR(ISBLANK(D1673),ISBLANK(E1673),D1673="",E1673="")),D1673-E1673,"")</f>
        <v>-1.5</v>
      </c>
      <c r="Z1673">
        <f ca="1">IF(OR(NOT(ISNUMBER(D1673)),ISBLANK(D1673),D1673="",ISBLANK(N1673)),"",ABS(D1673-N1673))</f>
        <v>1.5</v>
      </c>
      <c r="AA1673">
        <f ca="1">IF(OR(ISBLANK(J1673),ISBLANK(O1673),J1673="",O1673=""),"",IF(J1673=O1673,1,0))</f>
        <v>1</v>
      </c>
      <c r="AB1673">
        <f ca="1">IF(OR(ISBLANK(K1673),ISBLANK(Q1673),K1673="",Q1673=""),"",IF(K1673=Q1673,1,0))</f>
        <v>0</v>
      </c>
      <c r="AC1673" s="23" t="str">
        <f t="shared" ca="1" si="25"/>
        <v/>
      </c>
    </row>
    <row r="1674" spans="1:29" x14ac:dyDescent="0.25">
      <c r="A1674" s="23">
        <v>1673</v>
      </c>
      <c r="B1674">
        <v>823</v>
      </c>
      <c r="C1674" t="str">
        <f ca="1">IFERROR(VLOOKUP($B1674,INDIRECT(nfl_game_result),MATCH(C$1,INDIRECT(nfl_game_result_header),0),FALSE),"error")</f>
        <v>2015_02_DET@MIN</v>
      </c>
      <c r="D1674">
        <f ca="1">IFERROR(IF(ISBLANK(VLOOKUP($B1674,INDIRECT(nfl_game_result),MATCH(D$1,INDIRECT(nfl_game_result_header),0),FALSE)),"",VLOOKUP($B1674,INDIRECT(nfl_game_result),MATCH(D$1,INDIRECT(nfl_game_result_header),0),FALSE)),"error")</f>
        <v>-3</v>
      </c>
      <c r="E1674">
        <f ca="1">IFERROR(IF(ISBLANK(VLOOKUP($B1674,INDIRECT(nfl_game_result),MATCH(E$1,INDIRECT(nfl_game_result_header),0),FALSE)),"",VLOOKUP($B1674,INDIRECT(nfl_game_result),MATCH(E$1,INDIRECT(nfl_game_result_header),0),FALSE)),"error")</f>
        <v>-3</v>
      </c>
      <c r="F1674" s="23" t="str">
        <f ca="1">IFERROR(IF(ISBLANK(VLOOKUP($B1674,INDIRECT(nfl_game_result),MATCH(F$1,INDIRECT(nfl_game_result_header),0),FALSE)),"",VLOOKUP($B1674,INDIRECT(nfl_game_result),MATCH(F$1,INDIRECT(nfl_game_result_header),0),FALSE)),"error")</f>
        <v/>
      </c>
      <c r="G1674" s="23" t="str">
        <f ca="1">IFERROR(IF(ISBLANK(VLOOKUP($B1674,INDIRECT(nfl_game_result),MATCH(G$1,INDIRECT(nfl_game_result_header),0),FALSE)),"",VLOOKUP($B1674,INDIRECT(nfl_game_result),MATCH(G$1,INDIRECT(nfl_game_result_header),0),FALSE)),"error")</f>
        <v/>
      </c>
      <c r="H1674">
        <f ca="1">IFERROR(IF(ISBLANK(VLOOKUP($B1674,INDIRECT(nfl_game_result),MATCH(H$1,INDIRECT(nfl_game_result_header),0),FALSE)),"",VLOOKUP($B1674,INDIRECT(nfl_game_result),MATCH(H$1,INDIRECT(nfl_game_result_header),0),FALSE)),"error")</f>
        <v>26</v>
      </c>
      <c r="I1674">
        <f ca="1">IFERROR(IF(ISBLANK(VLOOKUP($B1674,INDIRECT(nfl_game_result),MATCH(I$1,INDIRECT(nfl_game_result_header),0),FALSE)),"",VLOOKUP($B1674,INDIRECT(nfl_game_result),MATCH(I$1,INDIRECT(nfl_game_result_header),0),FALSE)),"error")</f>
        <v>16</v>
      </c>
      <c r="J1674" t="str">
        <f ca="1">IFERROR(IF(ISBLANK(VLOOKUP($B1674,INDIRECT(nfl_game_result),MATCH(J$1,INDIRECT(nfl_game_result_header),0),FALSE)),"",VLOOKUP($B1674,INDIRECT(nfl_game_result),MATCH(J$1,INDIRECT(nfl_game_result_header),0),FALSE)),"error")</f>
        <v>MIN</v>
      </c>
      <c r="K1674" t="str">
        <f ca="1">IFERROR(IF(ISBLANK(VLOOKUP($B1674,INDIRECT(nfl_game_result),MATCH(K$1,INDIRECT(nfl_game_result_header),0),FALSE)),"",VLOOKUP($B1674,INDIRECT(nfl_game_result),MATCH(K$1,INDIRECT(nfl_game_result_header),0),FALSE)),"error")</f>
        <v>MIN</v>
      </c>
      <c r="L1674" s="23" t="str">
        <f ca="1">IFERROR(IF(ISBLANK(VLOOKUP($B1674,INDIRECT(nfl_game_result),MATCH(L$1,INDIRECT(nfl_game_result_header),0),FALSE)),"",VLOOKUP($B1674,INDIRECT(nfl_game_result),MATCH(L$1,INDIRECT(nfl_game_result_header),0),FALSE)),"error")</f>
        <v/>
      </c>
      <c r="M1674" t="s">
        <v>16</v>
      </c>
      <c r="N1674">
        <v>2</v>
      </c>
      <c r="O1674" t="s">
        <v>73</v>
      </c>
      <c r="P1674">
        <v>14</v>
      </c>
      <c r="Q1674" t="s">
        <v>73</v>
      </c>
      <c r="V1674" s="23" t="s">
        <v>416</v>
      </c>
      <c r="W1674">
        <f ca="1">VALUE(LEFT(C1674, 4))</f>
        <v>2015</v>
      </c>
      <c r="X1674">
        <f ca="1">VALUE(MID(C1674,6,FIND("_",C1674,6)-6))</f>
        <v>2</v>
      </c>
      <c r="Y1674">
        <f ca="1">IF(NOT(OR(ISBLANK(D1674),ISBLANK(E1674),D1674="",E1674="")),D1674-E1674,"")</f>
        <v>0</v>
      </c>
      <c r="Z1674">
        <f ca="1">IF(OR(NOT(ISNUMBER(D1674)),ISBLANK(D1674),D1674="",ISBLANK(N1674)),"",ABS(D1674-N1674))</f>
        <v>5</v>
      </c>
      <c r="AA1674">
        <f ca="1">IF(OR(ISBLANK(J1674),ISBLANK(O1674),J1674="",O1674=""),"",IF(J1674=O1674,1,0))</f>
        <v>0</v>
      </c>
      <c r="AB1674">
        <f ca="1">IF(OR(ISBLANK(K1674),ISBLANK(Q1674),K1674="",Q1674=""),"",IF(K1674=Q1674,1,0))</f>
        <v>0</v>
      </c>
      <c r="AC1674" s="23" t="str">
        <f t="shared" ca="1" si="25"/>
        <v/>
      </c>
    </row>
    <row r="1675" spans="1:29" x14ac:dyDescent="0.25">
      <c r="A1675" s="23">
        <v>1674</v>
      </c>
      <c r="B1675">
        <v>824</v>
      </c>
      <c r="C1675" t="str">
        <f ca="1">IFERROR(VLOOKUP($B1675,INDIRECT(nfl_game_result),MATCH(C$1,INDIRECT(nfl_game_result_header),0),FALSE),"error")</f>
        <v>2015_02_ARI@CHI</v>
      </c>
      <c r="D1675">
        <f ca="1">IFERROR(IF(ISBLANK(VLOOKUP($B1675,INDIRECT(nfl_game_result),MATCH(D$1,INDIRECT(nfl_game_result_header),0),FALSE)),"",VLOOKUP($B1675,INDIRECT(nfl_game_result),MATCH(D$1,INDIRECT(nfl_game_result_header),0),FALSE)),"error")</f>
        <v>1.5</v>
      </c>
      <c r="E1675">
        <f ca="1">IFERROR(IF(ISBLANK(VLOOKUP($B1675,INDIRECT(nfl_game_result),MATCH(E$1,INDIRECT(nfl_game_result_header),0),FALSE)),"",VLOOKUP($B1675,INDIRECT(nfl_game_result),MATCH(E$1,INDIRECT(nfl_game_result_header),0),FALSE)),"error")</f>
        <v>2</v>
      </c>
      <c r="F1675" s="23" t="str">
        <f ca="1">IFERROR(IF(ISBLANK(VLOOKUP($B1675,INDIRECT(nfl_game_result),MATCH(F$1,INDIRECT(nfl_game_result_header),0),FALSE)),"",VLOOKUP($B1675,INDIRECT(nfl_game_result),MATCH(F$1,INDIRECT(nfl_game_result_header),0),FALSE)),"error")</f>
        <v/>
      </c>
      <c r="G1675" s="23" t="str">
        <f ca="1">IFERROR(IF(ISBLANK(VLOOKUP($B1675,INDIRECT(nfl_game_result),MATCH(G$1,INDIRECT(nfl_game_result_header),0),FALSE)),"",VLOOKUP($B1675,INDIRECT(nfl_game_result),MATCH(G$1,INDIRECT(nfl_game_result_header),0),FALSE)),"error")</f>
        <v/>
      </c>
      <c r="H1675">
        <f ca="1">IFERROR(IF(ISBLANK(VLOOKUP($B1675,INDIRECT(nfl_game_result),MATCH(H$1,INDIRECT(nfl_game_result_header),0),FALSE)),"",VLOOKUP($B1675,INDIRECT(nfl_game_result),MATCH(H$1,INDIRECT(nfl_game_result_header),0),FALSE)),"error")</f>
        <v>23</v>
      </c>
      <c r="I1675">
        <f ca="1">IFERROR(IF(ISBLANK(VLOOKUP($B1675,INDIRECT(nfl_game_result),MATCH(I$1,INDIRECT(nfl_game_result_header),0),FALSE)),"",VLOOKUP($B1675,INDIRECT(nfl_game_result),MATCH(I$1,INDIRECT(nfl_game_result_header),0),FALSE)),"error")</f>
        <v>48</v>
      </c>
      <c r="J1675" t="str">
        <f ca="1">IFERROR(IF(ISBLANK(VLOOKUP($B1675,INDIRECT(nfl_game_result),MATCH(J$1,INDIRECT(nfl_game_result_header),0),FALSE)),"",VLOOKUP($B1675,INDIRECT(nfl_game_result),MATCH(J$1,INDIRECT(nfl_game_result_header),0),FALSE)),"error")</f>
        <v>ARI</v>
      </c>
      <c r="K1675" t="str">
        <f ca="1">IFERROR(IF(ISBLANK(VLOOKUP($B1675,INDIRECT(nfl_game_result),MATCH(K$1,INDIRECT(nfl_game_result_header),0),FALSE)),"",VLOOKUP($B1675,INDIRECT(nfl_game_result),MATCH(K$1,INDIRECT(nfl_game_result_header),0),FALSE)),"error")</f>
        <v>ARI</v>
      </c>
      <c r="L1675" s="23" t="str">
        <f ca="1">IFERROR(IF(ISBLANK(VLOOKUP($B1675,INDIRECT(nfl_game_result),MATCH(L$1,INDIRECT(nfl_game_result_header),0),FALSE)),"",VLOOKUP($B1675,INDIRECT(nfl_game_result),MATCH(L$1,INDIRECT(nfl_game_result_header),0),FALSE)),"error")</f>
        <v/>
      </c>
      <c r="M1675" t="s">
        <v>16</v>
      </c>
      <c r="N1675">
        <v>3.5</v>
      </c>
      <c r="O1675" t="s">
        <v>64</v>
      </c>
      <c r="P1675">
        <v>3</v>
      </c>
      <c r="Q1675" t="s">
        <v>64</v>
      </c>
      <c r="V1675" s="23" t="s">
        <v>416</v>
      </c>
      <c r="W1675">
        <f ca="1">VALUE(LEFT(C1675, 4))</f>
        <v>2015</v>
      </c>
      <c r="X1675">
        <f ca="1">VALUE(MID(C1675,6,FIND("_",C1675,6)-6))</f>
        <v>2</v>
      </c>
      <c r="Y1675">
        <f ca="1">IF(NOT(OR(ISBLANK(D1675),ISBLANK(E1675),D1675="",E1675="")),D1675-E1675,"")</f>
        <v>-0.5</v>
      </c>
      <c r="Z1675">
        <f ca="1">IF(OR(NOT(ISNUMBER(D1675)),ISBLANK(D1675),D1675="",ISBLANK(N1675)),"",ABS(D1675-N1675))</f>
        <v>2</v>
      </c>
      <c r="AA1675">
        <f ca="1">IF(OR(ISBLANK(J1675),ISBLANK(O1675),J1675="",O1675=""),"",IF(J1675=O1675,1,0))</f>
        <v>1</v>
      </c>
      <c r="AB1675">
        <f ca="1">IF(OR(ISBLANK(K1675),ISBLANK(Q1675),K1675="",Q1675=""),"",IF(K1675=Q1675,1,0))</f>
        <v>1</v>
      </c>
      <c r="AC1675" s="23" t="str">
        <f t="shared" ca="1" si="25"/>
        <v/>
      </c>
    </row>
    <row r="1676" spans="1:29" x14ac:dyDescent="0.25">
      <c r="A1676" s="23">
        <v>1675</v>
      </c>
      <c r="B1676">
        <v>825</v>
      </c>
      <c r="C1676" t="str">
        <f ca="1">IFERROR(VLOOKUP($B1676,INDIRECT(nfl_game_result),MATCH(C$1,INDIRECT(nfl_game_result_header),0),FALSE),"error")</f>
        <v>2015_02_NWE@BUF</v>
      </c>
      <c r="D1676">
        <f ca="1">IFERROR(IF(ISBLANK(VLOOKUP($B1676,INDIRECT(nfl_game_result),MATCH(D$1,INDIRECT(nfl_game_result_header),0),FALSE)),"",VLOOKUP($B1676,INDIRECT(nfl_game_result),MATCH(D$1,INDIRECT(nfl_game_result_header),0),FALSE)),"error")</f>
        <v>1.5</v>
      </c>
      <c r="E1676">
        <f ca="1">IFERROR(IF(ISBLANK(VLOOKUP($B1676,INDIRECT(nfl_game_result),MATCH(E$1,INDIRECT(nfl_game_result_header),0),FALSE)),"",VLOOKUP($B1676,INDIRECT(nfl_game_result),MATCH(E$1,INDIRECT(nfl_game_result_header),0),FALSE)),"error")</f>
        <v>-1.5</v>
      </c>
      <c r="F1676" s="23" t="str">
        <f ca="1">IFERROR(IF(ISBLANK(VLOOKUP($B1676,INDIRECT(nfl_game_result),MATCH(F$1,INDIRECT(nfl_game_result_header),0),FALSE)),"",VLOOKUP($B1676,INDIRECT(nfl_game_result),MATCH(F$1,INDIRECT(nfl_game_result_header),0),FALSE)),"error")</f>
        <v/>
      </c>
      <c r="G1676" s="23" t="str">
        <f ca="1">IFERROR(IF(ISBLANK(VLOOKUP($B1676,INDIRECT(nfl_game_result),MATCH(G$1,INDIRECT(nfl_game_result_header),0),FALSE)),"",VLOOKUP($B1676,INDIRECT(nfl_game_result),MATCH(G$1,INDIRECT(nfl_game_result_header),0),FALSE)),"error")</f>
        <v/>
      </c>
      <c r="H1676">
        <f ca="1">IFERROR(IF(ISBLANK(VLOOKUP($B1676,INDIRECT(nfl_game_result),MATCH(H$1,INDIRECT(nfl_game_result_header),0),FALSE)),"",VLOOKUP($B1676,INDIRECT(nfl_game_result),MATCH(H$1,INDIRECT(nfl_game_result_header),0),FALSE)),"error")</f>
        <v>32</v>
      </c>
      <c r="I1676">
        <f ca="1">IFERROR(IF(ISBLANK(VLOOKUP($B1676,INDIRECT(nfl_game_result),MATCH(I$1,INDIRECT(nfl_game_result_header),0),FALSE)),"",VLOOKUP($B1676,INDIRECT(nfl_game_result),MATCH(I$1,INDIRECT(nfl_game_result_header),0),FALSE)),"error")</f>
        <v>40</v>
      </c>
      <c r="J1676" t="str">
        <f ca="1">IFERROR(IF(ISBLANK(VLOOKUP($B1676,INDIRECT(nfl_game_result),MATCH(J$1,INDIRECT(nfl_game_result_header),0),FALSE)),"",VLOOKUP($B1676,INDIRECT(nfl_game_result),MATCH(J$1,INDIRECT(nfl_game_result_header),0),FALSE)),"error")</f>
        <v>NWE</v>
      </c>
      <c r="K1676" t="str">
        <f ca="1">IFERROR(IF(ISBLANK(VLOOKUP($B1676,INDIRECT(nfl_game_result),MATCH(K$1,INDIRECT(nfl_game_result_header),0),FALSE)),"",VLOOKUP($B1676,INDIRECT(nfl_game_result),MATCH(K$1,INDIRECT(nfl_game_result_header),0),FALSE)),"error")</f>
        <v>NWE</v>
      </c>
      <c r="L1676" s="23" t="str">
        <f ca="1">IFERROR(IF(ISBLANK(VLOOKUP($B1676,INDIRECT(nfl_game_result),MATCH(L$1,INDIRECT(nfl_game_result_header),0),FALSE)),"",VLOOKUP($B1676,INDIRECT(nfl_game_result),MATCH(L$1,INDIRECT(nfl_game_result_header),0),FALSE)),"error")</f>
        <v/>
      </c>
      <c r="M1676" t="s">
        <v>16</v>
      </c>
      <c r="N1676">
        <v>3</v>
      </c>
      <c r="O1676" t="s">
        <v>332</v>
      </c>
      <c r="P1676">
        <v>6</v>
      </c>
      <c r="Q1676" t="s">
        <v>332</v>
      </c>
      <c r="V1676" s="23" t="s">
        <v>416</v>
      </c>
      <c r="W1676">
        <f ca="1">VALUE(LEFT(C1676, 4))</f>
        <v>2015</v>
      </c>
      <c r="X1676">
        <f ca="1">VALUE(MID(C1676,6,FIND("_",C1676,6)-6))</f>
        <v>2</v>
      </c>
      <c r="Y1676">
        <f ca="1">IF(NOT(OR(ISBLANK(D1676),ISBLANK(E1676),D1676="",E1676="")),D1676-E1676,"")</f>
        <v>3</v>
      </c>
      <c r="Z1676">
        <f ca="1">IF(OR(NOT(ISNUMBER(D1676)),ISBLANK(D1676),D1676="",ISBLANK(N1676)),"",ABS(D1676-N1676))</f>
        <v>1.5</v>
      </c>
      <c r="AA1676">
        <f ca="1">IF(OR(ISBLANK(J1676),ISBLANK(O1676),J1676="",O1676=""),"",IF(J1676=O1676,1,0))</f>
        <v>1</v>
      </c>
      <c r="AB1676">
        <f ca="1">IF(OR(ISBLANK(K1676),ISBLANK(Q1676),K1676="",Q1676=""),"",IF(K1676=Q1676,1,0))</f>
        <v>1</v>
      </c>
      <c r="AC1676" s="23" t="str">
        <f t="shared" ca="1" si="25"/>
        <v/>
      </c>
    </row>
    <row r="1677" spans="1:29" x14ac:dyDescent="0.25">
      <c r="A1677" s="23">
        <v>1676</v>
      </c>
      <c r="B1677">
        <v>826</v>
      </c>
      <c r="C1677" t="str">
        <f ca="1">IFERROR(VLOOKUP($B1677,INDIRECT(nfl_game_result),MATCH(C$1,INDIRECT(nfl_game_result_header),0),FALSE),"error")</f>
        <v>2015_02_SD@CIN</v>
      </c>
      <c r="D1677">
        <f ca="1">IFERROR(IF(ISBLANK(VLOOKUP($B1677,INDIRECT(nfl_game_result),MATCH(D$1,INDIRECT(nfl_game_result_header),0),FALSE)),"",VLOOKUP($B1677,INDIRECT(nfl_game_result),MATCH(D$1,INDIRECT(nfl_game_result_header),0),FALSE)),"error")</f>
        <v>-3</v>
      </c>
      <c r="E1677">
        <f ca="1">IFERROR(IF(ISBLANK(VLOOKUP($B1677,INDIRECT(nfl_game_result),MATCH(E$1,INDIRECT(nfl_game_result_header),0),FALSE)),"",VLOOKUP($B1677,INDIRECT(nfl_game_result),MATCH(E$1,INDIRECT(nfl_game_result_header),0),FALSE)),"error")</f>
        <v>-3.5</v>
      </c>
      <c r="F1677" s="23" t="str">
        <f ca="1">IFERROR(IF(ISBLANK(VLOOKUP($B1677,INDIRECT(nfl_game_result),MATCH(F$1,INDIRECT(nfl_game_result_header),0),FALSE)),"",VLOOKUP($B1677,INDIRECT(nfl_game_result),MATCH(F$1,INDIRECT(nfl_game_result_header),0),FALSE)),"error")</f>
        <v/>
      </c>
      <c r="G1677" s="23" t="str">
        <f ca="1">IFERROR(IF(ISBLANK(VLOOKUP($B1677,INDIRECT(nfl_game_result),MATCH(G$1,INDIRECT(nfl_game_result_header),0),FALSE)),"",VLOOKUP($B1677,INDIRECT(nfl_game_result),MATCH(G$1,INDIRECT(nfl_game_result_header),0),FALSE)),"error")</f>
        <v/>
      </c>
      <c r="H1677">
        <f ca="1">IFERROR(IF(ISBLANK(VLOOKUP($B1677,INDIRECT(nfl_game_result),MATCH(H$1,INDIRECT(nfl_game_result_header),0),FALSE)),"",VLOOKUP($B1677,INDIRECT(nfl_game_result),MATCH(H$1,INDIRECT(nfl_game_result_header),0),FALSE)),"error")</f>
        <v>24</v>
      </c>
      <c r="I1677">
        <f ca="1">IFERROR(IF(ISBLANK(VLOOKUP($B1677,INDIRECT(nfl_game_result),MATCH(I$1,INDIRECT(nfl_game_result_header),0),FALSE)),"",VLOOKUP($B1677,INDIRECT(nfl_game_result),MATCH(I$1,INDIRECT(nfl_game_result_header),0),FALSE)),"error")</f>
        <v>19</v>
      </c>
      <c r="J1677" t="str">
        <f ca="1">IFERROR(IF(ISBLANK(VLOOKUP($B1677,INDIRECT(nfl_game_result),MATCH(J$1,INDIRECT(nfl_game_result_header),0),FALSE)),"",VLOOKUP($B1677,INDIRECT(nfl_game_result),MATCH(J$1,INDIRECT(nfl_game_result_header),0),FALSE)),"error")</f>
        <v>CIN</v>
      </c>
      <c r="K1677" t="str">
        <f ca="1">IFERROR(IF(ISBLANK(VLOOKUP($B1677,INDIRECT(nfl_game_result),MATCH(K$1,INDIRECT(nfl_game_result_header),0),FALSE)),"",VLOOKUP($B1677,INDIRECT(nfl_game_result),MATCH(K$1,INDIRECT(nfl_game_result_header),0),FALSE)),"error")</f>
        <v>CIN</v>
      </c>
      <c r="L1677" s="23" t="str">
        <f ca="1">IFERROR(IF(ISBLANK(VLOOKUP($B1677,INDIRECT(nfl_game_result),MATCH(L$1,INDIRECT(nfl_game_result_header),0),FALSE)),"",VLOOKUP($B1677,INDIRECT(nfl_game_result),MATCH(L$1,INDIRECT(nfl_game_result_header),0),FALSE)),"error")</f>
        <v/>
      </c>
      <c r="M1677" t="s">
        <v>16</v>
      </c>
      <c r="N1677">
        <v>-4</v>
      </c>
      <c r="O1677" t="s">
        <v>69</v>
      </c>
      <c r="P1677">
        <v>12</v>
      </c>
      <c r="Q1677" t="s">
        <v>69</v>
      </c>
      <c r="V1677" s="23" t="s">
        <v>416</v>
      </c>
      <c r="W1677">
        <f ca="1">VALUE(LEFT(C1677, 4))</f>
        <v>2015</v>
      </c>
      <c r="X1677">
        <f ca="1">VALUE(MID(C1677,6,FIND("_",C1677,6)-6))</f>
        <v>2</v>
      </c>
      <c r="Y1677">
        <f ca="1">IF(NOT(OR(ISBLANK(D1677),ISBLANK(E1677),D1677="",E1677="")),D1677-E1677,"")</f>
        <v>0.5</v>
      </c>
      <c r="Z1677">
        <f ca="1">IF(OR(NOT(ISNUMBER(D1677)),ISBLANK(D1677),D1677="",ISBLANK(N1677)),"",ABS(D1677-N1677))</f>
        <v>1</v>
      </c>
      <c r="AA1677">
        <f ca="1">IF(OR(ISBLANK(J1677),ISBLANK(O1677),J1677="",O1677=""),"",IF(J1677=O1677,1,0))</f>
        <v>1</v>
      </c>
      <c r="AB1677">
        <f ca="1">IF(OR(ISBLANK(K1677),ISBLANK(Q1677),K1677="",Q1677=""),"",IF(K1677=Q1677,1,0))</f>
        <v>1</v>
      </c>
      <c r="AC1677" s="23" t="str">
        <f t="shared" ca="1" si="25"/>
        <v/>
      </c>
    </row>
    <row r="1678" spans="1:29" x14ac:dyDescent="0.25">
      <c r="A1678" s="23">
        <v>1677</v>
      </c>
      <c r="B1678">
        <v>827</v>
      </c>
      <c r="C1678" t="str">
        <f ca="1">IFERROR(VLOOKUP($B1678,INDIRECT(nfl_game_result),MATCH(C$1,INDIRECT(nfl_game_result_header),0),FALSE),"error")</f>
        <v>2015_02_TEN@CLE</v>
      </c>
      <c r="D1678">
        <f ca="1">IFERROR(IF(ISBLANK(VLOOKUP($B1678,INDIRECT(nfl_game_result),MATCH(D$1,INDIRECT(nfl_game_result_header),0),FALSE)),"",VLOOKUP($B1678,INDIRECT(nfl_game_result),MATCH(D$1,INDIRECT(nfl_game_result_header),0),FALSE)),"error")</f>
        <v>-3.5</v>
      </c>
      <c r="E1678">
        <f ca="1">IFERROR(IF(ISBLANK(VLOOKUP($B1678,INDIRECT(nfl_game_result),MATCH(E$1,INDIRECT(nfl_game_result_header),0),FALSE)),"",VLOOKUP($B1678,INDIRECT(nfl_game_result),MATCH(E$1,INDIRECT(nfl_game_result_header),0),FALSE)),"error")</f>
        <v>1</v>
      </c>
      <c r="F1678" s="23" t="str">
        <f ca="1">IFERROR(IF(ISBLANK(VLOOKUP($B1678,INDIRECT(nfl_game_result),MATCH(F$1,INDIRECT(nfl_game_result_header),0),FALSE)),"",VLOOKUP($B1678,INDIRECT(nfl_game_result),MATCH(F$1,INDIRECT(nfl_game_result_header),0),FALSE)),"error")</f>
        <v/>
      </c>
      <c r="G1678" s="23" t="str">
        <f ca="1">IFERROR(IF(ISBLANK(VLOOKUP($B1678,INDIRECT(nfl_game_result),MATCH(G$1,INDIRECT(nfl_game_result_header),0),FALSE)),"",VLOOKUP($B1678,INDIRECT(nfl_game_result),MATCH(G$1,INDIRECT(nfl_game_result_header),0),FALSE)),"error")</f>
        <v/>
      </c>
      <c r="H1678">
        <f ca="1">IFERROR(IF(ISBLANK(VLOOKUP($B1678,INDIRECT(nfl_game_result),MATCH(H$1,INDIRECT(nfl_game_result_header),0),FALSE)),"",VLOOKUP($B1678,INDIRECT(nfl_game_result),MATCH(H$1,INDIRECT(nfl_game_result_header),0),FALSE)),"error")</f>
        <v>28</v>
      </c>
      <c r="I1678">
        <f ca="1">IFERROR(IF(ISBLANK(VLOOKUP($B1678,INDIRECT(nfl_game_result),MATCH(I$1,INDIRECT(nfl_game_result_header),0),FALSE)),"",VLOOKUP($B1678,INDIRECT(nfl_game_result),MATCH(I$1,INDIRECT(nfl_game_result_header),0),FALSE)),"error")</f>
        <v>14</v>
      </c>
      <c r="J1678" t="str">
        <f ca="1">IFERROR(IF(ISBLANK(VLOOKUP($B1678,INDIRECT(nfl_game_result),MATCH(J$1,INDIRECT(nfl_game_result_header),0),FALSE)),"",VLOOKUP($B1678,INDIRECT(nfl_game_result),MATCH(J$1,INDIRECT(nfl_game_result_header),0),FALSE)),"error")</f>
        <v>CLE</v>
      </c>
      <c r="K1678" t="str">
        <f ca="1">IFERROR(IF(ISBLANK(VLOOKUP($B1678,INDIRECT(nfl_game_result),MATCH(K$1,INDIRECT(nfl_game_result_header),0),FALSE)),"",VLOOKUP($B1678,INDIRECT(nfl_game_result),MATCH(K$1,INDIRECT(nfl_game_result_header),0),FALSE)),"error")</f>
        <v>CLE</v>
      </c>
      <c r="L1678" s="23" t="str">
        <f ca="1">IFERROR(IF(ISBLANK(VLOOKUP($B1678,INDIRECT(nfl_game_result),MATCH(L$1,INDIRECT(nfl_game_result_header),0),FALSE)),"",VLOOKUP($B1678,INDIRECT(nfl_game_result),MATCH(L$1,INDIRECT(nfl_game_result_header),0),FALSE)),"error")</f>
        <v/>
      </c>
      <c r="M1678" t="s">
        <v>16</v>
      </c>
      <c r="N1678">
        <v>3.5</v>
      </c>
      <c r="O1678" t="s">
        <v>93</v>
      </c>
      <c r="P1678">
        <v>1</v>
      </c>
      <c r="Q1678" t="s">
        <v>93</v>
      </c>
      <c r="V1678" s="23" t="s">
        <v>416</v>
      </c>
      <c r="W1678">
        <f ca="1">VALUE(LEFT(C1678, 4))</f>
        <v>2015</v>
      </c>
      <c r="X1678">
        <f ca="1">VALUE(MID(C1678,6,FIND("_",C1678,6)-6))</f>
        <v>2</v>
      </c>
      <c r="Y1678">
        <f ca="1">IF(NOT(OR(ISBLANK(D1678),ISBLANK(E1678),D1678="",E1678="")),D1678-E1678,"")</f>
        <v>-4.5</v>
      </c>
      <c r="Z1678">
        <f ca="1">IF(OR(NOT(ISNUMBER(D1678)),ISBLANK(D1678),D1678="",ISBLANK(N1678)),"",ABS(D1678-N1678))</f>
        <v>7</v>
      </c>
      <c r="AA1678">
        <f ca="1">IF(OR(ISBLANK(J1678),ISBLANK(O1678),J1678="",O1678=""),"",IF(J1678=O1678,1,0))</f>
        <v>0</v>
      </c>
      <c r="AB1678">
        <f ca="1">IF(OR(ISBLANK(K1678),ISBLANK(Q1678),K1678="",Q1678=""),"",IF(K1678=Q1678,1,0))</f>
        <v>0</v>
      </c>
      <c r="AC1678" s="23" t="str">
        <f t="shared" ca="1" si="25"/>
        <v/>
      </c>
    </row>
    <row r="1679" spans="1:29" x14ac:dyDescent="0.25">
      <c r="A1679" s="23">
        <v>1678</v>
      </c>
      <c r="B1679">
        <v>828</v>
      </c>
      <c r="C1679" t="str">
        <f ca="1">IFERROR(VLOOKUP($B1679,INDIRECT(nfl_game_result),MATCH(C$1,INDIRECT(nfl_game_result_header),0),FALSE),"error")</f>
        <v>2015_02_ATL@NYG</v>
      </c>
      <c r="D1679">
        <f ca="1">IFERROR(IF(ISBLANK(VLOOKUP($B1679,INDIRECT(nfl_game_result),MATCH(D$1,INDIRECT(nfl_game_result_header),0),FALSE)),"",VLOOKUP($B1679,INDIRECT(nfl_game_result),MATCH(D$1,INDIRECT(nfl_game_result_header),0),FALSE)),"error")</f>
        <v>-2.5</v>
      </c>
      <c r="E1679">
        <f ca="1">IFERROR(IF(ISBLANK(VLOOKUP($B1679,INDIRECT(nfl_game_result),MATCH(E$1,INDIRECT(nfl_game_result_header),0),FALSE)),"",VLOOKUP($B1679,INDIRECT(nfl_game_result),MATCH(E$1,INDIRECT(nfl_game_result_header),0),FALSE)),"error")</f>
        <v>-2</v>
      </c>
      <c r="F1679" s="23" t="str">
        <f ca="1">IFERROR(IF(ISBLANK(VLOOKUP($B1679,INDIRECT(nfl_game_result),MATCH(F$1,INDIRECT(nfl_game_result_header),0),FALSE)),"",VLOOKUP($B1679,INDIRECT(nfl_game_result),MATCH(F$1,INDIRECT(nfl_game_result_header),0),FALSE)),"error")</f>
        <v/>
      </c>
      <c r="G1679" s="23" t="str">
        <f ca="1">IFERROR(IF(ISBLANK(VLOOKUP($B1679,INDIRECT(nfl_game_result),MATCH(G$1,INDIRECT(nfl_game_result_header),0),FALSE)),"",VLOOKUP($B1679,INDIRECT(nfl_game_result),MATCH(G$1,INDIRECT(nfl_game_result_header),0),FALSE)),"error")</f>
        <v/>
      </c>
      <c r="H1679">
        <f ca="1">IFERROR(IF(ISBLANK(VLOOKUP($B1679,INDIRECT(nfl_game_result),MATCH(H$1,INDIRECT(nfl_game_result_header),0),FALSE)),"",VLOOKUP($B1679,INDIRECT(nfl_game_result),MATCH(H$1,INDIRECT(nfl_game_result_header),0),FALSE)),"error")</f>
        <v>20</v>
      </c>
      <c r="I1679">
        <f ca="1">IFERROR(IF(ISBLANK(VLOOKUP($B1679,INDIRECT(nfl_game_result),MATCH(I$1,INDIRECT(nfl_game_result_header),0),FALSE)),"",VLOOKUP($B1679,INDIRECT(nfl_game_result),MATCH(I$1,INDIRECT(nfl_game_result_header),0),FALSE)),"error")</f>
        <v>24</v>
      </c>
      <c r="J1679" t="str">
        <f ca="1">IFERROR(IF(ISBLANK(VLOOKUP($B1679,INDIRECT(nfl_game_result),MATCH(J$1,INDIRECT(nfl_game_result_header),0),FALSE)),"",VLOOKUP($B1679,INDIRECT(nfl_game_result),MATCH(J$1,INDIRECT(nfl_game_result_header),0),FALSE)),"error")</f>
        <v>ATL</v>
      </c>
      <c r="K1679" t="str">
        <f ca="1">IFERROR(IF(ISBLANK(VLOOKUP($B1679,INDIRECT(nfl_game_result),MATCH(K$1,INDIRECT(nfl_game_result_header),0),FALSE)),"",VLOOKUP($B1679,INDIRECT(nfl_game_result),MATCH(K$1,INDIRECT(nfl_game_result_header),0),FALSE)),"error")</f>
        <v>ATL</v>
      </c>
      <c r="L1679" s="23" t="str">
        <f ca="1">IFERROR(IF(ISBLANK(VLOOKUP($B1679,INDIRECT(nfl_game_result),MATCH(L$1,INDIRECT(nfl_game_result_header),0),FALSE)),"",VLOOKUP($B1679,INDIRECT(nfl_game_result),MATCH(L$1,INDIRECT(nfl_game_result_header),0),FALSE)),"error")</f>
        <v/>
      </c>
      <c r="M1679" t="s">
        <v>16</v>
      </c>
      <c r="N1679">
        <v>-2.5</v>
      </c>
      <c r="O1679" t="s">
        <v>20</v>
      </c>
      <c r="P1679">
        <v>15</v>
      </c>
      <c r="Q1679" t="s">
        <v>20</v>
      </c>
      <c r="V1679" s="23" t="s">
        <v>416</v>
      </c>
      <c r="W1679">
        <f ca="1">VALUE(LEFT(C1679, 4))</f>
        <v>2015</v>
      </c>
      <c r="X1679">
        <f ca="1">VALUE(MID(C1679,6,FIND("_",C1679,6)-6))</f>
        <v>2</v>
      </c>
      <c r="Y1679">
        <f ca="1">IF(NOT(OR(ISBLANK(D1679),ISBLANK(E1679),D1679="",E1679="")),D1679-E1679,"")</f>
        <v>-0.5</v>
      </c>
      <c r="Z1679">
        <f ca="1">IF(OR(NOT(ISNUMBER(D1679)),ISBLANK(D1679),D1679="",ISBLANK(N1679)),"",ABS(D1679-N1679))</f>
        <v>0</v>
      </c>
      <c r="AA1679">
        <f ca="1">IF(OR(ISBLANK(J1679),ISBLANK(O1679),J1679="",O1679=""),"",IF(J1679=O1679,1,0))</f>
        <v>1</v>
      </c>
      <c r="AB1679">
        <f ca="1">IF(OR(ISBLANK(K1679),ISBLANK(Q1679),K1679="",Q1679=""),"",IF(K1679=Q1679,1,0))</f>
        <v>1</v>
      </c>
      <c r="AC1679" s="23" t="str">
        <f t="shared" ca="1" si="25"/>
        <v/>
      </c>
    </row>
    <row r="1680" spans="1:29" x14ac:dyDescent="0.25">
      <c r="A1680" s="23">
        <v>1679</v>
      </c>
      <c r="B1680">
        <v>829</v>
      </c>
      <c r="C1680" t="str">
        <f ca="1">IFERROR(VLOOKUP($B1680,INDIRECT(nfl_game_result),MATCH(C$1,INDIRECT(nfl_game_result_header),0),FALSE),"error")</f>
        <v>2015_02_STL@WAS</v>
      </c>
      <c r="D1680">
        <f ca="1">IFERROR(IF(ISBLANK(VLOOKUP($B1680,INDIRECT(nfl_game_result),MATCH(D$1,INDIRECT(nfl_game_result_header),0),FALSE)),"",VLOOKUP($B1680,INDIRECT(nfl_game_result),MATCH(D$1,INDIRECT(nfl_game_result_header),0),FALSE)),"error")</f>
        <v>2.5</v>
      </c>
      <c r="E1680">
        <f ca="1">IFERROR(IF(ISBLANK(VLOOKUP($B1680,INDIRECT(nfl_game_result),MATCH(E$1,INDIRECT(nfl_game_result_header),0),FALSE)),"",VLOOKUP($B1680,INDIRECT(nfl_game_result),MATCH(E$1,INDIRECT(nfl_game_result_header),0),FALSE)),"error")</f>
        <v>3</v>
      </c>
      <c r="F1680" s="23" t="str">
        <f ca="1">IFERROR(IF(ISBLANK(VLOOKUP($B1680,INDIRECT(nfl_game_result),MATCH(F$1,INDIRECT(nfl_game_result_header),0),FALSE)),"",VLOOKUP($B1680,INDIRECT(nfl_game_result),MATCH(F$1,INDIRECT(nfl_game_result_header),0),FALSE)),"error")</f>
        <v/>
      </c>
      <c r="G1680" s="23" t="str">
        <f ca="1">IFERROR(IF(ISBLANK(VLOOKUP($B1680,INDIRECT(nfl_game_result),MATCH(G$1,INDIRECT(nfl_game_result_header),0),FALSE)),"",VLOOKUP($B1680,INDIRECT(nfl_game_result),MATCH(G$1,INDIRECT(nfl_game_result_header),0),FALSE)),"error")</f>
        <v/>
      </c>
      <c r="H1680">
        <f ca="1">IFERROR(IF(ISBLANK(VLOOKUP($B1680,INDIRECT(nfl_game_result),MATCH(H$1,INDIRECT(nfl_game_result_header),0),FALSE)),"",VLOOKUP($B1680,INDIRECT(nfl_game_result),MATCH(H$1,INDIRECT(nfl_game_result_header),0),FALSE)),"error")</f>
        <v>24</v>
      </c>
      <c r="I1680">
        <f ca="1">IFERROR(IF(ISBLANK(VLOOKUP($B1680,INDIRECT(nfl_game_result),MATCH(I$1,INDIRECT(nfl_game_result_header),0),FALSE)),"",VLOOKUP($B1680,INDIRECT(nfl_game_result),MATCH(I$1,INDIRECT(nfl_game_result_header),0),FALSE)),"error")</f>
        <v>10</v>
      </c>
      <c r="J1680" t="str">
        <f ca="1">IFERROR(IF(ISBLANK(VLOOKUP($B1680,INDIRECT(nfl_game_result),MATCH(J$1,INDIRECT(nfl_game_result_header),0),FALSE)),"",VLOOKUP($B1680,INDIRECT(nfl_game_result),MATCH(J$1,INDIRECT(nfl_game_result_header),0),FALSE)),"error")</f>
        <v>WAS</v>
      </c>
      <c r="K1680" t="str">
        <f ca="1">IFERROR(IF(ISBLANK(VLOOKUP($B1680,INDIRECT(nfl_game_result),MATCH(K$1,INDIRECT(nfl_game_result_header),0),FALSE)),"",VLOOKUP($B1680,INDIRECT(nfl_game_result),MATCH(K$1,INDIRECT(nfl_game_result_header),0),FALSE)),"error")</f>
        <v>WAS</v>
      </c>
      <c r="L1680" s="23" t="str">
        <f ca="1">IFERROR(IF(ISBLANK(VLOOKUP($B1680,INDIRECT(nfl_game_result),MATCH(L$1,INDIRECT(nfl_game_result_header),0),FALSE)),"",VLOOKUP($B1680,INDIRECT(nfl_game_result),MATCH(L$1,INDIRECT(nfl_game_result_header),0),FALSE)),"error")</f>
        <v/>
      </c>
      <c r="M1680" t="s">
        <v>16</v>
      </c>
      <c r="N1680">
        <v>4.5</v>
      </c>
      <c r="O1680" t="s">
        <v>91</v>
      </c>
      <c r="P1680">
        <v>2</v>
      </c>
      <c r="Q1680" t="s">
        <v>91</v>
      </c>
      <c r="V1680" s="23" t="s">
        <v>416</v>
      </c>
      <c r="W1680">
        <f ca="1">VALUE(LEFT(C1680, 4))</f>
        <v>2015</v>
      </c>
      <c r="X1680">
        <f ca="1">VALUE(MID(C1680,6,FIND("_",C1680,6)-6))</f>
        <v>2</v>
      </c>
      <c r="Y1680">
        <f ca="1">IF(NOT(OR(ISBLANK(D1680),ISBLANK(E1680),D1680="",E1680="")),D1680-E1680,"")</f>
        <v>-0.5</v>
      </c>
      <c r="Z1680">
        <f ca="1">IF(OR(NOT(ISNUMBER(D1680)),ISBLANK(D1680),D1680="",ISBLANK(N1680)),"",ABS(D1680-N1680))</f>
        <v>2</v>
      </c>
      <c r="AA1680">
        <f ca="1">IF(OR(ISBLANK(J1680),ISBLANK(O1680),J1680="",O1680=""),"",IF(J1680=O1680,1,0))</f>
        <v>0</v>
      </c>
      <c r="AB1680">
        <f ca="1">IF(OR(ISBLANK(K1680),ISBLANK(Q1680),K1680="",Q1680=""),"",IF(K1680=Q1680,1,0))</f>
        <v>0</v>
      </c>
      <c r="AC1680" s="23" t="str">
        <f t="shared" ca="1" si="25"/>
        <v/>
      </c>
    </row>
    <row r="1681" spans="1:29" x14ac:dyDescent="0.25">
      <c r="A1681" s="23">
        <v>1680</v>
      </c>
      <c r="B1681">
        <v>830</v>
      </c>
      <c r="C1681" t="str">
        <f ca="1">IFERROR(VLOOKUP($B1681,INDIRECT(nfl_game_result),MATCH(C$1,INDIRECT(nfl_game_result_header),0),FALSE),"error")</f>
        <v>2015_02_MIA@JAX</v>
      </c>
      <c r="D1681">
        <f ca="1">IFERROR(IF(ISBLANK(VLOOKUP($B1681,INDIRECT(nfl_game_result),MATCH(D$1,INDIRECT(nfl_game_result_header),0),FALSE)),"",VLOOKUP($B1681,INDIRECT(nfl_game_result),MATCH(D$1,INDIRECT(nfl_game_result_header),0),FALSE)),"error")</f>
        <v>4.5</v>
      </c>
      <c r="E1681">
        <f ca="1">IFERROR(IF(ISBLANK(VLOOKUP($B1681,INDIRECT(nfl_game_result),MATCH(E$1,INDIRECT(nfl_game_result_header),0),FALSE)),"",VLOOKUP($B1681,INDIRECT(nfl_game_result),MATCH(E$1,INDIRECT(nfl_game_result_header),0),FALSE)),"error")</f>
        <v>6</v>
      </c>
      <c r="F1681" s="23" t="str">
        <f ca="1">IFERROR(IF(ISBLANK(VLOOKUP($B1681,INDIRECT(nfl_game_result),MATCH(F$1,INDIRECT(nfl_game_result_header),0),FALSE)),"",VLOOKUP($B1681,INDIRECT(nfl_game_result),MATCH(F$1,INDIRECT(nfl_game_result_header),0),FALSE)),"error")</f>
        <v/>
      </c>
      <c r="G1681" s="23" t="str">
        <f ca="1">IFERROR(IF(ISBLANK(VLOOKUP($B1681,INDIRECT(nfl_game_result),MATCH(G$1,INDIRECT(nfl_game_result_header),0),FALSE)),"",VLOOKUP($B1681,INDIRECT(nfl_game_result),MATCH(G$1,INDIRECT(nfl_game_result_header),0),FALSE)),"error")</f>
        <v/>
      </c>
      <c r="H1681">
        <f ca="1">IFERROR(IF(ISBLANK(VLOOKUP($B1681,INDIRECT(nfl_game_result),MATCH(H$1,INDIRECT(nfl_game_result_header),0),FALSE)),"",VLOOKUP($B1681,INDIRECT(nfl_game_result),MATCH(H$1,INDIRECT(nfl_game_result_header),0),FALSE)),"error")</f>
        <v>23</v>
      </c>
      <c r="I1681">
        <f ca="1">IFERROR(IF(ISBLANK(VLOOKUP($B1681,INDIRECT(nfl_game_result),MATCH(I$1,INDIRECT(nfl_game_result_header),0),FALSE)),"",VLOOKUP($B1681,INDIRECT(nfl_game_result),MATCH(I$1,INDIRECT(nfl_game_result_header),0),FALSE)),"error")</f>
        <v>20</v>
      </c>
      <c r="J1681" t="str">
        <f ca="1">IFERROR(IF(ISBLANK(VLOOKUP($B1681,INDIRECT(nfl_game_result),MATCH(J$1,INDIRECT(nfl_game_result_header),0),FALSE)),"",VLOOKUP($B1681,INDIRECT(nfl_game_result),MATCH(J$1,INDIRECT(nfl_game_result_header),0),FALSE)),"error")</f>
        <v>JAX</v>
      </c>
      <c r="K1681" t="str">
        <f ca="1">IFERROR(IF(ISBLANK(VLOOKUP($B1681,INDIRECT(nfl_game_result),MATCH(K$1,INDIRECT(nfl_game_result_header),0),FALSE)),"",VLOOKUP($B1681,INDIRECT(nfl_game_result),MATCH(K$1,INDIRECT(nfl_game_result_header),0),FALSE)),"error")</f>
        <v>JAX</v>
      </c>
      <c r="L1681" s="23" t="str">
        <f ca="1">IFERROR(IF(ISBLANK(VLOOKUP($B1681,INDIRECT(nfl_game_result),MATCH(L$1,INDIRECT(nfl_game_result_header),0),FALSE)),"",VLOOKUP($B1681,INDIRECT(nfl_game_result),MATCH(L$1,INDIRECT(nfl_game_result_header),0),FALSE)),"error")</f>
        <v/>
      </c>
      <c r="M1681" t="s">
        <v>16</v>
      </c>
      <c r="N1681">
        <v>4.5</v>
      </c>
      <c r="O1681" t="s">
        <v>79</v>
      </c>
      <c r="P1681">
        <v>8</v>
      </c>
      <c r="Q1681" t="s">
        <v>79</v>
      </c>
      <c r="V1681" s="23" t="s">
        <v>416</v>
      </c>
      <c r="W1681">
        <f ca="1">VALUE(LEFT(C1681, 4))</f>
        <v>2015</v>
      </c>
      <c r="X1681">
        <f ca="1">VALUE(MID(C1681,6,FIND("_",C1681,6)-6))</f>
        <v>2</v>
      </c>
      <c r="Y1681">
        <f ca="1">IF(NOT(OR(ISBLANK(D1681),ISBLANK(E1681),D1681="",E1681="")),D1681-E1681,"")</f>
        <v>-1.5</v>
      </c>
      <c r="Z1681">
        <f ca="1">IF(OR(NOT(ISNUMBER(D1681)),ISBLANK(D1681),D1681="",ISBLANK(N1681)),"",ABS(D1681-N1681))</f>
        <v>0</v>
      </c>
      <c r="AA1681">
        <f ca="1">IF(OR(ISBLANK(J1681),ISBLANK(O1681),J1681="",O1681=""),"",IF(J1681=O1681,1,0))</f>
        <v>0</v>
      </c>
      <c r="AB1681">
        <f ca="1">IF(OR(ISBLANK(K1681),ISBLANK(Q1681),K1681="",Q1681=""),"",IF(K1681=Q1681,1,0))</f>
        <v>0</v>
      </c>
      <c r="AC1681" s="23" t="str">
        <f t="shared" ca="1" si="25"/>
        <v/>
      </c>
    </row>
    <row r="1682" spans="1:29" x14ac:dyDescent="0.25">
      <c r="A1682" s="23">
        <v>1681</v>
      </c>
      <c r="B1682">
        <v>831</v>
      </c>
      <c r="C1682" t="str">
        <f ca="1">IFERROR(VLOOKUP($B1682,INDIRECT(nfl_game_result),MATCH(C$1,INDIRECT(nfl_game_result_header),0),FALSE),"error")</f>
        <v>2015_02_BAL@OAK</v>
      </c>
      <c r="D1682">
        <f ca="1">IFERROR(IF(ISBLANK(VLOOKUP($B1682,INDIRECT(nfl_game_result),MATCH(D$1,INDIRECT(nfl_game_result_header),0),FALSE)),"",VLOOKUP($B1682,INDIRECT(nfl_game_result),MATCH(D$1,INDIRECT(nfl_game_result_header),0),FALSE)),"error")</f>
        <v>6</v>
      </c>
      <c r="E1682">
        <f ca="1">IFERROR(IF(ISBLANK(VLOOKUP($B1682,INDIRECT(nfl_game_result),MATCH(E$1,INDIRECT(nfl_game_result_header),0),FALSE)),"",VLOOKUP($B1682,INDIRECT(nfl_game_result),MATCH(E$1,INDIRECT(nfl_game_result_header),0),FALSE)),"error")</f>
        <v>6</v>
      </c>
      <c r="F1682" s="23" t="str">
        <f ca="1">IFERROR(IF(ISBLANK(VLOOKUP($B1682,INDIRECT(nfl_game_result),MATCH(F$1,INDIRECT(nfl_game_result_header),0),FALSE)),"",VLOOKUP($B1682,INDIRECT(nfl_game_result),MATCH(F$1,INDIRECT(nfl_game_result_header),0),FALSE)),"error")</f>
        <v/>
      </c>
      <c r="G1682" s="23" t="str">
        <f ca="1">IFERROR(IF(ISBLANK(VLOOKUP($B1682,INDIRECT(nfl_game_result),MATCH(G$1,INDIRECT(nfl_game_result_header),0),FALSE)),"",VLOOKUP($B1682,INDIRECT(nfl_game_result),MATCH(G$1,INDIRECT(nfl_game_result_header),0),FALSE)),"error")</f>
        <v/>
      </c>
      <c r="H1682">
        <f ca="1">IFERROR(IF(ISBLANK(VLOOKUP($B1682,INDIRECT(nfl_game_result),MATCH(H$1,INDIRECT(nfl_game_result_header),0),FALSE)),"",VLOOKUP($B1682,INDIRECT(nfl_game_result),MATCH(H$1,INDIRECT(nfl_game_result_header),0),FALSE)),"error")</f>
        <v>37</v>
      </c>
      <c r="I1682">
        <f ca="1">IFERROR(IF(ISBLANK(VLOOKUP($B1682,INDIRECT(nfl_game_result),MATCH(I$1,INDIRECT(nfl_game_result_header),0),FALSE)),"",VLOOKUP($B1682,INDIRECT(nfl_game_result),MATCH(I$1,INDIRECT(nfl_game_result_header),0),FALSE)),"error")</f>
        <v>33</v>
      </c>
      <c r="J1682" t="str">
        <f ca="1">IFERROR(IF(ISBLANK(VLOOKUP($B1682,INDIRECT(nfl_game_result),MATCH(J$1,INDIRECT(nfl_game_result_header),0),FALSE)),"",VLOOKUP($B1682,INDIRECT(nfl_game_result),MATCH(J$1,INDIRECT(nfl_game_result_header),0),FALSE)),"error")</f>
        <v>OAK</v>
      </c>
      <c r="K1682" t="str">
        <f ca="1">IFERROR(IF(ISBLANK(VLOOKUP($B1682,INDIRECT(nfl_game_result),MATCH(K$1,INDIRECT(nfl_game_result_header),0),FALSE)),"",VLOOKUP($B1682,INDIRECT(nfl_game_result),MATCH(K$1,INDIRECT(nfl_game_result_header),0),FALSE)),"error")</f>
        <v>OAK</v>
      </c>
      <c r="L1682" s="23" t="str">
        <f ca="1">IFERROR(IF(ISBLANK(VLOOKUP($B1682,INDIRECT(nfl_game_result),MATCH(L$1,INDIRECT(nfl_game_result_header),0),FALSE)),"",VLOOKUP($B1682,INDIRECT(nfl_game_result),MATCH(L$1,INDIRECT(nfl_game_result_header),0),FALSE)),"error")</f>
        <v/>
      </c>
      <c r="M1682" t="s">
        <v>16</v>
      </c>
      <c r="N1682">
        <v>4.5</v>
      </c>
      <c r="O1682" t="s">
        <v>85</v>
      </c>
      <c r="P1682">
        <v>9</v>
      </c>
      <c r="Q1682" t="s">
        <v>85</v>
      </c>
      <c r="V1682" s="23" t="s">
        <v>416</v>
      </c>
      <c r="W1682">
        <f ca="1">VALUE(LEFT(C1682, 4))</f>
        <v>2015</v>
      </c>
      <c r="X1682">
        <f ca="1">VALUE(MID(C1682,6,FIND("_",C1682,6)-6))</f>
        <v>2</v>
      </c>
      <c r="Y1682">
        <f ca="1">IF(NOT(OR(ISBLANK(D1682),ISBLANK(E1682),D1682="",E1682="")),D1682-E1682,"")</f>
        <v>0</v>
      </c>
      <c r="Z1682">
        <f ca="1">IF(OR(NOT(ISNUMBER(D1682)),ISBLANK(D1682),D1682="",ISBLANK(N1682)),"",ABS(D1682-N1682))</f>
        <v>1.5</v>
      </c>
      <c r="AA1682">
        <f ca="1">IF(OR(ISBLANK(J1682),ISBLANK(O1682),J1682="",O1682=""),"",IF(J1682=O1682,1,0))</f>
        <v>1</v>
      </c>
      <c r="AB1682">
        <f ca="1">IF(OR(ISBLANK(K1682),ISBLANK(Q1682),K1682="",Q1682=""),"",IF(K1682=Q1682,1,0))</f>
        <v>1</v>
      </c>
      <c r="AC1682" s="23" t="str">
        <f t="shared" ref="AC1682:AC1745" ca="1" si="26">IF(OR(ISBLANK(L1682),ISBLANK(T1682),L1682="",T1682=""),"",IF(L1682=T1682,1,0))</f>
        <v/>
      </c>
    </row>
    <row r="1683" spans="1:29" x14ac:dyDescent="0.25">
      <c r="A1683" s="23">
        <v>1682</v>
      </c>
      <c r="B1683">
        <v>832</v>
      </c>
      <c r="C1683" t="str">
        <f ca="1">IFERROR(VLOOKUP($B1683,INDIRECT(nfl_game_result),MATCH(C$1,INDIRECT(nfl_game_result_header),0),FALSE),"error")</f>
        <v>2015_02_SEA@GBY</v>
      </c>
      <c r="D1683">
        <f ca="1">IFERROR(IF(ISBLANK(VLOOKUP($B1683,INDIRECT(nfl_game_result),MATCH(D$1,INDIRECT(nfl_game_result_header),0),FALSE)),"",VLOOKUP($B1683,INDIRECT(nfl_game_result),MATCH(D$1,INDIRECT(nfl_game_result_header),0),FALSE)),"error")</f>
        <v>-3</v>
      </c>
      <c r="E1683">
        <f ca="1">IFERROR(IF(ISBLANK(VLOOKUP($B1683,INDIRECT(nfl_game_result),MATCH(E$1,INDIRECT(nfl_game_result_header),0),FALSE)),"",VLOOKUP($B1683,INDIRECT(nfl_game_result),MATCH(E$1,INDIRECT(nfl_game_result_header),0),FALSE)),"error")</f>
        <v>-3</v>
      </c>
      <c r="F1683" s="23" t="str">
        <f ca="1">IFERROR(IF(ISBLANK(VLOOKUP($B1683,INDIRECT(nfl_game_result),MATCH(F$1,INDIRECT(nfl_game_result_header),0),FALSE)),"",VLOOKUP($B1683,INDIRECT(nfl_game_result),MATCH(F$1,INDIRECT(nfl_game_result_header),0),FALSE)),"error")</f>
        <v/>
      </c>
      <c r="G1683" s="23" t="str">
        <f ca="1">IFERROR(IF(ISBLANK(VLOOKUP($B1683,INDIRECT(nfl_game_result),MATCH(G$1,INDIRECT(nfl_game_result_header),0),FALSE)),"",VLOOKUP($B1683,INDIRECT(nfl_game_result),MATCH(G$1,INDIRECT(nfl_game_result_header),0),FALSE)),"error")</f>
        <v/>
      </c>
      <c r="H1683">
        <f ca="1">IFERROR(IF(ISBLANK(VLOOKUP($B1683,INDIRECT(nfl_game_result),MATCH(H$1,INDIRECT(nfl_game_result_header),0),FALSE)),"",VLOOKUP($B1683,INDIRECT(nfl_game_result),MATCH(H$1,INDIRECT(nfl_game_result_header),0),FALSE)),"error")</f>
        <v>27</v>
      </c>
      <c r="I1683">
        <f ca="1">IFERROR(IF(ISBLANK(VLOOKUP($B1683,INDIRECT(nfl_game_result),MATCH(I$1,INDIRECT(nfl_game_result_header),0),FALSE)),"",VLOOKUP($B1683,INDIRECT(nfl_game_result),MATCH(I$1,INDIRECT(nfl_game_result_header),0),FALSE)),"error")</f>
        <v>17</v>
      </c>
      <c r="J1683" t="str">
        <f ca="1">IFERROR(IF(ISBLANK(VLOOKUP($B1683,INDIRECT(nfl_game_result),MATCH(J$1,INDIRECT(nfl_game_result_header),0),FALSE)),"",VLOOKUP($B1683,INDIRECT(nfl_game_result),MATCH(J$1,INDIRECT(nfl_game_result_header),0),FALSE)),"error")</f>
        <v>GBY</v>
      </c>
      <c r="K1683" t="str">
        <f ca="1">IFERROR(IF(ISBLANK(VLOOKUP($B1683,INDIRECT(nfl_game_result),MATCH(K$1,INDIRECT(nfl_game_result_header),0),FALSE)),"",VLOOKUP($B1683,INDIRECT(nfl_game_result),MATCH(K$1,INDIRECT(nfl_game_result_header),0),FALSE)),"error")</f>
        <v>GBY</v>
      </c>
      <c r="L1683" s="23" t="str">
        <f ca="1">IFERROR(IF(ISBLANK(VLOOKUP($B1683,INDIRECT(nfl_game_result),MATCH(L$1,INDIRECT(nfl_game_result_header),0),FALSE)),"",VLOOKUP($B1683,INDIRECT(nfl_game_result),MATCH(L$1,INDIRECT(nfl_game_result_header),0),FALSE)),"error")</f>
        <v/>
      </c>
      <c r="M1683" t="s">
        <v>16</v>
      </c>
      <c r="N1683">
        <v>-3</v>
      </c>
      <c r="O1683" t="s">
        <v>330</v>
      </c>
      <c r="P1683">
        <v>16</v>
      </c>
      <c r="Q1683" t="s">
        <v>330</v>
      </c>
      <c r="V1683" s="23" t="s">
        <v>416</v>
      </c>
      <c r="W1683">
        <f ca="1">VALUE(LEFT(C1683, 4))</f>
        <v>2015</v>
      </c>
      <c r="X1683">
        <f ca="1">VALUE(MID(C1683,6,FIND("_",C1683,6)-6))</f>
        <v>2</v>
      </c>
      <c r="Y1683">
        <f ca="1">IF(NOT(OR(ISBLANK(D1683),ISBLANK(E1683),D1683="",E1683="")),D1683-E1683,"")</f>
        <v>0</v>
      </c>
      <c r="Z1683">
        <f ca="1">IF(OR(NOT(ISNUMBER(D1683)),ISBLANK(D1683),D1683="",ISBLANK(N1683)),"",ABS(D1683-N1683))</f>
        <v>0</v>
      </c>
      <c r="AA1683">
        <f ca="1">IF(OR(ISBLANK(J1683),ISBLANK(O1683),J1683="",O1683=""),"",IF(J1683=O1683,1,0))</f>
        <v>1</v>
      </c>
      <c r="AB1683">
        <f ca="1">IF(OR(ISBLANK(K1683),ISBLANK(Q1683),K1683="",Q1683=""),"",IF(K1683=Q1683,1,0))</f>
        <v>1</v>
      </c>
      <c r="AC1683" s="23" t="str">
        <f t="shared" ca="1" si="26"/>
        <v/>
      </c>
    </row>
    <row r="1684" spans="1:29" x14ac:dyDescent="0.25">
      <c r="A1684" s="23">
        <v>1683</v>
      </c>
      <c r="B1684">
        <v>833</v>
      </c>
      <c r="C1684" t="str">
        <f ca="1">IFERROR(VLOOKUP($B1684,INDIRECT(nfl_game_result),MATCH(C$1,INDIRECT(nfl_game_result_header),0),FALSE),"error")</f>
        <v>2015_02_NYJ@IND</v>
      </c>
      <c r="D1684">
        <f ca="1">IFERROR(IF(ISBLANK(VLOOKUP($B1684,INDIRECT(nfl_game_result),MATCH(D$1,INDIRECT(nfl_game_result_header),0),FALSE)),"",VLOOKUP($B1684,INDIRECT(nfl_game_result),MATCH(D$1,INDIRECT(nfl_game_result_header),0),FALSE)),"error")</f>
        <v>-6</v>
      </c>
      <c r="E1684">
        <f ca="1">IFERROR(IF(ISBLANK(VLOOKUP($B1684,INDIRECT(nfl_game_result),MATCH(E$1,INDIRECT(nfl_game_result_header),0),FALSE)),"",VLOOKUP($B1684,INDIRECT(nfl_game_result),MATCH(E$1,INDIRECT(nfl_game_result_header),0),FALSE)),"error")</f>
        <v>-7</v>
      </c>
      <c r="F1684" s="23" t="str">
        <f ca="1">IFERROR(IF(ISBLANK(VLOOKUP($B1684,INDIRECT(nfl_game_result),MATCH(F$1,INDIRECT(nfl_game_result_header),0),FALSE)),"",VLOOKUP($B1684,INDIRECT(nfl_game_result),MATCH(F$1,INDIRECT(nfl_game_result_header),0),FALSE)),"error")</f>
        <v/>
      </c>
      <c r="G1684" s="23" t="str">
        <f ca="1">IFERROR(IF(ISBLANK(VLOOKUP($B1684,INDIRECT(nfl_game_result),MATCH(G$1,INDIRECT(nfl_game_result_header),0),FALSE)),"",VLOOKUP($B1684,INDIRECT(nfl_game_result),MATCH(G$1,INDIRECT(nfl_game_result_header),0),FALSE)),"error")</f>
        <v/>
      </c>
      <c r="H1684">
        <f ca="1">IFERROR(IF(ISBLANK(VLOOKUP($B1684,INDIRECT(nfl_game_result),MATCH(H$1,INDIRECT(nfl_game_result_header),0),FALSE)),"",VLOOKUP($B1684,INDIRECT(nfl_game_result),MATCH(H$1,INDIRECT(nfl_game_result_header),0),FALSE)),"error")</f>
        <v>7</v>
      </c>
      <c r="I1684">
        <f ca="1">IFERROR(IF(ISBLANK(VLOOKUP($B1684,INDIRECT(nfl_game_result),MATCH(I$1,INDIRECT(nfl_game_result_header),0),FALSE)),"",VLOOKUP($B1684,INDIRECT(nfl_game_result),MATCH(I$1,INDIRECT(nfl_game_result_header),0),FALSE)),"error")</f>
        <v>20</v>
      </c>
      <c r="J1684" t="str">
        <f ca="1">IFERROR(IF(ISBLANK(VLOOKUP($B1684,INDIRECT(nfl_game_result),MATCH(J$1,INDIRECT(nfl_game_result_header),0),FALSE)),"",VLOOKUP($B1684,INDIRECT(nfl_game_result),MATCH(J$1,INDIRECT(nfl_game_result_header),0),FALSE)),"error")</f>
        <v>NYJ</v>
      </c>
      <c r="K1684" t="str">
        <f ca="1">IFERROR(IF(ISBLANK(VLOOKUP($B1684,INDIRECT(nfl_game_result),MATCH(K$1,INDIRECT(nfl_game_result_header),0),FALSE)),"",VLOOKUP($B1684,INDIRECT(nfl_game_result),MATCH(K$1,INDIRECT(nfl_game_result_header),0),FALSE)),"error")</f>
        <v>NYJ</v>
      </c>
      <c r="L1684" s="23" t="str">
        <f ca="1">IFERROR(IF(ISBLANK(VLOOKUP($B1684,INDIRECT(nfl_game_result),MATCH(L$1,INDIRECT(nfl_game_result_header),0),FALSE)),"",VLOOKUP($B1684,INDIRECT(nfl_game_result),MATCH(L$1,INDIRECT(nfl_game_result_header),0),FALSE)),"error")</f>
        <v/>
      </c>
      <c r="M1684" t="s">
        <v>16</v>
      </c>
      <c r="N1684">
        <v>-7.5</v>
      </c>
      <c r="O1684" t="s">
        <v>84</v>
      </c>
      <c r="P1684">
        <v>13</v>
      </c>
      <c r="Q1684" t="s">
        <v>76</v>
      </c>
      <c r="V1684" s="23" t="s">
        <v>416</v>
      </c>
      <c r="W1684">
        <f ca="1">VALUE(LEFT(C1684, 4))</f>
        <v>2015</v>
      </c>
      <c r="X1684">
        <f ca="1">VALUE(MID(C1684,6,FIND("_",C1684,6)-6))</f>
        <v>2</v>
      </c>
      <c r="Y1684">
        <f ca="1">IF(NOT(OR(ISBLANK(D1684),ISBLANK(E1684),D1684="",E1684="")),D1684-E1684,"")</f>
        <v>1</v>
      </c>
      <c r="Z1684">
        <f ca="1">IF(OR(NOT(ISNUMBER(D1684)),ISBLANK(D1684),D1684="",ISBLANK(N1684)),"",ABS(D1684-N1684))</f>
        <v>1.5</v>
      </c>
      <c r="AA1684">
        <f ca="1">IF(OR(ISBLANK(J1684),ISBLANK(O1684),J1684="",O1684=""),"",IF(J1684=O1684,1,0))</f>
        <v>1</v>
      </c>
      <c r="AB1684">
        <f ca="1">IF(OR(ISBLANK(K1684),ISBLANK(Q1684),K1684="",Q1684=""),"",IF(K1684=Q1684,1,0))</f>
        <v>0</v>
      </c>
      <c r="AC1684" s="23" t="str">
        <f t="shared" ca="1" si="26"/>
        <v/>
      </c>
    </row>
    <row r="1685" spans="1:29" x14ac:dyDescent="0.25">
      <c r="A1685" s="23">
        <v>1684</v>
      </c>
      <c r="B1685">
        <v>818</v>
      </c>
      <c r="C1685" t="str">
        <f ca="1">IFERROR(VLOOKUP($B1685,INDIRECT(nfl_game_result),MATCH(C$1,INDIRECT(nfl_game_result_header),0),FALSE),"error")</f>
        <v>2015_02_DEN@KCY</v>
      </c>
      <c r="D1685">
        <f ca="1">IFERROR(IF(ISBLANK(VLOOKUP($B1685,INDIRECT(nfl_game_result),MATCH(D$1,INDIRECT(nfl_game_result_header),0),FALSE)),"",VLOOKUP($B1685,INDIRECT(nfl_game_result),MATCH(D$1,INDIRECT(nfl_game_result_header),0),FALSE)),"error")</f>
        <v>1.5</v>
      </c>
      <c r="E1685">
        <f ca="1">IFERROR(IF(ISBLANK(VLOOKUP($B1685,INDIRECT(nfl_game_result),MATCH(E$1,INDIRECT(nfl_game_result_header),0),FALSE)),"",VLOOKUP($B1685,INDIRECT(nfl_game_result),MATCH(E$1,INDIRECT(nfl_game_result_header),0),FALSE)),"error")</f>
        <v>-3</v>
      </c>
      <c r="F1685" s="23" t="str">
        <f ca="1">IFERROR(IF(ISBLANK(VLOOKUP($B1685,INDIRECT(nfl_game_result),MATCH(F$1,INDIRECT(nfl_game_result_header),0),FALSE)),"",VLOOKUP($B1685,INDIRECT(nfl_game_result),MATCH(F$1,INDIRECT(nfl_game_result_header),0),FALSE)),"error")</f>
        <v/>
      </c>
      <c r="G1685" s="23" t="str">
        <f ca="1">IFERROR(IF(ISBLANK(VLOOKUP($B1685,INDIRECT(nfl_game_result),MATCH(G$1,INDIRECT(nfl_game_result_header),0),FALSE)),"",VLOOKUP($B1685,INDIRECT(nfl_game_result),MATCH(G$1,INDIRECT(nfl_game_result_header),0),FALSE)),"error")</f>
        <v/>
      </c>
      <c r="H1685">
        <f ca="1">IFERROR(IF(ISBLANK(VLOOKUP($B1685,INDIRECT(nfl_game_result),MATCH(H$1,INDIRECT(nfl_game_result_header),0),FALSE)),"",VLOOKUP($B1685,INDIRECT(nfl_game_result),MATCH(H$1,INDIRECT(nfl_game_result_header),0),FALSE)),"error")</f>
        <v>24</v>
      </c>
      <c r="I1685">
        <f ca="1">IFERROR(IF(ISBLANK(VLOOKUP($B1685,INDIRECT(nfl_game_result),MATCH(I$1,INDIRECT(nfl_game_result_header),0),FALSE)),"",VLOOKUP($B1685,INDIRECT(nfl_game_result),MATCH(I$1,INDIRECT(nfl_game_result_header),0),FALSE)),"error")</f>
        <v>31</v>
      </c>
      <c r="J1685" t="str">
        <f ca="1">IFERROR(IF(ISBLANK(VLOOKUP($B1685,INDIRECT(nfl_game_result),MATCH(J$1,INDIRECT(nfl_game_result_header),0),FALSE)),"",VLOOKUP($B1685,INDIRECT(nfl_game_result),MATCH(J$1,INDIRECT(nfl_game_result_header),0),FALSE)),"error")</f>
        <v>DEN</v>
      </c>
      <c r="K1685" t="str">
        <f ca="1">IFERROR(IF(ISBLANK(VLOOKUP($B1685,INDIRECT(nfl_game_result),MATCH(K$1,INDIRECT(nfl_game_result_header),0),FALSE)),"",VLOOKUP($B1685,INDIRECT(nfl_game_result),MATCH(K$1,INDIRECT(nfl_game_result_header),0),FALSE)),"error")</f>
        <v>DEN</v>
      </c>
      <c r="L1685" s="23" t="str">
        <f ca="1">IFERROR(IF(ISBLANK(VLOOKUP($B1685,INDIRECT(nfl_game_result),MATCH(L$1,INDIRECT(nfl_game_result_header),0),FALSE)),"",VLOOKUP($B1685,INDIRECT(nfl_game_result),MATCH(L$1,INDIRECT(nfl_game_result_header),0),FALSE)),"error")</f>
        <v/>
      </c>
      <c r="M1685" t="s">
        <v>14</v>
      </c>
      <c r="N1685">
        <v>-1.5</v>
      </c>
      <c r="O1685" t="s">
        <v>331</v>
      </c>
      <c r="P1685">
        <v>3</v>
      </c>
      <c r="Q1685" t="s">
        <v>331</v>
      </c>
      <c r="V1685" s="23" t="s">
        <v>416</v>
      </c>
      <c r="W1685">
        <f ca="1">VALUE(LEFT(C1685, 4))</f>
        <v>2015</v>
      </c>
      <c r="X1685">
        <f ca="1">VALUE(MID(C1685,6,FIND("_",C1685,6)-6))</f>
        <v>2</v>
      </c>
      <c r="Y1685">
        <f ca="1">IF(NOT(OR(ISBLANK(D1685),ISBLANK(E1685),D1685="",E1685="")),D1685-E1685,"")</f>
        <v>4.5</v>
      </c>
      <c r="Z1685">
        <f ca="1">IF(OR(NOT(ISNUMBER(D1685)),ISBLANK(D1685),D1685="",ISBLANK(N1685)),"",ABS(D1685-N1685))</f>
        <v>3</v>
      </c>
      <c r="AA1685">
        <f ca="1">IF(OR(ISBLANK(J1685),ISBLANK(O1685),J1685="",O1685=""),"",IF(J1685=O1685,1,0))</f>
        <v>0</v>
      </c>
      <c r="AB1685">
        <f ca="1">IF(OR(ISBLANK(K1685),ISBLANK(Q1685),K1685="",Q1685=""),"",IF(K1685=Q1685,1,0))</f>
        <v>0</v>
      </c>
      <c r="AC1685" s="23" t="str">
        <f t="shared" ca="1" si="26"/>
        <v/>
      </c>
    </row>
    <row r="1686" spans="1:29" x14ac:dyDescent="0.25">
      <c r="A1686" s="23">
        <v>1685</v>
      </c>
      <c r="B1686">
        <v>819</v>
      </c>
      <c r="C1686" t="str">
        <f ca="1">IFERROR(VLOOKUP($B1686,INDIRECT(nfl_game_result),MATCH(C$1,INDIRECT(nfl_game_result_header),0),FALSE),"error")</f>
        <v>2015_02_DAL@PHI</v>
      </c>
      <c r="D1686">
        <f ca="1">IFERROR(IF(ISBLANK(VLOOKUP($B1686,INDIRECT(nfl_game_result),MATCH(D$1,INDIRECT(nfl_game_result_header),0),FALSE)),"",VLOOKUP($B1686,INDIRECT(nfl_game_result),MATCH(D$1,INDIRECT(nfl_game_result_header),0),FALSE)),"error")</f>
        <v>-3</v>
      </c>
      <c r="E1686">
        <f ca="1">IFERROR(IF(ISBLANK(VLOOKUP($B1686,INDIRECT(nfl_game_result),MATCH(E$1,INDIRECT(nfl_game_result_header),0),FALSE)),"",VLOOKUP($B1686,INDIRECT(nfl_game_result),MATCH(E$1,INDIRECT(nfl_game_result_header),0),FALSE)),"error")</f>
        <v>-6.5</v>
      </c>
      <c r="F1686" s="23" t="str">
        <f ca="1">IFERROR(IF(ISBLANK(VLOOKUP($B1686,INDIRECT(nfl_game_result),MATCH(F$1,INDIRECT(nfl_game_result_header),0),FALSE)),"",VLOOKUP($B1686,INDIRECT(nfl_game_result),MATCH(F$1,INDIRECT(nfl_game_result_header),0),FALSE)),"error")</f>
        <v/>
      </c>
      <c r="G1686" s="23" t="str">
        <f ca="1">IFERROR(IF(ISBLANK(VLOOKUP($B1686,INDIRECT(nfl_game_result),MATCH(G$1,INDIRECT(nfl_game_result_header),0),FALSE)),"",VLOOKUP($B1686,INDIRECT(nfl_game_result),MATCH(G$1,INDIRECT(nfl_game_result_header),0),FALSE)),"error")</f>
        <v/>
      </c>
      <c r="H1686">
        <f ca="1">IFERROR(IF(ISBLANK(VLOOKUP($B1686,INDIRECT(nfl_game_result),MATCH(H$1,INDIRECT(nfl_game_result_header),0),FALSE)),"",VLOOKUP($B1686,INDIRECT(nfl_game_result),MATCH(H$1,INDIRECT(nfl_game_result_header),0),FALSE)),"error")</f>
        <v>10</v>
      </c>
      <c r="I1686">
        <f ca="1">IFERROR(IF(ISBLANK(VLOOKUP($B1686,INDIRECT(nfl_game_result),MATCH(I$1,INDIRECT(nfl_game_result_header),0),FALSE)),"",VLOOKUP($B1686,INDIRECT(nfl_game_result),MATCH(I$1,INDIRECT(nfl_game_result_header),0),FALSE)),"error")</f>
        <v>20</v>
      </c>
      <c r="J1686" t="str">
        <f ca="1">IFERROR(IF(ISBLANK(VLOOKUP($B1686,INDIRECT(nfl_game_result),MATCH(J$1,INDIRECT(nfl_game_result_header),0),FALSE)),"",VLOOKUP($B1686,INDIRECT(nfl_game_result),MATCH(J$1,INDIRECT(nfl_game_result_header),0),FALSE)),"error")</f>
        <v>DAL</v>
      </c>
      <c r="K1686" t="str">
        <f ca="1">IFERROR(IF(ISBLANK(VLOOKUP($B1686,INDIRECT(nfl_game_result),MATCH(K$1,INDIRECT(nfl_game_result_header),0),FALSE)),"",VLOOKUP($B1686,INDIRECT(nfl_game_result),MATCH(K$1,INDIRECT(nfl_game_result_header),0),FALSE)),"error")</f>
        <v>DAL</v>
      </c>
      <c r="L1686" s="23" t="str">
        <f ca="1">IFERROR(IF(ISBLANK(VLOOKUP($B1686,INDIRECT(nfl_game_result),MATCH(L$1,INDIRECT(nfl_game_result_header),0),FALSE)),"",VLOOKUP($B1686,INDIRECT(nfl_game_result),MATCH(L$1,INDIRECT(nfl_game_result_header),0),FALSE)),"error")</f>
        <v/>
      </c>
      <c r="M1686" t="s">
        <v>14</v>
      </c>
      <c r="N1686">
        <v>-3</v>
      </c>
      <c r="O1686" t="s">
        <v>71</v>
      </c>
      <c r="P1686">
        <v>11</v>
      </c>
      <c r="Q1686" t="s">
        <v>86</v>
      </c>
      <c r="V1686" s="23" t="s">
        <v>416</v>
      </c>
      <c r="W1686">
        <f ca="1">VALUE(LEFT(C1686, 4))</f>
        <v>2015</v>
      </c>
      <c r="X1686">
        <f ca="1">VALUE(MID(C1686,6,FIND("_",C1686,6)-6))</f>
        <v>2</v>
      </c>
      <c r="Y1686">
        <f ca="1">IF(NOT(OR(ISBLANK(D1686),ISBLANK(E1686),D1686="",E1686="")),D1686-E1686,"")</f>
        <v>3.5</v>
      </c>
      <c r="Z1686">
        <f ca="1">IF(OR(NOT(ISNUMBER(D1686)),ISBLANK(D1686),D1686="",ISBLANK(N1686)),"",ABS(D1686-N1686))</f>
        <v>0</v>
      </c>
      <c r="AA1686">
        <f ca="1">IF(OR(ISBLANK(J1686),ISBLANK(O1686),J1686="",O1686=""),"",IF(J1686=O1686,1,0))</f>
        <v>1</v>
      </c>
      <c r="AB1686">
        <f ca="1">IF(OR(ISBLANK(K1686),ISBLANK(Q1686),K1686="",Q1686=""),"",IF(K1686=Q1686,1,0))</f>
        <v>0</v>
      </c>
      <c r="AC1686" s="23" t="str">
        <f t="shared" ca="1" si="26"/>
        <v/>
      </c>
    </row>
    <row r="1687" spans="1:29" x14ac:dyDescent="0.25">
      <c r="A1687" s="23">
        <v>1686</v>
      </c>
      <c r="B1687">
        <v>820</v>
      </c>
      <c r="C1687" t="str">
        <f ca="1">IFERROR(VLOOKUP($B1687,INDIRECT(nfl_game_result),MATCH(C$1,INDIRECT(nfl_game_result_header),0),FALSE),"error")</f>
        <v>2015_02_HOU@CAR</v>
      </c>
      <c r="D1687">
        <f ca="1">IFERROR(IF(ISBLANK(VLOOKUP($B1687,INDIRECT(nfl_game_result),MATCH(D$1,INDIRECT(nfl_game_result_header),0),FALSE)),"",VLOOKUP($B1687,INDIRECT(nfl_game_result),MATCH(D$1,INDIRECT(nfl_game_result_header),0),FALSE)),"error")</f>
        <v>-4.5</v>
      </c>
      <c r="E1687">
        <f ca="1">IFERROR(IF(ISBLANK(VLOOKUP($B1687,INDIRECT(nfl_game_result),MATCH(E$1,INDIRECT(nfl_game_result_header),0),FALSE)),"",VLOOKUP($B1687,INDIRECT(nfl_game_result),MATCH(E$1,INDIRECT(nfl_game_result_header),0),FALSE)),"error")</f>
        <v>-3</v>
      </c>
      <c r="F1687" s="23" t="str">
        <f ca="1">IFERROR(IF(ISBLANK(VLOOKUP($B1687,INDIRECT(nfl_game_result),MATCH(F$1,INDIRECT(nfl_game_result_header),0),FALSE)),"",VLOOKUP($B1687,INDIRECT(nfl_game_result),MATCH(F$1,INDIRECT(nfl_game_result_header),0),FALSE)),"error")</f>
        <v/>
      </c>
      <c r="G1687" s="23" t="str">
        <f ca="1">IFERROR(IF(ISBLANK(VLOOKUP($B1687,INDIRECT(nfl_game_result),MATCH(G$1,INDIRECT(nfl_game_result_header),0),FALSE)),"",VLOOKUP($B1687,INDIRECT(nfl_game_result),MATCH(G$1,INDIRECT(nfl_game_result_header),0),FALSE)),"error")</f>
        <v/>
      </c>
      <c r="H1687">
        <f ca="1">IFERROR(IF(ISBLANK(VLOOKUP($B1687,INDIRECT(nfl_game_result),MATCH(H$1,INDIRECT(nfl_game_result_header),0),FALSE)),"",VLOOKUP($B1687,INDIRECT(nfl_game_result),MATCH(H$1,INDIRECT(nfl_game_result_header),0),FALSE)),"error")</f>
        <v>24</v>
      </c>
      <c r="I1687">
        <f ca="1">IFERROR(IF(ISBLANK(VLOOKUP($B1687,INDIRECT(nfl_game_result),MATCH(I$1,INDIRECT(nfl_game_result_header),0),FALSE)),"",VLOOKUP($B1687,INDIRECT(nfl_game_result),MATCH(I$1,INDIRECT(nfl_game_result_header),0),FALSE)),"error")</f>
        <v>17</v>
      </c>
      <c r="J1687" t="str">
        <f ca="1">IFERROR(IF(ISBLANK(VLOOKUP($B1687,INDIRECT(nfl_game_result),MATCH(J$1,INDIRECT(nfl_game_result_header),0),FALSE)),"",VLOOKUP($B1687,INDIRECT(nfl_game_result),MATCH(J$1,INDIRECT(nfl_game_result_header),0),FALSE)),"error")</f>
        <v>CAR</v>
      </c>
      <c r="K1687" t="str">
        <f ca="1">IFERROR(IF(ISBLANK(VLOOKUP($B1687,INDIRECT(nfl_game_result),MATCH(K$1,INDIRECT(nfl_game_result_header),0),FALSE)),"",VLOOKUP($B1687,INDIRECT(nfl_game_result),MATCH(K$1,INDIRECT(nfl_game_result_header),0),FALSE)),"error")</f>
        <v>CAR</v>
      </c>
      <c r="L1687" s="23" t="str">
        <f ca="1">IFERROR(IF(ISBLANK(VLOOKUP($B1687,INDIRECT(nfl_game_result),MATCH(L$1,INDIRECT(nfl_game_result_header),0),FALSE)),"",VLOOKUP($B1687,INDIRECT(nfl_game_result),MATCH(L$1,INDIRECT(nfl_game_result_header),0),FALSE)),"error")</f>
        <v/>
      </c>
      <c r="M1687" t="s">
        <v>14</v>
      </c>
      <c r="N1687">
        <v>-3.5</v>
      </c>
      <c r="O1687" t="s">
        <v>67</v>
      </c>
      <c r="P1687">
        <v>12</v>
      </c>
      <c r="Q1687" t="s">
        <v>67</v>
      </c>
      <c r="V1687" s="23" t="s">
        <v>416</v>
      </c>
      <c r="W1687">
        <f ca="1">VALUE(LEFT(C1687, 4))</f>
        <v>2015</v>
      </c>
      <c r="X1687">
        <f ca="1">VALUE(MID(C1687,6,FIND("_",C1687,6)-6))</f>
        <v>2</v>
      </c>
      <c r="Y1687">
        <f ca="1">IF(NOT(OR(ISBLANK(D1687),ISBLANK(E1687),D1687="",E1687="")),D1687-E1687,"")</f>
        <v>-1.5</v>
      </c>
      <c r="Z1687">
        <f ca="1">IF(OR(NOT(ISNUMBER(D1687)),ISBLANK(D1687),D1687="",ISBLANK(N1687)),"",ABS(D1687-N1687))</f>
        <v>1</v>
      </c>
      <c r="AA1687">
        <f ca="1">IF(OR(ISBLANK(J1687),ISBLANK(O1687),J1687="",O1687=""),"",IF(J1687=O1687,1,0))</f>
        <v>1</v>
      </c>
      <c r="AB1687">
        <f ca="1">IF(OR(ISBLANK(K1687),ISBLANK(Q1687),K1687="",Q1687=""),"",IF(K1687=Q1687,1,0))</f>
        <v>1</v>
      </c>
      <c r="AC1687" s="23" t="str">
        <f t="shared" ca="1" si="26"/>
        <v/>
      </c>
    </row>
    <row r="1688" spans="1:29" x14ac:dyDescent="0.25">
      <c r="A1688" s="23">
        <v>1687</v>
      </c>
      <c r="B1688">
        <v>821</v>
      </c>
      <c r="C1688" t="str">
        <f ca="1">IFERROR(VLOOKUP($B1688,INDIRECT(nfl_game_result),MATCH(C$1,INDIRECT(nfl_game_result_header),0),FALSE),"error")</f>
        <v>2015_02_SFO@PIT</v>
      </c>
      <c r="D1688">
        <f ca="1">IFERROR(IF(ISBLANK(VLOOKUP($B1688,INDIRECT(nfl_game_result),MATCH(D$1,INDIRECT(nfl_game_result_header),0),FALSE)),"",VLOOKUP($B1688,INDIRECT(nfl_game_result),MATCH(D$1,INDIRECT(nfl_game_result_header),0),FALSE)),"error")</f>
        <v>-6.5</v>
      </c>
      <c r="E1688">
        <f ca="1">IFERROR(IF(ISBLANK(VLOOKUP($B1688,INDIRECT(nfl_game_result),MATCH(E$1,INDIRECT(nfl_game_result_header),0),FALSE)),"",VLOOKUP($B1688,INDIRECT(nfl_game_result),MATCH(E$1,INDIRECT(nfl_game_result_header),0),FALSE)),"error")</f>
        <v>-6</v>
      </c>
      <c r="F1688" s="23" t="str">
        <f ca="1">IFERROR(IF(ISBLANK(VLOOKUP($B1688,INDIRECT(nfl_game_result),MATCH(F$1,INDIRECT(nfl_game_result_header),0),FALSE)),"",VLOOKUP($B1688,INDIRECT(nfl_game_result),MATCH(F$1,INDIRECT(nfl_game_result_header),0),FALSE)),"error")</f>
        <v/>
      </c>
      <c r="G1688" s="23" t="str">
        <f ca="1">IFERROR(IF(ISBLANK(VLOOKUP($B1688,INDIRECT(nfl_game_result),MATCH(G$1,INDIRECT(nfl_game_result_header),0),FALSE)),"",VLOOKUP($B1688,INDIRECT(nfl_game_result),MATCH(G$1,INDIRECT(nfl_game_result_header),0),FALSE)),"error")</f>
        <v/>
      </c>
      <c r="H1688">
        <f ca="1">IFERROR(IF(ISBLANK(VLOOKUP($B1688,INDIRECT(nfl_game_result),MATCH(H$1,INDIRECT(nfl_game_result_header),0),FALSE)),"",VLOOKUP($B1688,INDIRECT(nfl_game_result),MATCH(H$1,INDIRECT(nfl_game_result_header),0),FALSE)),"error")</f>
        <v>43</v>
      </c>
      <c r="I1688">
        <f ca="1">IFERROR(IF(ISBLANK(VLOOKUP($B1688,INDIRECT(nfl_game_result),MATCH(I$1,INDIRECT(nfl_game_result_header),0),FALSE)),"",VLOOKUP($B1688,INDIRECT(nfl_game_result),MATCH(I$1,INDIRECT(nfl_game_result_header),0),FALSE)),"error")</f>
        <v>18</v>
      </c>
      <c r="J1688" t="str">
        <f ca="1">IFERROR(IF(ISBLANK(VLOOKUP($B1688,INDIRECT(nfl_game_result),MATCH(J$1,INDIRECT(nfl_game_result_header),0),FALSE)),"",VLOOKUP($B1688,INDIRECT(nfl_game_result),MATCH(J$1,INDIRECT(nfl_game_result_header),0),FALSE)),"error")</f>
        <v>PIT</v>
      </c>
      <c r="K1688" t="str">
        <f ca="1">IFERROR(IF(ISBLANK(VLOOKUP($B1688,INDIRECT(nfl_game_result),MATCH(K$1,INDIRECT(nfl_game_result_header),0),FALSE)),"",VLOOKUP($B1688,INDIRECT(nfl_game_result),MATCH(K$1,INDIRECT(nfl_game_result_header),0),FALSE)),"error")</f>
        <v>PIT</v>
      </c>
      <c r="L1688" s="23" t="str">
        <f ca="1">IFERROR(IF(ISBLANK(VLOOKUP($B1688,INDIRECT(nfl_game_result),MATCH(L$1,INDIRECT(nfl_game_result_header),0),FALSE)),"",VLOOKUP($B1688,INDIRECT(nfl_game_result),MATCH(L$1,INDIRECT(nfl_game_result_header),0),FALSE)),"error")</f>
        <v/>
      </c>
      <c r="M1688" t="s">
        <v>14</v>
      </c>
      <c r="N1688">
        <v>-6</v>
      </c>
      <c r="O1688" t="s">
        <v>333</v>
      </c>
      <c r="P1688">
        <v>10</v>
      </c>
      <c r="Q1688" t="s">
        <v>87</v>
      </c>
      <c r="V1688" s="23" t="s">
        <v>416</v>
      </c>
      <c r="W1688">
        <f ca="1">VALUE(LEFT(C1688, 4))</f>
        <v>2015</v>
      </c>
      <c r="X1688">
        <f ca="1">VALUE(MID(C1688,6,FIND("_",C1688,6)-6))</f>
        <v>2</v>
      </c>
      <c r="Y1688">
        <f ca="1">IF(NOT(OR(ISBLANK(D1688),ISBLANK(E1688),D1688="",E1688="")),D1688-E1688,"")</f>
        <v>-0.5</v>
      </c>
      <c r="Z1688">
        <f ca="1">IF(OR(NOT(ISNUMBER(D1688)),ISBLANK(D1688),D1688="",ISBLANK(N1688)),"",ABS(D1688-N1688))</f>
        <v>0.5</v>
      </c>
      <c r="AA1688">
        <f ca="1">IF(OR(ISBLANK(J1688),ISBLANK(O1688),J1688="",O1688=""),"",IF(J1688=O1688,1,0))</f>
        <v>0</v>
      </c>
      <c r="AB1688">
        <f ca="1">IF(OR(ISBLANK(K1688),ISBLANK(Q1688),K1688="",Q1688=""),"",IF(K1688=Q1688,1,0))</f>
        <v>1</v>
      </c>
      <c r="AC1688" s="23" t="str">
        <f t="shared" ca="1" si="26"/>
        <v/>
      </c>
    </row>
    <row r="1689" spans="1:29" x14ac:dyDescent="0.25">
      <c r="A1689" s="23">
        <v>1688</v>
      </c>
      <c r="B1689">
        <v>822</v>
      </c>
      <c r="C1689" t="str">
        <f ca="1">IFERROR(VLOOKUP($B1689,INDIRECT(nfl_game_result),MATCH(C$1,INDIRECT(nfl_game_result_header),0),FALSE),"error")</f>
        <v>2015_02_TBY@NOR</v>
      </c>
      <c r="D1689">
        <f ca="1">IFERROR(IF(ISBLANK(VLOOKUP($B1689,INDIRECT(nfl_game_result),MATCH(D$1,INDIRECT(nfl_game_result_header),0),FALSE)),"",VLOOKUP($B1689,INDIRECT(nfl_game_result),MATCH(D$1,INDIRECT(nfl_game_result_header),0),FALSE)),"error")</f>
        <v>-10.5</v>
      </c>
      <c r="E1689">
        <f ca="1">IFERROR(IF(ISBLANK(VLOOKUP($B1689,INDIRECT(nfl_game_result),MATCH(E$1,INDIRECT(nfl_game_result_header),0),FALSE)),"",VLOOKUP($B1689,INDIRECT(nfl_game_result),MATCH(E$1,INDIRECT(nfl_game_result_header),0),FALSE)),"error")</f>
        <v>-9</v>
      </c>
      <c r="F1689" s="23" t="str">
        <f ca="1">IFERROR(IF(ISBLANK(VLOOKUP($B1689,INDIRECT(nfl_game_result),MATCH(F$1,INDIRECT(nfl_game_result_header),0),FALSE)),"",VLOOKUP($B1689,INDIRECT(nfl_game_result),MATCH(F$1,INDIRECT(nfl_game_result_header),0),FALSE)),"error")</f>
        <v/>
      </c>
      <c r="G1689" s="23" t="str">
        <f ca="1">IFERROR(IF(ISBLANK(VLOOKUP($B1689,INDIRECT(nfl_game_result),MATCH(G$1,INDIRECT(nfl_game_result_header),0),FALSE)),"",VLOOKUP($B1689,INDIRECT(nfl_game_result),MATCH(G$1,INDIRECT(nfl_game_result_header),0),FALSE)),"error")</f>
        <v/>
      </c>
      <c r="H1689">
        <f ca="1">IFERROR(IF(ISBLANK(VLOOKUP($B1689,INDIRECT(nfl_game_result),MATCH(H$1,INDIRECT(nfl_game_result_header),0),FALSE)),"",VLOOKUP($B1689,INDIRECT(nfl_game_result),MATCH(H$1,INDIRECT(nfl_game_result_header),0),FALSE)),"error")</f>
        <v>19</v>
      </c>
      <c r="I1689">
        <f ca="1">IFERROR(IF(ISBLANK(VLOOKUP($B1689,INDIRECT(nfl_game_result),MATCH(I$1,INDIRECT(nfl_game_result_header),0),FALSE)),"",VLOOKUP($B1689,INDIRECT(nfl_game_result),MATCH(I$1,INDIRECT(nfl_game_result_header),0),FALSE)),"error")</f>
        <v>26</v>
      </c>
      <c r="J1689" t="str">
        <f ca="1">IFERROR(IF(ISBLANK(VLOOKUP($B1689,INDIRECT(nfl_game_result),MATCH(J$1,INDIRECT(nfl_game_result_header),0),FALSE)),"",VLOOKUP($B1689,INDIRECT(nfl_game_result),MATCH(J$1,INDIRECT(nfl_game_result_header),0),FALSE)),"error")</f>
        <v>TBY</v>
      </c>
      <c r="K1689" t="str">
        <f ca="1">IFERROR(IF(ISBLANK(VLOOKUP($B1689,INDIRECT(nfl_game_result),MATCH(K$1,INDIRECT(nfl_game_result_header),0),FALSE)),"",VLOOKUP($B1689,INDIRECT(nfl_game_result),MATCH(K$1,INDIRECT(nfl_game_result_header),0),FALSE)),"error")</f>
        <v>TBY</v>
      </c>
      <c r="L1689" s="23" t="str">
        <f ca="1">IFERROR(IF(ISBLANK(VLOOKUP($B1689,INDIRECT(nfl_game_result),MATCH(L$1,INDIRECT(nfl_game_result_header),0),FALSE)),"",VLOOKUP($B1689,INDIRECT(nfl_game_result),MATCH(L$1,INDIRECT(nfl_game_result_header),0),FALSE)),"error")</f>
        <v/>
      </c>
      <c r="M1689" t="s">
        <v>14</v>
      </c>
      <c r="N1689">
        <v>-7</v>
      </c>
      <c r="O1689" t="s">
        <v>334</v>
      </c>
      <c r="P1689">
        <v>9</v>
      </c>
      <c r="Q1689" t="s">
        <v>335</v>
      </c>
      <c r="V1689" s="23" t="s">
        <v>416</v>
      </c>
      <c r="W1689">
        <f ca="1">VALUE(LEFT(C1689, 4))</f>
        <v>2015</v>
      </c>
      <c r="X1689">
        <f ca="1">VALUE(MID(C1689,6,FIND("_",C1689,6)-6))</f>
        <v>2</v>
      </c>
      <c r="Y1689">
        <f ca="1">IF(NOT(OR(ISBLANK(D1689),ISBLANK(E1689),D1689="",E1689="")),D1689-E1689,"")</f>
        <v>-1.5</v>
      </c>
      <c r="Z1689">
        <f ca="1">IF(OR(NOT(ISNUMBER(D1689)),ISBLANK(D1689),D1689="",ISBLANK(N1689)),"",ABS(D1689-N1689))</f>
        <v>3.5</v>
      </c>
      <c r="AA1689">
        <f ca="1">IF(OR(ISBLANK(J1689),ISBLANK(O1689),J1689="",O1689=""),"",IF(J1689=O1689,1,0))</f>
        <v>1</v>
      </c>
      <c r="AB1689">
        <f ca="1">IF(OR(ISBLANK(K1689),ISBLANK(Q1689),K1689="",Q1689=""),"",IF(K1689=Q1689,1,0))</f>
        <v>0</v>
      </c>
      <c r="AC1689" s="23" t="str">
        <f t="shared" ca="1" si="26"/>
        <v/>
      </c>
    </row>
    <row r="1690" spans="1:29" x14ac:dyDescent="0.25">
      <c r="A1690" s="23">
        <v>1689</v>
      </c>
      <c r="B1690">
        <v>823</v>
      </c>
      <c r="C1690" t="str">
        <f ca="1">IFERROR(VLOOKUP($B1690,INDIRECT(nfl_game_result),MATCH(C$1,INDIRECT(nfl_game_result_header),0),FALSE),"error")</f>
        <v>2015_02_DET@MIN</v>
      </c>
      <c r="D1690">
        <f ca="1">IFERROR(IF(ISBLANK(VLOOKUP($B1690,INDIRECT(nfl_game_result),MATCH(D$1,INDIRECT(nfl_game_result_header),0),FALSE)),"",VLOOKUP($B1690,INDIRECT(nfl_game_result),MATCH(D$1,INDIRECT(nfl_game_result_header),0),FALSE)),"error")</f>
        <v>-3</v>
      </c>
      <c r="E1690">
        <f ca="1">IFERROR(IF(ISBLANK(VLOOKUP($B1690,INDIRECT(nfl_game_result),MATCH(E$1,INDIRECT(nfl_game_result_header),0),FALSE)),"",VLOOKUP($B1690,INDIRECT(nfl_game_result),MATCH(E$1,INDIRECT(nfl_game_result_header),0),FALSE)),"error")</f>
        <v>-3</v>
      </c>
      <c r="F1690" s="23" t="str">
        <f ca="1">IFERROR(IF(ISBLANK(VLOOKUP($B1690,INDIRECT(nfl_game_result),MATCH(F$1,INDIRECT(nfl_game_result_header),0),FALSE)),"",VLOOKUP($B1690,INDIRECT(nfl_game_result),MATCH(F$1,INDIRECT(nfl_game_result_header),0),FALSE)),"error")</f>
        <v/>
      </c>
      <c r="G1690" s="23" t="str">
        <f ca="1">IFERROR(IF(ISBLANK(VLOOKUP($B1690,INDIRECT(nfl_game_result),MATCH(G$1,INDIRECT(nfl_game_result_header),0),FALSE)),"",VLOOKUP($B1690,INDIRECT(nfl_game_result),MATCH(G$1,INDIRECT(nfl_game_result_header),0),FALSE)),"error")</f>
        <v/>
      </c>
      <c r="H1690">
        <f ca="1">IFERROR(IF(ISBLANK(VLOOKUP($B1690,INDIRECT(nfl_game_result),MATCH(H$1,INDIRECT(nfl_game_result_header),0),FALSE)),"",VLOOKUP($B1690,INDIRECT(nfl_game_result),MATCH(H$1,INDIRECT(nfl_game_result_header),0),FALSE)),"error")</f>
        <v>26</v>
      </c>
      <c r="I1690">
        <f ca="1">IFERROR(IF(ISBLANK(VLOOKUP($B1690,INDIRECT(nfl_game_result),MATCH(I$1,INDIRECT(nfl_game_result_header),0),FALSE)),"",VLOOKUP($B1690,INDIRECT(nfl_game_result),MATCH(I$1,INDIRECT(nfl_game_result_header),0),FALSE)),"error")</f>
        <v>16</v>
      </c>
      <c r="J1690" t="str">
        <f ca="1">IFERROR(IF(ISBLANK(VLOOKUP($B1690,INDIRECT(nfl_game_result),MATCH(J$1,INDIRECT(nfl_game_result_header),0),FALSE)),"",VLOOKUP($B1690,INDIRECT(nfl_game_result),MATCH(J$1,INDIRECT(nfl_game_result_header),0),FALSE)),"error")</f>
        <v>MIN</v>
      </c>
      <c r="K1690" t="str">
        <f ca="1">IFERROR(IF(ISBLANK(VLOOKUP($B1690,INDIRECT(nfl_game_result),MATCH(K$1,INDIRECT(nfl_game_result_header),0),FALSE)),"",VLOOKUP($B1690,INDIRECT(nfl_game_result),MATCH(K$1,INDIRECT(nfl_game_result_header),0),FALSE)),"error")</f>
        <v>MIN</v>
      </c>
      <c r="L1690" s="23" t="str">
        <f ca="1">IFERROR(IF(ISBLANK(VLOOKUP($B1690,INDIRECT(nfl_game_result),MATCH(L$1,INDIRECT(nfl_game_result_header),0),FALSE)),"",VLOOKUP($B1690,INDIRECT(nfl_game_result),MATCH(L$1,INDIRECT(nfl_game_result_header),0),FALSE)),"error")</f>
        <v/>
      </c>
      <c r="M1690" t="s">
        <v>14</v>
      </c>
      <c r="N1690">
        <v>-2.5</v>
      </c>
      <c r="O1690" t="s">
        <v>80</v>
      </c>
      <c r="P1690">
        <v>13</v>
      </c>
      <c r="Q1690" t="s">
        <v>80</v>
      </c>
      <c r="V1690" s="23" t="s">
        <v>416</v>
      </c>
      <c r="W1690">
        <f ca="1">VALUE(LEFT(C1690, 4))</f>
        <v>2015</v>
      </c>
      <c r="X1690">
        <f ca="1">VALUE(MID(C1690,6,FIND("_",C1690,6)-6))</f>
        <v>2</v>
      </c>
      <c r="Y1690">
        <f ca="1">IF(NOT(OR(ISBLANK(D1690),ISBLANK(E1690),D1690="",E1690="")),D1690-E1690,"")</f>
        <v>0</v>
      </c>
      <c r="Z1690">
        <f ca="1">IF(OR(NOT(ISNUMBER(D1690)),ISBLANK(D1690),D1690="",ISBLANK(N1690)),"",ABS(D1690-N1690))</f>
        <v>0.5</v>
      </c>
      <c r="AA1690">
        <f ca="1">IF(OR(ISBLANK(J1690),ISBLANK(O1690),J1690="",O1690=""),"",IF(J1690=O1690,1,0))</f>
        <v>1</v>
      </c>
      <c r="AB1690">
        <f ca="1">IF(OR(ISBLANK(K1690),ISBLANK(Q1690),K1690="",Q1690=""),"",IF(K1690=Q1690,1,0))</f>
        <v>1</v>
      </c>
      <c r="AC1690" s="23" t="str">
        <f t="shared" ca="1" si="26"/>
        <v/>
      </c>
    </row>
    <row r="1691" spans="1:29" x14ac:dyDescent="0.25">
      <c r="A1691" s="23">
        <v>1690</v>
      </c>
      <c r="B1691">
        <v>824</v>
      </c>
      <c r="C1691" t="str">
        <f ca="1">IFERROR(VLOOKUP($B1691,INDIRECT(nfl_game_result),MATCH(C$1,INDIRECT(nfl_game_result_header),0),FALSE),"error")</f>
        <v>2015_02_ARI@CHI</v>
      </c>
      <c r="D1691">
        <f ca="1">IFERROR(IF(ISBLANK(VLOOKUP($B1691,INDIRECT(nfl_game_result),MATCH(D$1,INDIRECT(nfl_game_result_header),0),FALSE)),"",VLOOKUP($B1691,INDIRECT(nfl_game_result),MATCH(D$1,INDIRECT(nfl_game_result_header),0),FALSE)),"error")</f>
        <v>1.5</v>
      </c>
      <c r="E1691">
        <f ca="1">IFERROR(IF(ISBLANK(VLOOKUP($B1691,INDIRECT(nfl_game_result),MATCH(E$1,INDIRECT(nfl_game_result_header),0),FALSE)),"",VLOOKUP($B1691,INDIRECT(nfl_game_result),MATCH(E$1,INDIRECT(nfl_game_result_header),0),FALSE)),"error")</f>
        <v>2</v>
      </c>
      <c r="F1691" s="23" t="str">
        <f ca="1">IFERROR(IF(ISBLANK(VLOOKUP($B1691,INDIRECT(nfl_game_result),MATCH(F$1,INDIRECT(nfl_game_result_header),0),FALSE)),"",VLOOKUP($B1691,INDIRECT(nfl_game_result),MATCH(F$1,INDIRECT(nfl_game_result_header),0),FALSE)),"error")</f>
        <v/>
      </c>
      <c r="G1691" s="23" t="str">
        <f ca="1">IFERROR(IF(ISBLANK(VLOOKUP($B1691,INDIRECT(nfl_game_result),MATCH(G$1,INDIRECT(nfl_game_result_header),0),FALSE)),"",VLOOKUP($B1691,INDIRECT(nfl_game_result),MATCH(G$1,INDIRECT(nfl_game_result_header),0),FALSE)),"error")</f>
        <v/>
      </c>
      <c r="H1691">
        <f ca="1">IFERROR(IF(ISBLANK(VLOOKUP($B1691,INDIRECT(nfl_game_result),MATCH(H$1,INDIRECT(nfl_game_result_header),0),FALSE)),"",VLOOKUP($B1691,INDIRECT(nfl_game_result),MATCH(H$1,INDIRECT(nfl_game_result_header),0),FALSE)),"error")</f>
        <v>23</v>
      </c>
      <c r="I1691">
        <f ca="1">IFERROR(IF(ISBLANK(VLOOKUP($B1691,INDIRECT(nfl_game_result),MATCH(I$1,INDIRECT(nfl_game_result_header),0),FALSE)),"",VLOOKUP($B1691,INDIRECT(nfl_game_result),MATCH(I$1,INDIRECT(nfl_game_result_header),0),FALSE)),"error")</f>
        <v>48</v>
      </c>
      <c r="J1691" t="str">
        <f ca="1">IFERROR(IF(ISBLANK(VLOOKUP($B1691,INDIRECT(nfl_game_result),MATCH(J$1,INDIRECT(nfl_game_result_header),0),FALSE)),"",VLOOKUP($B1691,INDIRECT(nfl_game_result),MATCH(J$1,INDIRECT(nfl_game_result_header),0),FALSE)),"error")</f>
        <v>ARI</v>
      </c>
      <c r="K1691" t="str">
        <f ca="1">IFERROR(IF(ISBLANK(VLOOKUP($B1691,INDIRECT(nfl_game_result),MATCH(K$1,INDIRECT(nfl_game_result_header),0),FALSE)),"",VLOOKUP($B1691,INDIRECT(nfl_game_result),MATCH(K$1,INDIRECT(nfl_game_result_header),0),FALSE)),"error")</f>
        <v>ARI</v>
      </c>
      <c r="L1691" s="23" t="str">
        <f ca="1">IFERROR(IF(ISBLANK(VLOOKUP($B1691,INDIRECT(nfl_game_result),MATCH(L$1,INDIRECT(nfl_game_result_header),0),FALSE)),"",VLOOKUP($B1691,INDIRECT(nfl_game_result),MATCH(L$1,INDIRECT(nfl_game_result_header),0),FALSE)),"error")</f>
        <v/>
      </c>
      <c r="M1691" t="s">
        <v>14</v>
      </c>
      <c r="N1691">
        <v>-1.5</v>
      </c>
      <c r="O1691" t="s">
        <v>68</v>
      </c>
      <c r="P1691">
        <v>14</v>
      </c>
      <c r="Q1691" t="s">
        <v>68</v>
      </c>
      <c r="V1691" s="23" t="s">
        <v>416</v>
      </c>
      <c r="W1691">
        <f ca="1">VALUE(LEFT(C1691, 4))</f>
        <v>2015</v>
      </c>
      <c r="X1691">
        <f ca="1">VALUE(MID(C1691,6,FIND("_",C1691,6)-6))</f>
        <v>2</v>
      </c>
      <c r="Y1691">
        <f ca="1">IF(NOT(OR(ISBLANK(D1691),ISBLANK(E1691),D1691="",E1691="")),D1691-E1691,"")</f>
        <v>-0.5</v>
      </c>
      <c r="Z1691">
        <f ca="1">IF(OR(NOT(ISNUMBER(D1691)),ISBLANK(D1691),D1691="",ISBLANK(N1691)),"",ABS(D1691-N1691))</f>
        <v>3</v>
      </c>
      <c r="AA1691">
        <f ca="1">IF(OR(ISBLANK(J1691),ISBLANK(O1691),J1691="",O1691=""),"",IF(J1691=O1691,1,0))</f>
        <v>0</v>
      </c>
      <c r="AB1691">
        <f ca="1">IF(OR(ISBLANK(K1691),ISBLANK(Q1691),K1691="",Q1691=""),"",IF(K1691=Q1691,1,0))</f>
        <v>0</v>
      </c>
      <c r="AC1691" s="23" t="str">
        <f t="shared" ca="1" si="26"/>
        <v/>
      </c>
    </row>
    <row r="1692" spans="1:29" x14ac:dyDescent="0.25">
      <c r="A1692" s="23">
        <v>1691</v>
      </c>
      <c r="B1692">
        <v>825</v>
      </c>
      <c r="C1692" t="str">
        <f ca="1">IFERROR(VLOOKUP($B1692,INDIRECT(nfl_game_result),MATCH(C$1,INDIRECT(nfl_game_result_header),0),FALSE),"error")</f>
        <v>2015_02_NWE@BUF</v>
      </c>
      <c r="D1692">
        <f ca="1">IFERROR(IF(ISBLANK(VLOOKUP($B1692,INDIRECT(nfl_game_result),MATCH(D$1,INDIRECT(nfl_game_result_header),0),FALSE)),"",VLOOKUP($B1692,INDIRECT(nfl_game_result),MATCH(D$1,INDIRECT(nfl_game_result_header),0),FALSE)),"error")</f>
        <v>1.5</v>
      </c>
      <c r="E1692">
        <f ca="1">IFERROR(IF(ISBLANK(VLOOKUP($B1692,INDIRECT(nfl_game_result),MATCH(E$1,INDIRECT(nfl_game_result_header),0),FALSE)),"",VLOOKUP($B1692,INDIRECT(nfl_game_result),MATCH(E$1,INDIRECT(nfl_game_result_header),0),FALSE)),"error")</f>
        <v>-1.5</v>
      </c>
      <c r="F1692" s="23" t="str">
        <f ca="1">IFERROR(IF(ISBLANK(VLOOKUP($B1692,INDIRECT(nfl_game_result),MATCH(F$1,INDIRECT(nfl_game_result_header),0),FALSE)),"",VLOOKUP($B1692,INDIRECT(nfl_game_result),MATCH(F$1,INDIRECT(nfl_game_result_header),0),FALSE)),"error")</f>
        <v/>
      </c>
      <c r="G1692" s="23" t="str">
        <f ca="1">IFERROR(IF(ISBLANK(VLOOKUP($B1692,INDIRECT(nfl_game_result),MATCH(G$1,INDIRECT(nfl_game_result_header),0),FALSE)),"",VLOOKUP($B1692,INDIRECT(nfl_game_result),MATCH(G$1,INDIRECT(nfl_game_result_header),0),FALSE)),"error")</f>
        <v/>
      </c>
      <c r="H1692">
        <f ca="1">IFERROR(IF(ISBLANK(VLOOKUP($B1692,INDIRECT(nfl_game_result),MATCH(H$1,INDIRECT(nfl_game_result_header),0),FALSE)),"",VLOOKUP($B1692,INDIRECT(nfl_game_result),MATCH(H$1,INDIRECT(nfl_game_result_header),0),FALSE)),"error")</f>
        <v>32</v>
      </c>
      <c r="I1692">
        <f ca="1">IFERROR(IF(ISBLANK(VLOOKUP($B1692,INDIRECT(nfl_game_result),MATCH(I$1,INDIRECT(nfl_game_result_header),0),FALSE)),"",VLOOKUP($B1692,INDIRECT(nfl_game_result),MATCH(I$1,INDIRECT(nfl_game_result_header),0),FALSE)),"error")</f>
        <v>40</v>
      </c>
      <c r="J1692" t="str">
        <f ca="1">IFERROR(IF(ISBLANK(VLOOKUP($B1692,INDIRECT(nfl_game_result),MATCH(J$1,INDIRECT(nfl_game_result_header),0),FALSE)),"",VLOOKUP($B1692,INDIRECT(nfl_game_result),MATCH(J$1,INDIRECT(nfl_game_result_header),0),FALSE)),"error")</f>
        <v>NWE</v>
      </c>
      <c r="K1692" t="str">
        <f ca="1">IFERROR(IF(ISBLANK(VLOOKUP($B1692,INDIRECT(nfl_game_result),MATCH(K$1,INDIRECT(nfl_game_result_header),0),FALSE)),"",VLOOKUP($B1692,INDIRECT(nfl_game_result),MATCH(K$1,INDIRECT(nfl_game_result_header),0),FALSE)),"error")</f>
        <v>NWE</v>
      </c>
      <c r="L1692" s="23" t="str">
        <f ca="1">IFERROR(IF(ISBLANK(VLOOKUP($B1692,INDIRECT(nfl_game_result),MATCH(L$1,INDIRECT(nfl_game_result_header),0),FALSE)),"",VLOOKUP($B1692,INDIRECT(nfl_game_result),MATCH(L$1,INDIRECT(nfl_game_result_header),0),FALSE)),"error")</f>
        <v/>
      </c>
      <c r="M1692" t="s">
        <v>14</v>
      </c>
      <c r="N1692">
        <v>2.5</v>
      </c>
      <c r="O1692" t="s">
        <v>66</v>
      </c>
      <c r="P1692">
        <v>15</v>
      </c>
      <c r="Q1692" t="s">
        <v>66</v>
      </c>
      <c r="V1692" s="23" t="s">
        <v>416</v>
      </c>
      <c r="W1692">
        <f ca="1">VALUE(LEFT(C1692, 4))</f>
        <v>2015</v>
      </c>
      <c r="X1692">
        <f ca="1">VALUE(MID(C1692,6,FIND("_",C1692,6)-6))</f>
        <v>2</v>
      </c>
      <c r="Y1692">
        <f ca="1">IF(NOT(OR(ISBLANK(D1692),ISBLANK(E1692),D1692="",E1692="")),D1692-E1692,"")</f>
        <v>3</v>
      </c>
      <c r="Z1692">
        <f ca="1">IF(OR(NOT(ISNUMBER(D1692)),ISBLANK(D1692),D1692="",ISBLANK(N1692)),"",ABS(D1692-N1692))</f>
        <v>1</v>
      </c>
      <c r="AA1692">
        <f ca="1">IF(OR(ISBLANK(J1692),ISBLANK(O1692),J1692="",O1692=""),"",IF(J1692=O1692,1,0))</f>
        <v>0</v>
      </c>
      <c r="AB1692">
        <f ca="1">IF(OR(ISBLANK(K1692),ISBLANK(Q1692),K1692="",Q1692=""),"",IF(K1692=Q1692,1,0))</f>
        <v>0</v>
      </c>
      <c r="AC1692" s="23" t="str">
        <f t="shared" ca="1" si="26"/>
        <v/>
      </c>
    </row>
    <row r="1693" spans="1:29" x14ac:dyDescent="0.25">
      <c r="A1693" s="23">
        <v>1692</v>
      </c>
      <c r="B1693">
        <v>826</v>
      </c>
      <c r="C1693" t="str">
        <f ca="1">IFERROR(VLOOKUP($B1693,INDIRECT(nfl_game_result),MATCH(C$1,INDIRECT(nfl_game_result_header),0),FALSE),"error")</f>
        <v>2015_02_SD@CIN</v>
      </c>
      <c r="D1693">
        <f ca="1">IFERROR(IF(ISBLANK(VLOOKUP($B1693,INDIRECT(nfl_game_result),MATCH(D$1,INDIRECT(nfl_game_result_header),0),FALSE)),"",VLOOKUP($B1693,INDIRECT(nfl_game_result),MATCH(D$1,INDIRECT(nfl_game_result_header),0),FALSE)),"error")</f>
        <v>-3</v>
      </c>
      <c r="E1693">
        <f ca="1">IFERROR(IF(ISBLANK(VLOOKUP($B1693,INDIRECT(nfl_game_result),MATCH(E$1,INDIRECT(nfl_game_result_header),0),FALSE)),"",VLOOKUP($B1693,INDIRECT(nfl_game_result),MATCH(E$1,INDIRECT(nfl_game_result_header),0),FALSE)),"error")</f>
        <v>-3.5</v>
      </c>
      <c r="F1693" s="23" t="str">
        <f ca="1">IFERROR(IF(ISBLANK(VLOOKUP($B1693,INDIRECT(nfl_game_result),MATCH(F$1,INDIRECT(nfl_game_result_header),0),FALSE)),"",VLOOKUP($B1693,INDIRECT(nfl_game_result),MATCH(F$1,INDIRECT(nfl_game_result_header),0),FALSE)),"error")</f>
        <v/>
      </c>
      <c r="G1693" s="23" t="str">
        <f ca="1">IFERROR(IF(ISBLANK(VLOOKUP($B1693,INDIRECT(nfl_game_result),MATCH(G$1,INDIRECT(nfl_game_result_header),0),FALSE)),"",VLOOKUP($B1693,INDIRECT(nfl_game_result),MATCH(G$1,INDIRECT(nfl_game_result_header),0),FALSE)),"error")</f>
        <v/>
      </c>
      <c r="H1693">
        <f ca="1">IFERROR(IF(ISBLANK(VLOOKUP($B1693,INDIRECT(nfl_game_result),MATCH(H$1,INDIRECT(nfl_game_result_header),0),FALSE)),"",VLOOKUP($B1693,INDIRECT(nfl_game_result),MATCH(H$1,INDIRECT(nfl_game_result_header),0),FALSE)),"error")</f>
        <v>24</v>
      </c>
      <c r="I1693">
        <f ca="1">IFERROR(IF(ISBLANK(VLOOKUP($B1693,INDIRECT(nfl_game_result),MATCH(I$1,INDIRECT(nfl_game_result_header),0),FALSE)),"",VLOOKUP($B1693,INDIRECT(nfl_game_result),MATCH(I$1,INDIRECT(nfl_game_result_header),0),FALSE)),"error")</f>
        <v>19</v>
      </c>
      <c r="J1693" t="str">
        <f ca="1">IFERROR(IF(ISBLANK(VLOOKUP($B1693,INDIRECT(nfl_game_result),MATCH(J$1,INDIRECT(nfl_game_result_header),0),FALSE)),"",VLOOKUP($B1693,INDIRECT(nfl_game_result),MATCH(J$1,INDIRECT(nfl_game_result_header),0),FALSE)),"error")</f>
        <v>CIN</v>
      </c>
      <c r="K1693" t="str">
        <f ca="1">IFERROR(IF(ISBLANK(VLOOKUP($B1693,INDIRECT(nfl_game_result),MATCH(K$1,INDIRECT(nfl_game_result_header),0),FALSE)),"",VLOOKUP($B1693,INDIRECT(nfl_game_result),MATCH(K$1,INDIRECT(nfl_game_result_header),0),FALSE)),"error")</f>
        <v>CIN</v>
      </c>
      <c r="L1693" s="23" t="str">
        <f ca="1">IFERROR(IF(ISBLANK(VLOOKUP($B1693,INDIRECT(nfl_game_result),MATCH(L$1,INDIRECT(nfl_game_result_header),0),FALSE)),"",VLOOKUP($B1693,INDIRECT(nfl_game_result),MATCH(L$1,INDIRECT(nfl_game_result_header),0),FALSE)),"error")</f>
        <v/>
      </c>
      <c r="M1693" t="s">
        <v>14</v>
      </c>
      <c r="N1693">
        <v>-3.5</v>
      </c>
      <c r="O1693" t="s">
        <v>69</v>
      </c>
      <c r="P1693">
        <v>8</v>
      </c>
      <c r="Q1693" t="s">
        <v>69</v>
      </c>
      <c r="V1693" s="23" t="s">
        <v>416</v>
      </c>
      <c r="W1693">
        <f ca="1">VALUE(LEFT(C1693, 4))</f>
        <v>2015</v>
      </c>
      <c r="X1693">
        <f ca="1">VALUE(MID(C1693,6,FIND("_",C1693,6)-6))</f>
        <v>2</v>
      </c>
      <c r="Y1693">
        <f ca="1">IF(NOT(OR(ISBLANK(D1693),ISBLANK(E1693),D1693="",E1693="")),D1693-E1693,"")</f>
        <v>0.5</v>
      </c>
      <c r="Z1693">
        <f ca="1">IF(OR(NOT(ISNUMBER(D1693)),ISBLANK(D1693),D1693="",ISBLANK(N1693)),"",ABS(D1693-N1693))</f>
        <v>0.5</v>
      </c>
      <c r="AA1693">
        <f ca="1">IF(OR(ISBLANK(J1693),ISBLANK(O1693),J1693="",O1693=""),"",IF(J1693=O1693,1,0))</f>
        <v>1</v>
      </c>
      <c r="AB1693">
        <f ca="1">IF(OR(ISBLANK(K1693),ISBLANK(Q1693),K1693="",Q1693=""),"",IF(K1693=Q1693,1,0))</f>
        <v>1</v>
      </c>
      <c r="AC1693" s="23" t="str">
        <f t="shared" ca="1" si="26"/>
        <v/>
      </c>
    </row>
    <row r="1694" spans="1:29" x14ac:dyDescent="0.25">
      <c r="A1694" s="23">
        <v>1693</v>
      </c>
      <c r="B1694">
        <v>827</v>
      </c>
      <c r="C1694" t="str">
        <f ca="1">IFERROR(VLOOKUP($B1694,INDIRECT(nfl_game_result),MATCH(C$1,INDIRECT(nfl_game_result_header),0),FALSE),"error")</f>
        <v>2015_02_TEN@CLE</v>
      </c>
      <c r="D1694">
        <f ca="1">IFERROR(IF(ISBLANK(VLOOKUP($B1694,INDIRECT(nfl_game_result),MATCH(D$1,INDIRECT(nfl_game_result_header),0),FALSE)),"",VLOOKUP($B1694,INDIRECT(nfl_game_result),MATCH(D$1,INDIRECT(nfl_game_result_header),0),FALSE)),"error")</f>
        <v>-3.5</v>
      </c>
      <c r="E1694">
        <f ca="1">IFERROR(IF(ISBLANK(VLOOKUP($B1694,INDIRECT(nfl_game_result),MATCH(E$1,INDIRECT(nfl_game_result_header),0),FALSE)),"",VLOOKUP($B1694,INDIRECT(nfl_game_result),MATCH(E$1,INDIRECT(nfl_game_result_header),0),FALSE)),"error")</f>
        <v>1</v>
      </c>
      <c r="F1694" s="23" t="str">
        <f ca="1">IFERROR(IF(ISBLANK(VLOOKUP($B1694,INDIRECT(nfl_game_result),MATCH(F$1,INDIRECT(nfl_game_result_header),0),FALSE)),"",VLOOKUP($B1694,INDIRECT(nfl_game_result),MATCH(F$1,INDIRECT(nfl_game_result_header),0),FALSE)),"error")</f>
        <v/>
      </c>
      <c r="G1694" s="23" t="str">
        <f ca="1">IFERROR(IF(ISBLANK(VLOOKUP($B1694,INDIRECT(nfl_game_result),MATCH(G$1,INDIRECT(nfl_game_result_header),0),FALSE)),"",VLOOKUP($B1694,INDIRECT(nfl_game_result),MATCH(G$1,INDIRECT(nfl_game_result_header),0),FALSE)),"error")</f>
        <v/>
      </c>
      <c r="H1694">
        <f ca="1">IFERROR(IF(ISBLANK(VLOOKUP($B1694,INDIRECT(nfl_game_result),MATCH(H$1,INDIRECT(nfl_game_result_header),0),FALSE)),"",VLOOKUP($B1694,INDIRECT(nfl_game_result),MATCH(H$1,INDIRECT(nfl_game_result_header),0),FALSE)),"error")</f>
        <v>28</v>
      </c>
      <c r="I1694">
        <f ca="1">IFERROR(IF(ISBLANK(VLOOKUP($B1694,INDIRECT(nfl_game_result),MATCH(I$1,INDIRECT(nfl_game_result_header),0),FALSE)),"",VLOOKUP($B1694,INDIRECT(nfl_game_result),MATCH(I$1,INDIRECT(nfl_game_result_header),0),FALSE)),"error")</f>
        <v>14</v>
      </c>
      <c r="J1694" t="str">
        <f ca="1">IFERROR(IF(ISBLANK(VLOOKUP($B1694,INDIRECT(nfl_game_result),MATCH(J$1,INDIRECT(nfl_game_result_header),0),FALSE)),"",VLOOKUP($B1694,INDIRECT(nfl_game_result),MATCH(J$1,INDIRECT(nfl_game_result_header),0),FALSE)),"error")</f>
        <v>CLE</v>
      </c>
      <c r="K1694" t="str">
        <f ca="1">IFERROR(IF(ISBLANK(VLOOKUP($B1694,INDIRECT(nfl_game_result),MATCH(K$1,INDIRECT(nfl_game_result_header),0),FALSE)),"",VLOOKUP($B1694,INDIRECT(nfl_game_result),MATCH(K$1,INDIRECT(nfl_game_result_header),0),FALSE)),"error")</f>
        <v>CLE</v>
      </c>
      <c r="L1694" s="23" t="str">
        <f ca="1">IFERROR(IF(ISBLANK(VLOOKUP($B1694,INDIRECT(nfl_game_result),MATCH(L$1,INDIRECT(nfl_game_result_header),0),FALSE)),"",VLOOKUP($B1694,INDIRECT(nfl_game_result),MATCH(L$1,INDIRECT(nfl_game_result_header),0),FALSE)),"error")</f>
        <v/>
      </c>
      <c r="M1694" t="s">
        <v>14</v>
      </c>
      <c r="N1694">
        <v>2.5</v>
      </c>
      <c r="O1694" t="s">
        <v>93</v>
      </c>
      <c r="P1694">
        <v>5</v>
      </c>
      <c r="Q1694" t="s">
        <v>93</v>
      </c>
      <c r="V1694" s="23" t="s">
        <v>416</v>
      </c>
      <c r="W1694">
        <f ca="1">VALUE(LEFT(C1694, 4))</f>
        <v>2015</v>
      </c>
      <c r="X1694">
        <f ca="1">VALUE(MID(C1694,6,FIND("_",C1694,6)-6))</f>
        <v>2</v>
      </c>
      <c r="Y1694">
        <f ca="1">IF(NOT(OR(ISBLANK(D1694),ISBLANK(E1694),D1694="",E1694="")),D1694-E1694,"")</f>
        <v>-4.5</v>
      </c>
      <c r="Z1694">
        <f ca="1">IF(OR(NOT(ISNUMBER(D1694)),ISBLANK(D1694),D1694="",ISBLANK(N1694)),"",ABS(D1694-N1694))</f>
        <v>6</v>
      </c>
      <c r="AA1694">
        <f ca="1">IF(OR(ISBLANK(J1694),ISBLANK(O1694),J1694="",O1694=""),"",IF(J1694=O1694,1,0))</f>
        <v>0</v>
      </c>
      <c r="AB1694">
        <f ca="1">IF(OR(ISBLANK(K1694),ISBLANK(Q1694),K1694="",Q1694=""),"",IF(K1694=Q1694,1,0))</f>
        <v>0</v>
      </c>
      <c r="AC1694" s="23" t="str">
        <f t="shared" ca="1" si="26"/>
        <v/>
      </c>
    </row>
    <row r="1695" spans="1:29" x14ac:dyDescent="0.25">
      <c r="A1695" s="23">
        <v>1694</v>
      </c>
      <c r="B1695">
        <v>828</v>
      </c>
      <c r="C1695" t="str">
        <f ca="1">IFERROR(VLOOKUP($B1695,INDIRECT(nfl_game_result),MATCH(C$1,INDIRECT(nfl_game_result_header),0),FALSE),"error")</f>
        <v>2015_02_ATL@NYG</v>
      </c>
      <c r="D1695">
        <f ca="1">IFERROR(IF(ISBLANK(VLOOKUP($B1695,INDIRECT(nfl_game_result),MATCH(D$1,INDIRECT(nfl_game_result_header),0),FALSE)),"",VLOOKUP($B1695,INDIRECT(nfl_game_result),MATCH(D$1,INDIRECT(nfl_game_result_header),0),FALSE)),"error")</f>
        <v>-2.5</v>
      </c>
      <c r="E1695">
        <f ca="1">IFERROR(IF(ISBLANK(VLOOKUP($B1695,INDIRECT(nfl_game_result),MATCH(E$1,INDIRECT(nfl_game_result_header),0),FALSE)),"",VLOOKUP($B1695,INDIRECT(nfl_game_result),MATCH(E$1,INDIRECT(nfl_game_result_header),0),FALSE)),"error")</f>
        <v>-2</v>
      </c>
      <c r="F1695" s="23" t="str">
        <f ca="1">IFERROR(IF(ISBLANK(VLOOKUP($B1695,INDIRECT(nfl_game_result),MATCH(F$1,INDIRECT(nfl_game_result_header),0),FALSE)),"",VLOOKUP($B1695,INDIRECT(nfl_game_result),MATCH(F$1,INDIRECT(nfl_game_result_header),0),FALSE)),"error")</f>
        <v/>
      </c>
      <c r="G1695" s="23" t="str">
        <f ca="1">IFERROR(IF(ISBLANK(VLOOKUP($B1695,INDIRECT(nfl_game_result),MATCH(G$1,INDIRECT(nfl_game_result_header),0),FALSE)),"",VLOOKUP($B1695,INDIRECT(nfl_game_result),MATCH(G$1,INDIRECT(nfl_game_result_header),0),FALSE)),"error")</f>
        <v/>
      </c>
      <c r="H1695">
        <f ca="1">IFERROR(IF(ISBLANK(VLOOKUP($B1695,INDIRECT(nfl_game_result),MATCH(H$1,INDIRECT(nfl_game_result_header),0),FALSE)),"",VLOOKUP($B1695,INDIRECT(nfl_game_result),MATCH(H$1,INDIRECT(nfl_game_result_header),0),FALSE)),"error")</f>
        <v>20</v>
      </c>
      <c r="I1695">
        <f ca="1">IFERROR(IF(ISBLANK(VLOOKUP($B1695,INDIRECT(nfl_game_result),MATCH(I$1,INDIRECT(nfl_game_result_header),0),FALSE)),"",VLOOKUP($B1695,INDIRECT(nfl_game_result),MATCH(I$1,INDIRECT(nfl_game_result_header),0),FALSE)),"error")</f>
        <v>24</v>
      </c>
      <c r="J1695" t="str">
        <f ca="1">IFERROR(IF(ISBLANK(VLOOKUP($B1695,INDIRECT(nfl_game_result),MATCH(J$1,INDIRECT(nfl_game_result_header),0),FALSE)),"",VLOOKUP($B1695,INDIRECT(nfl_game_result),MATCH(J$1,INDIRECT(nfl_game_result_header),0),FALSE)),"error")</f>
        <v>ATL</v>
      </c>
      <c r="K1695" t="str">
        <f ca="1">IFERROR(IF(ISBLANK(VLOOKUP($B1695,INDIRECT(nfl_game_result),MATCH(K$1,INDIRECT(nfl_game_result_header),0),FALSE)),"",VLOOKUP($B1695,INDIRECT(nfl_game_result),MATCH(K$1,INDIRECT(nfl_game_result_header),0),FALSE)),"error")</f>
        <v>ATL</v>
      </c>
      <c r="L1695" s="23" t="str">
        <f ca="1">IFERROR(IF(ISBLANK(VLOOKUP($B1695,INDIRECT(nfl_game_result),MATCH(L$1,INDIRECT(nfl_game_result_header),0),FALSE)),"",VLOOKUP($B1695,INDIRECT(nfl_game_result),MATCH(L$1,INDIRECT(nfl_game_result_header),0),FALSE)),"error")</f>
        <v/>
      </c>
      <c r="M1695" t="s">
        <v>14</v>
      </c>
      <c r="N1695">
        <v>-2</v>
      </c>
      <c r="O1695" t="s">
        <v>83</v>
      </c>
      <c r="P1695">
        <v>7</v>
      </c>
      <c r="Q1695" t="s">
        <v>83</v>
      </c>
      <c r="V1695" s="23" t="s">
        <v>416</v>
      </c>
      <c r="W1695">
        <f ca="1">VALUE(LEFT(C1695, 4))</f>
        <v>2015</v>
      </c>
      <c r="X1695">
        <f ca="1">VALUE(MID(C1695,6,FIND("_",C1695,6)-6))</f>
        <v>2</v>
      </c>
      <c r="Y1695">
        <f ca="1">IF(NOT(OR(ISBLANK(D1695),ISBLANK(E1695),D1695="",E1695="")),D1695-E1695,"")</f>
        <v>-0.5</v>
      </c>
      <c r="Z1695">
        <f ca="1">IF(OR(NOT(ISNUMBER(D1695)),ISBLANK(D1695),D1695="",ISBLANK(N1695)),"",ABS(D1695-N1695))</f>
        <v>0.5</v>
      </c>
      <c r="AA1695">
        <f ca="1">IF(OR(ISBLANK(J1695),ISBLANK(O1695),J1695="",O1695=""),"",IF(J1695=O1695,1,0))</f>
        <v>0</v>
      </c>
      <c r="AB1695">
        <f ca="1">IF(OR(ISBLANK(K1695),ISBLANK(Q1695),K1695="",Q1695=""),"",IF(K1695=Q1695,1,0))</f>
        <v>0</v>
      </c>
      <c r="AC1695" s="23" t="str">
        <f t="shared" ca="1" si="26"/>
        <v/>
      </c>
    </row>
    <row r="1696" spans="1:29" x14ac:dyDescent="0.25">
      <c r="A1696" s="23">
        <v>1695</v>
      </c>
      <c r="B1696">
        <v>829</v>
      </c>
      <c r="C1696" t="str">
        <f ca="1">IFERROR(VLOOKUP($B1696,INDIRECT(nfl_game_result),MATCH(C$1,INDIRECT(nfl_game_result_header),0),FALSE),"error")</f>
        <v>2015_02_STL@WAS</v>
      </c>
      <c r="D1696">
        <f ca="1">IFERROR(IF(ISBLANK(VLOOKUP($B1696,INDIRECT(nfl_game_result),MATCH(D$1,INDIRECT(nfl_game_result_header),0),FALSE)),"",VLOOKUP($B1696,INDIRECT(nfl_game_result),MATCH(D$1,INDIRECT(nfl_game_result_header),0),FALSE)),"error")</f>
        <v>2.5</v>
      </c>
      <c r="E1696">
        <f ca="1">IFERROR(IF(ISBLANK(VLOOKUP($B1696,INDIRECT(nfl_game_result),MATCH(E$1,INDIRECT(nfl_game_result_header),0),FALSE)),"",VLOOKUP($B1696,INDIRECT(nfl_game_result),MATCH(E$1,INDIRECT(nfl_game_result_header),0),FALSE)),"error")</f>
        <v>3</v>
      </c>
      <c r="F1696" s="23" t="str">
        <f ca="1">IFERROR(IF(ISBLANK(VLOOKUP($B1696,INDIRECT(nfl_game_result),MATCH(F$1,INDIRECT(nfl_game_result_header),0),FALSE)),"",VLOOKUP($B1696,INDIRECT(nfl_game_result),MATCH(F$1,INDIRECT(nfl_game_result_header),0),FALSE)),"error")</f>
        <v/>
      </c>
      <c r="G1696" s="23" t="str">
        <f ca="1">IFERROR(IF(ISBLANK(VLOOKUP($B1696,INDIRECT(nfl_game_result),MATCH(G$1,INDIRECT(nfl_game_result_header),0),FALSE)),"",VLOOKUP($B1696,INDIRECT(nfl_game_result),MATCH(G$1,INDIRECT(nfl_game_result_header),0),FALSE)),"error")</f>
        <v/>
      </c>
      <c r="H1696">
        <f ca="1">IFERROR(IF(ISBLANK(VLOOKUP($B1696,INDIRECT(nfl_game_result),MATCH(H$1,INDIRECT(nfl_game_result_header),0),FALSE)),"",VLOOKUP($B1696,INDIRECT(nfl_game_result),MATCH(H$1,INDIRECT(nfl_game_result_header),0),FALSE)),"error")</f>
        <v>24</v>
      </c>
      <c r="I1696">
        <f ca="1">IFERROR(IF(ISBLANK(VLOOKUP($B1696,INDIRECT(nfl_game_result),MATCH(I$1,INDIRECT(nfl_game_result_header),0),FALSE)),"",VLOOKUP($B1696,INDIRECT(nfl_game_result),MATCH(I$1,INDIRECT(nfl_game_result_header),0),FALSE)),"error")</f>
        <v>10</v>
      </c>
      <c r="J1696" t="str">
        <f ca="1">IFERROR(IF(ISBLANK(VLOOKUP($B1696,INDIRECT(nfl_game_result),MATCH(J$1,INDIRECT(nfl_game_result_header),0),FALSE)),"",VLOOKUP($B1696,INDIRECT(nfl_game_result),MATCH(J$1,INDIRECT(nfl_game_result_header),0),FALSE)),"error")</f>
        <v>WAS</v>
      </c>
      <c r="K1696" t="str">
        <f ca="1">IFERROR(IF(ISBLANK(VLOOKUP($B1696,INDIRECT(nfl_game_result),MATCH(K$1,INDIRECT(nfl_game_result_header),0),FALSE)),"",VLOOKUP($B1696,INDIRECT(nfl_game_result),MATCH(K$1,INDIRECT(nfl_game_result_header),0),FALSE)),"error")</f>
        <v>WAS</v>
      </c>
      <c r="L1696" s="23" t="str">
        <f ca="1">IFERROR(IF(ISBLANK(VLOOKUP($B1696,INDIRECT(nfl_game_result),MATCH(L$1,INDIRECT(nfl_game_result_header),0),FALSE)),"",VLOOKUP($B1696,INDIRECT(nfl_game_result),MATCH(L$1,INDIRECT(nfl_game_result_header),0),FALSE)),"error")</f>
        <v/>
      </c>
      <c r="M1696" t="s">
        <v>14</v>
      </c>
      <c r="N1696">
        <v>2.5</v>
      </c>
      <c r="O1696" t="s">
        <v>94</v>
      </c>
      <c r="P1696">
        <v>16</v>
      </c>
      <c r="Q1696" t="s">
        <v>94</v>
      </c>
      <c r="V1696" s="23" t="s">
        <v>416</v>
      </c>
      <c r="W1696">
        <f ca="1">VALUE(LEFT(C1696, 4))</f>
        <v>2015</v>
      </c>
      <c r="X1696">
        <f ca="1">VALUE(MID(C1696,6,FIND("_",C1696,6)-6))</f>
        <v>2</v>
      </c>
      <c r="Y1696">
        <f ca="1">IF(NOT(OR(ISBLANK(D1696),ISBLANK(E1696),D1696="",E1696="")),D1696-E1696,"")</f>
        <v>-0.5</v>
      </c>
      <c r="Z1696">
        <f ca="1">IF(OR(NOT(ISNUMBER(D1696)),ISBLANK(D1696),D1696="",ISBLANK(N1696)),"",ABS(D1696-N1696))</f>
        <v>0</v>
      </c>
      <c r="AA1696">
        <f ca="1">IF(OR(ISBLANK(J1696),ISBLANK(O1696),J1696="",O1696=""),"",IF(J1696=O1696,1,0))</f>
        <v>1</v>
      </c>
      <c r="AB1696">
        <f ca="1">IF(OR(ISBLANK(K1696),ISBLANK(Q1696),K1696="",Q1696=""),"",IF(K1696=Q1696,1,0))</f>
        <v>1</v>
      </c>
      <c r="AC1696" s="23" t="str">
        <f t="shared" ca="1" si="26"/>
        <v/>
      </c>
    </row>
    <row r="1697" spans="1:29" x14ac:dyDescent="0.25">
      <c r="A1697" s="23">
        <v>1696</v>
      </c>
      <c r="B1697">
        <v>830</v>
      </c>
      <c r="C1697" t="str">
        <f ca="1">IFERROR(VLOOKUP($B1697,INDIRECT(nfl_game_result),MATCH(C$1,INDIRECT(nfl_game_result_header),0),FALSE),"error")</f>
        <v>2015_02_MIA@JAX</v>
      </c>
      <c r="D1697">
        <f ca="1">IFERROR(IF(ISBLANK(VLOOKUP($B1697,INDIRECT(nfl_game_result),MATCH(D$1,INDIRECT(nfl_game_result_header),0),FALSE)),"",VLOOKUP($B1697,INDIRECT(nfl_game_result),MATCH(D$1,INDIRECT(nfl_game_result_header),0),FALSE)),"error")</f>
        <v>4.5</v>
      </c>
      <c r="E1697">
        <f ca="1">IFERROR(IF(ISBLANK(VLOOKUP($B1697,INDIRECT(nfl_game_result),MATCH(E$1,INDIRECT(nfl_game_result_header),0),FALSE)),"",VLOOKUP($B1697,INDIRECT(nfl_game_result),MATCH(E$1,INDIRECT(nfl_game_result_header),0),FALSE)),"error")</f>
        <v>6</v>
      </c>
      <c r="F1697" s="23" t="str">
        <f ca="1">IFERROR(IF(ISBLANK(VLOOKUP($B1697,INDIRECT(nfl_game_result),MATCH(F$1,INDIRECT(nfl_game_result_header),0),FALSE)),"",VLOOKUP($B1697,INDIRECT(nfl_game_result),MATCH(F$1,INDIRECT(nfl_game_result_header),0),FALSE)),"error")</f>
        <v/>
      </c>
      <c r="G1697" s="23" t="str">
        <f ca="1">IFERROR(IF(ISBLANK(VLOOKUP($B1697,INDIRECT(nfl_game_result),MATCH(G$1,INDIRECT(nfl_game_result_header),0),FALSE)),"",VLOOKUP($B1697,INDIRECT(nfl_game_result),MATCH(G$1,INDIRECT(nfl_game_result_header),0),FALSE)),"error")</f>
        <v/>
      </c>
      <c r="H1697">
        <f ca="1">IFERROR(IF(ISBLANK(VLOOKUP($B1697,INDIRECT(nfl_game_result),MATCH(H$1,INDIRECT(nfl_game_result_header),0),FALSE)),"",VLOOKUP($B1697,INDIRECT(nfl_game_result),MATCH(H$1,INDIRECT(nfl_game_result_header),0),FALSE)),"error")</f>
        <v>23</v>
      </c>
      <c r="I1697">
        <f ca="1">IFERROR(IF(ISBLANK(VLOOKUP($B1697,INDIRECT(nfl_game_result),MATCH(I$1,INDIRECT(nfl_game_result_header),0),FALSE)),"",VLOOKUP($B1697,INDIRECT(nfl_game_result),MATCH(I$1,INDIRECT(nfl_game_result_header),0),FALSE)),"error")</f>
        <v>20</v>
      </c>
      <c r="J1697" t="str">
        <f ca="1">IFERROR(IF(ISBLANK(VLOOKUP($B1697,INDIRECT(nfl_game_result),MATCH(J$1,INDIRECT(nfl_game_result_header),0),FALSE)),"",VLOOKUP($B1697,INDIRECT(nfl_game_result),MATCH(J$1,INDIRECT(nfl_game_result_header),0),FALSE)),"error")</f>
        <v>JAX</v>
      </c>
      <c r="K1697" t="str">
        <f ca="1">IFERROR(IF(ISBLANK(VLOOKUP($B1697,INDIRECT(nfl_game_result),MATCH(K$1,INDIRECT(nfl_game_result_header),0),FALSE)),"",VLOOKUP($B1697,INDIRECT(nfl_game_result),MATCH(K$1,INDIRECT(nfl_game_result_header),0),FALSE)),"error")</f>
        <v>JAX</v>
      </c>
      <c r="L1697" s="23" t="str">
        <f ca="1">IFERROR(IF(ISBLANK(VLOOKUP($B1697,INDIRECT(nfl_game_result),MATCH(L$1,INDIRECT(nfl_game_result_header),0),FALSE)),"",VLOOKUP($B1697,INDIRECT(nfl_game_result),MATCH(L$1,INDIRECT(nfl_game_result_header),0),FALSE)),"error")</f>
        <v/>
      </c>
      <c r="M1697" t="s">
        <v>14</v>
      </c>
      <c r="N1697">
        <v>3</v>
      </c>
      <c r="O1697" t="s">
        <v>77</v>
      </c>
      <c r="P1697">
        <v>4</v>
      </c>
      <c r="Q1697" t="s">
        <v>79</v>
      </c>
      <c r="V1697" s="23" t="s">
        <v>416</v>
      </c>
      <c r="W1697">
        <f ca="1">VALUE(LEFT(C1697, 4))</f>
        <v>2015</v>
      </c>
      <c r="X1697">
        <f ca="1">VALUE(MID(C1697,6,FIND("_",C1697,6)-6))</f>
        <v>2</v>
      </c>
      <c r="Y1697">
        <f ca="1">IF(NOT(OR(ISBLANK(D1697),ISBLANK(E1697),D1697="",E1697="")),D1697-E1697,"")</f>
        <v>-1.5</v>
      </c>
      <c r="Z1697">
        <f ca="1">IF(OR(NOT(ISNUMBER(D1697)),ISBLANK(D1697),D1697="",ISBLANK(N1697)),"",ABS(D1697-N1697))</f>
        <v>1.5</v>
      </c>
      <c r="AA1697">
        <f ca="1">IF(OR(ISBLANK(J1697),ISBLANK(O1697),J1697="",O1697=""),"",IF(J1697=O1697,1,0))</f>
        <v>1</v>
      </c>
      <c r="AB1697">
        <f ca="1">IF(OR(ISBLANK(K1697),ISBLANK(Q1697),K1697="",Q1697=""),"",IF(K1697=Q1697,1,0))</f>
        <v>0</v>
      </c>
      <c r="AC1697" s="23" t="str">
        <f t="shared" ca="1" si="26"/>
        <v/>
      </c>
    </row>
    <row r="1698" spans="1:29" x14ac:dyDescent="0.25">
      <c r="A1698" s="23">
        <v>1697</v>
      </c>
      <c r="B1698">
        <v>831</v>
      </c>
      <c r="C1698" t="str">
        <f ca="1">IFERROR(VLOOKUP($B1698,INDIRECT(nfl_game_result),MATCH(C$1,INDIRECT(nfl_game_result_header),0),FALSE),"error")</f>
        <v>2015_02_BAL@OAK</v>
      </c>
      <c r="D1698">
        <f ca="1">IFERROR(IF(ISBLANK(VLOOKUP($B1698,INDIRECT(nfl_game_result),MATCH(D$1,INDIRECT(nfl_game_result_header),0),FALSE)),"",VLOOKUP($B1698,INDIRECT(nfl_game_result),MATCH(D$1,INDIRECT(nfl_game_result_header),0),FALSE)),"error")</f>
        <v>6</v>
      </c>
      <c r="E1698">
        <f ca="1">IFERROR(IF(ISBLANK(VLOOKUP($B1698,INDIRECT(nfl_game_result),MATCH(E$1,INDIRECT(nfl_game_result_header),0),FALSE)),"",VLOOKUP($B1698,INDIRECT(nfl_game_result),MATCH(E$1,INDIRECT(nfl_game_result_header),0),FALSE)),"error")</f>
        <v>6</v>
      </c>
      <c r="F1698" s="23" t="str">
        <f ca="1">IFERROR(IF(ISBLANK(VLOOKUP($B1698,INDIRECT(nfl_game_result),MATCH(F$1,INDIRECT(nfl_game_result_header),0),FALSE)),"",VLOOKUP($B1698,INDIRECT(nfl_game_result),MATCH(F$1,INDIRECT(nfl_game_result_header),0),FALSE)),"error")</f>
        <v/>
      </c>
      <c r="G1698" s="23" t="str">
        <f ca="1">IFERROR(IF(ISBLANK(VLOOKUP($B1698,INDIRECT(nfl_game_result),MATCH(G$1,INDIRECT(nfl_game_result_header),0),FALSE)),"",VLOOKUP($B1698,INDIRECT(nfl_game_result),MATCH(G$1,INDIRECT(nfl_game_result_header),0),FALSE)),"error")</f>
        <v/>
      </c>
      <c r="H1698">
        <f ca="1">IFERROR(IF(ISBLANK(VLOOKUP($B1698,INDIRECT(nfl_game_result),MATCH(H$1,INDIRECT(nfl_game_result_header),0),FALSE)),"",VLOOKUP($B1698,INDIRECT(nfl_game_result),MATCH(H$1,INDIRECT(nfl_game_result_header),0),FALSE)),"error")</f>
        <v>37</v>
      </c>
      <c r="I1698">
        <f ca="1">IFERROR(IF(ISBLANK(VLOOKUP($B1698,INDIRECT(nfl_game_result),MATCH(I$1,INDIRECT(nfl_game_result_header),0),FALSE)),"",VLOOKUP($B1698,INDIRECT(nfl_game_result),MATCH(I$1,INDIRECT(nfl_game_result_header),0),FALSE)),"error")</f>
        <v>33</v>
      </c>
      <c r="J1698" t="str">
        <f ca="1">IFERROR(IF(ISBLANK(VLOOKUP($B1698,INDIRECT(nfl_game_result),MATCH(J$1,INDIRECT(nfl_game_result_header),0),FALSE)),"",VLOOKUP($B1698,INDIRECT(nfl_game_result),MATCH(J$1,INDIRECT(nfl_game_result_header),0),FALSE)),"error")</f>
        <v>OAK</v>
      </c>
      <c r="K1698" t="str">
        <f ca="1">IFERROR(IF(ISBLANK(VLOOKUP($B1698,INDIRECT(nfl_game_result),MATCH(K$1,INDIRECT(nfl_game_result_header),0),FALSE)),"",VLOOKUP($B1698,INDIRECT(nfl_game_result),MATCH(K$1,INDIRECT(nfl_game_result_header),0),FALSE)),"error")</f>
        <v>OAK</v>
      </c>
      <c r="L1698" s="23" t="str">
        <f ca="1">IFERROR(IF(ISBLANK(VLOOKUP($B1698,INDIRECT(nfl_game_result),MATCH(L$1,INDIRECT(nfl_game_result_header),0),FALSE)),"",VLOOKUP($B1698,INDIRECT(nfl_game_result),MATCH(L$1,INDIRECT(nfl_game_result_header),0),FALSE)),"error")</f>
        <v/>
      </c>
      <c r="M1698" t="s">
        <v>14</v>
      </c>
      <c r="N1698">
        <v>3</v>
      </c>
      <c r="O1698" t="s">
        <v>65</v>
      </c>
      <c r="P1698">
        <v>1</v>
      </c>
      <c r="Q1698" t="s">
        <v>65</v>
      </c>
      <c r="V1698" s="23" t="s">
        <v>416</v>
      </c>
      <c r="W1698">
        <f ca="1">VALUE(LEFT(C1698, 4))</f>
        <v>2015</v>
      </c>
      <c r="X1698">
        <f ca="1">VALUE(MID(C1698,6,FIND("_",C1698,6)-6))</f>
        <v>2</v>
      </c>
      <c r="Y1698">
        <f ca="1">IF(NOT(OR(ISBLANK(D1698),ISBLANK(E1698),D1698="",E1698="")),D1698-E1698,"")</f>
        <v>0</v>
      </c>
      <c r="Z1698">
        <f ca="1">IF(OR(NOT(ISNUMBER(D1698)),ISBLANK(D1698),D1698="",ISBLANK(N1698)),"",ABS(D1698-N1698))</f>
        <v>3</v>
      </c>
      <c r="AA1698">
        <f ca="1">IF(OR(ISBLANK(J1698),ISBLANK(O1698),J1698="",O1698=""),"",IF(J1698=O1698,1,0))</f>
        <v>0</v>
      </c>
      <c r="AB1698">
        <f ca="1">IF(OR(ISBLANK(K1698),ISBLANK(Q1698),K1698="",Q1698=""),"",IF(K1698=Q1698,1,0))</f>
        <v>0</v>
      </c>
      <c r="AC1698" s="23" t="str">
        <f t="shared" ca="1" si="26"/>
        <v/>
      </c>
    </row>
    <row r="1699" spans="1:29" x14ac:dyDescent="0.25">
      <c r="A1699" s="23">
        <v>1698</v>
      </c>
      <c r="B1699">
        <v>832</v>
      </c>
      <c r="C1699" t="str">
        <f ca="1">IFERROR(VLOOKUP($B1699,INDIRECT(nfl_game_result),MATCH(C$1,INDIRECT(nfl_game_result_header),0),FALSE),"error")</f>
        <v>2015_02_SEA@GBY</v>
      </c>
      <c r="D1699">
        <f ca="1">IFERROR(IF(ISBLANK(VLOOKUP($B1699,INDIRECT(nfl_game_result),MATCH(D$1,INDIRECT(nfl_game_result_header),0),FALSE)),"",VLOOKUP($B1699,INDIRECT(nfl_game_result),MATCH(D$1,INDIRECT(nfl_game_result_header),0),FALSE)),"error")</f>
        <v>-3</v>
      </c>
      <c r="E1699">
        <f ca="1">IFERROR(IF(ISBLANK(VLOOKUP($B1699,INDIRECT(nfl_game_result),MATCH(E$1,INDIRECT(nfl_game_result_header),0),FALSE)),"",VLOOKUP($B1699,INDIRECT(nfl_game_result),MATCH(E$1,INDIRECT(nfl_game_result_header),0),FALSE)),"error")</f>
        <v>-3</v>
      </c>
      <c r="F1699" s="23" t="str">
        <f ca="1">IFERROR(IF(ISBLANK(VLOOKUP($B1699,INDIRECT(nfl_game_result),MATCH(F$1,INDIRECT(nfl_game_result_header),0),FALSE)),"",VLOOKUP($B1699,INDIRECT(nfl_game_result),MATCH(F$1,INDIRECT(nfl_game_result_header),0),FALSE)),"error")</f>
        <v/>
      </c>
      <c r="G1699" s="23" t="str">
        <f ca="1">IFERROR(IF(ISBLANK(VLOOKUP($B1699,INDIRECT(nfl_game_result),MATCH(G$1,INDIRECT(nfl_game_result_header),0),FALSE)),"",VLOOKUP($B1699,INDIRECT(nfl_game_result),MATCH(G$1,INDIRECT(nfl_game_result_header),0),FALSE)),"error")</f>
        <v/>
      </c>
      <c r="H1699">
        <f ca="1">IFERROR(IF(ISBLANK(VLOOKUP($B1699,INDIRECT(nfl_game_result),MATCH(H$1,INDIRECT(nfl_game_result_header),0),FALSE)),"",VLOOKUP($B1699,INDIRECT(nfl_game_result),MATCH(H$1,INDIRECT(nfl_game_result_header),0),FALSE)),"error")</f>
        <v>27</v>
      </c>
      <c r="I1699">
        <f ca="1">IFERROR(IF(ISBLANK(VLOOKUP($B1699,INDIRECT(nfl_game_result),MATCH(I$1,INDIRECT(nfl_game_result_header),0),FALSE)),"",VLOOKUP($B1699,INDIRECT(nfl_game_result),MATCH(I$1,INDIRECT(nfl_game_result_header),0),FALSE)),"error")</f>
        <v>17</v>
      </c>
      <c r="J1699" t="str">
        <f ca="1">IFERROR(IF(ISBLANK(VLOOKUP($B1699,INDIRECT(nfl_game_result),MATCH(J$1,INDIRECT(nfl_game_result_header),0),FALSE)),"",VLOOKUP($B1699,INDIRECT(nfl_game_result),MATCH(J$1,INDIRECT(nfl_game_result_header),0),FALSE)),"error")</f>
        <v>GBY</v>
      </c>
      <c r="K1699" t="str">
        <f ca="1">IFERROR(IF(ISBLANK(VLOOKUP($B1699,INDIRECT(nfl_game_result),MATCH(K$1,INDIRECT(nfl_game_result_header),0),FALSE)),"",VLOOKUP($B1699,INDIRECT(nfl_game_result),MATCH(K$1,INDIRECT(nfl_game_result_header),0),FALSE)),"error")</f>
        <v>GBY</v>
      </c>
      <c r="L1699" s="23" t="str">
        <f ca="1">IFERROR(IF(ISBLANK(VLOOKUP($B1699,INDIRECT(nfl_game_result),MATCH(L$1,INDIRECT(nfl_game_result_header),0),FALSE)),"",VLOOKUP($B1699,INDIRECT(nfl_game_result),MATCH(L$1,INDIRECT(nfl_game_result_header),0),FALSE)),"error")</f>
        <v/>
      </c>
      <c r="M1699" t="s">
        <v>14</v>
      </c>
      <c r="N1699">
        <v>-3</v>
      </c>
      <c r="O1699" t="s">
        <v>89</v>
      </c>
      <c r="P1699">
        <v>6</v>
      </c>
      <c r="Q1699" t="s">
        <v>89</v>
      </c>
      <c r="V1699" s="23" t="s">
        <v>416</v>
      </c>
      <c r="W1699">
        <f ca="1">VALUE(LEFT(C1699, 4))</f>
        <v>2015</v>
      </c>
      <c r="X1699">
        <f ca="1">VALUE(MID(C1699,6,FIND("_",C1699,6)-6))</f>
        <v>2</v>
      </c>
      <c r="Y1699">
        <f ca="1">IF(NOT(OR(ISBLANK(D1699),ISBLANK(E1699),D1699="",E1699="")),D1699-E1699,"")</f>
        <v>0</v>
      </c>
      <c r="Z1699">
        <f ca="1">IF(OR(NOT(ISNUMBER(D1699)),ISBLANK(D1699),D1699="",ISBLANK(N1699)),"",ABS(D1699-N1699))</f>
        <v>0</v>
      </c>
      <c r="AA1699">
        <f ca="1">IF(OR(ISBLANK(J1699),ISBLANK(O1699),J1699="",O1699=""),"",IF(J1699=O1699,1,0))</f>
        <v>0</v>
      </c>
      <c r="AB1699">
        <f ca="1">IF(OR(ISBLANK(K1699),ISBLANK(Q1699),K1699="",Q1699=""),"",IF(K1699=Q1699,1,0))</f>
        <v>0</v>
      </c>
      <c r="AC1699" s="23" t="str">
        <f t="shared" ca="1" si="26"/>
        <v/>
      </c>
    </row>
    <row r="1700" spans="1:29" x14ac:dyDescent="0.25">
      <c r="A1700" s="23">
        <v>1699</v>
      </c>
      <c r="B1700">
        <v>833</v>
      </c>
      <c r="C1700" t="str">
        <f ca="1">IFERROR(VLOOKUP($B1700,INDIRECT(nfl_game_result),MATCH(C$1,INDIRECT(nfl_game_result_header),0),FALSE),"error")</f>
        <v>2015_02_NYJ@IND</v>
      </c>
      <c r="D1700">
        <f ca="1">IFERROR(IF(ISBLANK(VLOOKUP($B1700,INDIRECT(nfl_game_result),MATCH(D$1,INDIRECT(nfl_game_result_header),0),FALSE)),"",VLOOKUP($B1700,INDIRECT(nfl_game_result),MATCH(D$1,INDIRECT(nfl_game_result_header),0),FALSE)),"error")</f>
        <v>-6</v>
      </c>
      <c r="E1700">
        <f ca="1">IFERROR(IF(ISBLANK(VLOOKUP($B1700,INDIRECT(nfl_game_result),MATCH(E$1,INDIRECT(nfl_game_result_header),0),FALSE)),"",VLOOKUP($B1700,INDIRECT(nfl_game_result),MATCH(E$1,INDIRECT(nfl_game_result_header),0),FALSE)),"error")</f>
        <v>-7</v>
      </c>
      <c r="F1700" s="23" t="str">
        <f ca="1">IFERROR(IF(ISBLANK(VLOOKUP($B1700,INDIRECT(nfl_game_result),MATCH(F$1,INDIRECT(nfl_game_result_header),0),FALSE)),"",VLOOKUP($B1700,INDIRECT(nfl_game_result),MATCH(F$1,INDIRECT(nfl_game_result_header),0),FALSE)),"error")</f>
        <v/>
      </c>
      <c r="G1700" s="23" t="str">
        <f ca="1">IFERROR(IF(ISBLANK(VLOOKUP($B1700,INDIRECT(nfl_game_result),MATCH(G$1,INDIRECT(nfl_game_result_header),0),FALSE)),"",VLOOKUP($B1700,INDIRECT(nfl_game_result),MATCH(G$1,INDIRECT(nfl_game_result_header),0),FALSE)),"error")</f>
        <v/>
      </c>
      <c r="H1700">
        <f ca="1">IFERROR(IF(ISBLANK(VLOOKUP($B1700,INDIRECT(nfl_game_result),MATCH(H$1,INDIRECT(nfl_game_result_header),0),FALSE)),"",VLOOKUP($B1700,INDIRECT(nfl_game_result),MATCH(H$1,INDIRECT(nfl_game_result_header),0),FALSE)),"error")</f>
        <v>7</v>
      </c>
      <c r="I1700">
        <f ca="1">IFERROR(IF(ISBLANK(VLOOKUP($B1700,INDIRECT(nfl_game_result),MATCH(I$1,INDIRECT(nfl_game_result_header),0),FALSE)),"",VLOOKUP($B1700,INDIRECT(nfl_game_result),MATCH(I$1,INDIRECT(nfl_game_result_header),0),FALSE)),"error")</f>
        <v>20</v>
      </c>
      <c r="J1700" t="str">
        <f ca="1">IFERROR(IF(ISBLANK(VLOOKUP($B1700,INDIRECT(nfl_game_result),MATCH(J$1,INDIRECT(nfl_game_result_header),0),FALSE)),"",VLOOKUP($B1700,INDIRECT(nfl_game_result),MATCH(J$1,INDIRECT(nfl_game_result_header),0),FALSE)),"error")</f>
        <v>NYJ</v>
      </c>
      <c r="K1700" t="str">
        <f ca="1">IFERROR(IF(ISBLANK(VLOOKUP($B1700,INDIRECT(nfl_game_result),MATCH(K$1,INDIRECT(nfl_game_result_header),0),FALSE)),"",VLOOKUP($B1700,INDIRECT(nfl_game_result),MATCH(K$1,INDIRECT(nfl_game_result_header),0),FALSE)),"error")</f>
        <v>NYJ</v>
      </c>
      <c r="L1700" s="23" t="str">
        <f ca="1">IFERROR(IF(ISBLANK(VLOOKUP($B1700,INDIRECT(nfl_game_result),MATCH(L$1,INDIRECT(nfl_game_result_header),0),FALSE)),"",VLOOKUP($B1700,INDIRECT(nfl_game_result),MATCH(L$1,INDIRECT(nfl_game_result_header),0),FALSE)),"error")</f>
        <v/>
      </c>
      <c r="M1700" t="s">
        <v>14</v>
      </c>
      <c r="N1700">
        <v>-6</v>
      </c>
      <c r="O1700" t="s">
        <v>84</v>
      </c>
      <c r="P1700">
        <v>2</v>
      </c>
      <c r="Q1700" t="s">
        <v>76</v>
      </c>
      <c r="V1700" s="23" t="s">
        <v>416</v>
      </c>
      <c r="W1700">
        <f ca="1">VALUE(LEFT(C1700, 4))</f>
        <v>2015</v>
      </c>
      <c r="X1700">
        <f ca="1">VALUE(MID(C1700,6,FIND("_",C1700,6)-6))</f>
        <v>2</v>
      </c>
      <c r="Y1700">
        <f ca="1">IF(NOT(OR(ISBLANK(D1700),ISBLANK(E1700),D1700="",E1700="")),D1700-E1700,"")</f>
        <v>1</v>
      </c>
      <c r="Z1700">
        <f ca="1">IF(OR(NOT(ISNUMBER(D1700)),ISBLANK(D1700),D1700="",ISBLANK(N1700)),"",ABS(D1700-N1700))</f>
        <v>0</v>
      </c>
      <c r="AA1700">
        <f ca="1">IF(OR(ISBLANK(J1700),ISBLANK(O1700),J1700="",O1700=""),"",IF(J1700=O1700,1,0))</f>
        <v>1</v>
      </c>
      <c r="AB1700">
        <f ca="1">IF(OR(ISBLANK(K1700),ISBLANK(Q1700),K1700="",Q1700=""),"",IF(K1700=Q1700,1,0))</f>
        <v>0</v>
      </c>
      <c r="AC1700" s="23" t="str">
        <f t="shared" ca="1" si="26"/>
        <v/>
      </c>
    </row>
    <row r="1701" spans="1:29" x14ac:dyDescent="0.25">
      <c r="A1701" s="23">
        <v>1700</v>
      </c>
      <c r="B1701">
        <v>834</v>
      </c>
      <c r="C1701" t="str">
        <f ca="1">IFERROR(VLOOKUP($B1701,INDIRECT(nfl_game_result),MATCH(C$1,INDIRECT(nfl_game_result_header),0),FALSE),"error")</f>
        <v>2015_03_WAS@NYG</v>
      </c>
      <c r="D1701">
        <f ca="1">IFERROR(IF(ISBLANK(VLOOKUP($B1701,INDIRECT(nfl_game_result),MATCH(D$1,INDIRECT(nfl_game_result_header),0),FALSE)),"",VLOOKUP($B1701,INDIRECT(nfl_game_result),MATCH(D$1,INDIRECT(nfl_game_result_header),0),FALSE)),"error")</f>
        <v>-3</v>
      </c>
      <c r="E1701">
        <f ca="1">IFERROR(IF(ISBLANK(VLOOKUP($B1701,INDIRECT(nfl_game_result),MATCH(E$1,INDIRECT(nfl_game_result_header),0),FALSE)),"",VLOOKUP($B1701,INDIRECT(nfl_game_result),MATCH(E$1,INDIRECT(nfl_game_result_header),0),FALSE)),"error")</f>
        <v>-3</v>
      </c>
      <c r="F1701" s="23" t="str">
        <f ca="1">IFERROR(IF(ISBLANK(VLOOKUP($B1701,INDIRECT(nfl_game_result),MATCH(F$1,INDIRECT(nfl_game_result_header),0),FALSE)),"",VLOOKUP($B1701,INDIRECT(nfl_game_result),MATCH(F$1,INDIRECT(nfl_game_result_header),0),FALSE)),"error")</f>
        <v/>
      </c>
      <c r="G1701" s="23" t="str">
        <f ca="1">IFERROR(IF(ISBLANK(VLOOKUP($B1701,INDIRECT(nfl_game_result),MATCH(G$1,INDIRECT(nfl_game_result_header),0),FALSE)),"",VLOOKUP($B1701,INDIRECT(nfl_game_result),MATCH(G$1,INDIRECT(nfl_game_result_header),0),FALSE)),"error")</f>
        <v/>
      </c>
      <c r="H1701">
        <f ca="1">IFERROR(IF(ISBLANK(VLOOKUP($B1701,INDIRECT(nfl_game_result),MATCH(H$1,INDIRECT(nfl_game_result_header),0),FALSE)),"",VLOOKUP($B1701,INDIRECT(nfl_game_result),MATCH(H$1,INDIRECT(nfl_game_result_header),0),FALSE)),"error")</f>
        <v>32</v>
      </c>
      <c r="I1701">
        <f ca="1">IFERROR(IF(ISBLANK(VLOOKUP($B1701,INDIRECT(nfl_game_result),MATCH(I$1,INDIRECT(nfl_game_result_header),0),FALSE)),"",VLOOKUP($B1701,INDIRECT(nfl_game_result),MATCH(I$1,INDIRECT(nfl_game_result_header),0),FALSE)),"error")</f>
        <v>21</v>
      </c>
      <c r="J1701" t="str">
        <f ca="1">IFERROR(IF(ISBLANK(VLOOKUP($B1701,INDIRECT(nfl_game_result),MATCH(J$1,INDIRECT(nfl_game_result_header),0),FALSE)),"",VLOOKUP($B1701,INDIRECT(nfl_game_result),MATCH(J$1,INDIRECT(nfl_game_result_header),0),FALSE)),"error")</f>
        <v>NYG</v>
      </c>
      <c r="K1701" t="str">
        <f ca="1">IFERROR(IF(ISBLANK(VLOOKUP($B1701,INDIRECT(nfl_game_result),MATCH(K$1,INDIRECT(nfl_game_result_header),0),FALSE)),"",VLOOKUP($B1701,INDIRECT(nfl_game_result),MATCH(K$1,INDIRECT(nfl_game_result_header),0),FALSE)),"error")</f>
        <v>NYG</v>
      </c>
      <c r="L1701" s="23" t="str">
        <f ca="1">IFERROR(IF(ISBLANK(VLOOKUP($B1701,INDIRECT(nfl_game_result),MATCH(L$1,INDIRECT(nfl_game_result_header),0),FALSE)),"",VLOOKUP($B1701,INDIRECT(nfl_game_result),MATCH(L$1,INDIRECT(nfl_game_result_header),0),FALSE)),"error")</f>
        <v/>
      </c>
      <c r="M1701" t="s">
        <v>16</v>
      </c>
      <c r="N1701">
        <v>-4</v>
      </c>
      <c r="O1701" t="s">
        <v>83</v>
      </c>
      <c r="P1701">
        <v>8</v>
      </c>
      <c r="Q1701" t="s">
        <v>83</v>
      </c>
      <c r="V1701" s="23" t="s">
        <v>416</v>
      </c>
      <c r="W1701">
        <f ca="1">VALUE(LEFT(C1701, 4))</f>
        <v>2015</v>
      </c>
      <c r="X1701">
        <f ca="1">VALUE(MID(C1701,6,FIND("_",C1701,6)-6))</f>
        <v>3</v>
      </c>
      <c r="Y1701">
        <f ca="1">IF(NOT(OR(ISBLANK(D1701),ISBLANK(E1701),D1701="",E1701="")),D1701-E1701,"")</f>
        <v>0</v>
      </c>
      <c r="Z1701">
        <f ca="1">IF(OR(NOT(ISNUMBER(D1701)),ISBLANK(D1701),D1701="",ISBLANK(N1701)),"",ABS(D1701-N1701))</f>
        <v>1</v>
      </c>
      <c r="AA1701">
        <f ca="1">IF(OR(ISBLANK(J1701),ISBLANK(O1701),J1701="",O1701=""),"",IF(J1701=O1701,1,0))</f>
        <v>1</v>
      </c>
      <c r="AB1701">
        <f ca="1">IF(OR(ISBLANK(K1701),ISBLANK(Q1701),K1701="",Q1701=""),"",IF(K1701=Q1701,1,0))</f>
        <v>1</v>
      </c>
      <c r="AC1701" s="23" t="str">
        <f t="shared" ca="1" si="26"/>
        <v/>
      </c>
    </row>
    <row r="1702" spans="1:29" x14ac:dyDescent="0.25">
      <c r="A1702" s="23">
        <v>1701</v>
      </c>
      <c r="B1702">
        <v>835</v>
      </c>
      <c r="C1702" t="str">
        <f ca="1">IFERROR(VLOOKUP($B1702,INDIRECT(nfl_game_result),MATCH(C$1,INDIRECT(nfl_game_result_header),0),FALSE),"error")</f>
        <v>2015_03_ATL@DAL</v>
      </c>
      <c r="D1702">
        <f ca="1">IFERROR(IF(ISBLANK(VLOOKUP($B1702,INDIRECT(nfl_game_result),MATCH(D$1,INDIRECT(nfl_game_result_header),0),FALSE)),"",VLOOKUP($B1702,INDIRECT(nfl_game_result),MATCH(D$1,INDIRECT(nfl_game_result_header),0),FALSE)),"error")</f>
        <v>0</v>
      </c>
      <c r="E1702">
        <f ca="1">IFERROR(IF(ISBLANK(VLOOKUP($B1702,INDIRECT(nfl_game_result),MATCH(E$1,INDIRECT(nfl_game_result_header),0),FALSE)),"",VLOOKUP($B1702,INDIRECT(nfl_game_result),MATCH(E$1,INDIRECT(nfl_game_result_header),0),FALSE)),"error")</f>
        <v>0</v>
      </c>
      <c r="F1702" s="23" t="str">
        <f ca="1">IFERROR(IF(ISBLANK(VLOOKUP($B1702,INDIRECT(nfl_game_result),MATCH(F$1,INDIRECT(nfl_game_result_header),0),FALSE)),"",VLOOKUP($B1702,INDIRECT(nfl_game_result),MATCH(F$1,INDIRECT(nfl_game_result_header),0),FALSE)),"error")</f>
        <v/>
      </c>
      <c r="G1702" s="23" t="str">
        <f ca="1">IFERROR(IF(ISBLANK(VLOOKUP($B1702,INDIRECT(nfl_game_result),MATCH(G$1,INDIRECT(nfl_game_result_header),0),FALSE)),"",VLOOKUP($B1702,INDIRECT(nfl_game_result),MATCH(G$1,INDIRECT(nfl_game_result_header),0),FALSE)),"error")</f>
        <v/>
      </c>
      <c r="H1702">
        <f ca="1">IFERROR(IF(ISBLANK(VLOOKUP($B1702,INDIRECT(nfl_game_result),MATCH(H$1,INDIRECT(nfl_game_result_header),0),FALSE)),"",VLOOKUP($B1702,INDIRECT(nfl_game_result),MATCH(H$1,INDIRECT(nfl_game_result_header),0),FALSE)),"error")</f>
        <v>28</v>
      </c>
      <c r="I1702">
        <f ca="1">IFERROR(IF(ISBLANK(VLOOKUP($B1702,INDIRECT(nfl_game_result),MATCH(I$1,INDIRECT(nfl_game_result_header),0),FALSE)),"",VLOOKUP($B1702,INDIRECT(nfl_game_result),MATCH(I$1,INDIRECT(nfl_game_result_header),0),FALSE)),"error")</f>
        <v>39</v>
      </c>
      <c r="J1702" t="str">
        <f ca="1">IFERROR(IF(ISBLANK(VLOOKUP($B1702,INDIRECT(nfl_game_result),MATCH(J$1,INDIRECT(nfl_game_result_header),0),FALSE)),"",VLOOKUP($B1702,INDIRECT(nfl_game_result),MATCH(J$1,INDIRECT(nfl_game_result_header),0),FALSE)),"error")</f>
        <v>ATL</v>
      </c>
      <c r="K1702" t="str">
        <f ca="1">IFERROR(IF(ISBLANK(VLOOKUP($B1702,INDIRECT(nfl_game_result),MATCH(K$1,INDIRECT(nfl_game_result_header),0),FALSE)),"",VLOOKUP($B1702,INDIRECT(nfl_game_result),MATCH(K$1,INDIRECT(nfl_game_result_header),0),FALSE)),"error")</f>
        <v>ATL</v>
      </c>
      <c r="L1702" s="23" t="str">
        <f ca="1">IFERROR(IF(ISBLANK(VLOOKUP($B1702,INDIRECT(nfl_game_result),MATCH(L$1,INDIRECT(nfl_game_result_header),0),FALSE)),"",VLOOKUP($B1702,INDIRECT(nfl_game_result),MATCH(L$1,INDIRECT(nfl_game_result_header),0),FALSE)),"error")</f>
        <v/>
      </c>
      <c r="M1702" t="s">
        <v>16</v>
      </c>
      <c r="N1702">
        <v>2</v>
      </c>
      <c r="O1702" t="s">
        <v>20</v>
      </c>
      <c r="P1702">
        <v>1</v>
      </c>
      <c r="Q1702" t="s">
        <v>20</v>
      </c>
      <c r="V1702" s="23" t="s">
        <v>416</v>
      </c>
      <c r="W1702">
        <f ca="1">VALUE(LEFT(C1702, 4))</f>
        <v>2015</v>
      </c>
      <c r="X1702">
        <f ca="1">VALUE(MID(C1702,6,FIND("_",C1702,6)-6))</f>
        <v>3</v>
      </c>
      <c r="Y1702">
        <f ca="1">IF(NOT(OR(ISBLANK(D1702),ISBLANK(E1702),D1702="",E1702="")),D1702-E1702,"")</f>
        <v>0</v>
      </c>
      <c r="Z1702">
        <f ca="1">IF(OR(NOT(ISNUMBER(D1702)),ISBLANK(D1702),D1702="",ISBLANK(N1702)),"",ABS(D1702-N1702))</f>
        <v>2</v>
      </c>
      <c r="AA1702">
        <f ca="1">IF(OR(ISBLANK(J1702),ISBLANK(O1702),J1702="",O1702=""),"",IF(J1702=O1702,1,0))</f>
        <v>1</v>
      </c>
      <c r="AB1702">
        <f ca="1">IF(OR(ISBLANK(K1702),ISBLANK(Q1702),K1702="",Q1702=""),"",IF(K1702=Q1702,1,0))</f>
        <v>1</v>
      </c>
      <c r="AC1702" s="23" t="str">
        <f t="shared" ca="1" si="26"/>
        <v/>
      </c>
    </row>
    <row r="1703" spans="1:29" x14ac:dyDescent="0.25">
      <c r="A1703" s="23">
        <v>1702</v>
      </c>
      <c r="B1703">
        <v>836</v>
      </c>
      <c r="C1703" t="str">
        <f ca="1">IFERROR(VLOOKUP($B1703,INDIRECT(nfl_game_result),MATCH(C$1,INDIRECT(nfl_game_result_header),0),FALSE),"error")</f>
        <v>2015_03_IND@TEN</v>
      </c>
      <c r="D1703">
        <f ca="1">IFERROR(IF(ISBLANK(VLOOKUP($B1703,INDIRECT(nfl_game_result),MATCH(D$1,INDIRECT(nfl_game_result_header),0),FALSE)),"",VLOOKUP($B1703,INDIRECT(nfl_game_result),MATCH(D$1,INDIRECT(nfl_game_result_header),0),FALSE)),"error")</f>
        <v>5</v>
      </c>
      <c r="E1703">
        <f ca="1">IFERROR(IF(ISBLANK(VLOOKUP($B1703,INDIRECT(nfl_game_result),MATCH(E$1,INDIRECT(nfl_game_result_header),0),FALSE)),"",VLOOKUP($B1703,INDIRECT(nfl_game_result),MATCH(E$1,INDIRECT(nfl_game_result_header),0),FALSE)),"error")</f>
        <v>3.5</v>
      </c>
      <c r="F1703" s="23" t="str">
        <f ca="1">IFERROR(IF(ISBLANK(VLOOKUP($B1703,INDIRECT(nfl_game_result),MATCH(F$1,INDIRECT(nfl_game_result_header),0),FALSE)),"",VLOOKUP($B1703,INDIRECT(nfl_game_result),MATCH(F$1,INDIRECT(nfl_game_result_header),0),FALSE)),"error")</f>
        <v/>
      </c>
      <c r="G1703" s="23" t="str">
        <f ca="1">IFERROR(IF(ISBLANK(VLOOKUP($B1703,INDIRECT(nfl_game_result),MATCH(G$1,INDIRECT(nfl_game_result_header),0),FALSE)),"",VLOOKUP($B1703,INDIRECT(nfl_game_result),MATCH(G$1,INDIRECT(nfl_game_result_header),0),FALSE)),"error")</f>
        <v/>
      </c>
      <c r="H1703">
        <f ca="1">IFERROR(IF(ISBLANK(VLOOKUP($B1703,INDIRECT(nfl_game_result),MATCH(H$1,INDIRECT(nfl_game_result_header),0),FALSE)),"",VLOOKUP($B1703,INDIRECT(nfl_game_result),MATCH(H$1,INDIRECT(nfl_game_result_header),0),FALSE)),"error")</f>
        <v>33</v>
      </c>
      <c r="I1703">
        <f ca="1">IFERROR(IF(ISBLANK(VLOOKUP($B1703,INDIRECT(nfl_game_result),MATCH(I$1,INDIRECT(nfl_game_result_header),0),FALSE)),"",VLOOKUP($B1703,INDIRECT(nfl_game_result),MATCH(I$1,INDIRECT(nfl_game_result_header),0),FALSE)),"error")</f>
        <v>35</v>
      </c>
      <c r="J1703" t="str">
        <f ca="1">IFERROR(IF(ISBLANK(VLOOKUP($B1703,INDIRECT(nfl_game_result),MATCH(J$1,INDIRECT(nfl_game_result_header),0),FALSE)),"",VLOOKUP($B1703,INDIRECT(nfl_game_result),MATCH(J$1,INDIRECT(nfl_game_result_header),0),FALSE)),"error")</f>
        <v>TEN</v>
      </c>
      <c r="K1703" t="str">
        <f ca="1">IFERROR(IF(ISBLANK(VLOOKUP($B1703,INDIRECT(nfl_game_result),MATCH(K$1,INDIRECT(nfl_game_result_header),0),FALSE)),"",VLOOKUP($B1703,INDIRECT(nfl_game_result),MATCH(K$1,INDIRECT(nfl_game_result_header),0),FALSE)),"error")</f>
        <v>IND</v>
      </c>
      <c r="L1703" s="23" t="str">
        <f ca="1">IFERROR(IF(ISBLANK(VLOOKUP($B1703,INDIRECT(nfl_game_result),MATCH(L$1,INDIRECT(nfl_game_result_header),0),FALSE)),"",VLOOKUP($B1703,INDIRECT(nfl_game_result),MATCH(L$1,INDIRECT(nfl_game_result_header),0),FALSE)),"error")</f>
        <v/>
      </c>
      <c r="M1703" t="s">
        <v>16</v>
      </c>
      <c r="N1703">
        <v>3.5</v>
      </c>
      <c r="O1703" t="s">
        <v>93</v>
      </c>
      <c r="P1703">
        <v>15</v>
      </c>
      <c r="Q1703" t="s">
        <v>93</v>
      </c>
      <c r="V1703" s="23" t="s">
        <v>416</v>
      </c>
      <c r="W1703">
        <f ca="1">VALUE(LEFT(C1703, 4))</f>
        <v>2015</v>
      </c>
      <c r="X1703">
        <f ca="1">VALUE(MID(C1703,6,FIND("_",C1703,6)-6))</f>
        <v>3</v>
      </c>
      <c r="Y1703">
        <f ca="1">IF(NOT(OR(ISBLANK(D1703),ISBLANK(E1703),D1703="",E1703="")),D1703-E1703,"")</f>
        <v>1.5</v>
      </c>
      <c r="Z1703">
        <f ca="1">IF(OR(NOT(ISNUMBER(D1703)),ISBLANK(D1703),D1703="",ISBLANK(N1703)),"",ABS(D1703-N1703))</f>
        <v>1.5</v>
      </c>
      <c r="AA1703">
        <f ca="1">IF(OR(ISBLANK(J1703),ISBLANK(O1703),J1703="",O1703=""),"",IF(J1703=O1703,1,0))</f>
        <v>1</v>
      </c>
      <c r="AB1703">
        <f ca="1">IF(OR(ISBLANK(K1703),ISBLANK(Q1703),K1703="",Q1703=""),"",IF(K1703=Q1703,1,0))</f>
        <v>0</v>
      </c>
      <c r="AC1703" s="23" t="str">
        <f t="shared" ca="1" si="26"/>
        <v/>
      </c>
    </row>
    <row r="1704" spans="1:29" x14ac:dyDescent="0.25">
      <c r="A1704" s="23">
        <v>1703</v>
      </c>
      <c r="B1704">
        <v>837</v>
      </c>
      <c r="C1704" t="str">
        <f ca="1">IFERROR(VLOOKUP($B1704,INDIRECT(nfl_game_result),MATCH(C$1,INDIRECT(nfl_game_result_header),0),FALSE),"error")</f>
        <v>2015_03_OAK@CLE</v>
      </c>
      <c r="D1704">
        <f ca="1">IFERROR(IF(ISBLANK(VLOOKUP($B1704,INDIRECT(nfl_game_result),MATCH(D$1,INDIRECT(nfl_game_result_header),0),FALSE)),"",VLOOKUP($B1704,INDIRECT(nfl_game_result),MATCH(D$1,INDIRECT(nfl_game_result_header),0),FALSE)),"error")</f>
        <v>-4</v>
      </c>
      <c r="E1704">
        <f ca="1">IFERROR(IF(ISBLANK(VLOOKUP($B1704,INDIRECT(nfl_game_result),MATCH(E$1,INDIRECT(nfl_game_result_header),0),FALSE)),"",VLOOKUP($B1704,INDIRECT(nfl_game_result),MATCH(E$1,INDIRECT(nfl_game_result_header),0),FALSE)),"error")</f>
        <v>-3.5</v>
      </c>
      <c r="F1704" s="23" t="str">
        <f ca="1">IFERROR(IF(ISBLANK(VLOOKUP($B1704,INDIRECT(nfl_game_result),MATCH(F$1,INDIRECT(nfl_game_result_header),0),FALSE)),"",VLOOKUP($B1704,INDIRECT(nfl_game_result),MATCH(F$1,INDIRECT(nfl_game_result_header),0),FALSE)),"error")</f>
        <v/>
      </c>
      <c r="G1704" s="23" t="str">
        <f ca="1">IFERROR(IF(ISBLANK(VLOOKUP($B1704,INDIRECT(nfl_game_result),MATCH(G$1,INDIRECT(nfl_game_result_header),0),FALSE)),"",VLOOKUP($B1704,INDIRECT(nfl_game_result),MATCH(G$1,INDIRECT(nfl_game_result_header),0),FALSE)),"error")</f>
        <v/>
      </c>
      <c r="H1704">
        <f ca="1">IFERROR(IF(ISBLANK(VLOOKUP($B1704,INDIRECT(nfl_game_result),MATCH(H$1,INDIRECT(nfl_game_result_header),0),FALSE)),"",VLOOKUP($B1704,INDIRECT(nfl_game_result),MATCH(H$1,INDIRECT(nfl_game_result_header),0),FALSE)),"error")</f>
        <v>20</v>
      </c>
      <c r="I1704">
        <f ca="1">IFERROR(IF(ISBLANK(VLOOKUP($B1704,INDIRECT(nfl_game_result),MATCH(I$1,INDIRECT(nfl_game_result_header),0),FALSE)),"",VLOOKUP($B1704,INDIRECT(nfl_game_result),MATCH(I$1,INDIRECT(nfl_game_result_header),0),FALSE)),"error")</f>
        <v>27</v>
      </c>
      <c r="J1704" t="str">
        <f ca="1">IFERROR(IF(ISBLANK(VLOOKUP($B1704,INDIRECT(nfl_game_result),MATCH(J$1,INDIRECT(nfl_game_result_header),0),FALSE)),"",VLOOKUP($B1704,INDIRECT(nfl_game_result),MATCH(J$1,INDIRECT(nfl_game_result_header),0),FALSE)),"error")</f>
        <v>OAK</v>
      </c>
      <c r="K1704" t="str">
        <f ca="1">IFERROR(IF(ISBLANK(VLOOKUP($B1704,INDIRECT(nfl_game_result),MATCH(K$1,INDIRECT(nfl_game_result_header),0),FALSE)),"",VLOOKUP($B1704,INDIRECT(nfl_game_result),MATCH(K$1,INDIRECT(nfl_game_result_header),0),FALSE)),"error")</f>
        <v>OAK</v>
      </c>
      <c r="L1704" s="23" t="str">
        <f ca="1">IFERROR(IF(ISBLANK(VLOOKUP($B1704,INDIRECT(nfl_game_result),MATCH(L$1,INDIRECT(nfl_game_result_header),0),FALSE)),"",VLOOKUP($B1704,INDIRECT(nfl_game_result),MATCH(L$1,INDIRECT(nfl_game_result_header),0),FALSE)),"error")</f>
        <v/>
      </c>
      <c r="M1704" t="s">
        <v>16</v>
      </c>
      <c r="N1704">
        <v>-3</v>
      </c>
      <c r="O1704" t="s">
        <v>70</v>
      </c>
      <c r="P1704">
        <v>9</v>
      </c>
      <c r="Q1704" t="s">
        <v>70</v>
      </c>
      <c r="V1704" s="23" t="s">
        <v>416</v>
      </c>
      <c r="W1704">
        <f ca="1">VALUE(LEFT(C1704, 4))</f>
        <v>2015</v>
      </c>
      <c r="X1704">
        <f ca="1">VALUE(MID(C1704,6,FIND("_",C1704,6)-6))</f>
        <v>3</v>
      </c>
      <c r="Y1704">
        <f ca="1">IF(NOT(OR(ISBLANK(D1704),ISBLANK(E1704),D1704="",E1704="")),D1704-E1704,"")</f>
        <v>-0.5</v>
      </c>
      <c r="Z1704">
        <f ca="1">IF(OR(NOT(ISNUMBER(D1704)),ISBLANK(D1704),D1704="",ISBLANK(N1704)),"",ABS(D1704-N1704))</f>
        <v>1</v>
      </c>
      <c r="AA1704">
        <f ca="1">IF(OR(ISBLANK(J1704),ISBLANK(O1704),J1704="",O1704=""),"",IF(J1704=O1704,1,0))</f>
        <v>0</v>
      </c>
      <c r="AB1704">
        <f ca="1">IF(OR(ISBLANK(K1704),ISBLANK(Q1704),K1704="",Q1704=""),"",IF(K1704=Q1704,1,0))</f>
        <v>0</v>
      </c>
      <c r="AC1704" s="23" t="str">
        <f t="shared" ca="1" si="26"/>
        <v/>
      </c>
    </row>
    <row r="1705" spans="1:29" x14ac:dyDescent="0.25">
      <c r="A1705" s="23">
        <v>1704</v>
      </c>
      <c r="B1705">
        <v>838</v>
      </c>
      <c r="C1705" t="str">
        <f ca="1">IFERROR(VLOOKUP($B1705,INDIRECT(nfl_game_result),MATCH(C$1,INDIRECT(nfl_game_result_header),0),FALSE),"error")</f>
        <v>2015_03_CIN@BAL</v>
      </c>
      <c r="D1705">
        <f ca="1">IFERROR(IF(ISBLANK(VLOOKUP($B1705,INDIRECT(nfl_game_result),MATCH(D$1,INDIRECT(nfl_game_result_header),0),FALSE)),"",VLOOKUP($B1705,INDIRECT(nfl_game_result),MATCH(D$1,INDIRECT(nfl_game_result_header),0),FALSE)),"error")</f>
        <v>-1.5</v>
      </c>
      <c r="E1705">
        <f ca="1">IFERROR(IF(ISBLANK(VLOOKUP($B1705,INDIRECT(nfl_game_result),MATCH(E$1,INDIRECT(nfl_game_result_header),0),FALSE)),"",VLOOKUP($B1705,INDIRECT(nfl_game_result),MATCH(E$1,INDIRECT(nfl_game_result_header),0),FALSE)),"error")</f>
        <v>-1.5</v>
      </c>
      <c r="F1705" s="23" t="str">
        <f ca="1">IFERROR(IF(ISBLANK(VLOOKUP($B1705,INDIRECT(nfl_game_result),MATCH(F$1,INDIRECT(nfl_game_result_header),0),FALSE)),"",VLOOKUP($B1705,INDIRECT(nfl_game_result),MATCH(F$1,INDIRECT(nfl_game_result_header),0),FALSE)),"error")</f>
        <v/>
      </c>
      <c r="G1705" s="23" t="str">
        <f ca="1">IFERROR(IF(ISBLANK(VLOOKUP($B1705,INDIRECT(nfl_game_result),MATCH(G$1,INDIRECT(nfl_game_result_header),0),FALSE)),"",VLOOKUP($B1705,INDIRECT(nfl_game_result),MATCH(G$1,INDIRECT(nfl_game_result_header),0),FALSE)),"error")</f>
        <v/>
      </c>
      <c r="H1705">
        <f ca="1">IFERROR(IF(ISBLANK(VLOOKUP($B1705,INDIRECT(nfl_game_result),MATCH(H$1,INDIRECT(nfl_game_result_header),0),FALSE)),"",VLOOKUP($B1705,INDIRECT(nfl_game_result),MATCH(H$1,INDIRECT(nfl_game_result_header),0),FALSE)),"error")</f>
        <v>24</v>
      </c>
      <c r="I1705">
        <f ca="1">IFERROR(IF(ISBLANK(VLOOKUP($B1705,INDIRECT(nfl_game_result),MATCH(I$1,INDIRECT(nfl_game_result_header),0),FALSE)),"",VLOOKUP($B1705,INDIRECT(nfl_game_result),MATCH(I$1,INDIRECT(nfl_game_result_header),0),FALSE)),"error")</f>
        <v>28</v>
      </c>
      <c r="J1705" t="str">
        <f ca="1">IFERROR(IF(ISBLANK(VLOOKUP($B1705,INDIRECT(nfl_game_result),MATCH(J$1,INDIRECT(nfl_game_result_header),0),FALSE)),"",VLOOKUP($B1705,INDIRECT(nfl_game_result),MATCH(J$1,INDIRECT(nfl_game_result_header),0),FALSE)),"error")</f>
        <v>CIN</v>
      </c>
      <c r="K1705" t="str">
        <f ca="1">IFERROR(IF(ISBLANK(VLOOKUP($B1705,INDIRECT(nfl_game_result),MATCH(K$1,INDIRECT(nfl_game_result_header),0),FALSE)),"",VLOOKUP($B1705,INDIRECT(nfl_game_result),MATCH(K$1,INDIRECT(nfl_game_result_header),0),FALSE)),"error")</f>
        <v>CIN</v>
      </c>
      <c r="L1705" s="23" t="str">
        <f ca="1">IFERROR(IF(ISBLANK(VLOOKUP($B1705,INDIRECT(nfl_game_result),MATCH(L$1,INDIRECT(nfl_game_result_header),0),FALSE)),"",VLOOKUP($B1705,INDIRECT(nfl_game_result),MATCH(L$1,INDIRECT(nfl_game_result_header),0),FALSE)),"error")</f>
        <v/>
      </c>
      <c r="M1705" t="s">
        <v>16</v>
      </c>
      <c r="N1705">
        <v>-1</v>
      </c>
      <c r="O1705" t="s">
        <v>69</v>
      </c>
      <c r="P1705">
        <v>7</v>
      </c>
      <c r="Q1705" t="s">
        <v>69</v>
      </c>
      <c r="V1705" s="23" t="s">
        <v>416</v>
      </c>
      <c r="W1705">
        <f ca="1">VALUE(LEFT(C1705, 4))</f>
        <v>2015</v>
      </c>
      <c r="X1705">
        <f ca="1">VALUE(MID(C1705,6,FIND("_",C1705,6)-6))</f>
        <v>3</v>
      </c>
      <c r="Y1705">
        <f ca="1">IF(NOT(OR(ISBLANK(D1705),ISBLANK(E1705),D1705="",E1705="")),D1705-E1705,"")</f>
        <v>0</v>
      </c>
      <c r="Z1705">
        <f ca="1">IF(OR(NOT(ISNUMBER(D1705)),ISBLANK(D1705),D1705="",ISBLANK(N1705)),"",ABS(D1705-N1705))</f>
        <v>0.5</v>
      </c>
      <c r="AA1705">
        <f ca="1">IF(OR(ISBLANK(J1705),ISBLANK(O1705),J1705="",O1705=""),"",IF(J1705=O1705,1,0))</f>
        <v>1</v>
      </c>
      <c r="AB1705">
        <f ca="1">IF(OR(ISBLANK(K1705),ISBLANK(Q1705),K1705="",Q1705=""),"",IF(K1705=Q1705,1,0))</f>
        <v>1</v>
      </c>
      <c r="AC1705" s="23" t="str">
        <f t="shared" ca="1" si="26"/>
        <v/>
      </c>
    </row>
    <row r="1706" spans="1:29" x14ac:dyDescent="0.25">
      <c r="A1706" s="23">
        <v>1705</v>
      </c>
      <c r="B1706">
        <v>839</v>
      </c>
      <c r="C1706" t="str">
        <f ca="1">IFERROR(VLOOKUP($B1706,INDIRECT(nfl_game_result),MATCH(C$1,INDIRECT(nfl_game_result_header),0),FALSE),"error")</f>
        <v>2015_03_JAX@NWE</v>
      </c>
      <c r="D1706">
        <f ca="1">IFERROR(IF(ISBLANK(VLOOKUP($B1706,INDIRECT(nfl_game_result),MATCH(D$1,INDIRECT(nfl_game_result_header),0),FALSE)),"",VLOOKUP($B1706,INDIRECT(nfl_game_result),MATCH(D$1,INDIRECT(nfl_game_result_header),0),FALSE)),"error")</f>
        <v>-14</v>
      </c>
      <c r="E1706">
        <f ca="1">IFERROR(IF(ISBLANK(VLOOKUP($B1706,INDIRECT(nfl_game_result),MATCH(E$1,INDIRECT(nfl_game_result_header),0),FALSE)),"",VLOOKUP($B1706,INDIRECT(nfl_game_result),MATCH(E$1,INDIRECT(nfl_game_result_header),0),FALSE)),"error")</f>
        <v>-14</v>
      </c>
      <c r="F1706" s="23" t="str">
        <f ca="1">IFERROR(IF(ISBLANK(VLOOKUP($B1706,INDIRECT(nfl_game_result),MATCH(F$1,INDIRECT(nfl_game_result_header),0),FALSE)),"",VLOOKUP($B1706,INDIRECT(nfl_game_result),MATCH(F$1,INDIRECT(nfl_game_result_header),0),FALSE)),"error")</f>
        <v/>
      </c>
      <c r="G1706" s="23" t="str">
        <f ca="1">IFERROR(IF(ISBLANK(VLOOKUP($B1706,INDIRECT(nfl_game_result),MATCH(G$1,INDIRECT(nfl_game_result_header),0),FALSE)),"",VLOOKUP($B1706,INDIRECT(nfl_game_result),MATCH(G$1,INDIRECT(nfl_game_result_header),0),FALSE)),"error")</f>
        <v/>
      </c>
      <c r="H1706">
        <f ca="1">IFERROR(IF(ISBLANK(VLOOKUP($B1706,INDIRECT(nfl_game_result),MATCH(H$1,INDIRECT(nfl_game_result_header),0),FALSE)),"",VLOOKUP($B1706,INDIRECT(nfl_game_result),MATCH(H$1,INDIRECT(nfl_game_result_header),0),FALSE)),"error")</f>
        <v>51</v>
      </c>
      <c r="I1706">
        <f ca="1">IFERROR(IF(ISBLANK(VLOOKUP($B1706,INDIRECT(nfl_game_result),MATCH(I$1,INDIRECT(nfl_game_result_header),0),FALSE)),"",VLOOKUP($B1706,INDIRECT(nfl_game_result),MATCH(I$1,INDIRECT(nfl_game_result_header),0),FALSE)),"error")</f>
        <v>17</v>
      </c>
      <c r="J1706" t="str">
        <f ca="1">IFERROR(IF(ISBLANK(VLOOKUP($B1706,INDIRECT(nfl_game_result),MATCH(J$1,INDIRECT(nfl_game_result_header),0),FALSE)),"",VLOOKUP($B1706,INDIRECT(nfl_game_result),MATCH(J$1,INDIRECT(nfl_game_result_header),0),FALSE)),"error")</f>
        <v>NWE</v>
      </c>
      <c r="K1706" t="str">
        <f ca="1">IFERROR(IF(ISBLANK(VLOOKUP($B1706,INDIRECT(nfl_game_result),MATCH(K$1,INDIRECT(nfl_game_result_header),0),FALSE)),"",VLOOKUP($B1706,INDIRECT(nfl_game_result),MATCH(K$1,INDIRECT(nfl_game_result_header),0),FALSE)),"error")</f>
        <v>NWE</v>
      </c>
      <c r="L1706" s="23" t="str">
        <f ca="1">IFERROR(IF(ISBLANK(VLOOKUP($B1706,INDIRECT(nfl_game_result),MATCH(L$1,INDIRECT(nfl_game_result_header),0),FALSE)),"",VLOOKUP($B1706,INDIRECT(nfl_game_result),MATCH(L$1,INDIRECT(nfl_game_result_header),0),FALSE)),"error")</f>
        <v/>
      </c>
      <c r="M1706" t="s">
        <v>16</v>
      </c>
      <c r="N1706">
        <v>-11.5</v>
      </c>
      <c r="O1706" t="s">
        <v>77</v>
      </c>
      <c r="P1706">
        <v>13</v>
      </c>
      <c r="Q1706" t="s">
        <v>332</v>
      </c>
      <c r="V1706" s="23" t="s">
        <v>416</v>
      </c>
      <c r="W1706">
        <f ca="1">VALUE(LEFT(C1706, 4))</f>
        <v>2015</v>
      </c>
      <c r="X1706">
        <f ca="1">VALUE(MID(C1706,6,FIND("_",C1706,6)-6))</f>
        <v>3</v>
      </c>
      <c r="Y1706">
        <f ca="1">IF(NOT(OR(ISBLANK(D1706),ISBLANK(E1706),D1706="",E1706="")),D1706-E1706,"")</f>
        <v>0</v>
      </c>
      <c r="Z1706">
        <f ca="1">IF(OR(NOT(ISNUMBER(D1706)),ISBLANK(D1706),D1706="",ISBLANK(N1706)),"",ABS(D1706-N1706))</f>
        <v>2.5</v>
      </c>
      <c r="AA1706">
        <f ca="1">IF(OR(ISBLANK(J1706),ISBLANK(O1706),J1706="",O1706=""),"",IF(J1706=O1706,1,0))</f>
        <v>0</v>
      </c>
      <c r="AB1706">
        <f ca="1">IF(OR(ISBLANK(K1706),ISBLANK(Q1706),K1706="",Q1706=""),"",IF(K1706=Q1706,1,0))</f>
        <v>1</v>
      </c>
      <c r="AC1706" s="23" t="str">
        <f t="shared" ca="1" si="26"/>
        <v/>
      </c>
    </row>
    <row r="1707" spans="1:29" x14ac:dyDescent="0.25">
      <c r="A1707" s="23">
        <v>1706</v>
      </c>
      <c r="B1707">
        <v>840</v>
      </c>
      <c r="C1707" t="str">
        <f ca="1">IFERROR(VLOOKUP($B1707,INDIRECT(nfl_game_result),MATCH(C$1,INDIRECT(nfl_game_result_header),0),FALSE),"error")</f>
        <v>2015_03_NOR@CAR</v>
      </c>
      <c r="D1707">
        <f ca="1">IFERROR(IF(ISBLANK(VLOOKUP($B1707,INDIRECT(nfl_game_result),MATCH(D$1,INDIRECT(nfl_game_result_header),0),FALSE)),"",VLOOKUP($B1707,INDIRECT(nfl_game_result),MATCH(D$1,INDIRECT(nfl_game_result_header),0),FALSE)),"error")</f>
        <v>-3.5</v>
      </c>
      <c r="E1707">
        <f ca="1">IFERROR(IF(ISBLANK(VLOOKUP($B1707,INDIRECT(nfl_game_result),MATCH(E$1,INDIRECT(nfl_game_result_header),0),FALSE)),"",VLOOKUP($B1707,INDIRECT(nfl_game_result),MATCH(E$1,INDIRECT(nfl_game_result_header),0),FALSE)),"error")</f>
        <v>-9.5</v>
      </c>
      <c r="F1707" s="23" t="str">
        <f ca="1">IFERROR(IF(ISBLANK(VLOOKUP($B1707,INDIRECT(nfl_game_result),MATCH(F$1,INDIRECT(nfl_game_result_header),0),FALSE)),"",VLOOKUP($B1707,INDIRECT(nfl_game_result),MATCH(F$1,INDIRECT(nfl_game_result_header),0),FALSE)),"error")</f>
        <v/>
      </c>
      <c r="G1707" s="23" t="str">
        <f ca="1">IFERROR(IF(ISBLANK(VLOOKUP($B1707,INDIRECT(nfl_game_result),MATCH(G$1,INDIRECT(nfl_game_result_header),0),FALSE)),"",VLOOKUP($B1707,INDIRECT(nfl_game_result),MATCH(G$1,INDIRECT(nfl_game_result_header),0),FALSE)),"error")</f>
        <v/>
      </c>
      <c r="H1707">
        <f ca="1">IFERROR(IF(ISBLANK(VLOOKUP($B1707,INDIRECT(nfl_game_result),MATCH(H$1,INDIRECT(nfl_game_result_header),0),FALSE)),"",VLOOKUP($B1707,INDIRECT(nfl_game_result),MATCH(H$1,INDIRECT(nfl_game_result_header),0),FALSE)),"error")</f>
        <v>27</v>
      </c>
      <c r="I1707">
        <f ca="1">IFERROR(IF(ISBLANK(VLOOKUP($B1707,INDIRECT(nfl_game_result),MATCH(I$1,INDIRECT(nfl_game_result_header),0),FALSE)),"",VLOOKUP($B1707,INDIRECT(nfl_game_result),MATCH(I$1,INDIRECT(nfl_game_result_header),0),FALSE)),"error")</f>
        <v>22</v>
      </c>
      <c r="J1707" t="str">
        <f ca="1">IFERROR(IF(ISBLANK(VLOOKUP($B1707,INDIRECT(nfl_game_result),MATCH(J$1,INDIRECT(nfl_game_result_header),0),FALSE)),"",VLOOKUP($B1707,INDIRECT(nfl_game_result),MATCH(J$1,INDIRECT(nfl_game_result_header),0),FALSE)),"error")</f>
        <v>NOR</v>
      </c>
      <c r="K1707" t="str">
        <f ca="1">IFERROR(IF(ISBLANK(VLOOKUP($B1707,INDIRECT(nfl_game_result),MATCH(K$1,INDIRECT(nfl_game_result_header),0),FALSE)),"",VLOOKUP($B1707,INDIRECT(nfl_game_result),MATCH(K$1,INDIRECT(nfl_game_result_header),0),FALSE)),"error")</f>
        <v>CAR</v>
      </c>
      <c r="L1707" s="23" t="str">
        <f ca="1">IFERROR(IF(ISBLANK(VLOOKUP($B1707,INDIRECT(nfl_game_result),MATCH(L$1,INDIRECT(nfl_game_result_header),0),FALSE)),"",VLOOKUP($B1707,INDIRECT(nfl_game_result),MATCH(L$1,INDIRECT(nfl_game_result_header),0),FALSE)),"error")</f>
        <v/>
      </c>
      <c r="M1707" t="s">
        <v>16</v>
      </c>
      <c r="N1707">
        <v>-3.5</v>
      </c>
      <c r="O1707" t="s">
        <v>335</v>
      </c>
      <c r="P1707">
        <v>10</v>
      </c>
      <c r="Q1707" t="s">
        <v>67</v>
      </c>
      <c r="V1707" s="23" t="s">
        <v>416</v>
      </c>
      <c r="W1707">
        <f ca="1">VALUE(LEFT(C1707, 4))</f>
        <v>2015</v>
      </c>
      <c r="X1707">
        <f ca="1">VALUE(MID(C1707,6,FIND("_",C1707,6)-6))</f>
        <v>3</v>
      </c>
      <c r="Y1707">
        <f ca="1">IF(NOT(OR(ISBLANK(D1707),ISBLANK(E1707),D1707="",E1707="")),D1707-E1707,"")</f>
        <v>6</v>
      </c>
      <c r="Z1707">
        <f ca="1">IF(OR(NOT(ISNUMBER(D1707)),ISBLANK(D1707),D1707="",ISBLANK(N1707)),"",ABS(D1707-N1707))</f>
        <v>0</v>
      </c>
      <c r="AA1707">
        <f ca="1">IF(OR(ISBLANK(J1707),ISBLANK(O1707),J1707="",O1707=""),"",IF(J1707=O1707,1,0))</f>
        <v>1</v>
      </c>
      <c r="AB1707">
        <f ca="1">IF(OR(ISBLANK(K1707),ISBLANK(Q1707),K1707="",Q1707=""),"",IF(K1707=Q1707,1,0))</f>
        <v>1</v>
      </c>
      <c r="AC1707" s="23" t="str">
        <f t="shared" ca="1" si="26"/>
        <v/>
      </c>
    </row>
    <row r="1708" spans="1:29" x14ac:dyDescent="0.25">
      <c r="A1708" s="23">
        <v>1707</v>
      </c>
      <c r="B1708">
        <v>841</v>
      </c>
      <c r="C1708" t="str">
        <f ca="1">IFERROR(VLOOKUP($B1708,INDIRECT(nfl_game_result),MATCH(C$1,INDIRECT(nfl_game_result_header),0),FALSE),"error")</f>
        <v>2015_03_PHI@NYJ</v>
      </c>
      <c r="D1708">
        <f ca="1">IFERROR(IF(ISBLANK(VLOOKUP($B1708,INDIRECT(nfl_game_result),MATCH(D$1,INDIRECT(nfl_game_result_header),0),FALSE)),"",VLOOKUP($B1708,INDIRECT(nfl_game_result),MATCH(D$1,INDIRECT(nfl_game_result_header),0),FALSE)),"error")</f>
        <v>2.5</v>
      </c>
      <c r="E1708">
        <f ca="1">IFERROR(IF(ISBLANK(VLOOKUP($B1708,INDIRECT(nfl_game_result),MATCH(E$1,INDIRECT(nfl_game_result_header),0),FALSE)),"",VLOOKUP($B1708,INDIRECT(nfl_game_result),MATCH(E$1,INDIRECT(nfl_game_result_header),0),FALSE)),"error")</f>
        <v>-3</v>
      </c>
      <c r="F1708" s="23" t="str">
        <f ca="1">IFERROR(IF(ISBLANK(VLOOKUP($B1708,INDIRECT(nfl_game_result),MATCH(F$1,INDIRECT(nfl_game_result_header),0),FALSE)),"",VLOOKUP($B1708,INDIRECT(nfl_game_result),MATCH(F$1,INDIRECT(nfl_game_result_header),0),FALSE)),"error")</f>
        <v/>
      </c>
      <c r="G1708" s="23" t="str">
        <f ca="1">IFERROR(IF(ISBLANK(VLOOKUP($B1708,INDIRECT(nfl_game_result),MATCH(G$1,INDIRECT(nfl_game_result_header),0),FALSE)),"",VLOOKUP($B1708,INDIRECT(nfl_game_result),MATCH(G$1,INDIRECT(nfl_game_result_header),0),FALSE)),"error")</f>
        <v/>
      </c>
      <c r="H1708">
        <f ca="1">IFERROR(IF(ISBLANK(VLOOKUP($B1708,INDIRECT(nfl_game_result),MATCH(H$1,INDIRECT(nfl_game_result_header),0),FALSE)),"",VLOOKUP($B1708,INDIRECT(nfl_game_result),MATCH(H$1,INDIRECT(nfl_game_result_header),0),FALSE)),"error")</f>
        <v>17</v>
      </c>
      <c r="I1708">
        <f ca="1">IFERROR(IF(ISBLANK(VLOOKUP($B1708,INDIRECT(nfl_game_result),MATCH(I$1,INDIRECT(nfl_game_result_header),0),FALSE)),"",VLOOKUP($B1708,INDIRECT(nfl_game_result),MATCH(I$1,INDIRECT(nfl_game_result_header),0),FALSE)),"error")</f>
        <v>24</v>
      </c>
      <c r="J1708" t="str">
        <f ca="1">IFERROR(IF(ISBLANK(VLOOKUP($B1708,INDIRECT(nfl_game_result),MATCH(J$1,INDIRECT(nfl_game_result_header),0),FALSE)),"",VLOOKUP($B1708,INDIRECT(nfl_game_result),MATCH(J$1,INDIRECT(nfl_game_result_header),0),FALSE)),"error")</f>
        <v>PHI</v>
      </c>
      <c r="K1708" t="str">
        <f ca="1">IFERROR(IF(ISBLANK(VLOOKUP($B1708,INDIRECT(nfl_game_result),MATCH(K$1,INDIRECT(nfl_game_result_header),0),FALSE)),"",VLOOKUP($B1708,INDIRECT(nfl_game_result),MATCH(K$1,INDIRECT(nfl_game_result_header),0),FALSE)),"error")</f>
        <v>PHI</v>
      </c>
      <c r="L1708" s="23" t="str">
        <f ca="1">IFERROR(IF(ISBLANK(VLOOKUP($B1708,INDIRECT(nfl_game_result),MATCH(L$1,INDIRECT(nfl_game_result_header),0),FALSE)),"",VLOOKUP($B1708,INDIRECT(nfl_game_result),MATCH(L$1,INDIRECT(nfl_game_result_header),0),FALSE)),"error")</f>
        <v/>
      </c>
      <c r="M1708" t="s">
        <v>16</v>
      </c>
      <c r="N1708">
        <v>1</v>
      </c>
      <c r="O1708" t="s">
        <v>86</v>
      </c>
      <c r="P1708">
        <v>2</v>
      </c>
      <c r="Q1708" t="s">
        <v>86</v>
      </c>
      <c r="V1708" s="23" t="s">
        <v>416</v>
      </c>
      <c r="W1708">
        <f ca="1">VALUE(LEFT(C1708, 4))</f>
        <v>2015</v>
      </c>
      <c r="X1708">
        <f ca="1">VALUE(MID(C1708,6,FIND("_",C1708,6)-6))</f>
        <v>3</v>
      </c>
      <c r="Y1708">
        <f ca="1">IF(NOT(OR(ISBLANK(D1708),ISBLANK(E1708),D1708="",E1708="")),D1708-E1708,"")</f>
        <v>5.5</v>
      </c>
      <c r="Z1708">
        <f ca="1">IF(OR(NOT(ISNUMBER(D1708)),ISBLANK(D1708),D1708="",ISBLANK(N1708)),"",ABS(D1708-N1708))</f>
        <v>1.5</v>
      </c>
      <c r="AA1708">
        <f ca="1">IF(OR(ISBLANK(J1708),ISBLANK(O1708),J1708="",O1708=""),"",IF(J1708=O1708,1,0))</f>
        <v>1</v>
      </c>
      <c r="AB1708">
        <f ca="1">IF(OR(ISBLANK(K1708),ISBLANK(Q1708),K1708="",Q1708=""),"",IF(K1708=Q1708,1,0))</f>
        <v>1</v>
      </c>
      <c r="AC1708" s="23" t="str">
        <f t="shared" ca="1" si="26"/>
        <v/>
      </c>
    </row>
    <row r="1709" spans="1:29" x14ac:dyDescent="0.25">
      <c r="A1709" s="23">
        <v>1708</v>
      </c>
      <c r="B1709">
        <v>842</v>
      </c>
      <c r="C1709" t="str">
        <f ca="1">IFERROR(VLOOKUP($B1709,INDIRECT(nfl_game_result),MATCH(C$1,INDIRECT(nfl_game_result_header),0),FALSE),"error")</f>
        <v>2015_03_TBY@HOU</v>
      </c>
      <c r="D1709">
        <f ca="1">IFERROR(IF(ISBLANK(VLOOKUP($B1709,INDIRECT(nfl_game_result),MATCH(D$1,INDIRECT(nfl_game_result_header),0),FALSE)),"",VLOOKUP($B1709,INDIRECT(nfl_game_result),MATCH(D$1,INDIRECT(nfl_game_result_header),0),FALSE)),"error")</f>
        <v>-3.5</v>
      </c>
      <c r="E1709">
        <f ca="1">IFERROR(IF(ISBLANK(VLOOKUP($B1709,INDIRECT(nfl_game_result),MATCH(E$1,INDIRECT(nfl_game_result_header),0),FALSE)),"",VLOOKUP($B1709,INDIRECT(nfl_game_result),MATCH(E$1,INDIRECT(nfl_game_result_header),0),FALSE)),"error")</f>
        <v>-6</v>
      </c>
      <c r="F1709" s="23" t="str">
        <f ca="1">IFERROR(IF(ISBLANK(VLOOKUP($B1709,INDIRECT(nfl_game_result),MATCH(F$1,INDIRECT(nfl_game_result_header),0),FALSE)),"",VLOOKUP($B1709,INDIRECT(nfl_game_result),MATCH(F$1,INDIRECT(nfl_game_result_header),0),FALSE)),"error")</f>
        <v/>
      </c>
      <c r="G1709" s="23" t="str">
        <f ca="1">IFERROR(IF(ISBLANK(VLOOKUP($B1709,INDIRECT(nfl_game_result),MATCH(G$1,INDIRECT(nfl_game_result_header),0),FALSE)),"",VLOOKUP($B1709,INDIRECT(nfl_game_result),MATCH(G$1,INDIRECT(nfl_game_result_header),0),FALSE)),"error")</f>
        <v/>
      </c>
      <c r="H1709">
        <f ca="1">IFERROR(IF(ISBLANK(VLOOKUP($B1709,INDIRECT(nfl_game_result),MATCH(H$1,INDIRECT(nfl_game_result_header),0),FALSE)),"",VLOOKUP($B1709,INDIRECT(nfl_game_result),MATCH(H$1,INDIRECT(nfl_game_result_header),0),FALSE)),"error")</f>
        <v>19</v>
      </c>
      <c r="I1709">
        <f ca="1">IFERROR(IF(ISBLANK(VLOOKUP($B1709,INDIRECT(nfl_game_result),MATCH(I$1,INDIRECT(nfl_game_result_header),0),FALSE)),"",VLOOKUP($B1709,INDIRECT(nfl_game_result),MATCH(I$1,INDIRECT(nfl_game_result_header),0),FALSE)),"error")</f>
        <v>9</v>
      </c>
      <c r="J1709" t="str">
        <f ca="1">IFERROR(IF(ISBLANK(VLOOKUP($B1709,INDIRECT(nfl_game_result),MATCH(J$1,INDIRECT(nfl_game_result_header),0),FALSE)),"",VLOOKUP($B1709,INDIRECT(nfl_game_result),MATCH(J$1,INDIRECT(nfl_game_result_header),0),FALSE)),"error")</f>
        <v>HOU</v>
      </c>
      <c r="K1709" t="str">
        <f ca="1">IFERROR(IF(ISBLANK(VLOOKUP($B1709,INDIRECT(nfl_game_result),MATCH(K$1,INDIRECT(nfl_game_result_header),0),FALSE)),"",VLOOKUP($B1709,INDIRECT(nfl_game_result),MATCH(K$1,INDIRECT(nfl_game_result_header),0),FALSE)),"error")</f>
        <v>HOU</v>
      </c>
      <c r="L1709" s="23" t="str">
        <f ca="1">IFERROR(IF(ISBLANK(VLOOKUP($B1709,INDIRECT(nfl_game_result),MATCH(L$1,INDIRECT(nfl_game_result_header),0),FALSE)),"",VLOOKUP($B1709,INDIRECT(nfl_game_result),MATCH(L$1,INDIRECT(nfl_game_result_header),0),FALSE)),"error")</f>
        <v/>
      </c>
      <c r="M1709" t="s">
        <v>16</v>
      </c>
      <c r="N1709">
        <v>-3</v>
      </c>
      <c r="O1709" t="s">
        <v>334</v>
      </c>
      <c r="P1709">
        <v>12</v>
      </c>
      <c r="Q1709" t="s">
        <v>334</v>
      </c>
      <c r="V1709" s="23" t="s">
        <v>416</v>
      </c>
      <c r="W1709">
        <f ca="1">VALUE(LEFT(C1709, 4))</f>
        <v>2015</v>
      </c>
      <c r="X1709">
        <f ca="1">VALUE(MID(C1709,6,FIND("_",C1709,6)-6))</f>
        <v>3</v>
      </c>
      <c r="Y1709">
        <f ca="1">IF(NOT(OR(ISBLANK(D1709),ISBLANK(E1709),D1709="",E1709="")),D1709-E1709,"")</f>
        <v>2.5</v>
      </c>
      <c r="Z1709">
        <f ca="1">IF(OR(NOT(ISNUMBER(D1709)),ISBLANK(D1709),D1709="",ISBLANK(N1709)),"",ABS(D1709-N1709))</f>
        <v>0.5</v>
      </c>
      <c r="AA1709">
        <f ca="1">IF(OR(ISBLANK(J1709),ISBLANK(O1709),J1709="",O1709=""),"",IF(J1709=O1709,1,0))</f>
        <v>0</v>
      </c>
      <c r="AB1709">
        <f ca="1">IF(OR(ISBLANK(K1709),ISBLANK(Q1709),K1709="",Q1709=""),"",IF(K1709=Q1709,1,0))</f>
        <v>0</v>
      </c>
      <c r="AC1709" s="23" t="str">
        <f t="shared" ca="1" si="26"/>
        <v/>
      </c>
    </row>
    <row r="1710" spans="1:29" x14ac:dyDescent="0.25">
      <c r="A1710" s="23">
        <v>1709</v>
      </c>
      <c r="B1710">
        <v>843</v>
      </c>
      <c r="C1710" t="str">
        <f ca="1">IFERROR(VLOOKUP($B1710,INDIRECT(nfl_game_result),MATCH(C$1,INDIRECT(nfl_game_result_header),0),FALSE),"error")</f>
        <v>2015_03_SD@MIN</v>
      </c>
      <c r="D1710">
        <f ca="1">IFERROR(IF(ISBLANK(VLOOKUP($B1710,INDIRECT(nfl_game_result),MATCH(D$1,INDIRECT(nfl_game_result_header),0),FALSE)),"",VLOOKUP($B1710,INDIRECT(nfl_game_result),MATCH(D$1,INDIRECT(nfl_game_result_header),0),FALSE)),"error")</f>
        <v>-1.5</v>
      </c>
      <c r="E1710">
        <f ca="1">IFERROR(IF(ISBLANK(VLOOKUP($B1710,INDIRECT(nfl_game_result),MATCH(E$1,INDIRECT(nfl_game_result_header),0),FALSE)),"",VLOOKUP($B1710,INDIRECT(nfl_game_result),MATCH(E$1,INDIRECT(nfl_game_result_header),0),FALSE)),"error")</f>
        <v>-2</v>
      </c>
      <c r="F1710" s="23" t="str">
        <f ca="1">IFERROR(IF(ISBLANK(VLOOKUP($B1710,INDIRECT(nfl_game_result),MATCH(F$1,INDIRECT(nfl_game_result_header),0),FALSE)),"",VLOOKUP($B1710,INDIRECT(nfl_game_result),MATCH(F$1,INDIRECT(nfl_game_result_header),0),FALSE)),"error")</f>
        <v/>
      </c>
      <c r="G1710" s="23" t="str">
        <f ca="1">IFERROR(IF(ISBLANK(VLOOKUP($B1710,INDIRECT(nfl_game_result),MATCH(G$1,INDIRECT(nfl_game_result_header),0),FALSE)),"",VLOOKUP($B1710,INDIRECT(nfl_game_result),MATCH(G$1,INDIRECT(nfl_game_result_header),0),FALSE)),"error")</f>
        <v/>
      </c>
      <c r="H1710">
        <f ca="1">IFERROR(IF(ISBLANK(VLOOKUP($B1710,INDIRECT(nfl_game_result),MATCH(H$1,INDIRECT(nfl_game_result_header),0),FALSE)),"",VLOOKUP($B1710,INDIRECT(nfl_game_result),MATCH(H$1,INDIRECT(nfl_game_result_header),0),FALSE)),"error")</f>
        <v>31</v>
      </c>
      <c r="I1710">
        <f ca="1">IFERROR(IF(ISBLANK(VLOOKUP($B1710,INDIRECT(nfl_game_result),MATCH(I$1,INDIRECT(nfl_game_result_header),0),FALSE)),"",VLOOKUP($B1710,INDIRECT(nfl_game_result),MATCH(I$1,INDIRECT(nfl_game_result_header),0),FALSE)),"error")</f>
        <v>14</v>
      </c>
      <c r="J1710" t="str">
        <f ca="1">IFERROR(IF(ISBLANK(VLOOKUP($B1710,INDIRECT(nfl_game_result),MATCH(J$1,INDIRECT(nfl_game_result_header),0),FALSE)),"",VLOOKUP($B1710,INDIRECT(nfl_game_result),MATCH(J$1,INDIRECT(nfl_game_result_header),0),FALSE)),"error")</f>
        <v>MIN</v>
      </c>
      <c r="K1710" t="str">
        <f ca="1">IFERROR(IF(ISBLANK(VLOOKUP($B1710,INDIRECT(nfl_game_result),MATCH(K$1,INDIRECT(nfl_game_result_header),0),FALSE)),"",VLOOKUP($B1710,INDIRECT(nfl_game_result),MATCH(K$1,INDIRECT(nfl_game_result_header),0),FALSE)),"error")</f>
        <v>MIN</v>
      </c>
      <c r="L1710" s="23" t="str">
        <f ca="1">IFERROR(IF(ISBLANK(VLOOKUP($B1710,INDIRECT(nfl_game_result),MATCH(L$1,INDIRECT(nfl_game_result_header),0),FALSE)),"",VLOOKUP($B1710,INDIRECT(nfl_game_result),MATCH(L$1,INDIRECT(nfl_game_result_header),0),FALSE)),"error")</f>
        <v/>
      </c>
      <c r="M1710" t="s">
        <v>16</v>
      </c>
      <c r="N1710">
        <v>-3</v>
      </c>
      <c r="O1710" t="s">
        <v>88</v>
      </c>
      <c r="P1710">
        <v>5</v>
      </c>
      <c r="Q1710" t="s">
        <v>88</v>
      </c>
      <c r="V1710" s="23" t="s">
        <v>416</v>
      </c>
      <c r="W1710">
        <f ca="1">VALUE(LEFT(C1710, 4))</f>
        <v>2015</v>
      </c>
      <c r="X1710">
        <f ca="1">VALUE(MID(C1710,6,FIND("_",C1710,6)-6))</f>
        <v>3</v>
      </c>
      <c r="Y1710">
        <f ca="1">IF(NOT(OR(ISBLANK(D1710),ISBLANK(E1710),D1710="",E1710="")),D1710-E1710,"")</f>
        <v>0.5</v>
      </c>
      <c r="Z1710">
        <f ca="1">IF(OR(NOT(ISNUMBER(D1710)),ISBLANK(D1710),D1710="",ISBLANK(N1710)),"",ABS(D1710-N1710))</f>
        <v>1.5</v>
      </c>
      <c r="AA1710">
        <f ca="1">IF(OR(ISBLANK(J1710),ISBLANK(O1710),J1710="",O1710=""),"",IF(J1710=O1710,1,0))</f>
        <v>0</v>
      </c>
      <c r="AB1710">
        <f ca="1">IF(OR(ISBLANK(K1710),ISBLANK(Q1710),K1710="",Q1710=""),"",IF(K1710=Q1710,1,0))</f>
        <v>0</v>
      </c>
      <c r="AC1710" s="23" t="str">
        <f t="shared" ca="1" si="26"/>
        <v/>
      </c>
    </row>
    <row r="1711" spans="1:29" x14ac:dyDescent="0.25">
      <c r="A1711" s="23">
        <v>1710</v>
      </c>
      <c r="B1711">
        <v>844</v>
      </c>
      <c r="C1711" t="str">
        <f ca="1">IFERROR(VLOOKUP($B1711,INDIRECT(nfl_game_result),MATCH(C$1,INDIRECT(nfl_game_result_header),0),FALSE),"error")</f>
        <v>2015_03_PIT@STL</v>
      </c>
      <c r="D1711">
        <f ca="1">IFERROR(IF(ISBLANK(VLOOKUP($B1711,INDIRECT(nfl_game_result),MATCH(D$1,INDIRECT(nfl_game_result_header),0),FALSE)),"",VLOOKUP($B1711,INDIRECT(nfl_game_result),MATCH(D$1,INDIRECT(nfl_game_result_header),0),FALSE)),"error")</f>
        <v>1.5</v>
      </c>
      <c r="E1711">
        <f ca="1">IFERROR(IF(ISBLANK(VLOOKUP($B1711,INDIRECT(nfl_game_result),MATCH(E$1,INDIRECT(nfl_game_result_header),0),FALSE)),"",VLOOKUP($B1711,INDIRECT(nfl_game_result),MATCH(E$1,INDIRECT(nfl_game_result_header),0),FALSE)),"error")</f>
        <v>-1</v>
      </c>
      <c r="F1711" s="23" t="str">
        <f ca="1">IFERROR(IF(ISBLANK(VLOOKUP($B1711,INDIRECT(nfl_game_result),MATCH(F$1,INDIRECT(nfl_game_result_header),0),FALSE)),"",VLOOKUP($B1711,INDIRECT(nfl_game_result),MATCH(F$1,INDIRECT(nfl_game_result_header),0),FALSE)),"error")</f>
        <v/>
      </c>
      <c r="G1711" s="23" t="str">
        <f ca="1">IFERROR(IF(ISBLANK(VLOOKUP($B1711,INDIRECT(nfl_game_result),MATCH(G$1,INDIRECT(nfl_game_result_header),0),FALSE)),"",VLOOKUP($B1711,INDIRECT(nfl_game_result),MATCH(G$1,INDIRECT(nfl_game_result_header),0),FALSE)),"error")</f>
        <v/>
      </c>
      <c r="H1711">
        <f ca="1">IFERROR(IF(ISBLANK(VLOOKUP($B1711,INDIRECT(nfl_game_result),MATCH(H$1,INDIRECT(nfl_game_result_header),0),FALSE)),"",VLOOKUP($B1711,INDIRECT(nfl_game_result),MATCH(H$1,INDIRECT(nfl_game_result_header),0),FALSE)),"error")</f>
        <v>6</v>
      </c>
      <c r="I1711">
        <f ca="1">IFERROR(IF(ISBLANK(VLOOKUP($B1711,INDIRECT(nfl_game_result),MATCH(I$1,INDIRECT(nfl_game_result_header),0),FALSE)),"",VLOOKUP($B1711,INDIRECT(nfl_game_result),MATCH(I$1,INDIRECT(nfl_game_result_header),0),FALSE)),"error")</f>
        <v>12</v>
      </c>
      <c r="J1711" t="str">
        <f ca="1">IFERROR(IF(ISBLANK(VLOOKUP($B1711,INDIRECT(nfl_game_result),MATCH(J$1,INDIRECT(nfl_game_result_header),0),FALSE)),"",VLOOKUP($B1711,INDIRECT(nfl_game_result),MATCH(J$1,INDIRECT(nfl_game_result_header),0),FALSE)),"error")</f>
        <v>PIT</v>
      </c>
      <c r="K1711" t="str">
        <f ca="1">IFERROR(IF(ISBLANK(VLOOKUP($B1711,INDIRECT(nfl_game_result),MATCH(K$1,INDIRECT(nfl_game_result_header),0),FALSE)),"",VLOOKUP($B1711,INDIRECT(nfl_game_result),MATCH(K$1,INDIRECT(nfl_game_result_header),0),FALSE)),"error")</f>
        <v>PIT</v>
      </c>
      <c r="L1711" s="23" t="str">
        <f ca="1">IFERROR(IF(ISBLANK(VLOOKUP($B1711,INDIRECT(nfl_game_result),MATCH(L$1,INDIRECT(nfl_game_result_header),0),FALSE)),"",VLOOKUP($B1711,INDIRECT(nfl_game_result),MATCH(L$1,INDIRECT(nfl_game_result_header),0),FALSE)),"error")</f>
        <v/>
      </c>
      <c r="M1711" t="s">
        <v>16</v>
      </c>
      <c r="N1711">
        <v>-1</v>
      </c>
      <c r="O1711" t="s">
        <v>91</v>
      </c>
      <c r="P1711">
        <v>16</v>
      </c>
      <c r="Q1711" t="s">
        <v>91</v>
      </c>
      <c r="V1711" s="23" t="s">
        <v>416</v>
      </c>
      <c r="W1711">
        <f ca="1">VALUE(LEFT(C1711, 4))</f>
        <v>2015</v>
      </c>
      <c r="X1711">
        <f ca="1">VALUE(MID(C1711,6,FIND("_",C1711,6)-6))</f>
        <v>3</v>
      </c>
      <c r="Y1711">
        <f ca="1">IF(NOT(OR(ISBLANK(D1711),ISBLANK(E1711),D1711="",E1711="")),D1711-E1711,"")</f>
        <v>2.5</v>
      </c>
      <c r="Z1711">
        <f ca="1">IF(OR(NOT(ISNUMBER(D1711)),ISBLANK(D1711),D1711="",ISBLANK(N1711)),"",ABS(D1711-N1711))</f>
        <v>2.5</v>
      </c>
      <c r="AA1711">
        <f ca="1">IF(OR(ISBLANK(J1711),ISBLANK(O1711),J1711="",O1711=""),"",IF(J1711=O1711,1,0))</f>
        <v>0</v>
      </c>
      <c r="AB1711">
        <f ca="1">IF(OR(ISBLANK(K1711),ISBLANK(Q1711),K1711="",Q1711=""),"",IF(K1711=Q1711,1,0))</f>
        <v>0</v>
      </c>
      <c r="AC1711" s="23" t="str">
        <f t="shared" ca="1" si="26"/>
        <v/>
      </c>
    </row>
    <row r="1712" spans="1:29" x14ac:dyDescent="0.25">
      <c r="A1712" s="23">
        <v>1711</v>
      </c>
      <c r="B1712">
        <v>845</v>
      </c>
      <c r="C1712" t="str">
        <f ca="1">IFERROR(VLOOKUP($B1712,INDIRECT(nfl_game_result),MATCH(C$1,INDIRECT(nfl_game_result_header),0),FALSE),"error")</f>
        <v>2015_03_SFO@ARI</v>
      </c>
      <c r="D1712">
        <f ca="1">IFERROR(IF(ISBLANK(VLOOKUP($B1712,INDIRECT(nfl_game_result),MATCH(D$1,INDIRECT(nfl_game_result_header),0),FALSE)),"",VLOOKUP($B1712,INDIRECT(nfl_game_result),MATCH(D$1,INDIRECT(nfl_game_result_header),0),FALSE)),"error")</f>
        <v>-6</v>
      </c>
      <c r="E1712">
        <f ca="1">IFERROR(IF(ISBLANK(VLOOKUP($B1712,INDIRECT(nfl_game_result),MATCH(E$1,INDIRECT(nfl_game_result_header),0),FALSE)),"",VLOOKUP($B1712,INDIRECT(nfl_game_result),MATCH(E$1,INDIRECT(nfl_game_result_header),0),FALSE)),"error")</f>
        <v>-6.5</v>
      </c>
      <c r="F1712" s="23" t="str">
        <f ca="1">IFERROR(IF(ISBLANK(VLOOKUP($B1712,INDIRECT(nfl_game_result),MATCH(F$1,INDIRECT(nfl_game_result_header),0),FALSE)),"",VLOOKUP($B1712,INDIRECT(nfl_game_result),MATCH(F$1,INDIRECT(nfl_game_result_header),0),FALSE)),"error")</f>
        <v/>
      </c>
      <c r="G1712" s="23" t="str">
        <f ca="1">IFERROR(IF(ISBLANK(VLOOKUP($B1712,INDIRECT(nfl_game_result),MATCH(G$1,INDIRECT(nfl_game_result_header),0),FALSE)),"",VLOOKUP($B1712,INDIRECT(nfl_game_result),MATCH(G$1,INDIRECT(nfl_game_result_header),0),FALSE)),"error")</f>
        <v/>
      </c>
      <c r="H1712">
        <f ca="1">IFERROR(IF(ISBLANK(VLOOKUP($B1712,INDIRECT(nfl_game_result),MATCH(H$1,INDIRECT(nfl_game_result_header),0),FALSE)),"",VLOOKUP($B1712,INDIRECT(nfl_game_result),MATCH(H$1,INDIRECT(nfl_game_result_header),0),FALSE)),"error")</f>
        <v>47</v>
      </c>
      <c r="I1712">
        <f ca="1">IFERROR(IF(ISBLANK(VLOOKUP($B1712,INDIRECT(nfl_game_result),MATCH(I$1,INDIRECT(nfl_game_result_header),0),FALSE)),"",VLOOKUP($B1712,INDIRECT(nfl_game_result),MATCH(I$1,INDIRECT(nfl_game_result_header),0),FALSE)),"error")</f>
        <v>7</v>
      </c>
      <c r="J1712" t="str">
        <f ca="1">IFERROR(IF(ISBLANK(VLOOKUP($B1712,INDIRECT(nfl_game_result),MATCH(J$1,INDIRECT(nfl_game_result_header),0),FALSE)),"",VLOOKUP($B1712,INDIRECT(nfl_game_result),MATCH(J$1,INDIRECT(nfl_game_result_header),0),FALSE)),"error")</f>
        <v>ARI</v>
      </c>
      <c r="K1712" t="str">
        <f ca="1">IFERROR(IF(ISBLANK(VLOOKUP($B1712,INDIRECT(nfl_game_result),MATCH(K$1,INDIRECT(nfl_game_result_header),0),FALSE)),"",VLOOKUP($B1712,INDIRECT(nfl_game_result),MATCH(K$1,INDIRECT(nfl_game_result_header),0),FALSE)),"error")</f>
        <v>ARI</v>
      </c>
      <c r="L1712" s="23" t="str">
        <f ca="1">IFERROR(IF(ISBLANK(VLOOKUP($B1712,INDIRECT(nfl_game_result),MATCH(L$1,INDIRECT(nfl_game_result_header),0),FALSE)),"",VLOOKUP($B1712,INDIRECT(nfl_game_result),MATCH(L$1,INDIRECT(nfl_game_result_header),0),FALSE)),"error")</f>
        <v/>
      </c>
      <c r="M1712" t="s">
        <v>16</v>
      </c>
      <c r="N1712">
        <v>-7</v>
      </c>
      <c r="O1712" t="s">
        <v>64</v>
      </c>
      <c r="P1712">
        <v>3</v>
      </c>
      <c r="Q1712" t="s">
        <v>64</v>
      </c>
      <c r="V1712" s="23" t="s">
        <v>416</v>
      </c>
      <c r="W1712">
        <f ca="1">VALUE(LEFT(C1712, 4))</f>
        <v>2015</v>
      </c>
      <c r="X1712">
        <f ca="1">VALUE(MID(C1712,6,FIND("_",C1712,6)-6))</f>
        <v>3</v>
      </c>
      <c r="Y1712">
        <f ca="1">IF(NOT(OR(ISBLANK(D1712),ISBLANK(E1712),D1712="",E1712="")),D1712-E1712,"")</f>
        <v>0.5</v>
      </c>
      <c r="Z1712">
        <f ca="1">IF(OR(NOT(ISNUMBER(D1712)),ISBLANK(D1712),D1712="",ISBLANK(N1712)),"",ABS(D1712-N1712))</f>
        <v>1</v>
      </c>
      <c r="AA1712">
        <f ca="1">IF(OR(ISBLANK(J1712),ISBLANK(O1712),J1712="",O1712=""),"",IF(J1712=O1712,1,0))</f>
        <v>1</v>
      </c>
      <c r="AB1712">
        <f ca="1">IF(OR(ISBLANK(K1712),ISBLANK(Q1712),K1712="",Q1712=""),"",IF(K1712=Q1712,1,0))</f>
        <v>1</v>
      </c>
      <c r="AC1712" s="23" t="str">
        <f t="shared" ca="1" si="26"/>
        <v/>
      </c>
    </row>
    <row r="1713" spans="1:29" x14ac:dyDescent="0.25">
      <c r="A1713" s="23">
        <v>1712</v>
      </c>
      <c r="B1713">
        <v>846</v>
      </c>
      <c r="C1713" t="str">
        <f ca="1">IFERROR(VLOOKUP($B1713,INDIRECT(nfl_game_result),MATCH(C$1,INDIRECT(nfl_game_result_header),0),FALSE),"error")</f>
        <v>2015_03_BUF@MIA</v>
      </c>
      <c r="D1713">
        <f ca="1">IFERROR(IF(ISBLANK(VLOOKUP($B1713,INDIRECT(nfl_game_result),MATCH(D$1,INDIRECT(nfl_game_result_header),0),FALSE)),"",VLOOKUP($B1713,INDIRECT(nfl_game_result),MATCH(D$1,INDIRECT(nfl_game_result_header),0),FALSE)),"error")</f>
        <v>-2.5</v>
      </c>
      <c r="E1713">
        <f ca="1">IFERROR(IF(ISBLANK(VLOOKUP($B1713,INDIRECT(nfl_game_result),MATCH(E$1,INDIRECT(nfl_game_result_header),0),FALSE)),"",VLOOKUP($B1713,INDIRECT(nfl_game_result),MATCH(E$1,INDIRECT(nfl_game_result_header),0),FALSE)),"error")</f>
        <v>-1.5</v>
      </c>
      <c r="F1713" s="23" t="str">
        <f ca="1">IFERROR(IF(ISBLANK(VLOOKUP($B1713,INDIRECT(nfl_game_result),MATCH(F$1,INDIRECT(nfl_game_result_header),0),FALSE)),"",VLOOKUP($B1713,INDIRECT(nfl_game_result),MATCH(F$1,INDIRECT(nfl_game_result_header),0),FALSE)),"error")</f>
        <v/>
      </c>
      <c r="G1713" s="23" t="str">
        <f ca="1">IFERROR(IF(ISBLANK(VLOOKUP($B1713,INDIRECT(nfl_game_result),MATCH(G$1,INDIRECT(nfl_game_result_header),0),FALSE)),"",VLOOKUP($B1713,INDIRECT(nfl_game_result),MATCH(G$1,INDIRECT(nfl_game_result_header),0),FALSE)),"error")</f>
        <v/>
      </c>
      <c r="H1713">
        <f ca="1">IFERROR(IF(ISBLANK(VLOOKUP($B1713,INDIRECT(nfl_game_result),MATCH(H$1,INDIRECT(nfl_game_result_header),0),FALSE)),"",VLOOKUP($B1713,INDIRECT(nfl_game_result),MATCH(H$1,INDIRECT(nfl_game_result_header),0),FALSE)),"error")</f>
        <v>14</v>
      </c>
      <c r="I1713">
        <f ca="1">IFERROR(IF(ISBLANK(VLOOKUP($B1713,INDIRECT(nfl_game_result),MATCH(I$1,INDIRECT(nfl_game_result_header),0),FALSE)),"",VLOOKUP($B1713,INDIRECT(nfl_game_result),MATCH(I$1,INDIRECT(nfl_game_result_header),0),FALSE)),"error")</f>
        <v>41</v>
      </c>
      <c r="J1713" t="str">
        <f ca="1">IFERROR(IF(ISBLANK(VLOOKUP($B1713,INDIRECT(nfl_game_result),MATCH(J$1,INDIRECT(nfl_game_result_header),0),FALSE)),"",VLOOKUP($B1713,INDIRECT(nfl_game_result),MATCH(J$1,INDIRECT(nfl_game_result_header),0),FALSE)),"error")</f>
        <v>BUF</v>
      </c>
      <c r="K1713" t="str">
        <f ca="1">IFERROR(IF(ISBLANK(VLOOKUP($B1713,INDIRECT(nfl_game_result),MATCH(K$1,INDIRECT(nfl_game_result_header),0),FALSE)),"",VLOOKUP($B1713,INDIRECT(nfl_game_result),MATCH(K$1,INDIRECT(nfl_game_result_header),0),FALSE)),"error")</f>
        <v>BUF</v>
      </c>
      <c r="L1713" s="23" t="str">
        <f ca="1">IFERROR(IF(ISBLANK(VLOOKUP($B1713,INDIRECT(nfl_game_result),MATCH(L$1,INDIRECT(nfl_game_result_header),0),FALSE)),"",VLOOKUP($B1713,INDIRECT(nfl_game_result),MATCH(L$1,INDIRECT(nfl_game_result_header),0),FALSE)),"error")</f>
        <v/>
      </c>
      <c r="M1713" t="s">
        <v>16</v>
      </c>
      <c r="N1713">
        <v>-3</v>
      </c>
      <c r="O1713" t="s">
        <v>66</v>
      </c>
      <c r="P1713">
        <v>14</v>
      </c>
      <c r="Q1713" t="s">
        <v>66</v>
      </c>
      <c r="V1713" s="23" t="s">
        <v>416</v>
      </c>
      <c r="W1713">
        <f ca="1">VALUE(LEFT(C1713, 4))</f>
        <v>2015</v>
      </c>
      <c r="X1713">
        <f ca="1">VALUE(MID(C1713,6,FIND("_",C1713,6)-6))</f>
        <v>3</v>
      </c>
      <c r="Y1713">
        <f ca="1">IF(NOT(OR(ISBLANK(D1713),ISBLANK(E1713),D1713="",E1713="")),D1713-E1713,"")</f>
        <v>-1</v>
      </c>
      <c r="Z1713">
        <f ca="1">IF(OR(NOT(ISNUMBER(D1713)),ISBLANK(D1713),D1713="",ISBLANK(N1713)),"",ABS(D1713-N1713))</f>
        <v>0.5</v>
      </c>
      <c r="AA1713">
        <f ca="1">IF(OR(ISBLANK(J1713),ISBLANK(O1713),J1713="",O1713=""),"",IF(J1713=O1713,1,0))</f>
        <v>1</v>
      </c>
      <c r="AB1713">
        <f ca="1">IF(OR(ISBLANK(K1713),ISBLANK(Q1713),K1713="",Q1713=""),"",IF(K1713=Q1713,1,0))</f>
        <v>1</v>
      </c>
      <c r="AC1713" s="23" t="str">
        <f t="shared" ca="1" si="26"/>
        <v/>
      </c>
    </row>
    <row r="1714" spans="1:29" x14ac:dyDescent="0.25">
      <c r="A1714" s="23">
        <v>1713</v>
      </c>
      <c r="B1714">
        <v>847</v>
      </c>
      <c r="C1714" t="str">
        <f ca="1">IFERROR(VLOOKUP($B1714,INDIRECT(nfl_game_result),MATCH(C$1,INDIRECT(nfl_game_result_header),0),FALSE),"error")</f>
        <v>2015_03_CHI@SEA</v>
      </c>
      <c r="D1714">
        <f ca="1">IFERROR(IF(ISBLANK(VLOOKUP($B1714,INDIRECT(nfl_game_result),MATCH(D$1,INDIRECT(nfl_game_result_header),0),FALSE)),"",VLOOKUP($B1714,INDIRECT(nfl_game_result),MATCH(D$1,INDIRECT(nfl_game_result_header),0),FALSE)),"error")</f>
        <v>-14</v>
      </c>
      <c r="E1714">
        <f ca="1">IFERROR(IF(ISBLANK(VLOOKUP($B1714,INDIRECT(nfl_game_result),MATCH(E$1,INDIRECT(nfl_game_result_header),0),FALSE)),"",VLOOKUP($B1714,INDIRECT(nfl_game_result),MATCH(E$1,INDIRECT(nfl_game_result_header),0),FALSE)),"error")</f>
        <v>-15</v>
      </c>
      <c r="F1714" s="23" t="str">
        <f ca="1">IFERROR(IF(ISBLANK(VLOOKUP($B1714,INDIRECT(nfl_game_result),MATCH(F$1,INDIRECT(nfl_game_result_header),0),FALSE)),"",VLOOKUP($B1714,INDIRECT(nfl_game_result),MATCH(F$1,INDIRECT(nfl_game_result_header),0),FALSE)),"error")</f>
        <v/>
      </c>
      <c r="G1714" s="23" t="str">
        <f ca="1">IFERROR(IF(ISBLANK(VLOOKUP($B1714,INDIRECT(nfl_game_result),MATCH(G$1,INDIRECT(nfl_game_result_header),0),FALSE)),"",VLOOKUP($B1714,INDIRECT(nfl_game_result),MATCH(G$1,INDIRECT(nfl_game_result_header),0),FALSE)),"error")</f>
        <v/>
      </c>
      <c r="H1714">
        <f ca="1">IFERROR(IF(ISBLANK(VLOOKUP($B1714,INDIRECT(nfl_game_result),MATCH(H$1,INDIRECT(nfl_game_result_header),0),FALSE)),"",VLOOKUP($B1714,INDIRECT(nfl_game_result),MATCH(H$1,INDIRECT(nfl_game_result_header),0),FALSE)),"error")</f>
        <v>26</v>
      </c>
      <c r="I1714">
        <f ca="1">IFERROR(IF(ISBLANK(VLOOKUP($B1714,INDIRECT(nfl_game_result),MATCH(I$1,INDIRECT(nfl_game_result_header),0),FALSE)),"",VLOOKUP($B1714,INDIRECT(nfl_game_result),MATCH(I$1,INDIRECT(nfl_game_result_header),0),FALSE)),"error")</f>
        <v>0</v>
      </c>
      <c r="J1714" t="str">
        <f ca="1">IFERROR(IF(ISBLANK(VLOOKUP($B1714,INDIRECT(nfl_game_result),MATCH(J$1,INDIRECT(nfl_game_result_header),0),FALSE)),"",VLOOKUP($B1714,INDIRECT(nfl_game_result),MATCH(J$1,INDIRECT(nfl_game_result_header),0),FALSE)),"error")</f>
        <v>SEA</v>
      </c>
      <c r="K1714" t="str">
        <f ca="1">IFERROR(IF(ISBLANK(VLOOKUP($B1714,INDIRECT(nfl_game_result),MATCH(K$1,INDIRECT(nfl_game_result_header),0),FALSE)),"",VLOOKUP($B1714,INDIRECT(nfl_game_result),MATCH(K$1,INDIRECT(nfl_game_result_header),0),FALSE)),"error")</f>
        <v>SEA</v>
      </c>
      <c r="L1714" s="23" t="str">
        <f ca="1">IFERROR(IF(ISBLANK(VLOOKUP($B1714,INDIRECT(nfl_game_result),MATCH(L$1,INDIRECT(nfl_game_result_header),0),FALSE)),"",VLOOKUP($B1714,INDIRECT(nfl_game_result),MATCH(L$1,INDIRECT(nfl_game_result_header),0),FALSE)),"error")</f>
        <v/>
      </c>
      <c r="M1714" t="s">
        <v>16</v>
      </c>
      <c r="N1714">
        <v>-10.5</v>
      </c>
      <c r="O1714" t="s">
        <v>89</v>
      </c>
      <c r="P1714">
        <v>4</v>
      </c>
      <c r="Q1714" t="s">
        <v>89</v>
      </c>
      <c r="V1714" s="23" t="s">
        <v>416</v>
      </c>
      <c r="W1714">
        <f ca="1">VALUE(LEFT(C1714, 4))</f>
        <v>2015</v>
      </c>
      <c r="X1714">
        <f ca="1">VALUE(MID(C1714,6,FIND("_",C1714,6)-6))</f>
        <v>3</v>
      </c>
      <c r="Y1714">
        <f ca="1">IF(NOT(OR(ISBLANK(D1714),ISBLANK(E1714),D1714="",E1714="")),D1714-E1714,"")</f>
        <v>1</v>
      </c>
      <c r="Z1714">
        <f ca="1">IF(OR(NOT(ISNUMBER(D1714)),ISBLANK(D1714),D1714="",ISBLANK(N1714)),"",ABS(D1714-N1714))</f>
        <v>3.5</v>
      </c>
      <c r="AA1714">
        <f ca="1">IF(OR(ISBLANK(J1714),ISBLANK(O1714),J1714="",O1714=""),"",IF(J1714=O1714,1,0))</f>
        <v>1</v>
      </c>
      <c r="AB1714">
        <f ca="1">IF(OR(ISBLANK(K1714),ISBLANK(Q1714),K1714="",Q1714=""),"",IF(K1714=Q1714,1,0))</f>
        <v>1</v>
      </c>
      <c r="AC1714" s="23" t="str">
        <f t="shared" ca="1" si="26"/>
        <v/>
      </c>
    </row>
    <row r="1715" spans="1:29" x14ac:dyDescent="0.25">
      <c r="A1715" s="23">
        <v>1714</v>
      </c>
      <c r="B1715">
        <v>848</v>
      </c>
      <c r="C1715" t="str">
        <f ca="1">IFERROR(VLOOKUP($B1715,INDIRECT(nfl_game_result),MATCH(C$1,INDIRECT(nfl_game_result_header),0),FALSE),"error")</f>
        <v>2015_03_DEN@DET</v>
      </c>
      <c r="D1715">
        <f ca="1">IFERROR(IF(ISBLANK(VLOOKUP($B1715,INDIRECT(nfl_game_result),MATCH(D$1,INDIRECT(nfl_game_result_header),0),FALSE)),"",VLOOKUP($B1715,INDIRECT(nfl_game_result),MATCH(D$1,INDIRECT(nfl_game_result_header),0),FALSE)),"error")</f>
        <v>2.5</v>
      </c>
      <c r="E1715">
        <f ca="1">IFERROR(IF(ISBLANK(VLOOKUP($B1715,INDIRECT(nfl_game_result),MATCH(E$1,INDIRECT(nfl_game_result_header),0),FALSE)),"",VLOOKUP($B1715,INDIRECT(nfl_game_result),MATCH(E$1,INDIRECT(nfl_game_result_header),0),FALSE)),"error")</f>
        <v>3</v>
      </c>
      <c r="F1715" s="23" t="str">
        <f ca="1">IFERROR(IF(ISBLANK(VLOOKUP($B1715,INDIRECT(nfl_game_result),MATCH(F$1,INDIRECT(nfl_game_result_header),0),FALSE)),"",VLOOKUP($B1715,INDIRECT(nfl_game_result),MATCH(F$1,INDIRECT(nfl_game_result_header),0),FALSE)),"error")</f>
        <v/>
      </c>
      <c r="G1715" s="23" t="str">
        <f ca="1">IFERROR(IF(ISBLANK(VLOOKUP($B1715,INDIRECT(nfl_game_result),MATCH(G$1,INDIRECT(nfl_game_result_header),0),FALSE)),"",VLOOKUP($B1715,INDIRECT(nfl_game_result),MATCH(G$1,INDIRECT(nfl_game_result_header),0),FALSE)),"error")</f>
        <v/>
      </c>
      <c r="H1715">
        <f ca="1">IFERROR(IF(ISBLANK(VLOOKUP($B1715,INDIRECT(nfl_game_result),MATCH(H$1,INDIRECT(nfl_game_result_header),0),FALSE)),"",VLOOKUP($B1715,INDIRECT(nfl_game_result),MATCH(H$1,INDIRECT(nfl_game_result_header),0),FALSE)),"error")</f>
        <v>12</v>
      </c>
      <c r="I1715">
        <f ca="1">IFERROR(IF(ISBLANK(VLOOKUP($B1715,INDIRECT(nfl_game_result),MATCH(I$1,INDIRECT(nfl_game_result_header),0),FALSE)),"",VLOOKUP($B1715,INDIRECT(nfl_game_result),MATCH(I$1,INDIRECT(nfl_game_result_header),0),FALSE)),"error")</f>
        <v>24</v>
      </c>
      <c r="J1715" t="str">
        <f ca="1">IFERROR(IF(ISBLANK(VLOOKUP($B1715,INDIRECT(nfl_game_result),MATCH(J$1,INDIRECT(nfl_game_result_header),0),FALSE)),"",VLOOKUP($B1715,INDIRECT(nfl_game_result),MATCH(J$1,INDIRECT(nfl_game_result_header),0),FALSE)),"error")</f>
        <v>DEN</v>
      </c>
      <c r="K1715" t="str">
        <f ca="1">IFERROR(IF(ISBLANK(VLOOKUP($B1715,INDIRECT(nfl_game_result),MATCH(K$1,INDIRECT(nfl_game_result_header),0),FALSE)),"",VLOOKUP($B1715,INDIRECT(nfl_game_result),MATCH(K$1,INDIRECT(nfl_game_result_header),0),FALSE)),"error")</f>
        <v>DEN</v>
      </c>
      <c r="L1715" s="23" t="str">
        <f ca="1">IFERROR(IF(ISBLANK(VLOOKUP($B1715,INDIRECT(nfl_game_result),MATCH(L$1,INDIRECT(nfl_game_result_header),0),FALSE)),"",VLOOKUP($B1715,INDIRECT(nfl_game_result),MATCH(L$1,INDIRECT(nfl_game_result_header),0),FALSE)),"error")</f>
        <v/>
      </c>
      <c r="M1715" t="s">
        <v>16</v>
      </c>
      <c r="N1715">
        <v>2.5</v>
      </c>
      <c r="O1715" t="s">
        <v>73</v>
      </c>
      <c r="P1715">
        <v>11</v>
      </c>
      <c r="Q1715" t="s">
        <v>73</v>
      </c>
      <c r="V1715" s="23" t="s">
        <v>416</v>
      </c>
      <c r="W1715">
        <f ca="1">VALUE(LEFT(C1715, 4))</f>
        <v>2015</v>
      </c>
      <c r="X1715">
        <f ca="1">VALUE(MID(C1715,6,FIND("_",C1715,6)-6))</f>
        <v>3</v>
      </c>
      <c r="Y1715">
        <f ca="1">IF(NOT(OR(ISBLANK(D1715),ISBLANK(E1715),D1715="",E1715="")),D1715-E1715,"")</f>
        <v>-0.5</v>
      </c>
      <c r="Z1715">
        <f ca="1">IF(OR(NOT(ISNUMBER(D1715)),ISBLANK(D1715),D1715="",ISBLANK(N1715)),"",ABS(D1715-N1715))</f>
        <v>0</v>
      </c>
      <c r="AA1715">
        <f ca="1">IF(OR(ISBLANK(J1715),ISBLANK(O1715),J1715="",O1715=""),"",IF(J1715=O1715,1,0))</f>
        <v>0</v>
      </c>
      <c r="AB1715">
        <f ca="1">IF(OR(ISBLANK(K1715),ISBLANK(Q1715),K1715="",Q1715=""),"",IF(K1715=Q1715,1,0))</f>
        <v>0</v>
      </c>
      <c r="AC1715" s="23" t="str">
        <f t="shared" ca="1" si="26"/>
        <v/>
      </c>
    </row>
    <row r="1716" spans="1:29" x14ac:dyDescent="0.25">
      <c r="A1716" s="23">
        <v>1715</v>
      </c>
      <c r="B1716">
        <v>849</v>
      </c>
      <c r="C1716" t="str">
        <f ca="1">IFERROR(VLOOKUP($B1716,INDIRECT(nfl_game_result),MATCH(C$1,INDIRECT(nfl_game_result_header),0),FALSE),"error")</f>
        <v>2015_03_KCY@GBY</v>
      </c>
      <c r="D1716">
        <f ca="1">IFERROR(IF(ISBLANK(VLOOKUP($B1716,INDIRECT(nfl_game_result),MATCH(D$1,INDIRECT(nfl_game_result_header),0),FALSE)),"",VLOOKUP($B1716,INDIRECT(nfl_game_result),MATCH(D$1,INDIRECT(nfl_game_result_header),0),FALSE)),"error")</f>
        <v>-6.5</v>
      </c>
      <c r="E1716">
        <f ca="1">IFERROR(IF(ISBLANK(VLOOKUP($B1716,INDIRECT(nfl_game_result),MATCH(E$1,INDIRECT(nfl_game_result_header),0),FALSE)),"",VLOOKUP($B1716,INDIRECT(nfl_game_result),MATCH(E$1,INDIRECT(nfl_game_result_header),0),FALSE)),"error")</f>
        <v>-6.5</v>
      </c>
      <c r="F1716" s="23" t="str">
        <f ca="1">IFERROR(IF(ISBLANK(VLOOKUP($B1716,INDIRECT(nfl_game_result),MATCH(F$1,INDIRECT(nfl_game_result_header),0),FALSE)),"",VLOOKUP($B1716,INDIRECT(nfl_game_result),MATCH(F$1,INDIRECT(nfl_game_result_header),0),FALSE)),"error")</f>
        <v/>
      </c>
      <c r="G1716" s="23" t="str">
        <f ca="1">IFERROR(IF(ISBLANK(VLOOKUP($B1716,INDIRECT(nfl_game_result),MATCH(G$1,INDIRECT(nfl_game_result_header),0),FALSE)),"",VLOOKUP($B1716,INDIRECT(nfl_game_result),MATCH(G$1,INDIRECT(nfl_game_result_header),0),FALSE)),"error")</f>
        <v/>
      </c>
      <c r="H1716">
        <f ca="1">IFERROR(IF(ISBLANK(VLOOKUP($B1716,INDIRECT(nfl_game_result),MATCH(H$1,INDIRECT(nfl_game_result_header),0),FALSE)),"",VLOOKUP($B1716,INDIRECT(nfl_game_result),MATCH(H$1,INDIRECT(nfl_game_result_header),0),FALSE)),"error")</f>
        <v>38</v>
      </c>
      <c r="I1716">
        <f ca="1">IFERROR(IF(ISBLANK(VLOOKUP($B1716,INDIRECT(nfl_game_result),MATCH(I$1,INDIRECT(nfl_game_result_header),0),FALSE)),"",VLOOKUP($B1716,INDIRECT(nfl_game_result),MATCH(I$1,INDIRECT(nfl_game_result_header),0),FALSE)),"error")</f>
        <v>28</v>
      </c>
      <c r="J1716" t="str">
        <f ca="1">IFERROR(IF(ISBLANK(VLOOKUP($B1716,INDIRECT(nfl_game_result),MATCH(J$1,INDIRECT(nfl_game_result_header),0),FALSE)),"",VLOOKUP($B1716,INDIRECT(nfl_game_result),MATCH(J$1,INDIRECT(nfl_game_result_header),0),FALSE)),"error")</f>
        <v>GBY</v>
      </c>
      <c r="K1716" t="str">
        <f ca="1">IFERROR(IF(ISBLANK(VLOOKUP($B1716,INDIRECT(nfl_game_result),MATCH(K$1,INDIRECT(nfl_game_result_header),0),FALSE)),"",VLOOKUP($B1716,INDIRECT(nfl_game_result),MATCH(K$1,INDIRECT(nfl_game_result_header),0),FALSE)),"error")</f>
        <v>GBY</v>
      </c>
      <c r="L1716" s="23" t="str">
        <f ca="1">IFERROR(IF(ISBLANK(VLOOKUP($B1716,INDIRECT(nfl_game_result),MATCH(L$1,INDIRECT(nfl_game_result_header),0),FALSE)),"",VLOOKUP($B1716,INDIRECT(nfl_game_result),MATCH(L$1,INDIRECT(nfl_game_result_header),0),FALSE)),"error")</f>
        <v/>
      </c>
      <c r="M1716" t="s">
        <v>16</v>
      </c>
      <c r="N1716">
        <v>-6</v>
      </c>
      <c r="O1716" t="s">
        <v>331</v>
      </c>
      <c r="P1716">
        <v>6</v>
      </c>
      <c r="Q1716" t="s">
        <v>330</v>
      </c>
      <c r="V1716" s="23" t="s">
        <v>416</v>
      </c>
      <c r="W1716">
        <f ca="1">VALUE(LEFT(C1716, 4))</f>
        <v>2015</v>
      </c>
      <c r="X1716">
        <f ca="1">VALUE(MID(C1716,6,FIND("_",C1716,6)-6))</f>
        <v>3</v>
      </c>
      <c r="Y1716">
        <f ca="1">IF(NOT(OR(ISBLANK(D1716),ISBLANK(E1716),D1716="",E1716="")),D1716-E1716,"")</f>
        <v>0</v>
      </c>
      <c r="Z1716">
        <f ca="1">IF(OR(NOT(ISNUMBER(D1716)),ISBLANK(D1716),D1716="",ISBLANK(N1716)),"",ABS(D1716-N1716))</f>
        <v>0.5</v>
      </c>
      <c r="AA1716">
        <f ca="1">IF(OR(ISBLANK(J1716),ISBLANK(O1716),J1716="",O1716=""),"",IF(J1716=O1716,1,0))</f>
        <v>0</v>
      </c>
      <c r="AB1716">
        <f ca="1">IF(OR(ISBLANK(K1716),ISBLANK(Q1716),K1716="",Q1716=""),"",IF(K1716=Q1716,1,0))</f>
        <v>1</v>
      </c>
      <c r="AC1716" s="23" t="str">
        <f t="shared" ca="1" si="26"/>
        <v/>
      </c>
    </row>
    <row r="1717" spans="1:29" x14ac:dyDescent="0.25">
      <c r="A1717" s="23">
        <v>1716</v>
      </c>
      <c r="B1717">
        <v>834</v>
      </c>
      <c r="C1717" t="str">
        <f ca="1">IFERROR(VLOOKUP($B1717,INDIRECT(nfl_game_result),MATCH(C$1,INDIRECT(nfl_game_result_header),0),FALSE),"error")</f>
        <v>2015_03_WAS@NYG</v>
      </c>
      <c r="D1717">
        <f ca="1">IFERROR(IF(ISBLANK(VLOOKUP($B1717,INDIRECT(nfl_game_result),MATCH(D$1,INDIRECT(nfl_game_result_header),0),FALSE)),"",VLOOKUP($B1717,INDIRECT(nfl_game_result),MATCH(D$1,INDIRECT(nfl_game_result_header),0),FALSE)),"error")</f>
        <v>-3</v>
      </c>
      <c r="E1717">
        <f ca="1">IFERROR(IF(ISBLANK(VLOOKUP($B1717,INDIRECT(nfl_game_result),MATCH(E$1,INDIRECT(nfl_game_result_header),0),FALSE)),"",VLOOKUP($B1717,INDIRECT(nfl_game_result),MATCH(E$1,INDIRECT(nfl_game_result_header),0),FALSE)),"error")</f>
        <v>-3</v>
      </c>
      <c r="F1717" s="23" t="str">
        <f ca="1">IFERROR(IF(ISBLANK(VLOOKUP($B1717,INDIRECT(nfl_game_result),MATCH(F$1,INDIRECT(nfl_game_result_header),0),FALSE)),"",VLOOKUP($B1717,INDIRECT(nfl_game_result),MATCH(F$1,INDIRECT(nfl_game_result_header),0),FALSE)),"error")</f>
        <v/>
      </c>
      <c r="G1717" s="23" t="str">
        <f ca="1">IFERROR(IF(ISBLANK(VLOOKUP($B1717,INDIRECT(nfl_game_result),MATCH(G$1,INDIRECT(nfl_game_result_header),0),FALSE)),"",VLOOKUP($B1717,INDIRECT(nfl_game_result),MATCH(G$1,INDIRECT(nfl_game_result_header),0),FALSE)),"error")</f>
        <v/>
      </c>
      <c r="H1717">
        <f ca="1">IFERROR(IF(ISBLANK(VLOOKUP($B1717,INDIRECT(nfl_game_result),MATCH(H$1,INDIRECT(nfl_game_result_header),0),FALSE)),"",VLOOKUP($B1717,INDIRECT(nfl_game_result),MATCH(H$1,INDIRECT(nfl_game_result_header),0),FALSE)),"error")</f>
        <v>32</v>
      </c>
      <c r="I1717">
        <f ca="1">IFERROR(IF(ISBLANK(VLOOKUP($B1717,INDIRECT(nfl_game_result),MATCH(I$1,INDIRECT(nfl_game_result_header),0),FALSE)),"",VLOOKUP($B1717,INDIRECT(nfl_game_result),MATCH(I$1,INDIRECT(nfl_game_result_header),0),FALSE)),"error")</f>
        <v>21</v>
      </c>
      <c r="J1717" t="str">
        <f ca="1">IFERROR(IF(ISBLANK(VLOOKUP($B1717,INDIRECT(nfl_game_result),MATCH(J$1,INDIRECT(nfl_game_result_header),0),FALSE)),"",VLOOKUP($B1717,INDIRECT(nfl_game_result),MATCH(J$1,INDIRECT(nfl_game_result_header),0),FALSE)),"error")</f>
        <v>NYG</v>
      </c>
      <c r="K1717" t="str">
        <f ca="1">IFERROR(IF(ISBLANK(VLOOKUP($B1717,INDIRECT(nfl_game_result),MATCH(K$1,INDIRECT(nfl_game_result_header),0),FALSE)),"",VLOOKUP($B1717,INDIRECT(nfl_game_result),MATCH(K$1,INDIRECT(nfl_game_result_header),0),FALSE)),"error")</f>
        <v>NYG</v>
      </c>
      <c r="L1717" s="23" t="str">
        <f ca="1">IFERROR(IF(ISBLANK(VLOOKUP($B1717,INDIRECT(nfl_game_result),MATCH(L$1,INDIRECT(nfl_game_result_header),0),FALSE)),"",VLOOKUP($B1717,INDIRECT(nfl_game_result),MATCH(L$1,INDIRECT(nfl_game_result_header),0),FALSE)),"error")</f>
        <v/>
      </c>
      <c r="M1717" t="s">
        <v>14</v>
      </c>
      <c r="N1717">
        <v>-3.5</v>
      </c>
      <c r="O1717" t="s">
        <v>83</v>
      </c>
      <c r="P1717">
        <v>5</v>
      </c>
      <c r="Q1717" t="s">
        <v>83</v>
      </c>
      <c r="V1717" s="23" t="s">
        <v>416</v>
      </c>
      <c r="W1717">
        <f ca="1">VALUE(LEFT(C1717, 4))</f>
        <v>2015</v>
      </c>
      <c r="X1717">
        <f ca="1">VALUE(MID(C1717,6,FIND("_",C1717,6)-6))</f>
        <v>3</v>
      </c>
      <c r="Y1717">
        <f ca="1">IF(NOT(OR(ISBLANK(D1717),ISBLANK(E1717),D1717="",E1717="")),D1717-E1717,"")</f>
        <v>0</v>
      </c>
      <c r="Z1717">
        <f ca="1">IF(OR(NOT(ISNUMBER(D1717)),ISBLANK(D1717),D1717="",ISBLANK(N1717)),"",ABS(D1717-N1717))</f>
        <v>0.5</v>
      </c>
      <c r="AA1717">
        <f ca="1">IF(OR(ISBLANK(J1717),ISBLANK(O1717),J1717="",O1717=""),"",IF(J1717=O1717,1,0))</f>
        <v>1</v>
      </c>
      <c r="AB1717">
        <f ca="1">IF(OR(ISBLANK(K1717),ISBLANK(Q1717),K1717="",Q1717=""),"",IF(K1717=Q1717,1,0))</f>
        <v>1</v>
      </c>
      <c r="AC1717" s="23" t="str">
        <f t="shared" ca="1" si="26"/>
        <v/>
      </c>
    </row>
    <row r="1718" spans="1:29" x14ac:dyDescent="0.25">
      <c r="A1718" s="23">
        <v>1717</v>
      </c>
      <c r="B1718">
        <v>835</v>
      </c>
      <c r="C1718" t="str">
        <f ca="1">IFERROR(VLOOKUP($B1718,INDIRECT(nfl_game_result),MATCH(C$1,INDIRECT(nfl_game_result_header),0),FALSE),"error")</f>
        <v>2015_03_ATL@DAL</v>
      </c>
      <c r="D1718">
        <f ca="1">IFERROR(IF(ISBLANK(VLOOKUP($B1718,INDIRECT(nfl_game_result),MATCH(D$1,INDIRECT(nfl_game_result_header),0),FALSE)),"",VLOOKUP($B1718,INDIRECT(nfl_game_result),MATCH(D$1,INDIRECT(nfl_game_result_header),0),FALSE)),"error")</f>
        <v>0</v>
      </c>
      <c r="E1718">
        <f ca="1">IFERROR(IF(ISBLANK(VLOOKUP($B1718,INDIRECT(nfl_game_result),MATCH(E$1,INDIRECT(nfl_game_result_header),0),FALSE)),"",VLOOKUP($B1718,INDIRECT(nfl_game_result),MATCH(E$1,INDIRECT(nfl_game_result_header),0),FALSE)),"error")</f>
        <v>0</v>
      </c>
      <c r="F1718" s="23" t="str">
        <f ca="1">IFERROR(IF(ISBLANK(VLOOKUP($B1718,INDIRECT(nfl_game_result),MATCH(F$1,INDIRECT(nfl_game_result_header),0),FALSE)),"",VLOOKUP($B1718,INDIRECT(nfl_game_result),MATCH(F$1,INDIRECT(nfl_game_result_header),0),FALSE)),"error")</f>
        <v/>
      </c>
      <c r="G1718" s="23" t="str">
        <f ca="1">IFERROR(IF(ISBLANK(VLOOKUP($B1718,INDIRECT(nfl_game_result),MATCH(G$1,INDIRECT(nfl_game_result_header),0),FALSE)),"",VLOOKUP($B1718,INDIRECT(nfl_game_result),MATCH(G$1,INDIRECT(nfl_game_result_header),0),FALSE)),"error")</f>
        <v/>
      </c>
      <c r="H1718">
        <f ca="1">IFERROR(IF(ISBLANK(VLOOKUP($B1718,INDIRECT(nfl_game_result),MATCH(H$1,INDIRECT(nfl_game_result_header),0),FALSE)),"",VLOOKUP($B1718,INDIRECT(nfl_game_result),MATCH(H$1,INDIRECT(nfl_game_result_header),0),FALSE)),"error")</f>
        <v>28</v>
      </c>
      <c r="I1718">
        <f ca="1">IFERROR(IF(ISBLANK(VLOOKUP($B1718,INDIRECT(nfl_game_result),MATCH(I$1,INDIRECT(nfl_game_result_header),0),FALSE)),"",VLOOKUP($B1718,INDIRECT(nfl_game_result),MATCH(I$1,INDIRECT(nfl_game_result_header),0),FALSE)),"error")</f>
        <v>39</v>
      </c>
      <c r="J1718" t="str">
        <f ca="1">IFERROR(IF(ISBLANK(VLOOKUP($B1718,INDIRECT(nfl_game_result),MATCH(J$1,INDIRECT(nfl_game_result_header),0),FALSE)),"",VLOOKUP($B1718,INDIRECT(nfl_game_result),MATCH(J$1,INDIRECT(nfl_game_result_header),0),FALSE)),"error")</f>
        <v>ATL</v>
      </c>
      <c r="K1718" t="str">
        <f ca="1">IFERROR(IF(ISBLANK(VLOOKUP($B1718,INDIRECT(nfl_game_result),MATCH(K$1,INDIRECT(nfl_game_result_header),0),FALSE)),"",VLOOKUP($B1718,INDIRECT(nfl_game_result),MATCH(K$1,INDIRECT(nfl_game_result_header),0),FALSE)),"error")</f>
        <v>ATL</v>
      </c>
      <c r="L1718" s="23" t="str">
        <f ca="1">IFERROR(IF(ISBLANK(VLOOKUP($B1718,INDIRECT(nfl_game_result),MATCH(L$1,INDIRECT(nfl_game_result_header),0),FALSE)),"",VLOOKUP($B1718,INDIRECT(nfl_game_result),MATCH(L$1,INDIRECT(nfl_game_result_header),0),FALSE)),"error")</f>
        <v/>
      </c>
      <c r="M1718" t="s">
        <v>14</v>
      </c>
      <c r="N1718">
        <v>-1</v>
      </c>
      <c r="O1718" t="s">
        <v>20</v>
      </c>
      <c r="P1718">
        <v>3</v>
      </c>
      <c r="Q1718" t="s">
        <v>20</v>
      </c>
      <c r="V1718" s="23" t="s">
        <v>416</v>
      </c>
      <c r="W1718">
        <f ca="1">VALUE(LEFT(C1718, 4))</f>
        <v>2015</v>
      </c>
      <c r="X1718">
        <f ca="1">VALUE(MID(C1718,6,FIND("_",C1718,6)-6))</f>
        <v>3</v>
      </c>
      <c r="Y1718">
        <f ca="1">IF(NOT(OR(ISBLANK(D1718),ISBLANK(E1718),D1718="",E1718="")),D1718-E1718,"")</f>
        <v>0</v>
      </c>
      <c r="Z1718">
        <f ca="1">IF(OR(NOT(ISNUMBER(D1718)),ISBLANK(D1718),D1718="",ISBLANK(N1718)),"",ABS(D1718-N1718))</f>
        <v>1</v>
      </c>
      <c r="AA1718">
        <f ca="1">IF(OR(ISBLANK(J1718),ISBLANK(O1718),J1718="",O1718=""),"",IF(J1718=O1718,1,0))</f>
        <v>1</v>
      </c>
      <c r="AB1718">
        <f ca="1">IF(OR(ISBLANK(K1718),ISBLANK(Q1718),K1718="",Q1718=""),"",IF(K1718=Q1718,1,0))</f>
        <v>1</v>
      </c>
      <c r="AC1718" s="23" t="str">
        <f t="shared" ca="1" si="26"/>
        <v/>
      </c>
    </row>
    <row r="1719" spans="1:29" x14ac:dyDescent="0.25">
      <c r="A1719" s="23">
        <v>1718</v>
      </c>
      <c r="B1719">
        <v>836</v>
      </c>
      <c r="C1719" t="str">
        <f ca="1">IFERROR(VLOOKUP($B1719,INDIRECT(nfl_game_result),MATCH(C$1,INDIRECT(nfl_game_result_header),0),FALSE),"error")</f>
        <v>2015_03_IND@TEN</v>
      </c>
      <c r="D1719">
        <f ca="1">IFERROR(IF(ISBLANK(VLOOKUP($B1719,INDIRECT(nfl_game_result),MATCH(D$1,INDIRECT(nfl_game_result_header),0),FALSE)),"",VLOOKUP($B1719,INDIRECT(nfl_game_result),MATCH(D$1,INDIRECT(nfl_game_result_header),0),FALSE)),"error")</f>
        <v>5</v>
      </c>
      <c r="E1719">
        <f ca="1">IFERROR(IF(ISBLANK(VLOOKUP($B1719,INDIRECT(nfl_game_result),MATCH(E$1,INDIRECT(nfl_game_result_header),0),FALSE)),"",VLOOKUP($B1719,INDIRECT(nfl_game_result),MATCH(E$1,INDIRECT(nfl_game_result_header),0),FALSE)),"error")</f>
        <v>3.5</v>
      </c>
      <c r="F1719" s="23" t="str">
        <f ca="1">IFERROR(IF(ISBLANK(VLOOKUP($B1719,INDIRECT(nfl_game_result),MATCH(F$1,INDIRECT(nfl_game_result_header),0),FALSE)),"",VLOOKUP($B1719,INDIRECT(nfl_game_result),MATCH(F$1,INDIRECT(nfl_game_result_header),0),FALSE)),"error")</f>
        <v/>
      </c>
      <c r="G1719" s="23" t="str">
        <f ca="1">IFERROR(IF(ISBLANK(VLOOKUP($B1719,INDIRECT(nfl_game_result),MATCH(G$1,INDIRECT(nfl_game_result_header),0),FALSE)),"",VLOOKUP($B1719,INDIRECT(nfl_game_result),MATCH(G$1,INDIRECT(nfl_game_result_header),0),FALSE)),"error")</f>
        <v/>
      </c>
      <c r="H1719">
        <f ca="1">IFERROR(IF(ISBLANK(VLOOKUP($B1719,INDIRECT(nfl_game_result),MATCH(H$1,INDIRECT(nfl_game_result_header),0),FALSE)),"",VLOOKUP($B1719,INDIRECT(nfl_game_result),MATCH(H$1,INDIRECT(nfl_game_result_header),0),FALSE)),"error")</f>
        <v>33</v>
      </c>
      <c r="I1719">
        <f ca="1">IFERROR(IF(ISBLANK(VLOOKUP($B1719,INDIRECT(nfl_game_result),MATCH(I$1,INDIRECT(nfl_game_result_header),0),FALSE)),"",VLOOKUP($B1719,INDIRECT(nfl_game_result),MATCH(I$1,INDIRECT(nfl_game_result_header),0),FALSE)),"error")</f>
        <v>35</v>
      </c>
      <c r="J1719" t="str">
        <f ca="1">IFERROR(IF(ISBLANK(VLOOKUP($B1719,INDIRECT(nfl_game_result),MATCH(J$1,INDIRECT(nfl_game_result_header),0),FALSE)),"",VLOOKUP($B1719,INDIRECT(nfl_game_result),MATCH(J$1,INDIRECT(nfl_game_result_header),0),FALSE)),"error")</f>
        <v>TEN</v>
      </c>
      <c r="K1719" t="str">
        <f ca="1">IFERROR(IF(ISBLANK(VLOOKUP($B1719,INDIRECT(nfl_game_result),MATCH(K$1,INDIRECT(nfl_game_result_header),0),FALSE)),"",VLOOKUP($B1719,INDIRECT(nfl_game_result),MATCH(K$1,INDIRECT(nfl_game_result_header),0),FALSE)),"error")</f>
        <v>IND</v>
      </c>
      <c r="L1719" s="23" t="str">
        <f ca="1">IFERROR(IF(ISBLANK(VLOOKUP($B1719,INDIRECT(nfl_game_result),MATCH(L$1,INDIRECT(nfl_game_result_header),0),FALSE)),"",VLOOKUP($B1719,INDIRECT(nfl_game_result),MATCH(L$1,INDIRECT(nfl_game_result_header),0),FALSE)),"error")</f>
        <v/>
      </c>
      <c r="M1719" t="s">
        <v>14</v>
      </c>
      <c r="N1719">
        <v>6</v>
      </c>
      <c r="O1719" t="s">
        <v>76</v>
      </c>
      <c r="P1719">
        <v>15</v>
      </c>
      <c r="Q1719" t="s">
        <v>76</v>
      </c>
      <c r="V1719" s="23" t="s">
        <v>416</v>
      </c>
      <c r="W1719">
        <f ca="1">VALUE(LEFT(C1719, 4))</f>
        <v>2015</v>
      </c>
      <c r="X1719">
        <f ca="1">VALUE(MID(C1719,6,FIND("_",C1719,6)-6))</f>
        <v>3</v>
      </c>
      <c r="Y1719">
        <f ca="1">IF(NOT(OR(ISBLANK(D1719),ISBLANK(E1719),D1719="",E1719="")),D1719-E1719,"")</f>
        <v>1.5</v>
      </c>
      <c r="Z1719">
        <f ca="1">IF(OR(NOT(ISNUMBER(D1719)),ISBLANK(D1719),D1719="",ISBLANK(N1719)),"",ABS(D1719-N1719))</f>
        <v>1</v>
      </c>
      <c r="AA1719">
        <f ca="1">IF(OR(ISBLANK(J1719),ISBLANK(O1719),J1719="",O1719=""),"",IF(J1719=O1719,1,0))</f>
        <v>0</v>
      </c>
      <c r="AB1719">
        <f ca="1">IF(OR(ISBLANK(K1719),ISBLANK(Q1719),K1719="",Q1719=""),"",IF(K1719=Q1719,1,0))</f>
        <v>1</v>
      </c>
      <c r="AC1719" s="23" t="str">
        <f t="shared" ca="1" si="26"/>
        <v/>
      </c>
    </row>
    <row r="1720" spans="1:29" x14ac:dyDescent="0.25">
      <c r="A1720" s="23">
        <v>1719</v>
      </c>
      <c r="B1720">
        <v>837</v>
      </c>
      <c r="C1720" t="str">
        <f ca="1">IFERROR(VLOOKUP($B1720,INDIRECT(nfl_game_result),MATCH(C$1,INDIRECT(nfl_game_result_header),0),FALSE),"error")</f>
        <v>2015_03_OAK@CLE</v>
      </c>
      <c r="D1720">
        <f ca="1">IFERROR(IF(ISBLANK(VLOOKUP($B1720,INDIRECT(nfl_game_result),MATCH(D$1,INDIRECT(nfl_game_result_header),0),FALSE)),"",VLOOKUP($B1720,INDIRECT(nfl_game_result),MATCH(D$1,INDIRECT(nfl_game_result_header),0),FALSE)),"error")</f>
        <v>-4</v>
      </c>
      <c r="E1720">
        <f ca="1">IFERROR(IF(ISBLANK(VLOOKUP($B1720,INDIRECT(nfl_game_result),MATCH(E$1,INDIRECT(nfl_game_result_header),0),FALSE)),"",VLOOKUP($B1720,INDIRECT(nfl_game_result),MATCH(E$1,INDIRECT(nfl_game_result_header),0),FALSE)),"error")</f>
        <v>-3.5</v>
      </c>
      <c r="F1720" s="23" t="str">
        <f ca="1">IFERROR(IF(ISBLANK(VLOOKUP($B1720,INDIRECT(nfl_game_result),MATCH(F$1,INDIRECT(nfl_game_result_header),0),FALSE)),"",VLOOKUP($B1720,INDIRECT(nfl_game_result),MATCH(F$1,INDIRECT(nfl_game_result_header),0),FALSE)),"error")</f>
        <v/>
      </c>
      <c r="G1720" s="23" t="str">
        <f ca="1">IFERROR(IF(ISBLANK(VLOOKUP($B1720,INDIRECT(nfl_game_result),MATCH(G$1,INDIRECT(nfl_game_result_header),0),FALSE)),"",VLOOKUP($B1720,INDIRECT(nfl_game_result),MATCH(G$1,INDIRECT(nfl_game_result_header),0),FALSE)),"error")</f>
        <v/>
      </c>
      <c r="H1720">
        <f ca="1">IFERROR(IF(ISBLANK(VLOOKUP($B1720,INDIRECT(nfl_game_result),MATCH(H$1,INDIRECT(nfl_game_result_header),0),FALSE)),"",VLOOKUP($B1720,INDIRECT(nfl_game_result),MATCH(H$1,INDIRECT(nfl_game_result_header),0),FALSE)),"error")</f>
        <v>20</v>
      </c>
      <c r="I1720">
        <f ca="1">IFERROR(IF(ISBLANK(VLOOKUP($B1720,INDIRECT(nfl_game_result),MATCH(I$1,INDIRECT(nfl_game_result_header),0),FALSE)),"",VLOOKUP($B1720,INDIRECT(nfl_game_result),MATCH(I$1,INDIRECT(nfl_game_result_header),0),FALSE)),"error")</f>
        <v>27</v>
      </c>
      <c r="J1720" t="str">
        <f ca="1">IFERROR(IF(ISBLANK(VLOOKUP($B1720,INDIRECT(nfl_game_result),MATCH(J$1,INDIRECT(nfl_game_result_header),0),FALSE)),"",VLOOKUP($B1720,INDIRECT(nfl_game_result),MATCH(J$1,INDIRECT(nfl_game_result_header),0),FALSE)),"error")</f>
        <v>OAK</v>
      </c>
      <c r="K1720" t="str">
        <f ca="1">IFERROR(IF(ISBLANK(VLOOKUP($B1720,INDIRECT(nfl_game_result),MATCH(K$1,INDIRECT(nfl_game_result_header),0),FALSE)),"",VLOOKUP($B1720,INDIRECT(nfl_game_result),MATCH(K$1,INDIRECT(nfl_game_result_header),0),FALSE)),"error")</f>
        <v>OAK</v>
      </c>
      <c r="L1720" s="23" t="str">
        <f ca="1">IFERROR(IF(ISBLANK(VLOOKUP($B1720,INDIRECT(nfl_game_result),MATCH(L$1,INDIRECT(nfl_game_result_header),0),FALSE)),"",VLOOKUP($B1720,INDIRECT(nfl_game_result),MATCH(L$1,INDIRECT(nfl_game_result_header),0),FALSE)),"error")</f>
        <v/>
      </c>
      <c r="M1720" t="s">
        <v>14</v>
      </c>
      <c r="N1720">
        <v>-3</v>
      </c>
      <c r="O1720" t="s">
        <v>70</v>
      </c>
      <c r="P1720">
        <v>4</v>
      </c>
      <c r="Q1720" t="s">
        <v>70</v>
      </c>
      <c r="V1720" s="23" t="s">
        <v>416</v>
      </c>
      <c r="W1720">
        <f ca="1">VALUE(LEFT(C1720, 4))</f>
        <v>2015</v>
      </c>
      <c r="X1720">
        <f ca="1">VALUE(MID(C1720,6,FIND("_",C1720,6)-6))</f>
        <v>3</v>
      </c>
      <c r="Y1720">
        <f ca="1">IF(NOT(OR(ISBLANK(D1720),ISBLANK(E1720),D1720="",E1720="")),D1720-E1720,"")</f>
        <v>-0.5</v>
      </c>
      <c r="Z1720">
        <f ca="1">IF(OR(NOT(ISNUMBER(D1720)),ISBLANK(D1720),D1720="",ISBLANK(N1720)),"",ABS(D1720-N1720))</f>
        <v>1</v>
      </c>
      <c r="AA1720">
        <f ca="1">IF(OR(ISBLANK(J1720),ISBLANK(O1720),J1720="",O1720=""),"",IF(J1720=O1720,1,0))</f>
        <v>0</v>
      </c>
      <c r="AB1720">
        <f ca="1">IF(OR(ISBLANK(K1720),ISBLANK(Q1720),K1720="",Q1720=""),"",IF(K1720=Q1720,1,0))</f>
        <v>0</v>
      </c>
      <c r="AC1720" s="23" t="str">
        <f t="shared" ca="1" si="26"/>
        <v/>
      </c>
    </row>
    <row r="1721" spans="1:29" x14ac:dyDescent="0.25">
      <c r="A1721" s="23">
        <v>1720</v>
      </c>
      <c r="B1721">
        <v>838</v>
      </c>
      <c r="C1721" t="str">
        <f ca="1">IFERROR(VLOOKUP($B1721,INDIRECT(nfl_game_result),MATCH(C$1,INDIRECT(nfl_game_result_header),0),FALSE),"error")</f>
        <v>2015_03_CIN@BAL</v>
      </c>
      <c r="D1721">
        <f ca="1">IFERROR(IF(ISBLANK(VLOOKUP($B1721,INDIRECT(nfl_game_result),MATCH(D$1,INDIRECT(nfl_game_result_header),0),FALSE)),"",VLOOKUP($B1721,INDIRECT(nfl_game_result),MATCH(D$1,INDIRECT(nfl_game_result_header),0),FALSE)),"error")</f>
        <v>-1.5</v>
      </c>
      <c r="E1721">
        <f ca="1">IFERROR(IF(ISBLANK(VLOOKUP($B1721,INDIRECT(nfl_game_result),MATCH(E$1,INDIRECT(nfl_game_result_header),0),FALSE)),"",VLOOKUP($B1721,INDIRECT(nfl_game_result),MATCH(E$1,INDIRECT(nfl_game_result_header),0),FALSE)),"error")</f>
        <v>-1.5</v>
      </c>
      <c r="F1721" s="23" t="str">
        <f ca="1">IFERROR(IF(ISBLANK(VLOOKUP($B1721,INDIRECT(nfl_game_result),MATCH(F$1,INDIRECT(nfl_game_result_header),0),FALSE)),"",VLOOKUP($B1721,INDIRECT(nfl_game_result),MATCH(F$1,INDIRECT(nfl_game_result_header),0),FALSE)),"error")</f>
        <v/>
      </c>
      <c r="G1721" s="23" t="str">
        <f ca="1">IFERROR(IF(ISBLANK(VLOOKUP($B1721,INDIRECT(nfl_game_result),MATCH(G$1,INDIRECT(nfl_game_result_header),0),FALSE)),"",VLOOKUP($B1721,INDIRECT(nfl_game_result),MATCH(G$1,INDIRECT(nfl_game_result_header),0),FALSE)),"error")</f>
        <v/>
      </c>
      <c r="H1721">
        <f ca="1">IFERROR(IF(ISBLANK(VLOOKUP($B1721,INDIRECT(nfl_game_result),MATCH(H$1,INDIRECT(nfl_game_result_header),0),FALSE)),"",VLOOKUP($B1721,INDIRECT(nfl_game_result),MATCH(H$1,INDIRECT(nfl_game_result_header),0),FALSE)),"error")</f>
        <v>24</v>
      </c>
      <c r="I1721">
        <f ca="1">IFERROR(IF(ISBLANK(VLOOKUP($B1721,INDIRECT(nfl_game_result),MATCH(I$1,INDIRECT(nfl_game_result_header),0),FALSE)),"",VLOOKUP($B1721,INDIRECT(nfl_game_result),MATCH(I$1,INDIRECT(nfl_game_result_header),0),FALSE)),"error")</f>
        <v>28</v>
      </c>
      <c r="J1721" t="str">
        <f ca="1">IFERROR(IF(ISBLANK(VLOOKUP($B1721,INDIRECT(nfl_game_result),MATCH(J$1,INDIRECT(nfl_game_result_header),0),FALSE)),"",VLOOKUP($B1721,INDIRECT(nfl_game_result),MATCH(J$1,INDIRECT(nfl_game_result_header),0),FALSE)),"error")</f>
        <v>CIN</v>
      </c>
      <c r="K1721" t="str">
        <f ca="1">IFERROR(IF(ISBLANK(VLOOKUP($B1721,INDIRECT(nfl_game_result),MATCH(K$1,INDIRECT(nfl_game_result_header),0),FALSE)),"",VLOOKUP($B1721,INDIRECT(nfl_game_result),MATCH(K$1,INDIRECT(nfl_game_result_header),0),FALSE)),"error")</f>
        <v>CIN</v>
      </c>
      <c r="L1721" s="23" t="str">
        <f ca="1">IFERROR(IF(ISBLANK(VLOOKUP($B1721,INDIRECT(nfl_game_result),MATCH(L$1,INDIRECT(nfl_game_result_header),0),FALSE)),"",VLOOKUP($B1721,INDIRECT(nfl_game_result),MATCH(L$1,INDIRECT(nfl_game_result_header),0),FALSE)),"error")</f>
        <v/>
      </c>
      <c r="M1721" t="s">
        <v>14</v>
      </c>
      <c r="N1721">
        <v>-3</v>
      </c>
      <c r="O1721" t="s">
        <v>65</v>
      </c>
      <c r="P1721">
        <v>14</v>
      </c>
      <c r="Q1721" t="s">
        <v>65</v>
      </c>
      <c r="V1721" s="23" t="s">
        <v>416</v>
      </c>
      <c r="W1721">
        <f ca="1">VALUE(LEFT(C1721, 4))</f>
        <v>2015</v>
      </c>
      <c r="X1721">
        <f ca="1">VALUE(MID(C1721,6,FIND("_",C1721,6)-6))</f>
        <v>3</v>
      </c>
      <c r="Y1721">
        <f ca="1">IF(NOT(OR(ISBLANK(D1721),ISBLANK(E1721),D1721="",E1721="")),D1721-E1721,"")</f>
        <v>0</v>
      </c>
      <c r="Z1721">
        <f ca="1">IF(OR(NOT(ISNUMBER(D1721)),ISBLANK(D1721),D1721="",ISBLANK(N1721)),"",ABS(D1721-N1721))</f>
        <v>1.5</v>
      </c>
      <c r="AA1721">
        <f ca="1">IF(OR(ISBLANK(J1721),ISBLANK(O1721),J1721="",O1721=""),"",IF(J1721=O1721,1,0))</f>
        <v>0</v>
      </c>
      <c r="AB1721">
        <f ca="1">IF(OR(ISBLANK(K1721),ISBLANK(Q1721),K1721="",Q1721=""),"",IF(K1721=Q1721,1,0))</f>
        <v>0</v>
      </c>
      <c r="AC1721" s="23" t="str">
        <f t="shared" ca="1" si="26"/>
        <v/>
      </c>
    </row>
    <row r="1722" spans="1:29" x14ac:dyDescent="0.25">
      <c r="A1722" s="23">
        <v>1721</v>
      </c>
      <c r="B1722">
        <v>839</v>
      </c>
      <c r="C1722" t="str">
        <f ca="1">IFERROR(VLOOKUP($B1722,INDIRECT(nfl_game_result),MATCH(C$1,INDIRECT(nfl_game_result_header),0),FALSE),"error")</f>
        <v>2015_03_JAX@NWE</v>
      </c>
      <c r="D1722">
        <f ca="1">IFERROR(IF(ISBLANK(VLOOKUP($B1722,INDIRECT(nfl_game_result),MATCH(D$1,INDIRECT(nfl_game_result_header),0),FALSE)),"",VLOOKUP($B1722,INDIRECT(nfl_game_result),MATCH(D$1,INDIRECT(nfl_game_result_header),0),FALSE)),"error")</f>
        <v>-14</v>
      </c>
      <c r="E1722">
        <f ca="1">IFERROR(IF(ISBLANK(VLOOKUP($B1722,INDIRECT(nfl_game_result),MATCH(E$1,INDIRECT(nfl_game_result_header),0),FALSE)),"",VLOOKUP($B1722,INDIRECT(nfl_game_result),MATCH(E$1,INDIRECT(nfl_game_result_header),0),FALSE)),"error")</f>
        <v>-14</v>
      </c>
      <c r="F1722" s="23" t="str">
        <f ca="1">IFERROR(IF(ISBLANK(VLOOKUP($B1722,INDIRECT(nfl_game_result),MATCH(F$1,INDIRECT(nfl_game_result_header),0),FALSE)),"",VLOOKUP($B1722,INDIRECT(nfl_game_result),MATCH(F$1,INDIRECT(nfl_game_result_header),0),FALSE)),"error")</f>
        <v/>
      </c>
      <c r="G1722" s="23" t="str">
        <f ca="1">IFERROR(IF(ISBLANK(VLOOKUP($B1722,INDIRECT(nfl_game_result),MATCH(G$1,INDIRECT(nfl_game_result_header),0),FALSE)),"",VLOOKUP($B1722,INDIRECT(nfl_game_result),MATCH(G$1,INDIRECT(nfl_game_result_header),0),FALSE)),"error")</f>
        <v/>
      </c>
      <c r="H1722">
        <f ca="1">IFERROR(IF(ISBLANK(VLOOKUP($B1722,INDIRECT(nfl_game_result),MATCH(H$1,INDIRECT(nfl_game_result_header),0),FALSE)),"",VLOOKUP($B1722,INDIRECT(nfl_game_result),MATCH(H$1,INDIRECT(nfl_game_result_header),0),FALSE)),"error")</f>
        <v>51</v>
      </c>
      <c r="I1722">
        <f ca="1">IFERROR(IF(ISBLANK(VLOOKUP($B1722,INDIRECT(nfl_game_result),MATCH(I$1,INDIRECT(nfl_game_result_header),0),FALSE)),"",VLOOKUP($B1722,INDIRECT(nfl_game_result),MATCH(I$1,INDIRECT(nfl_game_result_header),0),FALSE)),"error")</f>
        <v>17</v>
      </c>
      <c r="J1722" t="str">
        <f ca="1">IFERROR(IF(ISBLANK(VLOOKUP($B1722,INDIRECT(nfl_game_result),MATCH(J$1,INDIRECT(nfl_game_result_header),0),FALSE)),"",VLOOKUP($B1722,INDIRECT(nfl_game_result),MATCH(J$1,INDIRECT(nfl_game_result_header),0),FALSE)),"error")</f>
        <v>NWE</v>
      </c>
      <c r="K1722" t="str">
        <f ca="1">IFERROR(IF(ISBLANK(VLOOKUP($B1722,INDIRECT(nfl_game_result),MATCH(K$1,INDIRECT(nfl_game_result_header),0),FALSE)),"",VLOOKUP($B1722,INDIRECT(nfl_game_result),MATCH(K$1,INDIRECT(nfl_game_result_header),0),FALSE)),"error")</f>
        <v>NWE</v>
      </c>
      <c r="L1722" s="23" t="str">
        <f ca="1">IFERROR(IF(ISBLANK(VLOOKUP($B1722,INDIRECT(nfl_game_result),MATCH(L$1,INDIRECT(nfl_game_result_header),0),FALSE)),"",VLOOKUP($B1722,INDIRECT(nfl_game_result),MATCH(L$1,INDIRECT(nfl_game_result_header),0),FALSE)),"error")</f>
        <v/>
      </c>
      <c r="M1722" t="s">
        <v>14</v>
      </c>
      <c r="N1722">
        <v>-14</v>
      </c>
      <c r="O1722" t="s">
        <v>332</v>
      </c>
      <c r="P1722">
        <v>6</v>
      </c>
      <c r="Q1722" t="s">
        <v>332</v>
      </c>
      <c r="V1722" s="23" t="s">
        <v>416</v>
      </c>
      <c r="W1722">
        <f ca="1">VALUE(LEFT(C1722, 4))</f>
        <v>2015</v>
      </c>
      <c r="X1722">
        <f ca="1">VALUE(MID(C1722,6,FIND("_",C1722,6)-6))</f>
        <v>3</v>
      </c>
      <c r="Y1722">
        <f ca="1">IF(NOT(OR(ISBLANK(D1722),ISBLANK(E1722),D1722="",E1722="")),D1722-E1722,"")</f>
        <v>0</v>
      </c>
      <c r="Z1722">
        <f ca="1">IF(OR(NOT(ISNUMBER(D1722)),ISBLANK(D1722),D1722="",ISBLANK(N1722)),"",ABS(D1722-N1722))</f>
        <v>0</v>
      </c>
      <c r="AA1722">
        <f ca="1">IF(OR(ISBLANK(J1722),ISBLANK(O1722),J1722="",O1722=""),"",IF(J1722=O1722,1,0))</f>
        <v>1</v>
      </c>
      <c r="AB1722">
        <f ca="1">IF(OR(ISBLANK(K1722),ISBLANK(Q1722),K1722="",Q1722=""),"",IF(K1722=Q1722,1,0))</f>
        <v>1</v>
      </c>
      <c r="AC1722" s="23" t="str">
        <f t="shared" ca="1" si="26"/>
        <v/>
      </c>
    </row>
    <row r="1723" spans="1:29" x14ac:dyDescent="0.25">
      <c r="A1723" s="23">
        <v>1722</v>
      </c>
      <c r="B1723">
        <v>840</v>
      </c>
      <c r="C1723" t="str">
        <f ca="1">IFERROR(VLOOKUP($B1723,INDIRECT(nfl_game_result),MATCH(C$1,INDIRECT(nfl_game_result_header),0),FALSE),"error")</f>
        <v>2015_03_NOR@CAR</v>
      </c>
      <c r="D1723">
        <f ca="1">IFERROR(IF(ISBLANK(VLOOKUP($B1723,INDIRECT(nfl_game_result),MATCH(D$1,INDIRECT(nfl_game_result_header),0),FALSE)),"",VLOOKUP($B1723,INDIRECT(nfl_game_result),MATCH(D$1,INDIRECT(nfl_game_result_header),0),FALSE)),"error")</f>
        <v>-3.5</v>
      </c>
      <c r="E1723">
        <f ca="1">IFERROR(IF(ISBLANK(VLOOKUP($B1723,INDIRECT(nfl_game_result),MATCH(E$1,INDIRECT(nfl_game_result_header),0),FALSE)),"",VLOOKUP($B1723,INDIRECT(nfl_game_result),MATCH(E$1,INDIRECT(nfl_game_result_header),0),FALSE)),"error")</f>
        <v>-9.5</v>
      </c>
      <c r="F1723" s="23" t="str">
        <f ca="1">IFERROR(IF(ISBLANK(VLOOKUP($B1723,INDIRECT(nfl_game_result),MATCH(F$1,INDIRECT(nfl_game_result_header),0),FALSE)),"",VLOOKUP($B1723,INDIRECT(nfl_game_result),MATCH(F$1,INDIRECT(nfl_game_result_header),0),FALSE)),"error")</f>
        <v/>
      </c>
      <c r="G1723" s="23" t="str">
        <f ca="1">IFERROR(IF(ISBLANK(VLOOKUP($B1723,INDIRECT(nfl_game_result),MATCH(G$1,INDIRECT(nfl_game_result_header),0),FALSE)),"",VLOOKUP($B1723,INDIRECT(nfl_game_result),MATCH(G$1,INDIRECT(nfl_game_result_header),0),FALSE)),"error")</f>
        <v/>
      </c>
      <c r="H1723">
        <f ca="1">IFERROR(IF(ISBLANK(VLOOKUP($B1723,INDIRECT(nfl_game_result),MATCH(H$1,INDIRECT(nfl_game_result_header),0),FALSE)),"",VLOOKUP($B1723,INDIRECT(nfl_game_result),MATCH(H$1,INDIRECT(nfl_game_result_header),0),FALSE)),"error")</f>
        <v>27</v>
      </c>
      <c r="I1723">
        <f ca="1">IFERROR(IF(ISBLANK(VLOOKUP($B1723,INDIRECT(nfl_game_result),MATCH(I$1,INDIRECT(nfl_game_result_header),0),FALSE)),"",VLOOKUP($B1723,INDIRECT(nfl_game_result),MATCH(I$1,INDIRECT(nfl_game_result_header),0),FALSE)),"error")</f>
        <v>22</v>
      </c>
      <c r="J1723" t="str">
        <f ca="1">IFERROR(IF(ISBLANK(VLOOKUP($B1723,INDIRECT(nfl_game_result),MATCH(J$1,INDIRECT(nfl_game_result_header),0),FALSE)),"",VLOOKUP($B1723,INDIRECT(nfl_game_result),MATCH(J$1,INDIRECT(nfl_game_result_header),0),FALSE)),"error")</f>
        <v>NOR</v>
      </c>
      <c r="K1723" t="str">
        <f ca="1">IFERROR(IF(ISBLANK(VLOOKUP($B1723,INDIRECT(nfl_game_result),MATCH(K$1,INDIRECT(nfl_game_result_header),0),FALSE)),"",VLOOKUP($B1723,INDIRECT(nfl_game_result),MATCH(K$1,INDIRECT(nfl_game_result_header),0),FALSE)),"error")</f>
        <v>CAR</v>
      </c>
      <c r="L1723" s="23" t="str">
        <f ca="1">IFERROR(IF(ISBLANK(VLOOKUP($B1723,INDIRECT(nfl_game_result),MATCH(L$1,INDIRECT(nfl_game_result_header),0),FALSE)),"",VLOOKUP($B1723,INDIRECT(nfl_game_result),MATCH(L$1,INDIRECT(nfl_game_result_header),0),FALSE)),"error")</f>
        <v/>
      </c>
      <c r="M1723" t="s">
        <v>14</v>
      </c>
      <c r="N1723">
        <v>-4</v>
      </c>
      <c r="O1723" t="s">
        <v>67</v>
      </c>
      <c r="P1723">
        <v>1</v>
      </c>
      <c r="Q1723" t="s">
        <v>67</v>
      </c>
      <c r="V1723" s="23" t="s">
        <v>416</v>
      </c>
      <c r="W1723">
        <f ca="1">VALUE(LEFT(C1723, 4))</f>
        <v>2015</v>
      </c>
      <c r="X1723">
        <f ca="1">VALUE(MID(C1723,6,FIND("_",C1723,6)-6))</f>
        <v>3</v>
      </c>
      <c r="Y1723">
        <f ca="1">IF(NOT(OR(ISBLANK(D1723),ISBLANK(E1723),D1723="",E1723="")),D1723-E1723,"")</f>
        <v>6</v>
      </c>
      <c r="Z1723">
        <f ca="1">IF(OR(NOT(ISNUMBER(D1723)),ISBLANK(D1723),D1723="",ISBLANK(N1723)),"",ABS(D1723-N1723))</f>
        <v>0.5</v>
      </c>
      <c r="AA1723">
        <f ca="1">IF(OR(ISBLANK(J1723),ISBLANK(O1723),J1723="",O1723=""),"",IF(J1723=O1723,1,0))</f>
        <v>0</v>
      </c>
      <c r="AB1723">
        <f ca="1">IF(OR(ISBLANK(K1723),ISBLANK(Q1723),K1723="",Q1723=""),"",IF(K1723=Q1723,1,0))</f>
        <v>1</v>
      </c>
      <c r="AC1723" s="23" t="str">
        <f t="shared" ca="1" si="26"/>
        <v/>
      </c>
    </row>
    <row r="1724" spans="1:29" x14ac:dyDescent="0.25">
      <c r="A1724" s="23">
        <v>1723</v>
      </c>
      <c r="B1724">
        <v>841</v>
      </c>
      <c r="C1724" t="str">
        <f ca="1">IFERROR(VLOOKUP($B1724,INDIRECT(nfl_game_result),MATCH(C$1,INDIRECT(nfl_game_result_header),0),FALSE),"error")</f>
        <v>2015_03_PHI@NYJ</v>
      </c>
      <c r="D1724">
        <f ca="1">IFERROR(IF(ISBLANK(VLOOKUP($B1724,INDIRECT(nfl_game_result),MATCH(D$1,INDIRECT(nfl_game_result_header),0),FALSE)),"",VLOOKUP($B1724,INDIRECT(nfl_game_result),MATCH(D$1,INDIRECT(nfl_game_result_header),0),FALSE)),"error")</f>
        <v>2.5</v>
      </c>
      <c r="E1724">
        <f ca="1">IFERROR(IF(ISBLANK(VLOOKUP($B1724,INDIRECT(nfl_game_result),MATCH(E$1,INDIRECT(nfl_game_result_header),0),FALSE)),"",VLOOKUP($B1724,INDIRECT(nfl_game_result),MATCH(E$1,INDIRECT(nfl_game_result_header),0),FALSE)),"error")</f>
        <v>-3</v>
      </c>
      <c r="F1724" s="23" t="str">
        <f ca="1">IFERROR(IF(ISBLANK(VLOOKUP($B1724,INDIRECT(nfl_game_result),MATCH(F$1,INDIRECT(nfl_game_result_header),0),FALSE)),"",VLOOKUP($B1724,INDIRECT(nfl_game_result),MATCH(F$1,INDIRECT(nfl_game_result_header),0),FALSE)),"error")</f>
        <v/>
      </c>
      <c r="G1724" s="23" t="str">
        <f ca="1">IFERROR(IF(ISBLANK(VLOOKUP($B1724,INDIRECT(nfl_game_result),MATCH(G$1,INDIRECT(nfl_game_result_header),0),FALSE)),"",VLOOKUP($B1724,INDIRECT(nfl_game_result),MATCH(G$1,INDIRECT(nfl_game_result_header),0),FALSE)),"error")</f>
        <v/>
      </c>
      <c r="H1724">
        <f ca="1">IFERROR(IF(ISBLANK(VLOOKUP($B1724,INDIRECT(nfl_game_result),MATCH(H$1,INDIRECT(nfl_game_result_header),0),FALSE)),"",VLOOKUP($B1724,INDIRECT(nfl_game_result),MATCH(H$1,INDIRECT(nfl_game_result_header),0),FALSE)),"error")</f>
        <v>17</v>
      </c>
      <c r="I1724">
        <f ca="1">IFERROR(IF(ISBLANK(VLOOKUP($B1724,INDIRECT(nfl_game_result),MATCH(I$1,INDIRECT(nfl_game_result_header),0),FALSE)),"",VLOOKUP($B1724,INDIRECT(nfl_game_result),MATCH(I$1,INDIRECT(nfl_game_result_header),0),FALSE)),"error")</f>
        <v>24</v>
      </c>
      <c r="J1724" t="str">
        <f ca="1">IFERROR(IF(ISBLANK(VLOOKUP($B1724,INDIRECT(nfl_game_result),MATCH(J$1,INDIRECT(nfl_game_result_header),0),FALSE)),"",VLOOKUP($B1724,INDIRECT(nfl_game_result),MATCH(J$1,INDIRECT(nfl_game_result_header),0),FALSE)),"error")</f>
        <v>PHI</v>
      </c>
      <c r="K1724" t="str">
        <f ca="1">IFERROR(IF(ISBLANK(VLOOKUP($B1724,INDIRECT(nfl_game_result),MATCH(K$1,INDIRECT(nfl_game_result_header),0),FALSE)),"",VLOOKUP($B1724,INDIRECT(nfl_game_result),MATCH(K$1,INDIRECT(nfl_game_result_header),0),FALSE)),"error")</f>
        <v>PHI</v>
      </c>
      <c r="L1724" s="23" t="str">
        <f ca="1">IFERROR(IF(ISBLANK(VLOOKUP($B1724,INDIRECT(nfl_game_result),MATCH(L$1,INDIRECT(nfl_game_result_header),0),FALSE)),"",VLOOKUP($B1724,INDIRECT(nfl_game_result),MATCH(L$1,INDIRECT(nfl_game_result_header),0),FALSE)),"error")</f>
        <v/>
      </c>
      <c r="M1724" t="s">
        <v>14</v>
      </c>
      <c r="N1724">
        <v>-1</v>
      </c>
      <c r="O1724" t="s">
        <v>84</v>
      </c>
      <c r="P1724">
        <v>8</v>
      </c>
      <c r="Q1724" t="s">
        <v>84</v>
      </c>
      <c r="V1724" s="23" t="s">
        <v>416</v>
      </c>
      <c r="W1724">
        <f ca="1">VALUE(LEFT(C1724, 4))</f>
        <v>2015</v>
      </c>
      <c r="X1724">
        <f ca="1">VALUE(MID(C1724,6,FIND("_",C1724,6)-6))</f>
        <v>3</v>
      </c>
      <c r="Y1724">
        <f ca="1">IF(NOT(OR(ISBLANK(D1724),ISBLANK(E1724),D1724="",E1724="")),D1724-E1724,"")</f>
        <v>5.5</v>
      </c>
      <c r="Z1724">
        <f ca="1">IF(OR(NOT(ISNUMBER(D1724)),ISBLANK(D1724),D1724="",ISBLANK(N1724)),"",ABS(D1724-N1724))</f>
        <v>3.5</v>
      </c>
      <c r="AA1724">
        <f ca="1">IF(OR(ISBLANK(J1724),ISBLANK(O1724),J1724="",O1724=""),"",IF(J1724=O1724,1,0))</f>
        <v>0</v>
      </c>
      <c r="AB1724">
        <f ca="1">IF(OR(ISBLANK(K1724),ISBLANK(Q1724),K1724="",Q1724=""),"",IF(K1724=Q1724,1,0))</f>
        <v>0</v>
      </c>
      <c r="AC1724" s="23" t="str">
        <f t="shared" ca="1" si="26"/>
        <v/>
      </c>
    </row>
    <row r="1725" spans="1:29" x14ac:dyDescent="0.25">
      <c r="A1725" s="23">
        <v>1724</v>
      </c>
      <c r="B1725">
        <v>842</v>
      </c>
      <c r="C1725" t="str">
        <f ca="1">IFERROR(VLOOKUP($B1725,INDIRECT(nfl_game_result),MATCH(C$1,INDIRECT(nfl_game_result_header),0),FALSE),"error")</f>
        <v>2015_03_TBY@HOU</v>
      </c>
      <c r="D1725">
        <f ca="1">IFERROR(IF(ISBLANK(VLOOKUP($B1725,INDIRECT(nfl_game_result),MATCH(D$1,INDIRECT(nfl_game_result_header),0),FALSE)),"",VLOOKUP($B1725,INDIRECT(nfl_game_result),MATCH(D$1,INDIRECT(nfl_game_result_header),0),FALSE)),"error")</f>
        <v>-3.5</v>
      </c>
      <c r="E1725">
        <f ca="1">IFERROR(IF(ISBLANK(VLOOKUP($B1725,INDIRECT(nfl_game_result),MATCH(E$1,INDIRECT(nfl_game_result_header),0),FALSE)),"",VLOOKUP($B1725,INDIRECT(nfl_game_result),MATCH(E$1,INDIRECT(nfl_game_result_header),0),FALSE)),"error")</f>
        <v>-6</v>
      </c>
      <c r="F1725" s="23" t="str">
        <f ca="1">IFERROR(IF(ISBLANK(VLOOKUP($B1725,INDIRECT(nfl_game_result),MATCH(F$1,INDIRECT(nfl_game_result_header),0),FALSE)),"",VLOOKUP($B1725,INDIRECT(nfl_game_result),MATCH(F$1,INDIRECT(nfl_game_result_header),0),FALSE)),"error")</f>
        <v/>
      </c>
      <c r="G1725" s="23" t="str">
        <f ca="1">IFERROR(IF(ISBLANK(VLOOKUP($B1725,INDIRECT(nfl_game_result),MATCH(G$1,INDIRECT(nfl_game_result_header),0),FALSE)),"",VLOOKUP($B1725,INDIRECT(nfl_game_result),MATCH(G$1,INDIRECT(nfl_game_result_header),0),FALSE)),"error")</f>
        <v/>
      </c>
      <c r="H1725">
        <f ca="1">IFERROR(IF(ISBLANK(VLOOKUP($B1725,INDIRECT(nfl_game_result),MATCH(H$1,INDIRECT(nfl_game_result_header),0),FALSE)),"",VLOOKUP($B1725,INDIRECT(nfl_game_result),MATCH(H$1,INDIRECT(nfl_game_result_header),0),FALSE)),"error")</f>
        <v>19</v>
      </c>
      <c r="I1725">
        <f ca="1">IFERROR(IF(ISBLANK(VLOOKUP($B1725,INDIRECT(nfl_game_result),MATCH(I$1,INDIRECT(nfl_game_result_header),0),FALSE)),"",VLOOKUP($B1725,INDIRECT(nfl_game_result),MATCH(I$1,INDIRECT(nfl_game_result_header),0),FALSE)),"error")</f>
        <v>9</v>
      </c>
      <c r="J1725" t="str">
        <f ca="1">IFERROR(IF(ISBLANK(VLOOKUP($B1725,INDIRECT(nfl_game_result),MATCH(J$1,INDIRECT(nfl_game_result_header),0),FALSE)),"",VLOOKUP($B1725,INDIRECT(nfl_game_result),MATCH(J$1,INDIRECT(nfl_game_result_header),0),FALSE)),"error")</f>
        <v>HOU</v>
      </c>
      <c r="K1725" t="str">
        <f ca="1">IFERROR(IF(ISBLANK(VLOOKUP($B1725,INDIRECT(nfl_game_result),MATCH(K$1,INDIRECT(nfl_game_result_header),0),FALSE)),"",VLOOKUP($B1725,INDIRECT(nfl_game_result),MATCH(K$1,INDIRECT(nfl_game_result_header),0),FALSE)),"error")</f>
        <v>HOU</v>
      </c>
      <c r="L1725" s="23" t="str">
        <f ca="1">IFERROR(IF(ISBLANK(VLOOKUP($B1725,INDIRECT(nfl_game_result),MATCH(L$1,INDIRECT(nfl_game_result_header),0),FALSE)),"",VLOOKUP($B1725,INDIRECT(nfl_game_result),MATCH(L$1,INDIRECT(nfl_game_result_header),0),FALSE)),"error")</f>
        <v/>
      </c>
      <c r="M1725" t="s">
        <v>14</v>
      </c>
      <c r="N1725">
        <v>-3</v>
      </c>
      <c r="O1725" t="s">
        <v>75</v>
      </c>
      <c r="P1725">
        <v>16</v>
      </c>
      <c r="Q1725" t="s">
        <v>75</v>
      </c>
      <c r="V1725" s="23" t="s">
        <v>416</v>
      </c>
      <c r="W1725">
        <f ca="1">VALUE(LEFT(C1725, 4))</f>
        <v>2015</v>
      </c>
      <c r="X1725">
        <f ca="1">VALUE(MID(C1725,6,FIND("_",C1725,6)-6))</f>
        <v>3</v>
      </c>
      <c r="Y1725">
        <f ca="1">IF(NOT(OR(ISBLANK(D1725),ISBLANK(E1725),D1725="",E1725="")),D1725-E1725,"")</f>
        <v>2.5</v>
      </c>
      <c r="Z1725">
        <f ca="1">IF(OR(NOT(ISNUMBER(D1725)),ISBLANK(D1725),D1725="",ISBLANK(N1725)),"",ABS(D1725-N1725))</f>
        <v>0.5</v>
      </c>
      <c r="AA1725">
        <f ca="1">IF(OR(ISBLANK(J1725),ISBLANK(O1725),J1725="",O1725=""),"",IF(J1725=O1725,1,0))</f>
        <v>1</v>
      </c>
      <c r="AB1725">
        <f ca="1">IF(OR(ISBLANK(K1725),ISBLANK(Q1725),K1725="",Q1725=""),"",IF(K1725=Q1725,1,0))</f>
        <v>1</v>
      </c>
      <c r="AC1725" s="23" t="str">
        <f t="shared" ca="1" si="26"/>
        <v/>
      </c>
    </row>
    <row r="1726" spans="1:29" x14ac:dyDescent="0.25">
      <c r="A1726" s="23">
        <v>1725</v>
      </c>
      <c r="B1726">
        <v>843</v>
      </c>
      <c r="C1726" t="str">
        <f ca="1">IFERROR(VLOOKUP($B1726,INDIRECT(nfl_game_result),MATCH(C$1,INDIRECT(nfl_game_result_header),0),FALSE),"error")</f>
        <v>2015_03_SD@MIN</v>
      </c>
      <c r="D1726">
        <f ca="1">IFERROR(IF(ISBLANK(VLOOKUP($B1726,INDIRECT(nfl_game_result),MATCH(D$1,INDIRECT(nfl_game_result_header),0),FALSE)),"",VLOOKUP($B1726,INDIRECT(nfl_game_result),MATCH(D$1,INDIRECT(nfl_game_result_header),0),FALSE)),"error")</f>
        <v>-1.5</v>
      </c>
      <c r="E1726">
        <f ca="1">IFERROR(IF(ISBLANK(VLOOKUP($B1726,INDIRECT(nfl_game_result),MATCH(E$1,INDIRECT(nfl_game_result_header),0),FALSE)),"",VLOOKUP($B1726,INDIRECT(nfl_game_result),MATCH(E$1,INDIRECT(nfl_game_result_header),0),FALSE)),"error")</f>
        <v>-2</v>
      </c>
      <c r="F1726" s="23" t="str">
        <f ca="1">IFERROR(IF(ISBLANK(VLOOKUP($B1726,INDIRECT(nfl_game_result),MATCH(F$1,INDIRECT(nfl_game_result_header),0),FALSE)),"",VLOOKUP($B1726,INDIRECT(nfl_game_result),MATCH(F$1,INDIRECT(nfl_game_result_header),0),FALSE)),"error")</f>
        <v/>
      </c>
      <c r="G1726" s="23" t="str">
        <f ca="1">IFERROR(IF(ISBLANK(VLOOKUP($B1726,INDIRECT(nfl_game_result),MATCH(G$1,INDIRECT(nfl_game_result_header),0),FALSE)),"",VLOOKUP($B1726,INDIRECT(nfl_game_result),MATCH(G$1,INDIRECT(nfl_game_result_header),0),FALSE)),"error")</f>
        <v/>
      </c>
      <c r="H1726">
        <f ca="1">IFERROR(IF(ISBLANK(VLOOKUP($B1726,INDIRECT(nfl_game_result),MATCH(H$1,INDIRECT(nfl_game_result_header),0),FALSE)),"",VLOOKUP($B1726,INDIRECT(nfl_game_result),MATCH(H$1,INDIRECT(nfl_game_result_header),0),FALSE)),"error")</f>
        <v>31</v>
      </c>
      <c r="I1726">
        <f ca="1">IFERROR(IF(ISBLANK(VLOOKUP($B1726,INDIRECT(nfl_game_result),MATCH(I$1,INDIRECT(nfl_game_result_header),0),FALSE)),"",VLOOKUP($B1726,INDIRECT(nfl_game_result),MATCH(I$1,INDIRECT(nfl_game_result_header),0),FALSE)),"error")</f>
        <v>14</v>
      </c>
      <c r="J1726" t="str">
        <f ca="1">IFERROR(IF(ISBLANK(VLOOKUP($B1726,INDIRECT(nfl_game_result),MATCH(J$1,INDIRECT(nfl_game_result_header),0),FALSE)),"",VLOOKUP($B1726,INDIRECT(nfl_game_result),MATCH(J$1,INDIRECT(nfl_game_result_header),0),FALSE)),"error")</f>
        <v>MIN</v>
      </c>
      <c r="K1726" t="str">
        <f ca="1">IFERROR(IF(ISBLANK(VLOOKUP($B1726,INDIRECT(nfl_game_result),MATCH(K$1,INDIRECT(nfl_game_result_header),0),FALSE)),"",VLOOKUP($B1726,INDIRECT(nfl_game_result),MATCH(K$1,INDIRECT(nfl_game_result_header),0),FALSE)),"error")</f>
        <v>MIN</v>
      </c>
      <c r="L1726" s="23" t="str">
        <f ca="1">IFERROR(IF(ISBLANK(VLOOKUP($B1726,INDIRECT(nfl_game_result),MATCH(L$1,INDIRECT(nfl_game_result_header),0),FALSE)),"",VLOOKUP($B1726,INDIRECT(nfl_game_result),MATCH(L$1,INDIRECT(nfl_game_result_header),0),FALSE)),"error")</f>
        <v/>
      </c>
      <c r="M1726" t="s">
        <v>14</v>
      </c>
      <c r="N1726">
        <v>-3</v>
      </c>
      <c r="O1726" t="s">
        <v>80</v>
      </c>
      <c r="P1726">
        <v>10</v>
      </c>
      <c r="Q1726" t="s">
        <v>80</v>
      </c>
      <c r="V1726" s="23" t="s">
        <v>416</v>
      </c>
      <c r="W1726">
        <f ca="1">VALUE(LEFT(C1726, 4))</f>
        <v>2015</v>
      </c>
      <c r="X1726">
        <f ca="1">VALUE(MID(C1726,6,FIND("_",C1726,6)-6))</f>
        <v>3</v>
      </c>
      <c r="Y1726">
        <f ca="1">IF(NOT(OR(ISBLANK(D1726),ISBLANK(E1726),D1726="",E1726="")),D1726-E1726,"")</f>
        <v>0.5</v>
      </c>
      <c r="Z1726">
        <f ca="1">IF(OR(NOT(ISNUMBER(D1726)),ISBLANK(D1726),D1726="",ISBLANK(N1726)),"",ABS(D1726-N1726))</f>
        <v>1.5</v>
      </c>
      <c r="AA1726">
        <f ca="1">IF(OR(ISBLANK(J1726),ISBLANK(O1726),J1726="",O1726=""),"",IF(J1726=O1726,1,0))</f>
        <v>1</v>
      </c>
      <c r="AB1726">
        <f ca="1">IF(OR(ISBLANK(K1726),ISBLANK(Q1726),K1726="",Q1726=""),"",IF(K1726=Q1726,1,0))</f>
        <v>1</v>
      </c>
      <c r="AC1726" s="23" t="str">
        <f t="shared" ca="1" si="26"/>
        <v/>
      </c>
    </row>
    <row r="1727" spans="1:29" x14ac:dyDescent="0.25">
      <c r="A1727" s="23">
        <v>1726</v>
      </c>
      <c r="B1727">
        <v>844</v>
      </c>
      <c r="C1727" t="str">
        <f ca="1">IFERROR(VLOOKUP($B1727,INDIRECT(nfl_game_result),MATCH(C$1,INDIRECT(nfl_game_result_header),0),FALSE),"error")</f>
        <v>2015_03_PIT@STL</v>
      </c>
      <c r="D1727">
        <f ca="1">IFERROR(IF(ISBLANK(VLOOKUP($B1727,INDIRECT(nfl_game_result),MATCH(D$1,INDIRECT(nfl_game_result_header),0),FALSE)),"",VLOOKUP($B1727,INDIRECT(nfl_game_result),MATCH(D$1,INDIRECT(nfl_game_result_header),0),FALSE)),"error")</f>
        <v>1.5</v>
      </c>
      <c r="E1727">
        <f ca="1">IFERROR(IF(ISBLANK(VLOOKUP($B1727,INDIRECT(nfl_game_result),MATCH(E$1,INDIRECT(nfl_game_result_header),0),FALSE)),"",VLOOKUP($B1727,INDIRECT(nfl_game_result),MATCH(E$1,INDIRECT(nfl_game_result_header),0),FALSE)),"error")</f>
        <v>-1</v>
      </c>
      <c r="F1727" s="23" t="str">
        <f ca="1">IFERROR(IF(ISBLANK(VLOOKUP($B1727,INDIRECT(nfl_game_result),MATCH(F$1,INDIRECT(nfl_game_result_header),0),FALSE)),"",VLOOKUP($B1727,INDIRECT(nfl_game_result),MATCH(F$1,INDIRECT(nfl_game_result_header),0),FALSE)),"error")</f>
        <v/>
      </c>
      <c r="G1727" s="23" t="str">
        <f ca="1">IFERROR(IF(ISBLANK(VLOOKUP($B1727,INDIRECT(nfl_game_result),MATCH(G$1,INDIRECT(nfl_game_result_header),0),FALSE)),"",VLOOKUP($B1727,INDIRECT(nfl_game_result),MATCH(G$1,INDIRECT(nfl_game_result_header),0),FALSE)),"error")</f>
        <v/>
      </c>
      <c r="H1727">
        <f ca="1">IFERROR(IF(ISBLANK(VLOOKUP($B1727,INDIRECT(nfl_game_result),MATCH(H$1,INDIRECT(nfl_game_result_header),0),FALSE)),"",VLOOKUP($B1727,INDIRECT(nfl_game_result),MATCH(H$1,INDIRECT(nfl_game_result_header),0),FALSE)),"error")</f>
        <v>6</v>
      </c>
      <c r="I1727">
        <f ca="1">IFERROR(IF(ISBLANK(VLOOKUP($B1727,INDIRECT(nfl_game_result),MATCH(I$1,INDIRECT(nfl_game_result_header),0),FALSE)),"",VLOOKUP($B1727,INDIRECT(nfl_game_result),MATCH(I$1,INDIRECT(nfl_game_result_header),0),FALSE)),"error")</f>
        <v>12</v>
      </c>
      <c r="J1727" t="str">
        <f ca="1">IFERROR(IF(ISBLANK(VLOOKUP($B1727,INDIRECT(nfl_game_result),MATCH(J$1,INDIRECT(nfl_game_result_header),0),FALSE)),"",VLOOKUP($B1727,INDIRECT(nfl_game_result),MATCH(J$1,INDIRECT(nfl_game_result_header),0),FALSE)),"error")</f>
        <v>PIT</v>
      </c>
      <c r="K1727" t="str">
        <f ca="1">IFERROR(IF(ISBLANK(VLOOKUP($B1727,INDIRECT(nfl_game_result),MATCH(K$1,INDIRECT(nfl_game_result_header),0),FALSE)),"",VLOOKUP($B1727,INDIRECT(nfl_game_result),MATCH(K$1,INDIRECT(nfl_game_result_header),0),FALSE)),"error")</f>
        <v>PIT</v>
      </c>
      <c r="L1727" s="23" t="str">
        <f ca="1">IFERROR(IF(ISBLANK(VLOOKUP($B1727,INDIRECT(nfl_game_result),MATCH(L$1,INDIRECT(nfl_game_result_header),0),FALSE)),"",VLOOKUP($B1727,INDIRECT(nfl_game_result),MATCH(L$1,INDIRECT(nfl_game_result_header),0),FALSE)),"error")</f>
        <v/>
      </c>
      <c r="M1727" t="s">
        <v>14</v>
      </c>
      <c r="N1727">
        <v>3</v>
      </c>
      <c r="O1727" t="s">
        <v>91</v>
      </c>
      <c r="P1727">
        <v>12</v>
      </c>
      <c r="Q1727" t="s">
        <v>91</v>
      </c>
      <c r="V1727" s="23" t="s">
        <v>416</v>
      </c>
      <c r="W1727">
        <f ca="1">VALUE(LEFT(C1727, 4))</f>
        <v>2015</v>
      </c>
      <c r="X1727">
        <f ca="1">VALUE(MID(C1727,6,FIND("_",C1727,6)-6))</f>
        <v>3</v>
      </c>
      <c r="Y1727">
        <f ca="1">IF(NOT(OR(ISBLANK(D1727),ISBLANK(E1727),D1727="",E1727="")),D1727-E1727,"")</f>
        <v>2.5</v>
      </c>
      <c r="Z1727">
        <f ca="1">IF(OR(NOT(ISNUMBER(D1727)),ISBLANK(D1727),D1727="",ISBLANK(N1727)),"",ABS(D1727-N1727))</f>
        <v>1.5</v>
      </c>
      <c r="AA1727">
        <f ca="1">IF(OR(ISBLANK(J1727),ISBLANK(O1727),J1727="",O1727=""),"",IF(J1727=O1727,1,0))</f>
        <v>0</v>
      </c>
      <c r="AB1727">
        <f ca="1">IF(OR(ISBLANK(K1727),ISBLANK(Q1727),K1727="",Q1727=""),"",IF(K1727=Q1727,1,0))</f>
        <v>0</v>
      </c>
      <c r="AC1727" s="23" t="str">
        <f t="shared" ca="1" si="26"/>
        <v/>
      </c>
    </row>
    <row r="1728" spans="1:29" x14ac:dyDescent="0.25">
      <c r="A1728" s="23">
        <v>1727</v>
      </c>
      <c r="B1728">
        <v>845</v>
      </c>
      <c r="C1728" t="str">
        <f ca="1">IFERROR(VLOOKUP($B1728,INDIRECT(nfl_game_result),MATCH(C$1,INDIRECT(nfl_game_result_header),0),FALSE),"error")</f>
        <v>2015_03_SFO@ARI</v>
      </c>
      <c r="D1728">
        <f ca="1">IFERROR(IF(ISBLANK(VLOOKUP($B1728,INDIRECT(nfl_game_result),MATCH(D$1,INDIRECT(nfl_game_result_header),0),FALSE)),"",VLOOKUP($B1728,INDIRECT(nfl_game_result),MATCH(D$1,INDIRECT(nfl_game_result_header),0),FALSE)),"error")</f>
        <v>-6</v>
      </c>
      <c r="E1728">
        <f ca="1">IFERROR(IF(ISBLANK(VLOOKUP($B1728,INDIRECT(nfl_game_result),MATCH(E$1,INDIRECT(nfl_game_result_header),0),FALSE)),"",VLOOKUP($B1728,INDIRECT(nfl_game_result),MATCH(E$1,INDIRECT(nfl_game_result_header),0),FALSE)),"error")</f>
        <v>-6.5</v>
      </c>
      <c r="F1728" s="23" t="str">
        <f ca="1">IFERROR(IF(ISBLANK(VLOOKUP($B1728,INDIRECT(nfl_game_result),MATCH(F$1,INDIRECT(nfl_game_result_header),0),FALSE)),"",VLOOKUP($B1728,INDIRECT(nfl_game_result),MATCH(F$1,INDIRECT(nfl_game_result_header),0),FALSE)),"error")</f>
        <v/>
      </c>
      <c r="G1728" s="23" t="str">
        <f ca="1">IFERROR(IF(ISBLANK(VLOOKUP($B1728,INDIRECT(nfl_game_result),MATCH(G$1,INDIRECT(nfl_game_result_header),0),FALSE)),"",VLOOKUP($B1728,INDIRECT(nfl_game_result),MATCH(G$1,INDIRECT(nfl_game_result_header),0),FALSE)),"error")</f>
        <v/>
      </c>
      <c r="H1728">
        <f ca="1">IFERROR(IF(ISBLANK(VLOOKUP($B1728,INDIRECT(nfl_game_result),MATCH(H$1,INDIRECT(nfl_game_result_header),0),FALSE)),"",VLOOKUP($B1728,INDIRECT(nfl_game_result),MATCH(H$1,INDIRECT(nfl_game_result_header),0),FALSE)),"error")</f>
        <v>47</v>
      </c>
      <c r="I1728">
        <f ca="1">IFERROR(IF(ISBLANK(VLOOKUP($B1728,INDIRECT(nfl_game_result),MATCH(I$1,INDIRECT(nfl_game_result_header),0),FALSE)),"",VLOOKUP($B1728,INDIRECT(nfl_game_result),MATCH(I$1,INDIRECT(nfl_game_result_header),0),FALSE)),"error")</f>
        <v>7</v>
      </c>
      <c r="J1728" t="str">
        <f ca="1">IFERROR(IF(ISBLANK(VLOOKUP($B1728,INDIRECT(nfl_game_result),MATCH(J$1,INDIRECT(nfl_game_result_header),0),FALSE)),"",VLOOKUP($B1728,INDIRECT(nfl_game_result),MATCH(J$1,INDIRECT(nfl_game_result_header),0),FALSE)),"error")</f>
        <v>ARI</v>
      </c>
      <c r="K1728" t="str">
        <f ca="1">IFERROR(IF(ISBLANK(VLOOKUP($B1728,INDIRECT(nfl_game_result),MATCH(K$1,INDIRECT(nfl_game_result_header),0),FALSE)),"",VLOOKUP($B1728,INDIRECT(nfl_game_result),MATCH(K$1,INDIRECT(nfl_game_result_header),0),FALSE)),"error")</f>
        <v>ARI</v>
      </c>
      <c r="L1728" s="23" t="str">
        <f ca="1">IFERROR(IF(ISBLANK(VLOOKUP($B1728,INDIRECT(nfl_game_result),MATCH(L$1,INDIRECT(nfl_game_result_header),0),FALSE)),"",VLOOKUP($B1728,INDIRECT(nfl_game_result),MATCH(L$1,INDIRECT(nfl_game_result_header),0),FALSE)),"error")</f>
        <v/>
      </c>
      <c r="M1728" t="s">
        <v>14</v>
      </c>
      <c r="N1728">
        <v>-6</v>
      </c>
      <c r="O1728" t="s">
        <v>64</v>
      </c>
      <c r="P1728">
        <v>2</v>
      </c>
      <c r="Q1728" t="s">
        <v>64</v>
      </c>
      <c r="V1728" s="23" t="s">
        <v>416</v>
      </c>
      <c r="W1728">
        <f ca="1">VALUE(LEFT(C1728, 4))</f>
        <v>2015</v>
      </c>
      <c r="X1728">
        <f ca="1">VALUE(MID(C1728,6,FIND("_",C1728,6)-6))</f>
        <v>3</v>
      </c>
      <c r="Y1728">
        <f ca="1">IF(NOT(OR(ISBLANK(D1728),ISBLANK(E1728),D1728="",E1728="")),D1728-E1728,"")</f>
        <v>0.5</v>
      </c>
      <c r="Z1728">
        <f ca="1">IF(OR(NOT(ISNUMBER(D1728)),ISBLANK(D1728),D1728="",ISBLANK(N1728)),"",ABS(D1728-N1728))</f>
        <v>0</v>
      </c>
      <c r="AA1728">
        <f ca="1">IF(OR(ISBLANK(J1728),ISBLANK(O1728),J1728="",O1728=""),"",IF(J1728=O1728,1,0))</f>
        <v>1</v>
      </c>
      <c r="AB1728">
        <f ca="1">IF(OR(ISBLANK(K1728),ISBLANK(Q1728),K1728="",Q1728=""),"",IF(K1728=Q1728,1,0))</f>
        <v>1</v>
      </c>
      <c r="AC1728" s="23" t="str">
        <f t="shared" ca="1" si="26"/>
        <v/>
      </c>
    </row>
    <row r="1729" spans="1:29" x14ac:dyDescent="0.25">
      <c r="A1729" s="23">
        <v>1728</v>
      </c>
      <c r="B1729">
        <v>846</v>
      </c>
      <c r="C1729" t="str">
        <f ca="1">IFERROR(VLOOKUP($B1729,INDIRECT(nfl_game_result),MATCH(C$1,INDIRECT(nfl_game_result_header),0),FALSE),"error")</f>
        <v>2015_03_BUF@MIA</v>
      </c>
      <c r="D1729">
        <f ca="1">IFERROR(IF(ISBLANK(VLOOKUP($B1729,INDIRECT(nfl_game_result),MATCH(D$1,INDIRECT(nfl_game_result_header),0),FALSE)),"",VLOOKUP($B1729,INDIRECT(nfl_game_result),MATCH(D$1,INDIRECT(nfl_game_result_header),0),FALSE)),"error")</f>
        <v>-2.5</v>
      </c>
      <c r="E1729">
        <f ca="1">IFERROR(IF(ISBLANK(VLOOKUP($B1729,INDIRECT(nfl_game_result),MATCH(E$1,INDIRECT(nfl_game_result_header),0),FALSE)),"",VLOOKUP($B1729,INDIRECT(nfl_game_result),MATCH(E$1,INDIRECT(nfl_game_result_header),0),FALSE)),"error")</f>
        <v>-1.5</v>
      </c>
      <c r="F1729" s="23" t="str">
        <f ca="1">IFERROR(IF(ISBLANK(VLOOKUP($B1729,INDIRECT(nfl_game_result),MATCH(F$1,INDIRECT(nfl_game_result_header),0),FALSE)),"",VLOOKUP($B1729,INDIRECT(nfl_game_result),MATCH(F$1,INDIRECT(nfl_game_result_header),0),FALSE)),"error")</f>
        <v/>
      </c>
      <c r="G1729" s="23" t="str">
        <f ca="1">IFERROR(IF(ISBLANK(VLOOKUP($B1729,INDIRECT(nfl_game_result),MATCH(G$1,INDIRECT(nfl_game_result_header),0),FALSE)),"",VLOOKUP($B1729,INDIRECT(nfl_game_result),MATCH(G$1,INDIRECT(nfl_game_result_header),0),FALSE)),"error")</f>
        <v/>
      </c>
      <c r="H1729">
        <f ca="1">IFERROR(IF(ISBLANK(VLOOKUP($B1729,INDIRECT(nfl_game_result),MATCH(H$1,INDIRECT(nfl_game_result_header),0),FALSE)),"",VLOOKUP($B1729,INDIRECT(nfl_game_result),MATCH(H$1,INDIRECT(nfl_game_result_header),0),FALSE)),"error")</f>
        <v>14</v>
      </c>
      <c r="I1729">
        <f ca="1">IFERROR(IF(ISBLANK(VLOOKUP($B1729,INDIRECT(nfl_game_result),MATCH(I$1,INDIRECT(nfl_game_result_header),0),FALSE)),"",VLOOKUP($B1729,INDIRECT(nfl_game_result),MATCH(I$1,INDIRECT(nfl_game_result_header),0),FALSE)),"error")</f>
        <v>41</v>
      </c>
      <c r="J1729" t="str">
        <f ca="1">IFERROR(IF(ISBLANK(VLOOKUP($B1729,INDIRECT(nfl_game_result),MATCH(J$1,INDIRECT(nfl_game_result_header),0),FALSE)),"",VLOOKUP($B1729,INDIRECT(nfl_game_result),MATCH(J$1,INDIRECT(nfl_game_result_header),0),FALSE)),"error")</f>
        <v>BUF</v>
      </c>
      <c r="K1729" t="str">
        <f ca="1">IFERROR(IF(ISBLANK(VLOOKUP($B1729,INDIRECT(nfl_game_result),MATCH(K$1,INDIRECT(nfl_game_result_header),0),FALSE)),"",VLOOKUP($B1729,INDIRECT(nfl_game_result),MATCH(K$1,INDIRECT(nfl_game_result_header),0),FALSE)),"error")</f>
        <v>BUF</v>
      </c>
      <c r="L1729" s="23" t="str">
        <f ca="1">IFERROR(IF(ISBLANK(VLOOKUP($B1729,INDIRECT(nfl_game_result),MATCH(L$1,INDIRECT(nfl_game_result_header),0),FALSE)),"",VLOOKUP($B1729,INDIRECT(nfl_game_result),MATCH(L$1,INDIRECT(nfl_game_result_header),0),FALSE)),"error")</f>
        <v/>
      </c>
      <c r="M1729" t="s">
        <v>14</v>
      </c>
      <c r="N1729">
        <v>-2.5</v>
      </c>
      <c r="O1729" t="s">
        <v>66</v>
      </c>
      <c r="P1729">
        <v>13</v>
      </c>
      <c r="Q1729" t="s">
        <v>66</v>
      </c>
      <c r="V1729" s="23" t="s">
        <v>416</v>
      </c>
      <c r="W1729">
        <f ca="1">VALUE(LEFT(C1729, 4))</f>
        <v>2015</v>
      </c>
      <c r="X1729">
        <f ca="1">VALUE(MID(C1729,6,FIND("_",C1729,6)-6))</f>
        <v>3</v>
      </c>
      <c r="Y1729">
        <f ca="1">IF(NOT(OR(ISBLANK(D1729),ISBLANK(E1729),D1729="",E1729="")),D1729-E1729,"")</f>
        <v>-1</v>
      </c>
      <c r="Z1729">
        <f ca="1">IF(OR(NOT(ISNUMBER(D1729)),ISBLANK(D1729),D1729="",ISBLANK(N1729)),"",ABS(D1729-N1729))</f>
        <v>0</v>
      </c>
      <c r="AA1729">
        <f ca="1">IF(OR(ISBLANK(J1729),ISBLANK(O1729),J1729="",O1729=""),"",IF(J1729=O1729,1,0))</f>
        <v>1</v>
      </c>
      <c r="AB1729">
        <f ca="1">IF(OR(ISBLANK(K1729),ISBLANK(Q1729),K1729="",Q1729=""),"",IF(K1729=Q1729,1,0))</f>
        <v>1</v>
      </c>
      <c r="AC1729" s="23" t="str">
        <f t="shared" ca="1" si="26"/>
        <v/>
      </c>
    </row>
    <row r="1730" spans="1:29" x14ac:dyDescent="0.25">
      <c r="A1730" s="23">
        <v>1729</v>
      </c>
      <c r="B1730">
        <v>847</v>
      </c>
      <c r="C1730" t="str">
        <f ca="1">IFERROR(VLOOKUP($B1730,INDIRECT(nfl_game_result),MATCH(C$1,INDIRECT(nfl_game_result_header),0),FALSE),"error")</f>
        <v>2015_03_CHI@SEA</v>
      </c>
      <c r="D1730">
        <f ca="1">IFERROR(IF(ISBLANK(VLOOKUP($B1730,INDIRECT(nfl_game_result),MATCH(D$1,INDIRECT(nfl_game_result_header),0),FALSE)),"",VLOOKUP($B1730,INDIRECT(nfl_game_result),MATCH(D$1,INDIRECT(nfl_game_result_header),0),FALSE)),"error")</f>
        <v>-14</v>
      </c>
      <c r="E1730">
        <f ca="1">IFERROR(IF(ISBLANK(VLOOKUP($B1730,INDIRECT(nfl_game_result),MATCH(E$1,INDIRECT(nfl_game_result_header),0),FALSE)),"",VLOOKUP($B1730,INDIRECT(nfl_game_result),MATCH(E$1,INDIRECT(nfl_game_result_header),0),FALSE)),"error")</f>
        <v>-15</v>
      </c>
      <c r="F1730" s="23" t="str">
        <f ca="1">IFERROR(IF(ISBLANK(VLOOKUP($B1730,INDIRECT(nfl_game_result),MATCH(F$1,INDIRECT(nfl_game_result_header),0),FALSE)),"",VLOOKUP($B1730,INDIRECT(nfl_game_result),MATCH(F$1,INDIRECT(nfl_game_result_header),0),FALSE)),"error")</f>
        <v/>
      </c>
      <c r="G1730" s="23" t="str">
        <f ca="1">IFERROR(IF(ISBLANK(VLOOKUP($B1730,INDIRECT(nfl_game_result),MATCH(G$1,INDIRECT(nfl_game_result_header),0),FALSE)),"",VLOOKUP($B1730,INDIRECT(nfl_game_result),MATCH(G$1,INDIRECT(nfl_game_result_header),0),FALSE)),"error")</f>
        <v/>
      </c>
      <c r="H1730">
        <f ca="1">IFERROR(IF(ISBLANK(VLOOKUP($B1730,INDIRECT(nfl_game_result),MATCH(H$1,INDIRECT(nfl_game_result_header),0),FALSE)),"",VLOOKUP($B1730,INDIRECT(nfl_game_result),MATCH(H$1,INDIRECT(nfl_game_result_header),0),FALSE)),"error")</f>
        <v>26</v>
      </c>
      <c r="I1730">
        <f ca="1">IFERROR(IF(ISBLANK(VLOOKUP($B1730,INDIRECT(nfl_game_result),MATCH(I$1,INDIRECT(nfl_game_result_header),0),FALSE)),"",VLOOKUP($B1730,INDIRECT(nfl_game_result),MATCH(I$1,INDIRECT(nfl_game_result_header),0),FALSE)),"error")</f>
        <v>0</v>
      </c>
      <c r="J1730" t="str">
        <f ca="1">IFERROR(IF(ISBLANK(VLOOKUP($B1730,INDIRECT(nfl_game_result),MATCH(J$1,INDIRECT(nfl_game_result_header),0),FALSE)),"",VLOOKUP($B1730,INDIRECT(nfl_game_result),MATCH(J$1,INDIRECT(nfl_game_result_header),0),FALSE)),"error")</f>
        <v>SEA</v>
      </c>
      <c r="K1730" t="str">
        <f ca="1">IFERROR(IF(ISBLANK(VLOOKUP($B1730,INDIRECT(nfl_game_result),MATCH(K$1,INDIRECT(nfl_game_result_header),0),FALSE)),"",VLOOKUP($B1730,INDIRECT(nfl_game_result),MATCH(K$1,INDIRECT(nfl_game_result_header),0),FALSE)),"error")</f>
        <v>SEA</v>
      </c>
      <c r="L1730" s="23" t="str">
        <f ca="1">IFERROR(IF(ISBLANK(VLOOKUP($B1730,INDIRECT(nfl_game_result),MATCH(L$1,INDIRECT(nfl_game_result_header),0),FALSE)),"",VLOOKUP($B1730,INDIRECT(nfl_game_result),MATCH(L$1,INDIRECT(nfl_game_result_header),0),FALSE)),"error")</f>
        <v/>
      </c>
      <c r="M1730" t="s">
        <v>14</v>
      </c>
      <c r="N1730">
        <v>-8</v>
      </c>
      <c r="O1730" t="s">
        <v>89</v>
      </c>
      <c r="P1730">
        <v>7</v>
      </c>
      <c r="Q1730" t="s">
        <v>89</v>
      </c>
      <c r="V1730" s="23" t="s">
        <v>416</v>
      </c>
      <c r="W1730">
        <f ca="1">VALUE(LEFT(C1730, 4))</f>
        <v>2015</v>
      </c>
      <c r="X1730">
        <f ca="1">VALUE(MID(C1730,6,FIND("_",C1730,6)-6))</f>
        <v>3</v>
      </c>
      <c r="Y1730">
        <f ca="1">IF(NOT(OR(ISBLANK(D1730),ISBLANK(E1730),D1730="",E1730="")),D1730-E1730,"")</f>
        <v>1</v>
      </c>
      <c r="Z1730">
        <f ca="1">IF(OR(NOT(ISNUMBER(D1730)),ISBLANK(D1730),D1730="",ISBLANK(N1730)),"",ABS(D1730-N1730))</f>
        <v>6</v>
      </c>
      <c r="AA1730">
        <f ca="1">IF(OR(ISBLANK(J1730),ISBLANK(O1730),J1730="",O1730=""),"",IF(J1730=O1730,1,0))</f>
        <v>1</v>
      </c>
      <c r="AB1730">
        <f ca="1">IF(OR(ISBLANK(K1730),ISBLANK(Q1730),K1730="",Q1730=""),"",IF(K1730=Q1730,1,0))</f>
        <v>1</v>
      </c>
      <c r="AC1730" s="23" t="str">
        <f t="shared" ca="1" si="26"/>
        <v/>
      </c>
    </row>
    <row r="1731" spans="1:29" x14ac:dyDescent="0.25">
      <c r="A1731" s="23">
        <v>1730</v>
      </c>
      <c r="B1731">
        <v>848</v>
      </c>
      <c r="C1731" t="str">
        <f ca="1">IFERROR(VLOOKUP($B1731,INDIRECT(nfl_game_result),MATCH(C$1,INDIRECT(nfl_game_result_header),0),FALSE),"error")</f>
        <v>2015_03_DEN@DET</v>
      </c>
      <c r="D1731">
        <f ca="1">IFERROR(IF(ISBLANK(VLOOKUP($B1731,INDIRECT(nfl_game_result),MATCH(D$1,INDIRECT(nfl_game_result_header),0),FALSE)),"",VLOOKUP($B1731,INDIRECT(nfl_game_result),MATCH(D$1,INDIRECT(nfl_game_result_header),0),FALSE)),"error")</f>
        <v>2.5</v>
      </c>
      <c r="E1731">
        <f ca="1">IFERROR(IF(ISBLANK(VLOOKUP($B1731,INDIRECT(nfl_game_result),MATCH(E$1,INDIRECT(nfl_game_result_header),0),FALSE)),"",VLOOKUP($B1731,INDIRECT(nfl_game_result),MATCH(E$1,INDIRECT(nfl_game_result_header),0),FALSE)),"error")</f>
        <v>3</v>
      </c>
      <c r="F1731" s="23" t="str">
        <f ca="1">IFERROR(IF(ISBLANK(VLOOKUP($B1731,INDIRECT(nfl_game_result),MATCH(F$1,INDIRECT(nfl_game_result_header),0),FALSE)),"",VLOOKUP($B1731,INDIRECT(nfl_game_result),MATCH(F$1,INDIRECT(nfl_game_result_header),0),FALSE)),"error")</f>
        <v/>
      </c>
      <c r="G1731" s="23" t="str">
        <f ca="1">IFERROR(IF(ISBLANK(VLOOKUP($B1731,INDIRECT(nfl_game_result),MATCH(G$1,INDIRECT(nfl_game_result_header),0),FALSE)),"",VLOOKUP($B1731,INDIRECT(nfl_game_result),MATCH(G$1,INDIRECT(nfl_game_result_header),0),FALSE)),"error")</f>
        <v/>
      </c>
      <c r="H1731">
        <f ca="1">IFERROR(IF(ISBLANK(VLOOKUP($B1731,INDIRECT(nfl_game_result),MATCH(H$1,INDIRECT(nfl_game_result_header),0),FALSE)),"",VLOOKUP($B1731,INDIRECT(nfl_game_result),MATCH(H$1,INDIRECT(nfl_game_result_header),0),FALSE)),"error")</f>
        <v>12</v>
      </c>
      <c r="I1731">
        <f ca="1">IFERROR(IF(ISBLANK(VLOOKUP($B1731,INDIRECT(nfl_game_result),MATCH(I$1,INDIRECT(nfl_game_result_header),0),FALSE)),"",VLOOKUP($B1731,INDIRECT(nfl_game_result),MATCH(I$1,INDIRECT(nfl_game_result_header),0),FALSE)),"error")</f>
        <v>24</v>
      </c>
      <c r="J1731" t="str">
        <f ca="1">IFERROR(IF(ISBLANK(VLOOKUP($B1731,INDIRECT(nfl_game_result),MATCH(J$1,INDIRECT(nfl_game_result_header),0),FALSE)),"",VLOOKUP($B1731,INDIRECT(nfl_game_result),MATCH(J$1,INDIRECT(nfl_game_result_header),0),FALSE)),"error")</f>
        <v>DEN</v>
      </c>
      <c r="K1731" t="str">
        <f ca="1">IFERROR(IF(ISBLANK(VLOOKUP($B1731,INDIRECT(nfl_game_result),MATCH(K$1,INDIRECT(nfl_game_result_header),0),FALSE)),"",VLOOKUP($B1731,INDIRECT(nfl_game_result),MATCH(K$1,INDIRECT(nfl_game_result_header),0),FALSE)),"error")</f>
        <v>DEN</v>
      </c>
      <c r="L1731" s="23" t="str">
        <f ca="1">IFERROR(IF(ISBLANK(VLOOKUP($B1731,INDIRECT(nfl_game_result),MATCH(L$1,INDIRECT(nfl_game_result_header),0),FALSE)),"",VLOOKUP($B1731,INDIRECT(nfl_game_result),MATCH(L$1,INDIRECT(nfl_game_result_header),0),FALSE)),"error")</f>
        <v/>
      </c>
      <c r="M1731" t="s">
        <v>14</v>
      </c>
      <c r="N1731">
        <v>2</v>
      </c>
      <c r="O1731" t="s">
        <v>73</v>
      </c>
      <c r="P1731">
        <v>11</v>
      </c>
      <c r="Q1731" t="s">
        <v>73</v>
      </c>
      <c r="V1731" s="23" t="s">
        <v>416</v>
      </c>
      <c r="W1731">
        <f ca="1">VALUE(LEFT(C1731, 4))</f>
        <v>2015</v>
      </c>
      <c r="X1731">
        <f ca="1">VALUE(MID(C1731,6,FIND("_",C1731,6)-6))</f>
        <v>3</v>
      </c>
      <c r="Y1731">
        <f ca="1">IF(NOT(OR(ISBLANK(D1731),ISBLANK(E1731),D1731="",E1731="")),D1731-E1731,"")</f>
        <v>-0.5</v>
      </c>
      <c r="Z1731">
        <f ca="1">IF(OR(NOT(ISNUMBER(D1731)),ISBLANK(D1731),D1731="",ISBLANK(N1731)),"",ABS(D1731-N1731))</f>
        <v>0.5</v>
      </c>
      <c r="AA1731">
        <f ca="1">IF(OR(ISBLANK(J1731),ISBLANK(O1731),J1731="",O1731=""),"",IF(J1731=O1731,1,0))</f>
        <v>0</v>
      </c>
      <c r="AB1731">
        <f ca="1">IF(OR(ISBLANK(K1731),ISBLANK(Q1731),K1731="",Q1731=""),"",IF(K1731=Q1731,1,0))</f>
        <v>0</v>
      </c>
      <c r="AC1731" s="23" t="str">
        <f t="shared" ca="1" si="26"/>
        <v/>
      </c>
    </row>
    <row r="1732" spans="1:29" x14ac:dyDescent="0.25">
      <c r="A1732" s="23">
        <v>1731</v>
      </c>
      <c r="B1732">
        <v>849</v>
      </c>
      <c r="C1732" t="str">
        <f ca="1">IFERROR(VLOOKUP($B1732,INDIRECT(nfl_game_result),MATCH(C$1,INDIRECT(nfl_game_result_header),0),FALSE),"error")</f>
        <v>2015_03_KCY@GBY</v>
      </c>
      <c r="D1732">
        <f ca="1">IFERROR(IF(ISBLANK(VLOOKUP($B1732,INDIRECT(nfl_game_result),MATCH(D$1,INDIRECT(nfl_game_result_header),0),FALSE)),"",VLOOKUP($B1732,INDIRECT(nfl_game_result),MATCH(D$1,INDIRECT(nfl_game_result_header),0),FALSE)),"error")</f>
        <v>-6.5</v>
      </c>
      <c r="E1732">
        <f ca="1">IFERROR(IF(ISBLANK(VLOOKUP($B1732,INDIRECT(nfl_game_result),MATCH(E$1,INDIRECT(nfl_game_result_header),0),FALSE)),"",VLOOKUP($B1732,INDIRECT(nfl_game_result),MATCH(E$1,INDIRECT(nfl_game_result_header),0),FALSE)),"error")</f>
        <v>-6.5</v>
      </c>
      <c r="F1732" s="23" t="str">
        <f ca="1">IFERROR(IF(ISBLANK(VLOOKUP($B1732,INDIRECT(nfl_game_result),MATCH(F$1,INDIRECT(nfl_game_result_header),0),FALSE)),"",VLOOKUP($B1732,INDIRECT(nfl_game_result),MATCH(F$1,INDIRECT(nfl_game_result_header),0),FALSE)),"error")</f>
        <v/>
      </c>
      <c r="G1732" s="23" t="str">
        <f ca="1">IFERROR(IF(ISBLANK(VLOOKUP($B1732,INDIRECT(nfl_game_result),MATCH(G$1,INDIRECT(nfl_game_result_header),0),FALSE)),"",VLOOKUP($B1732,INDIRECT(nfl_game_result),MATCH(G$1,INDIRECT(nfl_game_result_header),0),FALSE)),"error")</f>
        <v/>
      </c>
      <c r="H1732">
        <f ca="1">IFERROR(IF(ISBLANK(VLOOKUP($B1732,INDIRECT(nfl_game_result),MATCH(H$1,INDIRECT(nfl_game_result_header),0),FALSE)),"",VLOOKUP($B1732,INDIRECT(nfl_game_result),MATCH(H$1,INDIRECT(nfl_game_result_header),0),FALSE)),"error")</f>
        <v>38</v>
      </c>
      <c r="I1732">
        <f ca="1">IFERROR(IF(ISBLANK(VLOOKUP($B1732,INDIRECT(nfl_game_result),MATCH(I$1,INDIRECT(nfl_game_result_header),0),FALSE)),"",VLOOKUP($B1732,INDIRECT(nfl_game_result),MATCH(I$1,INDIRECT(nfl_game_result_header),0),FALSE)),"error")</f>
        <v>28</v>
      </c>
      <c r="J1732" t="str">
        <f ca="1">IFERROR(IF(ISBLANK(VLOOKUP($B1732,INDIRECT(nfl_game_result),MATCH(J$1,INDIRECT(nfl_game_result_header),0),FALSE)),"",VLOOKUP($B1732,INDIRECT(nfl_game_result),MATCH(J$1,INDIRECT(nfl_game_result_header),0),FALSE)),"error")</f>
        <v>GBY</v>
      </c>
      <c r="K1732" t="str">
        <f ca="1">IFERROR(IF(ISBLANK(VLOOKUP($B1732,INDIRECT(nfl_game_result),MATCH(K$1,INDIRECT(nfl_game_result_header),0),FALSE)),"",VLOOKUP($B1732,INDIRECT(nfl_game_result),MATCH(K$1,INDIRECT(nfl_game_result_header),0),FALSE)),"error")</f>
        <v>GBY</v>
      </c>
      <c r="L1732" s="23" t="str">
        <f ca="1">IFERROR(IF(ISBLANK(VLOOKUP($B1732,INDIRECT(nfl_game_result),MATCH(L$1,INDIRECT(nfl_game_result_header),0),FALSE)),"",VLOOKUP($B1732,INDIRECT(nfl_game_result),MATCH(L$1,INDIRECT(nfl_game_result_header),0),FALSE)),"error")</f>
        <v/>
      </c>
      <c r="M1732" t="s">
        <v>14</v>
      </c>
      <c r="N1732">
        <v>-7.5</v>
      </c>
      <c r="O1732" t="s">
        <v>331</v>
      </c>
      <c r="P1732">
        <v>9</v>
      </c>
      <c r="Q1732" t="s">
        <v>330</v>
      </c>
      <c r="V1732" s="23" t="s">
        <v>416</v>
      </c>
      <c r="W1732">
        <f ca="1">VALUE(LEFT(C1732, 4))</f>
        <v>2015</v>
      </c>
      <c r="X1732">
        <f ca="1">VALUE(MID(C1732,6,FIND("_",C1732,6)-6))</f>
        <v>3</v>
      </c>
      <c r="Y1732">
        <f ca="1">IF(NOT(OR(ISBLANK(D1732),ISBLANK(E1732),D1732="",E1732="")),D1732-E1732,"")</f>
        <v>0</v>
      </c>
      <c r="Z1732">
        <f ca="1">IF(OR(NOT(ISNUMBER(D1732)),ISBLANK(D1732),D1732="",ISBLANK(N1732)),"",ABS(D1732-N1732))</f>
        <v>1</v>
      </c>
      <c r="AA1732">
        <f ca="1">IF(OR(ISBLANK(J1732),ISBLANK(O1732),J1732="",O1732=""),"",IF(J1732=O1732,1,0))</f>
        <v>0</v>
      </c>
      <c r="AB1732">
        <f ca="1">IF(OR(ISBLANK(K1732),ISBLANK(Q1732),K1732="",Q1732=""),"",IF(K1732=Q1732,1,0))</f>
        <v>1</v>
      </c>
      <c r="AC1732" s="23" t="str">
        <f t="shared" ca="1" si="26"/>
        <v/>
      </c>
    </row>
    <row r="1733" spans="1:29" x14ac:dyDescent="0.25">
      <c r="A1733" s="23">
        <v>1732</v>
      </c>
      <c r="B1733">
        <v>850</v>
      </c>
      <c r="C1733" t="str">
        <f ca="1">IFERROR(VLOOKUP($B1733,INDIRECT(nfl_game_result),MATCH(C$1,INDIRECT(nfl_game_result_header),0),FALSE),"error")</f>
        <v>2015_04_BAL@PIT</v>
      </c>
      <c r="D1733">
        <f ca="1">IFERROR(IF(ISBLANK(VLOOKUP($B1733,INDIRECT(nfl_game_result),MATCH(D$1,INDIRECT(nfl_game_result_header),0),FALSE)),"",VLOOKUP($B1733,INDIRECT(nfl_game_result),MATCH(D$1,INDIRECT(nfl_game_result_header),0),FALSE)),"error")</f>
        <v>0</v>
      </c>
      <c r="E1733">
        <f ca="1">IFERROR(IF(ISBLANK(VLOOKUP($B1733,INDIRECT(nfl_game_result),MATCH(E$1,INDIRECT(nfl_game_result_header),0),FALSE)),"",VLOOKUP($B1733,INDIRECT(nfl_game_result),MATCH(E$1,INDIRECT(nfl_game_result_header),0),FALSE)),"error")</f>
        <v>-3</v>
      </c>
      <c r="F1733" s="23" t="str">
        <f ca="1">IFERROR(IF(ISBLANK(VLOOKUP($B1733,INDIRECT(nfl_game_result),MATCH(F$1,INDIRECT(nfl_game_result_header),0),FALSE)),"",VLOOKUP($B1733,INDIRECT(nfl_game_result),MATCH(F$1,INDIRECT(nfl_game_result_header),0),FALSE)),"error")</f>
        <v/>
      </c>
      <c r="G1733" s="23" t="str">
        <f ca="1">IFERROR(IF(ISBLANK(VLOOKUP($B1733,INDIRECT(nfl_game_result),MATCH(G$1,INDIRECT(nfl_game_result_header),0),FALSE)),"",VLOOKUP($B1733,INDIRECT(nfl_game_result),MATCH(G$1,INDIRECT(nfl_game_result_header),0),FALSE)),"error")</f>
        <v/>
      </c>
      <c r="H1733">
        <f ca="1">IFERROR(IF(ISBLANK(VLOOKUP($B1733,INDIRECT(nfl_game_result),MATCH(H$1,INDIRECT(nfl_game_result_header),0),FALSE)),"",VLOOKUP($B1733,INDIRECT(nfl_game_result),MATCH(H$1,INDIRECT(nfl_game_result_header),0),FALSE)),"error")</f>
        <v>20</v>
      </c>
      <c r="I1733">
        <f ca="1">IFERROR(IF(ISBLANK(VLOOKUP($B1733,INDIRECT(nfl_game_result),MATCH(I$1,INDIRECT(nfl_game_result_header),0),FALSE)),"",VLOOKUP($B1733,INDIRECT(nfl_game_result),MATCH(I$1,INDIRECT(nfl_game_result_header),0),FALSE)),"error")</f>
        <v>23</v>
      </c>
      <c r="J1733" t="str">
        <f ca="1">IFERROR(IF(ISBLANK(VLOOKUP($B1733,INDIRECT(nfl_game_result),MATCH(J$1,INDIRECT(nfl_game_result_header),0),FALSE)),"",VLOOKUP($B1733,INDIRECT(nfl_game_result),MATCH(J$1,INDIRECT(nfl_game_result_header),0),FALSE)),"error")</f>
        <v>BAL</v>
      </c>
      <c r="K1733" t="str">
        <f ca="1">IFERROR(IF(ISBLANK(VLOOKUP($B1733,INDIRECT(nfl_game_result),MATCH(K$1,INDIRECT(nfl_game_result_header),0),FALSE)),"",VLOOKUP($B1733,INDIRECT(nfl_game_result),MATCH(K$1,INDIRECT(nfl_game_result_header),0),FALSE)),"error")</f>
        <v>BAL</v>
      </c>
      <c r="L1733" s="23" t="str">
        <f ca="1">IFERROR(IF(ISBLANK(VLOOKUP($B1733,INDIRECT(nfl_game_result),MATCH(L$1,INDIRECT(nfl_game_result_header),0),FALSE)),"",VLOOKUP($B1733,INDIRECT(nfl_game_result),MATCH(L$1,INDIRECT(nfl_game_result_header),0),FALSE)),"error")</f>
        <v/>
      </c>
      <c r="M1733" t="s">
        <v>16</v>
      </c>
      <c r="N1733">
        <v>-3</v>
      </c>
      <c r="O1733" t="s">
        <v>65</v>
      </c>
      <c r="P1733">
        <v>11</v>
      </c>
      <c r="Q1733" t="s">
        <v>65</v>
      </c>
      <c r="V1733" s="23" t="s">
        <v>416</v>
      </c>
      <c r="W1733">
        <f ca="1">VALUE(LEFT(C1733, 4))</f>
        <v>2015</v>
      </c>
      <c r="X1733">
        <f ca="1">VALUE(MID(C1733,6,FIND("_",C1733,6)-6))</f>
        <v>4</v>
      </c>
      <c r="Y1733">
        <f ca="1">IF(NOT(OR(ISBLANK(D1733),ISBLANK(E1733),D1733="",E1733="")),D1733-E1733,"")</f>
        <v>3</v>
      </c>
      <c r="Z1733">
        <f ca="1">IF(OR(NOT(ISNUMBER(D1733)),ISBLANK(D1733),D1733="",ISBLANK(N1733)),"",ABS(D1733-N1733))</f>
        <v>3</v>
      </c>
      <c r="AA1733">
        <f ca="1">IF(OR(ISBLANK(J1733),ISBLANK(O1733),J1733="",O1733=""),"",IF(J1733=O1733,1,0))</f>
        <v>1</v>
      </c>
      <c r="AB1733">
        <f ca="1">IF(OR(ISBLANK(K1733),ISBLANK(Q1733),K1733="",Q1733=""),"",IF(K1733=Q1733,1,0))</f>
        <v>1</v>
      </c>
      <c r="AC1733" s="23" t="str">
        <f t="shared" ca="1" si="26"/>
        <v/>
      </c>
    </row>
    <row r="1734" spans="1:29" x14ac:dyDescent="0.25">
      <c r="A1734" s="23">
        <v>1733</v>
      </c>
      <c r="B1734">
        <v>851</v>
      </c>
      <c r="C1734" t="str">
        <f ca="1">IFERROR(VLOOKUP($B1734,INDIRECT(nfl_game_result),MATCH(C$1,INDIRECT(nfl_game_result_header),0),FALSE),"error")</f>
        <v>2015_04_NYJ@MIA</v>
      </c>
      <c r="D1734">
        <f ca="1">IFERROR(IF(ISBLANK(VLOOKUP($B1734,INDIRECT(nfl_game_result),MATCH(D$1,INDIRECT(nfl_game_result_header),0),FALSE)),"",VLOOKUP($B1734,INDIRECT(nfl_game_result),MATCH(D$1,INDIRECT(nfl_game_result_header),0),FALSE)),"error")</f>
        <v>0</v>
      </c>
      <c r="E1734">
        <f ca="1">IFERROR(IF(ISBLANK(VLOOKUP($B1734,INDIRECT(nfl_game_result),MATCH(E$1,INDIRECT(nfl_game_result_header),0),FALSE)),"",VLOOKUP($B1734,INDIRECT(nfl_game_result),MATCH(E$1,INDIRECT(nfl_game_result_header),0),FALSE)),"error")</f>
        <v>1.5</v>
      </c>
      <c r="F1734" s="23" t="str">
        <f ca="1">IFERROR(IF(ISBLANK(VLOOKUP($B1734,INDIRECT(nfl_game_result),MATCH(F$1,INDIRECT(nfl_game_result_header),0),FALSE)),"",VLOOKUP($B1734,INDIRECT(nfl_game_result),MATCH(F$1,INDIRECT(nfl_game_result_header),0),FALSE)),"error")</f>
        <v/>
      </c>
      <c r="G1734" s="23" t="str">
        <f ca="1">IFERROR(IF(ISBLANK(VLOOKUP($B1734,INDIRECT(nfl_game_result),MATCH(G$1,INDIRECT(nfl_game_result_header),0),FALSE)),"",VLOOKUP($B1734,INDIRECT(nfl_game_result),MATCH(G$1,INDIRECT(nfl_game_result_header),0),FALSE)),"error")</f>
        <v/>
      </c>
      <c r="H1734">
        <f ca="1">IFERROR(IF(ISBLANK(VLOOKUP($B1734,INDIRECT(nfl_game_result),MATCH(H$1,INDIRECT(nfl_game_result_header),0),FALSE)),"",VLOOKUP($B1734,INDIRECT(nfl_game_result),MATCH(H$1,INDIRECT(nfl_game_result_header),0),FALSE)),"error")</f>
        <v>14</v>
      </c>
      <c r="I1734">
        <f ca="1">IFERROR(IF(ISBLANK(VLOOKUP($B1734,INDIRECT(nfl_game_result),MATCH(I$1,INDIRECT(nfl_game_result_header),0),FALSE)),"",VLOOKUP($B1734,INDIRECT(nfl_game_result),MATCH(I$1,INDIRECT(nfl_game_result_header),0),FALSE)),"error")</f>
        <v>27</v>
      </c>
      <c r="J1734" t="str">
        <f ca="1">IFERROR(IF(ISBLANK(VLOOKUP($B1734,INDIRECT(nfl_game_result),MATCH(J$1,INDIRECT(nfl_game_result_header),0),FALSE)),"",VLOOKUP($B1734,INDIRECT(nfl_game_result),MATCH(J$1,INDIRECT(nfl_game_result_header),0),FALSE)),"error")</f>
        <v>NYJ</v>
      </c>
      <c r="K1734" t="str">
        <f ca="1">IFERROR(IF(ISBLANK(VLOOKUP($B1734,INDIRECT(nfl_game_result),MATCH(K$1,INDIRECT(nfl_game_result_header),0),FALSE)),"",VLOOKUP($B1734,INDIRECT(nfl_game_result),MATCH(K$1,INDIRECT(nfl_game_result_header),0),FALSE)),"error")</f>
        <v>NYJ</v>
      </c>
      <c r="L1734" s="23" t="str">
        <f ca="1">IFERROR(IF(ISBLANK(VLOOKUP($B1734,INDIRECT(nfl_game_result),MATCH(L$1,INDIRECT(nfl_game_result_header),0),FALSE)),"",VLOOKUP($B1734,INDIRECT(nfl_game_result),MATCH(L$1,INDIRECT(nfl_game_result_header),0),FALSE)),"error")</f>
        <v/>
      </c>
      <c r="M1734" t="s">
        <v>16</v>
      </c>
      <c r="N1734">
        <v>-3</v>
      </c>
      <c r="O1734" t="s">
        <v>84</v>
      </c>
      <c r="P1734">
        <v>1</v>
      </c>
      <c r="Q1734" t="s">
        <v>84</v>
      </c>
      <c r="V1734" s="23" t="s">
        <v>416</v>
      </c>
      <c r="W1734">
        <f ca="1">VALUE(LEFT(C1734, 4))</f>
        <v>2015</v>
      </c>
      <c r="X1734">
        <f ca="1">VALUE(MID(C1734,6,FIND("_",C1734,6)-6))</f>
        <v>4</v>
      </c>
      <c r="Y1734">
        <f ca="1">IF(NOT(OR(ISBLANK(D1734),ISBLANK(E1734),D1734="",E1734="")),D1734-E1734,"")</f>
        <v>-1.5</v>
      </c>
      <c r="Z1734">
        <f ca="1">IF(OR(NOT(ISNUMBER(D1734)),ISBLANK(D1734),D1734="",ISBLANK(N1734)),"",ABS(D1734-N1734))</f>
        <v>3</v>
      </c>
      <c r="AA1734">
        <f ca="1">IF(OR(ISBLANK(J1734),ISBLANK(O1734),J1734="",O1734=""),"",IF(J1734=O1734,1,0))</f>
        <v>1</v>
      </c>
      <c r="AB1734">
        <f ca="1">IF(OR(ISBLANK(K1734),ISBLANK(Q1734),K1734="",Q1734=""),"",IF(K1734=Q1734,1,0))</f>
        <v>1</v>
      </c>
      <c r="AC1734" s="23" t="str">
        <f t="shared" ca="1" si="26"/>
        <v/>
      </c>
    </row>
    <row r="1735" spans="1:29" x14ac:dyDescent="0.25">
      <c r="A1735" s="23">
        <v>1734</v>
      </c>
      <c r="B1735">
        <v>852</v>
      </c>
      <c r="C1735" t="str">
        <f ca="1">IFERROR(VLOOKUP($B1735,INDIRECT(nfl_game_result),MATCH(C$1,INDIRECT(nfl_game_result_header),0),FALSE),"error")</f>
        <v>2015_04_JAX@IND</v>
      </c>
      <c r="D1735">
        <f ca="1">IFERROR(IF(ISBLANK(VLOOKUP($B1735,INDIRECT(nfl_game_result),MATCH(D$1,INDIRECT(nfl_game_result_header),0),FALSE)),"",VLOOKUP($B1735,INDIRECT(nfl_game_result),MATCH(D$1,INDIRECT(nfl_game_result_header),0),FALSE)),"error")</f>
        <v>-9.5</v>
      </c>
      <c r="E1735">
        <f ca="1">IFERROR(IF(ISBLANK(VLOOKUP($B1735,INDIRECT(nfl_game_result),MATCH(E$1,INDIRECT(nfl_game_result_header),0),FALSE)),"",VLOOKUP($B1735,INDIRECT(nfl_game_result),MATCH(E$1,INDIRECT(nfl_game_result_header),0),FALSE)),"error")</f>
        <v>-9</v>
      </c>
      <c r="F1735" s="23" t="str">
        <f ca="1">IFERROR(IF(ISBLANK(VLOOKUP($B1735,INDIRECT(nfl_game_result),MATCH(F$1,INDIRECT(nfl_game_result_header),0),FALSE)),"",VLOOKUP($B1735,INDIRECT(nfl_game_result),MATCH(F$1,INDIRECT(nfl_game_result_header),0),FALSE)),"error")</f>
        <v/>
      </c>
      <c r="G1735" s="23" t="str">
        <f ca="1">IFERROR(IF(ISBLANK(VLOOKUP($B1735,INDIRECT(nfl_game_result),MATCH(G$1,INDIRECT(nfl_game_result_header),0),FALSE)),"",VLOOKUP($B1735,INDIRECT(nfl_game_result),MATCH(G$1,INDIRECT(nfl_game_result_header),0),FALSE)),"error")</f>
        <v/>
      </c>
      <c r="H1735">
        <f ca="1">IFERROR(IF(ISBLANK(VLOOKUP($B1735,INDIRECT(nfl_game_result),MATCH(H$1,INDIRECT(nfl_game_result_header),0),FALSE)),"",VLOOKUP($B1735,INDIRECT(nfl_game_result),MATCH(H$1,INDIRECT(nfl_game_result_header),0),FALSE)),"error")</f>
        <v>16</v>
      </c>
      <c r="I1735">
        <f ca="1">IFERROR(IF(ISBLANK(VLOOKUP($B1735,INDIRECT(nfl_game_result),MATCH(I$1,INDIRECT(nfl_game_result_header),0),FALSE)),"",VLOOKUP($B1735,INDIRECT(nfl_game_result),MATCH(I$1,INDIRECT(nfl_game_result_header),0),FALSE)),"error")</f>
        <v>13</v>
      </c>
      <c r="J1735" t="str">
        <f ca="1">IFERROR(IF(ISBLANK(VLOOKUP($B1735,INDIRECT(nfl_game_result),MATCH(J$1,INDIRECT(nfl_game_result_header),0),FALSE)),"",VLOOKUP($B1735,INDIRECT(nfl_game_result),MATCH(J$1,INDIRECT(nfl_game_result_header),0),FALSE)),"error")</f>
        <v>JAX</v>
      </c>
      <c r="K1735" t="str">
        <f ca="1">IFERROR(IF(ISBLANK(VLOOKUP($B1735,INDIRECT(nfl_game_result),MATCH(K$1,INDIRECT(nfl_game_result_header),0),FALSE)),"",VLOOKUP($B1735,INDIRECT(nfl_game_result),MATCH(K$1,INDIRECT(nfl_game_result_header),0),FALSE)),"error")</f>
        <v>IND</v>
      </c>
      <c r="L1735" s="23" t="str">
        <f ca="1">IFERROR(IF(ISBLANK(VLOOKUP($B1735,INDIRECT(nfl_game_result),MATCH(L$1,INDIRECT(nfl_game_result_header),0),FALSE)),"",VLOOKUP($B1735,INDIRECT(nfl_game_result),MATCH(L$1,INDIRECT(nfl_game_result_header),0),FALSE)),"error")</f>
        <v/>
      </c>
      <c r="M1735" t="s">
        <v>16</v>
      </c>
      <c r="N1735">
        <v>-7.5</v>
      </c>
      <c r="O1735" t="s">
        <v>77</v>
      </c>
      <c r="P1735">
        <v>9</v>
      </c>
      <c r="Q1735" t="s">
        <v>76</v>
      </c>
      <c r="V1735" s="23" t="s">
        <v>416</v>
      </c>
      <c r="W1735">
        <f ca="1">VALUE(LEFT(C1735, 4))</f>
        <v>2015</v>
      </c>
      <c r="X1735">
        <f ca="1">VALUE(MID(C1735,6,FIND("_",C1735,6)-6))</f>
        <v>4</v>
      </c>
      <c r="Y1735">
        <f ca="1">IF(NOT(OR(ISBLANK(D1735),ISBLANK(E1735),D1735="",E1735="")),D1735-E1735,"")</f>
        <v>-0.5</v>
      </c>
      <c r="Z1735">
        <f ca="1">IF(OR(NOT(ISNUMBER(D1735)),ISBLANK(D1735),D1735="",ISBLANK(N1735)),"",ABS(D1735-N1735))</f>
        <v>2</v>
      </c>
      <c r="AA1735">
        <f ca="1">IF(OR(ISBLANK(J1735),ISBLANK(O1735),J1735="",O1735=""),"",IF(J1735=O1735,1,0))</f>
        <v>1</v>
      </c>
      <c r="AB1735">
        <f ca="1">IF(OR(ISBLANK(K1735),ISBLANK(Q1735),K1735="",Q1735=""),"",IF(K1735=Q1735,1,0))</f>
        <v>1</v>
      </c>
      <c r="AC1735" s="23" t="str">
        <f t="shared" ca="1" si="26"/>
        <v/>
      </c>
    </row>
    <row r="1736" spans="1:29" x14ac:dyDescent="0.25">
      <c r="A1736" s="23">
        <v>1735</v>
      </c>
      <c r="B1736">
        <v>853</v>
      </c>
      <c r="C1736" t="str">
        <f ca="1">IFERROR(VLOOKUP($B1736,INDIRECT(nfl_game_result),MATCH(C$1,INDIRECT(nfl_game_result_header),0),FALSE),"error")</f>
        <v>2015_04_NYG@BUF</v>
      </c>
      <c r="D1736">
        <f ca="1">IFERROR(IF(ISBLANK(VLOOKUP($B1736,INDIRECT(nfl_game_result),MATCH(D$1,INDIRECT(nfl_game_result_header),0),FALSE)),"",VLOOKUP($B1736,INDIRECT(nfl_game_result),MATCH(D$1,INDIRECT(nfl_game_result_header),0),FALSE)),"error")</f>
        <v>-6.5</v>
      </c>
      <c r="E1736">
        <f ca="1">IFERROR(IF(ISBLANK(VLOOKUP($B1736,INDIRECT(nfl_game_result),MATCH(E$1,INDIRECT(nfl_game_result_header),0),FALSE)),"",VLOOKUP($B1736,INDIRECT(nfl_game_result),MATCH(E$1,INDIRECT(nfl_game_result_header),0),FALSE)),"error")</f>
        <v>-5.5</v>
      </c>
      <c r="F1736" s="23" t="str">
        <f ca="1">IFERROR(IF(ISBLANK(VLOOKUP($B1736,INDIRECT(nfl_game_result),MATCH(F$1,INDIRECT(nfl_game_result_header),0),FALSE)),"",VLOOKUP($B1736,INDIRECT(nfl_game_result),MATCH(F$1,INDIRECT(nfl_game_result_header),0),FALSE)),"error")</f>
        <v/>
      </c>
      <c r="G1736" s="23" t="str">
        <f ca="1">IFERROR(IF(ISBLANK(VLOOKUP($B1736,INDIRECT(nfl_game_result),MATCH(G$1,INDIRECT(nfl_game_result_header),0),FALSE)),"",VLOOKUP($B1736,INDIRECT(nfl_game_result),MATCH(G$1,INDIRECT(nfl_game_result_header),0),FALSE)),"error")</f>
        <v/>
      </c>
      <c r="H1736">
        <f ca="1">IFERROR(IF(ISBLANK(VLOOKUP($B1736,INDIRECT(nfl_game_result),MATCH(H$1,INDIRECT(nfl_game_result_header),0),FALSE)),"",VLOOKUP($B1736,INDIRECT(nfl_game_result),MATCH(H$1,INDIRECT(nfl_game_result_header),0),FALSE)),"error")</f>
        <v>10</v>
      </c>
      <c r="I1736">
        <f ca="1">IFERROR(IF(ISBLANK(VLOOKUP($B1736,INDIRECT(nfl_game_result),MATCH(I$1,INDIRECT(nfl_game_result_header),0),FALSE)),"",VLOOKUP($B1736,INDIRECT(nfl_game_result),MATCH(I$1,INDIRECT(nfl_game_result_header),0),FALSE)),"error")</f>
        <v>24</v>
      </c>
      <c r="J1736" t="str">
        <f ca="1">IFERROR(IF(ISBLANK(VLOOKUP($B1736,INDIRECT(nfl_game_result),MATCH(J$1,INDIRECT(nfl_game_result_header),0),FALSE)),"",VLOOKUP($B1736,INDIRECT(nfl_game_result),MATCH(J$1,INDIRECT(nfl_game_result_header),0),FALSE)),"error")</f>
        <v>NYG</v>
      </c>
      <c r="K1736" t="str">
        <f ca="1">IFERROR(IF(ISBLANK(VLOOKUP($B1736,INDIRECT(nfl_game_result),MATCH(K$1,INDIRECT(nfl_game_result_header),0),FALSE)),"",VLOOKUP($B1736,INDIRECT(nfl_game_result),MATCH(K$1,INDIRECT(nfl_game_result_header),0),FALSE)),"error")</f>
        <v>NYG</v>
      </c>
      <c r="L1736" s="23" t="str">
        <f ca="1">IFERROR(IF(ISBLANK(VLOOKUP($B1736,INDIRECT(nfl_game_result),MATCH(L$1,INDIRECT(nfl_game_result_header),0),FALSE)),"",VLOOKUP($B1736,INDIRECT(nfl_game_result),MATCH(L$1,INDIRECT(nfl_game_result_header),0),FALSE)),"error")</f>
        <v/>
      </c>
      <c r="M1736" t="s">
        <v>16</v>
      </c>
      <c r="N1736">
        <v>-5</v>
      </c>
      <c r="O1736" t="s">
        <v>83</v>
      </c>
      <c r="P1736">
        <v>4</v>
      </c>
      <c r="Q1736" t="s">
        <v>66</v>
      </c>
      <c r="V1736" s="23" t="s">
        <v>416</v>
      </c>
      <c r="W1736">
        <f ca="1">VALUE(LEFT(C1736, 4))</f>
        <v>2015</v>
      </c>
      <c r="X1736">
        <f ca="1">VALUE(MID(C1736,6,FIND("_",C1736,6)-6))</f>
        <v>4</v>
      </c>
      <c r="Y1736">
        <f ca="1">IF(NOT(OR(ISBLANK(D1736),ISBLANK(E1736),D1736="",E1736="")),D1736-E1736,"")</f>
        <v>-1</v>
      </c>
      <c r="Z1736">
        <f ca="1">IF(OR(NOT(ISNUMBER(D1736)),ISBLANK(D1736),D1736="",ISBLANK(N1736)),"",ABS(D1736-N1736))</f>
        <v>1.5</v>
      </c>
      <c r="AA1736">
        <f ca="1">IF(OR(ISBLANK(J1736),ISBLANK(O1736),J1736="",O1736=""),"",IF(J1736=O1736,1,0))</f>
        <v>1</v>
      </c>
      <c r="AB1736">
        <f ca="1">IF(OR(ISBLANK(K1736),ISBLANK(Q1736),K1736="",Q1736=""),"",IF(K1736=Q1736,1,0))</f>
        <v>0</v>
      </c>
      <c r="AC1736" s="23" t="str">
        <f t="shared" ca="1" si="26"/>
        <v/>
      </c>
    </row>
    <row r="1737" spans="1:29" x14ac:dyDescent="0.25">
      <c r="A1737" s="23">
        <v>1736</v>
      </c>
      <c r="B1737">
        <v>854</v>
      </c>
      <c r="C1737" t="str">
        <f ca="1">IFERROR(VLOOKUP($B1737,INDIRECT(nfl_game_result),MATCH(C$1,INDIRECT(nfl_game_result_header),0),FALSE),"error")</f>
        <v>2015_04_CAR@TBY</v>
      </c>
      <c r="D1737">
        <f ca="1">IFERROR(IF(ISBLANK(VLOOKUP($B1737,INDIRECT(nfl_game_result),MATCH(D$1,INDIRECT(nfl_game_result_header),0),FALSE)),"",VLOOKUP($B1737,INDIRECT(nfl_game_result),MATCH(D$1,INDIRECT(nfl_game_result_header),0),FALSE)),"error")</f>
        <v>2.5</v>
      </c>
      <c r="E1737">
        <f ca="1">IFERROR(IF(ISBLANK(VLOOKUP($B1737,INDIRECT(nfl_game_result),MATCH(E$1,INDIRECT(nfl_game_result_header),0),FALSE)),"",VLOOKUP($B1737,INDIRECT(nfl_game_result),MATCH(E$1,INDIRECT(nfl_game_result_header),0),FALSE)),"error")</f>
        <v>3</v>
      </c>
      <c r="F1737" s="23" t="str">
        <f ca="1">IFERROR(IF(ISBLANK(VLOOKUP($B1737,INDIRECT(nfl_game_result),MATCH(F$1,INDIRECT(nfl_game_result_header),0),FALSE)),"",VLOOKUP($B1737,INDIRECT(nfl_game_result),MATCH(F$1,INDIRECT(nfl_game_result_header),0),FALSE)),"error")</f>
        <v/>
      </c>
      <c r="G1737" s="23" t="str">
        <f ca="1">IFERROR(IF(ISBLANK(VLOOKUP($B1737,INDIRECT(nfl_game_result),MATCH(G$1,INDIRECT(nfl_game_result_header),0),FALSE)),"",VLOOKUP($B1737,INDIRECT(nfl_game_result),MATCH(G$1,INDIRECT(nfl_game_result_header),0),FALSE)),"error")</f>
        <v/>
      </c>
      <c r="H1737">
        <f ca="1">IFERROR(IF(ISBLANK(VLOOKUP($B1737,INDIRECT(nfl_game_result),MATCH(H$1,INDIRECT(nfl_game_result_header),0),FALSE)),"",VLOOKUP($B1737,INDIRECT(nfl_game_result),MATCH(H$1,INDIRECT(nfl_game_result_header),0),FALSE)),"error")</f>
        <v>23</v>
      </c>
      <c r="I1737">
        <f ca="1">IFERROR(IF(ISBLANK(VLOOKUP($B1737,INDIRECT(nfl_game_result),MATCH(I$1,INDIRECT(nfl_game_result_header),0),FALSE)),"",VLOOKUP($B1737,INDIRECT(nfl_game_result),MATCH(I$1,INDIRECT(nfl_game_result_header),0),FALSE)),"error")</f>
        <v>37</v>
      </c>
      <c r="J1737" t="str">
        <f ca="1">IFERROR(IF(ISBLANK(VLOOKUP($B1737,INDIRECT(nfl_game_result),MATCH(J$1,INDIRECT(nfl_game_result_header),0),FALSE)),"",VLOOKUP($B1737,INDIRECT(nfl_game_result),MATCH(J$1,INDIRECT(nfl_game_result_header),0),FALSE)),"error")</f>
        <v>CAR</v>
      </c>
      <c r="K1737" t="str">
        <f ca="1">IFERROR(IF(ISBLANK(VLOOKUP($B1737,INDIRECT(nfl_game_result),MATCH(K$1,INDIRECT(nfl_game_result_header),0),FALSE)),"",VLOOKUP($B1737,INDIRECT(nfl_game_result),MATCH(K$1,INDIRECT(nfl_game_result_header),0),FALSE)),"error")</f>
        <v>CAR</v>
      </c>
      <c r="L1737" s="23" t="str">
        <f ca="1">IFERROR(IF(ISBLANK(VLOOKUP($B1737,INDIRECT(nfl_game_result),MATCH(L$1,INDIRECT(nfl_game_result_header),0),FALSE)),"",VLOOKUP($B1737,INDIRECT(nfl_game_result),MATCH(L$1,INDIRECT(nfl_game_result_header),0),FALSE)),"error")</f>
        <v/>
      </c>
      <c r="M1737" t="s">
        <v>16</v>
      </c>
      <c r="N1737">
        <v>2.5</v>
      </c>
      <c r="O1737" t="s">
        <v>67</v>
      </c>
      <c r="P1737">
        <v>3</v>
      </c>
      <c r="Q1737" t="s">
        <v>67</v>
      </c>
      <c r="V1737" s="23" t="s">
        <v>416</v>
      </c>
      <c r="W1737">
        <f ca="1">VALUE(LEFT(C1737, 4))</f>
        <v>2015</v>
      </c>
      <c r="X1737">
        <f ca="1">VALUE(MID(C1737,6,FIND("_",C1737,6)-6))</f>
        <v>4</v>
      </c>
      <c r="Y1737">
        <f ca="1">IF(NOT(OR(ISBLANK(D1737),ISBLANK(E1737),D1737="",E1737="")),D1737-E1737,"")</f>
        <v>-0.5</v>
      </c>
      <c r="Z1737">
        <f ca="1">IF(OR(NOT(ISNUMBER(D1737)),ISBLANK(D1737),D1737="",ISBLANK(N1737)),"",ABS(D1737-N1737))</f>
        <v>0</v>
      </c>
      <c r="AA1737">
        <f ca="1">IF(OR(ISBLANK(J1737),ISBLANK(O1737),J1737="",O1737=""),"",IF(J1737=O1737,1,0))</f>
        <v>1</v>
      </c>
      <c r="AB1737">
        <f ca="1">IF(OR(ISBLANK(K1737),ISBLANK(Q1737),K1737="",Q1737=""),"",IF(K1737=Q1737,1,0))</f>
        <v>1</v>
      </c>
      <c r="AC1737" s="23" t="str">
        <f t="shared" ca="1" si="26"/>
        <v/>
      </c>
    </row>
    <row r="1738" spans="1:29" x14ac:dyDescent="0.25">
      <c r="A1738" s="23">
        <v>1737</v>
      </c>
      <c r="B1738">
        <v>855</v>
      </c>
      <c r="C1738" t="str">
        <f ca="1">IFERROR(VLOOKUP($B1738,INDIRECT(nfl_game_result),MATCH(C$1,INDIRECT(nfl_game_result_header),0),FALSE),"error")</f>
        <v>2015_04_PHI@WAS</v>
      </c>
      <c r="D1738">
        <f ca="1">IFERROR(IF(ISBLANK(VLOOKUP($B1738,INDIRECT(nfl_game_result),MATCH(D$1,INDIRECT(nfl_game_result_header),0),FALSE)),"",VLOOKUP($B1738,INDIRECT(nfl_game_result),MATCH(D$1,INDIRECT(nfl_game_result_header),0),FALSE)),"error")</f>
        <v>2.5</v>
      </c>
      <c r="E1738">
        <f ca="1">IFERROR(IF(ISBLANK(VLOOKUP($B1738,INDIRECT(nfl_game_result),MATCH(E$1,INDIRECT(nfl_game_result_header),0),FALSE)),"",VLOOKUP($B1738,INDIRECT(nfl_game_result),MATCH(E$1,INDIRECT(nfl_game_result_header),0),FALSE)),"error")</f>
        <v>3</v>
      </c>
      <c r="F1738" s="23" t="str">
        <f ca="1">IFERROR(IF(ISBLANK(VLOOKUP($B1738,INDIRECT(nfl_game_result),MATCH(F$1,INDIRECT(nfl_game_result_header),0),FALSE)),"",VLOOKUP($B1738,INDIRECT(nfl_game_result),MATCH(F$1,INDIRECT(nfl_game_result_header),0),FALSE)),"error")</f>
        <v/>
      </c>
      <c r="G1738" s="23" t="str">
        <f ca="1">IFERROR(IF(ISBLANK(VLOOKUP($B1738,INDIRECT(nfl_game_result),MATCH(G$1,INDIRECT(nfl_game_result_header),0),FALSE)),"",VLOOKUP($B1738,INDIRECT(nfl_game_result),MATCH(G$1,INDIRECT(nfl_game_result_header),0),FALSE)),"error")</f>
        <v/>
      </c>
      <c r="H1738">
        <f ca="1">IFERROR(IF(ISBLANK(VLOOKUP($B1738,INDIRECT(nfl_game_result),MATCH(H$1,INDIRECT(nfl_game_result_header),0),FALSE)),"",VLOOKUP($B1738,INDIRECT(nfl_game_result),MATCH(H$1,INDIRECT(nfl_game_result_header),0),FALSE)),"error")</f>
        <v>23</v>
      </c>
      <c r="I1738">
        <f ca="1">IFERROR(IF(ISBLANK(VLOOKUP($B1738,INDIRECT(nfl_game_result),MATCH(I$1,INDIRECT(nfl_game_result_header),0),FALSE)),"",VLOOKUP($B1738,INDIRECT(nfl_game_result),MATCH(I$1,INDIRECT(nfl_game_result_header),0),FALSE)),"error")</f>
        <v>20</v>
      </c>
      <c r="J1738" t="str">
        <f ca="1">IFERROR(IF(ISBLANK(VLOOKUP($B1738,INDIRECT(nfl_game_result),MATCH(J$1,INDIRECT(nfl_game_result_header),0),FALSE)),"",VLOOKUP($B1738,INDIRECT(nfl_game_result),MATCH(J$1,INDIRECT(nfl_game_result_header),0),FALSE)),"error")</f>
        <v>WAS</v>
      </c>
      <c r="K1738" t="str">
        <f ca="1">IFERROR(IF(ISBLANK(VLOOKUP($B1738,INDIRECT(nfl_game_result),MATCH(K$1,INDIRECT(nfl_game_result_header),0),FALSE)),"",VLOOKUP($B1738,INDIRECT(nfl_game_result),MATCH(K$1,INDIRECT(nfl_game_result_header),0),FALSE)),"error")</f>
        <v>WAS</v>
      </c>
      <c r="L1738" s="23" t="str">
        <f ca="1">IFERROR(IF(ISBLANK(VLOOKUP($B1738,INDIRECT(nfl_game_result),MATCH(L$1,INDIRECT(nfl_game_result_header),0),FALSE)),"",VLOOKUP($B1738,INDIRECT(nfl_game_result),MATCH(L$1,INDIRECT(nfl_game_result_header),0),FALSE)),"error")</f>
        <v/>
      </c>
      <c r="M1738" t="s">
        <v>16</v>
      </c>
      <c r="N1738">
        <v>2.5</v>
      </c>
      <c r="O1738" t="s">
        <v>94</v>
      </c>
      <c r="P1738">
        <v>10</v>
      </c>
      <c r="Q1738" t="s">
        <v>94</v>
      </c>
      <c r="V1738" s="23" t="s">
        <v>416</v>
      </c>
      <c r="W1738">
        <f ca="1">VALUE(LEFT(C1738, 4))</f>
        <v>2015</v>
      </c>
      <c r="X1738">
        <f ca="1">VALUE(MID(C1738,6,FIND("_",C1738,6)-6))</f>
        <v>4</v>
      </c>
      <c r="Y1738">
        <f ca="1">IF(NOT(OR(ISBLANK(D1738),ISBLANK(E1738),D1738="",E1738="")),D1738-E1738,"")</f>
        <v>-0.5</v>
      </c>
      <c r="Z1738">
        <f ca="1">IF(OR(NOT(ISNUMBER(D1738)),ISBLANK(D1738),D1738="",ISBLANK(N1738)),"",ABS(D1738-N1738))</f>
        <v>0</v>
      </c>
      <c r="AA1738">
        <f ca="1">IF(OR(ISBLANK(J1738),ISBLANK(O1738),J1738="",O1738=""),"",IF(J1738=O1738,1,0))</f>
        <v>1</v>
      </c>
      <c r="AB1738">
        <f ca="1">IF(OR(ISBLANK(K1738),ISBLANK(Q1738),K1738="",Q1738=""),"",IF(K1738=Q1738,1,0))</f>
        <v>1</v>
      </c>
      <c r="AC1738" s="23" t="str">
        <f t="shared" ca="1" si="26"/>
        <v/>
      </c>
    </row>
    <row r="1739" spans="1:29" x14ac:dyDescent="0.25">
      <c r="A1739" s="23">
        <v>1738</v>
      </c>
      <c r="B1739">
        <v>856</v>
      </c>
      <c r="C1739" t="str">
        <f ca="1">IFERROR(VLOOKUP($B1739,INDIRECT(nfl_game_result),MATCH(C$1,INDIRECT(nfl_game_result_header),0),FALSE),"error")</f>
        <v>2015_04_OAK@CHI</v>
      </c>
      <c r="D1739">
        <f ca="1">IFERROR(IF(ISBLANK(VLOOKUP($B1739,INDIRECT(nfl_game_result),MATCH(D$1,INDIRECT(nfl_game_result_header),0),FALSE)),"",VLOOKUP($B1739,INDIRECT(nfl_game_result),MATCH(D$1,INDIRECT(nfl_game_result_header),0),FALSE)),"error")</f>
        <v>2</v>
      </c>
      <c r="E1739">
        <f ca="1">IFERROR(IF(ISBLANK(VLOOKUP($B1739,INDIRECT(nfl_game_result),MATCH(E$1,INDIRECT(nfl_game_result_header),0),FALSE)),"",VLOOKUP($B1739,INDIRECT(nfl_game_result),MATCH(E$1,INDIRECT(nfl_game_result_header),0),FALSE)),"error")</f>
        <v>3</v>
      </c>
      <c r="F1739" s="23" t="str">
        <f ca="1">IFERROR(IF(ISBLANK(VLOOKUP($B1739,INDIRECT(nfl_game_result),MATCH(F$1,INDIRECT(nfl_game_result_header),0),FALSE)),"",VLOOKUP($B1739,INDIRECT(nfl_game_result),MATCH(F$1,INDIRECT(nfl_game_result_header),0),FALSE)),"error")</f>
        <v/>
      </c>
      <c r="G1739" s="23" t="str">
        <f ca="1">IFERROR(IF(ISBLANK(VLOOKUP($B1739,INDIRECT(nfl_game_result),MATCH(G$1,INDIRECT(nfl_game_result_header),0),FALSE)),"",VLOOKUP($B1739,INDIRECT(nfl_game_result),MATCH(G$1,INDIRECT(nfl_game_result_header),0),FALSE)),"error")</f>
        <v/>
      </c>
      <c r="H1739">
        <f ca="1">IFERROR(IF(ISBLANK(VLOOKUP($B1739,INDIRECT(nfl_game_result),MATCH(H$1,INDIRECT(nfl_game_result_header),0),FALSE)),"",VLOOKUP($B1739,INDIRECT(nfl_game_result),MATCH(H$1,INDIRECT(nfl_game_result_header),0),FALSE)),"error")</f>
        <v>22</v>
      </c>
      <c r="I1739">
        <f ca="1">IFERROR(IF(ISBLANK(VLOOKUP($B1739,INDIRECT(nfl_game_result),MATCH(I$1,INDIRECT(nfl_game_result_header),0),FALSE)),"",VLOOKUP($B1739,INDIRECT(nfl_game_result),MATCH(I$1,INDIRECT(nfl_game_result_header),0),FALSE)),"error")</f>
        <v>20</v>
      </c>
      <c r="J1739" t="str">
        <f ca="1">IFERROR(IF(ISBLANK(VLOOKUP($B1739,INDIRECT(nfl_game_result),MATCH(J$1,INDIRECT(nfl_game_result_header),0),FALSE)),"",VLOOKUP($B1739,INDIRECT(nfl_game_result),MATCH(J$1,INDIRECT(nfl_game_result_header),0),FALSE)),"error")</f>
        <v>CHI</v>
      </c>
      <c r="K1739" t="str">
        <f ca="1">IFERROR(IF(ISBLANK(VLOOKUP($B1739,INDIRECT(nfl_game_result),MATCH(K$1,INDIRECT(nfl_game_result_header),0),FALSE)),"",VLOOKUP($B1739,INDIRECT(nfl_game_result),MATCH(K$1,INDIRECT(nfl_game_result_header),0),FALSE)),"error")</f>
        <v>CHI</v>
      </c>
      <c r="L1739" s="23" t="str">
        <f ca="1">IFERROR(IF(ISBLANK(VLOOKUP($B1739,INDIRECT(nfl_game_result),MATCH(L$1,INDIRECT(nfl_game_result_header),0),FALSE)),"",VLOOKUP($B1739,INDIRECT(nfl_game_result),MATCH(L$1,INDIRECT(nfl_game_result_header),0),FALSE)),"error")</f>
        <v/>
      </c>
      <c r="M1739" t="s">
        <v>16</v>
      </c>
      <c r="N1739">
        <v>3</v>
      </c>
      <c r="O1739" t="s">
        <v>85</v>
      </c>
      <c r="P1739">
        <v>5</v>
      </c>
      <c r="Q1739" t="s">
        <v>85</v>
      </c>
      <c r="V1739" s="23" t="s">
        <v>416</v>
      </c>
      <c r="W1739">
        <f ca="1">VALUE(LEFT(C1739, 4))</f>
        <v>2015</v>
      </c>
      <c r="X1739">
        <f ca="1">VALUE(MID(C1739,6,FIND("_",C1739,6)-6))</f>
        <v>4</v>
      </c>
      <c r="Y1739">
        <f ca="1">IF(NOT(OR(ISBLANK(D1739),ISBLANK(E1739),D1739="",E1739="")),D1739-E1739,"")</f>
        <v>-1</v>
      </c>
      <c r="Z1739">
        <f ca="1">IF(OR(NOT(ISNUMBER(D1739)),ISBLANK(D1739),D1739="",ISBLANK(N1739)),"",ABS(D1739-N1739))</f>
        <v>1</v>
      </c>
      <c r="AA1739">
        <f ca="1">IF(OR(ISBLANK(J1739),ISBLANK(O1739),J1739="",O1739=""),"",IF(J1739=O1739,1,0))</f>
        <v>0</v>
      </c>
      <c r="AB1739">
        <f ca="1">IF(OR(ISBLANK(K1739),ISBLANK(Q1739),K1739="",Q1739=""),"",IF(K1739=Q1739,1,0))</f>
        <v>0</v>
      </c>
      <c r="AC1739" s="23" t="str">
        <f t="shared" ca="1" si="26"/>
        <v/>
      </c>
    </row>
    <row r="1740" spans="1:29" x14ac:dyDescent="0.25">
      <c r="A1740" s="23">
        <v>1739</v>
      </c>
      <c r="B1740">
        <v>857</v>
      </c>
      <c r="C1740" t="str">
        <f ca="1">IFERROR(VLOOKUP($B1740,INDIRECT(nfl_game_result),MATCH(C$1,INDIRECT(nfl_game_result_header),0),FALSE),"error")</f>
        <v>2015_04_HOU@ATL</v>
      </c>
      <c r="D1740">
        <f ca="1">IFERROR(IF(ISBLANK(VLOOKUP($B1740,INDIRECT(nfl_game_result),MATCH(D$1,INDIRECT(nfl_game_result_header),0),FALSE)),"",VLOOKUP($B1740,INDIRECT(nfl_game_result),MATCH(D$1,INDIRECT(nfl_game_result_header),0),FALSE)),"error")</f>
        <v>-3.5</v>
      </c>
      <c r="E1740">
        <f ca="1">IFERROR(IF(ISBLANK(VLOOKUP($B1740,INDIRECT(nfl_game_result),MATCH(E$1,INDIRECT(nfl_game_result_header),0),FALSE)),"",VLOOKUP($B1740,INDIRECT(nfl_game_result),MATCH(E$1,INDIRECT(nfl_game_result_header),0),FALSE)),"error")</f>
        <v>-6</v>
      </c>
      <c r="F1740" s="23" t="str">
        <f ca="1">IFERROR(IF(ISBLANK(VLOOKUP($B1740,INDIRECT(nfl_game_result),MATCH(F$1,INDIRECT(nfl_game_result_header),0),FALSE)),"",VLOOKUP($B1740,INDIRECT(nfl_game_result),MATCH(F$1,INDIRECT(nfl_game_result_header),0),FALSE)),"error")</f>
        <v/>
      </c>
      <c r="G1740" s="23" t="str">
        <f ca="1">IFERROR(IF(ISBLANK(VLOOKUP($B1740,INDIRECT(nfl_game_result),MATCH(G$1,INDIRECT(nfl_game_result_header),0),FALSE)),"",VLOOKUP($B1740,INDIRECT(nfl_game_result),MATCH(G$1,INDIRECT(nfl_game_result_header),0),FALSE)),"error")</f>
        <v/>
      </c>
      <c r="H1740">
        <f ca="1">IFERROR(IF(ISBLANK(VLOOKUP($B1740,INDIRECT(nfl_game_result),MATCH(H$1,INDIRECT(nfl_game_result_header),0),FALSE)),"",VLOOKUP($B1740,INDIRECT(nfl_game_result),MATCH(H$1,INDIRECT(nfl_game_result_header),0),FALSE)),"error")</f>
        <v>48</v>
      </c>
      <c r="I1740">
        <f ca="1">IFERROR(IF(ISBLANK(VLOOKUP($B1740,INDIRECT(nfl_game_result),MATCH(I$1,INDIRECT(nfl_game_result_header),0),FALSE)),"",VLOOKUP($B1740,INDIRECT(nfl_game_result),MATCH(I$1,INDIRECT(nfl_game_result_header),0),FALSE)),"error")</f>
        <v>21</v>
      </c>
      <c r="J1740" t="str">
        <f ca="1">IFERROR(IF(ISBLANK(VLOOKUP($B1740,INDIRECT(nfl_game_result),MATCH(J$1,INDIRECT(nfl_game_result_header),0),FALSE)),"",VLOOKUP($B1740,INDIRECT(nfl_game_result),MATCH(J$1,INDIRECT(nfl_game_result_header),0),FALSE)),"error")</f>
        <v>ATL</v>
      </c>
      <c r="K1740" t="str">
        <f ca="1">IFERROR(IF(ISBLANK(VLOOKUP($B1740,INDIRECT(nfl_game_result),MATCH(K$1,INDIRECT(nfl_game_result_header),0),FALSE)),"",VLOOKUP($B1740,INDIRECT(nfl_game_result),MATCH(K$1,INDIRECT(nfl_game_result_header),0),FALSE)),"error")</f>
        <v>ATL</v>
      </c>
      <c r="L1740" s="23" t="str">
        <f ca="1">IFERROR(IF(ISBLANK(VLOOKUP($B1740,INDIRECT(nfl_game_result),MATCH(L$1,INDIRECT(nfl_game_result_header),0),FALSE)),"",VLOOKUP($B1740,INDIRECT(nfl_game_result),MATCH(L$1,INDIRECT(nfl_game_result_header),0),FALSE)),"error")</f>
        <v/>
      </c>
      <c r="M1740" t="s">
        <v>16</v>
      </c>
      <c r="N1740">
        <v>-8</v>
      </c>
      <c r="O1740" t="s">
        <v>20</v>
      </c>
      <c r="P1740">
        <v>2</v>
      </c>
      <c r="Q1740" t="s">
        <v>20</v>
      </c>
      <c r="V1740" s="23" t="s">
        <v>416</v>
      </c>
      <c r="W1740">
        <f ca="1">VALUE(LEFT(C1740, 4))</f>
        <v>2015</v>
      </c>
      <c r="X1740">
        <f ca="1">VALUE(MID(C1740,6,FIND("_",C1740,6)-6))</f>
        <v>4</v>
      </c>
      <c r="Y1740">
        <f ca="1">IF(NOT(OR(ISBLANK(D1740),ISBLANK(E1740),D1740="",E1740="")),D1740-E1740,"")</f>
        <v>2.5</v>
      </c>
      <c r="Z1740">
        <f ca="1">IF(OR(NOT(ISNUMBER(D1740)),ISBLANK(D1740),D1740="",ISBLANK(N1740)),"",ABS(D1740-N1740))</f>
        <v>4.5</v>
      </c>
      <c r="AA1740">
        <f ca="1">IF(OR(ISBLANK(J1740),ISBLANK(O1740),J1740="",O1740=""),"",IF(J1740=O1740,1,0))</f>
        <v>1</v>
      </c>
      <c r="AB1740">
        <f ca="1">IF(OR(ISBLANK(K1740),ISBLANK(Q1740),K1740="",Q1740=""),"",IF(K1740=Q1740,1,0))</f>
        <v>1</v>
      </c>
      <c r="AC1740" s="23" t="str">
        <f t="shared" ca="1" si="26"/>
        <v/>
      </c>
    </row>
    <row r="1741" spans="1:29" x14ac:dyDescent="0.25">
      <c r="A1741" s="23">
        <v>1740</v>
      </c>
      <c r="B1741">
        <v>858</v>
      </c>
      <c r="C1741" t="str">
        <f ca="1">IFERROR(VLOOKUP($B1741,INDIRECT(nfl_game_result),MATCH(C$1,INDIRECT(nfl_game_result_header),0),FALSE),"error")</f>
        <v>2015_04_KCY@CIN</v>
      </c>
      <c r="D1741">
        <f ca="1">IFERROR(IF(ISBLANK(VLOOKUP($B1741,INDIRECT(nfl_game_result),MATCH(D$1,INDIRECT(nfl_game_result_header),0),FALSE)),"",VLOOKUP($B1741,INDIRECT(nfl_game_result),MATCH(D$1,INDIRECT(nfl_game_result_header),0),FALSE)),"error")</f>
        <v>-3</v>
      </c>
      <c r="E1741">
        <f ca="1">IFERROR(IF(ISBLANK(VLOOKUP($B1741,INDIRECT(nfl_game_result),MATCH(E$1,INDIRECT(nfl_game_result_header),0),FALSE)),"",VLOOKUP($B1741,INDIRECT(nfl_game_result),MATCH(E$1,INDIRECT(nfl_game_result_header),0),FALSE)),"error")</f>
        <v>-3.5</v>
      </c>
      <c r="F1741" s="23" t="str">
        <f ca="1">IFERROR(IF(ISBLANK(VLOOKUP($B1741,INDIRECT(nfl_game_result),MATCH(F$1,INDIRECT(nfl_game_result_header),0),FALSE)),"",VLOOKUP($B1741,INDIRECT(nfl_game_result),MATCH(F$1,INDIRECT(nfl_game_result_header),0),FALSE)),"error")</f>
        <v/>
      </c>
      <c r="G1741" s="23" t="str">
        <f ca="1">IFERROR(IF(ISBLANK(VLOOKUP($B1741,INDIRECT(nfl_game_result),MATCH(G$1,INDIRECT(nfl_game_result_header),0),FALSE)),"",VLOOKUP($B1741,INDIRECT(nfl_game_result),MATCH(G$1,INDIRECT(nfl_game_result_header),0),FALSE)),"error")</f>
        <v/>
      </c>
      <c r="H1741">
        <f ca="1">IFERROR(IF(ISBLANK(VLOOKUP($B1741,INDIRECT(nfl_game_result),MATCH(H$1,INDIRECT(nfl_game_result_header),0),FALSE)),"",VLOOKUP($B1741,INDIRECT(nfl_game_result),MATCH(H$1,INDIRECT(nfl_game_result_header),0),FALSE)),"error")</f>
        <v>36</v>
      </c>
      <c r="I1741">
        <f ca="1">IFERROR(IF(ISBLANK(VLOOKUP($B1741,INDIRECT(nfl_game_result),MATCH(I$1,INDIRECT(nfl_game_result_header),0),FALSE)),"",VLOOKUP($B1741,INDIRECT(nfl_game_result),MATCH(I$1,INDIRECT(nfl_game_result_header),0),FALSE)),"error")</f>
        <v>21</v>
      </c>
      <c r="J1741" t="str">
        <f ca="1">IFERROR(IF(ISBLANK(VLOOKUP($B1741,INDIRECT(nfl_game_result),MATCH(J$1,INDIRECT(nfl_game_result_header),0),FALSE)),"",VLOOKUP($B1741,INDIRECT(nfl_game_result),MATCH(J$1,INDIRECT(nfl_game_result_header),0),FALSE)),"error")</f>
        <v>CIN</v>
      </c>
      <c r="K1741" t="str">
        <f ca="1">IFERROR(IF(ISBLANK(VLOOKUP($B1741,INDIRECT(nfl_game_result),MATCH(K$1,INDIRECT(nfl_game_result_header),0),FALSE)),"",VLOOKUP($B1741,INDIRECT(nfl_game_result),MATCH(K$1,INDIRECT(nfl_game_result_header),0),FALSE)),"error")</f>
        <v>CIN</v>
      </c>
      <c r="L1741" s="23" t="str">
        <f ca="1">IFERROR(IF(ISBLANK(VLOOKUP($B1741,INDIRECT(nfl_game_result),MATCH(L$1,INDIRECT(nfl_game_result_header),0),FALSE)),"",VLOOKUP($B1741,INDIRECT(nfl_game_result),MATCH(L$1,INDIRECT(nfl_game_result_header),0),FALSE)),"error")</f>
        <v/>
      </c>
      <c r="M1741" t="s">
        <v>16</v>
      </c>
      <c r="N1741">
        <v>-4</v>
      </c>
      <c r="O1741" t="s">
        <v>69</v>
      </c>
      <c r="P1741">
        <v>7</v>
      </c>
      <c r="Q1741" t="s">
        <v>69</v>
      </c>
      <c r="V1741" s="23" t="s">
        <v>416</v>
      </c>
      <c r="W1741">
        <f ca="1">VALUE(LEFT(C1741, 4))</f>
        <v>2015</v>
      </c>
      <c r="X1741">
        <f ca="1">VALUE(MID(C1741,6,FIND("_",C1741,6)-6))</f>
        <v>4</v>
      </c>
      <c r="Y1741">
        <f ca="1">IF(NOT(OR(ISBLANK(D1741),ISBLANK(E1741),D1741="",E1741="")),D1741-E1741,"")</f>
        <v>0.5</v>
      </c>
      <c r="Z1741">
        <f ca="1">IF(OR(NOT(ISNUMBER(D1741)),ISBLANK(D1741),D1741="",ISBLANK(N1741)),"",ABS(D1741-N1741))</f>
        <v>1</v>
      </c>
      <c r="AA1741">
        <f ca="1">IF(OR(ISBLANK(J1741),ISBLANK(O1741),J1741="",O1741=""),"",IF(J1741=O1741,1,0))</f>
        <v>1</v>
      </c>
      <c r="AB1741">
        <f ca="1">IF(OR(ISBLANK(K1741),ISBLANK(Q1741),K1741="",Q1741=""),"",IF(K1741=Q1741,1,0))</f>
        <v>1</v>
      </c>
      <c r="AC1741" s="23" t="str">
        <f t="shared" ca="1" si="26"/>
        <v/>
      </c>
    </row>
    <row r="1742" spans="1:29" x14ac:dyDescent="0.25">
      <c r="A1742" s="23">
        <v>1741</v>
      </c>
      <c r="B1742">
        <v>859</v>
      </c>
      <c r="C1742" t="str">
        <f ca="1">IFERROR(VLOOKUP($B1742,INDIRECT(nfl_game_result),MATCH(C$1,INDIRECT(nfl_game_result_header),0),FALSE),"error")</f>
        <v>2015_04_CLE@SD</v>
      </c>
      <c r="D1742">
        <f ca="1">IFERROR(IF(ISBLANK(VLOOKUP($B1742,INDIRECT(nfl_game_result),MATCH(D$1,INDIRECT(nfl_game_result_header),0),FALSE)),"",VLOOKUP($B1742,INDIRECT(nfl_game_result),MATCH(D$1,INDIRECT(nfl_game_result_header),0),FALSE)),"error")</f>
        <v>-7</v>
      </c>
      <c r="E1742">
        <f ca="1">IFERROR(IF(ISBLANK(VLOOKUP($B1742,INDIRECT(nfl_game_result),MATCH(E$1,INDIRECT(nfl_game_result_header),0),FALSE)),"",VLOOKUP($B1742,INDIRECT(nfl_game_result),MATCH(E$1,INDIRECT(nfl_game_result_header),0),FALSE)),"error")</f>
        <v>-7</v>
      </c>
      <c r="F1742" s="23" t="str">
        <f ca="1">IFERROR(IF(ISBLANK(VLOOKUP($B1742,INDIRECT(nfl_game_result),MATCH(F$1,INDIRECT(nfl_game_result_header),0),FALSE)),"",VLOOKUP($B1742,INDIRECT(nfl_game_result),MATCH(F$1,INDIRECT(nfl_game_result_header),0),FALSE)),"error")</f>
        <v/>
      </c>
      <c r="G1742" s="23" t="str">
        <f ca="1">IFERROR(IF(ISBLANK(VLOOKUP($B1742,INDIRECT(nfl_game_result),MATCH(G$1,INDIRECT(nfl_game_result_header),0),FALSE)),"",VLOOKUP($B1742,INDIRECT(nfl_game_result),MATCH(G$1,INDIRECT(nfl_game_result_header),0),FALSE)),"error")</f>
        <v/>
      </c>
      <c r="H1742">
        <f ca="1">IFERROR(IF(ISBLANK(VLOOKUP($B1742,INDIRECT(nfl_game_result),MATCH(H$1,INDIRECT(nfl_game_result_header),0),FALSE)),"",VLOOKUP($B1742,INDIRECT(nfl_game_result),MATCH(H$1,INDIRECT(nfl_game_result_header),0),FALSE)),"error")</f>
        <v>30</v>
      </c>
      <c r="I1742">
        <f ca="1">IFERROR(IF(ISBLANK(VLOOKUP($B1742,INDIRECT(nfl_game_result),MATCH(I$1,INDIRECT(nfl_game_result_header),0),FALSE)),"",VLOOKUP($B1742,INDIRECT(nfl_game_result),MATCH(I$1,INDIRECT(nfl_game_result_header),0),FALSE)),"error")</f>
        <v>27</v>
      </c>
      <c r="J1742" t="str">
        <f ca="1">IFERROR(IF(ISBLANK(VLOOKUP($B1742,INDIRECT(nfl_game_result),MATCH(J$1,INDIRECT(nfl_game_result_header),0),FALSE)),"",VLOOKUP($B1742,INDIRECT(nfl_game_result),MATCH(J$1,INDIRECT(nfl_game_result_header),0),FALSE)),"error")</f>
        <v>CLE</v>
      </c>
      <c r="K1742" t="str">
        <f ca="1">IFERROR(IF(ISBLANK(VLOOKUP($B1742,INDIRECT(nfl_game_result),MATCH(K$1,INDIRECT(nfl_game_result_header),0),FALSE)),"",VLOOKUP($B1742,INDIRECT(nfl_game_result),MATCH(K$1,INDIRECT(nfl_game_result_header),0),FALSE)),"error")</f>
        <v>SD</v>
      </c>
      <c r="L1742" s="23" t="str">
        <f ca="1">IFERROR(IF(ISBLANK(VLOOKUP($B1742,INDIRECT(nfl_game_result),MATCH(L$1,INDIRECT(nfl_game_result_header),0),FALSE)),"",VLOOKUP($B1742,INDIRECT(nfl_game_result),MATCH(L$1,INDIRECT(nfl_game_result_header),0),FALSE)),"error")</f>
        <v/>
      </c>
      <c r="M1742" t="s">
        <v>16</v>
      </c>
      <c r="N1742">
        <v>-6</v>
      </c>
      <c r="O1742" t="s">
        <v>70</v>
      </c>
      <c r="P1742">
        <v>6</v>
      </c>
      <c r="Q1742" t="s">
        <v>70</v>
      </c>
      <c r="V1742" s="23" t="s">
        <v>416</v>
      </c>
      <c r="W1742">
        <f ca="1">VALUE(LEFT(C1742, 4))</f>
        <v>2015</v>
      </c>
      <c r="X1742">
        <f ca="1">VALUE(MID(C1742,6,FIND("_",C1742,6)-6))</f>
        <v>4</v>
      </c>
      <c r="Y1742">
        <f ca="1">IF(NOT(OR(ISBLANK(D1742),ISBLANK(E1742),D1742="",E1742="")),D1742-E1742,"")</f>
        <v>0</v>
      </c>
      <c r="Z1742">
        <f ca="1">IF(OR(NOT(ISNUMBER(D1742)),ISBLANK(D1742),D1742="",ISBLANK(N1742)),"",ABS(D1742-N1742))</f>
        <v>1</v>
      </c>
      <c r="AA1742">
        <f ca="1">IF(OR(ISBLANK(J1742),ISBLANK(O1742),J1742="",O1742=""),"",IF(J1742=O1742,1,0))</f>
        <v>1</v>
      </c>
      <c r="AB1742">
        <f ca="1">IF(OR(ISBLANK(K1742),ISBLANK(Q1742),K1742="",Q1742=""),"",IF(K1742=Q1742,1,0))</f>
        <v>0</v>
      </c>
      <c r="AC1742" s="23" t="str">
        <f t="shared" ca="1" si="26"/>
        <v/>
      </c>
    </row>
    <row r="1743" spans="1:29" x14ac:dyDescent="0.25">
      <c r="A1743" s="23">
        <v>1742</v>
      </c>
      <c r="B1743">
        <v>860</v>
      </c>
      <c r="C1743" t="str">
        <f ca="1">IFERROR(VLOOKUP($B1743,INDIRECT(nfl_game_result),MATCH(C$1,INDIRECT(nfl_game_result_header),0),FALSE),"error")</f>
        <v>2015_04_GBY@SFO</v>
      </c>
      <c r="D1743">
        <f ca="1">IFERROR(IF(ISBLANK(VLOOKUP($B1743,INDIRECT(nfl_game_result),MATCH(D$1,INDIRECT(nfl_game_result_header),0),FALSE)),"",VLOOKUP($B1743,INDIRECT(nfl_game_result),MATCH(D$1,INDIRECT(nfl_game_result_header),0),FALSE)),"error")</f>
        <v>9.5</v>
      </c>
      <c r="E1743">
        <f ca="1">IFERROR(IF(ISBLANK(VLOOKUP($B1743,INDIRECT(nfl_game_result),MATCH(E$1,INDIRECT(nfl_game_result_header),0),FALSE)),"",VLOOKUP($B1743,INDIRECT(nfl_game_result),MATCH(E$1,INDIRECT(nfl_game_result_header),0),FALSE)),"error")</f>
        <v>7.5</v>
      </c>
      <c r="F1743" s="23" t="str">
        <f ca="1">IFERROR(IF(ISBLANK(VLOOKUP($B1743,INDIRECT(nfl_game_result),MATCH(F$1,INDIRECT(nfl_game_result_header),0),FALSE)),"",VLOOKUP($B1743,INDIRECT(nfl_game_result),MATCH(F$1,INDIRECT(nfl_game_result_header),0),FALSE)),"error")</f>
        <v/>
      </c>
      <c r="G1743" s="23" t="str">
        <f ca="1">IFERROR(IF(ISBLANK(VLOOKUP($B1743,INDIRECT(nfl_game_result),MATCH(G$1,INDIRECT(nfl_game_result_header),0),FALSE)),"",VLOOKUP($B1743,INDIRECT(nfl_game_result),MATCH(G$1,INDIRECT(nfl_game_result_header),0),FALSE)),"error")</f>
        <v/>
      </c>
      <c r="H1743">
        <f ca="1">IFERROR(IF(ISBLANK(VLOOKUP($B1743,INDIRECT(nfl_game_result),MATCH(H$1,INDIRECT(nfl_game_result_header),0),FALSE)),"",VLOOKUP($B1743,INDIRECT(nfl_game_result),MATCH(H$1,INDIRECT(nfl_game_result_header),0),FALSE)),"error")</f>
        <v>3</v>
      </c>
      <c r="I1743">
        <f ca="1">IFERROR(IF(ISBLANK(VLOOKUP($B1743,INDIRECT(nfl_game_result),MATCH(I$1,INDIRECT(nfl_game_result_header),0),FALSE)),"",VLOOKUP($B1743,INDIRECT(nfl_game_result),MATCH(I$1,INDIRECT(nfl_game_result_header),0),FALSE)),"error")</f>
        <v>17</v>
      </c>
      <c r="J1743" t="str">
        <f ca="1">IFERROR(IF(ISBLANK(VLOOKUP($B1743,INDIRECT(nfl_game_result),MATCH(J$1,INDIRECT(nfl_game_result_header),0),FALSE)),"",VLOOKUP($B1743,INDIRECT(nfl_game_result),MATCH(J$1,INDIRECT(nfl_game_result_header),0),FALSE)),"error")</f>
        <v>GBY</v>
      </c>
      <c r="K1743" t="str">
        <f ca="1">IFERROR(IF(ISBLANK(VLOOKUP($B1743,INDIRECT(nfl_game_result),MATCH(K$1,INDIRECT(nfl_game_result_header),0),FALSE)),"",VLOOKUP($B1743,INDIRECT(nfl_game_result),MATCH(K$1,INDIRECT(nfl_game_result_header),0),FALSE)),"error")</f>
        <v>GBY</v>
      </c>
      <c r="L1743" s="23" t="str">
        <f ca="1">IFERROR(IF(ISBLANK(VLOOKUP($B1743,INDIRECT(nfl_game_result),MATCH(L$1,INDIRECT(nfl_game_result_header),0),FALSE)),"",VLOOKUP($B1743,INDIRECT(nfl_game_result),MATCH(L$1,INDIRECT(nfl_game_result_header),0),FALSE)),"error")</f>
        <v/>
      </c>
      <c r="M1743" t="s">
        <v>16</v>
      </c>
      <c r="N1743">
        <v>7</v>
      </c>
      <c r="O1743" t="s">
        <v>333</v>
      </c>
      <c r="P1743">
        <v>13</v>
      </c>
      <c r="Q1743" t="s">
        <v>330</v>
      </c>
      <c r="V1743" s="23" t="s">
        <v>416</v>
      </c>
      <c r="W1743">
        <f ca="1">VALUE(LEFT(C1743, 4))</f>
        <v>2015</v>
      </c>
      <c r="X1743">
        <f ca="1">VALUE(MID(C1743,6,FIND("_",C1743,6)-6))</f>
        <v>4</v>
      </c>
      <c r="Y1743">
        <f ca="1">IF(NOT(OR(ISBLANK(D1743),ISBLANK(E1743),D1743="",E1743="")),D1743-E1743,"")</f>
        <v>2</v>
      </c>
      <c r="Z1743">
        <f ca="1">IF(OR(NOT(ISNUMBER(D1743)),ISBLANK(D1743),D1743="",ISBLANK(N1743)),"",ABS(D1743-N1743))</f>
        <v>2.5</v>
      </c>
      <c r="AA1743">
        <f ca="1">IF(OR(ISBLANK(J1743),ISBLANK(O1743),J1743="",O1743=""),"",IF(J1743=O1743,1,0))</f>
        <v>0</v>
      </c>
      <c r="AB1743">
        <f ca="1">IF(OR(ISBLANK(K1743),ISBLANK(Q1743),K1743="",Q1743=""),"",IF(K1743=Q1743,1,0))</f>
        <v>1</v>
      </c>
      <c r="AC1743" s="23" t="str">
        <f t="shared" ca="1" si="26"/>
        <v/>
      </c>
    </row>
    <row r="1744" spans="1:29" x14ac:dyDescent="0.25">
      <c r="A1744" s="23">
        <v>1743</v>
      </c>
      <c r="B1744">
        <v>861</v>
      </c>
      <c r="C1744" t="str">
        <f ca="1">IFERROR(VLOOKUP($B1744,INDIRECT(nfl_game_result),MATCH(C$1,INDIRECT(nfl_game_result_header),0),FALSE),"error")</f>
        <v>2015_04_STL@ARI</v>
      </c>
      <c r="D1744">
        <f ca="1">IFERROR(IF(ISBLANK(VLOOKUP($B1744,INDIRECT(nfl_game_result),MATCH(D$1,INDIRECT(nfl_game_result_header),0),FALSE)),"",VLOOKUP($B1744,INDIRECT(nfl_game_result),MATCH(D$1,INDIRECT(nfl_game_result_header),0),FALSE)),"error")</f>
        <v>-6</v>
      </c>
      <c r="E1744">
        <f ca="1">IFERROR(IF(ISBLANK(VLOOKUP($B1744,INDIRECT(nfl_game_result),MATCH(E$1,INDIRECT(nfl_game_result_header),0),FALSE)),"",VLOOKUP($B1744,INDIRECT(nfl_game_result),MATCH(E$1,INDIRECT(nfl_game_result_header),0),FALSE)),"error")</f>
        <v>-7</v>
      </c>
      <c r="F1744" s="23" t="str">
        <f ca="1">IFERROR(IF(ISBLANK(VLOOKUP($B1744,INDIRECT(nfl_game_result),MATCH(F$1,INDIRECT(nfl_game_result_header),0),FALSE)),"",VLOOKUP($B1744,INDIRECT(nfl_game_result),MATCH(F$1,INDIRECT(nfl_game_result_header),0),FALSE)),"error")</f>
        <v/>
      </c>
      <c r="G1744" s="23" t="str">
        <f ca="1">IFERROR(IF(ISBLANK(VLOOKUP($B1744,INDIRECT(nfl_game_result),MATCH(G$1,INDIRECT(nfl_game_result_header),0),FALSE)),"",VLOOKUP($B1744,INDIRECT(nfl_game_result),MATCH(G$1,INDIRECT(nfl_game_result_header),0),FALSE)),"error")</f>
        <v/>
      </c>
      <c r="H1744">
        <f ca="1">IFERROR(IF(ISBLANK(VLOOKUP($B1744,INDIRECT(nfl_game_result),MATCH(H$1,INDIRECT(nfl_game_result_header),0),FALSE)),"",VLOOKUP($B1744,INDIRECT(nfl_game_result),MATCH(H$1,INDIRECT(nfl_game_result_header),0),FALSE)),"error")</f>
        <v>22</v>
      </c>
      <c r="I1744">
        <f ca="1">IFERROR(IF(ISBLANK(VLOOKUP($B1744,INDIRECT(nfl_game_result),MATCH(I$1,INDIRECT(nfl_game_result_header),0),FALSE)),"",VLOOKUP($B1744,INDIRECT(nfl_game_result),MATCH(I$1,INDIRECT(nfl_game_result_header),0),FALSE)),"error")</f>
        <v>24</v>
      </c>
      <c r="J1744" t="str">
        <f ca="1">IFERROR(IF(ISBLANK(VLOOKUP($B1744,INDIRECT(nfl_game_result),MATCH(J$1,INDIRECT(nfl_game_result_header),0),FALSE)),"",VLOOKUP($B1744,INDIRECT(nfl_game_result),MATCH(J$1,INDIRECT(nfl_game_result_header),0),FALSE)),"error")</f>
        <v>STL</v>
      </c>
      <c r="K1744" t="str">
        <f ca="1">IFERROR(IF(ISBLANK(VLOOKUP($B1744,INDIRECT(nfl_game_result),MATCH(K$1,INDIRECT(nfl_game_result_header),0),FALSE)),"",VLOOKUP($B1744,INDIRECT(nfl_game_result),MATCH(K$1,INDIRECT(nfl_game_result_header),0),FALSE)),"error")</f>
        <v>STL</v>
      </c>
      <c r="L1744" s="23" t="str">
        <f ca="1">IFERROR(IF(ISBLANK(VLOOKUP($B1744,INDIRECT(nfl_game_result),MATCH(L$1,INDIRECT(nfl_game_result_header),0),FALSE)),"",VLOOKUP($B1744,INDIRECT(nfl_game_result),MATCH(L$1,INDIRECT(nfl_game_result_header),0),FALSE)),"error")</f>
        <v/>
      </c>
      <c r="M1744" t="s">
        <v>16</v>
      </c>
      <c r="N1744">
        <v>-7</v>
      </c>
      <c r="O1744" t="s">
        <v>64</v>
      </c>
      <c r="P1744">
        <v>8</v>
      </c>
      <c r="Q1744" t="s">
        <v>64</v>
      </c>
      <c r="V1744" s="23" t="s">
        <v>416</v>
      </c>
      <c r="W1744">
        <f ca="1">VALUE(LEFT(C1744, 4))</f>
        <v>2015</v>
      </c>
      <c r="X1744">
        <f ca="1">VALUE(MID(C1744,6,FIND("_",C1744,6)-6))</f>
        <v>4</v>
      </c>
      <c r="Y1744">
        <f ca="1">IF(NOT(OR(ISBLANK(D1744),ISBLANK(E1744),D1744="",E1744="")),D1744-E1744,"")</f>
        <v>1</v>
      </c>
      <c r="Z1744">
        <f ca="1">IF(OR(NOT(ISNUMBER(D1744)),ISBLANK(D1744),D1744="",ISBLANK(N1744)),"",ABS(D1744-N1744))</f>
        <v>1</v>
      </c>
      <c r="AA1744">
        <f ca="1">IF(OR(ISBLANK(J1744),ISBLANK(O1744),J1744="",O1744=""),"",IF(J1744=O1744,1,0))</f>
        <v>0</v>
      </c>
      <c r="AB1744">
        <f ca="1">IF(OR(ISBLANK(K1744),ISBLANK(Q1744),K1744="",Q1744=""),"",IF(K1744=Q1744,1,0))</f>
        <v>0</v>
      </c>
      <c r="AC1744" s="23" t="str">
        <f t="shared" ca="1" si="26"/>
        <v/>
      </c>
    </row>
    <row r="1745" spans="1:29" x14ac:dyDescent="0.25">
      <c r="A1745" s="23">
        <v>1744</v>
      </c>
      <c r="B1745">
        <v>862</v>
      </c>
      <c r="C1745" t="str">
        <f ca="1">IFERROR(VLOOKUP($B1745,INDIRECT(nfl_game_result),MATCH(C$1,INDIRECT(nfl_game_result_header),0),FALSE),"error")</f>
        <v>2015_04_MIN@DEN</v>
      </c>
      <c r="D1745">
        <f ca="1">IFERROR(IF(ISBLANK(VLOOKUP($B1745,INDIRECT(nfl_game_result),MATCH(D$1,INDIRECT(nfl_game_result_header),0),FALSE)),"",VLOOKUP($B1745,INDIRECT(nfl_game_result),MATCH(D$1,INDIRECT(nfl_game_result_header),0),FALSE)),"error")</f>
        <v>-4.5</v>
      </c>
      <c r="E1745">
        <f ca="1">IFERROR(IF(ISBLANK(VLOOKUP($B1745,INDIRECT(nfl_game_result),MATCH(E$1,INDIRECT(nfl_game_result_header),0),FALSE)),"",VLOOKUP($B1745,INDIRECT(nfl_game_result),MATCH(E$1,INDIRECT(nfl_game_result_header),0),FALSE)),"error")</f>
        <v>-7</v>
      </c>
      <c r="F1745" s="23" t="str">
        <f ca="1">IFERROR(IF(ISBLANK(VLOOKUP($B1745,INDIRECT(nfl_game_result),MATCH(F$1,INDIRECT(nfl_game_result_header),0),FALSE)),"",VLOOKUP($B1745,INDIRECT(nfl_game_result),MATCH(F$1,INDIRECT(nfl_game_result_header),0),FALSE)),"error")</f>
        <v/>
      </c>
      <c r="G1745" s="23" t="str">
        <f ca="1">IFERROR(IF(ISBLANK(VLOOKUP($B1745,INDIRECT(nfl_game_result),MATCH(G$1,INDIRECT(nfl_game_result_header),0),FALSE)),"",VLOOKUP($B1745,INDIRECT(nfl_game_result),MATCH(G$1,INDIRECT(nfl_game_result_header),0),FALSE)),"error")</f>
        <v/>
      </c>
      <c r="H1745">
        <f ca="1">IFERROR(IF(ISBLANK(VLOOKUP($B1745,INDIRECT(nfl_game_result),MATCH(H$1,INDIRECT(nfl_game_result_header),0),FALSE)),"",VLOOKUP($B1745,INDIRECT(nfl_game_result),MATCH(H$1,INDIRECT(nfl_game_result_header),0),FALSE)),"error")</f>
        <v>23</v>
      </c>
      <c r="I1745">
        <f ca="1">IFERROR(IF(ISBLANK(VLOOKUP($B1745,INDIRECT(nfl_game_result),MATCH(I$1,INDIRECT(nfl_game_result_header),0),FALSE)),"",VLOOKUP($B1745,INDIRECT(nfl_game_result),MATCH(I$1,INDIRECT(nfl_game_result_header),0),FALSE)),"error")</f>
        <v>20</v>
      </c>
      <c r="J1745" t="str">
        <f ca="1">IFERROR(IF(ISBLANK(VLOOKUP($B1745,INDIRECT(nfl_game_result),MATCH(J$1,INDIRECT(nfl_game_result_header),0),FALSE)),"",VLOOKUP($B1745,INDIRECT(nfl_game_result),MATCH(J$1,INDIRECT(nfl_game_result_header),0),FALSE)),"error")</f>
        <v>MIN</v>
      </c>
      <c r="K1745" t="str">
        <f ca="1">IFERROR(IF(ISBLANK(VLOOKUP($B1745,INDIRECT(nfl_game_result),MATCH(K$1,INDIRECT(nfl_game_result_header),0),FALSE)),"",VLOOKUP($B1745,INDIRECT(nfl_game_result),MATCH(K$1,INDIRECT(nfl_game_result_header),0),FALSE)),"error")</f>
        <v>DEN</v>
      </c>
      <c r="L1745" s="23" t="str">
        <f ca="1">IFERROR(IF(ISBLANK(VLOOKUP($B1745,INDIRECT(nfl_game_result),MATCH(L$1,INDIRECT(nfl_game_result_header),0),FALSE)),"",VLOOKUP($B1745,INDIRECT(nfl_game_result),MATCH(L$1,INDIRECT(nfl_game_result_header),0),FALSE)),"error")</f>
        <v/>
      </c>
      <c r="M1745" t="s">
        <v>16</v>
      </c>
      <c r="N1745">
        <v>-4.5</v>
      </c>
      <c r="O1745" t="s">
        <v>80</v>
      </c>
      <c r="P1745">
        <v>12</v>
      </c>
      <c r="Q1745" t="s">
        <v>72</v>
      </c>
      <c r="V1745" s="23" t="s">
        <v>416</v>
      </c>
      <c r="W1745">
        <f ca="1">VALUE(LEFT(C1745, 4))</f>
        <v>2015</v>
      </c>
      <c r="X1745">
        <f ca="1">VALUE(MID(C1745,6,FIND("_",C1745,6)-6))</f>
        <v>4</v>
      </c>
      <c r="Y1745">
        <f ca="1">IF(NOT(OR(ISBLANK(D1745),ISBLANK(E1745),D1745="",E1745="")),D1745-E1745,"")</f>
        <v>2.5</v>
      </c>
      <c r="Z1745">
        <f ca="1">IF(OR(NOT(ISNUMBER(D1745)),ISBLANK(D1745),D1745="",ISBLANK(N1745)),"",ABS(D1745-N1745))</f>
        <v>0</v>
      </c>
      <c r="AA1745">
        <f ca="1">IF(OR(ISBLANK(J1745),ISBLANK(O1745),J1745="",O1745=""),"",IF(J1745=O1745,1,0))</f>
        <v>1</v>
      </c>
      <c r="AB1745">
        <f ca="1">IF(OR(ISBLANK(K1745),ISBLANK(Q1745),K1745="",Q1745=""),"",IF(K1745=Q1745,1,0))</f>
        <v>1</v>
      </c>
      <c r="AC1745" s="23" t="str">
        <f t="shared" ca="1" si="26"/>
        <v/>
      </c>
    </row>
    <row r="1746" spans="1:29" x14ac:dyDescent="0.25">
      <c r="A1746" s="23">
        <v>1745</v>
      </c>
      <c r="B1746">
        <v>863</v>
      </c>
      <c r="C1746" t="str">
        <f ca="1">IFERROR(VLOOKUP($B1746,INDIRECT(nfl_game_result),MATCH(C$1,INDIRECT(nfl_game_result_header),0),FALSE),"error")</f>
        <v>2015_04_DAL@NOR</v>
      </c>
      <c r="D1746">
        <f ca="1">IFERROR(IF(ISBLANK(VLOOKUP($B1746,INDIRECT(nfl_game_result),MATCH(D$1,INDIRECT(nfl_game_result_header),0),FALSE)),"",VLOOKUP($B1746,INDIRECT(nfl_game_result),MATCH(D$1,INDIRECT(nfl_game_result_header),0),FALSE)),"error")</f>
        <v>-7</v>
      </c>
      <c r="E1746">
        <f ca="1">IFERROR(IF(ISBLANK(VLOOKUP($B1746,INDIRECT(nfl_game_result),MATCH(E$1,INDIRECT(nfl_game_result_header),0),FALSE)),"",VLOOKUP($B1746,INDIRECT(nfl_game_result),MATCH(E$1,INDIRECT(nfl_game_result_header),0),FALSE)),"error")</f>
        <v>-3</v>
      </c>
      <c r="F1746" s="23" t="str">
        <f ca="1">IFERROR(IF(ISBLANK(VLOOKUP($B1746,INDIRECT(nfl_game_result),MATCH(F$1,INDIRECT(nfl_game_result_header),0),FALSE)),"",VLOOKUP($B1746,INDIRECT(nfl_game_result),MATCH(F$1,INDIRECT(nfl_game_result_header),0),FALSE)),"error")</f>
        <v/>
      </c>
      <c r="G1746" s="23" t="str">
        <f ca="1">IFERROR(IF(ISBLANK(VLOOKUP($B1746,INDIRECT(nfl_game_result),MATCH(G$1,INDIRECT(nfl_game_result_header),0),FALSE)),"",VLOOKUP($B1746,INDIRECT(nfl_game_result),MATCH(G$1,INDIRECT(nfl_game_result_header),0),FALSE)),"error")</f>
        <v/>
      </c>
      <c r="H1746">
        <f ca="1">IFERROR(IF(ISBLANK(VLOOKUP($B1746,INDIRECT(nfl_game_result),MATCH(H$1,INDIRECT(nfl_game_result_header),0),FALSE)),"",VLOOKUP($B1746,INDIRECT(nfl_game_result),MATCH(H$1,INDIRECT(nfl_game_result_header),0),FALSE)),"error")</f>
        <v>26</v>
      </c>
      <c r="I1746">
        <f ca="1">IFERROR(IF(ISBLANK(VLOOKUP($B1746,INDIRECT(nfl_game_result),MATCH(I$1,INDIRECT(nfl_game_result_header),0),FALSE)),"",VLOOKUP($B1746,INDIRECT(nfl_game_result),MATCH(I$1,INDIRECT(nfl_game_result_header),0),FALSE)),"error")</f>
        <v>20</v>
      </c>
      <c r="J1746" t="str">
        <f ca="1">IFERROR(IF(ISBLANK(VLOOKUP($B1746,INDIRECT(nfl_game_result),MATCH(J$1,INDIRECT(nfl_game_result_header),0),FALSE)),"",VLOOKUP($B1746,INDIRECT(nfl_game_result),MATCH(J$1,INDIRECT(nfl_game_result_header),0),FALSE)),"error")</f>
        <v>NOR</v>
      </c>
      <c r="K1746" t="str">
        <f ca="1">IFERROR(IF(ISBLANK(VLOOKUP($B1746,INDIRECT(nfl_game_result),MATCH(K$1,INDIRECT(nfl_game_result_header),0),FALSE)),"",VLOOKUP($B1746,INDIRECT(nfl_game_result),MATCH(K$1,INDIRECT(nfl_game_result_header),0),FALSE)),"error")</f>
        <v>NOR</v>
      </c>
      <c r="L1746" s="23" t="str">
        <f ca="1">IFERROR(IF(ISBLANK(VLOOKUP($B1746,INDIRECT(nfl_game_result),MATCH(L$1,INDIRECT(nfl_game_result_header),0),FALSE)),"",VLOOKUP($B1746,INDIRECT(nfl_game_result),MATCH(L$1,INDIRECT(nfl_game_result_header),0),FALSE)),"error")</f>
        <v/>
      </c>
      <c r="M1746" t="s">
        <v>16</v>
      </c>
      <c r="N1746">
        <v>1</v>
      </c>
      <c r="O1746" t="s">
        <v>71</v>
      </c>
      <c r="P1746">
        <v>15</v>
      </c>
      <c r="Q1746" t="s">
        <v>71</v>
      </c>
      <c r="V1746" s="23" t="s">
        <v>416</v>
      </c>
      <c r="W1746">
        <f ca="1">VALUE(LEFT(C1746, 4))</f>
        <v>2015</v>
      </c>
      <c r="X1746">
        <f ca="1">VALUE(MID(C1746,6,FIND("_",C1746,6)-6))</f>
        <v>4</v>
      </c>
      <c r="Y1746">
        <f ca="1">IF(NOT(OR(ISBLANK(D1746),ISBLANK(E1746),D1746="",E1746="")),D1746-E1746,"")</f>
        <v>-4</v>
      </c>
      <c r="Z1746">
        <f ca="1">IF(OR(NOT(ISNUMBER(D1746)),ISBLANK(D1746),D1746="",ISBLANK(N1746)),"",ABS(D1746-N1746))</f>
        <v>8</v>
      </c>
      <c r="AA1746">
        <f ca="1">IF(OR(ISBLANK(J1746),ISBLANK(O1746),J1746="",O1746=""),"",IF(J1746=O1746,1,0))</f>
        <v>0</v>
      </c>
      <c r="AB1746">
        <f ca="1">IF(OR(ISBLANK(K1746),ISBLANK(Q1746),K1746="",Q1746=""),"",IF(K1746=Q1746,1,0))</f>
        <v>0</v>
      </c>
      <c r="AC1746" s="23" t="str">
        <f t="shared" ref="AC1746:AC1809" ca="1" si="27">IF(OR(ISBLANK(L1746),ISBLANK(T1746),L1746="",T1746=""),"",IF(L1746=T1746,1,0))</f>
        <v/>
      </c>
    </row>
    <row r="1747" spans="1:29" x14ac:dyDescent="0.25">
      <c r="A1747" s="23">
        <v>1746</v>
      </c>
      <c r="B1747">
        <v>864</v>
      </c>
      <c r="C1747" t="str">
        <f ca="1">IFERROR(VLOOKUP($B1747,INDIRECT(nfl_game_result),MATCH(C$1,INDIRECT(nfl_game_result_header),0),FALSE),"error")</f>
        <v>2015_04_DET@SEA</v>
      </c>
      <c r="D1747">
        <f ca="1">IFERROR(IF(ISBLANK(VLOOKUP($B1747,INDIRECT(nfl_game_result),MATCH(D$1,INDIRECT(nfl_game_result_header),0),FALSE)),"",VLOOKUP($B1747,INDIRECT(nfl_game_result),MATCH(D$1,INDIRECT(nfl_game_result_header),0),FALSE)),"error")</f>
        <v>-9.5</v>
      </c>
      <c r="E1747">
        <f ca="1">IFERROR(IF(ISBLANK(VLOOKUP($B1747,INDIRECT(nfl_game_result),MATCH(E$1,INDIRECT(nfl_game_result_header),0),FALSE)),"",VLOOKUP($B1747,INDIRECT(nfl_game_result),MATCH(E$1,INDIRECT(nfl_game_result_header),0),FALSE)),"error")</f>
        <v>-9.5</v>
      </c>
      <c r="F1747" s="23" t="str">
        <f ca="1">IFERROR(IF(ISBLANK(VLOOKUP($B1747,INDIRECT(nfl_game_result),MATCH(F$1,INDIRECT(nfl_game_result_header),0),FALSE)),"",VLOOKUP($B1747,INDIRECT(nfl_game_result),MATCH(F$1,INDIRECT(nfl_game_result_header),0),FALSE)),"error")</f>
        <v/>
      </c>
      <c r="G1747" s="23" t="str">
        <f ca="1">IFERROR(IF(ISBLANK(VLOOKUP($B1747,INDIRECT(nfl_game_result),MATCH(G$1,INDIRECT(nfl_game_result_header),0),FALSE)),"",VLOOKUP($B1747,INDIRECT(nfl_game_result),MATCH(G$1,INDIRECT(nfl_game_result_header),0),FALSE)),"error")</f>
        <v/>
      </c>
      <c r="H1747">
        <f ca="1">IFERROR(IF(ISBLANK(VLOOKUP($B1747,INDIRECT(nfl_game_result),MATCH(H$1,INDIRECT(nfl_game_result_header),0),FALSE)),"",VLOOKUP($B1747,INDIRECT(nfl_game_result),MATCH(H$1,INDIRECT(nfl_game_result_header),0),FALSE)),"error")</f>
        <v>13</v>
      </c>
      <c r="I1747">
        <f ca="1">IFERROR(IF(ISBLANK(VLOOKUP($B1747,INDIRECT(nfl_game_result),MATCH(I$1,INDIRECT(nfl_game_result_header),0),FALSE)),"",VLOOKUP($B1747,INDIRECT(nfl_game_result),MATCH(I$1,INDIRECT(nfl_game_result_header),0),FALSE)),"error")</f>
        <v>10</v>
      </c>
      <c r="J1747" t="str">
        <f ca="1">IFERROR(IF(ISBLANK(VLOOKUP($B1747,INDIRECT(nfl_game_result),MATCH(J$1,INDIRECT(nfl_game_result_header),0),FALSE)),"",VLOOKUP($B1747,INDIRECT(nfl_game_result),MATCH(J$1,INDIRECT(nfl_game_result_header),0),FALSE)),"error")</f>
        <v>DET</v>
      </c>
      <c r="K1747" t="str">
        <f ca="1">IFERROR(IF(ISBLANK(VLOOKUP($B1747,INDIRECT(nfl_game_result),MATCH(K$1,INDIRECT(nfl_game_result_header),0),FALSE)),"",VLOOKUP($B1747,INDIRECT(nfl_game_result),MATCH(K$1,INDIRECT(nfl_game_result_header),0),FALSE)),"error")</f>
        <v>SEA</v>
      </c>
      <c r="L1747" s="23" t="str">
        <f ca="1">IFERROR(IF(ISBLANK(VLOOKUP($B1747,INDIRECT(nfl_game_result),MATCH(L$1,INDIRECT(nfl_game_result_header),0),FALSE)),"",VLOOKUP($B1747,INDIRECT(nfl_game_result),MATCH(L$1,INDIRECT(nfl_game_result_header),0),FALSE)),"error")</f>
        <v/>
      </c>
      <c r="M1747" t="s">
        <v>16</v>
      </c>
      <c r="N1747">
        <v>-9</v>
      </c>
      <c r="O1747" t="s">
        <v>73</v>
      </c>
      <c r="P1747">
        <v>14</v>
      </c>
      <c r="Q1747" t="s">
        <v>89</v>
      </c>
      <c r="V1747" s="23" t="s">
        <v>416</v>
      </c>
      <c r="W1747">
        <f ca="1">VALUE(LEFT(C1747, 4))</f>
        <v>2015</v>
      </c>
      <c r="X1747">
        <f ca="1">VALUE(MID(C1747,6,FIND("_",C1747,6)-6))</f>
        <v>4</v>
      </c>
      <c r="Y1747">
        <f ca="1">IF(NOT(OR(ISBLANK(D1747),ISBLANK(E1747),D1747="",E1747="")),D1747-E1747,"")</f>
        <v>0</v>
      </c>
      <c r="Z1747">
        <f ca="1">IF(OR(NOT(ISNUMBER(D1747)),ISBLANK(D1747),D1747="",ISBLANK(N1747)),"",ABS(D1747-N1747))</f>
        <v>0.5</v>
      </c>
      <c r="AA1747">
        <f ca="1">IF(OR(ISBLANK(J1747),ISBLANK(O1747),J1747="",O1747=""),"",IF(J1747=O1747,1,0))</f>
        <v>1</v>
      </c>
      <c r="AB1747">
        <f ca="1">IF(OR(ISBLANK(K1747),ISBLANK(Q1747),K1747="",Q1747=""),"",IF(K1747=Q1747,1,0))</f>
        <v>1</v>
      </c>
      <c r="AC1747" s="23" t="str">
        <f t="shared" ca="1" si="27"/>
        <v/>
      </c>
    </row>
    <row r="1748" spans="1:29" x14ac:dyDescent="0.25">
      <c r="A1748" s="23">
        <v>1747</v>
      </c>
      <c r="B1748">
        <v>850</v>
      </c>
      <c r="C1748" t="str">
        <f ca="1">IFERROR(VLOOKUP($B1748,INDIRECT(nfl_game_result),MATCH(C$1,INDIRECT(nfl_game_result_header),0),FALSE),"error")</f>
        <v>2015_04_BAL@PIT</v>
      </c>
      <c r="D1748">
        <f ca="1">IFERROR(IF(ISBLANK(VLOOKUP($B1748,INDIRECT(nfl_game_result),MATCH(D$1,INDIRECT(nfl_game_result_header),0),FALSE)),"",VLOOKUP($B1748,INDIRECT(nfl_game_result),MATCH(D$1,INDIRECT(nfl_game_result_header),0),FALSE)),"error")</f>
        <v>0</v>
      </c>
      <c r="E1748">
        <f ca="1">IFERROR(IF(ISBLANK(VLOOKUP($B1748,INDIRECT(nfl_game_result),MATCH(E$1,INDIRECT(nfl_game_result_header),0),FALSE)),"",VLOOKUP($B1748,INDIRECT(nfl_game_result),MATCH(E$1,INDIRECT(nfl_game_result_header),0),FALSE)),"error")</f>
        <v>-3</v>
      </c>
      <c r="F1748" s="23" t="str">
        <f ca="1">IFERROR(IF(ISBLANK(VLOOKUP($B1748,INDIRECT(nfl_game_result),MATCH(F$1,INDIRECT(nfl_game_result_header),0),FALSE)),"",VLOOKUP($B1748,INDIRECT(nfl_game_result),MATCH(F$1,INDIRECT(nfl_game_result_header),0),FALSE)),"error")</f>
        <v/>
      </c>
      <c r="G1748" s="23" t="str">
        <f ca="1">IFERROR(IF(ISBLANK(VLOOKUP($B1748,INDIRECT(nfl_game_result),MATCH(G$1,INDIRECT(nfl_game_result_header),0),FALSE)),"",VLOOKUP($B1748,INDIRECT(nfl_game_result),MATCH(G$1,INDIRECT(nfl_game_result_header),0),FALSE)),"error")</f>
        <v/>
      </c>
      <c r="H1748">
        <f ca="1">IFERROR(IF(ISBLANK(VLOOKUP($B1748,INDIRECT(nfl_game_result),MATCH(H$1,INDIRECT(nfl_game_result_header),0),FALSE)),"",VLOOKUP($B1748,INDIRECT(nfl_game_result),MATCH(H$1,INDIRECT(nfl_game_result_header),0),FALSE)),"error")</f>
        <v>20</v>
      </c>
      <c r="I1748">
        <f ca="1">IFERROR(IF(ISBLANK(VLOOKUP($B1748,INDIRECT(nfl_game_result),MATCH(I$1,INDIRECT(nfl_game_result_header),0),FALSE)),"",VLOOKUP($B1748,INDIRECT(nfl_game_result),MATCH(I$1,INDIRECT(nfl_game_result_header),0),FALSE)),"error")</f>
        <v>23</v>
      </c>
      <c r="J1748" t="str">
        <f ca="1">IFERROR(IF(ISBLANK(VLOOKUP($B1748,INDIRECT(nfl_game_result),MATCH(J$1,INDIRECT(nfl_game_result_header),0),FALSE)),"",VLOOKUP($B1748,INDIRECT(nfl_game_result),MATCH(J$1,INDIRECT(nfl_game_result_header),0),FALSE)),"error")</f>
        <v>BAL</v>
      </c>
      <c r="K1748" t="str">
        <f ca="1">IFERROR(IF(ISBLANK(VLOOKUP($B1748,INDIRECT(nfl_game_result),MATCH(K$1,INDIRECT(nfl_game_result_header),0),FALSE)),"",VLOOKUP($B1748,INDIRECT(nfl_game_result),MATCH(K$1,INDIRECT(nfl_game_result_header),0),FALSE)),"error")</f>
        <v>BAL</v>
      </c>
      <c r="L1748" s="23" t="str">
        <f ca="1">IFERROR(IF(ISBLANK(VLOOKUP($B1748,INDIRECT(nfl_game_result),MATCH(L$1,INDIRECT(nfl_game_result_header),0),FALSE)),"",VLOOKUP($B1748,INDIRECT(nfl_game_result),MATCH(L$1,INDIRECT(nfl_game_result_header),0),FALSE)),"error")</f>
        <v/>
      </c>
      <c r="M1748" t="s">
        <v>14</v>
      </c>
      <c r="N1748">
        <v>0</v>
      </c>
      <c r="O1748" t="s">
        <v>87</v>
      </c>
      <c r="P1748">
        <v>10</v>
      </c>
      <c r="Q1748" t="s">
        <v>87</v>
      </c>
      <c r="V1748" s="23" t="s">
        <v>416</v>
      </c>
      <c r="W1748">
        <f ca="1">VALUE(LEFT(C1748, 4))</f>
        <v>2015</v>
      </c>
      <c r="X1748">
        <f ca="1">VALUE(MID(C1748,6,FIND("_",C1748,6)-6))</f>
        <v>4</v>
      </c>
      <c r="Y1748">
        <f ca="1">IF(NOT(OR(ISBLANK(D1748),ISBLANK(E1748),D1748="",E1748="")),D1748-E1748,"")</f>
        <v>3</v>
      </c>
      <c r="Z1748">
        <f ca="1">IF(OR(NOT(ISNUMBER(D1748)),ISBLANK(D1748),D1748="",ISBLANK(N1748)),"",ABS(D1748-N1748))</f>
        <v>0</v>
      </c>
      <c r="AA1748">
        <f ca="1">IF(OR(ISBLANK(J1748),ISBLANK(O1748),J1748="",O1748=""),"",IF(J1748=O1748,1,0))</f>
        <v>0</v>
      </c>
      <c r="AB1748">
        <f ca="1">IF(OR(ISBLANK(K1748),ISBLANK(Q1748),K1748="",Q1748=""),"",IF(K1748=Q1748,1,0))</f>
        <v>0</v>
      </c>
      <c r="AC1748" s="23" t="str">
        <f t="shared" ca="1" si="27"/>
        <v/>
      </c>
    </row>
    <row r="1749" spans="1:29" x14ac:dyDescent="0.25">
      <c r="A1749" s="23">
        <v>1748</v>
      </c>
      <c r="B1749">
        <v>851</v>
      </c>
      <c r="C1749" t="str">
        <f ca="1">IFERROR(VLOOKUP($B1749,INDIRECT(nfl_game_result),MATCH(C$1,INDIRECT(nfl_game_result_header),0),FALSE),"error")</f>
        <v>2015_04_NYJ@MIA</v>
      </c>
      <c r="D1749">
        <f ca="1">IFERROR(IF(ISBLANK(VLOOKUP($B1749,INDIRECT(nfl_game_result),MATCH(D$1,INDIRECT(nfl_game_result_header),0),FALSE)),"",VLOOKUP($B1749,INDIRECT(nfl_game_result),MATCH(D$1,INDIRECT(nfl_game_result_header),0),FALSE)),"error")</f>
        <v>0</v>
      </c>
      <c r="E1749">
        <f ca="1">IFERROR(IF(ISBLANK(VLOOKUP($B1749,INDIRECT(nfl_game_result),MATCH(E$1,INDIRECT(nfl_game_result_header),0),FALSE)),"",VLOOKUP($B1749,INDIRECT(nfl_game_result),MATCH(E$1,INDIRECT(nfl_game_result_header),0),FALSE)),"error")</f>
        <v>1.5</v>
      </c>
      <c r="F1749" s="23" t="str">
        <f ca="1">IFERROR(IF(ISBLANK(VLOOKUP($B1749,INDIRECT(nfl_game_result),MATCH(F$1,INDIRECT(nfl_game_result_header),0),FALSE)),"",VLOOKUP($B1749,INDIRECT(nfl_game_result),MATCH(F$1,INDIRECT(nfl_game_result_header),0),FALSE)),"error")</f>
        <v/>
      </c>
      <c r="G1749" s="23" t="str">
        <f ca="1">IFERROR(IF(ISBLANK(VLOOKUP($B1749,INDIRECT(nfl_game_result),MATCH(G$1,INDIRECT(nfl_game_result_header),0),FALSE)),"",VLOOKUP($B1749,INDIRECT(nfl_game_result),MATCH(G$1,INDIRECT(nfl_game_result_header),0),FALSE)),"error")</f>
        <v/>
      </c>
      <c r="H1749">
        <f ca="1">IFERROR(IF(ISBLANK(VLOOKUP($B1749,INDIRECT(nfl_game_result),MATCH(H$1,INDIRECT(nfl_game_result_header),0),FALSE)),"",VLOOKUP($B1749,INDIRECT(nfl_game_result),MATCH(H$1,INDIRECT(nfl_game_result_header),0),FALSE)),"error")</f>
        <v>14</v>
      </c>
      <c r="I1749">
        <f ca="1">IFERROR(IF(ISBLANK(VLOOKUP($B1749,INDIRECT(nfl_game_result),MATCH(I$1,INDIRECT(nfl_game_result_header),0),FALSE)),"",VLOOKUP($B1749,INDIRECT(nfl_game_result),MATCH(I$1,INDIRECT(nfl_game_result_header),0),FALSE)),"error")</f>
        <v>27</v>
      </c>
      <c r="J1749" t="str">
        <f ca="1">IFERROR(IF(ISBLANK(VLOOKUP($B1749,INDIRECT(nfl_game_result),MATCH(J$1,INDIRECT(nfl_game_result_header),0),FALSE)),"",VLOOKUP($B1749,INDIRECT(nfl_game_result),MATCH(J$1,INDIRECT(nfl_game_result_header),0),FALSE)),"error")</f>
        <v>NYJ</v>
      </c>
      <c r="K1749" t="str">
        <f ca="1">IFERROR(IF(ISBLANK(VLOOKUP($B1749,INDIRECT(nfl_game_result),MATCH(K$1,INDIRECT(nfl_game_result_header),0),FALSE)),"",VLOOKUP($B1749,INDIRECT(nfl_game_result),MATCH(K$1,INDIRECT(nfl_game_result_header),0),FALSE)),"error")</f>
        <v>NYJ</v>
      </c>
      <c r="L1749" s="23" t="str">
        <f ca="1">IFERROR(IF(ISBLANK(VLOOKUP($B1749,INDIRECT(nfl_game_result),MATCH(L$1,INDIRECT(nfl_game_result_header),0),FALSE)),"",VLOOKUP($B1749,INDIRECT(nfl_game_result),MATCH(L$1,INDIRECT(nfl_game_result_header),0),FALSE)),"error")</f>
        <v/>
      </c>
      <c r="M1749" t="s">
        <v>14</v>
      </c>
      <c r="N1749">
        <v>0</v>
      </c>
      <c r="O1749" t="s">
        <v>79</v>
      </c>
      <c r="P1749">
        <v>14</v>
      </c>
      <c r="Q1749" t="s">
        <v>79</v>
      </c>
      <c r="V1749" s="23" t="s">
        <v>416</v>
      </c>
      <c r="W1749">
        <f ca="1">VALUE(LEFT(C1749, 4))</f>
        <v>2015</v>
      </c>
      <c r="X1749">
        <f ca="1">VALUE(MID(C1749,6,FIND("_",C1749,6)-6))</f>
        <v>4</v>
      </c>
      <c r="Y1749">
        <f ca="1">IF(NOT(OR(ISBLANK(D1749),ISBLANK(E1749),D1749="",E1749="")),D1749-E1749,"")</f>
        <v>-1.5</v>
      </c>
      <c r="Z1749">
        <f ca="1">IF(OR(NOT(ISNUMBER(D1749)),ISBLANK(D1749),D1749="",ISBLANK(N1749)),"",ABS(D1749-N1749))</f>
        <v>0</v>
      </c>
      <c r="AA1749">
        <f ca="1">IF(OR(ISBLANK(J1749),ISBLANK(O1749),J1749="",O1749=""),"",IF(J1749=O1749,1,0))</f>
        <v>0</v>
      </c>
      <c r="AB1749">
        <f ca="1">IF(OR(ISBLANK(K1749),ISBLANK(Q1749),K1749="",Q1749=""),"",IF(K1749=Q1749,1,0))</f>
        <v>0</v>
      </c>
      <c r="AC1749" s="23" t="str">
        <f t="shared" ca="1" si="27"/>
        <v/>
      </c>
    </row>
    <row r="1750" spans="1:29" x14ac:dyDescent="0.25">
      <c r="A1750" s="23">
        <v>1749</v>
      </c>
      <c r="B1750">
        <v>852</v>
      </c>
      <c r="C1750" t="str">
        <f ca="1">IFERROR(VLOOKUP($B1750,INDIRECT(nfl_game_result),MATCH(C$1,INDIRECT(nfl_game_result_header),0),FALSE),"error")</f>
        <v>2015_04_JAX@IND</v>
      </c>
      <c r="D1750">
        <f ca="1">IFERROR(IF(ISBLANK(VLOOKUP($B1750,INDIRECT(nfl_game_result),MATCH(D$1,INDIRECT(nfl_game_result_header),0),FALSE)),"",VLOOKUP($B1750,INDIRECT(nfl_game_result),MATCH(D$1,INDIRECT(nfl_game_result_header),0),FALSE)),"error")</f>
        <v>-9.5</v>
      </c>
      <c r="E1750">
        <f ca="1">IFERROR(IF(ISBLANK(VLOOKUP($B1750,INDIRECT(nfl_game_result),MATCH(E$1,INDIRECT(nfl_game_result_header),0),FALSE)),"",VLOOKUP($B1750,INDIRECT(nfl_game_result),MATCH(E$1,INDIRECT(nfl_game_result_header),0),FALSE)),"error")</f>
        <v>-9</v>
      </c>
      <c r="F1750" s="23" t="str">
        <f ca="1">IFERROR(IF(ISBLANK(VLOOKUP($B1750,INDIRECT(nfl_game_result),MATCH(F$1,INDIRECT(nfl_game_result_header),0),FALSE)),"",VLOOKUP($B1750,INDIRECT(nfl_game_result),MATCH(F$1,INDIRECT(nfl_game_result_header),0),FALSE)),"error")</f>
        <v/>
      </c>
      <c r="G1750" s="23" t="str">
        <f ca="1">IFERROR(IF(ISBLANK(VLOOKUP($B1750,INDIRECT(nfl_game_result),MATCH(G$1,INDIRECT(nfl_game_result_header),0),FALSE)),"",VLOOKUP($B1750,INDIRECT(nfl_game_result),MATCH(G$1,INDIRECT(nfl_game_result_header),0),FALSE)),"error")</f>
        <v/>
      </c>
      <c r="H1750">
        <f ca="1">IFERROR(IF(ISBLANK(VLOOKUP($B1750,INDIRECT(nfl_game_result),MATCH(H$1,INDIRECT(nfl_game_result_header),0),FALSE)),"",VLOOKUP($B1750,INDIRECT(nfl_game_result),MATCH(H$1,INDIRECT(nfl_game_result_header),0),FALSE)),"error")</f>
        <v>16</v>
      </c>
      <c r="I1750">
        <f ca="1">IFERROR(IF(ISBLANK(VLOOKUP($B1750,INDIRECT(nfl_game_result),MATCH(I$1,INDIRECT(nfl_game_result_header),0),FALSE)),"",VLOOKUP($B1750,INDIRECT(nfl_game_result),MATCH(I$1,INDIRECT(nfl_game_result_header),0),FALSE)),"error")</f>
        <v>13</v>
      </c>
      <c r="J1750" t="str">
        <f ca="1">IFERROR(IF(ISBLANK(VLOOKUP($B1750,INDIRECT(nfl_game_result),MATCH(J$1,INDIRECT(nfl_game_result_header),0),FALSE)),"",VLOOKUP($B1750,INDIRECT(nfl_game_result),MATCH(J$1,INDIRECT(nfl_game_result_header),0),FALSE)),"error")</f>
        <v>JAX</v>
      </c>
      <c r="K1750" t="str">
        <f ca="1">IFERROR(IF(ISBLANK(VLOOKUP($B1750,INDIRECT(nfl_game_result),MATCH(K$1,INDIRECT(nfl_game_result_header),0),FALSE)),"",VLOOKUP($B1750,INDIRECT(nfl_game_result),MATCH(K$1,INDIRECT(nfl_game_result_header),0),FALSE)),"error")</f>
        <v>IND</v>
      </c>
      <c r="L1750" s="23" t="str">
        <f ca="1">IFERROR(IF(ISBLANK(VLOOKUP($B1750,INDIRECT(nfl_game_result),MATCH(L$1,INDIRECT(nfl_game_result_header),0),FALSE)),"",VLOOKUP($B1750,INDIRECT(nfl_game_result),MATCH(L$1,INDIRECT(nfl_game_result_header),0),FALSE)),"error")</f>
        <v/>
      </c>
      <c r="M1750" t="s">
        <v>14</v>
      </c>
      <c r="N1750">
        <v>-10</v>
      </c>
      <c r="O1750" t="s">
        <v>76</v>
      </c>
      <c r="P1750">
        <v>13</v>
      </c>
      <c r="Q1750" t="s">
        <v>76</v>
      </c>
      <c r="V1750" s="23" t="s">
        <v>416</v>
      </c>
      <c r="W1750">
        <f ca="1">VALUE(LEFT(C1750, 4))</f>
        <v>2015</v>
      </c>
      <c r="X1750">
        <f ca="1">VALUE(MID(C1750,6,FIND("_",C1750,6)-6))</f>
        <v>4</v>
      </c>
      <c r="Y1750">
        <f ca="1">IF(NOT(OR(ISBLANK(D1750),ISBLANK(E1750),D1750="",E1750="")),D1750-E1750,"")</f>
        <v>-0.5</v>
      </c>
      <c r="Z1750">
        <f ca="1">IF(OR(NOT(ISNUMBER(D1750)),ISBLANK(D1750),D1750="",ISBLANK(N1750)),"",ABS(D1750-N1750))</f>
        <v>0.5</v>
      </c>
      <c r="AA1750">
        <f ca="1">IF(OR(ISBLANK(J1750),ISBLANK(O1750),J1750="",O1750=""),"",IF(J1750=O1750,1,0))</f>
        <v>0</v>
      </c>
      <c r="AB1750">
        <f ca="1">IF(OR(ISBLANK(K1750),ISBLANK(Q1750),K1750="",Q1750=""),"",IF(K1750=Q1750,1,0))</f>
        <v>1</v>
      </c>
      <c r="AC1750" s="23" t="str">
        <f t="shared" ca="1" si="27"/>
        <v/>
      </c>
    </row>
    <row r="1751" spans="1:29" x14ac:dyDescent="0.25">
      <c r="A1751" s="23">
        <v>1750</v>
      </c>
      <c r="B1751">
        <v>853</v>
      </c>
      <c r="C1751" t="str">
        <f ca="1">IFERROR(VLOOKUP($B1751,INDIRECT(nfl_game_result),MATCH(C$1,INDIRECT(nfl_game_result_header),0),FALSE),"error")</f>
        <v>2015_04_NYG@BUF</v>
      </c>
      <c r="D1751">
        <f ca="1">IFERROR(IF(ISBLANK(VLOOKUP($B1751,INDIRECT(nfl_game_result),MATCH(D$1,INDIRECT(nfl_game_result_header),0),FALSE)),"",VLOOKUP($B1751,INDIRECT(nfl_game_result),MATCH(D$1,INDIRECT(nfl_game_result_header),0),FALSE)),"error")</f>
        <v>-6.5</v>
      </c>
      <c r="E1751">
        <f ca="1">IFERROR(IF(ISBLANK(VLOOKUP($B1751,INDIRECT(nfl_game_result),MATCH(E$1,INDIRECT(nfl_game_result_header),0),FALSE)),"",VLOOKUP($B1751,INDIRECT(nfl_game_result),MATCH(E$1,INDIRECT(nfl_game_result_header),0),FALSE)),"error")</f>
        <v>-5.5</v>
      </c>
      <c r="F1751" s="23" t="str">
        <f ca="1">IFERROR(IF(ISBLANK(VLOOKUP($B1751,INDIRECT(nfl_game_result),MATCH(F$1,INDIRECT(nfl_game_result_header),0),FALSE)),"",VLOOKUP($B1751,INDIRECT(nfl_game_result),MATCH(F$1,INDIRECT(nfl_game_result_header),0),FALSE)),"error")</f>
        <v/>
      </c>
      <c r="G1751" s="23" t="str">
        <f ca="1">IFERROR(IF(ISBLANK(VLOOKUP($B1751,INDIRECT(nfl_game_result),MATCH(G$1,INDIRECT(nfl_game_result_header),0),FALSE)),"",VLOOKUP($B1751,INDIRECT(nfl_game_result),MATCH(G$1,INDIRECT(nfl_game_result_header),0),FALSE)),"error")</f>
        <v/>
      </c>
      <c r="H1751">
        <f ca="1">IFERROR(IF(ISBLANK(VLOOKUP($B1751,INDIRECT(nfl_game_result),MATCH(H$1,INDIRECT(nfl_game_result_header),0),FALSE)),"",VLOOKUP($B1751,INDIRECT(nfl_game_result),MATCH(H$1,INDIRECT(nfl_game_result_header),0),FALSE)),"error")</f>
        <v>10</v>
      </c>
      <c r="I1751">
        <f ca="1">IFERROR(IF(ISBLANK(VLOOKUP($B1751,INDIRECT(nfl_game_result),MATCH(I$1,INDIRECT(nfl_game_result_header),0),FALSE)),"",VLOOKUP($B1751,INDIRECT(nfl_game_result),MATCH(I$1,INDIRECT(nfl_game_result_header),0),FALSE)),"error")</f>
        <v>24</v>
      </c>
      <c r="J1751" t="str">
        <f ca="1">IFERROR(IF(ISBLANK(VLOOKUP($B1751,INDIRECT(nfl_game_result),MATCH(J$1,INDIRECT(nfl_game_result_header),0),FALSE)),"",VLOOKUP($B1751,INDIRECT(nfl_game_result),MATCH(J$1,INDIRECT(nfl_game_result_header),0),FALSE)),"error")</f>
        <v>NYG</v>
      </c>
      <c r="K1751" t="str">
        <f ca="1">IFERROR(IF(ISBLANK(VLOOKUP($B1751,INDIRECT(nfl_game_result),MATCH(K$1,INDIRECT(nfl_game_result_header),0),FALSE)),"",VLOOKUP($B1751,INDIRECT(nfl_game_result),MATCH(K$1,INDIRECT(nfl_game_result_header),0),FALSE)),"error")</f>
        <v>NYG</v>
      </c>
      <c r="L1751" s="23" t="str">
        <f ca="1">IFERROR(IF(ISBLANK(VLOOKUP($B1751,INDIRECT(nfl_game_result),MATCH(L$1,INDIRECT(nfl_game_result_header),0),FALSE)),"",VLOOKUP($B1751,INDIRECT(nfl_game_result),MATCH(L$1,INDIRECT(nfl_game_result_header),0),FALSE)),"error")</f>
        <v/>
      </c>
      <c r="M1751" t="s">
        <v>14</v>
      </c>
      <c r="N1751">
        <v>-3.5</v>
      </c>
      <c r="O1751" t="s">
        <v>83</v>
      </c>
      <c r="P1751">
        <v>2</v>
      </c>
      <c r="Q1751" t="s">
        <v>83</v>
      </c>
      <c r="V1751" s="23" t="s">
        <v>416</v>
      </c>
      <c r="W1751">
        <f ca="1">VALUE(LEFT(C1751, 4))</f>
        <v>2015</v>
      </c>
      <c r="X1751">
        <f ca="1">VALUE(MID(C1751,6,FIND("_",C1751,6)-6))</f>
        <v>4</v>
      </c>
      <c r="Y1751">
        <f ca="1">IF(NOT(OR(ISBLANK(D1751),ISBLANK(E1751),D1751="",E1751="")),D1751-E1751,"")</f>
        <v>-1</v>
      </c>
      <c r="Z1751">
        <f ca="1">IF(OR(NOT(ISNUMBER(D1751)),ISBLANK(D1751),D1751="",ISBLANK(N1751)),"",ABS(D1751-N1751))</f>
        <v>3</v>
      </c>
      <c r="AA1751">
        <f ca="1">IF(OR(ISBLANK(J1751),ISBLANK(O1751),J1751="",O1751=""),"",IF(J1751=O1751,1,0))</f>
        <v>1</v>
      </c>
      <c r="AB1751">
        <f ca="1">IF(OR(ISBLANK(K1751),ISBLANK(Q1751),K1751="",Q1751=""),"",IF(K1751=Q1751,1,0))</f>
        <v>1</v>
      </c>
      <c r="AC1751" s="23" t="str">
        <f t="shared" ca="1" si="27"/>
        <v/>
      </c>
    </row>
    <row r="1752" spans="1:29" x14ac:dyDescent="0.25">
      <c r="A1752" s="23">
        <v>1751</v>
      </c>
      <c r="B1752">
        <v>854</v>
      </c>
      <c r="C1752" t="str">
        <f ca="1">IFERROR(VLOOKUP($B1752,INDIRECT(nfl_game_result),MATCH(C$1,INDIRECT(nfl_game_result_header),0),FALSE),"error")</f>
        <v>2015_04_CAR@TBY</v>
      </c>
      <c r="D1752">
        <f ca="1">IFERROR(IF(ISBLANK(VLOOKUP($B1752,INDIRECT(nfl_game_result),MATCH(D$1,INDIRECT(nfl_game_result_header),0),FALSE)),"",VLOOKUP($B1752,INDIRECT(nfl_game_result),MATCH(D$1,INDIRECT(nfl_game_result_header),0),FALSE)),"error")</f>
        <v>2.5</v>
      </c>
      <c r="E1752">
        <f ca="1">IFERROR(IF(ISBLANK(VLOOKUP($B1752,INDIRECT(nfl_game_result),MATCH(E$1,INDIRECT(nfl_game_result_header),0),FALSE)),"",VLOOKUP($B1752,INDIRECT(nfl_game_result),MATCH(E$1,INDIRECT(nfl_game_result_header),0),FALSE)),"error")</f>
        <v>3</v>
      </c>
      <c r="F1752" s="23" t="str">
        <f ca="1">IFERROR(IF(ISBLANK(VLOOKUP($B1752,INDIRECT(nfl_game_result),MATCH(F$1,INDIRECT(nfl_game_result_header),0),FALSE)),"",VLOOKUP($B1752,INDIRECT(nfl_game_result),MATCH(F$1,INDIRECT(nfl_game_result_header),0),FALSE)),"error")</f>
        <v/>
      </c>
      <c r="G1752" s="23" t="str">
        <f ca="1">IFERROR(IF(ISBLANK(VLOOKUP($B1752,INDIRECT(nfl_game_result),MATCH(G$1,INDIRECT(nfl_game_result_header),0),FALSE)),"",VLOOKUP($B1752,INDIRECT(nfl_game_result),MATCH(G$1,INDIRECT(nfl_game_result_header),0),FALSE)),"error")</f>
        <v/>
      </c>
      <c r="H1752">
        <f ca="1">IFERROR(IF(ISBLANK(VLOOKUP($B1752,INDIRECT(nfl_game_result),MATCH(H$1,INDIRECT(nfl_game_result_header),0),FALSE)),"",VLOOKUP($B1752,INDIRECT(nfl_game_result),MATCH(H$1,INDIRECT(nfl_game_result_header),0),FALSE)),"error")</f>
        <v>23</v>
      </c>
      <c r="I1752">
        <f ca="1">IFERROR(IF(ISBLANK(VLOOKUP($B1752,INDIRECT(nfl_game_result),MATCH(I$1,INDIRECT(nfl_game_result_header),0),FALSE)),"",VLOOKUP($B1752,INDIRECT(nfl_game_result),MATCH(I$1,INDIRECT(nfl_game_result_header),0),FALSE)),"error")</f>
        <v>37</v>
      </c>
      <c r="J1752" t="str">
        <f ca="1">IFERROR(IF(ISBLANK(VLOOKUP($B1752,INDIRECT(nfl_game_result),MATCH(J$1,INDIRECT(nfl_game_result_header),0),FALSE)),"",VLOOKUP($B1752,INDIRECT(nfl_game_result),MATCH(J$1,INDIRECT(nfl_game_result_header),0),FALSE)),"error")</f>
        <v>CAR</v>
      </c>
      <c r="K1752" t="str">
        <f ca="1">IFERROR(IF(ISBLANK(VLOOKUP($B1752,INDIRECT(nfl_game_result),MATCH(K$1,INDIRECT(nfl_game_result_header),0),FALSE)),"",VLOOKUP($B1752,INDIRECT(nfl_game_result),MATCH(K$1,INDIRECT(nfl_game_result_header),0),FALSE)),"error")</f>
        <v>CAR</v>
      </c>
      <c r="L1752" s="23" t="str">
        <f ca="1">IFERROR(IF(ISBLANK(VLOOKUP($B1752,INDIRECT(nfl_game_result),MATCH(L$1,INDIRECT(nfl_game_result_header),0),FALSE)),"",VLOOKUP($B1752,INDIRECT(nfl_game_result),MATCH(L$1,INDIRECT(nfl_game_result_header),0),FALSE)),"error")</f>
        <v/>
      </c>
      <c r="M1752" t="s">
        <v>14</v>
      </c>
      <c r="N1752">
        <v>2</v>
      </c>
      <c r="O1752" t="s">
        <v>334</v>
      </c>
      <c r="P1752">
        <v>11</v>
      </c>
      <c r="Q1752" t="s">
        <v>334</v>
      </c>
      <c r="V1752" s="23" t="s">
        <v>416</v>
      </c>
      <c r="W1752">
        <f ca="1">VALUE(LEFT(C1752, 4))</f>
        <v>2015</v>
      </c>
      <c r="X1752">
        <f ca="1">VALUE(MID(C1752,6,FIND("_",C1752,6)-6))</f>
        <v>4</v>
      </c>
      <c r="Y1752">
        <f ca="1">IF(NOT(OR(ISBLANK(D1752),ISBLANK(E1752),D1752="",E1752="")),D1752-E1752,"")</f>
        <v>-0.5</v>
      </c>
      <c r="Z1752">
        <f ca="1">IF(OR(NOT(ISNUMBER(D1752)),ISBLANK(D1752),D1752="",ISBLANK(N1752)),"",ABS(D1752-N1752))</f>
        <v>0.5</v>
      </c>
      <c r="AA1752">
        <f ca="1">IF(OR(ISBLANK(J1752),ISBLANK(O1752),J1752="",O1752=""),"",IF(J1752=O1752,1,0))</f>
        <v>0</v>
      </c>
      <c r="AB1752">
        <f ca="1">IF(OR(ISBLANK(K1752),ISBLANK(Q1752),K1752="",Q1752=""),"",IF(K1752=Q1752,1,0))</f>
        <v>0</v>
      </c>
      <c r="AC1752" s="23" t="str">
        <f t="shared" ca="1" si="27"/>
        <v/>
      </c>
    </row>
    <row r="1753" spans="1:29" x14ac:dyDescent="0.25">
      <c r="A1753" s="23">
        <v>1752</v>
      </c>
      <c r="B1753">
        <v>855</v>
      </c>
      <c r="C1753" t="str">
        <f ca="1">IFERROR(VLOOKUP($B1753,INDIRECT(nfl_game_result),MATCH(C$1,INDIRECT(nfl_game_result_header),0),FALSE),"error")</f>
        <v>2015_04_PHI@WAS</v>
      </c>
      <c r="D1753">
        <f ca="1">IFERROR(IF(ISBLANK(VLOOKUP($B1753,INDIRECT(nfl_game_result),MATCH(D$1,INDIRECT(nfl_game_result_header),0),FALSE)),"",VLOOKUP($B1753,INDIRECT(nfl_game_result),MATCH(D$1,INDIRECT(nfl_game_result_header),0),FALSE)),"error")</f>
        <v>2.5</v>
      </c>
      <c r="E1753">
        <f ca="1">IFERROR(IF(ISBLANK(VLOOKUP($B1753,INDIRECT(nfl_game_result),MATCH(E$1,INDIRECT(nfl_game_result_header),0),FALSE)),"",VLOOKUP($B1753,INDIRECT(nfl_game_result),MATCH(E$1,INDIRECT(nfl_game_result_header),0),FALSE)),"error")</f>
        <v>3</v>
      </c>
      <c r="F1753" s="23" t="str">
        <f ca="1">IFERROR(IF(ISBLANK(VLOOKUP($B1753,INDIRECT(nfl_game_result),MATCH(F$1,INDIRECT(nfl_game_result_header),0),FALSE)),"",VLOOKUP($B1753,INDIRECT(nfl_game_result),MATCH(F$1,INDIRECT(nfl_game_result_header),0),FALSE)),"error")</f>
        <v/>
      </c>
      <c r="G1753" s="23" t="str">
        <f ca="1">IFERROR(IF(ISBLANK(VLOOKUP($B1753,INDIRECT(nfl_game_result),MATCH(G$1,INDIRECT(nfl_game_result_header),0),FALSE)),"",VLOOKUP($B1753,INDIRECT(nfl_game_result),MATCH(G$1,INDIRECT(nfl_game_result_header),0),FALSE)),"error")</f>
        <v/>
      </c>
      <c r="H1753">
        <f ca="1">IFERROR(IF(ISBLANK(VLOOKUP($B1753,INDIRECT(nfl_game_result),MATCH(H$1,INDIRECT(nfl_game_result_header),0),FALSE)),"",VLOOKUP($B1753,INDIRECT(nfl_game_result),MATCH(H$1,INDIRECT(nfl_game_result_header),0),FALSE)),"error")</f>
        <v>23</v>
      </c>
      <c r="I1753">
        <f ca="1">IFERROR(IF(ISBLANK(VLOOKUP($B1753,INDIRECT(nfl_game_result),MATCH(I$1,INDIRECT(nfl_game_result_header),0),FALSE)),"",VLOOKUP($B1753,INDIRECT(nfl_game_result),MATCH(I$1,INDIRECT(nfl_game_result_header),0),FALSE)),"error")</f>
        <v>20</v>
      </c>
      <c r="J1753" t="str">
        <f ca="1">IFERROR(IF(ISBLANK(VLOOKUP($B1753,INDIRECT(nfl_game_result),MATCH(J$1,INDIRECT(nfl_game_result_header),0),FALSE)),"",VLOOKUP($B1753,INDIRECT(nfl_game_result),MATCH(J$1,INDIRECT(nfl_game_result_header),0),FALSE)),"error")</f>
        <v>WAS</v>
      </c>
      <c r="K1753" t="str">
        <f ca="1">IFERROR(IF(ISBLANK(VLOOKUP($B1753,INDIRECT(nfl_game_result),MATCH(K$1,INDIRECT(nfl_game_result_header),0),FALSE)),"",VLOOKUP($B1753,INDIRECT(nfl_game_result),MATCH(K$1,INDIRECT(nfl_game_result_header),0),FALSE)),"error")</f>
        <v>WAS</v>
      </c>
      <c r="L1753" s="23" t="str">
        <f ca="1">IFERROR(IF(ISBLANK(VLOOKUP($B1753,INDIRECT(nfl_game_result),MATCH(L$1,INDIRECT(nfl_game_result_header),0),FALSE)),"",VLOOKUP($B1753,INDIRECT(nfl_game_result),MATCH(L$1,INDIRECT(nfl_game_result_header),0),FALSE)),"error")</f>
        <v/>
      </c>
      <c r="M1753" t="s">
        <v>14</v>
      </c>
      <c r="N1753">
        <v>3</v>
      </c>
      <c r="O1753" t="s">
        <v>94</v>
      </c>
      <c r="P1753">
        <v>12</v>
      </c>
      <c r="Q1753" t="s">
        <v>94</v>
      </c>
      <c r="V1753" s="23" t="s">
        <v>416</v>
      </c>
      <c r="W1753">
        <f ca="1">VALUE(LEFT(C1753, 4))</f>
        <v>2015</v>
      </c>
      <c r="X1753">
        <f ca="1">VALUE(MID(C1753,6,FIND("_",C1753,6)-6))</f>
        <v>4</v>
      </c>
      <c r="Y1753">
        <f ca="1">IF(NOT(OR(ISBLANK(D1753),ISBLANK(E1753),D1753="",E1753="")),D1753-E1753,"")</f>
        <v>-0.5</v>
      </c>
      <c r="Z1753">
        <f ca="1">IF(OR(NOT(ISNUMBER(D1753)),ISBLANK(D1753),D1753="",ISBLANK(N1753)),"",ABS(D1753-N1753))</f>
        <v>0.5</v>
      </c>
      <c r="AA1753">
        <f ca="1">IF(OR(ISBLANK(J1753),ISBLANK(O1753),J1753="",O1753=""),"",IF(J1753=O1753,1,0))</f>
        <v>1</v>
      </c>
      <c r="AB1753">
        <f ca="1">IF(OR(ISBLANK(K1753),ISBLANK(Q1753),K1753="",Q1753=""),"",IF(K1753=Q1753,1,0))</f>
        <v>1</v>
      </c>
      <c r="AC1753" s="23" t="str">
        <f t="shared" ca="1" si="27"/>
        <v/>
      </c>
    </row>
    <row r="1754" spans="1:29" x14ac:dyDescent="0.25">
      <c r="A1754" s="23">
        <v>1753</v>
      </c>
      <c r="B1754">
        <v>856</v>
      </c>
      <c r="C1754" t="str">
        <f ca="1">IFERROR(VLOOKUP($B1754,INDIRECT(nfl_game_result),MATCH(C$1,INDIRECT(nfl_game_result_header),0),FALSE),"error")</f>
        <v>2015_04_OAK@CHI</v>
      </c>
      <c r="D1754">
        <f ca="1">IFERROR(IF(ISBLANK(VLOOKUP($B1754,INDIRECT(nfl_game_result),MATCH(D$1,INDIRECT(nfl_game_result_header),0),FALSE)),"",VLOOKUP($B1754,INDIRECT(nfl_game_result),MATCH(D$1,INDIRECT(nfl_game_result_header),0),FALSE)),"error")</f>
        <v>2</v>
      </c>
      <c r="E1754">
        <f ca="1">IFERROR(IF(ISBLANK(VLOOKUP($B1754,INDIRECT(nfl_game_result),MATCH(E$1,INDIRECT(nfl_game_result_header),0),FALSE)),"",VLOOKUP($B1754,INDIRECT(nfl_game_result),MATCH(E$1,INDIRECT(nfl_game_result_header),0),FALSE)),"error")</f>
        <v>3</v>
      </c>
      <c r="F1754" s="23" t="str">
        <f ca="1">IFERROR(IF(ISBLANK(VLOOKUP($B1754,INDIRECT(nfl_game_result),MATCH(F$1,INDIRECT(nfl_game_result_header),0),FALSE)),"",VLOOKUP($B1754,INDIRECT(nfl_game_result),MATCH(F$1,INDIRECT(nfl_game_result_header),0),FALSE)),"error")</f>
        <v/>
      </c>
      <c r="G1754" s="23" t="str">
        <f ca="1">IFERROR(IF(ISBLANK(VLOOKUP($B1754,INDIRECT(nfl_game_result),MATCH(G$1,INDIRECT(nfl_game_result_header),0),FALSE)),"",VLOOKUP($B1754,INDIRECT(nfl_game_result),MATCH(G$1,INDIRECT(nfl_game_result_header),0),FALSE)),"error")</f>
        <v/>
      </c>
      <c r="H1754">
        <f ca="1">IFERROR(IF(ISBLANK(VLOOKUP($B1754,INDIRECT(nfl_game_result),MATCH(H$1,INDIRECT(nfl_game_result_header),0),FALSE)),"",VLOOKUP($B1754,INDIRECT(nfl_game_result),MATCH(H$1,INDIRECT(nfl_game_result_header),0),FALSE)),"error")</f>
        <v>22</v>
      </c>
      <c r="I1754">
        <f ca="1">IFERROR(IF(ISBLANK(VLOOKUP($B1754,INDIRECT(nfl_game_result),MATCH(I$1,INDIRECT(nfl_game_result_header),0),FALSE)),"",VLOOKUP($B1754,INDIRECT(nfl_game_result),MATCH(I$1,INDIRECT(nfl_game_result_header),0),FALSE)),"error")</f>
        <v>20</v>
      </c>
      <c r="J1754" t="str">
        <f ca="1">IFERROR(IF(ISBLANK(VLOOKUP($B1754,INDIRECT(nfl_game_result),MATCH(J$1,INDIRECT(nfl_game_result_header),0),FALSE)),"",VLOOKUP($B1754,INDIRECT(nfl_game_result),MATCH(J$1,INDIRECT(nfl_game_result_header),0),FALSE)),"error")</f>
        <v>CHI</v>
      </c>
      <c r="K1754" t="str">
        <f ca="1">IFERROR(IF(ISBLANK(VLOOKUP($B1754,INDIRECT(nfl_game_result),MATCH(K$1,INDIRECT(nfl_game_result_header),0),FALSE)),"",VLOOKUP($B1754,INDIRECT(nfl_game_result),MATCH(K$1,INDIRECT(nfl_game_result_header),0),FALSE)),"error")</f>
        <v>CHI</v>
      </c>
      <c r="L1754" s="23" t="str">
        <f ca="1">IFERROR(IF(ISBLANK(VLOOKUP($B1754,INDIRECT(nfl_game_result),MATCH(L$1,INDIRECT(nfl_game_result_header),0),FALSE)),"",VLOOKUP($B1754,INDIRECT(nfl_game_result),MATCH(L$1,INDIRECT(nfl_game_result_header),0),FALSE)),"error")</f>
        <v/>
      </c>
      <c r="M1754" t="s">
        <v>14</v>
      </c>
      <c r="N1754">
        <v>0</v>
      </c>
      <c r="O1754" t="s">
        <v>85</v>
      </c>
      <c r="P1754">
        <v>9</v>
      </c>
      <c r="Q1754" t="s">
        <v>85</v>
      </c>
      <c r="V1754" s="23" t="s">
        <v>416</v>
      </c>
      <c r="W1754">
        <f ca="1">VALUE(LEFT(C1754, 4))</f>
        <v>2015</v>
      </c>
      <c r="X1754">
        <f ca="1">VALUE(MID(C1754,6,FIND("_",C1754,6)-6))</f>
        <v>4</v>
      </c>
      <c r="Y1754">
        <f ca="1">IF(NOT(OR(ISBLANK(D1754),ISBLANK(E1754),D1754="",E1754="")),D1754-E1754,"")</f>
        <v>-1</v>
      </c>
      <c r="Z1754">
        <f ca="1">IF(OR(NOT(ISNUMBER(D1754)),ISBLANK(D1754),D1754="",ISBLANK(N1754)),"",ABS(D1754-N1754))</f>
        <v>2</v>
      </c>
      <c r="AA1754">
        <f ca="1">IF(OR(ISBLANK(J1754),ISBLANK(O1754),J1754="",O1754=""),"",IF(J1754=O1754,1,0))</f>
        <v>0</v>
      </c>
      <c r="AB1754">
        <f ca="1">IF(OR(ISBLANK(K1754),ISBLANK(Q1754),K1754="",Q1754=""),"",IF(K1754=Q1754,1,0))</f>
        <v>0</v>
      </c>
      <c r="AC1754" s="23" t="str">
        <f t="shared" ca="1" si="27"/>
        <v/>
      </c>
    </row>
    <row r="1755" spans="1:29" x14ac:dyDescent="0.25">
      <c r="A1755" s="23">
        <v>1754</v>
      </c>
      <c r="B1755">
        <v>857</v>
      </c>
      <c r="C1755" t="str">
        <f ca="1">IFERROR(VLOOKUP($B1755,INDIRECT(nfl_game_result),MATCH(C$1,INDIRECT(nfl_game_result_header),0),FALSE),"error")</f>
        <v>2015_04_HOU@ATL</v>
      </c>
      <c r="D1755">
        <f ca="1">IFERROR(IF(ISBLANK(VLOOKUP($B1755,INDIRECT(nfl_game_result),MATCH(D$1,INDIRECT(nfl_game_result_header),0),FALSE)),"",VLOOKUP($B1755,INDIRECT(nfl_game_result),MATCH(D$1,INDIRECT(nfl_game_result_header),0),FALSE)),"error")</f>
        <v>-3.5</v>
      </c>
      <c r="E1755">
        <f ca="1">IFERROR(IF(ISBLANK(VLOOKUP($B1755,INDIRECT(nfl_game_result),MATCH(E$1,INDIRECT(nfl_game_result_header),0),FALSE)),"",VLOOKUP($B1755,INDIRECT(nfl_game_result),MATCH(E$1,INDIRECT(nfl_game_result_header),0),FALSE)),"error")</f>
        <v>-6</v>
      </c>
      <c r="F1755" s="23" t="str">
        <f ca="1">IFERROR(IF(ISBLANK(VLOOKUP($B1755,INDIRECT(nfl_game_result),MATCH(F$1,INDIRECT(nfl_game_result_header),0),FALSE)),"",VLOOKUP($B1755,INDIRECT(nfl_game_result),MATCH(F$1,INDIRECT(nfl_game_result_header),0),FALSE)),"error")</f>
        <v/>
      </c>
      <c r="G1755" s="23" t="str">
        <f ca="1">IFERROR(IF(ISBLANK(VLOOKUP($B1755,INDIRECT(nfl_game_result),MATCH(G$1,INDIRECT(nfl_game_result_header),0),FALSE)),"",VLOOKUP($B1755,INDIRECT(nfl_game_result),MATCH(G$1,INDIRECT(nfl_game_result_header),0),FALSE)),"error")</f>
        <v/>
      </c>
      <c r="H1755">
        <f ca="1">IFERROR(IF(ISBLANK(VLOOKUP($B1755,INDIRECT(nfl_game_result),MATCH(H$1,INDIRECT(nfl_game_result_header),0),FALSE)),"",VLOOKUP($B1755,INDIRECT(nfl_game_result),MATCH(H$1,INDIRECT(nfl_game_result_header),0),FALSE)),"error")</f>
        <v>48</v>
      </c>
      <c r="I1755">
        <f ca="1">IFERROR(IF(ISBLANK(VLOOKUP($B1755,INDIRECT(nfl_game_result),MATCH(I$1,INDIRECT(nfl_game_result_header),0),FALSE)),"",VLOOKUP($B1755,INDIRECT(nfl_game_result),MATCH(I$1,INDIRECT(nfl_game_result_header),0),FALSE)),"error")</f>
        <v>21</v>
      </c>
      <c r="J1755" t="str">
        <f ca="1">IFERROR(IF(ISBLANK(VLOOKUP($B1755,INDIRECT(nfl_game_result),MATCH(J$1,INDIRECT(nfl_game_result_header),0),FALSE)),"",VLOOKUP($B1755,INDIRECT(nfl_game_result),MATCH(J$1,INDIRECT(nfl_game_result_header),0),FALSE)),"error")</f>
        <v>ATL</v>
      </c>
      <c r="K1755" t="str">
        <f ca="1">IFERROR(IF(ISBLANK(VLOOKUP($B1755,INDIRECT(nfl_game_result),MATCH(K$1,INDIRECT(nfl_game_result_header),0),FALSE)),"",VLOOKUP($B1755,INDIRECT(nfl_game_result),MATCH(K$1,INDIRECT(nfl_game_result_header),0),FALSE)),"error")</f>
        <v>ATL</v>
      </c>
      <c r="L1755" s="23" t="str">
        <f ca="1">IFERROR(IF(ISBLANK(VLOOKUP($B1755,INDIRECT(nfl_game_result),MATCH(L$1,INDIRECT(nfl_game_result_header),0),FALSE)),"",VLOOKUP($B1755,INDIRECT(nfl_game_result),MATCH(L$1,INDIRECT(nfl_game_result_header),0),FALSE)),"error")</f>
        <v/>
      </c>
      <c r="M1755" t="s">
        <v>14</v>
      </c>
      <c r="N1755">
        <v>-6</v>
      </c>
      <c r="O1755" t="s">
        <v>75</v>
      </c>
      <c r="P1755">
        <v>4</v>
      </c>
      <c r="Q1755" t="s">
        <v>20</v>
      </c>
      <c r="V1755" s="23" t="s">
        <v>416</v>
      </c>
      <c r="W1755">
        <f ca="1">VALUE(LEFT(C1755, 4))</f>
        <v>2015</v>
      </c>
      <c r="X1755">
        <f ca="1">VALUE(MID(C1755,6,FIND("_",C1755,6)-6))</f>
        <v>4</v>
      </c>
      <c r="Y1755">
        <f ca="1">IF(NOT(OR(ISBLANK(D1755),ISBLANK(E1755),D1755="",E1755="")),D1755-E1755,"")</f>
        <v>2.5</v>
      </c>
      <c r="Z1755">
        <f ca="1">IF(OR(NOT(ISNUMBER(D1755)),ISBLANK(D1755),D1755="",ISBLANK(N1755)),"",ABS(D1755-N1755))</f>
        <v>2.5</v>
      </c>
      <c r="AA1755">
        <f ca="1">IF(OR(ISBLANK(J1755),ISBLANK(O1755),J1755="",O1755=""),"",IF(J1755=O1755,1,0))</f>
        <v>0</v>
      </c>
      <c r="AB1755">
        <f ca="1">IF(OR(ISBLANK(K1755),ISBLANK(Q1755),K1755="",Q1755=""),"",IF(K1755=Q1755,1,0))</f>
        <v>1</v>
      </c>
      <c r="AC1755" s="23" t="str">
        <f t="shared" ca="1" si="27"/>
        <v/>
      </c>
    </row>
    <row r="1756" spans="1:29" x14ac:dyDescent="0.25">
      <c r="A1756" s="23">
        <v>1755</v>
      </c>
      <c r="B1756">
        <v>858</v>
      </c>
      <c r="C1756" t="str">
        <f ca="1">IFERROR(VLOOKUP($B1756,INDIRECT(nfl_game_result),MATCH(C$1,INDIRECT(nfl_game_result_header),0),FALSE),"error")</f>
        <v>2015_04_KCY@CIN</v>
      </c>
      <c r="D1756">
        <f ca="1">IFERROR(IF(ISBLANK(VLOOKUP($B1756,INDIRECT(nfl_game_result),MATCH(D$1,INDIRECT(nfl_game_result_header),0),FALSE)),"",VLOOKUP($B1756,INDIRECT(nfl_game_result),MATCH(D$1,INDIRECT(nfl_game_result_header),0),FALSE)),"error")</f>
        <v>-3</v>
      </c>
      <c r="E1756">
        <f ca="1">IFERROR(IF(ISBLANK(VLOOKUP($B1756,INDIRECT(nfl_game_result),MATCH(E$1,INDIRECT(nfl_game_result_header),0),FALSE)),"",VLOOKUP($B1756,INDIRECT(nfl_game_result),MATCH(E$1,INDIRECT(nfl_game_result_header),0),FALSE)),"error")</f>
        <v>-3.5</v>
      </c>
      <c r="F1756" s="23" t="str">
        <f ca="1">IFERROR(IF(ISBLANK(VLOOKUP($B1756,INDIRECT(nfl_game_result),MATCH(F$1,INDIRECT(nfl_game_result_header),0),FALSE)),"",VLOOKUP($B1756,INDIRECT(nfl_game_result),MATCH(F$1,INDIRECT(nfl_game_result_header),0),FALSE)),"error")</f>
        <v/>
      </c>
      <c r="G1756" s="23" t="str">
        <f ca="1">IFERROR(IF(ISBLANK(VLOOKUP($B1756,INDIRECT(nfl_game_result),MATCH(G$1,INDIRECT(nfl_game_result_header),0),FALSE)),"",VLOOKUP($B1756,INDIRECT(nfl_game_result),MATCH(G$1,INDIRECT(nfl_game_result_header),0),FALSE)),"error")</f>
        <v/>
      </c>
      <c r="H1756">
        <f ca="1">IFERROR(IF(ISBLANK(VLOOKUP($B1756,INDIRECT(nfl_game_result),MATCH(H$1,INDIRECT(nfl_game_result_header),0),FALSE)),"",VLOOKUP($B1756,INDIRECT(nfl_game_result),MATCH(H$1,INDIRECT(nfl_game_result_header),0),FALSE)),"error")</f>
        <v>36</v>
      </c>
      <c r="I1756">
        <f ca="1">IFERROR(IF(ISBLANK(VLOOKUP($B1756,INDIRECT(nfl_game_result),MATCH(I$1,INDIRECT(nfl_game_result_header),0),FALSE)),"",VLOOKUP($B1756,INDIRECT(nfl_game_result),MATCH(I$1,INDIRECT(nfl_game_result_header),0),FALSE)),"error")</f>
        <v>21</v>
      </c>
      <c r="J1756" t="str">
        <f ca="1">IFERROR(IF(ISBLANK(VLOOKUP($B1756,INDIRECT(nfl_game_result),MATCH(J$1,INDIRECT(nfl_game_result_header),0),FALSE)),"",VLOOKUP($B1756,INDIRECT(nfl_game_result),MATCH(J$1,INDIRECT(nfl_game_result_header),0),FALSE)),"error")</f>
        <v>CIN</v>
      </c>
      <c r="K1756" t="str">
        <f ca="1">IFERROR(IF(ISBLANK(VLOOKUP($B1756,INDIRECT(nfl_game_result),MATCH(K$1,INDIRECT(nfl_game_result_header),0),FALSE)),"",VLOOKUP($B1756,INDIRECT(nfl_game_result),MATCH(K$1,INDIRECT(nfl_game_result_header),0),FALSE)),"error")</f>
        <v>CIN</v>
      </c>
      <c r="L1756" s="23" t="str">
        <f ca="1">IFERROR(IF(ISBLANK(VLOOKUP($B1756,INDIRECT(nfl_game_result),MATCH(L$1,INDIRECT(nfl_game_result_header),0),FALSE)),"",VLOOKUP($B1756,INDIRECT(nfl_game_result),MATCH(L$1,INDIRECT(nfl_game_result_header),0),FALSE)),"error")</f>
        <v/>
      </c>
      <c r="M1756" t="s">
        <v>14</v>
      </c>
      <c r="N1756">
        <v>-3</v>
      </c>
      <c r="O1756" t="s">
        <v>331</v>
      </c>
      <c r="P1756">
        <v>5</v>
      </c>
      <c r="Q1756" t="s">
        <v>69</v>
      </c>
      <c r="V1756" s="23" t="s">
        <v>416</v>
      </c>
      <c r="W1756">
        <f ca="1">VALUE(LEFT(C1756, 4))</f>
        <v>2015</v>
      </c>
      <c r="X1756">
        <f ca="1">VALUE(MID(C1756,6,FIND("_",C1756,6)-6))</f>
        <v>4</v>
      </c>
      <c r="Y1756">
        <f ca="1">IF(NOT(OR(ISBLANK(D1756),ISBLANK(E1756),D1756="",E1756="")),D1756-E1756,"")</f>
        <v>0.5</v>
      </c>
      <c r="Z1756">
        <f ca="1">IF(OR(NOT(ISNUMBER(D1756)),ISBLANK(D1756),D1756="",ISBLANK(N1756)),"",ABS(D1756-N1756))</f>
        <v>0</v>
      </c>
      <c r="AA1756">
        <f ca="1">IF(OR(ISBLANK(J1756),ISBLANK(O1756),J1756="",O1756=""),"",IF(J1756=O1756,1,0))</f>
        <v>0</v>
      </c>
      <c r="AB1756">
        <f ca="1">IF(OR(ISBLANK(K1756),ISBLANK(Q1756),K1756="",Q1756=""),"",IF(K1756=Q1756,1,0))</f>
        <v>1</v>
      </c>
      <c r="AC1756" s="23" t="str">
        <f t="shared" ca="1" si="27"/>
        <v/>
      </c>
    </row>
    <row r="1757" spans="1:29" x14ac:dyDescent="0.25">
      <c r="A1757" s="23">
        <v>1756</v>
      </c>
      <c r="B1757">
        <v>859</v>
      </c>
      <c r="C1757" t="str">
        <f ca="1">IFERROR(VLOOKUP($B1757,INDIRECT(nfl_game_result),MATCH(C$1,INDIRECT(nfl_game_result_header),0),FALSE),"error")</f>
        <v>2015_04_CLE@SD</v>
      </c>
      <c r="D1757">
        <f ca="1">IFERROR(IF(ISBLANK(VLOOKUP($B1757,INDIRECT(nfl_game_result),MATCH(D$1,INDIRECT(nfl_game_result_header),0),FALSE)),"",VLOOKUP($B1757,INDIRECT(nfl_game_result),MATCH(D$1,INDIRECT(nfl_game_result_header),0),FALSE)),"error")</f>
        <v>-7</v>
      </c>
      <c r="E1757">
        <f ca="1">IFERROR(IF(ISBLANK(VLOOKUP($B1757,INDIRECT(nfl_game_result),MATCH(E$1,INDIRECT(nfl_game_result_header),0),FALSE)),"",VLOOKUP($B1757,INDIRECT(nfl_game_result),MATCH(E$1,INDIRECT(nfl_game_result_header),0),FALSE)),"error")</f>
        <v>-7</v>
      </c>
      <c r="F1757" s="23" t="str">
        <f ca="1">IFERROR(IF(ISBLANK(VLOOKUP($B1757,INDIRECT(nfl_game_result),MATCH(F$1,INDIRECT(nfl_game_result_header),0),FALSE)),"",VLOOKUP($B1757,INDIRECT(nfl_game_result),MATCH(F$1,INDIRECT(nfl_game_result_header),0),FALSE)),"error")</f>
        <v/>
      </c>
      <c r="G1757" s="23" t="str">
        <f ca="1">IFERROR(IF(ISBLANK(VLOOKUP($B1757,INDIRECT(nfl_game_result),MATCH(G$1,INDIRECT(nfl_game_result_header),0),FALSE)),"",VLOOKUP($B1757,INDIRECT(nfl_game_result),MATCH(G$1,INDIRECT(nfl_game_result_header),0),FALSE)),"error")</f>
        <v/>
      </c>
      <c r="H1757">
        <f ca="1">IFERROR(IF(ISBLANK(VLOOKUP($B1757,INDIRECT(nfl_game_result),MATCH(H$1,INDIRECT(nfl_game_result_header),0),FALSE)),"",VLOOKUP($B1757,INDIRECT(nfl_game_result),MATCH(H$1,INDIRECT(nfl_game_result_header),0),FALSE)),"error")</f>
        <v>30</v>
      </c>
      <c r="I1757">
        <f ca="1">IFERROR(IF(ISBLANK(VLOOKUP($B1757,INDIRECT(nfl_game_result),MATCH(I$1,INDIRECT(nfl_game_result_header),0),FALSE)),"",VLOOKUP($B1757,INDIRECT(nfl_game_result),MATCH(I$1,INDIRECT(nfl_game_result_header),0),FALSE)),"error")</f>
        <v>27</v>
      </c>
      <c r="J1757" t="str">
        <f ca="1">IFERROR(IF(ISBLANK(VLOOKUP($B1757,INDIRECT(nfl_game_result),MATCH(J$1,INDIRECT(nfl_game_result_header),0),FALSE)),"",VLOOKUP($B1757,INDIRECT(nfl_game_result),MATCH(J$1,INDIRECT(nfl_game_result_header),0),FALSE)),"error")</f>
        <v>CLE</v>
      </c>
      <c r="K1757" t="str">
        <f ca="1">IFERROR(IF(ISBLANK(VLOOKUP($B1757,INDIRECT(nfl_game_result),MATCH(K$1,INDIRECT(nfl_game_result_header),0),FALSE)),"",VLOOKUP($B1757,INDIRECT(nfl_game_result),MATCH(K$1,INDIRECT(nfl_game_result_header),0),FALSE)),"error")</f>
        <v>SD</v>
      </c>
      <c r="L1757" s="23" t="str">
        <f ca="1">IFERROR(IF(ISBLANK(VLOOKUP($B1757,INDIRECT(nfl_game_result),MATCH(L$1,INDIRECT(nfl_game_result_header),0),FALSE)),"",VLOOKUP($B1757,INDIRECT(nfl_game_result),MATCH(L$1,INDIRECT(nfl_game_result_header),0),FALSE)),"error")</f>
        <v/>
      </c>
      <c r="M1757" t="s">
        <v>14</v>
      </c>
      <c r="N1757">
        <v>-3.5</v>
      </c>
      <c r="O1757" t="s">
        <v>70</v>
      </c>
      <c r="P1757">
        <v>6</v>
      </c>
      <c r="Q1757" t="s">
        <v>70</v>
      </c>
      <c r="V1757" s="23" t="s">
        <v>416</v>
      </c>
      <c r="W1757">
        <f ca="1">VALUE(LEFT(C1757, 4))</f>
        <v>2015</v>
      </c>
      <c r="X1757">
        <f ca="1">VALUE(MID(C1757,6,FIND("_",C1757,6)-6))</f>
        <v>4</v>
      </c>
      <c r="Y1757">
        <f ca="1">IF(NOT(OR(ISBLANK(D1757),ISBLANK(E1757),D1757="",E1757="")),D1757-E1757,"")</f>
        <v>0</v>
      </c>
      <c r="Z1757">
        <f ca="1">IF(OR(NOT(ISNUMBER(D1757)),ISBLANK(D1757),D1757="",ISBLANK(N1757)),"",ABS(D1757-N1757))</f>
        <v>3.5</v>
      </c>
      <c r="AA1757">
        <f ca="1">IF(OR(ISBLANK(J1757),ISBLANK(O1757),J1757="",O1757=""),"",IF(J1757=O1757,1,0))</f>
        <v>1</v>
      </c>
      <c r="AB1757">
        <f ca="1">IF(OR(ISBLANK(K1757),ISBLANK(Q1757),K1757="",Q1757=""),"",IF(K1757=Q1757,1,0))</f>
        <v>0</v>
      </c>
      <c r="AC1757" s="23" t="str">
        <f t="shared" ca="1" si="27"/>
        <v/>
      </c>
    </row>
    <row r="1758" spans="1:29" x14ac:dyDescent="0.25">
      <c r="A1758" s="23">
        <v>1757</v>
      </c>
      <c r="B1758">
        <v>860</v>
      </c>
      <c r="C1758" t="str">
        <f ca="1">IFERROR(VLOOKUP($B1758,INDIRECT(nfl_game_result),MATCH(C$1,INDIRECT(nfl_game_result_header),0),FALSE),"error")</f>
        <v>2015_04_GBY@SFO</v>
      </c>
      <c r="D1758">
        <f ca="1">IFERROR(IF(ISBLANK(VLOOKUP($B1758,INDIRECT(nfl_game_result),MATCH(D$1,INDIRECT(nfl_game_result_header),0),FALSE)),"",VLOOKUP($B1758,INDIRECT(nfl_game_result),MATCH(D$1,INDIRECT(nfl_game_result_header),0),FALSE)),"error")</f>
        <v>9.5</v>
      </c>
      <c r="E1758">
        <f ca="1">IFERROR(IF(ISBLANK(VLOOKUP($B1758,INDIRECT(nfl_game_result),MATCH(E$1,INDIRECT(nfl_game_result_header),0),FALSE)),"",VLOOKUP($B1758,INDIRECT(nfl_game_result),MATCH(E$1,INDIRECT(nfl_game_result_header),0),FALSE)),"error")</f>
        <v>7.5</v>
      </c>
      <c r="F1758" s="23" t="str">
        <f ca="1">IFERROR(IF(ISBLANK(VLOOKUP($B1758,INDIRECT(nfl_game_result),MATCH(F$1,INDIRECT(nfl_game_result_header),0),FALSE)),"",VLOOKUP($B1758,INDIRECT(nfl_game_result),MATCH(F$1,INDIRECT(nfl_game_result_header),0),FALSE)),"error")</f>
        <v/>
      </c>
      <c r="G1758" s="23" t="str">
        <f ca="1">IFERROR(IF(ISBLANK(VLOOKUP($B1758,INDIRECT(nfl_game_result),MATCH(G$1,INDIRECT(nfl_game_result_header),0),FALSE)),"",VLOOKUP($B1758,INDIRECT(nfl_game_result),MATCH(G$1,INDIRECT(nfl_game_result_header),0),FALSE)),"error")</f>
        <v/>
      </c>
      <c r="H1758">
        <f ca="1">IFERROR(IF(ISBLANK(VLOOKUP($B1758,INDIRECT(nfl_game_result),MATCH(H$1,INDIRECT(nfl_game_result_header),0),FALSE)),"",VLOOKUP($B1758,INDIRECT(nfl_game_result),MATCH(H$1,INDIRECT(nfl_game_result_header),0),FALSE)),"error")</f>
        <v>3</v>
      </c>
      <c r="I1758">
        <f ca="1">IFERROR(IF(ISBLANK(VLOOKUP($B1758,INDIRECT(nfl_game_result),MATCH(I$1,INDIRECT(nfl_game_result_header),0),FALSE)),"",VLOOKUP($B1758,INDIRECT(nfl_game_result),MATCH(I$1,INDIRECT(nfl_game_result_header),0),FALSE)),"error")</f>
        <v>17</v>
      </c>
      <c r="J1758" t="str">
        <f ca="1">IFERROR(IF(ISBLANK(VLOOKUP($B1758,INDIRECT(nfl_game_result),MATCH(J$1,INDIRECT(nfl_game_result_header),0),FALSE)),"",VLOOKUP($B1758,INDIRECT(nfl_game_result),MATCH(J$1,INDIRECT(nfl_game_result_header),0),FALSE)),"error")</f>
        <v>GBY</v>
      </c>
      <c r="K1758" t="str">
        <f ca="1">IFERROR(IF(ISBLANK(VLOOKUP($B1758,INDIRECT(nfl_game_result),MATCH(K$1,INDIRECT(nfl_game_result_header),0),FALSE)),"",VLOOKUP($B1758,INDIRECT(nfl_game_result),MATCH(K$1,INDIRECT(nfl_game_result_header),0),FALSE)),"error")</f>
        <v>GBY</v>
      </c>
      <c r="L1758" s="23" t="str">
        <f ca="1">IFERROR(IF(ISBLANK(VLOOKUP($B1758,INDIRECT(nfl_game_result),MATCH(L$1,INDIRECT(nfl_game_result_header),0),FALSE)),"",VLOOKUP($B1758,INDIRECT(nfl_game_result),MATCH(L$1,INDIRECT(nfl_game_result_header),0),FALSE)),"error")</f>
        <v/>
      </c>
      <c r="M1758" t="s">
        <v>14</v>
      </c>
      <c r="N1758">
        <v>6</v>
      </c>
      <c r="O1758" t="s">
        <v>333</v>
      </c>
      <c r="P1758">
        <v>7</v>
      </c>
      <c r="Q1758" t="s">
        <v>330</v>
      </c>
      <c r="V1758" s="23" t="s">
        <v>416</v>
      </c>
      <c r="W1758">
        <f ca="1">VALUE(LEFT(C1758, 4))</f>
        <v>2015</v>
      </c>
      <c r="X1758">
        <f ca="1">VALUE(MID(C1758,6,FIND("_",C1758,6)-6))</f>
        <v>4</v>
      </c>
      <c r="Y1758">
        <f ca="1">IF(NOT(OR(ISBLANK(D1758),ISBLANK(E1758),D1758="",E1758="")),D1758-E1758,"")</f>
        <v>2</v>
      </c>
      <c r="Z1758">
        <f ca="1">IF(OR(NOT(ISNUMBER(D1758)),ISBLANK(D1758),D1758="",ISBLANK(N1758)),"",ABS(D1758-N1758))</f>
        <v>3.5</v>
      </c>
      <c r="AA1758">
        <f ca="1">IF(OR(ISBLANK(J1758),ISBLANK(O1758),J1758="",O1758=""),"",IF(J1758=O1758,1,0))</f>
        <v>0</v>
      </c>
      <c r="AB1758">
        <f ca="1">IF(OR(ISBLANK(K1758),ISBLANK(Q1758),K1758="",Q1758=""),"",IF(K1758=Q1758,1,0))</f>
        <v>1</v>
      </c>
      <c r="AC1758" s="23" t="str">
        <f t="shared" ca="1" si="27"/>
        <v/>
      </c>
    </row>
    <row r="1759" spans="1:29" x14ac:dyDescent="0.25">
      <c r="A1759" s="23">
        <v>1758</v>
      </c>
      <c r="B1759">
        <v>861</v>
      </c>
      <c r="C1759" t="str">
        <f ca="1">IFERROR(VLOOKUP($B1759,INDIRECT(nfl_game_result),MATCH(C$1,INDIRECT(nfl_game_result_header),0),FALSE),"error")</f>
        <v>2015_04_STL@ARI</v>
      </c>
      <c r="D1759">
        <f ca="1">IFERROR(IF(ISBLANK(VLOOKUP($B1759,INDIRECT(nfl_game_result),MATCH(D$1,INDIRECT(nfl_game_result_header),0),FALSE)),"",VLOOKUP($B1759,INDIRECT(nfl_game_result),MATCH(D$1,INDIRECT(nfl_game_result_header),0),FALSE)),"error")</f>
        <v>-6</v>
      </c>
      <c r="E1759">
        <f ca="1">IFERROR(IF(ISBLANK(VLOOKUP($B1759,INDIRECT(nfl_game_result),MATCH(E$1,INDIRECT(nfl_game_result_header),0),FALSE)),"",VLOOKUP($B1759,INDIRECT(nfl_game_result),MATCH(E$1,INDIRECT(nfl_game_result_header),0),FALSE)),"error")</f>
        <v>-7</v>
      </c>
      <c r="F1759" s="23" t="str">
        <f ca="1">IFERROR(IF(ISBLANK(VLOOKUP($B1759,INDIRECT(nfl_game_result),MATCH(F$1,INDIRECT(nfl_game_result_header),0),FALSE)),"",VLOOKUP($B1759,INDIRECT(nfl_game_result),MATCH(F$1,INDIRECT(nfl_game_result_header),0),FALSE)),"error")</f>
        <v/>
      </c>
      <c r="G1759" s="23" t="str">
        <f ca="1">IFERROR(IF(ISBLANK(VLOOKUP($B1759,INDIRECT(nfl_game_result),MATCH(G$1,INDIRECT(nfl_game_result_header),0),FALSE)),"",VLOOKUP($B1759,INDIRECT(nfl_game_result),MATCH(G$1,INDIRECT(nfl_game_result_header),0),FALSE)),"error")</f>
        <v/>
      </c>
      <c r="H1759">
        <f ca="1">IFERROR(IF(ISBLANK(VLOOKUP($B1759,INDIRECT(nfl_game_result),MATCH(H$1,INDIRECT(nfl_game_result_header),0),FALSE)),"",VLOOKUP($B1759,INDIRECT(nfl_game_result),MATCH(H$1,INDIRECT(nfl_game_result_header),0),FALSE)),"error")</f>
        <v>22</v>
      </c>
      <c r="I1759">
        <f ca="1">IFERROR(IF(ISBLANK(VLOOKUP($B1759,INDIRECT(nfl_game_result),MATCH(I$1,INDIRECT(nfl_game_result_header),0),FALSE)),"",VLOOKUP($B1759,INDIRECT(nfl_game_result),MATCH(I$1,INDIRECT(nfl_game_result_header),0),FALSE)),"error")</f>
        <v>24</v>
      </c>
      <c r="J1759" t="str">
        <f ca="1">IFERROR(IF(ISBLANK(VLOOKUP($B1759,INDIRECT(nfl_game_result),MATCH(J$1,INDIRECT(nfl_game_result_header),0),FALSE)),"",VLOOKUP($B1759,INDIRECT(nfl_game_result),MATCH(J$1,INDIRECT(nfl_game_result_header),0),FALSE)),"error")</f>
        <v>STL</v>
      </c>
      <c r="K1759" t="str">
        <f ca="1">IFERROR(IF(ISBLANK(VLOOKUP($B1759,INDIRECT(nfl_game_result),MATCH(K$1,INDIRECT(nfl_game_result_header),0),FALSE)),"",VLOOKUP($B1759,INDIRECT(nfl_game_result),MATCH(K$1,INDIRECT(nfl_game_result_header),0),FALSE)),"error")</f>
        <v>STL</v>
      </c>
      <c r="L1759" s="23" t="str">
        <f ca="1">IFERROR(IF(ISBLANK(VLOOKUP($B1759,INDIRECT(nfl_game_result),MATCH(L$1,INDIRECT(nfl_game_result_header),0),FALSE)),"",VLOOKUP($B1759,INDIRECT(nfl_game_result),MATCH(L$1,INDIRECT(nfl_game_result_header),0),FALSE)),"error")</f>
        <v/>
      </c>
      <c r="M1759" t="s">
        <v>14</v>
      </c>
      <c r="N1759">
        <v>-7</v>
      </c>
      <c r="O1759" t="s">
        <v>91</v>
      </c>
      <c r="P1759">
        <v>3</v>
      </c>
      <c r="Q1759" t="s">
        <v>64</v>
      </c>
      <c r="V1759" s="23" t="s">
        <v>416</v>
      </c>
      <c r="W1759">
        <f ca="1">VALUE(LEFT(C1759, 4))</f>
        <v>2015</v>
      </c>
      <c r="X1759">
        <f ca="1">VALUE(MID(C1759,6,FIND("_",C1759,6)-6))</f>
        <v>4</v>
      </c>
      <c r="Y1759">
        <f ca="1">IF(NOT(OR(ISBLANK(D1759),ISBLANK(E1759),D1759="",E1759="")),D1759-E1759,"")</f>
        <v>1</v>
      </c>
      <c r="Z1759">
        <f ca="1">IF(OR(NOT(ISNUMBER(D1759)),ISBLANK(D1759),D1759="",ISBLANK(N1759)),"",ABS(D1759-N1759))</f>
        <v>1</v>
      </c>
      <c r="AA1759">
        <f ca="1">IF(OR(ISBLANK(J1759),ISBLANK(O1759),J1759="",O1759=""),"",IF(J1759=O1759,1,0))</f>
        <v>1</v>
      </c>
      <c r="AB1759">
        <f ca="1">IF(OR(ISBLANK(K1759),ISBLANK(Q1759),K1759="",Q1759=""),"",IF(K1759=Q1759,1,0))</f>
        <v>0</v>
      </c>
      <c r="AC1759" s="23" t="str">
        <f t="shared" ca="1" si="27"/>
        <v/>
      </c>
    </row>
    <row r="1760" spans="1:29" x14ac:dyDescent="0.25">
      <c r="A1760" s="23">
        <v>1759</v>
      </c>
      <c r="B1760">
        <v>862</v>
      </c>
      <c r="C1760" t="str">
        <f ca="1">IFERROR(VLOOKUP($B1760,INDIRECT(nfl_game_result),MATCH(C$1,INDIRECT(nfl_game_result_header),0),FALSE),"error")</f>
        <v>2015_04_MIN@DEN</v>
      </c>
      <c r="D1760">
        <f ca="1">IFERROR(IF(ISBLANK(VLOOKUP($B1760,INDIRECT(nfl_game_result),MATCH(D$1,INDIRECT(nfl_game_result_header),0),FALSE)),"",VLOOKUP($B1760,INDIRECT(nfl_game_result),MATCH(D$1,INDIRECT(nfl_game_result_header),0),FALSE)),"error")</f>
        <v>-4.5</v>
      </c>
      <c r="E1760">
        <f ca="1">IFERROR(IF(ISBLANK(VLOOKUP($B1760,INDIRECT(nfl_game_result),MATCH(E$1,INDIRECT(nfl_game_result_header),0),FALSE)),"",VLOOKUP($B1760,INDIRECT(nfl_game_result),MATCH(E$1,INDIRECT(nfl_game_result_header),0),FALSE)),"error")</f>
        <v>-7</v>
      </c>
      <c r="F1760" s="23" t="str">
        <f ca="1">IFERROR(IF(ISBLANK(VLOOKUP($B1760,INDIRECT(nfl_game_result),MATCH(F$1,INDIRECT(nfl_game_result_header),0),FALSE)),"",VLOOKUP($B1760,INDIRECT(nfl_game_result),MATCH(F$1,INDIRECT(nfl_game_result_header),0),FALSE)),"error")</f>
        <v/>
      </c>
      <c r="G1760" s="23" t="str">
        <f ca="1">IFERROR(IF(ISBLANK(VLOOKUP($B1760,INDIRECT(nfl_game_result),MATCH(G$1,INDIRECT(nfl_game_result_header),0),FALSE)),"",VLOOKUP($B1760,INDIRECT(nfl_game_result),MATCH(G$1,INDIRECT(nfl_game_result_header),0),FALSE)),"error")</f>
        <v/>
      </c>
      <c r="H1760">
        <f ca="1">IFERROR(IF(ISBLANK(VLOOKUP($B1760,INDIRECT(nfl_game_result),MATCH(H$1,INDIRECT(nfl_game_result_header),0),FALSE)),"",VLOOKUP($B1760,INDIRECT(nfl_game_result),MATCH(H$1,INDIRECT(nfl_game_result_header),0),FALSE)),"error")</f>
        <v>23</v>
      </c>
      <c r="I1760">
        <f ca="1">IFERROR(IF(ISBLANK(VLOOKUP($B1760,INDIRECT(nfl_game_result),MATCH(I$1,INDIRECT(nfl_game_result_header),0),FALSE)),"",VLOOKUP($B1760,INDIRECT(nfl_game_result),MATCH(I$1,INDIRECT(nfl_game_result_header),0),FALSE)),"error")</f>
        <v>20</v>
      </c>
      <c r="J1760" t="str">
        <f ca="1">IFERROR(IF(ISBLANK(VLOOKUP($B1760,INDIRECT(nfl_game_result),MATCH(J$1,INDIRECT(nfl_game_result_header),0),FALSE)),"",VLOOKUP($B1760,INDIRECT(nfl_game_result),MATCH(J$1,INDIRECT(nfl_game_result_header),0),FALSE)),"error")</f>
        <v>MIN</v>
      </c>
      <c r="K1760" t="str">
        <f ca="1">IFERROR(IF(ISBLANK(VLOOKUP($B1760,INDIRECT(nfl_game_result),MATCH(K$1,INDIRECT(nfl_game_result_header),0),FALSE)),"",VLOOKUP($B1760,INDIRECT(nfl_game_result),MATCH(K$1,INDIRECT(nfl_game_result_header),0),FALSE)),"error")</f>
        <v>DEN</v>
      </c>
      <c r="L1760" s="23" t="str">
        <f ca="1">IFERROR(IF(ISBLANK(VLOOKUP($B1760,INDIRECT(nfl_game_result),MATCH(L$1,INDIRECT(nfl_game_result_header),0),FALSE)),"",VLOOKUP($B1760,INDIRECT(nfl_game_result),MATCH(L$1,INDIRECT(nfl_game_result_header),0),FALSE)),"error")</f>
        <v/>
      </c>
      <c r="M1760" t="s">
        <v>14</v>
      </c>
      <c r="N1760">
        <v>-4.5</v>
      </c>
      <c r="O1760" t="s">
        <v>80</v>
      </c>
      <c r="P1760">
        <v>8</v>
      </c>
      <c r="Q1760" t="s">
        <v>80</v>
      </c>
      <c r="V1760" s="23" t="s">
        <v>416</v>
      </c>
      <c r="W1760">
        <f ca="1">VALUE(LEFT(C1760, 4))</f>
        <v>2015</v>
      </c>
      <c r="X1760">
        <f ca="1">VALUE(MID(C1760,6,FIND("_",C1760,6)-6))</f>
        <v>4</v>
      </c>
      <c r="Y1760">
        <f ca="1">IF(NOT(OR(ISBLANK(D1760),ISBLANK(E1760),D1760="",E1760="")),D1760-E1760,"")</f>
        <v>2.5</v>
      </c>
      <c r="Z1760">
        <f ca="1">IF(OR(NOT(ISNUMBER(D1760)),ISBLANK(D1760),D1760="",ISBLANK(N1760)),"",ABS(D1760-N1760))</f>
        <v>0</v>
      </c>
      <c r="AA1760">
        <f ca="1">IF(OR(ISBLANK(J1760),ISBLANK(O1760),J1760="",O1760=""),"",IF(J1760=O1760,1,0))</f>
        <v>1</v>
      </c>
      <c r="AB1760">
        <f ca="1">IF(OR(ISBLANK(K1760),ISBLANK(Q1760),K1760="",Q1760=""),"",IF(K1760=Q1760,1,0))</f>
        <v>0</v>
      </c>
      <c r="AC1760" s="23" t="str">
        <f t="shared" ca="1" si="27"/>
        <v/>
      </c>
    </row>
    <row r="1761" spans="1:29" x14ac:dyDescent="0.25">
      <c r="A1761" s="23">
        <v>1760</v>
      </c>
      <c r="B1761">
        <v>863</v>
      </c>
      <c r="C1761" t="str">
        <f ca="1">IFERROR(VLOOKUP($B1761,INDIRECT(nfl_game_result),MATCH(C$1,INDIRECT(nfl_game_result_header),0),FALSE),"error")</f>
        <v>2015_04_DAL@NOR</v>
      </c>
      <c r="D1761">
        <f ca="1">IFERROR(IF(ISBLANK(VLOOKUP($B1761,INDIRECT(nfl_game_result),MATCH(D$1,INDIRECT(nfl_game_result_header),0),FALSE)),"",VLOOKUP($B1761,INDIRECT(nfl_game_result),MATCH(D$1,INDIRECT(nfl_game_result_header),0),FALSE)),"error")</f>
        <v>-7</v>
      </c>
      <c r="E1761">
        <f ca="1">IFERROR(IF(ISBLANK(VLOOKUP($B1761,INDIRECT(nfl_game_result),MATCH(E$1,INDIRECT(nfl_game_result_header),0),FALSE)),"",VLOOKUP($B1761,INDIRECT(nfl_game_result),MATCH(E$1,INDIRECT(nfl_game_result_header),0),FALSE)),"error")</f>
        <v>-3</v>
      </c>
      <c r="F1761" s="23" t="str">
        <f ca="1">IFERROR(IF(ISBLANK(VLOOKUP($B1761,INDIRECT(nfl_game_result),MATCH(F$1,INDIRECT(nfl_game_result_header),0),FALSE)),"",VLOOKUP($B1761,INDIRECT(nfl_game_result),MATCH(F$1,INDIRECT(nfl_game_result_header),0),FALSE)),"error")</f>
        <v/>
      </c>
      <c r="G1761" s="23" t="str">
        <f ca="1">IFERROR(IF(ISBLANK(VLOOKUP($B1761,INDIRECT(nfl_game_result),MATCH(G$1,INDIRECT(nfl_game_result_header),0),FALSE)),"",VLOOKUP($B1761,INDIRECT(nfl_game_result),MATCH(G$1,INDIRECT(nfl_game_result_header),0),FALSE)),"error")</f>
        <v/>
      </c>
      <c r="H1761">
        <f ca="1">IFERROR(IF(ISBLANK(VLOOKUP($B1761,INDIRECT(nfl_game_result),MATCH(H$1,INDIRECT(nfl_game_result_header),0),FALSE)),"",VLOOKUP($B1761,INDIRECT(nfl_game_result),MATCH(H$1,INDIRECT(nfl_game_result_header),0),FALSE)),"error")</f>
        <v>26</v>
      </c>
      <c r="I1761">
        <f ca="1">IFERROR(IF(ISBLANK(VLOOKUP($B1761,INDIRECT(nfl_game_result),MATCH(I$1,INDIRECT(nfl_game_result_header),0),FALSE)),"",VLOOKUP($B1761,INDIRECT(nfl_game_result),MATCH(I$1,INDIRECT(nfl_game_result_header),0),FALSE)),"error")</f>
        <v>20</v>
      </c>
      <c r="J1761" t="str">
        <f ca="1">IFERROR(IF(ISBLANK(VLOOKUP($B1761,INDIRECT(nfl_game_result),MATCH(J$1,INDIRECT(nfl_game_result_header),0),FALSE)),"",VLOOKUP($B1761,INDIRECT(nfl_game_result),MATCH(J$1,INDIRECT(nfl_game_result_header),0),FALSE)),"error")</f>
        <v>NOR</v>
      </c>
      <c r="K1761" t="str">
        <f ca="1">IFERROR(IF(ISBLANK(VLOOKUP($B1761,INDIRECT(nfl_game_result),MATCH(K$1,INDIRECT(nfl_game_result_header),0),FALSE)),"",VLOOKUP($B1761,INDIRECT(nfl_game_result),MATCH(K$1,INDIRECT(nfl_game_result_header),0),FALSE)),"error")</f>
        <v>NOR</v>
      </c>
      <c r="L1761" s="23" t="str">
        <f ca="1">IFERROR(IF(ISBLANK(VLOOKUP($B1761,INDIRECT(nfl_game_result),MATCH(L$1,INDIRECT(nfl_game_result_header),0),FALSE)),"",VLOOKUP($B1761,INDIRECT(nfl_game_result),MATCH(L$1,INDIRECT(nfl_game_result_header),0),FALSE)),"error")</f>
        <v/>
      </c>
      <c r="M1761" t="s">
        <v>14</v>
      </c>
      <c r="N1761">
        <v>2</v>
      </c>
      <c r="O1761" t="s">
        <v>335</v>
      </c>
      <c r="P1761">
        <v>15</v>
      </c>
      <c r="Q1761" t="s">
        <v>335</v>
      </c>
      <c r="V1761" s="23" t="s">
        <v>416</v>
      </c>
      <c r="W1761">
        <f ca="1">VALUE(LEFT(C1761, 4))</f>
        <v>2015</v>
      </c>
      <c r="X1761">
        <f ca="1">VALUE(MID(C1761,6,FIND("_",C1761,6)-6))</f>
        <v>4</v>
      </c>
      <c r="Y1761">
        <f ca="1">IF(NOT(OR(ISBLANK(D1761),ISBLANK(E1761),D1761="",E1761="")),D1761-E1761,"")</f>
        <v>-4</v>
      </c>
      <c r="Z1761">
        <f ca="1">IF(OR(NOT(ISNUMBER(D1761)),ISBLANK(D1761),D1761="",ISBLANK(N1761)),"",ABS(D1761-N1761))</f>
        <v>9</v>
      </c>
      <c r="AA1761">
        <f ca="1">IF(OR(ISBLANK(J1761),ISBLANK(O1761),J1761="",O1761=""),"",IF(J1761=O1761,1,0))</f>
        <v>1</v>
      </c>
      <c r="AB1761">
        <f ca="1">IF(OR(ISBLANK(K1761),ISBLANK(Q1761),K1761="",Q1761=""),"",IF(K1761=Q1761,1,0))</f>
        <v>1</v>
      </c>
      <c r="AC1761" s="23" t="str">
        <f t="shared" ca="1" si="27"/>
        <v/>
      </c>
    </row>
    <row r="1762" spans="1:29" x14ac:dyDescent="0.25">
      <c r="A1762" s="23">
        <v>1761</v>
      </c>
      <c r="B1762">
        <v>864</v>
      </c>
      <c r="C1762" t="str">
        <f ca="1">IFERROR(VLOOKUP($B1762,INDIRECT(nfl_game_result),MATCH(C$1,INDIRECT(nfl_game_result_header),0),FALSE),"error")</f>
        <v>2015_04_DET@SEA</v>
      </c>
      <c r="D1762">
        <f ca="1">IFERROR(IF(ISBLANK(VLOOKUP($B1762,INDIRECT(nfl_game_result),MATCH(D$1,INDIRECT(nfl_game_result_header),0),FALSE)),"",VLOOKUP($B1762,INDIRECT(nfl_game_result),MATCH(D$1,INDIRECT(nfl_game_result_header),0),FALSE)),"error")</f>
        <v>-9.5</v>
      </c>
      <c r="E1762">
        <f ca="1">IFERROR(IF(ISBLANK(VLOOKUP($B1762,INDIRECT(nfl_game_result),MATCH(E$1,INDIRECT(nfl_game_result_header),0),FALSE)),"",VLOOKUP($B1762,INDIRECT(nfl_game_result),MATCH(E$1,INDIRECT(nfl_game_result_header),0),FALSE)),"error")</f>
        <v>-9.5</v>
      </c>
      <c r="F1762" s="23" t="str">
        <f ca="1">IFERROR(IF(ISBLANK(VLOOKUP($B1762,INDIRECT(nfl_game_result),MATCH(F$1,INDIRECT(nfl_game_result_header),0),FALSE)),"",VLOOKUP($B1762,INDIRECT(nfl_game_result),MATCH(F$1,INDIRECT(nfl_game_result_header),0),FALSE)),"error")</f>
        <v/>
      </c>
      <c r="G1762" s="23" t="str">
        <f ca="1">IFERROR(IF(ISBLANK(VLOOKUP($B1762,INDIRECT(nfl_game_result),MATCH(G$1,INDIRECT(nfl_game_result_header),0),FALSE)),"",VLOOKUP($B1762,INDIRECT(nfl_game_result),MATCH(G$1,INDIRECT(nfl_game_result_header),0),FALSE)),"error")</f>
        <v/>
      </c>
      <c r="H1762">
        <f ca="1">IFERROR(IF(ISBLANK(VLOOKUP($B1762,INDIRECT(nfl_game_result),MATCH(H$1,INDIRECT(nfl_game_result_header),0),FALSE)),"",VLOOKUP($B1762,INDIRECT(nfl_game_result),MATCH(H$1,INDIRECT(nfl_game_result_header),0),FALSE)),"error")</f>
        <v>13</v>
      </c>
      <c r="I1762">
        <f ca="1">IFERROR(IF(ISBLANK(VLOOKUP($B1762,INDIRECT(nfl_game_result),MATCH(I$1,INDIRECT(nfl_game_result_header),0),FALSE)),"",VLOOKUP($B1762,INDIRECT(nfl_game_result),MATCH(I$1,INDIRECT(nfl_game_result_header),0),FALSE)),"error")</f>
        <v>10</v>
      </c>
      <c r="J1762" t="str">
        <f ca="1">IFERROR(IF(ISBLANK(VLOOKUP($B1762,INDIRECT(nfl_game_result),MATCH(J$1,INDIRECT(nfl_game_result_header),0),FALSE)),"",VLOOKUP($B1762,INDIRECT(nfl_game_result),MATCH(J$1,INDIRECT(nfl_game_result_header),0),FALSE)),"error")</f>
        <v>DET</v>
      </c>
      <c r="K1762" t="str">
        <f ca="1">IFERROR(IF(ISBLANK(VLOOKUP($B1762,INDIRECT(nfl_game_result),MATCH(K$1,INDIRECT(nfl_game_result_header),0),FALSE)),"",VLOOKUP($B1762,INDIRECT(nfl_game_result),MATCH(K$1,INDIRECT(nfl_game_result_header),0),FALSE)),"error")</f>
        <v>SEA</v>
      </c>
      <c r="L1762" s="23" t="str">
        <f ca="1">IFERROR(IF(ISBLANK(VLOOKUP($B1762,INDIRECT(nfl_game_result),MATCH(L$1,INDIRECT(nfl_game_result_header),0),FALSE)),"",VLOOKUP($B1762,INDIRECT(nfl_game_result),MATCH(L$1,INDIRECT(nfl_game_result_header),0),FALSE)),"error")</f>
        <v/>
      </c>
      <c r="M1762" t="s">
        <v>14</v>
      </c>
      <c r="N1762">
        <v>-9</v>
      </c>
      <c r="O1762" t="s">
        <v>89</v>
      </c>
      <c r="P1762">
        <v>1</v>
      </c>
      <c r="Q1762" t="s">
        <v>89</v>
      </c>
      <c r="V1762" s="23" t="s">
        <v>416</v>
      </c>
      <c r="W1762">
        <f ca="1">VALUE(LEFT(C1762, 4))</f>
        <v>2015</v>
      </c>
      <c r="X1762">
        <f ca="1">VALUE(MID(C1762,6,FIND("_",C1762,6)-6))</f>
        <v>4</v>
      </c>
      <c r="Y1762">
        <f ca="1">IF(NOT(OR(ISBLANK(D1762),ISBLANK(E1762),D1762="",E1762="")),D1762-E1762,"")</f>
        <v>0</v>
      </c>
      <c r="Z1762">
        <f ca="1">IF(OR(NOT(ISNUMBER(D1762)),ISBLANK(D1762),D1762="",ISBLANK(N1762)),"",ABS(D1762-N1762))</f>
        <v>0.5</v>
      </c>
      <c r="AA1762">
        <f ca="1">IF(OR(ISBLANK(J1762),ISBLANK(O1762),J1762="",O1762=""),"",IF(J1762=O1762,1,0))</f>
        <v>0</v>
      </c>
      <c r="AB1762">
        <f ca="1">IF(OR(ISBLANK(K1762),ISBLANK(Q1762),K1762="",Q1762=""),"",IF(K1762=Q1762,1,0))</f>
        <v>1</v>
      </c>
      <c r="AC1762" s="23" t="str">
        <f t="shared" ca="1" si="27"/>
        <v/>
      </c>
    </row>
    <row r="1763" spans="1:29" x14ac:dyDescent="0.25">
      <c r="A1763" s="23">
        <v>1762</v>
      </c>
      <c r="B1763">
        <v>865</v>
      </c>
      <c r="C1763" t="str">
        <f ca="1">IFERROR(VLOOKUP($B1763,INDIRECT(nfl_game_result),MATCH(C$1,INDIRECT(nfl_game_result_header),0),FALSE),"error")</f>
        <v>2015_05_IND@HOU</v>
      </c>
      <c r="D1763">
        <f ca="1">IFERROR(IF(ISBLANK(VLOOKUP($B1763,INDIRECT(nfl_game_result),MATCH(D$1,INDIRECT(nfl_game_result_header),0),FALSE)),"",VLOOKUP($B1763,INDIRECT(nfl_game_result),MATCH(D$1,INDIRECT(nfl_game_result_header),0),FALSE)),"error")</f>
        <v>0</v>
      </c>
      <c r="E1763">
        <f ca="1">IFERROR(IF(ISBLANK(VLOOKUP($B1763,INDIRECT(nfl_game_result),MATCH(E$1,INDIRECT(nfl_game_result_header),0),FALSE)),"",VLOOKUP($B1763,INDIRECT(nfl_game_result),MATCH(E$1,INDIRECT(nfl_game_result_header),0),FALSE)),"error")</f>
        <v>1</v>
      </c>
      <c r="F1763" s="23" t="str">
        <f ca="1">IFERROR(IF(ISBLANK(VLOOKUP($B1763,INDIRECT(nfl_game_result),MATCH(F$1,INDIRECT(nfl_game_result_header),0),FALSE)),"",VLOOKUP($B1763,INDIRECT(nfl_game_result),MATCH(F$1,INDIRECT(nfl_game_result_header),0),FALSE)),"error")</f>
        <v/>
      </c>
      <c r="G1763" s="23" t="str">
        <f ca="1">IFERROR(IF(ISBLANK(VLOOKUP($B1763,INDIRECT(nfl_game_result),MATCH(G$1,INDIRECT(nfl_game_result_header),0),FALSE)),"",VLOOKUP($B1763,INDIRECT(nfl_game_result),MATCH(G$1,INDIRECT(nfl_game_result_header),0),FALSE)),"error")</f>
        <v/>
      </c>
      <c r="H1763">
        <f ca="1">IFERROR(IF(ISBLANK(VLOOKUP($B1763,INDIRECT(nfl_game_result),MATCH(H$1,INDIRECT(nfl_game_result_header),0),FALSE)),"",VLOOKUP($B1763,INDIRECT(nfl_game_result),MATCH(H$1,INDIRECT(nfl_game_result_header),0),FALSE)),"error")</f>
        <v>20</v>
      </c>
      <c r="I1763">
        <f ca="1">IFERROR(IF(ISBLANK(VLOOKUP($B1763,INDIRECT(nfl_game_result),MATCH(I$1,INDIRECT(nfl_game_result_header),0),FALSE)),"",VLOOKUP($B1763,INDIRECT(nfl_game_result),MATCH(I$1,INDIRECT(nfl_game_result_header),0),FALSE)),"error")</f>
        <v>27</v>
      </c>
      <c r="J1763" t="str">
        <f ca="1">IFERROR(IF(ISBLANK(VLOOKUP($B1763,INDIRECT(nfl_game_result),MATCH(J$1,INDIRECT(nfl_game_result_header),0),FALSE)),"",VLOOKUP($B1763,INDIRECT(nfl_game_result),MATCH(J$1,INDIRECT(nfl_game_result_header),0),FALSE)),"error")</f>
        <v>IND</v>
      </c>
      <c r="K1763" t="str">
        <f ca="1">IFERROR(IF(ISBLANK(VLOOKUP($B1763,INDIRECT(nfl_game_result),MATCH(K$1,INDIRECT(nfl_game_result_header),0),FALSE)),"",VLOOKUP($B1763,INDIRECT(nfl_game_result),MATCH(K$1,INDIRECT(nfl_game_result_header),0),FALSE)),"error")</f>
        <v>IND</v>
      </c>
      <c r="L1763" s="23" t="str">
        <f ca="1">IFERROR(IF(ISBLANK(VLOOKUP($B1763,INDIRECT(nfl_game_result),MATCH(L$1,INDIRECT(nfl_game_result_header),0),FALSE)),"",VLOOKUP($B1763,INDIRECT(nfl_game_result),MATCH(L$1,INDIRECT(nfl_game_result_header),0),FALSE)),"error")</f>
        <v/>
      </c>
      <c r="M1763" t="s">
        <v>16</v>
      </c>
      <c r="N1763">
        <v>3</v>
      </c>
      <c r="O1763" t="s">
        <v>76</v>
      </c>
      <c r="P1763">
        <v>8</v>
      </c>
      <c r="Q1763" t="s">
        <v>76</v>
      </c>
      <c r="V1763" s="23" t="s">
        <v>416</v>
      </c>
      <c r="W1763">
        <f ca="1">VALUE(LEFT(C1763, 4))</f>
        <v>2015</v>
      </c>
      <c r="X1763">
        <f ca="1">VALUE(MID(C1763,6,FIND("_",C1763,6)-6))</f>
        <v>5</v>
      </c>
      <c r="Y1763">
        <f ca="1">IF(NOT(OR(ISBLANK(D1763),ISBLANK(E1763),D1763="",E1763="")),D1763-E1763,"")</f>
        <v>-1</v>
      </c>
      <c r="Z1763">
        <f ca="1">IF(OR(NOT(ISNUMBER(D1763)),ISBLANK(D1763),D1763="",ISBLANK(N1763)),"",ABS(D1763-N1763))</f>
        <v>3</v>
      </c>
      <c r="AA1763">
        <f ca="1">IF(OR(ISBLANK(J1763),ISBLANK(O1763),J1763="",O1763=""),"",IF(J1763=O1763,1,0))</f>
        <v>1</v>
      </c>
      <c r="AB1763">
        <f ca="1">IF(OR(ISBLANK(K1763),ISBLANK(Q1763),K1763="",Q1763=""),"",IF(K1763=Q1763,1,0))</f>
        <v>1</v>
      </c>
      <c r="AC1763" s="23" t="str">
        <f t="shared" ca="1" si="27"/>
        <v/>
      </c>
    </row>
    <row r="1764" spans="1:29" x14ac:dyDescent="0.25">
      <c r="A1764" s="23">
        <v>1763</v>
      </c>
      <c r="B1764">
        <v>866</v>
      </c>
      <c r="C1764" t="str">
        <f ca="1">IFERROR(VLOOKUP($B1764,INDIRECT(nfl_game_result),MATCH(C$1,INDIRECT(nfl_game_result_header),0),FALSE),"error")</f>
        <v>2015_05_CHI@KCY</v>
      </c>
      <c r="D1764">
        <f ca="1">IFERROR(IF(ISBLANK(VLOOKUP($B1764,INDIRECT(nfl_game_result),MATCH(D$1,INDIRECT(nfl_game_result_header),0),FALSE)),"",VLOOKUP($B1764,INDIRECT(nfl_game_result),MATCH(D$1,INDIRECT(nfl_game_result_header),0),FALSE)),"error")</f>
        <v>-10</v>
      </c>
      <c r="E1764">
        <f ca="1">IFERROR(IF(ISBLANK(VLOOKUP($B1764,INDIRECT(nfl_game_result),MATCH(E$1,INDIRECT(nfl_game_result_header),0),FALSE)),"",VLOOKUP($B1764,INDIRECT(nfl_game_result),MATCH(E$1,INDIRECT(nfl_game_result_header),0),FALSE)),"error")</f>
        <v>-9.5</v>
      </c>
      <c r="F1764" s="23" t="str">
        <f ca="1">IFERROR(IF(ISBLANK(VLOOKUP($B1764,INDIRECT(nfl_game_result),MATCH(F$1,INDIRECT(nfl_game_result_header),0),FALSE)),"",VLOOKUP($B1764,INDIRECT(nfl_game_result),MATCH(F$1,INDIRECT(nfl_game_result_header),0),FALSE)),"error")</f>
        <v/>
      </c>
      <c r="G1764" s="23" t="str">
        <f ca="1">IFERROR(IF(ISBLANK(VLOOKUP($B1764,INDIRECT(nfl_game_result),MATCH(G$1,INDIRECT(nfl_game_result_header),0),FALSE)),"",VLOOKUP($B1764,INDIRECT(nfl_game_result),MATCH(G$1,INDIRECT(nfl_game_result_header),0),FALSE)),"error")</f>
        <v/>
      </c>
      <c r="H1764">
        <f ca="1">IFERROR(IF(ISBLANK(VLOOKUP($B1764,INDIRECT(nfl_game_result),MATCH(H$1,INDIRECT(nfl_game_result_header),0),FALSE)),"",VLOOKUP($B1764,INDIRECT(nfl_game_result),MATCH(H$1,INDIRECT(nfl_game_result_header),0),FALSE)),"error")</f>
        <v>17</v>
      </c>
      <c r="I1764">
        <f ca="1">IFERROR(IF(ISBLANK(VLOOKUP($B1764,INDIRECT(nfl_game_result),MATCH(I$1,INDIRECT(nfl_game_result_header),0),FALSE)),"",VLOOKUP($B1764,INDIRECT(nfl_game_result),MATCH(I$1,INDIRECT(nfl_game_result_header),0),FALSE)),"error")</f>
        <v>18</v>
      </c>
      <c r="J1764" t="str">
        <f ca="1">IFERROR(IF(ISBLANK(VLOOKUP($B1764,INDIRECT(nfl_game_result),MATCH(J$1,INDIRECT(nfl_game_result_header),0),FALSE)),"",VLOOKUP($B1764,INDIRECT(nfl_game_result),MATCH(J$1,INDIRECT(nfl_game_result_header),0),FALSE)),"error")</f>
        <v>CHI</v>
      </c>
      <c r="K1764" t="str">
        <f ca="1">IFERROR(IF(ISBLANK(VLOOKUP($B1764,INDIRECT(nfl_game_result),MATCH(K$1,INDIRECT(nfl_game_result_header),0),FALSE)),"",VLOOKUP($B1764,INDIRECT(nfl_game_result),MATCH(K$1,INDIRECT(nfl_game_result_header),0),FALSE)),"error")</f>
        <v>CHI</v>
      </c>
      <c r="L1764" s="23" t="str">
        <f ca="1">IFERROR(IF(ISBLANK(VLOOKUP($B1764,INDIRECT(nfl_game_result),MATCH(L$1,INDIRECT(nfl_game_result_header),0),FALSE)),"",VLOOKUP($B1764,INDIRECT(nfl_game_result),MATCH(L$1,INDIRECT(nfl_game_result_header),0),FALSE)),"error")</f>
        <v/>
      </c>
      <c r="M1764" t="s">
        <v>16</v>
      </c>
      <c r="N1764">
        <v>-5.5</v>
      </c>
      <c r="O1764" t="s">
        <v>68</v>
      </c>
      <c r="P1764">
        <v>2</v>
      </c>
      <c r="Q1764" t="s">
        <v>331</v>
      </c>
      <c r="V1764" s="23" t="s">
        <v>416</v>
      </c>
      <c r="W1764">
        <f ca="1">VALUE(LEFT(C1764, 4))</f>
        <v>2015</v>
      </c>
      <c r="X1764">
        <f ca="1">VALUE(MID(C1764,6,FIND("_",C1764,6)-6))</f>
        <v>5</v>
      </c>
      <c r="Y1764">
        <f ca="1">IF(NOT(OR(ISBLANK(D1764),ISBLANK(E1764),D1764="",E1764="")),D1764-E1764,"")</f>
        <v>-0.5</v>
      </c>
      <c r="Z1764">
        <f ca="1">IF(OR(NOT(ISNUMBER(D1764)),ISBLANK(D1764),D1764="",ISBLANK(N1764)),"",ABS(D1764-N1764))</f>
        <v>4.5</v>
      </c>
      <c r="AA1764">
        <f ca="1">IF(OR(ISBLANK(J1764),ISBLANK(O1764),J1764="",O1764=""),"",IF(J1764=O1764,1,0))</f>
        <v>1</v>
      </c>
      <c r="AB1764">
        <f ca="1">IF(OR(ISBLANK(K1764),ISBLANK(Q1764),K1764="",Q1764=""),"",IF(K1764=Q1764,1,0))</f>
        <v>0</v>
      </c>
      <c r="AC1764" s="23" t="str">
        <f t="shared" ca="1" si="27"/>
        <v/>
      </c>
    </row>
    <row r="1765" spans="1:29" x14ac:dyDescent="0.25">
      <c r="A1765" s="23">
        <v>1764</v>
      </c>
      <c r="B1765">
        <v>867</v>
      </c>
      <c r="C1765" t="str">
        <f ca="1">IFERROR(VLOOKUP($B1765,INDIRECT(nfl_game_result),MATCH(C$1,INDIRECT(nfl_game_result_header),0),FALSE),"error")</f>
        <v>2015_05_SEA@CIN</v>
      </c>
      <c r="D1765">
        <f ca="1">IFERROR(IF(ISBLANK(VLOOKUP($B1765,INDIRECT(nfl_game_result),MATCH(D$1,INDIRECT(nfl_game_result_header),0),FALSE)),"",VLOOKUP($B1765,INDIRECT(nfl_game_result),MATCH(D$1,INDIRECT(nfl_game_result_header),0),FALSE)),"error")</f>
        <v>-1</v>
      </c>
      <c r="E1765">
        <f ca="1">IFERROR(IF(ISBLANK(VLOOKUP($B1765,INDIRECT(nfl_game_result),MATCH(E$1,INDIRECT(nfl_game_result_header),0),FALSE)),"",VLOOKUP($B1765,INDIRECT(nfl_game_result),MATCH(E$1,INDIRECT(nfl_game_result_header),0),FALSE)),"error")</f>
        <v>-3</v>
      </c>
      <c r="F1765" s="23" t="str">
        <f ca="1">IFERROR(IF(ISBLANK(VLOOKUP($B1765,INDIRECT(nfl_game_result),MATCH(F$1,INDIRECT(nfl_game_result_header),0),FALSE)),"",VLOOKUP($B1765,INDIRECT(nfl_game_result),MATCH(F$1,INDIRECT(nfl_game_result_header),0),FALSE)),"error")</f>
        <v/>
      </c>
      <c r="G1765" s="23" t="str">
        <f ca="1">IFERROR(IF(ISBLANK(VLOOKUP($B1765,INDIRECT(nfl_game_result),MATCH(G$1,INDIRECT(nfl_game_result_header),0),FALSE)),"",VLOOKUP($B1765,INDIRECT(nfl_game_result),MATCH(G$1,INDIRECT(nfl_game_result_header),0),FALSE)),"error")</f>
        <v/>
      </c>
      <c r="H1765">
        <f ca="1">IFERROR(IF(ISBLANK(VLOOKUP($B1765,INDIRECT(nfl_game_result),MATCH(H$1,INDIRECT(nfl_game_result_header),0),FALSE)),"",VLOOKUP($B1765,INDIRECT(nfl_game_result),MATCH(H$1,INDIRECT(nfl_game_result_header),0),FALSE)),"error")</f>
        <v>27</v>
      </c>
      <c r="I1765">
        <f ca="1">IFERROR(IF(ISBLANK(VLOOKUP($B1765,INDIRECT(nfl_game_result),MATCH(I$1,INDIRECT(nfl_game_result_header),0),FALSE)),"",VLOOKUP($B1765,INDIRECT(nfl_game_result),MATCH(I$1,INDIRECT(nfl_game_result_header),0),FALSE)),"error")</f>
        <v>24</v>
      </c>
      <c r="J1765" t="str">
        <f ca="1">IFERROR(IF(ISBLANK(VLOOKUP($B1765,INDIRECT(nfl_game_result),MATCH(J$1,INDIRECT(nfl_game_result_header),0),FALSE)),"",VLOOKUP($B1765,INDIRECT(nfl_game_result),MATCH(J$1,INDIRECT(nfl_game_result_header),0),FALSE)),"error")</f>
        <v>na</v>
      </c>
      <c r="K1765" t="str">
        <f ca="1">IFERROR(IF(ISBLANK(VLOOKUP($B1765,INDIRECT(nfl_game_result),MATCH(K$1,INDIRECT(nfl_game_result_header),0),FALSE)),"",VLOOKUP($B1765,INDIRECT(nfl_game_result),MATCH(K$1,INDIRECT(nfl_game_result_header),0),FALSE)),"error")</f>
        <v>CIN</v>
      </c>
      <c r="L1765" s="23" t="str">
        <f ca="1">IFERROR(IF(ISBLANK(VLOOKUP($B1765,INDIRECT(nfl_game_result),MATCH(L$1,INDIRECT(nfl_game_result_header),0),FALSE)),"",VLOOKUP($B1765,INDIRECT(nfl_game_result),MATCH(L$1,INDIRECT(nfl_game_result_header),0),FALSE)),"error")</f>
        <v/>
      </c>
      <c r="M1765" t="s">
        <v>16</v>
      </c>
      <c r="N1765">
        <v>-3</v>
      </c>
      <c r="O1765" t="s">
        <v>69</v>
      </c>
      <c r="P1765">
        <v>10</v>
      </c>
      <c r="Q1765" t="s">
        <v>69</v>
      </c>
      <c r="V1765" s="23" t="s">
        <v>416</v>
      </c>
      <c r="W1765">
        <f ca="1">VALUE(LEFT(C1765, 4))</f>
        <v>2015</v>
      </c>
      <c r="X1765">
        <f ca="1">VALUE(MID(C1765,6,FIND("_",C1765,6)-6))</f>
        <v>5</v>
      </c>
      <c r="Y1765">
        <f ca="1">IF(NOT(OR(ISBLANK(D1765),ISBLANK(E1765),D1765="",E1765="")),D1765-E1765,"")</f>
        <v>2</v>
      </c>
      <c r="Z1765">
        <f ca="1">IF(OR(NOT(ISNUMBER(D1765)),ISBLANK(D1765),D1765="",ISBLANK(N1765)),"",ABS(D1765-N1765))</f>
        <v>2</v>
      </c>
      <c r="AA1765">
        <f ca="1">IF(OR(ISBLANK(J1765),ISBLANK(O1765),J1765="",O1765=""),"",IF(J1765=O1765,1,0))</f>
        <v>0</v>
      </c>
      <c r="AB1765">
        <f ca="1">IF(OR(ISBLANK(K1765),ISBLANK(Q1765),K1765="",Q1765=""),"",IF(K1765=Q1765,1,0))</f>
        <v>1</v>
      </c>
      <c r="AC1765" s="23" t="str">
        <f t="shared" ca="1" si="27"/>
        <v/>
      </c>
    </row>
    <row r="1766" spans="1:29" x14ac:dyDescent="0.25">
      <c r="A1766" s="23">
        <v>1765</v>
      </c>
      <c r="B1766">
        <v>868</v>
      </c>
      <c r="C1766" t="str">
        <f ca="1">IFERROR(VLOOKUP($B1766,INDIRECT(nfl_game_result),MATCH(C$1,INDIRECT(nfl_game_result_header),0),FALSE),"error")</f>
        <v>2015_05_WAS@ATL</v>
      </c>
      <c r="D1766">
        <f ca="1">IFERROR(IF(ISBLANK(VLOOKUP($B1766,INDIRECT(nfl_game_result),MATCH(D$1,INDIRECT(nfl_game_result_header),0),FALSE)),"",VLOOKUP($B1766,INDIRECT(nfl_game_result),MATCH(D$1,INDIRECT(nfl_game_result_header),0),FALSE)),"error")</f>
        <v>-8</v>
      </c>
      <c r="E1766">
        <f ca="1">IFERROR(IF(ISBLANK(VLOOKUP($B1766,INDIRECT(nfl_game_result),MATCH(E$1,INDIRECT(nfl_game_result_header),0),FALSE)),"",VLOOKUP($B1766,INDIRECT(nfl_game_result),MATCH(E$1,INDIRECT(nfl_game_result_header),0),FALSE)),"error")</f>
        <v>-7</v>
      </c>
      <c r="F1766" s="23" t="str">
        <f ca="1">IFERROR(IF(ISBLANK(VLOOKUP($B1766,INDIRECT(nfl_game_result),MATCH(F$1,INDIRECT(nfl_game_result_header),0),FALSE)),"",VLOOKUP($B1766,INDIRECT(nfl_game_result),MATCH(F$1,INDIRECT(nfl_game_result_header),0),FALSE)),"error")</f>
        <v/>
      </c>
      <c r="G1766" s="23" t="str">
        <f ca="1">IFERROR(IF(ISBLANK(VLOOKUP($B1766,INDIRECT(nfl_game_result),MATCH(G$1,INDIRECT(nfl_game_result_header),0),FALSE)),"",VLOOKUP($B1766,INDIRECT(nfl_game_result),MATCH(G$1,INDIRECT(nfl_game_result_header),0),FALSE)),"error")</f>
        <v/>
      </c>
      <c r="H1766">
        <f ca="1">IFERROR(IF(ISBLANK(VLOOKUP($B1766,INDIRECT(nfl_game_result),MATCH(H$1,INDIRECT(nfl_game_result_header),0),FALSE)),"",VLOOKUP($B1766,INDIRECT(nfl_game_result),MATCH(H$1,INDIRECT(nfl_game_result_header),0),FALSE)),"error")</f>
        <v>25</v>
      </c>
      <c r="I1766">
        <f ca="1">IFERROR(IF(ISBLANK(VLOOKUP($B1766,INDIRECT(nfl_game_result),MATCH(I$1,INDIRECT(nfl_game_result_header),0),FALSE)),"",VLOOKUP($B1766,INDIRECT(nfl_game_result),MATCH(I$1,INDIRECT(nfl_game_result_header),0),FALSE)),"error")</f>
        <v>19</v>
      </c>
      <c r="J1766" t="str">
        <f ca="1">IFERROR(IF(ISBLANK(VLOOKUP($B1766,INDIRECT(nfl_game_result),MATCH(J$1,INDIRECT(nfl_game_result_header),0),FALSE)),"",VLOOKUP($B1766,INDIRECT(nfl_game_result),MATCH(J$1,INDIRECT(nfl_game_result_header),0),FALSE)),"error")</f>
        <v>WAS</v>
      </c>
      <c r="K1766" t="str">
        <f ca="1">IFERROR(IF(ISBLANK(VLOOKUP($B1766,INDIRECT(nfl_game_result),MATCH(K$1,INDIRECT(nfl_game_result_header),0),FALSE)),"",VLOOKUP($B1766,INDIRECT(nfl_game_result),MATCH(K$1,INDIRECT(nfl_game_result_header),0),FALSE)),"error")</f>
        <v>ATL</v>
      </c>
      <c r="L1766" s="23" t="str">
        <f ca="1">IFERROR(IF(ISBLANK(VLOOKUP($B1766,INDIRECT(nfl_game_result),MATCH(L$1,INDIRECT(nfl_game_result_header),0),FALSE)),"",VLOOKUP($B1766,INDIRECT(nfl_game_result),MATCH(L$1,INDIRECT(nfl_game_result_header),0),FALSE)),"error")</f>
        <v/>
      </c>
      <c r="M1766" t="s">
        <v>16</v>
      </c>
      <c r="N1766">
        <v>-7.5</v>
      </c>
      <c r="O1766" t="s">
        <v>94</v>
      </c>
      <c r="P1766">
        <v>11</v>
      </c>
      <c r="Q1766" t="s">
        <v>20</v>
      </c>
      <c r="V1766" s="23" t="s">
        <v>416</v>
      </c>
      <c r="W1766">
        <f ca="1">VALUE(LEFT(C1766, 4))</f>
        <v>2015</v>
      </c>
      <c r="X1766">
        <f ca="1">VALUE(MID(C1766,6,FIND("_",C1766,6)-6))</f>
        <v>5</v>
      </c>
      <c r="Y1766">
        <f ca="1">IF(NOT(OR(ISBLANK(D1766),ISBLANK(E1766),D1766="",E1766="")),D1766-E1766,"")</f>
        <v>-1</v>
      </c>
      <c r="Z1766">
        <f ca="1">IF(OR(NOT(ISNUMBER(D1766)),ISBLANK(D1766),D1766="",ISBLANK(N1766)),"",ABS(D1766-N1766))</f>
        <v>0.5</v>
      </c>
      <c r="AA1766">
        <f ca="1">IF(OR(ISBLANK(J1766),ISBLANK(O1766),J1766="",O1766=""),"",IF(J1766=O1766,1,0))</f>
        <v>1</v>
      </c>
      <c r="AB1766">
        <f ca="1">IF(OR(ISBLANK(K1766),ISBLANK(Q1766),K1766="",Q1766=""),"",IF(K1766=Q1766,1,0))</f>
        <v>1</v>
      </c>
      <c r="AC1766" s="23" t="str">
        <f t="shared" ca="1" si="27"/>
        <v/>
      </c>
    </row>
    <row r="1767" spans="1:29" x14ac:dyDescent="0.25">
      <c r="A1767" s="23">
        <v>1766</v>
      </c>
      <c r="B1767">
        <v>869</v>
      </c>
      <c r="C1767" t="str">
        <f ca="1">IFERROR(VLOOKUP($B1767,INDIRECT(nfl_game_result),MATCH(C$1,INDIRECT(nfl_game_result_header),0),FALSE),"error")</f>
        <v>2015_05_JAX@TBY</v>
      </c>
      <c r="D1767">
        <f ca="1">IFERROR(IF(ISBLANK(VLOOKUP($B1767,INDIRECT(nfl_game_result),MATCH(D$1,INDIRECT(nfl_game_result_header),0),FALSE)),"",VLOOKUP($B1767,INDIRECT(nfl_game_result),MATCH(D$1,INDIRECT(nfl_game_result_header),0),FALSE)),"error")</f>
        <v>-3</v>
      </c>
      <c r="E1767">
        <f ca="1">IFERROR(IF(ISBLANK(VLOOKUP($B1767,INDIRECT(nfl_game_result),MATCH(E$1,INDIRECT(nfl_game_result_header),0),FALSE)),"",VLOOKUP($B1767,INDIRECT(nfl_game_result),MATCH(E$1,INDIRECT(nfl_game_result_header),0),FALSE)),"error")</f>
        <v>-1</v>
      </c>
      <c r="F1767" s="23" t="str">
        <f ca="1">IFERROR(IF(ISBLANK(VLOOKUP($B1767,INDIRECT(nfl_game_result),MATCH(F$1,INDIRECT(nfl_game_result_header),0),FALSE)),"",VLOOKUP($B1767,INDIRECT(nfl_game_result),MATCH(F$1,INDIRECT(nfl_game_result_header),0),FALSE)),"error")</f>
        <v/>
      </c>
      <c r="G1767" s="23" t="str">
        <f ca="1">IFERROR(IF(ISBLANK(VLOOKUP($B1767,INDIRECT(nfl_game_result),MATCH(G$1,INDIRECT(nfl_game_result_header),0),FALSE)),"",VLOOKUP($B1767,INDIRECT(nfl_game_result),MATCH(G$1,INDIRECT(nfl_game_result_header),0),FALSE)),"error")</f>
        <v/>
      </c>
      <c r="H1767">
        <f ca="1">IFERROR(IF(ISBLANK(VLOOKUP($B1767,INDIRECT(nfl_game_result),MATCH(H$1,INDIRECT(nfl_game_result_header),0),FALSE)),"",VLOOKUP($B1767,INDIRECT(nfl_game_result),MATCH(H$1,INDIRECT(nfl_game_result_header),0),FALSE)),"error")</f>
        <v>38</v>
      </c>
      <c r="I1767">
        <f ca="1">IFERROR(IF(ISBLANK(VLOOKUP($B1767,INDIRECT(nfl_game_result),MATCH(I$1,INDIRECT(nfl_game_result_header),0),FALSE)),"",VLOOKUP($B1767,INDIRECT(nfl_game_result),MATCH(I$1,INDIRECT(nfl_game_result_header),0),FALSE)),"error")</f>
        <v>31</v>
      </c>
      <c r="J1767" t="str">
        <f ca="1">IFERROR(IF(ISBLANK(VLOOKUP($B1767,INDIRECT(nfl_game_result),MATCH(J$1,INDIRECT(nfl_game_result_header),0),FALSE)),"",VLOOKUP($B1767,INDIRECT(nfl_game_result),MATCH(J$1,INDIRECT(nfl_game_result_header),0),FALSE)),"error")</f>
        <v>TBY</v>
      </c>
      <c r="K1767" t="str">
        <f ca="1">IFERROR(IF(ISBLANK(VLOOKUP($B1767,INDIRECT(nfl_game_result),MATCH(K$1,INDIRECT(nfl_game_result_header),0),FALSE)),"",VLOOKUP($B1767,INDIRECT(nfl_game_result),MATCH(K$1,INDIRECT(nfl_game_result_header),0),FALSE)),"error")</f>
        <v>TBY</v>
      </c>
      <c r="L1767" s="23" t="str">
        <f ca="1">IFERROR(IF(ISBLANK(VLOOKUP($B1767,INDIRECT(nfl_game_result),MATCH(L$1,INDIRECT(nfl_game_result_header),0),FALSE)),"",VLOOKUP($B1767,INDIRECT(nfl_game_result),MATCH(L$1,INDIRECT(nfl_game_result_header),0),FALSE)),"error")</f>
        <v/>
      </c>
      <c r="M1767" t="s">
        <v>16</v>
      </c>
      <c r="N1767">
        <v>-2.5</v>
      </c>
      <c r="O1767" t="s">
        <v>77</v>
      </c>
      <c r="P1767">
        <v>6</v>
      </c>
      <c r="Q1767" t="s">
        <v>77</v>
      </c>
      <c r="V1767" s="23" t="s">
        <v>416</v>
      </c>
      <c r="W1767">
        <f ca="1">VALUE(LEFT(C1767, 4))</f>
        <v>2015</v>
      </c>
      <c r="X1767">
        <f ca="1">VALUE(MID(C1767,6,FIND("_",C1767,6)-6))</f>
        <v>5</v>
      </c>
      <c r="Y1767">
        <f ca="1">IF(NOT(OR(ISBLANK(D1767),ISBLANK(E1767),D1767="",E1767="")),D1767-E1767,"")</f>
        <v>-2</v>
      </c>
      <c r="Z1767">
        <f ca="1">IF(OR(NOT(ISNUMBER(D1767)),ISBLANK(D1767),D1767="",ISBLANK(N1767)),"",ABS(D1767-N1767))</f>
        <v>0.5</v>
      </c>
      <c r="AA1767">
        <f ca="1">IF(OR(ISBLANK(J1767),ISBLANK(O1767),J1767="",O1767=""),"",IF(J1767=O1767,1,0))</f>
        <v>0</v>
      </c>
      <c r="AB1767">
        <f ca="1">IF(OR(ISBLANK(K1767),ISBLANK(Q1767),K1767="",Q1767=""),"",IF(K1767=Q1767,1,0))</f>
        <v>0</v>
      </c>
      <c r="AC1767" s="23" t="str">
        <f t="shared" ca="1" si="27"/>
        <v/>
      </c>
    </row>
    <row r="1768" spans="1:29" x14ac:dyDescent="0.25">
      <c r="A1768" s="23">
        <v>1767</v>
      </c>
      <c r="B1768">
        <v>870</v>
      </c>
      <c r="C1768" t="str">
        <f ca="1">IFERROR(VLOOKUP($B1768,INDIRECT(nfl_game_result),MATCH(C$1,INDIRECT(nfl_game_result_header),0),FALSE),"error")</f>
        <v>2015_05_NOR@PHI</v>
      </c>
      <c r="D1768">
        <f ca="1">IFERROR(IF(ISBLANK(VLOOKUP($B1768,INDIRECT(nfl_game_result),MATCH(D$1,INDIRECT(nfl_game_result_header),0),FALSE)),"",VLOOKUP($B1768,INDIRECT(nfl_game_result),MATCH(D$1,INDIRECT(nfl_game_result_header),0),FALSE)),"error")</f>
        <v>-4</v>
      </c>
      <c r="E1768">
        <f ca="1">IFERROR(IF(ISBLANK(VLOOKUP($B1768,INDIRECT(nfl_game_result),MATCH(E$1,INDIRECT(nfl_game_result_header),0),FALSE)),"",VLOOKUP($B1768,INDIRECT(nfl_game_result),MATCH(E$1,INDIRECT(nfl_game_result_header),0),FALSE)),"error")</f>
        <v>-6.5</v>
      </c>
      <c r="F1768" s="23" t="str">
        <f ca="1">IFERROR(IF(ISBLANK(VLOOKUP($B1768,INDIRECT(nfl_game_result),MATCH(F$1,INDIRECT(nfl_game_result_header),0),FALSE)),"",VLOOKUP($B1768,INDIRECT(nfl_game_result),MATCH(F$1,INDIRECT(nfl_game_result_header),0),FALSE)),"error")</f>
        <v/>
      </c>
      <c r="G1768" s="23" t="str">
        <f ca="1">IFERROR(IF(ISBLANK(VLOOKUP($B1768,INDIRECT(nfl_game_result),MATCH(G$1,INDIRECT(nfl_game_result_header),0),FALSE)),"",VLOOKUP($B1768,INDIRECT(nfl_game_result),MATCH(G$1,INDIRECT(nfl_game_result_header),0),FALSE)),"error")</f>
        <v/>
      </c>
      <c r="H1768">
        <f ca="1">IFERROR(IF(ISBLANK(VLOOKUP($B1768,INDIRECT(nfl_game_result),MATCH(H$1,INDIRECT(nfl_game_result_header),0),FALSE)),"",VLOOKUP($B1768,INDIRECT(nfl_game_result),MATCH(H$1,INDIRECT(nfl_game_result_header),0),FALSE)),"error")</f>
        <v>39</v>
      </c>
      <c r="I1768">
        <f ca="1">IFERROR(IF(ISBLANK(VLOOKUP($B1768,INDIRECT(nfl_game_result),MATCH(I$1,INDIRECT(nfl_game_result_header),0),FALSE)),"",VLOOKUP($B1768,INDIRECT(nfl_game_result),MATCH(I$1,INDIRECT(nfl_game_result_header),0),FALSE)),"error")</f>
        <v>17</v>
      </c>
      <c r="J1768" t="str">
        <f ca="1">IFERROR(IF(ISBLANK(VLOOKUP($B1768,INDIRECT(nfl_game_result),MATCH(J$1,INDIRECT(nfl_game_result_header),0),FALSE)),"",VLOOKUP($B1768,INDIRECT(nfl_game_result),MATCH(J$1,INDIRECT(nfl_game_result_header),0),FALSE)),"error")</f>
        <v>PHI</v>
      </c>
      <c r="K1768" t="str">
        <f ca="1">IFERROR(IF(ISBLANK(VLOOKUP($B1768,INDIRECT(nfl_game_result),MATCH(K$1,INDIRECT(nfl_game_result_header),0),FALSE)),"",VLOOKUP($B1768,INDIRECT(nfl_game_result),MATCH(K$1,INDIRECT(nfl_game_result_header),0),FALSE)),"error")</f>
        <v>PHI</v>
      </c>
      <c r="L1768" s="23" t="str">
        <f ca="1">IFERROR(IF(ISBLANK(VLOOKUP($B1768,INDIRECT(nfl_game_result),MATCH(L$1,INDIRECT(nfl_game_result_header),0),FALSE)),"",VLOOKUP($B1768,INDIRECT(nfl_game_result),MATCH(L$1,INDIRECT(nfl_game_result_header),0),FALSE)),"error")</f>
        <v/>
      </c>
      <c r="M1768" t="s">
        <v>16</v>
      </c>
      <c r="N1768">
        <v>-4.5</v>
      </c>
      <c r="O1768" t="s">
        <v>86</v>
      </c>
      <c r="P1768">
        <v>4</v>
      </c>
      <c r="Q1768" t="s">
        <v>86</v>
      </c>
      <c r="V1768" s="23" t="s">
        <v>416</v>
      </c>
      <c r="W1768">
        <f ca="1">VALUE(LEFT(C1768, 4))</f>
        <v>2015</v>
      </c>
      <c r="X1768">
        <f ca="1">VALUE(MID(C1768,6,FIND("_",C1768,6)-6))</f>
        <v>5</v>
      </c>
      <c r="Y1768">
        <f ca="1">IF(NOT(OR(ISBLANK(D1768),ISBLANK(E1768),D1768="",E1768="")),D1768-E1768,"")</f>
        <v>2.5</v>
      </c>
      <c r="Z1768">
        <f ca="1">IF(OR(NOT(ISNUMBER(D1768)),ISBLANK(D1768),D1768="",ISBLANK(N1768)),"",ABS(D1768-N1768))</f>
        <v>0.5</v>
      </c>
      <c r="AA1768">
        <f ca="1">IF(OR(ISBLANK(J1768),ISBLANK(O1768),J1768="",O1768=""),"",IF(J1768=O1768,1,0))</f>
        <v>1</v>
      </c>
      <c r="AB1768">
        <f ca="1">IF(OR(ISBLANK(K1768),ISBLANK(Q1768),K1768="",Q1768=""),"",IF(K1768=Q1768,1,0))</f>
        <v>1</v>
      </c>
      <c r="AC1768" s="23" t="str">
        <f t="shared" ca="1" si="27"/>
        <v/>
      </c>
    </row>
    <row r="1769" spans="1:29" x14ac:dyDescent="0.25">
      <c r="A1769" s="23">
        <v>1768</v>
      </c>
      <c r="B1769">
        <v>871</v>
      </c>
      <c r="C1769" t="str">
        <f ca="1">IFERROR(VLOOKUP($B1769,INDIRECT(nfl_game_result),MATCH(C$1,INDIRECT(nfl_game_result_header),0),FALSE),"error")</f>
        <v>2015_05_CLE@BAL</v>
      </c>
      <c r="D1769">
        <f ca="1">IFERROR(IF(ISBLANK(VLOOKUP($B1769,INDIRECT(nfl_game_result),MATCH(D$1,INDIRECT(nfl_game_result_header),0),FALSE)),"",VLOOKUP($B1769,INDIRECT(nfl_game_result),MATCH(D$1,INDIRECT(nfl_game_result_header),0),FALSE)),"error")</f>
        <v>-7</v>
      </c>
      <c r="E1769">
        <f ca="1">IFERROR(IF(ISBLANK(VLOOKUP($B1769,INDIRECT(nfl_game_result),MATCH(E$1,INDIRECT(nfl_game_result_header),0),FALSE)),"",VLOOKUP($B1769,INDIRECT(nfl_game_result),MATCH(E$1,INDIRECT(nfl_game_result_header),0),FALSE)),"error")</f>
        <v>-6.5</v>
      </c>
      <c r="F1769" s="23" t="str">
        <f ca="1">IFERROR(IF(ISBLANK(VLOOKUP($B1769,INDIRECT(nfl_game_result),MATCH(F$1,INDIRECT(nfl_game_result_header),0),FALSE)),"",VLOOKUP($B1769,INDIRECT(nfl_game_result),MATCH(F$1,INDIRECT(nfl_game_result_header),0),FALSE)),"error")</f>
        <v/>
      </c>
      <c r="G1769" s="23" t="str">
        <f ca="1">IFERROR(IF(ISBLANK(VLOOKUP($B1769,INDIRECT(nfl_game_result),MATCH(G$1,INDIRECT(nfl_game_result_header),0),FALSE)),"",VLOOKUP($B1769,INDIRECT(nfl_game_result),MATCH(G$1,INDIRECT(nfl_game_result_header),0),FALSE)),"error")</f>
        <v/>
      </c>
      <c r="H1769">
        <f ca="1">IFERROR(IF(ISBLANK(VLOOKUP($B1769,INDIRECT(nfl_game_result),MATCH(H$1,INDIRECT(nfl_game_result_header),0),FALSE)),"",VLOOKUP($B1769,INDIRECT(nfl_game_result),MATCH(H$1,INDIRECT(nfl_game_result_header),0),FALSE)),"error")</f>
        <v>30</v>
      </c>
      <c r="I1769">
        <f ca="1">IFERROR(IF(ISBLANK(VLOOKUP($B1769,INDIRECT(nfl_game_result),MATCH(I$1,INDIRECT(nfl_game_result_header),0),FALSE)),"",VLOOKUP($B1769,INDIRECT(nfl_game_result),MATCH(I$1,INDIRECT(nfl_game_result_header),0),FALSE)),"error")</f>
        <v>33</v>
      </c>
      <c r="J1769" t="str">
        <f ca="1">IFERROR(IF(ISBLANK(VLOOKUP($B1769,INDIRECT(nfl_game_result),MATCH(J$1,INDIRECT(nfl_game_result_header),0),FALSE)),"",VLOOKUP($B1769,INDIRECT(nfl_game_result),MATCH(J$1,INDIRECT(nfl_game_result_header),0),FALSE)),"error")</f>
        <v>CLE</v>
      </c>
      <c r="K1769" t="str">
        <f ca="1">IFERROR(IF(ISBLANK(VLOOKUP($B1769,INDIRECT(nfl_game_result),MATCH(K$1,INDIRECT(nfl_game_result_header),0),FALSE)),"",VLOOKUP($B1769,INDIRECT(nfl_game_result),MATCH(K$1,INDIRECT(nfl_game_result_header),0),FALSE)),"error")</f>
        <v>CLE</v>
      </c>
      <c r="L1769" s="23" t="str">
        <f ca="1">IFERROR(IF(ISBLANK(VLOOKUP($B1769,INDIRECT(nfl_game_result),MATCH(L$1,INDIRECT(nfl_game_result_header),0),FALSE)),"",VLOOKUP($B1769,INDIRECT(nfl_game_result),MATCH(L$1,INDIRECT(nfl_game_result_header),0),FALSE)),"error")</f>
        <v/>
      </c>
      <c r="M1769" t="s">
        <v>16</v>
      </c>
      <c r="N1769">
        <v>-6</v>
      </c>
      <c r="O1769" t="s">
        <v>70</v>
      </c>
      <c r="P1769">
        <v>7</v>
      </c>
      <c r="Q1769" t="s">
        <v>65</v>
      </c>
      <c r="V1769" s="23" t="s">
        <v>416</v>
      </c>
      <c r="W1769">
        <f ca="1">VALUE(LEFT(C1769, 4))</f>
        <v>2015</v>
      </c>
      <c r="X1769">
        <f ca="1">VALUE(MID(C1769,6,FIND("_",C1769,6)-6))</f>
        <v>5</v>
      </c>
      <c r="Y1769">
        <f ca="1">IF(NOT(OR(ISBLANK(D1769),ISBLANK(E1769),D1769="",E1769="")),D1769-E1769,"")</f>
        <v>-0.5</v>
      </c>
      <c r="Z1769">
        <f ca="1">IF(OR(NOT(ISNUMBER(D1769)),ISBLANK(D1769),D1769="",ISBLANK(N1769)),"",ABS(D1769-N1769))</f>
        <v>1</v>
      </c>
      <c r="AA1769">
        <f ca="1">IF(OR(ISBLANK(J1769),ISBLANK(O1769),J1769="",O1769=""),"",IF(J1769=O1769,1,0))</f>
        <v>1</v>
      </c>
      <c r="AB1769">
        <f ca="1">IF(OR(ISBLANK(K1769),ISBLANK(Q1769),K1769="",Q1769=""),"",IF(K1769=Q1769,1,0))</f>
        <v>0</v>
      </c>
      <c r="AC1769" s="23" t="str">
        <f t="shared" ca="1" si="27"/>
        <v/>
      </c>
    </row>
    <row r="1770" spans="1:29" x14ac:dyDescent="0.25">
      <c r="A1770" s="23">
        <v>1769</v>
      </c>
      <c r="B1770">
        <v>872</v>
      </c>
      <c r="C1770" t="str">
        <f ca="1">IFERROR(VLOOKUP($B1770,INDIRECT(nfl_game_result),MATCH(C$1,INDIRECT(nfl_game_result_header),0),FALSE),"error")</f>
        <v>2015_05_STL@GBY</v>
      </c>
      <c r="D1770">
        <f ca="1">IFERROR(IF(ISBLANK(VLOOKUP($B1770,INDIRECT(nfl_game_result),MATCH(D$1,INDIRECT(nfl_game_result_header),0),FALSE)),"",VLOOKUP($B1770,INDIRECT(nfl_game_result),MATCH(D$1,INDIRECT(nfl_game_result_header),0),FALSE)),"error")</f>
        <v>-9.5</v>
      </c>
      <c r="E1770">
        <f ca="1">IFERROR(IF(ISBLANK(VLOOKUP($B1770,INDIRECT(nfl_game_result),MATCH(E$1,INDIRECT(nfl_game_result_header),0),FALSE)),"",VLOOKUP($B1770,INDIRECT(nfl_game_result),MATCH(E$1,INDIRECT(nfl_game_result_header),0),FALSE)),"error")</f>
        <v>-9</v>
      </c>
      <c r="F1770" s="23" t="str">
        <f ca="1">IFERROR(IF(ISBLANK(VLOOKUP($B1770,INDIRECT(nfl_game_result),MATCH(F$1,INDIRECT(nfl_game_result_header),0),FALSE)),"",VLOOKUP($B1770,INDIRECT(nfl_game_result),MATCH(F$1,INDIRECT(nfl_game_result_header),0),FALSE)),"error")</f>
        <v/>
      </c>
      <c r="G1770" s="23" t="str">
        <f ca="1">IFERROR(IF(ISBLANK(VLOOKUP($B1770,INDIRECT(nfl_game_result),MATCH(G$1,INDIRECT(nfl_game_result_header),0),FALSE)),"",VLOOKUP($B1770,INDIRECT(nfl_game_result),MATCH(G$1,INDIRECT(nfl_game_result_header),0),FALSE)),"error")</f>
        <v/>
      </c>
      <c r="H1770">
        <f ca="1">IFERROR(IF(ISBLANK(VLOOKUP($B1770,INDIRECT(nfl_game_result),MATCH(H$1,INDIRECT(nfl_game_result_header),0),FALSE)),"",VLOOKUP($B1770,INDIRECT(nfl_game_result),MATCH(H$1,INDIRECT(nfl_game_result_header),0),FALSE)),"error")</f>
        <v>24</v>
      </c>
      <c r="I1770">
        <f ca="1">IFERROR(IF(ISBLANK(VLOOKUP($B1770,INDIRECT(nfl_game_result),MATCH(I$1,INDIRECT(nfl_game_result_header),0),FALSE)),"",VLOOKUP($B1770,INDIRECT(nfl_game_result),MATCH(I$1,INDIRECT(nfl_game_result_header),0),FALSE)),"error")</f>
        <v>10</v>
      </c>
      <c r="J1770" t="str">
        <f ca="1">IFERROR(IF(ISBLANK(VLOOKUP($B1770,INDIRECT(nfl_game_result),MATCH(J$1,INDIRECT(nfl_game_result_header),0),FALSE)),"",VLOOKUP($B1770,INDIRECT(nfl_game_result),MATCH(J$1,INDIRECT(nfl_game_result_header),0),FALSE)),"error")</f>
        <v>GBY</v>
      </c>
      <c r="K1770" t="str">
        <f ca="1">IFERROR(IF(ISBLANK(VLOOKUP($B1770,INDIRECT(nfl_game_result),MATCH(K$1,INDIRECT(nfl_game_result_header),0),FALSE)),"",VLOOKUP($B1770,INDIRECT(nfl_game_result),MATCH(K$1,INDIRECT(nfl_game_result_header),0),FALSE)),"error")</f>
        <v>GBY</v>
      </c>
      <c r="L1770" s="23" t="str">
        <f ca="1">IFERROR(IF(ISBLANK(VLOOKUP($B1770,INDIRECT(nfl_game_result),MATCH(L$1,INDIRECT(nfl_game_result_header),0),FALSE)),"",VLOOKUP($B1770,INDIRECT(nfl_game_result),MATCH(L$1,INDIRECT(nfl_game_result_header),0),FALSE)),"error")</f>
        <v/>
      </c>
      <c r="M1770" t="s">
        <v>16</v>
      </c>
      <c r="N1770">
        <v>-7.5</v>
      </c>
      <c r="O1770" t="s">
        <v>91</v>
      </c>
      <c r="P1770">
        <v>9</v>
      </c>
      <c r="Q1770" t="s">
        <v>330</v>
      </c>
      <c r="V1770" s="23" t="s">
        <v>416</v>
      </c>
      <c r="W1770">
        <f ca="1">VALUE(LEFT(C1770, 4))</f>
        <v>2015</v>
      </c>
      <c r="X1770">
        <f ca="1">VALUE(MID(C1770,6,FIND("_",C1770,6)-6))</f>
        <v>5</v>
      </c>
      <c r="Y1770">
        <f ca="1">IF(NOT(OR(ISBLANK(D1770),ISBLANK(E1770),D1770="",E1770="")),D1770-E1770,"")</f>
        <v>-0.5</v>
      </c>
      <c r="Z1770">
        <f ca="1">IF(OR(NOT(ISNUMBER(D1770)),ISBLANK(D1770),D1770="",ISBLANK(N1770)),"",ABS(D1770-N1770))</f>
        <v>2</v>
      </c>
      <c r="AA1770">
        <f ca="1">IF(OR(ISBLANK(J1770),ISBLANK(O1770),J1770="",O1770=""),"",IF(J1770=O1770,1,0))</f>
        <v>0</v>
      </c>
      <c r="AB1770">
        <f ca="1">IF(OR(ISBLANK(K1770),ISBLANK(Q1770),K1770="",Q1770=""),"",IF(K1770=Q1770,1,0))</f>
        <v>1</v>
      </c>
      <c r="AC1770" s="23" t="str">
        <f t="shared" ca="1" si="27"/>
        <v/>
      </c>
    </row>
    <row r="1771" spans="1:29" x14ac:dyDescent="0.25">
      <c r="A1771" s="23">
        <v>1770</v>
      </c>
      <c r="B1771">
        <v>873</v>
      </c>
      <c r="C1771" t="str">
        <f ca="1">IFERROR(VLOOKUP($B1771,INDIRECT(nfl_game_result),MATCH(C$1,INDIRECT(nfl_game_result_header),0),FALSE),"error")</f>
        <v>2015_05_BUF@TEN</v>
      </c>
      <c r="D1771">
        <f ca="1">IFERROR(IF(ISBLANK(VLOOKUP($B1771,INDIRECT(nfl_game_result),MATCH(D$1,INDIRECT(nfl_game_result_header),0),FALSE)),"",VLOOKUP($B1771,INDIRECT(nfl_game_result),MATCH(D$1,INDIRECT(nfl_game_result_header),0),FALSE)),"error")</f>
        <v>3</v>
      </c>
      <c r="E1771">
        <f ca="1">IFERROR(IF(ISBLANK(VLOOKUP($B1771,INDIRECT(nfl_game_result),MATCH(E$1,INDIRECT(nfl_game_result_header),0),FALSE)),"",VLOOKUP($B1771,INDIRECT(nfl_game_result),MATCH(E$1,INDIRECT(nfl_game_result_header),0),FALSE)),"error")</f>
        <v>0</v>
      </c>
      <c r="F1771" s="23" t="str">
        <f ca="1">IFERROR(IF(ISBLANK(VLOOKUP($B1771,INDIRECT(nfl_game_result),MATCH(F$1,INDIRECT(nfl_game_result_header),0),FALSE)),"",VLOOKUP($B1771,INDIRECT(nfl_game_result),MATCH(F$1,INDIRECT(nfl_game_result_header),0),FALSE)),"error")</f>
        <v/>
      </c>
      <c r="G1771" s="23" t="str">
        <f ca="1">IFERROR(IF(ISBLANK(VLOOKUP($B1771,INDIRECT(nfl_game_result),MATCH(G$1,INDIRECT(nfl_game_result_header),0),FALSE)),"",VLOOKUP($B1771,INDIRECT(nfl_game_result),MATCH(G$1,INDIRECT(nfl_game_result_header),0),FALSE)),"error")</f>
        <v/>
      </c>
      <c r="H1771">
        <f ca="1">IFERROR(IF(ISBLANK(VLOOKUP($B1771,INDIRECT(nfl_game_result),MATCH(H$1,INDIRECT(nfl_game_result_header),0),FALSE)),"",VLOOKUP($B1771,INDIRECT(nfl_game_result),MATCH(H$1,INDIRECT(nfl_game_result_header),0),FALSE)),"error")</f>
        <v>13</v>
      </c>
      <c r="I1771">
        <f ca="1">IFERROR(IF(ISBLANK(VLOOKUP($B1771,INDIRECT(nfl_game_result),MATCH(I$1,INDIRECT(nfl_game_result_header),0),FALSE)),"",VLOOKUP($B1771,INDIRECT(nfl_game_result),MATCH(I$1,INDIRECT(nfl_game_result_header),0),FALSE)),"error")</f>
        <v>14</v>
      </c>
      <c r="J1771" t="str">
        <f ca="1">IFERROR(IF(ISBLANK(VLOOKUP($B1771,INDIRECT(nfl_game_result),MATCH(J$1,INDIRECT(nfl_game_result_header),0),FALSE)),"",VLOOKUP($B1771,INDIRECT(nfl_game_result),MATCH(J$1,INDIRECT(nfl_game_result_header),0),FALSE)),"error")</f>
        <v>BUF</v>
      </c>
      <c r="K1771" t="str">
        <f ca="1">IFERROR(IF(ISBLANK(VLOOKUP($B1771,INDIRECT(nfl_game_result),MATCH(K$1,INDIRECT(nfl_game_result_header),0),FALSE)),"",VLOOKUP($B1771,INDIRECT(nfl_game_result),MATCH(K$1,INDIRECT(nfl_game_result_header),0),FALSE)),"error")</f>
        <v>BUF</v>
      </c>
      <c r="L1771" s="23" t="str">
        <f ca="1">IFERROR(IF(ISBLANK(VLOOKUP($B1771,INDIRECT(nfl_game_result),MATCH(L$1,INDIRECT(nfl_game_result_header),0),FALSE)),"",VLOOKUP($B1771,INDIRECT(nfl_game_result),MATCH(L$1,INDIRECT(nfl_game_result_header),0),FALSE)),"error")</f>
        <v/>
      </c>
      <c r="M1771" t="s">
        <v>16</v>
      </c>
      <c r="N1771">
        <v>2.5</v>
      </c>
      <c r="O1771" t="s">
        <v>93</v>
      </c>
      <c r="P1771">
        <v>14</v>
      </c>
      <c r="Q1771" t="s">
        <v>93</v>
      </c>
      <c r="V1771" s="23" t="s">
        <v>416</v>
      </c>
      <c r="W1771">
        <f ca="1">VALUE(LEFT(C1771, 4))</f>
        <v>2015</v>
      </c>
      <c r="X1771">
        <f ca="1">VALUE(MID(C1771,6,FIND("_",C1771,6)-6))</f>
        <v>5</v>
      </c>
      <c r="Y1771">
        <f ca="1">IF(NOT(OR(ISBLANK(D1771),ISBLANK(E1771),D1771="",E1771="")),D1771-E1771,"")</f>
        <v>3</v>
      </c>
      <c r="Z1771">
        <f ca="1">IF(OR(NOT(ISNUMBER(D1771)),ISBLANK(D1771),D1771="",ISBLANK(N1771)),"",ABS(D1771-N1771))</f>
        <v>0.5</v>
      </c>
      <c r="AA1771">
        <f ca="1">IF(OR(ISBLANK(J1771),ISBLANK(O1771),J1771="",O1771=""),"",IF(J1771=O1771,1,0))</f>
        <v>0</v>
      </c>
      <c r="AB1771">
        <f ca="1">IF(OR(ISBLANK(K1771),ISBLANK(Q1771),K1771="",Q1771=""),"",IF(K1771=Q1771,1,0))</f>
        <v>0</v>
      </c>
      <c r="AC1771" s="23" t="str">
        <f t="shared" ca="1" si="27"/>
        <v/>
      </c>
    </row>
    <row r="1772" spans="1:29" x14ac:dyDescent="0.25">
      <c r="A1772" s="23">
        <v>1771</v>
      </c>
      <c r="B1772">
        <v>874</v>
      </c>
      <c r="C1772" t="str">
        <f ca="1">IFERROR(VLOOKUP($B1772,INDIRECT(nfl_game_result),MATCH(C$1,INDIRECT(nfl_game_result_header),0),FALSE),"error")</f>
        <v>2015_05_ARI@DET</v>
      </c>
      <c r="D1772">
        <f ca="1">IFERROR(IF(ISBLANK(VLOOKUP($B1772,INDIRECT(nfl_game_result),MATCH(D$1,INDIRECT(nfl_game_result_header),0),FALSE)),"",VLOOKUP($B1772,INDIRECT(nfl_game_result),MATCH(D$1,INDIRECT(nfl_game_result_header),0),FALSE)),"error")</f>
        <v>3</v>
      </c>
      <c r="E1772">
        <f ca="1">IFERROR(IF(ISBLANK(VLOOKUP($B1772,INDIRECT(nfl_game_result),MATCH(E$1,INDIRECT(nfl_game_result_header),0),FALSE)),"",VLOOKUP($B1772,INDIRECT(nfl_game_result),MATCH(E$1,INDIRECT(nfl_game_result_header),0),FALSE)),"error")</f>
        <v>4.5</v>
      </c>
      <c r="F1772" s="23" t="str">
        <f ca="1">IFERROR(IF(ISBLANK(VLOOKUP($B1772,INDIRECT(nfl_game_result),MATCH(F$1,INDIRECT(nfl_game_result_header),0),FALSE)),"",VLOOKUP($B1772,INDIRECT(nfl_game_result),MATCH(F$1,INDIRECT(nfl_game_result_header),0),FALSE)),"error")</f>
        <v/>
      </c>
      <c r="G1772" s="23" t="str">
        <f ca="1">IFERROR(IF(ISBLANK(VLOOKUP($B1772,INDIRECT(nfl_game_result),MATCH(G$1,INDIRECT(nfl_game_result_header),0),FALSE)),"",VLOOKUP($B1772,INDIRECT(nfl_game_result),MATCH(G$1,INDIRECT(nfl_game_result_header),0),FALSE)),"error")</f>
        <v/>
      </c>
      <c r="H1772">
        <f ca="1">IFERROR(IF(ISBLANK(VLOOKUP($B1772,INDIRECT(nfl_game_result),MATCH(H$1,INDIRECT(nfl_game_result_header),0),FALSE)),"",VLOOKUP($B1772,INDIRECT(nfl_game_result),MATCH(H$1,INDIRECT(nfl_game_result_header),0),FALSE)),"error")</f>
        <v>17</v>
      </c>
      <c r="I1772">
        <f ca="1">IFERROR(IF(ISBLANK(VLOOKUP($B1772,INDIRECT(nfl_game_result),MATCH(I$1,INDIRECT(nfl_game_result_header),0),FALSE)),"",VLOOKUP($B1772,INDIRECT(nfl_game_result),MATCH(I$1,INDIRECT(nfl_game_result_header),0),FALSE)),"error")</f>
        <v>42</v>
      </c>
      <c r="J1772" t="str">
        <f ca="1">IFERROR(IF(ISBLANK(VLOOKUP($B1772,INDIRECT(nfl_game_result),MATCH(J$1,INDIRECT(nfl_game_result_header),0),FALSE)),"",VLOOKUP($B1772,INDIRECT(nfl_game_result),MATCH(J$1,INDIRECT(nfl_game_result_header),0),FALSE)),"error")</f>
        <v>ARI</v>
      </c>
      <c r="K1772" t="str">
        <f ca="1">IFERROR(IF(ISBLANK(VLOOKUP($B1772,INDIRECT(nfl_game_result),MATCH(K$1,INDIRECT(nfl_game_result_header),0),FALSE)),"",VLOOKUP($B1772,INDIRECT(nfl_game_result),MATCH(K$1,INDIRECT(nfl_game_result_header),0),FALSE)),"error")</f>
        <v>ARI</v>
      </c>
      <c r="L1772" s="23" t="str">
        <f ca="1">IFERROR(IF(ISBLANK(VLOOKUP($B1772,INDIRECT(nfl_game_result),MATCH(L$1,INDIRECT(nfl_game_result_header),0),FALSE)),"",VLOOKUP($B1772,INDIRECT(nfl_game_result),MATCH(L$1,INDIRECT(nfl_game_result_header),0),FALSE)),"error")</f>
        <v/>
      </c>
      <c r="M1772" t="s">
        <v>16</v>
      </c>
      <c r="N1772">
        <v>4</v>
      </c>
      <c r="O1772" t="s">
        <v>64</v>
      </c>
      <c r="P1772">
        <v>5</v>
      </c>
      <c r="Q1772" t="s">
        <v>64</v>
      </c>
      <c r="V1772" s="23" t="s">
        <v>416</v>
      </c>
      <c r="W1772">
        <f ca="1">VALUE(LEFT(C1772, 4))</f>
        <v>2015</v>
      </c>
      <c r="X1772">
        <f ca="1">VALUE(MID(C1772,6,FIND("_",C1772,6)-6))</f>
        <v>5</v>
      </c>
      <c r="Y1772">
        <f ca="1">IF(NOT(OR(ISBLANK(D1772),ISBLANK(E1772),D1772="",E1772="")),D1772-E1772,"")</f>
        <v>-1.5</v>
      </c>
      <c r="Z1772">
        <f ca="1">IF(OR(NOT(ISNUMBER(D1772)),ISBLANK(D1772),D1772="",ISBLANK(N1772)),"",ABS(D1772-N1772))</f>
        <v>1</v>
      </c>
      <c r="AA1772">
        <f ca="1">IF(OR(ISBLANK(J1772),ISBLANK(O1772),J1772="",O1772=""),"",IF(J1772=O1772,1,0))</f>
        <v>1</v>
      </c>
      <c r="AB1772">
        <f ca="1">IF(OR(ISBLANK(K1772),ISBLANK(Q1772),K1772="",Q1772=""),"",IF(K1772=Q1772,1,0))</f>
        <v>1</v>
      </c>
      <c r="AC1772" s="23" t="str">
        <f t="shared" ca="1" si="27"/>
        <v/>
      </c>
    </row>
    <row r="1773" spans="1:29" x14ac:dyDescent="0.25">
      <c r="A1773" s="23">
        <v>1772</v>
      </c>
      <c r="B1773">
        <v>875</v>
      </c>
      <c r="C1773" t="str">
        <f ca="1">IFERROR(VLOOKUP($B1773,INDIRECT(nfl_game_result),MATCH(C$1,INDIRECT(nfl_game_result_header),0),FALSE),"error")</f>
        <v>2015_05_DEN@OAK</v>
      </c>
      <c r="D1773">
        <f ca="1">IFERROR(IF(ISBLANK(VLOOKUP($B1773,INDIRECT(nfl_game_result),MATCH(D$1,INDIRECT(nfl_game_result_header),0),FALSE)),"",VLOOKUP($B1773,INDIRECT(nfl_game_result),MATCH(D$1,INDIRECT(nfl_game_result_header),0),FALSE)),"error")</f>
        <v>6</v>
      </c>
      <c r="E1773">
        <f ca="1">IFERROR(IF(ISBLANK(VLOOKUP($B1773,INDIRECT(nfl_game_result),MATCH(E$1,INDIRECT(nfl_game_result_header),0),FALSE)),"",VLOOKUP($B1773,INDIRECT(nfl_game_result),MATCH(E$1,INDIRECT(nfl_game_result_header),0),FALSE)),"error")</f>
        <v>5.5</v>
      </c>
      <c r="F1773" s="23" t="str">
        <f ca="1">IFERROR(IF(ISBLANK(VLOOKUP($B1773,INDIRECT(nfl_game_result),MATCH(F$1,INDIRECT(nfl_game_result_header),0),FALSE)),"",VLOOKUP($B1773,INDIRECT(nfl_game_result),MATCH(F$1,INDIRECT(nfl_game_result_header),0),FALSE)),"error")</f>
        <v/>
      </c>
      <c r="G1773" s="23" t="str">
        <f ca="1">IFERROR(IF(ISBLANK(VLOOKUP($B1773,INDIRECT(nfl_game_result),MATCH(G$1,INDIRECT(nfl_game_result_header),0),FALSE)),"",VLOOKUP($B1773,INDIRECT(nfl_game_result),MATCH(G$1,INDIRECT(nfl_game_result_header),0),FALSE)),"error")</f>
        <v/>
      </c>
      <c r="H1773">
        <f ca="1">IFERROR(IF(ISBLANK(VLOOKUP($B1773,INDIRECT(nfl_game_result),MATCH(H$1,INDIRECT(nfl_game_result_header),0),FALSE)),"",VLOOKUP($B1773,INDIRECT(nfl_game_result),MATCH(H$1,INDIRECT(nfl_game_result_header),0),FALSE)),"error")</f>
        <v>10</v>
      </c>
      <c r="I1773">
        <f ca="1">IFERROR(IF(ISBLANK(VLOOKUP($B1773,INDIRECT(nfl_game_result),MATCH(I$1,INDIRECT(nfl_game_result_header),0),FALSE)),"",VLOOKUP($B1773,INDIRECT(nfl_game_result),MATCH(I$1,INDIRECT(nfl_game_result_header),0),FALSE)),"error")</f>
        <v>16</v>
      </c>
      <c r="J1773" t="str">
        <f ca="1">IFERROR(IF(ISBLANK(VLOOKUP($B1773,INDIRECT(nfl_game_result),MATCH(J$1,INDIRECT(nfl_game_result_header),0),FALSE)),"",VLOOKUP($B1773,INDIRECT(nfl_game_result),MATCH(J$1,INDIRECT(nfl_game_result_header),0),FALSE)),"error")</f>
        <v>DEN</v>
      </c>
      <c r="K1773" t="str">
        <f ca="1">IFERROR(IF(ISBLANK(VLOOKUP($B1773,INDIRECT(nfl_game_result),MATCH(K$1,INDIRECT(nfl_game_result_header),0),FALSE)),"",VLOOKUP($B1773,INDIRECT(nfl_game_result),MATCH(K$1,INDIRECT(nfl_game_result_header),0),FALSE)),"error")</f>
        <v>DEN</v>
      </c>
      <c r="L1773" s="23" t="str">
        <f ca="1">IFERROR(IF(ISBLANK(VLOOKUP($B1773,INDIRECT(nfl_game_result),MATCH(L$1,INDIRECT(nfl_game_result_header),0),FALSE)),"",VLOOKUP($B1773,INDIRECT(nfl_game_result),MATCH(L$1,INDIRECT(nfl_game_result_header),0),FALSE)),"error")</f>
        <v/>
      </c>
      <c r="M1773" t="s">
        <v>16</v>
      </c>
      <c r="N1773">
        <v>4.5</v>
      </c>
      <c r="O1773" t="s">
        <v>85</v>
      </c>
      <c r="P1773">
        <v>13</v>
      </c>
      <c r="Q1773" t="s">
        <v>85</v>
      </c>
      <c r="V1773" s="23" t="s">
        <v>416</v>
      </c>
      <c r="W1773">
        <f ca="1">VALUE(LEFT(C1773, 4))</f>
        <v>2015</v>
      </c>
      <c r="X1773">
        <f ca="1">VALUE(MID(C1773,6,FIND("_",C1773,6)-6))</f>
        <v>5</v>
      </c>
      <c r="Y1773">
        <f ca="1">IF(NOT(OR(ISBLANK(D1773),ISBLANK(E1773),D1773="",E1773="")),D1773-E1773,"")</f>
        <v>0.5</v>
      </c>
      <c r="Z1773">
        <f ca="1">IF(OR(NOT(ISNUMBER(D1773)),ISBLANK(D1773),D1773="",ISBLANK(N1773)),"",ABS(D1773-N1773))</f>
        <v>1.5</v>
      </c>
      <c r="AA1773">
        <f ca="1">IF(OR(ISBLANK(J1773),ISBLANK(O1773),J1773="",O1773=""),"",IF(J1773=O1773,1,0))</f>
        <v>0</v>
      </c>
      <c r="AB1773">
        <f ca="1">IF(OR(ISBLANK(K1773),ISBLANK(Q1773),K1773="",Q1773=""),"",IF(K1773=Q1773,1,0))</f>
        <v>0</v>
      </c>
      <c r="AC1773" s="23" t="str">
        <f t="shared" ca="1" si="27"/>
        <v/>
      </c>
    </row>
    <row r="1774" spans="1:29" x14ac:dyDescent="0.25">
      <c r="A1774" s="23">
        <v>1773</v>
      </c>
      <c r="B1774">
        <v>876</v>
      </c>
      <c r="C1774" t="str">
        <f ca="1">IFERROR(VLOOKUP($B1774,INDIRECT(nfl_game_result),MATCH(C$1,INDIRECT(nfl_game_result_header),0),FALSE),"error")</f>
        <v>2015_05_NWE@DAL</v>
      </c>
      <c r="D1774">
        <f ca="1">IFERROR(IF(ISBLANK(VLOOKUP($B1774,INDIRECT(nfl_game_result),MATCH(D$1,INDIRECT(nfl_game_result_header),0),FALSE)),"",VLOOKUP($B1774,INDIRECT(nfl_game_result),MATCH(D$1,INDIRECT(nfl_game_result_header),0),FALSE)),"error")</f>
        <v>7.5</v>
      </c>
      <c r="E1774">
        <f ca="1">IFERROR(IF(ISBLANK(VLOOKUP($B1774,INDIRECT(nfl_game_result),MATCH(E$1,INDIRECT(nfl_game_result_header),0),FALSE)),"",VLOOKUP($B1774,INDIRECT(nfl_game_result),MATCH(E$1,INDIRECT(nfl_game_result_header),0),FALSE)),"error")</f>
        <v>-9</v>
      </c>
      <c r="F1774" s="23" t="str">
        <f ca="1">IFERROR(IF(ISBLANK(VLOOKUP($B1774,INDIRECT(nfl_game_result),MATCH(F$1,INDIRECT(nfl_game_result_header),0),FALSE)),"",VLOOKUP($B1774,INDIRECT(nfl_game_result),MATCH(F$1,INDIRECT(nfl_game_result_header),0),FALSE)),"error")</f>
        <v/>
      </c>
      <c r="G1774" s="23" t="str">
        <f ca="1">IFERROR(IF(ISBLANK(VLOOKUP($B1774,INDIRECT(nfl_game_result),MATCH(G$1,INDIRECT(nfl_game_result_header),0),FALSE)),"",VLOOKUP($B1774,INDIRECT(nfl_game_result),MATCH(G$1,INDIRECT(nfl_game_result_header),0),FALSE)),"error")</f>
        <v/>
      </c>
      <c r="H1774">
        <f ca="1">IFERROR(IF(ISBLANK(VLOOKUP($B1774,INDIRECT(nfl_game_result),MATCH(H$1,INDIRECT(nfl_game_result_header),0),FALSE)),"",VLOOKUP($B1774,INDIRECT(nfl_game_result),MATCH(H$1,INDIRECT(nfl_game_result_header),0),FALSE)),"error")</f>
        <v>6</v>
      </c>
      <c r="I1774">
        <f ca="1">IFERROR(IF(ISBLANK(VLOOKUP($B1774,INDIRECT(nfl_game_result),MATCH(I$1,INDIRECT(nfl_game_result_header),0),FALSE)),"",VLOOKUP($B1774,INDIRECT(nfl_game_result),MATCH(I$1,INDIRECT(nfl_game_result_header),0),FALSE)),"error")</f>
        <v>30</v>
      </c>
      <c r="J1774" t="str">
        <f ca="1">IFERROR(IF(ISBLANK(VLOOKUP($B1774,INDIRECT(nfl_game_result),MATCH(J$1,INDIRECT(nfl_game_result_header),0),FALSE)),"",VLOOKUP($B1774,INDIRECT(nfl_game_result),MATCH(J$1,INDIRECT(nfl_game_result_header),0),FALSE)),"error")</f>
        <v>NWE</v>
      </c>
      <c r="K1774" t="str">
        <f ca="1">IFERROR(IF(ISBLANK(VLOOKUP($B1774,INDIRECT(nfl_game_result),MATCH(K$1,INDIRECT(nfl_game_result_header),0),FALSE)),"",VLOOKUP($B1774,INDIRECT(nfl_game_result),MATCH(K$1,INDIRECT(nfl_game_result_header),0),FALSE)),"error")</f>
        <v>NWE</v>
      </c>
      <c r="L1774" s="23" t="str">
        <f ca="1">IFERROR(IF(ISBLANK(VLOOKUP($B1774,INDIRECT(nfl_game_result),MATCH(L$1,INDIRECT(nfl_game_result_header),0),FALSE)),"",VLOOKUP($B1774,INDIRECT(nfl_game_result),MATCH(L$1,INDIRECT(nfl_game_result_header),0),FALSE)),"error")</f>
        <v/>
      </c>
      <c r="M1774" t="s">
        <v>16</v>
      </c>
      <c r="N1774">
        <v>6.5</v>
      </c>
      <c r="O1774" t="s">
        <v>332</v>
      </c>
      <c r="P1774">
        <v>1</v>
      </c>
      <c r="Q1774" t="s">
        <v>332</v>
      </c>
      <c r="V1774" s="23" t="s">
        <v>416</v>
      </c>
      <c r="W1774">
        <f ca="1">VALUE(LEFT(C1774, 4))</f>
        <v>2015</v>
      </c>
      <c r="X1774">
        <f ca="1">VALUE(MID(C1774,6,FIND("_",C1774,6)-6))</f>
        <v>5</v>
      </c>
      <c r="Y1774">
        <f ca="1">IF(NOT(OR(ISBLANK(D1774),ISBLANK(E1774),D1774="",E1774="")),D1774-E1774,"")</f>
        <v>16.5</v>
      </c>
      <c r="Z1774">
        <f ca="1">IF(OR(NOT(ISNUMBER(D1774)),ISBLANK(D1774),D1774="",ISBLANK(N1774)),"",ABS(D1774-N1774))</f>
        <v>1</v>
      </c>
      <c r="AA1774">
        <f ca="1">IF(OR(ISBLANK(J1774),ISBLANK(O1774),J1774="",O1774=""),"",IF(J1774=O1774,1,0))</f>
        <v>1</v>
      </c>
      <c r="AB1774">
        <f ca="1">IF(OR(ISBLANK(K1774),ISBLANK(Q1774),K1774="",Q1774=""),"",IF(K1774=Q1774,1,0))</f>
        <v>1</v>
      </c>
      <c r="AC1774" s="23" t="str">
        <f t="shared" ca="1" si="27"/>
        <v/>
      </c>
    </row>
    <row r="1775" spans="1:29" x14ac:dyDescent="0.25">
      <c r="A1775" s="23">
        <v>1774</v>
      </c>
      <c r="B1775">
        <v>877</v>
      </c>
      <c r="C1775" t="str">
        <f ca="1">IFERROR(VLOOKUP($B1775,INDIRECT(nfl_game_result),MATCH(C$1,INDIRECT(nfl_game_result_header),0),FALSE),"error")</f>
        <v>2015_05_SFO@NYG</v>
      </c>
      <c r="D1775">
        <f ca="1">IFERROR(IF(ISBLANK(VLOOKUP($B1775,INDIRECT(nfl_game_result),MATCH(D$1,INDIRECT(nfl_game_result_header),0),FALSE)),"",VLOOKUP($B1775,INDIRECT(nfl_game_result),MATCH(D$1,INDIRECT(nfl_game_result_header),0),FALSE)),"error")</f>
        <v>-7</v>
      </c>
      <c r="E1775">
        <f ca="1">IFERROR(IF(ISBLANK(VLOOKUP($B1775,INDIRECT(nfl_game_result),MATCH(E$1,INDIRECT(nfl_game_result_header),0),FALSE)),"",VLOOKUP($B1775,INDIRECT(nfl_game_result),MATCH(E$1,INDIRECT(nfl_game_result_header),0),FALSE)),"error")</f>
        <v>-7.5</v>
      </c>
      <c r="F1775" s="23" t="str">
        <f ca="1">IFERROR(IF(ISBLANK(VLOOKUP($B1775,INDIRECT(nfl_game_result),MATCH(F$1,INDIRECT(nfl_game_result_header),0),FALSE)),"",VLOOKUP($B1775,INDIRECT(nfl_game_result),MATCH(F$1,INDIRECT(nfl_game_result_header),0),FALSE)),"error")</f>
        <v/>
      </c>
      <c r="G1775" s="23" t="str">
        <f ca="1">IFERROR(IF(ISBLANK(VLOOKUP($B1775,INDIRECT(nfl_game_result),MATCH(G$1,INDIRECT(nfl_game_result_header),0),FALSE)),"",VLOOKUP($B1775,INDIRECT(nfl_game_result),MATCH(G$1,INDIRECT(nfl_game_result_header),0),FALSE)),"error")</f>
        <v/>
      </c>
      <c r="H1775">
        <f ca="1">IFERROR(IF(ISBLANK(VLOOKUP($B1775,INDIRECT(nfl_game_result),MATCH(H$1,INDIRECT(nfl_game_result_header),0),FALSE)),"",VLOOKUP($B1775,INDIRECT(nfl_game_result),MATCH(H$1,INDIRECT(nfl_game_result_header),0),FALSE)),"error")</f>
        <v>30</v>
      </c>
      <c r="I1775">
        <f ca="1">IFERROR(IF(ISBLANK(VLOOKUP($B1775,INDIRECT(nfl_game_result),MATCH(I$1,INDIRECT(nfl_game_result_header),0),FALSE)),"",VLOOKUP($B1775,INDIRECT(nfl_game_result),MATCH(I$1,INDIRECT(nfl_game_result_header),0),FALSE)),"error")</f>
        <v>27</v>
      </c>
      <c r="J1775" t="str">
        <f ca="1">IFERROR(IF(ISBLANK(VLOOKUP($B1775,INDIRECT(nfl_game_result),MATCH(J$1,INDIRECT(nfl_game_result_header),0),FALSE)),"",VLOOKUP($B1775,INDIRECT(nfl_game_result),MATCH(J$1,INDIRECT(nfl_game_result_header),0),FALSE)),"error")</f>
        <v>SFO</v>
      </c>
      <c r="K1775" t="str">
        <f ca="1">IFERROR(IF(ISBLANK(VLOOKUP($B1775,INDIRECT(nfl_game_result),MATCH(K$1,INDIRECT(nfl_game_result_header),0),FALSE)),"",VLOOKUP($B1775,INDIRECT(nfl_game_result),MATCH(K$1,INDIRECT(nfl_game_result_header),0),FALSE)),"error")</f>
        <v>NYG</v>
      </c>
      <c r="L1775" s="23" t="str">
        <f ca="1">IFERROR(IF(ISBLANK(VLOOKUP($B1775,INDIRECT(nfl_game_result),MATCH(L$1,INDIRECT(nfl_game_result_header),0),FALSE)),"",VLOOKUP($B1775,INDIRECT(nfl_game_result),MATCH(L$1,INDIRECT(nfl_game_result_header),0),FALSE)),"error")</f>
        <v/>
      </c>
      <c r="M1775" t="s">
        <v>16</v>
      </c>
      <c r="N1775">
        <v>-7.5</v>
      </c>
      <c r="O1775" t="s">
        <v>83</v>
      </c>
      <c r="P1775">
        <v>3</v>
      </c>
      <c r="Q1775" t="s">
        <v>83</v>
      </c>
      <c r="V1775" s="23" t="s">
        <v>416</v>
      </c>
      <c r="W1775">
        <f ca="1">VALUE(LEFT(C1775, 4))</f>
        <v>2015</v>
      </c>
      <c r="X1775">
        <f ca="1">VALUE(MID(C1775,6,FIND("_",C1775,6)-6))</f>
        <v>5</v>
      </c>
      <c r="Y1775">
        <f ca="1">IF(NOT(OR(ISBLANK(D1775),ISBLANK(E1775),D1775="",E1775="")),D1775-E1775,"")</f>
        <v>0.5</v>
      </c>
      <c r="Z1775">
        <f ca="1">IF(OR(NOT(ISNUMBER(D1775)),ISBLANK(D1775),D1775="",ISBLANK(N1775)),"",ABS(D1775-N1775))</f>
        <v>0.5</v>
      </c>
      <c r="AA1775">
        <f ca="1">IF(OR(ISBLANK(J1775),ISBLANK(O1775),J1775="",O1775=""),"",IF(J1775=O1775,1,0))</f>
        <v>0</v>
      </c>
      <c r="AB1775">
        <f ca="1">IF(OR(ISBLANK(K1775),ISBLANK(Q1775),K1775="",Q1775=""),"",IF(K1775=Q1775,1,0))</f>
        <v>1</v>
      </c>
      <c r="AC1775" s="23" t="str">
        <f t="shared" ca="1" si="27"/>
        <v/>
      </c>
    </row>
    <row r="1776" spans="1:29" x14ac:dyDescent="0.25">
      <c r="A1776" s="23">
        <v>1775</v>
      </c>
      <c r="B1776">
        <v>878</v>
      </c>
      <c r="C1776" t="str">
        <f ca="1">IFERROR(VLOOKUP($B1776,INDIRECT(nfl_game_result),MATCH(C$1,INDIRECT(nfl_game_result_header),0),FALSE),"error")</f>
        <v>2015_05_PIT@SD</v>
      </c>
      <c r="D1776">
        <f ca="1">IFERROR(IF(ISBLANK(VLOOKUP($B1776,INDIRECT(nfl_game_result),MATCH(D$1,INDIRECT(nfl_game_result_header),0),FALSE)),"",VLOOKUP($B1776,INDIRECT(nfl_game_result),MATCH(D$1,INDIRECT(nfl_game_result_header),0),FALSE)),"error")</f>
        <v>-3</v>
      </c>
      <c r="E1776">
        <f ca="1">IFERROR(IF(ISBLANK(VLOOKUP($B1776,INDIRECT(nfl_game_result),MATCH(E$1,INDIRECT(nfl_game_result_header),0),FALSE)),"",VLOOKUP($B1776,INDIRECT(nfl_game_result),MATCH(E$1,INDIRECT(nfl_game_result_header),0),FALSE)),"error")</f>
        <v>-3.5</v>
      </c>
      <c r="F1776" s="23" t="str">
        <f ca="1">IFERROR(IF(ISBLANK(VLOOKUP($B1776,INDIRECT(nfl_game_result),MATCH(F$1,INDIRECT(nfl_game_result_header),0),FALSE)),"",VLOOKUP($B1776,INDIRECT(nfl_game_result),MATCH(F$1,INDIRECT(nfl_game_result_header),0),FALSE)),"error")</f>
        <v/>
      </c>
      <c r="G1776" s="23" t="str">
        <f ca="1">IFERROR(IF(ISBLANK(VLOOKUP($B1776,INDIRECT(nfl_game_result),MATCH(G$1,INDIRECT(nfl_game_result_header),0),FALSE)),"",VLOOKUP($B1776,INDIRECT(nfl_game_result),MATCH(G$1,INDIRECT(nfl_game_result_header),0),FALSE)),"error")</f>
        <v/>
      </c>
      <c r="H1776">
        <f ca="1">IFERROR(IF(ISBLANK(VLOOKUP($B1776,INDIRECT(nfl_game_result),MATCH(H$1,INDIRECT(nfl_game_result_header),0),FALSE)),"",VLOOKUP($B1776,INDIRECT(nfl_game_result),MATCH(H$1,INDIRECT(nfl_game_result_header),0),FALSE)),"error")</f>
        <v>20</v>
      </c>
      <c r="I1776">
        <f ca="1">IFERROR(IF(ISBLANK(VLOOKUP($B1776,INDIRECT(nfl_game_result),MATCH(I$1,INDIRECT(nfl_game_result_header),0),FALSE)),"",VLOOKUP($B1776,INDIRECT(nfl_game_result),MATCH(I$1,INDIRECT(nfl_game_result_header),0),FALSE)),"error")</f>
        <v>24</v>
      </c>
      <c r="J1776" t="str">
        <f ca="1">IFERROR(IF(ISBLANK(VLOOKUP($B1776,INDIRECT(nfl_game_result),MATCH(J$1,INDIRECT(nfl_game_result_header),0),FALSE)),"",VLOOKUP($B1776,INDIRECT(nfl_game_result),MATCH(J$1,INDIRECT(nfl_game_result_header),0),FALSE)),"error")</f>
        <v>PIT</v>
      </c>
      <c r="K1776" t="str">
        <f ca="1">IFERROR(IF(ISBLANK(VLOOKUP($B1776,INDIRECT(nfl_game_result),MATCH(K$1,INDIRECT(nfl_game_result_header),0),FALSE)),"",VLOOKUP($B1776,INDIRECT(nfl_game_result),MATCH(K$1,INDIRECT(nfl_game_result_header),0),FALSE)),"error")</f>
        <v>PIT</v>
      </c>
      <c r="L1776" s="23" t="str">
        <f ca="1">IFERROR(IF(ISBLANK(VLOOKUP($B1776,INDIRECT(nfl_game_result),MATCH(L$1,INDIRECT(nfl_game_result_header),0),FALSE)),"",VLOOKUP($B1776,INDIRECT(nfl_game_result),MATCH(L$1,INDIRECT(nfl_game_result_header),0),FALSE)),"error")</f>
        <v/>
      </c>
      <c r="M1776" t="s">
        <v>16</v>
      </c>
      <c r="N1776">
        <v>-3.5</v>
      </c>
      <c r="O1776" t="s">
        <v>87</v>
      </c>
      <c r="P1776">
        <v>12</v>
      </c>
      <c r="Q1776" t="s">
        <v>87</v>
      </c>
      <c r="V1776" s="23" t="s">
        <v>416</v>
      </c>
      <c r="W1776">
        <f ca="1">VALUE(LEFT(C1776, 4))</f>
        <v>2015</v>
      </c>
      <c r="X1776">
        <f ca="1">VALUE(MID(C1776,6,FIND("_",C1776,6)-6))</f>
        <v>5</v>
      </c>
      <c r="Y1776">
        <f ca="1">IF(NOT(OR(ISBLANK(D1776),ISBLANK(E1776),D1776="",E1776="")),D1776-E1776,"")</f>
        <v>0.5</v>
      </c>
      <c r="Z1776">
        <f ca="1">IF(OR(NOT(ISNUMBER(D1776)),ISBLANK(D1776),D1776="",ISBLANK(N1776)),"",ABS(D1776-N1776))</f>
        <v>0.5</v>
      </c>
      <c r="AA1776">
        <f ca="1">IF(OR(ISBLANK(J1776),ISBLANK(O1776),J1776="",O1776=""),"",IF(J1776=O1776,1,0))</f>
        <v>1</v>
      </c>
      <c r="AB1776">
        <f ca="1">IF(OR(ISBLANK(K1776),ISBLANK(Q1776),K1776="",Q1776=""),"",IF(K1776=Q1776,1,0))</f>
        <v>1</v>
      </c>
      <c r="AC1776" s="23" t="str">
        <f t="shared" ca="1" si="27"/>
        <v/>
      </c>
    </row>
    <row r="1777" spans="1:29" x14ac:dyDescent="0.25">
      <c r="A1777" s="23">
        <v>1776</v>
      </c>
      <c r="B1777">
        <v>865</v>
      </c>
      <c r="C1777" t="str">
        <f ca="1">IFERROR(VLOOKUP($B1777,INDIRECT(nfl_game_result),MATCH(C$1,INDIRECT(nfl_game_result_header),0),FALSE),"error")</f>
        <v>2015_05_IND@HOU</v>
      </c>
      <c r="D1777">
        <f ca="1">IFERROR(IF(ISBLANK(VLOOKUP($B1777,INDIRECT(nfl_game_result),MATCH(D$1,INDIRECT(nfl_game_result_header),0),FALSE)),"",VLOOKUP($B1777,INDIRECT(nfl_game_result),MATCH(D$1,INDIRECT(nfl_game_result_header),0),FALSE)),"error")</f>
        <v>0</v>
      </c>
      <c r="E1777">
        <f ca="1">IFERROR(IF(ISBLANK(VLOOKUP($B1777,INDIRECT(nfl_game_result),MATCH(E$1,INDIRECT(nfl_game_result_header),0),FALSE)),"",VLOOKUP($B1777,INDIRECT(nfl_game_result),MATCH(E$1,INDIRECT(nfl_game_result_header),0),FALSE)),"error")</f>
        <v>1</v>
      </c>
      <c r="F1777" s="23" t="str">
        <f ca="1">IFERROR(IF(ISBLANK(VLOOKUP($B1777,INDIRECT(nfl_game_result),MATCH(F$1,INDIRECT(nfl_game_result_header),0),FALSE)),"",VLOOKUP($B1777,INDIRECT(nfl_game_result),MATCH(F$1,INDIRECT(nfl_game_result_header),0),FALSE)),"error")</f>
        <v/>
      </c>
      <c r="G1777" s="23" t="str">
        <f ca="1">IFERROR(IF(ISBLANK(VLOOKUP($B1777,INDIRECT(nfl_game_result),MATCH(G$1,INDIRECT(nfl_game_result_header),0),FALSE)),"",VLOOKUP($B1777,INDIRECT(nfl_game_result),MATCH(G$1,INDIRECT(nfl_game_result_header),0),FALSE)),"error")</f>
        <v/>
      </c>
      <c r="H1777">
        <f ca="1">IFERROR(IF(ISBLANK(VLOOKUP($B1777,INDIRECT(nfl_game_result),MATCH(H$1,INDIRECT(nfl_game_result_header),0),FALSE)),"",VLOOKUP($B1777,INDIRECT(nfl_game_result),MATCH(H$1,INDIRECT(nfl_game_result_header),0),FALSE)),"error")</f>
        <v>20</v>
      </c>
      <c r="I1777">
        <f ca="1">IFERROR(IF(ISBLANK(VLOOKUP($B1777,INDIRECT(nfl_game_result),MATCH(I$1,INDIRECT(nfl_game_result_header),0),FALSE)),"",VLOOKUP($B1777,INDIRECT(nfl_game_result),MATCH(I$1,INDIRECT(nfl_game_result_header),0),FALSE)),"error")</f>
        <v>27</v>
      </c>
      <c r="J1777" t="str">
        <f ca="1">IFERROR(IF(ISBLANK(VLOOKUP($B1777,INDIRECT(nfl_game_result),MATCH(J$1,INDIRECT(nfl_game_result_header),0),FALSE)),"",VLOOKUP($B1777,INDIRECT(nfl_game_result),MATCH(J$1,INDIRECT(nfl_game_result_header),0),FALSE)),"error")</f>
        <v>IND</v>
      </c>
      <c r="K1777" t="str">
        <f ca="1">IFERROR(IF(ISBLANK(VLOOKUP($B1777,INDIRECT(nfl_game_result),MATCH(K$1,INDIRECT(nfl_game_result_header),0),FALSE)),"",VLOOKUP($B1777,INDIRECT(nfl_game_result),MATCH(K$1,INDIRECT(nfl_game_result_header),0),FALSE)),"error")</f>
        <v>IND</v>
      </c>
      <c r="L1777" s="23" t="str">
        <f ca="1">IFERROR(IF(ISBLANK(VLOOKUP($B1777,INDIRECT(nfl_game_result),MATCH(L$1,INDIRECT(nfl_game_result_header),0),FALSE)),"",VLOOKUP($B1777,INDIRECT(nfl_game_result),MATCH(L$1,INDIRECT(nfl_game_result_header),0),FALSE)),"error")</f>
        <v/>
      </c>
      <c r="M1777" t="s">
        <v>14</v>
      </c>
      <c r="N1777">
        <v>3</v>
      </c>
      <c r="O1777" t="s">
        <v>76</v>
      </c>
      <c r="P1777">
        <v>6</v>
      </c>
      <c r="Q1777" t="s">
        <v>76</v>
      </c>
      <c r="V1777" s="23" t="s">
        <v>416</v>
      </c>
      <c r="W1777">
        <f ca="1">VALUE(LEFT(C1777, 4))</f>
        <v>2015</v>
      </c>
      <c r="X1777">
        <f ca="1">VALUE(MID(C1777,6,FIND("_",C1777,6)-6))</f>
        <v>5</v>
      </c>
      <c r="Y1777">
        <f ca="1">IF(NOT(OR(ISBLANK(D1777),ISBLANK(E1777),D1777="",E1777="")),D1777-E1777,"")</f>
        <v>-1</v>
      </c>
      <c r="Z1777">
        <f ca="1">IF(OR(NOT(ISNUMBER(D1777)),ISBLANK(D1777),D1777="",ISBLANK(N1777)),"",ABS(D1777-N1777))</f>
        <v>3</v>
      </c>
      <c r="AA1777">
        <f ca="1">IF(OR(ISBLANK(J1777),ISBLANK(O1777),J1777="",O1777=""),"",IF(J1777=O1777,1,0))</f>
        <v>1</v>
      </c>
      <c r="AB1777">
        <f ca="1">IF(OR(ISBLANK(K1777),ISBLANK(Q1777),K1777="",Q1777=""),"",IF(K1777=Q1777,1,0))</f>
        <v>1</v>
      </c>
      <c r="AC1777" s="23" t="str">
        <f t="shared" ca="1" si="27"/>
        <v/>
      </c>
    </row>
    <row r="1778" spans="1:29" x14ac:dyDescent="0.25">
      <c r="A1778" s="23">
        <v>1777</v>
      </c>
      <c r="B1778">
        <v>866</v>
      </c>
      <c r="C1778" t="str">
        <f ca="1">IFERROR(VLOOKUP($B1778,INDIRECT(nfl_game_result),MATCH(C$1,INDIRECT(nfl_game_result_header),0),FALSE),"error")</f>
        <v>2015_05_CHI@KCY</v>
      </c>
      <c r="D1778">
        <f ca="1">IFERROR(IF(ISBLANK(VLOOKUP($B1778,INDIRECT(nfl_game_result),MATCH(D$1,INDIRECT(nfl_game_result_header),0),FALSE)),"",VLOOKUP($B1778,INDIRECT(nfl_game_result),MATCH(D$1,INDIRECT(nfl_game_result_header),0),FALSE)),"error")</f>
        <v>-10</v>
      </c>
      <c r="E1778">
        <f ca="1">IFERROR(IF(ISBLANK(VLOOKUP($B1778,INDIRECT(nfl_game_result),MATCH(E$1,INDIRECT(nfl_game_result_header),0),FALSE)),"",VLOOKUP($B1778,INDIRECT(nfl_game_result),MATCH(E$1,INDIRECT(nfl_game_result_header),0),FALSE)),"error")</f>
        <v>-9.5</v>
      </c>
      <c r="F1778" s="23" t="str">
        <f ca="1">IFERROR(IF(ISBLANK(VLOOKUP($B1778,INDIRECT(nfl_game_result),MATCH(F$1,INDIRECT(nfl_game_result_header),0),FALSE)),"",VLOOKUP($B1778,INDIRECT(nfl_game_result),MATCH(F$1,INDIRECT(nfl_game_result_header),0),FALSE)),"error")</f>
        <v/>
      </c>
      <c r="G1778" s="23" t="str">
        <f ca="1">IFERROR(IF(ISBLANK(VLOOKUP($B1778,INDIRECT(nfl_game_result),MATCH(G$1,INDIRECT(nfl_game_result_header),0),FALSE)),"",VLOOKUP($B1778,INDIRECT(nfl_game_result),MATCH(G$1,INDIRECT(nfl_game_result_header),0),FALSE)),"error")</f>
        <v/>
      </c>
      <c r="H1778">
        <f ca="1">IFERROR(IF(ISBLANK(VLOOKUP($B1778,INDIRECT(nfl_game_result),MATCH(H$1,INDIRECT(nfl_game_result_header),0),FALSE)),"",VLOOKUP($B1778,INDIRECT(nfl_game_result),MATCH(H$1,INDIRECT(nfl_game_result_header),0),FALSE)),"error")</f>
        <v>17</v>
      </c>
      <c r="I1778">
        <f ca="1">IFERROR(IF(ISBLANK(VLOOKUP($B1778,INDIRECT(nfl_game_result),MATCH(I$1,INDIRECT(nfl_game_result_header),0),FALSE)),"",VLOOKUP($B1778,INDIRECT(nfl_game_result),MATCH(I$1,INDIRECT(nfl_game_result_header),0),FALSE)),"error")</f>
        <v>18</v>
      </c>
      <c r="J1778" t="str">
        <f ca="1">IFERROR(IF(ISBLANK(VLOOKUP($B1778,INDIRECT(nfl_game_result),MATCH(J$1,INDIRECT(nfl_game_result_header),0),FALSE)),"",VLOOKUP($B1778,INDIRECT(nfl_game_result),MATCH(J$1,INDIRECT(nfl_game_result_header),0),FALSE)),"error")</f>
        <v>CHI</v>
      </c>
      <c r="K1778" t="str">
        <f ca="1">IFERROR(IF(ISBLANK(VLOOKUP($B1778,INDIRECT(nfl_game_result),MATCH(K$1,INDIRECT(nfl_game_result_header),0),FALSE)),"",VLOOKUP($B1778,INDIRECT(nfl_game_result),MATCH(K$1,INDIRECT(nfl_game_result_header),0),FALSE)),"error")</f>
        <v>CHI</v>
      </c>
      <c r="L1778" s="23" t="str">
        <f ca="1">IFERROR(IF(ISBLANK(VLOOKUP($B1778,INDIRECT(nfl_game_result),MATCH(L$1,INDIRECT(nfl_game_result_header),0),FALSE)),"",VLOOKUP($B1778,INDIRECT(nfl_game_result),MATCH(L$1,INDIRECT(nfl_game_result_header),0),FALSE)),"error")</f>
        <v/>
      </c>
      <c r="M1778" t="s">
        <v>14</v>
      </c>
      <c r="N1778">
        <v>-5.5</v>
      </c>
      <c r="O1778" t="s">
        <v>331</v>
      </c>
      <c r="P1778">
        <v>9</v>
      </c>
      <c r="Q1778" t="s">
        <v>331</v>
      </c>
      <c r="V1778" s="23" t="s">
        <v>416</v>
      </c>
      <c r="W1778">
        <f ca="1">VALUE(LEFT(C1778, 4))</f>
        <v>2015</v>
      </c>
      <c r="X1778">
        <f ca="1">VALUE(MID(C1778,6,FIND("_",C1778,6)-6))</f>
        <v>5</v>
      </c>
      <c r="Y1778">
        <f ca="1">IF(NOT(OR(ISBLANK(D1778),ISBLANK(E1778),D1778="",E1778="")),D1778-E1778,"")</f>
        <v>-0.5</v>
      </c>
      <c r="Z1778">
        <f ca="1">IF(OR(NOT(ISNUMBER(D1778)),ISBLANK(D1778),D1778="",ISBLANK(N1778)),"",ABS(D1778-N1778))</f>
        <v>4.5</v>
      </c>
      <c r="AA1778">
        <f ca="1">IF(OR(ISBLANK(J1778),ISBLANK(O1778),J1778="",O1778=""),"",IF(J1778=O1778,1,0))</f>
        <v>0</v>
      </c>
      <c r="AB1778">
        <f ca="1">IF(OR(ISBLANK(K1778),ISBLANK(Q1778),K1778="",Q1778=""),"",IF(K1778=Q1778,1,0))</f>
        <v>0</v>
      </c>
      <c r="AC1778" s="23" t="str">
        <f t="shared" ca="1" si="27"/>
        <v/>
      </c>
    </row>
    <row r="1779" spans="1:29" x14ac:dyDescent="0.25">
      <c r="A1779" s="23">
        <v>1778</v>
      </c>
      <c r="B1779">
        <v>867</v>
      </c>
      <c r="C1779" t="str">
        <f ca="1">IFERROR(VLOOKUP($B1779,INDIRECT(nfl_game_result),MATCH(C$1,INDIRECT(nfl_game_result_header),0),FALSE),"error")</f>
        <v>2015_05_SEA@CIN</v>
      </c>
      <c r="D1779">
        <f ca="1">IFERROR(IF(ISBLANK(VLOOKUP($B1779,INDIRECT(nfl_game_result),MATCH(D$1,INDIRECT(nfl_game_result_header),0),FALSE)),"",VLOOKUP($B1779,INDIRECT(nfl_game_result),MATCH(D$1,INDIRECT(nfl_game_result_header),0),FALSE)),"error")</f>
        <v>-1</v>
      </c>
      <c r="E1779">
        <f ca="1">IFERROR(IF(ISBLANK(VLOOKUP($B1779,INDIRECT(nfl_game_result),MATCH(E$1,INDIRECT(nfl_game_result_header),0),FALSE)),"",VLOOKUP($B1779,INDIRECT(nfl_game_result),MATCH(E$1,INDIRECT(nfl_game_result_header),0),FALSE)),"error")</f>
        <v>-3</v>
      </c>
      <c r="F1779" s="23" t="str">
        <f ca="1">IFERROR(IF(ISBLANK(VLOOKUP($B1779,INDIRECT(nfl_game_result),MATCH(F$1,INDIRECT(nfl_game_result_header),0),FALSE)),"",VLOOKUP($B1779,INDIRECT(nfl_game_result),MATCH(F$1,INDIRECT(nfl_game_result_header),0),FALSE)),"error")</f>
        <v/>
      </c>
      <c r="G1779" s="23" t="str">
        <f ca="1">IFERROR(IF(ISBLANK(VLOOKUP($B1779,INDIRECT(nfl_game_result),MATCH(G$1,INDIRECT(nfl_game_result_header),0),FALSE)),"",VLOOKUP($B1779,INDIRECT(nfl_game_result),MATCH(G$1,INDIRECT(nfl_game_result_header),0),FALSE)),"error")</f>
        <v/>
      </c>
      <c r="H1779">
        <f ca="1">IFERROR(IF(ISBLANK(VLOOKUP($B1779,INDIRECT(nfl_game_result),MATCH(H$1,INDIRECT(nfl_game_result_header),0),FALSE)),"",VLOOKUP($B1779,INDIRECT(nfl_game_result),MATCH(H$1,INDIRECT(nfl_game_result_header),0),FALSE)),"error")</f>
        <v>27</v>
      </c>
      <c r="I1779">
        <f ca="1">IFERROR(IF(ISBLANK(VLOOKUP($B1779,INDIRECT(nfl_game_result),MATCH(I$1,INDIRECT(nfl_game_result_header),0),FALSE)),"",VLOOKUP($B1779,INDIRECT(nfl_game_result),MATCH(I$1,INDIRECT(nfl_game_result_header),0),FALSE)),"error")</f>
        <v>24</v>
      </c>
      <c r="J1779" t="str">
        <f ca="1">IFERROR(IF(ISBLANK(VLOOKUP($B1779,INDIRECT(nfl_game_result),MATCH(J$1,INDIRECT(nfl_game_result_header),0),FALSE)),"",VLOOKUP($B1779,INDIRECT(nfl_game_result),MATCH(J$1,INDIRECT(nfl_game_result_header),0),FALSE)),"error")</f>
        <v>na</v>
      </c>
      <c r="K1779" t="str">
        <f ca="1">IFERROR(IF(ISBLANK(VLOOKUP($B1779,INDIRECT(nfl_game_result),MATCH(K$1,INDIRECT(nfl_game_result_header),0),FALSE)),"",VLOOKUP($B1779,INDIRECT(nfl_game_result),MATCH(K$1,INDIRECT(nfl_game_result_header),0),FALSE)),"error")</f>
        <v>CIN</v>
      </c>
      <c r="L1779" s="23" t="str">
        <f ca="1">IFERROR(IF(ISBLANK(VLOOKUP($B1779,INDIRECT(nfl_game_result),MATCH(L$1,INDIRECT(nfl_game_result_header),0),FALSE)),"",VLOOKUP($B1779,INDIRECT(nfl_game_result),MATCH(L$1,INDIRECT(nfl_game_result_header),0),FALSE)),"error")</f>
        <v/>
      </c>
      <c r="M1779" t="s">
        <v>14</v>
      </c>
      <c r="N1779">
        <v>-3</v>
      </c>
      <c r="O1779" t="s">
        <v>69</v>
      </c>
      <c r="P1779">
        <v>7</v>
      </c>
      <c r="Q1779" t="s">
        <v>69</v>
      </c>
      <c r="V1779" s="23" t="s">
        <v>416</v>
      </c>
      <c r="W1779">
        <f ca="1">VALUE(LEFT(C1779, 4))</f>
        <v>2015</v>
      </c>
      <c r="X1779">
        <f ca="1">VALUE(MID(C1779,6,FIND("_",C1779,6)-6))</f>
        <v>5</v>
      </c>
      <c r="Y1779">
        <f ca="1">IF(NOT(OR(ISBLANK(D1779),ISBLANK(E1779),D1779="",E1779="")),D1779-E1779,"")</f>
        <v>2</v>
      </c>
      <c r="Z1779">
        <f ca="1">IF(OR(NOT(ISNUMBER(D1779)),ISBLANK(D1779),D1779="",ISBLANK(N1779)),"",ABS(D1779-N1779))</f>
        <v>2</v>
      </c>
      <c r="AA1779">
        <f ca="1">IF(OR(ISBLANK(J1779),ISBLANK(O1779),J1779="",O1779=""),"",IF(J1779=O1779,1,0))</f>
        <v>0</v>
      </c>
      <c r="AB1779">
        <f ca="1">IF(OR(ISBLANK(K1779),ISBLANK(Q1779),K1779="",Q1779=""),"",IF(K1779=Q1779,1,0))</f>
        <v>1</v>
      </c>
      <c r="AC1779" s="23" t="str">
        <f t="shared" ca="1" si="27"/>
        <v/>
      </c>
    </row>
    <row r="1780" spans="1:29" x14ac:dyDescent="0.25">
      <c r="A1780" s="23">
        <v>1779</v>
      </c>
      <c r="B1780">
        <v>868</v>
      </c>
      <c r="C1780" t="str">
        <f ca="1">IFERROR(VLOOKUP($B1780,INDIRECT(nfl_game_result),MATCH(C$1,INDIRECT(nfl_game_result_header),0),FALSE),"error")</f>
        <v>2015_05_WAS@ATL</v>
      </c>
      <c r="D1780">
        <f ca="1">IFERROR(IF(ISBLANK(VLOOKUP($B1780,INDIRECT(nfl_game_result),MATCH(D$1,INDIRECT(nfl_game_result_header),0),FALSE)),"",VLOOKUP($B1780,INDIRECT(nfl_game_result),MATCH(D$1,INDIRECT(nfl_game_result_header),0),FALSE)),"error")</f>
        <v>-8</v>
      </c>
      <c r="E1780">
        <f ca="1">IFERROR(IF(ISBLANK(VLOOKUP($B1780,INDIRECT(nfl_game_result),MATCH(E$1,INDIRECT(nfl_game_result_header),0),FALSE)),"",VLOOKUP($B1780,INDIRECT(nfl_game_result),MATCH(E$1,INDIRECT(nfl_game_result_header),0),FALSE)),"error")</f>
        <v>-7</v>
      </c>
      <c r="F1780" s="23" t="str">
        <f ca="1">IFERROR(IF(ISBLANK(VLOOKUP($B1780,INDIRECT(nfl_game_result),MATCH(F$1,INDIRECT(nfl_game_result_header),0),FALSE)),"",VLOOKUP($B1780,INDIRECT(nfl_game_result),MATCH(F$1,INDIRECT(nfl_game_result_header),0),FALSE)),"error")</f>
        <v/>
      </c>
      <c r="G1780" s="23" t="str">
        <f ca="1">IFERROR(IF(ISBLANK(VLOOKUP($B1780,INDIRECT(nfl_game_result),MATCH(G$1,INDIRECT(nfl_game_result_header),0),FALSE)),"",VLOOKUP($B1780,INDIRECT(nfl_game_result),MATCH(G$1,INDIRECT(nfl_game_result_header),0),FALSE)),"error")</f>
        <v/>
      </c>
      <c r="H1780">
        <f ca="1">IFERROR(IF(ISBLANK(VLOOKUP($B1780,INDIRECT(nfl_game_result),MATCH(H$1,INDIRECT(nfl_game_result_header),0),FALSE)),"",VLOOKUP($B1780,INDIRECT(nfl_game_result),MATCH(H$1,INDIRECT(nfl_game_result_header),0),FALSE)),"error")</f>
        <v>25</v>
      </c>
      <c r="I1780">
        <f ca="1">IFERROR(IF(ISBLANK(VLOOKUP($B1780,INDIRECT(nfl_game_result),MATCH(I$1,INDIRECT(nfl_game_result_header),0),FALSE)),"",VLOOKUP($B1780,INDIRECT(nfl_game_result),MATCH(I$1,INDIRECT(nfl_game_result_header),0),FALSE)),"error")</f>
        <v>19</v>
      </c>
      <c r="J1780" t="str">
        <f ca="1">IFERROR(IF(ISBLANK(VLOOKUP($B1780,INDIRECT(nfl_game_result),MATCH(J$1,INDIRECT(nfl_game_result_header),0),FALSE)),"",VLOOKUP($B1780,INDIRECT(nfl_game_result),MATCH(J$1,INDIRECT(nfl_game_result_header),0),FALSE)),"error")</f>
        <v>WAS</v>
      </c>
      <c r="K1780" t="str">
        <f ca="1">IFERROR(IF(ISBLANK(VLOOKUP($B1780,INDIRECT(nfl_game_result),MATCH(K$1,INDIRECT(nfl_game_result_header),0),FALSE)),"",VLOOKUP($B1780,INDIRECT(nfl_game_result),MATCH(K$1,INDIRECT(nfl_game_result_header),0),FALSE)),"error")</f>
        <v>ATL</v>
      </c>
      <c r="L1780" s="23" t="str">
        <f ca="1">IFERROR(IF(ISBLANK(VLOOKUP($B1780,INDIRECT(nfl_game_result),MATCH(L$1,INDIRECT(nfl_game_result_header),0),FALSE)),"",VLOOKUP($B1780,INDIRECT(nfl_game_result),MATCH(L$1,INDIRECT(nfl_game_result_header),0),FALSE)),"error")</f>
        <v/>
      </c>
      <c r="M1780" t="s">
        <v>14</v>
      </c>
      <c r="N1780">
        <v>-7</v>
      </c>
      <c r="O1780" t="s">
        <v>94</v>
      </c>
      <c r="P1780">
        <v>10</v>
      </c>
      <c r="Q1780" t="s">
        <v>20</v>
      </c>
      <c r="V1780" s="23" t="s">
        <v>416</v>
      </c>
      <c r="W1780">
        <f ca="1">VALUE(LEFT(C1780, 4))</f>
        <v>2015</v>
      </c>
      <c r="X1780">
        <f ca="1">VALUE(MID(C1780,6,FIND("_",C1780,6)-6))</f>
        <v>5</v>
      </c>
      <c r="Y1780">
        <f ca="1">IF(NOT(OR(ISBLANK(D1780),ISBLANK(E1780),D1780="",E1780="")),D1780-E1780,"")</f>
        <v>-1</v>
      </c>
      <c r="Z1780">
        <f ca="1">IF(OR(NOT(ISNUMBER(D1780)),ISBLANK(D1780),D1780="",ISBLANK(N1780)),"",ABS(D1780-N1780))</f>
        <v>1</v>
      </c>
      <c r="AA1780">
        <f ca="1">IF(OR(ISBLANK(J1780),ISBLANK(O1780),J1780="",O1780=""),"",IF(J1780=O1780,1,0))</f>
        <v>1</v>
      </c>
      <c r="AB1780">
        <f ca="1">IF(OR(ISBLANK(K1780),ISBLANK(Q1780),K1780="",Q1780=""),"",IF(K1780=Q1780,1,0))</f>
        <v>1</v>
      </c>
      <c r="AC1780" s="23" t="str">
        <f t="shared" ca="1" si="27"/>
        <v/>
      </c>
    </row>
    <row r="1781" spans="1:29" x14ac:dyDescent="0.25">
      <c r="A1781" s="23">
        <v>1780</v>
      </c>
      <c r="B1781">
        <v>869</v>
      </c>
      <c r="C1781" t="str">
        <f ca="1">IFERROR(VLOOKUP($B1781,INDIRECT(nfl_game_result),MATCH(C$1,INDIRECT(nfl_game_result_header),0),FALSE),"error")</f>
        <v>2015_05_JAX@TBY</v>
      </c>
      <c r="D1781">
        <f ca="1">IFERROR(IF(ISBLANK(VLOOKUP($B1781,INDIRECT(nfl_game_result),MATCH(D$1,INDIRECT(nfl_game_result_header),0),FALSE)),"",VLOOKUP($B1781,INDIRECT(nfl_game_result),MATCH(D$1,INDIRECT(nfl_game_result_header),0),FALSE)),"error")</f>
        <v>-3</v>
      </c>
      <c r="E1781">
        <f ca="1">IFERROR(IF(ISBLANK(VLOOKUP($B1781,INDIRECT(nfl_game_result),MATCH(E$1,INDIRECT(nfl_game_result_header),0),FALSE)),"",VLOOKUP($B1781,INDIRECT(nfl_game_result),MATCH(E$1,INDIRECT(nfl_game_result_header),0),FALSE)),"error")</f>
        <v>-1</v>
      </c>
      <c r="F1781" s="23" t="str">
        <f ca="1">IFERROR(IF(ISBLANK(VLOOKUP($B1781,INDIRECT(nfl_game_result),MATCH(F$1,INDIRECT(nfl_game_result_header),0),FALSE)),"",VLOOKUP($B1781,INDIRECT(nfl_game_result),MATCH(F$1,INDIRECT(nfl_game_result_header),0),FALSE)),"error")</f>
        <v/>
      </c>
      <c r="G1781" s="23" t="str">
        <f ca="1">IFERROR(IF(ISBLANK(VLOOKUP($B1781,INDIRECT(nfl_game_result),MATCH(G$1,INDIRECT(nfl_game_result_header),0),FALSE)),"",VLOOKUP($B1781,INDIRECT(nfl_game_result),MATCH(G$1,INDIRECT(nfl_game_result_header),0),FALSE)),"error")</f>
        <v/>
      </c>
      <c r="H1781">
        <f ca="1">IFERROR(IF(ISBLANK(VLOOKUP($B1781,INDIRECT(nfl_game_result),MATCH(H$1,INDIRECT(nfl_game_result_header),0),FALSE)),"",VLOOKUP($B1781,INDIRECT(nfl_game_result),MATCH(H$1,INDIRECT(nfl_game_result_header),0),FALSE)),"error")</f>
        <v>38</v>
      </c>
      <c r="I1781">
        <f ca="1">IFERROR(IF(ISBLANK(VLOOKUP($B1781,INDIRECT(nfl_game_result),MATCH(I$1,INDIRECT(nfl_game_result_header),0),FALSE)),"",VLOOKUP($B1781,INDIRECT(nfl_game_result),MATCH(I$1,INDIRECT(nfl_game_result_header),0),FALSE)),"error")</f>
        <v>31</v>
      </c>
      <c r="J1781" t="str">
        <f ca="1">IFERROR(IF(ISBLANK(VLOOKUP($B1781,INDIRECT(nfl_game_result),MATCH(J$1,INDIRECT(nfl_game_result_header),0),FALSE)),"",VLOOKUP($B1781,INDIRECT(nfl_game_result),MATCH(J$1,INDIRECT(nfl_game_result_header),0),FALSE)),"error")</f>
        <v>TBY</v>
      </c>
      <c r="K1781" t="str">
        <f ca="1">IFERROR(IF(ISBLANK(VLOOKUP($B1781,INDIRECT(nfl_game_result),MATCH(K$1,INDIRECT(nfl_game_result_header),0),FALSE)),"",VLOOKUP($B1781,INDIRECT(nfl_game_result),MATCH(K$1,INDIRECT(nfl_game_result_header),0),FALSE)),"error")</f>
        <v>TBY</v>
      </c>
      <c r="L1781" s="23" t="str">
        <f ca="1">IFERROR(IF(ISBLANK(VLOOKUP($B1781,INDIRECT(nfl_game_result),MATCH(L$1,INDIRECT(nfl_game_result_header),0),FALSE)),"",VLOOKUP($B1781,INDIRECT(nfl_game_result),MATCH(L$1,INDIRECT(nfl_game_result_header),0),FALSE)),"error")</f>
        <v/>
      </c>
      <c r="M1781" t="s">
        <v>14</v>
      </c>
      <c r="N1781">
        <v>-3</v>
      </c>
      <c r="O1781" t="s">
        <v>77</v>
      </c>
      <c r="P1781">
        <v>2</v>
      </c>
      <c r="Q1781" t="s">
        <v>77</v>
      </c>
      <c r="V1781" s="23" t="s">
        <v>416</v>
      </c>
      <c r="W1781">
        <f ca="1">VALUE(LEFT(C1781, 4))</f>
        <v>2015</v>
      </c>
      <c r="X1781">
        <f ca="1">VALUE(MID(C1781,6,FIND("_",C1781,6)-6))</f>
        <v>5</v>
      </c>
      <c r="Y1781">
        <f ca="1">IF(NOT(OR(ISBLANK(D1781),ISBLANK(E1781),D1781="",E1781="")),D1781-E1781,"")</f>
        <v>-2</v>
      </c>
      <c r="Z1781">
        <f ca="1">IF(OR(NOT(ISNUMBER(D1781)),ISBLANK(D1781),D1781="",ISBLANK(N1781)),"",ABS(D1781-N1781))</f>
        <v>0</v>
      </c>
      <c r="AA1781">
        <f ca="1">IF(OR(ISBLANK(J1781),ISBLANK(O1781),J1781="",O1781=""),"",IF(J1781=O1781,1,0))</f>
        <v>0</v>
      </c>
      <c r="AB1781">
        <f ca="1">IF(OR(ISBLANK(K1781),ISBLANK(Q1781),K1781="",Q1781=""),"",IF(K1781=Q1781,1,0))</f>
        <v>0</v>
      </c>
      <c r="AC1781" s="23" t="str">
        <f t="shared" ca="1" si="27"/>
        <v/>
      </c>
    </row>
    <row r="1782" spans="1:29" x14ac:dyDescent="0.25">
      <c r="A1782" s="23">
        <v>1781</v>
      </c>
      <c r="B1782">
        <v>870</v>
      </c>
      <c r="C1782" t="str">
        <f ca="1">IFERROR(VLOOKUP($B1782,INDIRECT(nfl_game_result),MATCH(C$1,INDIRECT(nfl_game_result_header),0),FALSE),"error")</f>
        <v>2015_05_NOR@PHI</v>
      </c>
      <c r="D1782">
        <f ca="1">IFERROR(IF(ISBLANK(VLOOKUP($B1782,INDIRECT(nfl_game_result),MATCH(D$1,INDIRECT(nfl_game_result_header),0),FALSE)),"",VLOOKUP($B1782,INDIRECT(nfl_game_result),MATCH(D$1,INDIRECT(nfl_game_result_header),0),FALSE)),"error")</f>
        <v>-4</v>
      </c>
      <c r="E1782">
        <f ca="1">IFERROR(IF(ISBLANK(VLOOKUP($B1782,INDIRECT(nfl_game_result),MATCH(E$1,INDIRECT(nfl_game_result_header),0),FALSE)),"",VLOOKUP($B1782,INDIRECT(nfl_game_result),MATCH(E$1,INDIRECT(nfl_game_result_header),0),FALSE)),"error")</f>
        <v>-6.5</v>
      </c>
      <c r="F1782" s="23" t="str">
        <f ca="1">IFERROR(IF(ISBLANK(VLOOKUP($B1782,INDIRECT(nfl_game_result),MATCH(F$1,INDIRECT(nfl_game_result_header),0),FALSE)),"",VLOOKUP($B1782,INDIRECT(nfl_game_result),MATCH(F$1,INDIRECT(nfl_game_result_header),0),FALSE)),"error")</f>
        <v/>
      </c>
      <c r="G1782" s="23" t="str">
        <f ca="1">IFERROR(IF(ISBLANK(VLOOKUP($B1782,INDIRECT(nfl_game_result),MATCH(G$1,INDIRECT(nfl_game_result_header),0),FALSE)),"",VLOOKUP($B1782,INDIRECT(nfl_game_result),MATCH(G$1,INDIRECT(nfl_game_result_header),0),FALSE)),"error")</f>
        <v/>
      </c>
      <c r="H1782">
        <f ca="1">IFERROR(IF(ISBLANK(VLOOKUP($B1782,INDIRECT(nfl_game_result),MATCH(H$1,INDIRECT(nfl_game_result_header),0),FALSE)),"",VLOOKUP($B1782,INDIRECT(nfl_game_result),MATCH(H$1,INDIRECT(nfl_game_result_header),0),FALSE)),"error")</f>
        <v>39</v>
      </c>
      <c r="I1782">
        <f ca="1">IFERROR(IF(ISBLANK(VLOOKUP($B1782,INDIRECT(nfl_game_result),MATCH(I$1,INDIRECT(nfl_game_result_header),0),FALSE)),"",VLOOKUP($B1782,INDIRECT(nfl_game_result),MATCH(I$1,INDIRECT(nfl_game_result_header),0),FALSE)),"error")</f>
        <v>17</v>
      </c>
      <c r="J1782" t="str">
        <f ca="1">IFERROR(IF(ISBLANK(VLOOKUP($B1782,INDIRECT(nfl_game_result),MATCH(J$1,INDIRECT(nfl_game_result_header),0),FALSE)),"",VLOOKUP($B1782,INDIRECT(nfl_game_result),MATCH(J$1,INDIRECT(nfl_game_result_header),0),FALSE)),"error")</f>
        <v>PHI</v>
      </c>
      <c r="K1782" t="str">
        <f ca="1">IFERROR(IF(ISBLANK(VLOOKUP($B1782,INDIRECT(nfl_game_result),MATCH(K$1,INDIRECT(nfl_game_result_header),0),FALSE)),"",VLOOKUP($B1782,INDIRECT(nfl_game_result),MATCH(K$1,INDIRECT(nfl_game_result_header),0),FALSE)),"error")</f>
        <v>PHI</v>
      </c>
      <c r="L1782" s="23" t="str">
        <f ca="1">IFERROR(IF(ISBLANK(VLOOKUP($B1782,INDIRECT(nfl_game_result),MATCH(L$1,INDIRECT(nfl_game_result_header),0),FALSE)),"",VLOOKUP($B1782,INDIRECT(nfl_game_result),MATCH(L$1,INDIRECT(nfl_game_result_header),0),FALSE)),"error")</f>
        <v/>
      </c>
      <c r="M1782" t="s">
        <v>14</v>
      </c>
      <c r="N1782">
        <v>-5.5</v>
      </c>
      <c r="O1782" t="s">
        <v>86</v>
      </c>
      <c r="P1782">
        <v>13</v>
      </c>
      <c r="Q1782" t="s">
        <v>86</v>
      </c>
      <c r="V1782" s="23" t="s">
        <v>416</v>
      </c>
      <c r="W1782">
        <f ca="1">VALUE(LEFT(C1782, 4))</f>
        <v>2015</v>
      </c>
      <c r="X1782">
        <f ca="1">VALUE(MID(C1782,6,FIND("_",C1782,6)-6))</f>
        <v>5</v>
      </c>
      <c r="Y1782">
        <f ca="1">IF(NOT(OR(ISBLANK(D1782),ISBLANK(E1782),D1782="",E1782="")),D1782-E1782,"")</f>
        <v>2.5</v>
      </c>
      <c r="Z1782">
        <f ca="1">IF(OR(NOT(ISNUMBER(D1782)),ISBLANK(D1782),D1782="",ISBLANK(N1782)),"",ABS(D1782-N1782))</f>
        <v>1.5</v>
      </c>
      <c r="AA1782">
        <f ca="1">IF(OR(ISBLANK(J1782),ISBLANK(O1782),J1782="",O1782=""),"",IF(J1782=O1782,1,0))</f>
        <v>1</v>
      </c>
      <c r="AB1782">
        <f ca="1">IF(OR(ISBLANK(K1782),ISBLANK(Q1782),K1782="",Q1782=""),"",IF(K1782=Q1782,1,0))</f>
        <v>1</v>
      </c>
      <c r="AC1782" s="23" t="str">
        <f t="shared" ca="1" si="27"/>
        <v/>
      </c>
    </row>
    <row r="1783" spans="1:29" x14ac:dyDescent="0.25">
      <c r="A1783" s="23">
        <v>1782</v>
      </c>
      <c r="B1783">
        <v>871</v>
      </c>
      <c r="C1783" t="str">
        <f ca="1">IFERROR(VLOOKUP($B1783,INDIRECT(nfl_game_result),MATCH(C$1,INDIRECT(nfl_game_result_header),0),FALSE),"error")</f>
        <v>2015_05_CLE@BAL</v>
      </c>
      <c r="D1783">
        <f ca="1">IFERROR(IF(ISBLANK(VLOOKUP($B1783,INDIRECT(nfl_game_result),MATCH(D$1,INDIRECT(nfl_game_result_header),0),FALSE)),"",VLOOKUP($B1783,INDIRECT(nfl_game_result),MATCH(D$1,INDIRECT(nfl_game_result_header),0),FALSE)),"error")</f>
        <v>-7</v>
      </c>
      <c r="E1783">
        <f ca="1">IFERROR(IF(ISBLANK(VLOOKUP($B1783,INDIRECT(nfl_game_result),MATCH(E$1,INDIRECT(nfl_game_result_header),0),FALSE)),"",VLOOKUP($B1783,INDIRECT(nfl_game_result),MATCH(E$1,INDIRECT(nfl_game_result_header),0),FALSE)),"error")</f>
        <v>-6.5</v>
      </c>
      <c r="F1783" s="23" t="str">
        <f ca="1">IFERROR(IF(ISBLANK(VLOOKUP($B1783,INDIRECT(nfl_game_result),MATCH(F$1,INDIRECT(nfl_game_result_header),0),FALSE)),"",VLOOKUP($B1783,INDIRECT(nfl_game_result),MATCH(F$1,INDIRECT(nfl_game_result_header),0),FALSE)),"error")</f>
        <v/>
      </c>
      <c r="G1783" s="23" t="str">
        <f ca="1">IFERROR(IF(ISBLANK(VLOOKUP($B1783,INDIRECT(nfl_game_result),MATCH(G$1,INDIRECT(nfl_game_result_header),0),FALSE)),"",VLOOKUP($B1783,INDIRECT(nfl_game_result),MATCH(G$1,INDIRECT(nfl_game_result_header),0),FALSE)),"error")</f>
        <v/>
      </c>
      <c r="H1783">
        <f ca="1">IFERROR(IF(ISBLANK(VLOOKUP($B1783,INDIRECT(nfl_game_result),MATCH(H$1,INDIRECT(nfl_game_result_header),0),FALSE)),"",VLOOKUP($B1783,INDIRECT(nfl_game_result),MATCH(H$1,INDIRECT(nfl_game_result_header),0),FALSE)),"error")</f>
        <v>30</v>
      </c>
      <c r="I1783">
        <f ca="1">IFERROR(IF(ISBLANK(VLOOKUP($B1783,INDIRECT(nfl_game_result),MATCH(I$1,INDIRECT(nfl_game_result_header),0),FALSE)),"",VLOOKUP($B1783,INDIRECT(nfl_game_result),MATCH(I$1,INDIRECT(nfl_game_result_header),0),FALSE)),"error")</f>
        <v>33</v>
      </c>
      <c r="J1783" t="str">
        <f ca="1">IFERROR(IF(ISBLANK(VLOOKUP($B1783,INDIRECT(nfl_game_result),MATCH(J$1,INDIRECT(nfl_game_result_header),0),FALSE)),"",VLOOKUP($B1783,INDIRECT(nfl_game_result),MATCH(J$1,INDIRECT(nfl_game_result_header),0),FALSE)),"error")</f>
        <v>CLE</v>
      </c>
      <c r="K1783" t="str">
        <f ca="1">IFERROR(IF(ISBLANK(VLOOKUP($B1783,INDIRECT(nfl_game_result),MATCH(K$1,INDIRECT(nfl_game_result_header),0),FALSE)),"",VLOOKUP($B1783,INDIRECT(nfl_game_result),MATCH(K$1,INDIRECT(nfl_game_result_header),0),FALSE)),"error")</f>
        <v>CLE</v>
      </c>
      <c r="L1783" s="23" t="str">
        <f ca="1">IFERROR(IF(ISBLANK(VLOOKUP($B1783,INDIRECT(nfl_game_result),MATCH(L$1,INDIRECT(nfl_game_result_header),0),FALSE)),"",VLOOKUP($B1783,INDIRECT(nfl_game_result),MATCH(L$1,INDIRECT(nfl_game_result_header),0),FALSE)),"error")</f>
        <v/>
      </c>
      <c r="M1783" t="s">
        <v>14</v>
      </c>
      <c r="N1783">
        <v>-4.5</v>
      </c>
      <c r="O1783" t="s">
        <v>70</v>
      </c>
      <c r="P1783">
        <v>3</v>
      </c>
      <c r="Q1783" t="s">
        <v>65</v>
      </c>
      <c r="V1783" s="23" t="s">
        <v>416</v>
      </c>
      <c r="W1783">
        <f ca="1">VALUE(LEFT(C1783, 4))</f>
        <v>2015</v>
      </c>
      <c r="X1783">
        <f ca="1">VALUE(MID(C1783,6,FIND("_",C1783,6)-6))</f>
        <v>5</v>
      </c>
      <c r="Y1783">
        <f ca="1">IF(NOT(OR(ISBLANK(D1783),ISBLANK(E1783),D1783="",E1783="")),D1783-E1783,"")</f>
        <v>-0.5</v>
      </c>
      <c r="Z1783">
        <f ca="1">IF(OR(NOT(ISNUMBER(D1783)),ISBLANK(D1783),D1783="",ISBLANK(N1783)),"",ABS(D1783-N1783))</f>
        <v>2.5</v>
      </c>
      <c r="AA1783">
        <f ca="1">IF(OR(ISBLANK(J1783),ISBLANK(O1783),J1783="",O1783=""),"",IF(J1783=O1783,1,0))</f>
        <v>1</v>
      </c>
      <c r="AB1783">
        <f ca="1">IF(OR(ISBLANK(K1783),ISBLANK(Q1783),K1783="",Q1783=""),"",IF(K1783=Q1783,1,0))</f>
        <v>0</v>
      </c>
      <c r="AC1783" s="23" t="str">
        <f t="shared" ca="1" si="27"/>
        <v/>
      </c>
    </row>
    <row r="1784" spans="1:29" x14ac:dyDescent="0.25">
      <c r="A1784" s="23">
        <v>1783</v>
      </c>
      <c r="B1784">
        <v>872</v>
      </c>
      <c r="C1784" t="str">
        <f ca="1">IFERROR(VLOOKUP($B1784,INDIRECT(nfl_game_result),MATCH(C$1,INDIRECT(nfl_game_result_header),0),FALSE),"error")</f>
        <v>2015_05_STL@GBY</v>
      </c>
      <c r="D1784">
        <f ca="1">IFERROR(IF(ISBLANK(VLOOKUP($B1784,INDIRECT(nfl_game_result),MATCH(D$1,INDIRECT(nfl_game_result_header),0),FALSE)),"",VLOOKUP($B1784,INDIRECT(nfl_game_result),MATCH(D$1,INDIRECT(nfl_game_result_header),0),FALSE)),"error")</f>
        <v>-9.5</v>
      </c>
      <c r="E1784">
        <f ca="1">IFERROR(IF(ISBLANK(VLOOKUP($B1784,INDIRECT(nfl_game_result),MATCH(E$1,INDIRECT(nfl_game_result_header),0),FALSE)),"",VLOOKUP($B1784,INDIRECT(nfl_game_result),MATCH(E$1,INDIRECT(nfl_game_result_header),0),FALSE)),"error")</f>
        <v>-9</v>
      </c>
      <c r="F1784" s="23" t="str">
        <f ca="1">IFERROR(IF(ISBLANK(VLOOKUP($B1784,INDIRECT(nfl_game_result),MATCH(F$1,INDIRECT(nfl_game_result_header),0),FALSE)),"",VLOOKUP($B1784,INDIRECT(nfl_game_result),MATCH(F$1,INDIRECT(nfl_game_result_header),0),FALSE)),"error")</f>
        <v/>
      </c>
      <c r="G1784" s="23" t="str">
        <f ca="1">IFERROR(IF(ISBLANK(VLOOKUP($B1784,INDIRECT(nfl_game_result),MATCH(G$1,INDIRECT(nfl_game_result_header),0),FALSE)),"",VLOOKUP($B1784,INDIRECT(nfl_game_result),MATCH(G$1,INDIRECT(nfl_game_result_header),0),FALSE)),"error")</f>
        <v/>
      </c>
      <c r="H1784">
        <f ca="1">IFERROR(IF(ISBLANK(VLOOKUP($B1784,INDIRECT(nfl_game_result),MATCH(H$1,INDIRECT(nfl_game_result_header),0),FALSE)),"",VLOOKUP($B1784,INDIRECT(nfl_game_result),MATCH(H$1,INDIRECT(nfl_game_result_header),0),FALSE)),"error")</f>
        <v>24</v>
      </c>
      <c r="I1784">
        <f ca="1">IFERROR(IF(ISBLANK(VLOOKUP($B1784,INDIRECT(nfl_game_result),MATCH(I$1,INDIRECT(nfl_game_result_header),0),FALSE)),"",VLOOKUP($B1784,INDIRECT(nfl_game_result),MATCH(I$1,INDIRECT(nfl_game_result_header),0),FALSE)),"error")</f>
        <v>10</v>
      </c>
      <c r="J1784" t="str">
        <f ca="1">IFERROR(IF(ISBLANK(VLOOKUP($B1784,INDIRECT(nfl_game_result),MATCH(J$1,INDIRECT(nfl_game_result_header),0),FALSE)),"",VLOOKUP($B1784,INDIRECT(nfl_game_result),MATCH(J$1,INDIRECT(nfl_game_result_header),0),FALSE)),"error")</f>
        <v>GBY</v>
      </c>
      <c r="K1784" t="str">
        <f ca="1">IFERROR(IF(ISBLANK(VLOOKUP($B1784,INDIRECT(nfl_game_result),MATCH(K$1,INDIRECT(nfl_game_result_header),0),FALSE)),"",VLOOKUP($B1784,INDIRECT(nfl_game_result),MATCH(K$1,INDIRECT(nfl_game_result_header),0),FALSE)),"error")</f>
        <v>GBY</v>
      </c>
      <c r="L1784" s="23" t="str">
        <f ca="1">IFERROR(IF(ISBLANK(VLOOKUP($B1784,INDIRECT(nfl_game_result),MATCH(L$1,INDIRECT(nfl_game_result_header),0),FALSE)),"",VLOOKUP($B1784,INDIRECT(nfl_game_result),MATCH(L$1,INDIRECT(nfl_game_result_header),0),FALSE)),"error")</f>
        <v/>
      </c>
      <c r="M1784" t="s">
        <v>14</v>
      </c>
      <c r="N1784">
        <v>-7.5</v>
      </c>
      <c r="O1784" t="s">
        <v>91</v>
      </c>
      <c r="P1784">
        <v>12</v>
      </c>
      <c r="Q1784" t="s">
        <v>91</v>
      </c>
      <c r="V1784" s="23" t="s">
        <v>416</v>
      </c>
      <c r="W1784">
        <f ca="1">VALUE(LEFT(C1784, 4))</f>
        <v>2015</v>
      </c>
      <c r="X1784">
        <f ca="1">VALUE(MID(C1784,6,FIND("_",C1784,6)-6))</f>
        <v>5</v>
      </c>
      <c r="Y1784">
        <f ca="1">IF(NOT(OR(ISBLANK(D1784),ISBLANK(E1784),D1784="",E1784="")),D1784-E1784,"")</f>
        <v>-0.5</v>
      </c>
      <c r="Z1784">
        <f ca="1">IF(OR(NOT(ISNUMBER(D1784)),ISBLANK(D1784),D1784="",ISBLANK(N1784)),"",ABS(D1784-N1784))</f>
        <v>2</v>
      </c>
      <c r="AA1784">
        <f ca="1">IF(OR(ISBLANK(J1784),ISBLANK(O1784),J1784="",O1784=""),"",IF(J1784=O1784,1,0))</f>
        <v>0</v>
      </c>
      <c r="AB1784">
        <f ca="1">IF(OR(ISBLANK(K1784),ISBLANK(Q1784),K1784="",Q1784=""),"",IF(K1784=Q1784,1,0))</f>
        <v>0</v>
      </c>
      <c r="AC1784" s="23" t="str">
        <f t="shared" ca="1" si="27"/>
        <v/>
      </c>
    </row>
    <row r="1785" spans="1:29" x14ac:dyDescent="0.25">
      <c r="A1785" s="23">
        <v>1784</v>
      </c>
      <c r="B1785">
        <v>873</v>
      </c>
      <c r="C1785" t="str">
        <f ca="1">IFERROR(VLOOKUP($B1785,INDIRECT(nfl_game_result),MATCH(C$1,INDIRECT(nfl_game_result_header),0),FALSE),"error")</f>
        <v>2015_05_BUF@TEN</v>
      </c>
      <c r="D1785">
        <f ca="1">IFERROR(IF(ISBLANK(VLOOKUP($B1785,INDIRECT(nfl_game_result),MATCH(D$1,INDIRECT(nfl_game_result_header),0),FALSE)),"",VLOOKUP($B1785,INDIRECT(nfl_game_result),MATCH(D$1,INDIRECT(nfl_game_result_header),0),FALSE)),"error")</f>
        <v>3</v>
      </c>
      <c r="E1785">
        <f ca="1">IFERROR(IF(ISBLANK(VLOOKUP($B1785,INDIRECT(nfl_game_result),MATCH(E$1,INDIRECT(nfl_game_result_header),0),FALSE)),"",VLOOKUP($B1785,INDIRECT(nfl_game_result),MATCH(E$1,INDIRECT(nfl_game_result_header),0),FALSE)),"error")</f>
        <v>0</v>
      </c>
      <c r="F1785" s="23" t="str">
        <f ca="1">IFERROR(IF(ISBLANK(VLOOKUP($B1785,INDIRECT(nfl_game_result),MATCH(F$1,INDIRECT(nfl_game_result_header),0),FALSE)),"",VLOOKUP($B1785,INDIRECT(nfl_game_result),MATCH(F$1,INDIRECT(nfl_game_result_header),0),FALSE)),"error")</f>
        <v/>
      </c>
      <c r="G1785" s="23" t="str">
        <f ca="1">IFERROR(IF(ISBLANK(VLOOKUP($B1785,INDIRECT(nfl_game_result),MATCH(G$1,INDIRECT(nfl_game_result_header),0),FALSE)),"",VLOOKUP($B1785,INDIRECT(nfl_game_result),MATCH(G$1,INDIRECT(nfl_game_result_header),0),FALSE)),"error")</f>
        <v/>
      </c>
      <c r="H1785">
        <f ca="1">IFERROR(IF(ISBLANK(VLOOKUP($B1785,INDIRECT(nfl_game_result),MATCH(H$1,INDIRECT(nfl_game_result_header),0),FALSE)),"",VLOOKUP($B1785,INDIRECT(nfl_game_result),MATCH(H$1,INDIRECT(nfl_game_result_header),0),FALSE)),"error")</f>
        <v>13</v>
      </c>
      <c r="I1785">
        <f ca="1">IFERROR(IF(ISBLANK(VLOOKUP($B1785,INDIRECT(nfl_game_result),MATCH(I$1,INDIRECT(nfl_game_result_header),0),FALSE)),"",VLOOKUP($B1785,INDIRECT(nfl_game_result),MATCH(I$1,INDIRECT(nfl_game_result_header),0),FALSE)),"error")</f>
        <v>14</v>
      </c>
      <c r="J1785" t="str">
        <f ca="1">IFERROR(IF(ISBLANK(VLOOKUP($B1785,INDIRECT(nfl_game_result),MATCH(J$1,INDIRECT(nfl_game_result_header),0),FALSE)),"",VLOOKUP($B1785,INDIRECT(nfl_game_result),MATCH(J$1,INDIRECT(nfl_game_result_header),0),FALSE)),"error")</f>
        <v>BUF</v>
      </c>
      <c r="K1785" t="str">
        <f ca="1">IFERROR(IF(ISBLANK(VLOOKUP($B1785,INDIRECT(nfl_game_result),MATCH(K$1,INDIRECT(nfl_game_result_header),0),FALSE)),"",VLOOKUP($B1785,INDIRECT(nfl_game_result),MATCH(K$1,INDIRECT(nfl_game_result_header),0),FALSE)),"error")</f>
        <v>BUF</v>
      </c>
      <c r="L1785" s="23" t="str">
        <f ca="1">IFERROR(IF(ISBLANK(VLOOKUP($B1785,INDIRECT(nfl_game_result),MATCH(L$1,INDIRECT(nfl_game_result_header),0),FALSE)),"",VLOOKUP($B1785,INDIRECT(nfl_game_result),MATCH(L$1,INDIRECT(nfl_game_result_header),0),FALSE)),"error")</f>
        <v/>
      </c>
      <c r="M1785" t="s">
        <v>14</v>
      </c>
      <c r="N1785">
        <v>-3</v>
      </c>
      <c r="O1785" t="s">
        <v>66</v>
      </c>
      <c r="P1785">
        <v>4</v>
      </c>
      <c r="Q1785" t="s">
        <v>66</v>
      </c>
      <c r="V1785" s="23" t="s">
        <v>416</v>
      </c>
      <c r="W1785">
        <f ca="1">VALUE(LEFT(C1785, 4))</f>
        <v>2015</v>
      </c>
      <c r="X1785">
        <f ca="1">VALUE(MID(C1785,6,FIND("_",C1785,6)-6))</f>
        <v>5</v>
      </c>
      <c r="Y1785">
        <f ca="1">IF(NOT(OR(ISBLANK(D1785),ISBLANK(E1785),D1785="",E1785="")),D1785-E1785,"")</f>
        <v>3</v>
      </c>
      <c r="Z1785">
        <f ca="1">IF(OR(NOT(ISNUMBER(D1785)),ISBLANK(D1785),D1785="",ISBLANK(N1785)),"",ABS(D1785-N1785))</f>
        <v>6</v>
      </c>
      <c r="AA1785">
        <f ca="1">IF(OR(ISBLANK(J1785),ISBLANK(O1785),J1785="",O1785=""),"",IF(J1785=O1785,1,0))</f>
        <v>1</v>
      </c>
      <c r="AB1785">
        <f ca="1">IF(OR(ISBLANK(K1785),ISBLANK(Q1785),K1785="",Q1785=""),"",IF(K1785=Q1785,1,0))</f>
        <v>1</v>
      </c>
      <c r="AC1785" s="23" t="str">
        <f t="shared" ca="1" si="27"/>
        <v/>
      </c>
    </row>
    <row r="1786" spans="1:29" x14ac:dyDescent="0.25">
      <c r="A1786" s="23">
        <v>1785</v>
      </c>
      <c r="B1786">
        <v>874</v>
      </c>
      <c r="C1786" t="str">
        <f ca="1">IFERROR(VLOOKUP($B1786,INDIRECT(nfl_game_result),MATCH(C$1,INDIRECT(nfl_game_result_header),0),FALSE),"error")</f>
        <v>2015_05_ARI@DET</v>
      </c>
      <c r="D1786">
        <f ca="1">IFERROR(IF(ISBLANK(VLOOKUP($B1786,INDIRECT(nfl_game_result),MATCH(D$1,INDIRECT(nfl_game_result_header),0),FALSE)),"",VLOOKUP($B1786,INDIRECT(nfl_game_result),MATCH(D$1,INDIRECT(nfl_game_result_header),0),FALSE)),"error")</f>
        <v>3</v>
      </c>
      <c r="E1786">
        <f ca="1">IFERROR(IF(ISBLANK(VLOOKUP($B1786,INDIRECT(nfl_game_result),MATCH(E$1,INDIRECT(nfl_game_result_header),0),FALSE)),"",VLOOKUP($B1786,INDIRECT(nfl_game_result),MATCH(E$1,INDIRECT(nfl_game_result_header),0),FALSE)),"error")</f>
        <v>4.5</v>
      </c>
      <c r="F1786" s="23" t="str">
        <f ca="1">IFERROR(IF(ISBLANK(VLOOKUP($B1786,INDIRECT(nfl_game_result),MATCH(F$1,INDIRECT(nfl_game_result_header),0),FALSE)),"",VLOOKUP($B1786,INDIRECT(nfl_game_result),MATCH(F$1,INDIRECT(nfl_game_result_header),0),FALSE)),"error")</f>
        <v/>
      </c>
      <c r="G1786" s="23" t="str">
        <f ca="1">IFERROR(IF(ISBLANK(VLOOKUP($B1786,INDIRECT(nfl_game_result),MATCH(G$1,INDIRECT(nfl_game_result_header),0),FALSE)),"",VLOOKUP($B1786,INDIRECT(nfl_game_result),MATCH(G$1,INDIRECT(nfl_game_result_header),0),FALSE)),"error")</f>
        <v/>
      </c>
      <c r="H1786">
        <f ca="1">IFERROR(IF(ISBLANK(VLOOKUP($B1786,INDIRECT(nfl_game_result),MATCH(H$1,INDIRECT(nfl_game_result_header),0),FALSE)),"",VLOOKUP($B1786,INDIRECT(nfl_game_result),MATCH(H$1,INDIRECT(nfl_game_result_header),0),FALSE)),"error")</f>
        <v>17</v>
      </c>
      <c r="I1786">
        <f ca="1">IFERROR(IF(ISBLANK(VLOOKUP($B1786,INDIRECT(nfl_game_result),MATCH(I$1,INDIRECT(nfl_game_result_header),0),FALSE)),"",VLOOKUP($B1786,INDIRECT(nfl_game_result),MATCH(I$1,INDIRECT(nfl_game_result_header),0),FALSE)),"error")</f>
        <v>42</v>
      </c>
      <c r="J1786" t="str">
        <f ca="1">IFERROR(IF(ISBLANK(VLOOKUP($B1786,INDIRECT(nfl_game_result),MATCH(J$1,INDIRECT(nfl_game_result_header),0),FALSE)),"",VLOOKUP($B1786,INDIRECT(nfl_game_result),MATCH(J$1,INDIRECT(nfl_game_result_header),0),FALSE)),"error")</f>
        <v>ARI</v>
      </c>
      <c r="K1786" t="str">
        <f ca="1">IFERROR(IF(ISBLANK(VLOOKUP($B1786,INDIRECT(nfl_game_result),MATCH(K$1,INDIRECT(nfl_game_result_header),0),FALSE)),"",VLOOKUP($B1786,INDIRECT(nfl_game_result),MATCH(K$1,INDIRECT(nfl_game_result_header),0),FALSE)),"error")</f>
        <v>ARI</v>
      </c>
      <c r="L1786" s="23" t="str">
        <f ca="1">IFERROR(IF(ISBLANK(VLOOKUP($B1786,INDIRECT(nfl_game_result),MATCH(L$1,INDIRECT(nfl_game_result_header),0),FALSE)),"",VLOOKUP($B1786,INDIRECT(nfl_game_result),MATCH(L$1,INDIRECT(nfl_game_result_header),0),FALSE)),"error")</f>
        <v/>
      </c>
      <c r="M1786" t="s">
        <v>14</v>
      </c>
      <c r="N1786">
        <v>2</v>
      </c>
      <c r="O1786" t="s">
        <v>64</v>
      </c>
      <c r="P1786">
        <v>8</v>
      </c>
      <c r="Q1786" t="s">
        <v>64</v>
      </c>
      <c r="V1786" s="23" t="s">
        <v>416</v>
      </c>
      <c r="W1786">
        <f ca="1">VALUE(LEFT(C1786, 4))</f>
        <v>2015</v>
      </c>
      <c r="X1786">
        <f ca="1">VALUE(MID(C1786,6,FIND("_",C1786,6)-6))</f>
        <v>5</v>
      </c>
      <c r="Y1786">
        <f ca="1">IF(NOT(OR(ISBLANK(D1786),ISBLANK(E1786),D1786="",E1786="")),D1786-E1786,"")</f>
        <v>-1.5</v>
      </c>
      <c r="Z1786">
        <f ca="1">IF(OR(NOT(ISNUMBER(D1786)),ISBLANK(D1786),D1786="",ISBLANK(N1786)),"",ABS(D1786-N1786))</f>
        <v>1</v>
      </c>
      <c r="AA1786">
        <f ca="1">IF(OR(ISBLANK(J1786),ISBLANK(O1786),J1786="",O1786=""),"",IF(J1786=O1786,1,0))</f>
        <v>1</v>
      </c>
      <c r="AB1786">
        <f ca="1">IF(OR(ISBLANK(K1786),ISBLANK(Q1786),K1786="",Q1786=""),"",IF(K1786=Q1786,1,0))</f>
        <v>1</v>
      </c>
      <c r="AC1786" s="23" t="str">
        <f t="shared" ca="1" si="27"/>
        <v/>
      </c>
    </row>
    <row r="1787" spans="1:29" x14ac:dyDescent="0.25">
      <c r="A1787" s="23">
        <v>1786</v>
      </c>
      <c r="B1787">
        <v>875</v>
      </c>
      <c r="C1787" t="str">
        <f ca="1">IFERROR(VLOOKUP($B1787,INDIRECT(nfl_game_result),MATCH(C$1,INDIRECT(nfl_game_result_header),0),FALSE),"error")</f>
        <v>2015_05_DEN@OAK</v>
      </c>
      <c r="D1787">
        <f ca="1">IFERROR(IF(ISBLANK(VLOOKUP($B1787,INDIRECT(nfl_game_result),MATCH(D$1,INDIRECT(nfl_game_result_header),0),FALSE)),"",VLOOKUP($B1787,INDIRECT(nfl_game_result),MATCH(D$1,INDIRECT(nfl_game_result_header),0),FALSE)),"error")</f>
        <v>6</v>
      </c>
      <c r="E1787">
        <f ca="1">IFERROR(IF(ISBLANK(VLOOKUP($B1787,INDIRECT(nfl_game_result),MATCH(E$1,INDIRECT(nfl_game_result_header),0),FALSE)),"",VLOOKUP($B1787,INDIRECT(nfl_game_result),MATCH(E$1,INDIRECT(nfl_game_result_header),0),FALSE)),"error")</f>
        <v>5.5</v>
      </c>
      <c r="F1787" s="23" t="str">
        <f ca="1">IFERROR(IF(ISBLANK(VLOOKUP($B1787,INDIRECT(nfl_game_result),MATCH(F$1,INDIRECT(nfl_game_result_header),0),FALSE)),"",VLOOKUP($B1787,INDIRECT(nfl_game_result),MATCH(F$1,INDIRECT(nfl_game_result_header),0),FALSE)),"error")</f>
        <v/>
      </c>
      <c r="G1787" s="23" t="str">
        <f ca="1">IFERROR(IF(ISBLANK(VLOOKUP($B1787,INDIRECT(nfl_game_result),MATCH(G$1,INDIRECT(nfl_game_result_header),0),FALSE)),"",VLOOKUP($B1787,INDIRECT(nfl_game_result),MATCH(G$1,INDIRECT(nfl_game_result_header),0),FALSE)),"error")</f>
        <v/>
      </c>
      <c r="H1787">
        <f ca="1">IFERROR(IF(ISBLANK(VLOOKUP($B1787,INDIRECT(nfl_game_result),MATCH(H$1,INDIRECT(nfl_game_result_header),0),FALSE)),"",VLOOKUP($B1787,INDIRECT(nfl_game_result),MATCH(H$1,INDIRECT(nfl_game_result_header),0),FALSE)),"error")</f>
        <v>10</v>
      </c>
      <c r="I1787">
        <f ca="1">IFERROR(IF(ISBLANK(VLOOKUP($B1787,INDIRECT(nfl_game_result),MATCH(I$1,INDIRECT(nfl_game_result_header),0),FALSE)),"",VLOOKUP($B1787,INDIRECT(nfl_game_result),MATCH(I$1,INDIRECT(nfl_game_result_header),0),FALSE)),"error")</f>
        <v>16</v>
      </c>
      <c r="J1787" t="str">
        <f ca="1">IFERROR(IF(ISBLANK(VLOOKUP($B1787,INDIRECT(nfl_game_result),MATCH(J$1,INDIRECT(nfl_game_result_header),0),FALSE)),"",VLOOKUP($B1787,INDIRECT(nfl_game_result),MATCH(J$1,INDIRECT(nfl_game_result_header),0),FALSE)),"error")</f>
        <v>DEN</v>
      </c>
      <c r="K1787" t="str">
        <f ca="1">IFERROR(IF(ISBLANK(VLOOKUP($B1787,INDIRECT(nfl_game_result),MATCH(K$1,INDIRECT(nfl_game_result_header),0),FALSE)),"",VLOOKUP($B1787,INDIRECT(nfl_game_result),MATCH(K$1,INDIRECT(nfl_game_result_header),0),FALSE)),"error")</f>
        <v>DEN</v>
      </c>
      <c r="L1787" s="23" t="str">
        <f ca="1">IFERROR(IF(ISBLANK(VLOOKUP($B1787,INDIRECT(nfl_game_result),MATCH(L$1,INDIRECT(nfl_game_result_header),0),FALSE)),"",VLOOKUP($B1787,INDIRECT(nfl_game_result),MATCH(L$1,INDIRECT(nfl_game_result_header),0),FALSE)),"error")</f>
        <v/>
      </c>
      <c r="M1787" t="s">
        <v>14</v>
      </c>
      <c r="N1787">
        <v>6</v>
      </c>
      <c r="O1787" t="s">
        <v>72</v>
      </c>
      <c r="P1787">
        <v>5</v>
      </c>
      <c r="Q1787" t="s">
        <v>72</v>
      </c>
      <c r="V1787" s="23" t="s">
        <v>416</v>
      </c>
      <c r="W1787">
        <f ca="1">VALUE(LEFT(C1787, 4))</f>
        <v>2015</v>
      </c>
      <c r="X1787">
        <f ca="1">VALUE(MID(C1787,6,FIND("_",C1787,6)-6))</f>
        <v>5</v>
      </c>
      <c r="Y1787">
        <f ca="1">IF(NOT(OR(ISBLANK(D1787),ISBLANK(E1787),D1787="",E1787="")),D1787-E1787,"")</f>
        <v>0.5</v>
      </c>
      <c r="Z1787">
        <f ca="1">IF(OR(NOT(ISNUMBER(D1787)),ISBLANK(D1787),D1787="",ISBLANK(N1787)),"",ABS(D1787-N1787))</f>
        <v>0</v>
      </c>
      <c r="AA1787">
        <f ca="1">IF(OR(ISBLANK(J1787),ISBLANK(O1787),J1787="",O1787=""),"",IF(J1787=O1787,1,0))</f>
        <v>1</v>
      </c>
      <c r="AB1787">
        <f ca="1">IF(OR(ISBLANK(K1787),ISBLANK(Q1787),K1787="",Q1787=""),"",IF(K1787=Q1787,1,0))</f>
        <v>1</v>
      </c>
      <c r="AC1787" s="23" t="str">
        <f t="shared" ca="1" si="27"/>
        <v/>
      </c>
    </row>
    <row r="1788" spans="1:29" x14ac:dyDescent="0.25">
      <c r="A1788" s="23">
        <v>1787</v>
      </c>
      <c r="B1788">
        <v>876</v>
      </c>
      <c r="C1788" t="str">
        <f ca="1">IFERROR(VLOOKUP($B1788,INDIRECT(nfl_game_result),MATCH(C$1,INDIRECT(nfl_game_result_header),0),FALSE),"error")</f>
        <v>2015_05_NWE@DAL</v>
      </c>
      <c r="D1788">
        <f ca="1">IFERROR(IF(ISBLANK(VLOOKUP($B1788,INDIRECT(nfl_game_result),MATCH(D$1,INDIRECT(nfl_game_result_header),0),FALSE)),"",VLOOKUP($B1788,INDIRECT(nfl_game_result),MATCH(D$1,INDIRECT(nfl_game_result_header),0),FALSE)),"error")</f>
        <v>7.5</v>
      </c>
      <c r="E1788">
        <f ca="1">IFERROR(IF(ISBLANK(VLOOKUP($B1788,INDIRECT(nfl_game_result),MATCH(E$1,INDIRECT(nfl_game_result_header),0),FALSE)),"",VLOOKUP($B1788,INDIRECT(nfl_game_result),MATCH(E$1,INDIRECT(nfl_game_result_header),0),FALSE)),"error")</f>
        <v>-9</v>
      </c>
      <c r="F1788" s="23" t="str">
        <f ca="1">IFERROR(IF(ISBLANK(VLOOKUP($B1788,INDIRECT(nfl_game_result),MATCH(F$1,INDIRECT(nfl_game_result_header),0),FALSE)),"",VLOOKUP($B1788,INDIRECT(nfl_game_result),MATCH(F$1,INDIRECT(nfl_game_result_header),0),FALSE)),"error")</f>
        <v/>
      </c>
      <c r="G1788" s="23" t="str">
        <f ca="1">IFERROR(IF(ISBLANK(VLOOKUP($B1788,INDIRECT(nfl_game_result),MATCH(G$1,INDIRECT(nfl_game_result_header),0),FALSE)),"",VLOOKUP($B1788,INDIRECT(nfl_game_result),MATCH(G$1,INDIRECT(nfl_game_result_header),0),FALSE)),"error")</f>
        <v/>
      </c>
      <c r="H1788">
        <f ca="1">IFERROR(IF(ISBLANK(VLOOKUP($B1788,INDIRECT(nfl_game_result),MATCH(H$1,INDIRECT(nfl_game_result_header),0),FALSE)),"",VLOOKUP($B1788,INDIRECT(nfl_game_result),MATCH(H$1,INDIRECT(nfl_game_result_header),0),FALSE)),"error")</f>
        <v>6</v>
      </c>
      <c r="I1788">
        <f ca="1">IFERROR(IF(ISBLANK(VLOOKUP($B1788,INDIRECT(nfl_game_result),MATCH(I$1,INDIRECT(nfl_game_result_header),0),FALSE)),"",VLOOKUP($B1788,INDIRECT(nfl_game_result),MATCH(I$1,INDIRECT(nfl_game_result_header),0),FALSE)),"error")</f>
        <v>30</v>
      </c>
      <c r="J1788" t="str">
        <f ca="1">IFERROR(IF(ISBLANK(VLOOKUP($B1788,INDIRECT(nfl_game_result),MATCH(J$1,INDIRECT(nfl_game_result_header),0),FALSE)),"",VLOOKUP($B1788,INDIRECT(nfl_game_result),MATCH(J$1,INDIRECT(nfl_game_result_header),0),FALSE)),"error")</f>
        <v>NWE</v>
      </c>
      <c r="K1788" t="str">
        <f ca="1">IFERROR(IF(ISBLANK(VLOOKUP($B1788,INDIRECT(nfl_game_result),MATCH(K$1,INDIRECT(nfl_game_result_header),0),FALSE)),"",VLOOKUP($B1788,INDIRECT(nfl_game_result),MATCH(K$1,INDIRECT(nfl_game_result_header),0),FALSE)),"error")</f>
        <v>NWE</v>
      </c>
      <c r="L1788" s="23" t="str">
        <f ca="1">IFERROR(IF(ISBLANK(VLOOKUP($B1788,INDIRECT(nfl_game_result),MATCH(L$1,INDIRECT(nfl_game_result_header),0),FALSE)),"",VLOOKUP($B1788,INDIRECT(nfl_game_result),MATCH(L$1,INDIRECT(nfl_game_result_header),0),FALSE)),"error")</f>
        <v/>
      </c>
      <c r="M1788" t="s">
        <v>14</v>
      </c>
      <c r="N1788">
        <v>6</v>
      </c>
      <c r="O1788" t="s">
        <v>332</v>
      </c>
      <c r="P1788">
        <v>1</v>
      </c>
      <c r="Q1788" t="s">
        <v>332</v>
      </c>
      <c r="V1788" s="23" t="s">
        <v>416</v>
      </c>
      <c r="W1788">
        <f ca="1">VALUE(LEFT(C1788, 4))</f>
        <v>2015</v>
      </c>
      <c r="X1788">
        <f ca="1">VALUE(MID(C1788,6,FIND("_",C1788,6)-6))</f>
        <v>5</v>
      </c>
      <c r="Y1788">
        <f ca="1">IF(NOT(OR(ISBLANK(D1788),ISBLANK(E1788),D1788="",E1788="")),D1788-E1788,"")</f>
        <v>16.5</v>
      </c>
      <c r="Z1788">
        <f ca="1">IF(OR(NOT(ISNUMBER(D1788)),ISBLANK(D1788),D1788="",ISBLANK(N1788)),"",ABS(D1788-N1788))</f>
        <v>1.5</v>
      </c>
      <c r="AA1788">
        <f ca="1">IF(OR(ISBLANK(J1788),ISBLANK(O1788),J1788="",O1788=""),"",IF(J1788=O1788,1,0))</f>
        <v>1</v>
      </c>
      <c r="AB1788">
        <f ca="1">IF(OR(ISBLANK(K1788),ISBLANK(Q1788),K1788="",Q1788=""),"",IF(K1788=Q1788,1,0))</f>
        <v>1</v>
      </c>
      <c r="AC1788" s="23" t="str">
        <f t="shared" ca="1" si="27"/>
        <v/>
      </c>
    </row>
    <row r="1789" spans="1:29" x14ac:dyDescent="0.25">
      <c r="A1789" s="23">
        <v>1788</v>
      </c>
      <c r="B1789">
        <v>877</v>
      </c>
      <c r="C1789" t="str">
        <f ca="1">IFERROR(VLOOKUP($B1789,INDIRECT(nfl_game_result),MATCH(C$1,INDIRECT(nfl_game_result_header),0),FALSE),"error")</f>
        <v>2015_05_SFO@NYG</v>
      </c>
      <c r="D1789">
        <f ca="1">IFERROR(IF(ISBLANK(VLOOKUP($B1789,INDIRECT(nfl_game_result),MATCH(D$1,INDIRECT(nfl_game_result_header),0),FALSE)),"",VLOOKUP($B1789,INDIRECT(nfl_game_result),MATCH(D$1,INDIRECT(nfl_game_result_header),0),FALSE)),"error")</f>
        <v>-7</v>
      </c>
      <c r="E1789">
        <f ca="1">IFERROR(IF(ISBLANK(VLOOKUP($B1789,INDIRECT(nfl_game_result),MATCH(E$1,INDIRECT(nfl_game_result_header),0),FALSE)),"",VLOOKUP($B1789,INDIRECT(nfl_game_result),MATCH(E$1,INDIRECT(nfl_game_result_header),0),FALSE)),"error")</f>
        <v>-7.5</v>
      </c>
      <c r="F1789" s="23" t="str">
        <f ca="1">IFERROR(IF(ISBLANK(VLOOKUP($B1789,INDIRECT(nfl_game_result),MATCH(F$1,INDIRECT(nfl_game_result_header),0),FALSE)),"",VLOOKUP($B1789,INDIRECT(nfl_game_result),MATCH(F$1,INDIRECT(nfl_game_result_header),0),FALSE)),"error")</f>
        <v/>
      </c>
      <c r="G1789" s="23" t="str">
        <f ca="1">IFERROR(IF(ISBLANK(VLOOKUP($B1789,INDIRECT(nfl_game_result),MATCH(G$1,INDIRECT(nfl_game_result_header),0),FALSE)),"",VLOOKUP($B1789,INDIRECT(nfl_game_result),MATCH(G$1,INDIRECT(nfl_game_result_header),0),FALSE)),"error")</f>
        <v/>
      </c>
      <c r="H1789">
        <f ca="1">IFERROR(IF(ISBLANK(VLOOKUP($B1789,INDIRECT(nfl_game_result),MATCH(H$1,INDIRECT(nfl_game_result_header),0),FALSE)),"",VLOOKUP($B1789,INDIRECT(nfl_game_result),MATCH(H$1,INDIRECT(nfl_game_result_header),0),FALSE)),"error")</f>
        <v>30</v>
      </c>
      <c r="I1789">
        <f ca="1">IFERROR(IF(ISBLANK(VLOOKUP($B1789,INDIRECT(nfl_game_result),MATCH(I$1,INDIRECT(nfl_game_result_header),0),FALSE)),"",VLOOKUP($B1789,INDIRECT(nfl_game_result),MATCH(I$1,INDIRECT(nfl_game_result_header),0),FALSE)),"error")</f>
        <v>27</v>
      </c>
      <c r="J1789" t="str">
        <f ca="1">IFERROR(IF(ISBLANK(VLOOKUP($B1789,INDIRECT(nfl_game_result),MATCH(J$1,INDIRECT(nfl_game_result_header),0),FALSE)),"",VLOOKUP($B1789,INDIRECT(nfl_game_result),MATCH(J$1,INDIRECT(nfl_game_result_header),0),FALSE)),"error")</f>
        <v>SFO</v>
      </c>
      <c r="K1789" t="str">
        <f ca="1">IFERROR(IF(ISBLANK(VLOOKUP($B1789,INDIRECT(nfl_game_result),MATCH(K$1,INDIRECT(nfl_game_result_header),0),FALSE)),"",VLOOKUP($B1789,INDIRECT(nfl_game_result),MATCH(K$1,INDIRECT(nfl_game_result_header),0),FALSE)),"error")</f>
        <v>NYG</v>
      </c>
      <c r="L1789" s="23" t="str">
        <f ca="1">IFERROR(IF(ISBLANK(VLOOKUP($B1789,INDIRECT(nfl_game_result),MATCH(L$1,INDIRECT(nfl_game_result_header),0),FALSE)),"",VLOOKUP($B1789,INDIRECT(nfl_game_result),MATCH(L$1,INDIRECT(nfl_game_result_header),0),FALSE)),"error")</f>
        <v/>
      </c>
      <c r="M1789" t="s">
        <v>14</v>
      </c>
      <c r="N1789">
        <v>-5.5</v>
      </c>
      <c r="O1789" t="s">
        <v>83</v>
      </c>
      <c r="P1789">
        <v>11</v>
      </c>
      <c r="Q1789" t="s">
        <v>83</v>
      </c>
      <c r="V1789" s="23" t="s">
        <v>416</v>
      </c>
      <c r="W1789">
        <f ca="1">VALUE(LEFT(C1789, 4))</f>
        <v>2015</v>
      </c>
      <c r="X1789">
        <f ca="1">VALUE(MID(C1789,6,FIND("_",C1789,6)-6))</f>
        <v>5</v>
      </c>
      <c r="Y1789">
        <f ca="1">IF(NOT(OR(ISBLANK(D1789),ISBLANK(E1789),D1789="",E1789="")),D1789-E1789,"")</f>
        <v>0.5</v>
      </c>
      <c r="Z1789">
        <f ca="1">IF(OR(NOT(ISNUMBER(D1789)),ISBLANK(D1789),D1789="",ISBLANK(N1789)),"",ABS(D1789-N1789))</f>
        <v>1.5</v>
      </c>
      <c r="AA1789">
        <f ca="1">IF(OR(ISBLANK(J1789),ISBLANK(O1789),J1789="",O1789=""),"",IF(J1789=O1789,1,0))</f>
        <v>0</v>
      </c>
      <c r="AB1789">
        <f ca="1">IF(OR(ISBLANK(K1789),ISBLANK(Q1789),K1789="",Q1789=""),"",IF(K1789=Q1789,1,0))</f>
        <v>1</v>
      </c>
      <c r="AC1789" s="23" t="str">
        <f t="shared" ca="1" si="27"/>
        <v/>
      </c>
    </row>
    <row r="1790" spans="1:29" x14ac:dyDescent="0.25">
      <c r="A1790" s="23">
        <v>1789</v>
      </c>
      <c r="B1790">
        <v>878</v>
      </c>
      <c r="C1790" t="str">
        <f ca="1">IFERROR(VLOOKUP($B1790,INDIRECT(nfl_game_result),MATCH(C$1,INDIRECT(nfl_game_result_header),0),FALSE),"error")</f>
        <v>2015_05_PIT@SD</v>
      </c>
      <c r="D1790">
        <f ca="1">IFERROR(IF(ISBLANK(VLOOKUP($B1790,INDIRECT(nfl_game_result),MATCH(D$1,INDIRECT(nfl_game_result_header),0),FALSE)),"",VLOOKUP($B1790,INDIRECT(nfl_game_result),MATCH(D$1,INDIRECT(nfl_game_result_header),0),FALSE)),"error")</f>
        <v>-3</v>
      </c>
      <c r="E1790">
        <f ca="1">IFERROR(IF(ISBLANK(VLOOKUP($B1790,INDIRECT(nfl_game_result),MATCH(E$1,INDIRECT(nfl_game_result_header),0),FALSE)),"",VLOOKUP($B1790,INDIRECT(nfl_game_result),MATCH(E$1,INDIRECT(nfl_game_result_header),0),FALSE)),"error")</f>
        <v>-3.5</v>
      </c>
      <c r="F1790" s="23" t="str">
        <f ca="1">IFERROR(IF(ISBLANK(VLOOKUP($B1790,INDIRECT(nfl_game_result),MATCH(F$1,INDIRECT(nfl_game_result_header),0),FALSE)),"",VLOOKUP($B1790,INDIRECT(nfl_game_result),MATCH(F$1,INDIRECT(nfl_game_result_header),0),FALSE)),"error")</f>
        <v/>
      </c>
      <c r="G1790" s="23" t="str">
        <f ca="1">IFERROR(IF(ISBLANK(VLOOKUP($B1790,INDIRECT(nfl_game_result),MATCH(G$1,INDIRECT(nfl_game_result_header),0),FALSE)),"",VLOOKUP($B1790,INDIRECT(nfl_game_result),MATCH(G$1,INDIRECT(nfl_game_result_header),0),FALSE)),"error")</f>
        <v/>
      </c>
      <c r="H1790">
        <f ca="1">IFERROR(IF(ISBLANK(VLOOKUP($B1790,INDIRECT(nfl_game_result),MATCH(H$1,INDIRECT(nfl_game_result_header),0),FALSE)),"",VLOOKUP($B1790,INDIRECT(nfl_game_result),MATCH(H$1,INDIRECT(nfl_game_result_header),0),FALSE)),"error")</f>
        <v>20</v>
      </c>
      <c r="I1790">
        <f ca="1">IFERROR(IF(ISBLANK(VLOOKUP($B1790,INDIRECT(nfl_game_result),MATCH(I$1,INDIRECT(nfl_game_result_header),0),FALSE)),"",VLOOKUP($B1790,INDIRECT(nfl_game_result),MATCH(I$1,INDIRECT(nfl_game_result_header),0),FALSE)),"error")</f>
        <v>24</v>
      </c>
      <c r="J1790" t="str">
        <f ca="1">IFERROR(IF(ISBLANK(VLOOKUP($B1790,INDIRECT(nfl_game_result),MATCH(J$1,INDIRECT(nfl_game_result_header),0),FALSE)),"",VLOOKUP($B1790,INDIRECT(nfl_game_result),MATCH(J$1,INDIRECT(nfl_game_result_header),0),FALSE)),"error")</f>
        <v>PIT</v>
      </c>
      <c r="K1790" t="str">
        <f ca="1">IFERROR(IF(ISBLANK(VLOOKUP($B1790,INDIRECT(nfl_game_result),MATCH(K$1,INDIRECT(nfl_game_result_header),0),FALSE)),"",VLOOKUP($B1790,INDIRECT(nfl_game_result),MATCH(K$1,INDIRECT(nfl_game_result_header),0),FALSE)),"error")</f>
        <v>PIT</v>
      </c>
      <c r="L1790" s="23" t="str">
        <f ca="1">IFERROR(IF(ISBLANK(VLOOKUP($B1790,INDIRECT(nfl_game_result),MATCH(L$1,INDIRECT(nfl_game_result_header),0),FALSE)),"",VLOOKUP($B1790,INDIRECT(nfl_game_result),MATCH(L$1,INDIRECT(nfl_game_result_header),0),FALSE)),"error")</f>
        <v/>
      </c>
      <c r="M1790" t="s">
        <v>14</v>
      </c>
      <c r="N1790">
        <v>-3</v>
      </c>
      <c r="O1790" t="s">
        <v>88</v>
      </c>
      <c r="P1790">
        <v>14</v>
      </c>
      <c r="Q1790" t="s">
        <v>88</v>
      </c>
      <c r="V1790" s="23" t="s">
        <v>416</v>
      </c>
      <c r="W1790">
        <f ca="1">VALUE(LEFT(C1790, 4))</f>
        <v>2015</v>
      </c>
      <c r="X1790">
        <f ca="1">VALUE(MID(C1790,6,FIND("_",C1790,6)-6))</f>
        <v>5</v>
      </c>
      <c r="Y1790">
        <f ca="1">IF(NOT(OR(ISBLANK(D1790),ISBLANK(E1790),D1790="",E1790="")),D1790-E1790,"")</f>
        <v>0.5</v>
      </c>
      <c r="Z1790">
        <f ca="1">IF(OR(NOT(ISNUMBER(D1790)),ISBLANK(D1790),D1790="",ISBLANK(N1790)),"",ABS(D1790-N1790))</f>
        <v>0</v>
      </c>
      <c r="AA1790">
        <f ca="1">IF(OR(ISBLANK(J1790),ISBLANK(O1790),J1790="",O1790=""),"",IF(J1790=O1790,1,0))</f>
        <v>0</v>
      </c>
      <c r="AB1790">
        <f ca="1">IF(OR(ISBLANK(K1790),ISBLANK(Q1790),K1790="",Q1790=""),"",IF(K1790=Q1790,1,0))</f>
        <v>0</v>
      </c>
      <c r="AC1790" s="23" t="str">
        <f t="shared" ca="1" si="27"/>
        <v/>
      </c>
    </row>
    <row r="1791" spans="1:29" x14ac:dyDescent="0.25">
      <c r="A1791" s="23">
        <v>1790</v>
      </c>
      <c r="B1791">
        <v>879</v>
      </c>
      <c r="C1791" t="str">
        <f ca="1">IFERROR(VLOOKUP($B1791,INDIRECT(nfl_game_result),MATCH(C$1,INDIRECT(nfl_game_result_header),0),FALSE),"error")</f>
        <v>2015_06_ATL@NOR</v>
      </c>
      <c r="D1791">
        <f ca="1">IFERROR(IF(ISBLANK(VLOOKUP($B1791,INDIRECT(nfl_game_result),MATCH(D$1,INDIRECT(nfl_game_result_header),0),FALSE)),"",VLOOKUP($B1791,INDIRECT(nfl_game_result),MATCH(D$1,INDIRECT(nfl_game_result_header),0),FALSE)),"error")</f>
        <v>3.5</v>
      </c>
      <c r="E1791">
        <f ca="1">IFERROR(IF(ISBLANK(VLOOKUP($B1791,INDIRECT(nfl_game_result),MATCH(E$1,INDIRECT(nfl_game_result_header),0),FALSE)),"",VLOOKUP($B1791,INDIRECT(nfl_game_result),MATCH(E$1,INDIRECT(nfl_game_result_header),0),FALSE)),"error")</f>
        <v>3</v>
      </c>
      <c r="F1791" s="23" t="str">
        <f ca="1">IFERROR(IF(ISBLANK(VLOOKUP($B1791,INDIRECT(nfl_game_result),MATCH(F$1,INDIRECT(nfl_game_result_header),0),FALSE)),"",VLOOKUP($B1791,INDIRECT(nfl_game_result),MATCH(F$1,INDIRECT(nfl_game_result_header),0),FALSE)),"error")</f>
        <v/>
      </c>
      <c r="G1791" s="23" t="str">
        <f ca="1">IFERROR(IF(ISBLANK(VLOOKUP($B1791,INDIRECT(nfl_game_result),MATCH(G$1,INDIRECT(nfl_game_result_header),0),FALSE)),"",VLOOKUP($B1791,INDIRECT(nfl_game_result),MATCH(G$1,INDIRECT(nfl_game_result_header),0),FALSE)),"error")</f>
        <v/>
      </c>
      <c r="H1791">
        <f ca="1">IFERROR(IF(ISBLANK(VLOOKUP($B1791,INDIRECT(nfl_game_result),MATCH(H$1,INDIRECT(nfl_game_result_header),0),FALSE)),"",VLOOKUP($B1791,INDIRECT(nfl_game_result),MATCH(H$1,INDIRECT(nfl_game_result_header),0),FALSE)),"error")</f>
        <v>31</v>
      </c>
      <c r="I1791">
        <f ca="1">IFERROR(IF(ISBLANK(VLOOKUP($B1791,INDIRECT(nfl_game_result),MATCH(I$1,INDIRECT(nfl_game_result_header),0),FALSE)),"",VLOOKUP($B1791,INDIRECT(nfl_game_result),MATCH(I$1,INDIRECT(nfl_game_result_header),0),FALSE)),"error")</f>
        <v>21</v>
      </c>
      <c r="J1791" t="str">
        <f ca="1">IFERROR(IF(ISBLANK(VLOOKUP($B1791,INDIRECT(nfl_game_result),MATCH(J$1,INDIRECT(nfl_game_result_header),0),FALSE)),"",VLOOKUP($B1791,INDIRECT(nfl_game_result),MATCH(J$1,INDIRECT(nfl_game_result_header),0),FALSE)),"error")</f>
        <v>NOR</v>
      </c>
      <c r="K1791" t="str">
        <f ca="1">IFERROR(IF(ISBLANK(VLOOKUP($B1791,INDIRECT(nfl_game_result),MATCH(K$1,INDIRECT(nfl_game_result_header),0),FALSE)),"",VLOOKUP($B1791,INDIRECT(nfl_game_result),MATCH(K$1,INDIRECT(nfl_game_result_header),0),FALSE)),"error")</f>
        <v>NOR</v>
      </c>
      <c r="L1791" s="23" t="str">
        <f ca="1">IFERROR(IF(ISBLANK(VLOOKUP($B1791,INDIRECT(nfl_game_result),MATCH(L$1,INDIRECT(nfl_game_result_header),0),FALSE)),"",VLOOKUP($B1791,INDIRECT(nfl_game_result),MATCH(L$1,INDIRECT(nfl_game_result_header),0),FALSE)),"error")</f>
        <v/>
      </c>
      <c r="M1791" t="s">
        <v>16</v>
      </c>
      <c r="N1791">
        <v>5</v>
      </c>
      <c r="O1791" t="s">
        <v>20</v>
      </c>
      <c r="P1791">
        <v>6</v>
      </c>
      <c r="Q1791" t="s">
        <v>20</v>
      </c>
      <c r="V1791" s="23" t="s">
        <v>416</v>
      </c>
      <c r="W1791">
        <f ca="1">VALUE(LEFT(C1791, 4))</f>
        <v>2015</v>
      </c>
      <c r="X1791">
        <f ca="1">VALUE(MID(C1791,6,FIND("_",C1791,6)-6))</f>
        <v>6</v>
      </c>
      <c r="Y1791">
        <f ca="1">IF(NOT(OR(ISBLANK(D1791),ISBLANK(E1791),D1791="",E1791="")),D1791-E1791,"")</f>
        <v>0.5</v>
      </c>
      <c r="Z1791">
        <f ca="1">IF(OR(NOT(ISNUMBER(D1791)),ISBLANK(D1791),D1791="",ISBLANK(N1791)),"",ABS(D1791-N1791))</f>
        <v>1.5</v>
      </c>
      <c r="AA1791">
        <f ca="1">IF(OR(ISBLANK(J1791),ISBLANK(O1791),J1791="",O1791=""),"",IF(J1791=O1791,1,0))</f>
        <v>0</v>
      </c>
      <c r="AB1791">
        <f ca="1">IF(OR(ISBLANK(K1791),ISBLANK(Q1791),K1791="",Q1791=""),"",IF(K1791=Q1791,1,0))</f>
        <v>0</v>
      </c>
      <c r="AC1791" s="23" t="str">
        <f t="shared" ca="1" si="27"/>
        <v/>
      </c>
    </row>
    <row r="1792" spans="1:29" x14ac:dyDescent="0.25">
      <c r="A1792" s="23">
        <v>1791</v>
      </c>
      <c r="B1792">
        <v>880</v>
      </c>
      <c r="C1792" t="str">
        <f ca="1">IFERROR(VLOOKUP($B1792,INDIRECT(nfl_game_result),MATCH(C$1,INDIRECT(nfl_game_result_header),0),FALSE),"error")</f>
        <v>2015_06_WAS@NYJ</v>
      </c>
      <c r="D1792">
        <f ca="1">IFERROR(IF(ISBLANK(VLOOKUP($B1792,INDIRECT(nfl_game_result),MATCH(D$1,INDIRECT(nfl_game_result_header),0),FALSE)),"",VLOOKUP($B1792,INDIRECT(nfl_game_result),MATCH(D$1,INDIRECT(nfl_game_result_header),0),FALSE)),"error")</f>
        <v>-5.5</v>
      </c>
      <c r="E1792">
        <f ca="1">IFERROR(IF(ISBLANK(VLOOKUP($B1792,INDIRECT(nfl_game_result),MATCH(E$1,INDIRECT(nfl_game_result_header),0),FALSE)),"",VLOOKUP($B1792,INDIRECT(nfl_game_result),MATCH(E$1,INDIRECT(nfl_game_result_header),0),FALSE)),"error")</f>
        <v>-6.5</v>
      </c>
      <c r="F1792" s="23" t="str">
        <f ca="1">IFERROR(IF(ISBLANK(VLOOKUP($B1792,INDIRECT(nfl_game_result),MATCH(F$1,INDIRECT(nfl_game_result_header),0),FALSE)),"",VLOOKUP($B1792,INDIRECT(nfl_game_result),MATCH(F$1,INDIRECT(nfl_game_result_header),0),FALSE)),"error")</f>
        <v/>
      </c>
      <c r="G1792" s="23" t="str">
        <f ca="1">IFERROR(IF(ISBLANK(VLOOKUP($B1792,INDIRECT(nfl_game_result),MATCH(G$1,INDIRECT(nfl_game_result_header),0),FALSE)),"",VLOOKUP($B1792,INDIRECT(nfl_game_result),MATCH(G$1,INDIRECT(nfl_game_result_header),0),FALSE)),"error")</f>
        <v/>
      </c>
      <c r="H1792">
        <f ca="1">IFERROR(IF(ISBLANK(VLOOKUP($B1792,INDIRECT(nfl_game_result),MATCH(H$1,INDIRECT(nfl_game_result_header),0),FALSE)),"",VLOOKUP($B1792,INDIRECT(nfl_game_result),MATCH(H$1,INDIRECT(nfl_game_result_header),0),FALSE)),"error")</f>
        <v>34</v>
      </c>
      <c r="I1792">
        <f ca="1">IFERROR(IF(ISBLANK(VLOOKUP($B1792,INDIRECT(nfl_game_result),MATCH(I$1,INDIRECT(nfl_game_result_header),0),FALSE)),"",VLOOKUP($B1792,INDIRECT(nfl_game_result),MATCH(I$1,INDIRECT(nfl_game_result_header),0),FALSE)),"error")</f>
        <v>20</v>
      </c>
      <c r="J1792" t="str">
        <f ca="1">IFERROR(IF(ISBLANK(VLOOKUP($B1792,INDIRECT(nfl_game_result),MATCH(J$1,INDIRECT(nfl_game_result_header),0),FALSE)),"",VLOOKUP($B1792,INDIRECT(nfl_game_result),MATCH(J$1,INDIRECT(nfl_game_result_header),0),FALSE)),"error")</f>
        <v>NYJ</v>
      </c>
      <c r="K1792" t="str">
        <f ca="1">IFERROR(IF(ISBLANK(VLOOKUP($B1792,INDIRECT(nfl_game_result),MATCH(K$1,INDIRECT(nfl_game_result_header),0),FALSE)),"",VLOOKUP($B1792,INDIRECT(nfl_game_result),MATCH(K$1,INDIRECT(nfl_game_result_header),0),FALSE)),"error")</f>
        <v>NYJ</v>
      </c>
      <c r="L1792" s="23" t="str">
        <f ca="1">IFERROR(IF(ISBLANK(VLOOKUP($B1792,INDIRECT(nfl_game_result),MATCH(L$1,INDIRECT(nfl_game_result_header),0),FALSE)),"",VLOOKUP($B1792,INDIRECT(nfl_game_result),MATCH(L$1,INDIRECT(nfl_game_result_header),0),FALSE)),"error")</f>
        <v/>
      </c>
      <c r="M1792" t="s">
        <v>16</v>
      </c>
      <c r="N1792">
        <v>-4</v>
      </c>
      <c r="O1792" t="s">
        <v>94</v>
      </c>
      <c r="P1792">
        <v>4</v>
      </c>
      <c r="Q1792" t="s">
        <v>84</v>
      </c>
      <c r="V1792" s="23" t="s">
        <v>416</v>
      </c>
      <c r="W1792">
        <f ca="1">VALUE(LEFT(C1792, 4))</f>
        <v>2015</v>
      </c>
      <c r="X1792">
        <f ca="1">VALUE(MID(C1792,6,FIND("_",C1792,6)-6))</f>
        <v>6</v>
      </c>
      <c r="Y1792">
        <f ca="1">IF(NOT(OR(ISBLANK(D1792),ISBLANK(E1792),D1792="",E1792="")),D1792-E1792,"")</f>
        <v>1</v>
      </c>
      <c r="Z1792">
        <f ca="1">IF(OR(NOT(ISNUMBER(D1792)),ISBLANK(D1792),D1792="",ISBLANK(N1792)),"",ABS(D1792-N1792))</f>
        <v>1.5</v>
      </c>
      <c r="AA1792">
        <f ca="1">IF(OR(ISBLANK(J1792),ISBLANK(O1792),J1792="",O1792=""),"",IF(J1792=O1792,1,0))</f>
        <v>0</v>
      </c>
      <c r="AB1792">
        <f ca="1">IF(OR(ISBLANK(K1792),ISBLANK(Q1792),K1792="",Q1792=""),"",IF(K1792=Q1792,1,0))</f>
        <v>1</v>
      </c>
      <c r="AC1792" s="23" t="str">
        <f t="shared" ca="1" si="27"/>
        <v/>
      </c>
    </row>
    <row r="1793" spans="1:29" x14ac:dyDescent="0.25">
      <c r="A1793" s="23">
        <v>1792</v>
      </c>
      <c r="B1793">
        <v>881</v>
      </c>
      <c r="C1793" t="str">
        <f ca="1">IFERROR(VLOOKUP($B1793,INDIRECT(nfl_game_result),MATCH(C$1,INDIRECT(nfl_game_result_header),0),FALSE),"error")</f>
        <v>2015_06_ARI@PIT</v>
      </c>
      <c r="D1793">
        <f ca="1">IFERROR(IF(ISBLANK(VLOOKUP($B1793,INDIRECT(nfl_game_result),MATCH(D$1,INDIRECT(nfl_game_result_header),0),FALSE)),"",VLOOKUP($B1793,INDIRECT(nfl_game_result),MATCH(D$1,INDIRECT(nfl_game_result_header),0),FALSE)),"error")</f>
        <v>3.5</v>
      </c>
      <c r="E1793">
        <f ca="1">IFERROR(IF(ISBLANK(VLOOKUP($B1793,INDIRECT(nfl_game_result),MATCH(E$1,INDIRECT(nfl_game_result_header),0),FALSE)),"",VLOOKUP($B1793,INDIRECT(nfl_game_result),MATCH(E$1,INDIRECT(nfl_game_result_header),0),FALSE)),"error")</f>
        <v>4</v>
      </c>
      <c r="F1793" s="23" t="str">
        <f ca="1">IFERROR(IF(ISBLANK(VLOOKUP($B1793,INDIRECT(nfl_game_result),MATCH(F$1,INDIRECT(nfl_game_result_header),0),FALSE)),"",VLOOKUP($B1793,INDIRECT(nfl_game_result),MATCH(F$1,INDIRECT(nfl_game_result_header),0),FALSE)),"error")</f>
        <v/>
      </c>
      <c r="G1793" s="23" t="str">
        <f ca="1">IFERROR(IF(ISBLANK(VLOOKUP($B1793,INDIRECT(nfl_game_result),MATCH(G$1,INDIRECT(nfl_game_result_header),0),FALSE)),"",VLOOKUP($B1793,INDIRECT(nfl_game_result),MATCH(G$1,INDIRECT(nfl_game_result_header),0),FALSE)),"error")</f>
        <v/>
      </c>
      <c r="H1793">
        <f ca="1">IFERROR(IF(ISBLANK(VLOOKUP($B1793,INDIRECT(nfl_game_result),MATCH(H$1,INDIRECT(nfl_game_result_header),0),FALSE)),"",VLOOKUP($B1793,INDIRECT(nfl_game_result),MATCH(H$1,INDIRECT(nfl_game_result_header),0),FALSE)),"error")</f>
        <v>25</v>
      </c>
      <c r="I1793">
        <f ca="1">IFERROR(IF(ISBLANK(VLOOKUP($B1793,INDIRECT(nfl_game_result),MATCH(I$1,INDIRECT(nfl_game_result_header),0),FALSE)),"",VLOOKUP($B1793,INDIRECT(nfl_game_result),MATCH(I$1,INDIRECT(nfl_game_result_header),0),FALSE)),"error")</f>
        <v>13</v>
      </c>
      <c r="J1793" t="str">
        <f ca="1">IFERROR(IF(ISBLANK(VLOOKUP($B1793,INDIRECT(nfl_game_result),MATCH(J$1,INDIRECT(nfl_game_result_header),0),FALSE)),"",VLOOKUP($B1793,INDIRECT(nfl_game_result),MATCH(J$1,INDIRECT(nfl_game_result_header),0),FALSE)),"error")</f>
        <v>PIT</v>
      </c>
      <c r="K1793" t="str">
        <f ca="1">IFERROR(IF(ISBLANK(VLOOKUP($B1793,INDIRECT(nfl_game_result),MATCH(K$1,INDIRECT(nfl_game_result_header),0),FALSE)),"",VLOOKUP($B1793,INDIRECT(nfl_game_result),MATCH(K$1,INDIRECT(nfl_game_result_header),0),FALSE)),"error")</f>
        <v>PIT</v>
      </c>
      <c r="L1793" s="23" t="str">
        <f ca="1">IFERROR(IF(ISBLANK(VLOOKUP($B1793,INDIRECT(nfl_game_result),MATCH(L$1,INDIRECT(nfl_game_result_header),0),FALSE)),"",VLOOKUP($B1793,INDIRECT(nfl_game_result),MATCH(L$1,INDIRECT(nfl_game_result_header),0),FALSE)),"error")</f>
        <v/>
      </c>
      <c r="M1793" t="s">
        <v>16</v>
      </c>
      <c r="N1793">
        <v>3</v>
      </c>
      <c r="O1793" t="s">
        <v>64</v>
      </c>
      <c r="P1793">
        <v>1</v>
      </c>
      <c r="Q1793" t="s">
        <v>64</v>
      </c>
      <c r="V1793" s="23" t="s">
        <v>416</v>
      </c>
      <c r="W1793">
        <f ca="1">VALUE(LEFT(C1793, 4))</f>
        <v>2015</v>
      </c>
      <c r="X1793">
        <f ca="1">VALUE(MID(C1793,6,FIND("_",C1793,6)-6))</f>
        <v>6</v>
      </c>
      <c r="Y1793">
        <f ca="1">IF(NOT(OR(ISBLANK(D1793),ISBLANK(E1793),D1793="",E1793="")),D1793-E1793,"")</f>
        <v>-0.5</v>
      </c>
      <c r="Z1793">
        <f ca="1">IF(OR(NOT(ISNUMBER(D1793)),ISBLANK(D1793),D1793="",ISBLANK(N1793)),"",ABS(D1793-N1793))</f>
        <v>0.5</v>
      </c>
      <c r="AA1793">
        <f ca="1">IF(OR(ISBLANK(J1793),ISBLANK(O1793),J1793="",O1793=""),"",IF(J1793=O1793,1,0))</f>
        <v>0</v>
      </c>
      <c r="AB1793">
        <f ca="1">IF(OR(ISBLANK(K1793),ISBLANK(Q1793),K1793="",Q1793=""),"",IF(K1793=Q1793,1,0))</f>
        <v>0</v>
      </c>
      <c r="AC1793" s="23" t="str">
        <f t="shared" ca="1" si="27"/>
        <v/>
      </c>
    </row>
    <row r="1794" spans="1:29" x14ac:dyDescent="0.25">
      <c r="A1794" s="23">
        <v>1793</v>
      </c>
      <c r="B1794">
        <v>882</v>
      </c>
      <c r="C1794" t="str">
        <f ca="1">IFERROR(VLOOKUP($B1794,INDIRECT(nfl_game_result),MATCH(C$1,INDIRECT(nfl_game_result_header),0),FALSE),"error")</f>
        <v>2015_06_KCY@MIN</v>
      </c>
      <c r="D1794">
        <f ca="1">IFERROR(IF(ISBLANK(VLOOKUP($B1794,INDIRECT(nfl_game_result),MATCH(D$1,INDIRECT(nfl_game_result_header),0),FALSE)),"",VLOOKUP($B1794,INDIRECT(nfl_game_result),MATCH(D$1,INDIRECT(nfl_game_result_header),0),FALSE)),"error")</f>
        <v>-3.5</v>
      </c>
      <c r="E1794">
        <f ca="1">IFERROR(IF(ISBLANK(VLOOKUP($B1794,INDIRECT(nfl_game_result),MATCH(E$1,INDIRECT(nfl_game_result_header),0),FALSE)),"",VLOOKUP($B1794,INDIRECT(nfl_game_result),MATCH(E$1,INDIRECT(nfl_game_result_header),0),FALSE)),"error")</f>
        <v>-3.5</v>
      </c>
      <c r="F1794" s="23" t="str">
        <f ca="1">IFERROR(IF(ISBLANK(VLOOKUP($B1794,INDIRECT(nfl_game_result),MATCH(F$1,INDIRECT(nfl_game_result_header),0),FALSE)),"",VLOOKUP($B1794,INDIRECT(nfl_game_result),MATCH(F$1,INDIRECT(nfl_game_result_header),0),FALSE)),"error")</f>
        <v/>
      </c>
      <c r="G1794" s="23" t="str">
        <f ca="1">IFERROR(IF(ISBLANK(VLOOKUP($B1794,INDIRECT(nfl_game_result),MATCH(G$1,INDIRECT(nfl_game_result_header),0),FALSE)),"",VLOOKUP($B1794,INDIRECT(nfl_game_result),MATCH(G$1,INDIRECT(nfl_game_result_header),0),FALSE)),"error")</f>
        <v/>
      </c>
      <c r="H1794">
        <f ca="1">IFERROR(IF(ISBLANK(VLOOKUP($B1794,INDIRECT(nfl_game_result),MATCH(H$1,INDIRECT(nfl_game_result_header),0),FALSE)),"",VLOOKUP($B1794,INDIRECT(nfl_game_result),MATCH(H$1,INDIRECT(nfl_game_result_header),0),FALSE)),"error")</f>
        <v>16</v>
      </c>
      <c r="I1794">
        <f ca="1">IFERROR(IF(ISBLANK(VLOOKUP($B1794,INDIRECT(nfl_game_result),MATCH(I$1,INDIRECT(nfl_game_result_header),0),FALSE)),"",VLOOKUP($B1794,INDIRECT(nfl_game_result),MATCH(I$1,INDIRECT(nfl_game_result_header),0),FALSE)),"error")</f>
        <v>10</v>
      </c>
      <c r="J1794" t="str">
        <f ca="1">IFERROR(IF(ISBLANK(VLOOKUP($B1794,INDIRECT(nfl_game_result),MATCH(J$1,INDIRECT(nfl_game_result_header),0),FALSE)),"",VLOOKUP($B1794,INDIRECT(nfl_game_result),MATCH(J$1,INDIRECT(nfl_game_result_header),0),FALSE)),"error")</f>
        <v>MIN</v>
      </c>
      <c r="K1794" t="str">
        <f ca="1">IFERROR(IF(ISBLANK(VLOOKUP($B1794,INDIRECT(nfl_game_result),MATCH(K$1,INDIRECT(nfl_game_result_header),0),FALSE)),"",VLOOKUP($B1794,INDIRECT(nfl_game_result),MATCH(K$1,INDIRECT(nfl_game_result_header),0),FALSE)),"error")</f>
        <v>MIN</v>
      </c>
      <c r="L1794" s="23" t="str">
        <f ca="1">IFERROR(IF(ISBLANK(VLOOKUP($B1794,INDIRECT(nfl_game_result),MATCH(L$1,INDIRECT(nfl_game_result_header),0),FALSE)),"",VLOOKUP($B1794,INDIRECT(nfl_game_result),MATCH(L$1,INDIRECT(nfl_game_result_header),0),FALSE)),"error")</f>
        <v/>
      </c>
      <c r="M1794" t="s">
        <v>16</v>
      </c>
      <c r="N1794">
        <v>-4.5</v>
      </c>
      <c r="O1794" t="s">
        <v>80</v>
      </c>
      <c r="P1794">
        <v>7</v>
      </c>
      <c r="Q1794" t="s">
        <v>80</v>
      </c>
      <c r="V1794" s="23" t="s">
        <v>416</v>
      </c>
      <c r="W1794">
        <f ca="1">VALUE(LEFT(C1794, 4))</f>
        <v>2015</v>
      </c>
      <c r="X1794">
        <f ca="1">VALUE(MID(C1794,6,FIND("_",C1794,6)-6))</f>
        <v>6</v>
      </c>
      <c r="Y1794">
        <f ca="1">IF(NOT(OR(ISBLANK(D1794),ISBLANK(E1794),D1794="",E1794="")),D1794-E1794,"")</f>
        <v>0</v>
      </c>
      <c r="Z1794">
        <f ca="1">IF(OR(NOT(ISNUMBER(D1794)),ISBLANK(D1794),D1794="",ISBLANK(N1794)),"",ABS(D1794-N1794))</f>
        <v>1</v>
      </c>
      <c r="AA1794">
        <f ca="1">IF(OR(ISBLANK(J1794),ISBLANK(O1794),J1794="",O1794=""),"",IF(J1794=O1794,1,0))</f>
        <v>1</v>
      </c>
      <c r="AB1794">
        <f ca="1">IF(OR(ISBLANK(K1794),ISBLANK(Q1794),K1794="",Q1794=""),"",IF(K1794=Q1794,1,0))</f>
        <v>1</v>
      </c>
      <c r="AC1794" s="23" t="str">
        <f t="shared" ca="1" si="27"/>
        <v/>
      </c>
    </row>
    <row r="1795" spans="1:29" x14ac:dyDescent="0.25">
      <c r="A1795" s="23">
        <v>1794</v>
      </c>
      <c r="B1795">
        <v>883</v>
      </c>
      <c r="C1795" t="str">
        <f ca="1">IFERROR(VLOOKUP($B1795,INDIRECT(nfl_game_result),MATCH(C$1,INDIRECT(nfl_game_result_header),0),FALSE),"error")</f>
        <v>2015_06_CIN@BUF</v>
      </c>
      <c r="D1795">
        <f ca="1">IFERROR(IF(ISBLANK(VLOOKUP($B1795,INDIRECT(nfl_game_result),MATCH(D$1,INDIRECT(nfl_game_result_header),0),FALSE)),"",VLOOKUP($B1795,INDIRECT(nfl_game_result),MATCH(D$1,INDIRECT(nfl_game_result_header),0),FALSE)),"error")</f>
        <v>0</v>
      </c>
      <c r="E1795">
        <f ca="1">IFERROR(IF(ISBLANK(VLOOKUP($B1795,INDIRECT(nfl_game_result),MATCH(E$1,INDIRECT(nfl_game_result_header),0),FALSE)),"",VLOOKUP($B1795,INDIRECT(nfl_game_result),MATCH(E$1,INDIRECT(nfl_game_result_header),0),FALSE)),"error")</f>
        <v>3</v>
      </c>
      <c r="F1795" s="23" t="str">
        <f ca="1">IFERROR(IF(ISBLANK(VLOOKUP($B1795,INDIRECT(nfl_game_result),MATCH(F$1,INDIRECT(nfl_game_result_header),0),FALSE)),"",VLOOKUP($B1795,INDIRECT(nfl_game_result),MATCH(F$1,INDIRECT(nfl_game_result_header),0),FALSE)),"error")</f>
        <v/>
      </c>
      <c r="G1795" s="23" t="str">
        <f ca="1">IFERROR(IF(ISBLANK(VLOOKUP($B1795,INDIRECT(nfl_game_result),MATCH(G$1,INDIRECT(nfl_game_result_header),0),FALSE)),"",VLOOKUP($B1795,INDIRECT(nfl_game_result),MATCH(G$1,INDIRECT(nfl_game_result_header),0),FALSE)),"error")</f>
        <v/>
      </c>
      <c r="H1795">
        <f ca="1">IFERROR(IF(ISBLANK(VLOOKUP($B1795,INDIRECT(nfl_game_result),MATCH(H$1,INDIRECT(nfl_game_result_header),0),FALSE)),"",VLOOKUP($B1795,INDIRECT(nfl_game_result),MATCH(H$1,INDIRECT(nfl_game_result_header),0),FALSE)),"error")</f>
        <v>21</v>
      </c>
      <c r="I1795">
        <f ca="1">IFERROR(IF(ISBLANK(VLOOKUP($B1795,INDIRECT(nfl_game_result),MATCH(I$1,INDIRECT(nfl_game_result_header),0),FALSE)),"",VLOOKUP($B1795,INDIRECT(nfl_game_result),MATCH(I$1,INDIRECT(nfl_game_result_header),0),FALSE)),"error")</f>
        <v>34</v>
      </c>
      <c r="J1795" t="str">
        <f ca="1">IFERROR(IF(ISBLANK(VLOOKUP($B1795,INDIRECT(nfl_game_result),MATCH(J$1,INDIRECT(nfl_game_result_header),0),FALSE)),"",VLOOKUP($B1795,INDIRECT(nfl_game_result),MATCH(J$1,INDIRECT(nfl_game_result_header),0),FALSE)),"error")</f>
        <v>CIN</v>
      </c>
      <c r="K1795" t="str">
        <f ca="1">IFERROR(IF(ISBLANK(VLOOKUP($B1795,INDIRECT(nfl_game_result),MATCH(K$1,INDIRECT(nfl_game_result_header),0),FALSE)),"",VLOOKUP($B1795,INDIRECT(nfl_game_result),MATCH(K$1,INDIRECT(nfl_game_result_header),0),FALSE)),"error")</f>
        <v>CIN</v>
      </c>
      <c r="L1795" s="23" t="str">
        <f ca="1">IFERROR(IF(ISBLANK(VLOOKUP($B1795,INDIRECT(nfl_game_result),MATCH(L$1,INDIRECT(nfl_game_result_header),0),FALSE)),"",VLOOKUP($B1795,INDIRECT(nfl_game_result),MATCH(L$1,INDIRECT(nfl_game_result_header),0),FALSE)),"error")</f>
        <v/>
      </c>
      <c r="M1795" t="s">
        <v>16</v>
      </c>
      <c r="N1795">
        <v>1</v>
      </c>
      <c r="O1795" t="s">
        <v>69</v>
      </c>
      <c r="P1795">
        <v>3</v>
      </c>
      <c r="Q1795" t="s">
        <v>69</v>
      </c>
      <c r="V1795" s="23" t="s">
        <v>416</v>
      </c>
      <c r="W1795">
        <f ca="1">VALUE(LEFT(C1795, 4))</f>
        <v>2015</v>
      </c>
      <c r="X1795">
        <f ca="1">VALUE(MID(C1795,6,FIND("_",C1795,6)-6))</f>
        <v>6</v>
      </c>
      <c r="Y1795">
        <f ca="1">IF(NOT(OR(ISBLANK(D1795),ISBLANK(E1795),D1795="",E1795="")),D1795-E1795,"")</f>
        <v>-3</v>
      </c>
      <c r="Z1795">
        <f ca="1">IF(OR(NOT(ISNUMBER(D1795)),ISBLANK(D1795),D1795="",ISBLANK(N1795)),"",ABS(D1795-N1795))</f>
        <v>1</v>
      </c>
      <c r="AA1795">
        <f ca="1">IF(OR(ISBLANK(J1795),ISBLANK(O1795),J1795="",O1795=""),"",IF(J1795=O1795,1,0))</f>
        <v>1</v>
      </c>
      <c r="AB1795">
        <f ca="1">IF(OR(ISBLANK(K1795),ISBLANK(Q1795),K1795="",Q1795=""),"",IF(K1795=Q1795,1,0))</f>
        <v>1</v>
      </c>
      <c r="AC1795" s="23" t="str">
        <f t="shared" ca="1" si="27"/>
        <v/>
      </c>
    </row>
    <row r="1796" spans="1:29" x14ac:dyDescent="0.25">
      <c r="A1796" s="23">
        <v>1795</v>
      </c>
      <c r="B1796">
        <v>884</v>
      </c>
      <c r="C1796" t="str">
        <f ca="1">IFERROR(VLOOKUP($B1796,INDIRECT(nfl_game_result),MATCH(C$1,INDIRECT(nfl_game_result_header),0),FALSE),"error")</f>
        <v>2015_06_CHI@DET</v>
      </c>
      <c r="D1796">
        <f ca="1">IFERROR(IF(ISBLANK(VLOOKUP($B1796,INDIRECT(nfl_game_result),MATCH(D$1,INDIRECT(nfl_game_result_header),0),FALSE)),"",VLOOKUP($B1796,INDIRECT(nfl_game_result),MATCH(D$1,INDIRECT(nfl_game_result_header),0),FALSE)),"error")</f>
        <v>-3.5</v>
      </c>
      <c r="E1796">
        <f ca="1">IFERROR(IF(ISBLANK(VLOOKUP($B1796,INDIRECT(nfl_game_result),MATCH(E$1,INDIRECT(nfl_game_result_header),0),FALSE)),"",VLOOKUP($B1796,INDIRECT(nfl_game_result),MATCH(E$1,INDIRECT(nfl_game_result_header),0),FALSE)),"error")</f>
        <v>-3.5</v>
      </c>
      <c r="F1796" s="23" t="str">
        <f ca="1">IFERROR(IF(ISBLANK(VLOOKUP($B1796,INDIRECT(nfl_game_result),MATCH(F$1,INDIRECT(nfl_game_result_header),0),FALSE)),"",VLOOKUP($B1796,INDIRECT(nfl_game_result),MATCH(F$1,INDIRECT(nfl_game_result_header),0),FALSE)),"error")</f>
        <v/>
      </c>
      <c r="G1796" s="23" t="str">
        <f ca="1">IFERROR(IF(ISBLANK(VLOOKUP($B1796,INDIRECT(nfl_game_result),MATCH(G$1,INDIRECT(nfl_game_result_header),0),FALSE)),"",VLOOKUP($B1796,INDIRECT(nfl_game_result),MATCH(G$1,INDIRECT(nfl_game_result_header),0),FALSE)),"error")</f>
        <v/>
      </c>
      <c r="H1796">
        <f ca="1">IFERROR(IF(ISBLANK(VLOOKUP($B1796,INDIRECT(nfl_game_result),MATCH(H$1,INDIRECT(nfl_game_result_header),0),FALSE)),"",VLOOKUP($B1796,INDIRECT(nfl_game_result),MATCH(H$1,INDIRECT(nfl_game_result_header),0),FALSE)),"error")</f>
        <v>37</v>
      </c>
      <c r="I1796">
        <f ca="1">IFERROR(IF(ISBLANK(VLOOKUP($B1796,INDIRECT(nfl_game_result),MATCH(I$1,INDIRECT(nfl_game_result_header),0),FALSE)),"",VLOOKUP($B1796,INDIRECT(nfl_game_result),MATCH(I$1,INDIRECT(nfl_game_result_header),0),FALSE)),"error")</f>
        <v>34</v>
      </c>
      <c r="J1796" t="str">
        <f ca="1">IFERROR(IF(ISBLANK(VLOOKUP($B1796,INDIRECT(nfl_game_result),MATCH(J$1,INDIRECT(nfl_game_result_header),0),FALSE)),"",VLOOKUP($B1796,INDIRECT(nfl_game_result),MATCH(J$1,INDIRECT(nfl_game_result_header),0),FALSE)),"error")</f>
        <v>CHI</v>
      </c>
      <c r="K1796" t="str">
        <f ca="1">IFERROR(IF(ISBLANK(VLOOKUP($B1796,INDIRECT(nfl_game_result),MATCH(K$1,INDIRECT(nfl_game_result_header),0),FALSE)),"",VLOOKUP($B1796,INDIRECT(nfl_game_result),MATCH(K$1,INDIRECT(nfl_game_result_header),0),FALSE)),"error")</f>
        <v>DET</v>
      </c>
      <c r="L1796" s="23" t="str">
        <f ca="1">IFERROR(IF(ISBLANK(VLOOKUP($B1796,INDIRECT(nfl_game_result),MATCH(L$1,INDIRECT(nfl_game_result_header),0),FALSE)),"",VLOOKUP($B1796,INDIRECT(nfl_game_result),MATCH(L$1,INDIRECT(nfl_game_result_header),0),FALSE)),"error")</f>
        <v/>
      </c>
      <c r="M1796" t="s">
        <v>16</v>
      </c>
      <c r="N1796">
        <v>-3</v>
      </c>
      <c r="O1796" t="s">
        <v>68</v>
      </c>
      <c r="P1796">
        <v>10</v>
      </c>
      <c r="Q1796" t="s">
        <v>68</v>
      </c>
      <c r="V1796" s="23" t="s">
        <v>416</v>
      </c>
      <c r="W1796">
        <f ca="1">VALUE(LEFT(C1796, 4))</f>
        <v>2015</v>
      </c>
      <c r="X1796">
        <f ca="1">VALUE(MID(C1796,6,FIND("_",C1796,6)-6))</f>
        <v>6</v>
      </c>
      <c r="Y1796">
        <f ca="1">IF(NOT(OR(ISBLANK(D1796),ISBLANK(E1796),D1796="",E1796="")),D1796-E1796,"")</f>
        <v>0</v>
      </c>
      <c r="Z1796">
        <f ca="1">IF(OR(NOT(ISNUMBER(D1796)),ISBLANK(D1796),D1796="",ISBLANK(N1796)),"",ABS(D1796-N1796))</f>
        <v>0.5</v>
      </c>
      <c r="AA1796">
        <f ca="1">IF(OR(ISBLANK(J1796),ISBLANK(O1796),J1796="",O1796=""),"",IF(J1796=O1796,1,0))</f>
        <v>1</v>
      </c>
      <c r="AB1796">
        <f ca="1">IF(OR(ISBLANK(K1796),ISBLANK(Q1796),K1796="",Q1796=""),"",IF(K1796=Q1796,1,0))</f>
        <v>0</v>
      </c>
      <c r="AC1796" s="23" t="str">
        <f t="shared" ca="1" si="27"/>
        <v/>
      </c>
    </row>
    <row r="1797" spans="1:29" x14ac:dyDescent="0.25">
      <c r="A1797" s="23">
        <v>1796</v>
      </c>
      <c r="B1797">
        <v>885</v>
      </c>
      <c r="C1797" t="str">
        <f ca="1">IFERROR(VLOOKUP($B1797,INDIRECT(nfl_game_result),MATCH(C$1,INDIRECT(nfl_game_result_header),0),FALSE),"error")</f>
        <v>2015_06_DEN@CLE</v>
      </c>
      <c r="D1797">
        <f ca="1">IFERROR(IF(ISBLANK(VLOOKUP($B1797,INDIRECT(nfl_game_result),MATCH(D$1,INDIRECT(nfl_game_result_header),0),FALSE)),"",VLOOKUP($B1797,INDIRECT(nfl_game_result),MATCH(D$1,INDIRECT(nfl_game_result_header),0),FALSE)),"error")</f>
        <v>4.5</v>
      </c>
      <c r="E1797">
        <f ca="1">IFERROR(IF(ISBLANK(VLOOKUP($B1797,INDIRECT(nfl_game_result),MATCH(E$1,INDIRECT(nfl_game_result_header),0),FALSE)),"",VLOOKUP($B1797,INDIRECT(nfl_game_result),MATCH(E$1,INDIRECT(nfl_game_result_header),0),FALSE)),"error")</f>
        <v>3.5</v>
      </c>
      <c r="F1797" s="23" t="str">
        <f ca="1">IFERROR(IF(ISBLANK(VLOOKUP($B1797,INDIRECT(nfl_game_result),MATCH(F$1,INDIRECT(nfl_game_result_header),0),FALSE)),"",VLOOKUP($B1797,INDIRECT(nfl_game_result),MATCH(F$1,INDIRECT(nfl_game_result_header),0),FALSE)),"error")</f>
        <v/>
      </c>
      <c r="G1797" s="23" t="str">
        <f ca="1">IFERROR(IF(ISBLANK(VLOOKUP($B1797,INDIRECT(nfl_game_result),MATCH(G$1,INDIRECT(nfl_game_result_header),0),FALSE)),"",VLOOKUP($B1797,INDIRECT(nfl_game_result),MATCH(G$1,INDIRECT(nfl_game_result_header),0),FALSE)),"error")</f>
        <v/>
      </c>
      <c r="H1797">
        <f ca="1">IFERROR(IF(ISBLANK(VLOOKUP($B1797,INDIRECT(nfl_game_result),MATCH(H$1,INDIRECT(nfl_game_result_header),0),FALSE)),"",VLOOKUP($B1797,INDIRECT(nfl_game_result),MATCH(H$1,INDIRECT(nfl_game_result_header),0),FALSE)),"error")</f>
        <v>23</v>
      </c>
      <c r="I1797">
        <f ca="1">IFERROR(IF(ISBLANK(VLOOKUP($B1797,INDIRECT(nfl_game_result),MATCH(I$1,INDIRECT(nfl_game_result_header),0),FALSE)),"",VLOOKUP($B1797,INDIRECT(nfl_game_result),MATCH(I$1,INDIRECT(nfl_game_result_header),0),FALSE)),"error")</f>
        <v>26</v>
      </c>
      <c r="J1797" t="str">
        <f ca="1">IFERROR(IF(ISBLANK(VLOOKUP($B1797,INDIRECT(nfl_game_result),MATCH(J$1,INDIRECT(nfl_game_result_header),0),FALSE)),"",VLOOKUP($B1797,INDIRECT(nfl_game_result),MATCH(J$1,INDIRECT(nfl_game_result_header),0),FALSE)),"error")</f>
        <v>CLE</v>
      </c>
      <c r="K1797" t="str">
        <f ca="1">IFERROR(IF(ISBLANK(VLOOKUP($B1797,INDIRECT(nfl_game_result),MATCH(K$1,INDIRECT(nfl_game_result_header),0),FALSE)),"",VLOOKUP($B1797,INDIRECT(nfl_game_result),MATCH(K$1,INDIRECT(nfl_game_result_header),0),FALSE)),"error")</f>
        <v>DEN</v>
      </c>
      <c r="L1797" s="23" t="str">
        <f ca="1">IFERROR(IF(ISBLANK(VLOOKUP($B1797,INDIRECT(nfl_game_result),MATCH(L$1,INDIRECT(nfl_game_result_header),0),FALSE)),"",VLOOKUP($B1797,INDIRECT(nfl_game_result),MATCH(L$1,INDIRECT(nfl_game_result_header),0),FALSE)),"error")</f>
        <v/>
      </c>
      <c r="M1797" t="s">
        <v>16</v>
      </c>
      <c r="N1797">
        <v>4</v>
      </c>
      <c r="O1797" t="s">
        <v>70</v>
      </c>
      <c r="P1797">
        <v>9</v>
      </c>
      <c r="Q1797" t="s">
        <v>70</v>
      </c>
      <c r="V1797" s="23" t="s">
        <v>416</v>
      </c>
      <c r="W1797">
        <f ca="1">VALUE(LEFT(C1797, 4))</f>
        <v>2015</v>
      </c>
      <c r="X1797">
        <f ca="1">VALUE(MID(C1797,6,FIND("_",C1797,6)-6))</f>
        <v>6</v>
      </c>
      <c r="Y1797">
        <f ca="1">IF(NOT(OR(ISBLANK(D1797),ISBLANK(E1797),D1797="",E1797="")),D1797-E1797,"")</f>
        <v>1</v>
      </c>
      <c r="Z1797">
        <f ca="1">IF(OR(NOT(ISNUMBER(D1797)),ISBLANK(D1797),D1797="",ISBLANK(N1797)),"",ABS(D1797-N1797))</f>
        <v>0.5</v>
      </c>
      <c r="AA1797">
        <f ca="1">IF(OR(ISBLANK(J1797),ISBLANK(O1797),J1797="",O1797=""),"",IF(J1797=O1797,1,0))</f>
        <v>1</v>
      </c>
      <c r="AB1797">
        <f ca="1">IF(OR(ISBLANK(K1797),ISBLANK(Q1797),K1797="",Q1797=""),"",IF(K1797=Q1797,1,0))</f>
        <v>0</v>
      </c>
      <c r="AC1797" s="23" t="str">
        <f t="shared" ca="1" si="27"/>
        <v/>
      </c>
    </row>
    <row r="1798" spans="1:29" x14ac:dyDescent="0.25">
      <c r="A1798" s="23">
        <v>1797</v>
      </c>
      <c r="B1798">
        <v>886</v>
      </c>
      <c r="C1798" t="str">
        <f ca="1">IFERROR(VLOOKUP($B1798,INDIRECT(nfl_game_result),MATCH(C$1,INDIRECT(nfl_game_result_header),0),FALSE),"error")</f>
        <v>2015_06_HOU@JAX</v>
      </c>
      <c r="D1798">
        <f ca="1">IFERROR(IF(ISBLANK(VLOOKUP($B1798,INDIRECT(nfl_game_result),MATCH(D$1,INDIRECT(nfl_game_result_header),0),FALSE)),"",VLOOKUP($B1798,INDIRECT(nfl_game_result),MATCH(D$1,INDIRECT(nfl_game_result_header),0),FALSE)),"error")</f>
        <v>0</v>
      </c>
      <c r="E1798">
        <f ca="1">IFERROR(IF(ISBLANK(VLOOKUP($B1798,INDIRECT(nfl_game_result),MATCH(E$1,INDIRECT(nfl_game_result_header),0),FALSE)),"",VLOOKUP($B1798,INDIRECT(nfl_game_result),MATCH(E$1,INDIRECT(nfl_game_result_header),0),FALSE)),"error")</f>
        <v>-2</v>
      </c>
      <c r="F1798" s="23" t="str">
        <f ca="1">IFERROR(IF(ISBLANK(VLOOKUP($B1798,INDIRECT(nfl_game_result),MATCH(F$1,INDIRECT(nfl_game_result_header),0),FALSE)),"",VLOOKUP($B1798,INDIRECT(nfl_game_result),MATCH(F$1,INDIRECT(nfl_game_result_header),0),FALSE)),"error")</f>
        <v/>
      </c>
      <c r="G1798" s="23" t="str">
        <f ca="1">IFERROR(IF(ISBLANK(VLOOKUP($B1798,INDIRECT(nfl_game_result),MATCH(G$1,INDIRECT(nfl_game_result_header),0),FALSE)),"",VLOOKUP($B1798,INDIRECT(nfl_game_result),MATCH(G$1,INDIRECT(nfl_game_result_header),0),FALSE)),"error")</f>
        <v/>
      </c>
      <c r="H1798">
        <f ca="1">IFERROR(IF(ISBLANK(VLOOKUP($B1798,INDIRECT(nfl_game_result),MATCH(H$1,INDIRECT(nfl_game_result_header),0),FALSE)),"",VLOOKUP($B1798,INDIRECT(nfl_game_result),MATCH(H$1,INDIRECT(nfl_game_result_header),0),FALSE)),"error")</f>
        <v>20</v>
      </c>
      <c r="I1798">
        <f ca="1">IFERROR(IF(ISBLANK(VLOOKUP($B1798,INDIRECT(nfl_game_result),MATCH(I$1,INDIRECT(nfl_game_result_header),0),FALSE)),"",VLOOKUP($B1798,INDIRECT(nfl_game_result),MATCH(I$1,INDIRECT(nfl_game_result_header),0),FALSE)),"error")</f>
        <v>31</v>
      </c>
      <c r="J1798" t="str">
        <f ca="1">IFERROR(IF(ISBLANK(VLOOKUP($B1798,INDIRECT(nfl_game_result),MATCH(J$1,INDIRECT(nfl_game_result_header),0),FALSE)),"",VLOOKUP($B1798,INDIRECT(nfl_game_result),MATCH(J$1,INDIRECT(nfl_game_result_header),0),FALSE)),"error")</f>
        <v>HOU</v>
      </c>
      <c r="K1798" t="str">
        <f ca="1">IFERROR(IF(ISBLANK(VLOOKUP($B1798,INDIRECT(nfl_game_result),MATCH(K$1,INDIRECT(nfl_game_result_header),0),FALSE)),"",VLOOKUP($B1798,INDIRECT(nfl_game_result),MATCH(K$1,INDIRECT(nfl_game_result_header),0),FALSE)),"error")</f>
        <v>HOU</v>
      </c>
      <c r="L1798" s="23" t="str">
        <f ca="1">IFERROR(IF(ISBLANK(VLOOKUP($B1798,INDIRECT(nfl_game_result),MATCH(L$1,INDIRECT(nfl_game_result_header),0),FALSE)),"",VLOOKUP($B1798,INDIRECT(nfl_game_result),MATCH(L$1,INDIRECT(nfl_game_result_header),0),FALSE)),"error")</f>
        <v/>
      </c>
      <c r="M1798" t="s">
        <v>16</v>
      </c>
      <c r="N1798">
        <v>-3</v>
      </c>
      <c r="O1798" t="s">
        <v>77</v>
      </c>
      <c r="P1798">
        <v>11</v>
      </c>
      <c r="Q1798" t="s">
        <v>77</v>
      </c>
      <c r="V1798" s="23" t="s">
        <v>416</v>
      </c>
      <c r="W1798">
        <f ca="1">VALUE(LEFT(C1798, 4))</f>
        <v>2015</v>
      </c>
      <c r="X1798">
        <f ca="1">VALUE(MID(C1798,6,FIND("_",C1798,6)-6))</f>
        <v>6</v>
      </c>
      <c r="Y1798">
        <f ca="1">IF(NOT(OR(ISBLANK(D1798),ISBLANK(E1798),D1798="",E1798="")),D1798-E1798,"")</f>
        <v>2</v>
      </c>
      <c r="Z1798">
        <f ca="1">IF(OR(NOT(ISNUMBER(D1798)),ISBLANK(D1798),D1798="",ISBLANK(N1798)),"",ABS(D1798-N1798))</f>
        <v>3</v>
      </c>
      <c r="AA1798">
        <f ca="1">IF(OR(ISBLANK(J1798),ISBLANK(O1798),J1798="",O1798=""),"",IF(J1798=O1798,1,0))</f>
        <v>0</v>
      </c>
      <c r="AB1798">
        <f ca="1">IF(OR(ISBLANK(K1798),ISBLANK(Q1798),K1798="",Q1798=""),"",IF(K1798=Q1798,1,0))</f>
        <v>0</v>
      </c>
      <c r="AC1798" s="23" t="str">
        <f t="shared" ca="1" si="27"/>
        <v/>
      </c>
    </row>
    <row r="1799" spans="1:29" x14ac:dyDescent="0.25">
      <c r="A1799" s="23">
        <v>1798</v>
      </c>
      <c r="B1799">
        <v>887</v>
      </c>
      <c r="C1799" t="str">
        <f ca="1">IFERROR(VLOOKUP($B1799,INDIRECT(nfl_game_result),MATCH(C$1,INDIRECT(nfl_game_result_header),0),FALSE),"error")</f>
        <v>2015_06_MIA@TEN</v>
      </c>
      <c r="D1799">
        <f ca="1">IFERROR(IF(ISBLANK(VLOOKUP($B1799,INDIRECT(nfl_game_result),MATCH(D$1,INDIRECT(nfl_game_result_header),0),FALSE)),"",VLOOKUP($B1799,INDIRECT(nfl_game_result),MATCH(D$1,INDIRECT(nfl_game_result_header),0),FALSE)),"error")</f>
        <v>-2.5</v>
      </c>
      <c r="E1799">
        <f ca="1">IFERROR(IF(ISBLANK(VLOOKUP($B1799,INDIRECT(nfl_game_result),MATCH(E$1,INDIRECT(nfl_game_result_header),0),FALSE)),"",VLOOKUP($B1799,INDIRECT(nfl_game_result),MATCH(E$1,INDIRECT(nfl_game_result_header),0),FALSE)),"error")</f>
        <v>-1.5</v>
      </c>
      <c r="F1799" s="23" t="str">
        <f ca="1">IFERROR(IF(ISBLANK(VLOOKUP($B1799,INDIRECT(nfl_game_result),MATCH(F$1,INDIRECT(nfl_game_result_header),0),FALSE)),"",VLOOKUP($B1799,INDIRECT(nfl_game_result),MATCH(F$1,INDIRECT(nfl_game_result_header),0),FALSE)),"error")</f>
        <v/>
      </c>
      <c r="G1799" s="23" t="str">
        <f ca="1">IFERROR(IF(ISBLANK(VLOOKUP($B1799,INDIRECT(nfl_game_result),MATCH(G$1,INDIRECT(nfl_game_result_header),0),FALSE)),"",VLOOKUP($B1799,INDIRECT(nfl_game_result),MATCH(G$1,INDIRECT(nfl_game_result_header),0),FALSE)),"error")</f>
        <v/>
      </c>
      <c r="H1799">
        <f ca="1">IFERROR(IF(ISBLANK(VLOOKUP($B1799,INDIRECT(nfl_game_result),MATCH(H$1,INDIRECT(nfl_game_result_header),0),FALSE)),"",VLOOKUP($B1799,INDIRECT(nfl_game_result),MATCH(H$1,INDIRECT(nfl_game_result_header),0),FALSE)),"error")</f>
        <v>10</v>
      </c>
      <c r="I1799">
        <f ca="1">IFERROR(IF(ISBLANK(VLOOKUP($B1799,INDIRECT(nfl_game_result),MATCH(I$1,INDIRECT(nfl_game_result_header),0),FALSE)),"",VLOOKUP($B1799,INDIRECT(nfl_game_result),MATCH(I$1,INDIRECT(nfl_game_result_header),0),FALSE)),"error")</f>
        <v>38</v>
      </c>
      <c r="J1799" t="str">
        <f ca="1">IFERROR(IF(ISBLANK(VLOOKUP($B1799,INDIRECT(nfl_game_result),MATCH(J$1,INDIRECT(nfl_game_result_header),0),FALSE)),"",VLOOKUP($B1799,INDIRECT(nfl_game_result),MATCH(J$1,INDIRECT(nfl_game_result_header),0),FALSE)),"error")</f>
        <v>MIA</v>
      </c>
      <c r="K1799" t="str">
        <f ca="1">IFERROR(IF(ISBLANK(VLOOKUP($B1799,INDIRECT(nfl_game_result),MATCH(K$1,INDIRECT(nfl_game_result_header),0),FALSE)),"",VLOOKUP($B1799,INDIRECT(nfl_game_result),MATCH(K$1,INDIRECT(nfl_game_result_header),0),FALSE)),"error")</f>
        <v>MIA</v>
      </c>
      <c r="L1799" s="23" t="str">
        <f ca="1">IFERROR(IF(ISBLANK(VLOOKUP($B1799,INDIRECT(nfl_game_result),MATCH(L$1,INDIRECT(nfl_game_result_header),0),FALSE)),"",VLOOKUP($B1799,INDIRECT(nfl_game_result),MATCH(L$1,INDIRECT(nfl_game_result_header),0),FALSE)),"error")</f>
        <v/>
      </c>
      <c r="M1799" t="s">
        <v>16</v>
      </c>
      <c r="N1799">
        <v>-3.5</v>
      </c>
      <c r="O1799" t="s">
        <v>79</v>
      </c>
      <c r="P1799">
        <v>5</v>
      </c>
      <c r="Q1799" t="s">
        <v>79</v>
      </c>
      <c r="V1799" s="23" t="s">
        <v>416</v>
      </c>
      <c r="W1799">
        <f ca="1">VALUE(LEFT(C1799, 4))</f>
        <v>2015</v>
      </c>
      <c r="X1799">
        <f ca="1">VALUE(MID(C1799,6,FIND("_",C1799,6)-6))</f>
        <v>6</v>
      </c>
      <c r="Y1799">
        <f ca="1">IF(NOT(OR(ISBLANK(D1799),ISBLANK(E1799),D1799="",E1799="")),D1799-E1799,"")</f>
        <v>-1</v>
      </c>
      <c r="Z1799">
        <f ca="1">IF(OR(NOT(ISNUMBER(D1799)),ISBLANK(D1799),D1799="",ISBLANK(N1799)),"",ABS(D1799-N1799))</f>
        <v>1</v>
      </c>
      <c r="AA1799">
        <f ca="1">IF(OR(ISBLANK(J1799),ISBLANK(O1799),J1799="",O1799=""),"",IF(J1799=O1799,1,0))</f>
        <v>1</v>
      </c>
      <c r="AB1799">
        <f ca="1">IF(OR(ISBLANK(K1799),ISBLANK(Q1799),K1799="",Q1799=""),"",IF(K1799=Q1799,1,0))</f>
        <v>1</v>
      </c>
      <c r="AC1799" s="23" t="str">
        <f t="shared" ca="1" si="27"/>
        <v/>
      </c>
    </row>
    <row r="1800" spans="1:29" x14ac:dyDescent="0.25">
      <c r="A1800" s="23">
        <v>1799</v>
      </c>
      <c r="B1800">
        <v>888</v>
      </c>
      <c r="C1800" t="str">
        <f ca="1">IFERROR(VLOOKUP($B1800,INDIRECT(nfl_game_result),MATCH(C$1,INDIRECT(nfl_game_result_header),0),FALSE),"error")</f>
        <v>2015_06_CAR@SEA</v>
      </c>
      <c r="D1800">
        <f ca="1">IFERROR(IF(ISBLANK(VLOOKUP($B1800,INDIRECT(nfl_game_result),MATCH(D$1,INDIRECT(nfl_game_result_header),0),FALSE)),"",VLOOKUP($B1800,INDIRECT(nfl_game_result),MATCH(D$1,INDIRECT(nfl_game_result_header),0),FALSE)),"error")</f>
        <v>-5.5</v>
      </c>
      <c r="E1800">
        <f ca="1">IFERROR(IF(ISBLANK(VLOOKUP($B1800,INDIRECT(nfl_game_result),MATCH(E$1,INDIRECT(nfl_game_result_header),0),FALSE)),"",VLOOKUP($B1800,INDIRECT(nfl_game_result),MATCH(E$1,INDIRECT(nfl_game_result_header),0),FALSE)),"error")</f>
        <v>-7</v>
      </c>
      <c r="F1800" s="23" t="str">
        <f ca="1">IFERROR(IF(ISBLANK(VLOOKUP($B1800,INDIRECT(nfl_game_result),MATCH(F$1,INDIRECT(nfl_game_result_header),0),FALSE)),"",VLOOKUP($B1800,INDIRECT(nfl_game_result),MATCH(F$1,INDIRECT(nfl_game_result_header),0),FALSE)),"error")</f>
        <v/>
      </c>
      <c r="G1800" s="23" t="str">
        <f ca="1">IFERROR(IF(ISBLANK(VLOOKUP($B1800,INDIRECT(nfl_game_result),MATCH(G$1,INDIRECT(nfl_game_result_header),0),FALSE)),"",VLOOKUP($B1800,INDIRECT(nfl_game_result),MATCH(G$1,INDIRECT(nfl_game_result_header),0),FALSE)),"error")</f>
        <v/>
      </c>
      <c r="H1800">
        <f ca="1">IFERROR(IF(ISBLANK(VLOOKUP($B1800,INDIRECT(nfl_game_result),MATCH(H$1,INDIRECT(nfl_game_result_header),0),FALSE)),"",VLOOKUP($B1800,INDIRECT(nfl_game_result),MATCH(H$1,INDIRECT(nfl_game_result_header),0),FALSE)),"error")</f>
        <v>23</v>
      </c>
      <c r="I1800">
        <f ca="1">IFERROR(IF(ISBLANK(VLOOKUP($B1800,INDIRECT(nfl_game_result),MATCH(I$1,INDIRECT(nfl_game_result_header),0),FALSE)),"",VLOOKUP($B1800,INDIRECT(nfl_game_result),MATCH(I$1,INDIRECT(nfl_game_result_header),0),FALSE)),"error")</f>
        <v>27</v>
      </c>
      <c r="J1800" t="str">
        <f ca="1">IFERROR(IF(ISBLANK(VLOOKUP($B1800,INDIRECT(nfl_game_result),MATCH(J$1,INDIRECT(nfl_game_result_header),0),FALSE)),"",VLOOKUP($B1800,INDIRECT(nfl_game_result),MATCH(J$1,INDIRECT(nfl_game_result_header),0),FALSE)),"error")</f>
        <v>CAR</v>
      </c>
      <c r="K1800" t="str">
        <f ca="1">IFERROR(IF(ISBLANK(VLOOKUP($B1800,INDIRECT(nfl_game_result),MATCH(K$1,INDIRECT(nfl_game_result_header),0),FALSE)),"",VLOOKUP($B1800,INDIRECT(nfl_game_result),MATCH(K$1,INDIRECT(nfl_game_result_header),0),FALSE)),"error")</f>
        <v>CAR</v>
      </c>
      <c r="L1800" s="23" t="str">
        <f ca="1">IFERROR(IF(ISBLANK(VLOOKUP($B1800,INDIRECT(nfl_game_result),MATCH(L$1,INDIRECT(nfl_game_result_header),0),FALSE)),"",VLOOKUP($B1800,INDIRECT(nfl_game_result),MATCH(L$1,INDIRECT(nfl_game_result_header),0),FALSE)),"error")</f>
        <v/>
      </c>
      <c r="M1800" t="s">
        <v>16</v>
      </c>
      <c r="N1800">
        <v>-5</v>
      </c>
      <c r="O1800" t="s">
        <v>67</v>
      </c>
      <c r="P1800">
        <v>8</v>
      </c>
      <c r="Q1800" t="s">
        <v>89</v>
      </c>
      <c r="V1800" s="23" t="s">
        <v>416</v>
      </c>
      <c r="W1800">
        <f ca="1">VALUE(LEFT(C1800, 4))</f>
        <v>2015</v>
      </c>
      <c r="X1800">
        <f ca="1">VALUE(MID(C1800,6,FIND("_",C1800,6)-6))</f>
        <v>6</v>
      </c>
      <c r="Y1800">
        <f ca="1">IF(NOT(OR(ISBLANK(D1800),ISBLANK(E1800),D1800="",E1800="")),D1800-E1800,"")</f>
        <v>1.5</v>
      </c>
      <c r="Z1800">
        <f ca="1">IF(OR(NOT(ISNUMBER(D1800)),ISBLANK(D1800),D1800="",ISBLANK(N1800)),"",ABS(D1800-N1800))</f>
        <v>0.5</v>
      </c>
      <c r="AA1800">
        <f ca="1">IF(OR(ISBLANK(J1800),ISBLANK(O1800),J1800="",O1800=""),"",IF(J1800=O1800,1,0))</f>
        <v>1</v>
      </c>
      <c r="AB1800">
        <f ca="1">IF(OR(ISBLANK(K1800),ISBLANK(Q1800),K1800="",Q1800=""),"",IF(K1800=Q1800,1,0))</f>
        <v>0</v>
      </c>
      <c r="AC1800" s="23" t="str">
        <f t="shared" ca="1" si="27"/>
        <v/>
      </c>
    </row>
    <row r="1801" spans="1:29" x14ac:dyDescent="0.25">
      <c r="A1801" s="23">
        <v>1800</v>
      </c>
      <c r="B1801">
        <v>889</v>
      </c>
      <c r="C1801" t="str">
        <f ca="1">IFERROR(VLOOKUP($B1801,INDIRECT(nfl_game_result),MATCH(C$1,INDIRECT(nfl_game_result_header),0),FALSE),"error")</f>
        <v>2015_06_SD@GBY</v>
      </c>
      <c r="D1801">
        <f ca="1">IFERROR(IF(ISBLANK(VLOOKUP($B1801,INDIRECT(nfl_game_result),MATCH(D$1,INDIRECT(nfl_game_result_header),0),FALSE)),"",VLOOKUP($B1801,INDIRECT(nfl_game_result),MATCH(D$1,INDIRECT(nfl_game_result_header),0),FALSE)),"error")</f>
        <v>-9.5</v>
      </c>
      <c r="E1801">
        <f ca="1">IFERROR(IF(ISBLANK(VLOOKUP($B1801,INDIRECT(nfl_game_result),MATCH(E$1,INDIRECT(nfl_game_result_header),0),FALSE)),"",VLOOKUP($B1801,INDIRECT(nfl_game_result),MATCH(E$1,INDIRECT(nfl_game_result_header),0),FALSE)),"error")</f>
        <v>-10.5</v>
      </c>
      <c r="F1801" s="23" t="str">
        <f ca="1">IFERROR(IF(ISBLANK(VLOOKUP($B1801,INDIRECT(nfl_game_result),MATCH(F$1,INDIRECT(nfl_game_result_header),0),FALSE)),"",VLOOKUP($B1801,INDIRECT(nfl_game_result),MATCH(F$1,INDIRECT(nfl_game_result_header),0),FALSE)),"error")</f>
        <v/>
      </c>
      <c r="G1801" s="23" t="str">
        <f ca="1">IFERROR(IF(ISBLANK(VLOOKUP($B1801,INDIRECT(nfl_game_result),MATCH(G$1,INDIRECT(nfl_game_result_header),0),FALSE)),"",VLOOKUP($B1801,INDIRECT(nfl_game_result),MATCH(G$1,INDIRECT(nfl_game_result_header),0),FALSE)),"error")</f>
        <v/>
      </c>
      <c r="H1801">
        <f ca="1">IFERROR(IF(ISBLANK(VLOOKUP($B1801,INDIRECT(nfl_game_result),MATCH(H$1,INDIRECT(nfl_game_result_header),0),FALSE)),"",VLOOKUP($B1801,INDIRECT(nfl_game_result),MATCH(H$1,INDIRECT(nfl_game_result_header),0),FALSE)),"error")</f>
        <v>27</v>
      </c>
      <c r="I1801">
        <f ca="1">IFERROR(IF(ISBLANK(VLOOKUP($B1801,INDIRECT(nfl_game_result),MATCH(I$1,INDIRECT(nfl_game_result_header),0),FALSE)),"",VLOOKUP($B1801,INDIRECT(nfl_game_result),MATCH(I$1,INDIRECT(nfl_game_result_header),0),FALSE)),"error")</f>
        <v>20</v>
      </c>
      <c r="J1801" t="str">
        <f ca="1">IFERROR(IF(ISBLANK(VLOOKUP($B1801,INDIRECT(nfl_game_result),MATCH(J$1,INDIRECT(nfl_game_result_header),0),FALSE)),"",VLOOKUP($B1801,INDIRECT(nfl_game_result),MATCH(J$1,INDIRECT(nfl_game_result_header),0),FALSE)),"error")</f>
        <v>SD</v>
      </c>
      <c r="K1801" t="str">
        <f ca="1">IFERROR(IF(ISBLANK(VLOOKUP($B1801,INDIRECT(nfl_game_result),MATCH(K$1,INDIRECT(nfl_game_result_header),0),FALSE)),"",VLOOKUP($B1801,INDIRECT(nfl_game_result),MATCH(K$1,INDIRECT(nfl_game_result_header),0),FALSE)),"error")</f>
        <v>GBY</v>
      </c>
      <c r="L1801" s="23" t="str">
        <f ca="1">IFERROR(IF(ISBLANK(VLOOKUP($B1801,INDIRECT(nfl_game_result),MATCH(L$1,INDIRECT(nfl_game_result_header),0),FALSE)),"",VLOOKUP($B1801,INDIRECT(nfl_game_result),MATCH(L$1,INDIRECT(nfl_game_result_header),0),FALSE)),"error")</f>
        <v/>
      </c>
      <c r="M1801" t="s">
        <v>16</v>
      </c>
      <c r="N1801">
        <v>-7</v>
      </c>
      <c r="O1801" t="s">
        <v>330</v>
      </c>
      <c r="P1801">
        <v>14</v>
      </c>
      <c r="Q1801" t="s">
        <v>330</v>
      </c>
      <c r="V1801" s="23" t="s">
        <v>416</v>
      </c>
      <c r="W1801">
        <f ca="1">VALUE(LEFT(C1801, 4))</f>
        <v>2015</v>
      </c>
      <c r="X1801">
        <f ca="1">VALUE(MID(C1801,6,FIND("_",C1801,6)-6))</f>
        <v>6</v>
      </c>
      <c r="Y1801">
        <f ca="1">IF(NOT(OR(ISBLANK(D1801),ISBLANK(E1801),D1801="",E1801="")),D1801-E1801,"")</f>
        <v>1</v>
      </c>
      <c r="Z1801">
        <f ca="1">IF(OR(NOT(ISNUMBER(D1801)),ISBLANK(D1801),D1801="",ISBLANK(N1801)),"",ABS(D1801-N1801))</f>
        <v>2.5</v>
      </c>
      <c r="AA1801">
        <f ca="1">IF(OR(ISBLANK(J1801),ISBLANK(O1801),J1801="",O1801=""),"",IF(J1801=O1801,1,0))</f>
        <v>0</v>
      </c>
      <c r="AB1801">
        <f ca="1">IF(OR(ISBLANK(K1801),ISBLANK(Q1801),K1801="",Q1801=""),"",IF(K1801=Q1801,1,0))</f>
        <v>1</v>
      </c>
      <c r="AC1801" s="23" t="str">
        <f t="shared" ca="1" si="27"/>
        <v/>
      </c>
    </row>
    <row r="1802" spans="1:29" x14ac:dyDescent="0.25">
      <c r="A1802" s="23">
        <v>1801</v>
      </c>
      <c r="B1802">
        <v>890</v>
      </c>
      <c r="C1802" t="str">
        <f ca="1">IFERROR(VLOOKUP($B1802,INDIRECT(nfl_game_result),MATCH(C$1,INDIRECT(nfl_game_result_header),0),FALSE),"error")</f>
        <v>2015_06_BAL@SFO</v>
      </c>
      <c r="D1802">
        <f ca="1">IFERROR(IF(ISBLANK(VLOOKUP($B1802,INDIRECT(nfl_game_result),MATCH(D$1,INDIRECT(nfl_game_result_header),0),FALSE)),"",VLOOKUP($B1802,INDIRECT(nfl_game_result),MATCH(D$1,INDIRECT(nfl_game_result_header),0),FALSE)),"error")</f>
        <v>3</v>
      </c>
      <c r="E1802">
        <f ca="1">IFERROR(IF(ISBLANK(VLOOKUP($B1802,INDIRECT(nfl_game_result),MATCH(E$1,INDIRECT(nfl_game_result_header),0),FALSE)),"",VLOOKUP($B1802,INDIRECT(nfl_game_result),MATCH(E$1,INDIRECT(nfl_game_result_header),0),FALSE)),"error")</f>
        <v>2</v>
      </c>
      <c r="F1802" s="23" t="str">
        <f ca="1">IFERROR(IF(ISBLANK(VLOOKUP($B1802,INDIRECT(nfl_game_result),MATCH(F$1,INDIRECT(nfl_game_result_header),0),FALSE)),"",VLOOKUP($B1802,INDIRECT(nfl_game_result),MATCH(F$1,INDIRECT(nfl_game_result_header),0),FALSE)),"error")</f>
        <v/>
      </c>
      <c r="G1802" s="23" t="str">
        <f ca="1">IFERROR(IF(ISBLANK(VLOOKUP($B1802,INDIRECT(nfl_game_result),MATCH(G$1,INDIRECT(nfl_game_result_header),0),FALSE)),"",VLOOKUP($B1802,INDIRECT(nfl_game_result),MATCH(G$1,INDIRECT(nfl_game_result_header),0),FALSE)),"error")</f>
        <v/>
      </c>
      <c r="H1802">
        <f ca="1">IFERROR(IF(ISBLANK(VLOOKUP($B1802,INDIRECT(nfl_game_result),MATCH(H$1,INDIRECT(nfl_game_result_header),0),FALSE)),"",VLOOKUP($B1802,INDIRECT(nfl_game_result),MATCH(H$1,INDIRECT(nfl_game_result_header),0),FALSE)),"error")</f>
        <v>25</v>
      </c>
      <c r="I1802">
        <f ca="1">IFERROR(IF(ISBLANK(VLOOKUP($B1802,INDIRECT(nfl_game_result),MATCH(I$1,INDIRECT(nfl_game_result_header),0),FALSE)),"",VLOOKUP($B1802,INDIRECT(nfl_game_result),MATCH(I$1,INDIRECT(nfl_game_result_header),0),FALSE)),"error")</f>
        <v>20</v>
      </c>
      <c r="J1802" t="str">
        <f ca="1">IFERROR(IF(ISBLANK(VLOOKUP($B1802,INDIRECT(nfl_game_result),MATCH(J$1,INDIRECT(nfl_game_result_header),0),FALSE)),"",VLOOKUP($B1802,INDIRECT(nfl_game_result),MATCH(J$1,INDIRECT(nfl_game_result_header),0),FALSE)),"error")</f>
        <v>SFO</v>
      </c>
      <c r="K1802" t="str">
        <f ca="1">IFERROR(IF(ISBLANK(VLOOKUP($B1802,INDIRECT(nfl_game_result),MATCH(K$1,INDIRECT(nfl_game_result_header),0),FALSE)),"",VLOOKUP($B1802,INDIRECT(nfl_game_result),MATCH(K$1,INDIRECT(nfl_game_result_header),0),FALSE)),"error")</f>
        <v>SFO</v>
      </c>
      <c r="L1802" s="23" t="str">
        <f ca="1">IFERROR(IF(ISBLANK(VLOOKUP($B1802,INDIRECT(nfl_game_result),MATCH(L$1,INDIRECT(nfl_game_result_header),0),FALSE)),"",VLOOKUP($B1802,INDIRECT(nfl_game_result),MATCH(L$1,INDIRECT(nfl_game_result_header),0),FALSE)),"error")</f>
        <v/>
      </c>
      <c r="M1802" t="s">
        <v>16</v>
      </c>
      <c r="N1802">
        <v>2</v>
      </c>
      <c r="O1802" t="s">
        <v>333</v>
      </c>
      <c r="P1802">
        <v>12</v>
      </c>
      <c r="Q1802" t="s">
        <v>333</v>
      </c>
      <c r="V1802" s="23" t="s">
        <v>416</v>
      </c>
      <c r="W1802">
        <f ca="1">VALUE(LEFT(C1802, 4))</f>
        <v>2015</v>
      </c>
      <c r="X1802">
        <f ca="1">VALUE(MID(C1802,6,FIND("_",C1802,6)-6))</f>
        <v>6</v>
      </c>
      <c r="Y1802">
        <f ca="1">IF(NOT(OR(ISBLANK(D1802),ISBLANK(E1802),D1802="",E1802="")),D1802-E1802,"")</f>
        <v>1</v>
      </c>
      <c r="Z1802">
        <f ca="1">IF(OR(NOT(ISNUMBER(D1802)),ISBLANK(D1802),D1802="",ISBLANK(N1802)),"",ABS(D1802-N1802))</f>
        <v>1</v>
      </c>
      <c r="AA1802">
        <f ca="1">IF(OR(ISBLANK(J1802),ISBLANK(O1802),J1802="",O1802=""),"",IF(J1802=O1802,1,0))</f>
        <v>1</v>
      </c>
      <c r="AB1802">
        <f ca="1">IF(OR(ISBLANK(K1802),ISBLANK(Q1802),K1802="",Q1802=""),"",IF(K1802=Q1802,1,0))</f>
        <v>1</v>
      </c>
      <c r="AC1802" s="23" t="str">
        <f t="shared" ca="1" si="27"/>
        <v/>
      </c>
    </row>
    <row r="1803" spans="1:29" x14ac:dyDescent="0.25">
      <c r="A1803" s="23">
        <v>1802</v>
      </c>
      <c r="B1803">
        <v>891</v>
      </c>
      <c r="C1803" t="str">
        <f ca="1">IFERROR(VLOOKUP($B1803,INDIRECT(nfl_game_result),MATCH(C$1,INDIRECT(nfl_game_result_header),0),FALSE),"error")</f>
        <v>2015_06_NWE@IND</v>
      </c>
      <c r="D1803">
        <f ca="1">IFERROR(IF(ISBLANK(VLOOKUP($B1803,INDIRECT(nfl_game_result),MATCH(D$1,INDIRECT(nfl_game_result_header),0),FALSE)),"",VLOOKUP($B1803,INDIRECT(nfl_game_result),MATCH(D$1,INDIRECT(nfl_game_result_header),0),FALSE)),"error")</f>
        <v>6.5</v>
      </c>
      <c r="E1803">
        <f ca="1">IFERROR(IF(ISBLANK(VLOOKUP($B1803,INDIRECT(nfl_game_result),MATCH(E$1,INDIRECT(nfl_game_result_header),0),FALSE)),"",VLOOKUP($B1803,INDIRECT(nfl_game_result),MATCH(E$1,INDIRECT(nfl_game_result_header),0),FALSE)),"error")</f>
        <v>9.5</v>
      </c>
      <c r="F1803" s="23" t="str">
        <f ca="1">IFERROR(IF(ISBLANK(VLOOKUP($B1803,INDIRECT(nfl_game_result),MATCH(F$1,INDIRECT(nfl_game_result_header),0),FALSE)),"",VLOOKUP($B1803,INDIRECT(nfl_game_result),MATCH(F$1,INDIRECT(nfl_game_result_header),0),FALSE)),"error")</f>
        <v/>
      </c>
      <c r="G1803" s="23" t="str">
        <f ca="1">IFERROR(IF(ISBLANK(VLOOKUP($B1803,INDIRECT(nfl_game_result),MATCH(G$1,INDIRECT(nfl_game_result_header),0),FALSE)),"",VLOOKUP($B1803,INDIRECT(nfl_game_result),MATCH(G$1,INDIRECT(nfl_game_result_header),0),FALSE)),"error")</f>
        <v/>
      </c>
      <c r="H1803">
        <f ca="1">IFERROR(IF(ISBLANK(VLOOKUP($B1803,INDIRECT(nfl_game_result),MATCH(H$1,INDIRECT(nfl_game_result_header),0),FALSE)),"",VLOOKUP($B1803,INDIRECT(nfl_game_result),MATCH(H$1,INDIRECT(nfl_game_result_header),0),FALSE)),"error")</f>
        <v>27</v>
      </c>
      <c r="I1803">
        <f ca="1">IFERROR(IF(ISBLANK(VLOOKUP($B1803,INDIRECT(nfl_game_result),MATCH(I$1,INDIRECT(nfl_game_result_header),0),FALSE)),"",VLOOKUP($B1803,INDIRECT(nfl_game_result),MATCH(I$1,INDIRECT(nfl_game_result_header),0),FALSE)),"error")</f>
        <v>34</v>
      </c>
      <c r="J1803" t="str">
        <f ca="1">IFERROR(IF(ISBLANK(VLOOKUP($B1803,INDIRECT(nfl_game_result),MATCH(J$1,INDIRECT(nfl_game_result_header),0),FALSE)),"",VLOOKUP($B1803,INDIRECT(nfl_game_result),MATCH(J$1,INDIRECT(nfl_game_result_header),0),FALSE)),"error")</f>
        <v>IND</v>
      </c>
      <c r="K1803" t="str">
        <f ca="1">IFERROR(IF(ISBLANK(VLOOKUP($B1803,INDIRECT(nfl_game_result),MATCH(K$1,INDIRECT(nfl_game_result_header),0),FALSE)),"",VLOOKUP($B1803,INDIRECT(nfl_game_result),MATCH(K$1,INDIRECT(nfl_game_result_header),0),FALSE)),"error")</f>
        <v>NWE</v>
      </c>
      <c r="L1803" s="23" t="str">
        <f ca="1">IFERROR(IF(ISBLANK(VLOOKUP($B1803,INDIRECT(nfl_game_result),MATCH(L$1,INDIRECT(nfl_game_result_header),0),FALSE)),"",VLOOKUP($B1803,INDIRECT(nfl_game_result),MATCH(L$1,INDIRECT(nfl_game_result_header),0),FALSE)),"error")</f>
        <v/>
      </c>
      <c r="M1803" t="s">
        <v>16</v>
      </c>
      <c r="N1803">
        <v>4.5</v>
      </c>
      <c r="O1803" t="s">
        <v>332</v>
      </c>
      <c r="P1803">
        <v>2</v>
      </c>
      <c r="Q1803" t="s">
        <v>332</v>
      </c>
      <c r="V1803" s="23" t="s">
        <v>416</v>
      </c>
      <c r="W1803">
        <f ca="1">VALUE(LEFT(C1803, 4))</f>
        <v>2015</v>
      </c>
      <c r="X1803">
        <f ca="1">VALUE(MID(C1803,6,FIND("_",C1803,6)-6))</f>
        <v>6</v>
      </c>
      <c r="Y1803">
        <f ca="1">IF(NOT(OR(ISBLANK(D1803),ISBLANK(E1803),D1803="",E1803="")),D1803-E1803,"")</f>
        <v>-3</v>
      </c>
      <c r="Z1803">
        <f ca="1">IF(OR(NOT(ISNUMBER(D1803)),ISBLANK(D1803),D1803="",ISBLANK(N1803)),"",ABS(D1803-N1803))</f>
        <v>2</v>
      </c>
      <c r="AA1803">
        <f ca="1">IF(OR(ISBLANK(J1803),ISBLANK(O1803),J1803="",O1803=""),"",IF(J1803=O1803,1,0))</f>
        <v>0</v>
      </c>
      <c r="AB1803">
        <f ca="1">IF(OR(ISBLANK(K1803),ISBLANK(Q1803),K1803="",Q1803=""),"",IF(K1803=Q1803,1,0))</f>
        <v>1</v>
      </c>
      <c r="AC1803" s="23" t="str">
        <f t="shared" ca="1" si="27"/>
        <v/>
      </c>
    </row>
    <row r="1804" spans="1:29" x14ac:dyDescent="0.25">
      <c r="A1804" s="23">
        <v>1803</v>
      </c>
      <c r="B1804">
        <v>892</v>
      </c>
      <c r="C1804" t="str">
        <f ca="1">IFERROR(VLOOKUP($B1804,INDIRECT(nfl_game_result),MATCH(C$1,INDIRECT(nfl_game_result_header),0),FALSE),"error")</f>
        <v>2015_06_NYG@PHI</v>
      </c>
      <c r="D1804">
        <f ca="1">IFERROR(IF(ISBLANK(VLOOKUP($B1804,INDIRECT(nfl_game_result),MATCH(D$1,INDIRECT(nfl_game_result_header),0),FALSE)),"",VLOOKUP($B1804,INDIRECT(nfl_game_result),MATCH(D$1,INDIRECT(nfl_game_result_header),0),FALSE)),"error")</f>
        <v>-3.5</v>
      </c>
      <c r="E1804">
        <f ca="1">IFERROR(IF(ISBLANK(VLOOKUP($B1804,INDIRECT(nfl_game_result),MATCH(E$1,INDIRECT(nfl_game_result_header),0),FALSE)),"",VLOOKUP($B1804,INDIRECT(nfl_game_result),MATCH(E$1,INDIRECT(nfl_game_result_header),0),FALSE)),"error")</f>
        <v>-5.5</v>
      </c>
      <c r="F1804" s="23" t="str">
        <f ca="1">IFERROR(IF(ISBLANK(VLOOKUP($B1804,INDIRECT(nfl_game_result),MATCH(F$1,INDIRECT(nfl_game_result_header),0),FALSE)),"",VLOOKUP($B1804,INDIRECT(nfl_game_result),MATCH(F$1,INDIRECT(nfl_game_result_header),0),FALSE)),"error")</f>
        <v/>
      </c>
      <c r="G1804" s="23" t="str">
        <f ca="1">IFERROR(IF(ISBLANK(VLOOKUP($B1804,INDIRECT(nfl_game_result),MATCH(G$1,INDIRECT(nfl_game_result_header),0),FALSE)),"",VLOOKUP($B1804,INDIRECT(nfl_game_result),MATCH(G$1,INDIRECT(nfl_game_result_header),0),FALSE)),"error")</f>
        <v/>
      </c>
      <c r="H1804">
        <f ca="1">IFERROR(IF(ISBLANK(VLOOKUP($B1804,INDIRECT(nfl_game_result),MATCH(H$1,INDIRECT(nfl_game_result_header),0),FALSE)),"",VLOOKUP($B1804,INDIRECT(nfl_game_result),MATCH(H$1,INDIRECT(nfl_game_result_header),0),FALSE)),"error")</f>
        <v>27</v>
      </c>
      <c r="I1804">
        <f ca="1">IFERROR(IF(ISBLANK(VLOOKUP($B1804,INDIRECT(nfl_game_result),MATCH(I$1,INDIRECT(nfl_game_result_header),0),FALSE)),"",VLOOKUP($B1804,INDIRECT(nfl_game_result),MATCH(I$1,INDIRECT(nfl_game_result_header),0),FALSE)),"error")</f>
        <v>7</v>
      </c>
      <c r="J1804" t="str">
        <f ca="1">IFERROR(IF(ISBLANK(VLOOKUP($B1804,INDIRECT(nfl_game_result),MATCH(J$1,INDIRECT(nfl_game_result_header),0),FALSE)),"",VLOOKUP($B1804,INDIRECT(nfl_game_result),MATCH(J$1,INDIRECT(nfl_game_result_header),0),FALSE)),"error")</f>
        <v>PHI</v>
      </c>
      <c r="K1804" t="str">
        <f ca="1">IFERROR(IF(ISBLANK(VLOOKUP($B1804,INDIRECT(nfl_game_result),MATCH(K$1,INDIRECT(nfl_game_result_header),0),FALSE)),"",VLOOKUP($B1804,INDIRECT(nfl_game_result),MATCH(K$1,INDIRECT(nfl_game_result_header),0),FALSE)),"error")</f>
        <v>PHI</v>
      </c>
      <c r="L1804" s="23" t="str">
        <f ca="1">IFERROR(IF(ISBLANK(VLOOKUP($B1804,INDIRECT(nfl_game_result),MATCH(L$1,INDIRECT(nfl_game_result_header),0),FALSE)),"",VLOOKUP($B1804,INDIRECT(nfl_game_result),MATCH(L$1,INDIRECT(nfl_game_result_header),0),FALSE)),"error")</f>
        <v/>
      </c>
      <c r="M1804" t="s">
        <v>16</v>
      </c>
      <c r="N1804">
        <v>-1.5</v>
      </c>
      <c r="O1804" t="s">
        <v>83</v>
      </c>
      <c r="P1804">
        <v>13</v>
      </c>
      <c r="Q1804" t="s">
        <v>83</v>
      </c>
      <c r="V1804" s="23" t="s">
        <v>416</v>
      </c>
      <c r="W1804">
        <f ca="1">VALUE(LEFT(C1804, 4))</f>
        <v>2015</v>
      </c>
      <c r="X1804">
        <f ca="1">VALUE(MID(C1804,6,FIND("_",C1804,6)-6))</f>
        <v>6</v>
      </c>
      <c r="Y1804">
        <f ca="1">IF(NOT(OR(ISBLANK(D1804),ISBLANK(E1804),D1804="",E1804="")),D1804-E1804,"")</f>
        <v>2</v>
      </c>
      <c r="Z1804">
        <f ca="1">IF(OR(NOT(ISNUMBER(D1804)),ISBLANK(D1804),D1804="",ISBLANK(N1804)),"",ABS(D1804-N1804))</f>
        <v>2</v>
      </c>
      <c r="AA1804">
        <f ca="1">IF(OR(ISBLANK(J1804),ISBLANK(O1804),J1804="",O1804=""),"",IF(J1804=O1804,1,0))</f>
        <v>0</v>
      </c>
      <c r="AB1804">
        <f ca="1">IF(OR(ISBLANK(K1804),ISBLANK(Q1804),K1804="",Q1804=""),"",IF(K1804=Q1804,1,0))</f>
        <v>0</v>
      </c>
      <c r="AC1804" s="23" t="str">
        <f t="shared" ca="1" si="27"/>
        <v/>
      </c>
    </row>
    <row r="1805" spans="1:29" x14ac:dyDescent="0.25">
      <c r="A1805" s="23">
        <v>1804</v>
      </c>
      <c r="B1805">
        <v>879</v>
      </c>
      <c r="C1805" t="str">
        <f ca="1">IFERROR(VLOOKUP($B1805,INDIRECT(nfl_game_result),MATCH(C$1,INDIRECT(nfl_game_result_header),0),FALSE),"error")</f>
        <v>2015_06_ATL@NOR</v>
      </c>
      <c r="D1805">
        <f ca="1">IFERROR(IF(ISBLANK(VLOOKUP($B1805,INDIRECT(nfl_game_result),MATCH(D$1,INDIRECT(nfl_game_result_header),0),FALSE)),"",VLOOKUP($B1805,INDIRECT(nfl_game_result),MATCH(D$1,INDIRECT(nfl_game_result_header),0),FALSE)),"error")</f>
        <v>3.5</v>
      </c>
      <c r="E1805">
        <f ca="1">IFERROR(IF(ISBLANK(VLOOKUP($B1805,INDIRECT(nfl_game_result),MATCH(E$1,INDIRECT(nfl_game_result_header),0),FALSE)),"",VLOOKUP($B1805,INDIRECT(nfl_game_result),MATCH(E$1,INDIRECT(nfl_game_result_header),0),FALSE)),"error")</f>
        <v>3</v>
      </c>
      <c r="F1805" s="23" t="str">
        <f ca="1">IFERROR(IF(ISBLANK(VLOOKUP($B1805,INDIRECT(nfl_game_result),MATCH(F$1,INDIRECT(nfl_game_result_header),0),FALSE)),"",VLOOKUP($B1805,INDIRECT(nfl_game_result),MATCH(F$1,INDIRECT(nfl_game_result_header),0),FALSE)),"error")</f>
        <v/>
      </c>
      <c r="G1805" s="23" t="str">
        <f ca="1">IFERROR(IF(ISBLANK(VLOOKUP($B1805,INDIRECT(nfl_game_result),MATCH(G$1,INDIRECT(nfl_game_result_header),0),FALSE)),"",VLOOKUP($B1805,INDIRECT(nfl_game_result),MATCH(G$1,INDIRECT(nfl_game_result_header),0),FALSE)),"error")</f>
        <v/>
      </c>
      <c r="H1805">
        <f ca="1">IFERROR(IF(ISBLANK(VLOOKUP($B1805,INDIRECT(nfl_game_result),MATCH(H$1,INDIRECT(nfl_game_result_header),0),FALSE)),"",VLOOKUP($B1805,INDIRECT(nfl_game_result),MATCH(H$1,INDIRECT(nfl_game_result_header),0),FALSE)),"error")</f>
        <v>31</v>
      </c>
      <c r="I1805">
        <f ca="1">IFERROR(IF(ISBLANK(VLOOKUP($B1805,INDIRECT(nfl_game_result),MATCH(I$1,INDIRECT(nfl_game_result_header),0),FALSE)),"",VLOOKUP($B1805,INDIRECT(nfl_game_result),MATCH(I$1,INDIRECT(nfl_game_result_header),0),FALSE)),"error")</f>
        <v>21</v>
      </c>
      <c r="J1805" t="str">
        <f ca="1">IFERROR(IF(ISBLANK(VLOOKUP($B1805,INDIRECT(nfl_game_result),MATCH(J$1,INDIRECT(nfl_game_result_header),0),FALSE)),"",VLOOKUP($B1805,INDIRECT(nfl_game_result),MATCH(J$1,INDIRECT(nfl_game_result_header),0),FALSE)),"error")</f>
        <v>NOR</v>
      </c>
      <c r="K1805" t="str">
        <f ca="1">IFERROR(IF(ISBLANK(VLOOKUP($B1805,INDIRECT(nfl_game_result),MATCH(K$1,INDIRECT(nfl_game_result_header),0),FALSE)),"",VLOOKUP($B1805,INDIRECT(nfl_game_result),MATCH(K$1,INDIRECT(nfl_game_result_header),0),FALSE)),"error")</f>
        <v>NOR</v>
      </c>
      <c r="L1805" s="23" t="str">
        <f ca="1">IFERROR(IF(ISBLANK(VLOOKUP($B1805,INDIRECT(nfl_game_result),MATCH(L$1,INDIRECT(nfl_game_result_header),0),FALSE)),"",VLOOKUP($B1805,INDIRECT(nfl_game_result),MATCH(L$1,INDIRECT(nfl_game_result_header),0),FALSE)),"error")</f>
        <v/>
      </c>
      <c r="M1805" t="s">
        <v>14</v>
      </c>
      <c r="N1805">
        <v>6</v>
      </c>
      <c r="O1805" t="s">
        <v>335</v>
      </c>
      <c r="P1805">
        <v>14</v>
      </c>
      <c r="Q1805" t="s">
        <v>335</v>
      </c>
      <c r="V1805" s="23" t="s">
        <v>416</v>
      </c>
      <c r="W1805">
        <f ca="1">VALUE(LEFT(C1805, 4))</f>
        <v>2015</v>
      </c>
      <c r="X1805">
        <f ca="1">VALUE(MID(C1805,6,FIND("_",C1805,6)-6))</f>
        <v>6</v>
      </c>
      <c r="Y1805">
        <f ca="1">IF(NOT(OR(ISBLANK(D1805),ISBLANK(E1805),D1805="",E1805="")),D1805-E1805,"")</f>
        <v>0.5</v>
      </c>
      <c r="Z1805">
        <f ca="1">IF(OR(NOT(ISNUMBER(D1805)),ISBLANK(D1805),D1805="",ISBLANK(N1805)),"",ABS(D1805-N1805))</f>
        <v>2.5</v>
      </c>
      <c r="AA1805">
        <f ca="1">IF(OR(ISBLANK(J1805),ISBLANK(O1805),J1805="",O1805=""),"",IF(J1805=O1805,1,0))</f>
        <v>1</v>
      </c>
      <c r="AB1805">
        <f ca="1">IF(OR(ISBLANK(K1805),ISBLANK(Q1805),K1805="",Q1805=""),"",IF(K1805=Q1805,1,0))</f>
        <v>1</v>
      </c>
      <c r="AC1805" s="23" t="str">
        <f t="shared" ca="1" si="27"/>
        <v/>
      </c>
    </row>
    <row r="1806" spans="1:29" x14ac:dyDescent="0.25">
      <c r="A1806" s="23">
        <v>1805</v>
      </c>
      <c r="B1806">
        <v>880</v>
      </c>
      <c r="C1806" t="str">
        <f ca="1">IFERROR(VLOOKUP($B1806,INDIRECT(nfl_game_result),MATCH(C$1,INDIRECT(nfl_game_result_header),0),FALSE),"error")</f>
        <v>2015_06_WAS@NYJ</v>
      </c>
      <c r="D1806">
        <f ca="1">IFERROR(IF(ISBLANK(VLOOKUP($B1806,INDIRECT(nfl_game_result),MATCH(D$1,INDIRECT(nfl_game_result_header),0),FALSE)),"",VLOOKUP($B1806,INDIRECT(nfl_game_result),MATCH(D$1,INDIRECT(nfl_game_result_header),0),FALSE)),"error")</f>
        <v>-5.5</v>
      </c>
      <c r="E1806">
        <f ca="1">IFERROR(IF(ISBLANK(VLOOKUP($B1806,INDIRECT(nfl_game_result),MATCH(E$1,INDIRECT(nfl_game_result_header),0),FALSE)),"",VLOOKUP($B1806,INDIRECT(nfl_game_result),MATCH(E$1,INDIRECT(nfl_game_result_header),0),FALSE)),"error")</f>
        <v>-6.5</v>
      </c>
      <c r="F1806" s="23" t="str">
        <f ca="1">IFERROR(IF(ISBLANK(VLOOKUP($B1806,INDIRECT(nfl_game_result),MATCH(F$1,INDIRECT(nfl_game_result_header),0),FALSE)),"",VLOOKUP($B1806,INDIRECT(nfl_game_result),MATCH(F$1,INDIRECT(nfl_game_result_header),0),FALSE)),"error")</f>
        <v/>
      </c>
      <c r="G1806" s="23" t="str">
        <f ca="1">IFERROR(IF(ISBLANK(VLOOKUP($B1806,INDIRECT(nfl_game_result),MATCH(G$1,INDIRECT(nfl_game_result_header),0),FALSE)),"",VLOOKUP($B1806,INDIRECT(nfl_game_result),MATCH(G$1,INDIRECT(nfl_game_result_header),0),FALSE)),"error")</f>
        <v/>
      </c>
      <c r="H1806">
        <f ca="1">IFERROR(IF(ISBLANK(VLOOKUP($B1806,INDIRECT(nfl_game_result),MATCH(H$1,INDIRECT(nfl_game_result_header),0),FALSE)),"",VLOOKUP($B1806,INDIRECT(nfl_game_result),MATCH(H$1,INDIRECT(nfl_game_result_header),0),FALSE)),"error")</f>
        <v>34</v>
      </c>
      <c r="I1806">
        <f ca="1">IFERROR(IF(ISBLANK(VLOOKUP($B1806,INDIRECT(nfl_game_result),MATCH(I$1,INDIRECT(nfl_game_result_header),0),FALSE)),"",VLOOKUP($B1806,INDIRECT(nfl_game_result),MATCH(I$1,INDIRECT(nfl_game_result_header),0),FALSE)),"error")</f>
        <v>20</v>
      </c>
      <c r="J1806" t="str">
        <f ca="1">IFERROR(IF(ISBLANK(VLOOKUP($B1806,INDIRECT(nfl_game_result),MATCH(J$1,INDIRECT(nfl_game_result_header),0),FALSE)),"",VLOOKUP($B1806,INDIRECT(nfl_game_result),MATCH(J$1,INDIRECT(nfl_game_result_header),0),FALSE)),"error")</f>
        <v>NYJ</v>
      </c>
      <c r="K1806" t="str">
        <f ca="1">IFERROR(IF(ISBLANK(VLOOKUP($B1806,INDIRECT(nfl_game_result),MATCH(K$1,INDIRECT(nfl_game_result_header),0),FALSE)),"",VLOOKUP($B1806,INDIRECT(nfl_game_result),MATCH(K$1,INDIRECT(nfl_game_result_header),0),FALSE)),"error")</f>
        <v>NYJ</v>
      </c>
      <c r="L1806" s="23" t="str">
        <f ca="1">IFERROR(IF(ISBLANK(VLOOKUP($B1806,INDIRECT(nfl_game_result),MATCH(L$1,INDIRECT(nfl_game_result_header),0),FALSE)),"",VLOOKUP($B1806,INDIRECT(nfl_game_result),MATCH(L$1,INDIRECT(nfl_game_result_header),0),FALSE)),"error")</f>
        <v/>
      </c>
      <c r="M1806" t="s">
        <v>14</v>
      </c>
      <c r="N1806">
        <v>-3</v>
      </c>
      <c r="O1806" t="s">
        <v>94</v>
      </c>
      <c r="P1806">
        <v>12</v>
      </c>
      <c r="Q1806" t="s">
        <v>84</v>
      </c>
      <c r="V1806" s="23" t="s">
        <v>416</v>
      </c>
      <c r="W1806">
        <f ca="1">VALUE(LEFT(C1806, 4))</f>
        <v>2015</v>
      </c>
      <c r="X1806">
        <f ca="1">VALUE(MID(C1806,6,FIND("_",C1806,6)-6))</f>
        <v>6</v>
      </c>
      <c r="Y1806">
        <f ca="1">IF(NOT(OR(ISBLANK(D1806),ISBLANK(E1806),D1806="",E1806="")),D1806-E1806,"")</f>
        <v>1</v>
      </c>
      <c r="Z1806">
        <f ca="1">IF(OR(NOT(ISNUMBER(D1806)),ISBLANK(D1806),D1806="",ISBLANK(N1806)),"",ABS(D1806-N1806))</f>
        <v>2.5</v>
      </c>
      <c r="AA1806">
        <f ca="1">IF(OR(ISBLANK(J1806),ISBLANK(O1806),J1806="",O1806=""),"",IF(J1806=O1806,1,0))</f>
        <v>0</v>
      </c>
      <c r="AB1806">
        <f ca="1">IF(OR(ISBLANK(K1806),ISBLANK(Q1806),K1806="",Q1806=""),"",IF(K1806=Q1806,1,0))</f>
        <v>1</v>
      </c>
      <c r="AC1806" s="23" t="str">
        <f t="shared" ca="1" si="27"/>
        <v/>
      </c>
    </row>
    <row r="1807" spans="1:29" x14ac:dyDescent="0.25">
      <c r="A1807" s="23">
        <v>1806</v>
      </c>
      <c r="B1807">
        <v>881</v>
      </c>
      <c r="C1807" t="str">
        <f ca="1">IFERROR(VLOOKUP($B1807,INDIRECT(nfl_game_result),MATCH(C$1,INDIRECT(nfl_game_result_header),0),FALSE),"error")</f>
        <v>2015_06_ARI@PIT</v>
      </c>
      <c r="D1807">
        <f ca="1">IFERROR(IF(ISBLANK(VLOOKUP($B1807,INDIRECT(nfl_game_result),MATCH(D$1,INDIRECT(nfl_game_result_header),0),FALSE)),"",VLOOKUP($B1807,INDIRECT(nfl_game_result),MATCH(D$1,INDIRECT(nfl_game_result_header),0),FALSE)),"error")</f>
        <v>3.5</v>
      </c>
      <c r="E1807">
        <f ca="1">IFERROR(IF(ISBLANK(VLOOKUP($B1807,INDIRECT(nfl_game_result),MATCH(E$1,INDIRECT(nfl_game_result_header),0),FALSE)),"",VLOOKUP($B1807,INDIRECT(nfl_game_result),MATCH(E$1,INDIRECT(nfl_game_result_header),0),FALSE)),"error")</f>
        <v>4</v>
      </c>
      <c r="F1807" s="23" t="str">
        <f ca="1">IFERROR(IF(ISBLANK(VLOOKUP($B1807,INDIRECT(nfl_game_result),MATCH(F$1,INDIRECT(nfl_game_result_header),0),FALSE)),"",VLOOKUP($B1807,INDIRECT(nfl_game_result),MATCH(F$1,INDIRECT(nfl_game_result_header),0),FALSE)),"error")</f>
        <v/>
      </c>
      <c r="G1807" s="23" t="str">
        <f ca="1">IFERROR(IF(ISBLANK(VLOOKUP($B1807,INDIRECT(nfl_game_result),MATCH(G$1,INDIRECT(nfl_game_result_header),0),FALSE)),"",VLOOKUP($B1807,INDIRECT(nfl_game_result),MATCH(G$1,INDIRECT(nfl_game_result_header),0),FALSE)),"error")</f>
        <v/>
      </c>
      <c r="H1807">
        <f ca="1">IFERROR(IF(ISBLANK(VLOOKUP($B1807,INDIRECT(nfl_game_result),MATCH(H$1,INDIRECT(nfl_game_result_header),0),FALSE)),"",VLOOKUP($B1807,INDIRECT(nfl_game_result),MATCH(H$1,INDIRECT(nfl_game_result_header),0),FALSE)),"error")</f>
        <v>25</v>
      </c>
      <c r="I1807">
        <f ca="1">IFERROR(IF(ISBLANK(VLOOKUP($B1807,INDIRECT(nfl_game_result),MATCH(I$1,INDIRECT(nfl_game_result_header),0),FALSE)),"",VLOOKUP($B1807,INDIRECT(nfl_game_result),MATCH(I$1,INDIRECT(nfl_game_result_header),0),FALSE)),"error")</f>
        <v>13</v>
      </c>
      <c r="J1807" t="str">
        <f ca="1">IFERROR(IF(ISBLANK(VLOOKUP($B1807,INDIRECT(nfl_game_result),MATCH(J$1,INDIRECT(nfl_game_result_header),0),FALSE)),"",VLOOKUP($B1807,INDIRECT(nfl_game_result),MATCH(J$1,INDIRECT(nfl_game_result_header),0),FALSE)),"error")</f>
        <v>PIT</v>
      </c>
      <c r="K1807" t="str">
        <f ca="1">IFERROR(IF(ISBLANK(VLOOKUP($B1807,INDIRECT(nfl_game_result),MATCH(K$1,INDIRECT(nfl_game_result_header),0),FALSE)),"",VLOOKUP($B1807,INDIRECT(nfl_game_result),MATCH(K$1,INDIRECT(nfl_game_result_header),0),FALSE)),"error")</f>
        <v>PIT</v>
      </c>
      <c r="L1807" s="23" t="str">
        <f ca="1">IFERROR(IF(ISBLANK(VLOOKUP($B1807,INDIRECT(nfl_game_result),MATCH(L$1,INDIRECT(nfl_game_result_header),0),FALSE)),"",VLOOKUP($B1807,INDIRECT(nfl_game_result),MATCH(L$1,INDIRECT(nfl_game_result_header),0),FALSE)),"error")</f>
        <v/>
      </c>
      <c r="M1807" t="s">
        <v>14</v>
      </c>
      <c r="N1807">
        <v>3</v>
      </c>
      <c r="O1807" t="s">
        <v>64</v>
      </c>
      <c r="P1807">
        <v>1</v>
      </c>
      <c r="Q1807" t="s">
        <v>64</v>
      </c>
      <c r="V1807" s="23" t="s">
        <v>416</v>
      </c>
      <c r="W1807">
        <f ca="1">VALUE(LEFT(C1807, 4))</f>
        <v>2015</v>
      </c>
      <c r="X1807">
        <f ca="1">VALUE(MID(C1807,6,FIND("_",C1807,6)-6))</f>
        <v>6</v>
      </c>
      <c r="Y1807">
        <f ca="1">IF(NOT(OR(ISBLANK(D1807),ISBLANK(E1807),D1807="",E1807="")),D1807-E1807,"")</f>
        <v>-0.5</v>
      </c>
      <c r="Z1807">
        <f ca="1">IF(OR(NOT(ISNUMBER(D1807)),ISBLANK(D1807),D1807="",ISBLANK(N1807)),"",ABS(D1807-N1807))</f>
        <v>0.5</v>
      </c>
      <c r="AA1807">
        <f ca="1">IF(OR(ISBLANK(J1807),ISBLANK(O1807),J1807="",O1807=""),"",IF(J1807=O1807,1,0))</f>
        <v>0</v>
      </c>
      <c r="AB1807">
        <f ca="1">IF(OR(ISBLANK(K1807),ISBLANK(Q1807),K1807="",Q1807=""),"",IF(K1807=Q1807,1,0))</f>
        <v>0</v>
      </c>
      <c r="AC1807" s="23" t="str">
        <f t="shared" ca="1" si="27"/>
        <v/>
      </c>
    </row>
    <row r="1808" spans="1:29" x14ac:dyDescent="0.25">
      <c r="A1808" s="23">
        <v>1807</v>
      </c>
      <c r="B1808">
        <v>882</v>
      </c>
      <c r="C1808" t="str">
        <f ca="1">IFERROR(VLOOKUP($B1808,INDIRECT(nfl_game_result),MATCH(C$1,INDIRECT(nfl_game_result_header),0),FALSE),"error")</f>
        <v>2015_06_KCY@MIN</v>
      </c>
      <c r="D1808">
        <f ca="1">IFERROR(IF(ISBLANK(VLOOKUP($B1808,INDIRECT(nfl_game_result),MATCH(D$1,INDIRECT(nfl_game_result_header),0),FALSE)),"",VLOOKUP($B1808,INDIRECT(nfl_game_result),MATCH(D$1,INDIRECT(nfl_game_result_header),0),FALSE)),"error")</f>
        <v>-3.5</v>
      </c>
      <c r="E1808">
        <f ca="1">IFERROR(IF(ISBLANK(VLOOKUP($B1808,INDIRECT(nfl_game_result),MATCH(E$1,INDIRECT(nfl_game_result_header),0),FALSE)),"",VLOOKUP($B1808,INDIRECT(nfl_game_result),MATCH(E$1,INDIRECT(nfl_game_result_header),0),FALSE)),"error")</f>
        <v>-3.5</v>
      </c>
      <c r="F1808" s="23" t="str">
        <f ca="1">IFERROR(IF(ISBLANK(VLOOKUP($B1808,INDIRECT(nfl_game_result),MATCH(F$1,INDIRECT(nfl_game_result_header),0),FALSE)),"",VLOOKUP($B1808,INDIRECT(nfl_game_result),MATCH(F$1,INDIRECT(nfl_game_result_header),0),FALSE)),"error")</f>
        <v/>
      </c>
      <c r="G1808" s="23" t="str">
        <f ca="1">IFERROR(IF(ISBLANK(VLOOKUP($B1808,INDIRECT(nfl_game_result),MATCH(G$1,INDIRECT(nfl_game_result_header),0),FALSE)),"",VLOOKUP($B1808,INDIRECT(nfl_game_result),MATCH(G$1,INDIRECT(nfl_game_result_header),0),FALSE)),"error")</f>
        <v/>
      </c>
      <c r="H1808">
        <f ca="1">IFERROR(IF(ISBLANK(VLOOKUP($B1808,INDIRECT(nfl_game_result),MATCH(H$1,INDIRECT(nfl_game_result_header),0),FALSE)),"",VLOOKUP($B1808,INDIRECT(nfl_game_result),MATCH(H$1,INDIRECT(nfl_game_result_header),0),FALSE)),"error")</f>
        <v>16</v>
      </c>
      <c r="I1808">
        <f ca="1">IFERROR(IF(ISBLANK(VLOOKUP($B1808,INDIRECT(nfl_game_result),MATCH(I$1,INDIRECT(nfl_game_result_header),0),FALSE)),"",VLOOKUP($B1808,INDIRECT(nfl_game_result),MATCH(I$1,INDIRECT(nfl_game_result_header),0),FALSE)),"error")</f>
        <v>10</v>
      </c>
      <c r="J1808" t="str">
        <f ca="1">IFERROR(IF(ISBLANK(VLOOKUP($B1808,INDIRECT(nfl_game_result),MATCH(J$1,INDIRECT(nfl_game_result_header),0),FALSE)),"",VLOOKUP($B1808,INDIRECT(nfl_game_result),MATCH(J$1,INDIRECT(nfl_game_result_header),0),FALSE)),"error")</f>
        <v>MIN</v>
      </c>
      <c r="K1808" t="str">
        <f ca="1">IFERROR(IF(ISBLANK(VLOOKUP($B1808,INDIRECT(nfl_game_result),MATCH(K$1,INDIRECT(nfl_game_result_header),0),FALSE)),"",VLOOKUP($B1808,INDIRECT(nfl_game_result),MATCH(K$1,INDIRECT(nfl_game_result_header),0),FALSE)),"error")</f>
        <v>MIN</v>
      </c>
      <c r="L1808" s="23" t="str">
        <f ca="1">IFERROR(IF(ISBLANK(VLOOKUP($B1808,INDIRECT(nfl_game_result),MATCH(L$1,INDIRECT(nfl_game_result_header),0),FALSE)),"",VLOOKUP($B1808,INDIRECT(nfl_game_result),MATCH(L$1,INDIRECT(nfl_game_result_header),0),FALSE)),"error")</f>
        <v/>
      </c>
      <c r="M1808" t="s">
        <v>14</v>
      </c>
      <c r="N1808">
        <v>-6</v>
      </c>
      <c r="O1808" t="s">
        <v>80</v>
      </c>
      <c r="P1808">
        <v>2</v>
      </c>
      <c r="Q1808" t="s">
        <v>80</v>
      </c>
      <c r="V1808" s="23" t="s">
        <v>416</v>
      </c>
      <c r="W1808">
        <f ca="1">VALUE(LEFT(C1808, 4))</f>
        <v>2015</v>
      </c>
      <c r="X1808">
        <f ca="1">VALUE(MID(C1808,6,FIND("_",C1808,6)-6))</f>
        <v>6</v>
      </c>
      <c r="Y1808">
        <f ca="1">IF(NOT(OR(ISBLANK(D1808),ISBLANK(E1808),D1808="",E1808="")),D1808-E1808,"")</f>
        <v>0</v>
      </c>
      <c r="Z1808">
        <f ca="1">IF(OR(NOT(ISNUMBER(D1808)),ISBLANK(D1808),D1808="",ISBLANK(N1808)),"",ABS(D1808-N1808))</f>
        <v>2.5</v>
      </c>
      <c r="AA1808">
        <f ca="1">IF(OR(ISBLANK(J1808),ISBLANK(O1808),J1808="",O1808=""),"",IF(J1808=O1808,1,0))</f>
        <v>1</v>
      </c>
      <c r="AB1808">
        <f ca="1">IF(OR(ISBLANK(K1808),ISBLANK(Q1808),K1808="",Q1808=""),"",IF(K1808=Q1808,1,0))</f>
        <v>1</v>
      </c>
      <c r="AC1808" s="23" t="str">
        <f t="shared" ca="1" si="27"/>
        <v/>
      </c>
    </row>
    <row r="1809" spans="1:29" x14ac:dyDescent="0.25">
      <c r="A1809" s="23">
        <v>1808</v>
      </c>
      <c r="B1809">
        <v>883</v>
      </c>
      <c r="C1809" t="str">
        <f ca="1">IFERROR(VLOOKUP($B1809,INDIRECT(nfl_game_result),MATCH(C$1,INDIRECT(nfl_game_result_header),0),FALSE),"error")</f>
        <v>2015_06_CIN@BUF</v>
      </c>
      <c r="D1809">
        <f ca="1">IFERROR(IF(ISBLANK(VLOOKUP($B1809,INDIRECT(nfl_game_result),MATCH(D$1,INDIRECT(nfl_game_result_header),0),FALSE)),"",VLOOKUP($B1809,INDIRECT(nfl_game_result),MATCH(D$1,INDIRECT(nfl_game_result_header),0),FALSE)),"error")</f>
        <v>0</v>
      </c>
      <c r="E1809">
        <f ca="1">IFERROR(IF(ISBLANK(VLOOKUP($B1809,INDIRECT(nfl_game_result),MATCH(E$1,INDIRECT(nfl_game_result_header),0),FALSE)),"",VLOOKUP($B1809,INDIRECT(nfl_game_result),MATCH(E$1,INDIRECT(nfl_game_result_header),0),FALSE)),"error")</f>
        <v>3</v>
      </c>
      <c r="F1809" s="23" t="str">
        <f ca="1">IFERROR(IF(ISBLANK(VLOOKUP($B1809,INDIRECT(nfl_game_result),MATCH(F$1,INDIRECT(nfl_game_result_header),0),FALSE)),"",VLOOKUP($B1809,INDIRECT(nfl_game_result),MATCH(F$1,INDIRECT(nfl_game_result_header),0),FALSE)),"error")</f>
        <v/>
      </c>
      <c r="G1809" s="23" t="str">
        <f ca="1">IFERROR(IF(ISBLANK(VLOOKUP($B1809,INDIRECT(nfl_game_result),MATCH(G$1,INDIRECT(nfl_game_result_header),0),FALSE)),"",VLOOKUP($B1809,INDIRECT(nfl_game_result),MATCH(G$1,INDIRECT(nfl_game_result_header),0),FALSE)),"error")</f>
        <v/>
      </c>
      <c r="H1809">
        <f ca="1">IFERROR(IF(ISBLANK(VLOOKUP($B1809,INDIRECT(nfl_game_result),MATCH(H$1,INDIRECT(nfl_game_result_header),0),FALSE)),"",VLOOKUP($B1809,INDIRECT(nfl_game_result),MATCH(H$1,INDIRECT(nfl_game_result_header),0),FALSE)),"error")</f>
        <v>21</v>
      </c>
      <c r="I1809">
        <f ca="1">IFERROR(IF(ISBLANK(VLOOKUP($B1809,INDIRECT(nfl_game_result),MATCH(I$1,INDIRECT(nfl_game_result_header),0),FALSE)),"",VLOOKUP($B1809,INDIRECT(nfl_game_result),MATCH(I$1,INDIRECT(nfl_game_result_header),0),FALSE)),"error")</f>
        <v>34</v>
      </c>
      <c r="J1809" t="str">
        <f ca="1">IFERROR(IF(ISBLANK(VLOOKUP($B1809,INDIRECT(nfl_game_result),MATCH(J$1,INDIRECT(nfl_game_result_header),0),FALSE)),"",VLOOKUP($B1809,INDIRECT(nfl_game_result),MATCH(J$1,INDIRECT(nfl_game_result_header),0),FALSE)),"error")</f>
        <v>CIN</v>
      </c>
      <c r="K1809" t="str">
        <f ca="1">IFERROR(IF(ISBLANK(VLOOKUP($B1809,INDIRECT(nfl_game_result),MATCH(K$1,INDIRECT(nfl_game_result_header),0),FALSE)),"",VLOOKUP($B1809,INDIRECT(nfl_game_result),MATCH(K$1,INDIRECT(nfl_game_result_header),0),FALSE)),"error")</f>
        <v>CIN</v>
      </c>
      <c r="L1809" s="23" t="str">
        <f ca="1">IFERROR(IF(ISBLANK(VLOOKUP($B1809,INDIRECT(nfl_game_result),MATCH(L$1,INDIRECT(nfl_game_result_header),0),FALSE)),"",VLOOKUP($B1809,INDIRECT(nfl_game_result),MATCH(L$1,INDIRECT(nfl_game_result_header),0),FALSE)),"error")</f>
        <v/>
      </c>
      <c r="M1809" t="s">
        <v>14</v>
      </c>
      <c r="N1809">
        <v>3</v>
      </c>
      <c r="O1809" t="s">
        <v>69</v>
      </c>
      <c r="P1809">
        <v>3</v>
      </c>
      <c r="Q1809" t="s">
        <v>69</v>
      </c>
      <c r="V1809" s="23" t="s">
        <v>416</v>
      </c>
      <c r="W1809">
        <f ca="1">VALUE(LEFT(C1809, 4))</f>
        <v>2015</v>
      </c>
      <c r="X1809">
        <f ca="1">VALUE(MID(C1809,6,FIND("_",C1809,6)-6))</f>
        <v>6</v>
      </c>
      <c r="Y1809">
        <f ca="1">IF(NOT(OR(ISBLANK(D1809),ISBLANK(E1809),D1809="",E1809="")),D1809-E1809,"")</f>
        <v>-3</v>
      </c>
      <c r="Z1809">
        <f ca="1">IF(OR(NOT(ISNUMBER(D1809)),ISBLANK(D1809),D1809="",ISBLANK(N1809)),"",ABS(D1809-N1809))</f>
        <v>3</v>
      </c>
      <c r="AA1809">
        <f ca="1">IF(OR(ISBLANK(J1809),ISBLANK(O1809),J1809="",O1809=""),"",IF(J1809=O1809,1,0))</f>
        <v>1</v>
      </c>
      <c r="AB1809">
        <f ca="1">IF(OR(ISBLANK(K1809),ISBLANK(Q1809),K1809="",Q1809=""),"",IF(K1809=Q1809,1,0))</f>
        <v>1</v>
      </c>
      <c r="AC1809" s="23" t="str">
        <f t="shared" ca="1" si="27"/>
        <v/>
      </c>
    </row>
    <row r="1810" spans="1:29" x14ac:dyDescent="0.25">
      <c r="A1810" s="23">
        <v>1809</v>
      </c>
      <c r="B1810">
        <v>884</v>
      </c>
      <c r="C1810" t="str">
        <f ca="1">IFERROR(VLOOKUP($B1810,INDIRECT(nfl_game_result),MATCH(C$1,INDIRECT(nfl_game_result_header),0),FALSE),"error")</f>
        <v>2015_06_CHI@DET</v>
      </c>
      <c r="D1810">
        <f ca="1">IFERROR(IF(ISBLANK(VLOOKUP($B1810,INDIRECT(nfl_game_result),MATCH(D$1,INDIRECT(nfl_game_result_header),0),FALSE)),"",VLOOKUP($B1810,INDIRECT(nfl_game_result),MATCH(D$1,INDIRECT(nfl_game_result_header),0),FALSE)),"error")</f>
        <v>-3.5</v>
      </c>
      <c r="E1810">
        <f ca="1">IFERROR(IF(ISBLANK(VLOOKUP($B1810,INDIRECT(nfl_game_result),MATCH(E$1,INDIRECT(nfl_game_result_header),0),FALSE)),"",VLOOKUP($B1810,INDIRECT(nfl_game_result),MATCH(E$1,INDIRECT(nfl_game_result_header),0),FALSE)),"error")</f>
        <v>-3.5</v>
      </c>
      <c r="F1810" s="23" t="str">
        <f ca="1">IFERROR(IF(ISBLANK(VLOOKUP($B1810,INDIRECT(nfl_game_result),MATCH(F$1,INDIRECT(nfl_game_result_header),0),FALSE)),"",VLOOKUP($B1810,INDIRECT(nfl_game_result),MATCH(F$1,INDIRECT(nfl_game_result_header),0),FALSE)),"error")</f>
        <v/>
      </c>
      <c r="G1810" s="23" t="str">
        <f ca="1">IFERROR(IF(ISBLANK(VLOOKUP($B1810,INDIRECT(nfl_game_result),MATCH(G$1,INDIRECT(nfl_game_result_header),0),FALSE)),"",VLOOKUP($B1810,INDIRECT(nfl_game_result),MATCH(G$1,INDIRECT(nfl_game_result_header),0),FALSE)),"error")</f>
        <v/>
      </c>
      <c r="H1810">
        <f ca="1">IFERROR(IF(ISBLANK(VLOOKUP($B1810,INDIRECT(nfl_game_result),MATCH(H$1,INDIRECT(nfl_game_result_header),0),FALSE)),"",VLOOKUP($B1810,INDIRECT(nfl_game_result),MATCH(H$1,INDIRECT(nfl_game_result_header),0),FALSE)),"error")</f>
        <v>37</v>
      </c>
      <c r="I1810">
        <f ca="1">IFERROR(IF(ISBLANK(VLOOKUP($B1810,INDIRECT(nfl_game_result),MATCH(I$1,INDIRECT(nfl_game_result_header),0),FALSE)),"",VLOOKUP($B1810,INDIRECT(nfl_game_result),MATCH(I$1,INDIRECT(nfl_game_result_header),0),FALSE)),"error")</f>
        <v>34</v>
      </c>
      <c r="J1810" t="str">
        <f ca="1">IFERROR(IF(ISBLANK(VLOOKUP($B1810,INDIRECT(nfl_game_result),MATCH(J$1,INDIRECT(nfl_game_result_header),0),FALSE)),"",VLOOKUP($B1810,INDIRECT(nfl_game_result),MATCH(J$1,INDIRECT(nfl_game_result_header),0),FALSE)),"error")</f>
        <v>CHI</v>
      </c>
      <c r="K1810" t="str">
        <f ca="1">IFERROR(IF(ISBLANK(VLOOKUP($B1810,INDIRECT(nfl_game_result),MATCH(K$1,INDIRECT(nfl_game_result_header),0),FALSE)),"",VLOOKUP($B1810,INDIRECT(nfl_game_result),MATCH(K$1,INDIRECT(nfl_game_result_header),0),FALSE)),"error")</f>
        <v>DET</v>
      </c>
      <c r="L1810" s="23" t="str">
        <f ca="1">IFERROR(IF(ISBLANK(VLOOKUP($B1810,INDIRECT(nfl_game_result),MATCH(L$1,INDIRECT(nfl_game_result_header),0),FALSE)),"",VLOOKUP($B1810,INDIRECT(nfl_game_result),MATCH(L$1,INDIRECT(nfl_game_result_header),0),FALSE)),"error")</f>
        <v/>
      </c>
      <c r="M1810" t="s">
        <v>14</v>
      </c>
      <c r="N1810">
        <v>-2.5</v>
      </c>
      <c r="O1810" t="s">
        <v>73</v>
      </c>
      <c r="P1810">
        <v>8</v>
      </c>
      <c r="Q1810" t="s">
        <v>73</v>
      </c>
      <c r="V1810" s="23" t="s">
        <v>416</v>
      </c>
      <c r="W1810">
        <f ca="1">VALUE(LEFT(C1810, 4))</f>
        <v>2015</v>
      </c>
      <c r="X1810">
        <f ca="1">VALUE(MID(C1810,6,FIND("_",C1810,6)-6))</f>
        <v>6</v>
      </c>
      <c r="Y1810">
        <f ca="1">IF(NOT(OR(ISBLANK(D1810),ISBLANK(E1810),D1810="",E1810="")),D1810-E1810,"")</f>
        <v>0</v>
      </c>
      <c r="Z1810">
        <f ca="1">IF(OR(NOT(ISNUMBER(D1810)),ISBLANK(D1810),D1810="",ISBLANK(N1810)),"",ABS(D1810-N1810))</f>
        <v>1</v>
      </c>
      <c r="AA1810">
        <f ca="1">IF(OR(ISBLANK(J1810),ISBLANK(O1810),J1810="",O1810=""),"",IF(J1810=O1810,1,0))</f>
        <v>0</v>
      </c>
      <c r="AB1810">
        <f ca="1">IF(OR(ISBLANK(K1810),ISBLANK(Q1810),K1810="",Q1810=""),"",IF(K1810=Q1810,1,0))</f>
        <v>1</v>
      </c>
      <c r="AC1810" s="23" t="str">
        <f t="shared" ref="AC1810:AC1873" ca="1" si="28">IF(OR(ISBLANK(L1810),ISBLANK(T1810),L1810="",T1810=""),"",IF(L1810=T1810,1,0))</f>
        <v/>
      </c>
    </row>
    <row r="1811" spans="1:29" x14ac:dyDescent="0.25">
      <c r="A1811" s="23">
        <v>1810</v>
      </c>
      <c r="B1811">
        <v>885</v>
      </c>
      <c r="C1811" t="str">
        <f ca="1">IFERROR(VLOOKUP($B1811,INDIRECT(nfl_game_result),MATCH(C$1,INDIRECT(nfl_game_result_header),0),FALSE),"error")</f>
        <v>2015_06_DEN@CLE</v>
      </c>
      <c r="D1811">
        <f ca="1">IFERROR(IF(ISBLANK(VLOOKUP($B1811,INDIRECT(nfl_game_result),MATCH(D$1,INDIRECT(nfl_game_result_header),0),FALSE)),"",VLOOKUP($B1811,INDIRECT(nfl_game_result),MATCH(D$1,INDIRECT(nfl_game_result_header),0),FALSE)),"error")</f>
        <v>4.5</v>
      </c>
      <c r="E1811">
        <f ca="1">IFERROR(IF(ISBLANK(VLOOKUP($B1811,INDIRECT(nfl_game_result),MATCH(E$1,INDIRECT(nfl_game_result_header),0),FALSE)),"",VLOOKUP($B1811,INDIRECT(nfl_game_result),MATCH(E$1,INDIRECT(nfl_game_result_header),0),FALSE)),"error")</f>
        <v>3.5</v>
      </c>
      <c r="F1811" s="23" t="str">
        <f ca="1">IFERROR(IF(ISBLANK(VLOOKUP($B1811,INDIRECT(nfl_game_result),MATCH(F$1,INDIRECT(nfl_game_result_header),0),FALSE)),"",VLOOKUP($B1811,INDIRECT(nfl_game_result),MATCH(F$1,INDIRECT(nfl_game_result_header),0),FALSE)),"error")</f>
        <v/>
      </c>
      <c r="G1811" s="23" t="str">
        <f ca="1">IFERROR(IF(ISBLANK(VLOOKUP($B1811,INDIRECT(nfl_game_result),MATCH(G$1,INDIRECT(nfl_game_result_header),0),FALSE)),"",VLOOKUP($B1811,INDIRECT(nfl_game_result),MATCH(G$1,INDIRECT(nfl_game_result_header),0),FALSE)),"error")</f>
        <v/>
      </c>
      <c r="H1811">
        <f ca="1">IFERROR(IF(ISBLANK(VLOOKUP($B1811,INDIRECT(nfl_game_result),MATCH(H$1,INDIRECT(nfl_game_result_header),0),FALSE)),"",VLOOKUP($B1811,INDIRECT(nfl_game_result),MATCH(H$1,INDIRECT(nfl_game_result_header),0),FALSE)),"error")</f>
        <v>23</v>
      </c>
      <c r="I1811">
        <f ca="1">IFERROR(IF(ISBLANK(VLOOKUP($B1811,INDIRECT(nfl_game_result),MATCH(I$1,INDIRECT(nfl_game_result_header),0),FALSE)),"",VLOOKUP($B1811,INDIRECT(nfl_game_result),MATCH(I$1,INDIRECT(nfl_game_result_header),0),FALSE)),"error")</f>
        <v>26</v>
      </c>
      <c r="J1811" t="str">
        <f ca="1">IFERROR(IF(ISBLANK(VLOOKUP($B1811,INDIRECT(nfl_game_result),MATCH(J$1,INDIRECT(nfl_game_result_header),0),FALSE)),"",VLOOKUP($B1811,INDIRECT(nfl_game_result),MATCH(J$1,INDIRECT(nfl_game_result_header),0),FALSE)),"error")</f>
        <v>CLE</v>
      </c>
      <c r="K1811" t="str">
        <f ca="1">IFERROR(IF(ISBLANK(VLOOKUP($B1811,INDIRECT(nfl_game_result),MATCH(K$1,INDIRECT(nfl_game_result_header),0),FALSE)),"",VLOOKUP($B1811,INDIRECT(nfl_game_result),MATCH(K$1,INDIRECT(nfl_game_result_header),0),FALSE)),"error")</f>
        <v>DEN</v>
      </c>
      <c r="L1811" s="23" t="str">
        <f ca="1">IFERROR(IF(ISBLANK(VLOOKUP($B1811,INDIRECT(nfl_game_result),MATCH(L$1,INDIRECT(nfl_game_result_header),0),FALSE)),"",VLOOKUP($B1811,INDIRECT(nfl_game_result),MATCH(L$1,INDIRECT(nfl_game_result_header),0),FALSE)),"error")</f>
        <v/>
      </c>
      <c r="M1811" t="s">
        <v>14</v>
      </c>
      <c r="N1811">
        <v>3.5</v>
      </c>
      <c r="O1811" t="s">
        <v>72</v>
      </c>
      <c r="P1811">
        <v>9</v>
      </c>
      <c r="Q1811" t="s">
        <v>72</v>
      </c>
      <c r="V1811" s="23" t="s">
        <v>416</v>
      </c>
      <c r="W1811">
        <f ca="1">VALUE(LEFT(C1811, 4))</f>
        <v>2015</v>
      </c>
      <c r="X1811">
        <f ca="1">VALUE(MID(C1811,6,FIND("_",C1811,6)-6))</f>
        <v>6</v>
      </c>
      <c r="Y1811">
        <f ca="1">IF(NOT(OR(ISBLANK(D1811),ISBLANK(E1811),D1811="",E1811="")),D1811-E1811,"")</f>
        <v>1</v>
      </c>
      <c r="Z1811">
        <f ca="1">IF(OR(NOT(ISNUMBER(D1811)),ISBLANK(D1811),D1811="",ISBLANK(N1811)),"",ABS(D1811-N1811))</f>
        <v>1</v>
      </c>
      <c r="AA1811">
        <f ca="1">IF(OR(ISBLANK(J1811),ISBLANK(O1811),J1811="",O1811=""),"",IF(J1811=O1811,1,0))</f>
        <v>0</v>
      </c>
      <c r="AB1811">
        <f ca="1">IF(OR(ISBLANK(K1811),ISBLANK(Q1811),K1811="",Q1811=""),"",IF(K1811=Q1811,1,0))</f>
        <v>1</v>
      </c>
      <c r="AC1811" s="23" t="str">
        <f t="shared" ca="1" si="28"/>
        <v/>
      </c>
    </row>
    <row r="1812" spans="1:29" x14ac:dyDescent="0.25">
      <c r="A1812" s="23">
        <v>1811</v>
      </c>
      <c r="B1812">
        <v>886</v>
      </c>
      <c r="C1812" t="str">
        <f ca="1">IFERROR(VLOOKUP($B1812,INDIRECT(nfl_game_result),MATCH(C$1,INDIRECT(nfl_game_result_header),0),FALSE),"error")</f>
        <v>2015_06_HOU@JAX</v>
      </c>
      <c r="D1812">
        <f ca="1">IFERROR(IF(ISBLANK(VLOOKUP($B1812,INDIRECT(nfl_game_result),MATCH(D$1,INDIRECT(nfl_game_result_header),0),FALSE)),"",VLOOKUP($B1812,INDIRECT(nfl_game_result),MATCH(D$1,INDIRECT(nfl_game_result_header),0),FALSE)),"error")</f>
        <v>0</v>
      </c>
      <c r="E1812">
        <f ca="1">IFERROR(IF(ISBLANK(VLOOKUP($B1812,INDIRECT(nfl_game_result),MATCH(E$1,INDIRECT(nfl_game_result_header),0),FALSE)),"",VLOOKUP($B1812,INDIRECT(nfl_game_result),MATCH(E$1,INDIRECT(nfl_game_result_header),0),FALSE)),"error")</f>
        <v>-2</v>
      </c>
      <c r="F1812" s="23" t="str">
        <f ca="1">IFERROR(IF(ISBLANK(VLOOKUP($B1812,INDIRECT(nfl_game_result),MATCH(F$1,INDIRECT(nfl_game_result_header),0),FALSE)),"",VLOOKUP($B1812,INDIRECT(nfl_game_result),MATCH(F$1,INDIRECT(nfl_game_result_header),0),FALSE)),"error")</f>
        <v/>
      </c>
      <c r="G1812" s="23" t="str">
        <f ca="1">IFERROR(IF(ISBLANK(VLOOKUP($B1812,INDIRECT(nfl_game_result),MATCH(G$1,INDIRECT(nfl_game_result_header),0),FALSE)),"",VLOOKUP($B1812,INDIRECT(nfl_game_result),MATCH(G$1,INDIRECT(nfl_game_result_header),0),FALSE)),"error")</f>
        <v/>
      </c>
      <c r="H1812">
        <f ca="1">IFERROR(IF(ISBLANK(VLOOKUP($B1812,INDIRECT(nfl_game_result),MATCH(H$1,INDIRECT(nfl_game_result_header),0),FALSE)),"",VLOOKUP($B1812,INDIRECT(nfl_game_result),MATCH(H$1,INDIRECT(nfl_game_result_header),0),FALSE)),"error")</f>
        <v>20</v>
      </c>
      <c r="I1812">
        <f ca="1">IFERROR(IF(ISBLANK(VLOOKUP($B1812,INDIRECT(nfl_game_result),MATCH(I$1,INDIRECT(nfl_game_result_header),0),FALSE)),"",VLOOKUP($B1812,INDIRECT(nfl_game_result),MATCH(I$1,INDIRECT(nfl_game_result_header),0),FALSE)),"error")</f>
        <v>31</v>
      </c>
      <c r="J1812" t="str">
        <f ca="1">IFERROR(IF(ISBLANK(VLOOKUP($B1812,INDIRECT(nfl_game_result),MATCH(J$1,INDIRECT(nfl_game_result_header),0),FALSE)),"",VLOOKUP($B1812,INDIRECT(nfl_game_result),MATCH(J$1,INDIRECT(nfl_game_result_header),0),FALSE)),"error")</f>
        <v>HOU</v>
      </c>
      <c r="K1812" t="str">
        <f ca="1">IFERROR(IF(ISBLANK(VLOOKUP($B1812,INDIRECT(nfl_game_result),MATCH(K$1,INDIRECT(nfl_game_result_header),0),FALSE)),"",VLOOKUP($B1812,INDIRECT(nfl_game_result),MATCH(K$1,INDIRECT(nfl_game_result_header),0),FALSE)),"error")</f>
        <v>HOU</v>
      </c>
      <c r="L1812" s="23" t="str">
        <f ca="1">IFERROR(IF(ISBLANK(VLOOKUP($B1812,INDIRECT(nfl_game_result),MATCH(L$1,INDIRECT(nfl_game_result_header),0),FALSE)),"",VLOOKUP($B1812,INDIRECT(nfl_game_result),MATCH(L$1,INDIRECT(nfl_game_result_header),0),FALSE)),"error")</f>
        <v/>
      </c>
      <c r="M1812" t="s">
        <v>14</v>
      </c>
      <c r="N1812">
        <v>-1</v>
      </c>
      <c r="O1812" t="s">
        <v>77</v>
      </c>
      <c r="P1812">
        <v>6</v>
      </c>
      <c r="Q1812" t="s">
        <v>77</v>
      </c>
      <c r="V1812" s="23" t="s">
        <v>416</v>
      </c>
      <c r="W1812">
        <f ca="1">VALUE(LEFT(C1812, 4))</f>
        <v>2015</v>
      </c>
      <c r="X1812">
        <f ca="1">VALUE(MID(C1812,6,FIND("_",C1812,6)-6))</f>
        <v>6</v>
      </c>
      <c r="Y1812">
        <f ca="1">IF(NOT(OR(ISBLANK(D1812),ISBLANK(E1812),D1812="",E1812="")),D1812-E1812,"")</f>
        <v>2</v>
      </c>
      <c r="Z1812">
        <f ca="1">IF(OR(NOT(ISNUMBER(D1812)),ISBLANK(D1812),D1812="",ISBLANK(N1812)),"",ABS(D1812-N1812))</f>
        <v>1</v>
      </c>
      <c r="AA1812">
        <f ca="1">IF(OR(ISBLANK(J1812),ISBLANK(O1812),J1812="",O1812=""),"",IF(J1812=O1812,1,0))</f>
        <v>0</v>
      </c>
      <c r="AB1812">
        <f ca="1">IF(OR(ISBLANK(K1812),ISBLANK(Q1812),K1812="",Q1812=""),"",IF(K1812=Q1812,1,0))</f>
        <v>0</v>
      </c>
      <c r="AC1812" s="23" t="str">
        <f t="shared" ca="1" si="28"/>
        <v/>
      </c>
    </row>
    <row r="1813" spans="1:29" x14ac:dyDescent="0.25">
      <c r="A1813" s="23">
        <v>1812</v>
      </c>
      <c r="B1813">
        <v>887</v>
      </c>
      <c r="C1813" t="str">
        <f ca="1">IFERROR(VLOOKUP($B1813,INDIRECT(nfl_game_result),MATCH(C$1,INDIRECT(nfl_game_result_header),0),FALSE),"error")</f>
        <v>2015_06_MIA@TEN</v>
      </c>
      <c r="D1813">
        <f ca="1">IFERROR(IF(ISBLANK(VLOOKUP($B1813,INDIRECT(nfl_game_result),MATCH(D$1,INDIRECT(nfl_game_result_header),0),FALSE)),"",VLOOKUP($B1813,INDIRECT(nfl_game_result),MATCH(D$1,INDIRECT(nfl_game_result_header),0),FALSE)),"error")</f>
        <v>-2.5</v>
      </c>
      <c r="E1813">
        <f ca="1">IFERROR(IF(ISBLANK(VLOOKUP($B1813,INDIRECT(nfl_game_result),MATCH(E$1,INDIRECT(nfl_game_result_header),0),FALSE)),"",VLOOKUP($B1813,INDIRECT(nfl_game_result),MATCH(E$1,INDIRECT(nfl_game_result_header),0),FALSE)),"error")</f>
        <v>-1.5</v>
      </c>
      <c r="F1813" s="23" t="str">
        <f ca="1">IFERROR(IF(ISBLANK(VLOOKUP($B1813,INDIRECT(nfl_game_result),MATCH(F$1,INDIRECT(nfl_game_result_header),0),FALSE)),"",VLOOKUP($B1813,INDIRECT(nfl_game_result),MATCH(F$1,INDIRECT(nfl_game_result_header),0),FALSE)),"error")</f>
        <v/>
      </c>
      <c r="G1813" s="23" t="str">
        <f ca="1">IFERROR(IF(ISBLANK(VLOOKUP($B1813,INDIRECT(nfl_game_result),MATCH(G$1,INDIRECT(nfl_game_result_header),0),FALSE)),"",VLOOKUP($B1813,INDIRECT(nfl_game_result),MATCH(G$1,INDIRECT(nfl_game_result_header),0),FALSE)),"error")</f>
        <v/>
      </c>
      <c r="H1813">
        <f ca="1">IFERROR(IF(ISBLANK(VLOOKUP($B1813,INDIRECT(nfl_game_result),MATCH(H$1,INDIRECT(nfl_game_result_header),0),FALSE)),"",VLOOKUP($B1813,INDIRECT(nfl_game_result),MATCH(H$1,INDIRECT(nfl_game_result_header),0),FALSE)),"error")</f>
        <v>10</v>
      </c>
      <c r="I1813">
        <f ca="1">IFERROR(IF(ISBLANK(VLOOKUP($B1813,INDIRECT(nfl_game_result),MATCH(I$1,INDIRECT(nfl_game_result_header),0),FALSE)),"",VLOOKUP($B1813,INDIRECT(nfl_game_result),MATCH(I$1,INDIRECT(nfl_game_result_header),0),FALSE)),"error")</f>
        <v>38</v>
      </c>
      <c r="J1813" t="str">
        <f ca="1">IFERROR(IF(ISBLANK(VLOOKUP($B1813,INDIRECT(nfl_game_result),MATCH(J$1,INDIRECT(nfl_game_result_header),0),FALSE)),"",VLOOKUP($B1813,INDIRECT(nfl_game_result),MATCH(J$1,INDIRECT(nfl_game_result_header),0),FALSE)),"error")</f>
        <v>MIA</v>
      </c>
      <c r="K1813" t="str">
        <f ca="1">IFERROR(IF(ISBLANK(VLOOKUP($B1813,INDIRECT(nfl_game_result),MATCH(K$1,INDIRECT(nfl_game_result_header),0),FALSE)),"",VLOOKUP($B1813,INDIRECT(nfl_game_result),MATCH(K$1,INDIRECT(nfl_game_result_header),0),FALSE)),"error")</f>
        <v>MIA</v>
      </c>
      <c r="L1813" s="23" t="str">
        <f ca="1">IFERROR(IF(ISBLANK(VLOOKUP($B1813,INDIRECT(nfl_game_result),MATCH(L$1,INDIRECT(nfl_game_result_header),0),FALSE)),"",VLOOKUP($B1813,INDIRECT(nfl_game_result),MATCH(L$1,INDIRECT(nfl_game_result_header),0),FALSE)),"error")</f>
        <v/>
      </c>
      <c r="M1813" t="s">
        <v>14</v>
      </c>
      <c r="N1813">
        <v>-3</v>
      </c>
      <c r="O1813" t="s">
        <v>79</v>
      </c>
      <c r="P1813">
        <v>11</v>
      </c>
      <c r="Q1813" t="s">
        <v>79</v>
      </c>
      <c r="V1813" s="23" t="s">
        <v>416</v>
      </c>
      <c r="W1813">
        <f ca="1">VALUE(LEFT(C1813, 4))</f>
        <v>2015</v>
      </c>
      <c r="X1813">
        <f ca="1">VALUE(MID(C1813,6,FIND("_",C1813,6)-6))</f>
        <v>6</v>
      </c>
      <c r="Y1813">
        <f ca="1">IF(NOT(OR(ISBLANK(D1813),ISBLANK(E1813),D1813="",E1813="")),D1813-E1813,"")</f>
        <v>-1</v>
      </c>
      <c r="Z1813">
        <f ca="1">IF(OR(NOT(ISNUMBER(D1813)),ISBLANK(D1813),D1813="",ISBLANK(N1813)),"",ABS(D1813-N1813))</f>
        <v>0.5</v>
      </c>
      <c r="AA1813">
        <f ca="1">IF(OR(ISBLANK(J1813),ISBLANK(O1813),J1813="",O1813=""),"",IF(J1813=O1813,1,0))</f>
        <v>1</v>
      </c>
      <c r="AB1813">
        <f ca="1">IF(OR(ISBLANK(K1813),ISBLANK(Q1813),K1813="",Q1813=""),"",IF(K1813=Q1813,1,0))</f>
        <v>1</v>
      </c>
      <c r="AC1813" s="23" t="str">
        <f t="shared" ca="1" si="28"/>
        <v/>
      </c>
    </row>
    <row r="1814" spans="1:29" x14ac:dyDescent="0.25">
      <c r="A1814" s="23">
        <v>1813</v>
      </c>
      <c r="B1814">
        <v>888</v>
      </c>
      <c r="C1814" t="str">
        <f ca="1">IFERROR(VLOOKUP($B1814,INDIRECT(nfl_game_result),MATCH(C$1,INDIRECT(nfl_game_result_header),0),FALSE),"error")</f>
        <v>2015_06_CAR@SEA</v>
      </c>
      <c r="D1814">
        <f ca="1">IFERROR(IF(ISBLANK(VLOOKUP($B1814,INDIRECT(nfl_game_result),MATCH(D$1,INDIRECT(nfl_game_result_header),0),FALSE)),"",VLOOKUP($B1814,INDIRECT(nfl_game_result),MATCH(D$1,INDIRECT(nfl_game_result_header),0),FALSE)),"error")</f>
        <v>-5.5</v>
      </c>
      <c r="E1814">
        <f ca="1">IFERROR(IF(ISBLANK(VLOOKUP($B1814,INDIRECT(nfl_game_result),MATCH(E$1,INDIRECT(nfl_game_result_header),0),FALSE)),"",VLOOKUP($B1814,INDIRECT(nfl_game_result),MATCH(E$1,INDIRECT(nfl_game_result_header),0),FALSE)),"error")</f>
        <v>-7</v>
      </c>
      <c r="F1814" s="23" t="str">
        <f ca="1">IFERROR(IF(ISBLANK(VLOOKUP($B1814,INDIRECT(nfl_game_result),MATCH(F$1,INDIRECT(nfl_game_result_header),0),FALSE)),"",VLOOKUP($B1814,INDIRECT(nfl_game_result),MATCH(F$1,INDIRECT(nfl_game_result_header),0),FALSE)),"error")</f>
        <v/>
      </c>
      <c r="G1814" s="23" t="str">
        <f ca="1">IFERROR(IF(ISBLANK(VLOOKUP($B1814,INDIRECT(nfl_game_result),MATCH(G$1,INDIRECT(nfl_game_result_header),0),FALSE)),"",VLOOKUP($B1814,INDIRECT(nfl_game_result),MATCH(G$1,INDIRECT(nfl_game_result_header),0),FALSE)),"error")</f>
        <v/>
      </c>
      <c r="H1814">
        <f ca="1">IFERROR(IF(ISBLANK(VLOOKUP($B1814,INDIRECT(nfl_game_result),MATCH(H$1,INDIRECT(nfl_game_result_header),0),FALSE)),"",VLOOKUP($B1814,INDIRECT(nfl_game_result),MATCH(H$1,INDIRECT(nfl_game_result_header),0),FALSE)),"error")</f>
        <v>23</v>
      </c>
      <c r="I1814">
        <f ca="1">IFERROR(IF(ISBLANK(VLOOKUP($B1814,INDIRECT(nfl_game_result),MATCH(I$1,INDIRECT(nfl_game_result_header),0),FALSE)),"",VLOOKUP($B1814,INDIRECT(nfl_game_result),MATCH(I$1,INDIRECT(nfl_game_result_header),0),FALSE)),"error")</f>
        <v>27</v>
      </c>
      <c r="J1814" t="str">
        <f ca="1">IFERROR(IF(ISBLANK(VLOOKUP($B1814,INDIRECT(nfl_game_result),MATCH(J$1,INDIRECT(nfl_game_result_header),0),FALSE)),"",VLOOKUP($B1814,INDIRECT(nfl_game_result),MATCH(J$1,INDIRECT(nfl_game_result_header),0),FALSE)),"error")</f>
        <v>CAR</v>
      </c>
      <c r="K1814" t="str">
        <f ca="1">IFERROR(IF(ISBLANK(VLOOKUP($B1814,INDIRECT(nfl_game_result),MATCH(K$1,INDIRECT(nfl_game_result_header),0),FALSE)),"",VLOOKUP($B1814,INDIRECT(nfl_game_result),MATCH(K$1,INDIRECT(nfl_game_result_header),0),FALSE)),"error")</f>
        <v>CAR</v>
      </c>
      <c r="L1814" s="23" t="str">
        <f ca="1">IFERROR(IF(ISBLANK(VLOOKUP($B1814,INDIRECT(nfl_game_result),MATCH(L$1,INDIRECT(nfl_game_result_header),0),FALSE)),"",VLOOKUP($B1814,INDIRECT(nfl_game_result),MATCH(L$1,INDIRECT(nfl_game_result_header),0),FALSE)),"error")</f>
        <v/>
      </c>
      <c r="M1814" t="s">
        <v>14</v>
      </c>
      <c r="N1814">
        <v>-5.5</v>
      </c>
      <c r="O1814" t="s">
        <v>89</v>
      </c>
      <c r="P1814">
        <v>10</v>
      </c>
      <c r="Q1814" t="s">
        <v>89</v>
      </c>
      <c r="V1814" s="23" t="s">
        <v>416</v>
      </c>
      <c r="W1814">
        <f ca="1">VALUE(LEFT(C1814, 4))</f>
        <v>2015</v>
      </c>
      <c r="X1814">
        <f ca="1">VALUE(MID(C1814,6,FIND("_",C1814,6)-6))</f>
        <v>6</v>
      </c>
      <c r="Y1814">
        <f ca="1">IF(NOT(OR(ISBLANK(D1814),ISBLANK(E1814),D1814="",E1814="")),D1814-E1814,"")</f>
        <v>1.5</v>
      </c>
      <c r="Z1814">
        <f ca="1">IF(OR(NOT(ISNUMBER(D1814)),ISBLANK(D1814),D1814="",ISBLANK(N1814)),"",ABS(D1814-N1814))</f>
        <v>0</v>
      </c>
      <c r="AA1814">
        <f ca="1">IF(OR(ISBLANK(J1814),ISBLANK(O1814),J1814="",O1814=""),"",IF(J1814=O1814,1,0))</f>
        <v>0</v>
      </c>
      <c r="AB1814">
        <f ca="1">IF(OR(ISBLANK(K1814),ISBLANK(Q1814),K1814="",Q1814=""),"",IF(K1814=Q1814,1,0))</f>
        <v>0</v>
      </c>
      <c r="AC1814" s="23" t="str">
        <f t="shared" ca="1" si="28"/>
        <v/>
      </c>
    </row>
    <row r="1815" spans="1:29" x14ac:dyDescent="0.25">
      <c r="A1815" s="23">
        <v>1814</v>
      </c>
      <c r="B1815">
        <v>889</v>
      </c>
      <c r="C1815" t="str">
        <f ca="1">IFERROR(VLOOKUP($B1815,INDIRECT(nfl_game_result),MATCH(C$1,INDIRECT(nfl_game_result_header),0),FALSE),"error")</f>
        <v>2015_06_SD@GBY</v>
      </c>
      <c r="D1815">
        <f ca="1">IFERROR(IF(ISBLANK(VLOOKUP($B1815,INDIRECT(nfl_game_result),MATCH(D$1,INDIRECT(nfl_game_result_header),0),FALSE)),"",VLOOKUP($B1815,INDIRECT(nfl_game_result),MATCH(D$1,INDIRECT(nfl_game_result_header),0),FALSE)),"error")</f>
        <v>-9.5</v>
      </c>
      <c r="E1815">
        <f ca="1">IFERROR(IF(ISBLANK(VLOOKUP($B1815,INDIRECT(nfl_game_result),MATCH(E$1,INDIRECT(nfl_game_result_header),0),FALSE)),"",VLOOKUP($B1815,INDIRECT(nfl_game_result),MATCH(E$1,INDIRECT(nfl_game_result_header),0),FALSE)),"error")</f>
        <v>-10.5</v>
      </c>
      <c r="F1815" s="23" t="str">
        <f ca="1">IFERROR(IF(ISBLANK(VLOOKUP($B1815,INDIRECT(nfl_game_result),MATCH(F$1,INDIRECT(nfl_game_result_header),0),FALSE)),"",VLOOKUP($B1815,INDIRECT(nfl_game_result),MATCH(F$1,INDIRECT(nfl_game_result_header),0),FALSE)),"error")</f>
        <v/>
      </c>
      <c r="G1815" s="23" t="str">
        <f ca="1">IFERROR(IF(ISBLANK(VLOOKUP($B1815,INDIRECT(nfl_game_result),MATCH(G$1,INDIRECT(nfl_game_result_header),0),FALSE)),"",VLOOKUP($B1815,INDIRECT(nfl_game_result),MATCH(G$1,INDIRECT(nfl_game_result_header),0),FALSE)),"error")</f>
        <v/>
      </c>
      <c r="H1815">
        <f ca="1">IFERROR(IF(ISBLANK(VLOOKUP($B1815,INDIRECT(nfl_game_result),MATCH(H$1,INDIRECT(nfl_game_result_header),0),FALSE)),"",VLOOKUP($B1815,INDIRECT(nfl_game_result),MATCH(H$1,INDIRECT(nfl_game_result_header),0),FALSE)),"error")</f>
        <v>27</v>
      </c>
      <c r="I1815">
        <f ca="1">IFERROR(IF(ISBLANK(VLOOKUP($B1815,INDIRECT(nfl_game_result),MATCH(I$1,INDIRECT(nfl_game_result_header),0),FALSE)),"",VLOOKUP($B1815,INDIRECT(nfl_game_result),MATCH(I$1,INDIRECT(nfl_game_result_header),0),FALSE)),"error")</f>
        <v>20</v>
      </c>
      <c r="J1815" t="str">
        <f ca="1">IFERROR(IF(ISBLANK(VLOOKUP($B1815,INDIRECT(nfl_game_result),MATCH(J$1,INDIRECT(nfl_game_result_header),0),FALSE)),"",VLOOKUP($B1815,INDIRECT(nfl_game_result),MATCH(J$1,INDIRECT(nfl_game_result_header),0),FALSE)),"error")</f>
        <v>SD</v>
      </c>
      <c r="K1815" t="str">
        <f ca="1">IFERROR(IF(ISBLANK(VLOOKUP($B1815,INDIRECT(nfl_game_result),MATCH(K$1,INDIRECT(nfl_game_result_header),0),FALSE)),"",VLOOKUP($B1815,INDIRECT(nfl_game_result),MATCH(K$1,INDIRECT(nfl_game_result_header),0),FALSE)),"error")</f>
        <v>GBY</v>
      </c>
      <c r="L1815" s="23" t="str">
        <f ca="1">IFERROR(IF(ISBLANK(VLOOKUP($B1815,INDIRECT(nfl_game_result),MATCH(L$1,INDIRECT(nfl_game_result_header),0),FALSE)),"",VLOOKUP($B1815,INDIRECT(nfl_game_result),MATCH(L$1,INDIRECT(nfl_game_result_header),0),FALSE)),"error")</f>
        <v/>
      </c>
      <c r="M1815" t="s">
        <v>14</v>
      </c>
      <c r="N1815">
        <v>-8</v>
      </c>
      <c r="O1815" t="s">
        <v>88</v>
      </c>
      <c r="P1815">
        <v>13</v>
      </c>
      <c r="Q1815" t="s">
        <v>88</v>
      </c>
      <c r="V1815" s="23" t="s">
        <v>416</v>
      </c>
      <c r="W1815">
        <f ca="1">VALUE(LEFT(C1815, 4))</f>
        <v>2015</v>
      </c>
      <c r="X1815">
        <f ca="1">VALUE(MID(C1815,6,FIND("_",C1815,6)-6))</f>
        <v>6</v>
      </c>
      <c r="Y1815">
        <f ca="1">IF(NOT(OR(ISBLANK(D1815),ISBLANK(E1815),D1815="",E1815="")),D1815-E1815,"")</f>
        <v>1</v>
      </c>
      <c r="Z1815">
        <f ca="1">IF(OR(NOT(ISNUMBER(D1815)),ISBLANK(D1815),D1815="",ISBLANK(N1815)),"",ABS(D1815-N1815))</f>
        <v>1.5</v>
      </c>
      <c r="AA1815">
        <f ca="1">IF(OR(ISBLANK(J1815),ISBLANK(O1815),J1815="",O1815=""),"",IF(J1815=O1815,1,0))</f>
        <v>1</v>
      </c>
      <c r="AB1815">
        <f ca="1">IF(OR(ISBLANK(K1815),ISBLANK(Q1815),K1815="",Q1815=""),"",IF(K1815=Q1815,1,0))</f>
        <v>0</v>
      </c>
      <c r="AC1815" s="23" t="str">
        <f t="shared" ca="1" si="28"/>
        <v/>
      </c>
    </row>
    <row r="1816" spans="1:29" x14ac:dyDescent="0.25">
      <c r="A1816" s="23">
        <v>1815</v>
      </c>
      <c r="B1816">
        <v>890</v>
      </c>
      <c r="C1816" t="str">
        <f ca="1">IFERROR(VLOOKUP($B1816,INDIRECT(nfl_game_result),MATCH(C$1,INDIRECT(nfl_game_result_header),0),FALSE),"error")</f>
        <v>2015_06_BAL@SFO</v>
      </c>
      <c r="D1816">
        <f ca="1">IFERROR(IF(ISBLANK(VLOOKUP($B1816,INDIRECT(nfl_game_result),MATCH(D$1,INDIRECT(nfl_game_result_header),0),FALSE)),"",VLOOKUP($B1816,INDIRECT(nfl_game_result),MATCH(D$1,INDIRECT(nfl_game_result_header),0),FALSE)),"error")</f>
        <v>3</v>
      </c>
      <c r="E1816">
        <f ca="1">IFERROR(IF(ISBLANK(VLOOKUP($B1816,INDIRECT(nfl_game_result),MATCH(E$1,INDIRECT(nfl_game_result_header),0),FALSE)),"",VLOOKUP($B1816,INDIRECT(nfl_game_result),MATCH(E$1,INDIRECT(nfl_game_result_header),0),FALSE)),"error")</f>
        <v>2</v>
      </c>
      <c r="F1816" s="23" t="str">
        <f ca="1">IFERROR(IF(ISBLANK(VLOOKUP($B1816,INDIRECT(nfl_game_result),MATCH(F$1,INDIRECT(nfl_game_result_header),0),FALSE)),"",VLOOKUP($B1816,INDIRECT(nfl_game_result),MATCH(F$1,INDIRECT(nfl_game_result_header),0),FALSE)),"error")</f>
        <v/>
      </c>
      <c r="G1816" s="23" t="str">
        <f ca="1">IFERROR(IF(ISBLANK(VLOOKUP($B1816,INDIRECT(nfl_game_result),MATCH(G$1,INDIRECT(nfl_game_result_header),0),FALSE)),"",VLOOKUP($B1816,INDIRECT(nfl_game_result),MATCH(G$1,INDIRECT(nfl_game_result_header),0),FALSE)),"error")</f>
        <v/>
      </c>
      <c r="H1816">
        <f ca="1">IFERROR(IF(ISBLANK(VLOOKUP($B1816,INDIRECT(nfl_game_result),MATCH(H$1,INDIRECT(nfl_game_result_header),0),FALSE)),"",VLOOKUP($B1816,INDIRECT(nfl_game_result),MATCH(H$1,INDIRECT(nfl_game_result_header),0),FALSE)),"error")</f>
        <v>25</v>
      </c>
      <c r="I1816">
        <f ca="1">IFERROR(IF(ISBLANK(VLOOKUP($B1816,INDIRECT(nfl_game_result),MATCH(I$1,INDIRECT(nfl_game_result_header),0),FALSE)),"",VLOOKUP($B1816,INDIRECT(nfl_game_result),MATCH(I$1,INDIRECT(nfl_game_result_header),0),FALSE)),"error")</f>
        <v>20</v>
      </c>
      <c r="J1816" t="str">
        <f ca="1">IFERROR(IF(ISBLANK(VLOOKUP($B1816,INDIRECT(nfl_game_result),MATCH(J$1,INDIRECT(nfl_game_result_header),0),FALSE)),"",VLOOKUP($B1816,INDIRECT(nfl_game_result),MATCH(J$1,INDIRECT(nfl_game_result_header),0),FALSE)),"error")</f>
        <v>SFO</v>
      </c>
      <c r="K1816" t="str">
        <f ca="1">IFERROR(IF(ISBLANK(VLOOKUP($B1816,INDIRECT(nfl_game_result),MATCH(K$1,INDIRECT(nfl_game_result_header),0),FALSE)),"",VLOOKUP($B1816,INDIRECT(nfl_game_result),MATCH(K$1,INDIRECT(nfl_game_result_header),0),FALSE)),"error")</f>
        <v>SFO</v>
      </c>
      <c r="L1816" s="23" t="str">
        <f ca="1">IFERROR(IF(ISBLANK(VLOOKUP($B1816,INDIRECT(nfl_game_result),MATCH(L$1,INDIRECT(nfl_game_result_header),0),FALSE)),"",VLOOKUP($B1816,INDIRECT(nfl_game_result),MATCH(L$1,INDIRECT(nfl_game_result_header),0),FALSE)),"error")</f>
        <v/>
      </c>
      <c r="M1816" t="s">
        <v>14</v>
      </c>
      <c r="N1816">
        <v>-1</v>
      </c>
      <c r="O1816" t="s">
        <v>333</v>
      </c>
      <c r="P1816">
        <v>5</v>
      </c>
      <c r="Q1816" t="s">
        <v>333</v>
      </c>
      <c r="V1816" s="23" t="s">
        <v>416</v>
      </c>
      <c r="W1816">
        <f ca="1">VALUE(LEFT(C1816, 4))</f>
        <v>2015</v>
      </c>
      <c r="X1816">
        <f ca="1">VALUE(MID(C1816,6,FIND("_",C1816,6)-6))</f>
        <v>6</v>
      </c>
      <c r="Y1816">
        <f ca="1">IF(NOT(OR(ISBLANK(D1816),ISBLANK(E1816),D1816="",E1816="")),D1816-E1816,"")</f>
        <v>1</v>
      </c>
      <c r="Z1816">
        <f ca="1">IF(OR(NOT(ISNUMBER(D1816)),ISBLANK(D1816),D1816="",ISBLANK(N1816)),"",ABS(D1816-N1816))</f>
        <v>4</v>
      </c>
      <c r="AA1816">
        <f ca="1">IF(OR(ISBLANK(J1816),ISBLANK(O1816),J1816="",O1816=""),"",IF(J1816=O1816,1,0))</f>
        <v>1</v>
      </c>
      <c r="AB1816">
        <f ca="1">IF(OR(ISBLANK(K1816),ISBLANK(Q1816),K1816="",Q1816=""),"",IF(K1816=Q1816,1,0))</f>
        <v>1</v>
      </c>
      <c r="AC1816" s="23" t="str">
        <f t="shared" ca="1" si="28"/>
        <v/>
      </c>
    </row>
    <row r="1817" spans="1:29" x14ac:dyDescent="0.25">
      <c r="A1817" s="23">
        <v>1816</v>
      </c>
      <c r="B1817">
        <v>891</v>
      </c>
      <c r="C1817" t="str">
        <f ca="1">IFERROR(VLOOKUP($B1817,INDIRECT(nfl_game_result),MATCH(C$1,INDIRECT(nfl_game_result_header),0),FALSE),"error")</f>
        <v>2015_06_NWE@IND</v>
      </c>
      <c r="D1817">
        <f ca="1">IFERROR(IF(ISBLANK(VLOOKUP($B1817,INDIRECT(nfl_game_result),MATCH(D$1,INDIRECT(nfl_game_result_header),0),FALSE)),"",VLOOKUP($B1817,INDIRECT(nfl_game_result),MATCH(D$1,INDIRECT(nfl_game_result_header),0),FALSE)),"error")</f>
        <v>6.5</v>
      </c>
      <c r="E1817">
        <f ca="1">IFERROR(IF(ISBLANK(VLOOKUP($B1817,INDIRECT(nfl_game_result),MATCH(E$1,INDIRECT(nfl_game_result_header),0),FALSE)),"",VLOOKUP($B1817,INDIRECT(nfl_game_result),MATCH(E$1,INDIRECT(nfl_game_result_header),0),FALSE)),"error")</f>
        <v>9.5</v>
      </c>
      <c r="F1817" s="23" t="str">
        <f ca="1">IFERROR(IF(ISBLANK(VLOOKUP($B1817,INDIRECT(nfl_game_result),MATCH(F$1,INDIRECT(nfl_game_result_header),0),FALSE)),"",VLOOKUP($B1817,INDIRECT(nfl_game_result),MATCH(F$1,INDIRECT(nfl_game_result_header),0),FALSE)),"error")</f>
        <v/>
      </c>
      <c r="G1817" s="23" t="str">
        <f ca="1">IFERROR(IF(ISBLANK(VLOOKUP($B1817,INDIRECT(nfl_game_result),MATCH(G$1,INDIRECT(nfl_game_result_header),0),FALSE)),"",VLOOKUP($B1817,INDIRECT(nfl_game_result),MATCH(G$1,INDIRECT(nfl_game_result_header),0),FALSE)),"error")</f>
        <v/>
      </c>
      <c r="H1817">
        <f ca="1">IFERROR(IF(ISBLANK(VLOOKUP($B1817,INDIRECT(nfl_game_result),MATCH(H$1,INDIRECT(nfl_game_result_header),0),FALSE)),"",VLOOKUP($B1817,INDIRECT(nfl_game_result),MATCH(H$1,INDIRECT(nfl_game_result_header),0),FALSE)),"error")</f>
        <v>27</v>
      </c>
      <c r="I1817">
        <f ca="1">IFERROR(IF(ISBLANK(VLOOKUP($B1817,INDIRECT(nfl_game_result),MATCH(I$1,INDIRECT(nfl_game_result_header),0),FALSE)),"",VLOOKUP($B1817,INDIRECT(nfl_game_result),MATCH(I$1,INDIRECT(nfl_game_result_header),0),FALSE)),"error")</f>
        <v>34</v>
      </c>
      <c r="J1817" t="str">
        <f ca="1">IFERROR(IF(ISBLANK(VLOOKUP($B1817,INDIRECT(nfl_game_result),MATCH(J$1,INDIRECT(nfl_game_result_header),0),FALSE)),"",VLOOKUP($B1817,INDIRECT(nfl_game_result),MATCH(J$1,INDIRECT(nfl_game_result_header),0),FALSE)),"error")</f>
        <v>IND</v>
      </c>
      <c r="K1817" t="str">
        <f ca="1">IFERROR(IF(ISBLANK(VLOOKUP($B1817,INDIRECT(nfl_game_result),MATCH(K$1,INDIRECT(nfl_game_result_header),0),FALSE)),"",VLOOKUP($B1817,INDIRECT(nfl_game_result),MATCH(K$1,INDIRECT(nfl_game_result_header),0),FALSE)),"error")</f>
        <v>NWE</v>
      </c>
      <c r="L1817" s="23" t="str">
        <f ca="1">IFERROR(IF(ISBLANK(VLOOKUP($B1817,INDIRECT(nfl_game_result),MATCH(L$1,INDIRECT(nfl_game_result_header),0),FALSE)),"",VLOOKUP($B1817,INDIRECT(nfl_game_result),MATCH(L$1,INDIRECT(nfl_game_result_header),0),FALSE)),"error")</f>
        <v/>
      </c>
      <c r="M1817" t="s">
        <v>14</v>
      </c>
      <c r="N1817">
        <v>4</v>
      </c>
      <c r="O1817" t="s">
        <v>332</v>
      </c>
      <c r="P1817">
        <v>4</v>
      </c>
      <c r="Q1817" t="s">
        <v>332</v>
      </c>
      <c r="V1817" s="23" t="s">
        <v>416</v>
      </c>
      <c r="W1817">
        <f ca="1">VALUE(LEFT(C1817, 4))</f>
        <v>2015</v>
      </c>
      <c r="X1817">
        <f ca="1">VALUE(MID(C1817,6,FIND("_",C1817,6)-6))</f>
        <v>6</v>
      </c>
      <c r="Y1817">
        <f ca="1">IF(NOT(OR(ISBLANK(D1817),ISBLANK(E1817),D1817="",E1817="")),D1817-E1817,"")</f>
        <v>-3</v>
      </c>
      <c r="Z1817">
        <f ca="1">IF(OR(NOT(ISNUMBER(D1817)),ISBLANK(D1817),D1817="",ISBLANK(N1817)),"",ABS(D1817-N1817))</f>
        <v>2.5</v>
      </c>
      <c r="AA1817">
        <f ca="1">IF(OR(ISBLANK(J1817),ISBLANK(O1817),J1817="",O1817=""),"",IF(J1817=O1817,1,0))</f>
        <v>0</v>
      </c>
      <c r="AB1817">
        <f ca="1">IF(OR(ISBLANK(K1817),ISBLANK(Q1817),K1817="",Q1817=""),"",IF(K1817=Q1817,1,0))</f>
        <v>1</v>
      </c>
      <c r="AC1817" s="23" t="str">
        <f t="shared" ca="1" si="28"/>
        <v/>
      </c>
    </row>
    <row r="1818" spans="1:29" x14ac:dyDescent="0.25">
      <c r="A1818" s="23">
        <v>1817</v>
      </c>
      <c r="B1818">
        <v>892</v>
      </c>
      <c r="C1818" t="str">
        <f ca="1">IFERROR(VLOOKUP($B1818,INDIRECT(nfl_game_result),MATCH(C$1,INDIRECT(nfl_game_result_header),0),FALSE),"error")</f>
        <v>2015_06_NYG@PHI</v>
      </c>
      <c r="D1818">
        <f ca="1">IFERROR(IF(ISBLANK(VLOOKUP($B1818,INDIRECT(nfl_game_result),MATCH(D$1,INDIRECT(nfl_game_result_header),0),FALSE)),"",VLOOKUP($B1818,INDIRECT(nfl_game_result),MATCH(D$1,INDIRECT(nfl_game_result_header),0),FALSE)),"error")</f>
        <v>-3.5</v>
      </c>
      <c r="E1818">
        <f ca="1">IFERROR(IF(ISBLANK(VLOOKUP($B1818,INDIRECT(nfl_game_result),MATCH(E$1,INDIRECT(nfl_game_result_header),0),FALSE)),"",VLOOKUP($B1818,INDIRECT(nfl_game_result),MATCH(E$1,INDIRECT(nfl_game_result_header),0),FALSE)),"error")</f>
        <v>-5.5</v>
      </c>
      <c r="F1818" s="23" t="str">
        <f ca="1">IFERROR(IF(ISBLANK(VLOOKUP($B1818,INDIRECT(nfl_game_result),MATCH(F$1,INDIRECT(nfl_game_result_header),0),FALSE)),"",VLOOKUP($B1818,INDIRECT(nfl_game_result),MATCH(F$1,INDIRECT(nfl_game_result_header),0),FALSE)),"error")</f>
        <v/>
      </c>
      <c r="G1818" s="23" t="str">
        <f ca="1">IFERROR(IF(ISBLANK(VLOOKUP($B1818,INDIRECT(nfl_game_result),MATCH(G$1,INDIRECT(nfl_game_result_header),0),FALSE)),"",VLOOKUP($B1818,INDIRECT(nfl_game_result),MATCH(G$1,INDIRECT(nfl_game_result_header),0),FALSE)),"error")</f>
        <v/>
      </c>
      <c r="H1818">
        <f ca="1">IFERROR(IF(ISBLANK(VLOOKUP($B1818,INDIRECT(nfl_game_result),MATCH(H$1,INDIRECT(nfl_game_result_header),0),FALSE)),"",VLOOKUP($B1818,INDIRECT(nfl_game_result),MATCH(H$1,INDIRECT(nfl_game_result_header),0),FALSE)),"error")</f>
        <v>27</v>
      </c>
      <c r="I1818">
        <f ca="1">IFERROR(IF(ISBLANK(VLOOKUP($B1818,INDIRECT(nfl_game_result),MATCH(I$1,INDIRECT(nfl_game_result_header),0),FALSE)),"",VLOOKUP($B1818,INDIRECT(nfl_game_result),MATCH(I$1,INDIRECT(nfl_game_result_header),0),FALSE)),"error")</f>
        <v>7</v>
      </c>
      <c r="J1818" t="str">
        <f ca="1">IFERROR(IF(ISBLANK(VLOOKUP($B1818,INDIRECT(nfl_game_result),MATCH(J$1,INDIRECT(nfl_game_result_header),0),FALSE)),"",VLOOKUP($B1818,INDIRECT(nfl_game_result),MATCH(J$1,INDIRECT(nfl_game_result_header),0),FALSE)),"error")</f>
        <v>PHI</v>
      </c>
      <c r="K1818" t="str">
        <f ca="1">IFERROR(IF(ISBLANK(VLOOKUP($B1818,INDIRECT(nfl_game_result),MATCH(K$1,INDIRECT(nfl_game_result_header),0),FALSE)),"",VLOOKUP($B1818,INDIRECT(nfl_game_result),MATCH(K$1,INDIRECT(nfl_game_result_header),0),FALSE)),"error")</f>
        <v>PHI</v>
      </c>
      <c r="L1818" s="23" t="str">
        <f ca="1">IFERROR(IF(ISBLANK(VLOOKUP($B1818,INDIRECT(nfl_game_result),MATCH(L$1,INDIRECT(nfl_game_result_header),0),FALSE)),"",VLOOKUP($B1818,INDIRECT(nfl_game_result),MATCH(L$1,INDIRECT(nfl_game_result_header),0),FALSE)),"error")</f>
        <v/>
      </c>
      <c r="M1818" t="s">
        <v>14</v>
      </c>
      <c r="N1818">
        <v>-3.5</v>
      </c>
      <c r="O1818" t="s">
        <v>86</v>
      </c>
      <c r="P1818">
        <v>7</v>
      </c>
      <c r="Q1818" t="s">
        <v>86</v>
      </c>
      <c r="V1818" s="23" t="s">
        <v>416</v>
      </c>
      <c r="W1818">
        <f ca="1">VALUE(LEFT(C1818, 4))</f>
        <v>2015</v>
      </c>
      <c r="X1818">
        <f ca="1">VALUE(MID(C1818,6,FIND("_",C1818,6)-6))</f>
        <v>6</v>
      </c>
      <c r="Y1818">
        <f ca="1">IF(NOT(OR(ISBLANK(D1818),ISBLANK(E1818),D1818="",E1818="")),D1818-E1818,"")</f>
        <v>2</v>
      </c>
      <c r="Z1818">
        <f ca="1">IF(OR(NOT(ISNUMBER(D1818)),ISBLANK(D1818),D1818="",ISBLANK(N1818)),"",ABS(D1818-N1818))</f>
        <v>0</v>
      </c>
      <c r="AA1818">
        <f ca="1">IF(OR(ISBLANK(J1818),ISBLANK(O1818),J1818="",O1818=""),"",IF(J1818=O1818,1,0))</f>
        <v>1</v>
      </c>
      <c r="AB1818">
        <f ca="1">IF(OR(ISBLANK(K1818),ISBLANK(Q1818),K1818="",Q1818=""),"",IF(K1818=Q1818,1,0))</f>
        <v>1</v>
      </c>
      <c r="AC1818" s="23" t="str">
        <f t="shared" ca="1" si="28"/>
        <v/>
      </c>
    </row>
    <row r="1819" spans="1:29" x14ac:dyDescent="0.25">
      <c r="A1819" s="23">
        <v>1818</v>
      </c>
      <c r="B1819">
        <v>893</v>
      </c>
      <c r="C1819" t="str">
        <f ca="1">IFERROR(VLOOKUP($B1819,INDIRECT(nfl_game_result),MATCH(C$1,INDIRECT(nfl_game_result_header),0),FALSE),"error")</f>
        <v>2015_07_SEA@SFO</v>
      </c>
      <c r="D1819">
        <f ca="1">IFERROR(IF(ISBLANK(VLOOKUP($B1819,INDIRECT(nfl_game_result),MATCH(D$1,INDIRECT(nfl_game_result_header),0),FALSE)),"",VLOOKUP($B1819,INDIRECT(nfl_game_result),MATCH(D$1,INDIRECT(nfl_game_result_header),0),FALSE)),"error")</f>
        <v>4</v>
      </c>
      <c r="E1819">
        <f ca="1">IFERROR(IF(ISBLANK(VLOOKUP($B1819,INDIRECT(nfl_game_result),MATCH(E$1,INDIRECT(nfl_game_result_header),0),FALSE)),"",VLOOKUP($B1819,INDIRECT(nfl_game_result),MATCH(E$1,INDIRECT(nfl_game_result_header),0),FALSE)),"error")</f>
        <v>6.5</v>
      </c>
      <c r="F1819" s="23" t="str">
        <f ca="1">IFERROR(IF(ISBLANK(VLOOKUP($B1819,INDIRECT(nfl_game_result),MATCH(F$1,INDIRECT(nfl_game_result_header),0),FALSE)),"",VLOOKUP($B1819,INDIRECT(nfl_game_result),MATCH(F$1,INDIRECT(nfl_game_result_header),0),FALSE)),"error")</f>
        <v/>
      </c>
      <c r="G1819" s="23" t="str">
        <f ca="1">IFERROR(IF(ISBLANK(VLOOKUP($B1819,INDIRECT(nfl_game_result),MATCH(G$1,INDIRECT(nfl_game_result_header),0),FALSE)),"",VLOOKUP($B1819,INDIRECT(nfl_game_result),MATCH(G$1,INDIRECT(nfl_game_result_header),0),FALSE)),"error")</f>
        <v/>
      </c>
      <c r="H1819">
        <f ca="1">IFERROR(IF(ISBLANK(VLOOKUP($B1819,INDIRECT(nfl_game_result),MATCH(H$1,INDIRECT(nfl_game_result_header),0),FALSE)),"",VLOOKUP($B1819,INDIRECT(nfl_game_result),MATCH(H$1,INDIRECT(nfl_game_result_header),0),FALSE)),"error")</f>
        <v>3</v>
      </c>
      <c r="I1819">
        <f ca="1">IFERROR(IF(ISBLANK(VLOOKUP($B1819,INDIRECT(nfl_game_result),MATCH(I$1,INDIRECT(nfl_game_result_header),0),FALSE)),"",VLOOKUP($B1819,INDIRECT(nfl_game_result),MATCH(I$1,INDIRECT(nfl_game_result_header),0),FALSE)),"error")</f>
        <v>20</v>
      </c>
      <c r="J1819" t="str">
        <f ca="1">IFERROR(IF(ISBLANK(VLOOKUP($B1819,INDIRECT(nfl_game_result),MATCH(J$1,INDIRECT(nfl_game_result_header),0),FALSE)),"",VLOOKUP($B1819,INDIRECT(nfl_game_result),MATCH(J$1,INDIRECT(nfl_game_result_header),0),FALSE)),"error")</f>
        <v>SEA</v>
      </c>
      <c r="K1819" t="str">
        <f ca="1">IFERROR(IF(ISBLANK(VLOOKUP($B1819,INDIRECT(nfl_game_result),MATCH(K$1,INDIRECT(nfl_game_result_header),0),FALSE)),"",VLOOKUP($B1819,INDIRECT(nfl_game_result),MATCH(K$1,INDIRECT(nfl_game_result_header),0),FALSE)),"error")</f>
        <v>SEA</v>
      </c>
      <c r="L1819" s="23" t="str">
        <f ca="1">IFERROR(IF(ISBLANK(VLOOKUP($B1819,INDIRECT(nfl_game_result),MATCH(L$1,INDIRECT(nfl_game_result_header),0),FALSE)),"",VLOOKUP($B1819,INDIRECT(nfl_game_result),MATCH(L$1,INDIRECT(nfl_game_result_header),0),FALSE)),"error")</f>
        <v/>
      </c>
      <c r="M1819" t="s">
        <v>16</v>
      </c>
      <c r="N1819">
        <v>4</v>
      </c>
      <c r="O1819" t="s">
        <v>89</v>
      </c>
      <c r="P1819">
        <v>3</v>
      </c>
      <c r="Q1819" t="s">
        <v>89</v>
      </c>
      <c r="V1819" s="23" t="s">
        <v>416</v>
      </c>
      <c r="W1819">
        <f ca="1">VALUE(LEFT(C1819, 4))</f>
        <v>2015</v>
      </c>
      <c r="X1819">
        <f ca="1">VALUE(MID(C1819,6,FIND("_",C1819,6)-6))</f>
        <v>7</v>
      </c>
      <c r="Y1819">
        <f ca="1">IF(NOT(OR(ISBLANK(D1819),ISBLANK(E1819),D1819="",E1819="")),D1819-E1819,"")</f>
        <v>-2.5</v>
      </c>
      <c r="Z1819">
        <f ca="1">IF(OR(NOT(ISNUMBER(D1819)),ISBLANK(D1819),D1819="",ISBLANK(N1819)),"",ABS(D1819-N1819))</f>
        <v>0</v>
      </c>
      <c r="AA1819">
        <f ca="1">IF(OR(ISBLANK(J1819),ISBLANK(O1819),J1819="",O1819=""),"",IF(J1819=O1819,1,0))</f>
        <v>1</v>
      </c>
      <c r="AB1819">
        <f ca="1">IF(OR(ISBLANK(K1819),ISBLANK(Q1819),K1819="",Q1819=""),"",IF(K1819=Q1819,1,0))</f>
        <v>1</v>
      </c>
      <c r="AC1819" s="23" t="str">
        <f t="shared" ca="1" si="28"/>
        <v/>
      </c>
    </row>
    <row r="1820" spans="1:29" x14ac:dyDescent="0.25">
      <c r="A1820" s="23">
        <v>1819</v>
      </c>
      <c r="B1820">
        <v>894</v>
      </c>
      <c r="C1820" t="str">
        <f ca="1">IFERROR(VLOOKUP($B1820,INDIRECT(nfl_game_result),MATCH(C$1,INDIRECT(nfl_game_result_header),0),FALSE),"error")</f>
        <v>2015_07_BUF@JAX</v>
      </c>
      <c r="D1820">
        <f ca="1">IFERROR(IF(ISBLANK(VLOOKUP($B1820,INDIRECT(nfl_game_result),MATCH(D$1,INDIRECT(nfl_game_result_header),0),FALSE)),"",VLOOKUP($B1820,INDIRECT(nfl_game_result),MATCH(D$1,INDIRECT(nfl_game_result_header),0),FALSE)),"error")</f>
        <v>3.5</v>
      </c>
      <c r="E1820">
        <f ca="1">IFERROR(IF(ISBLANK(VLOOKUP($B1820,INDIRECT(nfl_game_result),MATCH(E$1,INDIRECT(nfl_game_result_header),0),FALSE)),"",VLOOKUP($B1820,INDIRECT(nfl_game_result),MATCH(E$1,INDIRECT(nfl_game_result_header),0),FALSE)),"error")</f>
        <v>4.5</v>
      </c>
      <c r="F1820" s="23" t="str">
        <f ca="1">IFERROR(IF(ISBLANK(VLOOKUP($B1820,INDIRECT(nfl_game_result),MATCH(F$1,INDIRECT(nfl_game_result_header),0),FALSE)),"",VLOOKUP($B1820,INDIRECT(nfl_game_result),MATCH(F$1,INDIRECT(nfl_game_result_header),0),FALSE)),"error")</f>
        <v/>
      </c>
      <c r="G1820" s="23" t="str">
        <f ca="1">IFERROR(IF(ISBLANK(VLOOKUP($B1820,INDIRECT(nfl_game_result),MATCH(G$1,INDIRECT(nfl_game_result_header),0),FALSE)),"",VLOOKUP($B1820,INDIRECT(nfl_game_result),MATCH(G$1,INDIRECT(nfl_game_result_header),0),FALSE)),"error")</f>
        <v/>
      </c>
      <c r="H1820">
        <f ca="1">IFERROR(IF(ISBLANK(VLOOKUP($B1820,INDIRECT(nfl_game_result),MATCH(H$1,INDIRECT(nfl_game_result_header),0),FALSE)),"",VLOOKUP($B1820,INDIRECT(nfl_game_result),MATCH(H$1,INDIRECT(nfl_game_result_header),0),FALSE)),"error")</f>
        <v>34</v>
      </c>
      <c r="I1820">
        <f ca="1">IFERROR(IF(ISBLANK(VLOOKUP($B1820,INDIRECT(nfl_game_result),MATCH(I$1,INDIRECT(nfl_game_result_header),0),FALSE)),"",VLOOKUP($B1820,INDIRECT(nfl_game_result),MATCH(I$1,INDIRECT(nfl_game_result_header),0),FALSE)),"error")</f>
        <v>31</v>
      </c>
      <c r="J1820" t="str">
        <f ca="1">IFERROR(IF(ISBLANK(VLOOKUP($B1820,INDIRECT(nfl_game_result),MATCH(J$1,INDIRECT(nfl_game_result_header),0),FALSE)),"",VLOOKUP($B1820,INDIRECT(nfl_game_result),MATCH(J$1,INDIRECT(nfl_game_result_header),0),FALSE)),"error")</f>
        <v>JAX</v>
      </c>
      <c r="K1820" t="str">
        <f ca="1">IFERROR(IF(ISBLANK(VLOOKUP($B1820,INDIRECT(nfl_game_result),MATCH(K$1,INDIRECT(nfl_game_result_header),0),FALSE)),"",VLOOKUP($B1820,INDIRECT(nfl_game_result),MATCH(K$1,INDIRECT(nfl_game_result_header),0),FALSE)),"error")</f>
        <v>JAX</v>
      </c>
      <c r="L1820" s="23" t="str">
        <f ca="1">IFERROR(IF(ISBLANK(VLOOKUP($B1820,INDIRECT(nfl_game_result),MATCH(L$1,INDIRECT(nfl_game_result_header),0),FALSE)),"",VLOOKUP($B1820,INDIRECT(nfl_game_result),MATCH(L$1,INDIRECT(nfl_game_result_header),0),FALSE)),"error")</f>
        <v/>
      </c>
      <c r="M1820" t="s">
        <v>16</v>
      </c>
      <c r="N1820">
        <v>6</v>
      </c>
      <c r="O1820" t="s">
        <v>77</v>
      </c>
      <c r="P1820">
        <v>11</v>
      </c>
      <c r="Q1820" t="s">
        <v>77</v>
      </c>
      <c r="V1820" s="23" t="s">
        <v>416</v>
      </c>
      <c r="W1820">
        <f ca="1">VALUE(LEFT(C1820, 4))</f>
        <v>2015</v>
      </c>
      <c r="X1820">
        <f ca="1">VALUE(MID(C1820,6,FIND("_",C1820,6)-6))</f>
        <v>7</v>
      </c>
      <c r="Y1820">
        <f ca="1">IF(NOT(OR(ISBLANK(D1820),ISBLANK(E1820),D1820="",E1820="")),D1820-E1820,"")</f>
        <v>-1</v>
      </c>
      <c r="Z1820">
        <f ca="1">IF(OR(NOT(ISNUMBER(D1820)),ISBLANK(D1820),D1820="",ISBLANK(N1820)),"",ABS(D1820-N1820))</f>
        <v>2.5</v>
      </c>
      <c r="AA1820">
        <f ca="1">IF(OR(ISBLANK(J1820),ISBLANK(O1820),J1820="",O1820=""),"",IF(J1820=O1820,1,0))</f>
        <v>1</v>
      </c>
      <c r="AB1820">
        <f ca="1">IF(OR(ISBLANK(K1820),ISBLANK(Q1820),K1820="",Q1820=""),"",IF(K1820=Q1820,1,0))</f>
        <v>1</v>
      </c>
      <c r="AC1820" s="23" t="str">
        <f t="shared" ca="1" si="28"/>
        <v/>
      </c>
    </row>
    <row r="1821" spans="1:29" x14ac:dyDescent="0.25">
      <c r="A1821" s="23">
        <v>1820</v>
      </c>
      <c r="B1821">
        <v>895</v>
      </c>
      <c r="C1821" t="str">
        <f ca="1">IFERROR(VLOOKUP($B1821,INDIRECT(nfl_game_result),MATCH(C$1,INDIRECT(nfl_game_result_header),0),FALSE),"error")</f>
        <v>2015_07_TBY@WAS</v>
      </c>
      <c r="D1821">
        <f ca="1">IFERROR(IF(ISBLANK(VLOOKUP($B1821,INDIRECT(nfl_game_result),MATCH(D$1,INDIRECT(nfl_game_result_header),0),FALSE)),"",VLOOKUP($B1821,INDIRECT(nfl_game_result),MATCH(D$1,INDIRECT(nfl_game_result_header),0),FALSE)),"error")</f>
        <v>-4</v>
      </c>
      <c r="E1821">
        <f ca="1">IFERROR(IF(ISBLANK(VLOOKUP($B1821,INDIRECT(nfl_game_result),MATCH(E$1,INDIRECT(nfl_game_result_header),0),FALSE)),"",VLOOKUP($B1821,INDIRECT(nfl_game_result),MATCH(E$1,INDIRECT(nfl_game_result_header),0),FALSE)),"error")</f>
        <v>-3</v>
      </c>
      <c r="F1821" s="23" t="str">
        <f ca="1">IFERROR(IF(ISBLANK(VLOOKUP($B1821,INDIRECT(nfl_game_result),MATCH(F$1,INDIRECT(nfl_game_result_header),0),FALSE)),"",VLOOKUP($B1821,INDIRECT(nfl_game_result),MATCH(F$1,INDIRECT(nfl_game_result_header),0),FALSE)),"error")</f>
        <v/>
      </c>
      <c r="G1821" s="23" t="str">
        <f ca="1">IFERROR(IF(ISBLANK(VLOOKUP($B1821,INDIRECT(nfl_game_result),MATCH(G$1,INDIRECT(nfl_game_result_header),0),FALSE)),"",VLOOKUP($B1821,INDIRECT(nfl_game_result),MATCH(G$1,INDIRECT(nfl_game_result_header),0),FALSE)),"error")</f>
        <v/>
      </c>
      <c r="H1821">
        <f ca="1">IFERROR(IF(ISBLANK(VLOOKUP($B1821,INDIRECT(nfl_game_result),MATCH(H$1,INDIRECT(nfl_game_result_header),0),FALSE)),"",VLOOKUP($B1821,INDIRECT(nfl_game_result),MATCH(H$1,INDIRECT(nfl_game_result_header),0),FALSE)),"error")</f>
        <v>31</v>
      </c>
      <c r="I1821">
        <f ca="1">IFERROR(IF(ISBLANK(VLOOKUP($B1821,INDIRECT(nfl_game_result),MATCH(I$1,INDIRECT(nfl_game_result_header),0),FALSE)),"",VLOOKUP($B1821,INDIRECT(nfl_game_result),MATCH(I$1,INDIRECT(nfl_game_result_header),0),FALSE)),"error")</f>
        <v>30</v>
      </c>
      <c r="J1821" t="str">
        <f ca="1">IFERROR(IF(ISBLANK(VLOOKUP($B1821,INDIRECT(nfl_game_result),MATCH(J$1,INDIRECT(nfl_game_result_header),0),FALSE)),"",VLOOKUP($B1821,INDIRECT(nfl_game_result),MATCH(J$1,INDIRECT(nfl_game_result_header),0),FALSE)),"error")</f>
        <v>TBY</v>
      </c>
      <c r="K1821" t="str">
        <f ca="1">IFERROR(IF(ISBLANK(VLOOKUP($B1821,INDIRECT(nfl_game_result),MATCH(K$1,INDIRECT(nfl_game_result_header),0),FALSE)),"",VLOOKUP($B1821,INDIRECT(nfl_game_result),MATCH(K$1,INDIRECT(nfl_game_result_header),0),FALSE)),"error")</f>
        <v>WAS</v>
      </c>
      <c r="L1821" s="23" t="str">
        <f ca="1">IFERROR(IF(ISBLANK(VLOOKUP($B1821,INDIRECT(nfl_game_result),MATCH(L$1,INDIRECT(nfl_game_result_header),0),FALSE)),"",VLOOKUP($B1821,INDIRECT(nfl_game_result),MATCH(L$1,INDIRECT(nfl_game_result_header),0),FALSE)),"error")</f>
        <v/>
      </c>
      <c r="M1821" t="s">
        <v>16</v>
      </c>
      <c r="N1821">
        <v>-4</v>
      </c>
      <c r="O1821" t="s">
        <v>94</v>
      </c>
      <c r="P1821">
        <v>12</v>
      </c>
      <c r="Q1821" t="s">
        <v>94</v>
      </c>
      <c r="V1821" s="23" t="s">
        <v>416</v>
      </c>
      <c r="W1821">
        <f ca="1">VALUE(LEFT(C1821, 4))</f>
        <v>2015</v>
      </c>
      <c r="X1821">
        <f ca="1">VALUE(MID(C1821,6,FIND("_",C1821,6)-6))</f>
        <v>7</v>
      </c>
      <c r="Y1821">
        <f ca="1">IF(NOT(OR(ISBLANK(D1821),ISBLANK(E1821),D1821="",E1821="")),D1821-E1821,"")</f>
        <v>-1</v>
      </c>
      <c r="Z1821">
        <f ca="1">IF(OR(NOT(ISNUMBER(D1821)),ISBLANK(D1821),D1821="",ISBLANK(N1821)),"",ABS(D1821-N1821))</f>
        <v>0</v>
      </c>
      <c r="AA1821">
        <f ca="1">IF(OR(ISBLANK(J1821),ISBLANK(O1821),J1821="",O1821=""),"",IF(J1821=O1821,1,0))</f>
        <v>0</v>
      </c>
      <c r="AB1821">
        <f ca="1">IF(OR(ISBLANK(K1821),ISBLANK(Q1821),K1821="",Q1821=""),"",IF(K1821=Q1821,1,0))</f>
        <v>1</v>
      </c>
      <c r="AC1821" s="23" t="str">
        <f t="shared" ca="1" si="28"/>
        <v/>
      </c>
    </row>
    <row r="1822" spans="1:29" x14ac:dyDescent="0.25">
      <c r="A1822" s="23">
        <v>1821</v>
      </c>
      <c r="B1822">
        <v>896</v>
      </c>
      <c r="C1822" t="str">
        <f ca="1">IFERROR(VLOOKUP($B1822,INDIRECT(nfl_game_result),MATCH(C$1,INDIRECT(nfl_game_result_header),0),FALSE),"error")</f>
        <v>2015_07_ATL@TEN</v>
      </c>
      <c r="D1822">
        <f ca="1">IFERROR(IF(ISBLANK(VLOOKUP($B1822,INDIRECT(nfl_game_result),MATCH(D$1,INDIRECT(nfl_game_result_header),0),FALSE)),"",VLOOKUP($B1822,INDIRECT(nfl_game_result),MATCH(D$1,INDIRECT(nfl_game_result_header),0),FALSE)),"error")</f>
        <v>4.5</v>
      </c>
      <c r="E1822">
        <f ca="1">IFERROR(IF(ISBLANK(VLOOKUP($B1822,INDIRECT(nfl_game_result),MATCH(E$1,INDIRECT(nfl_game_result_header),0),FALSE)),"",VLOOKUP($B1822,INDIRECT(nfl_game_result),MATCH(E$1,INDIRECT(nfl_game_result_header),0),FALSE)),"error")</f>
        <v>6</v>
      </c>
      <c r="F1822" s="23" t="str">
        <f ca="1">IFERROR(IF(ISBLANK(VLOOKUP($B1822,INDIRECT(nfl_game_result),MATCH(F$1,INDIRECT(nfl_game_result_header),0),FALSE)),"",VLOOKUP($B1822,INDIRECT(nfl_game_result),MATCH(F$1,INDIRECT(nfl_game_result_header),0),FALSE)),"error")</f>
        <v/>
      </c>
      <c r="G1822" s="23" t="str">
        <f ca="1">IFERROR(IF(ISBLANK(VLOOKUP($B1822,INDIRECT(nfl_game_result),MATCH(G$1,INDIRECT(nfl_game_result_header),0),FALSE)),"",VLOOKUP($B1822,INDIRECT(nfl_game_result),MATCH(G$1,INDIRECT(nfl_game_result_header),0),FALSE)),"error")</f>
        <v/>
      </c>
      <c r="H1822">
        <f ca="1">IFERROR(IF(ISBLANK(VLOOKUP($B1822,INDIRECT(nfl_game_result),MATCH(H$1,INDIRECT(nfl_game_result_header),0),FALSE)),"",VLOOKUP($B1822,INDIRECT(nfl_game_result),MATCH(H$1,INDIRECT(nfl_game_result_header),0),FALSE)),"error")</f>
        <v>7</v>
      </c>
      <c r="I1822">
        <f ca="1">IFERROR(IF(ISBLANK(VLOOKUP($B1822,INDIRECT(nfl_game_result),MATCH(I$1,INDIRECT(nfl_game_result_header),0),FALSE)),"",VLOOKUP($B1822,INDIRECT(nfl_game_result),MATCH(I$1,INDIRECT(nfl_game_result_header),0),FALSE)),"error")</f>
        <v>10</v>
      </c>
      <c r="J1822" t="str">
        <f ca="1">IFERROR(IF(ISBLANK(VLOOKUP($B1822,INDIRECT(nfl_game_result),MATCH(J$1,INDIRECT(nfl_game_result_header),0),FALSE)),"",VLOOKUP($B1822,INDIRECT(nfl_game_result),MATCH(J$1,INDIRECT(nfl_game_result_header),0),FALSE)),"error")</f>
        <v>TEN</v>
      </c>
      <c r="K1822" t="str">
        <f ca="1">IFERROR(IF(ISBLANK(VLOOKUP($B1822,INDIRECT(nfl_game_result),MATCH(K$1,INDIRECT(nfl_game_result_header),0),FALSE)),"",VLOOKUP($B1822,INDIRECT(nfl_game_result),MATCH(K$1,INDIRECT(nfl_game_result_header),0),FALSE)),"error")</f>
        <v>ATL</v>
      </c>
      <c r="L1822" s="23" t="str">
        <f ca="1">IFERROR(IF(ISBLANK(VLOOKUP($B1822,INDIRECT(nfl_game_result),MATCH(L$1,INDIRECT(nfl_game_result_header),0),FALSE)),"",VLOOKUP($B1822,INDIRECT(nfl_game_result),MATCH(L$1,INDIRECT(nfl_game_result_header),0),FALSE)),"error")</f>
        <v/>
      </c>
      <c r="M1822" t="s">
        <v>16</v>
      </c>
      <c r="N1822">
        <v>2.5</v>
      </c>
      <c r="O1822" t="s">
        <v>20</v>
      </c>
      <c r="P1822">
        <v>6</v>
      </c>
      <c r="Q1822" t="s">
        <v>20</v>
      </c>
      <c r="V1822" s="23" t="s">
        <v>416</v>
      </c>
      <c r="W1822">
        <f ca="1">VALUE(LEFT(C1822, 4))</f>
        <v>2015</v>
      </c>
      <c r="X1822">
        <f ca="1">VALUE(MID(C1822,6,FIND("_",C1822,6)-6))</f>
        <v>7</v>
      </c>
      <c r="Y1822">
        <f ca="1">IF(NOT(OR(ISBLANK(D1822),ISBLANK(E1822),D1822="",E1822="")),D1822-E1822,"")</f>
        <v>-1.5</v>
      </c>
      <c r="Z1822">
        <f ca="1">IF(OR(NOT(ISNUMBER(D1822)),ISBLANK(D1822),D1822="",ISBLANK(N1822)),"",ABS(D1822-N1822))</f>
        <v>2</v>
      </c>
      <c r="AA1822">
        <f ca="1">IF(OR(ISBLANK(J1822),ISBLANK(O1822),J1822="",O1822=""),"",IF(J1822=O1822,1,0))</f>
        <v>0</v>
      </c>
      <c r="AB1822">
        <f ca="1">IF(OR(ISBLANK(K1822),ISBLANK(Q1822),K1822="",Q1822=""),"",IF(K1822=Q1822,1,0))</f>
        <v>1</v>
      </c>
      <c r="AC1822" s="23" t="str">
        <f t="shared" ca="1" si="28"/>
        <v/>
      </c>
    </row>
    <row r="1823" spans="1:29" x14ac:dyDescent="0.25">
      <c r="A1823" s="23">
        <v>1822</v>
      </c>
      <c r="B1823">
        <v>897</v>
      </c>
      <c r="C1823" t="str">
        <f ca="1">IFERROR(VLOOKUP($B1823,INDIRECT(nfl_game_result),MATCH(C$1,INDIRECT(nfl_game_result_header),0),FALSE),"error")</f>
        <v>2015_07_NOR@IND</v>
      </c>
      <c r="D1823">
        <f ca="1">IFERROR(IF(ISBLANK(VLOOKUP($B1823,INDIRECT(nfl_game_result),MATCH(D$1,INDIRECT(nfl_game_result_header),0),FALSE)),"",VLOOKUP($B1823,INDIRECT(nfl_game_result),MATCH(D$1,INDIRECT(nfl_game_result_header),0),FALSE)),"error")</f>
        <v>-4</v>
      </c>
      <c r="E1823">
        <f ca="1">IFERROR(IF(ISBLANK(VLOOKUP($B1823,INDIRECT(nfl_game_result),MATCH(E$1,INDIRECT(nfl_game_result_header),0),FALSE)),"",VLOOKUP($B1823,INDIRECT(nfl_game_result),MATCH(E$1,INDIRECT(nfl_game_result_header),0),FALSE)),"error")</f>
        <v>-4.5</v>
      </c>
      <c r="F1823" s="23" t="str">
        <f ca="1">IFERROR(IF(ISBLANK(VLOOKUP($B1823,INDIRECT(nfl_game_result),MATCH(F$1,INDIRECT(nfl_game_result_header),0),FALSE)),"",VLOOKUP($B1823,INDIRECT(nfl_game_result),MATCH(F$1,INDIRECT(nfl_game_result_header),0),FALSE)),"error")</f>
        <v/>
      </c>
      <c r="G1823" s="23" t="str">
        <f ca="1">IFERROR(IF(ISBLANK(VLOOKUP($B1823,INDIRECT(nfl_game_result),MATCH(G$1,INDIRECT(nfl_game_result_header),0),FALSE)),"",VLOOKUP($B1823,INDIRECT(nfl_game_result),MATCH(G$1,INDIRECT(nfl_game_result_header),0),FALSE)),"error")</f>
        <v/>
      </c>
      <c r="H1823">
        <f ca="1">IFERROR(IF(ISBLANK(VLOOKUP($B1823,INDIRECT(nfl_game_result),MATCH(H$1,INDIRECT(nfl_game_result_header),0),FALSE)),"",VLOOKUP($B1823,INDIRECT(nfl_game_result),MATCH(H$1,INDIRECT(nfl_game_result_header),0),FALSE)),"error")</f>
        <v>21</v>
      </c>
      <c r="I1823">
        <f ca="1">IFERROR(IF(ISBLANK(VLOOKUP($B1823,INDIRECT(nfl_game_result),MATCH(I$1,INDIRECT(nfl_game_result_header),0),FALSE)),"",VLOOKUP($B1823,INDIRECT(nfl_game_result),MATCH(I$1,INDIRECT(nfl_game_result_header),0),FALSE)),"error")</f>
        <v>27</v>
      </c>
      <c r="J1823" t="str">
        <f ca="1">IFERROR(IF(ISBLANK(VLOOKUP($B1823,INDIRECT(nfl_game_result),MATCH(J$1,INDIRECT(nfl_game_result_header),0),FALSE)),"",VLOOKUP($B1823,INDIRECT(nfl_game_result),MATCH(J$1,INDIRECT(nfl_game_result_header),0),FALSE)),"error")</f>
        <v>NOR</v>
      </c>
      <c r="K1823" t="str">
        <f ca="1">IFERROR(IF(ISBLANK(VLOOKUP($B1823,INDIRECT(nfl_game_result),MATCH(K$1,INDIRECT(nfl_game_result_header),0),FALSE)),"",VLOOKUP($B1823,INDIRECT(nfl_game_result),MATCH(K$1,INDIRECT(nfl_game_result_header),0),FALSE)),"error")</f>
        <v>NOR</v>
      </c>
      <c r="L1823" s="23" t="str">
        <f ca="1">IFERROR(IF(ISBLANK(VLOOKUP($B1823,INDIRECT(nfl_game_result),MATCH(L$1,INDIRECT(nfl_game_result_header),0),FALSE)),"",VLOOKUP($B1823,INDIRECT(nfl_game_result),MATCH(L$1,INDIRECT(nfl_game_result_header),0),FALSE)),"error")</f>
        <v/>
      </c>
      <c r="M1823" t="s">
        <v>16</v>
      </c>
      <c r="N1823">
        <v>-6.5</v>
      </c>
      <c r="O1823" t="s">
        <v>76</v>
      </c>
      <c r="P1823">
        <v>1</v>
      </c>
      <c r="Q1823" t="s">
        <v>76</v>
      </c>
      <c r="V1823" s="23" t="s">
        <v>416</v>
      </c>
      <c r="W1823">
        <f ca="1">VALUE(LEFT(C1823, 4))</f>
        <v>2015</v>
      </c>
      <c r="X1823">
        <f ca="1">VALUE(MID(C1823,6,FIND("_",C1823,6)-6))</f>
        <v>7</v>
      </c>
      <c r="Y1823">
        <f ca="1">IF(NOT(OR(ISBLANK(D1823),ISBLANK(E1823),D1823="",E1823="")),D1823-E1823,"")</f>
        <v>0.5</v>
      </c>
      <c r="Z1823">
        <f ca="1">IF(OR(NOT(ISNUMBER(D1823)),ISBLANK(D1823),D1823="",ISBLANK(N1823)),"",ABS(D1823-N1823))</f>
        <v>2.5</v>
      </c>
      <c r="AA1823">
        <f ca="1">IF(OR(ISBLANK(J1823),ISBLANK(O1823),J1823="",O1823=""),"",IF(J1823=O1823,1,0))</f>
        <v>0</v>
      </c>
      <c r="AB1823">
        <f ca="1">IF(OR(ISBLANK(K1823),ISBLANK(Q1823),K1823="",Q1823=""),"",IF(K1823=Q1823,1,0))</f>
        <v>0</v>
      </c>
      <c r="AC1823" s="23" t="str">
        <f t="shared" ca="1" si="28"/>
        <v/>
      </c>
    </row>
    <row r="1824" spans="1:29" x14ac:dyDescent="0.25">
      <c r="A1824" s="23">
        <v>1823</v>
      </c>
      <c r="B1824">
        <v>898</v>
      </c>
      <c r="C1824" t="str">
        <f ca="1">IFERROR(VLOOKUP($B1824,INDIRECT(nfl_game_result),MATCH(C$1,INDIRECT(nfl_game_result_header),0),FALSE),"error")</f>
        <v>2015_07_MIN@DET</v>
      </c>
      <c r="D1824">
        <f ca="1">IFERROR(IF(ISBLANK(VLOOKUP($B1824,INDIRECT(nfl_game_result),MATCH(D$1,INDIRECT(nfl_game_result_header),0),FALSE)),"",VLOOKUP($B1824,INDIRECT(nfl_game_result),MATCH(D$1,INDIRECT(nfl_game_result_header),0),FALSE)),"error")</f>
        <v>0</v>
      </c>
      <c r="E1824">
        <f ca="1">IFERROR(IF(ISBLANK(VLOOKUP($B1824,INDIRECT(nfl_game_result),MATCH(E$1,INDIRECT(nfl_game_result_header),0),FALSE)),"",VLOOKUP($B1824,INDIRECT(nfl_game_result),MATCH(E$1,INDIRECT(nfl_game_result_header),0),FALSE)),"error")</f>
        <v>0</v>
      </c>
      <c r="F1824" s="23" t="str">
        <f ca="1">IFERROR(IF(ISBLANK(VLOOKUP($B1824,INDIRECT(nfl_game_result),MATCH(F$1,INDIRECT(nfl_game_result_header),0),FALSE)),"",VLOOKUP($B1824,INDIRECT(nfl_game_result),MATCH(F$1,INDIRECT(nfl_game_result_header),0),FALSE)),"error")</f>
        <v/>
      </c>
      <c r="G1824" s="23" t="str">
        <f ca="1">IFERROR(IF(ISBLANK(VLOOKUP($B1824,INDIRECT(nfl_game_result),MATCH(G$1,INDIRECT(nfl_game_result_header),0),FALSE)),"",VLOOKUP($B1824,INDIRECT(nfl_game_result),MATCH(G$1,INDIRECT(nfl_game_result_header),0),FALSE)),"error")</f>
        <v/>
      </c>
      <c r="H1824">
        <f ca="1">IFERROR(IF(ISBLANK(VLOOKUP($B1824,INDIRECT(nfl_game_result),MATCH(H$1,INDIRECT(nfl_game_result_header),0),FALSE)),"",VLOOKUP($B1824,INDIRECT(nfl_game_result),MATCH(H$1,INDIRECT(nfl_game_result_header),0),FALSE)),"error")</f>
        <v>19</v>
      </c>
      <c r="I1824">
        <f ca="1">IFERROR(IF(ISBLANK(VLOOKUP($B1824,INDIRECT(nfl_game_result),MATCH(I$1,INDIRECT(nfl_game_result_header),0),FALSE)),"",VLOOKUP($B1824,INDIRECT(nfl_game_result),MATCH(I$1,INDIRECT(nfl_game_result_header),0),FALSE)),"error")</f>
        <v>28</v>
      </c>
      <c r="J1824" t="str">
        <f ca="1">IFERROR(IF(ISBLANK(VLOOKUP($B1824,INDIRECT(nfl_game_result),MATCH(J$1,INDIRECT(nfl_game_result_header),0),FALSE)),"",VLOOKUP($B1824,INDIRECT(nfl_game_result),MATCH(J$1,INDIRECT(nfl_game_result_header),0),FALSE)),"error")</f>
        <v>MIN</v>
      </c>
      <c r="K1824" t="str">
        <f ca="1">IFERROR(IF(ISBLANK(VLOOKUP($B1824,INDIRECT(nfl_game_result),MATCH(K$1,INDIRECT(nfl_game_result_header),0),FALSE)),"",VLOOKUP($B1824,INDIRECT(nfl_game_result),MATCH(K$1,INDIRECT(nfl_game_result_header),0),FALSE)),"error")</f>
        <v>MIN</v>
      </c>
      <c r="L1824" s="23" t="str">
        <f ca="1">IFERROR(IF(ISBLANK(VLOOKUP($B1824,INDIRECT(nfl_game_result),MATCH(L$1,INDIRECT(nfl_game_result_header),0),FALSE)),"",VLOOKUP($B1824,INDIRECT(nfl_game_result),MATCH(L$1,INDIRECT(nfl_game_result_header),0),FALSE)),"error")</f>
        <v/>
      </c>
      <c r="M1824" t="s">
        <v>16</v>
      </c>
      <c r="N1824">
        <v>1</v>
      </c>
      <c r="O1824" t="s">
        <v>73</v>
      </c>
      <c r="P1824">
        <v>5</v>
      </c>
      <c r="Q1824" t="s">
        <v>73</v>
      </c>
      <c r="V1824" s="23" t="s">
        <v>416</v>
      </c>
      <c r="W1824">
        <f ca="1">VALUE(LEFT(C1824, 4))</f>
        <v>2015</v>
      </c>
      <c r="X1824">
        <f ca="1">VALUE(MID(C1824,6,FIND("_",C1824,6)-6))</f>
        <v>7</v>
      </c>
      <c r="Y1824">
        <f ca="1">IF(NOT(OR(ISBLANK(D1824),ISBLANK(E1824),D1824="",E1824="")),D1824-E1824,"")</f>
        <v>0</v>
      </c>
      <c r="Z1824">
        <f ca="1">IF(OR(NOT(ISNUMBER(D1824)),ISBLANK(D1824),D1824="",ISBLANK(N1824)),"",ABS(D1824-N1824))</f>
        <v>1</v>
      </c>
      <c r="AA1824">
        <f ca="1">IF(OR(ISBLANK(J1824),ISBLANK(O1824),J1824="",O1824=""),"",IF(J1824=O1824,1,0))</f>
        <v>0</v>
      </c>
      <c r="AB1824">
        <f ca="1">IF(OR(ISBLANK(K1824),ISBLANK(Q1824),K1824="",Q1824=""),"",IF(K1824=Q1824,1,0))</f>
        <v>0</v>
      </c>
      <c r="AC1824" s="23" t="str">
        <f t="shared" ca="1" si="28"/>
        <v/>
      </c>
    </row>
    <row r="1825" spans="1:29" x14ac:dyDescent="0.25">
      <c r="A1825" s="23">
        <v>1824</v>
      </c>
      <c r="B1825">
        <v>899</v>
      </c>
      <c r="C1825" t="str">
        <f ca="1">IFERROR(VLOOKUP($B1825,INDIRECT(nfl_game_result),MATCH(C$1,INDIRECT(nfl_game_result_header),0),FALSE),"error")</f>
        <v>2015_07_PIT@KCY</v>
      </c>
      <c r="D1825">
        <f ca="1">IFERROR(IF(ISBLANK(VLOOKUP($B1825,INDIRECT(nfl_game_result),MATCH(D$1,INDIRECT(nfl_game_result_header),0),FALSE)),"",VLOOKUP($B1825,INDIRECT(nfl_game_result),MATCH(D$1,INDIRECT(nfl_game_result_header),0),FALSE)),"error")</f>
        <v>3.5</v>
      </c>
      <c r="E1825">
        <f ca="1">IFERROR(IF(ISBLANK(VLOOKUP($B1825,INDIRECT(nfl_game_result),MATCH(E$1,INDIRECT(nfl_game_result_header),0),FALSE)),"",VLOOKUP($B1825,INDIRECT(nfl_game_result),MATCH(E$1,INDIRECT(nfl_game_result_header),0),FALSE)),"error")</f>
        <v>-3</v>
      </c>
      <c r="F1825" s="23" t="str">
        <f ca="1">IFERROR(IF(ISBLANK(VLOOKUP($B1825,INDIRECT(nfl_game_result),MATCH(F$1,INDIRECT(nfl_game_result_header),0),FALSE)),"",VLOOKUP($B1825,INDIRECT(nfl_game_result),MATCH(F$1,INDIRECT(nfl_game_result_header),0),FALSE)),"error")</f>
        <v/>
      </c>
      <c r="G1825" s="23" t="str">
        <f ca="1">IFERROR(IF(ISBLANK(VLOOKUP($B1825,INDIRECT(nfl_game_result),MATCH(G$1,INDIRECT(nfl_game_result_header),0),FALSE)),"",VLOOKUP($B1825,INDIRECT(nfl_game_result),MATCH(G$1,INDIRECT(nfl_game_result_header),0),FALSE)),"error")</f>
        <v/>
      </c>
      <c r="H1825">
        <f ca="1">IFERROR(IF(ISBLANK(VLOOKUP($B1825,INDIRECT(nfl_game_result),MATCH(H$1,INDIRECT(nfl_game_result_header),0),FALSE)),"",VLOOKUP($B1825,INDIRECT(nfl_game_result),MATCH(H$1,INDIRECT(nfl_game_result_header),0),FALSE)),"error")</f>
        <v>23</v>
      </c>
      <c r="I1825">
        <f ca="1">IFERROR(IF(ISBLANK(VLOOKUP($B1825,INDIRECT(nfl_game_result),MATCH(I$1,INDIRECT(nfl_game_result_header),0),FALSE)),"",VLOOKUP($B1825,INDIRECT(nfl_game_result),MATCH(I$1,INDIRECT(nfl_game_result_header),0),FALSE)),"error")</f>
        <v>13</v>
      </c>
      <c r="J1825" t="str">
        <f ca="1">IFERROR(IF(ISBLANK(VLOOKUP($B1825,INDIRECT(nfl_game_result),MATCH(J$1,INDIRECT(nfl_game_result_header),0),FALSE)),"",VLOOKUP($B1825,INDIRECT(nfl_game_result),MATCH(J$1,INDIRECT(nfl_game_result_header),0),FALSE)),"error")</f>
        <v>KCY</v>
      </c>
      <c r="K1825" t="str">
        <f ca="1">IFERROR(IF(ISBLANK(VLOOKUP($B1825,INDIRECT(nfl_game_result),MATCH(K$1,INDIRECT(nfl_game_result_header),0),FALSE)),"",VLOOKUP($B1825,INDIRECT(nfl_game_result),MATCH(K$1,INDIRECT(nfl_game_result_header),0),FALSE)),"error")</f>
        <v>KCY</v>
      </c>
      <c r="L1825" s="23" t="str">
        <f ca="1">IFERROR(IF(ISBLANK(VLOOKUP($B1825,INDIRECT(nfl_game_result),MATCH(L$1,INDIRECT(nfl_game_result_header),0),FALSE)),"",VLOOKUP($B1825,INDIRECT(nfl_game_result),MATCH(L$1,INDIRECT(nfl_game_result_header),0),FALSE)),"error")</f>
        <v/>
      </c>
      <c r="M1825" t="s">
        <v>16</v>
      </c>
      <c r="N1825">
        <v>1.5</v>
      </c>
      <c r="O1825" t="s">
        <v>331</v>
      </c>
      <c r="P1825">
        <v>7</v>
      </c>
      <c r="Q1825" t="s">
        <v>331</v>
      </c>
      <c r="V1825" s="23" t="s">
        <v>416</v>
      </c>
      <c r="W1825">
        <f ca="1">VALUE(LEFT(C1825, 4))</f>
        <v>2015</v>
      </c>
      <c r="X1825">
        <f ca="1">VALUE(MID(C1825,6,FIND("_",C1825,6)-6))</f>
        <v>7</v>
      </c>
      <c r="Y1825">
        <f ca="1">IF(NOT(OR(ISBLANK(D1825),ISBLANK(E1825),D1825="",E1825="")),D1825-E1825,"")</f>
        <v>6.5</v>
      </c>
      <c r="Z1825">
        <f ca="1">IF(OR(NOT(ISNUMBER(D1825)),ISBLANK(D1825),D1825="",ISBLANK(N1825)),"",ABS(D1825-N1825))</f>
        <v>2</v>
      </c>
      <c r="AA1825">
        <f ca="1">IF(OR(ISBLANK(J1825),ISBLANK(O1825),J1825="",O1825=""),"",IF(J1825=O1825,1,0))</f>
        <v>1</v>
      </c>
      <c r="AB1825">
        <f ca="1">IF(OR(ISBLANK(K1825),ISBLANK(Q1825),K1825="",Q1825=""),"",IF(K1825=Q1825,1,0))</f>
        <v>1</v>
      </c>
      <c r="AC1825" s="23" t="str">
        <f t="shared" ca="1" si="28"/>
        <v/>
      </c>
    </row>
    <row r="1826" spans="1:29" x14ac:dyDescent="0.25">
      <c r="A1826" s="23">
        <v>1825</v>
      </c>
      <c r="B1826">
        <v>900</v>
      </c>
      <c r="C1826" t="str">
        <f ca="1">IFERROR(VLOOKUP($B1826,INDIRECT(nfl_game_result),MATCH(C$1,INDIRECT(nfl_game_result_header),0),FALSE),"error")</f>
        <v>2015_07_CLE@STL</v>
      </c>
      <c r="D1826">
        <f ca="1">IFERROR(IF(ISBLANK(VLOOKUP($B1826,INDIRECT(nfl_game_result),MATCH(D$1,INDIRECT(nfl_game_result_header),0),FALSE)),"",VLOOKUP($B1826,INDIRECT(nfl_game_result),MATCH(D$1,INDIRECT(nfl_game_result_header),0),FALSE)),"error")</f>
        <v>-4</v>
      </c>
      <c r="E1826">
        <f ca="1">IFERROR(IF(ISBLANK(VLOOKUP($B1826,INDIRECT(nfl_game_result),MATCH(E$1,INDIRECT(nfl_game_result_header),0),FALSE)),"",VLOOKUP($B1826,INDIRECT(nfl_game_result),MATCH(E$1,INDIRECT(nfl_game_result_header),0),FALSE)),"error")</f>
        <v>-6.5</v>
      </c>
      <c r="F1826" s="23" t="str">
        <f ca="1">IFERROR(IF(ISBLANK(VLOOKUP($B1826,INDIRECT(nfl_game_result),MATCH(F$1,INDIRECT(nfl_game_result_header),0),FALSE)),"",VLOOKUP($B1826,INDIRECT(nfl_game_result),MATCH(F$1,INDIRECT(nfl_game_result_header),0),FALSE)),"error")</f>
        <v/>
      </c>
      <c r="G1826" s="23" t="str">
        <f ca="1">IFERROR(IF(ISBLANK(VLOOKUP($B1826,INDIRECT(nfl_game_result),MATCH(G$1,INDIRECT(nfl_game_result_header),0),FALSE)),"",VLOOKUP($B1826,INDIRECT(nfl_game_result),MATCH(G$1,INDIRECT(nfl_game_result_header),0),FALSE)),"error")</f>
        <v/>
      </c>
      <c r="H1826">
        <f ca="1">IFERROR(IF(ISBLANK(VLOOKUP($B1826,INDIRECT(nfl_game_result),MATCH(H$1,INDIRECT(nfl_game_result_header),0),FALSE)),"",VLOOKUP($B1826,INDIRECT(nfl_game_result),MATCH(H$1,INDIRECT(nfl_game_result_header),0),FALSE)),"error")</f>
        <v>24</v>
      </c>
      <c r="I1826">
        <f ca="1">IFERROR(IF(ISBLANK(VLOOKUP($B1826,INDIRECT(nfl_game_result),MATCH(I$1,INDIRECT(nfl_game_result_header),0),FALSE)),"",VLOOKUP($B1826,INDIRECT(nfl_game_result),MATCH(I$1,INDIRECT(nfl_game_result_header),0),FALSE)),"error")</f>
        <v>6</v>
      </c>
      <c r="J1826" t="str">
        <f ca="1">IFERROR(IF(ISBLANK(VLOOKUP($B1826,INDIRECT(nfl_game_result),MATCH(J$1,INDIRECT(nfl_game_result_header),0),FALSE)),"",VLOOKUP($B1826,INDIRECT(nfl_game_result),MATCH(J$1,INDIRECT(nfl_game_result_header),0),FALSE)),"error")</f>
        <v>STL</v>
      </c>
      <c r="K1826" t="str">
        <f ca="1">IFERROR(IF(ISBLANK(VLOOKUP($B1826,INDIRECT(nfl_game_result),MATCH(K$1,INDIRECT(nfl_game_result_header),0),FALSE)),"",VLOOKUP($B1826,INDIRECT(nfl_game_result),MATCH(K$1,INDIRECT(nfl_game_result_header),0),FALSE)),"error")</f>
        <v>STL</v>
      </c>
      <c r="L1826" s="23" t="str">
        <f ca="1">IFERROR(IF(ISBLANK(VLOOKUP($B1826,INDIRECT(nfl_game_result),MATCH(L$1,INDIRECT(nfl_game_result_header),0),FALSE)),"",VLOOKUP($B1826,INDIRECT(nfl_game_result),MATCH(L$1,INDIRECT(nfl_game_result_header),0),FALSE)),"error")</f>
        <v/>
      </c>
      <c r="M1826" t="s">
        <v>16</v>
      </c>
      <c r="N1826">
        <v>-5.5</v>
      </c>
      <c r="O1826" t="s">
        <v>91</v>
      </c>
      <c r="P1826">
        <v>8</v>
      </c>
      <c r="Q1826" t="s">
        <v>91</v>
      </c>
      <c r="V1826" s="23" t="s">
        <v>416</v>
      </c>
      <c r="W1826">
        <f ca="1">VALUE(LEFT(C1826, 4))</f>
        <v>2015</v>
      </c>
      <c r="X1826">
        <f ca="1">VALUE(MID(C1826,6,FIND("_",C1826,6)-6))</f>
        <v>7</v>
      </c>
      <c r="Y1826">
        <f ca="1">IF(NOT(OR(ISBLANK(D1826),ISBLANK(E1826),D1826="",E1826="")),D1826-E1826,"")</f>
        <v>2.5</v>
      </c>
      <c r="Z1826">
        <f ca="1">IF(OR(NOT(ISNUMBER(D1826)),ISBLANK(D1826),D1826="",ISBLANK(N1826)),"",ABS(D1826-N1826))</f>
        <v>1.5</v>
      </c>
      <c r="AA1826">
        <f ca="1">IF(OR(ISBLANK(J1826),ISBLANK(O1826),J1826="",O1826=""),"",IF(J1826=O1826,1,0))</f>
        <v>1</v>
      </c>
      <c r="AB1826">
        <f ca="1">IF(OR(ISBLANK(K1826),ISBLANK(Q1826),K1826="",Q1826=""),"",IF(K1826=Q1826,1,0))</f>
        <v>1</v>
      </c>
      <c r="AC1826" s="23" t="str">
        <f t="shared" ca="1" si="28"/>
        <v/>
      </c>
    </row>
    <row r="1827" spans="1:29" x14ac:dyDescent="0.25">
      <c r="A1827" s="23">
        <v>1826</v>
      </c>
      <c r="B1827">
        <v>901</v>
      </c>
      <c r="C1827" t="str">
        <f ca="1">IFERROR(VLOOKUP($B1827,INDIRECT(nfl_game_result),MATCH(C$1,INDIRECT(nfl_game_result_header),0),FALSE),"error")</f>
        <v>2015_07_HOU@MIA</v>
      </c>
      <c r="D1827">
        <f ca="1">IFERROR(IF(ISBLANK(VLOOKUP($B1827,INDIRECT(nfl_game_result),MATCH(D$1,INDIRECT(nfl_game_result_header),0),FALSE)),"",VLOOKUP($B1827,INDIRECT(nfl_game_result),MATCH(D$1,INDIRECT(nfl_game_result_header),0),FALSE)),"error")</f>
        <v>-3</v>
      </c>
      <c r="E1827">
        <f ca="1">IFERROR(IF(ISBLANK(VLOOKUP($B1827,INDIRECT(nfl_game_result),MATCH(E$1,INDIRECT(nfl_game_result_header),0),FALSE)),"",VLOOKUP($B1827,INDIRECT(nfl_game_result),MATCH(E$1,INDIRECT(nfl_game_result_header),0),FALSE)),"error")</f>
        <v>-4.5</v>
      </c>
      <c r="F1827" s="23" t="str">
        <f ca="1">IFERROR(IF(ISBLANK(VLOOKUP($B1827,INDIRECT(nfl_game_result),MATCH(F$1,INDIRECT(nfl_game_result_header),0),FALSE)),"",VLOOKUP($B1827,INDIRECT(nfl_game_result),MATCH(F$1,INDIRECT(nfl_game_result_header),0),FALSE)),"error")</f>
        <v/>
      </c>
      <c r="G1827" s="23" t="str">
        <f ca="1">IFERROR(IF(ISBLANK(VLOOKUP($B1827,INDIRECT(nfl_game_result),MATCH(G$1,INDIRECT(nfl_game_result_header),0),FALSE)),"",VLOOKUP($B1827,INDIRECT(nfl_game_result),MATCH(G$1,INDIRECT(nfl_game_result_header),0),FALSE)),"error")</f>
        <v/>
      </c>
      <c r="H1827">
        <f ca="1">IFERROR(IF(ISBLANK(VLOOKUP($B1827,INDIRECT(nfl_game_result),MATCH(H$1,INDIRECT(nfl_game_result_header),0),FALSE)),"",VLOOKUP($B1827,INDIRECT(nfl_game_result),MATCH(H$1,INDIRECT(nfl_game_result_header),0),FALSE)),"error")</f>
        <v>44</v>
      </c>
      <c r="I1827">
        <f ca="1">IFERROR(IF(ISBLANK(VLOOKUP($B1827,INDIRECT(nfl_game_result),MATCH(I$1,INDIRECT(nfl_game_result_header),0),FALSE)),"",VLOOKUP($B1827,INDIRECT(nfl_game_result),MATCH(I$1,INDIRECT(nfl_game_result_header),0),FALSE)),"error")</f>
        <v>26</v>
      </c>
      <c r="J1827" t="str">
        <f ca="1">IFERROR(IF(ISBLANK(VLOOKUP($B1827,INDIRECT(nfl_game_result),MATCH(J$1,INDIRECT(nfl_game_result_header),0),FALSE)),"",VLOOKUP($B1827,INDIRECT(nfl_game_result),MATCH(J$1,INDIRECT(nfl_game_result_header),0),FALSE)),"error")</f>
        <v>MIA</v>
      </c>
      <c r="K1827" t="str">
        <f ca="1">IFERROR(IF(ISBLANK(VLOOKUP($B1827,INDIRECT(nfl_game_result),MATCH(K$1,INDIRECT(nfl_game_result_header),0),FALSE)),"",VLOOKUP($B1827,INDIRECT(nfl_game_result),MATCH(K$1,INDIRECT(nfl_game_result_header),0),FALSE)),"error")</f>
        <v>MIA</v>
      </c>
      <c r="L1827" s="23" t="str">
        <f ca="1">IFERROR(IF(ISBLANK(VLOOKUP($B1827,INDIRECT(nfl_game_result),MATCH(L$1,INDIRECT(nfl_game_result_header),0),FALSE)),"",VLOOKUP($B1827,INDIRECT(nfl_game_result),MATCH(L$1,INDIRECT(nfl_game_result_header),0),FALSE)),"error")</f>
        <v/>
      </c>
      <c r="M1827" t="s">
        <v>16</v>
      </c>
      <c r="N1827">
        <v>-6</v>
      </c>
      <c r="O1827" t="s">
        <v>79</v>
      </c>
      <c r="P1827">
        <v>2</v>
      </c>
      <c r="Q1827" t="s">
        <v>79</v>
      </c>
      <c r="V1827" s="23" t="s">
        <v>416</v>
      </c>
      <c r="W1827">
        <f ca="1">VALUE(LEFT(C1827, 4))</f>
        <v>2015</v>
      </c>
      <c r="X1827">
        <f ca="1">VALUE(MID(C1827,6,FIND("_",C1827,6)-6))</f>
        <v>7</v>
      </c>
      <c r="Y1827">
        <f ca="1">IF(NOT(OR(ISBLANK(D1827),ISBLANK(E1827),D1827="",E1827="")),D1827-E1827,"")</f>
        <v>1.5</v>
      </c>
      <c r="Z1827">
        <f ca="1">IF(OR(NOT(ISNUMBER(D1827)),ISBLANK(D1827),D1827="",ISBLANK(N1827)),"",ABS(D1827-N1827))</f>
        <v>3</v>
      </c>
      <c r="AA1827">
        <f ca="1">IF(OR(ISBLANK(J1827),ISBLANK(O1827),J1827="",O1827=""),"",IF(J1827=O1827,1,0))</f>
        <v>1</v>
      </c>
      <c r="AB1827">
        <f ca="1">IF(OR(ISBLANK(K1827),ISBLANK(Q1827),K1827="",Q1827=""),"",IF(K1827=Q1827,1,0))</f>
        <v>1</v>
      </c>
      <c r="AC1827" s="23" t="str">
        <f t="shared" ca="1" si="28"/>
        <v/>
      </c>
    </row>
    <row r="1828" spans="1:29" x14ac:dyDescent="0.25">
      <c r="A1828" s="23">
        <v>1827</v>
      </c>
      <c r="B1828">
        <v>902</v>
      </c>
      <c r="C1828" t="str">
        <f ca="1">IFERROR(VLOOKUP($B1828,INDIRECT(nfl_game_result),MATCH(C$1,INDIRECT(nfl_game_result_header),0),FALSE),"error")</f>
        <v>2015_07_NYJ@NWE</v>
      </c>
      <c r="D1828">
        <f ca="1">IFERROR(IF(ISBLANK(VLOOKUP($B1828,INDIRECT(nfl_game_result),MATCH(D$1,INDIRECT(nfl_game_result_header),0),FALSE)),"",VLOOKUP($B1828,INDIRECT(nfl_game_result),MATCH(D$1,INDIRECT(nfl_game_result_header),0),FALSE)),"error")</f>
        <v>-9.5</v>
      </c>
      <c r="E1828">
        <f ca="1">IFERROR(IF(ISBLANK(VLOOKUP($B1828,INDIRECT(nfl_game_result),MATCH(E$1,INDIRECT(nfl_game_result_header),0),FALSE)),"",VLOOKUP($B1828,INDIRECT(nfl_game_result),MATCH(E$1,INDIRECT(nfl_game_result_header),0),FALSE)),"error")</f>
        <v>-7.5</v>
      </c>
      <c r="F1828" s="23" t="str">
        <f ca="1">IFERROR(IF(ISBLANK(VLOOKUP($B1828,INDIRECT(nfl_game_result),MATCH(F$1,INDIRECT(nfl_game_result_header),0),FALSE)),"",VLOOKUP($B1828,INDIRECT(nfl_game_result),MATCH(F$1,INDIRECT(nfl_game_result_header),0),FALSE)),"error")</f>
        <v/>
      </c>
      <c r="G1828" s="23" t="str">
        <f ca="1">IFERROR(IF(ISBLANK(VLOOKUP($B1828,INDIRECT(nfl_game_result),MATCH(G$1,INDIRECT(nfl_game_result_header),0),FALSE)),"",VLOOKUP($B1828,INDIRECT(nfl_game_result),MATCH(G$1,INDIRECT(nfl_game_result_header),0),FALSE)),"error")</f>
        <v/>
      </c>
      <c r="H1828">
        <f ca="1">IFERROR(IF(ISBLANK(VLOOKUP($B1828,INDIRECT(nfl_game_result),MATCH(H$1,INDIRECT(nfl_game_result_header),0),FALSE)),"",VLOOKUP($B1828,INDIRECT(nfl_game_result),MATCH(H$1,INDIRECT(nfl_game_result_header),0),FALSE)),"error")</f>
        <v>30</v>
      </c>
      <c r="I1828">
        <f ca="1">IFERROR(IF(ISBLANK(VLOOKUP($B1828,INDIRECT(nfl_game_result),MATCH(I$1,INDIRECT(nfl_game_result_header),0),FALSE)),"",VLOOKUP($B1828,INDIRECT(nfl_game_result),MATCH(I$1,INDIRECT(nfl_game_result_header),0),FALSE)),"error")</f>
        <v>23</v>
      </c>
      <c r="J1828" t="str">
        <f ca="1">IFERROR(IF(ISBLANK(VLOOKUP($B1828,INDIRECT(nfl_game_result),MATCH(J$1,INDIRECT(nfl_game_result_header),0),FALSE)),"",VLOOKUP($B1828,INDIRECT(nfl_game_result),MATCH(J$1,INDIRECT(nfl_game_result_header),0),FALSE)),"error")</f>
        <v>NYJ</v>
      </c>
      <c r="K1828" t="str">
        <f ca="1">IFERROR(IF(ISBLANK(VLOOKUP($B1828,INDIRECT(nfl_game_result),MATCH(K$1,INDIRECT(nfl_game_result_header),0),FALSE)),"",VLOOKUP($B1828,INDIRECT(nfl_game_result),MATCH(K$1,INDIRECT(nfl_game_result_header),0),FALSE)),"error")</f>
        <v>NWE</v>
      </c>
      <c r="L1828" s="23" t="str">
        <f ca="1">IFERROR(IF(ISBLANK(VLOOKUP($B1828,INDIRECT(nfl_game_result),MATCH(L$1,INDIRECT(nfl_game_result_header),0),FALSE)),"",VLOOKUP($B1828,INDIRECT(nfl_game_result),MATCH(L$1,INDIRECT(nfl_game_result_header),0),FALSE)),"error")</f>
        <v/>
      </c>
      <c r="M1828" t="s">
        <v>16</v>
      </c>
      <c r="N1828">
        <v>-7.5</v>
      </c>
      <c r="O1828" t="s">
        <v>84</v>
      </c>
      <c r="P1828">
        <v>13</v>
      </c>
      <c r="Q1828" t="s">
        <v>332</v>
      </c>
      <c r="V1828" s="23" t="s">
        <v>416</v>
      </c>
      <c r="W1828">
        <f ca="1">VALUE(LEFT(C1828, 4))</f>
        <v>2015</v>
      </c>
      <c r="X1828">
        <f ca="1">VALUE(MID(C1828,6,FIND("_",C1828,6)-6))</f>
        <v>7</v>
      </c>
      <c r="Y1828">
        <f ca="1">IF(NOT(OR(ISBLANK(D1828),ISBLANK(E1828),D1828="",E1828="")),D1828-E1828,"")</f>
        <v>-2</v>
      </c>
      <c r="Z1828">
        <f ca="1">IF(OR(NOT(ISNUMBER(D1828)),ISBLANK(D1828),D1828="",ISBLANK(N1828)),"",ABS(D1828-N1828))</f>
        <v>2</v>
      </c>
      <c r="AA1828">
        <f ca="1">IF(OR(ISBLANK(J1828),ISBLANK(O1828),J1828="",O1828=""),"",IF(J1828=O1828,1,0))</f>
        <v>1</v>
      </c>
      <c r="AB1828">
        <f ca="1">IF(OR(ISBLANK(K1828),ISBLANK(Q1828),K1828="",Q1828=""),"",IF(K1828=Q1828,1,0))</f>
        <v>1</v>
      </c>
      <c r="AC1828" s="23" t="str">
        <f t="shared" ca="1" si="28"/>
        <v/>
      </c>
    </row>
    <row r="1829" spans="1:29" x14ac:dyDescent="0.25">
      <c r="A1829" s="23">
        <v>1828</v>
      </c>
      <c r="B1829">
        <v>903</v>
      </c>
      <c r="C1829" t="str">
        <f ca="1">IFERROR(VLOOKUP($B1829,INDIRECT(nfl_game_result),MATCH(C$1,INDIRECT(nfl_game_result_header),0),FALSE),"error")</f>
        <v>2015_07_OAK@SD</v>
      </c>
      <c r="D1829">
        <f ca="1">IFERROR(IF(ISBLANK(VLOOKUP($B1829,INDIRECT(nfl_game_result),MATCH(D$1,INDIRECT(nfl_game_result_header),0),FALSE)),"",VLOOKUP($B1829,INDIRECT(nfl_game_result),MATCH(D$1,INDIRECT(nfl_game_result_header),0),FALSE)),"error")</f>
        <v>-4</v>
      </c>
      <c r="E1829">
        <f ca="1">IFERROR(IF(ISBLANK(VLOOKUP($B1829,INDIRECT(nfl_game_result),MATCH(E$1,INDIRECT(nfl_game_result_header),0),FALSE)),"",VLOOKUP($B1829,INDIRECT(nfl_game_result),MATCH(E$1,INDIRECT(nfl_game_result_header),0),FALSE)),"error")</f>
        <v>-3.5</v>
      </c>
      <c r="F1829" s="23" t="str">
        <f ca="1">IFERROR(IF(ISBLANK(VLOOKUP($B1829,INDIRECT(nfl_game_result),MATCH(F$1,INDIRECT(nfl_game_result_header),0),FALSE)),"",VLOOKUP($B1829,INDIRECT(nfl_game_result),MATCH(F$1,INDIRECT(nfl_game_result_header),0),FALSE)),"error")</f>
        <v/>
      </c>
      <c r="G1829" s="23" t="str">
        <f ca="1">IFERROR(IF(ISBLANK(VLOOKUP($B1829,INDIRECT(nfl_game_result),MATCH(G$1,INDIRECT(nfl_game_result_header),0),FALSE)),"",VLOOKUP($B1829,INDIRECT(nfl_game_result),MATCH(G$1,INDIRECT(nfl_game_result_header),0),FALSE)),"error")</f>
        <v/>
      </c>
      <c r="H1829">
        <f ca="1">IFERROR(IF(ISBLANK(VLOOKUP($B1829,INDIRECT(nfl_game_result),MATCH(H$1,INDIRECT(nfl_game_result_header),0),FALSE)),"",VLOOKUP($B1829,INDIRECT(nfl_game_result),MATCH(H$1,INDIRECT(nfl_game_result_header),0),FALSE)),"error")</f>
        <v>29</v>
      </c>
      <c r="I1829">
        <f ca="1">IFERROR(IF(ISBLANK(VLOOKUP($B1829,INDIRECT(nfl_game_result),MATCH(I$1,INDIRECT(nfl_game_result_header),0),FALSE)),"",VLOOKUP($B1829,INDIRECT(nfl_game_result),MATCH(I$1,INDIRECT(nfl_game_result_header),0),FALSE)),"error")</f>
        <v>37</v>
      </c>
      <c r="J1829" t="str">
        <f ca="1">IFERROR(IF(ISBLANK(VLOOKUP($B1829,INDIRECT(nfl_game_result),MATCH(J$1,INDIRECT(nfl_game_result_header),0),FALSE)),"",VLOOKUP($B1829,INDIRECT(nfl_game_result),MATCH(J$1,INDIRECT(nfl_game_result_header),0),FALSE)),"error")</f>
        <v>OAK</v>
      </c>
      <c r="K1829" t="str">
        <f ca="1">IFERROR(IF(ISBLANK(VLOOKUP($B1829,INDIRECT(nfl_game_result),MATCH(K$1,INDIRECT(nfl_game_result_header),0),FALSE)),"",VLOOKUP($B1829,INDIRECT(nfl_game_result),MATCH(K$1,INDIRECT(nfl_game_result_header),0),FALSE)),"error")</f>
        <v>OAK</v>
      </c>
      <c r="L1829" s="23" t="str">
        <f ca="1">IFERROR(IF(ISBLANK(VLOOKUP($B1829,INDIRECT(nfl_game_result),MATCH(L$1,INDIRECT(nfl_game_result_header),0),FALSE)),"",VLOOKUP($B1829,INDIRECT(nfl_game_result),MATCH(L$1,INDIRECT(nfl_game_result_header),0),FALSE)),"error")</f>
        <v/>
      </c>
      <c r="M1829" t="s">
        <v>16</v>
      </c>
      <c r="N1829">
        <v>-4</v>
      </c>
      <c r="O1829" t="s">
        <v>85</v>
      </c>
      <c r="P1829">
        <v>10</v>
      </c>
      <c r="Q1829" t="s">
        <v>85</v>
      </c>
      <c r="V1829" s="23" t="s">
        <v>416</v>
      </c>
      <c r="W1829">
        <f ca="1">VALUE(LEFT(C1829, 4))</f>
        <v>2015</v>
      </c>
      <c r="X1829">
        <f ca="1">VALUE(MID(C1829,6,FIND("_",C1829,6)-6))</f>
        <v>7</v>
      </c>
      <c r="Y1829">
        <f ca="1">IF(NOT(OR(ISBLANK(D1829),ISBLANK(E1829),D1829="",E1829="")),D1829-E1829,"")</f>
        <v>-0.5</v>
      </c>
      <c r="Z1829">
        <f ca="1">IF(OR(NOT(ISNUMBER(D1829)),ISBLANK(D1829),D1829="",ISBLANK(N1829)),"",ABS(D1829-N1829))</f>
        <v>0</v>
      </c>
      <c r="AA1829">
        <f ca="1">IF(OR(ISBLANK(J1829),ISBLANK(O1829),J1829="",O1829=""),"",IF(J1829=O1829,1,0))</f>
        <v>1</v>
      </c>
      <c r="AB1829">
        <f ca="1">IF(OR(ISBLANK(K1829),ISBLANK(Q1829),K1829="",Q1829=""),"",IF(K1829=Q1829,1,0))</f>
        <v>1</v>
      </c>
      <c r="AC1829" s="23" t="str">
        <f t="shared" ca="1" si="28"/>
        <v/>
      </c>
    </row>
    <row r="1830" spans="1:29" x14ac:dyDescent="0.25">
      <c r="A1830" s="23">
        <v>1829</v>
      </c>
      <c r="B1830">
        <v>904</v>
      </c>
      <c r="C1830" t="str">
        <f ca="1">IFERROR(VLOOKUP($B1830,INDIRECT(nfl_game_result),MATCH(C$1,INDIRECT(nfl_game_result_header),0),FALSE),"error")</f>
        <v>2015_07_DAL@NYG</v>
      </c>
      <c r="D1830">
        <f ca="1">IFERROR(IF(ISBLANK(VLOOKUP($B1830,INDIRECT(nfl_game_result),MATCH(D$1,INDIRECT(nfl_game_result_header),0),FALSE)),"",VLOOKUP($B1830,INDIRECT(nfl_game_result),MATCH(D$1,INDIRECT(nfl_game_result_header),0),FALSE)),"error")</f>
        <v>-4</v>
      </c>
      <c r="E1830">
        <f ca="1">IFERROR(IF(ISBLANK(VLOOKUP($B1830,INDIRECT(nfl_game_result),MATCH(E$1,INDIRECT(nfl_game_result_header),0),FALSE)),"",VLOOKUP($B1830,INDIRECT(nfl_game_result),MATCH(E$1,INDIRECT(nfl_game_result_header),0),FALSE)),"error")</f>
        <v>-3</v>
      </c>
      <c r="F1830" s="23" t="str">
        <f ca="1">IFERROR(IF(ISBLANK(VLOOKUP($B1830,INDIRECT(nfl_game_result),MATCH(F$1,INDIRECT(nfl_game_result_header),0),FALSE)),"",VLOOKUP($B1830,INDIRECT(nfl_game_result),MATCH(F$1,INDIRECT(nfl_game_result_header),0),FALSE)),"error")</f>
        <v/>
      </c>
      <c r="G1830" s="23" t="str">
        <f ca="1">IFERROR(IF(ISBLANK(VLOOKUP($B1830,INDIRECT(nfl_game_result),MATCH(G$1,INDIRECT(nfl_game_result_header),0),FALSE)),"",VLOOKUP($B1830,INDIRECT(nfl_game_result),MATCH(G$1,INDIRECT(nfl_game_result_header),0),FALSE)),"error")</f>
        <v/>
      </c>
      <c r="H1830">
        <f ca="1">IFERROR(IF(ISBLANK(VLOOKUP($B1830,INDIRECT(nfl_game_result),MATCH(H$1,INDIRECT(nfl_game_result_header),0),FALSE)),"",VLOOKUP($B1830,INDIRECT(nfl_game_result),MATCH(H$1,INDIRECT(nfl_game_result_header),0),FALSE)),"error")</f>
        <v>27</v>
      </c>
      <c r="I1830">
        <f ca="1">IFERROR(IF(ISBLANK(VLOOKUP($B1830,INDIRECT(nfl_game_result),MATCH(I$1,INDIRECT(nfl_game_result_header),0),FALSE)),"",VLOOKUP($B1830,INDIRECT(nfl_game_result),MATCH(I$1,INDIRECT(nfl_game_result_header),0),FALSE)),"error")</f>
        <v>20</v>
      </c>
      <c r="J1830" t="str">
        <f ca="1">IFERROR(IF(ISBLANK(VLOOKUP($B1830,INDIRECT(nfl_game_result),MATCH(J$1,INDIRECT(nfl_game_result_header),0),FALSE)),"",VLOOKUP($B1830,INDIRECT(nfl_game_result),MATCH(J$1,INDIRECT(nfl_game_result_header),0),FALSE)),"error")</f>
        <v>NYG</v>
      </c>
      <c r="K1830" t="str">
        <f ca="1">IFERROR(IF(ISBLANK(VLOOKUP($B1830,INDIRECT(nfl_game_result),MATCH(K$1,INDIRECT(nfl_game_result_header),0),FALSE)),"",VLOOKUP($B1830,INDIRECT(nfl_game_result),MATCH(K$1,INDIRECT(nfl_game_result_header),0),FALSE)),"error")</f>
        <v>NYG</v>
      </c>
      <c r="L1830" s="23" t="str">
        <f ca="1">IFERROR(IF(ISBLANK(VLOOKUP($B1830,INDIRECT(nfl_game_result),MATCH(L$1,INDIRECT(nfl_game_result_header),0),FALSE)),"",VLOOKUP($B1830,INDIRECT(nfl_game_result),MATCH(L$1,INDIRECT(nfl_game_result_header),0),FALSE)),"error")</f>
        <v/>
      </c>
      <c r="M1830" t="s">
        <v>16</v>
      </c>
      <c r="N1830">
        <v>-7</v>
      </c>
      <c r="O1830" t="s">
        <v>83</v>
      </c>
      <c r="P1830">
        <v>9</v>
      </c>
      <c r="Q1830" t="s">
        <v>83</v>
      </c>
      <c r="V1830" s="23" t="s">
        <v>416</v>
      </c>
      <c r="W1830">
        <f ca="1">VALUE(LEFT(C1830, 4))</f>
        <v>2015</v>
      </c>
      <c r="X1830">
        <f ca="1">VALUE(MID(C1830,6,FIND("_",C1830,6)-6))</f>
        <v>7</v>
      </c>
      <c r="Y1830">
        <f ca="1">IF(NOT(OR(ISBLANK(D1830),ISBLANK(E1830),D1830="",E1830="")),D1830-E1830,"")</f>
        <v>-1</v>
      </c>
      <c r="Z1830">
        <f ca="1">IF(OR(NOT(ISNUMBER(D1830)),ISBLANK(D1830),D1830="",ISBLANK(N1830)),"",ABS(D1830-N1830))</f>
        <v>3</v>
      </c>
      <c r="AA1830">
        <f ca="1">IF(OR(ISBLANK(J1830),ISBLANK(O1830),J1830="",O1830=""),"",IF(J1830=O1830,1,0))</f>
        <v>1</v>
      </c>
      <c r="AB1830">
        <f ca="1">IF(OR(ISBLANK(K1830),ISBLANK(Q1830),K1830="",Q1830=""),"",IF(K1830=Q1830,1,0))</f>
        <v>1</v>
      </c>
      <c r="AC1830" s="23" t="str">
        <f t="shared" ca="1" si="28"/>
        <v/>
      </c>
    </row>
    <row r="1831" spans="1:29" x14ac:dyDescent="0.25">
      <c r="A1831" s="23">
        <v>1830</v>
      </c>
      <c r="B1831">
        <v>905</v>
      </c>
      <c r="C1831" t="str">
        <f ca="1">IFERROR(VLOOKUP($B1831,INDIRECT(nfl_game_result),MATCH(C$1,INDIRECT(nfl_game_result_header),0),FALSE),"error")</f>
        <v>2015_07_PHI@CAR</v>
      </c>
      <c r="D1831">
        <f ca="1">IFERROR(IF(ISBLANK(VLOOKUP($B1831,INDIRECT(nfl_game_result),MATCH(D$1,INDIRECT(nfl_game_result_header),0),FALSE)),"",VLOOKUP($B1831,INDIRECT(nfl_game_result),MATCH(D$1,INDIRECT(nfl_game_result_header),0),FALSE)),"error")</f>
        <v>-2.5</v>
      </c>
      <c r="E1831">
        <f ca="1">IFERROR(IF(ISBLANK(VLOOKUP($B1831,INDIRECT(nfl_game_result),MATCH(E$1,INDIRECT(nfl_game_result_header),0),FALSE)),"",VLOOKUP($B1831,INDIRECT(nfl_game_result),MATCH(E$1,INDIRECT(nfl_game_result_header),0),FALSE)),"error")</f>
        <v>-3</v>
      </c>
      <c r="F1831" s="23" t="str">
        <f ca="1">IFERROR(IF(ISBLANK(VLOOKUP($B1831,INDIRECT(nfl_game_result),MATCH(F$1,INDIRECT(nfl_game_result_header),0),FALSE)),"",VLOOKUP($B1831,INDIRECT(nfl_game_result),MATCH(F$1,INDIRECT(nfl_game_result_header),0),FALSE)),"error")</f>
        <v/>
      </c>
      <c r="G1831" s="23" t="str">
        <f ca="1">IFERROR(IF(ISBLANK(VLOOKUP($B1831,INDIRECT(nfl_game_result),MATCH(G$1,INDIRECT(nfl_game_result_header),0),FALSE)),"",VLOOKUP($B1831,INDIRECT(nfl_game_result),MATCH(G$1,INDIRECT(nfl_game_result_header),0),FALSE)),"error")</f>
        <v/>
      </c>
      <c r="H1831">
        <f ca="1">IFERROR(IF(ISBLANK(VLOOKUP($B1831,INDIRECT(nfl_game_result),MATCH(H$1,INDIRECT(nfl_game_result_header),0),FALSE)),"",VLOOKUP($B1831,INDIRECT(nfl_game_result),MATCH(H$1,INDIRECT(nfl_game_result_header),0),FALSE)),"error")</f>
        <v>27</v>
      </c>
      <c r="I1831">
        <f ca="1">IFERROR(IF(ISBLANK(VLOOKUP($B1831,INDIRECT(nfl_game_result),MATCH(I$1,INDIRECT(nfl_game_result_header),0),FALSE)),"",VLOOKUP($B1831,INDIRECT(nfl_game_result),MATCH(I$1,INDIRECT(nfl_game_result_header),0),FALSE)),"error")</f>
        <v>16</v>
      </c>
      <c r="J1831" t="str">
        <f ca="1">IFERROR(IF(ISBLANK(VLOOKUP($B1831,INDIRECT(nfl_game_result),MATCH(J$1,INDIRECT(nfl_game_result_header),0),FALSE)),"",VLOOKUP($B1831,INDIRECT(nfl_game_result),MATCH(J$1,INDIRECT(nfl_game_result_header),0),FALSE)),"error")</f>
        <v>CAR</v>
      </c>
      <c r="K1831" t="str">
        <f ca="1">IFERROR(IF(ISBLANK(VLOOKUP($B1831,INDIRECT(nfl_game_result),MATCH(K$1,INDIRECT(nfl_game_result_header),0),FALSE)),"",VLOOKUP($B1831,INDIRECT(nfl_game_result),MATCH(K$1,INDIRECT(nfl_game_result_header),0),FALSE)),"error")</f>
        <v>CAR</v>
      </c>
      <c r="L1831" s="23" t="str">
        <f ca="1">IFERROR(IF(ISBLANK(VLOOKUP($B1831,INDIRECT(nfl_game_result),MATCH(L$1,INDIRECT(nfl_game_result_header),0),FALSE)),"",VLOOKUP($B1831,INDIRECT(nfl_game_result),MATCH(L$1,INDIRECT(nfl_game_result_header),0),FALSE)),"error")</f>
        <v/>
      </c>
      <c r="M1831" t="s">
        <v>16</v>
      </c>
      <c r="N1831">
        <v>-4.5</v>
      </c>
      <c r="O1831" t="s">
        <v>67</v>
      </c>
      <c r="P1831">
        <v>4</v>
      </c>
      <c r="Q1831" t="s">
        <v>67</v>
      </c>
      <c r="V1831" s="23" t="s">
        <v>416</v>
      </c>
      <c r="W1831">
        <f ca="1">VALUE(LEFT(C1831, 4))</f>
        <v>2015</v>
      </c>
      <c r="X1831">
        <f ca="1">VALUE(MID(C1831,6,FIND("_",C1831,6)-6))</f>
        <v>7</v>
      </c>
      <c r="Y1831">
        <f ca="1">IF(NOT(OR(ISBLANK(D1831),ISBLANK(E1831),D1831="",E1831="")),D1831-E1831,"")</f>
        <v>0.5</v>
      </c>
      <c r="Z1831">
        <f ca="1">IF(OR(NOT(ISNUMBER(D1831)),ISBLANK(D1831),D1831="",ISBLANK(N1831)),"",ABS(D1831-N1831))</f>
        <v>2</v>
      </c>
      <c r="AA1831">
        <f ca="1">IF(OR(ISBLANK(J1831),ISBLANK(O1831),J1831="",O1831=""),"",IF(J1831=O1831,1,0))</f>
        <v>1</v>
      </c>
      <c r="AB1831">
        <f ca="1">IF(OR(ISBLANK(K1831),ISBLANK(Q1831),K1831="",Q1831=""),"",IF(K1831=Q1831,1,0))</f>
        <v>1</v>
      </c>
      <c r="AC1831" s="23" t="str">
        <f t="shared" ca="1" si="28"/>
        <v/>
      </c>
    </row>
    <row r="1832" spans="1:29" x14ac:dyDescent="0.25">
      <c r="A1832" s="23">
        <v>1831</v>
      </c>
      <c r="B1832">
        <v>906</v>
      </c>
      <c r="C1832" t="str">
        <f ca="1">IFERROR(VLOOKUP($B1832,INDIRECT(nfl_game_result),MATCH(C$1,INDIRECT(nfl_game_result_header),0),FALSE),"error")</f>
        <v>2015_07_BAL@ARI</v>
      </c>
      <c r="D1832">
        <f ca="1">IFERROR(IF(ISBLANK(VLOOKUP($B1832,INDIRECT(nfl_game_result),MATCH(D$1,INDIRECT(nfl_game_result_header),0),FALSE)),"",VLOOKUP($B1832,INDIRECT(nfl_game_result),MATCH(D$1,INDIRECT(nfl_game_result_header),0),FALSE)),"error")</f>
        <v>-6.5</v>
      </c>
      <c r="E1832">
        <f ca="1">IFERROR(IF(ISBLANK(VLOOKUP($B1832,INDIRECT(nfl_game_result),MATCH(E$1,INDIRECT(nfl_game_result_header),0),FALSE)),"",VLOOKUP($B1832,INDIRECT(nfl_game_result),MATCH(E$1,INDIRECT(nfl_game_result_header),0),FALSE)),"error")</f>
        <v>-8.5</v>
      </c>
      <c r="F1832" s="23" t="str">
        <f ca="1">IFERROR(IF(ISBLANK(VLOOKUP($B1832,INDIRECT(nfl_game_result),MATCH(F$1,INDIRECT(nfl_game_result_header),0),FALSE)),"",VLOOKUP($B1832,INDIRECT(nfl_game_result),MATCH(F$1,INDIRECT(nfl_game_result_header),0),FALSE)),"error")</f>
        <v/>
      </c>
      <c r="G1832" s="23" t="str">
        <f ca="1">IFERROR(IF(ISBLANK(VLOOKUP($B1832,INDIRECT(nfl_game_result),MATCH(G$1,INDIRECT(nfl_game_result_header),0),FALSE)),"",VLOOKUP($B1832,INDIRECT(nfl_game_result),MATCH(G$1,INDIRECT(nfl_game_result_header),0),FALSE)),"error")</f>
        <v/>
      </c>
      <c r="H1832">
        <f ca="1">IFERROR(IF(ISBLANK(VLOOKUP($B1832,INDIRECT(nfl_game_result),MATCH(H$1,INDIRECT(nfl_game_result_header),0),FALSE)),"",VLOOKUP($B1832,INDIRECT(nfl_game_result),MATCH(H$1,INDIRECT(nfl_game_result_header),0),FALSE)),"error")</f>
        <v>26</v>
      </c>
      <c r="I1832">
        <f ca="1">IFERROR(IF(ISBLANK(VLOOKUP($B1832,INDIRECT(nfl_game_result),MATCH(I$1,INDIRECT(nfl_game_result_header),0),FALSE)),"",VLOOKUP($B1832,INDIRECT(nfl_game_result),MATCH(I$1,INDIRECT(nfl_game_result_header),0),FALSE)),"error")</f>
        <v>18</v>
      </c>
      <c r="J1832" t="str">
        <f ca="1">IFERROR(IF(ISBLANK(VLOOKUP($B1832,INDIRECT(nfl_game_result),MATCH(J$1,INDIRECT(nfl_game_result_header),0),FALSE)),"",VLOOKUP($B1832,INDIRECT(nfl_game_result),MATCH(J$1,INDIRECT(nfl_game_result_header),0),FALSE)),"error")</f>
        <v>BAL</v>
      </c>
      <c r="K1832" t="str">
        <f ca="1">IFERROR(IF(ISBLANK(VLOOKUP($B1832,INDIRECT(nfl_game_result),MATCH(K$1,INDIRECT(nfl_game_result_header),0),FALSE)),"",VLOOKUP($B1832,INDIRECT(nfl_game_result),MATCH(K$1,INDIRECT(nfl_game_result_header),0),FALSE)),"error")</f>
        <v>ARI</v>
      </c>
      <c r="L1832" s="23" t="str">
        <f ca="1">IFERROR(IF(ISBLANK(VLOOKUP($B1832,INDIRECT(nfl_game_result),MATCH(L$1,INDIRECT(nfl_game_result_header),0),FALSE)),"",VLOOKUP($B1832,INDIRECT(nfl_game_result),MATCH(L$1,INDIRECT(nfl_game_result_header),0),FALSE)),"error")</f>
        <v/>
      </c>
      <c r="M1832" t="s">
        <v>16</v>
      </c>
      <c r="N1832">
        <v>-7</v>
      </c>
      <c r="O1832" t="s">
        <v>64</v>
      </c>
      <c r="P1832">
        <v>14</v>
      </c>
      <c r="Q1832" t="s">
        <v>64</v>
      </c>
      <c r="V1832" s="23" t="s">
        <v>416</v>
      </c>
      <c r="W1832">
        <f ca="1">VALUE(LEFT(C1832, 4))</f>
        <v>2015</v>
      </c>
      <c r="X1832">
        <f ca="1">VALUE(MID(C1832,6,FIND("_",C1832,6)-6))</f>
        <v>7</v>
      </c>
      <c r="Y1832">
        <f ca="1">IF(NOT(OR(ISBLANK(D1832),ISBLANK(E1832),D1832="",E1832="")),D1832-E1832,"")</f>
        <v>2</v>
      </c>
      <c r="Z1832">
        <f ca="1">IF(OR(NOT(ISNUMBER(D1832)),ISBLANK(D1832),D1832="",ISBLANK(N1832)),"",ABS(D1832-N1832))</f>
        <v>0.5</v>
      </c>
      <c r="AA1832">
        <f ca="1">IF(OR(ISBLANK(J1832),ISBLANK(O1832),J1832="",O1832=""),"",IF(J1832=O1832,1,0))</f>
        <v>0</v>
      </c>
      <c r="AB1832">
        <f ca="1">IF(OR(ISBLANK(K1832),ISBLANK(Q1832),K1832="",Q1832=""),"",IF(K1832=Q1832,1,0))</f>
        <v>1</v>
      </c>
      <c r="AC1832" s="23" t="str">
        <f t="shared" ca="1" si="28"/>
        <v/>
      </c>
    </row>
    <row r="1833" spans="1:29" x14ac:dyDescent="0.25">
      <c r="A1833" s="23">
        <v>1832</v>
      </c>
      <c r="B1833">
        <v>893</v>
      </c>
      <c r="C1833" t="str">
        <f ca="1">IFERROR(VLOOKUP($B1833,INDIRECT(nfl_game_result),MATCH(C$1,INDIRECT(nfl_game_result_header),0),FALSE),"error")</f>
        <v>2015_07_SEA@SFO</v>
      </c>
      <c r="D1833">
        <f ca="1">IFERROR(IF(ISBLANK(VLOOKUP($B1833,INDIRECT(nfl_game_result),MATCH(D$1,INDIRECT(nfl_game_result_header),0),FALSE)),"",VLOOKUP($B1833,INDIRECT(nfl_game_result),MATCH(D$1,INDIRECT(nfl_game_result_header),0),FALSE)),"error")</f>
        <v>4</v>
      </c>
      <c r="E1833">
        <f ca="1">IFERROR(IF(ISBLANK(VLOOKUP($B1833,INDIRECT(nfl_game_result),MATCH(E$1,INDIRECT(nfl_game_result_header),0),FALSE)),"",VLOOKUP($B1833,INDIRECT(nfl_game_result),MATCH(E$1,INDIRECT(nfl_game_result_header),0),FALSE)),"error")</f>
        <v>6.5</v>
      </c>
      <c r="F1833" s="23" t="str">
        <f ca="1">IFERROR(IF(ISBLANK(VLOOKUP($B1833,INDIRECT(nfl_game_result),MATCH(F$1,INDIRECT(nfl_game_result_header),0),FALSE)),"",VLOOKUP($B1833,INDIRECT(nfl_game_result),MATCH(F$1,INDIRECT(nfl_game_result_header),0),FALSE)),"error")</f>
        <v/>
      </c>
      <c r="G1833" s="23" t="str">
        <f ca="1">IFERROR(IF(ISBLANK(VLOOKUP($B1833,INDIRECT(nfl_game_result),MATCH(G$1,INDIRECT(nfl_game_result_header),0),FALSE)),"",VLOOKUP($B1833,INDIRECT(nfl_game_result),MATCH(G$1,INDIRECT(nfl_game_result_header),0),FALSE)),"error")</f>
        <v/>
      </c>
      <c r="H1833">
        <f ca="1">IFERROR(IF(ISBLANK(VLOOKUP($B1833,INDIRECT(nfl_game_result),MATCH(H$1,INDIRECT(nfl_game_result_header),0),FALSE)),"",VLOOKUP($B1833,INDIRECT(nfl_game_result),MATCH(H$1,INDIRECT(nfl_game_result_header),0),FALSE)),"error")</f>
        <v>3</v>
      </c>
      <c r="I1833">
        <f ca="1">IFERROR(IF(ISBLANK(VLOOKUP($B1833,INDIRECT(nfl_game_result),MATCH(I$1,INDIRECT(nfl_game_result_header),0),FALSE)),"",VLOOKUP($B1833,INDIRECT(nfl_game_result),MATCH(I$1,INDIRECT(nfl_game_result_header),0),FALSE)),"error")</f>
        <v>20</v>
      </c>
      <c r="J1833" t="str">
        <f ca="1">IFERROR(IF(ISBLANK(VLOOKUP($B1833,INDIRECT(nfl_game_result),MATCH(J$1,INDIRECT(nfl_game_result_header),0),FALSE)),"",VLOOKUP($B1833,INDIRECT(nfl_game_result),MATCH(J$1,INDIRECT(nfl_game_result_header),0),FALSE)),"error")</f>
        <v>SEA</v>
      </c>
      <c r="K1833" t="str">
        <f ca="1">IFERROR(IF(ISBLANK(VLOOKUP($B1833,INDIRECT(nfl_game_result),MATCH(K$1,INDIRECT(nfl_game_result_header),0),FALSE)),"",VLOOKUP($B1833,INDIRECT(nfl_game_result),MATCH(K$1,INDIRECT(nfl_game_result_header),0),FALSE)),"error")</f>
        <v>SEA</v>
      </c>
      <c r="L1833" s="23" t="str">
        <f ca="1">IFERROR(IF(ISBLANK(VLOOKUP($B1833,INDIRECT(nfl_game_result),MATCH(L$1,INDIRECT(nfl_game_result_header),0),FALSE)),"",VLOOKUP($B1833,INDIRECT(nfl_game_result),MATCH(L$1,INDIRECT(nfl_game_result_header),0),FALSE)),"error")</f>
        <v/>
      </c>
      <c r="M1833" t="s">
        <v>14</v>
      </c>
      <c r="N1833">
        <v>6</v>
      </c>
      <c r="O1833" t="s">
        <v>333</v>
      </c>
      <c r="P1833">
        <v>12</v>
      </c>
      <c r="Q1833" t="s">
        <v>89</v>
      </c>
      <c r="V1833" s="23" t="s">
        <v>416</v>
      </c>
      <c r="W1833">
        <f ca="1">VALUE(LEFT(C1833, 4))</f>
        <v>2015</v>
      </c>
      <c r="X1833">
        <f ca="1">VALUE(MID(C1833,6,FIND("_",C1833,6)-6))</f>
        <v>7</v>
      </c>
      <c r="Y1833">
        <f ca="1">IF(NOT(OR(ISBLANK(D1833),ISBLANK(E1833),D1833="",E1833="")),D1833-E1833,"")</f>
        <v>-2.5</v>
      </c>
      <c r="Z1833">
        <f ca="1">IF(OR(NOT(ISNUMBER(D1833)),ISBLANK(D1833),D1833="",ISBLANK(N1833)),"",ABS(D1833-N1833))</f>
        <v>2</v>
      </c>
      <c r="AA1833">
        <f ca="1">IF(OR(ISBLANK(J1833),ISBLANK(O1833),J1833="",O1833=""),"",IF(J1833=O1833,1,0))</f>
        <v>0</v>
      </c>
      <c r="AB1833">
        <f ca="1">IF(OR(ISBLANK(K1833),ISBLANK(Q1833),K1833="",Q1833=""),"",IF(K1833=Q1833,1,0))</f>
        <v>1</v>
      </c>
      <c r="AC1833" s="23" t="str">
        <f t="shared" ca="1" si="28"/>
        <v/>
      </c>
    </row>
    <row r="1834" spans="1:29" x14ac:dyDescent="0.25">
      <c r="A1834" s="23">
        <v>1833</v>
      </c>
      <c r="B1834">
        <v>894</v>
      </c>
      <c r="C1834" t="str">
        <f ca="1">IFERROR(VLOOKUP($B1834,INDIRECT(nfl_game_result),MATCH(C$1,INDIRECT(nfl_game_result_header),0),FALSE),"error")</f>
        <v>2015_07_BUF@JAX</v>
      </c>
      <c r="D1834">
        <f ca="1">IFERROR(IF(ISBLANK(VLOOKUP($B1834,INDIRECT(nfl_game_result),MATCH(D$1,INDIRECT(nfl_game_result_header),0),FALSE)),"",VLOOKUP($B1834,INDIRECT(nfl_game_result),MATCH(D$1,INDIRECT(nfl_game_result_header),0),FALSE)),"error")</f>
        <v>3.5</v>
      </c>
      <c r="E1834">
        <f ca="1">IFERROR(IF(ISBLANK(VLOOKUP($B1834,INDIRECT(nfl_game_result),MATCH(E$1,INDIRECT(nfl_game_result_header),0),FALSE)),"",VLOOKUP($B1834,INDIRECT(nfl_game_result),MATCH(E$1,INDIRECT(nfl_game_result_header),0),FALSE)),"error")</f>
        <v>4.5</v>
      </c>
      <c r="F1834" s="23" t="str">
        <f ca="1">IFERROR(IF(ISBLANK(VLOOKUP($B1834,INDIRECT(nfl_game_result),MATCH(F$1,INDIRECT(nfl_game_result_header),0),FALSE)),"",VLOOKUP($B1834,INDIRECT(nfl_game_result),MATCH(F$1,INDIRECT(nfl_game_result_header),0),FALSE)),"error")</f>
        <v/>
      </c>
      <c r="G1834" s="23" t="str">
        <f ca="1">IFERROR(IF(ISBLANK(VLOOKUP($B1834,INDIRECT(nfl_game_result),MATCH(G$1,INDIRECT(nfl_game_result_header),0),FALSE)),"",VLOOKUP($B1834,INDIRECT(nfl_game_result),MATCH(G$1,INDIRECT(nfl_game_result_header),0),FALSE)),"error")</f>
        <v/>
      </c>
      <c r="H1834">
        <f ca="1">IFERROR(IF(ISBLANK(VLOOKUP($B1834,INDIRECT(nfl_game_result),MATCH(H$1,INDIRECT(nfl_game_result_header),0),FALSE)),"",VLOOKUP($B1834,INDIRECT(nfl_game_result),MATCH(H$1,INDIRECT(nfl_game_result_header),0),FALSE)),"error")</f>
        <v>34</v>
      </c>
      <c r="I1834">
        <f ca="1">IFERROR(IF(ISBLANK(VLOOKUP($B1834,INDIRECT(nfl_game_result),MATCH(I$1,INDIRECT(nfl_game_result_header),0),FALSE)),"",VLOOKUP($B1834,INDIRECT(nfl_game_result),MATCH(I$1,INDIRECT(nfl_game_result_header),0),FALSE)),"error")</f>
        <v>31</v>
      </c>
      <c r="J1834" t="str">
        <f ca="1">IFERROR(IF(ISBLANK(VLOOKUP($B1834,INDIRECT(nfl_game_result),MATCH(J$1,INDIRECT(nfl_game_result_header),0),FALSE)),"",VLOOKUP($B1834,INDIRECT(nfl_game_result),MATCH(J$1,INDIRECT(nfl_game_result_header),0),FALSE)),"error")</f>
        <v>JAX</v>
      </c>
      <c r="K1834" t="str">
        <f ca="1">IFERROR(IF(ISBLANK(VLOOKUP($B1834,INDIRECT(nfl_game_result),MATCH(K$1,INDIRECT(nfl_game_result_header),0),FALSE)),"",VLOOKUP($B1834,INDIRECT(nfl_game_result),MATCH(K$1,INDIRECT(nfl_game_result_header),0),FALSE)),"error")</f>
        <v>JAX</v>
      </c>
      <c r="L1834" s="23" t="str">
        <f ca="1">IFERROR(IF(ISBLANK(VLOOKUP($B1834,INDIRECT(nfl_game_result),MATCH(L$1,INDIRECT(nfl_game_result_header),0),FALSE)),"",VLOOKUP($B1834,INDIRECT(nfl_game_result),MATCH(L$1,INDIRECT(nfl_game_result_header),0),FALSE)),"error")</f>
        <v/>
      </c>
      <c r="M1834" t="s">
        <v>14</v>
      </c>
      <c r="N1834">
        <v>0</v>
      </c>
      <c r="O1834" t="s">
        <v>66</v>
      </c>
      <c r="P1834">
        <v>14</v>
      </c>
      <c r="Q1834" t="s">
        <v>66</v>
      </c>
      <c r="V1834" s="23" t="s">
        <v>416</v>
      </c>
      <c r="W1834">
        <f ca="1">VALUE(LEFT(C1834, 4))</f>
        <v>2015</v>
      </c>
      <c r="X1834">
        <f ca="1">VALUE(MID(C1834,6,FIND("_",C1834,6)-6))</f>
        <v>7</v>
      </c>
      <c r="Y1834">
        <f ca="1">IF(NOT(OR(ISBLANK(D1834),ISBLANK(E1834),D1834="",E1834="")),D1834-E1834,"")</f>
        <v>-1</v>
      </c>
      <c r="Z1834">
        <f ca="1">IF(OR(NOT(ISNUMBER(D1834)),ISBLANK(D1834),D1834="",ISBLANK(N1834)),"",ABS(D1834-N1834))</f>
        <v>3.5</v>
      </c>
      <c r="AA1834">
        <f ca="1">IF(OR(ISBLANK(J1834),ISBLANK(O1834),J1834="",O1834=""),"",IF(J1834=O1834,1,0))</f>
        <v>0</v>
      </c>
      <c r="AB1834">
        <f ca="1">IF(OR(ISBLANK(K1834),ISBLANK(Q1834),K1834="",Q1834=""),"",IF(K1834=Q1834,1,0))</f>
        <v>0</v>
      </c>
      <c r="AC1834" s="23" t="str">
        <f t="shared" ca="1" si="28"/>
        <v/>
      </c>
    </row>
    <row r="1835" spans="1:29" x14ac:dyDescent="0.25">
      <c r="A1835" s="23">
        <v>1834</v>
      </c>
      <c r="B1835">
        <v>895</v>
      </c>
      <c r="C1835" t="str">
        <f ca="1">IFERROR(VLOOKUP($B1835,INDIRECT(nfl_game_result),MATCH(C$1,INDIRECT(nfl_game_result_header),0),FALSE),"error")</f>
        <v>2015_07_TBY@WAS</v>
      </c>
      <c r="D1835">
        <f ca="1">IFERROR(IF(ISBLANK(VLOOKUP($B1835,INDIRECT(nfl_game_result),MATCH(D$1,INDIRECT(nfl_game_result_header),0),FALSE)),"",VLOOKUP($B1835,INDIRECT(nfl_game_result),MATCH(D$1,INDIRECT(nfl_game_result_header),0),FALSE)),"error")</f>
        <v>-4</v>
      </c>
      <c r="E1835">
        <f ca="1">IFERROR(IF(ISBLANK(VLOOKUP($B1835,INDIRECT(nfl_game_result),MATCH(E$1,INDIRECT(nfl_game_result_header),0),FALSE)),"",VLOOKUP($B1835,INDIRECT(nfl_game_result),MATCH(E$1,INDIRECT(nfl_game_result_header),0),FALSE)),"error")</f>
        <v>-3</v>
      </c>
      <c r="F1835" s="23" t="str">
        <f ca="1">IFERROR(IF(ISBLANK(VLOOKUP($B1835,INDIRECT(nfl_game_result),MATCH(F$1,INDIRECT(nfl_game_result_header),0),FALSE)),"",VLOOKUP($B1835,INDIRECT(nfl_game_result),MATCH(F$1,INDIRECT(nfl_game_result_header),0),FALSE)),"error")</f>
        <v/>
      </c>
      <c r="G1835" s="23" t="str">
        <f ca="1">IFERROR(IF(ISBLANK(VLOOKUP($B1835,INDIRECT(nfl_game_result),MATCH(G$1,INDIRECT(nfl_game_result_header),0),FALSE)),"",VLOOKUP($B1835,INDIRECT(nfl_game_result),MATCH(G$1,INDIRECT(nfl_game_result_header),0),FALSE)),"error")</f>
        <v/>
      </c>
      <c r="H1835">
        <f ca="1">IFERROR(IF(ISBLANK(VLOOKUP($B1835,INDIRECT(nfl_game_result),MATCH(H$1,INDIRECT(nfl_game_result_header),0),FALSE)),"",VLOOKUP($B1835,INDIRECT(nfl_game_result),MATCH(H$1,INDIRECT(nfl_game_result_header),0),FALSE)),"error")</f>
        <v>31</v>
      </c>
      <c r="I1835">
        <f ca="1">IFERROR(IF(ISBLANK(VLOOKUP($B1835,INDIRECT(nfl_game_result),MATCH(I$1,INDIRECT(nfl_game_result_header),0),FALSE)),"",VLOOKUP($B1835,INDIRECT(nfl_game_result),MATCH(I$1,INDIRECT(nfl_game_result_header),0),FALSE)),"error")</f>
        <v>30</v>
      </c>
      <c r="J1835" t="str">
        <f ca="1">IFERROR(IF(ISBLANK(VLOOKUP($B1835,INDIRECT(nfl_game_result),MATCH(J$1,INDIRECT(nfl_game_result_header),0),FALSE)),"",VLOOKUP($B1835,INDIRECT(nfl_game_result),MATCH(J$1,INDIRECT(nfl_game_result_header),0),FALSE)),"error")</f>
        <v>TBY</v>
      </c>
      <c r="K1835" t="str">
        <f ca="1">IFERROR(IF(ISBLANK(VLOOKUP($B1835,INDIRECT(nfl_game_result),MATCH(K$1,INDIRECT(nfl_game_result_header),0),FALSE)),"",VLOOKUP($B1835,INDIRECT(nfl_game_result),MATCH(K$1,INDIRECT(nfl_game_result_header),0),FALSE)),"error")</f>
        <v>WAS</v>
      </c>
      <c r="L1835" s="23" t="str">
        <f ca="1">IFERROR(IF(ISBLANK(VLOOKUP($B1835,INDIRECT(nfl_game_result),MATCH(L$1,INDIRECT(nfl_game_result_header),0),FALSE)),"",VLOOKUP($B1835,INDIRECT(nfl_game_result),MATCH(L$1,INDIRECT(nfl_game_result_header),0),FALSE)),"error")</f>
        <v/>
      </c>
      <c r="M1835" t="s">
        <v>14</v>
      </c>
      <c r="N1835">
        <v>-4</v>
      </c>
      <c r="O1835" t="s">
        <v>334</v>
      </c>
      <c r="P1835">
        <v>13</v>
      </c>
      <c r="Q1835" t="s">
        <v>334</v>
      </c>
      <c r="V1835" s="23" t="s">
        <v>416</v>
      </c>
      <c r="W1835">
        <f ca="1">VALUE(LEFT(C1835, 4))</f>
        <v>2015</v>
      </c>
      <c r="X1835">
        <f ca="1">VALUE(MID(C1835,6,FIND("_",C1835,6)-6))</f>
        <v>7</v>
      </c>
      <c r="Y1835">
        <f ca="1">IF(NOT(OR(ISBLANK(D1835),ISBLANK(E1835),D1835="",E1835="")),D1835-E1835,"")</f>
        <v>-1</v>
      </c>
      <c r="Z1835">
        <f ca="1">IF(OR(NOT(ISNUMBER(D1835)),ISBLANK(D1835),D1835="",ISBLANK(N1835)),"",ABS(D1835-N1835))</f>
        <v>0</v>
      </c>
      <c r="AA1835">
        <f ca="1">IF(OR(ISBLANK(J1835),ISBLANK(O1835),J1835="",O1835=""),"",IF(J1835=O1835,1,0))</f>
        <v>1</v>
      </c>
      <c r="AB1835">
        <f ca="1">IF(OR(ISBLANK(K1835),ISBLANK(Q1835),K1835="",Q1835=""),"",IF(K1835=Q1835,1,0))</f>
        <v>0</v>
      </c>
      <c r="AC1835" s="23" t="str">
        <f t="shared" ca="1" si="28"/>
        <v/>
      </c>
    </row>
    <row r="1836" spans="1:29" x14ac:dyDescent="0.25">
      <c r="A1836" s="23">
        <v>1835</v>
      </c>
      <c r="B1836">
        <v>896</v>
      </c>
      <c r="C1836" t="str">
        <f ca="1">IFERROR(VLOOKUP($B1836,INDIRECT(nfl_game_result),MATCH(C$1,INDIRECT(nfl_game_result_header),0),FALSE),"error")</f>
        <v>2015_07_ATL@TEN</v>
      </c>
      <c r="D1836">
        <f ca="1">IFERROR(IF(ISBLANK(VLOOKUP($B1836,INDIRECT(nfl_game_result),MATCH(D$1,INDIRECT(nfl_game_result_header),0),FALSE)),"",VLOOKUP($B1836,INDIRECT(nfl_game_result),MATCH(D$1,INDIRECT(nfl_game_result_header),0),FALSE)),"error")</f>
        <v>4.5</v>
      </c>
      <c r="E1836">
        <f ca="1">IFERROR(IF(ISBLANK(VLOOKUP($B1836,INDIRECT(nfl_game_result),MATCH(E$1,INDIRECT(nfl_game_result_header),0),FALSE)),"",VLOOKUP($B1836,INDIRECT(nfl_game_result),MATCH(E$1,INDIRECT(nfl_game_result_header),0),FALSE)),"error")</f>
        <v>6</v>
      </c>
      <c r="F1836" s="23" t="str">
        <f ca="1">IFERROR(IF(ISBLANK(VLOOKUP($B1836,INDIRECT(nfl_game_result),MATCH(F$1,INDIRECT(nfl_game_result_header),0),FALSE)),"",VLOOKUP($B1836,INDIRECT(nfl_game_result),MATCH(F$1,INDIRECT(nfl_game_result_header),0),FALSE)),"error")</f>
        <v/>
      </c>
      <c r="G1836" s="23" t="str">
        <f ca="1">IFERROR(IF(ISBLANK(VLOOKUP($B1836,INDIRECT(nfl_game_result),MATCH(G$1,INDIRECT(nfl_game_result_header),0),FALSE)),"",VLOOKUP($B1836,INDIRECT(nfl_game_result),MATCH(G$1,INDIRECT(nfl_game_result_header),0),FALSE)),"error")</f>
        <v/>
      </c>
      <c r="H1836">
        <f ca="1">IFERROR(IF(ISBLANK(VLOOKUP($B1836,INDIRECT(nfl_game_result),MATCH(H$1,INDIRECT(nfl_game_result_header),0),FALSE)),"",VLOOKUP($B1836,INDIRECT(nfl_game_result),MATCH(H$1,INDIRECT(nfl_game_result_header),0),FALSE)),"error")</f>
        <v>7</v>
      </c>
      <c r="I1836">
        <f ca="1">IFERROR(IF(ISBLANK(VLOOKUP($B1836,INDIRECT(nfl_game_result),MATCH(I$1,INDIRECT(nfl_game_result_header),0),FALSE)),"",VLOOKUP($B1836,INDIRECT(nfl_game_result),MATCH(I$1,INDIRECT(nfl_game_result_header),0),FALSE)),"error")</f>
        <v>10</v>
      </c>
      <c r="J1836" t="str">
        <f ca="1">IFERROR(IF(ISBLANK(VLOOKUP($B1836,INDIRECT(nfl_game_result),MATCH(J$1,INDIRECT(nfl_game_result_header),0),FALSE)),"",VLOOKUP($B1836,INDIRECT(nfl_game_result),MATCH(J$1,INDIRECT(nfl_game_result_header),0),FALSE)),"error")</f>
        <v>TEN</v>
      </c>
      <c r="K1836" t="str">
        <f ca="1">IFERROR(IF(ISBLANK(VLOOKUP($B1836,INDIRECT(nfl_game_result),MATCH(K$1,INDIRECT(nfl_game_result_header),0),FALSE)),"",VLOOKUP($B1836,INDIRECT(nfl_game_result),MATCH(K$1,INDIRECT(nfl_game_result_header),0),FALSE)),"error")</f>
        <v>ATL</v>
      </c>
      <c r="L1836" s="23" t="str">
        <f ca="1">IFERROR(IF(ISBLANK(VLOOKUP($B1836,INDIRECT(nfl_game_result),MATCH(L$1,INDIRECT(nfl_game_result_header),0),FALSE)),"",VLOOKUP($B1836,INDIRECT(nfl_game_result),MATCH(L$1,INDIRECT(nfl_game_result_header),0),FALSE)),"error")</f>
        <v/>
      </c>
      <c r="M1836" t="s">
        <v>14</v>
      </c>
      <c r="N1836">
        <v>7</v>
      </c>
      <c r="O1836" t="s">
        <v>20</v>
      </c>
      <c r="P1836">
        <v>2</v>
      </c>
      <c r="Q1836" t="s">
        <v>20</v>
      </c>
      <c r="V1836" s="23" t="s">
        <v>416</v>
      </c>
      <c r="W1836">
        <f ca="1">VALUE(LEFT(C1836, 4))</f>
        <v>2015</v>
      </c>
      <c r="X1836">
        <f ca="1">VALUE(MID(C1836,6,FIND("_",C1836,6)-6))</f>
        <v>7</v>
      </c>
      <c r="Y1836">
        <f ca="1">IF(NOT(OR(ISBLANK(D1836),ISBLANK(E1836),D1836="",E1836="")),D1836-E1836,"")</f>
        <v>-1.5</v>
      </c>
      <c r="Z1836">
        <f ca="1">IF(OR(NOT(ISNUMBER(D1836)),ISBLANK(D1836),D1836="",ISBLANK(N1836)),"",ABS(D1836-N1836))</f>
        <v>2.5</v>
      </c>
      <c r="AA1836">
        <f ca="1">IF(OR(ISBLANK(J1836),ISBLANK(O1836),J1836="",O1836=""),"",IF(J1836=O1836,1,0))</f>
        <v>0</v>
      </c>
      <c r="AB1836">
        <f ca="1">IF(OR(ISBLANK(K1836),ISBLANK(Q1836),K1836="",Q1836=""),"",IF(K1836=Q1836,1,0))</f>
        <v>1</v>
      </c>
      <c r="AC1836" s="23" t="str">
        <f t="shared" ca="1" si="28"/>
        <v/>
      </c>
    </row>
    <row r="1837" spans="1:29" x14ac:dyDescent="0.25">
      <c r="A1837" s="23">
        <v>1836</v>
      </c>
      <c r="B1837">
        <v>897</v>
      </c>
      <c r="C1837" t="str">
        <f ca="1">IFERROR(VLOOKUP($B1837,INDIRECT(nfl_game_result),MATCH(C$1,INDIRECT(nfl_game_result_header),0),FALSE),"error")</f>
        <v>2015_07_NOR@IND</v>
      </c>
      <c r="D1837">
        <f ca="1">IFERROR(IF(ISBLANK(VLOOKUP($B1837,INDIRECT(nfl_game_result),MATCH(D$1,INDIRECT(nfl_game_result_header),0),FALSE)),"",VLOOKUP($B1837,INDIRECT(nfl_game_result),MATCH(D$1,INDIRECT(nfl_game_result_header),0),FALSE)),"error")</f>
        <v>-4</v>
      </c>
      <c r="E1837">
        <f ca="1">IFERROR(IF(ISBLANK(VLOOKUP($B1837,INDIRECT(nfl_game_result),MATCH(E$1,INDIRECT(nfl_game_result_header),0),FALSE)),"",VLOOKUP($B1837,INDIRECT(nfl_game_result),MATCH(E$1,INDIRECT(nfl_game_result_header),0),FALSE)),"error")</f>
        <v>-4.5</v>
      </c>
      <c r="F1837" s="23" t="str">
        <f ca="1">IFERROR(IF(ISBLANK(VLOOKUP($B1837,INDIRECT(nfl_game_result),MATCH(F$1,INDIRECT(nfl_game_result_header),0),FALSE)),"",VLOOKUP($B1837,INDIRECT(nfl_game_result),MATCH(F$1,INDIRECT(nfl_game_result_header),0),FALSE)),"error")</f>
        <v/>
      </c>
      <c r="G1837" s="23" t="str">
        <f ca="1">IFERROR(IF(ISBLANK(VLOOKUP($B1837,INDIRECT(nfl_game_result),MATCH(G$1,INDIRECT(nfl_game_result_header),0),FALSE)),"",VLOOKUP($B1837,INDIRECT(nfl_game_result),MATCH(G$1,INDIRECT(nfl_game_result_header),0),FALSE)),"error")</f>
        <v/>
      </c>
      <c r="H1837">
        <f ca="1">IFERROR(IF(ISBLANK(VLOOKUP($B1837,INDIRECT(nfl_game_result),MATCH(H$1,INDIRECT(nfl_game_result_header),0),FALSE)),"",VLOOKUP($B1837,INDIRECT(nfl_game_result),MATCH(H$1,INDIRECT(nfl_game_result_header),0),FALSE)),"error")</f>
        <v>21</v>
      </c>
      <c r="I1837">
        <f ca="1">IFERROR(IF(ISBLANK(VLOOKUP($B1837,INDIRECT(nfl_game_result),MATCH(I$1,INDIRECT(nfl_game_result_header),0),FALSE)),"",VLOOKUP($B1837,INDIRECT(nfl_game_result),MATCH(I$1,INDIRECT(nfl_game_result_header),0),FALSE)),"error")</f>
        <v>27</v>
      </c>
      <c r="J1837" t="str">
        <f ca="1">IFERROR(IF(ISBLANK(VLOOKUP($B1837,INDIRECT(nfl_game_result),MATCH(J$1,INDIRECT(nfl_game_result_header),0),FALSE)),"",VLOOKUP($B1837,INDIRECT(nfl_game_result),MATCH(J$1,INDIRECT(nfl_game_result_header),0),FALSE)),"error")</f>
        <v>NOR</v>
      </c>
      <c r="K1837" t="str">
        <f ca="1">IFERROR(IF(ISBLANK(VLOOKUP($B1837,INDIRECT(nfl_game_result),MATCH(K$1,INDIRECT(nfl_game_result_header),0),FALSE)),"",VLOOKUP($B1837,INDIRECT(nfl_game_result),MATCH(K$1,INDIRECT(nfl_game_result_header),0),FALSE)),"error")</f>
        <v>NOR</v>
      </c>
      <c r="L1837" s="23" t="str">
        <f ca="1">IFERROR(IF(ISBLANK(VLOOKUP($B1837,INDIRECT(nfl_game_result),MATCH(L$1,INDIRECT(nfl_game_result_header),0),FALSE)),"",VLOOKUP($B1837,INDIRECT(nfl_game_result),MATCH(L$1,INDIRECT(nfl_game_result_header),0),FALSE)),"error")</f>
        <v/>
      </c>
      <c r="M1837" t="s">
        <v>14</v>
      </c>
      <c r="N1837">
        <v>-7.5</v>
      </c>
      <c r="O1837" t="s">
        <v>76</v>
      </c>
      <c r="P1837">
        <v>3</v>
      </c>
      <c r="Q1837" t="s">
        <v>76</v>
      </c>
      <c r="V1837" s="23" t="s">
        <v>416</v>
      </c>
      <c r="W1837">
        <f ca="1">VALUE(LEFT(C1837, 4))</f>
        <v>2015</v>
      </c>
      <c r="X1837">
        <f ca="1">VALUE(MID(C1837,6,FIND("_",C1837,6)-6))</f>
        <v>7</v>
      </c>
      <c r="Y1837">
        <f ca="1">IF(NOT(OR(ISBLANK(D1837),ISBLANK(E1837),D1837="",E1837="")),D1837-E1837,"")</f>
        <v>0.5</v>
      </c>
      <c r="Z1837">
        <f ca="1">IF(OR(NOT(ISNUMBER(D1837)),ISBLANK(D1837),D1837="",ISBLANK(N1837)),"",ABS(D1837-N1837))</f>
        <v>3.5</v>
      </c>
      <c r="AA1837">
        <f ca="1">IF(OR(ISBLANK(J1837),ISBLANK(O1837),J1837="",O1837=""),"",IF(J1837=O1837,1,0))</f>
        <v>0</v>
      </c>
      <c r="AB1837">
        <f ca="1">IF(OR(ISBLANK(K1837),ISBLANK(Q1837),K1837="",Q1837=""),"",IF(K1837=Q1837,1,0))</f>
        <v>0</v>
      </c>
      <c r="AC1837" s="23" t="str">
        <f t="shared" ca="1" si="28"/>
        <v/>
      </c>
    </row>
    <row r="1838" spans="1:29" x14ac:dyDescent="0.25">
      <c r="A1838" s="23">
        <v>1837</v>
      </c>
      <c r="B1838">
        <v>898</v>
      </c>
      <c r="C1838" t="str">
        <f ca="1">IFERROR(VLOOKUP($B1838,INDIRECT(nfl_game_result),MATCH(C$1,INDIRECT(nfl_game_result_header),0),FALSE),"error")</f>
        <v>2015_07_MIN@DET</v>
      </c>
      <c r="D1838">
        <f ca="1">IFERROR(IF(ISBLANK(VLOOKUP($B1838,INDIRECT(nfl_game_result),MATCH(D$1,INDIRECT(nfl_game_result_header),0),FALSE)),"",VLOOKUP($B1838,INDIRECT(nfl_game_result),MATCH(D$1,INDIRECT(nfl_game_result_header),0),FALSE)),"error")</f>
        <v>0</v>
      </c>
      <c r="E1838">
        <f ca="1">IFERROR(IF(ISBLANK(VLOOKUP($B1838,INDIRECT(nfl_game_result),MATCH(E$1,INDIRECT(nfl_game_result_header),0),FALSE)),"",VLOOKUP($B1838,INDIRECT(nfl_game_result),MATCH(E$1,INDIRECT(nfl_game_result_header),0),FALSE)),"error")</f>
        <v>0</v>
      </c>
      <c r="F1838" s="23" t="str">
        <f ca="1">IFERROR(IF(ISBLANK(VLOOKUP($B1838,INDIRECT(nfl_game_result),MATCH(F$1,INDIRECT(nfl_game_result_header),0),FALSE)),"",VLOOKUP($B1838,INDIRECT(nfl_game_result),MATCH(F$1,INDIRECT(nfl_game_result_header),0),FALSE)),"error")</f>
        <v/>
      </c>
      <c r="G1838" s="23" t="str">
        <f ca="1">IFERROR(IF(ISBLANK(VLOOKUP($B1838,INDIRECT(nfl_game_result),MATCH(G$1,INDIRECT(nfl_game_result_header),0),FALSE)),"",VLOOKUP($B1838,INDIRECT(nfl_game_result),MATCH(G$1,INDIRECT(nfl_game_result_header),0),FALSE)),"error")</f>
        <v/>
      </c>
      <c r="H1838">
        <f ca="1">IFERROR(IF(ISBLANK(VLOOKUP($B1838,INDIRECT(nfl_game_result),MATCH(H$1,INDIRECT(nfl_game_result_header),0),FALSE)),"",VLOOKUP($B1838,INDIRECT(nfl_game_result),MATCH(H$1,INDIRECT(nfl_game_result_header),0),FALSE)),"error")</f>
        <v>19</v>
      </c>
      <c r="I1838">
        <f ca="1">IFERROR(IF(ISBLANK(VLOOKUP($B1838,INDIRECT(nfl_game_result),MATCH(I$1,INDIRECT(nfl_game_result_header),0),FALSE)),"",VLOOKUP($B1838,INDIRECT(nfl_game_result),MATCH(I$1,INDIRECT(nfl_game_result_header),0),FALSE)),"error")</f>
        <v>28</v>
      </c>
      <c r="J1838" t="str">
        <f ca="1">IFERROR(IF(ISBLANK(VLOOKUP($B1838,INDIRECT(nfl_game_result),MATCH(J$1,INDIRECT(nfl_game_result_header),0),FALSE)),"",VLOOKUP($B1838,INDIRECT(nfl_game_result),MATCH(J$1,INDIRECT(nfl_game_result_header),0),FALSE)),"error")</f>
        <v>MIN</v>
      </c>
      <c r="K1838" t="str">
        <f ca="1">IFERROR(IF(ISBLANK(VLOOKUP($B1838,INDIRECT(nfl_game_result),MATCH(K$1,INDIRECT(nfl_game_result_header),0),FALSE)),"",VLOOKUP($B1838,INDIRECT(nfl_game_result),MATCH(K$1,INDIRECT(nfl_game_result_header),0),FALSE)),"error")</f>
        <v>MIN</v>
      </c>
      <c r="L1838" s="23" t="str">
        <f ca="1">IFERROR(IF(ISBLANK(VLOOKUP($B1838,INDIRECT(nfl_game_result),MATCH(L$1,INDIRECT(nfl_game_result_header),0),FALSE)),"",VLOOKUP($B1838,INDIRECT(nfl_game_result),MATCH(L$1,INDIRECT(nfl_game_result_header),0),FALSE)),"error")</f>
        <v/>
      </c>
      <c r="M1838" t="s">
        <v>14</v>
      </c>
      <c r="N1838">
        <v>-1</v>
      </c>
      <c r="O1838" t="s">
        <v>73</v>
      </c>
      <c r="P1838">
        <v>7</v>
      </c>
      <c r="Q1838" t="s">
        <v>73</v>
      </c>
      <c r="V1838" s="23" t="s">
        <v>416</v>
      </c>
      <c r="W1838">
        <f ca="1">VALUE(LEFT(C1838, 4))</f>
        <v>2015</v>
      </c>
      <c r="X1838">
        <f ca="1">VALUE(MID(C1838,6,FIND("_",C1838,6)-6))</f>
        <v>7</v>
      </c>
      <c r="Y1838">
        <f ca="1">IF(NOT(OR(ISBLANK(D1838),ISBLANK(E1838),D1838="",E1838="")),D1838-E1838,"")</f>
        <v>0</v>
      </c>
      <c r="Z1838">
        <f ca="1">IF(OR(NOT(ISNUMBER(D1838)),ISBLANK(D1838),D1838="",ISBLANK(N1838)),"",ABS(D1838-N1838))</f>
        <v>1</v>
      </c>
      <c r="AA1838">
        <f ca="1">IF(OR(ISBLANK(J1838),ISBLANK(O1838),J1838="",O1838=""),"",IF(J1838=O1838,1,0))</f>
        <v>0</v>
      </c>
      <c r="AB1838">
        <f ca="1">IF(OR(ISBLANK(K1838),ISBLANK(Q1838),K1838="",Q1838=""),"",IF(K1838=Q1838,1,0))</f>
        <v>0</v>
      </c>
      <c r="AC1838" s="23" t="str">
        <f t="shared" ca="1" si="28"/>
        <v/>
      </c>
    </row>
    <row r="1839" spans="1:29" x14ac:dyDescent="0.25">
      <c r="A1839" s="23">
        <v>1838</v>
      </c>
      <c r="B1839">
        <v>899</v>
      </c>
      <c r="C1839" t="str">
        <f ca="1">IFERROR(VLOOKUP($B1839,INDIRECT(nfl_game_result),MATCH(C$1,INDIRECT(nfl_game_result_header),0),FALSE),"error")</f>
        <v>2015_07_PIT@KCY</v>
      </c>
      <c r="D1839">
        <f ca="1">IFERROR(IF(ISBLANK(VLOOKUP($B1839,INDIRECT(nfl_game_result),MATCH(D$1,INDIRECT(nfl_game_result_header),0),FALSE)),"",VLOOKUP($B1839,INDIRECT(nfl_game_result),MATCH(D$1,INDIRECT(nfl_game_result_header),0),FALSE)),"error")</f>
        <v>3.5</v>
      </c>
      <c r="E1839">
        <f ca="1">IFERROR(IF(ISBLANK(VLOOKUP($B1839,INDIRECT(nfl_game_result),MATCH(E$1,INDIRECT(nfl_game_result_header),0),FALSE)),"",VLOOKUP($B1839,INDIRECT(nfl_game_result),MATCH(E$1,INDIRECT(nfl_game_result_header),0),FALSE)),"error")</f>
        <v>-3</v>
      </c>
      <c r="F1839" s="23" t="str">
        <f ca="1">IFERROR(IF(ISBLANK(VLOOKUP($B1839,INDIRECT(nfl_game_result),MATCH(F$1,INDIRECT(nfl_game_result_header),0),FALSE)),"",VLOOKUP($B1839,INDIRECT(nfl_game_result),MATCH(F$1,INDIRECT(nfl_game_result_header),0),FALSE)),"error")</f>
        <v/>
      </c>
      <c r="G1839" s="23" t="str">
        <f ca="1">IFERROR(IF(ISBLANK(VLOOKUP($B1839,INDIRECT(nfl_game_result),MATCH(G$1,INDIRECT(nfl_game_result_header),0),FALSE)),"",VLOOKUP($B1839,INDIRECT(nfl_game_result),MATCH(G$1,INDIRECT(nfl_game_result_header),0),FALSE)),"error")</f>
        <v/>
      </c>
      <c r="H1839">
        <f ca="1">IFERROR(IF(ISBLANK(VLOOKUP($B1839,INDIRECT(nfl_game_result),MATCH(H$1,INDIRECT(nfl_game_result_header),0),FALSE)),"",VLOOKUP($B1839,INDIRECT(nfl_game_result),MATCH(H$1,INDIRECT(nfl_game_result_header),0),FALSE)),"error")</f>
        <v>23</v>
      </c>
      <c r="I1839">
        <f ca="1">IFERROR(IF(ISBLANK(VLOOKUP($B1839,INDIRECT(nfl_game_result),MATCH(I$1,INDIRECT(nfl_game_result_header),0),FALSE)),"",VLOOKUP($B1839,INDIRECT(nfl_game_result),MATCH(I$1,INDIRECT(nfl_game_result_header),0),FALSE)),"error")</f>
        <v>13</v>
      </c>
      <c r="J1839" t="str">
        <f ca="1">IFERROR(IF(ISBLANK(VLOOKUP($B1839,INDIRECT(nfl_game_result),MATCH(J$1,INDIRECT(nfl_game_result_header),0),FALSE)),"",VLOOKUP($B1839,INDIRECT(nfl_game_result),MATCH(J$1,INDIRECT(nfl_game_result_header),0),FALSE)),"error")</f>
        <v>KCY</v>
      </c>
      <c r="K1839" t="str">
        <f ca="1">IFERROR(IF(ISBLANK(VLOOKUP($B1839,INDIRECT(nfl_game_result),MATCH(K$1,INDIRECT(nfl_game_result_header),0),FALSE)),"",VLOOKUP($B1839,INDIRECT(nfl_game_result),MATCH(K$1,INDIRECT(nfl_game_result_header),0),FALSE)),"error")</f>
        <v>KCY</v>
      </c>
      <c r="L1839" s="23" t="str">
        <f ca="1">IFERROR(IF(ISBLANK(VLOOKUP($B1839,INDIRECT(nfl_game_result),MATCH(L$1,INDIRECT(nfl_game_result_header),0),FALSE)),"",VLOOKUP($B1839,INDIRECT(nfl_game_result),MATCH(L$1,INDIRECT(nfl_game_result_header),0),FALSE)),"error")</f>
        <v/>
      </c>
      <c r="M1839" t="s">
        <v>14</v>
      </c>
      <c r="N1839">
        <v>0</v>
      </c>
      <c r="O1839" t="s">
        <v>87</v>
      </c>
      <c r="P1839">
        <v>5</v>
      </c>
      <c r="Q1839" t="s">
        <v>87</v>
      </c>
      <c r="V1839" s="23" t="s">
        <v>416</v>
      </c>
      <c r="W1839">
        <f ca="1">VALUE(LEFT(C1839, 4))</f>
        <v>2015</v>
      </c>
      <c r="X1839">
        <f ca="1">VALUE(MID(C1839,6,FIND("_",C1839,6)-6))</f>
        <v>7</v>
      </c>
      <c r="Y1839">
        <f ca="1">IF(NOT(OR(ISBLANK(D1839),ISBLANK(E1839),D1839="",E1839="")),D1839-E1839,"")</f>
        <v>6.5</v>
      </c>
      <c r="Z1839">
        <f ca="1">IF(OR(NOT(ISNUMBER(D1839)),ISBLANK(D1839),D1839="",ISBLANK(N1839)),"",ABS(D1839-N1839))</f>
        <v>3.5</v>
      </c>
      <c r="AA1839">
        <f ca="1">IF(OR(ISBLANK(J1839),ISBLANK(O1839),J1839="",O1839=""),"",IF(J1839=O1839,1,0))</f>
        <v>0</v>
      </c>
      <c r="AB1839">
        <f ca="1">IF(OR(ISBLANK(K1839),ISBLANK(Q1839),K1839="",Q1839=""),"",IF(K1839=Q1839,1,0))</f>
        <v>0</v>
      </c>
      <c r="AC1839" s="23" t="str">
        <f t="shared" ca="1" si="28"/>
        <v/>
      </c>
    </row>
    <row r="1840" spans="1:29" x14ac:dyDescent="0.25">
      <c r="A1840" s="23">
        <v>1839</v>
      </c>
      <c r="B1840">
        <v>900</v>
      </c>
      <c r="C1840" t="str">
        <f ca="1">IFERROR(VLOOKUP($B1840,INDIRECT(nfl_game_result),MATCH(C$1,INDIRECT(nfl_game_result_header),0),FALSE),"error")</f>
        <v>2015_07_CLE@STL</v>
      </c>
      <c r="D1840">
        <f ca="1">IFERROR(IF(ISBLANK(VLOOKUP($B1840,INDIRECT(nfl_game_result),MATCH(D$1,INDIRECT(nfl_game_result_header),0),FALSE)),"",VLOOKUP($B1840,INDIRECT(nfl_game_result),MATCH(D$1,INDIRECT(nfl_game_result_header),0),FALSE)),"error")</f>
        <v>-4</v>
      </c>
      <c r="E1840">
        <f ca="1">IFERROR(IF(ISBLANK(VLOOKUP($B1840,INDIRECT(nfl_game_result),MATCH(E$1,INDIRECT(nfl_game_result_header),0),FALSE)),"",VLOOKUP($B1840,INDIRECT(nfl_game_result),MATCH(E$1,INDIRECT(nfl_game_result_header),0),FALSE)),"error")</f>
        <v>-6.5</v>
      </c>
      <c r="F1840" s="23" t="str">
        <f ca="1">IFERROR(IF(ISBLANK(VLOOKUP($B1840,INDIRECT(nfl_game_result),MATCH(F$1,INDIRECT(nfl_game_result_header),0),FALSE)),"",VLOOKUP($B1840,INDIRECT(nfl_game_result),MATCH(F$1,INDIRECT(nfl_game_result_header),0),FALSE)),"error")</f>
        <v/>
      </c>
      <c r="G1840" s="23" t="str">
        <f ca="1">IFERROR(IF(ISBLANK(VLOOKUP($B1840,INDIRECT(nfl_game_result),MATCH(G$1,INDIRECT(nfl_game_result_header),0),FALSE)),"",VLOOKUP($B1840,INDIRECT(nfl_game_result),MATCH(G$1,INDIRECT(nfl_game_result_header),0),FALSE)),"error")</f>
        <v/>
      </c>
      <c r="H1840">
        <f ca="1">IFERROR(IF(ISBLANK(VLOOKUP($B1840,INDIRECT(nfl_game_result),MATCH(H$1,INDIRECT(nfl_game_result_header),0),FALSE)),"",VLOOKUP($B1840,INDIRECT(nfl_game_result),MATCH(H$1,INDIRECT(nfl_game_result_header),0),FALSE)),"error")</f>
        <v>24</v>
      </c>
      <c r="I1840">
        <f ca="1">IFERROR(IF(ISBLANK(VLOOKUP($B1840,INDIRECT(nfl_game_result),MATCH(I$1,INDIRECT(nfl_game_result_header),0),FALSE)),"",VLOOKUP($B1840,INDIRECT(nfl_game_result),MATCH(I$1,INDIRECT(nfl_game_result_header),0),FALSE)),"error")</f>
        <v>6</v>
      </c>
      <c r="J1840" t="str">
        <f ca="1">IFERROR(IF(ISBLANK(VLOOKUP($B1840,INDIRECT(nfl_game_result),MATCH(J$1,INDIRECT(nfl_game_result_header),0),FALSE)),"",VLOOKUP($B1840,INDIRECT(nfl_game_result),MATCH(J$1,INDIRECT(nfl_game_result_header),0),FALSE)),"error")</f>
        <v>STL</v>
      </c>
      <c r="K1840" t="str">
        <f ca="1">IFERROR(IF(ISBLANK(VLOOKUP($B1840,INDIRECT(nfl_game_result),MATCH(K$1,INDIRECT(nfl_game_result_header),0),FALSE)),"",VLOOKUP($B1840,INDIRECT(nfl_game_result),MATCH(K$1,INDIRECT(nfl_game_result_header),0),FALSE)),"error")</f>
        <v>STL</v>
      </c>
      <c r="L1840" s="23" t="str">
        <f ca="1">IFERROR(IF(ISBLANK(VLOOKUP($B1840,INDIRECT(nfl_game_result),MATCH(L$1,INDIRECT(nfl_game_result_header),0),FALSE)),"",VLOOKUP($B1840,INDIRECT(nfl_game_result),MATCH(L$1,INDIRECT(nfl_game_result_header),0),FALSE)),"error")</f>
        <v/>
      </c>
      <c r="M1840" t="s">
        <v>14</v>
      </c>
      <c r="N1840">
        <v>-3</v>
      </c>
      <c r="O1840" t="s">
        <v>70</v>
      </c>
      <c r="P1840">
        <v>11</v>
      </c>
      <c r="Q1840" t="s">
        <v>70</v>
      </c>
      <c r="V1840" s="23" t="s">
        <v>416</v>
      </c>
      <c r="W1840">
        <f ca="1">VALUE(LEFT(C1840, 4))</f>
        <v>2015</v>
      </c>
      <c r="X1840">
        <f ca="1">VALUE(MID(C1840,6,FIND("_",C1840,6)-6))</f>
        <v>7</v>
      </c>
      <c r="Y1840">
        <f ca="1">IF(NOT(OR(ISBLANK(D1840),ISBLANK(E1840),D1840="",E1840="")),D1840-E1840,"")</f>
        <v>2.5</v>
      </c>
      <c r="Z1840">
        <f ca="1">IF(OR(NOT(ISNUMBER(D1840)),ISBLANK(D1840),D1840="",ISBLANK(N1840)),"",ABS(D1840-N1840))</f>
        <v>1</v>
      </c>
      <c r="AA1840">
        <f ca="1">IF(OR(ISBLANK(J1840),ISBLANK(O1840),J1840="",O1840=""),"",IF(J1840=O1840,1,0))</f>
        <v>0</v>
      </c>
      <c r="AB1840">
        <f ca="1">IF(OR(ISBLANK(K1840),ISBLANK(Q1840),K1840="",Q1840=""),"",IF(K1840=Q1840,1,0))</f>
        <v>0</v>
      </c>
      <c r="AC1840" s="23" t="str">
        <f t="shared" ca="1" si="28"/>
        <v/>
      </c>
    </row>
    <row r="1841" spans="1:29" x14ac:dyDescent="0.25">
      <c r="A1841" s="23">
        <v>1840</v>
      </c>
      <c r="B1841">
        <v>901</v>
      </c>
      <c r="C1841" t="str">
        <f ca="1">IFERROR(VLOOKUP($B1841,INDIRECT(nfl_game_result),MATCH(C$1,INDIRECT(nfl_game_result_header),0),FALSE),"error")</f>
        <v>2015_07_HOU@MIA</v>
      </c>
      <c r="D1841">
        <f ca="1">IFERROR(IF(ISBLANK(VLOOKUP($B1841,INDIRECT(nfl_game_result),MATCH(D$1,INDIRECT(nfl_game_result_header),0),FALSE)),"",VLOOKUP($B1841,INDIRECT(nfl_game_result),MATCH(D$1,INDIRECT(nfl_game_result_header),0),FALSE)),"error")</f>
        <v>-3</v>
      </c>
      <c r="E1841">
        <f ca="1">IFERROR(IF(ISBLANK(VLOOKUP($B1841,INDIRECT(nfl_game_result),MATCH(E$1,INDIRECT(nfl_game_result_header),0),FALSE)),"",VLOOKUP($B1841,INDIRECT(nfl_game_result),MATCH(E$1,INDIRECT(nfl_game_result_header),0),FALSE)),"error")</f>
        <v>-4.5</v>
      </c>
      <c r="F1841" s="23" t="str">
        <f ca="1">IFERROR(IF(ISBLANK(VLOOKUP($B1841,INDIRECT(nfl_game_result),MATCH(F$1,INDIRECT(nfl_game_result_header),0),FALSE)),"",VLOOKUP($B1841,INDIRECT(nfl_game_result),MATCH(F$1,INDIRECT(nfl_game_result_header),0),FALSE)),"error")</f>
        <v/>
      </c>
      <c r="G1841" s="23" t="str">
        <f ca="1">IFERROR(IF(ISBLANK(VLOOKUP($B1841,INDIRECT(nfl_game_result),MATCH(G$1,INDIRECT(nfl_game_result_header),0),FALSE)),"",VLOOKUP($B1841,INDIRECT(nfl_game_result),MATCH(G$1,INDIRECT(nfl_game_result_header),0),FALSE)),"error")</f>
        <v/>
      </c>
      <c r="H1841">
        <f ca="1">IFERROR(IF(ISBLANK(VLOOKUP($B1841,INDIRECT(nfl_game_result),MATCH(H$1,INDIRECT(nfl_game_result_header),0),FALSE)),"",VLOOKUP($B1841,INDIRECT(nfl_game_result),MATCH(H$1,INDIRECT(nfl_game_result_header),0),FALSE)),"error")</f>
        <v>44</v>
      </c>
      <c r="I1841">
        <f ca="1">IFERROR(IF(ISBLANK(VLOOKUP($B1841,INDIRECT(nfl_game_result),MATCH(I$1,INDIRECT(nfl_game_result_header),0),FALSE)),"",VLOOKUP($B1841,INDIRECT(nfl_game_result),MATCH(I$1,INDIRECT(nfl_game_result_header),0),FALSE)),"error")</f>
        <v>26</v>
      </c>
      <c r="J1841" t="str">
        <f ca="1">IFERROR(IF(ISBLANK(VLOOKUP($B1841,INDIRECT(nfl_game_result),MATCH(J$1,INDIRECT(nfl_game_result_header),0),FALSE)),"",VLOOKUP($B1841,INDIRECT(nfl_game_result),MATCH(J$1,INDIRECT(nfl_game_result_header),0),FALSE)),"error")</f>
        <v>MIA</v>
      </c>
      <c r="K1841" t="str">
        <f ca="1">IFERROR(IF(ISBLANK(VLOOKUP($B1841,INDIRECT(nfl_game_result),MATCH(K$1,INDIRECT(nfl_game_result_header),0),FALSE)),"",VLOOKUP($B1841,INDIRECT(nfl_game_result),MATCH(K$1,INDIRECT(nfl_game_result_header),0),FALSE)),"error")</f>
        <v>MIA</v>
      </c>
      <c r="L1841" s="23" t="str">
        <f ca="1">IFERROR(IF(ISBLANK(VLOOKUP($B1841,INDIRECT(nfl_game_result),MATCH(L$1,INDIRECT(nfl_game_result_header),0),FALSE)),"",VLOOKUP($B1841,INDIRECT(nfl_game_result),MATCH(L$1,INDIRECT(nfl_game_result_header),0),FALSE)),"error")</f>
        <v/>
      </c>
      <c r="M1841" t="s">
        <v>14</v>
      </c>
      <c r="N1841">
        <v>-3.5</v>
      </c>
      <c r="O1841" t="s">
        <v>79</v>
      </c>
      <c r="P1841">
        <v>9</v>
      </c>
      <c r="Q1841" t="s">
        <v>79</v>
      </c>
      <c r="V1841" s="23" t="s">
        <v>416</v>
      </c>
      <c r="W1841">
        <f ca="1">VALUE(LEFT(C1841, 4))</f>
        <v>2015</v>
      </c>
      <c r="X1841">
        <f ca="1">VALUE(MID(C1841,6,FIND("_",C1841,6)-6))</f>
        <v>7</v>
      </c>
      <c r="Y1841">
        <f ca="1">IF(NOT(OR(ISBLANK(D1841),ISBLANK(E1841),D1841="",E1841="")),D1841-E1841,"")</f>
        <v>1.5</v>
      </c>
      <c r="Z1841">
        <f ca="1">IF(OR(NOT(ISNUMBER(D1841)),ISBLANK(D1841),D1841="",ISBLANK(N1841)),"",ABS(D1841-N1841))</f>
        <v>0.5</v>
      </c>
      <c r="AA1841">
        <f ca="1">IF(OR(ISBLANK(J1841),ISBLANK(O1841),J1841="",O1841=""),"",IF(J1841=O1841,1,0))</f>
        <v>1</v>
      </c>
      <c r="AB1841">
        <f ca="1">IF(OR(ISBLANK(K1841),ISBLANK(Q1841),K1841="",Q1841=""),"",IF(K1841=Q1841,1,0))</f>
        <v>1</v>
      </c>
      <c r="AC1841" s="23" t="str">
        <f t="shared" ca="1" si="28"/>
        <v/>
      </c>
    </row>
    <row r="1842" spans="1:29" x14ac:dyDescent="0.25">
      <c r="A1842" s="23">
        <v>1841</v>
      </c>
      <c r="B1842">
        <v>902</v>
      </c>
      <c r="C1842" t="str">
        <f ca="1">IFERROR(VLOOKUP($B1842,INDIRECT(nfl_game_result),MATCH(C$1,INDIRECT(nfl_game_result_header),0),FALSE),"error")</f>
        <v>2015_07_NYJ@NWE</v>
      </c>
      <c r="D1842">
        <f ca="1">IFERROR(IF(ISBLANK(VLOOKUP($B1842,INDIRECT(nfl_game_result),MATCH(D$1,INDIRECT(nfl_game_result_header),0),FALSE)),"",VLOOKUP($B1842,INDIRECT(nfl_game_result),MATCH(D$1,INDIRECT(nfl_game_result_header),0),FALSE)),"error")</f>
        <v>-9.5</v>
      </c>
      <c r="E1842">
        <f ca="1">IFERROR(IF(ISBLANK(VLOOKUP($B1842,INDIRECT(nfl_game_result),MATCH(E$1,INDIRECT(nfl_game_result_header),0),FALSE)),"",VLOOKUP($B1842,INDIRECT(nfl_game_result),MATCH(E$1,INDIRECT(nfl_game_result_header),0),FALSE)),"error")</f>
        <v>-7.5</v>
      </c>
      <c r="F1842" s="23" t="str">
        <f ca="1">IFERROR(IF(ISBLANK(VLOOKUP($B1842,INDIRECT(nfl_game_result),MATCH(F$1,INDIRECT(nfl_game_result_header),0),FALSE)),"",VLOOKUP($B1842,INDIRECT(nfl_game_result),MATCH(F$1,INDIRECT(nfl_game_result_header),0),FALSE)),"error")</f>
        <v/>
      </c>
      <c r="G1842" s="23" t="str">
        <f ca="1">IFERROR(IF(ISBLANK(VLOOKUP($B1842,INDIRECT(nfl_game_result),MATCH(G$1,INDIRECT(nfl_game_result_header),0),FALSE)),"",VLOOKUP($B1842,INDIRECT(nfl_game_result),MATCH(G$1,INDIRECT(nfl_game_result_header),0),FALSE)),"error")</f>
        <v/>
      </c>
      <c r="H1842">
        <f ca="1">IFERROR(IF(ISBLANK(VLOOKUP($B1842,INDIRECT(nfl_game_result),MATCH(H$1,INDIRECT(nfl_game_result_header),0),FALSE)),"",VLOOKUP($B1842,INDIRECT(nfl_game_result),MATCH(H$1,INDIRECT(nfl_game_result_header),0),FALSE)),"error")</f>
        <v>30</v>
      </c>
      <c r="I1842">
        <f ca="1">IFERROR(IF(ISBLANK(VLOOKUP($B1842,INDIRECT(nfl_game_result),MATCH(I$1,INDIRECT(nfl_game_result_header),0),FALSE)),"",VLOOKUP($B1842,INDIRECT(nfl_game_result),MATCH(I$1,INDIRECT(nfl_game_result_header),0),FALSE)),"error")</f>
        <v>23</v>
      </c>
      <c r="J1842" t="str">
        <f ca="1">IFERROR(IF(ISBLANK(VLOOKUP($B1842,INDIRECT(nfl_game_result),MATCH(J$1,INDIRECT(nfl_game_result_header),0),FALSE)),"",VLOOKUP($B1842,INDIRECT(nfl_game_result),MATCH(J$1,INDIRECT(nfl_game_result_header),0),FALSE)),"error")</f>
        <v>NYJ</v>
      </c>
      <c r="K1842" t="str">
        <f ca="1">IFERROR(IF(ISBLANK(VLOOKUP($B1842,INDIRECT(nfl_game_result),MATCH(K$1,INDIRECT(nfl_game_result_header),0),FALSE)),"",VLOOKUP($B1842,INDIRECT(nfl_game_result),MATCH(K$1,INDIRECT(nfl_game_result_header),0),FALSE)),"error")</f>
        <v>NWE</v>
      </c>
      <c r="L1842" s="23" t="str">
        <f ca="1">IFERROR(IF(ISBLANK(VLOOKUP($B1842,INDIRECT(nfl_game_result),MATCH(L$1,INDIRECT(nfl_game_result_header),0),FALSE)),"",VLOOKUP($B1842,INDIRECT(nfl_game_result),MATCH(L$1,INDIRECT(nfl_game_result_header),0),FALSE)),"error")</f>
        <v/>
      </c>
      <c r="M1842" t="s">
        <v>14</v>
      </c>
      <c r="N1842">
        <v>-12.5</v>
      </c>
      <c r="O1842" t="s">
        <v>84</v>
      </c>
      <c r="P1842">
        <v>10</v>
      </c>
      <c r="Q1842" t="s">
        <v>84</v>
      </c>
      <c r="V1842" s="23" t="s">
        <v>416</v>
      </c>
      <c r="W1842">
        <f ca="1">VALUE(LEFT(C1842, 4))</f>
        <v>2015</v>
      </c>
      <c r="X1842">
        <f ca="1">VALUE(MID(C1842,6,FIND("_",C1842,6)-6))</f>
        <v>7</v>
      </c>
      <c r="Y1842">
        <f ca="1">IF(NOT(OR(ISBLANK(D1842),ISBLANK(E1842),D1842="",E1842="")),D1842-E1842,"")</f>
        <v>-2</v>
      </c>
      <c r="Z1842">
        <f ca="1">IF(OR(NOT(ISNUMBER(D1842)),ISBLANK(D1842),D1842="",ISBLANK(N1842)),"",ABS(D1842-N1842))</f>
        <v>3</v>
      </c>
      <c r="AA1842">
        <f ca="1">IF(OR(ISBLANK(J1842),ISBLANK(O1842),J1842="",O1842=""),"",IF(J1842=O1842,1,0))</f>
        <v>1</v>
      </c>
      <c r="AB1842">
        <f ca="1">IF(OR(ISBLANK(K1842),ISBLANK(Q1842),K1842="",Q1842=""),"",IF(K1842=Q1842,1,0))</f>
        <v>0</v>
      </c>
      <c r="AC1842" s="23" t="str">
        <f t="shared" ca="1" si="28"/>
        <v/>
      </c>
    </row>
    <row r="1843" spans="1:29" x14ac:dyDescent="0.25">
      <c r="A1843" s="23">
        <v>1842</v>
      </c>
      <c r="B1843">
        <v>903</v>
      </c>
      <c r="C1843" t="str">
        <f ca="1">IFERROR(VLOOKUP($B1843,INDIRECT(nfl_game_result),MATCH(C$1,INDIRECT(nfl_game_result_header),0),FALSE),"error")</f>
        <v>2015_07_OAK@SD</v>
      </c>
      <c r="D1843">
        <f ca="1">IFERROR(IF(ISBLANK(VLOOKUP($B1843,INDIRECT(nfl_game_result),MATCH(D$1,INDIRECT(nfl_game_result_header),0),FALSE)),"",VLOOKUP($B1843,INDIRECT(nfl_game_result),MATCH(D$1,INDIRECT(nfl_game_result_header),0),FALSE)),"error")</f>
        <v>-4</v>
      </c>
      <c r="E1843">
        <f ca="1">IFERROR(IF(ISBLANK(VLOOKUP($B1843,INDIRECT(nfl_game_result),MATCH(E$1,INDIRECT(nfl_game_result_header),0),FALSE)),"",VLOOKUP($B1843,INDIRECT(nfl_game_result),MATCH(E$1,INDIRECT(nfl_game_result_header),0),FALSE)),"error")</f>
        <v>-3.5</v>
      </c>
      <c r="F1843" s="23" t="str">
        <f ca="1">IFERROR(IF(ISBLANK(VLOOKUP($B1843,INDIRECT(nfl_game_result),MATCH(F$1,INDIRECT(nfl_game_result_header),0),FALSE)),"",VLOOKUP($B1843,INDIRECT(nfl_game_result),MATCH(F$1,INDIRECT(nfl_game_result_header),0),FALSE)),"error")</f>
        <v/>
      </c>
      <c r="G1843" s="23" t="str">
        <f ca="1">IFERROR(IF(ISBLANK(VLOOKUP($B1843,INDIRECT(nfl_game_result),MATCH(G$1,INDIRECT(nfl_game_result_header),0),FALSE)),"",VLOOKUP($B1843,INDIRECT(nfl_game_result),MATCH(G$1,INDIRECT(nfl_game_result_header),0),FALSE)),"error")</f>
        <v/>
      </c>
      <c r="H1843">
        <f ca="1">IFERROR(IF(ISBLANK(VLOOKUP($B1843,INDIRECT(nfl_game_result),MATCH(H$1,INDIRECT(nfl_game_result_header),0),FALSE)),"",VLOOKUP($B1843,INDIRECT(nfl_game_result),MATCH(H$1,INDIRECT(nfl_game_result_header),0),FALSE)),"error")</f>
        <v>29</v>
      </c>
      <c r="I1843">
        <f ca="1">IFERROR(IF(ISBLANK(VLOOKUP($B1843,INDIRECT(nfl_game_result),MATCH(I$1,INDIRECT(nfl_game_result_header),0),FALSE)),"",VLOOKUP($B1843,INDIRECT(nfl_game_result),MATCH(I$1,INDIRECT(nfl_game_result_header),0),FALSE)),"error")</f>
        <v>37</v>
      </c>
      <c r="J1843" t="str">
        <f ca="1">IFERROR(IF(ISBLANK(VLOOKUP($B1843,INDIRECT(nfl_game_result),MATCH(J$1,INDIRECT(nfl_game_result_header),0),FALSE)),"",VLOOKUP($B1843,INDIRECT(nfl_game_result),MATCH(J$1,INDIRECT(nfl_game_result_header),0),FALSE)),"error")</f>
        <v>OAK</v>
      </c>
      <c r="K1843" t="str">
        <f ca="1">IFERROR(IF(ISBLANK(VLOOKUP($B1843,INDIRECT(nfl_game_result),MATCH(K$1,INDIRECT(nfl_game_result_header),0),FALSE)),"",VLOOKUP($B1843,INDIRECT(nfl_game_result),MATCH(K$1,INDIRECT(nfl_game_result_header),0),FALSE)),"error")</f>
        <v>OAK</v>
      </c>
      <c r="L1843" s="23" t="str">
        <f ca="1">IFERROR(IF(ISBLANK(VLOOKUP($B1843,INDIRECT(nfl_game_result),MATCH(L$1,INDIRECT(nfl_game_result_header),0),FALSE)),"",VLOOKUP($B1843,INDIRECT(nfl_game_result),MATCH(L$1,INDIRECT(nfl_game_result_header),0),FALSE)),"error")</f>
        <v/>
      </c>
      <c r="M1843" t="s">
        <v>14</v>
      </c>
      <c r="N1843">
        <v>-3</v>
      </c>
      <c r="O1843" t="s">
        <v>88</v>
      </c>
      <c r="P1843">
        <v>8</v>
      </c>
      <c r="Q1843" t="s">
        <v>88</v>
      </c>
      <c r="V1843" s="23" t="s">
        <v>416</v>
      </c>
      <c r="W1843">
        <f ca="1">VALUE(LEFT(C1843, 4))</f>
        <v>2015</v>
      </c>
      <c r="X1843">
        <f ca="1">VALUE(MID(C1843,6,FIND("_",C1843,6)-6))</f>
        <v>7</v>
      </c>
      <c r="Y1843">
        <f ca="1">IF(NOT(OR(ISBLANK(D1843),ISBLANK(E1843),D1843="",E1843="")),D1843-E1843,"")</f>
        <v>-0.5</v>
      </c>
      <c r="Z1843">
        <f ca="1">IF(OR(NOT(ISNUMBER(D1843)),ISBLANK(D1843),D1843="",ISBLANK(N1843)),"",ABS(D1843-N1843))</f>
        <v>1</v>
      </c>
      <c r="AA1843">
        <f ca="1">IF(OR(ISBLANK(J1843),ISBLANK(O1843),J1843="",O1843=""),"",IF(J1843=O1843,1,0))</f>
        <v>0</v>
      </c>
      <c r="AB1843">
        <f ca="1">IF(OR(ISBLANK(K1843),ISBLANK(Q1843),K1843="",Q1843=""),"",IF(K1843=Q1843,1,0))</f>
        <v>0</v>
      </c>
      <c r="AC1843" s="23" t="str">
        <f t="shared" ca="1" si="28"/>
        <v/>
      </c>
    </row>
    <row r="1844" spans="1:29" x14ac:dyDescent="0.25">
      <c r="A1844" s="23">
        <v>1843</v>
      </c>
      <c r="B1844">
        <v>904</v>
      </c>
      <c r="C1844" t="str">
        <f ca="1">IFERROR(VLOOKUP($B1844,INDIRECT(nfl_game_result),MATCH(C$1,INDIRECT(nfl_game_result_header),0),FALSE),"error")</f>
        <v>2015_07_DAL@NYG</v>
      </c>
      <c r="D1844">
        <f ca="1">IFERROR(IF(ISBLANK(VLOOKUP($B1844,INDIRECT(nfl_game_result),MATCH(D$1,INDIRECT(nfl_game_result_header),0),FALSE)),"",VLOOKUP($B1844,INDIRECT(nfl_game_result),MATCH(D$1,INDIRECT(nfl_game_result_header),0),FALSE)),"error")</f>
        <v>-4</v>
      </c>
      <c r="E1844">
        <f ca="1">IFERROR(IF(ISBLANK(VLOOKUP($B1844,INDIRECT(nfl_game_result),MATCH(E$1,INDIRECT(nfl_game_result_header),0),FALSE)),"",VLOOKUP($B1844,INDIRECT(nfl_game_result),MATCH(E$1,INDIRECT(nfl_game_result_header),0),FALSE)),"error")</f>
        <v>-3</v>
      </c>
      <c r="F1844" s="23" t="str">
        <f ca="1">IFERROR(IF(ISBLANK(VLOOKUP($B1844,INDIRECT(nfl_game_result),MATCH(F$1,INDIRECT(nfl_game_result_header),0),FALSE)),"",VLOOKUP($B1844,INDIRECT(nfl_game_result),MATCH(F$1,INDIRECT(nfl_game_result_header),0),FALSE)),"error")</f>
        <v/>
      </c>
      <c r="G1844" s="23" t="str">
        <f ca="1">IFERROR(IF(ISBLANK(VLOOKUP($B1844,INDIRECT(nfl_game_result),MATCH(G$1,INDIRECT(nfl_game_result_header),0),FALSE)),"",VLOOKUP($B1844,INDIRECT(nfl_game_result),MATCH(G$1,INDIRECT(nfl_game_result_header),0),FALSE)),"error")</f>
        <v/>
      </c>
      <c r="H1844">
        <f ca="1">IFERROR(IF(ISBLANK(VLOOKUP($B1844,INDIRECT(nfl_game_result),MATCH(H$1,INDIRECT(nfl_game_result_header),0),FALSE)),"",VLOOKUP($B1844,INDIRECT(nfl_game_result),MATCH(H$1,INDIRECT(nfl_game_result_header),0),FALSE)),"error")</f>
        <v>27</v>
      </c>
      <c r="I1844">
        <f ca="1">IFERROR(IF(ISBLANK(VLOOKUP($B1844,INDIRECT(nfl_game_result),MATCH(I$1,INDIRECT(nfl_game_result_header),0),FALSE)),"",VLOOKUP($B1844,INDIRECT(nfl_game_result),MATCH(I$1,INDIRECT(nfl_game_result_header),0),FALSE)),"error")</f>
        <v>20</v>
      </c>
      <c r="J1844" t="str">
        <f ca="1">IFERROR(IF(ISBLANK(VLOOKUP($B1844,INDIRECT(nfl_game_result),MATCH(J$1,INDIRECT(nfl_game_result_header),0),FALSE)),"",VLOOKUP($B1844,INDIRECT(nfl_game_result),MATCH(J$1,INDIRECT(nfl_game_result_header),0),FALSE)),"error")</f>
        <v>NYG</v>
      </c>
      <c r="K1844" t="str">
        <f ca="1">IFERROR(IF(ISBLANK(VLOOKUP($B1844,INDIRECT(nfl_game_result),MATCH(K$1,INDIRECT(nfl_game_result_header),0),FALSE)),"",VLOOKUP($B1844,INDIRECT(nfl_game_result),MATCH(K$1,INDIRECT(nfl_game_result_header),0),FALSE)),"error")</f>
        <v>NYG</v>
      </c>
      <c r="L1844" s="23" t="str">
        <f ca="1">IFERROR(IF(ISBLANK(VLOOKUP($B1844,INDIRECT(nfl_game_result),MATCH(L$1,INDIRECT(nfl_game_result_header),0),FALSE)),"",VLOOKUP($B1844,INDIRECT(nfl_game_result),MATCH(L$1,INDIRECT(nfl_game_result_header),0),FALSE)),"error")</f>
        <v/>
      </c>
      <c r="M1844" t="s">
        <v>14</v>
      </c>
      <c r="N1844">
        <v>-7</v>
      </c>
      <c r="O1844" t="s">
        <v>83</v>
      </c>
      <c r="P1844">
        <v>4</v>
      </c>
      <c r="Q1844" t="s">
        <v>83</v>
      </c>
      <c r="V1844" s="23" t="s">
        <v>416</v>
      </c>
      <c r="W1844">
        <f ca="1">VALUE(LEFT(C1844, 4))</f>
        <v>2015</v>
      </c>
      <c r="X1844">
        <f ca="1">VALUE(MID(C1844,6,FIND("_",C1844,6)-6))</f>
        <v>7</v>
      </c>
      <c r="Y1844">
        <f ca="1">IF(NOT(OR(ISBLANK(D1844),ISBLANK(E1844),D1844="",E1844="")),D1844-E1844,"")</f>
        <v>-1</v>
      </c>
      <c r="Z1844">
        <f ca="1">IF(OR(NOT(ISNUMBER(D1844)),ISBLANK(D1844),D1844="",ISBLANK(N1844)),"",ABS(D1844-N1844))</f>
        <v>3</v>
      </c>
      <c r="AA1844">
        <f ca="1">IF(OR(ISBLANK(J1844),ISBLANK(O1844),J1844="",O1844=""),"",IF(J1844=O1844,1,0))</f>
        <v>1</v>
      </c>
      <c r="AB1844">
        <f ca="1">IF(OR(ISBLANK(K1844),ISBLANK(Q1844),K1844="",Q1844=""),"",IF(K1844=Q1844,1,0))</f>
        <v>1</v>
      </c>
      <c r="AC1844" s="23" t="str">
        <f t="shared" ca="1" si="28"/>
        <v/>
      </c>
    </row>
    <row r="1845" spans="1:29" x14ac:dyDescent="0.25">
      <c r="A1845" s="23">
        <v>1844</v>
      </c>
      <c r="B1845">
        <v>905</v>
      </c>
      <c r="C1845" t="str">
        <f ca="1">IFERROR(VLOOKUP($B1845,INDIRECT(nfl_game_result),MATCH(C$1,INDIRECT(nfl_game_result_header),0),FALSE),"error")</f>
        <v>2015_07_PHI@CAR</v>
      </c>
      <c r="D1845">
        <f ca="1">IFERROR(IF(ISBLANK(VLOOKUP($B1845,INDIRECT(nfl_game_result),MATCH(D$1,INDIRECT(nfl_game_result_header),0),FALSE)),"",VLOOKUP($B1845,INDIRECT(nfl_game_result),MATCH(D$1,INDIRECT(nfl_game_result_header),0),FALSE)),"error")</f>
        <v>-2.5</v>
      </c>
      <c r="E1845">
        <f ca="1">IFERROR(IF(ISBLANK(VLOOKUP($B1845,INDIRECT(nfl_game_result),MATCH(E$1,INDIRECT(nfl_game_result_header),0),FALSE)),"",VLOOKUP($B1845,INDIRECT(nfl_game_result),MATCH(E$1,INDIRECT(nfl_game_result_header),0),FALSE)),"error")</f>
        <v>-3</v>
      </c>
      <c r="F1845" s="23" t="str">
        <f ca="1">IFERROR(IF(ISBLANK(VLOOKUP($B1845,INDIRECT(nfl_game_result),MATCH(F$1,INDIRECT(nfl_game_result_header),0),FALSE)),"",VLOOKUP($B1845,INDIRECT(nfl_game_result),MATCH(F$1,INDIRECT(nfl_game_result_header),0),FALSE)),"error")</f>
        <v/>
      </c>
      <c r="G1845" s="23" t="str">
        <f ca="1">IFERROR(IF(ISBLANK(VLOOKUP($B1845,INDIRECT(nfl_game_result),MATCH(G$1,INDIRECT(nfl_game_result_header),0),FALSE)),"",VLOOKUP($B1845,INDIRECT(nfl_game_result),MATCH(G$1,INDIRECT(nfl_game_result_header),0),FALSE)),"error")</f>
        <v/>
      </c>
      <c r="H1845">
        <f ca="1">IFERROR(IF(ISBLANK(VLOOKUP($B1845,INDIRECT(nfl_game_result),MATCH(H$1,INDIRECT(nfl_game_result_header),0),FALSE)),"",VLOOKUP($B1845,INDIRECT(nfl_game_result),MATCH(H$1,INDIRECT(nfl_game_result_header),0),FALSE)),"error")</f>
        <v>27</v>
      </c>
      <c r="I1845">
        <f ca="1">IFERROR(IF(ISBLANK(VLOOKUP($B1845,INDIRECT(nfl_game_result),MATCH(I$1,INDIRECT(nfl_game_result_header),0),FALSE)),"",VLOOKUP($B1845,INDIRECT(nfl_game_result),MATCH(I$1,INDIRECT(nfl_game_result_header),0),FALSE)),"error")</f>
        <v>16</v>
      </c>
      <c r="J1845" t="str">
        <f ca="1">IFERROR(IF(ISBLANK(VLOOKUP($B1845,INDIRECT(nfl_game_result),MATCH(J$1,INDIRECT(nfl_game_result_header),0),FALSE)),"",VLOOKUP($B1845,INDIRECT(nfl_game_result),MATCH(J$1,INDIRECT(nfl_game_result_header),0),FALSE)),"error")</f>
        <v>CAR</v>
      </c>
      <c r="K1845" t="str">
        <f ca="1">IFERROR(IF(ISBLANK(VLOOKUP($B1845,INDIRECT(nfl_game_result),MATCH(K$1,INDIRECT(nfl_game_result_header),0),FALSE)),"",VLOOKUP($B1845,INDIRECT(nfl_game_result),MATCH(K$1,INDIRECT(nfl_game_result_header),0),FALSE)),"error")</f>
        <v>CAR</v>
      </c>
      <c r="L1845" s="23" t="str">
        <f ca="1">IFERROR(IF(ISBLANK(VLOOKUP($B1845,INDIRECT(nfl_game_result),MATCH(L$1,INDIRECT(nfl_game_result_header),0),FALSE)),"",VLOOKUP($B1845,INDIRECT(nfl_game_result),MATCH(L$1,INDIRECT(nfl_game_result_header),0),FALSE)),"error")</f>
        <v/>
      </c>
      <c r="M1845" t="s">
        <v>14</v>
      </c>
      <c r="N1845">
        <v>-3.5</v>
      </c>
      <c r="O1845" t="s">
        <v>67</v>
      </c>
      <c r="P1845">
        <v>6</v>
      </c>
      <c r="Q1845" t="s">
        <v>67</v>
      </c>
      <c r="V1845" s="23" t="s">
        <v>416</v>
      </c>
      <c r="W1845">
        <f ca="1">VALUE(LEFT(C1845, 4))</f>
        <v>2015</v>
      </c>
      <c r="X1845">
        <f ca="1">VALUE(MID(C1845,6,FIND("_",C1845,6)-6))</f>
        <v>7</v>
      </c>
      <c r="Y1845">
        <f ca="1">IF(NOT(OR(ISBLANK(D1845),ISBLANK(E1845),D1845="",E1845="")),D1845-E1845,"")</f>
        <v>0.5</v>
      </c>
      <c r="Z1845">
        <f ca="1">IF(OR(NOT(ISNUMBER(D1845)),ISBLANK(D1845),D1845="",ISBLANK(N1845)),"",ABS(D1845-N1845))</f>
        <v>1</v>
      </c>
      <c r="AA1845">
        <f ca="1">IF(OR(ISBLANK(J1845),ISBLANK(O1845),J1845="",O1845=""),"",IF(J1845=O1845,1,0))</f>
        <v>1</v>
      </c>
      <c r="AB1845">
        <f ca="1">IF(OR(ISBLANK(K1845),ISBLANK(Q1845),K1845="",Q1845=""),"",IF(K1845=Q1845,1,0))</f>
        <v>1</v>
      </c>
      <c r="AC1845" s="23" t="str">
        <f t="shared" ca="1" si="28"/>
        <v/>
      </c>
    </row>
    <row r="1846" spans="1:29" x14ac:dyDescent="0.25">
      <c r="A1846" s="23">
        <v>1845</v>
      </c>
      <c r="B1846">
        <v>906</v>
      </c>
      <c r="C1846" t="str">
        <f ca="1">IFERROR(VLOOKUP($B1846,INDIRECT(nfl_game_result),MATCH(C$1,INDIRECT(nfl_game_result_header),0),FALSE),"error")</f>
        <v>2015_07_BAL@ARI</v>
      </c>
      <c r="D1846">
        <f ca="1">IFERROR(IF(ISBLANK(VLOOKUP($B1846,INDIRECT(nfl_game_result),MATCH(D$1,INDIRECT(nfl_game_result_header),0),FALSE)),"",VLOOKUP($B1846,INDIRECT(nfl_game_result),MATCH(D$1,INDIRECT(nfl_game_result_header),0),FALSE)),"error")</f>
        <v>-6.5</v>
      </c>
      <c r="E1846">
        <f ca="1">IFERROR(IF(ISBLANK(VLOOKUP($B1846,INDIRECT(nfl_game_result),MATCH(E$1,INDIRECT(nfl_game_result_header),0),FALSE)),"",VLOOKUP($B1846,INDIRECT(nfl_game_result),MATCH(E$1,INDIRECT(nfl_game_result_header),0),FALSE)),"error")</f>
        <v>-8.5</v>
      </c>
      <c r="F1846" s="23" t="str">
        <f ca="1">IFERROR(IF(ISBLANK(VLOOKUP($B1846,INDIRECT(nfl_game_result),MATCH(F$1,INDIRECT(nfl_game_result_header),0),FALSE)),"",VLOOKUP($B1846,INDIRECT(nfl_game_result),MATCH(F$1,INDIRECT(nfl_game_result_header),0),FALSE)),"error")</f>
        <v/>
      </c>
      <c r="G1846" s="23" t="str">
        <f ca="1">IFERROR(IF(ISBLANK(VLOOKUP($B1846,INDIRECT(nfl_game_result),MATCH(G$1,INDIRECT(nfl_game_result_header),0),FALSE)),"",VLOOKUP($B1846,INDIRECT(nfl_game_result),MATCH(G$1,INDIRECT(nfl_game_result_header),0),FALSE)),"error")</f>
        <v/>
      </c>
      <c r="H1846">
        <f ca="1">IFERROR(IF(ISBLANK(VLOOKUP($B1846,INDIRECT(nfl_game_result),MATCH(H$1,INDIRECT(nfl_game_result_header),0),FALSE)),"",VLOOKUP($B1846,INDIRECT(nfl_game_result),MATCH(H$1,INDIRECT(nfl_game_result_header),0),FALSE)),"error")</f>
        <v>26</v>
      </c>
      <c r="I1846">
        <f ca="1">IFERROR(IF(ISBLANK(VLOOKUP($B1846,INDIRECT(nfl_game_result),MATCH(I$1,INDIRECT(nfl_game_result_header),0),FALSE)),"",VLOOKUP($B1846,INDIRECT(nfl_game_result),MATCH(I$1,INDIRECT(nfl_game_result_header),0),FALSE)),"error")</f>
        <v>18</v>
      </c>
      <c r="J1846" t="str">
        <f ca="1">IFERROR(IF(ISBLANK(VLOOKUP($B1846,INDIRECT(nfl_game_result),MATCH(J$1,INDIRECT(nfl_game_result_header),0),FALSE)),"",VLOOKUP($B1846,INDIRECT(nfl_game_result),MATCH(J$1,INDIRECT(nfl_game_result_header),0),FALSE)),"error")</f>
        <v>BAL</v>
      </c>
      <c r="K1846" t="str">
        <f ca="1">IFERROR(IF(ISBLANK(VLOOKUP($B1846,INDIRECT(nfl_game_result),MATCH(K$1,INDIRECT(nfl_game_result_header),0),FALSE)),"",VLOOKUP($B1846,INDIRECT(nfl_game_result),MATCH(K$1,INDIRECT(nfl_game_result_header),0),FALSE)),"error")</f>
        <v>ARI</v>
      </c>
      <c r="L1846" s="23" t="str">
        <f ca="1">IFERROR(IF(ISBLANK(VLOOKUP($B1846,INDIRECT(nfl_game_result),MATCH(L$1,INDIRECT(nfl_game_result_header),0),FALSE)),"",VLOOKUP($B1846,INDIRECT(nfl_game_result),MATCH(L$1,INDIRECT(nfl_game_result_header),0),FALSE)),"error")</f>
        <v/>
      </c>
      <c r="M1846" t="s">
        <v>14</v>
      </c>
      <c r="N1846">
        <v>-7</v>
      </c>
      <c r="O1846" t="s">
        <v>64</v>
      </c>
      <c r="P1846">
        <v>1</v>
      </c>
      <c r="Q1846" t="s">
        <v>64</v>
      </c>
      <c r="V1846" s="23" t="s">
        <v>416</v>
      </c>
      <c r="W1846">
        <f ca="1">VALUE(LEFT(C1846, 4))</f>
        <v>2015</v>
      </c>
      <c r="X1846">
        <f ca="1">VALUE(MID(C1846,6,FIND("_",C1846,6)-6))</f>
        <v>7</v>
      </c>
      <c r="Y1846">
        <f ca="1">IF(NOT(OR(ISBLANK(D1846),ISBLANK(E1846),D1846="",E1846="")),D1846-E1846,"")</f>
        <v>2</v>
      </c>
      <c r="Z1846">
        <f ca="1">IF(OR(NOT(ISNUMBER(D1846)),ISBLANK(D1846),D1846="",ISBLANK(N1846)),"",ABS(D1846-N1846))</f>
        <v>0.5</v>
      </c>
      <c r="AA1846">
        <f ca="1">IF(OR(ISBLANK(J1846),ISBLANK(O1846),J1846="",O1846=""),"",IF(J1846=O1846,1,0))</f>
        <v>0</v>
      </c>
      <c r="AB1846">
        <f ca="1">IF(OR(ISBLANK(K1846),ISBLANK(Q1846),K1846="",Q1846=""),"",IF(K1846=Q1846,1,0))</f>
        <v>1</v>
      </c>
      <c r="AC1846" s="23" t="str">
        <f t="shared" ca="1" si="28"/>
        <v/>
      </c>
    </row>
    <row r="1847" spans="1:29" x14ac:dyDescent="0.25">
      <c r="A1847" s="23">
        <v>1846</v>
      </c>
      <c r="B1847">
        <v>907</v>
      </c>
      <c r="C1847" t="str">
        <f ca="1">IFERROR(VLOOKUP($B1847,INDIRECT(nfl_game_result),MATCH(C$1,INDIRECT(nfl_game_result_header),0),FALSE),"error")</f>
        <v>2015_08_MIA@NWE</v>
      </c>
      <c r="D1847">
        <f ca="1">IFERROR(IF(ISBLANK(VLOOKUP($B1847,INDIRECT(nfl_game_result),MATCH(D$1,INDIRECT(nfl_game_result_header),0),FALSE)),"",VLOOKUP($B1847,INDIRECT(nfl_game_result),MATCH(D$1,INDIRECT(nfl_game_result_header),0),FALSE)),"error")</f>
        <v>-7.5</v>
      </c>
      <c r="E1847">
        <f ca="1">IFERROR(IF(ISBLANK(VLOOKUP($B1847,INDIRECT(nfl_game_result),MATCH(E$1,INDIRECT(nfl_game_result_header),0),FALSE)),"",VLOOKUP($B1847,INDIRECT(nfl_game_result),MATCH(E$1,INDIRECT(nfl_game_result_header),0),FALSE)),"error")</f>
        <v>-8</v>
      </c>
      <c r="F1847" s="23" t="str">
        <f ca="1">IFERROR(IF(ISBLANK(VLOOKUP($B1847,INDIRECT(nfl_game_result),MATCH(F$1,INDIRECT(nfl_game_result_header),0),FALSE)),"",VLOOKUP($B1847,INDIRECT(nfl_game_result),MATCH(F$1,INDIRECT(nfl_game_result_header),0),FALSE)),"error")</f>
        <v/>
      </c>
      <c r="G1847" s="23" t="str">
        <f ca="1">IFERROR(IF(ISBLANK(VLOOKUP($B1847,INDIRECT(nfl_game_result),MATCH(G$1,INDIRECT(nfl_game_result_header),0),FALSE)),"",VLOOKUP($B1847,INDIRECT(nfl_game_result),MATCH(G$1,INDIRECT(nfl_game_result_header),0),FALSE)),"error")</f>
        <v/>
      </c>
      <c r="H1847">
        <f ca="1">IFERROR(IF(ISBLANK(VLOOKUP($B1847,INDIRECT(nfl_game_result),MATCH(H$1,INDIRECT(nfl_game_result_header),0),FALSE)),"",VLOOKUP($B1847,INDIRECT(nfl_game_result),MATCH(H$1,INDIRECT(nfl_game_result_header),0),FALSE)),"error")</f>
        <v>36</v>
      </c>
      <c r="I1847">
        <f ca="1">IFERROR(IF(ISBLANK(VLOOKUP($B1847,INDIRECT(nfl_game_result),MATCH(I$1,INDIRECT(nfl_game_result_header),0),FALSE)),"",VLOOKUP($B1847,INDIRECT(nfl_game_result),MATCH(I$1,INDIRECT(nfl_game_result_header),0),FALSE)),"error")</f>
        <v>7</v>
      </c>
      <c r="J1847" t="str">
        <f ca="1">IFERROR(IF(ISBLANK(VLOOKUP($B1847,INDIRECT(nfl_game_result),MATCH(J$1,INDIRECT(nfl_game_result_header),0),FALSE)),"",VLOOKUP($B1847,INDIRECT(nfl_game_result),MATCH(J$1,INDIRECT(nfl_game_result_header),0),FALSE)),"error")</f>
        <v>NWE</v>
      </c>
      <c r="K1847" t="str">
        <f ca="1">IFERROR(IF(ISBLANK(VLOOKUP($B1847,INDIRECT(nfl_game_result),MATCH(K$1,INDIRECT(nfl_game_result_header),0),FALSE)),"",VLOOKUP($B1847,INDIRECT(nfl_game_result),MATCH(K$1,INDIRECT(nfl_game_result_header),0),FALSE)),"error")</f>
        <v>NWE</v>
      </c>
      <c r="L1847" s="23" t="str">
        <f ca="1">IFERROR(IF(ISBLANK(VLOOKUP($B1847,INDIRECT(nfl_game_result),MATCH(L$1,INDIRECT(nfl_game_result_header),0),FALSE)),"",VLOOKUP($B1847,INDIRECT(nfl_game_result),MATCH(L$1,INDIRECT(nfl_game_result_header),0),FALSE)),"error")</f>
        <v/>
      </c>
      <c r="M1847" t="s">
        <v>16</v>
      </c>
      <c r="N1847">
        <v>-8</v>
      </c>
      <c r="O1847" t="s">
        <v>79</v>
      </c>
      <c r="P1847">
        <v>8</v>
      </c>
      <c r="Q1847" t="s">
        <v>332</v>
      </c>
      <c r="V1847" s="23" t="s">
        <v>416</v>
      </c>
      <c r="W1847">
        <f ca="1">VALUE(LEFT(C1847, 4))</f>
        <v>2015</v>
      </c>
      <c r="X1847">
        <f ca="1">VALUE(MID(C1847,6,FIND("_",C1847,6)-6))</f>
        <v>8</v>
      </c>
      <c r="Y1847">
        <f ca="1">IF(NOT(OR(ISBLANK(D1847),ISBLANK(E1847),D1847="",E1847="")),D1847-E1847,"")</f>
        <v>0.5</v>
      </c>
      <c r="Z1847">
        <f ca="1">IF(OR(NOT(ISNUMBER(D1847)),ISBLANK(D1847),D1847="",ISBLANK(N1847)),"",ABS(D1847-N1847))</f>
        <v>0.5</v>
      </c>
      <c r="AA1847">
        <f ca="1">IF(OR(ISBLANK(J1847),ISBLANK(O1847),J1847="",O1847=""),"",IF(J1847=O1847,1,0))</f>
        <v>0</v>
      </c>
      <c r="AB1847">
        <f ca="1">IF(OR(ISBLANK(K1847),ISBLANK(Q1847),K1847="",Q1847=""),"",IF(K1847=Q1847,1,0))</f>
        <v>1</v>
      </c>
      <c r="AC1847" s="23" t="str">
        <f t="shared" ca="1" si="28"/>
        <v/>
      </c>
    </row>
    <row r="1848" spans="1:29" x14ac:dyDescent="0.25">
      <c r="A1848" s="23">
        <v>1847</v>
      </c>
      <c r="B1848">
        <v>908</v>
      </c>
      <c r="C1848" t="str">
        <f ca="1">IFERROR(VLOOKUP($B1848,INDIRECT(nfl_game_result),MATCH(C$1,INDIRECT(nfl_game_result_header),0),FALSE),"error")</f>
        <v>2015_08_DET@KCY</v>
      </c>
      <c r="D1848">
        <f ca="1">IFERROR(IF(ISBLANK(VLOOKUP($B1848,INDIRECT(nfl_game_result),MATCH(D$1,INDIRECT(nfl_game_result_header),0),FALSE)),"",VLOOKUP($B1848,INDIRECT(nfl_game_result),MATCH(D$1,INDIRECT(nfl_game_result_header),0),FALSE)),"error")</f>
        <v>-3</v>
      </c>
      <c r="E1848">
        <f ca="1">IFERROR(IF(ISBLANK(VLOOKUP($B1848,INDIRECT(nfl_game_result),MATCH(E$1,INDIRECT(nfl_game_result_header),0),FALSE)),"",VLOOKUP($B1848,INDIRECT(nfl_game_result),MATCH(E$1,INDIRECT(nfl_game_result_header),0),FALSE)),"error")</f>
        <v>-3</v>
      </c>
      <c r="F1848" s="23" t="str">
        <f ca="1">IFERROR(IF(ISBLANK(VLOOKUP($B1848,INDIRECT(nfl_game_result),MATCH(F$1,INDIRECT(nfl_game_result_header),0),FALSE)),"",VLOOKUP($B1848,INDIRECT(nfl_game_result),MATCH(F$1,INDIRECT(nfl_game_result_header),0),FALSE)),"error")</f>
        <v/>
      </c>
      <c r="G1848" s="23" t="str">
        <f ca="1">IFERROR(IF(ISBLANK(VLOOKUP($B1848,INDIRECT(nfl_game_result),MATCH(G$1,INDIRECT(nfl_game_result_header),0),FALSE)),"",VLOOKUP($B1848,INDIRECT(nfl_game_result),MATCH(G$1,INDIRECT(nfl_game_result_header),0),FALSE)),"error")</f>
        <v/>
      </c>
      <c r="H1848">
        <f ca="1">IFERROR(IF(ISBLANK(VLOOKUP($B1848,INDIRECT(nfl_game_result),MATCH(H$1,INDIRECT(nfl_game_result_header),0),FALSE)),"",VLOOKUP($B1848,INDIRECT(nfl_game_result),MATCH(H$1,INDIRECT(nfl_game_result_header),0),FALSE)),"error")</f>
        <v>45</v>
      </c>
      <c r="I1848">
        <f ca="1">IFERROR(IF(ISBLANK(VLOOKUP($B1848,INDIRECT(nfl_game_result),MATCH(I$1,INDIRECT(nfl_game_result_header),0),FALSE)),"",VLOOKUP($B1848,INDIRECT(nfl_game_result),MATCH(I$1,INDIRECT(nfl_game_result_header),0),FALSE)),"error")</f>
        <v>10</v>
      </c>
      <c r="J1848" t="str">
        <f ca="1">IFERROR(IF(ISBLANK(VLOOKUP($B1848,INDIRECT(nfl_game_result),MATCH(J$1,INDIRECT(nfl_game_result_header),0),FALSE)),"",VLOOKUP($B1848,INDIRECT(nfl_game_result),MATCH(J$1,INDIRECT(nfl_game_result_header),0),FALSE)),"error")</f>
        <v>KCY</v>
      </c>
      <c r="K1848" t="str">
        <f ca="1">IFERROR(IF(ISBLANK(VLOOKUP($B1848,INDIRECT(nfl_game_result),MATCH(K$1,INDIRECT(nfl_game_result_header),0),FALSE)),"",VLOOKUP($B1848,INDIRECT(nfl_game_result),MATCH(K$1,INDIRECT(nfl_game_result_header),0),FALSE)),"error")</f>
        <v>KCY</v>
      </c>
      <c r="L1848" s="23" t="str">
        <f ca="1">IFERROR(IF(ISBLANK(VLOOKUP($B1848,INDIRECT(nfl_game_result),MATCH(L$1,INDIRECT(nfl_game_result_header),0),FALSE)),"",VLOOKUP($B1848,INDIRECT(nfl_game_result),MATCH(L$1,INDIRECT(nfl_game_result_header),0),FALSE)),"error")</f>
        <v/>
      </c>
      <c r="M1848" t="s">
        <v>16</v>
      </c>
      <c r="N1848">
        <v>-1.5</v>
      </c>
      <c r="O1848" t="s">
        <v>73</v>
      </c>
      <c r="P1848">
        <v>11</v>
      </c>
      <c r="Q1848" t="s">
        <v>331</v>
      </c>
      <c r="V1848" s="23" t="s">
        <v>416</v>
      </c>
      <c r="W1848">
        <f ca="1">VALUE(LEFT(C1848, 4))</f>
        <v>2015</v>
      </c>
      <c r="X1848">
        <f ca="1">VALUE(MID(C1848,6,FIND("_",C1848,6)-6))</f>
        <v>8</v>
      </c>
      <c r="Y1848">
        <f ca="1">IF(NOT(OR(ISBLANK(D1848),ISBLANK(E1848),D1848="",E1848="")),D1848-E1848,"")</f>
        <v>0</v>
      </c>
      <c r="Z1848">
        <f ca="1">IF(OR(NOT(ISNUMBER(D1848)),ISBLANK(D1848),D1848="",ISBLANK(N1848)),"",ABS(D1848-N1848))</f>
        <v>1.5</v>
      </c>
      <c r="AA1848">
        <f ca="1">IF(OR(ISBLANK(J1848),ISBLANK(O1848),J1848="",O1848=""),"",IF(J1848=O1848,1,0))</f>
        <v>0</v>
      </c>
      <c r="AB1848">
        <f ca="1">IF(OR(ISBLANK(K1848),ISBLANK(Q1848),K1848="",Q1848=""),"",IF(K1848=Q1848,1,0))</f>
        <v>1</v>
      </c>
      <c r="AC1848" s="23" t="str">
        <f t="shared" ca="1" si="28"/>
        <v/>
      </c>
    </row>
    <row r="1849" spans="1:29" x14ac:dyDescent="0.25">
      <c r="A1849" s="23">
        <v>1848</v>
      </c>
      <c r="B1849">
        <v>909</v>
      </c>
      <c r="C1849" t="str">
        <f ca="1">IFERROR(VLOOKUP($B1849,INDIRECT(nfl_game_result),MATCH(C$1,INDIRECT(nfl_game_result_header),0),FALSE),"error")</f>
        <v>2015_08_TBY@ATL</v>
      </c>
      <c r="D1849">
        <f ca="1">IFERROR(IF(ISBLANK(VLOOKUP($B1849,INDIRECT(nfl_game_result),MATCH(D$1,INDIRECT(nfl_game_result_header),0),FALSE)),"",VLOOKUP($B1849,INDIRECT(nfl_game_result),MATCH(D$1,INDIRECT(nfl_game_result_header),0),FALSE)),"error")</f>
        <v>-7</v>
      </c>
      <c r="E1849">
        <f ca="1">IFERROR(IF(ISBLANK(VLOOKUP($B1849,INDIRECT(nfl_game_result),MATCH(E$1,INDIRECT(nfl_game_result_header),0),FALSE)),"",VLOOKUP($B1849,INDIRECT(nfl_game_result),MATCH(E$1,INDIRECT(nfl_game_result_header),0),FALSE)),"error")</f>
        <v>-7.5</v>
      </c>
      <c r="F1849" s="23" t="str">
        <f ca="1">IFERROR(IF(ISBLANK(VLOOKUP($B1849,INDIRECT(nfl_game_result),MATCH(F$1,INDIRECT(nfl_game_result_header),0),FALSE)),"",VLOOKUP($B1849,INDIRECT(nfl_game_result),MATCH(F$1,INDIRECT(nfl_game_result_header),0),FALSE)),"error")</f>
        <v/>
      </c>
      <c r="G1849" s="23" t="str">
        <f ca="1">IFERROR(IF(ISBLANK(VLOOKUP($B1849,INDIRECT(nfl_game_result),MATCH(G$1,INDIRECT(nfl_game_result_header),0),FALSE)),"",VLOOKUP($B1849,INDIRECT(nfl_game_result),MATCH(G$1,INDIRECT(nfl_game_result_header),0),FALSE)),"error")</f>
        <v/>
      </c>
      <c r="H1849">
        <f ca="1">IFERROR(IF(ISBLANK(VLOOKUP($B1849,INDIRECT(nfl_game_result),MATCH(H$1,INDIRECT(nfl_game_result_header),0),FALSE)),"",VLOOKUP($B1849,INDIRECT(nfl_game_result),MATCH(H$1,INDIRECT(nfl_game_result_header),0),FALSE)),"error")</f>
        <v>20</v>
      </c>
      <c r="I1849">
        <f ca="1">IFERROR(IF(ISBLANK(VLOOKUP($B1849,INDIRECT(nfl_game_result),MATCH(I$1,INDIRECT(nfl_game_result_header),0),FALSE)),"",VLOOKUP($B1849,INDIRECT(nfl_game_result),MATCH(I$1,INDIRECT(nfl_game_result_header),0),FALSE)),"error")</f>
        <v>23</v>
      </c>
      <c r="J1849" t="str">
        <f ca="1">IFERROR(IF(ISBLANK(VLOOKUP($B1849,INDIRECT(nfl_game_result),MATCH(J$1,INDIRECT(nfl_game_result_header),0),FALSE)),"",VLOOKUP($B1849,INDIRECT(nfl_game_result),MATCH(J$1,INDIRECT(nfl_game_result_header),0),FALSE)),"error")</f>
        <v>TBY</v>
      </c>
      <c r="K1849" t="str">
        <f ca="1">IFERROR(IF(ISBLANK(VLOOKUP($B1849,INDIRECT(nfl_game_result),MATCH(K$1,INDIRECT(nfl_game_result_header),0),FALSE)),"",VLOOKUP($B1849,INDIRECT(nfl_game_result),MATCH(K$1,INDIRECT(nfl_game_result_header),0),FALSE)),"error")</f>
        <v>TBY</v>
      </c>
      <c r="L1849" s="23" t="str">
        <f ca="1">IFERROR(IF(ISBLANK(VLOOKUP($B1849,INDIRECT(nfl_game_result),MATCH(L$1,INDIRECT(nfl_game_result_header),0),FALSE)),"",VLOOKUP($B1849,INDIRECT(nfl_game_result),MATCH(L$1,INDIRECT(nfl_game_result_header),0),FALSE)),"error")</f>
        <v/>
      </c>
      <c r="M1849" t="s">
        <v>16</v>
      </c>
      <c r="N1849">
        <v>-7</v>
      </c>
      <c r="O1849" t="s">
        <v>334</v>
      </c>
      <c r="P1849">
        <v>7</v>
      </c>
      <c r="Q1849" t="s">
        <v>20</v>
      </c>
      <c r="V1849" s="23" t="s">
        <v>416</v>
      </c>
      <c r="W1849">
        <f ca="1">VALUE(LEFT(C1849, 4))</f>
        <v>2015</v>
      </c>
      <c r="X1849">
        <f ca="1">VALUE(MID(C1849,6,FIND("_",C1849,6)-6))</f>
        <v>8</v>
      </c>
      <c r="Y1849">
        <f ca="1">IF(NOT(OR(ISBLANK(D1849),ISBLANK(E1849),D1849="",E1849="")),D1849-E1849,"")</f>
        <v>0.5</v>
      </c>
      <c r="Z1849">
        <f ca="1">IF(OR(NOT(ISNUMBER(D1849)),ISBLANK(D1849),D1849="",ISBLANK(N1849)),"",ABS(D1849-N1849))</f>
        <v>0</v>
      </c>
      <c r="AA1849">
        <f ca="1">IF(OR(ISBLANK(J1849),ISBLANK(O1849),J1849="",O1849=""),"",IF(J1849=O1849,1,0))</f>
        <v>1</v>
      </c>
      <c r="AB1849">
        <f ca="1">IF(OR(ISBLANK(K1849),ISBLANK(Q1849),K1849="",Q1849=""),"",IF(K1849=Q1849,1,0))</f>
        <v>0</v>
      </c>
      <c r="AC1849" s="23" t="str">
        <f t="shared" ca="1" si="28"/>
        <v/>
      </c>
    </row>
    <row r="1850" spans="1:29" x14ac:dyDescent="0.25">
      <c r="A1850" s="23">
        <v>1849</v>
      </c>
      <c r="B1850">
        <v>910</v>
      </c>
      <c r="C1850" t="str">
        <f ca="1">IFERROR(VLOOKUP($B1850,INDIRECT(nfl_game_result),MATCH(C$1,INDIRECT(nfl_game_result_header),0),FALSE),"error")</f>
        <v>2015_08_ARI@CLE</v>
      </c>
      <c r="D1850">
        <f ca="1">IFERROR(IF(ISBLANK(VLOOKUP($B1850,INDIRECT(nfl_game_result),MATCH(D$1,INDIRECT(nfl_game_result_header),0),FALSE)),"",VLOOKUP($B1850,INDIRECT(nfl_game_result),MATCH(D$1,INDIRECT(nfl_game_result_header),0),FALSE)),"error")</f>
        <v>4.5</v>
      </c>
      <c r="E1850">
        <f ca="1">IFERROR(IF(ISBLANK(VLOOKUP($B1850,INDIRECT(nfl_game_result),MATCH(E$1,INDIRECT(nfl_game_result_header),0),FALSE)),"",VLOOKUP($B1850,INDIRECT(nfl_game_result),MATCH(E$1,INDIRECT(nfl_game_result_header),0),FALSE)),"error")</f>
        <v>6.5</v>
      </c>
      <c r="F1850" s="23" t="str">
        <f ca="1">IFERROR(IF(ISBLANK(VLOOKUP($B1850,INDIRECT(nfl_game_result),MATCH(F$1,INDIRECT(nfl_game_result_header),0),FALSE)),"",VLOOKUP($B1850,INDIRECT(nfl_game_result),MATCH(F$1,INDIRECT(nfl_game_result_header),0),FALSE)),"error")</f>
        <v/>
      </c>
      <c r="G1850" s="23" t="str">
        <f ca="1">IFERROR(IF(ISBLANK(VLOOKUP($B1850,INDIRECT(nfl_game_result),MATCH(G$1,INDIRECT(nfl_game_result_header),0),FALSE)),"",VLOOKUP($B1850,INDIRECT(nfl_game_result),MATCH(G$1,INDIRECT(nfl_game_result_header),0),FALSE)),"error")</f>
        <v/>
      </c>
      <c r="H1850">
        <f ca="1">IFERROR(IF(ISBLANK(VLOOKUP($B1850,INDIRECT(nfl_game_result),MATCH(H$1,INDIRECT(nfl_game_result_header),0),FALSE)),"",VLOOKUP($B1850,INDIRECT(nfl_game_result),MATCH(H$1,INDIRECT(nfl_game_result_header),0),FALSE)),"error")</f>
        <v>20</v>
      </c>
      <c r="I1850">
        <f ca="1">IFERROR(IF(ISBLANK(VLOOKUP($B1850,INDIRECT(nfl_game_result),MATCH(I$1,INDIRECT(nfl_game_result_header),0),FALSE)),"",VLOOKUP($B1850,INDIRECT(nfl_game_result),MATCH(I$1,INDIRECT(nfl_game_result_header),0),FALSE)),"error")</f>
        <v>34</v>
      </c>
      <c r="J1850" t="str">
        <f ca="1">IFERROR(IF(ISBLANK(VLOOKUP($B1850,INDIRECT(nfl_game_result),MATCH(J$1,INDIRECT(nfl_game_result_header),0),FALSE)),"",VLOOKUP($B1850,INDIRECT(nfl_game_result),MATCH(J$1,INDIRECT(nfl_game_result_header),0),FALSE)),"error")</f>
        <v>ARI</v>
      </c>
      <c r="K1850" t="str">
        <f ca="1">IFERROR(IF(ISBLANK(VLOOKUP($B1850,INDIRECT(nfl_game_result),MATCH(K$1,INDIRECT(nfl_game_result_header),0),FALSE)),"",VLOOKUP($B1850,INDIRECT(nfl_game_result),MATCH(K$1,INDIRECT(nfl_game_result_header),0),FALSE)),"error")</f>
        <v>ARI</v>
      </c>
      <c r="L1850" s="23" t="str">
        <f ca="1">IFERROR(IF(ISBLANK(VLOOKUP($B1850,INDIRECT(nfl_game_result),MATCH(L$1,INDIRECT(nfl_game_result_header),0),FALSE)),"",VLOOKUP($B1850,INDIRECT(nfl_game_result),MATCH(L$1,INDIRECT(nfl_game_result_header),0),FALSE)),"error")</f>
        <v/>
      </c>
      <c r="M1850" t="s">
        <v>16</v>
      </c>
      <c r="N1850">
        <v>4</v>
      </c>
      <c r="O1850" t="s">
        <v>64</v>
      </c>
      <c r="P1850">
        <v>6</v>
      </c>
      <c r="Q1850" t="s">
        <v>64</v>
      </c>
      <c r="V1850" s="23" t="s">
        <v>416</v>
      </c>
      <c r="W1850">
        <f ca="1">VALUE(LEFT(C1850, 4))</f>
        <v>2015</v>
      </c>
      <c r="X1850">
        <f ca="1">VALUE(MID(C1850,6,FIND("_",C1850,6)-6))</f>
        <v>8</v>
      </c>
      <c r="Y1850">
        <f ca="1">IF(NOT(OR(ISBLANK(D1850),ISBLANK(E1850),D1850="",E1850="")),D1850-E1850,"")</f>
        <v>-2</v>
      </c>
      <c r="Z1850">
        <f ca="1">IF(OR(NOT(ISNUMBER(D1850)),ISBLANK(D1850),D1850="",ISBLANK(N1850)),"",ABS(D1850-N1850))</f>
        <v>0.5</v>
      </c>
      <c r="AA1850">
        <f ca="1">IF(OR(ISBLANK(J1850),ISBLANK(O1850),J1850="",O1850=""),"",IF(J1850=O1850,1,0))</f>
        <v>1</v>
      </c>
      <c r="AB1850">
        <f ca="1">IF(OR(ISBLANK(K1850),ISBLANK(Q1850),K1850="",Q1850=""),"",IF(K1850=Q1850,1,0))</f>
        <v>1</v>
      </c>
      <c r="AC1850" s="23" t="str">
        <f t="shared" ca="1" si="28"/>
        <v/>
      </c>
    </row>
    <row r="1851" spans="1:29" x14ac:dyDescent="0.25">
      <c r="A1851" s="23">
        <v>1850</v>
      </c>
      <c r="B1851">
        <v>911</v>
      </c>
      <c r="C1851" t="str">
        <f ca="1">IFERROR(VLOOKUP($B1851,INDIRECT(nfl_game_result),MATCH(C$1,INDIRECT(nfl_game_result_header),0),FALSE),"error")</f>
        <v>2015_08_SFO@STL</v>
      </c>
      <c r="D1851">
        <f ca="1">IFERROR(IF(ISBLANK(VLOOKUP($B1851,INDIRECT(nfl_game_result),MATCH(D$1,INDIRECT(nfl_game_result_header),0),FALSE)),"",VLOOKUP($B1851,INDIRECT(nfl_game_result),MATCH(D$1,INDIRECT(nfl_game_result_header),0),FALSE)),"error")</f>
        <v>-7.5</v>
      </c>
      <c r="E1851">
        <f ca="1">IFERROR(IF(ISBLANK(VLOOKUP($B1851,INDIRECT(nfl_game_result),MATCH(E$1,INDIRECT(nfl_game_result_header),0),FALSE)),"",VLOOKUP($B1851,INDIRECT(nfl_game_result),MATCH(E$1,INDIRECT(nfl_game_result_header),0),FALSE)),"error")</f>
        <v>-8</v>
      </c>
      <c r="F1851" s="23" t="str">
        <f ca="1">IFERROR(IF(ISBLANK(VLOOKUP($B1851,INDIRECT(nfl_game_result),MATCH(F$1,INDIRECT(nfl_game_result_header),0),FALSE)),"",VLOOKUP($B1851,INDIRECT(nfl_game_result),MATCH(F$1,INDIRECT(nfl_game_result_header),0),FALSE)),"error")</f>
        <v/>
      </c>
      <c r="G1851" s="23" t="str">
        <f ca="1">IFERROR(IF(ISBLANK(VLOOKUP($B1851,INDIRECT(nfl_game_result),MATCH(G$1,INDIRECT(nfl_game_result_header),0),FALSE)),"",VLOOKUP($B1851,INDIRECT(nfl_game_result),MATCH(G$1,INDIRECT(nfl_game_result_header),0),FALSE)),"error")</f>
        <v/>
      </c>
      <c r="H1851">
        <f ca="1">IFERROR(IF(ISBLANK(VLOOKUP($B1851,INDIRECT(nfl_game_result),MATCH(H$1,INDIRECT(nfl_game_result_header),0),FALSE)),"",VLOOKUP($B1851,INDIRECT(nfl_game_result),MATCH(H$1,INDIRECT(nfl_game_result_header),0),FALSE)),"error")</f>
        <v>27</v>
      </c>
      <c r="I1851">
        <f ca="1">IFERROR(IF(ISBLANK(VLOOKUP($B1851,INDIRECT(nfl_game_result),MATCH(I$1,INDIRECT(nfl_game_result_header),0),FALSE)),"",VLOOKUP($B1851,INDIRECT(nfl_game_result),MATCH(I$1,INDIRECT(nfl_game_result_header),0),FALSE)),"error")</f>
        <v>6</v>
      </c>
      <c r="J1851" t="str">
        <f ca="1">IFERROR(IF(ISBLANK(VLOOKUP($B1851,INDIRECT(nfl_game_result),MATCH(J$1,INDIRECT(nfl_game_result_header),0),FALSE)),"",VLOOKUP($B1851,INDIRECT(nfl_game_result),MATCH(J$1,INDIRECT(nfl_game_result_header),0),FALSE)),"error")</f>
        <v>STL</v>
      </c>
      <c r="K1851" t="str">
        <f ca="1">IFERROR(IF(ISBLANK(VLOOKUP($B1851,INDIRECT(nfl_game_result),MATCH(K$1,INDIRECT(nfl_game_result_header),0),FALSE)),"",VLOOKUP($B1851,INDIRECT(nfl_game_result),MATCH(K$1,INDIRECT(nfl_game_result_header),0),FALSE)),"error")</f>
        <v>STL</v>
      </c>
      <c r="L1851" s="23" t="str">
        <f ca="1">IFERROR(IF(ISBLANK(VLOOKUP($B1851,INDIRECT(nfl_game_result),MATCH(L$1,INDIRECT(nfl_game_result_header),0),FALSE)),"",VLOOKUP($B1851,INDIRECT(nfl_game_result),MATCH(L$1,INDIRECT(nfl_game_result_header),0),FALSE)),"error")</f>
        <v/>
      </c>
      <c r="M1851" t="s">
        <v>16</v>
      </c>
      <c r="N1851">
        <v>-7</v>
      </c>
      <c r="O1851" t="s">
        <v>91</v>
      </c>
      <c r="P1851">
        <v>1</v>
      </c>
      <c r="Q1851" t="s">
        <v>91</v>
      </c>
      <c r="V1851" s="23" t="s">
        <v>416</v>
      </c>
      <c r="W1851">
        <f ca="1">VALUE(LEFT(C1851, 4))</f>
        <v>2015</v>
      </c>
      <c r="X1851">
        <f ca="1">VALUE(MID(C1851,6,FIND("_",C1851,6)-6))</f>
        <v>8</v>
      </c>
      <c r="Y1851">
        <f ca="1">IF(NOT(OR(ISBLANK(D1851),ISBLANK(E1851),D1851="",E1851="")),D1851-E1851,"")</f>
        <v>0.5</v>
      </c>
      <c r="Z1851">
        <f ca="1">IF(OR(NOT(ISNUMBER(D1851)),ISBLANK(D1851),D1851="",ISBLANK(N1851)),"",ABS(D1851-N1851))</f>
        <v>0.5</v>
      </c>
      <c r="AA1851">
        <f ca="1">IF(OR(ISBLANK(J1851),ISBLANK(O1851),J1851="",O1851=""),"",IF(J1851=O1851,1,0))</f>
        <v>1</v>
      </c>
      <c r="AB1851">
        <f ca="1">IF(OR(ISBLANK(K1851),ISBLANK(Q1851),K1851="",Q1851=""),"",IF(K1851=Q1851,1,0))</f>
        <v>1</v>
      </c>
      <c r="AC1851" s="23" t="str">
        <f t="shared" ca="1" si="28"/>
        <v/>
      </c>
    </row>
    <row r="1852" spans="1:29" x14ac:dyDescent="0.25">
      <c r="A1852" s="23">
        <v>1851</v>
      </c>
      <c r="B1852">
        <v>912</v>
      </c>
      <c r="C1852" t="str">
        <f ca="1">IFERROR(VLOOKUP($B1852,INDIRECT(nfl_game_result),MATCH(C$1,INDIRECT(nfl_game_result_header),0),FALSE),"error")</f>
        <v>2015_08_NYG@NOR</v>
      </c>
      <c r="D1852">
        <f ca="1">IFERROR(IF(ISBLANK(VLOOKUP($B1852,INDIRECT(nfl_game_result),MATCH(D$1,INDIRECT(nfl_game_result_header),0),FALSE)),"",VLOOKUP($B1852,INDIRECT(nfl_game_result),MATCH(D$1,INDIRECT(nfl_game_result_header),0),FALSE)),"error")</f>
        <v>-3</v>
      </c>
      <c r="E1852">
        <f ca="1">IFERROR(IF(ISBLANK(VLOOKUP($B1852,INDIRECT(nfl_game_result),MATCH(E$1,INDIRECT(nfl_game_result_header),0),FALSE)),"",VLOOKUP($B1852,INDIRECT(nfl_game_result),MATCH(E$1,INDIRECT(nfl_game_result_header),0),FALSE)),"error")</f>
        <v>-3</v>
      </c>
      <c r="F1852" s="23" t="str">
        <f ca="1">IFERROR(IF(ISBLANK(VLOOKUP($B1852,INDIRECT(nfl_game_result),MATCH(F$1,INDIRECT(nfl_game_result_header),0),FALSE)),"",VLOOKUP($B1852,INDIRECT(nfl_game_result),MATCH(F$1,INDIRECT(nfl_game_result_header),0),FALSE)),"error")</f>
        <v/>
      </c>
      <c r="G1852" s="23" t="str">
        <f ca="1">IFERROR(IF(ISBLANK(VLOOKUP($B1852,INDIRECT(nfl_game_result),MATCH(G$1,INDIRECT(nfl_game_result_header),0),FALSE)),"",VLOOKUP($B1852,INDIRECT(nfl_game_result),MATCH(G$1,INDIRECT(nfl_game_result_header),0),FALSE)),"error")</f>
        <v/>
      </c>
      <c r="H1852">
        <f ca="1">IFERROR(IF(ISBLANK(VLOOKUP($B1852,INDIRECT(nfl_game_result),MATCH(H$1,INDIRECT(nfl_game_result_header),0),FALSE)),"",VLOOKUP($B1852,INDIRECT(nfl_game_result),MATCH(H$1,INDIRECT(nfl_game_result_header),0),FALSE)),"error")</f>
        <v>52</v>
      </c>
      <c r="I1852">
        <f ca="1">IFERROR(IF(ISBLANK(VLOOKUP($B1852,INDIRECT(nfl_game_result),MATCH(I$1,INDIRECT(nfl_game_result_header),0),FALSE)),"",VLOOKUP($B1852,INDIRECT(nfl_game_result),MATCH(I$1,INDIRECT(nfl_game_result_header),0),FALSE)),"error")</f>
        <v>49</v>
      </c>
      <c r="J1852" t="str">
        <f ca="1">IFERROR(IF(ISBLANK(VLOOKUP($B1852,INDIRECT(nfl_game_result),MATCH(J$1,INDIRECT(nfl_game_result_header),0),FALSE)),"",VLOOKUP($B1852,INDIRECT(nfl_game_result),MATCH(J$1,INDIRECT(nfl_game_result_header),0),FALSE)),"error")</f>
        <v>na</v>
      </c>
      <c r="K1852" t="str">
        <f ca="1">IFERROR(IF(ISBLANK(VLOOKUP($B1852,INDIRECT(nfl_game_result),MATCH(K$1,INDIRECT(nfl_game_result_header),0),FALSE)),"",VLOOKUP($B1852,INDIRECT(nfl_game_result),MATCH(K$1,INDIRECT(nfl_game_result_header),0),FALSE)),"error")</f>
        <v>NOR</v>
      </c>
      <c r="L1852" s="23" t="str">
        <f ca="1">IFERROR(IF(ISBLANK(VLOOKUP($B1852,INDIRECT(nfl_game_result),MATCH(L$1,INDIRECT(nfl_game_result_header),0),FALSE)),"",VLOOKUP($B1852,INDIRECT(nfl_game_result),MATCH(L$1,INDIRECT(nfl_game_result_header),0),FALSE)),"error")</f>
        <v/>
      </c>
      <c r="M1852" t="s">
        <v>16</v>
      </c>
      <c r="N1852">
        <v>2</v>
      </c>
      <c r="O1852" t="s">
        <v>83</v>
      </c>
      <c r="P1852">
        <v>3</v>
      </c>
      <c r="Q1852" t="s">
        <v>83</v>
      </c>
      <c r="V1852" s="23" t="s">
        <v>416</v>
      </c>
      <c r="W1852">
        <f ca="1">VALUE(LEFT(C1852, 4))</f>
        <v>2015</v>
      </c>
      <c r="X1852">
        <f ca="1">VALUE(MID(C1852,6,FIND("_",C1852,6)-6))</f>
        <v>8</v>
      </c>
      <c r="Y1852">
        <f ca="1">IF(NOT(OR(ISBLANK(D1852),ISBLANK(E1852),D1852="",E1852="")),D1852-E1852,"")</f>
        <v>0</v>
      </c>
      <c r="Z1852">
        <f ca="1">IF(OR(NOT(ISNUMBER(D1852)),ISBLANK(D1852),D1852="",ISBLANK(N1852)),"",ABS(D1852-N1852))</f>
        <v>5</v>
      </c>
      <c r="AA1852">
        <f ca="1">IF(OR(ISBLANK(J1852),ISBLANK(O1852),J1852="",O1852=""),"",IF(J1852=O1852,1,0))</f>
        <v>0</v>
      </c>
      <c r="AB1852">
        <f ca="1">IF(OR(ISBLANK(K1852),ISBLANK(Q1852),K1852="",Q1852=""),"",IF(K1852=Q1852,1,0))</f>
        <v>0</v>
      </c>
      <c r="AC1852" s="23" t="str">
        <f t="shared" ca="1" si="28"/>
        <v/>
      </c>
    </row>
    <row r="1853" spans="1:29" x14ac:dyDescent="0.25">
      <c r="A1853" s="23">
        <v>1852</v>
      </c>
      <c r="B1853">
        <v>913</v>
      </c>
      <c r="C1853" t="str">
        <f ca="1">IFERROR(VLOOKUP($B1853,INDIRECT(nfl_game_result),MATCH(C$1,INDIRECT(nfl_game_result_header),0),FALSE),"error")</f>
        <v>2015_08_MIN@CHI</v>
      </c>
      <c r="D1853">
        <f ca="1">IFERROR(IF(ISBLANK(VLOOKUP($B1853,INDIRECT(nfl_game_result),MATCH(D$1,INDIRECT(nfl_game_result_header),0),FALSE)),"",VLOOKUP($B1853,INDIRECT(nfl_game_result),MATCH(D$1,INDIRECT(nfl_game_result_header),0),FALSE)),"error")</f>
        <v>2.5</v>
      </c>
      <c r="E1853">
        <f ca="1">IFERROR(IF(ISBLANK(VLOOKUP($B1853,INDIRECT(nfl_game_result),MATCH(E$1,INDIRECT(nfl_game_result_header),0),FALSE)),"",VLOOKUP($B1853,INDIRECT(nfl_game_result),MATCH(E$1,INDIRECT(nfl_game_result_header),0),FALSE)),"error")</f>
        <v>1</v>
      </c>
      <c r="F1853" s="23" t="str">
        <f ca="1">IFERROR(IF(ISBLANK(VLOOKUP($B1853,INDIRECT(nfl_game_result),MATCH(F$1,INDIRECT(nfl_game_result_header),0),FALSE)),"",VLOOKUP($B1853,INDIRECT(nfl_game_result),MATCH(F$1,INDIRECT(nfl_game_result_header),0),FALSE)),"error")</f>
        <v/>
      </c>
      <c r="G1853" s="23" t="str">
        <f ca="1">IFERROR(IF(ISBLANK(VLOOKUP($B1853,INDIRECT(nfl_game_result),MATCH(G$1,INDIRECT(nfl_game_result_header),0),FALSE)),"",VLOOKUP($B1853,INDIRECT(nfl_game_result),MATCH(G$1,INDIRECT(nfl_game_result_header),0),FALSE)),"error")</f>
        <v/>
      </c>
      <c r="H1853">
        <f ca="1">IFERROR(IF(ISBLANK(VLOOKUP($B1853,INDIRECT(nfl_game_result),MATCH(H$1,INDIRECT(nfl_game_result_header),0),FALSE)),"",VLOOKUP($B1853,INDIRECT(nfl_game_result),MATCH(H$1,INDIRECT(nfl_game_result_header),0),FALSE)),"error")</f>
        <v>20</v>
      </c>
      <c r="I1853">
        <f ca="1">IFERROR(IF(ISBLANK(VLOOKUP($B1853,INDIRECT(nfl_game_result),MATCH(I$1,INDIRECT(nfl_game_result_header),0),FALSE)),"",VLOOKUP($B1853,INDIRECT(nfl_game_result),MATCH(I$1,INDIRECT(nfl_game_result_header),0),FALSE)),"error")</f>
        <v>23</v>
      </c>
      <c r="J1853" t="str">
        <f ca="1">IFERROR(IF(ISBLANK(VLOOKUP($B1853,INDIRECT(nfl_game_result),MATCH(J$1,INDIRECT(nfl_game_result_header),0),FALSE)),"",VLOOKUP($B1853,INDIRECT(nfl_game_result),MATCH(J$1,INDIRECT(nfl_game_result_header),0),FALSE)),"error")</f>
        <v>MIN</v>
      </c>
      <c r="K1853" t="str">
        <f ca="1">IFERROR(IF(ISBLANK(VLOOKUP($B1853,INDIRECT(nfl_game_result),MATCH(K$1,INDIRECT(nfl_game_result_header),0),FALSE)),"",VLOOKUP($B1853,INDIRECT(nfl_game_result),MATCH(K$1,INDIRECT(nfl_game_result_header),0),FALSE)),"error")</f>
        <v>MIN</v>
      </c>
      <c r="L1853" s="23" t="str">
        <f ca="1">IFERROR(IF(ISBLANK(VLOOKUP($B1853,INDIRECT(nfl_game_result),MATCH(L$1,INDIRECT(nfl_game_result_header),0),FALSE)),"",VLOOKUP($B1853,INDIRECT(nfl_game_result),MATCH(L$1,INDIRECT(nfl_game_result_header),0),FALSE)),"error")</f>
        <v/>
      </c>
      <c r="M1853" t="s">
        <v>16</v>
      </c>
      <c r="N1853">
        <v>2</v>
      </c>
      <c r="O1853" t="s">
        <v>68</v>
      </c>
      <c r="P1853">
        <v>4</v>
      </c>
      <c r="Q1853" t="s">
        <v>68</v>
      </c>
      <c r="V1853" s="23" t="s">
        <v>416</v>
      </c>
      <c r="W1853">
        <f ca="1">VALUE(LEFT(C1853, 4))</f>
        <v>2015</v>
      </c>
      <c r="X1853">
        <f ca="1">VALUE(MID(C1853,6,FIND("_",C1853,6)-6))</f>
        <v>8</v>
      </c>
      <c r="Y1853">
        <f ca="1">IF(NOT(OR(ISBLANK(D1853),ISBLANK(E1853),D1853="",E1853="")),D1853-E1853,"")</f>
        <v>1.5</v>
      </c>
      <c r="Z1853">
        <f ca="1">IF(OR(NOT(ISNUMBER(D1853)),ISBLANK(D1853),D1853="",ISBLANK(N1853)),"",ABS(D1853-N1853))</f>
        <v>0.5</v>
      </c>
      <c r="AA1853">
        <f ca="1">IF(OR(ISBLANK(J1853),ISBLANK(O1853),J1853="",O1853=""),"",IF(J1853=O1853,1,0))</f>
        <v>0</v>
      </c>
      <c r="AB1853">
        <f ca="1">IF(OR(ISBLANK(K1853),ISBLANK(Q1853),K1853="",Q1853=""),"",IF(K1853=Q1853,1,0))</f>
        <v>0</v>
      </c>
      <c r="AC1853" s="23" t="str">
        <f t="shared" ca="1" si="28"/>
        <v/>
      </c>
    </row>
    <row r="1854" spans="1:29" x14ac:dyDescent="0.25">
      <c r="A1854" s="23">
        <v>1853</v>
      </c>
      <c r="B1854">
        <v>914</v>
      </c>
      <c r="C1854" t="str">
        <f ca="1">IFERROR(VLOOKUP($B1854,INDIRECT(nfl_game_result),MATCH(C$1,INDIRECT(nfl_game_result_header),0),FALSE),"error")</f>
        <v>2015_08_SD@BAL</v>
      </c>
      <c r="D1854">
        <f ca="1">IFERROR(IF(ISBLANK(VLOOKUP($B1854,INDIRECT(nfl_game_result),MATCH(D$1,INDIRECT(nfl_game_result_header),0),FALSE)),"",VLOOKUP($B1854,INDIRECT(nfl_game_result),MATCH(D$1,INDIRECT(nfl_game_result_header),0),FALSE)),"error")</f>
        <v>-2.5</v>
      </c>
      <c r="E1854">
        <f ca="1">IFERROR(IF(ISBLANK(VLOOKUP($B1854,INDIRECT(nfl_game_result),MATCH(E$1,INDIRECT(nfl_game_result_header),0),FALSE)),"",VLOOKUP($B1854,INDIRECT(nfl_game_result),MATCH(E$1,INDIRECT(nfl_game_result_header),0),FALSE)),"error")</f>
        <v>-3.5</v>
      </c>
      <c r="F1854" s="23" t="str">
        <f ca="1">IFERROR(IF(ISBLANK(VLOOKUP($B1854,INDIRECT(nfl_game_result),MATCH(F$1,INDIRECT(nfl_game_result_header),0),FALSE)),"",VLOOKUP($B1854,INDIRECT(nfl_game_result),MATCH(F$1,INDIRECT(nfl_game_result_header),0),FALSE)),"error")</f>
        <v/>
      </c>
      <c r="G1854" s="23" t="str">
        <f ca="1">IFERROR(IF(ISBLANK(VLOOKUP($B1854,INDIRECT(nfl_game_result),MATCH(G$1,INDIRECT(nfl_game_result_header),0),FALSE)),"",VLOOKUP($B1854,INDIRECT(nfl_game_result),MATCH(G$1,INDIRECT(nfl_game_result_header),0),FALSE)),"error")</f>
        <v/>
      </c>
      <c r="H1854">
        <f ca="1">IFERROR(IF(ISBLANK(VLOOKUP($B1854,INDIRECT(nfl_game_result),MATCH(H$1,INDIRECT(nfl_game_result_header),0),FALSE)),"",VLOOKUP($B1854,INDIRECT(nfl_game_result),MATCH(H$1,INDIRECT(nfl_game_result_header),0),FALSE)),"error")</f>
        <v>29</v>
      </c>
      <c r="I1854">
        <f ca="1">IFERROR(IF(ISBLANK(VLOOKUP($B1854,INDIRECT(nfl_game_result),MATCH(I$1,INDIRECT(nfl_game_result_header),0),FALSE)),"",VLOOKUP($B1854,INDIRECT(nfl_game_result),MATCH(I$1,INDIRECT(nfl_game_result_header),0),FALSE)),"error")</f>
        <v>26</v>
      </c>
      <c r="J1854" t="str">
        <f ca="1">IFERROR(IF(ISBLANK(VLOOKUP($B1854,INDIRECT(nfl_game_result),MATCH(J$1,INDIRECT(nfl_game_result_header),0),FALSE)),"",VLOOKUP($B1854,INDIRECT(nfl_game_result),MATCH(J$1,INDIRECT(nfl_game_result_header),0),FALSE)),"error")</f>
        <v>SD</v>
      </c>
      <c r="K1854" t="str">
        <f ca="1">IFERROR(IF(ISBLANK(VLOOKUP($B1854,INDIRECT(nfl_game_result),MATCH(K$1,INDIRECT(nfl_game_result_header),0),FALSE)),"",VLOOKUP($B1854,INDIRECT(nfl_game_result),MATCH(K$1,INDIRECT(nfl_game_result_header),0),FALSE)),"error")</f>
        <v>BAL</v>
      </c>
      <c r="L1854" s="23" t="str">
        <f ca="1">IFERROR(IF(ISBLANK(VLOOKUP($B1854,INDIRECT(nfl_game_result),MATCH(L$1,INDIRECT(nfl_game_result_header),0),FALSE)),"",VLOOKUP($B1854,INDIRECT(nfl_game_result),MATCH(L$1,INDIRECT(nfl_game_result_header),0),FALSE)),"error")</f>
        <v/>
      </c>
      <c r="M1854" t="s">
        <v>16</v>
      </c>
      <c r="N1854">
        <v>-3</v>
      </c>
      <c r="O1854" t="s">
        <v>65</v>
      </c>
      <c r="P1854">
        <v>9</v>
      </c>
      <c r="Q1854" t="s">
        <v>65</v>
      </c>
      <c r="V1854" s="23" t="s">
        <v>416</v>
      </c>
      <c r="W1854">
        <f ca="1">VALUE(LEFT(C1854, 4))</f>
        <v>2015</v>
      </c>
      <c r="X1854">
        <f ca="1">VALUE(MID(C1854,6,FIND("_",C1854,6)-6))</f>
        <v>8</v>
      </c>
      <c r="Y1854">
        <f ca="1">IF(NOT(OR(ISBLANK(D1854),ISBLANK(E1854),D1854="",E1854="")),D1854-E1854,"")</f>
        <v>1</v>
      </c>
      <c r="Z1854">
        <f ca="1">IF(OR(NOT(ISNUMBER(D1854)),ISBLANK(D1854),D1854="",ISBLANK(N1854)),"",ABS(D1854-N1854))</f>
        <v>0.5</v>
      </c>
      <c r="AA1854">
        <f ca="1">IF(OR(ISBLANK(J1854),ISBLANK(O1854),J1854="",O1854=""),"",IF(J1854=O1854,1,0))</f>
        <v>0</v>
      </c>
      <c r="AB1854">
        <f ca="1">IF(OR(ISBLANK(K1854),ISBLANK(Q1854),K1854="",Q1854=""),"",IF(K1854=Q1854,1,0))</f>
        <v>1</v>
      </c>
      <c r="AC1854" s="23" t="str">
        <f t="shared" ca="1" si="28"/>
        <v/>
      </c>
    </row>
    <row r="1855" spans="1:29" x14ac:dyDescent="0.25">
      <c r="A1855" s="23">
        <v>1854</v>
      </c>
      <c r="B1855">
        <v>915</v>
      </c>
      <c r="C1855" t="str">
        <f ca="1">IFERROR(VLOOKUP($B1855,INDIRECT(nfl_game_result),MATCH(C$1,INDIRECT(nfl_game_result_header),0),FALSE),"error")</f>
        <v>2015_08_CIN@PIT</v>
      </c>
      <c r="D1855">
        <f ca="1">IFERROR(IF(ISBLANK(VLOOKUP($B1855,INDIRECT(nfl_game_result),MATCH(D$1,INDIRECT(nfl_game_result_header),0),FALSE)),"",VLOOKUP($B1855,INDIRECT(nfl_game_result),MATCH(D$1,INDIRECT(nfl_game_result_header),0),FALSE)),"error")</f>
        <v>2.5</v>
      </c>
      <c r="E1855">
        <f ca="1">IFERROR(IF(ISBLANK(VLOOKUP($B1855,INDIRECT(nfl_game_result),MATCH(E$1,INDIRECT(nfl_game_result_header),0),FALSE)),"",VLOOKUP($B1855,INDIRECT(nfl_game_result),MATCH(E$1,INDIRECT(nfl_game_result_header),0),FALSE)),"error")</f>
        <v>-1</v>
      </c>
      <c r="F1855" s="23" t="str">
        <f ca="1">IFERROR(IF(ISBLANK(VLOOKUP($B1855,INDIRECT(nfl_game_result),MATCH(F$1,INDIRECT(nfl_game_result_header),0),FALSE)),"",VLOOKUP($B1855,INDIRECT(nfl_game_result),MATCH(F$1,INDIRECT(nfl_game_result_header),0),FALSE)),"error")</f>
        <v/>
      </c>
      <c r="G1855" s="23" t="str">
        <f ca="1">IFERROR(IF(ISBLANK(VLOOKUP($B1855,INDIRECT(nfl_game_result),MATCH(G$1,INDIRECT(nfl_game_result_header),0),FALSE)),"",VLOOKUP($B1855,INDIRECT(nfl_game_result),MATCH(G$1,INDIRECT(nfl_game_result_header),0),FALSE)),"error")</f>
        <v/>
      </c>
      <c r="H1855">
        <f ca="1">IFERROR(IF(ISBLANK(VLOOKUP($B1855,INDIRECT(nfl_game_result),MATCH(H$1,INDIRECT(nfl_game_result_header),0),FALSE)),"",VLOOKUP($B1855,INDIRECT(nfl_game_result),MATCH(H$1,INDIRECT(nfl_game_result_header),0),FALSE)),"error")</f>
        <v>10</v>
      </c>
      <c r="I1855">
        <f ca="1">IFERROR(IF(ISBLANK(VLOOKUP($B1855,INDIRECT(nfl_game_result),MATCH(I$1,INDIRECT(nfl_game_result_header),0),FALSE)),"",VLOOKUP($B1855,INDIRECT(nfl_game_result),MATCH(I$1,INDIRECT(nfl_game_result_header),0),FALSE)),"error")</f>
        <v>16</v>
      </c>
      <c r="J1855" t="str">
        <f ca="1">IFERROR(IF(ISBLANK(VLOOKUP($B1855,INDIRECT(nfl_game_result),MATCH(J$1,INDIRECT(nfl_game_result_header),0),FALSE)),"",VLOOKUP($B1855,INDIRECT(nfl_game_result),MATCH(J$1,INDIRECT(nfl_game_result_header),0),FALSE)),"error")</f>
        <v>CIN</v>
      </c>
      <c r="K1855" t="str">
        <f ca="1">IFERROR(IF(ISBLANK(VLOOKUP($B1855,INDIRECT(nfl_game_result),MATCH(K$1,INDIRECT(nfl_game_result_header),0),FALSE)),"",VLOOKUP($B1855,INDIRECT(nfl_game_result),MATCH(K$1,INDIRECT(nfl_game_result_header),0),FALSE)),"error")</f>
        <v>CIN</v>
      </c>
      <c r="L1855" s="23" t="str">
        <f ca="1">IFERROR(IF(ISBLANK(VLOOKUP($B1855,INDIRECT(nfl_game_result),MATCH(L$1,INDIRECT(nfl_game_result_header),0),FALSE)),"",VLOOKUP($B1855,INDIRECT(nfl_game_result),MATCH(L$1,INDIRECT(nfl_game_result_header),0),FALSE)),"error")</f>
        <v/>
      </c>
      <c r="M1855" t="s">
        <v>16</v>
      </c>
      <c r="N1855">
        <v>-2.5</v>
      </c>
      <c r="O1855" t="s">
        <v>69</v>
      </c>
      <c r="P1855">
        <v>12</v>
      </c>
      <c r="Q1855" t="s">
        <v>69</v>
      </c>
      <c r="V1855" s="23" t="s">
        <v>416</v>
      </c>
      <c r="W1855">
        <f ca="1">VALUE(LEFT(C1855, 4))</f>
        <v>2015</v>
      </c>
      <c r="X1855">
        <f ca="1">VALUE(MID(C1855,6,FIND("_",C1855,6)-6))</f>
        <v>8</v>
      </c>
      <c r="Y1855">
        <f ca="1">IF(NOT(OR(ISBLANK(D1855),ISBLANK(E1855),D1855="",E1855="")),D1855-E1855,"")</f>
        <v>3.5</v>
      </c>
      <c r="Z1855">
        <f ca="1">IF(OR(NOT(ISNUMBER(D1855)),ISBLANK(D1855),D1855="",ISBLANK(N1855)),"",ABS(D1855-N1855))</f>
        <v>5</v>
      </c>
      <c r="AA1855">
        <f ca="1">IF(OR(ISBLANK(J1855),ISBLANK(O1855),J1855="",O1855=""),"",IF(J1855=O1855,1,0))</f>
        <v>1</v>
      </c>
      <c r="AB1855">
        <f ca="1">IF(OR(ISBLANK(K1855),ISBLANK(Q1855),K1855="",Q1855=""),"",IF(K1855=Q1855,1,0))</f>
        <v>1</v>
      </c>
      <c r="AC1855" s="23" t="str">
        <f t="shared" ca="1" si="28"/>
        <v/>
      </c>
    </row>
    <row r="1856" spans="1:29" x14ac:dyDescent="0.25">
      <c r="A1856" s="23">
        <v>1855</v>
      </c>
      <c r="B1856">
        <v>916</v>
      </c>
      <c r="C1856" t="str">
        <f ca="1">IFERROR(VLOOKUP($B1856,INDIRECT(nfl_game_result),MATCH(C$1,INDIRECT(nfl_game_result_header),0),FALSE),"error")</f>
        <v>2015_08_TEN@HOU</v>
      </c>
      <c r="D1856">
        <f ca="1">IFERROR(IF(ISBLANK(VLOOKUP($B1856,INDIRECT(nfl_game_result),MATCH(D$1,INDIRECT(nfl_game_result_header),0),FALSE)),"",VLOOKUP($B1856,INDIRECT(nfl_game_result),MATCH(D$1,INDIRECT(nfl_game_result_header),0),FALSE)),"error")</f>
        <v>-4.5</v>
      </c>
      <c r="E1856">
        <f ca="1">IFERROR(IF(ISBLANK(VLOOKUP($B1856,INDIRECT(nfl_game_result),MATCH(E$1,INDIRECT(nfl_game_result_header),0),FALSE)),"",VLOOKUP($B1856,INDIRECT(nfl_game_result),MATCH(E$1,INDIRECT(nfl_game_result_header),0),FALSE)),"error")</f>
        <v>-3.5</v>
      </c>
      <c r="F1856" s="23" t="str">
        <f ca="1">IFERROR(IF(ISBLANK(VLOOKUP($B1856,INDIRECT(nfl_game_result),MATCH(F$1,INDIRECT(nfl_game_result_header),0),FALSE)),"",VLOOKUP($B1856,INDIRECT(nfl_game_result),MATCH(F$1,INDIRECT(nfl_game_result_header),0),FALSE)),"error")</f>
        <v/>
      </c>
      <c r="G1856" s="23" t="str">
        <f ca="1">IFERROR(IF(ISBLANK(VLOOKUP($B1856,INDIRECT(nfl_game_result),MATCH(G$1,INDIRECT(nfl_game_result_header),0),FALSE)),"",VLOOKUP($B1856,INDIRECT(nfl_game_result),MATCH(G$1,INDIRECT(nfl_game_result_header),0),FALSE)),"error")</f>
        <v/>
      </c>
      <c r="H1856">
        <f ca="1">IFERROR(IF(ISBLANK(VLOOKUP($B1856,INDIRECT(nfl_game_result),MATCH(H$1,INDIRECT(nfl_game_result_header),0),FALSE)),"",VLOOKUP($B1856,INDIRECT(nfl_game_result),MATCH(H$1,INDIRECT(nfl_game_result_header),0),FALSE)),"error")</f>
        <v>20</v>
      </c>
      <c r="I1856">
        <f ca="1">IFERROR(IF(ISBLANK(VLOOKUP($B1856,INDIRECT(nfl_game_result),MATCH(I$1,INDIRECT(nfl_game_result_header),0),FALSE)),"",VLOOKUP($B1856,INDIRECT(nfl_game_result),MATCH(I$1,INDIRECT(nfl_game_result_header),0),FALSE)),"error")</f>
        <v>6</v>
      </c>
      <c r="J1856" t="str">
        <f ca="1">IFERROR(IF(ISBLANK(VLOOKUP($B1856,INDIRECT(nfl_game_result),MATCH(J$1,INDIRECT(nfl_game_result_header),0),FALSE)),"",VLOOKUP($B1856,INDIRECT(nfl_game_result),MATCH(J$1,INDIRECT(nfl_game_result_header),0),FALSE)),"error")</f>
        <v>HOU</v>
      </c>
      <c r="K1856" t="str">
        <f ca="1">IFERROR(IF(ISBLANK(VLOOKUP($B1856,INDIRECT(nfl_game_result),MATCH(K$1,INDIRECT(nfl_game_result_header),0),FALSE)),"",VLOOKUP($B1856,INDIRECT(nfl_game_result),MATCH(K$1,INDIRECT(nfl_game_result_header),0),FALSE)),"error")</f>
        <v>HOU</v>
      </c>
      <c r="L1856" s="23" t="str">
        <f ca="1">IFERROR(IF(ISBLANK(VLOOKUP($B1856,INDIRECT(nfl_game_result),MATCH(L$1,INDIRECT(nfl_game_result_header),0),FALSE)),"",VLOOKUP($B1856,INDIRECT(nfl_game_result),MATCH(L$1,INDIRECT(nfl_game_result_header),0),FALSE)),"error")</f>
        <v/>
      </c>
      <c r="M1856" t="s">
        <v>16</v>
      </c>
      <c r="N1856">
        <v>-3</v>
      </c>
      <c r="O1856" t="s">
        <v>75</v>
      </c>
      <c r="P1856">
        <v>5</v>
      </c>
      <c r="Q1856" t="s">
        <v>75</v>
      </c>
      <c r="V1856" s="23" t="s">
        <v>416</v>
      </c>
      <c r="W1856">
        <f ca="1">VALUE(LEFT(C1856, 4))</f>
        <v>2015</v>
      </c>
      <c r="X1856">
        <f ca="1">VALUE(MID(C1856,6,FIND("_",C1856,6)-6))</f>
        <v>8</v>
      </c>
      <c r="Y1856">
        <f ca="1">IF(NOT(OR(ISBLANK(D1856),ISBLANK(E1856),D1856="",E1856="")),D1856-E1856,"")</f>
        <v>-1</v>
      </c>
      <c r="Z1856">
        <f ca="1">IF(OR(NOT(ISNUMBER(D1856)),ISBLANK(D1856),D1856="",ISBLANK(N1856)),"",ABS(D1856-N1856))</f>
        <v>1.5</v>
      </c>
      <c r="AA1856">
        <f ca="1">IF(OR(ISBLANK(J1856),ISBLANK(O1856),J1856="",O1856=""),"",IF(J1856=O1856,1,0))</f>
        <v>1</v>
      </c>
      <c r="AB1856">
        <f ca="1">IF(OR(ISBLANK(K1856),ISBLANK(Q1856),K1856="",Q1856=""),"",IF(K1856=Q1856,1,0))</f>
        <v>1</v>
      </c>
      <c r="AC1856" s="23" t="str">
        <f t="shared" ca="1" si="28"/>
        <v/>
      </c>
    </row>
    <row r="1857" spans="1:29" x14ac:dyDescent="0.25">
      <c r="A1857" s="23">
        <v>1856</v>
      </c>
      <c r="B1857">
        <v>917</v>
      </c>
      <c r="C1857" t="str">
        <f ca="1">IFERROR(VLOOKUP($B1857,INDIRECT(nfl_game_result),MATCH(C$1,INDIRECT(nfl_game_result_header),0),FALSE),"error")</f>
        <v>2015_08_NYJ@OAK</v>
      </c>
      <c r="D1857">
        <f ca="1">IFERROR(IF(ISBLANK(VLOOKUP($B1857,INDIRECT(nfl_game_result),MATCH(D$1,INDIRECT(nfl_game_result_header),0),FALSE)),"",VLOOKUP($B1857,INDIRECT(nfl_game_result),MATCH(D$1,INDIRECT(nfl_game_result_header),0),FALSE)),"error")</f>
        <v>2.5</v>
      </c>
      <c r="E1857">
        <f ca="1">IFERROR(IF(ISBLANK(VLOOKUP($B1857,INDIRECT(nfl_game_result),MATCH(E$1,INDIRECT(nfl_game_result_header),0),FALSE)),"",VLOOKUP($B1857,INDIRECT(nfl_game_result),MATCH(E$1,INDIRECT(nfl_game_result_header),0),FALSE)),"error")</f>
        <v>3</v>
      </c>
      <c r="F1857" s="23" t="str">
        <f ca="1">IFERROR(IF(ISBLANK(VLOOKUP($B1857,INDIRECT(nfl_game_result),MATCH(F$1,INDIRECT(nfl_game_result_header),0),FALSE)),"",VLOOKUP($B1857,INDIRECT(nfl_game_result),MATCH(F$1,INDIRECT(nfl_game_result_header),0),FALSE)),"error")</f>
        <v/>
      </c>
      <c r="G1857" s="23" t="str">
        <f ca="1">IFERROR(IF(ISBLANK(VLOOKUP($B1857,INDIRECT(nfl_game_result),MATCH(G$1,INDIRECT(nfl_game_result_header),0),FALSE)),"",VLOOKUP($B1857,INDIRECT(nfl_game_result),MATCH(G$1,INDIRECT(nfl_game_result_header),0),FALSE)),"error")</f>
        <v/>
      </c>
      <c r="H1857">
        <f ca="1">IFERROR(IF(ISBLANK(VLOOKUP($B1857,INDIRECT(nfl_game_result),MATCH(H$1,INDIRECT(nfl_game_result_header),0),FALSE)),"",VLOOKUP($B1857,INDIRECT(nfl_game_result),MATCH(H$1,INDIRECT(nfl_game_result_header),0),FALSE)),"error")</f>
        <v>34</v>
      </c>
      <c r="I1857">
        <f ca="1">IFERROR(IF(ISBLANK(VLOOKUP($B1857,INDIRECT(nfl_game_result),MATCH(I$1,INDIRECT(nfl_game_result_header),0),FALSE)),"",VLOOKUP($B1857,INDIRECT(nfl_game_result),MATCH(I$1,INDIRECT(nfl_game_result_header),0),FALSE)),"error")</f>
        <v>20</v>
      </c>
      <c r="J1857" t="str">
        <f ca="1">IFERROR(IF(ISBLANK(VLOOKUP($B1857,INDIRECT(nfl_game_result),MATCH(J$1,INDIRECT(nfl_game_result_header),0),FALSE)),"",VLOOKUP($B1857,INDIRECT(nfl_game_result),MATCH(J$1,INDIRECT(nfl_game_result_header),0),FALSE)),"error")</f>
        <v>OAK</v>
      </c>
      <c r="K1857" t="str">
        <f ca="1">IFERROR(IF(ISBLANK(VLOOKUP($B1857,INDIRECT(nfl_game_result),MATCH(K$1,INDIRECT(nfl_game_result_header),0),FALSE)),"",VLOOKUP($B1857,INDIRECT(nfl_game_result),MATCH(K$1,INDIRECT(nfl_game_result_header),0),FALSE)),"error")</f>
        <v>OAK</v>
      </c>
      <c r="L1857" s="23" t="str">
        <f ca="1">IFERROR(IF(ISBLANK(VLOOKUP($B1857,INDIRECT(nfl_game_result),MATCH(L$1,INDIRECT(nfl_game_result_header),0),FALSE)),"",VLOOKUP($B1857,INDIRECT(nfl_game_result),MATCH(L$1,INDIRECT(nfl_game_result_header),0),FALSE)),"error")</f>
        <v/>
      </c>
      <c r="M1857" t="s">
        <v>16</v>
      </c>
      <c r="N1857">
        <v>1.5</v>
      </c>
      <c r="O1857" t="s">
        <v>84</v>
      </c>
      <c r="P1857">
        <v>10</v>
      </c>
      <c r="Q1857" t="s">
        <v>84</v>
      </c>
      <c r="V1857" s="23" t="s">
        <v>416</v>
      </c>
      <c r="W1857">
        <f ca="1">VALUE(LEFT(C1857, 4))</f>
        <v>2015</v>
      </c>
      <c r="X1857">
        <f ca="1">VALUE(MID(C1857,6,FIND("_",C1857,6)-6))</f>
        <v>8</v>
      </c>
      <c r="Y1857">
        <f ca="1">IF(NOT(OR(ISBLANK(D1857),ISBLANK(E1857),D1857="",E1857="")),D1857-E1857,"")</f>
        <v>-0.5</v>
      </c>
      <c r="Z1857">
        <f ca="1">IF(OR(NOT(ISNUMBER(D1857)),ISBLANK(D1857),D1857="",ISBLANK(N1857)),"",ABS(D1857-N1857))</f>
        <v>1</v>
      </c>
      <c r="AA1857">
        <f ca="1">IF(OR(ISBLANK(J1857),ISBLANK(O1857),J1857="",O1857=""),"",IF(J1857=O1857,1,0))</f>
        <v>0</v>
      </c>
      <c r="AB1857">
        <f ca="1">IF(OR(ISBLANK(K1857),ISBLANK(Q1857),K1857="",Q1857=""),"",IF(K1857=Q1857,1,0))</f>
        <v>0</v>
      </c>
      <c r="AC1857" s="23" t="str">
        <f t="shared" ca="1" si="28"/>
        <v/>
      </c>
    </row>
    <row r="1858" spans="1:29" x14ac:dyDescent="0.25">
      <c r="A1858" s="23">
        <v>1857</v>
      </c>
      <c r="B1858">
        <v>918</v>
      </c>
      <c r="C1858" t="str">
        <f ca="1">IFERROR(VLOOKUP($B1858,INDIRECT(nfl_game_result),MATCH(C$1,INDIRECT(nfl_game_result_header),0),FALSE),"error")</f>
        <v>2015_08_SEA@DAL</v>
      </c>
      <c r="D1858">
        <f ca="1">IFERROR(IF(ISBLANK(VLOOKUP($B1858,INDIRECT(nfl_game_result),MATCH(D$1,INDIRECT(nfl_game_result_header),0),FALSE)),"",VLOOKUP($B1858,INDIRECT(nfl_game_result),MATCH(D$1,INDIRECT(nfl_game_result_header),0),FALSE)),"error")</f>
        <v>6</v>
      </c>
      <c r="E1858">
        <f ca="1">IFERROR(IF(ISBLANK(VLOOKUP($B1858,INDIRECT(nfl_game_result),MATCH(E$1,INDIRECT(nfl_game_result_header),0),FALSE)),"",VLOOKUP($B1858,INDIRECT(nfl_game_result),MATCH(E$1,INDIRECT(nfl_game_result_header),0),FALSE)),"error")</f>
        <v>5</v>
      </c>
      <c r="F1858" s="23" t="str">
        <f ca="1">IFERROR(IF(ISBLANK(VLOOKUP($B1858,INDIRECT(nfl_game_result),MATCH(F$1,INDIRECT(nfl_game_result_header),0),FALSE)),"",VLOOKUP($B1858,INDIRECT(nfl_game_result),MATCH(F$1,INDIRECT(nfl_game_result_header),0),FALSE)),"error")</f>
        <v/>
      </c>
      <c r="G1858" s="23" t="str">
        <f ca="1">IFERROR(IF(ISBLANK(VLOOKUP($B1858,INDIRECT(nfl_game_result),MATCH(G$1,INDIRECT(nfl_game_result_header),0),FALSE)),"",VLOOKUP($B1858,INDIRECT(nfl_game_result),MATCH(G$1,INDIRECT(nfl_game_result_header),0),FALSE)),"error")</f>
        <v/>
      </c>
      <c r="H1858">
        <f ca="1">IFERROR(IF(ISBLANK(VLOOKUP($B1858,INDIRECT(nfl_game_result),MATCH(H$1,INDIRECT(nfl_game_result_header),0),FALSE)),"",VLOOKUP($B1858,INDIRECT(nfl_game_result),MATCH(H$1,INDIRECT(nfl_game_result_header),0),FALSE)),"error")</f>
        <v>12</v>
      </c>
      <c r="I1858">
        <f ca="1">IFERROR(IF(ISBLANK(VLOOKUP($B1858,INDIRECT(nfl_game_result),MATCH(I$1,INDIRECT(nfl_game_result_header),0),FALSE)),"",VLOOKUP($B1858,INDIRECT(nfl_game_result),MATCH(I$1,INDIRECT(nfl_game_result_header),0),FALSE)),"error")</f>
        <v>13</v>
      </c>
      <c r="J1858" t="str">
        <f ca="1">IFERROR(IF(ISBLANK(VLOOKUP($B1858,INDIRECT(nfl_game_result),MATCH(J$1,INDIRECT(nfl_game_result_header),0),FALSE)),"",VLOOKUP($B1858,INDIRECT(nfl_game_result),MATCH(J$1,INDIRECT(nfl_game_result_header),0),FALSE)),"error")</f>
        <v>DAL</v>
      </c>
      <c r="K1858" t="str">
        <f ca="1">IFERROR(IF(ISBLANK(VLOOKUP($B1858,INDIRECT(nfl_game_result),MATCH(K$1,INDIRECT(nfl_game_result_header),0),FALSE)),"",VLOOKUP($B1858,INDIRECT(nfl_game_result),MATCH(K$1,INDIRECT(nfl_game_result_header),0),FALSE)),"error")</f>
        <v>SEA</v>
      </c>
      <c r="L1858" s="23" t="str">
        <f ca="1">IFERROR(IF(ISBLANK(VLOOKUP($B1858,INDIRECT(nfl_game_result),MATCH(L$1,INDIRECT(nfl_game_result_header),0),FALSE)),"",VLOOKUP($B1858,INDIRECT(nfl_game_result),MATCH(L$1,INDIRECT(nfl_game_result_header),0),FALSE)),"error")</f>
        <v/>
      </c>
      <c r="M1858" t="s">
        <v>16</v>
      </c>
      <c r="N1858">
        <v>4.5</v>
      </c>
      <c r="O1858" t="s">
        <v>89</v>
      </c>
      <c r="P1858">
        <v>2</v>
      </c>
      <c r="Q1858" t="s">
        <v>89</v>
      </c>
      <c r="V1858" s="23" t="s">
        <v>416</v>
      </c>
      <c r="W1858">
        <f ca="1">VALUE(LEFT(C1858, 4))</f>
        <v>2015</v>
      </c>
      <c r="X1858">
        <f ca="1">VALUE(MID(C1858,6,FIND("_",C1858,6)-6))</f>
        <v>8</v>
      </c>
      <c r="Y1858">
        <f ca="1">IF(NOT(OR(ISBLANK(D1858),ISBLANK(E1858),D1858="",E1858="")),D1858-E1858,"")</f>
        <v>1</v>
      </c>
      <c r="Z1858">
        <f ca="1">IF(OR(NOT(ISNUMBER(D1858)),ISBLANK(D1858),D1858="",ISBLANK(N1858)),"",ABS(D1858-N1858))</f>
        <v>1.5</v>
      </c>
      <c r="AA1858">
        <f ca="1">IF(OR(ISBLANK(J1858),ISBLANK(O1858),J1858="",O1858=""),"",IF(J1858=O1858,1,0))</f>
        <v>0</v>
      </c>
      <c r="AB1858">
        <f ca="1">IF(OR(ISBLANK(K1858),ISBLANK(Q1858),K1858="",Q1858=""),"",IF(K1858=Q1858,1,0))</f>
        <v>1</v>
      </c>
      <c r="AC1858" s="23" t="str">
        <f t="shared" ca="1" si="28"/>
        <v/>
      </c>
    </row>
    <row r="1859" spans="1:29" x14ac:dyDescent="0.25">
      <c r="A1859" s="23">
        <v>1858</v>
      </c>
      <c r="B1859">
        <v>919</v>
      </c>
      <c r="C1859" t="str">
        <f ca="1">IFERROR(VLOOKUP($B1859,INDIRECT(nfl_game_result),MATCH(C$1,INDIRECT(nfl_game_result_header),0),FALSE),"error")</f>
        <v>2015_08_GBY@DEN</v>
      </c>
      <c r="D1859">
        <f ca="1">IFERROR(IF(ISBLANK(VLOOKUP($B1859,INDIRECT(nfl_game_result),MATCH(D$1,INDIRECT(nfl_game_result_header),0),FALSE)),"",VLOOKUP($B1859,INDIRECT(nfl_game_result),MATCH(D$1,INDIRECT(nfl_game_result_header),0),FALSE)),"error")</f>
        <v>3</v>
      </c>
      <c r="E1859">
        <f ca="1">IFERROR(IF(ISBLANK(VLOOKUP($B1859,INDIRECT(nfl_game_result),MATCH(E$1,INDIRECT(nfl_game_result_header),0),FALSE)),"",VLOOKUP($B1859,INDIRECT(nfl_game_result),MATCH(E$1,INDIRECT(nfl_game_result_header),0),FALSE)),"error")</f>
        <v>2.5</v>
      </c>
      <c r="F1859" s="23" t="str">
        <f ca="1">IFERROR(IF(ISBLANK(VLOOKUP($B1859,INDIRECT(nfl_game_result),MATCH(F$1,INDIRECT(nfl_game_result_header),0),FALSE)),"",VLOOKUP($B1859,INDIRECT(nfl_game_result),MATCH(F$1,INDIRECT(nfl_game_result_header),0),FALSE)),"error")</f>
        <v/>
      </c>
      <c r="G1859" s="23" t="str">
        <f ca="1">IFERROR(IF(ISBLANK(VLOOKUP($B1859,INDIRECT(nfl_game_result),MATCH(G$1,INDIRECT(nfl_game_result_header),0),FALSE)),"",VLOOKUP($B1859,INDIRECT(nfl_game_result),MATCH(G$1,INDIRECT(nfl_game_result_header),0),FALSE)),"error")</f>
        <v/>
      </c>
      <c r="H1859">
        <f ca="1">IFERROR(IF(ISBLANK(VLOOKUP($B1859,INDIRECT(nfl_game_result),MATCH(H$1,INDIRECT(nfl_game_result_header),0),FALSE)),"",VLOOKUP($B1859,INDIRECT(nfl_game_result),MATCH(H$1,INDIRECT(nfl_game_result_header),0),FALSE)),"error")</f>
        <v>29</v>
      </c>
      <c r="I1859">
        <f ca="1">IFERROR(IF(ISBLANK(VLOOKUP($B1859,INDIRECT(nfl_game_result),MATCH(I$1,INDIRECT(nfl_game_result_header),0),FALSE)),"",VLOOKUP($B1859,INDIRECT(nfl_game_result),MATCH(I$1,INDIRECT(nfl_game_result_header),0),FALSE)),"error")</f>
        <v>10</v>
      </c>
      <c r="J1859" t="str">
        <f ca="1">IFERROR(IF(ISBLANK(VLOOKUP($B1859,INDIRECT(nfl_game_result),MATCH(J$1,INDIRECT(nfl_game_result_header),0),FALSE)),"",VLOOKUP($B1859,INDIRECT(nfl_game_result),MATCH(J$1,INDIRECT(nfl_game_result_header),0),FALSE)),"error")</f>
        <v>DEN</v>
      </c>
      <c r="K1859" t="str">
        <f ca="1">IFERROR(IF(ISBLANK(VLOOKUP($B1859,INDIRECT(nfl_game_result),MATCH(K$1,INDIRECT(nfl_game_result_header),0),FALSE)),"",VLOOKUP($B1859,INDIRECT(nfl_game_result),MATCH(K$1,INDIRECT(nfl_game_result_header),0),FALSE)),"error")</f>
        <v>DEN</v>
      </c>
      <c r="L1859" s="23" t="str">
        <f ca="1">IFERROR(IF(ISBLANK(VLOOKUP($B1859,INDIRECT(nfl_game_result),MATCH(L$1,INDIRECT(nfl_game_result_header),0),FALSE)),"",VLOOKUP($B1859,INDIRECT(nfl_game_result),MATCH(L$1,INDIRECT(nfl_game_result_header),0),FALSE)),"error")</f>
        <v/>
      </c>
      <c r="M1859" t="s">
        <v>16</v>
      </c>
      <c r="N1859">
        <v>-2.5</v>
      </c>
      <c r="O1859" t="s">
        <v>330</v>
      </c>
      <c r="P1859">
        <v>14</v>
      </c>
      <c r="Q1859" t="s">
        <v>330</v>
      </c>
      <c r="V1859" s="23" t="s">
        <v>416</v>
      </c>
      <c r="W1859">
        <f ca="1">VALUE(LEFT(C1859, 4))</f>
        <v>2015</v>
      </c>
      <c r="X1859">
        <f ca="1">VALUE(MID(C1859,6,FIND("_",C1859,6)-6))</f>
        <v>8</v>
      </c>
      <c r="Y1859">
        <f ca="1">IF(NOT(OR(ISBLANK(D1859),ISBLANK(E1859),D1859="",E1859="")),D1859-E1859,"")</f>
        <v>0.5</v>
      </c>
      <c r="Z1859">
        <f ca="1">IF(OR(NOT(ISNUMBER(D1859)),ISBLANK(D1859),D1859="",ISBLANK(N1859)),"",ABS(D1859-N1859))</f>
        <v>5.5</v>
      </c>
      <c r="AA1859">
        <f ca="1">IF(OR(ISBLANK(J1859),ISBLANK(O1859),J1859="",O1859=""),"",IF(J1859=O1859,1,0))</f>
        <v>0</v>
      </c>
      <c r="AB1859">
        <f ca="1">IF(OR(ISBLANK(K1859),ISBLANK(Q1859),K1859="",Q1859=""),"",IF(K1859=Q1859,1,0))</f>
        <v>0</v>
      </c>
      <c r="AC1859" s="23" t="str">
        <f t="shared" ca="1" si="28"/>
        <v/>
      </c>
    </row>
    <row r="1860" spans="1:29" x14ac:dyDescent="0.25">
      <c r="A1860" s="23">
        <v>1859</v>
      </c>
      <c r="B1860">
        <v>920</v>
      </c>
      <c r="C1860" t="str">
        <f ca="1">IFERROR(VLOOKUP($B1860,INDIRECT(nfl_game_result),MATCH(C$1,INDIRECT(nfl_game_result_header),0),FALSE),"error")</f>
        <v>2015_08_IND@CAR</v>
      </c>
      <c r="D1860">
        <f ca="1">IFERROR(IF(ISBLANK(VLOOKUP($B1860,INDIRECT(nfl_game_result),MATCH(D$1,INDIRECT(nfl_game_result_header),0),FALSE)),"",VLOOKUP($B1860,INDIRECT(nfl_game_result),MATCH(D$1,INDIRECT(nfl_game_result_header),0),FALSE)),"error")</f>
        <v>-5.5</v>
      </c>
      <c r="E1860">
        <f ca="1">IFERROR(IF(ISBLANK(VLOOKUP($B1860,INDIRECT(nfl_game_result),MATCH(E$1,INDIRECT(nfl_game_result_header),0),FALSE)),"",VLOOKUP($B1860,INDIRECT(nfl_game_result),MATCH(E$1,INDIRECT(nfl_game_result_header),0),FALSE)),"error")</f>
        <v>-6.5</v>
      </c>
      <c r="F1860" s="23" t="str">
        <f ca="1">IFERROR(IF(ISBLANK(VLOOKUP($B1860,INDIRECT(nfl_game_result),MATCH(F$1,INDIRECT(nfl_game_result_header),0),FALSE)),"",VLOOKUP($B1860,INDIRECT(nfl_game_result),MATCH(F$1,INDIRECT(nfl_game_result_header),0),FALSE)),"error")</f>
        <v/>
      </c>
      <c r="G1860" s="23" t="str">
        <f ca="1">IFERROR(IF(ISBLANK(VLOOKUP($B1860,INDIRECT(nfl_game_result),MATCH(G$1,INDIRECT(nfl_game_result_header),0),FALSE)),"",VLOOKUP($B1860,INDIRECT(nfl_game_result),MATCH(G$1,INDIRECT(nfl_game_result_header),0),FALSE)),"error")</f>
        <v/>
      </c>
      <c r="H1860">
        <f ca="1">IFERROR(IF(ISBLANK(VLOOKUP($B1860,INDIRECT(nfl_game_result),MATCH(H$1,INDIRECT(nfl_game_result_header),0),FALSE)),"",VLOOKUP($B1860,INDIRECT(nfl_game_result),MATCH(H$1,INDIRECT(nfl_game_result_header),0),FALSE)),"error")</f>
        <v>29</v>
      </c>
      <c r="I1860">
        <f ca="1">IFERROR(IF(ISBLANK(VLOOKUP($B1860,INDIRECT(nfl_game_result),MATCH(I$1,INDIRECT(nfl_game_result_header),0),FALSE)),"",VLOOKUP($B1860,INDIRECT(nfl_game_result),MATCH(I$1,INDIRECT(nfl_game_result_header),0),FALSE)),"error")</f>
        <v>26</v>
      </c>
      <c r="J1860" t="str">
        <f ca="1">IFERROR(IF(ISBLANK(VLOOKUP($B1860,INDIRECT(nfl_game_result),MATCH(J$1,INDIRECT(nfl_game_result_header),0),FALSE)),"",VLOOKUP($B1860,INDIRECT(nfl_game_result),MATCH(J$1,INDIRECT(nfl_game_result_header),0),FALSE)),"error")</f>
        <v>IND</v>
      </c>
      <c r="K1860" t="str">
        <f ca="1">IFERROR(IF(ISBLANK(VLOOKUP($B1860,INDIRECT(nfl_game_result),MATCH(K$1,INDIRECT(nfl_game_result_header),0),FALSE)),"",VLOOKUP($B1860,INDIRECT(nfl_game_result),MATCH(K$1,INDIRECT(nfl_game_result_header),0),FALSE)),"error")</f>
        <v>CAR</v>
      </c>
      <c r="L1860" s="23" t="str">
        <f ca="1">IFERROR(IF(ISBLANK(VLOOKUP($B1860,INDIRECT(nfl_game_result),MATCH(L$1,INDIRECT(nfl_game_result_header),0),FALSE)),"",VLOOKUP($B1860,INDIRECT(nfl_game_result),MATCH(L$1,INDIRECT(nfl_game_result_header),0),FALSE)),"error")</f>
        <v/>
      </c>
      <c r="M1860" t="s">
        <v>16</v>
      </c>
      <c r="N1860">
        <v>-5</v>
      </c>
      <c r="O1860" t="s">
        <v>67</v>
      </c>
      <c r="P1860">
        <v>13</v>
      </c>
      <c r="Q1860" t="s">
        <v>67</v>
      </c>
      <c r="V1860" s="23" t="s">
        <v>416</v>
      </c>
      <c r="W1860">
        <f ca="1">VALUE(LEFT(C1860, 4))</f>
        <v>2015</v>
      </c>
      <c r="X1860">
        <f ca="1">VALUE(MID(C1860,6,FIND("_",C1860,6)-6))</f>
        <v>8</v>
      </c>
      <c r="Y1860">
        <f ca="1">IF(NOT(OR(ISBLANK(D1860),ISBLANK(E1860),D1860="",E1860="")),D1860-E1860,"")</f>
        <v>1</v>
      </c>
      <c r="Z1860">
        <f ca="1">IF(OR(NOT(ISNUMBER(D1860)),ISBLANK(D1860),D1860="",ISBLANK(N1860)),"",ABS(D1860-N1860))</f>
        <v>0.5</v>
      </c>
      <c r="AA1860">
        <f ca="1">IF(OR(ISBLANK(J1860),ISBLANK(O1860),J1860="",O1860=""),"",IF(J1860=O1860,1,0))</f>
        <v>0</v>
      </c>
      <c r="AB1860">
        <f ca="1">IF(OR(ISBLANK(K1860),ISBLANK(Q1860),K1860="",Q1860=""),"",IF(K1860=Q1860,1,0))</f>
        <v>1</v>
      </c>
      <c r="AC1860" s="23" t="str">
        <f t="shared" ca="1" si="28"/>
        <v/>
      </c>
    </row>
    <row r="1861" spans="1:29" x14ac:dyDescent="0.25">
      <c r="A1861" s="23">
        <v>1860</v>
      </c>
      <c r="B1861">
        <v>907</v>
      </c>
      <c r="C1861" t="str">
        <f ca="1">IFERROR(VLOOKUP($B1861,INDIRECT(nfl_game_result),MATCH(C$1,INDIRECT(nfl_game_result_header),0),FALSE),"error")</f>
        <v>2015_08_MIA@NWE</v>
      </c>
      <c r="D1861">
        <f ca="1">IFERROR(IF(ISBLANK(VLOOKUP($B1861,INDIRECT(nfl_game_result),MATCH(D$1,INDIRECT(nfl_game_result_header),0),FALSE)),"",VLOOKUP($B1861,INDIRECT(nfl_game_result),MATCH(D$1,INDIRECT(nfl_game_result_header),0),FALSE)),"error")</f>
        <v>-7.5</v>
      </c>
      <c r="E1861">
        <f ca="1">IFERROR(IF(ISBLANK(VLOOKUP($B1861,INDIRECT(nfl_game_result),MATCH(E$1,INDIRECT(nfl_game_result_header),0),FALSE)),"",VLOOKUP($B1861,INDIRECT(nfl_game_result),MATCH(E$1,INDIRECT(nfl_game_result_header),0),FALSE)),"error")</f>
        <v>-8</v>
      </c>
      <c r="F1861" s="23" t="str">
        <f ca="1">IFERROR(IF(ISBLANK(VLOOKUP($B1861,INDIRECT(nfl_game_result),MATCH(F$1,INDIRECT(nfl_game_result_header),0),FALSE)),"",VLOOKUP($B1861,INDIRECT(nfl_game_result),MATCH(F$1,INDIRECT(nfl_game_result_header),0),FALSE)),"error")</f>
        <v/>
      </c>
      <c r="G1861" s="23" t="str">
        <f ca="1">IFERROR(IF(ISBLANK(VLOOKUP($B1861,INDIRECT(nfl_game_result),MATCH(G$1,INDIRECT(nfl_game_result_header),0),FALSE)),"",VLOOKUP($B1861,INDIRECT(nfl_game_result),MATCH(G$1,INDIRECT(nfl_game_result_header),0),FALSE)),"error")</f>
        <v/>
      </c>
      <c r="H1861">
        <f ca="1">IFERROR(IF(ISBLANK(VLOOKUP($B1861,INDIRECT(nfl_game_result),MATCH(H$1,INDIRECT(nfl_game_result_header),0),FALSE)),"",VLOOKUP($B1861,INDIRECT(nfl_game_result),MATCH(H$1,INDIRECT(nfl_game_result_header),0),FALSE)),"error")</f>
        <v>36</v>
      </c>
      <c r="I1861">
        <f ca="1">IFERROR(IF(ISBLANK(VLOOKUP($B1861,INDIRECT(nfl_game_result),MATCH(I$1,INDIRECT(nfl_game_result_header),0),FALSE)),"",VLOOKUP($B1861,INDIRECT(nfl_game_result),MATCH(I$1,INDIRECT(nfl_game_result_header),0),FALSE)),"error")</f>
        <v>7</v>
      </c>
      <c r="J1861" t="str">
        <f ca="1">IFERROR(IF(ISBLANK(VLOOKUP($B1861,INDIRECT(nfl_game_result),MATCH(J$1,INDIRECT(nfl_game_result_header),0),FALSE)),"",VLOOKUP($B1861,INDIRECT(nfl_game_result),MATCH(J$1,INDIRECT(nfl_game_result_header),0),FALSE)),"error")</f>
        <v>NWE</v>
      </c>
      <c r="K1861" t="str">
        <f ca="1">IFERROR(IF(ISBLANK(VLOOKUP($B1861,INDIRECT(nfl_game_result),MATCH(K$1,INDIRECT(nfl_game_result_header),0),FALSE)),"",VLOOKUP($B1861,INDIRECT(nfl_game_result),MATCH(K$1,INDIRECT(nfl_game_result_header),0),FALSE)),"error")</f>
        <v>NWE</v>
      </c>
      <c r="L1861" s="23" t="str">
        <f ca="1">IFERROR(IF(ISBLANK(VLOOKUP($B1861,INDIRECT(nfl_game_result),MATCH(L$1,INDIRECT(nfl_game_result_header),0),FALSE)),"",VLOOKUP($B1861,INDIRECT(nfl_game_result),MATCH(L$1,INDIRECT(nfl_game_result_header),0),FALSE)),"error")</f>
        <v/>
      </c>
      <c r="M1861" t="s">
        <v>14</v>
      </c>
      <c r="N1861">
        <v>-8.5</v>
      </c>
      <c r="O1861" t="s">
        <v>79</v>
      </c>
      <c r="P1861">
        <v>8</v>
      </c>
      <c r="Q1861" t="s">
        <v>332</v>
      </c>
      <c r="V1861" s="23" t="s">
        <v>416</v>
      </c>
      <c r="W1861">
        <f ca="1">VALUE(LEFT(C1861, 4))</f>
        <v>2015</v>
      </c>
      <c r="X1861">
        <f ca="1">VALUE(MID(C1861,6,FIND("_",C1861,6)-6))</f>
        <v>8</v>
      </c>
      <c r="Y1861">
        <f ca="1">IF(NOT(OR(ISBLANK(D1861),ISBLANK(E1861),D1861="",E1861="")),D1861-E1861,"")</f>
        <v>0.5</v>
      </c>
      <c r="Z1861">
        <f ca="1">IF(OR(NOT(ISNUMBER(D1861)),ISBLANK(D1861),D1861="",ISBLANK(N1861)),"",ABS(D1861-N1861))</f>
        <v>1</v>
      </c>
      <c r="AA1861">
        <f ca="1">IF(OR(ISBLANK(J1861),ISBLANK(O1861),J1861="",O1861=""),"",IF(J1861=O1861,1,0))</f>
        <v>0</v>
      </c>
      <c r="AB1861">
        <f ca="1">IF(OR(ISBLANK(K1861),ISBLANK(Q1861),K1861="",Q1861=""),"",IF(K1861=Q1861,1,0))</f>
        <v>1</v>
      </c>
      <c r="AC1861" s="23" t="str">
        <f t="shared" ca="1" si="28"/>
        <v/>
      </c>
    </row>
    <row r="1862" spans="1:29" x14ac:dyDescent="0.25">
      <c r="A1862" s="23">
        <v>1861</v>
      </c>
      <c r="B1862">
        <v>908</v>
      </c>
      <c r="C1862" t="str">
        <f ca="1">IFERROR(VLOOKUP($B1862,INDIRECT(nfl_game_result),MATCH(C$1,INDIRECT(nfl_game_result_header),0),FALSE),"error")</f>
        <v>2015_08_DET@KCY</v>
      </c>
      <c r="D1862">
        <f ca="1">IFERROR(IF(ISBLANK(VLOOKUP($B1862,INDIRECT(nfl_game_result),MATCH(D$1,INDIRECT(nfl_game_result_header),0),FALSE)),"",VLOOKUP($B1862,INDIRECT(nfl_game_result),MATCH(D$1,INDIRECT(nfl_game_result_header),0),FALSE)),"error")</f>
        <v>-3</v>
      </c>
      <c r="E1862">
        <f ca="1">IFERROR(IF(ISBLANK(VLOOKUP($B1862,INDIRECT(nfl_game_result),MATCH(E$1,INDIRECT(nfl_game_result_header),0),FALSE)),"",VLOOKUP($B1862,INDIRECT(nfl_game_result),MATCH(E$1,INDIRECT(nfl_game_result_header),0),FALSE)),"error")</f>
        <v>-3</v>
      </c>
      <c r="F1862" s="23" t="str">
        <f ca="1">IFERROR(IF(ISBLANK(VLOOKUP($B1862,INDIRECT(nfl_game_result),MATCH(F$1,INDIRECT(nfl_game_result_header),0),FALSE)),"",VLOOKUP($B1862,INDIRECT(nfl_game_result),MATCH(F$1,INDIRECT(nfl_game_result_header),0),FALSE)),"error")</f>
        <v/>
      </c>
      <c r="G1862" s="23" t="str">
        <f ca="1">IFERROR(IF(ISBLANK(VLOOKUP($B1862,INDIRECT(nfl_game_result),MATCH(G$1,INDIRECT(nfl_game_result_header),0),FALSE)),"",VLOOKUP($B1862,INDIRECT(nfl_game_result),MATCH(G$1,INDIRECT(nfl_game_result_header),0),FALSE)),"error")</f>
        <v/>
      </c>
      <c r="H1862">
        <f ca="1">IFERROR(IF(ISBLANK(VLOOKUP($B1862,INDIRECT(nfl_game_result),MATCH(H$1,INDIRECT(nfl_game_result_header),0),FALSE)),"",VLOOKUP($B1862,INDIRECT(nfl_game_result),MATCH(H$1,INDIRECT(nfl_game_result_header),0),FALSE)),"error")</f>
        <v>45</v>
      </c>
      <c r="I1862">
        <f ca="1">IFERROR(IF(ISBLANK(VLOOKUP($B1862,INDIRECT(nfl_game_result),MATCH(I$1,INDIRECT(nfl_game_result_header),0),FALSE)),"",VLOOKUP($B1862,INDIRECT(nfl_game_result),MATCH(I$1,INDIRECT(nfl_game_result_header),0),FALSE)),"error")</f>
        <v>10</v>
      </c>
      <c r="J1862" t="str">
        <f ca="1">IFERROR(IF(ISBLANK(VLOOKUP($B1862,INDIRECT(nfl_game_result),MATCH(J$1,INDIRECT(nfl_game_result_header),0),FALSE)),"",VLOOKUP($B1862,INDIRECT(nfl_game_result),MATCH(J$1,INDIRECT(nfl_game_result_header),0),FALSE)),"error")</f>
        <v>KCY</v>
      </c>
      <c r="K1862" t="str">
        <f ca="1">IFERROR(IF(ISBLANK(VLOOKUP($B1862,INDIRECT(nfl_game_result),MATCH(K$1,INDIRECT(nfl_game_result_header),0),FALSE)),"",VLOOKUP($B1862,INDIRECT(nfl_game_result),MATCH(K$1,INDIRECT(nfl_game_result_header),0),FALSE)),"error")</f>
        <v>KCY</v>
      </c>
      <c r="L1862" s="23" t="str">
        <f ca="1">IFERROR(IF(ISBLANK(VLOOKUP($B1862,INDIRECT(nfl_game_result),MATCH(L$1,INDIRECT(nfl_game_result_header),0),FALSE)),"",VLOOKUP($B1862,INDIRECT(nfl_game_result),MATCH(L$1,INDIRECT(nfl_game_result_header),0),FALSE)),"error")</f>
        <v/>
      </c>
      <c r="M1862" t="s">
        <v>14</v>
      </c>
      <c r="N1862">
        <v>-1.5</v>
      </c>
      <c r="O1862" t="s">
        <v>73</v>
      </c>
      <c r="P1862">
        <v>14</v>
      </c>
      <c r="Q1862" t="s">
        <v>73</v>
      </c>
      <c r="V1862" s="23" t="s">
        <v>416</v>
      </c>
      <c r="W1862">
        <f ca="1">VALUE(LEFT(C1862, 4))</f>
        <v>2015</v>
      </c>
      <c r="X1862">
        <f ca="1">VALUE(MID(C1862,6,FIND("_",C1862,6)-6))</f>
        <v>8</v>
      </c>
      <c r="Y1862">
        <f ca="1">IF(NOT(OR(ISBLANK(D1862),ISBLANK(E1862),D1862="",E1862="")),D1862-E1862,"")</f>
        <v>0</v>
      </c>
      <c r="Z1862">
        <f ca="1">IF(OR(NOT(ISNUMBER(D1862)),ISBLANK(D1862),D1862="",ISBLANK(N1862)),"",ABS(D1862-N1862))</f>
        <v>1.5</v>
      </c>
      <c r="AA1862">
        <f ca="1">IF(OR(ISBLANK(J1862),ISBLANK(O1862),J1862="",O1862=""),"",IF(J1862=O1862,1,0))</f>
        <v>0</v>
      </c>
      <c r="AB1862">
        <f ca="1">IF(OR(ISBLANK(K1862),ISBLANK(Q1862),K1862="",Q1862=""),"",IF(K1862=Q1862,1,0))</f>
        <v>0</v>
      </c>
      <c r="AC1862" s="23" t="str">
        <f t="shared" ca="1" si="28"/>
        <v/>
      </c>
    </row>
    <row r="1863" spans="1:29" x14ac:dyDescent="0.25">
      <c r="A1863" s="23">
        <v>1862</v>
      </c>
      <c r="B1863">
        <v>909</v>
      </c>
      <c r="C1863" t="str">
        <f ca="1">IFERROR(VLOOKUP($B1863,INDIRECT(nfl_game_result),MATCH(C$1,INDIRECT(nfl_game_result_header),0),FALSE),"error")</f>
        <v>2015_08_TBY@ATL</v>
      </c>
      <c r="D1863">
        <f ca="1">IFERROR(IF(ISBLANK(VLOOKUP($B1863,INDIRECT(nfl_game_result),MATCH(D$1,INDIRECT(nfl_game_result_header),0),FALSE)),"",VLOOKUP($B1863,INDIRECT(nfl_game_result),MATCH(D$1,INDIRECT(nfl_game_result_header),0),FALSE)),"error")</f>
        <v>-7</v>
      </c>
      <c r="E1863">
        <f ca="1">IFERROR(IF(ISBLANK(VLOOKUP($B1863,INDIRECT(nfl_game_result),MATCH(E$1,INDIRECT(nfl_game_result_header),0),FALSE)),"",VLOOKUP($B1863,INDIRECT(nfl_game_result),MATCH(E$1,INDIRECT(nfl_game_result_header),0),FALSE)),"error")</f>
        <v>-7.5</v>
      </c>
      <c r="F1863" s="23" t="str">
        <f ca="1">IFERROR(IF(ISBLANK(VLOOKUP($B1863,INDIRECT(nfl_game_result),MATCH(F$1,INDIRECT(nfl_game_result_header),0),FALSE)),"",VLOOKUP($B1863,INDIRECT(nfl_game_result),MATCH(F$1,INDIRECT(nfl_game_result_header),0),FALSE)),"error")</f>
        <v/>
      </c>
      <c r="G1863" s="23" t="str">
        <f ca="1">IFERROR(IF(ISBLANK(VLOOKUP($B1863,INDIRECT(nfl_game_result),MATCH(G$1,INDIRECT(nfl_game_result_header),0),FALSE)),"",VLOOKUP($B1863,INDIRECT(nfl_game_result),MATCH(G$1,INDIRECT(nfl_game_result_header),0),FALSE)),"error")</f>
        <v/>
      </c>
      <c r="H1863">
        <f ca="1">IFERROR(IF(ISBLANK(VLOOKUP($B1863,INDIRECT(nfl_game_result),MATCH(H$1,INDIRECT(nfl_game_result_header),0),FALSE)),"",VLOOKUP($B1863,INDIRECT(nfl_game_result),MATCH(H$1,INDIRECT(nfl_game_result_header),0),FALSE)),"error")</f>
        <v>20</v>
      </c>
      <c r="I1863">
        <f ca="1">IFERROR(IF(ISBLANK(VLOOKUP($B1863,INDIRECT(nfl_game_result),MATCH(I$1,INDIRECT(nfl_game_result_header),0),FALSE)),"",VLOOKUP($B1863,INDIRECT(nfl_game_result),MATCH(I$1,INDIRECT(nfl_game_result_header),0),FALSE)),"error")</f>
        <v>23</v>
      </c>
      <c r="J1863" t="str">
        <f ca="1">IFERROR(IF(ISBLANK(VLOOKUP($B1863,INDIRECT(nfl_game_result),MATCH(J$1,INDIRECT(nfl_game_result_header),0),FALSE)),"",VLOOKUP($B1863,INDIRECT(nfl_game_result),MATCH(J$1,INDIRECT(nfl_game_result_header),0),FALSE)),"error")</f>
        <v>TBY</v>
      </c>
      <c r="K1863" t="str">
        <f ca="1">IFERROR(IF(ISBLANK(VLOOKUP($B1863,INDIRECT(nfl_game_result),MATCH(K$1,INDIRECT(nfl_game_result_header),0),FALSE)),"",VLOOKUP($B1863,INDIRECT(nfl_game_result),MATCH(K$1,INDIRECT(nfl_game_result_header),0),FALSE)),"error")</f>
        <v>TBY</v>
      </c>
      <c r="L1863" s="23" t="str">
        <f ca="1">IFERROR(IF(ISBLANK(VLOOKUP($B1863,INDIRECT(nfl_game_result),MATCH(L$1,INDIRECT(nfl_game_result_header),0),FALSE)),"",VLOOKUP($B1863,INDIRECT(nfl_game_result),MATCH(L$1,INDIRECT(nfl_game_result_header),0),FALSE)),"error")</f>
        <v/>
      </c>
      <c r="M1863" t="s">
        <v>14</v>
      </c>
      <c r="N1863">
        <v>-7.5</v>
      </c>
      <c r="O1863" t="s">
        <v>20</v>
      </c>
      <c r="P1863">
        <v>4</v>
      </c>
      <c r="Q1863" t="s">
        <v>20</v>
      </c>
      <c r="V1863" s="23" t="s">
        <v>416</v>
      </c>
      <c r="W1863">
        <f ca="1">VALUE(LEFT(C1863, 4))</f>
        <v>2015</v>
      </c>
      <c r="X1863">
        <f ca="1">VALUE(MID(C1863,6,FIND("_",C1863,6)-6))</f>
        <v>8</v>
      </c>
      <c r="Y1863">
        <f ca="1">IF(NOT(OR(ISBLANK(D1863),ISBLANK(E1863),D1863="",E1863="")),D1863-E1863,"")</f>
        <v>0.5</v>
      </c>
      <c r="Z1863">
        <f ca="1">IF(OR(NOT(ISNUMBER(D1863)),ISBLANK(D1863),D1863="",ISBLANK(N1863)),"",ABS(D1863-N1863))</f>
        <v>0.5</v>
      </c>
      <c r="AA1863">
        <f ca="1">IF(OR(ISBLANK(J1863),ISBLANK(O1863),J1863="",O1863=""),"",IF(J1863=O1863,1,0))</f>
        <v>0</v>
      </c>
      <c r="AB1863">
        <f ca="1">IF(OR(ISBLANK(K1863),ISBLANK(Q1863),K1863="",Q1863=""),"",IF(K1863=Q1863,1,0))</f>
        <v>0</v>
      </c>
      <c r="AC1863" s="23" t="str">
        <f t="shared" ca="1" si="28"/>
        <v/>
      </c>
    </row>
    <row r="1864" spans="1:29" x14ac:dyDescent="0.25">
      <c r="A1864" s="23">
        <v>1863</v>
      </c>
      <c r="B1864">
        <v>910</v>
      </c>
      <c r="C1864" t="str">
        <f ca="1">IFERROR(VLOOKUP($B1864,INDIRECT(nfl_game_result),MATCH(C$1,INDIRECT(nfl_game_result_header),0),FALSE),"error")</f>
        <v>2015_08_ARI@CLE</v>
      </c>
      <c r="D1864">
        <f ca="1">IFERROR(IF(ISBLANK(VLOOKUP($B1864,INDIRECT(nfl_game_result),MATCH(D$1,INDIRECT(nfl_game_result_header),0),FALSE)),"",VLOOKUP($B1864,INDIRECT(nfl_game_result),MATCH(D$1,INDIRECT(nfl_game_result_header),0),FALSE)),"error")</f>
        <v>4.5</v>
      </c>
      <c r="E1864">
        <f ca="1">IFERROR(IF(ISBLANK(VLOOKUP($B1864,INDIRECT(nfl_game_result),MATCH(E$1,INDIRECT(nfl_game_result_header),0),FALSE)),"",VLOOKUP($B1864,INDIRECT(nfl_game_result),MATCH(E$1,INDIRECT(nfl_game_result_header),0),FALSE)),"error")</f>
        <v>6.5</v>
      </c>
      <c r="F1864" s="23" t="str">
        <f ca="1">IFERROR(IF(ISBLANK(VLOOKUP($B1864,INDIRECT(nfl_game_result),MATCH(F$1,INDIRECT(nfl_game_result_header),0),FALSE)),"",VLOOKUP($B1864,INDIRECT(nfl_game_result),MATCH(F$1,INDIRECT(nfl_game_result_header),0),FALSE)),"error")</f>
        <v/>
      </c>
      <c r="G1864" s="23" t="str">
        <f ca="1">IFERROR(IF(ISBLANK(VLOOKUP($B1864,INDIRECT(nfl_game_result),MATCH(G$1,INDIRECT(nfl_game_result_header),0),FALSE)),"",VLOOKUP($B1864,INDIRECT(nfl_game_result),MATCH(G$1,INDIRECT(nfl_game_result_header),0),FALSE)),"error")</f>
        <v/>
      </c>
      <c r="H1864">
        <f ca="1">IFERROR(IF(ISBLANK(VLOOKUP($B1864,INDIRECT(nfl_game_result),MATCH(H$1,INDIRECT(nfl_game_result_header),0),FALSE)),"",VLOOKUP($B1864,INDIRECT(nfl_game_result),MATCH(H$1,INDIRECT(nfl_game_result_header),0),FALSE)),"error")</f>
        <v>20</v>
      </c>
      <c r="I1864">
        <f ca="1">IFERROR(IF(ISBLANK(VLOOKUP($B1864,INDIRECT(nfl_game_result),MATCH(I$1,INDIRECT(nfl_game_result_header),0),FALSE)),"",VLOOKUP($B1864,INDIRECT(nfl_game_result),MATCH(I$1,INDIRECT(nfl_game_result_header),0),FALSE)),"error")</f>
        <v>34</v>
      </c>
      <c r="J1864" t="str">
        <f ca="1">IFERROR(IF(ISBLANK(VLOOKUP($B1864,INDIRECT(nfl_game_result),MATCH(J$1,INDIRECT(nfl_game_result_header),0),FALSE)),"",VLOOKUP($B1864,INDIRECT(nfl_game_result),MATCH(J$1,INDIRECT(nfl_game_result_header),0),FALSE)),"error")</f>
        <v>ARI</v>
      </c>
      <c r="K1864" t="str">
        <f ca="1">IFERROR(IF(ISBLANK(VLOOKUP($B1864,INDIRECT(nfl_game_result),MATCH(K$1,INDIRECT(nfl_game_result_header),0),FALSE)),"",VLOOKUP($B1864,INDIRECT(nfl_game_result),MATCH(K$1,INDIRECT(nfl_game_result_header),0),FALSE)),"error")</f>
        <v>ARI</v>
      </c>
      <c r="L1864" s="23" t="str">
        <f ca="1">IFERROR(IF(ISBLANK(VLOOKUP($B1864,INDIRECT(nfl_game_result),MATCH(L$1,INDIRECT(nfl_game_result_header),0),FALSE)),"",VLOOKUP($B1864,INDIRECT(nfl_game_result),MATCH(L$1,INDIRECT(nfl_game_result_header),0),FALSE)),"error")</f>
        <v/>
      </c>
      <c r="M1864" t="s">
        <v>14</v>
      </c>
      <c r="N1864">
        <v>5.5</v>
      </c>
      <c r="O1864" t="s">
        <v>70</v>
      </c>
      <c r="P1864">
        <v>11</v>
      </c>
      <c r="Q1864" t="s">
        <v>64</v>
      </c>
      <c r="V1864" s="23" t="s">
        <v>416</v>
      </c>
      <c r="W1864">
        <f ca="1">VALUE(LEFT(C1864, 4))</f>
        <v>2015</v>
      </c>
      <c r="X1864">
        <f ca="1">VALUE(MID(C1864,6,FIND("_",C1864,6)-6))</f>
        <v>8</v>
      </c>
      <c r="Y1864">
        <f ca="1">IF(NOT(OR(ISBLANK(D1864),ISBLANK(E1864),D1864="",E1864="")),D1864-E1864,"")</f>
        <v>-2</v>
      </c>
      <c r="Z1864">
        <f ca="1">IF(OR(NOT(ISNUMBER(D1864)),ISBLANK(D1864),D1864="",ISBLANK(N1864)),"",ABS(D1864-N1864))</f>
        <v>1</v>
      </c>
      <c r="AA1864">
        <f ca="1">IF(OR(ISBLANK(J1864),ISBLANK(O1864),J1864="",O1864=""),"",IF(J1864=O1864,1,0))</f>
        <v>0</v>
      </c>
      <c r="AB1864">
        <f ca="1">IF(OR(ISBLANK(K1864),ISBLANK(Q1864),K1864="",Q1864=""),"",IF(K1864=Q1864,1,0))</f>
        <v>1</v>
      </c>
      <c r="AC1864" s="23" t="str">
        <f t="shared" ca="1" si="28"/>
        <v/>
      </c>
    </row>
    <row r="1865" spans="1:29" x14ac:dyDescent="0.25">
      <c r="A1865" s="23">
        <v>1864</v>
      </c>
      <c r="B1865">
        <v>911</v>
      </c>
      <c r="C1865" t="str">
        <f ca="1">IFERROR(VLOOKUP($B1865,INDIRECT(nfl_game_result),MATCH(C$1,INDIRECT(nfl_game_result_header),0),FALSE),"error")</f>
        <v>2015_08_SFO@STL</v>
      </c>
      <c r="D1865">
        <f ca="1">IFERROR(IF(ISBLANK(VLOOKUP($B1865,INDIRECT(nfl_game_result),MATCH(D$1,INDIRECT(nfl_game_result_header),0),FALSE)),"",VLOOKUP($B1865,INDIRECT(nfl_game_result),MATCH(D$1,INDIRECT(nfl_game_result_header),0),FALSE)),"error")</f>
        <v>-7.5</v>
      </c>
      <c r="E1865">
        <f ca="1">IFERROR(IF(ISBLANK(VLOOKUP($B1865,INDIRECT(nfl_game_result),MATCH(E$1,INDIRECT(nfl_game_result_header),0),FALSE)),"",VLOOKUP($B1865,INDIRECT(nfl_game_result),MATCH(E$1,INDIRECT(nfl_game_result_header),0),FALSE)),"error")</f>
        <v>-8</v>
      </c>
      <c r="F1865" s="23" t="str">
        <f ca="1">IFERROR(IF(ISBLANK(VLOOKUP($B1865,INDIRECT(nfl_game_result),MATCH(F$1,INDIRECT(nfl_game_result_header),0),FALSE)),"",VLOOKUP($B1865,INDIRECT(nfl_game_result),MATCH(F$1,INDIRECT(nfl_game_result_header),0),FALSE)),"error")</f>
        <v/>
      </c>
      <c r="G1865" s="23" t="str">
        <f ca="1">IFERROR(IF(ISBLANK(VLOOKUP($B1865,INDIRECT(nfl_game_result),MATCH(G$1,INDIRECT(nfl_game_result_header),0),FALSE)),"",VLOOKUP($B1865,INDIRECT(nfl_game_result),MATCH(G$1,INDIRECT(nfl_game_result_header),0),FALSE)),"error")</f>
        <v/>
      </c>
      <c r="H1865">
        <f ca="1">IFERROR(IF(ISBLANK(VLOOKUP($B1865,INDIRECT(nfl_game_result),MATCH(H$1,INDIRECT(nfl_game_result_header),0),FALSE)),"",VLOOKUP($B1865,INDIRECT(nfl_game_result),MATCH(H$1,INDIRECT(nfl_game_result_header),0),FALSE)),"error")</f>
        <v>27</v>
      </c>
      <c r="I1865">
        <f ca="1">IFERROR(IF(ISBLANK(VLOOKUP($B1865,INDIRECT(nfl_game_result),MATCH(I$1,INDIRECT(nfl_game_result_header),0),FALSE)),"",VLOOKUP($B1865,INDIRECT(nfl_game_result),MATCH(I$1,INDIRECT(nfl_game_result_header),0),FALSE)),"error")</f>
        <v>6</v>
      </c>
      <c r="J1865" t="str">
        <f ca="1">IFERROR(IF(ISBLANK(VLOOKUP($B1865,INDIRECT(nfl_game_result),MATCH(J$1,INDIRECT(nfl_game_result_header),0),FALSE)),"",VLOOKUP($B1865,INDIRECT(nfl_game_result),MATCH(J$1,INDIRECT(nfl_game_result_header),0),FALSE)),"error")</f>
        <v>STL</v>
      </c>
      <c r="K1865" t="str">
        <f ca="1">IFERROR(IF(ISBLANK(VLOOKUP($B1865,INDIRECT(nfl_game_result),MATCH(K$1,INDIRECT(nfl_game_result_header),0),FALSE)),"",VLOOKUP($B1865,INDIRECT(nfl_game_result),MATCH(K$1,INDIRECT(nfl_game_result_header),0),FALSE)),"error")</f>
        <v>STL</v>
      </c>
      <c r="L1865" s="23" t="str">
        <f ca="1">IFERROR(IF(ISBLANK(VLOOKUP($B1865,INDIRECT(nfl_game_result),MATCH(L$1,INDIRECT(nfl_game_result_header),0),FALSE)),"",VLOOKUP($B1865,INDIRECT(nfl_game_result),MATCH(L$1,INDIRECT(nfl_game_result_header),0),FALSE)),"error")</f>
        <v/>
      </c>
      <c r="M1865" t="s">
        <v>14</v>
      </c>
      <c r="N1865">
        <v>-7.5</v>
      </c>
      <c r="O1865" t="s">
        <v>91</v>
      </c>
      <c r="P1865">
        <v>2</v>
      </c>
      <c r="Q1865" t="s">
        <v>91</v>
      </c>
      <c r="V1865" s="23" t="s">
        <v>416</v>
      </c>
      <c r="W1865">
        <f ca="1">VALUE(LEFT(C1865, 4))</f>
        <v>2015</v>
      </c>
      <c r="X1865">
        <f ca="1">VALUE(MID(C1865,6,FIND("_",C1865,6)-6))</f>
        <v>8</v>
      </c>
      <c r="Y1865">
        <f ca="1">IF(NOT(OR(ISBLANK(D1865),ISBLANK(E1865),D1865="",E1865="")),D1865-E1865,"")</f>
        <v>0.5</v>
      </c>
      <c r="Z1865">
        <f ca="1">IF(OR(NOT(ISNUMBER(D1865)),ISBLANK(D1865),D1865="",ISBLANK(N1865)),"",ABS(D1865-N1865))</f>
        <v>0</v>
      </c>
      <c r="AA1865">
        <f ca="1">IF(OR(ISBLANK(J1865),ISBLANK(O1865),J1865="",O1865=""),"",IF(J1865=O1865,1,0))</f>
        <v>1</v>
      </c>
      <c r="AB1865">
        <f ca="1">IF(OR(ISBLANK(K1865),ISBLANK(Q1865),K1865="",Q1865=""),"",IF(K1865=Q1865,1,0))</f>
        <v>1</v>
      </c>
      <c r="AC1865" s="23" t="str">
        <f t="shared" ca="1" si="28"/>
        <v/>
      </c>
    </row>
    <row r="1866" spans="1:29" x14ac:dyDescent="0.25">
      <c r="A1866" s="23">
        <v>1865</v>
      </c>
      <c r="B1866">
        <v>912</v>
      </c>
      <c r="C1866" t="str">
        <f ca="1">IFERROR(VLOOKUP($B1866,INDIRECT(nfl_game_result),MATCH(C$1,INDIRECT(nfl_game_result_header),0),FALSE),"error")</f>
        <v>2015_08_NYG@NOR</v>
      </c>
      <c r="D1866">
        <f ca="1">IFERROR(IF(ISBLANK(VLOOKUP($B1866,INDIRECT(nfl_game_result),MATCH(D$1,INDIRECT(nfl_game_result_header),0),FALSE)),"",VLOOKUP($B1866,INDIRECT(nfl_game_result),MATCH(D$1,INDIRECT(nfl_game_result_header),0),FALSE)),"error")</f>
        <v>-3</v>
      </c>
      <c r="E1866">
        <f ca="1">IFERROR(IF(ISBLANK(VLOOKUP($B1866,INDIRECT(nfl_game_result),MATCH(E$1,INDIRECT(nfl_game_result_header),0),FALSE)),"",VLOOKUP($B1866,INDIRECT(nfl_game_result),MATCH(E$1,INDIRECT(nfl_game_result_header),0),FALSE)),"error")</f>
        <v>-3</v>
      </c>
      <c r="F1866" s="23" t="str">
        <f ca="1">IFERROR(IF(ISBLANK(VLOOKUP($B1866,INDIRECT(nfl_game_result),MATCH(F$1,INDIRECT(nfl_game_result_header),0),FALSE)),"",VLOOKUP($B1866,INDIRECT(nfl_game_result),MATCH(F$1,INDIRECT(nfl_game_result_header),0),FALSE)),"error")</f>
        <v/>
      </c>
      <c r="G1866" s="23" t="str">
        <f ca="1">IFERROR(IF(ISBLANK(VLOOKUP($B1866,INDIRECT(nfl_game_result),MATCH(G$1,INDIRECT(nfl_game_result_header),0),FALSE)),"",VLOOKUP($B1866,INDIRECT(nfl_game_result),MATCH(G$1,INDIRECT(nfl_game_result_header),0),FALSE)),"error")</f>
        <v/>
      </c>
      <c r="H1866">
        <f ca="1">IFERROR(IF(ISBLANK(VLOOKUP($B1866,INDIRECT(nfl_game_result),MATCH(H$1,INDIRECT(nfl_game_result_header),0),FALSE)),"",VLOOKUP($B1866,INDIRECT(nfl_game_result),MATCH(H$1,INDIRECT(nfl_game_result_header),0),FALSE)),"error")</f>
        <v>52</v>
      </c>
      <c r="I1866">
        <f ca="1">IFERROR(IF(ISBLANK(VLOOKUP($B1866,INDIRECT(nfl_game_result),MATCH(I$1,INDIRECT(nfl_game_result_header),0),FALSE)),"",VLOOKUP($B1866,INDIRECT(nfl_game_result),MATCH(I$1,INDIRECT(nfl_game_result_header),0),FALSE)),"error")</f>
        <v>49</v>
      </c>
      <c r="J1866" t="str">
        <f ca="1">IFERROR(IF(ISBLANK(VLOOKUP($B1866,INDIRECT(nfl_game_result),MATCH(J$1,INDIRECT(nfl_game_result_header),0),FALSE)),"",VLOOKUP($B1866,INDIRECT(nfl_game_result),MATCH(J$1,INDIRECT(nfl_game_result_header),0),FALSE)),"error")</f>
        <v>na</v>
      </c>
      <c r="K1866" t="str">
        <f ca="1">IFERROR(IF(ISBLANK(VLOOKUP($B1866,INDIRECT(nfl_game_result),MATCH(K$1,INDIRECT(nfl_game_result_header),0),FALSE)),"",VLOOKUP($B1866,INDIRECT(nfl_game_result),MATCH(K$1,INDIRECT(nfl_game_result_header),0),FALSE)),"error")</f>
        <v>NOR</v>
      </c>
      <c r="L1866" s="23" t="str">
        <f ca="1">IFERROR(IF(ISBLANK(VLOOKUP($B1866,INDIRECT(nfl_game_result),MATCH(L$1,INDIRECT(nfl_game_result_header),0),FALSE)),"",VLOOKUP($B1866,INDIRECT(nfl_game_result),MATCH(L$1,INDIRECT(nfl_game_result_header),0),FALSE)),"error")</f>
        <v/>
      </c>
      <c r="M1866" t="s">
        <v>14</v>
      </c>
      <c r="N1866">
        <v>-3</v>
      </c>
      <c r="O1866" t="s">
        <v>83</v>
      </c>
      <c r="P1866">
        <v>6</v>
      </c>
      <c r="Q1866" t="s">
        <v>83</v>
      </c>
      <c r="V1866" s="23" t="s">
        <v>416</v>
      </c>
      <c r="W1866">
        <f ca="1">VALUE(LEFT(C1866, 4))</f>
        <v>2015</v>
      </c>
      <c r="X1866">
        <f ca="1">VALUE(MID(C1866,6,FIND("_",C1866,6)-6))</f>
        <v>8</v>
      </c>
      <c r="Y1866">
        <f ca="1">IF(NOT(OR(ISBLANK(D1866),ISBLANK(E1866),D1866="",E1866="")),D1866-E1866,"")</f>
        <v>0</v>
      </c>
      <c r="Z1866">
        <f ca="1">IF(OR(NOT(ISNUMBER(D1866)),ISBLANK(D1866),D1866="",ISBLANK(N1866)),"",ABS(D1866-N1866))</f>
        <v>0</v>
      </c>
      <c r="AA1866">
        <f ca="1">IF(OR(ISBLANK(J1866),ISBLANK(O1866),J1866="",O1866=""),"",IF(J1866=O1866,1,0))</f>
        <v>0</v>
      </c>
      <c r="AB1866">
        <f ca="1">IF(OR(ISBLANK(K1866),ISBLANK(Q1866),K1866="",Q1866=""),"",IF(K1866=Q1866,1,0))</f>
        <v>0</v>
      </c>
      <c r="AC1866" s="23" t="str">
        <f t="shared" ca="1" si="28"/>
        <v/>
      </c>
    </row>
    <row r="1867" spans="1:29" x14ac:dyDescent="0.25">
      <c r="A1867" s="23">
        <v>1866</v>
      </c>
      <c r="B1867">
        <v>913</v>
      </c>
      <c r="C1867" t="str">
        <f ca="1">IFERROR(VLOOKUP($B1867,INDIRECT(nfl_game_result),MATCH(C$1,INDIRECT(nfl_game_result_header),0),FALSE),"error")</f>
        <v>2015_08_MIN@CHI</v>
      </c>
      <c r="D1867">
        <f ca="1">IFERROR(IF(ISBLANK(VLOOKUP($B1867,INDIRECT(nfl_game_result),MATCH(D$1,INDIRECT(nfl_game_result_header),0),FALSE)),"",VLOOKUP($B1867,INDIRECT(nfl_game_result),MATCH(D$1,INDIRECT(nfl_game_result_header),0),FALSE)),"error")</f>
        <v>2.5</v>
      </c>
      <c r="E1867">
        <f ca="1">IFERROR(IF(ISBLANK(VLOOKUP($B1867,INDIRECT(nfl_game_result),MATCH(E$1,INDIRECT(nfl_game_result_header),0),FALSE)),"",VLOOKUP($B1867,INDIRECT(nfl_game_result),MATCH(E$1,INDIRECT(nfl_game_result_header),0),FALSE)),"error")</f>
        <v>1</v>
      </c>
      <c r="F1867" s="23" t="str">
        <f ca="1">IFERROR(IF(ISBLANK(VLOOKUP($B1867,INDIRECT(nfl_game_result),MATCH(F$1,INDIRECT(nfl_game_result_header),0),FALSE)),"",VLOOKUP($B1867,INDIRECT(nfl_game_result),MATCH(F$1,INDIRECT(nfl_game_result_header),0),FALSE)),"error")</f>
        <v/>
      </c>
      <c r="G1867" s="23" t="str">
        <f ca="1">IFERROR(IF(ISBLANK(VLOOKUP($B1867,INDIRECT(nfl_game_result),MATCH(G$1,INDIRECT(nfl_game_result_header),0),FALSE)),"",VLOOKUP($B1867,INDIRECT(nfl_game_result),MATCH(G$1,INDIRECT(nfl_game_result_header),0),FALSE)),"error")</f>
        <v/>
      </c>
      <c r="H1867">
        <f ca="1">IFERROR(IF(ISBLANK(VLOOKUP($B1867,INDIRECT(nfl_game_result),MATCH(H$1,INDIRECT(nfl_game_result_header),0),FALSE)),"",VLOOKUP($B1867,INDIRECT(nfl_game_result),MATCH(H$1,INDIRECT(nfl_game_result_header),0),FALSE)),"error")</f>
        <v>20</v>
      </c>
      <c r="I1867">
        <f ca="1">IFERROR(IF(ISBLANK(VLOOKUP($B1867,INDIRECT(nfl_game_result),MATCH(I$1,INDIRECT(nfl_game_result_header),0),FALSE)),"",VLOOKUP($B1867,INDIRECT(nfl_game_result),MATCH(I$1,INDIRECT(nfl_game_result_header),0),FALSE)),"error")</f>
        <v>23</v>
      </c>
      <c r="J1867" t="str">
        <f ca="1">IFERROR(IF(ISBLANK(VLOOKUP($B1867,INDIRECT(nfl_game_result),MATCH(J$1,INDIRECT(nfl_game_result_header),0),FALSE)),"",VLOOKUP($B1867,INDIRECT(nfl_game_result),MATCH(J$1,INDIRECT(nfl_game_result_header),0),FALSE)),"error")</f>
        <v>MIN</v>
      </c>
      <c r="K1867" t="str">
        <f ca="1">IFERROR(IF(ISBLANK(VLOOKUP($B1867,INDIRECT(nfl_game_result),MATCH(K$1,INDIRECT(nfl_game_result_header),0),FALSE)),"",VLOOKUP($B1867,INDIRECT(nfl_game_result),MATCH(K$1,INDIRECT(nfl_game_result_header),0),FALSE)),"error")</f>
        <v>MIN</v>
      </c>
      <c r="L1867" s="23" t="str">
        <f ca="1">IFERROR(IF(ISBLANK(VLOOKUP($B1867,INDIRECT(nfl_game_result),MATCH(L$1,INDIRECT(nfl_game_result_header),0),FALSE)),"",VLOOKUP($B1867,INDIRECT(nfl_game_result),MATCH(L$1,INDIRECT(nfl_game_result_header),0),FALSE)),"error")</f>
        <v/>
      </c>
      <c r="M1867" t="s">
        <v>14</v>
      </c>
      <c r="N1867">
        <v>2.5</v>
      </c>
      <c r="O1867" t="s">
        <v>68</v>
      </c>
      <c r="P1867">
        <v>7</v>
      </c>
      <c r="Q1867" t="s">
        <v>68</v>
      </c>
      <c r="V1867" s="23" t="s">
        <v>416</v>
      </c>
      <c r="W1867">
        <f ca="1">VALUE(LEFT(C1867, 4))</f>
        <v>2015</v>
      </c>
      <c r="X1867">
        <f ca="1">VALUE(MID(C1867,6,FIND("_",C1867,6)-6))</f>
        <v>8</v>
      </c>
      <c r="Y1867">
        <f ca="1">IF(NOT(OR(ISBLANK(D1867),ISBLANK(E1867),D1867="",E1867="")),D1867-E1867,"")</f>
        <v>1.5</v>
      </c>
      <c r="Z1867">
        <f ca="1">IF(OR(NOT(ISNUMBER(D1867)),ISBLANK(D1867),D1867="",ISBLANK(N1867)),"",ABS(D1867-N1867))</f>
        <v>0</v>
      </c>
      <c r="AA1867">
        <f ca="1">IF(OR(ISBLANK(J1867),ISBLANK(O1867),J1867="",O1867=""),"",IF(J1867=O1867,1,0))</f>
        <v>0</v>
      </c>
      <c r="AB1867">
        <f ca="1">IF(OR(ISBLANK(K1867),ISBLANK(Q1867),K1867="",Q1867=""),"",IF(K1867=Q1867,1,0))</f>
        <v>0</v>
      </c>
      <c r="AC1867" s="23" t="str">
        <f t="shared" ca="1" si="28"/>
        <v/>
      </c>
    </row>
    <row r="1868" spans="1:29" x14ac:dyDescent="0.25">
      <c r="A1868" s="23">
        <v>1867</v>
      </c>
      <c r="B1868">
        <v>914</v>
      </c>
      <c r="C1868" t="str">
        <f ca="1">IFERROR(VLOOKUP($B1868,INDIRECT(nfl_game_result),MATCH(C$1,INDIRECT(nfl_game_result_header),0),FALSE),"error")</f>
        <v>2015_08_SD@BAL</v>
      </c>
      <c r="D1868">
        <f ca="1">IFERROR(IF(ISBLANK(VLOOKUP($B1868,INDIRECT(nfl_game_result),MATCH(D$1,INDIRECT(nfl_game_result_header),0),FALSE)),"",VLOOKUP($B1868,INDIRECT(nfl_game_result),MATCH(D$1,INDIRECT(nfl_game_result_header),0),FALSE)),"error")</f>
        <v>-2.5</v>
      </c>
      <c r="E1868">
        <f ca="1">IFERROR(IF(ISBLANK(VLOOKUP($B1868,INDIRECT(nfl_game_result),MATCH(E$1,INDIRECT(nfl_game_result_header),0),FALSE)),"",VLOOKUP($B1868,INDIRECT(nfl_game_result),MATCH(E$1,INDIRECT(nfl_game_result_header),0),FALSE)),"error")</f>
        <v>-3.5</v>
      </c>
      <c r="F1868" s="23" t="str">
        <f ca="1">IFERROR(IF(ISBLANK(VLOOKUP($B1868,INDIRECT(nfl_game_result),MATCH(F$1,INDIRECT(nfl_game_result_header),0),FALSE)),"",VLOOKUP($B1868,INDIRECT(nfl_game_result),MATCH(F$1,INDIRECT(nfl_game_result_header),0),FALSE)),"error")</f>
        <v/>
      </c>
      <c r="G1868" s="23" t="str">
        <f ca="1">IFERROR(IF(ISBLANK(VLOOKUP($B1868,INDIRECT(nfl_game_result),MATCH(G$1,INDIRECT(nfl_game_result_header),0),FALSE)),"",VLOOKUP($B1868,INDIRECT(nfl_game_result),MATCH(G$1,INDIRECT(nfl_game_result_header),0),FALSE)),"error")</f>
        <v/>
      </c>
      <c r="H1868">
        <f ca="1">IFERROR(IF(ISBLANK(VLOOKUP($B1868,INDIRECT(nfl_game_result),MATCH(H$1,INDIRECT(nfl_game_result_header),0),FALSE)),"",VLOOKUP($B1868,INDIRECT(nfl_game_result),MATCH(H$1,INDIRECT(nfl_game_result_header),0),FALSE)),"error")</f>
        <v>29</v>
      </c>
      <c r="I1868">
        <f ca="1">IFERROR(IF(ISBLANK(VLOOKUP($B1868,INDIRECT(nfl_game_result),MATCH(I$1,INDIRECT(nfl_game_result_header),0),FALSE)),"",VLOOKUP($B1868,INDIRECT(nfl_game_result),MATCH(I$1,INDIRECT(nfl_game_result_header),0),FALSE)),"error")</f>
        <v>26</v>
      </c>
      <c r="J1868" t="str">
        <f ca="1">IFERROR(IF(ISBLANK(VLOOKUP($B1868,INDIRECT(nfl_game_result),MATCH(J$1,INDIRECT(nfl_game_result_header),0),FALSE)),"",VLOOKUP($B1868,INDIRECT(nfl_game_result),MATCH(J$1,INDIRECT(nfl_game_result_header),0),FALSE)),"error")</f>
        <v>SD</v>
      </c>
      <c r="K1868" t="str">
        <f ca="1">IFERROR(IF(ISBLANK(VLOOKUP($B1868,INDIRECT(nfl_game_result),MATCH(K$1,INDIRECT(nfl_game_result_header),0),FALSE)),"",VLOOKUP($B1868,INDIRECT(nfl_game_result),MATCH(K$1,INDIRECT(nfl_game_result_header),0),FALSE)),"error")</f>
        <v>BAL</v>
      </c>
      <c r="L1868" s="23" t="str">
        <f ca="1">IFERROR(IF(ISBLANK(VLOOKUP($B1868,INDIRECT(nfl_game_result),MATCH(L$1,INDIRECT(nfl_game_result_header),0),FALSE)),"",VLOOKUP($B1868,INDIRECT(nfl_game_result),MATCH(L$1,INDIRECT(nfl_game_result_header),0),FALSE)),"error")</f>
        <v/>
      </c>
      <c r="M1868" t="s">
        <v>14</v>
      </c>
      <c r="N1868">
        <v>-3</v>
      </c>
      <c r="O1868" t="s">
        <v>88</v>
      </c>
      <c r="P1868">
        <v>3</v>
      </c>
      <c r="Q1868" t="s">
        <v>88</v>
      </c>
      <c r="V1868" s="23" t="s">
        <v>416</v>
      </c>
      <c r="W1868">
        <f ca="1">VALUE(LEFT(C1868, 4))</f>
        <v>2015</v>
      </c>
      <c r="X1868">
        <f ca="1">VALUE(MID(C1868,6,FIND("_",C1868,6)-6))</f>
        <v>8</v>
      </c>
      <c r="Y1868">
        <f ca="1">IF(NOT(OR(ISBLANK(D1868),ISBLANK(E1868),D1868="",E1868="")),D1868-E1868,"")</f>
        <v>1</v>
      </c>
      <c r="Z1868">
        <f ca="1">IF(OR(NOT(ISNUMBER(D1868)),ISBLANK(D1868),D1868="",ISBLANK(N1868)),"",ABS(D1868-N1868))</f>
        <v>0.5</v>
      </c>
      <c r="AA1868">
        <f ca="1">IF(OR(ISBLANK(J1868),ISBLANK(O1868),J1868="",O1868=""),"",IF(J1868=O1868,1,0))</f>
        <v>1</v>
      </c>
      <c r="AB1868">
        <f ca="1">IF(OR(ISBLANK(K1868),ISBLANK(Q1868),K1868="",Q1868=""),"",IF(K1868=Q1868,1,0))</f>
        <v>0</v>
      </c>
      <c r="AC1868" s="23" t="str">
        <f t="shared" ca="1" si="28"/>
        <v/>
      </c>
    </row>
    <row r="1869" spans="1:29" x14ac:dyDescent="0.25">
      <c r="A1869" s="23">
        <v>1868</v>
      </c>
      <c r="B1869">
        <v>915</v>
      </c>
      <c r="C1869" t="str">
        <f ca="1">IFERROR(VLOOKUP($B1869,INDIRECT(nfl_game_result),MATCH(C$1,INDIRECT(nfl_game_result_header),0),FALSE),"error")</f>
        <v>2015_08_CIN@PIT</v>
      </c>
      <c r="D1869">
        <f ca="1">IFERROR(IF(ISBLANK(VLOOKUP($B1869,INDIRECT(nfl_game_result),MATCH(D$1,INDIRECT(nfl_game_result_header),0),FALSE)),"",VLOOKUP($B1869,INDIRECT(nfl_game_result),MATCH(D$1,INDIRECT(nfl_game_result_header),0),FALSE)),"error")</f>
        <v>2.5</v>
      </c>
      <c r="E1869">
        <f ca="1">IFERROR(IF(ISBLANK(VLOOKUP($B1869,INDIRECT(nfl_game_result),MATCH(E$1,INDIRECT(nfl_game_result_header),0),FALSE)),"",VLOOKUP($B1869,INDIRECT(nfl_game_result),MATCH(E$1,INDIRECT(nfl_game_result_header),0),FALSE)),"error")</f>
        <v>-1</v>
      </c>
      <c r="F1869" s="23" t="str">
        <f ca="1">IFERROR(IF(ISBLANK(VLOOKUP($B1869,INDIRECT(nfl_game_result),MATCH(F$1,INDIRECT(nfl_game_result_header),0),FALSE)),"",VLOOKUP($B1869,INDIRECT(nfl_game_result),MATCH(F$1,INDIRECT(nfl_game_result_header),0),FALSE)),"error")</f>
        <v/>
      </c>
      <c r="G1869" s="23" t="str">
        <f ca="1">IFERROR(IF(ISBLANK(VLOOKUP($B1869,INDIRECT(nfl_game_result),MATCH(G$1,INDIRECT(nfl_game_result_header),0),FALSE)),"",VLOOKUP($B1869,INDIRECT(nfl_game_result),MATCH(G$1,INDIRECT(nfl_game_result_header),0),FALSE)),"error")</f>
        <v/>
      </c>
      <c r="H1869">
        <f ca="1">IFERROR(IF(ISBLANK(VLOOKUP($B1869,INDIRECT(nfl_game_result),MATCH(H$1,INDIRECT(nfl_game_result_header),0),FALSE)),"",VLOOKUP($B1869,INDIRECT(nfl_game_result),MATCH(H$1,INDIRECT(nfl_game_result_header),0),FALSE)),"error")</f>
        <v>10</v>
      </c>
      <c r="I1869">
        <f ca="1">IFERROR(IF(ISBLANK(VLOOKUP($B1869,INDIRECT(nfl_game_result),MATCH(I$1,INDIRECT(nfl_game_result_header),0),FALSE)),"",VLOOKUP($B1869,INDIRECT(nfl_game_result),MATCH(I$1,INDIRECT(nfl_game_result_header),0),FALSE)),"error")</f>
        <v>16</v>
      </c>
      <c r="J1869" t="str">
        <f ca="1">IFERROR(IF(ISBLANK(VLOOKUP($B1869,INDIRECT(nfl_game_result),MATCH(J$1,INDIRECT(nfl_game_result_header),0),FALSE)),"",VLOOKUP($B1869,INDIRECT(nfl_game_result),MATCH(J$1,INDIRECT(nfl_game_result_header),0),FALSE)),"error")</f>
        <v>CIN</v>
      </c>
      <c r="K1869" t="str">
        <f ca="1">IFERROR(IF(ISBLANK(VLOOKUP($B1869,INDIRECT(nfl_game_result),MATCH(K$1,INDIRECT(nfl_game_result_header),0),FALSE)),"",VLOOKUP($B1869,INDIRECT(nfl_game_result),MATCH(K$1,INDIRECT(nfl_game_result_header),0),FALSE)),"error")</f>
        <v>CIN</v>
      </c>
      <c r="L1869" s="23" t="str">
        <f ca="1">IFERROR(IF(ISBLANK(VLOOKUP($B1869,INDIRECT(nfl_game_result),MATCH(L$1,INDIRECT(nfl_game_result_header),0),FALSE)),"",VLOOKUP($B1869,INDIRECT(nfl_game_result),MATCH(L$1,INDIRECT(nfl_game_result_header),0),FALSE)),"error")</f>
        <v/>
      </c>
      <c r="M1869" t="s">
        <v>14</v>
      </c>
      <c r="N1869">
        <v>0</v>
      </c>
      <c r="O1869" t="s">
        <v>69</v>
      </c>
      <c r="P1869">
        <v>10</v>
      </c>
      <c r="Q1869" t="s">
        <v>69</v>
      </c>
      <c r="V1869" s="23" t="s">
        <v>416</v>
      </c>
      <c r="W1869">
        <f ca="1">VALUE(LEFT(C1869, 4))</f>
        <v>2015</v>
      </c>
      <c r="X1869">
        <f ca="1">VALUE(MID(C1869,6,FIND("_",C1869,6)-6))</f>
        <v>8</v>
      </c>
      <c r="Y1869">
        <f ca="1">IF(NOT(OR(ISBLANK(D1869),ISBLANK(E1869),D1869="",E1869="")),D1869-E1869,"")</f>
        <v>3.5</v>
      </c>
      <c r="Z1869">
        <f ca="1">IF(OR(NOT(ISNUMBER(D1869)),ISBLANK(D1869),D1869="",ISBLANK(N1869)),"",ABS(D1869-N1869))</f>
        <v>2.5</v>
      </c>
      <c r="AA1869">
        <f ca="1">IF(OR(ISBLANK(J1869),ISBLANK(O1869),J1869="",O1869=""),"",IF(J1869=O1869,1,0))</f>
        <v>1</v>
      </c>
      <c r="AB1869">
        <f ca="1">IF(OR(ISBLANK(K1869),ISBLANK(Q1869),K1869="",Q1869=""),"",IF(K1869=Q1869,1,0))</f>
        <v>1</v>
      </c>
      <c r="AC1869" s="23" t="str">
        <f t="shared" ca="1" si="28"/>
        <v/>
      </c>
    </row>
    <row r="1870" spans="1:29" x14ac:dyDescent="0.25">
      <c r="A1870" s="23">
        <v>1869</v>
      </c>
      <c r="B1870">
        <v>916</v>
      </c>
      <c r="C1870" t="str">
        <f ca="1">IFERROR(VLOOKUP($B1870,INDIRECT(nfl_game_result),MATCH(C$1,INDIRECT(nfl_game_result_header),0),FALSE),"error")</f>
        <v>2015_08_TEN@HOU</v>
      </c>
      <c r="D1870">
        <f ca="1">IFERROR(IF(ISBLANK(VLOOKUP($B1870,INDIRECT(nfl_game_result),MATCH(D$1,INDIRECT(nfl_game_result_header),0),FALSE)),"",VLOOKUP($B1870,INDIRECT(nfl_game_result),MATCH(D$1,INDIRECT(nfl_game_result_header),0),FALSE)),"error")</f>
        <v>-4.5</v>
      </c>
      <c r="E1870">
        <f ca="1">IFERROR(IF(ISBLANK(VLOOKUP($B1870,INDIRECT(nfl_game_result),MATCH(E$1,INDIRECT(nfl_game_result_header),0),FALSE)),"",VLOOKUP($B1870,INDIRECT(nfl_game_result),MATCH(E$1,INDIRECT(nfl_game_result_header),0),FALSE)),"error")</f>
        <v>-3.5</v>
      </c>
      <c r="F1870" s="23" t="str">
        <f ca="1">IFERROR(IF(ISBLANK(VLOOKUP($B1870,INDIRECT(nfl_game_result),MATCH(F$1,INDIRECT(nfl_game_result_header),0),FALSE)),"",VLOOKUP($B1870,INDIRECT(nfl_game_result),MATCH(F$1,INDIRECT(nfl_game_result_header),0),FALSE)),"error")</f>
        <v/>
      </c>
      <c r="G1870" s="23" t="str">
        <f ca="1">IFERROR(IF(ISBLANK(VLOOKUP($B1870,INDIRECT(nfl_game_result),MATCH(G$1,INDIRECT(nfl_game_result_header),0),FALSE)),"",VLOOKUP($B1870,INDIRECT(nfl_game_result),MATCH(G$1,INDIRECT(nfl_game_result_header),0),FALSE)),"error")</f>
        <v/>
      </c>
      <c r="H1870">
        <f ca="1">IFERROR(IF(ISBLANK(VLOOKUP($B1870,INDIRECT(nfl_game_result),MATCH(H$1,INDIRECT(nfl_game_result_header),0),FALSE)),"",VLOOKUP($B1870,INDIRECT(nfl_game_result),MATCH(H$1,INDIRECT(nfl_game_result_header),0),FALSE)),"error")</f>
        <v>20</v>
      </c>
      <c r="I1870">
        <f ca="1">IFERROR(IF(ISBLANK(VLOOKUP($B1870,INDIRECT(nfl_game_result),MATCH(I$1,INDIRECT(nfl_game_result_header),0),FALSE)),"",VLOOKUP($B1870,INDIRECT(nfl_game_result),MATCH(I$1,INDIRECT(nfl_game_result_header),0),FALSE)),"error")</f>
        <v>6</v>
      </c>
      <c r="J1870" t="str">
        <f ca="1">IFERROR(IF(ISBLANK(VLOOKUP($B1870,INDIRECT(nfl_game_result),MATCH(J$1,INDIRECT(nfl_game_result_header),0),FALSE)),"",VLOOKUP($B1870,INDIRECT(nfl_game_result),MATCH(J$1,INDIRECT(nfl_game_result_header),0),FALSE)),"error")</f>
        <v>HOU</v>
      </c>
      <c r="K1870" t="str">
        <f ca="1">IFERROR(IF(ISBLANK(VLOOKUP($B1870,INDIRECT(nfl_game_result),MATCH(K$1,INDIRECT(nfl_game_result_header),0),FALSE)),"",VLOOKUP($B1870,INDIRECT(nfl_game_result),MATCH(K$1,INDIRECT(nfl_game_result_header),0),FALSE)),"error")</f>
        <v>HOU</v>
      </c>
      <c r="L1870" s="23" t="str">
        <f ca="1">IFERROR(IF(ISBLANK(VLOOKUP($B1870,INDIRECT(nfl_game_result),MATCH(L$1,INDIRECT(nfl_game_result_header),0),FALSE)),"",VLOOKUP($B1870,INDIRECT(nfl_game_result),MATCH(L$1,INDIRECT(nfl_game_result_header),0),FALSE)),"error")</f>
        <v/>
      </c>
      <c r="M1870" t="s">
        <v>14</v>
      </c>
      <c r="N1870">
        <v>-3</v>
      </c>
      <c r="O1870" t="s">
        <v>93</v>
      </c>
      <c r="P1870">
        <v>13</v>
      </c>
      <c r="Q1870" t="s">
        <v>93</v>
      </c>
      <c r="V1870" s="23" t="s">
        <v>416</v>
      </c>
      <c r="W1870">
        <f ca="1">VALUE(LEFT(C1870, 4))</f>
        <v>2015</v>
      </c>
      <c r="X1870">
        <f ca="1">VALUE(MID(C1870,6,FIND("_",C1870,6)-6))</f>
        <v>8</v>
      </c>
      <c r="Y1870">
        <f ca="1">IF(NOT(OR(ISBLANK(D1870),ISBLANK(E1870),D1870="",E1870="")),D1870-E1870,"")</f>
        <v>-1</v>
      </c>
      <c r="Z1870">
        <f ca="1">IF(OR(NOT(ISNUMBER(D1870)),ISBLANK(D1870),D1870="",ISBLANK(N1870)),"",ABS(D1870-N1870))</f>
        <v>1.5</v>
      </c>
      <c r="AA1870">
        <f ca="1">IF(OR(ISBLANK(J1870),ISBLANK(O1870),J1870="",O1870=""),"",IF(J1870=O1870,1,0))</f>
        <v>0</v>
      </c>
      <c r="AB1870">
        <f ca="1">IF(OR(ISBLANK(K1870),ISBLANK(Q1870),K1870="",Q1870=""),"",IF(K1870=Q1870,1,0))</f>
        <v>0</v>
      </c>
      <c r="AC1870" s="23" t="str">
        <f t="shared" ca="1" si="28"/>
        <v/>
      </c>
    </row>
    <row r="1871" spans="1:29" x14ac:dyDescent="0.25">
      <c r="A1871" s="23">
        <v>1870</v>
      </c>
      <c r="B1871">
        <v>917</v>
      </c>
      <c r="C1871" t="str">
        <f ca="1">IFERROR(VLOOKUP($B1871,INDIRECT(nfl_game_result),MATCH(C$1,INDIRECT(nfl_game_result_header),0),FALSE),"error")</f>
        <v>2015_08_NYJ@OAK</v>
      </c>
      <c r="D1871">
        <f ca="1">IFERROR(IF(ISBLANK(VLOOKUP($B1871,INDIRECT(nfl_game_result),MATCH(D$1,INDIRECT(nfl_game_result_header),0),FALSE)),"",VLOOKUP($B1871,INDIRECT(nfl_game_result),MATCH(D$1,INDIRECT(nfl_game_result_header),0),FALSE)),"error")</f>
        <v>2.5</v>
      </c>
      <c r="E1871">
        <f ca="1">IFERROR(IF(ISBLANK(VLOOKUP($B1871,INDIRECT(nfl_game_result),MATCH(E$1,INDIRECT(nfl_game_result_header),0),FALSE)),"",VLOOKUP($B1871,INDIRECT(nfl_game_result),MATCH(E$1,INDIRECT(nfl_game_result_header),0),FALSE)),"error")</f>
        <v>3</v>
      </c>
      <c r="F1871" s="23" t="str">
        <f ca="1">IFERROR(IF(ISBLANK(VLOOKUP($B1871,INDIRECT(nfl_game_result),MATCH(F$1,INDIRECT(nfl_game_result_header),0),FALSE)),"",VLOOKUP($B1871,INDIRECT(nfl_game_result),MATCH(F$1,INDIRECT(nfl_game_result_header),0),FALSE)),"error")</f>
        <v/>
      </c>
      <c r="G1871" s="23" t="str">
        <f ca="1">IFERROR(IF(ISBLANK(VLOOKUP($B1871,INDIRECT(nfl_game_result),MATCH(G$1,INDIRECT(nfl_game_result_header),0),FALSE)),"",VLOOKUP($B1871,INDIRECT(nfl_game_result),MATCH(G$1,INDIRECT(nfl_game_result_header),0),FALSE)),"error")</f>
        <v/>
      </c>
      <c r="H1871">
        <f ca="1">IFERROR(IF(ISBLANK(VLOOKUP($B1871,INDIRECT(nfl_game_result),MATCH(H$1,INDIRECT(nfl_game_result_header),0),FALSE)),"",VLOOKUP($B1871,INDIRECT(nfl_game_result),MATCH(H$1,INDIRECT(nfl_game_result_header),0),FALSE)),"error")</f>
        <v>34</v>
      </c>
      <c r="I1871">
        <f ca="1">IFERROR(IF(ISBLANK(VLOOKUP($B1871,INDIRECT(nfl_game_result),MATCH(I$1,INDIRECT(nfl_game_result_header),0),FALSE)),"",VLOOKUP($B1871,INDIRECT(nfl_game_result),MATCH(I$1,INDIRECT(nfl_game_result_header),0),FALSE)),"error")</f>
        <v>20</v>
      </c>
      <c r="J1871" t="str">
        <f ca="1">IFERROR(IF(ISBLANK(VLOOKUP($B1871,INDIRECT(nfl_game_result),MATCH(J$1,INDIRECT(nfl_game_result_header),0),FALSE)),"",VLOOKUP($B1871,INDIRECT(nfl_game_result),MATCH(J$1,INDIRECT(nfl_game_result_header),0),FALSE)),"error")</f>
        <v>OAK</v>
      </c>
      <c r="K1871" t="str">
        <f ca="1">IFERROR(IF(ISBLANK(VLOOKUP($B1871,INDIRECT(nfl_game_result),MATCH(K$1,INDIRECT(nfl_game_result_header),0),FALSE)),"",VLOOKUP($B1871,INDIRECT(nfl_game_result),MATCH(K$1,INDIRECT(nfl_game_result_header),0),FALSE)),"error")</f>
        <v>OAK</v>
      </c>
      <c r="L1871" s="23" t="str">
        <f ca="1">IFERROR(IF(ISBLANK(VLOOKUP($B1871,INDIRECT(nfl_game_result),MATCH(L$1,INDIRECT(nfl_game_result_header),0),FALSE)),"",VLOOKUP($B1871,INDIRECT(nfl_game_result),MATCH(L$1,INDIRECT(nfl_game_result_header),0),FALSE)),"error")</f>
        <v/>
      </c>
      <c r="M1871" t="s">
        <v>14</v>
      </c>
      <c r="N1871">
        <v>-2.5</v>
      </c>
      <c r="O1871" t="s">
        <v>85</v>
      </c>
      <c r="P1871">
        <v>12</v>
      </c>
      <c r="Q1871" t="s">
        <v>85</v>
      </c>
      <c r="V1871" s="23" t="s">
        <v>416</v>
      </c>
      <c r="W1871">
        <f ca="1">VALUE(LEFT(C1871, 4))</f>
        <v>2015</v>
      </c>
      <c r="X1871">
        <f ca="1">VALUE(MID(C1871,6,FIND("_",C1871,6)-6))</f>
        <v>8</v>
      </c>
      <c r="Y1871">
        <f ca="1">IF(NOT(OR(ISBLANK(D1871),ISBLANK(E1871),D1871="",E1871="")),D1871-E1871,"")</f>
        <v>-0.5</v>
      </c>
      <c r="Z1871">
        <f ca="1">IF(OR(NOT(ISNUMBER(D1871)),ISBLANK(D1871),D1871="",ISBLANK(N1871)),"",ABS(D1871-N1871))</f>
        <v>5</v>
      </c>
      <c r="AA1871">
        <f ca="1">IF(OR(ISBLANK(J1871),ISBLANK(O1871),J1871="",O1871=""),"",IF(J1871=O1871,1,0))</f>
        <v>1</v>
      </c>
      <c r="AB1871">
        <f ca="1">IF(OR(ISBLANK(K1871),ISBLANK(Q1871),K1871="",Q1871=""),"",IF(K1871=Q1871,1,0))</f>
        <v>1</v>
      </c>
      <c r="AC1871" s="23" t="str">
        <f t="shared" ca="1" si="28"/>
        <v/>
      </c>
    </row>
    <row r="1872" spans="1:29" x14ac:dyDescent="0.25">
      <c r="A1872" s="23">
        <v>1871</v>
      </c>
      <c r="B1872">
        <v>918</v>
      </c>
      <c r="C1872" t="str">
        <f ca="1">IFERROR(VLOOKUP($B1872,INDIRECT(nfl_game_result),MATCH(C$1,INDIRECT(nfl_game_result_header),0),FALSE),"error")</f>
        <v>2015_08_SEA@DAL</v>
      </c>
      <c r="D1872">
        <f ca="1">IFERROR(IF(ISBLANK(VLOOKUP($B1872,INDIRECT(nfl_game_result),MATCH(D$1,INDIRECT(nfl_game_result_header),0),FALSE)),"",VLOOKUP($B1872,INDIRECT(nfl_game_result),MATCH(D$1,INDIRECT(nfl_game_result_header),0),FALSE)),"error")</f>
        <v>6</v>
      </c>
      <c r="E1872">
        <f ca="1">IFERROR(IF(ISBLANK(VLOOKUP($B1872,INDIRECT(nfl_game_result),MATCH(E$1,INDIRECT(nfl_game_result_header),0),FALSE)),"",VLOOKUP($B1872,INDIRECT(nfl_game_result),MATCH(E$1,INDIRECT(nfl_game_result_header),0),FALSE)),"error")</f>
        <v>5</v>
      </c>
      <c r="F1872" s="23" t="str">
        <f ca="1">IFERROR(IF(ISBLANK(VLOOKUP($B1872,INDIRECT(nfl_game_result),MATCH(F$1,INDIRECT(nfl_game_result_header),0),FALSE)),"",VLOOKUP($B1872,INDIRECT(nfl_game_result),MATCH(F$1,INDIRECT(nfl_game_result_header),0),FALSE)),"error")</f>
        <v/>
      </c>
      <c r="G1872" s="23" t="str">
        <f ca="1">IFERROR(IF(ISBLANK(VLOOKUP($B1872,INDIRECT(nfl_game_result),MATCH(G$1,INDIRECT(nfl_game_result_header),0),FALSE)),"",VLOOKUP($B1872,INDIRECT(nfl_game_result),MATCH(G$1,INDIRECT(nfl_game_result_header),0),FALSE)),"error")</f>
        <v/>
      </c>
      <c r="H1872">
        <f ca="1">IFERROR(IF(ISBLANK(VLOOKUP($B1872,INDIRECT(nfl_game_result),MATCH(H$1,INDIRECT(nfl_game_result_header),0),FALSE)),"",VLOOKUP($B1872,INDIRECT(nfl_game_result),MATCH(H$1,INDIRECT(nfl_game_result_header),0),FALSE)),"error")</f>
        <v>12</v>
      </c>
      <c r="I1872">
        <f ca="1">IFERROR(IF(ISBLANK(VLOOKUP($B1872,INDIRECT(nfl_game_result),MATCH(I$1,INDIRECT(nfl_game_result_header),0),FALSE)),"",VLOOKUP($B1872,INDIRECT(nfl_game_result),MATCH(I$1,INDIRECT(nfl_game_result_header),0),FALSE)),"error")</f>
        <v>13</v>
      </c>
      <c r="J1872" t="str">
        <f ca="1">IFERROR(IF(ISBLANK(VLOOKUP($B1872,INDIRECT(nfl_game_result),MATCH(J$1,INDIRECT(nfl_game_result_header),0),FALSE)),"",VLOOKUP($B1872,INDIRECT(nfl_game_result),MATCH(J$1,INDIRECT(nfl_game_result_header),0),FALSE)),"error")</f>
        <v>DAL</v>
      </c>
      <c r="K1872" t="str">
        <f ca="1">IFERROR(IF(ISBLANK(VLOOKUP($B1872,INDIRECT(nfl_game_result),MATCH(K$1,INDIRECT(nfl_game_result_header),0),FALSE)),"",VLOOKUP($B1872,INDIRECT(nfl_game_result),MATCH(K$1,INDIRECT(nfl_game_result_header),0),FALSE)),"error")</f>
        <v>SEA</v>
      </c>
      <c r="L1872" s="23" t="str">
        <f ca="1">IFERROR(IF(ISBLANK(VLOOKUP($B1872,INDIRECT(nfl_game_result),MATCH(L$1,INDIRECT(nfl_game_result_header),0),FALSE)),"",VLOOKUP($B1872,INDIRECT(nfl_game_result),MATCH(L$1,INDIRECT(nfl_game_result_header),0),FALSE)),"error")</f>
        <v/>
      </c>
      <c r="M1872" t="s">
        <v>14</v>
      </c>
      <c r="N1872">
        <v>3</v>
      </c>
      <c r="O1872" t="s">
        <v>89</v>
      </c>
      <c r="P1872">
        <v>9</v>
      </c>
      <c r="Q1872" t="s">
        <v>89</v>
      </c>
      <c r="V1872" s="23" t="s">
        <v>416</v>
      </c>
      <c r="W1872">
        <f ca="1">VALUE(LEFT(C1872, 4))</f>
        <v>2015</v>
      </c>
      <c r="X1872">
        <f ca="1">VALUE(MID(C1872,6,FIND("_",C1872,6)-6))</f>
        <v>8</v>
      </c>
      <c r="Y1872">
        <f ca="1">IF(NOT(OR(ISBLANK(D1872),ISBLANK(E1872),D1872="",E1872="")),D1872-E1872,"")</f>
        <v>1</v>
      </c>
      <c r="Z1872">
        <f ca="1">IF(OR(NOT(ISNUMBER(D1872)),ISBLANK(D1872),D1872="",ISBLANK(N1872)),"",ABS(D1872-N1872))</f>
        <v>3</v>
      </c>
      <c r="AA1872">
        <f ca="1">IF(OR(ISBLANK(J1872),ISBLANK(O1872),J1872="",O1872=""),"",IF(J1872=O1872,1,0))</f>
        <v>0</v>
      </c>
      <c r="AB1872">
        <f ca="1">IF(OR(ISBLANK(K1872),ISBLANK(Q1872),K1872="",Q1872=""),"",IF(K1872=Q1872,1,0))</f>
        <v>1</v>
      </c>
      <c r="AC1872" s="23" t="str">
        <f t="shared" ca="1" si="28"/>
        <v/>
      </c>
    </row>
    <row r="1873" spans="1:29" x14ac:dyDescent="0.25">
      <c r="A1873" s="23">
        <v>1872</v>
      </c>
      <c r="B1873">
        <v>919</v>
      </c>
      <c r="C1873" t="str">
        <f ca="1">IFERROR(VLOOKUP($B1873,INDIRECT(nfl_game_result),MATCH(C$1,INDIRECT(nfl_game_result_header),0),FALSE),"error")</f>
        <v>2015_08_GBY@DEN</v>
      </c>
      <c r="D1873">
        <f ca="1">IFERROR(IF(ISBLANK(VLOOKUP($B1873,INDIRECT(nfl_game_result),MATCH(D$1,INDIRECT(nfl_game_result_header),0),FALSE)),"",VLOOKUP($B1873,INDIRECT(nfl_game_result),MATCH(D$1,INDIRECT(nfl_game_result_header),0),FALSE)),"error")</f>
        <v>3</v>
      </c>
      <c r="E1873">
        <f ca="1">IFERROR(IF(ISBLANK(VLOOKUP($B1873,INDIRECT(nfl_game_result),MATCH(E$1,INDIRECT(nfl_game_result_header),0),FALSE)),"",VLOOKUP($B1873,INDIRECT(nfl_game_result),MATCH(E$1,INDIRECT(nfl_game_result_header),0),FALSE)),"error")</f>
        <v>2.5</v>
      </c>
      <c r="F1873" s="23" t="str">
        <f ca="1">IFERROR(IF(ISBLANK(VLOOKUP($B1873,INDIRECT(nfl_game_result),MATCH(F$1,INDIRECT(nfl_game_result_header),0),FALSE)),"",VLOOKUP($B1873,INDIRECT(nfl_game_result),MATCH(F$1,INDIRECT(nfl_game_result_header),0),FALSE)),"error")</f>
        <v/>
      </c>
      <c r="G1873" s="23" t="str">
        <f ca="1">IFERROR(IF(ISBLANK(VLOOKUP($B1873,INDIRECT(nfl_game_result),MATCH(G$1,INDIRECT(nfl_game_result_header),0),FALSE)),"",VLOOKUP($B1873,INDIRECT(nfl_game_result),MATCH(G$1,INDIRECT(nfl_game_result_header),0),FALSE)),"error")</f>
        <v/>
      </c>
      <c r="H1873">
        <f ca="1">IFERROR(IF(ISBLANK(VLOOKUP($B1873,INDIRECT(nfl_game_result),MATCH(H$1,INDIRECT(nfl_game_result_header),0),FALSE)),"",VLOOKUP($B1873,INDIRECT(nfl_game_result),MATCH(H$1,INDIRECT(nfl_game_result_header),0),FALSE)),"error")</f>
        <v>29</v>
      </c>
      <c r="I1873">
        <f ca="1">IFERROR(IF(ISBLANK(VLOOKUP($B1873,INDIRECT(nfl_game_result),MATCH(I$1,INDIRECT(nfl_game_result_header),0),FALSE)),"",VLOOKUP($B1873,INDIRECT(nfl_game_result),MATCH(I$1,INDIRECT(nfl_game_result_header),0),FALSE)),"error")</f>
        <v>10</v>
      </c>
      <c r="J1873" t="str">
        <f ca="1">IFERROR(IF(ISBLANK(VLOOKUP($B1873,INDIRECT(nfl_game_result),MATCH(J$1,INDIRECT(nfl_game_result_header),0),FALSE)),"",VLOOKUP($B1873,INDIRECT(nfl_game_result),MATCH(J$1,INDIRECT(nfl_game_result_header),0),FALSE)),"error")</f>
        <v>DEN</v>
      </c>
      <c r="K1873" t="str">
        <f ca="1">IFERROR(IF(ISBLANK(VLOOKUP($B1873,INDIRECT(nfl_game_result),MATCH(K$1,INDIRECT(nfl_game_result_header),0),FALSE)),"",VLOOKUP($B1873,INDIRECT(nfl_game_result),MATCH(K$1,INDIRECT(nfl_game_result_header),0),FALSE)),"error")</f>
        <v>DEN</v>
      </c>
      <c r="L1873" s="23" t="str">
        <f ca="1">IFERROR(IF(ISBLANK(VLOOKUP($B1873,INDIRECT(nfl_game_result),MATCH(L$1,INDIRECT(nfl_game_result_header),0),FALSE)),"",VLOOKUP($B1873,INDIRECT(nfl_game_result),MATCH(L$1,INDIRECT(nfl_game_result_header),0),FALSE)),"error")</f>
        <v/>
      </c>
      <c r="M1873" t="s">
        <v>14</v>
      </c>
      <c r="N1873">
        <v>0</v>
      </c>
      <c r="O1873" t="s">
        <v>72</v>
      </c>
      <c r="P1873">
        <v>1</v>
      </c>
      <c r="Q1873" t="s">
        <v>72</v>
      </c>
      <c r="V1873" s="23" t="s">
        <v>416</v>
      </c>
      <c r="W1873">
        <f ca="1">VALUE(LEFT(C1873, 4))</f>
        <v>2015</v>
      </c>
      <c r="X1873">
        <f ca="1">VALUE(MID(C1873,6,FIND("_",C1873,6)-6))</f>
        <v>8</v>
      </c>
      <c r="Y1873">
        <f ca="1">IF(NOT(OR(ISBLANK(D1873),ISBLANK(E1873),D1873="",E1873="")),D1873-E1873,"")</f>
        <v>0.5</v>
      </c>
      <c r="Z1873">
        <f ca="1">IF(OR(NOT(ISNUMBER(D1873)),ISBLANK(D1873),D1873="",ISBLANK(N1873)),"",ABS(D1873-N1873))</f>
        <v>3</v>
      </c>
      <c r="AA1873">
        <f ca="1">IF(OR(ISBLANK(J1873),ISBLANK(O1873),J1873="",O1873=""),"",IF(J1873=O1873,1,0))</f>
        <v>1</v>
      </c>
      <c r="AB1873">
        <f ca="1">IF(OR(ISBLANK(K1873),ISBLANK(Q1873),K1873="",Q1873=""),"",IF(K1873=Q1873,1,0))</f>
        <v>1</v>
      </c>
      <c r="AC1873" s="23" t="str">
        <f t="shared" ca="1" si="28"/>
        <v/>
      </c>
    </row>
    <row r="1874" spans="1:29" x14ac:dyDescent="0.25">
      <c r="A1874" s="23">
        <v>1873</v>
      </c>
      <c r="B1874">
        <v>920</v>
      </c>
      <c r="C1874" t="str">
        <f ca="1">IFERROR(VLOOKUP($B1874,INDIRECT(nfl_game_result),MATCH(C$1,INDIRECT(nfl_game_result_header),0),FALSE),"error")</f>
        <v>2015_08_IND@CAR</v>
      </c>
      <c r="D1874">
        <f ca="1">IFERROR(IF(ISBLANK(VLOOKUP($B1874,INDIRECT(nfl_game_result),MATCH(D$1,INDIRECT(nfl_game_result_header),0),FALSE)),"",VLOOKUP($B1874,INDIRECT(nfl_game_result),MATCH(D$1,INDIRECT(nfl_game_result_header),0),FALSE)),"error")</f>
        <v>-5.5</v>
      </c>
      <c r="E1874">
        <f ca="1">IFERROR(IF(ISBLANK(VLOOKUP($B1874,INDIRECT(nfl_game_result),MATCH(E$1,INDIRECT(nfl_game_result_header),0),FALSE)),"",VLOOKUP($B1874,INDIRECT(nfl_game_result),MATCH(E$1,INDIRECT(nfl_game_result_header),0),FALSE)),"error")</f>
        <v>-6.5</v>
      </c>
      <c r="F1874" s="23" t="str">
        <f ca="1">IFERROR(IF(ISBLANK(VLOOKUP($B1874,INDIRECT(nfl_game_result),MATCH(F$1,INDIRECT(nfl_game_result_header),0),FALSE)),"",VLOOKUP($B1874,INDIRECT(nfl_game_result),MATCH(F$1,INDIRECT(nfl_game_result_header),0),FALSE)),"error")</f>
        <v/>
      </c>
      <c r="G1874" s="23" t="str">
        <f ca="1">IFERROR(IF(ISBLANK(VLOOKUP($B1874,INDIRECT(nfl_game_result),MATCH(G$1,INDIRECT(nfl_game_result_header),0),FALSE)),"",VLOOKUP($B1874,INDIRECT(nfl_game_result),MATCH(G$1,INDIRECT(nfl_game_result_header),0),FALSE)),"error")</f>
        <v/>
      </c>
      <c r="H1874">
        <f ca="1">IFERROR(IF(ISBLANK(VLOOKUP($B1874,INDIRECT(nfl_game_result),MATCH(H$1,INDIRECT(nfl_game_result_header),0),FALSE)),"",VLOOKUP($B1874,INDIRECT(nfl_game_result),MATCH(H$1,INDIRECT(nfl_game_result_header),0),FALSE)),"error")</f>
        <v>29</v>
      </c>
      <c r="I1874">
        <f ca="1">IFERROR(IF(ISBLANK(VLOOKUP($B1874,INDIRECT(nfl_game_result),MATCH(I$1,INDIRECT(nfl_game_result_header),0),FALSE)),"",VLOOKUP($B1874,INDIRECT(nfl_game_result),MATCH(I$1,INDIRECT(nfl_game_result_header),0),FALSE)),"error")</f>
        <v>26</v>
      </c>
      <c r="J1874" t="str">
        <f ca="1">IFERROR(IF(ISBLANK(VLOOKUP($B1874,INDIRECT(nfl_game_result),MATCH(J$1,INDIRECT(nfl_game_result_header),0),FALSE)),"",VLOOKUP($B1874,INDIRECT(nfl_game_result),MATCH(J$1,INDIRECT(nfl_game_result_header),0),FALSE)),"error")</f>
        <v>IND</v>
      </c>
      <c r="K1874" t="str">
        <f ca="1">IFERROR(IF(ISBLANK(VLOOKUP($B1874,INDIRECT(nfl_game_result),MATCH(K$1,INDIRECT(nfl_game_result_header),0),FALSE)),"",VLOOKUP($B1874,INDIRECT(nfl_game_result),MATCH(K$1,INDIRECT(nfl_game_result_header),0),FALSE)),"error")</f>
        <v>CAR</v>
      </c>
      <c r="L1874" s="23" t="str">
        <f ca="1">IFERROR(IF(ISBLANK(VLOOKUP($B1874,INDIRECT(nfl_game_result),MATCH(L$1,INDIRECT(nfl_game_result_header),0),FALSE)),"",VLOOKUP($B1874,INDIRECT(nfl_game_result),MATCH(L$1,INDIRECT(nfl_game_result_header),0),FALSE)),"error")</f>
        <v/>
      </c>
      <c r="M1874" t="s">
        <v>14</v>
      </c>
      <c r="N1874">
        <v>-6</v>
      </c>
      <c r="O1874" t="s">
        <v>76</v>
      </c>
      <c r="P1874">
        <v>5</v>
      </c>
      <c r="Q1874" t="s">
        <v>67</v>
      </c>
      <c r="V1874" s="23" t="s">
        <v>416</v>
      </c>
      <c r="W1874">
        <f ca="1">VALUE(LEFT(C1874, 4))</f>
        <v>2015</v>
      </c>
      <c r="X1874">
        <f ca="1">VALUE(MID(C1874,6,FIND("_",C1874,6)-6))</f>
        <v>8</v>
      </c>
      <c r="Y1874">
        <f ca="1">IF(NOT(OR(ISBLANK(D1874),ISBLANK(E1874),D1874="",E1874="")),D1874-E1874,"")</f>
        <v>1</v>
      </c>
      <c r="Z1874">
        <f ca="1">IF(OR(NOT(ISNUMBER(D1874)),ISBLANK(D1874),D1874="",ISBLANK(N1874)),"",ABS(D1874-N1874))</f>
        <v>0.5</v>
      </c>
      <c r="AA1874">
        <f ca="1">IF(OR(ISBLANK(J1874),ISBLANK(O1874),J1874="",O1874=""),"",IF(J1874=O1874,1,0))</f>
        <v>1</v>
      </c>
      <c r="AB1874">
        <f ca="1">IF(OR(ISBLANK(K1874),ISBLANK(Q1874),K1874="",Q1874=""),"",IF(K1874=Q1874,1,0))</f>
        <v>1</v>
      </c>
      <c r="AC1874" s="23" t="str">
        <f t="shared" ref="AC1874:AC1937" ca="1" si="29">IF(OR(ISBLANK(L1874),ISBLANK(T1874),L1874="",T1874=""),"",IF(L1874=T1874,1,0))</f>
        <v/>
      </c>
    </row>
    <row r="1875" spans="1:29" x14ac:dyDescent="0.25">
      <c r="A1875" s="23">
        <v>1874</v>
      </c>
      <c r="B1875">
        <v>921</v>
      </c>
      <c r="C1875" t="str">
        <f ca="1">IFERROR(VLOOKUP($B1875,INDIRECT(nfl_game_result),MATCH(C$1,INDIRECT(nfl_game_result_header),0),FALSE),"error")</f>
        <v>2015_09_CLE@CIN</v>
      </c>
      <c r="D1875">
        <f ca="1">IFERROR(IF(ISBLANK(VLOOKUP($B1875,INDIRECT(nfl_game_result),MATCH(D$1,INDIRECT(nfl_game_result_header),0),FALSE)),"",VLOOKUP($B1875,INDIRECT(nfl_game_result),MATCH(D$1,INDIRECT(nfl_game_result_header),0),FALSE)),"error")</f>
        <v>-10</v>
      </c>
      <c r="E1875">
        <f ca="1">IFERROR(IF(ISBLANK(VLOOKUP($B1875,INDIRECT(nfl_game_result),MATCH(E$1,INDIRECT(nfl_game_result_header),0),FALSE)),"",VLOOKUP($B1875,INDIRECT(nfl_game_result),MATCH(E$1,INDIRECT(nfl_game_result_header),0),FALSE)),"error")</f>
        <v>-11</v>
      </c>
      <c r="F1875" s="23" t="str">
        <f ca="1">IFERROR(IF(ISBLANK(VLOOKUP($B1875,INDIRECT(nfl_game_result),MATCH(F$1,INDIRECT(nfl_game_result_header),0),FALSE)),"",VLOOKUP($B1875,INDIRECT(nfl_game_result),MATCH(F$1,INDIRECT(nfl_game_result_header),0),FALSE)),"error")</f>
        <v/>
      </c>
      <c r="G1875" s="23" t="str">
        <f ca="1">IFERROR(IF(ISBLANK(VLOOKUP($B1875,INDIRECT(nfl_game_result),MATCH(G$1,INDIRECT(nfl_game_result_header),0),FALSE)),"",VLOOKUP($B1875,INDIRECT(nfl_game_result),MATCH(G$1,INDIRECT(nfl_game_result_header),0),FALSE)),"error")</f>
        <v/>
      </c>
      <c r="H1875">
        <f ca="1">IFERROR(IF(ISBLANK(VLOOKUP($B1875,INDIRECT(nfl_game_result),MATCH(H$1,INDIRECT(nfl_game_result_header),0),FALSE)),"",VLOOKUP($B1875,INDIRECT(nfl_game_result),MATCH(H$1,INDIRECT(nfl_game_result_header),0),FALSE)),"error")</f>
        <v>31</v>
      </c>
      <c r="I1875">
        <f ca="1">IFERROR(IF(ISBLANK(VLOOKUP($B1875,INDIRECT(nfl_game_result),MATCH(I$1,INDIRECT(nfl_game_result_header),0),FALSE)),"",VLOOKUP($B1875,INDIRECT(nfl_game_result),MATCH(I$1,INDIRECT(nfl_game_result_header),0),FALSE)),"error")</f>
        <v>10</v>
      </c>
      <c r="J1875" t="str">
        <f ca="1">IFERROR(IF(ISBLANK(VLOOKUP($B1875,INDIRECT(nfl_game_result),MATCH(J$1,INDIRECT(nfl_game_result_header),0),FALSE)),"",VLOOKUP($B1875,INDIRECT(nfl_game_result),MATCH(J$1,INDIRECT(nfl_game_result_header),0),FALSE)),"error")</f>
        <v>CIN</v>
      </c>
      <c r="K1875" t="str">
        <f ca="1">IFERROR(IF(ISBLANK(VLOOKUP($B1875,INDIRECT(nfl_game_result),MATCH(K$1,INDIRECT(nfl_game_result_header),0),FALSE)),"",VLOOKUP($B1875,INDIRECT(nfl_game_result),MATCH(K$1,INDIRECT(nfl_game_result_header),0),FALSE)),"error")</f>
        <v>CIN</v>
      </c>
      <c r="L1875" s="23" t="str">
        <f ca="1">IFERROR(IF(ISBLANK(VLOOKUP($B1875,INDIRECT(nfl_game_result),MATCH(L$1,INDIRECT(nfl_game_result_header),0),FALSE)),"",VLOOKUP($B1875,INDIRECT(nfl_game_result),MATCH(L$1,INDIRECT(nfl_game_result_header),0),FALSE)),"error")</f>
        <v/>
      </c>
      <c r="M1875" t="s">
        <v>16</v>
      </c>
      <c r="N1875">
        <v>-7.5</v>
      </c>
      <c r="O1875" t="s">
        <v>69</v>
      </c>
      <c r="P1875">
        <v>5</v>
      </c>
      <c r="Q1875" t="s">
        <v>69</v>
      </c>
      <c r="V1875" s="23" t="s">
        <v>416</v>
      </c>
      <c r="W1875">
        <f ca="1">VALUE(LEFT(C1875, 4))</f>
        <v>2015</v>
      </c>
      <c r="X1875">
        <f ca="1">VALUE(MID(C1875,6,FIND("_",C1875,6)-6))</f>
        <v>9</v>
      </c>
      <c r="Y1875">
        <f ca="1">IF(NOT(OR(ISBLANK(D1875),ISBLANK(E1875),D1875="",E1875="")),D1875-E1875,"")</f>
        <v>1</v>
      </c>
      <c r="Z1875">
        <f ca="1">IF(OR(NOT(ISNUMBER(D1875)),ISBLANK(D1875),D1875="",ISBLANK(N1875)),"",ABS(D1875-N1875))</f>
        <v>2.5</v>
      </c>
      <c r="AA1875">
        <f ca="1">IF(OR(ISBLANK(J1875),ISBLANK(O1875),J1875="",O1875=""),"",IF(J1875=O1875,1,0))</f>
        <v>1</v>
      </c>
      <c r="AB1875">
        <f ca="1">IF(OR(ISBLANK(K1875),ISBLANK(Q1875),K1875="",Q1875=""),"",IF(K1875=Q1875,1,0))</f>
        <v>1</v>
      </c>
      <c r="AC1875" s="23" t="str">
        <f t="shared" ca="1" si="29"/>
        <v/>
      </c>
    </row>
    <row r="1876" spans="1:29" x14ac:dyDescent="0.25">
      <c r="A1876" s="23">
        <v>1875</v>
      </c>
      <c r="B1876">
        <v>922</v>
      </c>
      <c r="C1876" t="str">
        <f ca="1">IFERROR(VLOOKUP($B1876,INDIRECT(nfl_game_result),MATCH(C$1,INDIRECT(nfl_game_result_header),0),FALSE),"error")</f>
        <v>2015_09_GBY@CAR</v>
      </c>
      <c r="D1876">
        <f ca="1">IFERROR(IF(ISBLANK(VLOOKUP($B1876,INDIRECT(nfl_game_result),MATCH(D$1,INDIRECT(nfl_game_result_header),0),FALSE)),"",VLOOKUP($B1876,INDIRECT(nfl_game_result),MATCH(D$1,INDIRECT(nfl_game_result_header),0),FALSE)),"error")</f>
        <v>3</v>
      </c>
      <c r="E1876">
        <f ca="1">IFERROR(IF(ISBLANK(VLOOKUP($B1876,INDIRECT(nfl_game_result),MATCH(E$1,INDIRECT(nfl_game_result_header),0),FALSE)),"",VLOOKUP($B1876,INDIRECT(nfl_game_result),MATCH(E$1,INDIRECT(nfl_game_result_header),0),FALSE)),"error")</f>
        <v>2.5</v>
      </c>
      <c r="F1876" s="23" t="str">
        <f ca="1">IFERROR(IF(ISBLANK(VLOOKUP($B1876,INDIRECT(nfl_game_result),MATCH(F$1,INDIRECT(nfl_game_result_header),0),FALSE)),"",VLOOKUP($B1876,INDIRECT(nfl_game_result),MATCH(F$1,INDIRECT(nfl_game_result_header),0),FALSE)),"error")</f>
        <v/>
      </c>
      <c r="G1876" s="23" t="str">
        <f ca="1">IFERROR(IF(ISBLANK(VLOOKUP($B1876,INDIRECT(nfl_game_result),MATCH(G$1,INDIRECT(nfl_game_result_header),0),FALSE)),"",VLOOKUP($B1876,INDIRECT(nfl_game_result),MATCH(G$1,INDIRECT(nfl_game_result_header),0),FALSE)),"error")</f>
        <v/>
      </c>
      <c r="H1876">
        <f ca="1">IFERROR(IF(ISBLANK(VLOOKUP($B1876,INDIRECT(nfl_game_result),MATCH(H$1,INDIRECT(nfl_game_result_header),0),FALSE)),"",VLOOKUP($B1876,INDIRECT(nfl_game_result),MATCH(H$1,INDIRECT(nfl_game_result_header),0),FALSE)),"error")</f>
        <v>37</v>
      </c>
      <c r="I1876">
        <f ca="1">IFERROR(IF(ISBLANK(VLOOKUP($B1876,INDIRECT(nfl_game_result),MATCH(I$1,INDIRECT(nfl_game_result_header),0),FALSE)),"",VLOOKUP($B1876,INDIRECT(nfl_game_result),MATCH(I$1,INDIRECT(nfl_game_result_header),0),FALSE)),"error")</f>
        <v>29</v>
      </c>
      <c r="J1876" t="str">
        <f ca="1">IFERROR(IF(ISBLANK(VLOOKUP($B1876,INDIRECT(nfl_game_result),MATCH(J$1,INDIRECT(nfl_game_result_header),0),FALSE)),"",VLOOKUP($B1876,INDIRECT(nfl_game_result),MATCH(J$1,INDIRECT(nfl_game_result_header),0),FALSE)),"error")</f>
        <v>CAR</v>
      </c>
      <c r="K1876" t="str">
        <f ca="1">IFERROR(IF(ISBLANK(VLOOKUP($B1876,INDIRECT(nfl_game_result),MATCH(K$1,INDIRECT(nfl_game_result_header),0),FALSE)),"",VLOOKUP($B1876,INDIRECT(nfl_game_result),MATCH(K$1,INDIRECT(nfl_game_result_header),0),FALSE)),"error")</f>
        <v>CAR</v>
      </c>
      <c r="L1876" s="23" t="str">
        <f ca="1">IFERROR(IF(ISBLANK(VLOOKUP($B1876,INDIRECT(nfl_game_result),MATCH(L$1,INDIRECT(nfl_game_result_header),0),FALSE)),"",VLOOKUP($B1876,INDIRECT(nfl_game_result),MATCH(L$1,INDIRECT(nfl_game_result_header),0),FALSE)),"error")</f>
        <v/>
      </c>
      <c r="M1876" t="s">
        <v>16</v>
      </c>
      <c r="N1876">
        <v>1.5</v>
      </c>
      <c r="O1876" t="s">
        <v>67</v>
      </c>
      <c r="P1876">
        <v>3</v>
      </c>
      <c r="Q1876" t="s">
        <v>67</v>
      </c>
      <c r="V1876" s="23" t="s">
        <v>416</v>
      </c>
      <c r="W1876">
        <f ca="1">VALUE(LEFT(C1876, 4))</f>
        <v>2015</v>
      </c>
      <c r="X1876">
        <f ca="1">VALUE(MID(C1876,6,FIND("_",C1876,6)-6))</f>
        <v>9</v>
      </c>
      <c r="Y1876">
        <f ca="1">IF(NOT(OR(ISBLANK(D1876),ISBLANK(E1876),D1876="",E1876="")),D1876-E1876,"")</f>
        <v>0.5</v>
      </c>
      <c r="Z1876">
        <f ca="1">IF(OR(NOT(ISNUMBER(D1876)),ISBLANK(D1876),D1876="",ISBLANK(N1876)),"",ABS(D1876-N1876))</f>
        <v>1.5</v>
      </c>
      <c r="AA1876">
        <f ca="1">IF(OR(ISBLANK(J1876),ISBLANK(O1876),J1876="",O1876=""),"",IF(J1876=O1876,1,0))</f>
        <v>1</v>
      </c>
      <c r="AB1876">
        <f ca="1">IF(OR(ISBLANK(K1876),ISBLANK(Q1876),K1876="",Q1876=""),"",IF(K1876=Q1876,1,0))</f>
        <v>1</v>
      </c>
      <c r="AC1876" s="23" t="str">
        <f t="shared" ca="1" si="29"/>
        <v/>
      </c>
    </row>
    <row r="1877" spans="1:29" x14ac:dyDescent="0.25">
      <c r="A1877" s="23">
        <v>1876</v>
      </c>
      <c r="B1877">
        <v>923</v>
      </c>
      <c r="C1877" t="str">
        <f ca="1">IFERROR(VLOOKUP($B1877,INDIRECT(nfl_game_result),MATCH(C$1,INDIRECT(nfl_game_result_header),0),FALSE),"error")</f>
        <v>2015_09_WAS@NWE</v>
      </c>
      <c r="D1877">
        <f ca="1">IFERROR(IF(ISBLANK(VLOOKUP($B1877,INDIRECT(nfl_game_result),MATCH(D$1,INDIRECT(nfl_game_result_header),0),FALSE)),"",VLOOKUP($B1877,INDIRECT(nfl_game_result),MATCH(D$1,INDIRECT(nfl_game_result_header),0),FALSE)),"error")</f>
        <v>-13</v>
      </c>
      <c r="E1877">
        <f ca="1">IFERROR(IF(ISBLANK(VLOOKUP($B1877,INDIRECT(nfl_game_result),MATCH(E$1,INDIRECT(nfl_game_result_header),0),FALSE)),"",VLOOKUP($B1877,INDIRECT(nfl_game_result),MATCH(E$1,INDIRECT(nfl_game_result_header),0),FALSE)),"error")</f>
        <v>-13.5</v>
      </c>
      <c r="F1877" s="23" t="str">
        <f ca="1">IFERROR(IF(ISBLANK(VLOOKUP($B1877,INDIRECT(nfl_game_result),MATCH(F$1,INDIRECT(nfl_game_result_header),0),FALSE)),"",VLOOKUP($B1877,INDIRECT(nfl_game_result),MATCH(F$1,INDIRECT(nfl_game_result_header),0),FALSE)),"error")</f>
        <v/>
      </c>
      <c r="G1877" s="23" t="str">
        <f ca="1">IFERROR(IF(ISBLANK(VLOOKUP($B1877,INDIRECT(nfl_game_result),MATCH(G$1,INDIRECT(nfl_game_result_header),0),FALSE)),"",VLOOKUP($B1877,INDIRECT(nfl_game_result),MATCH(G$1,INDIRECT(nfl_game_result_header),0),FALSE)),"error")</f>
        <v/>
      </c>
      <c r="H1877">
        <f ca="1">IFERROR(IF(ISBLANK(VLOOKUP($B1877,INDIRECT(nfl_game_result),MATCH(H$1,INDIRECT(nfl_game_result_header),0),FALSE)),"",VLOOKUP($B1877,INDIRECT(nfl_game_result),MATCH(H$1,INDIRECT(nfl_game_result_header),0),FALSE)),"error")</f>
        <v>27</v>
      </c>
      <c r="I1877">
        <f ca="1">IFERROR(IF(ISBLANK(VLOOKUP($B1877,INDIRECT(nfl_game_result),MATCH(I$1,INDIRECT(nfl_game_result_header),0),FALSE)),"",VLOOKUP($B1877,INDIRECT(nfl_game_result),MATCH(I$1,INDIRECT(nfl_game_result_header),0),FALSE)),"error")</f>
        <v>10</v>
      </c>
      <c r="J1877" t="str">
        <f ca="1">IFERROR(IF(ISBLANK(VLOOKUP($B1877,INDIRECT(nfl_game_result),MATCH(J$1,INDIRECT(nfl_game_result_header),0),FALSE)),"",VLOOKUP($B1877,INDIRECT(nfl_game_result),MATCH(J$1,INDIRECT(nfl_game_result_header),0),FALSE)),"error")</f>
        <v>NWE</v>
      </c>
      <c r="K1877" t="str">
        <f ca="1">IFERROR(IF(ISBLANK(VLOOKUP($B1877,INDIRECT(nfl_game_result),MATCH(K$1,INDIRECT(nfl_game_result_header),0),FALSE)),"",VLOOKUP($B1877,INDIRECT(nfl_game_result),MATCH(K$1,INDIRECT(nfl_game_result_header),0),FALSE)),"error")</f>
        <v>NWE</v>
      </c>
      <c r="L1877" s="23" t="str">
        <f ca="1">IFERROR(IF(ISBLANK(VLOOKUP($B1877,INDIRECT(nfl_game_result),MATCH(L$1,INDIRECT(nfl_game_result_header),0),FALSE)),"",VLOOKUP($B1877,INDIRECT(nfl_game_result),MATCH(L$1,INDIRECT(nfl_game_result_header),0),FALSE)),"error")</f>
        <v/>
      </c>
      <c r="M1877" t="s">
        <v>16</v>
      </c>
      <c r="N1877">
        <v>-11</v>
      </c>
      <c r="O1877" t="s">
        <v>94</v>
      </c>
      <c r="P1877">
        <v>8</v>
      </c>
      <c r="Q1877" t="s">
        <v>332</v>
      </c>
      <c r="V1877" s="23" t="s">
        <v>416</v>
      </c>
      <c r="W1877">
        <f ca="1">VALUE(LEFT(C1877, 4))</f>
        <v>2015</v>
      </c>
      <c r="X1877">
        <f ca="1">VALUE(MID(C1877,6,FIND("_",C1877,6)-6))</f>
        <v>9</v>
      </c>
      <c r="Y1877">
        <f ca="1">IF(NOT(OR(ISBLANK(D1877),ISBLANK(E1877),D1877="",E1877="")),D1877-E1877,"")</f>
        <v>0.5</v>
      </c>
      <c r="Z1877">
        <f ca="1">IF(OR(NOT(ISNUMBER(D1877)),ISBLANK(D1877),D1877="",ISBLANK(N1877)),"",ABS(D1877-N1877))</f>
        <v>2</v>
      </c>
      <c r="AA1877">
        <f ca="1">IF(OR(ISBLANK(J1877),ISBLANK(O1877),J1877="",O1877=""),"",IF(J1877=O1877,1,0))</f>
        <v>0</v>
      </c>
      <c r="AB1877">
        <f ca="1">IF(OR(ISBLANK(K1877),ISBLANK(Q1877),K1877="",Q1877=""),"",IF(K1877=Q1877,1,0))</f>
        <v>1</v>
      </c>
      <c r="AC1877" s="23" t="str">
        <f t="shared" ca="1" si="29"/>
        <v/>
      </c>
    </row>
    <row r="1878" spans="1:29" x14ac:dyDescent="0.25">
      <c r="A1878" s="23">
        <v>1877</v>
      </c>
      <c r="B1878">
        <v>924</v>
      </c>
      <c r="C1878" t="str">
        <f ca="1">IFERROR(VLOOKUP($B1878,INDIRECT(nfl_game_result),MATCH(C$1,INDIRECT(nfl_game_result_header),0),FALSE),"error")</f>
        <v>2015_09_TEN@NOR</v>
      </c>
      <c r="D1878">
        <f ca="1">IFERROR(IF(ISBLANK(VLOOKUP($B1878,INDIRECT(nfl_game_result),MATCH(D$1,INDIRECT(nfl_game_result_header),0),FALSE)),"",VLOOKUP($B1878,INDIRECT(nfl_game_result),MATCH(D$1,INDIRECT(nfl_game_result_header),0),FALSE)),"error")</f>
        <v>-9.5</v>
      </c>
      <c r="E1878">
        <f ca="1">IFERROR(IF(ISBLANK(VLOOKUP($B1878,INDIRECT(nfl_game_result),MATCH(E$1,INDIRECT(nfl_game_result_header),0),FALSE)),"",VLOOKUP($B1878,INDIRECT(nfl_game_result),MATCH(E$1,INDIRECT(nfl_game_result_header),0),FALSE)),"error")</f>
        <v>-7</v>
      </c>
      <c r="F1878" s="23" t="str">
        <f ca="1">IFERROR(IF(ISBLANK(VLOOKUP($B1878,INDIRECT(nfl_game_result),MATCH(F$1,INDIRECT(nfl_game_result_header),0),FALSE)),"",VLOOKUP($B1878,INDIRECT(nfl_game_result),MATCH(F$1,INDIRECT(nfl_game_result_header),0),FALSE)),"error")</f>
        <v/>
      </c>
      <c r="G1878" s="23" t="str">
        <f ca="1">IFERROR(IF(ISBLANK(VLOOKUP($B1878,INDIRECT(nfl_game_result),MATCH(G$1,INDIRECT(nfl_game_result_header),0),FALSE)),"",VLOOKUP($B1878,INDIRECT(nfl_game_result),MATCH(G$1,INDIRECT(nfl_game_result_header),0),FALSE)),"error")</f>
        <v/>
      </c>
      <c r="H1878">
        <f ca="1">IFERROR(IF(ISBLANK(VLOOKUP($B1878,INDIRECT(nfl_game_result),MATCH(H$1,INDIRECT(nfl_game_result_header),0),FALSE)),"",VLOOKUP($B1878,INDIRECT(nfl_game_result),MATCH(H$1,INDIRECT(nfl_game_result_header),0),FALSE)),"error")</f>
        <v>28</v>
      </c>
      <c r="I1878">
        <f ca="1">IFERROR(IF(ISBLANK(VLOOKUP($B1878,INDIRECT(nfl_game_result),MATCH(I$1,INDIRECT(nfl_game_result_header),0),FALSE)),"",VLOOKUP($B1878,INDIRECT(nfl_game_result),MATCH(I$1,INDIRECT(nfl_game_result_header),0),FALSE)),"error")</f>
        <v>34</v>
      </c>
      <c r="J1878" t="str">
        <f ca="1">IFERROR(IF(ISBLANK(VLOOKUP($B1878,INDIRECT(nfl_game_result),MATCH(J$1,INDIRECT(nfl_game_result_header),0),FALSE)),"",VLOOKUP($B1878,INDIRECT(nfl_game_result),MATCH(J$1,INDIRECT(nfl_game_result_header),0),FALSE)),"error")</f>
        <v>TEN</v>
      </c>
      <c r="K1878" t="str">
        <f ca="1">IFERROR(IF(ISBLANK(VLOOKUP($B1878,INDIRECT(nfl_game_result),MATCH(K$1,INDIRECT(nfl_game_result_header),0),FALSE)),"",VLOOKUP($B1878,INDIRECT(nfl_game_result),MATCH(K$1,INDIRECT(nfl_game_result_header),0),FALSE)),"error")</f>
        <v>TEN</v>
      </c>
      <c r="L1878" s="23" t="str">
        <f ca="1">IFERROR(IF(ISBLANK(VLOOKUP($B1878,INDIRECT(nfl_game_result),MATCH(L$1,INDIRECT(nfl_game_result_header),0),FALSE)),"",VLOOKUP($B1878,INDIRECT(nfl_game_result),MATCH(L$1,INDIRECT(nfl_game_result_header),0),FALSE)),"error")</f>
        <v/>
      </c>
      <c r="M1878" t="s">
        <v>16</v>
      </c>
      <c r="N1878">
        <v>-7.5</v>
      </c>
      <c r="O1878" t="s">
        <v>93</v>
      </c>
      <c r="P1878">
        <v>7</v>
      </c>
      <c r="Q1878" t="s">
        <v>335</v>
      </c>
      <c r="V1878" s="23" t="s">
        <v>416</v>
      </c>
      <c r="W1878">
        <f ca="1">VALUE(LEFT(C1878, 4))</f>
        <v>2015</v>
      </c>
      <c r="X1878">
        <f ca="1">VALUE(MID(C1878,6,FIND("_",C1878,6)-6))</f>
        <v>9</v>
      </c>
      <c r="Y1878">
        <f ca="1">IF(NOT(OR(ISBLANK(D1878),ISBLANK(E1878),D1878="",E1878="")),D1878-E1878,"")</f>
        <v>-2.5</v>
      </c>
      <c r="Z1878">
        <f ca="1">IF(OR(NOT(ISNUMBER(D1878)),ISBLANK(D1878),D1878="",ISBLANK(N1878)),"",ABS(D1878-N1878))</f>
        <v>2</v>
      </c>
      <c r="AA1878">
        <f ca="1">IF(OR(ISBLANK(J1878),ISBLANK(O1878),J1878="",O1878=""),"",IF(J1878=O1878,1,0))</f>
        <v>1</v>
      </c>
      <c r="AB1878">
        <f ca="1">IF(OR(ISBLANK(K1878),ISBLANK(Q1878),K1878="",Q1878=""),"",IF(K1878=Q1878,1,0))</f>
        <v>0</v>
      </c>
      <c r="AC1878" s="23" t="str">
        <f t="shared" ca="1" si="29"/>
        <v/>
      </c>
    </row>
    <row r="1879" spans="1:29" x14ac:dyDescent="0.25">
      <c r="A1879" s="23">
        <v>1878</v>
      </c>
      <c r="B1879">
        <v>925</v>
      </c>
      <c r="C1879" t="str">
        <f ca="1">IFERROR(VLOOKUP($B1879,INDIRECT(nfl_game_result),MATCH(C$1,INDIRECT(nfl_game_result_header),0),FALSE),"error")</f>
        <v>2015_09_MIA@BUF</v>
      </c>
      <c r="D1879">
        <f ca="1">IFERROR(IF(ISBLANK(VLOOKUP($B1879,INDIRECT(nfl_game_result),MATCH(D$1,INDIRECT(nfl_game_result_header),0),FALSE)),"",VLOOKUP($B1879,INDIRECT(nfl_game_result),MATCH(D$1,INDIRECT(nfl_game_result_header),0),FALSE)),"error")</f>
        <v>-3</v>
      </c>
      <c r="E1879">
        <f ca="1">IFERROR(IF(ISBLANK(VLOOKUP($B1879,INDIRECT(nfl_game_result),MATCH(E$1,INDIRECT(nfl_game_result_header),0),FALSE)),"",VLOOKUP($B1879,INDIRECT(nfl_game_result),MATCH(E$1,INDIRECT(nfl_game_result_header),0),FALSE)),"error")</f>
        <v>-4</v>
      </c>
      <c r="F1879" s="23" t="str">
        <f ca="1">IFERROR(IF(ISBLANK(VLOOKUP($B1879,INDIRECT(nfl_game_result),MATCH(F$1,INDIRECT(nfl_game_result_header),0),FALSE)),"",VLOOKUP($B1879,INDIRECT(nfl_game_result),MATCH(F$1,INDIRECT(nfl_game_result_header),0),FALSE)),"error")</f>
        <v/>
      </c>
      <c r="G1879" s="23" t="str">
        <f ca="1">IFERROR(IF(ISBLANK(VLOOKUP($B1879,INDIRECT(nfl_game_result),MATCH(G$1,INDIRECT(nfl_game_result_header),0),FALSE)),"",VLOOKUP($B1879,INDIRECT(nfl_game_result),MATCH(G$1,INDIRECT(nfl_game_result_header),0),FALSE)),"error")</f>
        <v/>
      </c>
      <c r="H1879">
        <f ca="1">IFERROR(IF(ISBLANK(VLOOKUP($B1879,INDIRECT(nfl_game_result),MATCH(H$1,INDIRECT(nfl_game_result_header),0),FALSE)),"",VLOOKUP($B1879,INDIRECT(nfl_game_result),MATCH(H$1,INDIRECT(nfl_game_result_header),0),FALSE)),"error")</f>
        <v>33</v>
      </c>
      <c r="I1879">
        <f ca="1">IFERROR(IF(ISBLANK(VLOOKUP($B1879,INDIRECT(nfl_game_result),MATCH(I$1,INDIRECT(nfl_game_result_header),0),FALSE)),"",VLOOKUP($B1879,INDIRECT(nfl_game_result),MATCH(I$1,INDIRECT(nfl_game_result_header),0),FALSE)),"error")</f>
        <v>17</v>
      </c>
      <c r="J1879" t="str">
        <f ca="1">IFERROR(IF(ISBLANK(VLOOKUP($B1879,INDIRECT(nfl_game_result),MATCH(J$1,INDIRECT(nfl_game_result_header),0),FALSE)),"",VLOOKUP($B1879,INDIRECT(nfl_game_result),MATCH(J$1,INDIRECT(nfl_game_result_header),0),FALSE)),"error")</f>
        <v>BUF</v>
      </c>
      <c r="K1879" t="str">
        <f ca="1">IFERROR(IF(ISBLANK(VLOOKUP($B1879,INDIRECT(nfl_game_result),MATCH(K$1,INDIRECT(nfl_game_result_header),0),FALSE)),"",VLOOKUP($B1879,INDIRECT(nfl_game_result),MATCH(K$1,INDIRECT(nfl_game_result_header),0),FALSE)),"error")</f>
        <v>BUF</v>
      </c>
      <c r="L1879" s="23" t="str">
        <f ca="1">IFERROR(IF(ISBLANK(VLOOKUP($B1879,INDIRECT(nfl_game_result),MATCH(L$1,INDIRECT(nfl_game_result_header),0),FALSE)),"",VLOOKUP($B1879,INDIRECT(nfl_game_result),MATCH(L$1,INDIRECT(nfl_game_result_header),0),FALSE)),"error")</f>
        <v/>
      </c>
      <c r="M1879" t="s">
        <v>16</v>
      </c>
      <c r="N1879">
        <v>1.5</v>
      </c>
      <c r="O1879" t="s">
        <v>66</v>
      </c>
      <c r="P1879">
        <v>4</v>
      </c>
      <c r="Q1879" t="s">
        <v>66</v>
      </c>
      <c r="V1879" s="23" t="s">
        <v>416</v>
      </c>
      <c r="W1879">
        <f ca="1">VALUE(LEFT(C1879, 4))</f>
        <v>2015</v>
      </c>
      <c r="X1879">
        <f ca="1">VALUE(MID(C1879,6,FIND("_",C1879,6)-6))</f>
        <v>9</v>
      </c>
      <c r="Y1879">
        <f ca="1">IF(NOT(OR(ISBLANK(D1879),ISBLANK(E1879),D1879="",E1879="")),D1879-E1879,"")</f>
        <v>1</v>
      </c>
      <c r="Z1879">
        <f ca="1">IF(OR(NOT(ISNUMBER(D1879)),ISBLANK(D1879),D1879="",ISBLANK(N1879)),"",ABS(D1879-N1879))</f>
        <v>4.5</v>
      </c>
      <c r="AA1879">
        <f ca="1">IF(OR(ISBLANK(J1879),ISBLANK(O1879),J1879="",O1879=""),"",IF(J1879=O1879,1,0))</f>
        <v>1</v>
      </c>
      <c r="AB1879">
        <f ca="1">IF(OR(ISBLANK(K1879),ISBLANK(Q1879),K1879="",Q1879=""),"",IF(K1879=Q1879,1,0))</f>
        <v>1</v>
      </c>
      <c r="AC1879" s="23" t="str">
        <f t="shared" ca="1" si="29"/>
        <v/>
      </c>
    </row>
    <row r="1880" spans="1:29" x14ac:dyDescent="0.25">
      <c r="A1880" s="23">
        <v>1879</v>
      </c>
      <c r="B1880">
        <v>926</v>
      </c>
      <c r="C1880" t="str">
        <f ca="1">IFERROR(VLOOKUP($B1880,INDIRECT(nfl_game_result),MATCH(C$1,INDIRECT(nfl_game_result_header),0),FALSE),"error")</f>
        <v>2015_09_STL@MIN</v>
      </c>
      <c r="D1880">
        <f ca="1">IFERROR(IF(ISBLANK(VLOOKUP($B1880,INDIRECT(nfl_game_result),MATCH(D$1,INDIRECT(nfl_game_result_header),0),FALSE)),"",VLOOKUP($B1880,INDIRECT(nfl_game_result),MATCH(D$1,INDIRECT(nfl_game_result_header),0),FALSE)),"error")</f>
        <v>-3.5</v>
      </c>
      <c r="E1880">
        <f ca="1">IFERROR(IF(ISBLANK(VLOOKUP($B1880,INDIRECT(nfl_game_result),MATCH(E$1,INDIRECT(nfl_game_result_header),0),FALSE)),"",VLOOKUP($B1880,INDIRECT(nfl_game_result),MATCH(E$1,INDIRECT(nfl_game_result_header),0),FALSE)),"error")</f>
        <v>-1</v>
      </c>
      <c r="F1880" s="23" t="str">
        <f ca="1">IFERROR(IF(ISBLANK(VLOOKUP($B1880,INDIRECT(nfl_game_result),MATCH(F$1,INDIRECT(nfl_game_result_header),0),FALSE)),"",VLOOKUP($B1880,INDIRECT(nfl_game_result),MATCH(F$1,INDIRECT(nfl_game_result_header),0),FALSE)),"error")</f>
        <v/>
      </c>
      <c r="G1880" s="23" t="str">
        <f ca="1">IFERROR(IF(ISBLANK(VLOOKUP($B1880,INDIRECT(nfl_game_result),MATCH(G$1,INDIRECT(nfl_game_result_header),0),FALSE)),"",VLOOKUP($B1880,INDIRECT(nfl_game_result),MATCH(G$1,INDIRECT(nfl_game_result_header),0),FALSE)),"error")</f>
        <v/>
      </c>
      <c r="H1880">
        <f ca="1">IFERROR(IF(ISBLANK(VLOOKUP($B1880,INDIRECT(nfl_game_result),MATCH(H$1,INDIRECT(nfl_game_result_header),0),FALSE)),"",VLOOKUP($B1880,INDIRECT(nfl_game_result),MATCH(H$1,INDIRECT(nfl_game_result_header),0),FALSE)),"error")</f>
        <v>21</v>
      </c>
      <c r="I1880">
        <f ca="1">IFERROR(IF(ISBLANK(VLOOKUP($B1880,INDIRECT(nfl_game_result),MATCH(I$1,INDIRECT(nfl_game_result_header),0),FALSE)),"",VLOOKUP($B1880,INDIRECT(nfl_game_result),MATCH(I$1,INDIRECT(nfl_game_result_header),0),FALSE)),"error")</f>
        <v>18</v>
      </c>
      <c r="J1880" t="str">
        <f ca="1">IFERROR(IF(ISBLANK(VLOOKUP($B1880,INDIRECT(nfl_game_result),MATCH(J$1,INDIRECT(nfl_game_result_header),0),FALSE)),"",VLOOKUP($B1880,INDIRECT(nfl_game_result),MATCH(J$1,INDIRECT(nfl_game_result_header),0),FALSE)),"error")</f>
        <v>MIN</v>
      </c>
      <c r="K1880" t="str">
        <f ca="1">IFERROR(IF(ISBLANK(VLOOKUP($B1880,INDIRECT(nfl_game_result),MATCH(K$1,INDIRECT(nfl_game_result_header),0),FALSE)),"",VLOOKUP($B1880,INDIRECT(nfl_game_result),MATCH(K$1,INDIRECT(nfl_game_result_header),0),FALSE)),"error")</f>
        <v>MIN</v>
      </c>
      <c r="L1880" s="23" t="str">
        <f ca="1">IFERROR(IF(ISBLANK(VLOOKUP($B1880,INDIRECT(nfl_game_result),MATCH(L$1,INDIRECT(nfl_game_result_header),0),FALSE)),"",VLOOKUP($B1880,INDIRECT(nfl_game_result),MATCH(L$1,INDIRECT(nfl_game_result_header),0),FALSE)),"error")</f>
        <v/>
      </c>
      <c r="M1880" t="s">
        <v>16</v>
      </c>
      <c r="N1880">
        <v>-3</v>
      </c>
      <c r="O1880" t="s">
        <v>91</v>
      </c>
      <c r="P1880">
        <v>10</v>
      </c>
      <c r="Q1880" t="s">
        <v>91</v>
      </c>
      <c r="V1880" s="23" t="s">
        <v>416</v>
      </c>
      <c r="W1880">
        <f ca="1">VALUE(LEFT(C1880, 4))</f>
        <v>2015</v>
      </c>
      <c r="X1880">
        <f ca="1">VALUE(MID(C1880,6,FIND("_",C1880,6)-6))</f>
        <v>9</v>
      </c>
      <c r="Y1880">
        <f ca="1">IF(NOT(OR(ISBLANK(D1880),ISBLANK(E1880),D1880="",E1880="")),D1880-E1880,"")</f>
        <v>-2.5</v>
      </c>
      <c r="Z1880">
        <f ca="1">IF(OR(NOT(ISNUMBER(D1880)),ISBLANK(D1880),D1880="",ISBLANK(N1880)),"",ABS(D1880-N1880))</f>
        <v>0.5</v>
      </c>
      <c r="AA1880">
        <f ca="1">IF(OR(ISBLANK(J1880),ISBLANK(O1880),J1880="",O1880=""),"",IF(J1880=O1880,1,0))</f>
        <v>0</v>
      </c>
      <c r="AB1880">
        <f ca="1">IF(OR(ISBLANK(K1880),ISBLANK(Q1880),K1880="",Q1880=""),"",IF(K1880=Q1880,1,0))</f>
        <v>0</v>
      </c>
      <c r="AC1880" s="23" t="str">
        <f t="shared" ca="1" si="29"/>
        <v/>
      </c>
    </row>
    <row r="1881" spans="1:29" x14ac:dyDescent="0.25">
      <c r="A1881" s="23">
        <v>1880</v>
      </c>
      <c r="B1881">
        <v>927</v>
      </c>
      <c r="C1881" t="str">
        <f ca="1">IFERROR(VLOOKUP($B1881,INDIRECT(nfl_game_result),MATCH(C$1,INDIRECT(nfl_game_result_header),0),FALSE),"error")</f>
        <v>2015_09_JAX@NYJ</v>
      </c>
      <c r="D1881">
        <f ca="1">IFERROR(IF(ISBLANK(VLOOKUP($B1881,INDIRECT(nfl_game_result),MATCH(D$1,INDIRECT(nfl_game_result_header),0),FALSE)),"",VLOOKUP($B1881,INDIRECT(nfl_game_result),MATCH(D$1,INDIRECT(nfl_game_result_header),0),FALSE)),"error")</f>
        <v>-2.5</v>
      </c>
      <c r="E1881">
        <f ca="1">IFERROR(IF(ISBLANK(VLOOKUP($B1881,INDIRECT(nfl_game_result),MATCH(E$1,INDIRECT(nfl_game_result_header),0),FALSE)),"",VLOOKUP($B1881,INDIRECT(nfl_game_result),MATCH(E$1,INDIRECT(nfl_game_result_header),0),FALSE)),"error")</f>
        <v>-7.5</v>
      </c>
      <c r="F1881" s="23" t="str">
        <f ca="1">IFERROR(IF(ISBLANK(VLOOKUP($B1881,INDIRECT(nfl_game_result),MATCH(F$1,INDIRECT(nfl_game_result_header),0),FALSE)),"",VLOOKUP($B1881,INDIRECT(nfl_game_result),MATCH(F$1,INDIRECT(nfl_game_result_header),0),FALSE)),"error")</f>
        <v/>
      </c>
      <c r="G1881" s="23" t="str">
        <f ca="1">IFERROR(IF(ISBLANK(VLOOKUP($B1881,INDIRECT(nfl_game_result),MATCH(G$1,INDIRECT(nfl_game_result_header),0),FALSE)),"",VLOOKUP($B1881,INDIRECT(nfl_game_result),MATCH(G$1,INDIRECT(nfl_game_result_header),0),FALSE)),"error")</f>
        <v/>
      </c>
      <c r="H1881">
        <f ca="1">IFERROR(IF(ISBLANK(VLOOKUP($B1881,INDIRECT(nfl_game_result),MATCH(H$1,INDIRECT(nfl_game_result_header),0),FALSE)),"",VLOOKUP($B1881,INDIRECT(nfl_game_result),MATCH(H$1,INDIRECT(nfl_game_result_header),0),FALSE)),"error")</f>
        <v>28</v>
      </c>
      <c r="I1881">
        <f ca="1">IFERROR(IF(ISBLANK(VLOOKUP($B1881,INDIRECT(nfl_game_result),MATCH(I$1,INDIRECT(nfl_game_result_header),0),FALSE)),"",VLOOKUP($B1881,INDIRECT(nfl_game_result),MATCH(I$1,INDIRECT(nfl_game_result_header),0),FALSE)),"error")</f>
        <v>23</v>
      </c>
      <c r="J1881" t="str">
        <f ca="1">IFERROR(IF(ISBLANK(VLOOKUP($B1881,INDIRECT(nfl_game_result),MATCH(J$1,INDIRECT(nfl_game_result_header),0),FALSE)),"",VLOOKUP($B1881,INDIRECT(nfl_game_result),MATCH(J$1,INDIRECT(nfl_game_result_header),0),FALSE)),"error")</f>
        <v>JAX</v>
      </c>
      <c r="K1881" t="str">
        <f ca="1">IFERROR(IF(ISBLANK(VLOOKUP($B1881,INDIRECT(nfl_game_result),MATCH(K$1,INDIRECT(nfl_game_result_header),0),FALSE)),"",VLOOKUP($B1881,INDIRECT(nfl_game_result),MATCH(K$1,INDIRECT(nfl_game_result_header),0),FALSE)),"error")</f>
        <v>NYJ</v>
      </c>
      <c r="L1881" s="23" t="str">
        <f ca="1">IFERROR(IF(ISBLANK(VLOOKUP($B1881,INDIRECT(nfl_game_result),MATCH(L$1,INDIRECT(nfl_game_result_header),0),FALSE)),"",VLOOKUP($B1881,INDIRECT(nfl_game_result),MATCH(L$1,INDIRECT(nfl_game_result_header),0),FALSE)),"error")</f>
        <v/>
      </c>
      <c r="M1881" t="s">
        <v>16</v>
      </c>
      <c r="N1881">
        <v>-7.5</v>
      </c>
      <c r="O1881" t="s">
        <v>84</v>
      </c>
      <c r="P1881">
        <v>2</v>
      </c>
      <c r="Q1881" t="s">
        <v>84</v>
      </c>
      <c r="V1881" s="23" t="s">
        <v>416</v>
      </c>
      <c r="W1881">
        <f ca="1">VALUE(LEFT(C1881, 4))</f>
        <v>2015</v>
      </c>
      <c r="X1881">
        <f ca="1">VALUE(MID(C1881,6,FIND("_",C1881,6)-6))</f>
        <v>9</v>
      </c>
      <c r="Y1881">
        <f ca="1">IF(NOT(OR(ISBLANK(D1881),ISBLANK(E1881),D1881="",E1881="")),D1881-E1881,"")</f>
        <v>5</v>
      </c>
      <c r="Z1881">
        <f ca="1">IF(OR(NOT(ISNUMBER(D1881)),ISBLANK(D1881),D1881="",ISBLANK(N1881)),"",ABS(D1881-N1881))</f>
        <v>5</v>
      </c>
      <c r="AA1881">
        <f ca="1">IF(OR(ISBLANK(J1881),ISBLANK(O1881),J1881="",O1881=""),"",IF(J1881=O1881,1,0))</f>
        <v>0</v>
      </c>
      <c r="AB1881">
        <f ca="1">IF(OR(ISBLANK(K1881),ISBLANK(Q1881),K1881="",Q1881=""),"",IF(K1881=Q1881,1,0))</f>
        <v>1</v>
      </c>
      <c r="AC1881" s="23" t="str">
        <f t="shared" ca="1" si="29"/>
        <v/>
      </c>
    </row>
    <row r="1882" spans="1:29" x14ac:dyDescent="0.25">
      <c r="A1882" s="23">
        <v>1881</v>
      </c>
      <c r="B1882">
        <v>928</v>
      </c>
      <c r="C1882" t="str">
        <f ca="1">IFERROR(VLOOKUP($B1882,INDIRECT(nfl_game_result),MATCH(C$1,INDIRECT(nfl_game_result_header),0),FALSE),"error")</f>
        <v>2015_09_OAK@PIT</v>
      </c>
      <c r="D1882">
        <f ca="1">IFERROR(IF(ISBLANK(VLOOKUP($B1882,INDIRECT(nfl_game_result),MATCH(D$1,INDIRECT(nfl_game_result_header),0),FALSE)),"",VLOOKUP($B1882,INDIRECT(nfl_game_result),MATCH(D$1,INDIRECT(nfl_game_result_header),0),FALSE)),"error")</f>
        <v>-6</v>
      </c>
      <c r="E1882">
        <f ca="1">IFERROR(IF(ISBLANK(VLOOKUP($B1882,INDIRECT(nfl_game_result),MATCH(E$1,INDIRECT(nfl_game_result_header),0),FALSE)),"",VLOOKUP($B1882,INDIRECT(nfl_game_result),MATCH(E$1,INDIRECT(nfl_game_result_header),0),FALSE)),"error")</f>
        <v>-6</v>
      </c>
      <c r="F1882" s="23" t="str">
        <f ca="1">IFERROR(IF(ISBLANK(VLOOKUP($B1882,INDIRECT(nfl_game_result),MATCH(F$1,INDIRECT(nfl_game_result_header),0),FALSE)),"",VLOOKUP($B1882,INDIRECT(nfl_game_result),MATCH(F$1,INDIRECT(nfl_game_result_header),0),FALSE)),"error")</f>
        <v/>
      </c>
      <c r="G1882" s="23" t="str">
        <f ca="1">IFERROR(IF(ISBLANK(VLOOKUP($B1882,INDIRECT(nfl_game_result),MATCH(G$1,INDIRECT(nfl_game_result_header),0),FALSE)),"",VLOOKUP($B1882,INDIRECT(nfl_game_result),MATCH(G$1,INDIRECT(nfl_game_result_header),0),FALSE)),"error")</f>
        <v/>
      </c>
      <c r="H1882">
        <f ca="1">IFERROR(IF(ISBLANK(VLOOKUP($B1882,INDIRECT(nfl_game_result),MATCH(H$1,INDIRECT(nfl_game_result_header),0),FALSE)),"",VLOOKUP($B1882,INDIRECT(nfl_game_result),MATCH(H$1,INDIRECT(nfl_game_result_header),0),FALSE)),"error")</f>
        <v>38</v>
      </c>
      <c r="I1882">
        <f ca="1">IFERROR(IF(ISBLANK(VLOOKUP($B1882,INDIRECT(nfl_game_result),MATCH(I$1,INDIRECT(nfl_game_result_header),0),FALSE)),"",VLOOKUP($B1882,INDIRECT(nfl_game_result),MATCH(I$1,INDIRECT(nfl_game_result_header),0),FALSE)),"error")</f>
        <v>35</v>
      </c>
      <c r="J1882" t="str">
        <f ca="1">IFERROR(IF(ISBLANK(VLOOKUP($B1882,INDIRECT(nfl_game_result),MATCH(J$1,INDIRECT(nfl_game_result_header),0),FALSE)),"",VLOOKUP($B1882,INDIRECT(nfl_game_result),MATCH(J$1,INDIRECT(nfl_game_result_header),0),FALSE)),"error")</f>
        <v>OAK</v>
      </c>
      <c r="K1882" t="str">
        <f ca="1">IFERROR(IF(ISBLANK(VLOOKUP($B1882,INDIRECT(nfl_game_result),MATCH(K$1,INDIRECT(nfl_game_result_header),0),FALSE)),"",VLOOKUP($B1882,INDIRECT(nfl_game_result),MATCH(K$1,INDIRECT(nfl_game_result_header),0),FALSE)),"error")</f>
        <v>PIT</v>
      </c>
      <c r="L1882" s="23" t="str">
        <f ca="1">IFERROR(IF(ISBLANK(VLOOKUP($B1882,INDIRECT(nfl_game_result),MATCH(L$1,INDIRECT(nfl_game_result_header),0),FALSE)),"",VLOOKUP($B1882,INDIRECT(nfl_game_result),MATCH(L$1,INDIRECT(nfl_game_result_header),0),FALSE)),"error")</f>
        <v/>
      </c>
      <c r="M1882" t="s">
        <v>16</v>
      </c>
      <c r="N1882">
        <v>-6</v>
      </c>
      <c r="O1882" t="s">
        <v>87</v>
      </c>
      <c r="P1882">
        <v>6</v>
      </c>
      <c r="Q1882" t="s">
        <v>87</v>
      </c>
      <c r="V1882" s="23" t="s">
        <v>416</v>
      </c>
      <c r="W1882">
        <f ca="1">VALUE(LEFT(C1882, 4))</f>
        <v>2015</v>
      </c>
      <c r="X1882">
        <f ca="1">VALUE(MID(C1882,6,FIND("_",C1882,6)-6))</f>
        <v>9</v>
      </c>
      <c r="Y1882">
        <f ca="1">IF(NOT(OR(ISBLANK(D1882),ISBLANK(E1882),D1882="",E1882="")),D1882-E1882,"")</f>
        <v>0</v>
      </c>
      <c r="Z1882">
        <f ca="1">IF(OR(NOT(ISNUMBER(D1882)),ISBLANK(D1882),D1882="",ISBLANK(N1882)),"",ABS(D1882-N1882))</f>
        <v>0</v>
      </c>
      <c r="AA1882">
        <f ca="1">IF(OR(ISBLANK(J1882),ISBLANK(O1882),J1882="",O1882=""),"",IF(J1882=O1882,1,0))</f>
        <v>0</v>
      </c>
      <c r="AB1882">
        <f ca="1">IF(OR(ISBLANK(K1882),ISBLANK(Q1882),K1882="",Q1882=""),"",IF(K1882=Q1882,1,0))</f>
        <v>1</v>
      </c>
      <c r="AC1882" s="23" t="str">
        <f t="shared" ca="1" si="29"/>
        <v/>
      </c>
    </row>
    <row r="1883" spans="1:29" x14ac:dyDescent="0.25">
      <c r="A1883" s="23">
        <v>1882</v>
      </c>
      <c r="B1883">
        <v>929</v>
      </c>
      <c r="C1883" t="str">
        <f ca="1">IFERROR(VLOOKUP($B1883,INDIRECT(nfl_game_result),MATCH(C$1,INDIRECT(nfl_game_result_header),0),FALSE),"error")</f>
        <v>2015_09_NYG@TBY</v>
      </c>
      <c r="D1883">
        <f ca="1">IFERROR(IF(ISBLANK(VLOOKUP($B1883,INDIRECT(nfl_game_result),MATCH(D$1,INDIRECT(nfl_game_result_header),0),FALSE)),"",VLOOKUP($B1883,INDIRECT(nfl_game_result),MATCH(D$1,INDIRECT(nfl_game_result_header),0),FALSE)),"error")</f>
        <v>1</v>
      </c>
      <c r="E1883">
        <f ca="1">IFERROR(IF(ISBLANK(VLOOKUP($B1883,INDIRECT(nfl_game_result),MATCH(E$1,INDIRECT(nfl_game_result_header),0),FALSE)),"",VLOOKUP($B1883,INDIRECT(nfl_game_result),MATCH(E$1,INDIRECT(nfl_game_result_header),0),FALSE)),"error")</f>
        <v>2</v>
      </c>
      <c r="F1883" s="23" t="str">
        <f ca="1">IFERROR(IF(ISBLANK(VLOOKUP($B1883,INDIRECT(nfl_game_result),MATCH(F$1,INDIRECT(nfl_game_result_header),0),FALSE)),"",VLOOKUP($B1883,INDIRECT(nfl_game_result),MATCH(F$1,INDIRECT(nfl_game_result_header),0),FALSE)),"error")</f>
        <v/>
      </c>
      <c r="G1883" s="23" t="str">
        <f ca="1">IFERROR(IF(ISBLANK(VLOOKUP($B1883,INDIRECT(nfl_game_result),MATCH(G$1,INDIRECT(nfl_game_result_header),0),FALSE)),"",VLOOKUP($B1883,INDIRECT(nfl_game_result),MATCH(G$1,INDIRECT(nfl_game_result_header),0),FALSE)),"error")</f>
        <v/>
      </c>
      <c r="H1883">
        <f ca="1">IFERROR(IF(ISBLANK(VLOOKUP($B1883,INDIRECT(nfl_game_result),MATCH(H$1,INDIRECT(nfl_game_result_header),0),FALSE)),"",VLOOKUP($B1883,INDIRECT(nfl_game_result),MATCH(H$1,INDIRECT(nfl_game_result_header),0),FALSE)),"error")</f>
        <v>18</v>
      </c>
      <c r="I1883">
        <f ca="1">IFERROR(IF(ISBLANK(VLOOKUP($B1883,INDIRECT(nfl_game_result),MATCH(I$1,INDIRECT(nfl_game_result_header),0),FALSE)),"",VLOOKUP($B1883,INDIRECT(nfl_game_result),MATCH(I$1,INDIRECT(nfl_game_result_header),0),FALSE)),"error")</f>
        <v>32</v>
      </c>
      <c r="J1883" t="str">
        <f ca="1">IFERROR(IF(ISBLANK(VLOOKUP($B1883,INDIRECT(nfl_game_result),MATCH(J$1,INDIRECT(nfl_game_result_header),0),FALSE)),"",VLOOKUP($B1883,INDIRECT(nfl_game_result),MATCH(J$1,INDIRECT(nfl_game_result_header),0),FALSE)),"error")</f>
        <v>NYG</v>
      </c>
      <c r="K1883" t="str">
        <f ca="1">IFERROR(IF(ISBLANK(VLOOKUP($B1883,INDIRECT(nfl_game_result),MATCH(K$1,INDIRECT(nfl_game_result_header),0),FALSE)),"",VLOOKUP($B1883,INDIRECT(nfl_game_result),MATCH(K$1,INDIRECT(nfl_game_result_header),0),FALSE)),"error")</f>
        <v>NYG</v>
      </c>
      <c r="L1883" s="23" t="str">
        <f ca="1">IFERROR(IF(ISBLANK(VLOOKUP($B1883,INDIRECT(nfl_game_result),MATCH(L$1,INDIRECT(nfl_game_result_header),0),FALSE)),"",VLOOKUP($B1883,INDIRECT(nfl_game_result),MATCH(L$1,INDIRECT(nfl_game_result_header),0),FALSE)),"error")</f>
        <v/>
      </c>
      <c r="M1883" t="s">
        <v>16</v>
      </c>
      <c r="N1883">
        <v>3</v>
      </c>
      <c r="O1883" t="s">
        <v>334</v>
      </c>
      <c r="P1883">
        <v>9</v>
      </c>
      <c r="Q1883" t="s">
        <v>334</v>
      </c>
      <c r="V1883" s="23" t="s">
        <v>416</v>
      </c>
      <c r="W1883">
        <f ca="1">VALUE(LEFT(C1883, 4))</f>
        <v>2015</v>
      </c>
      <c r="X1883">
        <f ca="1">VALUE(MID(C1883,6,FIND("_",C1883,6)-6))</f>
        <v>9</v>
      </c>
      <c r="Y1883">
        <f ca="1">IF(NOT(OR(ISBLANK(D1883),ISBLANK(E1883),D1883="",E1883="")),D1883-E1883,"")</f>
        <v>-1</v>
      </c>
      <c r="Z1883">
        <f ca="1">IF(OR(NOT(ISNUMBER(D1883)),ISBLANK(D1883),D1883="",ISBLANK(N1883)),"",ABS(D1883-N1883))</f>
        <v>2</v>
      </c>
      <c r="AA1883">
        <f ca="1">IF(OR(ISBLANK(J1883),ISBLANK(O1883),J1883="",O1883=""),"",IF(J1883=O1883,1,0))</f>
        <v>0</v>
      </c>
      <c r="AB1883">
        <f ca="1">IF(OR(ISBLANK(K1883),ISBLANK(Q1883),K1883="",Q1883=""),"",IF(K1883=Q1883,1,0))</f>
        <v>0</v>
      </c>
      <c r="AC1883" s="23" t="str">
        <f t="shared" ca="1" si="29"/>
        <v/>
      </c>
    </row>
    <row r="1884" spans="1:29" x14ac:dyDescent="0.25">
      <c r="A1884" s="23">
        <v>1883</v>
      </c>
      <c r="B1884">
        <v>930</v>
      </c>
      <c r="C1884" t="str">
        <f ca="1">IFERROR(VLOOKUP($B1884,INDIRECT(nfl_game_result),MATCH(C$1,INDIRECT(nfl_game_result_header),0),FALSE),"error")</f>
        <v>2015_09_ATL@SFO</v>
      </c>
      <c r="D1884">
        <f ca="1">IFERROR(IF(ISBLANK(VLOOKUP($B1884,INDIRECT(nfl_game_result),MATCH(D$1,INDIRECT(nfl_game_result_header),0),FALSE)),"",VLOOKUP($B1884,INDIRECT(nfl_game_result),MATCH(D$1,INDIRECT(nfl_game_result_header),0),FALSE)),"error")</f>
        <v>2.5</v>
      </c>
      <c r="E1884">
        <f ca="1">IFERROR(IF(ISBLANK(VLOOKUP($B1884,INDIRECT(nfl_game_result),MATCH(E$1,INDIRECT(nfl_game_result_header),0),FALSE)),"",VLOOKUP($B1884,INDIRECT(nfl_game_result),MATCH(E$1,INDIRECT(nfl_game_result_header),0),FALSE)),"error")</f>
        <v>7</v>
      </c>
      <c r="F1884" s="23" t="str">
        <f ca="1">IFERROR(IF(ISBLANK(VLOOKUP($B1884,INDIRECT(nfl_game_result),MATCH(F$1,INDIRECT(nfl_game_result_header),0),FALSE)),"",VLOOKUP($B1884,INDIRECT(nfl_game_result),MATCH(F$1,INDIRECT(nfl_game_result_header),0),FALSE)),"error")</f>
        <v/>
      </c>
      <c r="G1884" s="23" t="str">
        <f ca="1">IFERROR(IF(ISBLANK(VLOOKUP($B1884,INDIRECT(nfl_game_result),MATCH(G$1,INDIRECT(nfl_game_result_header),0),FALSE)),"",VLOOKUP($B1884,INDIRECT(nfl_game_result),MATCH(G$1,INDIRECT(nfl_game_result_header),0),FALSE)),"error")</f>
        <v/>
      </c>
      <c r="H1884">
        <f ca="1">IFERROR(IF(ISBLANK(VLOOKUP($B1884,INDIRECT(nfl_game_result),MATCH(H$1,INDIRECT(nfl_game_result_header),0),FALSE)),"",VLOOKUP($B1884,INDIRECT(nfl_game_result),MATCH(H$1,INDIRECT(nfl_game_result_header),0),FALSE)),"error")</f>
        <v>17</v>
      </c>
      <c r="I1884">
        <f ca="1">IFERROR(IF(ISBLANK(VLOOKUP($B1884,INDIRECT(nfl_game_result),MATCH(I$1,INDIRECT(nfl_game_result_header),0),FALSE)),"",VLOOKUP($B1884,INDIRECT(nfl_game_result),MATCH(I$1,INDIRECT(nfl_game_result_header),0),FALSE)),"error")</f>
        <v>16</v>
      </c>
      <c r="J1884" t="str">
        <f ca="1">IFERROR(IF(ISBLANK(VLOOKUP($B1884,INDIRECT(nfl_game_result),MATCH(J$1,INDIRECT(nfl_game_result_header),0),FALSE)),"",VLOOKUP($B1884,INDIRECT(nfl_game_result),MATCH(J$1,INDIRECT(nfl_game_result_header),0),FALSE)),"error")</f>
        <v>SFO</v>
      </c>
      <c r="K1884" t="str">
        <f ca="1">IFERROR(IF(ISBLANK(VLOOKUP($B1884,INDIRECT(nfl_game_result),MATCH(K$1,INDIRECT(nfl_game_result_header),0),FALSE)),"",VLOOKUP($B1884,INDIRECT(nfl_game_result),MATCH(K$1,INDIRECT(nfl_game_result_header),0),FALSE)),"error")</f>
        <v>SFO</v>
      </c>
      <c r="L1884" s="23" t="str">
        <f ca="1">IFERROR(IF(ISBLANK(VLOOKUP($B1884,INDIRECT(nfl_game_result),MATCH(L$1,INDIRECT(nfl_game_result_header),0),FALSE)),"",VLOOKUP($B1884,INDIRECT(nfl_game_result),MATCH(L$1,INDIRECT(nfl_game_result_header),0),FALSE)),"error")</f>
        <v/>
      </c>
      <c r="M1884" t="s">
        <v>16</v>
      </c>
      <c r="N1884">
        <v>4</v>
      </c>
      <c r="O1884" t="s">
        <v>20</v>
      </c>
      <c r="P1884">
        <v>13</v>
      </c>
      <c r="Q1884" t="s">
        <v>20</v>
      </c>
      <c r="V1884" s="23" t="s">
        <v>416</v>
      </c>
      <c r="W1884">
        <f ca="1">VALUE(LEFT(C1884, 4))</f>
        <v>2015</v>
      </c>
      <c r="X1884">
        <f ca="1">VALUE(MID(C1884,6,FIND("_",C1884,6)-6))</f>
        <v>9</v>
      </c>
      <c r="Y1884">
        <f ca="1">IF(NOT(OR(ISBLANK(D1884),ISBLANK(E1884),D1884="",E1884="")),D1884-E1884,"")</f>
        <v>-4.5</v>
      </c>
      <c r="Z1884">
        <f ca="1">IF(OR(NOT(ISNUMBER(D1884)),ISBLANK(D1884),D1884="",ISBLANK(N1884)),"",ABS(D1884-N1884))</f>
        <v>1.5</v>
      </c>
      <c r="AA1884">
        <f ca="1">IF(OR(ISBLANK(J1884),ISBLANK(O1884),J1884="",O1884=""),"",IF(J1884=O1884,1,0))</f>
        <v>0</v>
      </c>
      <c r="AB1884">
        <f ca="1">IF(OR(ISBLANK(K1884),ISBLANK(Q1884),K1884="",Q1884=""),"",IF(K1884=Q1884,1,0))</f>
        <v>0</v>
      </c>
      <c r="AC1884" s="23" t="str">
        <f t="shared" ca="1" si="29"/>
        <v/>
      </c>
    </row>
    <row r="1885" spans="1:29" x14ac:dyDescent="0.25">
      <c r="A1885" s="23">
        <v>1884</v>
      </c>
      <c r="B1885">
        <v>931</v>
      </c>
      <c r="C1885" t="str">
        <f ca="1">IFERROR(VLOOKUP($B1885,INDIRECT(nfl_game_result),MATCH(C$1,INDIRECT(nfl_game_result_header),0),FALSE),"error")</f>
        <v>2015_09_DEN@IND</v>
      </c>
      <c r="D1885">
        <f ca="1">IFERROR(IF(ISBLANK(VLOOKUP($B1885,INDIRECT(nfl_game_result),MATCH(D$1,INDIRECT(nfl_game_result_header),0),FALSE)),"",VLOOKUP($B1885,INDIRECT(nfl_game_result),MATCH(D$1,INDIRECT(nfl_game_result_header),0),FALSE)),"error")</f>
        <v>3</v>
      </c>
      <c r="E1885">
        <f ca="1">IFERROR(IF(ISBLANK(VLOOKUP($B1885,INDIRECT(nfl_game_result),MATCH(E$1,INDIRECT(nfl_game_result_header),0),FALSE)),"",VLOOKUP($B1885,INDIRECT(nfl_game_result),MATCH(E$1,INDIRECT(nfl_game_result_header),0),FALSE)),"error")</f>
        <v>4</v>
      </c>
      <c r="F1885" s="23" t="str">
        <f ca="1">IFERROR(IF(ISBLANK(VLOOKUP($B1885,INDIRECT(nfl_game_result),MATCH(F$1,INDIRECT(nfl_game_result_header),0),FALSE)),"",VLOOKUP($B1885,INDIRECT(nfl_game_result),MATCH(F$1,INDIRECT(nfl_game_result_header),0),FALSE)),"error")</f>
        <v/>
      </c>
      <c r="G1885" s="23" t="str">
        <f ca="1">IFERROR(IF(ISBLANK(VLOOKUP($B1885,INDIRECT(nfl_game_result),MATCH(G$1,INDIRECT(nfl_game_result_header),0),FALSE)),"",VLOOKUP($B1885,INDIRECT(nfl_game_result),MATCH(G$1,INDIRECT(nfl_game_result_header),0),FALSE)),"error")</f>
        <v/>
      </c>
      <c r="H1885">
        <f ca="1">IFERROR(IF(ISBLANK(VLOOKUP($B1885,INDIRECT(nfl_game_result),MATCH(H$1,INDIRECT(nfl_game_result_header),0),FALSE)),"",VLOOKUP($B1885,INDIRECT(nfl_game_result),MATCH(H$1,INDIRECT(nfl_game_result_header),0),FALSE)),"error")</f>
        <v>27</v>
      </c>
      <c r="I1885">
        <f ca="1">IFERROR(IF(ISBLANK(VLOOKUP($B1885,INDIRECT(nfl_game_result),MATCH(I$1,INDIRECT(nfl_game_result_header),0),FALSE)),"",VLOOKUP($B1885,INDIRECT(nfl_game_result),MATCH(I$1,INDIRECT(nfl_game_result_header),0),FALSE)),"error")</f>
        <v>24</v>
      </c>
      <c r="J1885" t="str">
        <f ca="1">IFERROR(IF(ISBLANK(VLOOKUP($B1885,INDIRECT(nfl_game_result),MATCH(J$1,INDIRECT(nfl_game_result_header),0),FALSE)),"",VLOOKUP($B1885,INDIRECT(nfl_game_result),MATCH(J$1,INDIRECT(nfl_game_result_header),0),FALSE)),"error")</f>
        <v>IND</v>
      </c>
      <c r="K1885" t="str">
        <f ca="1">IFERROR(IF(ISBLANK(VLOOKUP($B1885,INDIRECT(nfl_game_result),MATCH(K$1,INDIRECT(nfl_game_result_header),0),FALSE)),"",VLOOKUP($B1885,INDIRECT(nfl_game_result),MATCH(K$1,INDIRECT(nfl_game_result_header),0),FALSE)),"error")</f>
        <v>IND</v>
      </c>
      <c r="L1885" s="23" t="str">
        <f ca="1">IFERROR(IF(ISBLANK(VLOOKUP($B1885,INDIRECT(nfl_game_result),MATCH(L$1,INDIRECT(nfl_game_result_header),0),FALSE)),"",VLOOKUP($B1885,INDIRECT(nfl_game_result),MATCH(L$1,INDIRECT(nfl_game_result_header),0),FALSE)),"error")</f>
        <v/>
      </c>
      <c r="M1885" t="s">
        <v>16</v>
      </c>
      <c r="N1885">
        <v>3</v>
      </c>
      <c r="O1885" t="s">
        <v>76</v>
      </c>
      <c r="P1885">
        <v>12</v>
      </c>
      <c r="Q1885" t="s">
        <v>76</v>
      </c>
      <c r="V1885" s="23" t="s">
        <v>416</v>
      </c>
      <c r="W1885">
        <f ca="1">VALUE(LEFT(C1885, 4))</f>
        <v>2015</v>
      </c>
      <c r="X1885">
        <f ca="1">VALUE(MID(C1885,6,FIND("_",C1885,6)-6))</f>
        <v>9</v>
      </c>
      <c r="Y1885">
        <f ca="1">IF(NOT(OR(ISBLANK(D1885),ISBLANK(E1885),D1885="",E1885="")),D1885-E1885,"")</f>
        <v>-1</v>
      </c>
      <c r="Z1885">
        <f ca="1">IF(OR(NOT(ISNUMBER(D1885)),ISBLANK(D1885),D1885="",ISBLANK(N1885)),"",ABS(D1885-N1885))</f>
        <v>0</v>
      </c>
      <c r="AA1885">
        <f ca="1">IF(OR(ISBLANK(J1885),ISBLANK(O1885),J1885="",O1885=""),"",IF(J1885=O1885,1,0))</f>
        <v>1</v>
      </c>
      <c r="AB1885">
        <f ca="1">IF(OR(ISBLANK(K1885),ISBLANK(Q1885),K1885="",Q1885=""),"",IF(K1885=Q1885,1,0))</f>
        <v>1</v>
      </c>
      <c r="AC1885" s="23" t="str">
        <f t="shared" ca="1" si="29"/>
        <v/>
      </c>
    </row>
    <row r="1886" spans="1:29" x14ac:dyDescent="0.25">
      <c r="A1886" s="23">
        <v>1885</v>
      </c>
      <c r="B1886">
        <v>932</v>
      </c>
      <c r="C1886" t="str">
        <f ca="1">IFERROR(VLOOKUP($B1886,INDIRECT(nfl_game_result),MATCH(C$1,INDIRECT(nfl_game_result_header),0),FALSE),"error")</f>
        <v>2015_09_PHI@DAL</v>
      </c>
      <c r="D1886">
        <f ca="1">IFERROR(IF(ISBLANK(VLOOKUP($B1886,INDIRECT(nfl_game_result),MATCH(D$1,INDIRECT(nfl_game_result_header),0),FALSE)),"",VLOOKUP($B1886,INDIRECT(nfl_game_result),MATCH(D$1,INDIRECT(nfl_game_result_header),0),FALSE)),"error")</f>
        <v>-3</v>
      </c>
      <c r="E1886">
        <f ca="1">IFERROR(IF(ISBLANK(VLOOKUP($B1886,INDIRECT(nfl_game_result),MATCH(E$1,INDIRECT(nfl_game_result_header),0),FALSE)),"",VLOOKUP($B1886,INDIRECT(nfl_game_result),MATCH(E$1,INDIRECT(nfl_game_result_header),0),FALSE)),"error")</f>
        <v>3</v>
      </c>
      <c r="F1886" s="23" t="str">
        <f ca="1">IFERROR(IF(ISBLANK(VLOOKUP($B1886,INDIRECT(nfl_game_result),MATCH(F$1,INDIRECT(nfl_game_result_header),0),FALSE)),"",VLOOKUP($B1886,INDIRECT(nfl_game_result),MATCH(F$1,INDIRECT(nfl_game_result_header),0),FALSE)),"error")</f>
        <v/>
      </c>
      <c r="G1886" s="23" t="str">
        <f ca="1">IFERROR(IF(ISBLANK(VLOOKUP($B1886,INDIRECT(nfl_game_result),MATCH(G$1,INDIRECT(nfl_game_result_header),0),FALSE)),"",VLOOKUP($B1886,INDIRECT(nfl_game_result),MATCH(G$1,INDIRECT(nfl_game_result_header),0),FALSE)),"error")</f>
        <v/>
      </c>
      <c r="H1886">
        <f ca="1">IFERROR(IF(ISBLANK(VLOOKUP($B1886,INDIRECT(nfl_game_result),MATCH(H$1,INDIRECT(nfl_game_result_header),0),FALSE)),"",VLOOKUP($B1886,INDIRECT(nfl_game_result),MATCH(H$1,INDIRECT(nfl_game_result_header),0),FALSE)),"error")</f>
        <v>27</v>
      </c>
      <c r="I1886">
        <f ca="1">IFERROR(IF(ISBLANK(VLOOKUP($B1886,INDIRECT(nfl_game_result),MATCH(I$1,INDIRECT(nfl_game_result_header),0),FALSE)),"",VLOOKUP($B1886,INDIRECT(nfl_game_result),MATCH(I$1,INDIRECT(nfl_game_result_header),0),FALSE)),"error")</f>
        <v>33</v>
      </c>
      <c r="J1886" t="str">
        <f ca="1">IFERROR(IF(ISBLANK(VLOOKUP($B1886,INDIRECT(nfl_game_result),MATCH(J$1,INDIRECT(nfl_game_result_header),0),FALSE)),"",VLOOKUP($B1886,INDIRECT(nfl_game_result),MATCH(J$1,INDIRECT(nfl_game_result_header),0),FALSE)),"error")</f>
        <v>PHI</v>
      </c>
      <c r="K1886" t="str">
        <f ca="1">IFERROR(IF(ISBLANK(VLOOKUP($B1886,INDIRECT(nfl_game_result),MATCH(K$1,INDIRECT(nfl_game_result_header),0),FALSE)),"",VLOOKUP($B1886,INDIRECT(nfl_game_result),MATCH(K$1,INDIRECT(nfl_game_result_header),0),FALSE)),"error")</f>
        <v>PHI</v>
      </c>
      <c r="L1886" s="23" t="str">
        <f ca="1">IFERROR(IF(ISBLANK(VLOOKUP($B1886,INDIRECT(nfl_game_result),MATCH(L$1,INDIRECT(nfl_game_result_header),0),FALSE)),"",VLOOKUP($B1886,INDIRECT(nfl_game_result),MATCH(L$1,INDIRECT(nfl_game_result_header),0),FALSE)),"error")</f>
        <v/>
      </c>
      <c r="M1886" t="s">
        <v>16</v>
      </c>
      <c r="N1886">
        <v>3</v>
      </c>
      <c r="O1886" t="s">
        <v>86</v>
      </c>
      <c r="P1886">
        <v>11</v>
      </c>
      <c r="Q1886" t="s">
        <v>86</v>
      </c>
      <c r="V1886" s="23" t="s">
        <v>416</v>
      </c>
      <c r="W1886">
        <f ca="1">VALUE(LEFT(C1886, 4))</f>
        <v>2015</v>
      </c>
      <c r="X1886">
        <f ca="1">VALUE(MID(C1886,6,FIND("_",C1886,6)-6))</f>
        <v>9</v>
      </c>
      <c r="Y1886">
        <f ca="1">IF(NOT(OR(ISBLANK(D1886),ISBLANK(E1886),D1886="",E1886="")),D1886-E1886,"")</f>
        <v>-6</v>
      </c>
      <c r="Z1886">
        <f ca="1">IF(OR(NOT(ISNUMBER(D1886)),ISBLANK(D1886),D1886="",ISBLANK(N1886)),"",ABS(D1886-N1886))</f>
        <v>6</v>
      </c>
      <c r="AA1886">
        <f ca="1">IF(OR(ISBLANK(J1886),ISBLANK(O1886),J1886="",O1886=""),"",IF(J1886=O1886,1,0))</f>
        <v>1</v>
      </c>
      <c r="AB1886">
        <f ca="1">IF(OR(ISBLANK(K1886),ISBLANK(Q1886),K1886="",Q1886=""),"",IF(K1886=Q1886,1,0))</f>
        <v>1</v>
      </c>
      <c r="AC1886" s="23" t="str">
        <f t="shared" ca="1" si="29"/>
        <v/>
      </c>
    </row>
    <row r="1887" spans="1:29" x14ac:dyDescent="0.25">
      <c r="A1887" s="23">
        <v>1886</v>
      </c>
      <c r="B1887">
        <v>933</v>
      </c>
      <c r="C1887" t="str">
        <f ca="1">IFERROR(VLOOKUP($B1887,INDIRECT(nfl_game_result),MATCH(C$1,INDIRECT(nfl_game_result_header),0),FALSE),"error")</f>
        <v>2015_09_CHI@SD</v>
      </c>
      <c r="D1887">
        <f ca="1">IFERROR(IF(ISBLANK(VLOOKUP($B1887,INDIRECT(nfl_game_result),MATCH(D$1,INDIRECT(nfl_game_result_header),0),FALSE)),"",VLOOKUP($B1887,INDIRECT(nfl_game_result),MATCH(D$1,INDIRECT(nfl_game_result_header),0),FALSE)),"error")</f>
        <v>-3.5</v>
      </c>
      <c r="E1887">
        <f ca="1">IFERROR(IF(ISBLANK(VLOOKUP($B1887,INDIRECT(nfl_game_result),MATCH(E$1,INDIRECT(nfl_game_result_header),0),FALSE)),"",VLOOKUP($B1887,INDIRECT(nfl_game_result),MATCH(E$1,INDIRECT(nfl_game_result_header),0),FALSE)),"error")</f>
        <v>-4.5</v>
      </c>
      <c r="F1887" s="23" t="str">
        <f ca="1">IFERROR(IF(ISBLANK(VLOOKUP($B1887,INDIRECT(nfl_game_result),MATCH(F$1,INDIRECT(nfl_game_result_header),0),FALSE)),"",VLOOKUP($B1887,INDIRECT(nfl_game_result),MATCH(F$1,INDIRECT(nfl_game_result_header),0),FALSE)),"error")</f>
        <v/>
      </c>
      <c r="G1887" s="23" t="str">
        <f ca="1">IFERROR(IF(ISBLANK(VLOOKUP($B1887,INDIRECT(nfl_game_result),MATCH(G$1,INDIRECT(nfl_game_result_header),0),FALSE)),"",VLOOKUP($B1887,INDIRECT(nfl_game_result),MATCH(G$1,INDIRECT(nfl_game_result_header),0),FALSE)),"error")</f>
        <v/>
      </c>
      <c r="H1887">
        <f ca="1">IFERROR(IF(ISBLANK(VLOOKUP($B1887,INDIRECT(nfl_game_result),MATCH(H$1,INDIRECT(nfl_game_result_header),0),FALSE)),"",VLOOKUP($B1887,INDIRECT(nfl_game_result),MATCH(H$1,INDIRECT(nfl_game_result_header),0),FALSE)),"error")</f>
        <v>19</v>
      </c>
      <c r="I1887">
        <f ca="1">IFERROR(IF(ISBLANK(VLOOKUP($B1887,INDIRECT(nfl_game_result),MATCH(I$1,INDIRECT(nfl_game_result_header),0),FALSE)),"",VLOOKUP($B1887,INDIRECT(nfl_game_result),MATCH(I$1,INDIRECT(nfl_game_result_header),0),FALSE)),"error")</f>
        <v>22</v>
      </c>
      <c r="J1887" t="str">
        <f ca="1">IFERROR(IF(ISBLANK(VLOOKUP($B1887,INDIRECT(nfl_game_result),MATCH(J$1,INDIRECT(nfl_game_result_header),0),FALSE)),"",VLOOKUP($B1887,INDIRECT(nfl_game_result),MATCH(J$1,INDIRECT(nfl_game_result_header),0),FALSE)),"error")</f>
        <v>CHI</v>
      </c>
      <c r="K1887" t="str">
        <f ca="1">IFERROR(IF(ISBLANK(VLOOKUP($B1887,INDIRECT(nfl_game_result),MATCH(K$1,INDIRECT(nfl_game_result_header),0),FALSE)),"",VLOOKUP($B1887,INDIRECT(nfl_game_result),MATCH(K$1,INDIRECT(nfl_game_result_header),0),FALSE)),"error")</f>
        <v>CHI</v>
      </c>
      <c r="L1887" s="23" t="str">
        <f ca="1">IFERROR(IF(ISBLANK(VLOOKUP($B1887,INDIRECT(nfl_game_result),MATCH(L$1,INDIRECT(nfl_game_result_header),0),FALSE)),"",VLOOKUP($B1887,INDIRECT(nfl_game_result),MATCH(L$1,INDIRECT(nfl_game_result_header),0),FALSE)),"error")</f>
        <v/>
      </c>
      <c r="M1887" t="s">
        <v>16</v>
      </c>
      <c r="N1887">
        <v>-3</v>
      </c>
      <c r="O1887" t="s">
        <v>68</v>
      </c>
      <c r="P1887">
        <v>1</v>
      </c>
      <c r="Q1887" t="s">
        <v>68</v>
      </c>
      <c r="V1887" s="23" t="s">
        <v>416</v>
      </c>
      <c r="W1887">
        <f ca="1">VALUE(LEFT(C1887, 4))</f>
        <v>2015</v>
      </c>
      <c r="X1887">
        <f ca="1">VALUE(MID(C1887,6,FIND("_",C1887,6)-6))</f>
        <v>9</v>
      </c>
      <c r="Y1887">
        <f ca="1">IF(NOT(OR(ISBLANK(D1887),ISBLANK(E1887),D1887="",E1887="")),D1887-E1887,"")</f>
        <v>1</v>
      </c>
      <c r="Z1887">
        <f ca="1">IF(OR(NOT(ISNUMBER(D1887)),ISBLANK(D1887),D1887="",ISBLANK(N1887)),"",ABS(D1887-N1887))</f>
        <v>0.5</v>
      </c>
      <c r="AA1887">
        <f ca="1">IF(OR(ISBLANK(J1887),ISBLANK(O1887),J1887="",O1887=""),"",IF(J1887=O1887,1,0))</f>
        <v>1</v>
      </c>
      <c r="AB1887">
        <f ca="1">IF(OR(ISBLANK(K1887),ISBLANK(Q1887),K1887="",Q1887=""),"",IF(K1887=Q1887,1,0))</f>
        <v>1</v>
      </c>
      <c r="AC1887" s="23" t="str">
        <f t="shared" ca="1" si="29"/>
        <v/>
      </c>
    </row>
    <row r="1888" spans="1:29" x14ac:dyDescent="0.25">
      <c r="A1888" s="23">
        <v>1887</v>
      </c>
      <c r="B1888">
        <v>921</v>
      </c>
      <c r="C1888" t="str">
        <f ca="1">IFERROR(VLOOKUP($B1888,INDIRECT(nfl_game_result),MATCH(C$1,INDIRECT(nfl_game_result_header),0),FALSE),"error")</f>
        <v>2015_09_CLE@CIN</v>
      </c>
      <c r="D1888">
        <f ca="1">IFERROR(IF(ISBLANK(VLOOKUP($B1888,INDIRECT(nfl_game_result),MATCH(D$1,INDIRECT(nfl_game_result_header),0),FALSE)),"",VLOOKUP($B1888,INDIRECT(nfl_game_result),MATCH(D$1,INDIRECT(nfl_game_result_header),0),FALSE)),"error")</f>
        <v>-10</v>
      </c>
      <c r="E1888">
        <f ca="1">IFERROR(IF(ISBLANK(VLOOKUP($B1888,INDIRECT(nfl_game_result),MATCH(E$1,INDIRECT(nfl_game_result_header),0),FALSE)),"",VLOOKUP($B1888,INDIRECT(nfl_game_result),MATCH(E$1,INDIRECT(nfl_game_result_header),0),FALSE)),"error")</f>
        <v>-11</v>
      </c>
      <c r="F1888" s="23" t="str">
        <f ca="1">IFERROR(IF(ISBLANK(VLOOKUP($B1888,INDIRECT(nfl_game_result),MATCH(F$1,INDIRECT(nfl_game_result_header),0),FALSE)),"",VLOOKUP($B1888,INDIRECT(nfl_game_result),MATCH(F$1,INDIRECT(nfl_game_result_header),0),FALSE)),"error")</f>
        <v/>
      </c>
      <c r="G1888" s="23" t="str">
        <f ca="1">IFERROR(IF(ISBLANK(VLOOKUP($B1888,INDIRECT(nfl_game_result),MATCH(G$1,INDIRECT(nfl_game_result_header),0),FALSE)),"",VLOOKUP($B1888,INDIRECT(nfl_game_result),MATCH(G$1,INDIRECT(nfl_game_result_header),0),FALSE)),"error")</f>
        <v/>
      </c>
      <c r="H1888">
        <f ca="1">IFERROR(IF(ISBLANK(VLOOKUP($B1888,INDIRECT(nfl_game_result),MATCH(H$1,INDIRECT(nfl_game_result_header),0),FALSE)),"",VLOOKUP($B1888,INDIRECT(nfl_game_result),MATCH(H$1,INDIRECT(nfl_game_result_header),0),FALSE)),"error")</f>
        <v>31</v>
      </c>
      <c r="I1888">
        <f ca="1">IFERROR(IF(ISBLANK(VLOOKUP($B1888,INDIRECT(nfl_game_result),MATCH(I$1,INDIRECT(nfl_game_result_header),0),FALSE)),"",VLOOKUP($B1888,INDIRECT(nfl_game_result),MATCH(I$1,INDIRECT(nfl_game_result_header),0),FALSE)),"error")</f>
        <v>10</v>
      </c>
      <c r="J1888" t="str">
        <f ca="1">IFERROR(IF(ISBLANK(VLOOKUP($B1888,INDIRECT(nfl_game_result),MATCH(J$1,INDIRECT(nfl_game_result_header),0),FALSE)),"",VLOOKUP($B1888,INDIRECT(nfl_game_result),MATCH(J$1,INDIRECT(nfl_game_result_header),0),FALSE)),"error")</f>
        <v>CIN</v>
      </c>
      <c r="K1888" t="str">
        <f ca="1">IFERROR(IF(ISBLANK(VLOOKUP($B1888,INDIRECT(nfl_game_result),MATCH(K$1,INDIRECT(nfl_game_result_header),0),FALSE)),"",VLOOKUP($B1888,INDIRECT(nfl_game_result),MATCH(K$1,INDIRECT(nfl_game_result_header),0),FALSE)),"error")</f>
        <v>CIN</v>
      </c>
      <c r="L1888" s="23" t="str">
        <f ca="1">IFERROR(IF(ISBLANK(VLOOKUP($B1888,INDIRECT(nfl_game_result),MATCH(L$1,INDIRECT(nfl_game_result_header),0),FALSE)),"",VLOOKUP($B1888,INDIRECT(nfl_game_result),MATCH(L$1,INDIRECT(nfl_game_result_header),0),FALSE)),"error")</f>
        <v/>
      </c>
      <c r="M1888" t="s">
        <v>14</v>
      </c>
      <c r="N1888">
        <v>-7.5</v>
      </c>
      <c r="O1888" t="s">
        <v>69</v>
      </c>
      <c r="P1888">
        <v>13</v>
      </c>
      <c r="Q1888" t="s">
        <v>69</v>
      </c>
      <c r="V1888" s="23" t="s">
        <v>416</v>
      </c>
      <c r="W1888">
        <f ca="1">VALUE(LEFT(C1888, 4))</f>
        <v>2015</v>
      </c>
      <c r="X1888">
        <f ca="1">VALUE(MID(C1888,6,FIND("_",C1888,6)-6))</f>
        <v>9</v>
      </c>
      <c r="Y1888">
        <f ca="1">IF(NOT(OR(ISBLANK(D1888),ISBLANK(E1888),D1888="",E1888="")),D1888-E1888,"")</f>
        <v>1</v>
      </c>
      <c r="Z1888">
        <f ca="1">IF(OR(NOT(ISNUMBER(D1888)),ISBLANK(D1888),D1888="",ISBLANK(N1888)),"",ABS(D1888-N1888))</f>
        <v>2.5</v>
      </c>
      <c r="AA1888">
        <f ca="1">IF(OR(ISBLANK(J1888),ISBLANK(O1888),J1888="",O1888=""),"",IF(J1888=O1888,1,0))</f>
        <v>1</v>
      </c>
      <c r="AB1888">
        <f ca="1">IF(OR(ISBLANK(K1888),ISBLANK(Q1888),K1888="",Q1888=""),"",IF(K1888=Q1888,1,0))</f>
        <v>1</v>
      </c>
      <c r="AC1888" s="23" t="str">
        <f t="shared" ca="1" si="29"/>
        <v/>
      </c>
    </row>
    <row r="1889" spans="1:29" x14ac:dyDescent="0.25">
      <c r="A1889" s="23">
        <v>1888</v>
      </c>
      <c r="B1889">
        <v>922</v>
      </c>
      <c r="C1889" t="str">
        <f ca="1">IFERROR(VLOOKUP($B1889,INDIRECT(nfl_game_result),MATCH(C$1,INDIRECT(nfl_game_result_header),0),FALSE),"error")</f>
        <v>2015_09_GBY@CAR</v>
      </c>
      <c r="D1889">
        <f ca="1">IFERROR(IF(ISBLANK(VLOOKUP($B1889,INDIRECT(nfl_game_result),MATCH(D$1,INDIRECT(nfl_game_result_header),0),FALSE)),"",VLOOKUP($B1889,INDIRECT(nfl_game_result),MATCH(D$1,INDIRECT(nfl_game_result_header),0),FALSE)),"error")</f>
        <v>3</v>
      </c>
      <c r="E1889">
        <f ca="1">IFERROR(IF(ISBLANK(VLOOKUP($B1889,INDIRECT(nfl_game_result),MATCH(E$1,INDIRECT(nfl_game_result_header),0),FALSE)),"",VLOOKUP($B1889,INDIRECT(nfl_game_result),MATCH(E$1,INDIRECT(nfl_game_result_header),0),FALSE)),"error")</f>
        <v>2.5</v>
      </c>
      <c r="F1889" s="23" t="str">
        <f ca="1">IFERROR(IF(ISBLANK(VLOOKUP($B1889,INDIRECT(nfl_game_result),MATCH(F$1,INDIRECT(nfl_game_result_header),0),FALSE)),"",VLOOKUP($B1889,INDIRECT(nfl_game_result),MATCH(F$1,INDIRECT(nfl_game_result_header),0),FALSE)),"error")</f>
        <v/>
      </c>
      <c r="G1889" s="23" t="str">
        <f ca="1">IFERROR(IF(ISBLANK(VLOOKUP($B1889,INDIRECT(nfl_game_result),MATCH(G$1,INDIRECT(nfl_game_result_header),0),FALSE)),"",VLOOKUP($B1889,INDIRECT(nfl_game_result),MATCH(G$1,INDIRECT(nfl_game_result_header),0),FALSE)),"error")</f>
        <v/>
      </c>
      <c r="H1889">
        <f ca="1">IFERROR(IF(ISBLANK(VLOOKUP($B1889,INDIRECT(nfl_game_result),MATCH(H$1,INDIRECT(nfl_game_result_header),0),FALSE)),"",VLOOKUP($B1889,INDIRECT(nfl_game_result),MATCH(H$1,INDIRECT(nfl_game_result_header),0),FALSE)),"error")</f>
        <v>37</v>
      </c>
      <c r="I1889">
        <f ca="1">IFERROR(IF(ISBLANK(VLOOKUP($B1889,INDIRECT(nfl_game_result),MATCH(I$1,INDIRECT(nfl_game_result_header),0),FALSE)),"",VLOOKUP($B1889,INDIRECT(nfl_game_result),MATCH(I$1,INDIRECT(nfl_game_result_header),0),FALSE)),"error")</f>
        <v>29</v>
      </c>
      <c r="J1889" t="str">
        <f ca="1">IFERROR(IF(ISBLANK(VLOOKUP($B1889,INDIRECT(nfl_game_result),MATCH(J$1,INDIRECT(nfl_game_result_header),0),FALSE)),"",VLOOKUP($B1889,INDIRECT(nfl_game_result),MATCH(J$1,INDIRECT(nfl_game_result_header),0),FALSE)),"error")</f>
        <v>CAR</v>
      </c>
      <c r="K1889" t="str">
        <f ca="1">IFERROR(IF(ISBLANK(VLOOKUP($B1889,INDIRECT(nfl_game_result),MATCH(K$1,INDIRECT(nfl_game_result_header),0),FALSE)),"",VLOOKUP($B1889,INDIRECT(nfl_game_result),MATCH(K$1,INDIRECT(nfl_game_result_header),0),FALSE)),"error")</f>
        <v>CAR</v>
      </c>
      <c r="L1889" s="23" t="str">
        <f ca="1">IFERROR(IF(ISBLANK(VLOOKUP($B1889,INDIRECT(nfl_game_result),MATCH(L$1,INDIRECT(nfl_game_result_header),0),FALSE)),"",VLOOKUP($B1889,INDIRECT(nfl_game_result),MATCH(L$1,INDIRECT(nfl_game_result_header),0),FALSE)),"error")</f>
        <v/>
      </c>
      <c r="M1889" t="s">
        <v>14</v>
      </c>
      <c r="N1889">
        <v>0</v>
      </c>
      <c r="O1889" t="s">
        <v>330</v>
      </c>
      <c r="P1889">
        <v>11</v>
      </c>
      <c r="Q1889" t="s">
        <v>330</v>
      </c>
      <c r="V1889" s="23" t="s">
        <v>416</v>
      </c>
      <c r="W1889">
        <f ca="1">VALUE(LEFT(C1889, 4))</f>
        <v>2015</v>
      </c>
      <c r="X1889">
        <f ca="1">VALUE(MID(C1889,6,FIND("_",C1889,6)-6))</f>
        <v>9</v>
      </c>
      <c r="Y1889">
        <f ca="1">IF(NOT(OR(ISBLANK(D1889),ISBLANK(E1889),D1889="",E1889="")),D1889-E1889,"")</f>
        <v>0.5</v>
      </c>
      <c r="Z1889">
        <f ca="1">IF(OR(NOT(ISNUMBER(D1889)),ISBLANK(D1889),D1889="",ISBLANK(N1889)),"",ABS(D1889-N1889))</f>
        <v>3</v>
      </c>
      <c r="AA1889">
        <f ca="1">IF(OR(ISBLANK(J1889),ISBLANK(O1889),J1889="",O1889=""),"",IF(J1889=O1889,1,0))</f>
        <v>0</v>
      </c>
      <c r="AB1889">
        <f ca="1">IF(OR(ISBLANK(K1889),ISBLANK(Q1889),K1889="",Q1889=""),"",IF(K1889=Q1889,1,0))</f>
        <v>0</v>
      </c>
      <c r="AC1889" s="23" t="str">
        <f t="shared" ca="1" si="29"/>
        <v/>
      </c>
    </row>
    <row r="1890" spans="1:29" x14ac:dyDescent="0.25">
      <c r="A1890" s="23">
        <v>1889</v>
      </c>
      <c r="B1890">
        <v>923</v>
      </c>
      <c r="C1890" t="str">
        <f ca="1">IFERROR(VLOOKUP($B1890,INDIRECT(nfl_game_result),MATCH(C$1,INDIRECT(nfl_game_result_header),0),FALSE),"error")</f>
        <v>2015_09_WAS@NWE</v>
      </c>
      <c r="D1890">
        <f ca="1">IFERROR(IF(ISBLANK(VLOOKUP($B1890,INDIRECT(nfl_game_result),MATCH(D$1,INDIRECT(nfl_game_result_header),0),FALSE)),"",VLOOKUP($B1890,INDIRECT(nfl_game_result),MATCH(D$1,INDIRECT(nfl_game_result_header),0),FALSE)),"error")</f>
        <v>-13</v>
      </c>
      <c r="E1890">
        <f ca="1">IFERROR(IF(ISBLANK(VLOOKUP($B1890,INDIRECT(nfl_game_result),MATCH(E$1,INDIRECT(nfl_game_result_header),0),FALSE)),"",VLOOKUP($B1890,INDIRECT(nfl_game_result),MATCH(E$1,INDIRECT(nfl_game_result_header),0),FALSE)),"error")</f>
        <v>-13.5</v>
      </c>
      <c r="F1890" s="23" t="str">
        <f ca="1">IFERROR(IF(ISBLANK(VLOOKUP($B1890,INDIRECT(nfl_game_result),MATCH(F$1,INDIRECT(nfl_game_result_header),0),FALSE)),"",VLOOKUP($B1890,INDIRECT(nfl_game_result),MATCH(F$1,INDIRECT(nfl_game_result_header),0),FALSE)),"error")</f>
        <v/>
      </c>
      <c r="G1890" s="23" t="str">
        <f ca="1">IFERROR(IF(ISBLANK(VLOOKUP($B1890,INDIRECT(nfl_game_result),MATCH(G$1,INDIRECT(nfl_game_result_header),0),FALSE)),"",VLOOKUP($B1890,INDIRECT(nfl_game_result),MATCH(G$1,INDIRECT(nfl_game_result_header),0),FALSE)),"error")</f>
        <v/>
      </c>
      <c r="H1890">
        <f ca="1">IFERROR(IF(ISBLANK(VLOOKUP($B1890,INDIRECT(nfl_game_result),MATCH(H$1,INDIRECT(nfl_game_result_header),0),FALSE)),"",VLOOKUP($B1890,INDIRECT(nfl_game_result),MATCH(H$1,INDIRECT(nfl_game_result_header),0),FALSE)),"error")</f>
        <v>27</v>
      </c>
      <c r="I1890">
        <f ca="1">IFERROR(IF(ISBLANK(VLOOKUP($B1890,INDIRECT(nfl_game_result),MATCH(I$1,INDIRECT(nfl_game_result_header),0),FALSE)),"",VLOOKUP($B1890,INDIRECT(nfl_game_result),MATCH(I$1,INDIRECT(nfl_game_result_header),0),FALSE)),"error")</f>
        <v>10</v>
      </c>
      <c r="J1890" t="str">
        <f ca="1">IFERROR(IF(ISBLANK(VLOOKUP($B1890,INDIRECT(nfl_game_result),MATCH(J$1,INDIRECT(nfl_game_result_header),0),FALSE)),"",VLOOKUP($B1890,INDIRECT(nfl_game_result),MATCH(J$1,INDIRECT(nfl_game_result_header),0),FALSE)),"error")</f>
        <v>NWE</v>
      </c>
      <c r="K1890" t="str">
        <f ca="1">IFERROR(IF(ISBLANK(VLOOKUP($B1890,INDIRECT(nfl_game_result),MATCH(K$1,INDIRECT(nfl_game_result_header),0),FALSE)),"",VLOOKUP($B1890,INDIRECT(nfl_game_result),MATCH(K$1,INDIRECT(nfl_game_result_header),0),FALSE)),"error")</f>
        <v>NWE</v>
      </c>
      <c r="L1890" s="23" t="str">
        <f ca="1">IFERROR(IF(ISBLANK(VLOOKUP($B1890,INDIRECT(nfl_game_result),MATCH(L$1,INDIRECT(nfl_game_result_header),0),FALSE)),"",VLOOKUP($B1890,INDIRECT(nfl_game_result),MATCH(L$1,INDIRECT(nfl_game_result_header),0),FALSE)),"error")</f>
        <v/>
      </c>
      <c r="M1890" t="s">
        <v>14</v>
      </c>
      <c r="N1890">
        <v>-13</v>
      </c>
      <c r="O1890" t="s">
        <v>94</v>
      </c>
      <c r="P1890">
        <v>8</v>
      </c>
      <c r="Q1890" t="s">
        <v>332</v>
      </c>
      <c r="V1890" s="23" t="s">
        <v>416</v>
      </c>
      <c r="W1890">
        <f ca="1">VALUE(LEFT(C1890, 4))</f>
        <v>2015</v>
      </c>
      <c r="X1890">
        <f ca="1">VALUE(MID(C1890,6,FIND("_",C1890,6)-6))</f>
        <v>9</v>
      </c>
      <c r="Y1890">
        <f ca="1">IF(NOT(OR(ISBLANK(D1890),ISBLANK(E1890),D1890="",E1890="")),D1890-E1890,"")</f>
        <v>0.5</v>
      </c>
      <c r="Z1890">
        <f ca="1">IF(OR(NOT(ISNUMBER(D1890)),ISBLANK(D1890),D1890="",ISBLANK(N1890)),"",ABS(D1890-N1890))</f>
        <v>0</v>
      </c>
      <c r="AA1890">
        <f ca="1">IF(OR(ISBLANK(J1890),ISBLANK(O1890),J1890="",O1890=""),"",IF(J1890=O1890,1,0))</f>
        <v>0</v>
      </c>
      <c r="AB1890">
        <f ca="1">IF(OR(ISBLANK(K1890),ISBLANK(Q1890),K1890="",Q1890=""),"",IF(K1890=Q1890,1,0))</f>
        <v>1</v>
      </c>
      <c r="AC1890" s="23" t="str">
        <f t="shared" ca="1" si="29"/>
        <v/>
      </c>
    </row>
    <row r="1891" spans="1:29" x14ac:dyDescent="0.25">
      <c r="A1891" s="23">
        <v>1890</v>
      </c>
      <c r="B1891">
        <v>924</v>
      </c>
      <c r="C1891" t="str">
        <f ca="1">IFERROR(VLOOKUP($B1891,INDIRECT(nfl_game_result),MATCH(C$1,INDIRECT(nfl_game_result_header),0),FALSE),"error")</f>
        <v>2015_09_TEN@NOR</v>
      </c>
      <c r="D1891">
        <f ca="1">IFERROR(IF(ISBLANK(VLOOKUP($B1891,INDIRECT(nfl_game_result),MATCH(D$1,INDIRECT(nfl_game_result_header),0),FALSE)),"",VLOOKUP($B1891,INDIRECT(nfl_game_result),MATCH(D$1,INDIRECT(nfl_game_result_header),0),FALSE)),"error")</f>
        <v>-9.5</v>
      </c>
      <c r="E1891">
        <f ca="1">IFERROR(IF(ISBLANK(VLOOKUP($B1891,INDIRECT(nfl_game_result),MATCH(E$1,INDIRECT(nfl_game_result_header),0),FALSE)),"",VLOOKUP($B1891,INDIRECT(nfl_game_result),MATCH(E$1,INDIRECT(nfl_game_result_header),0),FALSE)),"error")</f>
        <v>-7</v>
      </c>
      <c r="F1891" s="23" t="str">
        <f ca="1">IFERROR(IF(ISBLANK(VLOOKUP($B1891,INDIRECT(nfl_game_result),MATCH(F$1,INDIRECT(nfl_game_result_header),0),FALSE)),"",VLOOKUP($B1891,INDIRECT(nfl_game_result),MATCH(F$1,INDIRECT(nfl_game_result_header),0),FALSE)),"error")</f>
        <v/>
      </c>
      <c r="G1891" s="23" t="str">
        <f ca="1">IFERROR(IF(ISBLANK(VLOOKUP($B1891,INDIRECT(nfl_game_result),MATCH(G$1,INDIRECT(nfl_game_result_header),0),FALSE)),"",VLOOKUP($B1891,INDIRECT(nfl_game_result),MATCH(G$1,INDIRECT(nfl_game_result_header),0),FALSE)),"error")</f>
        <v/>
      </c>
      <c r="H1891">
        <f ca="1">IFERROR(IF(ISBLANK(VLOOKUP($B1891,INDIRECT(nfl_game_result),MATCH(H$1,INDIRECT(nfl_game_result_header),0),FALSE)),"",VLOOKUP($B1891,INDIRECT(nfl_game_result),MATCH(H$1,INDIRECT(nfl_game_result_header),0),FALSE)),"error")</f>
        <v>28</v>
      </c>
      <c r="I1891">
        <f ca="1">IFERROR(IF(ISBLANK(VLOOKUP($B1891,INDIRECT(nfl_game_result),MATCH(I$1,INDIRECT(nfl_game_result_header),0),FALSE)),"",VLOOKUP($B1891,INDIRECT(nfl_game_result),MATCH(I$1,INDIRECT(nfl_game_result_header),0),FALSE)),"error")</f>
        <v>34</v>
      </c>
      <c r="J1891" t="str">
        <f ca="1">IFERROR(IF(ISBLANK(VLOOKUP($B1891,INDIRECT(nfl_game_result),MATCH(J$1,INDIRECT(nfl_game_result_header),0),FALSE)),"",VLOOKUP($B1891,INDIRECT(nfl_game_result),MATCH(J$1,INDIRECT(nfl_game_result_header),0),FALSE)),"error")</f>
        <v>TEN</v>
      </c>
      <c r="K1891" t="str">
        <f ca="1">IFERROR(IF(ISBLANK(VLOOKUP($B1891,INDIRECT(nfl_game_result),MATCH(K$1,INDIRECT(nfl_game_result_header),0),FALSE)),"",VLOOKUP($B1891,INDIRECT(nfl_game_result),MATCH(K$1,INDIRECT(nfl_game_result_header),0),FALSE)),"error")</f>
        <v>TEN</v>
      </c>
      <c r="L1891" s="23" t="str">
        <f ca="1">IFERROR(IF(ISBLANK(VLOOKUP($B1891,INDIRECT(nfl_game_result),MATCH(L$1,INDIRECT(nfl_game_result_header),0),FALSE)),"",VLOOKUP($B1891,INDIRECT(nfl_game_result),MATCH(L$1,INDIRECT(nfl_game_result_header),0),FALSE)),"error")</f>
        <v/>
      </c>
      <c r="M1891" t="s">
        <v>14</v>
      </c>
      <c r="N1891">
        <v>-9</v>
      </c>
      <c r="O1891" t="s">
        <v>93</v>
      </c>
      <c r="P1891">
        <v>12</v>
      </c>
      <c r="Q1891" t="s">
        <v>335</v>
      </c>
      <c r="V1891" s="23" t="s">
        <v>416</v>
      </c>
      <c r="W1891">
        <f ca="1">VALUE(LEFT(C1891, 4))</f>
        <v>2015</v>
      </c>
      <c r="X1891">
        <f ca="1">VALUE(MID(C1891,6,FIND("_",C1891,6)-6))</f>
        <v>9</v>
      </c>
      <c r="Y1891">
        <f ca="1">IF(NOT(OR(ISBLANK(D1891),ISBLANK(E1891),D1891="",E1891="")),D1891-E1891,"")</f>
        <v>-2.5</v>
      </c>
      <c r="Z1891">
        <f ca="1">IF(OR(NOT(ISNUMBER(D1891)),ISBLANK(D1891),D1891="",ISBLANK(N1891)),"",ABS(D1891-N1891))</f>
        <v>0.5</v>
      </c>
      <c r="AA1891">
        <f ca="1">IF(OR(ISBLANK(J1891),ISBLANK(O1891),J1891="",O1891=""),"",IF(J1891=O1891,1,0))</f>
        <v>1</v>
      </c>
      <c r="AB1891">
        <f ca="1">IF(OR(ISBLANK(K1891),ISBLANK(Q1891),K1891="",Q1891=""),"",IF(K1891=Q1891,1,0))</f>
        <v>0</v>
      </c>
      <c r="AC1891" s="23" t="str">
        <f t="shared" ca="1" si="29"/>
        <v/>
      </c>
    </row>
    <row r="1892" spans="1:29" x14ac:dyDescent="0.25">
      <c r="A1892" s="23">
        <v>1891</v>
      </c>
      <c r="B1892">
        <v>925</v>
      </c>
      <c r="C1892" t="str">
        <f ca="1">IFERROR(VLOOKUP($B1892,INDIRECT(nfl_game_result),MATCH(C$1,INDIRECT(nfl_game_result_header),0),FALSE),"error")</f>
        <v>2015_09_MIA@BUF</v>
      </c>
      <c r="D1892">
        <f ca="1">IFERROR(IF(ISBLANK(VLOOKUP($B1892,INDIRECT(nfl_game_result),MATCH(D$1,INDIRECT(nfl_game_result_header),0),FALSE)),"",VLOOKUP($B1892,INDIRECT(nfl_game_result),MATCH(D$1,INDIRECT(nfl_game_result_header),0),FALSE)),"error")</f>
        <v>-3</v>
      </c>
      <c r="E1892">
        <f ca="1">IFERROR(IF(ISBLANK(VLOOKUP($B1892,INDIRECT(nfl_game_result),MATCH(E$1,INDIRECT(nfl_game_result_header),0),FALSE)),"",VLOOKUP($B1892,INDIRECT(nfl_game_result),MATCH(E$1,INDIRECT(nfl_game_result_header),0),FALSE)),"error")</f>
        <v>-4</v>
      </c>
      <c r="F1892" s="23" t="str">
        <f ca="1">IFERROR(IF(ISBLANK(VLOOKUP($B1892,INDIRECT(nfl_game_result),MATCH(F$1,INDIRECT(nfl_game_result_header),0),FALSE)),"",VLOOKUP($B1892,INDIRECT(nfl_game_result),MATCH(F$1,INDIRECT(nfl_game_result_header),0),FALSE)),"error")</f>
        <v/>
      </c>
      <c r="G1892" s="23" t="str">
        <f ca="1">IFERROR(IF(ISBLANK(VLOOKUP($B1892,INDIRECT(nfl_game_result),MATCH(G$1,INDIRECT(nfl_game_result_header),0),FALSE)),"",VLOOKUP($B1892,INDIRECT(nfl_game_result),MATCH(G$1,INDIRECT(nfl_game_result_header),0),FALSE)),"error")</f>
        <v/>
      </c>
      <c r="H1892">
        <f ca="1">IFERROR(IF(ISBLANK(VLOOKUP($B1892,INDIRECT(nfl_game_result),MATCH(H$1,INDIRECT(nfl_game_result_header),0),FALSE)),"",VLOOKUP($B1892,INDIRECT(nfl_game_result),MATCH(H$1,INDIRECT(nfl_game_result_header),0),FALSE)),"error")</f>
        <v>33</v>
      </c>
      <c r="I1892">
        <f ca="1">IFERROR(IF(ISBLANK(VLOOKUP($B1892,INDIRECT(nfl_game_result),MATCH(I$1,INDIRECT(nfl_game_result_header),0),FALSE)),"",VLOOKUP($B1892,INDIRECT(nfl_game_result),MATCH(I$1,INDIRECT(nfl_game_result_header),0),FALSE)),"error")</f>
        <v>17</v>
      </c>
      <c r="J1892" t="str">
        <f ca="1">IFERROR(IF(ISBLANK(VLOOKUP($B1892,INDIRECT(nfl_game_result),MATCH(J$1,INDIRECT(nfl_game_result_header),0),FALSE)),"",VLOOKUP($B1892,INDIRECT(nfl_game_result),MATCH(J$1,INDIRECT(nfl_game_result_header),0),FALSE)),"error")</f>
        <v>BUF</v>
      </c>
      <c r="K1892" t="str">
        <f ca="1">IFERROR(IF(ISBLANK(VLOOKUP($B1892,INDIRECT(nfl_game_result),MATCH(K$1,INDIRECT(nfl_game_result_header),0),FALSE)),"",VLOOKUP($B1892,INDIRECT(nfl_game_result),MATCH(K$1,INDIRECT(nfl_game_result_header),0),FALSE)),"error")</f>
        <v>BUF</v>
      </c>
      <c r="L1892" s="23" t="str">
        <f ca="1">IFERROR(IF(ISBLANK(VLOOKUP($B1892,INDIRECT(nfl_game_result),MATCH(L$1,INDIRECT(nfl_game_result_header),0),FALSE)),"",VLOOKUP($B1892,INDIRECT(nfl_game_result),MATCH(L$1,INDIRECT(nfl_game_result_header),0),FALSE)),"error")</f>
        <v/>
      </c>
      <c r="M1892" t="s">
        <v>14</v>
      </c>
      <c r="N1892">
        <v>-5.5</v>
      </c>
      <c r="O1892" t="s">
        <v>66</v>
      </c>
      <c r="P1892">
        <v>1</v>
      </c>
      <c r="Q1892" t="s">
        <v>66</v>
      </c>
      <c r="V1892" s="23" t="s">
        <v>416</v>
      </c>
      <c r="W1892">
        <f ca="1">VALUE(LEFT(C1892, 4))</f>
        <v>2015</v>
      </c>
      <c r="X1892">
        <f ca="1">VALUE(MID(C1892,6,FIND("_",C1892,6)-6))</f>
        <v>9</v>
      </c>
      <c r="Y1892">
        <f ca="1">IF(NOT(OR(ISBLANK(D1892),ISBLANK(E1892),D1892="",E1892="")),D1892-E1892,"")</f>
        <v>1</v>
      </c>
      <c r="Z1892">
        <f ca="1">IF(OR(NOT(ISNUMBER(D1892)),ISBLANK(D1892),D1892="",ISBLANK(N1892)),"",ABS(D1892-N1892))</f>
        <v>2.5</v>
      </c>
      <c r="AA1892">
        <f ca="1">IF(OR(ISBLANK(J1892),ISBLANK(O1892),J1892="",O1892=""),"",IF(J1892=O1892,1,0))</f>
        <v>1</v>
      </c>
      <c r="AB1892">
        <f ca="1">IF(OR(ISBLANK(K1892),ISBLANK(Q1892),K1892="",Q1892=""),"",IF(K1892=Q1892,1,0))</f>
        <v>1</v>
      </c>
      <c r="AC1892" s="23" t="str">
        <f t="shared" ca="1" si="29"/>
        <v/>
      </c>
    </row>
    <row r="1893" spans="1:29" x14ac:dyDescent="0.25">
      <c r="A1893" s="23">
        <v>1892</v>
      </c>
      <c r="B1893">
        <v>926</v>
      </c>
      <c r="C1893" t="str">
        <f ca="1">IFERROR(VLOOKUP($B1893,INDIRECT(nfl_game_result),MATCH(C$1,INDIRECT(nfl_game_result_header),0),FALSE),"error")</f>
        <v>2015_09_STL@MIN</v>
      </c>
      <c r="D1893">
        <f ca="1">IFERROR(IF(ISBLANK(VLOOKUP($B1893,INDIRECT(nfl_game_result),MATCH(D$1,INDIRECT(nfl_game_result_header),0),FALSE)),"",VLOOKUP($B1893,INDIRECT(nfl_game_result),MATCH(D$1,INDIRECT(nfl_game_result_header),0),FALSE)),"error")</f>
        <v>-3.5</v>
      </c>
      <c r="E1893">
        <f ca="1">IFERROR(IF(ISBLANK(VLOOKUP($B1893,INDIRECT(nfl_game_result),MATCH(E$1,INDIRECT(nfl_game_result_header),0),FALSE)),"",VLOOKUP($B1893,INDIRECT(nfl_game_result),MATCH(E$1,INDIRECT(nfl_game_result_header),0),FALSE)),"error")</f>
        <v>-1</v>
      </c>
      <c r="F1893" s="23" t="str">
        <f ca="1">IFERROR(IF(ISBLANK(VLOOKUP($B1893,INDIRECT(nfl_game_result),MATCH(F$1,INDIRECT(nfl_game_result_header),0),FALSE)),"",VLOOKUP($B1893,INDIRECT(nfl_game_result),MATCH(F$1,INDIRECT(nfl_game_result_header),0),FALSE)),"error")</f>
        <v/>
      </c>
      <c r="G1893" s="23" t="str">
        <f ca="1">IFERROR(IF(ISBLANK(VLOOKUP($B1893,INDIRECT(nfl_game_result),MATCH(G$1,INDIRECT(nfl_game_result_header),0),FALSE)),"",VLOOKUP($B1893,INDIRECT(nfl_game_result),MATCH(G$1,INDIRECT(nfl_game_result_header),0),FALSE)),"error")</f>
        <v/>
      </c>
      <c r="H1893">
        <f ca="1">IFERROR(IF(ISBLANK(VLOOKUP($B1893,INDIRECT(nfl_game_result),MATCH(H$1,INDIRECT(nfl_game_result_header),0),FALSE)),"",VLOOKUP($B1893,INDIRECT(nfl_game_result),MATCH(H$1,INDIRECT(nfl_game_result_header),0),FALSE)),"error")</f>
        <v>21</v>
      </c>
      <c r="I1893">
        <f ca="1">IFERROR(IF(ISBLANK(VLOOKUP($B1893,INDIRECT(nfl_game_result),MATCH(I$1,INDIRECT(nfl_game_result_header),0),FALSE)),"",VLOOKUP($B1893,INDIRECT(nfl_game_result),MATCH(I$1,INDIRECT(nfl_game_result_header),0),FALSE)),"error")</f>
        <v>18</v>
      </c>
      <c r="J1893" t="str">
        <f ca="1">IFERROR(IF(ISBLANK(VLOOKUP($B1893,INDIRECT(nfl_game_result),MATCH(J$1,INDIRECT(nfl_game_result_header),0),FALSE)),"",VLOOKUP($B1893,INDIRECT(nfl_game_result),MATCH(J$1,INDIRECT(nfl_game_result_header),0),FALSE)),"error")</f>
        <v>MIN</v>
      </c>
      <c r="K1893" t="str">
        <f ca="1">IFERROR(IF(ISBLANK(VLOOKUP($B1893,INDIRECT(nfl_game_result),MATCH(K$1,INDIRECT(nfl_game_result_header),0),FALSE)),"",VLOOKUP($B1893,INDIRECT(nfl_game_result),MATCH(K$1,INDIRECT(nfl_game_result_header),0),FALSE)),"error")</f>
        <v>MIN</v>
      </c>
      <c r="L1893" s="23" t="str">
        <f ca="1">IFERROR(IF(ISBLANK(VLOOKUP($B1893,INDIRECT(nfl_game_result),MATCH(L$1,INDIRECT(nfl_game_result_header),0),FALSE)),"",VLOOKUP($B1893,INDIRECT(nfl_game_result),MATCH(L$1,INDIRECT(nfl_game_result_header),0),FALSE)),"error")</f>
        <v/>
      </c>
      <c r="M1893" t="s">
        <v>14</v>
      </c>
      <c r="N1893">
        <v>0</v>
      </c>
      <c r="O1893" t="s">
        <v>91</v>
      </c>
      <c r="P1893">
        <v>3</v>
      </c>
      <c r="Q1893" t="s">
        <v>91</v>
      </c>
      <c r="V1893" s="23" t="s">
        <v>416</v>
      </c>
      <c r="W1893">
        <f ca="1">VALUE(LEFT(C1893, 4))</f>
        <v>2015</v>
      </c>
      <c r="X1893">
        <f ca="1">VALUE(MID(C1893,6,FIND("_",C1893,6)-6))</f>
        <v>9</v>
      </c>
      <c r="Y1893">
        <f ca="1">IF(NOT(OR(ISBLANK(D1893),ISBLANK(E1893),D1893="",E1893="")),D1893-E1893,"")</f>
        <v>-2.5</v>
      </c>
      <c r="Z1893">
        <f ca="1">IF(OR(NOT(ISNUMBER(D1893)),ISBLANK(D1893),D1893="",ISBLANK(N1893)),"",ABS(D1893-N1893))</f>
        <v>3.5</v>
      </c>
      <c r="AA1893">
        <f ca="1">IF(OR(ISBLANK(J1893),ISBLANK(O1893),J1893="",O1893=""),"",IF(J1893=O1893,1,0))</f>
        <v>0</v>
      </c>
      <c r="AB1893">
        <f ca="1">IF(OR(ISBLANK(K1893),ISBLANK(Q1893),K1893="",Q1893=""),"",IF(K1893=Q1893,1,0))</f>
        <v>0</v>
      </c>
      <c r="AC1893" s="23" t="str">
        <f t="shared" ca="1" si="29"/>
        <v/>
      </c>
    </row>
    <row r="1894" spans="1:29" x14ac:dyDescent="0.25">
      <c r="A1894" s="23">
        <v>1893</v>
      </c>
      <c r="B1894">
        <v>927</v>
      </c>
      <c r="C1894" t="str">
        <f ca="1">IFERROR(VLOOKUP($B1894,INDIRECT(nfl_game_result),MATCH(C$1,INDIRECT(nfl_game_result_header),0),FALSE),"error")</f>
        <v>2015_09_JAX@NYJ</v>
      </c>
      <c r="D1894">
        <f ca="1">IFERROR(IF(ISBLANK(VLOOKUP($B1894,INDIRECT(nfl_game_result),MATCH(D$1,INDIRECT(nfl_game_result_header),0),FALSE)),"",VLOOKUP($B1894,INDIRECT(nfl_game_result),MATCH(D$1,INDIRECT(nfl_game_result_header),0),FALSE)),"error")</f>
        <v>-2.5</v>
      </c>
      <c r="E1894">
        <f ca="1">IFERROR(IF(ISBLANK(VLOOKUP($B1894,INDIRECT(nfl_game_result),MATCH(E$1,INDIRECT(nfl_game_result_header),0),FALSE)),"",VLOOKUP($B1894,INDIRECT(nfl_game_result),MATCH(E$1,INDIRECT(nfl_game_result_header),0),FALSE)),"error")</f>
        <v>-7.5</v>
      </c>
      <c r="F1894" s="23" t="str">
        <f ca="1">IFERROR(IF(ISBLANK(VLOOKUP($B1894,INDIRECT(nfl_game_result),MATCH(F$1,INDIRECT(nfl_game_result_header),0),FALSE)),"",VLOOKUP($B1894,INDIRECT(nfl_game_result),MATCH(F$1,INDIRECT(nfl_game_result_header),0),FALSE)),"error")</f>
        <v/>
      </c>
      <c r="G1894" s="23" t="str">
        <f ca="1">IFERROR(IF(ISBLANK(VLOOKUP($B1894,INDIRECT(nfl_game_result),MATCH(G$1,INDIRECT(nfl_game_result_header),0),FALSE)),"",VLOOKUP($B1894,INDIRECT(nfl_game_result),MATCH(G$1,INDIRECT(nfl_game_result_header),0),FALSE)),"error")</f>
        <v/>
      </c>
      <c r="H1894">
        <f ca="1">IFERROR(IF(ISBLANK(VLOOKUP($B1894,INDIRECT(nfl_game_result),MATCH(H$1,INDIRECT(nfl_game_result_header),0),FALSE)),"",VLOOKUP($B1894,INDIRECT(nfl_game_result),MATCH(H$1,INDIRECT(nfl_game_result_header),0),FALSE)),"error")</f>
        <v>28</v>
      </c>
      <c r="I1894">
        <f ca="1">IFERROR(IF(ISBLANK(VLOOKUP($B1894,INDIRECT(nfl_game_result),MATCH(I$1,INDIRECT(nfl_game_result_header),0),FALSE)),"",VLOOKUP($B1894,INDIRECT(nfl_game_result),MATCH(I$1,INDIRECT(nfl_game_result_header),0),FALSE)),"error")</f>
        <v>23</v>
      </c>
      <c r="J1894" t="str">
        <f ca="1">IFERROR(IF(ISBLANK(VLOOKUP($B1894,INDIRECT(nfl_game_result),MATCH(J$1,INDIRECT(nfl_game_result_header),0),FALSE)),"",VLOOKUP($B1894,INDIRECT(nfl_game_result),MATCH(J$1,INDIRECT(nfl_game_result_header),0),FALSE)),"error")</f>
        <v>JAX</v>
      </c>
      <c r="K1894" t="str">
        <f ca="1">IFERROR(IF(ISBLANK(VLOOKUP($B1894,INDIRECT(nfl_game_result),MATCH(K$1,INDIRECT(nfl_game_result_header),0),FALSE)),"",VLOOKUP($B1894,INDIRECT(nfl_game_result),MATCH(K$1,INDIRECT(nfl_game_result_header),0),FALSE)),"error")</f>
        <v>NYJ</v>
      </c>
      <c r="L1894" s="23" t="str">
        <f ca="1">IFERROR(IF(ISBLANK(VLOOKUP($B1894,INDIRECT(nfl_game_result),MATCH(L$1,INDIRECT(nfl_game_result_header),0),FALSE)),"",VLOOKUP($B1894,INDIRECT(nfl_game_result),MATCH(L$1,INDIRECT(nfl_game_result_header),0),FALSE)),"error")</f>
        <v/>
      </c>
      <c r="M1894" t="s">
        <v>14</v>
      </c>
      <c r="N1894">
        <v>-7.5</v>
      </c>
      <c r="O1894" t="s">
        <v>84</v>
      </c>
      <c r="P1894">
        <v>9</v>
      </c>
      <c r="Q1894" t="s">
        <v>84</v>
      </c>
      <c r="V1894" s="23" t="s">
        <v>416</v>
      </c>
      <c r="W1894">
        <f ca="1">VALUE(LEFT(C1894, 4))</f>
        <v>2015</v>
      </c>
      <c r="X1894">
        <f ca="1">VALUE(MID(C1894,6,FIND("_",C1894,6)-6))</f>
        <v>9</v>
      </c>
      <c r="Y1894">
        <f ca="1">IF(NOT(OR(ISBLANK(D1894),ISBLANK(E1894),D1894="",E1894="")),D1894-E1894,"")</f>
        <v>5</v>
      </c>
      <c r="Z1894">
        <f ca="1">IF(OR(NOT(ISNUMBER(D1894)),ISBLANK(D1894),D1894="",ISBLANK(N1894)),"",ABS(D1894-N1894))</f>
        <v>5</v>
      </c>
      <c r="AA1894">
        <f ca="1">IF(OR(ISBLANK(J1894),ISBLANK(O1894),J1894="",O1894=""),"",IF(J1894=O1894,1,0))</f>
        <v>0</v>
      </c>
      <c r="AB1894">
        <f ca="1">IF(OR(ISBLANK(K1894),ISBLANK(Q1894),K1894="",Q1894=""),"",IF(K1894=Q1894,1,0))</f>
        <v>1</v>
      </c>
      <c r="AC1894" s="23" t="str">
        <f t="shared" ca="1" si="29"/>
        <v/>
      </c>
    </row>
    <row r="1895" spans="1:29" x14ac:dyDescent="0.25">
      <c r="A1895" s="23">
        <v>1894</v>
      </c>
      <c r="B1895">
        <v>928</v>
      </c>
      <c r="C1895" t="str">
        <f ca="1">IFERROR(VLOOKUP($B1895,INDIRECT(nfl_game_result),MATCH(C$1,INDIRECT(nfl_game_result_header),0),FALSE),"error")</f>
        <v>2015_09_OAK@PIT</v>
      </c>
      <c r="D1895">
        <f ca="1">IFERROR(IF(ISBLANK(VLOOKUP($B1895,INDIRECT(nfl_game_result),MATCH(D$1,INDIRECT(nfl_game_result_header),0),FALSE)),"",VLOOKUP($B1895,INDIRECT(nfl_game_result),MATCH(D$1,INDIRECT(nfl_game_result_header),0),FALSE)),"error")</f>
        <v>-6</v>
      </c>
      <c r="E1895">
        <f ca="1">IFERROR(IF(ISBLANK(VLOOKUP($B1895,INDIRECT(nfl_game_result),MATCH(E$1,INDIRECT(nfl_game_result_header),0),FALSE)),"",VLOOKUP($B1895,INDIRECT(nfl_game_result),MATCH(E$1,INDIRECT(nfl_game_result_header),0),FALSE)),"error")</f>
        <v>-6</v>
      </c>
      <c r="F1895" s="23" t="str">
        <f ca="1">IFERROR(IF(ISBLANK(VLOOKUP($B1895,INDIRECT(nfl_game_result),MATCH(F$1,INDIRECT(nfl_game_result_header),0),FALSE)),"",VLOOKUP($B1895,INDIRECT(nfl_game_result),MATCH(F$1,INDIRECT(nfl_game_result_header),0),FALSE)),"error")</f>
        <v/>
      </c>
      <c r="G1895" s="23" t="str">
        <f ca="1">IFERROR(IF(ISBLANK(VLOOKUP($B1895,INDIRECT(nfl_game_result),MATCH(G$1,INDIRECT(nfl_game_result_header),0),FALSE)),"",VLOOKUP($B1895,INDIRECT(nfl_game_result),MATCH(G$1,INDIRECT(nfl_game_result_header),0),FALSE)),"error")</f>
        <v/>
      </c>
      <c r="H1895">
        <f ca="1">IFERROR(IF(ISBLANK(VLOOKUP($B1895,INDIRECT(nfl_game_result),MATCH(H$1,INDIRECT(nfl_game_result_header),0),FALSE)),"",VLOOKUP($B1895,INDIRECT(nfl_game_result),MATCH(H$1,INDIRECT(nfl_game_result_header),0),FALSE)),"error")</f>
        <v>38</v>
      </c>
      <c r="I1895">
        <f ca="1">IFERROR(IF(ISBLANK(VLOOKUP($B1895,INDIRECT(nfl_game_result),MATCH(I$1,INDIRECT(nfl_game_result_header),0),FALSE)),"",VLOOKUP($B1895,INDIRECT(nfl_game_result),MATCH(I$1,INDIRECT(nfl_game_result_header),0),FALSE)),"error")</f>
        <v>35</v>
      </c>
      <c r="J1895" t="str">
        <f ca="1">IFERROR(IF(ISBLANK(VLOOKUP($B1895,INDIRECT(nfl_game_result),MATCH(J$1,INDIRECT(nfl_game_result_header),0),FALSE)),"",VLOOKUP($B1895,INDIRECT(nfl_game_result),MATCH(J$1,INDIRECT(nfl_game_result_header),0),FALSE)),"error")</f>
        <v>OAK</v>
      </c>
      <c r="K1895" t="str">
        <f ca="1">IFERROR(IF(ISBLANK(VLOOKUP($B1895,INDIRECT(nfl_game_result),MATCH(K$1,INDIRECT(nfl_game_result_header),0),FALSE)),"",VLOOKUP($B1895,INDIRECT(nfl_game_result),MATCH(K$1,INDIRECT(nfl_game_result_header),0),FALSE)),"error")</f>
        <v>PIT</v>
      </c>
      <c r="L1895" s="23" t="str">
        <f ca="1">IFERROR(IF(ISBLANK(VLOOKUP($B1895,INDIRECT(nfl_game_result),MATCH(L$1,INDIRECT(nfl_game_result_header),0),FALSE)),"",VLOOKUP($B1895,INDIRECT(nfl_game_result),MATCH(L$1,INDIRECT(nfl_game_result_header),0),FALSE)),"error")</f>
        <v/>
      </c>
      <c r="M1895" t="s">
        <v>14</v>
      </c>
      <c r="N1895">
        <v>-3</v>
      </c>
      <c r="O1895" t="s">
        <v>87</v>
      </c>
      <c r="P1895">
        <v>10</v>
      </c>
      <c r="Q1895" t="s">
        <v>87</v>
      </c>
      <c r="V1895" s="23" t="s">
        <v>416</v>
      </c>
      <c r="W1895">
        <f ca="1">VALUE(LEFT(C1895, 4))</f>
        <v>2015</v>
      </c>
      <c r="X1895">
        <f ca="1">VALUE(MID(C1895,6,FIND("_",C1895,6)-6))</f>
        <v>9</v>
      </c>
      <c r="Y1895">
        <f ca="1">IF(NOT(OR(ISBLANK(D1895),ISBLANK(E1895),D1895="",E1895="")),D1895-E1895,"")</f>
        <v>0</v>
      </c>
      <c r="Z1895">
        <f ca="1">IF(OR(NOT(ISNUMBER(D1895)),ISBLANK(D1895),D1895="",ISBLANK(N1895)),"",ABS(D1895-N1895))</f>
        <v>3</v>
      </c>
      <c r="AA1895">
        <f ca="1">IF(OR(ISBLANK(J1895),ISBLANK(O1895),J1895="",O1895=""),"",IF(J1895=O1895,1,0))</f>
        <v>0</v>
      </c>
      <c r="AB1895">
        <f ca="1">IF(OR(ISBLANK(K1895),ISBLANK(Q1895),K1895="",Q1895=""),"",IF(K1895=Q1895,1,0))</f>
        <v>1</v>
      </c>
      <c r="AC1895" s="23" t="str">
        <f t="shared" ca="1" si="29"/>
        <v/>
      </c>
    </row>
    <row r="1896" spans="1:29" x14ac:dyDescent="0.25">
      <c r="A1896" s="23">
        <v>1895</v>
      </c>
      <c r="B1896">
        <v>929</v>
      </c>
      <c r="C1896" t="str">
        <f ca="1">IFERROR(VLOOKUP($B1896,INDIRECT(nfl_game_result),MATCH(C$1,INDIRECT(nfl_game_result_header),0),FALSE),"error")</f>
        <v>2015_09_NYG@TBY</v>
      </c>
      <c r="D1896">
        <f ca="1">IFERROR(IF(ISBLANK(VLOOKUP($B1896,INDIRECT(nfl_game_result),MATCH(D$1,INDIRECT(nfl_game_result_header),0),FALSE)),"",VLOOKUP($B1896,INDIRECT(nfl_game_result),MATCH(D$1,INDIRECT(nfl_game_result_header),0),FALSE)),"error")</f>
        <v>1</v>
      </c>
      <c r="E1896">
        <f ca="1">IFERROR(IF(ISBLANK(VLOOKUP($B1896,INDIRECT(nfl_game_result),MATCH(E$1,INDIRECT(nfl_game_result_header),0),FALSE)),"",VLOOKUP($B1896,INDIRECT(nfl_game_result),MATCH(E$1,INDIRECT(nfl_game_result_header),0),FALSE)),"error")</f>
        <v>2</v>
      </c>
      <c r="F1896" s="23" t="str">
        <f ca="1">IFERROR(IF(ISBLANK(VLOOKUP($B1896,INDIRECT(nfl_game_result),MATCH(F$1,INDIRECT(nfl_game_result_header),0),FALSE)),"",VLOOKUP($B1896,INDIRECT(nfl_game_result),MATCH(F$1,INDIRECT(nfl_game_result_header),0),FALSE)),"error")</f>
        <v/>
      </c>
      <c r="G1896" s="23" t="str">
        <f ca="1">IFERROR(IF(ISBLANK(VLOOKUP($B1896,INDIRECT(nfl_game_result),MATCH(G$1,INDIRECT(nfl_game_result_header),0),FALSE)),"",VLOOKUP($B1896,INDIRECT(nfl_game_result),MATCH(G$1,INDIRECT(nfl_game_result_header),0),FALSE)),"error")</f>
        <v/>
      </c>
      <c r="H1896">
        <f ca="1">IFERROR(IF(ISBLANK(VLOOKUP($B1896,INDIRECT(nfl_game_result),MATCH(H$1,INDIRECT(nfl_game_result_header),0),FALSE)),"",VLOOKUP($B1896,INDIRECT(nfl_game_result),MATCH(H$1,INDIRECT(nfl_game_result_header),0),FALSE)),"error")</f>
        <v>18</v>
      </c>
      <c r="I1896">
        <f ca="1">IFERROR(IF(ISBLANK(VLOOKUP($B1896,INDIRECT(nfl_game_result),MATCH(I$1,INDIRECT(nfl_game_result_header),0),FALSE)),"",VLOOKUP($B1896,INDIRECT(nfl_game_result),MATCH(I$1,INDIRECT(nfl_game_result_header),0),FALSE)),"error")</f>
        <v>32</v>
      </c>
      <c r="J1896" t="str">
        <f ca="1">IFERROR(IF(ISBLANK(VLOOKUP($B1896,INDIRECT(nfl_game_result),MATCH(J$1,INDIRECT(nfl_game_result_header),0),FALSE)),"",VLOOKUP($B1896,INDIRECT(nfl_game_result),MATCH(J$1,INDIRECT(nfl_game_result_header),0),FALSE)),"error")</f>
        <v>NYG</v>
      </c>
      <c r="K1896" t="str">
        <f ca="1">IFERROR(IF(ISBLANK(VLOOKUP($B1896,INDIRECT(nfl_game_result),MATCH(K$1,INDIRECT(nfl_game_result_header),0),FALSE)),"",VLOOKUP($B1896,INDIRECT(nfl_game_result),MATCH(K$1,INDIRECT(nfl_game_result_header),0),FALSE)),"error")</f>
        <v>NYG</v>
      </c>
      <c r="L1896" s="23" t="str">
        <f ca="1">IFERROR(IF(ISBLANK(VLOOKUP($B1896,INDIRECT(nfl_game_result),MATCH(L$1,INDIRECT(nfl_game_result_header),0),FALSE)),"",VLOOKUP($B1896,INDIRECT(nfl_game_result),MATCH(L$1,INDIRECT(nfl_game_result_header),0),FALSE)),"error")</f>
        <v/>
      </c>
      <c r="M1896" t="s">
        <v>14</v>
      </c>
      <c r="N1896">
        <v>3</v>
      </c>
      <c r="O1896" t="s">
        <v>83</v>
      </c>
      <c r="P1896">
        <v>4</v>
      </c>
      <c r="Q1896" t="s">
        <v>83</v>
      </c>
      <c r="V1896" s="23" t="s">
        <v>416</v>
      </c>
      <c r="W1896">
        <f ca="1">VALUE(LEFT(C1896, 4))</f>
        <v>2015</v>
      </c>
      <c r="X1896">
        <f ca="1">VALUE(MID(C1896,6,FIND("_",C1896,6)-6))</f>
        <v>9</v>
      </c>
      <c r="Y1896">
        <f ca="1">IF(NOT(OR(ISBLANK(D1896),ISBLANK(E1896),D1896="",E1896="")),D1896-E1896,"")</f>
        <v>-1</v>
      </c>
      <c r="Z1896">
        <f ca="1">IF(OR(NOT(ISNUMBER(D1896)),ISBLANK(D1896),D1896="",ISBLANK(N1896)),"",ABS(D1896-N1896))</f>
        <v>2</v>
      </c>
      <c r="AA1896">
        <f ca="1">IF(OR(ISBLANK(J1896),ISBLANK(O1896),J1896="",O1896=""),"",IF(J1896=O1896,1,0))</f>
        <v>1</v>
      </c>
      <c r="AB1896">
        <f ca="1">IF(OR(ISBLANK(K1896),ISBLANK(Q1896),K1896="",Q1896=""),"",IF(K1896=Q1896,1,0))</f>
        <v>1</v>
      </c>
      <c r="AC1896" s="23" t="str">
        <f t="shared" ca="1" si="29"/>
        <v/>
      </c>
    </row>
    <row r="1897" spans="1:29" x14ac:dyDescent="0.25">
      <c r="A1897" s="23">
        <v>1896</v>
      </c>
      <c r="B1897">
        <v>930</v>
      </c>
      <c r="C1897" t="str">
        <f ca="1">IFERROR(VLOOKUP($B1897,INDIRECT(nfl_game_result),MATCH(C$1,INDIRECT(nfl_game_result_header),0),FALSE),"error")</f>
        <v>2015_09_ATL@SFO</v>
      </c>
      <c r="D1897">
        <f ca="1">IFERROR(IF(ISBLANK(VLOOKUP($B1897,INDIRECT(nfl_game_result),MATCH(D$1,INDIRECT(nfl_game_result_header),0),FALSE)),"",VLOOKUP($B1897,INDIRECT(nfl_game_result),MATCH(D$1,INDIRECT(nfl_game_result_header),0),FALSE)),"error")</f>
        <v>2.5</v>
      </c>
      <c r="E1897">
        <f ca="1">IFERROR(IF(ISBLANK(VLOOKUP($B1897,INDIRECT(nfl_game_result),MATCH(E$1,INDIRECT(nfl_game_result_header),0),FALSE)),"",VLOOKUP($B1897,INDIRECT(nfl_game_result),MATCH(E$1,INDIRECT(nfl_game_result_header),0),FALSE)),"error")</f>
        <v>7</v>
      </c>
      <c r="F1897" s="23" t="str">
        <f ca="1">IFERROR(IF(ISBLANK(VLOOKUP($B1897,INDIRECT(nfl_game_result),MATCH(F$1,INDIRECT(nfl_game_result_header),0),FALSE)),"",VLOOKUP($B1897,INDIRECT(nfl_game_result),MATCH(F$1,INDIRECT(nfl_game_result_header),0),FALSE)),"error")</f>
        <v/>
      </c>
      <c r="G1897" s="23" t="str">
        <f ca="1">IFERROR(IF(ISBLANK(VLOOKUP($B1897,INDIRECT(nfl_game_result),MATCH(G$1,INDIRECT(nfl_game_result_header),0),FALSE)),"",VLOOKUP($B1897,INDIRECT(nfl_game_result),MATCH(G$1,INDIRECT(nfl_game_result_header),0),FALSE)),"error")</f>
        <v/>
      </c>
      <c r="H1897">
        <f ca="1">IFERROR(IF(ISBLANK(VLOOKUP($B1897,INDIRECT(nfl_game_result),MATCH(H$1,INDIRECT(nfl_game_result_header),0),FALSE)),"",VLOOKUP($B1897,INDIRECT(nfl_game_result),MATCH(H$1,INDIRECT(nfl_game_result_header),0),FALSE)),"error")</f>
        <v>17</v>
      </c>
      <c r="I1897">
        <f ca="1">IFERROR(IF(ISBLANK(VLOOKUP($B1897,INDIRECT(nfl_game_result),MATCH(I$1,INDIRECT(nfl_game_result_header),0),FALSE)),"",VLOOKUP($B1897,INDIRECT(nfl_game_result),MATCH(I$1,INDIRECT(nfl_game_result_header),0),FALSE)),"error")</f>
        <v>16</v>
      </c>
      <c r="J1897" t="str">
        <f ca="1">IFERROR(IF(ISBLANK(VLOOKUP($B1897,INDIRECT(nfl_game_result),MATCH(J$1,INDIRECT(nfl_game_result_header),0),FALSE)),"",VLOOKUP($B1897,INDIRECT(nfl_game_result),MATCH(J$1,INDIRECT(nfl_game_result_header),0),FALSE)),"error")</f>
        <v>SFO</v>
      </c>
      <c r="K1897" t="str">
        <f ca="1">IFERROR(IF(ISBLANK(VLOOKUP($B1897,INDIRECT(nfl_game_result),MATCH(K$1,INDIRECT(nfl_game_result_header),0),FALSE)),"",VLOOKUP($B1897,INDIRECT(nfl_game_result),MATCH(K$1,INDIRECT(nfl_game_result_header),0),FALSE)),"error")</f>
        <v>SFO</v>
      </c>
      <c r="L1897" s="23" t="str">
        <f ca="1">IFERROR(IF(ISBLANK(VLOOKUP($B1897,INDIRECT(nfl_game_result),MATCH(L$1,INDIRECT(nfl_game_result_header),0),FALSE)),"",VLOOKUP($B1897,INDIRECT(nfl_game_result),MATCH(L$1,INDIRECT(nfl_game_result_header),0),FALSE)),"error")</f>
        <v/>
      </c>
      <c r="M1897" t="s">
        <v>14</v>
      </c>
      <c r="N1897">
        <v>4</v>
      </c>
      <c r="O1897" t="s">
        <v>20</v>
      </c>
      <c r="P1897">
        <v>6</v>
      </c>
      <c r="Q1897" t="s">
        <v>20</v>
      </c>
      <c r="V1897" s="23" t="s">
        <v>416</v>
      </c>
      <c r="W1897">
        <f ca="1">VALUE(LEFT(C1897, 4))</f>
        <v>2015</v>
      </c>
      <c r="X1897">
        <f ca="1">VALUE(MID(C1897,6,FIND("_",C1897,6)-6))</f>
        <v>9</v>
      </c>
      <c r="Y1897">
        <f ca="1">IF(NOT(OR(ISBLANK(D1897),ISBLANK(E1897),D1897="",E1897="")),D1897-E1897,"")</f>
        <v>-4.5</v>
      </c>
      <c r="Z1897">
        <f ca="1">IF(OR(NOT(ISNUMBER(D1897)),ISBLANK(D1897),D1897="",ISBLANK(N1897)),"",ABS(D1897-N1897))</f>
        <v>1.5</v>
      </c>
      <c r="AA1897">
        <f ca="1">IF(OR(ISBLANK(J1897),ISBLANK(O1897),J1897="",O1897=""),"",IF(J1897=O1897,1,0))</f>
        <v>0</v>
      </c>
      <c r="AB1897">
        <f ca="1">IF(OR(ISBLANK(K1897),ISBLANK(Q1897),K1897="",Q1897=""),"",IF(K1897=Q1897,1,0))</f>
        <v>0</v>
      </c>
      <c r="AC1897" s="23" t="str">
        <f t="shared" ca="1" si="29"/>
        <v/>
      </c>
    </row>
    <row r="1898" spans="1:29" x14ac:dyDescent="0.25">
      <c r="A1898" s="23">
        <v>1897</v>
      </c>
      <c r="B1898">
        <v>931</v>
      </c>
      <c r="C1898" t="str">
        <f ca="1">IFERROR(VLOOKUP($B1898,INDIRECT(nfl_game_result),MATCH(C$1,INDIRECT(nfl_game_result_header),0),FALSE),"error")</f>
        <v>2015_09_DEN@IND</v>
      </c>
      <c r="D1898">
        <f ca="1">IFERROR(IF(ISBLANK(VLOOKUP($B1898,INDIRECT(nfl_game_result),MATCH(D$1,INDIRECT(nfl_game_result_header),0),FALSE)),"",VLOOKUP($B1898,INDIRECT(nfl_game_result),MATCH(D$1,INDIRECT(nfl_game_result_header),0),FALSE)),"error")</f>
        <v>3</v>
      </c>
      <c r="E1898">
        <f ca="1">IFERROR(IF(ISBLANK(VLOOKUP($B1898,INDIRECT(nfl_game_result),MATCH(E$1,INDIRECT(nfl_game_result_header),0),FALSE)),"",VLOOKUP($B1898,INDIRECT(nfl_game_result),MATCH(E$1,INDIRECT(nfl_game_result_header),0),FALSE)),"error")</f>
        <v>4</v>
      </c>
      <c r="F1898" s="23" t="str">
        <f ca="1">IFERROR(IF(ISBLANK(VLOOKUP($B1898,INDIRECT(nfl_game_result),MATCH(F$1,INDIRECT(nfl_game_result_header),0),FALSE)),"",VLOOKUP($B1898,INDIRECT(nfl_game_result),MATCH(F$1,INDIRECT(nfl_game_result_header),0),FALSE)),"error")</f>
        <v/>
      </c>
      <c r="G1898" s="23" t="str">
        <f ca="1">IFERROR(IF(ISBLANK(VLOOKUP($B1898,INDIRECT(nfl_game_result),MATCH(G$1,INDIRECT(nfl_game_result_header),0),FALSE)),"",VLOOKUP($B1898,INDIRECT(nfl_game_result),MATCH(G$1,INDIRECT(nfl_game_result_header),0),FALSE)),"error")</f>
        <v/>
      </c>
      <c r="H1898">
        <f ca="1">IFERROR(IF(ISBLANK(VLOOKUP($B1898,INDIRECT(nfl_game_result),MATCH(H$1,INDIRECT(nfl_game_result_header),0),FALSE)),"",VLOOKUP($B1898,INDIRECT(nfl_game_result),MATCH(H$1,INDIRECT(nfl_game_result_header),0),FALSE)),"error")</f>
        <v>27</v>
      </c>
      <c r="I1898">
        <f ca="1">IFERROR(IF(ISBLANK(VLOOKUP($B1898,INDIRECT(nfl_game_result),MATCH(I$1,INDIRECT(nfl_game_result_header),0),FALSE)),"",VLOOKUP($B1898,INDIRECT(nfl_game_result),MATCH(I$1,INDIRECT(nfl_game_result_header),0),FALSE)),"error")</f>
        <v>24</v>
      </c>
      <c r="J1898" t="str">
        <f ca="1">IFERROR(IF(ISBLANK(VLOOKUP($B1898,INDIRECT(nfl_game_result),MATCH(J$1,INDIRECT(nfl_game_result_header),0),FALSE)),"",VLOOKUP($B1898,INDIRECT(nfl_game_result),MATCH(J$1,INDIRECT(nfl_game_result_header),0),FALSE)),"error")</f>
        <v>IND</v>
      </c>
      <c r="K1898" t="str">
        <f ca="1">IFERROR(IF(ISBLANK(VLOOKUP($B1898,INDIRECT(nfl_game_result),MATCH(K$1,INDIRECT(nfl_game_result_header),0),FALSE)),"",VLOOKUP($B1898,INDIRECT(nfl_game_result),MATCH(K$1,INDIRECT(nfl_game_result_header),0),FALSE)),"error")</f>
        <v>IND</v>
      </c>
      <c r="L1898" s="23" t="str">
        <f ca="1">IFERROR(IF(ISBLANK(VLOOKUP($B1898,INDIRECT(nfl_game_result),MATCH(L$1,INDIRECT(nfl_game_result_header),0),FALSE)),"",VLOOKUP($B1898,INDIRECT(nfl_game_result),MATCH(L$1,INDIRECT(nfl_game_result_header),0),FALSE)),"error")</f>
        <v/>
      </c>
      <c r="M1898" t="s">
        <v>14</v>
      </c>
      <c r="N1898">
        <v>3</v>
      </c>
      <c r="O1898" t="s">
        <v>72</v>
      </c>
      <c r="P1898">
        <v>7</v>
      </c>
      <c r="Q1898" t="s">
        <v>72</v>
      </c>
      <c r="V1898" s="23" t="s">
        <v>416</v>
      </c>
      <c r="W1898">
        <f ca="1">VALUE(LEFT(C1898, 4))</f>
        <v>2015</v>
      </c>
      <c r="X1898">
        <f ca="1">VALUE(MID(C1898,6,FIND("_",C1898,6)-6))</f>
        <v>9</v>
      </c>
      <c r="Y1898">
        <f ca="1">IF(NOT(OR(ISBLANK(D1898),ISBLANK(E1898),D1898="",E1898="")),D1898-E1898,"")</f>
        <v>-1</v>
      </c>
      <c r="Z1898">
        <f ca="1">IF(OR(NOT(ISNUMBER(D1898)),ISBLANK(D1898),D1898="",ISBLANK(N1898)),"",ABS(D1898-N1898))</f>
        <v>0</v>
      </c>
      <c r="AA1898">
        <f ca="1">IF(OR(ISBLANK(J1898),ISBLANK(O1898),J1898="",O1898=""),"",IF(J1898=O1898,1,0))</f>
        <v>0</v>
      </c>
      <c r="AB1898">
        <f ca="1">IF(OR(ISBLANK(K1898),ISBLANK(Q1898),K1898="",Q1898=""),"",IF(K1898=Q1898,1,0))</f>
        <v>0</v>
      </c>
      <c r="AC1898" s="23" t="str">
        <f t="shared" ca="1" si="29"/>
        <v/>
      </c>
    </row>
    <row r="1899" spans="1:29" x14ac:dyDescent="0.25">
      <c r="A1899" s="23">
        <v>1898</v>
      </c>
      <c r="B1899">
        <v>932</v>
      </c>
      <c r="C1899" t="str">
        <f ca="1">IFERROR(VLOOKUP($B1899,INDIRECT(nfl_game_result),MATCH(C$1,INDIRECT(nfl_game_result_header),0),FALSE),"error")</f>
        <v>2015_09_PHI@DAL</v>
      </c>
      <c r="D1899">
        <f ca="1">IFERROR(IF(ISBLANK(VLOOKUP($B1899,INDIRECT(nfl_game_result),MATCH(D$1,INDIRECT(nfl_game_result_header),0),FALSE)),"",VLOOKUP($B1899,INDIRECT(nfl_game_result),MATCH(D$1,INDIRECT(nfl_game_result_header),0),FALSE)),"error")</f>
        <v>-3</v>
      </c>
      <c r="E1899">
        <f ca="1">IFERROR(IF(ISBLANK(VLOOKUP($B1899,INDIRECT(nfl_game_result),MATCH(E$1,INDIRECT(nfl_game_result_header),0),FALSE)),"",VLOOKUP($B1899,INDIRECT(nfl_game_result),MATCH(E$1,INDIRECT(nfl_game_result_header),0),FALSE)),"error")</f>
        <v>3</v>
      </c>
      <c r="F1899" s="23" t="str">
        <f ca="1">IFERROR(IF(ISBLANK(VLOOKUP($B1899,INDIRECT(nfl_game_result),MATCH(F$1,INDIRECT(nfl_game_result_header),0),FALSE)),"",VLOOKUP($B1899,INDIRECT(nfl_game_result),MATCH(F$1,INDIRECT(nfl_game_result_header),0),FALSE)),"error")</f>
        <v/>
      </c>
      <c r="G1899" s="23" t="str">
        <f ca="1">IFERROR(IF(ISBLANK(VLOOKUP($B1899,INDIRECT(nfl_game_result),MATCH(G$1,INDIRECT(nfl_game_result_header),0),FALSE)),"",VLOOKUP($B1899,INDIRECT(nfl_game_result),MATCH(G$1,INDIRECT(nfl_game_result_header),0),FALSE)),"error")</f>
        <v/>
      </c>
      <c r="H1899">
        <f ca="1">IFERROR(IF(ISBLANK(VLOOKUP($B1899,INDIRECT(nfl_game_result),MATCH(H$1,INDIRECT(nfl_game_result_header),0),FALSE)),"",VLOOKUP($B1899,INDIRECT(nfl_game_result),MATCH(H$1,INDIRECT(nfl_game_result_header),0),FALSE)),"error")</f>
        <v>27</v>
      </c>
      <c r="I1899">
        <f ca="1">IFERROR(IF(ISBLANK(VLOOKUP($B1899,INDIRECT(nfl_game_result),MATCH(I$1,INDIRECT(nfl_game_result_header),0),FALSE)),"",VLOOKUP($B1899,INDIRECT(nfl_game_result),MATCH(I$1,INDIRECT(nfl_game_result_header),0),FALSE)),"error")</f>
        <v>33</v>
      </c>
      <c r="J1899" t="str">
        <f ca="1">IFERROR(IF(ISBLANK(VLOOKUP($B1899,INDIRECT(nfl_game_result),MATCH(J$1,INDIRECT(nfl_game_result_header),0),FALSE)),"",VLOOKUP($B1899,INDIRECT(nfl_game_result),MATCH(J$1,INDIRECT(nfl_game_result_header),0),FALSE)),"error")</f>
        <v>PHI</v>
      </c>
      <c r="K1899" t="str">
        <f ca="1">IFERROR(IF(ISBLANK(VLOOKUP($B1899,INDIRECT(nfl_game_result),MATCH(K$1,INDIRECT(nfl_game_result_header),0),FALSE)),"",VLOOKUP($B1899,INDIRECT(nfl_game_result),MATCH(K$1,INDIRECT(nfl_game_result_header),0),FALSE)),"error")</f>
        <v>PHI</v>
      </c>
      <c r="L1899" s="23" t="str">
        <f ca="1">IFERROR(IF(ISBLANK(VLOOKUP($B1899,INDIRECT(nfl_game_result),MATCH(L$1,INDIRECT(nfl_game_result_header),0),FALSE)),"",VLOOKUP($B1899,INDIRECT(nfl_game_result),MATCH(L$1,INDIRECT(nfl_game_result_header),0),FALSE)),"error")</f>
        <v/>
      </c>
      <c r="M1899" t="s">
        <v>14</v>
      </c>
      <c r="N1899">
        <v>3</v>
      </c>
      <c r="O1899" t="s">
        <v>71</v>
      </c>
      <c r="P1899">
        <v>5</v>
      </c>
      <c r="Q1899" t="s">
        <v>71</v>
      </c>
      <c r="V1899" s="23" t="s">
        <v>416</v>
      </c>
      <c r="W1899">
        <f ca="1">VALUE(LEFT(C1899, 4))</f>
        <v>2015</v>
      </c>
      <c r="X1899">
        <f ca="1">VALUE(MID(C1899,6,FIND("_",C1899,6)-6))</f>
        <v>9</v>
      </c>
      <c r="Y1899">
        <f ca="1">IF(NOT(OR(ISBLANK(D1899),ISBLANK(E1899),D1899="",E1899="")),D1899-E1899,"")</f>
        <v>-6</v>
      </c>
      <c r="Z1899">
        <f ca="1">IF(OR(NOT(ISNUMBER(D1899)),ISBLANK(D1899),D1899="",ISBLANK(N1899)),"",ABS(D1899-N1899))</f>
        <v>6</v>
      </c>
      <c r="AA1899">
        <f ca="1">IF(OR(ISBLANK(J1899),ISBLANK(O1899),J1899="",O1899=""),"",IF(J1899=O1899,1,0))</f>
        <v>0</v>
      </c>
      <c r="AB1899">
        <f ca="1">IF(OR(ISBLANK(K1899),ISBLANK(Q1899),K1899="",Q1899=""),"",IF(K1899=Q1899,1,0))</f>
        <v>0</v>
      </c>
      <c r="AC1899" s="23" t="str">
        <f t="shared" ca="1" si="29"/>
        <v/>
      </c>
    </row>
    <row r="1900" spans="1:29" x14ac:dyDescent="0.25">
      <c r="A1900" s="23">
        <v>1899</v>
      </c>
      <c r="B1900">
        <v>933</v>
      </c>
      <c r="C1900" t="str">
        <f ca="1">IFERROR(VLOOKUP($B1900,INDIRECT(nfl_game_result),MATCH(C$1,INDIRECT(nfl_game_result_header),0),FALSE),"error")</f>
        <v>2015_09_CHI@SD</v>
      </c>
      <c r="D1900">
        <f ca="1">IFERROR(IF(ISBLANK(VLOOKUP($B1900,INDIRECT(nfl_game_result),MATCH(D$1,INDIRECT(nfl_game_result_header),0),FALSE)),"",VLOOKUP($B1900,INDIRECT(nfl_game_result),MATCH(D$1,INDIRECT(nfl_game_result_header),0),FALSE)),"error")</f>
        <v>-3.5</v>
      </c>
      <c r="E1900">
        <f ca="1">IFERROR(IF(ISBLANK(VLOOKUP($B1900,INDIRECT(nfl_game_result),MATCH(E$1,INDIRECT(nfl_game_result_header),0),FALSE)),"",VLOOKUP($B1900,INDIRECT(nfl_game_result),MATCH(E$1,INDIRECT(nfl_game_result_header),0),FALSE)),"error")</f>
        <v>-4.5</v>
      </c>
      <c r="F1900" s="23" t="str">
        <f ca="1">IFERROR(IF(ISBLANK(VLOOKUP($B1900,INDIRECT(nfl_game_result),MATCH(F$1,INDIRECT(nfl_game_result_header),0),FALSE)),"",VLOOKUP($B1900,INDIRECT(nfl_game_result),MATCH(F$1,INDIRECT(nfl_game_result_header),0),FALSE)),"error")</f>
        <v/>
      </c>
      <c r="G1900" s="23" t="str">
        <f ca="1">IFERROR(IF(ISBLANK(VLOOKUP($B1900,INDIRECT(nfl_game_result),MATCH(G$1,INDIRECT(nfl_game_result_header),0),FALSE)),"",VLOOKUP($B1900,INDIRECT(nfl_game_result),MATCH(G$1,INDIRECT(nfl_game_result_header),0),FALSE)),"error")</f>
        <v/>
      </c>
      <c r="H1900">
        <f ca="1">IFERROR(IF(ISBLANK(VLOOKUP($B1900,INDIRECT(nfl_game_result),MATCH(H$1,INDIRECT(nfl_game_result_header),0),FALSE)),"",VLOOKUP($B1900,INDIRECT(nfl_game_result),MATCH(H$1,INDIRECT(nfl_game_result_header),0),FALSE)),"error")</f>
        <v>19</v>
      </c>
      <c r="I1900">
        <f ca="1">IFERROR(IF(ISBLANK(VLOOKUP($B1900,INDIRECT(nfl_game_result),MATCH(I$1,INDIRECT(nfl_game_result_header),0),FALSE)),"",VLOOKUP($B1900,INDIRECT(nfl_game_result),MATCH(I$1,INDIRECT(nfl_game_result_header),0),FALSE)),"error")</f>
        <v>22</v>
      </c>
      <c r="J1900" t="str">
        <f ca="1">IFERROR(IF(ISBLANK(VLOOKUP($B1900,INDIRECT(nfl_game_result),MATCH(J$1,INDIRECT(nfl_game_result_header),0),FALSE)),"",VLOOKUP($B1900,INDIRECT(nfl_game_result),MATCH(J$1,INDIRECT(nfl_game_result_header),0),FALSE)),"error")</f>
        <v>CHI</v>
      </c>
      <c r="K1900" t="str">
        <f ca="1">IFERROR(IF(ISBLANK(VLOOKUP($B1900,INDIRECT(nfl_game_result),MATCH(K$1,INDIRECT(nfl_game_result_header),0),FALSE)),"",VLOOKUP($B1900,INDIRECT(nfl_game_result),MATCH(K$1,INDIRECT(nfl_game_result_header),0),FALSE)),"error")</f>
        <v>CHI</v>
      </c>
      <c r="L1900" s="23" t="str">
        <f ca="1">IFERROR(IF(ISBLANK(VLOOKUP($B1900,INDIRECT(nfl_game_result),MATCH(L$1,INDIRECT(nfl_game_result_header),0),FALSE)),"",VLOOKUP($B1900,INDIRECT(nfl_game_result),MATCH(L$1,INDIRECT(nfl_game_result_header),0),FALSE)),"error")</f>
        <v/>
      </c>
      <c r="M1900" t="s">
        <v>14</v>
      </c>
      <c r="N1900">
        <v>-4.5</v>
      </c>
      <c r="O1900" t="s">
        <v>68</v>
      </c>
      <c r="P1900">
        <v>2</v>
      </c>
      <c r="Q1900" t="s">
        <v>68</v>
      </c>
      <c r="V1900" s="23" t="s">
        <v>416</v>
      </c>
      <c r="W1900">
        <f ca="1">VALUE(LEFT(C1900, 4))</f>
        <v>2015</v>
      </c>
      <c r="X1900">
        <f ca="1">VALUE(MID(C1900,6,FIND("_",C1900,6)-6))</f>
        <v>9</v>
      </c>
      <c r="Y1900">
        <f ca="1">IF(NOT(OR(ISBLANK(D1900),ISBLANK(E1900),D1900="",E1900="")),D1900-E1900,"")</f>
        <v>1</v>
      </c>
      <c r="Z1900">
        <f ca="1">IF(OR(NOT(ISNUMBER(D1900)),ISBLANK(D1900),D1900="",ISBLANK(N1900)),"",ABS(D1900-N1900))</f>
        <v>1</v>
      </c>
      <c r="AA1900">
        <f ca="1">IF(OR(ISBLANK(J1900),ISBLANK(O1900),J1900="",O1900=""),"",IF(J1900=O1900,1,0))</f>
        <v>1</v>
      </c>
      <c r="AB1900">
        <f ca="1">IF(OR(ISBLANK(K1900),ISBLANK(Q1900),K1900="",Q1900=""),"",IF(K1900=Q1900,1,0))</f>
        <v>1</v>
      </c>
      <c r="AC1900" s="23" t="str">
        <f t="shared" ca="1" si="29"/>
        <v/>
      </c>
    </row>
    <row r="1901" spans="1:29" x14ac:dyDescent="0.25">
      <c r="A1901" s="23">
        <v>1900</v>
      </c>
      <c r="B1901">
        <v>934</v>
      </c>
      <c r="C1901" t="str">
        <f ca="1">IFERROR(VLOOKUP($B1901,INDIRECT(nfl_game_result),MATCH(C$1,INDIRECT(nfl_game_result_header),0),FALSE),"error")</f>
        <v>2015_10_BUF@NYJ</v>
      </c>
      <c r="D1901">
        <f ca="1">IFERROR(IF(ISBLANK(VLOOKUP($B1901,INDIRECT(nfl_game_result),MATCH(D$1,INDIRECT(nfl_game_result_header),0),FALSE)),"",VLOOKUP($B1901,INDIRECT(nfl_game_result),MATCH(D$1,INDIRECT(nfl_game_result_header),0),FALSE)),"error")</f>
        <v>-2.5</v>
      </c>
      <c r="E1901">
        <f ca="1">IFERROR(IF(ISBLANK(VLOOKUP($B1901,INDIRECT(nfl_game_result),MATCH(E$1,INDIRECT(nfl_game_result_header),0),FALSE)),"",VLOOKUP($B1901,INDIRECT(nfl_game_result),MATCH(E$1,INDIRECT(nfl_game_result_header),0),FALSE)),"error")</f>
        <v>-1.5</v>
      </c>
      <c r="F1901" s="23" t="str">
        <f ca="1">IFERROR(IF(ISBLANK(VLOOKUP($B1901,INDIRECT(nfl_game_result),MATCH(F$1,INDIRECT(nfl_game_result_header),0),FALSE)),"",VLOOKUP($B1901,INDIRECT(nfl_game_result),MATCH(F$1,INDIRECT(nfl_game_result_header),0),FALSE)),"error")</f>
        <v/>
      </c>
      <c r="G1901" s="23" t="str">
        <f ca="1">IFERROR(IF(ISBLANK(VLOOKUP($B1901,INDIRECT(nfl_game_result),MATCH(G$1,INDIRECT(nfl_game_result_header),0),FALSE)),"",VLOOKUP($B1901,INDIRECT(nfl_game_result),MATCH(G$1,INDIRECT(nfl_game_result_header),0),FALSE)),"error")</f>
        <v/>
      </c>
      <c r="H1901">
        <f ca="1">IFERROR(IF(ISBLANK(VLOOKUP($B1901,INDIRECT(nfl_game_result),MATCH(H$1,INDIRECT(nfl_game_result_header),0),FALSE)),"",VLOOKUP($B1901,INDIRECT(nfl_game_result),MATCH(H$1,INDIRECT(nfl_game_result_header),0),FALSE)),"error")</f>
        <v>17</v>
      </c>
      <c r="I1901">
        <f ca="1">IFERROR(IF(ISBLANK(VLOOKUP($B1901,INDIRECT(nfl_game_result),MATCH(I$1,INDIRECT(nfl_game_result_header),0),FALSE)),"",VLOOKUP($B1901,INDIRECT(nfl_game_result),MATCH(I$1,INDIRECT(nfl_game_result_header),0),FALSE)),"error")</f>
        <v>22</v>
      </c>
      <c r="J1901" t="str">
        <f ca="1">IFERROR(IF(ISBLANK(VLOOKUP($B1901,INDIRECT(nfl_game_result),MATCH(J$1,INDIRECT(nfl_game_result_header),0),FALSE)),"",VLOOKUP($B1901,INDIRECT(nfl_game_result),MATCH(J$1,INDIRECT(nfl_game_result_header),0),FALSE)),"error")</f>
        <v>BUF</v>
      </c>
      <c r="K1901" t="str">
        <f ca="1">IFERROR(IF(ISBLANK(VLOOKUP($B1901,INDIRECT(nfl_game_result),MATCH(K$1,INDIRECT(nfl_game_result_header),0),FALSE)),"",VLOOKUP($B1901,INDIRECT(nfl_game_result),MATCH(K$1,INDIRECT(nfl_game_result_header),0),FALSE)),"error")</f>
        <v>BUF</v>
      </c>
      <c r="L1901" s="23" t="str">
        <f ca="1">IFERROR(IF(ISBLANK(VLOOKUP($B1901,INDIRECT(nfl_game_result),MATCH(L$1,INDIRECT(nfl_game_result_header),0),FALSE)),"",VLOOKUP($B1901,INDIRECT(nfl_game_result),MATCH(L$1,INDIRECT(nfl_game_result_header),0),FALSE)),"error")</f>
        <v/>
      </c>
      <c r="M1901" t="s">
        <v>16</v>
      </c>
      <c r="N1901">
        <v>-4</v>
      </c>
      <c r="O1901" t="s">
        <v>66</v>
      </c>
      <c r="P1901">
        <v>4</v>
      </c>
      <c r="Q1901" t="s">
        <v>66</v>
      </c>
      <c r="V1901" s="23" t="s">
        <v>416</v>
      </c>
      <c r="W1901">
        <f ca="1">VALUE(LEFT(C1901, 4))</f>
        <v>2015</v>
      </c>
      <c r="X1901">
        <f ca="1">VALUE(MID(C1901,6,FIND("_",C1901,6)-6))</f>
        <v>10</v>
      </c>
      <c r="Y1901">
        <f ca="1">IF(NOT(OR(ISBLANK(D1901),ISBLANK(E1901),D1901="",E1901="")),D1901-E1901,"")</f>
        <v>-1</v>
      </c>
      <c r="Z1901">
        <f ca="1">IF(OR(NOT(ISNUMBER(D1901)),ISBLANK(D1901),D1901="",ISBLANK(N1901)),"",ABS(D1901-N1901))</f>
        <v>1.5</v>
      </c>
      <c r="AA1901">
        <f ca="1">IF(OR(ISBLANK(J1901),ISBLANK(O1901),J1901="",O1901=""),"",IF(J1901=O1901,1,0))</f>
        <v>1</v>
      </c>
      <c r="AB1901">
        <f ca="1">IF(OR(ISBLANK(K1901),ISBLANK(Q1901),K1901="",Q1901=""),"",IF(K1901=Q1901,1,0))</f>
        <v>1</v>
      </c>
      <c r="AC1901" s="23" t="str">
        <f t="shared" ca="1" si="29"/>
        <v/>
      </c>
    </row>
    <row r="1902" spans="1:29" x14ac:dyDescent="0.25">
      <c r="A1902" s="23">
        <v>1901</v>
      </c>
      <c r="B1902">
        <v>935</v>
      </c>
      <c r="C1902" t="str">
        <f ca="1">IFERROR(VLOOKUP($B1902,INDIRECT(nfl_game_result),MATCH(C$1,INDIRECT(nfl_game_result_header),0),FALSE),"error")</f>
        <v>2015_10_DAL@TBY</v>
      </c>
      <c r="D1902">
        <f ca="1">IFERROR(IF(ISBLANK(VLOOKUP($B1902,INDIRECT(nfl_game_result),MATCH(D$1,INDIRECT(nfl_game_result_header),0),FALSE)),"",VLOOKUP($B1902,INDIRECT(nfl_game_result),MATCH(D$1,INDIRECT(nfl_game_result_header),0),FALSE)),"error")</f>
        <v>1</v>
      </c>
      <c r="E1902">
        <f ca="1">IFERROR(IF(ISBLANK(VLOOKUP($B1902,INDIRECT(nfl_game_result),MATCH(E$1,INDIRECT(nfl_game_result_header),0),FALSE)),"",VLOOKUP($B1902,INDIRECT(nfl_game_result),MATCH(E$1,INDIRECT(nfl_game_result_header),0),FALSE)),"error")</f>
        <v>1</v>
      </c>
      <c r="F1902" s="23" t="str">
        <f ca="1">IFERROR(IF(ISBLANK(VLOOKUP($B1902,INDIRECT(nfl_game_result),MATCH(F$1,INDIRECT(nfl_game_result_header),0),FALSE)),"",VLOOKUP($B1902,INDIRECT(nfl_game_result),MATCH(F$1,INDIRECT(nfl_game_result_header),0),FALSE)),"error")</f>
        <v/>
      </c>
      <c r="G1902" s="23" t="str">
        <f ca="1">IFERROR(IF(ISBLANK(VLOOKUP($B1902,INDIRECT(nfl_game_result),MATCH(G$1,INDIRECT(nfl_game_result_header),0),FALSE)),"",VLOOKUP($B1902,INDIRECT(nfl_game_result),MATCH(G$1,INDIRECT(nfl_game_result_header),0),FALSE)),"error")</f>
        <v/>
      </c>
      <c r="H1902">
        <f ca="1">IFERROR(IF(ISBLANK(VLOOKUP($B1902,INDIRECT(nfl_game_result),MATCH(H$1,INDIRECT(nfl_game_result_header),0),FALSE)),"",VLOOKUP($B1902,INDIRECT(nfl_game_result),MATCH(H$1,INDIRECT(nfl_game_result_header),0),FALSE)),"error")</f>
        <v>10</v>
      </c>
      <c r="I1902">
        <f ca="1">IFERROR(IF(ISBLANK(VLOOKUP($B1902,INDIRECT(nfl_game_result),MATCH(I$1,INDIRECT(nfl_game_result_header),0),FALSE)),"",VLOOKUP($B1902,INDIRECT(nfl_game_result),MATCH(I$1,INDIRECT(nfl_game_result_header),0),FALSE)),"error")</f>
        <v>6</v>
      </c>
      <c r="J1902" t="str">
        <f ca="1">IFERROR(IF(ISBLANK(VLOOKUP($B1902,INDIRECT(nfl_game_result),MATCH(J$1,INDIRECT(nfl_game_result_header),0),FALSE)),"",VLOOKUP($B1902,INDIRECT(nfl_game_result),MATCH(J$1,INDIRECT(nfl_game_result_header),0),FALSE)),"error")</f>
        <v>TBY</v>
      </c>
      <c r="K1902" t="str">
        <f ca="1">IFERROR(IF(ISBLANK(VLOOKUP($B1902,INDIRECT(nfl_game_result),MATCH(K$1,INDIRECT(nfl_game_result_header),0),FALSE)),"",VLOOKUP($B1902,INDIRECT(nfl_game_result),MATCH(K$1,INDIRECT(nfl_game_result_header),0),FALSE)),"error")</f>
        <v>TBY</v>
      </c>
      <c r="L1902" s="23" t="str">
        <f ca="1">IFERROR(IF(ISBLANK(VLOOKUP($B1902,INDIRECT(nfl_game_result),MATCH(L$1,INDIRECT(nfl_game_result_header),0),FALSE)),"",VLOOKUP($B1902,INDIRECT(nfl_game_result),MATCH(L$1,INDIRECT(nfl_game_result_header),0),FALSE)),"error")</f>
        <v/>
      </c>
      <c r="M1902" t="s">
        <v>16</v>
      </c>
      <c r="N1902">
        <v>-3</v>
      </c>
      <c r="O1902" t="s">
        <v>330</v>
      </c>
      <c r="P1902">
        <v>12</v>
      </c>
      <c r="Q1902" t="s">
        <v>330</v>
      </c>
      <c r="V1902" s="23" t="s">
        <v>416</v>
      </c>
      <c r="W1902">
        <f ca="1">VALUE(LEFT(C1902, 4))</f>
        <v>2015</v>
      </c>
      <c r="X1902">
        <f ca="1">VALUE(MID(C1902,6,FIND("_",C1902,6)-6))</f>
        <v>10</v>
      </c>
      <c r="Y1902">
        <f ca="1">IF(NOT(OR(ISBLANK(D1902),ISBLANK(E1902),D1902="",E1902="")),D1902-E1902,"")</f>
        <v>0</v>
      </c>
      <c r="Z1902">
        <f ca="1">IF(OR(NOT(ISNUMBER(D1902)),ISBLANK(D1902),D1902="",ISBLANK(N1902)),"",ABS(D1902-N1902))</f>
        <v>4</v>
      </c>
      <c r="AA1902">
        <f ca="1">IF(OR(ISBLANK(J1902),ISBLANK(O1902),J1902="",O1902=""),"",IF(J1902=O1902,1,0))</f>
        <v>0</v>
      </c>
      <c r="AB1902">
        <f ca="1">IF(OR(ISBLANK(K1902),ISBLANK(Q1902),K1902="",Q1902=""),"",IF(K1902=Q1902,1,0))</f>
        <v>0</v>
      </c>
      <c r="AC1902" s="23" t="str">
        <f t="shared" ca="1" si="29"/>
        <v/>
      </c>
    </row>
    <row r="1903" spans="1:29" x14ac:dyDescent="0.25">
      <c r="A1903" s="23">
        <v>1902</v>
      </c>
      <c r="B1903">
        <v>936</v>
      </c>
      <c r="C1903" t="str">
        <f ca="1">IFERROR(VLOOKUP($B1903,INDIRECT(nfl_game_result),MATCH(C$1,INDIRECT(nfl_game_result_header),0),FALSE),"error")</f>
        <v>2015_10_DET@GBY</v>
      </c>
      <c r="D1903">
        <f ca="1">IFERROR(IF(ISBLANK(VLOOKUP($B1903,INDIRECT(nfl_game_result),MATCH(D$1,INDIRECT(nfl_game_result_header),0),FALSE)),"",VLOOKUP($B1903,INDIRECT(nfl_game_result),MATCH(D$1,INDIRECT(nfl_game_result_header),0),FALSE)),"error")</f>
        <v>-11</v>
      </c>
      <c r="E1903">
        <f ca="1">IFERROR(IF(ISBLANK(VLOOKUP($B1903,INDIRECT(nfl_game_result),MATCH(E$1,INDIRECT(nfl_game_result_header),0),FALSE)),"",VLOOKUP($B1903,INDIRECT(nfl_game_result),MATCH(E$1,INDIRECT(nfl_game_result_header),0),FALSE)),"error")</f>
        <v>-10.5</v>
      </c>
      <c r="F1903" s="23" t="str">
        <f ca="1">IFERROR(IF(ISBLANK(VLOOKUP($B1903,INDIRECT(nfl_game_result),MATCH(F$1,INDIRECT(nfl_game_result_header),0),FALSE)),"",VLOOKUP($B1903,INDIRECT(nfl_game_result),MATCH(F$1,INDIRECT(nfl_game_result_header),0),FALSE)),"error")</f>
        <v/>
      </c>
      <c r="G1903" s="23" t="str">
        <f ca="1">IFERROR(IF(ISBLANK(VLOOKUP($B1903,INDIRECT(nfl_game_result),MATCH(G$1,INDIRECT(nfl_game_result_header),0),FALSE)),"",VLOOKUP($B1903,INDIRECT(nfl_game_result),MATCH(G$1,INDIRECT(nfl_game_result_header),0),FALSE)),"error")</f>
        <v/>
      </c>
      <c r="H1903">
        <f ca="1">IFERROR(IF(ISBLANK(VLOOKUP($B1903,INDIRECT(nfl_game_result),MATCH(H$1,INDIRECT(nfl_game_result_header),0),FALSE)),"",VLOOKUP($B1903,INDIRECT(nfl_game_result),MATCH(H$1,INDIRECT(nfl_game_result_header),0),FALSE)),"error")</f>
        <v>16</v>
      </c>
      <c r="I1903">
        <f ca="1">IFERROR(IF(ISBLANK(VLOOKUP($B1903,INDIRECT(nfl_game_result),MATCH(I$1,INDIRECT(nfl_game_result_header),0),FALSE)),"",VLOOKUP($B1903,INDIRECT(nfl_game_result),MATCH(I$1,INDIRECT(nfl_game_result_header),0),FALSE)),"error")</f>
        <v>18</v>
      </c>
      <c r="J1903" t="str">
        <f ca="1">IFERROR(IF(ISBLANK(VLOOKUP($B1903,INDIRECT(nfl_game_result),MATCH(J$1,INDIRECT(nfl_game_result_header),0),FALSE)),"",VLOOKUP($B1903,INDIRECT(nfl_game_result),MATCH(J$1,INDIRECT(nfl_game_result_header),0),FALSE)),"error")</f>
        <v>DET</v>
      </c>
      <c r="K1903" t="str">
        <f ca="1">IFERROR(IF(ISBLANK(VLOOKUP($B1903,INDIRECT(nfl_game_result),MATCH(K$1,INDIRECT(nfl_game_result_header),0),FALSE)),"",VLOOKUP($B1903,INDIRECT(nfl_game_result),MATCH(K$1,INDIRECT(nfl_game_result_header),0),FALSE)),"error")</f>
        <v>DET</v>
      </c>
      <c r="L1903" s="23" t="str">
        <f ca="1">IFERROR(IF(ISBLANK(VLOOKUP($B1903,INDIRECT(nfl_game_result),MATCH(L$1,INDIRECT(nfl_game_result_header),0),FALSE)),"",VLOOKUP($B1903,INDIRECT(nfl_game_result),MATCH(L$1,INDIRECT(nfl_game_result_header),0),FALSE)),"error")</f>
        <v/>
      </c>
      <c r="M1903" t="s">
        <v>16</v>
      </c>
      <c r="N1903">
        <v>-10</v>
      </c>
      <c r="O1903" t="s">
        <v>334</v>
      </c>
      <c r="P1903">
        <v>5</v>
      </c>
      <c r="Q1903" t="s">
        <v>334</v>
      </c>
      <c r="V1903" s="23" t="s">
        <v>416</v>
      </c>
      <c r="W1903">
        <f ca="1">VALUE(LEFT(C1903, 4))</f>
        <v>2015</v>
      </c>
      <c r="X1903">
        <f ca="1">VALUE(MID(C1903,6,FIND("_",C1903,6)-6))</f>
        <v>10</v>
      </c>
      <c r="Y1903">
        <f ca="1">IF(NOT(OR(ISBLANK(D1903),ISBLANK(E1903),D1903="",E1903="")),D1903-E1903,"")</f>
        <v>-0.5</v>
      </c>
      <c r="Z1903">
        <f ca="1">IF(OR(NOT(ISNUMBER(D1903)),ISBLANK(D1903),D1903="",ISBLANK(N1903)),"",ABS(D1903-N1903))</f>
        <v>1</v>
      </c>
      <c r="AA1903">
        <f ca="1">IF(OR(ISBLANK(J1903),ISBLANK(O1903),J1903="",O1903=""),"",IF(J1903=O1903,1,0))</f>
        <v>0</v>
      </c>
      <c r="AB1903">
        <f ca="1">IF(OR(ISBLANK(K1903),ISBLANK(Q1903),K1903="",Q1903=""),"",IF(K1903=Q1903,1,0))</f>
        <v>0</v>
      </c>
      <c r="AC1903" s="23" t="str">
        <f t="shared" ca="1" si="29"/>
        <v/>
      </c>
    </row>
    <row r="1904" spans="1:29" x14ac:dyDescent="0.25">
      <c r="A1904" s="23">
        <v>1903</v>
      </c>
      <c r="B1904">
        <v>937</v>
      </c>
      <c r="C1904" t="str">
        <f ca="1">IFERROR(VLOOKUP($B1904,INDIRECT(nfl_game_result),MATCH(C$1,INDIRECT(nfl_game_result_header),0),FALSE),"error")</f>
        <v>2015_10_CAR@TEN</v>
      </c>
      <c r="D1904">
        <f ca="1">IFERROR(IF(ISBLANK(VLOOKUP($B1904,INDIRECT(nfl_game_result),MATCH(D$1,INDIRECT(nfl_game_result_header),0),FALSE)),"",VLOOKUP($B1904,INDIRECT(nfl_game_result),MATCH(D$1,INDIRECT(nfl_game_result_header),0),FALSE)),"error")</f>
        <v>6</v>
      </c>
      <c r="E1904">
        <f ca="1">IFERROR(IF(ISBLANK(VLOOKUP($B1904,INDIRECT(nfl_game_result),MATCH(E$1,INDIRECT(nfl_game_result_header),0),FALSE)),"",VLOOKUP($B1904,INDIRECT(nfl_game_result),MATCH(E$1,INDIRECT(nfl_game_result_header),0),FALSE)),"error")</f>
        <v>4</v>
      </c>
      <c r="F1904" s="23" t="str">
        <f ca="1">IFERROR(IF(ISBLANK(VLOOKUP($B1904,INDIRECT(nfl_game_result),MATCH(F$1,INDIRECT(nfl_game_result_header),0),FALSE)),"",VLOOKUP($B1904,INDIRECT(nfl_game_result),MATCH(F$1,INDIRECT(nfl_game_result_header),0),FALSE)),"error")</f>
        <v/>
      </c>
      <c r="G1904" s="23" t="str">
        <f ca="1">IFERROR(IF(ISBLANK(VLOOKUP($B1904,INDIRECT(nfl_game_result),MATCH(G$1,INDIRECT(nfl_game_result_header),0),FALSE)),"",VLOOKUP($B1904,INDIRECT(nfl_game_result),MATCH(G$1,INDIRECT(nfl_game_result_header),0),FALSE)),"error")</f>
        <v/>
      </c>
      <c r="H1904">
        <f ca="1">IFERROR(IF(ISBLANK(VLOOKUP($B1904,INDIRECT(nfl_game_result),MATCH(H$1,INDIRECT(nfl_game_result_header),0),FALSE)),"",VLOOKUP($B1904,INDIRECT(nfl_game_result),MATCH(H$1,INDIRECT(nfl_game_result_header),0),FALSE)),"error")</f>
        <v>10</v>
      </c>
      <c r="I1904">
        <f ca="1">IFERROR(IF(ISBLANK(VLOOKUP($B1904,INDIRECT(nfl_game_result),MATCH(I$1,INDIRECT(nfl_game_result_header),0),FALSE)),"",VLOOKUP($B1904,INDIRECT(nfl_game_result),MATCH(I$1,INDIRECT(nfl_game_result_header),0),FALSE)),"error")</f>
        <v>27</v>
      </c>
      <c r="J1904" t="str">
        <f ca="1">IFERROR(IF(ISBLANK(VLOOKUP($B1904,INDIRECT(nfl_game_result),MATCH(J$1,INDIRECT(nfl_game_result_header),0),FALSE)),"",VLOOKUP($B1904,INDIRECT(nfl_game_result),MATCH(J$1,INDIRECT(nfl_game_result_header),0),FALSE)),"error")</f>
        <v>CAR</v>
      </c>
      <c r="K1904" t="str">
        <f ca="1">IFERROR(IF(ISBLANK(VLOOKUP($B1904,INDIRECT(nfl_game_result),MATCH(K$1,INDIRECT(nfl_game_result_header),0),FALSE)),"",VLOOKUP($B1904,INDIRECT(nfl_game_result),MATCH(K$1,INDIRECT(nfl_game_result_header),0),FALSE)),"error")</f>
        <v>CAR</v>
      </c>
      <c r="L1904" s="23" t="str">
        <f ca="1">IFERROR(IF(ISBLANK(VLOOKUP($B1904,INDIRECT(nfl_game_result),MATCH(L$1,INDIRECT(nfl_game_result_header),0),FALSE)),"",VLOOKUP($B1904,INDIRECT(nfl_game_result),MATCH(L$1,INDIRECT(nfl_game_result_header),0),FALSE)),"error")</f>
        <v/>
      </c>
      <c r="M1904" t="s">
        <v>16</v>
      </c>
      <c r="N1904">
        <v>4.5</v>
      </c>
      <c r="O1904" t="s">
        <v>93</v>
      </c>
      <c r="P1904">
        <v>9</v>
      </c>
      <c r="Q1904" t="s">
        <v>67</v>
      </c>
      <c r="V1904" s="23" t="s">
        <v>416</v>
      </c>
      <c r="W1904">
        <f ca="1">VALUE(LEFT(C1904, 4))</f>
        <v>2015</v>
      </c>
      <c r="X1904">
        <f ca="1">VALUE(MID(C1904,6,FIND("_",C1904,6)-6))</f>
        <v>10</v>
      </c>
      <c r="Y1904">
        <f ca="1">IF(NOT(OR(ISBLANK(D1904),ISBLANK(E1904),D1904="",E1904="")),D1904-E1904,"")</f>
        <v>2</v>
      </c>
      <c r="Z1904">
        <f ca="1">IF(OR(NOT(ISNUMBER(D1904)),ISBLANK(D1904),D1904="",ISBLANK(N1904)),"",ABS(D1904-N1904))</f>
        <v>1.5</v>
      </c>
      <c r="AA1904">
        <f ca="1">IF(OR(ISBLANK(J1904),ISBLANK(O1904),J1904="",O1904=""),"",IF(J1904=O1904,1,0))</f>
        <v>0</v>
      </c>
      <c r="AB1904">
        <f ca="1">IF(OR(ISBLANK(K1904),ISBLANK(Q1904),K1904="",Q1904=""),"",IF(K1904=Q1904,1,0))</f>
        <v>1</v>
      </c>
      <c r="AC1904" s="23" t="str">
        <f t="shared" ca="1" si="29"/>
        <v/>
      </c>
    </row>
    <row r="1905" spans="1:29" x14ac:dyDescent="0.25">
      <c r="A1905" s="23">
        <v>1904</v>
      </c>
      <c r="B1905">
        <v>938</v>
      </c>
      <c r="C1905" t="str">
        <f ca="1">IFERROR(VLOOKUP($B1905,INDIRECT(nfl_game_result),MATCH(C$1,INDIRECT(nfl_game_result_header),0),FALSE),"error")</f>
        <v>2015_10_CHI@STL</v>
      </c>
      <c r="D1905">
        <f ca="1">IFERROR(IF(ISBLANK(VLOOKUP($B1905,INDIRECT(nfl_game_result),MATCH(D$1,INDIRECT(nfl_game_result_header),0),FALSE)),"",VLOOKUP($B1905,INDIRECT(nfl_game_result),MATCH(D$1,INDIRECT(nfl_game_result_header),0),FALSE)),"error")</f>
        <v>-9</v>
      </c>
      <c r="E1905">
        <f ca="1">IFERROR(IF(ISBLANK(VLOOKUP($B1905,INDIRECT(nfl_game_result),MATCH(E$1,INDIRECT(nfl_game_result_header),0),FALSE)),"",VLOOKUP($B1905,INDIRECT(nfl_game_result),MATCH(E$1,INDIRECT(nfl_game_result_header),0),FALSE)),"error")</f>
        <v>-7</v>
      </c>
      <c r="F1905" s="23" t="str">
        <f ca="1">IFERROR(IF(ISBLANK(VLOOKUP($B1905,INDIRECT(nfl_game_result),MATCH(F$1,INDIRECT(nfl_game_result_header),0),FALSE)),"",VLOOKUP($B1905,INDIRECT(nfl_game_result),MATCH(F$1,INDIRECT(nfl_game_result_header),0),FALSE)),"error")</f>
        <v/>
      </c>
      <c r="G1905" s="23" t="str">
        <f ca="1">IFERROR(IF(ISBLANK(VLOOKUP($B1905,INDIRECT(nfl_game_result),MATCH(G$1,INDIRECT(nfl_game_result_header),0),FALSE)),"",VLOOKUP($B1905,INDIRECT(nfl_game_result),MATCH(G$1,INDIRECT(nfl_game_result_header),0),FALSE)),"error")</f>
        <v/>
      </c>
      <c r="H1905">
        <f ca="1">IFERROR(IF(ISBLANK(VLOOKUP($B1905,INDIRECT(nfl_game_result),MATCH(H$1,INDIRECT(nfl_game_result_header),0),FALSE)),"",VLOOKUP($B1905,INDIRECT(nfl_game_result),MATCH(H$1,INDIRECT(nfl_game_result_header),0),FALSE)),"error")</f>
        <v>13</v>
      </c>
      <c r="I1905">
        <f ca="1">IFERROR(IF(ISBLANK(VLOOKUP($B1905,INDIRECT(nfl_game_result),MATCH(I$1,INDIRECT(nfl_game_result_header),0),FALSE)),"",VLOOKUP($B1905,INDIRECT(nfl_game_result),MATCH(I$1,INDIRECT(nfl_game_result_header),0),FALSE)),"error")</f>
        <v>37</v>
      </c>
      <c r="J1905" t="str">
        <f ca="1">IFERROR(IF(ISBLANK(VLOOKUP($B1905,INDIRECT(nfl_game_result),MATCH(J$1,INDIRECT(nfl_game_result_header),0),FALSE)),"",VLOOKUP($B1905,INDIRECT(nfl_game_result),MATCH(J$1,INDIRECT(nfl_game_result_header),0),FALSE)),"error")</f>
        <v>CHI</v>
      </c>
      <c r="K1905" t="str">
        <f ca="1">IFERROR(IF(ISBLANK(VLOOKUP($B1905,INDIRECT(nfl_game_result),MATCH(K$1,INDIRECT(nfl_game_result_header),0),FALSE)),"",VLOOKUP($B1905,INDIRECT(nfl_game_result),MATCH(K$1,INDIRECT(nfl_game_result_header),0),FALSE)),"error")</f>
        <v>CHI</v>
      </c>
      <c r="L1905" s="23" t="str">
        <f ca="1">IFERROR(IF(ISBLANK(VLOOKUP($B1905,INDIRECT(nfl_game_result),MATCH(L$1,INDIRECT(nfl_game_result_header),0),FALSE)),"",VLOOKUP($B1905,INDIRECT(nfl_game_result),MATCH(L$1,INDIRECT(nfl_game_result_header),0),FALSE)),"error")</f>
        <v/>
      </c>
      <c r="M1905" t="s">
        <v>16</v>
      </c>
      <c r="N1905">
        <v>-6</v>
      </c>
      <c r="O1905" t="s">
        <v>68</v>
      </c>
      <c r="P1905">
        <v>8</v>
      </c>
      <c r="Q1905" t="s">
        <v>91</v>
      </c>
      <c r="V1905" s="23" t="s">
        <v>416</v>
      </c>
      <c r="W1905">
        <f ca="1">VALUE(LEFT(C1905, 4))</f>
        <v>2015</v>
      </c>
      <c r="X1905">
        <f ca="1">VALUE(MID(C1905,6,FIND("_",C1905,6)-6))</f>
        <v>10</v>
      </c>
      <c r="Y1905">
        <f ca="1">IF(NOT(OR(ISBLANK(D1905),ISBLANK(E1905),D1905="",E1905="")),D1905-E1905,"")</f>
        <v>-2</v>
      </c>
      <c r="Z1905">
        <f ca="1">IF(OR(NOT(ISNUMBER(D1905)),ISBLANK(D1905),D1905="",ISBLANK(N1905)),"",ABS(D1905-N1905))</f>
        <v>3</v>
      </c>
      <c r="AA1905">
        <f ca="1">IF(OR(ISBLANK(J1905),ISBLANK(O1905),J1905="",O1905=""),"",IF(J1905=O1905,1,0))</f>
        <v>1</v>
      </c>
      <c r="AB1905">
        <f ca="1">IF(OR(ISBLANK(K1905),ISBLANK(Q1905),K1905="",Q1905=""),"",IF(K1905=Q1905,1,0))</f>
        <v>0</v>
      </c>
      <c r="AC1905" s="23" t="str">
        <f t="shared" ca="1" si="29"/>
        <v/>
      </c>
    </row>
    <row r="1906" spans="1:29" x14ac:dyDescent="0.25">
      <c r="A1906" s="23">
        <v>1905</v>
      </c>
      <c r="B1906">
        <v>939</v>
      </c>
      <c r="C1906" t="str">
        <f ca="1">IFERROR(VLOOKUP($B1906,INDIRECT(nfl_game_result),MATCH(C$1,INDIRECT(nfl_game_result_header),0),FALSE),"error")</f>
        <v>2015_10_NOR@WAS</v>
      </c>
      <c r="D1906">
        <f ca="1">IFERROR(IF(ISBLANK(VLOOKUP($B1906,INDIRECT(nfl_game_result),MATCH(D$1,INDIRECT(nfl_game_result_header),0),FALSE)),"",VLOOKUP($B1906,INDIRECT(nfl_game_result),MATCH(D$1,INDIRECT(nfl_game_result_header),0),FALSE)),"error")</f>
        <v>0</v>
      </c>
      <c r="E1906">
        <f ca="1">IFERROR(IF(ISBLANK(VLOOKUP($B1906,INDIRECT(nfl_game_result),MATCH(E$1,INDIRECT(nfl_game_result_header),0),FALSE)),"",VLOOKUP($B1906,INDIRECT(nfl_game_result),MATCH(E$1,INDIRECT(nfl_game_result_header),0),FALSE)),"error")</f>
        <v>0</v>
      </c>
      <c r="F1906" s="23" t="str">
        <f ca="1">IFERROR(IF(ISBLANK(VLOOKUP($B1906,INDIRECT(nfl_game_result),MATCH(F$1,INDIRECT(nfl_game_result_header),0),FALSE)),"",VLOOKUP($B1906,INDIRECT(nfl_game_result),MATCH(F$1,INDIRECT(nfl_game_result_header),0),FALSE)),"error")</f>
        <v/>
      </c>
      <c r="G1906" s="23" t="str">
        <f ca="1">IFERROR(IF(ISBLANK(VLOOKUP($B1906,INDIRECT(nfl_game_result),MATCH(G$1,INDIRECT(nfl_game_result_header),0),FALSE)),"",VLOOKUP($B1906,INDIRECT(nfl_game_result),MATCH(G$1,INDIRECT(nfl_game_result_header),0),FALSE)),"error")</f>
        <v/>
      </c>
      <c r="H1906">
        <f ca="1">IFERROR(IF(ISBLANK(VLOOKUP($B1906,INDIRECT(nfl_game_result),MATCH(H$1,INDIRECT(nfl_game_result_header),0),FALSE)),"",VLOOKUP($B1906,INDIRECT(nfl_game_result),MATCH(H$1,INDIRECT(nfl_game_result_header),0),FALSE)),"error")</f>
        <v>47</v>
      </c>
      <c r="I1906">
        <f ca="1">IFERROR(IF(ISBLANK(VLOOKUP($B1906,INDIRECT(nfl_game_result),MATCH(I$1,INDIRECT(nfl_game_result_header),0),FALSE)),"",VLOOKUP($B1906,INDIRECT(nfl_game_result),MATCH(I$1,INDIRECT(nfl_game_result_header),0),FALSE)),"error")</f>
        <v>14</v>
      </c>
      <c r="J1906" t="str">
        <f ca="1">IFERROR(IF(ISBLANK(VLOOKUP($B1906,INDIRECT(nfl_game_result),MATCH(J$1,INDIRECT(nfl_game_result_header),0),FALSE)),"",VLOOKUP($B1906,INDIRECT(nfl_game_result),MATCH(J$1,INDIRECT(nfl_game_result_header),0),FALSE)),"error")</f>
        <v>WAS</v>
      </c>
      <c r="K1906" t="str">
        <f ca="1">IFERROR(IF(ISBLANK(VLOOKUP($B1906,INDIRECT(nfl_game_result),MATCH(K$1,INDIRECT(nfl_game_result_header),0),FALSE)),"",VLOOKUP($B1906,INDIRECT(nfl_game_result),MATCH(K$1,INDIRECT(nfl_game_result_header),0),FALSE)),"error")</f>
        <v>WAS</v>
      </c>
      <c r="L1906" s="23" t="str">
        <f ca="1">IFERROR(IF(ISBLANK(VLOOKUP($B1906,INDIRECT(nfl_game_result),MATCH(L$1,INDIRECT(nfl_game_result_header),0),FALSE)),"",VLOOKUP($B1906,INDIRECT(nfl_game_result),MATCH(L$1,INDIRECT(nfl_game_result_header),0),FALSE)),"error")</f>
        <v/>
      </c>
      <c r="M1906" t="s">
        <v>16</v>
      </c>
      <c r="N1906">
        <v>3</v>
      </c>
      <c r="O1906" t="s">
        <v>94</v>
      </c>
      <c r="P1906">
        <v>7</v>
      </c>
      <c r="Q1906" t="s">
        <v>94</v>
      </c>
      <c r="V1906" s="23" t="s">
        <v>416</v>
      </c>
      <c r="W1906">
        <f ca="1">VALUE(LEFT(C1906, 4))</f>
        <v>2015</v>
      </c>
      <c r="X1906">
        <f ca="1">VALUE(MID(C1906,6,FIND("_",C1906,6)-6))</f>
        <v>10</v>
      </c>
      <c r="Y1906">
        <f ca="1">IF(NOT(OR(ISBLANK(D1906),ISBLANK(E1906),D1906="",E1906="")),D1906-E1906,"")</f>
        <v>0</v>
      </c>
      <c r="Z1906">
        <f ca="1">IF(OR(NOT(ISNUMBER(D1906)),ISBLANK(D1906),D1906="",ISBLANK(N1906)),"",ABS(D1906-N1906))</f>
        <v>3</v>
      </c>
      <c r="AA1906">
        <f ca="1">IF(OR(ISBLANK(J1906),ISBLANK(O1906),J1906="",O1906=""),"",IF(J1906=O1906,1,0))</f>
        <v>1</v>
      </c>
      <c r="AB1906">
        <f ca="1">IF(OR(ISBLANK(K1906),ISBLANK(Q1906),K1906="",Q1906=""),"",IF(K1906=Q1906,1,0))</f>
        <v>1</v>
      </c>
      <c r="AC1906" s="23" t="str">
        <f t="shared" ca="1" si="29"/>
        <v/>
      </c>
    </row>
    <row r="1907" spans="1:29" x14ac:dyDescent="0.25">
      <c r="A1907" s="23">
        <v>1906</v>
      </c>
      <c r="B1907">
        <v>940</v>
      </c>
      <c r="C1907" t="str">
        <f ca="1">IFERROR(VLOOKUP($B1907,INDIRECT(nfl_game_result),MATCH(C$1,INDIRECT(nfl_game_result_header),0),FALSE),"error")</f>
        <v>2015_10_MIA@PHI</v>
      </c>
      <c r="D1907">
        <f ca="1">IFERROR(IF(ISBLANK(VLOOKUP($B1907,INDIRECT(nfl_game_result),MATCH(D$1,INDIRECT(nfl_game_result_header),0),FALSE)),"",VLOOKUP($B1907,INDIRECT(nfl_game_result),MATCH(D$1,INDIRECT(nfl_game_result_header),0),FALSE)),"error")</f>
        <v>-5.5</v>
      </c>
      <c r="E1907">
        <f ca="1">IFERROR(IF(ISBLANK(VLOOKUP($B1907,INDIRECT(nfl_game_result),MATCH(E$1,INDIRECT(nfl_game_result_header),0),FALSE)),"",VLOOKUP($B1907,INDIRECT(nfl_game_result),MATCH(E$1,INDIRECT(nfl_game_result_header),0),FALSE)),"error")</f>
        <v>-6</v>
      </c>
      <c r="F1907" s="23" t="str">
        <f ca="1">IFERROR(IF(ISBLANK(VLOOKUP($B1907,INDIRECT(nfl_game_result),MATCH(F$1,INDIRECT(nfl_game_result_header),0),FALSE)),"",VLOOKUP($B1907,INDIRECT(nfl_game_result),MATCH(F$1,INDIRECT(nfl_game_result_header),0),FALSE)),"error")</f>
        <v/>
      </c>
      <c r="G1907" s="23" t="str">
        <f ca="1">IFERROR(IF(ISBLANK(VLOOKUP($B1907,INDIRECT(nfl_game_result),MATCH(G$1,INDIRECT(nfl_game_result_header),0),FALSE)),"",VLOOKUP($B1907,INDIRECT(nfl_game_result),MATCH(G$1,INDIRECT(nfl_game_result_header),0),FALSE)),"error")</f>
        <v/>
      </c>
      <c r="H1907">
        <f ca="1">IFERROR(IF(ISBLANK(VLOOKUP($B1907,INDIRECT(nfl_game_result),MATCH(H$1,INDIRECT(nfl_game_result_header),0),FALSE)),"",VLOOKUP($B1907,INDIRECT(nfl_game_result),MATCH(H$1,INDIRECT(nfl_game_result_header),0),FALSE)),"error")</f>
        <v>19</v>
      </c>
      <c r="I1907">
        <f ca="1">IFERROR(IF(ISBLANK(VLOOKUP($B1907,INDIRECT(nfl_game_result),MATCH(I$1,INDIRECT(nfl_game_result_header),0),FALSE)),"",VLOOKUP($B1907,INDIRECT(nfl_game_result),MATCH(I$1,INDIRECT(nfl_game_result_header),0),FALSE)),"error")</f>
        <v>20</v>
      </c>
      <c r="J1907" t="str">
        <f ca="1">IFERROR(IF(ISBLANK(VLOOKUP($B1907,INDIRECT(nfl_game_result),MATCH(J$1,INDIRECT(nfl_game_result_header),0),FALSE)),"",VLOOKUP($B1907,INDIRECT(nfl_game_result),MATCH(J$1,INDIRECT(nfl_game_result_header),0),FALSE)),"error")</f>
        <v>MIA</v>
      </c>
      <c r="K1907" t="str">
        <f ca="1">IFERROR(IF(ISBLANK(VLOOKUP($B1907,INDIRECT(nfl_game_result),MATCH(K$1,INDIRECT(nfl_game_result_header),0),FALSE)),"",VLOOKUP($B1907,INDIRECT(nfl_game_result),MATCH(K$1,INDIRECT(nfl_game_result_header),0),FALSE)),"error")</f>
        <v>MIA</v>
      </c>
      <c r="L1907" s="23" t="str">
        <f ca="1">IFERROR(IF(ISBLANK(VLOOKUP($B1907,INDIRECT(nfl_game_result),MATCH(L$1,INDIRECT(nfl_game_result_header),0),FALSE)),"",VLOOKUP($B1907,INDIRECT(nfl_game_result),MATCH(L$1,INDIRECT(nfl_game_result_header),0),FALSE)),"error")</f>
        <v/>
      </c>
      <c r="M1907" t="s">
        <v>16</v>
      </c>
      <c r="N1907">
        <v>-5.5</v>
      </c>
      <c r="O1907" t="s">
        <v>79</v>
      </c>
      <c r="P1907">
        <v>13</v>
      </c>
      <c r="Q1907" t="s">
        <v>79</v>
      </c>
      <c r="V1907" s="23" t="s">
        <v>416</v>
      </c>
      <c r="W1907">
        <f ca="1">VALUE(LEFT(C1907, 4))</f>
        <v>2015</v>
      </c>
      <c r="X1907">
        <f ca="1">VALUE(MID(C1907,6,FIND("_",C1907,6)-6))</f>
        <v>10</v>
      </c>
      <c r="Y1907">
        <f ca="1">IF(NOT(OR(ISBLANK(D1907),ISBLANK(E1907),D1907="",E1907="")),D1907-E1907,"")</f>
        <v>0.5</v>
      </c>
      <c r="Z1907">
        <f ca="1">IF(OR(NOT(ISNUMBER(D1907)),ISBLANK(D1907),D1907="",ISBLANK(N1907)),"",ABS(D1907-N1907))</f>
        <v>0</v>
      </c>
      <c r="AA1907">
        <f ca="1">IF(OR(ISBLANK(J1907),ISBLANK(O1907),J1907="",O1907=""),"",IF(J1907=O1907,1,0))</f>
        <v>1</v>
      </c>
      <c r="AB1907">
        <f ca="1">IF(OR(ISBLANK(K1907),ISBLANK(Q1907),K1907="",Q1907=""),"",IF(K1907=Q1907,1,0))</f>
        <v>1</v>
      </c>
      <c r="AC1907" s="23" t="str">
        <f t="shared" ca="1" si="29"/>
        <v/>
      </c>
    </row>
    <row r="1908" spans="1:29" x14ac:dyDescent="0.25">
      <c r="A1908" s="23">
        <v>1907</v>
      </c>
      <c r="B1908">
        <v>941</v>
      </c>
      <c r="C1908" t="str">
        <f ca="1">IFERROR(VLOOKUP($B1908,INDIRECT(nfl_game_result),MATCH(C$1,INDIRECT(nfl_game_result_header),0),FALSE),"error")</f>
        <v>2015_10_CLE@PIT</v>
      </c>
      <c r="D1908">
        <f ca="1">IFERROR(IF(ISBLANK(VLOOKUP($B1908,INDIRECT(nfl_game_result),MATCH(D$1,INDIRECT(nfl_game_result_header),0),FALSE)),"",VLOOKUP($B1908,INDIRECT(nfl_game_result),MATCH(D$1,INDIRECT(nfl_game_result_header),0),FALSE)),"error")</f>
        <v>-4.5</v>
      </c>
      <c r="E1908">
        <f ca="1">IFERROR(IF(ISBLANK(VLOOKUP($B1908,INDIRECT(nfl_game_result),MATCH(E$1,INDIRECT(nfl_game_result_header),0),FALSE)),"",VLOOKUP($B1908,INDIRECT(nfl_game_result),MATCH(E$1,INDIRECT(nfl_game_result_header),0),FALSE)),"error")</f>
        <v>-6</v>
      </c>
      <c r="F1908" s="23" t="str">
        <f ca="1">IFERROR(IF(ISBLANK(VLOOKUP($B1908,INDIRECT(nfl_game_result),MATCH(F$1,INDIRECT(nfl_game_result_header),0),FALSE)),"",VLOOKUP($B1908,INDIRECT(nfl_game_result),MATCH(F$1,INDIRECT(nfl_game_result_header),0),FALSE)),"error")</f>
        <v/>
      </c>
      <c r="G1908" s="23" t="str">
        <f ca="1">IFERROR(IF(ISBLANK(VLOOKUP($B1908,INDIRECT(nfl_game_result),MATCH(G$1,INDIRECT(nfl_game_result_header),0),FALSE)),"",VLOOKUP($B1908,INDIRECT(nfl_game_result),MATCH(G$1,INDIRECT(nfl_game_result_header),0),FALSE)),"error")</f>
        <v/>
      </c>
      <c r="H1908">
        <f ca="1">IFERROR(IF(ISBLANK(VLOOKUP($B1908,INDIRECT(nfl_game_result),MATCH(H$1,INDIRECT(nfl_game_result_header),0),FALSE)),"",VLOOKUP($B1908,INDIRECT(nfl_game_result),MATCH(H$1,INDIRECT(nfl_game_result_header),0),FALSE)),"error")</f>
        <v>30</v>
      </c>
      <c r="I1908">
        <f ca="1">IFERROR(IF(ISBLANK(VLOOKUP($B1908,INDIRECT(nfl_game_result),MATCH(I$1,INDIRECT(nfl_game_result_header),0),FALSE)),"",VLOOKUP($B1908,INDIRECT(nfl_game_result),MATCH(I$1,INDIRECT(nfl_game_result_header),0),FALSE)),"error")</f>
        <v>9</v>
      </c>
      <c r="J1908" t="str">
        <f ca="1">IFERROR(IF(ISBLANK(VLOOKUP($B1908,INDIRECT(nfl_game_result),MATCH(J$1,INDIRECT(nfl_game_result_header),0),FALSE)),"",VLOOKUP($B1908,INDIRECT(nfl_game_result),MATCH(J$1,INDIRECT(nfl_game_result_header),0),FALSE)),"error")</f>
        <v>PIT</v>
      </c>
      <c r="K1908" t="str">
        <f ca="1">IFERROR(IF(ISBLANK(VLOOKUP($B1908,INDIRECT(nfl_game_result),MATCH(K$1,INDIRECT(nfl_game_result_header),0),FALSE)),"",VLOOKUP($B1908,INDIRECT(nfl_game_result),MATCH(K$1,INDIRECT(nfl_game_result_header),0),FALSE)),"error")</f>
        <v>PIT</v>
      </c>
      <c r="L1908" s="23" t="str">
        <f ca="1">IFERROR(IF(ISBLANK(VLOOKUP($B1908,INDIRECT(nfl_game_result),MATCH(L$1,INDIRECT(nfl_game_result_header),0),FALSE)),"",VLOOKUP($B1908,INDIRECT(nfl_game_result),MATCH(L$1,INDIRECT(nfl_game_result_header),0),FALSE)),"error")</f>
        <v/>
      </c>
      <c r="M1908" t="s">
        <v>16</v>
      </c>
      <c r="N1908">
        <v>-4</v>
      </c>
      <c r="O1908" t="s">
        <v>70</v>
      </c>
      <c r="P1908">
        <v>14</v>
      </c>
      <c r="Q1908" t="s">
        <v>87</v>
      </c>
      <c r="V1908" s="23" t="s">
        <v>416</v>
      </c>
      <c r="W1908">
        <f ca="1">VALUE(LEFT(C1908, 4))</f>
        <v>2015</v>
      </c>
      <c r="X1908">
        <f ca="1">VALUE(MID(C1908,6,FIND("_",C1908,6)-6))</f>
        <v>10</v>
      </c>
      <c r="Y1908">
        <f ca="1">IF(NOT(OR(ISBLANK(D1908),ISBLANK(E1908),D1908="",E1908="")),D1908-E1908,"")</f>
        <v>1.5</v>
      </c>
      <c r="Z1908">
        <f ca="1">IF(OR(NOT(ISNUMBER(D1908)),ISBLANK(D1908),D1908="",ISBLANK(N1908)),"",ABS(D1908-N1908))</f>
        <v>0.5</v>
      </c>
      <c r="AA1908">
        <f ca="1">IF(OR(ISBLANK(J1908),ISBLANK(O1908),J1908="",O1908=""),"",IF(J1908=O1908,1,0))</f>
        <v>0</v>
      </c>
      <c r="AB1908">
        <f ca="1">IF(OR(ISBLANK(K1908),ISBLANK(Q1908),K1908="",Q1908=""),"",IF(K1908=Q1908,1,0))</f>
        <v>1</v>
      </c>
      <c r="AC1908" s="23" t="str">
        <f t="shared" ca="1" si="29"/>
        <v/>
      </c>
    </row>
    <row r="1909" spans="1:29" x14ac:dyDescent="0.25">
      <c r="A1909" s="23">
        <v>1908</v>
      </c>
      <c r="B1909">
        <v>942</v>
      </c>
      <c r="C1909" t="str">
        <f ca="1">IFERROR(VLOOKUP($B1909,INDIRECT(nfl_game_result),MATCH(C$1,INDIRECT(nfl_game_result_header),0),FALSE),"error")</f>
        <v>2015_10_JAX@BAL</v>
      </c>
      <c r="D1909">
        <f ca="1">IFERROR(IF(ISBLANK(VLOOKUP($B1909,INDIRECT(nfl_game_result),MATCH(D$1,INDIRECT(nfl_game_result_header),0),FALSE)),"",VLOOKUP($B1909,INDIRECT(nfl_game_result),MATCH(D$1,INDIRECT(nfl_game_result_header),0),FALSE)),"error")</f>
        <v>-6.5</v>
      </c>
      <c r="E1909">
        <f ca="1">IFERROR(IF(ISBLANK(VLOOKUP($B1909,INDIRECT(nfl_game_result),MATCH(E$1,INDIRECT(nfl_game_result_header),0),FALSE)),"",VLOOKUP($B1909,INDIRECT(nfl_game_result),MATCH(E$1,INDIRECT(nfl_game_result_header),0),FALSE)),"error")</f>
        <v>-5.5</v>
      </c>
      <c r="F1909" s="23" t="str">
        <f ca="1">IFERROR(IF(ISBLANK(VLOOKUP($B1909,INDIRECT(nfl_game_result),MATCH(F$1,INDIRECT(nfl_game_result_header),0),FALSE)),"",VLOOKUP($B1909,INDIRECT(nfl_game_result),MATCH(F$1,INDIRECT(nfl_game_result_header),0),FALSE)),"error")</f>
        <v/>
      </c>
      <c r="G1909" s="23" t="str">
        <f ca="1">IFERROR(IF(ISBLANK(VLOOKUP($B1909,INDIRECT(nfl_game_result),MATCH(G$1,INDIRECT(nfl_game_result_header),0),FALSE)),"",VLOOKUP($B1909,INDIRECT(nfl_game_result),MATCH(G$1,INDIRECT(nfl_game_result_header),0),FALSE)),"error")</f>
        <v/>
      </c>
      <c r="H1909">
        <f ca="1">IFERROR(IF(ISBLANK(VLOOKUP($B1909,INDIRECT(nfl_game_result),MATCH(H$1,INDIRECT(nfl_game_result_header),0),FALSE)),"",VLOOKUP($B1909,INDIRECT(nfl_game_result),MATCH(H$1,INDIRECT(nfl_game_result_header),0),FALSE)),"error")</f>
        <v>20</v>
      </c>
      <c r="I1909">
        <f ca="1">IFERROR(IF(ISBLANK(VLOOKUP($B1909,INDIRECT(nfl_game_result),MATCH(I$1,INDIRECT(nfl_game_result_header),0),FALSE)),"",VLOOKUP($B1909,INDIRECT(nfl_game_result),MATCH(I$1,INDIRECT(nfl_game_result_header),0),FALSE)),"error")</f>
        <v>22</v>
      </c>
      <c r="J1909" t="str">
        <f ca="1">IFERROR(IF(ISBLANK(VLOOKUP($B1909,INDIRECT(nfl_game_result),MATCH(J$1,INDIRECT(nfl_game_result_header),0),FALSE)),"",VLOOKUP($B1909,INDIRECT(nfl_game_result),MATCH(J$1,INDIRECT(nfl_game_result_header),0),FALSE)),"error")</f>
        <v>JAX</v>
      </c>
      <c r="K1909" t="str">
        <f ca="1">IFERROR(IF(ISBLANK(VLOOKUP($B1909,INDIRECT(nfl_game_result),MATCH(K$1,INDIRECT(nfl_game_result_header),0),FALSE)),"",VLOOKUP($B1909,INDIRECT(nfl_game_result),MATCH(K$1,INDIRECT(nfl_game_result_header),0),FALSE)),"error")</f>
        <v>JAX</v>
      </c>
      <c r="L1909" s="23" t="str">
        <f ca="1">IFERROR(IF(ISBLANK(VLOOKUP($B1909,INDIRECT(nfl_game_result),MATCH(L$1,INDIRECT(nfl_game_result_header),0),FALSE)),"",VLOOKUP($B1909,INDIRECT(nfl_game_result),MATCH(L$1,INDIRECT(nfl_game_result_header),0),FALSE)),"error")</f>
        <v/>
      </c>
      <c r="M1909" t="s">
        <v>16</v>
      </c>
      <c r="N1909">
        <v>-5.5</v>
      </c>
      <c r="O1909" t="s">
        <v>77</v>
      </c>
      <c r="P1909">
        <v>10</v>
      </c>
      <c r="Q1909" t="s">
        <v>77</v>
      </c>
      <c r="V1909" s="23" t="s">
        <v>416</v>
      </c>
      <c r="W1909">
        <f ca="1">VALUE(LEFT(C1909, 4))</f>
        <v>2015</v>
      </c>
      <c r="X1909">
        <f ca="1">VALUE(MID(C1909,6,FIND("_",C1909,6)-6))</f>
        <v>10</v>
      </c>
      <c r="Y1909">
        <f ca="1">IF(NOT(OR(ISBLANK(D1909),ISBLANK(E1909),D1909="",E1909="")),D1909-E1909,"")</f>
        <v>-1</v>
      </c>
      <c r="Z1909">
        <f ca="1">IF(OR(NOT(ISNUMBER(D1909)),ISBLANK(D1909),D1909="",ISBLANK(N1909)),"",ABS(D1909-N1909))</f>
        <v>1</v>
      </c>
      <c r="AA1909">
        <f ca="1">IF(OR(ISBLANK(J1909),ISBLANK(O1909),J1909="",O1909=""),"",IF(J1909=O1909,1,0))</f>
        <v>1</v>
      </c>
      <c r="AB1909">
        <f ca="1">IF(OR(ISBLANK(K1909),ISBLANK(Q1909),K1909="",Q1909=""),"",IF(K1909=Q1909,1,0))</f>
        <v>1</v>
      </c>
      <c r="AC1909" s="23" t="str">
        <f t="shared" ca="1" si="29"/>
        <v/>
      </c>
    </row>
    <row r="1910" spans="1:29" x14ac:dyDescent="0.25">
      <c r="A1910" s="23">
        <v>1909</v>
      </c>
      <c r="B1910">
        <v>943</v>
      </c>
      <c r="C1910" t="str">
        <f ca="1">IFERROR(VLOOKUP($B1910,INDIRECT(nfl_game_result),MATCH(C$1,INDIRECT(nfl_game_result_header),0),FALSE),"error")</f>
        <v>2015_10_MIN@OAK</v>
      </c>
      <c r="D1910">
        <f ca="1">IFERROR(IF(ISBLANK(VLOOKUP($B1910,INDIRECT(nfl_game_result),MATCH(D$1,INDIRECT(nfl_game_result_header),0),FALSE)),"",VLOOKUP($B1910,INDIRECT(nfl_game_result),MATCH(D$1,INDIRECT(nfl_game_result_header),0),FALSE)),"error")</f>
        <v>-2.5</v>
      </c>
      <c r="E1910">
        <f ca="1">IFERROR(IF(ISBLANK(VLOOKUP($B1910,INDIRECT(nfl_game_result),MATCH(E$1,INDIRECT(nfl_game_result_header),0),FALSE)),"",VLOOKUP($B1910,INDIRECT(nfl_game_result),MATCH(E$1,INDIRECT(nfl_game_result_header),0),FALSE)),"error")</f>
        <v>-3</v>
      </c>
      <c r="F1910" s="23" t="str">
        <f ca="1">IFERROR(IF(ISBLANK(VLOOKUP($B1910,INDIRECT(nfl_game_result),MATCH(F$1,INDIRECT(nfl_game_result_header),0),FALSE)),"",VLOOKUP($B1910,INDIRECT(nfl_game_result),MATCH(F$1,INDIRECT(nfl_game_result_header),0),FALSE)),"error")</f>
        <v/>
      </c>
      <c r="G1910" s="23" t="str">
        <f ca="1">IFERROR(IF(ISBLANK(VLOOKUP($B1910,INDIRECT(nfl_game_result),MATCH(G$1,INDIRECT(nfl_game_result_header),0),FALSE)),"",VLOOKUP($B1910,INDIRECT(nfl_game_result),MATCH(G$1,INDIRECT(nfl_game_result_header),0),FALSE)),"error")</f>
        <v/>
      </c>
      <c r="H1910">
        <f ca="1">IFERROR(IF(ISBLANK(VLOOKUP($B1910,INDIRECT(nfl_game_result),MATCH(H$1,INDIRECT(nfl_game_result_header),0),FALSE)),"",VLOOKUP($B1910,INDIRECT(nfl_game_result),MATCH(H$1,INDIRECT(nfl_game_result_header),0),FALSE)),"error")</f>
        <v>14</v>
      </c>
      <c r="I1910">
        <f ca="1">IFERROR(IF(ISBLANK(VLOOKUP($B1910,INDIRECT(nfl_game_result),MATCH(I$1,INDIRECT(nfl_game_result_header),0),FALSE)),"",VLOOKUP($B1910,INDIRECT(nfl_game_result),MATCH(I$1,INDIRECT(nfl_game_result_header),0),FALSE)),"error")</f>
        <v>30</v>
      </c>
      <c r="J1910" t="str">
        <f ca="1">IFERROR(IF(ISBLANK(VLOOKUP($B1910,INDIRECT(nfl_game_result),MATCH(J$1,INDIRECT(nfl_game_result_header),0),FALSE)),"",VLOOKUP($B1910,INDIRECT(nfl_game_result),MATCH(J$1,INDIRECT(nfl_game_result_header),0),FALSE)),"error")</f>
        <v>MIN</v>
      </c>
      <c r="K1910" t="str">
        <f ca="1">IFERROR(IF(ISBLANK(VLOOKUP($B1910,INDIRECT(nfl_game_result),MATCH(K$1,INDIRECT(nfl_game_result_header),0),FALSE)),"",VLOOKUP($B1910,INDIRECT(nfl_game_result),MATCH(K$1,INDIRECT(nfl_game_result_header),0),FALSE)),"error")</f>
        <v>MIN</v>
      </c>
      <c r="L1910" s="23" t="str">
        <f ca="1">IFERROR(IF(ISBLANK(VLOOKUP($B1910,INDIRECT(nfl_game_result),MATCH(L$1,INDIRECT(nfl_game_result_header),0),FALSE)),"",VLOOKUP($B1910,INDIRECT(nfl_game_result),MATCH(L$1,INDIRECT(nfl_game_result_header),0),FALSE)),"error")</f>
        <v/>
      </c>
      <c r="M1910" t="s">
        <v>16</v>
      </c>
      <c r="N1910">
        <v>-5</v>
      </c>
      <c r="O1910" t="s">
        <v>85</v>
      </c>
      <c r="P1910">
        <v>1</v>
      </c>
      <c r="Q1910" t="s">
        <v>85</v>
      </c>
      <c r="V1910" s="23" t="s">
        <v>416</v>
      </c>
      <c r="W1910">
        <f ca="1">VALUE(LEFT(C1910, 4))</f>
        <v>2015</v>
      </c>
      <c r="X1910">
        <f ca="1">VALUE(MID(C1910,6,FIND("_",C1910,6)-6))</f>
        <v>10</v>
      </c>
      <c r="Y1910">
        <f ca="1">IF(NOT(OR(ISBLANK(D1910),ISBLANK(E1910),D1910="",E1910="")),D1910-E1910,"")</f>
        <v>0.5</v>
      </c>
      <c r="Z1910">
        <f ca="1">IF(OR(NOT(ISNUMBER(D1910)),ISBLANK(D1910),D1910="",ISBLANK(N1910)),"",ABS(D1910-N1910))</f>
        <v>2.5</v>
      </c>
      <c r="AA1910">
        <f ca="1">IF(OR(ISBLANK(J1910),ISBLANK(O1910),J1910="",O1910=""),"",IF(J1910=O1910,1,0))</f>
        <v>0</v>
      </c>
      <c r="AB1910">
        <f ca="1">IF(OR(ISBLANK(K1910),ISBLANK(Q1910),K1910="",Q1910=""),"",IF(K1910=Q1910,1,0))</f>
        <v>0</v>
      </c>
      <c r="AC1910" s="23" t="str">
        <f t="shared" ca="1" si="29"/>
        <v/>
      </c>
    </row>
    <row r="1911" spans="1:29" x14ac:dyDescent="0.25">
      <c r="A1911" s="23">
        <v>1910</v>
      </c>
      <c r="B1911">
        <v>944</v>
      </c>
      <c r="C1911" t="str">
        <f ca="1">IFERROR(VLOOKUP($B1911,INDIRECT(nfl_game_result),MATCH(C$1,INDIRECT(nfl_game_result_header),0),FALSE),"error")</f>
        <v>2015_10_NWE@NYG</v>
      </c>
      <c r="D1911">
        <f ca="1">IFERROR(IF(ISBLANK(VLOOKUP($B1911,INDIRECT(nfl_game_result),MATCH(D$1,INDIRECT(nfl_game_result_header),0),FALSE)),"",VLOOKUP($B1911,INDIRECT(nfl_game_result),MATCH(D$1,INDIRECT(nfl_game_result_header),0),FALSE)),"error")</f>
        <v>7</v>
      </c>
      <c r="E1911">
        <f ca="1">IFERROR(IF(ISBLANK(VLOOKUP($B1911,INDIRECT(nfl_game_result),MATCH(E$1,INDIRECT(nfl_game_result_header),0),FALSE)),"",VLOOKUP($B1911,INDIRECT(nfl_game_result),MATCH(E$1,INDIRECT(nfl_game_result_header),0),FALSE)),"error")</f>
        <v>7</v>
      </c>
      <c r="F1911" s="23" t="str">
        <f ca="1">IFERROR(IF(ISBLANK(VLOOKUP($B1911,INDIRECT(nfl_game_result),MATCH(F$1,INDIRECT(nfl_game_result_header),0),FALSE)),"",VLOOKUP($B1911,INDIRECT(nfl_game_result),MATCH(F$1,INDIRECT(nfl_game_result_header),0),FALSE)),"error")</f>
        <v/>
      </c>
      <c r="G1911" s="23" t="str">
        <f ca="1">IFERROR(IF(ISBLANK(VLOOKUP($B1911,INDIRECT(nfl_game_result),MATCH(G$1,INDIRECT(nfl_game_result_header),0),FALSE)),"",VLOOKUP($B1911,INDIRECT(nfl_game_result),MATCH(G$1,INDIRECT(nfl_game_result_header),0),FALSE)),"error")</f>
        <v/>
      </c>
      <c r="H1911">
        <f ca="1">IFERROR(IF(ISBLANK(VLOOKUP($B1911,INDIRECT(nfl_game_result),MATCH(H$1,INDIRECT(nfl_game_result_header),0),FALSE)),"",VLOOKUP($B1911,INDIRECT(nfl_game_result),MATCH(H$1,INDIRECT(nfl_game_result_header),0),FALSE)),"error")</f>
        <v>26</v>
      </c>
      <c r="I1911">
        <f ca="1">IFERROR(IF(ISBLANK(VLOOKUP($B1911,INDIRECT(nfl_game_result),MATCH(I$1,INDIRECT(nfl_game_result_header),0),FALSE)),"",VLOOKUP($B1911,INDIRECT(nfl_game_result),MATCH(I$1,INDIRECT(nfl_game_result_header),0),FALSE)),"error")</f>
        <v>27</v>
      </c>
      <c r="J1911" t="str">
        <f ca="1">IFERROR(IF(ISBLANK(VLOOKUP($B1911,INDIRECT(nfl_game_result),MATCH(J$1,INDIRECT(nfl_game_result_header),0),FALSE)),"",VLOOKUP($B1911,INDIRECT(nfl_game_result),MATCH(J$1,INDIRECT(nfl_game_result_header),0),FALSE)),"error")</f>
        <v>NYG</v>
      </c>
      <c r="K1911" t="str">
        <f ca="1">IFERROR(IF(ISBLANK(VLOOKUP($B1911,INDIRECT(nfl_game_result),MATCH(K$1,INDIRECT(nfl_game_result_header),0),FALSE)),"",VLOOKUP($B1911,INDIRECT(nfl_game_result),MATCH(K$1,INDIRECT(nfl_game_result_header),0),FALSE)),"error")</f>
        <v>NWE</v>
      </c>
      <c r="L1911" s="23" t="str">
        <f ca="1">IFERROR(IF(ISBLANK(VLOOKUP($B1911,INDIRECT(nfl_game_result),MATCH(L$1,INDIRECT(nfl_game_result_header),0),FALSE)),"",VLOOKUP($B1911,INDIRECT(nfl_game_result),MATCH(L$1,INDIRECT(nfl_game_result_header),0),FALSE)),"error")</f>
        <v/>
      </c>
      <c r="M1911" t="s">
        <v>16</v>
      </c>
      <c r="N1911">
        <v>6.5</v>
      </c>
      <c r="O1911" t="s">
        <v>83</v>
      </c>
      <c r="P1911">
        <v>11</v>
      </c>
      <c r="Q1911" t="s">
        <v>332</v>
      </c>
      <c r="V1911" s="23" t="s">
        <v>416</v>
      </c>
      <c r="W1911">
        <f ca="1">VALUE(LEFT(C1911, 4))</f>
        <v>2015</v>
      </c>
      <c r="X1911">
        <f ca="1">VALUE(MID(C1911,6,FIND("_",C1911,6)-6))</f>
        <v>10</v>
      </c>
      <c r="Y1911">
        <f ca="1">IF(NOT(OR(ISBLANK(D1911),ISBLANK(E1911),D1911="",E1911="")),D1911-E1911,"")</f>
        <v>0</v>
      </c>
      <c r="Z1911">
        <f ca="1">IF(OR(NOT(ISNUMBER(D1911)),ISBLANK(D1911),D1911="",ISBLANK(N1911)),"",ABS(D1911-N1911))</f>
        <v>0.5</v>
      </c>
      <c r="AA1911">
        <f ca="1">IF(OR(ISBLANK(J1911),ISBLANK(O1911),J1911="",O1911=""),"",IF(J1911=O1911,1,0))</f>
        <v>1</v>
      </c>
      <c r="AB1911">
        <f ca="1">IF(OR(ISBLANK(K1911),ISBLANK(Q1911),K1911="",Q1911=""),"",IF(K1911=Q1911,1,0))</f>
        <v>1</v>
      </c>
      <c r="AC1911" s="23" t="str">
        <f t="shared" ca="1" si="29"/>
        <v/>
      </c>
    </row>
    <row r="1912" spans="1:29" x14ac:dyDescent="0.25">
      <c r="A1912" s="23">
        <v>1911</v>
      </c>
      <c r="B1912">
        <v>945</v>
      </c>
      <c r="C1912" t="str">
        <f ca="1">IFERROR(VLOOKUP($B1912,INDIRECT(nfl_game_result),MATCH(C$1,INDIRECT(nfl_game_result_header),0),FALSE),"error")</f>
        <v>2015_10_KCY@DEN</v>
      </c>
      <c r="D1912">
        <f ca="1">IFERROR(IF(ISBLANK(VLOOKUP($B1912,INDIRECT(nfl_game_result),MATCH(D$1,INDIRECT(nfl_game_result_header),0),FALSE)),"",VLOOKUP($B1912,INDIRECT(nfl_game_result),MATCH(D$1,INDIRECT(nfl_game_result_header),0),FALSE)),"error")</f>
        <v>-6.5</v>
      </c>
      <c r="E1912">
        <f ca="1">IFERROR(IF(ISBLANK(VLOOKUP($B1912,INDIRECT(nfl_game_result),MATCH(E$1,INDIRECT(nfl_game_result_header),0),FALSE)),"",VLOOKUP($B1912,INDIRECT(nfl_game_result),MATCH(E$1,INDIRECT(nfl_game_result_header),0),FALSE)),"error")</f>
        <v>-4</v>
      </c>
      <c r="F1912" s="23" t="str">
        <f ca="1">IFERROR(IF(ISBLANK(VLOOKUP($B1912,INDIRECT(nfl_game_result),MATCH(F$1,INDIRECT(nfl_game_result_header),0),FALSE)),"",VLOOKUP($B1912,INDIRECT(nfl_game_result),MATCH(F$1,INDIRECT(nfl_game_result_header),0),FALSE)),"error")</f>
        <v/>
      </c>
      <c r="G1912" s="23" t="str">
        <f ca="1">IFERROR(IF(ISBLANK(VLOOKUP($B1912,INDIRECT(nfl_game_result),MATCH(G$1,INDIRECT(nfl_game_result_header),0),FALSE)),"",VLOOKUP($B1912,INDIRECT(nfl_game_result),MATCH(G$1,INDIRECT(nfl_game_result_header),0),FALSE)),"error")</f>
        <v/>
      </c>
      <c r="H1912">
        <f ca="1">IFERROR(IF(ISBLANK(VLOOKUP($B1912,INDIRECT(nfl_game_result),MATCH(H$1,INDIRECT(nfl_game_result_header),0),FALSE)),"",VLOOKUP($B1912,INDIRECT(nfl_game_result),MATCH(H$1,INDIRECT(nfl_game_result_header),0),FALSE)),"error")</f>
        <v>13</v>
      </c>
      <c r="I1912">
        <f ca="1">IFERROR(IF(ISBLANK(VLOOKUP($B1912,INDIRECT(nfl_game_result),MATCH(I$1,INDIRECT(nfl_game_result_header),0),FALSE)),"",VLOOKUP($B1912,INDIRECT(nfl_game_result),MATCH(I$1,INDIRECT(nfl_game_result_header),0),FALSE)),"error")</f>
        <v>29</v>
      </c>
      <c r="J1912" t="str">
        <f ca="1">IFERROR(IF(ISBLANK(VLOOKUP($B1912,INDIRECT(nfl_game_result),MATCH(J$1,INDIRECT(nfl_game_result_header),0),FALSE)),"",VLOOKUP($B1912,INDIRECT(nfl_game_result),MATCH(J$1,INDIRECT(nfl_game_result_header),0),FALSE)),"error")</f>
        <v>KCY</v>
      </c>
      <c r="K1912" t="str">
        <f ca="1">IFERROR(IF(ISBLANK(VLOOKUP($B1912,INDIRECT(nfl_game_result),MATCH(K$1,INDIRECT(nfl_game_result_header),0),FALSE)),"",VLOOKUP($B1912,INDIRECT(nfl_game_result),MATCH(K$1,INDIRECT(nfl_game_result_header),0),FALSE)),"error")</f>
        <v>KCY</v>
      </c>
      <c r="L1912" s="23" t="str">
        <f ca="1">IFERROR(IF(ISBLANK(VLOOKUP($B1912,INDIRECT(nfl_game_result),MATCH(L$1,INDIRECT(nfl_game_result_header),0),FALSE)),"",VLOOKUP($B1912,INDIRECT(nfl_game_result),MATCH(L$1,INDIRECT(nfl_game_result_header),0),FALSE)),"error")</f>
        <v/>
      </c>
      <c r="M1912" t="s">
        <v>16</v>
      </c>
      <c r="N1912">
        <v>-6.5</v>
      </c>
      <c r="O1912" t="s">
        <v>72</v>
      </c>
      <c r="P1912">
        <v>3</v>
      </c>
      <c r="Q1912" t="s">
        <v>72</v>
      </c>
      <c r="V1912" s="23" t="s">
        <v>416</v>
      </c>
      <c r="W1912">
        <f ca="1">VALUE(LEFT(C1912, 4))</f>
        <v>2015</v>
      </c>
      <c r="X1912">
        <f ca="1">VALUE(MID(C1912,6,FIND("_",C1912,6)-6))</f>
        <v>10</v>
      </c>
      <c r="Y1912">
        <f ca="1">IF(NOT(OR(ISBLANK(D1912),ISBLANK(E1912),D1912="",E1912="")),D1912-E1912,"")</f>
        <v>-2.5</v>
      </c>
      <c r="Z1912">
        <f ca="1">IF(OR(NOT(ISNUMBER(D1912)),ISBLANK(D1912),D1912="",ISBLANK(N1912)),"",ABS(D1912-N1912))</f>
        <v>0</v>
      </c>
      <c r="AA1912">
        <f ca="1">IF(OR(ISBLANK(J1912),ISBLANK(O1912),J1912="",O1912=""),"",IF(J1912=O1912,1,0))</f>
        <v>0</v>
      </c>
      <c r="AB1912">
        <f ca="1">IF(OR(ISBLANK(K1912),ISBLANK(Q1912),K1912="",Q1912=""),"",IF(K1912=Q1912,1,0))</f>
        <v>0</v>
      </c>
      <c r="AC1912" s="23" t="str">
        <f t="shared" ca="1" si="29"/>
        <v/>
      </c>
    </row>
    <row r="1913" spans="1:29" x14ac:dyDescent="0.25">
      <c r="A1913" s="23">
        <v>1912</v>
      </c>
      <c r="B1913">
        <v>946</v>
      </c>
      <c r="C1913" t="str">
        <f ca="1">IFERROR(VLOOKUP($B1913,INDIRECT(nfl_game_result),MATCH(C$1,INDIRECT(nfl_game_result_header),0),FALSE),"error")</f>
        <v>2015_10_ARI@SEA</v>
      </c>
      <c r="D1913">
        <f ca="1">IFERROR(IF(ISBLANK(VLOOKUP($B1913,INDIRECT(nfl_game_result),MATCH(D$1,INDIRECT(nfl_game_result_header),0),FALSE)),"",VLOOKUP($B1913,INDIRECT(nfl_game_result),MATCH(D$1,INDIRECT(nfl_game_result_header),0),FALSE)),"error")</f>
        <v>-2.5</v>
      </c>
      <c r="E1913">
        <f ca="1">IFERROR(IF(ISBLANK(VLOOKUP($B1913,INDIRECT(nfl_game_result),MATCH(E$1,INDIRECT(nfl_game_result_header),0),FALSE)),"",VLOOKUP($B1913,INDIRECT(nfl_game_result),MATCH(E$1,INDIRECT(nfl_game_result_header),0),FALSE)),"error")</f>
        <v>-3</v>
      </c>
      <c r="F1913" s="23" t="str">
        <f ca="1">IFERROR(IF(ISBLANK(VLOOKUP($B1913,INDIRECT(nfl_game_result),MATCH(F$1,INDIRECT(nfl_game_result_header),0),FALSE)),"",VLOOKUP($B1913,INDIRECT(nfl_game_result),MATCH(F$1,INDIRECT(nfl_game_result_header),0),FALSE)),"error")</f>
        <v/>
      </c>
      <c r="G1913" s="23" t="str">
        <f ca="1">IFERROR(IF(ISBLANK(VLOOKUP($B1913,INDIRECT(nfl_game_result),MATCH(G$1,INDIRECT(nfl_game_result_header),0),FALSE)),"",VLOOKUP($B1913,INDIRECT(nfl_game_result),MATCH(G$1,INDIRECT(nfl_game_result_header),0),FALSE)),"error")</f>
        <v/>
      </c>
      <c r="H1913">
        <f ca="1">IFERROR(IF(ISBLANK(VLOOKUP($B1913,INDIRECT(nfl_game_result),MATCH(H$1,INDIRECT(nfl_game_result_header),0),FALSE)),"",VLOOKUP($B1913,INDIRECT(nfl_game_result),MATCH(H$1,INDIRECT(nfl_game_result_header),0),FALSE)),"error")</f>
        <v>32</v>
      </c>
      <c r="I1913">
        <f ca="1">IFERROR(IF(ISBLANK(VLOOKUP($B1913,INDIRECT(nfl_game_result),MATCH(I$1,INDIRECT(nfl_game_result_header),0),FALSE)),"",VLOOKUP($B1913,INDIRECT(nfl_game_result),MATCH(I$1,INDIRECT(nfl_game_result_header),0),FALSE)),"error")</f>
        <v>39</v>
      </c>
      <c r="J1913" t="str">
        <f ca="1">IFERROR(IF(ISBLANK(VLOOKUP($B1913,INDIRECT(nfl_game_result),MATCH(J$1,INDIRECT(nfl_game_result_header),0),FALSE)),"",VLOOKUP($B1913,INDIRECT(nfl_game_result),MATCH(J$1,INDIRECT(nfl_game_result_header),0),FALSE)),"error")</f>
        <v>ARI</v>
      </c>
      <c r="K1913" t="str">
        <f ca="1">IFERROR(IF(ISBLANK(VLOOKUP($B1913,INDIRECT(nfl_game_result),MATCH(K$1,INDIRECT(nfl_game_result_header),0),FALSE)),"",VLOOKUP($B1913,INDIRECT(nfl_game_result),MATCH(K$1,INDIRECT(nfl_game_result_header),0),FALSE)),"error")</f>
        <v>ARI</v>
      </c>
      <c r="L1913" s="23" t="str">
        <f ca="1">IFERROR(IF(ISBLANK(VLOOKUP($B1913,INDIRECT(nfl_game_result),MATCH(L$1,INDIRECT(nfl_game_result_header),0),FALSE)),"",VLOOKUP($B1913,INDIRECT(nfl_game_result),MATCH(L$1,INDIRECT(nfl_game_result_header),0),FALSE)),"error")</f>
        <v/>
      </c>
      <c r="M1913" t="s">
        <v>16</v>
      </c>
      <c r="N1913">
        <v>-3</v>
      </c>
      <c r="O1913" t="s">
        <v>89</v>
      </c>
      <c r="P1913">
        <v>6</v>
      </c>
      <c r="Q1913" t="s">
        <v>89</v>
      </c>
      <c r="V1913" s="23" t="s">
        <v>416</v>
      </c>
      <c r="W1913">
        <f ca="1">VALUE(LEFT(C1913, 4))</f>
        <v>2015</v>
      </c>
      <c r="X1913">
        <f ca="1">VALUE(MID(C1913,6,FIND("_",C1913,6)-6))</f>
        <v>10</v>
      </c>
      <c r="Y1913">
        <f ca="1">IF(NOT(OR(ISBLANK(D1913),ISBLANK(E1913),D1913="",E1913="")),D1913-E1913,"")</f>
        <v>0.5</v>
      </c>
      <c r="Z1913">
        <f ca="1">IF(OR(NOT(ISNUMBER(D1913)),ISBLANK(D1913),D1913="",ISBLANK(N1913)),"",ABS(D1913-N1913))</f>
        <v>0.5</v>
      </c>
      <c r="AA1913">
        <f ca="1">IF(OR(ISBLANK(J1913),ISBLANK(O1913),J1913="",O1913=""),"",IF(J1913=O1913,1,0))</f>
        <v>0</v>
      </c>
      <c r="AB1913">
        <f ca="1">IF(OR(ISBLANK(K1913),ISBLANK(Q1913),K1913="",Q1913=""),"",IF(K1913=Q1913,1,0))</f>
        <v>0</v>
      </c>
      <c r="AC1913" s="23" t="str">
        <f t="shared" ca="1" si="29"/>
        <v/>
      </c>
    </row>
    <row r="1914" spans="1:29" x14ac:dyDescent="0.25">
      <c r="A1914" s="23">
        <v>1913</v>
      </c>
      <c r="B1914">
        <v>947</v>
      </c>
      <c r="C1914" t="str">
        <f ca="1">IFERROR(VLOOKUP($B1914,INDIRECT(nfl_game_result),MATCH(C$1,INDIRECT(nfl_game_result_header),0),FALSE),"error")</f>
        <v>2015_10_HOU@CIN</v>
      </c>
      <c r="D1914">
        <f ca="1">IFERROR(IF(ISBLANK(VLOOKUP($B1914,INDIRECT(nfl_game_result),MATCH(D$1,INDIRECT(nfl_game_result_header),0),FALSE)),"",VLOOKUP($B1914,INDIRECT(nfl_game_result),MATCH(D$1,INDIRECT(nfl_game_result_header),0),FALSE)),"error")</f>
        <v>-13</v>
      </c>
      <c r="E1914">
        <f ca="1">IFERROR(IF(ISBLANK(VLOOKUP($B1914,INDIRECT(nfl_game_result),MATCH(E$1,INDIRECT(nfl_game_result_header),0),FALSE)),"",VLOOKUP($B1914,INDIRECT(nfl_game_result),MATCH(E$1,INDIRECT(nfl_game_result_header),0),FALSE)),"error")</f>
        <v>-11</v>
      </c>
      <c r="F1914" s="23" t="str">
        <f ca="1">IFERROR(IF(ISBLANK(VLOOKUP($B1914,INDIRECT(nfl_game_result),MATCH(F$1,INDIRECT(nfl_game_result_header),0),FALSE)),"",VLOOKUP($B1914,INDIRECT(nfl_game_result),MATCH(F$1,INDIRECT(nfl_game_result_header),0),FALSE)),"error")</f>
        <v/>
      </c>
      <c r="G1914" s="23" t="str">
        <f ca="1">IFERROR(IF(ISBLANK(VLOOKUP($B1914,INDIRECT(nfl_game_result),MATCH(G$1,INDIRECT(nfl_game_result_header),0),FALSE)),"",VLOOKUP($B1914,INDIRECT(nfl_game_result),MATCH(G$1,INDIRECT(nfl_game_result_header),0),FALSE)),"error")</f>
        <v/>
      </c>
      <c r="H1914">
        <f ca="1">IFERROR(IF(ISBLANK(VLOOKUP($B1914,INDIRECT(nfl_game_result),MATCH(H$1,INDIRECT(nfl_game_result_header),0),FALSE)),"",VLOOKUP($B1914,INDIRECT(nfl_game_result),MATCH(H$1,INDIRECT(nfl_game_result_header),0),FALSE)),"error")</f>
        <v>6</v>
      </c>
      <c r="I1914">
        <f ca="1">IFERROR(IF(ISBLANK(VLOOKUP($B1914,INDIRECT(nfl_game_result),MATCH(I$1,INDIRECT(nfl_game_result_header),0),FALSE)),"",VLOOKUP($B1914,INDIRECT(nfl_game_result),MATCH(I$1,INDIRECT(nfl_game_result_header),0),FALSE)),"error")</f>
        <v>10</v>
      </c>
      <c r="J1914" t="str">
        <f ca="1">IFERROR(IF(ISBLANK(VLOOKUP($B1914,INDIRECT(nfl_game_result),MATCH(J$1,INDIRECT(nfl_game_result_header),0),FALSE)),"",VLOOKUP($B1914,INDIRECT(nfl_game_result),MATCH(J$1,INDIRECT(nfl_game_result_header),0),FALSE)),"error")</f>
        <v>HOU</v>
      </c>
      <c r="K1914" t="str">
        <f ca="1">IFERROR(IF(ISBLANK(VLOOKUP($B1914,INDIRECT(nfl_game_result),MATCH(K$1,INDIRECT(nfl_game_result_header),0),FALSE)),"",VLOOKUP($B1914,INDIRECT(nfl_game_result),MATCH(K$1,INDIRECT(nfl_game_result_header),0),FALSE)),"error")</f>
        <v>HOU</v>
      </c>
      <c r="L1914" s="23" t="str">
        <f ca="1">IFERROR(IF(ISBLANK(VLOOKUP($B1914,INDIRECT(nfl_game_result),MATCH(L$1,INDIRECT(nfl_game_result_header),0),FALSE)),"",VLOOKUP($B1914,INDIRECT(nfl_game_result),MATCH(L$1,INDIRECT(nfl_game_result_header),0),FALSE)),"error")</f>
        <v/>
      </c>
      <c r="M1914" t="s">
        <v>16</v>
      </c>
      <c r="N1914">
        <v>-11.5</v>
      </c>
      <c r="O1914" t="s">
        <v>69</v>
      </c>
      <c r="P1914">
        <v>2</v>
      </c>
      <c r="Q1914" t="s">
        <v>69</v>
      </c>
      <c r="V1914" s="23" t="s">
        <v>416</v>
      </c>
      <c r="W1914">
        <f ca="1">VALUE(LEFT(C1914, 4))</f>
        <v>2015</v>
      </c>
      <c r="X1914">
        <f ca="1">VALUE(MID(C1914,6,FIND("_",C1914,6)-6))</f>
        <v>10</v>
      </c>
      <c r="Y1914">
        <f ca="1">IF(NOT(OR(ISBLANK(D1914),ISBLANK(E1914),D1914="",E1914="")),D1914-E1914,"")</f>
        <v>-2</v>
      </c>
      <c r="Z1914">
        <f ca="1">IF(OR(NOT(ISNUMBER(D1914)),ISBLANK(D1914),D1914="",ISBLANK(N1914)),"",ABS(D1914-N1914))</f>
        <v>1.5</v>
      </c>
      <c r="AA1914">
        <f ca="1">IF(OR(ISBLANK(J1914),ISBLANK(O1914),J1914="",O1914=""),"",IF(J1914=O1914,1,0))</f>
        <v>0</v>
      </c>
      <c r="AB1914">
        <f ca="1">IF(OR(ISBLANK(K1914),ISBLANK(Q1914),K1914="",Q1914=""),"",IF(K1914=Q1914,1,0))</f>
        <v>0</v>
      </c>
      <c r="AC1914" s="23" t="str">
        <f t="shared" ca="1" si="29"/>
        <v/>
      </c>
    </row>
    <row r="1915" spans="1:29" x14ac:dyDescent="0.25">
      <c r="A1915" s="23">
        <v>1914</v>
      </c>
      <c r="B1915">
        <v>934</v>
      </c>
      <c r="C1915" t="str">
        <f ca="1">IFERROR(VLOOKUP($B1915,INDIRECT(nfl_game_result),MATCH(C$1,INDIRECT(nfl_game_result_header),0),FALSE),"error")</f>
        <v>2015_10_BUF@NYJ</v>
      </c>
      <c r="D1915">
        <f ca="1">IFERROR(IF(ISBLANK(VLOOKUP($B1915,INDIRECT(nfl_game_result),MATCH(D$1,INDIRECT(nfl_game_result_header),0),FALSE)),"",VLOOKUP($B1915,INDIRECT(nfl_game_result),MATCH(D$1,INDIRECT(nfl_game_result_header),0),FALSE)),"error")</f>
        <v>-2.5</v>
      </c>
      <c r="E1915">
        <f ca="1">IFERROR(IF(ISBLANK(VLOOKUP($B1915,INDIRECT(nfl_game_result),MATCH(E$1,INDIRECT(nfl_game_result_header),0),FALSE)),"",VLOOKUP($B1915,INDIRECT(nfl_game_result),MATCH(E$1,INDIRECT(nfl_game_result_header),0),FALSE)),"error")</f>
        <v>-1.5</v>
      </c>
      <c r="F1915" s="23" t="str">
        <f ca="1">IFERROR(IF(ISBLANK(VLOOKUP($B1915,INDIRECT(nfl_game_result),MATCH(F$1,INDIRECT(nfl_game_result_header),0),FALSE)),"",VLOOKUP($B1915,INDIRECT(nfl_game_result),MATCH(F$1,INDIRECT(nfl_game_result_header),0),FALSE)),"error")</f>
        <v/>
      </c>
      <c r="G1915" s="23" t="str">
        <f ca="1">IFERROR(IF(ISBLANK(VLOOKUP($B1915,INDIRECT(nfl_game_result),MATCH(G$1,INDIRECT(nfl_game_result_header),0),FALSE)),"",VLOOKUP($B1915,INDIRECT(nfl_game_result),MATCH(G$1,INDIRECT(nfl_game_result_header),0),FALSE)),"error")</f>
        <v/>
      </c>
      <c r="H1915">
        <f ca="1">IFERROR(IF(ISBLANK(VLOOKUP($B1915,INDIRECT(nfl_game_result),MATCH(H$1,INDIRECT(nfl_game_result_header),0),FALSE)),"",VLOOKUP($B1915,INDIRECT(nfl_game_result),MATCH(H$1,INDIRECT(nfl_game_result_header),0),FALSE)),"error")</f>
        <v>17</v>
      </c>
      <c r="I1915">
        <f ca="1">IFERROR(IF(ISBLANK(VLOOKUP($B1915,INDIRECT(nfl_game_result),MATCH(I$1,INDIRECT(nfl_game_result_header),0),FALSE)),"",VLOOKUP($B1915,INDIRECT(nfl_game_result),MATCH(I$1,INDIRECT(nfl_game_result_header),0),FALSE)),"error")</f>
        <v>22</v>
      </c>
      <c r="J1915" t="str">
        <f ca="1">IFERROR(IF(ISBLANK(VLOOKUP($B1915,INDIRECT(nfl_game_result),MATCH(J$1,INDIRECT(nfl_game_result_header),0),FALSE)),"",VLOOKUP($B1915,INDIRECT(nfl_game_result),MATCH(J$1,INDIRECT(nfl_game_result_header),0),FALSE)),"error")</f>
        <v>BUF</v>
      </c>
      <c r="K1915" t="str">
        <f ca="1">IFERROR(IF(ISBLANK(VLOOKUP($B1915,INDIRECT(nfl_game_result),MATCH(K$1,INDIRECT(nfl_game_result_header),0),FALSE)),"",VLOOKUP($B1915,INDIRECT(nfl_game_result),MATCH(K$1,INDIRECT(nfl_game_result_header),0),FALSE)),"error")</f>
        <v>BUF</v>
      </c>
      <c r="L1915" s="23" t="str">
        <f ca="1">IFERROR(IF(ISBLANK(VLOOKUP($B1915,INDIRECT(nfl_game_result),MATCH(L$1,INDIRECT(nfl_game_result_header),0),FALSE)),"",VLOOKUP($B1915,INDIRECT(nfl_game_result),MATCH(L$1,INDIRECT(nfl_game_result_header),0),FALSE)),"error")</f>
        <v/>
      </c>
      <c r="M1915" t="s">
        <v>14</v>
      </c>
      <c r="N1915">
        <v>-3</v>
      </c>
      <c r="O1915" t="s">
        <v>84</v>
      </c>
      <c r="P1915">
        <v>14</v>
      </c>
      <c r="Q1915" t="s">
        <v>84</v>
      </c>
      <c r="V1915" s="23" t="s">
        <v>416</v>
      </c>
      <c r="W1915">
        <f ca="1">VALUE(LEFT(C1915, 4))</f>
        <v>2015</v>
      </c>
      <c r="X1915">
        <f ca="1">VALUE(MID(C1915,6,FIND("_",C1915,6)-6))</f>
        <v>10</v>
      </c>
      <c r="Y1915">
        <f ca="1">IF(NOT(OR(ISBLANK(D1915),ISBLANK(E1915),D1915="",E1915="")),D1915-E1915,"")</f>
        <v>-1</v>
      </c>
      <c r="Z1915">
        <f ca="1">IF(OR(NOT(ISNUMBER(D1915)),ISBLANK(D1915),D1915="",ISBLANK(N1915)),"",ABS(D1915-N1915))</f>
        <v>0.5</v>
      </c>
      <c r="AA1915">
        <f ca="1">IF(OR(ISBLANK(J1915),ISBLANK(O1915),J1915="",O1915=""),"",IF(J1915=O1915,1,0))</f>
        <v>0</v>
      </c>
      <c r="AB1915">
        <f ca="1">IF(OR(ISBLANK(K1915),ISBLANK(Q1915),K1915="",Q1915=""),"",IF(K1915=Q1915,1,0))</f>
        <v>0</v>
      </c>
      <c r="AC1915" s="23" t="str">
        <f t="shared" ca="1" si="29"/>
        <v/>
      </c>
    </row>
    <row r="1916" spans="1:29" x14ac:dyDescent="0.25">
      <c r="A1916" s="23">
        <v>1915</v>
      </c>
      <c r="B1916">
        <v>935</v>
      </c>
      <c r="C1916" t="str">
        <f ca="1">IFERROR(VLOOKUP($B1916,INDIRECT(nfl_game_result),MATCH(C$1,INDIRECT(nfl_game_result_header),0),FALSE),"error")</f>
        <v>2015_10_DAL@TBY</v>
      </c>
      <c r="D1916">
        <f ca="1">IFERROR(IF(ISBLANK(VLOOKUP($B1916,INDIRECT(nfl_game_result),MATCH(D$1,INDIRECT(nfl_game_result_header),0),FALSE)),"",VLOOKUP($B1916,INDIRECT(nfl_game_result),MATCH(D$1,INDIRECT(nfl_game_result_header),0),FALSE)),"error")</f>
        <v>1</v>
      </c>
      <c r="E1916">
        <f ca="1">IFERROR(IF(ISBLANK(VLOOKUP($B1916,INDIRECT(nfl_game_result),MATCH(E$1,INDIRECT(nfl_game_result_header),0),FALSE)),"",VLOOKUP($B1916,INDIRECT(nfl_game_result),MATCH(E$1,INDIRECT(nfl_game_result_header),0),FALSE)),"error")</f>
        <v>1</v>
      </c>
      <c r="F1916" s="23" t="str">
        <f ca="1">IFERROR(IF(ISBLANK(VLOOKUP($B1916,INDIRECT(nfl_game_result),MATCH(F$1,INDIRECT(nfl_game_result_header),0),FALSE)),"",VLOOKUP($B1916,INDIRECT(nfl_game_result),MATCH(F$1,INDIRECT(nfl_game_result_header),0),FALSE)),"error")</f>
        <v/>
      </c>
      <c r="G1916" s="23" t="str">
        <f ca="1">IFERROR(IF(ISBLANK(VLOOKUP($B1916,INDIRECT(nfl_game_result),MATCH(G$1,INDIRECT(nfl_game_result_header),0),FALSE)),"",VLOOKUP($B1916,INDIRECT(nfl_game_result),MATCH(G$1,INDIRECT(nfl_game_result_header),0),FALSE)),"error")</f>
        <v/>
      </c>
      <c r="H1916">
        <f ca="1">IFERROR(IF(ISBLANK(VLOOKUP($B1916,INDIRECT(nfl_game_result),MATCH(H$1,INDIRECT(nfl_game_result_header),0),FALSE)),"",VLOOKUP($B1916,INDIRECT(nfl_game_result),MATCH(H$1,INDIRECT(nfl_game_result_header),0),FALSE)),"error")</f>
        <v>10</v>
      </c>
      <c r="I1916">
        <f ca="1">IFERROR(IF(ISBLANK(VLOOKUP($B1916,INDIRECT(nfl_game_result),MATCH(I$1,INDIRECT(nfl_game_result_header),0),FALSE)),"",VLOOKUP($B1916,INDIRECT(nfl_game_result),MATCH(I$1,INDIRECT(nfl_game_result_header),0),FALSE)),"error")</f>
        <v>6</v>
      </c>
      <c r="J1916" t="str">
        <f ca="1">IFERROR(IF(ISBLANK(VLOOKUP($B1916,INDIRECT(nfl_game_result),MATCH(J$1,INDIRECT(nfl_game_result_header),0),FALSE)),"",VLOOKUP($B1916,INDIRECT(nfl_game_result),MATCH(J$1,INDIRECT(nfl_game_result_header),0),FALSE)),"error")</f>
        <v>TBY</v>
      </c>
      <c r="K1916" t="str">
        <f ca="1">IFERROR(IF(ISBLANK(VLOOKUP($B1916,INDIRECT(nfl_game_result),MATCH(K$1,INDIRECT(nfl_game_result_header),0),FALSE)),"",VLOOKUP($B1916,INDIRECT(nfl_game_result),MATCH(K$1,INDIRECT(nfl_game_result_header),0),FALSE)),"error")</f>
        <v>TBY</v>
      </c>
      <c r="L1916" s="23" t="str">
        <f ca="1">IFERROR(IF(ISBLANK(VLOOKUP($B1916,INDIRECT(nfl_game_result),MATCH(L$1,INDIRECT(nfl_game_result_header),0),FALSE)),"",VLOOKUP($B1916,INDIRECT(nfl_game_result),MATCH(L$1,INDIRECT(nfl_game_result_header),0),FALSE)),"error")</f>
        <v/>
      </c>
      <c r="M1916" t="s">
        <v>14</v>
      </c>
      <c r="N1916">
        <v>-2.5</v>
      </c>
      <c r="O1916" t="s">
        <v>334</v>
      </c>
      <c r="P1916">
        <v>1</v>
      </c>
      <c r="Q1916" t="s">
        <v>334</v>
      </c>
      <c r="V1916" s="23" t="s">
        <v>416</v>
      </c>
      <c r="W1916">
        <f ca="1">VALUE(LEFT(C1916, 4))</f>
        <v>2015</v>
      </c>
      <c r="X1916">
        <f ca="1">VALUE(MID(C1916,6,FIND("_",C1916,6)-6))</f>
        <v>10</v>
      </c>
      <c r="Y1916">
        <f ca="1">IF(NOT(OR(ISBLANK(D1916),ISBLANK(E1916),D1916="",E1916="")),D1916-E1916,"")</f>
        <v>0</v>
      </c>
      <c r="Z1916">
        <f ca="1">IF(OR(NOT(ISNUMBER(D1916)),ISBLANK(D1916),D1916="",ISBLANK(N1916)),"",ABS(D1916-N1916))</f>
        <v>3.5</v>
      </c>
      <c r="AA1916">
        <f ca="1">IF(OR(ISBLANK(J1916),ISBLANK(O1916),J1916="",O1916=""),"",IF(J1916=O1916,1,0))</f>
        <v>1</v>
      </c>
      <c r="AB1916">
        <f ca="1">IF(OR(ISBLANK(K1916),ISBLANK(Q1916),K1916="",Q1916=""),"",IF(K1916=Q1916,1,0))</f>
        <v>1</v>
      </c>
      <c r="AC1916" s="23" t="str">
        <f t="shared" ca="1" si="29"/>
        <v/>
      </c>
    </row>
    <row r="1917" spans="1:29" x14ac:dyDescent="0.25">
      <c r="A1917" s="23">
        <v>1916</v>
      </c>
      <c r="B1917">
        <v>936</v>
      </c>
      <c r="C1917" t="str">
        <f ca="1">IFERROR(VLOOKUP($B1917,INDIRECT(nfl_game_result),MATCH(C$1,INDIRECT(nfl_game_result_header),0),FALSE),"error")</f>
        <v>2015_10_DET@GBY</v>
      </c>
      <c r="D1917">
        <f ca="1">IFERROR(IF(ISBLANK(VLOOKUP($B1917,INDIRECT(nfl_game_result),MATCH(D$1,INDIRECT(nfl_game_result_header),0),FALSE)),"",VLOOKUP($B1917,INDIRECT(nfl_game_result),MATCH(D$1,INDIRECT(nfl_game_result_header),0),FALSE)),"error")</f>
        <v>-11</v>
      </c>
      <c r="E1917">
        <f ca="1">IFERROR(IF(ISBLANK(VLOOKUP($B1917,INDIRECT(nfl_game_result),MATCH(E$1,INDIRECT(nfl_game_result_header),0),FALSE)),"",VLOOKUP($B1917,INDIRECT(nfl_game_result),MATCH(E$1,INDIRECT(nfl_game_result_header),0),FALSE)),"error")</f>
        <v>-10.5</v>
      </c>
      <c r="F1917" s="23" t="str">
        <f ca="1">IFERROR(IF(ISBLANK(VLOOKUP($B1917,INDIRECT(nfl_game_result),MATCH(F$1,INDIRECT(nfl_game_result_header),0),FALSE)),"",VLOOKUP($B1917,INDIRECT(nfl_game_result),MATCH(F$1,INDIRECT(nfl_game_result_header),0),FALSE)),"error")</f>
        <v/>
      </c>
      <c r="G1917" s="23" t="str">
        <f ca="1">IFERROR(IF(ISBLANK(VLOOKUP($B1917,INDIRECT(nfl_game_result),MATCH(G$1,INDIRECT(nfl_game_result_header),0),FALSE)),"",VLOOKUP($B1917,INDIRECT(nfl_game_result),MATCH(G$1,INDIRECT(nfl_game_result_header),0),FALSE)),"error")</f>
        <v/>
      </c>
      <c r="H1917">
        <f ca="1">IFERROR(IF(ISBLANK(VLOOKUP($B1917,INDIRECT(nfl_game_result),MATCH(H$1,INDIRECT(nfl_game_result_header),0),FALSE)),"",VLOOKUP($B1917,INDIRECT(nfl_game_result),MATCH(H$1,INDIRECT(nfl_game_result_header),0),FALSE)),"error")</f>
        <v>16</v>
      </c>
      <c r="I1917">
        <f ca="1">IFERROR(IF(ISBLANK(VLOOKUP($B1917,INDIRECT(nfl_game_result),MATCH(I$1,INDIRECT(nfl_game_result_header),0),FALSE)),"",VLOOKUP($B1917,INDIRECT(nfl_game_result),MATCH(I$1,INDIRECT(nfl_game_result_header),0),FALSE)),"error")</f>
        <v>18</v>
      </c>
      <c r="J1917" t="str">
        <f ca="1">IFERROR(IF(ISBLANK(VLOOKUP($B1917,INDIRECT(nfl_game_result),MATCH(J$1,INDIRECT(nfl_game_result_header),0),FALSE)),"",VLOOKUP($B1917,INDIRECT(nfl_game_result),MATCH(J$1,INDIRECT(nfl_game_result_header),0),FALSE)),"error")</f>
        <v>DET</v>
      </c>
      <c r="K1917" t="str">
        <f ca="1">IFERROR(IF(ISBLANK(VLOOKUP($B1917,INDIRECT(nfl_game_result),MATCH(K$1,INDIRECT(nfl_game_result_header),0),FALSE)),"",VLOOKUP($B1917,INDIRECT(nfl_game_result),MATCH(K$1,INDIRECT(nfl_game_result_header),0),FALSE)),"error")</f>
        <v>DET</v>
      </c>
      <c r="L1917" s="23" t="str">
        <f ca="1">IFERROR(IF(ISBLANK(VLOOKUP($B1917,INDIRECT(nfl_game_result),MATCH(L$1,INDIRECT(nfl_game_result_header),0),FALSE)),"",VLOOKUP($B1917,INDIRECT(nfl_game_result),MATCH(L$1,INDIRECT(nfl_game_result_header),0),FALSE)),"error")</f>
        <v/>
      </c>
      <c r="M1917" t="s">
        <v>14</v>
      </c>
      <c r="N1917">
        <v>-8</v>
      </c>
      <c r="O1917" t="s">
        <v>330</v>
      </c>
      <c r="P1917">
        <v>2</v>
      </c>
      <c r="Q1917" t="s">
        <v>330</v>
      </c>
      <c r="V1917" s="23" t="s">
        <v>416</v>
      </c>
      <c r="W1917">
        <f ca="1">VALUE(LEFT(C1917, 4))</f>
        <v>2015</v>
      </c>
      <c r="X1917">
        <f ca="1">VALUE(MID(C1917,6,FIND("_",C1917,6)-6))</f>
        <v>10</v>
      </c>
      <c r="Y1917">
        <f ca="1">IF(NOT(OR(ISBLANK(D1917),ISBLANK(E1917),D1917="",E1917="")),D1917-E1917,"")</f>
        <v>-0.5</v>
      </c>
      <c r="Z1917">
        <f ca="1">IF(OR(NOT(ISNUMBER(D1917)),ISBLANK(D1917),D1917="",ISBLANK(N1917)),"",ABS(D1917-N1917))</f>
        <v>3</v>
      </c>
      <c r="AA1917">
        <f ca="1">IF(OR(ISBLANK(J1917),ISBLANK(O1917),J1917="",O1917=""),"",IF(J1917=O1917,1,0))</f>
        <v>0</v>
      </c>
      <c r="AB1917">
        <f ca="1">IF(OR(ISBLANK(K1917),ISBLANK(Q1917),K1917="",Q1917=""),"",IF(K1917=Q1917,1,0))</f>
        <v>0</v>
      </c>
      <c r="AC1917" s="23" t="str">
        <f t="shared" ca="1" si="29"/>
        <v/>
      </c>
    </row>
    <row r="1918" spans="1:29" x14ac:dyDescent="0.25">
      <c r="A1918" s="23">
        <v>1917</v>
      </c>
      <c r="B1918">
        <v>937</v>
      </c>
      <c r="C1918" t="str">
        <f ca="1">IFERROR(VLOOKUP($B1918,INDIRECT(nfl_game_result),MATCH(C$1,INDIRECT(nfl_game_result_header),0),FALSE),"error")</f>
        <v>2015_10_CAR@TEN</v>
      </c>
      <c r="D1918">
        <f ca="1">IFERROR(IF(ISBLANK(VLOOKUP($B1918,INDIRECT(nfl_game_result),MATCH(D$1,INDIRECT(nfl_game_result_header),0),FALSE)),"",VLOOKUP($B1918,INDIRECT(nfl_game_result),MATCH(D$1,INDIRECT(nfl_game_result_header),0),FALSE)),"error")</f>
        <v>6</v>
      </c>
      <c r="E1918">
        <f ca="1">IFERROR(IF(ISBLANK(VLOOKUP($B1918,INDIRECT(nfl_game_result),MATCH(E$1,INDIRECT(nfl_game_result_header),0),FALSE)),"",VLOOKUP($B1918,INDIRECT(nfl_game_result),MATCH(E$1,INDIRECT(nfl_game_result_header),0),FALSE)),"error")</f>
        <v>4</v>
      </c>
      <c r="F1918" s="23" t="str">
        <f ca="1">IFERROR(IF(ISBLANK(VLOOKUP($B1918,INDIRECT(nfl_game_result),MATCH(F$1,INDIRECT(nfl_game_result_header),0),FALSE)),"",VLOOKUP($B1918,INDIRECT(nfl_game_result),MATCH(F$1,INDIRECT(nfl_game_result_header),0),FALSE)),"error")</f>
        <v/>
      </c>
      <c r="G1918" s="23" t="str">
        <f ca="1">IFERROR(IF(ISBLANK(VLOOKUP($B1918,INDIRECT(nfl_game_result),MATCH(G$1,INDIRECT(nfl_game_result_header),0),FALSE)),"",VLOOKUP($B1918,INDIRECT(nfl_game_result),MATCH(G$1,INDIRECT(nfl_game_result_header),0),FALSE)),"error")</f>
        <v/>
      </c>
      <c r="H1918">
        <f ca="1">IFERROR(IF(ISBLANK(VLOOKUP($B1918,INDIRECT(nfl_game_result),MATCH(H$1,INDIRECT(nfl_game_result_header),0),FALSE)),"",VLOOKUP($B1918,INDIRECT(nfl_game_result),MATCH(H$1,INDIRECT(nfl_game_result_header),0),FALSE)),"error")</f>
        <v>10</v>
      </c>
      <c r="I1918">
        <f ca="1">IFERROR(IF(ISBLANK(VLOOKUP($B1918,INDIRECT(nfl_game_result),MATCH(I$1,INDIRECT(nfl_game_result_header),0),FALSE)),"",VLOOKUP($B1918,INDIRECT(nfl_game_result),MATCH(I$1,INDIRECT(nfl_game_result_header),0),FALSE)),"error")</f>
        <v>27</v>
      </c>
      <c r="J1918" t="str">
        <f ca="1">IFERROR(IF(ISBLANK(VLOOKUP($B1918,INDIRECT(nfl_game_result),MATCH(J$1,INDIRECT(nfl_game_result_header),0),FALSE)),"",VLOOKUP($B1918,INDIRECT(nfl_game_result),MATCH(J$1,INDIRECT(nfl_game_result_header),0),FALSE)),"error")</f>
        <v>CAR</v>
      </c>
      <c r="K1918" t="str">
        <f ca="1">IFERROR(IF(ISBLANK(VLOOKUP($B1918,INDIRECT(nfl_game_result),MATCH(K$1,INDIRECT(nfl_game_result_header),0),FALSE)),"",VLOOKUP($B1918,INDIRECT(nfl_game_result),MATCH(K$1,INDIRECT(nfl_game_result_header),0),FALSE)),"error")</f>
        <v>CAR</v>
      </c>
      <c r="L1918" s="23" t="str">
        <f ca="1">IFERROR(IF(ISBLANK(VLOOKUP($B1918,INDIRECT(nfl_game_result),MATCH(L$1,INDIRECT(nfl_game_result_header),0),FALSE)),"",VLOOKUP($B1918,INDIRECT(nfl_game_result),MATCH(L$1,INDIRECT(nfl_game_result_header),0),FALSE)),"error")</f>
        <v/>
      </c>
      <c r="M1918" t="s">
        <v>14</v>
      </c>
      <c r="N1918">
        <v>6</v>
      </c>
      <c r="O1918" t="s">
        <v>67</v>
      </c>
      <c r="P1918">
        <v>9</v>
      </c>
      <c r="Q1918" t="s">
        <v>67</v>
      </c>
      <c r="V1918" s="23" t="s">
        <v>416</v>
      </c>
      <c r="W1918">
        <f ca="1">VALUE(LEFT(C1918, 4))</f>
        <v>2015</v>
      </c>
      <c r="X1918">
        <f ca="1">VALUE(MID(C1918,6,FIND("_",C1918,6)-6))</f>
        <v>10</v>
      </c>
      <c r="Y1918">
        <f ca="1">IF(NOT(OR(ISBLANK(D1918),ISBLANK(E1918),D1918="",E1918="")),D1918-E1918,"")</f>
        <v>2</v>
      </c>
      <c r="Z1918">
        <f ca="1">IF(OR(NOT(ISNUMBER(D1918)),ISBLANK(D1918),D1918="",ISBLANK(N1918)),"",ABS(D1918-N1918))</f>
        <v>0</v>
      </c>
      <c r="AA1918">
        <f ca="1">IF(OR(ISBLANK(J1918),ISBLANK(O1918),J1918="",O1918=""),"",IF(J1918=O1918,1,0))</f>
        <v>1</v>
      </c>
      <c r="AB1918">
        <f ca="1">IF(OR(ISBLANK(K1918),ISBLANK(Q1918),K1918="",Q1918=""),"",IF(K1918=Q1918,1,0))</f>
        <v>1</v>
      </c>
      <c r="AC1918" s="23" t="str">
        <f t="shared" ca="1" si="29"/>
        <v/>
      </c>
    </row>
    <row r="1919" spans="1:29" x14ac:dyDescent="0.25">
      <c r="A1919" s="23">
        <v>1918</v>
      </c>
      <c r="B1919">
        <v>938</v>
      </c>
      <c r="C1919" t="str">
        <f ca="1">IFERROR(VLOOKUP($B1919,INDIRECT(nfl_game_result),MATCH(C$1,INDIRECT(nfl_game_result_header),0),FALSE),"error")</f>
        <v>2015_10_CHI@STL</v>
      </c>
      <c r="D1919">
        <f ca="1">IFERROR(IF(ISBLANK(VLOOKUP($B1919,INDIRECT(nfl_game_result),MATCH(D$1,INDIRECT(nfl_game_result_header),0),FALSE)),"",VLOOKUP($B1919,INDIRECT(nfl_game_result),MATCH(D$1,INDIRECT(nfl_game_result_header),0),FALSE)),"error")</f>
        <v>-9</v>
      </c>
      <c r="E1919">
        <f ca="1">IFERROR(IF(ISBLANK(VLOOKUP($B1919,INDIRECT(nfl_game_result),MATCH(E$1,INDIRECT(nfl_game_result_header),0),FALSE)),"",VLOOKUP($B1919,INDIRECT(nfl_game_result),MATCH(E$1,INDIRECT(nfl_game_result_header),0),FALSE)),"error")</f>
        <v>-7</v>
      </c>
      <c r="F1919" s="23" t="str">
        <f ca="1">IFERROR(IF(ISBLANK(VLOOKUP($B1919,INDIRECT(nfl_game_result),MATCH(F$1,INDIRECT(nfl_game_result_header),0),FALSE)),"",VLOOKUP($B1919,INDIRECT(nfl_game_result),MATCH(F$1,INDIRECT(nfl_game_result_header),0),FALSE)),"error")</f>
        <v/>
      </c>
      <c r="G1919" s="23" t="str">
        <f ca="1">IFERROR(IF(ISBLANK(VLOOKUP($B1919,INDIRECT(nfl_game_result),MATCH(G$1,INDIRECT(nfl_game_result_header),0),FALSE)),"",VLOOKUP($B1919,INDIRECT(nfl_game_result),MATCH(G$1,INDIRECT(nfl_game_result_header),0),FALSE)),"error")</f>
        <v/>
      </c>
      <c r="H1919">
        <f ca="1">IFERROR(IF(ISBLANK(VLOOKUP($B1919,INDIRECT(nfl_game_result),MATCH(H$1,INDIRECT(nfl_game_result_header),0),FALSE)),"",VLOOKUP($B1919,INDIRECT(nfl_game_result),MATCH(H$1,INDIRECT(nfl_game_result_header),0),FALSE)),"error")</f>
        <v>13</v>
      </c>
      <c r="I1919">
        <f ca="1">IFERROR(IF(ISBLANK(VLOOKUP($B1919,INDIRECT(nfl_game_result),MATCH(I$1,INDIRECT(nfl_game_result_header),0),FALSE)),"",VLOOKUP($B1919,INDIRECT(nfl_game_result),MATCH(I$1,INDIRECT(nfl_game_result_header),0),FALSE)),"error")</f>
        <v>37</v>
      </c>
      <c r="J1919" t="str">
        <f ca="1">IFERROR(IF(ISBLANK(VLOOKUP($B1919,INDIRECT(nfl_game_result),MATCH(J$1,INDIRECT(nfl_game_result_header),0),FALSE)),"",VLOOKUP($B1919,INDIRECT(nfl_game_result),MATCH(J$1,INDIRECT(nfl_game_result_header),0),FALSE)),"error")</f>
        <v>CHI</v>
      </c>
      <c r="K1919" t="str">
        <f ca="1">IFERROR(IF(ISBLANK(VLOOKUP($B1919,INDIRECT(nfl_game_result),MATCH(K$1,INDIRECT(nfl_game_result_header),0),FALSE)),"",VLOOKUP($B1919,INDIRECT(nfl_game_result),MATCH(K$1,INDIRECT(nfl_game_result_header),0),FALSE)),"error")</f>
        <v>CHI</v>
      </c>
      <c r="L1919" s="23" t="str">
        <f ca="1">IFERROR(IF(ISBLANK(VLOOKUP($B1919,INDIRECT(nfl_game_result),MATCH(L$1,INDIRECT(nfl_game_result_header),0),FALSE)),"",VLOOKUP($B1919,INDIRECT(nfl_game_result),MATCH(L$1,INDIRECT(nfl_game_result_header),0),FALSE)),"error")</f>
        <v/>
      </c>
      <c r="M1919" t="s">
        <v>14</v>
      </c>
      <c r="N1919">
        <v>-7.5</v>
      </c>
      <c r="O1919" t="s">
        <v>91</v>
      </c>
      <c r="P1919">
        <v>8</v>
      </c>
      <c r="Q1919" t="s">
        <v>91</v>
      </c>
      <c r="V1919" s="23" t="s">
        <v>416</v>
      </c>
      <c r="W1919">
        <f ca="1">VALUE(LEFT(C1919, 4))</f>
        <v>2015</v>
      </c>
      <c r="X1919">
        <f ca="1">VALUE(MID(C1919,6,FIND("_",C1919,6)-6))</f>
        <v>10</v>
      </c>
      <c r="Y1919">
        <f ca="1">IF(NOT(OR(ISBLANK(D1919),ISBLANK(E1919),D1919="",E1919="")),D1919-E1919,"")</f>
        <v>-2</v>
      </c>
      <c r="Z1919">
        <f ca="1">IF(OR(NOT(ISNUMBER(D1919)),ISBLANK(D1919),D1919="",ISBLANK(N1919)),"",ABS(D1919-N1919))</f>
        <v>1.5</v>
      </c>
      <c r="AA1919">
        <f ca="1">IF(OR(ISBLANK(J1919),ISBLANK(O1919),J1919="",O1919=""),"",IF(J1919=O1919,1,0))</f>
        <v>0</v>
      </c>
      <c r="AB1919">
        <f ca="1">IF(OR(ISBLANK(K1919),ISBLANK(Q1919),K1919="",Q1919=""),"",IF(K1919=Q1919,1,0))</f>
        <v>0</v>
      </c>
      <c r="AC1919" s="23" t="str">
        <f t="shared" ca="1" si="29"/>
        <v/>
      </c>
    </row>
    <row r="1920" spans="1:29" x14ac:dyDescent="0.25">
      <c r="A1920" s="23">
        <v>1919</v>
      </c>
      <c r="B1920">
        <v>939</v>
      </c>
      <c r="C1920" t="str">
        <f ca="1">IFERROR(VLOOKUP($B1920,INDIRECT(nfl_game_result),MATCH(C$1,INDIRECT(nfl_game_result_header),0),FALSE),"error")</f>
        <v>2015_10_NOR@WAS</v>
      </c>
      <c r="D1920">
        <f ca="1">IFERROR(IF(ISBLANK(VLOOKUP($B1920,INDIRECT(nfl_game_result),MATCH(D$1,INDIRECT(nfl_game_result_header),0),FALSE)),"",VLOOKUP($B1920,INDIRECT(nfl_game_result),MATCH(D$1,INDIRECT(nfl_game_result_header),0),FALSE)),"error")</f>
        <v>0</v>
      </c>
      <c r="E1920">
        <f ca="1">IFERROR(IF(ISBLANK(VLOOKUP($B1920,INDIRECT(nfl_game_result),MATCH(E$1,INDIRECT(nfl_game_result_header),0),FALSE)),"",VLOOKUP($B1920,INDIRECT(nfl_game_result),MATCH(E$1,INDIRECT(nfl_game_result_header),0),FALSE)),"error")</f>
        <v>0</v>
      </c>
      <c r="F1920" s="23" t="str">
        <f ca="1">IFERROR(IF(ISBLANK(VLOOKUP($B1920,INDIRECT(nfl_game_result),MATCH(F$1,INDIRECT(nfl_game_result_header),0),FALSE)),"",VLOOKUP($B1920,INDIRECT(nfl_game_result),MATCH(F$1,INDIRECT(nfl_game_result_header),0),FALSE)),"error")</f>
        <v/>
      </c>
      <c r="G1920" s="23" t="str">
        <f ca="1">IFERROR(IF(ISBLANK(VLOOKUP($B1920,INDIRECT(nfl_game_result),MATCH(G$1,INDIRECT(nfl_game_result_header),0),FALSE)),"",VLOOKUP($B1920,INDIRECT(nfl_game_result),MATCH(G$1,INDIRECT(nfl_game_result_header),0),FALSE)),"error")</f>
        <v/>
      </c>
      <c r="H1920">
        <f ca="1">IFERROR(IF(ISBLANK(VLOOKUP($B1920,INDIRECT(nfl_game_result),MATCH(H$1,INDIRECT(nfl_game_result_header),0),FALSE)),"",VLOOKUP($B1920,INDIRECT(nfl_game_result),MATCH(H$1,INDIRECT(nfl_game_result_header),0),FALSE)),"error")</f>
        <v>47</v>
      </c>
      <c r="I1920">
        <f ca="1">IFERROR(IF(ISBLANK(VLOOKUP($B1920,INDIRECT(nfl_game_result),MATCH(I$1,INDIRECT(nfl_game_result_header),0),FALSE)),"",VLOOKUP($B1920,INDIRECT(nfl_game_result),MATCH(I$1,INDIRECT(nfl_game_result_header),0),FALSE)),"error")</f>
        <v>14</v>
      </c>
      <c r="J1920" t="str">
        <f ca="1">IFERROR(IF(ISBLANK(VLOOKUP($B1920,INDIRECT(nfl_game_result),MATCH(J$1,INDIRECT(nfl_game_result_header),0),FALSE)),"",VLOOKUP($B1920,INDIRECT(nfl_game_result),MATCH(J$1,INDIRECT(nfl_game_result_header),0),FALSE)),"error")</f>
        <v>WAS</v>
      </c>
      <c r="K1920" t="str">
        <f ca="1">IFERROR(IF(ISBLANK(VLOOKUP($B1920,INDIRECT(nfl_game_result),MATCH(K$1,INDIRECT(nfl_game_result_header),0),FALSE)),"",VLOOKUP($B1920,INDIRECT(nfl_game_result),MATCH(K$1,INDIRECT(nfl_game_result_header),0),FALSE)),"error")</f>
        <v>WAS</v>
      </c>
      <c r="L1920" s="23" t="str">
        <f ca="1">IFERROR(IF(ISBLANK(VLOOKUP($B1920,INDIRECT(nfl_game_result),MATCH(L$1,INDIRECT(nfl_game_result_header),0),FALSE)),"",VLOOKUP($B1920,INDIRECT(nfl_game_result),MATCH(L$1,INDIRECT(nfl_game_result_header),0),FALSE)),"error")</f>
        <v/>
      </c>
      <c r="M1920" t="s">
        <v>14</v>
      </c>
      <c r="N1920">
        <v>1</v>
      </c>
      <c r="O1920" t="s">
        <v>94</v>
      </c>
      <c r="P1920">
        <v>3</v>
      </c>
      <c r="Q1920" t="s">
        <v>94</v>
      </c>
      <c r="V1920" s="23" t="s">
        <v>416</v>
      </c>
      <c r="W1920">
        <f ca="1">VALUE(LEFT(C1920, 4))</f>
        <v>2015</v>
      </c>
      <c r="X1920">
        <f ca="1">VALUE(MID(C1920,6,FIND("_",C1920,6)-6))</f>
        <v>10</v>
      </c>
      <c r="Y1920">
        <f ca="1">IF(NOT(OR(ISBLANK(D1920),ISBLANK(E1920),D1920="",E1920="")),D1920-E1920,"")</f>
        <v>0</v>
      </c>
      <c r="Z1920">
        <f ca="1">IF(OR(NOT(ISNUMBER(D1920)),ISBLANK(D1920),D1920="",ISBLANK(N1920)),"",ABS(D1920-N1920))</f>
        <v>1</v>
      </c>
      <c r="AA1920">
        <f ca="1">IF(OR(ISBLANK(J1920),ISBLANK(O1920),J1920="",O1920=""),"",IF(J1920=O1920,1,0))</f>
        <v>1</v>
      </c>
      <c r="AB1920">
        <f ca="1">IF(OR(ISBLANK(K1920),ISBLANK(Q1920),K1920="",Q1920=""),"",IF(K1920=Q1920,1,0))</f>
        <v>1</v>
      </c>
      <c r="AC1920" s="23" t="str">
        <f t="shared" ca="1" si="29"/>
        <v/>
      </c>
    </row>
    <row r="1921" spans="1:29" x14ac:dyDescent="0.25">
      <c r="A1921" s="23">
        <v>1920</v>
      </c>
      <c r="B1921">
        <v>940</v>
      </c>
      <c r="C1921" t="str">
        <f ca="1">IFERROR(VLOOKUP($B1921,INDIRECT(nfl_game_result),MATCH(C$1,INDIRECT(nfl_game_result_header),0),FALSE),"error")</f>
        <v>2015_10_MIA@PHI</v>
      </c>
      <c r="D1921">
        <f ca="1">IFERROR(IF(ISBLANK(VLOOKUP($B1921,INDIRECT(nfl_game_result),MATCH(D$1,INDIRECT(nfl_game_result_header),0),FALSE)),"",VLOOKUP($B1921,INDIRECT(nfl_game_result),MATCH(D$1,INDIRECT(nfl_game_result_header),0),FALSE)),"error")</f>
        <v>-5.5</v>
      </c>
      <c r="E1921">
        <f ca="1">IFERROR(IF(ISBLANK(VLOOKUP($B1921,INDIRECT(nfl_game_result),MATCH(E$1,INDIRECT(nfl_game_result_header),0),FALSE)),"",VLOOKUP($B1921,INDIRECT(nfl_game_result),MATCH(E$1,INDIRECT(nfl_game_result_header),0),FALSE)),"error")</f>
        <v>-6</v>
      </c>
      <c r="F1921" s="23" t="str">
        <f ca="1">IFERROR(IF(ISBLANK(VLOOKUP($B1921,INDIRECT(nfl_game_result),MATCH(F$1,INDIRECT(nfl_game_result_header),0),FALSE)),"",VLOOKUP($B1921,INDIRECT(nfl_game_result),MATCH(F$1,INDIRECT(nfl_game_result_header),0),FALSE)),"error")</f>
        <v/>
      </c>
      <c r="G1921" s="23" t="str">
        <f ca="1">IFERROR(IF(ISBLANK(VLOOKUP($B1921,INDIRECT(nfl_game_result),MATCH(G$1,INDIRECT(nfl_game_result_header),0),FALSE)),"",VLOOKUP($B1921,INDIRECT(nfl_game_result),MATCH(G$1,INDIRECT(nfl_game_result_header),0),FALSE)),"error")</f>
        <v/>
      </c>
      <c r="H1921">
        <f ca="1">IFERROR(IF(ISBLANK(VLOOKUP($B1921,INDIRECT(nfl_game_result),MATCH(H$1,INDIRECT(nfl_game_result_header),0),FALSE)),"",VLOOKUP($B1921,INDIRECT(nfl_game_result),MATCH(H$1,INDIRECT(nfl_game_result_header),0),FALSE)),"error")</f>
        <v>19</v>
      </c>
      <c r="I1921">
        <f ca="1">IFERROR(IF(ISBLANK(VLOOKUP($B1921,INDIRECT(nfl_game_result),MATCH(I$1,INDIRECT(nfl_game_result_header),0),FALSE)),"",VLOOKUP($B1921,INDIRECT(nfl_game_result),MATCH(I$1,INDIRECT(nfl_game_result_header),0),FALSE)),"error")</f>
        <v>20</v>
      </c>
      <c r="J1921" t="str">
        <f ca="1">IFERROR(IF(ISBLANK(VLOOKUP($B1921,INDIRECT(nfl_game_result),MATCH(J$1,INDIRECT(nfl_game_result_header),0),FALSE)),"",VLOOKUP($B1921,INDIRECT(nfl_game_result),MATCH(J$1,INDIRECT(nfl_game_result_header),0),FALSE)),"error")</f>
        <v>MIA</v>
      </c>
      <c r="K1921" t="str">
        <f ca="1">IFERROR(IF(ISBLANK(VLOOKUP($B1921,INDIRECT(nfl_game_result),MATCH(K$1,INDIRECT(nfl_game_result_header),0),FALSE)),"",VLOOKUP($B1921,INDIRECT(nfl_game_result),MATCH(K$1,INDIRECT(nfl_game_result_header),0),FALSE)),"error")</f>
        <v>MIA</v>
      </c>
      <c r="L1921" s="23" t="str">
        <f ca="1">IFERROR(IF(ISBLANK(VLOOKUP($B1921,INDIRECT(nfl_game_result),MATCH(L$1,INDIRECT(nfl_game_result_header),0),FALSE)),"",VLOOKUP($B1921,INDIRECT(nfl_game_result),MATCH(L$1,INDIRECT(nfl_game_result_header),0),FALSE)),"error")</f>
        <v/>
      </c>
      <c r="M1921" t="s">
        <v>14</v>
      </c>
      <c r="N1921">
        <v>-6</v>
      </c>
      <c r="O1921" t="s">
        <v>86</v>
      </c>
      <c r="P1921">
        <v>10</v>
      </c>
      <c r="Q1921" t="s">
        <v>86</v>
      </c>
      <c r="V1921" s="23" t="s">
        <v>416</v>
      </c>
      <c r="W1921">
        <f ca="1">VALUE(LEFT(C1921, 4))</f>
        <v>2015</v>
      </c>
      <c r="X1921">
        <f ca="1">VALUE(MID(C1921,6,FIND("_",C1921,6)-6))</f>
        <v>10</v>
      </c>
      <c r="Y1921">
        <f ca="1">IF(NOT(OR(ISBLANK(D1921),ISBLANK(E1921),D1921="",E1921="")),D1921-E1921,"")</f>
        <v>0.5</v>
      </c>
      <c r="Z1921">
        <f ca="1">IF(OR(NOT(ISNUMBER(D1921)),ISBLANK(D1921),D1921="",ISBLANK(N1921)),"",ABS(D1921-N1921))</f>
        <v>0.5</v>
      </c>
      <c r="AA1921">
        <f ca="1">IF(OR(ISBLANK(J1921),ISBLANK(O1921),J1921="",O1921=""),"",IF(J1921=O1921,1,0))</f>
        <v>0</v>
      </c>
      <c r="AB1921">
        <f ca="1">IF(OR(ISBLANK(K1921),ISBLANK(Q1921),K1921="",Q1921=""),"",IF(K1921=Q1921,1,0))</f>
        <v>0</v>
      </c>
      <c r="AC1921" s="23" t="str">
        <f t="shared" ca="1" si="29"/>
        <v/>
      </c>
    </row>
    <row r="1922" spans="1:29" x14ac:dyDescent="0.25">
      <c r="A1922" s="23">
        <v>1921</v>
      </c>
      <c r="B1922">
        <v>941</v>
      </c>
      <c r="C1922" t="str">
        <f ca="1">IFERROR(VLOOKUP($B1922,INDIRECT(nfl_game_result),MATCH(C$1,INDIRECT(nfl_game_result_header),0),FALSE),"error")</f>
        <v>2015_10_CLE@PIT</v>
      </c>
      <c r="D1922">
        <f ca="1">IFERROR(IF(ISBLANK(VLOOKUP($B1922,INDIRECT(nfl_game_result),MATCH(D$1,INDIRECT(nfl_game_result_header),0),FALSE)),"",VLOOKUP($B1922,INDIRECT(nfl_game_result),MATCH(D$1,INDIRECT(nfl_game_result_header),0),FALSE)),"error")</f>
        <v>-4.5</v>
      </c>
      <c r="E1922">
        <f ca="1">IFERROR(IF(ISBLANK(VLOOKUP($B1922,INDIRECT(nfl_game_result),MATCH(E$1,INDIRECT(nfl_game_result_header),0),FALSE)),"",VLOOKUP($B1922,INDIRECT(nfl_game_result),MATCH(E$1,INDIRECT(nfl_game_result_header),0),FALSE)),"error")</f>
        <v>-6</v>
      </c>
      <c r="F1922" s="23" t="str">
        <f ca="1">IFERROR(IF(ISBLANK(VLOOKUP($B1922,INDIRECT(nfl_game_result),MATCH(F$1,INDIRECT(nfl_game_result_header),0),FALSE)),"",VLOOKUP($B1922,INDIRECT(nfl_game_result),MATCH(F$1,INDIRECT(nfl_game_result_header),0),FALSE)),"error")</f>
        <v/>
      </c>
      <c r="G1922" s="23" t="str">
        <f ca="1">IFERROR(IF(ISBLANK(VLOOKUP($B1922,INDIRECT(nfl_game_result),MATCH(G$1,INDIRECT(nfl_game_result_header),0),FALSE)),"",VLOOKUP($B1922,INDIRECT(nfl_game_result),MATCH(G$1,INDIRECT(nfl_game_result_header),0),FALSE)),"error")</f>
        <v/>
      </c>
      <c r="H1922">
        <f ca="1">IFERROR(IF(ISBLANK(VLOOKUP($B1922,INDIRECT(nfl_game_result),MATCH(H$1,INDIRECT(nfl_game_result_header),0),FALSE)),"",VLOOKUP($B1922,INDIRECT(nfl_game_result),MATCH(H$1,INDIRECT(nfl_game_result_header),0),FALSE)),"error")</f>
        <v>30</v>
      </c>
      <c r="I1922">
        <f ca="1">IFERROR(IF(ISBLANK(VLOOKUP($B1922,INDIRECT(nfl_game_result),MATCH(I$1,INDIRECT(nfl_game_result_header),0),FALSE)),"",VLOOKUP($B1922,INDIRECT(nfl_game_result),MATCH(I$1,INDIRECT(nfl_game_result_header),0),FALSE)),"error")</f>
        <v>9</v>
      </c>
      <c r="J1922" t="str">
        <f ca="1">IFERROR(IF(ISBLANK(VLOOKUP($B1922,INDIRECT(nfl_game_result),MATCH(J$1,INDIRECT(nfl_game_result_header),0),FALSE)),"",VLOOKUP($B1922,INDIRECT(nfl_game_result),MATCH(J$1,INDIRECT(nfl_game_result_header),0),FALSE)),"error")</f>
        <v>PIT</v>
      </c>
      <c r="K1922" t="str">
        <f ca="1">IFERROR(IF(ISBLANK(VLOOKUP($B1922,INDIRECT(nfl_game_result),MATCH(K$1,INDIRECT(nfl_game_result_header),0),FALSE)),"",VLOOKUP($B1922,INDIRECT(nfl_game_result),MATCH(K$1,INDIRECT(nfl_game_result_header),0),FALSE)),"error")</f>
        <v>PIT</v>
      </c>
      <c r="L1922" s="23" t="str">
        <f ca="1">IFERROR(IF(ISBLANK(VLOOKUP($B1922,INDIRECT(nfl_game_result),MATCH(L$1,INDIRECT(nfl_game_result_header),0),FALSE)),"",VLOOKUP($B1922,INDIRECT(nfl_game_result),MATCH(L$1,INDIRECT(nfl_game_result_header),0),FALSE)),"error")</f>
        <v/>
      </c>
      <c r="M1922" t="s">
        <v>14</v>
      </c>
      <c r="N1922">
        <v>-3</v>
      </c>
      <c r="O1922" t="s">
        <v>70</v>
      </c>
      <c r="P1922">
        <v>4</v>
      </c>
      <c r="Q1922" t="s">
        <v>70</v>
      </c>
      <c r="V1922" s="23" t="s">
        <v>416</v>
      </c>
      <c r="W1922">
        <f ca="1">VALUE(LEFT(C1922, 4))</f>
        <v>2015</v>
      </c>
      <c r="X1922">
        <f ca="1">VALUE(MID(C1922,6,FIND("_",C1922,6)-6))</f>
        <v>10</v>
      </c>
      <c r="Y1922">
        <f ca="1">IF(NOT(OR(ISBLANK(D1922),ISBLANK(E1922),D1922="",E1922="")),D1922-E1922,"")</f>
        <v>1.5</v>
      </c>
      <c r="Z1922">
        <f ca="1">IF(OR(NOT(ISNUMBER(D1922)),ISBLANK(D1922),D1922="",ISBLANK(N1922)),"",ABS(D1922-N1922))</f>
        <v>1.5</v>
      </c>
      <c r="AA1922">
        <f ca="1">IF(OR(ISBLANK(J1922),ISBLANK(O1922),J1922="",O1922=""),"",IF(J1922=O1922,1,0))</f>
        <v>0</v>
      </c>
      <c r="AB1922">
        <f ca="1">IF(OR(ISBLANK(K1922),ISBLANK(Q1922),K1922="",Q1922=""),"",IF(K1922=Q1922,1,0))</f>
        <v>0</v>
      </c>
      <c r="AC1922" s="23" t="str">
        <f t="shared" ca="1" si="29"/>
        <v/>
      </c>
    </row>
    <row r="1923" spans="1:29" x14ac:dyDescent="0.25">
      <c r="A1923" s="23">
        <v>1922</v>
      </c>
      <c r="B1923">
        <v>942</v>
      </c>
      <c r="C1923" t="str">
        <f ca="1">IFERROR(VLOOKUP($B1923,INDIRECT(nfl_game_result),MATCH(C$1,INDIRECT(nfl_game_result_header),0),FALSE),"error")</f>
        <v>2015_10_JAX@BAL</v>
      </c>
      <c r="D1923">
        <f ca="1">IFERROR(IF(ISBLANK(VLOOKUP($B1923,INDIRECT(nfl_game_result),MATCH(D$1,INDIRECT(nfl_game_result_header),0),FALSE)),"",VLOOKUP($B1923,INDIRECT(nfl_game_result),MATCH(D$1,INDIRECT(nfl_game_result_header),0),FALSE)),"error")</f>
        <v>-6.5</v>
      </c>
      <c r="E1923">
        <f ca="1">IFERROR(IF(ISBLANK(VLOOKUP($B1923,INDIRECT(nfl_game_result),MATCH(E$1,INDIRECT(nfl_game_result_header),0),FALSE)),"",VLOOKUP($B1923,INDIRECT(nfl_game_result),MATCH(E$1,INDIRECT(nfl_game_result_header),0),FALSE)),"error")</f>
        <v>-5.5</v>
      </c>
      <c r="F1923" s="23" t="str">
        <f ca="1">IFERROR(IF(ISBLANK(VLOOKUP($B1923,INDIRECT(nfl_game_result),MATCH(F$1,INDIRECT(nfl_game_result_header),0),FALSE)),"",VLOOKUP($B1923,INDIRECT(nfl_game_result),MATCH(F$1,INDIRECT(nfl_game_result_header),0),FALSE)),"error")</f>
        <v/>
      </c>
      <c r="G1923" s="23" t="str">
        <f ca="1">IFERROR(IF(ISBLANK(VLOOKUP($B1923,INDIRECT(nfl_game_result),MATCH(G$1,INDIRECT(nfl_game_result_header),0),FALSE)),"",VLOOKUP($B1923,INDIRECT(nfl_game_result),MATCH(G$1,INDIRECT(nfl_game_result_header),0),FALSE)),"error")</f>
        <v/>
      </c>
      <c r="H1923">
        <f ca="1">IFERROR(IF(ISBLANK(VLOOKUP($B1923,INDIRECT(nfl_game_result),MATCH(H$1,INDIRECT(nfl_game_result_header),0),FALSE)),"",VLOOKUP($B1923,INDIRECT(nfl_game_result),MATCH(H$1,INDIRECT(nfl_game_result_header),0),FALSE)),"error")</f>
        <v>20</v>
      </c>
      <c r="I1923">
        <f ca="1">IFERROR(IF(ISBLANK(VLOOKUP($B1923,INDIRECT(nfl_game_result),MATCH(I$1,INDIRECT(nfl_game_result_header),0),FALSE)),"",VLOOKUP($B1923,INDIRECT(nfl_game_result),MATCH(I$1,INDIRECT(nfl_game_result_header),0),FALSE)),"error")</f>
        <v>22</v>
      </c>
      <c r="J1923" t="str">
        <f ca="1">IFERROR(IF(ISBLANK(VLOOKUP($B1923,INDIRECT(nfl_game_result),MATCH(J$1,INDIRECT(nfl_game_result_header),0),FALSE)),"",VLOOKUP($B1923,INDIRECT(nfl_game_result),MATCH(J$1,INDIRECT(nfl_game_result_header),0),FALSE)),"error")</f>
        <v>JAX</v>
      </c>
      <c r="K1923" t="str">
        <f ca="1">IFERROR(IF(ISBLANK(VLOOKUP($B1923,INDIRECT(nfl_game_result),MATCH(K$1,INDIRECT(nfl_game_result_header),0),FALSE)),"",VLOOKUP($B1923,INDIRECT(nfl_game_result),MATCH(K$1,INDIRECT(nfl_game_result_header),0),FALSE)),"error")</f>
        <v>JAX</v>
      </c>
      <c r="L1923" s="23" t="str">
        <f ca="1">IFERROR(IF(ISBLANK(VLOOKUP($B1923,INDIRECT(nfl_game_result),MATCH(L$1,INDIRECT(nfl_game_result_header),0),FALSE)),"",VLOOKUP($B1923,INDIRECT(nfl_game_result),MATCH(L$1,INDIRECT(nfl_game_result_header),0),FALSE)),"error")</f>
        <v/>
      </c>
      <c r="M1923" t="s">
        <v>14</v>
      </c>
      <c r="N1923">
        <v>-3.5</v>
      </c>
      <c r="O1923" t="s">
        <v>77</v>
      </c>
      <c r="P1923">
        <v>5</v>
      </c>
      <c r="Q1923" t="s">
        <v>77</v>
      </c>
      <c r="V1923" s="23" t="s">
        <v>416</v>
      </c>
      <c r="W1923">
        <f ca="1">VALUE(LEFT(C1923, 4))</f>
        <v>2015</v>
      </c>
      <c r="X1923">
        <f ca="1">VALUE(MID(C1923,6,FIND("_",C1923,6)-6))</f>
        <v>10</v>
      </c>
      <c r="Y1923">
        <f ca="1">IF(NOT(OR(ISBLANK(D1923),ISBLANK(E1923),D1923="",E1923="")),D1923-E1923,"")</f>
        <v>-1</v>
      </c>
      <c r="Z1923">
        <f ca="1">IF(OR(NOT(ISNUMBER(D1923)),ISBLANK(D1923),D1923="",ISBLANK(N1923)),"",ABS(D1923-N1923))</f>
        <v>3</v>
      </c>
      <c r="AA1923">
        <f ca="1">IF(OR(ISBLANK(J1923),ISBLANK(O1923),J1923="",O1923=""),"",IF(J1923=O1923,1,0))</f>
        <v>1</v>
      </c>
      <c r="AB1923">
        <f ca="1">IF(OR(ISBLANK(K1923),ISBLANK(Q1923),K1923="",Q1923=""),"",IF(K1923=Q1923,1,0))</f>
        <v>1</v>
      </c>
      <c r="AC1923" s="23" t="str">
        <f t="shared" ca="1" si="29"/>
        <v/>
      </c>
    </row>
    <row r="1924" spans="1:29" x14ac:dyDescent="0.25">
      <c r="A1924" s="23">
        <v>1923</v>
      </c>
      <c r="B1924">
        <v>943</v>
      </c>
      <c r="C1924" t="str">
        <f ca="1">IFERROR(VLOOKUP($B1924,INDIRECT(nfl_game_result),MATCH(C$1,INDIRECT(nfl_game_result_header),0),FALSE),"error")</f>
        <v>2015_10_MIN@OAK</v>
      </c>
      <c r="D1924">
        <f ca="1">IFERROR(IF(ISBLANK(VLOOKUP($B1924,INDIRECT(nfl_game_result),MATCH(D$1,INDIRECT(nfl_game_result_header),0),FALSE)),"",VLOOKUP($B1924,INDIRECT(nfl_game_result),MATCH(D$1,INDIRECT(nfl_game_result_header),0),FALSE)),"error")</f>
        <v>-2.5</v>
      </c>
      <c r="E1924">
        <f ca="1">IFERROR(IF(ISBLANK(VLOOKUP($B1924,INDIRECT(nfl_game_result),MATCH(E$1,INDIRECT(nfl_game_result_header),0),FALSE)),"",VLOOKUP($B1924,INDIRECT(nfl_game_result),MATCH(E$1,INDIRECT(nfl_game_result_header),0),FALSE)),"error")</f>
        <v>-3</v>
      </c>
      <c r="F1924" s="23" t="str">
        <f ca="1">IFERROR(IF(ISBLANK(VLOOKUP($B1924,INDIRECT(nfl_game_result),MATCH(F$1,INDIRECT(nfl_game_result_header),0),FALSE)),"",VLOOKUP($B1924,INDIRECT(nfl_game_result),MATCH(F$1,INDIRECT(nfl_game_result_header),0),FALSE)),"error")</f>
        <v/>
      </c>
      <c r="G1924" s="23" t="str">
        <f ca="1">IFERROR(IF(ISBLANK(VLOOKUP($B1924,INDIRECT(nfl_game_result),MATCH(G$1,INDIRECT(nfl_game_result_header),0),FALSE)),"",VLOOKUP($B1924,INDIRECT(nfl_game_result),MATCH(G$1,INDIRECT(nfl_game_result_header),0),FALSE)),"error")</f>
        <v/>
      </c>
      <c r="H1924">
        <f ca="1">IFERROR(IF(ISBLANK(VLOOKUP($B1924,INDIRECT(nfl_game_result),MATCH(H$1,INDIRECT(nfl_game_result_header),0),FALSE)),"",VLOOKUP($B1924,INDIRECT(nfl_game_result),MATCH(H$1,INDIRECT(nfl_game_result_header),0),FALSE)),"error")</f>
        <v>14</v>
      </c>
      <c r="I1924">
        <f ca="1">IFERROR(IF(ISBLANK(VLOOKUP($B1924,INDIRECT(nfl_game_result),MATCH(I$1,INDIRECT(nfl_game_result_header),0),FALSE)),"",VLOOKUP($B1924,INDIRECT(nfl_game_result),MATCH(I$1,INDIRECT(nfl_game_result_header),0),FALSE)),"error")</f>
        <v>30</v>
      </c>
      <c r="J1924" t="str">
        <f ca="1">IFERROR(IF(ISBLANK(VLOOKUP($B1924,INDIRECT(nfl_game_result),MATCH(J$1,INDIRECT(nfl_game_result_header),0),FALSE)),"",VLOOKUP($B1924,INDIRECT(nfl_game_result),MATCH(J$1,INDIRECT(nfl_game_result_header),0),FALSE)),"error")</f>
        <v>MIN</v>
      </c>
      <c r="K1924" t="str">
        <f ca="1">IFERROR(IF(ISBLANK(VLOOKUP($B1924,INDIRECT(nfl_game_result),MATCH(K$1,INDIRECT(nfl_game_result_header),0),FALSE)),"",VLOOKUP($B1924,INDIRECT(nfl_game_result),MATCH(K$1,INDIRECT(nfl_game_result_header),0),FALSE)),"error")</f>
        <v>MIN</v>
      </c>
      <c r="L1924" s="23" t="str">
        <f ca="1">IFERROR(IF(ISBLANK(VLOOKUP($B1924,INDIRECT(nfl_game_result),MATCH(L$1,INDIRECT(nfl_game_result_header),0),FALSE)),"",VLOOKUP($B1924,INDIRECT(nfl_game_result),MATCH(L$1,INDIRECT(nfl_game_result_header),0),FALSE)),"error")</f>
        <v/>
      </c>
      <c r="M1924" t="s">
        <v>14</v>
      </c>
      <c r="N1924">
        <v>-3</v>
      </c>
      <c r="O1924" t="s">
        <v>85</v>
      </c>
      <c r="P1924">
        <v>11</v>
      </c>
      <c r="Q1924" t="s">
        <v>85</v>
      </c>
      <c r="V1924" s="23" t="s">
        <v>416</v>
      </c>
      <c r="W1924">
        <f ca="1">VALUE(LEFT(C1924, 4))</f>
        <v>2015</v>
      </c>
      <c r="X1924">
        <f ca="1">VALUE(MID(C1924,6,FIND("_",C1924,6)-6))</f>
        <v>10</v>
      </c>
      <c r="Y1924">
        <f ca="1">IF(NOT(OR(ISBLANK(D1924),ISBLANK(E1924),D1924="",E1924="")),D1924-E1924,"")</f>
        <v>0.5</v>
      </c>
      <c r="Z1924">
        <f ca="1">IF(OR(NOT(ISNUMBER(D1924)),ISBLANK(D1924),D1924="",ISBLANK(N1924)),"",ABS(D1924-N1924))</f>
        <v>0.5</v>
      </c>
      <c r="AA1924">
        <f ca="1">IF(OR(ISBLANK(J1924),ISBLANK(O1924),J1924="",O1924=""),"",IF(J1924=O1924,1,0))</f>
        <v>0</v>
      </c>
      <c r="AB1924">
        <f ca="1">IF(OR(ISBLANK(K1924),ISBLANK(Q1924),K1924="",Q1924=""),"",IF(K1924=Q1924,1,0))</f>
        <v>0</v>
      </c>
      <c r="AC1924" s="23" t="str">
        <f t="shared" ca="1" si="29"/>
        <v/>
      </c>
    </row>
    <row r="1925" spans="1:29" x14ac:dyDescent="0.25">
      <c r="A1925" s="23">
        <v>1924</v>
      </c>
      <c r="B1925">
        <v>944</v>
      </c>
      <c r="C1925" t="str">
        <f ca="1">IFERROR(VLOOKUP($B1925,INDIRECT(nfl_game_result),MATCH(C$1,INDIRECT(nfl_game_result_header),0),FALSE),"error")</f>
        <v>2015_10_NWE@NYG</v>
      </c>
      <c r="D1925">
        <f ca="1">IFERROR(IF(ISBLANK(VLOOKUP($B1925,INDIRECT(nfl_game_result),MATCH(D$1,INDIRECT(nfl_game_result_header),0),FALSE)),"",VLOOKUP($B1925,INDIRECT(nfl_game_result),MATCH(D$1,INDIRECT(nfl_game_result_header),0),FALSE)),"error")</f>
        <v>7</v>
      </c>
      <c r="E1925">
        <f ca="1">IFERROR(IF(ISBLANK(VLOOKUP($B1925,INDIRECT(nfl_game_result),MATCH(E$1,INDIRECT(nfl_game_result_header),0),FALSE)),"",VLOOKUP($B1925,INDIRECT(nfl_game_result),MATCH(E$1,INDIRECT(nfl_game_result_header),0),FALSE)),"error")</f>
        <v>7</v>
      </c>
      <c r="F1925" s="23" t="str">
        <f ca="1">IFERROR(IF(ISBLANK(VLOOKUP($B1925,INDIRECT(nfl_game_result),MATCH(F$1,INDIRECT(nfl_game_result_header),0),FALSE)),"",VLOOKUP($B1925,INDIRECT(nfl_game_result),MATCH(F$1,INDIRECT(nfl_game_result_header),0),FALSE)),"error")</f>
        <v/>
      </c>
      <c r="G1925" s="23" t="str">
        <f ca="1">IFERROR(IF(ISBLANK(VLOOKUP($B1925,INDIRECT(nfl_game_result),MATCH(G$1,INDIRECT(nfl_game_result_header),0),FALSE)),"",VLOOKUP($B1925,INDIRECT(nfl_game_result),MATCH(G$1,INDIRECT(nfl_game_result_header),0),FALSE)),"error")</f>
        <v/>
      </c>
      <c r="H1925">
        <f ca="1">IFERROR(IF(ISBLANK(VLOOKUP($B1925,INDIRECT(nfl_game_result),MATCH(H$1,INDIRECT(nfl_game_result_header),0),FALSE)),"",VLOOKUP($B1925,INDIRECT(nfl_game_result),MATCH(H$1,INDIRECT(nfl_game_result_header),0),FALSE)),"error")</f>
        <v>26</v>
      </c>
      <c r="I1925">
        <f ca="1">IFERROR(IF(ISBLANK(VLOOKUP($B1925,INDIRECT(nfl_game_result),MATCH(I$1,INDIRECT(nfl_game_result_header),0),FALSE)),"",VLOOKUP($B1925,INDIRECT(nfl_game_result),MATCH(I$1,INDIRECT(nfl_game_result_header),0),FALSE)),"error")</f>
        <v>27</v>
      </c>
      <c r="J1925" t="str">
        <f ca="1">IFERROR(IF(ISBLANK(VLOOKUP($B1925,INDIRECT(nfl_game_result),MATCH(J$1,INDIRECT(nfl_game_result_header),0),FALSE)),"",VLOOKUP($B1925,INDIRECT(nfl_game_result),MATCH(J$1,INDIRECT(nfl_game_result_header),0),FALSE)),"error")</f>
        <v>NYG</v>
      </c>
      <c r="K1925" t="str">
        <f ca="1">IFERROR(IF(ISBLANK(VLOOKUP($B1925,INDIRECT(nfl_game_result),MATCH(K$1,INDIRECT(nfl_game_result_header),0),FALSE)),"",VLOOKUP($B1925,INDIRECT(nfl_game_result),MATCH(K$1,INDIRECT(nfl_game_result_header),0),FALSE)),"error")</f>
        <v>NWE</v>
      </c>
      <c r="L1925" s="23" t="str">
        <f ca="1">IFERROR(IF(ISBLANK(VLOOKUP($B1925,INDIRECT(nfl_game_result),MATCH(L$1,INDIRECT(nfl_game_result_header),0),FALSE)),"",VLOOKUP($B1925,INDIRECT(nfl_game_result),MATCH(L$1,INDIRECT(nfl_game_result_header),0),FALSE)),"error")</f>
        <v/>
      </c>
      <c r="M1925" t="s">
        <v>14</v>
      </c>
      <c r="N1925">
        <v>6</v>
      </c>
      <c r="O1925" t="s">
        <v>83</v>
      </c>
      <c r="P1925">
        <v>7</v>
      </c>
      <c r="Q1925" t="s">
        <v>332</v>
      </c>
      <c r="V1925" s="23" t="s">
        <v>416</v>
      </c>
      <c r="W1925">
        <f ca="1">VALUE(LEFT(C1925, 4))</f>
        <v>2015</v>
      </c>
      <c r="X1925">
        <f ca="1">VALUE(MID(C1925,6,FIND("_",C1925,6)-6))</f>
        <v>10</v>
      </c>
      <c r="Y1925">
        <f ca="1">IF(NOT(OR(ISBLANK(D1925),ISBLANK(E1925),D1925="",E1925="")),D1925-E1925,"")</f>
        <v>0</v>
      </c>
      <c r="Z1925">
        <f ca="1">IF(OR(NOT(ISNUMBER(D1925)),ISBLANK(D1925),D1925="",ISBLANK(N1925)),"",ABS(D1925-N1925))</f>
        <v>1</v>
      </c>
      <c r="AA1925">
        <f ca="1">IF(OR(ISBLANK(J1925),ISBLANK(O1925),J1925="",O1925=""),"",IF(J1925=O1925,1,0))</f>
        <v>1</v>
      </c>
      <c r="AB1925">
        <f ca="1">IF(OR(ISBLANK(K1925),ISBLANK(Q1925),K1925="",Q1925=""),"",IF(K1925=Q1925,1,0))</f>
        <v>1</v>
      </c>
      <c r="AC1925" s="23" t="str">
        <f t="shared" ca="1" si="29"/>
        <v/>
      </c>
    </row>
    <row r="1926" spans="1:29" x14ac:dyDescent="0.25">
      <c r="A1926" s="23">
        <v>1925</v>
      </c>
      <c r="B1926">
        <v>945</v>
      </c>
      <c r="C1926" t="str">
        <f ca="1">IFERROR(VLOOKUP($B1926,INDIRECT(nfl_game_result),MATCH(C$1,INDIRECT(nfl_game_result_header),0),FALSE),"error")</f>
        <v>2015_10_KCY@DEN</v>
      </c>
      <c r="D1926">
        <f ca="1">IFERROR(IF(ISBLANK(VLOOKUP($B1926,INDIRECT(nfl_game_result),MATCH(D$1,INDIRECT(nfl_game_result_header),0),FALSE)),"",VLOOKUP($B1926,INDIRECT(nfl_game_result),MATCH(D$1,INDIRECT(nfl_game_result_header),0),FALSE)),"error")</f>
        <v>-6.5</v>
      </c>
      <c r="E1926">
        <f ca="1">IFERROR(IF(ISBLANK(VLOOKUP($B1926,INDIRECT(nfl_game_result),MATCH(E$1,INDIRECT(nfl_game_result_header),0),FALSE)),"",VLOOKUP($B1926,INDIRECT(nfl_game_result),MATCH(E$1,INDIRECT(nfl_game_result_header),0),FALSE)),"error")</f>
        <v>-4</v>
      </c>
      <c r="F1926" s="23" t="str">
        <f ca="1">IFERROR(IF(ISBLANK(VLOOKUP($B1926,INDIRECT(nfl_game_result),MATCH(F$1,INDIRECT(nfl_game_result_header),0),FALSE)),"",VLOOKUP($B1926,INDIRECT(nfl_game_result),MATCH(F$1,INDIRECT(nfl_game_result_header),0),FALSE)),"error")</f>
        <v/>
      </c>
      <c r="G1926" s="23" t="str">
        <f ca="1">IFERROR(IF(ISBLANK(VLOOKUP($B1926,INDIRECT(nfl_game_result),MATCH(G$1,INDIRECT(nfl_game_result_header),0),FALSE)),"",VLOOKUP($B1926,INDIRECT(nfl_game_result),MATCH(G$1,INDIRECT(nfl_game_result_header),0),FALSE)),"error")</f>
        <v/>
      </c>
      <c r="H1926">
        <f ca="1">IFERROR(IF(ISBLANK(VLOOKUP($B1926,INDIRECT(nfl_game_result),MATCH(H$1,INDIRECT(nfl_game_result_header),0),FALSE)),"",VLOOKUP($B1926,INDIRECT(nfl_game_result),MATCH(H$1,INDIRECT(nfl_game_result_header),0),FALSE)),"error")</f>
        <v>13</v>
      </c>
      <c r="I1926">
        <f ca="1">IFERROR(IF(ISBLANK(VLOOKUP($B1926,INDIRECT(nfl_game_result),MATCH(I$1,INDIRECT(nfl_game_result_header),0),FALSE)),"",VLOOKUP($B1926,INDIRECT(nfl_game_result),MATCH(I$1,INDIRECT(nfl_game_result_header),0),FALSE)),"error")</f>
        <v>29</v>
      </c>
      <c r="J1926" t="str">
        <f ca="1">IFERROR(IF(ISBLANK(VLOOKUP($B1926,INDIRECT(nfl_game_result),MATCH(J$1,INDIRECT(nfl_game_result_header),0),FALSE)),"",VLOOKUP($B1926,INDIRECT(nfl_game_result),MATCH(J$1,INDIRECT(nfl_game_result_header),0),FALSE)),"error")</f>
        <v>KCY</v>
      </c>
      <c r="K1926" t="str">
        <f ca="1">IFERROR(IF(ISBLANK(VLOOKUP($B1926,INDIRECT(nfl_game_result),MATCH(K$1,INDIRECT(nfl_game_result_header),0),FALSE)),"",VLOOKUP($B1926,INDIRECT(nfl_game_result),MATCH(K$1,INDIRECT(nfl_game_result_header),0),FALSE)),"error")</f>
        <v>KCY</v>
      </c>
      <c r="L1926" s="23" t="str">
        <f ca="1">IFERROR(IF(ISBLANK(VLOOKUP($B1926,INDIRECT(nfl_game_result),MATCH(L$1,INDIRECT(nfl_game_result_header),0),FALSE)),"",VLOOKUP($B1926,INDIRECT(nfl_game_result),MATCH(L$1,INDIRECT(nfl_game_result_header),0),FALSE)),"error")</f>
        <v/>
      </c>
      <c r="M1926" t="s">
        <v>14</v>
      </c>
      <c r="N1926">
        <v>-7.5</v>
      </c>
      <c r="O1926" t="s">
        <v>331</v>
      </c>
      <c r="P1926">
        <v>6</v>
      </c>
      <c r="Q1926" t="s">
        <v>331</v>
      </c>
      <c r="V1926" s="23" t="s">
        <v>416</v>
      </c>
      <c r="W1926">
        <f ca="1">VALUE(LEFT(C1926, 4))</f>
        <v>2015</v>
      </c>
      <c r="X1926">
        <f ca="1">VALUE(MID(C1926,6,FIND("_",C1926,6)-6))</f>
        <v>10</v>
      </c>
      <c r="Y1926">
        <f ca="1">IF(NOT(OR(ISBLANK(D1926),ISBLANK(E1926),D1926="",E1926="")),D1926-E1926,"")</f>
        <v>-2.5</v>
      </c>
      <c r="Z1926">
        <f ca="1">IF(OR(NOT(ISNUMBER(D1926)),ISBLANK(D1926),D1926="",ISBLANK(N1926)),"",ABS(D1926-N1926))</f>
        <v>1</v>
      </c>
      <c r="AA1926">
        <f ca="1">IF(OR(ISBLANK(J1926),ISBLANK(O1926),J1926="",O1926=""),"",IF(J1926=O1926,1,0))</f>
        <v>1</v>
      </c>
      <c r="AB1926">
        <f ca="1">IF(OR(ISBLANK(K1926),ISBLANK(Q1926),K1926="",Q1926=""),"",IF(K1926=Q1926,1,0))</f>
        <v>1</v>
      </c>
      <c r="AC1926" s="23" t="str">
        <f t="shared" ca="1" si="29"/>
        <v/>
      </c>
    </row>
    <row r="1927" spans="1:29" x14ac:dyDescent="0.25">
      <c r="A1927" s="23">
        <v>1926</v>
      </c>
      <c r="B1927">
        <v>946</v>
      </c>
      <c r="C1927" t="str">
        <f ca="1">IFERROR(VLOOKUP($B1927,INDIRECT(nfl_game_result),MATCH(C$1,INDIRECT(nfl_game_result_header),0),FALSE),"error")</f>
        <v>2015_10_ARI@SEA</v>
      </c>
      <c r="D1927">
        <f ca="1">IFERROR(IF(ISBLANK(VLOOKUP($B1927,INDIRECT(nfl_game_result),MATCH(D$1,INDIRECT(nfl_game_result_header),0),FALSE)),"",VLOOKUP($B1927,INDIRECT(nfl_game_result),MATCH(D$1,INDIRECT(nfl_game_result_header),0),FALSE)),"error")</f>
        <v>-2.5</v>
      </c>
      <c r="E1927">
        <f ca="1">IFERROR(IF(ISBLANK(VLOOKUP($B1927,INDIRECT(nfl_game_result),MATCH(E$1,INDIRECT(nfl_game_result_header),0),FALSE)),"",VLOOKUP($B1927,INDIRECT(nfl_game_result),MATCH(E$1,INDIRECT(nfl_game_result_header),0),FALSE)),"error")</f>
        <v>-3</v>
      </c>
      <c r="F1927" s="23" t="str">
        <f ca="1">IFERROR(IF(ISBLANK(VLOOKUP($B1927,INDIRECT(nfl_game_result),MATCH(F$1,INDIRECT(nfl_game_result_header),0),FALSE)),"",VLOOKUP($B1927,INDIRECT(nfl_game_result),MATCH(F$1,INDIRECT(nfl_game_result_header),0),FALSE)),"error")</f>
        <v/>
      </c>
      <c r="G1927" s="23" t="str">
        <f ca="1">IFERROR(IF(ISBLANK(VLOOKUP($B1927,INDIRECT(nfl_game_result),MATCH(G$1,INDIRECT(nfl_game_result_header),0),FALSE)),"",VLOOKUP($B1927,INDIRECT(nfl_game_result),MATCH(G$1,INDIRECT(nfl_game_result_header),0),FALSE)),"error")</f>
        <v/>
      </c>
      <c r="H1927">
        <f ca="1">IFERROR(IF(ISBLANK(VLOOKUP($B1927,INDIRECT(nfl_game_result),MATCH(H$1,INDIRECT(nfl_game_result_header),0),FALSE)),"",VLOOKUP($B1927,INDIRECT(nfl_game_result),MATCH(H$1,INDIRECT(nfl_game_result_header),0),FALSE)),"error")</f>
        <v>32</v>
      </c>
      <c r="I1927">
        <f ca="1">IFERROR(IF(ISBLANK(VLOOKUP($B1927,INDIRECT(nfl_game_result),MATCH(I$1,INDIRECT(nfl_game_result_header),0),FALSE)),"",VLOOKUP($B1927,INDIRECT(nfl_game_result),MATCH(I$1,INDIRECT(nfl_game_result_header),0),FALSE)),"error")</f>
        <v>39</v>
      </c>
      <c r="J1927" t="str">
        <f ca="1">IFERROR(IF(ISBLANK(VLOOKUP($B1927,INDIRECT(nfl_game_result),MATCH(J$1,INDIRECT(nfl_game_result_header),0),FALSE)),"",VLOOKUP($B1927,INDIRECT(nfl_game_result),MATCH(J$1,INDIRECT(nfl_game_result_header),0),FALSE)),"error")</f>
        <v>ARI</v>
      </c>
      <c r="K1927" t="str">
        <f ca="1">IFERROR(IF(ISBLANK(VLOOKUP($B1927,INDIRECT(nfl_game_result),MATCH(K$1,INDIRECT(nfl_game_result_header),0),FALSE)),"",VLOOKUP($B1927,INDIRECT(nfl_game_result),MATCH(K$1,INDIRECT(nfl_game_result_header),0),FALSE)),"error")</f>
        <v>ARI</v>
      </c>
      <c r="L1927" s="23" t="str">
        <f ca="1">IFERROR(IF(ISBLANK(VLOOKUP($B1927,INDIRECT(nfl_game_result),MATCH(L$1,INDIRECT(nfl_game_result_header),0),FALSE)),"",VLOOKUP($B1927,INDIRECT(nfl_game_result),MATCH(L$1,INDIRECT(nfl_game_result_header),0),FALSE)),"error")</f>
        <v/>
      </c>
      <c r="M1927" t="s">
        <v>14</v>
      </c>
      <c r="N1927">
        <v>-4</v>
      </c>
      <c r="O1927" t="s">
        <v>64</v>
      </c>
      <c r="P1927">
        <v>13</v>
      </c>
      <c r="Q1927" t="s">
        <v>64</v>
      </c>
      <c r="V1927" s="23" t="s">
        <v>416</v>
      </c>
      <c r="W1927">
        <f ca="1">VALUE(LEFT(C1927, 4))</f>
        <v>2015</v>
      </c>
      <c r="X1927">
        <f ca="1">VALUE(MID(C1927,6,FIND("_",C1927,6)-6))</f>
        <v>10</v>
      </c>
      <c r="Y1927">
        <f ca="1">IF(NOT(OR(ISBLANK(D1927),ISBLANK(E1927),D1927="",E1927="")),D1927-E1927,"")</f>
        <v>0.5</v>
      </c>
      <c r="Z1927">
        <f ca="1">IF(OR(NOT(ISNUMBER(D1927)),ISBLANK(D1927),D1927="",ISBLANK(N1927)),"",ABS(D1927-N1927))</f>
        <v>1.5</v>
      </c>
      <c r="AA1927">
        <f ca="1">IF(OR(ISBLANK(J1927),ISBLANK(O1927),J1927="",O1927=""),"",IF(J1927=O1927,1,0))</f>
        <v>1</v>
      </c>
      <c r="AB1927">
        <f ca="1">IF(OR(ISBLANK(K1927),ISBLANK(Q1927),K1927="",Q1927=""),"",IF(K1927=Q1927,1,0))</f>
        <v>1</v>
      </c>
      <c r="AC1927" s="23" t="str">
        <f t="shared" ca="1" si="29"/>
        <v/>
      </c>
    </row>
    <row r="1928" spans="1:29" x14ac:dyDescent="0.25">
      <c r="A1928" s="23">
        <v>1927</v>
      </c>
      <c r="B1928">
        <v>947</v>
      </c>
      <c r="C1928" t="str">
        <f ca="1">IFERROR(VLOOKUP($B1928,INDIRECT(nfl_game_result),MATCH(C$1,INDIRECT(nfl_game_result_header),0),FALSE),"error")</f>
        <v>2015_10_HOU@CIN</v>
      </c>
      <c r="D1928">
        <f ca="1">IFERROR(IF(ISBLANK(VLOOKUP($B1928,INDIRECT(nfl_game_result),MATCH(D$1,INDIRECT(nfl_game_result_header),0),FALSE)),"",VLOOKUP($B1928,INDIRECT(nfl_game_result),MATCH(D$1,INDIRECT(nfl_game_result_header),0),FALSE)),"error")</f>
        <v>-13</v>
      </c>
      <c r="E1928">
        <f ca="1">IFERROR(IF(ISBLANK(VLOOKUP($B1928,INDIRECT(nfl_game_result),MATCH(E$1,INDIRECT(nfl_game_result_header),0),FALSE)),"",VLOOKUP($B1928,INDIRECT(nfl_game_result),MATCH(E$1,INDIRECT(nfl_game_result_header),0),FALSE)),"error")</f>
        <v>-11</v>
      </c>
      <c r="F1928" s="23" t="str">
        <f ca="1">IFERROR(IF(ISBLANK(VLOOKUP($B1928,INDIRECT(nfl_game_result),MATCH(F$1,INDIRECT(nfl_game_result_header),0),FALSE)),"",VLOOKUP($B1928,INDIRECT(nfl_game_result),MATCH(F$1,INDIRECT(nfl_game_result_header),0),FALSE)),"error")</f>
        <v/>
      </c>
      <c r="G1928" s="23" t="str">
        <f ca="1">IFERROR(IF(ISBLANK(VLOOKUP($B1928,INDIRECT(nfl_game_result),MATCH(G$1,INDIRECT(nfl_game_result_header),0),FALSE)),"",VLOOKUP($B1928,INDIRECT(nfl_game_result),MATCH(G$1,INDIRECT(nfl_game_result_header),0),FALSE)),"error")</f>
        <v/>
      </c>
      <c r="H1928">
        <f ca="1">IFERROR(IF(ISBLANK(VLOOKUP($B1928,INDIRECT(nfl_game_result),MATCH(H$1,INDIRECT(nfl_game_result_header),0),FALSE)),"",VLOOKUP($B1928,INDIRECT(nfl_game_result),MATCH(H$1,INDIRECT(nfl_game_result_header),0),FALSE)),"error")</f>
        <v>6</v>
      </c>
      <c r="I1928">
        <f ca="1">IFERROR(IF(ISBLANK(VLOOKUP($B1928,INDIRECT(nfl_game_result),MATCH(I$1,INDIRECT(nfl_game_result_header),0),FALSE)),"",VLOOKUP($B1928,INDIRECT(nfl_game_result),MATCH(I$1,INDIRECT(nfl_game_result_header),0),FALSE)),"error")</f>
        <v>10</v>
      </c>
      <c r="J1928" t="str">
        <f ca="1">IFERROR(IF(ISBLANK(VLOOKUP($B1928,INDIRECT(nfl_game_result),MATCH(J$1,INDIRECT(nfl_game_result_header),0),FALSE)),"",VLOOKUP($B1928,INDIRECT(nfl_game_result),MATCH(J$1,INDIRECT(nfl_game_result_header),0),FALSE)),"error")</f>
        <v>HOU</v>
      </c>
      <c r="K1928" t="str">
        <f ca="1">IFERROR(IF(ISBLANK(VLOOKUP($B1928,INDIRECT(nfl_game_result),MATCH(K$1,INDIRECT(nfl_game_result_header),0),FALSE)),"",VLOOKUP($B1928,INDIRECT(nfl_game_result),MATCH(K$1,INDIRECT(nfl_game_result_header),0),FALSE)),"error")</f>
        <v>HOU</v>
      </c>
      <c r="L1928" s="23" t="str">
        <f ca="1">IFERROR(IF(ISBLANK(VLOOKUP($B1928,INDIRECT(nfl_game_result),MATCH(L$1,INDIRECT(nfl_game_result_header),0),FALSE)),"",VLOOKUP($B1928,INDIRECT(nfl_game_result),MATCH(L$1,INDIRECT(nfl_game_result_header),0),FALSE)),"error")</f>
        <v/>
      </c>
      <c r="M1928" t="s">
        <v>14</v>
      </c>
      <c r="N1928">
        <v>-10.5</v>
      </c>
      <c r="O1928" t="s">
        <v>75</v>
      </c>
      <c r="P1928">
        <v>12</v>
      </c>
      <c r="Q1928" t="s">
        <v>69</v>
      </c>
      <c r="V1928" s="23" t="s">
        <v>416</v>
      </c>
      <c r="W1928">
        <f ca="1">VALUE(LEFT(C1928, 4))</f>
        <v>2015</v>
      </c>
      <c r="X1928">
        <f ca="1">VALUE(MID(C1928,6,FIND("_",C1928,6)-6))</f>
        <v>10</v>
      </c>
      <c r="Y1928">
        <f ca="1">IF(NOT(OR(ISBLANK(D1928),ISBLANK(E1928),D1928="",E1928="")),D1928-E1928,"")</f>
        <v>-2</v>
      </c>
      <c r="Z1928">
        <f ca="1">IF(OR(NOT(ISNUMBER(D1928)),ISBLANK(D1928),D1928="",ISBLANK(N1928)),"",ABS(D1928-N1928))</f>
        <v>2.5</v>
      </c>
      <c r="AA1928">
        <f ca="1">IF(OR(ISBLANK(J1928),ISBLANK(O1928),J1928="",O1928=""),"",IF(J1928=O1928,1,0))</f>
        <v>1</v>
      </c>
      <c r="AB1928">
        <f ca="1">IF(OR(ISBLANK(K1928),ISBLANK(Q1928),K1928="",Q1928=""),"",IF(K1928=Q1928,1,0))</f>
        <v>0</v>
      </c>
      <c r="AC1928" s="23" t="str">
        <f t="shared" ca="1" si="29"/>
        <v/>
      </c>
    </row>
    <row r="1929" spans="1:29" x14ac:dyDescent="0.25">
      <c r="A1929" s="23">
        <v>1928</v>
      </c>
      <c r="B1929">
        <v>948</v>
      </c>
      <c r="C1929" t="str">
        <f ca="1">IFERROR(VLOOKUP($B1929,INDIRECT(nfl_game_result),MATCH(C$1,INDIRECT(nfl_game_result_header),0),FALSE),"error")</f>
        <v>2015_11_TEN@JAX</v>
      </c>
      <c r="D1929">
        <f ca="1">IFERROR(IF(ISBLANK(VLOOKUP($B1929,INDIRECT(nfl_game_result),MATCH(D$1,INDIRECT(nfl_game_result_header),0),FALSE)),"",VLOOKUP($B1929,INDIRECT(nfl_game_result),MATCH(D$1,INDIRECT(nfl_game_result_header),0),FALSE)),"error")</f>
        <v>-3</v>
      </c>
      <c r="E1929">
        <f ca="1">IFERROR(IF(ISBLANK(VLOOKUP($B1929,INDIRECT(nfl_game_result),MATCH(E$1,INDIRECT(nfl_game_result_header),0),FALSE)),"",VLOOKUP($B1929,INDIRECT(nfl_game_result),MATCH(E$1,INDIRECT(nfl_game_result_header),0),FALSE)),"error")</f>
        <v>-3</v>
      </c>
      <c r="F1929" s="23" t="str">
        <f ca="1">IFERROR(IF(ISBLANK(VLOOKUP($B1929,INDIRECT(nfl_game_result),MATCH(F$1,INDIRECT(nfl_game_result_header),0),FALSE)),"",VLOOKUP($B1929,INDIRECT(nfl_game_result),MATCH(F$1,INDIRECT(nfl_game_result_header),0),FALSE)),"error")</f>
        <v/>
      </c>
      <c r="G1929" s="23" t="str">
        <f ca="1">IFERROR(IF(ISBLANK(VLOOKUP($B1929,INDIRECT(nfl_game_result),MATCH(G$1,INDIRECT(nfl_game_result_header),0),FALSE)),"",VLOOKUP($B1929,INDIRECT(nfl_game_result),MATCH(G$1,INDIRECT(nfl_game_result_header),0),FALSE)),"error")</f>
        <v/>
      </c>
      <c r="H1929">
        <f ca="1">IFERROR(IF(ISBLANK(VLOOKUP($B1929,INDIRECT(nfl_game_result),MATCH(H$1,INDIRECT(nfl_game_result_header),0),FALSE)),"",VLOOKUP($B1929,INDIRECT(nfl_game_result),MATCH(H$1,INDIRECT(nfl_game_result_header),0),FALSE)),"error")</f>
        <v>19</v>
      </c>
      <c r="I1929">
        <f ca="1">IFERROR(IF(ISBLANK(VLOOKUP($B1929,INDIRECT(nfl_game_result),MATCH(I$1,INDIRECT(nfl_game_result_header),0),FALSE)),"",VLOOKUP($B1929,INDIRECT(nfl_game_result),MATCH(I$1,INDIRECT(nfl_game_result_header),0),FALSE)),"error")</f>
        <v>13</v>
      </c>
      <c r="J1929" t="str">
        <f ca="1">IFERROR(IF(ISBLANK(VLOOKUP($B1929,INDIRECT(nfl_game_result),MATCH(J$1,INDIRECT(nfl_game_result_header),0),FALSE)),"",VLOOKUP($B1929,INDIRECT(nfl_game_result),MATCH(J$1,INDIRECT(nfl_game_result_header),0),FALSE)),"error")</f>
        <v>JAX</v>
      </c>
      <c r="K1929" t="str">
        <f ca="1">IFERROR(IF(ISBLANK(VLOOKUP($B1929,INDIRECT(nfl_game_result),MATCH(K$1,INDIRECT(nfl_game_result_header),0),FALSE)),"",VLOOKUP($B1929,INDIRECT(nfl_game_result),MATCH(K$1,INDIRECT(nfl_game_result_header),0),FALSE)),"error")</f>
        <v>JAX</v>
      </c>
      <c r="L1929" s="23" t="str">
        <f ca="1">IFERROR(IF(ISBLANK(VLOOKUP($B1929,INDIRECT(nfl_game_result),MATCH(L$1,INDIRECT(nfl_game_result_header),0),FALSE)),"",VLOOKUP($B1929,INDIRECT(nfl_game_result),MATCH(L$1,INDIRECT(nfl_game_result_header),0),FALSE)),"error")</f>
        <v/>
      </c>
      <c r="M1929" t="s">
        <v>16</v>
      </c>
      <c r="N1929">
        <v>-3</v>
      </c>
      <c r="O1929" t="s">
        <v>93</v>
      </c>
      <c r="P1929">
        <v>11</v>
      </c>
      <c r="Q1929" t="s">
        <v>93</v>
      </c>
      <c r="V1929" s="23" t="s">
        <v>416</v>
      </c>
      <c r="W1929">
        <f ca="1">VALUE(LEFT(C1929, 4))</f>
        <v>2015</v>
      </c>
      <c r="X1929">
        <f ca="1">VALUE(MID(C1929,6,FIND("_",C1929,6)-6))</f>
        <v>11</v>
      </c>
      <c r="Y1929">
        <f ca="1">IF(NOT(OR(ISBLANK(D1929),ISBLANK(E1929),D1929="",E1929="")),D1929-E1929,"")</f>
        <v>0</v>
      </c>
      <c r="Z1929">
        <f ca="1">IF(OR(NOT(ISNUMBER(D1929)),ISBLANK(D1929),D1929="",ISBLANK(N1929)),"",ABS(D1929-N1929))</f>
        <v>0</v>
      </c>
      <c r="AA1929">
        <f ca="1">IF(OR(ISBLANK(J1929),ISBLANK(O1929),J1929="",O1929=""),"",IF(J1929=O1929,1,0))</f>
        <v>0</v>
      </c>
      <c r="AB1929">
        <f ca="1">IF(OR(ISBLANK(K1929),ISBLANK(Q1929),K1929="",Q1929=""),"",IF(K1929=Q1929,1,0))</f>
        <v>0</v>
      </c>
      <c r="AC1929" s="23" t="str">
        <f t="shared" ca="1" si="29"/>
        <v/>
      </c>
    </row>
    <row r="1930" spans="1:29" x14ac:dyDescent="0.25">
      <c r="A1930" s="23">
        <v>1929</v>
      </c>
      <c r="B1930">
        <v>949</v>
      </c>
      <c r="C1930" t="str">
        <f ca="1">IFERROR(VLOOKUP($B1930,INDIRECT(nfl_game_result),MATCH(C$1,INDIRECT(nfl_game_result_header),0),FALSE),"error")</f>
        <v>2015_11_DAL@MIA</v>
      </c>
      <c r="D1930">
        <f ca="1">IFERROR(IF(ISBLANK(VLOOKUP($B1930,INDIRECT(nfl_game_result),MATCH(D$1,INDIRECT(nfl_game_result_header),0),FALSE)),"",VLOOKUP($B1930,INDIRECT(nfl_game_result),MATCH(D$1,INDIRECT(nfl_game_result_header),0),FALSE)),"error")</f>
        <v>-1</v>
      </c>
      <c r="E1930">
        <f ca="1">IFERROR(IF(ISBLANK(VLOOKUP($B1930,INDIRECT(nfl_game_result),MATCH(E$1,INDIRECT(nfl_game_result_header),0),FALSE)),"",VLOOKUP($B1930,INDIRECT(nfl_game_result),MATCH(E$1,INDIRECT(nfl_game_result_header),0),FALSE)),"error")</f>
        <v>2</v>
      </c>
      <c r="F1930" s="23" t="str">
        <f ca="1">IFERROR(IF(ISBLANK(VLOOKUP($B1930,INDIRECT(nfl_game_result),MATCH(F$1,INDIRECT(nfl_game_result_header),0),FALSE)),"",VLOOKUP($B1930,INDIRECT(nfl_game_result),MATCH(F$1,INDIRECT(nfl_game_result_header),0),FALSE)),"error")</f>
        <v/>
      </c>
      <c r="G1930" s="23" t="str">
        <f ca="1">IFERROR(IF(ISBLANK(VLOOKUP($B1930,INDIRECT(nfl_game_result),MATCH(G$1,INDIRECT(nfl_game_result_header),0),FALSE)),"",VLOOKUP($B1930,INDIRECT(nfl_game_result),MATCH(G$1,INDIRECT(nfl_game_result_header),0),FALSE)),"error")</f>
        <v/>
      </c>
      <c r="H1930">
        <f ca="1">IFERROR(IF(ISBLANK(VLOOKUP($B1930,INDIRECT(nfl_game_result),MATCH(H$1,INDIRECT(nfl_game_result_header),0),FALSE)),"",VLOOKUP($B1930,INDIRECT(nfl_game_result),MATCH(H$1,INDIRECT(nfl_game_result_header),0),FALSE)),"error")</f>
        <v>14</v>
      </c>
      <c r="I1930">
        <f ca="1">IFERROR(IF(ISBLANK(VLOOKUP($B1930,INDIRECT(nfl_game_result),MATCH(I$1,INDIRECT(nfl_game_result_header),0),FALSE)),"",VLOOKUP($B1930,INDIRECT(nfl_game_result),MATCH(I$1,INDIRECT(nfl_game_result_header),0),FALSE)),"error")</f>
        <v>24</v>
      </c>
      <c r="J1930" t="str">
        <f ca="1">IFERROR(IF(ISBLANK(VLOOKUP($B1930,INDIRECT(nfl_game_result),MATCH(J$1,INDIRECT(nfl_game_result_header),0),FALSE)),"",VLOOKUP($B1930,INDIRECT(nfl_game_result),MATCH(J$1,INDIRECT(nfl_game_result_header),0),FALSE)),"error")</f>
        <v>DAL</v>
      </c>
      <c r="K1930" t="str">
        <f ca="1">IFERROR(IF(ISBLANK(VLOOKUP($B1930,INDIRECT(nfl_game_result),MATCH(K$1,INDIRECT(nfl_game_result_header),0),FALSE)),"",VLOOKUP($B1930,INDIRECT(nfl_game_result),MATCH(K$1,INDIRECT(nfl_game_result_header),0),FALSE)),"error")</f>
        <v>DAL</v>
      </c>
      <c r="L1930" s="23" t="str">
        <f ca="1">IFERROR(IF(ISBLANK(VLOOKUP($B1930,INDIRECT(nfl_game_result),MATCH(L$1,INDIRECT(nfl_game_result_header),0),FALSE)),"",VLOOKUP($B1930,INDIRECT(nfl_game_result),MATCH(L$1,INDIRECT(nfl_game_result_header),0),FALSE)),"error")</f>
        <v/>
      </c>
      <c r="M1930" t="s">
        <v>16</v>
      </c>
      <c r="N1930">
        <v>-1</v>
      </c>
      <c r="O1930" t="s">
        <v>71</v>
      </c>
      <c r="P1930">
        <v>1</v>
      </c>
      <c r="Q1930" t="s">
        <v>71</v>
      </c>
      <c r="V1930" s="23" t="s">
        <v>416</v>
      </c>
      <c r="W1930">
        <f ca="1">VALUE(LEFT(C1930, 4))</f>
        <v>2015</v>
      </c>
      <c r="X1930">
        <f ca="1">VALUE(MID(C1930,6,FIND("_",C1930,6)-6))</f>
        <v>11</v>
      </c>
      <c r="Y1930">
        <f ca="1">IF(NOT(OR(ISBLANK(D1930),ISBLANK(E1930),D1930="",E1930="")),D1930-E1930,"")</f>
        <v>-3</v>
      </c>
      <c r="Z1930">
        <f ca="1">IF(OR(NOT(ISNUMBER(D1930)),ISBLANK(D1930),D1930="",ISBLANK(N1930)),"",ABS(D1930-N1930))</f>
        <v>0</v>
      </c>
      <c r="AA1930">
        <f ca="1">IF(OR(ISBLANK(J1930),ISBLANK(O1930),J1930="",O1930=""),"",IF(J1930=O1930,1,0))</f>
        <v>1</v>
      </c>
      <c r="AB1930">
        <f ca="1">IF(OR(ISBLANK(K1930),ISBLANK(Q1930),K1930="",Q1930=""),"",IF(K1930=Q1930,1,0))</f>
        <v>1</v>
      </c>
      <c r="AC1930" s="23" t="str">
        <f t="shared" ca="1" si="29"/>
        <v/>
      </c>
    </row>
    <row r="1931" spans="1:29" x14ac:dyDescent="0.25">
      <c r="A1931" s="23">
        <v>1930</v>
      </c>
      <c r="B1931">
        <v>950</v>
      </c>
      <c r="C1931" t="str">
        <f ca="1">IFERROR(VLOOKUP($B1931,INDIRECT(nfl_game_result),MATCH(C$1,INDIRECT(nfl_game_result_header),0),FALSE),"error")</f>
        <v>2015_11_OAK@DET</v>
      </c>
      <c r="D1931">
        <f ca="1">IFERROR(IF(ISBLANK(VLOOKUP($B1931,INDIRECT(nfl_game_result),MATCH(D$1,INDIRECT(nfl_game_result_header),0),FALSE)),"",VLOOKUP($B1931,INDIRECT(nfl_game_result),MATCH(D$1,INDIRECT(nfl_game_result_header),0),FALSE)),"error")</f>
        <v>0</v>
      </c>
      <c r="E1931">
        <f ca="1">IFERROR(IF(ISBLANK(VLOOKUP($B1931,INDIRECT(nfl_game_result),MATCH(E$1,INDIRECT(nfl_game_result_header),0),FALSE)),"",VLOOKUP($B1931,INDIRECT(nfl_game_result),MATCH(E$1,INDIRECT(nfl_game_result_header),0),FALSE)),"error")</f>
        <v>0</v>
      </c>
      <c r="F1931" s="23" t="str">
        <f ca="1">IFERROR(IF(ISBLANK(VLOOKUP($B1931,INDIRECT(nfl_game_result),MATCH(F$1,INDIRECT(nfl_game_result_header),0),FALSE)),"",VLOOKUP($B1931,INDIRECT(nfl_game_result),MATCH(F$1,INDIRECT(nfl_game_result_header),0),FALSE)),"error")</f>
        <v/>
      </c>
      <c r="G1931" s="23" t="str">
        <f ca="1">IFERROR(IF(ISBLANK(VLOOKUP($B1931,INDIRECT(nfl_game_result),MATCH(G$1,INDIRECT(nfl_game_result_header),0),FALSE)),"",VLOOKUP($B1931,INDIRECT(nfl_game_result),MATCH(G$1,INDIRECT(nfl_game_result_header),0),FALSE)),"error")</f>
        <v/>
      </c>
      <c r="H1931">
        <f ca="1">IFERROR(IF(ISBLANK(VLOOKUP($B1931,INDIRECT(nfl_game_result),MATCH(H$1,INDIRECT(nfl_game_result_header),0),FALSE)),"",VLOOKUP($B1931,INDIRECT(nfl_game_result),MATCH(H$1,INDIRECT(nfl_game_result_header),0),FALSE)),"error")</f>
        <v>18</v>
      </c>
      <c r="I1931">
        <f ca="1">IFERROR(IF(ISBLANK(VLOOKUP($B1931,INDIRECT(nfl_game_result),MATCH(I$1,INDIRECT(nfl_game_result_header),0),FALSE)),"",VLOOKUP($B1931,INDIRECT(nfl_game_result),MATCH(I$1,INDIRECT(nfl_game_result_header),0),FALSE)),"error")</f>
        <v>13</v>
      </c>
      <c r="J1931" t="str">
        <f ca="1">IFERROR(IF(ISBLANK(VLOOKUP($B1931,INDIRECT(nfl_game_result),MATCH(J$1,INDIRECT(nfl_game_result_header),0),FALSE)),"",VLOOKUP($B1931,INDIRECT(nfl_game_result),MATCH(J$1,INDIRECT(nfl_game_result_header),0),FALSE)),"error")</f>
        <v>DET</v>
      </c>
      <c r="K1931" t="str">
        <f ca="1">IFERROR(IF(ISBLANK(VLOOKUP($B1931,INDIRECT(nfl_game_result),MATCH(K$1,INDIRECT(nfl_game_result_header),0),FALSE)),"",VLOOKUP($B1931,INDIRECT(nfl_game_result),MATCH(K$1,INDIRECT(nfl_game_result_header),0),FALSE)),"error")</f>
        <v>DET</v>
      </c>
      <c r="L1931" s="23" t="str">
        <f ca="1">IFERROR(IF(ISBLANK(VLOOKUP($B1931,INDIRECT(nfl_game_result),MATCH(L$1,INDIRECT(nfl_game_result_header),0),FALSE)),"",VLOOKUP($B1931,INDIRECT(nfl_game_result),MATCH(L$1,INDIRECT(nfl_game_result_header),0),FALSE)),"error")</f>
        <v/>
      </c>
      <c r="M1931" t="s">
        <v>16</v>
      </c>
      <c r="N1931">
        <v>3.5</v>
      </c>
      <c r="O1931" t="s">
        <v>85</v>
      </c>
      <c r="P1931">
        <v>3</v>
      </c>
      <c r="Q1931" t="s">
        <v>85</v>
      </c>
      <c r="V1931" s="23" t="s">
        <v>416</v>
      </c>
      <c r="W1931">
        <f ca="1">VALUE(LEFT(C1931, 4))</f>
        <v>2015</v>
      </c>
      <c r="X1931">
        <f ca="1">VALUE(MID(C1931,6,FIND("_",C1931,6)-6))</f>
        <v>11</v>
      </c>
      <c r="Y1931">
        <f ca="1">IF(NOT(OR(ISBLANK(D1931),ISBLANK(E1931),D1931="",E1931="")),D1931-E1931,"")</f>
        <v>0</v>
      </c>
      <c r="Z1931">
        <f ca="1">IF(OR(NOT(ISNUMBER(D1931)),ISBLANK(D1931),D1931="",ISBLANK(N1931)),"",ABS(D1931-N1931))</f>
        <v>3.5</v>
      </c>
      <c r="AA1931">
        <f ca="1">IF(OR(ISBLANK(J1931),ISBLANK(O1931),J1931="",O1931=""),"",IF(J1931=O1931,1,0))</f>
        <v>0</v>
      </c>
      <c r="AB1931">
        <f ca="1">IF(OR(ISBLANK(K1931),ISBLANK(Q1931),K1931="",Q1931=""),"",IF(K1931=Q1931,1,0))</f>
        <v>0</v>
      </c>
      <c r="AC1931" s="23" t="str">
        <f t="shared" ca="1" si="29"/>
        <v/>
      </c>
    </row>
    <row r="1932" spans="1:29" x14ac:dyDescent="0.25">
      <c r="A1932" s="23">
        <v>1931</v>
      </c>
      <c r="B1932">
        <v>951</v>
      </c>
      <c r="C1932" t="str">
        <f ca="1">IFERROR(VLOOKUP($B1932,INDIRECT(nfl_game_result),MATCH(C$1,INDIRECT(nfl_game_result_header),0),FALSE),"error")</f>
        <v>2015_11_IND@ATL</v>
      </c>
      <c r="D1932">
        <f ca="1">IFERROR(IF(ISBLANK(VLOOKUP($B1932,INDIRECT(nfl_game_result),MATCH(D$1,INDIRECT(nfl_game_result_header),0),FALSE)),"",VLOOKUP($B1932,INDIRECT(nfl_game_result),MATCH(D$1,INDIRECT(nfl_game_result_header),0),FALSE)),"error")</f>
        <v>-4</v>
      </c>
      <c r="E1932">
        <f ca="1">IFERROR(IF(ISBLANK(VLOOKUP($B1932,INDIRECT(nfl_game_result),MATCH(E$1,INDIRECT(nfl_game_result_header),0),FALSE)),"",VLOOKUP($B1932,INDIRECT(nfl_game_result),MATCH(E$1,INDIRECT(nfl_game_result_header),0),FALSE)),"error")</f>
        <v>-4.5</v>
      </c>
      <c r="F1932" s="23" t="str">
        <f ca="1">IFERROR(IF(ISBLANK(VLOOKUP($B1932,INDIRECT(nfl_game_result),MATCH(F$1,INDIRECT(nfl_game_result_header),0),FALSE)),"",VLOOKUP($B1932,INDIRECT(nfl_game_result),MATCH(F$1,INDIRECT(nfl_game_result_header),0),FALSE)),"error")</f>
        <v/>
      </c>
      <c r="G1932" s="23" t="str">
        <f ca="1">IFERROR(IF(ISBLANK(VLOOKUP($B1932,INDIRECT(nfl_game_result),MATCH(G$1,INDIRECT(nfl_game_result_header),0),FALSE)),"",VLOOKUP($B1932,INDIRECT(nfl_game_result),MATCH(G$1,INDIRECT(nfl_game_result_header),0),FALSE)),"error")</f>
        <v/>
      </c>
      <c r="H1932">
        <f ca="1">IFERROR(IF(ISBLANK(VLOOKUP($B1932,INDIRECT(nfl_game_result),MATCH(H$1,INDIRECT(nfl_game_result_header),0),FALSE)),"",VLOOKUP($B1932,INDIRECT(nfl_game_result),MATCH(H$1,INDIRECT(nfl_game_result_header),0),FALSE)),"error")</f>
        <v>21</v>
      </c>
      <c r="I1932">
        <f ca="1">IFERROR(IF(ISBLANK(VLOOKUP($B1932,INDIRECT(nfl_game_result),MATCH(I$1,INDIRECT(nfl_game_result_header),0),FALSE)),"",VLOOKUP($B1932,INDIRECT(nfl_game_result),MATCH(I$1,INDIRECT(nfl_game_result_header),0),FALSE)),"error")</f>
        <v>24</v>
      </c>
      <c r="J1932" t="str">
        <f ca="1">IFERROR(IF(ISBLANK(VLOOKUP($B1932,INDIRECT(nfl_game_result),MATCH(J$1,INDIRECT(nfl_game_result_header),0),FALSE)),"",VLOOKUP($B1932,INDIRECT(nfl_game_result),MATCH(J$1,INDIRECT(nfl_game_result_header),0),FALSE)),"error")</f>
        <v>IND</v>
      </c>
      <c r="K1932" t="str">
        <f ca="1">IFERROR(IF(ISBLANK(VLOOKUP($B1932,INDIRECT(nfl_game_result),MATCH(K$1,INDIRECT(nfl_game_result_header),0),FALSE)),"",VLOOKUP($B1932,INDIRECT(nfl_game_result),MATCH(K$1,INDIRECT(nfl_game_result_header),0),FALSE)),"error")</f>
        <v>IND</v>
      </c>
      <c r="L1932" s="23" t="str">
        <f ca="1">IFERROR(IF(ISBLANK(VLOOKUP($B1932,INDIRECT(nfl_game_result),MATCH(L$1,INDIRECT(nfl_game_result_header),0),FALSE)),"",VLOOKUP($B1932,INDIRECT(nfl_game_result),MATCH(L$1,INDIRECT(nfl_game_result_header),0),FALSE)),"error")</f>
        <v/>
      </c>
      <c r="M1932" t="s">
        <v>16</v>
      </c>
      <c r="N1932">
        <v>-4</v>
      </c>
      <c r="O1932" t="s">
        <v>76</v>
      </c>
      <c r="P1932">
        <v>7</v>
      </c>
      <c r="Q1932" t="s">
        <v>76</v>
      </c>
      <c r="V1932" s="23" t="s">
        <v>416</v>
      </c>
      <c r="W1932">
        <f ca="1">VALUE(LEFT(C1932, 4))</f>
        <v>2015</v>
      </c>
      <c r="X1932">
        <f ca="1">VALUE(MID(C1932,6,FIND("_",C1932,6)-6))</f>
        <v>11</v>
      </c>
      <c r="Y1932">
        <f ca="1">IF(NOT(OR(ISBLANK(D1932),ISBLANK(E1932),D1932="",E1932="")),D1932-E1932,"")</f>
        <v>0.5</v>
      </c>
      <c r="Z1932">
        <f ca="1">IF(OR(NOT(ISNUMBER(D1932)),ISBLANK(D1932),D1932="",ISBLANK(N1932)),"",ABS(D1932-N1932))</f>
        <v>0</v>
      </c>
      <c r="AA1932">
        <f ca="1">IF(OR(ISBLANK(J1932),ISBLANK(O1932),J1932="",O1932=""),"",IF(J1932=O1932,1,0))</f>
        <v>1</v>
      </c>
      <c r="AB1932">
        <f ca="1">IF(OR(ISBLANK(K1932),ISBLANK(Q1932),K1932="",Q1932=""),"",IF(K1932=Q1932,1,0))</f>
        <v>1</v>
      </c>
      <c r="AC1932" s="23" t="str">
        <f t="shared" ca="1" si="29"/>
        <v/>
      </c>
    </row>
    <row r="1933" spans="1:29" x14ac:dyDescent="0.25">
      <c r="A1933" s="23">
        <v>1932</v>
      </c>
      <c r="B1933">
        <v>952</v>
      </c>
      <c r="C1933" t="str">
        <f ca="1">IFERROR(VLOOKUP($B1933,INDIRECT(nfl_game_result),MATCH(C$1,INDIRECT(nfl_game_result_header),0),FALSE),"error")</f>
        <v>2015_11_NYJ@HOU</v>
      </c>
      <c r="D1933">
        <f ca="1">IFERROR(IF(ISBLANK(VLOOKUP($B1933,INDIRECT(nfl_game_result),MATCH(D$1,INDIRECT(nfl_game_result_header),0),FALSE)),"",VLOOKUP($B1933,INDIRECT(nfl_game_result),MATCH(D$1,INDIRECT(nfl_game_result_header),0),FALSE)),"error")</f>
        <v>2.5</v>
      </c>
      <c r="E1933">
        <f ca="1">IFERROR(IF(ISBLANK(VLOOKUP($B1933,INDIRECT(nfl_game_result),MATCH(E$1,INDIRECT(nfl_game_result_header),0),FALSE)),"",VLOOKUP($B1933,INDIRECT(nfl_game_result),MATCH(E$1,INDIRECT(nfl_game_result_header),0),FALSE)),"error")</f>
        <v>3</v>
      </c>
      <c r="F1933" s="23" t="str">
        <f ca="1">IFERROR(IF(ISBLANK(VLOOKUP($B1933,INDIRECT(nfl_game_result),MATCH(F$1,INDIRECT(nfl_game_result_header),0),FALSE)),"",VLOOKUP($B1933,INDIRECT(nfl_game_result),MATCH(F$1,INDIRECT(nfl_game_result_header),0),FALSE)),"error")</f>
        <v/>
      </c>
      <c r="G1933" s="23" t="str">
        <f ca="1">IFERROR(IF(ISBLANK(VLOOKUP($B1933,INDIRECT(nfl_game_result),MATCH(G$1,INDIRECT(nfl_game_result_header),0),FALSE)),"",VLOOKUP($B1933,INDIRECT(nfl_game_result),MATCH(G$1,INDIRECT(nfl_game_result_header),0),FALSE)),"error")</f>
        <v/>
      </c>
      <c r="H1933">
        <f ca="1">IFERROR(IF(ISBLANK(VLOOKUP($B1933,INDIRECT(nfl_game_result),MATCH(H$1,INDIRECT(nfl_game_result_header),0),FALSE)),"",VLOOKUP($B1933,INDIRECT(nfl_game_result),MATCH(H$1,INDIRECT(nfl_game_result_header),0),FALSE)),"error")</f>
        <v>24</v>
      </c>
      <c r="I1933">
        <f ca="1">IFERROR(IF(ISBLANK(VLOOKUP($B1933,INDIRECT(nfl_game_result),MATCH(I$1,INDIRECT(nfl_game_result_header),0),FALSE)),"",VLOOKUP($B1933,INDIRECT(nfl_game_result),MATCH(I$1,INDIRECT(nfl_game_result_header),0),FALSE)),"error")</f>
        <v>17</v>
      </c>
      <c r="J1933" t="str">
        <f ca="1">IFERROR(IF(ISBLANK(VLOOKUP($B1933,INDIRECT(nfl_game_result),MATCH(J$1,INDIRECT(nfl_game_result_header),0),FALSE)),"",VLOOKUP($B1933,INDIRECT(nfl_game_result),MATCH(J$1,INDIRECT(nfl_game_result_header),0),FALSE)),"error")</f>
        <v>HOU</v>
      </c>
      <c r="K1933" t="str">
        <f ca="1">IFERROR(IF(ISBLANK(VLOOKUP($B1933,INDIRECT(nfl_game_result),MATCH(K$1,INDIRECT(nfl_game_result_header),0),FALSE)),"",VLOOKUP($B1933,INDIRECT(nfl_game_result),MATCH(K$1,INDIRECT(nfl_game_result_header),0),FALSE)),"error")</f>
        <v>HOU</v>
      </c>
      <c r="L1933" s="23" t="str">
        <f ca="1">IFERROR(IF(ISBLANK(VLOOKUP($B1933,INDIRECT(nfl_game_result),MATCH(L$1,INDIRECT(nfl_game_result_header),0),FALSE)),"",VLOOKUP($B1933,INDIRECT(nfl_game_result),MATCH(L$1,INDIRECT(nfl_game_result_header),0),FALSE)),"error")</f>
        <v/>
      </c>
      <c r="M1933" t="s">
        <v>16</v>
      </c>
      <c r="N1933">
        <v>4</v>
      </c>
      <c r="O1933" t="s">
        <v>84</v>
      </c>
      <c r="P1933">
        <v>2</v>
      </c>
      <c r="Q1933" t="s">
        <v>84</v>
      </c>
      <c r="V1933" s="23" t="s">
        <v>416</v>
      </c>
      <c r="W1933">
        <f ca="1">VALUE(LEFT(C1933, 4))</f>
        <v>2015</v>
      </c>
      <c r="X1933">
        <f ca="1">VALUE(MID(C1933,6,FIND("_",C1933,6)-6))</f>
        <v>11</v>
      </c>
      <c r="Y1933">
        <f ca="1">IF(NOT(OR(ISBLANK(D1933),ISBLANK(E1933),D1933="",E1933="")),D1933-E1933,"")</f>
        <v>-0.5</v>
      </c>
      <c r="Z1933">
        <f ca="1">IF(OR(NOT(ISNUMBER(D1933)),ISBLANK(D1933),D1933="",ISBLANK(N1933)),"",ABS(D1933-N1933))</f>
        <v>1.5</v>
      </c>
      <c r="AA1933">
        <f ca="1">IF(OR(ISBLANK(J1933),ISBLANK(O1933),J1933="",O1933=""),"",IF(J1933=O1933,1,0))</f>
        <v>0</v>
      </c>
      <c r="AB1933">
        <f ca="1">IF(OR(ISBLANK(K1933),ISBLANK(Q1933),K1933="",Q1933=""),"",IF(K1933=Q1933,1,0))</f>
        <v>0</v>
      </c>
      <c r="AC1933" s="23" t="str">
        <f t="shared" ca="1" si="29"/>
        <v/>
      </c>
    </row>
    <row r="1934" spans="1:29" x14ac:dyDescent="0.25">
      <c r="A1934" s="23">
        <v>1933</v>
      </c>
      <c r="B1934">
        <v>953</v>
      </c>
      <c r="C1934" t="str">
        <f ca="1">IFERROR(VLOOKUP($B1934,INDIRECT(nfl_game_result),MATCH(C$1,INDIRECT(nfl_game_result_header),0),FALSE),"error")</f>
        <v>2015_11_TBY@PHI</v>
      </c>
      <c r="D1934">
        <f ca="1">IFERROR(IF(ISBLANK(VLOOKUP($B1934,INDIRECT(nfl_game_result),MATCH(D$1,INDIRECT(nfl_game_result_header),0),FALSE)),"",VLOOKUP($B1934,INDIRECT(nfl_game_result),MATCH(D$1,INDIRECT(nfl_game_result_header),0),FALSE)),"error")</f>
        <v>-7</v>
      </c>
      <c r="E1934">
        <f ca="1">IFERROR(IF(ISBLANK(VLOOKUP($B1934,INDIRECT(nfl_game_result),MATCH(E$1,INDIRECT(nfl_game_result_header),0),FALSE)),"",VLOOKUP($B1934,INDIRECT(nfl_game_result),MATCH(E$1,INDIRECT(nfl_game_result_header),0),FALSE)),"error")</f>
        <v>-6</v>
      </c>
      <c r="F1934" s="23" t="str">
        <f ca="1">IFERROR(IF(ISBLANK(VLOOKUP($B1934,INDIRECT(nfl_game_result),MATCH(F$1,INDIRECT(nfl_game_result_header),0),FALSE)),"",VLOOKUP($B1934,INDIRECT(nfl_game_result),MATCH(F$1,INDIRECT(nfl_game_result_header),0),FALSE)),"error")</f>
        <v/>
      </c>
      <c r="G1934" s="23" t="str">
        <f ca="1">IFERROR(IF(ISBLANK(VLOOKUP($B1934,INDIRECT(nfl_game_result),MATCH(G$1,INDIRECT(nfl_game_result_header),0),FALSE)),"",VLOOKUP($B1934,INDIRECT(nfl_game_result),MATCH(G$1,INDIRECT(nfl_game_result_header),0),FALSE)),"error")</f>
        <v/>
      </c>
      <c r="H1934">
        <f ca="1">IFERROR(IF(ISBLANK(VLOOKUP($B1934,INDIRECT(nfl_game_result),MATCH(H$1,INDIRECT(nfl_game_result_header),0),FALSE)),"",VLOOKUP($B1934,INDIRECT(nfl_game_result),MATCH(H$1,INDIRECT(nfl_game_result_header),0),FALSE)),"error")</f>
        <v>17</v>
      </c>
      <c r="I1934">
        <f ca="1">IFERROR(IF(ISBLANK(VLOOKUP($B1934,INDIRECT(nfl_game_result),MATCH(I$1,INDIRECT(nfl_game_result_header),0),FALSE)),"",VLOOKUP($B1934,INDIRECT(nfl_game_result),MATCH(I$1,INDIRECT(nfl_game_result_header),0),FALSE)),"error")</f>
        <v>45</v>
      </c>
      <c r="J1934" t="str">
        <f ca="1">IFERROR(IF(ISBLANK(VLOOKUP($B1934,INDIRECT(nfl_game_result),MATCH(J$1,INDIRECT(nfl_game_result_header),0),FALSE)),"",VLOOKUP($B1934,INDIRECT(nfl_game_result),MATCH(J$1,INDIRECT(nfl_game_result_header),0),FALSE)),"error")</f>
        <v>TBY</v>
      </c>
      <c r="K1934" t="str">
        <f ca="1">IFERROR(IF(ISBLANK(VLOOKUP($B1934,INDIRECT(nfl_game_result),MATCH(K$1,INDIRECT(nfl_game_result_header),0),FALSE)),"",VLOOKUP($B1934,INDIRECT(nfl_game_result),MATCH(K$1,INDIRECT(nfl_game_result_header),0),FALSE)),"error")</f>
        <v>TBY</v>
      </c>
      <c r="L1934" s="23" t="str">
        <f ca="1">IFERROR(IF(ISBLANK(VLOOKUP($B1934,INDIRECT(nfl_game_result),MATCH(L$1,INDIRECT(nfl_game_result_header),0),FALSE)),"",VLOOKUP($B1934,INDIRECT(nfl_game_result),MATCH(L$1,INDIRECT(nfl_game_result_header),0),FALSE)),"error")</f>
        <v/>
      </c>
      <c r="M1934" t="s">
        <v>16</v>
      </c>
      <c r="N1934">
        <v>-5</v>
      </c>
      <c r="O1934" t="s">
        <v>334</v>
      </c>
      <c r="P1934">
        <v>14</v>
      </c>
      <c r="Q1934" t="s">
        <v>86</v>
      </c>
      <c r="V1934" s="23" t="s">
        <v>416</v>
      </c>
      <c r="W1934">
        <f ca="1">VALUE(LEFT(C1934, 4))</f>
        <v>2015</v>
      </c>
      <c r="X1934">
        <f ca="1">VALUE(MID(C1934,6,FIND("_",C1934,6)-6))</f>
        <v>11</v>
      </c>
      <c r="Y1934">
        <f ca="1">IF(NOT(OR(ISBLANK(D1934),ISBLANK(E1934),D1934="",E1934="")),D1934-E1934,"")</f>
        <v>-1</v>
      </c>
      <c r="Z1934">
        <f ca="1">IF(OR(NOT(ISNUMBER(D1934)),ISBLANK(D1934),D1934="",ISBLANK(N1934)),"",ABS(D1934-N1934))</f>
        <v>2</v>
      </c>
      <c r="AA1934">
        <f ca="1">IF(OR(ISBLANK(J1934),ISBLANK(O1934),J1934="",O1934=""),"",IF(J1934=O1934,1,0))</f>
        <v>1</v>
      </c>
      <c r="AB1934">
        <f ca="1">IF(OR(ISBLANK(K1934),ISBLANK(Q1934),K1934="",Q1934=""),"",IF(K1934=Q1934,1,0))</f>
        <v>0</v>
      </c>
      <c r="AC1934" s="23" t="str">
        <f t="shared" ca="1" si="29"/>
        <v/>
      </c>
    </row>
    <row r="1935" spans="1:29" x14ac:dyDescent="0.25">
      <c r="A1935" s="23">
        <v>1934</v>
      </c>
      <c r="B1935">
        <v>954</v>
      </c>
      <c r="C1935" t="str">
        <f ca="1">IFERROR(VLOOKUP($B1935,INDIRECT(nfl_game_result),MATCH(C$1,INDIRECT(nfl_game_result_header),0),FALSE),"error")</f>
        <v>2015_11_DEN@CHI</v>
      </c>
      <c r="D1935">
        <f ca="1">IFERROR(IF(ISBLANK(VLOOKUP($B1935,INDIRECT(nfl_game_result),MATCH(D$1,INDIRECT(nfl_game_result_header),0),FALSE)),"",VLOOKUP($B1935,INDIRECT(nfl_game_result),MATCH(D$1,INDIRECT(nfl_game_result_header),0),FALSE)),"error")</f>
        <v>3</v>
      </c>
      <c r="E1935">
        <f ca="1">IFERROR(IF(ISBLANK(VLOOKUP($B1935,INDIRECT(nfl_game_result),MATCH(E$1,INDIRECT(nfl_game_result_header),0),FALSE)),"",VLOOKUP($B1935,INDIRECT(nfl_game_result),MATCH(E$1,INDIRECT(nfl_game_result_header),0),FALSE)),"error")</f>
        <v>1</v>
      </c>
      <c r="F1935" s="23" t="str">
        <f ca="1">IFERROR(IF(ISBLANK(VLOOKUP($B1935,INDIRECT(nfl_game_result),MATCH(F$1,INDIRECT(nfl_game_result_header),0),FALSE)),"",VLOOKUP($B1935,INDIRECT(nfl_game_result),MATCH(F$1,INDIRECT(nfl_game_result_header),0),FALSE)),"error")</f>
        <v/>
      </c>
      <c r="G1935" s="23" t="str">
        <f ca="1">IFERROR(IF(ISBLANK(VLOOKUP($B1935,INDIRECT(nfl_game_result),MATCH(G$1,INDIRECT(nfl_game_result_header),0),FALSE)),"",VLOOKUP($B1935,INDIRECT(nfl_game_result),MATCH(G$1,INDIRECT(nfl_game_result_header),0),FALSE)),"error")</f>
        <v/>
      </c>
      <c r="H1935">
        <f ca="1">IFERROR(IF(ISBLANK(VLOOKUP($B1935,INDIRECT(nfl_game_result),MATCH(H$1,INDIRECT(nfl_game_result_header),0),FALSE)),"",VLOOKUP($B1935,INDIRECT(nfl_game_result),MATCH(H$1,INDIRECT(nfl_game_result_header),0),FALSE)),"error")</f>
        <v>15</v>
      </c>
      <c r="I1935">
        <f ca="1">IFERROR(IF(ISBLANK(VLOOKUP($B1935,INDIRECT(nfl_game_result),MATCH(I$1,INDIRECT(nfl_game_result_header),0),FALSE)),"",VLOOKUP($B1935,INDIRECT(nfl_game_result),MATCH(I$1,INDIRECT(nfl_game_result_header),0),FALSE)),"error")</f>
        <v>17</v>
      </c>
      <c r="J1935" t="str">
        <f ca="1">IFERROR(IF(ISBLANK(VLOOKUP($B1935,INDIRECT(nfl_game_result),MATCH(J$1,INDIRECT(nfl_game_result_header),0),FALSE)),"",VLOOKUP($B1935,INDIRECT(nfl_game_result),MATCH(J$1,INDIRECT(nfl_game_result_header),0),FALSE)),"error")</f>
        <v>DEN</v>
      </c>
      <c r="K1935" t="str">
        <f ca="1">IFERROR(IF(ISBLANK(VLOOKUP($B1935,INDIRECT(nfl_game_result),MATCH(K$1,INDIRECT(nfl_game_result_header),0),FALSE)),"",VLOOKUP($B1935,INDIRECT(nfl_game_result),MATCH(K$1,INDIRECT(nfl_game_result_header),0),FALSE)),"error")</f>
        <v>DEN</v>
      </c>
      <c r="L1935" s="23" t="str">
        <f ca="1">IFERROR(IF(ISBLANK(VLOOKUP($B1935,INDIRECT(nfl_game_result),MATCH(L$1,INDIRECT(nfl_game_result_header),0),FALSE)),"",VLOOKUP($B1935,INDIRECT(nfl_game_result),MATCH(L$1,INDIRECT(nfl_game_result_header),0),FALSE)),"error")</f>
        <v/>
      </c>
      <c r="M1935" t="s">
        <v>16</v>
      </c>
      <c r="N1935">
        <v>1</v>
      </c>
      <c r="O1935" t="s">
        <v>68</v>
      </c>
      <c r="P1935">
        <v>9</v>
      </c>
      <c r="Q1935" t="s">
        <v>68</v>
      </c>
      <c r="V1935" s="23" t="s">
        <v>416</v>
      </c>
      <c r="W1935">
        <f ca="1">VALUE(LEFT(C1935, 4))</f>
        <v>2015</v>
      </c>
      <c r="X1935">
        <f ca="1">VALUE(MID(C1935,6,FIND("_",C1935,6)-6))</f>
        <v>11</v>
      </c>
      <c r="Y1935">
        <f ca="1">IF(NOT(OR(ISBLANK(D1935),ISBLANK(E1935),D1935="",E1935="")),D1935-E1935,"")</f>
        <v>2</v>
      </c>
      <c r="Z1935">
        <f ca="1">IF(OR(NOT(ISNUMBER(D1935)),ISBLANK(D1935),D1935="",ISBLANK(N1935)),"",ABS(D1935-N1935))</f>
        <v>2</v>
      </c>
      <c r="AA1935">
        <f ca="1">IF(OR(ISBLANK(J1935),ISBLANK(O1935),J1935="",O1935=""),"",IF(J1935=O1935,1,0))</f>
        <v>0</v>
      </c>
      <c r="AB1935">
        <f ca="1">IF(OR(ISBLANK(K1935),ISBLANK(Q1935),K1935="",Q1935=""),"",IF(K1935=Q1935,1,0))</f>
        <v>0</v>
      </c>
      <c r="AC1935" s="23" t="str">
        <f t="shared" ca="1" si="29"/>
        <v/>
      </c>
    </row>
    <row r="1936" spans="1:29" x14ac:dyDescent="0.25">
      <c r="A1936" s="23">
        <v>1935</v>
      </c>
      <c r="B1936">
        <v>955</v>
      </c>
      <c r="C1936" t="str">
        <f ca="1">IFERROR(VLOOKUP($B1936,INDIRECT(nfl_game_result),MATCH(C$1,INDIRECT(nfl_game_result_header),0),FALSE),"error")</f>
        <v>2015_11_STL@BAL</v>
      </c>
      <c r="D1936">
        <f ca="1">IFERROR(IF(ISBLANK(VLOOKUP($B1936,INDIRECT(nfl_game_result),MATCH(D$1,INDIRECT(nfl_game_result_header),0),FALSE)),"",VLOOKUP($B1936,INDIRECT(nfl_game_result),MATCH(D$1,INDIRECT(nfl_game_result_header),0),FALSE)),"error")</f>
        <v>0</v>
      </c>
      <c r="E1936">
        <f ca="1">IFERROR(IF(ISBLANK(VLOOKUP($B1936,INDIRECT(nfl_game_result),MATCH(E$1,INDIRECT(nfl_game_result_header),0),FALSE)),"",VLOOKUP($B1936,INDIRECT(nfl_game_result),MATCH(E$1,INDIRECT(nfl_game_result_header),0),FALSE)),"error")</f>
        <v>-2.5</v>
      </c>
      <c r="F1936" s="23" t="str">
        <f ca="1">IFERROR(IF(ISBLANK(VLOOKUP($B1936,INDIRECT(nfl_game_result),MATCH(F$1,INDIRECT(nfl_game_result_header),0),FALSE)),"",VLOOKUP($B1936,INDIRECT(nfl_game_result),MATCH(F$1,INDIRECT(nfl_game_result_header),0),FALSE)),"error")</f>
        <v/>
      </c>
      <c r="G1936" s="23" t="str">
        <f ca="1">IFERROR(IF(ISBLANK(VLOOKUP($B1936,INDIRECT(nfl_game_result),MATCH(G$1,INDIRECT(nfl_game_result_header),0),FALSE)),"",VLOOKUP($B1936,INDIRECT(nfl_game_result),MATCH(G$1,INDIRECT(nfl_game_result_header),0),FALSE)),"error")</f>
        <v/>
      </c>
      <c r="H1936">
        <f ca="1">IFERROR(IF(ISBLANK(VLOOKUP($B1936,INDIRECT(nfl_game_result),MATCH(H$1,INDIRECT(nfl_game_result_header),0),FALSE)),"",VLOOKUP($B1936,INDIRECT(nfl_game_result),MATCH(H$1,INDIRECT(nfl_game_result_header),0),FALSE)),"error")</f>
        <v>16</v>
      </c>
      <c r="I1936">
        <f ca="1">IFERROR(IF(ISBLANK(VLOOKUP($B1936,INDIRECT(nfl_game_result),MATCH(I$1,INDIRECT(nfl_game_result_header),0),FALSE)),"",VLOOKUP($B1936,INDIRECT(nfl_game_result),MATCH(I$1,INDIRECT(nfl_game_result_header),0),FALSE)),"error")</f>
        <v>13</v>
      </c>
      <c r="J1936" t="str">
        <f ca="1">IFERROR(IF(ISBLANK(VLOOKUP($B1936,INDIRECT(nfl_game_result),MATCH(J$1,INDIRECT(nfl_game_result_header),0),FALSE)),"",VLOOKUP($B1936,INDIRECT(nfl_game_result),MATCH(J$1,INDIRECT(nfl_game_result_header),0),FALSE)),"error")</f>
        <v>BAL</v>
      </c>
      <c r="K1936" t="str">
        <f ca="1">IFERROR(IF(ISBLANK(VLOOKUP($B1936,INDIRECT(nfl_game_result),MATCH(K$1,INDIRECT(nfl_game_result_header),0),FALSE)),"",VLOOKUP($B1936,INDIRECT(nfl_game_result),MATCH(K$1,INDIRECT(nfl_game_result_header),0),FALSE)),"error")</f>
        <v>BAL</v>
      </c>
      <c r="L1936" s="23" t="str">
        <f ca="1">IFERROR(IF(ISBLANK(VLOOKUP($B1936,INDIRECT(nfl_game_result),MATCH(L$1,INDIRECT(nfl_game_result_header),0),FALSE)),"",VLOOKUP($B1936,INDIRECT(nfl_game_result),MATCH(L$1,INDIRECT(nfl_game_result_header),0),FALSE)),"error")</f>
        <v/>
      </c>
      <c r="M1936" t="s">
        <v>16</v>
      </c>
      <c r="N1936">
        <v>2.5</v>
      </c>
      <c r="O1936" t="s">
        <v>91</v>
      </c>
      <c r="P1936">
        <v>12</v>
      </c>
      <c r="Q1936" t="s">
        <v>91</v>
      </c>
      <c r="V1936" s="23" t="s">
        <v>416</v>
      </c>
      <c r="W1936">
        <f ca="1">VALUE(LEFT(C1936, 4))</f>
        <v>2015</v>
      </c>
      <c r="X1936">
        <f ca="1">VALUE(MID(C1936,6,FIND("_",C1936,6)-6))</f>
        <v>11</v>
      </c>
      <c r="Y1936">
        <f ca="1">IF(NOT(OR(ISBLANK(D1936),ISBLANK(E1936),D1936="",E1936="")),D1936-E1936,"")</f>
        <v>2.5</v>
      </c>
      <c r="Z1936">
        <f ca="1">IF(OR(NOT(ISNUMBER(D1936)),ISBLANK(D1936),D1936="",ISBLANK(N1936)),"",ABS(D1936-N1936))</f>
        <v>2.5</v>
      </c>
      <c r="AA1936">
        <f ca="1">IF(OR(ISBLANK(J1936),ISBLANK(O1936),J1936="",O1936=""),"",IF(J1936=O1936,1,0))</f>
        <v>0</v>
      </c>
      <c r="AB1936">
        <f ca="1">IF(OR(ISBLANK(K1936),ISBLANK(Q1936),K1936="",Q1936=""),"",IF(K1936=Q1936,1,0))</f>
        <v>0</v>
      </c>
      <c r="AC1936" s="23" t="str">
        <f t="shared" ca="1" si="29"/>
        <v/>
      </c>
    </row>
    <row r="1937" spans="1:29" x14ac:dyDescent="0.25">
      <c r="A1937" s="23">
        <v>1936</v>
      </c>
      <c r="B1937">
        <v>956</v>
      </c>
      <c r="C1937" t="str">
        <f ca="1">IFERROR(VLOOKUP($B1937,INDIRECT(nfl_game_result),MATCH(C$1,INDIRECT(nfl_game_result_header),0),FALSE),"error")</f>
        <v>2015_11_WAS@CAR</v>
      </c>
      <c r="D1937">
        <f ca="1">IFERROR(IF(ISBLANK(VLOOKUP($B1937,INDIRECT(nfl_game_result),MATCH(D$1,INDIRECT(nfl_game_result_header),0),FALSE)),"",VLOOKUP($B1937,INDIRECT(nfl_game_result),MATCH(D$1,INDIRECT(nfl_game_result_header),0),FALSE)),"error")</f>
        <v>-7.5</v>
      </c>
      <c r="E1937">
        <f ca="1">IFERROR(IF(ISBLANK(VLOOKUP($B1937,INDIRECT(nfl_game_result),MATCH(E$1,INDIRECT(nfl_game_result_header),0),FALSE)),"",VLOOKUP($B1937,INDIRECT(nfl_game_result),MATCH(E$1,INDIRECT(nfl_game_result_header),0),FALSE)),"error")</f>
        <v>-7</v>
      </c>
      <c r="F1937" s="23" t="str">
        <f ca="1">IFERROR(IF(ISBLANK(VLOOKUP($B1937,INDIRECT(nfl_game_result),MATCH(F$1,INDIRECT(nfl_game_result_header),0),FALSE)),"",VLOOKUP($B1937,INDIRECT(nfl_game_result),MATCH(F$1,INDIRECT(nfl_game_result_header),0),FALSE)),"error")</f>
        <v/>
      </c>
      <c r="G1937" s="23" t="str">
        <f ca="1">IFERROR(IF(ISBLANK(VLOOKUP($B1937,INDIRECT(nfl_game_result),MATCH(G$1,INDIRECT(nfl_game_result_header),0),FALSE)),"",VLOOKUP($B1937,INDIRECT(nfl_game_result),MATCH(G$1,INDIRECT(nfl_game_result_header),0),FALSE)),"error")</f>
        <v/>
      </c>
      <c r="H1937">
        <f ca="1">IFERROR(IF(ISBLANK(VLOOKUP($B1937,INDIRECT(nfl_game_result),MATCH(H$1,INDIRECT(nfl_game_result_header),0),FALSE)),"",VLOOKUP($B1937,INDIRECT(nfl_game_result),MATCH(H$1,INDIRECT(nfl_game_result_header),0),FALSE)),"error")</f>
        <v>44</v>
      </c>
      <c r="I1937">
        <f ca="1">IFERROR(IF(ISBLANK(VLOOKUP($B1937,INDIRECT(nfl_game_result),MATCH(I$1,INDIRECT(nfl_game_result_header),0),FALSE)),"",VLOOKUP($B1937,INDIRECT(nfl_game_result),MATCH(I$1,INDIRECT(nfl_game_result_header),0),FALSE)),"error")</f>
        <v>16</v>
      </c>
      <c r="J1937" t="str">
        <f ca="1">IFERROR(IF(ISBLANK(VLOOKUP($B1937,INDIRECT(nfl_game_result),MATCH(J$1,INDIRECT(nfl_game_result_header),0),FALSE)),"",VLOOKUP($B1937,INDIRECT(nfl_game_result),MATCH(J$1,INDIRECT(nfl_game_result_header),0),FALSE)),"error")</f>
        <v>CAR</v>
      </c>
      <c r="K1937" t="str">
        <f ca="1">IFERROR(IF(ISBLANK(VLOOKUP($B1937,INDIRECT(nfl_game_result),MATCH(K$1,INDIRECT(nfl_game_result_header),0),FALSE)),"",VLOOKUP($B1937,INDIRECT(nfl_game_result),MATCH(K$1,INDIRECT(nfl_game_result_header),0),FALSE)),"error")</f>
        <v>CAR</v>
      </c>
      <c r="L1937" s="23" t="str">
        <f ca="1">IFERROR(IF(ISBLANK(VLOOKUP($B1937,INDIRECT(nfl_game_result),MATCH(L$1,INDIRECT(nfl_game_result_header),0),FALSE)),"",VLOOKUP($B1937,INDIRECT(nfl_game_result),MATCH(L$1,INDIRECT(nfl_game_result_header),0),FALSE)),"error")</f>
        <v/>
      </c>
      <c r="M1937" t="s">
        <v>16</v>
      </c>
      <c r="N1937">
        <v>-7</v>
      </c>
      <c r="O1937" t="s">
        <v>67</v>
      </c>
      <c r="P1937">
        <v>5</v>
      </c>
      <c r="Q1937" t="s">
        <v>67</v>
      </c>
      <c r="V1937" s="23" t="s">
        <v>416</v>
      </c>
      <c r="W1937">
        <f ca="1">VALUE(LEFT(C1937, 4))</f>
        <v>2015</v>
      </c>
      <c r="X1937">
        <f ca="1">VALUE(MID(C1937,6,FIND("_",C1937,6)-6))</f>
        <v>11</v>
      </c>
      <c r="Y1937">
        <f ca="1">IF(NOT(OR(ISBLANK(D1937),ISBLANK(E1937),D1937="",E1937="")),D1937-E1937,"")</f>
        <v>-0.5</v>
      </c>
      <c r="Z1937">
        <f ca="1">IF(OR(NOT(ISNUMBER(D1937)),ISBLANK(D1937),D1937="",ISBLANK(N1937)),"",ABS(D1937-N1937))</f>
        <v>0.5</v>
      </c>
      <c r="AA1937">
        <f ca="1">IF(OR(ISBLANK(J1937),ISBLANK(O1937),J1937="",O1937=""),"",IF(J1937=O1937,1,0))</f>
        <v>1</v>
      </c>
      <c r="AB1937">
        <f ca="1">IF(OR(ISBLANK(K1937),ISBLANK(Q1937),K1937="",Q1937=""),"",IF(K1937=Q1937,1,0))</f>
        <v>1</v>
      </c>
      <c r="AC1937" s="23" t="str">
        <f t="shared" ca="1" si="29"/>
        <v/>
      </c>
    </row>
    <row r="1938" spans="1:29" x14ac:dyDescent="0.25">
      <c r="A1938" s="23">
        <v>1937</v>
      </c>
      <c r="B1938">
        <v>957</v>
      </c>
      <c r="C1938" t="str">
        <f ca="1">IFERROR(VLOOKUP($B1938,INDIRECT(nfl_game_result),MATCH(C$1,INDIRECT(nfl_game_result_header),0),FALSE),"error")</f>
        <v>2015_11_KCY@SD</v>
      </c>
      <c r="D1938">
        <f ca="1">IFERROR(IF(ISBLANK(VLOOKUP($B1938,INDIRECT(nfl_game_result),MATCH(D$1,INDIRECT(nfl_game_result_header),0),FALSE)),"",VLOOKUP($B1938,INDIRECT(nfl_game_result),MATCH(D$1,INDIRECT(nfl_game_result_header),0),FALSE)),"error")</f>
        <v>3</v>
      </c>
      <c r="E1938">
        <f ca="1">IFERROR(IF(ISBLANK(VLOOKUP($B1938,INDIRECT(nfl_game_result),MATCH(E$1,INDIRECT(nfl_game_result_header),0),FALSE)),"",VLOOKUP($B1938,INDIRECT(nfl_game_result),MATCH(E$1,INDIRECT(nfl_game_result_header),0),FALSE)),"error")</f>
        <v>3</v>
      </c>
      <c r="F1938" s="23" t="str">
        <f ca="1">IFERROR(IF(ISBLANK(VLOOKUP($B1938,INDIRECT(nfl_game_result),MATCH(F$1,INDIRECT(nfl_game_result_header),0),FALSE)),"",VLOOKUP($B1938,INDIRECT(nfl_game_result),MATCH(F$1,INDIRECT(nfl_game_result_header),0),FALSE)),"error")</f>
        <v/>
      </c>
      <c r="G1938" s="23" t="str">
        <f ca="1">IFERROR(IF(ISBLANK(VLOOKUP($B1938,INDIRECT(nfl_game_result),MATCH(G$1,INDIRECT(nfl_game_result_header),0),FALSE)),"",VLOOKUP($B1938,INDIRECT(nfl_game_result),MATCH(G$1,INDIRECT(nfl_game_result_header),0),FALSE)),"error")</f>
        <v/>
      </c>
      <c r="H1938">
        <f ca="1">IFERROR(IF(ISBLANK(VLOOKUP($B1938,INDIRECT(nfl_game_result),MATCH(H$1,INDIRECT(nfl_game_result_header),0),FALSE)),"",VLOOKUP($B1938,INDIRECT(nfl_game_result),MATCH(H$1,INDIRECT(nfl_game_result_header),0),FALSE)),"error")</f>
        <v>3</v>
      </c>
      <c r="I1938">
        <f ca="1">IFERROR(IF(ISBLANK(VLOOKUP($B1938,INDIRECT(nfl_game_result),MATCH(I$1,INDIRECT(nfl_game_result_header),0),FALSE)),"",VLOOKUP($B1938,INDIRECT(nfl_game_result),MATCH(I$1,INDIRECT(nfl_game_result_header),0),FALSE)),"error")</f>
        <v>33</v>
      </c>
      <c r="J1938" t="str">
        <f ca="1">IFERROR(IF(ISBLANK(VLOOKUP($B1938,INDIRECT(nfl_game_result),MATCH(J$1,INDIRECT(nfl_game_result_header),0),FALSE)),"",VLOOKUP($B1938,INDIRECT(nfl_game_result),MATCH(J$1,INDIRECT(nfl_game_result_header),0),FALSE)),"error")</f>
        <v>KCY</v>
      </c>
      <c r="K1938" t="str">
        <f ca="1">IFERROR(IF(ISBLANK(VLOOKUP($B1938,INDIRECT(nfl_game_result),MATCH(K$1,INDIRECT(nfl_game_result_header),0),FALSE)),"",VLOOKUP($B1938,INDIRECT(nfl_game_result),MATCH(K$1,INDIRECT(nfl_game_result_header),0),FALSE)),"error")</f>
        <v>KCY</v>
      </c>
      <c r="L1938" s="23" t="str">
        <f ca="1">IFERROR(IF(ISBLANK(VLOOKUP($B1938,INDIRECT(nfl_game_result),MATCH(L$1,INDIRECT(nfl_game_result_header),0),FALSE)),"",VLOOKUP($B1938,INDIRECT(nfl_game_result),MATCH(L$1,INDIRECT(nfl_game_result_header),0),FALSE)),"error")</f>
        <v/>
      </c>
      <c r="M1938" t="s">
        <v>16</v>
      </c>
      <c r="N1938">
        <v>4</v>
      </c>
      <c r="O1938" t="s">
        <v>331</v>
      </c>
      <c r="P1938">
        <v>13</v>
      </c>
      <c r="Q1938" t="s">
        <v>331</v>
      </c>
      <c r="V1938" s="23" t="s">
        <v>416</v>
      </c>
      <c r="W1938">
        <f ca="1">VALUE(LEFT(C1938, 4))</f>
        <v>2015</v>
      </c>
      <c r="X1938">
        <f ca="1">VALUE(MID(C1938,6,FIND("_",C1938,6)-6))</f>
        <v>11</v>
      </c>
      <c r="Y1938">
        <f ca="1">IF(NOT(OR(ISBLANK(D1938),ISBLANK(E1938),D1938="",E1938="")),D1938-E1938,"")</f>
        <v>0</v>
      </c>
      <c r="Z1938">
        <f ca="1">IF(OR(NOT(ISNUMBER(D1938)),ISBLANK(D1938),D1938="",ISBLANK(N1938)),"",ABS(D1938-N1938))</f>
        <v>1</v>
      </c>
      <c r="AA1938">
        <f ca="1">IF(OR(ISBLANK(J1938),ISBLANK(O1938),J1938="",O1938=""),"",IF(J1938=O1938,1,0))</f>
        <v>1</v>
      </c>
      <c r="AB1938">
        <f ca="1">IF(OR(ISBLANK(K1938),ISBLANK(Q1938),K1938="",Q1938=""),"",IF(K1938=Q1938,1,0))</f>
        <v>1</v>
      </c>
      <c r="AC1938" s="23" t="str">
        <f t="shared" ref="AC1938:AC2001" ca="1" si="30">IF(OR(ISBLANK(L1938),ISBLANK(T1938),L1938="",T1938=""),"",IF(L1938=T1938,1,0))</f>
        <v/>
      </c>
    </row>
    <row r="1939" spans="1:29" x14ac:dyDescent="0.25">
      <c r="A1939" s="23">
        <v>1938</v>
      </c>
      <c r="B1939">
        <v>958</v>
      </c>
      <c r="C1939" t="str">
        <f ca="1">IFERROR(VLOOKUP($B1939,INDIRECT(nfl_game_result),MATCH(C$1,INDIRECT(nfl_game_result_header),0),FALSE),"error")</f>
        <v>2015_11_GBY@MIN</v>
      </c>
      <c r="D1939">
        <f ca="1">IFERROR(IF(ISBLANK(VLOOKUP($B1939,INDIRECT(nfl_game_result),MATCH(D$1,INDIRECT(nfl_game_result_header),0),FALSE)),"",VLOOKUP($B1939,INDIRECT(nfl_game_result),MATCH(D$1,INDIRECT(nfl_game_result_header),0),FALSE)),"error")</f>
        <v>0</v>
      </c>
      <c r="E1939">
        <f ca="1">IFERROR(IF(ISBLANK(VLOOKUP($B1939,INDIRECT(nfl_game_result),MATCH(E$1,INDIRECT(nfl_game_result_header),0),FALSE)),"",VLOOKUP($B1939,INDIRECT(nfl_game_result),MATCH(E$1,INDIRECT(nfl_game_result_header),0),FALSE)),"error")</f>
        <v>-1</v>
      </c>
      <c r="F1939" s="23" t="str">
        <f ca="1">IFERROR(IF(ISBLANK(VLOOKUP($B1939,INDIRECT(nfl_game_result),MATCH(F$1,INDIRECT(nfl_game_result_header),0),FALSE)),"",VLOOKUP($B1939,INDIRECT(nfl_game_result),MATCH(F$1,INDIRECT(nfl_game_result_header),0),FALSE)),"error")</f>
        <v/>
      </c>
      <c r="G1939" s="23" t="str">
        <f ca="1">IFERROR(IF(ISBLANK(VLOOKUP($B1939,INDIRECT(nfl_game_result),MATCH(G$1,INDIRECT(nfl_game_result_header),0),FALSE)),"",VLOOKUP($B1939,INDIRECT(nfl_game_result),MATCH(G$1,INDIRECT(nfl_game_result_header),0),FALSE)),"error")</f>
        <v/>
      </c>
      <c r="H1939">
        <f ca="1">IFERROR(IF(ISBLANK(VLOOKUP($B1939,INDIRECT(nfl_game_result),MATCH(H$1,INDIRECT(nfl_game_result_header),0),FALSE)),"",VLOOKUP($B1939,INDIRECT(nfl_game_result),MATCH(H$1,INDIRECT(nfl_game_result_header),0),FALSE)),"error")</f>
        <v>13</v>
      </c>
      <c r="I1939">
        <f ca="1">IFERROR(IF(ISBLANK(VLOOKUP($B1939,INDIRECT(nfl_game_result),MATCH(I$1,INDIRECT(nfl_game_result_header),0),FALSE)),"",VLOOKUP($B1939,INDIRECT(nfl_game_result),MATCH(I$1,INDIRECT(nfl_game_result_header),0),FALSE)),"error")</f>
        <v>30</v>
      </c>
      <c r="J1939" t="str">
        <f ca="1">IFERROR(IF(ISBLANK(VLOOKUP($B1939,INDIRECT(nfl_game_result),MATCH(J$1,INDIRECT(nfl_game_result_header),0),FALSE)),"",VLOOKUP($B1939,INDIRECT(nfl_game_result),MATCH(J$1,INDIRECT(nfl_game_result_header),0),FALSE)),"error")</f>
        <v>GBY</v>
      </c>
      <c r="K1939" t="str">
        <f ca="1">IFERROR(IF(ISBLANK(VLOOKUP($B1939,INDIRECT(nfl_game_result),MATCH(K$1,INDIRECT(nfl_game_result_header),0),FALSE)),"",VLOOKUP($B1939,INDIRECT(nfl_game_result),MATCH(K$1,INDIRECT(nfl_game_result_header),0),FALSE)),"error")</f>
        <v>GBY</v>
      </c>
      <c r="L1939" s="23" t="str">
        <f ca="1">IFERROR(IF(ISBLANK(VLOOKUP($B1939,INDIRECT(nfl_game_result),MATCH(L$1,INDIRECT(nfl_game_result_header),0),FALSE)),"",VLOOKUP($B1939,INDIRECT(nfl_game_result),MATCH(L$1,INDIRECT(nfl_game_result_header),0),FALSE)),"error")</f>
        <v/>
      </c>
      <c r="M1939" t="s">
        <v>16</v>
      </c>
      <c r="N1939">
        <v>-3</v>
      </c>
      <c r="O1939" t="s">
        <v>80</v>
      </c>
      <c r="P1939">
        <v>10</v>
      </c>
      <c r="Q1939" t="s">
        <v>80</v>
      </c>
      <c r="V1939" s="23" t="s">
        <v>416</v>
      </c>
      <c r="W1939">
        <f ca="1">VALUE(LEFT(C1939, 4))</f>
        <v>2015</v>
      </c>
      <c r="X1939">
        <f ca="1">VALUE(MID(C1939,6,FIND("_",C1939,6)-6))</f>
        <v>11</v>
      </c>
      <c r="Y1939">
        <f ca="1">IF(NOT(OR(ISBLANK(D1939),ISBLANK(E1939),D1939="",E1939="")),D1939-E1939,"")</f>
        <v>1</v>
      </c>
      <c r="Z1939">
        <f ca="1">IF(OR(NOT(ISNUMBER(D1939)),ISBLANK(D1939),D1939="",ISBLANK(N1939)),"",ABS(D1939-N1939))</f>
        <v>3</v>
      </c>
      <c r="AA1939">
        <f ca="1">IF(OR(ISBLANK(J1939),ISBLANK(O1939),J1939="",O1939=""),"",IF(J1939=O1939,1,0))</f>
        <v>0</v>
      </c>
      <c r="AB1939">
        <f ca="1">IF(OR(ISBLANK(K1939),ISBLANK(Q1939),K1939="",Q1939=""),"",IF(K1939=Q1939,1,0))</f>
        <v>0</v>
      </c>
      <c r="AC1939" s="23" t="str">
        <f t="shared" ca="1" si="30"/>
        <v/>
      </c>
    </row>
    <row r="1940" spans="1:29" x14ac:dyDescent="0.25">
      <c r="A1940" s="23">
        <v>1939</v>
      </c>
      <c r="B1940">
        <v>959</v>
      </c>
      <c r="C1940" t="str">
        <f ca="1">IFERROR(VLOOKUP($B1940,INDIRECT(nfl_game_result),MATCH(C$1,INDIRECT(nfl_game_result_header),0),FALSE),"error")</f>
        <v>2015_11_SFO@SEA</v>
      </c>
      <c r="D1940">
        <f ca="1">IFERROR(IF(ISBLANK(VLOOKUP($B1940,INDIRECT(nfl_game_result),MATCH(D$1,INDIRECT(nfl_game_result_header),0),FALSE)),"",VLOOKUP($B1940,INDIRECT(nfl_game_result),MATCH(D$1,INDIRECT(nfl_game_result_header),0),FALSE)),"error")</f>
        <v>-10</v>
      </c>
      <c r="E1940">
        <f ca="1">IFERROR(IF(ISBLANK(VLOOKUP($B1940,INDIRECT(nfl_game_result),MATCH(E$1,INDIRECT(nfl_game_result_header),0),FALSE)),"",VLOOKUP($B1940,INDIRECT(nfl_game_result),MATCH(E$1,INDIRECT(nfl_game_result_header),0),FALSE)),"error")</f>
        <v>-13</v>
      </c>
      <c r="F1940" s="23" t="str">
        <f ca="1">IFERROR(IF(ISBLANK(VLOOKUP($B1940,INDIRECT(nfl_game_result),MATCH(F$1,INDIRECT(nfl_game_result_header),0),FALSE)),"",VLOOKUP($B1940,INDIRECT(nfl_game_result),MATCH(F$1,INDIRECT(nfl_game_result_header),0),FALSE)),"error")</f>
        <v/>
      </c>
      <c r="G1940" s="23" t="str">
        <f ca="1">IFERROR(IF(ISBLANK(VLOOKUP($B1940,INDIRECT(nfl_game_result),MATCH(G$1,INDIRECT(nfl_game_result_header),0),FALSE)),"",VLOOKUP($B1940,INDIRECT(nfl_game_result),MATCH(G$1,INDIRECT(nfl_game_result_header),0),FALSE)),"error")</f>
        <v/>
      </c>
      <c r="H1940">
        <f ca="1">IFERROR(IF(ISBLANK(VLOOKUP($B1940,INDIRECT(nfl_game_result),MATCH(H$1,INDIRECT(nfl_game_result_header),0),FALSE)),"",VLOOKUP($B1940,INDIRECT(nfl_game_result),MATCH(H$1,INDIRECT(nfl_game_result_header),0),FALSE)),"error")</f>
        <v>29</v>
      </c>
      <c r="I1940">
        <f ca="1">IFERROR(IF(ISBLANK(VLOOKUP($B1940,INDIRECT(nfl_game_result),MATCH(I$1,INDIRECT(nfl_game_result_header),0),FALSE)),"",VLOOKUP($B1940,INDIRECT(nfl_game_result),MATCH(I$1,INDIRECT(nfl_game_result_header),0),FALSE)),"error")</f>
        <v>13</v>
      </c>
      <c r="J1940" t="str">
        <f ca="1">IFERROR(IF(ISBLANK(VLOOKUP($B1940,INDIRECT(nfl_game_result),MATCH(J$1,INDIRECT(nfl_game_result_header),0),FALSE)),"",VLOOKUP($B1940,INDIRECT(nfl_game_result),MATCH(J$1,INDIRECT(nfl_game_result_header),0),FALSE)),"error")</f>
        <v>SEA</v>
      </c>
      <c r="K1940" t="str">
        <f ca="1">IFERROR(IF(ISBLANK(VLOOKUP($B1940,INDIRECT(nfl_game_result),MATCH(K$1,INDIRECT(nfl_game_result_header),0),FALSE)),"",VLOOKUP($B1940,INDIRECT(nfl_game_result),MATCH(K$1,INDIRECT(nfl_game_result_header),0),FALSE)),"error")</f>
        <v>SEA</v>
      </c>
      <c r="L1940" s="23" t="str">
        <f ca="1">IFERROR(IF(ISBLANK(VLOOKUP($B1940,INDIRECT(nfl_game_result),MATCH(L$1,INDIRECT(nfl_game_result_header),0),FALSE)),"",VLOOKUP($B1940,INDIRECT(nfl_game_result),MATCH(L$1,INDIRECT(nfl_game_result_header),0),FALSE)),"error")</f>
        <v/>
      </c>
      <c r="M1940" t="s">
        <v>16</v>
      </c>
      <c r="N1940">
        <v>-12.5</v>
      </c>
      <c r="O1940" t="s">
        <v>89</v>
      </c>
      <c r="P1940">
        <v>8</v>
      </c>
      <c r="Q1940" t="s">
        <v>89</v>
      </c>
      <c r="V1940" s="23" t="s">
        <v>416</v>
      </c>
      <c r="W1940">
        <f ca="1">VALUE(LEFT(C1940, 4))</f>
        <v>2015</v>
      </c>
      <c r="X1940">
        <f ca="1">VALUE(MID(C1940,6,FIND("_",C1940,6)-6))</f>
        <v>11</v>
      </c>
      <c r="Y1940">
        <f ca="1">IF(NOT(OR(ISBLANK(D1940),ISBLANK(E1940),D1940="",E1940="")),D1940-E1940,"")</f>
        <v>3</v>
      </c>
      <c r="Z1940">
        <f ca="1">IF(OR(NOT(ISNUMBER(D1940)),ISBLANK(D1940),D1940="",ISBLANK(N1940)),"",ABS(D1940-N1940))</f>
        <v>2.5</v>
      </c>
      <c r="AA1940">
        <f ca="1">IF(OR(ISBLANK(J1940),ISBLANK(O1940),J1940="",O1940=""),"",IF(J1940=O1940,1,0))</f>
        <v>1</v>
      </c>
      <c r="AB1940">
        <f ca="1">IF(OR(ISBLANK(K1940),ISBLANK(Q1940),K1940="",Q1940=""),"",IF(K1940=Q1940,1,0))</f>
        <v>1</v>
      </c>
      <c r="AC1940" s="23" t="str">
        <f t="shared" ca="1" si="30"/>
        <v/>
      </c>
    </row>
    <row r="1941" spans="1:29" x14ac:dyDescent="0.25">
      <c r="A1941" s="23">
        <v>1940</v>
      </c>
      <c r="B1941">
        <v>960</v>
      </c>
      <c r="C1941" t="str">
        <f ca="1">IFERROR(VLOOKUP($B1941,INDIRECT(nfl_game_result),MATCH(C$1,INDIRECT(nfl_game_result_header),0),FALSE),"error")</f>
        <v>2015_11_CIN@ARI</v>
      </c>
      <c r="D1941">
        <f ca="1">IFERROR(IF(ISBLANK(VLOOKUP($B1941,INDIRECT(nfl_game_result),MATCH(D$1,INDIRECT(nfl_game_result_header),0),FALSE)),"",VLOOKUP($B1941,INDIRECT(nfl_game_result),MATCH(D$1,INDIRECT(nfl_game_result_header),0),FALSE)),"error")</f>
        <v>-2.5</v>
      </c>
      <c r="E1941">
        <f ca="1">IFERROR(IF(ISBLANK(VLOOKUP($B1941,INDIRECT(nfl_game_result),MATCH(E$1,INDIRECT(nfl_game_result_header),0),FALSE)),"",VLOOKUP($B1941,INDIRECT(nfl_game_result),MATCH(E$1,INDIRECT(nfl_game_result_header),0),FALSE)),"error")</f>
        <v>-5</v>
      </c>
      <c r="F1941" s="23" t="str">
        <f ca="1">IFERROR(IF(ISBLANK(VLOOKUP($B1941,INDIRECT(nfl_game_result),MATCH(F$1,INDIRECT(nfl_game_result_header),0),FALSE)),"",VLOOKUP($B1941,INDIRECT(nfl_game_result),MATCH(F$1,INDIRECT(nfl_game_result_header),0),FALSE)),"error")</f>
        <v/>
      </c>
      <c r="G1941" s="23" t="str">
        <f ca="1">IFERROR(IF(ISBLANK(VLOOKUP($B1941,INDIRECT(nfl_game_result),MATCH(G$1,INDIRECT(nfl_game_result_header),0),FALSE)),"",VLOOKUP($B1941,INDIRECT(nfl_game_result),MATCH(G$1,INDIRECT(nfl_game_result_header),0),FALSE)),"error")</f>
        <v/>
      </c>
      <c r="H1941">
        <f ca="1">IFERROR(IF(ISBLANK(VLOOKUP($B1941,INDIRECT(nfl_game_result),MATCH(H$1,INDIRECT(nfl_game_result_header),0),FALSE)),"",VLOOKUP($B1941,INDIRECT(nfl_game_result),MATCH(H$1,INDIRECT(nfl_game_result_header),0),FALSE)),"error")</f>
        <v>34</v>
      </c>
      <c r="I1941">
        <f ca="1">IFERROR(IF(ISBLANK(VLOOKUP($B1941,INDIRECT(nfl_game_result),MATCH(I$1,INDIRECT(nfl_game_result_header),0),FALSE)),"",VLOOKUP($B1941,INDIRECT(nfl_game_result),MATCH(I$1,INDIRECT(nfl_game_result_header),0),FALSE)),"error")</f>
        <v>31</v>
      </c>
      <c r="J1941" t="str">
        <f ca="1">IFERROR(IF(ISBLANK(VLOOKUP($B1941,INDIRECT(nfl_game_result),MATCH(J$1,INDIRECT(nfl_game_result_header),0),FALSE)),"",VLOOKUP($B1941,INDIRECT(nfl_game_result),MATCH(J$1,INDIRECT(nfl_game_result_header),0),FALSE)),"error")</f>
        <v>CIN</v>
      </c>
      <c r="K1941" t="str">
        <f ca="1">IFERROR(IF(ISBLANK(VLOOKUP($B1941,INDIRECT(nfl_game_result),MATCH(K$1,INDIRECT(nfl_game_result_header),0),FALSE)),"",VLOOKUP($B1941,INDIRECT(nfl_game_result),MATCH(K$1,INDIRECT(nfl_game_result_header),0),FALSE)),"error")</f>
        <v>ARI</v>
      </c>
      <c r="L1941" s="23" t="str">
        <f ca="1">IFERROR(IF(ISBLANK(VLOOKUP($B1941,INDIRECT(nfl_game_result),MATCH(L$1,INDIRECT(nfl_game_result_header),0),FALSE)),"",VLOOKUP($B1941,INDIRECT(nfl_game_result),MATCH(L$1,INDIRECT(nfl_game_result_header),0),FALSE)),"error")</f>
        <v/>
      </c>
      <c r="M1941" t="s">
        <v>16</v>
      </c>
      <c r="N1941">
        <v>-3</v>
      </c>
      <c r="O1941" t="s">
        <v>64</v>
      </c>
      <c r="P1941">
        <v>6</v>
      </c>
      <c r="Q1941" t="s">
        <v>64</v>
      </c>
      <c r="V1941" s="23" t="s">
        <v>416</v>
      </c>
      <c r="W1941">
        <f ca="1">VALUE(LEFT(C1941, 4))</f>
        <v>2015</v>
      </c>
      <c r="X1941">
        <f ca="1">VALUE(MID(C1941,6,FIND("_",C1941,6)-6))</f>
        <v>11</v>
      </c>
      <c r="Y1941">
        <f ca="1">IF(NOT(OR(ISBLANK(D1941),ISBLANK(E1941),D1941="",E1941="")),D1941-E1941,"")</f>
        <v>2.5</v>
      </c>
      <c r="Z1941">
        <f ca="1">IF(OR(NOT(ISNUMBER(D1941)),ISBLANK(D1941),D1941="",ISBLANK(N1941)),"",ABS(D1941-N1941))</f>
        <v>0.5</v>
      </c>
      <c r="AA1941">
        <f ca="1">IF(OR(ISBLANK(J1941),ISBLANK(O1941),J1941="",O1941=""),"",IF(J1941=O1941,1,0))</f>
        <v>0</v>
      </c>
      <c r="AB1941">
        <f ca="1">IF(OR(ISBLANK(K1941),ISBLANK(Q1941),K1941="",Q1941=""),"",IF(K1941=Q1941,1,0))</f>
        <v>1</v>
      </c>
      <c r="AC1941" s="23" t="str">
        <f t="shared" ca="1" si="30"/>
        <v/>
      </c>
    </row>
    <row r="1942" spans="1:29" x14ac:dyDescent="0.25">
      <c r="A1942" s="23">
        <v>1941</v>
      </c>
      <c r="B1942">
        <v>961</v>
      </c>
      <c r="C1942" t="str">
        <f ca="1">IFERROR(VLOOKUP($B1942,INDIRECT(nfl_game_result),MATCH(C$1,INDIRECT(nfl_game_result_header),0),FALSE),"error")</f>
        <v>2015_11_BUF@NWE</v>
      </c>
      <c r="D1942">
        <f ca="1">IFERROR(IF(ISBLANK(VLOOKUP($B1942,INDIRECT(nfl_game_result),MATCH(D$1,INDIRECT(nfl_game_result_header),0),FALSE)),"",VLOOKUP($B1942,INDIRECT(nfl_game_result),MATCH(D$1,INDIRECT(nfl_game_result_header),0),FALSE)),"error")</f>
        <v>-7.5</v>
      </c>
      <c r="E1942">
        <f ca="1">IFERROR(IF(ISBLANK(VLOOKUP($B1942,INDIRECT(nfl_game_result),MATCH(E$1,INDIRECT(nfl_game_result_header),0),FALSE)),"",VLOOKUP($B1942,INDIRECT(nfl_game_result),MATCH(E$1,INDIRECT(nfl_game_result_header),0),FALSE)),"error")</f>
        <v>-7</v>
      </c>
      <c r="F1942" s="23" t="str">
        <f ca="1">IFERROR(IF(ISBLANK(VLOOKUP($B1942,INDIRECT(nfl_game_result),MATCH(F$1,INDIRECT(nfl_game_result_header),0),FALSE)),"",VLOOKUP($B1942,INDIRECT(nfl_game_result),MATCH(F$1,INDIRECT(nfl_game_result_header),0),FALSE)),"error")</f>
        <v/>
      </c>
      <c r="G1942" s="23" t="str">
        <f ca="1">IFERROR(IF(ISBLANK(VLOOKUP($B1942,INDIRECT(nfl_game_result),MATCH(G$1,INDIRECT(nfl_game_result_header),0),FALSE)),"",VLOOKUP($B1942,INDIRECT(nfl_game_result),MATCH(G$1,INDIRECT(nfl_game_result_header),0),FALSE)),"error")</f>
        <v/>
      </c>
      <c r="H1942">
        <f ca="1">IFERROR(IF(ISBLANK(VLOOKUP($B1942,INDIRECT(nfl_game_result),MATCH(H$1,INDIRECT(nfl_game_result_header),0),FALSE)),"",VLOOKUP($B1942,INDIRECT(nfl_game_result),MATCH(H$1,INDIRECT(nfl_game_result_header),0),FALSE)),"error")</f>
        <v>20</v>
      </c>
      <c r="I1942">
        <f ca="1">IFERROR(IF(ISBLANK(VLOOKUP($B1942,INDIRECT(nfl_game_result),MATCH(I$1,INDIRECT(nfl_game_result_header),0),FALSE)),"",VLOOKUP($B1942,INDIRECT(nfl_game_result),MATCH(I$1,INDIRECT(nfl_game_result_header),0),FALSE)),"error")</f>
        <v>13</v>
      </c>
      <c r="J1942" t="str">
        <f ca="1">IFERROR(IF(ISBLANK(VLOOKUP($B1942,INDIRECT(nfl_game_result),MATCH(J$1,INDIRECT(nfl_game_result_header),0),FALSE)),"",VLOOKUP($B1942,INDIRECT(nfl_game_result),MATCH(J$1,INDIRECT(nfl_game_result_header),0),FALSE)),"error")</f>
        <v>na</v>
      </c>
      <c r="K1942" t="str">
        <f ca="1">IFERROR(IF(ISBLANK(VLOOKUP($B1942,INDIRECT(nfl_game_result),MATCH(K$1,INDIRECT(nfl_game_result_header),0),FALSE)),"",VLOOKUP($B1942,INDIRECT(nfl_game_result),MATCH(K$1,INDIRECT(nfl_game_result_header),0),FALSE)),"error")</f>
        <v>NWE</v>
      </c>
      <c r="L1942" s="23" t="str">
        <f ca="1">IFERROR(IF(ISBLANK(VLOOKUP($B1942,INDIRECT(nfl_game_result),MATCH(L$1,INDIRECT(nfl_game_result_header),0),FALSE)),"",VLOOKUP($B1942,INDIRECT(nfl_game_result),MATCH(L$1,INDIRECT(nfl_game_result_header),0),FALSE)),"error")</f>
        <v/>
      </c>
      <c r="M1942" t="s">
        <v>16</v>
      </c>
      <c r="N1942">
        <v>-7.5</v>
      </c>
      <c r="O1942" t="s">
        <v>66</v>
      </c>
      <c r="P1942">
        <v>4</v>
      </c>
      <c r="Q1942" t="s">
        <v>332</v>
      </c>
      <c r="V1942" s="23" t="s">
        <v>416</v>
      </c>
      <c r="W1942">
        <f ca="1">VALUE(LEFT(C1942, 4))</f>
        <v>2015</v>
      </c>
      <c r="X1942">
        <f ca="1">VALUE(MID(C1942,6,FIND("_",C1942,6)-6))</f>
        <v>11</v>
      </c>
      <c r="Y1942">
        <f ca="1">IF(NOT(OR(ISBLANK(D1942),ISBLANK(E1942),D1942="",E1942="")),D1942-E1942,"")</f>
        <v>-0.5</v>
      </c>
      <c r="Z1942">
        <f ca="1">IF(OR(NOT(ISNUMBER(D1942)),ISBLANK(D1942),D1942="",ISBLANK(N1942)),"",ABS(D1942-N1942))</f>
        <v>0</v>
      </c>
      <c r="AA1942">
        <f ca="1">IF(OR(ISBLANK(J1942),ISBLANK(O1942),J1942="",O1942=""),"",IF(J1942=O1942,1,0))</f>
        <v>0</v>
      </c>
      <c r="AB1942">
        <f ca="1">IF(OR(ISBLANK(K1942),ISBLANK(Q1942),K1942="",Q1942=""),"",IF(K1942=Q1942,1,0))</f>
        <v>1</v>
      </c>
      <c r="AC1942" s="23" t="str">
        <f t="shared" ca="1" si="30"/>
        <v/>
      </c>
    </row>
    <row r="1943" spans="1:29" x14ac:dyDescent="0.25">
      <c r="A1943" s="23">
        <v>1942</v>
      </c>
      <c r="B1943">
        <v>948</v>
      </c>
      <c r="C1943" t="str">
        <f ca="1">IFERROR(VLOOKUP($B1943,INDIRECT(nfl_game_result),MATCH(C$1,INDIRECT(nfl_game_result_header),0),FALSE),"error")</f>
        <v>2015_11_TEN@JAX</v>
      </c>
      <c r="D1943">
        <f ca="1">IFERROR(IF(ISBLANK(VLOOKUP($B1943,INDIRECT(nfl_game_result),MATCH(D$1,INDIRECT(nfl_game_result_header),0),FALSE)),"",VLOOKUP($B1943,INDIRECT(nfl_game_result),MATCH(D$1,INDIRECT(nfl_game_result_header),0),FALSE)),"error")</f>
        <v>-3</v>
      </c>
      <c r="E1943">
        <f ca="1">IFERROR(IF(ISBLANK(VLOOKUP($B1943,INDIRECT(nfl_game_result),MATCH(E$1,INDIRECT(nfl_game_result_header),0),FALSE)),"",VLOOKUP($B1943,INDIRECT(nfl_game_result),MATCH(E$1,INDIRECT(nfl_game_result_header),0),FALSE)),"error")</f>
        <v>-3</v>
      </c>
      <c r="F1943" s="23" t="str">
        <f ca="1">IFERROR(IF(ISBLANK(VLOOKUP($B1943,INDIRECT(nfl_game_result),MATCH(F$1,INDIRECT(nfl_game_result_header),0),FALSE)),"",VLOOKUP($B1943,INDIRECT(nfl_game_result),MATCH(F$1,INDIRECT(nfl_game_result_header),0),FALSE)),"error")</f>
        <v/>
      </c>
      <c r="G1943" s="23" t="str">
        <f ca="1">IFERROR(IF(ISBLANK(VLOOKUP($B1943,INDIRECT(nfl_game_result),MATCH(G$1,INDIRECT(nfl_game_result_header),0),FALSE)),"",VLOOKUP($B1943,INDIRECT(nfl_game_result),MATCH(G$1,INDIRECT(nfl_game_result_header),0),FALSE)),"error")</f>
        <v/>
      </c>
      <c r="H1943">
        <f ca="1">IFERROR(IF(ISBLANK(VLOOKUP($B1943,INDIRECT(nfl_game_result),MATCH(H$1,INDIRECT(nfl_game_result_header),0),FALSE)),"",VLOOKUP($B1943,INDIRECT(nfl_game_result),MATCH(H$1,INDIRECT(nfl_game_result_header),0),FALSE)),"error")</f>
        <v>19</v>
      </c>
      <c r="I1943">
        <f ca="1">IFERROR(IF(ISBLANK(VLOOKUP($B1943,INDIRECT(nfl_game_result),MATCH(I$1,INDIRECT(nfl_game_result_header),0),FALSE)),"",VLOOKUP($B1943,INDIRECT(nfl_game_result),MATCH(I$1,INDIRECT(nfl_game_result_header),0),FALSE)),"error")</f>
        <v>13</v>
      </c>
      <c r="J1943" t="str">
        <f ca="1">IFERROR(IF(ISBLANK(VLOOKUP($B1943,INDIRECT(nfl_game_result),MATCH(J$1,INDIRECT(nfl_game_result_header),0),FALSE)),"",VLOOKUP($B1943,INDIRECT(nfl_game_result),MATCH(J$1,INDIRECT(nfl_game_result_header),0),FALSE)),"error")</f>
        <v>JAX</v>
      </c>
      <c r="K1943" t="str">
        <f ca="1">IFERROR(IF(ISBLANK(VLOOKUP($B1943,INDIRECT(nfl_game_result),MATCH(K$1,INDIRECT(nfl_game_result_header),0),FALSE)),"",VLOOKUP($B1943,INDIRECT(nfl_game_result),MATCH(K$1,INDIRECT(nfl_game_result_header),0),FALSE)),"error")</f>
        <v>JAX</v>
      </c>
      <c r="L1943" s="23" t="str">
        <f ca="1">IFERROR(IF(ISBLANK(VLOOKUP($B1943,INDIRECT(nfl_game_result),MATCH(L$1,INDIRECT(nfl_game_result_header),0),FALSE)),"",VLOOKUP($B1943,INDIRECT(nfl_game_result),MATCH(L$1,INDIRECT(nfl_game_result_header),0),FALSE)),"error")</f>
        <v/>
      </c>
      <c r="M1943" t="s">
        <v>14</v>
      </c>
      <c r="N1943">
        <v>-3</v>
      </c>
      <c r="O1943" t="s">
        <v>77</v>
      </c>
      <c r="P1943">
        <v>14</v>
      </c>
      <c r="Q1943" t="s">
        <v>77</v>
      </c>
      <c r="V1943" s="23" t="s">
        <v>416</v>
      </c>
      <c r="W1943">
        <f ca="1">VALUE(LEFT(C1943, 4))</f>
        <v>2015</v>
      </c>
      <c r="X1943">
        <f ca="1">VALUE(MID(C1943,6,FIND("_",C1943,6)-6))</f>
        <v>11</v>
      </c>
      <c r="Y1943">
        <f ca="1">IF(NOT(OR(ISBLANK(D1943),ISBLANK(E1943),D1943="",E1943="")),D1943-E1943,"")</f>
        <v>0</v>
      </c>
      <c r="Z1943">
        <f ca="1">IF(OR(NOT(ISNUMBER(D1943)),ISBLANK(D1943),D1943="",ISBLANK(N1943)),"",ABS(D1943-N1943))</f>
        <v>0</v>
      </c>
      <c r="AA1943">
        <f ca="1">IF(OR(ISBLANK(J1943),ISBLANK(O1943),J1943="",O1943=""),"",IF(J1943=O1943,1,0))</f>
        <v>1</v>
      </c>
      <c r="AB1943">
        <f ca="1">IF(OR(ISBLANK(K1943),ISBLANK(Q1943),K1943="",Q1943=""),"",IF(K1943=Q1943,1,0))</f>
        <v>1</v>
      </c>
      <c r="AC1943" s="23" t="str">
        <f t="shared" ca="1" si="30"/>
        <v/>
      </c>
    </row>
    <row r="1944" spans="1:29" x14ac:dyDescent="0.25">
      <c r="A1944" s="23">
        <v>1943</v>
      </c>
      <c r="B1944">
        <v>949</v>
      </c>
      <c r="C1944" t="str">
        <f ca="1">IFERROR(VLOOKUP($B1944,INDIRECT(nfl_game_result),MATCH(C$1,INDIRECT(nfl_game_result_header),0),FALSE),"error")</f>
        <v>2015_11_DAL@MIA</v>
      </c>
      <c r="D1944">
        <f ca="1">IFERROR(IF(ISBLANK(VLOOKUP($B1944,INDIRECT(nfl_game_result),MATCH(D$1,INDIRECT(nfl_game_result_header),0),FALSE)),"",VLOOKUP($B1944,INDIRECT(nfl_game_result),MATCH(D$1,INDIRECT(nfl_game_result_header),0),FALSE)),"error")</f>
        <v>-1</v>
      </c>
      <c r="E1944">
        <f ca="1">IFERROR(IF(ISBLANK(VLOOKUP($B1944,INDIRECT(nfl_game_result),MATCH(E$1,INDIRECT(nfl_game_result_header),0),FALSE)),"",VLOOKUP($B1944,INDIRECT(nfl_game_result),MATCH(E$1,INDIRECT(nfl_game_result_header),0),FALSE)),"error")</f>
        <v>2</v>
      </c>
      <c r="F1944" s="23" t="str">
        <f ca="1">IFERROR(IF(ISBLANK(VLOOKUP($B1944,INDIRECT(nfl_game_result),MATCH(F$1,INDIRECT(nfl_game_result_header),0),FALSE)),"",VLOOKUP($B1944,INDIRECT(nfl_game_result),MATCH(F$1,INDIRECT(nfl_game_result_header),0),FALSE)),"error")</f>
        <v/>
      </c>
      <c r="G1944" s="23" t="str">
        <f ca="1">IFERROR(IF(ISBLANK(VLOOKUP($B1944,INDIRECT(nfl_game_result),MATCH(G$1,INDIRECT(nfl_game_result_header),0),FALSE)),"",VLOOKUP($B1944,INDIRECT(nfl_game_result),MATCH(G$1,INDIRECT(nfl_game_result_header),0),FALSE)),"error")</f>
        <v/>
      </c>
      <c r="H1944">
        <f ca="1">IFERROR(IF(ISBLANK(VLOOKUP($B1944,INDIRECT(nfl_game_result),MATCH(H$1,INDIRECT(nfl_game_result_header),0),FALSE)),"",VLOOKUP($B1944,INDIRECT(nfl_game_result),MATCH(H$1,INDIRECT(nfl_game_result_header),0),FALSE)),"error")</f>
        <v>14</v>
      </c>
      <c r="I1944">
        <f ca="1">IFERROR(IF(ISBLANK(VLOOKUP($B1944,INDIRECT(nfl_game_result),MATCH(I$1,INDIRECT(nfl_game_result_header),0),FALSE)),"",VLOOKUP($B1944,INDIRECT(nfl_game_result),MATCH(I$1,INDIRECT(nfl_game_result_header),0),FALSE)),"error")</f>
        <v>24</v>
      </c>
      <c r="J1944" t="str">
        <f ca="1">IFERROR(IF(ISBLANK(VLOOKUP($B1944,INDIRECT(nfl_game_result),MATCH(J$1,INDIRECT(nfl_game_result_header),0),FALSE)),"",VLOOKUP($B1944,INDIRECT(nfl_game_result),MATCH(J$1,INDIRECT(nfl_game_result_header),0),FALSE)),"error")</f>
        <v>DAL</v>
      </c>
      <c r="K1944" t="str">
        <f ca="1">IFERROR(IF(ISBLANK(VLOOKUP($B1944,INDIRECT(nfl_game_result),MATCH(K$1,INDIRECT(nfl_game_result_header),0),FALSE)),"",VLOOKUP($B1944,INDIRECT(nfl_game_result),MATCH(K$1,INDIRECT(nfl_game_result_header),0),FALSE)),"error")</f>
        <v>DAL</v>
      </c>
      <c r="L1944" s="23" t="str">
        <f ca="1">IFERROR(IF(ISBLANK(VLOOKUP($B1944,INDIRECT(nfl_game_result),MATCH(L$1,INDIRECT(nfl_game_result_header),0),FALSE)),"",VLOOKUP($B1944,INDIRECT(nfl_game_result),MATCH(L$1,INDIRECT(nfl_game_result_header),0),FALSE)),"error")</f>
        <v/>
      </c>
      <c r="M1944" t="s">
        <v>14</v>
      </c>
      <c r="N1944">
        <v>-3</v>
      </c>
      <c r="O1944" t="s">
        <v>79</v>
      </c>
      <c r="P1944">
        <v>13</v>
      </c>
      <c r="Q1944" t="s">
        <v>79</v>
      </c>
      <c r="V1944" s="23" t="s">
        <v>416</v>
      </c>
      <c r="W1944">
        <f ca="1">VALUE(LEFT(C1944, 4))</f>
        <v>2015</v>
      </c>
      <c r="X1944">
        <f ca="1">VALUE(MID(C1944,6,FIND("_",C1944,6)-6))</f>
        <v>11</v>
      </c>
      <c r="Y1944">
        <f ca="1">IF(NOT(OR(ISBLANK(D1944),ISBLANK(E1944),D1944="",E1944="")),D1944-E1944,"")</f>
        <v>-3</v>
      </c>
      <c r="Z1944">
        <f ca="1">IF(OR(NOT(ISNUMBER(D1944)),ISBLANK(D1944),D1944="",ISBLANK(N1944)),"",ABS(D1944-N1944))</f>
        <v>2</v>
      </c>
      <c r="AA1944">
        <f ca="1">IF(OR(ISBLANK(J1944),ISBLANK(O1944),J1944="",O1944=""),"",IF(J1944=O1944,1,0))</f>
        <v>0</v>
      </c>
      <c r="AB1944">
        <f ca="1">IF(OR(ISBLANK(K1944),ISBLANK(Q1944),K1944="",Q1944=""),"",IF(K1944=Q1944,1,0))</f>
        <v>0</v>
      </c>
      <c r="AC1944" s="23" t="str">
        <f t="shared" ca="1" si="30"/>
        <v/>
      </c>
    </row>
    <row r="1945" spans="1:29" x14ac:dyDescent="0.25">
      <c r="A1945" s="23">
        <v>1944</v>
      </c>
      <c r="B1945">
        <v>950</v>
      </c>
      <c r="C1945" t="str">
        <f ca="1">IFERROR(VLOOKUP($B1945,INDIRECT(nfl_game_result),MATCH(C$1,INDIRECT(nfl_game_result_header),0),FALSE),"error")</f>
        <v>2015_11_OAK@DET</v>
      </c>
      <c r="D1945">
        <f ca="1">IFERROR(IF(ISBLANK(VLOOKUP($B1945,INDIRECT(nfl_game_result),MATCH(D$1,INDIRECT(nfl_game_result_header),0),FALSE)),"",VLOOKUP($B1945,INDIRECT(nfl_game_result),MATCH(D$1,INDIRECT(nfl_game_result_header),0),FALSE)),"error")</f>
        <v>0</v>
      </c>
      <c r="E1945">
        <f ca="1">IFERROR(IF(ISBLANK(VLOOKUP($B1945,INDIRECT(nfl_game_result),MATCH(E$1,INDIRECT(nfl_game_result_header),0),FALSE)),"",VLOOKUP($B1945,INDIRECT(nfl_game_result),MATCH(E$1,INDIRECT(nfl_game_result_header),0),FALSE)),"error")</f>
        <v>0</v>
      </c>
      <c r="F1945" s="23" t="str">
        <f ca="1">IFERROR(IF(ISBLANK(VLOOKUP($B1945,INDIRECT(nfl_game_result),MATCH(F$1,INDIRECT(nfl_game_result_header),0),FALSE)),"",VLOOKUP($B1945,INDIRECT(nfl_game_result),MATCH(F$1,INDIRECT(nfl_game_result_header),0),FALSE)),"error")</f>
        <v/>
      </c>
      <c r="G1945" s="23" t="str">
        <f ca="1">IFERROR(IF(ISBLANK(VLOOKUP($B1945,INDIRECT(nfl_game_result),MATCH(G$1,INDIRECT(nfl_game_result_header),0),FALSE)),"",VLOOKUP($B1945,INDIRECT(nfl_game_result),MATCH(G$1,INDIRECT(nfl_game_result_header),0),FALSE)),"error")</f>
        <v/>
      </c>
      <c r="H1945">
        <f ca="1">IFERROR(IF(ISBLANK(VLOOKUP($B1945,INDIRECT(nfl_game_result),MATCH(H$1,INDIRECT(nfl_game_result_header),0),FALSE)),"",VLOOKUP($B1945,INDIRECT(nfl_game_result),MATCH(H$1,INDIRECT(nfl_game_result_header),0),FALSE)),"error")</f>
        <v>18</v>
      </c>
      <c r="I1945">
        <f ca="1">IFERROR(IF(ISBLANK(VLOOKUP($B1945,INDIRECT(nfl_game_result),MATCH(I$1,INDIRECT(nfl_game_result_header),0),FALSE)),"",VLOOKUP($B1945,INDIRECT(nfl_game_result),MATCH(I$1,INDIRECT(nfl_game_result_header),0),FALSE)),"error")</f>
        <v>13</v>
      </c>
      <c r="J1945" t="str">
        <f ca="1">IFERROR(IF(ISBLANK(VLOOKUP($B1945,INDIRECT(nfl_game_result),MATCH(J$1,INDIRECT(nfl_game_result_header),0),FALSE)),"",VLOOKUP($B1945,INDIRECT(nfl_game_result),MATCH(J$1,INDIRECT(nfl_game_result_header),0),FALSE)),"error")</f>
        <v>DET</v>
      </c>
      <c r="K1945" t="str">
        <f ca="1">IFERROR(IF(ISBLANK(VLOOKUP($B1945,INDIRECT(nfl_game_result),MATCH(K$1,INDIRECT(nfl_game_result_header),0),FALSE)),"",VLOOKUP($B1945,INDIRECT(nfl_game_result),MATCH(K$1,INDIRECT(nfl_game_result_header),0),FALSE)),"error")</f>
        <v>DET</v>
      </c>
      <c r="L1945" s="23" t="str">
        <f ca="1">IFERROR(IF(ISBLANK(VLOOKUP($B1945,INDIRECT(nfl_game_result),MATCH(L$1,INDIRECT(nfl_game_result_header),0),FALSE)),"",VLOOKUP($B1945,INDIRECT(nfl_game_result),MATCH(L$1,INDIRECT(nfl_game_result_header),0),FALSE)),"error")</f>
        <v/>
      </c>
      <c r="M1945" t="s">
        <v>14</v>
      </c>
      <c r="N1945">
        <v>-1</v>
      </c>
      <c r="O1945" t="s">
        <v>73</v>
      </c>
      <c r="P1945">
        <v>10</v>
      </c>
      <c r="Q1945" t="s">
        <v>73</v>
      </c>
      <c r="V1945" s="23" t="s">
        <v>416</v>
      </c>
      <c r="W1945">
        <f ca="1">VALUE(LEFT(C1945, 4))</f>
        <v>2015</v>
      </c>
      <c r="X1945">
        <f ca="1">VALUE(MID(C1945,6,FIND("_",C1945,6)-6))</f>
        <v>11</v>
      </c>
      <c r="Y1945">
        <f ca="1">IF(NOT(OR(ISBLANK(D1945),ISBLANK(E1945),D1945="",E1945="")),D1945-E1945,"")</f>
        <v>0</v>
      </c>
      <c r="Z1945">
        <f ca="1">IF(OR(NOT(ISNUMBER(D1945)),ISBLANK(D1945),D1945="",ISBLANK(N1945)),"",ABS(D1945-N1945))</f>
        <v>1</v>
      </c>
      <c r="AA1945">
        <f ca="1">IF(OR(ISBLANK(J1945),ISBLANK(O1945),J1945="",O1945=""),"",IF(J1945=O1945,1,0))</f>
        <v>1</v>
      </c>
      <c r="AB1945">
        <f ca="1">IF(OR(ISBLANK(K1945),ISBLANK(Q1945),K1945="",Q1945=""),"",IF(K1945=Q1945,1,0))</f>
        <v>1</v>
      </c>
      <c r="AC1945" s="23" t="str">
        <f t="shared" ca="1" si="30"/>
        <v/>
      </c>
    </row>
    <row r="1946" spans="1:29" x14ac:dyDescent="0.25">
      <c r="A1946" s="23">
        <v>1945</v>
      </c>
      <c r="B1946">
        <v>951</v>
      </c>
      <c r="C1946" t="str">
        <f ca="1">IFERROR(VLOOKUP($B1946,INDIRECT(nfl_game_result),MATCH(C$1,INDIRECT(nfl_game_result_header),0),FALSE),"error")</f>
        <v>2015_11_IND@ATL</v>
      </c>
      <c r="D1946">
        <f ca="1">IFERROR(IF(ISBLANK(VLOOKUP($B1946,INDIRECT(nfl_game_result),MATCH(D$1,INDIRECT(nfl_game_result_header),0),FALSE)),"",VLOOKUP($B1946,INDIRECT(nfl_game_result),MATCH(D$1,INDIRECT(nfl_game_result_header),0),FALSE)),"error")</f>
        <v>-4</v>
      </c>
      <c r="E1946">
        <f ca="1">IFERROR(IF(ISBLANK(VLOOKUP($B1946,INDIRECT(nfl_game_result),MATCH(E$1,INDIRECT(nfl_game_result_header),0),FALSE)),"",VLOOKUP($B1946,INDIRECT(nfl_game_result),MATCH(E$1,INDIRECT(nfl_game_result_header),0),FALSE)),"error")</f>
        <v>-4.5</v>
      </c>
      <c r="F1946" s="23" t="str">
        <f ca="1">IFERROR(IF(ISBLANK(VLOOKUP($B1946,INDIRECT(nfl_game_result),MATCH(F$1,INDIRECT(nfl_game_result_header),0),FALSE)),"",VLOOKUP($B1946,INDIRECT(nfl_game_result),MATCH(F$1,INDIRECT(nfl_game_result_header),0),FALSE)),"error")</f>
        <v/>
      </c>
      <c r="G1946" s="23" t="str">
        <f ca="1">IFERROR(IF(ISBLANK(VLOOKUP($B1946,INDIRECT(nfl_game_result),MATCH(G$1,INDIRECT(nfl_game_result_header),0),FALSE)),"",VLOOKUP($B1946,INDIRECT(nfl_game_result),MATCH(G$1,INDIRECT(nfl_game_result_header),0),FALSE)),"error")</f>
        <v/>
      </c>
      <c r="H1946">
        <f ca="1">IFERROR(IF(ISBLANK(VLOOKUP($B1946,INDIRECT(nfl_game_result),MATCH(H$1,INDIRECT(nfl_game_result_header),0),FALSE)),"",VLOOKUP($B1946,INDIRECT(nfl_game_result),MATCH(H$1,INDIRECT(nfl_game_result_header),0),FALSE)),"error")</f>
        <v>21</v>
      </c>
      <c r="I1946">
        <f ca="1">IFERROR(IF(ISBLANK(VLOOKUP($B1946,INDIRECT(nfl_game_result),MATCH(I$1,INDIRECT(nfl_game_result_header),0),FALSE)),"",VLOOKUP($B1946,INDIRECT(nfl_game_result),MATCH(I$1,INDIRECT(nfl_game_result_header),0),FALSE)),"error")</f>
        <v>24</v>
      </c>
      <c r="J1946" t="str">
        <f ca="1">IFERROR(IF(ISBLANK(VLOOKUP($B1946,INDIRECT(nfl_game_result),MATCH(J$1,INDIRECT(nfl_game_result_header),0),FALSE)),"",VLOOKUP($B1946,INDIRECT(nfl_game_result),MATCH(J$1,INDIRECT(nfl_game_result_header),0),FALSE)),"error")</f>
        <v>IND</v>
      </c>
      <c r="K1946" t="str">
        <f ca="1">IFERROR(IF(ISBLANK(VLOOKUP($B1946,INDIRECT(nfl_game_result),MATCH(K$1,INDIRECT(nfl_game_result_header),0),FALSE)),"",VLOOKUP($B1946,INDIRECT(nfl_game_result),MATCH(K$1,INDIRECT(nfl_game_result_header),0),FALSE)),"error")</f>
        <v>IND</v>
      </c>
      <c r="L1946" s="23" t="str">
        <f ca="1">IFERROR(IF(ISBLANK(VLOOKUP($B1946,INDIRECT(nfl_game_result),MATCH(L$1,INDIRECT(nfl_game_result_header),0),FALSE)),"",VLOOKUP($B1946,INDIRECT(nfl_game_result),MATCH(L$1,INDIRECT(nfl_game_result_header),0),FALSE)),"error")</f>
        <v/>
      </c>
      <c r="M1946" t="s">
        <v>14</v>
      </c>
      <c r="N1946">
        <v>-3.5</v>
      </c>
      <c r="O1946" t="s">
        <v>76</v>
      </c>
      <c r="P1946">
        <v>4</v>
      </c>
      <c r="Q1946" t="s">
        <v>20</v>
      </c>
      <c r="V1946" s="23" t="s">
        <v>416</v>
      </c>
      <c r="W1946">
        <f ca="1">VALUE(LEFT(C1946, 4))</f>
        <v>2015</v>
      </c>
      <c r="X1946">
        <f ca="1">VALUE(MID(C1946,6,FIND("_",C1946,6)-6))</f>
        <v>11</v>
      </c>
      <c r="Y1946">
        <f ca="1">IF(NOT(OR(ISBLANK(D1946),ISBLANK(E1946),D1946="",E1946="")),D1946-E1946,"")</f>
        <v>0.5</v>
      </c>
      <c r="Z1946">
        <f ca="1">IF(OR(NOT(ISNUMBER(D1946)),ISBLANK(D1946),D1946="",ISBLANK(N1946)),"",ABS(D1946-N1946))</f>
        <v>0.5</v>
      </c>
      <c r="AA1946">
        <f ca="1">IF(OR(ISBLANK(J1946),ISBLANK(O1946),J1946="",O1946=""),"",IF(J1946=O1946,1,0))</f>
        <v>1</v>
      </c>
      <c r="AB1946">
        <f ca="1">IF(OR(ISBLANK(K1946),ISBLANK(Q1946),K1946="",Q1946=""),"",IF(K1946=Q1946,1,0))</f>
        <v>0</v>
      </c>
      <c r="AC1946" s="23" t="str">
        <f t="shared" ca="1" si="30"/>
        <v/>
      </c>
    </row>
    <row r="1947" spans="1:29" x14ac:dyDescent="0.25">
      <c r="A1947" s="23">
        <v>1946</v>
      </c>
      <c r="B1947">
        <v>952</v>
      </c>
      <c r="C1947" t="str">
        <f ca="1">IFERROR(VLOOKUP($B1947,INDIRECT(nfl_game_result),MATCH(C$1,INDIRECT(nfl_game_result_header),0),FALSE),"error")</f>
        <v>2015_11_NYJ@HOU</v>
      </c>
      <c r="D1947">
        <f ca="1">IFERROR(IF(ISBLANK(VLOOKUP($B1947,INDIRECT(nfl_game_result),MATCH(D$1,INDIRECT(nfl_game_result_header),0),FALSE)),"",VLOOKUP($B1947,INDIRECT(nfl_game_result),MATCH(D$1,INDIRECT(nfl_game_result_header),0),FALSE)),"error")</f>
        <v>2.5</v>
      </c>
      <c r="E1947">
        <f ca="1">IFERROR(IF(ISBLANK(VLOOKUP($B1947,INDIRECT(nfl_game_result),MATCH(E$1,INDIRECT(nfl_game_result_header),0),FALSE)),"",VLOOKUP($B1947,INDIRECT(nfl_game_result),MATCH(E$1,INDIRECT(nfl_game_result_header),0),FALSE)),"error")</f>
        <v>3</v>
      </c>
      <c r="F1947" s="23" t="str">
        <f ca="1">IFERROR(IF(ISBLANK(VLOOKUP($B1947,INDIRECT(nfl_game_result),MATCH(F$1,INDIRECT(nfl_game_result_header),0),FALSE)),"",VLOOKUP($B1947,INDIRECT(nfl_game_result),MATCH(F$1,INDIRECT(nfl_game_result_header),0),FALSE)),"error")</f>
        <v/>
      </c>
      <c r="G1947" s="23" t="str">
        <f ca="1">IFERROR(IF(ISBLANK(VLOOKUP($B1947,INDIRECT(nfl_game_result),MATCH(G$1,INDIRECT(nfl_game_result_header),0),FALSE)),"",VLOOKUP($B1947,INDIRECT(nfl_game_result),MATCH(G$1,INDIRECT(nfl_game_result_header),0),FALSE)),"error")</f>
        <v/>
      </c>
      <c r="H1947">
        <f ca="1">IFERROR(IF(ISBLANK(VLOOKUP($B1947,INDIRECT(nfl_game_result),MATCH(H$1,INDIRECT(nfl_game_result_header),0),FALSE)),"",VLOOKUP($B1947,INDIRECT(nfl_game_result),MATCH(H$1,INDIRECT(nfl_game_result_header),0),FALSE)),"error")</f>
        <v>24</v>
      </c>
      <c r="I1947">
        <f ca="1">IFERROR(IF(ISBLANK(VLOOKUP($B1947,INDIRECT(nfl_game_result),MATCH(I$1,INDIRECT(nfl_game_result_header),0),FALSE)),"",VLOOKUP($B1947,INDIRECT(nfl_game_result),MATCH(I$1,INDIRECT(nfl_game_result_header),0),FALSE)),"error")</f>
        <v>17</v>
      </c>
      <c r="J1947" t="str">
        <f ca="1">IFERROR(IF(ISBLANK(VLOOKUP($B1947,INDIRECT(nfl_game_result),MATCH(J$1,INDIRECT(nfl_game_result_header),0),FALSE)),"",VLOOKUP($B1947,INDIRECT(nfl_game_result),MATCH(J$1,INDIRECT(nfl_game_result_header),0),FALSE)),"error")</f>
        <v>HOU</v>
      </c>
      <c r="K1947" t="str">
        <f ca="1">IFERROR(IF(ISBLANK(VLOOKUP($B1947,INDIRECT(nfl_game_result),MATCH(K$1,INDIRECT(nfl_game_result_header),0),FALSE)),"",VLOOKUP($B1947,INDIRECT(nfl_game_result),MATCH(K$1,INDIRECT(nfl_game_result_header),0),FALSE)),"error")</f>
        <v>HOU</v>
      </c>
      <c r="L1947" s="23" t="str">
        <f ca="1">IFERROR(IF(ISBLANK(VLOOKUP($B1947,INDIRECT(nfl_game_result),MATCH(L$1,INDIRECT(nfl_game_result_header),0),FALSE)),"",VLOOKUP($B1947,INDIRECT(nfl_game_result),MATCH(L$1,INDIRECT(nfl_game_result_header),0),FALSE)),"error")</f>
        <v/>
      </c>
      <c r="M1947" t="s">
        <v>14</v>
      </c>
      <c r="N1947">
        <v>3</v>
      </c>
      <c r="O1947" t="s">
        <v>84</v>
      </c>
      <c r="P1947">
        <v>1</v>
      </c>
      <c r="Q1947" t="s">
        <v>84</v>
      </c>
      <c r="V1947" s="23" t="s">
        <v>416</v>
      </c>
      <c r="W1947">
        <f ca="1">VALUE(LEFT(C1947, 4))</f>
        <v>2015</v>
      </c>
      <c r="X1947">
        <f ca="1">VALUE(MID(C1947,6,FIND("_",C1947,6)-6))</f>
        <v>11</v>
      </c>
      <c r="Y1947">
        <f ca="1">IF(NOT(OR(ISBLANK(D1947),ISBLANK(E1947),D1947="",E1947="")),D1947-E1947,"")</f>
        <v>-0.5</v>
      </c>
      <c r="Z1947">
        <f ca="1">IF(OR(NOT(ISNUMBER(D1947)),ISBLANK(D1947),D1947="",ISBLANK(N1947)),"",ABS(D1947-N1947))</f>
        <v>0.5</v>
      </c>
      <c r="AA1947">
        <f ca="1">IF(OR(ISBLANK(J1947),ISBLANK(O1947),J1947="",O1947=""),"",IF(J1947=O1947,1,0))</f>
        <v>0</v>
      </c>
      <c r="AB1947">
        <f ca="1">IF(OR(ISBLANK(K1947),ISBLANK(Q1947),K1947="",Q1947=""),"",IF(K1947=Q1947,1,0))</f>
        <v>0</v>
      </c>
      <c r="AC1947" s="23" t="str">
        <f t="shared" ca="1" si="30"/>
        <v/>
      </c>
    </row>
    <row r="1948" spans="1:29" x14ac:dyDescent="0.25">
      <c r="A1948" s="23">
        <v>1947</v>
      </c>
      <c r="B1948">
        <v>953</v>
      </c>
      <c r="C1948" t="str">
        <f ca="1">IFERROR(VLOOKUP($B1948,INDIRECT(nfl_game_result),MATCH(C$1,INDIRECT(nfl_game_result_header),0),FALSE),"error")</f>
        <v>2015_11_TBY@PHI</v>
      </c>
      <c r="D1948">
        <f ca="1">IFERROR(IF(ISBLANK(VLOOKUP($B1948,INDIRECT(nfl_game_result),MATCH(D$1,INDIRECT(nfl_game_result_header),0),FALSE)),"",VLOOKUP($B1948,INDIRECT(nfl_game_result),MATCH(D$1,INDIRECT(nfl_game_result_header),0),FALSE)),"error")</f>
        <v>-7</v>
      </c>
      <c r="E1948">
        <f ca="1">IFERROR(IF(ISBLANK(VLOOKUP($B1948,INDIRECT(nfl_game_result),MATCH(E$1,INDIRECT(nfl_game_result_header),0),FALSE)),"",VLOOKUP($B1948,INDIRECT(nfl_game_result),MATCH(E$1,INDIRECT(nfl_game_result_header),0),FALSE)),"error")</f>
        <v>-6</v>
      </c>
      <c r="F1948" s="23" t="str">
        <f ca="1">IFERROR(IF(ISBLANK(VLOOKUP($B1948,INDIRECT(nfl_game_result),MATCH(F$1,INDIRECT(nfl_game_result_header),0),FALSE)),"",VLOOKUP($B1948,INDIRECT(nfl_game_result),MATCH(F$1,INDIRECT(nfl_game_result_header),0),FALSE)),"error")</f>
        <v/>
      </c>
      <c r="G1948" s="23" t="str">
        <f ca="1">IFERROR(IF(ISBLANK(VLOOKUP($B1948,INDIRECT(nfl_game_result),MATCH(G$1,INDIRECT(nfl_game_result_header),0),FALSE)),"",VLOOKUP($B1948,INDIRECT(nfl_game_result),MATCH(G$1,INDIRECT(nfl_game_result_header),0),FALSE)),"error")</f>
        <v/>
      </c>
      <c r="H1948">
        <f ca="1">IFERROR(IF(ISBLANK(VLOOKUP($B1948,INDIRECT(nfl_game_result),MATCH(H$1,INDIRECT(nfl_game_result_header),0),FALSE)),"",VLOOKUP($B1948,INDIRECT(nfl_game_result),MATCH(H$1,INDIRECT(nfl_game_result_header),0),FALSE)),"error")</f>
        <v>17</v>
      </c>
      <c r="I1948">
        <f ca="1">IFERROR(IF(ISBLANK(VLOOKUP($B1948,INDIRECT(nfl_game_result),MATCH(I$1,INDIRECT(nfl_game_result_header),0),FALSE)),"",VLOOKUP($B1948,INDIRECT(nfl_game_result),MATCH(I$1,INDIRECT(nfl_game_result_header),0),FALSE)),"error")</f>
        <v>45</v>
      </c>
      <c r="J1948" t="str">
        <f ca="1">IFERROR(IF(ISBLANK(VLOOKUP($B1948,INDIRECT(nfl_game_result),MATCH(J$1,INDIRECT(nfl_game_result_header),0),FALSE)),"",VLOOKUP($B1948,INDIRECT(nfl_game_result),MATCH(J$1,INDIRECT(nfl_game_result_header),0),FALSE)),"error")</f>
        <v>TBY</v>
      </c>
      <c r="K1948" t="str">
        <f ca="1">IFERROR(IF(ISBLANK(VLOOKUP($B1948,INDIRECT(nfl_game_result),MATCH(K$1,INDIRECT(nfl_game_result_header),0),FALSE)),"",VLOOKUP($B1948,INDIRECT(nfl_game_result),MATCH(K$1,INDIRECT(nfl_game_result_header),0),FALSE)),"error")</f>
        <v>TBY</v>
      </c>
      <c r="L1948" s="23" t="str">
        <f ca="1">IFERROR(IF(ISBLANK(VLOOKUP($B1948,INDIRECT(nfl_game_result),MATCH(L$1,INDIRECT(nfl_game_result_header),0),FALSE)),"",VLOOKUP($B1948,INDIRECT(nfl_game_result),MATCH(L$1,INDIRECT(nfl_game_result_header),0),FALSE)),"error")</f>
        <v/>
      </c>
      <c r="M1948" t="s">
        <v>14</v>
      </c>
      <c r="N1948">
        <v>-5.5</v>
      </c>
      <c r="O1948" t="s">
        <v>334</v>
      </c>
      <c r="P1948">
        <v>9</v>
      </c>
      <c r="Q1948" t="s">
        <v>334</v>
      </c>
      <c r="V1948" s="23" t="s">
        <v>416</v>
      </c>
      <c r="W1948">
        <f ca="1">VALUE(LEFT(C1948, 4))</f>
        <v>2015</v>
      </c>
      <c r="X1948">
        <f ca="1">VALUE(MID(C1948,6,FIND("_",C1948,6)-6))</f>
        <v>11</v>
      </c>
      <c r="Y1948">
        <f ca="1">IF(NOT(OR(ISBLANK(D1948),ISBLANK(E1948),D1948="",E1948="")),D1948-E1948,"")</f>
        <v>-1</v>
      </c>
      <c r="Z1948">
        <f ca="1">IF(OR(NOT(ISNUMBER(D1948)),ISBLANK(D1948),D1948="",ISBLANK(N1948)),"",ABS(D1948-N1948))</f>
        <v>1.5</v>
      </c>
      <c r="AA1948">
        <f ca="1">IF(OR(ISBLANK(J1948),ISBLANK(O1948),J1948="",O1948=""),"",IF(J1948=O1948,1,0))</f>
        <v>1</v>
      </c>
      <c r="AB1948">
        <f ca="1">IF(OR(ISBLANK(K1948),ISBLANK(Q1948),K1948="",Q1948=""),"",IF(K1948=Q1948,1,0))</f>
        <v>1</v>
      </c>
      <c r="AC1948" s="23" t="str">
        <f t="shared" ca="1" si="30"/>
        <v/>
      </c>
    </row>
    <row r="1949" spans="1:29" x14ac:dyDescent="0.25">
      <c r="A1949" s="23">
        <v>1948</v>
      </c>
      <c r="B1949">
        <v>954</v>
      </c>
      <c r="C1949" t="str">
        <f ca="1">IFERROR(VLOOKUP($B1949,INDIRECT(nfl_game_result),MATCH(C$1,INDIRECT(nfl_game_result_header),0),FALSE),"error")</f>
        <v>2015_11_DEN@CHI</v>
      </c>
      <c r="D1949">
        <f ca="1">IFERROR(IF(ISBLANK(VLOOKUP($B1949,INDIRECT(nfl_game_result),MATCH(D$1,INDIRECT(nfl_game_result_header),0),FALSE)),"",VLOOKUP($B1949,INDIRECT(nfl_game_result),MATCH(D$1,INDIRECT(nfl_game_result_header),0),FALSE)),"error")</f>
        <v>3</v>
      </c>
      <c r="E1949">
        <f ca="1">IFERROR(IF(ISBLANK(VLOOKUP($B1949,INDIRECT(nfl_game_result),MATCH(E$1,INDIRECT(nfl_game_result_header),0),FALSE)),"",VLOOKUP($B1949,INDIRECT(nfl_game_result),MATCH(E$1,INDIRECT(nfl_game_result_header),0),FALSE)),"error")</f>
        <v>1</v>
      </c>
      <c r="F1949" s="23" t="str">
        <f ca="1">IFERROR(IF(ISBLANK(VLOOKUP($B1949,INDIRECT(nfl_game_result),MATCH(F$1,INDIRECT(nfl_game_result_header),0),FALSE)),"",VLOOKUP($B1949,INDIRECT(nfl_game_result),MATCH(F$1,INDIRECT(nfl_game_result_header),0),FALSE)),"error")</f>
        <v/>
      </c>
      <c r="G1949" s="23" t="str">
        <f ca="1">IFERROR(IF(ISBLANK(VLOOKUP($B1949,INDIRECT(nfl_game_result),MATCH(G$1,INDIRECT(nfl_game_result_header),0),FALSE)),"",VLOOKUP($B1949,INDIRECT(nfl_game_result),MATCH(G$1,INDIRECT(nfl_game_result_header),0),FALSE)),"error")</f>
        <v/>
      </c>
      <c r="H1949">
        <f ca="1">IFERROR(IF(ISBLANK(VLOOKUP($B1949,INDIRECT(nfl_game_result),MATCH(H$1,INDIRECT(nfl_game_result_header),0),FALSE)),"",VLOOKUP($B1949,INDIRECT(nfl_game_result),MATCH(H$1,INDIRECT(nfl_game_result_header),0),FALSE)),"error")</f>
        <v>15</v>
      </c>
      <c r="I1949">
        <f ca="1">IFERROR(IF(ISBLANK(VLOOKUP($B1949,INDIRECT(nfl_game_result),MATCH(I$1,INDIRECT(nfl_game_result_header),0),FALSE)),"",VLOOKUP($B1949,INDIRECT(nfl_game_result),MATCH(I$1,INDIRECT(nfl_game_result_header),0),FALSE)),"error")</f>
        <v>17</v>
      </c>
      <c r="J1949" t="str">
        <f ca="1">IFERROR(IF(ISBLANK(VLOOKUP($B1949,INDIRECT(nfl_game_result),MATCH(J$1,INDIRECT(nfl_game_result_header),0),FALSE)),"",VLOOKUP($B1949,INDIRECT(nfl_game_result),MATCH(J$1,INDIRECT(nfl_game_result_header),0),FALSE)),"error")</f>
        <v>DEN</v>
      </c>
      <c r="K1949" t="str">
        <f ca="1">IFERROR(IF(ISBLANK(VLOOKUP($B1949,INDIRECT(nfl_game_result),MATCH(K$1,INDIRECT(nfl_game_result_header),0),FALSE)),"",VLOOKUP($B1949,INDIRECT(nfl_game_result),MATCH(K$1,INDIRECT(nfl_game_result_header),0),FALSE)),"error")</f>
        <v>DEN</v>
      </c>
      <c r="L1949" s="23" t="str">
        <f ca="1">IFERROR(IF(ISBLANK(VLOOKUP($B1949,INDIRECT(nfl_game_result),MATCH(L$1,INDIRECT(nfl_game_result_header),0),FALSE)),"",VLOOKUP($B1949,INDIRECT(nfl_game_result),MATCH(L$1,INDIRECT(nfl_game_result_header),0),FALSE)),"error")</f>
        <v/>
      </c>
      <c r="M1949" t="s">
        <v>14</v>
      </c>
      <c r="N1949">
        <v>3.5</v>
      </c>
      <c r="O1949" t="s">
        <v>68</v>
      </c>
      <c r="P1949">
        <v>7</v>
      </c>
      <c r="Q1949" t="s">
        <v>68</v>
      </c>
      <c r="V1949" s="23" t="s">
        <v>416</v>
      </c>
      <c r="W1949">
        <f ca="1">VALUE(LEFT(C1949, 4))</f>
        <v>2015</v>
      </c>
      <c r="X1949">
        <f ca="1">VALUE(MID(C1949,6,FIND("_",C1949,6)-6))</f>
        <v>11</v>
      </c>
      <c r="Y1949">
        <f ca="1">IF(NOT(OR(ISBLANK(D1949),ISBLANK(E1949),D1949="",E1949="")),D1949-E1949,"")</f>
        <v>2</v>
      </c>
      <c r="Z1949">
        <f ca="1">IF(OR(NOT(ISNUMBER(D1949)),ISBLANK(D1949),D1949="",ISBLANK(N1949)),"",ABS(D1949-N1949))</f>
        <v>0.5</v>
      </c>
      <c r="AA1949">
        <f ca="1">IF(OR(ISBLANK(J1949),ISBLANK(O1949),J1949="",O1949=""),"",IF(J1949=O1949,1,0))</f>
        <v>0</v>
      </c>
      <c r="AB1949">
        <f ca="1">IF(OR(ISBLANK(K1949),ISBLANK(Q1949),K1949="",Q1949=""),"",IF(K1949=Q1949,1,0))</f>
        <v>0</v>
      </c>
      <c r="AC1949" s="23" t="str">
        <f t="shared" ca="1" si="30"/>
        <v/>
      </c>
    </row>
    <row r="1950" spans="1:29" x14ac:dyDescent="0.25">
      <c r="A1950" s="23">
        <v>1949</v>
      </c>
      <c r="B1950">
        <v>955</v>
      </c>
      <c r="C1950" t="str">
        <f ca="1">IFERROR(VLOOKUP($B1950,INDIRECT(nfl_game_result),MATCH(C$1,INDIRECT(nfl_game_result_header),0),FALSE),"error")</f>
        <v>2015_11_STL@BAL</v>
      </c>
      <c r="D1950">
        <f ca="1">IFERROR(IF(ISBLANK(VLOOKUP($B1950,INDIRECT(nfl_game_result),MATCH(D$1,INDIRECT(nfl_game_result_header),0),FALSE)),"",VLOOKUP($B1950,INDIRECT(nfl_game_result),MATCH(D$1,INDIRECT(nfl_game_result_header),0),FALSE)),"error")</f>
        <v>0</v>
      </c>
      <c r="E1950">
        <f ca="1">IFERROR(IF(ISBLANK(VLOOKUP($B1950,INDIRECT(nfl_game_result),MATCH(E$1,INDIRECT(nfl_game_result_header),0),FALSE)),"",VLOOKUP($B1950,INDIRECT(nfl_game_result),MATCH(E$1,INDIRECT(nfl_game_result_header),0),FALSE)),"error")</f>
        <v>-2.5</v>
      </c>
      <c r="F1950" s="23" t="str">
        <f ca="1">IFERROR(IF(ISBLANK(VLOOKUP($B1950,INDIRECT(nfl_game_result),MATCH(F$1,INDIRECT(nfl_game_result_header),0),FALSE)),"",VLOOKUP($B1950,INDIRECT(nfl_game_result),MATCH(F$1,INDIRECT(nfl_game_result_header),0),FALSE)),"error")</f>
        <v/>
      </c>
      <c r="G1950" s="23" t="str">
        <f ca="1">IFERROR(IF(ISBLANK(VLOOKUP($B1950,INDIRECT(nfl_game_result),MATCH(G$1,INDIRECT(nfl_game_result_header),0),FALSE)),"",VLOOKUP($B1950,INDIRECT(nfl_game_result),MATCH(G$1,INDIRECT(nfl_game_result_header),0),FALSE)),"error")</f>
        <v/>
      </c>
      <c r="H1950">
        <f ca="1">IFERROR(IF(ISBLANK(VLOOKUP($B1950,INDIRECT(nfl_game_result),MATCH(H$1,INDIRECT(nfl_game_result_header),0),FALSE)),"",VLOOKUP($B1950,INDIRECT(nfl_game_result),MATCH(H$1,INDIRECT(nfl_game_result_header),0),FALSE)),"error")</f>
        <v>16</v>
      </c>
      <c r="I1950">
        <f ca="1">IFERROR(IF(ISBLANK(VLOOKUP($B1950,INDIRECT(nfl_game_result),MATCH(I$1,INDIRECT(nfl_game_result_header),0),FALSE)),"",VLOOKUP($B1950,INDIRECT(nfl_game_result),MATCH(I$1,INDIRECT(nfl_game_result_header),0),FALSE)),"error")</f>
        <v>13</v>
      </c>
      <c r="J1950" t="str">
        <f ca="1">IFERROR(IF(ISBLANK(VLOOKUP($B1950,INDIRECT(nfl_game_result),MATCH(J$1,INDIRECT(nfl_game_result_header),0),FALSE)),"",VLOOKUP($B1950,INDIRECT(nfl_game_result),MATCH(J$1,INDIRECT(nfl_game_result_header),0),FALSE)),"error")</f>
        <v>BAL</v>
      </c>
      <c r="K1950" t="str">
        <f ca="1">IFERROR(IF(ISBLANK(VLOOKUP($B1950,INDIRECT(nfl_game_result),MATCH(K$1,INDIRECT(nfl_game_result_header),0),FALSE)),"",VLOOKUP($B1950,INDIRECT(nfl_game_result),MATCH(K$1,INDIRECT(nfl_game_result_header),0),FALSE)),"error")</f>
        <v>BAL</v>
      </c>
      <c r="L1950" s="23" t="str">
        <f ca="1">IFERROR(IF(ISBLANK(VLOOKUP($B1950,INDIRECT(nfl_game_result),MATCH(L$1,INDIRECT(nfl_game_result_header),0),FALSE)),"",VLOOKUP($B1950,INDIRECT(nfl_game_result),MATCH(L$1,INDIRECT(nfl_game_result_header),0),FALSE)),"error")</f>
        <v/>
      </c>
      <c r="M1950" t="s">
        <v>14</v>
      </c>
      <c r="N1950">
        <v>2.5</v>
      </c>
      <c r="O1950" t="s">
        <v>65</v>
      </c>
      <c r="P1950">
        <v>11</v>
      </c>
      <c r="Q1950" t="s">
        <v>65</v>
      </c>
      <c r="V1950" s="23" t="s">
        <v>416</v>
      </c>
      <c r="W1950">
        <f ca="1">VALUE(LEFT(C1950, 4))</f>
        <v>2015</v>
      </c>
      <c r="X1950">
        <f ca="1">VALUE(MID(C1950,6,FIND("_",C1950,6)-6))</f>
        <v>11</v>
      </c>
      <c r="Y1950">
        <f ca="1">IF(NOT(OR(ISBLANK(D1950),ISBLANK(E1950),D1950="",E1950="")),D1950-E1950,"")</f>
        <v>2.5</v>
      </c>
      <c r="Z1950">
        <f ca="1">IF(OR(NOT(ISNUMBER(D1950)),ISBLANK(D1950),D1950="",ISBLANK(N1950)),"",ABS(D1950-N1950))</f>
        <v>2.5</v>
      </c>
      <c r="AA1950">
        <f ca="1">IF(OR(ISBLANK(J1950),ISBLANK(O1950),J1950="",O1950=""),"",IF(J1950=O1950,1,0))</f>
        <v>1</v>
      </c>
      <c r="AB1950">
        <f ca="1">IF(OR(ISBLANK(K1950),ISBLANK(Q1950),K1950="",Q1950=""),"",IF(K1950=Q1950,1,0))</f>
        <v>1</v>
      </c>
      <c r="AC1950" s="23" t="str">
        <f t="shared" ca="1" si="30"/>
        <v/>
      </c>
    </row>
    <row r="1951" spans="1:29" x14ac:dyDescent="0.25">
      <c r="A1951" s="23">
        <v>1950</v>
      </c>
      <c r="B1951">
        <v>956</v>
      </c>
      <c r="C1951" t="str">
        <f ca="1">IFERROR(VLOOKUP($B1951,INDIRECT(nfl_game_result),MATCH(C$1,INDIRECT(nfl_game_result_header),0),FALSE),"error")</f>
        <v>2015_11_WAS@CAR</v>
      </c>
      <c r="D1951">
        <f ca="1">IFERROR(IF(ISBLANK(VLOOKUP($B1951,INDIRECT(nfl_game_result),MATCH(D$1,INDIRECT(nfl_game_result_header),0),FALSE)),"",VLOOKUP($B1951,INDIRECT(nfl_game_result),MATCH(D$1,INDIRECT(nfl_game_result_header),0),FALSE)),"error")</f>
        <v>-7.5</v>
      </c>
      <c r="E1951">
        <f ca="1">IFERROR(IF(ISBLANK(VLOOKUP($B1951,INDIRECT(nfl_game_result),MATCH(E$1,INDIRECT(nfl_game_result_header),0),FALSE)),"",VLOOKUP($B1951,INDIRECT(nfl_game_result),MATCH(E$1,INDIRECT(nfl_game_result_header),0),FALSE)),"error")</f>
        <v>-7</v>
      </c>
      <c r="F1951" s="23" t="str">
        <f ca="1">IFERROR(IF(ISBLANK(VLOOKUP($B1951,INDIRECT(nfl_game_result),MATCH(F$1,INDIRECT(nfl_game_result_header),0),FALSE)),"",VLOOKUP($B1951,INDIRECT(nfl_game_result),MATCH(F$1,INDIRECT(nfl_game_result_header),0),FALSE)),"error")</f>
        <v/>
      </c>
      <c r="G1951" s="23" t="str">
        <f ca="1">IFERROR(IF(ISBLANK(VLOOKUP($B1951,INDIRECT(nfl_game_result),MATCH(G$1,INDIRECT(nfl_game_result_header),0),FALSE)),"",VLOOKUP($B1951,INDIRECT(nfl_game_result),MATCH(G$1,INDIRECT(nfl_game_result_header),0),FALSE)),"error")</f>
        <v/>
      </c>
      <c r="H1951">
        <f ca="1">IFERROR(IF(ISBLANK(VLOOKUP($B1951,INDIRECT(nfl_game_result),MATCH(H$1,INDIRECT(nfl_game_result_header),0),FALSE)),"",VLOOKUP($B1951,INDIRECT(nfl_game_result),MATCH(H$1,INDIRECT(nfl_game_result_header),0),FALSE)),"error")</f>
        <v>44</v>
      </c>
      <c r="I1951">
        <f ca="1">IFERROR(IF(ISBLANK(VLOOKUP($B1951,INDIRECT(nfl_game_result),MATCH(I$1,INDIRECT(nfl_game_result_header),0),FALSE)),"",VLOOKUP($B1951,INDIRECT(nfl_game_result),MATCH(I$1,INDIRECT(nfl_game_result_header),0),FALSE)),"error")</f>
        <v>16</v>
      </c>
      <c r="J1951" t="str">
        <f ca="1">IFERROR(IF(ISBLANK(VLOOKUP($B1951,INDIRECT(nfl_game_result),MATCH(J$1,INDIRECT(nfl_game_result_header),0),FALSE)),"",VLOOKUP($B1951,INDIRECT(nfl_game_result),MATCH(J$1,INDIRECT(nfl_game_result_header),0),FALSE)),"error")</f>
        <v>CAR</v>
      </c>
      <c r="K1951" t="str">
        <f ca="1">IFERROR(IF(ISBLANK(VLOOKUP($B1951,INDIRECT(nfl_game_result),MATCH(K$1,INDIRECT(nfl_game_result_header),0),FALSE)),"",VLOOKUP($B1951,INDIRECT(nfl_game_result),MATCH(K$1,INDIRECT(nfl_game_result_header),0),FALSE)),"error")</f>
        <v>CAR</v>
      </c>
      <c r="L1951" s="23" t="str">
        <f ca="1">IFERROR(IF(ISBLANK(VLOOKUP($B1951,INDIRECT(nfl_game_result),MATCH(L$1,INDIRECT(nfl_game_result_header),0),FALSE)),"",VLOOKUP($B1951,INDIRECT(nfl_game_result),MATCH(L$1,INDIRECT(nfl_game_result_header),0),FALSE)),"error")</f>
        <v/>
      </c>
      <c r="M1951" t="s">
        <v>14</v>
      </c>
      <c r="N1951">
        <v>-7.5</v>
      </c>
      <c r="O1951" t="s">
        <v>67</v>
      </c>
      <c r="P1951">
        <v>3</v>
      </c>
      <c r="Q1951" t="s">
        <v>67</v>
      </c>
      <c r="V1951" s="23" t="s">
        <v>416</v>
      </c>
      <c r="W1951">
        <f ca="1">VALUE(LEFT(C1951, 4))</f>
        <v>2015</v>
      </c>
      <c r="X1951">
        <f ca="1">VALUE(MID(C1951,6,FIND("_",C1951,6)-6))</f>
        <v>11</v>
      </c>
      <c r="Y1951">
        <f ca="1">IF(NOT(OR(ISBLANK(D1951),ISBLANK(E1951),D1951="",E1951="")),D1951-E1951,"")</f>
        <v>-0.5</v>
      </c>
      <c r="Z1951">
        <f ca="1">IF(OR(NOT(ISNUMBER(D1951)),ISBLANK(D1951),D1951="",ISBLANK(N1951)),"",ABS(D1951-N1951))</f>
        <v>0</v>
      </c>
      <c r="AA1951">
        <f ca="1">IF(OR(ISBLANK(J1951),ISBLANK(O1951),J1951="",O1951=""),"",IF(J1951=O1951,1,0))</f>
        <v>1</v>
      </c>
      <c r="AB1951">
        <f ca="1">IF(OR(ISBLANK(K1951),ISBLANK(Q1951),K1951="",Q1951=""),"",IF(K1951=Q1951,1,0))</f>
        <v>1</v>
      </c>
      <c r="AC1951" s="23" t="str">
        <f t="shared" ca="1" si="30"/>
        <v/>
      </c>
    </row>
    <row r="1952" spans="1:29" x14ac:dyDescent="0.25">
      <c r="A1952" s="23">
        <v>1951</v>
      </c>
      <c r="B1952">
        <v>957</v>
      </c>
      <c r="C1952" t="str">
        <f ca="1">IFERROR(VLOOKUP($B1952,INDIRECT(nfl_game_result),MATCH(C$1,INDIRECT(nfl_game_result_header),0),FALSE),"error")</f>
        <v>2015_11_KCY@SD</v>
      </c>
      <c r="D1952">
        <f ca="1">IFERROR(IF(ISBLANK(VLOOKUP($B1952,INDIRECT(nfl_game_result),MATCH(D$1,INDIRECT(nfl_game_result_header),0),FALSE)),"",VLOOKUP($B1952,INDIRECT(nfl_game_result),MATCH(D$1,INDIRECT(nfl_game_result_header),0),FALSE)),"error")</f>
        <v>3</v>
      </c>
      <c r="E1952">
        <f ca="1">IFERROR(IF(ISBLANK(VLOOKUP($B1952,INDIRECT(nfl_game_result),MATCH(E$1,INDIRECT(nfl_game_result_header),0),FALSE)),"",VLOOKUP($B1952,INDIRECT(nfl_game_result),MATCH(E$1,INDIRECT(nfl_game_result_header),0),FALSE)),"error")</f>
        <v>3</v>
      </c>
      <c r="F1952" s="23" t="str">
        <f ca="1">IFERROR(IF(ISBLANK(VLOOKUP($B1952,INDIRECT(nfl_game_result),MATCH(F$1,INDIRECT(nfl_game_result_header),0),FALSE)),"",VLOOKUP($B1952,INDIRECT(nfl_game_result),MATCH(F$1,INDIRECT(nfl_game_result_header),0),FALSE)),"error")</f>
        <v/>
      </c>
      <c r="G1952" s="23" t="str">
        <f ca="1">IFERROR(IF(ISBLANK(VLOOKUP($B1952,INDIRECT(nfl_game_result),MATCH(G$1,INDIRECT(nfl_game_result_header),0),FALSE)),"",VLOOKUP($B1952,INDIRECT(nfl_game_result),MATCH(G$1,INDIRECT(nfl_game_result_header),0),FALSE)),"error")</f>
        <v/>
      </c>
      <c r="H1952">
        <f ca="1">IFERROR(IF(ISBLANK(VLOOKUP($B1952,INDIRECT(nfl_game_result),MATCH(H$1,INDIRECT(nfl_game_result_header),0),FALSE)),"",VLOOKUP($B1952,INDIRECT(nfl_game_result),MATCH(H$1,INDIRECT(nfl_game_result_header),0),FALSE)),"error")</f>
        <v>3</v>
      </c>
      <c r="I1952">
        <f ca="1">IFERROR(IF(ISBLANK(VLOOKUP($B1952,INDIRECT(nfl_game_result),MATCH(I$1,INDIRECT(nfl_game_result_header),0),FALSE)),"",VLOOKUP($B1952,INDIRECT(nfl_game_result),MATCH(I$1,INDIRECT(nfl_game_result_header),0),FALSE)),"error")</f>
        <v>33</v>
      </c>
      <c r="J1952" t="str">
        <f ca="1">IFERROR(IF(ISBLANK(VLOOKUP($B1952,INDIRECT(nfl_game_result),MATCH(J$1,INDIRECT(nfl_game_result_header),0),FALSE)),"",VLOOKUP($B1952,INDIRECT(nfl_game_result),MATCH(J$1,INDIRECT(nfl_game_result_header),0),FALSE)),"error")</f>
        <v>KCY</v>
      </c>
      <c r="K1952" t="str">
        <f ca="1">IFERROR(IF(ISBLANK(VLOOKUP($B1952,INDIRECT(nfl_game_result),MATCH(K$1,INDIRECT(nfl_game_result_header),0),FALSE)),"",VLOOKUP($B1952,INDIRECT(nfl_game_result),MATCH(K$1,INDIRECT(nfl_game_result_header),0),FALSE)),"error")</f>
        <v>KCY</v>
      </c>
      <c r="L1952" s="23" t="str">
        <f ca="1">IFERROR(IF(ISBLANK(VLOOKUP($B1952,INDIRECT(nfl_game_result),MATCH(L$1,INDIRECT(nfl_game_result_header),0),FALSE)),"",VLOOKUP($B1952,INDIRECT(nfl_game_result),MATCH(L$1,INDIRECT(nfl_game_result_header),0),FALSE)),"error")</f>
        <v/>
      </c>
      <c r="M1952" t="s">
        <v>14</v>
      </c>
      <c r="N1952">
        <v>3</v>
      </c>
      <c r="O1952" t="s">
        <v>331</v>
      </c>
      <c r="P1952">
        <v>2</v>
      </c>
      <c r="Q1952" t="s">
        <v>331</v>
      </c>
      <c r="V1952" s="23" t="s">
        <v>416</v>
      </c>
      <c r="W1952">
        <f ca="1">VALUE(LEFT(C1952, 4))</f>
        <v>2015</v>
      </c>
      <c r="X1952">
        <f ca="1">VALUE(MID(C1952,6,FIND("_",C1952,6)-6))</f>
        <v>11</v>
      </c>
      <c r="Y1952">
        <f ca="1">IF(NOT(OR(ISBLANK(D1952),ISBLANK(E1952),D1952="",E1952="")),D1952-E1952,"")</f>
        <v>0</v>
      </c>
      <c r="Z1952">
        <f ca="1">IF(OR(NOT(ISNUMBER(D1952)),ISBLANK(D1952),D1952="",ISBLANK(N1952)),"",ABS(D1952-N1952))</f>
        <v>0</v>
      </c>
      <c r="AA1952">
        <f ca="1">IF(OR(ISBLANK(J1952),ISBLANK(O1952),J1952="",O1952=""),"",IF(J1952=O1952,1,0))</f>
        <v>1</v>
      </c>
      <c r="AB1952">
        <f ca="1">IF(OR(ISBLANK(K1952),ISBLANK(Q1952),K1952="",Q1952=""),"",IF(K1952=Q1952,1,0))</f>
        <v>1</v>
      </c>
      <c r="AC1952" s="23" t="str">
        <f t="shared" ca="1" si="30"/>
        <v/>
      </c>
    </row>
    <row r="1953" spans="1:29" x14ac:dyDescent="0.25">
      <c r="A1953" s="23">
        <v>1952</v>
      </c>
      <c r="B1953">
        <v>958</v>
      </c>
      <c r="C1953" t="str">
        <f ca="1">IFERROR(VLOOKUP($B1953,INDIRECT(nfl_game_result),MATCH(C$1,INDIRECT(nfl_game_result_header),0),FALSE),"error")</f>
        <v>2015_11_GBY@MIN</v>
      </c>
      <c r="D1953">
        <f ca="1">IFERROR(IF(ISBLANK(VLOOKUP($B1953,INDIRECT(nfl_game_result),MATCH(D$1,INDIRECT(nfl_game_result_header),0),FALSE)),"",VLOOKUP($B1953,INDIRECT(nfl_game_result),MATCH(D$1,INDIRECT(nfl_game_result_header),0),FALSE)),"error")</f>
        <v>0</v>
      </c>
      <c r="E1953">
        <f ca="1">IFERROR(IF(ISBLANK(VLOOKUP($B1953,INDIRECT(nfl_game_result),MATCH(E$1,INDIRECT(nfl_game_result_header),0),FALSE)),"",VLOOKUP($B1953,INDIRECT(nfl_game_result),MATCH(E$1,INDIRECT(nfl_game_result_header),0),FALSE)),"error")</f>
        <v>-1</v>
      </c>
      <c r="F1953" s="23" t="str">
        <f ca="1">IFERROR(IF(ISBLANK(VLOOKUP($B1953,INDIRECT(nfl_game_result),MATCH(F$1,INDIRECT(nfl_game_result_header),0),FALSE)),"",VLOOKUP($B1953,INDIRECT(nfl_game_result),MATCH(F$1,INDIRECT(nfl_game_result_header),0),FALSE)),"error")</f>
        <v/>
      </c>
      <c r="G1953" s="23" t="str">
        <f ca="1">IFERROR(IF(ISBLANK(VLOOKUP($B1953,INDIRECT(nfl_game_result),MATCH(G$1,INDIRECT(nfl_game_result_header),0),FALSE)),"",VLOOKUP($B1953,INDIRECT(nfl_game_result),MATCH(G$1,INDIRECT(nfl_game_result_header),0),FALSE)),"error")</f>
        <v/>
      </c>
      <c r="H1953">
        <f ca="1">IFERROR(IF(ISBLANK(VLOOKUP($B1953,INDIRECT(nfl_game_result),MATCH(H$1,INDIRECT(nfl_game_result_header),0),FALSE)),"",VLOOKUP($B1953,INDIRECT(nfl_game_result),MATCH(H$1,INDIRECT(nfl_game_result_header),0),FALSE)),"error")</f>
        <v>13</v>
      </c>
      <c r="I1953">
        <f ca="1">IFERROR(IF(ISBLANK(VLOOKUP($B1953,INDIRECT(nfl_game_result),MATCH(I$1,INDIRECT(nfl_game_result_header),0),FALSE)),"",VLOOKUP($B1953,INDIRECT(nfl_game_result),MATCH(I$1,INDIRECT(nfl_game_result_header),0),FALSE)),"error")</f>
        <v>30</v>
      </c>
      <c r="J1953" t="str">
        <f ca="1">IFERROR(IF(ISBLANK(VLOOKUP($B1953,INDIRECT(nfl_game_result),MATCH(J$1,INDIRECT(nfl_game_result_header),0),FALSE)),"",VLOOKUP($B1953,INDIRECT(nfl_game_result),MATCH(J$1,INDIRECT(nfl_game_result_header),0),FALSE)),"error")</f>
        <v>GBY</v>
      </c>
      <c r="K1953" t="str">
        <f ca="1">IFERROR(IF(ISBLANK(VLOOKUP($B1953,INDIRECT(nfl_game_result),MATCH(K$1,INDIRECT(nfl_game_result_header),0),FALSE)),"",VLOOKUP($B1953,INDIRECT(nfl_game_result),MATCH(K$1,INDIRECT(nfl_game_result_header),0),FALSE)),"error")</f>
        <v>GBY</v>
      </c>
      <c r="L1953" s="23" t="str">
        <f ca="1">IFERROR(IF(ISBLANK(VLOOKUP($B1953,INDIRECT(nfl_game_result),MATCH(L$1,INDIRECT(nfl_game_result_header),0),FALSE)),"",VLOOKUP($B1953,INDIRECT(nfl_game_result),MATCH(L$1,INDIRECT(nfl_game_result_header),0),FALSE)),"error")</f>
        <v/>
      </c>
      <c r="M1953" t="s">
        <v>14</v>
      </c>
      <c r="N1953">
        <v>1</v>
      </c>
      <c r="O1953" t="s">
        <v>80</v>
      </c>
      <c r="P1953">
        <v>12</v>
      </c>
      <c r="Q1953" t="s">
        <v>80</v>
      </c>
      <c r="V1953" s="23" t="s">
        <v>416</v>
      </c>
      <c r="W1953">
        <f ca="1">VALUE(LEFT(C1953, 4))</f>
        <v>2015</v>
      </c>
      <c r="X1953">
        <f ca="1">VALUE(MID(C1953,6,FIND("_",C1953,6)-6))</f>
        <v>11</v>
      </c>
      <c r="Y1953">
        <f ca="1">IF(NOT(OR(ISBLANK(D1953),ISBLANK(E1953),D1953="",E1953="")),D1953-E1953,"")</f>
        <v>1</v>
      </c>
      <c r="Z1953">
        <f ca="1">IF(OR(NOT(ISNUMBER(D1953)),ISBLANK(D1953),D1953="",ISBLANK(N1953)),"",ABS(D1953-N1953))</f>
        <v>1</v>
      </c>
      <c r="AA1953">
        <f ca="1">IF(OR(ISBLANK(J1953),ISBLANK(O1953),J1953="",O1953=""),"",IF(J1953=O1953,1,0))</f>
        <v>0</v>
      </c>
      <c r="AB1953">
        <f ca="1">IF(OR(ISBLANK(K1953),ISBLANK(Q1953),K1953="",Q1953=""),"",IF(K1953=Q1953,1,0))</f>
        <v>0</v>
      </c>
      <c r="AC1953" s="23" t="str">
        <f t="shared" ca="1" si="30"/>
        <v/>
      </c>
    </row>
    <row r="1954" spans="1:29" x14ac:dyDescent="0.25">
      <c r="A1954" s="23">
        <v>1953</v>
      </c>
      <c r="B1954">
        <v>959</v>
      </c>
      <c r="C1954" t="str">
        <f ca="1">IFERROR(VLOOKUP($B1954,INDIRECT(nfl_game_result),MATCH(C$1,INDIRECT(nfl_game_result_header),0),FALSE),"error")</f>
        <v>2015_11_SFO@SEA</v>
      </c>
      <c r="D1954">
        <f ca="1">IFERROR(IF(ISBLANK(VLOOKUP($B1954,INDIRECT(nfl_game_result),MATCH(D$1,INDIRECT(nfl_game_result_header),0),FALSE)),"",VLOOKUP($B1954,INDIRECT(nfl_game_result),MATCH(D$1,INDIRECT(nfl_game_result_header),0),FALSE)),"error")</f>
        <v>-10</v>
      </c>
      <c r="E1954">
        <f ca="1">IFERROR(IF(ISBLANK(VLOOKUP($B1954,INDIRECT(nfl_game_result),MATCH(E$1,INDIRECT(nfl_game_result_header),0),FALSE)),"",VLOOKUP($B1954,INDIRECT(nfl_game_result),MATCH(E$1,INDIRECT(nfl_game_result_header),0),FALSE)),"error")</f>
        <v>-13</v>
      </c>
      <c r="F1954" s="23" t="str">
        <f ca="1">IFERROR(IF(ISBLANK(VLOOKUP($B1954,INDIRECT(nfl_game_result),MATCH(F$1,INDIRECT(nfl_game_result_header),0),FALSE)),"",VLOOKUP($B1954,INDIRECT(nfl_game_result),MATCH(F$1,INDIRECT(nfl_game_result_header),0),FALSE)),"error")</f>
        <v/>
      </c>
      <c r="G1954" s="23" t="str">
        <f ca="1">IFERROR(IF(ISBLANK(VLOOKUP($B1954,INDIRECT(nfl_game_result),MATCH(G$1,INDIRECT(nfl_game_result_header),0),FALSE)),"",VLOOKUP($B1954,INDIRECT(nfl_game_result),MATCH(G$1,INDIRECT(nfl_game_result_header),0),FALSE)),"error")</f>
        <v/>
      </c>
      <c r="H1954">
        <f ca="1">IFERROR(IF(ISBLANK(VLOOKUP($B1954,INDIRECT(nfl_game_result),MATCH(H$1,INDIRECT(nfl_game_result_header),0),FALSE)),"",VLOOKUP($B1954,INDIRECT(nfl_game_result),MATCH(H$1,INDIRECT(nfl_game_result_header),0),FALSE)),"error")</f>
        <v>29</v>
      </c>
      <c r="I1954">
        <f ca="1">IFERROR(IF(ISBLANK(VLOOKUP($B1954,INDIRECT(nfl_game_result),MATCH(I$1,INDIRECT(nfl_game_result_header),0),FALSE)),"",VLOOKUP($B1954,INDIRECT(nfl_game_result),MATCH(I$1,INDIRECT(nfl_game_result_header),0),FALSE)),"error")</f>
        <v>13</v>
      </c>
      <c r="J1954" t="str">
        <f ca="1">IFERROR(IF(ISBLANK(VLOOKUP($B1954,INDIRECT(nfl_game_result),MATCH(J$1,INDIRECT(nfl_game_result_header),0),FALSE)),"",VLOOKUP($B1954,INDIRECT(nfl_game_result),MATCH(J$1,INDIRECT(nfl_game_result_header),0),FALSE)),"error")</f>
        <v>SEA</v>
      </c>
      <c r="K1954" t="str">
        <f ca="1">IFERROR(IF(ISBLANK(VLOOKUP($B1954,INDIRECT(nfl_game_result),MATCH(K$1,INDIRECT(nfl_game_result_header),0),FALSE)),"",VLOOKUP($B1954,INDIRECT(nfl_game_result),MATCH(K$1,INDIRECT(nfl_game_result_header),0),FALSE)),"error")</f>
        <v>SEA</v>
      </c>
      <c r="L1954" s="23" t="str">
        <f ca="1">IFERROR(IF(ISBLANK(VLOOKUP($B1954,INDIRECT(nfl_game_result),MATCH(L$1,INDIRECT(nfl_game_result_header),0),FALSE)),"",VLOOKUP($B1954,INDIRECT(nfl_game_result),MATCH(L$1,INDIRECT(nfl_game_result_header),0),FALSE)),"error")</f>
        <v/>
      </c>
      <c r="M1954" t="s">
        <v>14</v>
      </c>
      <c r="N1954">
        <v>-9</v>
      </c>
      <c r="O1954" t="s">
        <v>89</v>
      </c>
      <c r="P1954">
        <v>6</v>
      </c>
      <c r="Q1954" t="s">
        <v>89</v>
      </c>
      <c r="V1954" s="23" t="s">
        <v>416</v>
      </c>
      <c r="W1954">
        <f ca="1">VALUE(LEFT(C1954, 4))</f>
        <v>2015</v>
      </c>
      <c r="X1954">
        <f ca="1">VALUE(MID(C1954,6,FIND("_",C1954,6)-6))</f>
        <v>11</v>
      </c>
      <c r="Y1954">
        <f ca="1">IF(NOT(OR(ISBLANK(D1954),ISBLANK(E1954),D1954="",E1954="")),D1954-E1954,"")</f>
        <v>3</v>
      </c>
      <c r="Z1954">
        <f ca="1">IF(OR(NOT(ISNUMBER(D1954)),ISBLANK(D1954),D1954="",ISBLANK(N1954)),"",ABS(D1954-N1954))</f>
        <v>1</v>
      </c>
      <c r="AA1954">
        <f ca="1">IF(OR(ISBLANK(J1954),ISBLANK(O1954),J1954="",O1954=""),"",IF(J1954=O1954,1,0))</f>
        <v>1</v>
      </c>
      <c r="AB1954">
        <f ca="1">IF(OR(ISBLANK(K1954),ISBLANK(Q1954),K1954="",Q1954=""),"",IF(K1954=Q1954,1,0))</f>
        <v>1</v>
      </c>
      <c r="AC1954" s="23" t="str">
        <f t="shared" ca="1" si="30"/>
        <v/>
      </c>
    </row>
    <row r="1955" spans="1:29" x14ac:dyDescent="0.25">
      <c r="A1955" s="23">
        <v>1954</v>
      </c>
      <c r="B1955">
        <v>960</v>
      </c>
      <c r="C1955" t="str">
        <f ca="1">IFERROR(VLOOKUP($B1955,INDIRECT(nfl_game_result),MATCH(C$1,INDIRECT(nfl_game_result_header),0),FALSE),"error")</f>
        <v>2015_11_CIN@ARI</v>
      </c>
      <c r="D1955">
        <f ca="1">IFERROR(IF(ISBLANK(VLOOKUP($B1955,INDIRECT(nfl_game_result),MATCH(D$1,INDIRECT(nfl_game_result_header),0),FALSE)),"",VLOOKUP($B1955,INDIRECT(nfl_game_result),MATCH(D$1,INDIRECT(nfl_game_result_header),0),FALSE)),"error")</f>
        <v>-2.5</v>
      </c>
      <c r="E1955">
        <f ca="1">IFERROR(IF(ISBLANK(VLOOKUP($B1955,INDIRECT(nfl_game_result),MATCH(E$1,INDIRECT(nfl_game_result_header),0),FALSE)),"",VLOOKUP($B1955,INDIRECT(nfl_game_result),MATCH(E$1,INDIRECT(nfl_game_result_header),0),FALSE)),"error")</f>
        <v>-5</v>
      </c>
      <c r="F1955" s="23" t="str">
        <f ca="1">IFERROR(IF(ISBLANK(VLOOKUP($B1955,INDIRECT(nfl_game_result),MATCH(F$1,INDIRECT(nfl_game_result_header),0),FALSE)),"",VLOOKUP($B1955,INDIRECT(nfl_game_result),MATCH(F$1,INDIRECT(nfl_game_result_header),0),FALSE)),"error")</f>
        <v/>
      </c>
      <c r="G1955" s="23" t="str">
        <f ca="1">IFERROR(IF(ISBLANK(VLOOKUP($B1955,INDIRECT(nfl_game_result),MATCH(G$1,INDIRECT(nfl_game_result_header),0),FALSE)),"",VLOOKUP($B1955,INDIRECT(nfl_game_result),MATCH(G$1,INDIRECT(nfl_game_result_header),0),FALSE)),"error")</f>
        <v/>
      </c>
      <c r="H1955">
        <f ca="1">IFERROR(IF(ISBLANK(VLOOKUP($B1955,INDIRECT(nfl_game_result),MATCH(H$1,INDIRECT(nfl_game_result_header),0),FALSE)),"",VLOOKUP($B1955,INDIRECT(nfl_game_result),MATCH(H$1,INDIRECT(nfl_game_result_header),0),FALSE)),"error")</f>
        <v>34</v>
      </c>
      <c r="I1955">
        <f ca="1">IFERROR(IF(ISBLANK(VLOOKUP($B1955,INDIRECT(nfl_game_result),MATCH(I$1,INDIRECT(nfl_game_result_header),0),FALSE)),"",VLOOKUP($B1955,INDIRECT(nfl_game_result),MATCH(I$1,INDIRECT(nfl_game_result_header),0),FALSE)),"error")</f>
        <v>31</v>
      </c>
      <c r="J1955" t="str">
        <f ca="1">IFERROR(IF(ISBLANK(VLOOKUP($B1955,INDIRECT(nfl_game_result),MATCH(J$1,INDIRECT(nfl_game_result_header),0),FALSE)),"",VLOOKUP($B1955,INDIRECT(nfl_game_result),MATCH(J$1,INDIRECT(nfl_game_result_header),0),FALSE)),"error")</f>
        <v>CIN</v>
      </c>
      <c r="K1955" t="str">
        <f ca="1">IFERROR(IF(ISBLANK(VLOOKUP($B1955,INDIRECT(nfl_game_result),MATCH(K$1,INDIRECT(nfl_game_result_header),0),FALSE)),"",VLOOKUP($B1955,INDIRECT(nfl_game_result),MATCH(K$1,INDIRECT(nfl_game_result_header),0),FALSE)),"error")</f>
        <v>ARI</v>
      </c>
      <c r="L1955" s="23" t="str">
        <f ca="1">IFERROR(IF(ISBLANK(VLOOKUP($B1955,INDIRECT(nfl_game_result),MATCH(L$1,INDIRECT(nfl_game_result_header),0),FALSE)),"",VLOOKUP($B1955,INDIRECT(nfl_game_result),MATCH(L$1,INDIRECT(nfl_game_result_header),0),FALSE)),"error")</f>
        <v/>
      </c>
      <c r="M1955" t="s">
        <v>14</v>
      </c>
      <c r="N1955">
        <v>-3</v>
      </c>
      <c r="O1955" t="s">
        <v>64</v>
      </c>
      <c r="P1955">
        <v>5</v>
      </c>
      <c r="Q1955" t="s">
        <v>64</v>
      </c>
      <c r="V1955" s="23" t="s">
        <v>416</v>
      </c>
      <c r="W1955">
        <f ca="1">VALUE(LEFT(C1955, 4))</f>
        <v>2015</v>
      </c>
      <c r="X1955">
        <f ca="1">VALUE(MID(C1955,6,FIND("_",C1955,6)-6))</f>
        <v>11</v>
      </c>
      <c r="Y1955">
        <f ca="1">IF(NOT(OR(ISBLANK(D1955),ISBLANK(E1955),D1955="",E1955="")),D1955-E1955,"")</f>
        <v>2.5</v>
      </c>
      <c r="Z1955">
        <f ca="1">IF(OR(NOT(ISNUMBER(D1955)),ISBLANK(D1955),D1955="",ISBLANK(N1955)),"",ABS(D1955-N1955))</f>
        <v>0.5</v>
      </c>
      <c r="AA1955">
        <f ca="1">IF(OR(ISBLANK(J1955),ISBLANK(O1955),J1955="",O1955=""),"",IF(J1955=O1955,1,0))</f>
        <v>0</v>
      </c>
      <c r="AB1955">
        <f ca="1">IF(OR(ISBLANK(K1955),ISBLANK(Q1955),K1955="",Q1955=""),"",IF(K1955=Q1955,1,0))</f>
        <v>1</v>
      </c>
      <c r="AC1955" s="23" t="str">
        <f t="shared" ca="1" si="30"/>
        <v/>
      </c>
    </row>
    <row r="1956" spans="1:29" x14ac:dyDescent="0.25">
      <c r="A1956" s="23">
        <v>1955</v>
      </c>
      <c r="B1956">
        <v>961</v>
      </c>
      <c r="C1956" t="str">
        <f ca="1">IFERROR(VLOOKUP($B1956,INDIRECT(nfl_game_result),MATCH(C$1,INDIRECT(nfl_game_result_header),0),FALSE),"error")</f>
        <v>2015_11_BUF@NWE</v>
      </c>
      <c r="D1956">
        <f ca="1">IFERROR(IF(ISBLANK(VLOOKUP($B1956,INDIRECT(nfl_game_result),MATCH(D$1,INDIRECT(nfl_game_result_header),0),FALSE)),"",VLOOKUP($B1956,INDIRECT(nfl_game_result),MATCH(D$1,INDIRECT(nfl_game_result_header),0),FALSE)),"error")</f>
        <v>-7.5</v>
      </c>
      <c r="E1956">
        <f ca="1">IFERROR(IF(ISBLANK(VLOOKUP($B1956,INDIRECT(nfl_game_result),MATCH(E$1,INDIRECT(nfl_game_result_header),0),FALSE)),"",VLOOKUP($B1956,INDIRECT(nfl_game_result),MATCH(E$1,INDIRECT(nfl_game_result_header),0),FALSE)),"error")</f>
        <v>-7</v>
      </c>
      <c r="F1956" s="23" t="str">
        <f ca="1">IFERROR(IF(ISBLANK(VLOOKUP($B1956,INDIRECT(nfl_game_result),MATCH(F$1,INDIRECT(nfl_game_result_header),0),FALSE)),"",VLOOKUP($B1956,INDIRECT(nfl_game_result),MATCH(F$1,INDIRECT(nfl_game_result_header),0),FALSE)),"error")</f>
        <v/>
      </c>
      <c r="G1956" s="23" t="str">
        <f ca="1">IFERROR(IF(ISBLANK(VLOOKUP($B1956,INDIRECT(nfl_game_result),MATCH(G$1,INDIRECT(nfl_game_result_header),0),FALSE)),"",VLOOKUP($B1956,INDIRECT(nfl_game_result),MATCH(G$1,INDIRECT(nfl_game_result_header),0),FALSE)),"error")</f>
        <v/>
      </c>
      <c r="H1956">
        <f ca="1">IFERROR(IF(ISBLANK(VLOOKUP($B1956,INDIRECT(nfl_game_result),MATCH(H$1,INDIRECT(nfl_game_result_header),0),FALSE)),"",VLOOKUP($B1956,INDIRECT(nfl_game_result),MATCH(H$1,INDIRECT(nfl_game_result_header),0),FALSE)),"error")</f>
        <v>20</v>
      </c>
      <c r="I1956">
        <f ca="1">IFERROR(IF(ISBLANK(VLOOKUP($B1956,INDIRECT(nfl_game_result),MATCH(I$1,INDIRECT(nfl_game_result_header),0),FALSE)),"",VLOOKUP($B1956,INDIRECT(nfl_game_result),MATCH(I$1,INDIRECT(nfl_game_result_header),0),FALSE)),"error")</f>
        <v>13</v>
      </c>
      <c r="J1956" t="str">
        <f ca="1">IFERROR(IF(ISBLANK(VLOOKUP($B1956,INDIRECT(nfl_game_result),MATCH(J$1,INDIRECT(nfl_game_result_header),0),FALSE)),"",VLOOKUP($B1956,INDIRECT(nfl_game_result),MATCH(J$1,INDIRECT(nfl_game_result_header),0),FALSE)),"error")</f>
        <v>na</v>
      </c>
      <c r="K1956" t="str">
        <f ca="1">IFERROR(IF(ISBLANK(VLOOKUP($B1956,INDIRECT(nfl_game_result),MATCH(K$1,INDIRECT(nfl_game_result_header),0),FALSE)),"",VLOOKUP($B1956,INDIRECT(nfl_game_result),MATCH(K$1,INDIRECT(nfl_game_result_header),0),FALSE)),"error")</f>
        <v>NWE</v>
      </c>
      <c r="L1956" s="23" t="str">
        <f ca="1">IFERROR(IF(ISBLANK(VLOOKUP($B1956,INDIRECT(nfl_game_result),MATCH(L$1,INDIRECT(nfl_game_result_header),0),FALSE)),"",VLOOKUP($B1956,INDIRECT(nfl_game_result),MATCH(L$1,INDIRECT(nfl_game_result_header),0),FALSE)),"error")</f>
        <v/>
      </c>
      <c r="M1956" t="s">
        <v>14</v>
      </c>
      <c r="N1956">
        <v>-7.5</v>
      </c>
      <c r="O1956" t="s">
        <v>66</v>
      </c>
      <c r="P1956">
        <v>8</v>
      </c>
      <c r="Q1956" t="s">
        <v>332</v>
      </c>
      <c r="V1956" s="23" t="s">
        <v>416</v>
      </c>
      <c r="W1956">
        <f ca="1">VALUE(LEFT(C1956, 4))</f>
        <v>2015</v>
      </c>
      <c r="X1956">
        <f ca="1">VALUE(MID(C1956,6,FIND("_",C1956,6)-6))</f>
        <v>11</v>
      </c>
      <c r="Y1956">
        <f ca="1">IF(NOT(OR(ISBLANK(D1956),ISBLANK(E1956),D1956="",E1956="")),D1956-E1956,"")</f>
        <v>-0.5</v>
      </c>
      <c r="Z1956">
        <f ca="1">IF(OR(NOT(ISNUMBER(D1956)),ISBLANK(D1956),D1956="",ISBLANK(N1956)),"",ABS(D1956-N1956))</f>
        <v>0</v>
      </c>
      <c r="AA1956">
        <f ca="1">IF(OR(ISBLANK(J1956),ISBLANK(O1956),J1956="",O1956=""),"",IF(J1956=O1956,1,0))</f>
        <v>0</v>
      </c>
      <c r="AB1956">
        <f ca="1">IF(OR(ISBLANK(K1956),ISBLANK(Q1956),K1956="",Q1956=""),"",IF(K1956=Q1956,1,0))</f>
        <v>1</v>
      </c>
      <c r="AC1956" s="23" t="str">
        <f t="shared" ca="1" si="30"/>
        <v/>
      </c>
    </row>
    <row r="1957" spans="1:29" x14ac:dyDescent="0.25">
      <c r="A1957" s="23">
        <v>1956</v>
      </c>
      <c r="B1957">
        <v>962</v>
      </c>
      <c r="C1957" t="str">
        <f ca="1">IFERROR(VLOOKUP($B1957,INDIRECT(nfl_game_result),MATCH(C$1,INDIRECT(nfl_game_result_header),0),FALSE),"error")</f>
        <v>2015_12_PHI@DET</v>
      </c>
      <c r="D1957">
        <f ca="1">IFERROR(IF(ISBLANK(VLOOKUP($B1957,INDIRECT(nfl_game_result),MATCH(D$1,INDIRECT(nfl_game_result_header),0),FALSE)),"",VLOOKUP($B1957,INDIRECT(nfl_game_result),MATCH(D$1,INDIRECT(nfl_game_result_header),0),FALSE)),"error")</f>
        <v>1</v>
      </c>
      <c r="E1957">
        <f ca="1">IFERROR(IF(ISBLANK(VLOOKUP($B1957,INDIRECT(nfl_game_result),MATCH(E$1,INDIRECT(nfl_game_result_header),0),FALSE)),"",VLOOKUP($B1957,INDIRECT(nfl_game_result),MATCH(E$1,INDIRECT(nfl_game_result_header),0),FALSE)),"error")</f>
        <v>-2.5</v>
      </c>
      <c r="F1957" s="23" t="str">
        <f ca="1">IFERROR(IF(ISBLANK(VLOOKUP($B1957,INDIRECT(nfl_game_result),MATCH(F$1,INDIRECT(nfl_game_result_header),0),FALSE)),"",VLOOKUP($B1957,INDIRECT(nfl_game_result),MATCH(F$1,INDIRECT(nfl_game_result_header),0),FALSE)),"error")</f>
        <v/>
      </c>
      <c r="G1957" s="23" t="str">
        <f ca="1">IFERROR(IF(ISBLANK(VLOOKUP($B1957,INDIRECT(nfl_game_result),MATCH(G$1,INDIRECT(nfl_game_result_header),0),FALSE)),"",VLOOKUP($B1957,INDIRECT(nfl_game_result),MATCH(G$1,INDIRECT(nfl_game_result_header),0),FALSE)),"error")</f>
        <v/>
      </c>
      <c r="H1957">
        <f ca="1">IFERROR(IF(ISBLANK(VLOOKUP($B1957,INDIRECT(nfl_game_result),MATCH(H$1,INDIRECT(nfl_game_result_header),0),FALSE)),"",VLOOKUP($B1957,INDIRECT(nfl_game_result),MATCH(H$1,INDIRECT(nfl_game_result_header),0),FALSE)),"error")</f>
        <v>45</v>
      </c>
      <c r="I1957">
        <f ca="1">IFERROR(IF(ISBLANK(VLOOKUP($B1957,INDIRECT(nfl_game_result),MATCH(I$1,INDIRECT(nfl_game_result_header),0),FALSE)),"",VLOOKUP($B1957,INDIRECT(nfl_game_result),MATCH(I$1,INDIRECT(nfl_game_result_header),0),FALSE)),"error")</f>
        <v>14</v>
      </c>
      <c r="J1957" t="str">
        <f ca="1">IFERROR(IF(ISBLANK(VLOOKUP($B1957,INDIRECT(nfl_game_result),MATCH(J$1,INDIRECT(nfl_game_result_header),0),FALSE)),"",VLOOKUP($B1957,INDIRECT(nfl_game_result),MATCH(J$1,INDIRECT(nfl_game_result_header),0),FALSE)),"error")</f>
        <v>DET</v>
      </c>
      <c r="K1957" t="str">
        <f ca="1">IFERROR(IF(ISBLANK(VLOOKUP($B1957,INDIRECT(nfl_game_result),MATCH(K$1,INDIRECT(nfl_game_result_header),0),FALSE)),"",VLOOKUP($B1957,INDIRECT(nfl_game_result),MATCH(K$1,INDIRECT(nfl_game_result_header),0),FALSE)),"error")</f>
        <v>DET</v>
      </c>
      <c r="L1957" s="23" t="str">
        <f ca="1">IFERROR(IF(ISBLANK(VLOOKUP($B1957,INDIRECT(nfl_game_result),MATCH(L$1,INDIRECT(nfl_game_result_header),0),FALSE)),"",VLOOKUP($B1957,INDIRECT(nfl_game_result),MATCH(L$1,INDIRECT(nfl_game_result_header),0),FALSE)),"error")</f>
        <v/>
      </c>
      <c r="M1957" t="s">
        <v>16</v>
      </c>
      <c r="N1957">
        <v>-3</v>
      </c>
      <c r="O1957" t="s">
        <v>73</v>
      </c>
      <c r="P1957">
        <v>5</v>
      </c>
      <c r="Q1957" t="s">
        <v>73</v>
      </c>
      <c r="V1957" s="23" t="s">
        <v>416</v>
      </c>
      <c r="W1957">
        <f ca="1">VALUE(LEFT(C1957, 4))</f>
        <v>2015</v>
      </c>
      <c r="X1957">
        <f ca="1">VALUE(MID(C1957,6,FIND("_",C1957,6)-6))</f>
        <v>12</v>
      </c>
      <c r="Y1957">
        <f ca="1">IF(NOT(OR(ISBLANK(D1957),ISBLANK(E1957),D1957="",E1957="")),D1957-E1957,"")</f>
        <v>3.5</v>
      </c>
      <c r="Z1957">
        <f ca="1">IF(OR(NOT(ISNUMBER(D1957)),ISBLANK(D1957),D1957="",ISBLANK(N1957)),"",ABS(D1957-N1957))</f>
        <v>4</v>
      </c>
      <c r="AA1957">
        <f ca="1">IF(OR(ISBLANK(J1957),ISBLANK(O1957),J1957="",O1957=""),"",IF(J1957=O1957,1,0))</f>
        <v>1</v>
      </c>
      <c r="AB1957">
        <f ca="1">IF(OR(ISBLANK(K1957),ISBLANK(Q1957),K1957="",Q1957=""),"",IF(K1957=Q1957,1,0))</f>
        <v>1</v>
      </c>
      <c r="AC1957" s="23" t="str">
        <f t="shared" ca="1" si="30"/>
        <v/>
      </c>
    </row>
    <row r="1958" spans="1:29" x14ac:dyDescent="0.25">
      <c r="A1958" s="23">
        <v>1957</v>
      </c>
      <c r="B1958">
        <v>963</v>
      </c>
      <c r="C1958" t="str">
        <f ca="1">IFERROR(VLOOKUP($B1958,INDIRECT(nfl_game_result),MATCH(C$1,INDIRECT(nfl_game_result_header),0),FALSE),"error")</f>
        <v>2015_12_CAR@DAL</v>
      </c>
      <c r="D1958">
        <f ca="1">IFERROR(IF(ISBLANK(VLOOKUP($B1958,INDIRECT(nfl_game_result),MATCH(D$1,INDIRECT(nfl_game_result_header),0),FALSE)),"",VLOOKUP($B1958,INDIRECT(nfl_game_result),MATCH(D$1,INDIRECT(nfl_game_result_header),0),FALSE)),"error")</f>
        <v>0</v>
      </c>
      <c r="E1958">
        <f ca="1">IFERROR(IF(ISBLANK(VLOOKUP($B1958,INDIRECT(nfl_game_result),MATCH(E$1,INDIRECT(nfl_game_result_header),0),FALSE)),"",VLOOKUP($B1958,INDIRECT(nfl_game_result),MATCH(E$1,INDIRECT(nfl_game_result_header),0),FALSE)),"error")</f>
        <v>-1</v>
      </c>
      <c r="F1958" s="23" t="str">
        <f ca="1">IFERROR(IF(ISBLANK(VLOOKUP($B1958,INDIRECT(nfl_game_result),MATCH(F$1,INDIRECT(nfl_game_result_header),0),FALSE)),"",VLOOKUP($B1958,INDIRECT(nfl_game_result),MATCH(F$1,INDIRECT(nfl_game_result_header),0),FALSE)),"error")</f>
        <v/>
      </c>
      <c r="G1958" s="23" t="str">
        <f ca="1">IFERROR(IF(ISBLANK(VLOOKUP($B1958,INDIRECT(nfl_game_result),MATCH(G$1,INDIRECT(nfl_game_result_header),0),FALSE)),"",VLOOKUP($B1958,INDIRECT(nfl_game_result),MATCH(G$1,INDIRECT(nfl_game_result_header),0),FALSE)),"error")</f>
        <v/>
      </c>
      <c r="H1958">
        <f ca="1">IFERROR(IF(ISBLANK(VLOOKUP($B1958,INDIRECT(nfl_game_result),MATCH(H$1,INDIRECT(nfl_game_result_header),0),FALSE)),"",VLOOKUP($B1958,INDIRECT(nfl_game_result),MATCH(H$1,INDIRECT(nfl_game_result_header),0),FALSE)),"error")</f>
        <v>14</v>
      </c>
      <c r="I1958">
        <f ca="1">IFERROR(IF(ISBLANK(VLOOKUP($B1958,INDIRECT(nfl_game_result),MATCH(I$1,INDIRECT(nfl_game_result_header),0),FALSE)),"",VLOOKUP($B1958,INDIRECT(nfl_game_result),MATCH(I$1,INDIRECT(nfl_game_result_header),0),FALSE)),"error")</f>
        <v>33</v>
      </c>
      <c r="J1958" t="str">
        <f ca="1">IFERROR(IF(ISBLANK(VLOOKUP($B1958,INDIRECT(nfl_game_result),MATCH(J$1,INDIRECT(nfl_game_result_header),0),FALSE)),"",VLOOKUP($B1958,INDIRECT(nfl_game_result),MATCH(J$1,INDIRECT(nfl_game_result_header),0),FALSE)),"error")</f>
        <v>CAR</v>
      </c>
      <c r="K1958" t="str">
        <f ca="1">IFERROR(IF(ISBLANK(VLOOKUP($B1958,INDIRECT(nfl_game_result),MATCH(K$1,INDIRECT(nfl_game_result_header),0),FALSE)),"",VLOOKUP($B1958,INDIRECT(nfl_game_result),MATCH(K$1,INDIRECT(nfl_game_result_header),0),FALSE)),"error")</f>
        <v>CAR</v>
      </c>
      <c r="L1958" s="23" t="str">
        <f ca="1">IFERROR(IF(ISBLANK(VLOOKUP($B1958,INDIRECT(nfl_game_result),MATCH(L$1,INDIRECT(nfl_game_result_header),0),FALSE)),"",VLOOKUP($B1958,INDIRECT(nfl_game_result),MATCH(L$1,INDIRECT(nfl_game_result_header),0),FALSE)),"error")</f>
        <v/>
      </c>
      <c r="M1958" t="s">
        <v>16</v>
      </c>
      <c r="N1958">
        <v>-1</v>
      </c>
      <c r="O1958" t="s">
        <v>71</v>
      </c>
      <c r="P1958">
        <v>8</v>
      </c>
      <c r="Q1958" t="s">
        <v>71</v>
      </c>
      <c r="V1958" s="23" t="s">
        <v>416</v>
      </c>
      <c r="W1958">
        <f ca="1">VALUE(LEFT(C1958, 4))</f>
        <v>2015</v>
      </c>
      <c r="X1958">
        <f ca="1">VALUE(MID(C1958,6,FIND("_",C1958,6)-6))</f>
        <v>12</v>
      </c>
      <c r="Y1958">
        <f ca="1">IF(NOT(OR(ISBLANK(D1958),ISBLANK(E1958),D1958="",E1958="")),D1958-E1958,"")</f>
        <v>1</v>
      </c>
      <c r="Z1958">
        <f ca="1">IF(OR(NOT(ISNUMBER(D1958)),ISBLANK(D1958),D1958="",ISBLANK(N1958)),"",ABS(D1958-N1958))</f>
        <v>1</v>
      </c>
      <c r="AA1958">
        <f ca="1">IF(OR(ISBLANK(J1958),ISBLANK(O1958),J1958="",O1958=""),"",IF(J1958=O1958,1,0))</f>
        <v>0</v>
      </c>
      <c r="AB1958">
        <f ca="1">IF(OR(ISBLANK(K1958),ISBLANK(Q1958),K1958="",Q1958=""),"",IF(K1958=Q1958,1,0))</f>
        <v>0</v>
      </c>
      <c r="AC1958" s="23" t="str">
        <f t="shared" ca="1" si="30"/>
        <v/>
      </c>
    </row>
    <row r="1959" spans="1:29" x14ac:dyDescent="0.25">
      <c r="A1959" s="23">
        <v>1958</v>
      </c>
      <c r="B1959">
        <v>964</v>
      </c>
      <c r="C1959" t="str">
        <f ca="1">IFERROR(VLOOKUP($B1959,INDIRECT(nfl_game_result),MATCH(C$1,INDIRECT(nfl_game_result_header),0),FALSE),"error")</f>
        <v>2015_12_CHI@GBY</v>
      </c>
      <c r="D1959">
        <f ca="1">IFERROR(IF(ISBLANK(VLOOKUP($B1959,INDIRECT(nfl_game_result),MATCH(D$1,INDIRECT(nfl_game_result_header),0),FALSE)),"",VLOOKUP($B1959,INDIRECT(nfl_game_result),MATCH(D$1,INDIRECT(nfl_game_result_header),0),FALSE)),"error")</f>
        <v>-7</v>
      </c>
      <c r="E1959">
        <f ca="1">IFERROR(IF(ISBLANK(VLOOKUP($B1959,INDIRECT(nfl_game_result),MATCH(E$1,INDIRECT(nfl_game_result_header),0),FALSE)),"",VLOOKUP($B1959,INDIRECT(nfl_game_result),MATCH(E$1,INDIRECT(nfl_game_result_header),0),FALSE)),"error")</f>
        <v>-8.5</v>
      </c>
      <c r="F1959" s="23" t="str">
        <f ca="1">IFERROR(IF(ISBLANK(VLOOKUP($B1959,INDIRECT(nfl_game_result),MATCH(F$1,INDIRECT(nfl_game_result_header),0),FALSE)),"",VLOOKUP($B1959,INDIRECT(nfl_game_result),MATCH(F$1,INDIRECT(nfl_game_result_header),0),FALSE)),"error")</f>
        <v/>
      </c>
      <c r="G1959" s="23" t="str">
        <f ca="1">IFERROR(IF(ISBLANK(VLOOKUP($B1959,INDIRECT(nfl_game_result),MATCH(G$1,INDIRECT(nfl_game_result_header),0),FALSE)),"",VLOOKUP($B1959,INDIRECT(nfl_game_result),MATCH(G$1,INDIRECT(nfl_game_result_header),0),FALSE)),"error")</f>
        <v/>
      </c>
      <c r="H1959">
        <f ca="1">IFERROR(IF(ISBLANK(VLOOKUP($B1959,INDIRECT(nfl_game_result),MATCH(H$1,INDIRECT(nfl_game_result_header),0),FALSE)),"",VLOOKUP($B1959,INDIRECT(nfl_game_result),MATCH(H$1,INDIRECT(nfl_game_result_header),0),FALSE)),"error")</f>
        <v>13</v>
      </c>
      <c r="I1959">
        <f ca="1">IFERROR(IF(ISBLANK(VLOOKUP($B1959,INDIRECT(nfl_game_result),MATCH(I$1,INDIRECT(nfl_game_result_header),0),FALSE)),"",VLOOKUP($B1959,INDIRECT(nfl_game_result),MATCH(I$1,INDIRECT(nfl_game_result_header),0),FALSE)),"error")</f>
        <v>17</v>
      </c>
      <c r="J1959" t="str">
        <f ca="1">IFERROR(IF(ISBLANK(VLOOKUP($B1959,INDIRECT(nfl_game_result),MATCH(J$1,INDIRECT(nfl_game_result_header),0),FALSE)),"",VLOOKUP($B1959,INDIRECT(nfl_game_result),MATCH(J$1,INDIRECT(nfl_game_result_header),0),FALSE)),"error")</f>
        <v>CHI</v>
      </c>
      <c r="K1959" t="str">
        <f ca="1">IFERROR(IF(ISBLANK(VLOOKUP($B1959,INDIRECT(nfl_game_result),MATCH(K$1,INDIRECT(nfl_game_result_header),0),FALSE)),"",VLOOKUP($B1959,INDIRECT(nfl_game_result),MATCH(K$1,INDIRECT(nfl_game_result_header),0),FALSE)),"error")</f>
        <v>CHI</v>
      </c>
      <c r="L1959" s="23" t="str">
        <f ca="1">IFERROR(IF(ISBLANK(VLOOKUP($B1959,INDIRECT(nfl_game_result),MATCH(L$1,INDIRECT(nfl_game_result_header),0),FALSE)),"",VLOOKUP($B1959,INDIRECT(nfl_game_result),MATCH(L$1,INDIRECT(nfl_game_result_header),0),FALSE)),"error")</f>
        <v/>
      </c>
      <c r="M1959" t="s">
        <v>16</v>
      </c>
      <c r="N1959">
        <v>-9.5</v>
      </c>
      <c r="O1959" t="s">
        <v>330</v>
      </c>
      <c r="P1959">
        <v>3</v>
      </c>
      <c r="Q1959" t="s">
        <v>330</v>
      </c>
      <c r="V1959" s="23" t="s">
        <v>416</v>
      </c>
      <c r="W1959">
        <f ca="1">VALUE(LEFT(C1959, 4))</f>
        <v>2015</v>
      </c>
      <c r="X1959">
        <f ca="1">VALUE(MID(C1959,6,FIND("_",C1959,6)-6))</f>
        <v>12</v>
      </c>
      <c r="Y1959">
        <f ca="1">IF(NOT(OR(ISBLANK(D1959),ISBLANK(E1959),D1959="",E1959="")),D1959-E1959,"")</f>
        <v>1.5</v>
      </c>
      <c r="Z1959">
        <f ca="1">IF(OR(NOT(ISNUMBER(D1959)),ISBLANK(D1959),D1959="",ISBLANK(N1959)),"",ABS(D1959-N1959))</f>
        <v>2.5</v>
      </c>
      <c r="AA1959">
        <f ca="1">IF(OR(ISBLANK(J1959),ISBLANK(O1959),J1959="",O1959=""),"",IF(J1959=O1959,1,0))</f>
        <v>0</v>
      </c>
      <c r="AB1959">
        <f ca="1">IF(OR(ISBLANK(K1959),ISBLANK(Q1959),K1959="",Q1959=""),"",IF(K1959=Q1959,1,0))</f>
        <v>0</v>
      </c>
      <c r="AC1959" s="23" t="str">
        <f t="shared" ca="1" si="30"/>
        <v/>
      </c>
    </row>
    <row r="1960" spans="1:29" x14ac:dyDescent="0.25">
      <c r="A1960" s="23">
        <v>1959</v>
      </c>
      <c r="B1960">
        <v>965</v>
      </c>
      <c r="C1960" t="str">
        <f ca="1">IFERROR(VLOOKUP($B1960,INDIRECT(nfl_game_result),MATCH(C$1,INDIRECT(nfl_game_result_header),0),FALSE),"error")</f>
        <v>2015_12_OAK@TEN</v>
      </c>
      <c r="D1960">
        <f ca="1">IFERROR(IF(ISBLANK(VLOOKUP($B1960,INDIRECT(nfl_game_result),MATCH(D$1,INDIRECT(nfl_game_result_header),0),FALSE)),"",VLOOKUP($B1960,INDIRECT(nfl_game_result),MATCH(D$1,INDIRECT(nfl_game_result_header),0),FALSE)),"error")</f>
        <v>2</v>
      </c>
      <c r="E1960">
        <f ca="1">IFERROR(IF(ISBLANK(VLOOKUP($B1960,INDIRECT(nfl_game_result),MATCH(E$1,INDIRECT(nfl_game_result_header),0),FALSE)),"",VLOOKUP($B1960,INDIRECT(nfl_game_result),MATCH(E$1,INDIRECT(nfl_game_result_header),0),FALSE)),"error")</f>
        <v>1</v>
      </c>
      <c r="F1960" s="23" t="str">
        <f ca="1">IFERROR(IF(ISBLANK(VLOOKUP($B1960,INDIRECT(nfl_game_result),MATCH(F$1,INDIRECT(nfl_game_result_header),0),FALSE)),"",VLOOKUP($B1960,INDIRECT(nfl_game_result),MATCH(F$1,INDIRECT(nfl_game_result_header),0),FALSE)),"error")</f>
        <v/>
      </c>
      <c r="G1960" s="23" t="str">
        <f ca="1">IFERROR(IF(ISBLANK(VLOOKUP($B1960,INDIRECT(nfl_game_result),MATCH(G$1,INDIRECT(nfl_game_result_header),0),FALSE)),"",VLOOKUP($B1960,INDIRECT(nfl_game_result),MATCH(G$1,INDIRECT(nfl_game_result_header),0),FALSE)),"error")</f>
        <v/>
      </c>
      <c r="H1960">
        <f ca="1">IFERROR(IF(ISBLANK(VLOOKUP($B1960,INDIRECT(nfl_game_result),MATCH(H$1,INDIRECT(nfl_game_result_header),0),FALSE)),"",VLOOKUP($B1960,INDIRECT(nfl_game_result),MATCH(H$1,INDIRECT(nfl_game_result_header),0),FALSE)),"error")</f>
        <v>21</v>
      </c>
      <c r="I1960">
        <f ca="1">IFERROR(IF(ISBLANK(VLOOKUP($B1960,INDIRECT(nfl_game_result),MATCH(I$1,INDIRECT(nfl_game_result_header),0),FALSE)),"",VLOOKUP($B1960,INDIRECT(nfl_game_result),MATCH(I$1,INDIRECT(nfl_game_result_header),0),FALSE)),"error")</f>
        <v>24</v>
      </c>
      <c r="J1960" t="str">
        <f ca="1">IFERROR(IF(ISBLANK(VLOOKUP($B1960,INDIRECT(nfl_game_result),MATCH(J$1,INDIRECT(nfl_game_result_header),0),FALSE)),"",VLOOKUP($B1960,INDIRECT(nfl_game_result),MATCH(J$1,INDIRECT(nfl_game_result_header),0),FALSE)),"error")</f>
        <v>OAK</v>
      </c>
      <c r="K1960" t="str">
        <f ca="1">IFERROR(IF(ISBLANK(VLOOKUP($B1960,INDIRECT(nfl_game_result),MATCH(K$1,INDIRECT(nfl_game_result_header),0),FALSE)),"",VLOOKUP($B1960,INDIRECT(nfl_game_result),MATCH(K$1,INDIRECT(nfl_game_result_header),0),FALSE)),"error")</f>
        <v>OAK</v>
      </c>
      <c r="L1960" s="23" t="str">
        <f ca="1">IFERROR(IF(ISBLANK(VLOOKUP($B1960,INDIRECT(nfl_game_result),MATCH(L$1,INDIRECT(nfl_game_result_header),0),FALSE)),"",VLOOKUP($B1960,INDIRECT(nfl_game_result),MATCH(L$1,INDIRECT(nfl_game_result_header),0),FALSE)),"error")</f>
        <v/>
      </c>
      <c r="M1960" t="s">
        <v>16</v>
      </c>
      <c r="N1960">
        <v>3</v>
      </c>
      <c r="O1960" t="s">
        <v>85</v>
      </c>
      <c r="P1960">
        <v>13</v>
      </c>
      <c r="Q1960" t="s">
        <v>85</v>
      </c>
      <c r="V1960" s="23" t="s">
        <v>416</v>
      </c>
      <c r="W1960">
        <f ca="1">VALUE(LEFT(C1960, 4))</f>
        <v>2015</v>
      </c>
      <c r="X1960">
        <f ca="1">VALUE(MID(C1960,6,FIND("_",C1960,6)-6))</f>
        <v>12</v>
      </c>
      <c r="Y1960">
        <f ca="1">IF(NOT(OR(ISBLANK(D1960),ISBLANK(E1960),D1960="",E1960="")),D1960-E1960,"")</f>
        <v>1</v>
      </c>
      <c r="Z1960">
        <f ca="1">IF(OR(NOT(ISNUMBER(D1960)),ISBLANK(D1960),D1960="",ISBLANK(N1960)),"",ABS(D1960-N1960))</f>
        <v>1</v>
      </c>
      <c r="AA1960">
        <f ca="1">IF(OR(ISBLANK(J1960),ISBLANK(O1960),J1960="",O1960=""),"",IF(J1960=O1960,1,0))</f>
        <v>1</v>
      </c>
      <c r="AB1960">
        <f ca="1">IF(OR(ISBLANK(K1960),ISBLANK(Q1960),K1960="",Q1960=""),"",IF(K1960=Q1960,1,0))</f>
        <v>1</v>
      </c>
      <c r="AC1960" s="23" t="str">
        <f t="shared" ca="1" si="30"/>
        <v/>
      </c>
    </row>
    <row r="1961" spans="1:29" x14ac:dyDescent="0.25">
      <c r="A1961" s="23">
        <v>1960</v>
      </c>
      <c r="B1961">
        <v>966</v>
      </c>
      <c r="C1961" t="str">
        <f ca="1">IFERROR(VLOOKUP($B1961,INDIRECT(nfl_game_result),MATCH(C$1,INDIRECT(nfl_game_result_header),0),FALSE),"error")</f>
        <v>2015_12_BUF@KCY</v>
      </c>
      <c r="D1961">
        <f ca="1">IFERROR(IF(ISBLANK(VLOOKUP($B1961,INDIRECT(nfl_game_result),MATCH(D$1,INDIRECT(nfl_game_result_header),0),FALSE)),"",VLOOKUP($B1961,INDIRECT(nfl_game_result),MATCH(D$1,INDIRECT(nfl_game_result_header),0),FALSE)),"error")</f>
        <v>-3.5</v>
      </c>
      <c r="E1961">
        <f ca="1">IFERROR(IF(ISBLANK(VLOOKUP($B1961,INDIRECT(nfl_game_result),MATCH(E$1,INDIRECT(nfl_game_result_header),0),FALSE)),"",VLOOKUP($B1961,INDIRECT(nfl_game_result),MATCH(E$1,INDIRECT(nfl_game_result_header),0),FALSE)),"error")</f>
        <v>-5.5</v>
      </c>
      <c r="F1961" s="23" t="str">
        <f ca="1">IFERROR(IF(ISBLANK(VLOOKUP($B1961,INDIRECT(nfl_game_result),MATCH(F$1,INDIRECT(nfl_game_result_header),0),FALSE)),"",VLOOKUP($B1961,INDIRECT(nfl_game_result),MATCH(F$1,INDIRECT(nfl_game_result_header),0),FALSE)),"error")</f>
        <v/>
      </c>
      <c r="G1961" s="23" t="str">
        <f ca="1">IFERROR(IF(ISBLANK(VLOOKUP($B1961,INDIRECT(nfl_game_result),MATCH(G$1,INDIRECT(nfl_game_result_header),0),FALSE)),"",VLOOKUP($B1961,INDIRECT(nfl_game_result),MATCH(G$1,INDIRECT(nfl_game_result_header),0),FALSE)),"error")</f>
        <v/>
      </c>
      <c r="H1961">
        <f ca="1">IFERROR(IF(ISBLANK(VLOOKUP($B1961,INDIRECT(nfl_game_result),MATCH(H$1,INDIRECT(nfl_game_result_header),0),FALSE)),"",VLOOKUP($B1961,INDIRECT(nfl_game_result),MATCH(H$1,INDIRECT(nfl_game_result_header),0),FALSE)),"error")</f>
        <v>30</v>
      </c>
      <c r="I1961">
        <f ca="1">IFERROR(IF(ISBLANK(VLOOKUP($B1961,INDIRECT(nfl_game_result),MATCH(I$1,INDIRECT(nfl_game_result_header),0),FALSE)),"",VLOOKUP($B1961,INDIRECT(nfl_game_result),MATCH(I$1,INDIRECT(nfl_game_result_header),0),FALSE)),"error")</f>
        <v>22</v>
      </c>
      <c r="J1961" t="str">
        <f ca="1">IFERROR(IF(ISBLANK(VLOOKUP($B1961,INDIRECT(nfl_game_result),MATCH(J$1,INDIRECT(nfl_game_result_header),0),FALSE)),"",VLOOKUP($B1961,INDIRECT(nfl_game_result),MATCH(J$1,INDIRECT(nfl_game_result_header),0),FALSE)),"error")</f>
        <v>KCY</v>
      </c>
      <c r="K1961" t="str">
        <f ca="1">IFERROR(IF(ISBLANK(VLOOKUP($B1961,INDIRECT(nfl_game_result),MATCH(K$1,INDIRECT(nfl_game_result_header),0),FALSE)),"",VLOOKUP($B1961,INDIRECT(nfl_game_result),MATCH(K$1,INDIRECT(nfl_game_result_header),0),FALSE)),"error")</f>
        <v>KCY</v>
      </c>
      <c r="L1961" s="23" t="str">
        <f ca="1">IFERROR(IF(ISBLANK(VLOOKUP($B1961,INDIRECT(nfl_game_result),MATCH(L$1,INDIRECT(nfl_game_result_header),0),FALSE)),"",VLOOKUP($B1961,INDIRECT(nfl_game_result),MATCH(L$1,INDIRECT(nfl_game_result_header),0),FALSE)),"error")</f>
        <v/>
      </c>
      <c r="M1961" t="s">
        <v>16</v>
      </c>
      <c r="N1961">
        <v>-3</v>
      </c>
      <c r="O1961" t="s">
        <v>331</v>
      </c>
      <c r="P1961">
        <v>12</v>
      </c>
      <c r="Q1961" t="s">
        <v>331</v>
      </c>
      <c r="V1961" s="23" t="s">
        <v>416</v>
      </c>
      <c r="W1961">
        <f ca="1">VALUE(LEFT(C1961, 4))</f>
        <v>2015</v>
      </c>
      <c r="X1961">
        <f ca="1">VALUE(MID(C1961,6,FIND("_",C1961,6)-6))</f>
        <v>12</v>
      </c>
      <c r="Y1961">
        <f ca="1">IF(NOT(OR(ISBLANK(D1961),ISBLANK(E1961),D1961="",E1961="")),D1961-E1961,"")</f>
        <v>2</v>
      </c>
      <c r="Z1961">
        <f ca="1">IF(OR(NOT(ISNUMBER(D1961)),ISBLANK(D1961),D1961="",ISBLANK(N1961)),"",ABS(D1961-N1961))</f>
        <v>0.5</v>
      </c>
      <c r="AA1961">
        <f ca="1">IF(OR(ISBLANK(J1961),ISBLANK(O1961),J1961="",O1961=""),"",IF(J1961=O1961,1,0))</f>
        <v>1</v>
      </c>
      <c r="AB1961">
        <f ca="1">IF(OR(ISBLANK(K1961),ISBLANK(Q1961),K1961="",Q1961=""),"",IF(K1961=Q1961,1,0))</f>
        <v>1</v>
      </c>
      <c r="AC1961" s="23" t="str">
        <f t="shared" ca="1" si="30"/>
        <v/>
      </c>
    </row>
    <row r="1962" spans="1:29" x14ac:dyDescent="0.25">
      <c r="A1962" s="23">
        <v>1961</v>
      </c>
      <c r="B1962">
        <v>967</v>
      </c>
      <c r="C1962" t="str">
        <f ca="1">IFERROR(VLOOKUP($B1962,INDIRECT(nfl_game_result),MATCH(C$1,INDIRECT(nfl_game_result_header),0),FALSE),"error")</f>
        <v>2015_12_TBY@IND</v>
      </c>
      <c r="D1962">
        <f ca="1">IFERROR(IF(ISBLANK(VLOOKUP($B1962,INDIRECT(nfl_game_result),MATCH(D$1,INDIRECT(nfl_game_result_header),0),FALSE)),"",VLOOKUP($B1962,INDIRECT(nfl_game_result),MATCH(D$1,INDIRECT(nfl_game_result_header),0),FALSE)),"error")</f>
        <v>-3</v>
      </c>
      <c r="E1962">
        <f ca="1">IFERROR(IF(ISBLANK(VLOOKUP($B1962,INDIRECT(nfl_game_result),MATCH(E$1,INDIRECT(nfl_game_result_header),0),FALSE)),"",VLOOKUP($B1962,INDIRECT(nfl_game_result),MATCH(E$1,INDIRECT(nfl_game_result_header),0),FALSE)),"error")</f>
        <v>-3</v>
      </c>
      <c r="F1962" s="23" t="str">
        <f ca="1">IFERROR(IF(ISBLANK(VLOOKUP($B1962,INDIRECT(nfl_game_result),MATCH(F$1,INDIRECT(nfl_game_result_header),0),FALSE)),"",VLOOKUP($B1962,INDIRECT(nfl_game_result),MATCH(F$1,INDIRECT(nfl_game_result_header),0),FALSE)),"error")</f>
        <v/>
      </c>
      <c r="G1962" s="23" t="str">
        <f ca="1">IFERROR(IF(ISBLANK(VLOOKUP($B1962,INDIRECT(nfl_game_result),MATCH(G$1,INDIRECT(nfl_game_result_header),0),FALSE)),"",VLOOKUP($B1962,INDIRECT(nfl_game_result),MATCH(G$1,INDIRECT(nfl_game_result_header),0),FALSE)),"error")</f>
        <v/>
      </c>
      <c r="H1962">
        <f ca="1">IFERROR(IF(ISBLANK(VLOOKUP($B1962,INDIRECT(nfl_game_result),MATCH(H$1,INDIRECT(nfl_game_result_header),0),FALSE)),"",VLOOKUP($B1962,INDIRECT(nfl_game_result),MATCH(H$1,INDIRECT(nfl_game_result_header),0),FALSE)),"error")</f>
        <v>25</v>
      </c>
      <c r="I1962">
        <f ca="1">IFERROR(IF(ISBLANK(VLOOKUP($B1962,INDIRECT(nfl_game_result),MATCH(I$1,INDIRECT(nfl_game_result_header),0),FALSE)),"",VLOOKUP($B1962,INDIRECT(nfl_game_result),MATCH(I$1,INDIRECT(nfl_game_result_header),0),FALSE)),"error")</f>
        <v>12</v>
      </c>
      <c r="J1962" t="str">
        <f ca="1">IFERROR(IF(ISBLANK(VLOOKUP($B1962,INDIRECT(nfl_game_result),MATCH(J$1,INDIRECT(nfl_game_result_header),0),FALSE)),"",VLOOKUP($B1962,INDIRECT(nfl_game_result),MATCH(J$1,INDIRECT(nfl_game_result_header),0),FALSE)),"error")</f>
        <v>IND</v>
      </c>
      <c r="K1962" t="str">
        <f ca="1">IFERROR(IF(ISBLANK(VLOOKUP($B1962,INDIRECT(nfl_game_result),MATCH(K$1,INDIRECT(nfl_game_result_header),0),FALSE)),"",VLOOKUP($B1962,INDIRECT(nfl_game_result),MATCH(K$1,INDIRECT(nfl_game_result_header),0),FALSE)),"error")</f>
        <v>IND</v>
      </c>
      <c r="L1962" s="23" t="str">
        <f ca="1">IFERROR(IF(ISBLANK(VLOOKUP($B1962,INDIRECT(nfl_game_result),MATCH(L$1,INDIRECT(nfl_game_result_header),0),FALSE)),"",VLOOKUP($B1962,INDIRECT(nfl_game_result),MATCH(L$1,INDIRECT(nfl_game_result_header),0),FALSE)),"error")</f>
        <v/>
      </c>
      <c r="M1962" t="s">
        <v>16</v>
      </c>
      <c r="N1962">
        <v>-4.5</v>
      </c>
      <c r="O1962" t="s">
        <v>334</v>
      </c>
      <c r="P1962">
        <v>1</v>
      </c>
      <c r="Q1962" t="s">
        <v>334</v>
      </c>
      <c r="V1962" s="23" t="s">
        <v>416</v>
      </c>
      <c r="W1962">
        <f ca="1">VALUE(LEFT(C1962, 4))</f>
        <v>2015</v>
      </c>
      <c r="X1962">
        <f ca="1">VALUE(MID(C1962,6,FIND("_",C1962,6)-6))</f>
        <v>12</v>
      </c>
      <c r="Y1962">
        <f ca="1">IF(NOT(OR(ISBLANK(D1962),ISBLANK(E1962),D1962="",E1962="")),D1962-E1962,"")</f>
        <v>0</v>
      </c>
      <c r="Z1962">
        <f ca="1">IF(OR(NOT(ISNUMBER(D1962)),ISBLANK(D1962),D1962="",ISBLANK(N1962)),"",ABS(D1962-N1962))</f>
        <v>1.5</v>
      </c>
      <c r="AA1962">
        <f ca="1">IF(OR(ISBLANK(J1962),ISBLANK(O1962),J1962="",O1962=""),"",IF(J1962=O1962,1,0))</f>
        <v>0</v>
      </c>
      <c r="AB1962">
        <f ca="1">IF(OR(ISBLANK(K1962),ISBLANK(Q1962),K1962="",Q1962=""),"",IF(K1962=Q1962,1,0))</f>
        <v>0</v>
      </c>
      <c r="AC1962" s="23" t="str">
        <f t="shared" ca="1" si="30"/>
        <v/>
      </c>
    </row>
    <row r="1963" spans="1:29" x14ac:dyDescent="0.25">
      <c r="A1963" s="23">
        <v>1962</v>
      </c>
      <c r="B1963">
        <v>968</v>
      </c>
      <c r="C1963" t="str">
        <f ca="1">IFERROR(VLOOKUP($B1963,INDIRECT(nfl_game_result),MATCH(C$1,INDIRECT(nfl_game_result_header),0),FALSE),"error")</f>
        <v>2015_12_NYG@WAS</v>
      </c>
      <c r="D1963">
        <f ca="1">IFERROR(IF(ISBLANK(VLOOKUP($B1963,INDIRECT(nfl_game_result),MATCH(D$1,INDIRECT(nfl_game_result_header),0),FALSE)),"",VLOOKUP($B1963,INDIRECT(nfl_game_result),MATCH(D$1,INDIRECT(nfl_game_result_header),0),FALSE)),"error")</f>
        <v>1.5</v>
      </c>
      <c r="E1963">
        <f ca="1">IFERROR(IF(ISBLANK(VLOOKUP($B1963,INDIRECT(nfl_game_result),MATCH(E$1,INDIRECT(nfl_game_result_header),0),FALSE)),"",VLOOKUP($B1963,INDIRECT(nfl_game_result),MATCH(E$1,INDIRECT(nfl_game_result_header),0),FALSE)),"error")</f>
        <v>2.5</v>
      </c>
      <c r="F1963" s="23" t="str">
        <f ca="1">IFERROR(IF(ISBLANK(VLOOKUP($B1963,INDIRECT(nfl_game_result),MATCH(F$1,INDIRECT(nfl_game_result_header),0),FALSE)),"",VLOOKUP($B1963,INDIRECT(nfl_game_result),MATCH(F$1,INDIRECT(nfl_game_result_header),0),FALSE)),"error")</f>
        <v/>
      </c>
      <c r="G1963" s="23" t="str">
        <f ca="1">IFERROR(IF(ISBLANK(VLOOKUP($B1963,INDIRECT(nfl_game_result),MATCH(G$1,INDIRECT(nfl_game_result_header),0),FALSE)),"",VLOOKUP($B1963,INDIRECT(nfl_game_result),MATCH(G$1,INDIRECT(nfl_game_result_header),0),FALSE)),"error")</f>
        <v/>
      </c>
      <c r="H1963">
        <f ca="1">IFERROR(IF(ISBLANK(VLOOKUP($B1963,INDIRECT(nfl_game_result),MATCH(H$1,INDIRECT(nfl_game_result_header),0),FALSE)),"",VLOOKUP($B1963,INDIRECT(nfl_game_result),MATCH(H$1,INDIRECT(nfl_game_result_header),0),FALSE)),"error")</f>
        <v>20</v>
      </c>
      <c r="I1963">
        <f ca="1">IFERROR(IF(ISBLANK(VLOOKUP($B1963,INDIRECT(nfl_game_result),MATCH(I$1,INDIRECT(nfl_game_result_header),0),FALSE)),"",VLOOKUP($B1963,INDIRECT(nfl_game_result),MATCH(I$1,INDIRECT(nfl_game_result_header),0),FALSE)),"error")</f>
        <v>14</v>
      </c>
      <c r="J1963" t="str">
        <f ca="1">IFERROR(IF(ISBLANK(VLOOKUP($B1963,INDIRECT(nfl_game_result),MATCH(J$1,INDIRECT(nfl_game_result_header),0),FALSE)),"",VLOOKUP($B1963,INDIRECT(nfl_game_result),MATCH(J$1,INDIRECT(nfl_game_result_header),0),FALSE)),"error")</f>
        <v>WAS</v>
      </c>
      <c r="K1963" t="str">
        <f ca="1">IFERROR(IF(ISBLANK(VLOOKUP($B1963,INDIRECT(nfl_game_result),MATCH(K$1,INDIRECT(nfl_game_result_header),0),FALSE)),"",VLOOKUP($B1963,INDIRECT(nfl_game_result),MATCH(K$1,INDIRECT(nfl_game_result_header),0),FALSE)),"error")</f>
        <v>WAS</v>
      </c>
      <c r="L1963" s="23" t="str">
        <f ca="1">IFERROR(IF(ISBLANK(VLOOKUP($B1963,INDIRECT(nfl_game_result),MATCH(L$1,INDIRECT(nfl_game_result_header),0),FALSE)),"",VLOOKUP($B1963,INDIRECT(nfl_game_result),MATCH(L$1,INDIRECT(nfl_game_result_header),0),FALSE)),"error")</f>
        <v/>
      </c>
      <c r="M1963" t="s">
        <v>16</v>
      </c>
      <c r="N1963">
        <v>2</v>
      </c>
      <c r="O1963" t="s">
        <v>83</v>
      </c>
      <c r="P1963">
        <v>11</v>
      </c>
      <c r="Q1963" t="s">
        <v>83</v>
      </c>
      <c r="V1963" s="23" t="s">
        <v>416</v>
      </c>
      <c r="W1963">
        <f ca="1">VALUE(LEFT(C1963, 4))</f>
        <v>2015</v>
      </c>
      <c r="X1963">
        <f ca="1">VALUE(MID(C1963,6,FIND("_",C1963,6)-6))</f>
        <v>12</v>
      </c>
      <c r="Y1963">
        <f ca="1">IF(NOT(OR(ISBLANK(D1963),ISBLANK(E1963),D1963="",E1963="")),D1963-E1963,"")</f>
        <v>-1</v>
      </c>
      <c r="Z1963">
        <f ca="1">IF(OR(NOT(ISNUMBER(D1963)),ISBLANK(D1963),D1963="",ISBLANK(N1963)),"",ABS(D1963-N1963))</f>
        <v>0.5</v>
      </c>
      <c r="AA1963">
        <f ca="1">IF(OR(ISBLANK(J1963),ISBLANK(O1963),J1963="",O1963=""),"",IF(J1963=O1963,1,0))</f>
        <v>0</v>
      </c>
      <c r="AB1963">
        <f ca="1">IF(OR(ISBLANK(K1963),ISBLANK(Q1963),K1963="",Q1963=""),"",IF(K1963=Q1963,1,0))</f>
        <v>0</v>
      </c>
      <c r="AC1963" s="23" t="str">
        <f t="shared" ca="1" si="30"/>
        <v/>
      </c>
    </row>
    <row r="1964" spans="1:29" x14ac:dyDescent="0.25">
      <c r="A1964" s="23">
        <v>1963</v>
      </c>
      <c r="B1964">
        <v>969</v>
      </c>
      <c r="C1964" t="str">
        <f ca="1">IFERROR(VLOOKUP($B1964,INDIRECT(nfl_game_result),MATCH(C$1,INDIRECT(nfl_game_result_header),0),FALSE),"error")</f>
        <v>2015_12_NOR@HOU</v>
      </c>
      <c r="D1964">
        <f ca="1">IFERROR(IF(ISBLANK(VLOOKUP($B1964,INDIRECT(nfl_game_result),MATCH(D$1,INDIRECT(nfl_game_result_header),0),FALSE)),"",VLOOKUP($B1964,INDIRECT(nfl_game_result),MATCH(D$1,INDIRECT(nfl_game_result_header),0),FALSE)),"error")</f>
        <v>-3</v>
      </c>
      <c r="E1964">
        <f ca="1">IFERROR(IF(ISBLANK(VLOOKUP($B1964,INDIRECT(nfl_game_result),MATCH(E$1,INDIRECT(nfl_game_result_header),0),FALSE)),"",VLOOKUP($B1964,INDIRECT(nfl_game_result),MATCH(E$1,INDIRECT(nfl_game_result_header),0),FALSE)),"error")</f>
        <v>-3</v>
      </c>
      <c r="F1964" s="23" t="str">
        <f ca="1">IFERROR(IF(ISBLANK(VLOOKUP($B1964,INDIRECT(nfl_game_result),MATCH(F$1,INDIRECT(nfl_game_result_header),0),FALSE)),"",VLOOKUP($B1964,INDIRECT(nfl_game_result),MATCH(F$1,INDIRECT(nfl_game_result_header),0),FALSE)),"error")</f>
        <v/>
      </c>
      <c r="G1964" s="23" t="str">
        <f ca="1">IFERROR(IF(ISBLANK(VLOOKUP($B1964,INDIRECT(nfl_game_result),MATCH(G$1,INDIRECT(nfl_game_result_header),0),FALSE)),"",VLOOKUP($B1964,INDIRECT(nfl_game_result),MATCH(G$1,INDIRECT(nfl_game_result_header),0),FALSE)),"error")</f>
        <v/>
      </c>
      <c r="H1964">
        <f ca="1">IFERROR(IF(ISBLANK(VLOOKUP($B1964,INDIRECT(nfl_game_result),MATCH(H$1,INDIRECT(nfl_game_result_header),0),FALSE)),"",VLOOKUP($B1964,INDIRECT(nfl_game_result),MATCH(H$1,INDIRECT(nfl_game_result_header),0),FALSE)),"error")</f>
        <v>24</v>
      </c>
      <c r="I1964">
        <f ca="1">IFERROR(IF(ISBLANK(VLOOKUP($B1964,INDIRECT(nfl_game_result),MATCH(I$1,INDIRECT(nfl_game_result_header),0),FALSE)),"",VLOOKUP($B1964,INDIRECT(nfl_game_result),MATCH(I$1,INDIRECT(nfl_game_result_header),0),FALSE)),"error")</f>
        <v>6</v>
      </c>
      <c r="J1964" t="str">
        <f ca="1">IFERROR(IF(ISBLANK(VLOOKUP($B1964,INDIRECT(nfl_game_result),MATCH(J$1,INDIRECT(nfl_game_result_header),0),FALSE)),"",VLOOKUP($B1964,INDIRECT(nfl_game_result),MATCH(J$1,INDIRECT(nfl_game_result_header),0),FALSE)),"error")</f>
        <v>HOU</v>
      </c>
      <c r="K1964" t="str">
        <f ca="1">IFERROR(IF(ISBLANK(VLOOKUP($B1964,INDIRECT(nfl_game_result),MATCH(K$1,INDIRECT(nfl_game_result_header),0),FALSE)),"",VLOOKUP($B1964,INDIRECT(nfl_game_result),MATCH(K$1,INDIRECT(nfl_game_result_header),0),FALSE)),"error")</f>
        <v>HOU</v>
      </c>
      <c r="L1964" s="23" t="str">
        <f ca="1">IFERROR(IF(ISBLANK(VLOOKUP($B1964,INDIRECT(nfl_game_result),MATCH(L$1,INDIRECT(nfl_game_result_header),0),FALSE)),"",VLOOKUP($B1964,INDIRECT(nfl_game_result),MATCH(L$1,INDIRECT(nfl_game_result_header),0),FALSE)),"error")</f>
        <v/>
      </c>
      <c r="M1964" t="s">
        <v>16</v>
      </c>
      <c r="N1964">
        <v>-2</v>
      </c>
      <c r="O1964" t="s">
        <v>75</v>
      </c>
      <c r="P1964">
        <v>10</v>
      </c>
      <c r="Q1964" t="s">
        <v>75</v>
      </c>
      <c r="V1964" s="23" t="s">
        <v>416</v>
      </c>
      <c r="W1964">
        <f ca="1">VALUE(LEFT(C1964, 4))</f>
        <v>2015</v>
      </c>
      <c r="X1964">
        <f ca="1">VALUE(MID(C1964,6,FIND("_",C1964,6)-6))</f>
        <v>12</v>
      </c>
      <c r="Y1964">
        <f ca="1">IF(NOT(OR(ISBLANK(D1964),ISBLANK(E1964),D1964="",E1964="")),D1964-E1964,"")</f>
        <v>0</v>
      </c>
      <c r="Z1964">
        <f ca="1">IF(OR(NOT(ISNUMBER(D1964)),ISBLANK(D1964),D1964="",ISBLANK(N1964)),"",ABS(D1964-N1964))</f>
        <v>1</v>
      </c>
      <c r="AA1964">
        <f ca="1">IF(OR(ISBLANK(J1964),ISBLANK(O1964),J1964="",O1964=""),"",IF(J1964=O1964,1,0))</f>
        <v>1</v>
      </c>
      <c r="AB1964">
        <f ca="1">IF(OR(ISBLANK(K1964),ISBLANK(Q1964),K1964="",Q1964=""),"",IF(K1964=Q1964,1,0))</f>
        <v>1</v>
      </c>
      <c r="AC1964" s="23" t="str">
        <f t="shared" ca="1" si="30"/>
        <v/>
      </c>
    </row>
    <row r="1965" spans="1:29" x14ac:dyDescent="0.25">
      <c r="A1965" s="23">
        <v>1964</v>
      </c>
      <c r="B1965">
        <v>970</v>
      </c>
      <c r="C1965" t="str">
        <f ca="1">IFERROR(VLOOKUP($B1965,INDIRECT(nfl_game_result),MATCH(C$1,INDIRECT(nfl_game_result_header),0),FALSE),"error")</f>
        <v>2015_12_MIN@ATL</v>
      </c>
      <c r="D1965">
        <f ca="1">IFERROR(IF(ISBLANK(VLOOKUP($B1965,INDIRECT(nfl_game_result),MATCH(D$1,INDIRECT(nfl_game_result_header),0),FALSE)),"",VLOOKUP($B1965,INDIRECT(nfl_game_result),MATCH(D$1,INDIRECT(nfl_game_result_header),0),FALSE)),"error")</f>
        <v>-2.5</v>
      </c>
      <c r="E1965">
        <f ca="1">IFERROR(IF(ISBLANK(VLOOKUP($B1965,INDIRECT(nfl_game_result),MATCH(E$1,INDIRECT(nfl_game_result_header),0),FALSE)),"",VLOOKUP($B1965,INDIRECT(nfl_game_result),MATCH(E$1,INDIRECT(nfl_game_result_header),0),FALSE)),"error")</f>
        <v>-2.5</v>
      </c>
      <c r="F1965" s="23" t="str">
        <f ca="1">IFERROR(IF(ISBLANK(VLOOKUP($B1965,INDIRECT(nfl_game_result),MATCH(F$1,INDIRECT(nfl_game_result_header),0),FALSE)),"",VLOOKUP($B1965,INDIRECT(nfl_game_result),MATCH(F$1,INDIRECT(nfl_game_result_header),0),FALSE)),"error")</f>
        <v/>
      </c>
      <c r="G1965" s="23" t="str">
        <f ca="1">IFERROR(IF(ISBLANK(VLOOKUP($B1965,INDIRECT(nfl_game_result),MATCH(G$1,INDIRECT(nfl_game_result_header),0),FALSE)),"",VLOOKUP($B1965,INDIRECT(nfl_game_result),MATCH(G$1,INDIRECT(nfl_game_result_header),0),FALSE)),"error")</f>
        <v/>
      </c>
      <c r="H1965">
        <f ca="1">IFERROR(IF(ISBLANK(VLOOKUP($B1965,INDIRECT(nfl_game_result),MATCH(H$1,INDIRECT(nfl_game_result_header),0),FALSE)),"",VLOOKUP($B1965,INDIRECT(nfl_game_result),MATCH(H$1,INDIRECT(nfl_game_result_header),0),FALSE)),"error")</f>
        <v>10</v>
      </c>
      <c r="I1965">
        <f ca="1">IFERROR(IF(ISBLANK(VLOOKUP($B1965,INDIRECT(nfl_game_result),MATCH(I$1,INDIRECT(nfl_game_result_header),0),FALSE)),"",VLOOKUP($B1965,INDIRECT(nfl_game_result),MATCH(I$1,INDIRECT(nfl_game_result_header),0),FALSE)),"error")</f>
        <v>20</v>
      </c>
      <c r="J1965" t="str">
        <f ca="1">IFERROR(IF(ISBLANK(VLOOKUP($B1965,INDIRECT(nfl_game_result),MATCH(J$1,INDIRECT(nfl_game_result_header),0),FALSE)),"",VLOOKUP($B1965,INDIRECT(nfl_game_result),MATCH(J$1,INDIRECT(nfl_game_result_header),0),FALSE)),"error")</f>
        <v>MIN</v>
      </c>
      <c r="K1965" t="str">
        <f ca="1">IFERROR(IF(ISBLANK(VLOOKUP($B1965,INDIRECT(nfl_game_result),MATCH(K$1,INDIRECT(nfl_game_result_header),0),FALSE)),"",VLOOKUP($B1965,INDIRECT(nfl_game_result),MATCH(K$1,INDIRECT(nfl_game_result_header),0),FALSE)),"error")</f>
        <v>MIN</v>
      </c>
      <c r="L1965" s="23" t="str">
        <f ca="1">IFERROR(IF(ISBLANK(VLOOKUP($B1965,INDIRECT(nfl_game_result),MATCH(L$1,INDIRECT(nfl_game_result_header),0),FALSE)),"",VLOOKUP($B1965,INDIRECT(nfl_game_result),MATCH(L$1,INDIRECT(nfl_game_result_header),0),FALSE)),"error")</f>
        <v/>
      </c>
      <c r="M1965" t="s">
        <v>16</v>
      </c>
      <c r="N1965">
        <v>-1</v>
      </c>
      <c r="O1965" t="s">
        <v>80</v>
      </c>
      <c r="P1965">
        <v>2</v>
      </c>
      <c r="Q1965" t="s">
        <v>80</v>
      </c>
      <c r="V1965" s="23" t="s">
        <v>416</v>
      </c>
      <c r="W1965">
        <f ca="1">VALUE(LEFT(C1965, 4))</f>
        <v>2015</v>
      </c>
      <c r="X1965">
        <f ca="1">VALUE(MID(C1965,6,FIND("_",C1965,6)-6))</f>
        <v>12</v>
      </c>
      <c r="Y1965">
        <f ca="1">IF(NOT(OR(ISBLANK(D1965),ISBLANK(E1965),D1965="",E1965="")),D1965-E1965,"")</f>
        <v>0</v>
      </c>
      <c r="Z1965">
        <f ca="1">IF(OR(NOT(ISNUMBER(D1965)),ISBLANK(D1965),D1965="",ISBLANK(N1965)),"",ABS(D1965-N1965))</f>
        <v>1.5</v>
      </c>
      <c r="AA1965">
        <f ca="1">IF(OR(ISBLANK(J1965),ISBLANK(O1965),J1965="",O1965=""),"",IF(J1965=O1965,1,0))</f>
        <v>1</v>
      </c>
      <c r="AB1965">
        <f ca="1">IF(OR(ISBLANK(K1965),ISBLANK(Q1965),K1965="",Q1965=""),"",IF(K1965=Q1965,1,0))</f>
        <v>1</v>
      </c>
      <c r="AC1965" s="23" t="str">
        <f t="shared" ca="1" si="30"/>
        <v/>
      </c>
    </row>
    <row r="1966" spans="1:29" x14ac:dyDescent="0.25">
      <c r="A1966" s="23">
        <v>1965</v>
      </c>
      <c r="B1966">
        <v>971</v>
      </c>
      <c r="C1966" t="str">
        <f ca="1">IFERROR(VLOOKUP($B1966,INDIRECT(nfl_game_result),MATCH(C$1,INDIRECT(nfl_game_result_header),0),FALSE),"error")</f>
        <v>2015_12_STL@CIN</v>
      </c>
      <c r="D1966">
        <f ca="1">IFERROR(IF(ISBLANK(VLOOKUP($B1966,INDIRECT(nfl_game_result),MATCH(D$1,INDIRECT(nfl_game_result_header),0),FALSE)),"",VLOOKUP($B1966,INDIRECT(nfl_game_result),MATCH(D$1,INDIRECT(nfl_game_result_header),0),FALSE)),"error")</f>
        <v>-7</v>
      </c>
      <c r="E1966">
        <f ca="1">IFERROR(IF(ISBLANK(VLOOKUP($B1966,INDIRECT(nfl_game_result),MATCH(E$1,INDIRECT(nfl_game_result_header),0),FALSE)),"",VLOOKUP($B1966,INDIRECT(nfl_game_result),MATCH(E$1,INDIRECT(nfl_game_result_header),0),FALSE)),"error")</f>
        <v>-9</v>
      </c>
      <c r="F1966" s="23" t="str">
        <f ca="1">IFERROR(IF(ISBLANK(VLOOKUP($B1966,INDIRECT(nfl_game_result),MATCH(F$1,INDIRECT(nfl_game_result_header),0),FALSE)),"",VLOOKUP($B1966,INDIRECT(nfl_game_result),MATCH(F$1,INDIRECT(nfl_game_result_header),0),FALSE)),"error")</f>
        <v/>
      </c>
      <c r="G1966" s="23" t="str">
        <f ca="1">IFERROR(IF(ISBLANK(VLOOKUP($B1966,INDIRECT(nfl_game_result),MATCH(G$1,INDIRECT(nfl_game_result_header),0),FALSE)),"",VLOOKUP($B1966,INDIRECT(nfl_game_result),MATCH(G$1,INDIRECT(nfl_game_result_header),0),FALSE)),"error")</f>
        <v/>
      </c>
      <c r="H1966">
        <f ca="1">IFERROR(IF(ISBLANK(VLOOKUP($B1966,INDIRECT(nfl_game_result),MATCH(H$1,INDIRECT(nfl_game_result_header),0),FALSE)),"",VLOOKUP($B1966,INDIRECT(nfl_game_result),MATCH(H$1,INDIRECT(nfl_game_result_header),0),FALSE)),"error")</f>
        <v>31</v>
      </c>
      <c r="I1966">
        <f ca="1">IFERROR(IF(ISBLANK(VLOOKUP($B1966,INDIRECT(nfl_game_result),MATCH(I$1,INDIRECT(nfl_game_result_header),0),FALSE)),"",VLOOKUP($B1966,INDIRECT(nfl_game_result),MATCH(I$1,INDIRECT(nfl_game_result_header),0),FALSE)),"error")</f>
        <v>7</v>
      </c>
      <c r="J1966" t="str">
        <f ca="1">IFERROR(IF(ISBLANK(VLOOKUP($B1966,INDIRECT(nfl_game_result),MATCH(J$1,INDIRECT(nfl_game_result_header),0),FALSE)),"",VLOOKUP($B1966,INDIRECT(nfl_game_result),MATCH(J$1,INDIRECT(nfl_game_result_header),0),FALSE)),"error")</f>
        <v>CIN</v>
      </c>
      <c r="K1966" t="str">
        <f ca="1">IFERROR(IF(ISBLANK(VLOOKUP($B1966,INDIRECT(nfl_game_result),MATCH(K$1,INDIRECT(nfl_game_result_header),0),FALSE)),"",VLOOKUP($B1966,INDIRECT(nfl_game_result),MATCH(K$1,INDIRECT(nfl_game_result_header),0),FALSE)),"error")</f>
        <v>CIN</v>
      </c>
      <c r="L1966" s="23" t="str">
        <f ca="1">IFERROR(IF(ISBLANK(VLOOKUP($B1966,INDIRECT(nfl_game_result),MATCH(L$1,INDIRECT(nfl_game_result_header),0),FALSE)),"",VLOOKUP($B1966,INDIRECT(nfl_game_result),MATCH(L$1,INDIRECT(nfl_game_result_header),0),FALSE)),"error")</f>
        <v/>
      </c>
      <c r="M1966" t="s">
        <v>16</v>
      </c>
      <c r="N1966">
        <v>-6.5</v>
      </c>
      <c r="O1966" t="s">
        <v>69</v>
      </c>
      <c r="P1966">
        <v>7</v>
      </c>
      <c r="Q1966" t="s">
        <v>69</v>
      </c>
      <c r="V1966" s="23" t="s">
        <v>416</v>
      </c>
      <c r="W1966">
        <f ca="1">VALUE(LEFT(C1966, 4))</f>
        <v>2015</v>
      </c>
      <c r="X1966">
        <f ca="1">VALUE(MID(C1966,6,FIND("_",C1966,6)-6))</f>
        <v>12</v>
      </c>
      <c r="Y1966">
        <f ca="1">IF(NOT(OR(ISBLANK(D1966),ISBLANK(E1966),D1966="",E1966="")),D1966-E1966,"")</f>
        <v>2</v>
      </c>
      <c r="Z1966">
        <f ca="1">IF(OR(NOT(ISNUMBER(D1966)),ISBLANK(D1966),D1966="",ISBLANK(N1966)),"",ABS(D1966-N1966))</f>
        <v>0.5</v>
      </c>
      <c r="AA1966">
        <f ca="1">IF(OR(ISBLANK(J1966),ISBLANK(O1966),J1966="",O1966=""),"",IF(J1966=O1966,1,0))</f>
        <v>1</v>
      </c>
      <c r="AB1966">
        <f ca="1">IF(OR(ISBLANK(K1966),ISBLANK(Q1966),K1966="",Q1966=""),"",IF(K1966=Q1966,1,0))</f>
        <v>1</v>
      </c>
      <c r="AC1966" s="23" t="str">
        <f t="shared" ca="1" si="30"/>
        <v/>
      </c>
    </row>
    <row r="1967" spans="1:29" x14ac:dyDescent="0.25">
      <c r="A1967" s="23">
        <v>1966</v>
      </c>
      <c r="B1967">
        <v>972</v>
      </c>
      <c r="C1967" t="str">
        <f ca="1">IFERROR(VLOOKUP($B1967,INDIRECT(nfl_game_result),MATCH(C$1,INDIRECT(nfl_game_result_header),0),FALSE),"error")</f>
        <v>2015_12_SD@JAX</v>
      </c>
      <c r="D1967">
        <f ca="1">IFERROR(IF(ISBLANK(VLOOKUP($B1967,INDIRECT(nfl_game_result),MATCH(D$1,INDIRECT(nfl_game_result_header),0),FALSE)),"",VLOOKUP($B1967,INDIRECT(nfl_game_result),MATCH(D$1,INDIRECT(nfl_game_result_header),0),FALSE)),"error")</f>
        <v>-4.5</v>
      </c>
      <c r="E1967">
        <f ca="1">IFERROR(IF(ISBLANK(VLOOKUP($B1967,INDIRECT(nfl_game_result),MATCH(E$1,INDIRECT(nfl_game_result_header),0),FALSE)),"",VLOOKUP($B1967,INDIRECT(nfl_game_result),MATCH(E$1,INDIRECT(nfl_game_result_header),0),FALSE)),"error")</f>
        <v>-5</v>
      </c>
      <c r="F1967" s="23" t="str">
        <f ca="1">IFERROR(IF(ISBLANK(VLOOKUP($B1967,INDIRECT(nfl_game_result),MATCH(F$1,INDIRECT(nfl_game_result_header),0),FALSE)),"",VLOOKUP($B1967,INDIRECT(nfl_game_result),MATCH(F$1,INDIRECT(nfl_game_result_header),0),FALSE)),"error")</f>
        <v/>
      </c>
      <c r="G1967" s="23" t="str">
        <f ca="1">IFERROR(IF(ISBLANK(VLOOKUP($B1967,INDIRECT(nfl_game_result),MATCH(G$1,INDIRECT(nfl_game_result_header),0),FALSE)),"",VLOOKUP($B1967,INDIRECT(nfl_game_result),MATCH(G$1,INDIRECT(nfl_game_result_header),0),FALSE)),"error")</f>
        <v/>
      </c>
      <c r="H1967">
        <f ca="1">IFERROR(IF(ISBLANK(VLOOKUP($B1967,INDIRECT(nfl_game_result),MATCH(H$1,INDIRECT(nfl_game_result_header),0),FALSE)),"",VLOOKUP($B1967,INDIRECT(nfl_game_result),MATCH(H$1,INDIRECT(nfl_game_result_header),0),FALSE)),"error")</f>
        <v>25</v>
      </c>
      <c r="I1967">
        <f ca="1">IFERROR(IF(ISBLANK(VLOOKUP($B1967,INDIRECT(nfl_game_result),MATCH(I$1,INDIRECT(nfl_game_result_header),0),FALSE)),"",VLOOKUP($B1967,INDIRECT(nfl_game_result),MATCH(I$1,INDIRECT(nfl_game_result_header),0),FALSE)),"error")</f>
        <v>31</v>
      </c>
      <c r="J1967" t="str">
        <f ca="1">IFERROR(IF(ISBLANK(VLOOKUP($B1967,INDIRECT(nfl_game_result),MATCH(J$1,INDIRECT(nfl_game_result_header),0),FALSE)),"",VLOOKUP($B1967,INDIRECT(nfl_game_result),MATCH(J$1,INDIRECT(nfl_game_result_header),0),FALSE)),"error")</f>
        <v>SD</v>
      </c>
      <c r="K1967" t="str">
        <f ca="1">IFERROR(IF(ISBLANK(VLOOKUP($B1967,INDIRECT(nfl_game_result),MATCH(K$1,INDIRECT(nfl_game_result_header),0),FALSE)),"",VLOOKUP($B1967,INDIRECT(nfl_game_result),MATCH(K$1,INDIRECT(nfl_game_result_header),0),FALSE)),"error")</f>
        <v>SD</v>
      </c>
      <c r="L1967" s="23" t="str">
        <f ca="1">IFERROR(IF(ISBLANK(VLOOKUP($B1967,INDIRECT(nfl_game_result),MATCH(L$1,INDIRECT(nfl_game_result_header),0),FALSE)),"",VLOOKUP($B1967,INDIRECT(nfl_game_result),MATCH(L$1,INDIRECT(nfl_game_result_header),0),FALSE)),"error")</f>
        <v/>
      </c>
      <c r="M1967" t="s">
        <v>16</v>
      </c>
      <c r="N1967">
        <v>-4</v>
      </c>
      <c r="O1967" t="s">
        <v>77</v>
      </c>
      <c r="P1967">
        <v>9</v>
      </c>
      <c r="Q1967" t="s">
        <v>77</v>
      </c>
      <c r="V1967" s="23" t="s">
        <v>416</v>
      </c>
      <c r="W1967">
        <f ca="1">VALUE(LEFT(C1967, 4))</f>
        <v>2015</v>
      </c>
      <c r="X1967">
        <f ca="1">VALUE(MID(C1967,6,FIND("_",C1967,6)-6))</f>
        <v>12</v>
      </c>
      <c r="Y1967">
        <f ca="1">IF(NOT(OR(ISBLANK(D1967),ISBLANK(E1967),D1967="",E1967="")),D1967-E1967,"")</f>
        <v>0.5</v>
      </c>
      <c r="Z1967">
        <f ca="1">IF(OR(NOT(ISNUMBER(D1967)),ISBLANK(D1967),D1967="",ISBLANK(N1967)),"",ABS(D1967-N1967))</f>
        <v>0.5</v>
      </c>
      <c r="AA1967">
        <f ca="1">IF(OR(ISBLANK(J1967),ISBLANK(O1967),J1967="",O1967=""),"",IF(J1967=O1967,1,0))</f>
        <v>0</v>
      </c>
      <c r="AB1967">
        <f ca="1">IF(OR(ISBLANK(K1967),ISBLANK(Q1967),K1967="",Q1967=""),"",IF(K1967=Q1967,1,0))</f>
        <v>0</v>
      </c>
      <c r="AC1967" s="23" t="str">
        <f t="shared" ca="1" si="30"/>
        <v/>
      </c>
    </row>
    <row r="1968" spans="1:29" x14ac:dyDescent="0.25">
      <c r="A1968" s="23">
        <v>1967</v>
      </c>
      <c r="B1968">
        <v>973</v>
      </c>
      <c r="C1968" t="str">
        <f ca="1">IFERROR(VLOOKUP($B1968,INDIRECT(nfl_game_result),MATCH(C$1,INDIRECT(nfl_game_result_header),0),FALSE),"error")</f>
        <v>2015_12_MIA@NYJ</v>
      </c>
      <c r="D1968">
        <f ca="1">IFERROR(IF(ISBLANK(VLOOKUP($B1968,INDIRECT(nfl_game_result),MATCH(D$1,INDIRECT(nfl_game_result_header),0),FALSE)),"",VLOOKUP($B1968,INDIRECT(nfl_game_result),MATCH(D$1,INDIRECT(nfl_game_result_header),0),FALSE)),"error")</f>
        <v>-4.5</v>
      </c>
      <c r="E1968">
        <f ca="1">IFERROR(IF(ISBLANK(VLOOKUP($B1968,INDIRECT(nfl_game_result),MATCH(E$1,INDIRECT(nfl_game_result_header),0),FALSE)),"",VLOOKUP($B1968,INDIRECT(nfl_game_result),MATCH(E$1,INDIRECT(nfl_game_result_header),0),FALSE)),"error")</f>
        <v>-4</v>
      </c>
      <c r="F1968" s="23" t="str">
        <f ca="1">IFERROR(IF(ISBLANK(VLOOKUP($B1968,INDIRECT(nfl_game_result),MATCH(F$1,INDIRECT(nfl_game_result_header),0),FALSE)),"",VLOOKUP($B1968,INDIRECT(nfl_game_result),MATCH(F$1,INDIRECT(nfl_game_result_header),0),FALSE)),"error")</f>
        <v/>
      </c>
      <c r="G1968" s="23" t="str">
        <f ca="1">IFERROR(IF(ISBLANK(VLOOKUP($B1968,INDIRECT(nfl_game_result),MATCH(G$1,INDIRECT(nfl_game_result_header),0),FALSE)),"",VLOOKUP($B1968,INDIRECT(nfl_game_result),MATCH(G$1,INDIRECT(nfl_game_result_header),0),FALSE)),"error")</f>
        <v/>
      </c>
      <c r="H1968">
        <f ca="1">IFERROR(IF(ISBLANK(VLOOKUP($B1968,INDIRECT(nfl_game_result),MATCH(H$1,INDIRECT(nfl_game_result_header),0),FALSE)),"",VLOOKUP($B1968,INDIRECT(nfl_game_result),MATCH(H$1,INDIRECT(nfl_game_result_header),0),FALSE)),"error")</f>
        <v>38</v>
      </c>
      <c r="I1968">
        <f ca="1">IFERROR(IF(ISBLANK(VLOOKUP($B1968,INDIRECT(nfl_game_result),MATCH(I$1,INDIRECT(nfl_game_result_header),0),FALSE)),"",VLOOKUP($B1968,INDIRECT(nfl_game_result),MATCH(I$1,INDIRECT(nfl_game_result_header),0),FALSE)),"error")</f>
        <v>20</v>
      </c>
      <c r="J1968" t="str">
        <f ca="1">IFERROR(IF(ISBLANK(VLOOKUP($B1968,INDIRECT(nfl_game_result),MATCH(J$1,INDIRECT(nfl_game_result_header),0),FALSE)),"",VLOOKUP($B1968,INDIRECT(nfl_game_result),MATCH(J$1,INDIRECT(nfl_game_result_header),0),FALSE)),"error")</f>
        <v>NYJ</v>
      </c>
      <c r="K1968" t="str">
        <f ca="1">IFERROR(IF(ISBLANK(VLOOKUP($B1968,INDIRECT(nfl_game_result),MATCH(K$1,INDIRECT(nfl_game_result_header),0),FALSE)),"",VLOOKUP($B1968,INDIRECT(nfl_game_result),MATCH(K$1,INDIRECT(nfl_game_result_header),0),FALSE)),"error")</f>
        <v>NYJ</v>
      </c>
      <c r="L1968" s="23" t="str">
        <f ca="1">IFERROR(IF(ISBLANK(VLOOKUP($B1968,INDIRECT(nfl_game_result),MATCH(L$1,INDIRECT(nfl_game_result_header),0),FALSE)),"",VLOOKUP($B1968,INDIRECT(nfl_game_result),MATCH(L$1,INDIRECT(nfl_game_result_header),0),FALSE)),"error")</f>
        <v/>
      </c>
      <c r="M1968" t="s">
        <v>16</v>
      </c>
      <c r="N1968">
        <v>-4</v>
      </c>
      <c r="O1968" t="s">
        <v>84</v>
      </c>
      <c r="P1968">
        <v>15</v>
      </c>
      <c r="Q1968" t="s">
        <v>84</v>
      </c>
      <c r="V1968" s="23" t="s">
        <v>416</v>
      </c>
      <c r="W1968">
        <f ca="1">VALUE(LEFT(C1968, 4))</f>
        <v>2015</v>
      </c>
      <c r="X1968">
        <f ca="1">VALUE(MID(C1968,6,FIND("_",C1968,6)-6))</f>
        <v>12</v>
      </c>
      <c r="Y1968">
        <f ca="1">IF(NOT(OR(ISBLANK(D1968),ISBLANK(E1968),D1968="",E1968="")),D1968-E1968,"")</f>
        <v>-0.5</v>
      </c>
      <c r="Z1968">
        <f ca="1">IF(OR(NOT(ISNUMBER(D1968)),ISBLANK(D1968),D1968="",ISBLANK(N1968)),"",ABS(D1968-N1968))</f>
        <v>0.5</v>
      </c>
      <c r="AA1968">
        <f ca="1">IF(OR(ISBLANK(J1968),ISBLANK(O1968),J1968="",O1968=""),"",IF(J1968=O1968,1,0))</f>
        <v>1</v>
      </c>
      <c r="AB1968">
        <f ca="1">IF(OR(ISBLANK(K1968),ISBLANK(Q1968),K1968="",Q1968=""),"",IF(K1968=Q1968,1,0))</f>
        <v>1</v>
      </c>
      <c r="AC1968" s="23" t="str">
        <f t="shared" ca="1" si="30"/>
        <v/>
      </c>
    </row>
    <row r="1969" spans="1:29" x14ac:dyDescent="0.25">
      <c r="A1969" s="23">
        <v>1968</v>
      </c>
      <c r="B1969">
        <v>974</v>
      </c>
      <c r="C1969" t="str">
        <f ca="1">IFERROR(VLOOKUP($B1969,INDIRECT(nfl_game_result),MATCH(C$1,INDIRECT(nfl_game_result_header),0),FALSE),"error")</f>
        <v>2015_12_ARI@SFO</v>
      </c>
      <c r="D1969">
        <f ca="1">IFERROR(IF(ISBLANK(VLOOKUP($B1969,INDIRECT(nfl_game_result),MATCH(D$1,INDIRECT(nfl_game_result_header),0),FALSE)),"",VLOOKUP($B1969,INDIRECT(nfl_game_result),MATCH(D$1,INDIRECT(nfl_game_result_header),0),FALSE)),"error")</f>
        <v>8.5</v>
      </c>
      <c r="E1969">
        <f ca="1">IFERROR(IF(ISBLANK(VLOOKUP($B1969,INDIRECT(nfl_game_result),MATCH(E$1,INDIRECT(nfl_game_result_header),0),FALSE)),"",VLOOKUP($B1969,INDIRECT(nfl_game_result),MATCH(E$1,INDIRECT(nfl_game_result_header),0),FALSE)),"error")</f>
        <v>10</v>
      </c>
      <c r="F1969" s="23" t="str">
        <f ca="1">IFERROR(IF(ISBLANK(VLOOKUP($B1969,INDIRECT(nfl_game_result),MATCH(F$1,INDIRECT(nfl_game_result_header),0),FALSE)),"",VLOOKUP($B1969,INDIRECT(nfl_game_result),MATCH(F$1,INDIRECT(nfl_game_result_header),0),FALSE)),"error")</f>
        <v/>
      </c>
      <c r="G1969" s="23" t="str">
        <f ca="1">IFERROR(IF(ISBLANK(VLOOKUP($B1969,INDIRECT(nfl_game_result),MATCH(G$1,INDIRECT(nfl_game_result_header),0),FALSE)),"",VLOOKUP($B1969,INDIRECT(nfl_game_result),MATCH(G$1,INDIRECT(nfl_game_result_header),0),FALSE)),"error")</f>
        <v/>
      </c>
      <c r="H1969">
        <f ca="1">IFERROR(IF(ISBLANK(VLOOKUP($B1969,INDIRECT(nfl_game_result),MATCH(H$1,INDIRECT(nfl_game_result_header),0),FALSE)),"",VLOOKUP($B1969,INDIRECT(nfl_game_result),MATCH(H$1,INDIRECT(nfl_game_result_header),0),FALSE)),"error")</f>
        <v>13</v>
      </c>
      <c r="I1969">
        <f ca="1">IFERROR(IF(ISBLANK(VLOOKUP($B1969,INDIRECT(nfl_game_result),MATCH(I$1,INDIRECT(nfl_game_result_header),0),FALSE)),"",VLOOKUP($B1969,INDIRECT(nfl_game_result),MATCH(I$1,INDIRECT(nfl_game_result_header),0),FALSE)),"error")</f>
        <v>19</v>
      </c>
      <c r="J1969" t="str">
        <f ca="1">IFERROR(IF(ISBLANK(VLOOKUP($B1969,INDIRECT(nfl_game_result),MATCH(J$1,INDIRECT(nfl_game_result_header),0),FALSE)),"",VLOOKUP($B1969,INDIRECT(nfl_game_result),MATCH(J$1,INDIRECT(nfl_game_result_header),0),FALSE)),"error")</f>
        <v>SFO</v>
      </c>
      <c r="K1969" t="str">
        <f ca="1">IFERROR(IF(ISBLANK(VLOOKUP($B1969,INDIRECT(nfl_game_result),MATCH(K$1,INDIRECT(nfl_game_result_header),0),FALSE)),"",VLOOKUP($B1969,INDIRECT(nfl_game_result),MATCH(K$1,INDIRECT(nfl_game_result_header),0),FALSE)),"error")</f>
        <v>ARI</v>
      </c>
      <c r="L1969" s="23" t="str">
        <f ca="1">IFERROR(IF(ISBLANK(VLOOKUP($B1969,INDIRECT(nfl_game_result),MATCH(L$1,INDIRECT(nfl_game_result_header),0),FALSE)),"",VLOOKUP($B1969,INDIRECT(nfl_game_result),MATCH(L$1,INDIRECT(nfl_game_result_header),0),FALSE)),"error")</f>
        <v/>
      </c>
      <c r="M1969" t="s">
        <v>16</v>
      </c>
      <c r="N1969">
        <v>7</v>
      </c>
      <c r="O1969" t="s">
        <v>64</v>
      </c>
      <c r="P1969">
        <v>14</v>
      </c>
      <c r="Q1969" t="s">
        <v>64</v>
      </c>
      <c r="V1969" s="23" t="s">
        <v>416</v>
      </c>
      <c r="W1969">
        <f ca="1">VALUE(LEFT(C1969, 4))</f>
        <v>2015</v>
      </c>
      <c r="X1969">
        <f ca="1">VALUE(MID(C1969,6,FIND("_",C1969,6)-6))</f>
        <v>12</v>
      </c>
      <c r="Y1969">
        <f ca="1">IF(NOT(OR(ISBLANK(D1969),ISBLANK(E1969),D1969="",E1969="")),D1969-E1969,"")</f>
        <v>-1.5</v>
      </c>
      <c r="Z1969">
        <f ca="1">IF(OR(NOT(ISNUMBER(D1969)),ISBLANK(D1969),D1969="",ISBLANK(N1969)),"",ABS(D1969-N1969))</f>
        <v>1.5</v>
      </c>
      <c r="AA1969">
        <f ca="1">IF(OR(ISBLANK(J1969),ISBLANK(O1969),J1969="",O1969=""),"",IF(J1969=O1969,1,0))</f>
        <v>0</v>
      </c>
      <c r="AB1969">
        <f ca="1">IF(OR(ISBLANK(K1969),ISBLANK(Q1969),K1969="",Q1969=""),"",IF(K1969=Q1969,1,0))</f>
        <v>1</v>
      </c>
      <c r="AC1969" s="23" t="str">
        <f t="shared" ca="1" si="30"/>
        <v/>
      </c>
    </row>
    <row r="1970" spans="1:29" x14ac:dyDescent="0.25">
      <c r="A1970" s="23">
        <v>1969</v>
      </c>
      <c r="B1970">
        <v>975</v>
      </c>
      <c r="C1970" t="str">
        <f ca="1">IFERROR(VLOOKUP($B1970,INDIRECT(nfl_game_result),MATCH(C$1,INDIRECT(nfl_game_result_header),0),FALSE),"error")</f>
        <v>2015_12_PIT@SEA</v>
      </c>
      <c r="D1970">
        <f ca="1">IFERROR(IF(ISBLANK(VLOOKUP($B1970,INDIRECT(nfl_game_result),MATCH(D$1,INDIRECT(nfl_game_result_header),0),FALSE)),"",VLOOKUP($B1970,INDIRECT(nfl_game_result),MATCH(D$1,INDIRECT(nfl_game_result_header),0),FALSE)),"error")</f>
        <v>-3.5</v>
      </c>
      <c r="E1970">
        <f ca="1">IFERROR(IF(ISBLANK(VLOOKUP($B1970,INDIRECT(nfl_game_result),MATCH(E$1,INDIRECT(nfl_game_result_header),0),FALSE)),"",VLOOKUP($B1970,INDIRECT(nfl_game_result),MATCH(E$1,INDIRECT(nfl_game_result_header),0),FALSE)),"error")</f>
        <v>-3.5</v>
      </c>
      <c r="F1970" s="23" t="str">
        <f ca="1">IFERROR(IF(ISBLANK(VLOOKUP($B1970,INDIRECT(nfl_game_result),MATCH(F$1,INDIRECT(nfl_game_result_header),0),FALSE)),"",VLOOKUP($B1970,INDIRECT(nfl_game_result),MATCH(F$1,INDIRECT(nfl_game_result_header),0),FALSE)),"error")</f>
        <v/>
      </c>
      <c r="G1970" s="23" t="str">
        <f ca="1">IFERROR(IF(ISBLANK(VLOOKUP($B1970,INDIRECT(nfl_game_result),MATCH(G$1,INDIRECT(nfl_game_result_header),0),FALSE)),"",VLOOKUP($B1970,INDIRECT(nfl_game_result),MATCH(G$1,INDIRECT(nfl_game_result_header),0),FALSE)),"error")</f>
        <v/>
      </c>
      <c r="H1970">
        <f ca="1">IFERROR(IF(ISBLANK(VLOOKUP($B1970,INDIRECT(nfl_game_result),MATCH(H$1,INDIRECT(nfl_game_result_header),0),FALSE)),"",VLOOKUP($B1970,INDIRECT(nfl_game_result),MATCH(H$1,INDIRECT(nfl_game_result_header),0),FALSE)),"error")</f>
        <v>39</v>
      </c>
      <c r="I1970">
        <f ca="1">IFERROR(IF(ISBLANK(VLOOKUP($B1970,INDIRECT(nfl_game_result),MATCH(I$1,INDIRECT(nfl_game_result_header),0),FALSE)),"",VLOOKUP($B1970,INDIRECT(nfl_game_result),MATCH(I$1,INDIRECT(nfl_game_result_header),0),FALSE)),"error")</f>
        <v>30</v>
      </c>
      <c r="J1970" t="str">
        <f ca="1">IFERROR(IF(ISBLANK(VLOOKUP($B1970,INDIRECT(nfl_game_result),MATCH(J$1,INDIRECT(nfl_game_result_header),0),FALSE)),"",VLOOKUP($B1970,INDIRECT(nfl_game_result),MATCH(J$1,INDIRECT(nfl_game_result_header),0),FALSE)),"error")</f>
        <v>SEA</v>
      </c>
      <c r="K1970" t="str">
        <f ca="1">IFERROR(IF(ISBLANK(VLOOKUP($B1970,INDIRECT(nfl_game_result),MATCH(K$1,INDIRECT(nfl_game_result_header),0),FALSE)),"",VLOOKUP($B1970,INDIRECT(nfl_game_result),MATCH(K$1,INDIRECT(nfl_game_result_header),0),FALSE)),"error")</f>
        <v>SEA</v>
      </c>
      <c r="L1970" s="23" t="str">
        <f ca="1">IFERROR(IF(ISBLANK(VLOOKUP($B1970,INDIRECT(nfl_game_result),MATCH(L$1,INDIRECT(nfl_game_result_header),0),FALSE)),"",VLOOKUP($B1970,INDIRECT(nfl_game_result),MATCH(L$1,INDIRECT(nfl_game_result_header),0),FALSE)),"error")</f>
        <v/>
      </c>
      <c r="M1970" t="s">
        <v>16</v>
      </c>
      <c r="N1970">
        <v>-6</v>
      </c>
      <c r="O1970" t="s">
        <v>89</v>
      </c>
      <c r="P1970">
        <v>16</v>
      </c>
      <c r="Q1970" t="s">
        <v>89</v>
      </c>
      <c r="V1970" s="23" t="s">
        <v>416</v>
      </c>
      <c r="W1970">
        <f ca="1">VALUE(LEFT(C1970, 4))</f>
        <v>2015</v>
      </c>
      <c r="X1970">
        <f ca="1">VALUE(MID(C1970,6,FIND("_",C1970,6)-6))</f>
        <v>12</v>
      </c>
      <c r="Y1970">
        <f ca="1">IF(NOT(OR(ISBLANK(D1970),ISBLANK(E1970),D1970="",E1970="")),D1970-E1970,"")</f>
        <v>0</v>
      </c>
      <c r="Z1970">
        <f ca="1">IF(OR(NOT(ISNUMBER(D1970)),ISBLANK(D1970),D1970="",ISBLANK(N1970)),"",ABS(D1970-N1970))</f>
        <v>2.5</v>
      </c>
      <c r="AA1970">
        <f ca="1">IF(OR(ISBLANK(J1970),ISBLANK(O1970),J1970="",O1970=""),"",IF(J1970=O1970,1,0))</f>
        <v>1</v>
      </c>
      <c r="AB1970">
        <f ca="1">IF(OR(ISBLANK(K1970),ISBLANK(Q1970),K1970="",Q1970=""),"",IF(K1970=Q1970,1,0))</f>
        <v>1</v>
      </c>
      <c r="AC1970" s="23" t="str">
        <f t="shared" ca="1" si="30"/>
        <v/>
      </c>
    </row>
    <row r="1971" spans="1:29" x14ac:dyDescent="0.25">
      <c r="A1971" s="23">
        <v>1970</v>
      </c>
      <c r="B1971">
        <v>976</v>
      </c>
      <c r="C1971" t="str">
        <f ca="1">IFERROR(VLOOKUP($B1971,INDIRECT(nfl_game_result),MATCH(C$1,INDIRECT(nfl_game_result_header),0),FALSE),"error")</f>
        <v>2015_12_NWE@DEN</v>
      </c>
      <c r="D1971">
        <f ca="1">IFERROR(IF(ISBLANK(VLOOKUP($B1971,INDIRECT(nfl_game_result),MATCH(D$1,INDIRECT(nfl_game_result_header),0),FALSE)),"",VLOOKUP($B1971,INDIRECT(nfl_game_result),MATCH(D$1,INDIRECT(nfl_game_result_header),0),FALSE)),"error")</f>
        <v>5.5</v>
      </c>
      <c r="E1971">
        <f ca="1">IFERROR(IF(ISBLANK(VLOOKUP($B1971,INDIRECT(nfl_game_result),MATCH(E$1,INDIRECT(nfl_game_result_header),0),FALSE)),"",VLOOKUP($B1971,INDIRECT(nfl_game_result),MATCH(E$1,INDIRECT(nfl_game_result_header),0),FALSE)),"error")</f>
        <v>3</v>
      </c>
      <c r="F1971" s="23" t="str">
        <f ca="1">IFERROR(IF(ISBLANK(VLOOKUP($B1971,INDIRECT(nfl_game_result),MATCH(F$1,INDIRECT(nfl_game_result_header),0),FALSE)),"",VLOOKUP($B1971,INDIRECT(nfl_game_result),MATCH(F$1,INDIRECT(nfl_game_result_header),0),FALSE)),"error")</f>
        <v/>
      </c>
      <c r="G1971" s="23" t="str">
        <f ca="1">IFERROR(IF(ISBLANK(VLOOKUP($B1971,INDIRECT(nfl_game_result),MATCH(G$1,INDIRECT(nfl_game_result_header),0),FALSE)),"",VLOOKUP($B1971,INDIRECT(nfl_game_result),MATCH(G$1,INDIRECT(nfl_game_result_header),0),FALSE)),"error")</f>
        <v/>
      </c>
      <c r="H1971">
        <f ca="1">IFERROR(IF(ISBLANK(VLOOKUP($B1971,INDIRECT(nfl_game_result),MATCH(H$1,INDIRECT(nfl_game_result_header),0),FALSE)),"",VLOOKUP($B1971,INDIRECT(nfl_game_result),MATCH(H$1,INDIRECT(nfl_game_result_header),0),FALSE)),"error")</f>
        <v>30</v>
      </c>
      <c r="I1971">
        <f ca="1">IFERROR(IF(ISBLANK(VLOOKUP($B1971,INDIRECT(nfl_game_result),MATCH(I$1,INDIRECT(nfl_game_result_header),0),FALSE)),"",VLOOKUP($B1971,INDIRECT(nfl_game_result),MATCH(I$1,INDIRECT(nfl_game_result_header),0),FALSE)),"error")</f>
        <v>24</v>
      </c>
      <c r="J1971" t="str">
        <f ca="1">IFERROR(IF(ISBLANK(VLOOKUP($B1971,INDIRECT(nfl_game_result),MATCH(J$1,INDIRECT(nfl_game_result_header),0),FALSE)),"",VLOOKUP($B1971,INDIRECT(nfl_game_result),MATCH(J$1,INDIRECT(nfl_game_result_header),0),FALSE)),"error")</f>
        <v>DEN</v>
      </c>
      <c r="K1971" t="str">
        <f ca="1">IFERROR(IF(ISBLANK(VLOOKUP($B1971,INDIRECT(nfl_game_result),MATCH(K$1,INDIRECT(nfl_game_result_header),0),FALSE)),"",VLOOKUP($B1971,INDIRECT(nfl_game_result),MATCH(K$1,INDIRECT(nfl_game_result_header),0),FALSE)),"error")</f>
        <v>DEN</v>
      </c>
      <c r="L1971" s="23" t="str">
        <f ca="1">IFERROR(IF(ISBLANK(VLOOKUP($B1971,INDIRECT(nfl_game_result),MATCH(L$1,INDIRECT(nfl_game_result_header),0),FALSE)),"",VLOOKUP($B1971,INDIRECT(nfl_game_result),MATCH(L$1,INDIRECT(nfl_game_result_header),0),FALSE)),"error")</f>
        <v/>
      </c>
      <c r="M1971" t="s">
        <v>16</v>
      </c>
      <c r="N1971">
        <v>6.5</v>
      </c>
      <c r="O1971" t="s">
        <v>72</v>
      </c>
      <c r="P1971">
        <v>6</v>
      </c>
      <c r="Q1971" t="s">
        <v>72</v>
      </c>
      <c r="V1971" s="23" t="s">
        <v>416</v>
      </c>
      <c r="W1971">
        <f ca="1">VALUE(LEFT(C1971, 4))</f>
        <v>2015</v>
      </c>
      <c r="X1971">
        <f ca="1">VALUE(MID(C1971,6,FIND("_",C1971,6)-6))</f>
        <v>12</v>
      </c>
      <c r="Y1971">
        <f ca="1">IF(NOT(OR(ISBLANK(D1971),ISBLANK(E1971),D1971="",E1971="")),D1971-E1971,"")</f>
        <v>2.5</v>
      </c>
      <c r="Z1971">
        <f ca="1">IF(OR(NOT(ISNUMBER(D1971)),ISBLANK(D1971),D1971="",ISBLANK(N1971)),"",ABS(D1971-N1971))</f>
        <v>1</v>
      </c>
      <c r="AA1971">
        <f ca="1">IF(OR(ISBLANK(J1971),ISBLANK(O1971),J1971="",O1971=""),"",IF(J1971=O1971,1,0))</f>
        <v>1</v>
      </c>
      <c r="AB1971">
        <f ca="1">IF(OR(ISBLANK(K1971),ISBLANK(Q1971),K1971="",Q1971=""),"",IF(K1971=Q1971,1,0))</f>
        <v>1</v>
      </c>
      <c r="AC1971" s="23" t="str">
        <f t="shared" ca="1" si="30"/>
        <v/>
      </c>
    </row>
    <row r="1972" spans="1:29" x14ac:dyDescent="0.25">
      <c r="A1972" s="23">
        <v>1971</v>
      </c>
      <c r="B1972">
        <v>977</v>
      </c>
      <c r="C1972" t="str">
        <f ca="1">IFERROR(VLOOKUP($B1972,INDIRECT(nfl_game_result),MATCH(C$1,INDIRECT(nfl_game_result_header),0),FALSE),"error")</f>
        <v>2015_12_BAL@CLE</v>
      </c>
      <c r="D1972">
        <f ca="1">IFERROR(IF(ISBLANK(VLOOKUP($B1972,INDIRECT(nfl_game_result),MATCH(D$1,INDIRECT(nfl_game_result_header),0),FALSE)),"",VLOOKUP($B1972,INDIRECT(nfl_game_result),MATCH(D$1,INDIRECT(nfl_game_result_header),0),FALSE)),"error")</f>
        <v>0</v>
      </c>
      <c r="E1972">
        <f ca="1">IFERROR(IF(ISBLANK(VLOOKUP($B1972,INDIRECT(nfl_game_result),MATCH(E$1,INDIRECT(nfl_game_result_header),0),FALSE)),"",VLOOKUP($B1972,INDIRECT(nfl_game_result),MATCH(E$1,INDIRECT(nfl_game_result_header),0),FALSE)),"error")</f>
        <v>-3.5</v>
      </c>
      <c r="F1972" s="23" t="str">
        <f ca="1">IFERROR(IF(ISBLANK(VLOOKUP($B1972,INDIRECT(nfl_game_result),MATCH(F$1,INDIRECT(nfl_game_result_header),0),FALSE)),"",VLOOKUP($B1972,INDIRECT(nfl_game_result),MATCH(F$1,INDIRECT(nfl_game_result_header),0),FALSE)),"error")</f>
        <v/>
      </c>
      <c r="G1972" s="23" t="str">
        <f ca="1">IFERROR(IF(ISBLANK(VLOOKUP($B1972,INDIRECT(nfl_game_result),MATCH(G$1,INDIRECT(nfl_game_result_header),0),FALSE)),"",VLOOKUP($B1972,INDIRECT(nfl_game_result),MATCH(G$1,INDIRECT(nfl_game_result_header),0),FALSE)),"error")</f>
        <v/>
      </c>
      <c r="H1972">
        <f ca="1">IFERROR(IF(ISBLANK(VLOOKUP($B1972,INDIRECT(nfl_game_result),MATCH(H$1,INDIRECT(nfl_game_result_header),0),FALSE)),"",VLOOKUP($B1972,INDIRECT(nfl_game_result),MATCH(H$1,INDIRECT(nfl_game_result_header),0),FALSE)),"error")</f>
        <v>27</v>
      </c>
      <c r="I1972">
        <f ca="1">IFERROR(IF(ISBLANK(VLOOKUP($B1972,INDIRECT(nfl_game_result),MATCH(I$1,INDIRECT(nfl_game_result_header),0),FALSE)),"",VLOOKUP($B1972,INDIRECT(nfl_game_result),MATCH(I$1,INDIRECT(nfl_game_result_header),0),FALSE)),"error")</f>
        <v>33</v>
      </c>
      <c r="J1972" t="str">
        <f ca="1">IFERROR(IF(ISBLANK(VLOOKUP($B1972,INDIRECT(nfl_game_result),MATCH(J$1,INDIRECT(nfl_game_result_header),0),FALSE)),"",VLOOKUP($B1972,INDIRECT(nfl_game_result),MATCH(J$1,INDIRECT(nfl_game_result_header),0),FALSE)),"error")</f>
        <v>BAL</v>
      </c>
      <c r="K1972" t="str">
        <f ca="1">IFERROR(IF(ISBLANK(VLOOKUP($B1972,INDIRECT(nfl_game_result),MATCH(K$1,INDIRECT(nfl_game_result_header),0),FALSE)),"",VLOOKUP($B1972,INDIRECT(nfl_game_result),MATCH(K$1,INDIRECT(nfl_game_result_header),0),FALSE)),"error")</f>
        <v>BAL</v>
      </c>
      <c r="L1972" s="23" t="str">
        <f ca="1">IFERROR(IF(ISBLANK(VLOOKUP($B1972,INDIRECT(nfl_game_result),MATCH(L$1,INDIRECT(nfl_game_result_header),0),FALSE)),"",VLOOKUP($B1972,INDIRECT(nfl_game_result),MATCH(L$1,INDIRECT(nfl_game_result_header),0),FALSE)),"error")</f>
        <v/>
      </c>
      <c r="M1972" t="s">
        <v>16</v>
      </c>
      <c r="N1972">
        <v>-4</v>
      </c>
      <c r="O1972" t="s">
        <v>70</v>
      </c>
      <c r="P1972">
        <v>4</v>
      </c>
      <c r="Q1972" t="s">
        <v>70</v>
      </c>
      <c r="V1972" s="23" t="s">
        <v>416</v>
      </c>
      <c r="W1972">
        <f ca="1">VALUE(LEFT(C1972, 4))</f>
        <v>2015</v>
      </c>
      <c r="X1972">
        <f ca="1">VALUE(MID(C1972,6,FIND("_",C1972,6)-6))</f>
        <v>12</v>
      </c>
      <c r="Y1972">
        <f ca="1">IF(NOT(OR(ISBLANK(D1972),ISBLANK(E1972),D1972="",E1972="")),D1972-E1972,"")</f>
        <v>3.5</v>
      </c>
      <c r="Z1972">
        <f ca="1">IF(OR(NOT(ISNUMBER(D1972)),ISBLANK(D1972),D1972="",ISBLANK(N1972)),"",ABS(D1972-N1972))</f>
        <v>4</v>
      </c>
      <c r="AA1972">
        <f ca="1">IF(OR(ISBLANK(J1972),ISBLANK(O1972),J1972="",O1972=""),"",IF(J1972=O1972,1,0))</f>
        <v>0</v>
      </c>
      <c r="AB1972">
        <f ca="1">IF(OR(ISBLANK(K1972),ISBLANK(Q1972),K1972="",Q1972=""),"",IF(K1972=Q1972,1,0))</f>
        <v>0</v>
      </c>
      <c r="AC1972" s="23" t="str">
        <f t="shared" ca="1" si="30"/>
        <v/>
      </c>
    </row>
    <row r="1973" spans="1:29" x14ac:dyDescent="0.25">
      <c r="A1973" s="23">
        <v>1972</v>
      </c>
      <c r="B1973">
        <v>962</v>
      </c>
      <c r="C1973" t="str">
        <f ca="1">IFERROR(VLOOKUP($B1973,INDIRECT(nfl_game_result),MATCH(C$1,INDIRECT(nfl_game_result_header),0),FALSE),"error")</f>
        <v>2015_12_PHI@DET</v>
      </c>
      <c r="D1973">
        <f ca="1">IFERROR(IF(ISBLANK(VLOOKUP($B1973,INDIRECT(nfl_game_result),MATCH(D$1,INDIRECT(nfl_game_result_header),0),FALSE)),"",VLOOKUP($B1973,INDIRECT(nfl_game_result),MATCH(D$1,INDIRECT(nfl_game_result_header),0),FALSE)),"error")</f>
        <v>1</v>
      </c>
      <c r="E1973">
        <f ca="1">IFERROR(IF(ISBLANK(VLOOKUP($B1973,INDIRECT(nfl_game_result),MATCH(E$1,INDIRECT(nfl_game_result_header),0),FALSE)),"",VLOOKUP($B1973,INDIRECT(nfl_game_result),MATCH(E$1,INDIRECT(nfl_game_result_header),0),FALSE)),"error")</f>
        <v>-2.5</v>
      </c>
      <c r="F1973" s="23" t="str">
        <f ca="1">IFERROR(IF(ISBLANK(VLOOKUP($B1973,INDIRECT(nfl_game_result),MATCH(F$1,INDIRECT(nfl_game_result_header),0),FALSE)),"",VLOOKUP($B1973,INDIRECT(nfl_game_result),MATCH(F$1,INDIRECT(nfl_game_result_header),0),FALSE)),"error")</f>
        <v/>
      </c>
      <c r="G1973" s="23" t="str">
        <f ca="1">IFERROR(IF(ISBLANK(VLOOKUP($B1973,INDIRECT(nfl_game_result),MATCH(G$1,INDIRECT(nfl_game_result_header),0),FALSE)),"",VLOOKUP($B1973,INDIRECT(nfl_game_result),MATCH(G$1,INDIRECT(nfl_game_result_header),0),FALSE)),"error")</f>
        <v/>
      </c>
      <c r="H1973">
        <f ca="1">IFERROR(IF(ISBLANK(VLOOKUP($B1973,INDIRECT(nfl_game_result),MATCH(H$1,INDIRECT(nfl_game_result_header),0),FALSE)),"",VLOOKUP($B1973,INDIRECT(nfl_game_result),MATCH(H$1,INDIRECT(nfl_game_result_header),0),FALSE)),"error")</f>
        <v>45</v>
      </c>
      <c r="I1973">
        <f ca="1">IFERROR(IF(ISBLANK(VLOOKUP($B1973,INDIRECT(nfl_game_result),MATCH(I$1,INDIRECT(nfl_game_result_header),0),FALSE)),"",VLOOKUP($B1973,INDIRECT(nfl_game_result),MATCH(I$1,INDIRECT(nfl_game_result_header),0),FALSE)),"error")</f>
        <v>14</v>
      </c>
      <c r="J1973" t="str">
        <f ca="1">IFERROR(IF(ISBLANK(VLOOKUP($B1973,INDIRECT(nfl_game_result),MATCH(J$1,INDIRECT(nfl_game_result_header),0),FALSE)),"",VLOOKUP($B1973,INDIRECT(nfl_game_result),MATCH(J$1,INDIRECT(nfl_game_result_header),0),FALSE)),"error")</f>
        <v>DET</v>
      </c>
      <c r="K1973" t="str">
        <f ca="1">IFERROR(IF(ISBLANK(VLOOKUP($B1973,INDIRECT(nfl_game_result),MATCH(K$1,INDIRECT(nfl_game_result_header),0),FALSE)),"",VLOOKUP($B1973,INDIRECT(nfl_game_result),MATCH(K$1,INDIRECT(nfl_game_result_header),0),FALSE)),"error")</f>
        <v>DET</v>
      </c>
      <c r="L1973" s="23" t="str">
        <f ca="1">IFERROR(IF(ISBLANK(VLOOKUP($B1973,INDIRECT(nfl_game_result),MATCH(L$1,INDIRECT(nfl_game_result_header),0),FALSE)),"",VLOOKUP($B1973,INDIRECT(nfl_game_result),MATCH(L$1,INDIRECT(nfl_game_result_header),0),FALSE)),"error")</f>
        <v/>
      </c>
      <c r="M1973" t="s">
        <v>14</v>
      </c>
      <c r="N1973">
        <v>0</v>
      </c>
      <c r="O1973" t="s">
        <v>73</v>
      </c>
      <c r="P1973">
        <v>5</v>
      </c>
      <c r="Q1973" t="s">
        <v>73</v>
      </c>
      <c r="V1973" s="23" t="s">
        <v>416</v>
      </c>
      <c r="W1973">
        <f ca="1">VALUE(LEFT(C1973, 4))</f>
        <v>2015</v>
      </c>
      <c r="X1973">
        <f ca="1">VALUE(MID(C1973,6,FIND("_",C1973,6)-6))</f>
        <v>12</v>
      </c>
      <c r="Y1973">
        <f ca="1">IF(NOT(OR(ISBLANK(D1973),ISBLANK(E1973),D1973="",E1973="")),D1973-E1973,"")</f>
        <v>3.5</v>
      </c>
      <c r="Z1973">
        <f ca="1">IF(OR(NOT(ISNUMBER(D1973)),ISBLANK(D1973),D1973="",ISBLANK(N1973)),"",ABS(D1973-N1973))</f>
        <v>1</v>
      </c>
      <c r="AA1973">
        <f ca="1">IF(OR(ISBLANK(J1973),ISBLANK(O1973),J1973="",O1973=""),"",IF(J1973=O1973,1,0))</f>
        <v>1</v>
      </c>
      <c r="AB1973">
        <f ca="1">IF(OR(ISBLANK(K1973),ISBLANK(Q1973),K1973="",Q1973=""),"",IF(K1973=Q1973,1,0))</f>
        <v>1</v>
      </c>
      <c r="AC1973" s="23" t="str">
        <f t="shared" ca="1" si="30"/>
        <v/>
      </c>
    </row>
    <row r="1974" spans="1:29" x14ac:dyDescent="0.25">
      <c r="A1974" s="23">
        <v>1973</v>
      </c>
      <c r="B1974">
        <v>963</v>
      </c>
      <c r="C1974" t="str">
        <f ca="1">IFERROR(VLOOKUP($B1974,INDIRECT(nfl_game_result),MATCH(C$1,INDIRECT(nfl_game_result_header),0),FALSE),"error")</f>
        <v>2015_12_CAR@DAL</v>
      </c>
      <c r="D1974">
        <f ca="1">IFERROR(IF(ISBLANK(VLOOKUP($B1974,INDIRECT(nfl_game_result),MATCH(D$1,INDIRECT(nfl_game_result_header),0),FALSE)),"",VLOOKUP($B1974,INDIRECT(nfl_game_result),MATCH(D$1,INDIRECT(nfl_game_result_header),0),FALSE)),"error")</f>
        <v>0</v>
      </c>
      <c r="E1974">
        <f ca="1">IFERROR(IF(ISBLANK(VLOOKUP($B1974,INDIRECT(nfl_game_result),MATCH(E$1,INDIRECT(nfl_game_result_header),0),FALSE)),"",VLOOKUP($B1974,INDIRECT(nfl_game_result),MATCH(E$1,INDIRECT(nfl_game_result_header),0),FALSE)),"error")</f>
        <v>-1</v>
      </c>
      <c r="F1974" s="23" t="str">
        <f ca="1">IFERROR(IF(ISBLANK(VLOOKUP($B1974,INDIRECT(nfl_game_result),MATCH(F$1,INDIRECT(nfl_game_result_header),0),FALSE)),"",VLOOKUP($B1974,INDIRECT(nfl_game_result),MATCH(F$1,INDIRECT(nfl_game_result_header),0),FALSE)),"error")</f>
        <v/>
      </c>
      <c r="G1974" s="23" t="str">
        <f ca="1">IFERROR(IF(ISBLANK(VLOOKUP($B1974,INDIRECT(nfl_game_result),MATCH(G$1,INDIRECT(nfl_game_result_header),0),FALSE)),"",VLOOKUP($B1974,INDIRECT(nfl_game_result),MATCH(G$1,INDIRECT(nfl_game_result_header),0),FALSE)),"error")</f>
        <v/>
      </c>
      <c r="H1974">
        <f ca="1">IFERROR(IF(ISBLANK(VLOOKUP($B1974,INDIRECT(nfl_game_result),MATCH(H$1,INDIRECT(nfl_game_result_header),0),FALSE)),"",VLOOKUP($B1974,INDIRECT(nfl_game_result),MATCH(H$1,INDIRECT(nfl_game_result_header),0),FALSE)),"error")</f>
        <v>14</v>
      </c>
      <c r="I1974">
        <f ca="1">IFERROR(IF(ISBLANK(VLOOKUP($B1974,INDIRECT(nfl_game_result),MATCH(I$1,INDIRECT(nfl_game_result_header),0),FALSE)),"",VLOOKUP($B1974,INDIRECT(nfl_game_result),MATCH(I$1,INDIRECT(nfl_game_result_header),0),FALSE)),"error")</f>
        <v>33</v>
      </c>
      <c r="J1974" t="str">
        <f ca="1">IFERROR(IF(ISBLANK(VLOOKUP($B1974,INDIRECT(nfl_game_result),MATCH(J$1,INDIRECT(nfl_game_result_header),0),FALSE)),"",VLOOKUP($B1974,INDIRECT(nfl_game_result),MATCH(J$1,INDIRECT(nfl_game_result_header),0),FALSE)),"error")</f>
        <v>CAR</v>
      </c>
      <c r="K1974" t="str">
        <f ca="1">IFERROR(IF(ISBLANK(VLOOKUP($B1974,INDIRECT(nfl_game_result),MATCH(K$1,INDIRECT(nfl_game_result_header),0),FALSE)),"",VLOOKUP($B1974,INDIRECT(nfl_game_result),MATCH(K$1,INDIRECT(nfl_game_result_header),0),FALSE)),"error")</f>
        <v>CAR</v>
      </c>
      <c r="L1974" s="23" t="str">
        <f ca="1">IFERROR(IF(ISBLANK(VLOOKUP($B1974,INDIRECT(nfl_game_result),MATCH(L$1,INDIRECT(nfl_game_result_header),0),FALSE)),"",VLOOKUP($B1974,INDIRECT(nfl_game_result),MATCH(L$1,INDIRECT(nfl_game_result_header),0),FALSE)),"error")</f>
        <v/>
      </c>
      <c r="M1974" t="s">
        <v>14</v>
      </c>
      <c r="N1974">
        <v>1</v>
      </c>
      <c r="O1974" t="s">
        <v>67</v>
      </c>
      <c r="P1974">
        <v>15</v>
      </c>
      <c r="Q1974" t="s">
        <v>67</v>
      </c>
      <c r="V1974" s="23" t="s">
        <v>416</v>
      </c>
      <c r="W1974">
        <f ca="1">VALUE(LEFT(C1974, 4))</f>
        <v>2015</v>
      </c>
      <c r="X1974">
        <f ca="1">VALUE(MID(C1974,6,FIND("_",C1974,6)-6))</f>
        <v>12</v>
      </c>
      <c r="Y1974">
        <f ca="1">IF(NOT(OR(ISBLANK(D1974),ISBLANK(E1974),D1974="",E1974="")),D1974-E1974,"")</f>
        <v>1</v>
      </c>
      <c r="Z1974">
        <f ca="1">IF(OR(NOT(ISNUMBER(D1974)),ISBLANK(D1974),D1974="",ISBLANK(N1974)),"",ABS(D1974-N1974))</f>
        <v>1</v>
      </c>
      <c r="AA1974">
        <f ca="1">IF(OR(ISBLANK(J1974),ISBLANK(O1974),J1974="",O1974=""),"",IF(J1974=O1974,1,0))</f>
        <v>1</v>
      </c>
      <c r="AB1974">
        <f ca="1">IF(OR(ISBLANK(K1974),ISBLANK(Q1974),K1974="",Q1974=""),"",IF(K1974=Q1974,1,0))</f>
        <v>1</v>
      </c>
      <c r="AC1974" s="23" t="str">
        <f t="shared" ca="1" si="30"/>
        <v/>
      </c>
    </row>
    <row r="1975" spans="1:29" x14ac:dyDescent="0.25">
      <c r="A1975" s="23">
        <v>1974</v>
      </c>
      <c r="B1975">
        <v>964</v>
      </c>
      <c r="C1975" t="str">
        <f ca="1">IFERROR(VLOOKUP($B1975,INDIRECT(nfl_game_result),MATCH(C$1,INDIRECT(nfl_game_result_header),0),FALSE),"error")</f>
        <v>2015_12_CHI@GBY</v>
      </c>
      <c r="D1975">
        <f ca="1">IFERROR(IF(ISBLANK(VLOOKUP($B1975,INDIRECT(nfl_game_result),MATCH(D$1,INDIRECT(nfl_game_result_header),0),FALSE)),"",VLOOKUP($B1975,INDIRECT(nfl_game_result),MATCH(D$1,INDIRECT(nfl_game_result_header),0),FALSE)),"error")</f>
        <v>-7</v>
      </c>
      <c r="E1975">
        <f ca="1">IFERROR(IF(ISBLANK(VLOOKUP($B1975,INDIRECT(nfl_game_result),MATCH(E$1,INDIRECT(nfl_game_result_header),0),FALSE)),"",VLOOKUP($B1975,INDIRECT(nfl_game_result),MATCH(E$1,INDIRECT(nfl_game_result_header),0),FALSE)),"error")</f>
        <v>-8.5</v>
      </c>
      <c r="F1975" s="23" t="str">
        <f ca="1">IFERROR(IF(ISBLANK(VLOOKUP($B1975,INDIRECT(nfl_game_result),MATCH(F$1,INDIRECT(nfl_game_result_header),0),FALSE)),"",VLOOKUP($B1975,INDIRECT(nfl_game_result),MATCH(F$1,INDIRECT(nfl_game_result_header),0),FALSE)),"error")</f>
        <v/>
      </c>
      <c r="G1975" s="23" t="str">
        <f ca="1">IFERROR(IF(ISBLANK(VLOOKUP($B1975,INDIRECT(nfl_game_result),MATCH(G$1,INDIRECT(nfl_game_result_header),0),FALSE)),"",VLOOKUP($B1975,INDIRECT(nfl_game_result),MATCH(G$1,INDIRECT(nfl_game_result_header),0),FALSE)),"error")</f>
        <v/>
      </c>
      <c r="H1975">
        <f ca="1">IFERROR(IF(ISBLANK(VLOOKUP($B1975,INDIRECT(nfl_game_result),MATCH(H$1,INDIRECT(nfl_game_result_header),0),FALSE)),"",VLOOKUP($B1975,INDIRECT(nfl_game_result),MATCH(H$1,INDIRECT(nfl_game_result_header),0),FALSE)),"error")</f>
        <v>13</v>
      </c>
      <c r="I1975">
        <f ca="1">IFERROR(IF(ISBLANK(VLOOKUP($B1975,INDIRECT(nfl_game_result),MATCH(I$1,INDIRECT(nfl_game_result_header),0),FALSE)),"",VLOOKUP($B1975,INDIRECT(nfl_game_result),MATCH(I$1,INDIRECT(nfl_game_result_header),0),FALSE)),"error")</f>
        <v>17</v>
      </c>
      <c r="J1975" t="str">
        <f ca="1">IFERROR(IF(ISBLANK(VLOOKUP($B1975,INDIRECT(nfl_game_result),MATCH(J$1,INDIRECT(nfl_game_result_header),0),FALSE)),"",VLOOKUP($B1975,INDIRECT(nfl_game_result),MATCH(J$1,INDIRECT(nfl_game_result_header),0),FALSE)),"error")</f>
        <v>CHI</v>
      </c>
      <c r="K1975" t="str">
        <f ca="1">IFERROR(IF(ISBLANK(VLOOKUP($B1975,INDIRECT(nfl_game_result),MATCH(K$1,INDIRECT(nfl_game_result_header),0),FALSE)),"",VLOOKUP($B1975,INDIRECT(nfl_game_result),MATCH(K$1,INDIRECT(nfl_game_result_header),0),FALSE)),"error")</f>
        <v>CHI</v>
      </c>
      <c r="L1975" s="23" t="str">
        <f ca="1">IFERROR(IF(ISBLANK(VLOOKUP($B1975,INDIRECT(nfl_game_result),MATCH(L$1,INDIRECT(nfl_game_result_header),0),FALSE)),"",VLOOKUP($B1975,INDIRECT(nfl_game_result),MATCH(L$1,INDIRECT(nfl_game_result_header),0),FALSE)),"error")</f>
        <v/>
      </c>
      <c r="M1975" t="s">
        <v>14</v>
      </c>
      <c r="N1975">
        <v>-9</v>
      </c>
      <c r="O1975" t="s">
        <v>330</v>
      </c>
      <c r="P1975">
        <v>3</v>
      </c>
      <c r="Q1975" t="s">
        <v>330</v>
      </c>
      <c r="V1975" s="23" t="s">
        <v>416</v>
      </c>
      <c r="W1975">
        <f ca="1">VALUE(LEFT(C1975, 4))</f>
        <v>2015</v>
      </c>
      <c r="X1975">
        <f ca="1">VALUE(MID(C1975,6,FIND("_",C1975,6)-6))</f>
        <v>12</v>
      </c>
      <c r="Y1975">
        <f ca="1">IF(NOT(OR(ISBLANK(D1975),ISBLANK(E1975),D1975="",E1975="")),D1975-E1975,"")</f>
        <v>1.5</v>
      </c>
      <c r="Z1975">
        <f ca="1">IF(OR(NOT(ISNUMBER(D1975)),ISBLANK(D1975),D1975="",ISBLANK(N1975)),"",ABS(D1975-N1975))</f>
        <v>2</v>
      </c>
      <c r="AA1975">
        <f ca="1">IF(OR(ISBLANK(J1975),ISBLANK(O1975),J1975="",O1975=""),"",IF(J1975=O1975,1,0))</f>
        <v>0</v>
      </c>
      <c r="AB1975">
        <f ca="1">IF(OR(ISBLANK(K1975),ISBLANK(Q1975),K1975="",Q1975=""),"",IF(K1975=Q1975,1,0))</f>
        <v>0</v>
      </c>
      <c r="AC1975" s="23" t="str">
        <f t="shared" ca="1" si="30"/>
        <v/>
      </c>
    </row>
    <row r="1976" spans="1:29" x14ac:dyDescent="0.25">
      <c r="A1976" s="23">
        <v>1975</v>
      </c>
      <c r="B1976">
        <v>965</v>
      </c>
      <c r="C1976" t="str">
        <f ca="1">IFERROR(VLOOKUP($B1976,INDIRECT(nfl_game_result),MATCH(C$1,INDIRECT(nfl_game_result_header),0),FALSE),"error")</f>
        <v>2015_12_OAK@TEN</v>
      </c>
      <c r="D1976">
        <f ca="1">IFERROR(IF(ISBLANK(VLOOKUP($B1976,INDIRECT(nfl_game_result),MATCH(D$1,INDIRECT(nfl_game_result_header),0),FALSE)),"",VLOOKUP($B1976,INDIRECT(nfl_game_result),MATCH(D$1,INDIRECT(nfl_game_result_header),0),FALSE)),"error")</f>
        <v>2</v>
      </c>
      <c r="E1976">
        <f ca="1">IFERROR(IF(ISBLANK(VLOOKUP($B1976,INDIRECT(nfl_game_result),MATCH(E$1,INDIRECT(nfl_game_result_header),0),FALSE)),"",VLOOKUP($B1976,INDIRECT(nfl_game_result),MATCH(E$1,INDIRECT(nfl_game_result_header),0),FALSE)),"error")</f>
        <v>1</v>
      </c>
      <c r="F1976" s="23" t="str">
        <f ca="1">IFERROR(IF(ISBLANK(VLOOKUP($B1976,INDIRECT(nfl_game_result),MATCH(F$1,INDIRECT(nfl_game_result_header),0),FALSE)),"",VLOOKUP($B1976,INDIRECT(nfl_game_result),MATCH(F$1,INDIRECT(nfl_game_result_header),0),FALSE)),"error")</f>
        <v/>
      </c>
      <c r="G1976" s="23" t="str">
        <f ca="1">IFERROR(IF(ISBLANK(VLOOKUP($B1976,INDIRECT(nfl_game_result),MATCH(G$1,INDIRECT(nfl_game_result_header),0),FALSE)),"",VLOOKUP($B1976,INDIRECT(nfl_game_result),MATCH(G$1,INDIRECT(nfl_game_result_header),0),FALSE)),"error")</f>
        <v/>
      </c>
      <c r="H1976">
        <f ca="1">IFERROR(IF(ISBLANK(VLOOKUP($B1976,INDIRECT(nfl_game_result),MATCH(H$1,INDIRECT(nfl_game_result_header),0),FALSE)),"",VLOOKUP($B1976,INDIRECT(nfl_game_result),MATCH(H$1,INDIRECT(nfl_game_result_header),0),FALSE)),"error")</f>
        <v>21</v>
      </c>
      <c r="I1976">
        <f ca="1">IFERROR(IF(ISBLANK(VLOOKUP($B1976,INDIRECT(nfl_game_result),MATCH(I$1,INDIRECT(nfl_game_result_header),0),FALSE)),"",VLOOKUP($B1976,INDIRECT(nfl_game_result),MATCH(I$1,INDIRECT(nfl_game_result_header),0),FALSE)),"error")</f>
        <v>24</v>
      </c>
      <c r="J1976" t="str">
        <f ca="1">IFERROR(IF(ISBLANK(VLOOKUP($B1976,INDIRECT(nfl_game_result),MATCH(J$1,INDIRECT(nfl_game_result_header),0),FALSE)),"",VLOOKUP($B1976,INDIRECT(nfl_game_result),MATCH(J$1,INDIRECT(nfl_game_result_header),0),FALSE)),"error")</f>
        <v>OAK</v>
      </c>
      <c r="K1976" t="str">
        <f ca="1">IFERROR(IF(ISBLANK(VLOOKUP($B1976,INDIRECT(nfl_game_result),MATCH(K$1,INDIRECT(nfl_game_result_header),0),FALSE)),"",VLOOKUP($B1976,INDIRECT(nfl_game_result),MATCH(K$1,INDIRECT(nfl_game_result_header),0),FALSE)),"error")</f>
        <v>OAK</v>
      </c>
      <c r="L1976" s="23" t="str">
        <f ca="1">IFERROR(IF(ISBLANK(VLOOKUP($B1976,INDIRECT(nfl_game_result),MATCH(L$1,INDIRECT(nfl_game_result_header),0),FALSE)),"",VLOOKUP($B1976,INDIRECT(nfl_game_result),MATCH(L$1,INDIRECT(nfl_game_result_header),0),FALSE)),"error")</f>
        <v/>
      </c>
      <c r="M1976" t="s">
        <v>14</v>
      </c>
      <c r="N1976">
        <v>-1</v>
      </c>
      <c r="O1976" t="s">
        <v>85</v>
      </c>
      <c r="P1976">
        <v>10</v>
      </c>
      <c r="Q1976" t="s">
        <v>85</v>
      </c>
      <c r="V1976" s="23" t="s">
        <v>416</v>
      </c>
      <c r="W1976">
        <f ca="1">VALUE(LEFT(C1976, 4))</f>
        <v>2015</v>
      </c>
      <c r="X1976">
        <f ca="1">VALUE(MID(C1976,6,FIND("_",C1976,6)-6))</f>
        <v>12</v>
      </c>
      <c r="Y1976">
        <f ca="1">IF(NOT(OR(ISBLANK(D1976),ISBLANK(E1976),D1976="",E1976="")),D1976-E1976,"")</f>
        <v>1</v>
      </c>
      <c r="Z1976">
        <f ca="1">IF(OR(NOT(ISNUMBER(D1976)),ISBLANK(D1976),D1976="",ISBLANK(N1976)),"",ABS(D1976-N1976))</f>
        <v>3</v>
      </c>
      <c r="AA1976">
        <f ca="1">IF(OR(ISBLANK(J1976),ISBLANK(O1976),J1976="",O1976=""),"",IF(J1976=O1976,1,0))</f>
        <v>1</v>
      </c>
      <c r="AB1976">
        <f ca="1">IF(OR(ISBLANK(K1976),ISBLANK(Q1976),K1976="",Q1976=""),"",IF(K1976=Q1976,1,0))</f>
        <v>1</v>
      </c>
      <c r="AC1976" s="23" t="str">
        <f t="shared" ca="1" si="30"/>
        <v/>
      </c>
    </row>
    <row r="1977" spans="1:29" x14ac:dyDescent="0.25">
      <c r="A1977" s="23">
        <v>1976</v>
      </c>
      <c r="B1977">
        <v>966</v>
      </c>
      <c r="C1977" t="str">
        <f ca="1">IFERROR(VLOOKUP($B1977,INDIRECT(nfl_game_result),MATCH(C$1,INDIRECT(nfl_game_result_header),0),FALSE),"error")</f>
        <v>2015_12_BUF@KCY</v>
      </c>
      <c r="D1977">
        <f ca="1">IFERROR(IF(ISBLANK(VLOOKUP($B1977,INDIRECT(nfl_game_result),MATCH(D$1,INDIRECT(nfl_game_result_header),0),FALSE)),"",VLOOKUP($B1977,INDIRECT(nfl_game_result),MATCH(D$1,INDIRECT(nfl_game_result_header),0),FALSE)),"error")</f>
        <v>-3.5</v>
      </c>
      <c r="E1977">
        <f ca="1">IFERROR(IF(ISBLANK(VLOOKUP($B1977,INDIRECT(nfl_game_result),MATCH(E$1,INDIRECT(nfl_game_result_header),0),FALSE)),"",VLOOKUP($B1977,INDIRECT(nfl_game_result),MATCH(E$1,INDIRECT(nfl_game_result_header),0),FALSE)),"error")</f>
        <v>-5.5</v>
      </c>
      <c r="F1977" s="23" t="str">
        <f ca="1">IFERROR(IF(ISBLANK(VLOOKUP($B1977,INDIRECT(nfl_game_result),MATCH(F$1,INDIRECT(nfl_game_result_header),0),FALSE)),"",VLOOKUP($B1977,INDIRECT(nfl_game_result),MATCH(F$1,INDIRECT(nfl_game_result_header),0),FALSE)),"error")</f>
        <v/>
      </c>
      <c r="G1977" s="23" t="str">
        <f ca="1">IFERROR(IF(ISBLANK(VLOOKUP($B1977,INDIRECT(nfl_game_result),MATCH(G$1,INDIRECT(nfl_game_result_header),0),FALSE)),"",VLOOKUP($B1977,INDIRECT(nfl_game_result),MATCH(G$1,INDIRECT(nfl_game_result_header),0),FALSE)),"error")</f>
        <v/>
      </c>
      <c r="H1977">
        <f ca="1">IFERROR(IF(ISBLANK(VLOOKUP($B1977,INDIRECT(nfl_game_result),MATCH(H$1,INDIRECT(nfl_game_result_header),0),FALSE)),"",VLOOKUP($B1977,INDIRECT(nfl_game_result),MATCH(H$1,INDIRECT(nfl_game_result_header),0),FALSE)),"error")</f>
        <v>30</v>
      </c>
      <c r="I1977">
        <f ca="1">IFERROR(IF(ISBLANK(VLOOKUP($B1977,INDIRECT(nfl_game_result),MATCH(I$1,INDIRECT(nfl_game_result_header),0),FALSE)),"",VLOOKUP($B1977,INDIRECT(nfl_game_result),MATCH(I$1,INDIRECT(nfl_game_result_header),0),FALSE)),"error")</f>
        <v>22</v>
      </c>
      <c r="J1977" t="str">
        <f ca="1">IFERROR(IF(ISBLANK(VLOOKUP($B1977,INDIRECT(nfl_game_result),MATCH(J$1,INDIRECT(nfl_game_result_header),0),FALSE)),"",VLOOKUP($B1977,INDIRECT(nfl_game_result),MATCH(J$1,INDIRECT(nfl_game_result_header),0),FALSE)),"error")</f>
        <v>KCY</v>
      </c>
      <c r="K1977" t="str">
        <f ca="1">IFERROR(IF(ISBLANK(VLOOKUP($B1977,INDIRECT(nfl_game_result),MATCH(K$1,INDIRECT(nfl_game_result_header),0),FALSE)),"",VLOOKUP($B1977,INDIRECT(nfl_game_result),MATCH(K$1,INDIRECT(nfl_game_result_header),0),FALSE)),"error")</f>
        <v>KCY</v>
      </c>
      <c r="L1977" s="23" t="str">
        <f ca="1">IFERROR(IF(ISBLANK(VLOOKUP($B1977,INDIRECT(nfl_game_result),MATCH(L$1,INDIRECT(nfl_game_result_header),0),FALSE)),"",VLOOKUP($B1977,INDIRECT(nfl_game_result),MATCH(L$1,INDIRECT(nfl_game_result_header),0),FALSE)),"error")</f>
        <v/>
      </c>
      <c r="M1977" t="s">
        <v>14</v>
      </c>
      <c r="N1977">
        <v>-3</v>
      </c>
      <c r="O1977" t="s">
        <v>331</v>
      </c>
      <c r="P1977">
        <v>2</v>
      </c>
      <c r="Q1977" t="s">
        <v>331</v>
      </c>
      <c r="V1977" s="23" t="s">
        <v>416</v>
      </c>
      <c r="W1977">
        <f ca="1">VALUE(LEFT(C1977, 4))</f>
        <v>2015</v>
      </c>
      <c r="X1977">
        <f ca="1">VALUE(MID(C1977,6,FIND("_",C1977,6)-6))</f>
        <v>12</v>
      </c>
      <c r="Y1977">
        <f ca="1">IF(NOT(OR(ISBLANK(D1977),ISBLANK(E1977),D1977="",E1977="")),D1977-E1977,"")</f>
        <v>2</v>
      </c>
      <c r="Z1977">
        <f ca="1">IF(OR(NOT(ISNUMBER(D1977)),ISBLANK(D1977),D1977="",ISBLANK(N1977)),"",ABS(D1977-N1977))</f>
        <v>0.5</v>
      </c>
      <c r="AA1977">
        <f ca="1">IF(OR(ISBLANK(J1977),ISBLANK(O1977),J1977="",O1977=""),"",IF(J1977=O1977,1,0))</f>
        <v>1</v>
      </c>
      <c r="AB1977">
        <f ca="1">IF(OR(ISBLANK(K1977),ISBLANK(Q1977),K1977="",Q1977=""),"",IF(K1977=Q1977,1,0))</f>
        <v>1</v>
      </c>
      <c r="AC1977" s="23" t="str">
        <f t="shared" ca="1" si="30"/>
        <v/>
      </c>
    </row>
    <row r="1978" spans="1:29" x14ac:dyDescent="0.25">
      <c r="A1978" s="23">
        <v>1977</v>
      </c>
      <c r="B1978">
        <v>967</v>
      </c>
      <c r="C1978" t="str">
        <f ca="1">IFERROR(VLOOKUP($B1978,INDIRECT(nfl_game_result),MATCH(C$1,INDIRECT(nfl_game_result_header),0),FALSE),"error")</f>
        <v>2015_12_TBY@IND</v>
      </c>
      <c r="D1978">
        <f ca="1">IFERROR(IF(ISBLANK(VLOOKUP($B1978,INDIRECT(nfl_game_result),MATCH(D$1,INDIRECT(nfl_game_result_header),0),FALSE)),"",VLOOKUP($B1978,INDIRECT(nfl_game_result),MATCH(D$1,INDIRECT(nfl_game_result_header),0),FALSE)),"error")</f>
        <v>-3</v>
      </c>
      <c r="E1978">
        <f ca="1">IFERROR(IF(ISBLANK(VLOOKUP($B1978,INDIRECT(nfl_game_result),MATCH(E$1,INDIRECT(nfl_game_result_header),0),FALSE)),"",VLOOKUP($B1978,INDIRECT(nfl_game_result),MATCH(E$1,INDIRECT(nfl_game_result_header),0),FALSE)),"error")</f>
        <v>-3</v>
      </c>
      <c r="F1978" s="23" t="str">
        <f ca="1">IFERROR(IF(ISBLANK(VLOOKUP($B1978,INDIRECT(nfl_game_result),MATCH(F$1,INDIRECT(nfl_game_result_header),0),FALSE)),"",VLOOKUP($B1978,INDIRECT(nfl_game_result),MATCH(F$1,INDIRECT(nfl_game_result_header),0),FALSE)),"error")</f>
        <v/>
      </c>
      <c r="G1978" s="23" t="str">
        <f ca="1">IFERROR(IF(ISBLANK(VLOOKUP($B1978,INDIRECT(nfl_game_result),MATCH(G$1,INDIRECT(nfl_game_result_header),0),FALSE)),"",VLOOKUP($B1978,INDIRECT(nfl_game_result),MATCH(G$1,INDIRECT(nfl_game_result_header),0),FALSE)),"error")</f>
        <v/>
      </c>
      <c r="H1978">
        <f ca="1">IFERROR(IF(ISBLANK(VLOOKUP($B1978,INDIRECT(nfl_game_result),MATCH(H$1,INDIRECT(nfl_game_result_header),0),FALSE)),"",VLOOKUP($B1978,INDIRECT(nfl_game_result),MATCH(H$1,INDIRECT(nfl_game_result_header),0),FALSE)),"error")</f>
        <v>25</v>
      </c>
      <c r="I1978">
        <f ca="1">IFERROR(IF(ISBLANK(VLOOKUP($B1978,INDIRECT(nfl_game_result),MATCH(I$1,INDIRECT(nfl_game_result_header),0),FALSE)),"",VLOOKUP($B1978,INDIRECT(nfl_game_result),MATCH(I$1,INDIRECT(nfl_game_result_header),0),FALSE)),"error")</f>
        <v>12</v>
      </c>
      <c r="J1978" t="str">
        <f ca="1">IFERROR(IF(ISBLANK(VLOOKUP($B1978,INDIRECT(nfl_game_result),MATCH(J$1,INDIRECT(nfl_game_result_header),0),FALSE)),"",VLOOKUP($B1978,INDIRECT(nfl_game_result),MATCH(J$1,INDIRECT(nfl_game_result_header),0),FALSE)),"error")</f>
        <v>IND</v>
      </c>
      <c r="K1978" t="str">
        <f ca="1">IFERROR(IF(ISBLANK(VLOOKUP($B1978,INDIRECT(nfl_game_result),MATCH(K$1,INDIRECT(nfl_game_result_header),0),FALSE)),"",VLOOKUP($B1978,INDIRECT(nfl_game_result),MATCH(K$1,INDIRECT(nfl_game_result_header),0),FALSE)),"error")</f>
        <v>IND</v>
      </c>
      <c r="L1978" s="23" t="str">
        <f ca="1">IFERROR(IF(ISBLANK(VLOOKUP($B1978,INDIRECT(nfl_game_result),MATCH(L$1,INDIRECT(nfl_game_result_header),0),FALSE)),"",VLOOKUP($B1978,INDIRECT(nfl_game_result),MATCH(L$1,INDIRECT(nfl_game_result_header),0),FALSE)),"error")</f>
        <v/>
      </c>
      <c r="M1978" t="s">
        <v>14</v>
      </c>
      <c r="N1978">
        <v>-5.5</v>
      </c>
      <c r="O1978" t="s">
        <v>334</v>
      </c>
      <c r="P1978">
        <v>8</v>
      </c>
      <c r="Q1978" t="s">
        <v>334</v>
      </c>
      <c r="V1978" s="23" t="s">
        <v>416</v>
      </c>
      <c r="W1978">
        <f ca="1">VALUE(LEFT(C1978, 4))</f>
        <v>2015</v>
      </c>
      <c r="X1978">
        <f ca="1">VALUE(MID(C1978,6,FIND("_",C1978,6)-6))</f>
        <v>12</v>
      </c>
      <c r="Y1978">
        <f ca="1">IF(NOT(OR(ISBLANK(D1978),ISBLANK(E1978),D1978="",E1978="")),D1978-E1978,"")</f>
        <v>0</v>
      </c>
      <c r="Z1978">
        <f ca="1">IF(OR(NOT(ISNUMBER(D1978)),ISBLANK(D1978),D1978="",ISBLANK(N1978)),"",ABS(D1978-N1978))</f>
        <v>2.5</v>
      </c>
      <c r="AA1978">
        <f ca="1">IF(OR(ISBLANK(J1978),ISBLANK(O1978),J1978="",O1978=""),"",IF(J1978=O1978,1,0))</f>
        <v>0</v>
      </c>
      <c r="AB1978">
        <f ca="1">IF(OR(ISBLANK(K1978),ISBLANK(Q1978),K1978="",Q1978=""),"",IF(K1978=Q1978,1,0))</f>
        <v>0</v>
      </c>
      <c r="AC1978" s="23" t="str">
        <f t="shared" ca="1" si="30"/>
        <v/>
      </c>
    </row>
    <row r="1979" spans="1:29" x14ac:dyDescent="0.25">
      <c r="A1979" s="23">
        <v>1978</v>
      </c>
      <c r="B1979">
        <v>968</v>
      </c>
      <c r="C1979" t="str">
        <f ca="1">IFERROR(VLOOKUP($B1979,INDIRECT(nfl_game_result),MATCH(C$1,INDIRECT(nfl_game_result_header),0),FALSE),"error")</f>
        <v>2015_12_NYG@WAS</v>
      </c>
      <c r="D1979">
        <f ca="1">IFERROR(IF(ISBLANK(VLOOKUP($B1979,INDIRECT(nfl_game_result),MATCH(D$1,INDIRECT(nfl_game_result_header),0),FALSE)),"",VLOOKUP($B1979,INDIRECT(nfl_game_result),MATCH(D$1,INDIRECT(nfl_game_result_header),0),FALSE)),"error")</f>
        <v>1.5</v>
      </c>
      <c r="E1979">
        <f ca="1">IFERROR(IF(ISBLANK(VLOOKUP($B1979,INDIRECT(nfl_game_result),MATCH(E$1,INDIRECT(nfl_game_result_header),0),FALSE)),"",VLOOKUP($B1979,INDIRECT(nfl_game_result),MATCH(E$1,INDIRECT(nfl_game_result_header),0),FALSE)),"error")</f>
        <v>2.5</v>
      </c>
      <c r="F1979" s="23" t="str">
        <f ca="1">IFERROR(IF(ISBLANK(VLOOKUP($B1979,INDIRECT(nfl_game_result),MATCH(F$1,INDIRECT(nfl_game_result_header),0),FALSE)),"",VLOOKUP($B1979,INDIRECT(nfl_game_result),MATCH(F$1,INDIRECT(nfl_game_result_header),0),FALSE)),"error")</f>
        <v/>
      </c>
      <c r="G1979" s="23" t="str">
        <f ca="1">IFERROR(IF(ISBLANK(VLOOKUP($B1979,INDIRECT(nfl_game_result),MATCH(G$1,INDIRECT(nfl_game_result_header),0),FALSE)),"",VLOOKUP($B1979,INDIRECT(nfl_game_result),MATCH(G$1,INDIRECT(nfl_game_result_header),0),FALSE)),"error")</f>
        <v/>
      </c>
      <c r="H1979">
        <f ca="1">IFERROR(IF(ISBLANK(VLOOKUP($B1979,INDIRECT(nfl_game_result),MATCH(H$1,INDIRECT(nfl_game_result_header),0),FALSE)),"",VLOOKUP($B1979,INDIRECT(nfl_game_result),MATCH(H$1,INDIRECT(nfl_game_result_header),0),FALSE)),"error")</f>
        <v>20</v>
      </c>
      <c r="I1979">
        <f ca="1">IFERROR(IF(ISBLANK(VLOOKUP($B1979,INDIRECT(nfl_game_result),MATCH(I$1,INDIRECT(nfl_game_result_header),0),FALSE)),"",VLOOKUP($B1979,INDIRECT(nfl_game_result),MATCH(I$1,INDIRECT(nfl_game_result_header),0),FALSE)),"error")</f>
        <v>14</v>
      </c>
      <c r="J1979" t="str">
        <f ca="1">IFERROR(IF(ISBLANK(VLOOKUP($B1979,INDIRECT(nfl_game_result),MATCH(J$1,INDIRECT(nfl_game_result_header),0),FALSE)),"",VLOOKUP($B1979,INDIRECT(nfl_game_result),MATCH(J$1,INDIRECT(nfl_game_result_header),0),FALSE)),"error")</f>
        <v>WAS</v>
      </c>
      <c r="K1979" t="str">
        <f ca="1">IFERROR(IF(ISBLANK(VLOOKUP($B1979,INDIRECT(nfl_game_result),MATCH(K$1,INDIRECT(nfl_game_result_header),0),FALSE)),"",VLOOKUP($B1979,INDIRECT(nfl_game_result),MATCH(K$1,INDIRECT(nfl_game_result_header),0),FALSE)),"error")</f>
        <v>WAS</v>
      </c>
      <c r="L1979" s="23" t="str">
        <f ca="1">IFERROR(IF(ISBLANK(VLOOKUP($B1979,INDIRECT(nfl_game_result),MATCH(L$1,INDIRECT(nfl_game_result_header),0),FALSE)),"",VLOOKUP($B1979,INDIRECT(nfl_game_result),MATCH(L$1,INDIRECT(nfl_game_result_header),0),FALSE)),"error")</f>
        <v/>
      </c>
      <c r="M1979" t="s">
        <v>14</v>
      </c>
      <c r="N1979">
        <v>2.5</v>
      </c>
      <c r="O1979" t="s">
        <v>94</v>
      </c>
      <c r="P1979">
        <v>12</v>
      </c>
      <c r="Q1979" t="s">
        <v>94</v>
      </c>
      <c r="V1979" s="23" t="s">
        <v>416</v>
      </c>
      <c r="W1979">
        <f ca="1">VALUE(LEFT(C1979, 4))</f>
        <v>2015</v>
      </c>
      <c r="X1979">
        <f ca="1">VALUE(MID(C1979,6,FIND("_",C1979,6)-6))</f>
        <v>12</v>
      </c>
      <c r="Y1979">
        <f ca="1">IF(NOT(OR(ISBLANK(D1979),ISBLANK(E1979),D1979="",E1979="")),D1979-E1979,"")</f>
        <v>-1</v>
      </c>
      <c r="Z1979">
        <f ca="1">IF(OR(NOT(ISNUMBER(D1979)),ISBLANK(D1979),D1979="",ISBLANK(N1979)),"",ABS(D1979-N1979))</f>
        <v>1</v>
      </c>
      <c r="AA1979">
        <f ca="1">IF(OR(ISBLANK(J1979),ISBLANK(O1979),J1979="",O1979=""),"",IF(J1979=O1979,1,0))</f>
        <v>1</v>
      </c>
      <c r="AB1979">
        <f ca="1">IF(OR(ISBLANK(K1979),ISBLANK(Q1979),K1979="",Q1979=""),"",IF(K1979=Q1979,1,0))</f>
        <v>1</v>
      </c>
      <c r="AC1979" s="23" t="str">
        <f t="shared" ca="1" si="30"/>
        <v/>
      </c>
    </row>
    <row r="1980" spans="1:29" x14ac:dyDescent="0.25">
      <c r="A1980" s="23">
        <v>1979</v>
      </c>
      <c r="B1980">
        <v>969</v>
      </c>
      <c r="C1980" t="str">
        <f ca="1">IFERROR(VLOOKUP($B1980,INDIRECT(nfl_game_result),MATCH(C$1,INDIRECT(nfl_game_result_header),0),FALSE),"error")</f>
        <v>2015_12_NOR@HOU</v>
      </c>
      <c r="D1980">
        <f ca="1">IFERROR(IF(ISBLANK(VLOOKUP($B1980,INDIRECT(nfl_game_result),MATCH(D$1,INDIRECT(nfl_game_result_header),0),FALSE)),"",VLOOKUP($B1980,INDIRECT(nfl_game_result),MATCH(D$1,INDIRECT(nfl_game_result_header),0),FALSE)),"error")</f>
        <v>-3</v>
      </c>
      <c r="E1980">
        <f ca="1">IFERROR(IF(ISBLANK(VLOOKUP($B1980,INDIRECT(nfl_game_result),MATCH(E$1,INDIRECT(nfl_game_result_header),0),FALSE)),"",VLOOKUP($B1980,INDIRECT(nfl_game_result),MATCH(E$1,INDIRECT(nfl_game_result_header),0),FALSE)),"error")</f>
        <v>-3</v>
      </c>
      <c r="F1980" s="23" t="str">
        <f ca="1">IFERROR(IF(ISBLANK(VLOOKUP($B1980,INDIRECT(nfl_game_result),MATCH(F$1,INDIRECT(nfl_game_result_header),0),FALSE)),"",VLOOKUP($B1980,INDIRECT(nfl_game_result),MATCH(F$1,INDIRECT(nfl_game_result_header),0),FALSE)),"error")</f>
        <v/>
      </c>
      <c r="G1980" s="23" t="str">
        <f ca="1">IFERROR(IF(ISBLANK(VLOOKUP($B1980,INDIRECT(nfl_game_result),MATCH(G$1,INDIRECT(nfl_game_result_header),0),FALSE)),"",VLOOKUP($B1980,INDIRECT(nfl_game_result),MATCH(G$1,INDIRECT(nfl_game_result_header),0),FALSE)),"error")</f>
        <v/>
      </c>
      <c r="H1980">
        <f ca="1">IFERROR(IF(ISBLANK(VLOOKUP($B1980,INDIRECT(nfl_game_result),MATCH(H$1,INDIRECT(nfl_game_result_header),0),FALSE)),"",VLOOKUP($B1980,INDIRECT(nfl_game_result),MATCH(H$1,INDIRECT(nfl_game_result_header),0),FALSE)),"error")</f>
        <v>24</v>
      </c>
      <c r="I1980">
        <f ca="1">IFERROR(IF(ISBLANK(VLOOKUP($B1980,INDIRECT(nfl_game_result),MATCH(I$1,INDIRECT(nfl_game_result_header),0),FALSE)),"",VLOOKUP($B1980,INDIRECT(nfl_game_result),MATCH(I$1,INDIRECT(nfl_game_result_header),0),FALSE)),"error")</f>
        <v>6</v>
      </c>
      <c r="J1980" t="str">
        <f ca="1">IFERROR(IF(ISBLANK(VLOOKUP($B1980,INDIRECT(nfl_game_result),MATCH(J$1,INDIRECT(nfl_game_result_header),0),FALSE)),"",VLOOKUP($B1980,INDIRECT(nfl_game_result),MATCH(J$1,INDIRECT(nfl_game_result_header),0),FALSE)),"error")</f>
        <v>HOU</v>
      </c>
      <c r="K1980" t="str">
        <f ca="1">IFERROR(IF(ISBLANK(VLOOKUP($B1980,INDIRECT(nfl_game_result),MATCH(K$1,INDIRECT(nfl_game_result_header),0),FALSE)),"",VLOOKUP($B1980,INDIRECT(nfl_game_result),MATCH(K$1,INDIRECT(nfl_game_result_header),0),FALSE)),"error")</f>
        <v>HOU</v>
      </c>
      <c r="L1980" s="23" t="str">
        <f ca="1">IFERROR(IF(ISBLANK(VLOOKUP($B1980,INDIRECT(nfl_game_result),MATCH(L$1,INDIRECT(nfl_game_result_header),0),FALSE)),"",VLOOKUP($B1980,INDIRECT(nfl_game_result),MATCH(L$1,INDIRECT(nfl_game_result_header),0),FALSE)),"error")</f>
        <v/>
      </c>
      <c r="M1980" t="s">
        <v>14</v>
      </c>
      <c r="N1980">
        <v>0</v>
      </c>
      <c r="O1980" t="s">
        <v>75</v>
      </c>
      <c r="P1980">
        <v>13</v>
      </c>
      <c r="Q1980" t="s">
        <v>75</v>
      </c>
      <c r="V1980" s="23" t="s">
        <v>416</v>
      </c>
      <c r="W1980">
        <f ca="1">VALUE(LEFT(C1980, 4))</f>
        <v>2015</v>
      </c>
      <c r="X1980">
        <f ca="1">VALUE(MID(C1980,6,FIND("_",C1980,6)-6))</f>
        <v>12</v>
      </c>
      <c r="Y1980">
        <f ca="1">IF(NOT(OR(ISBLANK(D1980),ISBLANK(E1980),D1980="",E1980="")),D1980-E1980,"")</f>
        <v>0</v>
      </c>
      <c r="Z1980">
        <f ca="1">IF(OR(NOT(ISNUMBER(D1980)),ISBLANK(D1980),D1980="",ISBLANK(N1980)),"",ABS(D1980-N1980))</f>
        <v>3</v>
      </c>
      <c r="AA1980">
        <f ca="1">IF(OR(ISBLANK(J1980),ISBLANK(O1980),J1980="",O1980=""),"",IF(J1980=O1980,1,0))</f>
        <v>1</v>
      </c>
      <c r="AB1980">
        <f ca="1">IF(OR(ISBLANK(K1980),ISBLANK(Q1980),K1980="",Q1980=""),"",IF(K1980=Q1980,1,0))</f>
        <v>1</v>
      </c>
      <c r="AC1980" s="23" t="str">
        <f t="shared" ca="1" si="30"/>
        <v/>
      </c>
    </row>
    <row r="1981" spans="1:29" x14ac:dyDescent="0.25">
      <c r="A1981" s="23">
        <v>1980</v>
      </c>
      <c r="B1981">
        <v>970</v>
      </c>
      <c r="C1981" t="str">
        <f ca="1">IFERROR(VLOOKUP($B1981,INDIRECT(nfl_game_result),MATCH(C$1,INDIRECT(nfl_game_result_header),0),FALSE),"error")</f>
        <v>2015_12_MIN@ATL</v>
      </c>
      <c r="D1981">
        <f ca="1">IFERROR(IF(ISBLANK(VLOOKUP($B1981,INDIRECT(nfl_game_result),MATCH(D$1,INDIRECT(nfl_game_result_header),0),FALSE)),"",VLOOKUP($B1981,INDIRECT(nfl_game_result),MATCH(D$1,INDIRECT(nfl_game_result_header),0),FALSE)),"error")</f>
        <v>-2.5</v>
      </c>
      <c r="E1981">
        <f ca="1">IFERROR(IF(ISBLANK(VLOOKUP($B1981,INDIRECT(nfl_game_result),MATCH(E$1,INDIRECT(nfl_game_result_header),0),FALSE)),"",VLOOKUP($B1981,INDIRECT(nfl_game_result),MATCH(E$1,INDIRECT(nfl_game_result_header),0),FALSE)),"error")</f>
        <v>-2.5</v>
      </c>
      <c r="F1981" s="23" t="str">
        <f ca="1">IFERROR(IF(ISBLANK(VLOOKUP($B1981,INDIRECT(nfl_game_result),MATCH(F$1,INDIRECT(nfl_game_result_header),0),FALSE)),"",VLOOKUP($B1981,INDIRECT(nfl_game_result),MATCH(F$1,INDIRECT(nfl_game_result_header),0),FALSE)),"error")</f>
        <v/>
      </c>
      <c r="G1981" s="23" t="str">
        <f ca="1">IFERROR(IF(ISBLANK(VLOOKUP($B1981,INDIRECT(nfl_game_result),MATCH(G$1,INDIRECT(nfl_game_result_header),0),FALSE)),"",VLOOKUP($B1981,INDIRECT(nfl_game_result),MATCH(G$1,INDIRECT(nfl_game_result_header),0),FALSE)),"error")</f>
        <v/>
      </c>
      <c r="H1981">
        <f ca="1">IFERROR(IF(ISBLANK(VLOOKUP($B1981,INDIRECT(nfl_game_result),MATCH(H$1,INDIRECT(nfl_game_result_header),0),FALSE)),"",VLOOKUP($B1981,INDIRECT(nfl_game_result),MATCH(H$1,INDIRECT(nfl_game_result_header),0),FALSE)),"error")</f>
        <v>10</v>
      </c>
      <c r="I1981">
        <f ca="1">IFERROR(IF(ISBLANK(VLOOKUP($B1981,INDIRECT(nfl_game_result),MATCH(I$1,INDIRECT(nfl_game_result_header),0),FALSE)),"",VLOOKUP($B1981,INDIRECT(nfl_game_result),MATCH(I$1,INDIRECT(nfl_game_result_header),0),FALSE)),"error")</f>
        <v>20</v>
      </c>
      <c r="J1981" t="str">
        <f ca="1">IFERROR(IF(ISBLANK(VLOOKUP($B1981,INDIRECT(nfl_game_result),MATCH(J$1,INDIRECT(nfl_game_result_header),0),FALSE)),"",VLOOKUP($B1981,INDIRECT(nfl_game_result),MATCH(J$1,INDIRECT(nfl_game_result_header),0),FALSE)),"error")</f>
        <v>MIN</v>
      </c>
      <c r="K1981" t="str">
        <f ca="1">IFERROR(IF(ISBLANK(VLOOKUP($B1981,INDIRECT(nfl_game_result),MATCH(K$1,INDIRECT(nfl_game_result_header),0),FALSE)),"",VLOOKUP($B1981,INDIRECT(nfl_game_result),MATCH(K$1,INDIRECT(nfl_game_result_header),0),FALSE)),"error")</f>
        <v>MIN</v>
      </c>
      <c r="L1981" s="23" t="str">
        <f ca="1">IFERROR(IF(ISBLANK(VLOOKUP($B1981,INDIRECT(nfl_game_result),MATCH(L$1,INDIRECT(nfl_game_result_header),0),FALSE)),"",VLOOKUP($B1981,INDIRECT(nfl_game_result),MATCH(L$1,INDIRECT(nfl_game_result_header),0),FALSE)),"error")</f>
        <v/>
      </c>
      <c r="M1981" t="s">
        <v>14</v>
      </c>
      <c r="N1981">
        <v>-1</v>
      </c>
      <c r="O1981" t="s">
        <v>20</v>
      </c>
      <c r="P1981">
        <v>16</v>
      </c>
      <c r="Q1981" t="s">
        <v>20</v>
      </c>
      <c r="V1981" s="23" t="s">
        <v>416</v>
      </c>
      <c r="W1981">
        <f ca="1">VALUE(LEFT(C1981, 4))</f>
        <v>2015</v>
      </c>
      <c r="X1981">
        <f ca="1">VALUE(MID(C1981,6,FIND("_",C1981,6)-6))</f>
        <v>12</v>
      </c>
      <c r="Y1981">
        <f ca="1">IF(NOT(OR(ISBLANK(D1981),ISBLANK(E1981),D1981="",E1981="")),D1981-E1981,"")</f>
        <v>0</v>
      </c>
      <c r="Z1981">
        <f ca="1">IF(OR(NOT(ISNUMBER(D1981)),ISBLANK(D1981),D1981="",ISBLANK(N1981)),"",ABS(D1981-N1981))</f>
        <v>1.5</v>
      </c>
      <c r="AA1981">
        <f ca="1">IF(OR(ISBLANK(J1981),ISBLANK(O1981),J1981="",O1981=""),"",IF(J1981=O1981,1,0))</f>
        <v>0</v>
      </c>
      <c r="AB1981">
        <f ca="1">IF(OR(ISBLANK(K1981),ISBLANK(Q1981),K1981="",Q1981=""),"",IF(K1981=Q1981,1,0))</f>
        <v>0</v>
      </c>
      <c r="AC1981" s="23" t="str">
        <f t="shared" ca="1" si="30"/>
        <v/>
      </c>
    </row>
    <row r="1982" spans="1:29" x14ac:dyDescent="0.25">
      <c r="A1982" s="23">
        <v>1981</v>
      </c>
      <c r="B1982">
        <v>971</v>
      </c>
      <c r="C1982" t="str">
        <f ca="1">IFERROR(VLOOKUP($B1982,INDIRECT(nfl_game_result),MATCH(C$1,INDIRECT(nfl_game_result_header),0),FALSE),"error")</f>
        <v>2015_12_STL@CIN</v>
      </c>
      <c r="D1982">
        <f ca="1">IFERROR(IF(ISBLANK(VLOOKUP($B1982,INDIRECT(nfl_game_result),MATCH(D$1,INDIRECT(nfl_game_result_header),0),FALSE)),"",VLOOKUP($B1982,INDIRECT(nfl_game_result),MATCH(D$1,INDIRECT(nfl_game_result_header),0),FALSE)),"error")</f>
        <v>-7</v>
      </c>
      <c r="E1982">
        <f ca="1">IFERROR(IF(ISBLANK(VLOOKUP($B1982,INDIRECT(nfl_game_result),MATCH(E$1,INDIRECT(nfl_game_result_header),0),FALSE)),"",VLOOKUP($B1982,INDIRECT(nfl_game_result),MATCH(E$1,INDIRECT(nfl_game_result_header),0),FALSE)),"error")</f>
        <v>-9</v>
      </c>
      <c r="F1982" s="23" t="str">
        <f ca="1">IFERROR(IF(ISBLANK(VLOOKUP($B1982,INDIRECT(nfl_game_result),MATCH(F$1,INDIRECT(nfl_game_result_header),0),FALSE)),"",VLOOKUP($B1982,INDIRECT(nfl_game_result),MATCH(F$1,INDIRECT(nfl_game_result_header),0),FALSE)),"error")</f>
        <v/>
      </c>
      <c r="G1982" s="23" t="str">
        <f ca="1">IFERROR(IF(ISBLANK(VLOOKUP($B1982,INDIRECT(nfl_game_result),MATCH(G$1,INDIRECT(nfl_game_result_header),0),FALSE)),"",VLOOKUP($B1982,INDIRECT(nfl_game_result),MATCH(G$1,INDIRECT(nfl_game_result_header),0),FALSE)),"error")</f>
        <v/>
      </c>
      <c r="H1982">
        <f ca="1">IFERROR(IF(ISBLANK(VLOOKUP($B1982,INDIRECT(nfl_game_result),MATCH(H$1,INDIRECT(nfl_game_result_header),0),FALSE)),"",VLOOKUP($B1982,INDIRECT(nfl_game_result),MATCH(H$1,INDIRECT(nfl_game_result_header),0),FALSE)),"error")</f>
        <v>31</v>
      </c>
      <c r="I1982">
        <f ca="1">IFERROR(IF(ISBLANK(VLOOKUP($B1982,INDIRECT(nfl_game_result),MATCH(I$1,INDIRECT(nfl_game_result_header),0),FALSE)),"",VLOOKUP($B1982,INDIRECT(nfl_game_result),MATCH(I$1,INDIRECT(nfl_game_result_header),0),FALSE)),"error")</f>
        <v>7</v>
      </c>
      <c r="J1982" t="str">
        <f ca="1">IFERROR(IF(ISBLANK(VLOOKUP($B1982,INDIRECT(nfl_game_result),MATCH(J$1,INDIRECT(nfl_game_result_header),0),FALSE)),"",VLOOKUP($B1982,INDIRECT(nfl_game_result),MATCH(J$1,INDIRECT(nfl_game_result_header),0),FALSE)),"error")</f>
        <v>CIN</v>
      </c>
      <c r="K1982" t="str">
        <f ca="1">IFERROR(IF(ISBLANK(VLOOKUP($B1982,INDIRECT(nfl_game_result),MATCH(K$1,INDIRECT(nfl_game_result_header),0),FALSE)),"",VLOOKUP($B1982,INDIRECT(nfl_game_result),MATCH(K$1,INDIRECT(nfl_game_result_header),0),FALSE)),"error")</f>
        <v>CIN</v>
      </c>
      <c r="L1982" s="23" t="str">
        <f ca="1">IFERROR(IF(ISBLANK(VLOOKUP($B1982,INDIRECT(nfl_game_result),MATCH(L$1,INDIRECT(nfl_game_result_header),0),FALSE)),"",VLOOKUP($B1982,INDIRECT(nfl_game_result),MATCH(L$1,INDIRECT(nfl_game_result_header),0),FALSE)),"error")</f>
        <v/>
      </c>
      <c r="M1982" t="s">
        <v>14</v>
      </c>
      <c r="N1982">
        <v>-9</v>
      </c>
      <c r="O1982" t="s">
        <v>69</v>
      </c>
      <c r="P1982">
        <v>4</v>
      </c>
      <c r="Q1982" t="s">
        <v>69</v>
      </c>
      <c r="V1982" s="23" t="s">
        <v>416</v>
      </c>
      <c r="W1982">
        <f ca="1">VALUE(LEFT(C1982, 4))</f>
        <v>2015</v>
      </c>
      <c r="X1982">
        <f ca="1">VALUE(MID(C1982,6,FIND("_",C1982,6)-6))</f>
        <v>12</v>
      </c>
      <c r="Y1982">
        <f ca="1">IF(NOT(OR(ISBLANK(D1982),ISBLANK(E1982),D1982="",E1982="")),D1982-E1982,"")</f>
        <v>2</v>
      </c>
      <c r="Z1982">
        <f ca="1">IF(OR(NOT(ISNUMBER(D1982)),ISBLANK(D1982),D1982="",ISBLANK(N1982)),"",ABS(D1982-N1982))</f>
        <v>2</v>
      </c>
      <c r="AA1982">
        <f ca="1">IF(OR(ISBLANK(J1982),ISBLANK(O1982),J1982="",O1982=""),"",IF(J1982=O1982,1,0))</f>
        <v>1</v>
      </c>
      <c r="AB1982">
        <f ca="1">IF(OR(ISBLANK(K1982),ISBLANK(Q1982),K1982="",Q1982=""),"",IF(K1982=Q1982,1,0))</f>
        <v>1</v>
      </c>
      <c r="AC1982" s="23" t="str">
        <f t="shared" ca="1" si="30"/>
        <v/>
      </c>
    </row>
    <row r="1983" spans="1:29" x14ac:dyDescent="0.25">
      <c r="A1983" s="23">
        <v>1982</v>
      </c>
      <c r="B1983">
        <v>972</v>
      </c>
      <c r="C1983" t="str">
        <f ca="1">IFERROR(VLOOKUP($B1983,INDIRECT(nfl_game_result),MATCH(C$1,INDIRECT(nfl_game_result_header),0),FALSE),"error")</f>
        <v>2015_12_SD@JAX</v>
      </c>
      <c r="D1983">
        <f ca="1">IFERROR(IF(ISBLANK(VLOOKUP($B1983,INDIRECT(nfl_game_result),MATCH(D$1,INDIRECT(nfl_game_result_header),0),FALSE)),"",VLOOKUP($B1983,INDIRECT(nfl_game_result),MATCH(D$1,INDIRECT(nfl_game_result_header),0),FALSE)),"error")</f>
        <v>-4.5</v>
      </c>
      <c r="E1983">
        <f ca="1">IFERROR(IF(ISBLANK(VLOOKUP($B1983,INDIRECT(nfl_game_result),MATCH(E$1,INDIRECT(nfl_game_result_header),0),FALSE)),"",VLOOKUP($B1983,INDIRECT(nfl_game_result),MATCH(E$1,INDIRECT(nfl_game_result_header),0),FALSE)),"error")</f>
        <v>-5</v>
      </c>
      <c r="F1983" s="23" t="str">
        <f ca="1">IFERROR(IF(ISBLANK(VLOOKUP($B1983,INDIRECT(nfl_game_result),MATCH(F$1,INDIRECT(nfl_game_result_header),0),FALSE)),"",VLOOKUP($B1983,INDIRECT(nfl_game_result),MATCH(F$1,INDIRECT(nfl_game_result_header),0),FALSE)),"error")</f>
        <v/>
      </c>
      <c r="G1983" s="23" t="str">
        <f ca="1">IFERROR(IF(ISBLANK(VLOOKUP($B1983,INDIRECT(nfl_game_result),MATCH(G$1,INDIRECT(nfl_game_result_header),0),FALSE)),"",VLOOKUP($B1983,INDIRECT(nfl_game_result),MATCH(G$1,INDIRECT(nfl_game_result_header),0),FALSE)),"error")</f>
        <v/>
      </c>
      <c r="H1983">
        <f ca="1">IFERROR(IF(ISBLANK(VLOOKUP($B1983,INDIRECT(nfl_game_result),MATCH(H$1,INDIRECT(nfl_game_result_header),0),FALSE)),"",VLOOKUP($B1983,INDIRECT(nfl_game_result),MATCH(H$1,INDIRECT(nfl_game_result_header),0),FALSE)),"error")</f>
        <v>25</v>
      </c>
      <c r="I1983">
        <f ca="1">IFERROR(IF(ISBLANK(VLOOKUP($B1983,INDIRECT(nfl_game_result),MATCH(I$1,INDIRECT(nfl_game_result_header),0),FALSE)),"",VLOOKUP($B1983,INDIRECT(nfl_game_result),MATCH(I$1,INDIRECT(nfl_game_result_header),0),FALSE)),"error")</f>
        <v>31</v>
      </c>
      <c r="J1983" t="str">
        <f ca="1">IFERROR(IF(ISBLANK(VLOOKUP($B1983,INDIRECT(nfl_game_result),MATCH(J$1,INDIRECT(nfl_game_result_header),0),FALSE)),"",VLOOKUP($B1983,INDIRECT(nfl_game_result),MATCH(J$1,INDIRECT(nfl_game_result_header),0),FALSE)),"error")</f>
        <v>SD</v>
      </c>
      <c r="K1983" t="str">
        <f ca="1">IFERROR(IF(ISBLANK(VLOOKUP($B1983,INDIRECT(nfl_game_result),MATCH(K$1,INDIRECT(nfl_game_result_header),0),FALSE)),"",VLOOKUP($B1983,INDIRECT(nfl_game_result),MATCH(K$1,INDIRECT(nfl_game_result_header),0),FALSE)),"error")</f>
        <v>SD</v>
      </c>
      <c r="L1983" s="23" t="str">
        <f ca="1">IFERROR(IF(ISBLANK(VLOOKUP($B1983,INDIRECT(nfl_game_result),MATCH(L$1,INDIRECT(nfl_game_result_header),0),FALSE)),"",VLOOKUP($B1983,INDIRECT(nfl_game_result),MATCH(L$1,INDIRECT(nfl_game_result_header),0),FALSE)),"error")</f>
        <v/>
      </c>
      <c r="M1983" t="s">
        <v>14</v>
      </c>
      <c r="N1983">
        <v>-3</v>
      </c>
      <c r="O1983" t="s">
        <v>77</v>
      </c>
      <c r="P1983">
        <v>9</v>
      </c>
      <c r="Q1983" t="s">
        <v>77</v>
      </c>
      <c r="V1983" s="23" t="s">
        <v>416</v>
      </c>
      <c r="W1983">
        <f ca="1">VALUE(LEFT(C1983, 4))</f>
        <v>2015</v>
      </c>
      <c r="X1983">
        <f ca="1">VALUE(MID(C1983,6,FIND("_",C1983,6)-6))</f>
        <v>12</v>
      </c>
      <c r="Y1983">
        <f ca="1">IF(NOT(OR(ISBLANK(D1983),ISBLANK(E1983),D1983="",E1983="")),D1983-E1983,"")</f>
        <v>0.5</v>
      </c>
      <c r="Z1983">
        <f ca="1">IF(OR(NOT(ISNUMBER(D1983)),ISBLANK(D1983),D1983="",ISBLANK(N1983)),"",ABS(D1983-N1983))</f>
        <v>1.5</v>
      </c>
      <c r="AA1983">
        <f ca="1">IF(OR(ISBLANK(J1983),ISBLANK(O1983),J1983="",O1983=""),"",IF(J1983=O1983,1,0))</f>
        <v>0</v>
      </c>
      <c r="AB1983">
        <f ca="1">IF(OR(ISBLANK(K1983),ISBLANK(Q1983),K1983="",Q1983=""),"",IF(K1983=Q1983,1,0))</f>
        <v>0</v>
      </c>
      <c r="AC1983" s="23" t="str">
        <f t="shared" ca="1" si="30"/>
        <v/>
      </c>
    </row>
    <row r="1984" spans="1:29" x14ac:dyDescent="0.25">
      <c r="A1984" s="23">
        <v>1983</v>
      </c>
      <c r="B1984">
        <v>973</v>
      </c>
      <c r="C1984" t="str">
        <f ca="1">IFERROR(VLOOKUP($B1984,INDIRECT(nfl_game_result),MATCH(C$1,INDIRECT(nfl_game_result_header),0),FALSE),"error")</f>
        <v>2015_12_MIA@NYJ</v>
      </c>
      <c r="D1984">
        <f ca="1">IFERROR(IF(ISBLANK(VLOOKUP($B1984,INDIRECT(nfl_game_result),MATCH(D$1,INDIRECT(nfl_game_result_header),0),FALSE)),"",VLOOKUP($B1984,INDIRECT(nfl_game_result),MATCH(D$1,INDIRECT(nfl_game_result_header),0),FALSE)),"error")</f>
        <v>-4.5</v>
      </c>
      <c r="E1984">
        <f ca="1">IFERROR(IF(ISBLANK(VLOOKUP($B1984,INDIRECT(nfl_game_result),MATCH(E$1,INDIRECT(nfl_game_result_header),0),FALSE)),"",VLOOKUP($B1984,INDIRECT(nfl_game_result),MATCH(E$1,INDIRECT(nfl_game_result_header),0),FALSE)),"error")</f>
        <v>-4</v>
      </c>
      <c r="F1984" s="23" t="str">
        <f ca="1">IFERROR(IF(ISBLANK(VLOOKUP($B1984,INDIRECT(nfl_game_result),MATCH(F$1,INDIRECT(nfl_game_result_header),0),FALSE)),"",VLOOKUP($B1984,INDIRECT(nfl_game_result),MATCH(F$1,INDIRECT(nfl_game_result_header),0),FALSE)),"error")</f>
        <v/>
      </c>
      <c r="G1984" s="23" t="str">
        <f ca="1">IFERROR(IF(ISBLANK(VLOOKUP($B1984,INDIRECT(nfl_game_result),MATCH(G$1,INDIRECT(nfl_game_result_header),0),FALSE)),"",VLOOKUP($B1984,INDIRECT(nfl_game_result),MATCH(G$1,INDIRECT(nfl_game_result_header),0),FALSE)),"error")</f>
        <v/>
      </c>
      <c r="H1984">
        <f ca="1">IFERROR(IF(ISBLANK(VLOOKUP($B1984,INDIRECT(nfl_game_result),MATCH(H$1,INDIRECT(nfl_game_result_header),0),FALSE)),"",VLOOKUP($B1984,INDIRECT(nfl_game_result),MATCH(H$1,INDIRECT(nfl_game_result_header),0),FALSE)),"error")</f>
        <v>38</v>
      </c>
      <c r="I1984">
        <f ca="1">IFERROR(IF(ISBLANK(VLOOKUP($B1984,INDIRECT(nfl_game_result),MATCH(I$1,INDIRECT(nfl_game_result_header),0),FALSE)),"",VLOOKUP($B1984,INDIRECT(nfl_game_result),MATCH(I$1,INDIRECT(nfl_game_result_header),0),FALSE)),"error")</f>
        <v>20</v>
      </c>
      <c r="J1984" t="str">
        <f ca="1">IFERROR(IF(ISBLANK(VLOOKUP($B1984,INDIRECT(nfl_game_result),MATCH(J$1,INDIRECT(nfl_game_result_header),0),FALSE)),"",VLOOKUP($B1984,INDIRECT(nfl_game_result),MATCH(J$1,INDIRECT(nfl_game_result_header),0),FALSE)),"error")</f>
        <v>NYJ</v>
      </c>
      <c r="K1984" t="str">
        <f ca="1">IFERROR(IF(ISBLANK(VLOOKUP($B1984,INDIRECT(nfl_game_result),MATCH(K$1,INDIRECT(nfl_game_result_header),0),FALSE)),"",VLOOKUP($B1984,INDIRECT(nfl_game_result),MATCH(K$1,INDIRECT(nfl_game_result_header),0),FALSE)),"error")</f>
        <v>NYJ</v>
      </c>
      <c r="L1984" s="23" t="str">
        <f ca="1">IFERROR(IF(ISBLANK(VLOOKUP($B1984,INDIRECT(nfl_game_result),MATCH(L$1,INDIRECT(nfl_game_result_header),0),FALSE)),"",VLOOKUP($B1984,INDIRECT(nfl_game_result),MATCH(L$1,INDIRECT(nfl_game_result_header),0),FALSE)),"error")</f>
        <v/>
      </c>
      <c r="M1984" t="s">
        <v>14</v>
      </c>
      <c r="N1984">
        <v>-5</v>
      </c>
      <c r="O1984" t="s">
        <v>84</v>
      </c>
      <c r="P1984">
        <v>6</v>
      </c>
      <c r="Q1984" t="s">
        <v>84</v>
      </c>
      <c r="V1984" s="23" t="s">
        <v>416</v>
      </c>
      <c r="W1984">
        <f ca="1">VALUE(LEFT(C1984, 4))</f>
        <v>2015</v>
      </c>
      <c r="X1984">
        <f ca="1">VALUE(MID(C1984,6,FIND("_",C1984,6)-6))</f>
        <v>12</v>
      </c>
      <c r="Y1984">
        <f ca="1">IF(NOT(OR(ISBLANK(D1984),ISBLANK(E1984),D1984="",E1984="")),D1984-E1984,"")</f>
        <v>-0.5</v>
      </c>
      <c r="Z1984">
        <f ca="1">IF(OR(NOT(ISNUMBER(D1984)),ISBLANK(D1984),D1984="",ISBLANK(N1984)),"",ABS(D1984-N1984))</f>
        <v>0.5</v>
      </c>
      <c r="AA1984">
        <f ca="1">IF(OR(ISBLANK(J1984),ISBLANK(O1984),J1984="",O1984=""),"",IF(J1984=O1984,1,0))</f>
        <v>1</v>
      </c>
      <c r="AB1984">
        <f ca="1">IF(OR(ISBLANK(K1984),ISBLANK(Q1984),K1984="",Q1984=""),"",IF(K1984=Q1984,1,0))</f>
        <v>1</v>
      </c>
      <c r="AC1984" s="23" t="str">
        <f t="shared" ca="1" si="30"/>
        <v/>
      </c>
    </row>
    <row r="1985" spans="1:29" x14ac:dyDescent="0.25">
      <c r="A1985" s="23">
        <v>1984</v>
      </c>
      <c r="B1985">
        <v>974</v>
      </c>
      <c r="C1985" t="str">
        <f ca="1">IFERROR(VLOOKUP($B1985,INDIRECT(nfl_game_result),MATCH(C$1,INDIRECT(nfl_game_result_header),0),FALSE),"error")</f>
        <v>2015_12_ARI@SFO</v>
      </c>
      <c r="D1985">
        <f ca="1">IFERROR(IF(ISBLANK(VLOOKUP($B1985,INDIRECT(nfl_game_result),MATCH(D$1,INDIRECT(nfl_game_result_header),0),FALSE)),"",VLOOKUP($B1985,INDIRECT(nfl_game_result),MATCH(D$1,INDIRECT(nfl_game_result_header),0),FALSE)),"error")</f>
        <v>8.5</v>
      </c>
      <c r="E1985">
        <f ca="1">IFERROR(IF(ISBLANK(VLOOKUP($B1985,INDIRECT(nfl_game_result),MATCH(E$1,INDIRECT(nfl_game_result_header),0),FALSE)),"",VLOOKUP($B1985,INDIRECT(nfl_game_result),MATCH(E$1,INDIRECT(nfl_game_result_header),0),FALSE)),"error")</f>
        <v>10</v>
      </c>
      <c r="F1985" s="23" t="str">
        <f ca="1">IFERROR(IF(ISBLANK(VLOOKUP($B1985,INDIRECT(nfl_game_result),MATCH(F$1,INDIRECT(nfl_game_result_header),0),FALSE)),"",VLOOKUP($B1985,INDIRECT(nfl_game_result),MATCH(F$1,INDIRECT(nfl_game_result_header),0),FALSE)),"error")</f>
        <v/>
      </c>
      <c r="G1985" s="23" t="str">
        <f ca="1">IFERROR(IF(ISBLANK(VLOOKUP($B1985,INDIRECT(nfl_game_result),MATCH(G$1,INDIRECT(nfl_game_result_header),0),FALSE)),"",VLOOKUP($B1985,INDIRECT(nfl_game_result),MATCH(G$1,INDIRECT(nfl_game_result_header),0),FALSE)),"error")</f>
        <v/>
      </c>
      <c r="H1985">
        <f ca="1">IFERROR(IF(ISBLANK(VLOOKUP($B1985,INDIRECT(nfl_game_result),MATCH(H$1,INDIRECT(nfl_game_result_header),0),FALSE)),"",VLOOKUP($B1985,INDIRECT(nfl_game_result),MATCH(H$1,INDIRECT(nfl_game_result_header),0),FALSE)),"error")</f>
        <v>13</v>
      </c>
      <c r="I1985">
        <f ca="1">IFERROR(IF(ISBLANK(VLOOKUP($B1985,INDIRECT(nfl_game_result),MATCH(I$1,INDIRECT(nfl_game_result_header),0),FALSE)),"",VLOOKUP($B1985,INDIRECT(nfl_game_result),MATCH(I$1,INDIRECT(nfl_game_result_header),0),FALSE)),"error")</f>
        <v>19</v>
      </c>
      <c r="J1985" t="str">
        <f ca="1">IFERROR(IF(ISBLANK(VLOOKUP($B1985,INDIRECT(nfl_game_result),MATCH(J$1,INDIRECT(nfl_game_result_header),0),FALSE)),"",VLOOKUP($B1985,INDIRECT(nfl_game_result),MATCH(J$1,INDIRECT(nfl_game_result_header),0),FALSE)),"error")</f>
        <v>SFO</v>
      </c>
      <c r="K1985" t="str">
        <f ca="1">IFERROR(IF(ISBLANK(VLOOKUP($B1985,INDIRECT(nfl_game_result),MATCH(K$1,INDIRECT(nfl_game_result_header),0),FALSE)),"",VLOOKUP($B1985,INDIRECT(nfl_game_result),MATCH(K$1,INDIRECT(nfl_game_result_header),0),FALSE)),"error")</f>
        <v>ARI</v>
      </c>
      <c r="L1985" s="23" t="str">
        <f ca="1">IFERROR(IF(ISBLANK(VLOOKUP($B1985,INDIRECT(nfl_game_result),MATCH(L$1,INDIRECT(nfl_game_result_header),0),FALSE)),"",VLOOKUP($B1985,INDIRECT(nfl_game_result),MATCH(L$1,INDIRECT(nfl_game_result_header),0),FALSE)),"error")</f>
        <v/>
      </c>
      <c r="M1985" t="s">
        <v>14</v>
      </c>
      <c r="N1985">
        <v>7</v>
      </c>
      <c r="O1985" t="s">
        <v>64</v>
      </c>
      <c r="P1985">
        <v>1</v>
      </c>
      <c r="Q1985" t="s">
        <v>64</v>
      </c>
      <c r="V1985" s="23" t="s">
        <v>416</v>
      </c>
      <c r="W1985">
        <f ca="1">VALUE(LEFT(C1985, 4))</f>
        <v>2015</v>
      </c>
      <c r="X1985">
        <f ca="1">VALUE(MID(C1985,6,FIND("_",C1985,6)-6))</f>
        <v>12</v>
      </c>
      <c r="Y1985">
        <f ca="1">IF(NOT(OR(ISBLANK(D1985),ISBLANK(E1985),D1985="",E1985="")),D1985-E1985,"")</f>
        <v>-1.5</v>
      </c>
      <c r="Z1985">
        <f ca="1">IF(OR(NOT(ISNUMBER(D1985)),ISBLANK(D1985),D1985="",ISBLANK(N1985)),"",ABS(D1985-N1985))</f>
        <v>1.5</v>
      </c>
      <c r="AA1985">
        <f ca="1">IF(OR(ISBLANK(J1985),ISBLANK(O1985),J1985="",O1985=""),"",IF(J1985=O1985,1,0))</f>
        <v>0</v>
      </c>
      <c r="AB1985">
        <f ca="1">IF(OR(ISBLANK(K1985),ISBLANK(Q1985),K1985="",Q1985=""),"",IF(K1985=Q1985,1,0))</f>
        <v>1</v>
      </c>
      <c r="AC1985" s="23" t="str">
        <f t="shared" ca="1" si="30"/>
        <v/>
      </c>
    </row>
    <row r="1986" spans="1:29" x14ac:dyDescent="0.25">
      <c r="A1986" s="23">
        <v>1985</v>
      </c>
      <c r="B1986">
        <v>975</v>
      </c>
      <c r="C1986" t="str">
        <f ca="1">IFERROR(VLOOKUP($B1986,INDIRECT(nfl_game_result),MATCH(C$1,INDIRECT(nfl_game_result_header),0),FALSE),"error")</f>
        <v>2015_12_PIT@SEA</v>
      </c>
      <c r="D1986">
        <f ca="1">IFERROR(IF(ISBLANK(VLOOKUP($B1986,INDIRECT(nfl_game_result),MATCH(D$1,INDIRECT(nfl_game_result_header),0),FALSE)),"",VLOOKUP($B1986,INDIRECT(nfl_game_result),MATCH(D$1,INDIRECT(nfl_game_result_header),0),FALSE)),"error")</f>
        <v>-3.5</v>
      </c>
      <c r="E1986">
        <f ca="1">IFERROR(IF(ISBLANK(VLOOKUP($B1986,INDIRECT(nfl_game_result),MATCH(E$1,INDIRECT(nfl_game_result_header),0),FALSE)),"",VLOOKUP($B1986,INDIRECT(nfl_game_result),MATCH(E$1,INDIRECT(nfl_game_result_header),0),FALSE)),"error")</f>
        <v>-3.5</v>
      </c>
      <c r="F1986" s="23" t="str">
        <f ca="1">IFERROR(IF(ISBLANK(VLOOKUP($B1986,INDIRECT(nfl_game_result),MATCH(F$1,INDIRECT(nfl_game_result_header),0),FALSE)),"",VLOOKUP($B1986,INDIRECT(nfl_game_result),MATCH(F$1,INDIRECT(nfl_game_result_header),0),FALSE)),"error")</f>
        <v/>
      </c>
      <c r="G1986" s="23" t="str">
        <f ca="1">IFERROR(IF(ISBLANK(VLOOKUP($B1986,INDIRECT(nfl_game_result),MATCH(G$1,INDIRECT(nfl_game_result_header),0),FALSE)),"",VLOOKUP($B1986,INDIRECT(nfl_game_result),MATCH(G$1,INDIRECT(nfl_game_result_header),0),FALSE)),"error")</f>
        <v/>
      </c>
      <c r="H1986">
        <f ca="1">IFERROR(IF(ISBLANK(VLOOKUP($B1986,INDIRECT(nfl_game_result),MATCH(H$1,INDIRECT(nfl_game_result_header),0),FALSE)),"",VLOOKUP($B1986,INDIRECT(nfl_game_result),MATCH(H$1,INDIRECT(nfl_game_result_header),0),FALSE)),"error")</f>
        <v>39</v>
      </c>
      <c r="I1986">
        <f ca="1">IFERROR(IF(ISBLANK(VLOOKUP($B1986,INDIRECT(nfl_game_result),MATCH(I$1,INDIRECT(nfl_game_result_header),0),FALSE)),"",VLOOKUP($B1986,INDIRECT(nfl_game_result),MATCH(I$1,INDIRECT(nfl_game_result_header),0),FALSE)),"error")</f>
        <v>30</v>
      </c>
      <c r="J1986" t="str">
        <f ca="1">IFERROR(IF(ISBLANK(VLOOKUP($B1986,INDIRECT(nfl_game_result),MATCH(J$1,INDIRECT(nfl_game_result_header),0),FALSE)),"",VLOOKUP($B1986,INDIRECT(nfl_game_result),MATCH(J$1,INDIRECT(nfl_game_result_header),0),FALSE)),"error")</f>
        <v>SEA</v>
      </c>
      <c r="K1986" t="str">
        <f ca="1">IFERROR(IF(ISBLANK(VLOOKUP($B1986,INDIRECT(nfl_game_result),MATCH(K$1,INDIRECT(nfl_game_result_header),0),FALSE)),"",VLOOKUP($B1986,INDIRECT(nfl_game_result),MATCH(K$1,INDIRECT(nfl_game_result_header),0),FALSE)),"error")</f>
        <v>SEA</v>
      </c>
      <c r="L1986" s="23" t="str">
        <f ca="1">IFERROR(IF(ISBLANK(VLOOKUP($B1986,INDIRECT(nfl_game_result),MATCH(L$1,INDIRECT(nfl_game_result_header),0),FALSE)),"",VLOOKUP($B1986,INDIRECT(nfl_game_result),MATCH(L$1,INDIRECT(nfl_game_result_header),0),FALSE)),"error")</f>
        <v/>
      </c>
      <c r="M1986" t="s">
        <v>14</v>
      </c>
      <c r="N1986">
        <v>-5.5</v>
      </c>
      <c r="O1986" t="s">
        <v>89</v>
      </c>
      <c r="P1986">
        <v>11</v>
      </c>
      <c r="Q1986" t="s">
        <v>89</v>
      </c>
      <c r="V1986" s="23" t="s">
        <v>416</v>
      </c>
      <c r="W1986">
        <f ca="1">VALUE(LEFT(C1986, 4))</f>
        <v>2015</v>
      </c>
      <c r="X1986">
        <f ca="1">VALUE(MID(C1986,6,FIND("_",C1986,6)-6))</f>
        <v>12</v>
      </c>
      <c r="Y1986">
        <f ca="1">IF(NOT(OR(ISBLANK(D1986),ISBLANK(E1986),D1986="",E1986="")),D1986-E1986,"")</f>
        <v>0</v>
      </c>
      <c r="Z1986">
        <f ca="1">IF(OR(NOT(ISNUMBER(D1986)),ISBLANK(D1986),D1986="",ISBLANK(N1986)),"",ABS(D1986-N1986))</f>
        <v>2</v>
      </c>
      <c r="AA1986">
        <f ca="1">IF(OR(ISBLANK(J1986),ISBLANK(O1986),J1986="",O1986=""),"",IF(J1986=O1986,1,0))</f>
        <v>1</v>
      </c>
      <c r="AB1986">
        <f ca="1">IF(OR(ISBLANK(K1986),ISBLANK(Q1986),K1986="",Q1986=""),"",IF(K1986=Q1986,1,0))</f>
        <v>1</v>
      </c>
      <c r="AC1986" s="23" t="str">
        <f t="shared" ca="1" si="30"/>
        <v/>
      </c>
    </row>
    <row r="1987" spans="1:29" x14ac:dyDescent="0.25">
      <c r="A1987" s="23">
        <v>1986</v>
      </c>
      <c r="B1987">
        <v>976</v>
      </c>
      <c r="C1987" t="str">
        <f ca="1">IFERROR(VLOOKUP($B1987,INDIRECT(nfl_game_result),MATCH(C$1,INDIRECT(nfl_game_result_header),0),FALSE),"error")</f>
        <v>2015_12_NWE@DEN</v>
      </c>
      <c r="D1987">
        <f ca="1">IFERROR(IF(ISBLANK(VLOOKUP($B1987,INDIRECT(nfl_game_result),MATCH(D$1,INDIRECT(nfl_game_result_header),0),FALSE)),"",VLOOKUP($B1987,INDIRECT(nfl_game_result),MATCH(D$1,INDIRECT(nfl_game_result_header),0),FALSE)),"error")</f>
        <v>5.5</v>
      </c>
      <c r="E1987">
        <f ca="1">IFERROR(IF(ISBLANK(VLOOKUP($B1987,INDIRECT(nfl_game_result),MATCH(E$1,INDIRECT(nfl_game_result_header),0),FALSE)),"",VLOOKUP($B1987,INDIRECT(nfl_game_result),MATCH(E$1,INDIRECT(nfl_game_result_header),0),FALSE)),"error")</f>
        <v>3</v>
      </c>
      <c r="F1987" s="23" t="str">
        <f ca="1">IFERROR(IF(ISBLANK(VLOOKUP($B1987,INDIRECT(nfl_game_result),MATCH(F$1,INDIRECT(nfl_game_result_header),0),FALSE)),"",VLOOKUP($B1987,INDIRECT(nfl_game_result),MATCH(F$1,INDIRECT(nfl_game_result_header),0),FALSE)),"error")</f>
        <v/>
      </c>
      <c r="G1987" s="23" t="str">
        <f ca="1">IFERROR(IF(ISBLANK(VLOOKUP($B1987,INDIRECT(nfl_game_result),MATCH(G$1,INDIRECT(nfl_game_result_header),0),FALSE)),"",VLOOKUP($B1987,INDIRECT(nfl_game_result),MATCH(G$1,INDIRECT(nfl_game_result_header),0),FALSE)),"error")</f>
        <v/>
      </c>
      <c r="H1987">
        <f ca="1">IFERROR(IF(ISBLANK(VLOOKUP($B1987,INDIRECT(nfl_game_result),MATCH(H$1,INDIRECT(nfl_game_result_header),0),FALSE)),"",VLOOKUP($B1987,INDIRECT(nfl_game_result),MATCH(H$1,INDIRECT(nfl_game_result_header),0),FALSE)),"error")</f>
        <v>30</v>
      </c>
      <c r="I1987">
        <f ca="1">IFERROR(IF(ISBLANK(VLOOKUP($B1987,INDIRECT(nfl_game_result),MATCH(I$1,INDIRECT(nfl_game_result_header),0),FALSE)),"",VLOOKUP($B1987,INDIRECT(nfl_game_result),MATCH(I$1,INDIRECT(nfl_game_result_header),0),FALSE)),"error")</f>
        <v>24</v>
      </c>
      <c r="J1987" t="str">
        <f ca="1">IFERROR(IF(ISBLANK(VLOOKUP($B1987,INDIRECT(nfl_game_result),MATCH(J$1,INDIRECT(nfl_game_result_header),0),FALSE)),"",VLOOKUP($B1987,INDIRECT(nfl_game_result),MATCH(J$1,INDIRECT(nfl_game_result_header),0),FALSE)),"error")</f>
        <v>DEN</v>
      </c>
      <c r="K1987" t="str">
        <f ca="1">IFERROR(IF(ISBLANK(VLOOKUP($B1987,INDIRECT(nfl_game_result),MATCH(K$1,INDIRECT(nfl_game_result_header),0),FALSE)),"",VLOOKUP($B1987,INDIRECT(nfl_game_result),MATCH(K$1,INDIRECT(nfl_game_result_header),0),FALSE)),"error")</f>
        <v>DEN</v>
      </c>
      <c r="L1987" s="23" t="str">
        <f ca="1">IFERROR(IF(ISBLANK(VLOOKUP($B1987,INDIRECT(nfl_game_result),MATCH(L$1,INDIRECT(nfl_game_result_header),0),FALSE)),"",VLOOKUP($B1987,INDIRECT(nfl_game_result),MATCH(L$1,INDIRECT(nfl_game_result_header),0),FALSE)),"error")</f>
        <v/>
      </c>
      <c r="M1987" t="s">
        <v>14</v>
      </c>
      <c r="N1987">
        <v>4</v>
      </c>
      <c r="O1987" t="s">
        <v>72</v>
      </c>
      <c r="P1987">
        <v>7</v>
      </c>
      <c r="Q1987" t="s">
        <v>72</v>
      </c>
      <c r="V1987" s="23" t="s">
        <v>416</v>
      </c>
      <c r="W1987">
        <f ca="1">VALUE(LEFT(C1987, 4))</f>
        <v>2015</v>
      </c>
      <c r="X1987">
        <f ca="1">VALUE(MID(C1987,6,FIND("_",C1987,6)-6))</f>
        <v>12</v>
      </c>
      <c r="Y1987">
        <f ca="1">IF(NOT(OR(ISBLANK(D1987),ISBLANK(E1987),D1987="",E1987="")),D1987-E1987,"")</f>
        <v>2.5</v>
      </c>
      <c r="Z1987">
        <f ca="1">IF(OR(NOT(ISNUMBER(D1987)),ISBLANK(D1987),D1987="",ISBLANK(N1987)),"",ABS(D1987-N1987))</f>
        <v>1.5</v>
      </c>
      <c r="AA1987">
        <f ca="1">IF(OR(ISBLANK(J1987),ISBLANK(O1987),J1987="",O1987=""),"",IF(J1987=O1987,1,0))</f>
        <v>1</v>
      </c>
      <c r="AB1987">
        <f ca="1">IF(OR(ISBLANK(K1987),ISBLANK(Q1987),K1987="",Q1987=""),"",IF(K1987=Q1987,1,0))</f>
        <v>1</v>
      </c>
      <c r="AC1987" s="23" t="str">
        <f t="shared" ca="1" si="30"/>
        <v/>
      </c>
    </row>
    <row r="1988" spans="1:29" x14ac:dyDescent="0.25">
      <c r="A1988" s="23">
        <v>1987</v>
      </c>
      <c r="B1988">
        <v>977</v>
      </c>
      <c r="C1988" t="str">
        <f ca="1">IFERROR(VLOOKUP($B1988,INDIRECT(nfl_game_result),MATCH(C$1,INDIRECT(nfl_game_result_header),0),FALSE),"error")</f>
        <v>2015_12_BAL@CLE</v>
      </c>
      <c r="D1988">
        <f ca="1">IFERROR(IF(ISBLANK(VLOOKUP($B1988,INDIRECT(nfl_game_result),MATCH(D$1,INDIRECT(nfl_game_result_header),0),FALSE)),"",VLOOKUP($B1988,INDIRECT(nfl_game_result),MATCH(D$1,INDIRECT(nfl_game_result_header),0),FALSE)),"error")</f>
        <v>0</v>
      </c>
      <c r="E1988">
        <f ca="1">IFERROR(IF(ISBLANK(VLOOKUP($B1988,INDIRECT(nfl_game_result),MATCH(E$1,INDIRECT(nfl_game_result_header),0),FALSE)),"",VLOOKUP($B1988,INDIRECT(nfl_game_result),MATCH(E$1,INDIRECT(nfl_game_result_header),0),FALSE)),"error")</f>
        <v>-3.5</v>
      </c>
      <c r="F1988" s="23" t="str">
        <f ca="1">IFERROR(IF(ISBLANK(VLOOKUP($B1988,INDIRECT(nfl_game_result),MATCH(F$1,INDIRECT(nfl_game_result_header),0),FALSE)),"",VLOOKUP($B1988,INDIRECT(nfl_game_result),MATCH(F$1,INDIRECT(nfl_game_result_header),0),FALSE)),"error")</f>
        <v/>
      </c>
      <c r="G1988" s="23" t="str">
        <f ca="1">IFERROR(IF(ISBLANK(VLOOKUP($B1988,INDIRECT(nfl_game_result),MATCH(G$1,INDIRECT(nfl_game_result_header),0),FALSE)),"",VLOOKUP($B1988,INDIRECT(nfl_game_result),MATCH(G$1,INDIRECT(nfl_game_result_header),0),FALSE)),"error")</f>
        <v/>
      </c>
      <c r="H1988">
        <f ca="1">IFERROR(IF(ISBLANK(VLOOKUP($B1988,INDIRECT(nfl_game_result),MATCH(H$1,INDIRECT(nfl_game_result_header),0),FALSE)),"",VLOOKUP($B1988,INDIRECT(nfl_game_result),MATCH(H$1,INDIRECT(nfl_game_result_header),0),FALSE)),"error")</f>
        <v>27</v>
      </c>
      <c r="I1988">
        <f ca="1">IFERROR(IF(ISBLANK(VLOOKUP($B1988,INDIRECT(nfl_game_result),MATCH(I$1,INDIRECT(nfl_game_result_header),0),FALSE)),"",VLOOKUP($B1988,INDIRECT(nfl_game_result),MATCH(I$1,INDIRECT(nfl_game_result_header),0),FALSE)),"error")</f>
        <v>33</v>
      </c>
      <c r="J1988" t="str">
        <f ca="1">IFERROR(IF(ISBLANK(VLOOKUP($B1988,INDIRECT(nfl_game_result),MATCH(J$1,INDIRECT(nfl_game_result_header),0),FALSE)),"",VLOOKUP($B1988,INDIRECT(nfl_game_result),MATCH(J$1,INDIRECT(nfl_game_result_header),0),FALSE)),"error")</f>
        <v>BAL</v>
      </c>
      <c r="K1988" t="str">
        <f ca="1">IFERROR(IF(ISBLANK(VLOOKUP($B1988,INDIRECT(nfl_game_result),MATCH(K$1,INDIRECT(nfl_game_result_header),0),FALSE)),"",VLOOKUP($B1988,INDIRECT(nfl_game_result),MATCH(K$1,INDIRECT(nfl_game_result_header),0),FALSE)),"error")</f>
        <v>BAL</v>
      </c>
      <c r="L1988" s="23" t="str">
        <f ca="1">IFERROR(IF(ISBLANK(VLOOKUP($B1988,INDIRECT(nfl_game_result),MATCH(L$1,INDIRECT(nfl_game_result_header),0),FALSE)),"",VLOOKUP($B1988,INDIRECT(nfl_game_result),MATCH(L$1,INDIRECT(nfl_game_result_header),0),FALSE)),"error")</f>
        <v/>
      </c>
      <c r="M1988" t="s">
        <v>14</v>
      </c>
      <c r="N1988">
        <v>-3</v>
      </c>
      <c r="O1988" t="s">
        <v>70</v>
      </c>
      <c r="P1988">
        <v>14</v>
      </c>
      <c r="Q1988" t="s">
        <v>70</v>
      </c>
      <c r="V1988" s="23" t="s">
        <v>416</v>
      </c>
      <c r="W1988">
        <f ca="1">VALUE(LEFT(C1988, 4))</f>
        <v>2015</v>
      </c>
      <c r="X1988">
        <f ca="1">VALUE(MID(C1988,6,FIND("_",C1988,6)-6))</f>
        <v>12</v>
      </c>
      <c r="Y1988">
        <f ca="1">IF(NOT(OR(ISBLANK(D1988),ISBLANK(E1988),D1988="",E1988="")),D1988-E1988,"")</f>
        <v>3.5</v>
      </c>
      <c r="Z1988">
        <f ca="1">IF(OR(NOT(ISNUMBER(D1988)),ISBLANK(D1988),D1988="",ISBLANK(N1988)),"",ABS(D1988-N1988))</f>
        <v>3</v>
      </c>
      <c r="AA1988">
        <f ca="1">IF(OR(ISBLANK(J1988),ISBLANK(O1988),J1988="",O1988=""),"",IF(J1988=O1988,1,0))</f>
        <v>0</v>
      </c>
      <c r="AB1988">
        <f ca="1">IF(OR(ISBLANK(K1988),ISBLANK(Q1988),K1988="",Q1988=""),"",IF(K1988=Q1988,1,0))</f>
        <v>0</v>
      </c>
      <c r="AC1988" s="23" t="str">
        <f t="shared" ca="1" si="30"/>
        <v/>
      </c>
    </row>
    <row r="1989" spans="1:29" x14ac:dyDescent="0.25">
      <c r="A1989" s="23">
        <v>1988</v>
      </c>
      <c r="B1989">
        <v>978</v>
      </c>
      <c r="C1989" t="str">
        <f ca="1">IFERROR(VLOOKUP($B1989,INDIRECT(nfl_game_result),MATCH(C$1,INDIRECT(nfl_game_result_header),0),FALSE),"error")</f>
        <v>2015_13_GBY@DET</v>
      </c>
      <c r="D1989">
        <f ca="1">IFERROR(IF(ISBLANK(VLOOKUP($B1989,INDIRECT(nfl_game_result),MATCH(D$1,INDIRECT(nfl_game_result_header),0),FALSE)),"",VLOOKUP($B1989,INDIRECT(nfl_game_result),MATCH(D$1,INDIRECT(nfl_game_result_header),0),FALSE)),"error")</f>
        <v>5.5</v>
      </c>
      <c r="E1989">
        <f ca="1">IFERROR(IF(ISBLANK(VLOOKUP($B1989,INDIRECT(nfl_game_result),MATCH(E$1,INDIRECT(nfl_game_result_header),0),FALSE)),"",VLOOKUP($B1989,INDIRECT(nfl_game_result),MATCH(E$1,INDIRECT(nfl_game_result_header),0),FALSE)),"error")</f>
        <v>3</v>
      </c>
      <c r="F1989" s="23" t="str">
        <f ca="1">IFERROR(IF(ISBLANK(VLOOKUP($B1989,INDIRECT(nfl_game_result),MATCH(F$1,INDIRECT(nfl_game_result_header),0),FALSE)),"",VLOOKUP($B1989,INDIRECT(nfl_game_result),MATCH(F$1,INDIRECT(nfl_game_result_header),0),FALSE)),"error")</f>
        <v/>
      </c>
      <c r="G1989" s="23" t="str">
        <f ca="1">IFERROR(IF(ISBLANK(VLOOKUP($B1989,INDIRECT(nfl_game_result),MATCH(G$1,INDIRECT(nfl_game_result_header),0),FALSE)),"",VLOOKUP($B1989,INDIRECT(nfl_game_result),MATCH(G$1,INDIRECT(nfl_game_result_header),0),FALSE)),"error")</f>
        <v/>
      </c>
      <c r="H1989">
        <f ca="1">IFERROR(IF(ISBLANK(VLOOKUP($B1989,INDIRECT(nfl_game_result),MATCH(H$1,INDIRECT(nfl_game_result_header),0),FALSE)),"",VLOOKUP($B1989,INDIRECT(nfl_game_result),MATCH(H$1,INDIRECT(nfl_game_result_header),0),FALSE)),"error")</f>
        <v>23</v>
      </c>
      <c r="I1989">
        <f ca="1">IFERROR(IF(ISBLANK(VLOOKUP($B1989,INDIRECT(nfl_game_result),MATCH(I$1,INDIRECT(nfl_game_result_header),0),FALSE)),"",VLOOKUP($B1989,INDIRECT(nfl_game_result),MATCH(I$1,INDIRECT(nfl_game_result_header),0),FALSE)),"error")</f>
        <v>27</v>
      </c>
      <c r="J1989" t="str">
        <f ca="1">IFERROR(IF(ISBLANK(VLOOKUP($B1989,INDIRECT(nfl_game_result),MATCH(J$1,INDIRECT(nfl_game_result_header),0),FALSE)),"",VLOOKUP($B1989,INDIRECT(nfl_game_result),MATCH(J$1,INDIRECT(nfl_game_result_header),0),FALSE)),"error")</f>
        <v>GBY</v>
      </c>
      <c r="K1989" t="str">
        <f ca="1">IFERROR(IF(ISBLANK(VLOOKUP($B1989,INDIRECT(nfl_game_result),MATCH(K$1,INDIRECT(nfl_game_result_header),0),FALSE)),"",VLOOKUP($B1989,INDIRECT(nfl_game_result),MATCH(K$1,INDIRECT(nfl_game_result_header),0),FALSE)),"error")</f>
        <v>GBY</v>
      </c>
      <c r="L1989" s="23" t="str">
        <f ca="1">IFERROR(IF(ISBLANK(VLOOKUP($B1989,INDIRECT(nfl_game_result),MATCH(L$1,INDIRECT(nfl_game_result_header),0),FALSE)),"",VLOOKUP($B1989,INDIRECT(nfl_game_result),MATCH(L$1,INDIRECT(nfl_game_result_header),0),FALSE)),"error")</f>
        <v/>
      </c>
      <c r="M1989" t="s">
        <v>16</v>
      </c>
      <c r="N1989">
        <v>4</v>
      </c>
      <c r="O1989" t="s">
        <v>73</v>
      </c>
      <c r="P1989">
        <v>6</v>
      </c>
      <c r="Q1989" t="s">
        <v>73</v>
      </c>
      <c r="V1989" s="23" t="s">
        <v>416</v>
      </c>
      <c r="W1989">
        <f ca="1">VALUE(LEFT(C1989, 4))</f>
        <v>2015</v>
      </c>
      <c r="X1989">
        <f ca="1">VALUE(MID(C1989,6,FIND("_",C1989,6)-6))</f>
        <v>13</v>
      </c>
      <c r="Y1989">
        <f ca="1">IF(NOT(OR(ISBLANK(D1989),ISBLANK(E1989),D1989="",E1989="")),D1989-E1989,"")</f>
        <v>2.5</v>
      </c>
      <c r="Z1989">
        <f ca="1">IF(OR(NOT(ISNUMBER(D1989)),ISBLANK(D1989),D1989="",ISBLANK(N1989)),"",ABS(D1989-N1989))</f>
        <v>1.5</v>
      </c>
      <c r="AA1989">
        <f ca="1">IF(OR(ISBLANK(J1989),ISBLANK(O1989),J1989="",O1989=""),"",IF(J1989=O1989,1,0))</f>
        <v>0</v>
      </c>
      <c r="AB1989">
        <f ca="1">IF(OR(ISBLANK(K1989),ISBLANK(Q1989),K1989="",Q1989=""),"",IF(K1989=Q1989,1,0))</f>
        <v>0</v>
      </c>
      <c r="AC1989" s="23" t="str">
        <f t="shared" ca="1" si="30"/>
        <v/>
      </c>
    </row>
    <row r="1990" spans="1:29" x14ac:dyDescent="0.25">
      <c r="A1990" s="23">
        <v>1989</v>
      </c>
      <c r="B1990">
        <v>979</v>
      </c>
      <c r="C1990" t="str">
        <f ca="1">IFERROR(VLOOKUP($B1990,INDIRECT(nfl_game_result),MATCH(C$1,INDIRECT(nfl_game_result_header),0),FALSE),"error")</f>
        <v>2015_13_NYJ@NYG</v>
      </c>
      <c r="D1990">
        <f ca="1">IFERROR(IF(ISBLANK(VLOOKUP($B1990,INDIRECT(nfl_game_result),MATCH(D$1,INDIRECT(nfl_game_result_header),0),FALSE)),"",VLOOKUP($B1990,INDIRECT(nfl_game_result),MATCH(D$1,INDIRECT(nfl_game_result_header),0),FALSE)),"error")</f>
        <v>0</v>
      </c>
      <c r="E1990">
        <f ca="1">IFERROR(IF(ISBLANK(VLOOKUP($B1990,INDIRECT(nfl_game_result),MATCH(E$1,INDIRECT(nfl_game_result_header),0),FALSE)),"",VLOOKUP($B1990,INDIRECT(nfl_game_result),MATCH(E$1,INDIRECT(nfl_game_result_header),0),FALSE)),"error")</f>
        <v>2.5</v>
      </c>
      <c r="F1990" s="23" t="str">
        <f ca="1">IFERROR(IF(ISBLANK(VLOOKUP($B1990,INDIRECT(nfl_game_result),MATCH(F$1,INDIRECT(nfl_game_result_header),0),FALSE)),"",VLOOKUP($B1990,INDIRECT(nfl_game_result),MATCH(F$1,INDIRECT(nfl_game_result_header),0),FALSE)),"error")</f>
        <v/>
      </c>
      <c r="G1990" s="23" t="str">
        <f ca="1">IFERROR(IF(ISBLANK(VLOOKUP($B1990,INDIRECT(nfl_game_result),MATCH(G$1,INDIRECT(nfl_game_result_header),0),FALSE)),"",VLOOKUP($B1990,INDIRECT(nfl_game_result),MATCH(G$1,INDIRECT(nfl_game_result_header),0),FALSE)),"error")</f>
        <v/>
      </c>
      <c r="H1990">
        <f ca="1">IFERROR(IF(ISBLANK(VLOOKUP($B1990,INDIRECT(nfl_game_result),MATCH(H$1,INDIRECT(nfl_game_result_header),0),FALSE)),"",VLOOKUP($B1990,INDIRECT(nfl_game_result),MATCH(H$1,INDIRECT(nfl_game_result_header),0),FALSE)),"error")</f>
        <v>20</v>
      </c>
      <c r="I1990">
        <f ca="1">IFERROR(IF(ISBLANK(VLOOKUP($B1990,INDIRECT(nfl_game_result),MATCH(I$1,INDIRECT(nfl_game_result_header),0),FALSE)),"",VLOOKUP($B1990,INDIRECT(nfl_game_result),MATCH(I$1,INDIRECT(nfl_game_result_header),0),FALSE)),"error")</f>
        <v>23</v>
      </c>
      <c r="J1990" t="str">
        <f ca="1">IFERROR(IF(ISBLANK(VLOOKUP($B1990,INDIRECT(nfl_game_result),MATCH(J$1,INDIRECT(nfl_game_result_header),0),FALSE)),"",VLOOKUP($B1990,INDIRECT(nfl_game_result),MATCH(J$1,INDIRECT(nfl_game_result_header),0),FALSE)),"error")</f>
        <v>NYJ</v>
      </c>
      <c r="K1990" t="str">
        <f ca="1">IFERROR(IF(ISBLANK(VLOOKUP($B1990,INDIRECT(nfl_game_result),MATCH(K$1,INDIRECT(nfl_game_result_header),0),FALSE)),"",VLOOKUP($B1990,INDIRECT(nfl_game_result),MATCH(K$1,INDIRECT(nfl_game_result_header),0),FALSE)),"error")</f>
        <v>NYJ</v>
      </c>
      <c r="L1990" s="23" t="str">
        <f ca="1">IFERROR(IF(ISBLANK(VLOOKUP($B1990,INDIRECT(nfl_game_result),MATCH(L$1,INDIRECT(nfl_game_result_header),0),FALSE)),"",VLOOKUP($B1990,INDIRECT(nfl_game_result),MATCH(L$1,INDIRECT(nfl_game_result_header),0),FALSE)),"error")</f>
        <v/>
      </c>
      <c r="M1990" t="s">
        <v>16</v>
      </c>
      <c r="N1990">
        <v>3</v>
      </c>
      <c r="O1990" t="s">
        <v>83</v>
      </c>
      <c r="P1990">
        <v>15</v>
      </c>
      <c r="Q1990" t="s">
        <v>83</v>
      </c>
      <c r="V1990" s="23" t="s">
        <v>416</v>
      </c>
      <c r="W1990">
        <f ca="1">VALUE(LEFT(C1990, 4))</f>
        <v>2015</v>
      </c>
      <c r="X1990">
        <f ca="1">VALUE(MID(C1990,6,FIND("_",C1990,6)-6))</f>
        <v>13</v>
      </c>
      <c r="Y1990">
        <f ca="1">IF(NOT(OR(ISBLANK(D1990),ISBLANK(E1990),D1990="",E1990="")),D1990-E1990,"")</f>
        <v>-2.5</v>
      </c>
      <c r="Z1990">
        <f ca="1">IF(OR(NOT(ISNUMBER(D1990)),ISBLANK(D1990),D1990="",ISBLANK(N1990)),"",ABS(D1990-N1990))</f>
        <v>3</v>
      </c>
      <c r="AA1990">
        <f ca="1">IF(OR(ISBLANK(J1990),ISBLANK(O1990),J1990="",O1990=""),"",IF(J1990=O1990,1,0))</f>
        <v>0</v>
      </c>
      <c r="AB1990">
        <f ca="1">IF(OR(ISBLANK(K1990),ISBLANK(Q1990),K1990="",Q1990=""),"",IF(K1990=Q1990,1,0))</f>
        <v>0</v>
      </c>
      <c r="AC1990" s="23" t="str">
        <f t="shared" ca="1" si="30"/>
        <v/>
      </c>
    </row>
    <row r="1991" spans="1:29" x14ac:dyDescent="0.25">
      <c r="A1991" s="23">
        <v>1990</v>
      </c>
      <c r="B1991">
        <v>980</v>
      </c>
      <c r="C1991" t="str">
        <f ca="1">IFERROR(VLOOKUP($B1991,INDIRECT(nfl_game_result),MATCH(C$1,INDIRECT(nfl_game_result_header),0),FALSE),"error")</f>
        <v>2015_13_ARI@STL</v>
      </c>
      <c r="D1991">
        <f ca="1">IFERROR(IF(ISBLANK(VLOOKUP($B1991,INDIRECT(nfl_game_result),MATCH(D$1,INDIRECT(nfl_game_result_header),0),FALSE)),"",VLOOKUP($B1991,INDIRECT(nfl_game_result),MATCH(D$1,INDIRECT(nfl_game_result_header),0),FALSE)),"error")</f>
        <v>5.5</v>
      </c>
      <c r="E1991">
        <f ca="1">IFERROR(IF(ISBLANK(VLOOKUP($B1991,INDIRECT(nfl_game_result),MATCH(E$1,INDIRECT(nfl_game_result_header),0),FALSE)),"",VLOOKUP($B1991,INDIRECT(nfl_game_result),MATCH(E$1,INDIRECT(nfl_game_result_header),0),FALSE)),"error")</f>
        <v>4.5</v>
      </c>
      <c r="F1991" s="23" t="str">
        <f ca="1">IFERROR(IF(ISBLANK(VLOOKUP($B1991,INDIRECT(nfl_game_result),MATCH(F$1,INDIRECT(nfl_game_result_header),0),FALSE)),"",VLOOKUP($B1991,INDIRECT(nfl_game_result),MATCH(F$1,INDIRECT(nfl_game_result_header),0),FALSE)),"error")</f>
        <v/>
      </c>
      <c r="G1991" s="23" t="str">
        <f ca="1">IFERROR(IF(ISBLANK(VLOOKUP($B1991,INDIRECT(nfl_game_result),MATCH(G$1,INDIRECT(nfl_game_result_header),0),FALSE)),"",VLOOKUP($B1991,INDIRECT(nfl_game_result),MATCH(G$1,INDIRECT(nfl_game_result_header),0),FALSE)),"error")</f>
        <v/>
      </c>
      <c r="H1991">
        <f ca="1">IFERROR(IF(ISBLANK(VLOOKUP($B1991,INDIRECT(nfl_game_result),MATCH(H$1,INDIRECT(nfl_game_result_header),0),FALSE)),"",VLOOKUP($B1991,INDIRECT(nfl_game_result),MATCH(H$1,INDIRECT(nfl_game_result_header),0),FALSE)),"error")</f>
        <v>3</v>
      </c>
      <c r="I1991">
        <f ca="1">IFERROR(IF(ISBLANK(VLOOKUP($B1991,INDIRECT(nfl_game_result),MATCH(I$1,INDIRECT(nfl_game_result_header),0),FALSE)),"",VLOOKUP($B1991,INDIRECT(nfl_game_result),MATCH(I$1,INDIRECT(nfl_game_result_header),0),FALSE)),"error")</f>
        <v>27</v>
      </c>
      <c r="J1991" t="str">
        <f ca="1">IFERROR(IF(ISBLANK(VLOOKUP($B1991,INDIRECT(nfl_game_result),MATCH(J$1,INDIRECT(nfl_game_result_header),0),FALSE)),"",VLOOKUP($B1991,INDIRECT(nfl_game_result),MATCH(J$1,INDIRECT(nfl_game_result_header),0),FALSE)),"error")</f>
        <v>ARI</v>
      </c>
      <c r="K1991" t="str">
        <f ca="1">IFERROR(IF(ISBLANK(VLOOKUP($B1991,INDIRECT(nfl_game_result),MATCH(K$1,INDIRECT(nfl_game_result_header),0),FALSE)),"",VLOOKUP($B1991,INDIRECT(nfl_game_result),MATCH(K$1,INDIRECT(nfl_game_result_header),0),FALSE)),"error")</f>
        <v>ARI</v>
      </c>
      <c r="L1991" s="23" t="str">
        <f ca="1">IFERROR(IF(ISBLANK(VLOOKUP($B1991,INDIRECT(nfl_game_result),MATCH(L$1,INDIRECT(nfl_game_result_header),0),FALSE)),"",VLOOKUP($B1991,INDIRECT(nfl_game_result),MATCH(L$1,INDIRECT(nfl_game_result_header),0),FALSE)),"error")</f>
        <v/>
      </c>
      <c r="M1991" t="s">
        <v>16</v>
      </c>
      <c r="N1991">
        <v>6</v>
      </c>
      <c r="O1991" t="s">
        <v>64</v>
      </c>
      <c r="P1991">
        <v>12</v>
      </c>
      <c r="Q1991" t="s">
        <v>64</v>
      </c>
      <c r="V1991" s="23" t="s">
        <v>416</v>
      </c>
      <c r="W1991">
        <f ca="1">VALUE(LEFT(C1991, 4))</f>
        <v>2015</v>
      </c>
      <c r="X1991">
        <f ca="1">VALUE(MID(C1991,6,FIND("_",C1991,6)-6))</f>
        <v>13</v>
      </c>
      <c r="Y1991">
        <f ca="1">IF(NOT(OR(ISBLANK(D1991),ISBLANK(E1991),D1991="",E1991="")),D1991-E1991,"")</f>
        <v>1</v>
      </c>
      <c r="Z1991">
        <f ca="1">IF(OR(NOT(ISNUMBER(D1991)),ISBLANK(D1991),D1991="",ISBLANK(N1991)),"",ABS(D1991-N1991))</f>
        <v>0.5</v>
      </c>
      <c r="AA1991">
        <f ca="1">IF(OR(ISBLANK(J1991),ISBLANK(O1991),J1991="",O1991=""),"",IF(J1991=O1991,1,0))</f>
        <v>1</v>
      </c>
      <c r="AB1991">
        <f ca="1">IF(OR(ISBLANK(K1991),ISBLANK(Q1991),K1991="",Q1991=""),"",IF(K1991=Q1991,1,0))</f>
        <v>1</v>
      </c>
      <c r="AC1991" s="23" t="str">
        <f t="shared" ca="1" si="30"/>
        <v/>
      </c>
    </row>
    <row r="1992" spans="1:29" x14ac:dyDescent="0.25">
      <c r="A1992" s="23">
        <v>1991</v>
      </c>
      <c r="B1992">
        <v>981</v>
      </c>
      <c r="C1992" t="str">
        <f ca="1">IFERROR(VLOOKUP($B1992,INDIRECT(nfl_game_result),MATCH(C$1,INDIRECT(nfl_game_result_header),0),FALSE),"error")</f>
        <v>2015_13_ATL@TBY</v>
      </c>
      <c r="D1992">
        <f ca="1">IFERROR(IF(ISBLANK(VLOOKUP($B1992,INDIRECT(nfl_game_result),MATCH(D$1,INDIRECT(nfl_game_result_header),0),FALSE)),"",VLOOKUP($B1992,INDIRECT(nfl_game_result),MATCH(D$1,INDIRECT(nfl_game_result_header),0),FALSE)),"error")</f>
        <v>0</v>
      </c>
      <c r="E1992">
        <f ca="1">IFERROR(IF(ISBLANK(VLOOKUP($B1992,INDIRECT(nfl_game_result),MATCH(E$1,INDIRECT(nfl_game_result_header),0),FALSE)),"",VLOOKUP($B1992,INDIRECT(nfl_game_result),MATCH(E$1,INDIRECT(nfl_game_result_header),0),FALSE)),"error")</f>
        <v>0</v>
      </c>
      <c r="F1992" s="23" t="str">
        <f ca="1">IFERROR(IF(ISBLANK(VLOOKUP($B1992,INDIRECT(nfl_game_result),MATCH(F$1,INDIRECT(nfl_game_result_header),0),FALSE)),"",VLOOKUP($B1992,INDIRECT(nfl_game_result),MATCH(F$1,INDIRECT(nfl_game_result_header),0),FALSE)),"error")</f>
        <v/>
      </c>
      <c r="G1992" s="23" t="str">
        <f ca="1">IFERROR(IF(ISBLANK(VLOOKUP($B1992,INDIRECT(nfl_game_result),MATCH(G$1,INDIRECT(nfl_game_result_header),0),FALSE)),"",VLOOKUP($B1992,INDIRECT(nfl_game_result),MATCH(G$1,INDIRECT(nfl_game_result_header),0),FALSE)),"error")</f>
        <v/>
      </c>
      <c r="H1992">
        <f ca="1">IFERROR(IF(ISBLANK(VLOOKUP($B1992,INDIRECT(nfl_game_result),MATCH(H$1,INDIRECT(nfl_game_result_header),0),FALSE)),"",VLOOKUP($B1992,INDIRECT(nfl_game_result),MATCH(H$1,INDIRECT(nfl_game_result_header),0),FALSE)),"error")</f>
        <v>23</v>
      </c>
      <c r="I1992">
        <f ca="1">IFERROR(IF(ISBLANK(VLOOKUP($B1992,INDIRECT(nfl_game_result),MATCH(I$1,INDIRECT(nfl_game_result_header),0),FALSE)),"",VLOOKUP($B1992,INDIRECT(nfl_game_result),MATCH(I$1,INDIRECT(nfl_game_result_header),0),FALSE)),"error")</f>
        <v>19</v>
      </c>
      <c r="J1992" t="str">
        <f ca="1">IFERROR(IF(ISBLANK(VLOOKUP($B1992,INDIRECT(nfl_game_result),MATCH(J$1,INDIRECT(nfl_game_result_header),0),FALSE)),"",VLOOKUP($B1992,INDIRECT(nfl_game_result),MATCH(J$1,INDIRECT(nfl_game_result_header),0),FALSE)),"error")</f>
        <v>TBY</v>
      </c>
      <c r="K1992" t="str">
        <f ca="1">IFERROR(IF(ISBLANK(VLOOKUP($B1992,INDIRECT(nfl_game_result),MATCH(K$1,INDIRECT(nfl_game_result_header),0),FALSE)),"",VLOOKUP($B1992,INDIRECT(nfl_game_result),MATCH(K$1,INDIRECT(nfl_game_result_header),0),FALSE)),"error")</f>
        <v>TBY</v>
      </c>
      <c r="L1992" s="23" t="str">
        <f ca="1">IFERROR(IF(ISBLANK(VLOOKUP($B1992,INDIRECT(nfl_game_result),MATCH(L$1,INDIRECT(nfl_game_result_header),0),FALSE)),"",VLOOKUP($B1992,INDIRECT(nfl_game_result),MATCH(L$1,INDIRECT(nfl_game_result_header),0),FALSE)),"error")</f>
        <v/>
      </c>
      <c r="M1992" t="s">
        <v>16</v>
      </c>
      <c r="N1992">
        <v>-3.5</v>
      </c>
      <c r="O1992" t="s">
        <v>334</v>
      </c>
      <c r="P1992">
        <v>7</v>
      </c>
      <c r="Q1992" t="s">
        <v>334</v>
      </c>
      <c r="V1992" s="23" t="s">
        <v>416</v>
      </c>
      <c r="W1992">
        <f ca="1">VALUE(LEFT(C1992, 4))</f>
        <v>2015</v>
      </c>
      <c r="X1992">
        <f ca="1">VALUE(MID(C1992,6,FIND("_",C1992,6)-6))</f>
        <v>13</v>
      </c>
      <c r="Y1992">
        <f ca="1">IF(NOT(OR(ISBLANK(D1992),ISBLANK(E1992),D1992="",E1992="")),D1992-E1992,"")</f>
        <v>0</v>
      </c>
      <c r="Z1992">
        <f ca="1">IF(OR(NOT(ISNUMBER(D1992)),ISBLANK(D1992),D1992="",ISBLANK(N1992)),"",ABS(D1992-N1992))</f>
        <v>3.5</v>
      </c>
      <c r="AA1992">
        <f ca="1">IF(OR(ISBLANK(J1992),ISBLANK(O1992),J1992="",O1992=""),"",IF(J1992=O1992,1,0))</f>
        <v>1</v>
      </c>
      <c r="AB1992">
        <f ca="1">IF(OR(ISBLANK(K1992),ISBLANK(Q1992),K1992="",Q1992=""),"",IF(K1992=Q1992,1,0))</f>
        <v>1</v>
      </c>
      <c r="AC1992" s="23" t="str">
        <f t="shared" ca="1" si="30"/>
        <v/>
      </c>
    </row>
    <row r="1993" spans="1:29" x14ac:dyDescent="0.25">
      <c r="A1993" s="23">
        <v>1992</v>
      </c>
      <c r="B1993">
        <v>982</v>
      </c>
      <c r="C1993" t="str">
        <f ca="1">IFERROR(VLOOKUP($B1993,INDIRECT(nfl_game_result),MATCH(C$1,INDIRECT(nfl_game_result_header),0),FALSE),"error")</f>
        <v>2015_13_SEA@MIN</v>
      </c>
      <c r="D1993">
        <f ca="1">IFERROR(IF(ISBLANK(VLOOKUP($B1993,INDIRECT(nfl_game_result),MATCH(D$1,INDIRECT(nfl_game_result_header),0),FALSE)),"",VLOOKUP($B1993,INDIRECT(nfl_game_result),MATCH(D$1,INDIRECT(nfl_game_result_header),0),FALSE)),"error")</f>
        <v>0</v>
      </c>
      <c r="E1993">
        <f ca="1">IFERROR(IF(ISBLANK(VLOOKUP($B1993,INDIRECT(nfl_game_result),MATCH(E$1,INDIRECT(nfl_game_result_header),0),FALSE)),"",VLOOKUP($B1993,INDIRECT(nfl_game_result),MATCH(E$1,INDIRECT(nfl_game_result_header),0),FALSE)),"error")</f>
        <v>1.5</v>
      </c>
      <c r="F1993" s="23" t="str">
        <f ca="1">IFERROR(IF(ISBLANK(VLOOKUP($B1993,INDIRECT(nfl_game_result),MATCH(F$1,INDIRECT(nfl_game_result_header),0),FALSE)),"",VLOOKUP($B1993,INDIRECT(nfl_game_result),MATCH(F$1,INDIRECT(nfl_game_result_header),0),FALSE)),"error")</f>
        <v/>
      </c>
      <c r="G1993" s="23" t="str">
        <f ca="1">IFERROR(IF(ISBLANK(VLOOKUP($B1993,INDIRECT(nfl_game_result),MATCH(G$1,INDIRECT(nfl_game_result_header),0),FALSE)),"",VLOOKUP($B1993,INDIRECT(nfl_game_result),MATCH(G$1,INDIRECT(nfl_game_result_header),0),FALSE)),"error")</f>
        <v/>
      </c>
      <c r="H1993">
        <f ca="1">IFERROR(IF(ISBLANK(VLOOKUP($B1993,INDIRECT(nfl_game_result),MATCH(H$1,INDIRECT(nfl_game_result_header),0),FALSE)),"",VLOOKUP($B1993,INDIRECT(nfl_game_result),MATCH(H$1,INDIRECT(nfl_game_result_header),0),FALSE)),"error")</f>
        <v>7</v>
      </c>
      <c r="I1993">
        <f ca="1">IFERROR(IF(ISBLANK(VLOOKUP($B1993,INDIRECT(nfl_game_result),MATCH(I$1,INDIRECT(nfl_game_result_header),0),FALSE)),"",VLOOKUP($B1993,INDIRECT(nfl_game_result),MATCH(I$1,INDIRECT(nfl_game_result_header),0),FALSE)),"error")</f>
        <v>38</v>
      </c>
      <c r="J1993" t="str">
        <f ca="1">IFERROR(IF(ISBLANK(VLOOKUP($B1993,INDIRECT(nfl_game_result),MATCH(J$1,INDIRECT(nfl_game_result_header),0),FALSE)),"",VLOOKUP($B1993,INDIRECT(nfl_game_result),MATCH(J$1,INDIRECT(nfl_game_result_header),0),FALSE)),"error")</f>
        <v>SEA</v>
      </c>
      <c r="K1993" t="str">
        <f ca="1">IFERROR(IF(ISBLANK(VLOOKUP($B1993,INDIRECT(nfl_game_result),MATCH(K$1,INDIRECT(nfl_game_result_header),0),FALSE)),"",VLOOKUP($B1993,INDIRECT(nfl_game_result),MATCH(K$1,INDIRECT(nfl_game_result_header),0),FALSE)),"error")</f>
        <v>SEA</v>
      </c>
      <c r="L1993" s="23" t="str">
        <f ca="1">IFERROR(IF(ISBLANK(VLOOKUP($B1993,INDIRECT(nfl_game_result),MATCH(L$1,INDIRECT(nfl_game_result_header),0),FALSE)),"",VLOOKUP($B1993,INDIRECT(nfl_game_result),MATCH(L$1,INDIRECT(nfl_game_result_header),0),FALSE)),"error")</f>
        <v/>
      </c>
      <c r="M1993" t="s">
        <v>16</v>
      </c>
      <c r="N1993">
        <v>-3</v>
      </c>
      <c r="O1993" t="s">
        <v>89</v>
      </c>
      <c r="P1993">
        <v>11</v>
      </c>
      <c r="Q1993" t="s">
        <v>89</v>
      </c>
      <c r="V1993" s="23" t="s">
        <v>416</v>
      </c>
      <c r="W1993">
        <f ca="1">VALUE(LEFT(C1993, 4))</f>
        <v>2015</v>
      </c>
      <c r="X1993">
        <f ca="1">VALUE(MID(C1993,6,FIND("_",C1993,6)-6))</f>
        <v>13</v>
      </c>
      <c r="Y1993">
        <f ca="1">IF(NOT(OR(ISBLANK(D1993),ISBLANK(E1993),D1993="",E1993="")),D1993-E1993,"")</f>
        <v>-1.5</v>
      </c>
      <c r="Z1993">
        <f ca="1">IF(OR(NOT(ISNUMBER(D1993)),ISBLANK(D1993),D1993="",ISBLANK(N1993)),"",ABS(D1993-N1993))</f>
        <v>3</v>
      </c>
      <c r="AA1993">
        <f ca="1">IF(OR(ISBLANK(J1993),ISBLANK(O1993),J1993="",O1993=""),"",IF(J1993=O1993,1,0))</f>
        <v>1</v>
      </c>
      <c r="AB1993">
        <f ca="1">IF(OR(ISBLANK(K1993),ISBLANK(Q1993),K1993="",Q1993=""),"",IF(K1993=Q1993,1,0))</f>
        <v>1</v>
      </c>
      <c r="AC1993" s="23" t="str">
        <f t="shared" ca="1" si="30"/>
        <v/>
      </c>
    </row>
    <row r="1994" spans="1:29" x14ac:dyDescent="0.25">
      <c r="A1994" s="23">
        <v>1993</v>
      </c>
      <c r="B1994">
        <v>983</v>
      </c>
      <c r="C1994" t="str">
        <f ca="1">IFERROR(VLOOKUP($B1994,INDIRECT(nfl_game_result),MATCH(C$1,INDIRECT(nfl_game_result_header),0),FALSE),"error")</f>
        <v>2015_13_HOU@BUF</v>
      </c>
      <c r="D1994">
        <f ca="1">IFERROR(IF(ISBLANK(VLOOKUP($B1994,INDIRECT(nfl_game_result),MATCH(D$1,INDIRECT(nfl_game_result_header),0),FALSE)),"",VLOOKUP($B1994,INDIRECT(nfl_game_result),MATCH(D$1,INDIRECT(nfl_game_result_header),0),FALSE)),"error")</f>
        <v>-3</v>
      </c>
      <c r="E1994">
        <f ca="1">IFERROR(IF(ISBLANK(VLOOKUP($B1994,INDIRECT(nfl_game_result),MATCH(E$1,INDIRECT(nfl_game_result_header),0),FALSE)),"",VLOOKUP($B1994,INDIRECT(nfl_game_result),MATCH(E$1,INDIRECT(nfl_game_result_header),0),FALSE)),"error")</f>
        <v>-3.5</v>
      </c>
      <c r="F1994" s="23" t="str">
        <f ca="1">IFERROR(IF(ISBLANK(VLOOKUP($B1994,INDIRECT(nfl_game_result),MATCH(F$1,INDIRECT(nfl_game_result_header),0),FALSE)),"",VLOOKUP($B1994,INDIRECT(nfl_game_result),MATCH(F$1,INDIRECT(nfl_game_result_header),0),FALSE)),"error")</f>
        <v/>
      </c>
      <c r="G1994" s="23" t="str">
        <f ca="1">IFERROR(IF(ISBLANK(VLOOKUP($B1994,INDIRECT(nfl_game_result),MATCH(G$1,INDIRECT(nfl_game_result_header),0),FALSE)),"",VLOOKUP($B1994,INDIRECT(nfl_game_result),MATCH(G$1,INDIRECT(nfl_game_result_header),0),FALSE)),"error")</f>
        <v/>
      </c>
      <c r="H1994">
        <f ca="1">IFERROR(IF(ISBLANK(VLOOKUP($B1994,INDIRECT(nfl_game_result),MATCH(H$1,INDIRECT(nfl_game_result_header),0),FALSE)),"",VLOOKUP($B1994,INDIRECT(nfl_game_result),MATCH(H$1,INDIRECT(nfl_game_result_header),0),FALSE)),"error")</f>
        <v>30</v>
      </c>
      <c r="I1994">
        <f ca="1">IFERROR(IF(ISBLANK(VLOOKUP($B1994,INDIRECT(nfl_game_result),MATCH(I$1,INDIRECT(nfl_game_result_header),0),FALSE)),"",VLOOKUP($B1994,INDIRECT(nfl_game_result),MATCH(I$1,INDIRECT(nfl_game_result_header),0),FALSE)),"error")</f>
        <v>21</v>
      </c>
      <c r="J1994" t="str">
        <f ca="1">IFERROR(IF(ISBLANK(VLOOKUP($B1994,INDIRECT(nfl_game_result),MATCH(J$1,INDIRECT(nfl_game_result_header),0),FALSE)),"",VLOOKUP($B1994,INDIRECT(nfl_game_result),MATCH(J$1,INDIRECT(nfl_game_result_header),0),FALSE)),"error")</f>
        <v>BUF</v>
      </c>
      <c r="K1994" t="str">
        <f ca="1">IFERROR(IF(ISBLANK(VLOOKUP($B1994,INDIRECT(nfl_game_result),MATCH(K$1,INDIRECT(nfl_game_result_header),0),FALSE)),"",VLOOKUP($B1994,INDIRECT(nfl_game_result),MATCH(K$1,INDIRECT(nfl_game_result_header),0),FALSE)),"error")</f>
        <v>BUF</v>
      </c>
      <c r="L1994" s="23" t="str">
        <f ca="1">IFERROR(IF(ISBLANK(VLOOKUP($B1994,INDIRECT(nfl_game_result),MATCH(L$1,INDIRECT(nfl_game_result_header),0),FALSE)),"",VLOOKUP($B1994,INDIRECT(nfl_game_result),MATCH(L$1,INDIRECT(nfl_game_result_header),0),FALSE)),"error")</f>
        <v/>
      </c>
      <c r="M1994" t="s">
        <v>16</v>
      </c>
      <c r="N1994">
        <v>-4.5</v>
      </c>
      <c r="O1994" t="s">
        <v>75</v>
      </c>
      <c r="P1994">
        <v>14</v>
      </c>
      <c r="Q1994" t="s">
        <v>75</v>
      </c>
      <c r="V1994" s="23" t="s">
        <v>416</v>
      </c>
      <c r="W1994">
        <f ca="1">VALUE(LEFT(C1994, 4))</f>
        <v>2015</v>
      </c>
      <c r="X1994">
        <f ca="1">VALUE(MID(C1994,6,FIND("_",C1994,6)-6))</f>
        <v>13</v>
      </c>
      <c r="Y1994">
        <f ca="1">IF(NOT(OR(ISBLANK(D1994),ISBLANK(E1994),D1994="",E1994="")),D1994-E1994,"")</f>
        <v>0.5</v>
      </c>
      <c r="Z1994">
        <f ca="1">IF(OR(NOT(ISNUMBER(D1994)),ISBLANK(D1994),D1994="",ISBLANK(N1994)),"",ABS(D1994-N1994))</f>
        <v>1.5</v>
      </c>
      <c r="AA1994">
        <f ca="1">IF(OR(ISBLANK(J1994),ISBLANK(O1994),J1994="",O1994=""),"",IF(J1994=O1994,1,0))</f>
        <v>0</v>
      </c>
      <c r="AB1994">
        <f ca="1">IF(OR(ISBLANK(K1994),ISBLANK(Q1994),K1994="",Q1994=""),"",IF(K1994=Q1994,1,0))</f>
        <v>0</v>
      </c>
      <c r="AC1994" s="23" t="str">
        <f t="shared" ca="1" si="30"/>
        <v/>
      </c>
    </row>
    <row r="1995" spans="1:29" x14ac:dyDescent="0.25">
      <c r="A1995" s="23">
        <v>1994</v>
      </c>
      <c r="B1995">
        <v>984</v>
      </c>
      <c r="C1995" t="str">
        <f ca="1">IFERROR(VLOOKUP($B1995,INDIRECT(nfl_game_result),MATCH(C$1,INDIRECT(nfl_game_result_header),0),FALSE),"error")</f>
        <v>2015_13_BAL@MIA</v>
      </c>
      <c r="D1995">
        <f ca="1">IFERROR(IF(ISBLANK(VLOOKUP($B1995,INDIRECT(nfl_game_result),MATCH(D$1,INDIRECT(nfl_game_result_header),0),FALSE)),"",VLOOKUP($B1995,INDIRECT(nfl_game_result),MATCH(D$1,INDIRECT(nfl_game_result_header),0),FALSE)),"error")</f>
        <v>-4.5</v>
      </c>
      <c r="E1995">
        <f ca="1">IFERROR(IF(ISBLANK(VLOOKUP($B1995,INDIRECT(nfl_game_result),MATCH(E$1,INDIRECT(nfl_game_result_header),0),FALSE)),"",VLOOKUP($B1995,INDIRECT(nfl_game_result),MATCH(E$1,INDIRECT(nfl_game_result_header),0),FALSE)),"error")</f>
        <v>-3.5</v>
      </c>
      <c r="F1995" s="23" t="str">
        <f ca="1">IFERROR(IF(ISBLANK(VLOOKUP($B1995,INDIRECT(nfl_game_result),MATCH(F$1,INDIRECT(nfl_game_result_header),0),FALSE)),"",VLOOKUP($B1995,INDIRECT(nfl_game_result),MATCH(F$1,INDIRECT(nfl_game_result_header),0),FALSE)),"error")</f>
        <v/>
      </c>
      <c r="G1995" s="23" t="str">
        <f ca="1">IFERROR(IF(ISBLANK(VLOOKUP($B1995,INDIRECT(nfl_game_result),MATCH(G$1,INDIRECT(nfl_game_result_header),0),FALSE)),"",VLOOKUP($B1995,INDIRECT(nfl_game_result),MATCH(G$1,INDIRECT(nfl_game_result_header),0),FALSE)),"error")</f>
        <v/>
      </c>
      <c r="H1995">
        <f ca="1">IFERROR(IF(ISBLANK(VLOOKUP($B1995,INDIRECT(nfl_game_result),MATCH(H$1,INDIRECT(nfl_game_result_header),0),FALSE)),"",VLOOKUP($B1995,INDIRECT(nfl_game_result),MATCH(H$1,INDIRECT(nfl_game_result_header),0),FALSE)),"error")</f>
        <v>15</v>
      </c>
      <c r="I1995">
        <f ca="1">IFERROR(IF(ISBLANK(VLOOKUP($B1995,INDIRECT(nfl_game_result),MATCH(I$1,INDIRECT(nfl_game_result_header),0),FALSE)),"",VLOOKUP($B1995,INDIRECT(nfl_game_result),MATCH(I$1,INDIRECT(nfl_game_result_header),0),FALSE)),"error")</f>
        <v>13</v>
      </c>
      <c r="J1995" t="str">
        <f ca="1">IFERROR(IF(ISBLANK(VLOOKUP($B1995,INDIRECT(nfl_game_result),MATCH(J$1,INDIRECT(nfl_game_result_header),0),FALSE)),"",VLOOKUP($B1995,INDIRECT(nfl_game_result),MATCH(J$1,INDIRECT(nfl_game_result_header),0),FALSE)),"error")</f>
        <v>BAL</v>
      </c>
      <c r="K1995" t="str">
        <f ca="1">IFERROR(IF(ISBLANK(VLOOKUP($B1995,INDIRECT(nfl_game_result),MATCH(K$1,INDIRECT(nfl_game_result_header),0),FALSE)),"",VLOOKUP($B1995,INDIRECT(nfl_game_result),MATCH(K$1,INDIRECT(nfl_game_result_header),0),FALSE)),"error")</f>
        <v>MIA</v>
      </c>
      <c r="L1995" s="23" t="str">
        <f ca="1">IFERROR(IF(ISBLANK(VLOOKUP($B1995,INDIRECT(nfl_game_result),MATCH(L$1,INDIRECT(nfl_game_result_header),0),FALSE)),"",VLOOKUP($B1995,INDIRECT(nfl_game_result),MATCH(L$1,INDIRECT(nfl_game_result_header),0),FALSE)),"error")</f>
        <v/>
      </c>
      <c r="M1995" t="s">
        <v>16</v>
      </c>
      <c r="N1995">
        <v>-6</v>
      </c>
      <c r="O1995" t="s">
        <v>79</v>
      </c>
      <c r="P1995">
        <v>1</v>
      </c>
      <c r="Q1995" t="s">
        <v>79</v>
      </c>
      <c r="V1995" s="23" t="s">
        <v>416</v>
      </c>
      <c r="W1995">
        <f ca="1">VALUE(LEFT(C1995, 4))</f>
        <v>2015</v>
      </c>
      <c r="X1995">
        <f ca="1">VALUE(MID(C1995,6,FIND("_",C1995,6)-6))</f>
        <v>13</v>
      </c>
      <c r="Y1995">
        <f ca="1">IF(NOT(OR(ISBLANK(D1995),ISBLANK(E1995),D1995="",E1995="")),D1995-E1995,"")</f>
        <v>-1</v>
      </c>
      <c r="Z1995">
        <f ca="1">IF(OR(NOT(ISNUMBER(D1995)),ISBLANK(D1995),D1995="",ISBLANK(N1995)),"",ABS(D1995-N1995))</f>
        <v>1.5</v>
      </c>
      <c r="AA1995">
        <f ca="1">IF(OR(ISBLANK(J1995),ISBLANK(O1995),J1995="",O1995=""),"",IF(J1995=O1995,1,0))</f>
        <v>0</v>
      </c>
      <c r="AB1995">
        <f ca="1">IF(OR(ISBLANK(K1995),ISBLANK(Q1995),K1995="",Q1995=""),"",IF(K1995=Q1995,1,0))</f>
        <v>1</v>
      </c>
      <c r="AC1995" s="23" t="str">
        <f t="shared" ca="1" si="30"/>
        <v/>
      </c>
    </row>
    <row r="1996" spans="1:29" x14ac:dyDescent="0.25">
      <c r="A1996" s="23">
        <v>1995</v>
      </c>
      <c r="B1996">
        <v>985</v>
      </c>
      <c r="C1996" t="str">
        <f ca="1">IFERROR(VLOOKUP($B1996,INDIRECT(nfl_game_result),MATCH(C$1,INDIRECT(nfl_game_result_header),0),FALSE),"error")</f>
        <v>2015_13_CIN@CLE</v>
      </c>
      <c r="D1996">
        <f ca="1">IFERROR(IF(ISBLANK(VLOOKUP($B1996,INDIRECT(nfl_game_result),MATCH(D$1,INDIRECT(nfl_game_result_header),0),FALSE)),"",VLOOKUP($B1996,INDIRECT(nfl_game_result),MATCH(D$1,INDIRECT(nfl_game_result_header),0),FALSE)),"error")</f>
        <v>7.5</v>
      </c>
      <c r="E1996">
        <f ca="1">IFERROR(IF(ISBLANK(VLOOKUP($B1996,INDIRECT(nfl_game_result),MATCH(E$1,INDIRECT(nfl_game_result_header),0),FALSE)),"",VLOOKUP($B1996,INDIRECT(nfl_game_result),MATCH(E$1,INDIRECT(nfl_game_result_header),0),FALSE)),"error")</f>
        <v>9</v>
      </c>
      <c r="F1996" s="23" t="str">
        <f ca="1">IFERROR(IF(ISBLANK(VLOOKUP($B1996,INDIRECT(nfl_game_result),MATCH(F$1,INDIRECT(nfl_game_result_header),0),FALSE)),"",VLOOKUP($B1996,INDIRECT(nfl_game_result),MATCH(F$1,INDIRECT(nfl_game_result_header),0),FALSE)),"error")</f>
        <v/>
      </c>
      <c r="G1996" s="23" t="str">
        <f ca="1">IFERROR(IF(ISBLANK(VLOOKUP($B1996,INDIRECT(nfl_game_result),MATCH(G$1,INDIRECT(nfl_game_result_header),0),FALSE)),"",VLOOKUP($B1996,INDIRECT(nfl_game_result),MATCH(G$1,INDIRECT(nfl_game_result_header),0),FALSE)),"error")</f>
        <v/>
      </c>
      <c r="H1996">
        <f ca="1">IFERROR(IF(ISBLANK(VLOOKUP($B1996,INDIRECT(nfl_game_result),MATCH(H$1,INDIRECT(nfl_game_result_header),0),FALSE)),"",VLOOKUP($B1996,INDIRECT(nfl_game_result),MATCH(H$1,INDIRECT(nfl_game_result_header),0),FALSE)),"error")</f>
        <v>3</v>
      </c>
      <c r="I1996">
        <f ca="1">IFERROR(IF(ISBLANK(VLOOKUP($B1996,INDIRECT(nfl_game_result),MATCH(I$1,INDIRECT(nfl_game_result_header),0),FALSE)),"",VLOOKUP($B1996,INDIRECT(nfl_game_result),MATCH(I$1,INDIRECT(nfl_game_result_header),0),FALSE)),"error")</f>
        <v>37</v>
      </c>
      <c r="J1996" t="str">
        <f ca="1">IFERROR(IF(ISBLANK(VLOOKUP($B1996,INDIRECT(nfl_game_result),MATCH(J$1,INDIRECT(nfl_game_result_header),0),FALSE)),"",VLOOKUP($B1996,INDIRECT(nfl_game_result),MATCH(J$1,INDIRECT(nfl_game_result_header),0),FALSE)),"error")</f>
        <v>CIN</v>
      </c>
      <c r="K1996" t="str">
        <f ca="1">IFERROR(IF(ISBLANK(VLOOKUP($B1996,INDIRECT(nfl_game_result),MATCH(K$1,INDIRECT(nfl_game_result_header),0),FALSE)),"",VLOOKUP($B1996,INDIRECT(nfl_game_result),MATCH(K$1,INDIRECT(nfl_game_result_header),0),FALSE)),"error")</f>
        <v>CIN</v>
      </c>
      <c r="L1996" s="23" t="str">
        <f ca="1">IFERROR(IF(ISBLANK(VLOOKUP($B1996,INDIRECT(nfl_game_result),MATCH(L$1,INDIRECT(nfl_game_result_header),0),FALSE)),"",VLOOKUP($B1996,INDIRECT(nfl_game_result),MATCH(L$1,INDIRECT(nfl_game_result_header),0),FALSE)),"error")</f>
        <v/>
      </c>
      <c r="M1996" t="s">
        <v>16</v>
      </c>
      <c r="N1996">
        <v>8.5</v>
      </c>
      <c r="O1996" t="s">
        <v>69</v>
      </c>
      <c r="P1996">
        <v>4</v>
      </c>
      <c r="Q1996" t="s">
        <v>69</v>
      </c>
      <c r="V1996" s="23" t="s">
        <v>416</v>
      </c>
      <c r="W1996">
        <f ca="1">VALUE(LEFT(C1996, 4))</f>
        <v>2015</v>
      </c>
      <c r="X1996">
        <f ca="1">VALUE(MID(C1996,6,FIND("_",C1996,6)-6))</f>
        <v>13</v>
      </c>
      <c r="Y1996">
        <f ca="1">IF(NOT(OR(ISBLANK(D1996),ISBLANK(E1996),D1996="",E1996="")),D1996-E1996,"")</f>
        <v>-1.5</v>
      </c>
      <c r="Z1996">
        <f ca="1">IF(OR(NOT(ISNUMBER(D1996)),ISBLANK(D1996),D1996="",ISBLANK(N1996)),"",ABS(D1996-N1996))</f>
        <v>1</v>
      </c>
      <c r="AA1996">
        <f ca="1">IF(OR(ISBLANK(J1996),ISBLANK(O1996),J1996="",O1996=""),"",IF(J1996=O1996,1,0))</f>
        <v>1</v>
      </c>
      <c r="AB1996">
        <f ca="1">IF(OR(ISBLANK(K1996),ISBLANK(Q1996),K1996="",Q1996=""),"",IF(K1996=Q1996,1,0))</f>
        <v>1</v>
      </c>
      <c r="AC1996" s="23" t="str">
        <f t="shared" ca="1" si="30"/>
        <v/>
      </c>
    </row>
    <row r="1997" spans="1:29" x14ac:dyDescent="0.25">
      <c r="A1997" s="23">
        <v>1996</v>
      </c>
      <c r="B1997">
        <v>986</v>
      </c>
      <c r="C1997" t="str">
        <f ca="1">IFERROR(VLOOKUP($B1997,INDIRECT(nfl_game_result),MATCH(C$1,INDIRECT(nfl_game_result_header),0),FALSE),"error")</f>
        <v>2015_13_JAX@TEN</v>
      </c>
      <c r="D1997">
        <f ca="1">IFERROR(IF(ISBLANK(VLOOKUP($B1997,INDIRECT(nfl_game_result),MATCH(D$1,INDIRECT(nfl_game_result_header),0),FALSE)),"",VLOOKUP($B1997,INDIRECT(nfl_game_result),MATCH(D$1,INDIRECT(nfl_game_result_header),0),FALSE)),"error")</f>
        <v>0</v>
      </c>
      <c r="E1997">
        <f ca="1">IFERROR(IF(ISBLANK(VLOOKUP($B1997,INDIRECT(nfl_game_result),MATCH(E$1,INDIRECT(nfl_game_result_header),0),FALSE)),"",VLOOKUP($B1997,INDIRECT(nfl_game_result),MATCH(E$1,INDIRECT(nfl_game_result_header),0),FALSE)),"error")</f>
        <v>-2.5</v>
      </c>
      <c r="F1997" s="23" t="str">
        <f ca="1">IFERROR(IF(ISBLANK(VLOOKUP($B1997,INDIRECT(nfl_game_result),MATCH(F$1,INDIRECT(nfl_game_result_header),0),FALSE)),"",VLOOKUP($B1997,INDIRECT(nfl_game_result),MATCH(F$1,INDIRECT(nfl_game_result_header),0),FALSE)),"error")</f>
        <v/>
      </c>
      <c r="G1997" s="23" t="str">
        <f ca="1">IFERROR(IF(ISBLANK(VLOOKUP($B1997,INDIRECT(nfl_game_result),MATCH(G$1,INDIRECT(nfl_game_result_header),0),FALSE)),"",VLOOKUP($B1997,INDIRECT(nfl_game_result),MATCH(G$1,INDIRECT(nfl_game_result_header),0),FALSE)),"error")</f>
        <v/>
      </c>
      <c r="H1997">
        <f ca="1">IFERROR(IF(ISBLANK(VLOOKUP($B1997,INDIRECT(nfl_game_result),MATCH(H$1,INDIRECT(nfl_game_result_header),0),FALSE)),"",VLOOKUP($B1997,INDIRECT(nfl_game_result),MATCH(H$1,INDIRECT(nfl_game_result_header),0),FALSE)),"error")</f>
        <v>42</v>
      </c>
      <c r="I1997">
        <f ca="1">IFERROR(IF(ISBLANK(VLOOKUP($B1997,INDIRECT(nfl_game_result),MATCH(I$1,INDIRECT(nfl_game_result_header),0),FALSE)),"",VLOOKUP($B1997,INDIRECT(nfl_game_result),MATCH(I$1,INDIRECT(nfl_game_result_header),0),FALSE)),"error")</f>
        <v>39</v>
      </c>
      <c r="J1997" t="str">
        <f ca="1">IFERROR(IF(ISBLANK(VLOOKUP($B1997,INDIRECT(nfl_game_result),MATCH(J$1,INDIRECT(nfl_game_result_header),0),FALSE)),"",VLOOKUP($B1997,INDIRECT(nfl_game_result),MATCH(J$1,INDIRECT(nfl_game_result_header),0),FALSE)),"error")</f>
        <v>TEN</v>
      </c>
      <c r="K1997" t="str">
        <f ca="1">IFERROR(IF(ISBLANK(VLOOKUP($B1997,INDIRECT(nfl_game_result),MATCH(K$1,INDIRECT(nfl_game_result_header),0),FALSE)),"",VLOOKUP($B1997,INDIRECT(nfl_game_result),MATCH(K$1,INDIRECT(nfl_game_result_header),0),FALSE)),"error")</f>
        <v>TEN</v>
      </c>
      <c r="L1997" s="23" t="str">
        <f ca="1">IFERROR(IF(ISBLANK(VLOOKUP($B1997,INDIRECT(nfl_game_result),MATCH(L$1,INDIRECT(nfl_game_result_header),0),FALSE)),"",VLOOKUP($B1997,INDIRECT(nfl_game_result),MATCH(L$1,INDIRECT(nfl_game_result_header),0),FALSE)),"error")</f>
        <v/>
      </c>
      <c r="M1997" t="s">
        <v>16</v>
      </c>
      <c r="N1997">
        <v>-3</v>
      </c>
      <c r="O1997" t="s">
        <v>93</v>
      </c>
      <c r="P1997">
        <v>13</v>
      </c>
      <c r="Q1997" t="s">
        <v>93</v>
      </c>
      <c r="V1997" s="23" t="s">
        <v>416</v>
      </c>
      <c r="W1997">
        <f ca="1">VALUE(LEFT(C1997, 4))</f>
        <v>2015</v>
      </c>
      <c r="X1997">
        <f ca="1">VALUE(MID(C1997,6,FIND("_",C1997,6)-6))</f>
        <v>13</v>
      </c>
      <c r="Y1997">
        <f ca="1">IF(NOT(OR(ISBLANK(D1997),ISBLANK(E1997),D1997="",E1997="")),D1997-E1997,"")</f>
        <v>2.5</v>
      </c>
      <c r="Z1997">
        <f ca="1">IF(OR(NOT(ISNUMBER(D1997)),ISBLANK(D1997),D1997="",ISBLANK(N1997)),"",ABS(D1997-N1997))</f>
        <v>3</v>
      </c>
      <c r="AA1997">
        <f ca="1">IF(OR(ISBLANK(J1997),ISBLANK(O1997),J1997="",O1997=""),"",IF(J1997=O1997,1,0))</f>
        <v>1</v>
      </c>
      <c r="AB1997">
        <f ca="1">IF(OR(ISBLANK(K1997),ISBLANK(Q1997),K1997="",Q1997=""),"",IF(K1997=Q1997,1,0))</f>
        <v>1</v>
      </c>
      <c r="AC1997" s="23" t="str">
        <f t="shared" ca="1" si="30"/>
        <v/>
      </c>
    </row>
    <row r="1998" spans="1:29" x14ac:dyDescent="0.25">
      <c r="A1998" s="23">
        <v>1997</v>
      </c>
      <c r="B1998">
        <v>987</v>
      </c>
      <c r="C1998" t="str">
        <f ca="1">IFERROR(VLOOKUP($B1998,INDIRECT(nfl_game_result),MATCH(C$1,INDIRECT(nfl_game_result_header),0),FALSE),"error")</f>
        <v>2015_13_SFO@CHI</v>
      </c>
      <c r="D1998">
        <f ca="1">IFERROR(IF(ISBLANK(VLOOKUP($B1998,INDIRECT(nfl_game_result),MATCH(D$1,INDIRECT(nfl_game_result_header),0),FALSE)),"",VLOOKUP($B1998,INDIRECT(nfl_game_result),MATCH(D$1,INDIRECT(nfl_game_result_header),0),FALSE)),"error")</f>
        <v>-6.5</v>
      </c>
      <c r="E1998">
        <f ca="1">IFERROR(IF(ISBLANK(VLOOKUP($B1998,INDIRECT(nfl_game_result),MATCH(E$1,INDIRECT(nfl_game_result_header),0),FALSE)),"",VLOOKUP($B1998,INDIRECT(nfl_game_result),MATCH(E$1,INDIRECT(nfl_game_result_header),0),FALSE)),"error")</f>
        <v>-7</v>
      </c>
      <c r="F1998" s="23" t="str">
        <f ca="1">IFERROR(IF(ISBLANK(VLOOKUP($B1998,INDIRECT(nfl_game_result),MATCH(F$1,INDIRECT(nfl_game_result_header),0),FALSE)),"",VLOOKUP($B1998,INDIRECT(nfl_game_result),MATCH(F$1,INDIRECT(nfl_game_result_header),0),FALSE)),"error")</f>
        <v/>
      </c>
      <c r="G1998" s="23" t="str">
        <f ca="1">IFERROR(IF(ISBLANK(VLOOKUP($B1998,INDIRECT(nfl_game_result),MATCH(G$1,INDIRECT(nfl_game_result_header),0),FALSE)),"",VLOOKUP($B1998,INDIRECT(nfl_game_result),MATCH(G$1,INDIRECT(nfl_game_result_header),0),FALSE)),"error")</f>
        <v/>
      </c>
      <c r="H1998">
        <f ca="1">IFERROR(IF(ISBLANK(VLOOKUP($B1998,INDIRECT(nfl_game_result),MATCH(H$1,INDIRECT(nfl_game_result_header),0),FALSE)),"",VLOOKUP($B1998,INDIRECT(nfl_game_result),MATCH(H$1,INDIRECT(nfl_game_result_header),0),FALSE)),"error")</f>
        <v>20</v>
      </c>
      <c r="I1998">
        <f ca="1">IFERROR(IF(ISBLANK(VLOOKUP($B1998,INDIRECT(nfl_game_result),MATCH(I$1,INDIRECT(nfl_game_result_header),0),FALSE)),"",VLOOKUP($B1998,INDIRECT(nfl_game_result),MATCH(I$1,INDIRECT(nfl_game_result_header),0),FALSE)),"error")</f>
        <v>26</v>
      </c>
      <c r="J1998" t="str">
        <f ca="1">IFERROR(IF(ISBLANK(VLOOKUP($B1998,INDIRECT(nfl_game_result),MATCH(J$1,INDIRECT(nfl_game_result_header),0),FALSE)),"",VLOOKUP($B1998,INDIRECT(nfl_game_result),MATCH(J$1,INDIRECT(nfl_game_result_header),0),FALSE)),"error")</f>
        <v>SFO</v>
      </c>
      <c r="K1998" t="str">
        <f ca="1">IFERROR(IF(ISBLANK(VLOOKUP($B1998,INDIRECT(nfl_game_result),MATCH(K$1,INDIRECT(nfl_game_result_header),0),FALSE)),"",VLOOKUP($B1998,INDIRECT(nfl_game_result),MATCH(K$1,INDIRECT(nfl_game_result_header),0),FALSE)),"error")</f>
        <v>SFO</v>
      </c>
      <c r="L1998" s="23" t="str">
        <f ca="1">IFERROR(IF(ISBLANK(VLOOKUP($B1998,INDIRECT(nfl_game_result),MATCH(L$1,INDIRECT(nfl_game_result_header),0),FALSE)),"",VLOOKUP($B1998,INDIRECT(nfl_game_result),MATCH(L$1,INDIRECT(nfl_game_result_header),0),FALSE)),"error")</f>
        <v/>
      </c>
      <c r="M1998" t="s">
        <v>16</v>
      </c>
      <c r="N1998">
        <v>-5.5</v>
      </c>
      <c r="O1998" t="s">
        <v>333</v>
      </c>
      <c r="P1998">
        <v>8</v>
      </c>
      <c r="Q1998" t="s">
        <v>68</v>
      </c>
      <c r="V1998" s="23" t="s">
        <v>416</v>
      </c>
      <c r="W1998">
        <f ca="1">VALUE(LEFT(C1998, 4))</f>
        <v>2015</v>
      </c>
      <c r="X1998">
        <f ca="1">VALUE(MID(C1998,6,FIND("_",C1998,6)-6))</f>
        <v>13</v>
      </c>
      <c r="Y1998">
        <f ca="1">IF(NOT(OR(ISBLANK(D1998),ISBLANK(E1998),D1998="",E1998="")),D1998-E1998,"")</f>
        <v>0.5</v>
      </c>
      <c r="Z1998">
        <f ca="1">IF(OR(NOT(ISNUMBER(D1998)),ISBLANK(D1998),D1998="",ISBLANK(N1998)),"",ABS(D1998-N1998))</f>
        <v>1</v>
      </c>
      <c r="AA1998">
        <f ca="1">IF(OR(ISBLANK(J1998),ISBLANK(O1998),J1998="",O1998=""),"",IF(J1998=O1998,1,0))</f>
        <v>1</v>
      </c>
      <c r="AB1998">
        <f ca="1">IF(OR(ISBLANK(K1998),ISBLANK(Q1998),K1998="",Q1998=""),"",IF(K1998=Q1998,1,0))</f>
        <v>0</v>
      </c>
      <c r="AC1998" s="23" t="str">
        <f t="shared" ca="1" si="30"/>
        <v/>
      </c>
    </row>
    <row r="1999" spans="1:29" x14ac:dyDescent="0.25">
      <c r="A1999" s="23">
        <v>1998</v>
      </c>
      <c r="B1999">
        <v>988</v>
      </c>
      <c r="C1999" t="str">
        <f ca="1">IFERROR(VLOOKUP($B1999,INDIRECT(nfl_game_result),MATCH(C$1,INDIRECT(nfl_game_result_header),0),FALSE),"error")</f>
        <v>2015_13_DEN@SD</v>
      </c>
      <c r="D1999">
        <f ca="1">IFERROR(IF(ISBLANK(VLOOKUP($B1999,INDIRECT(nfl_game_result),MATCH(D$1,INDIRECT(nfl_game_result_header),0),FALSE)),"",VLOOKUP($B1999,INDIRECT(nfl_game_result),MATCH(D$1,INDIRECT(nfl_game_result_header),0),FALSE)),"error")</f>
        <v>3</v>
      </c>
      <c r="E1999">
        <f ca="1">IFERROR(IF(ISBLANK(VLOOKUP($B1999,INDIRECT(nfl_game_result),MATCH(E$1,INDIRECT(nfl_game_result_header),0),FALSE)),"",VLOOKUP($B1999,INDIRECT(nfl_game_result),MATCH(E$1,INDIRECT(nfl_game_result_header),0),FALSE)),"error")</f>
        <v>4.5</v>
      </c>
      <c r="F1999" s="23" t="str">
        <f ca="1">IFERROR(IF(ISBLANK(VLOOKUP($B1999,INDIRECT(nfl_game_result),MATCH(F$1,INDIRECT(nfl_game_result_header),0),FALSE)),"",VLOOKUP($B1999,INDIRECT(nfl_game_result),MATCH(F$1,INDIRECT(nfl_game_result_header),0),FALSE)),"error")</f>
        <v/>
      </c>
      <c r="G1999" s="23" t="str">
        <f ca="1">IFERROR(IF(ISBLANK(VLOOKUP($B1999,INDIRECT(nfl_game_result),MATCH(G$1,INDIRECT(nfl_game_result_header),0),FALSE)),"",VLOOKUP($B1999,INDIRECT(nfl_game_result),MATCH(G$1,INDIRECT(nfl_game_result_header),0),FALSE)),"error")</f>
        <v/>
      </c>
      <c r="H1999">
        <f ca="1">IFERROR(IF(ISBLANK(VLOOKUP($B1999,INDIRECT(nfl_game_result),MATCH(H$1,INDIRECT(nfl_game_result_header),0),FALSE)),"",VLOOKUP($B1999,INDIRECT(nfl_game_result),MATCH(H$1,INDIRECT(nfl_game_result_header),0),FALSE)),"error")</f>
        <v>3</v>
      </c>
      <c r="I1999">
        <f ca="1">IFERROR(IF(ISBLANK(VLOOKUP($B1999,INDIRECT(nfl_game_result),MATCH(I$1,INDIRECT(nfl_game_result_header),0),FALSE)),"",VLOOKUP($B1999,INDIRECT(nfl_game_result),MATCH(I$1,INDIRECT(nfl_game_result_header),0),FALSE)),"error")</f>
        <v>17</v>
      </c>
      <c r="J1999" t="str">
        <f ca="1">IFERROR(IF(ISBLANK(VLOOKUP($B1999,INDIRECT(nfl_game_result),MATCH(J$1,INDIRECT(nfl_game_result_header),0),FALSE)),"",VLOOKUP($B1999,INDIRECT(nfl_game_result),MATCH(J$1,INDIRECT(nfl_game_result_header),0),FALSE)),"error")</f>
        <v>DEN</v>
      </c>
      <c r="K1999" t="str">
        <f ca="1">IFERROR(IF(ISBLANK(VLOOKUP($B1999,INDIRECT(nfl_game_result),MATCH(K$1,INDIRECT(nfl_game_result_header),0),FALSE)),"",VLOOKUP($B1999,INDIRECT(nfl_game_result),MATCH(K$1,INDIRECT(nfl_game_result_header),0),FALSE)),"error")</f>
        <v>DEN</v>
      </c>
      <c r="L1999" s="23" t="str">
        <f ca="1">IFERROR(IF(ISBLANK(VLOOKUP($B1999,INDIRECT(nfl_game_result),MATCH(L$1,INDIRECT(nfl_game_result_header),0),FALSE)),"",VLOOKUP($B1999,INDIRECT(nfl_game_result),MATCH(L$1,INDIRECT(nfl_game_result_header),0),FALSE)),"error")</f>
        <v/>
      </c>
      <c r="M1999" t="s">
        <v>16</v>
      </c>
      <c r="N1999">
        <v>3.5</v>
      </c>
      <c r="O1999" t="s">
        <v>88</v>
      </c>
      <c r="P1999">
        <v>5</v>
      </c>
      <c r="Q1999" t="s">
        <v>88</v>
      </c>
      <c r="V1999" s="23" t="s">
        <v>416</v>
      </c>
      <c r="W1999">
        <f ca="1">VALUE(LEFT(C1999, 4))</f>
        <v>2015</v>
      </c>
      <c r="X1999">
        <f ca="1">VALUE(MID(C1999,6,FIND("_",C1999,6)-6))</f>
        <v>13</v>
      </c>
      <c r="Y1999">
        <f ca="1">IF(NOT(OR(ISBLANK(D1999),ISBLANK(E1999),D1999="",E1999="")),D1999-E1999,"")</f>
        <v>-1.5</v>
      </c>
      <c r="Z1999">
        <f ca="1">IF(OR(NOT(ISNUMBER(D1999)),ISBLANK(D1999),D1999="",ISBLANK(N1999)),"",ABS(D1999-N1999))</f>
        <v>0.5</v>
      </c>
      <c r="AA1999">
        <f ca="1">IF(OR(ISBLANK(J1999),ISBLANK(O1999),J1999="",O1999=""),"",IF(J1999=O1999,1,0))</f>
        <v>0</v>
      </c>
      <c r="AB1999">
        <f ca="1">IF(OR(ISBLANK(K1999),ISBLANK(Q1999),K1999="",Q1999=""),"",IF(K1999=Q1999,1,0))</f>
        <v>0</v>
      </c>
      <c r="AC1999" s="23" t="str">
        <f t="shared" ca="1" si="30"/>
        <v/>
      </c>
    </row>
    <row r="2000" spans="1:29" x14ac:dyDescent="0.25">
      <c r="A2000" s="23">
        <v>1999</v>
      </c>
      <c r="B2000">
        <v>989</v>
      </c>
      <c r="C2000" t="str">
        <f ca="1">IFERROR(VLOOKUP($B2000,INDIRECT(nfl_game_result),MATCH(C$1,INDIRECT(nfl_game_result_header),0),FALSE),"error")</f>
        <v>2015_13_KCY@OAK</v>
      </c>
      <c r="D2000">
        <f ca="1">IFERROR(IF(ISBLANK(VLOOKUP($B2000,INDIRECT(nfl_game_result),MATCH(D$1,INDIRECT(nfl_game_result_header),0),FALSE)),"",VLOOKUP($B2000,INDIRECT(nfl_game_result),MATCH(D$1,INDIRECT(nfl_game_result_header),0),FALSE)),"error")</f>
        <v>3</v>
      </c>
      <c r="E2000">
        <f ca="1">IFERROR(IF(ISBLANK(VLOOKUP($B2000,INDIRECT(nfl_game_result),MATCH(E$1,INDIRECT(nfl_game_result_header),0),FALSE)),"",VLOOKUP($B2000,INDIRECT(nfl_game_result),MATCH(E$1,INDIRECT(nfl_game_result_header),0),FALSE)),"error")</f>
        <v>3</v>
      </c>
      <c r="F2000" s="23" t="str">
        <f ca="1">IFERROR(IF(ISBLANK(VLOOKUP($B2000,INDIRECT(nfl_game_result),MATCH(F$1,INDIRECT(nfl_game_result_header),0),FALSE)),"",VLOOKUP($B2000,INDIRECT(nfl_game_result),MATCH(F$1,INDIRECT(nfl_game_result_header),0),FALSE)),"error")</f>
        <v/>
      </c>
      <c r="G2000" s="23" t="str">
        <f ca="1">IFERROR(IF(ISBLANK(VLOOKUP($B2000,INDIRECT(nfl_game_result),MATCH(G$1,INDIRECT(nfl_game_result_header),0),FALSE)),"",VLOOKUP($B2000,INDIRECT(nfl_game_result),MATCH(G$1,INDIRECT(nfl_game_result_header),0),FALSE)),"error")</f>
        <v/>
      </c>
      <c r="H2000">
        <f ca="1">IFERROR(IF(ISBLANK(VLOOKUP($B2000,INDIRECT(nfl_game_result),MATCH(H$1,INDIRECT(nfl_game_result_header),0),FALSE)),"",VLOOKUP($B2000,INDIRECT(nfl_game_result),MATCH(H$1,INDIRECT(nfl_game_result_header),0),FALSE)),"error")</f>
        <v>20</v>
      </c>
      <c r="I2000">
        <f ca="1">IFERROR(IF(ISBLANK(VLOOKUP($B2000,INDIRECT(nfl_game_result),MATCH(I$1,INDIRECT(nfl_game_result_header),0),FALSE)),"",VLOOKUP($B2000,INDIRECT(nfl_game_result),MATCH(I$1,INDIRECT(nfl_game_result_header),0),FALSE)),"error")</f>
        <v>34</v>
      </c>
      <c r="J2000" t="str">
        <f ca="1">IFERROR(IF(ISBLANK(VLOOKUP($B2000,INDIRECT(nfl_game_result),MATCH(J$1,INDIRECT(nfl_game_result_header),0),FALSE)),"",VLOOKUP($B2000,INDIRECT(nfl_game_result),MATCH(J$1,INDIRECT(nfl_game_result_header),0),FALSE)),"error")</f>
        <v>KCY</v>
      </c>
      <c r="K2000" t="str">
        <f ca="1">IFERROR(IF(ISBLANK(VLOOKUP($B2000,INDIRECT(nfl_game_result),MATCH(K$1,INDIRECT(nfl_game_result_header),0),FALSE)),"",VLOOKUP($B2000,INDIRECT(nfl_game_result),MATCH(K$1,INDIRECT(nfl_game_result_header),0),FALSE)),"error")</f>
        <v>KCY</v>
      </c>
      <c r="L2000" s="23" t="str">
        <f ca="1">IFERROR(IF(ISBLANK(VLOOKUP($B2000,INDIRECT(nfl_game_result),MATCH(L$1,INDIRECT(nfl_game_result_header),0),FALSE)),"",VLOOKUP($B2000,INDIRECT(nfl_game_result),MATCH(L$1,INDIRECT(nfl_game_result_header),0),FALSE)),"error")</f>
        <v/>
      </c>
      <c r="M2000" t="s">
        <v>16</v>
      </c>
      <c r="N2000">
        <v>0.5</v>
      </c>
      <c r="O2000" t="s">
        <v>331</v>
      </c>
      <c r="P2000">
        <v>2</v>
      </c>
      <c r="Q2000" t="s">
        <v>331</v>
      </c>
      <c r="V2000" s="23" t="s">
        <v>416</v>
      </c>
      <c r="W2000">
        <f ca="1">VALUE(LEFT(C2000, 4))</f>
        <v>2015</v>
      </c>
      <c r="X2000">
        <f ca="1">VALUE(MID(C2000,6,FIND("_",C2000,6)-6))</f>
        <v>13</v>
      </c>
      <c r="Y2000">
        <f ca="1">IF(NOT(OR(ISBLANK(D2000),ISBLANK(E2000),D2000="",E2000="")),D2000-E2000,"")</f>
        <v>0</v>
      </c>
      <c r="Z2000">
        <f ca="1">IF(OR(NOT(ISNUMBER(D2000)),ISBLANK(D2000),D2000="",ISBLANK(N2000)),"",ABS(D2000-N2000))</f>
        <v>2.5</v>
      </c>
      <c r="AA2000">
        <f ca="1">IF(OR(ISBLANK(J2000),ISBLANK(O2000),J2000="",O2000=""),"",IF(J2000=O2000,1,0))</f>
        <v>1</v>
      </c>
      <c r="AB2000">
        <f ca="1">IF(OR(ISBLANK(K2000),ISBLANK(Q2000),K2000="",Q2000=""),"",IF(K2000=Q2000,1,0))</f>
        <v>1</v>
      </c>
      <c r="AC2000" s="23" t="str">
        <f t="shared" ca="1" si="30"/>
        <v/>
      </c>
    </row>
    <row r="2001" spans="1:29" x14ac:dyDescent="0.25">
      <c r="A2001" s="23">
        <v>2000</v>
      </c>
      <c r="B2001">
        <v>990</v>
      </c>
      <c r="C2001" t="str">
        <f ca="1">IFERROR(VLOOKUP($B2001,INDIRECT(nfl_game_result),MATCH(C$1,INDIRECT(nfl_game_result_header),0),FALSE),"error")</f>
        <v>2015_13_CAR@NOR</v>
      </c>
      <c r="D2001">
        <f ca="1">IFERROR(IF(ISBLANK(VLOOKUP($B2001,INDIRECT(nfl_game_result),MATCH(D$1,INDIRECT(nfl_game_result_header),0),FALSE)),"",VLOOKUP($B2001,INDIRECT(nfl_game_result),MATCH(D$1,INDIRECT(nfl_game_result_header),0),FALSE)),"error")</f>
        <v>7</v>
      </c>
      <c r="E2001">
        <f ca="1">IFERROR(IF(ISBLANK(VLOOKUP($B2001,INDIRECT(nfl_game_result),MATCH(E$1,INDIRECT(nfl_game_result_header),0),FALSE)),"",VLOOKUP($B2001,INDIRECT(nfl_game_result),MATCH(E$1,INDIRECT(nfl_game_result_header),0),FALSE)),"error")</f>
        <v>6.5</v>
      </c>
      <c r="F2001" s="23" t="str">
        <f ca="1">IFERROR(IF(ISBLANK(VLOOKUP($B2001,INDIRECT(nfl_game_result),MATCH(F$1,INDIRECT(nfl_game_result_header),0),FALSE)),"",VLOOKUP($B2001,INDIRECT(nfl_game_result),MATCH(F$1,INDIRECT(nfl_game_result_header),0),FALSE)),"error")</f>
        <v/>
      </c>
      <c r="G2001" s="23" t="str">
        <f ca="1">IFERROR(IF(ISBLANK(VLOOKUP($B2001,INDIRECT(nfl_game_result),MATCH(G$1,INDIRECT(nfl_game_result_header),0),FALSE)),"",VLOOKUP($B2001,INDIRECT(nfl_game_result),MATCH(G$1,INDIRECT(nfl_game_result_header),0),FALSE)),"error")</f>
        <v/>
      </c>
      <c r="H2001">
        <f ca="1">IFERROR(IF(ISBLANK(VLOOKUP($B2001,INDIRECT(nfl_game_result),MATCH(H$1,INDIRECT(nfl_game_result_header),0),FALSE)),"",VLOOKUP($B2001,INDIRECT(nfl_game_result),MATCH(H$1,INDIRECT(nfl_game_result_header),0),FALSE)),"error")</f>
        <v>38</v>
      </c>
      <c r="I2001">
        <f ca="1">IFERROR(IF(ISBLANK(VLOOKUP($B2001,INDIRECT(nfl_game_result),MATCH(I$1,INDIRECT(nfl_game_result_header),0),FALSE)),"",VLOOKUP($B2001,INDIRECT(nfl_game_result),MATCH(I$1,INDIRECT(nfl_game_result_header),0),FALSE)),"error")</f>
        <v>41</v>
      </c>
      <c r="J2001" t="str">
        <f ca="1">IFERROR(IF(ISBLANK(VLOOKUP($B2001,INDIRECT(nfl_game_result),MATCH(J$1,INDIRECT(nfl_game_result_header),0),FALSE)),"",VLOOKUP($B2001,INDIRECT(nfl_game_result),MATCH(J$1,INDIRECT(nfl_game_result_header),0),FALSE)),"error")</f>
        <v>NOR</v>
      </c>
      <c r="K2001" t="str">
        <f ca="1">IFERROR(IF(ISBLANK(VLOOKUP($B2001,INDIRECT(nfl_game_result),MATCH(K$1,INDIRECT(nfl_game_result_header),0),FALSE)),"",VLOOKUP($B2001,INDIRECT(nfl_game_result),MATCH(K$1,INDIRECT(nfl_game_result_header),0),FALSE)),"error")</f>
        <v>CAR</v>
      </c>
      <c r="L2001" s="23" t="str">
        <f ca="1">IFERROR(IF(ISBLANK(VLOOKUP($B2001,INDIRECT(nfl_game_result),MATCH(L$1,INDIRECT(nfl_game_result_header),0),FALSE)),"",VLOOKUP($B2001,INDIRECT(nfl_game_result),MATCH(L$1,INDIRECT(nfl_game_result_header),0),FALSE)),"error")</f>
        <v/>
      </c>
      <c r="M2001" t="s">
        <v>16</v>
      </c>
      <c r="N2001">
        <v>5.5</v>
      </c>
      <c r="O2001" t="s">
        <v>67</v>
      </c>
      <c r="P2001">
        <v>9</v>
      </c>
      <c r="Q2001" t="s">
        <v>67</v>
      </c>
      <c r="V2001" s="23" t="s">
        <v>416</v>
      </c>
      <c r="W2001">
        <f ca="1">VALUE(LEFT(C2001, 4))</f>
        <v>2015</v>
      </c>
      <c r="X2001">
        <f ca="1">VALUE(MID(C2001,6,FIND("_",C2001,6)-6))</f>
        <v>13</v>
      </c>
      <c r="Y2001">
        <f ca="1">IF(NOT(OR(ISBLANK(D2001),ISBLANK(E2001),D2001="",E2001="")),D2001-E2001,"")</f>
        <v>0.5</v>
      </c>
      <c r="Z2001">
        <f ca="1">IF(OR(NOT(ISNUMBER(D2001)),ISBLANK(D2001),D2001="",ISBLANK(N2001)),"",ABS(D2001-N2001))</f>
        <v>1.5</v>
      </c>
      <c r="AA2001">
        <f ca="1">IF(OR(ISBLANK(J2001),ISBLANK(O2001),J2001="",O2001=""),"",IF(J2001=O2001,1,0))</f>
        <v>0</v>
      </c>
      <c r="AB2001">
        <f ca="1">IF(OR(ISBLANK(K2001),ISBLANK(Q2001),K2001="",Q2001=""),"",IF(K2001=Q2001,1,0))</f>
        <v>1</v>
      </c>
      <c r="AC2001" s="23" t="str">
        <f t="shared" ca="1" si="30"/>
        <v/>
      </c>
    </row>
    <row r="2002" spans="1:29" x14ac:dyDescent="0.25">
      <c r="A2002" s="23">
        <v>2001</v>
      </c>
      <c r="B2002">
        <v>991</v>
      </c>
      <c r="C2002" t="str">
        <f ca="1">IFERROR(VLOOKUP($B2002,INDIRECT(nfl_game_result),MATCH(C$1,INDIRECT(nfl_game_result_header),0),FALSE),"error")</f>
        <v>2015_13_PHI@NWE</v>
      </c>
      <c r="D2002">
        <f ca="1">IFERROR(IF(ISBLANK(VLOOKUP($B2002,INDIRECT(nfl_game_result),MATCH(D$1,INDIRECT(nfl_game_result_header),0),FALSE)),"",VLOOKUP($B2002,INDIRECT(nfl_game_result),MATCH(D$1,INDIRECT(nfl_game_result_header),0),FALSE)),"error")</f>
        <v>-13</v>
      </c>
      <c r="E2002">
        <f ca="1">IFERROR(IF(ISBLANK(VLOOKUP($B2002,INDIRECT(nfl_game_result),MATCH(E$1,INDIRECT(nfl_game_result_header),0),FALSE)),"",VLOOKUP($B2002,INDIRECT(nfl_game_result),MATCH(E$1,INDIRECT(nfl_game_result_header),0),FALSE)),"error")</f>
        <v>-8.5</v>
      </c>
      <c r="F2002" s="23" t="str">
        <f ca="1">IFERROR(IF(ISBLANK(VLOOKUP($B2002,INDIRECT(nfl_game_result),MATCH(F$1,INDIRECT(nfl_game_result_header),0),FALSE)),"",VLOOKUP($B2002,INDIRECT(nfl_game_result),MATCH(F$1,INDIRECT(nfl_game_result_header),0),FALSE)),"error")</f>
        <v/>
      </c>
      <c r="G2002" s="23" t="str">
        <f ca="1">IFERROR(IF(ISBLANK(VLOOKUP($B2002,INDIRECT(nfl_game_result),MATCH(G$1,INDIRECT(nfl_game_result_header),0),FALSE)),"",VLOOKUP($B2002,INDIRECT(nfl_game_result),MATCH(G$1,INDIRECT(nfl_game_result_header),0),FALSE)),"error")</f>
        <v/>
      </c>
      <c r="H2002">
        <f ca="1">IFERROR(IF(ISBLANK(VLOOKUP($B2002,INDIRECT(nfl_game_result),MATCH(H$1,INDIRECT(nfl_game_result_header),0),FALSE)),"",VLOOKUP($B2002,INDIRECT(nfl_game_result),MATCH(H$1,INDIRECT(nfl_game_result_header),0),FALSE)),"error")</f>
        <v>28</v>
      </c>
      <c r="I2002">
        <f ca="1">IFERROR(IF(ISBLANK(VLOOKUP($B2002,INDIRECT(nfl_game_result),MATCH(I$1,INDIRECT(nfl_game_result_header),0),FALSE)),"",VLOOKUP($B2002,INDIRECT(nfl_game_result),MATCH(I$1,INDIRECT(nfl_game_result_header),0),FALSE)),"error")</f>
        <v>35</v>
      </c>
      <c r="J2002" t="str">
        <f ca="1">IFERROR(IF(ISBLANK(VLOOKUP($B2002,INDIRECT(nfl_game_result),MATCH(J$1,INDIRECT(nfl_game_result_header),0),FALSE)),"",VLOOKUP($B2002,INDIRECT(nfl_game_result),MATCH(J$1,INDIRECT(nfl_game_result_header),0),FALSE)),"error")</f>
        <v>PHI</v>
      </c>
      <c r="K2002" t="str">
        <f ca="1">IFERROR(IF(ISBLANK(VLOOKUP($B2002,INDIRECT(nfl_game_result),MATCH(K$1,INDIRECT(nfl_game_result_header),0),FALSE)),"",VLOOKUP($B2002,INDIRECT(nfl_game_result),MATCH(K$1,INDIRECT(nfl_game_result_header),0),FALSE)),"error")</f>
        <v>PHI</v>
      </c>
      <c r="L2002" s="23" t="str">
        <f ca="1">IFERROR(IF(ISBLANK(VLOOKUP($B2002,INDIRECT(nfl_game_result),MATCH(L$1,INDIRECT(nfl_game_result_header),0),FALSE)),"",VLOOKUP($B2002,INDIRECT(nfl_game_result),MATCH(L$1,INDIRECT(nfl_game_result_header),0),FALSE)),"error")</f>
        <v/>
      </c>
      <c r="M2002" t="s">
        <v>16</v>
      </c>
      <c r="N2002">
        <v>-9</v>
      </c>
      <c r="O2002" t="s">
        <v>86</v>
      </c>
      <c r="P2002">
        <v>10</v>
      </c>
      <c r="Q2002" t="s">
        <v>332</v>
      </c>
      <c r="V2002" s="23" t="s">
        <v>416</v>
      </c>
      <c r="W2002">
        <f ca="1">VALUE(LEFT(C2002, 4))</f>
        <v>2015</v>
      </c>
      <c r="X2002">
        <f ca="1">VALUE(MID(C2002,6,FIND("_",C2002,6)-6))</f>
        <v>13</v>
      </c>
      <c r="Y2002">
        <f ca="1">IF(NOT(OR(ISBLANK(D2002),ISBLANK(E2002),D2002="",E2002="")),D2002-E2002,"")</f>
        <v>-4.5</v>
      </c>
      <c r="Z2002">
        <f ca="1">IF(OR(NOT(ISNUMBER(D2002)),ISBLANK(D2002),D2002="",ISBLANK(N2002)),"",ABS(D2002-N2002))</f>
        <v>4</v>
      </c>
      <c r="AA2002">
        <f ca="1">IF(OR(ISBLANK(J2002),ISBLANK(O2002),J2002="",O2002=""),"",IF(J2002=O2002,1,0))</f>
        <v>1</v>
      </c>
      <c r="AB2002">
        <f ca="1">IF(OR(ISBLANK(K2002),ISBLANK(Q2002),K2002="",Q2002=""),"",IF(K2002=Q2002,1,0))</f>
        <v>0</v>
      </c>
      <c r="AC2002" s="23" t="str">
        <f t="shared" ref="AC2002:AC2065" ca="1" si="31">IF(OR(ISBLANK(L2002),ISBLANK(T2002),L2002="",T2002=""),"",IF(L2002=T2002,1,0))</f>
        <v/>
      </c>
    </row>
    <row r="2003" spans="1:29" x14ac:dyDescent="0.25">
      <c r="A2003" s="23">
        <v>2002</v>
      </c>
      <c r="B2003">
        <v>992</v>
      </c>
      <c r="C2003" t="str">
        <f ca="1">IFERROR(VLOOKUP($B2003,INDIRECT(nfl_game_result),MATCH(C$1,INDIRECT(nfl_game_result_header),0),FALSE),"error")</f>
        <v>2015_13_IND@PIT</v>
      </c>
      <c r="D2003">
        <f ca="1">IFERROR(IF(ISBLANK(VLOOKUP($B2003,INDIRECT(nfl_game_result),MATCH(D$1,INDIRECT(nfl_game_result_header),0),FALSE)),"",VLOOKUP($B2003,INDIRECT(nfl_game_result),MATCH(D$1,INDIRECT(nfl_game_result_header),0),FALSE)),"error")</f>
        <v>-6</v>
      </c>
      <c r="E2003">
        <f ca="1">IFERROR(IF(ISBLANK(VLOOKUP($B2003,INDIRECT(nfl_game_result),MATCH(E$1,INDIRECT(nfl_game_result_header),0),FALSE)),"",VLOOKUP($B2003,INDIRECT(nfl_game_result),MATCH(E$1,INDIRECT(nfl_game_result_header),0),FALSE)),"error")</f>
        <v>-7.5</v>
      </c>
      <c r="F2003" s="23" t="str">
        <f ca="1">IFERROR(IF(ISBLANK(VLOOKUP($B2003,INDIRECT(nfl_game_result),MATCH(F$1,INDIRECT(nfl_game_result_header),0),FALSE)),"",VLOOKUP($B2003,INDIRECT(nfl_game_result),MATCH(F$1,INDIRECT(nfl_game_result_header),0),FALSE)),"error")</f>
        <v/>
      </c>
      <c r="G2003" s="23" t="str">
        <f ca="1">IFERROR(IF(ISBLANK(VLOOKUP($B2003,INDIRECT(nfl_game_result),MATCH(G$1,INDIRECT(nfl_game_result_header),0),FALSE)),"",VLOOKUP($B2003,INDIRECT(nfl_game_result),MATCH(G$1,INDIRECT(nfl_game_result_header),0),FALSE)),"error")</f>
        <v/>
      </c>
      <c r="H2003">
        <f ca="1">IFERROR(IF(ISBLANK(VLOOKUP($B2003,INDIRECT(nfl_game_result),MATCH(H$1,INDIRECT(nfl_game_result_header),0),FALSE)),"",VLOOKUP($B2003,INDIRECT(nfl_game_result),MATCH(H$1,INDIRECT(nfl_game_result_header),0),FALSE)),"error")</f>
        <v>45</v>
      </c>
      <c r="I2003">
        <f ca="1">IFERROR(IF(ISBLANK(VLOOKUP($B2003,INDIRECT(nfl_game_result),MATCH(I$1,INDIRECT(nfl_game_result_header),0),FALSE)),"",VLOOKUP($B2003,INDIRECT(nfl_game_result),MATCH(I$1,INDIRECT(nfl_game_result_header),0),FALSE)),"error")</f>
        <v>10</v>
      </c>
      <c r="J2003" t="str">
        <f ca="1">IFERROR(IF(ISBLANK(VLOOKUP($B2003,INDIRECT(nfl_game_result),MATCH(J$1,INDIRECT(nfl_game_result_header),0),FALSE)),"",VLOOKUP($B2003,INDIRECT(nfl_game_result),MATCH(J$1,INDIRECT(nfl_game_result_header),0),FALSE)),"error")</f>
        <v>PIT</v>
      </c>
      <c r="K2003" t="str">
        <f ca="1">IFERROR(IF(ISBLANK(VLOOKUP($B2003,INDIRECT(nfl_game_result),MATCH(K$1,INDIRECT(nfl_game_result_header),0),FALSE)),"",VLOOKUP($B2003,INDIRECT(nfl_game_result),MATCH(K$1,INDIRECT(nfl_game_result_header),0),FALSE)),"error")</f>
        <v>PIT</v>
      </c>
      <c r="L2003" s="23" t="str">
        <f ca="1">IFERROR(IF(ISBLANK(VLOOKUP($B2003,INDIRECT(nfl_game_result),MATCH(L$1,INDIRECT(nfl_game_result_header),0),FALSE)),"",VLOOKUP($B2003,INDIRECT(nfl_game_result),MATCH(L$1,INDIRECT(nfl_game_result_header),0),FALSE)),"error")</f>
        <v/>
      </c>
      <c r="M2003" t="s">
        <v>16</v>
      </c>
      <c r="N2003">
        <v>-4.5</v>
      </c>
      <c r="O2003" t="s">
        <v>87</v>
      </c>
      <c r="P2003">
        <v>16</v>
      </c>
      <c r="Q2003" t="s">
        <v>87</v>
      </c>
      <c r="V2003" s="23" t="s">
        <v>416</v>
      </c>
      <c r="W2003">
        <f ca="1">VALUE(LEFT(C2003, 4))</f>
        <v>2015</v>
      </c>
      <c r="X2003">
        <f ca="1">VALUE(MID(C2003,6,FIND("_",C2003,6)-6))</f>
        <v>13</v>
      </c>
      <c r="Y2003">
        <f ca="1">IF(NOT(OR(ISBLANK(D2003),ISBLANK(E2003),D2003="",E2003="")),D2003-E2003,"")</f>
        <v>1.5</v>
      </c>
      <c r="Z2003">
        <f ca="1">IF(OR(NOT(ISNUMBER(D2003)),ISBLANK(D2003),D2003="",ISBLANK(N2003)),"",ABS(D2003-N2003))</f>
        <v>1.5</v>
      </c>
      <c r="AA2003">
        <f ca="1">IF(OR(ISBLANK(J2003),ISBLANK(O2003),J2003="",O2003=""),"",IF(J2003=O2003,1,0))</f>
        <v>1</v>
      </c>
      <c r="AB2003">
        <f ca="1">IF(OR(ISBLANK(K2003),ISBLANK(Q2003),K2003="",Q2003=""),"",IF(K2003=Q2003,1,0))</f>
        <v>1</v>
      </c>
      <c r="AC2003" s="23" t="str">
        <f t="shared" ca="1" si="31"/>
        <v/>
      </c>
    </row>
    <row r="2004" spans="1:29" x14ac:dyDescent="0.25">
      <c r="A2004" s="23">
        <v>2003</v>
      </c>
      <c r="B2004">
        <v>993</v>
      </c>
      <c r="C2004" t="str">
        <f ca="1">IFERROR(VLOOKUP($B2004,INDIRECT(nfl_game_result),MATCH(C$1,INDIRECT(nfl_game_result_header),0),FALSE),"error")</f>
        <v>2015_13_DAL@WAS</v>
      </c>
      <c r="D2004">
        <f ca="1">IFERROR(IF(ISBLANK(VLOOKUP($B2004,INDIRECT(nfl_game_result),MATCH(D$1,INDIRECT(nfl_game_result_header),0),FALSE)),"",VLOOKUP($B2004,INDIRECT(nfl_game_result),MATCH(D$1,INDIRECT(nfl_game_result_header),0),FALSE)),"error")</f>
        <v>-3</v>
      </c>
      <c r="E2004">
        <f ca="1">IFERROR(IF(ISBLANK(VLOOKUP($B2004,INDIRECT(nfl_game_result),MATCH(E$1,INDIRECT(nfl_game_result_header),0),FALSE)),"",VLOOKUP($B2004,INDIRECT(nfl_game_result),MATCH(E$1,INDIRECT(nfl_game_result_header),0),FALSE)),"error")</f>
        <v>-4</v>
      </c>
      <c r="F2004" s="23" t="str">
        <f ca="1">IFERROR(IF(ISBLANK(VLOOKUP($B2004,INDIRECT(nfl_game_result),MATCH(F$1,INDIRECT(nfl_game_result_header),0),FALSE)),"",VLOOKUP($B2004,INDIRECT(nfl_game_result),MATCH(F$1,INDIRECT(nfl_game_result_header),0),FALSE)),"error")</f>
        <v/>
      </c>
      <c r="G2004" s="23" t="str">
        <f ca="1">IFERROR(IF(ISBLANK(VLOOKUP($B2004,INDIRECT(nfl_game_result),MATCH(G$1,INDIRECT(nfl_game_result_header),0),FALSE)),"",VLOOKUP($B2004,INDIRECT(nfl_game_result),MATCH(G$1,INDIRECT(nfl_game_result_header),0),FALSE)),"error")</f>
        <v/>
      </c>
      <c r="H2004">
        <f ca="1">IFERROR(IF(ISBLANK(VLOOKUP($B2004,INDIRECT(nfl_game_result),MATCH(H$1,INDIRECT(nfl_game_result_header),0),FALSE)),"",VLOOKUP($B2004,INDIRECT(nfl_game_result),MATCH(H$1,INDIRECT(nfl_game_result_header),0),FALSE)),"error")</f>
        <v>16</v>
      </c>
      <c r="I2004">
        <f ca="1">IFERROR(IF(ISBLANK(VLOOKUP($B2004,INDIRECT(nfl_game_result),MATCH(I$1,INDIRECT(nfl_game_result_header),0),FALSE)),"",VLOOKUP($B2004,INDIRECT(nfl_game_result),MATCH(I$1,INDIRECT(nfl_game_result_header),0),FALSE)),"error")</f>
        <v>19</v>
      </c>
      <c r="J2004" t="str">
        <f ca="1">IFERROR(IF(ISBLANK(VLOOKUP($B2004,INDIRECT(nfl_game_result),MATCH(J$1,INDIRECT(nfl_game_result_header),0),FALSE)),"",VLOOKUP($B2004,INDIRECT(nfl_game_result),MATCH(J$1,INDIRECT(nfl_game_result_header),0),FALSE)),"error")</f>
        <v>DAL</v>
      </c>
      <c r="K2004" t="str">
        <f ca="1">IFERROR(IF(ISBLANK(VLOOKUP($B2004,INDIRECT(nfl_game_result),MATCH(K$1,INDIRECT(nfl_game_result_header),0),FALSE)),"",VLOOKUP($B2004,INDIRECT(nfl_game_result),MATCH(K$1,INDIRECT(nfl_game_result_header),0),FALSE)),"error")</f>
        <v>DAL</v>
      </c>
      <c r="L2004" s="23" t="str">
        <f ca="1">IFERROR(IF(ISBLANK(VLOOKUP($B2004,INDIRECT(nfl_game_result),MATCH(L$1,INDIRECT(nfl_game_result_header),0),FALSE)),"",VLOOKUP($B2004,INDIRECT(nfl_game_result),MATCH(L$1,INDIRECT(nfl_game_result_header),0),FALSE)),"error")</f>
        <v/>
      </c>
      <c r="M2004" t="s">
        <v>16</v>
      </c>
      <c r="N2004">
        <v>-4</v>
      </c>
      <c r="O2004" t="s">
        <v>71</v>
      </c>
      <c r="P2004">
        <v>3</v>
      </c>
      <c r="Q2004" t="s">
        <v>71</v>
      </c>
      <c r="V2004" s="23" t="s">
        <v>416</v>
      </c>
      <c r="W2004">
        <f ca="1">VALUE(LEFT(C2004, 4))</f>
        <v>2015</v>
      </c>
      <c r="X2004">
        <f ca="1">VALUE(MID(C2004,6,FIND("_",C2004,6)-6))</f>
        <v>13</v>
      </c>
      <c r="Y2004">
        <f ca="1">IF(NOT(OR(ISBLANK(D2004),ISBLANK(E2004),D2004="",E2004="")),D2004-E2004,"")</f>
        <v>1</v>
      </c>
      <c r="Z2004">
        <f ca="1">IF(OR(NOT(ISNUMBER(D2004)),ISBLANK(D2004),D2004="",ISBLANK(N2004)),"",ABS(D2004-N2004))</f>
        <v>1</v>
      </c>
      <c r="AA2004">
        <f ca="1">IF(OR(ISBLANK(J2004),ISBLANK(O2004),J2004="",O2004=""),"",IF(J2004=O2004,1,0))</f>
        <v>1</v>
      </c>
      <c r="AB2004">
        <f ca="1">IF(OR(ISBLANK(K2004),ISBLANK(Q2004),K2004="",Q2004=""),"",IF(K2004=Q2004,1,0))</f>
        <v>1</v>
      </c>
      <c r="AC2004" s="23" t="str">
        <f t="shared" ca="1" si="31"/>
        <v/>
      </c>
    </row>
    <row r="2005" spans="1:29" x14ac:dyDescent="0.25">
      <c r="A2005" s="23">
        <v>2004</v>
      </c>
      <c r="B2005">
        <v>978</v>
      </c>
      <c r="C2005" t="str">
        <f ca="1">IFERROR(VLOOKUP($B2005,INDIRECT(nfl_game_result),MATCH(C$1,INDIRECT(nfl_game_result_header),0),FALSE),"error")</f>
        <v>2015_13_GBY@DET</v>
      </c>
      <c r="D2005">
        <f ca="1">IFERROR(IF(ISBLANK(VLOOKUP($B2005,INDIRECT(nfl_game_result),MATCH(D$1,INDIRECT(nfl_game_result_header),0),FALSE)),"",VLOOKUP($B2005,INDIRECT(nfl_game_result),MATCH(D$1,INDIRECT(nfl_game_result_header),0),FALSE)),"error")</f>
        <v>5.5</v>
      </c>
      <c r="E2005">
        <f ca="1">IFERROR(IF(ISBLANK(VLOOKUP($B2005,INDIRECT(nfl_game_result),MATCH(E$1,INDIRECT(nfl_game_result_header),0),FALSE)),"",VLOOKUP($B2005,INDIRECT(nfl_game_result),MATCH(E$1,INDIRECT(nfl_game_result_header),0),FALSE)),"error")</f>
        <v>3</v>
      </c>
      <c r="F2005" s="23" t="str">
        <f ca="1">IFERROR(IF(ISBLANK(VLOOKUP($B2005,INDIRECT(nfl_game_result),MATCH(F$1,INDIRECT(nfl_game_result_header),0),FALSE)),"",VLOOKUP($B2005,INDIRECT(nfl_game_result),MATCH(F$1,INDIRECT(nfl_game_result_header),0),FALSE)),"error")</f>
        <v/>
      </c>
      <c r="G2005" s="23" t="str">
        <f ca="1">IFERROR(IF(ISBLANK(VLOOKUP($B2005,INDIRECT(nfl_game_result),MATCH(G$1,INDIRECT(nfl_game_result_header),0),FALSE)),"",VLOOKUP($B2005,INDIRECT(nfl_game_result),MATCH(G$1,INDIRECT(nfl_game_result_header),0),FALSE)),"error")</f>
        <v/>
      </c>
      <c r="H2005">
        <f ca="1">IFERROR(IF(ISBLANK(VLOOKUP($B2005,INDIRECT(nfl_game_result),MATCH(H$1,INDIRECT(nfl_game_result_header),0),FALSE)),"",VLOOKUP($B2005,INDIRECT(nfl_game_result),MATCH(H$1,INDIRECT(nfl_game_result_header),0),FALSE)),"error")</f>
        <v>23</v>
      </c>
      <c r="I2005">
        <f ca="1">IFERROR(IF(ISBLANK(VLOOKUP($B2005,INDIRECT(nfl_game_result),MATCH(I$1,INDIRECT(nfl_game_result_header),0),FALSE)),"",VLOOKUP($B2005,INDIRECT(nfl_game_result),MATCH(I$1,INDIRECT(nfl_game_result_header),0),FALSE)),"error")</f>
        <v>27</v>
      </c>
      <c r="J2005" t="str">
        <f ca="1">IFERROR(IF(ISBLANK(VLOOKUP($B2005,INDIRECT(nfl_game_result),MATCH(J$1,INDIRECT(nfl_game_result_header),0),FALSE)),"",VLOOKUP($B2005,INDIRECT(nfl_game_result),MATCH(J$1,INDIRECT(nfl_game_result_header),0),FALSE)),"error")</f>
        <v>GBY</v>
      </c>
      <c r="K2005" t="str">
        <f ca="1">IFERROR(IF(ISBLANK(VLOOKUP($B2005,INDIRECT(nfl_game_result),MATCH(K$1,INDIRECT(nfl_game_result_header),0),FALSE)),"",VLOOKUP($B2005,INDIRECT(nfl_game_result),MATCH(K$1,INDIRECT(nfl_game_result_header),0),FALSE)),"error")</f>
        <v>GBY</v>
      </c>
      <c r="L2005" s="23" t="str">
        <f ca="1">IFERROR(IF(ISBLANK(VLOOKUP($B2005,INDIRECT(nfl_game_result),MATCH(L$1,INDIRECT(nfl_game_result_header),0),FALSE)),"",VLOOKUP($B2005,INDIRECT(nfl_game_result),MATCH(L$1,INDIRECT(nfl_game_result_header),0),FALSE)),"error")</f>
        <v/>
      </c>
      <c r="M2005" t="s">
        <v>14</v>
      </c>
      <c r="N2005">
        <v>3</v>
      </c>
      <c r="O2005" t="s">
        <v>73</v>
      </c>
      <c r="P2005">
        <v>10</v>
      </c>
      <c r="Q2005" t="s">
        <v>73</v>
      </c>
      <c r="V2005" s="23" t="s">
        <v>416</v>
      </c>
      <c r="W2005">
        <f ca="1">VALUE(LEFT(C2005, 4))</f>
        <v>2015</v>
      </c>
      <c r="X2005">
        <f ca="1">VALUE(MID(C2005,6,FIND("_",C2005,6)-6))</f>
        <v>13</v>
      </c>
      <c r="Y2005">
        <f ca="1">IF(NOT(OR(ISBLANK(D2005),ISBLANK(E2005),D2005="",E2005="")),D2005-E2005,"")</f>
        <v>2.5</v>
      </c>
      <c r="Z2005">
        <f ca="1">IF(OR(NOT(ISNUMBER(D2005)),ISBLANK(D2005),D2005="",ISBLANK(N2005)),"",ABS(D2005-N2005))</f>
        <v>2.5</v>
      </c>
      <c r="AA2005">
        <f ca="1">IF(OR(ISBLANK(J2005),ISBLANK(O2005),J2005="",O2005=""),"",IF(J2005=O2005,1,0))</f>
        <v>0</v>
      </c>
      <c r="AB2005">
        <f ca="1">IF(OR(ISBLANK(K2005),ISBLANK(Q2005),K2005="",Q2005=""),"",IF(K2005=Q2005,1,0))</f>
        <v>0</v>
      </c>
      <c r="AC2005" s="23" t="str">
        <f t="shared" ca="1" si="31"/>
        <v/>
      </c>
    </row>
    <row r="2006" spans="1:29" x14ac:dyDescent="0.25">
      <c r="A2006" s="23">
        <v>2005</v>
      </c>
      <c r="B2006">
        <v>979</v>
      </c>
      <c r="C2006" t="str">
        <f ca="1">IFERROR(VLOOKUP($B2006,INDIRECT(nfl_game_result),MATCH(C$1,INDIRECT(nfl_game_result_header),0),FALSE),"error")</f>
        <v>2015_13_NYJ@NYG</v>
      </c>
      <c r="D2006">
        <f ca="1">IFERROR(IF(ISBLANK(VLOOKUP($B2006,INDIRECT(nfl_game_result),MATCH(D$1,INDIRECT(nfl_game_result_header),0),FALSE)),"",VLOOKUP($B2006,INDIRECT(nfl_game_result),MATCH(D$1,INDIRECT(nfl_game_result_header),0),FALSE)),"error")</f>
        <v>0</v>
      </c>
      <c r="E2006">
        <f ca="1">IFERROR(IF(ISBLANK(VLOOKUP($B2006,INDIRECT(nfl_game_result),MATCH(E$1,INDIRECT(nfl_game_result_header),0),FALSE)),"",VLOOKUP($B2006,INDIRECT(nfl_game_result),MATCH(E$1,INDIRECT(nfl_game_result_header),0),FALSE)),"error")</f>
        <v>2.5</v>
      </c>
      <c r="F2006" s="23" t="str">
        <f ca="1">IFERROR(IF(ISBLANK(VLOOKUP($B2006,INDIRECT(nfl_game_result),MATCH(F$1,INDIRECT(nfl_game_result_header),0),FALSE)),"",VLOOKUP($B2006,INDIRECT(nfl_game_result),MATCH(F$1,INDIRECT(nfl_game_result_header),0),FALSE)),"error")</f>
        <v/>
      </c>
      <c r="G2006" s="23" t="str">
        <f ca="1">IFERROR(IF(ISBLANK(VLOOKUP($B2006,INDIRECT(nfl_game_result),MATCH(G$1,INDIRECT(nfl_game_result_header),0),FALSE)),"",VLOOKUP($B2006,INDIRECT(nfl_game_result),MATCH(G$1,INDIRECT(nfl_game_result_header),0),FALSE)),"error")</f>
        <v/>
      </c>
      <c r="H2006">
        <f ca="1">IFERROR(IF(ISBLANK(VLOOKUP($B2006,INDIRECT(nfl_game_result),MATCH(H$1,INDIRECT(nfl_game_result_header),0),FALSE)),"",VLOOKUP($B2006,INDIRECT(nfl_game_result),MATCH(H$1,INDIRECT(nfl_game_result_header),0),FALSE)),"error")</f>
        <v>20</v>
      </c>
      <c r="I2006">
        <f ca="1">IFERROR(IF(ISBLANK(VLOOKUP($B2006,INDIRECT(nfl_game_result),MATCH(I$1,INDIRECT(nfl_game_result_header),0),FALSE)),"",VLOOKUP($B2006,INDIRECT(nfl_game_result),MATCH(I$1,INDIRECT(nfl_game_result_header),0),FALSE)),"error")</f>
        <v>23</v>
      </c>
      <c r="J2006" t="str">
        <f ca="1">IFERROR(IF(ISBLANK(VLOOKUP($B2006,INDIRECT(nfl_game_result),MATCH(J$1,INDIRECT(nfl_game_result_header),0),FALSE)),"",VLOOKUP($B2006,INDIRECT(nfl_game_result),MATCH(J$1,INDIRECT(nfl_game_result_header),0),FALSE)),"error")</f>
        <v>NYJ</v>
      </c>
      <c r="K2006" t="str">
        <f ca="1">IFERROR(IF(ISBLANK(VLOOKUP($B2006,INDIRECT(nfl_game_result),MATCH(K$1,INDIRECT(nfl_game_result_header),0),FALSE)),"",VLOOKUP($B2006,INDIRECT(nfl_game_result),MATCH(K$1,INDIRECT(nfl_game_result_header),0),FALSE)),"error")</f>
        <v>NYJ</v>
      </c>
      <c r="L2006" s="23" t="str">
        <f ca="1">IFERROR(IF(ISBLANK(VLOOKUP($B2006,INDIRECT(nfl_game_result),MATCH(L$1,INDIRECT(nfl_game_result_header),0),FALSE)),"",VLOOKUP($B2006,INDIRECT(nfl_game_result),MATCH(L$1,INDIRECT(nfl_game_result_header),0),FALSE)),"error")</f>
        <v/>
      </c>
      <c r="M2006" t="s">
        <v>14</v>
      </c>
      <c r="N2006">
        <v>-3</v>
      </c>
      <c r="O2006" t="s">
        <v>84</v>
      </c>
      <c r="P2006">
        <v>4</v>
      </c>
      <c r="Q2006" t="s">
        <v>84</v>
      </c>
      <c r="V2006" s="23" t="s">
        <v>416</v>
      </c>
      <c r="W2006">
        <f ca="1">VALUE(LEFT(C2006, 4))</f>
        <v>2015</v>
      </c>
      <c r="X2006">
        <f ca="1">VALUE(MID(C2006,6,FIND("_",C2006,6)-6))</f>
        <v>13</v>
      </c>
      <c r="Y2006">
        <f ca="1">IF(NOT(OR(ISBLANK(D2006),ISBLANK(E2006),D2006="",E2006="")),D2006-E2006,"")</f>
        <v>-2.5</v>
      </c>
      <c r="Z2006">
        <f ca="1">IF(OR(NOT(ISNUMBER(D2006)),ISBLANK(D2006),D2006="",ISBLANK(N2006)),"",ABS(D2006-N2006))</f>
        <v>3</v>
      </c>
      <c r="AA2006">
        <f ca="1">IF(OR(ISBLANK(J2006),ISBLANK(O2006),J2006="",O2006=""),"",IF(J2006=O2006,1,0))</f>
        <v>1</v>
      </c>
      <c r="AB2006">
        <f ca="1">IF(OR(ISBLANK(K2006),ISBLANK(Q2006),K2006="",Q2006=""),"",IF(K2006=Q2006,1,0))</f>
        <v>1</v>
      </c>
      <c r="AC2006" s="23" t="str">
        <f t="shared" ca="1" si="31"/>
        <v/>
      </c>
    </row>
    <row r="2007" spans="1:29" x14ac:dyDescent="0.25">
      <c r="A2007" s="23">
        <v>2006</v>
      </c>
      <c r="B2007">
        <v>980</v>
      </c>
      <c r="C2007" t="str">
        <f ca="1">IFERROR(VLOOKUP($B2007,INDIRECT(nfl_game_result),MATCH(C$1,INDIRECT(nfl_game_result_header),0),FALSE),"error")</f>
        <v>2015_13_ARI@STL</v>
      </c>
      <c r="D2007">
        <f ca="1">IFERROR(IF(ISBLANK(VLOOKUP($B2007,INDIRECT(nfl_game_result),MATCH(D$1,INDIRECT(nfl_game_result_header),0),FALSE)),"",VLOOKUP($B2007,INDIRECT(nfl_game_result),MATCH(D$1,INDIRECT(nfl_game_result_header),0),FALSE)),"error")</f>
        <v>5.5</v>
      </c>
      <c r="E2007">
        <f ca="1">IFERROR(IF(ISBLANK(VLOOKUP($B2007,INDIRECT(nfl_game_result),MATCH(E$1,INDIRECT(nfl_game_result_header),0),FALSE)),"",VLOOKUP($B2007,INDIRECT(nfl_game_result),MATCH(E$1,INDIRECT(nfl_game_result_header),0),FALSE)),"error")</f>
        <v>4.5</v>
      </c>
      <c r="F2007" s="23" t="str">
        <f ca="1">IFERROR(IF(ISBLANK(VLOOKUP($B2007,INDIRECT(nfl_game_result),MATCH(F$1,INDIRECT(nfl_game_result_header),0),FALSE)),"",VLOOKUP($B2007,INDIRECT(nfl_game_result),MATCH(F$1,INDIRECT(nfl_game_result_header),0),FALSE)),"error")</f>
        <v/>
      </c>
      <c r="G2007" s="23" t="str">
        <f ca="1">IFERROR(IF(ISBLANK(VLOOKUP($B2007,INDIRECT(nfl_game_result),MATCH(G$1,INDIRECT(nfl_game_result_header),0),FALSE)),"",VLOOKUP($B2007,INDIRECT(nfl_game_result),MATCH(G$1,INDIRECT(nfl_game_result_header),0),FALSE)),"error")</f>
        <v/>
      </c>
      <c r="H2007">
        <f ca="1">IFERROR(IF(ISBLANK(VLOOKUP($B2007,INDIRECT(nfl_game_result),MATCH(H$1,INDIRECT(nfl_game_result_header),0),FALSE)),"",VLOOKUP($B2007,INDIRECT(nfl_game_result),MATCH(H$1,INDIRECT(nfl_game_result_header),0),FALSE)),"error")</f>
        <v>3</v>
      </c>
      <c r="I2007">
        <f ca="1">IFERROR(IF(ISBLANK(VLOOKUP($B2007,INDIRECT(nfl_game_result),MATCH(I$1,INDIRECT(nfl_game_result_header),0),FALSE)),"",VLOOKUP($B2007,INDIRECT(nfl_game_result),MATCH(I$1,INDIRECT(nfl_game_result_header),0),FALSE)),"error")</f>
        <v>27</v>
      </c>
      <c r="J2007" t="str">
        <f ca="1">IFERROR(IF(ISBLANK(VLOOKUP($B2007,INDIRECT(nfl_game_result),MATCH(J$1,INDIRECT(nfl_game_result_header),0),FALSE)),"",VLOOKUP($B2007,INDIRECT(nfl_game_result),MATCH(J$1,INDIRECT(nfl_game_result_header),0),FALSE)),"error")</f>
        <v>ARI</v>
      </c>
      <c r="K2007" t="str">
        <f ca="1">IFERROR(IF(ISBLANK(VLOOKUP($B2007,INDIRECT(nfl_game_result),MATCH(K$1,INDIRECT(nfl_game_result_header),0),FALSE)),"",VLOOKUP($B2007,INDIRECT(nfl_game_result),MATCH(K$1,INDIRECT(nfl_game_result_header),0),FALSE)),"error")</f>
        <v>ARI</v>
      </c>
      <c r="L2007" s="23" t="str">
        <f ca="1">IFERROR(IF(ISBLANK(VLOOKUP($B2007,INDIRECT(nfl_game_result),MATCH(L$1,INDIRECT(nfl_game_result_header),0),FALSE)),"",VLOOKUP($B2007,INDIRECT(nfl_game_result),MATCH(L$1,INDIRECT(nfl_game_result_header),0),FALSE)),"error")</f>
        <v/>
      </c>
      <c r="M2007" t="s">
        <v>14</v>
      </c>
      <c r="N2007">
        <v>6</v>
      </c>
      <c r="O2007" t="s">
        <v>64</v>
      </c>
      <c r="P2007">
        <v>5</v>
      </c>
      <c r="Q2007" t="s">
        <v>64</v>
      </c>
      <c r="V2007" s="23" t="s">
        <v>416</v>
      </c>
      <c r="W2007">
        <f ca="1">VALUE(LEFT(C2007, 4))</f>
        <v>2015</v>
      </c>
      <c r="X2007">
        <f ca="1">VALUE(MID(C2007,6,FIND("_",C2007,6)-6))</f>
        <v>13</v>
      </c>
      <c r="Y2007">
        <f ca="1">IF(NOT(OR(ISBLANK(D2007),ISBLANK(E2007),D2007="",E2007="")),D2007-E2007,"")</f>
        <v>1</v>
      </c>
      <c r="Z2007">
        <f ca="1">IF(OR(NOT(ISNUMBER(D2007)),ISBLANK(D2007),D2007="",ISBLANK(N2007)),"",ABS(D2007-N2007))</f>
        <v>0.5</v>
      </c>
      <c r="AA2007">
        <f ca="1">IF(OR(ISBLANK(J2007),ISBLANK(O2007),J2007="",O2007=""),"",IF(J2007=O2007,1,0))</f>
        <v>1</v>
      </c>
      <c r="AB2007">
        <f ca="1">IF(OR(ISBLANK(K2007),ISBLANK(Q2007),K2007="",Q2007=""),"",IF(K2007=Q2007,1,0))</f>
        <v>1</v>
      </c>
      <c r="AC2007" s="23" t="str">
        <f t="shared" ca="1" si="31"/>
        <v/>
      </c>
    </row>
    <row r="2008" spans="1:29" x14ac:dyDescent="0.25">
      <c r="A2008" s="23">
        <v>2007</v>
      </c>
      <c r="B2008">
        <v>981</v>
      </c>
      <c r="C2008" t="str">
        <f ca="1">IFERROR(VLOOKUP($B2008,INDIRECT(nfl_game_result),MATCH(C$1,INDIRECT(nfl_game_result_header),0),FALSE),"error")</f>
        <v>2015_13_ATL@TBY</v>
      </c>
      <c r="D2008">
        <f ca="1">IFERROR(IF(ISBLANK(VLOOKUP($B2008,INDIRECT(nfl_game_result),MATCH(D$1,INDIRECT(nfl_game_result_header),0),FALSE)),"",VLOOKUP($B2008,INDIRECT(nfl_game_result),MATCH(D$1,INDIRECT(nfl_game_result_header),0),FALSE)),"error")</f>
        <v>0</v>
      </c>
      <c r="E2008">
        <f ca="1">IFERROR(IF(ISBLANK(VLOOKUP($B2008,INDIRECT(nfl_game_result),MATCH(E$1,INDIRECT(nfl_game_result_header),0),FALSE)),"",VLOOKUP($B2008,INDIRECT(nfl_game_result),MATCH(E$1,INDIRECT(nfl_game_result_header),0),FALSE)),"error")</f>
        <v>0</v>
      </c>
      <c r="F2008" s="23" t="str">
        <f ca="1">IFERROR(IF(ISBLANK(VLOOKUP($B2008,INDIRECT(nfl_game_result),MATCH(F$1,INDIRECT(nfl_game_result_header),0),FALSE)),"",VLOOKUP($B2008,INDIRECT(nfl_game_result),MATCH(F$1,INDIRECT(nfl_game_result_header),0),FALSE)),"error")</f>
        <v/>
      </c>
      <c r="G2008" s="23" t="str">
        <f ca="1">IFERROR(IF(ISBLANK(VLOOKUP($B2008,INDIRECT(nfl_game_result),MATCH(G$1,INDIRECT(nfl_game_result_header),0),FALSE)),"",VLOOKUP($B2008,INDIRECT(nfl_game_result),MATCH(G$1,INDIRECT(nfl_game_result_header),0),FALSE)),"error")</f>
        <v/>
      </c>
      <c r="H2008">
        <f ca="1">IFERROR(IF(ISBLANK(VLOOKUP($B2008,INDIRECT(nfl_game_result),MATCH(H$1,INDIRECT(nfl_game_result_header),0),FALSE)),"",VLOOKUP($B2008,INDIRECT(nfl_game_result),MATCH(H$1,INDIRECT(nfl_game_result_header),0),FALSE)),"error")</f>
        <v>23</v>
      </c>
      <c r="I2008">
        <f ca="1">IFERROR(IF(ISBLANK(VLOOKUP($B2008,INDIRECT(nfl_game_result),MATCH(I$1,INDIRECT(nfl_game_result_header),0),FALSE)),"",VLOOKUP($B2008,INDIRECT(nfl_game_result),MATCH(I$1,INDIRECT(nfl_game_result_header),0),FALSE)),"error")</f>
        <v>19</v>
      </c>
      <c r="J2008" t="str">
        <f ca="1">IFERROR(IF(ISBLANK(VLOOKUP($B2008,INDIRECT(nfl_game_result),MATCH(J$1,INDIRECT(nfl_game_result_header),0),FALSE)),"",VLOOKUP($B2008,INDIRECT(nfl_game_result),MATCH(J$1,INDIRECT(nfl_game_result_header),0),FALSE)),"error")</f>
        <v>TBY</v>
      </c>
      <c r="K2008" t="str">
        <f ca="1">IFERROR(IF(ISBLANK(VLOOKUP($B2008,INDIRECT(nfl_game_result),MATCH(K$1,INDIRECT(nfl_game_result_header),0),FALSE)),"",VLOOKUP($B2008,INDIRECT(nfl_game_result),MATCH(K$1,INDIRECT(nfl_game_result_header),0),FALSE)),"error")</f>
        <v>TBY</v>
      </c>
      <c r="L2008" s="23" t="str">
        <f ca="1">IFERROR(IF(ISBLANK(VLOOKUP($B2008,INDIRECT(nfl_game_result),MATCH(L$1,INDIRECT(nfl_game_result_header),0),FALSE)),"",VLOOKUP($B2008,INDIRECT(nfl_game_result),MATCH(L$1,INDIRECT(nfl_game_result_header),0),FALSE)),"error")</f>
        <v/>
      </c>
      <c r="M2008" t="s">
        <v>14</v>
      </c>
      <c r="N2008">
        <v>-3</v>
      </c>
      <c r="O2008" t="s">
        <v>20</v>
      </c>
      <c r="P2008">
        <v>8</v>
      </c>
      <c r="Q2008" t="s">
        <v>20</v>
      </c>
      <c r="V2008" s="23" t="s">
        <v>416</v>
      </c>
      <c r="W2008">
        <f ca="1">VALUE(LEFT(C2008, 4))</f>
        <v>2015</v>
      </c>
      <c r="X2008">
        <f ca="1">VALUE(MID(C2008,6,FIND("_",C2008,6)-6))</f>
        <v>13</v>
      </c>
      <c r="Y2008">
        <f ca="1">IF(NOT(OR(ISBLANK(D2008),ISBLANK(E2008),D2008="",E2008="")),D2008-E2008,"")</f>
        <v>0</v>
      </c>
      <c r="Z2008">
        <f ca="1">IF(OR(NOT(ISNUMBER(D2008)),ISBLANK(D2008),D2008="",ISBLANK(N2008)),"",ABS(D2008-N2008))</f>
        <v>3</v>
      </c>
      <c r="AA2008">
        <f ca="1">IF(OR(ISBLANK(J2008),ISBLANK(O2008),J2008="",O2008=""),"",IF(J2008=O2008,1,0))</f>
        <v>0</v>
      </c>
      <c r="AB2008">
        <f ca="1">IF(OR(ISBLANK(K2008),ISBLANK(Q2008),K2008="",Q2008=""),"",IF(K2008=Q2008,1,0))</f>
        <v>0</v>
      </c>
      <c r="AC2008" s="23" t="str">
        <f t="shared" ca="1" si="31"/>
        <v/>
      </c>
    </row>
    <row r="2009" spans="1:29" x14ac:dyDescent="0.25">
      <c r="A2009" s="23">
        <v>2008</v>
      </c>
      <c r="B2009">
        <v>982</v>
      </c>
      <c r="C2009" t="str">
        <f ca="1">IFERROR(VLOOKUP($B2009,INDIRECT(nfl_game_result),MATCH(C$1,INDIRECT(nfl_game_result_header),0),FALSE),"error")</f>
        <v>2015_13_SEA@MIN</v>
      </c>
      <c r="D2009">
        <f ca="1">IFERROR(IF(ISBLANK(VLOOKUP($B2009,INDIRECT(nfl_game_result),MATCH(D$1,INDIRECT(nfl_game_result_header),0),FALSE)),"",VLOOKUP($B2009,INDIRECT(nfl_game_result),MATCH(D$1,INDIRECT(nfl_game_result_header),0),FALSE)),"error")</f>
        <v>0</v>
      </c>
      <c r="E2009">
        <f ca="1">IFERROR(IF(ISBLANK(VLOOKUP($B2009,INDIRECT(nfl_game_result),MATCH(E$1,INDIRECT(nfl_game_result_header),0),FALSE)),"",VLOOKUP($B2009,INDIRECT(nfl_game_result),MATCH(E$1,INDIRECT(nfl_game_result_header),0),FALSE)),"error")</f>
        <v>1.5</v>
      </c>
      <c r="F2009" s="23" t="str">
        <f ca="1">IFERROR(IF(ISBLANK(VLOOKUP($B2009,INDIRECT(nfl_game_result),MATCH(F$1,INDIRECT(nfl_game_result_header),0),FALSE)),"",VLOOKUP($B2009,INDIRECT(nfl_game_result),MATCH(F$1,INDIRECT(nfl_game_result_header),0),FALSE)),"error")</f>
        <v/>
      </c>
      <c r="G2009" s="23" t="str">
        <f ca="1">IFERROR(IF(ISBLANK(VLOOKUP($B2009,INDIRECT(nfl_game_result),MATCH(G$1,INDIRECT(nfl_game_result_header),0),FALSE)),"",VLOOKUP($B2009,INDIRECT(nfl_game_result),MATCH(G$1,INDIRECT(nfl_game_result_header),0),FALSE)),"error")</f>
        <v/>
      </c>
      <c r="H2009">
        <f ca="1">IFERROR(IF(ISBLANK(VLOOKUP($B2009,INDIRECT(nfl_game_result),MATCH(H$1,INDIRECT(nfl_game_result_header),0),FALSE)),"",VLOOKUP($B2009,INDIRECT(nfl_game_result),MATCH(H$1,INDIRECT(nfl_game_result_header),0),FALSE)),"error")</f>
        <v>7</v>
      </c>
      <c r="I2009">
        <f ca="1">IFERROR(IF(ISBLANK(VLOOKUP($B2009,INDIRECT(nfl_game_result),MATCH(I$1,INDIRECT(nfl_game_result_header),0),FALSE)),"",VLOOKUP($B2009,INDIRECT(nfl_game_result),MATCH(I$1,INDIRECT(nfl_game_result_header),0),FALSE)),"error")</f>
        <v>38</v>
      </c>
      <c r="J2009" t="str">
        <f ca="1">IFERROR(IF(ISBLANK(VLOOKUP($B2009,INDIRECT(nfl_game_result),MATCH(J$1,INDIRECT(nfl_game_result_header),0),FALSE)),"",VLOOKUP($B2009,INDIRECT(nfl_game_result),MATCH(J$1,INDIRECT(nfl_game_result_header),0),FALSE)),"error")</f>
        <v>SEA</v>
      </c>
      <c r="K2009" t="str">
        <f ca="1">IFERROR(IF(ISBLANK(VLOOKUP($B2009,INDIRECT(nfl_game_result),MATCH(K$1,INDIRECT(nfl_game_result_header),0),FALSE)),"",VLOOKUP($B2009,INDIRECT(nfl_game_result),MATCH(K$1,INDIRECT(nfl_game_result_header),0),FALSE)),"error")</f>
        <v>SEA</v>
      </c>
      <c r="L2009" s="23" t="str">
        <f ca="1">IFERROR(IF(ISBLANK(VLOOKUP($B2009,INDIRECT(nfl_game_result),MATCH(L$1,INDIRECT(nfl_game_result_header),0),FALSE)),"",VLOOKUP($B2009,INDIRECT(nfl_game_result),MATCH(L$1,INDIRECT(nfl_game_result_header),0),FALSE)),"error")</f>
        <v/>
      </c>
      <c r="M2009" t="s">
        <v>14</v>
      </c>
      <c r="N2009">
        <v>-2.5</v>
      </c>
      <c r="O2009" t="s">
        <v>89</v>
      </c>
      <c r="P2009">
        <v>15</v>
      </c>
      <c r="Q2009" t="s">
        <v>89</v>
      </c>
      <c r="V2009" s="23" t="s">
        <v>416</v>
      </c>
      <c r="W2009">
        <f ca="1">VALUE(LEFT(C2009, 4))</f>
        <v>2015</v>
      </c>
      <c r="X2009">
        <f ca="1">VALUE(MID(C2009,6,FIND("_",C2009,6)-6))</f>
        <v>13</v>
      </c>
      <c r="Y2009">
        <f ca="1">IF(NOT(OR(ISBLANK(D2009),ISBLANK(E2009),D2009="",E2009="")),D2009-E2009,"")</f>
        <v>-1.5</v>
      </c>
      <c r="Z2009">
        <f ca="1">IF(OR(NOT(ISNUMBER(D2009)),ISBLANK(D2009),D2009="",ISBLANK(N2009)),"",ABS(D2009-N2009))</f>
        <v>2.5</v>
      </c>
      <c r="AA2009">
        <f ca="1">IF(OR(ISBLANK(J2009),ISBLANK(O2009),J2009="",O2009=""),"",IF(J2009=O2009,1,0))</f>
        <v>1</v>
      </c>
      <c r="AB2009">
        <f ca="1">IF(OR(ISBLANK(K2009),ISBLANK(Q2009),K2009="",Q2009=""),"",IF(K2009=Q2009,1,0))</f>
        <v>1</v>
      </c>
      <c r="AC2009" s="23" t="str">
        <f t="shared" ca="1" si="31"/>
        <v/>
      </c>
    </row>
    <row r="2010" spans="1:29" x14ac:dyDescent="0.25">
      <c r="A2010" s="23">
        <v>2009</v>
      </c>
      <c r="B2010">
        <v>983</v>
      </c>
      <c r="C2010" t="str">
        <f ca="1">IFERROR(VLOOKUP($B2010,INDIRECT(nfl_game_result),MATCH(C$1,INDIRECT(nfl_game_result_header),0),FALSE),"error")</f>
        <v>2015_13_HOU@BUF</v>
      </c>
      <c r="D2010">
        <f ca="1">IFERROR(IF(ISBLANK(VLOOKUP($B2010,INDIRECT(nfl_game_result),MATCH(D$1,INDIRECT(nfl_game_result_header),0),FALSE)),"",VLOOKUP($B2010,INDIRECT(nfl_game_result),MATCH(D$1,INDIRECT(nfl_game_result_header),0),FALSE)),"error")</f>
        <v>-3</v>
      </c>
      <c r="E2010">
        <f ca="1">IFERROR(IF(ISBLANK(VLOOKUP($B2010,INDIRECT(nfl_game_result),MATCH(E$1,INDIRECT(nfl_game_result_header),0),FALSE)),"",VLOOKUP($B2010,INDIRECT(nfl_game_result),MATCH(E$1,INDIRECT(nfl_game_result_header),0),FALSE)),"error")</f>
        <v>-3.5</v>
      </c>
      <c r="F2010" s="23" t="str">
        <f ca="1">IFERROR(IF(ISBLANK(VLOOKUP($B2010,INDIRECT(nfl_game_result),MATCH(F$1,INDIRECT(nfl_game_result_header),0),FALSE)),"",VLOOKUP($B2010,INDIRECT(nfl_game_result),MATCH(F$1,INDIRECT(nfl_game_result_header),0),FALSE)),"error")</f>
        <v/>
      </c>
      <c r="G2010" s="23" t="str">
        <f ca="1">IFERROR(IF(ISBLANK(VLOOKUP($B2010,INDIRECT(nfl_game_result),MATCH(G$1,INDIRECT(nfl_game_result_header),0),FALSE)),"",VLOOKUP($B2010,INDIRECT(nfl_game_result),MATCH(G$1,INDIRECT(nfl_game_result_header),0),FALSE)),"error")</f>
        <v/>
      </c>
      <c r="H2010">
        <f ca="1">IFERROR(IF(ISBLANK(VLOOKUP($B2010,INDIRECT(nfl_game_result),MATCH(H$1,INDIRECT(nfl_game_result_header),0),FALSE)),"",VLOOKUP($B2010,INDIRECT(nfl_game_result),MATCH(H$1,INDIRECT(nfl_game_result_header),0),FALSE)),"error")</f>
        <v>30</v>
      </c>
      <c r="I2010">
        <f ca="1">IFERROR(IF(ISBLANK(VLOOKUP($B2010,INDIRECT(nfl_game_result),MATCH(I$1,INDIRECT(nfl_game_result_header),0),FALSE)),"",VLOOKUP($B2010,INDIRECT(nfl_game_result),MATCH(I$1,INDIRECT(nfl_game_result_header),0),FALSE)),"error")</f>
        <v>21</v>
      </c>
      <c r="J2010" t="str">
        <f ca="1">IFERROR(IF(ISBLANK(VLOOKUP($B2010,INDIRECT(nfl_game_result),MATCH(J$1,INDIRECT(nfl_game_result_header),0),FALSE)),"",VLOOKUP($B2010,INDIRECT(nfl_game_result),MATCH(J$1,INDIRECT(nfl_game_result_header),0),FALSE)),"error")</f>
        <v>BUF</v>
      </c>
      <c r="K2010" t="str">
        <f ca="1">IFERROR(IF(ISBLANK(VLOOKUP($B2010,INDIRECT(nfl_game_result),MATCH(K$1,INDIRECT(nfl_game_result_header),0),FALSE)),"",VLOOKUP($B2010,INDIRECT(nfl_game_result),MATCH(K$1,INDIRECT(nfl_game_result_header),0),FALSE)),"error")</f>
        <v>BUF</v>
      </c>
      <c r="L2010" s="23" t="str">
        <f ca="1">IFERROR(IF(ISBLANK(VLOOKUP($B2010,INDIRECT(nfl_game_result),MATCH(L$1,INDIRECT(nfl_game_result_header),0),FALSE)),"",VLOOKUP($B2010,INDIRECT(nfl_game_result),MATCH(L$1,INDIRECT(nfl_game_result_header),0),FALSE)),"error")</f>
        <v/>
      </c>
      <c r="M2010" t="s">
        <v>14</v>
      </c>
      <c r="N2010">
        <v>-2.5</v>
      </c>
      <c r="O2010" t="s">
        <v>66</v>
      </c>
      <c r="P2010">
        <v>11</v>
      </c>
      <c r="Q2010" t="s">
        <v>66</v>
      </c>
      <c r="V2010" s="23" t="s">
        <v>416</v>
      </c>
      <c r="W2010">
        <f ca="1">VALUE(LEFT(C2010, 4))</f>
        <v>2015</v>
      </c>
      <c r="X2010">
        <f ca="1">VALUE(MID(C2010,6,FIND("_",C2010,6)-6))</f>
        <v>13</v>
      </c>
      <c r="Y2010">
        <f ca="1">IF(NOT(OR(ISBLANK(D2010),ISBLANK(E2010),D2010="",E2010="")),D2010-E2010,"")</f>
        <v>0.5</v>
      </c>
      <c r="Z2010">
        <f ca="1">IF(OR(NOT(ISNUMBER(D2010)),ISBLANK(D2010),D2010="",ISBLANK(N2010)),"",ABS(D2010-N2010))</f>
        <v>0.5</v>
      </c>
      <c r="AA2010">
        <f ca="1">IF(OR(ISBLANK(J2010),ISBLANK(O2010),J2010="",O2010=""),"",IF(J2010=O2010,1,0))</f>
        <v>1</v>
      </c>
      <c r="AB2010">
        <f ca="1">IF(OR(ISBLANK(K2010),ISBLANK(Q2010),K2010="",Q2010=""),"",IF(K2010=Q2010,1,0))</f>
        <v>1</v>
      </c>
      <c r="AC2010" s="23" t="str">
        <f t="shared" ca="1" si="31"/>
        <v/>
      </c>
    </row>
    <row r="2011" spans="1:29" x14ac:dyDescent="0.25">
      <c r="A2011" s="23">
        <v>2010</v>
      </c>
      <c r="B2011">
        <v>984</v>
      </c>
      <c r="C2011" t="str">
        <f ca="1">IFERROR(VLOOKUP($B2011,INDIRECT(nfl_game_result),MATCH(C$1,INDIRECT(nfl_game_result_header),0),FALSE),"error")</f>
        <v>2015_13_BAL@MIA</v>
      </c>
      <c r="D2011">
        <f ca="1">IFERROR(IF(ISBLANK(VLOOKUP($B2011,INDIRECT(nfl_game_result),MATCH(D$1,INDIRECT(nfl_game_result_header),0),FALSE)),"",VLOOKUP($B2011,INDIRECT(nfl_game_result),MATCH(D$1,INDIRECT(nfl_game_result_header),0),FALSE)),"error")</f>
        <v>-4.5</v>
      </c>
      <c r="E2011">
        <f ca="1">IFERROR(IF(ISBLANK(VLOOKUP($B2011,INDIRECT(nfl_game_result),MATCH(E$1,INDIRECT(nfl_game_result_header),0),FALSE)),"",VLOOKUP($B2011,INDIRECT(nfl_game_result),MATCH(E$1,INDIRECT(nfl_game_result_header),0),FALSE)),"error")</f>
        <v>-3.5</v>
      </c>
      <c r="F2011" s="23" t="str">
        <f ca="1">IFERROR(IF(ISBLANK(VLOOKUP($B2011,INDIRECT(nfl_game_result),MATCH(F$1,INDIRECT(nfl_game_result_header),0),FALSE)),"",VLOOKUP($B2011,INDIRECT(nfl_game_result),MATCH(F$1,INDIRECT(nfl_game_result_header),0),FALSE)),"error")</f>
        <v/>
      </c>
      <c r="G2011" s="23" t="str">
        <f ca="1">IFERROR(IF(ISBLANK(VLOOKUP($B2011,INDIRECT(nfl_game_result),MATCH(G$1,INDIRECT(nfl_game_result_header),0),FALSE)),"",VLOOKUP($B2011,INDIRECT(nfl_game_result),MATCH(G$1,INDIRECT(nfl_game_result_header),0),FALSE)),"error")</f>
        <v/>
      </c>
      <c r="H2011">
        <f ca="1">IFERROR(IF(ISBLANK(VLOOKUP($B2011,INDIRECT(nfl_game_result),MATCH(H$1,INDIRECT(nfl_game_result_header),0),FALSE)),"",VLOOKUP($B2011,INDIRECT(nfl_game_result),MATCH(H$1,INDIRECT(nfl_game_result_header),0),FALSE)),"error")</f>
        <v>15</v>
      </c>
      <c r="I2011">
        <f ca="1">IFERROR(IF(ISBLANK(VLOOKUP($B2011,INDIRECT(nfl_game_result),MATCH(I$1,INDIRECT(nfl_game_result_header),0),FALSE)),"",VLOOKUP($B2011,INDIRECT(nfl_game_result),MATCH(I$1,INDIRECT(nfl_game_result_header),0),FALSE)),"error")</f>
        <v>13</v>
      </c>
      <c r="J2011" t="str">
        <f ca="1">IFERROR(IF(ISBLANK(VLOOKUP($B2011,INDIRECT(nfl_game_result),MATCH(J$1,INDIRECT(nfl_game_result_header),0),FALSE)),"",VLOOKUP($B2011,INDIRECT(nfl_game_result),MATCH(J$1,INDIRECT(nfl_game_result_header),0),FALSE)),"error")</f>
        <v>BAL</v>
      </c>
      <c r="K2011" t="str">
        <f ca="1">IFERROR(IF(ISBLANK(VLOOKUP($B2011,INDIRECT(nfl_game_result),MATCH(K$1,INDIRECT(nfl_game_result_header),0),FALSE)),"",VLOOKUP($B2011,INDIRECT(nfl_game_result),MATCH(K$1,INDIRECT(nfl_game_result_header),0),FALSE)),"error")</f>
        <v>MIA</v>
      </c>
      <c r="L2011" s="23" t="str">
        <f ca="1">IFERROR(IF(ISBLANK(VLOOKUP($B2011,INDIRECT(nfl_game_result),MATCH(L$1,INDIRECT(nfl_game_result_header),0),FALSE)),"",VLOOKUP($B2011,INDIRECT(nfl_game_result),MATCH(L$1,INDIRECT(nfl_game_result_header),0),FALSE)),"error")</f>
        <v/>
      </c>
      <c r="M2011" t="s">
        <v>14</v>
      </c>
      <c r="N2011">
        <v>-4</v>
      </c>
      <c r="O2011" t="s">
        <v>79</v>
      </c>
      <c r="P2011">
        <v>14</v>
      </c>
      <c r="Q2011" t="s">
        <v>79</v>
      </c>
      <c r="V2011" s="23" t="s">
        <v>416</v>
      </c>
      <c r="W2011">
        <f ca="1">VALUE(LEFT(C2011, 4))</f>
        <v>2015</v>
      </c>
      <c r="X2011">
        <f ca="1">VALUE(MID(C2011,6,FIND("_",C2011,6)-6))</f>
        <v>13</v>
      </c>
      <c r="Y2011">
        <f ca="1">IF(NOT(OR(ISBLANK(D2011),ISBLANK(E2011),D2011="",E2011="")),D2011-E2011,"")</f>
        <v>-1</v>
      </c>
      <c r="Z2011">
        <f ca="1">IF(OR(NOT(ISNUMBER(D2011)),ISBLANK(D2011),D2011="",ISBLANK(N2011)),"",ABS(D2011-N2011))</f>
        <v>0.5</v>
      </c>
      <c r="AA2011">
        <f ca="1">IF(OR(ISBLANK(J2011),ISBLANK(O2011),J2011="",O2011=""),"",IF(J2011=O2011,1,0))</f>
        <v>0</v>
      </c>
      <c r="AB2011">
        <f ca="1">IF(OR(ISBLANK(K2011),ISBLANK(Q2011),K2011="",Q2011=""),"",IF(K2011=Q2011,1,0))</f>
        <v>1</v>
      </c>
      <c r="AC2011" s="23" t="str">
        <f t="shared" ca="1" si="31"/>
        <v/>
      </c>
    </row>
    <row r="2012" spans="1:29" x14ac:dyDescent="0.25">
      <c r="A2012" s="23">
        <v>2011</v>
      </c>
      <c r="B2012">
        <v>985</v>
      </c>
      <c r="C2012" t="str">
        <f ca="1">IFERROR(VLOOKUP($B2012,INDIRECT(nfl_game_result),MATCH(C$1,INDIRECT(nfl_game_result_header),0),FALSE),"error")</f>
        <v>2015_13_CIN@CLE</v>
      </c>
      <c r="D2012">
        <f ca="1">IFERROR(IF(ISBLANK(VLOOKUP($B2012,INDIRECT(nfl_game_result),MATCH(D$1,INDIRECT(nfl_game_result_header),0),FALSE)),"",VLOOKUP($B2012,INDIRECT(nfl_game_result),MATCH(D$1,INDIRECT(nfl_game_result_header),0),FALSE)),"error")</f>
        <v>7.5</v>
      </c>
      <c r="E2012">
        <f ca="1">IFERROR(IF(ISBLANK(VLOOKUP($B2012,INDIRECT(nfl_game_result),MATCH(E$1,INDIRECT(nfl_game_result_header),0),FALSE)),"",VLOOKUP($B2012,INDIRECT(nfl_game_result),MATCH(E$1,INDIRECT(nfl_game_result_header),0),FALSE)),"error")</f>
        <v>9</v>
      </c>
      <c r="F2012" s="23" t="str">
        <f ca="1">IFERROR(IF(ISBLANK(VLOOKUP($B2012,INDIRECT(nfl_game_result),MATCH(F$1,INDIRECT(nfl_game_result_header),0),FALSE)),"",VLOOKUP($B2012,INDIRECT(nfl_game_result),MATCH(F$1,INDIRECT(nfl_game_result_header),0),FALSE)),"error")</f>
        <v/>
      </c>
      <c r="G2012" s="23" t="str">
        <f ca="1">IFERROR(IF(ISBLANK(VLOOKUP($B2012,INDIRECT(nfl_game_result),MATCH(G$1,INDIRECT(nfl_game_result_header),0),FALSE)),"",VLOOKUP($B2012,INDIRECT(nfl_game_result),MATCH(G$1,INDIRECT(nfl_game_result_header),0),FALSE)),"error")</f>
        <v/>
      </c>
      <c r="H2012">
        <f ca="1">IFERROR(IF(ISBLANK(VLOOKUP($B2012,INDIRECT(nfl_game_result),MATCH(H$1,INDIRECT(nfl_game_result_header),0),FALSE)),"",VLOOKUP($B2012,INDIRECT(nfl_game_result),MATCH(H$1,INDIRECT(nfl_game_result_header),0),FALSE)),"error")</f>
        <v>3</v>
      </c>
      <c r="I2012">
        <f ca="1">IFERROR(IF(ISBLANK(VLOOKUP($B2012,INDIRECT(nfl_game_result),MATCH(I$1,INDIRECT(nfl_game_result_header),0),FALSE)),"",VLOOKUP($B2012,INDIRECT(nfl_game_result),MATCH(I$1,INDIRECT(nfl_game_result_header),0),FALSE)),"error")</f>
        <v>37</v>
      </c>
      <c r="J2012" t="str">
        <f ca="1">IFERROR(IF(ISBLANK(VLOOKUP($B2012,INDIRECT(nfl_game_result),MATCH(J$1,INDIRECT(nfl_game_result_header),0),FALSE)),"",VLOOKUP($B2012,INDIRECT(nfl_game_result),MATCH(J$1,INDIRECT(nfl_game_result_header),0),FALSE)),"error")</f>
        <v>CIN</v>
      </c>
      <c r="K2012" t="str">
        <f ca="1">IFERROR(IF(ISBLANK(VLOOKUP($B2012,INDIRECT(nfl_game_result),MATCH(K$1,INDIRECT(nfl_game_result_header),0),FALSE)),"",VLOOKUP($B2012,INDIRECT(nfl_game_result),MATCH(K$1,INDIRECT(nfl_game_result_header),0),FALSE)),"error")</f>
        <v>CIN</v>
      </c>
      <c r="L2012" s="23" t="str">
        <f ca="1">IFERROR(IF(ISBLANK(VLOOKUP($B2012,INDIRECT(nfl_game_result),MATCH(L$1,INDIRECT(nfl_game_result_header),0),FALSE)),"",VLOOKUP($B2012,INDIRECT(nfl_game_result),MATCH(L$1,INDIRECT(nfl_game_result_header),0),FALSE)),"error")</f>
        <v/>
      </c>
      <c r="M2012" t="s">
        <v>14</v>
      </c>
      <c r="N2012">
        <v>7</v>
      </c>
      <c r="O2012" t="s">
        <v>69</v>
      </c>
      <c r="P2012">
        <v>2</v>
      </c>
      <c r="Q2012" t="s">
        <v>69</v>
      </c>
      <c r="V2012" s="23" t="s">
        <v>416</v>
      </c>
      <c r="W2012">
        <f ca="1">VALUE(LEFT(C2012, 4))</f>
        <v>2015</v>
      </c>
      <c r="X2012">
        <f ca="1">VALUE(MID(C2012,6,FIND("_",C2012,6)-6))</f>
        <v>13</v>
      </c>
      <c r="Y2012">
        <f ca="1">IF(NOT(OR(ISBLANK(D2012),ISBLANK(E2012),D2012="",E2012="")),D2012-E2012,"")</f>
        <v>-1.5</v>
      </c>
      <c r="Z2012">
        <f ca="1">IF(OR(NOT(ISNUMBER(D2012)),ISBLANK(D2012),D2012="",ISBLANK(N2012)),"",ABS(D2012-N2012))</f>
        <v>0.5</v>
      </c>
      <c r="AA2012">
        <f ca="1">IF(OR(ISBLANK(J2012),ISBLANK(O2012),J2012="",O2012=""),"",IF(J2012=O2012,1,0))</f>
        <v>1</v>
      </c>
      <c r="AB2012">
        <f ca="1">IF(OR(ISBLANK(K2012),ISBLANK(Q2012),K2012="",Q2012=""),"",IF(K2012=Q2012,1,0))</f>
        <v>1</v>
      </c>
      <c r="AC2012" s="23" t="str">
        <f t="shared" ca="1" si="31"/>
        <v/>
      </c>
    </row>
    <row r="2013" spans="1:29" x14ac:dyDescent="0.25">
      <c r="A2013" s="23">
        <v>2012</v>
      </c>
      <c r="B2013">
        <v>986</v>
      </c>
      <c r="C2013" t="str">
        <f ca="1">IFERROR(VLOOKUP($B2013,INDIRECT(nfl_game_result),MATCH(C$1,INDIRECT(nfl_game_result_header),0),FALSE),"error")</f>
        <v>2015_13_JAX@TEN</v>
      </c>
      <c r="D2013">
        <f ca="1">IFERROR(IF(ISBLANK(VLOOKUP($B2013,INDIRECT(nfl_game_result),MATCH(D$1,INDIRECT(nfl_game_result_header),0),FALSE)),"",VLOOKUP($B2013,INDIRECT(nfl_game_result),MATCH(D$1,INDIRECT(nfl_game_result_header),0),FALSE)),"error")</f>
        <v>0</v>
      </c>
      <c r="E2013">
        <f ca="1">IFERROR(IF(ISBLANK(VLOOKUP($B2013,INDIRECT(nfl_game_result),MATCH(E$1,INDIRECT(nfl_game_result_header),0),FALSE)),"",VLOOKUP($B2013,INDIRECT(nfl_game_result),MATCH(E$1,INDIRECT(nfl_game_result_header),0),FALSE)),"error")</f>
        <v>-2.5</v>
      </c>
      <c r="F2013" s="23" t="str">
        <f ca="1">IFERROR(IF(ISBLANK(VLOOKUP($B2013,INDIRECT(nfl_game_result),MATCH(F$1,INDIRECT(nfl_game_result_header),0),FALSE)),"",VLOOKUP($B2013,INDIRECT(nfl_game_result),MATCH(F$1,INDIRECT(nfl_game_result_header),0),FALSE)),"error")</f>
        <v/>
      </c>
      <c r="G2013" s="23" t="str">
        <f ca="1">IFERROR(IF(ISBLANK(VLOOKUP($B2013,INDIRECT(nfl_game_result),MATCH(G$1,INDIRECT(nfl_game_result_header),0),FALSE)),"",VLOOKUP($B2013,INDIRECT(nfl_game_result),MATCH(G$1,INDIRECT(nfl_game_result_header),0),FALSE)),"error")</f>
        <v/>
      </c>
      <c r="H2013">
        <f ca="1">IFERROR(IF(ISBLANK(VLOOKUP($B2013,INDIRECT(nfl_game_result),MATCH(H$1,INDIRECT(nfl_game_result_header),0),FALSE)),"",VLOOKUP($B2013,INDIRECT(nfl_game_result),MATCH(H$1,INDIRECT(nfl_game_result_header),0),FALSE)),"error")</f>
        <v>42</v>
      </c>
      <c r="I2013">
        <f ca="1">IFERROR(IF(ISBLANK(VLOOKUP($B2013,INDIRECT(nfl_game_result),MATCH(I$1,INDIRECT(nfl_game_result_header),0),FALSE)),"",VLOOKUP($B2013,INDIRECT(nfl_game_result),MATCH(I$1,INDIRECT(nfl_game_result_header),0),FALSE)),"error")</f>
        <v>39</v>
      </c>
      <c r="J2013" t="str">
        <f ca="1">IFERROR(IF(ISBLANK(VLOOKUP($B2013,INDIRECT(nfl_game_result),MATCH(J$1,INDIRECT(nfl_game_result_header),0),FALSE)),"",VLOOKUP($B2013,INDIRECT(nfl_game_result),MATCH(J$1,INDIRECT(nfl_game_result_header),0),FALSE)),"error")</f>
        <v>TEN</v>
      </c>
      <c r="K2013" t="str">
        <f ca="1">IFERROR(IF(ISBLANK(VLOOKUP($B2013,INDIRECT(nfl_game_result),MATCH(K$1,INDIRECT(nfl_game_result_header),0),FALSE)),"",VLOOKUP($B2013,INDIRECT(nfl_game_result),MATCH(K$1,INDIRECT(nfl_game_result_header),0),FALSE)),"error")</f>
        <v>TEN</v>
      </c>
      <c r="L2013" s="23" t="str">
        <f ca="1">IFERROR(IF(ISBLANK(VLOOKUP($B2013,INDIRECT(nfl_game_result),MATCH(L$1,INDIRECT(nfl_game_result_header),0),FALSE)),"",VLOOKUP($B2013,INDIRECT(nfl_game_result),MATCH(L$1,INDIRECT(nfl_game_result_header),0),FALSE)),"error")</f>
        <v/>
      </c>
      <c r="M2013" t="s">
        <v>14</v>
      </c>
      <c r="N2013">
        <v>-3</v>
      </c>
      <c r="O2013" t="s">
        <v>93</v>
      </c>
      <c r="P2013">
        <v>13</v>
      </c>
      <c r="Q2013" t="s">
        <v>93</v>
      </c>
      <c r="V2013" s="23" t="s">
        <v>416</v>
      </c>
      <c r="W2013">
        <f ca="1">VALUE(LEFT(C2013, 4))</f>
        <v>2015</v>
      </c>
      <c r="X2013">
        <f ca="1">VALUE(MID(C2013,6,FIND("_",C2013,6)-6))</f>
        <v>13</v>
      </c>
      <c r="Y2013">
        <f ca="1">IF(NOT(OR(ISBLANK(D2013),ISBLANK(E2013),D2013="",E2013="")),D2013-E2013,"")</f>
        <v>2.5</v>
      </c>
      <c r="Z2013">
        <f ca="1">IF(OR(NOT(ISNUMBER(D2013)),ISBLANK(D2013),D2013="",ISBLANK(N2013)),"",ABS(D2013-N2013))</f>
        <v>3</v>
      </c>
      <c r="AA2013">
        <f ca="1">IF(OR(ISBLANK(J2013),ISBLANK(O2013),J2013="",O2013=""),"",IF(J2013=O2013,1,0))</f>
        <v>1</v>
      </c>
      <c r="AB2013">
        <f ca="1">IF(OR(ISBLANK(K2013),ISBLANK(Q2013),K2013="",Q2013=""),"",IF(K2013=Q2013,1,0))</f>
        <v>1</v>
      </c>
      <c r="AC2013" s="23" t="str">
        <f t="shared" ca="1" si="31"/>
        <v/>
      </c>
    </row>
    <row r="2014" spans="1:29" x14ac:dyDescent="0.25">
      <c r="A2014" s="23">
        <v>2013</v>
      </c>
      <c r="B2014">
        <v>987</v>
      </c>
      <c r="C2014" t="str">
        <f ca="1">IFERROR(VLOOKUP($B2014,INDIRECT(nfl_game_result),MATCH(C$1,INDIRECT(nfl_game_result_header),0),FALSE),"error")</f>
        <v>2015_13_SFO@CHI</v>
      </c>
      <c r="D2014">
        <f ca="1">IFERROR(IF(ISBLANK(VLOOKUP($B2014,INDIRECT(nfl_game_result),MATCH(D$1,INDIRECT(nfl_game_result_header),0),FALSE)),"",VLOOKUP($B2014,INDIRECT(nfl_game_result),MATCH(D$1,INDIRECT(nfl_game_result_header),0),FALSE)),"error")</f>
        <v>-6.5</v>
      </c>
      <c r="E2014">
        <f ca="1">IFERROR(IF(ISBLANK(VLOOKUP($B2014,INDIRECT(nfl_game_result),MATCH(E$1,INDIRECT(nfl_game_result_header),0),FALSE)),"",VLOOKUP($B2014,INDIRECT(nfl_game_result),MATCH(E$1,INDIRECT(nfl_game_result_header),0),FALSE)),"error")</f>
        <v>-7</v>
      </c>
      <c r="F2014" s="23" t="str">
        <f ca="1">IFERROR(IF(ISBLANK(VLOOKUP($B2014,INDIRECT(nfl_game_result),MATCH(F$1,INDIRECT(nfl_game_result_header),0),FALSE)),"",VLOOKUP($B2014,INDIRECT(nfl_game_result),MATCH(F$1,INDIRECT(nfl_game_result_header),0),FALSE)),"error")</f>
        <v/>
      </c>
      <c r="G2014" s="23" t="str">
        <f ca="1">IFERROR(IF(ISBLANK(VLOOKUP($B2014,INDIRECT(nfl_game_result),MATCH(G$1,INDIRECT(nfl_game_result_header),0),FALSE)),"",VLOOKUP($B2014,INDIRECT(nfl_game_result),MATCH(G$1,INDIRECT(nfl_game_result_header),0),FALSE)),"error")</f>
        <v/>
      </c>
      <c r="H2014">
        <f ca="1">IFERROR(IF(ISBLANK(VLOOKUP($B2014,INDIRECT(nfl_game_result),MATCH(H$1,INDIRECT(nfl_game_result_header),0),FALSE)),"",VLOOKUP($B2014,INDIRECT(nfl_game_result),MATCH(H$1,INDIRECT(nfl_game_result_header),0),FALSE)),"error")</f>
        <v>20</v>
      </c>
      <c r="I2014">
        <f ca="1">IFERROR(IF(ISBLANK(VLOOKUP($B2014,INDIRECT(nfl_game_result),MATCH(I$1,INDIRECT(nfl_game_result_header),0),FALSE)),"",VLOOKUP($B2014,INDIRECT(nfl_game_result),MATCH(I$1,INDIRECT(nfl_game_result_header),0),FALSE)),"error")</f>
        <v>26</v>
      </c>
      <c r="J2014" t="str">
        <f ca="1">IFERROR(IF(ISBLANK(VLOOKUP($B2014,INDIRECT(nfl_game_result),MATCH(J$1,INDIRECT(nfl_game_result_header),0),FALSE)),"",VLOOKUP($B2014,INDIRECT(nfl_game_result),MATCH(J$1,INDIRECT(nfl_game_result_header),0),FALSE)),"error")</f>
        <v>SFO</v>
      </c>
      <c r="K2014" t="str">
        <f ca="1">IFERROR(IF(ISBLANK(VLOOKUP($B2014,INDIRECT(nfl_game_result),MATCH(K$1,INDIRECT(nfl_game_result_header),0),FALSE)),"",VLOOKUP($B2014,INDIRECT(nfl_game_result),MATCH(K$1,INDIRECT(nfl_game_result_header),0),FALSE)),"error")</f>
        <v>SFO</v>
      </c>
      <c r="L2014" s="23" t="str">
        <f ca="1">IFERROR(IF(ISBLANK(VLOOKUP($B2014,INDIRECT(nfl_game_result),MATCH(L$1,INDIRECT(nfl_game_result_header),0),FALSE)),"",VLOOKUP($B2014,INDIRECT(nfl_game_result),MATCH(L$1,INDIRECT(nfl_game_result_header),0),FALSE)),"error")</f>
        <v/>
      </c>
      <c r="M2014" t="s">
        <v>14</v>
      </c>
      <c r="N2014">
        <v>-6</v>
      </c>
      <c r="O2014" t="s">
        <v>68</v>
      </c>
      <c r="P2014">
        <v>3</v>
      </c>
      <c r="Q2014" t="s">
        <v>68</v>
      </c>
      <c r="V2014" s="23" t="s">
        <v>416</v>
      </c>
      <c r="W2014">
        <f ca="1">VALUE(LEFT(C2014, 4))</f>
        <v>2015</v>
      </c>
      <c r="X2014">
        <f ca="1">VALUE(MID(C2014,6,FIND("_",C2014,6)-6))</f>
        <v>13</v>
      </c>
      <c r="Y2014">
        <f ca="1">IF(NOT(OR(ISBLANK(D2014),ISBLANK(E2014),D2014="",E2014="")),D2014-E2014,"")</f>
        <v>0.5</v>
      </c>
      <c r="Z2014">
        <f ca="1">IF(OR(NOT(ISNUMBER(D2014)),ISBLANK(D2014),D2014="",ISBLANK(N2014)),"",ABS(D2014-N2014))</f>
        <v>0.5</v>
      </c>
      <c r="AA2014">
        <f ca="1">IF(OR(ISBLANK(J2014),ISBLANK(O2014),J2014="",O2014=""),"",IF(J2014=O2014,1,0))</f>
        <v>0</v>
      </c>
      <c r="AB2014">
        <f ca="1">IF(OR(ISBLANK(K2014),ISBLANK(Q2014),K2014="",Q2014=""),"",IF(K2014=Q2014,1,0))</f>
        <v>0</v>
      </c>
      <c r="AC2014" s="23" t="str">
        <f t="shared" ca="1" si="31"/>
        <v/>
      </c>
    </row>
    <row r="2015" spans="1:29" x14ac:dyDescent="0.25">
      <c r="A2015" s="23">
        <v>2014</v>
      </c>
      <c r="B2015">
        <v>988</v>
      </c>
      <c r="C2015" t="str">
        <f ca="1">IFERROR(VLOOKUP($B2015,INDIRECT(nfl_game_result),MATCH(C$1,INDIRECT(nfl_game_result_header),0),FALSE),"error")</f>
        <v>2015_13_DEN@SD</v>
      </c>
      <c r="D2015">
        <f ca="1">IFERROR(IF(ISBLANK(VLOOKUP($B2015,INDIRECT(nfl_game_result),MATCH(D$1,INDIRECT(nfl_game_result_header),0),FALSE)),"",VLOOKUP($B2015,INDIRECT(nfl_game_result),MATCH(D$1,INDIRECT(nfl_game_result_header),0),FALSE)),"error")</f>
        <v>3</v>
      </c>
      <c r="E2015">
        <f ca="1">IFERROR(IF(ISBLANK(VLOOKUP($B2015,INDIRECT(nfl_game_result),MATCH(E$1,INDIRECT(nfl_game_result_header),0),FALSE)),"",VLOOKUP($B2015,INDIRECT(nfl_game_result),MATCH(E$1,INDIRECT(nfl_game_result_header),0),FALSE)),"error")</f>
        <v>4.5</v>
      </c>
      <c r="F2015" s="23" t="str">
        <f ca="1">IFERROR(IF(ISBLANK(VLOOKUP($B2015,INDIRECT(nfl_game_result),MATCH(F$1,INDIRECT(nfl_game_result_header),0),FALSE)),"",VLOOKUP($B2015,INDIRECT(nfl_game_result),MATCH(F$1,INDIRECT(nfl_game_result_header),0),FALSE)),"error")</f>
        <v/>
      </c>
      <c r="G2015" s="23" t="str">
        <f ca="1">IFERROR(IF(ISBLANK(VLOOKUP($B2015,INDIRECT(nfl_game_result),MATCH(G$1,INDIRECT(nfl_game_result_header),0),FALSE)),"",VLOOKUP($B2015,INDIRECT(nfl_game_result),MATCH(G$1,INDIRECT(nfl_game_result_header),0),FALSE)),"error")</f>
        <v/>
      </c>
      <c r="H2015">
        <f ca="1">IFERROR(IF(ISBLANK(VLOOKUP($B2015,INDIRECT(nfl_game_result),MATCH(H$1,INDIRECT(nfl_game_result_header),0),FALSE)),"",VLOOKUP($B2015,INDIRECT(nfl_game_result),MATCH(H$1,INDIRECT(nfl_game_result_header),0),FALSE)),"error")</f>
        <v>3</v>
      </c>
      <c r="I2015">
        <f ca="1">IFERROR(IF(ISBLANK(VLOOKUP($B2015,INDIRECT(nfl_game_result),MATCH(I$1,INDIRECT(nfl_game_result_header),0),FALSE)),"",VLOOKUP($B2015,INDIRECT(nfl_game_result),MATCH(I$1,INDIRECT(nfl_game_result_header),0),FALSE)),"error")</f>
        <v>17</v>
      </c>
      <c r="J2015" t="str">
        <f ca="1">IFERROR(IF(ISBLANK(VLOOKUP($B2015,INDIRECT(nfl_game_result),MATCH(J$1,INDIRECT(nfl_game_result_header),0),FALSE)),"",VLOOKUP($B2015,INDIRECT(nfl_game_result),MATCH(J$1,INDIRECT(nfl_game_result_header),0),FALSE)),"error")</f>
        <v>DEN</v>
      </c>
      <c r="K2015" t="str">
        <f ca="1">IFERROR(IF(ISBLANK(VLOOKUP($B2015,INDIRECT(nfl_game_result),MATCH(K$1,INDIRECT(nfl_game_result_header),0),FALSE)),"",VLOOKUP($B2015,INDIRECT(nfl_game_result),MATCH(K$1,INDIRECT(nfl_game_result_header),0),FALSE)),"error")</f>
        <v>DEN</v>
      </c>
      <c r="L2015" s="23" t="str">
        <f ca="1">IFERROR(IF(ISBLANK(VLOOKUP($B2015,INDIRECT(nfl_game_result),MATCH(L$1,INDIRECT(nfl_game_result_header),0),FALSE)),"",VLOOKUP($B2015,INDIRECT(nfl_game_result),MATCH(L$1,INDIRECT(nfl_game_result_header),0),FALSE)),"error")</f>
        <v/>
      </c>
      <c r="M2015" t="s">
        <v>14</v>
      </c>
      <c r="N2015">
        <v>5</v>
      </c>
      <c r="O2015" t="s">
        <v>88</v>
      </c>
      <c r="P2015">
        <v>16</v>
      </c>
      <c r="Q2015" t="s">
        <v>88</v>
      </c>
      <c r="V2015" s="23" t="s">
        <v>416</v>
      </c>
      <c r="W2015">
        <f ca="1">VALUE(LEFT(C2015, 4))</f>
        <v>2015</v>
      </c>
      <c r="X2015">
        <f ca="1">VALUE(MID(C2015,6,FIND("_",C2015,6)-6))</f>
        <v>13</v>
      </c>
      <c r="Y2015">
        <f ca="1">IF(NOT(OR(ISBLANK(D2015),ISBLANK(E2015),D2015="",E2015="")),D2015-E2015,"")</f>
        <v>-1.5</v>
      </c>
      <c r="Z2015">
        <f ca="1">IF(OR(NOT(ISNUMBER(D2015)),ISBLANK(D2015),D2015="",ISBLANK(N2015)),"",ABS(D2015-N2015))</f>
        <v>2</v>
      </c>
      <c r="AA2015">
        <f ca="1">IF(OR(ISBLANK(J2015),ISBLANK(O2015),J2015="",O2015=""),"",IF(J2015=O2015,1,0))</f>
        <v>0</v>
      </c>
      <c r="AB2015">
        <f ca="1">IF(OR(ISBLANK(K2015),ISBLANK(Q2015),K2015="",Q2015=""),"",IF(K2015=Q2015,1,0))</f>
        <v>0</v>
      </c>
      <c r="AC2015" s="23" t="str">
        <f t="shared" ca="1" si="31"/>
        <v/>
      </c>
    </row>
    <row r="2016" spans="1:29" x14ac:dyDescent="0.25">
      <c r="A2016" s="23">
        <v>2015</v>
      </c>
      <c r="B2016">
        <v>989</v>
      </c>
      <c r="C2016" t="str">
        <f ca="1">IFERROR(VLOOKUP($B2016,INDIRECT(nfl_game_result),MATCH(C$1,INDIRECT(nfl_game_result_header),0),FALSE),"error")</f>
        <v>2015_13_KCY@OAK</v>
      </c>
      <c r="D2016">
        <f ca="1">IFERROR(IF(ISBLANK(VLOOKUP($B2016,INDIRECT(nfl_game_result),MATCH(D$1,INDIRECT(nfl_game_result_header),0),FALSE)),"",VLOOKUP($B2016,INDIRECT(nfl_game_result),MATCH(D$1,INDIRECT(nfl_game_result_header),0),FALSE)),"error")</f>
        <v>3</v>
      </c>
      <c r="E2016">
        <f ca="1">IFERROR(IF(ISBLANK(VLOOKUP($B2016,INDIRECT(nfl_game_result),MATCH(E$1,INDIRECT(nfl_game_result_header),0),FALSE)),"",VLOOKUP($B2016,INDIRECT(nfl_game_result),MATCH(E$1,INDIRECT(nfl_game_result_header),0),FALSE)),"error")</f>
        <v>3</v>
      </c>
      <c r="F2016" s="23" t="str">
        <f ca="1">IFERROR(IF(ISBLANK(VLOOKUP($B2016,INDIRECT(nfl_game_result),MATCH(F$1,INDIRECT(nfl_game_result_header),0),FALSE)),"",VLOOKUP($B2016,INDIRECT(nfl_game_result),MATCH(F$1,INDIRECT(nfl_game_result_header),0),FALSE)),"error")</f>
        <v/>
      </c>
      <c r="G2016" s="23" t="str">
        <f ca="1">IFERROR(IF(ISBLANK(VLOOKUP($B2016,INDIRECT(nfl_game_result),MATCH(G$1,INDIRECT(nfl_game_result_header),0),FALSE)),"",VLOOKUP($B2016,INDIRECT(nfl_game_result),MATCH(G$1,INDIRECT(nfl_game_result_header),0),FALSE)),"error")</f>
        <v/>
      </c>
      <c r="H2016">
        <f ca="1">IFERROR(IF(ISBLANK(VLOOKUP($B2016,INDIRECT(nfl_game_result),MATCH(H$1,INDIRECT(nfl_game_result_header),0),FALSE)),"",VLOOKUP($B2016,INDIRECT(nfl_game_result),MATCH(H$1,INDIRECT(nfl_game_result_header),0),FALSE)),"error")</f>
        <v>20</v>
      </c>
      <c r="I2016">
        <f ca="1">IFERROR(IF(ISBLANK(VLOOKUP($B2016,INDIRECT(nfl_game_result),MATCH(I$1,INDIRECT(nfl_game_result_header),0),FALSE)),"",VLOOKUP($B2016,INDIRECT(nfl_game_result),MATCH(I$1,INDIRECT(nfl_game_result_header),0),FALSE)),"error")</f>
        <v>34</v>
      </c>
      <c r="J2016" t="str">
        <f ca="1">IFERROR(IF(ISBLANK(VLOOKUP($B2016,INDIRECT(nfl_game_result),MATCH(J$1,INDIRECT(nfl_game_result_header),0),FALSE)),"",VLOOKUP($B2016,INDIRECT(nfl_game_result),MATCH(J$1,INDIRECT(nfl_game_result_header),0),FALSE)),"error")</f>
        <v>KCY</v>
      </c>
      <c r="K2016" t="str">
        <f ca="1">IFERROR(IF(ISBLANK(VLOOKUP($B2016,INDIRECT(nfl_game_result),MATCH(K$1,INDIRECT(nfl_game_result_header),0),FALSE)),"",VLOOKUP($B2016,INDIRECT(nfl_game_result),MATCH(K$1,INDIRECT(nfl_game_result_header),0),FALSE)),"error")</f>
        <v>KCY</v>
      </c>
      <c r="L2016" s="23" t="str">
        <f ca="1">IFERROR(IF(ISBLANK(VLOOKUP($B2016,INDIRECT(nfl_game_result),MATCH(L$1,INDIRECT(nfl_game_result_header),0),FALSE)),"",VLOOKUP($B2016,INDIRECT(nfl_game_result),MATCH(L$1,INDIRECT(nfl_game_result_header),0),FALSE)),"error")</f>
        <v/>
      </c>
      <c r="M2016" t="s">
        <v>14</v>
      </c>
      <c r="N2016">
        <v>-2.5</v>
      </c>
      <c r="O2016" t="s">
        <v>85</v>
      </c>
      <c r="P2016">
        <v>12</v>
      </c>
      <c r="Q2016" t="s">
        <v>85</v>
      </c>
      <c r="V2016" s="23" t="s">
        <v>416</v>
      </c>
      <c r="W2016">
        <f ca="1">VALUE(LEFT(C2016, 4))</f>
        <v>2015</v>
      </c>
      <c r="X2016">
        <f ca="1">VALUE(MID(C2016,6,FIND("_",C2016,6)-6))</f>
        <v>13</v>
      </c>
      <c r="Y2016">
        <f ca="1">IF(NOT(OR(ISBLANK(D2016),ISBLANK(E2016),D2016="",E2016="")),D2016-E2016,"")</f>
        <v>0</v>
      </c>
      <c r="Z2016">
        <f ca="1">IF(OR(NOT(ISNUMBER(D2016)),ISBLANK(D2016),D2016="",ISBLANK(N2016)),"",ABS(D2016-N2016))</f>
        <v>5.5</v>
      </c>
      <c r="AA2016">
        <f ca="1">IF(OR(ISBLANK(J2016),ISBLANK(O2016),J2016="",O2016=""),"",IF(J2016=O2016,1,0))</f>
        <v>0</v>
      </c>
      <c r="AB2016">
        <f ca="1">IF(OR(ISBLANK(K2016),ISBLANK(Q2016),K2016="",Q2016=""),"",IF(K2016=Q2016,1,0))</f>
        <v>0</v>
      </c>
      <c r="AC2016" s="23" t="str">
        <f t="shared" ca="1" si="31"/>
        <v/>
      </c>
    </row>
    <row r="2017" spans="1:29" x14ac:dyDescent="0.25">
      <c r="A2017" s="23">
        <v>2016</v>
      </c>
      <c r="B2017">
        <v>990</v>
      </c>
      <c r="C2017" t="str">
        <f ca="1">IFERROR(VLOOKUP($B2017,INDIRECT(nfl_game_result),MATCH(C$1,INDIRECT(nfl_game_result_header),0),FALSE),"error")</f>
        <v>2015_13_CAR@NOR</v>
      </c>
      <c r="D2017">
        <f ca="1">IFERROR(IF(ISBLANK(VLOOKUP($B2017,INDIRECT(nfl_game_result),MATCH(D$1,INDIRECT(nfl_game_result_header),0),FALSE)),"",VLOOKUP($B2017,INDIRECT(nfl_game_result),MATCH(D$1,INDIRECT(nfl_game_result_header),0),FALSE)),"error")</f>
        <v>7</v>
      </c>
      <c r="E2017">
        <f ca="1">IFERROR(IF(ISBLANK(VLOOKUP($B2017,INDIRECT(nfl_game_result),MATCH(E$1,INDIRECT(nfl_game_result_header),0),FALSE)),"",VLOOKUP($B2017,INDIRECT(nfl_game_result),MATCH(E$1,INDIRECT(nfl_game_result_header),0),FALSE)),"error")</f>
        <v>6.5</v>
      </c>
      <c r="F2017" s="23" t="str">
        <f ca="1">IFERROR(IF(ISBLANK(VLOOKUP($B2017,INDIRECT(nfl_game_result),MATCH(F$1,INDIRECT(nfl_game_result_header),0),FALSE)),"",VLOOKUP($B2017,INDIRECT(nfl_game_result),MATCH(F$1,INDIRECT(nfl_game_result_header),0),FALSE)),"error")</f>
        <v/>
      </c>
      <c r="G2017" s="23" t="str">
        <f ca="1">IFERROR(IF(ISBLANK(VLOOKUP($B2017,INDIRECT(nfl_game_result),MATCH(G$1,INDIRECT(nfl_game_result_header),0),FALSE)),"",VLOOKUP($B2017,INDIRECT(nfl_game_result),MATCH(G$1,INDIRECT(nfl_game_result_header),0),FALSE)),"error")</f>
        <v/>
      </c>
      <c r="H2017">
        <f ca="1">IFERROR(IF(ISBLANK(VLOOKUP($B2017,INDIRECT(nfl_game_result),MATCH(H$1,INDIRECT(nfl_game_result_header),0),FALSE)),"",VLOOKUP($B2017,INDIRECT(nfl_game_result),MATCH(H$1,INDIRECT(nfl_game_result_header),0),FALSE)),"error")</f>
        <v>38</v>
      </c>
      <c r="I2017">
        <f ca="1">IFERROR(IF(ISBLANK(VLOOKUP($B2017,INDIRECT(nfl_game_result),MATCH(I$1,INDIRECT(nfl_game_result_header),0),FALSE)),"",VLOOKUP($B2017,INDIRECT(nfl_game_result),MATCH(I$1,INDIRECT(nfl_game_result_header),0),FALSE)),"error")</f>
        <v>41</v>
      </c>
      <c r="J2017" t="str">
        <f ca="1">IFERROR(IF(ISBLANK(VLOOKUP($B2017,INDIRECT(nfl_game_result),MATCH(J$1,INDIRECT(nfl_game_result_header),0),FALSE)),"",VLOOKUP($B2017,INDIRECT(nfl_game_result),MATCH(J$1,INDIRECT(nfl_game_result_header),0),FALSE)),"error")</f>
        <v>NOR</v>
      </c>
      <c r="K2017" t="str">
        <f ca="1">IFERROR(IF(ISBLANK(VLOOKUP($B2017,INDIRECT(nfl_game_result),MATCH(K$1,INDIRECT(nfl_game_result_header),0),FALSE)),"",VLOOKUP($B2017,INDIRECT(nfl_game_result),MATCH(K$1,INDIRECT(nfl_game_result_header),0),FALSE)),"error")</f>
        <v>CAR</v>
      </c>
      <c r="L2017" s="23" t="str">
        <f ca="1">IFERROR(IF(ISBLANK(VLOOKUP($B2017,INDIRECT(nfl_game_result),MATCH(L$1,INDIRECT(nfl_game_result_header),0),FALSE)),"",VLOOKUP($B2017,INDIRECT(nfl_game_result),MATCH(L$1,INDIRECT(nfl_game_result_header),0),FALSE)),"error")</f>
        <v/>
      </c>
      <c r="M2017" t="s">
        <v>14</v>
      </c>
      <c r="N2017">
        <v>7.5</v>
      </c>
      <c r="O2017" t="s">
        <v>335</v>
      </c>
      <c r="P2017">
        <v>7</v>
      </c>
      <c r="Q2017" t="s">
        <v>335</v>
      </c>
      <c r="V2017" s="23" t="s">
        <v>416</v>
      </c>
      <c r="W2017">
        <f ca="1">VALUE(LEFT(C2017, 4))</f>
        <v>2015</v>
      </c>
      <c r="X2017">
        <f ca="1">VALUE(MID(C2017,6,FIND("_",C2017,6)-6))</f>
        <v>13</v>
      </c>
      <c r="Y2017">
        <f ca="1">IF(NOT(OR(ISBLANK(D2017),ISBLANK(E2017),D2017="",E2017="")),D2017-E2017,"")</f>
        <v>0.5</v>
      </c>
      <c r="Z2017">
        <f ca="1">IF(OR(NOT(ISNUMBER(D2017)),ISBLANK(D2017),D2017="",ISBLANK(N2017)),"",ABS(D2017-N2017))</f>
        <v>0.5</v>
      </c>
      <c r="AA2017">
        <f ca="1">IF(OR(ISBLANK(J2017),ISBLANK(O2017),J2017="",O2017=""),"",IF(J2017=O2017,1,0))</f>
        <v>1</v>
      </c>
      <c r="AB2017">
        <f ca="1">IF(OR(ISBLANK(K2017),ISBLANK(Q2017),K2017="",Q2017=""),"",IF(K2017=Q2017,1,0))</f>
        <v>0</v>
      </c>
      <c r="AC2017" s="23" t="str">
        <f t="shared" ca="1" si="31"/>
        <v/>
      </c>
    </row>
    <row r="2018" spans="1:29" x14ac:dyDescent="0.25">
      <c r="A2018" s="23">
        <v>2017</v>
      </c>
      <c r="B2018">
        <v>991</v>
      </c>
      <c r="C2018" t="str">
        <f ca="1">IFERROR(VLOOKUP($B2018,INDIRECT(nfl_game_result),MATCH(C$1,INDIRECT(nfl_game_result_header),0),FALSE),"error")</f>
        <v>2015_13_PHI@NWE</v>
      </c>
      <c r="D2018">
        <f ca="1">IFERROR(IF(ISBLANK(VLOOKUP($B2018,INDIRECT(nfl_game_result),MATCH(D$1,INDIRECT(nfl_game_result_header),0),FALSE)),"",VLOOKUP($B2018,INDIRECT(nfl_game_result),MATCH(D$1,INDIRECT(nfl_game_result_header),0),FALSE)),"error")</f>
        <v>-13</v>
      </c>
      <c r="E2018">
        <f ca="1">IFERROR(IF(ISBLANK(VLOOKUP($B2018,INDIRECT(nfl_game_result),MATCH(E$1,INDIRECT(nfl_game_result_header),0),FALSE)),"",VLOOKUP($B2018,INDIRECT(nfl_game_result),MATCH(E$1,INDIRECT(nfl_game_result_header),0),FALSE)),"error")</f>
        <v>-8.5</v>
      </c>
      <c r="F2018" s="23" t="str">
        <f ca="1">IFERROR(IF(ISBLANK(VLOOKUP($B2018,INDIRECT(nfl_game_result),MATCH(F$1,INDIRECT(nfl_game_result_header),0),FALSE)),"",VLOOKUP($B2018,INDIRECT(nfl_game_result),MATCH(F$1,INDIRECT(nfl_game_result_header),0),FALSE)),"error")</f>
        <v/>
      </c>
      <c r="G2018" s="23" t="str">
        <f ca="1">IFERROR(IF(ISBLANK(VLOOKUP($B2018,INDIRECT(nfl_game_result),MATCH(G$1,INDIRECT(nfl_game_result_header),0),FALSE)),"",VLOOKUP($B2018,INDIRECT(nfl_game_result),MATCH(G$1,INDIRECT(nfl_game_result_header),0),FALSE)),"error")</f>
        <v/>
      </c>
      <c r="H2018">
        <f ca="1">IFERROR(IF(ISBLANK(VLOOKUP($B2018,INDIRECT(nfl_game_result),MATCH(H$1,INDIRECT(nfl_game_result_header),0),FALSE)),"",VLOOKUP($B2018,INDIRECT(nfl_game_result),MATCH(H$1,INDIRECT(nfl_game_result_header),0),FALSE)),"error")</f>
        <v>28</v>
      </c>
      <c r="I2018">
        <f ca="1">IFERROR(IF(ISBLANK(VLOOKUP($B2018,INDIRECT(nfl_game_result),MATCH(I$1,INDIRECT(nfl_game_result_header),0),FALSE)),"",VLOOKUP($B2018,INDIRECT(nfl_game_result),MATCH(I$1,INDIRECT(nfl_game_result_header),0),FALSE)),"error")</f>
        <v>35</v>
      </c>
      <c r="J2018" t="str">
        <f ca="1">IFERROR(IF(ISBLANK(VLOOKUP($B2018,INDIRECT(nfl_game_result),MATCH(J$1,INDIRECT(nfl_game_result_header),0),FALSE)),"",VLOOKUP($B2018,INDIRECT(nfl_game_result),MATCH(J$1,INDIRECT(nfl_game_result_header),0),FALSE)),"error")</f>
        <v>PHI</v>
      </c>
      <c r="K2018" t="str">
        <f ca="1">IFERROR(IF(ISBLANK(VLOOKUP($B2018,INDIRECT(nfl_game_result),MATCH(K$1,INDIRECT(nfl_game_result_header),0),FALSE)),"",VLOOKUP($B2018,INDIRECT(nfl_game_result),MATCH(K$1,INDIRECT(nfl_game_result_header),0),FALSE)),"error")</f>
        <v>PHI</v>
      </c>
      <c r="L2018" s="23" t="str">
        <f ca="1">IFERROR(IF(ISBLANK(VLOOKUP($B2018,INDIRECT(nfl_game_result),MATCH(L$1,INDIRECT(nfl_game_result_header),0),FALSE)),"",VLOOKUP($B2018,INDIRECT(nfl_game_result),MATCH(L$1,INDIRECT(nfl_game_result_header),0),FALSE)),"error")</f>
        <v/>
      </c>
      <c r="M2018" t="s">
        <v>14</v>
      </c>
      <c r="N2018">
        <v>-9</v>
      </c>
      <c r="O2018" t="s">
        <v>332</v>
      </c>
      <c r="P2018">
        <v>12</v>
      </c>
      <c r="Q2018" t="s">
        <v>332</v>
      </c>
      <c r="V2018" s="23" t="s">
        <v>416</v>
      </c>
      <c r="W2018">
        <f ca="1">VALUE(LEFT(C2018, 4))</f>
        <v>2015</v>
      </c>
      <c r="X2018">
        <f ca="1">VALUE(MID(C2018,6,FIND("_",C2018,6)-6))</f>
        <v>13</v>
      </c>
      <c r="Y2018">
        <f ca="1">IF(NOT(OR(ISBLANK(D2018),ISBLANK(E2018),D2018="",E2018="")),D2018-E2018,"")</f>
        <v>-4.5</v>
      </c>
      <c r="Z2018">
        <f ca="1">IF(OR(NOT(ISNUMBER(D2018)),ISBLANK(D2018),D2018="",ISBLANK(N2018)),"",ABS(D2018-N2018))</f>
        <v>4</v>
      </c>
      <c r="AA2018">
        <f ca="1">IF(OR(ISBLANK(J2018),ISBLANK(O2018),J2018="",O2018=""),"",IF(J2018=O2018,1,0))</f>
        <v>0</v>
      </c>
      <c r="AB2018">
        <f ca="1">IF(OR(ISBLANK(K2018),ISBLANK(Q2018),K2018="",Q2018=""),"",IF(K2018=Q2018,1,0))</f>
        <v>0</v>
      </c>
      <c r="AC2018" s="23" t="str">
        <f t="shared" ca="1" si="31"/>
        <v/>
      </c>
    </row>
    <row r="2019" spans="1:29" x14ac:dyDescent="0.25">
      <c r="A2019" s="23">
        <v>2018</v>
      </c>
      <c r="B2019">
        <v>992</v>
      </c>
      <c r="C2019" t="str">
        <f ca="1">IFERROR(VLOOKUP($B2019,INDIRECT(nfl_game_result),MATCH(C$1,INDIRECT(nfl_game_result_header),0),FALSE),"error")</f>
        <v>2015_13_IND@PIT</v>
      </c>
      <c r="D2019">
        <f ca="1">IFERROR(IF(ISBLANK(VLOOKUP($B2019,INDIRECT(nfl_game_result),MATCH(D$1,INDIRECT(nfl_game_result_header),0),FALSE)),"",VLOOKUP($B2019,INDIRECT(nfl_game_result),MATCH(D$1,INDIRECT(nfl_game_result_header),0),FALSE)),"error")</f>
        <v>-6</v>
      </c>
      <c r="E2019">
        <f ca="1">IFERROR(IF(ISBLANK(VLOOKUP($B2019,INDIRECT(nfl_game_result),MATCH(E$1,INDIRECT(nfl_game_result_header),0),FALSE)),"",VLOOKUP($B2019,INDIRECT(nfl_game_result),MATCH(E$1,INDIRECT(nfl_game_result_header),0),FALSE)),"error")</f>
        <v>-7.5</v>
      </c>
      <c r="F2019" s="23" t="str">
        <f ca="1">IFERROR(IF(ISBLANK(VLOOKUP($B2019,INDIRECT(nfl_game_result),MATCH(F$1,INDIRECT(nfl_game_result_header),0),FALSE)),"",VLOOKUP($B2019,INDIRECT(nfl_game_result),MATCH(F$1,INDIRECT(nfl_game_result_header),0),FALSE)),"error")</f>
        <v/>
      </c>
      <c r="G2019" s="23" t="str">
        <f ca="1">IFERROR(IF(ISBLANK(VLOOKUP($B2019,INDIRECT(nfl_game_result),MATCH(G$1,INDIRECT(nfl_game_result_header),0),FALSE)),"",VLOOKUP($B2019,INDIRECT(nfl_game_result),MATCH(G$1,INDIRECT(nfl_game_result_header),0),FALSE)),"error")</f>
        <v/>
      </c>
      <c r="H2019">
        <f ca="1">IFERROR(IF(ISBLANK(VLOOKUP($B2019,INDIRECT(nfl_game_result),MATCH(H$1,INDIRECT(nfl_game_result_header),0),FALSE)),"",VLOOKUP($B2019,INDIRECT(nfl_game_result),MATCH(H$1,INDIRECT(nfl_game_result_header),0),FALSE)),"error")</f>
        <v>45</v>
      </c>
      <c r="I2019">
        <f ca="1">IFERROR(IF(ISBLANK(VLOOKUP($B2019,INDIRECT(nfl_game_result),MATCH(I$1,INDIRECT(nfl_game_result_header),0),FALSE)),"",VLOOKUP($B2019,INDIRECT(nfl_game_result),MATCH(I$1,INDIRECT(nfl_game_result_header),0),FALSE)),"error")</f>
        <v>10</v>
      </c>
      <c r="J2019" t="str">
        <f ca="1">IFERROR(IF(ISBLANK(VLOOKUP($B2019,INDIRECT(nfl_game_result),MATCH(J$1,INDIRECT(nfl_game_result_header),0),FALSE)),"",VLOOKUP($B2019,INDIRECT(nfl_game_result),MATCH(J$1,INDIRECT(nfl_game_result_header),0),FALSE)),"error")</f>
        <v>PIT</v>
      </c>
      <c r="K2019" t="str">
        <f ca="1">IFERROR(IF(ISBLANK(VLOOKUP($B2019,INDIRECT(nfl_game_result),MATCH(K$1,INDIRECT(nfl_game_result_header),0),FALSE)),"",VLOOKUP($B2019,INDIRECT(nfl_game_result),MATCH(K$1,INDIRECT(nfl_game_result_header),0),FALSE)),"error")</f>
        <v>PIT</v>
      </c>
      <c r="L2019" s="23" t="str">
        <f ca="1">IFERROR(IF(ISBLANK(VLOOKUP($B2019,INDIRECT(nfl_game_result),MATCH(L$1,INDIRECT(nfl_game_result_header),0),FALSE)),"",VLOOKUP($B2019,INDIRECT(nfl_game_result),MATCH(L$1,INDIRECT(nfl_game_result_header),0),FALSE)),"error")</f>
        <v/>
      </c>
      <c r="M2019" t="s">
        <v>14</v>
      </c>
      <c r="N2019">
        <v>-4.5</v>
      </c>
      <c r="O2019" t="s">
        <v>87</v>
      </c>
      <c r="P2019">
        <v>6</v>
      </c>
      <c r="Q2019" t="s">
        <v>87</v>
      </c>
      <c r="V2019" s="23" t="s">
        <v>416</v>
      </c>
      <c r="W2019">
        <f ca="1">VALUE(LEFT(C2019, 4))</f>
        <v>2015</v>
      </c>
      <c r="X2019">
        <f ca="1">VALUE(MID(C2019,6,FIND("_",C2019,6)-6))</f>
        <v>13</v>
      </c>
      <c r="Y2019">
        <f ca="1">IF(NOT(OR(ISBLANK(D2019),ISBLANK(E2019),D2019="",E2019="")),D2019-E2019,"")</f>
        <v>1.5</v>
      </c>
      <c r="Z2019">
        <f ca="1">IF(OR(NOT(ISNUMBER(D2019)),ISBLANK(D2019),D2019="",ISBLANK(N2019)),"",ABS(D2019-N2019))</f>
        <v>1.5</v>
      </c>
      <c r="AA2019">
        <f ca="1">IF(OR(ISBLANK(J2019),ISBLANK(O2019),J2019="",O2019=""),"",IF(J2019=O2019,1,0))</f>
        <v>1</v>
      </c>
      <c r="AB2019">
        <f ca="1">IF(OR(ISBLANK(K2019),ISBLANK(Q2019),K2019="",Q2019=""),"",IF(K2019=Q2019,1,0))</f>
        <v>1</v>
      </c>
      <c r="AC2019" s="23" t="str">
        <f t="shared" ca="1" si="31"/>
        <v/>
      </c>
    </row>
    <row r="2020" spans="1:29" x14ac:dyDescent="0.25">
      <c r="A2020" s="23">
        <v>2019</v>
      </c>
      <c r="B2020">
        <v>993</v>
      </c>
      <c r="C2020" t="str">
        <f ca="1">IFERROR(VLOOKUP($B2020,INDIRECT(nfl_game_result),MATCH(C$1,INDIRECT(nfl_game_result_header),0),FALSE),"error")</f>
        <v>2015_13_DAL@WAS</v>
      </c>
      <c r="D2020">
        <f ca="1">IFERROR(IF(ISBLANK(VLOOKUP($B2020,INDIRECT(nfl_game_result),MATCH(D$1,INDIRECT(nfl_game_result_header),0),FALSE)),"",VLOOKUP($B2020,INDIRECT(nfl_game_result),MATCH(D$1,INDIRECT(nfl_game_result_header),0),FALSE)),"error")</f>
        <v>-3</v>
      </c>
      <c r="E2020">
        <f ca="1">IFERROR(IF(ISBLANK(VLOOKUP($B2020,INDIRECT(nfl_game_result),MATCH(E$1,INDIRECT(nfl_game_result_header),0),FALSE)),"",VLOOKUP($B2020,INDIRECT(nfl_game_result),MATCH(E$1,INDIRECT(nfl_game_result_header),0),FALSE)),"error")</f>
        <v>-4</v>
      </c>
      <c r="F2020" s="23" t="str">
        <f ca="1">IFERROR(IF(ISBLANK(VLOOKUP($B2020,INDIRECT(nfl_game_result),MATCH(F$1,INDIRECT(nfl_game_result_header),0),FALSE)),"",VLOOKUP($B2020,INDIRECT(nfl_game_result),MATCH(F$1,INDIRECT(nfl_game_result_header),0),FALSE)),"error")</f>
        <v/>
      </c>
      <c r="G2020" s="23" t="str">
        <f ca="1">IFERROR(IF(ISBLANK(VLOOKUP($B2020,INDIRECT(nfl_game_result),MATCH(G$1,INDIRECT(nfl_game_result_header),0),FALSE)),"",VLOOKUP($B2020,INDIRECT(nfl_game_result),MATCH(G$1,INDIRECT(nfl_game_result_header),0),FALSE)),"error")</f>
        <v/>
      </c>
      <c r="H2020">
        <f ca="1">IFERROR(IF(ISBLANK(VLOOKUP($B2020,INDIRECT(nfl_game_result),MATCH(H$1,INDIRECT(nfl_game_result_header),0),FALSE)),"",VLOOKUP($B2020,INDIRECT(nfl_game_result),MATCH(H$1,INDIRECT(nfl_game_result_header),0),FALSE)),"error")</f>
        <v>16</v>
      </c>
      <c r="I2020">
        <f ca="1">IFERROR(IF(ISBLANK(VLOOKUP($B2020,INDIRECT(nfl_game_result),MATCH(I$1,INDIRECT(nfl_game_result_header),0),FALSE)),"",VLOOKUP($B2020,INDIRECT(nfl_game_result),MATCH(I$1,INDIRECT(nfl_game_result_header),0),FALSE)),"error")</f>
        <v>19</v>
      </c>
      <c r="J2020" t="str">
        <f ca="1">IFERROR(IF(ISBLANK(VLOOKUP($B2020,INDIRECT(nfl_game_result),MATCH(J$1,INDIRECT(nfl_game_result_header),0),FALSE)),"",VLOOKUP($B2020,INDIRECT(nfl_game_result),MATCH(J$1,INDIRECT(nfl_game_result_header),0),FALSE)),"error")</f>
        <v>DAL</v>
      </c>
      <c r="K2020" t="str">
        <f ca="1">IFERROR(IF(ISBLANK(VLOOKUP($B2020,INDIRECT(nfl_game_result),MATCH(K$1,INDIRECT(nfl_game_result_header),0),FALSE)),"",VLOOKUP($B2020,INDIRECT(nfl_game_result),MATCH(K$1,INDIRECT(nfl_game_result_header),0),FALSE)),"error")</f>
        <v>DAL</v>
      </c>
      <c r="L2020" s="23" t="str">
        <f ca="1">IFERROR(IF(ISBLANK(VLOOKUP($B2020,INDIRECT(nfl_game_result),MATCH(L$1,INDIRECT(nfl_game_result_header),0),FALSE)),"",VLOOKUP($B2020,INDIRECT(nfl_game_result),MATCH(L$1,INDIRECT(nfl_game_result_header),0),FALSE)),"error")</f>
        <v/>
      </c>
      <c r="M2020" t="s">
        <v>14</v>
      </c>
      <c r="N2020">
        <v>-4.5</v>
      </c>
      <c r="O2020" t="s">
        <v>94</v>
      </c>
      <c r="P2020">
        <v>1</v>
      </c>
      <c r="Q2020" t="s">
        <v>94</v>
      </c>
      <c r="V2020" s="23" t="s">
        <v>416</v>
      </c>
      <c r="W2020">
        <f ca="1">VALUE(LEFT(C2020, 4))</f>
        <v>2015</v>
      </c>
      <c r="X2020">
        <f ca="1">VALUE(MID(C2020,6,FIND("_",C2020,6)-6))</f>
        <v>13</v>
      </c>
      <c r="Y2020">
        <f ca="1">IF(NOT(OR(ISBLANK(D2020),ISBLANK(E2020),D2020="",E2020="")),D2020-E2020,"")</f>
        <v>1</v>
      </c>
      <c r="Z2020">
        <f ca="1">IF(OR(NOT(ISNUMBER(D2020)),ISBLANK(D2020),D2020="",ISBLANK(N2020)),"",ABS(D2020-N2020))</f>
        <v>1.5</v>
      </c>
      <c r="AA2020">
        <f ca="1">IF(OR(ISBLANK(J2020),ISBLANK(O2020),J2020="",O2020=""),"",IF(J2020=O2020,1,0))</f>
        <v>0</v>
      </c>
      <c r="AB2020">
        <f ca="1">IF(OR(ISBLANK(K2020),ISBLANK(Q2020),K2020="",Q2020=""),"",IF(K2020=Q2020,1,0))</f>
        <v>0</v>
      </c>
      <c r="AC2020" s="23" t="str">
        <f t="shared" ca="1" si="31"/>
        <v/>
      </c>
    </row>
    <row r="2021" spans="1:29" x14ac:dyDescent="0.25">
      <c r="A2021" s="23">
        <v>2020</v>
      </c>
      <c r="B2021">
        <v>994</v>
      </c>
      <c r="C2021" t="str">
        <f ca="1">IFERROR(VLOOKUP($B2021,INDIRECT(nfl_game_result),MATCH(C$1,INDIRECT(nfl_game_result_header),0),FALSE),"error")</f>
        <v>2015_14_MIN@ARI</v>
      </c>
      <c r="D2021">
        <f ca="1">IFERROR(IF(ISBLANK(VLOOKUP($B2021,INDIRECT(nfl_game_result),MATCH(D$1,INDIRECT(nfl_game_result_header),0),FALSE)),"",VLOOKUP($B2021,INDIRECT(nfl_game_result),MATCH(D$1,INDIRECT(nfl_game_result_header),0),FALSE)),"error")</f>
        <v>-7.5</v>
      </c>
      <c r="E2021">
        <f ca="1">IFERROR(IF(ISBLANK(VLOOKUP($B2021,INDIRECT(nfl_game_result),MATCH(E$1,INDIRECT(nfl_game_result_header),0),FALSE)),"",VLOOKUP($B2021,INDIRECT(nfl_game_result),MATCH(E$1,INDIRECT(nfl_game_result_header),0),FALSE)),"error")</f>
        <v>-8.5</v>
      </c>
      <c r="F2021" s="23" t="str">
        <f ca="1">IFERROR(IF(ISBLANK(VLOOKUP($B2021,INDIRECT(nfl_game_result),MATCH(F$1,INDIRECT(nfl_game_result_header),0),FALSE)),"",VLOOKUP($B2021,INDIRECT(nfl_game_result),MATCH(F$1,INDIRECT(nfl_game_result_header),0),FALSE)),"error")</f>
        <v/>
      </c>
      <c r="G2021" s="23" t="str">
        <f ca="1">IFERROR(IF(ISBLANK(VLOOKUP($B2021,INDIRECT(nfl_game_result),MATCH(G$1,INDIRECT(nfl_game_result_header),0),FALSE)),"",VLOOKUP($B2021,INDIRECT(nfl_game_result),MATCH(G$1,INDIRECT(nfl_game_result_header),0),FALSE)),"error")</f>
        <v/>
      </c>
      <c r="H2021">
        <f ca="1">IFERROR(IF(ISBLANK(VLOOKUP($B2021,INDIRECT(nfl_game_result),MATCH(H$1,INDIRECT(nfl_game_result_header),0),FALSE)),"",VLOOKUP($B2021,INDIRECT(nfl_game_result),MATCH(H$1,INDIRECT(nfl_game_result_header),0),FALSE)),"error")</f>
        <v>23</v>
      </c>
      <c r="I2021">
        <f ca="1">IFERROR(IF(ISBLANK(VLOOKUP($B2021,INDIRECT(nfl_game_result),MATCH(I$1,INDIRECT(nfl_game_result_header),0),FALSE)),"",VLOOKUP($B2021,INDIRECT(nfl_game_result),MATCH(I$1,INDIRECT(nfl_game_result_header),0),FALSE)),"error")</f>
        <v>20</v>
      </c>
      <c r="J2021" t="str">
        <f ca="1">IFERROR(IF(ISBLANK(VLOOKUP($B2021,INDIRECT(nfl_game_result),MATCH(J$1,INDIRECT(nfl_game_result_header),0),FALSE)),"",VLOOKUP($B2021,INDIRECT(nfl_game_result),MATCH(J$1,INDIRECT(nfl_game_result_header),0),FALSE)),"error")</f>
        <v>MIN</v>
      </c>
      <c r="K2021" t="str">
        <f ca="1">IFERROR(IF(ISBLANK(VLOOKUP($B2021,INDIRECT(nfl_game_result),MATCH(K$1,INDIRECT(nfl_game_result_header),0),FALSE)),"",VLOOKUP($B2021,INDIRECT(nfl_game_result),MATCH(K$1,INDIRECT(nfl_game_result_header),0),FALSE)),"error")</f>
        <v>ARI</v>
      </c>
      <c r="L2021" s="23" t="str">
        <f ca="1">IFERROR(IF(ISBLANK(VLOOKUP($B2021,INDIRECT(nfl_game_result),MATCH(L$1,INDIRECT(nfl_game_result_header),0),FALSE)),"",VLOOKUP($B2021,INDIRECT(nfl_game_result),MATCH(L$1,INDIRECT(nfl_game_result_header),0),FALSE)),"error")</f>
        <v/>
      </c>
      <c r="M2021" t="s">
        <v>16</v>
      </c>
      <c r="N2021">
        <v>-6.5</v>
      </c>
      <c r="O2021" t="s">
        <v>64</v>
      </c>
      <c r="P2021">
        <v>1</v>
      </c>
      <c r="Q2021" t="s">
        <v>64</v>
      </c>
      <c r="V2021" s="23" t="s">
        <v>416</v>
      </c>
      <c r="W2021">
        <f ca="1">VALUE(LEFT(C2021, 4))</f>
        <v>2015</v>
      </c>
      <c r="X2021">
        <f ca="1">VALUE(MID(C2021,6,FIND("_",C2021,6)-6))</f>
        <v>14</v>
      </c>
      <c r="Y2021">
        <f ca="1">IF(NOT(OR(ISBLANK(D2021),ISBLANK(E2021),D2021="",E2021="")),D2021-E2021,"")</f>
        <v>1</v>
      </c>
      <c r="Z2021">
        <f ca="1">IF(OR(NOT(ISNUMBER(D2021)),ISBLANK(D2021),D2021="",ISBLANK(N2021)),"",ABS(D2021-N2021))</f>
        <v>1</v>
      </c>
      <c r="AA2021">
        <f ca="1">IF(OR(ISBLANK(J2021),ISBLANK(O2021),J2021="",O2021=""),"",IF(J2021=O2021,1,0))</f>
        <v>0</v>
      </c>
      <c r="AB2021">
        <f ca="1">IF(OR(ISBLANK(K2021),ISBLANK(Q2021),K2021="",Q2021=""),"",IF(K2021=Q2021,1,0))</f>
        <v>1</v>
      </c>
      <c r="AC2021" s="23" t="str">
        <f t="shared" ca="1" si="31"/>
        <v/>
      </c>
    </row>
    <row r="2022" spans="1:29" x14ac:dyDescent="0.25">
      <c r="A2022" s="23">
        <v>2021</v>
      </c>
      <c r="B2022">
        <v>995</v>
      </c>
      <c r="C2022" t="str">
        <f ca="1">IFERROR(VLOOKUP($B2022,INDIRECT(nfl_game_result),MATCH(C$1,INDIRECT(nfl_game_result_header),0),FALSE),"error")</f>
        <v>2015_14_BUF@PHI</v>
      </c>
      <c r="D2022">
        <f ca="1">IFERROR(IF(ISBLANK(VLOOKUP($B2022,INDIRECT(nfl_game_result),MATCH(D$1,INDIRECT(nfl_game_result_header),0),FALSE)),"",VLOOKUP($B2022,INDIRECT(nfl_game_result),MATCH(D$1,INDIRECT(nfl_game_result_header),0),FALSE)),"error")</f>
        <v>-2</v>
      </c>
      <c r="E2022">
        <f ca="1">IFERROR(IF(ISBLANK(VLOOKUP($B2022,INDIRECT(nfl_game_result),MATCH(E$1,INDIRECT(nfl_game_result_header),0),FALSE)),"",VLOOKUP($B2022,INDIRECT(nfl_game_result),MATCH(E$1,INDIRECT(nfl_game_result_header),0),FALSE)),"error")</f>
        <v>0</v>
      </c>
      <c r="F2022" s="23" t="str">
        <f ca="1">IFERROR(IF(ISBLANK(VLOOKUP($B2022,INDIRECT(nfl_game_result),MATCH(F$1,INDIRECT(nfl_game_result_header),0),FALSE)),"",VLOOKUP($B2022,INDIRECT(nfl_game_result),MATCH(F$1,INDIRECT(nfl_game_result_header),0),FALSE)),"error")</f>
        <v/>
      </c>
      <c r="G2022" s="23" t="str">
        <f ca="1">IFERROR(IF(ISBLANK(VLOOKUP($B2022,INDIRECT(nfl_game_result),MATCH(G$1,INDIRECT(nfl_game_result_header),0),FALSE)),"",VLOOKUP($B2022,INDIRECT(nfl_game_result),MATCH(G$1,INDIRECT(nfl_game_result_header),0),FALSE)),"error")</f>
        <v/>
      </c>
      <c r="H2022">
        <f ca="1">IFERROR(IF(ISBLANK(VLOOKUP($B2022,INDIRECT(nfl_game_result),MATCH(H$1,INDIRECT(nfl_game_result_header),0),FALSE)),"",VLOOKUP($B2022,INDIRECT(nfl_game_result),MATCH(H$1,INDIRECT(nfl_game_result_header),0),FALSE)),"error")</f>
        <v>23</v>
      </c>
      <c r="I2022">
        <f ca="1">IFERROR(IF(ISBLANK(VLOOKUP($B2022,INDIRECT(nfl_game_result),MATCH(I$1,INDIRECT(nfl_game_result_header),0),FALSE)),"",VLOOKUP($B2022,INDIRECT(nfl_game_result),MATCH(I$1,INDIRECT(nfl_game_result_header),0),FALSE)),"error")</f>
        <v>20</v>
      </c>
      <c r="J2022" t="str">
        <f ca="1">IFERROR(IF(ISBLANK(VLOOKUP($B2022,INDIRECT(nfl_game_result),MATCH(J$1,INDIRECT(nfl_game_result_header),0),FALSE)),"",VLOOKUP($B2022,INDIRECT(nfl_game_result),MATCH(J$1,INDIRECT(nfl_game_result_header),0),FALSE)),"error")</f>
        <v>PHI</v>
      </c>
      <c r="K2022" t="str">
        <f ca="1">IFERROR(IF(ISBLANK(VLOOKUP($B2022,INDIRECT(nfl_game_result),MATCH(K$1,INDIRECT(nfl_game_result_header),0),FALSE)),"",VLOOKUP($B2022,INDIRECT(nfl_game_result),MATCH(K$1,INDIRECT(nfl_game_result_header),0),FALSE)),"error")</f>
        <v>PHI</v>
      </c>
      <c r="L2022" s="23" t="str">
        <f ca="1">IFERROR(IF(ISBLANK(VLOOKUP($B2022,INDIRECT(nfl_game_result),MATCH(L$1,INDIRECT(nfl_game_result_header),0),FALSE)),"",VLOOKUP($B2022,INDIRECT(nfl_game_result),MATCH(L$1,INDIRECT(nfl_game_result_header),0),FALSE)),"error")</f>
        <v/>
      </c>
      <c r="M2022" t="s">
        <v>16</v>
      </c>
      <c r="N2022">
        <v>1</v>
      </c>
      <c r="O2022" t="s">
        <v>66</v>
      </c>
      <c r="P2022">
        <v>3</v>
      </c>
      <c r="Q2022" t="s">
        <v>66</v>
      </c>
      <c r="V2022" s="23" t="s">
        <v>416</v>
      </c>
      <c r="W2022">
        <f ca="1">VALUE(LEFT(C2022, 4))</f>
        <v>2015</v>
      </c>
      <c r="X2022">
        <f ca="1">VALUE(MID(C2022,6,FIND("_",C2022,6)-6))</f>
        <v>14</v>
      </c>
      <c r="Y2022">
        <f ca="1">IF(NOT(OR(ISBLANK(D2022),ISBLANK(E2022),D2022="",E2022="")),D2022-E2022,"")</f>
        <v>-2</v>
      </c>
      <c r="Z2022">
        <f ca="1">IF(OR(NOT(ISNUMBER(D2022)),ISBLANK(D2022),D2022="",ISBLANK(N2022)),"",ABS(D2022-N2022))</f>
        <v>3</v>
      </c>
      <c r="AA2022">
        <f ca="1">IF(OR(ISBLANK(J2022),ISBLANK(O2022),J2022="",O2022=""),"",IF(J2022=O2022,1,0))</f>
        <v>0</v>
      </c>
      <c r="AB2022">
        <f ca="1">IF(OR(ISBLANK(K2022),ISBLANK(Q2022),K2022="",Q2022=""),"",IF(K2022=Q2022,1,0))</f>
        <v>0</v>
      </c>
      <c r="AC2022" s="23" t="str">
        <f t="shared" ca="1" si="31"/>
        <v/>
      </c>
    </row>
    <row r="2023" spans="1:29" x14ac:dyDescent="0.25">
      <c r="A2023" s="23">
        <v>2022</v>
      </c>
      <c r="B2023">
        <v>996</v>
      </c>
      <c r="C2023" t="str">
        <f ca="1">IFERROR(VLOOKUP($B2023,INDIRECT(nfl_game_result),MATCH(C$1,INDIRECT(nfl_game_result_header),0),FALSE),"error")</f>
        <v>2015_14_SFO@CLE</v>
      </c>
      <c r="D2023">
        <f ca="1">IFERROR(IF(ISBLANK(VLOOKUP($B2023,INDIRECT(nfl_game_result),MATCH(D$1,INDIRECT(nfl_game_result_header),0),FALSE)),"",VLOOKUP($B2023,INDIRECT(nfl_game_result),MATCH(D$1,INDIRECT(nfl_game_result_header),0),FALSE)),"error")</f>
        <v>-1</v>
      </c>
      <c r="E2023">
        <f ca="1">IFERROR(IF(ISBLANK(VLOOKUP($B2023,INDIRECT(nfl_game_result),MATCH(E$1,INDIRECT(nfl_game_result_header),0),FALSE)),"",VLOOKUP($B2023,INDIRECT(nfl_game_result),MATCH(E$1,INDIRECT(nfl_game_result_header),0),FALSE)),"error")</f>
        <v>-1.5</v>
      </c>
      <c r="F2023" s="23" t="str">
        <f ca="1">IFERROR(IF(ISBLANK(VLOOKUP($B2023,INDIRECT(nfl_game_result),MATCH(F$1,INDIRECT(nfl_game_result_header),0),FALSE)),"",VLOOKUP($B2023,INDIRECT(nfl_game_result),MATCH(F$1,INDIRECT(nfl_game_result_header),0),FALSE)),"error")</f>
        <v/>
      </c>
      <c r="G2023" s="23" t="str">
        <f ca="1">IFERROR(IF(ISBLANK(VLOOKUP($B2023,INDIRECT(nfl_game_result),MATCH(G$1,INDIRECT(nfl_game_result_header),0),FALSE)),"",VLOOKUP($B2023,INDIRECT(nfl_game_result),MATCH(G$1,INDIRECT(nfl_game_result_header),0),FALSE)),"error")</f>
        <v/>
      </c>
      <c r="H2023">
        <f ca="1">IFERROR(IF(ISBLANK(VLOOKUP($B2023,INDIRECT(nfl_game_result),MATCH(H$1,INDIRECT(nfl_game_result_header),0),FALSE)),"",VLOOKUP($B2023,INDIRECT(nfl_game_result),MATCH(H$1,INDIRECT(nfl_game_result_header),0),FALSE)),"error")</f>
        <v>24</v>
      </c>
      <c r="I2023">
        <f ca="1">IFERROR(IF(ISBLANK(VLOOKUP($B2023,INDIRECT(nfl_game_result),MATCH(I$1,INDIRECT(nfl_game_result_header),0),FALSE)),"",VLOOKUP($B2023,INDIRECT(nfl_game_result),MATCH(I$1,INDIRECT(nfl_game_result_header),0),FALSE)),"error")</f>
        <v>10</v>
      </c>
      <c r="J2023" t="str">
        <f ca="1">IFERROR(IF(ISBLANK(VLOOKUP($B2023,INDIRECT(nfl_game_result),MATCH(J$1,INDIRECT(nfl_game_result_header),0),FALSE)),"",VLOOKUP($B2023,INDIRECT(nfl_game_result),MATCH(J$1,INDIRECT(nfl_game_result_header),0),FALSE)),"error")</f>
        <v>CLE</v>
      </c>
      <c r="K2023" t="str">
        <f ca="1">IFERROR(IF(ISBLANK(VLOOKUP($B2023,INDIRECT(nfl_game_result),MATCH(K$1,INDIRECT(nfl_game_result_header),0),FALSE)),"",VLOOKUP($B2023,INDIRECT(nfl_game_result),MATCH(K$1,INDIRECT(nfl_game_result_header),0),FALSE)),"error")</f>
        <v>CLE</v>
      </c>
      <c r="L2023" s="23" t="str">
        <f ca="1">IFERROR(IF(ISBLANK(VLOOKUP($B2023,INDIRECT(nfl_game_result),MATCH(L$1,INDIRECT(nfl_game_result_header),0),FALSE)),"",VLOOKUP($B2023,INDIRECT(nfl_game_result),MATCH(L$1,INDIRECT(nfl_game_result_header),0),FALSE)),"error")</f>
        <v/>
      </c>
      <c r="M2023" t="s">
        <v>16</v>
      </c>
      <c r="N2023">
        <v>1.5</v>
      </c>
      <c r="O2023" t="s">
        <v>333</v>
      </c>
      <c r="P2023">
        <v>14</v>
      </c>
      <c r="Q2023" t="s">
        <v>333</v>
      </c>
      <c r="V2023" s="23" t="s">
        <v>416</v>
      </c>
      <c r="W2023">
        <f ca="1">VALUE(LEFT(C2023, 4))</f>
        <v>2015</v>
      </c>
      <c r="X2023">
        <f ca="1">VALUE(MID(C2023,6,FIND("_",C2023,6)-6))</f>
        <v>14</v>
      </c>
      <c r="Y2023">
        <f ca="1">IF(NOT(OR(ISBLANK(D2023),ISBLANK(E2023),D2023="",E2023="")),D2023-E2023,"")</f>
        <v>0.5</v>
      </c>
      <c r="Z2023">
        <f ca="1">IF(OR(NOT(ISNUMBER(D2023)),ISBLANK(D2023),D2023="",ISBLANK(N2023)),"",ABS(D2023-N2023))</f>
        <v>2.5</v>
      </c>
      <c r="AA2023">
        <f ca="1">IF(OR(ISBLANK(J2023),ISBLANK(O2023),J2023="",O2023=""),"",IF(J2023=O2023,1,0))</f>
        <v>0</v>
      </c>
      <c r="AB2023">
        <f ca="1">IF(OR(ISBLANK(K2023),ISBLANK(Q2023),K2023="",Q2023=""),"",IF(K2023=Q2023,1,0))</f>
        <v>0</v>
      </c>
      <c r="AC2023" s="23" t="str">
        <f t="shared" ca="1" si="31"/>
        <v/>
      </c>
    </row>
    <row r="2024" spans="1:29" x14ac:dyDescent="0.25">
      <c r="A2024" s="23">
        <v>2023</v>
      </c>
      <c r="B2024">
        <v>997</v>
      </c>
      <c r="C2024" t="str">
        <f ca="1">IFERROR(VLOOKUP($B2024,INDIRECT(nfl_game_result),MATCH(C$1,INDIRECT(nfl_game_result_header),0),FALSE),"error")</f>
        <v>2015_14_DET@STL</v>
      </c>
      <c r="D2024">
        <f ca="1">IFERROR(IF(ISBLANK(VLOOKUP($B2024,INDIRECT(nfl_game_result),MATCH(D$1,INDIRECT(nfl_game_result_header),0),FALSE)),"",VLOOKUP($B2024,INDIRECT(nfl_game_result),MATCH(D$1,INDIRECT(nfl_game_result_header),0),FALSE)),"error")</f>
        <v>-1</v>
      </c>
      <c r="E2024">
        <f ca="1">IFERROR(IF(ISBLANK(VLOOKUP($B2024,INDIRECT(nfl_game_result),MATCH(E$1,INDIRECT(nfl_game_result_header),0),FALSE)),"",VLOOKUP($B2024,INDIRECT(nfl_game_result),MATCH(E$1,INDIRECT(nfl_game_result_header),0),FALSE)),"error")</f>
        <v>3</v>
      </c>
      <c r="F2024" s="23" t="str">
        <f ca="1">IFERROR(IF(ISBLANK(VLOOKUP($B2024,INDIRECT(nfl_game_result),MATCH(F$1,INDIRECT(nfl_game_result_header),0),FALSE)),"",VLOOKUP($B2024,INDIRECT(nfl_game_result),MATCH(F$1,INDIRECT(nfl_game_result_header),0),FALSE)),"error")</f>
        <v/>
      </c>
      <c r="G2024" s="23" t="str">
        <f ca="1">IFERROR(IF(ISBLANK(VLOOKUP($B2024,INDIRECT(nfl_game_result),MATCH(G$1,INDIRECT(nfl_game_result_header),0),FALSE)),"",VLOOKUP($B2024,INDIRECT(nfl_game_result),MATCH(G$1,INDIRECT(nfl_game_result_header),0),FALSE)),"error")</f>
        <v/>
      </c>
      <c r="H2024">
        <f ca="1">IFERROR(IF(ISBLANK(VLOOKUP($B2024,INDIRECT(nfl_game_result),MATCH(H$1,INDIRECT(nfl_game_result_header),0),FALSE)),"",VLOOKUP($B2024,INDIRECT(nfl_game_result),MATCH(H$1,INDIRECT(nfl_game_result_header),0),FALSE)),"error")</f>
        <v>21</v>
      </c>
      <c r="I2024">
        <f ca="1">IFERROR(IF(ISBLANK(VLOOKUP($B2024,INDIRECT(nfl_game_result),MATCH(I$1,INDIRECT(nfl_game_result_header),0),FALSE)),"",VLOOKUP($B2024,INDIRECT(nfl_game_result),MATCH(I$1,INDIRECT(nfl_game_result_header),0),FALSE)),"error")</f>
        <v>14</v>
      </c>
      <c r="J2024" t="str">
        <f ca="1">IFERROR(IF(ISBLANK(VLOOKUP($B2024,INDIRECT(nfl_game_result),MATCH(J$1,INDIRECT(nfl_game_result_header),0),FALSE)),"",VLOOKUP($B2024,INDIRECT(nfl_game_result),MATCH(J$1,INDIRECT(nfl_game_result_header),0),FALSE)),"error")</f>
        <v>STL</v>
      </c>
      <c r="K2024" t="str">
        <f ca="1">IFERROR(IF(ISBLANK(VLOOKUP($B2024,INDIRECT(nfl_game_result),MATCH(K$1,INDIRECT(nfl_game_result_header),0),FALSE)),"",VLOOKUP($B2024,INDIRECT(nfl_game_result),MATCH(K$1,INDIRECT(nfl_game_result_header),0),FALSE)),"error")</f>
        <v>STL</v>
      </c>
      <c r="L2024" s="23" t="str">
        <f ca="1">IFERROR(IF(ISBLANK(VLOOKUP($B2024,INDIRECT(nfl_game_result),MATCH(L$1,INDIRECT(nfl_game_result_header),0),FALSE)),"",VLOOKUP($B2024,INDIRECT(nfl_game_result),MATCH(L$1,INDIRECT(nfl_game_result_header),0),FALSE)),"error")</f>
        <v/>
      </c>
      <c r="M2024" t="s">
        <v>16</v>
      </c>
      <c r="N2024">
        <v>-2</v>
      </c>
      <c r="O2024" t="s">
        <v>73</v>
      </c>
      <c r="P2024">
        <v>5</v>
      </c>
      <c r="Q2024" t="s">
        <v>73</v>
      </c>
      <c r="V2024" s="23" t="s">
        <v>416</v>
      </c>
      <c r="W2024">
        <f ca="1">VALUE(LEFT(C2024, 4))</f>
        <v>2015</v>
      </c>
      <c r="X2024">
        <f ca="1">VALUE(MID(C2024,6,FIND("_",C2024,6)-6))</f>
        <v>14</v>
      </c>
      <c r="Y2024">
        <f ca="1">IF(NOT(OR(ISBLANK(D2024),ISBLANK(E2024),D2024="",E2024="")),D2024-E2024,"")</f>
        <v>-4</v>
      </c>
      <c r="Z2024">
        <f ca="1">IF(OR(NOT(ISNUMBER(D2024)),ISBLANK(D2024),D2024="",ISBLANK(N2024)),"",ABS(D2024-N2024))</f>
        <v>1</v>
      </c>
      <c r="AA2024">
        <f ca="1">IF(OR(ISBLANK(J2024),ISBLANK(O2024),J2024="",O2024=""),"",IF(J2024=O2024,1,0))</f>
        <v>0</v>
      </c>
      <c r="AB2024">
        <f ca="1">IF(OR(ISBLANK(K2024),ISBLANK(Q2024),K2024="",Q2024=""),"",IF(K2024=Q2024,1,0))</f>
        <v>0</v>
      </c>
      <c r="AC2024" s="23" t="str">
        <f t="shared" ca="1" si="31"/>
        <v/>
      </c>
    </row>
    <row r="2025" spans="1:29" x14ac:dyDescent="0.25">
      <c r="A2025" s="23">
        <v>2024</v>
      </c>
      <c r="B2025">
        <v>998</v>
      </c>
      <c r="C2025" t="str">
        <f ca="1">IFERROR(VLOOKUP($B2025,INDIRECT(nfl_game_result),MATCH(C$1,INDIRECT(nfl_game_result_header),0),FALSE),"error")</f>
        <v>2015_14_NOR@TBY</v>
      </c>
      <c r="D2025">
        <f ca="1">IFERROR(IF(ISBLANK(VLOOKUP($B2025,INDIRECT(nfl_game_result),MATCH(D$1,INDIRECT(nfl_game_result_header),0),FALSE)),"",VLOOKUP($B2025,INDIRECT(nfl_game_result),MATCH(D$1,INDIRECT(nfl_game_result_header),0),FALSE)),"error")</f>
        <v>-4</v>
      </c>
      <c r="E2025">
        <f ca="1">IFERROR(IF(ISBLANK(VLOOKUP($B2025,INDIRECT(nfl_game_result),MATCH(E$1,INDIRECT(nfl_game_result_header),0),FALSE)),"",VLOOKUP($B2025,INDIRECT(nfl_game_result),MATCH(E$1,INDIRECT(nfl_game_result_header),0),FALSE)),"error")</f>
        <v>-4</v>
      </c>
      <c r="F2025" s="23" t="str">
        <f ca="1">IFERROR(IF(ISBLANK(VLOOKUP($B2025,INDIRECT(nfl_game_result),MATCH(F$1,INDIRECT(nfl_game_result_header),0),FALSE)),"",VLOOKUP($B2025,INDIRECT(nfl_game_result),MATCH(F$1,INDIRECT(nfl_game_result_header),0),FALSE)),"error")</f>
        <v/>
      </c>
      <c r="G2025" s="23" t="str">
        <f ca="1">IFERROR(IF(ISBLANK(VLOOKUP($B2025,INDIRECT(nfl_game_result),MATCH(G$1,INDIRECT(nfl_game_result_header),0),FALSE)),"",VLOOKUP($B2025,INDIRECT(nfl_game_result),MATCH(G$1,INDIRECT(nfl_game_result_header),0),FALSE)),"error")</f>
        <v/>
      </c>
      <c r="H2025">
        <f ca="1">IFERROR(IF(ISBLANK(VLOOKUP($B2025,INDIRECT(nfl_game_result),MATCH(H$1,INDIRECT(nfl_game_result_header),0),FALSE)),"",VLOOKUP($B2025,INDIRECT(nfl_game_result),MATCH(H$1,INDIRECT(nfl_game_result_header),0),FALSE)),"error")</f>
        <v>17</v>
      </c>
      <c r="I2025">
        <f ca="1">IFERROR(IF(ISBLANK(VLOOKUP($B2025,INDIRECT(nfl_game_result),MATCH(I$1,INDIRECT(nfl_game_result_header),0),FALSE)),"",VLOOKUP($B2025,INDIRECT(nfl_game_result),MATCH(I$1,INDIRECT(nfl_game_result_header),0),FALSE)),"error")</f>
        <v>24</v>
      </c>
      <c r="J2025" t="str">
        <f ca="1">IFERROR(IF(ISBLANK(VLOOKUP($B2025,INDIRECT(nfl_game_result),MATCH(J$1,INDIRECT(nfl_game_result_header),0),FALSE)),"",VLOOKUP($B2025,INDIRECT(nfl_game_result),MATCH(J$1,INDIRECT(nfl_game_result_header),0),FALSE)),"error")</f>
        <v>NOR</v>
      </c>
      <c r="K2025" t="str">
        <f ca="1">IFERROR(IF(ISBLANK(VLOOKUP($B2025,INDIRECT(nfl_game_result),MATCH(K$1,INDIRECT(nfl_game_result_header),0),FALSE)),"",VLOOKUP($B2025,INDIRECT(nfl_game_result),MATCH(K$1,INDIRECT(nfl_game_result_header),0),FALSE)),"error")</f>
        <v>NOR</v>
      </c>
      <c r="L2025" s="23" t="str">
        <f ca="1">IFERROR(IF(ISBLANK(VLOOKUP($B2025,INDIRECT(nfl_game_result),MATCH(L$1,INDIRECT(nfl_game_result_header),0),FALSE)),"",VLOOKUP($B2025,INDIRECT(nfl_game_result),MATCH(L$1,INDIRECT(nfl_game_result_header),0),FALSE)),"error")</f>
        <v/>
      </c>
      <c r="M2025" t="s">
        <v>16</v>
      </c>
      <c r="N2025">
        <v>-4</v>
      </c>
      <c r="O2025" t="s">
        <v>334</v>
      </c>
      <c r="P2025">
        <v>9</v>
      </c>
      <c r="Q2025" t="s">
        <v>334</v>
      </c>
      <c r="V2025" s="23" t="s">
        <v>416</v>
      </c>
      <c r="W2025">
        <f ca="1">VALUE(LEFT(C2025, 4))</f>
        <v>2015</v>
      </c>
      <c r="X2025">
        <f ca="1">VALUE(MID(C2025,6,FIND("_",C2025,6)-6))</f>
        <v>14</v>
      </c>
      <c r="Y2025">
        <f ca="1">IF(NOT(OR(ISBLANK(D2025),ISBLANK(E2025),D2025="",E2025="")),D2025-E2025,"")</f>
        <v>0</v>
      </c>
      <c r="Z2025">
        <f ca="1">IF(OR(NOT(ISNUMBER(D2025)),ISBLANK(D2025),D2025="",ISBLANK(N2025)),"",ABS(D2025-N2025))</f>
        <v>0</v>
      </c>
      <c r="AA2025">
        <f ca="1">IF(OR(ISBLANK(J2025),ISBLANK(O2025),J2025="",O2025=""),"",IF(J2025=O2025,1,0))</f>
        <v>0</v>
      </c>
      <c r="AB2025">
        <f ca="1">IF(OR(ISBLANK(K2025),ISBLANK(Q2025),K2025="",Q2025=""),"",IF(K2025=Q2025,1,0))</f>
        <v>0</v>
      </c>
      <c r="AC2025" s="23" t="str">
        <f t="shared" ca="1" si="31"/>
        <v/>
      </c>
    </row>
    <row r="2026" spans="1:29" x14ac:dyDescent="0.25">
      <c r="A2026" s="23">
        <v>2025</v>
      </c>
      <c r="B2026">
        <v>999</v>
      </c>
      <c r="C2026" t="str">
        <f ca="1">IFERROR(VLOOKUP($B2026,INDIRECT(nfl_game_result),MATCH(C$1,INDIRECT(nfl_game_result_header),0),FALSE),"error")</f>
        <v>2015_14_TEN@NYJ</v>
      </c>
      <c r="D2026">
        <f ca="1">IFERROR(IF(ISBLANK(VLOOKUP($B2026,INDIRECT(nfl_game_result),MATCH(D$1,INDIRECT(nfl_game_result_header),0),FALSE)),"",VLOOKUP($B2026,INDIRECT(nfl_game_result),MATCH(D$1,INDIRECT(nfl_game_result_header),0),FALSE)),"error")</f>
        <v>-7</v>
      </c>
      <c r="E2026">
        <f ca="1">IFERROR(IF(ISBLANK(VLOOKUP($B2026,INDIRECT(nfl_game_result),MATCH(E$1,INDIRECT(nfl_game_result_header),0),FALSE)),"",VLOOKUP($B2026,INDIRECT(nfl_game_result),MATCH(E$1,INDIRECT(nfl_game_result_header),0),FALSE)),"error")</f>
        <v>-7</v>
      </c>
      <c r="F2026" s="23" t="str">
        <f ca="1">IFERROR(IF(ISBLANK(VLOOKUP($B2026,INDIRECT(nfl_game_result),MATCH(F$1,INDIRECT(nfl_game_result_header),0),FALSE)),"",VLOOKUP($B2026,INDIRECT(nfl_game_result),MATCH(F$1,INDIRECT(nfl_game_result_header),0),FALSE)),"error")</f>
        <v/>
      </c>
      <c r="G2026" s="23" t="str">
        <f ca="1">IFERROR(IF(ISBLANK(VLOOKUP($B2026,INDIRECT(nfl_game_result),MATCH(G$1,INDIRECT(nfl_game_result_header),0),FALSE)),"",VLOOKUP($B2026,INDIRECT(nfl_game_result),MATCH(G$1,INDIRECT(nfl_game_result_header),0),FALSE)),"error")</f>
        <v/>
      </c>
      <c r="H2026">
        <f ca="1">IFERROR(IF(ISBLANK(VLOOKUP($B2026,INDIRECT(nfl_game_result),MATCH(H$1,INDIRECT(nfl_game_result_header),0),FALSE)),"",VLOOKUP($B2026,INDIRECT(nfl_game_result),MATCH(H$1,INDIRECT(nfl_game_result_header),0),FALSE)),"error")</f>
        <v>30</v>
      </c>
      <c r="I2026">
        <f ca="1">IFERROR(IF(ISBLANK(VLOOKUP($B2026,INDIRECT(nfl_game_result),MATCH(I$1,INDIRECT(nfl_game_result_header),0),FALSE)),"",VLOOKUP($B2026,INDIRECT(nfl_game_result),MATCH(I$1,INDIRECT(nfl_game_result_header),0),FALSE)),"error")</f>
        <v>8</v>
      </c>
      <c r="J2026" t="str">
        <f ca="1">IFERROR(IF(ISBLANK(VLOOKUP($B2026,INDIRECT(nfl_game_result),MATCH(J$1,INDIRECT(nfl_game_result_header),0),FALSE)),"",VLOOKUP($B2026,INDIRECT(nfl_game_result),MATCH(J$1,INDIRECT(nfl_game_result_header),0),FALSE)),"error")</f>
        <v>NYJ</v>
      </c>
      <c r="K2026" t="str">
        <f ca="1">IFERROR(IF(ISBLANK(VLOOKUP($B2026,INDIRECT(nfl_game_result),MATCH(K$1,INDIRECT(nfl_game_result_header),0),FALSE)),"",VLOOKUP($B2026,INDIRECT(nfl_game_result),MATCH(K$1,INDIRECT(nfl_game_result_header),0),FALSE)),"error")</f>
        <v>NYJ</v>
      </c>
      <c r="L2026" s="23" t="str">
        <f ca="1">IFERROR(IF(ISBLANK(VLOOKUP($B2026,INDIRECT(nfl_game_result),MATCH(L$1,INDIRECT(nfl_game_result_header),0),FALSE)),"",VLOOKUP($B2026,INDIRECT(nfl_game_result),MATCH(L$1,INDIRECT(nfl_game_result_header),0),FALSE)),"error")</f>
        <v/>
      </c>
      <c r="M2026" t="s">
        <v>16</v>
      </c>
      <c r="N2026">
        <v>-6</v>
      </c>
      <c r="O2026" t="s">
        <v>93</v>
      </c>
      <c r="P2026">
        <v>13</v>
      </c>
      <c r="Q2026" t="s">
        <v>84</v>
      </c>
      <c r="V2026" s="23" t="s">
        <v>416</v>
      </c>
      <c r="W2026">
        <f ca="1">VALUE(LEFT(C2026, 4))</f>
        <v>2015</v>
      </c>
      <c r="X2026">
        <f ca="1">VALUE(MID(C2026,6,FIND("_",C2026,6)-6))</f>
        <v>14</v>
      </c>
      <c r="Y2026">
        <f ca="1">IF(NOT(OR(ISBLANK(D2026),ISBLANK(E2026),D2026="",E2026="")),D2026-E2026,"")</f>
        <v>0</v>
      </c>
      <c r="Z2026">
        <f ca="1">IF(OR(NOT(ISNUMBER(D2026)),ISBLANK(D2026),D2026="",ISBLANK(N2026)),"",ABS(D2026-N2026))</f>
        <v>1</v>
      </c>
      <c r="AA2026">
        <f ca="1">IF(OR(ISBLANK(J2026),ISBLANK(O2026),J2026="",O2026=""),"",IF(J2026=O2026,1,0))</f>
        <v>0</v>
      </c>
      <c r="AB2026">
        <f ca="1">IF(OR(ISBLANK(K2026),ISBLANK(Q2026),K2026="",Q2026=""),"",IF(K2026=Q2026,1,0))</f>
        <v>1</v>
      </c>
      <c r="AC2026" s="23" t="str">
        <f t="shared" ca="1" si="31"/>
        <v/>
      </c>
    </row>
    <row r="2027" spans="1:29" x14ac:dyDescent="0.25">
      <c r="A2027" s="23">
        <v>2026</v>
      </c>
      <c r="B2027">
        <v>1000</v>
      </c>
      <c r="C2027" t="str">
        <f ca="1">IFERROR(VLOOKUP($B2027,INDIRECT(nfl_game_result),MATCH(C$1,INDIRECT(nfl_game_result_header),0),FALSE),"error")</f>
        <v>2015_14_PIT@CIN</v>
      </c>
      <c r="D2027">
        <f ca="1">IFERROR(IF(ISBLANK(VLOOKUP($B2027,INDIRECT(nfl_game_result),MATCH(D$1,INDIRECT(nfl_game_result_header),0),FALSE)),"",VLOOKUP($B2027,INDIRECT(nfl_game_result),MATCH(D$1,INDIRECT(nfl_game_result_header),0),FALSE)),"error")</f>
        <v>-3.5</v>
      </c>
      <c r="E2027">
        <f ca="1">IFERROR(IF(ISBLANK(VLOOKUP($B2027,INDIRECT(nfl_game_result),MATCH(E$1,INDIRECT(nfl_game_result_header),0),FALSE)),"",VLOOKUP($B2027,INDIRECT(nfl_game_result),MATCH(E$1,INDIRECT(nfl_game_result_header),0),FALSE)),"error")</f>
        <v>-3</v>
      </c>
      <c r="F2027" s="23" t="str">
        <f ca="1">IFERROR(IF(ISBLANK(VLOOKUP($B2027,INDIRECT(nfl_game_result),MATCH(F$1,INDIRECT(nfl_game_result_header),0),FALSE)),"",VLOOKUP($B2027,INDIRECT(nfl_game_result),MATCH(F$1,INDIRECT(nfl_game_result_header),0),FALSE)),"error")</f>
        <v/>
      </c>
      <c r="G2027" s="23" t="str">
        <f ca="1">IFERROR(IF(ISBLANK(VLOOKUP($B2027,INDIRECT(nfl_game_result),MATCH(G$1,INDIRECT(nfl_game_result_header),0),FALSE)),"",VLOOKUP($B2027,INDIRECT(nfl_game_result),MATCH(G$1,INDIRECT(nfl_game_result_header),0),FALSE)),"error")</f>
        <v/>
      </c>
      <c r="H2027">
        <f ca="1">IFERROR(IF(ISBLANK(VLOOKUP($B2027,INDIRECT(nfl_game_result),MATCH(H$1,INDIRECT(nfl_game_result_header),0),FALSE)),"",VLOOKUP($B2027,INDIRECT(nfl_game_result),MATCH(H$1,INDIRECT(nfl_game_result_header),0),FALSE)),"error")</f>
        <v>20</v>
      </c>
      <c r="I2027">
        <f ca="1">IFERROR(IF(ISBLANK(VLOOKUP($B2027,INDIRECT(nfl_game_result),MATCH(I$1,INDIRECT(nfl_game_result_header),0),FALSE)),"",VLOOKUP($B2027,INDIRECT(nfl_game_result),MATCH(I$1,INDIRECT(nfl_game_result_header),0),FALSE)),"error")</f>
        <v>33</v>
      </c>
      <c r="J2027" t="str">
        <f ca="1">IFERROR(IF(ISBLANK(VLOOKUP($B2027,INDIRECT(nfl_game_result),MATCH(J$1,INDIRECT(nfl_game_result_header),0),FALSE)),"",VLOOKUP($B2027,INDIRECT(nfl_game_result),MATCH(J$1,INDIRECT(nfl_game_result_header),0),FALSE)),"error")</f>
        <v>PIT</v>
      </c>
      <c r="K2027" t="str">
        <f ca="1">IFERROR(IF(ISBLANK(VLOOKUP($B2027,INDIRECT(nfl_game_result),MATCH(K$1,INDIRECT(nfl_game_result_header),0),FALSE)),"",VLOOKUP($B2027,INDIRECT(nfl_game_result),MATCH(K$1,INDIRECT(nfl_game_result_header),0),FALSE)),"error")</f>
        <v>PIT</v>
      </c>
      <c r="L2027" s="23" t="str">
        <f ca="1">IFERROR(IF(ISBLANK(VLOOKUP($B2027,INDIRECT(nfl_game_result),MATCH(L$1,INDIRECT(nfl_game_result_header),0),FALSE)),"",VLOOKUP($B2027,INDIRECT(nfl_game_result),MATCH(L$1,INDIRECT(nfl_game_result_header),0),FALSE)),"error")</f>
        <v/>
      </c>
      <c r="M2027" t="s">
        <v>16</v>
      </c>
      <c r="N2027">
        <v>-3</v>
      </c>
      <c r="O2027" t="s">
        <v>87</v>
      </c>
      <c r="P2027">
        <v>8</v>
      </c>
      <c r="Q2027" t="s">
        <v>87</v>
      </c>
      <c r="V2027" s="23" t="s">
        <v>416</v>
      </c>
      <c r="W2027">
        <f ca="1">VALUE(LEFT(C2027, 4))</f>
        <v>2015</v>
      </c>
      <c r="X2027">
        <f ca="1">VALUE(MID(C2027,6,FIND("_",C2027,6)-6))</f>
        <v>14</v>
      </c>
      <c r="Y2027">
        <f ca="1">IF(NOT(OR(ISBLANK(D2027),ISBLANK(E2027),D2027="",E2027="")),D2027-E2027,"")</f>
        <v>-0.5</v>
      </c>
      <c r="Z2027">
        <f ca="1">IF(OR(NOT(ISNUMBER(D2027)),ISBLANK(D2027),D2027="",ISBLANK(N2027)),"",ABS(D2027-N2027))</f>
        <v>0.5</v>
      </c>
      <c r="AA2027">
        <f ca="1">IF(OR(ISBLANK(J2027),ISBLANK(O2027),J2027="",O2027=""),"",IF(J2027=O2027,1,0))</f>
        <v>1</v>
      </c>
      <c r="AB2027">
        <f ca="1">IF(OR(ISBLANK(K2027),ISBLANK(Q2027),K2027="",Q2027=""),"",IF(K2027=Q2027,1,0))</f>
        <v>1</v>
      </c>
      <c r="AC2027" s="23" t="str">
        <f t="shared" ca="1" si="31"/>
        <v/>
      </c>
    </row>
    <row r="2028" spans="1:29" x14ac:dyDescent="0.25">
      <c r="A2028" s="23">
        <v>2027</v>
      </c>
      <c r="B2028">
        <v>1001</v>
      </c>
      <c r="C2028" t="str">
        <f ca="1">IFERROR(VLOOKUP($B2028,INDIRECT(nfl_game_result),MATCH(C$1,INDIRECT(nfl_game_result_header),0),FALSE),"error")</f>
        <v>2015_14_IND@JAX</v>
      </c>
      <c r="D2028">
        <f ca="1">IFERROR(IF(ISBLANK(VLOOKUP($B2028,INDIRECT(nfl_game_result),MATCH(D$1,INDIRECT(nfl_game_result_header),0),FALSE)),"",VLOOKUP($B2028,INDIRECT(nfl_game_result),MATCH(D$1,INDIRECT(nfl_game_result_header),0),FALSE)),"error")</f>
        <v>0</v>
      </c>
      <c r="E2028">
        <f ca="1">IFERROR(IF(ISBLANK(VLOOKUP($B2028,INDIRECT(nfl_game_result),MATCH(E$1,INDIRECT(nfl_game_result_header),0),FALSE)),"",VLOOKUP($B2028,INDIRECT(nfl_game_result),MATCH(E$1,INDIRECT(nfl_game_result_header),0),FALSE)),"error")</f>
        <v>0</v>
      </c>
      <c r="F2028" s="23" t="str">
        <f ca="1">IFERROR(IF(ISBLANK(VLOOKUP($B2028,INDIRECT(nfl_game_result),MATCH(F$1,INDIRECT(nfl_game_result_header),0),FALSE)),"",VLOOKUP($B2028,INDIRECT(nfl_game_result),MATCH(F$1,INDIRECT(nfl_game_result_header),0),FALSE)),"error")</f>
        <v/>
      </c>
      <c r="G2028" s="23" t="str">
        <f ca="1">IFERROR(IF(ISBLANK(VLOOKUP($B2028,INDIRECT(nfl_game_result),MATCH(G$1,INDIRECT(nfl_game_result_header),0),FALSE)),"",VLOOKUP($B2028,INDIRECT(nfl_game_result),MATCH(G$1,INDIRECT(nfl_game_result_header),0),FALSE)),"error")</f>
        <v/>
      </c>
      <c r="H2028">
        <f ca="1">IFERROR(IF(ISBLANK(VLOOKUP($B2028,INDIRECT(nfl_game_result),MATCH(H$1,INDIRECT(nfl_game_result_header),0),FALSE)),"",VLOOKUP($B2028,INDIRECT(nfl_game_result),MATCH(H$1,INDIRECT(nfl_game_result_header),0),FALSE)),"error")</f>
        <v>51</v>
      </c>
      <c r="I2028">
        <f ca="1">IFERROR(IF(ISBLANK(VLOOKUP($B2028,INDIRECT(nfl_game_result),MATCH(I$1,INDIRECT(nfl_game_result_header),0),FALSE)),"",VLOOKUP($B2028,INDIRECT(nfl_game_result),MATCH(I$1,INDIRECT(nfl_game_result_header),0),FALSE)),"error")</f>
        <v>16</v>
      </c>
      <c r="J2028" t="str">
        <f ca="1">IFERROR(IF(ISBLANK(VLOOKUP($B2028,INDIRECT(nfl_game_result),MATCH(J$1,INDIRECT(nfl_game_result_header),0),FALSE)),"",VLOOKUP($B2028,INDIRECT(nfl_game_result),MATCH(J$1,INDIRECT(nfl_game_result_header),0),FALSE)),"error")</f>
        <v>JAX</v>
      </c>
      <c r="K2028" t="str">
        <f ca="1">IFERROR(IF(ISBLANK(VLOOKUP($B2028,INDIRECT(nfl_game_result),MATCH(K$1,INDIRECT(nfl_game_result_header),0),FALSE)),"",VLOOKUP($B2028,INDIRECT(nfl_game_result),MATCH(K$1,INDIRECT(nfl_game_result_header),0),FALSE)),"error")</f>
        <v>JAX</v>
      </c>
      <c r="L2028" s="23" t="str">
        <f ca="1">IFERROR(IF(ISBLANK(VLOOKUP($B2028,INDIRECT(nfl_game_result),MATCH(L$1,INDIRECT(nfl_game_result_header),0),FALSE)),"",VLOOKUP($B2028,INDIRECT(nfl_game_result),MATCH(L$1,INDIRECT(nfl_game_result_header),0),FALSE)),"error")</f>
        <v/>
      </c>
      <c r="M2028" t="s">
        <v>16</v>
      </c>
      <c r="N2028">
        <v>0</v>
      </c>
      <c r="O2028" t="s">
        <v>77</v>
      </c>
      <c r="P2028">
        <v>12</v>
      </c>
      <c r="Q2028" t="s">
        <v>77</v>
      </c>
      <c r="V2028" s="23" t="s">
        <v>416</v>
      </c>
      <c r="W2028">
        <f ca="1">VALUE(LEFT(C2028, 4))</f>
        <v>2015</v>
      </c>
      <c r="X2028">
        <f ca="1">VALUE(MID(C2028,6,FIND("_",C2028,6)-6))</f>
        <v>14</v>
      </c>
      <c r="Y2028">
        <f ca="1">IF(NOT(OR(ISBLANK(D2028),ISBLANK(E2028),D2028="",E2028="")),D2028-E2028,"")</f>
        <v>0</v>
      </c>
      <c r="Z2028">
        <f ca="1">IF(OR(NOT(ISNUMBER(D2028)),ISBLANK(D2028),D2028="",ISBLANK(N2028)),"",ABS(D2028-N2028))</f>
        <v>0</v>
      </c>
      <c r="AA2028">
        <f ca="1">IF(OR(ISBLANK(J2028),ISBLANK(O2028),J2028="",O2028=""),"",IF(J2028=O2028,1,0))</f>
        <v>1</v>
      </c>
      <c r="AB2028">
        <f ca="1">IF(OR(ISBLANK(K2028),ISBLANK(Q2028),K2028="",Q2028=""),"",IF(K2028=Q2028,1,0))</f>
        <v>1</v>
      </c>
      <c r="AC2028" s="23" t="str">
        <f t="shared" ca="1" si="31"/>
        <v/>
      </c>
    </row>
    <row r="2029" spans="1:29" x14ac:dyDescent="0.25">
      <c r="A2029" s="23">
        <v>2028</v>
      </c>
      <c r="B2029">
        <v>1002</v>
      </c>
      <c r="C2029" t="str">
        <f ca="1">IFERROR(VLOOKUP($B2029,INDIRECT(nfl_game_result),MATCH(C$1,INDIRECT(nfl_game_result_header),0),FALSE),"error")</f>
        <v>2015_14_SD@KCY</v>
      </c>
      <c r="D2029">
        <f ca="1">IFERROR(IF(ISBLANK(VLOOKUP($B2029,INDIRECT(nfl_game_result),MATCH(D$1,INDIRECT(nfl_game_result_header),0),FALSE)),"",VLOOKUP($B2029,INDIRECT(nfl_game_result),MATCH(D$1,INDIRECT(nfl_game_result_header),0),FALSE)),"error")</f>
        <v>-10</v>
      </c>
      <c r="E2029">
        <f ca="1">IFERROR(IF(ISBLANK(VLOOKUP($B2029,INDIRECT(nfl_game_result),MATCH(E$1,INDIRECT(nfl_game_result_header),0),FALSE)),"",VLOOKUP($B2029,INDIRECT(nfl_game_result),MATCH(E$1,INDIRECT(nfl_game_result_header),0),FALSE)),"error")</f>
        <v>-10.5</v>
      </c>
      <c r="F2029" s="23" t="str">
        <f ca="1">IFERROR(IF(ISBLANK(VLOOKUP($B2029,INDIRECT(nfl_game_result),MATCH(F$1,INDIRECT(nfl_game_result_header),0),FALSE)),"",VLOOKUP($B2029,INDIRECT(nfl_game_result),MATCH(F$1,INDIRECT(nfl_game_result_header),0),FALSE)),"error")</f>
        <v/>
      </c>
      <c r="G2029" s="23" t="str">
        <f ca="1">IFERROR(IF(ISBLANK(VLOOKUP($B2029,INDIRECT(nfl_game_result),MATCH(G$1,INDIRECT(nfl_game_result_header),0),FALSE)),"",VLOOKUP($B2029,INDIRECT(nfl_game_result),MATCH(G$1,INDIRECT(nfl_game_result_header),0),FALSE)),"error")</f>
        <v/>
      </c>
      <c r="H2029">
        <f ca="1">IFERROR(IF(ISBLANK(VLOOKUP($B2029,INDIRECT(nfl_game_result),MATCH(H$1,INDIRECT(nfl_game_result_header),0),FALSE)),"",VLOOKUP($B2029,INDIRECT(nfl_game_result),MATCH(H$1,INDIRECT(nfl_game_result_header),0),FALSE)),"error")</f>
        <v>10</v>
      </c>
      <c r="I2029">
        <f ca="1">IFERROR(IF(ISBLANK(VLOOKUP($B2029,INDIRECT(nfl_game_result),MATCH(I$1,INDIRECT(nfl_game_result_header),0),FALSE)),"",VLOOKUP($B2029,INDIRECT(nfl_game_result),MATCH(I$1,INDIRECT(nfl_game_result_header),0),FALSE)),"error")</f>
        <v>3</v>
      </c>
      <c r="J2029" t="str">
        <f ca="1">IFERROR(IF(ISBLANK(VLOOKUP($B2029,INDIRECT(nfl_game_result),MATCH(J$1,INDIRECT(nfl_game_result_header),0),FALSE)),"",VLOOKUP($B2029,INDIRECT(nfl_game_result),MATCH(J$1,INDIRECT(nfl_game_result_header),0),FALSE)),"error")</f>
        <v>SD</v>
      </c>
      <c r="K2029" t="str">
        <f ca="1">IFERROR(IF(ISBLANK(VLOOKUP($B2029,INDIRECT(nfl_game_result),MATCH(K$1,INDIRECT(nfl_game_result_header),0),FALSE)),"",VLOOKUP($B2029,INDIRECT(nfl_game_result),MATCH(K$1,INDIRECT(nfl_game_result_header),0),FALSE)),"error")</f>
        <v>KCY</v>
      </c>
      <c r="L2029" s="23" t="str">
        <f ca="1">IFERROR(IF(ISBLANK(VLOOKUP($B2029,INDIRECT(nfl_game_result),MATCH(L$1,INDIRECT(nfl_game_result_header),0),FALSE)),"",VLOOKUP($B2029,INDIRECT(nfl_game_result),MATCH(L$1,INDIRECT(nfl_game_result_header),0),FALSE)),"error")</f>
        <v/>
      </c>
      <c r="M2029" t="s">
        <v>16</v>
      </c>
      <c r="N2029">
        <v>-10</v>
      </c>
      <c r="O2029" t="s">
        <v>331</v>
      </c>
      <c r="P2029">
        <v>4</v>
      </c>
      <c r="Q2029" t="s">
        <v>331</v>
      </c>
      <c r="V2029" s="23" t="s">
        <v>416</v>
      </c>
      <c r="W2029">
        <f ca="1">VALUE(LEFT(C2029, 4))</f>
        <v>2015</v>
      </c>
      <c r="X2029">
        <f ca="1">VALUE(MID(C2029,6,FIND("_",C2029,6)-6))</f>
        <v>14</v>
      </c>
      <c r="Y2029">
        <f ca="1">IF(NOT(OR(ISBLANK(D2029),ISBLANK(E2029),D2029="",E2029="")),D2029-E2029,"")</f>
        <v>0.5</v>
      </c>
      <c r="Z2029">
        <f ca="1">IF(OR(NOT(ISNUMBER(D2029)),ISBLANK(D2029),D2029="",ISBLANK(N2029)),"",ABS(D2029-N2029))</f>
        <v>0</v>
      </c>
      <c r="AA2029">
        <f ca="1">IF(OR(ISBLANK(J2029),ISBLANK(O2029),J2029="",O2029=""),"",IF(J2029=O2029,1,0))</f>
        <v>0</v>
      </c>
      <c r="AB2029">
        <f ca="1">IF(OR(ISBLANK(K2029),ISBLANK(Q2029),K2029="",Q2029=""),"",IF(K2029=Q2029,1,0))</f>
        <v>1</v>
      </c>
      <c r="AC2029" s="23" t="str">
        <f t="shared" ca="1" si="31"/>
        <v/>
      </c>
    </row>
    <row r="2030" spans="1:29" x14ac:dyDescent="0.25">
      <c r="A2030" s="23">
        <v>2029</v>
      </c>
      <c r="B2030">
        <v>1003</v>
      </c>
      <c r="C2030" t="str">
        <f ca="1">IFERROR(VLOOKUP($B2030,INDIRECT(nfl_game_result),MATCH(C$1,INDIRECT(nfl_game_result_header),0),FALSE),"error")</f>
        <v>2015_14_WAS@CHI</v>
      </c>
      <c r="D2030">
        <f ca="1">IFERROR(IF(ISBLANK(VLOOKUP($B2030,INDIRECT(nfl_game_result),MATCH(D$1,INDIRECT(nfl_game_result_header),0),FALSE)),"",VLOOKUP($B2030,INDIRECT(nfl_game_result),MATCH(D$1,INDIRECT(nfl_game_result_header),0),FALSE)),"error")</f>
        <v>-3</v>
      </c>
      <c r="E2030">
        <f ca="1">IFERROR(IF(ISBLANK(VLOOKUP($B2030,INDIRECT(nfl_game_result),MATCH(E$1,INDIRECT(nfl_game_result_header),0),FALSE)),"",VLOOKUP($B2030,INDIRECT(nfl_game_result),MATCH(E$1,INDIRECT(nfl_game_result_header),0),FALSE)),"error")</f>
        <v>-3.5</v>
      </c>
      <c r="F2030" s="23" t="str">
        <f ca="1">IFERROR(IF(ISBLANK(VLOOKUP($B2030,INDIRECT(nfl_game_result),MATCH(F$1,INDIRECT(nfl_game_result_header),0),FALSE)),"",VLOOKUP($B2030,INDIRECT(nfl_game_result),MATCH(F$1,INDIRECT(nfl_game_result_header),0),FALSE)),"error")</f>
        <v/>
      </c>
      <c r="G2030" s="23" t="str">
        <f ca="1">IFERROR(IF(ISBLANK(VLOOKUP($B2030,INDIRECT(nfl_game_result),MATCH(G$1,INDIRECT(nfl_game_result_header),0),FALSE)),"",VLOOKUP($B2030,INDIRECT(nfl_game_result),MATCH(G$1,INDIRECT(nfl_game_result_header),0),FALSE)),"error")</f>
        <v/>
      </c>
      <c r="H2030">
        <f ca="1">IFERROR(IF(ISBLANK(VLOOKUP($B2030,INDIRECT(nfl_game_result),MATCH(H$1,INDIRECT(nfl_game_result_header),0),FALSE)),"",VLOOKUP($B2030,INDIRECT(nfl_game_result),MATCH(H$1,INDIRECT(nfl_game_result_header),0),FALSE)),"error")</f>
        <v>21</v>
      </c>
      <c r="I2030">
        <f ca="1">IFERROR(IF(ISBLANK(VLOOKUP($B2030,INDIRECT(nfl_game_result),MATCH(I$1,INDIRECT(nfl_game_result_header),0),FALSE)),"",VLOOKUP($B2030,INDIRECT(nfl_game_result),MATCH(I$1,INDIRECT(nfl_game_result_header),0),FALSE)),"error")</f>
        <v>24</v>
      </c>
      <c r="J2030" t="str">
        <f ca="1">IFERROR(IF(ISBLANK(VLOOKUP($B2030,INDIRECT(nfl_game_result),MATCH(J$1,INDIRECT(nfl_game_result_header),0),FALSE)),"",VLOOKUP($B2030,INDIRECT(nfl_game_result),MATCH(J$1,INDIRECT(nfl_game_result_header),0),FALSE)),"error")</f>
        <v>WAS</v>
      </c>
      <c r="K2030" t="str">
        <f ca="1">IFERROR(IF(ISBLANK(VLOOKUP($B2030,INDIRECT(nfl_game_result),MATCH(K$1,INDIRECT(nfl_game_result_header),0),FALSE)),"",VLOOKUP($B2030,INDIRECT(nfl_game_result),MATCH(K$1,INDIRECT(nfl_game_result_header),0),FALSE)),"error")</f>
        <v>WAS</v>
      </c>
      <c r="L2030" s="23" t="str">
        <f ca="1">IFERROR(IF(ISBLANK(VLOOKUP($B2030,INDIRECT(nfl_game_result),MATCH(L$1,INDIRECT(nfl_game_result_header),0),FALSE)),"",VLOOKUP($B2030,INDIRECT(nfl_game_result),MATCH(L$1,INDIRECT(nfl_game_result_header),0),FALSE)),"error")</f>
        <v/>
      </c>
      <c r="M2030" t="s">
        <v>16</v>
      </c>
      <c r="N2030">
        <v>-3</v>
      </c>
      <c r="O2030" t="s">
        <v>68</v>
      </c>
      <c r="P2030">
        <v>15</v>
      </c>
      <c r="Q2030" t="s">
        <v>68</v>
      </c>
      <c r="V2030" s="23" t="s">
        <v>416</v>
      </c>
      <c r="W2030">
        <f ca="1">VALUE(LEFT(C2030, 4))</f>
        <v>2015</v>
      </c>
      <c r="X2030">
        <f ca="1">VALUE(MID(C2030,6,FIND("_",C2030,6)-6))</f>
        <v>14</v>
      </c>
      <c r="Y2030">
        <f ca="1">IF(NOT(OR(ISBLANK(D2030),ISBLANK(E2030),D2030="",E2030="")),D2030-E2030,"")</f>
        <v>0.5</v>
      </c>
      <c r="Z2030">
        <f ca="1">IF(OR(NOT(ISNUMBER(D2030)),ISBLANK(D2030),D2030="",ISBLANK(N2030)),"",ABS(D2030-N2030))</f>
        <v>0</v>
      </c>
      <c r="AA2030">
        <f ca="1">IF(OR(ISBLANK(J2030),ISBLANK(O2030),J2030="",O2030=""),"",IF(J2030=O2030,1,0))</f>
        <v>0</v>
      </c>
      <c r="AB2030">
        <f ca="1">IF(OR(ISBLANK(K2030),ISBLANK(Q2030),K2030="",Q2030=""),"",IF(K2030=Q2030,1,0))</f>
        <v>0</v>
      </c>
      <c r="AC2030" s="23" t="str">
        <f t="shared" ca="1" si="31"/>
        <v/>
      </c>
    </row>
    <row r="2031" spans="1:29" x14ac:dyDescent="0.25">
      <c r="A2031" s="23">
        <v>2030</v>
      </c>
      <c r="B2031">
        <v>1004</v>
      </c>
      <c r="C2031" t="str">
        <f ca="1">IFERROR(VLOOKUP($B2031,INDIRECT(nfl_game_result),MATCH(C$1,INDIRECT(nfl_game_result_header),0),FALSE),"error")</f>
        <v>2015_14_ATL@CAR</v>
      </c>
      <c r="D2031">
        <f ca="1">IFERROR(IF(ISBLANK(VLOOKUP($B2031,INDIRECT(nfl_game_result),MATCH(D$1,INDIRECT(nfl_game_result_header),0),FALSE)),"",VLOOKUP($B2031,INDIRECT(nfl_game_result),MATCH(D$1,INDIRECT(nfl_game_result_header),0),FALSE)),"error")</f>
        <v>-7.5</v>
      </c>
      <c r="E2031">
        <f ca="1">IFERROR(IF(ISBLANK(VLOOKUP($B2031,INDIRECT(nfl_game_result),MATCH(E$1,INDIRECT(nfl_game_result_header),0),FALSE)),"",VLOOKUP($B2031,INDIRECT(nfl_game_result),MATCH(E$1,INDIRECT(nfl_game_result_header),0),FALSE)),"error")</f>
        <v>-8.5</v>
      </c>
      <c r="F2031" s="23" t="str">
        <f ca="1">IFERROR(IF(ISBLANK(VLOOKUP($B2031,INDIRECT(nfl_game_result),MATCH(F$1,INDIRECT(nfl_game_result_header),0),FALSE)),"",VLOOKUP($B2031,INDIRECT(nfl_game_result),MATCH(F$1,INDIRECT(nfl_game_result_header),0),FALSE)),"error")</f>
        <v/>
      </c>
      <c r="G2031" s="23" t="str">
        <f ca="1">IFERROR(IF(ISBLANK(VLOOKUP($B2031,INDIRECT(nfl_game_result),MATCH(G$1,INDIRECT(nfl_game_result_header),0),FALSE)),"",VLOOKUP($B2031,INDIRECT(nfl_game_result),MATCH(G$1,INDIRECT(nfl_game_result_header),0),FALSE)),"error")</f>
        <v/>
      </c>
      <c r="H2031">
        <f ca="1">IFERROR(IF(ISBLANK(VLOOKUP($B2031,INDIRECT(nfl_game_result),MATCH(H$1,INDIRECT(nfl_game_result_header),0),FALSE)),"",VLOOKUP($B2031,INDIRECT(nfl_game_result),MATCH(H$1,INDIRECT(nfl_game_result_header),0),FALSE)),"error")</f>
        <v>38</v>
      </c>
      <c r="I2031">
        <f ca="1">IFERROR(IF(ISBLANK(VLOOKUP($B2031,INDIRECT(nfl_game_result),MATCH(I$1,INDIRECT(nfl_game_result_header),0),FALSE)),"",VLOOKUP($B2031,INDIRECT(nfl_game_result),MATCH(I$1,INDIRECT(nfl_game_result_header),0),FALSE)),"error")</f>
        <v>0</v>
      </c>
      <c r="J2031" t="str">
        <f ca="1">IFERROR(IF(ISBLANK(VLOOKUP($B2031,INDIRECT(nfl_game_result),MATCH(J$1,INDIRECT(nfl_game_result_header),0),FALSE)),"",VLOOKUP($B2031,INDIRECT(nfl_game_result),MATCH(J$1,INDIRECT(nfl_game_result_header),0),FALSE)),"error")</f>
        <v>CAR</v>
      </c>
      <c r="K2031" t="str">
        <f ca="1">IFERROR(IF(ISBLANK(VLOOKUP($B2031,INDIRECT(nfl_game_result),MATCH(K$1,INDIRECT(nfl_game_result_header),0),FALSE)),"",VLOOKUP($B2031,INDIRECT(nfl_game_result),MATCH(K$1,INDIRECT(nfl_game_result_header),0),FALSE)),"error")</f>
        <v>CAR</v>
      </c>
      <c r="L2031" s="23" t="str">
        <f ca="1">IFERROR(IF(ISBLANK(VLOOKUP($B2031,INDIRECT(nfl_game_result),MATCH(L$1,INDIRECT(nfl_game_result_header),0),FALSE)),"",VLOOKUP($B2031,INDIRECT(nfl_game_result),MATCH(L$1,INDIRECT(nfl_game_result_header),0),FALSE)),"error")</f>
        <v/>
      </c>
      <c r="M2031" t="s">
        <v>16</v>
      </c>
      <c r="N2031">
        <v>-8</v>
      </c>
      <c r="O2031" t="s">
        <v>67</v>
      </c>
      <c r="P2031">
        <v>11</v>
      </c>
      <c r="Q2031" t="s">
        <v>67</v>
      </c>
      <c r="V2031" s="23" t="s">
        <v>416</v>
      </c>
      <c r="W2031">
        <f ca="1">VALUE(LEFT(C2031, 4))</f>
        <v>2015</v>
      </c>
      <c r="X2031">
        <f ca="1">VALUE(MID(C2031,6,FIND("_",C2031,6)-6))</f>
        <v>14</v>
      </c>
      <c r="Y2031">
        <f ca="1">IF(NOT(OR(ISBLANK(D2031),ISBLANK(E2031),D2031="",E2031="")),D2031-E2031,"")</f>
        <v>1</v>
      </c>
      <c r="Z2031">
        <f ca="1">IF(OR(NOT(ISNUMBER(D2031)),ISBLANK(D2031),D2031="",ISBLANK(N2031)),"",ABS(D2031-N2031))</f>
        <v>0.5</v>
      </c>
      <c r="AA2031">
        <f ca="1">IF(OR(ISBLANK(J2031),ISBLANK(O2031),J2031="",O2031=""),"",IF(J2031=O2031,1,0))</f>
        <v>1</v>
      </c>
      <c r="AB2031">
        <f ca="1">IF(OR(ISBLANK(K2031),ISBLANK(Q2031),K2031="",Q2031=""),"",IF(K2031=Q2031,1,0))</f>
        <v>1</v>
      </c>
      <c r="AC2031" s="23" t="str">
        <f t="shared" ca="1" si="31"/>
        <v/>
      </c>
    </row>
    <row r="2032" spans="1:29" x14ac:dyDescent="0.25">
      <c r="A2032" s="23">
        <v>2031</v>
      </c>
      <c r="B2032">
        <v>1005</v>
      </c>
      <c r="C2032" t="str">
        <f ca="1">IFERROR(VLOOKUP($B2032,INDIRECT(nfl_game_result),MATCH(C$1,INDIRECT(nfl_game_result_header),0),FALSE),"error")</f>
        <v>2015_14_SEA@BAL</v>
      </c>
      <c r="D2032">
        <f ca="1">IFERROR(IF(ISBLANK(VLOOKUP($B2032,INDIRECT(nfl_game_result),MATCH(D$1,INDIRECT(nfl_game_result_header),0),FALSE)),"",VLOOKUP($B2032,INDIRECT(nfl_game_result),MATCH(D$1,INDIRECT(nfl_game_result_header),0),FALSE)),"error")</f>
        <v>6</v>
      </c>
      <c r="E2032">
        <f ca="1">IFERROR(IF(ISBLANK(VLOOKUP($B2032,INDIRECT(nfl_game_result),MATCH(E$1,INDIRECT(nfl_game_result_header),0),FALSE)),"",VLOOKUP($B2032,INDIRECT(nfl_game_result),MATCH(E$1,INDIRECT(nfl_game_result_header),0),FALSE)),"error")</f>
        <v>10</v>
      </c>
      <c r="F2032" s="23" t="str">
        <f ca="1">IFERROR(IF(ISBLANK(VLOOKUP($B2032,INDIRECT(nfl_game_result),MATCH(F$1,INDIRECT(nfl_game_result_header),0),FALSE)),"",VLOOKUP($B2032,INDIRECT(nfl_game_result),MATCH(F$1,INDIRECT(nfl_game_result_header),0),FALSE)),"error")</f>
        <v/>
      </c>
      <c r="G2032" s="23" t="str">
        <f ca="1">IFERROR(IF(ISBLANK(VLOOKUP($B2032,INDIRECT(nfl_game_result),MATCH(G$1,INDIRECT(nfl_game_result_header),0),FALSE)),"",VLOOKUP($B2032,INDIRECT(nfl_game_result),MATCH(G$1,INDIRECT(nfl_game_result_header),0),FALSE)),"error")</f>
        <v/>
      </c>
      <c r="H2032">
        <f ca="1">IFERROR(IF(ISBLANK(VLOOKUP($B2032,INDIRECT(nfl_game_result),MATCH(H$1,INDIRECT(nfl_game_result_header),0),FALSE)),"",VLOOKUP($B2032,INDIRECT(nfl_game_result),MATCH(H$1,INDIRECT(nfl_game_result_header),0),FALSE)),"error")</f>
        <v>6</v>
      </c>
      <c r="I2032">
        <f ca="1">IFERROR(IF(ISBLANK(VLOOKUP($B2032,INDIRECT(nfl_game_result),MATCH(I$1,INDIRECT(nfl_game_result_header),0),FALSE)),"",VLOOKUP($B2032,INDIRECT(nfl_game_result),MATCH(I$1,INDIRECT(nfl_game_result_header),0),FALSE)),"error")</f>
        <v>35</v>
      </c>
      <c r="J2032" t="str">
        <f ca="1">IFERROR(IF(ISBLANK(VLOOKUP($B2032,INDIRECT(nfl_game_result),MATCH(J$1,INDIRECT(nfl_game_result_header),0),FALSE)),"",VLOOKUP($B2032,INDIRECT(nfl_game_result),MATCH(J$1,INDIRECT(nfl_game_result_header),0),FALSE)),"error")</f>
        <v>SEA</v>
      </c>
      <c r="K2032" t="str">
        <f ca="1">IFERROR(IF(ISBLANK(VLOOKUP($B2032,INDIRECT(nfl_game_result),MATCH(K$1,INDIRECT(nfl_game_result_header),0),FALSE)),"",VLOOKUP($B2032,INDIRECT(nfl_game_result),MATCH(K$1,INDIRECT(nfl_game_result_header),0),FALSE)),"error")</f>
        <v>SEA</v>
      </c>
      <c r="L2032" s="23" t="str">
        <f ca="1">IFERROR(IF(ISBLANK(VLOOKUP($B2032,INDIRECT(nfl_game_result),MATCH(L$1,INDIRECT(nfl_game_result_header),0),FALSE)),"",VLOOKUP($B2032,INDIRECT(nfl_game_result),MATCH(L$1,INDIRECT(nfl_game_result_header),0),FALSE)),"error")</f>
        <v/>
      </c>
      <c r="M2032" t="s">
        <v>16</v>
      </c>
      <c r="N2032">
        <v>7</v>
      </c>
      <c r="O2032" t="s">
        <v>89</v>
      </c>
      <c r="P2032">
        <v>2</v>
      </c>
      <c r="Q2032" t="s">
        <v>89</v>
      </c>
      <c r="V2032" s="23" t="s">
        <v>416</v>
      </c>
      <c r="W2032">
        <f ca="1">VALUE(LEFT(C2032, 4))</f>
        <v>2015</v>
      </c>
      <c r="X2032">
        <f ca="1">VALUE(MID(C2032,6,FIND("_",C2032,6)-6))</f>
        <v>14</v>
      </c>
      <c r="Y2032">
        <f ca="1">IF(NOT(OR(ISBLANK(D2032),ISBLANK(E2032),D2032="",E2032="")),D2032-E2032,"")</f>
        <v>-4</v>
      </c>
      <c r="Z2032">
        <f ca="1">IF(OR(NOT(ISNUMBER(D2032)),ISBLANK(D2032),D2032="",ISBLANK(N2032)),"",ABS(D2032-N2032))</f>
        <v>1</v>
      </c>
      <c r="AA2032">
        <f ca="1">IF(OR(ISBLANK(J2032),ISBLANK(O2032),J2032="",O2032=""),"",IF(J2032=O2032,1,0))</f>
        <v>1</v>
      </c>
      <c r="AB2032">
        <f ca="1">IF(OR(ISBLANK(K2032),ISBLANK(Q2032),K2032="",Q2032=""),"",IF(K2032=Q2032,1,0))</f>
        <v>1</v>
      </c>
      <c r="AC2032" s="23" t="str">
        <f t="shared" ca="1" si="31"/>
        <v/>
      </c>
    </row>
    <row r="2033" spans="1:29" x14ac:dyDescent="0.25">
      <c r="A2033" s="23">
        <v>2032</v>
      </c>
      <c r="B2033">
        <v>1006</v>
      </c>
      <c r="C2033" t="str">
        <f ca="1">IFERROR(VLOOKUP($B2033,INDIRECT(nfl_game_result),MATCH(C$1,INDIRECT(nfl_game_result_header),0),FALSE),"error")</f>
        <v>2015_14_OAK@DEN</v>
      </c>
      <c r="D2033">
        <f ca="1">IFERROR(IF(ISBLANK(VLOOKUP($B2033,INDIRECT(nfl_game_result),MATCH(D$1,INDIRECT(nfl_game_result_header),0),FALSE)),"",VLOOKUP($B2033,INDIRECT(nfl_game_result),MATCH(D$1,INDIRECT(nfl_game_result_header),0),FALSE)),"error")</f>
        <v>-7.5</v>
      </c>
      <c r="E2033">
        <f ca="1">IFERROR(IF(ISBLANK(VLOOKUP($B2033,INDIRECT(nfl_game_result),MATCH(E$1,INDIRECT(nfl_game_result_header),0),FALSE)),"",VLOOKUP($B2033,INDIRECT(nfl_game_result),MATCH(E$1,INDIRECT(nfl_game_result_header),0),FALSE)),"error")</f>
        <v>-7</v>
      </c>
      <c r="F2033" s="23" t="str">
        <f ca="1">IFERROR(IF(ISBLANK(VLOOKUP($B2033,INDIRECT(nfl_game_result),MATCH(F$1,INDIRECT(nfl_game_result_header),0),FALSE)),"",VLOOKUP($B2033,INDIRECT(nfl_game_result),MATCH(F$1,INDIRECT(nfl_game_result_header),0),FALSE)),"error")</f>
        <v/>
      </c>
      <c r="G2033" s="23" t="str">
        <f ca="1">IFERROR(IF(ISBLANK(VLOOKUP($B2033,INDIRECT(nfl_game_result),MATCH(G$1,INDIRECT(nfl_game_result_header),0),FALSE)),"",VLOOKUP($B2033,INDIRECT(nfl_game_result),MATCH(G$1,INDIRECT(nfl_game_result_header),0),FALSE)),"error")</f>
        <v/>
      </c>
      <c r="H2033">
        <f ca="1">IFERROR(IF(ISBLANK(VLOOKUP($B2033,INDIRECT(nfl_game_result),MATCH(H$1,INDIRECT(nfl_game_result_header),0),FALSE)),"",VLOOKUP($B2033,INDIRECT(nfl_game_result),MATCH(H$1,INDIRECT(nfl_game_result_header),0),FALSE)),"error")</f>
        <v>12</v>
      </c>
      <c r="I2033">
        <f ca="1">IFERROR(IF(ISBLANK(VLOOKUP($B2033,INDIRECT(nfl_game_result),MATCH(I$1,INDIRECT(nfl_game_result_header),0),FALSE)),"",VLOOKUP($B2033,INDIRECT(nfl_game_result),MATCH(I$1,INDIRECT(nfl_game_result_header),0),FALSE)),"error")</f>
        <v>15</v>
      </c>
      <c r="J2033" t="str">
        <f ca="1">IFERROR(IF(ISBLANK(VLOOKUP($B2033,INDIRECT(nfl_game_result),MATCH(J$1,INDIRECT(nfl_game_result_header),0),FALSE)),"",VLOOKUP($B2033,INDIRECT(nfl_game_result),MATCH(J$1,INDIRECT(nfl_game_result_header),0),FALSE)),"error")</f>
        <v>OAK</v>
      </c>
      <c r="K2033" t="str">
        <f ca="1">IFERROR(IF(ISBLANK(VLOOKUP($B2033,INDIRECT(nfl_game_result),MATCH(K$1,INDIRECT(nfl_game_result_header),0),FALSE)),"",VLOOKUP($B2033,INDIRECT(nfl_game_result),MATCH(K$1,INDIRECT(nfl_game_result_header),0),FALSE)),"error")</f>
        <v>OAK</v>
      </c>
      <c r="L2033" s="23" t="str">
        <f ca="1">IFERROR(IF(ISBLANK(VLOOKUP($B2033,INDIRECT(nfl_game_result),MATCH(L$1,INDIRECT(nfl_game_result_header),0),FALSE)),"",VLOOKUP($B2033,INDIRECT(nfl_game_result),MATCH(L$1,INDIRECT(nfl_game_result_header),0),FALSE)),"error")</f>
        <v/>
      </c>
      <c r="M2033" t="s">
        <v>16</v>
      </c>
      <c r="N2033">
        <v>-6</v>
      </c>
      <c r="O2033" t="s">
        <v>72</v>
      </c>
      <c r="P2033">
        <v>10</v>
      </c>
      <c r="Q2033" t="s">
        <v>72</v>
      </c>
      <c r="V2033" s="23" t="s">
        <v>416</v>
      </c>
      <c r="W2033">
        <f ca="1">VALUE(LEFT(C2033, 4))</f>
        <v>2015</v>
      </c>
      <c r="X2033">
        <f ca="1">VALUE(MID(C2033,6,FIND("_",C2033,6)-6))</f>
        <v>14</v>
      </c>
      <c r="Y2033">
        <f ca="1">IF(NOT(OR(ISBLANK(D2033),ISBLANK(E2033),D2033="",E2033="")),D2033-E2033,"")</f>
        <v>-0.5</v>
      </c>
      <c r="Z2033">
        <f ca="1">IF(OR(NOT(ISNUMBER(D2033)),ISBLANK(D2033),D2033="",ISBLANK(N2033)),"",ABS(D2033-N2033))</f>
        <v>1.5</v>
      </c>
      <c r="AA2033">
        <f ca="1">IF(OR(ISBLANK(J2033),ISBLANK(O2033),J2033="",O2033=""),"",IF(J2033=O2033,1,0))</f>
        <v>0</v>
      </c>
      <c r="AB2033">
        <f ca="1">IF(OR(ISBLANK(K2033),ISBLANK(Q2033),K2033="",Q2033=""),"",IF(K2033=Q2033,1,0))</f>
        <v>0</v>
      </c>
      <c r="AC2033" s="23" t="str">
        <f t="shared" ca="1" si="31"/>
        <v/>
      </c>
    </row>
    <row r="2034" spans="1:29" x14ac:dyDescent="0.25">
      <c r="A2034" s="23">
        <v>2033</v>
      </c>
      <c r="B2034">
        <v>1007</v>
      </c>
      <c r="C2034" t="str">
        <f ca="1">IFERROR(VLOOKUP($B2034,INDIRECT(nfl_game_result),MATCH(C$1,INDIRECT(nfl_game_result_header),0),FALSE),"error")</f>
        <v>2015_14_DAL@GBY</v>
      </c>
      <c r="D2034">
        <f ca="1">IFERROR(IF(ISBLANK(VLOOKUP($B2034,INDIRECT(nfl_game_result),MATCH(D$1,INDIRECT(nfl_game_result_header),0),FALSE)),"",VLOOKUP($B2034,INDIRECT(nfl_game_result),MATCH(D$1,INDIRECT(nfl_game_result_header),0),FALSE)),"error")</f>
        <v>-7.5</v>
      </c>
      <c r="E2034">
        <f ca="1">IFERROR(IF(ISBLANK(VLOOKUP($B2034,INDIRECT(nfl_game_result),MATCH(E$1,INDIRECT(nfl_game_result_header),0),FALSE)),"",VLOOKUP($B2034,INDIRECT(nfl_game_result),MATCH(E$1,INDIRECT(nfl_game_result_header),0),FALSE)),"error")</f>
        <v>-7</v>
      </c>
      <c r="F2034" s="23" t="str">
        <f ca="1">IFERROR(IF(ISBLANK(VLOOKUP($B2034,INDIRECT(nfl_game_result),MATCH(F$1,INDIRECT(nfl_game_result_header),0),FALSE)),"",VLOOKUP($B2034,INDIRECT(nfl_game_result),MATCH(F$1,INDIRECT(nfl_game_result_header),0),FALSE)),"error")</f>
        <v/>
      </c>
      <c r="G2034" s="23" t="str">
        <f ca="1">IFERROR(IF(ISBLANK(VLOOKUP($B2034,INDIRECT(nfl_game_result),MATCH(G$1,INDIRECT(nfl_game_result_header),0),FALSE)),"",VLOOKUP($B2034,INDIRECT(nfl_game_result),MATCH(G$1,INDIRECT(nfl_game_result_header),0),FALSE)),"error")</f>
        <v/>
      </c>
      <c r="H2034">
        <f ca="1">IFERROR(IF(ISBLANK(VLOOKUP($B2034,INDIRECT(nfl_game_result),MATCH(H$1,INDIRECT(nfl_game_result_header),0),FALSE)),"",VLOOKUP($B2034,INDIRECT(nfl_game_result),MATCH(H$1,INDIRECT(nfl_game_result_header),0),FALSE)),"error")</f>
        <v>28</v>
      </c>
      <c r="I2034">
        <f ca="1">IFERROR(IF(ISBLANK(VLOOKUP($B2034,INDIRECT(nfl_game_result),MATCH(I$1,INDIRECT(nfl_game_result_header),0),FALSE)),"",VLOOKUP($B2034,INDIRECT(nfl_game_result),MATCH(I$1,INDIRECT(nfl_game_result_header),0),FALSE)),"error")</f>
        <v>7</v>
      </c>
      <c r="J2034" t="str">
        <f ca="1">IFERROR(IF(ISBLANK(VLOOKUP($B2034,INDIRECT(nfl_game_result),MATCH(J$1,INDIRECT(nfl_game_result_header),0),FALSE)),"",VLOOKUP($B2034,INDIRECT(nfl_game_result),MATCH(J$1,INDIRECT(nfl_game_result_header),0),FALSE)),"error")</f>
        <v>GBY</v>
      </c>
      <c r="K2034" t="str">
        <f ca="1">IFERROR(IF(ISBLANK(VLOOKUP($B2034,INDIRECT(nfl_game_result),MATCH(K$1,INDIRECT(nfl_game_result_header),0),FALSE)),"",VLOOKUP($B2034,INDIRECT(nfl_game_result),MATCH(K$1,INDIRECT(nfl_game_result_header),0),FALSE)),"error")</f>
        <v>GBY</v>
      </c>
      <c r="L2034" s="23" t="str">
        <f ca="1">IFERROR(IF(ISBLANK(VLOOKUP($B2034,INDIRECT(nfl_game_result),MATCH(L$1,INDIRECT(nfl_game_result_header),0),FALSE)),"",VLOOKUP($B2034,INDIRECT(nfl_game_result),MATCH(L$1,INDIRECT(nfl_game_result_header),0),FALSE)),"error")</f>
        <v/>
      </c>
      <c r="M2034" t="s">
        <v>16</v>
      </c>
      <c r="N2034">
        <v>-7</v>
      </c>
      <c r="O2034" t="s">
        <v>71</v>
      </c>
      <c r="P2034">
        <v>6</v>
      </c>
      <c r="Q2034" t="s">
        <v>330</v>
      </c>
      <c r="V2034" s="23" t="s">
        <v>416</v>
      </c>
      <c r="W2034">
        <f ca="1">VALUE(LEFT(C2034, 4))</f>
        <v>2015</v>
      </c>
      <c r="X2034">
        <f ca="1">VALUE(MID(C2034,6,FIND("_",C2034,6)-6))</f>
        <v>14</v>
      </c>
      <c r="Y2034">
        <f ca="1">IF(NOT(OR(ISBLANK(D2034),ISBLANK(E2034),D2034="",E2034="")),D2034-E2034,"")</f>
        <v>-0.5</v>
      </c>
      <c r="Z2034">
        <f ca="1">IF(OR(NOT(ISNUMBER(D2034)),ISBLANK(D2034),D2034="",ISBLANK(N2034)),"",ABS(D2034-N2034))</f>
        <v>0.5</v>
      </c>
      <c r="AA2034">
        <f ca="1">IF(OR(ISBLANK(J2034),ISBLANK(O2034),J2034="",O2034=""),"",IF(J2034=O2034,1,0))</f>
        <v>0</v>
      </c>
      <c r="AB2034">
        <f ca="1">IF(OR(ISBLANK(K2034),ISBLANK(Q2034),K2034="",Q2034=""),"",IF(K2034=Q2034,1,0))</f>
        <v>1</v>
      </c>
      <c r="AC2034" s="23" t="str">
        <f t="shared" ca="1" si="31"/>
        <v/>
      </c>
    </row>
    <row r="2035" spans="1:29" x14ac:dyDescent="0.25">
      <c r="A2035" s="23">
        <v>2034</v>
      </c>
      <c r="B2035">
        <v>1008</v>
      </c>
      <c r="C2035" t="str">
        <f ca="1">IFERROR(VLOOKUP($B2035,INDIRECT(nfl_game_result),MATCH(C$1,INDIRECT(nfl_game_result_header),0),FALSE),"error")</f>
        <v>2015_14_NWE@HOU</v>
      </c>
      <c r="D2035">
        <f ca="1">IFERROR(IF(ISBLANK(VLOOKUP($B2035,INDIRECT(nfl_game_result),MATCH(D$1,INDIRECT(nfl_game_result_header),0),FALSE)),"",VLOOKUP($B2035,INDIRECT(nfl_game_result),MATCH(D$1,INDIRECT(nfl_game_result_header),0),FALSE)),"error")</f>
        <v>3.5</v>
      </c>
      <c r="E2035">
        <f ca="1">IFERROR(IF(ISBLANK(VLOOKUP($B2035,INDIRECT(nfl_game_result),MATCH(E$1,INDIRECT(nfl_game_result_header),0),FALSE)),"",VLOOKUP($B2035,INDIRECT(nfl_game_result),MATCH(E$1,INDIRECT(nfl_game_result_header),0),FALSE)),"error")</f>
        <v>3.5</v>
      </c>
      <c r="F2035" s="23" t="str">
        <f ca="1">IFERROR(IF(ISBLANK(VLOOKUP($B2035,INDIRECT(nfl_game_result),MATCH(F$1,INDIRECT(nfl_game_result_header),0),FALSE)),"",VLOOKUP($B2035,INDIRECT(nfl_game_result),MATCH(F$1,INDIRECT(nfl_game_result_header),0),FALSE)),"error")</f>
        <v/>
      </c>
      <c r="G2035" s="23" t="str">
        <f ca="1">IFERROR(IF(ISBLANK(VLOOKUP($B2035,INDIRECT(nfl_game_result),MATCH(G$1,INDIRECT(nfl_game_result_header),0),FALSE)),"",VLOOKUP($B2035,INDIRECT(nfl_game_result),MATCH(G$1,INDIRECT(nfl_game_result_header),0),FALSE)),"error")</f>
        <v/>
      </c>
      <c r="H2035">
        <f ca="1">IFERROR(IF(ISBLANK(VLOOKUP($B2035,INDIRECT(nfl_game_result),MATCH(H$1,INDIRECT(nfl_game_result_header),0),FALSE)),"",VLOOKUP($B2035,INDIRECT(nfl_game_result),MATCH(H$1,INDIRECT(nfl_game_result_header),0),FALSE)),"error")</f>
        <v>6</v>
      </c>
      <c r="I2035">
        <f ca="1">IFERROR(IF(ISBLANK(VLOOKUP($B2035,INDIRECT(nfl_game_result),MATCH(I$1,INDIRECT(nfl_game_result_header),0),FALSE)),"",VLOOKUP($B2035,INDIRECT(nfl_game_result),MATCH(I$1,INDIRECT(nfl_game_result_header),0),FALSE)),"error")</f>
        <v>27</v>
      </c>
      <c r="J2035" t="str">
        <f ca="1">IFERROR(IF(ISBLANK(VLOOKUP($B2035,INDIRECT(nfl_game_result),MATCH(J$1,INDIRECT(nfl_game_result_header),0),FALSE)),"",VLOOKUP($B2035,INDIRECT(nfl_game_result),MATCH(J$1,INDIRECT(nfl_game_result_header),0),FALSE)),"error")</f>
        <v>NWE</v>
      </c>
      <c r="K2035" t="str">
        <f ca="1">IFERROR(IF(ISBLANK(VLOOKUP($B2035,INDIRECT(nfl_game_result),MATCH(K$1,INDIRECT(nfl_game_result_header),0),FALSE)),"",VLOOKUP($B2035,INDIRECT(nfl_game_result),MATCH(K$1,INDIRECT(nfl_game_result_header),0),FALSE)),"error")</f>
        <v>NWE</v>
      </c>
      <c r="L2035" s="23" t="str">
        <f ca="1">IFERROR(IF(ISBLANK(VLOOKUP($B2035,INDIRECT(nfl_game_result),MATCH(L$1,INDIRECT(nfl_game_result_header),0),FALSE)),"",VLOOKUP($B2035,INDIRECT(nfl_game_result),MATCH(L$1,INDIRECT(nfl_game_result_header),0),FALSE)),"error")</f>
        <v/>
      </c>
      <c r="M2035" t="s">
        <v>16</v>
      </c>
      <c r="N2035">
        <v>3</v>
      </c>
      <c r="O2035" t="s">
        <v>332</v>
      </c>
      <c r="P2035">
        <v>7</v>
      </c>
      <c r="Q2035" t="s">
        <v>332</v>
      </c>
      <c r="V2035" s="23" t="s">
        <v>416</v>
      </c>
      <c r="W2035">
        <f ca="1">VALUE(LEFT(C2035, 4))</f>
        <v>2015</v>
      </c>
      <c r="X2035">
        <f ca="1">VALUE(MID(C2035,6,FIND("_",C2035,6)-6))</f>
        <v>14</v>
      </c>
      <c r="Y2035">
        <f ca="1">IF(NOT(OR(ISBLANK(D2035),ISBLANK(E2035),D2035="",E2035="")),D2035-E2035,"")</f>
        <v>0</v>
      </c>
      <c r="Z2035">
        <f ca="1">IF(OR(NOT(ISNUMBER(D2035)),ISBLANK(D2035),D2035="",ISBLANK(N2035)),"",ABS(D2035-N2035))</f>
        <v>0.5</v>
      </c>
      <c r="AA2035">
        <f ca="1">IF(OR(ISBLANK(J2035),ISBLANK(O2035),J2035="",O2035=""),"",IF(J2035=O2035,1,0))</f>
        <v>1</v>
      </c>
      <c r="AB2035">
        <f ca="1">IF(OR(ISBLANK(K2035),ISBLANK(Q2035),K2035="",Q2035=""),"",IF(K2035=Q2035,1,0))</f>
        <v>1</v>
      </c>
      <c r="AC2035" s="23" t="str">
        <f t="shared" ca="1" si="31"/>
        <v/>
      </c>
    </row>
    <row r="2036" spans="1:29" x14ac:dyDescent="0.25">
      <c r="A2036" s="23">
        <v>2035</v>
      </c>
      <c r="B2036">
        <v>1009</v>
      </c>
      <c r="C2036" t="str">
        <f ca="1">IFERROR(VLOOKUP($B2036,INDIRECT(nfl_game_result),MATCH(C$1,INDIRECT(nfl_game_result_header),0),FALSE),"error")</f>
        <v>2015_14_NYG@MIA</v>
      </c>
      <c r="D2036">
        <f ca="1">IFERROR(IF(ISBLANK(VLOOKUP($B2036,INDIRECT(nfl_game_result),MATCH(D$1,INDIRECT(nfl_game_result_header),0),FALSE)),"",VLOOKUP($B2036,INDIRECT(nfl_game_result),MATCH(D$1,INDIRECT(nfl_game_result_header),0),FALSE)),"error")</f>
        <v>0</v>
      </c>
      <c r="E2036">
        <f ca="1">IFERROR(IF(ISBLANK(VLOOKUP($B2036,INDIRECT(nfl_game_result),MATCH(E$1,INDIRECT(nfl_game_result_header),0),FALSE)),"",VLOOKUP($B2036,INDIRECT(nfl_game_result),MATCH(E$1,INDIRECT(nfl_game_result_header),0),FALSE)),"error")</f>
        <v>1</v>
      </c>
      <c r="F2036" s="23" t="str">
        <f ca="1">IFERROR(IF(ISBLANK(VLOOKUP($B2036,INDIRECT(nfl_game_result),MATCH(F$1,INDIRECT(nfl_game_result_header),0),FALSE)),"",VLOOKUP($B2036,INDIRECT(nfl_game_result),MATCH(F$1,INDIRECT(nfl_game_result_header),0),FALSE)),"error")</f>
        <v/>
      </c>
      <c r="G2036" s="23" t="str">
        <f ca="1">IFERROR(IF(ISBLANK(VLOOKUP($B2036,INDIRECT(nfl_game_result),MATCH(G$1,INDIRECT(nfl_game_result_header),0),FALSE)),"",VLOOKUP($B2036,INDIRECT(nfl_game_result),MATCH(G$1,INDIRECT(nfl_game_result_header),0),FALSE)),"error")</f>
        <v/>
      </c>
      <c r="H2036">
        <f ca="1">IFERROR(IF(ISBLANK(VLOOKUP($B2036,INDIRECT(nfl_game_result),MATCH(H$1,INDIRECT(nfl_game_result_header),0),FALSE)),"",VLOOKUP($B2036,INDIRECT(nfl_game_result),MATCH(H$1,INDIRECT(nfl_game_result_header),0),FALSE)),"error")</f>
        <v>24</v>
      </c>
      <c r="I2036">
        <f ca="1">IFERROR(IF(ISBLANK(VLOOKUP($B2036,INDIRECT(nfl_game_result),MATCH(I$1,INDIRECT(nfl_game_result_header),0),FALSE)),"",VLOOKUP($B2036,INDIRECT(nfl_game_result),MATCH(I$1,INDIRECT(nfl_game_result_header),0),FALSE)),"error")</f>
        <v>31</v>
      </c>
      <c r="J2036" t="str">
        <f ca="1">IFERROR(IF(ISBLANK(VLOOKUP($B2036,INDIRECT(nfl_game_result),MATCH(J$1,INDIRECT(nfl_game_result_header),0),FALSE)),"",VLOOKUP($B2036,INDIRECT(nfl_game_result),MATCH(J$1,INDIRECT(nfl_game_result_header),0),FALSE)),"error")</f>
        <v>NYG</v>
      </c>
      <c r="K2036" t="str">
        <f ca="1">IFERROR(IF(ISBLANK(VLOOKUP($B2036,INDIRECT(nfl_game_result),MATCH(K$1,INDIRECT(nfl_game_result_header),0),FALSE)),"",VLOOKUP($B2036,INDIRECT(nfl_game_result),MATCH(K$1,INDIRECT(nfl_game_result_header),0),FALSE)),"error")</f>
        <v>NYG</v>
      </c>
      <c r="L2036" s="23" t="str">
        <f ca="1">IFERROR(IF(ISBLANK(VLOOKUP($B2036,INDIRECT(nfl_game_result),MATCH(L$1,INDIRECT(nfl_game_result_header),0),FALSE)),"",VLOOKUP($B2036,INDIRECT(nfl_game_result),MATCH(L$1,INDIRECT(nfl_game_result_header),0),FALSE)),"error")</f>
        <v/>
      </c>
      <c r="M2036" t="s">
        <v>16</v>
      </c>
      <c r="N2036">
        <v>-3</v>
      </c>
      <c r="O2036" t="s">
        <v>83</v>
      </c>
      <c r="P2036">
        <v>16</v>
      </c>
      <c r="Q2036" t="s">
        <v>83</v>
      </c>
      <c r="V2036" s="23" t="s">
        <v>416</v>
      </c>
      <c r="W2036">
        <f ca="1">VALUE(LEFT(C2036, 4))</f>
        <v>2015</v>
      </c>
      <c r="X2036">
        <f ca="1">VALUE(MID(C2036,6,FIND("_",C2036,6)-6))</f>
        <v>14</v>
      </c>
      <c r="Y2036">
        <f ca="1">IF(NOT(OR(ISBLANK(D2036),ISBLANK(E2036),D2036="",E2036="")),D2036-E2036,"")</f>
        <v>-1</v>
      </c>
      <c r="Z2036">
        <f ca="1">IF(OR(NOT(ISNUMBER(D2036)),ISBLANK(D2036),D2036="",ISBLANK(N2036)),"",ABS(D2036-N2036))</f>
        <v>3</v>
      </c>
      <c r="AA2036">
        <f ca="1">IF(OR(ISBLANK(J2036),ISBLANK(O2036),J2036="",O2036=""),"",IF(J2036=O2036,1,0))</f>
        <v>1</v>
      </c>
      <c r="AB2036">
        <f ca="1">IF(OR(ISBLANK(K2036),ISBLANK(Q2036),K2036="",Q2036=""),"",IF(K2036=Q2036,1,0))</f>
        <v>1</v>
      </c>
      <c r="AC2036" s="23" t="str">
        <f t="shared" ca="1" si="31"/>
        <v/>
      </c>
    </row>
    <row r="2037" spans="1:29" x14ac:dyDescent="0.25">
      <c r="A2037" s="23">
        <v>2036</v>
      </c>
      <c r="B2037">
        <v>994</v>
      </c>
      <c r="C2037" t="str">
        <f ca="1">IFERROR(VLOOKUP($B2037,INDIRECT(nfl_game_result),MATCH(C$1,INDIRECT(nfl_game_result_header),0),FALSE),"error")</f>
        <v>2015_14_MIN@ARI</v>
      </c>
      <c r="D2037">
        <f ca="1">IFERROR(IF(ISBLANK(VLOOKUP($B2037,INDIRECT(nfl_game_result),MATCH(D$1,INDIRECT(nfl_game_result_header),0),FALSE)),"",VLOOKUP($B2037,INDIRECT(nfl_game_result),MATCH(D$1,INDIRECT(nfl_game_result_header),0),FALSE)),"error")</f>
        <v>-7.5</v>
      </c>
      <c r="E2037">
        <f ca="1">IFERROR(IF(ISBLANK(VLOOKUP($B2037,INDIRECT(nfl_game_result),MATCH(E$1,INDIRECT(nfl_game_result_header),0),FALSE)),"",VLOOKUP($B2037,INDIRECT(nfl_game_result),MATCH(E$1,INDIRECT(nfl_game_result_header),0),FALSE)),"error")</f>
        <v>-8.5</v>
      </c>
      <c r="F2037" s="23" t="str">
        <f ca="1">IFERROR(IF(ISBLANK(VLOOKUP($B2037,INDIRECT(nfl_game_result),MATCH(F$1,INDIRECT(nfl_game_result_header),0),FALSE)),"",VLOOKUP($B2037,INDIRECT(nfl_game_result),MATCH(F$1,INDIRECT(nfl_game_result_header),0),FALSE)),"error")</f>
        <v/>
      </c>
      <c r="G2037" s="23" t="str">
        <f ca="1">IFERROR(IF(ISBLANK(VLOOKUP($B2037,INDIRECT(nfl_game_result),MATCH(G$1,INDIRECT(nfl_game_result_header),0),FALSE)),"",VLOOKUP($B2037,INDIRECT(nfl_game_result),MATCH(G$1,INDIRECT(nfl_game_result_header),0),FALSE)),"error")</f>
        <v/>
      </c>
      <c r="H2037">
        <f ca="1">IFERROR(IF(ISBLANK(VLOOKUP($B2037,INDIRECT(nfl_game_result),MATCH(H$1,INDIRECT(nfl_game_result_header),0),FALSE)),"",VLOOKUP($B2037,INDIRECT(nfl_game_result),MATCH(H$1,INDIRECT(nfl_game_result_header),0),FALSE)),"error")</f>
        <v>23</v>
      </c>
      <c r="I2037">
        <f ca="1">IFERROR(IF(ISBLANK(VLOOKUP($B2037,INDIRECT(nfl_game_result),MATCH(I$1,INDIRECT(nfl_game_result_header),0),FALSE)),"",VLOOKUP($B2037,INDIRECT(nfl_game_result),MATCH(I$1,INDIRECT(nfl_game_result_header),0),FALSE)),"error")</f>
        <v>20</v>
      </c>
      <c r="J2037" t="str">
        <f ca="1">IFERROR(IF(ISBLANK(VLOOKUP($B2037,INDIRECT(nfl_game_result),MATCH(J$1,INDIRECT(nfl_game_result_header),0),FALSE)),"",VLOOKUP($B2037,INDIRECT(nfl_game_result),MATCH(J$1,INDIRECT(nfl_game_result_header),0),FALSE)),"error")</f>
        <v>MIN</v>
      </c>
      <c r="K2037" t="str">
        <f ca="1">IFERROR(IF(ISBLANK(VLOOKUP($B2037,INDIRECT(nfl_game_result),MATCH(K$1,INDIRECT(nfl_game_result_header),0),FALSE)),"",VLOOKUP($B2037,INDIRECT(nfl_game_result),MATCH(K$1,INDIRECT(nfl_game_result_header),0),FALSE)),"error")</f>
        <v>ARI</v>
      </c>
      <c r="L2037" s="23" t="str">
        <f ca="1">IFERROR(IF(ISBLANK(VLOOKUP($B2037,INDIRECT(nfl_game_result),MATCH(L$1,INDIRECT(nfl_game_result_header),0),FALSE)),"",VLOOKUP($B2037,INDIRECT(nfl_game_result),MATCH(L$1,INDIRECT(nfl_game_result_header),0),FALSE)),"error")</f>
        <v/>
      </c>
      <c r="M2037" t="s">
        <v>14</v>
      </c>
      <c r="N2037">
        <v>-7</v>
      </c>
      <c r="O2037" t="s">
        <v>80</v>
      </c>
      <c r="P2037">
        <v>16</v>
      </c>
      <c r="Q2037" t="s">
        <v>80</v>
      </c>
      <c r="V2037" s="23" t="s">
        <v>416</v>
      </c>
      <c r="W2037">
        <f ca="1">VALUE(LEFT(C2037, 4))</f>
        <v>2015</v>
      </c>
      <c r="X2037">
        <f ca="1">VALUE(MID(C2037,6,FIND("_",C2037,6)-6))</f>
        <v>14</v>
      </c>
      <c r="Y2037">
        <f ca="1">IF(NOT(OR(ISBLANK(D2037),ISBLANK(E2037),D2037="",E2037="")),D2037-E2037,"")</f>
        <v>1</v>
      </c>
      <c r="Z2037">
        <f ca="1">IF(OR(NOT(ISNUMBER(D2037)),ISBLANK(D2037),D2037="",ISBLANK(N2037)),"",ABS(D2037-N2037))</f>
        <v>0.5</v>
      </c>
      <c r="AA2037">
        <f ca="1">IF(OR(ISBLANK(J2037),ISBLANK(O2037),J2037="",O2037=""),"",IF(J2037=O2037,1,0))</f>
        <v>1</v>
      </c>
      <c r="AB2037">
        <f ca="1">IF(OR(ISBLANK(K2037),ISBLANK(Q2037),K2037="",Q2037=""),"",IF(K2037=Q2037,1,0))</f>
        <v>0</v>
      </c>
      <c r="AC2037" s="23" t="str">
        <f t="shared" ca="1" si="31"/>
        <v/>
      </c>
    </row>
    <row r="2038" spans="1:29" x14ac:dyDescent="0.25">
      <c r="A2038" s="23">
        <v>2037</v>
      </c>
      <c r="B2038">
        <v>995</v>
      </c>
      <c r="C2038" t="str">
        <f ca="1">IFERROR(VLOOKUP($B2038,INDIRECT(nfl_game_result),MATCH(C$1,INDIRECT(nfl_game_result_header),0),FALSE),"error")</f>
        <v>2015_14_BUF@PHI</v>
      </c>
      <c r="D2038">
        <f ca="1">IFERROR(IF(ISBLANK(VLOOKUP($B2038,INDIRECT(nfl_game_result),MATCH(D$1,INDIRECT(nfl_game_result_header),0),FALSE)),"",VLOOKUP($B2038,INDIRECT(nfl_game_result),MATCH(D$1,INDIRECT(nfl_game_result_header),0),FALSE)),"error")</f>
        <v>-2</v>
      </c>
      <c r="E2038">
        <f ca="1">IFERROR(IF(ISBLANK(VLOOKUP($B2038,INDIRECT(nfl_game_result),MATCH(E$1,INDIRECT(nfl_game_result_header),0),FALSE)),"",VLOOKUP($B2038,INDIRECT(nfl_game_result),MATCH(E$1,INDIRECT(nfl_game_result_header),0),FALSE)),"error")</f>
        <v>0</v>
      </c>
      <c r="F2038" s="23" t="str">
        <f ca="1">IFERROR(IF(ISBLANK(VLOOKUP($B2038,INDIRECT(nfl_game_result),MATCH(F$1,INDIRECT(nfl_game_result_header),0),FALSE)),"",VLOOKUP($B2038,INDIRECT(nfl_game_result),MATCH(F$1,INDIRECT(nfl_game_result_header),0),FALSE)),"error")</f>
        <v/>
      </c>
      <c r="G2038" s="23" t="str">
        <f ca="1">IFERROR(IF(ISBLANK(VLOOKUP($B2038,INDIRECT(nfl_game_result),MATCH(G$1,INDIRECT(nfl_game_result_header),0),FALSE)),"",VLOOKUP($B2038,INDIRECT(nfl_game_result),MATCH(G$1,INDIRECT(nfl_game_result_header),0),FALSE)),"error")</f>
        <v/>
      </c>
      <c r="H2038">
        <f ca="1">IFERROR(IF(ISBLANK(VLOOKUP($B2038,INDIRECT(nfl_game_result),MATCH(H$1,INDIRECT(nfl_game_result_header),0),FALSE)),"",VLOOKUP($B2038,INDIRECT(nfl_game_result),MATCH(H$1,INDIRECT(nfl_game_result_header),0),FALSE)),"error")</f>
        <v>23</v>
      </c>
      <c r="I2038">
        <f ca="1">IFERROR(IF(ISBLANK(VLOOKUP($B2038,INDIRECT(nfl_game_result),MATCH(I$1,INDIRECT(nfl_game_result_header),0),FALSE)),"",VLOOKUP($B2038,INDIRECT(nfl_game_result),MATCH(I$1,INDIRECT(nfl_game_result_header),0),FALSE)),"error")</f>
        <v>20</v>
      </c>
      <c r="J2038" t="str">
        <f ca="1">IFERROR(IF(ISBLANK(VLOOKUP($B2038,INDIRECT(nfl_game_result),MATCH(J$1,INDIRECT(nfl_game_result_header),0),FALSE)),"",VLOOKUP($B2038,INDIRECT(nfl_game_result),MATCH(J$1,INDIRECT(nfl_game_result_header),0),FALSE)),"error")</f>
        <v>PHI</v>
      </c>
      <c r="K2038" t="str">
        <f ca="1">IFERROR(IF(ISBLANK(VLOOKUP($B2038,INDIRECT(nfl_game_result),MATCH(K$1,INDIRECT(nfl_game_result_header),0),FALSE)),"",VLOOKUP($B2038,INDIRECT(nfl_game_result),MATCH(K$1,INDIRECT(nfl_game_result_header),0),FALSE)),"error")</f>
        <v>PHI</v>
      </c>
      <c r="L2038" s="23" t="str">
        <f ca="1">IFERROR(IF(ISBLANK(VLOOKUP($B2038,INDIRECT(nfl_game_result),MATCH(L$1,INDIRECT(nfl_game_result_header),0),FALSE)),"",VLOOKUP($B2038,INDIRECT(nfl_game_result),MATCH(L$1,INDIRECT(nfl_game_result_header),0),FALSE)),"error")</f>
        <v/>
      </c>
      <c r="M2038" t="s">
        <v>14</v>
      </c>
      <c r="N2038">
        <v>-4</v>
      </c>
      <c r="O2038" t="s">
        <v>66</v>
      </c>
      <c r="P2038">
        <v>10</v>
      </c>
      <c r="Q2038" t="s">
        <v>66</v>
      </c>
      <c r="V2038" s="23" t="s">
        <v>416</v>
      </c>
      <c r="W2038">
        <f ca="1">VALUE(LEFT(C2038, 4))</f>
        <v>2015</v>
      </c>
      <c r="X2038">
        <f ca="1">VALUE(MID(C2038,6,FIND("_",C2038,6)-6))</f>
        <v>14</v>
      </c>
      <c r="Y2038">
        <f ca="1">IF(NOT(OR(ISBLANK(D2038),ISBLANK(E2038),D2038="",E2038="")),D2038-E2038,"")</f>
        <v>-2</v>
      </c>
      <c r="Z2038">
        <f ca="1">IF(OR(NOT(ISNUMBER(D2038)),ISBLANK(D2038),D2038="",ISBLANK(N2038)),"",ABS(D2038-N2038))</f>
        <v>2</v>
      </c>
      <c r="AA2038">
        <f ca="1">IF(OR(ISBLANK(J2038),ISBLANK(O2038),J2038="",O2038=""),"",IF(J2038=O2038,1,0))</f>
        <v>0</v>
      </c>
      <c r="AB2038">
        <f ca="1">IF(OR(ISBLANK(K2038),ISBLANK(Q2038),K2038="",Q2038=""),"",IF(K2038=Q2038,1,0))</f>
        <v>0</v>
      </c>
      <c r="AC2038" s="23" t="str">
        <f t="shared" ca="1" si="31"/>
        <v/>
      </c>
    </row>
    <row r="2039" spans="1:29" x14ac:dyDescent="0.25">
      <c r="A2039" s="23">
        <v>2038</v>
      </c>
      <c r="B2039">
        <v>996</v>
      </c>
      <c r="C2039" t="str">
        <f ca="1">IFERROR(VLOOKUP($B2039,INDIRECT(nfl_game_result),MATCH(C$1,INDIRECT(nfl_game_result_header),0),FALSE),"error")</f>
        <v>2015_14_SFO@CLE</v>
      </c>
      <c r="D2039">
        <f ca="1">IFERROR(IF(ISBLANK(VLOOKUP($B2039,INDIRECT(nfl_game_result),MATCH(D$1,INDIRECT(nfl_game_result_header),0),FALSE)),"",VLOOKUP($B2039,INDIRECT(nfl_game_result),MATCH(D$1,INDIRECT(nfl_game_result_header),0),FALSE)),"error")</f>
        <v>-1</v>
      </c>
      <c r="E2039">
        <f ca="1">IFERROR(IF(ISBLANK(VLOOKUP($B2039,INDIRECT(nfl_game_result),MATCH(E$1,INDIRECT(nfl_game_result_header),0),FALSE)),"",VLOOKUP($B2039,INDIRECT(nfl_game_result),MATCH(E$1,INDIRECT(nfl_game_result_header),0),FALSE)),"error")</f>
        <v>-1.5</v>
      </c>
      <c r="F2039" s="23" t="str">
        <f ca="1">IFERROR(IF(ISBLANK(VLOOKUP($B2039,INDIRECT(nfl_game_result),MATCH(F$1,INDIRECT(nfl_game_result_header),0),FALSE)),"",VLOOKUP($B2039,INDIRECT(nfl_game_result),MATCH(F$1,INDIRECT(nfl_game_result_header),0),FALSE)),"error")</f>
        <v/>
      </c>
      <c r="G2039" s="23" t="str">
        <f ca="1">IFERROR(IF(ISBLANK(VLOOKUP($B2039,INDIRECT(nfl_game_result),MATCH(G$1,INDIRECT(nfl_game_result_header),0),FALSE)),"",VLOOKUP($B2039,INDIRECT(nfl_game_result),MATCH(G$1,INDIRECT(nfl_game_result_header),0),FALSE)),"error")</f>
        <v/>
      </c>
      <c r="H2039">
        <f ca="1">IFERROR(IF(ISBLANK(VLOOKUP($B2039,INDIRECT(nfl_game_result),MATCH(H$1,INDIRECT(nfl_game_result_header),0),FALSE)),"",VLOOKUP($B2039,INDIRECT(nfl_game_result),MATCH(H$1,INDIRECT(nfl_game_result_header),0),FALSE)),"error")</f>
        <v>24</v>
      </c>
      <c r="I2039">
        <f ca="1">IFERROR(IF(ISBLANK(VLOOKUP($B2039,INDIRECT(nfl_game_result),MATCH(I$1,INDIRECT(nfl_game_result_header),0),FALSE)),"",VLOOKUP($B2039,INDIRECT(nfl_game_result),MATCH(I$1,INDIRECT(nfl_game_result_header),0),FALSE)),"error")</f>
        <v>10</v>
      </c>
      <c r="J2039" t="str">
        <f ca="1">IFERROR(IF(ISBLANK(VLOOKUP($B2039,INDIRECT(nfl_game_result),MATCH(J$1,INDIRECT(nfl_game_result_header),0),FALSE)),"",VLOOKUP($B2039,INDIRECT(nfl_game_result),MATCH(J$1,INDIRECT(nfl_game_result_header),0),FALSE)),"error")</f>
        <v>CLE</v>
      </c>
      <c r="K2039" t="str">
        <f ca="1">IFERROR(IF(ISBLANK(VLOOKUP($B2039,INDIRECT(nfl_game_result),MATCH(K$1,INDIRECT(nfl_game_result_header),0),FALSE)),"",VLOOKUP($B2039,INDIRECT(nfl_game_result),MATCH(K$1,INDIRECT(nfl_game_result_header),0),FALSE)),"error")</f>
        <v>CLE</v>
      </c>
      <c r="L2039" s="23" t="str">
        <f ca="1">IFERROR(IF(ISBLANK(VLOOKUP($B2039,INDIRECT(nfl_game_result),MATCH(L$1,INDIRECT(nfl_game_result_header),0),FALSE)),"",VLOOKUP($B2039,INDIRECT(nfl_game_result),MATCH(L$1,INDIRECT(nfl_game_result_header),0),FALSE)),"error")</f>
        <v/>
      </c>
      <c r="M2039" t="s">
        <v>14</v>
      </c>
      <c r="N2039">
        <v>-2</v>
      </c>
      <c r="O2039" t="s">
        <v>70</v>
      </c>
      <c r="P2039">
        <v>13</v>
      </c>
      <c r="Q2039" t="s">
        <v>70</v>
      </c>
      <c r="V2039" s="23" t="s">
        <v>416</v>
      </c>
      <c r="W2039">
        <f ca="1">VALUE(LEFT(C2039, 4))</f>
        <v>2015</v>
      </c>
      <c r="X2039">
        <f ca="1">VALUE(MID(C2039,6,FIND("_",C2039,6)-6))</f>
        <v>14</v>
      </c>
      <c r="Y2039">
        <f ca="1">IF(NOT(OR(ISBLANK(D2039),ISBLANK(E2039),D2039="",E2039="")),D2039-E2039,"")</f>
        <v>0.5</v>
      </c>
      <c r="Z2039">
        <f ca="1">IF(OR(NOT(ISNUMBER(D2039)),ISBLANK(D2039),D2039="",ISBLANK(N2039)),"",ABS(D2039-N2039))</f>
        <v>1</v>
      </c>
      <c r="AA2039">
        <f ca="1">IF(OR(ISBLANK(J2039),ISBLANK(O2039),J2039="",O2039=""),"",IF(J2039=O2039,1,0))</f>
        <v>1</v>
      </c>
      <c r="AB2039">
        <f ca="1">IF(OR(ISBLANK(K2039),ISBLANK(Q2039),K2039="",Q2039=""),"",IF(K2039=Q2039,1,0))</f>
        <v>1</v>
      </c>
      <c r="AC2039" s="23" t="str">
        <f t="shared" ca="1" si="31"/>
        <v/>
      </c>
    </row>
    <row r="2040" spans="1:29" x14ac:dyDescent="0.25">
      <c r="A2040" s="23">
        <v>2039</v>
      </c>
      <c r="B2040">
        <v>997</v>
      </c>
      <c r="C2040" t="str">
        <f ca="1">IFERROR(VLOOKUP($B2040,INDIRECT(nfl_game_result),MATCH(C$1,INDIRECT(nfl_game_result_header),0),FALSE),"error")</f>
        <v>2015_14_DET@STL</v>
      </c>
      <c r="D2040">
        <f ca="1">IFERROR(IF(ISBLANK(VLOOKUP($B2040,INDIRECT(nfl_game_result),MATCH(D$1,INDIRECT(nfl_game_result_header),0),FALSE)),"",VLOOKUP($B2040,INDIRECT(nfl_game_result),MATCH(D$1,INDIRECT(nfl_game_result_header),0),FALSE)),"error")</f>
        <v>-1</v>
      </c>
      <c r="E2040">
        <f ca="1">IFERROR(IF(ISBLANK(VLOOKUP($B2040,INDIRECT(nfl_game_result),MATCH(E$1,INDIRECT(nfl_game_result_header),0),FALSE)),"",VLOOKUP($B2040,INDIRECT(nfl_game_result),MATCH(E$1,INDIRECT(nfl_game_result_header),0),FALSE)),"error")</f>
        <v>3</v>
      </c>
      <c r="F2040" s="23" t="str">
        <f ca="1">IFERROR(IF(ISBLANK(VLOOKUP($B2040,INDIRECT(nfl_game_result),MATCH(F$1,INDIRECT(nfl_game_result_header),0),FALSE)),"",VLOOKUP($B2040,INDIRECT(nfl_game_result),MATCH(F$1,INDIRECT(nfl_game_result_header),0),FALSE)),"error")</f>
        <v/>
      </c>
      <c r="G2040" s="23" t="str">
        <f ca="1">IFERROR(IF(ISBLANK(VLOOKUP($B2040,INDIRECT(nfl_game_result),MATCH(G$1,INDIRECT(nfl_game_result_header),0),FALSE)),"",VLOOKUP($B2040,INDIRECT(nfl_game_result),MATCH(G$1,INDIRECT(nfl_game_result_header),0),FALSE)),"error")</f>
        <v/>
      </c>
      <c r="H2040">
        <f ca="1">IFERROR(IF(ISBLANK(VLOOKUP($B2040,INDIRECT(nfl_game_result),MATCH(H$1,INDIRECT(nfl_game_result_header),0),FALSE)),"",VLOOKUP($B2040,INDIRECT(nfl_game_result),MATCH(H$1,INDIRECT(nfl_game_result_header),0),FALSE)),"error")</f>
        <v>21</v>
      </c>
      <c r="I2040">
        <f ca="1">IFERROR(IF(ISBLANK(VLOOKUP($B2040,INDIRECT(nfl_game_result),MATCH(I$1,INDIRECT(nfl_game_result_header),0),FALSE)),"",VLOOKUP($B2040,INDIRECT(nfl_game_result),MATCH(I$1,INDIRECT(nfl_game_result_header),0),FALSE)),"error")</f>
        <v>14</v>
      </c>
      <c r="J2040" t="str">
        <f ca="1">IFERROR(IF(ISBLANK(VLOOKUP($B2040,INDIRECT(nfl_game_result),MATCH(J$1,INDIRECT(nfl_game_result_header),0),FALSE)),"",VLOOKUP($B2040,INDIRECT(nfl_game_result),MATCH(J$1,INDIRECT(nfl_game_result_header),0),FALSE)),"error")</f>
        <v>STL</v>
      </c>
      <c r="K2040" t="str">
        <f ca="1">IFERROR(IF(ISBLANK(VLOOKUP($B2040,INDIRECT(nfl_game_result),MATCH(K$1,INDIRECT(nfl_game_result_header),0),FALSE)),"",VLOOKUP($B2040,INDIRECT(nfl_game_result),MATCH(K$1,INDIRECT(nfl_game_result_header),0),FALSE)),"error")</f>
        <v>STL</v>
      </c>
      <c r="L2040" s="23" t="str">
        <f ca="1">IFERROR(IF(ISBLANK(VLOOKUP($B2040,INDIRECT(nfl_game_result),MATCH(L$1,INDIRECT(nfl_game_result_header),0),FALSE)),"",VLOOKUP($B2040,INDIRECT(nfl_game_result),MATCH(L$1,INDIRECT(nfl_game_result_header),0),FALSE)),"error")</f>
        <v/>
      </c>
      <c r="M2040" t="s">
        <v>14</v>
      </c>
      <c r="N2040">
        <v>0</v>
      </c>
      <c r="O2040" t="s">
        <v>73</v>
      </c>
      <c r="P2040">
        <v>1</v>
      </c>
      <c r="Q2040" t="s">
        <v>73</v>
      </c>
      <c r="V2040" s="23" t="s">
        <v>416</v>
      </c>
      <c r="W2040">
        <f ca="1">VALUE(LEFT(C2040, 4))</f>
        <v>2015</v>
      </c>
      <c r="X2040">
        <f ca="1">VALUE(MID(C2040,6,FIND("_",C2040,6)-6))</f>
        <v>14</v>
      </c>
      <c r="Y2040">
        <f ca="1">IF(NOT(OR(ISBLANK(D2040),ISBLANK(E2040),D2040="",E2040="")),D2040-E2040,"")</f>
        <v>-4</v>
      </c>
      <c r="Z2040">
        <f ca="1">IF(OR(NOT(ISNUMBER(D2040)),ISBLANK(D2040),D2040="",ISBLANK(N2040)),"",ABS(D2040-N2040))</f>
        <v>1</v>
      </c>
      <c r="AA2040">
        <f ca="1">IF(OR(ISBLANK(J2040),ISBLANK(O2040),J2040="",O2040=""),"",IF(J2040=O2040,1,0))</f>
        <v>0</v>
      </c>
      <c r="AB2040">
        <f ca="1">IF(OR(ISBLANK(K2040),ISBLANK(Q2040),K2040="",Q2040=""),"",IF(K2040=Q2040,1,0))</f>
        <v>0</v>
      </c>
      <c r="AC2040" s="23" t="str">
        <f t="shared" ca="1" si="31"/>
        <v/>
      </c>
    </row>
    <row r="2041" spans="1:29" x14ac:dyDescent="0.25">
      <c r="A2041" s="23">
        <v>2040</v>
      </c>
      <c r="B2041">
        <v>998</v>
      </c>
      <c r="C2041" t="str">
        <f ca="1">IFERROR(VLOOKUP($B2041,INDIRECT(nfl_game_result),MATCH(C$1,INDIRECT(nfl_game_result_header),0),FALSE),"error")</f>
        <v>2015_14_NOR@TBY</v>
      </c>
      <c r="D2041">
        <f ca="1">IFERROR(IF(ISBLANK(VLOOKUP($B2041,INDIRECT(nfl_game_result),MATCH(D$1,INDIRECT(nfl_game_result_header),0),FALSE)),"",VLOOKUP($B2041,INDIRECT(nfl_game_result),MATCH(D$1,INDIRECT(nfl_game_result_header),0),FALSE)),"error")</f>
        <v>-4</v>
      </c>
      <c r="E2041">
        <f ca="1">IFERROR(IF(ISBLANK(VLOOKUP($B2041,INDIRECT(nfl_game_result),MATCH(E$1,INDIRECT(nfl_game_result_header),0),FALSE)),"",VLOOKUP($B2041,INDIRECT(nfl_game_result),MATCH(E$1,INDIRECT(nfl_game_result_header),0),FALSE)),"error")</f>
        <v>-4</v>
      </c>
      <c r="F2041" s="23" t="str">
        <f ca="1">IFERROR(IF(ISBLANK(VLOOKUP($B2041,INDIRECT(nfl_game_result),MATCH(F$1,INDIRECT(nfl_game_result_header),0),FALSE)),"",VLOOKUP($B2041,INDIRECT(nfl_game_result),MATCH(F$1,INDIRECT(nfl_game_result_header),0),FALSE)),"error")</f>
        <v/>
      </c>
      <c r="G2041" s="23" t="str">
        <f ca="1">IFERROR(IF(ISBLANK(VLOOKUP($B2041,INDIRECT(nfl_game_result),MATCH(G$1,INDIRECT(nfl_game_result_header),0),FALSE)),"",VLOOKUP($B2041,INDIRECT(nfl_game_result),MATCH(G$1,INDIRECT(nfl_game_result_header),0),FALSE)),"error")</f>
        <v/>
      </c>
      <c r="H2041">
        <f ca="1">IFERROR(IF(ISBLANK(VLOOKUP($B2041,INDIRECT(nfl_game_result),MATCH(H$1,INDIRECT(nfl_game_result_header),0),FALSE)),"",VLOOKUP($B2041,INDIRECT(nfl_game_result),MATCH(H$1,INDIRECT(nfl_game_result_header),0),FALSE)),"error")</f>
        <v>17</v>
      </c>
      <c r="I2041">
        <f ca="1">IFERROR(IF(ISBLANK(VLOOKUP($B2041,INDIRECT(nfl_game_result),MATCH(I$1,INDIRECT(nfl_game_result_header),0),FALSE)),"",VLOOKUP($B2041,INDIRECT(nfl_game_result),MATCH(I$1,INDIRECT(nfl_game_result_header),0),FALSE)),"error")</f>
        <v>24</v>
      </c>
      <c r="J2041" t="str">
        <f ca="1">IFERROR(IF(ISBLANK(VLOOKUP($B2041,INDIRECT(nfl_game_result),MATCH(J$1,INDIRECT(nfl_game_result_header),0),FALSE)),"",VLOOKUP($B2041,INDIRECT(nfl_game_result),MATCH(J$1,INDIRECT(nfl_game_result_header),0),FALSE)),"error")</f>
        <v>NOR</v>
      </c>
      <c r="K2041" t="str">
        <f ca="1">IFERROR(IF(ISBLANK(VLOOKUP($B2041,INDIRECT(nfl_game_result),MATCH(K$1,INDIRECT(nfl_game_result_header),0),FALSE)),"",VLOOKUP($B2041,INDIRECT(nfl_game_result),MATCH(K$1,INDIRECT(nfl_game_result_header),0),FALSE)),"error")</f>
        <v>NOR</v>
      </c>
      <c r="L2041" s="23" t="str">
        <f ca="1">IFERROR(IF(ISBLANK(VLOOKUP($B2041,INDIRECT(nfl_game_result),MATCH(L$1,INDIRECT(nfl_game_result_header),0),FALSE)),"",VLOOKUP($B2041,INDIRECT(nfl_game_result),MATCH(L$1,INDIRECT(nfl_game_result_header),0),FALSE)),"error")</f>
        <v/>
      </c>
      <c r="M2041" t="s">
        <v>14</v>
      </c>
      <c r="N2041">
        <v>-3</v>
      </c>
      <c r="O2041" t="s">
        <v>334</v>
      </c>
      <c r="P2041">
        <v>2</v>
      </c>
      <c r="Q2041" t="s">
        <v>334</v>
      </c>
      <c r="V2041" s="23" t="s">
        <v>416</v>
      </c>
      <c r="W2041">
        <f ca="1">VALUE(LEFT(C2041, 4))</f>
        <v>2015</v>
      </c>
      <c r="X2041">
        <f ca="1">VALUE(MID(C2041,6,FIND("_",C2041,6)-6))</f>
        <v>14</v>
      </c>
      <c r="Y2041">
        <f ca="1">IF(NOT(OR(ISBLANK(D2041),ISBLANK(E2041),D2041="",E2041="")),D2041-E2041,"")</f>
        <v>0</v>
      </c>
      <c r="Z2041">
        <f ca="1">IF(OR(NOT(ISNUMBER(D2041)),ISBLANK(D2041),D2041="",ISBLANK(N2041)),"",ABS(D2041-N2041))</f>
        <v>1</v>
      </c>
      <c r="AA2041">
        <f ca="1">IF(OR(ISBLANK(J2041),ISBLANK(O2041),J2041="",O2041=""),"",IF(J2041=O2041,1,0))</f>
        <v>0</v>
      </c>
      <c r="AB2041">
        <f ca="1">IF(OR(ISBLANK(K2041),ISBLANK(Q2041),K2041="",Q2041=""),"",IF(K2041=Q2041,1,0))</f>
        <v>0</v>
      </c>
      <c r="AC2041" s="23" t="str">
        <f t="shared" ca="1" si="31"/>
        <v/>
      </c>
    </row>
    <row r="2042" spans="1:29" x14ac:dyDescent="0.25">
      <c r="A2042" s="23">
        <v>2041</v>
      </c>
      <c r="B2042">
        <v>999</v>
      </c>
      <c r="C2042" t="str">
        <f ca="1">IFERROR(VLOOKUP($B2042,INDIRECT(nfl_game_result),MATCH(C$1,INDIRECT(nfl_game_result_header),0),FALSE),"error")</f>
        <v>2015_14_TEN@NYJ</v>
      </c>
      <c r="D2042">
        <f ca="1">IFERROR(IF(ISBLANK(VLOOKUP($B2042,INDIRECT(nfl_game_result),MATCH(D$1,INDIRECT(nfl_game_result_header),0),FALSE)),"",VLOOKUP($B2042,INDIRECT(nfl_game_result),MATCH(D$1,INDIRECT(nfl_game_result_header),0),FALSE)),"error")</f>
        <v>-7</v>
      </c>
      <c r="E2042">
        <f ca="1">IFERROR(IF(ISBLANK(VLOOKUP($B2042,INDIRECT(nfl_game_result),MATCH(E$1,INDIRECT(nfl_game_result_header),0),FALSE)),"",VLOOKUP($B2042,INDIRECT(nfl_game_result),MATCH(E$1,INDIRECT(nfl_game_result_header),0),FALSE)),"error")</f>
        <v>-7</v>
      </c>
      <c r="F2042" s="23" t="str">
        <f ca="1">IFERROR(IF(ISBLANK(VLOOKUP($B2042,INDIRECT(nfl_game_result),MATCH(F$1,INDIRECT(nfl_game_result_header),0),FALSE)),"",VLOOKUP($B2042,INDIRECT(nfl_game_result),MATCH(F$1,INDIRECT(nfl_game_result_header),0),FALSE)),"error")</f>
        <v/>
      </c>
      <c r="G2042" s="23" t="str">
        <f ca="1">IFERROR(IF(ISBLANK(VLOOKUP($B2042,INDIRECT(nfl_game_result),MATCH(G$1,INDIRECT(nfl_game_result_header),0),FALSE)),"",VLOOKUP($B2042,INDIRECT(nfl_game_result),MATCH(G$1,INDIRECT(nfl_game_result_header),0),FALSE)),"error")</f>
        <v/>
      </c>
      <c r="H2042">
        <f ca="1">IFERROR(IF(ISBLANK(VLOOKUP($B2042,INDIRECT(nfl_game_result),MATCH(H$1,INDIRECT(nfl_game_result_header),0),FALSE)),"",VLOOKUP($B2042,INDIRECT(nfl_game_result),MATCH(H$1,INDIRECT(nfl_game_result_header),0),FALSE)),"error")</f>
        <v>30</v>
      </c>
      <c r="I2042">
        <f ca="1">IFERROR(IF(ISBLANK(VLOOKUP($B2042,INDIRECT(nfl_game_result),MATCH(I$1,INDIRECT(nfl_game_result_header),0),FALSE)),"",VLOOKUP($B2042,INDIRECT(nfl_game_result),MATCH(I$1,INDIRECT(nfl_game_result_header),0),FALSE)),"error")</f>
        <v>8</v>
      </c>
      <c r="J2042" t="str">
        <f ca="1">IFERROR(IF(ISBLANK(VLOOKUP($B2042,INDIRECT(nfl_game_result),MATCH(J$1,INDIRECT(nfl_game_result_header),0),FALSE)),"",VLOOKUP($B2042,INDIRECT(nfl_game_result),MATCH(J$1,INDIRECT(nfl_game_result_header),0),FALSE)),"error")</f>
        <v>NYJ</v>
      </c>
      <c r="K2042" t="str">
        <f ca="1">IFERROR(IF(ISBLANK(VLOOKUP($B2042,INDIRECT(nfl_game_result),MATCH(K$1,INDIRECT(nfl_game_result_header),0),FALSE)),"",VLOOKUP($B2042,INDIRECT(nfl_game_result),MATCH(K$1,INDIRECT(nfl_game_result_header),0),FALSE)),"error")</f>
        <v>NYJ</v>
      </c>
      <c r="L2042" s="23" t="str">
        <f ca="1">IFERROR(IF(ISBLANK(VLOOKUP($B2042,INDIRECT(nfl_game_result),MATCH(L$1,INDIRECT(nfl_game_result_header),0),FALSE)),"",VLOOKUP($B2042,INDIRECT(nfl_game_result),MATCH(L$1,INDIRECT(nfl_game_result_header),0),FALSE)),"error")</f>
        <v/>
      </c>
      <c r="M2042" t="s">
        <v>14</v>
      </c>
      <c r="N2042">
        <v>-6</v>
      </c>
      <c r="O2042" t="s">
        <v>93</v>
      </c>
      <c r="P2042">
        <v>7</v>
      </c>
      <c r="Q2042" t="s">
        <v>84</v>
      </c>
      <c r="V2042" s="23" t="s">
        <v>416</v>
      </c>
      <c r="W2042">
        <f ca="1">VALUE(LEFT(C2042, 4))</f>
        <v>2015</v>
      </c>
      <c r="X2042">
        <f ca="1">VALUE(MID(C2042,6,FIND("_",C2042,6)-6))</f>
        <v>14</v>
      </c>
      <c r="Y2042">
        <f ca="1">IF(NOT(OR(ISBLANK(D2042),ISBLANK(E2042),D2042="",E2042="")),D2042-E2042,"")</f>
        <v>0</v>
      </c>
      <c r="Z2042">
        <f ca="1">IF(OR(NOT(ISNUMBER(D2042)),ISBLANK(D2042),D2042="",ISBLANK(N2042)),"",ABS(D2042-N2042))</f>
        <v>1</v>
      </c>
      <c r="AA2042">
        <f ca="1">IF(OR(ISBLANK(J2042),ISBLANK(O2042),J2042="",O2042=""),"",IF(J2042=O2042,1,0))</f>
        <v>0</v>
      </c>
      <c r="AB2042">
        <f ca="1">IF(OR(ISBLANK(K2042),ISBLANK(Q2042),K2042="",Q2042=""),"",IF(K2042=Q2042,1,0))</f>
        <v>1</v>
      </c>
      <c r="AC2042" s="23" t="str">
        <f t="shared" ca="1" si="31"/>
        <v/>
      </c>
    </row>
    <row r="2043" spans="1:29" x14ac:dyDescent="0.25">
      <c r="A2043" s="23">
        <v>2042</v>
      </c>
      <c r="B2043">
        <v>1000</v>
      </c>
      <c r="C2043" t="str">
        <f ca="1">IFERROR(VLOOKUP($B2043,INDIRECT(nfl_game_result),MATCH(C$1,INDIRECT(nfl_game_result_header),0),FALSE),"error")</f>
        <v>2015_14_PIT@CIN</v>
      </c>
      <c r="D2043">
        <f ca="1">IFERROR(IF(ISBLANK(VLOOKUP($B2043,INDIRECT(nfl_game_result),MATCH(D$1,INDIRECT(nfl_game_result_header),0),FALSE)),"",VLOOKUP($B2043,INDIRECT(nfl_game_result),MATCH(D$1,INDIRECT(nfl_game_result_header),0),FALSE)),"error")</f>
        <v>-3.5</v>
      </c>
      <c r="E2043">
        <f ca="1">IFERROR(IF(ISBLANK(VLOOKUP($B2043,INDIRECT(nfl_game_result),MATCH(E$1,INDIRECT(nfl_game_result_header),0),FALSE)),"",VLOOKUP($B2043,INDIRECT(nfl_game_result),MATCH(E$1,INDIRECT(nfl_game_result_header),0),FALSE)),"error")</f>
        <v>-3</v>
      </c>
      <c r="F2043" s="23" t="str">
        <f ca="1">IFERROR(IF(ISBLANK(VLOOKUP($B2043,INDIRECT(nfl_game_result),MATCH(F$1,INDIRECT(nfl_game_result_header),0),FALSE)),"",VLOOKUP($B2043,INDIRECT(nfl_game_result),MATCH(F$1,INDIRECT(nfl_game_result_header),0),FALSE)),"error")</f>
        <v/>
      </c>
      <c r="G2043" s="23" t="str">
        <f ca="1">IFERROR(IF(ISBLANK(VLOOKUP($B2043,INDIRECT(nfl_game_result),MATCH(G$1,INDIRECT(nfl_game_result_header),0),FALSE)),"",VLOOKUP($B2043,INDIRECT(nfl_game_result),MATCH(G$1,INDIRECT(nfl_game_result_header),0),FALSE)),"error")</f>
        <v/>
      </c>
      <c r="H2043">
        <f ca="1">IFERROR(IF(ISBLANK(VLOOKUP($B2043,INDIRECT(nfl_game_result),MATCH(H$1,INDIRECT(nfl_game_result_header),0),FALSE)),"",VLOOKUP($B2043,INDIRECT(nfl_game_result),MATCH(H$1,INDIRECT(nfl_game_result_header),0),FALSE)),"error")</f>
        <v>20</v>
      </c>
      <c r="I2043">
        <f ca="1">IFERROR(IF(ISBLANK(VLOOKUP($B2043,INDIRECT(nfl_game_result),MATCH(I$1,INDIRECT(nfl_game_result_header),0),FALSE)),"",VLOOKUP($B2043,INDIRECT(nfl_game_result),MATCH(I$1,INDIRECT(nfl_game_result_header),0),FALSE)),"error")</f>
        <v>33</v>
      </c>
      <c r="J2043" t="str">
        <f ca="1">IFERROR(IF(ISBLANK(VLOOKUP($B2043,INDIRECT(nfl_game_result),MATCH(J$1,INDIRECT(nfl_game_result_header),0),FALSE)),"",VLOOKUP($B2043,INDIRECT(nfl_game_result),MATCH(J$1,INDIRECT(nfl_game_result_header),0),FALSE)),"error")</f>
        <v>PIT</v>
      </c>
      <c r="K2043" t="str">
        <f ca="1">IFERROR(IF(ISBLANK(VLOOKUP($B2043,INDIRECT(nfl_game_result),MATCH(K$1,INDIRECT(nfl_game_result_header),0),FALSE)),"",VLOOKUP($B2043,INDIRECT(nfl_game_result),MATCH(K$1,INDIRECT(nfl_game_result_header),0),FALSE)),"error")</f>
        <v>PIT</v>
      </c>
      <c r="L2043" s="23" t="str">
        <f ca="1">IFERROR(IF(ISBLANK(VLOOKUP($B2043,INDIRECT(nfl_game_result),MATCH(L$1,INDIRECT(nfl_game_result_header),0),FALSE)),"",VLOOKUP($B2043,INDIRECT(nfl_game_result),MATCH(L$1,INDIRECT(nfl_game_result_header),0),FALSE)),"error")</f>
        <v/>
      </c>
      <c r="M2043" t="s">
        <v>14</v>
      </c>
      <c r="N2043">
        <v>-6</v>
      </c>
      <c r="O2043" t="s">
        <v>69</v>
      </c>
      <c r="P2043">
        <v>9</v>
      </c>
      <c r="Q2043" t="s">
        <v>69</v>
      </c>
      <c r="V2043" s="23" t="s">
        <v>416</v>
      </c>
      <c r="W2043">
        <f ca="1">VALUE(LEFT(C2043, 4))</f>
        <v>2015</v>
      </c>
      <c r="X2043">
        <f ca="1">VALUE(MID(C2043,6,FIND("_",C2043,6)-6))</f>
        <v>14</v>
      </c>
      <c r="Y2043">
        <f ca="1">IF(NOT(OR(ISBLANK(D2043),ISBLANK(E2043),D2043="",E2043="")),D2043-E2043,"")</f>
        <v>-0.5</v>
      </c>
      <c r="Z2043">
        <f ca="1">IF(OR(NOT(ISNUMBER(D2043)),ISBLANK(D2043),D2043="",ISBLANK(N2043)),"",ABS(D2043-N2043))</f>
        <v>2.5</v>
      </c>
      <c r="AA2043">
        <f ca="1">IF(OR(ISBLANK(J2043),ISBLANK(O2043),J2043="",O2043=""),"",IF(J2043=O2043,1,0))</f>
        <v>0</v>
      </c>
      <c r="AB2043">
        <f ca="1">IF(OR(ISBLANK(K2043),ISBLANK(Q2043),K2043="",Q2043=""),"",IF(K2043=Q2043,1,0))</f>
        <v>0</v>
      </c>
      <c r="AC2043" s="23" t="str">
        <f t="shared" ca="1" si="31"/>
        <v/>
      </c>
    </row>
    <row r="2044" spans="1:29" x14ac:dyDescent="0.25">
      <c r="A2044" s="23">
        <v>2043</v>
      </c>
      <c r="B2044">
        <v>1001</v>
      </c>
      <c r="C2044" t="str">
        <f ca="1">IFERROR(VLOOKUP($B2044,INDIRECT(nfl_game_result),MATCH(C$1,INDIRECT(nfl_game_result_header),0),FALSE),"error")</f>
        <v>2015_14_IND@JAX</v>
      </c>
      <c r="D2044">
        <f ca="1">IFERROR(IF(ISBLANK(VLOOKUP($B2044,INDIRECT(nfl_game_result),MATCH(D$1,INDIRECT(nfl_game_result_header),0),FALSE)),"",VLOOKUP($B2044,INDIRECT(nfl_game_result),MATCH(D$1,INDIRECT(nfl_game_result_header),0),FALSE)),"error")</f>
        <v>0</v>
      </c>
      <c r="E2044">
        <f ca="1">IFERROR(IF(ISBLANK(VLOOKUP($B2044,INDIRECT(nfl_game_result),MATCH(E$1,INDIRECT(nfl_game_result_header),0),FALSE)),"",VLOOKUP($B2044,INDIRECT(nfl_game_result),MATCH(E$1,INDIRECT(nfl_game_result_header),0),FALSE)),"error")</f>
        <v>0</v>
      </c>
      <c r="F2044" s="23" t="str">
        <f ca="1">IFERROR(IF(ISBLANK(VLOOKUP($B2044,INDIRECT(nfl_game_result),MATCH(F$1,INDIRECT(nfl_game_result_header),0),FALSE)),"",VLOOKUP($B2044,INDIRECT(nfl_game_result),MATCH(F$1,INDIRECT(nfl_game_result_header),0),FALSE)),"error")</f>
        <v/>
      </c>
      <c r="G2044" s="23" t="str">
        <f ca="1">IFERROR(IF(ISBLANK(VLOOKUP($B2044,INDIRECT(nfl_game_result),MATCH(G$1,INDIRECT(nfl_game_result_header),0),FALSE)),"",VLOOKUP($B2044,INDIRECT(nfl_game_result),MATCH(G$1,INDIRECT(nfl_game_result_header),0),FALSE)),"error")</f>
        <v/>
      </c>
      <c r="H2044">
        <f ca="1">IFERROR(IF(ISBLANK(VLOOKUP($B2044,INDIRECT(nfl_game_result),MATCH(H$1,INDIRECT(nfl_game_result_header),0),FALSE)),"",VLOOKUP($B2044,INDIRECT(nfl_game_result),MATCH(H$1,INDIRECT(nfl_game_result_header),0),FALSE)),"error")</f>
        <v>51</v>
      </c>
      <c r="I2044">
        <f ca="1">IFERROR(IF(ISBLANK(VLOOKUP($B2044,INDIRECT(nfl_game_result),MATCH(I$1,INDIRECT(nfl_game_result_header),0),FALSE)),"",VLOOKUP($B2044,INDIRECT(nfl_game_result),MATCH(I$1,INDIRECT(nfl_game_result_header),0),FALSE)),"error")</f>
        <v>16</v>
      </c>
      <c r="J2044" t="str">
        <f ca="1">IFERROR(IF(ISBLANK(VLOOKUP($B2044,INDIRECT(nfl_game_result),MATCH(J$1,INDIRECT(nfl_game_result_header),0),FALSE)),"",VLOOKUP($B2044,INDIRECT(nfl_game_result),MATCH(J$1,INDIRECT(nfl_game_result_header),0),FALSE)),"error")</f>
        <v>JAX</v>
      </c>
      <c r="K2044" t="str">
        <f ca="1">IFERROR(IF(ISBLANK(VLOOKUP($B2044,INDIRECT(nfl_game_result),MATCH(K$1,INDIRECT(nfl_game_result_header),0),FALSE)),"",VLOOKUP($B2044,INDIRECT(nfl_game_result),MATCH(K$1,INDIRECT(nfl_game_result_header),0),FALSE)),"error")</f>
        <v>JAX</v>
      </c>
      <c r="L2044" s="23" t="str">
        <f ca="1">IFERROR(IF(ISBLANK(VLOOKUP($B2044,INDIRECT(nfl_game_result),MATCH(L$1,INDIRECT(nfl_game_result_header),0),FALSE)),"",VLOOKUP($B2044,INDIRECT(nfl_game_result),MATCH(L$1,INDIRECT(nfl_game_result_header),0),FALSE)),"error")</f>
        <v/>
      </c>
      <c r="M2044" t="s">
        <v>14</v>
      </c>
      <c r="N2044">
        <v>3</v>
      </c>
      <c r="O2044" t="s">
        <v>77</v>
      </c>
      <c r="P2044">
        <v>12</v>
      </c>
      <c r="Q2044" t="s">
        <v>77</v>
      </c>
      <c r="V2044" s="23" t="s">
        <v>416</v>
      </c>
      <c r="W2044">
        <f ca="1">VALUE(LEFT(C2044, 4))</f>
        <v>2015</v>
      </c>
      <c r="X2044">
        <f ca="1">VALUE(MID(C2044,6,FIND("_",C2044,6)-6))</f>
        <v>14</v>
      </c>
      <c r="Y2044">
        <f ca="1">IF(NOT(OR(ISBLANK(D2044),ISBLANK(E2044),D2044="",E2044="")),D2044-E2044,"")</f>
        <v>0</v>
      </c>
      <c r="Z2044">
        <f ca="1">IF(OR(NOT(ISNUMBER(D2044)),ISBLANK(D2044),D2044="",ISBLANK(N2044)),"",ABS(D2044-N2044))</f>
        <v>3</v>
      </c>
      <c r="AA2044">
        <f ca="1">IF(OR(ISBLANK(J2044),ISBLANK(O2044),J2044="",O2044=""),"",IF(J2044=O2044,1,0))</f>
        <v>1</v>
      </c>
      <c r="AB2044">
        <f ca="1">IF(OR(ISBLANK(K2044),ISBLANK(Q2044),K2044="",Q2044=""),"",IF(K2044=Q2044,1,0))</f>
        <v>1</v>
      </c>
      <c r="AC2044" s="23" t="str">
        <f t="shared" ca="1" si="31"/>
        <v/>
      </c>
    </row>
    <row r="2045" spans="1:29" x14ac:dyDescent="0.25">
      <c r="A2045" s="23">
        <v>2044</v>
      </c>
      <c r="B2045">
        <v>1002</v>
      </c>
      <c r="C2045" t="str">
        <f ca="1">IFERROR(VLOOKUP($B2045,INDIRECT(nfl_game_result),MATCH(C$1,INDIRECT(nfl_game_result_header),0),FALSE),"error")</f>
        <v>2015_14_SD@KCY</v>
      </c>
      <c r="D2045">
        <f ca="1">IFERROR(IF(ISBLANK(VLOOKUP($B2045,INDIRECT(nfl_game_result),MATCH(D$1,INDIRECT(nfl_game_result_header),0),FALSE)),"",VLOOKUP($B2045,INDIRECT(nfl_game_result),MATCH(D$1,INDIRECT(nfl_game_result_header),0),FALSE)),"error")</f>
        <v>-10</v>
      </c>
      <c r="E2045">
        <f ca="1">IFERROR(IF(ISBLANK(VLOOKUP($B2045,INDIRECT(nfl_game_result),MATCH(E$1,INDIRECT(nfl_game_result_header),0),FALSE)),"",VLOOKUP($B2045,INDIRECT(nfl_game_result),MATCH(E$1,INDIRECT(nfl_game_result_header),0),FALSE)),"error")</f>
        <v>-10.5</v>
      </c>
      <c r="F2045" s="23" t="str">
        <f ca="1">IFERROR(IF(ISBLANK(VLOOKUP($B2045,INDIRECT(nfl_game_result),MATCH(F$1,INDIRECT(nfl_game_result_header),0),FALSE)),"",VLOOKUP($B2045,INDIRECT(nfl_game_result),MATCH(F$1,INDIRECT(nfl_game_result_header),0),FALSE)),"error")</f>
        <v/>
      </c>
      <c r="G2045" s="23" t="str">
        <f ca="1">IFERROR(IF(ISBLANK(VLOOKUP($B2045,INDIRECT(nfl_game_result),MATCH(G$1,INDIRECT(nfl_game_result_header),0),FALSE)),"",VLOOKUP($B2045,INDIRECT(nfl_game_result),MATCH(G$1,INDIRECT(nfl_game_result_header),0),FALSE)),"error")</f>
        <v/>
      </c>
      <c r="H2045">
        <f ca="1">IFERROR(IF(ISBLANK(VLOOKUP($B2045,INDIRECT(nfl_game_result),MATCH(H$1,INDIRECT(nfl_game_result_header),0),FALSE)),"",VLOOKUP($B2045,INDIRECT(nfl_game_result),MATCH(H$1,INDIRECT(nfl_game_result_header),0),FALSE)),"error")</f>
        <v>10</v>
      </c>
      <c r="I2045">
        <f ca="1">IFERROR(IF(ISBLANK(VLOOKUP($B2045,INDIRECT(nfl_game_result),MATCH(I$1,INDIRECT(nfl_game_result_header),0),FALSE)),"",VLOOKUP($B2045,INDIRECT(nfl_game_result),MATCH(I$1,INDIRECT(nfl_game_result_header),0),FALSE)),"error")</f>
        <v>3</v>
      </c>
      <c r="J2045" t="str">
        <f ca="1">IFERROR(IF(ISBLANK(VLOOKUP($B2045,INDIRECT(nfl_game_result),MATCH(J$1,INDIRECT(nfl_game_result_header),0),FALSE)),"",VLOOKUP($B2045,INDIRECT(nfl_game_result),MATCH(J$1,INDIRECT(nfl_game_result_header),0),FALSE)),"error")</f>
        <v>SD</v>
      </c>
      <c r="K2045" t="str">
        <f ca="1">IFERROR(IF(ISBLANK(VLOOKUP($B2045,INDIRECT(nfl_game_result),MATCH(K$1,INDIRECT(nfl_game_result_header),0),FALSE)),"",VLOOKUP($B2045,INDIRECT(nfl_game_result),MATCH(K$1,INDIRECT(nfl_game_result_header),0),FALSE)),"error")</f>
        <v>KCY</v>
      </c>
      <c r="L2045" s="23" t="str">
        <f ca="1">IFERROR(IF(ISBLANK(VLOOKUP($B2045,INDIRECT(nfl_game_result),MATCH(L$1,INDIRECT(nfl_game_result_header),0),FALSE)),"",VLOOKUP($B2045,INDIRECT(nfl_game_result),MATCH(L$1,INDIRECT(nfl_game_result_header),0),FALSE)),"error")</f>
        <v/>
      </c>
      <c r="M2045" t="s">
        <v>14</v>
      </c>
      <c r="N2045">
        <v>-8</v>
      </c>
      <c r="O2045" t="s">
        <v>88</v>
      </c>
      <c r="P2045">
        <v>6</v>
      </c>
      <c r="Q2045" t="s">
        <v>331</v>
      </c>
      <c r="V2045" s="23" t="s">
        <v>416</v>
      </c>
      <c r="W2045">
        <f ca="1">VALUE(LEFT(C2045, 4))</f>
        <v>2015</v>
      </c>
      <c r="X2045">
        <f ca="1">VALUE(MID(C2045,6,FIND("_",C2045,6)-6))</f>
        <v>14</v>
      </c>
      <c r="Y2045">
        <f ca="1">IF(NOT(OR(ISBLANK(D2045),ISBLANK(E2045),D2045="",E2045="")),D2045-E2045,"")</f>
        <v>0.5</v>
      </c>
      <c r="Z2045">
        <f ca="1">IF(OR(NOT(ISNUMBER(D2045)),ISBLANK(D2045),D2045="",ISBLANK(N2045)),"",ABS(D2045-N2045))</f>
        <v>2</v>
      </c>
      <c r="AA2045">
        <f ca="1">IF(OR(ISBLANK(J2045),ISBLANK(O2045),J2045="",O2045=""),"",IF(J2045=O2045,1,0))</f>
        <v>1</v>
      </c>
      <c r="AB2045">
        <f ca="1">IF(OR(ISBLANK(K2045),ISBLANK(Q2045),K2045="",Q2045=""),"",IF(K2045=Q2045,1,0))</f>
        <v>1</v>
      </c>
      <c r="AC2045" s="23" t="str">
        <f t="shared" ca="1" si="31"/>
        <v/>
      </c>
    </row>
    <row r="2046" spans="1:29" x14ac:dyDescent="0.25">
      <c r="A2046" s="23">
        <v>2045</v>
      </c>
      <c r="B2046">
        <v>1003</v>
      </c>
      <c r="C2046" t="str">
        <f ca="1">IFERROR(VLOOKUP($B2046,INDIRECT(nfl_game_result),MATCH(C$1,INDIRECT(nfl_game_result_header),0),FALSE),"error")</f>
        <v>2015_14_WAS@CHI</v>
      </c>
      <c r="D2046">
        <f ca="1">IFERROR(IF(ISBLANK(VLOOKUP($B2046,INDIRECT(nfl_game_result),MATCH(D$1,INDIRECT(nfl_game_result_header),0),FALSE)),"",VLOOKUP($B2046,INDIRECT(nfl_game_result),MATCH(D$1,INDIRECT(nfl_game_result_header),0),FALSE)),"error")</f>
        <v>-3</v>
      </c>
      <c r="E2046">
        <f ca="1">IFERROR(IF(ISBLANK(VLOOKUP($B2046,INDIRECT(nfl_game_result),MATCH(E$1,INDIRECT(nfl_game_result_header),0),FALSE)),"",VLOOKUP($B2046,INDIRECT(nfl_game_result),MATCH(E$1,INDIRECT(nfl_game_result_header),0),FALSE)),"error")</f>
        <v>-3.5</v>
      </c>
      <c r="F2046" s="23" t="str">
        <f ca="1">IFERROR(IF(ISBLANK(VLOOKUP($B2046,INDIRECT(nfl_game_result),MATCH(F$1,INDIRECT(nfl_game_result_header),0),FALSE)),"",VLOOKUP($B2046,INDIRECT(nfl_game_result),MATCH(F$1,INDIRECT(nfl_game_result_header),0),FALSE)),"error")</f>
        <v/>
      </c>
      <c r="G2046" s="23" t="str">
        <f ca="1">IFERROR(IF(ISBLANK(VLOOKUP($B2046,INDIRECT(nfl_game_result),MATCH(G$1,INDIRECT(nfl_game_result_header),0),FALSE)),"",VLOOKUP($B2046,INDIRECT(nfl_game_result),MATCH(G$1,INDIRECT(nfl_game_result_header),0),FALSE)),"error")</f>
        <v/>
      </c>
      <c r="H2046">
        <f ca="1">IFERROR(IF(ISBLANK(VLOOKUP($B2046,INDIRECT(nfl_game_result),MATCH(H$1,INDIRECT(nfl_game_result_header),0),FALSE)),"",VLOOKUP($B2046,INDIRECT(nfl_game_result),MATCH(H$1,INDIRECT(nfl_game_result_header),0),FALSE)),"error")</f>
        <v>21</v>
      </c>
      <c r="I2046">
        <f ca="1">IFERROR(IF(ISBLANK(VLOOKUP($B2046,INDIRECT(nfl_game_result),MATCH(I$1,INDIRECT(nfl_game_result_header),0),FALSE)),"",VLOOKUP($B2046,INDIRECT(nfl_game_result),MATCH(I$1,INDIRECT(nfl_game_result_header),0),FALSE)),"error")</f>
        <v>24</v>
      </c>
      <c r="J2046" t="str">
        <f ca="1">IFERROR(IF(ISBLANK(VLOOKUP($B2046,INDIRECT(nfl_game_result),MATCH(J$1,INDIRECT(nfl_game_result_header),0),FALSE)),"",VLOOKUP($B2046,INDIRECT(nfl_game_result),MATCH(J$1,INDIRECT(nfl_game_result_header),0),FALSE)),"error")</f>
        <v>WAS</v>
      </c>
      <c r="K2046" t="str">
        <f ca="1">IFERROR(IF(ISBLANK(VLOOKUP($B2046,INDIRECT(nfl_game_result),MATCH(K$1,INDIRECT(nfl_game_result_header),0),FALSE)),"",VLOOKUP($B2046,INDIRECT(nfl_game_result),MATCH(K$1,INDIRECT(nfl_game_result_header),0),FALSE)),"error")</f>
        <v>WAS</v>
      </c>
      <c r="L2046" s="23" t="str">
        <f ca="1">IFERROR(IF(ISBLANK(VLOOKUP($B2046,INDIRECT(nfl_game_result),MATCH(L$1,INDIRECT(nfl_game_result_header),0),FALSE)),"",VLOOKUP($B2046,INDIRECT(nfl_game_result),MATCH(L$1,INDIRECT(nfl_game_result_header),0),FALSE)),"error")</f>
        <v/>
      </c>
      <c r="M2046" t="s">
        <v>14</v>
      </c>
      <c r="N2046">
        <v>-3</v>
      </c>
      <c r="O2046" t="s">
        <v>94</v>
      </c>
      <c r="P2046">
        <v>8</v>
      </c>
      <c r="Q2046" t="s">
        <v>94</v>
      </c>
      <c r="V2046" s="23" t="s">
        <v>416</v>
      </c>
      <c r="W2046">
        <f ca="1">VALUE(LEFT(C2046, 4))</f>
        <v>2015</v>
      </c>
      <c r="X2046">
        <f ca="1">VALUE(MID(C2046,6,FIND("_",C2046,6)-6))</f>
        <v>14</v>
      </c>
      <c r="Y2046">
        <f ca="1">IF(NOT(OR(ISBLANK(D2046),ISBLANK(E2046),D2046="",E2046="")),D2046-E2046,"")</f>
        <v>0.5</v>
      </c>
      <c r="Z2046">
        <f ca="1">IF(OR(NOT(ISNUMBER(D2046)),ISBLANK(D2046),D2046="",ISBLANK(N2046)),"",ABS(D2046-N2046))</f>
        <v>0</v>
      </c>
      <c r="AA2046">
        <f ca="1">IF(OR(ISBLANK(J2046),ISBLANK(O2046),J2046="",O2046=""),"",IF(J2046=O2046,1,0))</f>
        <v>1</v>
      </c>
      <c r="AB2046">
        <f ca="1">IF(OR(ISBLANK(K2046),ISBLANK(Q2046),K2046="",Q2046=""),"",IF(K2046=Q2046,1,0))</f>
        <v>1</v>
      </c>
      <c r="AC2046" s="23" t="str">
        <f t="shared" ca="1" si="31"/>
        <v/>
      </c>
    </row>
    <row r="2047" spans="1:29" x14ac:dyDescent="0.25">
      <c r="A2047" s="23">
        <v>2046</v>
      </c>
      <c r="B2047">
        <v>1004</v>
      </c>
      <c r="C2047" t="str">
        <f ca="1">IFERROR(VLOOKUP($B2047,INDIRECT(nfl_game_result),MATCH(C$1,INDIRECT(nfl_game_result_header),0),FALSE),"error")</f>
        <v>2015_14_ATL@CAR</v>
      </c>
      <c r="D2047">
        <f ca="1">IFERROR(IF(ISBLANK(VLOOKUP($B2047,INDIRECT(nfl_game_result),MATCH(D$1,INDIRECT(nfl_game_result_header),0),FALSE)),"",VLOOKUP($B2047,INDIRECT(nfl_game_result),MATCH(D$1,INDIRECT(nfl_game_result_header),0),FALSE)),"error")</f>
        <v>-7.5</v>
      </c>
      <c r="E2047">
        <f ca="1">IFERROR(IF(ISBLANK(VLOOKUP($B2047,INDIRECT(nfl_game_result),MATCH(E$1,INDIRECT(nfl_game_result_header),0),FALSE)),"",VLOOKUP($B2047,INDIRECT(nfl_game_result),MATCH(E$1,INDIRECT(nfl_game_result_header),0),FALSE)),"error")</f>
        <v>-8.5</v>
      </c>
      <c r="F2047" s="23" t="str">
        <f ca="1">IFERROR(IF(ISBLANK(VLOOKUP($B2047,INDIRECT(nfl_game_result),MATCH(F$1,INDIRECT(nfl_game_result_header),0),FALSE)),"",VLOOKUP($B2047,INDIRECT(nfl_game_result),MATCH(F$1,INDIRECT(nfl_game_result_header),0),FALSE)),"error")</f>
        <v/>
      </c>
      <c r="G2047" s="23" t="str">
        <f ca="1">IFERROR(IF(ISBLANK(VLOOKUP($B2047,INDIRECT(nfl_game_result),MATCH(G$1,INDIRECT(nfl_game_result_header),0),FALSE)),"",VLOOKUP($B2047,INDIRECT(nfl_game_result),MATCH(G$1,INDIRECT(nfl_game_result_header),0),FALSE)),"error")</f>
        <v/>
      </c>
      <c r="H2047">
        <f ca="1">IFERROR(IF(ISBLANK(VLOOKUP($B2047,INDIRECT(nfl_game_result),MATCH(H$1,INDIRECT(nfl_game_result_header),0),FALSE)),"",VLOOKUP($B2047,INDIRECT(nfl_game_result),MATCH(H$1,INDIRECT(nfl_game_result_header),0),FALSE)),"error")</f>
        <v>38</v>
      </c>
      <c r="I2047">
        <f ca="1">IFERROR(IF(ISBLANK(VLOOKUP($B2047,INDIRECT(nfl_game_result),MATCH(I$1,INDIRECT(nfl_game_result_header),0),FALSE)),"",VLOOKUP($B2047,INDIRECT(nfl_game_result),MATCH(I$1,INDIRECT(nfl_game_result_header),0),FALSE)),"error")</f>
        <v>0</v>
      </c>
      <c r="J2047" t="str">
        <f ca="1">IFERROR(IF(ISBLANK(VLOOKUP($B2047,INDIRECT(nfl_game_result),MATCH(J$1,INDIRECT(nfl_game_result_header),0),FALSE)),"",VLOOKUP($B2047,INDIRECT(nfl_game_result),MATCH(J$1,INDIRECT(nfl_game_result_header),0),FALSE)),"error")</f>
        <v>CAR</v>
      </c>
      <c r="K2047" t="str">
        <f ca="1">IFERROR(IF(ISBLANK(VLOOKUP($B2047,INDIRECT(nfl_game_result),MATCH(K$1,INDIRECT(nfl_game_result_header),0),FALSE)),"",VLOOKUP($B2047,INDIRECT(nfl_game_result),MATCH(K$1,INDIRECT(nfl_game_result_header),0),FALSE)),"error")</f>
        <v>CAR</v>
      </c>
      <c r="L2047" s="23" t="str">
        <f ca="1">IFERROR(IF(ISBLANK(VLOOKUP($B2047,INDIRECT(nfl_game_result),MATCH(L$1,INDIRECT(nfl_game_result_header),0),FALSE)),"",VLOOKUP($B2047,INDIRECT(nfl_game_result),MATCH(L$1,INDIRECT(nfl_game_result_header),0),FALSE)),"error")</f>
        <v/>
      </c>
      <c r="M2047" t="s">
        <v>14</v>
      </c>
      <c r="N2047">
        <v>-8</v>
      </c>
      <c r="O2047" t="s">
        <v>67</v>
      </c>
      <c r="P2047">
        <v>3</v>
      </c>
      <c r="Q2047" t="s">
        <v>67</v>
      </c>
      <c r="V2047" s="23" t="s">
        <v>416</v>
      </c>
      <c r="W2047">
        <f ca="1">VALUE(LEFT(C2047, 4))</f>
        <v>2015</v>
      </c>
      <c r="X2047">
        <f ca="1">VALUE(MID(C2047,6,FIND("_",C2047,6)-6))</f>
        <v>14</v>
      </c>
      <c r="Y2047">
        <f ca="1">IF(NOT(OR(ISBLANK(D2047),ISBLANK(E2047),D2047="",E2047="")),D2047-E2047,"")</f>
        <v>1</v>
      </c>
      <c r="Z2047">
        <f ca="1">IF(OR(NOT(ISNUMBER(D2047)),ISBLANK(D2047),D2047="",ISBLANK(N2047)),"",ABS(D2047-N2047))</f>
        <v>0.5</v>
      </c>
      <c r="AA2047">
        <f ca="1">IF(OR(ISBLANK(J2047),ISBLANK(O2047),J2047="",O2047=""),"",IF(J2047=O2047,1,0))</f>
        <v>1</v>
      </c>
      <c r="AB2047">
        <f ca="1">IF(OR(ISBLANK(K2047),ISBLANK(Q2047),K2047="",Q2047=""),"",IF(K2047=Q2047,1,0))</f>
        <v>1</v>
      </c>
      <c r="AC2047" s="23" t="str">
        <f t="shared" ca="1" si="31"/>
        <v/>
      </c>
    </row>
    <row r="2048" spans="1:29" x14ac:dyDescent="0.25">
      <c r="A2048" s="23">
        <v>2047</v>
      </c>
      <c r="B2048">
        <v>1005</v>
      </c>
      <c r="C2048" t="str">
        <f ca="1">IFERROR(VLOOKUP($B2048,INDIRECT(nfl_game_result),MATCH(C$1,INDIRECT(nfl_game_result_header),0),FALSE),"error")</f>
        <v>2015_14_SEA@BAL</v>
      </c>
      <c r="D2048">
        <f ca="1">IFERROR(IF(ISBLANK(VLOOKUP($B2048,INDIRECT(nfl_game_result),MATCH(D$1,INDIRECT(nfl_game_result_header),0),FALSE)),"",VLOOKUP($B2048,INDIRECT(nfl_game_result),MATCH(D$1,INDIRECT(nfl_game_result_header),0),FALSE)),"error")</f>
        <v>6</v>
      </c>
      <c r="E2048">
        <f ca="1">IFERROR(IF(ISBLANK(VLOOKUP($B2048,INDIRECT(nfl_game_result),MATCH(E$1,INDIRECT(nfl_game_result_header),0),FALSE)),"",VLOOKUP($B2048,INDIRECT(nfl_game_result),MATCH(E$1,INDIRECT(nfl_game_result_header),0),FALSE)),"error")</f>
        <v>10</v>
      </c>
      <c r="F2048" s="23" t="str">
        <f ca="1">IFERROR(IF(ISBLANK(VLOOKUP($B2048,INDIRECT(nfl_game_result),MATCH(F$1,INDIRECT(nfl_game_result_header),0),FALSE)),"",VLOOKUP($B2048,INDIRECT(nfl_game_result),MATCH(F$1,INDIRECT(nfl_game_result_header),0),FALSE)),"error")</f>
        <v/>
      </c>
      <c r="G2048" s="23" t="str">
        <f ca="1">IFERROR(IF(ISBLANK(VLOOKUP($B2048,INDIRECT(nfl_game_result),MATCH(G$1,INDIRECT(nfl_game_result_header),0),FALSE)),"",VLOOKUP($B2048,INDIRECT(nfl_game_result),MATCH(G$1,INDIRECT(nfl_game_result_header),0),FALSE)),"error")</f>
        <v/>
      </c>
      <c r="H2048">
        <f ca="1">IFERROR(IF(ISBLANK(VLOOKUP($B2048,INDIRECT(nfl_game_result),MATCH(H$1,INDIRECT(nfl_game_result_header),0),FALSE)),"",VLOOKUP($B2048,INDIRECT(nfl_game_result),MATCH(H$1,INDIRECT(nfl_game_result_header),0),FALSE)),"error")</f>
        <v>6</v>
      </c>
      <c r="I2048">
        <f ca="1">IFERROR(IF(ISBLANK(VLOOKUP($B2048,INDIRECT(nfl_game_result),MATCH(I$1,INDIRECT(nfl_game_result_header),0),FALSE)),"",VLOOKUP($B2048,INDIRECT(nfl_game_result),MATCH(I$1,INDIRECT(nfl_game_result_header),0),FALSE)),"error")</f>
        <v>35</v>
      </c>
      <c r="J2048" t="str">
        <f ca="1">IFERROR(IF(ISBLANK(VLOOKUP($B2048,INDIRECT(nfl_game_result),MATCH(J$1,INDIRECT(nfl_game_result_header),0),FALSE)),"",VLOOKUP($B2048,INDIRECT(nfl_game_result),MATCH(J$1,INDIRECT(nfl_game_result_header),0),FALSE)),"error")</f>
        <v>SEA</v>
      </c>
      <c r="K2048" t="str">
        <f ca="1">IFERROR(IF(ISBLANK(VLOOKUP($B2048,INDIRECT(nfl_game_result),MATCH(K$1,INDIRECT(nfl_game_result_header),0),FALSE)),"",VLOOKUP($B2048,INDIRECT(nfl_game_result),MATCH(K$1,INDIRECT(nfl_game_result_header),0),FALSE)),"error")</f>
        <v>SEA</v>
      </c>
      <c r="L2048" s="23" t="str">
        <f ca="1">IFERROR(IF(ISBLANK(VLOOKUP($B2048,INDIRECT(nfl_game_result),MATCH(L$1,INDIRECT(nfl_game_result_header),0),FALSE)),"",VLOOKUP($B2048,INDIRECT(nfl_game_result),MATCH(L$1,INDIRECT(nfl_game_result_header),0),FALSE)),"error")</f>
        <v/>
      </c>
      <c r="M2048" t="s">
        <v>14</v>
      </c>
      <c r="N2048">
        <v>7</v>
      </c>
      <c r="O2048" t="s">
        <v>65</v>
      </c>
      <c r="P2048">
        <v>14</v>
      </c>
      <c r="Q2048" t="s">
        <v>89</v>
      </c>
      <c r="V2048" s="23" t="s">
        <v>416</v>
      </c>
      <c r="W2048">
        <f ca="1">VALUE(LEFT(C2048, 4))</f>
        <v>2015</v>
      </c>
      <c r="X2048">
        <f ca="1">VALUE(MID(C2048,6,FIND("_",C2048,6)-6))</f>
        <v>14</v>
      </c>
      <c r="Y2048">
        <f ca="1">IF(NOT(OR(ISBLANK(D2048),ISBLANK(E2048),D2048="",E2048="")),D2048-E2048,"")</f>
        <v>-4</v>
      </c>
      <c r="Z2048">
        <f ca="1">IF(OR(NOT(ISNUMBER(D2048)),ISBLANK(D2048),D2048="",ISBLANK(N2048)),"",ABS(D2048-N2048))</f>
        <v>1</v>
      </c>
      <c r="AA2048">
        <f ca="1">IF(OR(ISBLANK(J2048),ISBLANK(O2048),J2048="",O2048=""),"",IF(J2048=O2048,1,0))</f>
        <v>0</v>
      </c>
      <c r="AB2048">
        <f ca="1">IF(OR(ISBLANK(K2048),ISBLANK(Q2048),K2048="",Q2048=""),"",IF(K2048=Q2048,1,0))</f>
        <v>1</v>
      </c>
      <c r="AC2048" s="23" t="str">
        <f t="shared" ca="1" si="31"/>
        <v/>
      </c>
    </row>
    <row r="2049" spans="1:29" x14ac:dyDescent="0.25">
      <c r="A2049" s="23">
        <v>2048</v>
      </c>
      <c r="B2049">
        <v>1006</v>
      </c>
      <c r="C2049" t="str">
        <f ca="1">IFERROR(VLOOKUP($B2049,INDIRECT(nfl_game_result),MATCH(C$1,INDIRECT(nfl_game_result_header),0),FALSE),"error")</f>
        <v>2015_14_OAK@DEN</v>
      </c>
      <c r="D2049">
        <f ca="1">IFERROR(IF(ISBLANK(VLOOKUP($B2049,INDIRECT(nfl_game_result),MATCH(D$1,INDIRECT(nfl_game_result_header),0),FALSE)),"",VLOOKUP($B2049,INDIRECT(nfl_game_result),MATCH(D$1,INDIRECT(nfl_game_result_header),0),FALSE)),"error")</f>
        <v>-7.5</v>
      </c>
      <c r="E2049">
        <f ca="1">IFERROR(IF(ISBLANK(VLOOKUP($B2049,INDIRECT(nfl_game_result),MATCH(E$1,INDIRECT(nfl_game_result_header),0),FALSE)),"",VLOOKUP($B2049,INDIRECT(nfl_game_result),MATCH(E$1,INDIRECT(nfl_game_result_header),0),FALSE)),"error")</f>
        <v>-7</v>
      </c>
      <c r="F2049" s="23" t="str">
        <f ca="1">IFERROR(IF(ISBLANK(VLOOKUP($B2049,INDIRECT(nfl_game_result),MATCH(F$1,INDIRECT(nfl_game_result_header),0),FALSE)),"",VLOOKUP($B2049,INDIRECT(nfl_game_result),MATCH(F$1,INDIRECT(nfl_game_result_header),0),FALSE)),"error")</f>
        <v/>
      </c>
      <c r="G2049" s="23" t="str">
        <f ca="1">IFERROR(IF(ISBLANK(VLOOKUP($B2049,INDIRECT(nfl_game_result),MATCH(G$1,INDIRECT(nfl_game_result_header),0),FALSE)),"",VLOOKUP($B2049,INDIRECT(nfl_game_result),MATCH(G$1,INDIRECT(nfl_game_result_header),0),FALSE)),"error")</f>
        <v/>
      </c>
      <c r="H2049">
        <f ca="1">IFERROR(IF(ISBLANK(VLOOKUP($B2049,INDIRECT(nfl_game_result),MATCH(H$1,INDIRECT(nfl_game_result_header),0),FALSE)),"",VLOOKUP($B2049,INDIRECT(nfl_game_result),MATCH(H$1,INDIRECT(nfl_game_result_header),0),FALSE)),"error")</f>
        <v>12</v>
      </c>
      <c r="I2049">
        <f ca="1">IFERROR(IF(ISBLANK(VLOOKUP($B2049,INDIRECT(nfl_game_result),MATCH(I$1,INDIRECT(nfl_game_result_header),0),FALSE)),"",VLOOKUP($B2049,INDIRECT(nfl_game_result),MATCH(I$1,INDIRECT(nfl_game_result_header),0),FALSE)),"error")</f>
        <v>15</v>
      </c>
      <c r="J2049" t="str">
        <f ca="1">IFERROR(IF(ISBLANK(VLOOKUP($B2049,INDIRECT(nfl_game_result),MATCH(J$1,INDIRECT(nfl_game_result_header),0),FALSE)),"",VLOOKUP($B2049,INDIRECT(nfl_game_result),MATCH(J$1,INDIRECT(nfl_game_result_header),0),FALSE)),"error")</f>
        <v>OAK</v>
      </c>
      <c r="K2049" t="str">
        <f ca="1">IFERROR(IF(ISBLANK(VLOOKUP($B2049,INDIRECT(nfl_game_result),MATCH(K$1,INDIRECT(nfl_game_result_header),0),FALSE)),"",VLOOKUP($B2049,INDIRECT(nfl_game_result),MATCH(K$1,INDIRECT(nfl_game_result_header),0),FALSE)),"error")</f>
        <v>OAK</v>
      </c>
      <c r="L2049" s="23" t="str">
        <f ca="1">IFERROR(IF(ISBLANK(VLOOKUP($B2049,INDIRECT(nfl_game_result),MATCH(L$1,INDIRECT(nfl_game_result_header),0),FALSE)),"",VLOOKUP($B2049,INDIRECT(nfl_game_result),MATCH(L$1,INDIRECT(nfl_game_result_header),0),FALSE)),"error")</f>
        <v/>
      </c>
      <c r="M2049" t="s">
        <v>14</v>
      </c>
      <c r="N2049">
        <v>-9</v>
      </c>
      <c r="O2049" t="s">
        <v>85</v>
      </c>
      <c r="P2049">
        <v>11</v>
      </c>
      <c r="Q2049" t="s">
        <v>85</v>
      </c>
      <c r="V2049" s="23" t="s">
        <v>416</v>
      </c>
      <c r="W2049">
        <f ca="1">VALUE(LEFT(C2049, 4))</f>
        <v>2015</v>
      </c>
      <c r="X2049">
        <f ca="1">VALUE(MID(C2049,6,FIND("_",C2049,6)-6))</f>
        <v>14</v>
      </c>
      <c r="Y2049">
        <f ca="1">IF(NOT(OR(ISBLANK(D2049),ISBLANK(E2049),D2049="",E2049="")),D2049-E2049,"")</f>
        <v>-0.5</v>
      </c>
      <c r="Z2049">
        <f ca="1">IF(OR(NOT(ISNUMBER(D2049)),ISBLANK(D2049),D2049="",ISBLANK(N2049)),"",ABS(D2049-N2049))</f>
        <v>1.5</v>
      </c>
      <c r="AA2049">
        <f ca="1">IF(OR(ISBLANK(J2049),ISBLANK(O2049),J2049="",O2049=""),"",IF(J2049=O2049,1,0))</f>
        <v>1</v>
      </c>
      <c r="AB2049">
        <f ca="1">IF(OR(ISBLANK(K2049),ISBLANK(Q2049),K2049="",Q2049=""),"",IF(K2049=Q2049,1,0))</f>
        <v>1</v>
      </c>
      <c r="AC2049" s="23" t="str">
        <f t="shared" ca="1" si="31"/>
        <v/>
      </c>
    </row>
    <row r="2050" spans="1:29" x14ac:dyDescent="0.25">
      <c r="A2050" s="23">
        <v>2049</v>
      </c>
      <c r="B2050">
        <v>1007</v>
      </c>
      <c r="C2050" t="str">
        <f ca="1">IFERROR(VLOOKUP($B2050,INDIRECT(nfl_game_result),MATCH(C$1,INDIRECT(nfl_game_result_header),0),FALSE),"error")</f>
        <v>2015_14_DAL@GBY</v>
      </c>
      <c r="D2050">
        <f ca="1">IFERROR(IF(ISBLANK(VLOOKUP($B2050,INDIRECT(nfl_game_result),MATCH(D$1,INDIRECT(nfl_game_result_header),0),FALSE)),"",VLOOKUP($B2050,INDIRECT(nfl_game_result),MATCH(D$1,INDIRECT(nfl_game_result_header),0),FALSE)),"error")</f>
        <v>-7.5</v>
      </c>
      <c r="E2050">
        <f ca="1">IFERROR(IF(ISBLANK(VLOOKUP($B2050,INDIRECT(nfl_game_result),MATCH(E$1,INDIRECT(nfl_game_result_header),0),FALSE)),"",VLOOKUP($B2050,INDIRECT(nfl_game_result),MATCH(E$1,INDIRECT(nfl_game_result_header),0),FALSE)),"error")</f>
        <v>-7</v>
      </c>
      <c r="F2050" s="23" t="str">
        <f ca="1">IFERROR(IF(ISBLANK(VLOOKUP($B2050,INDIRECT(nfl_game_result),MATCH(F$1,INDIRECT(nfl_game_result_header),0),FALSE)),"",VLOOKUP($B2050,INDIRECT(nfl_game_result),MATCH(F$1,INDIRECT(nfl_game_result_header),0),FALSE)),"error")</f>
        <v/>
      </c>
      <c r="G2050" s="23" t="str">
        <f ca="1">IFERROR(IF(ISBLANK(VLOOKUP($B2050,INDIRECT(nfl_game_result),MATCH(G$1,INDIRECT(nfl_game_result_header),0),FALSE)),"",VLOOKUP($B2050,INDIRECT(nfl_game_result),MATCH(G$1,INDIRECT(nfl_game_result_header),0),FALSE)),"error")</f>
        <v/>
      </c>
      <c r="H2050">
        <f ca="1">IFERROR(IF(ISBLANK(VLOOKUP($B2050,INDIRECT(nfl_game_result),MATCH(H$1,INDIRECT(nfl_game_result_header),0),FALSE)),"",VLOOKUP($B2050,INDIRECT(nfl_game_result),MATCH(H$1,INDIRECT(nfl_game_result_header),0),FALSE)),"error")</f>
        <v>28</v>
      </c>
      <c r="I2050">
        <f ca="1">IFERROR(IF(ISBLANK(VLOOKUP($B2050,INDIRECT(nfl_game_result),MATCH(I$1,INDIRECT(nfl_game_result_header),0),FALSE)),"",VLOOKUP($B2050,INDIRECT(nfl_game_result),MATCH(I$1,INDIRECT(nfl_game_result_header),0),FALSE)),"error")</f>
        <v>7</v>
      </c>
      <c r="J2050" t="str">
        <f ca="1">IFERROR(IF(ISBLANK(VLOOKUP($B2050,INDIRECT(nfl_game_result),MATCH(J$1,INDIRECT(nfl_game_result_header),0),FALSE)),"",VLOOKUP($B2050,INDIRECT(nfl_game_result),MATCH(J$1,INDIRECT(nfl_game_result_header),0),FALSE)),"error")</f>
        <v>GBY</v>
      </c>
      <c r="K2050" t="str">
        <f ca="1">IFERROR(IF(ISBLANK(VLOOKUP($B2050,INDIRECT(nfl_game_result),MATCH(K$1,INDIRECT(nfl_game_result_header),0),FALSE)),"",VLOOKUP($B2050,INDIRECT(nfl_game_result),MATCH(K$1,INDIRECT(nfl_game_result_header),0),FALSE)),"error")</f>
        <v>GBY</v>
      </c>
      <c r="L2050" s="23" t="str">
        <f ca="1">IFERROR(IF(ISBLANK(VLOOKUP($B2050,INDIRECT(nfl_game_result),MATCH(L$1,INDIRECT(nfl_game_result_header),0),FALSE)),"",VLOOKUP($B2050,INDIRECT(nfl_game_result),MATCH(L$1,INDIRECT(nfl_game_result_header),0),FALSE)),"error")</f>
        <v/>
      </c>
      <c r="M2050" t="s">
        <v>14</v>
      </c>
      <c r="N2050">
        <v>-10</v>
      </c>
      <c r="O2050" t="s">
        <v>330</v>
      </c>
      <c r="P2050">
        <v>4</v>
      </c>
      <c r="Q2050" t="s">
        <v>330</v>
      </c>
      <c r="V2050" s="23" t="s">
        <v>416</v>
      </c>
      <c r="W2050">
        <f ca="1">VALUE(LEFT(C2050, 4))</f>
        <v>2015</v>
      </c>
      <c r="X2050">
        <f ca="1">VALUE(MID(C2050,6,FIND("_",C2050,6)-6))</f>
        <v>14</v>
      </c>
      <c r="Y2050">
        <f ca="1">IF(NOT(OR(ISBLANK(D2050),ISBLANK(E2050),D2050="",E2050="")),D2050-E2050,"")</f>
        <v>-0.5</v>
      </c>
      <c r="Z2050">
        <f ca="1">IF(OR(NOT(ISNUMBER(D2050)),ISBLANK(D2050),D2050="",ISBLANK(N2050)),"",ABS(D2050-N2050))</f>
        <v>2.5</v>
      </c>
      <c r="AA2050">
        <f ca="1">IF(OR(ISBLANK(J2050),ISBLANK(O2050),J2050="",O2050=""),"",IF(J2050=O2050,1,0))</f>
        <v>1</v>
      </c>
      <c r="AB2050">
        <f ca="1">IF(OR(ISBLANK(K2050),ISBLANK(Q2050),K2050="",Q2050=""),"",IF(K2050=Q2050,1,0))</f>
        <v>1</v>
      </c>
      <c r="AC2050" s="23" t="str">
        <f t="shared" ca="1" si="31"/>
        <v/>
      </c>
    </row>
    <row r="2051" spans="1:29" x14ac:dyDescent="0.25">
      <c r="A2051" s="23">
        <v>2050</v>
      </c>
      <c r="B2051">
        <v>1008</v>
      </c>
      <c r="C2051" t="str">
        <f ca="1">IFERROR(VLOOKUP($B2051,INDIRECT(nfl_game_result),MATCH(C$1,INDIRECT(nfl_game_result_header),0),FALSE),"error")</f>
        <v>2015_14_NWE@HOU</v>
      </c>
      <c r="D2051">
        <f ca="1">IFERROR(IF(ISBLANK(VLOOKUP($B2051,INDIRECT(nfl_game_result),MATCH(D$1,INDIRECT(nfl_game_result_header),0),FALSE)),"",VLOOKUP($B2051,INDIRECT(nfl_game_result),MATCH(D$1,INDIRECT(nfl_game_result_header),0),FALSE)),"error")</f>
        <v>3.5</v>
      </c>
      <c r="E2051">
        <f ca="1">IFERROR(IF(ISBLANK(VLOOKUP($B2051,INDIRECT(nfl_game_result),MATCH(E$1,INDIRECT(nfl_game_result_header),0),FALSE)),"",VLOOKUP($B2051,INDIRECT(nfl_game_result),MATCH(E$1,INDIRECT(nfl_game_result_header),0),FALSE)),"error")</f>
        <v>3.5</v>
      </c>
      <c r="F2051" s="23" t="str">
        <f ca="1">IFERROR(IF(ISBLANK(VLOOKUP($B2051,INDIRECT(nfl_game_result),MATCH(F$1,INDIRECT(nfl_game_result_header),0),FALSE)),"",VLOOKUP($B2051,INDIRECT(nfl_game_result),MATCH(F$1,INDIRECT(nfl_game_result_header),0),FALSE)),"error")</f>
        <v/>
      </c>
      <c r="G2051" s="23" t="str">
        <f ca="1">IFERROR(IF(ISBLANK(VLOOKUP($B2051,INDIRECT(nfl_game_result),MATCH(G$1,INDIRECT(nfl_game_result_header),0),FALSE)),"",VLOOKUP($B2051,INDIRECT(nfl_game_result),MATCH(G$1,INDIRECT(nfl_game_result_header),0),FALSE)),"error")</f>
        <v/>
      </c>
      <c r="H2051">
        <f ca="1">IFERROR(IF(ISBLANK(VLOOKUP($B2051,INDIRECT(nfl_game_result),MATCH(H$1,INDIRECT(nfl_game_result_header),0),FALSE)),"",VLOOKUP($B2051,INDIRECT(nfl_game_result),MATCH(H$1,INDIRECT(nfl_game_result_header),0),FALSE)),"error")</f>
        <v>6</v>
      </c>
      <c r="I2051">
        <f ca="1">IFERROR(IF(ISBLANK(VLOOKUP($B2051,INDIRECT(nfl_game_result),MATCH(I$1,INDIRECT(nfl_game_result_header),0),FALSE)),"",VLOOKUP($B2051,INDIRECT(nfl_game_result),MATCH(I$1,INDIRECT(nfl_game_result_header),0),FALSE)),"error")</f>
        <v>27</v>
      </c>
      <c r="J2051" t="str">
        <f ca="1">IFERROR(IF(ISBLANK(VLOOKUP($B2051,INDIRECT(nfl_game_result),MATCH(J$1,INDIRECT(nfl_game_result_header),0),FALSE)),"",VLOOKUP($B2051,INDIRECT(nfl_game_result),MATCH(J$1,INDIRECT(nfl_game_result_header),0),FALSE)),"error")</f>
        <v>NWE</v>
      </c>
      <c r="K2051" t="str">
        <f ca="1">IFERROR(IF(ISBLANK(VLOOKUP($B2051,INDIRECT(nfl_game_result),MATCH(K$1,INDIRECT(nfl_game_result_header),0),FALSE)),"",VLOOKUP($B2051,INDIRECT(nfl_game_result),MATCH(K$1,INDIRECT(nfl_game_result_header),0),FALSE)),"error")</f>
        <v>NWE</v>
      </c>
      <c r="L2051" s="23" t="str">
        <f ca="1">IFERROR(IF(ISBLANK(VLOOKUP($B2051,INDIRECT(nfl_game_result),MATCH(L$1,INDIRECT(nfl_game_result_header),0),FALSE)),"",VLOOKUP($B2051,INDIRECT(nfl_game_result),MATCH(L$1,INDIRECT(nfl_game_result_header),0),FALSE)),"error")</f>
        <v/>
      </c>
      <c r="M2051" t="s">
        <v>14</v>
      </c>
      <c r="N2051">
        <v>3</v>
      </c>
      <c r="O2051" t="s">
        <v>332</v>
      </c>
      <c r="P2051">
        <v>5</v>
      </c>
      <c r="Q2051" t="s">
        <v>332</v>
      </c>
      <c r="V2051" s="23" t="s">
        <v>416</v>
      </c>
      <c r="W2051">
        <f ca="1">VALUE(LEFT(C2051, 4))</f>
        <v>2015</v>
      </c>
      <c r="X2051">
        <f ca="1">VALUE(MID(C2051,6,FIND("_",C2051,6)-6))</f>
        <v>14</v>
      </c>
      <c r="Y2051">
        <f ca="1">IF(NOT(OR(ISBLANK(D2051),ISBLANK(E2051),D2051="",E2051="")),D2051-E2051,"")</f>
        <v>0</v>
      </c>
      <c r="Z2051">
        <f ca="1">IF(OR(NOT(ISNUMBER(D2051)),ISBLANK(D2051),D2051="",ISBLANK(N2051)),"",ABS(D2051-N2051))</f>
        <v>0.5</v>
      </c>
      <c r="AA2051">
        <f ca="1">IF(OR(ISBLANK(J2051),ISBLANK(O2051),J2051="",O2051=""),"",IF(J2051=O2051,1,0))</f>
        <v>1</v>
      </c>
      <c r="AB2051">
        <f ca="1">IF(OR(ISBLANK(K2051),ISBLANK(Q2051),K2051="",Q2051=""),"",IF(K2051=Q2051,1,0))</f>
        <v>1</v>
      </c>
      <c r="AC2051" s="23" t="str">
        <f t="shared" ca="1" si="31"/>
        <v/>
      </c>
    </row>
    <row r="2052" spans="1:29" x14ac:dyDescent="0.25">
      <c r="A2052" s="23">
        <v>2051</v>
      </c>
      <c r="B2052">
        <v>1009</v>
      </c>
      <c r="C2052" t="str">
        <f ca="1">IFERROR(VLOOKUP($B2052,INDIRECT(nfl_game_result),MATCH(C$1,INDIRECT(nfl_game_result_header),0),FALSE),"error")</f>
        <v>2015_14_NYG@MIA</v>
      </c>
      <c r="D2052">
        <f ca="1">IFERROR(IF(ISBLANK(VLOOKUP($B2052,INDIRECT(nfl_game_result),MATCH(D$1,INDIRECT(nfl_game_result_header),0),FALSE)),"",VLOOKUP($B2052,INDIRECT(nfl_game_result),MATCH(D$1,INDIRECT(nfl_game_result_header),0),FALSE)),"error")</f>
        <v>0</v>
      </c>
      <c r="E2052">
        <f ca="1">IFERROR(IF(ISBLANK(VLOOKUP($B2052,INDIRECT(nfl_game_result),MATCH(E$1,INDIRECT(nfl_game_result_header),0),FALSE)),"",VLOOKUP($B2052,INDIRECT(nfl_game_result),MATCH(E$1,INDIRECT(nfl_game_result_header),0),FALSE)),"error")</f>
        <v>1</v>
      </c>
      <c r="F2052" s="23" t="str">
        <f ca="1">IFERROR(IF(ISBLANK(VLOOKUP($B2052,INDIRECT(nfl_game_result),MATCH(F$1,INDIRECT(nfl_game_result_header),0),FALSE)),"",VLOOKUP($B2052,INDIRECT(nfl_game_result),MATCH(F$1,INDIRECT(nfl_game_result_header),0),FALSE)),"error")</f>
        <v/>
      </c>
      <c r="G2052" s="23" t="str">
        <f ca="1">IFERROR(IF(ISBLANK(VLOOKUP($B2052,INDIRECT(nfl_game_result),MATCH(G$1,INDIRECT(nfl_game_result_header),0),FALSE)),"",VLOOKUP($B2052,INDIRECT(nfl_game_result),MATCH(G$1,INDIRECT(nfl_game_result_header),0),FALSE)),"error")</f>
        <v/>
      </c>
      <c r="H2052">
        <f ca="1">IFERROR(IF(ISBLANK(VLOOKUP($B2052,INDIRECT(nfl_game_result),MATCH(H$1,INDIRECT(nfl_game_result_header),0),FALSE)),"",VLOOKUP($B2052,INDIRECT(nfl_game_result),MATCH(H$1,INDIRECT(nfl_game_result_header),0),FALSE)),"error")</f>
        <v>24</v>
      </c>
      <c r="I2052">
        <f ca="1">IFERROR(IF(ISBLANK(VLOOKUP($B2052,INDIRECT(nfl_game_result),MATCH(I$1,INDIRECT(nfl_game_result_header),0),FALSE)),"",VLOOKUP($B2052,INDIRECT(nfl_game_result),MATCH(I$1,INDIRECT(nfl_game_result_header),0),FALSE)),"error")</f>
        <v>31</v>
      </c>
      <c r="J2052" t="str">
        <f ca="1">IFERROR(IF(ISBLANK(VLOOKUP($B2052,INDIRECT(nfl_game_result),MATCH(J$1,INDIRECT(nfl_game_result_header),0),FALSE)),"",VLOOKUP($B2052,INDIRECT(nfl_game_result),MATCH(J$1,INDIRECT(nfl_game_result_header),0),FALSE)),"error")</f>
        <v>NYG</v>
      </c>
      <c r="K2052" t="str">
        <f ca="1">IFERROR(IF(ISBLANK(VLOOKUP($B2052,INDIRECT(nfl_game_result),MATCH(K$1,INDIRECT(nfl_game_result_header),0),FALSE)),"",VLOOKUP($B2052,INDIRECT(nfl_game_result),MATCH(K$1,INDIRECT(nfl_game_result_header),0),FALSE)),"error")</f>
        <v>NYG</v>
      </c>
      <c r="L2052" s="23" t="str">
        <f ca="1">IFERROR(IF(ISBLANK(VLOOKUP($B2052,INDIRECT(nfl_game_result),MATCH(L$1,INDIRECT(nfl_game_result_header),0),FALSE)),"",VLOOKUP($B2052,INDIRECT(nfl_game_result),MATCH(L$1,INDIRECT(nfl_game_result_header),0),FALSE)),"error")</f>
        <v/>
      </c>
      <c r="M2052" t="s">
        <v>14</v>
      </c>
      <c r="N2052">
        <v>-2.5</v>
      </c>
      <c r="O2052" t="s">
        <v>79</v>
      </c>
      <c r="P2052">
        <v>15</v>
      </c>
      <c r="Q2052" t="s">
        <v>79</v>
      </c>
      <c r="V2052" s="23" t="s">
        <v>416</v>
      </c>
      <c r="W2052">
        <f ca="1">VALUE(LEFT(C2052, 4))</f>
        <v>2015</v>
      </c>
      <c r="X2052">
        <f ca="1">VALUE(MID(C2052,6,FIND("_",C2052,6)-6))</f>
        <v>14</v>
      </c>
      <c r="Y2052">
        <f ca="1">IF(NOT(OR(ISBLANK(D2052),ISBLANK(E2052),D2052="",E2052="")),D2052-E2052,"")</f>
        <v>-1</v>
      </c>
      <c r="Z2052">
        <f ca="1">IF(OR(NOT(ISNUMBER(D2052)),ISBLANK(D2052),D2052="",ISBLANK(N2052)),"",ABS(D2052-N2052))</f>
        <v>2.5</v>
      </c>
      <c r="AA2052">
        <f ca="1">IF(OR(ISBLANK(J2052),ISBLANK(O2052),J2052="",O2052=""),"",IF(J2052=O2052,1,0))</f>
        <v>0</v>
      </c>
      <c r="AB2052">
        <f ca="1">IF(OR(ISBLANK(K2052),ISBLANK(Q2052),K2052="",Q2052=""),"",IF(K2052=Q2052,1,0))</f>
        <v>0</v>
      </c>
      <c r="AC2052" s="23" t="str">
        <f t="shared" ca="1" si="31"/>
        <v/>
      </c>
    </row>
    <row r="2053" spans="1:29" x14ac:dyDescent="0.25">
      <c r="A2053" s="23">
        <v>2052</v>
      </c>
      <c r="B2053">
        <v>1010</v>
      </c>
      <c r="C2053" t="str">
        <f ca="1">IFERROR(VLOOKUP($B2053,INDIRECT(nfl_game_result),MATCH(C$1,INDIRECT(nfl_game_result_header),0),FALSE),"error")</f>
        <v>2015_15_TBY@STL</v>
      </c>
      <c r="D2053">
        <f ca="1">IFERROR(IF(ISBLANK(VLOOKUP($B2053,INDIRECT(nfl_game_result),MATCH(D$1,INDIRECT(nfl_game_result_header),0),FALSE)),"",VLOOKUP($B2053,INDIRECT(nfl_game_result),MATCH(D$1,INDIRECT(nfl_game_result_header),0),FALSE)),"error")</f>
        <v>0</v>
      </c>
      <c r="E2053">
        <f ca="1">IFERROR(IF(ISBLANK(VLOOKUP($B2053,INDIRECT(nfl_game_result),MATCH(E$1,INDIRECT(nfl_game_result_header),0),FALSE)),"",VLOOKUP($B2053,INDIRECT(nfl_game_result),MATCH(E$1,INDIRECT(nfl_game_result_header),0),FALSE)),"error")</f>
        <v>-1</v>
      </c>
      <c r="F2053" s="23" t="str">
        <f ca="1">IFERROR(IF(ISBLANK(VLOOKUP($B2053,INDIRECT(nfl_game_result),MATCH(F$1,INDIRECT(nfl_game_result_header),0),FALSE)),"",VLOOKUP($B2053,INDIRECT(nfl_game_result),MATCH(F$1,INDIRECT(nfl_game_result_header),0),FALSE)),"error")</f>
        <v/>
      </c>
      <c r="G2053" s="23" t="str">
        <f ca="1">IFERROR(IF(ISBLANK(VLOOKUP($B2053,INDIRECT(nfl_game_result),MATCH(G$1,INDIRECT(nfl_game_result_header),0),FALSE)),"",VLOOKUP($B2053,INDIRECT(nfl_game_result),MATCH(G$1,INDIRECT(nfl_game_result_header),0),FALSE)),"error")</f>
        <v/>
      </c>
      <c r="H2053">
        <f ca="1">IFERROR(IF(ISBLANK(VLOOKUP($B2053,INDIRECT(nfl_game_result),MATCH(H$1,INDIRECT(nfl_game_result_header),0),FALSE)),"",VLOOKUP($B2053,INDIRECT(nfl_game_result),MATCH(H$1,INDIRECT(nfl_game_result_header),0),FALSE)),"error")</f>
        <v>31</v>
      </c>
      <c r="I2053">
        <f ca="1">IFERROR(IF(ISBLANK(VLOOKUP($B2053,INDIRECT(nfl_game_result),MATCH(I$1,INDIRECT(nfl_game_result_header),0),FALSE)),"",VLOOKUP($B2053,INDIRECT(nfl_game_result),MATCH(I$1,INDIRECT(nfl_game_result_header),0),FALSE)),"error")</f>
        <v>23</v>
      </c>
      <c r="J2053" t="str">
        <f ca="1">IFERROR(IF(ISBLANK(VLOOKUP($B2053,INDIRECT(nfl_game_result),MATCH(J$1,INDIRECT(nfl_game_result_header),0),FALSE)),"",VLOOKUP($B2053,INDIRECT(nfl_game_result),MATCH(J$1,INDIRECT(nfl_game_result_header),0),FALSE)),"error")</f>
        <v>STL</v>
      </c>
      <c r="K2053" t="str">
        <f ca="1">IFERROR(IF(ISBLANK(VLOOKUP($B2053,INDIRECT(nfl_game_result),MATCH(K$1,INDIRECT(nfl_game_result_header),0),FALSE)),"",VLOOKUP($B2053,INDIRECT(nfl_game_result),MATCH(K$1,INDIRECT(nfl_game_result_header),0),FALSE)),"error")</f>
        <v>STL</v>
      </c>
      <c r="L2053" s="23" t="str">
        <f ca="1">IFERROR(IF(ISBLANK(VLOOKUP($B2053,INDIRECT(nfl_game_result),MATCH(L$1,INDIRECT(nfl_game_result_header),0),FALSE)),"",VLOOKUP($B2053,INDIRECT(nfl_game_result),MATCH(L$1,INDIRECT(nfl_game_result_header),0),FALSE)),"error")</f>
        <v/>
      </c>
      <c r="M2053" t="s">
        <v>16</v>
      </c>
      <c r="N2053">
        <v>-3</v>
      </c>
      <c r="O2053" t="s">
        <v>334</v>
      </c>
      <c r="P2053">
        <v>14</v>
      </c>
      <c r="Q2053" t="s">
        <v>334</v>
      </c>
      <c r="V2053" s="23" t="s">
        <v>416</v>
      </c>
      <c r="W2053">
        <f ca="1">VALUE(LEFT(C2053, 4))</f>
        <v>2015</v>
      </c>
      <c r="X2053">
        <f ca="1">VALUE(MID(C2053,6,FIND("_",C2053,6)-6))</f>
        <v>15</v>
      </c>
      <c r="Y2053">
        <f ca="1">IF(NOT(OR(ISBLANK(D2053),ISBLANK(E2053),D2053="",E2053="")),D2053-E2053,"")</f>
        <v>1</v>
      </c>
      <c r="Z2053">
        <f ca="1">IF(OR(NOT(ISNUMBER(D2053)),ISBLANK(D2053),D2053="",ISBLANK(N2053)),"",ABS(D2053-N2053))</f>
        <v>3</v>
      </c>
      <c r="AA2053">
        <f ca="1">IF(OR(ISBLANK(J2053),ISBLANK(O2053),J2053="",O2053=""),"",IF(J2053=O2053,1,0))</f>
        <v>0</v>
      </c>
      <c r="AB2053">
        <f ca="1">IF(OR(ISBLANK(K2053),ISBLANK(Q2053),K2053="",Q2053=""),"",IF(K2053=Q2053,1,0))</f>
        <v>0</v>
      </c>
      <c r="AC2053" s="23" t="str">
        <f t="shared" ca="1" si="31"/>
        <v/>
      </c>
    </row>
    <row r="2054" spans="1:29" x14ac:dyDescent="0.25">
      <c r="A2054" s="23">
        <v>2053</v>
      </c>
      <c r="B2054">
        <v>1011</v>
      </c>
      <c r="C2054" t="str">
        <f ca="1">IFERROR(VLOOKUP($B2054,INDIRECT(nfl_game_result),MATCH(C$1,INDIRECT(nfl_game_result_header),0),FALSE),"error")</f>
        <v>2015_15_NYJ@DAL</v>
      </c>
      <c r="D2054">
        <f ca="1">IFERROR(IF(ISBLANK(VLOOKUP($B2054,INDIRECT(nfl_game_result),MATCH(D$1,INDIRECT(nfl_game_result_header),0),FALSE)),"",VLOOKUP($B2054,INDIRECT(nfl_game_result),MATCH(D$1,INDIRECT(nfl_game_result_header),0),FALSE)),"error")</f>
        <v>3</v>
      </c>
      <c r="E2054">
        <f ca="1">IFERROR(IF(ISBLANK(VLOOKUP($B2054,INDIRECT(nfl_game_result),MATCH(E$1,INDIRECT(nfl_game_result_header),0),FALSE)),"",VLOOKUP($B2054,INDIRECT(nfl_game_result),MATCH(E$1,INDIRECT(nfl_game_result_header),0),FALSE)),"error")</f>
        <v>3.5</v>
      </c>
      <c r="F2054" s="23" t="str">
        <f ca="1">IFERROR(IF(ISBLANK(VLOOKUP($B2054,INDIRECT(nfl_game_result),MATCH(F$1,INDIRECT(nfl_game_result_header),0),FALSE)),"",VLOOKUP($B2054,INDIRECT(nfl_game_result),MATCH(F$1,INDIRECT(nfl_game_result_header),0),FALSE)),"error")</f>
        <v/>
      </c>
      <c r="G2054" s="23" t="str">
        <f ca="1">IFERROR(IF(ISBLANK(VLOOKUP($B2054,INDIRECT(nfl_game_result),MATCH(G$1,INDIRECT(nfl_game_result_header),0),FALSE)),"",VLOOKUP($B2054,INDIRECT(nfl_game_result),MATCH(G$1,INDIRECT(nfl_game_result_header),0),FALSE)),"error")</f>
        <v/>
      </c>
      <c r="H2054">
        <f ca="1">IFERROR(IF(ISBLANK(VLOOKUP($B2054,INDIRECT(nfl_game_result),MATCH(H$1,INDIRECT(nfl_game_result_header),0),FALSE)),"",VLOOKUP($B2054,INDIRECT(nfl_game_result),MATCH(H$1,INDIRECT(nfl_game_result_header),0),FALSE)),"error")</f>
        <v>16</v>
      </c>
      <c r="I2054">
        <f ca="1">IFERROR(IF(ISBLANK(VLOOKUP($B2054,INDIRECT(nfl_game_result),MATCH(I$1,INDIRECT(nfl_game_result_header),0),FALSE)),"",VLOOKUP($B2054,INDIRECT(nfl_game_result),MATCH(I$1,INDIRECT(nfl_game_result_header),0),FALSE)),"error")</f>
        <v>19</v>
      </c>
      <c r="J2054" t="str">
        <f ca="1">IFERROR(IF(ISBLANK(VLOOKUP($B2054,INDIRECT(nfl_game_result),MATCH(J$1,INDIRECT(nfl_game_result_header),0),FALSE)),"",VLOOKUP($B2054,INDIRECT(nfl_game_result),MATCH(J$1,INDIRECT(nfl_game_result_header),0),FALSE)),"error")</f>
        <v>DAL</v>
      </c>
      <c r="K2054" t="str">
        <f ca="1">IFERROR(IF(ISBLANK(VLOOKUP($B2054,INDIRECT(nfl_game_result),MATCH(K$1,INDIRECT(nfl_game_result_header),0),FALSE)),"",VLOOKUP($B2054,INDIRECT(nfl_game_result),MATCH(K$1,INDIRECT(nfl_game_result_header),0),FALSE)),"error")</f>
        <v>NYJ</v>
      </c>
      <c r="L2054" s="23" t="str">
        <f ca="1">IFERROR(IF(ISBLANK(VLOOKUP($B2054,INDIRECT(nfl_game_result),MATCH(L$1,INDIRECT(nfl_game_result_header),0),FALSE)),"",VLOOKUP($B2054,INDIRECT(nfl_game_result),MATCH(L$1,INDIRECT(nfl_game_result_header),0),FALSE)),"error")</f>
        <v/>
      </c>
      <c r="M2054" t="s">
        <v>16</v>
      </c>
      <c r="N2054">
        <v>3</v>
      </c>
      <c r="O2054" t="s">
        <v>84</v>
      </c>
      <c r="P2054">
        <v>7</v>
      </c>
      <c r="Q2054" t="s">
        <v>84</v>
      </c>
      <c r="V2054" s="23" t="s">
        <v>416</v>
      </c>
      <c r="W2054">
        <f ca="1">VALUE(LEFT(C2054, 4))</f>
        <v>2015</v>
      </c>
      <c r="X2054">
        <f ca="1">VALUE(MID(C2054,6,FIND("_",C2054,6)-6))</f>
        <v>15</v>
      </c>
      <c r="Y2054">
        <f ca="1">IF(NOT(OR(ISBLANK(D2054),ISBLANK(E2054),D2054="",E2054="")),D2054-E2054,"")</f>
        <v>-0.5</v>
      </c>
      <c r="Z2054">
        <f ca="1">IF(OR(NOT(ISNUMBER(D2054)),ISBLANK(D2054),D2054="",ISBLANK(N2054)),"",ABS(D2054-N2054))</f>
        <v>0</v>
      </c>
      <c r="AA2054">
        <f ca="1">IF(OR(ISBLANK(J2054),ISBLANK(O2054),J2054="",O2054=""),"",IF(J2054=O2054,1,0))</f>
        <v>0</v>
      </c>
      <c r="AB2054">
        <f ca="1">IF(OR(ISBLANK(K2054),ISBLANK(Q2054),K2054="",Q2054=""),"",IF(K2054=Q2054,1,0))</f>
        <v>1</v>
      </c>
      <c r="AC2054" s="23" t="str">
        <f t="shared" ca="1" si="31"/>
        <v/>
      </c>
    </row>
    <row r="2055" spans="1:29" x14ac:dyDescent="0.25">
      <c r="A2055" s="23">
        <v>2054</v>
      </c>
      <c r="B2055">
        <v>1012</v>
      </c>
      <c r="C2055" t="str">
        <f ca="1">IFERROR(VLOOKUP($B2055,INDIRECT(nfl_game_result),MATCH(C$1,INDIRECT(nfl_game_result_header),0),FALSE),"error")</f>
        <v>2015_15_CHI@MIN</v>
      </c>
      <c r="D2055">
        <f ca="1">IFERROR(IF(ISBLANK(VLOOKUP($B2055,INDIRECT(nfl_game_result),MATCH(D$1,INDIRECT(nfl_game_result_header),0),FALSE)),"",VLOOKUP($B2055,INDIRECT(nfl_game_result),MATCH(D$1,INDIRECT(nfl_game_result_header),0),FALSE)),"error")</f>
        <v>-5</v>
      </c>
      <c r="E2055">
        <f ca="1">IFERROR(IF(ISBLANK(VLOOKUP($B2055,INDIRECT(nfl_game_result),MATCH(E$1,INDIRECT(nfl_game_result_header),0),FALSE)),"",VLOOKUP($B2055,INDIRECT(nfl_game_result),MATCH(E$1,INDIRECT(nfl_game_result_header),0),FALSE)),"error")</f>
        <v>-5.5</v>
      </c>
      <c r="F2055" s="23" t="str">
        <f ca="1">IFERROR(IF(ISBLANK(VLOOKUP($B2055,INDIRECT(nfl_game_result),MATCH(F$1,INDIRECT(nfl_game_result_header),0),FALSE)),"",VLOOKUP($B2055,INDIRECT(nfl_game_result),MATCH(F$1,INDIRECT(nfl_game_result_header),0),FALSE)),"error")</f>
        <v/>
      </c>
      <c r="G2055" s="23" t="str">
        <f ca="1">IFERROR(IF(ISBLANK(VLOOKUP($B2055,INDIRECT(nfl_game_result),MATCH(G$1,INDIRECT(nfl_game_result_header),0),FALSE)),"",VLOOKUP($B2055,INDIRECT(nfl_game_result),MATCH(G$1,INDIRECT(nfl_game_result_header),0),FALSE)),"error")</f>
        <v/>
      </c>
      <c r="H2055">
        <f ca="1">IFERROR(IF(ISBLANK(VLOOKUP($B2055,INDIRECT(nfl_game_result),MATCH(H$1,INDIRECT(nfl_game_result_header),0),FALSE)),"",VLOOKUP($B2055,INDIRECT(nfl_game_result),MATCH(H$1,INDIRECT(nfl_game_result_header),0),FALSE)),"error")</f>
        <v>38</v>
      </c>
      <c r="I2055">
        <f ca="1">IFERROR(IF(ISBLANK(VLOOKUP($B2055,INDIRECT(nfl_game_result),MATCH(I$1,INDIRECT(nfl_game_result_header),0),FALSE)),"",VLOOKUP($B2055,INDIRECT(nfl_game_result),MATCH(I$1,INDIRECT(nfl_game_result_header),0),FALSE)),"error")</f>
        <v>17</v>
      </c>
      <c r="J2055" t="str">
        <f ca="1">IFERROR(IF(ISBLANK(VLOOKUP($B2055,INDIRECT(nfl_game_result),MATCH(J$1,INDIRECT(nfl_game_result_header),0),FALSE)),"",VLOOKUP($B2055,INDIRECT(nfl_game_result),MATCH(J$1,INDIRECT(nfl_game_result_header),0),FALSE)),"error")</f>
        <v>MIN</v>
      </c>
      <c r="K2055" t="str">
        <f ca="1">IFERROR(IF(ISBLANK(VLOOKUP($B2055,INDIRECT(nfl_game_result),MATCH(K$1,INDIRECT(nfl_game_result_header),0),FALSE)),"",VLOOKUP($B2055,INDIRECT(nfl_game_result),MATCH(K$1,INDIRECT(nfl_game_result_header),0),FALSE)),"error")</f>
        <v>MIN</v>
      </c>
      <c r="L2055" s="23" t="str">
        <f ca="1">IFERROR(IF(ISBLANK(VLOOKUP($B2055,INDIRECT(nfl_game_result),MATCH(L$1,INDIRECT(nfl_game_result_header),0),FALSE)),"",VLOOKUP($B2055,INDIRECT(nfl_game_result),MATCH(L$1,INDIRECT(nfl_game_result_header),0),FALSE)),"error")</f>
        <v/>
      </c>
      <c r="M2055" t="s">
        <v>16</v>
      </c>
      <c r="N2055">
        <v>-6.5</v>
      </c>
      <c r="O2055" t="s">
        <v>68</v>
      </c>
      <c r="P2055">
        <v>8</v>
      </c>
      <c r="Q2055" t="s">
        <v>80</v>
      </c>
      <c r="V2055" s="23" t="s">
        <v>416</v>
      </c>
      <c r="W2055">
        <f ca="1">VALUE(LEFT(C2055, 4))</f>
        <v>2015</v>
      </c>
      <c r="X2055">
        <f ca="1">VALUE(MID(C2055,6,FIND("_",C2055,6)-6))</f>
        <v>15</v>
      </c>
      <c r="Y2055">
        <f ca="1">IF(NOT(OR(ISBLANK(D2055),ISBLANK(E2055),D2055="",E2055="")),D2055-E2055,"")</f>
        <v>0.5</v>
      </c>
      <c r="Z2055">
        <f ca="1">IF(OR(NOT(ISNUMBER(D2055)),ISBLANK(D2055),D2055="",ISBLANK(N2055)),"",ABS(D2055-N2055))</f>
        <v>1.5</v>
      </c>
      <c r="AA2055">
        <f ca="1">IF(OR(ISBLANK(J2055),ISBLANK(O2055),J2055="",O2055=""),"",IF(J2055=O2055,1,0))</f>
        <v>0</v>
      </c>
      <c r="AB2055">
        <f ca="1">IF(OR(ISBLANK(K2055),ISBLANK(Q2055),K2055="",Q2055=""),"",IF(K2055=Q2055,1,0))</f>
        <v>1</v>
      </c>
      <c r="AC2055" s="23" t="str">
        <f t="shared" ca="1" si="31"/>
        <v/>
      </c>
    </row>
    <row r="2056" spans="1:29" x14ac:dyDescent="0.25">
      <c r="A2056" s="23">
        <v>2055</v>
      </c>
      <c r="B2056">
        <v>1013</v>
      </c>
      <c r="C2056" t="str">
        <f ca="1">IFERROR(VLOOKUP($B2056,INDIRECT(nfl_game_result),MATCH(C$1,INDIRECT(nfl_game_result_header),0),FALSE),"error")</f>
        <v>2015_15_ATL@JAX</v>
      </c>
      <c r="D2056">
        <f ca="1">IFERROR(IF(ISBLANK(VLOOKUP($B2056,INDIRECT(nfl_game_result),MATCH(D$1,INDIRECT(nfl_game_result_header),0),FALSE)),"",VLOOKUP($B2056,INDIRECT(nfl_game_result),MATCH(D$1,INDIRECT(nfl_game_result_header),0),FALSE)),"error")</f>
        <v>-3</v>
      </c>
      <c r="E2056">
        <f ca="1">IFERROR(IF(ISBLANK(VLOOKUP($B2056,INDIRECT(nfl_game_result),MATCH(E$1,INDIRECT(nfl_game_result_header),0),FALSE)),"",VLOOKUP($B2056,INDIRECT(nfl_game_result),MATCH(E$1,INDIRECT(nfl_game_result_header),0),FALSE)),"error")</f>
        <v>-3</v>
      </c>
      <c r="F2056" s="23" t="str">
        <f ca="1">IFERROR(IF(ISBLANK(VLOOKUP($B2056,INDIRECT(nfl_game_result),MATCH(F$1,INDIRECT(nfl_game_result_header),0),FALSE)),"",VLOOKUP($B2056,INDIRECT(nfl_game_result),MATCH(F$1,INDIRECT(nfl_game_result_header),0),FALSE)),"error")</f>
        <v/>
      </c>
      <c r="G2056" s="23" t="str">
        <f ca="1">IFERROR(IF(ISBLANK(VLOOKUP($B2056,INDIRECT(nfl_game_result),MATCH(G$1,INDIRECT(nfl_game_result_header),0),FALSE)),"",VLOOKUP($B2056,INDIRECT(nfl_game_result),MATCH(G$1,INDIRECT(nfl_game_result_header),0),FALSE)),"error")</f>
        <v/>
      </c>
      <c r="H2056">
        <f ca="1">IFERROR(IF(ISBLANK(VLOOKUP($B2056,INDIRECT(nfl_game_result),MATCH(H$1,INDIRECT(nfl_game_result_header),0),FALSE)),"",VLOOKUP($B2056,INDIRECT(nfl_game_result),MATCH(H$1,INDIRECT(nfl_game_result_header),0),FALSE)),"error")</f>
        <v>17</v>
      </c>
      <c r="I2056">
        <f ca="1">IFERROR(IF(ISBLANK(VLOOKUP($B2056,INDIRECT(nfl_game_result),MATCH(I$1,INDIRECT(nfl_game_result_header),0),FALSE)),"",VLOOKUP($B2056,INDIRECT(nfl_game_result),MATCH(I$1,INDIRECT(nfl_game_result_header),0),FALSE)),"error")</f>
        <v>23</v>
      </c>
      <c r="J2056" t="str">
        <f ca="1">IFERROR(IF(ISBLANK(VLOOKUP($B2056,INDIRECT(nfl_game_result),MATCH(J$1,INDIRECT(nfl_game_result_header),0),FALSE)),"",VLOOKUP($B2056,INDIRECT(nfl_game_result),MATCH(J$1,INDIRECT(nfl_game_result_header),0),FALSE)),"error")</f>
        <v>ATL</v>
      </c>
      <c r="K2056" t="str">
        <f ca="1">IFERROR(IF(ISBLANK(VLOOKUP($B2056,INDIRECT(nfl_game_result),MATCH(K$1,INDIRECT(nfl_game_result_header),0),FALSE)),"",VLOOKUP($B2056,INDIRECT(nfl_game_result),MATCH(K$1,INDIRECT(nfl_game_result_header),0),FALSE)),"error")</f>
        <v>ATL</v>
      </c>
      <c r="L2056" s="23" t="str">
        <f ca="1">IFERROR(IF(ISBLANK(VLOOKUP($B2056,INDIRECT(nfl_game_result),MATCH(L$1,INDIRECT(nfl_game_result_header),0),FALSE)),"",VLOOKUP($B2056,INDIRECT(nfl_game_result),MATCH(L$1,INDIRECT(nfl_game_result_header),0),FALSE)),"error")</f>
        <v/>
      </c>
      <c r="M2056" t="s">
        <v>16</v>
      </c>
      <c r="N2056">
        <v>-3</v>
      </c>
      <c r="O2056" t="s">
        <v>77</v>
      </c>
      <c r="P2056">
        <v>3</v>
      </c>
      <c r="Q2056" t="s">
        <v>77</v>
      </c>
      <c r="V2056" s="23" t="s">
        <v>416</v>
      </c>
      <c r="W2056">
        <f ca="1">VALUE(LEFT(C2056, 4))</f>
        <v>2015</v>
      </c>
      <c r="X2056">
        <f ca="1">VALUE(MID(C2056,6,FIND("_",C2056,6)-6))</f>
        <v>15</v>
      </c>
      <c r="Y2056">
        <f ca="1">IF(NOT(OR(ISBLANK(D2056),ISBLANK(E2056),D2056="",E2056="")),D2056-E2056,"")</f>
        <v>0</v>
      </c>
      <c r="Z2056">
        <f ca="1">IF(OR(NOT(ISNUMBER(D2056)),ISBLANK(D2056),D2056="",ISBLANK(N2056)),"",ABS(D2056-N2056))</f>
        <v>0</v>
      </c>
      <c r="AA2056">
        <f ca="1">IF(OR(ISBLANK(J2056),ISBLANK(O2056),J2056="",O2056=""),"",IF(J2056=O2056,1,0))</f>
        <v>0</v>
      </c>
      <c r="AB2056">
        <f ca="1">IF(OR(ISBLANK(K2056),ISBLANK(Q2056),K2056="",Q2056=""),"",IF(K2056=Q2056,1,0))</f>
        <v>0</v>
      </c>
      <c r="AC2056" s="23" t="str">
        <f t="shared" ca="1" si="31"/>
        <v/>
      </c>
    </row>
    <row r="2057" spans="1:29" x14ac:dyDescent="0.25">
      <c r="A2057" s="23">
        <v>2056</v>
      </c>
      <c r="B2057">
        <v>1014</v>
      </c>
      <c r="C2057" t="str">
        <f ca="1">IFERROR(VLOOKUP($B2057,INDIRECT(nfl_game_result),MATCH(C$1,INDIRECT(nfl_game_result_header),0),FALSE),"error")</f>
        <v>2015_15_HOU@IND</v>
      </c>
      <c r="D2057">
        <f ca="1">IFERROR(IF(ISBLANK(VLOOKUP($B2057,INDIRECT(nfl_game_result),MATCH(D$1,INDIRECT(nfl_game_result_header),0),FALSE)),"",VLOOKUP($B2057,INDIRECT(nfl_game_result),MATCH(D$1,INDIRECT(nfl_game_result_header),0),FALSE)),"error")</f>
        <v>0</v>
      </c>
      <c r="E2057">
        <f ca="1">IFERROR(IF(ISBLANK(VLOOKUP($B2057,INDIRECT(nfl_game_result),MATCH(E$1,INDIRECT(nfl_game_result_header),0),FALSE)),"",VLOOKUP($B2057,INDIRECT(nfl_game_result),MATCH(E$1,INDIRECT(nfl_game_result_header),0),FALSE)),"error")</f>
        <v>-1</v>
      </c>
      <c r="F2057" s="23" t="str">
        <f ca="1">IFERROR(IF(ISBLANK(VLOOKUP($B2057,INDIRECT(nfl_game_result),MATCH(F$1,INDIRECT(nfl_game_result_header),0),FALSE)),"",VLOOKUP($B2057,INDIRECT(nfl_game_result),MATCH(F$1,INDIRECT(nfl_game_result_header),0),FALSE)),"error")</f>
        <v/>
      </c>
      <c r="G2057" s="23" t="str">
        <f ca="1">IFERROR(IF(ISBLANK(VLOOKUP($B2057,INDIRECT(nfl_game_result),MATCH(G$1,INDIRECT(nfl_game_result_header),0),FALSE)),"",VLOOKUP($B2057,INDIRECT(nfl_game_result),MATCH(G$1,INDIRECT(nfl_game_result_header),0),FALSE)),"error")</f>
        <v/>
      </c>
      <c r="H2057">
        <f ca="1">IFERROR(IF(ISBLANK(VLOOKUP($B2057,INDIRECT(nfl_game_result),MATCH(H$1,INDIRECT(nfl_game_result_header),0),FALSE)),"",VLOOKUP($B2057,INDIRECT(nfl_game_result),MATCH(H$1,INDIRECT(nfl_game_result_header),0),FALSE)),"error")</f>
        <v>10</v>
      </c>
      <c r="I2057">
        <f ca="1">IFERROR(IF(ISBLANK(VLOOKUP($B2057,INDIRECT(nfl_game_result),MATCH(I$1,INDIRECT(nfl_game_result_header),0),FALSE)),"",VLOOKUP($B2057,INDIRECT(nfl_game_result),MATCH(I$1,INDIRECT(nfl_game_result_header),0),FALSE)),"error")</f>
        <v>16</v>
      </c>
      <c r="J2057" t="str">
        <f ca="1">IFERROR(IF(ISBLANK(VLOOKUP($B2057,INDIRECT(nfl_game_result),MATCH(J$1,INDIRECT(nfl_game_result_header),0),FALSE)),"",VLOOKUP($B2057,INDIRECT(nfl_game_result),MATCH(J$1,INDIRECT(nfl_game_result_header),0),FALSE)),"error")</f>
        <v>HOU</v>
      </c>
      <c r="K2057" t="str">
        <f ca="1">IFERROR(IF(ISBLANK(VLOOKUP($B2057,INDIRECT(nfl_game_result),MATCH(K$1,INDIRECT(nfl_game_result_header),0),FALSE)),"",VLOOKUP($B2057,INDIRECT(nfl_game_result),MATCH(K$1,INDIRECT(nfl_game_result_header),0),FALSE)),"error")</f>
        <v>HOU</v>
      </c>
      <c r="L2057" s="23" t="str">
        <f ca="1">IFERROR(IF(ISBLANK(VLOOKUP($B2057,INDIRECT(nfl_game_result),MATCH(L$1,INDIRECT(nfl_game_result_header),0),FALSE)),"",VLOOKUP($B2057,INDIRECT(nfl_game_result),MATCH(L$1,INDIRECT(nfl_game_result_header),0),FALSE)),"error")</f>
        <v/>
      </c>
      <c r="M2057" t="s">
        <v>16</v>
      </c>
      <c r="N2057">
        <v>-3</v>
      </c>
      <c r="O2057" t="s">
        <v>75</v>
      </c>
      <c r="P2057">
        <v>4</v>
      </c>
      <c r="Q2057" t="s">
        <v>75</v>
      </c>
      <c r="V2057" s="23" t="s">
        <v>416</v>
      </c>
      <c r="W2057">
        <f ca="1">VALUE(LEFT(C2057, 4))</f>
        <v>2015</v>
      </c>
      <c r="X2057">
        <f ca="1">VALUE(MID(C2057,6,FIND("_",C2057,6)-6))</f>
        <v>15</v>
      </c>
      <c r="Y2057">
        <f ca="1">IF(NOT(OR(ISBLANK(D2057),ISBLANK(E2057),D2057="",E2057="")),D2057-E2057,"")</f>
        <v>1</v>
      </c>
      <c r="Z2057">
        <f ca="1">IF(OR(NOT(ISNUMBER(D2057)),ISBLANK(D2057),D2057="",ISBLANK(N2057)),"",ABS(D2057-N2057))</f>
        <v>3</v>
      </c>
      <c r="AA2057">
        <f ca="1">IF(OR(ISBLANK(J2057),ISBLANK(O2057),J2057="",O2057=""),"",IF(J2057=O2057,1,0))</f>
        <v>1</v>
      </c>
      <c r="AB2057">
        <f ca="1">IF(OR(ISBLANK(K2057),ISBLANK(Q2057),K2057="",Q2057=""),"",IF(K2057=Q2057,1,0))</f>
        <v>1</v>
      </c>
      <c r="AC2057" s="23" t="str">
        <f t="shared" ca="1" si="31"/>
        <v/>
      </c>
    </row>
    <row r="2058" spans="1:29" x14ac:dyDescent="0.25">
      <c r="A2058" s="23">
        <v>2057</v>
      </c>
      <c r="B2058">
        <v>1015</v>
      </c>
      <c r="C2058" t="str">
        <f ca="1">IFERROR(VLOOKUP($B2058,INDIRECT(nfl_game_result),MATCH(C$1,INDIRECT(nfl_game_result_header),0),FALSE),"error")</f>
        <v>2015_15_CAR@NYG</v>
      </c>
      <c r="D2058">
        <f ca="1">IFERROR(IF(ISBLANK(VLOOKUP($B2058,INDIRECT(nfl_game_result),MATCH(D$1,INDIRECT(nfl_game_result_header),0),FALSE)),"",VLOOKUP($B2058,INDIRECT(nfl_game_result),MATCH(D$1,INDIRECT(nfl_game_result_header),0),FALSE)),"error")</f>
        <v>4</v>
      </c>
      <c r="E2058">
        <f ca="1">IFERROR(IF(ISBLANK(VLOOKUP($B2058,INDIRECT(nfl_game_result),MATCH(E$1,INDIRECT(nfl_game_result_header),0),FALSE)),"",VLOOKUP($B2058,INDIRECT(nfl_game_result),MATCH(E$1,INDIRECT(nfl_game_result_header),0),FALSE)),"error")</f>
        <v>4.5</v>
      </c>
      <c r="F2058" s="23" t="str">
        <f ca="1">IFERROR(IF(ISBLANK(VLOOKUP($B2058,INDIRECT(nfl_game_result),MATCH(F$1,INDIRECT(nfl_game_result_header),0),FALSE)),"",VLOOKUP($B2058,INDIRECT(nfl_game_result),MATCH(F$1,INDIRECT(nfl_game_result_header),0),FALSE)),"error")</f>
        <v/>
      </c>
      <c r="G2058" s="23" t="str">
        <f ca="1">IFERROR(IF(ISBLANK(VLOOKUP($B2058,INDIRECT(nfl_game_result),MATCH(G$1,INDIRECT(nfl_game_result_header),0),FALSE)),"",VLOOKUP($B2058,INDIRECT(nfl_game_result),MATCH(G$1,INDIRECT(nfl_game_result_header),0),FALSE)),"error")</f>
        <v/>
      </c>
      <c r="H2058">
        <f ca="1">IFERROR(IF(ISBLANK(VLOOKUP($B2058,INDIRECT(nfl_game_result),MATCH(H$1,INDIRECT(nfl_game_result_header),0),FALSE)),"",VLOOKUP($B2058,INDIRECT(nfl_game_result),MATCH(H$1,INDIRECT(nfl_game_result_header),0),FALSE)),"error")</f>
        <v>35</v>
      </c>
      <c r="I2058">
        <f ca="1">IFERROR(IF(ISBLANK(VLOOKUP($B2058,INDIRECT(nfl_game_result),MATCH(I$1,INDIRECT(nfl_game_result_header),0),FALSE)),"",VLOOKUP($B2058,INDIRECT(nfl_game_result),MATCH(I$1,INDIRECT(nfl_game_result_header),0),FALSE)),"error")</f>
        <v>38</v>
      </c>
      <c r="J2058" t="str">
        <f ca="1">IFERROR(IF(ISBLANK(VLOOKUP($B2058,INDIRECT(nfl_game_result),MATCH(J$1,INDIRECT(nfl_game_result_header),0),FALSE)),"",VLOOKUP($B2058,INDIRECT(nfl_game_result),MATCH(J$1,INDIRECT(nfl_game_result_header),0),FALSE)),"error")</f>
        <v>NYG</v>
      </c>
      <c r="K2058" t="str">
        <f ca="1">IFERROR(IF(ISBLANK(VLOOKUP($B2058,INDIRECT(nfl_game_result),MATCH(K$1,INDIRECT(nfl_game_result_header),0),FALSE)),"",VLOOKUP($B2058,INDIRECT(nfl_game_result),MATCH(K$1,INDIRECT(nfl_game_result_header),0),FALSE)),"error")</f>
        <v>CAR</v>
      </c>
      <c r="L2058" s="23" t="str">
        <f ca="1">IFERROR(IF(ISBLANK(VLOOKUP($B2058,INDIRECT(nfl_game_result),MATCH(L$1,INDIRECT(nfl_game_result_header),0),FALSE)),"",VLOOKUP($B2058,INDIRECT(nfl_game_result),MATCH(L$1,INDIRECT(nfl_game_result_header),0),FALSE)),"error")</f>
        <v/>
      </c>
      <c r="M2058" t="s">
        <v>16</v>
      </c>
      <c r="N2058">
        <v>4.5</v>
      </c>
      <c r="O2058" t="s">
        <v>67</v>
      </c>
      <c r="P2058">
        <v>5</v>
      </c>
      <c r="Q2058" t="s">
        <v>67</v>
      </c>
      <c r="V2058" s="23" t="s">
        <v>416</v>
      </c>
      <c r="W2058">
        <f ca="1">VALUE(LEFT(C2058, 4))</f>
        <v>2015</v>
      </c>
      <c r="X2058">
        <f ca="1">VALUE(MID(C2058,6,FIND("_",C2058,6)-6))</f>
        <v>15</v>
      </c>
      <c r="Y2058">
        <f ca="1">IF(NOT(OR(ISBLANK(D2058),ISBLANK(E2058),D2058="",E2058="")),D2058-E2058,"")</f>
        <v>-0.5</v>
      </c>
      <c r="Z2058">
        <f ca="1">IF(OR(NOT(ISNUMBER(D2058)),ISBLANK(D2058),D2058="",ISBLANK(N2058)),"",ABS(D2058-N2058))</f>
        <v>0.5</v>
      </c>
      <c r="AA2058">
        <f ca="1">IF(OR(ISBLANK(J2058),ISBLANK(O2058),J2058="",O2058=""),"",IF(J2058=O2058,1,0))</f>
        <v>0</v>
      </c>
      <c r="AB2058">
        <f ca="1">IF(OR(ISBLANK(K2058),ISBLANK(Q2058),K2058="",Q2058=""),"",IF(K2058=Q2058,1,0))</f>
        <v>1</v>
      </c>
      <c r="AC2058" s="23" t="str">
        <f t="shared" ca="1" si="31"/>
        <v/>
      </c>
    </row>
    <row r="2059" spans="1:29" x14ac:dyDescent="0.25">
      <c r="A2059" s="23">
        <v>2058</v>
      </c>
      <c r="B2059">
        <v>1016</v>
      </c>
      <c r="C2059" t="str">
        <f ca="1">IFERROR(VLOOKUP($B2059,INDIRECT(nfl_game_result),MATCH(C$1,INDIRECT(nfl_game_result_header),0),FALSE),"error")</f>
        <v>2015_15_TEN@NWE</v>
      </c>
      <c r="D2059">
        <f ca="1">IFERROR(IF(ISBLANK(VLOOKUP($B2059,INDIRECT(nfl_game_result),MATCH(D$1,INDIRECT(nfl_game_result_header),0),FALSE)),"",VLOOKUP($B2059,INDIRECT(nfl_game_result),MATCH(D$1,INDIRECT(nfl_game_result_header),0),FALSE)),"error")</f>
        <v>-13.5</v>
      </c>
      <c r="E2059">
        <f ca="1">IFERROR(IF(ISBLANK(VLOOKUP($B2059,INDIRECT(nfl_game_result),MATCH(E$1,INDIRECT(nfl_game_result_header),0),FALSE)),"",VLOOKUP($B2059,INDIRECT(nfl_game_result),MATCH(E$1,INDIRECT(nfl_game_result_header),0),FALSE)),"error")</f>
        <v>-14</v>
      </c>
      <c r="F2059" s="23" t="str">
        <f ca="1">IFERROR(IF(ISBLANK(VLOOKUP($B2059,INDIRECT(nfl_game_result),MATCH(F$1,INDIRECT(nfl_game_result_header),0),FALSE)),"",VLOOKUP($B2059,INDIRECT(nfl_game_result),MATCH(F$1,INDIRECT(nfl_game_result_header),0),FALSE)),"error")</f>
        <v/>
      </c>
      <c r="G2059" s="23" t="str">
        <f ca="1">IFERROR(IF(ISBLANK(VLOOKUP($B2059,INDIRECT(nfl_game_result),MATCH(G$1,INDIRECT(nfl_game_result_header),0),FALSE)),"",VLOOKUP($B2059,INDIRECT(nfl_game_result),MATCH(G$1,INDIRECT(nfl_game_result_header),0),FALSE)),"error")</f>
        <v/>
      </c>
      <c r="H2059">
        <f ca="1">IFERROR(IF(ISBLANK(VLOOKUP($B2059,INDIRECT(nfl_game_result),MATCH(H$1,INDIRECT(nfl_game_result_header),0),FALSE)),"",VLOOKUP($B2059,INDIRECT(nfl_game_result),MATCH(H$1,INDIRECT(nfl_game_result_header),0),FALSE)),"error")</f>
        <v>33</v>
      </c>
      <c r="I2059">
        <f ca="1">IFERROR(IF(ISBLANK(VLOOKUP($B2059,INDIRECT(nfl_game_result),MATCH(I$1,INDIRECT(nfl_game_result_header),0),FALSE)),"",VLOOKUP($B2059,INDIRECT(nfl_game_result),MATCH(I$1,INDIRECT(nfl_game_result_header),0),FALSE)),"error")</f>
        <v>16</v>
      </c>
      <c r="J2059" t="str">
        <f ca="1">IFERROR(IF(ISBLANK(VLOOKUP($B2059,INDIRECT(nfl_game_result),MATCH(J$1,INDIRECT(nfl_game_result_header),0),FALSE)),"",VLOOKUP($B2059,INDIRECT(nfl_game_result),MATCH(J$1,INDIRECT(nfl_game_result_header),0),FALSE)),"error")</f>
        <v>NWE</v>
      </c>
      <c r="K2059" t="str">
        <f ca="1">IFERROR(IF(ISBLANK(VLOOKUP($B2059,INDIRECT(nfl_game_result),MATCH(K$1,INDIRECT(nfl_game_result_header),0),FALSE)),"",VLOOKUP($B2059,INDIRECT(nfl_game_result),MATCH(K$1,INDIRECT(nfl_game_result_header),0),FALSE)),"error")</f>
        <v>NWE</v>
      </c>
      <c r="L2059" s="23" t="str">
        <f ca="1">IFERROR(IF(ISBLANK(VLOOKUP($B2059,INDIRECT(nfl_game_result),MATCH(L$1,INDIRECT(nfl_game_result_header),0),FALSE)),"",VLOOKUP($B2059,INDIRECT(nfl_game_result),MATCH(L$1,INDIRECT(nfl_game_result_header),0),FALSE)),"error")</f>
        <v/>
      </c>
      <c r="M2059" t="s">
        <v>16</v>
      </c>
      <c r="N2059">
        <v>-13</v>
      </c>
      <c r="O2059" t="s">
        <v>332</v>
      </c>
      <c r="P2059">
        <v>6</v>
      </c>
      <c r="Q2059" t="s">
        <v>332</v>
      </c>
      <c r="V2059" s="23" t="s">
        <v>416</v>
      </c>
      <c r="W2059">
        <f ca="1">VALUE(LEFT(C2059, 4))</f>
        <v>2015</v>
      </c>
      <c r="X2059">
        <f ca="1">VALUE(MID(C2059,6,FIND("_",C2059,6)-6))</f>
        <v>15</v>
      </c>
      <c r="Y2059">
        <f ca="1">IF(NOT(OR(ISBLANK(D2059),ISBLANK(E2059),D2059="",E2059="")),D2059-E2059,"")</f>
        <v>0.5</v>
      </c>
      <c r="Z2059">
        <f ca="1">IF(OR(NOT(ISNUMBER(D2059)),ISBLANK(D2059),D2059="",ISBLANK(N2059)),"",ABS(D2059-N2059))</f>
        <v>0.5</v>
      </c>
      <c r="AA2059">
        <f ca="1">IF(OR(ISBLANK(J2059),ISBLANK(O2059),J2059="",O2059=""),"",IF(J2059=O2059,1,0))</f>
        <v>1</v>
      </c>
      <c r="AB2059">
        <f ca="1">IF(OR(ISBLANK(K2059),ISBLANK(Q2059),K2059="",Q2059=""),"",IF(K2059=Q2059,1,0))</f>
        <v>1</v>
      </c>
      <c r="AC2059" s="23" t="str">
        <f t="shared" ca="1" si="31"/>
        <v/>
      </c>
    </row>
    <row r="2060" spans="1:29" x14ac:dyDescent="0.25">
      <c r="A2060" s="23">
        <v>2059</v>
      </c>
      <c r="B2060">
        <v>1017</v>
      </c>
      <c r="C2060" t="str">
        <f ca="1">IFERROR(VLOOKUP($B2060,INDIRECT(nfl_game_result),MATCH(C$1,INDIRECT(nfl_game_result_header),0),FALSE),"error")</f>
        <v>2015_15_BUF@WAS</v>
      </c>
      <c r="D2060">
        <f ca="1">IFERROR(IF(ISBLANK(VLOOKUP($B2060,INDIRECT(nfl_game_result),MATCH(D$1,INDIRECT(nfl_game_result_header),0),FALSE)),"",VLOOKUP($B2060,INDIRECT(nfl_game_result),MATCH(D$1,INDIRECT(nfl_game_result_header),0),FALSE)),"error")</f>
        <v>0</v>
      </c>
      <c r="E2060">
        <f ca="1">IFERROR(IF(ISBLANK(VLOOKUP($B2060,INDIRECT(nfl_game_result),MATCH(E$1,INDIRECT(nfl_game_result_header),0),FALSE)),"",VLOOKUP($B2060,INDIRECT(nfl_game_result),MATCH(E$1,INDIRECT(nfl_game_result_header),0),FALSE)),"error")</f>
        <v>2.5</v>
      </c>
      <c r="F2060" s="23" t="str">
        <f ca="1">IFERROR(IF(ISBLANK(VLOOKUP($B2060,INDIRECT(nfl_game_result),MATCH(F$1,INDIRECT(nfl_game_result_header),0),FALSE)),"",VLOOKUP($B2060,INDIRECT(nfl_game_result),MATCH(F$1,INDIRECT(nfl_game_result_header),0),FALSE)),"error")</f>
        <v/>
      </c>
      <c r="G2060" s="23" t="str">
        <f ca="1">IFERROR(IF(ISBLANK(VLOOKUP($B2060,INDIRECT(nfl_game_result),MATCH(G$1,INDIRECT(nfl_game_result_header),0),FALSE)),"",VLOOKUP($B2060,INDIRECT(nfl_game_result),MATCH(G$1,INDIRECT(nfl_game_result_header),0),FALSE)),"error")</f>
        <v/>
      </c>
      <c r="H2060">
        <f ca="1">IFERROR(IF(ISBLANK(VLOOKUP($B2060,INDIRECT(nfl_game_result),MATCH(H$1,INDIRECT(nfl_game_result_header),0),FALSE)),"",VLOOKUP($B2060,INDIRECT(nfl_game_result),MATCH(H$1,INDIRECT(nfl_game_result_header),0),FALSE)),"error")</f>
        <v>35</v>
      </c>
      <c r="I2060">
        <f ca="1">IFERROR(IF(ISBLANK(VLOOKUP($B2060,INDIRECT(nfl_game_result),MATCH(I$1,INDIRECT(nfl_game_result_header),0),FALSE)),"",VLOOKUP($B2060,INDIRECT(nfl_game_result),MATCH(I$1,INDIRECT(nfl_game_result_header),0),FALSE)),"error")</f>
        <v>25</v>
      </c>
      <c r="J2060" t="str">
        <f ca="1">IFERROR(IF(ISBLANK(VLOOKUP($B2060,INDIRECT(nfl_game_result),MATCH(J$1,INDIRECT(nfl_game_result_header),0),FALSE)),"",VLOOKUP($B2060,INDIRECT(nfl_game_result),MATCH(J$1,INDIRECT(nfl_game_result_header),0),FALSE)),"error")</f>
        <v>WAS</v>
      </c>
      <c r="K2060" t="str">
        <f ca="1">IFERROR(IF(ISBLANK(VLOOKUP($B2060,INDIRECT(nfl_game_result),MATCH(K$1,INDIRECT(nfl_game_result_header),0),FALSE)),"",VLOOKUP($B2060,INDIRECT(nfl_game_result),MATCH(K$1,INDIRECT(nfl_game_result_header),0),FALSE)),"error")</f>
        <v>WAS</v>
      </c>
      <c r="L2060" s="23" t="str">
        <f ca="1">IFERROR(IF(ISBLANK(VLOOKUP($B2060,INDIRECT(nfl_game_result),MATCH(L$1,INDIRECT(nfl_game_result_header),0),FALSE)),"",VLOOKUP($B2060,INDIRECT(nfl_game_result),MATCH(L$1,INDIRECT(nfl_game_result_header),0),FALSE)),"error")</f>
        <v/>
      </c>
      <c r="M2060" t="s">
        <v>16</v>
      </c>
      <c r="N2060">
        <v>-3</v>
      </c>
      <c r="O2060" t="s">
        <v>66</v>
      </c>
      <c r="P2060">
        <v>11</v>
      </c>
      <c r="Q2060" t="s">
        <v>66</v>
      </c>
      <c r="V2060" s="23" t="s">
        <v>416</v>
      </c>
      <c r="W2060">
        <f ca="1">VALUE(LEFT(C2060, 4))</f>
        <v>2015</v>
      </c>
      <c r="X2060">
        <f ca="1">VALUE(MID(C2060,6,FIND("_",C2060,6)-6))</f>
        <v>15</v>
      </c>
      <c r="Y2060">
        <f ca="1">IF(NOT(OR(ISBLANK(D2060),ISBLANK(E2060),D2060="",E2060="")),D2060-E2060,"")</f>
        <v>-2.5</v>
      </c>
      <c r="Z2060">
        <f ca="1">IF(OR(NOT(ISNUMBER(D2060)),ISBLANK(D2060),D2060="",ISBLANK(N2060)),"",ABS(D2060-N2060))</f>
        <v>3</v>
      </c>
      <c r="AA2060">
        <f ca="1">IF(OR(ISBLANK(J2060),ISBLANK(O2060),J2060="",O2060=""),"",IF(J2060=O2060,1,0))</f>
        <v>0</v>
      </c>
      <c r="AB2060">
        <f ca="1">IF(OR(ISBLANK(K2060),ISBLANK(Q2060),K2060="",Q2060=""),"",IF(K2060=Q2060,1,0))</f>
        <v>0</v>
      </c>
      <c r="AC2060" s="23" t="str">
        <f t="shared" ca="1" si="31"/>
        <v/>
      </c>
    </row>
    <row r="2061" spans="1:29" x14ac:dyDescent="0.25">
      <c r="A2061" s="23">
        <v>2060</v>
      </c>
      <c r="B2061">
        <v>1018</v>
      </c>
      <c r="C2061" t="str">
        <f ca="1">IFERROR(VLOOKUP($B2061,INDIRECT(nfl_game_result),MATCH(C$1,INDIRECT(nfl_game_result_header),0),FALSE),"error")</f>
        <v>2015_15_KCY@BAL</v>
      </c>
      <c r="D2061">
        <f ca="1">IFERROR(IF(ISBLANK(VLOOKUP($B2061,INDIRECT(nfl_game_result),MATCH(D$1,INDIRECT(nfl_game_result_header),0),FALSE)),"",VLOOKUP($B2061,INDIRECT(nfl_game_result),MATCH(D$1,INDIRECT(nfl_game_result_header),0),FALSE)),"error")</f>
        <v>7</v>
      </c>
      <c r="E2061">
        <f ca="1">IFERROR(IF(ISBLANK(VLOOKUP($B2061,INDIRECT(nfl_game_result),MATCH(E$1,INDIRECT(nfl_game_result_header),0),FALSE)),"",VLOOKUP($B2061,INDIRECT(nfl_game_result),MATCH(E$1,INDIRECT(nfl_game_result_header),0),FALSE)),"error")</f>
        <v>6.5</v>
      </c>
      <c r="F2061" s="23" t="str">
        <f ca="1">IFERROR(IF(ISBLANK(VLOOKUP($B2061,INDIRECT(nfl_game_result),MATCH(F$1,INDIRECT(nfl_game_result_header),0),FALSE)),"",VLOOKUP($B2061,INDIRECT(nfl_game_result),MATCH(F$1,INDIRECT(nfl_game_result_header),0),FALSE)),"error")</f>
        <v/>
      </c>
      <c r="G2061" s="23" t="str">
        <f ca="1">IFERROR(IF(ISBLANK(VLOOKUP($B2061,INDIRECT(nfl_game_result),MATCH(G$1,INDIRECT(nfl_game_result_header),0),FALSE)),"",VLOOKUP($B2061,INDIRECT(nfl_game_result),MATCH(G$1,INDIRECT(nfl_game_result_header),0),FALSE)),"error")</f>
        <v/>
      </c>
      <c r="H2061">
        <f ca="1">IFERROR(IF(ISBLANK(VLOOKUP($B2061,INDIRECT(nfl_game_result),MATCH(H$1,INDIRECT(nfl_game_result_header),0),FALSE)),"",VLOOKUP($B2061,INDIRECT(nfl_game_result),MATCH(H$1,INDIRECT(nfl_game_result_header),0),FALSE)),"error")</f>
        <v>14</v>
      </c>
      <c r="I2061">
        <f ca="1">IFERROR(IF(ISBLANK(VLOOKUP($B2061,INDIRECT(nfl_game_result),MATCH(I$1,INDIRECT(nfl_game_result_header),0),FALSE)),"",VLOOKUP($B2061,INDIRECT(nfl_game_result),MATCH(I$1,INDIRECT(nfl_game_result_header),0),FALSE)),"error")</f>
        <v>34</v>
      </c>
      <c r="J2061" t="str">
        <f ca="1">IFERROR(IF(ISBLANK(VLOOKUP($B2061,INDIRECT(nfl_game_result),MATCH(J$1,INDIRECT(nfl_game_result_header),0),FALSE)),"",VLOOKUP($B2061,INDIRECT(nfl_game_result),MATCH(J$1,INDIRECT(nfl_game_result_header),0),FALSE)),"error")</f>
        <v>KCY</v>
      </c>
      <c r="K2061" t="str">
        <f ca="1">IFERROR(IF(ISBLANK(VLOOKUP($B2061,INDIRECT(nfl_game_result),MATCH(K$1,INDIRECT(nfl_game_result_header),0),FALSE)),"",VLOOKUP($B2061,INDIRECT(nfl_game_result),MATCH(K$1,INDIRECT(nfl_game_result_header),0),FALSE)),"error")</f>
        <v>KCY</v>
      </c>
      <c r="L2061" s="23" t="str">
        <f ca="1">IFERROR(IF(ISBLANK(VLOOKUP($B2061,INDIRECT(nfl_game_result),MATCH(L$1,INDIRECT(nfl_game_result_header),0),FALSE)),"",VLOOKUP($B2061,INDIRECT(nfl_game_result),MATCH(L$1,INDIRECT(nfl_game_result_header),0),FALSE)),"error")</f>
        <v/>
      </c>
      <c r="M2061" t="s">
        <v>16</v>
      </c>
      <c r="N2061">
        <v>5</v>
      </c>
      <c r="O2061" t="s">
        <v>331</v>
      </c>
      <c r="P2061">
        <v>2</v>
      </c>
      <c r="Q2061" t="s">
        <v>331</v>
      </c>
      <c r="V2061" s="23" t="s">
        <v>416</v>
      </c>
      <c r="W2061">
        <f ca="1">VALUE(LEFT(C2061, 4))</f>
        <v>2015</v>
      </c>
      <c r="X2061">
        <f ca="1">VALUE(MID(C2061,6,FIND("_",C2061,6)-6))</f>
        <v>15</v>
      </c>
      <c r="Y2061">
        <f ca="1">IF(NOT(OR(ISBLANK(D2061),ISBLANK(E2061),D2061="",E2061="")),D2061-E2061,"")</f>
        <v>0.5</v>
      </c>
      <c r="Z2061">
        <f ca="1">IF(OR(NOT(ISNUMBER(D2061)),ISBLANK(D2061),D2061="",ISBLANK(N2061)),"",ABS(D2061-N2061))</f>
        <v>2</v>
      </c>
      <c r="AA2061">
        <f ca="1">IF(OR(ISBLANK(J2061),ISBLANK(O2061),J2061="",O2061=""),"",IF(J2061=O2061,1,0))</f>
        <v>1</v>
      </c>
      <c r="AB2061">
        <f ca="1">IF(OR(ISBLANK(K2061),ISBLANK(Q2061),K2061="",Q2061=""),"",IF(K2061=Q2061,1,0))</f>
        <v>1</v>
      </c>
      <c r="AC2061" s="23" t="str">
        <f t="shared" ca="1" si="31"/>
        <v/>
      </c>
    </row>
    <row r="2062" spans="1:29" x14ac:dyDescent="0.25">
      <c r="A2062" s="23">
        <v>2061</v>
      </c>
      <c r="B2062">
        <v>1019</v>
      </c>
      <c r="C2062" t="str">
        <f ca="1">IFERROR(VLOOKUP($B2062,INDIRECT(nfl_game_result),MATCH(C$1,INDIRECT(nfl_game_result_header),0),FALSE),"error")</f>
        <v>2015_15_CLE@SEA</v>
      </c>
      <c r="D2062">
        <f ca="1">IFERROR(IF(ISBLANK(VLOOKUP($B2062,INDIRECT(nfl_game_result),MATCH(D$1,INDIRECT(nfl_game_result_header),0),FALSE)),"",VLOOKUP($B2062,INDIRECT(nfl_game_result),MATCH(D$1,INDIRECT(nfl_game_result_header),0),FALSE)),"error")</f>
        <v>-14</v>
      </c>
      <c r="E2062">
        <f ca="1">IFERROR(IF(ISBLANK(VLOOKUP($B2062,INDIRECT(nfl_game_result),MATCH(E$1,INDIRECT(nfl_game_result_header),0),FALSE)),"",VLOOKUP($B2062,INDIRECT(nfl_game_result),MATCH(E$1,INDIRECT(nfl_game_result_header),0),FALSE)),"error")</f>
        <v>-14.5</v>
      </c>
      <c r="F2062" s="23" t="str">
        <f ca="1">IFERROR(IF(ISBLANK(VLOOKUP($B2062,INDIRECT(nfl_game_result),MATCH(F$1,INDIRECT(nfl_game_result_header),0),FALSE)),"",VLOOKUP($B2062,INDIRECT(nfl_game_result),MATCH(F$1,INDIRECT(nfl_game_result_header),0),FALSE)),"error")</f>
        <v/>
      </c>
      <c r="G2062" s="23" t="str">
        <f ca="1">IFERROR(IF(ISBLANK(VLOOKUP($B2062,INDIRECT(nfl_game_result),MATCH(G$1,INDIRECT(nfl_game_result_header),0),FALSE)),"",VLOOKUP($B2062,INDIRECT(nfl_game_result),MATCH(G$1,INDIRECT(nfl_game_result_header),0),FALSE)),"error")</f>
        <v/>
      </c>
      <c r="H2062">
        <f ca="1">IFERROR(IF(ISBLANK(VLOOKUP($B2062,INDIRECT(nfl_game_result),MATCH(H$1,INDIRECT(nfl_game_result_header),0),FALSE)),"",VLOOKUP($B2062,INDIRECT(nfl_game_result),MATCH(H$1,INDIRECT(nfl_game_result_header),0),FALSE)),"error")</f>
        <v>30</v>
      </c>
      <c r="I2062">
        <f ca="1">IFERROR(IF(ISBLANK(VLOOKUP($B2062,INDIRECT(nfl_game_result),MATCH(I$1,INDIRECT(nfl_game_result_header),0),FALSE)),"",VLOOKUP($B2062,INDIRECT(nfl_game_result),MATCH(I$1,INDIRECT(nfl_game_result_header),0),FALSE)),"error")</f>
        <v>13</v>
      </c>
      <c r="J2062" t="str">
        <f ca="1">IFERROR(IF(ISBLANK(VLOOKUP($B2062,INDIRECT(nfl_game_result),MATCH(J$1,INDIRECT(nfl_game_result_header),0),FALSE)),"",VLOOKUP($B2062,INDIRECT(nfl_game_result),MATCH(J$1,INDIRECT(nfl_game_result_header),0),FALSE)),"error")</f>
        <v>SEA</v>
      </c>
      <c r="K2062" t="str">
        <f ca="1">IFERROR(IF(ISBLANK(VLOOKUP($B2062,INDIRECT(nfl_game_result),MATCH(K$1,INDIRECT(nfl_game_result_header),0),FALSE)),"",VLOOKUP($B2062,INDIRECT(nfl_game_result),MATCH(K$1,INDIRECT(nfl_game_result_header),0),FALSE)),"error")</f>
        <v>SEA</v>
      </c>
      <c r="L2062" s="23" t="str">
        <f ca="1">IFERROR(IF(ISBLANK(VLOOKUP($B2062,INDIRECT(nfl_game_result),MATCH(L$1,INDIRECT(nfl_game_result_header),0),FALSE)),"",VLOOKUP($B2062,INDIRECT(nfl_game_result),MATCH(L$1,INDIRECT(nfl_game_result_header),0),FALSE)),"error")</f>
        <v/>
      </c>
      <c r="M2062" t="s">
        <v>16</v>
      </c>
      <c r="N2062">
        <v>-12</v>
      </c>
      <c r="O2062" t="s">
        <v>70</v>
      </c>
      <c r="P2062">
        <v>16</v>
      </c>
      <c r="Q2062" t="s">
        <v>89</v>
      </c>
      <c r="V2062" s="23" t="s">
        <v>416</v>
      </c>
      <c r="W2062">
        <f ca="1">VALUE(LEFT(C2062, 4))</f>
        <v>2015</v>
      </c>
      <c r="X2062">
        <f ca="1">VALUE(MID(C2062,6,FIND("_",C2062,6)-6))</f>
        <v>15</v>
      </c>
      <c r="Y2062">
        <f ca="1">IF(NOT(OR(ISBLANK(D2062),ISBLANK(E2062),D2062="",E2062="")),D2062-E2062,"")</f>
        <v>0.5</v>
      </c>
      <c r="Z2062">
        <f ca="1">IF(OR(NOT(ISNUMBER(D2062)),ISBLANK(D2062),D2062="",ISBLANK(N2062)),"",ABS(D2062-N2062))</f>
        <v>2</v>
      </c>
      <c r="AA2062">
        <f ca="1">IF(OR(ISBLANK(J2062),ISBLANK(O2062),J2062="",O2062=""),"",IF(J2062=O2062,1,0))</f>
        <v>0</v>
      </c>
      <c r="AB2062">
        <f ca="1">IF(OR(ISBLANK(K2062),ISBLANK(Q2062),K2062="",Q2062=""),"",IF(K2062=Q2062,1,0))</f>
        <v>1</v>
      </c>
      <c r="AC2062" s="23" t="str">
        <f t="shared" ca="1" si="31"/>
        <v/>
      </c>
    </row>
    <row r="2063" spans="1:29" x14ac:dyDescent="0.25">
      <c r="A2063" s="23">
        <v>2062</v>
      </c>
      <c r="B2063">
        <v>1020</v>
      </c>
      <c r="C2063" t="str">
        <f ca="1">IFERROR(VLOOKUP($B2063,INDIRECT(nfl_game_result),MATCH(C$1,INDIRECT(nfl_game_result_header),0),FALSE),"error")</f>
        <v>2015_15_GBY@OAK</v>
      </c>
      <c r="D2063">
        <f ca="1">IFERROR(IF(ISBLANK(VLOOKUP($B2063,INDIRECT(nfl_game_result),MATCH(D$1,INDIRECT(nfl_game_result_header),0),FALSE)),"",VLOOKUP($B2063,INDIRECT(nfl_game_result),MATCH(D$1,INDIRECT(nfl_game_result_header),0),FALSE)),"error")</f>
        <v>3</v>
      </c>
      <c r="E2063">
        <f ca="1">IFERROR(IF(ISBLANK(VLOOKUP($B2063,INDIRECT(nfl_game_result),MATCH(E$1,INDIRECT(nfl_game_result_header),0),FALSE)),"",VLOOKUP($B2063,INDIRECT(nfl_game_result),MATCH(E$1,INDIRECT(nfl_game_result_header),0),FALSE)),"error")</f>
        <v>4</v>
      </c>
      <c r="F2063" s="23" t="str">
        <f ca="1">IFERROR(IF(ISBLANK(VLOOKUP($B2063,INDIRECT(nfl_game_result),MATCH(F$1,INDIRECT(nfl_game_result_header),0),FALSE)),"",VLOOKUP($B2063,INDIRECT(nfl_game_result),MATCH(F$1,INDIRECT(nfl_game_result_header),0),FALSE)),"error")</f>
        <v/>
      </c>
      <c r="G2063" s="23" t="str">
        <f ca="1">IFERROR(IF(ISBLANK(VLOOKUP($B2063,INDIRECT(nfl_game_result),MATCH(G$1,INDIRECT(nfl_game_result_header),0),FALSE)),"",VLOOKUP($B2063,INDIRECT(nfl_game_result),MATCH(G$1,INDIRECT(nfl_game_result_header),0),FALSE)),"error")</f>
        <v/>
      </c>
      <c r="H2063">
        <f ca="1">IFERROR(IF(ISBLANK(VLOOKUP($B2063,INDIRECT(nfl_game_result),MATCH(H$1,INDIRECT(nfl_game_result_header),0),FALSE)),"",VLOOKUP($B2063,INDIRECT(nfl_game_result),MATCH(H$1,INDIRECT(nfl_game_result_header),0),FALSE)),"error")</f>
        <v>20</v>
      </c>
      <c r="I2063">
        <f ca="1">IFERROR(IF(ISBLANK(VLOOKUP($B2063,INDIRECT(nfl_game_result),MATCH(I$1,INDIRECT(nfl_game_result_header),0),FALSE)),"",VLOOKUP($B2063,INDIRECT(nfl_game_result),MATCH(I$1,INDIRECT(nfl_game_result_header),0),FALSE)),"error")</f>
        <v>30</v>
      </c>
      <c r="J2063" t="str">
        <f ca="1">IFERROR(IF(ISBLANK(VLOOKUP($B2063,INDIRECT(nfl_game_result),MATCH(J$1,INDIRECT(nfl_game_result_header),0),FALSE)),"",VLOOKUP($B2063,INDIRECT(nfl_game_result),MATCH(J$1,INDIRECT(nfl_game_result_header),0),FALSE)),"error")</f>
        <v>GBY</v>
      </c>
      <c r="K2063" t="str">
        <f ca="1">IFERROR(IF(ISBLANK(VLOOKUP($B2063,INDIRECT(nfl_game_result),MATCH(K$1,INDIRECT(nfl_game_result_header),0),FALSE)),"",VLOOKUP($B2063,INDIRECT(nfl_game_result),MATCH(K$1,INDIRECT(nfl_game_result_header),0),FALSE)),"error")</f>
        <v>GBY</v>
      </c>
      <c r="L2063" s="23" t="str">
        <f ca="1">IFERROR(IF(ISBLANK(VLOOKUP($B2063,INDIRECT(nfl_game_result),MATCH(L$1,INDIRECT(nfl_game_result_header),0),FALSE)),"",VLOOKUP($B2063,INDIRECT(nfl_game_result),MATCH(L$1,INDIRECT(nfl_game_result_header),0),FALSE)),"error")</f>
        <v/>
      </c>
      <c r="M2063" t="s">
        <v>16</v>
      </c>
      <c r="N2063">
        <v>3.5</v>
      </c>
      <c r="O2063" t="s">
        <v>330</v>
      </c>
      <c r="P2063">
        <v>12</v>
      </c>
      <c r="Q2063" t="s">
        <v>330</v>
      </c>
      <c r="V2063" s="23" t="s">
        <v>416</v>
      </c>
      <c r="W2063">
        <f ca="1">VALUE(LEFT(C2063, 4))</f>
        <v>2015</v>
      </c>
      <c r="X2063">
        <f ca="1">VALUE(MID(C2063,6,FIND("_",C2063,6)-6))</f>
        <v>15</v>
      </c>
      <c r="Y2063">
        <f ca="1">IF(NOT(OR(ISBLANK(D2063),ISBLANK(E2063),D2063="",E2063="")),D2063-E2063,"")</f>
        <v>-1</v>
      </c>
      <c r="Z2063">
        <f ca="1">IF(OR(NOT(ISNUMBER(D2063)),ISBLANK(D2063),D2063="",ISBLANK(N2063)),"",ABS(D2063-N2063))</f>
        <v>0.5</v>
      </c>
      <c r="AA2063">
        <f ca="1">IF(OR(ISBLANK(J2063),ISBLANK(O2063),J2063="",O2063=""),"",IF(J2063=O2063,1,0))</f>
        <v>1</v>
      </c>
      <c r="AB2063">
        <f ca="1">IF(OR(ISBLANK(K2063),ISBLANK(Q2063),K2063="",Q2063=""),"",IF(K2063=Q2063,1,0))</f>
        <v>1</v>
      </c>
      <c r="AC2063" s="23" t="str">
        <f t="shared" ca="1" si="31"/>
        <v/>
      </c>
    </row>
    <row r="2064" spans="1:29" x14ac:dyDescent="0.25">
      <c r="A2064" s="23">
        <v>2063</v>
      </c>
      <c r="B2064">
        <v>1021</v>
      </c>
      <c r="C2064" t="str">
        <f ca="1">IFERROR(VLOOKUP($B2064,INDIRECT(nfl_game_result),MATCH(C$1,INDIRECT(nfl_game_result_header),0),FALSE),"error")</f>
        <v>2015_15_DEN@PIT</v>
      </c>
      <c r="D2064">
        <f ca="1">IFERROR(IF(ISBLANK(VLOOKUP($B2064,INDIRECT(nfl_game_result),MATCH(D$1,INDIRECT(nfl_game_result_header),0),FALSE)),"",VLOOKUP($B2064,INDIRECT(nfl_game_result),MATCH(D$1,INDIRECT(nfl_game_result_header),0),FALSE)),"error")</f>
        <v>-5.5</v>
      </c>
      <c r="E2064">
        <f ca="1">IFERROR(IF(ISBLANK(VLOOKUP($B2064,INDIRECT(nfl_game_result),MATCH(E$1,INDIRECT(nfl_game_result_header),0),FALSE)),"",VLOOKUP($B2064,INDIRECT(nfl_game_result),MATCH(E$1,INDIRECT(nfl_game_result_header),0),FALSE)),"error")</f>
        <v>-6.5</v>
      </c>
      <c r="F2064" s="23" t="str">
        <f ca="1">IFERROR(IF(ISBLANK(VLOOKUP($B2064,INDIRECT(nfl_game_result),MATCH(F$1,INDIRECT(nfl_game_result_header),0),FALSE)),"",VLOOKUP($B2064,INDIRECT(nfl_game_result),MATCH(F$1,INDIRECT(nfl_game_result_header),0),FALSE)),"error")</f>
        <v/>
      </c>
      <c r="G2064" s="23" t="str">
        <f ca="1">IFERROR(IF(ISBLANK(VLOOKUP($B2064,INDIRECT(nfl_game_result),MATCH(G$1,INDIRECT(nfl_game_result_header),0),FALSE)),"",VLOOKUP($B2064,INDIRECT(nfl_game_result),MATCH(G$1,INDIRECT(nfl_game_result_header),0),FALSE)),"error")</f>
        <v/>
      </c>
      <c r="H2064">
        <f ca="1">IFERROR(IF(ISBLANK(VLOOKUP($B2064,INDIRECT(nfl_game_result),MATCH(H$1,INDIRECT(nfl_game_result_header),0),FALSE)),"",VLOOKUP($B2064,INDIRECT(nfl_game_result),MATCH(H$1,INDIRECT(nfl_game_result_header),0),FALSE)),"error")</f>
        <v>34</v>
      </c>
      <c r="I2064">
        <f ca="1">IFERROR(IF(ISBLANK(VLOOKUP($B2064,INDIRECT(nfl_game_result),MATCH(I$1,INDIRECT(nfl_game_result_header),0),FALSE)),"",VLOOKUP($B2064,INDIRECT(nfl_game_result),MATCH(I$1,INDIRECT(nfl_game_result_header),0),FALSE)),"error")</f>
        <v>27</v>
      </c>
      <c r="J2064" t="str">
        <f ca="1">IFERROR(IF(ISBLANK(VLOOKUP($B2064,INDIRECT(nfl_game_result),MATCH(J$1,INDIRECT(nfl_game_result_header),0),FALSE)),"",VLOOKUP($B2064,INDIRECT(nfl_game_result),MATCH(J$1,INDIRECT(nfl_game_result_header),0),FALSE)),"error")</f>
        <v>PIT</v>
      </c>
      <c r="K2064" t="str">
        <f ca="1">IFERROR(IF(ISBLANK(VLOOKUP($B2064,INDIRECT(nfl_game_result),MATCH(K$1,INDIRECT(nfl_game_result_header),0),FALSE)),"",VLOOKUP($B2064,INDIRECT(nfl_game_result),MATCH(K$1,INDIRECT(nfl_game_result_header),0),FALSE)),"error")</f>
        <v>PIT</v>
      </c>
      <c r="L2064" s="23" t="str">
        <f ca="1">IFERROR(IF(ISBLANK(VLOOKUP($B2064,INDIRECT(nfl_game_result),MATCH(L$1,INDIRECT(nfl_game_result_header),0),FALSE)),"",VLOOKUP($B2064,INDIRECT(nfl_game_result),MATCH(L$1,INDIRECT(nfl_game_result_header),0),FALSE)),"error")</f>
        <v/>
      </c>
      <c r="M2064" t="s">
        <v>16</v>
      </c>
      <c r="N2064">
        <v>-6</v>
      </c>
      <c r="O2064" t="s">
        <v>87</v>
      </c>
      <c r="P2064">
        <v>13</v>
      </c>
      <c r="Q2064" t="s">
        <v>87</v>
      </c>
      <c r="V2064" s="23" t="s">
        <v>416</v>
      </c>
      <c r="W2064">
        <f ca="1">VALUE(LEFT(C2064, 4))</f>
        <v>2015</v>
      </c>
      <c r="X2064">
        <f ca="1">VALUE(MID(C2064,6,FIND("_",C2064,6)-6))</f>
        <v>15</v>
      </c>
      <c r="Y2064">
        <f ca="1">IF(NOT(OR(ISBLANK(D2064),ISBLANK(E2064),D2064="",E2064="")),D2064-E2064,"")</f>
        <v>1</v>
      </c>
      <c r="Z2064">
        <f ca="1">IF(OR(NOT(ISNUMBER(D2064)),ISBLANK(D2064),D2064="",ISBLANK(N2064)),"",ABS(D2064-N2064))</f>
        <v>0.5</v>
      </c>
      <c r="AA2064">
        <f ca="1">IF(OR(ISBLANK(J2064),ISBLANK(O2064),J2064="",O2064=""),"",IF(J2064=O2064,1,0))</f>
        <v>1</v>
      </c>
      <c r="AB2064">
        <f ca="1">IF(OR(ISBLANK(K2064),ISBLANK(Q2064),K2064="",Q2064=""),"",IF(K2064=Q2064,1,0))</f>
        <v>1</v>
      </c>
      <c r="AC2064" s="23" t="str">
        <f t="shared" ca="1" si="31"/>
        <v/>
      </c>
    </row>
    <row r="2065" spans="1:29" x14ac:dyDescent="0.25">
      <c r="A2065" s="23">
        <v>2064</v>
      </c>
      <c r="B2065">
        <v>1022</v>
      </c>
      <c r="C2065" t="str">
        <f ca="1">IFERROR(VLOOKUP($B2065,INDIRECT(nfl_game_result),MATCH(C$1,INDIRECT(nfl_game_result_header),0),FALSE),"error")</f>
        <v>2015_15_MIA@SD</v>
      </c>
      <c r="D2065">
        <f ca="1">IFERROR(IF(ISBLANK(VLOOKUP($B2065,INDIRECT(nfl_game_result),MATCH(D$1,INDIRECT(nfl_game_result_header),0),FALSE)),"",VLOOKUP($B2065,INDIRECT(nfl_game_result),MATCH(D$1,INDIRECT(nfl_game_result_header),0),FALSE)),"error")</f>
        <v>0</v>
      </c>
      <c r="E2065">
        <f ca="1">IFERROR(IF(ISBLANK(VLOOKUP($B2065,INDIRECT(nfl_game_result),MATCH(E$1,INDIRECT(nfl_game_result_header),0),FALSE)),"",VLOOKUP($B2065,INDIRECT(nfl_game_result),MATCH(E$1,INDIRECT(nfl_game_result_header),0),FALSE)),"error")</f>
        <v>-2.5</v>
      </c>
      <c r="F2065" s="23" t="str">
        <f ca="1">IFERROR(IF(ISBLANK(VLOOKUP($B2065,INDIRECT(nfl_game_result),MATCH(F$1,INDIRECT(nfl_game_result_header),0),FALSE)),"",VLOOKUP($B2065,INDIRECT(nfl_game_result),MATCH(F$1,INDIRECT(nfl_game_result_header),0),FALSE)),"error")</f>
        <v/>
      </c>
      <c r="G2065" s="23" t="str">
        <f ca="1">IFERROR(IF(ISBLANK(VLOOKUP($B2065,INDIRECT(nfl_game_result),MATCH(G$1,INDIRECT(nfl_game_result_header),0),FALSE)),"",VLOOKUP($B2065,INDIRECT(nfl_game_result),MATCH(G$1,INDIRECT(nfl_game_result_header),0),FALSE)),"error")</f>
        <v/>
      </c>
      <c r="H2065">
        <f ca="1">IFERROR(IF(ISBLANK(VLOOKUP($B2065,INDIRECT(nfl_game_result),MATCH(H$1,INDIRECT(nfl_game_result_header),0),FALSE)),"",VLOOKUP($B2065,INDIRECT(nfl_game_result),MATCH(H$1,INDIRECT(nfl_game_result_header),0),FALSE)),"error")</f>
        <v>30</v>
      </c>
      <c r="I2065">
        <f ca="1">IFERROR(IF(ISBLANK(VLOOKUP($B2065,INDIRECT(nfl_game_result),MATCH(I$1,INDIRECT(nfl_game_result_header),0),FALSE)),"",VLOOKUP($B2065,INDIRECT(nfl_game_result),MATCH(I$1,INDIRECT(nfl_game_result_header),0),FALSE)),"error")</f>
        <v>14</v>
      </c>
      <c r="J2065" t="str">
        <f ca="1">IFERROR(IF(ISBLANK(VLOOKUP($B2065,INDIRECT(nfl_game_result),MATCH(J$1,INDIRECT(nfl_game_result_header),0),FALSE)),"",VLOOKUP($B2065,INDIRECT(nfl_game_result),MATCH(J$1,INDIRECT(nfl_game_result_header),0),FALSE)),"error")</f>
        <v>SD</v>
      </c>
      <c r="K2065" t="str">
        <f ca="1">IFERROR(IF(ISBLANK(VLOOKUP($B2065,INDIRECT(nfl_game_result),MATCH(K$1,INDIRECT(nfl_game_result_header),0),FALSE)),"",VLOOKUP($B2065,INDIRECT(nfl_game_result),MATCH(K$1,INDIRECT(nfl_game_result_header),0),FALSE)),"error")</f>
        <v>SD</v>
      </c>
      <c r="L2065" s="23" t="str">
        <f ca="1">IFERROR(IF(ISBLANK(VLOOKUP($B2065,INDIRECT(nfl_game_result),MATCH(L$1,INDIRECT(nfl_game_result_header),0),FALSE)),"",VLOOKUP($B2065,INDIRECT(nfl_game_result),MATCH(L$1,INDIRECT(nfl_game_result_header),0),FALSE)),"error")</f>
        <v/>
      </c>
      <c r="M2065" t="s">
        <v>16</v>
      </c>
      <c r="N2065">
        <v>1</v>
      </c>
      <c r="O2065" t="s">
        <v>79</v>
      </c>
      <c r="P2065">
        <v>10</v>
      </c>
      <c r="Q2065" t="s">
        <v>79</v>
      </c>
      <c r="V2065" s="23" t="s">
        <v>416</v>
      </c>
      <c r="W2065">
        <f ca="1">VALUE(LEFT(C2065, 4))</f>
        <v>2015</v>
      </c>
      <c r="X2065">
        <f ca="1">VALUE(MID(C2065,6,FIND("_",C2065,6)-6))</f>
        <v>15</v>
      </c>
      <c r="Y2065">
        <f ca="1">IF(NOT(OR(ISBLANK(D2065),ISBLANK(E2065),D2065="",E2065="")),D2065-E2065,"")</f>
        <v>2.5</v>
      </c>
      <c r="Z2065">
        <f ca="1">IF(OR(NOT(ISNUMBER(D2065)),ISBLANK(D2065),D2065="",ISBLANK(N2065)),"",ABS(D2065-N2065))</f>
        <v>1</v>
      </c>
      <c r="AA2065">
        <f ca="1">IF(OR(ISBLANK(J2065),ISBLANK(O2065),J2065="",O2065=""),"",IF(J2065=O2065,1,0))</f>
        <v>0</v>
      </c>
      <c r="AB2065">
        <f ca="1">IF(OR(ISBLANK(K2065),ISBLANK(Q2065),K2065="",Q2065=""),"",IF(K2065=Q2065,1,0))</f>
        <v>0</v>
      </c>
      <c r="AC2065" s="23" t="str">
        <f t="shared" ca="1" si="31"/>
        <v/>
      </c>
    </row>
    <row r="2066" spans="1:29" x14ac:dyDescent="0.25">
      <c r="A2066" s="23">
        <v>2065</v>
      </c>
      <c r="B2066">
        <v>1023</v>
      </c>
      <c r="C2066" t="str">
        <f ca="1">IFERROR(VLOOKUP($B2066,INDIRECT(nfl_game_result),MATCH(C$1,INDIRECT(nfl_game_result_header),0),FALSE),"error")</f>
        <v>2015_15_CIN@SFO</v>
      </c>
      <c r="D2066">
        <f ca="1">IFERROR(IF(ISBLANK(VLOOKUP($B2066,INDIRECT(nfl_game_result),MATCH(D$1,INDIRECT(nfl_game_result_header),0),FALSE)),"",VLOOKUP($B2066,INDIRECT(nfl_game_result),MATCH(D$1,INDIRECT(nfl_game_result_header),0),FALSE)),"error")</f>
        <v>4</v>
      </c>
      <c r="E2066">
        <f ca="1">IFERROR(IF(ISBLANK(VLOOKUP($B2066,INDIRECT(nfl_game_result),MATCH(E$1,INDIRECT(nfl_game_result_header),0),FALSE)),"",VLOOKUP($B2066,INDIRECT(nfl_game_result),MATCH(E$1,INDIRECT(nfl_game_result_header),0),FALSE)),"error")</f>
        <v>6.5</v>
      </c>
      <c r="F2066" s="23" t="str">
        <f ca="1">IFERROR(IF(ISBLANK(VLOOKUP($B2066,INDIRECT(nfl_game_result),MATCH(F$1,INDIRECT(nfl_game_result_header),0),FALSE)),"",VLOOKUP($B2066,INDIRECT(nfl_game_result),MATCH(F$1,INDIRECT(nfl_game_result_header),0),FALSE)),"error")</f>
        <v/>
      </c>
      <c r="G2066" s="23" t="str">
        <f ca="1">IFERROR(IF(ISBLANK(VLOOKUP($B2066,INDIRECT(nfl_game_result),MATCH(G$1,INDIRECT(nfl_game_result_header),0),FALSE)),"",VLOOKUP($B2066,INDIRECT(nfl_game_result),MATCH(G$1,INDIRECT(nfl_game_result_header),0),FALSE)),"error")</f>
        <v/>
      </c>
      <c r="H2066">
        <f ca="1">IFERROR(IF(ISBLANK(VLOOKUP($B2066,INDIRECT(nfl_game_result),MATCH(H$1,INDIRECT(nfl_game_result_header),0),FALSE)),"",VLOOKUP($B2066,INDIRECT(nfl_game_result),MATCH(H$1,INDIRECT(nfl_game_result_header),0),FALSE)),"error")</f>
        <v>14</v>
      </c>
      <c r="I2066">
        <f ca="1">IFERROR(IF(ISBLANK(VLOOKUP($B2066,INDIRECT(nfl_game_result),MATCH(I$1,INDIRECT(nfl_game_result_header),0),FALSE)),"",VLOOKUP($B2066,INDIRECT(nfl_game_result),MATCH(I$1,INDIRECT(nfl_game_result_header),0),FALSE)),"error")</f>
        <v>24</v>
      </c>
      <c r="J2066" t="str">
        <f ca="1">IFERROR(IF(ISBLANK(VLOOKUP($B2066,INDIRECT(nfl_game_result),MATCH(J$1,INDIRECT(nfl_game_result_header),0),FALSE)),"",VLOOKUP($B2066,INDIRECT(nfl_game_result),MATCH(J$1,INDIRECT(nfl_game_result_header),0),FALSE)),"error")</f>
        <v>CIN</v>
      </c>
      <c r="K2066" t="str">
        <f ca="1">IFERROR(IF(ISBLANK(VLOOKUP($B2066,INDIRECT(nfl_game_result),MATCH(K$1,INDIRECT(nfl_game_result_header),0),FALSE)),"",VLOOKUP($B2066,INDIRECT(nfl_game_result),MATCH(K$1,INDIRECT(nfl_game_result_header),0),FALSE)),"error")</f>
        <v>CIN</v>
      </c>
      <c r="L2066" s="23" t="str">
        <f ca="1">IFERROR(IF(ISBLANK(VLOOKUP($B2066,INDIRECT(nfl_game_result),MATCH(L$1,INDIRECT(nfl_game_result_header),0),FALSE)),"",VLOOKUP($B2066,INDIRECT(nfl_game_result),MATCH(L$1,INDIRECT(nfl_game_result_header),0),FALSE)),"error")</f>
        <v/>
      </c>
      <c r="M2066" t="s">
        <v>16</v>
      </c>
      <c r="N2066">
        <v>3</v>
      </c>
      <c r="O2066" t="s">
        <v>69</v>
      </c>
      <c r="P2066">
        <v>15</v>
      </c>
      <c r="Q2066" t="s">
        <v>69</v>
      </c>
      <c r="V2066" s="23" t="s">
        <v>416</v>
      </c>
      <c r="W2066">
        <f ca="1">VALUE(LEFT(C2066, 4))</f>
        <v>2015</v>
      </c>
      <c r="X2066">
        <f ca="1">VALUE(MID(C2066,6,FIND("_",C2066,6)-6))</f>
        <v>15</v>
      </c>
      <c r="Y2066">
        <f ca="1">IF(NOT(OR(ISBLANK(D2066),ISBLANK(E2066),D2066="",E2066="")),D2066-E2066,"")</f>
        <v>-2.5</v>
      </c>
      <c r="Z2066">
        <f ca="1">IF(OR(NOT(ISNUMBER(D2066)),ISBLANK(D2066),D2066="",ISBLANK(N2066)),"",ABS(D2066-N2066))</f>
        <v>1</v>
      </c>
      <c r="AA2066">
        <f ca="1">IF(OR(ISBLANK(J2066),ISBLANK(O2066),J2066="",O2066=""),"",IF(J2066=O2066,1,0))</f>
        <v>1</v>
      </c>
      <c r="AB2066">
        <f ca="1">IF(OR(ISBLANK(K2066),ISBLANK(Q2066),K2066="",Q2066=""),"",IF(K2066=Q2066,1,0))</f>
        <v>1</v>
      </c>
      <c r="AC2066" s="23" t="str">
        <f t="shared" ref="AC2066:AC2129" ca="1" si="32">IF(OR(ISBLANK(L2066),ISBLANK(T2066),L2066="",T2066=""),"",IF(L2066=T2066,1,0))</f>
        <v/>
      </c>
    </row>
    <row r="2067" spans="1:29" x14ac:dyDescent="0.25">
      <c r="A2067" s="23">
        <v>2066</v>
      </c>
      <c r="B2067">
        <v>1024</v>
      </c>
      <c r="C2067" t="str">
        <f ca="1">IFERROR(VLOOKUP($B2067,INDIRECT(nfl_game_result),MATCH(C$1,INDIRECT(nfl_game_result_header),0),FALSE),"error")</f>
        <v>2015_15_ARI@PHI</v>
      </c>
      <c r="D2067">
        <f ca="1">IFERROR(IF(ISBLANK(VLOOKUP($B2067,INDIRECT(nfl_game_result),MATCH(D$1,INDIRECT(nfl_game_result_header),0),FALSE)),"",VLOOKUP($B2067,INDIRECT(nfl_game_result),MATCH(D$1,INDIRECT(nfl_game_result_header),0),FALSE)),"error")</f>
        <v>3.5</v>
      </c>
      <c r="E2067">
        <f ca="1">IFERROR(IF(ISBLANK(VLOOKUP($B2067,INDIRECT(nfl_game_result),MATCH(E$1,INDIRECT(nfl_game_result_header),0),FALSE)),"",VLOOKUP($B2067,INDIRECT(nfl_game_result),MATCH(E$1,INDIRECT(nfl_game_result_header),0),FALSE)),"error")</f>
        <v>4</v>
      </c>
      <c r="F2067" s="23" t="str">
        <f ca="1">IFERROR(IF(ISBLANK(VLOOKUP($B2067,INDIRECT(nfl_game_result),MATCH(F$1,INDIRECT(nfl_game_result_header),0),FALSE)),"",VLOOKUP($B2067,INDIRECT(nfl_game_result),MATCH(F$1,INDIRECT(nfl_game_result_header),0),FALSE)),"error")</f>
        <v/>
      </c>
      <c r="G2067" s="23" t="str">
        <f ca="1">IFERROR(IF(ISBLANK(VLOOKUP($B2067,INDIRECT(nfl_game_result),MATCH(G$1,INDIRECT(nfl_game_result_header),0),FALSE)),"",VLOOKUP($B2067,INDIRECT(nfl_game_result),MATCH(G$1,INDIRECT(nfl_game_result_header),0),FALSE)),"error")</f>
        <v/>
      </c>
      <c r="H2067">
        <f ca="1">IFERROR(IF(ISBLANK(VLOOKUP($B2067,INDIRECT(nfl_game_result),MATCH(H$1,INDIRECT(nfl_game_result_header),0),FALSE)),"",VLOOKUP($B2067,INDIRECT(nfl_game_result),MATCH(H$1,INDIRECT(nfl_game_result_header),0),FALSE)),"error")</f>
        <v>17</v>
      </c>
      <c r="I2067">
        <f ca="1">IFERROR(IF(ISBLANK(VLOOKUP($B2067,INDIRECT(nfl_game_result),MATCH(I$1,INDIRECT(nfl_game_result_header),0),FALSE)),"",VLOOKUP($B2067,INDIRECT(nfl_game_result),MATCH(I$1,INDIRECT(nfl_game_result_header),0),FALSE)),"error")</f>
        <v>40</v>
      </c>
      <c r="J2067" t="str">
        <f ca="1">IFERROR(IF(ISBLANK(VLOOKUP($B2067,INDIRECT(nfl_game_result),MATCH(J$1,INDIRECT(nfl_game_result_header),0),FALSE)),"",VLOOKUP($B2067,INDIRECT(nfl_game_result),MATCH(J$1,INDIRECT(nfl_game_result_header),0),FALSE)),"error")</f>
        <v>ARI</v>
      </c>
      <c r="K2067" t="str">
        <f ca="1">IFERROR(IF(ISBLANK(VLOOKUP($B2067,INDIRECT(nfl_game_result),MATCH(K$1,INDIRECT(nfl_game_result_header),0),FALSE)),"",VLOOKUP($B2067,INDIRECT(nfl_game_result),MATCH(K$1,INDIRECT(nfl_game_result_header),0),FALSE)),"error")</f>
        <v>ARI</v>
      </c>
      <c r="L2067" s="23" t="str">
        <f ca="1">IFERROR(IF(ISBLANK(VLOOKUP($B2067,INDIRECT(nfl_game_result),MATCH(L$1,INDIRECT(nfl_game_result_header),0),FALSE)),"",VLOOKUP($B2067,INDIRECT(nfl_game_result),MATCH(L$1,INDIRECT(nfl_game_result_header),0),FALSE)),"error")</f>
        <v/>
      </c>
      <c r="M2067" t="s">
        <v>16</v>
      </c>
      <c r="N2067">
        <v>3</v>
      </c>
      <c r="O2067" t="s">
        <v>64</v>
      </c>
      <c r="P2067">
        <v>9</v>
      </c>
      <c r="Q2067" t="s">
        <v>64</v>
      </c>
      <c r="V2067" s="23" t="s">
        <v>416</v>
      </c>
      <c r="W2067">
        <f ca="1">VALUE(LEFT(C2067, 4))</f>
        <v>2015</v>
      </c>
      <c r="X2067">
        <f ca="1">VALUE(MID(C2067,6,FIND("_",C2067,6)-6))</f>
        <v>15</v>
      </c>
      <c r="Y2067">
        <f ca="1">IF(NOT(OR(ISBLANK(D2067),ISBLANK(E2067),D2067="",E2067="")),D2067-E2067,"")</f>
        <v>-0.5</v>
      </c>
      <c r="Z2067">
        <f ca="1">IF(OR(NOT(ISNUMBER(D2067)),ISBLANK(D2067),D2067="",ISBLANK(N2067)),"",ABS(D2067-N2067))</f>
        <v>0.5</v>
      </c>
      <c r="AA2067">
        <f ca="1">IF(OR(ISBLANK(J2067),ISBLANK(O2067),J2067="",O2067=""),"",IF(J2067=O2067,1,0))</f>
        <v>1</v>
      </c>
      <c r="AB2067">
        <f ca="1">IF(OR(ISBLANK(K2067),ISBLANK(Q2067),K2067="",Q2067=""),"",IF(K2067=Q2067,1,0))</f>
        <v>1</v>
      </c>
      <c r="AC2067" s="23" t="str">
        <f t="shared" ca="1" si="32"/>
        <v/>
      </c>
    </row>
    <row r="2068" spans="1:29" x14ac:dyDescent="0.25">
      <c r="A2068" s="23">
        <v>2067</v>
      </c>
      <c r="B2068">
        <v>1025</v>
      </c>
      <c r="C2068" t="str">
        <f ca="1">IFERROR(VLOOKUP($B2068,INDIRECT(nfl_game_result),MATCH(C$1,INDIRECT(nfl_game_result_header),0),FALSE),"error")</f>
        <v>2015_15_DET@NOR</v>
      </c>
      <c r="D2068">
        <f ca="1">IFERROR(IF(ISBLANK(VLOOKUP($B2068,INDIRECT(nfl_game_result),MATCH(D$1,INDIRECT(nfl_game_result_header),0),FALSE)),"",VLOOKUP($B2068,INDIRECT(nfl_game_result),MATCH(D$1,INDIRECT(nfl_game_result_header),0),FALSE)),"error")</f>
        <v>-3</v>
      </c>
      <c r="E2068">
        <f ca="1">IFERROR(IF(ISBLANK(VLOOKUP($B2068,INDIRECT(nfl_game_result),MATCH(E$1,INDIRECT(nfl_game_result_header),0),FALSE)),"",VLOOKUP($B2068,INDIRECT(nfl_game_result),MATCH(E$1,INDIRECT(nfl_game_result_header),0),FALSE)),"error")</f>
        <v>-3</v>
      </c>
      <c r="F2068" s="23" t="str">
        <f ca="1">IFERROR(IF(ISBLANK(VLOOKUP($B2068,INDIRECT(nfl_game_result),MATCH(F$1,INDIRECT(nfl_game_result_header),0),FALSE)),"",VLOOKUP($B2068,INDIRECT(nfl_game_result),MATCH(F$1,INDIRECT(nfl_game_result_header),0),FALSE)),"error")</f>
        <v/>
      </c>
      <c r="G2068" s="23" t="str">
        <f ca="1">IFERROR(IF(ISBLANK(VLOOKUP($B2068,INDIRECT(nfl_game_result),MATCH(G$1,INDIRECT(nfl_game_result_header),0),FALSE)),"",VLOOKUP($B2068,INDIRECT(nfl_game_result),MATCH(G$1,INDIRECT(nfl_game_result_header),0),FALSE)),"error")</f>
        <v/>
      </c>
      <c r="H2068">
        <f ca="1">IFERROR(IF(ISBLANK(VLOOKUP($B2068,INDIRECT(nfl_game_result),MATCH(H$1,INDIRECT(nfl_game_result_header),0),FALSE)),"",VLOOKUP($B2068,INDIRECT(nfl_game_result),MATCH(H$1,INDIRECT(nfl_game_result_header),0),FALSE)),"error")</f>
        <v>27</v>
      </c>
      <c r="I2068">
        <f ca="1">IFERROR(IF(ISBLANK(VLOOKUP($B2068,INDIRECT(nfl_game_result),MATCH(I$1,INDIRECT(nfl_game_result_header),0),FALSE)),"",VLOOKUP($B2068,INDIRECT(nfl_game_result),MATCH(I$1,INDIRECT(nfl_game_result_header),0),FALSE)),"error")</f>
        <v>35</v>
      </c>
      <c r="J2068" t="str">
        <f ca="1">IFERROR(IF(ISBLANK(VLOOKUP($B2068,INDIRECT(nfl_game_result),MATCH(J$1,INDIRECT(nfl_game_result_header),0),FALSE)),"",VLOOKUP($B2068,INDIRECT(nfl_game_result),MATCH(J$1,INDIRECT(nfl_game_result_header),0),FALSE)),"error")</f>
        <v>DET</v>
      </c>
      <c r="K2068" t="str">
        <f ca="1">IFERROR(IF(ISBLANK(VLOOKUP($B2068,INDIRECT(nfl_game_result),MATCH(K$1,INDIRECT(nfl_game_result_header),0),FALSE)),"",VLOOKUP($B2068,INDIRECT(nfl_game_result),MATCH(K$1,INDIRECT(nfl_game_result_header),0),FALSE)),"error")</f>
        <v>DET</v>
      </c>
      <c r="L2068" s="23" t="str">
        <f ca="1">IFERROR(IF(ISBLANK(VLOOKUP($B2068,INDIRECT(nfl_game_result),MATCH(L$1,INDIRECT(nfl_game_result_header),0),FALSE)),"",VLOOKUP($B2068,INDIRECT(nfl_game_result),MATCH(L$1,INDIRECT(nfl_game_result_header),0),FALSE)),"error")</f>
        <v/>
      </c>
      <c r="M2068" t="s">
        <v>16</v>
      </c>
      <c r="N2068">
        <v>-6</v>
      </c>
      <c r="O2068" t="s">
        <v>335</v>
      </c>
      <c r="P2068">
        <v>1</v>
      </c>
      <c r="Q2068" t="s">
        <v>335</v>
      </c>
      <c r="V2068" s="23" t="s">
        <v>416</v>
      </c>
      <c r="W2068">
        <f ca="1">VALUE(LEFT(C2068, 4))</f>
        <v>2015</v>
      </c>
      <c r="X2068">
        <f ca="1">VALUE(MID(C2068,6,FIND("_",C2068,6)-6))</f>
        <v>15</v>
      </c>
      <c r="Y2068">
        <f ca="1">IF(NOT(OR(ISBLANK(D2068),ISBLANK(E2068),D2068="",E2068="")),D2068-E2068,"")</f>
        <v>0</v>
      </c>
      <c r="Z2068">
        <f ca="1">IF(OR(NOT(ISNUMBER(D2068)),ISBLANK(D2068),D2068="",ISBLANK(N2068)),"",ABS(D2068-N2068))</f>
        <v>3</v>
      </c>
      <c r="AA2068">
        <f ca="1">IF(OR(ISBLANK(J2068),ISBLANK(O2068),J2068="",O2068=""),"",IF(J2068=O2068,1,0))</f>
        <v>0</v>
      </c>
      <c r="AB2068">
        <f ca="1">IF(OR(ISBLANK(K2068),ISBLANK(Q2068),K2068="",Q2068=""),"",IF(K2068=Q2068,1,0))</f>
        <v>0</v>
      </c>
      <c r="AC2068" s="23" t="str">
        <f t="shared" ca="1" si="32"/>
        <v/>
      </c>
    </row>
    <row r="2069" spans="1:29" x14ac:dyDescent="0.25">
      <c r="A2069" s="23">
        <v>2068</v>
      </c>
      <c r="B2069">
        <v>1010</v>
      </c>
      <c r="C2069" t="str">
        <f ca="1">IFERROR(VLOOKUP($B2069,INDIRECT(nfl_game_result),MATCH(C$1,INDIRECT(nfl_game_result_header),0),FALSE),"error")</f>
        <v>2015_15_TBY@STL</v>
      </c>
      <c r="D2069">
        <f ca="1">IFERROR(IF(ISBLANK(VLOOKUP($B2069,INDIRECT(nfl_game_result),MATCH(D$1,INDIRECT(nfl_game_result_header),0),FALSE)),"",VLOOKUP($B2069,INDIRECT(nfl_game_result),MATCH(D$1,INDIRECT(nfl_game_result_header),0),FALSE)),"error")</f>
        <v>0</v>
      </c>
      <c r="E2069">
        <f ca="1">IFERROR(IF(ISBLANK(VLOOKUP($B2069,INDIRECT(nfl_game_result),MATCH(E$1,INDIRECT(nfl_game_result_header),0),FALSE)),"",VLOOKUP($B2069,INDIRECT(nfl_game_result),MATCH(E$1,INDIRECT(nfl_game_result_header),0),FALSE)),"error")</f>
        <v>-1</v>
      </c>
      <c r="F2069" s="23" t="str">
        <f ca="1">IFERROR(IF(ISBLANK(VLOOKUP($B2069,INDIRECT(nfl_game_result),MATCH(F$1,INDIRECT(nfl_game_result_header),0),FALSE)),"",VLOOKUP($B2069,INDIRECT(nfl_game_result),MATCH(F$1,INDIRECT(nfl_game_result_header),0),FALSE)),"error")</f>
        <v/>
      </c>
      <c r="G2069" s="23" t="str">
        <f ca="1">IFERROR(IF(ISBLANK(VLOOKUP($B2069,INDIRECT(nfl_game_result),MATCH(G$1,INDIRECT(nfl_game_result_header),0),FALSE)),"",VLOOKUP($B2069,INDIRECT(nfl_game_result),MATCH(G$1,INDIRECT(nfl_game_result_header),0),FALSE)),"error")</f>
        <v/>
      </c>
      <c r="H2069">
        <f ca="1">IFERROR(IF(ISBLANK(VLOOKUP($B2069,INDIRECT(nfl_game_result),MATCH(H$1,INDIRECT(nfl_game_result_header),0),FALSE)),"",VLOOKUP($B2069,INDIRECT(nfl_game_result),MATCH(H$1,INDIRECT(nfl_game_result_header),0),FALSE)),"error")</f>
        <v>31</v>
      </c>
      <c r="I2069">
        <f ca="1">IFERROR(IF(ISBLANK(VLOOKUP($B2069,INDIRECT(nfl_game_result),MATCH(I$1,INDIRECT(nfl_game_result_header),0),FALSE)),"",VLOOKUP($B2069,INDIRECT(nfl_game_result),MATCH(I$1,INDIRECT(nfl_game_result_header),0),FALSE)),"error")</f>
        <v>23</v>
      </c>
      <c r="J2069" t="str">
        <f ca="1">IFERROR(IF(ISBLANK(VLOOKUP($B2069,INDIRECT(nfl_game_result),MATCH(J$1,INDIRECT(nfl_game_result_header),0),FALSE)),"",VLOOKUP($B2069,INDIRECT(nfl_game_result),MATCH(J$1,INDIRECT(nfl_game_result_header),0),FALSE)),"error")</f>
        <v>STL</v>
      </c>
      <c r="K2069" t="str">
        <f ca="1">IFERROR(IF(ISBLANK(VLOOKUP($B2069,INDIRECT(nfl_game_result),MATCH(K$1,INDIRECT(nfl_game_result_header),0),FALSE)),"",VLOOKUP($B2069,INDIRECT(nfl_game_result),MATCH(K$1,INDIRECT(nfl_game_result_header),0),FALSE)),"error")</f>
        <v>STL</v>
      </c>
      <c r="L2069" s="23" t="str">
        <f ca="1">IFERROR(IF(ISBLANK(VLOOKUP($B2069,INDIRECT(nfl_game_result),MATCH(L$1,INDIRECT(nfl_game_result_header),0),FALSE)),"",VLOOKUP($B2069,INDIRECT(nfl_game_result),MATCH(L$1,INDIRECT(nfl_game_result_header),0),FALSE)),"error")</f>
        <v/>
      </c>
      <c r="M2069" t="s">
        <v>14</v>
      </c>
      <c r="N2069">
        <v>-3</v>
      </c>
      <c r="O2069" t="s">
        <v>91</v>
      </c>
      <c r="P2069">
        <v>16</v>
      </c>
      <c r="Q2069" t="s">
        <v>91</v>
      </c>
      <c r="V2069" s="23" t="s">
        <v>416</v>
      </c>
      <c r="W2069">
        <f ca="1">VALUE(LEFT(C2069, 4))</f>
        <v>2015</v>
      </c>
      <c r="X2069">
        <f ca="1">VALUE(MID(C2069,6,FIND("_",C2069,6)-6))</f>
        <v>15</v>
      </c>
      <c r="Y2069">
        <f ca="1">IF(NOT(OR(ISBLANK(D2069),ISBLANK(E2069),D2069="",E2069="")),D2069-E2069,"")</f>
        <v>1</v>
      </c>
      <c r="Z2069">
        <f ca="1">IF(OR(NOT(ISNUMBER(D2069)),ISBLANK(D2069),D2069="",ISBLANK(N2069)),"",ABS(D2069-N2069))</f>
        <v>3</v>
      </c>
      <c r="AA2069">
        <f ca="1">IF(OR(ISBLANK(J2069),ISBLANK(O2069),J2069="",O2069=""),"",IF(J2069=O2069,1,0))</f>
        <v>1</v>
      </c>
      <c r="AB2069">
        <f ca="1">IF(OR(ISBLANK(K2069),ISBLANK(Q2069),K2069="",Q2069=""),"",IF(K2069=Q2069,1,0))</f>
        <v>1</v>
      </c>
      <c r="AC2069" s="23" t="str">
        <f t="shared" ca="1" si="32"/>
        <v/>
      </c>
    </row>
    <row r="2070" spans="1:29" x14ac:dyDescent="0.25">
      <c r="A2070" s="23">
        <v>2069</v>
      </c>
      <c r="B2070">
        <v>1011</v>
      </c>
      <c r="C2070" t="str">
        <f ca="1">IFERROR(VLOOKUP($B2070,INDIRECT(nfl_game_result),MATCH(C$1,INDIRECT(nfl_game_result_header),0),FALSE),"error")</f>
        <v>2015_15_NYJ@DAL</v>
      </c>
      <c r="D2070">
        <f ca="1">IFERROR(IF(ISBLANK(VLOOKUP($B2070,INDIRECT(nfl_game_result),MATCH(D$1,INDIRECT(nfl_game_result_header),0),FALSE)),"",VLOOKUP($B2070,INDIRECT(nfl_game_result),MATCH(D$1,INDIRECT(nfl_game_result_header),0),FALSE)),"error")</f>
        <v>3</v>
      </c>
      <c r="E2070">
        <f ca="1">IFERROR(IF(ISBLANK(VLOOKUP($B2070,INDIRECT(nfl_game_result),MATCH(E$1,INDIRECT(nfl_game_result_header),0),FALSE)),"",VLOOKUP($B2070,INDIRECT(nfl_game_result),MATCH(E$1,INDIRECT(nfl_game_result_header),0),FALSE)),"error")</f>
        <v>3.5</v>
      </c>
      <c r="F2070" s="23" t="str">
        <f ca="1">IFERROR(IF(ISBLANK(VLOOKUP($B2070,INDIRECT(nfl_game_result),MATCH(F$1,INDIRECT(nfl_game_result_header),0),FALSE)),"",VLOOKUP($B2070,INDIRECT(nfl_game_result),MATCH(F$1,INDIRECT(nfl_game_result_header),0),FALSE)),"error")</f>
        <v/>
      </c>
      <c r="G2070" s="23" t="str">
        <f ca="1">IFERROR(IF(ISBLANK(VLOOKUP($B2070,INDIRECT(nfl_game_result),MATCH(G$1,INDIRECT(nfl_game_result_header),0),FALSE)),"",VLOOKUP($B2070,INDIRECT(nfl_game_result),MATCH(G$1,INDIRECT(nfl_game_result_header),0),FALSE)),"error")</f>
        <v/>
      </c>
      <c r="H2070">
        <f ca="1">IFERROR(IF(ISBLANK(VLOOKUP($B2070,INDIRECT(nfl_game_result),MATCH(H$1,INDIRECT(nfl_game_result_header),0),FALSE)),"",VLOOKUP($B2070,INDIRECT(nfl_game_result),MATCH(H$1,INDIRECT(nfl_game_result_header),0),FALSE)),"error")</f>
        <v>16</v>
      </c>
      <c r="I2070">
        <f ca="1">IFERROR(IF(ISBLANK(VLOOKUP($B2070,INDIRECT(nfl_game_result),MATCH(I$1,INDIRECT(nfl_game_result_header),0),FALSE)),"",VLOOKUP($B2070,INDIRECT(nfl_game_result),MATCH(I$1,INDIRECT(nfl_game_result_header),0),FALSE)),"error")</f>
        <v>19</v>
      </c>
      <c r="J2070" t="str">
        <f ca="1">IFERROR(IF(ISBLANK(VLOOKUP($B2070,INDIRECT(nfl_game_result),MATCH(J$1,INDIRECT(nfl_game_result_header),0),FALSE)),"",VLOOKUP($B2070,INDIRECT(nfl_game_result),MATCH(J$1,INDIRECT(nfl_game_result_header),0),FALSE)),"error")</f>
        <v>DAL</v>
      </c>
      <c r="K2070" t="str">
        <f ca="1">IFERROR(IF(ISBLANK(VLOOKUP($B2070,INDIRECT(nfl_game_result),MATCH(K$1,INDIRECT(nfl_game_result_header),0),FALSE)),"",VLOOKUP($B2070,INDIRECT(nfl_game_result),MATCH(K$1,INDIRECT(nfl_game_result_header),0),FALSE)),"error")</f>
        <v>NYJ</v>
      </c>
      <c r="L2070" s="23" t="str">
        <f ca="1">IFERROR(IF(ISBLANK(VLOOKUP($B2070,INDIRECT(nfl_game_result),MATCH(L$1,INDIRECT(nfl_game_result_header),0),FALSE)),"",VLOOKUP($B2070,INDIRECT(nfl_game_result),MATCH(L$1,INDIRECT(nfl_game_result_header),0),FALSE)),"error")</f>
        <v/>
      </c>
      <c r="M2070" t="s">
        <v>14</v>
      </c>
      <c r="N2070">
        <v>3</v>
      </c>
      <c r="O2070" t="s">
        <v>84</v>
      </c>
      <c r="P2070">
        <v>10</v>
      </c>
      <c r="Q2070" t="s">
        <v>84</v>
      </c>
      <c r="V2070" s="23" t="s">
        <v>416</v>
      </c>
      <c r="W2070">
        <f ca="1">VALUE(LEFT(C2070, 4))</f>
        <v>2015</v>
      </c>
      <c r="X2070">
        <f ca="1">VALUE(MID(C2070,6,FIND("_",C2070,6)-6))</f>
        <v>15</v>
      </c>
      <c r="Y2070">
        <f ca="1">IF(NOT(OR(ISBLANK(D2070),ISBLANK(E2070),D2070="",E2070="")),D2070-E2070,"")</f>
        <v>-0.5</v>
      </c>
      <c r="Z2070">
        <f ca="1">IF(OR(NOT(ISNUMBER(D2070)),ISBLANK(D2070),D2070="",ISBLANK(N2070)),"",ABS(D2070-N2070))</f>
        <v>0</v>
      </c>
      <c r="AA2070">
        <f ca="1">IF(OR(ISBLANK(J2070),ISBLANK(O2070),J2070="",O2070=""),"",IF(J2070=O2070,1,0))</f>
        <v>0</v>
      </c>
      <c r="AB2070">
        <f ca="1">IF(OR(ISBLANK(K2070),ISBLANK(Q2070),K2070="",Q2070=""),"",IF(K2070=Q2070,1,0))</f>
        <v>1</v>
      </c>
      <c r="AC2070" s="23" t="str">
        <f t="shared" ca="1" si="32"/>
        <v/>
      </c>
    </row>
    <row r="2071" spans="1:29" x14ac:dyDescent="0.25">
      <c r="A2071" s="23">
        <v>2070</v>
      </c>
      <c r="B2071">
        <v>1012</v>
      </c>
      <c r="C2071" t="str">
        <f ca="1">IFERROR(VLOOKUP($B2071,INDIRECT(nfl_game_result),MATCH(C$1,INDIRECT(nfl_game_result_header),0),FALSE),"error")</f>
        <v>2015_15_CHI@MIN</v>
      </c>
      <c r="D2071">
        <f ca="1">IFERROR(IF(ISBLANK(VLOOKUP($B2071,INDIRECT(nfl_game_result),MATCH(D$1,INDIRECT(nfl_game_result_header),0),FALSE)),"",VLOOKUP($B2071,INDIRECT(nfl_game_result),MATCH(D$1,INDIRECT(nfl_game_result_header),0),FALSE)),"error")</f>
        <v>-5</v>
      </c>
      <c r="E2071">
        <f ca="1">IFERROR(IF(ISBLANK(VLOOKUP($B2071,INDIRECT(nfl_game_result),MATCH(E$1,INDIRECT(nfl_game_result_header),0),FALSE)),"",VLOOKUP($B2071,INDIRECT(nfl_game_result),MATCH(E$1,INDIRECT(nfl_game_result_header),0),FALSE)),"error")</f>
        <v>-5.5</v>
      </c>
      <c r="F2071" s="23" t="str">
        <f ca="1">IFERROR(IF(ISBLANK(VLOOKUP($B2071,INDIRECT(nfl_game_result),MATCH(F$1,INDIRECT(nfl_game_result_header),0),FALSE)),"",VLOOKUP($B2071,INDIRECT(nfl_game_result),MATCH(F$1,INDIRECT(nfl_game_result_header),0),FALSE)),"error")</f>
        <v/>
      </c>
      <c r="G2071" s="23" t="str">
        <f ca="1">IFERROR(IF(ISBLANK(VLOOKUP($B2071,INDIRECT(nfl_game_result),MATCH(G$1,INDIRECT(nfl_game_result_header),0),FALSE)),"",VLOOKUP($B2071,INDIRECT(nfl_game_result),MATCH(G$1,INDIRECT(nfl_game_result_header),0),FALSE)),"error")</f>
        <v/>
      </c>
      <c r="H2071">
        <f ca="1">IFERROR(IF(ISBLANK(VLOOKUP($B2071,INDIRECT(nfl_game_result),MATCH(H$1,INDIRECT(nfl_game_result_header),0),FALSE)),"",VLOOKUP($B2071,INDIRECT(nfl_game_result),MATCH(H$1,INDIRECT(nfl_game_result_header),0),FALSE)),"error")</f>
        <v>38</v>
      </c>
      <c r="I2071">
        <f ca="1">IFERROR(IF(ISBLANK(VLOOKUP($B2071,INDIRECT(nfl_game_result),MATCH(I$1,INDIRECT(nfl_game_result_header),0),FALSE)),"",VLOOKUP($B2071,INDIRECT(nfl_game_result),MATCH(I$1,INDIRECT(nfl_game_result_header),0),FALSE)),"error")</f>
        <v>17</v>
      </c>
      <c r="J2071" t="str">
        <f ca="1">IFERROR(IF(ISBLANK(VLOOKUP($B2071,INDIRECT(nfl_game_result),MATCH(J$1,INDIRECT(nfl_game_result_header),0),FALSE)),"",VLOOKUP($B2071,INDIRECT(nfl_game_result),MATCH(J$1,INDIRECT(nfl_game_result_header),0),FALSE)),"error")</f>
        <v>MIN</v>
      </c>
      <c r="K2071" t="str">
        <f ca="1">IFERROR(IF(ISBLANK(VLOOKUP($B2071,INDIRECT(nfl_game_result),MATCH(K$1,INDIRECT(nfl_game_result_header),0),FALSE)),"",VLOOKUP($B2071,INDIRECT(nfl_game_result),MATCH(K$1,INDIRECT(nfl_game_result_header),0),FALSE)),"error")</f>
        <v>MIN</v>
      </c>
      <c r="L2071" s="23" t="str">
        <f ca="1">IFERROR(IF(ISBLANK(VLOOKUP($B2071,INDIRECT(nfl_game_result),MATCH(L$1,INDIRECT(nfl_game_result_header),0),FALSE)),"",VLOOKUP($B2071,INDIRECT(nfl_game_result),MATCH(L$1,INDIRECT(nfl_game_result_header),0),FALSE)),"error")</f>
        <v/>
      </c>
      <c r="M2071" t="s">
        <v>14</v>
      </c>
      <c r="N2071">
        <v>-6.5</v>
      </c>
      <c r="O2071" t="s">
        <v>68</v>
      </c>
      <c r="P2071">
        <v>12</v>
      </c>
      <c r="Q2071" t="s">
        <v>68</v>
      </c>
      <c r="V2071" s="23" t="s">
        <v>416</v>
      </c>
      <c r="W2071">
        <f ca="1">VALUE(LEFT(C2071, 4))</f>
        <v>2015</v>
      </c>
      <c r="X2071">
        <f ca="1">VALUE(MID(C2071,6,FIND("_",C2071,6)-6))</f>
        <v>15</v>
      </c>
      <c r="Y2071">
        <f ca="1">IF(NOT(OR(ISBLANK(D2071),ISBLANK(E2071),D2071="",E2071="")),D2071-E2071,"")</f>
        <v>0.5</v>
      </c>
      <c r="Z2071">
        <f ca="1">IF(OR(NOT(ISNUMBER(D2071)),ISBLANK(D2071),D2071="",ISBLANK(N2071)),"",ABS(D2071-N2071))</f>
        <v>1.5</v>
      </c>
      <c r="AA2071">
        <f ca="1">IF(OR(ISBLANK(J2071),ISBLANK(O2071),J2071="",O2071=""),"",IF(J2071=O2071,1,0))</f>
        <v>0</v>
      </c>
      <c r="AB2071">
        <f ca="1">IF(OR(ISBLANK(K2071),ISBLANK(Q2071),K2071="",Q2071=""),"",IF(K2071=Q2071,1,0))</f>
        <v>0</v>
      </c>
      <c r="AC2071" s="23" t="str">
        <f t="shared" ca="1" si="32"/>
        <v/>
      </c>
    </row>
    <row r="2072" spans="1:29" x14ac:dyDescent="0.25">
      <c r="A2072" s="23">
        <v>2071</v>
      </c>
      <c r="B2072">
        <v>1013</v>
      </c>
      <c r="C2072" t="str">
        <f ca="1">IFERROR(VLOOKUP($B2072,INDIRECT(nfl_game_result),MATCH(C$1,INDIRECT(nfl_game_result_header),0),FALSE),"error")</f>
        <v>2015_15_ATL@JAX</v>
      </c>
      <c r="D2072">
        <f ca="1">IFERROR(IF(ISBLANK(VLOOKUP($B2072,INDIRECT(nfl_game_result),MATCH(D$1,INDIRECT(nfl_game_result_header),0),FALSE)),"",VLOOKUP($B2072,INDIRECT(nfl_game_result),MATCH(D$1,INDIRECT(nfl_game_result_header),0),FALSE)),"error")</f>
        <v>-3</v>
      </c>
      <c r="E2072">
        <f ca="1">IFERROR(IF(ISBLANK(VLOOKUP($B2072,INDIRECT(nfl_game_result),MATCH(E$1,INDIRECT(nfl_game_result_header),0),FALSE)),"",VLOOKUP($B2072,INDIRECT(nfl_game_result),MATCH(E$1,INDIRECT(nfl_game_result_header),0),FALSE)),"error")</f>
        <v>-3</v>
      </c>
      <c r="F2072" s="23" t="str">
        <f ca="1">IFERROR(IF(ISBLANK(VLOOKUP($B2072,INDIRECT(nfl_game_result),MATCH(F$1,INDIRECT(nfl_game_result_header),0),FALSE)),"",VLOOKUP($B2072,INDIRECT(nfl_game_result),MATCH(F$1,INDIRECT(nfl_game_result_header),0),FALSE)),"error")</f>
        <v/>
      </c>
      <c r="G2072" s="23" t="str">
        <f ca="1">IFERROR(IF(ISBLANK(VLOOKUP($B2072,INDIRECT(nfl_game_result),MATCH(G$1,INDIRECT(nfl_game_result_header),0),FALSE)),"",VLOOKUP($B2072,INDIRECT(nfl_game_result),MATCH(G$1,INDIRECT(nfl_game_result_header),0),FALSE)),"error")</f>
        <v/>
      </c>
      <c r="H2072">
        <f ca="1">IFERROR(IF(ISBLANK(VLOOKUP($B2072,INDIRECT(nfl_game_result),MATCH(H$1,INDIRECT(nfl_game_result_header),0),FALSE)),"",VLOOKUP($B2072,INDIRECT(nfl_game_result),MATCH(H$1,INDIRECT(nfl_game_result_header),0),FALSE)),"error")</f>
        <v>17</v>
      </c>
      <c r="I2072">
        <f ca="1">IFERROR(IF(ISBLANK(VLOOKUP($B2072,INDIRECT(nfl_game_result),MATCH(I$1,INDIRECT(nfl_game_result_header),0),FALSE)),"",VLOOKUP($B2072,INDIRECT(nfl_game_result),MATCH(I$1,INDIRECT(nfl_game_result_header),0),FALSE)),"error")</f>
        <v>23</v>
      </c>
      <c r="J2072" t="str">
        <f ca="1">IFERROR(IF(ISBLANK(VLOOKUP($B2072,INDIRECT(nfl_game_result),MATCH(J$1,INDIRECT(nfl_game_result_header),0),FALSE)),"",VLOOKUP($B2072,INDIRECT(nfl_game_result),MATCH(J$1,INDIRECT(nfl_game_result_header),0),FALSE)),"error")</f>
        <v>ATL</v>
      </c>
      <c r="K2072" t="str">
        <f ca="1">IFERROR(IF(ISBLANK(VLOOKUP($B2072,INDIRECT(nfl_game_result),MATCH(K$1,INDIRECT(nfl_game_result_header),0),FALSE)),"",VLOOKUP($B2072,INDIRECT(nfl_game_result),MATCH(K$1,INDIRECT(nfl_game_result_header),0),FALSE)),"error")</f>
        <v>ATL</v>
      </c>
      <c r="L2072" s="23" t="str">
        <f ca="1">IFERROR(IF(ISBLANK(VLOOKUP($B2072,INDIRECT(nfl_game_result),MATCH(L$1,INDIRECT(nfl_game_result_header),0),FALSE)),"",VLOOKUP($B2072,INDIRECT(nfl_game_result),MATCH(L$1,INDIRECT(nfl_game_result_header),0),FALSE)),"error")</f>
        <v/>
      </c>
      <c r="M2072" t="s">
        <v>14</v>
      </c>
      <c r="N2072">
        <v>-4.5</v>
      </c>
      <c r="O2072" t="s">
        <v>20</v>
      </c>
      <c r="P2072">
        <v>14</v>
      </c>
      <c r="Q2072" t="s">
        <v>20</v>
      </c>
      <c r="V2072" s="23" t="s">
        <v>416</v>
      </c>
      <c r="W2072">
        <f ca="1">VALUE(LEFT(C2072, 4))</f>
        <v>2015</v>
      </c>
      <c r="X2072">
        <f ca="1">VALUE(MID(C2072,6,FIND("_",C2072,6)-6))</f>
        <v>15</v>
      </c>
      <c r="Y2072">
        <f ca="1">IF(NOT(OR(ISBLANK(D2072),ISBLANK(E2072),D2072="",E2072="")),D2072-E2072,"")</f>
        <v>0</v>
      </c>
      <c r="Z2072">
        <f ca="1">IF(OR(NOT(ISNUMBER(D2072)),ISBLANK(D2072),D2072="",ISBLANK(N2072)),"",ABS(D2072-N2072))</f>
        <v>1.5</v>
      </c>
      <c r="AA2072">
        <f ca="1">IF(OR(ISBLANK(J2072),ISBLANK(O2072),J2072="",O2072=""),"",IF(J2072=O2072,1,0))</f>
        <v>1</v>
      </c>
      <c r="AB2072">
        <f ca="1">IF(OR(ISBLANK(K2072),ISBLANK(Q2072),K2072="",Q2072=""),"",IF(K2072=Q2072,1,0))</f>
        <v>1</v>
      </c>
      <c r="AC2072" s="23" t="str">
        <f t="shared" ca="1" si="32"/>
        <v/>
      </c>
    </row>
    <row r="2073" spans="1:29" x14ac:dyDescent="0.25">
      <c r="A2073" s="23">
        <v>2072</v>
      </c>
      <c r="B2073">
        <v>1014</v>
      </c>
      <c r="C2073" t="str">
        <f ca="1">IFERROR(VLOOKUP($B2073,INDIRECT(nfl_game_result),MATCH(C$1,INDIRECT(nfl_game_result_header),0),FALSE),"error")</f>
        <v>2015_15_HOU@IND</v>
      </c>
      <c r="D2073">
        <f ca="1">IFERROR(IF(ISBLANK(VLOOKUP($B2073,INDIRECT(nfl_game_result),MATCH(D$1,INDIRECT(nfl_game_result_header),0),FALSE)),"",VLOOKUP($B2073,INDIRECT(nfl_game_result),MATCH(D$1,INDIRECT(nfl_game_result_header),0),FALSE)),"error")</f>
        <v>0</v>
      </c>
      <c r="E2073">
        <f ca="1">IFERROR(IF(ISBLANK(VLOOKUP($B2073,INDIRECT(nfl_game_result),MATCH(E$1,INDIRECT(nfl_game_result_header),0),FALSE)),"",VLOOKUP($B2073,INDIRECT(nfl_game_result),MATCH(E$1,INDIRECT(nfl_game_result_header),0),FALSE)),"error")</f>
        <v>-1</v>
      </c>
      <c r="F2073" s="23" t="str">
        <f ca="1">IFERROR(IF(ISBLANK(VLOOKUP($B2073,INDIRECT(nfl_game_result),MATCH(F$1,INDIRECT(nfl_game_result_header),0),FALSE)),"",VLOOKUP($B2073,INDIRECT(nfl_game_result),MATCH(F$1,INDIRECT(nfl_game_result_header),0),FALSE)),"error")</f>
        <v/>
      </c>
      <c r="G2073" s="23" t="str">
        <f ca="1">IFERROR(IF(ISBLANK(VLOOKUP($B2073,INDIRECT(nfl_game_result),MATCH(G$1,INDIRECT(nfl_game_result_header),0),FALSE)),"",VLOOKUP($B2073,INDIRECT(nfl_game_result),MATCH(G$1,INDIRECT(nfl_game_result_header),0),FALSE)),"error")</f>
        <v/>
      </c>
      <c r="H2073">
        <f ca="1">IFERROR(IF(ISBLANK(VLOOKUP($B2073,INDIRECT(nfl_game_result),MATCH(H$1,INDIRECT(nfl_game_result_header),0),FALSE)),"",VLOOKUP($B2073,INDIRECT(nfl_game_result),MATCH(H$1,INDIRECT(nfl_game_result_header),0),FALSE)),"error")</f>
        <v>10</v>
      </c>
      <c r="I2073">
        <f ca="1">IFERROR(IF(ISBLANK(VLOOKUP($B2073,INDIRECT(nfl_game_result),MATCH(I$1,INDIRECT(nfl_game_result_header),0),FALSE)),"",VLOOKUP($B2073,INDIRECT(nfl_game_result),MATCH(I$1,INDIRECT(nfl_game_result_header),0),FALSE)),"error")</f>
        <v>16</v>
      </c>
      <c r="J2073" t="str">
        <f ca="1">IFERROR(IF(ISBLANK(VLOOKUP($B2073,INDIRECT(nfl_game_result),MATCH(J$1,INDIRECT(nfl_game_result_header),0),FALSE)),"",VLOOKUP($B2073,INDIRECT(nfl_game_result),MATCH(J$1,INDIRECT(nfl_game_result_header),0),FALSE)),"error")</f>
        <v>HOU</v>
      </c>
      <c r="K2073" t="str">
        <f ca="1">IFERROR(IF(ISBLANK(VLOOKUP($B2073,INDIRECT(nfl_game_result),MATCH(K$1,INDIRECT(nfl_game_result_header),0),FALSE)),"",VLOOKUP($B2073,INDIRECT(nfl_game_result),MATCH(K$1,INDIRECT(nfl_game_result_header),0),FALSE)),"error")</f>
        <v>HOU</v>
      </c>
      <c r="L2073" s="23" t="str">
        <f ca="1">IFERROR(IF(ISBLANK(VLOOKUP($B2073,INDIRECT(nfl_game_result),MATCH(L$1,INDIRECT(nfl_game_result_header),0),FALSE)),"",VLOOKUP($B2073,INDIRECT(nfl_game_result),MATCH(L$1,INDIRECT(nfl_game_result_header),0),FALSE)),"error")</f>
        <v/>
      </c>
      <c r="M2073" t="s">
        <v>14</v>
      </c>
      <c r="N2073">
        <v>-3</v>
      </c>
      <c r="O2073" t="s">
        <v>75</v>
      </c>
      <c r="P2073">
        <v>13</v>
      </c>
      <c r="Q2073" t="s">
        <v>75</v>
      </c>
      <c r="V2073" s="23" t="s">
        <v>416</v>
      </c>
      <c r="W2073">
        <f ca="1">VALUE(LEFT(C2073, 4))</f>
        <v>2015</v>
      </c>
      <c r="X2073">
        <f ca="1">VALUE(MID(C2073,6,FIND("_",C2073,6)-6))</f>
        <v>15</v>
      </c>
      <c r="Y2073">
        <f ca="1">IF(NOT(OR(ISBLANK(D2073),ISBLANK(E2073),D2073="",E2073="")),D2073-E2073,"")</f>
        <v>1</v>
      </c>
      <c r="Z2073">
        <f ca="1">IF(OR(NOT(ISNUMBER(D2073)),ISBLANK(D2073),D2073="",ISBLANK(N2073)),"",ABS(D2073-N2073))</f>
        <v>3</v>
      </c>
      <c r="AA2073">
        <f ca="1">IF(OR(ISBLANK(J2073),ISBLANK(O2073),J2073="",O2073=""),"",IF(J2073=O2073,1,0))</f>
        <v>1</v>
      </c>
      <c r="AB2073">
        <f ca="1">IF(OR(ISBLANK(K2073),ISBLANK(Q2073),K2073="",Q2073=""),"",IF(K2073=Q2073,1,0))</f>
        <v>1</v>
      </c>
      <c r="AC2073" s="23" t="str">
        <f t="shared" ca="1" si="32"/>
        <v/>
      </c>
    </row>
    <row r="2074" spans="1:29" x14ac:dyDescent="0.25">
      <c r="A2074" s="23">
        <v>2073</v>
      </c>
      <c r="B2074">
        <v>1015</v>
      </c>
      <c r="C2074" t="str">
        <f ca="1">IFERROR(VLOOKUP($B2074,INDIRECT(nfl_game_result),MATCH(C$1,INDIRECT(nfl_game_result_header),0),FALSE),"error")</f>
        <v>2015_15_CAR@NYG</v>
      </c>
      <c r="D2074">
        <f ca="1">IFERROR(IF(ISBLANK(VLOOKUP($B2074,INDIRECT(nfl_game_result),MATCH(D$1,INDIRECT(nfl_game_result_header),0),FALSE)),"",VLOOKUP($B2074,INDIRECT(nfl_game_result),MATCH(D$1,INDIRECT(nfl_game_result_header),0),FALSE)),"error")</f>
        <v>4</v>
      </c>
      <c r="E2074">
        <f ca="1">IFERROR(IF(ISBLANK(VLOOKUP($B2074,INDIRECT(nfl_game_result),MATCH(E$1,INDIRECT(nfl_game_result_header),0),FALSE)),"",VLOOKUP($B2074,INDIRECT(nfl_game_result),MATCH(E$1,INDIRECT(nfl_game_result_header),0),FALSE)),"error")</f>
        <v>4.5</v>
      </c>
      <c r="F2074" s="23" t="str">
        <f ca="1">IFERROR(IF(ISBLANK(VLOOKUP($B2074,INDIRECT(nfl_game_result),MATCH(F$1,INDIRECT(nfl_game_result_header),0),FALSE)),"",VLOOKUP($B2074,INDIRECT(nfl_game_result),MATCH(F$1,INDIRECT(nfl_game_result_header),0),FALSE)),"error")</f>
        <v/>
      </c>
      <c r="G2074" s="23" t="str">
        <f ca="1">IFERROR(IF(ISBLANK(VLOOKUP($B2074,INDIRECT(nfl_game_result),MATCH(G$1,INDIRECT(nfl_game_result_header),0),FALSE)),"",VLOOKUP($B2074,INDIRECT(nfl_game_result),MATCH(G$1,INDIRECT(nfl_game_result_header),0),FALSE)),"error")</f>
        <v/>
      </c>
      <c r="H2074">
        <f ca="1">IFERROR(IF(ISBLANK(VLOOKUP($B2074,INDIRECT(nfl_game_result),MATCH(H$1,INDIRECT(nfl_game_result_header),0),FALSE)),"",VLOOKUP($B2074,INDIRECT(nfl_game_result),MATCH(H$1,INDIRECT(nfl_game_result_header),0),FALSE)),"error")</f>
        <v>35</v>
      </c>
      <c r="I2074">
        <f ca="1">IFERROR(IF(ISBLANK(VLOOKUP($B2074,INDIRECT(nfl_game_result),MATCH(I$1,INDIRECT(nfl_game_result_header),0),FALSE)),"",VLOOKUP($B2074,INDIRECT(nfl_game_result),MATCH(I$1,INDIRECT(nfl_game_result_header),0),FALSE)),"error")</f>
        <v>38</v>
      </c>
      <c r="J2074" t="str">
        <f ca="1">IFERROR(IF(ISBLANK(VLOOKUP($B2074,INDIRECT(nfl_game_result),MATCH(J$1,INDIRECT(nfl_game_result_header),0),FALSE)),"",VLOOKUP($B2074,INDIRECT(nfl_game_result),MATCH(J$1,INDIRECT(nfl_game_result_header),0),FALSE)),"error")</f>
        <v>NYG</v>
      </c>
      <c r="K2074" t="str">
        <f ca="1">IFERROR(IF(ISBLANK(VLOOKUP($B2074,INDIRECT(nfl_game_result),MATCH(K$1,INDIRECT(nfl_game_result_header),0),FALSE)),"",VLOOKUP($B2074,INDIRECT(nfl_game_result),MATCH(K$1,INDIRECT(nfl_game_result_header),0),FALSE)),"error")</f>
        <v>CAR</v>
      </c>
      <c r="L2074" s="23" t="str">
        <f ca="1">IFERROR(IF(ISBLANK(VLOOKUP($B2074,INDIRECT(nfl_game_result),MATCH(L$1,INDIRECT(nfl_game_result_header),0),FALSE)),"",VLOOKUP($B2074,INDIRECT(nfl_game_result),MATCH(L$1,INDIRECT(nfl_game_result_header),0),FALSE)),"error")</f>
        <v/>
      </c>
      <c r="M2074" t="s">
        <v>14</v>
      </c>
      <c r="N2074">
        <v>4</v>
      </c>
      <c r="O2074" t="s">
        <v>67</v>
      </c>
      <c r="P2074">
        <v>8</v>
      </c>
      <c r="Q2074" t="s">
        <v>67</v>
      </c>
      <c r="V2074" s="23" t="s">
        <v>416</v>
      </c>
      <c r="W2074">
        <f ca="1">VALUE(LEFT(C2074, 4))</f>
        <v>2015</v>
      </c>
      <c r="X2074">
        <f ca="1">VALUE(MID(C2074,6,FIND("_",C2074,6)-6))</f>
        <v>15</v>
      </c>
      <c r="Y2074">
        <f ca="1">IF(NOT(OR(ISBLANK(D2074),ISBLANK(E2074),D2074="",E2074="")),D2074-E2074,"")</f>
        <v>-0.5</v>
      </c>
      <c r="Z2074">
        <f ca="1">IF(OR(NOT(ISNUMBER(D2074)),ISBLANK(D2074),D2074="",ISBLANK(N2074)),"",ABS(D2074-N2074))</f>
        <v>0</v>
      </c>
      <c r="AA2074">
        <f ca="1">IF(OR(ISBLANK(J2074),ISBLANK(O2074),J2074="",O2074=""),"",IF(J2074=O2074,1,0))</f>
        <v>0</v>
      </c>
      <c r="AB2074">
        <f ca="1">IF(OR(ISBLANK(K2074),ISBLANK(Q2074),K2074="",Q2074=""),"",IF(K2074=Q2074,1,0))</f>
        <v>1</v>
      </c>
      <c r="AC2074" s="23" t="str">
        <f t="shared" ca="1" si="32"/>
        <v/>
      </c>
    </row>
    <row r="2075" spans="1:29" x14ac:dyDescent="0.25">
      <c r="A2075" s="23">
        <v>2074</v>
      </c>
      <c r="B2075">
        <v>1016</v>
      </c>
      <c r="C2075" t="str">
        <f ca="1">IFERROR(VLOOKUP($B2075,INDIRECT(nfl_game_result),MATCH(C$1,INDIRECT(nfl_game_result_header),0),FALSE),"error")</f>
        <v>2015_15_TEN@NWE</v>
      </c>
      <c r="D2075">
        <f ca="1">IFERROR(IF(ISBLANK(VLOOKUP($B2075,INDIRECT(nfl_game_result),MATCH(D$1,INDIRECT(nfl_game_result_header),0),FALSE)),"",VLOOKUP($B2075,INDIRECT(nfl_game_result),MATCH(D$1,INDIRECT(nfl_game_result_header),0),FALSE)),"error")</f>
        <v>-13.5</v>
      </c>
      <c r="E2075">
        <f ca="1">IFERROR(IF(ISBLANK(VLOOKUP($B2075,INDIRECT(nfl_game_result),MATCH(E$1,INDIRECT(nfl_game_result_header),0),FALSE)),"",VLOOKUP($B2075,INDIRECT(nfl_game_result),MATCH(E$1,INDIRECT(nfl_game_result_header),0),FALSE)),"error")</f>
        <v>-14</v>
      </c>
      <c r="F2075" s="23" t="str">
        <f ca="1">IFERROR(IF(ISBLANK(VLOOKUP($B2075,INDIRECT(nfl_game_result),MATCH(F$1,INDIRECT(nfl_game_result_header),0),FALSE)),"",VLOOKUP($B2075,INDIRECT(nfl_game_result),MATCH(F$1,INDIRECT(nfl_game_result_header),0),FALSE)),"error")</f>
        <v/>
      </c>
      <c r="G2075" s="23" t="str">
        <f ca="1">IFERROR(IF(ISBLANK(VLOOKUP($B2075,INDIRECT(nfl_game_result),MATCH(G$1,INDIRECT(nfl_game_result_header),0),FALSE)),"",VLOOKUP($B2075,INDIRECT(nfl_game_result),MATCH(G$1,INDIRECT(nfl_game_result_header),0),FALSE)),"error")</f>
        <v/>
      </c>
      <c r="H2075">
        <f ca="1">IFERROR(IF(ISBLANK(VLOOKUP($B2075,INDIRECT(nfl_game_result),MATCH(H$1,INDIRECT(nfl_game_result_header),0),FALSE)),"",VLOOKUP($B2075,INDIRECT(nfl_game_result),MATCH(H$1,INDIRECT(nfl_game_result_header),0),FALSE)),"error")</f>
        <v>33</v>
      </c>
      <c r="I2075">
        <f ca="1">IFERROR(IF(ISBLANK(VLOOKUP($B2075,INDIRECT(nfl_game_result),MATCH(I$1,INDIRECT(nfl_game_result_header),0),FALSE)),"",VLOOKUP($B2075,INDIRECT(nfl_game_result),MATCH(I$1,INDIRECT(nfl_game_result_header),0),FALSE)),"error")</f>
        <v>16</v>
      </c>
      <c r="J2075" t="str">
        <f ca="1">IFERROR(IF(ISBLANK(VLOOKUP($B2075,INDIRECT(nfl_game_result),MATCH(J$1,INDIRECT(nfl_game_result_header),0),FALSE)),"",VLOOKUP($B2075,INDIRECT(nfl_game_result),MATCH(J$1,INDIRECT(nfl_game_result_header),0),FALSE)),"error")</f>
        <v>NWE</v>
      </c>
      <c r="K2075" t="str">
        <f ca="1">IFERROR(IF(ISBLANK(VLOOKUP($B2075,INDIRECT(nfl_game_result),MATCH(K$1,INDIRECT(nfl_game_result_header),0),FALSE)),"",VLOOKUP($B2075,INDIRECT(nfl_game_result),MATCH(K$1,INDIRECT(nfl_game_result_header),0),FALSE)),"error")</f>
        <v>NWE</v>
      </c>
      <c r="L2075" s="23" t="str">
        <f ca="1">IFERROR(IF(ISBLANK(VLOOKUP($B2075,INDIRECT(nfl_game_result),MATCH(L$1,INDIRECT(nfl_game_result_header),0),FALSE)),"",VLOOKUP($B2075,INDIRECT(nfl_game_result),MATCH(L$1,INDIRECT(nfl_game_result_header),0),FALSE)),"error")</f>
        <v/>
      </c>
      <c r="M2075" t="s">
        <v>14</v>
      </c>
      <c r="N2075">
        <v>-12</v>
      </c>
      <c r="O2075" t="s">
        <v>332</v>
      </c>
      <c r="P2075">
        <v>5</v>
      </c>
      <c r="Q2075" t="s">
        <v>332</v>
      </c>
      <c r="V2075" s="23" t="s">
        <v>416</v>
      </c>
      <c r="W2075">
        <f ca="1">VALUE(LEFT(C2075, 4))</f>
        <v>2015</v>
      </c>
      <c r="X2075">
        <f ca="1">VALUE(MID(C2075,6,FIND("_",C2075,6)-6))</f>
        <v>15</v>
      </c>
      <c r="Y2075">
        <f ca="1">IF(NOT(OR(ISBLANK(D2075),ISBLANK(E2075),D2075="",E2075="")),D2075-E2075,"")</f>
        <v>0.5</v>
      </c>
      <c r="Z2075">
        <f ca="1">IF(OR(NOT(ISNUMBER(D2075)),ISBLANK(D2075),D2075="",ISBLANK(N2075)),"",ABS(D2075-N2075))</f>
        <v>1.5</v>
      </c>
      <c r="AA2075">
        <f ca="1">IF(OR(ISBLANK(J2075),ISBLANK(O2075),J2075="",O2075=""),"",IF(J2075=O2075,1,0))</f>
        <v>1</v>
      </c>
      <c r="AB2075">
        <f ca="1">IF(OR(ISBLANK(K2075),ISBLANK(Q2075),K2075="",Q2075=""),"",IF(K2075=Q2075,1,0))</f>
        <v>1</v>
      </c>
      <c r="AC2075" s="23" t="str">
        <f t="shared" ca="1" si="32"/>
        <v/>
      </c>
    </row>
    <row r="2076" spans="1:29" x14ac:dyDescent="0.25">
      <c r="A2076" s="23">
        <v>2075</v>
      </c>
      <c r="B2076">
        <v>1017</v>
      </c>
      <c r="C2076" t="str">
        <f ca="1">IFERROR(VLOOKUP($B2076,INDIRECT(nfl_game_result),MATCH(C$1,INDIRECT(nfl_game_result_header),0),FALSE),"error")</f>
        <v>2015_15_BUF@WAS</v>
      </c>
      <c r="D2076">
        <f ca="1">IFERROR(IF(ISBLANK(VLOOKUP($B2076,INDIRECT(nfl_game_result),MATCH(D$1,INDIRECT(nfl_game_result_header),0),FALSE)),"",VLOOKUP($B2076,INDIRECT(nfl_game_result),MATCH(D$1,INDIRECT(nfl_game_result_header),0),FALSE)),"error")</f>
        <v>0</v>
      </c>
      <c r="E2076">
        <f ca="1">IFERROR(IF(ISBLANK(VLOOKUP($B2076,INDIRECT(nfl_game_result),MATCH(E$1,INDIRECT(nfl_game_result_header),0),FALSE)),"",VLOOKUP($B2076,INDIRECT(nfl_game_result),MATCH(E$1,INDIRECT(nfl_game_result_header),0),FALSE)),"error")</f>
        <v>2.5</v>
      </c>
      <c r="F2076" s="23" t="str">
        <f ca="1">IFERROR(IF(ISBLANK(VLOOKUP($B2076,INDIRECT(nfl_game_result),MATCH(F$1,INDIRECT(nfl_game_result_header),0),FALSE)),"",VLOOKUP($B2076,INDIRECT(nfl_game_result),MATCH(F$1,INDIRECT(nfl_game_result_header),0),FALSE)),"error")</f>
        <v/>
      </c>
      <c r="G2076" s="23" t="str">
        <f ca="1">IFERROR(IF(ISBLANK(VLOOKUP($B2076,INDIRECT(nfl_game_result),MATCH(G$1,INDIRECT(nfl_game_result_header),0),FALSE)),"",VLOOKUP($B2076,INDIRECT(nfl_game_result),MATCH(G$1,INDIRECT(nfl_game_result_header),0),FALSE)),"error")</f>
        <v/>
      </c>
      <c r="H2076">
        <f ca="1">IFERROR(IF(ISBLANK(VLOOKUP($B2076,INDIRECT(nfl_game_result),MATCH(H$1,INDIRECT(nfl_game_result_header),0),FALSE)),"",VLOOKUP($B2076,INDIRECT(nfl_game_result),MATCH(H$1,INDIRECT(nfl_game_result_header),0),FALSE)),"error")</f>
        <v>35</v>
      </c>
      <c r="I2076">
        <f ca="1">IFERROR(IF(ISBLANK(VLOOKUP($B2076,INDIRECT(nfl_game_result),MATCH(I$1,INDIRECT(nfl_game_result_header),0),FALSE)),"",VLOOKUP($B2076,INDIRECT(nfl_game_result),MATCH(I$1,INDIRECT(nfl_game_result_header),0),FALSE)),"error")</f>
        <v>25</v>
      </c>
      <c r="J2076" t="str">
        <f ca="1">IFERROR(IF(ISBLANK(VLOOKUP($B2076,INDIRECT(nfl_game_result),MATCH(J$1,INDIRECT(nfl_game_result_header),0),FALSE)),"",VLOOKUP($B2076,INDIRECT(nfl_game_result),MATCH(J$1,INDIRECT(nfl_game_result_header),0),FALSE)),"error")</f>
        <v>WAS</v>
      </c>
      <c r="K2076" t="str">
        <f ca="1">IFERROR(IF(ISBLANK(VLOOKUP($B2076,INDIRECT(nfl_game_result),MATCH(K$1,INDIRECT(nfl_game_result_header),0),FALSE)),"",VLOOKUP($B2076,INDIRECT(nfl_game_result),MATCH(K$1,INDIRECT(nfl_game_result_header),0),FALSE)),"error")</f>
        <v>WAS</v>
      </c>
      <c r="L2076" s="23" t="str">
        <f ca="1">IFERROR(IF(ISBLANK(VLOOKUP($B2076,INDIRECT(nfl_game_result),MATCH(L$1,INDIRECT(nfl_game_result_header),0),FALSE)),"",VLOOKUP($B2076,INDIRECT(nfl_game_result),MATCH(L$1,INDIRECT(nfl_game_result_header),0),FALSE)),"error")</f>
        <v/>
      </c>
      <c r="M2076" t="s">
        <v>14</v>
      </c>
      <c r="N2076">
        <v>-3</v>
      </c>
      <c r="O2076" t="s">
        <v>66</v>
      </c>
      <c r="P2076">
        <v>11</v>
      </c>
      <c r="Q2076" t="s">
        <v>66</v>
      </c>
      <c r="V2076" s="23" t="s">
        <v>416</v>
      </c>
      <c r="W2076">
        <f ca="1">VALUE(LEFT(C2076, 4))</f>
        <v>2015</v>
      </c>
      <c r="X2076">
        <f ca="1">VALUE(MID(C2076,6,FIND("_",C2076,6)-6))</f>
        <v>15</v>
      </c>
      <c r="Y2076">
        <f ca="1">IF(NOT(OR(ISBLANK(D2076),ISBLANK(E2076),D2076="",E2076="")),D2076-E2076,"")</f>
        <v>-2.5</v>
      </c>
      <c r="Z2076">
        <f ca="1">IF(OR(NOT(ISNUMBER(D2076)),ISBLANK(D2076),D2076="",ISBLANK(N2076)),"",ABS(D2076-N2076))</f>
        <v>3</v>
      </c>
      <c r="AA2076">
        <f ca="1">IF(OR(ISBLANK(J2076),ISBLANK(O2076),J2076="",O2076=""),"",IF(J2076=O2076,1,0))</f>
        <v>0</v>
      </c>
      <c r="AB2076">
        <f ca="1">IF(OR(ISBLANK(K2076),ISBLANK(Q2076),K2076="",Q2076=""),"",IF(K2076=Q2076,1,0))</f>
        <v>0</v>
      </c>
      <c r="AC2076" s="23" t="str">
        <f t="shared" ca="1" si="32"/>
        <v/>
      </c>
    </row>
    <row r="2077" spans="1:29" x14ac:dyDescent="0.25">
      <c r="A2077" s="23">
        <v>2076</v>
      </c>
      <c r="B2077">
        <v>1018</v>
      </c>
      <c r="C2077" t="str">
        <f ca="1">IFERROR(VLOOKUP($B2077,INDIRECT(nfl_game_result),MATCH(C$1,INDIRECT(nfl_game_result_header),0),FALSE),"error")</f>
        <v>2015_15_KCY@BAL</v>
      </c>
      <c r="D2077">
        <f ca="1">IFERROR(IF(ISBLANK(VLOOKUP($B2077,INDIRECT(nfl_game_result),MATCH(D$1,INDIRECT(nfl_game_result_header),0),FALSE)),"",VLOOKUP($B2077,INDIRECT(nfl_game_result),MATCH(D$1,INDIRECT(nfl_game_result_header),0),FALSE)),"error")</f>
        <v>7</v>
      </c>
      <c r="E2077">
        <f ca="1">IFERROR(IF(ISBLANK(VLOOKUP($B2077,INDIRECT(nfl_game_result),MATCH(E$1,INDIRECT(nfl_game_result_header),0),FALSE)),"",VLOOKUP($B2077,INDIRECT(nfl_game_result),MATCH(E$1,INDIRECT(nfl_game_result_header),0),FALSE)),"error")</f>
        <v>6.5</v>
      </c>
      <c r="F2077" s="23" t="str">
        <f ca="1">IFERROR(IF(ISBLANK(VLOOKUP($B2077,INDIRECT(nfl_game_result),MATCH(F$1,INDIRECT(nfl_game_result_header),0),FALSE)),"",VLOOKUP($B2077,INDIRECT(nfl_game_result),MATCH(F$1,INDIRECT(nfl_game_result_header),0),FALSE)),"error")</f>
        <v/>
      </c>
      <c r="G2077" s="23" t="str">
        <f ca="1">IFERROR(IF(ISBLANK(VLOOKUP($B2077,INDIRECT(nfl_game_result),MATCH(G$1,INDIRECT(nfl_game_result_header),0),FALSE)),"",VLOOKUP($B2077,INDIRECT(nfl_game_result),MATCH(G$1,INDIRECT(nfl_game_result_header),0),FALSE)),"error")</f>
        <v/>
      </c>
      <c r="H2077">
        <f ca="1">IFERROR(IF(ISBLANK(VLOOKUP($B2077,INDIRECT(nfl_game_result),MATCH(H$1,INDIRECT(nfl_game_result_header),0),FALSE)),"",VLOOKUP($B2077,INDIRECT(nfl_game_result),MATCH(H$1,INDIRECT(nfl_game_result_header),0),FALSE)),"error")</f>
        <v>14</v>
      </c>
      <c r="I2077">
        <f ca="1">IFERROR(IF(ISBLANK(VLOOKUP($B2077,INDIRECT(nfl_game_result),MATCH(I$1,INDIRECT(nfl_game_result_header),0),FALSE)),"",VLOOKUP($B2077,INDIRECT(nfl_game_result),MATCH(I$1,INDIRECT(nfl_game_result_header),0),FALSE)),"error")</f>
        <v>34</v>
      </c>
      <c r="J2077" t="str">
        <f ca="1">IFERROR(IF(ISBLANK(VLOOKUP($B2077,INDIRECT(nfl_game_result),MATCH(J$1,INDIRECT(nfl_game_result_header),0),FALSE)),"",VLOOKUP($B2077,INDIRECT(nfl_game_result),MATCH(J$1,INDIRECT(nfl_game_result_header),0),FALSE)),"error")</f>
        <v>KCY</v>
      </c>
      <c r="K2077" t="str">
        <f ca="1">IFERROR(IF(ISBLANK(VLOOKUP($B2077,INDIRECT(nfl_game_result),MATCH(K$1,INDIRECT(nfl_game_result_header),0),FALSE)),"",VLOOKUP($B2077,INDIRECT(nfl_game_result),MATCH(K$1,INDIRECT(nfl_game_result_header),0),FALSE)),"error")</f>
        <v>KCY</v>
      </c>
      <c r="L2077" s="23" t="str">
        <f ca="1">IFERROR(IF(ISBLANK(VLOOKUP($B2077,INDIRECT(nfl_game_result),MATCH(L$1,INDIRECT(nfl_game_result_header),0),FALSE)),"",VLOOKUP($B2077,INDIRECT(nfl_game_result),MATCH(L$1,INDIRECT(nfl_game_result_header),0),FALSE)),"error")</f>
        <v/>
      </c>
      <c r="M2077" t="s">
        <v>14</v>
      </c>
      <c r="N2077">
        <v>6</v>
      </c>
      <c r="O2077" t="s">
        <v>331</v>
      </c>
      <c r="P2077">
        <v>3</v>
      </c>
      <c r="Q2077" t="s">
        <v>331</v>
      </c>
      <c r="V2077" s="23" t="s">
        <v>416</v>
      </c>
      <c r="W2077">
        <f ca="1">VALUE(LEFT(C2077, 4))</f>
        <v>2015</v>
      </c>
      <c r="X2077">
        <f ca="1">VALUE(MID(C2077,6,FIND("_",C2077,6)-6))</f>
        <v>15</v>
      </c>
      <c r="Y2077">
        <f ca="1">IF(NOT(OR(ISBLANK(D2077),ISBLANK(E2077),D2077="",E2077="")),D2077-E2077,"")</f>
        <v>0.5</v>
      </c>
      <c r="Z2077">
        <f ca="1">IF(OR(NOT(ISNUMBER(D2077)),ISBLANK(D2077),D2077="",ISBLANK(N2077)),"",ABS(D2077-N2077))</f>
        <v>1</v>
      </c>
      <c r="AA2077">
        <f ca="1">IF(OR(ISBLANK(J2077),ISBLANK(O2077),J2077="",O2077=""),"",IF(J2077=O2077,1,0))</f>
        <v>1</v>
      </c>
      <c r="AB2077">
        <f ca="1">IF(OR(ISBLANK(K2077),ISBLANK(Q2077),K2077="",Q2077=""),"",IF(K2077=Q2077,1,0))</f>
        <v>1</v>
      </c>
      <c r="AC2077" s="23" t="str">
        <f t="shared" ca="1" si="32"/>
        <v/>
      </c>
    </row>
    <row r="2078" spans="1:29" x14ac:dyDescent="0.25">
      <c r="A2078" s="23">
        <v>2077</v>
      </c>
      <c r="B2078">
        <v>1019</v>
      </c>
      <c r="C2078" t="str">
        <f ca="1">IFERROR(VLOOKUP($B2078,INDIRECT(nfl_game_result),MATCH(C$1,INDIRECT(nfl_game_result_header),0),FALSE),"error")</f>
        <v>2015_15_CLE@SEA</v>
      </c>
      <c r="D2078">
        <f ca="1">IFERROR(IF(ISBLANK(VLOOKUP($B2078,INDIRECT(nfl_game_result),MATCH(D$1,INDIRECT(nfl_game_result_header),0),FALSE)),"",VLOOKUP($B2078,INDIRECT(nfl_game_result),MATCH(D$1,INDIRECT(nfl_game_result_header),0),FALSE)),"error")</f>
        <v>-14</v>
      </c>
      <c r="E2078">
        <f ca="1">IFERROR(IF(ISBLANK(VLOOKUP($B2078,INDIRECT(nfl_game_result),MATCH(E$1,INDIRECT(nfl_game_result_header),0),FALSE)),"",VLOOKUP($B2078,INDIRECT(nfl_game_result),MATCH(E$1,INDIRECT(nfl_game_result_header),0),FALSE)),"error")</f>
        <v>-14.5</v>
      </c>
      <c r="F2078" s="23" t="str">
        <f ca="1">IFERROR(IF(ISBLANK(VLOOKUP($B2078,INDIRECT(nfl_game_result),MATCH(F$1,INDIRECT(nfl_game_result_header),0),FALSE)),"",VLOOKUP($B2078,INDIRECT(nfl_game_result),MATCH(F$1,INDIRECT(nfl_game_result_header),0),FALSE)),"error")</f>
        <v/>
      </c>
      <c r="G2078" s="23" t="str">
        <f ca="1">IFERROR(IF(ISBLANK(VLOOKUP($B2078,INDIRECT(nfl_game_result),MATCH(G$1,INDIRECT(nfl_game_result_header),0),FALSE)),"",VLOOKUP($B2078,INDIRECT(nfl_game_result),MATCH(G$1,INDIRECT(nfl_game_result_header),0),FALSE)),"error")</f>
        <v/>
      </c>
      <c r="H2078">
        <f ca="1">IFERROR(IF(ISBLANK(VLOOKUP($B2078,INDIRECT(nfl_game_result),MATCH(H$1,INDIRECT(nfl_game_result_header),0),FALSE)),"",VLOOKUP($B2078,INDIRECT(nfl_game_result),MATCH(H$1,INDIRECT(nfl_game_result_header),0),FALSE)),"error")</f>
        <v>30</v>
      </c>
      <c r="I2078">
        <f ca="1">IFERROR(IF(ISBLANK(VLOOKUP($B2078,INDIRECT(nfl_game_result),MATCH(I$1,INDIRECT(nfl_game_result_header),0),FALSE)),"",VLOOKUP($B2078,INDIRECT(nfl_game_result),MATCH(I$1,INDIRECT(nfl_game_result_header),0),FALSE)),"error")</f>
        <v>13</v>
      </c>
      <c r="J2078" t="str">
        <f ca="1">IFERROR(IF(ISBLANK(VLOOKUP($B2078,INDIRECT(nfl_game_result),MATCH(J$1,INDIRECT(nfl_game_result_header),0),FALSE)),"",VLOOKUP($B2078,INDIRECT(nfl_game_result),MATCH(J$1,INDIRECT(nfl_game_result_header),0),FALSE)),"error")</f>
        <v>SEA</v>
      </c>
      <c r="K2078" t="str">
        <f ca="1">IFERROR(IF(ISBLANK(VLOOKUP($B2078,INDIRECT(nfl_game_result),MATCH(K$1,INDIRECT(nfl_game_result_header),0),FALSE)),"",VLOOKUP($B2078,INDIRECT(nfl_game_result),MATCH(K$1,INDIRECT(nfl_game_result_header),0),FALSE)),"error")</f>
        <v>SEA</v>
      </c>
      <c r="L2078" s="23" t="str">
        <f ca="1">IFERROR(IF(ISBLANK(VLOOKUP($B2078,INDIRECT(nfl_game_result),MATCH(L$1,INDIRECT(nfl_game_result_header),0),FALSE)),"",VLOOKUP($B2078,INDIRECT(nfl_game_result),MATCH(L$1,INDIRECT(nfl_game_result_header),0),FALSE)),"error")</f>
        <v/>
      </c>
      <c r="M2078" t="s">
        <v>14</v>
      </c>
      <c r="N2078">
        <v>-13</v>
      </c>
      <c r="O2078" t="s">
        <v>89</v>
      </c>
      <c r="P2078">
        <v>4</v>
      </c>
      <c r="Q2078" t="s">
        <v>89</v>
      </c>
      <c r="V2078" s="23" t="s">
        <v>416</v>
      </c>
      <c r="W2078">
        <f ca="1">VALUE(LEFT(C2078, 4))</f>
        <v>2015</v>
      </c>
      <c r="X2078">
        <f ca="1">VALUE(MID(C2078,6,FIND("_",C2078,6)-6))</f>
        <v>15</v>
      </c>
      <c r="Y2078">
        <f ca="1">IF(NOT(OR(ISBLANK(D2078),ISBLANK(E2078),D2078="",E2078="")),D2078-E2078,"")</f>
        <v>0.5</v>
      </c>
      <c r="Z2078">
        <f ca="1">IF(OR(NOT(ISNUMBER(D2078)),ISBLANK(D2078),D2078="",ISBLANK(N2078)),"",ABS(D2078-N2078))</f>
        <v>1</v>
      </c>
      <c r="AA2078">
        <f ca="1">IF(OR(ISBLANK(J2078),ISBLANK(O2078),J2078="",O2078=""),"",IF(J2078=O2078,1,0))</f>
        <v>1</v>
      </c>
      <c r="AB2078">
        <f ca="1">IF(OR(ISBLANK(K2078),ISBLANK(Q2078),K2078="",Q2078=""),"",IF(K2078=Q2078,1,0))</f>
        <v>1</v>
      </c>
      <c r="AC2078" s="23" t="str">
        <f t="shared" ca="1" si="32"/>
        <v/>
      </c>
    </row>
    <row r="2079" spans="1:29" x14ac:dyDescent="0.25">
      <c r="A2079" s="23">
        <v>2078</v>
      </c>
      <c r="B2079">
        <v>1020</v>
      </c>
      <c r="C2079" t="str">
        <f ca="1">IFERROR(VLOOKUP($B2079,INDIRECT(nfl_game_result),MATCH(C$1,INDIRECT(nfl_game_result_header),0),FALSE),"error")</f>
        <v>2015_15_GBY@OAK</v>
      </c>
      <c r="D2079">
        <f ca="1">IFERROR(IF(ISBLANK(VLOOKUP($B2079,INDIRECT(nfl_game_result),MATCH(D$1,INDIRECT(nfl_game_result_header),0),FALSE)),"",VLOOKUP($B2079,INDIRECT(nfl_game_result),MATCH(D$1,INDIRECT(nfl_game_result_header),0),FALSE)),"error")</f>
        <v>3</v>
      </c>
      <c r="E2079">
        <f ca="1">IFERROR(IF(ISBLANK(VLOOKUP($B2079,INDIRECT(nfl_game_result),MATCH(E$1,INDIRECT(nfl_game_result_header),0),FALSE)),"",VLOOKUP($B2079,INDIRECT(nfl_game_result),MATCH(E$1,INDIRECT(nfl_game_result_header),0),FALSE)),"error")</f>
        <v>4</v>
      </c>
      <c r="F2079" s="23" t="str">
        <f ca="1">IFERROR(IF(ISBLANK(VLOOKUP($B2079,INDIRECT(nfl_game_result),MATCH(F$1,INDIRECT(nfl_game_result_header),0),FALSE)),"",VLOOKUP($B2079,INDIRECT(nfl_game_result),MATCH(F$1,INDIRECT(nfl_game_result_header),0),FALSE)),"error")</f>
        <v/>
      </c>
      <c r="G2079" s="23" t="str">
        <f ca="1">IFERROR(IF(ISBLANK(VLOOKUP($B2079,INDIRECT(nfl_game_result),MATCH(G$1,INDIRECT(nfl_game_result_header),0),FALSE)),"",VLOOKUP($B2079,INDIRECT(nfl_game_result),MATCH(G$1,INDIRECT(nfl_game_result_header),0),FALSE)),"error")</f>
        <v/>
      </c>
      <c r="H2079">
        <f ca="1">IFERROR(IF(ISBLANK(VLOOKUP($B2079,INDIRECT(nfl_game_result),MATCH(H$1,INDIRECT(nfl_game_result_header),0),FALSE)),"",VLOOKUP($B2079,INDIRECT(nfl_game_result),MATCH(H$1,INDIRECT(nfl_game_result_header),0),FALSE)),"error")</f>
        <v>20</v>
      </c>
      <c r="I2079">
        <f ca="1">IFERROR(IF(ISBLANK(VLOOKUP($B2079,INDIRECT(nfl_game_result),MATCH(I$1,INDIRECT(nfl_game_result_header),0),FALSE)),"",VLOOKUP($B2079,INDIRECT(nfl_game_result),MATCH(I$1,INDIRECT(nfl_game_result_header),0),FALSE)),"error")</f>
        <v>30</v>
      </c>
      <c r="J2079" t="str">
        <f ca="1">IFERROR(IF(ISBLANK(VLOOKUP($B2079,INDIRECT(nfl_game_result),MATCH(J$1,INDIRECT(nfl_game_result_header),0),FALSE)),"",VLOOKUP($B2079,INDIRECT(nfl_game_result),MATCH(J$1,INDIRECT(nfl_game_result_header),0),FALSE)),"error")</f>
        <v>GBY</v>
      </c>
      <c r="K2079" t="str">
        <f ca="1">IFERROR(IF(ISBLANK(VLOOKUP($B2079,INDIRECT(nfl_game_result),MATCH(K$1,INDIRECT(nfl_game_result_header),0),FALSE)),"",VLOOKUP($B2079,INDIRECT(nfl_game_result),MATCH(K$1,INDIRECT(nfl_game_result_header),0),FALSE)),"error")</f>
        <v>GBY</v>
      </c>
      <c r="L2079" s="23" t="str">
        <f ca="1">IFERROR(IF(ISBLANK(VLOOKUP($B2079,INDIRECT(nfl_game_result),MATCH(L$1,INDIRECT(nfl_game_result_header),0),FALSE)),"",VLOOKUP($B2079,INDIRECT(nfl_game_result),MATCH(L$1,INDIRECT(nfl_game_result_header),0),FALSE)),"error")</f>
        <v/>
      </c>
      <c r="M2079" t="s">
        <v>14</v>
      </c>
      <c r="N2079">
        <v>5</v>
      </c>
      <c r="O2079" t="s">
        <v>85</v>
      </c>
      <c r="P2079">
        <v>9</v>
      </c>
      <c r="Q2079" t="s">
        <v>85</v>
      </c>
      <c r="V2079" s="23" t="s">
        <v>416</v>
      </c>
      <c r="W2079">
        <f ca="1">VALUE(LEFT(C2079, 4))</f>
        <v>2015</v>
      </c>
      <c r="X2079">
        <f ca="1">VALUE(MID(C2079,6,FIND("_",C2079,6)-6))</f>
        <v>15</v>
      </c>
      <c r="Y2079">
        <f ca="1">IF(NOT(OR(ISBLANK(D2079),ISBLANK(E2079),D2079="",E2079="")),D2079-E2079,"")</f>
        <v>-1</v>
      </c>
      <c r="Z2079">
        <f ca="1">IF(OR(NOT(ISNUMBER(D2079)),ISBLANK(D2079),D2079="",ISBLANK(N2079)),"",ABS(D2079-N2079))</f>
        <v>2</v>
      </c>
      <c r="AA2079">
        <f ca="1">IF(OR(ISBLANK(J2079),ISBLANK(O2079),J2079="",O2079=""),"",IF(J2079=O2079,1,0))</f>
        <v>0</v>
      </c>
      <c r="AB2079">
        <f ca="1">IF(OR(ISBLANK(K2079),ISBLANK(Q2079),K2079="",Q2079=""),"",IF(K2079=Q2079,1,0))</f>
        <v>0</v>
      </c>
      <c r="AC2079" s="23" t="str">
        <f t="shared" ca="1" si="32"/>
        <v/>
      </c>
    </row>
    <row r="2080" spans="1:29" x14ac:dyDescent="0.25">
      <c r="A2080" s="23">
        <v>2079</v>
      </c>
      <c r="B2080">
        <v>1021</v>
      </c>
      <c r="C2080" t="str">
        <f ca="1">IFERROR(VLOOKUP($B2080,INDIRECT(nfl_game_result),MATCH(C$1,INDIRECT(nfl_game_result_header),0),FALSE),"error")</f>
        <v>2015_15_DEN@PIT</v>
      </c>
      <c r="D2080">
        <f ca="1">IFERROR(IF(ISBLANK(VLOOKUP($B2080,INDIRECT(nfl_game_result),MATCH(D$1,INDIRECT(nfl_game_result_header),0),FALSE)),"",VLOOKUP($B2080,INDIRECT(nfl_game_result),MATCH(D$1,INDIRECT(nfl_game_result_header),0),FALSE)),"error")</f>
        <v>-5.5</v>
      </c>
      <c r="E2080">
        <f ca="1">IFERROR(IF(ISBLANK(VLOOKUP($B2080,INDIRECT(nfl_game_result),MATCH(E$1,INDIRECT(nfl_game_result_header),0),FALSE)),"",VLOOKUP($B2080,INDIRECT(nfl_game_result),MATCH(E$1,INDIRECT(nfl_game_result_header),0),FALSE)),"error")</f>
        <v>-6.5</v>
      </c>
      <c r="F2080" s="23" t="str">
        <f ca="1">IFERROR(IF(ISBLANK(VLOOKUP($B2080,INDIRECT(nfl_game_result),MATCH(F$1,INDIRECT(nfl_game_result_header),0),FALSE)),"",VLOOKUP($B2080,INDIRECT(nfl_game_result),MATCH(F$1,INDIRECT(nfl_game_result_header),0),FALSE)),"error")</f>
        <v/>
      </c>
      <c r="G2080" s="23" t="str">
        <f ca="1">IFERROR(IF(ISBLANK(VLOOKUP($B2080,INDIRECT(nfl_game_result),MATCH(G$1,INDIRECT(nfl_game_result_header),0),FALSE)),"",VLOOKUP($B2080,INDIRECT(nfl_game_result),MATCH(G$1,INDIRECT(nfl_game_result_header),0),FALSE)),"error")</f>
        <v/>
      </c>
      <c r="H2080">
        <f ca="1">IFERROR(IF(ISBLANK(VLOOKUP($B2080,INDIRECT(nfl_game_result),MATCH(H$1,INDIRECT(nfl_game_result_header),0),FALSE)),"",VLOOKUP($B2080,INDIRECT(nfl_game_result),MATCH(H$1,INDIRECT(nfl_game_result_header),0),FALSE)),"error")</f>
        <v>34</v>
      </c>
      <c r="I2080">
        <f ca="1">IFERROR(IF(ISBLANK(VLOOKUP($B2080,INDIRECT(nfl_game_result),MATCH(I$1,INDIRECT(nfl_game_result_header),0),FALSE)),"",VLOOKUP($B2080,INDIRECT(nfl_game_result),MATCH(I$1,INDIRECT(nfl_game_result_header),0),FALSE)),"error")</f>
        <v>27</v>
      </c>
      <c r="J2080" t="str">
        <f ca="1">IFERROR(IF(ISBLANK(VLOOKUP($B2080,INDIRECT(nfl_game_result),MATCH(J$1,INDIRECT(nfl_game_result_header),0),FALSE)),"",VLOOKUP($B2080,INDIRECT(nfl_game_result),MATCH(J$1,INDIRECT(nfl_game_result_header),0),FALSE)),"error")</f>
        <v>PIT</v>
      </c>
      <c r="K2080" t="str">
        <f ca="1">IFERROR(IF(ISBLANK(VLOOKUP($B2080,INDIRECT(nfl_game_result),MATCH(K$1,INDIRECT(nfl_game_result_header),0),FALSE)),"",VLOOKUP($B2080,INDIRECT(nfl_game_result),MATCH(K$1,INDIRECT(nfl_game_result_header),0),FALSE)),"error")</f>
        <v>PIT</v>
      </c>
      <c r="L2080" s="23" t="str">
        <f ca="1">IFERROR(IF(ISBLANK(VLOOKUP($B2080,INDIRECT(nfl_game_result),MATCH(L$1,INDIRECT(nfl_game_result_header),0),FALSE)),"",VLOOKUP($B2080,INDIRECT(nfl_game_result),MATCH(L$1,INDIRECT(nfl_game_result_header),0),FALSE)),"error")</f>
        <v/>
      </c>
      <c r="M2080" t="s">
        <v>14</v>
      </c>
      <c r="N2080">
        <v>-4.5</v>
      </c>
      <c r="O2080" t="s">
        <v>87</v>
      </c>
      <c r="P2080">
        <v>7</v>
      </c>
      <c r="Q2080" t="s">
        <v>87</v>
      </c>
      <c r="V2080" s="23" t="s">
        <v>416</v>
      </c>
      <c r="W2080">
        <f ca="1">VALUE(LEFT(C2080, 4))</f>
        <v>2015</v>
      </c>
      <c r="X2080">
        <f ca="1">VALUE(MID(C2080,6,FIND("_",C2080,6)-6))</f>
        <v>15</v>
      </c>
      <c r="Y2080">
        <f ca="1">IF(NOT(OR(ISBLANK(D2080),ISBLANK(E2080),D2080="",E2080="")),D2080-E2080,"")</f>
        <v>1</v>
      </c>
      <c r="Z2080">
        <f ca="1">IF(OR(NOT(ISNUMBER(D2080)),ISBLANK(D2080),D2080="",ISBLANK(N2080)),"",ABS(D2080-N2080))</f>
        <v>1</v>
      </c>
      <c r="AA2080">
        <f ca="1">IF(OR(ISBLANK(J2080),ISBLANK(O2080),J2080="",O2080=""),"",IF(J2080=O2080,1,0))</f>
        <v>1</v>
      </c>
      <c r="AB2080">
        <f ca="1">IF(OR(ISBLANK(K2080),ISBLANK(Q2080),K2080="",Q2080=""),"",IF(K2080=Q2080,1,0))</f>
        <v>1</v>
      </c>
      <c r="AC2080" s="23" t="str">
        <f t="shared" ca="1" si="32"/>
        <v/>
      </c>
    </row>
    <row r="2081" spans="1:29" x14ac:dyDescent="0.25">
      <c r="A2081" s="23">
        <v>2080</v>
      </c>
      <c r="B2081">
        <v>1022</v>
      </c>
      <c r="C2081" t="str">
        <f ca="1">IFERROR(VLOOKUP($B2081,INDIRECT(nfl_game_result),MATCH(C$1,INDIRECT(nfl_game_result_header),0),FALSE),"error")</f>
        <v>2015_15_MIA@SD</v>
      </c>
      <c r="D2081">
        <f ca="1">IFERROR(IF(ISBLANK(VLOOKUP($B2081,INDIRECT(nfl_game_result),MATCH(D$1,INDIRECT(nfl_game_result_header),0),FALSE)),"",VLOOKUP($B2081,INDIRECT(nfl_game_result),MATCH(D$1,INDIRECT(nfl_game_result_header),0),FALSE)),"error")</f>
        <v>0</v>
      </c>
      <c r="E2081">
        <f ca="1">IFERROR(IF(ISBLANK(VLOOKUP($B2081,INDIRECT(nfl_game_result),MATCH(E$1,INDIRECT(nfl_game_result_header),0),FALSE)),"",VLOOKUP($B2081,INDIRECT(nfl_game_result),MATCH(E$1,INDIRECT(nfl_game_result_header),0),FALSE)),"error")</f>
        <v>-2.5</v>
      </c>
      <c r="F2081" s="23" t="str">
        <f ca="1">IFERROR(IF(ISBLANK(VLOOKUP($B2081,INDIRECT(nfl_game_result),MATCH(F$1,INDIRECT(nfl_game_result_header),0),FALSE)),"",VLOOKUP($B2081,INDIRECT(nfl_game_result),MATCH(F$1,INDIRECT(nfl_game_result_header),0),FALSE)),"error")</f>
        <v/>
      </c>
      <c r="G2081" s="23" t="str">
        <f ca="1">IFERROR(IF(ISBLANK(VLOOKUP($B2081,INDIRECT(nfl_game_result),MATCH(G$1,INDIRECT(nfl_game_result_header),0),FALSE)),"",VLOOKUP($B2081,INDIRECT(nfl_game_result),MATCH(G$1,INDIRECT(nfl_game_result_header),0),FALSE)),"error")</f>
        <v/>
      </c>
      <c r="H2081">
        <f ca="1">IFERROR(IF(ISBLANK(VLOOKUP($B2081,INDIRECT(nfl_game_result),MATCH(H$1,INDIRECT(nfl_game_result_header),0),FALSE)),"",VLOOKUP($B2081,INDIRECT(nfl_game_result),MATCH(H$1,INDIRECT(nfl_game_result_header),0),FALSE)),"error")</f>
        <v>30</v>
      </c>
      <c r="I2081">
        <f ca="1">IFERROR(IF(ISBLANK(VLOOKUP($B2081,INDIRECT(nfl_game_result),MATCH(I$1,INDIRECT(nfl_game_result_header),0),FALSE)),"",VLOOKUP($B2081,INDIRECT(nfl_game_result),MATCH(I$1,INDIRECT(nfl_game_result_header),0),FALSE)),"error")</f>
        <v>14</v>
      </c>
      <c r="J2081" t="str">
        <f ca="1">IFERROR(IF(ISBLANK(VLOOKUP($B2081,INDIRECT(nfl_game_result),MATCH(J$1,INDIRECT(nfl_game_result_header),0),FALSE)),"",VLOOKUP($B2081,INDIRECT(nfl_game_result),MATCH(J$1,INDIRECT(nfl_game_result_header),0),FALSE)),"error")</f>
        <v>SD</v>
      </c>
      <c r="K2081" t="str">
        <f ca="1">IFERROR(IF(ISBLANK(VLOOKUP($B2081,INDIRECT(nfl_game_result),MATCH(K$1,INDIRECT(nfl_game_result_header),0),FALSE)),"",VLOOKUP($B2081,INDIRECT(nfl_game_result),MATCH(K$1,INDIRECT(nfl_game_result_header),0),FALSE)),"error")</f>
        <v>SD</v>
      </c>
      <c r="L2081" s="23" t="str">
        <f ca="1">IFERROR(IF(ISBLANK(VLOOKUP($B2081,INDIRECT(nfl_game_result),MATCH(L$1,INDIRECT(nfl_game_result_header),0),FALSE)),"",VLOOKUP($B2081,INDIRECT(nfl_game_result),MATCH(L$1,INDIRECT(nfl_game_result_header),0),FALSE)),"error")</f>
        <v/>
      </c>
      <c r="M2081" t="s">
        <v>14</v>
      </c>
      <c r="N2081">
        <v>-1</v>
      </c>
      <c r="O2081" t="s">
        <v>88</v>
      </c>
      <c r="P2081">
        <v>15</v>
      </c>
      <c r="Q2081" t="s">
        <v>88</v>
      </c>
      <c r="V2081" s="23" t="s">
        <v>416</v>
      </c>
      <c r="W2081">
        <f ca="1">VALUE(LEFT(C2081, 4))</f>
        <v>2015</v>
      </c>
      <c r="X2081">
        <f ca="1">VALUE(MID(C2081,6,FIND("_",C2081,6)-6))</f>
        <v>15</v>
      </c>
      <c r="Y2081">
        <f ca="1">IF(NOT(OR(ISBLANK(D2081),ISBLANK(E2081),D2081="",E2081="")),D2081-E2081,"")</f>
        <v>2.5</v>
      </c>
      <c r="Z2081">
        <f ca="1">IF(OR(NOT(ISNUMBER(D2081)),ISBLANK(D2081),D2081="",ISBLANK(N2081)),"",ABS(D2081-N2081))</f>
        <v>1</v>
      </c>
      <c r="AA2081">
        <f ca="1">IF(OR(ISBLANK(J2081),ISBLANK(O2081),J2081="",O2081=""),"",IF(J2081=O2081,1,0))</f>
        <v>1</v>
      </c>
      <c r="AB2081">
        <f ca="1">IF(OR(ISBLANK(K2081),ISBLANK(Q2081),K2081="",Q2081=""),"",IF(K2081=Q2081,1,0))</f>
        <v>1</v>
      </c>
      <c r="AC2081" s="23" t="str">
        <f t="shared" ca="1" si="32"/>
        <v/>
      </c>
    </row>
    <row r="2082" spans="1:29" x14ac:dyDescent="0.25">
      <c r="A2082" s="23">
        <v>2081</v>
      </c>
      <c r="B2082">
        <v>1023</v>
      </c>
      <c r="C2082" t="str">
        <f ca="1">IFERROR(VLOOKUP($B2082,INDIRECT(nfl_game_result),MATCH(C$1,INDIRECT(nfl_game_result_header),0),FALSE),"error")</f>
        <v>2015_15_CIN@SFO</v>
      </c>
      <c r="D2082">
        <f ca="1">IFERROR(IF(ISBLANK(VLOOKUP($B2082,INDIRECT(nfl_game_result),MATCH(D$1,INDIRECT(nfl_game_result_header),0),FALSE)),"",VLOOKUP($B2082,INDIRECT(nfl_game_result),MATCH(D$1,INDIRECT(nfl_game_result_header),0),FALSE)),"error")</f>
        <v>4</v>
      </c>
      <c r="E2082">
        <f ca="1">IFERROR(IF(ISBLANK(VLOOKUP($B2082,INDIRECT(nfl_game_result),MATCH(E$1,INDIRECT(nfl_game_result_header),0),FALSE)),"",VLOOKUP($B2082,INDIRECT(nfl_game_result),MATCH(E$1,INDIRECT(nfl_game_result_header),0),FALSE)),"error")</f>
        <v>6.5</v>
      </c>
      <c r="F2082" s="23" t="str">
        <f ca="1">IFERROR(IF(ISBLANK(VLOOKUP($B2082,INDIRECT(nfl_game_result),MATCH(F$1,INDIRECT(nfl_game_result_header),0),FALSE)),"",VLOOKUP($B2082,INDIRECT(nfl_game_result),MATCH(F$1,INDIRECT(nfl_game_result_header),0),FALSE)),"error")</f>
        <v/>
      </c>
      <c r="G2082" s="23" t="str">
        <f ca="1">IFERROR(IF(ISBLANK(VLOOKUP($B2082,INDIRECT(nfl_game_result),MATCH(G$1,INDIRECT(nfl_game_result_header),0),FALSE)),"",VLOOKUP($B2082,INDIRECT(nfl_game_result),MATCH(G$1,INDIRECT(nfl_game_result_header),0),FALSE)),"error")</f>
        <v/>
      </c>
      <c r="H2082">
        <f ca="1">IFERROR(IF(ISBLANK(VLOOKUP($B2082,INDIRECT(nfl_game_result),MATCH(H$1,INDIRECT(nfl_game_result_header),0),FALSE)),"",VLOOKUP($B2082,INDIRECT(nfl_game_result),MATCH(H$1,INDIRECT(nfl_game_result_header),0),FALSE)),"error")</f>
        <v>14</v>
      </c>
      <c r="I2082">
        <f ca="1">IFERROR(IF(ISBLANK(VLOOKUP($B2082,INDIRECT(nfl_game_result),MATCH(I$1,INDIRECT(nfl_game_result_header),0),FALSE)),"",VLOOKUP($B2082,INDIRECT(nfl_game_result),MATCH(I$1,INDIRECT(nfl_game_result_header),0),FALSE)),"error")</f>
        <v>24</v>
      </c>
      <c r="J2082" t="str">
        <f ca="1">IFERROR(IF(ISBLANK(VLOOKUP($B2082,INDIRECT(nfl_game_result),MATCH(J$1,INDIRECT(nfl_game_result_header),0),FALSE)),"",VLOOKUP($B2082,INDIRECT(nfl_game_result),MATCH(J$1,INDIRECT(nfl_game_result_header),0),FALSE)),"error")</f>
        <v>CIN</v>
      </c>
      <c r="K2082" t="str">
        <f ca="1">IFERROR(IF(ISBLANK(VLOOKUP($B2082,INDIRECT(nfl_game_result),MATCH(K$1,INDIRECT(nfl_game_result_header),0),FALSE)),"",VLOOKUP($B2082,INDIRECT(nfl_game_result),MATCH(K$1,INDIRECT(nfl_game_result_header),0),FALSE)),"error")</f>
        <v>CIN</v>
      </c>
      <c r="L2082" s="23" t="str">
        <f ca="1">IFERROR(IF(ISBLANK(VLOOKUP($B2082,INDIRECT(nfl_game_result),MATCH(L$1,INDIRECT(nfl_game_result_header),0),FALSE)),"",VLOOKUP($B2082,INDIRECT(nfl_game_result),MATCH(L$1,INDIRECT(nfl_game_result_header),0),FALSE)),"error")</f>
        <v/>
      </c>
      <c r="M2082" t="s">
        <v>14</v>
      </c>
      <c r="N2082">
        <v>6</v>
      </c>
      <c r="O2082" t="s">
        <v>69</v>
      </c>
      <c r="P2082">
        <v>6</v>
      </c>
      <c r="Q2082" t="s">
        <v>69</v>
      </c>
      <c r="V2082" s="23" t="s">
        <v>416</v>
      </c>
      <c r="W2082">
        <f ca="1">VALUE(LEFT(C2082, 4))</f>
        <v>2015</v>
      </c>
      <c r="X2082">
        <f ca="1">VALUE(MID(C2082,6,FIND("_",C2082,6)-6))</f>
        <v>15</v>
      </c>
      <c r="Y2082">
        <f ca="1">IF(NOT(OR(ISBLANK(D2082),ISBLANK(E2082),D2082="",E2082="")),D2082-E2082,"")</f>
        <v>-2.5</v>
      </c>
      <c r="Z2082">
        <f ca="1">IF(OR(NOT(ISNUMBER(D2082)),ISBLANK(D2082),D2082="",ISBLANK(N2082)),"",ABS(D2082-N2082))</f>
        <v>2</v>
      </c>
      <c r="AA2082">
        <f ca="1">IF(OR(ISBLANK(J2082),ISBLANK(O2082),J2082="",O2082=""),"",IF(J2082=O2082,1,0))</f>
        <v>1</v>
      </c>
      <c r="AB2082">
        <f ca="1">IF(OR(ISBLANK(K2082),ISBLANK(Q2082),K2082="",Q2082=""),"",IF(K2082=Q2082,1,0))</f>
        <v>1</v>
      </c>
      <c r="AC2082" s="23" t="str">
        <f t="shared" ca="1" si="32"/>
        <v/>
      </c>
    </row>
    <row r="2083" spans="1:29" x14ac:dyDescent="0.25">
      <c r="A2083" s="23">
        <v>2082</v>
      </c>
      <c r="B2083">
        <v>1024</v>
      </c>
      <c r="C2083" t="str">
        <f ca="1">IFERROR(VLOOKUP($B2083,INDIRECT(nfl_game_result),MATCH(C$1,INDIRECT(nfl_game_result_header),0),FALSE),"error")</f>
        <v>2015_15_ARI@PHI</v>
      </c>
      <c r="D2083">
        <f ca="1">IFERROR(IF(ISBLANK(VLOOKUP($B2083,INDIRECT(nfl_game_result),MATCH(D$1,INDIRECT(nfl_game_result_header),0),FALSE)),"",VLOOKUP($B2083,INDIRECT(nfl_game_result),MATCH(D$1,INDIRECT(nfl_game_result_header),0),FALSE)),"error")</f>
        <v>3.5</v>
      </c>
      <c r="E2083">
        <f ca="1">IFERROR(IF(ISBLANK(VLOOKUP($B2083,INDIRECT(nfl_game_result),MATCH(E$1,INDIRECT(nfl_game_result_header),0),FALSE)),"",VLOOKUP($B2083,INDIRECT(nfl_game_result),MATCH(E$1,INDIRECT(nfl_game_result_header),0),FALSE)),"error")</f>
        <v>4</v>
      </c>
      <c r="F2083" s="23" t="str">
        <f ca="1">IFERROR(IF(ISBLANK(VLOOKUP($B2083,INDIRECT(nfl_game_result),MATCH(F$1,INDIRECT(nfl_game_result_header),0),FALSE)),"",VLOOKUP($B2083,INDIRECT(nfl_game_result),MATCH(F$1,INDIRECT(nfl_game_result_header),0),FALSE)),"error")</f>
        <v/>
      </c>
      <c r="G2083" s="23" t="str">
        <f ca="1">IFERROR(IF(ISBLANK(VLOOKUP($B2083,INDIRECT(nfl_game_result),MATCH(G$1,INDIRECT(nfl_game_result_header),0),FALSE)),"",VLOOKUP($B2083,INDIRECT(nfl_game_result),MATCH(G$1,INDIRECT(nfl_game_result_header),0),FALSE)),"error")</f>
        <v/>
      </c>
      <c r="H2083">
        <f ca="1">IFERROR(IF(ISBLANK(VLOOKUP($B2083,INDIRECT(nfl_game_result),MATCH(H$1,INDIRECT(nfl_game_result_header),0),FALSE)),"",VLOOKUP($B2083,INDIRECT(nfl_game_result),MATCH(H$1,INDIRECT(nfl_game_result_header),0),FALSE)),"error")</f>
        <v>17</v>
      </c>
      <c r="I2083">
        <f ca="1">IFERROR(IF(ISBLANK(VLOOKUP($B2083,INDIRECT(nfl_game_result),MATCH(I$1,INDIRECT(nfl_game_result_header),0),FALSE)),"",VLOOKUP($B2083,INDIRECT(nfl_game_result),MATCH(I$1,INDIRECT(nfl_game_result_header),0),FALSE)),"error")</f>
        <v>40</v>
      </c>
      <c r="J2083" t="str">
        <f ca="1">IFERROR(IF(ISBLANK(VLOOKUP($B2083,INDIRECT(nfl_game_result),MATCH(J$1,INDIRECT(nfl_game_result_header),0),FALSE)),"",VLOOKUP($B2083,INDIRECT(nfl_game_result),MATCH(J$1,INDIRECT(nfl_game_result_header),0),FALSE)),"error")</f>
        <v>ARI</v>
      </c>
      <c r="K2083" t="str">
        <f ca="1">IFERROR(IF(ISBLANK(VLOOKUP($B2083,INDIRECT(nfl_game_result),MATCH(K$1,INDIRECT(nfl_game_result_header),0),FALSE)),"",VLOOKUP($B2083,INDIRECT(nfl_game_result),MATCH(K$1,INDIRECT(nfl_game_result_header),0),FALSE)),"error")</f>
        <v>ARI</v>
      </c>
      <c r="L2083" s="23" t="str">
        <f ca="1">IFERROR(IF(ISBLANK(VLOOKUP($B2083,INDIRECT(nfl_game_result),MATCH(L$1,INDIRECT(nfl_game_result_header),0),FALSE)),"",VLOOKUP($B2083,INDIRECT(nfl_game_result),MATCH(L$1,INDIRECT(nfl_game_result_header),0),FALSE)),"error")</f>
        <v/>
      </c>
      <c r="M2083" t="s">
        <v>14</v>
      </c>
      <c r="N2083">
        <v>1</v>
      </c>
      <c r="O2083" t="s">
        <v>64</v>
      </c>
      <c r="P2083">
        <v>2</v>
      </c>
      <c r="Q2083" t="s">
        <v>64</v>
      </c>
      <c r="V2083" s="23" t="s">
        <v>416</v>
      </c>
      <c r="W2083">
        <f ca="1">VALUE(LEFT(C2083, 4))</f>
        <v>2015</v>
      </c>
      <c r="X2083">
        <f ca="1">VALUE(MID(C2083,6,FIND("_",C2083,6)-6))</f>
        <v>15</v>
      </c>
      <c r="Y2083">
        <f ca="1">IF(NOT(OR(ISBLANK(D2083),ISBLANK(E2083),D2083="",E2083="")),D2083-E2083,"")</f>
        <v>-0.5</v>
      </c>
      <c r="Z2083">
        <f ca="1">IF(OR(NOT(ISNUMBER(D2083)),ISBLANK(D2083),D2083="",ISBLANK(N2083)),"",ABS(D2083-N2083))</f>
        <v>2.5</v>
      </c>
      <c r="AA2083">
        <f ca="1">IF(OR(ISBLANK(J2083),ISBLANK(O2083),J2083="",O2083=""),"",IF(J2083=O2083,1,0))</f>
        <v>1</v>
      </c>
      <c r="AB2083">
        <f ca="1">IF(OR(ISBLANK(K2083),ISBLANK(Q2083),K2083="",Q2083=""),"",IF(K2083=Q2083,1,0))</f>
        <v>1</v>
      </c>
      <c r="AC2083" s="23" t="str">
        <f t="shared" ca="1" si="32"/>
        <v/>
      </c>
    </row>
    <row r="2084" spans="1:29" x14ac:dyDescent="0.25">
      <c r="A2084" s="23">
        <v>2083</v>
      </c>
      <c r="B2084">
        <v>1025</v>
      </c>
      <c r="C2084" t="str">
        <f ca="1">IFERROR(VLOOKUP($B2084,INDIRECT(nfl_game_result),MATCH(C$1,INDIRECT(nfl_game_result_header),0),FALSE),"error")</f>
        <v>2015_15_DET@NOR</v>
      </c>
      <c r="D2084">
        <f ca="1">IFERROR(IF(ISBLANK(VLOOKUP($B2084,INDIRECT(nfl_game_result),MATCH(D$1,INDIRECT(nfl_game_result_header),0),FALSE)),"",VLOOKUP($B2084,INDIRECT(nfl_game_result),MATCH(D$1,INDIRECT(nfl_game_result_header),0),FALSE)),"error")</f>
        <v>-3</v>
      </c>
      <c r="E2084">
        <f ca="1">IFERROR(IF(ISBLANK(VLOOKUP($B2084,INDIRECT(nfl_game_result),MATCH(E$1,INDIRECT(nfl_game_result_header),0),FALSE)),"",VLOOKUP($B2084,INDIRECT(nfl_game_result),MATCH(E$1,INDIRECT(nfl_game_result_header),0),FALSE)),"error")</f>
        <v>-3</v>
      </c>
      <c r="F2084" s="23" t="str">
        <f ca="1">IFERROR(IF(ISBLANK(VLOOKUP($B2084,INDIRECT(nfl_game_result),MATCH(F$1,INDIRECT(nfl_game_result_header),0),FALSE)),"",VLOOKUP($B2084,INDIRECT(nfl_game_result),MATCH(F$1,INDIRECT(nfl_game_result_header),0),FALSE)),"error")</f>
        <v/>
      </c>
      <c r="G2084" s="23" t="str">
        <f ca="1">IFERROR(IF(ISBLANK(VLOOKUP($B2084,INDIRECT(nfl_game_result),MATCH(G$1,INDIRECT(nfl_game_result_header),0),FALSE)),"",VLOOKUP($B2084,INDIRECT(nfl_game_result),MATCH(G$1,INDIRECT(nfl_game_result_header),0),FALSE)),"error")</f>
        <v/>
      </c>
      <c r="H2084">
        <f ca="1">IFERROR(IF(ISBLANK(VLOOKUP($B2084,INDIRECT(nfl_game_result),MATCH(H$1,INDIRECT(nfl_game_result_header),0),FALSE)),"",VLOOKUP($B2084,INDIRECT(nfl_game_result),MATCH(H$1,INDIRECT(nfl_game_result_header),0),FALSE)),"error")</f>
        <v>27</v>
      </c>
      <c r="I2084">
        <f ca="1">IFERROR(IF(ISBLANK(VLOOKUP($B2084,INDIRECT(nfl_game_result),MATCH(I$1,INDIRECT(nfl_game_result_header),0),FALSE)),"",VLOOKUP($B2084,INDIRECT(nfl_game_result),MATCH(I$1,INDIRECT(nfl_game_result_header),0),FALSE)),"error")</f>
        <v>35</v>
      </c>
      <c r="J2084" t="str">
        <f ca="1">IFERROR(IF(ISBLANK(VLOOKUP($B2084,INDIRECT(nfl_game_result),MATCH(J$1,INDIRECT(nfl_game_result_header),0),FALSE)),"",VLOOKUP($B2084,INDIRECT(nfl_game_result),MATCH(J$1,INDIRECT(nfl_game_result_header),0),FALSE)),"error")</f>
        <v>DET</v>
      </c>
      <c r="K2084" t="str">
        <f ca="1">IFERROR(IF(ISBLANK(VLOOKUP($B2084,INDIRECT(nfl_game_result),MATCH(K$1,INDIRECT(nfl_game_result_header),0),FALSE)),"",VLOOKUP($B2084,INDIRECT(nfl_game_result),MATCH(K$1,INDIRECT(nfl_game_result_header),0),FALSE)),"error")</f>
        <v>DET</v>
      </c>
      <c r="L2084" s="23" t="str">
        <f ca="1">IFERROR(IF(ISBLANK(VLOOKUP($B2084,INDIRECT(nfl_game_result),MATCH(L$1,INDIRECT(nfl_game_result_header),0),FALSE)),"",VLOOKUP($B2084,INDIRECT(nfl_game_result),MATCH(L$1,INDIRECT(nfl_game_result_header),0),FALSE)),"error")</f>
        <v/>
      </c>
      <c r="M2084" t="s">
        <v>14</v>
      </c>
      <c r="N2084">
        <v>-5</v>
      </c>
      <c r="O2084" t="s">
        <v>335</v>
      </c>
      <c r="P2084">
        <v>1</v>
      </c>
      <c r="Q2084" t="s">
        <v>335</v>
      </c>
      <c r="V2084" s="23" t="s">
        <v>416</v>
      </c>
      <c r="W2084">
        <f ca="1">VALUE(LEFT(C2084, 4))</f>
        <v>2015</v>
      </c>
      <c r="X2084">
        <f ca="1">VALUE(MID(C2084,6,FIND("_",C2084,6)-6))</f>
        <v>15</v>
      </c>
      <c r="Y2084">
        <f ca="1">IF(NOT(OR(ISBLANK(D2084),ISBLANK(E2084),D2084="",E2084="")),D2084-E2084,"")</f>
        <v>0</v>
      </c>
      <c r="Z2084">
        <f ca="1">IF(OR(NOT(ISNUMBER(D2084)),ISBLANK(D2084),D2084="",ISBLANK(N2084)),"",ABS(D2084-N2084))</f>
        <v>2</v>
      </c>
      <c r="AA2084">
        <f ca="1">IF(OR(ISBLANK(J2084),ISBLANK(O2084),J2084="",O2084=""),"",IF(J2084=O2084,1,0))</f>
        <v>0</v>
      </c>
      <c r="AB2084">
        <f ca="1">IF(OR(ISBLANK(K2084),ISBLANK(Q2084),K2084="",Q2084=""),"",IF(K2084=Q2084,1,0))</f>
        <v>0</v>
      </c>
      <c r="AC2084" s="23" t="str">
        <f t="shared" ca="1" si="32"/>
        <v/>
      </c>
    </row>
    <row r="2085" spans="1:29" x14ac:dyDescent="0.25">
      <c r="A2085" s="23">
        <v>2084</v>
      </c>
      <c r="B2085">
        <v>1026</v>
      </c>
      <c r="C2085" t="str">
        <f ca="1">IFERROR(VLOOKUP($B2085,INDIRECT(nfl_game_result),MATCH(C$1,INDIRECT(nfl_game_result_header),0),FALSE),"error")</f>
        <v>2015_16_SD@OAK</v>
      </c>
      <c r="D2085">
        <f ca="1">IFERROR(IF(ISBLANK(VLOOKUP($B2085,INDIRECT(nfl_game_result),MATCH(D$1,INDIRECT(nfl_game_result_header),0),FALSE)),"",VLOOKUP($B2085,INDIRECT(nfl_game_result),MATCH(D$1,INDIRECT(nfl_game_result_header),0),FALSE)),"error")</f>
        <v>-5.5</v>
      </c>
      <c r="E2085">
        <f ca="1">IFERROR(IF(ISBLANK(VLOOKUP($B2085,INDIRECT(nfl_game_result),MATCH(E$1,INDIRECT(nfl_game_result_header),0),FALSE)),"",VLOOKUP($B2085,INDIRECT(nfl_game_result),MATCH(E$1,INDIRECT(nfl_game_result_header),0),FALSE)),"error")</f>
        <v>-6</v>
      </c>
      <c r="F2085" s="23" t="str">
        <f ca="1">IFERROR(IF(ISBLANK(VLOOKUP($B2085,INDIRECT(nfl_game_result),MATCH(F$1,INDIRECT(nfl_game_result_header),0),FALSE)),"",VLOOKUP($B2085,INDIRECT(nfl_game_result),MATCH(F$1,INDIRECT(nfl_game_result_header),0),FALSE)),"error")</f>
        <v/>
      </c>
      <c r="G2085" s="23" t="str">
        <f ca="1">IFERROR(IF(ISBLANK(VLOOKUP($B2085,INDIRECT(nfl_game_result),MATCH(G$1,INDIRECT(nfl_game_result_header),0),FALSE)),"",VLOOKUP($B2085,INDIRECT(nfl_game_result),MATCH(G$1,INDIRECT(nfl_game_result_header),0),FALSE)),"error")</f>
        <v/>
      </c>
      <c r="H2085">
        <f ca="1">IFERROR(IF(ISBLANK(VLOOKUP($B2085,INDIRECT(nfl_game_result),MATCH(H$1,INDIRECT(nfl_game_result_header),0),FALSE)),"",VLOOKUP($B2085,INDIRECT(nfl_game_result),MATCH(H$1,INDIRECT(nfl_game_result_header),0),FALSE)),"error")</f>
        <v>23</v>
      </c>
      <c r="I2085">
        <f ca="1">IFERROR(IF(ISBLANK(VLOOKUP($B2085,INDIRECT(nfl_game_result),MATCH(I$1,INDIRECT(nfl_game_result_header),0),FALSE)),"",VLOOKUP($B2085,INDIRECT(nfl_game_result),MATCH(I$1,INDIRECT(nfl_game_result_header),0),FALSE)),"error")</f>
        <v>20</v>
      </c>
      <c r="J2085" t="str">
        <f ca="1">IFERROR(IF(ISBLANK(VLOOKUP($B2085,INDIRECT(nfl_game_result),MATCH(J$1,INDIRECT(nfl_game_result_header),0),FALSE)),"",VLOOKUP($B2085,INDIRECT(nfl_game_result),MATCH(J$1,INDIRECT(nfl_game_result_header),0),FALSE)),"error")</f>
        <v>SD</v>
      </c>
      <c r="K2085" t="str">
        <f ca="1">IFERROR(IF(ISBLANK(VLOOKUP($B2085,INDIRECT(nfl_game_result),MATCH(K$1,INDIRECT(nfl_game_result_header),0),FALSE)),"",VLOOKUP($B2085,INDIRECT(nfl_game_result),MATCH(K$1,INDIRECT(nfl_game_result_header),0),FALSE)),"error")</f>
        <v>OAK</v>
      </c>
      <c r="L2085" s="23" t="str">
        <f ca="1">IFERROR(IF(ISBLANK(VLOOKUP($B2085,INDIRECT(nfl_game_result),MATCH(L$1,INDIRECT(nfl_game_result_header),0),FALSE)),"",VLOOKUP($B2085,INDIRECT(nfl_game_result),MATCH(L$1,INDIRECT(nfl_game_result_header),0),FALSE)),"error")</f>
        <v/>
      </c>
      <c r="M2085" t="s">
        <v>16</v>
      </c>
      <c r="N2085">
        <v>-5</v>
      </c>
      <c r="O2085" t="s">
        <v>85</v>
      </c>
      <c r="P2085">
        <v>13</v>
      </c>
      <c r="Q2085" t="s">
        <v>85</v>
      </c>
      <c r="V2085" s="23" t="s">
        <v>416</v>
      </c>
      <c r="W2085">
        <f ca="1">VALUE(LEFT(C2085, 4))</f>
        <v>2015</v>
      </c>
      <c r="X2085">
        <f ca="1">VALUE(MID(C2085,6,FIND("_",C2085,6)-6))</f>
        <v>16</v>
      </c>
      <c r="Y2085">
        <f ca="1">IF(NOT(OR(ISBLANK(D2085),ISBLANK(E2085),D2085="",E2085="")),D2085-E2085,"")</f>
        <v>0.5</v>
      </c>
      <c r="Z2085">
        <f ca="1">IF(OR(NOT(ISNUMBER(D2085)),ISBLANK(D2085),D2085="",ISBLANK(N2085)),"",ABS(D2085-N2085))</f>
        <v>0.5</v>
      </c>
      <c r="AA2085">
        <f ca="1">IF(OR(ISBLANK(J2085),ISBLANK(O2085),J2085="",O2085=""),"",IF(J2085=O2085,1,0))</f>
        <v>0</v>
      </c>
      <c r="AB2085">
        <f ca="1">IF(OR(ISBLANK(K2085),ISBLANK(Q2085),K2085="",Q2085=""),"",IF(K2085=Q2085,1,0))</f>
        <v>1</v>
      </c>
      <c r="AC2085" s="23" t="str">
        <f t="shared" ca="1" si="32"/>
        <v/>
      </c>
    </row>
    <row r="2086" spans="1:29" x14ac:dyDescent="0.25">
      <c r="A2086" s="23">
        <v>2085</v>
      </c>
      <c r="B2086">
        <v>1027</v>
      </c>
      <c r="C2086" t="str">
        <f ca="1">IFERROR(VLOOKUP($B2086,INDIRECT(nfl_game_result),MATCH(C$1,INDIRECT(nfl_game_result_header),0),FALSE),"error")</f>
        <v>2015_16_WAS@PHI</v>
      </c>
      <c r="D2086">
        <f ca="1">IFERROR(IF(ISBLANK(VLOOKUP($B2086,INDIRECT(nfl_game_result),MATCH(D$1,INDIRECT(nfl_game_result_header),0),FALSE)),"",VLOOKUP($B2086,INDIRECT(nfl_game_result),MATCH(D$1,INDIRECT(nfl_game_result_header),0),FALSE)),"error")</f>
        <v>-3.5</v>
      </c>
      <c r="E2086">
        <f ca="1">IFERROR(IF(ISBLANK(VLOOKUP($B2086,INDIRECT(nfl_game_result),MATCH(E$1,INDIRECT(nfl_game_result_header),0),FALSE)),"",VLOOKUP($B2086,INDIRECT(nfl_game_result),MATCH(E$1,INDIRECT(nfl_game_result_header),0),FALSE)),"error")</f>
        <v>-3</v>
      </c>
      <c r="F2086" s="23" t="str">
        <f ca="1">IFERROR(IF(ISBLANK(VLOOKUP($B2086,INDIRECT(nfl_game_result),MATCH(F$1,INDIRECT(nfl_game_result_header),0),FALSE)),"",VLOOKUP($B2086,INDIRECT(nfl_game_result),MATCH(F$1,INDIRECT(nfl_game_result_header),0),FALSE)),"error")</f>
        <v/>
      </c>
      <c r="G2086" s="23" t="str">
        <f ca="1">IFERROR(IF(ISBLANK(VLOOKUP($B2086,INDIRECT(nfl_game_result),MATCH(G$1,INDIRECT(nfl_game_result_header),0),FALSE)),"",VLOOKUP($B2086,INDIRECT(nfl_game_result),MATCH(G$1,INDIRECT(nfl_game_result_header),0),FALSE)),"error")</f>
        <v/>
      </c>
      <c r="H2086">
        <f ca="1">IFERROR(IF(ISBLANK(VLOOKUP($B2086,INDIRECT(nfl_game_result),MATCH(H$1,INDIRECT(nfl_game_result_header),0),FALSE)),"",VLOOKUP($B2086,INDIRECT(nfl_game_result),MATCH(H$1,INDIRECT(nfl_game_result_header),0),FALSE)),"error")</f>
        <v>24</v>
      </c>
      <c r="I2086">
        <f ca="1">IFERROR(IF(ISBLANK(VLOOKUP($B2086,INDIRECT(nfl_game_result),MATCH(I$1,INDIRECT(nfl_game_result_header),0),FALSE)),"",VLOOKUP($B2086,INDIRECT(nfl_game_result),MATCH(I$1,INDIRECT(nfl_game_result_header),0),FALSE)),"error")</f>
        <v>38</v>
      </c>
      <c r="J2086" t="str">
        <f ca="1">IFERROR(IF(ISBLANK(VLOOKUP($B2086,INDIRECT(nfl_game_result),MATCH(J$1,INDIRECT(nfl_game_result_header),0),FALSE)),"",VLOOKUP($B2086,INDIRECT(nfl_game_result),MATCH(J$1,INDIRECT(nfl_game_result_header),0),FALSE)),"error")</f>
        <v>WAS</v>
      </c>
      <c r="K2086" t="str">
        <f ca="1">IFERROR(IF(ISBLANK(VLOOKUP($B2086,INDIRECT(nfl_game_result),MATCH(K$1,INDIRECT(nfl_game_result_header),0),FALSE)),"",VLOOKUP($B2086,INDIRECT(nfl_game_result),MATCH(K$1,INDIRECT(nfl_game_result_header),0),FALSE)),"error")</f>
        <v>WAS</v>
      </c>
      <c r="L2086" s="23" t="str">
        <f ca="1">IFERROR(IF(ISBLANK(VLOOKUP($B2086,INDIRECT(nfl_game_result),MATCH(L$1,INDIRECT(nfl_game_result_header),0),FALSE)),"",VLOOKUP($B2086,INDIRECT(nfl_game_result),MATCH(L$1,INDIRECT(nfl_game_result_header),0),FALSE)),"error")</f>
        <v/>
      </c>
      <c r="M2086" t="s">
        <v>16</v>
      </c>
      <c r="N2086">
        <v>-3</v>
      </c>
      <c r="O2086" t="s">
        <v>86</v>
      </c>
      <c r="P2086">
        <v>10</v>
      </c>
      <c r="Q2086" t="s">
        <v>86</v>
      </c>
      <c r="V2086" s="23" t="s">
        <v>416</v>
      </c>
      <c r="W2086">
        <f ca="1">VALUE(LEFT(C2086, 4))</f>
        <v>2015</v>
      </c>
      <c r="X2086">
        <f ca="1">VALUE(MID(C2086,6,FIND("_",C2086,6)-6))</f>
        <v>16</v>
      </c>
      <c r="Y2086">
        <f ca="1">IF(NOT(OR(ISBLANK(D2086),ISBLANK(E2086),D2086="",E2086="")),D2086-E2086,"")</f>
        <v>-0.5</v>
      </c>
      <c r="Z2086">
        <f ca="1">IF(OR(NOT(ISNUMBER(D2086)),ISBLANK(D2086),D2086="",ISBLANK(N2086)),"",ABS(D2086-N2086))</f>
        <v>0.5</v>
      </c>
      <c r="AA2086">
        <f ca="1">IF(OR(ISBLANK(J2086),ISBLANK(O2086),J2086="",O2086=""),"",IF(J2086=O2086,1,0))</f>
        <v>0</v>
      </c>
      <c r="AB2086">
        <f ca="1">IF(OR(ISBLANK(K2086),ISBLANK(Q2086),K2086="",Q2086=""),"",IF(K2086=Q2086,1,0))</f>
        <v>0</v>
      </c>
      <c r="AC2086" s="23" t="str">
        <f t="shared" ca="1" si="32"/>
        <v/>
      </c>
    </row>
    <row r="2087" spans="1:29" x14ac:dyDescent="0.25">
      <c r="A2087" s="23">
        <v>2086</v>
      </c>
      <c r="B2087">
        <v>1028</v>
      </c>
      <c r="C2087" t="str">
        <f ca="1">IFERROR(VLOOKUP($B2087,INDIRECT(nfl_game_result),MATCH(C$1,INDIRECT(nfl_game_result_header),0),FALSE),"error")</f>
        <v>2015_16_DAL@BUF</v>
      </c>
      <c r="D2087">
        <f ca="1">IFERROR(IF(ISBLANK(VLOOKUP($B2087,INDIRECT(nfl_game_result),MATCH(D$1,INDIRECT(nfl_game_result_header),0),FALSE)),"",VLOOKUP($B2087,INDIRECT(nfl_game_result),MATCH(D$1,INDIRECT(nfl_game_result_header),0),FALSE)),"error")</f>
        <v>-6</v>
      </c>
      <c r="E2087">
        <f ca="1">IFERROR(IF(ISBLANK(VLOOKUP($B2087,INDIRECT(nfl_game_result),MATCH(E$1,INDIRECT(nfl_game_result_header),0),FALSE)),"",VLOOKUP($B2087,INDIRECT(nfl_game_result),MATCH(E$1,INDIRECT(nfl_game_result_header),0),FALSE)),"error")</f>
        <v>-6.5</v>
      </c>
      <c r="F2087" s="23" t="str">
        <f ca="1">IFERROR(IF(ISBLANK(VLOOKUP($B2087,INDIRECT(nfl_game_result),MATCH(F$1,INDIRECT(nfl_game_result_header),0),FALSE)),"",VLOOKUP($B2087,INDIRECT(nfl_game_result),MATCH(F$1,INDIRECT(nfl_game_result_header),0),FALSE)),"error")</f>
        <v/>
      </c>
      <c r="G2087" s="23" t="str">
        <f ca="1">IFERROR(IF(ISBLANK(VLOOKUP($B2087,INDIRECT(nfl_game_result),MATCH(G$1,INDIRECT(nfl_game_result_header),0),FALSE)),"",VLOOKUP($B2087,INDIRECT(nfl_game_result),MATCH(G$1,INDIRECT(nfl_game_result_header),0),FALSE)),"error")</f>
        <v/>
      </c>
      <c r="H2087">
        <f ca="1">IFERROR(IF(ISBLANK(VLOOKUP($B2087,INDIRECT(nfl_game_result),MATCH(H$1,INDIRECT(nfl_game_result_header),0),FALSE)),"",VLOOKUP($B2087,INDIRECT(nfl_game_result),MATCH(H$1,INDIRECT(nfl_game_result_header),0),FALSE)),"error")</f>
        <v>16</v>
      </c>
      <c r="I2087">
        <f ca="1">IFERROR(IF(ISBLANK(VLOOKUP($B2087,INDIRECT(nfl_game_result),MATCH(I$1,INDIRECT(nfl_game_result_header),0),FALSE)),"",VLOOKUP($B2087,INDIRECT(nfl_game_result),MATCH(I$1,INDIRECT(nfl_game_result_header),0),FALSE)),"error")</f>
        <v>6</v>
      </c>
      <c r="J2087" t="str">
        <f ca="1">IFERROR(IF(ISBLANK(VLOOKUP($B2087,INDIRECT(nfl_game_result),MATCH(J$1,INDIRECT(nfl_game_result_header),0),FALSE)),"",VLOOKUP($B2087,INDIRECT(nfl_game_result),MATCH(J$1,INDIRECT(nfl_game_result_header),0),FALSE)),"error")</f>
        <v>BUF</v>
      </c>
      <c r="K2087" t="str">
        <f ca="1">IFERROR(IF(ISBLANK(VLOOKUP($B2087,INDIRECT(nfl_game_result),MATCH(K$1,INDIRECT(nfl_game_result_header),0),FALSE)),"",VLOOKUP($B2087,INDIRECT(nfl_game_result),MATCH(K$1,INDIRECT(nfl_game_result_header),0),FALSE)),"error")</f>
        <v>BUF</v>
      </c>
      <c r="L2087" s="23" t="str">
        <f ca="1">IFERROR(IF(ISBLANK(VLOOKUP($B2087,INDIRECT(nfl_game_result),MATCH(L$1,INDIRECT(nfl_game_result_header),0),FALSE)),"",VLOOKUP($B2087,INDIRECT(nfl_game_result),MATCH(L$1,INDIRECT(nfl_game_result_header),0),FALSE)),"error")</f>
        <v/>
      </c>
      <c r="M2087" t="s">
        <v>16</v>
      </c>
      <c r="N2087">
        <v>-4</v>
      </c>
      <c r="O2087" t="s">
        <v>66</v>
      </c>
      <c r="P2087">
        <v>9</v>
      </c>
      <c r="Q2087" t="s">
        <v>66</v>
      </c>
      <c r="V2087" s="23" t="s">
        <v>416</v>
      </c>
      <c r="W2087">
        <f ca="1">VALUE(LEFT(C2087, 4))</f>
        <v>2015</v>
      </c>
      <c r="X2087">
        <f ca="1">VALUE(MID(C2087,6,FIND("_",C2087,6)-6))</f>
        <v>16</v>
      </c>
      <c r="Y2087">
        <f ca="1">IF(NOT(OR(ISBLANK(D2087),ISBLANK(E2087),D2087="",E2087="")),D2087-E2087,"")</f>
        <v>0.5</v>
      </c>
      <c r="Z2087">
        <f ca="1">IF(OR(NOT(ISNUMBER(D2087)),ISBLANK(D2087),D2087="",ISBLANK(N2087)),"",ABS(D2087-N2087))</f>
        <v>2</v>
      </c>
      <c r="AA2087">
        <f ca="1">IF(OR(ISBLANK(J2087),ISBLANK(O2087),J2087="",O2087=""),"",IF(J2087=O2087,1,0))</f>
        <v>1</v>
      </c>
      <c r="AB2087">
        <f ca="1">IF(OR(ISBLANK(K2087),ISBLANK(Q2087),K2087="",Q2087=""),"",IF(K2087=Q2087,1,0))</f>
        <v>1</v>
      </c>
      <c r="AC2087" s="23" t="str">
        <f t="shared" ca="1" si="32"/>
        <v/>
      </c>
    </row>
    <row r="2088" spans="1:29" x14ac:dyDescent="0.25">
      <c r="A2088" s="23">
        <v>2087</v>
      </c>
      <c r="B2088">
        <v>1029</v>
      </c>
      <c r="C2088" t="str">
        <f ca="1">IFERROR(VLOOKUP($B2088,INDIRECT(nfl_game_result),MATCH(C$1,INDIRECT(nfl_game_result_header),0),FALSE),"error")</f>
        <v>2015_16_NWE@NYJ</v>
      </c>
      <c r="D2088">
        <f ca="1">IFERROR(IF(ISBLANK(VLOOKUP($B2088,INDIRECT(nfl_game_result),MATCH(D$1,INDIRECT(nfl_game_result_header),0),FALSE)),"",VLOOKUP($B2088,INDIRECT(nfl_game_result),MATCH(D$1,INDIRECT(nfl_game_result_header),0),FALSE)),"error")</f>
        <v>3</v>
      </c>
      <c r="E2088">
        <f ca="1">IFERROR(IF(ISBLANK(VLOOKUP($B2088,INDIRECT(nfl_game_result),MATCH(E$1,INDIRECT(nfl_game_result_header),0),FALSE)),"",VLOOKUP($B2088,INDIRECT(nfl_game_result),MATCH(E$1,INDIRECT(nfl_game_result_header),0),FALSE)),"error")</f>
        <v>3</v>
      </c>
      <c r="F2088" s="23" t="str">
        <f ca="1">IFERROR(IF(ISBLANK(VLOOKUP($B2088,INDIRECT(nfl_game_result),MATCH(F$1,INDIRECT(nfl_game_result_header),0),FALSE)),"",VLOOKUP($B2088,INDIRECT(nfl_game_result),MATCH(F$1,INDIRECT(nfl_game_result_header),0),FALSE)),"error")</f>
        <v/>
      </c>
      <c r="G2088" s="23" t="str">
        <f ca="1">IFERROR(IF(ISBLANK(VLOOKUP($B2088,INDIRECT(nfl_game_result),MATCH(G$1,INDIRECT(nfl_game_result_header),0),FALSE)),"",VLOOKUP($B2088,INDIRECT(nfl_game_result),MATCH(G$1,INDIRECT(nfl_game_result_header),0),FALSE)),"error")</f>
        <v/>
      </c>
      <c r="H2088">
        <f ca="1">IFERROR(IF(ISBLANK(VLOOKUP($B2088,INDIRECT(nfl_game_result),MATCH(H$1,INDIRECT(nfl_game_result_header),0),FALSE)),"",VLOOKUP($B2088,INDIRECT(nfl_game_result),MATCH(H$1,INDIRECT(nfl_game_result_header),0),FALSE)),"error")</f>
        <v>26</v>
      </c>
      <c r="I2088">
        <f ca="1">IFERROR(IF(ISBLANK(VLOOKUP($B2088,INDIRECT(nfl_game_result),MATCH(I$1,INDIRECT(nfl_game_result_header),0),FALSE)),"",VLOOKUP($B2088,INDIRECT(nfl_game_result),MATCH(I$1,INDIRECT(nfl_game_result_header),0),FALSE)),"error")</f>
        <v>20</v>
      </c>
      <c r="J2088" t="str">
        <f ca="1">IFERROR(IF(ISBLANK(VLOOKUP($B2088,INDIRECT(nfl_game_result),MATCH(J$1,INDIRECT(nfl_game_result_header),0),FALSE)),"",VLOOKUP($B2088,INDIRECT(nfl_game_result),MATCH(J$1,INDIRECT(nfl_game_result_header),0),FALSE)),"error")</f>
        <v>NYJ</v>
      </c>
      <c r="K2088" t="str">
        <f ca="1">IFERROR(IF(ISBLANK(VLOOKUP($B2088,INDIRECT(nfl_game_result),MATCH(K$1,INDIRECT(nfl_game_result_header),0),FALSE)),"",VLOOKUP($B2088,INDIRECT(nfl_game_result),MATCH(K$1,INDIRECT(nfl_game_result_header),0),FALSE)),"error")</f>
        <v>NYJ</v>
      </c>
      <c r="L2088" s="23" t="str">
        <f ca="1">IFERROR(IF(ISBLANK(VLOOKUP($B2088,INDIRECT(nfl_game_result),MATCH(L$1,INDIRECT(nfl_game_result_header),0),FALSE)),"",VLOOKUP($B2088,INDIRECT(nfl_game_result),MATCH(L$1,INDIRECT(nfl_game_result_header),0),FALSE)),"error")</f>
        <v/>
      </c>
      <c r="M2088" t="s">
        <v>16</v>
      </c>
      <c r="N2088">
        <v>6</v>
      </c>
      <c r="O2088" t="s">
        <v>332</v>
      </c>
      <c r="P2088">
        <v>3</v>
      </c>
      <c r="Q2088" t="s">
        <v>332</v>
      </c>
      <c r="V2088" s="23" t="s">
        <v>416</v>
      </c>
      <c r="W2088">
        <f ca="1">VALUE(LEFT(C2088, 4))</f>
        <v>2015</v>
      </c>
      <c r="X2088">
        <f ca="1">VALUE(MID(C2088,6,FIND("_",C2088,6)-6))</f>
        <v>16</v>
      </c>
      <c r="Y2088">
        <f ca="1">IF(NOT(OR(ISBLANK(D2088),ISBLANK(E2088),D2088="",E2088="")),D2088-E2088,"")</f>
        <v>0</v>
      </c>
      <c r="Z2088">
        <f ca="1">IF(OR(NOT(ISNUMBER(D2088)),ISBLANK(D2088),D2088="",ISBLANK(N2088)),"",ABS(D2088-N2088))</f>
        <v>3</v>
      </c>
      <c r="AA2088">
        <f ca="1">IF(OR(ISBLANK(J2088),ISBLANK(O2088),J2088="",O2088=""),"",IF(J2088=O2088,1,0))</f>
        <v>0</v>
      </c>
      <c r="AB2088">
        <f ca="1">IF(OR(ISBLANK(K2088),ISBLANK(Q2088),K2088="",Q2088=""),"",IF(K2088=Q2088,1,0))</f>
        <v>0</v>
      </c>
      <c r="AC2088" s="23" t="str">
        <f t="shared" ca="1" si="32"/>
        <v/>
      </c>
    </row>
    <row r="2089" spans="1:29" x14ac:dyDescent="0.25">
      <c r="A2089" s="23">
        <v>2088</v>
      </c>
      <c r="B2089">
        <v>1030</v>
      </c>
      <c r="C2089" t="str">
        <f ca="1">IFERROR(VLOOKUP($B2089,INDIRECT(nfl_game_result),MATCH(C$1,INDIRECT(nfl_game_result_header),0),FALSE),"error")</f>
        <v>2015_16_HOU@TEN</v>
      </c>
      <c r="D2089">
        <f ca="1">IFERROR(IF(ISBLANK(VLOOKUP($B2089,INDIRECT(nfl_game_result),MATCH(D$1,INDIRECT(nfl_game_result_header),0),FALSE)),"",VLOOKUP($B2089,INDIRECT(nfl_game_result),MATCH(D$1,INDIRECT(nfl_game_result_header),0),FALSE)),"error")</f>
        <v>0</v>
      </c>
      <c r="E2089">
        <f ca="1">IFERROR(IF(ISBLANK(VLOOKUP($B2089,INDIRECT(nfl_game_result),MATCH(E$1,INDIRECT(nfl_game_result_header),0),FALSE)),"",VLOOKUP($B2089,INDIRECT(nfl_game_result),MATCH(E$1,INDIRECT(nfl_game_result_header),0),FALSE)),"error")</f>
        <v>3.5</v>
      </c>
      <c r="F2089" s="23" t="str">
        <f ca="1">IFERROR(IF(ISBLANK(VLOOKUP($B2089,INDIRECT(nfl_game_result),MATCH(F$1,INDIRECT(nfl_game_result_header),0),FALSE)),"",VLOOKUP($B2089,INDIRECT(nfl_game_result),MATCH(F$1,INDIRECT(nfl_game_result_header),0),FALSE)),"error")</f>
        <v/>
      </c>
      <c r="G2089" s="23" t="str">
        <f ca="1">IFERROR(IF(ISBLANK(VLOOKUP($B2089,INDIRECT(nfl_game_result),MATCH(G$1,INDIRECT(nfl_game_result_header),0),FALSE)),"",VLOOKUP($B2089,INDIRECT(nfl_game_result),MATCH(G$1,INDIRECT(nfl_game_result_header),0),FALSE)),"error")</f>
        <v/>
      </c>
      <c r="H2089">
        <f ca="1">IFERROR(IF(ISBLANK(VLOOKUP($B2089,INDIRECT(nfl_game_result),MATCH(H$1,INDIRECT(nfl_game_result_header),0),FALSE)),"",VLOOKUP($B2089,INDIRECT(nfl_game_result),MATCH(H$1,INDIRECT(nfl_game_result_header),0),FALSE)),"error")</f>
        <v>6</v>
      </c>
      <c r="I2089">
        <f ca="1">IFERROR(IF(ISBLANK(VLOOKUP($B2089,INDIRECT(nfl_game_result),MATCH(I$1,INDIRECT(nfl_game_result_header),0),FALSE)),"",VLOOKUP($B2089,INDIRECT(nfl_game_result),MATCH(I$1,INDIRECT(nfl_game_result_header),0),FALSE)),"error")</f>
        <v>34</v>
      </c>
      <c r="J2089" t="str">
        <f ca="1">IFERROR(IF(ISBLANK(VLOOKUP($B2089,INDIRECT(nfl_game_result),MATCH(J$1,INDIRECT(nfl_game_result_header),0),FALSE)),"",VLOOKUP($B2089,INDIRECT(nfl_game_result),MATCH(J$1,INDIRECT(nfl_game_result_header),0),FALSE)),"error")</f>
        <v>HOU</v>
      </c>
      <c r="K2089" t="str">
        <f ca="1">IFERROR(IF(ISBLANK(VLOOKUP($B2089,INDIRECT(nfl_game_result),MATCH(K$1,INDIRECT(nfl_game_result_header),0),FALSE)),"",VLOOKUP($B2089,INDIRECT(nfl_game_result),MATCH(K$1,INDIRECT(nfl_game_result_header),0),FALSE)),"error")</f>
        <v>HOU</v>
      </c>
      <c r="L2089" s="23" t="str">
        <f ca="1">IFERROR(IF(ISBLANK(VLOOKUP($B2089,INDIRECT(nfl_game_result),MATCH(L$1,INDIRECT(nfl_game_result_header),0),FALSE)),"",VLOOKUP($B2089,INDIRECT(nfl_game_result),MATCH(L$1,INDIRECT(nfl_game_result_header),0),FALSE)),"error")</f>
        <v/>
      </c>
      <c r="M2089" t="s">
        <v>16</v>
      </c>
      <c r="N2089">
        <v>4</v>
      </c>
      <c r="O2089" t="s">
        <v>75</v>
      </c>
      <c r="P2089">
        <v>2</v>
      </c>
      <c r="Q2089" t="s">
        <v>75</v>
      </c>
      <c r="V2089" s="23" t="s">
        <v>416</v>
      </c>
      <c r="W2089">
        <f ca="1">VALUE(LEFT(C2089, 4))</f>
        <v>2015</v>
      </c>
      <c r="X2089">
        <f ca="1">VALUE(MID(C2089,6,FIND("_",C2089,6)-6))</f>
        <v>16</v>
      </c>
      <c r="Y2089">
        <f ca="1">IF(NOT(OR(ISBLANK(D2089),ISBLANK(E2089),D2089="",E2089="")),D2089-E2089,"")</f>
        <v>-3.5</v>
      </c>
      <c r="Z2089">
        <f ca="1">IF(OR(NOT(ISNUMBER(D2089)),ISBLANK(D2089),D2089="",ISBLANK(N2089)),"",ABS(D2089-N2089))</f>
        <v>4</v>
      </c>
      <c r="AA2089">
        <f ca="1">IF(OR(ISBLANK(J2089),ISBLANK(O2089),J2089="",O2089=""),"",IF(J2089=O2089,1,0))</f>
        <v>1</v>
      </c>
      <c r="AB2089">
        <f ca="1">IF(OR(ISBLANK(K2089),ISBLANK(Q2089),K2089="",Q2089=""),"",IF(K2089=Q2089,1,0))</f>
        <v>1</v>
      </c>
      <c r="AC2089" s="23" t="str">
        <f t="shared" ca="1" si="32"/>
        <v/>
      </c>
    </row>
    <row r="2090" spans="1:29" x14ac:dyDescent="0.25">
      <c r="A2090" s="23">
        <v>2089</v>
      </c>
      <c r="B2090">
        <v>1031</v>
      </c>
      <c r="C2090" t="str">
        <f ca="1">IFERROR(VLOOKUP($B2090,INDIRECT(nfl_game_result),MATCH(C$1,INDIRECT(nfl_game_result_header),0),FALSE),"error")</f>
        <v>2015_16_CLE@KCY</v>
      </c>
      <c r="D2090">
        <f ca="1">IFERROR(IF(ISBLANK(VLOOKUP($B2090,INDIRECT(nfl_game_result),MATCH(D$1,INDIRECT(nfl_game_result_header),0),FALSE)),"",VLOOKUP($B2090,INDIRECT(nfl_game_result),MATCH(D$1,INDIRECT(nfl_game_result_header),0),FALSE)),"error")</f>
        <v>-12.5</v>
      </c>
      <c r="E2090">
        <f ca="1">IFERROR(IF(ISBLANK(VLOOKUP($B2090,INDIRECT(nfl_game_result),MATCH(E$1,INDIRECT(nfl_game_result_header),0),FALSE)),"",VLOOKUP($B2090,INDIRECT(nfl_game_result),MATCH(E$1,INDIRECT(nfl_game_result_header),0),FALSE)),"error")</f>
        <v>-11</v>
      </c>
      <c r="F2090" s="23" t="str">
        <f ca="1">IFERROR(IF(ISBLANK(VLOOKUP($B2090,INDIRECT(nfl_game_result),MATCH(F$1,INDIRECT(nfl_game_result_header),0),FALSE)),"",VLOOKUP($B2090,INDIRECT(nfl_game_result),MATCH(F$1,INDIRECT(nfl_game_result_header),0),FALSE)),"error")</f>
        <v/>
      </c>
      <c r="G2090" s="23" t="str">
        <f ca="1">IFERROR(IF(ISBLANK(VLOOKUP($B2090,INDIRECT(nfl_game_result),MATCH(G$1,INDIRECT(nfl_game_result_header),0),FALSE)),"",VLOOKUP($B2090,INDIRECT(nfl_game_result),MATCH(G$1,INDIRECT(nfl_game_result_header),0),FALSE)),"error")</f>
        <v/>
      </c>
      <c r="H2090">
        <f ca="1">IFERROR(IF(ISBLANK(VLOOKUP($B2090,INDIRECT(nfl_game_result),MATCH(H$1,INDIRECT(nfl_game_result_header),0),FALSE)),"",VLOOKUP($B2090,INDIRECT(nfl_game_result),MATCH(H$1,INDIRECT(nfl_game_result_header),0),FALSE)),"error")</f>
        <v>17</v>
      </c>
      <c r="I2090">
        <f ca="1">IFERROR(IF(ISBLANK(VLOOKUP($B2090,INDIRECT(nfl_game_result),MATCH(I$1,INDIRECT(nfl_game_result_header),0),FALSE)),"",VLOOKUP($B2090,INDIRECT(nfl_game_result),MATCH(I$1,INDIRECT(nfl_game_result_header),0),FALSE)),"error")</f>
        <v>13</v>
      </c>
      <c r="J2090" t="str">
        <f ca="1">IFERROR(IF(ISBLANK(VLOOKUP($B2090,INDIRECT(nfl_game_result),MATCH(J$1,INDIRECT(nfl_game_result_header),0),FALSE)),"",VLOOKUP($B2090,INDIRECT(nfl_game_result),MATCH(J$1,INDIRECT(nfl_game_result_header),0),FALSE)),"error")</f>
        <v>CLE</v>
      </c>
      <c r="K2090" t="str">
        <f ca="1">IFERROR(IF(ISBLANK(VLOOKUP($B2090,INDIRECT(nfl_game_result),MATCH(K$1,INDIRECT(nfl_game_result_header),0),FALSE)),"",VLOOKUP($B2090,INDIRECT(nfl_game_result),MATCH(K$1,INDIRECT(nfl_game_result_header),0),FALSE)),"error")</f>
        <v>KCY</v>
      </c>
      <c r="L2090" s="23" t="str">
        <f ca="1">IFERROR(IF(ISBLANK(VLOOKUP($B2090,INDIRECT(nfl_game_result),MATCH(L$1,INDIRECT(nfl_game_result_header),0),FALSE)),"",VLOOKUP($B2090,INDIRECT(nfl_game_result),MATCH(L$1,INDIRECT(nfl_game_result_header),0),FALSE)),"error")</f>
        <v/>
      </c>
      <c r="M2090" t="s">
        <v>16</v>
      </c>
      <c r="N2090">
        <v>-9</v>
      </c>
      <c r="O2090" t="s">
        <v>70</v>
      </c>
      <c r="P2090">
        <v>15</v>
      </c>
      <c r="Q2090" t="s">
        <v>331</v>
      </c>
      <c r="V2090" s="23" t="s">
        <v>416</v>
      </c>
      <c r="W2090">
        <f ca="1">VALUE(LEFT(C2090, 4))</f>
        <v>2015</v>
      </c>
      <c r="X2090">
        <f ca="1">VALUE(MID(C2090,6,FIND("_",C2090,6)-6))</f>
        <v>16</v>
      </c>
      <c r="Y2090">
        <f ca="1">IF(NOT(OR(ISBLANK(D2090),ISBLANK(E2090),D2090="",E2090="")),D2090-E2090,"")</f>
        <v>-1.5</v>
      </c>
      <c r="Z2090">
        <f ca="1">IF(OR(NOT(ISNUMBER(D2090)),ISBLANK(D2090),D2090="",ISBLANK(N2090)),"",ABS(D2090-N2090))</f>
        <v>3.5</v>
      </c>
      <c r="AA2090">
        <f ca="1">IF(OR(ISBLANK(J2090),ISBLANK(O2090),J2090="",O2090=""),"",IF(J2090=O2090,1,0))</f>
        <v>1</v>
      </c>
      <c r="AB2090">
        <f ca="1">IF(OR(ISBLANK(K2090),ISBLANK(Q2090),K2090="",Q2090=""),"",IF(K2090=Q2090,1,0))</f>
        <v>1</v>
      </c>
      <c r="AC2090" s="23" t="str">
        <f t="shared" ca="1" si="32"/>
        <v/>
      </c>
    </row>
    <row r="2091" spans="1:29" x14ac:dyDescent="0.25">
      <c r="A2091" s="23">
        <v>2090</v>
      </c>
      <c r="B2091">
        <v>1032</v>
      </c>
      <c r="C2091" t="str">
        <f ca="1">IFERROR(VLOOKUP($B2091,INDIRECT(nfl_game_result),MATCH(C$1,INDIRECT(nfl_game_result_header),0),FALSE),"error")</f>
        <v>2015_16_IND@MIA</v>
      </c>
      <c r="D2091">
        <f ca="1">IFERROR(IF(ISBLANK(VLOOKUP($B2091,INDIRECT(nfl_game_result),MATCH(D$1,INDIRECT(nfl_game_result_header),0),FALSE)),"",VLOOKUP($B2091,INDIRECT(nfl_game_result),MATCH(D$1,INDIRECT(nfl_game_result_header),0),FALSE)),"error")</f>
        <v>-1</v>
      </c>
      <c r="E2091">
        <f ca="1">IFERROR(IF(ISBLANK(VLOOKUP($B2091,INDIRECT(nfl_game_result),MATCH(E$1,INDIRECT(nfl_game_result_header),0),FALSE)),"",VLOOKUP($B2091,INDIRECT(nfl_game_result),MATCH(E$1,INDIRECT(nfl_game_result_header),0),FALSE)),"error")</f>
        <v>-2.5</v>
      </c>
      <c r="F2091" s="23" t="str">
        <f ca="1">IFERROR(IF(ISBLANK(VLOOKUP($B2091,INDIRECT(nfl_game_result),MATCH(F$1,INDIRECT(nfl_game_result_header),0),FALSE)),"",VLOOKUP($B2091,INDIRECT(nfl_game_result),MATCH(F$1,INDIRECT(nfl_game_result_header),0),FALSE)),"error")</f>
        <v/>
      </c>
      <c r="G2091" s="23" t="str">
        <f ca="1">IFERROR(IF(ISBLANK(VLOOKUP($B2091,INDIRECT(nfl_game_result),MATCH(G$1,INDIRECT(nfl_game_result_header),0),FALSE)),"",VLOOKUP($B2091,INDIRECT(nfl_game_result),MATCH(G$1,INDIRECT(nfl_game_result_header),0),FALSE)),"error")</f>
        <v/>
      </c>
      <c r="H2091">
        <f ca="1">IFERROR(IF(ISBLANK(VLOOKUP($B2091,INDIRECT(nfl_game_result),MATCH(H$1,INDIRECT(nfl_game_result_header),0),FALSE)),"",VLOOKUP($B2091,INDIRECT(nfl_game_result),MATCH(H$1,INDIRECT(nfl_game_result_header),0),FALSE)),"error")</f>
        <v>12</v>
      </c>
      <c r="I2091">
        <f ca="1">IFERROR(IF(ISBLANK(VLOOKUP($B2091,INDIRECT(nfl_game_result),MATCH(I$1,INDIRECT(nfl_game_result_header),0),FALSE)),"",VLOOKUP($B2091,INDIRECT(nfl_game_result),MATCH(I$1,INDIRECT(nfl_game_result_header),0),FALSE)),"error")</f>
        <v>18</v>
      </c>
      <c r="J2091" t="str">
        <f ca="1">IFERROR(IF(ISBLANK(VLOOKUP($B2091,INDIRECT(nfl_game_result),MATCH(J$1,INDIRECT(nfl_game_result_header),0),FALSE)),"",VLOOKUP($B2091,INDIRECT(nfl_game_result),MATCH(J$1,INDIRECT(nfl_game_result_header),0),FALSE)),"error")</f>
        <v>IND</v>
      </c>
      <c r="K2091" t="str">
        <f ca="1">IFERROR(IF(ISBLANK(VLOOKUP($B2091,INDIRECT(nfl_game_result),MATCH(K$1,INDIRECT(nfl_game_result_header),0),FALSE)),"",VLOOKUP($B2091,INDIRECT(nfl_game_result),MATCH(K$1,INDIRECT(nfl_game_result_header),0),FALSE)),"error")</f>
        <v>IND</v>
      </c>
      <c r="L2091" s="23" t="str">
        <f ca="1">IFERROR(IF(ISBLANK(VLOOKUP($B2091,INDIRECT(nfl_game_result),MATCH(L$1,INDIRECT(nfl_game_result_header),0),FALSE)),"",VLOOKUP($B2091,INDIRECT(nfl_game_result),MATCH(L$1,INDIRECT(nfl_game_result_header),0),FALSE)),"error")</f>
        <v/>
      </c>
      <c r="M2091" t="s">
        <v>16</v>
      </c>
      <c r="N2091">
        <v>1</v>
      </c>
      <c r="O2091" t="s">
        <v>79</v>
      </c>
      <c r="P2091">
        <v>14</v>
      </c>
      <c r="Q2091" t="s">
        <v>79</v>
      </c>
      <c r="V2091" s="23" t="s">
        <v>416</v>
      </c>
      <c r="W2091">
        <f ca="1">VALUE(LEFT(C2091, 4))</f>
        <v>2015</v>
      </c>
      <c r="X2091">
        <f ca="1">VALUE(MID(C2091,6,FIND("_",C2091,6)-6))</f>
        <v>16</v>
      </c>
      <c r="Y2091">
        <f ca="1">IF(NOT(OR(ISBLANK(D2091),ISBLANK(E2091),D2091="",E2091="")),D2091-E2091,"")</f>
        <v>1.5</v>
      </c>
      <c r="Z2091">
        <f ca="1">IF(OR(NOT(ISNUMBER(D2091)),ISBLANK(D2091),D2091="",ISBLANK(N2091)),"",ABS(D2091-N2091))</f>
        <v>2</v>
      </c>
      <c r="AA2091">
        <f ca="1">IF(OR(ISBLANK(J2091),ISBLANK(O2091),J2091="",O2091=""),"",IF(J2091=O2091,1,0))</f>
        <v>0</v>
      </c>
      <c r="AB2091">
        <f ca="1">IF(OR(ISBLANK(K2091),ISBLANK(Q2091),K2091="",Q2091=""),"",IF(K2091=Q2091,1,0))</f>
        <v>0</v>
      </c>
      <c r="AC2091" s="23" t="str">
        <f t="shared" ca="1" si="32"/>
        <v/>
      </c>
    </row>
    <row r="2092" spans="1:29" x14ac:dyDescent="0.25">
      <c r="A2092" s="23">
        <v>2091</v>
      </c>
      <c r="B2092">
        <v>1033</v>
      </c>
      <c r="C2092" t="str">
        <f ca="1">IFERROR(VLOOKUP($B2092,INDIRECT(nfl_game_result),MATCH(C$1,INDIRECT(nfl_game_result_header),0),FALSE),"error")</f>
        <v>2015_16_SFO@DET</v>
      </c>
      <c r="D2092">
        <f ca="1">IFERROR(IF(ISBLANK(VLOOKUP($B2092,INDIRECT(nfl_game_result),MATCH(D$1,INDIRECT(nfl_game_result_header),0),FALSE)),"",VLOOKUP($B2092,INDIRECT(nfl_game_result),MATCH(D$1,INDIRECT(nfl_game_result_header),0),FALSE)),"error")</f>
        <v>-8.5</v>
      </c>
      <c r="E2092">
        <f ca="1">IFERROR(IF(ISBLANK(VLOOKUP($B2092,INDIRECT(nfl_game_result),MATCH(E$1,INDIRECT(nfl_game_result_header),0),FALSE)),"",VLOOKUP($B2092,INDIRECT(nfl_game_result),MATCH(E$1,INDIRECT(nfl_game_result_header),0),FALSE)),"error")</f>
        <v>-10</v>
      </c>
      <c r="F2092" s="23" t="str">
        <f ca="1">IFERROR(IF(ISBLANK(VLOOKUP($B2092,INDIRECT(nfl_game_result),MATCH(F$1,INDIRECT(nfl_game_result_header),0),FALSE)),"",VLOOKUP($B2092,INDIRECT(nfl_game_result),MATCH(F$1,INDIRECT(nfl_game_result_header),0),FALSE)),"error")</f>
        <v/>
      </c>
      <c r="G2092" s="23" t="str">
        <f ca="1">IFERROR(IF(ISBLANK(VLOOKUP($B2092,INDIRECT(nfl_game_result),MATCH(G$1,INDIRECT(nfl_game_result_header),0),FALSE)),"",VLOOKUP($B2092,INDIRECT(nfl_game_result),MATCH(G$1,INDIRECT(nfl_game_result_header),0),FALSE)),"error")</f>
        <v/>
      </c>
      <c r="H2092">
        <f ca="1">IFERROR(IF(ISBLANK(VLOOKUP($B2092,INDIRECT(nfl_game_result),MATCH(H$1,INDIRECT(nfl_game_result_header),0),FALSE)),"",VLOOKUP($B2092,INDIRECT(nfl_game_result),MATCH(H$1,INDIRECT(nfl_game_result_header),0),FALSE)),"error")</f>
        <v>32</v>
      </c>
      <c r="I2092">
        <f ca="1">IFERROR(IF(ISBLANK(VLOOKUP($B2092,INDIRECT(nfl_game_result),MATCH(I$1,INDIRECT(nfl_game_result_header),0),FALSE)),"",VLOOKUP($B2092,INDIRECT(nfl_game_result),MATCH(I$1,INDIRECT(nfl_game_result_header),0),FALSE)),"error")</f>
        <v>17</v>
      </c>
      <c r="J2092" t="str">
        <f ca="1">IFERROR(IF(ISBLANK(VLOOKUP($B2092,INDIRECT(nfl_game_result),MATCH(J$1,INDIRECT(nfl_game_result_header),0),FALSE)),"",VLOOKUP($B2092,INDIRECT(nfl_game_result),MATCH(J$1,INDIRECT(nfl_game_result_header),0),FALSE)),"error")</f>
        <v>DET</v>
      </c>
      <c r="K2092" t="str">
        <f ca="1">IFERROR(IF(ISBLANK(VLOOKUP($B2092,INDIRECT(nfl_game_result),MATCH(K$1,INDIRECT(nfl_game_result_header),0),FALSE)),"",VLOOKUP($B2092,INDIRECT(nfl_game_result),MATCH(K$1,INDIRECT(nfl_game_result_header),0),FALSE)),"error")</f>
        <v>DET</v>
      </c>
      <c r="L2092" s="23" t="str">
        <f ca="1">IFERROR(IF(ISBLANK(VLOOKUP($B2092,INDIRECT(nfl_game_result),MATCH(L$1,INDIRECT(nfl_game_result_header),0),FALSE)),"",VLOOKUP($B2092,INDIRECT(nfl_game_result),MATCH(L$1,INDIRECT(nfl_game_result_header),0),FALSE)),"error")</f>
        <v/>
      </c>
      <c r="M2092" t="s">
        <v>16</v>
      </c>
      <c r="N2092">
        <v>-4.5</v>
      </c>
      <c r="O2092" t="s">
        <v>73</v>
      </c>
      <c r="P2092">
        <v>6</v>
      </c>
      <c r="Q2092" t="s">
        <v>73</v>
      </c>
      <c r="V2092" s="23" t="s">
        <v>416</v>
      </c>
      <c r="W2092">
        <f ca="1">VALUE(LEFT(C2092, 4))</f>
        <v>2015</v>
      </c>
      <c r="X2092">
        <f ca="1">VALUE(MID(C2092,6,FIND("_",C2092,6)-6))</f>
        <v>16</v>
      </c>
      <c r="Y2092">
        <f ca="1">IF(NOT(OR(ISBLANK(D2092),ISBLANK(E2092),D2092="",E2092="")),D2092-E2092,"")</f>
        <v>1.5</v>
      </c>
      <c r="Z2092">
        <f ca="1">IF(OR(NOT(ISNUMBER(D2092)),ISBLANK(D2092),D2092="",ISBLANK(N2092)),"",ABS(D2092-N2092))</f>
        <v>4</v>
      </c>
      <c r="AA2092">
        <f ca="1">IF(OR(ISBLANK(J2092),ISBLANK(O2092),J2092="",O2092=""),"",IF(J2092=O2092,1,0))</f>
        <v>1</v>
      </c>
      <c r="AB2092">
        <f ca="1">IF(OR(ISBLANK(K2092),ISBLANK(Q2092),K2092="",Q2092=""),"",IF(K2092=Q2092,1,0))</f>
        <v>1</v>
      </c>
      <c r="AC2092" s="23" t="str">
        <f t="shared" ca="1" si="32"/>
        <v/>
      </c>
    </row>
    <row r="2093" spans="1:29" x14ac:dyDescent="0.25">
      <c r="A2093" s="23">
        <v>2092</v>
      </c>
      <c r="B2093">
        <v>1034</v>
      </c>
      <c r="C2093" t="str">
        <f ca="1">IFERROR(VLOOKUP($B2093,INDIRECT(nfl_game_result),MATCH(C$1,INDIRECT(nfl_game_result_header),0),FALSE),"error")</f>
        <v>2015_16_CHI@TBY</v>
      </c>
      <c r="D2093">
        <f ca="1">IFERROR(IF(ISBLANK(VLOOKUP($B2093,INDIRECT(nfl_game_result),MATCH(D$1,INDIRECT(nfl_game_result_header),0),FALSE)),"",VLOOKUP($B2093,INDIRECT(nfl_game_result),MATCH(D$1,INDIRECT(nfl_game_result_header),0),FALSE)),"error")</f>
        <v>-3</v>
      </c>
      <c r="E2093">
        <f ca="1">IFERROR(IF(ISBLANK(VLOOKUP($B2093,INDIRECT(nfl_game_result),MATCH(E$1,INDIRECT(nfl_game_result_header),0),FALSE)),"",VLOOKUP($B2093,INDIRECT(nfl_game_result),MATCH(E$1,INDIRECT(nfl_game_result_header),0),FALSE)),"error")</f>
        <v>-3.5</v>
      </c>
      <c r="F2093" s="23" t="str">
        <f ca="1">IFERROR(IF(ISBLANK(VLOOKUP($B2093,INDIRECT(nfl_game_result),MATCH(F$1,INDIRECT(nfl_game_result_header),0),FALSE)),"",VLOOKUP($B2093,INDIRECT(nfl_game_result),MATCH(F$1,INDIRECT(nfl_game_result_header),0),FALSE)),"error")</f>
        <v/>
      </c>
      <c r="G2093" s="23" t="str">
        <f ca="1">IFERROR(IF(ISBLANK(VLOOKUP($B2093,INDIRECT(nfl_game_result),MATCH(G$1,INDIRECT(nfl_game_result_header),0),FALSE)),"",VLOOKUP($B2093,INDIRECT(nfl_game_result),MATCH(G$1,INDIRECT(nfl_game_result_header),0),FALSE)),"error")</f>
        <v/>
      </c>
      <c r="H2093">
        <f ca="1">IFERROR(IF(ISBLANK(VLOOKUP($B2093,INDIRECT(nfl_game_result),MATCH(H$1,INDIRECT(nfl_game_result_header),0),FALSE)),"",VLOOKUP($B2093,INDIRECT(nfl_game_result),MATCH(H$1,INDIRECT(nfl_game_result_header),0),FALSE)),"error")</f>
        <v>21</v>
      </c>
      <c r="I2093">
        <f ca="1">IFERROR(IF(ISBLANK(VLOOKUP($B2093,INDIRECT(nfl_game_result),MATCH(I$1,INDIRECT(nfl_game_result_header),0),FALSE)),"",VLOOKUP($B2093,INDIRECT(nfl_game_result),MATCH(I$1,INDIRECT(nfl_game_result_header),0),FALSE)),"error")</f>
        <v>26</v>
      </c>
      <c r="J2093" t="str">
        <f ca="1">IFERROR(IF(ISBLANK(VLOOKUP($B2093,INDIRECT(nfl_game_result),MATCH(J$1,INDIRECT(nfl_game_result_header),0),FALSE)),"",VLOOKUP($B2093,INDIRECT(nfl_game_result),MATCH(J$1,INDIRECT(nfl_game_result_header),0),FALSE)),"error")</f>
        <v>CHI</v>
      </c>
      <c r="K2093" t="str">
        <f ca="1">IFERROR(IF(ISBLANK(VLOOKUP($B2093,INDIRECT(nfl_game_result),MATCH(K$1,INDIRECT(nfl_game_result_header),0),FALSE)),"",VLOOKUP($B2093,INDIRECT(nfl_game_result),MATCH(K$1,INDIRECT(nfl_game_result_header),0),FALSE)),"error")</f>
        <v>CHI</v>
      </c>
      <c r="L2093" s="23" t="str">
        <f ca="1">IFERROR(IF(ISBLANK(VLOOKUP($B2093,INDIRECT(nfl_game_result),MATCH(L$1,INDIRECT(nfl_game_result_header),0),FALSE)),"",VLOOKUP($B2093,INDIRECT(nfl_game_result),MATCH(L$1,INDIRECT(nfl_game_result_header),0),FALSE)),"error")</f>
        <v/>
      </c>
      <c r="M2093" t="s">
        <v>16</v>
      </c>
      <c r="N2093">
        <v>-3</v>
      </c>
      <c r="O2093" t="s">
        <v>334</v>
      </c>
      <c r="P2093">
        <v>12</v>
      </c>
      <c r="Q2093" t="s">
        <v>334</v>
      </c>
      <c r="V2093" s="23" t="s">
        <v>416</v>
      </c>
      <c r="W2093">
        <f ca="1">VALUE(LEFT(C2093, 4))</f>
        <v>2015</v>
      </c>
      <c r="X2093">
        <f ca="1">VALUE(MID(C2093,6,FIND("_",C2093,6)-6))</f>
        <v>16</v>
      </c>
      <c r="Y2093">
        <f ca="1">IF(NOT(OR(ISBLANK(D2093),ISBLANK(E2093),D2093="",E2093="")),D2093-E2093,"")</f>
        <v>0.5</v>
      </c>
      <c r="Z2093">
        <f ca="1">IF(OR(NOT(ISNUMBER(D2093)),ISBLANK(D2093),D2093="",ISBLANK(N2093)),"",ABS(D2093-N2093))</f>
        <v>0</v>
      </c>
      <c r="AA2093">
        <f ca="1">IF(OR(ISBLANK(J2093),ISBLANK(O2093),J2093="",O2093=""),"",IF(J2093=O2093,1,0))</f>
        <v>0</v>
      </c>
      <c r="AB2093">
        <f ca="1">IF(OR(ISBLANK(K2093),ISBLANK(Q2093),K2093="",Q2093=""),"",IF(K2093=Q2093,1,0))</f>
        <v>0</v>
      </c>
      <c r="AC2093" s="23" t="str">
        <f t="shared" ca="1" si="32"/>
        <v/>
      </c>
    </row>
    <row r="2094" spans="1:29" x14ac:dyDescent="0.25">
      <c r="A2094" s="23">
        <v>2093</v>
      </c>
      <c r="B2094">
        <v>1035</v>
      </c>
      <c r="C2094" t="str">
        <f ca="1">IFERROR(VLOOKUP($B2094,INDIRECT(nfl_game_result),MATCH(C$1,INDIRECT(nfl_game_result_header),0),FALSE),"error")</f>
        <v>2015_16_CAR@ATL</v>
      </c>
      <c r="D2094">
        <f ca="1">IFERROR(IF(ISBLANK(VLOOKUP($B2094,INDIRECT(nfl_game_result),MATCH(D$1,INDIRECT(nfl_game_result_header),0),FALSE)),"",VLOOKUP($B2094,INDIRECT(nfl_game_result),MATCH(D$1,INDIRECT(nfl_game_result_header),0),FALSE)),"error")</f>
        <v>7</v>
      </c>
      <c r="E2094">
        <f ca="1">IFERROR(IF(ISBLANK(VLOOKUP($B2094,INDIRECT(nfl_game_result),MATCH(E$1,INDIRECT(nfl_game_result_header),0),FALSE)),"",VLOOKUP($B2094,INDIRECT(nfl_game_result),MATCH(E$1,INDIRECT(nfl_game_result_header),0),FALSE)),"error")</f>
        <v>6.5</v>
      </c>
      <c r="F2094" s="23" t="str">
        <f ca="1">IFERROR(IF(ISBLANK(VLOOKUP($B2094,INDIRECT(nfl_game_result),MATCH(F$1,INDIRECT(nfl_game_result_header),0),FALSE)),"",VLOOKUP($B2094,INDIRECT(nfl_game_result),MATCH(F$1,INDIRECT(nfl_game_result_header),0),FALSE)),"error")</f>
        <v/>
      </c>
      <c r="G2094" s="23" t="str">
        <f ca="1">IFERROR(IF(ISBLANK(VLOOKUP($B2094,INDIRECT(nfl_game_result),MATCH(G$1,INDIRECT(nfl_game_result_header),0),FALSE)),"",VLOOKUP($B2094,INDIRECT(nfl_game_result),MATCH(G$1,INDIRECT(nfl_game_result_header),0),FALSE)),"error")</f>
        <v/>
      </c>
      <c r="H2094">
        <f ca="1">IFERROR(IF(ISBLANK(VLOOKUP($B2094,INDIRECT(nfl_game_result),MATCH(H$1,INDIRECT(nfl_game_result_header),0),FALSE)),"",VLOOKUP($B2094,INDIRECT(nfl_game_result),MATCH(H$1,INDIRECT(nfl_game_result_header),0),FALSE)),"error")</f>
        <v>20</v>
      </c>
      <c r="I2094">
        <f ca="1">IFERROR(IF(ISBLANK(VLOOKUP($B2094,INDIRECT(nfl_game_result),MATCH(I$1,INDIRECT(nfl_game_result_header),0),FALSE)),"",VLOOKUP($B2094,INDIRECT(nfl_game_result),MATCH(I$1,INDIRECT(nfl_game_result_header),0),FALSE)),"error")</f>
        <v>13</v>
      </c>
      <c r="J2094" t="str">
        <f ca="1">IFERROR(IF(ISBLANK(VLOOKUP($B2094,INDIRECT(nfl_game_result),MATCH(J$1,INDIRECT(nfl_game_result_header),0),FALSE)),"",VLOOKUP($B2094,INDIRECT(nfl_game_result),MATCH(J$1,INDIRECT(nfl_game_result_header),0),FALSE)),"error")</f>
        <v>ATL</v>
      </c>
      <c r="K2094" t="str">
        <f ca="1">IFERROR(IF(ISBLANK(VLOOKUP($B2094,INDIRECT(nfl_game_result),MATCH(K$1,INDIRECT(nfl_game_result_header),0),FALSE)),"",VLOOKUP($B2094,INDIRECT(nfl_game_result),MATCH(K$1,INDIRECT(nfl_game_result_header),0),FALSE)),"error")</f>
        <v>ATL</v>
      </c>
      <c r="L2094" s="23" t="str">
        <f ca="1">IFERROR(IF(ISBLANK(VLOOKUP($B2094,INDIRECT(nfl_game_result),MATCH(L$1,INDIRECT(nfl_game_result_header),0),FALSE)),"",VLOOKUP($B2094,INDIRECT(nfl_game_result),MATCH(L$1,INDIRECT(nfl_game_result_header),0),FALSE)),"error")</f>
        <v/>
      </c>
      <c r="M2094" t="s">
        <v>16</v>
      </c>
      <c r="N2094">
        <v>6</v>
      </c>
      <c r="O2094" t="s">
        <v>67</v>
      </c>
      <c r="P2094">
        <v>7</v>
      </c>
      <c r="Q2094" t="s">
        <v>67</v>
      </c>
      <c r="V2094" s="23" t="s">
        <v>416</v>
      </c>
      <c r="W2094">
        <f ca="1">VALUE(LEFT(C2094, 4))</f>
        <v>2015</v>
      </c>
      <c r="X2094">
        <f ca="1">VALUE(MID(C2094,6,FIND("_",C2094,6)-6))</f>
        <v>16</v>
      </c>
      <c r="Y2094">
        <f ca="1">IF(NOT(OR(ISBLANK(D2094),ISBLANK(E2094),D2094="",E2094="")),D2094-E2094,"")</f>
        <v>0.5</v>
      </c>
      <c r="Z2094">
        <f ca="1">IF(OR(NOT(ISNUMBER(D2094)),ISBLANK(D2094),D2094="",ISBLANK(N2094)),"",ABS(D2094-N2094))</f>
        <v>1</v>
      </c>
      <c r="AA2094">
        <f ca="1">IF(OR(ISBLANK(J2094),ISBLANK(O2094),J2094="",O2094=""),"",IF(J2094=O2094,1,0))</f>
        <v>0</v>
      </c>
      <c r="AB2094">
        <f ca="1">IF(OR(ISBLANK(K2094),ISBLANK(Q2094),K2094="",Q2094=""),"",IF(K2094=Q2094,1,0))</f>
        <v>0</v>
      </c>
      <c r="AC2094" s="23" t="str">
        <f t="shared" ca="1" si="32"/>
        <v/>
      </c>
    </row>
    <row r="2095" spans="1:29" x14ac:dyDescent="0.25">
      <c r="A2095" s="23">
        <v>2094</v>
      </c>
      <c r="B2095">
        <v>1036</v>
      </c>
      <c r="C2095" t="str">
        <f ca="1">IFERROR(VLOOKUP($B2095,INDIRECT(nfl_game_result),MATCH(C$1,INDIRECT(nfl_game_result_header),0),FALSE),"error")</f>
        <v>2015_16_PIT@BAL</v>
      </c>
      <c r="D2095">
        <f ca="1">IFERROR(IF(ISBLANK(VLOOKUP($B2095,INDIRECT(nfl_game_result),MATCH(D$1,INDIRECT(nfl_game_result_header),0),FALSE)),"",VLOOKUP($B2095,INDIRECT(nfl_game_result),MATCH(D$1,INDIRECT(nfl_game_result_header),0),FALSE)),"error")</f>
        <v>10</v>
      </c>
      <c r="E2095">
        <f ca="1">IFERROR(IF(ISBLANK(VLOOKUP($B2095,INDIRECT(nfl_game_result),MATCH(E$1,INDIRECT(nfl_game_result_header),0),FALSE)),"",VLOOKUP($B2095,INDIRECT(nfl_game_result),MATCH(E$1,INDIRECT(nfl_game_result_header),0),FALSE)),"error")</f>
        <v>10</v>
      </c>
      <c r="F2095" s="23" t="str">
        <f ca="1">IFERROR(IF(ISBLANK(VLOOKUP($B2095,INDIRECT(nfl_game_result),MATCH(F$1,INDIRECT(nfl_game_result_header),0),FALSE)),"",VLOOKUP($B2095,INDIRECT(nfl_game_result),MATCH(F$1,INDIRECT(nfl_game_result_header),0),FALSE)),"error")</f>
        <v/>
      </c>
      <c r="G2095" s="23" t="str">
        <f ca="1">IFERROR(IF(ISBLANK(VLOOKUP($B2095,INDIRECT(nfl_game_result),MATCH(G$1,INDIRECT(nfl_game_result_header),0),FALSE)),"",VLOOKUP($B2095,INDIRECT(nfl_game_result),MATCH(G$1,INDIRECT(nfl_game_result_header),0),FALSE)),"error")</f>
        <v/>
      </c>
      <c r="H2095">
        <f ca="1">IFERROR(IF(ISBLANK(VLOOKUP($B2095,INDIRECT(nfl_game_result),MATCH(H$1,INDIRECT(nfl_game_result_header),0),FALSE)),"",VLOOKUP($B2095,INDIRECT(nfl_game_result),MATCH(H$1,INDIRECT(nfl_game_result_header),0),FALSE)),"error")</f>
        <v>20</v>
      </c>
      <c r="I2095">
        <f ca="1">IFERROR(IF(ISBLANK(VLOOKUP($B2095,INDIRECT(nfl_game_result),MATCH(I$1,INDIRECT(nfl_game_result_header),0),FALSE)),"",VLOOKUP($B2095,INDIRECT(nfl_game_result),MATCH(I$1,INDIRECT(nfl_game_result_header),0),FALSE)),"error")</f>
        <v>17</v>
      </c>
      <c r="J2095" t="str">
        <f ca="1">IFERROR(IF(ISBLANK(VLOOKUP($B2095,INDIRECT(nfl_game_result),MATCH(J$1,INDIRECT(nfl_game_result_header),0),FALSE)),"",VLOOKUP($B2095,INDIRECT(nfl_game_result),MATCH(J$1,INDIRECT(nfl_game_result_header),0),FALSE)),"error")</f>
        <v>BAL</v>
      </c>
      <c r="K2095" t="str">
        <f ca="1">IFERROR(IF(ISBLANK(VLOOKUP($B2095,INDIRECT(nfl_game_result),MATCH(K$1,INDIRECT(nfl_game_result_header),0),FALSE)),"",VLOOKUP($B2095,INDIRECT(nfl_game_result),MATCH(K$1,INDIRECT(nfl_game_result_header),0),FALSE)),"error")</f>
        <v>BAL</v>
      </c>
      <c r="L2095" s="23" t="str">
        <f ca="1">IFERROR(IF(ISBLANK(VLOOKUP($B2095,INDIRECT(nfl_game_result),MATCH(L$1,INDIRECT(nfl_game_result_header),0),FALSE)),"",VLOOKUP($B2095,INDIRECT(nfl_game_result),MATCH(L$1,INDIRECT(nfl_game_result_header),0),FALSE)),"error")</f>
        <v/>
      </c>
      <c r="M2095" t="s">
        <v>16</v>
      </c>
      <c r="N2095">
        <v>10.5</v>
      </c>
      <c r="O2095" t="s">
        <v>87</v>
      </c>
      <c r="P2095">
        <v>1</v>
      </c>
      <c r="Q2095" t="s">
        <v>87</v>
      </c>
      <c r="V2095" s="23" t="s">
        <v>416</v>
      </c>
      <c r="W2095">
        <f ca="1">VALUE(LEFT(C2095, 4))</f>
        <v>2015</v>
      </c>
      <c r="X2095">
        <f ca="1">VALUE(MID(C2095,6,FIND("_",C2095,6)-6))</f>
        <v>16</v>
      </c>
      <c r="Y2095">
        <f ca="1">IF(NOT(OR(ISBLANK(D2095),ISBLANK(E2095),D2095="",E2095="")),D2095-E2095,"")</f>
        <v>0</v>
      </c>
      <c r="Z2095">
        <f ca="1">IF(OR(NOT(ISNUMBER(D2095)),ISBLANK(D2095),D2095="",ISBLANK(N2095)),"",ABS(D2095-N2095))</f>
        <v>0.5</v>
      </c>
      <c r="AA2095">
        <f ca="1">IF(OR(ISBLANK(J2095),ISBLANK(O2095),J2095="",O2095=""),"",IF(J2095=O2095,1,0))</f>
        <v>0</v>
      </c>
      <c r="AB2095">
        <f ca="1">IF(OR(ISBLANK(K2095),ISBLANK(Q2095),K2095="",Q2095=""),"",IF(K2095=Q2095,1,0))</f>
        <v>0</v>
      </c>
      <c r="AC2095" s="23" t="str">
        <f t="shared" ca="1" si="32"/>
        <v/>
      </c>
    </row>
    <row r="2096" spans="1:29" x14ac:dyDescent="0.25">
      <c r="A2096" s="23">
        <v>2095</v>
      </c>
      <c r="B2096">
        <v>1037</v>
      </c>
      <c r="C2096" t="str">
        <f ca="1">IFERROR(VLOOKUP($B2096,INDIRECT(nfl_game_result),MATCH(C$1,INDIRECT(nfl_game_result_header),0),FALSE),"error")</f>
        <v>2015_16_JAX@NOR</v>
      </c>
      <c r="D2096">
        <f ca="1">IFERROR(IF(ISBLANK(VLOOKUP($B2096,INDIRECT(nfl_game_result),MATCH(D$1,INDIRECT(nfl_game_result_header),0),FALSE)),"",VLOOKUP($B2096,INDIRECT(nfl_game_result),MATCH(D$1,INDIRECT(nfl_game_result_header),0),FALSE)),"error")</f>
        <v>-3.5</v>
      </c>
      <c r="E2096">
        <f ca="1">IFERROR(IF(ISBLANK(VLOOKUP($B2096,INDIRECT(nfl_game_result),MATCH(E$1,INDIRECT(nfl_game_result_header),0),FALSE)),"",VLOOKUP($B2096,INDIRECT(nfl_game_result),MATCH(E$1,INDIRECT(nfl_game_result_header),0),FALSE)),"error")</f>
        <v>-3</v>
      </c>
      <c r="F2096" s="23" t="str">
        <f ca="1">IFERROR(IF(ISBLANK(VLOOKUP($B2096,INDIRECT(nfl_game_result),MATCH(F$1,INDIRECT(nfl_game_result_header),0),FALSE)),"",VLOOKUP($B2096,INDIRECT(nfl_game_result),MATCH(F$1,INDIRECT(nfl_game_result_header),0),FALSE)),"error")</f>
        <v/>
      </c>
      <c r="G2096" s="23" t="str">
        <f ca="1">IFERROR(IF(ISBLANK(VLOOKUP($B2096,INDIRECT(nfl_game_result),MATCH(G$1,INDIRECT(nfl_game_result_header),0),FALSE)),"",VLOOKUP($B2096,INDIRECT(nfl_game_result),MATCH(G$1,INDIRECT(nfl_game_result_header),0),FALSE)),"error")</f>
        <v/>
      </c>
      <c r="H2096">
        <f ca="1">IFERROR(IF(ISBLANK(VLOOKUP($B2096,INDIRECT(nfl_game_result),MATCH(H$1,INDIRECT(nfl_game_result_header),0),FALSE)),"",VLOOKUP($B2096,INDIRECT(nfl_game_result),MATCH(H$1,INDIRECT(nfl_game_result_header),0),FALSE)),"error")</f>
        <v>38</v>
      </c>
      <c r="I2096">
        <f ca="1">IFERROR(IF(ISBLANK(VLOOKUP($B2096,INDIRECT(nfl_game_result),MATCH(I$1,INDIRECT(nfl_game_result_header),0),FALSE)),"",VLOOKUP($B2096,INDIRECT(nfl_game_result),MATCH(I$1,INDIRECT(nfl_game_result_header),0),FALSE)),"error")</f>
        <v>27</v>
      </c>
      <c r="J2096" t="str">
        <f ca="1">IFERROR(IF(ISBLANK(VLOOKUP($B2096,INDIRECT(nfl_game_result),MATCH(J$1,INDIRECT(nfl_game_result_header),0),FALSE)),"",VLOOKUP($B2096,INDIRECT(nfl_game_result),MATCH(J$1,INDIRECT(nfl_game_result_header),0),FALSE)),"error")</f>
        <v>NOR</v>
      </c>
      <c r="K2096" t="str">
        <f ca="1">IFERROR(IF(ISBLANK(VLOOKUP($B2096,INDIRECT(nfl_game_result),MATCH(K$1,INDIRECT(nfl_game_result_header),0),FALSE)),"",VLOOKUP($B2096,INDIRECT(nfl_game_result),MATCH(K$1,INDIRECT(nfl_game_result_header),0),FALSE)),"error")</f>
        <v>NOR</v>
      </c>
      <c r="L2096" s="23" t="str">
        <f ca="1">IFERROR(IF(ISBLANK(VLOOKUP($B2096,INDIRECT(nfl_game_result),MATCH(L$1,INDIRECT(nfl_game_result_header),0),FALSE)),"",VLOOKUP($B2096,INDIRECT(nfl_game_result),MATCH(L$1,INDIRECT(nfl_game_result_header),0),FALSE)),"error")</f>
        <v/>
      </c>
      <c r="M2096" t="s">
        <v>16</v>
      </c>
      <c r="N2096">
        <v>-6</v>
      </c>
      <c r="O2096" t="s">
        <v>335</v>
      </c>
      <c r="P2096">
        <v>8</v>
      </c>
      <c r="Q2096" t="s">
        <v>335</v>
      </c>
      <c r="V2096" s="23" t="s">
        <v>416</v>
      </c>
      <c r="W2096">
        <f ca="1">VALUE(LEFT(C2096, 4))</f>
        <v>2015</v>
      </c>
      <c r="X2096">
        <f ca="1">VALUE(MID(C2096,6,FIND("_",C2096,6)-6))</f>
        <v>16</v>
      </c>
      <c r="Y2096">
        <f ca="1">IF(NOT(OR(ISBLANK(D2096),ISBLANK(E2096),D2096="",E2096="")),D2096-E2096,"")</f>
        <v>-0.5</v>
      </c>
      <c r="Z2096">
        <f ca="1">IF(OR(NOT(ISNUMBER(D2096)),ISBLANK(D2096),D2096="",ISBLANK(N2096)),"",ABS(D2096-N2096))</f>
        <v>2.5</v>
      </c>
      <c r="AA2096">
        <f ca="1">IF(OR(ISBLANK(J2096),ISBLANK(O2096),J2096="",O2096=""),"",IF(J2096=O2096,1,0))</f>
        <v>1</v>
      </c>
      <c r="AB2096">
        <f ca="1">IF(OR(ISBLANK(K2096),ISBLANK(Q2096),K2096="",Q2096=""),"",IF(K2096=Q2096,1,0))</f>
        <v>1</v>
      </c>
      <c r="AC2096" s="23" t="str">
        <f t="shared" ca="1" si="32"/>
        <v/>
      </c>
    </row>
    <row r="2097" spans="1:29" x14ac:dyDescent="0.25">
      <c r="A2097" s="23">
        <v>2096</v>
      </c>
      <c r="B2097">
        <v>1038</v>
      </c>
      <c r="C2097" t="str">
        <f ca="1">IFERROR(VLOOKUP($B2097,INDIRECT(nfl_game_result),MATCH(C$1,INDIRECT(nfl_game_result_header),0),FALSE),"error")</f>
        <v>2015_16_STL@SEA</v>
      </c>
      <c r="D2097">
        <f ca="1">IFERROR(IF(ISBLANK(VLOOKUP($B2097,INDIRECT(nfl_game_result),MATCH(D$1,INDIRECT(nfl_game_result_header),0),FALSE)),"",VLOOKUP($B2097,INDIRECT(nfl_game_result),MATCH(D$1,INDIRECT(nfl_game_result_header),0),FALSE)),"error")</f>
        <v>-13.5</v>
      </c>
      <c r="E2097">
        <f ca="1">IFERROR(IF(ISBLANK(VLOOKUP($B2097,INDIRECT(nfl_game_result),MATCH(E$1,INDIRECT(nfl_game_result_header),0),FALSE)),"",VLOOKUP($B2097,INDIRECT(nfl_game_result),MATCH(E$1,INDIRECT(nfl_game_result_header),0),FALSE)),"error")</f>
        <v>-12</v>
      </c>
      <c r="F2097" s="23" t="str">
        <f ca="1">IFERROR(IF(ISBLANK(VLOOKUP($B2097,INDIRECT(nfl_game_result),MATCH(F$1,INDIRECT(nfl_game_result_header),0),FALSE)),"",VLOOKUP($B2097,INDIRECT(nfl_game_result),MATCH(F$1,INDIRECT(nfl_game_result_header),0),FALSE)),"error")</f>
        <v/>
      </c>
      <c r="G2097" s="23" t="str">
        <f ca="1">IFERROR(IF(ISBLANK(VLOOKUP($B2097,INDIRECT(nfl_game_result),MATCH(G$1,INDIRECT(nfl_game_result_header),0),FALSE)),"",VLOOKUP($B2097,INDIRECT(nfl_game_result),MATCH(G$1,INDIRECT(nfl_game_result_header),0),FALSE)),"error")</f>
        <v/>
      </c>
      <c r="H2097">
        <f ca="1">IFERROR(IF(ISBLANK(VLOOKUP($B2097,INDIRECT(nfl_game_result),MATCH(H$1,INDIRECT(nfl_game_result_header),0),FALSE)),"",VLOOKUP($B2097,INDIRECT(nfl_game_result),MATCH(H$1,INDIRECT(nfl_game_result_header),0),FALSE)),"error")</f>
        <v>17</v>
      </c>
      <c r="I2097">
        <f ca="1">IFERROR(IF(ISBLANK(VLOOKUP($B2097,INDIRECT(nfl_game_result),MATCH(I$1,INDIRECT(nfl_game_result_header),0),FALSE)),"",VLOOKUP($B2097,INDIRECT(nfl_game_result),MATCH(I$1,INDIRECT(nfl_game_result_header),0),FALSE)),"error")</f>
        <v>23</v>
      </c>
      <c r="J2097" t="str">
        <f ca="1">IFERROR(IF(ISBLANK(VLOOKUP($B2097,INDIRECT(nfl_game_result),MATCH(J$1,INDIRECT(nfl_game_result_header),0),FALSE)),"",VLOOKUP($B2097,INDIRECT(nfl_game_result),MATCH(J$1,INDIRECT(nfl_game_result_header),0),FALSE)),"error")</f>
        <v>STL</v>
      </c>
      <c r="K2097" t="str">
        <f ca="1">IFERROR(IF(ISBLANK(VLOOKUP($B2097,INDIRECT(nfl_game_result),MATCH(K$1,INDIRECT(nfl_game_result_header),0),FALSE)),"",VLOOKUP($B2097,INDIRECT(nfl_game_result),MATCH(K$1,INDIRECT(nfl_game_result_header),0),FALSE)),"error")</f>
        <v>STL</v>
      </c>
      <c r="L2097" s="23" t="str">
        <f ca="1">IFERROR(IF(ISBLANK(VLOOKUP($B2097,INDIRECT(nfl_game_result),MATCH(L$1,INDIRECT(nfl_game_result_header),0),FALSE)),"",VLOOKUP($B2097,INDIRECT(nfl_game_result),MATCH(L$1,INDIRECT(nfl_game_result_header),0),FALSE)),"error")</f>
        <v/>
      </c>
      <c r="M2097" t="s">
        <v>16</v>
      </c>
      <c r="N2097">
        <v>-14</v>
      </c>
      <c r="O2097" t="s">
        <v>91</v>
      </c>
      <c r="P2097">
        <v>4</v>
      </c>
      <c r="Q2097" t="s">
        <v>89</v>
      </c>
      <c r="V2097" s="23" t="s">
        <v>416</v>
      </c>
      <c r="W2097">
        <f ca="1">VALUE(LEFT(C2097, 4))</f>
        <v>2015</v>
      </c>
      <c r="X2097">
        <f ca="1">VALUE(MID(C2097,6,FIND("_",C2097,6)-6))</f>
        <v>16</v>
      </c>
      <c r="Y2097">
        <f ca="1">IF(NOT(OR(ISBLANK(D2097),ISBLANK(E2097),D2097="",E2097="")),D2097-E2097,"")</f>
        <v>-1.5</v>
      </c>
      <c r="Z2097">
        <f ca="1">IF(OR(NOT(ISNUMBER(D2097)),ISBLANK(D2097),D2097="",ISBLANK(N2097)),"",ABS(D2097-N2097))</f>
        <v>0.5</v>
      </c>
      <c r="AA2097">
        <f ca="1">IF(OR(ISBLANK(J2097),ISBLANK(O2097),J2097="",O2097=""),"",IF(J2097=O2097,1,0))</f>
        <v>1</v>
      </c>
      <c r="AB2097">
        <f ca="1">IF(OR(ISBLANK(K2097),ISBLANK(Q2097),K2097="",Q2097=""),"",IF(K2097=Q2097,1,0))</f>
        <v>0</v>
      </c>
      <c r="AC2097" s="23" t="str">
        <f t="shared" ca="1" si="32"/>
        <v/>
      </c>
    </row>
    <row r="2098" spans="1:29" x14ac:dyDescent="0.25">
      <c r="A2098" s="23">
        <v>2097</v>
      </c>
      <c r="B2098">
        <v>1039</v>
      </c>
      <c r="C2098" t="str">
        <f ca="1">IFERROR(VLOOKUP($B2098,INDIRECT(nfl_game_result),MATCH(C$1,INDIRECT(nfl_game_result_header),0),FALSE),"error")</f>
        <v>2015_16_GBY@ARI</v>
      </c>
      <c r="D2098">
        <f ca="1">IFERROR(IF(ISBLANK(VLOOKUP($B2098,INDIRECT(nfl_game_result),MATCH(D$1,INDIRECT(nfl_game_result_header),0),FALSE)),"",VLOOKUP($B2098,INDIRECT(nfl_game_result),MATCH(D$1,INDIRECT(nfl_game_result_header),0),FALSE)),"error")</f>
        <v>-4</v>
      </c>
      <c r="E2098">
        <f ca="1">IFERROR(IF(ISBLANK(VLOOKUP($B2098,INDIRECT(nfl_game_result),MATCH(E$1,INDIRECT(nfl_game_result_header),0),FALSE)),"",VLOOKUP($B2098,INDIRECT(nfl_game_result),MATCH(E$1,INDIRECT(nfl_game_result_header),0),FALSE)),"error")</f>
        <v>-4.5</v>
      </c>
      <c r="F2098" s="23" t="str">
        <f ca="1">IFERROR(IF(ISBLANK(VLOOKUP($B2098,INDIRECT(nfl_game_result),MATCH(F$1,INDIRECT(nfl_game_result_header),0),FALSE)),"",VLOOKUP($B2098,INDIRECT(nfl_game_result),MATCH(F$1,INDIRECT(nfl_game_result_header),0),FALSE)),"error")</f>
        <v/>
      </c>
      <c r="G2098" s="23" t="str">
        <f ca="1">IFERROR(IF(ISBLANK(VLOOKUP($B2098,INDIRECT(nfl_game_result),MATCH(G$1,INDIRECT(nfl_game_result_header),0),FALSE)),"",VLOOKUP($B2098,INDIRECT(nfl_game_result),MATCH(G$1,INDIRECT(nfl_game_result_header),0),FALSE)),"error")</f>
        <v/>
      </c>
      <c r="H2098">
        <f ca="1">IFERROR(IF(ISBLANK(VLOOKUP($B2098,INDIRECT(nfl_game_result),MATCH(H$1,INDIRECT(nfl_game_result_header),0),FALSE)),"",VLOOKUP($B2098,INDIRECT(nfl_game_result),MATCH(H$1,INDIRECT(nfl_game_result_header),0),FALSE)),"error")</f>
        <v>38</v>
      </c>
      <c r="I2098">
        <f ca="1">IFERROR(IF(ISBLANK(VLOOKUP($B2098,INDIRECT(nfl_game_result),MATCH(I$1,INDIRECT(nfl_game_result_header),0),FALSE)),"",VLOOKUP($B2098,INDIRECT(nfl_game_result),MATCH(I$1,INDIRECT(nfl_game_result_header),0),FALSE)),"error")</f>
        <v>8</v>
      </c>
      <c r="J2098" t="str">
        <f ca="1">IFERROR(IF(ISBLANK(VLOOKUP($B2098,INDIRECT(nfl_game_result),MATCH(J$1,INDIRECT(nfl_game_result_header),0),FALSE)),"",VLOOKUP($B2098,INDIRECT(nfl_game_result),MATCH(J$1,INDIRECT(nfl_game_result_header),0),FALSE)),"error")</f>
        <v>ARI</v>
      </c>
      <c r="K2098" t="str">
        <f ca="1">IFERROR(IF(ISBLANK(VLOOKUP($B2098,INDIRECT(nfl_game_result),MATCH(K$1,INDIRECT(nfl_game_result_header),0),FALSE)),"",VLOOKUP($B2098,INDIRECT(nfl_game_result),MATCH(K$1,INDIRECT(nfl_game_result_header),0),FALSE)),"error")</f>
        <v>ARI</v>
      </c>
      <c r="L2098" s="23" t="str">
        <f ca="1">IFERROR(IF(ISBLANK(VLOOKUP($B2098,INDIRECT(nfl_game_result),MATCH(L$1,INDIRECT(nfl_game_result_header),0),FALSE)),"",VLOOKUP($B2098,INDIRECT(nfl_game_result),MATCH(L$1,INDIRECT(nfl_game_result_header),0),FALSE)),"error")</f>
        <v/>
      </c>
      <c r="M2098" t="s">
        <v>16</v>
      </c>
      <c r="N2098">
        <v>-4.5</v>
      </c>
      <c r="O2098" t="s">
        <v>64</v>
      </c>
      <c r="P2098">
        <v>5</v>
      </c>
      <c r="Q2098" t="s">
        <v>64</v>
      </c>
      <c r="V2098" s="23" t="s">
        <v>416</v>
      </c>
      <c r="W2098">
        <f ca="1">VALUE(LEFT(C2098, 4))</f>
        <v>2015</v>
      </c>
      <c r="X2098">
        <f ca="1">VALUE(MID(C2098,6,FIND("_",C2098,6)-6))</f>
        <v>16</v>
      </c>
      <c r="Y2098">
        <f ca="1">IF(NOT(OR(ISBLANK(D2098),ISBLANK(E2098),D2098="",E2098="")),D2098-E2098,"")</f>
        <v>0.5</v>
      </c>
      <c r="Z2098">
        <f ca="1">IF(OR(NOT(ISNUMBER(D2098)),ISBLANK(D2098),D2098="",ISBLANK(N2098)),"",ABS(D2098-N2098))</f>
        <v>0.5</v>
      </c>
      <c r="AA2098">
        <f ca="1">IF(OR(ISBLANK(J2098),ISBLANK(O2098),J2098="",O2098=""),"",IF(J2098=O2098,1,0))</f>
        <v>1</v>
      </c>
      <c r="AB2098">
        <f ca="1">IF(OR(ISBLANK(K2098),ISBLANK(Q2098),K2098="",Q2098=""),"",IF(K2098=Q2098,1,0))</f>
        <v>1</v>
      </c>
      <c r="AC2098" s="23" t="str">
        <f t="shared" ca="1" si="32"/>
        <v/>
      </c>
    </row>
    <row r="2099" spans="1:29" x14ac:dyDescent="0.25">
      <c r="A2099" s="23">
        <v>2098</v>
      </c>
      <c r="B2099">
        <v>1040</v>
      </c>
      <c r="C2099" t="str">
        <f ca="1">IFERROR(VLOOKUP($B2099,INDIRECT(nfl_game_result),MATCH(C$1,INDIRECT(nfl_game_result_header),0),FALSE),"error")</f>
        <v>2015_16_NYG@MIN</v>
      </c>
      <c r="D2099">
        <f ca="1">IFERROR(IF(ISBLANK(VLOOKUP($B2099,INDIRECT(nfl_game_result),MATCH(D$1,INDIRECT(nfl_game_result_header),0),FALSE)),"",VLOOKUP($B2099,INDIRECT(nfl_game_result),MATCH(D$1,INDIRECT(nfl_game_result_header),0),FALSE)),"error")</f>
        <v>-4</v>
      </c>
      <c r="E2099">
        <f ca="1">IFERROR(IF(ISBLANK(VLOOKUP($B2099,INDIRECT(nfl_game_result),MATCH(E$1,INDIRECT(nfl_game_result_header),0),FALSE)),"",VLOOKUP($B2099,INDIRECT(nfl_game_result),MATCH(E$1,INDIRECT(nfl_game_result_header),0),FALSE)),"error")</f>
        <v>-7</v>
      </c>
      <c r="F2099" s="23" t="str">
        <f ca="1">IFERROR(IF(ISBLANK(VLOOKUP($B2099,INDIRECT(nfl_game_result),MATCH(F$1,INDIRECT(nfl_game_result_header),0),FALSE)),"",VLOOKUP($B2099,INDIRECT(nfl_game_result),MATCH(F$1,INDIRECT(nfl_game_result_header),0),FALSE)),"error")</f>
        <v/>
      </c>
      <c r="G2099" s="23" t="str">
        <f ca="1">IFERROR(IF(ISBLANK(VLOOKUP($B2099,INDIRECT(nfl_game_result),MATCH(G$1,INDIRECT(nfl_game_result_header),0),FALSE)),"",VLOOKUP($B2099,INDIRECT(nfl_game_result),MATCH(G$1,INDIRECT(nfl_game_result_header),0),FALSE)),"error")</f>
        <v/>
      </c>
      <c r="H2099">
        <f ca="1">IFERROR(IF(ISBLANK(VLOOKUP($B2099,INDIRECT(nfl_game_result),MATCH(H$1,INDIRECT(nfl_game_result_header),0),FALSE)),"",VLOOKUP($B2099,INDIRECT(nfl_game_result),MATCH(H$1,INDIRECT(nfl_game_result_header),0),FALSE)),"error")</f>
        <v>49</v>
      </c>
      <c r="I2099">
        <f ca="1">IFERROR(IF(ISBLANK(VLOOKUP($B2099,INDIRECT(nfl_game_result),MATCH(I$1,INDIRECT(nfl_game_result_header),0),FALSE)),"",VLOOKUP($B2099,INDIRECT(nfl_game_result),MATCH(I$1,INDIRECT(nfl_game_result_header),0),FALSE)),"error")</f>
        <v>17</v>
      </c>
      <c r="J2099" t="str">
        <f ca="1">IFERROR(IF(ISBLANK(VLOOKUP($B2099,INDIRECT(nfl_game_result),MATCH(J$1,INDIRECT(nfl_game_result_header),0),FALSE)),"",VLOOKUP($B2099,INDIRECT(nfl_game_result),MATCH(J$1,INDIRECT(nfl_game_result_header),0),FALSE)),"error")</f>
        <v>MIN</v>
      </c>
      <c r="K2099" t="str">
        <f ca="1">IFERROR(IF(ISBLANK(VLOOKUP($B2099,INDIRECT(nfl_game_result),MATCH(K$1,INDIRECT(nfl_game_result_header),0),FALSE)),"",VLOOKUP($B2099,INDIRECT(nfl_game_result),MATCH(K$1,INDIRECT(nfl_game_result_header),0),FALSE)),"error")</f>
        <v>MIN</v>
      </c>
      <c r="L2099" s="23" t="str">
        <f ca="1">IFERROR(IF(ISBLANK(VLOOKUP($B2099,INDIRECT(nfl_game_result),MATCH(L$1,INDIRECT(nfl_game_result_header),0),FALSE)),"",VLOOKUP($B2099,INDIRECT(nfl_game_result),MATCH(L$1,INDIRECT(nfl_game_result_header),0),FALSE)),"error")</f>
        <v/>
      </c>
      <c r="M2099" t="s">
        <v>16</v>
      </c>
      <c r="N2099">
        <v>-4</v>
      </c>
      <c r="O2099" t="s">
        <v>80</v>
      </c>
      <c r="P2099">
        <v>11</v>
      </c>
      <c r="Q2099" t="s">
        <v>80</v>
      </c>
      <c r="V2099" s="23" t="s">
        <v>416</v>
      </c>
      <c r="W2099">
        <f ca="1">VALUE(LEFT(C2099, 4))</f>
        <v>2015</v>
      </c>
      <c r="X2099">
        <f ca="1">VALUE(MID(C2099,6,FIND("_",C2099,6)-6))</f>
        <v>16</v>
      </c>
      <c r="Y2099">
        <f ca="1">IF(NOT(OR(ISBLANK(D2099),ISBLANK(E2099),D2099="",E2099="")),D2099-E2099,"")</f>
        <v>3</v>
      </c>
      <c r="Z2099">
        <f ca="1">IF(OR(NOT(ISNUMBER(D2099)),ISBLANK(D2099),D2099="",ISBLANK(N2099)),"",ABS(D2099-N2099))</f>
        <v>0</v>
      </c>
      <c r="AA2099">
        <f ca="1">IF(OR(ISBLANK(J2099),ISBLANK(O2099),J2099="",O2099=""),"",IF(J2099=O2099,1,0))</f>
        <v>1</v>
      </c>
      <c r="AB2099">
        <f ca="1">IF(OR(ISBLANK(K2099),ISBLANK(Q2099),K2099="",Q2099=""),"",IF(K2099=Q2099,1,0))</f>
        <v>1</v>
      </c>
      <c r="AC2099" s="23" t="str">
        <f t="shared" ca="1" si="32"/>
        <v/>
      </c>
    </row>
    <row r="2100" spans="1:29" x14ac:dyDescent="0.25">
      <c r="A2100" s="23">
        <v>2099</v>
      </c>
      <c r="B2100">
        <v>1041</v>
      </c>
      <c r="C2100" t="str">
        <f ca="1">IFERROR(VLOOKUP($B2100,INDIRECT(nfl_game_result),MATCH(C$1,INDIRECT(nfl_game_result_header),0),FALSE),"error")</f>
        <v>2015_16_CIN@DEN</v>
      </c>
      <c r="D2100">
        <f ca="1">IFERROR(IF(ISBLANK(VLOOKUP($B2100,INDIRECT(nfl_game_result),MATCH(D$1,INDIRECT(nfl_game_result_header),0),FALSE)),"",VLOOKUP($B2100,INDIRECT(nfl_game_result),MATCH(D$1,INDIRECT(nfl_game_result_header),0),FALSE)),"error")</f>
        <v>-3.5</v>
      </c>
      <c r="E2100">
        <f ca="1">IFERROR(IF(ISBLANK(VLOOKUP($B2100,INDIRECT(nfl_game_result),MATCH(E$1,INDIRECT(nfl_game_result_header),0),FALSE)),"",VLOOKUP($B2100,INDIRECT(nfl_game_result),MATCH(E$1,INDIRECT(nfl_game_result_header),0),FALSE)),"error")</f>
        <v>-3.5</v>
      </c>
      <c r="F2100" s="23" t="str">
        <f ca="1">IFERROR(IF(ISBLANK(VLOOKUP($B2100,INDIRECT(nfl_game_result),MATCH(F$1,INDIRECT(nfl_game_result_header),0),FALSE)),"",VLOOKUP($B2100,INDIRECT(nfl_game_result),MATCH(F$1,INDIRECT(nfl_game_result_header),0),FALSE)),"error")</f>
        <v/>
      </c>
      <c r="G2100" s="23" t="str">
        <f ca="1">IFERROR(IF(ISBLANK(VLOOKUP($B2100,INDIRECT(nfl_game_result),MATCH(G$1,INDIRECT(nfl_game_result_header),0),FALSE)),"",VLOOKUP($B2100,INDIRECT(nfl_game_result),MATCH(G$1,INDIRECT(nfl_game_result_header),0),FALSE)),"error")</f>
        <v/>
      </c>
      <c r="H2100">
        <f ca="1">IFERROR(IF(ISBLANK(VLOOKUP($B2100,INDIRECT(nfl_game_result),MATCH(H$1,INDIRECT(nfl_game_result_header),0),FALSE)),"",VLOOKUP($B2100,INDIRECT(nfl_game_result),MATCH(H$1,INDIRECT(nfl_game_result_header),0),FALSE)),"error")</f>
        <v>20</v>
      </c>
      <c r="I2100">
        <f ca="1">IFERROR(IF(ISBLANK(VLOOKUP($B2100,INDIRECT(nfl_game_result),MATCH(I$1,INDIRECT(nfl_game_result_header),0),FALSE)),"",VLOOKUP($B2100,INDIRECT(nfl_game_result),MATCH(I$1,INDIRECT(nfl_game_result_header),0),FALSE)),"error")</f>
        <v>17</v>
      </c>
      <c r="J2100" t="str">
        <f ca="1">IFERROR(IF(ISBLANK(VLOOKUP($B2100,INDIRECT(nfl_game_result),MATCH(J$1,INDIRECT(nfl_game_result_header),0),FALSE)),"",VLOOKUP($B2100,INDIRECT(nfl_game_result),MATCH(J$1,INDIRECT(nfl_game_result_header),0),FALSE)),"error")</f>
        <v>CIN</v>
      </c>
      <c r="K2100" t="str">
        <f ca="1">IFERROR(IF(ISBLANK(VLOOKUP($B2100,INDIRECT(nfl_game_result),MATCH(K$1,INDIRECT(nfl_game_result_header),0),FALSE)),"",VLOOKUP($B2100,INDIRECT(nfl_game_result),MATCH(K$1,INDIRECT(nfl_game_result_header),0),FALSE)),"error")</f>
        <v>DEN</v>
      </c>
      <c r="L2100" s="23" t="str">
        <f ca="1">IFERROR(IF(ISBLANK(VLOOKUP($B2100,INDIRECT(nfl_game_result),MATCH(L$1,INDIRECT(nfl_game_result_header),0),FALSE)),"",VLOOKUP($B2100,INDIRECT(nfl_game_result),MATCH(L$1,INDIRECT(nfl_game_result_header),0),FALSE)),"error")</f>
        <v/>
      </c>
      <c r="M2100" t="s">
        <v>16</v>
      </c>
      <c r="N2100">
        <v>-4</v>
      </c>
      <c r="O2100" t="s">
        <v>72</v>
      </c>
      <c r="P2100">
        <v>16</v>
      </c>
      <c r="Q2100" t="s">
        <v>72</v>
      </c>
      <c r="V2100" s="23" t="s">
        <v>416</v>
      </c>
      <c r="W2100">
        <f ca="1">VALUE(LEFT(C2100, 4))</f>
        <v>2015</v>
      </c>
      <c r="X2100">
        <f ca="1">VALUE(MID(C2100,6,FIND("_",C2100,6)-6))</f>
        <v>16</v>
      </c>
      <c r="Y2100">
        <f ca="1">IF(NOT(OR(ISBLANK(D2100),ISBLANK(E2100),D2100="",E2100="")),D2100-E2100,"")</f>
        <v>0</v>
      </c>
      <c r="Z2100">
        <f ca="1">IF(OR(NOT(ISNUMBER(D2100)),ISBLANK(D2100),D2100="",ISBLANK(N2100)),"",ABS(D2100-N2100))</f>
        <v>0.5</v>
      </c>
      <c r="AA2100">
        <f ca="1">IF(OR(ISBLANK(J2100),ISBLANK(O2100),J2100="",O2100=""),"",IF(J2100=O2100,1,0))</f>
        <v>0</v>
      </c>
      <c r="AB2100">
        <f ca="1">IF(OR(ISBLANK(K2100),ISBLANK(Q2100),K2100="",Q2100=""),"",IF(K2100=Q2100,1,0))</f>
        <v>1</v>
      </c>
      <c r="AC2100" s="23" t="str">
        <f t="shared" ca="1" si="32"/>
        <v/>
      </c>
    </row>
    <row r="2101" spans="1:29" x14ac:dyDescent="0.25">
      <c r="A2101" s="23">
        <v>2100</v>
      </c>
      <c r="B2101">
        <v>1026</v>
      </c>
      <c r="C2101" t="str">
        <f ca="1">IFERROR(VLOOKUP($B2101,INDIRECT(nfl_game_result),MATCH(C$1,INDIRECT(nfl_game_result_header),0),FALSE),"error")</f>
        <v>2015_16_SD@OAK</v>
      </c>
      <c r="D2101">
        <f ca="1">IFERROR(IF(ISBLANK(VLOOKUP($B2101,INDIRECT(nfl_game_result),MATCH(D$1,INDIRECT(nfl_game_result_header),0),FALSE)),"",VLOOKUP($B2101,INDIRECT(nfl_game_result),MATCH(D$1,INDIRECT(nfl_game_result_header),0),FALSE)),"error")</f>
        <v>-5.5</v>
      </c>
      <c r="E2101">
        <f ca="1">IFERROR(IF(ISBLANK(VLOOKUP($B2101,INDIRECT(nfl_game_result),MATCH(E$1,INDIRECT(nfl_game_result_header),0),FALSE)),"",VLOOKUP($B2101,INDIRECT(nfl_game_result),MATCH(E$1,INDIRECT(nfl_game_result_header),0),FALSE)),"error")</f>
        <v>-6</v>
      </c>
      <c r="F2101" s="23" t="str">
        <f ca="1">IFERROR(IF(ISBLANK(VLOOKUP($B2101,INDIRECT(nfl_game_result),MATCH(F$1,INDIRECT(nfl_game_result_header),0),FALSE)),"",VLOOKUP($B2101,INDIRECT(nfl_game_result),MATCH(F$1,INDIRECT(nfl_game_result_header),0),FALSE)),"error")</f>
        <v/>
      </c>
      <c r="G2101" s="23" t="str">
        <f ca="1">IFERROR(IF(ISBLANK(VLOOKUP($B2101,INDIRECT(nfl_game_result),MATCH(G$1,INDIRECT(nfl_game_result_header),0),FALSE)),"",VLOOKUP($B2101,INDIRECT(nfl_game_result),MATCH(G$1,INDIRECT(nfl_game_result_header),0),FALSE)),"error")</f>
        <v/>
      </c>
      <c r="H2101">
        <f ca="1">IFERROR(IF(ISBLANK(VLOOKUP($B2101,INDIRECT(nfl_game_result),MATCH(H$1,INDIRECT(nfl_game_result_header),0),FALSE)),"",VLOOKUP($B2101,INDIRECT(nfl_game_result),MATCH(H$1,INDIRECT(nfl_game_result_header),0),FALSE)),"error")</f>
        <v>23</v>
      </c>
      <c r="I2101">
        <f ca="1">IFERROR(IF(ISBLANK(VLOOKUP($B2101,INDIRECT(nfl_game_result),MATCH(I$1,INDIRECT(nfl_game_result_header),0),FALSE)),"",VLOOKUP($B2101,INDIRECT(nfl_game_result),MATCH(I$1,INDIRECT(nfl_game_result_header),0),FALSE)),"error")</f>
        <v>20</v>
      </c>
      <c r="J2101" t="str">
        <f ca="1">IFERROR(IF(ISBLANK(VLOOKUP($B2101,INDIRECT(nfl_game_result),MATCH(J$1,INDIRECT(nfl_game_result_header),0),FALSE)),"",VLOOKUP($B2101,INDIRECT(nfl_game_result),MATCH(J$1,INDIRECT(nfl_game_result_header),0),FALSE)),"error")</f>
        <v>SD</v>
      </c>
      <c r="K2101" t="str">
        <f ca="1">IFERROR(IF(ISBLANK(VLOOKUP($B2101,INDIRECT(nfl_game_result),MATCH(K$1,INDIRECT(nfl_game_result_header),0),FALSE)),"",VLOOKUP($B2101,INDIRECT(nfl_game_result),MATCH(K$1,INDIRECT(nfl_game_result_header),0),FALSE)),"error")</f>
        <v>OAK</v>
      </c>
      <c r="L2101" s="23" t="str">
        <f ca="1">IFERROR(IF(ISBLANK(VLOOKUP($B2101,INDIRECT(nfl_game_result),MATCH(L$1,INDIRECT(nfl_game_result_header),0),FALSE)),"",VLOOKUP($B2101,INDIRECT(nfl_game_result),MATCH(L$1,INDIRECT(nfl_game_result_header),0),FALSE)),"error")</f>
        <v/>
      </c>
      <c r="M2101" t="s">
        <v>14</v>
      </c>
      <c r="N2101">
        <v>-4</v>
      </c>
      <c r="O2101" t="s">
        <v>85</v>
      </c>
      <c r="P2101">
        <v>16</v>
      </c>
      <c r="Q2101" t="s">
        <v>85</v>
      </c>
      <c r="V2101" s="23" t="s">
        <v>416</v>
      </c>
      <c r="W2101">
        <f ca="1">VALUE(LEFT(C2101, 4))</f>
        <v>2015</v>
      </c>
      <c r="X2101">
        <f ca="1">VALUE(MID(C2101,6,FIND("_",C2101,6)-6))</f>
        <v>16</v>
      </c>
      <c r="Y2101">
        <f ca="1">IF(NOT(OR(ISBLANK(D2101),ISBLANK(E2101),D2101="",E2101="")),D2101-E2101,"")</f>
        <v>0.5</v>
      </c>
      <c r="Z2101">
        <f ca="1">IF(OR(NOT(ISNUMBER(D2101)),ISBLANK(D2101),D2101="",ISBLANK(N2101)),"",ABS(D2101-N2101))</f>
        <v>1.5</v>
      </c>
      <c r="AA2101">
        <f ca="1">IF(OR(ISBLANK(J2101),ISBLANK(O2101),J2101="",O2101=""),"",IF(J2101=O2101,1,0))</f>
        <v>0</v>
      </c>
      <c r="AB2101">
        <f ca="1">IF(OR(ISBLANK(K2101),ISBLANK(Q2101),K2101="",Q2101=""),"",IF(K2101=Q2101,1,0))</f>
        <v>1</v>
      </c>
      <c r="AC2101" s="23" t="str">
        <f t="shared" ca="1" si="32"/>
        <v/>
      </c>
    </row>
    <row r="2102" spans="1:29" x14ac:dyDescent="0.25">
      <c r="A2102" s="23">
        <v>2101</v>
      </c>
      <c r="B2102">
        <v>1027</v>
      </c>
      <c r="C2102" t="str">
        <f ca="1">IFERROR(VLOOKUP($B2102,INDIRECT(nfl_game_result),MATCH(C$1,INDIRECT(nfl_game_result_header),0),FALSE),"error")</f>
        <v>2015_16_WAS@PHI</v>
      </c>
      <c r="D2102">
        <f ca="1">IFERROR(IF(ISBLANK(VLOOKUP($B2102,INDIRECT(nfl_game_result),MATCH(D$1,INDIRECT(nfl_game_result_header),0),FALSE)),"",VLOOKUP($B2102,INDIRECT(nfl_game_result),MATCH(D$1,INDIRECT(nfl_game_result_header),0),FALSE)),"error")</f>
        <v>-3.5</v>
      </c>
      <c r="E2102">
        <f ca="1">IFERROR(IF(ISBLANK(VLOOKUP($B2102,INDIRECT(nfl_game_result),MATCH(E$1,INDIRECT(nfl_game_result_header),0),FALSE)),"",VLOOKUP($B2102,INDIRECT(nfl_game_result),MATCH(E$1,INDIRECT(nfl_game_result_header),0),FALSE)),"error")</f>
        <v>-3</v>
      </c>
      <c r="F2102" s="23" t="str">
        <f ca="1">IFERROR(IF(ISBLANK(VLOOKUP($B2102,INDIRECT(nfl_game_result),MATCH(F$1,INDIRECT(nfl_game_result_header),0),FALSE)),"",VLOOKUP($B2102,INDIRECT(nfl_game_result),MATCH(F$1,INDIRECT(nfl_game_result_header),0),FALSE)),"error")</f>
        <v/>
      </c>
      <c r="G2102" s="23" t="str">
        <f ca="1">IFERROR(IF(ISBLANK(VLOOKUP($B2102,INDIRECT(nfl_game_result),MATCH(G$1,INDIRECT(nfl_game_result_header),0),FALSE)),"",VLOOKUP($B2102,INDIRECT(nfl_game_result),MATCH(G$1,INDIRECT(nfl_game_result_header),0),FALSE)),"error")</f>
        <v/>
      </c>
      <c r="H2102">
        <f ca="1">IFERROR(IF(ISBLANK(VLOOKUP($B2102,INDIRECT(nfl_game_result),MATCH(H$1,INDIRECT(nfl_game_result_header),0),FALSE)),"",VLOOKUP($B2102,INDIRECT(nfl_game_result),MATCH(H$1,INDIRECT(nfl_game_result_header),0),FALSE)),"error")</f>
        <v>24</v>
      </c>
      <c r="I2102">
        <f ca="1">IFERROR(IF(ISBLANK(VLOOKUP($B2102,INDIRECT(nfl_game_result),MATCH(I$1,INDIRECT(nfl_game_result_header),0),FALSE)),"",VLOOKUP($B2102,INDIRECT(nfl_game_result),MATCH(I$1,INDIRECT(nfl_game_result_header),0),FALSE)),"error")</f>
        <v>38</v>
      </c>
      <c r="J2102" t="str">
        <f ca="1">IFERROR(IF(ISBLANK(VLOOKUP($B2102,INDIRECT(nfl_game_result),MATCH(J$1,INDIRECT(nfl_game_result_header),0),FALSE)),"",VLOOKUP($B2102,INDIRECT(nfl_game_result),MATCH(J$1,INDIRECT(nfl_game_result_header),0),FALSE)),"error")</f>
        <v>WAS</v>
      </c>
      <c r="K2102" t="str">
        <f ca="1">IFERROR(IF(ISBLANK(VLOOKUP($B2102,INDIRECT(nfl_game_result),MATCH(K$1,INDIRECT(nfl_game_result_header),0),FALSE)),"",VLOOKUP($B2102,INDIRECT(nfl_game_result),MATCH(K$1,INDIRECT(nfl_game_result_header),0),FALSE)),"error")</f>
        <v>WAS</v>
      </c>
      <c r="L2102" s="23" t="str">
        <f ca="1">IFERROR(IF(ISBLANK(VLOOKUP($B2102,INDIRECT(nfl_game_result),MATCH(L$1,INDIRECT(nfl_game_result_header),0),FALSE)),"",VLOOKUP($B2102,INDIRECT(nfl_game_result),MATCH(L$1,INDIRECT(nfl_game_result_header),0),FALSE)),"error")</f>
        <v/>
      </c>
      <c r="M2102" t="s">
        <v>14</v>
      </c>
      <c r="N2102">
        <v>-3</v>
      </c>
      <c r="O2102" t="s">
        <v>94</v>
      </c>
      <c r="P2102">
        <v>15</v>
      </c>
      <c r="Q2102" t="s">
        <v>94</v>
      </c>
      <c r="V2102" s="23" t="s">
        <v>416</v>
      </c>
      <c r="W2102">
        <f ca="1">VALUE(LEFT(C2102, 4))</f>
        <v>2015</v>
      </c>
      <c r="X2102">
        <f ca="1">VALUE(MID(C2102,6,FIND("_",C2102,6)-6))</f>
        <v>16</v>
      </c>
      <c r="Y2102">
        <f ca="1">IF(NOT(OR(ISBLANK(D2102),ISBLANK(E2102),D2102="",E2102="")),D2102-E2102,"")</f>
        <v>-0.5</v>
      </c>
      <c r="Z2102">
        <f ca="1">IF(OR(NOT(ISNUMBER(D2102)),ISBLANK(D2102),D2102="",ISBLANK(N2102)),"",ABS(D2102-N2102))</f>
        <v>0.5</v>
      </c>
      <c r="AA2102">
        <f ca="1">IF(OR(ISBLANK(J2102),ISBLANK(O2102),J2102="",O2102=""),"",IF(J2102=O2102,1,0))</f>
        <v>1</v>
      </c>
      <c r="AB2102">
        <f ca="1">IF(OR(ISBLANK(K2102),ISBLANK(Q2102),K2102="",Q2102=""),"",IF(K2102=Q2102,1,0))</f>
        <v>1</v>
      </c>
      <c r="AC2102" s="23" t="str">
        <f t="shared" ca="1" si="32"/>
        <v/>
      </c>
    </row>
    <row r="2103" spans="1:29" x14ac:dyDescent="0.25">
      <c r="A2103" s="23">
        <v>2102</v>
      </c>
      <c r="B2103">
        <v>1028</v>
      </c>
      <c r="C2103" t="str">
        <f ca="1">IFERROR(VLOOKUP($B2103,INDIRECT(nfl_game_result),MATCH(C$1,INDIRECT(nfl_game_result_header),0),FALSE),"error")</f>
        <v>2015_16_DAL@BUF</v>
      </c>
      <c r="D2103">
        <f ca="1">IFERROR(IF(ISBLANK(VLOOKUP($B2103,INDIRECT(nfl_game_result),MATCH(D$1,INDIRECT(nfl_game_result_header),0),FALSE)),"",VLOOKUP($B2103,INDIRECT(nfl_game_result),MATCH(D$1,INDIRECT(nfl_game_result_header),0),FALSE)),"error")</f>
        <v>-6</v>
      </c>
      <c r="E2103">
        <f ca="1">IFERROR(IF(ISBLANK(VLOOKUP($B2103,INDIRECT(nfl_game_result),MATCH(E$1,INDIRECT(nfl_game_result_header),0),FALSE)),"",VLOOKUP($B2103,INDIRECT(nfl_game_result),MATCH(E$1,INDIRECT(nfl_game_result_header),0),FALSE)),"error")</f>
        <v>-6.5</v>
      </c>
      <c r="F2103" s="23" t="str">
        <f ca="1">IFERROR(IF(ISBLANK(VLOOKUP($B2103,INDIRECT(nfl_game_result),MATCH(F$1,INDIRECT(nfl_game_result_header),0),FALSE)),"",VLOOKUP($B2103,INDIRECT(nfl_game_result),MATCH(F$1,INDIRECT(nfl_game_result_header),0),FALSE)),"error")</f>
        <v/>
      </c>
      <c r="G2103" s="23" t="str">
        <f ca="1">IFERROR(IF(ISBLANK(VLOOKUP($B2103,INDIRECT(nfl_game_result),MATCH(G$1,INDIRECT(nfl_game_result_header),0),FALSE)),"",VLOOKUP($B2103,INDIRECT(nfl_game_result),MATCH(G$1,INDIRECT(nfl_game_result_header),0),FALSE)),"error")</f>
        <v/>
      </c>
      <c r="H2103">
        <f ca="1">IFERROR(IF(ISBLANK(VLOOKUP($B2103,INDIRECT(nfl_game_result),MATCH(H$1,INDIRECT(nfl_game_result_header),0),FALSE)),"",VLOOKUP($B2103,INDIRECT(nfl_game_result),MATCH(H$1,INDIRECT(nfl_game_result_header),0),FALSE)),"error")</f>
        <v>16</v>
      </c>
      <c r="I2103">
        <f ca="1">IFERROR(IF(ISBLANK(VLOOKUP($B2103,INDIRECT(nfl_game_result),MATCH(I$1,INDIRECT(nfl_game_result_header),0),FALSE)),"",VLOOKUP($B2103,INDIRECT(nfl_game_result),MATCH(I$1,INDIRECT(nfl_game_result_header),0),FALSE)),"error")</f>
        <v>6</v>
      </c>
      <c r="J2103" t="str">
        <f ca="1">IFERROR(IF(ISBLANK(VLOOKUP($B2103,INDIRECT(nfl_game_result),MATCH(J$1,INDIRECT(nfl_game_result_header),0),FALSE)),"",VLOOKUP($B2103,INDIRECT(nfl_game_result),MATCH(J$1,INDIRECT(nfl_game_result_header),0),FALSE)),"error")</f>
        <v>BUF</v>
      </c>
      <c r="K2103" t="str">
        <f ca="1">IFERROR(IF(ISBLANK(VLOOKUP($B2103,INDIRECT(nfl_game_result),MATCH(K$1,INDIRECT(nfl_game_result_header),0),FALSE)),"",VLOOKUP($B2103,INDIRECT(nfl_game_result),MATCH(K$1,INDIRECT(nfl_game_result_header),0),FALSE)),"error")</f>
        <v>BUF</v>
      </c>
      <c r="L2103" s="23" t="str">
        <f ca="1">IFERROR(IF(ISBLANK(VLOOKUP($B2103,INDIRECT(nfl_game_result),MATCH(L$1,INDIRECT(nfl_game_result_header),0),FALSE)),"",VLOOKUP($B2103,INDIRECT(nfl_game_result),MATCH(L$1,INDIRECT(nfl_game_result_header),0),FALSE)),"error")</f>
        <v/>
      </c>
      <c r="M2103" t="s">
        <v>14</v>
      </c>
      <c r="N2103">
        <v>-3</v>
      </c>
      <c r="O2103" t="s">
        <v>66</v>
      </c>
      <c r="P2103">
        <v>5</v>
      </c>
      <c r="Q2103" t="s">
        <v>66</v>
      </c>
      <c r="V2103" s="23" t="s">
        <v>416</v>
      </c>
      <c r="W2103">
        <f ca="1">VALUE(LEFT(C2103, 4))</f>
        <v>2015</v>
      </c>
      <c r="X2103">
        <f ca="1">VALUE(MID(C2103,6,FIND("_",C2103,6)-6))</f>
        <v>16</v>
      </c>
      <c r="Y2103">
        <f ca="1">IF(NOT(OR(ISBLANK(D2103),ISBLANK(E2103),D2103="",E2103="")),D2103-E2103,"")</f>
        <v>0.5</v>
      </c>
      <c r="Z2103">
        <f ca="1">IF(OR(NOT(ISNUMBER(D2103)),ISBLANK(D2103),D2103="",ISBLANK(N2103)),"",ABS(D2103-N2103))</f>
        <v>3</v>
      </c>
      <c r="AA2103">
        <f ca="1">IF(OR(ISBLANK(J2103),ISBLANK(O2103),J2103="",O2103=""),"",IF(J2103=O2103,1,0))</f>
        <v>1</v>
      </c>
      <c r="AB2103">
        <f ca="1">IF(OR(ISBLANK(K2103),ISBLANK(Q2103),K2103="",Q2103=""),"",IF(K2103=Q2103,1,0))</f>
        <v>1</v>
      </c>
      <c r="AC2103" s="23" t="str">
        <f t="shared" ca="1" si="32"/>
        <v/>
      </c>
    </row>
    <row r="2104" spans="1:29" x14ac:dyDescent="0.25">
      <c r="A2104" s="23">
        <v>2103</v>
      </c>
      <c r="B2104">
        <v>1029</v>
      </c>
      <c r="C2104" t="str">
        <f ca="1">IFERROR(VLOOKUP($B2104,INDIRECT(nfl_game_result),MATCH(C$1,INDIRECT(nfl_game_result_header),0),FALSE),"error")</f>
        <v>2015_16_NWE@NYJ</v>
      </c>
      <c r="D2104">
        <f ca="1">IFERROR(IF(ISBLANK(VLOOKUP($B2104,INDIRECT(nfl_game_result),MATCH(D$1,INDIRECT(nfl_game_result_header),0),FALSE)),"",VLOOKUP($B2104,INDIRECT(nfl_game_result),MATCH(D$1,INDIRECT(nfl_game_result_header),0),FALSE)),"error")</f>
        <v>3</v>
      </c>
      <c r="E2104">
        <f ca="1">IFERROR(IF(ISBLANK(VLOOKUP($B2104,INDIRECT(nfl_game_result),MATCH(E$1,INDIRECT(nfl_game_result_header),0),FALSE)),"",VLOOKUP($B2104,INDIRECT(nfl_game_result),MATCH(E$1,INDIRECT(nfl_game_result_header),0),FALSE)),"error")</f>
        <v>3</v>
      </c>
      <c r="F2104" s="23" t="str">
        <f ca="1">IFERROR(IF(ISBLANK(VLOOKUP($B2104,INDIRECT(nfl_game_result),MATCH(F$1,INDIRECT(nfl_game_result_header),0),FALSE)),"",VLOOKUP($B2104,INDIRECT(nfl_game_result),MATCH(F$1,INDIRECT(nfl_game_result_header),0),FALSE)),"error")</f>
        <v/>
      </c>
      <c r="G2104" s="23" t="str">
        <f ca="1">IFERROR(IF(ISBLANK(VLOOKUP($B2104,INDIRECT(nfl_game_result),MATCH(G$1,INDIRECT(nfl_game_result_header),0),FALSE)),"",VLOOKUP($B2104,INDIRECT(nfl_game_result),MATCH(G$1,INDIRECT(nfl_game_result_header),0),FALSE)),"error")</f>
        <v/>
      </c>
      <c r="H2104">
        <f ca="1">IFERROR(IF(ISBLANK(VLOOKUP($B2104,INDIRECT(nfl_game_result),MATCH(H$1,INDIRECT(nfl_game_result_header),0),FALSE)),"",VLOOKUP($B2104,INDIRECT(nfl_game_result),MATCH(H$1,INDIRECT(nfl_game_result_header),0),FALSE)),"error")</f>
        <v>26</v>
      </c>
      <c r="I2104">
        <f ca="1">IFERROR(IF(ISBLANK(VLOOKUP($B2104,INDIRECT(nfl_game_result),MATCH(I$1,INDIRECT(nfl_game_result_header),0),FALSE)),"",VLOOKUP($B2104,INDIRECT(nfl_game_result),MATCH(I$1,INDIRECT(nfl_game_result_header),0),FALSE)),"error")</f>
        <v>20</v>
      </c>
      <c r="J2104" t="str">
        <f ca="1">IFERROR(IF(ISBLANK(VLOOKUP($B2104,INDIRECT(nfl_game_result),MATCH(J$1,INDIRECT(nfl_game_result_header),0),FALSE)),"",VLOOKUP($B2104,INDIRECT(nfl_game_result),MATCH(J$1,INDIRECT(nfl_game_result_header),0),FALSE)),"error")</f>
        <v>NYJ</v>
      </c>
      <c r="K2104" t="str">
        <f ca="1">IFERROR(IF(ISBLANK(VLOOKUP($B2104,INDIRECT(nfl_game_result),MATCH(K$1,INDIRECT(nfl_game_result_header),0),FALSE)),"",VLOOKUP($B2104,INDIRECT(nfl_game_result),MATCH(K$1,INDIRECT(nfl_game_result_header),0),FALSE)),"error")</f>
        <v>NYJ</v>
      </c>
      <c r="L2104" s="23" t="str">
        <f ca="1">IFERROR(IF(ISBLANK(VLOOKUP($B2104,INDIRECT(nfl_game_result),MATCH(L$1,INDIRECT(nfl_game_result_header),0),FALSE)),"",VLOOKUP($B2104,INDIRECT(nfl_game_result),MATCH(L$1,INDIRECT(nfl_game_result_header),0),FALSE)),"error")</f>
        <v/>
      </c>
      <c r="M2104" t="s">
        <v>14</v>
      </c>
      <c r="N2104">
        <v>5</v>
      </c>
      <c r="O2104" t="s">
        <v>84</v>
      </c>
      <c r="P2104">
        <v>9</v>
      </c>
      <c r="Q2104" t="s">
        <v>84</v>
      </c>
      <c r="V2104" s="23" t="s">
        <v>416</v>
      </c>
      <c r="W2104">
        <f ca="1">VALUE(LEFT(C2104, 4))</f>
        <v>2015</v>
      </c>
      <c r="X2104">
        <f ca="1">VALUE(MID(C2104,6,FIND("_",C2104,6)-6))</f>
        <v>16</v>
      </c>
      <c r="Y2104">
        <f ca="1">IF(NOT(OR(ISBLANK(D2104),ISBLANK(E2104),D2104="",E2104="")),D2104-E2104,"")</f>
        <v>0</v>
      </c>
      <c r="Z2104">
        <f ca="1">IF(OR(NOT(ISNUMBER(D2104)),ISBLANK(D2104),D2104="",ISBLANK(N2104)),"",ABS(D2104-N2104))</f>
        <v>2</v>
      </c>
      <c r="AA2104">
        <f ca="1">IF(OR(ISBLANK(J2104),ISBLANK(O2104),J2104="",O2104=""),"",IF(J2104=O2104,1,0))</f>
        <v>1</v>
      </c>
      <c r="AB2104">
        <f ca="1">IF(OR(ISBLANK(K2104),ISBLANK(Q2104),K2104="",Q2104=""),"",IF(K2104=Q2104,1,0))</f>
        <v>1</v>
      </c>
      <c r="AC2104" s="23" t="str">
        <f t="shared" ca="1" si="32"/>
        <v/>
      </c>
    </row>
    <row r="2105" spans="1:29" x14ac:dyDescent="0.25">
      <c r="A2105" s="23">
        <v>2104</v>
      </c>
      <c r="B2105">
        <v>1030</v>
      </c>
      <c r="C2105" t="str">
        <f ca="1">IFERROR(VLOOKUP($B2105,INDIRECT(nfl_game_result),MATCH(C$1,INDIRECT(nfl_game_result_header),0),FALSE),"error")</f>
        <v>2015_16_HOU@TEN</v>
      </c>
      <c r="D2105">
        <f ca="1">IFERROR(IF(ISBLANK(VLOOKUP($B2105,INDIRECT(nfl_game_result),MATCH(D$1,INDIRECT(nfl_game_result_header),0),FALSE)),"",VLOOKUP($B2105,INDIRECT(nfl_game_result),MATCH(D$1,INDIRECT(nfl_game_result_header),0),FALSE)),"error")</f>
        <v>0</v>
      </c>
      <c r="E2105">
        <f ca="1">IFERROR(IF(ISBLANK(VLOOKUP($B2105,INDIRECT(nfl_game_result),MATCH(E$1,INDIRECT(nfl_game_result_header),0),FALSE)),"",VLOOKUP($B2105,INDIRECT(nfl_game_result),MATCH(E$1,INDIRECT(nfl_game_result_header),0),FALSE)),"error")</f>
        <v>3.5</v>
      </c>
      <c r="F2105" s="23" t="str">
        <f ca="1">IFERROR(IF(ISBLANK(VLOOKUP($B2105,INDIRECT(nfl_game_result),MATCH(F$1,INDIRECT(nfl_game_result_header),0),FALSE)),"",VLOOKUP($B2105,INDIRECT(nfl_game_result),MATCH(F$1,INDIRECT(nfl_game_result_header),0),FALSE)),"error")</f>
        <v/>
      </c>
      <c r="G2105" s="23" t="str">
        <f ca="1">IFERROR(IF(ISBLANK(VLOOKUP($B2105,INDIRECT(nfl_game_result),MATCH(G$1,INDIRECT(nfl_game_result_header),0),FALSE)),"",VLOOKUP($B2105,INDIRECT(nfl_game_result),MATCH(G$1,INDIRECT(nfl_game_result_header),0),FALSE)),"error")</f>
        <v/>
      </c>
      <c r="H2105">
        <f ca="1">IFERROR(IF(ISBLANK(VLOOKUP($B2105,INDIRECT(nfl_game_result),MATCH(H$1,INDIRECT(nfl_game_result_header),0),FALSE)),"",VLOOKUP($B2105,INDIRECT(nfl_game_result),MATCH(H$1,INDIRECT(nfl_game_result_header),0),FALSE)),"error")</f>
        <v>6</v>
      </c>
      <c r="I2105">
        <f ca="1">IFERROR(IF(ISBLANK(VLOOKUP($B2105,INDIRECT(nfl_game_result),MATCH(I$1,INDIRECT(nfl_game_result_header),0),FALSE)),"",VLOOKUP($B2105,INDIRECT(nfl_game_result),MATCH(I$1,INDIRECT(nfl_game_result_header),0),FALSE)),"error")</f>
        <v>34</v>
      </c>
      <c r="J2105" t="str">
        <f ca="1">IFERROR(IF(ISBLANK(VLOOKUP($B2105,INDIRECT(nfl_game_result),MATCH(J$1,INDIRECT(nfl_game_result_header),0),FALSE)),"",VLOOKUP($B2105,INDIRECT(nfl_game_result),MATCH(J$1,INDIRECT(nfl_game_result_header),0),FALSE)),"error")</f>
        <v>HOU</v>
      </c>
      <c r="K2105" t="str">
        <f ca="1">IFERROR(IF(ISBLANK(VLOOKUP($B2105,INDIRECT(nfl_game_result),MATCH(K$1,INDIRECT(nfl_game_result_header),0),FALSE)),"",VLOOKUP($B2105,INDIRECT(nfl_game_result),MATCH(K$1,INDIRECT(nfl_game_result_header),0),FALSE)),"error")</f>
        <v>HOU</v>
      </c>
      <c r="L2105" s="23" t="str">
        <f ca="1">IFERROR(IF(ISBLANK(VLOOKUP($B2105,INDIRECT(nfl_game_result),MATCH(L$1,INDIRECT(nfl_game_result_header),0),FALSE)),"",VLOOKUP($B2105,INDIRECT(nfl_game_result),MATCH(L$1,INDIRECT(nfl_game_result_header),0),FALSE)),"error")</f>
        <v/>
      </c>
      <c r="M2105" t="s">
        <v>14</v>
      </c>
      <c r="N2105">
        <v>0</v>
      </c>
      <c r="O2105" t="s">
        <v>75</v>
      </c>
      <c r="P2105">
        <v>2</v>
      </c>
      <c r="Q2105" t="s">
        <v>75</v>
      </c>
      <c r="V2105" s="23" t="s">
        <v>416</v>
      </c>
      <c r="W2105">
        <f ca="1">VALUE(LEFT(C2105, 4))</f>
        <v>2015</v>
      </c>
      <c r="X2105">
        <f ca="1">VALUE(MID(C2105,6,FIND("_",C2105,6)-6))</f>
        <v>16</v>
      </c>
      <c r="Y2105">
        <f ca="1">IF(NOT(OR(ISBLANK(D2105),ISBLANK(E2105),D2105="",E2105="")),D2105-E2105,"")</f>
        <v>-3.5</v>
      </c>
      <c r="Z2105">
        <f ca="1">IF(OR(NOT(ISNUMBER(D2105)),ISBLANK(D2105),D2105="",ISBLANK(N2105)),"",ABS(D2105-N2105))</f>
        <v>0</v>
      </c>
      <c r="AA2105">
        <f ca="1">IF(OR(ISBLANK(J2105),ISBLANK(O2105),J2105="",O2105=""),"",IF(J2105=O2105,1,0))</f>
        <v>1</v>
      </c>
      <c r="AB2105">
        <f ca="1">IF(OR(ISBLANK(K2105),ISBLANK(Q2105),K2105="",Q2105=""),"",IF(K2105=Q2105,1,0))</f>
        <v>1</v>
      </c>
      <c r="AC2105" s="23" t="str">
        <f t="shared" ca="1" si="32"/>
        <v/>
      </c>
    </row>
    <row r="2106" spans="1:29" x14ac:dyDescent="0.25">
      <c r="A2106" s="23">
        <v>2105</v>
      </c>
      <c r="B2106">
        <v>1031</v>
      </c>
      <c r="C2106" t="str">
        <f ca="1">IFERROR(VLOOKUP($B2106,INDIRECT(nfl_game_result),MATCH(C$1,INDIRECT(nfl_game_result_header),0),FALSE),"error")</f>
        <v>2015_16_CLE@KCY</v>
      </c>
      <c r="D2106">
        <f ca="1">IFERROR(IF(ISBLANK(VLOOKUP($B2106,INDIRECT(nfl_game_result),MATCH(D$1,INDIRECT(nfl_game_result_header),0),FALSE)),"",VLOOKUP($B2106,INDIRECT(nfl_game_result),MATCH(D$1,INDIRECT(nfl_game_result_header),0),FALSE)),"error")</f>
        <v>-12.5</v>
      </c>
      <c r="E2106">
        <f ca="1">IFERROR(IF(ISBLANK(VLOOKUP($B2106,INDIRECT(nfl_game_result),MATCH(E$1,INDIRECT(nfl_game_result_header),0),FALSE)),"",VLOOKUP($B2106,INDIRECT(nfl_game_result),MATCH(E$1,INDIRECT(nfl_game_result_header),0),FALSE)),"error")</f>
        <v>-11</v>
      </c>
      <c r="F2106" s="23" t="str">
        <f ca="1">IFERROR(IF(ISBLANK(VLOOKUP($B2106,INDIRECT(nfl_game_result),MATCH(F$1,INDIRECT(nfl_game_result_header),0),FALSE)),"",VLOOKUP($B2106,INDIRECT(nfl_game_result),MATCH(F$1,INDIRECT(nfl_game_result_header),0),FALSE)),"error")</f>
        <v/>
      </c>
      <c r="G2106" s="23" t="str">
        <f ca="1">IFERROR(IF(ISBLANK(VLOOKUP($B2106,INDIRECT(nfl_game_result),MATCH(G$1,INDIRECT(nfl_game_result_header),0),FALSE)),"",VLOOKUP($B2106,INDIRECT(nfl_game_result),MATCH(G$1,INDIRECT(nfl_game_result_header),0),FALSE)),"error")</f>
        <v/>
      </c>
      <c r="H2106">
        <f ca="1">IFERROR(IF(ISBLANK(VLOOKUP($B2106,INDIRECT(nfl_game_result),MATCH(H$1,INDIRECT(nfl_game_result_header),0),FALSE)),"",VLOOKUP($B2106,INDIRECT(nfl_game_result),MATCH(H$1,INDIRECT(nfl_game_result_header),0),FALSE)),"error")</f>
        <v>17</v>
      </c>
      <c r="I2106">
        <f ca="1">IFERROR(IF(ISBLANK(VLOOKUP($B2106,INDIRECT(nfl_game_result),MATCH(I$1,INDIRECT(nfl_game_result_header),0),FALSE)),"",VLOOKUP($B2106,INDIRECT(nfl_game_result),MATCH(I$1,INDIRECT(nfl_game_result_header),0),FALSE)),"error")</f>
        <v>13</v>
      </c>
      <c r="J2106" t="str">
        <f ca="1">IFERROR(IF(ISBLANK(VLOOKUP($B2106,INDIRECT(nfl_game_result),MATCH(J$1,INDIRECT(nfl_game_result_header),0),FALSE)),"",VLOOKUP($B2106,INDIRECT(nfl_game_result),MATCH(J$1,INDIRECT(nfl_game_result_header),0),FALSE)),"error")</f>
        <v>CLE</v>
      </c>
      <c r="K2106" t="str">
        <f ca="1">IFERROR(IF(ISBLANK(VLOOKUP($B2106,INDIRECT(nfl_game_result),MATCH(K$1,INDIRECT(nfl_game_result_header),0),FALSE)),"",VLOOKUP($B2106,INDIRECT(nfl_game_result),MATCH(K$1,INDIRECT(nfl_game_result_header),0),FALSE)),"error")</f>
        <v>KCY</v>
      </c>
      <c r="L2106" s="23" t="str">
        <f ca="1">IFERROR(IF(ISBLANK(VLOOKUP($B2106,INDIRECT(nfl_game_result),MATCH(L$1,INDIRECT(nfl_game_result_header),0),FALSE)),"",VLOOKUP($B2106,INDIRECT(nfl_game_result),MATCH(L$1,INDIRECT(nfl_game_result_header),0),FALSE)),"error")</f>
        <v/>
      </c>
      <c r="M2106" t="s">
        <v>14</v>
      </c>
      <c r="N2106">
        <v>-9</v>
      </c>
      <c r="O2106" t="s">
        <v>331</v>
      </c>
      <c r="P2106">
        <v>7</v>
      </c>
      <c r="Q2106" t="s">
        <v>331</v>
      </c>
      <c r="V2106" s="23" t="s">
        <v>416</v>
      </c>
      <c r="W2106">
        <f ca="1">VALUE(LEFT(C2106, 4))</f>
        <v>2015</v>
      </c>
      <c r="X2106">
        <f ca="1">VALUE(MID(C2106,6,FIND("_",C2106,6)-6))</f>
        <v>16</v>
      </c>
      <c r="Y2106">
        <f ca="1">IF(NOT(OR(ISBLANK(D2106),ISBLANK(E2106),D2106="",E2106="")),D2106-E2106,"")</f>
        <v>-1.5</v>
      </c>
      <c r="Z2106">
        <f ca="1">IF(OR(NOT(ISNUMBER(D2106)),ISBLANK(D2106),D2106="",ISBLANK(N2106)),"",ABS(D2106-N2106))</f>
        <v>3.5</v>
      </c>
      <c r="AA2106">
        <f ca="1">IF(OR(ISBLANK(J2106),ISBLANK(O2106),J2106="",O2106=""),"",IF(J2106=O2106,1,0))</f>
        <v>0</v>
      </c>
      <c r="AB2106">
        <f ca="1">IF(OR(ISBLANK(K2106),ISBLANK(Q2106),K2106="",Q2106=""),"",IF(K2106=Q2106,1,0))</f>
        <v>1</v>
      </c>
      <c r="AC2106" s="23" t="str">
        <f t="shared" ca="1" si="32"/>
        <v/>
      </c>
    </row>
    <row r="2107" spans="1:29" x14ac:dyDescent="0.25">
      <c r="A2107" s="23">
        <v>2106</v>
      </c>
      <c r="B2107">
        <v>1032</v>
      </c>
      <c r="C2107" t="str">
        <f ca="1">IFERROR(VLOOKUP($B2107,INDIRECT(nfl_game_result),MATCH(C$1,INDIRECT(nfl_game_result_header),0),FALSE),"error")</f>
        <v>2015_16_IND@MIA</v>
      </c>
      <c r="D2107">
        <f ca="1">IFERROR(IF(ISBLANK(VLOOKUP($B2107,INDIRECT(nfl_game_result),MATCH(D$1,INDIRECT(nfl_game_result_header),0),FALSE)),"",VLOOKUP($B2107,INDIRECT(nfl_game_result),MATCH(D$1,INDIRECT(nfl_game_result_header),0),FALSE)),"error")</f>
        <v>-1</v>
      </c>
      <c r="E2107">
        <f ca="1">IFERROR(IF(ISBLANK(VLOOKUP($B2107,INDIRECT(nfl_game_result),MATCH(E$1,INDIRECT(nfl_game_result_header),0),FALSE)),"",VLOOKUP($B2107,INDIRECT(nfl_game_result),MATCH(E$1,INDIRECT(nfl_game_result_header),0),FALSE)),"error")</f>
        <v>-2.5</v>
      </c>
      <c r="F2107" s="23" t="str">
        <f ca="1">IFERROR(IF(ISBLANK(VLOOKUP($B2107,INDIRECT(nfl_game_result),MATCH(F$1,INDIRECT(nfl_game_result_header),0),FALSE)),"",VLOOKUP($B2107,INDIRECT(nfl_game_result),MATCH(F$1,INDIRECT(nfl_game_result_header),0),FALSE)),"error")</f>
        <v/>
      </c>
      <c r="G2107" s="23" t="str">
        <f ca="1">IFERROR(IF(ISBLANK(VLOOKUP($B2107,INDIRECT(nfl_game_result),MATCH(G$1,INDIRECT(nfl_game_result_header),0),FALSE)),"",VLOOKUP($B2107,INDIRECT(nfl_game_result),MATCH(G$1,INDIRECT(nfl_game_result_header),0),FALSE)),"error")</f>
        <v/>
      </c>
      <c r="H2107">
        <f ca="1">IFERROR(IF(ISBLANK(VLOOKUP($B2107,INDIRECT(nfl_game_result),MATCH(H$1,INDIRECT(nfl_game_result_header),0),FALSE)),"",VLOOKUP($B2107,INDIRECT(nfl_game_result),MATCH(H$1,INDIRECT(nfl_game_result_header),0),FALSE)),"error")</f>
        <v>12</v>
      </c>
      <c r="I2107">
        <f ca="1">IFERROR(IF(ISBLANK(VLOOKUP($B2107,INDIRECT(nfl_game_result),MATCH(I$1,INDIRECT(nfl_game_result_header),0),FALSE)),"",VLOOKUP($B2107,INDIRECT(nfl_game_result),MATCH(I$1,INDIRECT(nfl_game_result_header),0),FALSE)),"error")</f>
        <v>18</v>
      </c>
      <c r="J2107" t="str">
        <f ca="1">IFERROR(IF(ISBLANK(VLOOKUP($B2107,INDIRECT(nfl_game_result),MATCH(J$1,INDIRECT(nfl_game_result_header),0),FALSE)),"",VLOOKUP($B2107,INDIRECT(nfl_game_result),MATCH(J$1,INDIRECT(nfl_game_result_header),0),FALSE)),"error")</f>
        <v>IND</v>
      </c>
      <c r="K2107" t="str">
        <f ca="1">IFERROR(IF(ISBLANK(VLOOKUP($B2107,INDIRECT(nfl_game_result),MATCH(K$1,INDIRECT(nfl_game_result_header),0),FALSE)),"",VLOOKUP($B2107,INDIRECT(nfl_game_result),MATCH(K$1,INDIRECT(nfl_game_result_header),0),FALSE)),"error")</f>
        <v>IND</v>
      </c>
      <c r="L2107" s="23" t="str">
        <f ca="1">IFERROR(IF(ISBLANK(VLOOKUP($B2107,INDIRECT(nfl_game_result),MATCH(L$1,INDIRECT(nfl_game_result_header),0),FALSE)),"",VLOOKUP($B2107,INDIRECT(nfl_game_result),MATCH(L$1,INDIRECT(nfl_game_result_header),0),FALSE)),"error")</f>
        <v/>
      </c>
      <c r="M2107" t="s">
        <v>14</v>
      </c>
      <c r="N2107">
        <v>-3</v>
      </c>
      <c r="O2107" t="s">
        <v>76</v>
      </c>
      <c r="P2107">
        <v>13</v>
      </c>
      <c r="Q2107" t="s">
        <v>76</v>
      </c>
      <c r="V2107" s="23" t="s">
        <v>416</v>
      </c>
      <c r="W2107">
        <f ca="1">VALUE(LEFT(C2107, 4))</f>
        <v>2015</v>
      </c>
      <c r="X2107">
        <f ca="1">VALUE(MID(C2107,6,FIND("_",C2107,6)-6))</f>
        <v>16</v>
      </c>
      <c r="Y2107">
        <f ca="1">IF(NOT(OR(ISBLANK(D2107),ISBLANK(E2107),D2107="",E2107="")),D2107-E2107,"")</f>
        <v>1.5</v>
      </c>
      <c r="Z2107">
        <f ca="1">IF(OR(NOT(ISNUMBER(D2107)),ISBLANK(D2107),D2107="",ISBLANK(N2107)),"",ABS(D2107-N2107))</f>
        <v>2</v>
      </c>
      <c r="AA2107">
        <f ca="1">IF(OR(ISBLANK(J2107),ISBLANK(O2107),J2107="",O2107=""),"",IF(J2107=O2107,1,0))</f>
        <v>1</v>
      </c>
      <c r="AB2107">
        <f ca="1">IF(OR(ISBLANK(K2107),ISBLANK(Q2107),K2107="",Q2107=""),"",IF(K2107=Q2107,1,0))</f>
        <v>1</v>
      </c>
      <c r="AC2107" s="23" t="str">
        <f t="shared" ca="1" si="32"/>
        <v/>
      </c>
    </row>
    <row r="2108" spans="1:29" x14ac:dyDescent="0.25">
      <c r="A2108" s="23">
        <v>2107</v>
      </c>
      <c r="B2108">
        <v>1033</v>
      </c>
      <c r="C2108" t="str">
        <f ca="1">IFERROR(VLOOKUP($B2108,INDIRECT(nfl_game_result),MATCH(C$1,INDIRECT(nfl_game_result_header),0),FALSE),"error")</f>
        <v>2015_16_SFO@DET</v>
      </c>
      <c r="D2108">
        <f ca="1">IFERROR(IF(ISBLANK(VLOOKUP($B2108,INDIRECT(nfl_game_result),MATCH(D$1,INDIRECT(nfl_game_result_header),0),FALSE)),"",VLOOKUP($B2108,INDIRECT(nfl_game_result),MATCH(D$1,INDIRECT(nfl_game_result_header),0),FALSE)),"error")</f>
        <v>-8.5</v>
      </c>
      <c r="E2108">
        <f ca="1">IFERROR(IF(ISBLANK(VLOOKUP($B2108,INDIRECT(nfl_game_result),MATCH(E$1,INDIRECT(nfl_game_result_header),0),FALSE)),"",VLOOKUP($B2108,INDIRECT(nfl_game_result),MATCH(E$1,INDIRECT(nfl_game_result_header),0),FALSE)),"error")</f>
        <v>-10</v>
      </c>
      <c r="F2108" s="23" t="str">
        <f ca="1">IFERROR(IF(ISBLANK(VLOOKUP($B2108,INDIRECT(nfl_game_result),MATCH(F$1,INDIRECT(nfl_game_result_header),0),FALSE)),"",VLOOKUP($B2108,INDIRECT(nfl_game_result),MATCH(F$1,INDIRECT(nfl_game_result_header),0),FALSE)),"error")</f>
        <v/>
      </c>
      <c r="G2108" s="23" t="str">
        <f ca="1">IFERROR(IF(ISBLANK(VLOOKUP($B2108,INDIRECT(nfl_game_result),MATCH(G$1,INDIRECT(nfl_game_result_header),0),FALSE)),"",VLOOKUP($B2108,INDIRECT(nfl_game_result),MATCH(G$1,INDIRECT(nfl_game_result_header),0),FALSE)),"error")</f>
        <v/>
      </c>
      <c r="H2108">
        <f ca="1">IFERROR(IF(ISBLANK(VLOOKUP($B2108,INDIRECT(nfl_game_result),MATCH(H$1,INDIRECT(nfl_game_result_header),0),FALSE)),"",VLOOKUP($B2108,INDIRECT(nfl_game_result),MATCH(H$1,INDIRECT(nfl_game_result_header),0),FALSE)),"error")</f>
        <v>32</v>
      </c>
      <c r="I2108">
        <f ca="1">IFERROR(IF(ISBLANK(VLOOKUP($B2108,INDIRECT(nfl_game_result),MATCH(I$1,INDIRECT(nfl_game_result_header),0),FALSE)),"",VLOOKUP($B2108,INDIRECT(nfl_game_result),MATCH(I$1,INDIRECT(nfl_game_result_header),0),FALSE)),"error")</f>
        <v>17</v>
      </c>
      <c r="J2108" t="str">
        <f ca="1">IFERROR(IF(ISBLANK(VLOOKUP($B2108,INDIRECT(nfl_game_result),MATCH(J$1,INDIRECT(nfl_game_result_header),0),FALSE)),"",VLOOKUP($B2108,INDIRECT(nfl_game_result),MATCH(J$1,INDIRECT(nfl_game_result_header),0),FALSE)),"error")</f>
        <v>DET</v>
      </c>
      <c r="K2108" t="str">
        <f ca="1">IFERROR(IF(ISBLANK(VLOOKUP($B2108,INDIRECT(nfl_game_result),MATCH(K$1,INDIRECT(nfl_game_result_header),0),FALSE)),"",VLOOKUP($B2108,INDIRECT(nfl_game_result),MATCH(K$1,INDIRECT(nfl_game_result_header),0),FALSE)),"error")</f>
        <v>DET</v>
      </c>
      <c r="L2108" s="23" t="str">
        <f ca="1">IFERROR(IF(ISBLANK(VLOOKUP($B2108,INDIRECT(nfl_game_result),MATCH(L$1,INDIRECT(nfl_game_result_header),0),FALSE)),"",VLOOKUP($B2108,INDIRECT(nfl_game_result),MATCH(L$1,INDIRECT(nfl_game_result_header),0),FALSE)),"error")</f>
        <v/>
      </c>
      <c r="M2108" t="s">
        <v>14</v>
      </c>
      <c r="N2108">
        <v>-5.5</v>
      </c>
      <c r="O2108" t="s">
        <v>333</v>
      </c>
      <c r="P2108">
        <v>10</v>
      </c>
      <c r="Q2108" t="s">
        <v>73</v>
      </c>
      <c r="V2108" s="23" t="s">
        <v>416</v>
      </c>
      <c r="W2108">
        <f ca="1">VALUE(LEFT(C2108, 4))</f>
        <v>2015</v>
      </c>
      <c r="X2108">
        <f ca="1">VALUE(MID(C2108,6,FIND("_",C2108,6)-6))</f>
        <v>16</v>
      </c>
      <c r="Y2108">
        <f ca="1">IF(NOT(OR(ISBLANK(D2108),ISBLANK(E2108),D2108="",E2108="")),D2108-E2108,"")</f>
        <v>1.5</v>
      </c>
      <c r="Z2108">
        <f ca="1">IF(OR(NOT(ISNUMBER(D2108)),ISBLANK(D2108),D2108="",ISBLANK(N2108)),"",ABS(D2108-N2108))</f>
        <v>3</v>
      </c>
      <c r="AA2108">
        <f ca="1">IF(OR(ISBLANK(J2108),ISBLANK(O2108),J2108="",O2108=""),"",IF(J2108=O2108,1,0))</f>
        <v>0</v>
      </c>
      <c r="AB2108">
        <f ca="1">IF(OR(ISBLANK(K2108),ISBLANK(Q2108),K2108="",Q2108=""),"",IF(K2108=Q2108,1,0))</f>
        <v>1</v>
      </c>
      <c r="AC2108" s="23" t="str">
        <f t="shared" ca="1" si="32"/>
        <v/>
      </c>
    </row>
    <row r="2109" spans="1:29" x14ac:dyDescent="0.25">
      <c r="A2109" s="23">
        <v>2108</v>
      </c>
      <c r="B2109">
        <v>1034</v>
      </c>
      <c r="C2109" t="str">
        <f ca="1">IFERROR(VLOOKUP($B2109,INDIRECT(nfl_game_result),MATCH(C$1,INDIRECT(nfl_game_result_header),0),FALSE),"error")</f>
        <v>2015_16_CHI@TBY</v>
      </c>
      <c r="D2109">
        <f ca="1">IFERROR(IF(ISBLANK(VLOOKUP($B2109,INDIRECT(nfl_game_result),MATCH(D$1,INDIRECT(nfl_game_result_header),0),FALSE)),"",VLOOKUP($B2109,INDIRECT(nfl_game_result),MATCH(D$1,INDIRECT(nfl_game_result_header),0),FALSE)),"error")</f>
        <v>-3</v>
      </c>
      <c r="E2109">
        <f ca="1">IFERROR(IF(ISBLANK(VLOOKUP($B2109,INDIRECT(nfl_game_result),MATCH(E$1,INDIRECT(nfl_game_result_header),0),FALSE)),"",VLOOKUP($B2109,INDIRECT(nfl_game_result),MATCH(E$1,INDIRECT(nfl_game_result_header),0),FALSE)),"error")</f>
        <v>-3.5</v>
      </c>
      <c r="F2109" s="23" t="str">
        <f ca="1">IFERROR(IF(ISBLANK(VLOOKUP($B2109,INDIRECT(nfl_game_result),MATCH(F$1,INDIRECT(nfl_game_result_header),0),FALSE)),"",VLOOKUP($B2109,INDIRECT(nfl_game_result),MATCH(F$1,INDIRECT(nfl_game_result_header),0),FALSE)),"error")</f>
        <v/>
      </c>
      <c r="G2109" s="23" t="str">
        <f ca="1">IFERROR(IF(ISBLANK(VLOOKUP($B2109,INDIRECT(nfl_game_result),MATCH(G$1,INDIRECT(nfl_game_result_header),0),FALSE)),"",VLOOKUP($B2109,INDIRECT(nfl_game_result),MATCH(G$1,INDIRECT(nfl_game_result_header),0),FALSE)),"error")</f>
        <v/>
      </c>
      <c r="H2109">
        <f ca="1">IFERROR(IF(ISBLANK(VLOOKUP($B2109,INDIRECT(nfl_game_result),MATCH(H$1,INDIRECT(nfl_game_result_header),0),FALSE)),"",VLOOKUP($B2109,INDIRECT(nfl_game_result),MATCH(H$1,INDIRECT(nfl_game_result_header),0),FALSE)),"error")</f>
        <v>21</v>
      </c>
      <c r="I2109">
        <f ca="1">IFERROR(IF(ISBLANK(VLOOKUP($B2109,INDIRECT(nfl_game_result),MATCH(I$1,INDIRECT(nfl_game_result_header),0),FALSE)),"",VLOOKUP($B2109,INDIRECT(nfl_game_result),MATCH(I$1,INDIRECT(nfl_game_result_header),0),FALSE)),"error")</f>
        <v>26</v>
      </c>
      <c r="J2109" t="str">
        <f ca="1">IFERROR(IF(ISBLANK(VLOOKUP($B2109,INDIRECT(nfl_game_result),MATCH(J$1,INDIRECT(nfl_game_result_header),0),FALSE)),"",VLOOKUP($B2109,INDIRECT(nfl_game_result),MATCH(J$1,INDIRECT(nfl_game_result_header),0),FALSE)),"error")</f>
        <v>CHI</v>
      </c>
      <c r="K2109" t="str">
        <f ca="1">IFERROR(IF(ISBLANK(VLOOKUP($B2109,INDIRECT(nfl_game_result),MATCH(K$1,INDIRECT(nfl_game_result_header),0),FALSE)),"",VLOOKUP($B2109,INDIRECT(nfl_game_result),MATCH(K$1,INDIRECT(nfl_game_result_header),0),FALSE)),"error")</f>
        <v>CHI</v>
      </c>
      <c r="L2109" s="23" t="str">
        <f ca="1">IFERROR(IF(ISBLANK(VLOOKUP($B2109,INDIRECT(nfl_game_result),MATCH(L$1,INDIRECT(nfl_game_result_header),0),FALSE)),"",VLOOKUP($B2109,INDIRECT(nfl_game_result),MATCH(L$1,INDIRECT(nfl_game_result_header),0),FALSE)),"error")</f>
        <v/>
      </c>
      <c r="M2109" t="s">
        <v>14</v>
      </c>
      <c r="N2109">
        <v>-3</v>
      </c>
      <c r="O2109" t="s">
        <v>68</v>
      </c>
      <c r="P2109">
        <v>4</v>
      </c>
      <c r="Q2109" t="s">
        <v>68</v>
      </c>
      <c r="V2109" s="23" t="s">
        <v>416</v>
      </c>
      <c r="W2109">
        <f ca="1">VALUE(LEFT(C2109, 4))</f>
        <v>2015</v>
      </c>
      <c r="X2109">
        <f ca="1">VALUE(MID(C2109,6,FIND("_",C2109,6)-6))</f>
        <v>16</v>
      </c>
      <c r="Y2109">
        <f ca="1">IF(NOT(OR(ISBLANK(D2109),ISBLANK(E2109),D2109="",E2109="")),D2109-E2109,"")</f>
        <v>0.5</v>
      </c>
      <c r="Z2109">
        <f ca="1">IF(OR(NOT(ISNUMBER(D2109)),ISBLANK(D2109),D2109="",ISBLANK(N2109)),"",ABS(D2109-N2109))</f>
        <v>0</v>
      </c>
      <c r="AA2109">
        <f ca="1">IF(OR(ISBLANK(J2109),ISBLANK(O2109),J2109="",O2109=""),"",IF(J2109=O2109,1,0))</f>
        <v>1</v>
      </c>
      <c r="AB2109">
        <f ca="1">IF(OR(ISBLANK(K2109),ISBLANK(Q2109),K2109="",Q2109=""),"",IF(K2109=Q2109,1,0))</f>
        <v>1</v>
      </c>
      <c r="AC2109" s="23" t="str">
        <f t="shared" ca="1" si="32"/>
        <v/>
      </c>
    </row>
    <row r="2110" spans="1:29" x14ac:dyDescent="0.25">
      <c r="A2110" s="23">
        <v>2109</v>
      </c>
      <c r="B2110">
        <v>1035</v>
      </c>
      <c r="C2110" t="str">
        <f ca="1">IFERROR(VLOOKUP($B2110,INDIRECT(nfl_game_result),MATCH(C$1,INDIRECT(nfl_game_result_header),0),FALSE),"error")</f>
        <v>2015_16_CAR@ATL</v>
      </c>
      <c r="D2110">
        <f ca="1">IFERROR(IF(ISBLANK(VLOOKUP($B2110,INDIRECT(nfl_game_result),MATCH(D$1,INDIRECT(nfl_game_result_header),0),FALSE)),"",VLOOKUP($B2110,INDIRECT(nfl_game_result),MATCH(D$1,INDIRECT(nfl_game_result_header),0),FALSE)),"error")</f>
        <v>7</v>
      </c>
      <c r="E2110">
        <f ca="1">IFERROR(IF(ISBLANK(VLOOKUP($B2110,INDIRECT(nfl_game_result),MATCH(E$1,INDIRECT(nfl_game_result_header),0),FALSE)),"",VLOOKUP($B2110,INDIRECT(nfl_game_result),MATCH(E$1,INDIRECT(nfl_game_result_header),0),FALSE)),"error")</f>
        <v>6.5</v>
      </c>
      <c r="F2110" s="23" t="str">
        <f ca="1">IFERROR(IF(ISBLANK(VLOOKUP($B2110,INDIRECT(nfl_game_result),MATCH(F$1,INDIRECT(nfl_game_result_header),0),FALSE)),"",VLOOKUP($B2110,INDIRECT(nfl_game_result),MATCH(F$1,INDIRECT(nfl_game_result_header),0),FALSE)),"error")</f>
        <v/>
      </c>
      <c r="G2110" s="23" t="str">
        <f ca="1">IFERROR(IF(ISBLANK(VLOOKUP($B2110,INDIRECT(nfl_game_result),MATCH(G$1,INDIRECT(nfl_game_result_header),0),FALSE)),"",VLOOKUP($B2110,INDIRECT(nfl_game_result),MATCH(G$1,INDIRECT(nfl_game_result_header),0),FALSE)),"error")</f>
        <v/>
      </c>
      <c r="H2110">
        <f ca="1">IFERROR(IF(ISBLANK(VLOOKUP($B2110,INDIRECT(nfl_game_result),MATCH(H$1,INDIRECT(nfl_game_result_header),0),FALSE)),"",VLOOKUP($B2110,INDIRECT(nfl_game_result),MATCH(H$1,INDIRECT(nfl_game_result_header),0),FALSE)),"error")</f>
        <v>20</v>
      </c>
      <c r="I2110">
        <f ca="1">IFERROR(IF(ISBLANK(VLOOKUP($B2110,INDIRECT(nfl_game_result),MATCH(I$1,INDIRECT(nfl_game_result_header),0),FALSE)),"",VLOOKUP($B2110,INDIRECT(nfl_game_result),MATCH(I$1,INDIRECT(nfl_game_result_header),0),FALSE)),"error")</f>
        <v>13</v>
      </c>
      <c r="J2110" t="str">
        <f ca="1">IFERROR(IF(ISBLANK(VLOOKUP($B2110,INDIRECT(nfl_game_result),MATCH(J$1,INDIRECT(nfl_game_result_header),0),FALSE)),"",VLOOKUP($B2110,INDIRECT(nfl_game_result),MATCH(J$1,INDIRECT(nfl_game_result_header),0),FALSE)),"error")</f>
        <v>ATL</v>
      </c>
      <c r="K2110" t="str">
        <f ca="1">IFERROR(IF(ISBLANK(VLOOKUP($B2110,INDIRECT(nfl_game_result),MATCH(K$1,INDIRECT(nfl_game_result_header),0),FALSE)),"",VLOOKUP($B2110,INDIRECT(nfl_game_result),MATCH(K$1,INDIRECT(nfl_game_result_header),0),FALSE)),"error")</f>
        <v>ATL</v>
      </c>
      <c r="L2110" s="23" t="str">
        <f ca="1">IFERROR(IF(ISBLANK(VLOOKUP($B2110,INDIRECT(nfl_game_result),MATCH(L$1,INDIRECT(nfl_game_result_header),0),FALSE)),"",VLOOKUP($B2110,INDIRECT(nfl_game_result),MATCH(L$1,INDIRECT(nfl_game_result_header),0),FALSE)),"error")</f>
        <v/>
      </c>
      <c r="M2110" t="s">
        <v>14</v>
      </c>
      <c r="N2110">
        <v>7</v>
      </c>
      <c r="O2110" t="s">
        <v>20</v>
      </c>
      <c r="P2110">
        <v>11</v>
      </c>
      <c r="Q2110" t="s">
        <v>67</v>
      </c>
      <c r="V2110" s="23" t="s">
        <v>416</v>
      </c>
      <c r="W2110">
        <f ca="1">VALUE(LEFT(C2110, 4))</f>
        <v>2015</v>
      </c>
      <c r="X2110">
        <f ca="1">VALUE(MID(C2110,6,FIND("_",C2110,6)-6))</f>
        <v>16</v>
      </c>
      <c r="Y2110">
        <f ca="1">IF(NOT(OR(ISBLANK(D2110),ISBLANK(E2110),D2110="",E2110="")),D2110-E2110,"")</f>
        <v>0.5</v>
      </c>
      <c r="Z2110">
        <f ca="1">IF(OR(NOT(ISNUMBER(D2110)),ISBLANK(D2110),D2110="",ISBLANK(N2110)),"",ABS(D2110-N2110))</f>
        <v>0</v>
      </c>
      <c r="AA2110">
        <f ca="1">IF(OR(ISBLANK(J2110),ISBLANK(O2110),J2110="",O2110=""),"",IF(J2110=O2110,1,0))</f>
        <v>1</v>
      </c>
      <c r="AB2110">
        <f ca="1">IF(OR(ISBLANK(K2110),ISBLANK(Q2110),K2110="",Q2110=""),"",IF(K2110=Q2110,1,0))</f>
        <v>0</v>
      </c>
      <c r="AC2110" s="23" t="str">
        <f t="shared" ca="1" si="32"/>
        <v/>
      </c>
    </row>
    <row r="2111" spans="1:29" x14ac:dyDescent="0.25">
      <c r="A2111" s="23">
        <v>2110</v>
      </c>
      <c r="B2111">
        <v>1036</v>
      </c>
      <c r="C2111" t="str">
        <f ca="1">IFERROR(VLOOKUP($B2111,INDIRECT(nfl_game_result),MATCH(C$1,INDIRECT(nfl_game_result_header),0),FALSE),"error")</f>
        <v>2015_16_PIT@BAL</v>
      </c>
      <c r="D2111">
        <f ca="1">IFERROR(IF(ISBLANK(VLOOKUP($B2111,INDIRECT(nfl_game_result),MATCH(D$1,INDIRECT(nfl_game_result_header),0),FALSE)),"",VLOOKUP($B2111,INDIRECT(nfl_game_result),MATCH(D$1,INDIRECT(nfl_game_result_header),0),FALSE)),"error")</f>
        <v>10</v>
      </c>
      <c r="E2111">
        <f ca="1">IFERROR(IF(ISBLANK(VLOOKUP($B2111,INDIRECT(nfl_game_result),MATCH(E$1,INDIRECT(nfl_game_result_header),0),FALSE)),"",VLOOKUP($B2111,INDIRECT(nfl_game_result),MATCH(E$1,INDIRECT(nfl_game_result_header),0),FALSE)),"error")</f>
        <v>10</v>
      </c>
      <c r="F2111" s="23" t="str">
        <f ca="1">IFERROR(IF(ISBLANK(VLOOKUP($B2111,INDIRECT(nfl_game_result),MATCH(F$1,INDIRECT(nfl_game_result_header),0),FALSE)),"",VLOOKUP($B2111,INDIRECT(nfl_game_result),MATCH(F$1,INDIRECT(nfl_game_result_header),0),FALSE)),"error")</f>
        <v/>
      </c>
      <c r="G2111" s="23" t="str">
        <f ca="1">IFERROR(IF(ISBLANK(VLOOKUP($B2111,INDIRECT(nfl_game_result),MATCH(G$1,INDIRECT(nfl_game_result_header),0),FALSE)),"",VLOOKUP($B2111,INDIRECT(nfl_game_result),MATCH(G$1,INDIRECT(nfl_game_result_header),0),FALSE)),"error")</f>
        <v/>
      </c>
      <c r="H2111">
        <f ca="1">IFERROR(IF(ISBLANK(VLOOKUP($B2111,INDIRECT(nfl_game_result),MATCH(H$1,INDIRECT(nfl_game_result_header),0),FALSE)),"",VLOOKUP($B2111,INDIRECT(nfl_game_result),MATCH(H$1,INDIRECT(nfl_game_result_header),0),FALSE)),"error")</f>
        <v>20</v>
      </c>
      <c r="I2111">
        <f ca="1">IFERROR(IF(ISBLANK(VLOOKUP($B2111,INDIRECT(nfl_game_result),MATCH(I$1,INDIRECT(nfl_game_result_header),0),FALSE)),"",VLOOKUP($B2111,INDIRECT(nfl_game_result),MATCH(I$1,INDIRECT(nfl_game_result_header),0),FALSE)),"error")</f>
        <v>17</v>
      </c>
      <c r="J2111" t="str">
        <f ca="1">IFERROR(IF(ISBLANK(VLOOKUP($B2111,INDIRECT(nfl_game_result),MATCH(J$1,INDIRECT(nfl_game_result_header),0),FALSE)),"",VLOOKUP($B2111,INDIRECT(nfl_game_result),MATCH(J$1,INDIRECT(nfl_game_result_header),0),FALSE)),"error")</f>
        <v>BAL</v>
      </c>
      <c r="K2111" t="str">
        <f ca="1">IFERROR(IF(ISBLANK(VLOOKUP($B2111,INDIRECT(nfl_game_result),MATCH(K$1,INDIRECT(nfl_game_result_header),0),FALSE)),"",VLOOKUP($B2111,INDIRECT(nfl_game_result),MATCH(K$1,INDIRECT(nfl_game_result_header),0),FALSE)),"error")</f>
        <v>BAL</v>
      </c>
      <c r="L2111" s="23" t="str">
        <f ca="1">IFERROR(IF(ISBLANK(VLOOKUP($B2111,INDIRECT(nfl_game_result),MATCH(L$1,INDIRECT(nfl_game_result_header),0),FALSE)),"",VLOOKUP($B2111,INDIRECT(nfl_game_result),MATCH(L$1,INDIRECT(nfl_game_result_header),0),FALSE)),"error")</f>
        <v/>
      </c>
      <c r="M2111" t="s">
        <v>14</v>
      </c>
      <c r="N2111">
        <v>7</v>
      </c>
      <c r="O2111" t="s">
        <v>87</v>
      </c>
      <c r="P2111">
        <v>1</v>
      </c>
      <c r="Q2111" t="s">
        <v>87</v>
      </c>
      <c r="V2111" s="23" t="s">
        <v>416</v>
      </c>
      <c r="W2111">
        <f ca="1">VALUE(LEFT(C2111, 4))</f>
        <v>2015</v>
      </c>
      <c r="X2111">
        <f ca="1">VALUE(MID(C2111,6,FIND("_",C2111,6)-6))</f>
        <v>16</v>
      </c>
      <c r="Y2111">
        <f ca="1">IF(NOT(OR(ISBLANK(D2111),ISBLANK(E2111),D2111="",E2111="")),D2111-E2111,"")</f>
        <v>0</v>
      </c>
      <c r="Z2111">
        <f ca="1">IF(OR(NOT(ISNUMBER(D2111)),ISBLANK(D2111),D2111="",ISBLANK(N2111)),"",ABS(D2111-N2111))</f>
        <v>3</v>
      </c>
      <c r="AA2111">
        <f ca="1">IF(OR(ISBLANK(J2111),ISBLANK(O2111),J2111="",O2111=""),"",IF(J2111=O2111,1,0))</f>
        <v>0</v>
      </c>
      <c r="AB2111">
        <f ca="1">IF(OR(ISBLANK(K2111),ISBLANK(Q2111),K2111="",Q2111=""),"",IF(K2111=Q2111,1,0))</f>
        <v>0</v>
      </c>
      <c r="AC2111" s="23" t="str">
        <f t="shared" ca="1" si="32"/>
        <v/>
      </c>
    </row>
    <row r="2112" spans="1:29" x14ac:dyDescent="0.25">
      <c r="A2112" s="23">
        <v>2111</v>
      </c>
      <c r="B2112">
        <v>1037</v>
      </c>
      <c r="C2112" t="str">
        <f ca="1">IFERROR(VLOOKUP($B2112,INDIRECT(nfl_game_result),MATCH(C$1,INDIRECT(nfl_game_result_header),0),FALSE),"error")</f>
        <v>2015_16_JAX@NOR</v>
      </c>
      <c r="D2112">
        <f ca="1">IFERROR(IF(ISBLANK(VLOOKUP($B2112,INDIRECT(nfl_game_result),MATCH(D$1,INDIRECT(nfl_game_result_header),0),FALSE)),"",VLOOKUP($B2112,INDIRECT(nfl_game_result),MATCH(D$1,INDIRECT(nfl_game_result_header),0),FALSE)),"error")</f>
        <v>-3.5</v>
      </c>
      <c r="E2112">
        <f ca="1">IFERROR(IF(ISBLANK(VLOOKUP($B2112,INDIRECT(nfl_game_result),MATCH(E$1,INDIRECT(nfl_game_result_header),0),FALSE)),"",VLOOKUP($B2112,INDIRECT(nfl_game_result),MATCH(E$1,INDIRECT(nfl_game_result_header),0),FALSE)),"error")</f>
        <v>-3</v>
      </c>
      <c r="F2112" s="23" t="str">
        <f ca="1">IFERROR(IF(ISBLANK(VLOOKUP($B2112,INDIRECT(nfl_game_result),MATCH(F$1,INDIRECT(nfl_game_result_header),0),FALSE)),"",VLOOKUP($B2112,INDIRECT(nfl_game_result),MATCH(F$1,INDIRECT(nfl_game_result_header),0),FALSE)),"error")</f>
        <v/>
      </c>
      <c r="G2112" s="23" t="str">
        <f ca="1">IFERROR(IF(ISBLANK(VLOOKUP($B2112,INDIRECT(nfl_game_result),MATCH(G$1,INDIRECT(nfl_game_result_header),0),FALSE)),"",VLOOKUP($B2112,INDIRECT(nfl_game_result),MATCH(G$1,INDIRECT(nfl_game_result_header),0),FALSE)),"error")</f>
        <v/>
      </c>
      <c r="H2112">
        <f ca="1">IFERROR(IF(ISBLANK(VLOOKUP($B2112,INDIRECT(nfl_game_result),MATCH(H$1,INDIRECT(nfl_game_result_header),0),FALSE)),"",VLOOKUP($B2112,INDIRECT(nfl_game_result),MATCH(H$1,INDIRECT(nfl_game_result_header),0),FALSE)),"error")</f>
        <v>38</v>
      </c>
      <c r="I2112">
        <f ca="1">IFERROR(IF(ISBLANK(VLOOKUP($B2112,INDIRECT(nfl_game_result),MATCH(I$1,INDIRECT(nfl_game_result_header),0),FALSE)),"",VLOOKUP($B2112,INDIRECT(nfl_game_result),MATCH(I$1,INDIRECT(nfl_game_result_header),0),FALSE)),"error")</f>
        <v>27</v>
      </c>
      <c r="J2112" t="str">
        <f ca="1">IFERROR(IF(ISBLANK(VLOOKUP($B2112,INDIRECT(nfl_game_result),MATCH(J$1,INDIRECT(nfl_game_result_header),0),FALSE)),"",VLOOKUP($B2112,INDIRECT(nfl_game_result),MATCH(J$1,INDIRECT(nfl_game_result_header),0),FALSE)),"error")</f>
        <v>NOR</v>
      </c>
      <c r="K2112" t="str">
        <f ca="1">IFERROR(IF(ISBLANK(VLOOKUP($B2112,INDIRECT(nfl_game_result),MATCH(K$1,INDIRECT(nfl_game_result_header),0),FALSE)),"",VLOOKUP($B2112,INDIRECT(nfl_game_result),MATCH(K$1,INDIRECT(nfl_game_result_header),0),FALSE)),"error")</f>
        <v>NOR</v>
      </c>
      <c r="L2112" s="23" t="str">
        <f ca="1">IFERROR(IF(ISBLANK(VLOOKUP($B2112,INDIRECT(nfl_game_result),MATCH(L$1,INDIRECT(nfl_game_result_header),0),FALSE)),"",VLOOKUP($B2112,INDIRECT(nfl_game_result),MATCH(L$1,INDIRECT(nfl_game_result_header),0),FALSE)),"error")</f>
        <v/>
      </c>
      <c r="M2112" t="s">
        <v>14</v>
      </c>
      <c r="N2112">
        <v>-5.5</v>
      </c>
      <c r="O2112" t="s">
        <v>77</v>
      </c>
      <c r="P2112">
        <v>14</v>
      </c>
      <c r="Q2112" t="s">
        <v>77</v>
      </c>
      <c r="V2112" s="23" t="s">
        <v>416</v>
      </c>
      <c r="W2112">
        <f ca="1">VALUE(LEFT(C2112, 4))</f>
        <v>2015</v>
      </c>
      <c r="X2112">
        <f ca="1">VALUE(MID(C2112,6,FIND("_",C2112,6)-6))</f>
        <v>16</v>
      </c>
      <c r="Y2112">
        <f ca="1">IF(NOT(OR(ISBLANK(D2112),ISBLANK(E2112),D2112="",E2112="")),D2112-E2112,"")</f>
        <v>-0.5</v>
      </c>
      <c r="Z2112">
        <f ca="1">IF(OR(NOT(ISNUMBER(D2112)),ISBLANK(D2112),D2112="",ISBLANK(N2112)),"",ABS(D2112-N2112))</f>
        <v>2</v>
      </c>
      <c r="AA2112">
        <f ca="1">IF(OR(ISBLANK(J2112),ISBLANK(O2112),J2112="",O2112=""),"",IF(J2112=O2112,1,0))</f>
        <v>0</v>
      </c>
      <c r="AB2112">
        <f ca="1">IF(OR(ISBLANK(K2112),ISBLANK(Q2112),K2112="",Q2112=""),"",IF(K2112=Q2112,1,0))</f>
        <v>0</v>
      </c>
      <c r="AC2112" s="23" t="str">
        <f t="shared" ca="1" si="32"/>
        <v/>
      </c>
    </row>
    <row r="2113" spans="1:29" x14ac:dyDescent="0.25">
      <c r="A2113" s="23">
        <v>2112</v>
      </c>
      <c r="B2113">
        <v>1038</v>
      </c>
      <c r="C2113" t="str">
        <f ca="1">IFERROR(VLOOKUP($B2113,INDIRECT(nfl_game_result),MATCH(C$1,INDIRECT(nfl_game_result_header),0),FALSE),"error")</f>
        <v>2015_16_STL@SEA</v>
      </c>
      <c r="D2113">
        <f ca="1">IFERROR(IF(ISBLANK(VLOOKUP($B2113,INDIRECT(nfl_game_result),MATCH(D$1,INDIRECT(nfl_game_result_header),0),FALSE)),"",VLOOKUP($B2113,INDIRECT(nfl_game_result),MATCH(D$1,INDIRECT(nfl_game_result_header),0),FALSE)),"error")</f>
        <v>-13.5</v>
      </c>
      <c r="E2113">
        <f ca="1">IFERROR(IF(ISBLANK(VLOOKUP($B2113,INDIRECT(nfl_game_result),MATCH(E$1,INDIRECT(nfl_game_result_header),0),FALSE)),"",VLOOKUP($B2113,INDIRECT(nfl_game_result),MATCH(E$1,INDIRECT(nfl_game_result_header),0),FALSE)),"error")</f>
        <v>-12</v>
      </c>
      <c r="F2113" s="23" t="str">
        <f ca="1">IFERROR(IF(ISBLANK(VLOOKUP($B2113,INDIRECT(nfl_game_result),MATCH(F$1,INDIRECT(nfl_game_result_header),0),FALSE)),"",VLOOKUP($B2113,INDIRECT(nfl_game_result),MATCH(F$1,INDIRECT(nfl_game_result_header),0),FALSE)),"error")</f>
        <v/>
      </c>
      <c r="G2113" s="23" t="str">
        <f ca="1">IFERROR(IF(ISBLANK(VLOOKUP($B2113,INDIRECT(nfl_game_result),MATCH(G$1,INDIRECT(nfl_game_result_header),0),FALSE)),"",VLOOKUP($B2113,INDIRECT(nfl_game_result),MATCH(G$1,INDIRECT(nfl_game_result_header),0),FALSE)),"error")</f>
        <v/>
      </c>
      <c r="H2113">
        <f ca="1">IFERROR(IF(ISBLANK(VLOOKUP($B2113,INDIRECT(nfl_game_result),MATCH(H$1,INDIRECT(nfl_game_result_header),0),FALSE)),"",VLOOKUP($B2113,INDIRECT(nfl_game_result),MATCH(H$1,INDIRECT(nfl_game_result_header),0),FALSE)),"error")</f>
        <v>17</v>
      </c>
      <c r="I2113">
        <f ca="1">IFERROR(IF(ISBLANK(VLOOKUP($B2113,INDIRECT(nfl_game_result),MATCH(I$1,INDIRECT(nfl_game_result_header),0),FALSE)),"",VLOOKUP($B2113,INDIRECT(nfl_game_result),MATCH(I$1,INDIRECT(nfl_game_result_header),0),FALSE)),"error")</f>
        <v>23</v>
      </c>
      <c r="J2113" t="str">
        <f ca="1">IFERROR(IF(ISBLANK(VLOOKUP($B2113,INDIRECT(nfl_game_result),MATCH(J$1,INDIRECT(nfl_game_result_header),0),FALSE)),"",VLOOKUP($B2113,INDIRECT(nfl_game_result),MATCH(J$1,INDIRECT(nfl_game_result_header),0),FALSE)),"error")</f>
        <v>STL</v>
      </c>
      <c r="K2113" t="str">
        <f ca="1">IFERROR(IF(ISBLANK(VLOOKUP($B2113,INDIRECT(nfl_game_result),MATCH(K$1,INDIRECT(nfl_game_result_header),0),FALSE)),"",VLOOKUP($B2113,INDIRECT(nfl_game_result),MATCH(K$1,INDIRECT(nfl_game_result_header),0),FALSE)),"error")</f>
        <v>STL</v>
      </c>
      <c r="L2113" s="23" t="str">
        <f ca="1">IFERROR(IF(ISBLANK(VLOOKUP($B2113,INDIRECT(nfl_game_result),MATCH(L$1,INDIRECT(nfl_game_result_header),0),FALSE)),"",VLOOKUP($B2113,INDIRECT(nfl_game_result),MATCH(L$1,INDIRECT(nfl_game_result_header),0),FALSE)),"error")</f>
        <v/>
      </c>
      <c r="M2113" t="s">
        <v>14</v>
      </c>
      <c r="N2113">
        <v>-9.5</v>
      </c>
      <c r="O2113" t="s">
        <v>91</v>
      </c>
      <c r="P2113">
        <v>8</v>
      </c>
      <c r="Q2113" t="s">
        <v>89</v>
      </c>
      <c r="V2113" s="23" t="s">
        <v>416</v>
      </c>
      <c r="W2113">
        <f ca="1">VALUE(LEFT(C2113, 4))</f>
        <v>2015</v>
      </c>
      <c r="X2113">
        <f ca="1">VALUE(MID(C2113,6,FIND("_",C2113,6)-6))</f>
        <v>16</v>
      </c>
      <c r="Y2113">
        <f ca="1">IF(NOT(OR(ISBLANK(D2113),ISBLANK(E2113),D2113="",E2113="")),D2113-E2113,"")</f>
        <v>-1.5</v>
      </c>
      <c r="Z2113">
        <f ca="1">IF(OR(NOT(ISNUMBER(D2113)),ISBLANK(D2113),D2113="",ISBLANK(N2113)),"",ABS(D2113-N2113))</f>
        <v>4</v>
      </c>
      <c r="AA2113">
        <f ca="1">IF(OR(ISBLANK(J2113),ISBLANK(O2113),J2113="",O2113=""),"",IF(J2113=O2113,1,0))</f>
        <v>1</v>
      </c>
      <c r="AB2113">
        <f ca="1">IF(OR(ISBLANK(K2113),ISBLANK(Q2113),K2113="",Q2113=""),"",IF(K2113=Q2113,1,0))</f>
        <v>0</v>
      </c>
      <c r="AC2113" s="23" t="str">
        <f t="shared" ca="1" si="32"/>
        <v/>
      </c>
    </row>
    <row r="2114" spans="1:29" x14ac:dyDescent="0.25">
      <c r="A2114" s="23">
        <v>2113</v>
      </c>
      <c r="B2114">
        <v>1039</v>
      </c>
      <c r="C2114" t="str">
        <f ca="1">IFERROR(VLOOKUP($B2114,INDIRECT(nfl_game_result),MATCH(C$1,INDIRECT(nfl_game_result_header),0),FALSE),"error")</f>
        <v>2015_16_GBY@ARI</v>
      </c>
      <c r="D2114">
        <f ca="1">IFERROR(IF(ISBLANK(VLOOKUP($B2114,INDIRECT(nfl_game_result),MATCH(D$1,INDIRECT(nfl_game_result_header),0),FALSE)),"",VLOOKUP($B2114,INDIRECT(nfl_game_result),MATCH(D$1,INDIRECT(nfl_game_result_header),0),FALSE)),"error")</f>
        <v>-4</v>
      </c>
      <c r="E2114">
        <f ca="1">IFERROR(IF(ISBLANK(VLOOKUP($B2114,INDIRECT(nfl_game_result),MATCH(E$1,INDIRECT(nfl_game_result_header),0),FALSE)),"",VLOOKUP($B2114,INDIRECT(nfl_game_result),MATCH(E$1,INDIRECT(nfl_game_result_header),0),FALSE)),"error")</f>
        <v>-4.5</v>
      </c>
      <c r="F2114" s="23" t="str">
        <f ca="1">IFERROR(IF(ISBLANK(VLOOKUP($B2114,INDIRECT(nfl_game_result),MATCH(F$1,INDIRECT(nfl_game_result_header),0),FALSE)),"",VLOOKUP($B2114,INDIRECT(nfl_game_result),MATCH(F$1,INDIRECT(nfl_game_result_header),0),FALSE)),"error")</f>
        <v/>
      </c>
      <c r="G2114" s="23" t="str">
        <f ca="1">IFERROR(IF(ISBLANK(VLOOKUP($B2114,INDIRECT(nfl_game_result),MATCH(G$1,INDIRECT(nfl_game_result_header),0),FALSE)),"",VLOOKUP($B2114,INDIRECT(nfl_game_result),MATCH(G$1,INDIRECT(nfl_game_result_header),0),FALSE)),"error")</f>
        <v/>
      </c>
      <c r="H2114">
        <f ca="1">IFERROR(IF(ISBLANK(VLOOKUP($B2114,INDIRECT(nfl_game_result),MATCH(H$1,INDIRECT(nfl_game_result_header),0),FALSE)),"",VLOOKUP($B2114,INDIRECT(nfl_game_result),MATCH(H$1,INDIRECT(nfl_game_result_header),0),FALSE)),"error")</f>
        <v>38</v>
      </c>
      <c r="I2114">
        <f ca="1">IFERROR(IF(ISBLANK(VLOOKUP($B2114,INDIRECT(nfl_game_result),MATCH(I$1,INDIRECT(nfl_game_result_header),0),FALSE)),"",VLOOKUP($B2114,INDIRECT(nfl_game_result),MATCH(I$1,INDIRECT(nfl_game_result_header),0),FALSE)),"error")</f>
        <v>8</v>
      </c>
      <c r="J2114" t="str">
        <f ca="1">IFERROR(IF(ISBLANK(VLOOKUP($B2114,INDIRECT(nfl_game_result),MATCH(J$1,INDIRECT(nfl_game_result_header),0),FALSE)),"",VLOOKUP($B2114,INDIRECT(nfl_game_result),MATCH(J$1,INDIRECT(nfl_game_result_header),0),FALSE)),"error")</f>
        <v>ARI</v>
      </c>
      <c r="K2114" t="str">
        <f ca="1">IFERROR(IF(ISBLANK(VLOOKUP($B2114,INDIRECT(nfl_game_result),MATCH(K$1,INDIRECT(nfl_game_result_header),0),FALSE)),"",VLOOKUP($B2114,INDIRECT(nfl_game_result),MATCH(K$1,INDIRECT(nfl_game_result_header),0),FALSE)),"error")</f>
        <v>ARI</v>
      </c>
      <c r="L2114" s="23" t="str">
        <f ca="1">IFERROR(IF(ISBLANK(VLOOKUP($B2114,INDIRECT(nfl_game_result),MATCH(L$1,INDIRECT(nfl_game_result_header),0),FALSE)),"",VLOOKUP($B2114,INDIRECT(nfl_game_result),MATCH(L$1,INDIRECT(nfl_game_result_header),0),FALSE)),"error")</f>
        <v/>
      </c>
      <c r="M2114" t="s">
        <v>14</v>
      </c>
      <c r="N2114">
        <v>-4.5</v>
      </c>
      <c r="O2114" t="s">
        <v>64</v>
      </c>
      <c r="P2114">
        <v>6</v>
      </c>
      <c r="Q2114" t="s">
        <v>64</v>
      </c>
      <c r="V2114" s="23" t="s">
        <v>416</v>
      </c>
      <c r="W2114">
        <f ca="1">VALUE(LEFT(C2114, 4))</f>
        <v>2015</v>
      </c>
      <c r="X2114">
        <f ca="1">VALUE(MID(C2114,6,FIND("_",C2114,6)-6))</f>
        <v>16</v>
      </c>
      <c r="Y2114">
        <f ca="1">IF(NOT(OR(ISBLANK(D2114),ISBLANK(E2114),D2114="",E2114="")),D2114-E2114,"")</f>
        <v>0.5</v>
      </c>
      <c r="Z2114">
        <f ca="1">IF(OR(NOT(ISNUMBER(D2114)),ISBLANK(D2114),D2114="",ISBLANK(N2114)),"",ABS(D2114-N2114))</f>
        <v>0.5</v>
      </c>
      <c r="AA2114">
        <f ca="1">IF(OR(ISBLANK(J2114),ISBLANK(O2114),J2114="",O2114=""),"",IF(J2114=O2114,1,0))</f>
        <v>1</v>
      </c>
      <c r="AB2114">
        <f ca="1">IF(OR(ISBLANK(K2114),ISBLANK(Q2114),K2114="",Q2114=""),"",IF(K2114=Q2114,1,0))</f>
        <v>1</v>
      </c>
      <c r="AC2114" s="23" t="str">
        <f t="shared" ca="1" si="32"/>
        <v/>
      </c>
    </row>
    <row r="2115" spans="1:29" x14ac:dyDescent="0.25">
      <c r="A2115" s="23">
        <v>2114</v>
      </c>
      <c r="B2115">
        <v>1040</v>
      </c>
      <c r="C2115" t="str">
        <f ca="1">IFERROR(VLOOKUP($B2115,INDIRECT(nfl_game_result),MATCH(C$1,INDIRECT(nfl_game_result_header),0),FALSE),"error")</f>
        <v>2015_16_NYG@MIN</v>
      </c>
      <c r="D2115">
        <f ca="1">IFERROR(IF(ISBLANK(VLOOKUP($B2115,INDIRECT(nfl_game_result),MATCH(D$1,INDIRECT(nfl_game_result_header),0),FALSE)),"",VLOOKUP($B2115,INDIRECT(nfl_game_result),MATCH(D$1,INDIRECT(nfl_game_result_header),0),FALSE)),"error")</f>
        <v>-4</v>
      </c>
      <c r="E2115">
        <f ca="1">IFERROR(IF(ISBLANK(VLOOKUP($B2115,INDIRECT(nfl_game_result),MATCH(E$1,INDIRECT(nfl_game_result_header),0),FALSE)),"",VLOOKUP($B2115,INDIRECT(nfl_game_result),MATCH(E$1,INDIRECT(nfl_game_result_header),0),FALSE)),"error")</f>
        <v>-7</v>
      </c>
      <c r="F2115" s="23" t="str">
        <f ca="1">IFERROR(IF(ISBLANK(VLOOKUP($B2115,INDIRECT(nfl_game_result),MATCH(F$1,INDIRECT(nfl_game_result_header),0),FALSE)),"",VLOOKUP($B2115,INDIRECT(nfl_game_result),MATCH(F$1,INDIRECT(nfl_game_result_header),0),FALSE)),"error")</f>
        <v/>
      </c>
      <c r="G2115" s="23" t="str">
        <f ca="1">IFERROR(IF(ISBLANK(VLOOKUP($B2115,INDIRECT(nfl_game_result),MATCH(G$1,INDIRECT(nfl_game_result_header),0),FALSE)),"",VLOOKUP($B2115,INDIRECT(nfl_game_result),MATCH(G$1,INDIRECT(nfl_game_result_header),0),FALSE)),"error")</f>
        <v/>
      </c>
      <c r="H2115">
        <f ca="1">IFERROR(IF(ISBLANK(VLOOKUP($B2115,INDIRECT(nfl_game_result),MATCH(H$1,INDIRECT(nfl_game_result_header),0),FALSE)),"",VLOOKUP($B2115,INDIRECT(nfl_game_result),MATCH(H$1,INDIRECT(nfl_game_result_header),0),FALSE)),"error")</f>
        <v>49</v>
      </c>
      <c r="I2115">
        <f ca="1">IFERROR(IF(ISBLANK(VLOOKUP($B2115,INDIRECT(nfl_game_result),MATCH(I$1,INDIRECT(nfl_game_result_header),0),FALSE)),"",VLOOKUP($B2115,INDIRECT(nfl_game_result),MATCH(I$1,INDIRECT(nfl_game_result_header),0),FALSE)),"error")</f>
        <v>17</v>
      </c>
      <c r="J2115" t="str">
        <f ca="1">IFERROR(IF(ISBLANK(VLOOKUP($B2115,INDIRECT(nfl_game_result),MATCH(J$1,INDIRECT(nfl_game_result_header),0),FALSE)),"",VLOOKUP($B2115,INDIRECT(nfl_game_result),MATCH(J$1,INDIRECT(nfl_game_result_header),0),FALSE)),"error")</f>
        <v>MIN</v>
      </c>
      <c r="K2115" t="str">
        <f ca="1">IFERROR(IF(ISBLANK(VLOOKUP($B2115,INDIRECT(nfl_game_result),MATCH(K$1,INDIRECT(nfl_game_result_header),0),FALSE)),"",VLOOKUP($B2115,INDIRECT(nfl_game_result),MATCH(K$1,INDIRECT(nfl_game_result_header),0),FALSE)),"error")</f>
        <v>MIN</v>
      </c>
      <c r="L2115" s="23" t="str">
        <f ca="1">IFERROR(IF(ISBLANK(VLOOKUP($B2115,INDIRECT(nfl_game_result),MATCH(L$1,INDIRECT(nfl_game_result_header),0),FALSE)),"",VLOOKUP($B2115,INDIRECT(nfl_game_result),MATCH(L$1,INDIRECT(nfl_game_result_header),0),FALSE)),"error")</f>
        <v/>
      </c>
      <c r="M2115" t="s">
        <v>14</v>
      </c>
      <c r="N2115">
        <v>-4</v>
      </c>
      <c r="O2115" t="s">
        <v>80</v>
      </c>
      <c r="P2115">
        <v>3</v>
      </c>
      <c r="Q2115" t="s">
        <v>80</v>
      </c>
      <c r="V2115" s="23" t="s">
        <v>416</v>
      </c>
      <c r="W2115">
        <f ca="1">VALUE(LEFT(C2115, 4))</f>
        <v>2015</v>
      </c>
      <c r="X2115">
        <f ca="1">VALUE(MID(C2115,6,FIND("_",C2115,6)-6))</f>
        <v>16</v>
      </c>
      <c r="Y2115">
        <f ca="1">IF(NOT(OR(ISBLANK(D2115),ISBLANK(E2115),D2115="",E2115="")),D2115-E2115,"")</f>
        <v>3</v>
      </c>
      <c r="Z2115">
        <f ca="1">IF(OR(NOT(ISNUMBER(D2115)),ISBLANK(D2115),D2115="",ISBLANK(N2115)),"",ABS(D2115-N2115))</f>
        <v>0</v>
      </c>
      <c r="AA2115">
        <f ca="1">IF(OR(ISBLANK(J2115),ISBLANK(O2115),J2115="",O2115=""),"",IF(J2115=O2115,1,0))</f>
        <v>1</v>
      </c>
      <c r="AB2115">
        <f ca="1">IF(OR(ISBLANK(K2115),ISBLANK(Q2115),K2115="",Q2115=""),"",IF(K2115=Q2115,1,0))</f>
        <v>1</v>
      </c>
      <c r="AC2115" s="23" t="str">
        <f t="shared" ca="1" si="32"/>
        <v/>
      </c>
    </row>
    <row r="2116" spans="1:29" x14ac:dyDescent="0.25">
      <c r="A2116" s="23">
        <v>2115</v>
      </c>
      <c r="B2116">
        <v>1041</v>
      </c>
      <c r="C2116" t="str">
        <f ca="1">IFERROR(VLOOKUP($B2116,INDIRECT(nfl_game_result),MATCH(C$1,INDIRECT(nfl_game_result_header),0),FALSE),"error")</f>
        <v>2015_16_CIN@DEN</v>
      </c>
      <c r="D2116">
        <f ca="1">IFERROR(IF(ISBLANK(VLOOKUP($B2116,INDIRECT(nfl_game_result),MATCH(D$1,INDIRECT(nfl_game_result_header),0),FALSE)),"",VLOOKUP($B2116,INDIRECT(nfl_game_result),MATCH(D$1,INDIRECT(nfl_game_result_header),0),FALSE)),"error")</f>
        <v>-3.5</v>
      </c>
      <c r="E2116">
        <f ca="1">IFERROR(IF(ISBLANK(VLOOKUP($B2116,INDIRECT(nfl_game_result),MATCH(E$1,INDIRECT(nfl_game_result_header),0),FALSE)),"",VLOOKUP($B2116,INDIRECT(nfl_game_result),MATCH(E$1,INDIRECT(nfl_game_result_header),0),FALSE)),"error")</f>
        <v>-3.5</v>
      </c>
      <c r="F2116" s="23" t="str">
        <f ca="1">IFERROR(IF(ISBLANK(VLOOKUP($B2116,INDIRECT(nfl_game_result),MATCH(F$1,INDIRECT(nfl_game_result_header),0),FALSE)),"",VLOOKUP($B2116,INDIRECT(nfl_game_result),MATCH(F$1,INDIRECT(nfl_game_result_header),0),FALSE)),"error")</f>
        <v/>
      </c>
      <c r="G2116" s="23" t="str">
        <f ca="1">IFERROR(IF(ISBLANK(VLOOKUP($B2116,INDIRECT(nfl_game_result),MATCH(G$1,INDIRECT(nfl_game_result_header),0),FALSE)),"",VLOOKUP($B2116,INDIRECT(nfl_game_result),MATCH(G$1,INDIRECT(nfl_game_result_header),0),FALSE)),"error")</f>
        <v/>
      </c>
      <c r="H2116">
        <f ca="1">IFERROR(IF(ISBLANK(VLOOKUP($B2116,INDIRECT(nfl_game_result),MATCH(H$1,INDIRECT(nfl_game_result_header),0),FALSE)),"",VLOOKUP($B2116,INDIRECT(nfl_game_result),MATCH(H$1,INDIRECT(nfl_game_result_header),0),FALSE)),"error")</f>
        <v>20</v>
      </c>
      <c r="I2116">
        <f ca="1">IFERROR(IF(ISBLANK(VLOOKUP($B2116,INDIRECT(nfl_game_result),MATCH(I$1,INDIRECT(nfl_game_result_header),0),FALSE)),"",VLOOKUP($B2116,INDIRECT(nfl_game_result),MATCH(I$1,INDIRECT(nfl_game_result_header),0),FALSE)),"error")</f>
        <v>17</v>
      </c>
      <c r="J2116" t="str">
        <f ca="1">IFERROR(IF(ISBLANK(VLOOKUP($B2116,INDIRECT(nfl_game_result),MATCH(J$1,INDIRECT(nfl_game_result_header),0),FALSE)),"",VLOOKUP($B2116,INDIRECT(nfl_game_result),MATCH(J$1,INDIRECT(nfl_game_result_header),0),FALSE)),"error")</f>
        <v>CIN</v>
      </c>
      <c r="K2116" t="str">
        <f ca="1">IFERROR(IF(ISBLANK(VLOOKUP($B2116,INDIRECT(nfl_game_result),MATCH(K$1,INDIRECT(nfl_game_result_header),0),FALSE)),"",VLOOKUP($B2116,INDIRECT(nfl_game_result),MATCH(K$1,INDIRECT(nfl_game_result_header),0),FALSE)),"error")</f>
        <v>DEN</v>
      </c>
      <c r="L2116" s="23" t="str">
        <f ca="1">IFERROR(IF(ISBLANK(VLOOKUP($B2116,INDIRECT(nfl_game_result),MATCH(L$1,INDIRECT(nfl_game_result_header),0),FALSE)),"",VLOOKUP($B2116,INDIRECT(nfl_game_result),MATCH(L$1,INDIRECT(nfl_game_result_header),0),FALSE)),"error")</f>
        <v/>
      </c>
      <c r="M2116" t="s">
        <v>14</v>
      </c>
      <c r="N2116">
        <v>-3</v>
      </c>
      <c r="O2116" t="s">
        <v>69</v>
      </c>
      <c r="P2116">
        <v>12</v>
      </c>
      <c r="Q2116" t="s">
        <v>69</v>
      </c>
      <c r="V2116" s="23" t="s">
        <v>416</v>
      </c>
      <c r="W2116">
        <f ca="1">VALUE(LEFT(C2116, 4))</f>
        <v>2015</v>
      </c>
      <c r="X2116">
        <f ca="1">VALUE(MID(C2116,6,FIND("_",C2116,6)-6))</f>
        <v>16</v>
      </c>
      <c r="Y2116">
        <f ca="1">IF(NOT(OR(ISBLANK(D2116),ISBLANK(E2116),D2116="",E2116="")),D2116-E2116,"")</f>
        <v>0</v>
      </c>
      <c r="Z2116">
        <f ca="1">IF(OR(NOT(ISNUMBER(D2116)),ISBLANK(D2116),D2116="",ISBLANK(N2116)),"",ABS(D2116-N2116))</f>
        <v>0.5</v>
      </c>
      <c r="AA2116">
        <f ca="1">IF(OR(ISBLANK(J2116),ISBLANK(O2116),J2116="",O2116=""),"",IF(J2116=O2116,1,0))</f>
        <v>1</v>
      </c>
      <c r="AB2116">
        <f ca="1">IF(OR(ISBLANK(K2116),ISBLANK(Q2116),K2116="",Q2116=""),"",IF(K2116=Q2116,1,0))</f>
        <v>0</v>
      </c>
      <c r="AC2116" s="23" t="str">
        <f t="shared" ca="1" si="32"/>
        <v/>
      </c>
    </row>
    <row r="2117" spans="1:29" x14ac:dyDescent="0.25">
      <c r="A2117" s="23">
        <v>2116</v>
      </c>
      <c r="B2117">
        <v>1042</v>
      </c>
      <c r="C2117" t="str">
        <f ca="1">IFERROR(VLOOKUP($B2117,INDIRECT(nfl_game_result),MATCH(C$1,INDIRECT(nfl_game_result_header),0),FALSE),"error")</f>
        <v>2015_17_NYJ@BUF</v>
      </c>
      <c r="D2117">
        <f ca="1">IFERROR(IF(ISBLANK(VLOOKUP($B2117,INDIRECT(nfl_game_result),MATCH(D$1,INDIRECT(nfl_game_result_header),0),FALSE)),"",VLOOKUP($B2117,INDIRECT(nfl_game_result),MATCH(D$1,INDIRECT(nfl_game_result_header),0),FALSE)),"error")</f>
        <v>3</v>
      </c>
      <c r="E2117">
        <f ca="1">IFERROR(IF(ISBLANK(VLOOKUP($B2117,INDIRECT(nfl_game_result),MATCH(E$1,INDIRECT(nfl_game_result_header),0),FALSE)),"",VLOOKUP($B2117,INDIRECT(nfl_game_result),MATCH(E$1,INDIRECT(nfl_game_result_header),0),FALSE)),"error")</f>
        <v>3</v>
      </c>
      <c r="F2117" s="23" t="str">
        <f ca="1">IFERROR(IF(ISBLANK(VLOOKUP($B2117,INDIRECT(nfl_game_result),MATCH(F$1,INDIRECT(nfl_game_result_header),0),FALSE)),"",VLOOKUP($B2117,INDIRECT(nfl_game_result),MATCH(F$1,INDIRECT(nfl_game_result_header),0),FALSE)),"error")</f>
        <v/>
      </c>
      <c r="G2117" s="23" t="str">
        <f ca="1">IFERROR(IF(ISBLANK(VLOOKUP($B2117,INDIRECT(nfl_game_result),MATCH(G$1,INDIRECT(nfl_game_result_header),0),FALSE)),"",VLOOKUP($B2117,INDIRECT(nfl_game_result),MATCH(G$1,INDIRECT(nfl_game_result_header),0),FALSE)),"error")</f>
        <v/>
      </c>
      <c r="H2117">
        <f ca="1">IFERROR(IF(ISBLANK(VLOOKUP($B2117,INDIRECT(nfl_game_result),MATCH(H$1,INDIRECT(nfl_game_result_header),0),FALSE)),"",VLOOKUP($B2117,INDIRECT(nfl_game_result),MATCH(H$1,INDIRECT(nfl_game_result_header),0),FALSE)),"error")</f>
        <v>22</v>
      </c>
      <c r="I2117">
        <f ca="1">IFERROR(IF(ISBLANK(VLOOKUP($B2117,INDIRECT(nfl_game_result),MATCH(I$1,INDIRECT(nfl_game_result_header),0),FALSE)),"",VLOOKUP($B2117,INDIRECT(nfl_game_result),MATCH(I$1,INDIRECT(nfl_game_result_header),0),FALSE)),"error")</f>
        <v>17</v>
      </c>
      <c r="J2117" t="str">
        <f ca="1">IFERROR(IF(ISBLANK(VLOOKUP($B2117,INDIRECT(nfl_game_result),MATCH(J$1,INDIRECT(nfl_game_result_header),0),FALSE)),"",VLOOKUP($B2117,INDIRECT(nfl_game_result),MATCH(J$1,INDIRECT(nfl_game_result_header),0),FALSE)),"error")</f>
        <v>BUF</v>
      </c>
      <c r="K2117" t="str">
        <f ca="1">IFERROR(IF(ISBLANK(VLOOKUP($B2117,INDIRECT(nfl_game_result),MATCH(K$1,INDIRECT(nfl_game_result_header),0),FALSE)),"",VLOOKUP($B2117,INDIRECT(nfl_game_result),MATCH(K$1,INDIRECT(nfl_game_result_header),0),FALSE)),"error")</f>
        <v>BUF</v>
      </c>
      <c r="L2117" s="23" t="str">
        <f ca="1">IFERROR(IF(ISBLANK(VLOOKUP($B2117,INDIRECT(nfl_game_result),MATCH(L$1,INDIRECT(nfl_game_result_header),0),FALSE)),"",VLOOKUP($B2117,INDIRECT(nfl_game_result),MATCH(L$1,INDIRECT(nfl_game_result_header),0),FALSE)),"error")</f>
        <v/>
      </c>
      <c r="M2117" t="s">
        <v>16</v>
      </c>
      <c r="N2117">
        <v>3.5</v>
      </c>
      <c r="O2117" t="s">
        <v>84</v>
      </c>
      <c r="P2117">
        <v>6</v>
      </c>
      <c r="Q2117" t="s">
        <v>84</v>
      </c>
      <c r="V2117" s="23" t="s">
        <v>416</v>
      </c>
      <c r="W2117">
        <f ca="1">VALUE(LEFT(C2117, 4))</f>
        <v>2015</v>
      </c>
      <c r="X2117">
        <f ca="1">VALUE(MID(C2117,6,FIND("_",C2117,6)-6))</f>
        <v>17</v>
      </c>
      <c r="Y2117">
        <f ca="1">IF(NOT(OR(ISBLANK(D2117),ISBLANK(E2117),D2117="",E2117="")),D2117-E2117,"")</f>
        <v>0</v>
      </c>
      <c r="Z2117">
        <f ca="1">IF(OR(NOT(ISNUMBER(D2117)),ISBLANK(D2117),D2117="",ISBLANK(N2117)),"",ABS(D2117-N2117))</f>
        <v>0.5</v>
      </c>
      <c r="AA2117">
        <f ca="1">IF(OR(ISBLANK(J2117),ISBLANK(O2117),J2117="",O2117=""),"",IF(J2117=O2117,1,0))</f>
        <v>0</v>
      </c>
      <c r="AB2117">
        <f ca="1">IF(OR(ISBLANK(K2117),ISBLANK(Q2117),K2117="",Q2117=""),"",IF(K2117=Q2117,1,0))</f>
        <v>0</v>
      </c>
      <c r="AC2117" s="23" t="str">
        <f t="shared" ca="1" si="32"/>
        <v/>
      </c>
    </row>
    <row r="2118" spans="1:29" x14ac:dyDescent="0.25">
      <c r="A2118" s="23">
        <v>2117</v>
      </c>
      <c r="B2118">
        <v>1043</v>
      </c>
      <c r="C2118" t="str">
        <f ca="1">IFERROR(VLOOKUP($B2118,INDIRECT(nfl_game_result),MATCH(C$1,INDIRECT(nfl_game_result_header),0),FALSE),"error")</f>
        <v>2015_17_NWE@MIA</v>
      </c>
      <c r="D2118">
        <f ca="1">IFERROR(IF(ISBLANK(VLOOKUP($B2118,INDIRECT(nfl_game_result),MATCH(D$1,INDIRECT(nfl_game_result_header),0),FALSE)),"",VLOOKUP($B2118,INDIRECT(nfl_game_result),MATCH(D$1,INDIRECT(nfl_game_result_header),0),FALSE)),"error")</f>
        <v>9</v>
      </c>
      <c r="E2118">
        <f ca="1">IFERROR(IF(ISBLANK(VLOOKUP($B2118,INDIRECT(nfl_game_result),MATCH(E$1,INDIRECT(nfl_game_result_header),0),FALSE)),"",VLOOKUP($B2118,INDIRECT(nfl_game_result),MATCH(E$1,INDIRECT(nfl_game_result_header),0),FALSE)),"error")</f>
        <v>10</v>
      </c>
      <c r="F2118" s="23" t="str">
        <f ca="1">IFERROR(IF(ISBLANK(VLOOKUP($B2118,INDIRECT(nfl_game_result),MATCH(F$1,INDIRECT(nfl_game_result_header),0),FALSE)),"",VLOOKUP($B2118,INDIRECT(nfl_game_result),MATCH(F$1,INDIRECT(nfl_game_result_header),0),FALSE)),"error")</f>
        <v/>
      </c>
      <c r="G2118" s="23" t="str">
        <f ca="1">IFERROR(IF(ISBLANK(VLOOKUP($B2118,INDIRECT(nfl_game_result),MATCH(G$1,INDIRECT(nfl_game_result_header),0),FALSE)),"",VLOOKUP($B2118,INDIRECT(nfl_game_result),MATCH(G$1,INDIRECT(nfl_game_result_header),0),FALSE)),"error")</f>
        <v/>
      </c>
      <c r="H2118">
        <f ca="1">IFERROR(IF(ISBLANK(VLOOKUP($B2118,INDIRECT(nfl_game_result),MATCH(H$1,INDIRECT(nfl_game_result_header),0),FALSE)),"",VLOOKUP($B2118,INDIRECT(nfl_game_result),MATCH(H$1,INDIRECT(nfl_game_result_header),0),FALSE)),"error")</f>
        <v>20</v>
      </c>
      <c r="I2118">
        <f ca="1">IFERROR(IF(ISBLANK(VLOOKUP($B2118,INDIRECT(nfl_game_result),MATCH(I$1,INDIRECT(nfl_game_result_header),0),FALSE)),"",VLOOKUP($B2118,INDIRECT(nfl_game_result),MATCH(I$1,INDIRECT(nfl_game_result_header),0),FALSE)),"error")</f>
        <v>10</v>
      </c>
      <c r="J2118" t="str">
        <f ca="1">IFERROR(IF(ISBLANK(VLOOKUP($B2118,INDIRECT(nfl_game_result),MATCH(J$1,INDIRECT(nfl_game_result_header),0),FALSE)),"",VLOOKUP($B2118,INDIRECT(nfl_game_result),MATCH(J$1,INDIRECT(nfl_game_result_header),0),FALSE)),"error")</f>
        <v>MIA</v>
      </c>
      <c r="K2118" t="str">
        <f ca="1">IFERROR(IF(ISBLANK(VLOOKUP($B2118,INDIRECT(nfl_game_result),MATCH(K$1,INDIRECT(nfl_game_result_header),0),FALSE)),"",VLOOKUP($B2118,INDIRECT(nfl_game_result),MATCH(K$1,INDIRECT(nfl_game_result_header),0),FALSE)),"error")</f>
        <v>MIA</v>
      </c>
      <c r="L2118" s="23" t="str">
        <f ca="1">IFERROR(IF(ISBLANK(VLOOKUP($B2118,INDIRECT(nfl_game_result),MATCH(L$1,INDIRECT(nfl_game_result_header),0),FALSE)),"",VLOOKUP($B2118,INDIRECT(nfl_game_result),MATCH(L$1,INDIRECT(nfl_game_result_header),0),FALSE)),"error")</f>
        <v/>
      </c>
      <c r="M2118" t="s">
        <v>16</v>
      </c>
      <c r="N2118">
        <v>7</v>
      </c>
      <c r="O2118" t="s">
        <v>332</v>
      </c>
      <c r="P2118">
        <v>11</v>
      </c>
      <c r="Q2118" t="s">
        <v>332</v>
      </c>
      <c r="V2118" s="23" t="s">
        <v>416</v>
      </c>
      <c r="W2118">
        <f ca="1">VALUE(LEFT(C2118, 4))</f>
        <v>2015</v>
      </c>
      <c r="X2118">
        <f ca="1">VALUE(MID(C2118,6,FIND("_",C2118,6)-6))</f>
        <v>17</v>
      </c>
      <c r="Y2118">
        <f ca="1">IF(NOT(OR(ISBLANK(D2118),ISBLANK(E2118),D2118="",E2118="")),D2118-E2118,"")</f>
        <v>-1</v>
      </c>
      <c r="Z2118">
        <f ca="1">IF(OR(NOT(ISNUMBER(D2118)),ISBLANK(D2118),D2118="",ISBLANK(N2118)),"",ABS(D2118-N2118))</f>
        <v>2</v>
      </c>
      <c r="AA2118">
        <f ca="1">IF(OR(ISBLANK(J2118),ISBLANK(O2118),J2118="",O2118=""),"",IF(J2118=O2118,1,0))</f>
        <v>0</v>
      </c>
      <c r="AB2118">
        <f ca="1">IF(OR(ISBLANK(K2118),ISBLANK(Q2118),K2118="",Q2118=""),"",IF(K2118=Q2118,1,0))</f>
        <v>0</v>
      </c>
      <c r="AC2118" s="23" t="str">
        <f t="shared" ca="1" si="32"/>
        <v/>
      </c>
    </row>
    <row r="2119" spans="1:29" x14ac:dyDescent="0.25">
      <c r="A2119" s="23">
        <v>2118</v>
      </c>
      <c r="B2119">
        <v>1044</v>
      </c>
      <c r="C2119" t="str">
        <f ca="1">IFERROR(VLOOKUP($B2119,INDIRECT(nfl_game_result),MATCH(C$1,INDIRECT(nfl_game_result_header),0),FALSE),"error")</f>
        <v>2015_17_TBY@CAR</v>
      </c>
      <c r="D2119">
        <f ca="1">IFERROR(IF(ISBLANK(VLOOKUP($B2119,INDIRECT(nfl_game_result),MATCH(D$1,INDIRECT(nfl_game_result_header),0),FALSE)),"",VLOOKUP($B2119,INDIRECT(nfl_game_result),MATCH(D$1,INDIRECT(nfl_game_result_header),0),FALSE)),"error")</f>
        <v>-10.5</v>
      </c>
      <c r="E2119">
        <f ca="1">IFERROR(IF(ISBLANK(VLOOKUP($B2119,INDIRECT(nfl_game_result),MATCH(E$1,INDIRECT(nfl_game_result_header),0),FALSE)),"",VLOOKUP($B2119,INDIRECT(nfl_game_result),MATCH(E$1,INDIRECT(nfl_game_result_header),0),FALSE)),"error")</f>
        <v>-10.5</v>
      </c>
      <c r="F2119" s="23" t="str">
        <f ca="1">IFERROR(IF(ISBLANK(VLOOKUP($B2119,INDIRECT(nfl_game_result),MATCH(F$1,INDIRECT(nfl_game_result_header),0),FALSE)),"",VLOOKUP($B2119,INDIRECT(nfl_game_result),MATCH(F$1,INDIRECT(nfl_game_result_header),0),FALSE)),"error")</f>
        <v/>
      </c>
      <c r="G2119" s="23" t="str">
        <f ca="1">IFERROR(IF(ISBLANK(VLOOKUP($B2119,INDIRECT(nfl_game_result),MATCH(G$1,INDIRECT(nfl_game_result_header),0),FALSE)),"",VLOOKUP($B2119,INDIRECT(nfl_game_result),MATCH(G$1,INDIRECT(nfl_game_result_header),0),FALSE)),"error")</f>
        <v/>
      </c>
      <c r="H2119">
        <f ca="1">IFERROR(IF(ISBLANK(VLOOKUP($B2119,INDIRECT(nfl_game_result),MATCH(H$1,INDIRECT(nfl_game_result_header),0),FALSE)),"",VLOOKUP($B2119,INDIRECT(nfl_game_result),MATCH(H$1,INDIRECT(nfl_game_result_header),0),FALSE)),"error")</f>
        <v>38</v>
      </c>
      <c r="I2119">
        <f ca="1">IFERROR(IF(ISBLANK(VLOOKUP($B2119,INDIRECT(nfl_game_result),MATCH(I$1,INDIRECT(nfl_game_result_header),0),FALSE)),"",VLOOKUP($B2119,INDIRECT(nfl_game_result),MATCH(I$1,INDIRECT(nfl_game_result_header),0),FALSE)),"error")</f>
        <v>10</v>
      </c>
      <c r="J2119" t="str">
        <f ca="1">IFERROR(IF(ISBLANK(VLOOKUP($B2119,INDIRECT(nfl_game_result),MATCH(J$1,INDIRECT(nfl_game_result_header),0),FALSE)),"",VLOOKUP($B2119,INDIRECT(nfl_game_result),MATCH(J$1,INDIRECT(nfl_game_result_header),0),FALSE)),"error")</f>
        <v>CAR</v>
      </c>
      <c r="K2119" t="str">
        <f ca="1">IFERROR(IF(ISBLANK(VLOOKUP($B2119,INDIRECT(nfl_game_result),MATCH(K$1,INDIRECT(nfl_game_result_header),0),FALSE)),"",VLOOKUP($B2119,INDIRECT(nfl_game_result),MATCH(K$1,INDIRECT(nfl_game_result_header),0),FALSE)),"error")</f>
        <v>CAR</v>
      </c>
      <c r="L2119" s="23" t="str">
        <f ca="1">IFERROR(IF(ISBLANK(VLOOKUP($B2119,INDIRECT(nfl_game_result),MATCH(L$1,INDIRECT(nfl_game_result_header),0),FALSE)),"",VLOOKUP($B2119,INDIRECT(nfl_game_result),MATCH(L$1,INDIRECT(nfl_game_result_header),0),FALSE)),"error")</f>
        <v/>
      </c>
      <c r="M2119" t="s">
        <v>16</v>
      </c>
      <c r="N2119">
        <v>-7.5</v>
      </c>
      <c r="O2119" t="s">
        <v>67</v>
      </c>
      <c r="P2119">
        <v>15</v>
      </c>
      <c r="Q2119" t="s">
        <v>67</v>
      </c>
      <c r="V2119" s="23" t="s">
        <v>416</v>
      </c>
      <c r="W2119">
        <f ca="1">VALUE(LEFT(C2119, 4))</f>
        <v>2015</v>
      </c>
      <c r="X2119">
        <f ca="1">VALUE(MID(C2119,6,FIND("_",C2119,6)-6))</f>
        <v>17</v>
      </c>
      <c r="Y2119">
        <f ca="1">IF(NOT(OR(ISBLANK(D2119),ISBLANK(E2119),D2119="",E2119="")),D2119-E2119,"")</f>
        <v>0</v>
      </c>
      <c r="Z2119">
        <f ca="1">IF(OR(NOT(ISNUMBER(D2119)),ISBLANK(D2119),D2119="",ISBLANK(N2119)),"",ABS(D2119-N2119))</f>
        <v>3</v>
      </c>
      <c r="AA2119">
        <f ca="1">IF(OR(ISBLANK(J2119),ISBLANK(O2119),J2119="",O2119=""),"",IF(J2119=O2119,1,0))</f>
        <v>1</v>
      </c>
      <c r="AB2119">
        <f ca="1">IF(OR(ISBLANK(K2119),ISBLANK(Q2119),K2119="",Q2119=""),"",IF(K2119=Q2119,1,0))</f>
        <v>1</v>
      </c>
      <c r="AC2119" s="23" t="str">
        <f t="shared" ca="1" si="32"/>
        <v/>
      </c>
    </row>
    <row r="2120" spans="1:29" x14ac:dyDescent="0.25">
      <c r="A2120" s="23">
        <v>2119</v>
      </c>
      <c r="B2120">
        <v>1045</v>
      </c>
      <c r="C2120" t="str">
        <f ca="1">IFERROR(VLOOKUP($B2120,INDIRECT(nfl_game_result),MATCH(C$1,INDIRECT(nfl_game_result_header),0),FALSE),"error")</f>
        <v>2015_17_NOR@ATL</v>
      </c>
      <c r="D2120">
        <f ca="1">IFERROR(IF(ISBLANK(VLOOKUP($B2120,INDIRECT(nfl_game_result),MATCH(D$1,INDIRECT(nfl_game_result_header),0),FALSE)),"",VLOOKUP($B2120,INDIRECT(nfl_game_result),MATCH(D$1,INDIRECT(nfl_game_result_header),0),FALSE)),"error")</f>
        <v>-2</v>
      </c>
      <c r="E2120">
        <f ca="1">IFERROR(IF(ISBLANK(VLOOKUP($B2120,INDIRECT(nfl_game_result),MATCH(E$1,INDIRECT(nfl_game_result_header),0),FALSE)),"",VLOOKUP($B2120,INDIRECT(nfl_game_result),MATCH(E$1,INDIRECT(nfl_game_result_header),0),FALSE)),"error")</f>
        <v>-6</v>
      </c>
      <c r="F2120" s="23" t="str">
        <f ca="1">IFERROR(IF(ISBLANK(VLOOKUP($B2120,INDIRECT(nfl_game_result),MATCH(F$1,INDIRECT(nfl_game_result_header),0),FALSE)),"",VLOOKUP($B2120,INDIRECT(nfl_game_result),MATCH(F$1,INDIRECT(nfl_game_result_header),0),FALSE)),"error")</f>
        <v/>
      </c>
      <c r="G2120" s="23" t="str">
        <f ca="1">IFERROR(IF(ISBLANK(VLOOKUP($B2120,INDIRECT(nfl_game_result),MATCH(G$1,INDIRECT(nfl_game_result_header),0),FALSE)),"",VLOOKUP($B2120,INDIRECT(nfl_game_result),MATCH(G$1,INDIRECT(nfl_game_result_header),0),FALSE)),"error")</f>
        <v/>
      </c>
      <c r="H2120">
        <f ca="1">IFERROR(IF(ISBLANK(VLOOKUP($B2120,INDIRECT(nfl_game_result),MATCH(H$1,INDIRECT(nfl_game_result_header),0),FALSE)),"",VLOOKUP($B2120,INDIRECT(nfl_game_result),MATCH(H$1,INDIRECT(nfl_game_result_header),0),FALSE)),"error")</f>
        <v>17</v>
      </c>
      <c r="I2120">
        <f ca="1">IFERROR(IF(ISBLANK(VLOOKUP($B2120,INDIRECT(nfl_game_result),MATCH(I$1,INDIRECT(nfl_game_result_header),0),FALSE)),"",VLOOKUP($B2120,INDIRECT(nfl_game_result),MATCH(I$1,INDIRECT(nfl_game_result_header),0),FALSE)),"error")</f>
        <v>20</v>
      </c>
      <c r="J2120" t="str">
        <f ca="1">IFERROR(IF(ISBLANK(VLOOKUP($B2120,INDIRECT(nfl_game_result),MATCH(J$1,INDIRECT(nfl_game_result_header),0),FALSE)),"",VLOOKUP($B2120,INDIRECT(nfl_game_result),MATCH(J$1,INDIRECT(nfl_game_result_header),0),FALSE)),"error")</f>
        <v>NOR</v>
      </c>
      <c r="K2120" t="str">
        <f ca="1">IFERROR(IF(ISBLANK(VLOOKUP($B2120,INDIRECT(nfl_game_result),MATCH(K$1,INDIRECT(nfl_game_result_header),0),FALSE)),"",VLOOKUP($B2120,INDIRECT(nfl_game_result),MATCH(K$1,INDIRECT(nfl_game_result_header),0),FALSE)),"error")</f>
        <v>NOR</v>
      </c>
      <c r="L2120" s="23" t="str">
        <f ca="1">IFERROR(IF(ISBLANK(VLOOKUP($B2120,INDIRECT(nfl_game_result),MATCH(L$1,INDIRECT(nfl_game_result_header),0),FALSE)),"",VLOOKUP($B2120,INDIRECT(nfl_game_result),MATCH(L$1,INDIRECT(nfl_game_result_header),0),FALSE)),"error")</f>
        <v/>
      </c>
      <c r="M2120" t="s">
        <v>16</v>
      </c>
      <c r="N2120">
        <v>-4.5</v>
      </c>
      <c r="O2120" t="s">
        <v>335</v>
      </c>
      <c r="P2120">
        <v>7</v>
      </c>
      <c r="Q2120" t="s">
        <v>20</v>
      </c>
      <c r="V2120" s="23" t="s">
        <v>416</v>
      </c>
      <c r="W2120">
        <f ca="1">VALUE(LEFT(C2120, 4))</f>
        <v>2015</v>
      </c>
      <c r="X2120">
        <f ca="1">VALUE(MID(C2120,6,FIND("_",C2120,6)-6))</f>
        <v>17</v>
      </c>
      <c r="Y2120">
        <f ca="1">IF(NOT(OR(ISBLANK(D2120),ISBLANK(E2120),D2120="",E2120="")),D2120-E2120,"")</f>
        <v>4</v>
      </c>
      <c r="Z2120">
        <f ca="1">IF(OR(NOT(ISNUMBER(D2120)),ISBLANK(D2120),D2120="",ISBLANK(N2120)),"",ABS(D2120-N2120))</f>
        <v>2.5</v>
      </c>
      <c r="AA2120">
        <f ca="1">IF(OR(ISBLANK(J2120),ISBLANK(O2120),J2120="",O2120=""),"",IF(J2120=O2120,1,0))</f>
        <v>1</v>
      </c>
      <c r="AB2120">
        <f ca="1">IF(OR(ISBLANK(K2120),ISBLANK(Q2120),K2120="",Q2120=""),"",IF(K2120=Q2120,1,0))</f>
        <v>0</v>
      </c>
      <c r="AC2120" s="23" t="str">
        <f t="shared" ca="1" si="32"/>
        <v/>
      </c>
    </row>
    <row r="2121" spans="1:29" x14ac:dyDescent="0.25">
      <c r="A2121" s="23">
        <v>2120</v>
      </c>
      <c r="B2121">
        <v>1046</v>
      </c>
      <c r="C2121" t="str">
        <f ca="1">IFERROR(VLOOKUP($B2121,INDIRECT(nfl_game_result),MATCH(C$1,INDIRECT(nfl_game_result_header),0),FALSE),"error")</f>
        <v>2015_17_BAL@CIN</v>
      </c>
      <c r="D2121">
        <f ca="1">IFERROR(IF(ISBLANK(VLOOKUP($B2121,INDIRECT(nfl_game_result),MATCH(D$1,INDIRECT(nfl_game_result_header),0),FALSE)),"",VLOOKUP($B2121,INDIRECT(nfl_game_result),MATCH(D$1,INDIRECT(nfl_game_result_header),0),FALSE)),"error")</f>
        <v>-7</v>
      </c>
      <c r="E2121">
        <f ca="1">IFERROR(IF(ISBLANK(VLOOKUP($B2121,INDIRECT(nfl_game_result),MATCH(E$1,INDIRECT(nfl_game_result_header),0),FALSE)),"",VLOOKUP($B2121,INDIRECT(nfl_game_result),MATCH(E$1,INDIRECT(nfl_game_result_header),0),FALSE)),"error")</f>
        <v>-9.5</v>
      </c>
      <c r="F2121" s="23" t="str">
        <f ca="1">IFERROR(IF(ISBLANK(VLOOKUP($B2121,INDIRECT(nfl_game_result),MATCH(F$1,INDIRECT(nfl_game_result_header),0),FALSE)),"",VLOOKUP($B2121,INDIRECT(nfl_game_result),MATCH(F$1,INDIRECT(nfl_game_result_header),0),FALSE)),"error")</f>
        <v/>
      </c>
      <c r="G2121" s="23" t="str">
        <f ca="1">IFERROR(IF(ISBLANK(VLOOKUP($B2121,INDIRECT(nfl_game_result),MATCH(G$1,INDIRECT(nfl_game_result_header),0),FALSE)),"",VLOOKUP($B2121,INDIRECT(nfl_game_result),MATCH(G$1,INDIRECT(nfl_game_result_header),0),FALSE)),"error")</f>
        <v/>
      </c>
      <c r="H2121">
        <f ca="1">IFERROR(IF(ISBLANK(VLOOKUP($B2121,INDIRECT(nfl_game_result),MATCH(H$1,INDIRECT(nfl_game_result_header),0),FALSE)),"",VLOOKUP($B2121,INDIRECT(nfl_game_result),MATCH(H$1,INDIRECT(nfl_game_result_header),0),FALSE)),"error")</f>
        <v>24</v>
      </c>
      <c r="I2121">
        <f ca="1">IFERROR(IF(ISBLANK(VLOOKUP($B2121,INDIRECT(nfl_game_result),MATCH(I$1,INDIRECT(nfl_game_result_header),0),FALSE)),"",VLOOKUP($B2121,INDIRECT(nfl_game_result),MATCH(I$1,INDIRECT(nfl_game_result_header),0),FALSE)),"error")</f>
        <v>16</v>
      </c>
      <c r="J2121" t="str">
        <f ca="1">IFERROR(IF(ISBLANK(VLOOKUP($B2121,INDIRECT(nfl_game_result),MATCH(J$1,INDIRECT(nfl_game_result_header),0),FALSE)),"",VLOOKUP($B2121,INDIRECT(nfl_game_result),MATCH(J$1,INDIRECT(nfl_game_result_header),0),FALSE)),"error")</f>
        <v>BAL</v>
      </c>
      <c r="K2121" t="str">
        <f ca="1">IFERROR(IF(ISBLANK(VLOOKUP($B2121,INDIRECT(nfl_game_result),MATCH(K$1,INDIRECT(nfl_game_result_header),0),FALSE)),"",VLOOKUP($B2121,INDIRECT(nfl_game_result),MATCH(K$1,INDIRECT(nfl_game_result_header),0),FALSE)),"error")</f>
        <v>CIN</v>
      </c>
      <c r="L2121" s="23" t="str">
        <f ca="1">IFERROR(IF(ISBLANK(VLOOKUP($B2121,INDIRECT(nfl_game_result),MATCH(L$1,INDIRECT(nfl_game_result_header),0),FALSE)),"",VLOOKUP($B2121,INDIRECT(nfl_game_result),MATCH(L$1,INDIRECT(nfl_game_result_header),0),FALSE)),"error")</f>
        <v/>
      </c>
      <c r="M2121" t="s">
        <v>16</v>
      </c>
      <c r="N2121">
        <v>-7.5</v>
      </c>
      <c r="O2121" t="s">
        <v>65</v>
      </c>
      <c r="P2121">
        <v>12</v>
      </c>
      <c r="Q2121" t="s">
        <v>69</v>
      </c>
      <c r="V2121" s="23" t="s">
        <v>416</v>
      </c>
      <c r="W2121">
        <f ca="1">VALUE(LEFT(C2121, 4))</f>
        <v>2015</v>
      </c>
      <c r="X2121">
        <f ca="1">VALUE(MID(C2121,6,FIND("_",C2121,6)-6))</f>
        <v>17</v>
      </c>
      <c r="Y2121">
        <f ca="1">IF(NOT(OR(ISBLANK(D2121),ISBLANK(E2121),D2121="",E2121="")),D2121-E2121,"")</f>
        <v>2.5</v>
      </c>
      <c r="Z2121">
        <f ca="1">IF(OR(NOT(ISNUMBER(D2121)),ISBLANK(D2121),D2121="",ISBLANK(N2121)),"",ABS(D2121-N2121))</f>
        <v>0.5</v>
      </c>
      <c r="AA2121">
        <f ca="1">IF(OR(ISBLANK(J2121),ISBLANK(O2121),J2121="",O2121=""),"",IF(J2121=O2121,1,0))</f>
        <v>1</v>
      </c>
      <c r="AB2121">
        <f ca="1">IF(OR(ISBLANK(K2121),ISBLANK(Q2121),K2121="",Q2121=""),"",IF(K2121=Q2121,1,0))</f>
        <v>1</v>
      </c>
      <c r="AC2121" s="23" t="str">
        <f t="shared" ca="1" si="32"/>
        <v/>
      </c>
    </row>
    <row r="2122" spans="1:29" x14ac:dyDescent="0.25">
      <c r="A2122" s="23">
        <v>2121</v>
      </c>
      <c r="B2122">
        <v>1047</v>
      </c>
      <c r="C2122" t="str">
        <f ca="1">IFERROR(VLOOKUP($B2122,INDIRECT(nfl_game_result),MATCH(C$1,INDIRECT(nfl_game_result_header),0),FALSE),"error")</f>
        <v>2015_17_PIT@CLE</v>
      </c>
      <c r="D2122">
        <f ca="1">IFERROR(IF(ISBLANK(VLOOKUP($B2122,INDIRECT(nfl_game_result),MATCH(D$1,INDIRECT(nfl_game_result_header),0),FALSE)),"",VLOOKUP($B2122,INDIRECT(nfl_game_result),MATCH(D$1,INDIRECT(nfl_game_result_header),0),FALSE)),"error")</f>
        <v>10</v>
      </c>
      <c r="E2122">
        <f ca="1">IFERROR(IF(ISBLANK(VLOOKUP($B2122,INDIRECT(nfl_game_result),MATCH(E$1,INDIRECT(nfl_game_result_header),0),FALSE)),"",VLOOKUP($B2122,INDIRECT(nfl_game_result),MATCH(E$1,INDIRECT(nfl_game_result_header),0),FALSE)),"error")</f>
        <v>11</v>
      </c>
      <c r="F2122" s="23" t="str">
        <f ca="1">IFERROR(IF(ISBLANK(VLOOKUP($B2122,INDIRECT(nfl_game_result),MATCH(F$1,INDIRECT(nfl_game_result_header),0),FALSE)),"",VLOOKUP($B2122,INDIRECT(nfl_game_result),MATCH(F$1,INDIRECT(nfl_game_result_header),0),FALSE)),"error")</f>
        <v/>
      </c>
      <c r="G2122" s="23" t="str">
        <f ca="1">IFERROR(IF(ISBLANK(VLOOKUP($B2122,INDIRECT(nfl_game_result),MATCH(G$1,INDIRECT(nfl_game_result_header),0),FALSE)),"",VLOOKUP($B2122,INDIRECT(nfl_game_result),MATCH(G$1,INDIRECT(nfl_game_result_header),0),FALSE)),"error")</f>
        <v/>
      </c>
      <c r="H2122">
        <f ca="1">IFERROR(IF(ISBLANK(VLOOKUP($B2122,INDIRECT(nfl_game_result),MATCH(H$1,INDIRECT(nfl_game_result_header),0),FALSE)),"",VLOOKUP($B2122,INDIRECT(nfl_game_result),MATCH(H$1,INDIRECT(nfl_game_result_header),0),FALSE)),"error")</f>
        <v>12</v>
      </c>
      <c r="I2122">
        <f ca="1">IFERROR(IF(ISBLANK(VLOOKUP($B2122,INDIRECT(nfl_game_result),MATCH(I$1,INDIRECT(nfl_game_result_header),0),FALSE)),"",VLOOKUP($B2122,INDIRECT(nfl_game_result),MATCH(I$1,INDIRECT(nfl_game_result_header),0),FALSE)),"error")</f>
        <v>28</v>
      </c>
      <c r="J2122" t="str">
        <f ca="1">IFERROR(IF(ISBLANK(VLOOKUP($B2122,INDIRECT(nfl_game_result),MATCH(J$1,INDIRECT(nfl_game_result_header),0),FALSE)),"",VLOOKUP($B2122,INDIRECT(nfl_game_result),MATCH(J$1,INDIRECT(nfl_game_result_header),0),FALSE)),"error")</f>
        <v>PIT</v>
      </c>
      <c r="K2122" t="str">
        <f ca="1">IFERROR(IF(ISBLANK(VLOOKUP($B2122,INDIRECT(nfl_game_result),MATCH(K$1,INDIRECT(nfl_game_result_header),0),FALSE)),"",VLOOKUP($B2122,INDIRECT(nfl_game_result),MATCH(K$1,INDIRECT(nfl_game_result_header),0),FALSE)),"error")</f>
        <v>PIT</v>
      </c>
      <c r="L2122" s="23" t="str">
        <f ca="1">IFERROR(IF(ISBLANK(VLOOKUP($B2122,INDIRECT(nfl_game_result),MATCH(L$1,INDIRECT(nfl_game_result_header),0),FALSE)),"",VLOOKUP($B2122,INDIRECT(nfl_game_result),MATCH(L$1,INDIRECT(nfl_game_result_header),0),FALSE)),"error")</f>
        <v/>
      </c>
      <c r="M2122" t="s">
        <v>16</v>
      </c>
      <c r="N2122">
        <v>9</v>
      </c>
      <c r="O2122" t="s">
        <v>87</v>
      </c>
      <c r="P2122">
        <v>3</v>
      </c>
      <c r="Q2122" t="s">
        <v>87</v>
      </c>
      <c r="V2122" s="23" t="s">
        <v>416</v>
      </c>
      <c r="W2122">
        <f ca="1">VALUE(LEFT(C2122, 4))</f>
        <v>2015</v>
      </c>
      <c r="X2122">
        <f ca="1">VALUE(MID(C2122,6,FIND("_",C2122,6)-6))</f>
        <v>17</v>
      </c>
      <c r="Y2122">
        <f ca="1">IF(NOT(OR(ISBLANK(D2122),ISBLANK(E2122),D2122="",E2122="")),D2122-E2122,"")</f>
        <v>-1</v>
      </c>
      <c r="Z2122">
        <f ca="1">IF(OR(NOT(ISNUMBER(D2122)),ISBLANK(D2122),D2122="",ISBLANK(N2122)),"",ABS(D2122-N2122))</f>
        <v>1</v>
      </c>
      <c r="AA2122">
        <f ca="1">IF(OR(ISBLANK(J2122),ISBLANK(O2122),J2122="",O2122=""),"",IF(J2122=O2122,1,0))</f>
        <v>1</v>
      </c>
      <c r="AB2122">
        <f ca="1">IF(OR(ISBLANK(K2122),ISBLANK(Q2122),K2122="",Q2122=""),"",IF(K2122=Q2122,1,0))</f>
        <v>1</v>
      </c>
      <c r="AC2122" s="23" t="str">
        <f t="shared" ca="1" si="32"/>
        <v/>
      </c>
    </row>
    <row r="2123" spans="1:29" x14ac:dyDescent="0.25">
      <c r="A2123" s="23">
        <v>2122</v>
      </c>
      <c r="B2123">
        <v>1048</v>
      </c>
      <c r="C2123" t="str">
        <f ca="1">IFERROR(VLOOKUP($B2123,INDIRECT(nfl_game_result),MATCH(C$1,INDIRECT(nfl_game_result_header),0),FALSE),"error")</f>
        <v>2015_17_JAX@HOU</v>
      </c>
      <c r="D2123">
        <f ca="1">IFERROR(IF(ISBLANK(VLOOKUP($B2123,INDIRECT(nfl_game_result),MATCH(D$1,INDIRECT(nfl_game_result_header),0),FALSE)),"",VLOOKUP($B2123,INDIRECT(nfl_game_result),MATCH(D$1,INDIRECT(nfl_game_result_header),0),FALSE)),"error")</f>
        <v>-5.5</v>
      </c>
      <c r="E2123">
        <f ca="1">IFERROR(IF(ISBLANK(VLOOKUP($B2123,INDIRECT(nfl_game_result),MATCH(E$1,INDIRECT(nfl_game_result_header),0),FALSE)),"",VLOOKUP($B2123,INDIRECT(nfl_game_result),MATCH(E$1,INDIRECT(nfl_game_result_header),0),FALSE)),"error")</f>
        <v>-6.5</v>
      </c>
      <c r="F2123" s="23" t="str">
        <f ca="1">IFERROR(IF(ISBLANK(VLOOKUP($B2123,INDIRECT(nfl_game_result),MATCH(F$1,INDIRECT(nfl_game_result_header),0),FALSE)),"",VLOOKUP($B2123,INDIRECT(nfl_game_result),MATCH(F$1,INDIRECT(nfl_game_result_header),0),FALSE)),"error")</f>
        <v/>
      </c>
      <c r="G2123" s="23" t="str">
        <f ca="1">IFERROR(IF(ISBLANK(VLOOKUP($B2123,INDIRECT(nfl_game_result),MATCH(G$1,INDIRECT(nfl_game_result_header),0),FALSE)),"",VLOOKUP($B2123,INDIRECT(nfl_game_result),MATCH(G$1,INDIRECT(nfl_game_result_header),0),FALSE)),"error")</f>
        <v/>
      </c>
      <c r="H2123">
        <f ca="1">IFERROR(IF(ISBLANK(VLOOKUP($B2123,INDIRECT(nfl_game_result),MATCH(H$1,INDIRECT(nfl_game_result_header),0),FALSE)),"",VLOOKUP($B2123,INDIRECT(nfl_game_result),MATCH(H$1,INDIRECT(nfl_game_result_header),0),FALSE)),"error")</f>
        <v>30</v>
      </c>
      <c r="I2123">
        <f ca="1">IFERROR(IF(ISBLANK(VLOOKUP($B2123,INDIRECT(nfl_game_result),MATCH(I$1,INDIRECT(nfl_game_result_header),0),FALSE)),"",VLOOKUP($B2123,INDIRECT(nfl_game_result),MATCH(I$1,INDIRECT(nfl_game_result_header),0),FALSE)),"error")</f>
        <v>6</v>
      </c>
      <c r="J2123" t="str">
        <f ca="1">IFERROR(IF(ISBLANK(VLOOKUP($B2123,INDIRECT(nfl_game_result),MATCH(J$1,INDIRECT(nfl_game_result_header),0),FALSE)),"",VLOOKUP($B2123,INDIRECT(nfl_game_result),MATCH(J$1,INDIRECT(nfl_game_result_header),0),FALSE)),"error")</f>
        <v>HOU</v>
      </c>
      <c r="K2123" t="str">
        <f ca="1">IFERROR(IF(ISBLANK(VLOOKUP($B2123,INDIRECT(nfl_game_result),MATCH(K$1,INDIRECT(nfl_game_result_header),0),FALSE)),"",VLOOKUP($B2123,INDIRECT(nfl_game_result),MATCH(K$1,INDIRECT(nfl_game_result_header),0),FALSE)),"error")</f>
        <v>HOU</v>
      </c>
      <c r="L2123" s="23" t="str">
        <f ca="1">IFERROR(IF(ISBLANK(VLOOKUP($B2123,INDIRECT(nfl_game_result),MATCH(L$1,INDIRECT(nfl_game_result_header),0),FALSE)),"",VLOOKUP($B2123,INDIRECT(nfl_game_result),MATCH(L$1,INDIRECT(nfl_game_result_header),0),FALSE)),"error")</f>
        <v/>
      </c>
      <c r="M2123" t="s">
        <v>16</v>
      </c>
      <c r="N2123">
        <v>-4.5</v>
      </c>
      <c r="O2123" t="s">
        <v>77</v>
      </c>
      <c r="P2123">
        <v>8</v>
      </c>
      <c r="Q2123" t="s">
        <v>75</v>
      </c>
      <c r="V2123" s="23" t="s">
        <v>416</v>
      </c>
      <c r="W2123">
        <f ca="1">VALUE(LEFT(C2123, 4))</f>
        <v>2015</v>
      </c>
      <c r="X2123">
        <f ca="1">VALUE(MID(C2123,6,FIND("_",C2123,6)-6))</f>
        <v>17</v>
      </c>
      <c r="Y2123">
        <f ca="1">IF(NOT(OR(ISBLANK(D2123),ISBLANK(E2123),D2123="",E2123="")),D2123-E2123,"")</f>
        <v>1</v>
      </c>
      <c r="Z2123">
        <f ca="1">IF(OR(NOT(ISNUMBER(D2123)),ISBLANK(D2123),D2123="",ISBLANK(N2123)),"",ABS(D2123-N2123))</f>
        <v>1</v>
      </c>
      <c r="AA2123">
        <f ca="1">IF(OR(ISBLANK(J2123),ISBLANK(O2123),J2123="",O2123=""),"",IF(J2123=O2123,1,0))</f>
        <v>0</v>
      </c>
      <c r="AB2123">
        <f ca="1">IF(OR(ISBLANK(K2123),ISBLANK(Q2123),K2123="",Q2123=""),"",IF(K2123=Q2123,1,0))</f>
        <v>1</v>
      </c>
      <c r="AC2123" s="23" t="str">
        <f t="shared" ca="1" si="32"/>
        <v/>
      </c>
    </row>
    <row r="2124" spans="1:29" x14ac:dyDescent="0.25">
      <c r="A2124" s="23">
        <v>2123</v>
      </c>
      <c r="B2124">
        <v>1049</v>
      </c>
      <c r="C2124" t="str">
        <f ca="1">IFERROR(VLOOKUP($B2124,INDIRECT(nfl_game_result),MATCH(C$1,INDIRECT(nfl_game_result_header),0),FALSE),"error")</f>
        <v>2015_17_TEN@IND</v>
      </c>
      <c r="D2124">
        <f ca="1">IFERROR(IF(ISBLANK(VLOOKUP($B2124,INDIRECT(nfl_game_result),MATCH(D$1,INDIRECT(nfl_game_result_header),0),FALSE)),"",VLOOKUP($B2124,INDIRECT(nfl_game_result),MATCH(D$1,INDIRECT(nfl_game_result_header),0),FALSE)),"error")</f>
        <v>-6</v>
      </c>
      <c r="E2124">
        <f ca="1">IFERROR(IF(ISBLANK(VLOOKUP($B2124,INDIRECT(nfl_game_result),MATCH(E$1,INDIRECT(nfl_game_result_header),0),FALSE)),"",VLOOKUP($B2124,INDIRECT(nfl_game_result),MATCH(E$1,INDIRECT(nfl_game_result_header),0),FALSE)),"error")</f>
        <v>-3.5</v>
      </c>
      <c r="F2124" s="23" t="str">
        <f ca="1">IFERROR(IF(ISBLANK(VLOOKUP($B2124,INDIRECT(nfl_game_result),MATCH(F$1,INDIRECT(nfl_game_result_header),0),FALSE)),"",VLOOKUP($B2124,INDIRECT(nfl_game_result),MATCH(F$1,INDIRECT(nfl_game_result_header),0),FALSE)),"error")</f>
        <v/>
      </c>
      <c r="G2124" s="23" t="str">
        <f ca="1">IFERROR(IF(ISBLANK(VLOOKUP($B2124,INDIRECT(nfl_game_result),MATCH(G$1,INDIRECT(nfl_game_result_header),0),FALSE)),"",VLOOKUP($B2124,INDIRECT(nfl_game_result),MATCH(G$1,INDIRECT(nfl_game_result_header),0),FALSE)),"error")</f>
        <v/>
      </c>
      <c r="H2124">
        <f ca="1">IFERROR(IF(ISBLANK(VLOOKUP($B2124,INDIRECT(nfl_game_result),MATCH(H$1,INDIRECT(nfl_game_result_header),0),FALSE)),"",VLOOKUP($B2124,INDIRECT(nfl_game_result),MATCH(H$1,INDIRECT(nfl_game_result_header),0),FALSE)),"error")</f>
        <v>30</v>
      </c>
      <c r="I2124">
        <f ca="1">IFERROR(IF(ISBLANK(VLOOKUP($B2124,INDIRECT(nfl_game_result),MATCH(I$1,INDIRECT(nfl_game_result_header),0),FALSE)),"",VLOOKUP($B2124,INDIRECT(nfl_game_result),MATCH(I$1,INDIRECT(nfl_game_result_header),0),FALSE)),"error")</f>
        <v>24</v>
      </c>
      <c r="J2124" t="str">
        <f ca="1">IFERROR(IF(ISBLANK(VLOOKUP($B2124,INDIRECT(nfl_game_result),MATCH(J$1,INDIRECT(nfl_game_result_header),0),FALSE)),"",VLOOKUP($B2124,INDIRECT(nfl_game_result),MATCH(J$1,INDIRECT(nfl_game_result_header),0),FALSE)),"error")</f>
        <v>IND</v>
      </c>
      <c r="K2124" t="str">
        <f ca="1">IFERROR(IF(ISBLANK(VLOOKUP($B2124,INDIRECT(nfl_game_result),MATCH(K$1,INDIRECT(nfl_game_result_header),0),FALSE)),"",VLOOKUP($B2124,INDIRECT(nfl_game_result),MATCH(K$1,INDIRECT(nfl_game_result_header),0),FALSE)),"error")</f>
        <v>IND</v>
      </c>
      <c r="L2124" s="23" t="str">
        <f ca="1">IFERROR(IF(ISBLANK(VLOOKUP($B2124,INDIRECT(nfl_game_result),MATCH(L$1,INDIRECT(nfl_game_result_header),0),FALSE)),"",VLOOKUP($B2124,INDIRECT(nfl_game_result),MATCH(L$1,INDIRECT(nfl_game_result_header),0),FALSE)),"error")</f>
        <v/>
      </c>
      <c r="M2124" t="s">
        <v>16</v>
      </c>
      <c r="N2124">
        <v>-6</v>
      </c>
      <c r="O2124" t="s">
        <v>93</v>
      </c>
      <c r="P2124">
        <v>13</v>
      </c>
      <c r="Q2124" t="s">
        <v>93</v>
      </c>
      <c r="V2124" s="23" t="s">
        <v>416</v>
      </c>
      <c r="W2124">
        <f ca="1">VALUE(LEFT(C2124, 4))</f>
        <v>2015</v>
      </c>
      <c r="X2124">
        <f ca="1">VALUE(MID(C2124,6,FIND("_",C2124,6)-6))</f>
        <v>17</v>
      </c>
      <c r="Y2124">
        <f ca="1">IF(NOT(OR(ISBLANK(D2124),ISBLANK(E2124),D2124="",E2124="")),D2124-E2124,"")</f>
        <v>-2.5</v>
      </c>
      <c r="Z2124">
        <f ca="1">IF(OR(NOT(ISNUMBER(D2124)),ISBLANK(D2124),D2124="",ISBLANK(N2124)),"",ABS(D2124-N2124))</f>
        <v>0</v>
      </c>
      <c r="AA2124">
        <f ca="1">IF(OR(ISBLANK(J2124),ISBLANK(O2124),J2124="",O2124=""),"",IF(J2124=O2124,1,0))</f>
        <v>0</v>
      </c>
      <c r="AB2124">
        <f ca="1">IF(OR(ISBLANK(K2124),ISBLANK(Q2124),K2124="",Q2124=""),"",IF(K2124=Q2124,1,0))</f>
        <v>0</v>
      </c>
      <c r="AC2124" s="23" t="str">
        <f t="shared" ca="1" si="32"/>
        <v/>
      </c>
    </row>
    <row r="2125" spans="1:29" x14ac:dyDescent="0.25">
      <c r="A2125" s="23">
        <v>2124</v>
      </c>
      <c r="B2125">
        <v>1050</v>
      </c>
      <c r="C2125" t="str">
        <f ca="1">IFERROR(VLOOKUP($B2125,INDIRECT(nfl_game_result),MATCH(C$1,INDIRECT(nfl_game_result_header),0),FALSE),"error")</f>
        <v>2015_17_OAK@KCY</v>
      </c>
      <c r="D2125">
        <f ca="1">IFERROR(IF(ISBLANK(VLOOKUP($B2125,INDIRECT(nfl_game_result),MATCH(D$1,INDIRECT(nfl_game_result_header),0),FALSE)),"",VLOOKUP($B2125,INDIRECT(nfl_game_result),MATCH(D$1,INDIRECT(nfl_game_result_header),0),FALSE)),"error")</f>
        <v>-6.5</v>
      </c>
      <c r="E2125">
        <f ca="1">IFERROR(IF(ISBLANK(VLOOKUP($B2125,INDIRECT(nfl_game_result),MATCH(E$1,INDIRECT(nfl_game_result_header),0),FALSE)),"",VLOOKUP($B2125,INDIRECT(nfl_game_result),MATCH(E$1,INDIRECT(nfl_game_result_header),0),FALSE)),"error")</f>
        <v>-7</v>
      </c>
      <c r="F2125" s="23" t="str">
        <f ca="1">IFERROR(IF(ISBLANK(VLOOKUP($B2125,INDIRECT(nfl_game_result),MATCH(F$1,INDIRECT(nfl_game_result_header),0),FALSE)),"",VLOOKUP($B2125,INDIRECT(nfl_game_result),MATCH(F$1,INDIRECT(nfl_game_result_header),0),FALSE)),"error")</f>
        <v/>
      </c>
      <c r="G2125" s="23" t="str">
        <f ca="1">IFERROR(IF(ISBLANK(VLOOKUP($B2125,INDIRECT(nfl_game_result),MATCH(G$1,INDIRECT(nfl_game_result_header),0),FALSE)),"",VLOOKUP($B2125,INDIRECT(nfl_game_result),MATCH(G$1,INDIRECT(nfl_game_result_header),0),FALSE)),"error")</f>
        <v/>
      </c>
      <c r="H2125">
        <f ca="1">IFERROR(IF(ISBLANK(VLOOKUP($B2125,INDIRECT(nfl_game_result),MATCH(H$1,INDIRECT(nfl_game_result_header),0),FALSE)),"",VLOOKUP($B2125,INDIRECT(nfl_game_result),MATCH(H$1,INDIRECT(nfl_game_result_header),0),FALSE)),"error")</f>
        <v>23</v>
      </c>
      <c r="I2125">
        <f ca="1">IFERROR(IF(ISBLANK(VLOOKUP($B2125,INDIRECT(nfl_game_result),MATCH(I$1,INDIRECT(nfl_game_result_header),0),FALSE)),"",VLOOKUP($B2125,INDIRECT(nfl_game_result),MATCH(I$1,INDIRECT(nfl_game_result_header),0),FALSE)),"error")</f>
        <v>17</v>
      </c>
      <c r="J2125" t="str">
        <f ca="1">IFERROR(IF(ISBLANK(VLOOKUP($B2125,INDIRECT(nfl_game_result),MATCH(J$1,INDIRECT(nfl_game_result_header),0),FALSE)),"",VLOOKUP($B2125,INDIRECT(nfl_game_result),MATCH(J$1,INDIRECT(nfl_game_result_header),0),FALSE)),"error")</f>
        <v>OAK</v>
      </c>
      <c r="K2125" t="str">
        <f ca="1">IFERROR(IF(ISBLANK(VLOOKUP($B2125,INDIRECT(nfl_game_result),MATCH(K$1,INDIRECT(nfl_game_result_header),0),FALSE)),"",VLOOKUP($B2125,INDIRECT(nfl_game_result),MATCH(K$1,INDIRECT(nfl_game_result_header),0),FALSE)),"error")</f>
        <v>KCY</v>
      </c>
      <c r="L2125" s="23" t="str">
        <f ca="1">IFERROR(IF(ISBLANK(VLOOKUP($B2125,INDIRECT(nfl_game_result),MATCH(L$1,INDIRECT(nfl_game_result_header),0),FALSE)),"",VLOOKUP($B2125,INDIRECT(nfl_game_result),MATCH(L$1,INDIRECT(nfl_game_result_header),0),FALSE)),"error")</f>
        <v/>
      </c>
      <c r="M2125" t="s">
        <v>16</v>
      </c>
      <c r="N2125">
        <v>-7</v>
      </c>
      <c r="O2125" t="s">
        <v>85</v>
      </c>
      <c r="P2125">
        <v>9</v>
      </c>
      <c r="Q2125" t="s">
        <v>331</v>
      </c>
      <c r="V2125" s="23" t="s">
        <v>416</v>
      </c>
      <c r="W2125">
        <f ca="1">VALUE(LEFT(C2125, 4))</f>
        <v>2015</v>
      </c>
      <c r="X2125">
        <f ca="1">VALUE(MID(C2125,6,FIND("_",C2125,6)-6))</f>
        <v>17</v>
      </c>
      <c r="Y2125">
        <f ca="1">IF(NOT(OR(ISBLANK(D2125),ISBLANK(E2125),D2125="",E2125="")),D2125-E2125,"")</f>
        <v>0.5</v>
      </c>
      <c r="Z2125">
        <f ca="1">IF(OR(NOT(ISNUMBER(D2125)),ISBLANK(D2125),D2125="",ISBLANK(N2125)),"",ABS(D2125-N2125))</f>
        <v>0.5</v>
      </c>
      <c r="AA2125">
        <f ca="1">IF(OR(ISBLANK(J2125),ISBLANK(O2125),J2125="",O2125=""),"",IF(J2125=O2125,1,0))</f>
        <v>1</v>
      </c>
      <c r="AB2125">
        <f ca="1">IF(OR(ISBLANK(K2125),ISBLANK(Q2125),K2125="",Q2125=""),"",IF(K2125=Q2125,1,0))</f>
        <v>1</v>
      </c>
      <c r="AC2125" s="23" t="str">
        <f t="shared" ca="1" si="32"/>
        <v/>
      </c>
    </row>
    <row r="2126" spans="1:29" x14ac:dyDescent="0.25">
      <c r="A2126" s="23">
        <v>2125</v>
      </c>
      <c r="B2126">
        <v>1051</v>
      </c>
      <c r="C2126" t="str">
        <f ca="1">IFERROR(VLOOKUP($B2126,INDIRECT(nfl_game_result),MATCH(C$1,INDIRECT(nfl_game_result_header),0),FALSE),"error")</f>
        <v>2015_17_PHI@NYG</v>
      </c>
      <c r="D2126">
        <f ca="1">IFERROR(IF(ISBLANK(VLOOKUP($B2126,INDIRECT(nfl_game_result),MATCH(D$1,INDIRECT(nfl_game_result_header),0),FALSE)),"",VLOOKUP($B2126,INDIRECT(nfl_game_result),MATCH(D$1,INDIRECT(nfl_game_result_header),0),FALSE)),"error")</f>
        <v>-3.5</v>
      </c>
      <c r="E2126">
        <f ca="1">IFERROR(IF(ISBLANK(VLOOKUP($B2126,INDIRECT(nfl_game_result),MATCH(E$1,INDIRECT(nfl_game_result_header),0),FALSE)),"",VLOOKUP($B2126,INDIRECT(nfl_game_result),MATCH(E$1,INDIRECT(nfl_game_result_header),0),FALSE)),"error")</f>
        <v>-5.5</v>
      </c>
      <c r="F2126" s="23" t="str">
        <f ca="1">IFERROR(IF(ISBLANK(VLOOKUP($B2126,INDIRECT(nfl_game_result),MATCH(F$1,INDIRECT(nfl_game_result_header),0),FALSE)),"",VLOOKUP($B2126,INDIRECT(nfl_game_result),MATCH(F$1,INDIRECT(nfl_game_result_header),0),FALSE)),"error")</f>
        <v/>
      </c>
      <c r="G2126" s="23" t="str">
        <f ca="1">IFERROR(IF(ISBLANK(VLOOKUP($B2126,INDIRECT(nfl_game_result),MATCH(G$1,INDIRECT(nfl_game_result_header),0),FALSE)),"",VLOOKUP($B2126,INDIRECT(nfl_game_result),MATCH(G$1,INDIRECT(nfl_game_result_header),0),FALSE)),"error")</f>
        <v/>
      </c>
      <c r="H2126">
        <f ca="1">IFERROR(IF(ISBLANK(VLOOKUP($B2126,INDIRECT(nfl_game_result),MATCH(H$1,INDIRECT(nfl_game_result_header),0),FALSE)),"",VLOOKUP($B2126,INDIRECT(nfl_game_result),MATCH(H$1,INDIRECT(nfl_game_result_header),0),FALSE)),"error")</f>
        <v>30</v>
      </c>
      <c r="I2126">
        <f ca="1">IFERROR(IF(ISBLANK(VLOOKUP($B2126,INDIRECT(nfl_game_result),MATCH(I$1,INDIRECT(nfl_game_result_header),0),FALSE)),"",VLOOKUP($B2126,INDIRECT(nfl_game_result),MATCH(I$1,INDIRECT(nfl_game_result_header),0),FALSE)),"error")</f>
        <v>35</v>
      </c>
      <c r="J2126" t="str">
        <f ca="1">IFERROR(IF(ISBLANK(VLOOKUP($B2126,INDIRECT(nfl_game_result),MATCH(J$1,INDIRECT(nfl_game_result_header),0),FALSE)),"",VLOOKUP($B2126,INDIRECT(nfl_game_result),MATCH(J$1,INDIRECT(nfl_game_result_header),0),FALSE)),"error")</f>
        <v>PHI</v>
      </c>
      <c r="K2126" t="str">
        <f ca="1">IFERROR(IF(ISBLANK(VLOOKUP($B2126,INDIRECT(nfl_game_result),MATCH(K$1,INDIRECT(nfl_game_result_header),0),FALSE)),"",VLOOKUP($B2126,INDIRECT(nfl_game_result),MATCH(K$1,INDIRECT(nfl_game_result_header),0),FALSE)),"error")</f>
        <v>PHI</v>
      </c>
      <c r="L2126" s="23" t="str">
        <f ca="1">IFERROR(IF(ISBLANK(VLOOKUP($B2126,INDIRECT(nfl_game_result),MATCH(L$1,INDIRECT(nfl_game_result_header),0),FALSE)),"",VLOOKUP($B2126,INDIRECT(nfl_game_result),MATCH(L$1,INDIRECT(nfl_game_result_header),0),FALSE)),"error")</f>
        <v/>
      </c>
      <c r="M2126" t="s">
        <v>16</v>
      </c>
      <c r="N2126">
        <v>-4</v>
      </c>
      <c r="O2126" t="s">
        <v>86</v>
      </c>
      <c r="P2126">
        <v>1</v>
      </c>
      <c r="Q2126" t="s">
        <v>86</v>
      </c>
      <c r="V2126" s="23" t="s">
        <v>416</v>
      </c>
      <c r="W2126">
        <f ca="1">VALUE(LEFT(C2126, 4))</f>
        <v>2015</v>
      </c>
      <c r="X2126">
        <f ca="1">VALUE(MID(C2126,6,FIND("_",C2126,6)-6))</f>
        <v>17</v>
      </c>
      <c r="Y2126">
        <f ca="1">IF(NOT(OR(ISBLANK(D2126),ISBLANK(E2126),D2126="",E2126="")),D2126-E2126,"")</f>
        <v>2</v>
      </c>
      <c r="Z2126">
        <f ca="1">IF(OR(NOT(ISNUMBER(D2126)),ISBLANK(D2126),D2126="",ISBLANK(N2126)),"",ABS(D2126-N2126))</f>
        <v>0.5</v>
      </c>
      <c r="AA2126">
        <f ca="1">IF(OR(ISBLANK(J2126),ISBLANK(O2126),J2126="",O2126=""),"",IF(J2126=O2126,1,0))</f>
        <v>1</v>
      </c>
      <c r="AB2126">
        <f ca="1">IF(OR(ISBLANK(K2126),ISBLANK(Q2126),K2126="",Q2126=""),"",IF(K2126=Q2126,1,0))</f>
        <v>1</v>
      </c>
      <c r="AC2126" s="23" t="str">
        <f t="shared" ca="1" si="32"/>
        <v/>
      </c>
    </row>
    <row r="2127" spans="1:29" x14ac:dyDescent="0.25">
      <c r="A2127" s="23">
        <v>2126</v>
      </c>
      <c r="B2127">
        <v>1052</v>
      </c>
      <c r="C2127" t="str">
        <f ca="1">IFERROR(VLOOKUP($B2127,INDIRECT(nfl_game_result),MATCH(C$1,INDIRECT(nfl_game_result_header),0),FALSE),"error")</f>
        <v>2015_17_WAS@DAL</v>
      </c>
      <c r="D2127">
        <f ca="1">IFERROR(IF(ISBLANK(VLOOKUP($B2127,INDIRECT(nfl_game_result),MATCH(D$1,INDIRECT(nfl_game_result_header),0),FALSE)),"",VLOOKUP($B2127,INDIRECT(nfl_game_result),MATCH(D$1,INDIRECT(nfl_game_result_header),0),FALSE)),"error")</f>
        <v>-3</v>
      </c>
      <c r="E2127">
        <f ca="1">IFERROR(IF(ISBLANK(VLOOKUP($B2127,INDIRECT(nfl_game_result),MATCH(E$1,INDIRECT(nfl_game_result_header),0),FALSE)),"",VLOOKUP($B2127,INDIRECT(nfl_game_result),MATCH(E$1,INDIRECT(nfl_game_result_header),0),FALSE)),"error")</f>
        <v>-4</v>
      </c>
      <c r="F2127" s="23" t="str">
        <f ca="1">IFERROR(IF(ISBLANK(VLOOKUP($B2127,INDIRECT(nfl_game_result),MATCH(F$1,INDIRECT(nfl_game_result_header),0),FALSE)),"",VLOOKUP($B2127,INDIRECT(nfl_game_result),MATCH(F$1,INDIRECT(nfl_game_result_header),0),FALSE)),"error")</f>
        <v/>
      </c>
      <c r="G2127" s="23" t="str">
        <f ca="1">IFERROR(IF(ISBLANK(VLOOKUP($B2127,INDIRECT(nfl_game_result),MATCH(G$1,INDIRECT(nfl_game_result_header),0),FALSE)),"",VLOOKUP($B2127,INDIRECT(nfl_game_result),MATCH(G$1,INDIRECT(nfl_game_result_header),0),FALSE)),"error")</f>
        <v/>
      </c>
      <c r="H2127">
        <f ca="1">IFERROR(IF(ISBLANK(VLOOKUP($B2127,INDIRECT(nfl_game_result),MATCH(H$1,INDIRECT(nfl_game_result_header),0),FALSE)),"",VLOOKUP($B2127,INDIRECT(nfl_game_result),MATCH(H$1,INDIRECT(nfl_game_result_header),0),FALSE)),"error")</f>
        <v>23</v>
      </c>
      <c r="I2127">
        <f ca="1">IFERROR(IF(ISBLANK(VLOOKUP($B2127,INDIRECT(nfl_game_result),MATCH(I$1,INDIRECT(nfl_game_result_header),0),FALSE)),"",VLOOKUP($B2127,INDIRECT(nfl_game_result),MATCH(I$1,INDIRECT(nfl_game_result_header),0),FALSE)),"error")</f>
        <v>34</v>
      </c>
      <c r="J2127" t="str">
        <f ca="1">IFERROR(IF(ISBLANK(VLOOKUP($B2127,INDIRECT(nfl_game_result),MATCH(J$1,INDIRECT(nfl_game_result_header),0),FALSE)),"",VLOOKUP($B2127,INDIRECT(nfl_game_result),MATCH(J$1,INDIRECT(nfl_game_result_header),0),FALSE)),"error")</f>
        <v>WAS</v>
      </c>
      <c r="K2127" t="str">
        <f ca="1">IFERROR(IF(ISBLANK(VLOOKUP($B2127,INDIRECT(nfl_game_result),MATCH(K$1,INDIRECT(nfl_game_result_header),0),FALSE)),"",VLOOKUP($B2127,INDIRECT(nfl_game_result),MATCH(K$1,INDIRECT(nfl_game_result_header),0),FALSE)),"error")</f>
        <v>WAS</v>
      </c>
      <c r="L2127" s="23" t="str">
        <f ca="1">IFERROR(IF(ISBLANK(VLOOKUP($B2127,INDIRECT(nfl_game_result),MATCH(L$1,INDIRECT(nfl_game_result_header),0),FALSE)),"",VLOOKUP($B2127,INDIRECT(nfl_game_result),MATCH(L$1,INDIRECT(nfl_game_result_header),0),FALSE)),"error")</f>
        <v/>
      </c>
      <c r="M2127" t="s">
        <v>16</v>
      </c>
      <c r="N2127">
        <v>2</v>
      </c>
      <c r="O2127" t="s">
        <v>71</v>
      </c>
      <c r="P2127">
        <v>14</v>
      </c>
      <c r="Q2127" t="s">
        <v>71</v>
      </c>
      <c r="V2127" s="23" t="s">
        <v>416</v>
      </c>
      <c r="W2127">
        <f ca="1">VALUE(LEFT(C2127, 4))</f>
        <v>2015</v>
      </c>
      <c r="X2127">
        <f ca="1">VALUE(MID(C2127,6,FIND("_",C2127,6)-6))</f>
        <v>17</v>
      </c>
      <c r="Y2127">
        <f ca="1">IF(NOT(OR(ISBLANK(D2127),ISBLANK(E2127),D2127="",E2127="")),D2127-E2127,"")</f>
        <v>1</v>
      </c>
      <c r="Z2127">
        <f ca="1">IF(OR(NOT(ISNUMBER(D2127)),ISBLANK(D2127),D2127="",ISBLANK(N2127)),"",ABS(D2127-N2127))</f>
        <v>5</v>
      </c>
      <c r="AA2127">
        <f ca="1">IF(OR(ISBLANK(J2127),ISBLANK(O2127),J2127="",O2127=""),"",IF(J2127=O2127,1,0))</f>
        <v>0</v>
      </c>
      <c r="AB2127">
        <f ca="1">IF(OR(ISBLANK(K2127),ISBLANK(Q2127),K2127="",Q2127=""),"",IF(K2127=Q2127,1,0))</f>
        <v>0</v>
      </c>
      <c r="AC2127" s="23" t="str">
        <f t="shared" ca="1" si="32"/>
        <v/>
      </c>
    </row>
    <row r="2128" spans="1:29" x14ac:dyDescent="0.25">
      <c r="A2128" s="23">
        <v>2127</v>
      </c>
      <c r="B2128">
        <v>1053</v>
      </c>
      <c r="C2128" t="str">
        <f ca="1">IFERROR(VLOOKUP($B2128,INDIRECT(nfl_game_result),MATCH(C$1,INDIRECT(nfl_game_result_header),0),FALSE),"error")</f>
        <v>2015_17_DET@CHI</v>
      </c>
      <c r="D2128">
        <f ca="1">IFERROR(IF(ISBLANK(VLOOKUP($B2128,INDIRECT(nfl_game_result),MATCH(D$1,INDIRECT(nfl_game_result_header),0),FALSE)),"",VLOOKUP($B2128,INDIRECT(nfl_game_result),MATCH(D$1,INDIRECT(nfl_game_result_header),0),FALSE)),"error")</f>
        <v>-1</v>
      </c>
      <c r="E2128">
        <f ca="1">IFERROR(IF(ISBLANK(VLOOKUP($B2128,INDIRECT(nfl_game_result),MATCH(E$1,INDIRECT(nfl_game_result_header),0),FALSE)),"",VLOOKUP($B2128,INDIRECT(nfl_game_result),MATCH(E$1,INDIRECT(nfl_game_result_header),0),FALSE)),"error")</f>
        <v>1</v>
      </c>
      <c r="F2128" s="23" t="str">
        <f ca="1">IFERROR(IF(ISBLANK(VLOOKUP($B2128,INDIRECT(nfl_game_result),MATCH(F$1,INDIRECT(nfl_game_result_header),0),FALSE)),"",VLOOKUP($B2128,INDIRECT(nfl_game_result),MATCH(F$1,INDIRECT(nfl_game_result_header),0),FALSE)),"error")</f>
        <v/>
      </c>
      <c r="G2128" s="23" t="str">
        <f ca="1">IFERROR(IF(ISBLANK(VLOOKUP($B2128,INDIRECT(nfl_game_result),MATCH(G$1,INDIRECT(nfl_game_result_header),0),FALSE)),"",VLOOKUP($B2128,INDIRECT(nfl_game_result),MATCH(G$1,INDIRECT(nfl_game_result_header),0),FALSE)),"error")</f>
        <v/>
      </c>
      <c r="H2128">
        <f ca="1">IFERROR(IF(ISBLANK(VLOOKUP($B2128,INDIRECT(nfl_game_result),MATCH(H$1,INDIRECT(nfl_game_result_header),0),FALSE)),"",VLOOKUP($B2128,INDIRECT(nfl_game_result),MATCH(H$1,INDIRECT(nfl_game_result_header),0),FALSE)),"error")</f>
        <v>20</v>
      </c>
      <c r="I2128">
        <f ca="1">IFERROR(IF(ISBLANK(VLOOKUP($B2128,INDIRECT(nfl_game_result),MATCH(I$1,INDIRECT(nfl_game_result_header),0),FALSE)),"",VLOOKUP($B2128,INDIRECT(nfl_game_result),MATCH(I$1,INDIRECT(nfl_game_result_header),0),FALSE)),"error")</f>
        <v>24</v>
      </c>
      <c r="J2128" t="str">
        <f ca="1">IFERROR(IF(ISBLANK(VLOOKUP($B2128,INDIRECT(nfl_game_result),MATCH(J$1,INDIRECT(nfl_game_result_header),0),FALSE)),"",VLOOKUP($B2128,INDIRECT(nfl_game_result),MATCH(J$1,INDIRECT(nfl_game_result_header),0),FALSE)),"error")</f>
        <v>DET</v>
      </c>
      <c r="K2128" t="str">
        <f ca="1">IFERROR(IF(ISBLANK(VLOOKUP($B2128,INDIRECT(nfl_game_result),MATCH(K$1,INDIRECT(nfl_game_result_header),0),FALSE)),"",VLOOKUP($B2128,INDIRECT(nfl_game_result),MATCH(K$1,INDIRECT(nfl_game_result_header),0),FALSE)),"error")</f>
        <v>DET</v>
      </c>
      <c r="L2128" s="23" t="str">
        <f ca="1">IFERROR(IF(ISBLANK(VLOOKUP($B2128,INDIRECT(nfl_game_result),MATCH(L$1,INDIRECT(nfl_game_result_header),0),FALSE)),"",VLOOKUP($B2128,INDIRECT(nfl_game_result),MATCH(L$1,INDIRECT(nfl_game_result_header),0),FALSE)),"error")</f>
        <v/>
      </c>
      <c r="M2128" t="s">
        <v>16</v>
      </c>
      <c r="N2128">
        <v>-3</v>
      </c>
      <c r="O2128" t="s">
        <v>73</v>
      </c>
      <c r="P2128">
        <v>2</v>
      </c>
      <c r="Q2128" t="s">
        <v>73</v>
      </c>
      <c r="V2128" s="23" t="s">
        <v>416</v>
      </c>
      <c r="W2128">
        <f ca="1">VALUE(LEFT(C2128, 4))</f>
        <v>2015</v>
      </c>
      <c r="X2128">
        <f ca="1">VALUE(MID(C2128,6,FIND("_",C2128,6)-6))</f>
        <v>17</v>
      </c>
      <c r="Y2128">
        <f ca="1">IF(NOT(OR(ISBLANK(D2128),ISBLANK(E2128),D2128="",E2128="")),D2128-E2128,"")</f>
        <v>-2</v>
      </c>
      <c r="Z2128">
        <f ca="1">IF(OR(NOT(ISNUMBER(D2128)),ISBLANK(D2128),D2128="",ISBLANK(N2128)),"",ABS(D2128-N2128))</f>
        <v>2</v>
      </c>
      <c r="AA2128">
        <f ca="1">IF(OR(ISBLANK(J2128),ISBLANK(O2128),J2128="",O2128=""),"",IF(J2128=O2128,1,0))</f>
        <v>1</v>
      </c>
      <c r="AB2128">
        <f ca="1">IF(OR(ISBLANK(K2128),ISBLANK(Q2128),K2128="",Q2128=""),"",IF(K2128=Q2128,1,0))</f>
        <v>1</v>
      </c>
      <c r="AC2128" s="23" t="str">
        <f t="shared" ca="1" si="32"/>
        <v/>
      </c>
    </row>
    <row r="2129" spans="1:29" x14ac:dyDescent="0.25">
      <c r="A2129" s="23">
        <v>2128</v>
      </c>
      <c r="B2129">
        <v>1054</v>
      </c>
      <c r="C2129" t="str">
        <f ca="1">IFERROR(VLOOKUP($B2129,INDIRECT(nfl_game_result),MATCH(C$1,INDIRECT(nfl_game_result_header),0),FALSE),"error")</f>
        <v>2015_17_MIN@GBY</v>
      </c>
      <c r="D2129">
        <f ca="1">IFERROR(IF(ISBLANK(VLOOKUP($B2129,INDIRECT(nfl_game_result),MATCH(D$1,INDIRECT(nfl_game_result_header),0),FALSE)),"",VLOOKUP($B2129,INDIRECT(nfl_game_result),MATCH(D$1,INDIRECT(nfl_game_result_header),0),FALSE)),"error")</f>
        <v>-3</v>
      </c>
      <c r="E2129">
        <f ca="1">IFERROR(IF(ISBLANK(VLOOKUP($B2129,INDIRECT(nfl_game_result),MATCH(E$1,INDIRECT(nfl_game_result_header),0),FALSE)),"",VLOOKUP($B2129,INDIRECT(nfl_game_result),MATCH(E$1,INDIRECT(nfl_game_result_header),0),FALSE)),"error")</f>
        <v>-3</v>
      </c>
      <c r="F2129" s="23" t="str">
        <f ca="1">IFERROR(IF(ISBLANK(VLOOKUP($B2129,INDIRECT(nfl_game_result),MATCH(F$1,INDIRECT(nfl_game_result_header),0),FALSE)),"",VLOOKUP($B2129,INDIRECT(nfl_game_result),MATCH(F$1,INDIRECT(nfl_game_result_header),0),FALSE)),"error")</f>
        <v/>
      </c>
      <c r="G2129" s="23" t="str">
        <f ca="1">IFERROR(IF(ISBLANK(VLOOKUP($B2129,INDIRECT(nfl_game_result),MATCH(G$1,INDIRECT(nfl_game_result_header),0),FALSE)),"",VLOOKUP($B2129,INDIRECT(nfl_game_result),MATCH(G$1,INDIRECT(nfl_game_result_header),0),FALSE)),"error")</f>
        <v/>
      </c>
      <c r="H2129">
        <f ca="1">IFERROR(IF(ISBLANK(VLOOKUP($B2129,INDIRECT(nfl_game_result),MATCH(H$1,INDIRECT(nfl_game_result_header),0),FALSE)),"",VLOOKUP($B2129,INDIRECT(nfl_game_result),MATCH(H$1,INDIRECT(nfl_game_result_header),0),FALSE)),"error")</f>
        <v>13</v>
      </c>
      <c r="I2129">
        <f ca="1">IFERROR(IF(ISBLANK(VLOOKUP($B2129,INDIRECT(nfl_game_result),MATCH(I$1,INDIRECT(nfl_game_result_header),0),FALSE)),"",VLOOKUP($B2129,INDIRECT(nfl_game_result),MATCH(I$1,INDIRECT(nfl_game_result_header),0),FALSE)),"error")</f>
        <v>20</v>
      </c>
      <c r="J2129" t="str">
        <f ca="1">IFERROR(IF(ISBLANK(VLOOKUP($B2129,INDIRECT(nfl_game_result),MATCH(J$1,INDIRECT(nfl_game_result_header),0),FALSE)),"",VLOOKUP($B2129,INDIRECT(nfl_game_result),MATCH(J$1,INDIRECT(nfl_game_result_header),0),FALSE)),"error")</f>
        <v>MIN</v>
      </c>
      <c r="K2129" t="str">
        <f ca="1">IFERROR(IF(ISBLANK(VLOOKUP($B2129,INDIRECT(nfl_game_result),MATCH(K$1,INDIRECT(nfl_game_result_header),0),FALSE)),"",VLOOKUP($B2129,INDIRECT(nfl_game_result),MATCH(K$1,INDIRECT(nfl_game_result_header),0),FALSE)),"error")</f>
        <v>MIN</v>
      </c>
      <c r="L2129" s="23" t="str">
        <f ca="1">IFERROR(IF(ISBLANK(VLOOKUP($B2129,INDIRECT(nfl_game_result),MATCH(L$1,INDIRECT(nfl_game_result_header),0),FALSE)),"",VLOOKUP($B2129,INDIRECT(nfl_game_result),MATCH(L$1,INDIRECT(nfl_game_result_header),0),FALSE)),"error")</f>
        <v/>
      </c>
      <c r="M2129" t="s">
        <v>16</v>
      </c>
      <c r="N2129">
        <v>-4.5</v>
      </c>
      <c r="O2129" t="s">
        <v>80</v>
      </c>
      <c r="P2129">
        <v>10</v>
      </c>
      <c r="Q2129" t="s">
        <v>80</v>
      </c>
      <c r="V2129" s="23" t="s">
        <v>416</v>
      </c>
      <c r="W2129">
        <f ca="1">VALUE(LEFT(C2129, 4))</f>
        <v>2015</v>
      </c>
      <c r="X2129">
        <f ca="1">VALUE(MID(C2129,6,FIND("_",C2129,6)-6))</f>
        <v>17</v>
      </c>
      <c r="Y2129">
        <f ca="1">IF(NOT(OR(ISBLANK(D2129),ISBLANK(E2129),D2129="",E2129="")),D2129-E2129,"")</f>
        <v>0</v>
      </c>
      <c r="Z2129">
        <f ca="1">IF(OR(NOT(ISNUMBER(D2129)),ISBLANK(D2129),D2129="",ISBLANK(N2129)),"",ABS(D2129-N2129))</f>
        <v>1.5</v>
      </c>
      <c r="AA2129">
        <f ca="1">IF(OR(ISBLANK(J2129),ISBLANK(O2129),J2129="",O2129=""),"",IF(J2129=O2129,1,0))</f>
        <v>1</v>
      </c>
      <c r="AB2129">
        <f ca="1">IF(OR(ISBLANK(K2129),ISBLANK(Q2129),K2129="",Q2129=""),"",IF(K2129=Q2129,1,0))</f>
        <v>1</v>
      </c>
      <c r="AC2129" s="23" t="str">
        <f t="shared" ca="1" si="32"/>
        <v/>
      </c>
    </row>
    <row r="2130" spans="1:29" x14ac:dyDescent="0.25">
      <c r="A2130" s="23">
        <v>2129</v>
      </c>
      <c r="B2130">
        <v>1055</v>
      </c>
      <c r="C2130" t="str">
        <f ca="1">IFERROR(VLOOKUP($B2130,INDIRECT(nfl_game_result),MATCH(C$1,INDIRECT(nfl_game_result_header),0),FALSE),"error")</f>
        <v>2015_17_SD@DEN</v>
      </c>
      <c r="D2130">
        <f ca="1">IFERROR(IF(ISBLANK(VLOOKUP($B2130,INDIRECT(nfl_game_result),MATCH(D$1,INDIRECT(nfl_game_result_header),0),FALSE)),"",VLOOKUP($B2130,INDIRECT(nfl_game_result),MATCH(D$1,INDIRECT(nfl_game_result_header),0),FALSE)),"error")</f>
        <v>-7.5</v>
      </c>
      <c r="E2130">
        <f ca="1">IFERROR(IF(ISBLANK(VLOOKUP($B2130,INDIRECT(nfl_game_result),MATCH(E$1,INDIRECT(nfl_game_result_header),0),FALSE)),"",VLOOKUP($B2130,INDIRECT(nfl_game_result),MATCH(E$1,INDIRECT(nfl_game_result_header),0),FALSE)),"error")</f>
        <v>-9.5</v>
      </c>
      <c r="F2130" s="23" t="str">
        <f ca="1">IFERROR(IF(ISBLANK(VLOOKUP($B2130,INDIRECT(nfl_game_result),MATCH(F$1,INDIRECT(nfl_game_result_header),0),FALSE)),"",VLOOKUP($B2130,INDIRECT(nfl_game_result),MATCH(F$1,INDIRECT(nfl_game_result_header),0),FALSE)),"error")</f>
        <v/>
      </c>
      <c r="G2130" s="23" t="str">
        <f ca="1">IFERROR(IF(ISBLANK(VLOOKUP($B2130,INDIRECT(nfl_game_result),MATCH(G$1,INDIRECT(nfl_game_result_header),0),FALSE)),"",VLOOKUP($B2130,INDIRECT(nfl_game_result),MATCH(G$1,INDIRECT(nfl_game_result_header),0),FALSE)),"error")</f>
        <v/>
      </c>
      <c r="H2130">
        <f ca="1">IFERROR(IF(ISBLANK(VLOOKUP($B2130,INDIRECT(nfl_game_result),MATCH(H$1,INDIRECT(nfl_game_result_header),0),FALSE)),"",VLOOKUP($B2130,INDIRECT(nfl_game_result),MATCH(H$1,INDIRECT(nfl_game_result_header),0),FALSE)),"error")</f>
        <v>27</v>
      </c>
      <c r="I2130">
        <f ca="1">IFERROR(IF(ISBLANK(VLOOKUP($B2130,INDIRECT(nfl_game_result),MATCH(I$1,INDIRECT(nfl_game_result_header),0),FALSE)),"",VLOOKUP($B2130,INDIRECT(nfl_game_result),MATCH(I$1,INDIRECT(nfl_game_result_header),0),FALSE)),"error")</f>
        <v>20</v>
      </c>
      <c r="J2130" t="str">
        <f ca="1">IFERROR(IF(ISBLANK(VLOOKUP($B2130,INDIRECT(nfl_game_result),MATCH(J$1,INDIRECT(nfl_game_result_header),0),FALSE)),"",VLOOKUP($B2130,INDIRECT(nfl_game_result),MATCH(J$1,INDIRECT(nfl_game_result_header),0),FALSE)),"error")</f>
        <v>SD</v>
      </c>
      <c r="K2130" t="str">
        <f ca="1">IFERROR(IF(ISBLANK(VLOOKUP($B2130,INDIRECT(nfl_game_result),MATCH(K$1,INDIRECT(nfl_game_result_header),0),FALSE)),"",VLOOKUP($B2130,INDIRECT(nfl_game_result),MATCH(K$1,INDIRECT(nfl_game_result_header),0),FALSE)),"error")</f>
        <v>DEN</v>
      </c>
      <c r="L2130" s="23" t="str">
        <f ca="1">IFERROR(IF(ISBLANK(VLOOKUP($B2130,INDIRECT(nfl_game_result),MATCH(L$1,INDIRECT(nfl_game_result_header),0),FALSE)),"",VLOOKUP($B2130,INDIRECT(nfl_game_result),MATCH(L$1,INDIRECT(nfl_game_result_header),0),FALSE)),"error")</f>
        <v/>
      </c>
      <c r="M2130" t="s">
        <v>16</v>
      </c>
      <c r="N2130">
        <v>-6.5</v>
      </c>
      <c r="O2130" t="s">
        <v>88</v>
      </c>
      <c r="P2130">
        <v>4</v>
      </c>
      <c r="Q2130" t="s">
        <v>72</v>
      </c>
      <c r="V2130" s="23" t="s">
        <v>416</v>
      </c>
      <c r="W2130">
        <f ca="1">VALUE(LEFT(C2130, 4))</f>
        <v>2015</v>
      </c>
      <c r="X2130">
        <f ca="1">VALUE(MID(C2130,6,FIND("_",C2130,6)-6))</f>
        <v>17</v>
      </c>
      <c r="Y2130">
        <f ca="1">IF(NOT(OR(ISBLANK(D2130),ISBLANK(E2130),D2130="",E2130="")),D2130-E2130,"")</f>
        <v>2</v>
      </c>
      <c r="Z2130">
        <f ca="1">IF(OR(NOT(ISNUMBER(D2130)),ISBLANK(D2130),D2130="",ISBLANK(N2130)),"",ABS(D2130-N2130))</f>
        <v>1</v>
      </c>
      <c r="AA2130">
        <f ca="1">IF(OR(ISBLANK(J2130),ISBLANK(O2130),J2130="",O2130=""),"",IF(J2130=O2130,1,0))</f>
        <v>1</v>
      </c>
      <c r="AB2130">
        <f ca="1">IF(OR(ISBLANK(K2130),ISBLANK(Q2130),K2130="",Q2130=""),"",IF(K2130=Q2130,1,0))</f>
        <v>1</v>
      </c>
      <c r="AC2130" s="23" t="str">
        <f t="shared" ref="AC2130:AC2193" ca="1" si="33">IF(OR(ISBLANK(L2130),ISBLANK(T2130),L2130="",T2130=""),"",IF(L2130=T2130,1,0))</f>
        <v/>
      </c>
    </row>
    <row r="2131" spans="1:29" x14ac:dyDescent="0.25">
      <c r="A2131" s="23">
        <v>2130</v>
      </c>
      <c r="B2131">
        <v>1056</v>
      </c>
      <c r="C2131" t="str">
        <f ca="1">IFERROR(VLOOKUP($B2131,INDIRECT(nfl_game_result),MATCH(C$1,INDIRECT(nfl_game_result_header),0),FALSE),"error")</f>
        <v>2015_17_SEA@ARI</v>
      </c>
      <c r="D2131">
        <f ca="1">IFERROR(IF(ISBLANK(VLOOKUP($B2131,INDIRECT(nfl_game_result),MATCH(D$1,INDIRECT(nfl_game_result_header),0),FALSE)),"",VLOOKUP($B2131,INDIRECT(nfl_game_result),MATCH(D$1,INDIRECT(nfl_game_result_header),0),FALSE)),"error")</f>
        <v>-3.5</v>
      </c>
      <c r="E2131">
        <f ca="1">IFERROR(IF(ISBLANK(VLOOKUP($B2131,INDIRECT(nfl_game_result),MATCH(E$1,INDIRECT(nfl_game_result_header),0),FALSE)),"",VLOOKUP($B2131,INDIRECT(nfl_game_result),MATCH(E$1,INDIRECT(nfl_game_result_header),0),FALSE)),"error")</f>
        <v>-6.5</v>
      </c>
      <c r="F2131" s="23" t="str">
        <f ca="1">IFERROR(IF(ISBLANK(VLOOKUP($B2131,INDIRECT(nfl_game_result),MATCH(F$1,INDIRECT(nfl_game_result_header),0),FALSE)),"",VLOOKUP($B2131,INDIRECT(nfl_game_result),MATCH(F$1,INDIRECT(nfl_game_result_header),0),FALSE)),"error")</f>
        <v/>
      </c>
      <c r="G2131" s="23" t="str">
        <f ca="1">IFERROR(IF(ISBLANK(VLOOKUP($B2131,INDIRECT(nfl_game_result),MATCH(G$1,INDIRECT(nfl_game_result_header),0),FALSE)),"",VLOOKUP($B2131,INDIRECT(nfl_game_result),MATCH(G$1,INDIRECT(nfl_game_result_header),0),FALSE)),"error")</f>
        <v/>
      </c>
      <c r="H2131">
        <f ca="1">IFERROR(IF(ISBLANK(VLOOKUP($B2131,INDIRECT(nfl_game_result),MATCH(H$1,INDIRECT(nfl_game_result_header),0),FALSE)),"",VLOOKUP($B2131,INDIRECT(nfl_game_result),MATCH(H$1,INDIRECT(nfl_game_result_header),0),FALSE)),"error")</f>
        <v>6</v>
      </c>
      <c r="I2131">
        <f ca="1">IFERROR(IF(ISBLANK(VLOOKUP($B2131,INDIRECT(nfl_game_result),MATCH(I$1,INDIRECT(nfl_game_result_header),0),FALSE)),"",VLOOKUP($B2131,INDIRECT(nfl_game_result),MATCH(I$1,INDIRECT(nfl_game_result_header),0),FALSE)),"error")</f>
        <v>36</v>
      </c>
      <c r="J2131" t="str">
        <f ca="1">IFERROR(IF(ISBLANK(VLOOKUP($B2131,INDIRECT(nfl_game_result),MATCH(J$1,INDIRECT(nfl_game_result_header),0),FALSE)),"",VLOOKUP($B2131,INDIRECT(nfl_game_result),MATCH(J$1,INDIRECT(nfl_game_result_header),0),FALSE)),"error")</f>
        <v>SEA</v>
      </c>
      <c r="K2131" t="str">
        <f ca="1">IFERROR(IF(ISBLANK(VLOOKUP($B2131,INDIRECT(nfl_game_result),MATCH(K$1,INDIRECT(nfl_game_result_header),0),FALSE)),"",VLOOKUP($B2131,INDIRECT(nfl_game_result),MATCH(K$1,INDIRECT(nfl_game_result_header),0),FALSE)),"error")</f>
        <v>SEA</v>
      </c>
      <c r="L2131" s="23" t="str">
        <f ca="1">IFERROR(IF(ISBLANK(VLOOKUP($B2131,INDIRECT(nfl_game_result),MATCH(L$1,INDIRECT(nfl_game_result_header),0),FALSE)),"",VLOOKUP($B2131,INDIRECT(nfl_game_result),MATCH(L$1,INDIRECT(nfl_game_result_header),0),FALSE)),"error")</f>
        <v/>
      </c>
      <c r="M2131" t="s">
        <v>16</v>
      </c>
      <c r="N2131">
        <v>-6</v>
      </c>
      <c r="O2131" t="s">
        <v>89</v>
      </c>
      <c r="P2131">
        <v>16</v>
      </c>
      <c r="Q2131" t="s">
        <v>64</v>
      </c>
      <c r="V2131" s="23" t="s">
        <v>416</v>
      </c>
      <c r="W2131">
        <f ca="1">VALUE(LEFT(C2131, 4))</f>
        <v>2015</v>
      </c>
      <c r="X2131">
        <f ca="1">VALUE(MID(C2131,6,FIND("_",C2131,6)-6))</f>
        <v>17</v>
      </c>
      <c r="Y2131">
        <f ca="1">IF(NOT(OR(ISBLANK(D2131),ISBLANK(E2131),D2131="",E2131="")),D2131-E2131,"")</f>
        <v>3</v>
      </c>
      <c r="Z2131">
        <f ca="1">IF(OR(NOT(ISNUMBER(D2131)),ISBLANK(D2131),D2131="",ISBLANK(N2131)),"",ABS(D2131-N2131))</f>
        <v>2.5</v>
      </c>
      <c r="AA2131">
        <f ca="1">IF(OR(ISBLANK(J2131),ISBLANK(O2131),J2131="",O2131=""),"",IF(J2131=O2131,1,0))</f>
        <v>1</v>
      </c>
      <c r="AB2131">
        <f ca="1">IF(OR(ISBLANK(K2131),ISBLANK(Q2131),K2131="",Q2131=""),"",IF(K2131=Q2131,1,0))</f>
        <v>0</v>
      </c>
      <c r="AC2131" s="23" t="str">
        <f t="shared" ca="1" si="33"/>
        <v/>
      </c>
    </row>
    <row r="2132" spans="1:29" x14ac:dyDescent="0.25">
      <c r="A2132" s="23">
        <v>2131</v>
      </c>
      <c r="B2132">
        <v>1057</v>
      </c>
      <c r="C2132" t="str">
        <f ca="1">IFERROR(VLOOKUP($B2132,INDIRECT(nfl_game_result),MATCH(C$1,INDIRECT(nfl_game_result_header),0),FALSE),"error")</f>
        <v>2015_17_STL@SFO</v>
      </c>
      <c r="D2132">
        <f ca="1">IFERROR(IF(ISBLANK(VLOOKUP($B2132,INDIRECT(nfl_game_result),MATCH(D$1,INDIRECT(nfl_game_result_header),0),FALSE)),"",VLOOKUP($B2132,INDIRECT(nfl_game_result),MATCH(D$1,INDIRECT(nfl_game_result_header),0),FALSE)),"error")</f>
        <v>3.5</v>
      </c>
      <c r="E2132">
        <f ca="1">IFERROR(IF(ISBLANK(VLOOKUP($B2132,INDIRECT(nfl_game_result),MATCH(E$1,INDIRECT(nfl_game_result_header),0),FALSE)),"",VLOOKUP($B2132,INDIRECT(nfl_game_result),MATCH(E$1,INDIRECT(nfl_game_result_header),0),FALSE)),"error")</f>
        <v>3.5</v>
      </c>
      <c r="F2132" s="23" t="str">
        <f ca="1">IFERROR(IF(ISBLANK(VLOOKUP($B2132,INDIRECT(nfl_game_result),MATCH(F$1,INDIRECT(nfl_game_result_header),0),FALSE)),"",VLOOKUP($B2132,INDIRECT(nfl_game_result),MATCH(F$1,INDIRECT(nfl_game_result_header),0),FALSE)),"error")</f>
        <v/>
      </c>
      <c r="G2132" s="23" t="str">
        <f ca="1">IFERROR(IF(ISBLANK(VLOOKUP($B2132,INDIRECT(nfl_game_result),MATCH(G$1,INDIRECT(nfl_game_result_header),0),FALSE)),"",VLOOKUP($B2132,INDIRECT(nfl_game_result),MATCH(G$1,INDIRECT(nfl_game_result_header),0),FALSE)),"error")</f>
        <v/>
      </c>
      <c r="H2132">
        <f ca="1">IFERROR(IF(ISBLANK(VLOOKUP($B2132,INDIRECT(nfl_game_result),MATCH(H$1,INDIRECT(nfl_game_result_header),0),FALSE)),"",VLOOKUP($B2132,INDIRECT(nfl_game_result),MATCH(H$1,INDIRECT(nfl_game_result_header),0),FALSE)),"error")</f>
        <v>19</v>
      </c>
      <c r="I2132">
        <f ca="1">IFERROR(IF(ISBLANK(VLOOKUP($B2132,INDIRECT(nfl_game_result),MATCH(I$1,INDIRECT(nfl_game_result_header),0),FALSE)),"",VLOOKUP($B2132,INDIRECT(nfl_game_result),MATCH(I$1,INDIRECT(nfl_game_result_header),0),FALSE)),"error")</f>
        <v>16</v>
      </c>
      <c r="J2132" t="str">
        <f ca="1">IFERROR(IF(ISBLANK(VLOOKUP($B2132,INDIRECT(nfl_game_result),MATCH(J$1,INDIRECT(nfl_game_result_header),0),FALSE)),"",VLOOKUP($B2132,INDIRECT(nfl_game_result),MATCH(J$1,INDIRECT(nfl_game_result_header),0),FALSE)),"error")</f>
        <v>SFO</v>
      </c>
      <c r="K2132" t="str">
        <f ca="1">IFERROR(IF(ISBLANK(VLOOKUP($B2132,INDIRECT(nfl_game_result),MATCH(K$1,INDIRECT(nfl_game_result_header),0),FALSE)),"",VLOOKUP($B2132,INDIRECT(nfl_game_result),MATCH(K$1,INDIRECT(nfl_game_result_header),0),FALSE)),"error")</f>
        <v>SFO</v>
      </c>
      <c r="L2132" s="23" t="str">
        <f ca="1">IFERROR(IF(ISBLANK(VLOOKUP($B2132,INDIRECT(nfl_game_result),MATCH(L$1,INDIRECT(nfl_game_result_header),0),FALSE)),"",VLOOKUP($B2132,INDIRECT(nfl_game_result),MATCH(L$1,INDIRECT(nfl_game_result_header),0),FALSE)),"error")</f>
        <v/>
      </c>
      <c r="M2132" t="s">
        <v>16</v>
      </c>
      <c r="N2132">
        <v>4</v>
      </c>
      <c r="O2132" t="s">
        <v>91</v>
      </c>
      <c r="P2132">
        <v>5</v>
      </c>
      <c r="Q2132" t="s">
        <v>91</v>
      </c>
      <c r="V2132" s="23" t="s">
        <v>416</v>
      </c>
      <c r="W2132">
        <f ca="1">VALUE(LEFT(C2132, 4))</f>
        <v>2015</v>
      </c>
      <c r="X2132">
        <f ca="1">VALUE(MID(C2132,6,FIND("_",C2132,6)-6))</f>
        <v>17</v>
      </c>
      <c r="Y2132">
        <f ca="1">IF(NOT(OR(ISBLANK(D2132),ISBLANK(E2132),D2132="",E2132="")),D2132-E2132,"")</f>
        <v>0</v>
      </c>
      <c r="Z2132">
        <f ca="1">IF(OR(NOT(ISNUMBER(D2132)),ISBLANK(D2132),D2132="",ISBLANK(N2132)),"",ABS(D2132-N2132))</f>
        <v>0.5</v>
      </c>
      <c r="AA2132">
        <f ca="1">IF(OR(ISBLANK(J2132),ISBLANK(O2132),J2132="",O2132=""),"",IF(J2132=O2132,1,0))</f>
        <v>0</v>
      </c>
      <c r="AB2132">
        <f ca="1">IF(OR(ISBLANK(K2132),ISBLANK(Q2132),K2132="",Q2132=""),"",IF(K2132=Q2132,1,0))</f>
        <v>0</v>
      </c>
      <c r="AC2132" s="23" t="str">
        <f t="shared" ca="1" si="33"/>
        <v/>
      </c>
    </row>
    <row r="2133" spans="1:29" x14ac:dyDescent="0.25">
      <c r="A2133" s="23">
        <v>2132</v>
      </c>
      <c r="B2133">
        <v>1042</v>
      </c>
      <c r="C2133" t="str">
        <f ca="1">IFERROR(VLOOKUP($B2133,INDIRECT(nfl_game_result),MATCH(C$1,INDIRECT(nfl_game_result_header),0),FALSE),"error")</f>
        <v>2015_17_NYJ@BUF</v>
      </c>
      <c r="D2133">
        <f ca="1">IFERROR(IF(ISBLANK(VLOOKUP($B2133,INDIRECT(nfl_game_result),MATCH(D$1,INDIRECT(nfl_game_result_header),0),FALSE)),"",VLOOKUP($B2133,INDIRECT(nfl_game_result),MATCH(D$1,INDIRECT(nfl_game_result_header),0),FALSE)),"error")</f>
        <v>3</v>
      </c>
      <c r="E2133">
        <f ca="1">IFERROR(IF(ISBLANK(VLOOKUP($B2133,INDIRECT(nfl_game_result),MATCH(E$1,INDIRECT(nfl_game_result_header),0),FALSE)),"",VLOOKUP($B2133,INDIRECT(nfl_game_result),MATCH(E$1,INDIRECT(nfl_game_result_header),0),FALSE)),"error")</f>
        <v>3</v>
      </c>
      <c r="F2133" s="23" t="str">
        <f ca="1">IFERROR(IF(ISBLANK(VLOOKUP($B2133,INDIRECT(nfl_game_result),MATCH(F$1,INDIRECT(nfl_game_result_header),0),FALSE)),"",VLOOKUP($B2133,INDIRECT(nfl_game_result),MATCH(F$1,INDIRECT(nfl_game_result_header),0),FALSE)),"error")</f>
        <v/>
      </c>
      <c r="G2133" s="23" t="str">
        <f ca="1">IFERROR(IF(ISBLANK(VLOOKUP($B2133,INDIRECT(nfl_game_result),MATCH(G$1,INDIRECT(nfl_game_result_header),0),FALSE)),"",VLOOKUP($B2133,INDIRECT(nfl_game_result),MATCH(G$1,INDIRECT(nfl_game_result_header),0),FALSE)),"error")</f>
        <v/>
      </c>
      <c r="H2133">
        <f ca="1">IFERROR(IF(ISBLANK(VLOOKUP($B2133,INDIRECT(nfl_game_result),MATCH(H$1,INDIRECT(nfl_game_result_header),0),FALSE)),"",VLOOKUP($B2133,INDIRECT(nfl_game_result),MATCH(H$1,INDIRECT(nfl_game_result_header),0),FALSE)),"error")</f>
        <v>22</v>
      </c>
      <c r="I2133">
        <f ca="1">IFERROR(IF(ISBLANK(VLOOKUP($B2133,INDIRECT(nfl_game_result),MATCH(I$1,INDIRECT(nfl_game_result_header),0),FALSE)),"",VLOOKUP($B2133,INDIRECT(nfl_game_result),MATCH(I$1,INDIRECT(nfl_game_result_header),0),FALSE)),"error")</f>
        <v>17</v>
      </c>
      <c r="J2133" t="str">
        <f ca="1">IFERROR(IF(ISBLANK(VLOOKUP($B2133,INDIRECT(nfl_game_result),MATCH(J$1,INDIRECT(nfl_game_result_header),0),FALSE)),"",VLOOKUP($B2133,INDIRECT(nfl_game_result),MATCH(J$1,INDIRECT(nfl_game_result_header),0),FALSE)),"error")</f>
        <v>BUF</v>
      </c>
      <c r="K2133" t="str">
        <f ca="1">IFERROR(IF(ISBLANK(VLOOKUP($B2133,INDIRECT(nfl_game_result),MATCH(K$1,INDIRECT(nfl_game_result_header),0),FALSE)),"",VLOOKUP($B2133,INDIRECT(nfl_game_result),MATCH(K$1,INDIRECT(nfl_game_result_header),0),FALSE)),"error")</f>
        <v>BUF</v>
      </c>
      <c r="L2133" s="23" t="str">
        <f ca="1">IFERROR(IF(ISBLANK(VLOOKUP($B2133,INDIRECT(nfl_game_result),MATCH(L$1,INDIRECT(nfl_game_result_header),0),FALSE)),"",VLOOKUP($B2133,INDIRECT(nfl_game_result),MATCH(L$1,INDIRECT(nfl_game_result_header),0),FALSE)),"error")</f>
        <v/>
      </c>
      <c r="M2133" t="s">
        <v>14</v>
      </c>
      <c r="N2133">
        <v>3</v>
      </c>
      <c r="O2133" t="s">
        <v>84</v>
      </c>
      <c r="P2133">
        <v>5</v>
      </c>
      <c r="Q2133" t="s">
        <v>84</v>
      </c>
      <c r="V2133" s="23" t="s">
        <v>416</v>
      </c>
      <c r="W2133">
        <f ca="1">VALUE(LEFT(C2133, 4))</f>
        <v>2015</v>
      </c>
      <c r="X2133">
        <f ca="1">VALUE(MID(C2133,6,FIND("_",C2133,6)-6))</f>
        <v>17</v>
      </c>
      <c r="Y2133">
        <f ca="1">IF(NOT(OR(ISBLANK(D2133),ISBLANK(E2133),D2133="",E2133="")),D2133-E2133,"")</f>
        <v>0</v>
      </c>
      <c r="Z2133">
        <f ca="1">IF(OR(NOT(ISNUMBER(D2133)),ISBLANK(D2133),D2133="",ISBLANK(N2133)),"",ABS(D2133-N2133))</f>
        <v>0</v>
      </c>
      <c r="AA2133">
        <f ca="1">IF(OR(ISBLANK(J2133),ISBLANK(O2133),J2133="",O2133=""),"",IF(J2133=O2133,1,0))</f>
        <v>0</v>
      </c>
      <c r="AB2133">
        <f ca="1">IF(OR(ISBLANK(K2133),ISBLANK(Q2133),K2133="",Q2133=""),"",IF(K2133=Q2133,1,0))</f>
        <v>0</v>
      </c>
      <c r="AC2133" s="23" t="str">
        <f t="shared" ca="1" si="33"/>
        <v/>
      </c>
    </row>
    <row r="2134" spans="1:29" x14ac:dyDescent="0.25">
      <c r="A2134" s="23">
        <v>2133</v>
      </c>
      <c r="B2134">
        <v>1043</v>
      </c>
      <c r="C2134" t="str">
        <f ca="1">IFERROR(VLOOKUP($B2134,INDIRECT(nfl_game_result),MATCH(C$1,INDIRECT(nfl_game_result_header),0),FALSE),"error")</f>
        <v>2015_17_NWE@MIA</v>
      </c>
      <c r="D2134">
        <f ca="1">IFERROR(IF(ISBLANK(VLOOKUP($B2134,INDIRECT(nfl_game_result),MATCH(D$1,INDIRECT(nfl_game_result_header),0),FALSE)),"",VLOOKUP($B2134,INDIRECT(nfl_game_result),MATCH(D$1,INDIRECT(nfl_game_result_header),0),FALSE)),"error")</f>
        <v>9</v>
      </c>
      <c r="E2134">
        <f ca="1">IFERROR(IF(ISBLANK(VLOOKUP($B2134,INDIRECT(nfl_game_result),MATCH(E$1,INDIRECT(nfl_game_result_header),0),FALSE)),"",VLOOKUP($B2134,INDIRECT(nfl_game_result),MATCH(E$1,INDIRECT(nfl_game_result_header),0),FALSE)),"error")</f>
        <v>10</v>
      </c>
      <c r="F2134" s="23" t="str">
        <f ca="1">IFERROR(IF(ISBLANK(VLOOKUP($B2134,INDIRECT(nfl_game_result),MATCH(F$1,INDIRECT(nfl_game_result_header),0),FALSE)),"",VLOOKUP($B2134,INDIRECT(nfl_game_result),MATCH(F$1,INDIRECT(nfl_game_result_header),0),FALSE)),"error")</f>
        <v/>
      </c>
      <c r="G2134" s="23" t="str">
        <f ca="1">IFERROR(IF(ISBLANK(VLOOKUP($B2134,INDIRECT(nfl_game_result),MATCH(G$1,INDIRECT(nfl_game_result_header),0),FALSE)),"",VLOOKUP($B2134,INDIRECT(nfl_game_result),MATCH(G$1,INDIRECT(nfl_game_result_header),0),FALSE)),"error")</f>
        <v/>
      </c>
      <c r="H2134">
        <f ca="1">IFERROR(IF(ISBLANK(VLOOKUP($B2134,INDIRECT(nfl_game_result),MATCH(H$1,INDIRECT(nfl_game_result_header),0),FALSE)),"",VLOOKUP($B2134,INDIRECT(nfl_game_result),MATCH(H$1,INDIRECT(nfl_game_result_header),0),FALSE)),"error")</f>
        <v>20</v>
      </c>
      <c r="I2134">
        <f ca="1">IFERROR(IF(ISBLANK(VLOOKUP($B2134,INDIRECT(nfl_game_result),MATCH(I$1,INDIRECT(nfl_game_result_header),0),FALSE)),"",VLOOKUP($B2134,INDIRECT(nfl_game_result),MATCH(I$1,INDIRECT(nfl_game_result_header),0),FALSE)),"error")</f>
        <v>10</v>
      </c>
      <c r="J2134" t="str">
        <f ca="1">IFERROR(IF(ISBLANK(VLOOKUP($B2134,INDIRECT(nfl_game_result),MATCH(J$1,INDIRECT(nfl_game_result_header),0),FALSE)),"",VLOOKUP($B2134,INDIRECT(nfl_game_result),MATCH(J$1,INDIRECT(nfl_game_result_header),0),FALSE)),"error")</f>
        <v>MIA</v>
      </c>
      <c r="K2134" t="str">
        <f ca="1">IFERROR(IF(ISBLANK(VLOOKUP($B2134,INDIRECT(nfl_game_result),MATCH(K$1,INDIRECT(nfl_game_result_header),0),FALSE)),"",VLOOKUP($B2134,INDIRECT(nfl_game_result),MATCH(K$1,INDIRECT(nfl_game_result_header),0),FALSE)),"error")</f>
        <v>MIA</v>
      </c>
      <c r="L2134" s="23" t="str">
        <f ca="1">IFERROR(IF(ISBLANK(VLOOKUP($B2134,INDIRECT(nfl_game_result),MATCH(L$1,INDIRECT(nfl_game_result_header),0),FALSE)),"",VLOOKUP($B2134,INDIRECT(nfl_game_result),MATCH(L$1,INDIRECT(nfl_game_result_header),0),FALSE)),"error")</f>
        <v/>
      </c>
      <c r="M2134" t="s">
        <v>14</v>
      </c>
      <c r="N2134">
        <v>4.5</v>
      </c>
      <c r="O2134" t="s">
        <v>332</v>
      </c>
      <c r="P2134">
        <v>10</v>
      </c>
      <c r="Q2134" t="s">
        <v>332</v>
      </c>
      <c r="V2134" s="23" t="s">
        <v>416</v>
      </c>
      <c r="W2134">
        <f ca="1">VALUE(LEFT(C2134, 4))</f>
        <v>2015</v>
      </c>
      <c r="X2134">
        <f ca="1">VALUE(MID(C2134,6,FIND("_",C2134,6)-6))</f>
        <v>17</v>
      </c>
      <c r="Y2134">
        <f ca="1">IF(NOT(OR(ISBLANK(D2134),ISBLANK(E2134),D2134="",E2134="")),D2134-E2134,"")</f>
        <v>-1</v>
      </c>
      <c r="Z2134">
        <f ca="1">IF(OR(NOT(ISNUMBER(D2134)),ISBLANK(D2134),D2134="",ISBLANK(N2134)),"",ABS(D2134-N2134))</f>
        <v>4.5</v>
      </c>
      <c r="AA2134">
        <f ca="1">IF(OR(ISBLANK(J2134),ISBLANK(O2134),J2134="",O2134=""),"",IF(J2134=O2134,1,0))</f>
        <v>0</v>
      </c>
      <c r="AB2134">
        <f ca="1">IF(OR(ISBLANK(K2134),ISBLANK(Q2134),K2134="",Q2134=""),"",IF(K2134=Q2134,1,0))</f>
        <v>0</v>
      </c>
      <c r="AC2134" s="23" t="str">
        <f t="shared" ca="1" si="33"/>
        <v/>
      </c>
    </row>
    <row r="2135" spans="1:29" x14ac:dyDescent="0.25">
      <c r="A2135" s="23">
        <v>2134</v>
      </c>
      <c r="B2135">
        <v>1044</v>
      </c>
      <c r="C2135" t="str">
        <f ca="1">IFERROR(VLOOKUP($B2135,INDIRECT(nfl_game_result),MATCH(C$1,INDIRECT(nfl_game_result_header),0),FALSE),"error")</f>
        <v>2015_17_TBY@CAR</v>
      </c>
      <c r="D2135">
        <f ca="1">IFERROR(IF(ISBLANK(VLOOKUP($B2135,INDIRECT(nfl_game_result),MATCH(D$1,INDIRECT(nfl_game_result_header),0),FALSE)),"",VLOOKUP($B2135,INDIRECT(nfl_game_result),MATCH(D$1,INDIRECT(nfl_game_result_header),0),FALSE)),"error")</f>
        <v>-10.5</v>
      </c>
      <c r="E2135">
        <f ca="1">IFERROR(IF(ISBLANK(VLOOKUP($B2135,INDIRECT(nfl_game_result),MATCH(E$1,INDIRECT(nfl_game_result_header),0),FALSE)),"",VLOOKUP($B2135,INDIRECT(nfl_game_result),MATCH(E$1,INDIRECT(nfl_game_result_header),0),FALSE)),"error")</f>
        <v>-10.5</v>
      </c>
      <c r="F2135" s="23" t="str">
        <f ca="1">IFERROR(IF(ISBLANK(VLOOKUP($B2135,INDIRECT(nfl_game_result),MATCH(F$1,INDIRECT(nfl_game_result_header),0),FALSE)),"",VLOOKUP($B2135,INDIRECT(nfl_game_result),MATCH(F$1,INDIRECT(nfl_game_result_header),0),FALSE)),"error")</f>
        <v/>
      </c>
      <c r="G2135" s="23" t="str">
        <f ca="1">IFERROR(IF(ISBLANK(VLOOKUP($B2135,INDIRECT(nfl_game_result),MATCH(G$1,INDIRECT(nfl_game_result_header),0),FALSE)),"",VLOOKUP($B2135,INDIRECT(nfl_game_result),MATCH(G$1,INDIRECT(nfl_game_result_header),0),FALSE)),"error")</f>
        <v/>
      </c>
      <c r="H2135">
        <f ca="1">IFERROR(IF(ISBLANK(VLOOKUP($B2135,INDIRECT(nfl_game_result),MATCH(H$1,INDIRECT(nfl_game_result_header),0),FALSE)),"",VLOOKUP($B2135,INDIRECT(nfl_game_result),MATCH(H$1,INDIRECT(nfl_game_result_header),0),FALSE)),"error")</f>
        <v>38</v>
      </c>
      <c r="I2135">
        <f ca="1">IFERROR(IF(ISBLANK(VLOOKUP($B2135,INDIRECT(nfl_game_result),MATCH(I$1,INDIRECT(nfl_game_result_header),0),FALSE)),"",VLOOKUP($B2135,INDIRECT(nfl_game_result),MATCH(I$1,INDIRECT(nfl_game_result_header),0),FALSE)),"error")</f>
        <v>10</v>
      </c>
      <c r="J2135" t="str">
        <f ca="1">IFERROR(IF(ISBLANK(VLOOKUP($B2135,INDIRECT(nfl_game_result),MATCH(J$1,INDIRECT(nfl_game_result_header),0),FALSE)),"",VLOOKUP($B2135,INDIRECT(nfl_game_result),MATCH(J$1,INDIRECT(nfl_game_result_header),0),FALSE)),"error")</f>
        <v>CAR</v>
      </c>
      <c r="K2135" t="str">
        <f ca="1">IFERROR(IF(ISBLANK(VLOOKUP($B2135,INDIRECT(nfl_game_result),MATCH(K$1,INDIRECT(nfl_game_result_header),0),FALSE)),"",VLOOKUP($B2135,INDIRECT(nfl_game_result),MATCH(K$1,INDIRECT(nfl_game_result_header),0),FALSE)),"error")</f>
        <v>CAR</v>
      </c>
      <c r="L2135" s="23" t="str">
        <f ca="1">IFERROR(IF(ISBLANK(VLOOKUP($B2135,INDIRECT(nfl_game_result),MATCH(L$1,INDIRECT(nfl_game_result_header),0),FALSE)),"",VLOOKUP($B2135,INDIRECT(nfl_game_result),MATCH(L$1,INDIRECT(nfl_game_result_header),0),FALSE)),"error")</f>
        <v/>
      </c>
      <c r="M2135" t="s">
        <v>14</v>
      </c>
      <c r="N2135">
        <v>-10</v>
      </c>
      <c r="O2135" t="s">
        <v>334</v>
      </c>
      <c r="P2135">
        <v>3</v>
      </c>
      <c r="Q2135" t="s">
        <v>67</v>
      </c>
      <c r="V2135" s="23" t="s">
        <v>416</v>
      </c>
      <c r="W2135">
        <f ca="1">VALUE(LEFT(C2135, 4))</f>
        <v>2015</v>
      </c>
      <c r="X2135">
        <f ca="1">VALUE(MID(C2135,6,FIND("_",C2135,6)-6))</f>
        <v>17</v>
      </c>
      <c r="Y2135">
        <f ca="1">IF(NOT(OR(ISBLANK(D2135),ISBLANK(E2135),D2135="",E2135="")),D2135-E2135,"")</f>
        <v>0</v>
      </c>
      <c r="Z2135">
        <f ca="1">IF(OR(NOT(ISNUMBER(D2135)),ISBLANK(D2135),D2135="",ISBLANK(N2135)),"",ABS(D2135-N2135))</f>
        <v>0.5</v>
      </c>
      <c r="AA2135">
        <f ca="1">IF(OR(ISBLANK(J2135),ISBLANK(O2135),J2135="",O2135=""),"",IF(J2135=O2135,1,0))</f>
        <v>0</v>
      </c>
      <c r="AB2135">
        <f ca="1">IF(OR(ISBLANK(K2135),ISBLANK(Q2135),K2135="",Q2135=""),"",IF(K2135=Q2135,1,0))</f>
        <v>1</v>
      </c>
      <c r="AC2135" s="23" t="str">
        <f t="shared" ca="1" si="33"/>
        <v/>
      </c>
    </row>
    <row r="2136" spans="1:29" x14ac:dyDescent="0.25">
      <c r="A2136" s="23">
        <v>2135</v>
      </c>
      <c r="B2136">
        <v>1045</v>
      </c>
      <c r="C2136" t="str">
        <f ca="1">IFERROR(VLOOKUP($B2136,INDIRECT(nfl_game_result),MATCH(C$1,INDIRECT(nfl_game_result_header),0),FALSE),"error")</f>
        <v>2015_17_NOR@ATL</v>
      </c>
      <c r="D2136">
        <f ca="1">IFERROR(IF(ISBLANK(VLOOKUP($B2136,INDIRECT(nfl_game_result),MATCH(D$1,INDIRECT(nfl_game_result_header),0),FALSE)),"",VLOOKUP($B2136,INDIRECT(nfl_game_result),MATCH(D$1,INDIRECT(nfl_game_result_header),0),FALSE)),"error")</f>
        <v>-2</v>
      </c>
      <c r="E2136">
        <f ca="1">IFERROR(IF(ISBLANK(VLOOKUP($B2136,INDIRECT(nfl_game_result),MATCH(E$1,INDIRECT(nfl_game_result_header),0),FALSE)),"",VLOOKUP($B2136,INDIRECT(nfl_game_result),MATCH(E$1,INDIRECT(nfl_game_result_header),0),FALSE)),"error")</f>
        <v>-6</v>
      </c>
      <c r="F2136" s="23" t="str">
        <f ca="1">IFERROR(IF(ISBLANK(VLOOKUP($B2136,INDIRECT(nfl_game_result),MATCH(F$1,INDIRECT(nfl_game_result_header),0),FALSE)),"",VLOOKUP($B2136,INDIRECT(nfl_game_result),MATCH(F$1,INDIRECT(nfl_game_result_header),0),FALSE)),"error")</f>
        <v/>
      </c>
      <c r="G2136" s="23" t="str">
        <f ca="1">IFERROR(IF(ISBLANK(VLOOKUP($B2136,INDIRECT(nfl_game_result),MATCH(G$1,INDIRECT(nfl_game_result_header),0),FALSE)),"",VLOOKUP($B2136,INDIRECT(nfl_game_result),MATCH(G$1,INDIRECT(nfl_game_result_header),0),FALSE)),"error")</f>
        <v/>
      </c>
      <c r="H2136">
        <f ca="1">IFERROR(IF(ISBLANK(VLOOKUP($B2136,INDIRECT(nfl_game_result),MATCH(H$1,INDIRECT(nfl_game_result_header),0),FALSE)),"",VLOOKUP($B2136,INDIRECT(nfl_game_result),MATCH(H$1,INDIRECT(nfl_game_result_header),0),FALSE)),"error")</f>
        <v>17</v>
      </c>
      <c r="I2136">
        <f ca="1">IFERROR(IF(ISBLANK(VLOOKUP($B2136,INDIRECT(nfl_game_result),MATCH(I$1,INDIRECT(nfl_game_result_header),0),FALSE)),"",VLOOKUP($B2136,INDIRECT(nfl_game_result),MATCH(I$1,INDIRECT(nfl_game_result_header),0),FALSE)),"error")</f>
        <v>20</v>
      </c>
      <c r="J2136" t="str">
        <f ca="1">IFERROR(IF(ISBLANK(VLOOKUP($B2136,INDIRECT(nfl_game_result),MATCH(J$1,INDIRECT(nfl_game_result_header),0),FALSE)),"",VLOOKUP($B2136,INDIRECT(nfl_game_result),MATCH(J$1,INDIRECT(nfl_game_result_header),0),FALSE)),"error")</f>
        <v>NOR</v>
      </c>
      <c r="K2136" t="str">
        <f ca="1">IFERROR(IF(ISBLANK(VLOOKUP($B2136,INDIRECT(nfl_game_result),MATCH(K$1,INDIRECT(nfl_game_result_header),0),FALSE)),"",VLOOKUP($B2136,INDIRECT(nfl_game_result),MATCH(K$1,INDIRECT(nfl_game_result_header),0),FALSE)),"error")</f>
        <v>NOR</v>
      </c>
      <c r="L2136" s="23" t="str">
        <f ca="1">IFERROR(IF(ISBLANK(VLOOKUP($B2136,INDIRECT(nfl_game_result),MATCH(L$1,INDIRECT(nfl_game_result_header),0),FALSE)),"",VLOOKUP($B2136,INDIRECT(nfl_game_result),MATCH(L$1,INDIRECT(nfl_game_result_header),0),FALSE)),"error")</f>
        <v/>
      </c>
      <c r="M2136" t="s">
        <v>14</v>
      </c>
      <c r="N2136">
        <v>-7.5</v>
      </c>
      <c r="O2136" t="s">
        <v>20</v>
      </c>
      <c r="P2136">
        <v>12</v>
      </c>
      <c r="Q2136" t="s">
        <v>20</v>
      </c>
      <c r="V2136" s="23" t="s">
        <v>416</v>
      </c>
      <c r="W2136">
        <f ca="1">VALUE(LEFT(C2136, 4))</f>
        <v>2015</v>
      </c>
      <c r="X2136">
        <f ca="1">VALUE(MID(C2136,6,FIND("_",C2136,6)-6))</f>
        <v>17</v>
      </c>
      <c r="Y2136">
        <f ca="1">IF(NOT(OR(ISBLANK(D2136),ISBLANK(E2136),D2136="",E2136="")),D2136-E2136,"")</f>
        <v>4</v>
      </c>
      <c r="Z2136">
        <f ca="1">IF(OR(NOT(ISNUMBER(D2136)),ISBLANK(D2136),D2136="",ISBLANK(N2136)),"",ABS(D2136-N2136))</f>
        <v>5.5</v>
      </c>
      <c r="AA2136">
        <f ca="1">IF(OR(ISBLANK(J2136),ISBLANK(O2136),J2136="",O2136=""),"",IF(J2136=O2136,1,0))</f>
        <v>0</v>
      </c>
      <c r="AB2136">
        <f ca="1">IF(OR(ISBLANK(K2136),ISBLANK(Q2136),K2136="",Q2136=""),"",IF(K2136=Q2136,1,0))</f>
        <v>0</v>
      </c>
      <c r="AC2136" s="23" t="str">
        <f t="shared" ca="1" si="33"/>
        <v/>
      </c>
    </row>
    <row r="2137" spans="1:29" x14ac:dyDescent="0.25">
      <c r="A2137" s="23">
        <v>2136</v>
      </c>
      <c r="B2137">
        <v>1046</v>
      </c>
      <c r="C2137" t="str">
        <f ca="1">IFERROR(VLOOKUP($B2137,INDIRECT(nfl_game_result),MATCH(C$1,INDIRECT(nfl_game_result_header),0),FALSE),"error")</f>
        <v>2015_17_BAL@CIN</v>
      </c>
      <c r="D2137">
        <f ca="1">IFERROR(IF(ISBLANK(VLOOKUP($B2137,INDIRECT(nfl_game_result),MATCH(D$1,INDIRECT(nfl_game_result_header),0),FALSE)),"",VLOOKUP($B2137,INDIRECT(nfl_game_result),MATCH(D$1,INDIRECT(nfl_game_result_header),0),FALSE)),"error")</f>
        <v>-7</v>
      </c>
      <c r="E2137">
        <f ca="1">IFERROR(IF(ISBLANK(VLOOKUP($B2137,INDIRECT(nfl_game_result),MATCH(E$1,INDIRECT(nfl_game_result_header),0),FALSE)),"",VLOOKUP($B2137,INDIRECT(nfl_game_result),MATCH(E$1,INDIRECT(nfl_game_result_header),0),FALSE)),"error")</f>
        <v>-9.5</v>
      </c>
      <c r="F2137" s="23" t="str">
        <f ca="1">IFERROR(IF(ISBLANK(VLOOKUP($B2137,INDIRECT(nfl_game_result),MATCH(F$1,INDIRECT(nfl_game_result_header),0),FALSE)),"",VLOOKUP($B2137,INDIRECT(nfl_game_result),MATCH(F$1,INDIRECT(nfl_game_result_header),0),FALSE)),"error")</f>
        <v/>
      </c>
      <c r="G2137" s="23" t="str">
        <f ca="1">IFERROR(IF(ISBLANK(VLOOKUP($B2137,INDIRECT(nfl_game_result),MATCH(G$1,INDIRECT(nfl_game_result_header),0),FALSE)),"",VLOOKUP($B2137,INDIRECT(nfl_game_result),MATCH(G$1,INDIRECT(nfl_game_result_header),0),FALSE)),"error")</f>
        <v/>
      </c>
      <c r="H2137">
        <f ca="1">IFERROR(IF(ISBLANK(VLOOKUP($B2137,INDIRECT(nfl_game_result),MATCH(H$1,INDIRECT(nfl_game_result_header),0),FALSE)),"",VLOOKUP($B2137,INDIRECT(nfl_game_result),MATCH(H$1,INDIRECT(nfl_game_result_header),0),FALSE)),"error")</f>
        <v>24</v>
      </c>
      <c r="I2137">
        <f ca="1">IFERROR(IF(ISBLANK(VLOOKUP($B2137,INDIRECT(nfl_game_result),MATCH(I$1,INDIRECT(nfl_game_result_header),0),FALSE)),"",VLOOKUP($B2137,INDIRECT(nfl_game_result),MATCH(I$1,INDIRECT(nfl_game_result_header),0),FALSE)),"error")</f>
        <v>16</v>
      </c>
      <c r="J2137" t="str">
        <f ca="1">IFERROR(IF(ISBLANK(VLOOKUP($B2137,INDIRECT(nfl_game_result),MATCH(J$1,INDIRECT(nfl_game_result_header),0),FALSE)),"",VLOOKUP($B2137,INDIRECT(nfl_game_result),MATCH(J$1,INDIRECT(nfl_game_result_header),0),FALSE)),"error")</f>
        <v>BAL</v>
      </c>
      <c r="K2137" t="str">
        <f ca="1">IFERROR(IF(ISBLANK(VLOOKUP($B2137,INDIRECT(nfl_game_result),MATCH(K$1,INDIRECT(nfl_game_result_header),0),FALSE)),"",VLOOKUP($B2137,INDIRECT(nfl_game_result),MATCH(K$1,INDIRECT(nfl_game_result_header),0),FALSE)),"error")</f>
        <v>CIN</v>
      </c>
      <c r="L2137" s="23" t="str">
        <f ca="1">IFERROR(IF(ISBLANK(VLOOKUP($B2137,INDIRECT(nfl_game_result),MATCH(L$1,INDIRECT(nfl_game_result_header),0),FALSE)),"",VLOOKUP($B2137,INDIRECT(nfl_game_result),MATCH(L$1,INDIRECT(nfl_game_result_header),0),FALSE)),"error")</f>
        <v/>
      </c>
      <c r="M2137" t="s">
        <v>14</v>
      </c>
      <c r="N2137">
        <v>-8</v>
      </c>
      <c r="O2137" t="s">
        <v>69</v>
      </c>
      <c r="P2137">
        <v>11</v>
      </c>
      <c r="Q2137" t="s">
        <v>69</v>
      </c>
      <c r="V2137" s="23" t="s">
        <v>416</v>
      </c>
      <c r="W2137">
        <f ca="1">VALUE(LEFT(C2137, 4))</f>
        <v>2015</v>
      </c>
      <c r="X2137">
        <f ca="1">VALUE(MID(C2137,6,FIND("_",C2137,6)-6))</f>
        <v>17</v>
      </c>
      <c r="Y2137">
        <f ca="1">IF(NOT(OR(ISBLANK(D2137),ISBLANK(E2137),D2137="",E2137="")),D2137-E2137,"")</f>
        <v>2.5</v>
      </c>
      <c r="Z2137">
        <f ca="1">IF(OR(NOT(ISNUMBER(D2137)),ISBLANK(D2137),D2137="",ISBLANK(N2137)),"",ABS(D2137-N2137))</f>
        <v>1</v>
      </c>
      <c r="AA2137">
        <f ca="1">IF(OR(ISBLANK(J2137),ISBLANK(O2137),J2137="",O2137=""),"",IF(J2137=O2137,1,0))</f>
        <v>0</v>
      </c>
      <c r="AB2137">
        <f ca="1">IF(OR(ISBLANK(K2137),ISBLANK(Q2137),K2137="",Q2137=""),"",IF(K2137=Q2137,1,0))</f>
        <v>1</v>
      </c>
      <c r="AC2137" s="23" t="str">
        <f t="shared" ca="1" si="33"/>
        <v/>
      </c>
    </row>
    <row r="2138" spans="1:29" x14ac:dyDescent="0.25">
      <c r="A2138" s="23">
        <v>2137</v>
      </c>
      <c r="B2138">
        <v>1047</v>
      </c>
      <c r="C2138" t="str">
        <f ca="1">IFERROR(VLOOKUP($B2138,INDIRECT(nfl_game_result),MATCH(C$1,INDIRECT(nfl_game_result_header),0),FALSE),"error")</f>
        <v>2015_17_PIT@CLE</v>
      </c>
      <c r="D2138">
        <f ca="1">IFERROR(IF(ISBLANK(VLOOKUP($B2138,INDIRECT(nfl_game_result),MATCH(D$1,INDIRECT(nfl_game_result_header),0),FALSE)),"",VLOOKUP($B2138,INDIRECT(nfl_game_result),MATCH(D$1,INDIRECT(nfl_game_result_header),0),FALSE)),"error")</f>
        <v>10</v>
      </c>
      <c r="E2138">
        <f ca="1">IFERROR(IF(ISBLANK(VLOOKUP($B2138,INDIRECT(nfl_game_result),MATCH(E$1,INDIRECT(nfl_game_result_header),0),FALSE)),"",VLOOKUP($B2138,INDIRECT(nfl_game_result),MATCH(E$1,INDIRECT(nfl_game_result_header),0),FALSE)),"error")</f>
        <v>11</v>
      </c>
      <c r="F2138" s="23" t="str">
        <f ca="1">IFERROR(IF(ISBLANK(VLOOKUP($B2138,INDIRECT(nfl_game_result),MATCH(F$1,INDIRECT(nfl_game_result_header),0),FALSE)),"",VLOOKUP($B2138,INDIRECT(nfl_game_result),MATCH(F$1,INDIRECT(nfl_game_result_header),0),FALSE)),"error")</f>
        <v/>
      </c>
      <c r="G2138" s="23" t="str">
        <f ca="1">IFERROR(IF(ISBLANK(VLOOKUP($B2138,INDIRECT(nfl_game_result),MATCH(G$1,INDIRECT(nfl_game_result_header),0),FALSE)),"",VLOOKUP($B2138,INDIRECT(nfl_game_result),MATCH(G$1,INDIRECT(nfl_game_result_header),0),FALSE)),"error")</f>
        <v/>
      </c>
      <c r="H2138">
        <f ca="1">IFERROR(IF(ISBLANK(VLOOKUP($B2138,INDIRECT(nfl_game_result),MATCH(H$1,INDIRECT(nfl_game_result_header),0),FALSE)),"",VLOOKUP($B2138,INDIRECT(nfl_game_result),MATCH(H$1,INDIRECT(nfl_game_result_header),0),FALSE)),"error")</f>
        <v>12</v>
      </c>
      <c r="I2138">
        <f ca="1">IFERROR(IF(ISBLANK(VLOOKUP($B2138,INDIRECT(nfl_game_result),MATCH(I$1,INDIRECT(nfl_game_result_header),0),FALSE)),"",VLOOKUP($B2138,INDIRECT(nfl_game_result),MATCH(I$1,INDIRECT(nfl_game_result_header),0),FALSE)),"error")</f>
        <v>28</v>
      </c>
      <c r="J2138" t="str">
        <f ca="1">IFERROR(IF(ISBLANK(VLOOKUP($B2138,INDIRECT(nfl_game_result),MATCH(J$1,INDIRECT(nfl_game_result_header),0),FALSE)),"",VLOOKUP($B2138,INDIRECT(nfl_game_result),MATCH(J$1,INDIRECT(nfl_game_result_header),0),FALSE)),"error")</f>
        <v>PIT</v>
      </c>
      <c r="K2138" t="str">
        <f ca="1">IFERROR(IF(ISBLANK(VLOOKUP($B2138,INDIRECT(nfl_game_result),MATCH(K$1,INDIRECT(nfl_game_result_header),0),FALSE)),"",VLOOKUP($B2138,INDIRECT(nfl_game_result),MATCH(K$1,INDIRECT(nfl_game_result_header),0),FALSE)),"error")</f>
        <v>PIT</v>
      </c>
      <c r="L2138" s="23" t="str">
        <f ca="1">IFERROR(IF(ISBLANK(VLOOKUP($B2138,INDIRECT(nfl_game_result),MATCH(L$1,INDIRECT(nfl_game_result_header),0),FALSE)),"",VLOOKUP($B2138,INDIRECT(nfl_game_result),MATCH(L$1,INDIRECT(nfl_game_result_header),0),FALSE)),"error")</f>
        <v/>
      </c>
      <c r="M2138" t="s">
        <v>14</v>
      </c>
      <c r="N2138">
        <v>7</v>
      </c>
      <c r="O2138" t="s">
        <v>87</v>
      </c>
      <c r="P2138">
        <v>6</v>
      </c>
      <c r="Q2138" t="s">
        <v>87</v>
      </c>
      <c r="V2138" s="23" t="s">
        <v>416</v>
      </c>
      <c r="W2138">
        <f ca="1">VALUE(LEFT(C2138, 4))</f>
        <v>2015</v>
      </c>
      <c r="X2138">
        <f ca="1">VALUE(MID(C2138,6,FIND("_",C2138,6)-6))</f>
        <v>17</v>
      </c>
      <c r="Y2138">
        <f ca="1">IF(NOT(OR(ISBLANK(D2138),ISBLANK(E2138),D2138="",E2138="")),D2138-E2138,"")</f>
        <v>-1</v>
      </c>
      <c r="Z2138">
        <f ca="1">IF(OR(NOT(ISNUMBER(D2138)),ISBLANK(D2138),D2138="",ISBLANK(N2138)),"",ABS(D2138-N2138))</f>
        <v>3</v>
      </c>
      <c r="AA2138">
        <f ca="1">IF(OR(ISBLANK(J2138),ISBLANK(O2138),J2138="",O2138=""),"",IF(J2138=O2138,1,0))</f>
        <v>1</v>
      </c>
      <c r="AB2138">
        <f ca="1">IF(OR(ISBLANK(K2138),ISBLANK(Q2138),K2138="",Q2138=""),"",IF(K2138=Q2138,1,0))</f>
        <v>1</v>
      </c>
      <c r="AC2138" s="23" t="str">
        <f t="shared" ca="1" si="33"/>
        <v/>
      </c>
    </row>
    <row r="2139" spans="1:29" x14ac:dyDescent="0.25">
      <c r="A2139" s="23">
        <v>2138</v>
      </c>
      <c r="B2139">
        <v>1048</v>
      </c>
      <c r="C2139" t="str">
        <f ca="1">IFERROR(VLOOKUP($B2139,INDIRECT(nfl_game_result),MATCH(C$1,INDIRECT(nfl_game_result_header),0),FALSE),"error")</f>
        <v>2015_17_JAX@HOU</v>
      </c>
      <c r="D2139">
        <f ca="1">IFERROR(IF(ISBLANK(VLOOKUP($B2139,INDIRECT(nfl_game_result),MATCH(D$1,INDIRECT(nfl_game_result_header),0),FALSE)),"",VLOOKUP($B2139,INDIRECT(nfl_game_result),MATCH(D$1,INDIRECT(nfl_game_result_header),0),FALSE)),"error")</f>
        <v>-5.5</v>
      </c>
      <c r="E2139">
        <f ca="1">IFERROR(IF(ISBLANK(VLOOKUP($B2139,INDIRECT(nfl_game_result),MATCH(E$1,INDIRECT(nfl_game_result_header),0),FALSE)),"",VLOOKUP($B2139,INDIRECT(nfl_game_result),MATCH(E$1,INDIRECT(nfl_game_result_header),0),FALSE)),"error")</f>
        <v>-6.5</v>
      </c>
      <c r="F2139" s="23" t="str">
        <f ca="1">IFERROR(IF(ISBLANK(VLOOKUP($B2139,INDIRECT(nfl_game_result),MATCH(F$1,INDIRECT(nfl_game_result_header),0),FALSE)),"",VLOOKUP($B2139,INDIRECT(nfl_game_result),MATCH(F$1,INDIRECT(nfl_game_result_header),0),FALSE)),"error")</f>
        <v/>
      </c>
      <c r="G2139" s="23" t="str">
        <f ca="1">IFERROR(IF(ISBLANK(VLOOKUP($B2139,INDIRECT(nfl_game_result),MATCH(G$1,INDIRECT(nfl_game_result_header),0),FALSE)),"",VLOOKUP($B2139,INDIRECT(nfl_game_result),MATCH(G$1,INDIRECT(nfl_game_result_header),0),FALSE)),"error")</f>
        <v/>
      </c>
      <c r="H2139">
        <f ca="1">IFERROR(IF(ISBLANK(VLOOKUP($B2139,INDIRECT(nfl_game_result),MATCH(H$1,INDIRECT(nfl_game_result_header),0),FALSE)),"",VLOOKUP($B2139,INDIRECT(nfl_game_result),MATCH(H$1,INDIRECT(nfl_game_result_header),0),FALSE)),"error")</f>
        <v>30</v>
      </c>
      <c r="I2139">
        <f ca="1">IFERROR(IF(ISBLANK(VLOOKUP($B2139,INDIRECT(nfl_game_result),MATCH(I$1,INDIRECT(nfl_game_result_header),0),FALSE)),"",VLOOKUP($B2139,INDIRECT(nfl_game_result),MATCH(I$1,INDIRECT(nfl_game_result_header),0),FALSE)),"error")</f>
        <v>6</v>
      </c>
      <c r="J2139" t="str">
        <f ca="1">IFERROR(IF(ISBLANK(VLOOKUP($B2139,INDIRECT(nfl_game_result),MATCH(J$1,INDIRECT(nfl_game_result_header),0),FALSE)),"",VLOOKUP($B2139,INDIRECT(nfl_game_result),MATCH(J$1,INDIRECT(nfl_game_result_header),0),FALSE)),"error")</f>
        <v>HOU</v>
      </c>
      <c r="K2139" t="str">
        <f ca="1">IFERROR(IF(ISBLANK(VLOOKUP($B2139,INDIRECT(nfl_game_result),MATCH(K$1,INDIRECT(nfl_game_result_header),0),FALSE)),"",VLOOKUP($B2139,INDIRECT(nfl_game_result),MATCH(K$1,INDIRECT(nfl_game_result_header),0),FALSE)),"error")</f>
        <v>HOU</v>
      </c>
      <c r="L2139" s="23" t="str">
        <f ca="1">IFERROR(IF(ISBLANK(VLOOKUP($B2139,INDIRECT(nfl_game_result),MATCH(L$1,INDIRECT(nfl_game_result_header),0),FALSE)),"",VLOOKUP($B2139,INDIRECT(nfl_game_result),MATCH(L$1,INDIRECT(nfl_game_result_header),0),FALSE)),"error")</f>
        <v/>
      </c>
      <c r="M2139" t="s">
        <v>14</v>
      </c>
      <c r="N2139">
        <v>-7</v>
      </c>
      <c r="O2139" t="s">
        <v>75</v>
      </c>
      <c r="P2139">
        <v>4</v>
      </c>
      <c r="Q2139" t="s">
        <v>75</v>
      </c>
      <c r="V2139" s="23" t="s">
        <v>416</v>
      </c>
      <c r="W2139">
        <f ca="1">VALUE(LEFT(C2139, 4))</f>
        <v>2015</v>
      </c>
      <c r="X2139">
        <f ca="1">VALUE(MID(C2139,6,FIND("_",C2139,6)-6))</f>
        <v>17</v>
      </c>
      <c r="Y2139">
        <f ca="1">IF(NOT(OR(ISBLANK(D2139),ISBLANK(E2139),D2139="",E2139="")),D2139-E2139,"")</f>
        <v>1</v>
      </c>
      <c r="Z2139">
        <f ca="1">IF(OR(NOT(ISNUMBER(D2139)),ISBLANK(D2139),D2139="",ISBLANK(N2139)),"",ABS(D2139-N2139))</f>
        <v>1.5</v>
      </c>
      <c r="AA2139">
        <f ca="1">IF(OR(ISBLANK(J2139),ISBLANK(O2139),J2139="",O2139=""),"",IF(J2139=O2139,1,0))</f>
        <v>1</v>
      </c>
      <c r="AB2139">
        <f ca="1">IF(OR(ISBLANK(K2139),ISBLANK(Q2139),K2139="",Q2139=""),"",IF(K2139=Q2139,1,0))</f>
        <v>1</v>
      </c>
      <c r="AC2139" s="23" t="str">
        <f t="shared" ca="1" si="33"/>
        <v/>
      </c>
    </row>
    <row r="2140" spans="1:29" x14ac:dyDescent="0.25">
      <c r="A2140" s="23">
        <v>2139</v>
      </c>
      <c r="B2140">
        <v>1049</v>
      </c>
      <c r="C2140" t="str">
        <f ca="1">IFERROR(VLOOKUP($B2140,INDIRECT(nfl_game_result),MATCH(C$1,INDIRECT(nfl_game_result_header),0),FALSE),"error")</f>
        <v>2015_17_TEN@IND</v>
      </c>
      <c r="D2140">
        <f ca="1">IFERROR(IF(ISBLANK(VLOOKUP($B2140,INDIRECT(nfl_game_result),MATCH(D$1,INDIRECT(nfl_game_result_header),0),FALSE)),"",VLOOKUP($B2140,INDIRECT(nfl_game_result),MATCH(D$1,INDIRECT(nfl_game_result_header),0),FALSE)),"error")</f>
        <v>-6</v>
      </c>
      <c r="E2140">
        <f ca="1">IFERROR(IF(ISBLANK(VLOOKUP($B2140,INDIRECT(nfl_game_result),MATCH(E$1,INDIRECT(nfl_game_result_header),0),FALSE)),"",VLOOKUP($B2140,INDIRECT(nfl_game_result),MATCH(E$1,INDIRECT(nfl_game_result_header),0),FALSE)),"error")</f>
        <v>-3.5</v>
      </c>
      <c r="F2140" s="23" t="str">
        <f ca="1">IFERROR(IF(ISBLANK(VLOOKUP($B2140,INDIRECT(nfl_game_result),MATCH(F$1,INDIRECT(nfl_game_result_header),0),FALSE)),"",VLOOKUP($B2140,INDIRECT(nfl_game_result),MATCH(F$1,INDIRECT(nfl_game_result_header),0),FALSE)),"error")</f>
        <v/>
      </c>
      <c r="G2140" s="23" t="str">
        <f ca="1">IFERROR(IF(ISBLANK(VLOOKUP($B2140,INDIRECT(nfl_game_result),MATCH(G$1,INDIRECT(nfl_game_result_header),0),FALSE)),"",VLOOKUP($B2140,INDIRECT(nfl_game_result),MATCH(G$1,INDIRECT(nfl_game_result_header),0),FALSE)),"error")</f>
        <v/>
      </c>
      <c r="H2140">
        <f ca="1">IFERROR(IF(ISBLANK(VLOOKUP($B2140,INDIRECT(nfl_game_result),MATCH(H$1,INDIRECT(nfl_game_result_header),0),FALSE)),"",VLOOKUP($B2140,INDIRECT(nfl_game_result),MATCH(H$1,INDIRECT(nfl_game_result_header),0),FALSE)),"error")</f>
        <v>30</v>
      </c>
      <c r="I2140">
        <f ca="1">IFERROR(IF(ISBLANK(VLOOKUP($B2140,INDIRECT(nfl_game_result),MATCH(I$1,INDIRECT(nfl_game_result_header),0),FALSE)),"",VLOOKUP($B2140,INDIRECT(nfl_game_result),MATCH(I$1,INDIRECT(nfl_game_result_header),0),FALSE)),"error")</f>
        <v>24</v>
      </c>
      <c r="J2140" t="str">
        <f ca="1">IFERROR(IF(ISBLANK(VLOOKUP($B2140,INDIRECT(nfl_game_result),MATCH(J$1,INDIRECT(nfl_game_result_header),0),FALSE)),"",VLOOKUP($B2140,INDIRECT(nfl_game_result),MATCH(J$1,INDIRECT(nfl_game_result_header),0),FALSE)),"error")</f>
        <v>IND</v>
      </c>
      <c r="K2140" t="str">
        <f ca="1">IFERROR(IF(ISBLANK(VLOOKUP($B2140,INDIRECT(nfl_game_result),MATCH(K$1,INDIRECT(nfl_game_result_header),0),FALSE)),"",VLOOKUP($B2140,INDIRECT(nfl_game_result),MATCH(K$1,INDIRECT(nfl_game_result_header),0),FALSE)),"error")</f>
        <v>IND</v>
      </c>
      <c r="L2140" s="23" t="str">
        <f ca="1">IFERROR(IF(ISBLANK(VLOOKUP($B2140,INDIRECT(nfl_game_result),MATCH(L$1,INDIRECT(nfl_game_result_header),0),FALSE)),"",VLOOKUP($B2140,INDIRECT(nfl_game_result),MATCH(L$1,INDIRECT(nfl_game_result_header),0),FALSE)),"error")</f>
        <v/>
      </c>
      <c r="M2140" t="s">
        <v>14</v>
      </c>
      <c r="N2140">
        <v>-6</v>
      </c>
      <c r="O2140" t="s">
        <v>93</v>
      </c>
      <c r="P2140">
        <v>16</v>
      </c>
      <c r="Q2140" t="s">
        <v>93</v>
      </c>
      <c r="V2140" s="23" t="s">
        <v>416</v>
      </c>
      <c r="W2140">
        <f ca="1">VALUE(LEFT(C2140, 4))</f>
        <v>2015</v>
      </c>
      <c r="X2140">
        <f ca="1">VALUE(MID(C2140,6,FIND("_",C2140,6)-6))</f>
        <v>17</v>
      </c>
      <c r="Y2140">
        <f ca="1">IF(NOT(OR(ISBLANK(D2140),ISBLANK(E2140),D2140="",E2140="")),D2140-E2140,"")</f>
        <v>-2.5</v>
      </c>
      <c r="Z2140">
        <f ca="1">IF(OR(NOT(ISNUMBER(D2140)),ISBLANK(D2140),D2140="",ISBLANK(N2140)),"",ABS(D2140-N2140))</f>
        <v>0</v>
      </c>
      <c r="AA2140">
        <f ca="1">IF(OR(ISBLANK(J2140),ISBLANK(O2140),J2140="",O2140=""),"",IF(J2140=O2140,1,0))</f>
        <v>0</v>
      </c>
      <c r="AB2140">
        <f ca="1">IF(OR(ISBLANK(K2140),ISBLANK(Q2140),K2140="",Q2140=""),"",IF(K2140=Q2140,1,0))</f>
        <v>0</v>
      </c>
      <c r="AC2140" s="23" t="str">
        <f t="shared" ca="1" si="33"/>
        <v/>
      </c>
    </row>
    <row r="2141" spans="1:29" x14ac:dyDescent="0.25">
      <c r="A2141" s="23">
        <v>2140</v>
      </c>
      <c r="B2141">
        <v>1050</v>
      </c>
      <c r="C2141" t="str">
        <f ca="1">IFERROR(VLOOKUP($B2141,INDIRECT(nfl_game_result),MATCH(C$1,INDIRECT(nfl_game_result_header),0),FALSE),"error")</f>
        <v>2015_17_OAK@KCY</v>
      </c>
      <c r="D2141">
        <f ca="1">IFERROR(IF(ISBLANK(VLOOKUP($B2141,INDIRECT(nfl_game_result),MATCH(D$1,INDIRECT(nfl_game_result_header),0),FALSE)),"",VLOOKUP($B2141,INDIRECT(nfl_game_result),MATCH(D$1,INDIRECT(nfl_game_result_header),0),FALSE)),"error")</f>
        <v>-6.5</v>
      </c>
      <c r="E2141">
        <f ca="1">IFERROR(IF(ISBLANK(VLOOKUP($B2141,INDIRECT(nfl_game_result),MATCH(E$1,INDIRECT(nfl_game_result_header),0),FALSE)),"",VLOOKUP($B2141,INDIRECT(nfl_game_result),MATCH(E$1,INDIRECT(nfl_game_result_header),0),FALSE)),"error")</f>
        <v>-7</v>
      </c>
      <c r="F2141" s="23" t="str">
        <f ca="1">IFERROR(IF(ISBLANK(VLOOKUP($B2141,INDIRECT(nfl_game_result),MATCH(F$1,INDIRECT(nfl_game_result_header),0),FALSE)),"",VLOOKUP($B2141,INDIRECT(nfl_game_result),MATCH(F$1,INDIRECT(nfl_game_result_header),0),FALSE)),"error")</f>
        <v/>
      </c>
      <c r="G2141" s="23" t="str">
        <f ca="1">IFERROR(IF(ISBLANK(VLOOKUP($B2141,INDIRECT(nfl_game_result),MATCH(G$1,INDIRECT(nfl_game_result_header),0),FALSE)),"",VLOOKUP($B2141,INDIRECT(nfl_game_result),MATCH(G$1,INDIRECT(nfl_game_result_header),0),FALSE)),"error")</f>
        <v/>
      </c>
      <c r="H2141">
        <f ca="1">IFERROR(IF(ISBLANK(VLOOKUP($B2141,INDIRECT(nfl_game_result),MATCH(H$1,INDIRECT(nfl_game_result_header),0),FALSE)),"",VLOOKUP($B2141,INDIRECT(nfl_game_result),MATCH(H$1,INDIRECT(nfl_game_result_header),0),FALSE)),"error")</f>
        <v>23</v>
      </c>
      <c r="I2141">
        <f ca="1">IFERROR(IF(ISBLANK(VLOOKUP($B2141,INDIRECT(nfl_game_result),MATCH(I$1,INDIRECT(nfl_game_result_header),0),FALSE)),"",VLOOKUP($B2141,INDIRECT(nfl_game_result),MATCH(I$1,INDIRECT(nfl_game_result_header),0),FALSE)),"error")</f>
        <v>17</v>
      </c>
      <c r="J2141" t="str">
        <f ca="1">IFERROR(IF(ISBLANK(VLOOKUP($B2141,INDIRECT(nfl_game_result),MATCH(J$1,INDIRECT(nfl_game_result_header),0),FALSE)),"",VLOOKUP($B2141,INDIRECT(nfl_game_result),MATCH(J$1,INDIRECT(nfl_game_result_header),0),FALSE)),"error")</f>
        <v>OAK</v>
      </c>
      <c r="K2141" t="str">
        <f ca="1">IFERROR(IF(ISBLANK(VLOOKUP($B2141,INDIRECT(nfl_game_result),MATCH(K$1,INDIRECT(nfl_game_result_header),0),FALSE)),"",VLOOKUP($B2141,INDIRECT(nfl_game_result),MATCH(K$1,INDIRECT(nfl_game_result_header),0),FALSE)),"error")</f>
        <v>KCY</v>
      </c>
      <c r="L2141" s="23" t="str">
        <f ca="1">IFERROR(IF(ISBLANK(VLOOKUP($B2141,INDIRECT(nfl_game_result),MATCH(L$1,INDIRECT(nfl_game_result_header),0),FALSE)),"",VLOOKUP($B2141,INDIRECT(nfl_game_result),MATCH(L$1,INDIRECT(nfl_game_result_header),0),FALSE)),"error")</f>
        <v/>
      </c>
      <c r="M2141" t="s">
        <v>14</v>
      </c>
      <c r="N2141">
        <v>-7</v>
      </c>
      <c r="O2141" t="s">
        <v>331</v>
      </c>
      <c r="P2141">
        <v>7</v>
      </c>
      <c r="Q2141" t="s">
        <v>331</v>
      </c>
      <c r="V2141" s="23" t="s">
        <v>416</v>
      </c>
      <c r="W2141">
        <f ca="1">VALUE(LEFT(C2141, 4))</f>
        <v>2015</v>
      </c>
      <c r="X2141">
        <f ca="1">VALUE(MID(C2141,6,FIND("_",C2141,6)-6))</f>
        <v>17</v>
      </c>
      <c r="Y2141">
        <f ca="1">IF(NOT(OR(ISBLANK(D2141),ISBLANK(E2141),D2141="",E2141="")),D2141-E2141,"")</f>
        <v>0.5</v>
      </c>
      <c r="Z2141">
        <f ca="1">IF(OR(NOT(ISNUMBER(D2141)),ISBLANK(D2141),D2141="",ISBLANK(N2141)),"",ABS(D2141-N2141))</f>
        <v>0.5</v>
      </c>
      <c r="AA2141">
        <f ca="1">IF(OR(ISBLANK(J2141),ISBLANK(O2141),J2141="",O2141=""),"",IF(J2141=O2141,1,0))</f>
        <v>0</v>
      </c>
      <c r="AB2141">
        <f ca="1">IF(OR(ISBLANK(K2141),ISBLANK(Q2141),K2141="",Q2141=""),"",IF(K2141=Q2141,1,0))</f>
        <v>1</v>
      </c>
      <c r="AC2141" s="23" t="str">
        <f t="shared" ca="1" si="33"/>
        <v/>
      </c>
    </row>
    <row r="2142" spans="1:29" x14ac:dyDescent="0.25">
      <c r="A2142" s="23">
        <v>2141</v>
      </c>
      <c r="B2142">
        <v>1051</v>
      </c>
      <c r="C2142" t="str">
        <f ca="1">IFERROR(VLOOKUP($B2142,INDIRECT(nfl_game_result),MATCH(C$1,INDIRECT(nfl_game_result_header),0),FALSE),"error")</f>
        <v>2015_17_PHI@NYG</v>
      </c>
      <c r="D2142">
        <f ca="1">IFERROR(IF(ISBLANK(VLOOKUP($B2142,INDIRECT(nfl_game_result),MATCH(D$1,INDIRECT(nfl_game_result_header),0),FALSE)),"",VLOOKUP($B2142,INDIRECT(nfl_game_result),MATCH(D$1,INDIRECT(nfl_game_result_header),0),FALSE)),"error")</f>
        <v>-3.5</v>
      </c>
      <c r="E2142">
        <f ca="1">IFERROR(IF(ISBLANK(VLOOKUP($B2142,INDIRECT(nfl_game_result),MATCH(E$1,INDIRECT(nfl_game_result_header),0),FALSE)),"",VLOOKUP($B2142,INDIRECT(nfl_game_result),MATCH(E$1,INDIRECT(nfl_game_result_header),0),FALSE)),"error")</f>
        <v>-5.5</v>
      </c>
      <c r="F2142" s="23" t="str">
        <f ca="1">IFERROR(IF(ISBLANK(VLOOKUP($B2142,INDIRECT(nfl_game_result),MATCH(F$1,INDIRECT(nfl_game_result_header),0),FALSE)),"",VLOOKUP($B2142,INDIRECT(nfl_game_result),MATCH(F$1,INDIRECT(nfl_game_result_header),0),FALSE)),"error")</f>
        <v/>
      </c>
      <c r="G2142" s="23" t="str">
        <f ca="1">IFERROR(IF(ISBLANK(VLOOKUP($B2142,INDIRECT(nfl_game_result),MATCH(G$1,INDIRECT(nfl_game_result_header),0),FALSE)),"",VLOOKUP($B2142,INDIRECT(nfl_game_result),MATCH(G$1,INDIRECT(nfl_game_result_header),0),FALSE)),"error")</f>
        <v/>
      </c>
      <c r="H2142">
        <f ca="1">IFERROR(IF(ISBLANK(VLOOKUP($B2142,INDIRECT(nfl_game_result),MATCH(H$1,INDIRECT(nfl_game_result_header),0),FALSE)),"",VLOOKUP($B2142,INDIRECT(nfl_game_result),MATCH(H$1,INDIRECT(nfl_game_result_header),0),FALSE)),"error")</f>
        <v>30</v>
      </c>
      <c r="I2142">
        <f ca="1">IFERROR(IF(ISBLANK(VLOOKUP($B2142,INDIRECT(nfl_game_result),MATCH(I$1,INDIRECT(nfl_game_result_header),0),FALSE)),"",VLOOKUP($B2142,INDIRECT(nfl_game_result),MATCH(I$1,INDIRECT(nfl_game_result_header),0),FALSE)),"error")</f>
        <v>35</v>
      </c>
      <c r="J2142" t="str">
        <f ca="1">IFERROR(IF(ISBLANK(VLOOKUP($B2142,INDIRECT(nfl_game_result),MATCH(J$1,INDIRECT(nfl_game_result_header),0),FALSE)),"",VLOOKUP($B2142,INDIRECT(nfl_game_result),MATCH(J$1,INDIRECT(nfl_game_result_header),0),FALSE)),"error")</f>
        <v>PHI</v>
      </c>
      <c r="K2142" t="str">
        <f ca="1">IFERROR(IF(ISBLANK(VLOOKUP($B2142,INDIRECT(nfl_game_result),MATCH(K$1,INDIRECT(nfl_game_result_header),0),FALSE)),"",VLOOKUP($B2142,INDIRECT(nfl_game_result),MATCH(K$1,INDIRECT(nfl_game_result_header),0),FALSE)),"error")</f>
        <v>PHI</v>
      </c>
      <c r="L2142" s="23" t="str">
        <f ca="1">IFERROR(IF(ISBLANK(VLOOKUP($B2142,INDIRECT(nfl_game_result),MATCH(L$1,INDIRECT(nfl_game_result_header),0),FALSE)),"",VLOOKUP($B2142,INDIRECT(nfl_game_result),MATCH(L$1,INDIRECT(nfl_game_result_header),0),FALSE)),"error")</f>
        <v/>
      </c>
      <c r="M2142" t="s">
        <v>14</v>
      </c>
      <c r="N2142">
        <v>-3</v>
      </c>
      <c r="O2142" t="s">
        <v>86</v>
      </c>
      <c r="P2142">
        <v>2</v>
      </c>
      <c r="Q2142" t="s">
        <v>86</v>
      </c>
      <c r="V2142" s="23" t="s">
        <v>416</v>
      </c>
      <c r="W2142">
        <f ca="1">VALUE(LEFT(C2142, 4))</f>
        <v>2015</v>
      </c>
      <c r="X2142">
        <f ca="1">VALUE(MID(C2142,6,FIND("_",C2142,6)-6))</f>
        <v>17</v>
      </c>
      <c r="Y2142">
        <f ca="1">IF(NOT(OR(ISBLANK(D2142),ISBLANK(E2142),D2142="",E2142="")),D2142-E2142,"")</f>
        <v>2</v>
      </c>
      <c r="Z2142">
        <f ca="1">IF(OR(NOT(ISNUMBER(D2142)),ISBLANK(D2142),D2142="",ISBLANK(N2142)),"",ABS(D2142-N2142))</f>
        <v>0.5</v>
      </c>
      <c r="AA2142">
        <f ca="1">IF(OR(ISBLANK(J2142),ISBLANK(O2142),J2142="",O2142=""),"",IF(J2142=O2142,1,0))</f>
        <v>1</v>
      </c>
      <c r="AB2142">
        <f ca="1">IF(OR(ISBLANK(K2142),ISBLANK(Q2142),K2142="",Q2142=""),"",IF(K2142=Q2142,1,0))</f>
        <v>1</v>
      </c>
      <c r="AC2142" s="23" t="str">
        <f t="shared" ca="1" si="33"/>
        <v/>
      </c>
    </row>
    <row r="2143" spans="1:29" x14ac:dyDescent="0.25">
      <c r="A2143" s="23">
        <v>2142</v>
      </c>
      <c r="B2143">
        <v>1052</v>
      </c>
      <c r="C2143" t="str">
        <f ca="1">IFERROR(VLOOKUP($B2143,INDIRECT(nfl_game_result),MATCH(C$1,INDIRECT(nfl_game_result_header),0),FALSE),"error")</f>
        <v>2015_17_WAS@DAL</v>
      </c>
      <c r="D2143">
        <f ca="1">IFERROR(IF(ISBLANK(VLOOKUP($B2143,INDIRECT(nfl_game_result),MATCH(D$1,INDIRECT(nfl_game_result_header),0),FALSE)),"",VLOOKUP($B2143,INDIRECT(nfl_game_result),MATCH(D$1,INDIRECT(nfl_game_result_header),0),FALSE)),"error")</f>
        <v>-3</v>
      </c>
      <c r="E2143">
        <f ca="1">IFERROR(IF(ISBLANK(VLOOKUP($B2143,INDIRECT(nfl_game_result),MATCH(E$1,INDIRECT(nfl_game_result_header),0),FALSE)),"",VLOOKUP($B2143,INDIRECT(nfl_game_result),MATCH(E$1,INDIRECT(nfl_game_result_header),0),FALSE)),"error")</f>
        <v>-4</v>
      </c>
      <c r="F2143" s="23" t="str">
        <f ca="1">IFERROR(IF(ISBLANK(VLOOKUP($B2143,INDIRECT(nfl_game_result),MATCH(F$1,INDIRECT(nfl_game_result_header),0),FALSE)),"",VLOOKUP($B2143,INDIRECT(nfl_game_result),MATCH(F$1,INDIRECT(nfl_game_result_header),0),FALSE)),"error")</f>
        <v/>
      </c>
      <c r="G2143" s="23" t="str">
        <f ca="1">IFERROR(IF(ISBLANK(VLOOKUP($B2143,INDIRECT(nfl_game_result),MATCH(G$1,INDIRECT(nfl_game_result_header),0),FALSE)),"",VLOOKUP($B2143,INDIRECT(nfl_game_result),MATCH(G$1,INDIRECT(nfl_game_result_header),0),FALSE)),"error")</f>
        <v/>
      </c>
      <c r="H2143">
        <f ca="1">IFERROR(IF(ISBLANK(VLOOKUP($B2143,INDIRECT(nfl_game_result),MATCH(H$1,INDIRECT(nfl_game_result_header),0),FALSE)),"",VLOOKUP($B2143,INDIRECT(nfl_game_result),MATCH(H$1,INDIRECT(nfl_game_result_header),0),FALSE)),"error")</f>
        <v>23</v>
      </c>
      <c r="I2143">
        <f ca="1">IFERROR(IF(ISBLANK(VLOOKUP($B2143,INDIRECT(nfl_game_result),MATCH(I$1,INDIRECT(nfl_game_result_header),0),FALSE)),"",VLOOKUP($B2143,INDIRECT(nfl_game_result),MATCH(I$1,INDIRECT(nfl_game_result_header),0),FALSE)),"error")</f>
        <v>34</v>
      </c>
      <c r="J2143" t="str">
        <f ca="1">IFERROR(IF(ISBLANK(VLOOKUP($B2143,INDIRECT(nfl_game_result),MATCH(J$1,INDIRECT(nfl_game_result_header),0),FALSE)),"",VLOOKUP($B2143,INDIRECT(nfl_game_result),MATCH(J$1,INDIRECT(nfl_game_result_header),0),FALSE)),"error")</f>
        <v>WAS</v>
      </c>
      <c r="K2143" t="str">
        <f ca="1">IFERROR(IF(ISBLANK(VLOOKUP($B2143,INDIRECT(nfl_game_result),MATCH(K$1,INDIRECT(nfl_game_result_header),0),FALSE)),"",VLOOKUP($B2143,INDIRECT(nfl_game_result),MATCH(K$1,INDIRECT(nfl_game_result_header),0),FALSE)),"error")</f>
        <v>WAS</v>
      </c>
      <c r="L2143" s="23" t="str">
        <f ca="1">IFERROR(IF(ISBLANK(VLOOKUP($B2143,INDIRECT(nfl_game_result),MATCH(L$1,INDIRECT(nfl_game_result_header),0),FALSE)),"",VLOOKUP($B2143,INDIRECT(nfl_game_result),MATCH(L$1,INDIRECT(nfl_game_result_header),0),FALSE)),"error")</f>
        <v/>
      </c>
      <c r="M2143" t="s">
        <v>14</v>
      </c>
      <c r="N2143">
        <v>2</v>
      </c>
      <c r="O2143" t="s">
        <v>71</v>
      </c>
      <c r="P2143">
        <v>15</v>
      </c>
      <c r="Q2143" t="s">
        <v>71</v>
      </c>
      <c r="V2143" s="23" t="s">
        <v>416</v>
      </c>
      <c r="W2143">
        <f ca="1">VALUE(LEFT(C2143, 4))</f>
        <v>2015</v>
      </c>
      <c r="X2143">
        <f ca="1">VALUE(MID(C2143,6,FIND("_",C2143,6)-6))</f>
        <v>17</v>
      </c>
      <c r="Y2143">
        <f ca="1">IF(NOT(OR(ISBLANK(D2143),ISBLANK(E2143),D2143="",E2143="")),D2143-E2143,"")</f>
        <v>1</v>
      </c>
      <c r="Z2143">
        <f ca="1">IF(OR(NOT(ISNUMBER(D2143)),ISBLANK(D2143),D2143="",ISBLANK(N2143)),"",ABS(D2143-N2143))</f>
        <v>5</v>
      </c>
      <c r="AA2143">
        <f ca="1">IF(OR(ISBLANK(J2143),ISBLANK(O2143),J2143="",O2143=""),"",IF(J2143=O2143,1,0))</f>
        <v>0</v>
      </c>
      <c r="AB2143">
        <f ca="1">IF(OR(ISBLANK(K2143),ISBLANK(Q2143),K2143="",Q2143=""),"",IF(K2143=Q2143,1,0))</f>
        <v>0</v>
      </c>
      <c r="AC2143" s="23" t="str">
        <f t="shared" ca="1" si="33"/>
        <v/>
      </c>
    </row>
    <row r="2144" spans="1:29" x14ac:dyDescent="0.25">
      <c r="A2144" s="23">
        <v>2143</v>
      </c>
      <c r="B2144">
        <v>1053</v>
      </c>
      <c r="C2144" t="str">
        <f ca="1">IFERROR(VLOOKUP($B2144,INDIRECT(nfl_game_result),MATCH(C$1,INDIRECT(nfl_game_result_header),0),FALSE),"error")</f>
        <v>2015_17_DET@CHI</v>
      </c>
      <c r="D2144">
        <f ca="1">IFERROR(IF(ISBLANK(VLOOKUP($B2144,INDIRECT(nfl_game_result),MATCH(D$1,INDIRECT(nfl_game_result_header),0),FALSE)),"",VLOOKUP($B2144,INDIRECT(nfl_game_result),MATCH(D$1,INDIRECT(nfl_game_result_header),0),FALSE)),"error")</f>
        <v>-1</v>
      </c>
      <c r="E2144">
        <f ca="1">IFERROR(IF(ISBLANK(VLOOKUP($B2144,INDIRECT(nfl_game_result),MATCH(E$1,INDIRECT(nfl_game_result_header),0),FALSE)),"",VLOOKUP($B2144,INDIRECT(nfl_game_result),MATCH(E$1,INDIRECT(nfl_game_result_header),0),FALSE)),"error")</f>
        <v>1</v>
      </c>
      <c r="F2144" s="23" t="str">
        <f ca="1">IFERROR(IF(ISBLANK(VLOOKUP($B2144,INDIRECT(nfl_game_result),MATCH(F$1,INDIRECT(nfl_game_result_header),0),FALSE)),"",VLOOKUP($B2144,INDIRECT(nfl_game_result),MATCH(F$1,INDIRECT(nfl_game_result_header),0),FALSE)),"error")</f>
        <v/>
      </c>
      <c r="G2144" s="23" t="str">
        <f ca="1">IFERROR(IF(ISBLANK(VLOOKUP($B2144,INDIRECT(nfl_game_result),MATCH(G$1,INDIRECT(nfl_game_result_header),0),FALSE)),"",VLOOKUP($B2144,INDIRECT(nfl_game_result),MATCH(G$1,INDIRECT(nfl_game_result_header),0),FALSE)),"error")</f>
        <v/>
      </c>
      <c r="H2144">
        <f ca="1">IFERROR(IF(ISBLANK(VLOOKUP($B2144,INDIRECT(nfl_game_result),MATCH(H$1,INDIRECT(nfl_game_result_header),0),FALSE)),"",VLOOKUP($B2144,INDIRECT(nfl_game_result),MATCH(H$1,INDIRECT(nfl_game_result_header),0),FALSE)),"error")</f>
        <v>20</v>
      </c>
      <c r="I2144">
        <f ca="1">IFERROR(IF(ISBLANK(VLOOKUP($B2144,INDIRECT(nfl_game_result),MATCH(I$1,INDIRECT(nfl_game_result_header),0),FALSE)),"",VLOOKUP($B2144,INDIRECT(nfl_game_result),MATCH(I$1,INDIRECT(nfl_game_result_header),0),FALSE)),"error")</f>
        <v>24</v>
      </c>
      <c r="J2144" t="str">
        <f ca="1">IFERROR(IF(ISBLANK(VLOOKUP($B2144,INDIRECT(nfl_game_result),MATCH(J$1,INDIRECT(nfl_game_result_header),0),FALSE)),"",VLOOKUP($B2144,INDIRECT(nfl_game_result),MATCH(J$1,INDIRECT(nfl_game_result_header),0),FALSE)),"error")</f>
        <v>DET</v>
      </c>
      <c r="K2144" t="str">
        <f ca="1">IFERROR(IF(ISBLANK(VLOOKUP($B2144,INDIRECT(nfl_game_result),MATCH(K$1,INDIRECT(nfl_game_result_header),0),FALSE)),"",VLOOKUP($B2144,INDIRECT(nfl_game_result),MATCH(K$1,INDIRECT(nfl_game_result_header),0),FALSE)),"error")</f>
        <v>DET</v>
      </c>
      <c r="L2144" s="23" t="str">
        <f ca="1">IFERROR(IF(ISBLANK(VLOOKUP($B2144,INDIRECT(nfl_game_result),MATCH(L$1,INDIRECT(nfl_game_result_header),0),FALSE)),"",VLOOKUP($B2144,INDIRECT(nfl_game_result),MATCH(L$1,INDIRECT(nfl_game_result_header),0),FALSE)),"error")</f>
        <v/>
      </c>
      <c r="M2144" t="s">
        <v>14</v>
      </c>
      <c r="N2144">
        <v>3</v>
      </c>
      <c r="O2144" t="s">
        <v>68</v>
      </c>
      <c r="P2144">
        <v>14</v>
      </c>
      <c r="Q2144" t="s">
        <v>68</v>
      </c>
      <c r="V2144" s="23" t="s">
        <v>416</v>
      </c>
      <c r="W2144">
        <f ca="1">VALUE(LEFT(C2144, 4))</f>
        <v>2015</v>
      </c>
      <c r="X2144">
        <f ca="1">VALUE(MID(C2144,6,FIND("_",C2144,6)-6))</f>
        <v>17</v>
      </c>
      <c r="Y2144">
        <f ca="1">IF(NOT(OR(ISBLANK(D2144),ISBLANK(E2144),D2144="",E2144="")),D2144-E2144,"")</f>
        <v>-2</v>
      </c>
      <c r="Z2144">
        <f ca="1">IF(OR(NOT(ISNUMBER(D2144)),ISBLANK(D2144),D2144="",ISBLANK(N2144)),"",ABS(D2144-N2144))</f>
        <v>4</v>
      </c>
      <c r="AA2144">
        <f ca="1">IF(OR(ISBLANK(J2144),ISBLANK(O2144),J2144="",O2144=""),"",IF(J2144=O2144,1,0))</f>
        <v>0</v>
      </c>
      <c r="AB2144">
        <f ca="1">IF(OR(ISBLANK(K2144),ISBLANK(Q2144),K2144="",Q2144=""),"",IF(K2144=Q2144,1,0))</f>
        <v>0</v>
      </c>
      <c r="AC2144" s="23" t="str">
        <f t="shared" ca="1" si="33"/>
        <v/>
      </c>
    </row>
    <row r="2145" spans="1:29" x14ac:dyDescent="0.25">
      <c r="A2145" s="23">
        <v>2144</v>
      </c>
      <c r="B2145">
        <v>1054</v>
      </c>
      <c r="C2145" t="str">
        <f ca="1">IFERROR(VLOOKUP($B2145,INDIRECT(nfl_game_result),MATCH(C$1,INDIRECT(nfl_game_result_header),0),FALSE),"error")</f>
        <v>2015_17_MIN@GBY</v>
      </c>
      <c r="D2145">
        <f ca="1">IFERROR(IF(ISBLANK(VLOOKUP($B2145,INDIRECT(nfl_game_result),MATCH(D$1,INDIRECT(nfl_game_result_header),0),FALSE)),"",VLOOKUP($B2145,INDIRECT(nfl_game_result),MATCH(D$1,INDIRECT(nfl_game_result_header),0),FALSE)),"error")</f>
        <v>-3</v>
      </c>
      <c r="E2145">
        <f ca="1">IFERROR(IF(ISBLANK(VLOOKUP($B2145,INDIRECT(nfl_game_result),MATCH(E$1,INDIRECT(nfl_game_result_header),0),FALSE)),"",VLOOKUP($B2145,INDIRECT(nfl_game_result),MATCH(E$1,INDIRECT(nfl_game_result_header),0),FALSE)),"error")</f>
        <v>-3</v>
      </c>
      <c r="F2145" s="23" t="str">
        <f ca="1">IFERROR(IF(ISBLANK(VLOOKUP($B2145,INDIRECT(nfl_game_result),MATCH(F$1,INDIRECT(nfl_game_result_header),0),FALSE)),"",VLOOKUP($B2145,INDIRECT(nfl_game_result),MATCH(F$1,INDIRECT(nfl_game_result_header),0),FALSE)),"error")</f>
        <v/>
      </c>
      <c r="G2145" s="23" t="str">
        <f ca="1">IFERROR(IF(ISBLANK(VLOOKUP($B2145,INDIRECT(nfl_game_result),MATCH(G$1,INDIRECT(nfl_game_result_header),0),FALSE)),"",VLOOKUP($B2145,INDIRECT(nfl_game_result),MATCH(G$1,INDIRECT(nfl_game_result_header),0),FALSE)),"error")</f>
        <v/>
      </c>
      <c r="H2145">
        <f ca="1">IFERROR(IF(ISBLANK(VLOOKUP($B2145,INDIRECT(nfl_game_result),MATCH(H$1,INDIRECT(nfl_game_result_header),0),FALSE)),"",VLOOKUP($B2145,INDIRECT(nfl_game_result),MATCH(H$1,INDIRECT(nfl_game_result_header),0),FALSE)),"error")</f>
        <v>13</v>
      </c>
      <c r="I2145">
        <f ca="1">IFERROR(IF(ISBLANK(VLOOKUP($B2145,INDIRECT(nfl_game_result),MATCH(I$1,INDIRECT(nfl_game_result_header),0),FALSE)),"",VLOOKUP($B2145,INDIRECT(nfl_game_result),MATCH(I$1,INDIRECT(nfl_game_result_header),0),FALSE)),"error")</f>
        <v>20</v>
      </c>
      <c r="J2145" t="str">
        <f ca="1">IFERROR(IF(ISBLANK(VLOOKUP($B2145,INDIRECT(nfl_game_result),MATCH(J$1,INDIRECT(nfl_game_result_header),0),FALSE)),"",VLOOKUP($B2145,INDIRECT(nfl_game_result),MATCH(J$1,INDIRECT(nfl_game_result_header),0),FALSE)),"error")</f>
        <v>MIN</v>
      </c>
      <c r="K2145" t="str">
        <f ca="1">IFERROR(IF(ISBLANK(VLOOKUP($B2145,INDIRECT(nfl_game_result),MATCH(K$1,INDIRECT(nfl_game_result_header),0),FALSE)),"",VLOOKUP($B2145,INDIRECT(nfl_game_result),MATCH(K$1,INDIRECT(nfl_game_result_header),0),FALSE)),"error")</f>
        <v>MIN</v>
      </c>
      <c r="L2145" s="23" t="str">
        <f ca="1">IFERROR(IF(ISBLANK(VLOOKUP($B2145,INDIRECT(nfl_game_result),MATCH(L$1,INDIRECT(nfl_game_result_header),0),FALSE)),"",VLOOKUP($B2145,INDIRECT(nfl_game_result),MATCH(L$1,INDIRECT(nfl_game_result_header),0),FALSE)),"error")</f>
        <v/>
      </c>
      <c r="M2145" t="s">
        <v>14</v>
      </c>
      <c r="N2145">
        <v>-3.5</v>
      </c>
      <c r="O2145" t="s">
        <v>80</v>
      </c>
      <c r="P2145">
        <v>9</v>
      </c>
      <c r="Q2145" t="s">
        <v>80</v>
      </c>
      <c r="V2145" s="23" t="s">
        <v>416</v>
      </c>
      <c r="W2145">
        <f ca="1">VALUE(LEFT(C2145, 4))</f>
        <v>2015</v>
      </c>
      <c r="X2145">
        <f ca="1">VALUE(MID(C2145,6,FIND("_",C2145,6)-6))</f>
        <v>17</v>
      </c>
      <c r="Y2145">
        <f ca="1">IF(NOT(OR(ISBLANK(D2145),ISBLANK(E2145),D2145="",E2145="")),D2145-E2145,"")</f>
        <v>0</v>
      </c>
      <c r="Z2145">
        <f ca="1">IF(OR(NOT(ISNUMBER(D2145)),ISBLANK(D2145),D2145="",ISBLANK(N2145)),"",ABS(D2145-N2145))</f>
        <v>0.5</v>
      </c>
      <c r="AA2145">
        <f ca="1">IF(OR(ISBLANK(J2145),ISBLANK(O2145),J2145="",O2145=""),"",IF(J2145=O2145,1,0))</f>
        <v>1</v>
      </c>
      <c r="AB2145">
        <f ca="1">IF(OR(ISBLANK(K2145),ISBLANK(Q2145),K2145="",Q2145=""),"",IF(K2145=Q2145,1,0))</f>
        <v>1</v>
      </c>
      <c r="AC2145" s="23" t="str">
        <f t="shared" ca="1" si="33"/>
        <v/>
      </c>
    </row>
    <row r="2146" spans="1:29" x14ac:dyDescent="0.25">
      <c r="A2146" s="23">
        <v>2145</v>
      </c>
      <c r="B2146">
        <v>1055</v>
      </c>
      <c r="C2146" t="str">
        <f ca="1">IFERROR(VLOOKUP($B2146,INDIRECT(nfl_game_result),MATCH(C$1,INDIRECT(nfl_game_result_header),0),FALSE),"error")</f>
        <v>2015_17_SD@DEN</v>
      </c>
      <c r="D2146">
        <f ca="1">IFERROR(IF(ISBLANK(VLOOKUP($B2146,INDIRECT(nfl_game_result),MATCH(D$1,INDIRECT(nfl_game_result_header),0),FALSE)),"",VLOOKUP($B2146,INDIRECT(nfl_game_result),MATCH(D$1,INDIRECT(nfl_game_result_header),0),FALSE)),"error")</f>
        <v>-7.5</v>
      </c>
      <c r="E2146">
        <f ca="1">IFERROR(IF(ISBLANK(VLOOKUP($B2146,INDIRECT(nfl_game_result),MATCH(E$1,INDIRECT(nfl_game_result_header),0),FALSE)),"",VLOOKUP($B2146,INDIRECT(nfl_game_result),MATCH(E$1,INDIRECT(nfl_game_result_header),0),FALSE)),"error")</f>
        <v>-9.5</v>
      </c>
      <c r="F2146" s="23" t="str">
        <f ca="1">IFERROR(IF(ISBLANK(VLOOKUP($B2146,INDIRECT(nfl_game_result),MATCH(F$1,INDIRECT(nfl_game_result_header),0),FALSE)),"",VLOOKUP($B2146,INDIRECT(nfl_game_result),MATCH(F$1,INDIRECT(nfl_game_result_header),0),FALSE)),"error")</f>
        <v/>
      </c>
      <c r="G2146" s="23" t="str">
        <f ca="1">IFERROR(IF(ISBLANK(VLOOKUP($B2146,INDIRECT(nfl_game_result),MATCH(G$1,INDIRECT(nfl_game_result_header),0),FALSE)),"",VLOOKUP($B2146,INDIRECT(nfl_game_result),MATCH(G$1,INDIRECT(nfl_game_result_header),0),FALSE)),"error")</f>
        <v/>
      </c>
      <c r="H2146">
        <f ca="1">IFERROR(IF(ISBLANK(VLOOKUP($B2146,INDIRECT(nfl_game_result),MATCH(H$1,INDIRECT(nfl_game_result_header),0),FALSE)),"",VLOOKUP($B2146,INDIRECT(nfl_game_result),MATCH(H$1,INDIRECT(nfl_game_result_header),0),FALSE)),"error")</f>
        <v>27</v>
      </c>
      <c r="I2146">
        <f ca="1">IFERROR(IF(ISBLANK(VLOOKUP($B2146,INDIRECT(nfl_game_result),MATCH(I$1,INDIRECT(nfl_game_result_header),0),FALSE)),"",VLOOKUP($B2146,INDIRECT(nfl_game_result),MATCH(I$1,INDIRECT(nfl_game_result_header),0),FALSE)),"error")</f>
        <v>20</v>
      </c>
      <c r="J2146" t="str">
        <f ca="1">IFERROR(IF(ISBLANK(VLOOKUP($B2146,INDIRECT(nfl_game_result),MATCH(J$1,INDIRECT(nfl_game_result_header),0),FALSE)),"",VLOOKUP($B2146,INDIRECT(nfl_game_result),MATCH(J$1,INDIRECT(nfl_game_result_header),0),FALSE)),"error")</f>
        <v>SD</v>
      </c>
      <c r="K2146" t="str">
        <f ca="1">IFERROR(IF(ISBLANK(VLOOKUP($B2146,INDIRECT(nfl_game_result),MATCH(K$1,INDIRECT(nfl_game_result_header),0),FALSE)),"",VLOOKUP($B2146,INDIRECT(nfl_game_result),MATCH(K$1,INDIRECT(nfl_game_result_header),0),FALSE)),"error")</f>
        <v>DEN</v>
      </c>
      <c r="L2146" s="23" t="str">
        <f ca="1">IFERROR(IF(ISBLANK(VLOOKUP($B2146,INDIRECT(nfl_game_result),MATCH(L$1,INDIRECT(nfl_game_result_header),0),FALSE)),"",VLOOKUP($B2146,INDIRECT(nfl_game_result),MATCH(L$1,INDIRECT(nfl_game_result_header),0),FALSE)),"error")</f>
        <v/>
      </c>
      <c r="M2146" t="s">
        <v>14</v>
      </c>
      <c r="N2146">
        <v>-7.5</v>
      </c>
      <c r="O2146" t="s">
        <v>88</v>
      </c>
      <c r="P2146">
        <v>13</v>
      </c>
      <c r="Q2146" t="s">
        <v>72</v>
      </c>
      <c r="V2146" s="23" t="s">
        <v>416</v>
      </c>
      <c r="W2146">
        <f ca="1">VALUE(LEFT(C2146, 4))</f>
        <v>2015</v>
      </c>
      <c r="X2146">
        <f ca="1">VALUE(MID(C2146,6,FIND("_",C2146,6)-6))</f>
        <v>17</v>
      </c>
      <c r="Y2146">
        <f ca="1">IF(NOT(OR(ISBLANK(D2146),ISBLANK(E2146),D2146="",E2146="")),D2146-E2146,"")</f>
        <v>2</v>
      </c>
      <c r="Z2146">
        <f ca="1">IF(OR(NOT(ISNUMBER(D2146)),ISBLANK(D2146),D2146="",ISBLANK(N2146)),"",ABS(D2146-N2146))</f>
        <v>0</v>
      </c>
      <c r="AA2146">
        <f ca="1">IF(OR(ISBLANK(J2146),ISBLANK(O2146),J2146="",O2146=""),"",IF(J2146=O2146,1,0))</f>
        <v>1</v>
      </c>
      <c r="AB2146">
        <f ca="1">IF(OR(ISBLANK(K2146),ISBLANK(Q2146),K2146="",Q2146=""),"",IF(K2146=Q2146,1,0))</f>
        <v>1</v>
      </c>
      <c r="AC2146" s="23" t="str">
        <f t="shared" ca="1" si="33"/>
        <v/>
      </c>
    </row>
    <row r="2147" spans="1:29" x14ac:dyDescent="0.25">
      <c r="A2147" s="23">
        <v>2146</v>
      </c>
      <c r="B2147">
        <v>1056</v>
      </c>
      <c r="C2147" t="str">
        <f ca="1">IFERROR(VLOOKUP($B2147,INDIRECT(nfl_game_result),MATCH(C$1,INDIRECT(nfl_game_result_header),0),FALSE),"error")</f>
        <v>2015_17_SEA@ARI</v>
      </c>
      <c r="D2147">
        <f ca="1">IFERROR(IF(ISBLANK(VLOOKUP($B2147,INDIRECT(nfl_game_result),MATCH(D$1,INDIRECT(nfl_game_result_header),0),FALSE)),"",VLOOKUP($B2147,INDIRECT(nfl_game_result),MATCH(D$1,INDIRECT(nfl_game_result_header),0),FALSE)),"error")</f>
        <v>-3.5</v>
      </c>
      <c r="E2147">
        <f ca="1">IFERROR(IF(ISBLANK(VLOOKUP($B2147,INDIRECT(nfl_game_result),MATCH(E$1,INDIRECT(nfl_game_result_header),0),FALSE)),"",VLOOKUP($B2147,INDIRECT(nfl_game_result),MATCH(E$1,INDIRECT(nfl_game_result_header),0),FALSE)),"error")</f>
        <v>-6.5</v>
      </c>
      <c r="F2147" s="23" t="str">
        <f ca="1">IFERROR(IF(ISBLANK(VLOOKUP($B2147,INDIRECT(nfl_game_result),MATCH(F$1,INDIRECT(nfl_game_result_header),0),FALSE)),"",VLOOKUP($B2147,INDIRECT(nfl_game_result),MATCH(F$1,INDIRECT(nfl_game_result_header),0),FALSE)),"error")</f>
        <v/>
      </c>
      <c r="G2147" s="23" t="str">
        <f ca="1">IFERROR(IF(ISBLANK(VLOOKUP($B2147,INDIRECT(nfl_game_result),MATCH(G$1,INDIRECT(nfl_game_result_header),0),FALSE)),"",VLOOKUP($B2147,INDIRECT(nfl_game_result),MATCH(G$1,INDIRECT(nfl_game_result_header),0),FALSE)),"error")</f>
        <v/>
      </c>
      <c r="H2147">
        <f ca="1">IFERROR(IF(ISBLANK(VLOOKUP($B2147,INDIRECT(nfl_game_result),MATCH(H$1,INDIRECT(nfl_game_result_header),0),FALSE)),"",VLOOKUP($B2147,INDIRECT(nfl_game_result),MATCH(H$1,INDIRECT(nfl_game_result_header),0),FALSE)),"error")</f>
        <v>6</v>
      </c>
      <c r="I2147">
        <f ca="1">IFERROR(IF(ISBLANK(VLOOKUP($B2147,INDIRECT(nfl_game_result),MATCH(I$1,INDIRECT(nfl_game_result_header),0),FALSE)),"",VLOOKUP($B2147,INDIRECT(nfl_game_result),MATCH(I$1,INDIRECT(nfl_game_result_header),0),FALSE)),"error")</f>
        <v>36</v>
      </c>
      <c r="J2147" t="str">
        <f ca="1">IFERROR(IF(ISBLANK(VLOOKUP($B2147,INDIRECT(nfl_game_result),MATCH(J$1,INDIRECT(nfl_game_result_header),0),FALSE)),"",VLOOKUP($B2147,INDIRECT(nfl_game_result),MATCH(J$1,INDIRECT(nfl_game_result_header),0),FALSE)),"error")</f>
        <v>SEA</v>
      </c>
      <c r="K2147" t="str">
        <f ca="1">IFERROR(IF(ISBLANK(VLOOKUP($B2147,INDIRECT(nfl_game_result),MATCH(K$1,INDIRECT(nfl_game_result_header),0),FALSE)),"",VLOOKUP($B2147,INDIRECT(nfl_game_result),MATCH(K$1,INDIRECT(nfl_game_result_header),0),FALSE)),"error")</f>
        <v>SEA</v>
      </c>
      <c r="L2147" s="23" t="str">
        <f ca="1">IFERROR(IF(ISBLANK(VLOOKUP($B2147,INDIRECT(nfl_game_result),MATCH(L$1,INDIRECT(nfl_game_result_header),0),FALSE)),"",VLOOKUP($B2147,INDIRECT(nfl_game_result),MATCH(L$1,INDIRECT(nfl_game_result_header),0),FALSE)),"error")</f>
        <v/>
      </c>
      <c r="M2147" t="s">
        <v>14</v>
      </c>
      <c r="N2147">
        <v>-4</v>
      </c>
      <c r="O2147" t="s">
        <v>64</v>
      </c>
      <c r="P2147">
        <v>8</v>
      </c>
      <c r="Q2147" t="s">
        <v>64</v>
      </c>
      <c r="V2147" s="23" t="s">
        <v>416</v>
      </c>
      <c r="W2147">
        <f ca="1">VALUE(LEFT(C2147, 4))</f>
        <v>2015</v>
      </c>
      <c r="X2147">
        <f ca="1">VALUE(MID(C2147,6,FIND("_",C2147,6)-6))</f>
        <v>17</v>
      </c>
      <c r="Y2147">
        <f ca="1">IF(NOT(OR(ISBLANK(D2147),ISBLANK(E2147),D2147="",E2147="")),D2147-E2147,"")</f>
        <v>3</v>
      </c>
      <c r="Z2147">
        <f ca="1">IF(OR(NOT(ISNUMBER(D2147)),ISBLANK(D2147),D2147="",ISBLANK(N2147)),"",ABS(D2147-N2147))</f>
        <v>0.5</v>
      </c>
      <c r="AA2147">
        <f ca="1">IF(OR(ISBLANK(J2147),ISBLANK(O2147),J2147="",O2147=""),"",IF(J2147=O2147,1,0))</f>
        <v>0</v>
      </c>
      <c r="AB2147">
        <f ca="1">IF(OR(ISBLANK(K2147),ISBLANK(Q2147),K2147="",Q2147=""),"",IF(K2147=Q2147,1,0))</f>
        <v>0</v>
      </c>
      <c r="AC2147" s="23" t="str">
        <f t="shared" ca="1" si="33"/>
        <v/>
      </c>
    </row>
    <row r="2148" spans="1:29" x14ac:dyDescent="0.25">
      <c r="A2148" s="23">
        <v>2147</v>
      </c>
      <c r="B2148">
        <v>1057</v>
      </c>
      <c r="C2148" t="str">
        <f ca="1">IFERROR(VLOOKUP($B2148,INDIRECT(nfl_game_result),MATCH(C$1,INDIRECT(nfl_game_result_header),0),FALSE),"error")</f>
        <v>2015_17_STL@SFO</v>
      </c>
      <c r="D2148">
        <f ca="1">IFERROR(IF(ISBLANK(VLOOKUP($B2148,INDIRECT(nfl_game_result),MATCH(D$1,INDIRECT(nfl_game_result_header),0),FALSE)),"",VLOOKUP($B2148,INDIRECT(nfl_game_result),MATCH(D$1,INDIRECT(nfl_game_result_header),0),FALSE)),"error")</f>
        <v>3.5</v>
      </c>
      <c r="E2148">
        <f ca="1">IFERROR(IF(ISBLANK(VLOOKUP($B2148,INDIRECT(nfl_game_result),MATCH(E$1,INDIRECT(nfl_game_result_header),0),FALSE)),"",VLOOKUP($B2148,INDIRECT(nfl_game_result),MATCH(E$1,INDIRECT(nfl_game_result_header),0),FALSE)),"error")</f>
        <v>3.5</v>
      </c>
      <c r="F2148" s="23" t="str">
        <f ca="1">IFERROR(IF(ISBLANK(VLOOKUP($B2148,INDIRECT(nfl_game_result),MATCH(F$1,INDIRECT(nfl_game_result_header),0),FALSE)),"",VLOOKUP($B2148,INDIRECT(nfl_game_result),MATCH(F$1,INDIRECT(nfl_game_result_header),0),FALSE)),"error")</f>
        <v/>
      </c>
      <c r="G2148" s="23" t="str">
        <f ca="1">IFERROR(IF(ISBLANK(VLOOKUP($B2148,INDIRECT(nfl_game_result),MATCH(G$1,INDIRECT(nfl_game_result_header),0),FALSE)),"",VLOOKUP($B2148,INDIRECT(nfl_game_result),MATCH(G$1,INDIRECT(nfl_game_result_header),0),FALSE)),"error")</f>
        <v/>
      </c>
      <c r="H2148">
        <f ca="1">IFERROR(IF(ISBLANK(VLOOKUP($B2148,INDIRECT(nfl_game_result),MATCH(H$1,INDIRECT(nfl_game_result_header),0),FALSE)),"",VLOOKUP($B2148,INDIRECT(nfl_game_result),MATCH(H$1,INDIRECT(nfl_game_result_header),0),FALSE)),"error")</f>
        <v>19</v>
      </c>
      <c r="I2148">
        <f ca="1">IFERROR(IF(ISBLANK(VLOOKUP($B2148,INDIRECT(nfl_game_result),MATCH(I$1,INDIRECT(nfl_game_result_header),0),FALSE)),"",VLOOKUP($B2148,INDIRECT(nfl_game_result),MATCH(I$1,INDIRECT(nfl_game_result_header),0),FALSE)),"error")</f>
        <v>16</v>
      </c>
      <c r="J2148" t="str">
        <f ca="1">IFERROR(IF(ISBLANK(VLOOKUP($B2148,INDIRECT(nfl_game_result),MATCH(J$1,INDIRECT(nfl_game_result_header),0),FALSE)),"",VLOOKUP($B2148,INDIRECT(nfl_game_result),MATCH(J$1,INDIRECT(nfl_game_result_header),0),FALSE)),"error")</f>
        <v>SFO</v>
      </c>
      <c r="K2148" t="str">
        <f ca="1">IFERROR(IF(ISBLANK(VLOOKUP($B2148,INDIRECT(nfl_game_result),MATCH(K$1,INDIRECT(nfl_game_result_header),0),FALSE)),"",VLOOKUP($B2148,INDIRECT(nfl_game_result),MATCH(K$1,INDIRECT(nfl_game_result_header),0),FALSE)),"error")</f>
        <v>SFO</v>
      </c>
      <c r="L2148" s="23" t="str">
        <f ca="1">IFERROR(IF(ISBLANK(VLOOKUP($B2148,INDIRECT(nfl_game_result),MATCH(L$1,INDIRECT(nfl_game_result_header),0),FALSE)),"",VLOOKUP($B2148,INDIRECT(nfl_game_result),MATCH(L$1,INDIRECT(nfl_game_result_header),0),FALSE)),"error")</f>
        <v/>
      </c>
      <c r="M2148" t="s">
        <v>14</v>
      </c>
      <c r="N2148">
        <v>2</v>
      </c>
      <c r="O2148" t="s">
        <v>333</v>
      </c>
      <c r="P2148">
        <v>1</v>
      </c>
      <c r="Q2148" t="s">
        <v>333</v>
      </c>
      <c r="V2148" s="23" t="s">
        <v>416</v>
      </c>
      <c r="W2148">
        <f ca="1">VALUE(LEFT(C2148, 4))</f>
        <v>2015</v>
      </c>
      <c r="X2148">
        <f ca="1">VALUE(MID(C2148,6,FIND("_",C2148,6)-6))</f>
        <v>17</v>
      </c>
      <c r="Y2148">
        <f ca="1">IF(NOT(OR(ISBLANK(D2148),ISBLANK(E2148),D2148="",E2148="")),D2148-E2148,"")</f>
        <v>0</v>
      </c>
      <c r="Z2148">
        <f ca="1">IF(OR(NOT(ISNUMBER(D2148)),ISBLANK(D2148),D2148="",ISBLANK(N2148)),"",ABS(D2148-N2148))</f>
        <v>1.5</v>
      </c>
      <c r="AA2148">
        <f ca="1">IF(OR(ISBLANK(J2148),ISBLANK(O2148),J2148="",O2148=""),"",IF(J2148=O2148,1,0))</f>
        <v>1</v>
      </c>
      <c r="AB2148">
        <f ca="1">IF(OR(ISBLANK(K2148),ISBLANK(Q2148),K2148="",Q2148=""),"",IF(K2148=Q2148,1,0))</f>
        <v>1</v>
      </c>
      <c r="AC2148" s="23" t="str">
        <f t="shared" ca="1" si="33"/>
        <v/>
      </c>
    </row>
    <row r="2149" spans="1:29" x14ac:dyDescent="0.25">
      <c r="A2149" s="23">
        <v>2148</v>
      </c>
      <c r="B2149">
        <v>1058</v>
      </c>
      <c r="C2149" t="str">
        <f ca="1">IFERROR(VLOOKUP($B2149,INDIRECT(nfl_game_result),MATCH(C$1,INDIRECT(nfl_game_result_header),0),FALSE),"error")</f>
        <v>2015_18_KCY@HOU</v>
      </c>
      <c r="D2149">
        <f ca="1">IFERROR(IF(ISBLANK(VLOOKUP($B2149,INDIRECT(nfl_game_result),MATCH(D$1,INDIRECT(nfl_game_result_header),0),FALSE)),"",VLOOKUP($B2149,INDIRECT(nfl_game_result),MATCH(D$1,INDIRECT(nfl_game_result_header),0),FALSE)),"error")</f>
        <v>3.5</v>
      </c>
      <c r="E2149">
        <f ca="1">IFERROR(IF(ISBLANK(VLOOKUP($B2149,INDIRECT(nfl_game_result),MATCH(E$1,INDIRECT(nfl_game_result_header),0),FALSE)),"",VLOOKUP($B2149,INDIRECT(nfl_game_result),MATCH(E$1,INDIRECT(nfl_game_result_header),0),FALSE)),"error")</f>
        <v>3</v>
      </c>
      <c r="F2149" s="23" t="str">
        <f ca="1">IFERROR(IF(ISBLANK(VLOOKUP($B2149,INDIRECT(nfl_game_result),MATCH(F$1,INDIRECT(nfl_game_result_header),0),FALSE)),"",VLOOKUP($B2149,INDIRECT(nfl_game_result),MATCH(F$1,INDIRECT(nfl_game_result_header),0),FALSE)),"error")</f>
        <v/>
      </c>
      <c r="G2149" s="23" t="str">
        <f ca="1">IFERROR(IF(ISBLANK(VLOOKUP($B2149,INDIRECT(nfl_game_result),MATCH(G$1,INDIRECT(nfl_game_result_header),0),FALSE)),"",VLOOKUP($B2149,INDIRECT(nfl_game_result),MATCH(G$1,INDIRECT(nfl_game_result_header),0),FALSE)),"error")</f>
        <v/>
      </c>
      <c r="H2149">
        <f ca="1">IFERROR(IF(ISBLANK(VLOOKUP($B2149,INDIRECT(nfl_game_result),MATCH(H$1,INDIRECT(nfl_game_result_header),0),FALSE)),"",VLOOKUP($B2149,INDIRECT(nfl_game_result),MATCH(H$1,INDIRECT(nfl_game_result_header),0),FALSE)),"error")</f>
        <v>0</v>
      </c>
      <c r="I2149">
        <f ca="1">IFERROR(IF(ISBLANK(VLOOKUP($B2149,INDIRECT(nfl_game_result),MATCH(I$1,INDIRECT(nfl_game_result_header),0),FALSE)),"",VLOOKUP($B2149,INDIRECT(nfl_game_result),MATCH(I$1,INDIRECT(nfl_game_result_header),0),FALSE)),"error")</f>
        <v>30</v>
      </c>
      <c r="J2149" t="str">
        <f ca="1">IFERROR(IF(ISBLANK(VLOOKUP($B2149,INDIRECT(nfl_game_result),MATCH(J$1,INDIRECT(nfl_game_result_header),0),FALSE)),"",VLOOKUP($B2149,INDIRECT(nfl_game_result),MATCH(J$1,INDIRECT(nfl_game_result_header),0),FALSE)),"error")</f>
        <v>KCY</v>
      </c>
      <c r="K2149" t="str">
        <f ca="1">IFERROR(IF(ISBLANK(VLOOKUP($B2149,INDIRECT(nfl_game_result),MATCH(K$1,INDIRECT(nfl_game_result_header),0),FALSE)),"",VLOOKUP($B2149,INDIRECT(nfl_game_result),MATCH(K$1,INDIRECT(nfl_game_result_header),0),FALSE)),"error")</f>
        <v>KCY</v>
      </c>
      <c r="L2149" s="23" t="str">
        <f ca="1">IFERROR(IF(ISBLANK(VLOOKUP($B2149,INDIRECT(nfl_game_result),MATCH(L$1,INDIRECT(nfl_game_result_header),0),FALSE)),"",VLOOKUP($B2149,INDIRECT(nfl_game_result),MATCH(L$1,INDIRECT(nfl_game_result_header),0),FALSE)),"error")</f>
        <v/>
      </c>
      <c r="M2149" t="s">
        <v>16</v>
      </c>
      <c r="N2149">
        <v>3</v>
      </c>
      <c r="O2149" t="s">
        <v>331</v>
      </c>
      <c r="P2149">
        <v>3</v>
      </c>
      <c r="Q2149" t="s">
        <v>331</v>
      </c>
      <c r="V2149" s="23" t="s">
        <v>416</v>
      </c>
      <c r="W2149">
        <f ca="1">VALUE(LEFT(C2149, 4))</f>
        <v>2015</v>
      </c>
      <c r="X2149">
        <f ca="1">VALUE(MID(C2149,6,FIND("_",C2149,6)-6))</f>
        <v>18</v>
      </c>
      <c r="Y2149">
        <f ca="1">IF(NOT(OR(ISBLANK(D2149),ISBLANK(E2149),D2149="",E2149="")),D2149-E2149,"")</f>
        <v>0.5</v>
      </c>
      <c r="Z2149">
        <f ca="1">IF(OR(NOT(ISNUMBER(D2149)),ISBLANK(D2149),D2149="",ISBLANK(N2149)),"",ABS(D2149-N2149))</f>
        <v>0.5</v>
      </c>
      <c r="AA2149">
        <f ca="1">IF(OR(ISBLANK(J2149),ISBLANK(O2149),J2149="",O2149=""),"",IF(J2149=O2149,1,0))</f>
        <v>1</v>
      </c>
      <c r="AB2149">
        <f ca="1">IF(OR(ISBLANK(K2149),ISBLANK(Q2149),K2149="",Q2149=""),"",IF(K2149=Q2149,1,0))</f>
        <v>1</v>
      </c>
      <c r="AC2149" s="23" t="str">
        <f t="shared" ca="1" si="33"/>
        <v/>
      </c>
    </row>
    <row r="2150" spans="1:29" x14ac:dyDescent="0.25">
      <c r="A2150" s="23">
        <v>2149</v>
      </c>
      <c r="B2150">
        <v>1059</v>
      </c>
      <c r="C2150" t="str">
        <f ca="1">IFERROR(VLOOKUP($B2150,INDIRECT(nfl_game_result),MATCH(C$1,INDIRECT(nfl_game_result_header),0),FALSE),"error")</f>
        <v>2015_18_PIT@CIN</v>
      </c>
      <c r="D2150">
        <f ca="1">IFERROR(IF(ISBLANK(VLOOKUP($B2150,INDIRECT(nfl_game_result),MATCH(D$1,INDIRECT(nfl_game_result_header),0),FALSE)),"",VLOOKUP($B2150,INDIRECT(nfl_game_result),MATCH(D$1,INDIRECT(nfl_game_result_header),0),FALSE)),"error")</f>
        <v>3</v>
      </c>
      <c r="E2150">
        <f ca="1">IFERROR(IF(ISBLANK(VLOOKUP($B2150,INDIRECT(nfl_game_result),MATCH(E$1,INDIRECT(nfl_game_result_header),0),FALSE)),"",VLOOKUP($B2150,INDIRECT(nfl_game_result),MATCH(E$1,INDIRECT(nfl_game_result_header),0),FALSE)),"error")</f>
        <v>3</v>
      </c>
      <c r="F2150" s="23" t="str">
        <f ca="1">IFERROR(IF(ISBLANK(VLOOKUP($B2150,INDIRECT(nfl_game_result),MATCH(F$1,INDIRECT(nfl_game_result_header),0),FALSE)),"",VLOOKUP($B2150,INDIRECT(nfl_game_result),MATCH(F$1,INDIRECT(nfl_game_result_header),0),FALSE)),"error")</f>
        <v/>
      </c>
      <c r="G2150" s="23" t="str">
        <f ca="1">IFERROR(IF(ISBLANK(VLOOKUP($B2150,INDIRECT(nfl_game_result),MATCH(G$1,INDIRECT(nfl_game_result_header),0),FALSE)),"",VLOOKUP($B2150,INDIRECT(nfl_game_result),MATCH(G$1,INDIRECT(nfl_game_result_header),0),FALSE)),"error")</f>
        <v/>
      </c>
      <c r="H2150">
        <f ca="1">IFERROR(IF(ISBLANK(VLOOKUP($B2150,INDIRECT(nfl_game_result),MATCH(H$1,INDIRECT(nfl_game_result_header),0),FALSE)),"",VLOOKUP($B2150,INDIRECT(nfl_game_result),MATCH(H$1,INDIRECT(nfl_game_result_header),0),FALSE)),"error")</f>
        <v>16</v>
      </c>
      <c r="I2150">
        <f ca="1">IFERROR(IF(ISBLANK(VLOOKUP($B2150,INDIRECT(nfl_game_result),MATCH(I$1,INDIRECT(nfl_game_result_header),0),FALSE)),"",VLOOKUP($B2150,INDIRECT(nfl_game_result),MATCH(I$1,INDIRECT(nfl_game_result_header),0),FALSE)),"error")</f>
        <v>18</v>
      </c>
      <c r="J2150" t="str">
        <f ca="1">IFERROR(IF(ISBLANK(VLOOKUP($B2150,INDIRECT(nfl_game_result),MATCH(J$1,INDIRECT(nfl_game_result_header),0),FALSE)),"",VLOOKUP($B2150,INDIRECT(nfl_game_result),MATCH(J$1,INDIRECT(nfl_game_result_header),0),FALSE)),"error")</f>
        <v>CIN</v>
      </c>
      <c r="K2150" t="str">
        <f ca="1">IFERROR(IF(ISBLANK(VLOOKUP($B2150,INDIRECT(nfl_game_result),MATCH(K$1,INDIRECT(nfl_game_result_header),0),FALSE)),"",VLOOKUP($B2150,INDIRECT(nfl_game_result),MATCH(K$1,INDIRECT(nfl_game_result_header),0),FALSE)),"error")</f>
        <v>PIT</v>
      </c>
      <c r="L2150" s="23" t="str">
        <f ca="1">IFERROR(IF(ISBLANK(VLOOKUP($B2150,INDIRECT(nfl_game_result),MATCH(L$1,INDIRECT(nfl_game_result_header),0),FALSE)),"",VLOOKUP($B2150,INDIRECT(nfl_game_result),MATCH(L$1,INDIRECT(nfl_game_result_header),0),FALSE)),"error")</f>
        <v/>
      </c>
      <c r="M2150" t="s">
        <v>16</v>
      </c>
      <c r="N2150">
        <v>3</v>
      </c>
      <c r="O2150" t="s">
        <v>87</v>
      </c>
      <c r="P2150">
        <v>1</v>
      </c>
      <c r="Q2150" t="s">
        <v>87</v>
      </c>
      <c r="V2150" s="23" t="s">
        <v>416</v>
      </c>
      <c r="W2150">
        <f ca="1">VALUE(LEFT(C2150, 4))</f>
        <v>2015</v>
      </c>
      <c r="X2150">
        <f ca="1">VALUE(MID(C2150,6,FIND("_",C2150,6)-6))</f>
        <v>18</v>
      </c>
      <c r="Y2150">
        <f ca="1">IF(NOT(OR(ISBLANK(D2150),ISBLANK(E2150),D2150="",E2150="")),D2150-E2150,"")</f>
        <v>0</v>
      </c>
      <c r="Z2150">
        <f ca="1">IF(OR(NOT(ISNUMBER(D2150)),ISBLANK(D2150),D2150="",ISBLANK(N2150)),"",ABS(D2150-N2150))</f>
        <v>0</v>
      </c>
      <c r="AA2150">
        <f ca="1">IF(OR(ISBLANK(J2150),ISBLANK(O2150),J2150="",O2150=""),"",IF(J2150=O2150,1,0))</f>
        <v>0</v>
      </c>
      <c r="AB2150">
        <f ca="1">IF(OR(ISBLANK(K2150),ISBLANK(Q2150),K2150="",Q2150=""),"",IF(K2150=Q2150,1,0))</f>
        <v>1</v>
      </c>
      <c r="AC2150" s="23" t="str">
        <f t="shared" ca="1" si="33"/>
        <v/>
      </c>
    </row>
    <row r="2151" spans="1:29" x14ac:dyDescent="0.25">
      <c r="A2151" s="23">
        <v>2150</v>
      </c>
      <c r="B2151">
        <v>1060</v>
      </c>
      <c r="C2151" t="str">
        <f ca="1">IFERROR(VLOOKUP($B2151,INDIRECT(nfl_game_result),MATCH(C$1,INDIRECT(nfl_game_result_header),0),FALSE),"error")</f>
        <v>2015_18_SEA@MIN</v>
      </c>
      <c r="D2151">
        <f ca="1">IFERROR(IF(ISBLANK(VLOOKUP($B2151,INDIRECT(nfl_game_result),MATCH(D$1,INDIRECT(nfl_game_result_header),0),FALSE)),"",VLOOKUP($B2151,INDIRECT(nfl_game_result),MATCH(D$1,INDIRECT(nfl_game_result_header),0),FALSE)),"error")</f>
        <v>3.5</v>
      </c>
      <c r="E2151">
        <f ca="1">IFERROR(IF(ISBLANK(VLOOKUP($B2151,INDIRECT(nfl_game_result),MATCH(E$1,INDIRECT(nfl_game_result_header),0),FALSE)),"",VLOOKUP($B2151,INDIRECT(nfl_game_result),MATCH(E$1,INDIRECT(nfl_game_result_header),0),FALSE)),"error")</f>
        <v>5</v>
      </c>
      <c r="F2151" s="23" t="str">
        <f ca="1">IFERROR(IF(ISBLANK(VLOOKUP($B2151,INDIRECT(nfl_game_result),MATCH(F$1,INDIRECT(nfl_game_result_header),0),FALSE)),"",VLOOKUP($B2151,INDIRECT(nfl_game_result),MATCH(F$1,INDIRECT(nfl_game_result_header),0),FALSE)),"error")</f>
        <v/>
      </c>
      <c r="G2151" s="23" t="str">
        <f ca="1">IFERROR(IF(ISBLANK(VLOOKUP($B2151,INDIRECT(nfl_game_result),MATCH(G$1,INDIRECT(nfl_game_result_header),0),FALSE)),"",VLOOKUP($B2151,INDIRECT(nfl_game_result),MATCH(G$1,INDIRECT(nfl_game_result_header),0),FALSE)),"error")</f>
        <v/>
      </c>
      <c r="H2151">
        <f ca="1">IFERROR(IF(ISBLANK(VLOOKUP($B2151,INDIRECT(nfl_game_result),MATCH(H$1,INDIRECT(nfl_game_result_header),0),FALSE)),"",VLOOKUP($B2151,INDIRECT(nfl_game_result),MATCH(H$1,INDIRECT(nfl_game_result_header),0),FALSE)),"error")</f>
        <v>9</v>
      </c>
      <c r="I2151">
        <f ca="1">IFERROR(IF(ISBLANK(VLOOKUP($B2151,INDIRECT(nfl_game_result),MATCH(I$1,INDIRECT(nfl_game_result_header),0),FALSE)),"",VLOOKUP($B2151,INDIRECT(nfl_game_result),MATCH(I$1,INDIRECT(nfl_game_result_header),0),FALSE)),"error")</f>
        <v>10</v>
      </c>
      <c r="J2151" t="str">
        <f ca="1">IFERROR(IF(ISBLANK(VLOOKUP($B2151,INDIRECT(nfl_game_result),MATCH(J$1,INDIRECT(nfl_game_result_header),0),FALSE)),"",VLOOKUP($B2151,INDIRECT(nfl_game_result),MATCH(J$1,INDIRECT(nfl_game_result_header),0),FALSE)),"error")</f>
        <v>MIN</v>
      </c>
      <c r="K2151" t="str">
        <f ca="1">IFERROR(IF(ISBLANK(VLOOKUP($B2151,INDIRECT(nfl_game_result),MATCH(K$1,INDIRECT(nfl_game_result_header),0),FALSE)),"",VLOOKUP($B2151,INDIRECT(nfl_game_result),MATCH(K$1,INDIRECT(nfl_game_result_header),0),FALSE)),"error")</f>
        <v>SEA</v>
      </c>
      <c r="L2151" s="23" t="str">
        <f ca="1">IFERROR(IF(ISBLANK(VLOOKUP($B2151,INDIRECT(nfl_game_result),MATCH(L$1,INDIRECT(nfl_game_result_header),0),FALSE)),"",VLOOKUP($B2151,INDIRECT(nfl_game_result),MATCH(L$1,INDIRECT(nfl_game_result_header),0),FALSE)),"error")</f>
        <v/>
      </c>
      <c r="M2151" t="s">
        <v>16</v>
      </c>
      <c r="N2151">
        <v>4.5</v>
      </c>
      <c r="O2151" t="s">
        <v>80</v>
      </c>
      <c r="P2151">
        <v>4</v>
      </c>
      <c r="Q2151" t="s">
        <v>89</v>
      </c>
      <c r="V2151" s="23" t="s">
        <v>416</v>
      </c>
      <c r="W2151">
        <f ca="1">VALUE(LEFT(C2151, 4))</f>
        <v>2015</v>
      </c>
      <c r="X2151">
        <f ca="1">VALUE(MID(C2151,6,FIND("_",C2151,6)-6))</f>
        <v>18</v>
      </c>
      <c r="Y2151">
        <f ca="1">IF(NOT(OR(ISBLANK(D2151),ISBLANK(E2151),D2151="",E2151="")),D2151-E2151,"")</f>
        <v>-1.5</v>
      </c>
      <c r="Z2151">
        <f ca="1">IF(OR(NOT(ISNUMBER(D2151)),ISBLANK(D2151),D2151="",ISBLANK(N2151)),"",ABS(D2151-N2151))</f>
        <v>1</v>
      </c>
      <c r="AA2151">
        <f ca="1">IF(OR(ISBLANK(J2151),ISBLANK(O2151),J2151="",O2151=""),"",IF(J2151=O2151,1,0))</f>
        <v>1</v>
      </c>
      <c r="AB2151">
        <f ca="1">IF(OR(ISBLANK(K2151),ISBLANK(Q2151),K2151="",Q2151=""),"",IF(K2151=Q2151,1,0))</f>
        <v>1</v>
      </c>
      <c r="AC2151" s="23" t="str">
        <f t="shared" ca="1" si="33"/>
        <v/>
      </c>
    </row>
    <row r="2152" spans="1:29" x14ac:dyDescent="0.25">
      <c r="A2152" s="23">
        <v>2151</v>
      </c>
      <c r="B2152">
        <v>1061</v>
      </c>
      <c r="C2152" t="str">
        <f ca="1">IFERROR(VLOOKUP($B2152,INDIRECT(nfl_game_result),MATCH(C$1,INDIRECT(nfl_game_result_header),0),FALSE),"error")</f>
        <v>2015_18_GBY@WAS</v>
      </c>
      <c r="D2152">
        <f ca="1">IFERROR(IF(ISBLANK(VLOOKUP($B2152,INDIRECT(nfl_game_result),MATCH(D$1,INDIRECT(nfl_game_result_header),0),FALSE)),"",VLOOKUP($B2152,INDIRECT(nfl_game_result),MATCH(D$1,INDIRECT(nfl_game_result_header),0),FALSE)),"error")</f>
        <v>-1</v>
      </c>
      <c r="E2152">
        <f ca="1">IFERROR(IF(ISBLANK(VLOOKUP($B2152,INDIRECT(nfl_game_result),MATCH(E$1,INDIRECT(nfl_game_result_header),0),FALSE)),"",VLOOKUP($B2152,INDIRECT(nfl_game_result),MATCH(E$1,INDIRECT(nfl_game_result_header),0),FALSE)),"error")</f>
        <v>-1</v>
      </c>
      <c r="F2152" s="23" t="str">
        <f ca="1">IFERROR(IF(ISBLANK(VLOOKUP($B2152,INDIRECT(nfl_game_result),MATCH(F$1,INDIRECT(nfl_game_result_header),0),FALSE)),"",VLOOKUP($B2152,INDIRECT(nfl_game_result),MATCH(F$1,INDIRECT(nfl_game_result_header),0),FALSE)),"error")</f>
        <v/>
      </c>
      <c r="G2152" s="23" t="str">
        <f ca="1">IFERROR(IF(ISBLANK(VLOOKUP($B2152,INDIRECT(nfl_game_result),MATCH(G$1,INDIRECT(nfl_game_result_header),0),FALSE)),"",VLOOKUP($B2152,INDIRECT(nfl_game_result),MATCH(G$1,INDIRECT(nfl_game_result_header),0),FALSE)),"error")</f>
        <v/>
      </c>
      <c r="H2152">
        <f ca="1">IFERROR(IF(ISBLANK(VLOOKUP($B2152,INDIRECT(nfl_game_result),MATCH(H$1,INDIRECT(nfl_game_result_header),0),FALSE)),"",VLOOKUP($B2152,INDIRECT(nfl_game_result),MATCH(H$1,INDIRECT(nfl_game_result_header),0),FALSE)),"error")</f>
        <v>18</v>
      </c>
      <c r="I2152">
        <f ca="1">IFERROR(IF(ISBLANK(VLOOKUP($B2152,INDIRECT(nfl_game_result),MATCH(I$1,INDIRECT(nfl_game_result_header),0),FALSE)),"",VLOOKUP($B2152,INDIRECT(nfl_game_result),MATCH(I$1,INDIRECT(nfl_game_result_header),0),FALSE)),"error")</f>
        <v>35</v>
      </c>
      <c r="J2152" t="str">
        <f ca="1">IFERROR(IF(ISBLANK(VLOOKUP($B2152,INDIRECT(nfl_game_result),MATCH(J$1,INDIRECT(nfl_game_result_header),0),FALSE)),"",VLOOKUP($B2152,INDIRECT(nfl_game_result),MATCH(J$1,INDIRECT(nfl_game_result_header),0),FALSE)),"error")</f>
        <v>GBY</v>
      </c>
      <c r="K2152" t="str">
        <f ca="1">IFERROR(IF(ISBLANK(VLOOKUP($B2152,INDIRECT(nfl_game_result),MATCH(K$1,INDIRECT(nfl_game_result_header),0),FALSE)),"",VLOOKUP($B2152,INDIRECT(nfl_game_result),MATCH(K$1,INDIRECT(nfl_game_result_header),0),FALSE)),"error")</f>
        <v>GBY</v>
      </c>
      <c r="L2152" s="23" t="str">
        <f ca="1">IFERROR(IF(ISBLANK(VLOOKUP($B2152,INDIRECT(nfl_game_result),MATCH(L$1,INDIRECT(nfl_game_result_header),0),FALSE)),"",VLOOKUP($B2152,INDIRECT(nfl_game_result),MATCH(L$1,INDIRECT(nfl_game_result_header),0),FALSE)),"error")</f>
        <v/>
      </c>
      <c r="M2152" t="s">
        <v>16</v>
      </c>
      <c r="N2152">
        <v>3</v>
      </c>
      <c r="O2152" t="s">
        <v>94</v>
      </c>
      <c r="P2152">
        <v>2</v>
      </c>
      <c r="Q2152" t="s">
        <v>330</v>
      </c>
      <c r="V2152" s="23" t="s">
        <v>416</v>
      </c>
      <c r="W2152">
        <f ca="1">VALUE(LEFT(C2152, 4))</f>
        <v>2015</v>
      </c>
      <c r="X2152">
        <f ca="1">VALUE(MID(C2152,6,FIND("_",C2152,6)-6))</f>
        <v>18</v>
      </c>
      <c r="Y2152">
        <f ca="1">IF(NOT(OR(ISBLANK(D2152),ISBLANK(E2152),D2152="",E2152="")),D2152-E2152,"")</f>
        <v>0</v>
      </c>
      <c r="Z2152">
        <f ca="1">IF(OR(NOT(ISNUMBER(D2152)),ISBLANK(D2152),D2152="",ISBLANK(N2152)),"",ABS(D2152-N2152))</f>
        <v>4</v>
      </c>
      <c r="AA2152">
        <f ca="1">IF(OR(ISBLANK(J2152),ISBLANK(O2152),J2152="",O2152=""),"",IF(J2152=O2152,1,0))</f>
        <v>0</v>
      </c>
      <c r="AB2152">
        <f ca="1">IF(OR(ISBLANK(K2152),ISBLANK(Q2152),K2152="",Q2152=""),"",IF(K2152=Q2152,1,0))</f>
        <v>1</v>
      </c>
      <c r="AC2152" s="23" t="str">
        <f t="shared" ca="1" si="33"/>
        <v/>
      </c>
    </row>
    <row r="2153" spans="1:29" x14ac:dyDescent="0.25">
      <c r="A2153" s="23">
        <v>2152</v>
      </c>
      <c r="B2153">
        <v>1058</v>
      </c>
      <c r="C2153" t="str">
        <f ca="1">IFERROR(VLOOKUP($B2153,INDIRECT(nfl_game_result),MATCH(C$1,INDIRECT(nfl_game_result_header),0),FALSE),"error")</f>
        <v>2015_18_KCY@HOU</v>
      </c>
      <c r="D2153">
        <f ca="1">IFERROR(IF(ISBLANK(VLOOKUP($B2153,INDIRECT(nfl_game_result),MATCH(D$1,INDIRECT(nfl_game_result_header),0),FALSE)),"",VLOOKUP($B2153,INDIRECT(nfl_game_result),MATCH(D$1,INDIRECT(nfl_game_result_header),0),FALSE)),"error")</f>
        <v>3.5</v>
      </c>
      <c r="E2153">
        <f ca="1">IFERROR(IF(ISBLANK(VLOOKUP($B2153,INDIRECT(nfl_game_result),MATCH(E$1,INDIRECT(nfl_game_result_header),0),FALSE)),"",VLOOKUP($B2153,INDIRECT(nfl_game_result),MATCH(E$1,INDIRECT(nfl_game_result_header),0),FALSE)),"error")</f>
        <v>3</v>
      </c>
      <c r="F2153" s="23" t="str">
        <f ca="1">IFERROR(IF(ISBLANK(VLOOKUP($B2153,INDIRECT(nfl_game_result),MATCH(F$1,INDIRECT(nfl_game_result_header),0),FALSE)),"",VLOOKUP($B2153,INDIRECT(nfl_game_result),MATCH(F$1,INDIRECT(nfl_game_result_header),0),FALSE)),"error")</f>
        <v/>
      </c>
      <c r="G2153" s="23" t="str">
        <f ca="1">IFERROR(IF(ISBLANK(VLOOKUP($B2153,INDIRECT(nfl_game_result),MATCH(G$1,INDIRECT(nfl_game_result_header),0),FALSE)),"",VLOOKUP($B2153,INDIRECT(nfl_game_result),MATCH(G$1,INDIRECT(nfl_game_result_header),0),FALSE)),"error")</f>
        <v/>
      </c>
      <c r="H2153">
        <f ca="1">IFERROR(IF(ISBLANK(VLOOKUP($B2153,INDIRECT(nfl_game_result),MATCH(H$1,INDIRECT(nfl_game_result_header),0),FALSE)),"",VLOOKUP($B2153,INDIRECT(nfl_game_result),MATCH(H$1,INDIRECT(nfl_game_result_header),0),FALSE)),"error")</f>
        <v>0</v>
      </c>
      <c r="I2153">
        <f ca="1">IFERROR(IF(ISBLANK(VLOOKUP($B2153,INDIRECT(nfl_game_result),MATCH(I$1,INDIRECT(nfl_game_result_header),0),FALSE)),"",VLOOKUP($B2153,INDIRECT(nfl_game_result),MATCH(I$1,INDIRECT(nfl_game_result_header),0),FALSE)),"error")</f>
        <v>30</v>
      </c>
      <c r="J2153" t="str">
        <f ca="1">IFERROR(IF(ISBLANK(VLOOKUP($B2153,INDIRECT(nfl_game_result),MATCH(J$1,INDIRECT(nfl_game_result_header),0),FALSE)),"",VLOOKUP($B2153,INDIRECT(nfl_game_result),MATCH(J$1,INDIRECT(nfl_game_result_header),0),FALSE)),"error")</f>
        <v>KCY</v>
      </c>
      <c r="K2153" t="str">
        <f ca="1">IFERROR(IF(ISBLANK(VLOOKUP($B2153,INDIRECT(nfl_game_result),MATCH(K$1,INDIRECT(nfl_game_result_header),0),FALSE)),"",VLOOKUP($B2153,INDIRECT(nfl_game_result),MATCH(K$1,INDIRECT(nfl_game_result_header),0),FALSE)),"error")</f>
        <v>KCY</v>
      </c>
      <c r="L2153" s="23" t="str">
        <f ca="1">IFERROR(IF(ISBLANK(VLOOKUP($B2153,INDIRECT(nfl_game_result),MATCH(L$1,INDIRECT(nfl_game_result_header),0),FALSE)),"",VLOOKUP($B2153,INDIRECT(nfl_game_result),MATCH(L$1,INDIRECT(nfl_game_result_header),0),FALSE)),"error")</f>
        <v/>
      </c>
      <c r="M2153" t="s">
        <v>18</v>
      </c>
      <c r="O2153" t="s">
        <v>331</v>
      </c>
      <c r="P2153">
        <v>2</v>
      </c>
      <c r="Q2153" t="s">
        <v>331</v>
      </c>
      <c r="V2153" s="23" t="s">
        <v>416</v>
      </c>
      <c r="W2153">
        <f ca="1">VALUE(LEFT(C2153, 4))</f>
        <v>2015</v>
      </c>
      <c r="X2153">
        <f ca="1">VALUE(MID(C2153,6,FIND("_",C2153,6)-6))</f>
        <v>18</v>
      </c>
      <c r="Y2153">
        <f ca="1">IF(NOT(OR(ISBLANK(D2153),ISBLANK(E2153),D2153="",E2153="")),D2153-E2153,"")</f>
        <v>0.5</v>
      </c>
      <c r="Z2153" t="str">
        <f ca="1">IF(OR(NOT(ISNUMBER(D2153)),ISBLANK(D2153),D2153="",ISBLANK(N2153)),"",ABS(D2153-N2153))</f>
        <v/>
      </c>
      <c r="AA2153">
        <f ca="1">IF(OR(ISBLANK(J2153),ISBLANK(O2153),J2153="",O2153=""),"",IF(J2153=O2153,1,0))</f>
        <v>1</v>
      </c>
      <c r="AB2153">
        <f ca="1">IF(OR(ISBLANK(K2153),ISBLANK(Q2153),K2153="",Q2153=""),"",IF(K2153=Q2153,1,0))</f>
        <v>1</v>
      </c>
      <c r="AC2153" s="23" t="str">
        <f t="shared" ca="1" si="33"/>
        <v/>
      </c>
    </row>
    <row r="2154" spans="1:29" x14ac:dyDescent="0.25">
      <c r="A2154" s="23">
        <v>2153</v>
      </c>
      <c r="B2154">
        <v>1059</v>
      </c>
      <c r="C2154" t="str">
        <f ca="1">IFERROR(VLOOKUP($B2154,INDIRECT(nfl_game_result),MATCH(C$1,INDIRECT(nfl_game_result_header),0),FALSE),"error")</f>
        <v>2015_18_PIT@CIN</v>
      </c>
      <c r="D2154">
        <f ca="1">IFERROR(IF(ISBLANK(VLOOKUP($B2154,INDIRECT(nfl_game_result),MATCH(D$1,INDIRECT(nfl_game_result_header),0),FALSE)),"",VLOOKUP($B2154,INDIRECT(nfl_game_result),MATCH(D$1,INDIRECT(nfl_game_result_header),0),FALSE)),"error")</f>
        <v>3</v>
      </c>
      <c r="E2154">
        <f ca="1">IFERROR(IF(ISBLANK(VLOOKUP($B2154,INDIRECT(nfl_game_result),MATCH(E$1,INDIRECT(nfl_game_result_header),0),FALSE)),"",VLOOKUP($B2154,INDIRECT(nfl_game_result),MATCH(E$1,INDIRECT(nfl_game_result_header),0),FALSE)),"error")</f>
        <v>3</v>
      </c>
      <c r="F2154" s="23" t="str">
        <f ca="1">IFERROR(IF(ISBLANK(VLOOKUP($B2154,INDIRECT(nfl_game_result),MATCH(F$1,INDIRECT(nfl_game_result_header),0),FALSE)),"",VLOOKUP($B2154,INDIRECT(nfl_game_result),MATCH(F$1,INDIRECT(nfl_game_result_header),0),FALSE)),"error")</f>
        <v/>
      </c>
      <c r="G2154" s="23" t="str">
        <f ca="1">IFERROR(IF(ISBLANK(VLOOKUP($B2154,INDIRECT(nfl_game_result),MATCH(G$1,INDIRECT(nfl_game_result_header),0),FALSE)),"",VLOOKUP($B2154,INDIRECT(nfl_game_result),MATCH(G$1,INDIRECT(nfl_game_result_header),0),FALSE)),"error")</f>
        <v/>
      </c>
      <c r="H2154">
        <f ca="1">IFERROR(IF(ISBLANK(VLOOKUP($B2154,INDIRECT(nfl_game_result),MATCH(H$1,INDIRECT(nfl_game_result_header),0),FALSE)),"",VLOOKUP($B2154,INDIRECT(nfl_game_result),MATCH(H$1,INDIRECT(nfl_game_result_header),0),FALSE)),"error")</f>
        <v>16</v>
      </c>
      <c r="I2154">
        <f ca="1">IFERROR(IF(ISBLANK(VLOOKUP($B2154,INDIRECT(nfl_game_result),MATCH(I$1,INDIRECT(nfl_game_result_header),0),FALSE)),"",VLOOKUP($B2154,INDIRECT(nfl_game_result),MATCH(I$1,INDIRECT(nfl_game_result_header),0),FALSE)),"error")</f>
        <v>18</v>
      </c>
      <c r="J2154" t="str">
        <f ca="1">IFERROR(IF(ISBLANK(VLOOKUP($B2154,INDIRECT(nfl_game_result),MATCH(J$1,INDIRECT(nfl_game_result_header),0),FALSE)),"",VLOOKUP($B2154,INDIRECT(nfl_game_result),MATCH(J$1,INDIRECT(nfl_game_result_header),0),FALSE)),"error")</f>
        <v>CIN</v>
      </c>
      <c r="K2154" t="str">
        <f ca="1">IFERROR(IF(ISBLANK(VLOOKUP($B2154,INDIRECT(nfl_game_result),MATCH(K$1,INDIRECT(nfl_game_result_header),0),FALSE)),"",VLOOKUP($B2154,INDIRECT(nfl_game_result),MATCH(K$1,INDIRECT(nfl_game_result_header),0),FALSE)),"error")</f>
        <v>PIT</v>
      </c>
      <c r="L2154" s="23" t="str">
        <f ca="1">IFERROR(IF(ISBLANK(VLOOKUP($B2154,INDIRECT(nfl_game_result),MATCH(L$1,INDIRECT(nfl_game_result_header),0),FALSE)),"",VLOOKUP($B2154,INDIRECT(nfl_game_result),MATCH(L$1,INDIRECT(nfl_game_result_header),0),FALSE)),"error")</f>
        <v/>
      </c>
      <c r="M2154" t="s">
        <v>18</v>
      </c>
      <c r="O2154" t="s">
        <v>87</v>
      </c>
      <c r="P2154">
        <v>1</v>
      </c>
      <c r="Q2154" t="s">
        <v>87</v>
      </c>
      <c r="V2154" s="23" t="s">
        <v>416</v>
      </c>
      <c r="W2154">
        <f ca="1">VALUE(LEFT(C2154, 4))</f>
        <v>2015</v>
      </c>
      <c r="X2154">
        <f ca="1">VALUE(MID(C2154,6,FIND("_",C2154,6)-6))</f>
        <v>18</v>
      </c>
      <c r="Y2154">
        <f ca="1">IF(NOT(OR(ISBLANK(D2154),ISBLANK(E2154),D2154="",E2154="")),D2154-E2154,"")</f>
        <v>0</v>
      </c>
      <c r="Z2154" t="str">
        <f ca="1">IF(OR(NOT(ISNUMBER(D2154)),ISBLANK(D2154),D2154="",ISBLANK(N2154)),"",ABS(D2154-N2154))</f>
        <v/>
      </c>
      <c r="AA2154">
        <f ca="1">IF(OR(ISBLANK(J2154),ISBLANK(O2154),J2154="",O2154=""),"",IF(J2154=O2154,1,0))</f>
        <v>0</v>
      </c>
      <c r="AB2154">
        <f ca="1">IF(OR(ISBLANK(K2154),ISBLANK(Q2154),K2154="",Q2154=""),"",IF(K2154=Q2154,1,0))</f>
        <v>1</v>
      </c>
      <c r="AC2154" s="23" t="str">
        <f t="shared" ca="1" si="33"/>
        <v/>
      </c>
    </row>
    <row r="2155" spans="1:29" x14ac:dyDescent="0.25">
      <c r="A2155" s="23">
        <v>2154</v>
      </c>
      <c r="B2155">
        <v>1060</v>
      </c>
      <c r="C2155" t="str">
        <f ca="1">IFERROR(VLOOKUP($B2155,INDIRECT(nfl_game_result),MATCH(C$1,INDIRECT(nfl_game_result_header),0),FALSE),"error")</f>
        <v>2015_18_SEA@MIN</v>
      </c>
      <c r="D2155">
        <f ca="1">IFERROR(IF(ISBLANK(VLOOKUP($B2155,INDIRECT(nfl_game_result),MATCH(D$1,INDIRECT(nfl_game_result_header),0),FALSE)),"",VLOOKUP($B2155,INDIRECT(nfl_game_result),MATCH(D$1,INDIRECT(nfl_game_result_header),0),FALSE)),"error")</f>
        <v>3.5</v>
      </c>
      <c r="E2155">
        <f ca="1">IFERROR(IF(ISBLANK(VLOOKUP($B2155,INDIRECT(nfl_game_result),MATCH(E$1,INDIRECT(nfl_game_result_header),0),FALSE)),"",VLOOKUP($B2155,INDIRECT(nfl_game_result),MATCH(E$1,INDIRECT(nfl_game_result_header),0),FALSE)),"error")</f>
        <v>5</v>
      </c>
      <c r="F2155" s="23" t="str">
        <f ca="1">IFERROR(IF(ISBLANK(VLOOKUP($B2155,INDIRECT(nfl_game_result),MATCH(F$1,INDIRECT(nfl_game_result_header),0),FALSE)),"",VLOOKUP($B2155,INDIRECT(nfl_game_result),MATCH(F$1,INDIRECT(nfl_game_result_header),0),FALSE)),"error")</f>
        <v/>
      </c>
      <c r="G2155" s="23" t="str">
        <f ca="1">IFERROR(IF(ISBLANK(VLOOKUP($B2155,INDIRECT(nfl_game_result),MATCH(G$1,INDIRECT(nfl_game_result_header),0),FALSE)),"",VLOOKUP($B2155,INDIRECT(nfl_game_result),MATCH(G$1,INDIRECT(nfl_game_result_header),0),FALSE)),"error")</f>
        <v/>
      </c>
      <c r="H2155">
        <f ca="1">IFERROR(IF(ISBLANK(VLOOKUP($B2155,INDIRECT(nfl_game_result),MATCH(H$1,INDIRECT(nfl_game_result_header),0),FALSE)),"",VLOOKUP($B2155,INDIRECT(nfl_game_result),MATCH(H$1,INDIRECT(nfl_game_result_header),0),FALSE)),"error")</f>
        <v>9</v>
      </c>
      <c r="I2155">
        <f ca="1">IFERROR(IF(ISBLANK(VLOOKUP($B2155,INDIRECT(nfl_game_result),MATCH(I$1,INDIRECT(nfl_game_result_header),0),FALSE)),"",VLOOKUP($B2155,INDIRECT(nfl_game_result),MATCH(I$1,INDIRECT(nfl_game_result_header),0),FALSE)),"error")</f>
        <v>10</v>
      </c>
      <c r="J2155" t="str">
        <f ca="1">IFERROR(IF(ISBLANK(VLOOKUP($B2155,INDIRECT(nfl_game_result),MATCH(J$1,INDIRECT(nfl_game_result_header),0),FALSE)),"",VLOOKUP($B2155,INDIRECT(nfl_game_result),MATCH(J$1,INDIRECT(nfl_game_result_header),0),FALSE)),"error")</f>
        <v>MIN</v>
      </c>
      <c r="K2155" t="str">
        <f ca="1">IFERROR(IF(ISBLANK(VLOOKUP($B2155,INDIRECT(nfl_game_result),MATCH(K$1,INDIRECT(nfl_game_result_header),0),FALSE)),"",VLOOKUP($B2155,INDIRECT(nfl_game_result),MATCH(K$1,INDIRECT(nfl_game_result_header),0),FALSE)),"error")</f>
        <v>SEA</v>
      </c>
      <c r="L2155" s="23" t="str">
        <f ca="1">IFERROR(IF(ISBLANK(VLOOKUP($B2155,INDIRECT(nfl_game_result),MATCH(L$1,INDIRECT(nfl_game_result_header),0),FALSE)),"",VLOOKUP($B2155,INDIRECT(nfl_game_result),MATCH(L$1,INDIRECT(nfl_game_result_header),0),FALSE)),"error")</f>
        <v/>
      </c>
      <c r="M2155" t="s">
        <v>18</v>
      </c>
      <c r="O2155" t="s">
        <v>89</v>
      </c>
      <c r="P2155">
        <v>3</v>
      </c>
      <c r="Q2155" t="s">
        <v>89</v>
      </c>
      <c r="V2155" s="23" t="s">
        <v>416</v>
      </c>
      <c r="W2155">
        <f ca="1">VALUE(LEFT(C2155, 4))</f>
        <v>2015</v>
      </c>
      <c r="X2155">
        <f ca="1">VALUE(MID(C2155,6,FIND("_",C2155,6)-6))</f>
        <v>18</v>
      </c>
      <c r="Y2155">
        <f ca="1">IF(NOT(OR(ISBLANK(D2155),ISBLANK(E2155),D2155="",E2155="")),D2155-E2155,"")</f>
        <v>-1.5</v>
      </c>
      <c r="Z2155" t="str">
        <f ca="1">IF(OR(NOT(ISNUMBER(D2155)),ISBLANK(D2155),D2155="",ISBLANK(N2155)),"",ABS(D2155-N2155))</f>
        <v/>
      </c>
      <c r="AA2155">
        <f ca="1">IF(OR(ISBLANK(J2155),ISBLANK(O2155),J2155="",O2155=""),"",IF(J2155=O2155,1,0))</f>
        <v>0</v>
      </c>
      <c r="AB2155">
        <f ca="1">IF(OR(ISBLANK(K2155),ISBLANK(Q2155),K2155="",Q2155=""),"",IF(K2155=Q2155,1,0))</f>
        <v>1</v>
      </c>
      <c r="AC2155" s="23" t="str">
        <f t="shared" ca="1" si="33"/>
        <v/>
      </c>
    </row>
    <row r="2156" spans="1:29" x14ac:dyDescent="0.25">
      <c r="A2156" s="23">
        <v>2155</v>
      </c>
      <c r="B2156">
        <v>1061</v>
      </c>
      <c r="C2156" t="str">
        <f ca="1">IFERROR(VLOOKUP($B2156,INDIRECT(nfl_game_result),MATCH(C$1,INDIRECT(nfl_game_result_header),0),FALSE),"error")</f>
        <v>2015_18_GBY@WAS</v>
      </c>
      <c r="D2156">
        <f ca="1">IFERROR(IF(ISBLANK(VLOOKUP($B2156,INDIRECT(nfl_game_result),MATCH(D$1,INDIRECT(nfl_game_result_header),0),FALSE)),"",VLOOKUP($B2156,INDIRECT(nfl_game_result),MATCH(D$1,INDIRECT(nfl_game_result_header),0),FALSE)),"error")</f>
        <v>-1</v>
      </c>
      <c r="E2156">
        <f ca="1">IFERROR(IF(ISBLANK(VLOOKUP($B2156,INDIRECT(nfl_game_result),MATCH(E$1,INDIRECT(nfl_game_result_header),0),FALSE)),"",VLOOKUP($B2156,INDIRECT(nfl_game_result),MATCH(E$1,INDIRECT(nfl_game_result_header),0),FALSE)),"error")</f>
        <v>-1</v>
      </c>
      <c r="F2156" s="23" t="str">
        <f ca="1">IFERROR(IF(ISBLANK(VLOOKUP($B2156,INDIRECT(nfl_game_result),MATCH(F$1,INDIRECT(nfl_game_result_header),0),FALSE)),"",VLOOKUP($B2156,INDIRECT(nfl_game_result),MATCH(F$1,INDIRECT(nfl_game_result_header),0),FALSE)),"error")</f>
        <v/>
      </c>
      <c r="G2156" s="23" t="str">
        <f ca="1">IFERROR(IF(ISBLANK(VLOOKUP($B2156,INDIRECT(nfl_game_result),MATCH(G$1,INDIRECT(nfl_game_result_header),0),FALSE)),"",VLOOKUP($B2156,INDIRECT(nfl_game_result),MATCH(G$1,INDIRECT(nfl_game_result_header),0),FALSE)),"error")</f>
        <v/>
      </c>
      <c r="H2156">
        <f ca="1">IFERROR(IF(ISBLANK(VLOOKUP($B2156,INDIRECT(nfl_game_result),MATCH(H$1,INDIRECT(nfl_game_result_header),0),FALSE)),"",VLOOKUP($B2156,INDIRECT(nfl_game_result),MATCH(H$1,INDIRECT(nfl_game_result_header),0),FALSE)),"error")</f>
        <v>18</v>
      </c>
      <c r="I2156">
        <f ca="1">IFERROR(IF(ISBLANK(VLOOKUP($B2156,INDIRECT(nfl_game_result),MATCH(I$1,INDIRECT(nfl_game_result_header),0),FALSE)),"",VLOOKUP($B2156,INDIRECT(nfl_game_result),MATCH(I$1,INDIRECT(nfl_game_result_header),0),FALSE)),"error")</f>
        <v>35</v>
      </c>
      <c r="J2156" t="str">
        <f ca="1">IFERROR(IF(ISBLANK(VLOOKUP($B2156,INDIRECT(nfl_game_result),MATCH(J$1,INDIRECT(nfl_game_result_header),0),FALSE)),"",VLOOKUP($B2156,INDIRECT(nfl_game_result),MATCH(J$1,INDIRECT(nfl_game_result_header),0),FALSE)),"error")</f>
        <v>GBY</v>
      </c>
      <c r="K2156" t="str">
        <f ca="1">IFERROR(IF(ISBLANK(VLOOKUP($B2156,INDIRECT(nfl_game_result),MATCH(K$1,INDIRECT(nfl_game_result_header),0),FALSE)),"",VLOOKUP($B2156,INDIRECT(nfl_game_result),MATCH(K$1,INDIRECT(nfl_game_result_header),0),FALSE)),"error")</f>
        <v>GBY</v>
      </c>
      <c r="L2156" s="23" t="str">
        <f ca="1">IFERROR(IF(ISBLANK(VLOOKUP($B2156,INDIRECT(nfl_game_result),MATCH(L$1,INDIRECT(nfl_game_result_header),0),FALSE)),"",VLOOKUP($B2156,INDIRECT(nfl_game_result),MATCH(L$1,INDIRECT(nfl_game_result_header),0),FALSE)),"error")</f>
        <v/>
      </c>
      <c r="M2156" t="s">
        <v>18</v>
      </c>
      <c r="O2156" t="s">
        <v>94</v>
      </c>
      <c r="P2156">
        <v>4</v>
      </c>
      <c r="Q2156" t="s">
        <v>94</v>
      </c>
      <c r="V2156" s="23" t="s">
        <v>416</v>
      </c>
      <c r="W2156">
        <f ca="1">VALUE(LEFT(C2156, 4))</f>
        <v>2015</v>
      </c>
      <c r="X2156">
        <f ca="1">VALUE(MID(C2156,6,FIND("_",C2156,6)-6))</f>
        <v>18</v>
      </c>
      <c r="Y2156">
        <f ca="1">IF(NOT(OR(ISBLANK(D2156),ISBLANK(E2156),D2156="",E2156="")),D2156-E2156,"")</f>
        <v>0</v>
      </c>
      <c r="Z2156" t="str">
        <f ca="1">IF(OR(NOT(ISNUMBER(D2156)),ISBLANK(D2156),D2156="",ISBLANK(N2156)),"",ABS(D2156-N2156))</f>
        <v/>
      </c>
      <c r="AA2156">
        <f ca="1">IF(OR(ISBLANK(J2156),ISBLANK(O2156),J2156="",O2156=""),"",IF(J2156=O2156,1,0))</f>
        <v>0</v>
      </c>
      <c r="AB2156">
        <f ca="1">IF(OR(ISBLANK(K2156),ISBLANK(Q2156),K2156="",Q2156=""),"",IF(K2156=Q2156,1,0))</f>
        <v>0</v>
      </c>
      <c r="AC2156" s="23" t="str">
        <f t="shared" ca="1" si="33"/>
        <v/>
      </c>
    </row>
    <row r="2157" spans="1:29" x14ac:dyDescent="0.25">
      <c r="A2157" s="23">
        <v>2156</v>
      </c>
      <c r="B2157">
        <v>1058</v>
      </c>
      <c r="C2157" t="str">
        <f ca="1">IFERROR(VLOOKUP($B2157,INDIRECT(nfl_game_result),MATCH(C$1,INDIRECT(nfl_game_result_header),0),FALSE),"error")</f>
        <v>2015_18_KCY@HOU</v>
      </c>
      <c r="D2157">
        <f ca="1">IFERROR(IF(ISBLANK(VLOOKUP($B2157,INDIRECT(nfl_game_result),MATCH(D$1,INDIRECT(nfl_game_result_header),0),FALSE)),"",VLOOKUP($B2157,INDIRECT(nfl_game_result),MATCH(D$1,INDIRECT(nfl_game_result_header),0),FALSE)),"error")</f>
        <v>3.5</v>
      </c>
      <c r="E2157">
        <f ca="1">IFERROR(IF(ISBLANK(VLOOKUP($B2157,INDIRECT(nfl_game_result),MATCH(E$1,INDIRECT(nfl_game_result_header),0),FALSE)),"",VLOOKUP($B2157,INDIRECT(nfl_game_result),MATCH(E$1,INDIRECT(nfl_game_result_header),0),FALSE)),"error")</f>
        <v>3</v>
      </c>
      <c r="F2157" s="23" t="str">
        <f ca="1">IFERROR(IF(ISBLANK(VLOOKUP($B2157,INDIRECT(nfl_game_result),MATCH(F$1,INDIRECT(nfl_game_result_header),0),FALSE)),"",VLOOKUP($B2157,INDIRECT(nfl_game_result),MATCH(F$1,INDIRECT(nfl_game_result_header),0),FALSE)),"error")</f>
        <v/>
      </c>
      <c r="G2157" s="23" t="str">
        <f ca="1">IFERROR(IF(ISBLANK(VLOOKUP($B2157,INDIRECT(nfl_game_result),MATCH(G$1,INDIRECT(nfl_game_result_header),0),FALSE)),"",VLOOKUP($B2157,INDIRECT(nfl_game_result),MATCH(G$1,INDIRECT(nfl_game_result_header),0),FALSE)),"error")</f>
        <v/>
      </c>
      <c r="H2157">
        <f ca="1">IFERROR(IF(ISBLANK(VLOOKUP($B2157,INDIRECT(nfl_game_result),MATCH(H$1,INDIRECT(nfl_game_result_header),0),FALSE)),"",VLOOKUP($B2157,INDIRECT(nfl_game_result),MATCH(H$1,INDIRECT(nfl_game_result_header),0),FALSE)),"error")</f>
        <v>0</v>
      </c>
      <c r="I2157">
        <f ca="1">IFERROR(IF(ISBLANK(VLOOKUP($B2157,INDIRECT(nfl_game_result),MATCH(I$1,INDIRECT(nfl_game_result_header),0),FALSE)),"",VLOOKUP($B2157,INDIRECT(nfl_game_result),MATCH(I$1,INDIRECT(nfl_game_result_header),0),FALSE)),"error")</f>
        <v>30</v>
      </c>
      <c r="J2157" t="str">
        <f ca="1">IFERROR(IF(ISBLANK(VLOOKUP($B2157,INDIRECT(nfl_game_result),MATCH(J$1,INDIRECT(nfl_game_result_header),0),FALSE)),"",VLOOKUP($B2157,INDIRECT(nfl_game_result),MATCH(J$1,INDIRECT(nfl_game_result_header),0),FALSE)),"error")</f>
        <v>KCY</v>
      </c>
      <c r="K2157" t="str">
        <f ca="1">IFERROR(IF(ISBLANK(VLOOKUP($B2157,INDIRECT(nfl_game_result),MATCH(K$1,INDIRECT(nfl_game_result_header),0),FALSE)),"",VLOOKUP($B2157,INDIRECT(nfl_game_result),MATCH(K$1,INDIRECT(nfl_game_result_header),0),FALSE)),"error")</f>
        <v>KCY</v>
      </c>
      <c r="L2157" s="23" t="str">
        <f ca="1">IFERROR(IF(ISBLANK(VLOOKUP($B2157,INDIRECT(nfl_game_result),MATCH(L$1,INDIRECT(nfl_game_result_header),0),FALSE)),"",VLOOKUP($B2157,INDIRECT(nfl_game_result),MATCH(L$1,INDIRECT(nfl_game_result_header),0),FALSE)),"error")</f>
        <v/>
      </c>
      <c r="M2157" t="s">
        <v>14</v>
      </c>
      <c r="N2157">
        <v>3</v>
      </c>
      <c r="O2157" t="s">
        <v>75</v>
      </c>
      <c r="P2157">
        <v>1</v>
      </c>
      <c r="Q2157" t="s">
        <v>331</v>
      </c>
      <c r="V2157" s="23" t="s">
        <v>416</v>
      </c>
      <c r="W2157">
        <f ca="1">VALUE(LEFT(C2157, 4))</f>
        <v>2015</v>
      </c>
      <c r="X2157">
        <f ca="1">VALUE(MID(C2157,6,FIND("_",C2157,6)-6))</f>
        <v>18</v>
      </c>
      <c r="Y2157">
        <f ca="1">IF(NOT(OR(ISBLANK(D2157),ISBLANK(E2157),D2157="",E2157="")),D2157-E2157,"")</f>
        <v>0.5</v>
      </c>
      <c r="Z2157">
        <f ca="1">IF(OR(NOT(ISNUMBER(D2157)),ISBLANK(D2157),D2157="",ISBLANK(N2157)),"",ABS(D2157-N2157))</f>
        <v>0.5</v>
      </c>
      <c r="AA2157">
        <f ca="1">IF(OR(ISBLANK(J2157),ISBLANK(O2157),J2157="",O2157=""),"",IF(J2157=O2157,1,0))</f>
        <v>0</v>
      </c>
      <c r="AB2157">
        <f ca="1">IF(OR(ISBLANK(K2157),ISBLANK(Q2157),K2157="",Q2157=""),"",IF(K2157=Q2157,1,0))</f>
        <v>1</v>
      </c>
      <c r="AC2157" s="23" t="str">
        <f t="shared" ca="1" si="33"/>
        <v/>
      </c>
    </row>
    <row r="2158" spans="1:29" x14ac:dyDescent="0.25">
      <c r="A2158" s="23">
        <v>2157</v>
      </c>
      <c r="B2158">
        <v>1059</v>
      </c>
      <c r="C2158" t="str">
        <f ca="1">IFERROR(VLOOKUP($B2158,INDIRECT(nfl_game_result),MATCH(C$1,INDIRECT(nfl_game_result_header),0),FALSE),"error")</f>
        <v>2015_18_PIT@CIN</v>
      </c>
      <c r="D2158">
        <f ca="1">IFERROR(IF(ISBLANK(VLOOKUP($B2158,INDIRECT(nfl_game_result),MATCH(D$1,INDIRECT(nfl_game_result_header),0),FALSE)),"",VLOOKUP($B2158,INDIRECT(nfl_game_result),MATCH(D$1,INDIRECT(nfl_game_result_header),0),FALSE)),"error")</f>
        <v>3</v>
      </c>
      <c r="E2158">
        <f ca="1">IFERROR(IF(ISBLANK(VLOOKUP($B2158,INDIRECT(nfl_game_result),MATCH(E$1,INDIRECT(nfl_game_result_header),0),FALSE)),"",VLOOKUP($B2158,INDIRECT(nfl_game_result),MATCH(E$1,INDIRECT(nfl_game_result_header),0),FALSE)),"error")</f>
        <v>3</v>
      </c>
      <c r="F2158" s="23" t="str">
        <f ca="1">IFERROR(IF(ISBLANK(VLOOKUP($B2158,INDIRECT(nfl_game_result),MATCH(F$1,INDIRECT(nfl_game_result_header),0),FALSE)),"",VLOOKUP($B2158,INDIRECT(nfl_game_result),MATCH(F$1,INDIRECT(nfl_game_result_header),0),FALSE)),"error")</f>
        <v/>
      </c>
      <c r="G2158" s="23" t="str">
        <f ca="1">IFERROR(IF(ISBLANK(VLOOKUP($B2158,INDIRECT(nfl_game_result),MATCH(G$1,INDIRECT(nfl_game_result_header),0),FALSE)),"",VLOOKUP($B2158,INDIRECT(nfl_game_result),MATCH(G$1,INDIRECT(nfl_game_result_header),0),FALSE)),"error")</f>
        <v/>
      </c>
      <c r="H2158">
        <f ca="1">IFERROR(IF(ISBLANK(VLOOKUP($B2158,INDIRECT(nfl_game_result),MATCH(H$1,INDIRECT(nfl_game_result_header),0),FALSE)),"",VLOOKUP($B2158,INDIRECT(nfl_game_result),MATCH(H$1,INDIRECT(nfl_game_result_header),0),FALSE)),"error")</f>
        <v>16</v>
      </c>
      <c r="I2158">
        <f ca="1">IFERROR(IF(ISBLANK(VLOOKUP($B2158,INDIRECT(nfl_game_result),MATCH(I$1,INDIRECT(nfl_game_result_header),0),FALSE)),"",VLOOKUP($B2158,INDIRECT(nfl_game_result),MATCH(I$1,INDIRECT(nfl_game_result_header),0),FALSE)),"error")</f>
        <v>18</v>
      </c>
      <c r="J2158" t="str">
        <f ca="1">IFERROR(IF(ISBLANK(VLOOKUP($B2158,INDIRECT(nfl_game_result),MATCH(J$1,INDIRECT(nfl_game_result_header),0),FALSE)),"",VLOOKUP($B2158,INDIRECT(nfl_game_result),MATCH(J$1,INDIRECT(nfl_game_result_header),0),FALSE)),"error")</f>
        <v>CIN</v>
      </c>
      <c r="K2158" t="str">
        <f ca="1">IFERROR(IF(ISBLANK(VLOOKUP($B2158,INDIRECT(nfl_game_result),MATCH(K$1,INDIRECT(nfl_game_result_header),0),FALSE)),"",VLOOKUP($B2158,INDIRECT(nfl_game_result),MATCH(K$1,INDIRECT(nfl_game_result_header),0),FALSE)),"error")</f>
        <v>PIT</v>
      </c>
      <c r="L2158" s="23" t="str">
        <f ca="1">IFERROR(IF(ISBLANK(VLOOKUP($B2158,INDIRECT(nfl_game_result),MATCH(L$1,INDIRECT(nfl_game_result_header),0),FALSE)),"",VLOOKUP($B2158,INDIRECT(nfl_game_result),MATCH(L$1,INDIRECT(nfl_game_result_header),0),FALSE)),"error")</f>
        <v/>
      </c>
      <c r="M2158" t="s">
        <v>14</v>
      </c>
      <c r="N2158">
        <v>3</v>
      </c>
      <c r="O2158" t="s">
        <v>69</v>
      </c>
      <c r="P2158">
        <v>4</v>
      </c>
      <c r="Q2158" t="s">
        <v>69</v>
      </c>
      <c r="V2158" s="23" t="s">
        <v>416</v>
      </c>
      <c r="W2158">
        <f ca="1">VALUE(LEFT(C2158, 4))</f>
        <v>2015</v>
      </c>
      <c r="X2158">
        <f ca="1">VALUE(MID(C2158,6,FIND("_",C2158,6)-6))</f>
        <v>18</v>
      </c>
      <c r="Y2158">
        <f ca="1">IF(NOT(OR(ISBLANK(D2158),ISBLANK(E2158),D2158="",E2158="")),D2158-E2158,"")</f>
        <v>0</v>
      </c>
      <c r="Z2158">
        <f ca="1">IF(OR(NOT(ISNUMBER(D2158)),ISBLANK(D2158),D2158="",ISBLANK(N2158)),"",ABS(D2158-N2158))</f>
        <v>0</v>
      </c>
      <c r="AA2158">
        <f ca="1">IF(OR(ISBLANK(J2158),ISBLANK(O2158),J2158="",O2158=""),"",IF(J2158=O2158,1,0))</f>
        <v>1</v>
      </c>
      <c r="AB2158">
        <f ca="1">IF(OR(ISBLANK(K2158),ISBLANK(Q2158),K2158="",Q2158=""),"",IF(K2158=Q2158,1,0))</f>
        <v>0</v>
      </c>
      <c r="AC2158" s="23" t="str">
        <f t="shared" ca="1" si="33"/>
        <v/>
      </c>
    </row>
    <row r="2159" spans="1:29" x14ac:dyDescent="0.25">
      <c r="A2159" s="23">
        <v>2158</v>
      </c>
      <c r="B2159">
        <v>1060</v>
      </c>
      <c r="C2159" t="str">
        <f ca="1">IFERROR(VLOOKUP($B2159,INDIRECT(nfl_game_result),MATCH(C$1,INDIRECT(nfl_game_result_header),0),FALSE),"error")</f>
        <v>2015_18_SEA@MIN</v>
      </c>
      <c r="D2159">
        <f ca="1">IFERROR(IF(ISBLANK(VLOOKUP($B2159,INDIRECT(nfl_game_result),MATCH(D$1,INDIRECT(nfl_game_result_header),0),FALSE)),"",VLOOKUP($B2159,INDIRECT(nfl_game_result),MATCH(D$1,INDIRECT(nfl_game_result_header),0),FALSE)),"error")</f>
        <v>3.5</v>
      </c>
      <c r="E2159">
        <f ca="1">IFERROR(IF(ISBLANK(VLOOKUP($B2159,INDIRECT(nfl_game_result),MATCH(E$1,INDIRECT(nfl_game_result_header),0),FALSE)),"",VLOOKUP($B2159,INDIRECT(nfl_game_result),MATCH(E$1,INDIRECT(nfl_game_result_header),0),FALSE)),"error")</f>
        <v>5</v>
      </c>
      <c r="F2159" s="23" t="str">
        <f ca="1">IFERROR(IF(ISBLANK(VLOOKUP($B2159,INDIRECT(nfl_game_result),MATCH(F$1,INDIRECT(nfl_game_result_header),0),FALSE)),"",VLOOKUP($B2159,INDIRECT(nfl_game_result),MATCH(F$1,INDIRECT(nfl_game_result_header),0),FALSE)),"error")</f>
        <v/>
      </c>
      <c r="G2159" s="23" t="str">
        <f ca="1">IFERROR(IF(ISBLANK(VLOOKUP($B2159,INDIRECT(nfl_game_result),MATCH(G$1,INDIRECT(nfl_game_result_header),0),FALSE)),"",VLOOKUP($B2159,INDIRECT(nfl_game_result),MATCH(G$1,INDIRECT(nfl_game_result_header),0),FALSE)),"error")</f>
        <v/>
      </c>
      <c r="H2159">
        <f ca="1">IFERROR(IF(ISBLANK(VLOOKUP($B2159,INDIRECT(nfl_game_result),MATCH(H$1,INDIRECT(nfl_game_result_header),0),FALSE)),"",VLOOKUP($B2159,INDIRECT(nfl_game_result),MATCH(H$1,INDIRECT(nfl_game_result_header),0),FALSE)),"error")</f>
        <v>9</v>
      </c>
      <c r="I2159">
        <f ca="1">IFERROR(IF(ISBLANK(VLOOKUP($B2159,INDIRECT(nfl_game_result),MATCH(I$1,INDIRECT(nfl_game_result_header),0),FALSE)),"",VLOOKUP($B2159,INDIRECT(nfl_game_result),MATCH(I$1,INDIRECT(nfl_game_result_header),0),FALSE)),"error")</f>
        <v>10</v>
      </c>
      <c r="J2159" t="str">
        <f ca="1">IFERROR(IF(ISBLANK(VLOOKUP($B2159,INDIRECT(nfl_game_result),MATCH(J$1,INDIRECT(nfl_game_result_header),0),FALSE)),"",VLOOKUP($B2159,INDIRECT(nfl_game_result),MATCH(J$1,INDIRECT(nfl_game_result_header),0),FALSE)),"error")</f>
        <v>MIN</v>
      </c>
      <c r="K2159" t="str">
        <f ca="1">IFERROR(IF(ISBLANK(VLOOKUP($B2159,INDIRECT(nfl_game_result),MATCH(K$1,INDIRECT(nfl_game_result_header),0),FALSE)),"",VLOOKUP($B2159,INDIRECT(nfl_game_result),MATCH(K$1,INDIRECT(nfl_game_result_header),0),FALSE)),"error")</f>
        <v>SEA</v>
      </c>
      <c r="L2159" s="23" t="str">
        <f ca="1">IFERROR(IF(ISBLANK(VLOOKUP($B2159,INDIRECT(nfl_game_result),MATCH(L$1,INDIRECT(nfl_game_result_header),0),FALSE)),"",VLOOKUP($B2159,INDIRECT(nfl_game_result),MATCH(L$1,INDIRECT(nfl_game_result_header),0),FALSE)),"error")</f>
        <v/>
      </c>
      <c r="M2159" t="s">
        <v>14</v>
      </c>
      <c r="N2159">
        <v>4.5</v>
      </c>
      <c r="O2159" t="s">
        <v>80</v>
      </c>
      <c r="P2159">
        <v>3</v>
      </c>
      <c r="Q2159" t="s">
        <v>80</v>
      </c>
      <c r="V2159" s="23" t="s">
        <v>416</v>
      </c>
      <c r="W2159">
        <f ca="1">VALUE(LEFT(C2159, 4))</f>
        <v>2015</v>
      </c>
      <c r="X2159">
        <f ca="1">VALUE(MID(C2159,6,FIND("_",C2159,6)-6))</f>
        <v>18</v>
      </c>
      <c r="Y2159">
        <f ca="1">IF(NOT(OR(ISBLANK(D2159),ISBLANK(E2159),D2159="",E2159="")),D2159-E2159,"")</f>
        <v>-1.5</v>
      </c>
      <c r="Z2159">
        <f ca="1">IF(OR(NOT(ISNUMBER(D2159)),ISBLANK(D2159),D2159="",ISBLANK(N2159)),"",ABS(D2159-N2159))</f>
        <v>1</v>
      </c>
      <c r="AA2159">
        <f ca="1">IF(OR(ISBLANK(J2159),ISBLANK(O2159),J2159="",O2159=""),"",IF(J2159=O2159,1,0))</f>
        <v>1</v>
      </c>
      <c r="AB2159">
        <f ca="1">IF(OR(ISBLANK(K2159),ISBLANK(Q2159),K2159="",Q2159=""),"",IF(K2159=Q2159,1,0))</f>
        <v>0</v>
      </c>
      <c r="AC2159" s="23" t="str">
        <f t="shared" ca="1" si="33"/>
        <v/>
      </c>
    </row>
    <row r="2160" spans="1:29" x14ac:dyDescent="0.25">
      <c r="A2160" s="23">
        <v>2159</v>
      </c>
      <c r="B2160">
        <v>1061</v>
      </c>
      <c r="C2160" t="str">
        <f ca="1">IFERROR(VLOOKUP($B2160,INDIRECT(nfl_game_result),MATCH(C$1,INDIRECT(nfl_game_result_header),0),FALSE),"error")</f>
        <v>2015_18_GBY@WAS</v>
      </c>
      <c r="D2160">
        <f ca="1">IFERROR(IF(ISBLANK(VLOOKUP($B2160,INDIRECT(nfl_game_result),MATCH(D$1,INDIRECT(nfl_game_result_header),0),FALSE)),"",VLOOKUP($B2160,INDIRECT(nfl_game_result),MATCH(D$1,INDIRECT(nfl_game_result_header),0),FALSE)),"error")</f>
        <v>-1</v>
      </c>
      <c r="E2160">
        <f ca="1">IFERROR(IF(ISBLANK(VLOOKUP($B2160,INDIRECT(nfl_game_result),MATCH(E$1,INDIRECT(nfl_game_result_header),0),FALSE)),"",VLOOKUP($B2160,INDIRECT(nfl_game_result),MATCH(E$1,INDIRECT(nfl_game_result_header),0),FALSE)),"error")</f>
        <v>-1</v>
      </c>
      <c r="F2160" s="23" t="str">
        <f ca="1">IFERROR(IF(ISBLANK(VLOOKUP($B2160,INDIRECT(nfl_game_result),MATCH(F$1,INDIRECT(nfl_game_result_header),0),FALSE)),"",VLOOKUP($B2160,INDIRECT(nfl_game_result),MATCH(F$1,INDIRECT(nfl_game_result_header),0),FALSE)),"error")</f>
        <v/>
      </c>
      <c r="G2160" s="23" t="str">
        <f ca="1">IFERROR(IF(ISBLANK(VLOOKUP($B2160,INDIRECT(nfl_game_result),MATCH(G$1,INDIRECT(nfl_game_result_header),0),FALSE)),"",VLOOKUP($B2160,INDIRECT(nfl_game_result),MATCH(G$1,INDIRECT(nfl_game_result_header),0),FALSE)),"error")</f>
        <v/>
      </c>
      <c r="H2160">
        <f ca="1">IFERROR(IF(ISBLANK(VLOOKUP($B2160,INDIRECT(nfl_game_result),MATCH(H$1,INDIRECT(nfl_game_result_header),0),FALSE)),"",VLOOKUP($B2160,INDIRECT(nfl_game_result),MATCH(H$1,INDIRECT(nfl_game_result_header),0),FALSE)),"error")</f>
        <v>18</v>
      </c>
      <c r="I2160">
        <f ca="1">IFERROR(IF(ISBLANK(VLOOKUP($B2160,INDIRECT(nfl_game_result),MATCH(I$1,INDIRECT(nfl_game_result_header),0),FALSE)),"",VLOOKUP($B2160,INDIRECT(nfl_game_result),MATCH(I$1,INDIRECT(nfl_game_result_header),0),FALSE)),"error")</f>
        <v>35</v>
      </c>
      <c r="J2160" t="str">
        <f ca="1">IFERROR(IF(ISBLANK(VLOOKUP($B2160,INDIRECT(nfl_game_result),MATCH(J$1,INDIRECT(nfl_game_result_header),0),FALSE)),"",VLOOKUP($B2160,INDIRECT(nfl_game_result),MATCH(J$1,INDIRECT(nfl_game_result_header),0),FALSE)),"error")</f>
        <v>GBY</v>
      </c>
      <c r="K2160" t="str">
        <f ca="1">IFERROR(IF(ISBLANK(VLOOKUP($B2160,INDIRECT(nfl_game_result),MATCH(K$1,INDIRECT(nfl_game_result_header),0),FALSE)),"",VLOOKUP($B2160,INDIRECT(nfl_game_result),MATCH(K$1,INDIRECT(nfl_game_result_header),0),FALSE)),"error")</f>
        <v>GBY</v>
      </c>
      <c r="L2160" s="23" t="str">
        <f ca="1">IFERROR(IF(ISBLANK(VLOOKUP($B2160,INDIRECT(nfl_game_result),MATCH(L$1,INDIRECT(nfl_game_result_header),0),FALSE)),"",VLOOKUP($B2160,INDIRECT(nfl_game_result),MATCH(L$1,INDIRECT(nfl_game_result_header),0),FALSE)),"error")</f>
        <v/>
      </c>
      <c r="M2160" t="s">
        <v>14</v>
      </c>
      <c r="N2160">
        <v>3</v>
      </c>
      <c r="O2160" t="s">
        <v>330</v>
      </c>
      <c r="P2160">
        <v>2</v>
      </c>
      <c r="Q2160" t="s">
        <v>330</v>
      </c>
      <c r="V2160" s="23" t="s">
        <v>416</v>
      </c>
      <c r="W2160">
        <f ca="1">VALUE(LEFT(C2160, 4))</f>
        <v>2015</v>
      </c>
      <c r="X2160">
        <f ca="1">VALUE(MID(C2160,6,FIND("_",C2160,6)-6))</f>
        <v>18</v>
      </c>
      <c r="Y2160">
        <f ca="1">IF(NOT(OR(ISBLANK(D2160),ISBLANK(E2160),D2160="",E2160="")),D2160-E2160,"")</f>
        <v>0</v>
      </c>
      <c r="Z2160">
        <f ca="1">IF(OR(NOT(ISNUMBER(D2160)),ISBLANK(D2160),D2160="",ISBLANK(N2160)),"",ABS(D2160-N2160))</f>
        <v>4</v>
      </c>
      <c r="AA2160">
        <f ca="1">IF(OR(ISBLANK(J2160),ISBLANK(O2160),J2160="",O2160=""),"",IF(J2160=O2160,1,0))</f>
        <v>1</v>
      </c>
      <c r="AB2160">
        <f ca="1">IF(OR(ISBLANK(K2160),ISBLANK(Q2160),K2160="",Q2160=""),"",IF(K2160=Q2160,1,0))</f>
        <v>1</v>
      </c>
      <c r="AC2160" s="23" t="str">
        <f t="shared" ca="1" si="33"/>
        <v/>
      </c>
    </row>
    <row r="2161" spans="1:29" x14ac:dyDescent="0.25">
      <c r="A2161" s="23">
        <v>2160</v>
      </c>
      <c r="B2161">
        <v>1062</v>
      </c>
      <c r="C2161" t="str">
        <f ca="1">IFERROR(VLOOKUP($B2161,INDIRECT(nfl_game_result),MATCH(C$1,INDIRECT(nfl_game_result_header),0),FALSE),"error")</f>
        <v>2015_19_KCY@NWE</v>
      </c>
      <c r="D2161">
        <f ca="1">IFERROR(IF(ISBLANK(VLOOKUP($B2161,INDIRECT(nfl_game_result),MATCH(D$1,INDIRECT(nfl_game_result_header),0),FALSE)),"",VLOOKUP($B2161,INDIRECT(nfl_game_result),MATCH(D$1,INDIRECT(nfl_game_result_header),0),FALSE)),"error")</f>
        <v>-4.5</v>
      </c>
      <c r="E2161">
        <f ca="1">IFERROR(IF(ISBLANK(VLOOKUP($B2161,INDIRECT(nfl_game_result),MATCH(E$1,INDIRECT(nfl_game_result_header),0),FALSE)),"",VLOOKUP($B2161,INDIRECT(nfl_game_result),MATCH(E$1,INDIRECT(nfl_game_result_header),0),FALSE)),"error")</f>
        <v>-4.5</v>
      </c>
      <c r="F2161" s="23" t="str">
        <f ca="1">IFERROR(IF(ISBLANK(VLOOKUP($B2161,INDIRECT(nfl_game_result),MATCH(F$1,INDIRECT(nfl_game_result_header),0),FALSE)),"",VLOOKUP($B2161,INDIRECT(nfl_game_result),MATCH(F$1,INDIRECT(nfl_game_result_header),0),FALSE)),"error")</f>
        <v/>
      </c>
      <c r="G2161" s="23" t="str">
        <f ca="1">IFERROR(IF(ISBLANK(VLOOKUP($B2161,INDIRECT(nfl_game_result),MATCH(G$1,INDIRECT(nfl_game_result_header),0),FALSE)),"",VLOOKUP($B2161,INDIRECT(nfl_game_result),MATCH(G$1,INDIRECT(nfl_game_result_header),0),FALSE)),"error")</f>
        <v/>
      </c>
      <c r="H2161">
        <f ca="1">IFERROR(IF(ISBLANK(VLOOKUP($B2161,INDIRECT(nfl_game_result),MATCH(H$1,INDIRECT(nfl_game_result_header),0),FALSE)),"",VLOOKUP($B2161,INDIRECT(nfl_game_result),MATCH(H$1,INDIRECT(nfl_game_result_header),0),FALSE)),"error")</f>
        <v>27</v>
      </c>
      <c r="I2161">
        <f ca="1">IFERROR(IF(ISBLANK(VLOOKUP($B2161,INDIRECT(nfl_game_result),MATCH(I$1,INDIRECT(nfl_game_result_header),0),FALSE)),"",VLOOKUP($B2161,INDIRECT(nfl_game_result),MATCH(I$1,INDIRECT(nfl_game_result_header),0),FALSE)),"error")</f>
        <v>20</v>
      </c>
      <c r="J2161" t="str">
        <f ca="1">IFERROR(IF(ISBLANK(VLOOKUP($B2161,INDIRECT(nfl_game_result),MATCH(J$1,INDIRECT(nfl_game_result_header),0),FALSE)),"",VLOOKUP($B2161,INDIRECT(nfl_game_result),MATCH(J$1,INDIRECT(nfl_game_result_header),0),FALSE)),"error")</f>
        <v>NWE</v>
      </c>
      <c r="K2161" t="str">
        <f ca="1">IFERROR(IF(ISBLANK(VLOOKUP($B2161,INDIRECT(nfl_game_result),MATCH(K$1,INDIRECT(nfl_game_result_header),0),FALSE)),"",VLOOKUP($B2161,INDIRECT(nfl_game_result),MATCH(K$1,INDIRECT(nfl_game_result_header),0),FALSE)),"error")</f>
        <v>NWE</v>
      </c>
      <c r="L2161" s="23" t="str">
        <f ca="1">IFERROR(IF(ISBLANK(VLOOKUP($B2161,INDIRECT(nfl_game_result),MATCH(L$1,INDIRECT(nfl_game_result_header),0),FALSE)),"",VLOOKUP($B2161,INDIRECT(nfl_game_result),MATCH(L$1,INDIRECT(nfl_game_result_header),0),FALSE)),"error")</f>
        <v/>
      </c>
      <c r="M2161" t="s">
        <v>16</v>
      </c>
      <c r="N2161">
        <v>-5.5</v>
      </c>
      <c r="O2161" t="s">
        <v>331</v>
      </c>
      <c r="P2161">
        <v>1</v>
      </c>
      <c r="Q2161" t="s">
        <v>331</v>
      </c>
      <c r="V2161" s="23" t="s">
        <v>416</v>
      </c>
      <c r="W2161">
        <f ca="1">VALUE(LEFT(C2161, 4))</f>
        <v>2015</v>
      </c>
      <c r="X2161">
        <f ca="1">VALUE(MID(C2161,6,FIND("_",C2161,6)-6))</f>
        <v>19</v>
      </c>
      <c r="Y2161">
        <f ca="1">IF(NOT(OR(ISBLANK(D2161),ISBLANK(E2161),D2161="",E2161="")),D2161-E2161,"")</f>
        <v>0</v>
      </c>
      <c r="Z2161">
        <f ca="1">IF(OR(NOT(ISNUMBER(D2161)),ISBLANK(D2161),D2161="",ISBLANK(N2161)),"",ABS(D2161-N2161))</f>
        <v>1</v>
      </c>
      <c r="AA2161">
        <f ca="1">IF(OR(ISBLANK(J2161),ISBLANK(O2161),J2161="",O2161=""),"",IF(J2161=O2161,1,0))</f>
        <v>0</v>
      </c>
      <c r="AB2161">
        <f ca="1">IF(OR(ISBLANK(K2161),ISBLANK(Q2161),K2161="",Q2161=""),"",IF(K2161=Q2161,1,0))</f>
        <v>0</v>
      </c>
      <c r="AC2161" s="23" t="str">
        <f t="shared" ca="1" si="33"/>
        <v/>
      </c>
    </row>
    <row r="2162" spans="1:29" x14ac:dyDescent="0.25">
      <c r="A2162" s="23">
        <v>2161</v>
      </c>
      <c r="B2162">
        <v>1063</v>
      </c>
      <c r="C2162" t="str">
        <f ca="1">IFERROR(VLOOKUP($B2162,INDIRECT(nfl_game_result),MATCH(C$1,INDIRECT(nfl_game_result_header),0),FALSE),"error")</f>
        <v>2015_19_GBY@ARI</v>
      </c>
      <c r="D2162">
        <f ca="1">IFERROR(IF(ISBLANK(VLOOKUP($B2162,INDIRECT(nfl_game_result),MATCH(D$1,INDIRECT(nfl_game_result_header),0),FALSE)),"",VLOOKUP($B2162,INDIRECT(nfl_game_result),MATCH(D$1,INDIRECT(nfl_game_result_header),0),FALSE)),"error")</f>
        <v>-7</v>
      </c>
      <c r="E2162">
        <f ca="1">IFERROR(IF(ISBLANK(VLOOKUP($B2162,INDIRECT(nfl_game_result),MATCH(E$1,INDIRECT(nfl_game_result_header),0),FALSE)),"",VLOOKUP($B2162,INDIRECT(nfl_game_result),MATCH(E$1,INDIRECT(nfl_game_result_header),0),FALSE)),"error")</f>
        <v>-7</v>
      </c>
      <c r="F2162" s="23" t="str">
        <f ca="1">IFERROR(IF(ISBLANK(VLOOKUP($B2162,INDIRECT(nfl_game_result),MATCH(F$1,INDIRECT(nfl_game_result_header),0),FALSE)),"",VLOOKUP($B2162,INDIRECT(nfl_game_result),MATCH(F$1,INDIRECT(nfl_game_result_header),0),FALSE)),"error")</f>
        <v/>
      </c>
      <c r="G2162" s="23" t="str">
        <f ca="1">IFERROR(IF(ISBLANK(VLOOKUP($B2162,INDIRECT(nfl_game_result),MATCH(G$1,INDIRECT(nfl_game_result_header),0),FALSE)),"",VLOOKUP($B2162,INDIRECT(nfl_game_result),MATCH(G$1,INDIRECT(nfl_game_result_header),0),FALSE)),"error")</f>
        <v/>
      </c>
      <c r="H2162">
        <f ca="1">IFERROR(IF(ISBLANK(VLOOKUP($B2162,INDIRECT(nfl_game_result),MATCH(H$1,INDIRECT(nfl_game_result_header),0),FALSE)),"",VLOOKUP($B2162,INDIRECT(nfl_game_result),MATCH(H$1,INDIRECT(nfl_game_result_header),0),FALSE)),"error")</f>
        <v>26</v>
      </c>
      <c r="I2162">
        <f ca="1">IFERROR(IF(ISBLANK(VLOOKUP($B2162,INDIRECT(nfl_game_result),MATCH(I$1,INDIRECT(nfl_game_result_header),0),FALSE)),"",VLOOKUP($B2162,INDIRECT(nfl_game_result),MATCH(I$1,INDIRECT(nfl_game_result_header),0),FALSE)),"error")</f>
        <v>20</v>
      </c>
      <c r="J2162" t="str">
        <f ca="1">IFERROR(IF(ISBLANK(VLOOKUP($B2162,INDIRECT(nfl_game_result),MATCH(J$1,INDIRECT(nfl_game_result_header),0),FALSE)),"",VLOOKUP($B2162,INDIRECT(nfl_game_result),MATCH(J$1,INDIRECT(nfl_game_result_header),0),FALSE)),"error")</f>
        <v>GBY</v>
      </c>
      <c r="K2162" t="str">
        <f ca="1">IFERROR(IF(ISBLANK(VLOOKUP($B2162,INDIRECT(nfl_game_result),MATCH(K$1,INDIRECT(nfl_game_result_header),0),FALSE)),"",VLOOKUP($B2162,INDIRECT(nfl_game_result),MATCH(K$1,INDIRECT(nfl_game_result_header),0),FALSE)),"error")</f>
        <v>ARI</v>
      </c>
      <c r="L2162" s="23" t="str">
        <f ca="1">IFERROR(IF(ISBLANK(VLOOKUP($B2162,INDIRECT(nfl_game_result),MATCH(L$1,INDIRECT(nfl_game_result_header),0),FALSE)),"",VLOOKUP($B2162,INDIRECT(nfl_game_result),MATCH(L$1,INDIRECT(nfl_game_result_header),0),FALSE)),"error")</f>
        <v/>
      </c>
      <c r="M2162" t="s">
        <v>16</v>
      </c>
      <c r="N2162">
        <v>-4</v>
      </c>
      <c r="O2162" t="s">
        <v>64</v>
      </c>
      <c r="P2162">
        <v>3</v>
      </c>
      <c r="Q2162" t="s">
        <v>64</v>
      </c>
      <c r="V2162" s="23" t="s">
        <v>416</v>
      </c>
      <c r="W2162">
        <f ca="1">VALUE(LEFT(C2162, 4))</f>
        <v>2015</v>
      </c>
      <c r="X2162">
        <f ca="1">VALUE(MID(C2162,6,FIND("_",C2162,6)-6))</f>
        <v>19</v>
      </c>
      <c r="Y2162">
        <f ca="1">IF(NOT(OR(ISBLANK(D2162),ISBLANK(E2162),D2162="",E2162="")),D2162-E2162,"")</f>
        <v>0</v>
      </c>
      <c r="Z2162">
        <f ca="1">IF(OR(NOT(ISNUMBER(D2162)),ISBLANK(D2162),D2162="",ISBLANK(N2162)),"",ABS(D2162-N2162))</f>
        <v>3</v>
      </c>
      <c r="AA2162">
        <f ca="1">IF(OR(ISBLANK(J2162),ISBLANK(O2162),J2162="",O2162=""),"",IF(J2162=O2162,1,0))</f>
        <v>0</v>
      </c>
      <c r="AB2162">
        <f ca="1">IF(OR(ISBLANK(K2162),ISBLANK(Q2162),K2162="",Q2162=""),"",IF(K2162=Q2162,1,0))</f>
        <v>1</v>
      </c>
      <c r="AC2162" s="23" t="str">
        <f t="shared" ca="1" si="33"/>
        <v/>
      </c>
    </row>
    <row r="2163" spans="1:29" x14ac:dyDescent="0.25">
      <c r="A2163" s="23">
        <v>2162</v>
      </c>
      <c r="B2163">
        <v>1064</v>
      </c>
      <c r="C2163" t="str">
        <f ca="1">IFERROR(VLOOKUP($B2163,INDIRECT(nfl_game_result),MATCH(C$1,INDIRECT(nfl_game_result_header),0),FALSE),"error")</f>
        <v>2015_19_SEA@CAR</v>
      </c>
      <c r="D2163">
        <f ca="1">IFERROR(IF(ISBLANK(VLOOKUP($B2163,INDIRECT(nfl_game_result),MATCH(D$1,INDIRECT(nfl_game_result_header),0),FALSE)),"",VLOOKUP($B2163,INDIRECT(nfl_game_result),MATCH(D$1,INDIRECT(nfl_game_result_header),0),FALSE)),"error")</f>
        <v>-3</v>
      </c>
      <c r="E2163">
        <f ca="1">IFERROR(IF(ISBLANK(VLOOKUP($B2163,INDIRECT(nfl_game_result),MATCH(E$1,INDIRECT(nfl_game_result_header),0),FALSE)),"",VLOOKUP($B2163,INDIRECT(nfl_game_result),MATCH(E$1,INDIRECT(nfl_game_result_header),0),FALSE)),"error")</f>
        <v>-2</v>
      </c>
      <c r="F2163" s="23" t="str">
        <f ca="1">IFERROR(IF(ISBLANK(VLOOKUP($B2163,INDIRECT(nfl_game_result),MATCH(F$1,INDIRECT(nfl_game_result_header),0),FALSE)),"",VLOOKUP($B2163,INDIRECT(nfl_game_result),MATCH(F$1,INDIRECT(nfl_game_result_header),0),FALSE)),"error")</f>
        <v/>
      </c>
      <c r="G2163" s="23" t="str">
        <f ca="1">IFERROR(IF(ISBLANK(VLOOKUP($B2163,INDIRECT(nfl_game_result),MATCH(G$1,INDIRECT(nfl_game_result_header),0),FALSE)),"",VLOOKUP($B2163,INDIRECT(nfl_game_result),MATCH(G$1,INDIRECT(nfl_game_result_header),0),FALSE)),"error")</f>
        <v/>
      </c>
      <c r="H2163">
        <f ca="1">IFERROR(IF(ISBLANK(VLOOKUP($B2163,INDIRECT(nfl_game_result),MATCH(H$1,INDIRECT(nfl_game_result_header),0),FALSE)),"",VLOOKUP($B2163,INDIRECT(nfl_game_result),MATCH(H$1,INDIRECT(nfl_game_result_header),0),FALSE)),"error")</f>
        <v>31</v>
      </c>
      <c r="I2163">
        <f ca="1">IFERROR(IF(ISBLANK(VLOOKUP($B2163,INDIRECT(nfl_game_result),MATCH(I$1,INDIRECT(nfl_game_result_header),0),FALSE)),"",VLOOKUP($B2163,INDIRECT(nfl_game_result),MATCH(I$1,INDIRECT(nfl_game_result_header),0),FALSE)),"error")</f>
        <v>24</v>
      </c>
      <c r="J2163" t="str">
        <f ca="1">IFERROR(IF(ISBLANK(VLOOKUP($B2163,INDIRECT(nfl_game_result),MATCH(J$1,INDIRECT(nfl_game_result_header),0),FALSE)),"",VLOOKUP($B2163,INDIRECT(nfl_game_result),MATCH(J$1,INDIRECT(nfl_game_result_header),0),FALSE)),"error")</f>
        <v>CAR</v>
      </c>
      <c r="K2163" t="str">
        <f ca="1">IFERROR(IF(ISBLANK(VLOOKUP($B2163,INDIRECT(nfl_game_result),MATCH(K$1,INDIRECT(nfl_game_result_header),0),FALSE)),"",VLOOKUP($B2163,INDIRECT(nfl_game_result),MATCH(K$1,INDIRECT(nfl_game_result_header),0),FALSE)),"error")</f>
        <v>CAR</v>
      </c>
      <c r="L2163" s="23" t="str">
        <f ca="1">IFERROR(IF(ISBLANK(VLOOKUP($B2163,INDIRECT(nfl_game_result),MATCH(L$1,INDIRECT(nfl_game_result_header),0),FALSE)),"",VLOOKUP($B2163,INDIRECT(nfl_game_result),MATCH(L$1,INDIRECT(nfl_game_result_header),0),FALSE)),"error")</f>
        <v/>
      </c>
      <c r="M2163" t="s">
        <v>16</v>
      </c>
      <c r="N2163">
        <v>-3</v>
      </c>
      <c r="O2163" t="s">
        <v>67</v>
      </c>
      <c r="P2163">
        <v>2</v>
      </c>
      <c r="Q2163" t="s">
        <v>67</v>
      </c>
      <c r="V2163" s="23" t="s">
        <v>416</v>
      </c>
      <c r="W2163">
        <f ca="1">VALUE(LEFT(C2163, 4))</f>
        <v>2015</v>
      </c>
      <c r="X2163">
        <f ca="1">VALUE(MID(C2163,6,FIND("_",C2163,6)-6))</f>
        <v>19</v>
      </c>
      <c r="Y2163">
        <f ca="1">IF(NOT(OR(ISBLANK(D2163),ISBLANK(E2163),D2163="",E2163="")),D2163-E2163,"")</f>
        <v>-1</v>
      </c>
      <c r="Z2163">
        <f ca="1">IF(OR(NOT(ISNUMBER(D2163)),ISBLANK(D2163),D2163="",ISBLANK(N2163)),"",ABS(D2163-N2163))</f>
        <v>0</v>
      </c>
      <c r="AA2163">
        <f ca="1">IF(OR(ISBLANK(J2163),ISBLANK(O2163),J2163="",O2163=""),"",IF(J2163=O2163,1,0))</f>
        <v>1</v>
      </c>
      <c r="AB2163">
        <f ca="1">IF(OR(ISBLANK(K2163),ISBLANK(Q2163),K2163="",Q2163=""),"",IF(K2163=Q2163,1,0))</f>
        <v>1</v>
      </c>
      <c r="AC2163" s="23" t="str">
        <f t="shared" ca="1" si="33"/>
        <v/>
      </c>
    </row>
    <row r="2164" spans="1:29" x14ac:dyDescent="0.25">
      <c r="A2164" s="23">
        <v>2163</v>
      </c>
      <c r="B2164">
        <v>1065</v>
      </c>
      <c r="C2164" t="str">
        <f ca="1">IFERROR(VLOOKUP($B2164,INDIRECT(nfl_game_result),MATCH(C$1,INDIRECT(nfl_game_result_header),0),FALSE),"error")</f>
        <v>2015_19_PIT@DEN</v>
      </c>
      <c r="D2164">
        <f ca="1">IFERROR(IF(ISBLANK(VLOOKUP($B2164,INDIRECT(nfl_game_result),MATCH(D$1,INDIRECT(nfl_game_result_header),0),FALSE)),"",VLOOKUP($B2164,INDIRECT(nfl_game_result),MATCH(D$1,INDIRECT(nfl_game_result_header),0),FALSE)),"error")</f>
        <v>-6</v>
      </c>
      <c r="E2164">
        <f ca="1">IFERROR(IF(ISBLANK(VLOOKUP($B2164,INDIRECT(nfl_game_result),MATCH(E$1,INDIRECT(nfl_game_result_header),0),FALSE)),"",VLOOKUP($B2164,INDIRECT(nfl_game_result),MATCH(E$1,INDIRECT(nfl_game_result_header),0),FALSE)),"error")</f>
        <v>-7.5</v>
      </c>
      <c r="F2164" s="23" t="str">
        <f ca="1">IFERROR(IF(ISBLANK(VLOOKUP($B2164,INDIRECT(nfl_game_result),MATCH(F$1,INDIRECT(nfl_game_result_header),0),FALSE)),"",VLOOKUP($B2164,INDIRECT(nfl_game_result),MATCH(F$1,INDIRECT(nfl_game_result_header),0),FALSE)),"error")</f>
        <v/>
      </c>
      <c r="G2164" s="23" t="str">
        <f ca="1">IFERROR(IF(ISBLANK(VLOOKUP($B2164,INDIRECT(nfl_game_result),MATCH(G$1,INDIRECT(nfl_game_result_header),0),FALSE)),"",VLOOKUP($B2164,INDIRECT(nfl_game_result),MATCH(G$1,INDIRECT(nfl_game_result_header),0),FALSE)),"error")</f>
        <v/>
      </c>
      <c r="H2164">
        <f ca="1">IFERROR(IF(ISBLANK(VLOOKUP($B2164,INDIRECT(nfl_game_result),MATCH(H$1,INDIRECT(nfl_game_result_header),0),FALSE)),"",VLOOKUP($B2164,INDIRECT(nfl_game_result),MATCH(H$1,INDIRECT(nfl_game_result_header),0),FALSE)),"error")</f>
        <v>23</v>
      </c>
      <c r="I2164">
        <f ca="1">IFERROR(IF(ISBLANK(VLOOKUP($B2164,INDIRECT(nfl_game_result),MATCH(I$1,INDIRECT(nfl_game_result_header),0),FALSE)),"",VLOOKUP($B2164,INDIRECT(nfl_game_result),MATCH(I$1,INDIRECT(nfl_game_result_header),0),FALSE)),"error")</f>
        <v>16</v>
      </c>
      <c r="J2164" t="str">
        <f ca="1">IFERROR(IF(ISBLANK(VLOOKUP($B2164,INDIRECT(nfl_game_result),MATCH(J$1,INDIRECT(nfl_game_result_header),0),FALSE)),"",VLOOKUP($B2164,INDIRECT(nfl_game_result),MATCH(J$1,INDIRECT(nfl_game_result_header),0),FALSE)),"error")</f>
        <v>PIT</v>
      </c>
      <c r="K2164" t="str">
        <f ca="1">IFERROR(IF(ISBLANK(VLOOKUP($B2164,INDIRECT(nfl_game_result),MATCH(K$1,INDIRECT(nfl_game_result_header),0),FALSE)),"",VLOOKUP($B2164,INDIRECT(nfl_game_result),MATCH(K$1,INDIRECT(nfl_game_result_header),0),FALSE)),"error")</f>
        <v>DEN</v>
      </c>
      <c r="L2164" s="23" t="str">
        <f ca="1">IFERROR(IF(ISBLANK(VLOOKUP($B2164,INDIRECT(nfl_game_result),MATCH(L$1,INDIRECT(nfl_game_result_header),0),FALSE)),"",VLOOKUP($B2164,INDIRECT(nfl_game_result),MATCH(L$1,INDIRECT(nfl_game_result_header),0),FALSE)),"error")</f>
        <v/>
      </c>
      <c r="M2164" t="s">
        <v>16</v>
      </c>
      <c r="N2164">
        <v>-4.5</v>
      </c>
      <c r="O2164" t="s">
        <v>72</v>
      </c>
      <c r="P2164">
        <v>4</v>
      </c>
      <c r="Q2164" t="s">
        <v>72</v>
      </c>
      <c r="V2164" s="23" t="s">
        <v>416</v>
      </c>
      <c r="W2164">
        <f ca="1">VALUE(LEFT(C2164, 4))</f>
        <v>2015</v>
      </c>
      <c r="X2164">
        <f ca="1">VALUE(MID(C2164,6,FIND("_",C2164,6)-6))</f>
        <v>19</v>
      </c>
      <c r="Y2164">
        <f ca="1">IF(NOT(OR(ISBLANK(D2164),ISBLANK(E2164),D2164="",E2164="")),D2164-E2164,"")</f>
        <v>1.5</v>
      </c>
      <c r="Z2164">
        <f ca="1">IF(OR(NOT(ISNUMBER(D2164)),ISBLANK(D2164),D2164="",ISBLANK(N2164)),"",ABS(D2164-N2164))</f>
        <v>1.5</v>
      </c>
      <c r="AA2164">
        <f ca="1">IF(OR(ISBLANK(J2164),ISBLANK(O2164),J2164="",O2164=""),"",IF(J2164=O2164,1,0))</f>
        <v>0</v>
      </c>
      <c r="AB2164">
        <f ca="1">IF(OR(ISBLANK(K2164),ISBLANK(Q2164),K2164="",Q2164=""),"",IF(K2164=Q2164,1,0))</f>
        <v>1</v>
      </c>
      <c r="AC2164" s="23" t="str">
        <f t="shared" ca="1" si="33"/>
        <v/>
      </c>
    </row>
    <row r="2165" spans="1:29" x14ac:dyDescent="0.25">
      <c r="A2165" s="23">
        <v>2164</v>
      </c>
      <c r="B2165">
        <v>1062</v>
      </c>
      <c r="C2165" t="str">
        <f ca="1">IFERROR(VLOOKUP($B2165,INDIRECT(nfl_game_result),MATCH(C$1,INDIRECT(nfl_game_result_header),0),FALSE),"error")</f>
        <v>2015_19_KCY@NWE</v>
      </c>
      <c r="D2165">
        <f ca="1">IFERROR(IF(ISBLANK(VLOOKUP($B2165,INDIRECT(nfl_game_result),MATCH(D$1,INDIRECT(nfl_game_result_header),0),FALSE)),"",VLOOKUP($B2165,INDIRECT(nfl_game_result),MATCH(D$1,INDIRECT(nfl_game_result_header),0),FALSE)),"error")</f>
        <v>-4.5</v>
      </c>
      <c r="E2165">
        <f ca="1">IFERROR(IF(ISBLANK(VLOOKUP($B2165,INDIRECT(nfl_game_result),MATCH(E$1,INDIRECT(nfl_game_result_header),0),FALSE)),"",VLOOKUP($B2165,INDIRECT(nfl_game_result),MATCH(E$1,INDIRECT(nfl_game_result_header),0),FALSE)),"error")</f>
        <v>-4.5</v>
      </c>
      <c r="F2165" s="23" t="str">
        <f ca="1">IFERROR(IF(ISBLANK(VLOOKUP($B2165,INDIRECT(nfl_game_result),MATCH(F$1,INDIRECT(nfl_game_result_header),0),FALSE)),"",VLOOKUP($B2165,INDIRECT(nfl_game_result),MATCH(F$1,INDIRECT(nfl_game_result_header),0),FALSE)),"error")</f>
        <v/>
      </c>
      <c r="G2165" s="23" t="str">
        <f ca="1">IFERROR(IF(ISBLANK(VLOOKUP($B2165,INDIRECT(nfl_game_result),MATCH(G$1,INDIRECT(nfl_game_result_header),0),FALSE)),"",VLOOKUP($B2165,INDIRECT(nfl_game_result),MATCH(G$1,INDIRECT(nfl_game_result_header),0),FALSE)),"error")</f>
        <v/>
      </c>
      <c r="H2165">
        <f ca="1">IFERROR(IF(ISBLANK(VLOOKUP($B2165,INDIRECT(nfl_game_result),MATCH(H$1,INDIRECT(nfl_game_result_header),0),FALSE)),"",VLOOKUP($B2165,INDIRECT(nfl_game_result),MATCH(H$1,INDIRECT(nfl_game_result_header),0),FALSE)),"error")</f>
        <v>27</v>
      </c>
      <c r="I2165">
        <f ca="1">IFERROR(IF(ISBLANK(VLOOKUP($B2165,INDIRECT(nfl_game_result),MATCH(I$1,INDIRECT(nfl_game_result_header),0),FALSE)),"",VLOOKUP($B2165,INDIRECT(nfl_game_result),MATCH(I$1,INDIRECT(nfl_game_result_header),0),FALSE)),"error")</f>
        <v>20</v>
      </c>
      <c r="J2165" t="str">
        <f ca="1">IFERROR(IF(ISBLANK(VLOOKUP($B2165,INDIRECT(nfl_game_result),MATCH(J$1,INDIRECT(nfl_game_result_header),0),FALSE)),"",VLOOKUP($B2165,INDIRECT(nfl_game_result),MATCH(J$1,INDIRECT(nfl_game_result_header),0),FALSE)),"error")</f>
        <v>NWE</v>
      </c>
      <c r="K2165" t="str">
        <f ca="1">IFERROR(IF(ISBLANK(VLOOKUP($B2165,INDIRECT(nfl_game_result),MATCH(K$1,INDIRECT(nfl_game_result_header),0),FALSE)),"",VLOOKUP($B2165,INDIRECT(nfl_game_result),MATCH(K$1,INDIRECT(nfl_game_result_header),0),FALSE)),"error")</f>
        <v>NWE</v>
      </c>
      <c r="L2165" s="23" t="str">
        <f ca="1">IFERROR(IF(ISBLANK(VLOOKUP($B2165,INDIRECT(nfl_game_result),MATCH(L$1,INDIRECT(nfl_game_result_header),0),FALSE)),"",VLOOKUP($B2165,INDIRECT(nfl_game_result),MATCH(L$1,INDIRECT(nfl_game_result_header),0),FALSE)),"error")</f>
        <v/>
      </c>
      <c r="M2165" t="s">
        <v>18</v>
      </c>
      <c r="O2165" t="s">
        <v>332</v>
      </c>
      <c r="P2165">
        <v>2</v>
      </c>
      <c r="Q2165" t="s">
        <v>332</v>
      </c>
      <c r="V2165" s="23" t="s">
        <v>416</v>
      </c>
      <c r="W2165">
        <f ca="1">VALUE(LEFT(C2165, 4))</f>
        <v>2015</v>
      </c>
      <c r="X2165">
        <f ca="1">VALUE(MID(C2165,6,FIND("_",C2165,6)-6))</f>
        <v>19</v>
      </c>
      <c r="Y2165">
        <f ca="1">IF(NOT(OR(ISBLANK(D2165),ISBLANK(E2165),D2165="",E2165="")),D2165-E2165,"")</f>
        <v>0</v>
      </c>
      <c r="Z2165" t="str">
        <f ca="1">IF(OR(NOT(ISNUMBER(D2165)),ISBLANK(D2165),D2165="",ISBLANK(N2165)),"",ABS(D2165-N2165))</f>
        <v/>
      </c>
      <c r="AA2165">
        <f ca="1">IF(OR(ISBLANK(J2165),ISBLANK(O2165),J2165="",O2165=""),"",IF(J2165=O2165,1,0))</f>
        <v>1</v>
      </c>
      <c r="AB2165">
        <f ca="1">IF(OR(ISBLANK(K2165),ISBLANK(Q2165),K2165="",Q2165=""),"",IF(K2165=Q2165,1,0))</f>
        <v>1</v>
      </c>
      <c r="AC2165" s="23" t="str">
        <f t="shared" ca="1" si="33"/>
        <v/>
      </c>
    </row>
    <row r="2166" spans="1:29" x14ac:dyDescent="0.25">
      <c r="A2166" s="23">
        <v>2165</v>
      </c>
      <c r="B2166">
        <v>1063</v>
      </c>
      <c r="C2166" t="str">
        <f ca="1">IFERROR(VLOOKUP($B2166,INDIRECT(nfl_game_result),MATCH(C$1,INDIRECT(nfl_game_result_header),0),FALSE),"error")</f>
        <v>2015_19_GBY@ARI</v>
      </c>
      <c r="D2166">
        <f ca="1">IFERROR(IF(ISBLANK(VLOOKUP($B2166,INDIRECT(nfl_game_result),MATCH(D$1,INDIRECT(nfl_game_result_header),0),FALSE)),"",VLOOKUP($B2166,INDIRECT(nfl_game_result),MATCH(D$1,INDIRECT(nfl_game_result_header),0),FALSE)),"error")</f>
        <v>-7</v>
      </c>
      <c r="E2166">
        <f ca="1">IFERROR(IF(ISBLANK(VLOOKUP($B2166,INDIRECT(nfl_game_result),MATCH(E$1,INDIRECT(nfl_game_result_header),0),FALSE)),"",VLOOKUP($B2166,INDIRECT(nfl_game_result),MATCH(E$1,INDIRECT(nfl_game_result_header),0),FALSE)),"error")</f>
        <v>-7</v>
      </c>
      <c r="F2166" s="23" t="str">
        <f ca="1">IFERROR(IF(ISBLANK(VLOOKUP($B2166,INDIRECT(nfl_game_result),MATCH(F$1,INDIRECT(nfl_game_result_header),0),FALSE)),"",VLOOKUP($B2166,INDIRECT(nfl_game_result),MATCH(F$1,INDIRECT(nfl_game_result_header),0),FALSE)),"error")</f>
        <v/>
      </c>
      <c r="G2166" s="23" t="str">
        <f ca="1">IFERROR(IF(ISBLANK(VLOOKUP($B2166,INDIRECT(nfl_game_result),MATCH(G$1,INDIRECT(nfl_game_result_header),0),FALSE)),"",VLOOKUP($B2166,INDIRECT(nfl_game_result),MATCH(G$1,INDIRECT(nfl_game_result_header),0),FALSE)),"error")</f>
        <v/>
      </c>
      <c r="H2166">
        <f ca="1">IFERROR(IF(ISBLANK(VLOOKUP($B2166,INDIRECT(nfl_game_result),MATCH(H$1,INDIRECT(nfl_game_result_header),0),FALSE)),"",VLOOKUP($B2166,INDIRECT(nfl_game_result),MATCH(H$1,INDIRECT(nfl_game_result_header),0),FALSE)),"error")</f>
        <v>26</v>
      </c>
      <c r="I2166">
        <f ca="1">IFERROR(IF(ISBLANK(VLOOKUP($B2166,INDIRECT(nfl_game_result),MATCH(I$1,INDIRECT(nfl_game_result_header),0),FALSE)),"",VLOOKUP($B2166,INDIRECT(nfl_game_result),MATCH(I$1,INDIRECT(nfl_game_result_header),0),FALSE)),"error")</f>
        <v>20</v>
      </c>
      <c r="J2166" t="str">
        <f ca="1">IFERROR(IF(ISBLANK(VLOOKUP($B2166,INDIRECT(nfl_game_result),MATCH(J$1,INDIRECT(nfl_game_result_header),0),FALSE)),"",VLOOKUP($B2166,INDIRECT(nfl_game_result),MATCH(J$1,INDIRECT(nfl_game_result_header),0),FALSE)),"error")</f>
        <v>GBY</v>
      </c>
      <c r="K2166" t="str">
        <f ca="1">IFERROR(IF(ISBLANK(VLOOKUP($B2166,INDIRECT(nfl_game_result),MATCH(K$1,INDIRECT(nfl_game_result_header),0),FALSE)),"",VLOOKUP($B2166,INDIRECT(nfl_game_result),MATCH(K$1,INDIRECT(nfl_game_result_header),0),FALSE)),"error")</f>
        <v>ARI</v>
      </c>
      <c r="L2166" s="23" t="str">
        <f ca="1">IFERROR(IF(ISBLANK(VLOOKUP($B2166,INDIRECT(nfl_game_result),MATCH(L$1,INDIRECT(nfl_game_result_header),0),FALSE)),"",VLOOKUP($B2166,INDIRECT(nfl_game_result),MATCH(L$1,INDIRECT(nfl_game_result_header),0),FALSE)),"error")</f>
        <v/>
      </c>
      <c r="M2166" t="s">
        <v>18</v>
      </c>
      <c r="O2166" t="s">
        <v>64</v>
      </c>
      <c r="P2166">
        <v>3</v>
      </c>
      <c r="Q2166" t="s">
        <v>64</v>
      </c>
      <c r="V2166" s="23" t="s">
        <v>416</v>
      </c>
      <c r="W2166">
        <f ca="1">VALUE(LEFT(C2166, 4))</f>
        <v>2015</v>
      </c>
      <c r="X2166">
        <f ca="1">VALUE(MID(C2166,6,FIND("_",C2166,6)-6))</f>
        <v>19</v>
      </c>
      <c r="Y2166">
        <f ca="1">IF(NOT(OR(ISBLANK(D2166),ISBLANK(E2166),D2166="",E2166="")),D2166-E2166,"")</f>
        <v>0</v>
      </c>
      <c r="Z2166" t="str">
        <f ca="1">IF(OR(NOT(ISNUMBER(D2166)),ISBLANK(D2166),D2166="",ISBLANK(N2166)),"",ABS(D2166-N2166))</f>
        <v/>
      </c>
      <c r="AA2166">
        <f ca="1">IF(OR(ISBLANK(J2166),ISBLANK(O2166),J2166="",O2166=""),"",IF(J2166=O2166,1,0))</f>
        <v>0</v>
      </c>
      <c r="AB2166">
        <f ca="1">IF(OR(ISBLANK(K2166),ISBLANK(Q2166),K2166="",Q2166=""),"",IF(K2166=Q2166,1,0))</f>
        <v>1</v>
      </c>
      <c r="AC2166" s="23" t="str">
        <f t="shared" ca="1" si="33"/>
        <v/>
      </c>
    </row>
    <row r="2167" spans="1:29" x14ac:dyDescent="0.25">
      <c r="A2167" s="23">
        <v>2166</v>
      </c>
      <c r="B2167">
        <v>1064</v>
      </c>
      <c r="C2167" t="str">
        <f ca="1">IFERROR(VLOOKUP($B2167,INDIRECT(nfl_game_result),MATCH(C$1,INDIRECT(nfl_game_result_header),0),FALSE),"error")</f>
        <v>2015_19_SEA@CAR</v>
      </c>
      <c r="D2167">
        <f ca="1">IFERROR(IF(ISBLANK(VLOOKUP($B2167,INDIRECT(nfl_game_result),MATCH(D$1,INDIRECT(nfl_game_result_header),0),FALSE)),"",VLOOKUP($B2167,INDIRECT(nfl_game_result),MATCH(D$1,INDIRECT(nfl_game_result_header),0),FALSE)),"error")</f>
        <v>-3</v>
      </c>
      <c r="E2167">
        <f ca="1">IFERROR(IF(ISBLANK(VLOOKUP($B2167,INDIRECT(nfl_game_result),MATCH(E$1,INDIRECT(nfl_game_result_header),0),FALSE)),"",VLOOKUP($B2167,INDIRECT(nfl_game_result),MATCH(E$1,INDIRECT(nfl_game_result_header),0),FALSE)),"error")</f>
        <v>-2</v>
      </c>
      <c r="F2167" s="23" t="str">
        <f ca="1">IFERROR(IF(ISBLANK(VLOOKUP($B2167,INDIRECT(nfl_game_result),MATCH(F$1,INDIRECT(nfl_game_result_header),0),FALSE)),"",VLOOKUP($B2167,INDIRECT(nfl_game_result),MATCH(F$1,INDIRECT(nfl_game_result_header),0),FALSE)),"error")</f>
        <v/>
      </c>
      <c r="G2167" s="23" t="str">
        <f ca="1">IFERROR(IF(ISBLANK(VLOOKUP($B2167,INDIRECT(nfl_game_result),MATCH(G$1,INDIRECT(nfl_game_result_header),0),FALSE)),"",VLOOKUP($B2167,INDIRECT(nfl_game_result),MATCH(G$1,INDIRECT(nfl_game_result_header),0),FALSE)),"error")</f>
        <v/>
      </c>
      <c r="H2167">
        <f ca="1">IFERROR(IF(ISBLANK(VLOOKUP($B2167,INDIRECT(nfl_game_result),MATCH(H$1,INDIRECT(nfl_game_result_header),0),FALSE)),"",VLOOKUP($B2167,INDIRECT(nfl_game_result),MATCH(H$1,INDIRECT(nfl_game_result_header),0),FALSE)),"error")</f>
        <v>31</v>
      </c>
      <c r="I2167">
        <f ca="1">IFERROR(IF(ISBLANK(VLOOKUP($B2167,INDIRECT(nfl_game_result),MATCH(I$1,INDIRECT(nfl_game_result_header),0),FALSE)),"",VLOOKUP($B2167,INDIRECT(nfl_game_result),MATCH(I$1,INDIRECT(nfl_game_result_header),0),FALSE)),"error")</f>
        <v>24</v>
      </c>
      <c r="J2167" t="str">
        <f ca="1">IFERROR(IF(ISBLANK(VLOOKUP($B2167,INDIRECT(nfl_game_result),MATCH(J$1,INDIRECT(nfl_game_result_header),0),FALSE)),"",VLOOKUP($B2167,INDIRECT(nfl_game_result),MATCH(J$1,INDIRECT(nfl_game_result_header),0),FALSE)),"error")</f>
        <v>CAR</v>
      </c>
      <c r="K2167" t="str">
        <f ca="1">IFERROR(IF(ISBLANK(VLOOKUP($B2167,INDIRECT(nfl_game_result),MATCH(K$1,INDIRECT(nfl_game_result_header),0),FALSE)),"",VLOOKUP($B2167,INDIRECT(nfl_game_result),MATCH(K$1,INDIRECT(nfl_game_result_header),0),FALSE)),"error")</f>
        <v>CAR</v>
      </c>
      <c r="L2167" s="23" t="str">
        <f ca="1">IFERROR(IF(ISBLANK(VLOOKUP($B2167,INDIRECT(nfl_game_result),MATCH(L$1,INDIRECT(nfl_game_result_header),0),FALSE)),"",VLOOKUP($B2167,INDIRECT(nfl_game_result),MATCH(L$1,INDIRECT(nfl_game_result_header),0),FALSE)),"error")</f>
        <v/>
      </c>
      <c r="M2167" t="s">
        <v>18</v>
      </c>
      <c r="O2167" t="s">
        <v>67</v>
      </c>
      <c r="P2167">
        <v>1</v>
      </c>
      <c r="Q2167" t="s">
        <v>67</v>
      </c>
      <c r="V2167" s="23" t="s">
        <v>416</v>
      </c>
      <c r="W2167">
        <f ca="1">VALUE(LEFT(C2167, 4))</f>
        <v>2015</v>
      </c>
      <c r="X2167">
        <f ca="1">VALUE(MID(C2167,6,FIND("_",C2167,6)-6))</f>
        <v>19</v>
      </c>
      <c r="Y2167">
        <f ca="1">IF(NOT(OR(ISBLANK(D2167),ISBLANK(E2167),D2167="",E2167="")),D2167-E2167,"")</f>
        <v>-1</v>
      </c>
      <c r="Z2167" t="str">
        <f ca="1">IF(OR(NOT(ISNUMBER(D2167)),ISBLANK(D2167),D2167="",ISBLANK(N2167)),"",ABS(D2167-N2167))</f>
        <v/>
      </c>
      <c r="AA2167">
        <f ca="1">IF(OR(ISBLANK(J2167),ISBLANK(O2167),J2167="",O2167=""),"",IF(J2167=O2167,1,0))</f>
        <v>1</v>
      </c>
      <c r="AB2167">
        <f ca="1">IF(OR(ISBLANK(K2167),ISBLANK(Q2167),K2167="",Q2167=""),"",IF(K2167=Q2167,1,0))</f>
        <v>1</v>
      </c>
      <c r="AC2167" s="23" t="str">
        <f t="shared" ca="1" si="33"/>
        <v/>
      </c>
    </row>
    <row r="2168" spans="1:29" x14ac:dyDescent="0.25">
      <c r="A2168" s="23">
        <v>2167</v>
      </c>
      <c r="B2168">
        <v>1065</v>
      </c>
      <c r="C2168" t="str">
        <f ca="1">IFERROR(VLOOKUP($B2168,INDIRECT(nfl_game_result),MATCH(C$1,INDIRECT(nfl_game_result_header),0),FALSE),"error")</f>
        <v>2015_19_PIT@DEN</v>
      </c>
      <c r="D2168">
        <f ca="1">IFERROR(IF(ISBLANK(VLOOKUP($B2168,INDIRECT(nfl_game_result),MATCH(D$1,INDIRECT(nfl_game_result_header),0),FALSE)),"",VLOOKUP($B2168,INDIRECT(nfl_game_result),MATCH(D$1,INDIRECT(nfl_game_result_header),0),FALSE)),"error")</f>
        <v>-6</v>
      </c>
      <c r="E2168">
        <f ca="1">IFERROR(IF(ISBLANK(VLOOKUP($B2168,INDIRECT(nfl_game_result),MATCH(E$1,INDIRECT(nfl_game_result_header),0),FALSE)),"",VLOOKUP($B2168,INDIRECT(nfl_game_result),MATCH(E$1,INDIRECT(nfl_game_result_header),0),FALSE)),"error")</f>
        <v>-7.5</v>
      </c>
      <c r="F2168" s="23" t="str">
        <f ca="1">IFERROR(IF(ISBLANK(VLOOKUP($B2168,INDIRECT(nfl_game_result),MATCH(F$1,INDIRECT(nfl_game_result_header),0),FALSE)),"",VLOOKUP($B2168,INDIRECT(nfl_game_result),MATCH(F$1,INDIRECT(nfl_game_result_header),0),FALSE)),"error")</f>
        <v/>
      </c>
      <c r="G2168" s="23" t="str">
        <f ca="1">IFERROR(IF(ISBLANK(VLOOKUP($B2168,INDIRECT(nfl_game_result),MATCH(G$1,INDIRECT(nfl_game_result_header),0),FALSE)),"",VLOOKUP($B2168,INDIRECT(nfl_game_result),MATCH(G$1,INDIRECT(nfl_game_result_header),0),FALSE)),"error")</f>
        <v/>
      </c>
      <c r="H2168">
        <f ca="1">IFERROR(IF(ISBLANK(VLOOKUP($B2168,INDIRECT(nfl_game_result),MATCH(H$1,INDIRECT(nfl_game_result_header),0),FALSE)),"",VLOOKUP($B2168,INDIRECT(nfl_game_result),MATCH(H$1,INDIRECT(nfl_game_result_header),0),FALSE)),"error")</f>
        <v>23</v>
      </c>
      <c r="I2168">
        <f ca="1">IFERROR(IF(ISBLANK(VLOOKUP($B2168,INDIRECT(nfl_game_result),MATCH(I$1,INDIRECT(nfl_game_result_header),0),FALSE)),"",VLOOKUP($B2168,INDIRECT(nfl_game_result),MATCH(I$1,INDIRECT(nfl_game_result_header),0),FALSE)),"error")</f>
        <v>16</v>
      </c>
      <c r="J2168" t="str">
        <f ca="1">IFERROR(IF(ISBLANK(VLOOKUP($B2168,INDIRECT(nfl_game_result),MATCH(J$1,INDIRECT(nfl_game_result_header),0),FALSE)),"",VLOOKUP($B2168,INDIRECT(nfl_game_result),MATCH(J$1,INDIRECT(nfl_game_result_header),0),FALSE)),"error")</f>
        <v>PIT</v>
      </c>
      <c r="K2168" t="str">
        <f ca="1">IFERROR(IF(ISBLANK(VLOOKUP($B2168,INDIRECT(nfl_game_result),MATCH(K$1,INDIRECT(nfl_game_result_header),0),FALSE)),"",VLOOKUP($B2168,INDIRECT(nfl_game_result),MATCH(K$1,INDIRECT(nfl_game_result_header),0),FALSE)),"error")</f>
        <v>DEN</v>
      </c>
      <c r="L2168" s="23" t="str">
        <f ca="1">IFERROR(IF(ISBLANK(VLOOKUP($B2168,INDIRECT(nfl_game_result),MATCH(L$1,INDIRECT(nfl_game_result_header),0),FALSE)),"",VLOOKUP($B2168,INDIRECT(nfl_game_result),MATCH(L$1,INDIRECT(nfl_game_result_header),0),FALSE)),"error")</f>
        <v/>
      </c>
      <c r="M2168" t="s">
        <v>18</v>
      </c>
      <c r="O2168" t="s">
        <v>72</v>
      </c>
      <c r="P2168">
        <v>4</v>
      </c>
      <c r="Q2168" t="s">
        <v>72</v>
      </c>
      <c r="V2168" s="23" t="s">
        <v>416</v>
      </c>
      <c r="W2168">
        <f ca="1">VALUE(LEFT(C2168, 4))</f>
        <v>2015</v>
      </c>
      <c r="X2168">
        <f ca="1">VALUE(MID(C2168,6,FIND("_",C2168,6)-6))</f>
        <v>19</v>
      </c>
      <c r="Y2168">
        <f ca="1">IF(NOT(OR(ISBLANK(D2168),ISBLANK(E2168),D2168="",E2168="")),D2168-E2168,"")</f>
        <v>1.5</v>
      </c>
      <c r="Z2168" t="str">
        <f ca="1">IF(OR(NOT(ISNUMBER(D2168)),ISBLANK(D2168),D2168="",ISBLANK(N2168)),"",ABS(D2168-N2168))</f>
        <v/>
      </c>
      <c r="AA2168">
        <f ca="1">IF(OR(ISBLANK(J2168),ISBLANK(O2168),J2168="",O2168=""),"",IF(J2168=O2168,1,0))</f>
        <v>0</v>
      </c>
      <c r="AB2168">
        <f ca="1">IF(OR(ISBLANK(K2168),ISBLANK(Q2168),K2168="",Q2168=""),"",IF(K2168=Q2168,1,0))</f>
        <v>1</v>
      </c>
      <c r="AC2168" s="23" t="str">
        <f t="shared" ca="1" si="33"/>
        <v/>
      </c>
    </row>
    <row r="2169" spans="1:29" x14ac:dyDescent="0.25">
      <c r="A2169" s="23">
        <v>2168</v>
      </c>
      <c r="B2169">
        <v>1062</v>
      </c>
      <c r="C2169" t="str">
        <f ca="1">IFERROR(VLOOKUP($B2169,INDIRECT(nfl_game_result),MATCH(C$1,INDIRECT(nfl_game_result_header),0),FALSE),"error")</f>
        <v>2015_19_KCY@NWE</v>
      </c>
      <c r="D2169">
        <f ca="1">IFERROR(IF(ISBLANK(VLOOKUP($B2169,INDIRECT(nfl_game_result),MATCH(D$1,INDIRECT(nfl_game_result_header),0),FALSE)),"",VLOOKUP($B2169,INDIRECT(nfl_game_result),MATCH(D$1,INDIRECT(nfl_game_result_header),0),FALSE)),"error")</f>
        <v>-4.5</v>
      </c>
      <c r="E2169">
        <f ca="1">IFERROR(IF(ISBLANK(VLOOKUP($B2169,INDIRECT(nfl_game_result),MATCH(E$1,INDIRECT(nfl_game_result_header),0),FALSE)),"",VLOOKUP($B2169,INDIRECT(nfl_game_result),MATCH(E$1,INDIRECT(nfl_game_result_header),0),FALSE)),"error")</f>
        <v>-4.5</v>
      </c>
      <c r="F2169" s="23" t="str">
        <f ca="1">IFERROR(IF(ISBLANK(VLOOKUP($B2169,INDIRECT(nfl_game_result),MATCH(F$1,INDIRECT(nfl_game_result_header),0),FALSE)),"",VLOOKUP($B2169,INDIRECT(nfl_game_result),MATCH(F$1,INDIRECT(nfl_game_result_header),0),FALSE)),"error")</f>
        <v/>
      </c>
      <c r="G2169" s="23" t="str">
        <f ca="1">IFERROR(IF(ISBLANK(VLOOKUP($B2169,INDIRECT(nfl_game_result),MATCH(G$1,INDIRECT(nfl_game_result_header),0),FALSE)),"",VLOOKUP($B2169,INDIRECT(nfl_game_result),MATCH(G$1,INDIRECT(nfl_game_result_header),0),FALSE)),"error")</f>
        <v/>
      </c>
      <c r="H2169">
        <f ca="1">IFERROR(IF(ISBLANK(VLOOKUP($B2169,INDIRECT(nfl_game_result),MATCH(H$1,INDIRECT(nfl_game_result_header),0),FALSE)),"",VLOOKUP($B2169,INDIRECT(nfl_game_result),MATCH(H$1,INDIRECT(nfl_game_result_header),0),FALSE)),"error")</f>
        <v>27</v>
      </c>
      <c r="I2169">
        <f ca="1">IFERROR(IF(ISBLANK(VLOOKUP($B2169,INDIRECT(nfl_game_result),MATCH(I$1,INDIRECT(nfl_game_result_header),0),FALSE)),"",VLOOKUP($B2169,INDIRECT(nfl_game_result),MATCH(I$1,INDIRECT(nfl_game_result_header),0),FALSE)),"error")</f>
        <v>20</v>
      </c>
      <c r="J2169" t="str">
        <f ca="1">IFERROR(IF(ISBLANK(VLOOKUP($B2169,INDIRECT(nfl_game_result),MATCH(J$1,INDIRECT(nfl_game_result_header),0),FALSE)),"",VLOOKUP($B2169,INDIRECT(nfl_game_result),MATCH(J$1,INDIRECT(nfl_game_result_header),0),FALSE)),"error")</f>
        <v>NWE</v>
      </c>
      <c r="K2169" t="str">
        <f ca="1">IFERROR(IF(ISBLANK(VLOOKUP($B2169,INDIRECT(nfl_game_result),MATCH(K$1,INDIRECT(nfl_game_result_header),0),FALSE)),"",VLOOKUP($B2169,INDIRECT(nfl_game_result),MATCH(K$1,INDIRECT(nfl_game_result_header),0),FALSE)),"error")</f>
        <v>NWE</v>
      </c>
      <c r="L2169" s="23" t="str">
        <f ca="1">IFERROR(IF(ISBLANK(VLOOKUP($B2169,INDIRECT(nfl_game_result),MATCH(L$1,INDIRECT(nfl_game_result_header),0),FALSE)),"",VLOOKUP($B2169,INDIRECT(nfl_game_result),MATCH(L$1,INDIRECT(nfl_game_result_header),0),FALSE)),"error")</f>
        <v/>
      </c>
      <c r="M2169" t="s">
        <v>14</v>
      </c>
      <c r="N2169">
        <v>-5</v>
      </c>
      <c r="O2169" t="s">
        <v>331</v>
      </c>
      <c r="P2169">
        <v>3</v>
      </c>
      <c r="Q2169" t="s">
        <v>332</v>
      </c>
      <c r="V2169" s="23" t="s">
        <v>416</v>
      </c>
      <c r="W2169">
        <f ca="1">VALUE(LEFT(C2169, 4))</f>
        <v>2015</v>
      </c>
      <c r="X2169">
        <f ca="1">VALUE(MID(C2169,6,FIND("_",C2169,6)-6))</f>
        <v>19</v>
      </c>
      <c r="Y2169">
        <f ca="1">IF(NOT(OR(ISBLANK(D2169),ISBLANK(E2169),D2169="",E2169="")),D2169-E2169,"")</f>
        <v>0</v>
      </c>
      <c r="Z2169">
        <f ca="1">IF(OR(NOT(ISNUMBER(D2169)),ISBLANK(D2169),D2169="",ISBLANK(N2169)),"",ABS(D2169-N2169))</f>
        <v>0.5</v>
      </c>
      <c r="AA2169">
        <f ca="1">IF(OR(ISBLANK(J2169),ISBLANK(O2169),J2169="",O2169=""),"",IF(J2169=O2169,1,0))</f>
        <v>0</v>
      </c>
      <c r="AB2169">
        <f ca="1">IF(OR(ISBLANK(K2169),ISBLANK(Q2169),K2169="",Q2169=""),"",IF(K2169=Q2169,1,0))</f>
        <v>1</v>
      </c>
      <c r="AC2169" s="23" t="str">
        <f t="shared" ca="1" si="33"/>
        <v/>
      </c>
    </row>
    <row r="2170" spans="1:29" x14ac:dyDescent="0.25">
      <c r="A2170" s="23">
        <v>2169</v>
      </c>
      <c r="B2170">
        <v>1063</v>
      </c>
      <c r="C2170" t="str">
        <f ca="1">IFERROR(VLOOKUP($B2170,INDIRECT(nfl_game_result),MATCH(C$1,INDIRECT(nfl_game_result_header),0),FALSE),"error")</f>
        <v>2015_19_GBY@ARI</v>
      </c>
      <c r="D2170">
        <f ca="1">IFERROR(IF(ISBLANK(VLOOKUP($B2170,INDIRECT(nfl_game_result),MATCH(D$1,INDIRECT(nfl_game_result_header),0),FALSE)),"",VLOOKUP($B2170,INDIRECT(nfl_game_result),MATCH(D$1,INDIRECT(nfl_game_result_header),0),FALSE)),"error")</f>
        <v>-7</v>
      </c>
      <c r="E2170">
        <f ca="1">IFERROR(IF(ISBLANK(VLOOKUP($B2170,INDIRECT(nfl_game_result),MATCH(E$1,INDIRECT(nfl_game_result_header),0),FALSE)),"",VLOOKUP($B2170,INDIRECT(nfl_game_result),MATCH(E$1,INDIRECT(nfl_game_result_header),0),FALSE)),"error")</f>
        <v>-7</v>
      </c>
      <c r="F2170" s="23" t="str">
        <f ca="1">IFERROR(IF(ISBLANK(VLOOKUP($B2170,INDIRECT(nfl_game_result),MATCH(F$1,INDIRECT(nfl_game_result_header),0),FALSE)),"",VLOOKUP($B2170,INDIRECT(nfl_game_result),MATCH(F$1,INDIRECT(nfl_game_result_header),0),FALSE)),"error")</f>
        <v/>
      </c>
      <c r="G2170" s="23" t="str">
        <f ca="1">IFERROR(IF(ISBLANK(VLOOKUP($B2170,INDIRECT(nfl_game_result),MATCH(G$1,INDIRECT(nfl_game_result_header),0),FALSE)),"",VLOOKUP($B2170,INDIRECT(nfl_game_result),MATCH(G$1,INDIRECT(nfl_game_result_header),0),FALSE)),"error")</f>
        <v/>
      </c>
      <c r="H2170">
        <f ca="1">IFERROR(IF(ISBLANK(VLOOKUP($B2170,INDIRECT(nfl_game_result),MATCH(H$1,INDIRECT(nfl_game_result_header),0),FALSE)),"",VLOOKUP($B2170,INDIRECT(nfl_game_result),MATCH(H$1,INDIRECT(nfl_game_result_header),0),FALSE)),"error")</f>
        <v>26</v>
      </c>
      <c r="I2170">
        <f ca="1">IFERROR(IF(ISBLANK(VLOOKUP($B2170,INDIRECT(nfl_game_result),MATCH(I$1,INDIRECT(nfl_game_result_header),0),FALSE)),"",VLOOKUP($B2170,INDIRECT(nfl_game_result),MATCH(I$1,INDIRECT(nfl_game_result_header),0),FALSE)),"error")</f>
        <v>20</v>
      </c>
      <c r="J2170" t="str">
        <f ca="1">IFERROR(IF(ISBLANK(VLOOKUP($B2170,INDIRECT(nfl_game_result),MATCH(J$1,INDIRECT(nfl_game_result_header),0),FALSE)),"",VLOOKUP($B2170,INDIRECT(nfl_game_result),MATCH(J$1,INDIRECT(nfl_game_result_header),0),FALSE)),"error")</f>
        <v>GBY</v>
      </c>
      <c r="K2170" t="str">
        <f ca="1">IFERROR(IF(ISBLANK(VLOOKUP($B2170,INDIRECT(nfl_game_result),MATCH(K$1,INDIRECT(nfl_game_result_header),0),FALSE)),"",VLOOKUP($B2170,INDIRECT(nfl_game_result),MATCH(K$1,INDIRECT(nfl_game_result_header),0),FALSE)),"error")</f>
        <v>ARI</v>
      </c>
      <c r="L2170" s="23" t="str">
        <f ca="1">IFERROR(IF(ISBLANK(VLOOKUP($B2170,INDIRECT(nfl_game_result),MATCH(L$1,INDIRECT(nfl_game_result_header),0),FALSE)),"",VLOOKUP($B2170,INDIRECT(nfl_game_result),MATCH(L$1,INDIRECT(nfl_game_result_header),0),FALSE)),"error")</f>
        <v/>
      </c>
      <c r="M2170" t="s">
        <v>14</v>
      </c>
      <c r="N2170">
        <v>-4</v>
      </c>
      <c r="O2170" t="s">
        <v>64</v>
      </c>
      <c r="P2170">
        <v>1</v>
      </c>
      <c r="Q2170" t="s">
        <v>64</v>
      </c>
      <c r="V2170" s="23" t="s">
        <v>416</v>
      </c>
      <c r="W2170">
        <f ca="1">VALUE(LEFT(C2170, 4))</f>
        <v>2015</v>
      </c>
      <c r="X2170">
        <f ca="1">VALUE(MID(C2170,6,FIND("_",C2170,6)-6))</f>
        <v>19</v>
      </c>
      <c r="Y2170">
        <f ca="1">IF(NOT(OR(ISBLANK(D2170),ISBLANK(E2170),D2170="",E2170="")),D2170-E2170,"")</f>
        <v>0</v>
      </c>
      <c r="Z2170">
        <f ca="1">IF(OR(NOT(ISNUMBER(D2170)),ISBLANK(D2170),D2170="",ISBLANK(N2170)),"",ABS(D2170-N2170))</f>
        <v>3</v>
      </c>
      <c r="AA2170">
        <f ca="1">IF(OR(ISBLANK(J2170),ISBLANK(O2170),J2170="",O2170=""),"",IF(J2170=O2170,1,0))</f>
        <v>0</v>
      </c>
      <c r="AB2170">
        <f ca="1">IF(OR(ISBLANK(K2170),ISBLANK(Q2170),K2170="",Q2170=""),"",IF(K2170=Q2170,1,0))</f>
        <v>1</v>
      </c>
      <c r="AC2170" s="23" t="str">
        <f t="shared" ca="1" si="33"/>
        <v/>
      </c>
    </row>
    <row r="2171" spans="1:29" x14ac:dyDescent="0.25">
      <c r="A2171" s="23">
        <v>2170</v>
      </c>
      <c r="B2171">
        <v>1064</v>
      </c>
      <c r="C2171" t="str">
        <f ca="1">IFERROR(VLOOKUP($B2171,INDIRECT(nfl_game_result),MATCH(C$1,INDIRECT(nfl_game_result_header),0),FALSE),"error")</f>
        <v>2015_19_SEA@CAR</v>
      </c>
      <c r="D2171">
        <f ca="1">IFERROR(IF(ISBLANK(VLOOKUP($B2171,INDIRECT(nfl_game_result),MATCH(D$1,INDIRECT(nfl_game_result_header),0),FALSE)),"",VLOOKUP($B2171,INDIRECT(nfl_game_result),MATCH(D$1,INDIRECT(nfl_game_result_header),0),FALSE)),"error")</f>
        <v>-3</v>
      </c>
      <c r="E2171">
        <f ca="1">IFERROR(IF(ISBLANK(VLOOKUP($B2171,INDIRECT(nfl_game_result),MATCH(E$1,INDIRECT(nfl_game_result_header),0),FALSE)),"",VLOOKUP($B2171,INDIRECT(nfl_game_result),MATCH(E$1,INDIRECT(nfl_game_result_header),0),FALSE)),"error")</f>
        <v>-2</v>
      </c>
      <c r="F2171" s="23" t="str">
        <f ca="1">IFERROR(IF(ISBLANK(VLOOKUP($B2171,INDIRECT(nfl_game_result),MATCH(F$1,INDIRECT(nfl_game_result_header),0),FALSE)),"",VLOOKUP($B2171,INDIRECT(nfl_game_result),MATCH(F$1,INDIRECT(nfl_game_result_header),0),FALSE)),"error")</f>
        <v/>
      </c>
      <c r="G2171" s="23" t="str">
        <f ca="1">IFERROR(IF(ISBLANK(VLOOKUP($B2171,INDIRECT(nfl_game_result),MATCH(G$1,INDIRECT(nfl_game_result_header),0),FALSE)),"",VLOOKUP($B2171,INDIRECT(nfl_game_result),MATCH(G$1,INDIRECT(nfl_game_result_header),0),FALSE)),"error")</f>
        <v/>
      </c>
      <c r="H2171">
        <f ca="1">IFERROR(IF(ISBLANK(VLOOKUP($B2171,INDIRECT(nfl_game_result),MATCH(H$1,INDIRECT(nfl_game_result_header),0),FALSE)),"",VLOOKUP($B2171,INDIRECT(nfl_game_result),MATCH(H$1,INDIRECT(nfl_game_result_header),0),FALSE)),"error")</f>
        <v>31</v>
      </c>
      <c r="I2171">
        <f ca="1">IFERROR(IF(ISBLANK(VLOOKUP($B2171,INDIRECT(nfl_game_result),MATCH(I$1,INDIRECT(nfl_game_result_header),0),FALSE)),"",VLOOKUP($B2171,INDIRECT(nfl_game_result),MATCH(I$1,INDIRECT(nfl_game_result_header),0),FALSE)),"error")</f>
        <v>24</v>
      </c>
      <c r="J2171" t="str">
        <f ca="1">IFERROR(IF(ISBLANK(VLOOKUP($B2171,INDIRECT(nfl_game_result),MATCH(J$1,INDIRECT(nfl_game_result_header),0),FALSE)),"",VLOOKUP($B2171,INDIRECT(nfl_game_result),MATCH(J$1,INDIRECT(nfl_game_result_header),0),FALSE)),"error")</f>
        <v>CAR</v>
      </c>
      <c r="K2171" t="str">
        <f ca="1">IFERROR(IF(ISBLANK(VLOOKUP($B2171,INDIRECT(nfl_game_result),MATCH(K$1,INDIRECT(nfl_game_result_header),0),FALSE)),"",VLOOKUP($B2171,INDIRECT(nfl_game_result),MATCH(K$1,INDIRECT(nfl_game_result_header),0),FALSE)),"error")</f>
        <v>CAR</v>
      </c>
      <c r="L2171" s="23" t="str">
        <f ca="1">IFERROR(IF(ISBLANK(VLOOKUP($B2171,INDIRECT(nfl_game_result),MATCH(L$1,INDIRECT(nfl_game_result_header),0),FALSE)),"",VLOOKUP($B2171,INDIRECT(nfl_game_result),MATCH(L$1,INDIRECT(nfl_game_result_header),0),FALSE)),"error")</f>
        <v/>
      </c>
      <c r="M2171" t="s">
        <v>14</v>
      </c>
      <c r="N2171">
        <v>-3</v>
      </c>
      <c r="O2171" t="s">
        <v>89</v>
      </c>
      <c r="P2171">
        <v>2</v>
      </c>
      <c r="Q2171" t="s">
        <v>89</v>
      </c>
      <c r="V2171" s="23" t="s">
        <v>416</v>
      </c>
      <c r="W2171">
        <f ca="1">VALUE(LEFT(C2171, 4))</f>
        <v>2015</v>
      </c>
      <c r="X2171">
        <f ca="1">VALUE(MID(C2171,6,FIND("_",C2171,6)-6))</f>
        <v>19</v>
      </c>
      <c r="Y2171">
        <f ca="1">IF(NOT(OR(ISBLANK(D2171),ISBLANK(E2171),D2171="",E2171="")),D2171-E2171,"")</f>
        <v>-1</v>
      </c>
      <c r="Z2171">
        <f ca="1">IF(OR(NOT(ISNUMBER(D2171)),ISBLANK(D2171),D2171="",ISBLANK(N2171)),"",ABS(D2171-N2171))</f>
        <v>0</v>
      </c>
      <c r="AA2171">
        <f ca="1">IF(OR(ISBLANK(J2171),ISBLANK(O2171),J2171="",O2171=""),"",IF(J2171=O2171,1,0))</f>
        <v>0</v>
      </c>
      <c r="AB2171">
        <f ca="1">IF(OR(ISBLANK(K2171),ISBLANK(Q2171),K2171="",Q2171=""),"",IF(K2171=Q2171,1,0))</f>
        <v>0</v>
      </c>
      <c r="AC2171" s="23" t="str">
        <f t="shared" ca="1" si="33"/>
        <v/>
      </c>
    </row>
    <row r="2172" spans="1:29" x14ac:dyDescent="0.25">
      <c r="A2172" s="23">
        <v>2171</v>
      </c>
      <c r="B2172">
        <v>1065</v>
      </c>
      <c r="C2172" t="str">
        <f ca="1">IFERROR(VLOOKUP($B2172,INDIRECT(nfl_game_result),MATCH(C$1,INDIRECT(nfl_game_result_header),0),FALSE),"error")</f>
        <v>2015_19_PIT@DEN</v>
      </c>
      <c r="D2172">
        <f ca="1">IFERROR(IF(ISBLANK(VLOOKUP($B2172,INDIRECT(nfl_game_result),MATCH(D$1,INDIRECT(nfl_game_result_header),0),FALSE)),"",VLOOKUP($B2172,INDIRECT(nfl_game_result),MATCH(D$1,INDIRECT(nfl_game_result_header),0),FALSE)),"error")</f>
        <v>-6</v>
      </c>
      <c r="E2172">
        <f ca="1">IFERROR(IF(ISBLANK(VLOOKUP($B2172,INDIRECT(nfl_game_result),MATCH(E$1,INDIRECT(nfl_game_result_header),0),FALSE)),"",VLOOKUP($B2172,INDIRECT(nfl_game_result),MATCH(E$1,INDIRECT(nfl_game_result_header),0),FALSE)),"error")</f>
        <v>-7.5</v>
      </c>
      <c r="F2172" s="23" t="str">
        <f ca="1">IFERROR(IF(ISBLANK(VLOOKUP($B2172,INDIRECT(nfl_game_result),MATCH(F$1,INDIRECT(nfl_game_result_header),0),FALSE)),"",VLOOKUP($B2172,INDIRECT(nfl_game_result),MATCH(F$1,INDIRECT(nfl_game_result_header),0),FALSE)),"error")</f>
        <v/>
      </c>
      <c r="G2172" s="23" t="str">
        <f ca="1">IFERROR(IF(ISBLANK(VLOOKUP($B2172,INDIRECT(nfl_game_result),MATCH(G$1,INDIRECT(nfl_game_result_header),0),FALSE)),"",VLOOKUP($B2172,INDIRECT(nfl_game_result),MATCH(G$1,INDIRECT(nfl_game_result_header),0),FALSE)),"error")</f>
        <v/>
      </c>
      <c r="H2172">
        <f ca="1">IFERROR(IF(ISBLANK(VLOOKUP($B2172,INDIRECT(nfl_game_result),MATCH(H$1,INDIRECT(nfl_game_result_header),0),FALSE)),"",VLOOKUP($B2172,INDIRECT(nfl_game_result),MATCH(H$1,INDIRECT(nfl_game_result_header),0),FALSE)),"error")</f>
        <v>23</v>
      </c>
      <c r="I2172">
        <f ca="1">IFERROR(IF(ISBLANK(VLOOKUP($B2172,INDIRECT(nfl_game_result),MATCH(I$1,INDIRECT(nfl_game_result_header),0),FALSE)),"",VLOOKUP($B2172,INDIRECT(nfl_game_result),MATCH(I$1,INDIRECT(nfl_game_result_header),0),FALSE)),"error")</f>
        <v>16</v>
      </c>
      <c r="J2172" t="str">
        <f ca="1">IFERROR(IF(ISBLANK(VLOOKUP($B2172,INDIRECT(nfl_game_result),MATCH(J$1,INDIRECT(nfl_game_result_header),0),FALSE)),"",VLOOKUP($B2172,INDIRECT(nfl_game_result),MATCH(J$1,INDIRECT(nfl_game_result_header),0),FALSE)),"error")</f>
        <v>PIT</v>
      </c>
      <c r="K2172" t="str">
        <f ca="1">IFERROR(IF(ISBLANK(VLOOKUP($B2172,INDIRECT(nfl_game_result),MATCH(K$1,INDIRECT(nfl_game_result_header),0),FALSE)),"",VLOOKUP($B2172,INDIRECT(nfl_game_result),MATCH(K$1,INDIRECT(nfl_game_result_header),0),FALSE)),"error")</f>
        <v>DEN</v>
      </c>
      <c r="L2172" s="23" t="str">
        <f ca="1">IFERROR(IF(ISBLANK(VLOOKUP($B2172,INDIRECT(nfl_game_result),MATCH(L$1,INDIRECT(nfl_game_result_header),0),FALSE)),"",VLOOKUP($B2172,INDIRECT(nfl_game_result),MATCH(L$1,INDIRECT(nfl_game_result_header),0),FALSE)),"error")</f>
        <v/>
      </c>
      <c r="M2172" t="s">
        <v>14</v>
      </c>
      <c r="N2172">
        <v>-4</v>
      </c>
      <c r="O2172" t="s">
        <v>72</v>
      </c>
      <c r="P2172">
        <v>4</v>
      </c>
      <c r="Q2172" t="s">
        <v>72</v>
      </c>
      <c r="V2172" s="23" t="s">
        <v>416</v>
      </c>
      <c r="W2172">
        <f ca="1">VALUE(LEFT(C2172, 4))</f>
        <v>2015</v>
      </c>
      <c r="X2172">
        <f ca="1">VALUE(MID(C2172,6,FIND("_",C2172,6)-6))</f>
        <v>19</v>
      </c>
      <c r="Y2172">
        <f ca="1">IF(NOT(OR(ISBLANK(D2172),ISBLANK(E2172),D2172="",E2172="")),D2172-E2172,"")</f>
        <v>1.5</v>
      </c>
      <c r="Z2172">
        <f ca="1">IF(OR(NOT(ISNUMBER(D2172)),ISBLANK(D2172),D2172="",ISBLANK(N2172)),"",ABS(D2172-N2172))</f>
        <v>2</v>
      </c>
      <c r="AA2172">
        <f ca="1">IF(OR(ISBLANK(J2172),ISBLANK(O2172),J2172="",O2172=""),"",IF(J2172=O2172,1,0))</f>
        <v>0</v>
      </c>
      <c r="AB2172">
        <f ca="1">IF(OR(ISBLANK(K2172),ISBLANK(Q2172),K2172="",Q2172=""),"",IF(K2172=Q2172,1,0))</f>
        <v>1</v>
      </c>
      <c r="AC2172" s="23" t="str">
        <f t="shared" ca="1" si="33"/>
        <v/>
      </c>
    </row>
    <row r="2173" spans="1:29" x14ac:dyDescent="0.25">
      <c r="A2173" s="23">
        <v>2172</v>
      </c>
      <c r="B2173">
        <v>1066</v>
      </c>
      <c r="C2173" t="str">
        <f ca="1">IFERROR(VLOOKUP($B2173,INDIRECT(nfl_game_result),MATCH(C$1,INDIRECT(nfl_game_result_header),0),FALSE),"error")</f>
        <v>2015_20_NWE@DEN</v>
      </c>
      <c r="D2173">
        <f ca="1">IFERROR(IF(ISBLANK(VLOOKUP($B2173,INDIRECT(nfl_game_result),MATCH(D$1,INDIRECT(nfl_game_result_header),0),FALSE)),"",VLOOKUP($B2173,INDIRECT(nfl_game_result),MATCH(D$1,INDIRECT(nfl_game_result_header),0),FALSE)),"error")</f>
        <v>3</v>
      </c>
      <c r="E2173">
        <f ca="1">IFERROR(IF(ISBLANK(VLOOKUP($B2173,INDIRECT(nfl_game_result),MATCH(E$1,INDIRECT(nfl_game_result_header),0),FALSE)),"",VLOOKUP($B2173,INDIRECT(nfl_game_result),MATCH(E$1,INDIRECT(nfl_game_result_header),0),FALSE)),"error")</f>
        <v>3</v>
      </c>
      <c r="F2173" s="23" t="str">
        <f ca="1">IFERROR(IF(ISBLANK(VLOOKUP($B2173,INDIRECT(nfl_game_result),MATCH(F$1,INDIRECT(nfl_game_result_header),0),FALSE)),"",VLOOKUP($B2173,INDIRECT(nfl_game_result),MATCH(F$1,INDIRECT(nfl_game_result_header),0),FALSE)),"error")</f>
        <v/>
      </c>
      <c r="G2173" s="23" t="str">
        <f ca="1">IFERROR(IF(ISBLANK(VLOOKUP($B2173,INDIRECT(nfl_game_result),MATCH(G$1,INDIRECT(nfl_game_result_header),0),FALSE)),"",VLOOKUP($B2173,INDIRECT(nfl_game_result),MATCH(G$1,INDIRECT(nfl_game_result_header),0),FALSE)),"error")</f>
        <v/>
      </c>
      <c r="H2173">
        <f ca="1">IFERROR(IF(ISBLANK(VLOOKUP($B2173,INDIRECT(nfl_game_result),MATCH(H$1,INDIRECT(nfl_game_result_header),0),FALSE)),"",VLOOKUP($B2173,INDIRECT(nfl_game_result),MATCH(H$1,INDIRECT(nfl_game_result_header),0),FALSE)),"error")</f>
        <v>20</v>
      </c>
      <c r="I2173">
        <f ca="1">IFERROR(IF(ISBLANK(VLOOKUP($B2173,INDIRECT(nfl_game_result),MATCH(I$1,INDIRECT(nfl_game_result_header),0),FALSE)),"",VLOOKUP($B2173,INDIRECT(nfl_game_result),MATCH(I$1,INDIRECT(nfl_game_result_header),0),FALSE)),"error")</f>
        <v>18</v>
      </c>
      <c r="J2173" t="str">
        <f ca="1">IFERROR(IF(ISBLANK(VLOOKUP($B2173,INDIRECT(nfl_game_result),MATCH(J$1,INDIRECT(nfl_game_result_header),0),FALSE)),"",VLOOKUP($B2173,INDIRECT(nfl_game_result),MATCH(J$1,INDIRECT(nfl_game_result_header),0),FALSE)),"error")</f>
        <v>DEN</v>
      </c>
      <c r="K2173" t="str">
        <f ca="1">IFERROR(IF(ISBLANK(VLOOKUP($B2173,INDIRECT(nfl_game_result),MATCH(K$1,INDIRECT(nfl_game_result_header),0),FALSE)),"",VLOOKUP($B2173,INDIRECT(nfl_game_result),MATCH(K$1,INDIRECT(nfl_game_result_header),0),FALSE)),"error")</f>
        <v>DEN</v>
      </c>
      <c r="L2173" s="23" t="str">
        <f ca="1">IFERROR(IF(ISBLANK(VLOOKUP($B2173,INDIRECT(nfl_game_result),MATCH(L$1,INDIRECT(nfl_game_result_header),0),FALSE)),"",VLOOKUP($B2173,INDIRECT(nfl_game_result),MATCH(L$1,INDIRECT(nfl_game_result_header),0),FALSE)),"error")</f>
        <v/>
      </c>
      <c r="M2173" t="s">
        <v>16</v>
      </c>
      <c r="N2173">
        <v>1.5</v>
      </c>
      <c r="O2173" t="s">
        <v>332</v>
      </c>
      <c r="P2173">
        <v>1</v>
      </c>
      <c r="Q2173" t="s">
        <v>332</v>
      </c>
      <c r="V2173" s="23" t="s">
        <v>416</v>
      </c>
      <c r="W2173">
        <f ca="1">VALUE(LEFT(C2173, 4))</f>
        <v>2015</v>
      </c>
      <c r="X2173">
        <f ca="1">VALUE(MID(C2173,6,FIND("_",C2173,6)-6))</f>
        <v>20</v>
      </c>
      <c r="Y2173">
        <f ca="1">IF(NOT(OR(ISBLANK(D2173),ISBLANK(E2173),D2173="",E2173="")),D2173-E2173,"")</f>
        <v>0</v>
      </c>
      <c r="Z2173">
        <f ca="1">IF(OR(NOT(ISNUMBER(D2173)),ISBLANK(D2173),D2173="",ISBLANK(N2173)),"",ABS(D2173-N2173))</f>
        <v>1.5</v>
      </c>
      <c r="AA2173">
        <f ca="1">IF(OR(ISBLANK(J2173),ISBLANK(O2173),J2173="",O2173=""),"",IF(J2173=O2173,1,0))</f>
        <v>0</v>
      </c>
      <c r="AB2173">
        <f ca="1">IF(OR(ISBLANK(K2173),ISBLANK(Q2173),K2173="",Q2173=""),"",IF(K2173=Q2173,1,0))</f>
        <v>0</v>
      </c>
      <c r="AC2173" s="23" t="str">
        <f t="shared" ca="1" si="33"/>
        <v/>
      </c>
    </row>
    <row r="2174" spans="1:29" x14ac:dyDescent="0.25">
      <c r="A2174" s="23">
        <v>2173</v>
      </c>
      <c r="B2174">
        <v>1067</v>
      </c>
      <c r="C2174" t="str">
        <f ca="1">IFERROR(VLOOKUP($B2174,INDIRECT(nfl_game_result),MATCH(C$1,INDIRECT(nfl_game_result_header),0),FALSE),"error")</f>
        <v>2015_20_ARI@CAR</v>
      </c>
      <c r="D2174">
        <f ca="1">IFERROR(IF(ISBLANK(VLOOKUP($B2174,INDIRECT(nfl_game_result),MATCH(D$1,INDIRECT(nfl_game_result_header),0),FALSE)),"",VLOOKUP($B2174,INDIRECT(nfl_game_result),MATCH(D$1,INDIRECT(nfl_game_result_header),0),FALSE)),"error")</f>
        <v>-3</v>
      </c>
      <c r="E2174">
        <f ca="1">IFERROR(IF(ISBLANK(VLOOKUP($B2174,INDIRECT(nfl_game_result),MATCH(E$1,INDIRECT(nfl_game_result_header),0),FALSE)),"",VLOOKUP($B2174,INDIRECT(nfl_game_result),MATCH(E$1,INDIRECT(nfl_game_result_header),0),FALSE)),"error")</f>
        <v>-3</v>
      </c>
      <c r="F2174" s="23" t="str">
        <f ca="1">IFERROR(IF(ISBLANK(VLOOKUP($B2174,INDIRECT(nfl_game_result),MATCH(F$1,INDIRECT(nfl_game_result_header),0),FALSE)),"",VLOOKUP($B2174,INDIRECT(nfl_game_result),MATCH(F$1,INDIRECT(nfl_game_result_header),0),FALSE)),"error")</f>
        <v/>
      </c>
      <c r="G2174" s="23" t="str">
        <f ca="1">IFERROR(IF(ISBLANK(VLOOKUP($B2174,INDIRECT(nfl_game_result),MATCH(G$1,INDIRECT(nfl_game_result_header),0),FALSE)),"",VLOOKUP($B2174,INDIRECT(nfl_game_result),MATCH(G$1,INDIRECT(nfl_game_result_header),0),FALSE)),"error")</f>
        <v/>
      </c>
      <c r="H2174">
        <f ca="1">IFERROR(IF(ISBLANK(VLOOKUP($B2174,INDIRECT(nfl_game_result),MATCH(H$1,INDIRECT(nfl_game_result_header),0),FALSE)),"",VLOOKUP($B2174,INDIRECT(nfl_game_result),MATCH(H$1,INDIRECT(nfl_game_result_header),0),FALSE)),"error")</f>
        <v>49</v>
      </c>
      <c r="I2174">
        <f ca="1">IFERROR(IF(ISBLANK(VLOOKUP($B2174,INDIRECT(nfl_game_result),MATCH(I$1,INDIRECT(nfl_game_result_header),0),FALSE)),"",VLOOKUP($B2174,INDIRECT(nfl_game_result),MATCH(I$1,INDIRECT(nfl_game_result_header),0),FALSE)),"error")</f>
        <v>15</v>
      </c>
      <c r="J2174" t="str">
        <f ca="1">IFERROR(IF(ISBLANK(VLOOKUP($B2174,INDIRECT(nfl_game_result),MATCH(J$1,INDIRECT(nfl_game_result_header),0),FALSE)),"",VLOOKUP($B2174,INDIRECT(nfl_game_result),MATCH(J$1,INDIRECT(nfl_game_result_header),0),FALSE)),"error")</f>
        <v>CAR</v>
      </c>
      <c r="K2174" t="str">
        <f ca="1">IFERROR(IF(ISBLANK(VLOOKUP($B2174,INDIRECT(nfl_game_result),MATCH(K$1,INDIRECT(nfl_game_result_header),0),FALSE)),"",VLOOKUP($B2174,INDIRECT(nfl_game_result),MATCH(K$1,INDIRECT(nfl_game_result_header),0),FALSE)),"error")</f>
        <v>CAR</v>
      </c>
      <c r="L2174" s="23" t="str">
        <f ca="1">IFERROR(IF(ISBLANK(VLOOKUP($B2174,INDIRECT(nfl_game_result),MATCH(L$1,INDIRECT(nfl_game_result_header),0),FALSE)),"",VLOOKUP($B2174,INDIRECT(nfl_game_result),MATCH(L$1,INDIRECT(nfl_game_result_header),0),FALSE)),"error")</f>
        <v/>
      </c>
      <c r="M2174" t="s">
        <v>16</v>
      </c>
      <c r="N2174">
        <v>-3</v>
      </c>
      <c r="O2174" t="s">
        <v>64</v>
      </c>
      <c r="P2174">
        <v>2</v>
      </c>
      <c r="Q2174" t="s">
        <v>64</v>
      </c>
      <c r="V2174" s="23" t="s">
        <v>416</v>
      </c>
      <c r="W2174">
        <f ca="1">VALUE(LEFT(C2174, 4))</f>
        <v>2015</v>
      </c>
      <c r="X2174">
        <f ca="1">VALUE(MID(C2174,6,FIND("_",C2174,6)-6))</f>
        <v>20</v>
      </c>
      <c r="Y2174">
        <f ca="1">IF(NOT(OR(ISBLANK(D2174),ISBLANK(E2174),D2174="",E2174="")),D2174-E2174,"")</f>
        <v>0</v>
      </c>
      <c r="Z2174">
        <f ca="1">IF(OR(NOT(ISNUMBER(D2174)),ISBLANK(D2174),D2174="",ISBLANK(N2174)),"",ABS(D2174-N2174))</f>
        <v>0</v>
      </c>
      <c r="AA2174">
        <f ca="1">IF(OR(ISBLANK(J2174),ISBLANK(O2174),J2174="",O2174=""),"",IF(J2174=O2174,1,0))</f>
        <v>0</v>
      </c>
      <c r="AB2174">
        <f ca="1">IF(OR(ISBLANK(K2174),ISBLANK(Q2174),K2174="",Q2174=""),"",IF(K2174=Q2174,1,0))</f>
        <v>0</v>
      </c>
      <c r="AC2174" s="23" t="str">
        <f t="shared" ca="1" si="33"/>
        <v/>
      </c>
    </row>
    <row r="2175" spans="1:29" x14ac:dyDescent="0.25">
      <c r="A2175" s="23">
        <v>2174</v>
      </c>
      <c r="B2175">
        <v>1066</v>
      </c>
      <c r="C2175" t="str">
        <f ca="1">IFERROR(VLOOKUP($B2175,INDIRECT(nfl_game_result),MATCH(C$1,INDIRECT(nfl_game_result_header),0),FALSE),"error")</f>
        <v>2015_20_NWE@DEN</v>
      </c>
      <c r="D2175">
        <f ca="1">IFERROR(IF(ISBLANK(VLOOKUP($B2175,INDIRECT(nfl_game_result),MATCH(D$1,INDIRECT(nfl_game_result_header),0),FALSE)),"",VLOOKUP($B2175,INDIRECT(nfl_game_result),MATCH(D$1,INDIRECT(nfl_game_result_header),0),FALSE)),"error")</f>
        <v>3</v>
      </c>
      <c r="E2175">
        <f ca="1">IFERROR(IF(ISBLANK(VLOOKUP($B2175,INDIRECT(nfl_game_result),MATCH(E$1,INDIRECT(nfl_game_result_header),0),FALSE)),"",VLOOKUP($B2175,INDIRECT(nfl_game_result),MATCH(E$1,INDIRECT(nfl_game_result_header),0),FALSE)),"error")</f>
        <v>3</v>
      </c>
      <c r="F2175" s="23" t="str">
        <f ca="1">IFERROR(IF(ISBLANK(VLOOKUP($B2175,INDIRECT(nfl_game_result),MATCH(F$1,INDIRECT(nfl_game_result_header),0),FALSE)),"",VLOOKUP($B2175,INDIRECT(nfl_game_result),MATCH(F$1,INDIRECT(nfl_game_result_header),0),FALSE)),"error")</f>
        <v/>
      </c>
      <c r="G2175" s="23" t="str">
        <f ca="1">IFERROR(IF(ISBLANK(VLOOKUP($B2175,INDIRECT(nfl_game_result),MATCH(G$1,INDIRECT(nfl_game_result_header),0),FALSE)),"",VLOOKUP($B2175,INDIRECT(nfl_game_result),MATCH(G$1,INDIRECT(nfl_game_result_header),0),FALSE)),"error")</f>
        <v/>
      </c>
      <c r="H2175">
        <f ca="1">IFERROR(IF(ISBLANK(VLOOKUP($B2175,INDIRECT(nfl_game_result),MATCH(H$1,INDIRECT(nfl_game_result_header),0),FALSE)),"",VLOOKUP($B2175,INDIRECT(nfl_game_result),MATCH(H$1,INDIRECT(nfl_game_result_header),0),FALSE)),"error")</f>
        <v>20</v>
      </c>
      <c r="I2175">
        <f ca="1">IFERROR(IF(ISBLANK(VLOOKUP($B2175,INDIRECT(nfl_game_result),MATCH(I$1,INDIRECT(nfl_game_result_header),0),FALSE)),"",VLOOKUP($B2175,INDIRECT(nfl_game_result),MATCH(I$1,INDIRECT(nfl_game_result_header),0),FALSE)),"error")</f>
        <v>18</v>
      </c>
      <c r="J2175" t="str">
        <f ca="1">IFERROR(IF(ISBLANK(VLOOKUP($B2175,INDIRECT(nfl_game_result),MATCH(J$1,INDIRECT(nfl_game_result_header),0),FALSE)),"",VLOOKUP($B2175,INDIRECT(nfl_game_result),MATCH(J$1,INDIRECT(nfl_game_result_header),0),FALSE)),"error")</f>
        <v>DEN</v>
      </c>
      <c r="K2175" t="str">
        <f ca="1">IFERROR(IF(ISBLANK(VLOOKUP($B2175,INDIRECT(nfl_game_result),MATCH(K$1,INDIRECT(nfl_game_result_header),0),FALSE)),"",VLOOKUP($B2175,INDIRECT(nfl_game_result),MATCH(K$1,INDIRECT(nfl_game_result_header),0),FALSE)),"error")</f>
        <v>DEN</v>
      </c>
      <c r="L2175" s="23" t="str">
        <f ca="1">IFERROR(IF(ISBLANK(VLOOKUP($B2175,INDIRECT(nfl_game_result),MATCH(L$1,INDIRECT(nfl_game_result_header),0),FALSE)),"",VLOOKUP($B2175,INDIRECT(nfl_game_result),MATCH(L$1,INDIRECT(nfl_game_result_header),0),FALSE)),"error")</f>
        <v/>
      </c>
      <c r="M2175" t="s">
        <v>18</v>
      </c>
      <c r="O2175" t="s">
        <v>332</v>
      </c>
      <c r="P2175">
        <v>1</v>
      </c>
      <c r="Q2175" t="s">
        <v>332</v>
      </c>
      <c r="V2175" s="23" t="s">
        <v>416</v>
      </c>
      <c r="W2175">
        <f ca="1">VALUE(LEFT(C2175, 4))</f>
        <v>2015</v>
      </c>
      <c r="X2175">
        <f ca="1">VALUE(MID(C2175,6,FIND("_",C2175,6)-6))</f>
        <v>20</v>
      </c>
      <c r="Y2175">
        <f ca="1">IF(NOT(OR(ISBLANK(D2175),ISBLANK(E2175),D2175="",E2175="")),D2175-E2175,"")</f>
        <v>0</v>
      </c>
      <c r="Z2175" t="str">
        <f ca="1">IF(OR(NOT(ISNUMBER(D2175)),ISBLANK(D2175),D2175="",ISBLANK(N2175)),"",ABS(D2175-N2175))</f>
        <v/>
      </c>
      <c r="AA2175">
        <f ca="1">IF(OR(ISBLANK(J2175),ISBLANK(O2175),J2175="",O2175=""),"",IF(J2175=O2175,1,0))</f>
        <v>0</v>
      </c>
      <c r="AB2175">
        <f ca="1">IF(OR(ISBLANK(K2175),ISBLANK(Q2175),K2175="",Q2175=""),"",IF(K2175=Q2175,1,0))</f>
        <v>0</v>
      </c>
      <c r="AC2175" s="23" t="str">
        <f t="shared" ca="1" si="33"/>
        <v/>
      </c>
    </row>
    <row r="2176" spans="1:29" x14ac:dyDescent="0.25">
      <c r="A2176" s="23">
        <v>2175</v>
      </c>
      <c r="B2176">
        <v>1067</v>
      </c>
      <c r="C2176" t="str">
        <f ca="1">IFERROR(VLOOKUP($B2176,INDIRECT(nfl_game_result),MATCH(C$1,INDIRECT(nfl_game_result_header),0),FALSE),"error")</f>
        <v>2015_20_ARI@CAR</v>
      </c>
      <c r="D2176">
        <f ca="1">IFERROR(IF(ISBLANK(VLOOKUP($B2176,INDIRECT(nfl_game_result),MATCH(D$1,INDIRECT(nfl_game_result_header),0),FALSE)),"",VLOOKUP($B2176,INDIRECT(nfl_game_result),MATCH(D$1,INDIRECT(nfl_game_result_header),0),FALSE)),"error")</f>
        <v>-3</v>
      </c>
      <c r="E2176">
        <f ca="1">IFERROR(IF(ISBLANK(VLOOKUP($B2176,INDIRECT(nfl_game_result),MATCH(E$1,INDIRECT(nfl_game_result_header),0),FALSE)),"",VLOOKUP($B2176,INDIRECT(nfl_game_result),MATCH(E$1,INDIRECT(nfl_game_result_header),0),FALSE)),"error")</f>
        <v>-3</v>
      </c>
      <c r="F2176" s="23" t="str">
        <f ca="1">IFERROR(IF(ISBLANK(VLOOKUP($B2176,INDIRECT(nfl_game_result),MATCH(F$1,INDIRECT(nfl_game_result_header),0),FALSE)),"",VLOOKUP($B2176,INDIRECT(nfl_game_result),MATCH(F$1,INDIRECT(nfl_game_result_header),0),FALSE)),"error")</f>
        <v/>
      </c>
      <c r="G2176" s="23" t="str">
        <f ca="1">IFERROR(IF(ISBLANK(VLOOKUP($B2176,INDIRECT(nfl_game_result),MATCH(G$1,INDIRECT(nfl_game_result_header),0),FALSE)),"",VLOOKUP($B2176,INDIRECT(nfl_game_result),MATCH(G$1,INDIRECT(nfl_game_result_header),0),FALSE)),"error")</f>
        <v/>
      </c>
      <c r="H2176">
        <f ca="1">IFERROR(IF(ISBLANK(VLOOKUP($B2176,INDIRECT(nfl_game_result),MATCH(H$1,INDIRECT(nfl_game_result_header),0),FALSE)),"",VLOOKUP($B2176,INDIRECT(nfl_game_result),MATCH(H$1,INDIRECT(nfl_game_result_header),0),FALSE)),"error")</f>
        <v>49</v>
      </c>
      <c r="I2176">
        <f ca="1">IFERROR(IF(ISBLANK(VLOOKUP($B2176,INDIRECT(nfl_game_result),MATCH(I$1,INDIRECT(nfl_game_result_header),0),FALSE)),"",VLOOKUP($B2176,INDIRECT(nfl_game_result),MATCH(I$1,INDIRECT(nfl_game_result_header),0),FALSE)),"error")</f>
        <v>15</v>
      </c>
      <c r="J2176" t="str">
        <f ca="1">IFERROR(IF(ISBLANK(VLOOKUP($B2176,INDIRECT(nfl_game_result),MATCH(J$1,INDIRECT(nfl_game_result_header),0),FALSE)),"",VLOOKUP($B2176,INDIRECT(nfl_game_result),MATCH(J$1,INDIRECT(nfl_game_result_header),0),FALSE)),"error")</f>
        <v>CAR</v>
      </c>
      <c r="K2176" t="str">
        <f ca="1">IFERROR(IF(ISBLANK(VLOOKUP($B2176,INDIRECT(nfl_game_result),MATCH(K$1,INDIRECT(nfl_game_result_header),0),FALSE)),"",VLOOKUP($B2176,INDIRECT(nfl_game_result),MATCH(K$1,INDIRECT(nfl_game_result_header),0),FALSE)),"error")</f>
        <v>CAR</v>
      </c>
      <c r="L2176" s="23" t="str">
        <f ca="1">IFERROR(IF(ISBLANK(VLOOKUP($B2176,INDIRECT(nfl_game_result),MATCH(L$1,INDIRECT(nfl_game_result_header),0),FALSE)),"",VLOOKUP($B2176,INDIRECT(nfl_game_result),MATCH(L$1,INDIRECT(nfl_game_result_header),0),FALSE)),"error")</f>
        <v/>
      </c>
      <c r="M2176" t="s">
        <v>18</v>
      </c>
      <c r="O2176" t="s">
        <v>67</v>
      </c>
      <c r="P2176">
        <v>2</v>
      </c>
      <c r="Q2176" t="s">
        <v>67</v>
      </c>
      <c r="V2176" s="23" t="s">
        <v>416</v>
      </c>
      <c r="W2176">
        <f ca="1">VALUE(LEFT(C2176, 4))</f>
        <v>2015</v>
      </c>
      <c r="X2176">
        <f ca="1">VALUE(MID(C2176,6,FIND("_",C2176,6)-6))</f>
        <v>20</v>
      </c>
      <c r="Y2176">
        <f ca="1">IF(NOT(OR(ISBLANK(D2176),ISBLANK(E2176),D2176="",E2176="")),D2176-E2176,"")</f>
        <v>0</v>
      </c>
      <c r="Z2176" t="str">
        <f ca="1">IF(OR(NOT(ISNUMBER(D2176)),ISBLANK(D2176),D2176="",ISBLANK(N2176)),"",ABS(D2176-N2176))</f>
        <v/>
      </c>
      <c r="AA2176">
        <f ca="1">IF(OR(ISBLANK(J2176),ISBLANK(O2176),J2176="",O2176=""),"",IF(J2176=O2176,1,0))</f>
        <v>1</v>
      </c>
      <c r="AB2176">
        <f ca="1">IF(OR(ISBLANK(K2176),ISBLANK(Q2176),K2176="",Q2176=""),"",IF(K2176=Q2176,1,0))</f>
        <v>1</v>
      </c>
      <c r="AC2176" s="23" t="str">
        <f t="shared" ca="1" si="33"/>
        <v/>
      </c>
    </row>
    <row r="2177" spans="1:29" x14ac:dyDescent="0.25">
      <c r="A2177" s="23">
        <v>2176</v>
      </c>
      <c r="B2177">
        <v>1066</v>
      </c>
      <c r="C2177" t="str">
        <f ca="1">IFERROR(VLOOKUP($B2177,INDIRECT(nfl_game_result),MATCH(C$1,INDIRECT(nfl_game_result_header),0),FALSE),"error")</f>
        <v>2015_20_NWE@DEN</v>
      </c>
      <c r="D2177">
        <f ca="1">IFERROR(IF(ISBLANK(VLOOKUP($B2177,INDIRECT(nfl_game_result),MATCH(D$1,INDIRECT(nfl_game_result_header),0),FALSE)),"",VLOOKUP($B2177,INDIRECT(nfl_game_result),MATCH(D$1,INDIRECT(nfl_game_result_header),0),FALSE)),"error")</f>
        <v>3</v>
      </c>
      <c r="E2177">
        <f ca="1">IFERROR(IF(ISBLANK(VLOOKUP($B2177,INDIRECT(nfl_game_result),MATCH(E$1,INDIRECT(nfl_game_result_header),0),FALSE)),"",VLOOKUP($B2177,INDIRECT(nfl_game_result),MATCH(E$1,INDIRECT(nfl_game_result_header),0),FALSE)),"error")</f>
        <v>3</v>
      </c>
      <c r="F2177" s="23" t="str">
        <f ca="1">IFERROR(IF(ISBLANK(VLOOKUP($B2177,INDIRECT(nfl_game_result),MATCH(F$1,INDIRECT(nfl_game_result_header),0),FALSE)),"",VLOOKUP($B2177,INDIRECT(nfl_game_result),MATCH(F$1,INDIRECT(nfl_game_result_header),0),FALSE)),"error")</f>
        <v/>
      </c>
      <c r="G2177" s="23" t="str">
        <f ca="1">IFERROR(IF(ISBLANK(VLOOKUP($B2177,INDIRECT(nfl_game_result),MATCH(G$1,INDIRECT(nfl_game_result_header),0),FALSE)),"",VLOOKUP($B2177,INDIRECT(nfl_game_result),MATCH(G$1,INDIRECT(nfl_game_result_header),0),FALSE)),"error")</f>
        <v/>
      </c>
      <c r="H2177">
        <f ca="1">IFERROR(IF(ISBLANK(VLOOKUP($B2177,INDIRECT(nfl_game_result),MATCH(H$1,INDIRECT(nfl_game_result_header),0),FALSE)),"",VLOOKUP($B2177,INDIRECT(nfl_game_result),MATCH(H$1,INDIRECT(nfl_game_result_header),0),FALSE)),"error")</f>
        <v>20</v>
      </c>
      <c r="I2177">
        <f ca="1">IFERROR(IF(ISBLANK(VLOOKUP($B2177,INDIRECT(nfl_game_result),MATCH(I$1,INDIRECT(nfl_game_result_header),0),FALSE)),"",VLOOKUP($B2177,INDIRECT(nfl_game_result),MATCH(I$1,INDIRECT(nfl_game_result_header),0),FALSE)),"error")</f>
        <v>18</v>
      </c>
      <c r="J2177" t="str">
        <f ca="1">IFERROR(IF(ISBLANK(VLOOKUP($B2177,INDIRECT(nfl_game_result),MATCH(J$1,INDIRECT(nfl_game_result_header),0),FALSE)),"",VLOOKUP($B2177,INDIRECT(nfl_game_result),MATCH(J$1,INDIRECT(nfl_game_result_header),0),FALSE)),"error")</f>
        <v>DEN</v>
      </c>
      <c r="K2177" t="str">
        <f ca="1">IFERROR(IF(ISBLANK(VLOOKUP($B2177,INDIRECT(nfl_game_result),MATCH(K$1,INDIRECT(nfl_game_result_header),0),FALSE)),"",VLOOKUP($B2177,INDIRECT(nfl_game_result),MATCH(K$1,INDIRECT(nfl_game_result_header),0),FALSE)),"error")</f>
        <v>DEN</v>
      </c>
      <c r="L2177" s="23" t="str">
        <f ca="1">IFERROR(IF(ISBLANK(VLOOKUP($B2177,INDIRECT(nfl_game_result),MATCH(L$1,INDIRECT(nfl_game_result_header),0),FALSE)),"",VLOOKUP($B2177,INDIRECT(nfl_game_result),MATCH(L$1,INDIRECT(nfl_game_result_header),0),FALSE)),"error")</f>
        <v/>
      </c>
      <c r="M2177" t="s">
        <v>14</v>
      </c>
      <c r="N2177">
        <v>1</v>
      </c>
      <c r="O2177" t="s">
        <v>72</v>
      </c>
      <c r="P2177">
        <v>1</v>
      </c>
      <c r="Q2177" t="s">
        <v>332</v>
      </c>
      <c r="V2177" s="23" t="s">
        <v>416</v>
      </c>
      <c r="W2177">
        <f ca="1">VALUE(LEFT(C2177, 4))</f>
        <v>2015</v>
      </c>
      <c r="X2177">
        <f ca="1">VALUE(MID(C2177,6,FIND("_",C2177,6)-6))</f>
        <v>20</v>
      </c>
      <c r="Y2177">
        <f ca="1">IF(NOT(OR(ISBLANK(D2177),ISBLANK(E2177),D2177="",E2177="")),D2177-E2177,"")</f>
        <v>0</v>
      </c>
      <c r="Z2177">
        <f ca="1">IF(OR(NOT(ISNUMBER(D2177)),ISBLANK(D2177),D2177="",ISBLANK(N2177)),"",ABS(D2177-N2177))</f>
        <v>2</v>
      </c>
      <c r="AA2177">
        <f ca="1">IF(OR(ISBLANK(J2177),ISBLANK(O2177),J2177="",O2177=""),"",IF(J2177=O2177,1,0))</f>
        <v>1</v>
      </c>
      <c r="AB2177">
        <f ca="1">IF(OR(ISBLANK(K2177),ISBLANK(Q2177),K2177="",Q2177=""),"",IF(K2177=Q2177,1,0))</f>
        <v>0</v>
      </c>
      <c r="AC2177" s="23" t="str">
        <f t="shared" ca="1" si="33"/>
        <v/>
      </c>
    </row>
    <row r="2178" spans="1:29" x14ac:dyDescent="0.25">
      <c r="A2178" s="23">
        <v>2177</v>
      </c>
      <c r="B2178">
        <v>1067</v>
      </c>
      <c r="C2178" t="str">
        <f ca="1">IFERROR(VLOOKUP($B2178,INDIRECT(nfl_game_result),MATCH(C$1,INDIRECT(nfl_game_result_header),0),FALSE),"error")</f>
        <v>2015_20_ARI@CAR</v>
      </c>
      <c r="D2178">
        <f ca="1">IFERROR(IF(ISBLANK(VLOOKUP($B2178,INDIRECT(nfl_game_result),MATCH(D$1,INDIRECT(nfl_game_result_header),0),FALSE)),"",VLOOKUP($B2178,INDIRECT(nfl_game_result),MATCH(D$1,INDIRECT(nfl_game_result_header),0),FALSE)),"error")</f>
        <v>-3</v>
      </c>
      <c r="E2178">
        <f ca="1">IFERROR(IF(ISBLANK(VLOOKUP($B2178,INDIRECT(nfl_game_result),MATCH(E$1,INDIRECT(nfl_game_result_header),0),FALSE)),"",VLOOKUP($B2178,INDIRECT(nfl_game_result),MATCH(E$1,INDIRECT(nfl_game_result_header),0),FALSE)),"error")</f>
        <v>-3</v>
      </c>
      <c r="F2178" s="23" t="str">
        <f ca="1">IFERROR(IF(ISBLANK(VLOOKUP($B2178,INDIRECT(nfl_game_result),MATCH(F$1,INDIRECT(nfl_game_result_header),0),FALSE)),"",VLOOKUP($B2178,INDIRECT(nfl_game_result),MATCH(F$1,INDIRECT(nfl_game_result_header),0),FALSE)),"error")</f>
        <v/>
      </c>
      <c r="G2178" s="23" t="str">
        <f ca="1">IFERROR(IF(ISBLANK(VLOOKUP($B2178,INDIRECT(nfl_game_result),MATCH(G$1,INDIRECT(nfl_game_result_header),0),FALSE)),"",VLOOKUP($B2178,INDIRECT(nfl_game_result),MATCH(G$1,INDIRECT(nfl_game_result_header),0),FALSE)),"error")</f>
        <v/>
      </c>
      <c r="H2178">
        <f ca="1">IFERROR(IF(ISBLANK(VLOOKUP($B2178,INDIRECT(nfl_game_result),MATCH(H$1,INDIRECT(nfl_game_result_header),0),FALSE)),"",VLOOKUP($B2178,INDIRECT(nfl_game_result),MATCH(H$1,INDIRECT(nfl_game_result_header),0),FALSE)),"error")</f>
        <v>49</v>
      </c>
      <c r="I2178">
        <f ca="1">IFERROR(IF(ISBLANK(VLOOKUP($B2178,INDIRECT(nfl_game_result),MATCH(I$1,INDIRECT(nfl_game_result_header),0),FALSE)),"",VLOOKUP($B2178,INDIRECT(nfl_game_result),MATCH(I$1,INDIRECT(nfl_game_result_header),0),FALSE)),"error")</f>
        <v>15</v>
      </c>
      <c r="J2178" t="str">
        <f ca="1">IFERROR(IF(ISBLANK(VLOOKUP($B2178,INDIRECT(nfl_game_result),MATCH(J$1,INDIRECT(nfl_game_result_header),0),FALSE)),"",VLOOKUP($B2178,INDIRECT(nfl_game_result),MATCH(J$1,INDIRECT(nfl_game_result_header),0),FALSE)),"error")</f>
        <v>CAR</v>
      </c>
      <c r="K2178" t="str">
        <f ca="1">IFERROR(IF(ISBLANK(VLOOKUP($B2178,INDIRECT(nfl_game_result),MATCH(K$1,INDIRECT(nfl_game_result_header),0),FALSE)),"",VLOOKUP($B2178,INDIRECT(nfl_game_result),MATCH(K$1,INDIRECT(nfl_game_result_header),0),FALSE)),"error")</f>
        <v>CAR</v>
      </c>
      <c r="L2178" s="23" t="str">
        <f ca="1">IFERROR(IF(ISBLANK(VLOOKUP($B2178,INDIRECT(nfl_game_result),MATCH(L$1,INDIRECT(nfl_game_result_header),0),FALSE)),"",VLOOKUP($B2178,INDIRECT(nfl_game_result),MATCH(L$1,INDIRECT(nfl_game_result_header),0),FALSE)),"error")</f>
        <v/>
      </c>
      <c r="M2178" t="s">
        <v>14</v>
      </c>
      <c r="N2178">
        <v>-2.5</v>
      </c>
      <c r="O2178" t="s">
        <v>67</v>
      </c>
      <c r="P2178">
        <v>2</v>
      </c>
      <c r="Q2178" t="s">
        <v>67</v>
      </c>
      <c r="V2178" s="23" t="s">
        <v>416</v>
      </c>
      <c r="W2178">
        <f ca="1">VALUE(LEFT(C2178, 4))</f>
        <v>2015</v>
      </c>
      <c r="X2178">
        <f ca="1">VALUE(MID(C2178,6,FIND("_",C2178,6)-6))</f>
        <v>20</v>
      </c>
      <c r="Y2178">
        <f ca="1">IF(NOT(OR(ISBLANK(D2178),ISBLANK(E2178),D2178="",E2178="")),D2178-E2178,"")</f>
        <v>0</v>
      </c>
      <c r="Z2178">
        <f ca="1">IF(OR(NOT(ISNUMBER(D2178)),ISBLANK(D2178),D2178="",ISBLANK(N2178)),"",ABS(D2178-N2178))</f>
        <v>0.5</v>
      </c>
      <c r="AA2178">
        <f ca="1">IF(OR(ISBLANK(J2178),ISBLANK(O2178),J2178="",O2178=""),"",IF(J2178=O2178,1,0))</f>
        <v>1</v>
      </c>
      <c r="AB2178">
        <f ca="1">IF(OR(ISBLANK(K2178),ISBLANK(Q2178),K2178="",Q2178=""),"",IF(K2178=Q2178,1,0))</f>
        <v>1</v>
      </c>
      <c r="AC2178" s="23" t="str">
        <f t="shared" ca="1" si="33"/>
        <v/>
      </c>
    </row>
    <row r="2179" spans="1:29" x14ac:dyDescent="0.25">
      <c r="A2179" s="23">
        <v>2178</v>
      </c>
      <c r="B2179">
        <v>1068</v>
      </c>
      <c r="C2179" t="str">
        <f ca="1">IFERROR(VLOOKUP($B2179,INDIRECT(nfl_game_result),MATCH(C$1,INDIRECT(nfl_game_result_header),0),FALSE),"error")</f>
        <v>2015_21_DEN@CAR</v>
      </c>
      <c r="D2179">
        <f ca="1">IFERROR(IF(ISBLANK(VLOOKUP($B2179,INDIRECT(nfl_game_result),MATCH(D$1,INDIRECT(nfl_game_result_header),0),FALSE)),"",VLOOKUP($B2179,INDIRECT(nfl_game_result),MATCH(D$1,INDIRECT(nfl_game_result_header),0),FALSE)),"error")</f>
        <v>-4</v>
      </c>
      <c r="E2179">
        <f ca="1">IFERROR(IF(ISBLANK(VLOOKUP($B2179,INDIRECT(nfl_game_result),MATCH(E$1,INDIRECT(nfl_game_result_header),0),FALSE)),"",VLOOKUP($B2179,INDIRECT(nfl_game_result),MATCH(E$1,INDIRECT(nfl_game_result_header),0),FALSE)),"error")</f>
        <v>-5</v>
      </c>
      <c r="F2179" s="23" t="str">
        <f ca="1">IFERROR(IF(ISBLANK(VLOOKUP($B2179,INDIRECT(nfl_game_result),MATCH(F$1,INDIRECT(nfl_game_result_header),0),FALSE)),"",VLOOKUP($B2179,INDIRECT(nfl_game_result),MATCH(F$1,INDIRECT(nfl_game_result_header),0),FALSE)),"error")</f>
        <v/>
      </c>
      <c r="G2179" s="23" t="str">
        <f ca="1">IFERROR(IF(ISBLANK(VLOOKUP($B2179,INDIRECT(nfl_game_result),MATCH(G$1,INDIRECT(nfl_game_result_header),0),FALSE)),"",VLOOKUP($B2179,INDIRECT(nfl_game_result),MATCH(G$1,INDIRECT(nfl_game_result_header),0),FALSE)),"error")</f>
        <v/>
      </c>
      <c r="H2179">
        <f ca="1">IFERROR(IF(ISBLANK(VLOOKUP($B2179,INDIRECT(nfl_game_result),MATCH(H$1,INDIRECT(nfl_game_result_header),0),FALSE)),"",VLOOKUP($B2179,INDIRECT(nfl_game_result),MATCH(H$1,INDIRECT(nfl_game_result_header),0),FALSE)),"error")</f>
        <v>10</v>
      </c>
      <c r="I2179">
        <f ca="1">IFERROR(IF(ISBLANK(VLOOKUP($B2179,INDIRECT(nfl_game_result),MATCH(I$1,INDIRECT(nfl_game_result_header),0),FALSE)),"",VLOOKUP($B2179,INDIRECT(nfl_game_result),MATCH(I$1,INDIRECT(nfl_game_result_header),0),FALSE)),"error")</f>
        <v>24</v>
      </c>
      <c r="J2179" t="str">
        <f ca="1">IFERROR(IF(ISBLANK(VLOOKUP($B2179,INDIRECT(nfl_game_result),MATCH(J$1,INDIRECT(nfl_game_result_header),0),FALSE)),"",VLOOKUP($B2179,INDIRECT(nfl_game_result),MATCH(J$1,INDIRECT(nfl_game_result_header),0),FALSE)),"error")</f>
        <v>DEN</v>
      </c>
      <c r="K2179" t="str">
        <f ca="1">IFERROR(IF(ISBLANK(VLOOKUP($B2179,INDIRECT(nfl_game_result),MATCH(K$1,INDIRECT(nfl_game_result_header),0),FALSE)),"",VLOOKUP($B2179,INDIRECT(nfl_game_result),MATCH(K$1,INDIRECT(nfl_game_result_header),0),FALSE)),"error")</f>
        <v>DEN</v>
      </c>
      <c r="L2179" s="23" t="str">
        <f ca="1">IFERROR(IF(ISBLANK(VLOOKUP($B2179,INDIRECT(nfl_game_result),MATCH(L$1,INDIRECT(nfl_game_result_header),0),FALSE)),"",VLOOKUP($B2179,INDIRECT(nfl_game_result),MATCH(L$1,INDIRECT(nfl_game_result_header),0),FALSE)),"error")</f>
        <v/>
      </c>
      <c r="M2179" t="s">
        <v>16</v>
      </c>
      <c r="N2179">
        <v>-5</v>
      </c>
      <c r="O2179" t="s">
        <v>72</v>
      </c>
      <c r="Q2179" t="s">
        <v>67</v>
      </c>
      <c r="V2179" s="23" t="s">
        <v>416</v>
      </c>
      <c r="W2179">
        <f ca="1">VALUE(LEFT(C2179, 4))</f>
        <v>2015</v>
      </c>
      <c r="X2179">
        <f ca="1">VALUE(MID(C2179,6,FIND("_",C2179,6)-6))</f>
        <v>21</v>
      </c>
      <c r="Y2179">
        <f ca="1">IF(NOT(OR(ISBLANK(D2179),ISBLANK(E2179),D2179="",E2179="")),D2179-E2179,"")</f>
        <v>1</v>
      </c>
      <c r="Z2179">
        <f ca="1">IF(OR(NOT(ISNUMBER(D2179)),ISBLANK(D2179),D2179="",ISBLANK(N2179)),"",ABS(D2179-N2179))</f>
        <v>1</v>
      </c>
      <c r="AA2179">
        <f ca="1">IF(OR(ISBLANK(J2179),ISBLANK(O2179),J2179="",O2179=""),"",IF(J2179=O2179,1,0))</f>
        <v>1</v>
      </c>
      <c r="AB2179">
        <f ca="1">IF(OR(ISBLANK(K2179),ISBLANK(Q2179),K2179="",Q2179=""),"",IF(K2179=Q2179,1,0))</f>
        <v>0</v>
      </c>
      <c r="AC2179" s="23" t="str">
        <f t="shared" ca="1" si="33"/>
        <v/>
      </c>
    </row>
    <row r="2180" spans="1:29" x14ac:dyDescent="0.25">
      <c r="A2180" s="23">
        <v>2179</v>
      </c>
      <c r="B2180">
        <v>1068</v>
      </c>
      <c r="C2180" t="str">
        <f ca="1">IFERROR(VLOOKUP($B2180,INDIRECT(nfl_game_result),MATCH(C$1,INDIRECT(nfl_game_result_header),0),FALSE),"error")</f>
        <v>2015_21_DEN@CAR</v>
      </c>
      <c r="D2180">
        <f ca="1">IFERROR(IF(ISBLANK(VLOOKUP($B2180,INDIRECT(nfl_game_result),MATCH(D$1,INDIRECT(nfl_game_result_header),0),FALSE)),"",VLOOKUP($B2180,INDIRECT(nfl_game_result),MATCH(D$1,INDIRECT(nfl_game_result_header),0),FALSE)),"error")</f>
        <v>-4</v>
      </c>
      <c r="E2180">
        <f ca="1">IFERROR(IF(ISBLANK(VLOOKUP($B2180,INDIRECT(nfl_game_result),MATCH(E$1,INDIRECT(nfl_game_result_header),0),FALSE)),"",VLOOKUP($B2180,INDIRECT(nfl_game_result),MATCH(E$1,INDIRECT(nfl_game_result_header),0),FALSE)),"error")</f>
        <v>-5</v>
      </c>
      <c r="F2180" s="23" t="str">
        <f ca="1">IFERROR(IF(ISBLANK(VLOOKUP($B2180,INDIRECT(nfl_game_result),MATCH(F$1,INDIRECT(nfl_game_result_header),0),FALSE)),"",VLOOKUP($B2180,INDIRECT(nfl_game_result),MATCH(F$1,INDIRECT(nfl_game_result_header),0),FALSE)),"error")</f>
        <v/>
      </c>
      <c r="G2180" s="23" t="str">
        <f ca="1">IFERROR(IF(ISBLANK(VLOOKUP($B2180,INDIRECT(nfl_game_result),MATCH(G$1,INDIRECT(nfl_game_result_header),0),FALSE)),"",VLOOKUP($B2180,INDIRECT(nfl_game_result),MATCH(G$1,INDIRECT(nfl_game_result_header),0),FALSE)),"error")</f>
        <v/>
      </c>
      <c r="H2180">
        <f ca="1">IFERROR(IF(ISBLANK(VLOOKUP($B2180,INDIRECT(nfl_game_result),MATCH(H$1,INDIRECT(nfl_game_result_header),0),FALSE)),"",VLOOKUP($B2180,INDIRECT(nfl_game_result),MATCH(H$1,INDIRECT(nfl_game_result_header),0),FALSE)),"error")</f>
        <v>10</v>
      </c>
      <c r="I2180">
        <f ca="1">IFERROR(IF(ISBLANK(VLOOKUP($B2180,INDIRECT(nfl_game_result),MATCH(I$1,INDIRECT(nfl_game_result_header),0),FALSE)),"",VLOOKUP($B2180,INDIRECT(nfl_game_result),MATCH(I$1,INDIRECT(nfl_game_result_header),0),FALSE)),"error")</f>
        <v>24</v>
      </c>
      <c r="J2180" t="str">
        <f ca="1">IFERROR(IF(ISBLANK(VLOOKUP($B2180,INDIRECT(nfl_game_result),MATCH(J$1,INDIRECT(nfl_game_result_header),0),FALSE)),"",VLOOKUP($B2180,INDIRECT(nfl_game_result),MATCH(J$1,INDIRECT(nfl_game_result_header),0),FALSE)),"error")</f>
        <v>DEN</v>
      </c>
      <c r="K2180" t="str">
        <f ca="1">IFERROR(IF(ISBLANK(VLOOKUP($B2180,INDIRECT(nfl_game_result),MATCH(K$1,INDIRECT(nfl_game_result_header),0),FALSE)),"",VLOOKUP($B2180,INDIRECT(nfl_game_result),MATCH(K$1,INDIRECT(nfl_game_result_header),0),FALSE)),"error")</f>
        <v>DEN</v>
      </c>
      <c r="L2180" s="23" t="str">
        <f ca="1">IFERROR(IF(ISBLANK(VLOOKUP($B2180,INDIRECT(nfl_game_result),MATCH(L$1,INDIRECT(nfl_game_result_header),0),FALSE)),"",VLOOKUP($B2180,INDIRECT(nfl_game_result),MATCH(L$1,INDIRECT(nfl_game_result_header),0),FALSE)),"error")</f>
        <v/>
      </c>
      <c r="M2180" t="s">
        <v>18</v>
      </c>
      <c r="O2180" t="s">
        <v>67</v>
      </c>
      <c r="P2180">
        <v>1</v>
      </c>
      <c r="Q2180" t="s">
        <v>67</v>
      </c>
      <c r="V2180" s="23" t="s">
        <v>416</v>
      </c>
      <c r="W2180">
        <f ca="1">VALUE(LEFT(C2180, 4))</f>
        <v>2015</v>
      </c>
      <c r="X2180">
        <f ca="1">VALUE(MID(C2180,6,FIND("_",C2180,6)-6))</f>
        <v>21</v>
      </c>
      <c r="Y2180">
        <f ca="1">IF(NOT(OR(ISBLANK(D2180),ISBLANK(E2180),D2180="",E2180="")),D2180-E2180,"")</f>
        <v>1</v>
      </c>
      <c r="Z2180" t="str">
        <f ca="1">IF(OR(NOT(ISNUMBER(D2180)),ISBLANK(D2180),D2180="",ISBLANK(N2180)),"",ABS(D2180-N2180))</f>
        <v/>
      </c>
      <c r="AA2180">
        <f ca="1">IF(OR(ISBLANK(J2180),ISBLANK(O2180),J2180="",O2180=""),"",IF(J2180=O2180,1,0))</f>
        <v>0</v>
      </c>
      <c r="AB2180">
        <f ca="1">IF(OR(ISBLANK(K2180),ISBLANK(Q2180),K2180="",Q2180=""),"",IF(K2180=Q2180,1,0))</f>
        <v>0</v>
      </c>
      <c r="AC2180" s="23" t="str">
        <f t="shared" ca="1" si="33"/>
        <v/>
      </c>
    </row>
    <row r="2181" spans="1:29" x14ac:dyDescent="0.25">
      <c r="A2181" s="23">
        <v>2180</v>
      </c>
      <c r="B2181">
        <v>1068</v>
      </c>
      <c r="C2181" t="str">
        <f ca="1">IFERROR(VLOOKUP($B2181,INDIRECT(nfl_game_result),MATCH(C$1,INDIRECT(nfl_game_result_header),0),FALSE),"error")</f>
        <v>2015_21_DEN@CAR</v>
      </c>
      <c r="D2181">
        <f ca="1">IFERROR(IF(ISBLANK(VLOOKUP($B2181,INDIRECT(nfl_game_result),MATCH(D$1,INDIRECT(nfl_game_result_header),0),FALSE)),"",VLOOKUP($B2181,INDIRECT(nfl_game_result),MATCH(D$1,INDIRECT(nfl_game_result_header),0),FALSE)),"error")</f>
        <v>-4</v>
      </c>
      <c r="E2181">
        <f ca="1">IFERROR(IF(ISBLANK(VLOOKUP($B2181,INDIRECT(nfl_game_result),MATCH(E$1,INDIRECT(nfl_game_result_header),0),FALSE)),"",VLOOKUP($B2181,INDIRECT(nfl_game_result),MATCH(E$1,INDIRECT(nfl_game_result_header),0),FALSE)),"error")</f>
        <v>-5</v>
      </c>
      <c r="F2181" s="23" t="str">
        <f ca="1">IFERROR(IF(ISBLANK(VLOOKUP($B2181,INDIRECT(nfl_game_result),MATCH(F$1,INDIRECT(nfl_game_result_header),0),FALSE)),"",VLOOKUP($B2181,INDIRECT(nfl_game_result),MATCH(F$1,INDIRECT(nfl_game_result_header),0),FALSE)),"error")</f>
        <v/>
      </c>
      <c r="G2181" s="23" t="str">
        <f ca="1">IFERROR(IF(ISBLANK(VLOOKUP($B2181,INDIRECT(nfl_game_result),MATCH(G$1,INDIRECT(nfl_game_result_header),0),FALSE)),"",VLOOKUP($B2181,INDIRECT(nfl_game_result),MATCH(G$1,INDIRECT(nfl_game_result_header),0),FALSE)),"error")</f>
        <v/>
      </c>
      <c r="H2181">
        <f ca="1">IFERROR(IF(ISBLANK(VLOOKUP($B2181,INDIRECT(nfl_game_result),MATCH(H$1,INDIRECT(nfl_game_result_header),0),FALSE)),"",VLOOKUP($B2181,INDIRECT(nfl_game_result),MATCH(H$1,INDIRECT(nfl_game_result_header),0),FALSE)),"error")</f>
        <v>10</v>
      </c>
      <c r="I2181">
        <f ca="1">IFERROR(IF(ISBLANK(VLOOKUP($B2181,INDIRECT(nfl_game_result),MATCH(I$1,INDIRECT(nfl_game_result_header),0),FALSE)),"",VLOOKUP($B2181,INDIRECT(nfl_game_result),MATCH(I$1,INDIRECT(nfl_game_result_header),0),FALSE)),"error")</f>
        <v>24</v>
      </c>
      <c r="J2181" t="str">
        <f ca="1">IFERROR(IF(ISBLANK(VLOOKUP($B2181,INDIRECT(nfl_game_result),MATCH(J$1,INDIRECT(nfl_game_result_header),0),FALSE)),"",VLOOKUP($B2181,INDIRECT(nfl_game_result),MATCH(J$1,INDIRECT(nfl_game_result_header),0),FALSE)),"error")</f>
        <v>DEN</v>
      </c>
      <c r="K2181" t="str">
        <f ca="1">IFERROR(IF(ISBLANK(VLOOKUP($B2181,INDIRECT(nfl_game_result),MATCH(K$1,INDIRECT(nfl_game_result_header),0),FALSE)),"",VLOOKUP($B2181,INDIRECT(nfl_game_result),MATCH(K$1,INDIRECT(nfl_game_result_header),0),FALSE)),"error")</f>
        <v>DEN</v>
      </c>
      <c r="L2181" s="23" t="str">
        <f ca="1">IFERROR(IF(ISBLANK(VLOOKUP($B2181,INDIRECT(nfl_game_result),MATCH(L$1,INDIRECT(nfl_game_result_header),0),FALSE)),"",VLOOKUP($B2181,INDIRECT(nfl_game_result),MATCH(L$1,INDIRECT(nfl_game_result_header),0),FALSE)),"error")</f>
        <v/>
      </c>
      <c r="M2181" t="s">
        <v>14</v>
      </c>
      <c r="N2181">
        <v>-5.5</v>
      </c>
      <c r="O2181" t="s">
        <v>72</v>
      </c>
      <c r="P2181">
        <v>1</v>
      </c>
      <c r="Q2181" t="s">
        <v>67</v>
      </c>
      <c r="V2181" s="23" t="s">
        <v>416</v>
      </c>
      <c r="W2181">
        <f ca="1">VALUE(LEFT(C2181, 4))</f>
        <v>2015</v>
      </c>
      <c r="X2181">
        <f ca="1">VALUE(MID(C2181,6,FIND("_",C2181,6)-6))</f>
        <v>21</v>
      </c>
      <c r="Y2181">
        <f ca="1">IF(NOT(OR(ISBLANK(D2181),ISBLANK(E2181),D2181="",E2181="")),D2181-E2181,"")</f>
        <v>1</v>
      </c>
      <c r="Z2181">
        <f ca="1">IF(OR(NOT(ISNUMBER(D2181)),ISBLANK(D2181),D2181="",ISBLANK(N2181)),"",ABS(D2181-N2181))</f>
        <v>1.5</v>
      </c>
      <c r="AA2181">
        <f ca="1">IF(OR(ISBLANK(J2181),ISBLANK(O2181),J2181="",O2181=""),"",IF(J2181=O2181,1,0))</f>
        <v>1</v>
      </c>
      <c r="AB2181">
        <f ca="1">IF(OR(ISBLANK(K2181),ISBLANK(Q2181),K2181="",Q2181=""),"",IF(K2181=Q2181,1,0))</f>
        <v>0</v>
      </c>
      <c r="AC2181" s="23" t="str">
        <f t="shared" ca="1" si="33"/>
        <v/>
      </c>
    </row>
    <row r="2182" spans="1:29" x14ac:dyDescent="0.25">
      <c r="A2182" s="23">
        <v>2181</v>
      </c>
      <c r="B2182">
        <v>1069</v>
      </c>
      <c r="C2182" t="str">
        <f ca="1">IFERROR(VLOOKUP($B2182,INDIRECT(nfl_game_result),MATCH(C$1,INDIRECT(nfl_game_result_header),0),FALSE),"error")</f>
        <v>2016_01_CAR@DEN</v>
      </c>
      <c r="D2182">
        <f ca="1">IFERROR(IF(ISBLANK(VLOOKUP($B2182,INDIRECT(nfl_game_result),MATCH(D$1,INDIRECT(nfl_game_result_header),0),FALSE)),"",VLOOKUP($B2182,INDIRECT(nfl_game_result),MATCH(D$1,INDIRECT(nfl_game_result_header),0),FALSE)),"error")</f>
        <v>1</v>
      </c>
      <c r="E2182">
        <f ca="1">IFERROR(IF(ISBLANK(VLOOKUP($B2182,INDIRECT(nfl_game_result),MATCH(E$1,INDIRECT(nfl_game_result_header),0),FALSE)),"",VLOOKUP($B2182,INDIRECT(nfl_game_result),MATCH(E$1,INDIRECT(nfl_game_result_header),0),FALSE)),"error")</f>
        <v>3</v>
      </c>
      <c r="F2182" s="23" t="str">
        <f ca="1">IFERROR(IF(ISBLANK(VLOOKUP($B2182,INDIRECT(nfl_game_result),MATCH(F$1,INDIRECT(nfl_game_result_header),0),FALSE)),"",VLOOKUP($B2182,INDIRECT(nfl_game_result),MATCH(F$1,INDIRECT(nfl_game_result_header),0),FALSE)),"error")</f>
        <v/>
      </c>
      <c r="G2182" s="23" t="str">
        <f ca="1">IFERROR(IF(ISBLANK(VLOOKUP($B2182,INDIRECT(nfl_game_result),MATCH(G$1,INDIRECT(nfl_game_result_header),0),FALSE)),"",VLOOKUP($B2182,INDIRECT(nfl_game_result),MATCH(G$1,INDIRECT(nfl_game_result_header),0),FALSE)),"error")</f>
        <v/>
      </c>
      <c r="H2182">
        <f ca="1">IFERROR(IF(ISBLANK(VLOOKUP($B2182,INDIRECT(nfl_game_result),MATCH(H$1,INDIRECT(nfl_game_result_header),0),FALSE)),"",VLOOKUP($B2182,INDIRECT(nfl_game_result),MATCH(H$1,INDIRECT(nfl_game_result_header),0),FALSE)),"error")</f>
        <v>21</v>
      </c>
      <c r="I2182">
        <f ca="1">IFERROR(IF(ISBLANK(VLOOKUP($B2182,INDIRECT(nfl_game_result),MATCH(I$1,INDIRECT(nfl_game_result_header),0),FALSE)),"",VLOOKUP($B2182,INDIRECT(nfl_game_result),MATCH(I$1,INDIRECT(nfl_game_result_header),0),FALSE)),"error")</f>
        <v>20</v>
      </c>
      <c r="J2182" t="str">
        <f ca="1">IFERROR(IF(ISBLANK(VLOOKUP($B2182,INDIRECT(nfl_game_result),MATCH(J$1,INDIRECT(nfl_game_result_header),0),FALSE)),"",VLOOKUP($B2182,INDIRECT(nfl_game_result),MATCH(J$1,INDIRECT(nfl_game_result_header),0),FALSE)),"error")</f>
        <v>DEN</v>
      </c>
      <c r="K2182" t="str">
        <f ca="1">IFERROR(IF(ISBLANK(VLOOKUP($B2182,INDIRECT(nfl_game_result),MATCH(K$1,INDIRECT(nfl_game_result_header),0),FALSE)),"",VLOOKUP($B2182,INDIRECT(nfl_game_result),MATCH(K$1,INDIRECT(nfl_game_result_header),0),FALSE)),"error")</f>
        <v>DEN</v>
      </c>
      <c r="L2182" s="23" t="str">
        <f ca="1">IFERROR(IF(ISBLANK(VLOOKUP($B2182,INDIRECT(nfl_game_result),MATCH(L$1,INDIRECT(nfl_game_result_header),0),FALSE)),"",VLOOKUP($B2182,INDIRECT(nfl_game_result),MATCH(L$1,INDIRECT(nfl_game_result_header),0),FALSE)),"error")</f>
        <v/>
      </c>
      <c r="M2182" t="s">
        <v>16</v>
      </c>
      <c r="N2182">
        <v>3</v>
      </c>
      <c r="O2182" t="s">
        <v>67</v>
      </c>
      <c r="P2182">
        <v>12</v>
      </c>
      <c r="V2182" s="23" t="s">
        <v>416</v>
      </c>
      <c r="W2182">
        <f ca="1">VALUE(LEFT(C2182, 4))</f>
        <v>2016</v>
      </c>
      <c r="X2182">
        <f ca="1">VALUE(MID(C2182,6,FIND("_",C2182,6)-6))</f>
        <v>1</v>
      </c>
      <c r="Y2182">
        <f ca="1">IF(NOT(OR(ISBLANK(D2182),ISBLANK(E2182),D2182="",E2182="")),D2182-E2182,"")</f>
        <v>-2</v>
      </c>
      <c r="Z2182">
        <f ca="1">IF(OR(NOT(ISNUMBER(D2182)),ISBLANK(D2182),D2182="",ISBLANK(N2182)),"",ABS(D2182-N2182))</f>
        <v>2</v>
      </c>
      <c r="AA2182">
        <f ca="1">IF(OR(ISBLANK(J2182),ISBLANK(O2182),J2182="",O2182=""),"",IF(J2182=O2182,1,0))</f>
        <v>0</v>
      </c>
      <c r="AB2182" t="str">
        <f ca="1">IF(OR(ISBLANK(K2182),ISBLANK(Q2182),K2182="",Q2182=""),"",IF(K2182=Q2182,1,0))</f>
        <v/>
      </c>
      <c r="AC2182" s="23" t="str">
        <f t="shared" ca="1" si="33"/>
        <v/>
      </c>
    </row>
    <row r="2183" spans="1:29" x14ac:dyDescent="0.25">
      <c r="A2183" s="23">
        <v>2182</v>
      </c>
      <c r="B2183">
        <v>1070</v>
      </c>
      <c r="C2183" t="str">
        <f ca="1">IFERROR(VLOOKUP($B2183,INDIRECT(nfl_game_result),MATCH(C$1,INDIRECT(nfl_game_result_header),0),FALSE),"error")</f>
        <v>2016_01_GBY@JAX</v>
      </c>
      <c r="D2183">
        <f ca="1">IFERROR(IF(ISBLANK(VLOOKUP($B2183,INDIRECT(nfl_game_result),MATCH(D$1,INDIRECT(nfl_game_result_header),0),FALSE)),"",VLOOKUP($B2183,INDIRECT(nfl_game_result),MATCH(D$1,INDIRECT(nfl_game_result_header),0),FALSE)),"error")</f>
        <v>4.5</v>
      </c>
      <c r="E2183">
        <f ca="1">IFERROR(IF(ISBLANK(VLOOKUP($B2183,INDIRECT(nfl_game_result),MATCH(E$1,INDIRECT(nfl_game_result_header),0),FALSE)),"",VLOOKUP($B2183,INDIRECT(nfl_game_result),MATCH(E$1,INDIRECT(nfl_game_result_header),0),FALSE)),"error")</f>
        <v>3.5</v>
      </c>
      <c r="F2183" s="23" t="str">
        <f ca="1">IFERROR(IF(ISBLANK(VLOOKUP($B2183,INDIRECT(nfl_game_result),MATCH(F$1,INDIRECT(nfl_game_result_header),0),FALSE)),"",VLOOKUP($B2183,INDIRECT(nfl_game_result),MATCH(F$1,INDIRECT(nfl_game_result_header),0),FALSE)),"error")</f>
        <v/>
      </c>
      <c r="G2183" s="23" t="str">
        <f ca="1">IFERROR(IF(ISBLANK(VLOOKUP($B2183,INDIRECT(nfl_game_result),MATCH(G$1,INDIRECT(nfl_game_result_header),0),FALSE)),"",VLOOKUP($B2183,INDIRECT(nfl_game_result),MATCH(G$1,INDIRECT(nfl_game_result_header),0),FALSE)),"error")</f>
        <v/>
      </c>
      <c r="H2183">
        <f ca="1">IFERROR(IF(ISBLANK(VLOOKUP($B2183,INDIRECT(nfl_game_result),MATCH(H$1,INDIRECT(nfl_game_result_header),0),FALSE)),"",VLOOKUP($B2183,INDIRECT(nfl_game_result),MATCH(H$1,INDIRECT(nfl_game_result_header),0),FALSE)),"error")</f>
        <v>23</v>
      </c>
      <c r="I2183">
        <f ca="1">IFERROR(IF(ISBLANK(VLOOKUP($B2183,INDIRECT(nfl_game_result),MATCH(I$1,INDIRECT(nfl_game_result_header),0),FALSE)),"",VLOOKUP($B2183,INDIRECT(nfl_game_result),MATCH(I$1,INDIRECT(nfl_game_result_header),0),FALSE)),"error")</f>
        <v>27</v>
      </c>
      <c r="J2183" t="str">
        <f ca="1">IFERROR(IF(ISBLANK(VLOOKUP($B2183,INDIRECT(nfl_game_result),MATCH(J$1,INDIRECT(nfl_game_result_header),0),FALSE)),"",VLOOKUP($B2183,INDIRECT(nfl_game_result),MATCH(J$1,INDIRECT(nfl_game_result_header),0),FALSE)),"error")</f>
        <v>GBY</v>
      </c>
      <c r="K2183" t="str">
        <f ca="1">IFERROR(IF(ISBLANK(VLOOKUP($B2183,INDIRECT(nfl_game_result),MATCH(K$1,INDIRECT(nfl_game_result_header),0),FALSE)),"",VLOOKUP($B2183,INDIRECT(nfl_game_result),MATCH(K$1,INDIRECT(nfl_game_result_header),0),FALSE)),"error")</f>
        <v>GBY</v>
      </c>
      <c r="L2183" s="23" t="str">
        <f ca="1">IFERROR(IF(ISBLANK(VLOOKUP($B2183,INDIRECT(nfl_game_result),MATCH(L$1,INDIRECT(nfl_game_result_header),0),FALSE)),"",VLOOKUP($B2183,INDIRECT(nfl_game_result),MATCH(L$1,INDIRECT(nfl_game_result_header),0),FALSE)),"error")</f>
        <v/>
      </c>
      <c r="M2183" t="s">
        <v>16</v>
      </c>
      <c r="N2183">
        <v>7</v>
      </c>
      <c r="O2183" t="s">
        <v>330</v>
      </c>
      <c r="P2183">
        <v>4</v>
      </c>
      <c r="V2183" s="23" t="s">
        <v>416</v>
      </c>
      <c r="W2183">
        <f ca="1">VALUE(LEFT(C2183, 4))</f>
        <v>2016</v>
      </c>
      <c r="X2183">
        <f ca="1">VALUE(MID(C2183,6,FIND("_",C2183,6)-6))</f>
        <v>1</v>
      </c>
      <c r="Y2183">
        <f ca="1">IF(NOT(OR(ISBLANK(D2183),ISBLANK(E2183),D2183="",E2183="")),D2183-E2183,"")</f>
        <v>1</v>
      </c>
      <c r="Z2183">
        <f ca="1">IF(OR(NOT(ISNUMBER(D2183)),ISBLANK(D2183),D2183="",ISBLANK(N2183)),"",ABS(D2183-N2183))</f>
        <v>2.5</v>
      </c>
      <c r="AA2183">
        <f ca="1">IF(OR(ISBLANK(J2183),ISBLANK(O2183),J2183="",O2183=""),"",IF(J2183=O2183,1,0))</f>
        <v>1</v>
      </c>
      <c r="AB2183" t="str">
        <f ca="1">IF(OR(ISBLANK(K2183),ISBLANK(Q2183),K2183="",Q2183=""),"",IF(K2183=Q2183,1,0))</f>
        <v/>
      </c>
      <c r="AC2183" s="23" t="str">
        <f t="shared" ca="1" si="33"/>
        <v/>
      </c>
    </row>
    <row r="2184" spans="1:29" x14ac:dyDescent="0.25">
      <c r="A2184" s="23">
        <v>2183</v>
      </c>
      <c r="B2184">
        <v>1071</v>
      </c>
      <c r="C2184" t="str">
        <f ca="1">IFERROR(VLOOKUP($B2184,INDIRECT(nfl_game_result),MATCH(C$1,INDIRECT(nfl_game_result_header),0),FALSE),"error")</f>
        <v>2016_01_BUF@BAL</v>
      </c>
      <c r="D2184">
        <f ca="1">IFERROR(IF(ISBLANK(VLOOKUP($B2184,INDIRECT(nfl_game_result),MATCH(D$1,INDIRECT(nfl_game_result_header),0),FALSE)),"",VLOOKUP($B2184,INDIRECT(nfl_game_result),MATCH(D$1,INDIRECT(nfl_game_result_header),0),FALSE)),"error")</f>
        <v>-3</v>
      </c>
      <c r="E2184">
        <f ca="1">IFERROR(IF(ISBLANK(VLOOKUP($B2184,INDIRECT(nfl_game_result),MATCH(E$1,INDIRECT(nfl_game_result_header),0),FALSE)),"",VLOOKUP($B2184,INDIRECT(nfl_game_result),MATCH(E$1,INDIRECT(nfl_game_result_header),0),FALSE)),"error")</f>
        <v>-3</v>
      </c>
      <c r="F2184" s="23" t="str">
        <f ca="1">IFERROR(IF(ISBLANK(VLOOKUP($B2184,INDIRECT(nfl_game_result),MATCH(F$1,INDIRECT(nfl_game_result_header),0),FALSE)),"",VLOOKUP($B2184,INDIRECT(nfl_game_result),MATCH(F$1,INDIRECT(nfl_game_result_header),0),FALSE)),"error")</f>
        <v/>
      </c>
      <c r="G2184" s="23" t="str">
        <f ca="1">IFERROR(IF(ISBLANK(VLOOKUP($B2184,INDIRECT(nfl_game_result),MATCH(G$1,INDIRECT(nfl_game_result_header),0),FALSE)),"",VLOOKUP($B2184,INDIRECT(nfl_game_result),MATCH(G$1,INDIRECT(nfl_game_result_header),0),FALSE)),"error")</f>
        <v/>
      </c>
      <c r="H2184">
        <f ca="1">IFERROR(IF(ISBLANK(VLOOKUP($B2184,INDIRECT(nfl_game_result),MATCH(H$1,INDIRECT(nfl_game_result_header),0),FALSE)),"",VLOOKUP($B2184,INDIRECT(nfl_game_result),MATCH(H$1,INDIRECT(nfl_game_result_header),0),FALSE)),"error")</f>
        <v>13</v>
      </c>
      <c r="I2184">
        <f ca="1">IFERROR(IF(ISBLANK(VLOOKUP($B2184,INDIRECT(nfl_game_result),MATCH(I$1,INDIRECT(nfl_game_result_header),0),FALSE)),"",VLOOKUP($B2184,INDIRECT(nfl_game_result),MATCH(I$1,INDIRECT(nfl_game_result_header),0),FALSE)),"error")</f>
        <v>7</v>
      </c>
      <c r="J2184" t="str">
        <f ca="1">IFERROR(IF(ISBLANK(VLOOKUP($B2184,INDIRECT(nfl_game_result),MATCH(J$1,INDIRECT(nfl_game_result_header),0),FALSE)),"",VLOOKUP($B2184,INDIRECT(nfl_game_result),MATCH(J$1,INDIRECT(nfl_game_result_header),0),FALSE)),"error")</f>
        <v>BAL</v>
      </c>
      <c r="K2184" t="str">
        <f ca="1">IFERROR(IF(ISBLANK(VLOOKUP($B2184,INDIRECT(nfl_game_result),MATCH(K$1,INDIRECT(nfl_game_result_header),0),FALSE)),"",VLOOKUP($B2184,INDIRECT(nfl_game_result),MATCH(K$1,INDIRECT(nfl_game_result_header),0),FALSE)),"error")</f>
        <v>BAL</v>
      </c>
      <c r="L2184" s="23" t="str">
        <f ca="1">IFERROR(IF(ISBLANK(VLOOKUP($B2184,INDIRECT(nfl_game_result),MATCH(L$1,INDIRECT(nfl_game_result_header),0),FALSE)),"",VLOOKUP($B2184,INDIRECT(nfl_game_result),MATCH(L$1,INDIRECT(nfl_game_result_header),0),FALSE)),"error")</f>
        <v/>
      </c>
      <c r="M2184" t="s">
        <v>16</v>
      </c>
      <c r="N2184">
        <v>-4.5</v>
      </c>
      <c r="O2184" t="s">
        <v>65</v>
      </c>
      <c r="P2184">
        <v>10</v>
      </c>
      <c r="V2184" s="23" t="s">
        <v>416</v>
      </c>
      <c r="W2184">
        <f ca="1">VALUE(LEFT(C2184, 4))</f>
        <v>2016</v>
      </c>
      <c r="X2184">
        <f ca="1">VALUE(MID(C2184,6,FIND("_",C2184,6)-6))</f>
        <v>1</v>
      </c>
      <c r="Y2184">
        <f ca="1">IF(NOT(OR(ISBLANK(D2184),ISBLANK(E2184),D2184="",E2184="")),D2184-E2184,"")</f>
        <v>0</v>
      </c>
      <c r="Z2184">
        <f ca="1">IF(OR(NOT(ISNUMBER(D2184)),ISBLANK(D2184),D2184="",ISBLANK(N2184)),"",ABS(D2184-N2184))</f>
        <v>1.5</v>
      </c>
      <c r="AA2184">
        <f ca="1">IF(OR(ISBLANK(J2184),ISBLANK(O2184),J2184="",O2184=""),"",IF(J2184=O2184,1,0))</f>
        <v>1</v>
      </c>
      <c r="AB2184" t="str">
        <f ca="1">IF(OR(ISBLANK(K2184),ISBLANK(Q2184),K2184="",Q2184=""),"",IF(K2184=Q2184,1,0))</f>
        <v/>
      </c>
      <c r="AC2184" s="23" t="str">
        <f t="shared" ca="1" si="33"/>
        <v/>
      </c>
    </row>
    <row r="2185" spans="1:29" x14ac:dyDescent="0.25">
      <c r="A2185" s="23">
        <v>2184</v>
      </c>
      <c r="B2185">
        <v>1072</v>
      </c>
      <c r="C2185" t="str">
        <f ca="1">IFERROR(VLOOKUP($B2185,INDIRECT(nfl_game_result),MATCH(C$1,INDIRECT(nfl_game_result_header),0),FALSE),"error")</f>
        <v>2016_01_CHI@HOU</v>
      </c>
      <c r="D2185">
        <f ca="1">IFERROR(IF(ISBLANK(VLOOKUP($B2185,INDIRECT(nfl_game_result),MATCH(D$1,INDIRECT(nfl_game_result_header),0),FALSE)),"",VLOOKUP($B2185,INDIRECT(nfl_game_result),MATCH(D$1,INDIRECT(nfl_game_result_header),0),FALSE)),"error")</f>
        <v>-10</v>
      </c>
      <c r="E2185">
        <f ca="1">IFERROR(IF(ISBLANK(VLOOKUP($B2185,INDIRECT(nfl_game_result),MATCH(E$1,INDIRECT(nfl_game_result_header),0),FALSE)),"",VLOOKUP($B2185,INDIRECT(nfl_game_result),MATCH(E$1,INDIRECT(nfl_game_result_header),0),FALSE)),"error")</f>
        <v>-5.5</v>
      </c>
      <c r="F2185" s="23" t="str">
        <f ca="1">IFERROR(IF(ISBLANK(VLOOKUP($B2185,INDIRECT(nfl_game_result),MATCH(F$1,INDIRECT(nfl_game_result_header),0),FALSE)),"",VLOOKUP($B2185,INDIRECT(nfl_game_result),MATCH(F$1,INDIRECT(nfl_game_result_header),0),FALSE)),"error")</f>
        <v/>
      </c>
      <c r="G2185" s="23" t="str">
        <f ca="1">IFERROR(IF(ISBLANK(VLOOKUP($B2185,INDIRECT(nfl_game_result),MATCH(G$1,INDIRECT(nfl_game_result_header),0),FALSE)),"",VLOOKUP($B2185,INDIRECT(nfl_game_result),MATCH(G$1,INDIRECT(nfl_game_result_header),0),FALSE)),"error")</f>
        <v/>
      </c>
      <c r="H2185">
        <f ca="1">IFERROR(IF(ISBLANK(VLOOKUP($B2185,INDIRECT(nfl_game_result),MATCH(H$1,INDIRECT(nfl_game_result_header),0),FALSE)),"",VLOOKUP($B2185,INDIRECT(nfl_game_result),MATCH(H$1,INDIRECT(nfl_game_result_header),0),FALSE)),"error")</f>
        <v>23</v>
      </c>
      <c r="I2185">
        <f ca="1">IFERROR(IF(ISBLANK(VLOOKUP($B2185,INDIRECT(nfl_game_result),MATCH(I$1,INDIRECT(nfl_game_result_header),0),FALSE)),"",VLOOKUP($B2185,INDIRECT(nfl_game_result),MATCH(I$1,INDIRECT(nfl_game_result_header),0),FALSE)),"error")</f>
        <v>14</v>
      </c>
      <c r="J2185" t="str">
        <f ca="1">IFERROR(IF(ISBLANK(VLOOKUP($B2185,INDIRECT(nfl_game_result),MATCH(J$1,INDIRECT(nfl_game_result_header),0),FALSE)),"",VLOOKUP($B2185,INDIRECT(nfl_game_result),MATCH(J$1,INDIRECT(nfl_game_result_header),0),FALSE)),"error")</f>
        <v>HOU</v>
      </c>
      <c r="K2185" t="str">
        <f ca="1">IFERROR(IF(ISBLANK(VLOOKUP($B2185,INDIRECT(nfl_game_result),MATCH(K$1,INDIRECT(nfl_game_result_header),0),FALSE)),"",VLOOKUP($B2185,INDIRECT(nfl_game_result),MATCH(K$1,INDIRECT(nfl_game_result_header),0),FALSE)),"error")</f>
        <v>HOU</v>
      </c>
      <c r="L2185" s="23" t="str">
        <f ca="1">IFERROR(IF(ISBLANK(VLOOKUP($B2185,INDIRECT(nfl_game_result),MATCH(L$1,INDIRECT(nfl_game_result_header),0),FALSE)),"",VLOOKUP($B2185,INDIRECT(nfl_game_result),MATCH(L$1,INDIRECT(nfl_game_result_header),0),FALSE)),"error")</f>
        <v/>
      </c>
      <c r="M2185" t="s">
        <v>16</v>
      </c>
      <c r="N2185">
        <v>-5</v>
      </c>
      <c r="O2185" t="s">
        <v>75</v>
      </c>
      <c r="P2185">
        <v>16</v>
      </c>
      <c r="V2185" s="23" t="s">
        <v>416</v>
      </c>
      <c r="W2185">
        <f ca="1">VALUE(LEFT(C2185, 4))</f>
        <v>2016</v>
      </c>
      <c r="X2185">
        <f ca="1">VALUE(MID(C2185,6,FIND("_",C2185,6)-6))</f>
        <v>1</v>
      </c>
      <c r="Y2185">
        <f ca="1">IF(NOT(OR(ISBLANK(D2185),ISBLANK(E2185),D2185="",E2185="")),D2185-E2185,"")</f>
        <v>-4.5</v>
      </c>
      <c r="Z2185">
        <f ca="1">IF(OR(NOT(ISNUMBER(D2185)),ISBLANK(D2185),D2185="",ISBLANK(N2185)),"",ABS(D2185-N2185))</f>
        <v>5</v>
      </c>
      <c r="AA2185">
        <f ca="1">IF(OR(ISBLANK(J2185),ISBLANK(O2185),J2185="",O2185=""),"",IF(J2185=O2185,1,0))</f>
        <v>1</v>
      </c>
      <c r="AB2185" t="str">
        <f ca="1">IF(OR(ISBLANK(K2185),ISBLANK(Q2185),K2185="",Q2185=""),"",IF(K2185=Q2185,1,0))</f>
        <v/>
      </c>
      <c r="AC2185" s="23" t="str">
        <f t="shared" ca="1" si="33"/>
        <v/>
      </c>
    </row>
    <row r="2186" spans="1:29" x14ac:dyDescent="0.25">
      <c r="A2186" s="23">
        <v>2185</v>
      </c>
      <c r="B2186">
        <v>1073</v>
      </c>
      <c r="C2186" t="str">
        <f ca="1">IFERROR(VLOOKUP($B2186,INDIRECT(nfl_game_result),MATCH(C$1,INDIRECT(nfl_game_result_header),0),FALSE),"error")</f>
        <v>2016_01_CLE@PHI</v>
      </c>
      <c r="D2186">
        <f ca="1">IFERROR(IF(ISBLANK(VLOOKUP($B2186,INDIRECT(nfl_game_result),MATCH(D$1,INDIRECT(nfl_game_result_header),0),FALSE)),"",VLOOKUP($B2186,INDIRECT(nfl_game_result),MATCH(D$1,INDIRECT(nfl_game_result_header),0),FALSE)),"error")</f>
        <v>-7.5</v>
      </c>
      <c r="E2186">
        <f ca="1">IFERROR(IF(ISBLANK(VLOOKUP($B2186,INDIRECT(nfl_game_result),MATCH(E$1,INDIRECT(nfl_game_result_header),0),FALSE)),"",VLOOKUP($B2186,INDIRECT(nfl_game_result),MATCH(E$1,INDIRECT(nfl_game_result_header),0),FALSE)),"error")</f>
        <v>-3.5</v>
      </c>
      <c r="F2186" s="23" t="str">
        <f ca="1">IFERROR(IF(ISBLANK(VLOOKUP($B2186,INDIRECT(nfl_game_result),MATCH(F$1,INDIRECT(nfl_game_result_header),0),FALSE)),"",VLOOKUP($B2186,INDIRECT(nfl_game_result),MATCH(F$1,INDIRECT(nfl_game_result_header),0),FALSE)),"error")</f>
        <v/>
      </c>
      <c r="G2186" s="23" t="str">
        <f ca="1">IFERROR(IF(ISBLANK(VLOOKUP($B2186,INDIRECT(nfl_game_result),MATCH(G$1,INDIRECT(nfl_game_result_header),0),FALSE)),"",VLOOKUP($B2186,INDIRECT(nfl_game_result),MATCH(G$1,INDIRECT(nfl_game_result_header),0),FALSE)),"error")</f>
        <v/>
      </c>
      <c r="H2186">
        <f ca="1">IFERROR(IF(ISBLANK(VLOOKUP($B2186,INDIRECT(nfl_game_result),MATCH(H$1,INDIRECT(nfl_game_result_header),0),FALSE)),"",VLOOKUP($B2186,INDIRECT(nfl_game_result),MATCH(H$1,INDIRECT(nfl_game_result_header),0),FALSE)),"error")</f>
        <v>29</v>
      </c>
      <c r="I2186">
        <f ca="1">IFERROR(IF(ISBLANK(VLOOKUP($B2186,INDIRECT(nfl_game_result),MATCH(I$1,INDIRECT(nfl_game_result_header),0),FALSE)),"",VLOOKUP($B2186,INDIRECT(nfl_game_result),MATCH(I$1,INDIRECT(nfl_game_result_header),0),FALSE)),"error")</f>
        <v>10</v>
      </c>
      <c r="J2186" t="str">
        <f ca="1">IFERROR(IF(ISBLANK(VLOOKUP($B2186,INDIRECT(nfl_game_result),MATCH(J$1,INDIRECT(nfl_game_result_header),0),FALSE)),"",VLOOKUP($B2186,INDIRECT(nfl_game_result),MATCH(J$1,INDIRECT(nfl_game_result_header),0),FALSE)),"error")</f>
        <v>PHI</v>
      </c>
      <c r="K2186" t="str">
        <f ca="1">IFERROR(IF(ISBLANK(VLOOKUP($B2186,INDIRECT(nfl_game_result),MATCH(K$1,INDIRECT(nfl_game_result_header),0),FALSE)),"",VLOOKUP($B2186,INDIRECT(nfl_game_result),MATCH(K$1,INDIRECT(nfl_game_result_header),0),FALSE)),"error")</f>
        <v>PHI</v>
      </c>
      <c r="L2186" s="23" t="str">
        <f ca="1">IFERROR(IF(ISBLANK(VLOOKUP($B2186,INDIRECT(nfl_game_result),MATCH(L$1,INDIRECT(nfl_game_result_header),0),FALSE)),"",VLOOKUP($B2186,INDIRECT(nfl_game_result),MATCH(L$1,INDIRECT(nfl_game_result_header),0),FALSE)),"error")</f>
        <v/>
      </c>
      <c r="M2186" t="s">
        <v>16</v>
      </c>
      <c r="N2186">
        <v>-3</v>
      </c>
      <c r="O2186" t="s">
        <v>70</v>
      </c>
      <c r="P2186">
        <v>8</v>
      </c>
      <c r="V2186" s="23" t="s">
        <v>416</v>
      </c>
      <c r="W2186">
        <f ca="1">VALUE(LEFT(C2186, 4))</f>
        <v>2016</v>
      </c>
      <c r="X2186">
        <f ca="1">VALUE(MID(C2186,6,FIND("_",C2186,6)-6))</f>
        <v>1</v>
      </c>
      <c r="Y2186">
        <f ca="1">IF(NOT(OR(ISBLANK(D2186),ISBLANK(E2186),D2186="",E2186="")),D2186-E2186,"")</f>
        <v>-4</v>
      </c>
      <c r="Z2186">
        <f ca="1">IF(OR(NOT(ISNUMBER(D2186)),ISBLANK(D2186),D2186="",ISBLANK(N2186)),"",ABS(D2186-N2186))</f>
        <v>4.5</v>
      </c>
      <c r="AA2186">
        <f ca="1">IF(OR(ISBLANK(J2186),ISBLANK(O2186),J2186="",O2186=""),"",IF(J2186=O2186,1,0))</f>
        <v>0</v>
      </c>
      <c r="AB2186" t="str">
        <f ca="1">IF(OR(ISBLANK(K2186),ISBLANK(Q2186),K2186="",Q2186=""),"",IF(K2186=Q2186,1,0))</f>
        <v/>
      </c>
      <c r="AC2186" s="23" t="str">
        <f t="shared" ca="1" si="33"/>
        <v/>
      </c>
    </row>
    <row r="2187" spans="1:29" x14ac:dyDescent="0.25">
      <c r="A2187" s="23">
        <v>2186</v>
      </c>
      <c r="B2187">
        <v>1074</v>
      </c>
      <c r="C2187" t="str">
        <f ca="1">IFERROR(VLOOKUP($B2187,INDIRECT(nfl_game_result),MATCH(C$1,INDIRECT(nfl_game_result_header),0),FALSE),"error")</f>
        <v>2016_01_TBY@ATL</v>
      </c>
      <c r="D2187">
        <f ca="1">IFERROR(IF(ISBLANK(VLOOKUP($B2187,INDIRECT(nfl_game_result),MATCH(D$1,INDIRECT(nfl_game_result_header),0),FALSE)),"",VLOOKUP($B2187,INDIRECT(nfl_game_result),MATCH(D$1,INDIRECT(nfl_game_result_header),0),FALSE)),"error")</f>
        <v>-3</v>
      </c>
      <c r="E2187">
        <f ca="1">IFERROR(IF(ISBLANK(VLOOKUP($B2187,INDIRECT(nfl_game_result),MATCH(E$1,INDIRECT(nfl_game_result_header),0),FALSE)),"",VLOOKUP($B2187,INDIRECT(nfl_game_result),MATCH(E$1,INDIRECT(nfl_game_result_header),0),FALSE)),"error")</f>
        <v>-2.5</v>
      </c>
      <c r="F2187" s="23" t="str">
        <f ca="1">IFERROR(IF(ISBLANK(VLOOKUP($B2187,INDIRECT(nfl_game_result),MATCH(F$1,INDIRECT(nfl_game_result_header),0),FALSE)),"",VLOOKUP($B2187,INDIRECT(nfl_game_result),MATCH(F$1,INDIRECT(nfl_game_result_header),0),FALSE)),"error")</f>
        <v/>
      </c>
      <c r="G2187" s="23" t="str">
        <f ca="1">IFERROR(IF(ISBLANK(VLOOKUP($B2187,INDIRECT(nfl_game_result),MATCH(G$1,INDIRECT(nfl_game_result_header),0),FALSE)),"",VLOOKUP($B2187,INDIRECT(nfl_game_result),MATCH(G$1,INDIRECT(nfl_game_result_header),0),FALSE)),"error")</f>
        <v/>
      </c>
      <c r="H2187">
        <f ca="1">IFERROR(IF(ISBLANK(VLOOKUP($B2187,INDIRECT(nfl_game_result),MATCH(H$1,INDIRECT(nfl_game_result_header),0),FALSE)),"",VLOOKUP($B2187,INDIRECT(nfl_game_result),MATCH(H$1,INDIRECT(nfl_game_result_header),0),FALSE)),"error")</f>
        <v>24</v>
      </c>
      <c r="I2187">
        <f ca="1">IFERROR(IF(ISBLANK(VLOOKUP($B2187,INDIRECT(nfl_game_result),MATCH(I$1,INDIRECT(nfl_game_result_header),0),FALSE)),"",VLOOKUP($B2187,INDIRECT(nfl_game_result),MATCH(I$1,INDIRECT(nfl_game_result_header),0),FALSE)),"error")</f>
        <v>31</v>
      </c>
      <c r="J2187" t="str">
        <f ca="1">IFERROR(IF(ISBLANK(VLOOKUP($B2187,INDIRECT(nfl_game_result),MATCH(J$1,INDIRECT(nfl_game_result_header),0),FALSE)),"",VLOOKUP($B2187,INDIRECT(nfl_game_result),MATCH(J$1,INDIRECT(nfl_game_result_header),0),FALSE)),"error")</f>
        <v>TBY</v>
      </c>
      <c r="K2187" t="str">
        <f ca="1">IFERROR(IF(ISBLANK(VLOOKUP($B2187,INDIRECT(nfl_game_result),MATCH(K$1,INDIRECT(nfl_game_result_header),0),FALSE)),"",VLOOKUP($B2187,INDIRECT(nfl_game_result),MATCH(K$1,INDIRECT(nfl_game_result_header),0),FALSE)),"error")</f>
        <v>TBY</v>
      </c>
      <c r="L2187" s="23" t="str">
        <f ca="1">IFERROR(IF(ISBLANK(VLOOKUP($B2187,INDIRECT(nfl_game_result),MATCH(L$1,INDIRECT(nfl_game_result_header),0),FALSE)),"",VLOOKUP($B2187,INDIRECT(nfl_game_result),MATCH(L$1,INDIRECT(nfl_game_result_header),0),FALSE)),"error")</f>
        <v/>
      </c>
      <c r="M2187" t="s">
        <v>16</v>
      </c>
      <c r="N2187">
        <v>-4</v>
      </c>
      <c r="O2187" t="s">
        <v>334</v>
      </c>
      <c r="P2187">
        <v>11</v>
      </c>
      <c r="V2187" s="23" t="s">
        <v>416</v>
      </c>
      <c r="W2187">
        <f ca="1">VALUE(LEFT(C2187, 4))</f>
        <v>2016</v>
      </c>
      <c r="X2187">
        <f ca="1">VALUE(MID(C2187,6,FIND("_",C2187,6)-6))</f>
        <v>1</v>
      </c>
      <c r="Y2187">
        <f ca="1">IF(NOT(OR(ISBLANK(D2187),ISBLANK(E2187),D2187="",E2187="")),D2187-E2187,"")</f>
        <v>-0.5</v>
      </c>
      <c r="Z2187">
        <f ca="1">IF(OR(NOT(ISNUMBER(D2187)),ISBLANK(D2187),D2187="",ISBLANK(N2187)),"",ABS(D2187-N2187))</f>
        <v>1</v>
      </c>
      <c r="AA2187">
        <f ca="1">IF(OR(ISBLANK(J2187),ISBLANK(O2187),J2187="",O2187=""),"",IF(J2187=O2187,1,0))</f>
        <v>1</v>
      </c>
      <c r="AB2187" t="str">
        <f ca="1">IF(OR(ISBLANK(K2187),ISBLANK(Q2187),K2187="",Q2187=""),"",IF(K2187=Q2187,1,0))</f>
        <v/>
      </c>
      <c r="AC2187" s="23" t="str">
        <f t="shared" ca="1" si="33"/>
        <v/>
      </c>
    </row>
    <row r="2188" spans="1:29" x14ac:dyDescent="0.25">
      <c r="A2188" s="23">
        <v>2187</v>
      </c>
      <c r="B2188">
        <v>1075</v>
      </c>
      <c r="C2188" t="str">
        <f ca="1">IFERROR(VLOOKUP($B2188,INDIRECT(nfl_game_result),MATCH(C$1,INDIRECT(nfl_game_result_header),0),FALSE),"error")</f>
        <v>2016_01_MIN@TEN</v>
      </c>
      <c r="D2188">
        <f ca="1">IFERROR(IF(ISBLANK(VLOOKUP($B2188,INDIRECT(nfl_game_result),MATCH(D$1,INDIRECT(nfl_game_result_header),0),FALSE)),"",VLOOKUP($B2188,INDIRECT(nfl_game_result),MATCH(D$1,INDIRECT(nfl_game_result_header),0),FALSE)),"error")</f>
        <v>3</v>
      </c>
      <c r="E2188">
        <f ca="1">IFERROR(IF(ISBLANK(VLOOKUP($B2188,INDIRECT(nfl_game_result),MATCH(E$1,INDIRECT(nfl_game_result_header),0),FALSE)),"",VLOOKUP($B2188,INDIRECT(nfl_game_result),MATCH(E$1,INDIRECT(nfl_game_result_header),0),FALSE)),"error")</f>
        <v>2.5</v>
      </c>
      <c r="F2188" s="23" t="str">
        <f ca="1">IFERROR(IF(ISBLANK(VLOOKUP($B2188,INDIRECT(nfl_game_result),MATCH(F$1,INDIRECT(nfl_game_result_header),0),FALSE)),"",VLOOKUP($B2188,INDIRECT(nfl_game_result),MATCH(F$1,INDIRECT(nfl_game_result_header),0),FALSE)),"error")</f>
        <v/>
      </c>
      <c r="G2188" s="23" t="str">
        <f ca="1">IFERROR(IF(ISBLANK(VLOOKUP($B2188,INDIRECT(nfl_game_result),MATCH(G$1,INDIRECT(nfl_game_result_header),0),FALSE)),"",VLOOKUP($B2188,INDIRECT(nfl_game_result),MATCH(G$1,INDIRECT(nfl_game_result_header),0),FALSE)),"error")</f>
        <v/>
      </c>
      <c r="H2188">
        <f ca="1">IFERROR(IF(ISBLANK(VLOOKUP($B2188,INDIRECT(nfl_game_result),MATCH(H$1,INDIRECT(nfl_game_result_header),0),FALSE)),"",VLOOKUP($B2188,INDIRECT(nfl_game_result),MATCH(H$1,INDIRECT(nfl_game_result_header),0),FALSE)),"error")</f>
        <v>16</v>
      </c>
      <c r="I2188">
        <f ca="1">IFERROR(IF(ISBLANK(VLOOKUP($B2188,INDIRECT(nfl_game_result),MATCH(I$1,INDIRECT(nfl_game_result_header),0),FALSE)),"",VLOOKUP($B2188,INDIRECT(nfl_game_result),MATCH(I$1,INDIRECT(nfl_game_result_header),0),FALSE)),"error")</f>
        <v>25</v>
      </c>
      <c r="J2188" t="str">
        <f ca="1">IFERROR(IF(ISBLANK(VLOOKUP($B2188,INDIRECT(nfl_game_result),MATCH(J$1,INDIRECT(nfl_game_result_header),0),FALSE)),"",VLOOKUP($B2188,INDIRECT(nfl_game_result),MATCH(J$1,INDIRECT(nfl_game_result_header),0),FALSE)),"error")</f>
        <v>MIN</v>
      </c>
      <c r="K2188" t="str">
        <f ca="1">IFERROR(IF(ISBLANK(VLOOKUP($B2188,INDIRECT(nfl_game_result),MATCH(K$1,INDIRECT(nfl_game_result_header),0),FALSE)),"",VLOOKUP($B2188,INDIRECT(nfl_game_result),MATCH(K$1,INDIRECT(nfl_game_result_header),0),FALSE)),"error")</f>
        <v>MIN</v>
      </c>
      <c r="L2188" s="23" t="str">
        <f ca="1">IFERROR(IF(ISBLANK(VLOOKUP($B2188,INDIRECT(nfl_game_result),MATCH(L$1,INDIRECT(nfl_game_result_header),0),FALSE)),"",VLOOKUP($B2188,INDIRECT(nfl_game_result),MATCH(L$1,INDIRECT(nfl_game_result_header),0),FALSE)),"error")</f>
        <v/>
      </c>
      <c r="M2188" t="s">
        <v>16</v>
      </c>
      <c r="N2188">
        <v>-4</v>
      </c>
      <c r="O2188" t="s">
        <v>93</v>
      </c>
      <c r="P2188">
        <v>1</v>
      </c>
      <c r="V2188" s="23" t="s">
        <v>416</v>
      </c>
      <c r="W2188">
        <f ca="1">VALUE(LEFT(C2188, 4))</f>
        <v>2016</v>
      </c>
      <c r="X2188">
        <f ca="1">VALUE(MID(C2188,6,FIND("_",C2188,6)-6))</f>
        <v>1</v>
      </c>
      <c r="Y2188">
        <f ca="1">IF(NOT(OR(ISBLANK(D2188),ISBLANK(E2188),D2188="",E2188="")),D2188-E2188,"")</f>
        <v>0.5</v>
      </c>
      <c r="Z2188">
        <f ca="1">IF(OR(NOT(ISNUMBER(D2188)),ISBLANK(D2188),D2188="",ISBLANK(N2188)),"",ABS(D2188-N2188))</f>
        <v>7</v>
      </c>
      <c r="AA2188">
        <f ca="1">IF(OR(ISBLANK(J2188),ISBLANK(O2188),J2188="",O2188=""),"",IF(J2188=O2188,1,0))</f>
        <v>0</v>
      </c>
      <c r="AB2188" t="str">
        <f ca="1">IF(OR(ISBLANK(K2188),ISBLANK(Q2188),K2188="",Q2188=""),"",IF(K2188=Q2188,1,0))</f>
        <v/>
      </c>
      <c r="AC2188" s="23" t="str">
        <f t="shared" ca="1" si="33"/>
        <v/>
      </c>
    </row>
    <row r="2189" spans="1:29" x14ac:dyDescent="0.25">
      <c r="A2189" s="23">
        <v>2188</v>
      </c>
      <c r="B2189">
        <v>1076</v>
      </c>
      <c r="C2189" t="str">
        <f ca="1">IFERROR(VLOOKUP($B2189,INDIRECT(nfl_game_result),MATCH(C$1,INDIRECT(nfl_game_result_header),0),FALSE),"error")</f>
        <v>2016_01_CIN@NYJ</v>
      </c>
      <c r="D2189">
        <f ca="1">IFERROR(IF(ISBLANK(VLOOKUP($B2189,INDIRECT(nfl_game_result),MATCH(D$1,INDIRECT(nfl_game_result_header),0),FALSE)),"",VLOOKUP($B2189,INDIRECT(nfl_game_result),MATCH(D$1,INDIRECT(nfl_game_result_header),0),FALSE)),"error")</f>
        <v>0</v>
      </c>
      <c r="E2189">
        <f ca="1">IFERROR(IF(ISBLANK(VLOOKUP($B2189,INDIRECT(nfl_game_result),MATCH(E$1,INDIRECT(nfl_game_result_header),0),FALSE)),"",VLOOKUP($B2189,INDIRECT(nfl_game_result),MATCH(E$1,INDIRECT(nfl_game_result_header),0),FALSE)),"error")</f>
        <v>1</v>
      </c>
      <c r="F2189" s="23" t="str">
        <f ca="1">IFERROR(IF(ISBLANK(VLOOKUP($B2189,INDIRECT(nfl_game_result),MATCH(F$1,INDIRECT(nfl_game_result_header),0),FALSE)),"",VLOOKUP($B2189,INDIRECT(nfl_game_result),MATCH(F$1,INDIRECT(nfl_game_result_header),0),FALSE)),"error")</f>
        <v/>
      </c>
      <c r="G2189" s="23" t="str">
        <f ca="1">IFERROR(IF(ISBLANK(VLOOKUP($B2189,INDIRECT(nfl_game_result),MATCH(G$1,INDIRECT(nfl_game_result_header),0),FALSE)),"",VLOOKUP($B2189,INDIRECT(nfl_game_result),MATCH(G$1,INDIRECT(nfl_game_result_header),0),FALSE)),"error")</f>
        <v/>
      </c>
      <c r="H2189">
        <f ca="1">IFERROR(IF(ISBLANK(VLOOKUP($B2189,INDIRECT(nfl_game_result),MATCH(H$1,INDIRECT(nfl_game_result_header),0),FALSE)),"",VLOOKUP($B2189,INDIRECT(nfl_game_result),MATCH(H$1,INDIRECT(nfl_game_result_header),0),FALSE)),"error")</f>
        <v>22</v>
      </c>
      <c r="I2189">
        <f ca="1">IFERROR(IF(ISBLANK(VLOOKUP($B2189,INDIRECT(nfl_game_result),MATCH(I$1,INDIRECT(nfl_game_result_header),0),FALSE)),"",VLOOKUP($B2189,INDIRECT(nfl_game_result),MATCH(I$1,INDIRECT(nfl_game_result_header),0),FALSE)),"error")</f>
        <v>23</v>
      </c>
      <c r="J2189" t="str">
        <f ca="1">IFERROR(IF(ISBLANK(VLOOKUP($B2189,INDIRECT(nfl_game_result),MATCH(J$1,INDIRECT(nfl_game_result_header),0),FALSE)),"",VLOOKUP($B2189,INDIRECT(nfl_game_result),MATCH(J$1,INDIRECT(nfl_game_result_header),0),FALSE)),"error")</f>
        <v>na</v>
      </c>
      <c r="K2189" t="str">
        <f ca="1">IFERROR(IF(ISBLANK(VLOOKUP($B2189,INDIRECT(nfl_game_result),MATCH(K$1,INDIRECT(nfl_game_result_header),0),FALSE)),"",VLOOKUP($B2189,INDIRECT(nfl_game_result),MATCH(K$1,INDIRECT(nfl_game_result_header),0),FALSE)),"error")</f>
        <v>CIN</v>
      </c>
      <c r="L2189" s="23" t="str">
        <f ca="1">IFERROR(IF(ISBLANK(VLOOKUP($B2189,INDIRECT(nfl_game_result),MATCH(L$1,INDIRECT(nfl_game_result_header),0),FALSE)),"",VLOOKUP($B2189,INDIRECT(nfl_game_result),MATCH(L$1,INDIRECT(nfl_game_result_header),0),FALSE)),"error")</f>
        <v/>
      </c>
      <c r="M2189" t="s">
        <v>16</v>
      </c>
      <c r="N2189">
        <v>-1</v>
      </c>
      <c r="O2189" t="s">
        <v>84</v>
      </c>
      <c r="P2189">
        <v>9</v>
      </c>
      <c r="V2189" s="23" t="s">
        <v>416</v>
      </c>
      <c r="W2189">
        <f ca="1">VALUE(LEFT(C2189, 4))</f>
        <v>2016</v>
      </c>
      <c r="X2189">
        <f ca="1">VALUE(MID(C2189,6,FIND("_",C2189,6)-6))</f>
        <v>1</v>
      </c>
      <c r="Y2189">
        <f ca="1">IF(NOT(OR(ISBLANK(D2189),ISBLANK(E2189),D2189="",E2189="")),D2189-E2189,"")</f>
        <v>-1</v>
      </c>
      <c r="Z2189">
        <f ca="1">IF(OR(NOT(ISNUMBER(D2189)),ISBLANK(D2189),D2189="",ISBLANK(N2189)),"",ABS(D2189-N2189))</f>
        <v>1</v>
      </c>
      <c r="AA2189">
        <f ca="1">IF(OR(ISBLANK(J2189),ISBLANK(O2189),J2189="",O2189=""),"",IF(J2189=O2189,1,0))</f>
        <v>0</v>
      </c>
      <c r="AB2189" t="str">
        <f ca="1">IF(OR(ISBLANK(K2189),ISBLANK(Q2189),K2189="",Q2189=""),"",IF(K2189=Q2189,1,0))</f>
        <v/>
      </c>
      <c r="AC2189" s="23" t="str">
        <f t="shared" ca="1" si="33"/>
        <v/>
      </c>
    </row>
    <row r="2190" spans="1:29" x14ac:dyDescent="0.25">
      <c r="A2190" s="23">
        <v>2189</v>
      </c>
      <c r="B2190">
        <v>1077</v>
      </c>
      <c r="C2190" t="str">
        <f ca="1">IFERROR(VLOOKUP($B2190,INDIRECT(nfl_game_result),MATCH(C$1,INDIRECT(nfl_game_result_header),0),FALSE),"error")</f>
        <v>2016_01_OAK@NOR</v>
      </c>
      <c r="D2190">
        <f ca="1">IFERROR(IF(ISBLANK(VLOOKUP($B2190,INDIRECT(nfl_game_result),MATCH(D$1,INDIRECT(nfl_game_result_header),0),FALSE)),"",VLOOKUP($B2190,INDIRECT(nfl_game_result),MATCH(D$1,INDIRECT(nfl_game_result_header),0),FALSE)),"error")</f>
        <v>0</v>
      </c>
      <c r="E2190">
        <f ca="1">IFERROR(IF(ISBLANK(VLOOKUP($B2190,INDIRECT(nfl_game_result),MATCH(E$1,INDIRECT(nfl_game_result_header),0),FALSE)),"",VLOOKUP($B2190,INDIRECT(nfl_game_result),MATCH(E$1,INDIRECT(nfl_game_result_header),0),FALSE)),"error")</f>
        <v>-3</v>
      </c>
      <c r="F2190" s="23" t="str">
        <f ca="1">IFERROR(IF(ISBLANK(VLOOKUP($B2190,INDIRECT(nfl_game_result),MATCH(F$1,INDIRECT(nfl_game_result_header),0),FALSE)),"",VLOOKUP($B2190,INDIRECT(nfl_game_result),MATCH(F$1,INDIRECT(nfl_game_result_header),0),FALSE)),"error")</f>
        <v/>
      </c>
      <c r="G2190" s="23" t="str">
        <f ca="1">IFERROR(IF(ISBLANK(VLOOKUP($B2190,INDIRECT(nfl_game_result),MATCH(G$1,INDIRECT(nfl_game_result_header),0),FALSE)),"",VLOOKUP($B2190,INDIRECT(nfl_game_result),MATCH(G$1,INDIRECT(nfl_game_result_header),0),FALSE)),"error")</f>
        <v/>
      </c>
      <c r="H2190">
        <f ca="1">IFERROR(IF(ISBLANK(VLOOKUP($B2190,INDIRECT(nfl_game_result),MATCH(H$1,INDIRECT(nfl_game_result_header),0),FALSE)),"",VLOOKUP($B2190,INDIRECT(nfl_game_result),MATCH(H$1,INDIRECT(nfl_game_result_header),0),FALSE)),"error")</f>
        <v>34</v>
      </c>
      <c r="I2190">
        <f ca="1">IFERROR(IF(ISBLANK(VLOOKUP($B2190,INDIRECT(nfl_game_result),MATCH(I$1,INDIRECT(nfl_game_result_header),0),FALSE)),"",VLOOKUP($B2190,INDIRECT(nfl_game_result),MATCH(I$1,INDIRECT(nfl_game_result_header),0),FALSE)),"error")</f>
        <v>35</v>
      </c>
      <c r="J2190" t="str">
        <f ca="1">IFERROR(IF(ISBLANK(VLOOKUP($B2190,INDIRECT(nfl_game_result),MATCH(J$1,INDIRECT(nfl_game_result_header),0),FALSE)),"",VLOOKUP($B2190,INDIRECT(nfl_game_result),MATCH(J$1,INDIRECT(nfl_game_result_header),0),FALSE)),"error")</f>
        <v>OAK</v>
      </c>
      <c r="K2190" t="str">
        <f ca="1">IFERROR(IF(ISBLANK(VLOOKUP($B2190,INDIRECT(nfl_game_result),MATCH(K$1,INDIRECT(nfl_game_result_header),0),FALSE)),"",VLOOKUP($B2190,INDIRECT(nfl_game_result),MATCH(K$1,INDIRECT(nfl_game_result_header),0),FALSE)),"error")</f>
        <v>OAK</v>
      </c>
      <c r="L2190" s="23" t="str">
        <f ca="1">IFERROR(IF(ISBLANK(VLOOKUP($B2190,INDIRECT(nfl_game_result),MATCH(L$1,INDIRECT(nfl_game_result_header),0),FALSE)),"",VLOOKUP($B2190,INDIRECT(nfl_game_result),MATCH(L$1,INDIRECT(nfl_game_result_header),0),FALSE)),"error")</f>
        <v/>
      </c>
      <c r="M2190" t="s">
        <v>16</v>
      </c>
      <c r="N2190">
        <v>-4.5</v>
      </c>
      <c r="O2190" t="s">
        <v>335</v>
      </c>
      <c r="P2190">
        <v>14</v>
      </c>
      <c r="V2190" s="23" t="s">
        <v>416</v>
      </c>
      <c r="W2190">
        <f ca="1">VALUE(LEFT(C2190, 4))</f>
        <v>2016</v>
      </c>
      <c r="X2190">
        <f ca="1">VALUE(MID(C2190,6,FIND("_",C2190,6)-6))</f>
        <v>1</v>
      </c>
      <c r="Y2190">
        <f ca="1">IF(NOT(OR(ISBLANK(D2190),ISBLANK(E2190),D2190="",E2190="")),D2190-E2190,"")</f>
        <v>3</v>
      </c>
      <c r="Z2190">
        <f ca="1">IF(OR(NOT(ISNUMBER(D2190)),ISBLANK(D2190),D2190="",ISBLANK(N2190)),"",ABS(D2190-N2190))</f>
        <v>4.5</v>
      </c>
      <c r="AA2190">
        <f ca="1">IF(OR(ISBLANK(J2190),ISBLANK(O2190),J2190="",O2190=""),"",IF(J2190=O2190,1,0))</f>
        <v>0</v>
      </c>
      <c r="AB2190" t="str">
        <f ca="1">IF(OR(ISBLANK(K2190),ISBLANK(Q2190),K2190="",Q2190=""),"",IF(K2190=Q2190,1,0))</f>
        <v/>
      </c>
      <c r="AC2190" s="23" t="str">
        <f t="shared" ca="1" si="33"/>
        <v/>
      </c>
    </row>
    <row r="2191" spans="1:29" x14ac:dyDescent="0.25">
      <c r="A2191" s="23">
        <v>2190</v>
      </c>
      <c r="B2191">
        <v>1078</v>
      </c>
      <c r="C2191" t="str">
        <f ca="1">IFERROR(VLOOKUP($B2191,INDIRECT(nfl_game_result),MATCH(C$1,INDIRECT(nfl_game_result_header),0),FALSE),"error")</f>
        <v>2016_01_SD@KCY</v>
      </c>
      <c r="D2191">
        <f ca="1">IFERROR(IF(ISBLANK(VLOOKUP($B2191,INDIRECT(nfl_game_result),MATCH(D$1,INDIRECT(nfl_game_result_header),0),FALSE)),"",VLOOKUP($B2191,INDIRECT(nfl_game_result),MATCH(D$1,INDIRECT(nfl_game_result_header),0),FALSE)),"error")</f>
        <v>-7.5</v>
      </c>
      <c r="E2191">
        <f ca="1">IFERROR(IF(ISBLANK(VLOOKUP($B2191,INDIRECT(nfl_game_result),MATCH(E$1,INDIRECT(nfl_game_result_header),0),FALSE)),"",VLOOKUP($B2191,INDIRECT(nfl_game_result),MATCH(E$1,INDIRECT(nfl_game_result_header),0),FALSE)),"error")</f>
        <v>-6.5</v>
      </c>
      <c r="F2191" s="23" t="str">
        <f ca="1">IFERROR(IF(ISBLANK(VLOOKUP($B2191,INDIRECT(nfl_game_result),MATCH(F$1,INDIRECT(nfl_game_result_header),0),FALSE)),"",VLOOKUP($B2191,INDIRECT(nfl_game_result),MATCH(F$1,INDIRECT(nfl_game_result_header),0),FALSE)),"error")</f>
        <v/>
      </c>
      <c r="G2191" s="23" t="str">
        <f ca="1">IFERROR(IF(ISBLANK(VLOOKUP($B2191,INDIRECT(nfl_game_result),MATCH(G$1,INDIRECT(nfl_game_result_header),0),FALSE)),"",VLOOKUP($B2191,INDIRECT(nfl_game_result),MATCH(G$1,INDIRECT(nfl_game_result_header),0),FALSE)),"error")</f>
        <v/>
      </c>
      <c r="H2191">
        <f ca="1">IFERROR(IF(ISBLANK(VLOOKUP($B2191,INDIRECT(nfl_game_result),MATCH(H$1,INDIRECT(nfl_game_result_header),0),FALSE)),"",VLOOKUP($B2191,INDIRECT(nfl_game_result),MATCH(H$1,INDIRECT(nfl_game_result_header),0),FALSE)),"error")</f>
        <v>33</v>
      </c>
      <c r="I2191">
        <f ca="1">IFERROR(IF(ISBLANK(VLOOKUP($B2191,INDIRECT(nfl_game_result),MATCH(I$1,INDIRECT(nfl_game_result_header),0),FALSE)),"",VLOOKUP($B2191,INDIRECT(nfl_game_result),MATCH(I$1,INDIRECT(nfl_game_result_header),0),FALSE)),"error")</f>
        <v>27</v>
      </c>
      <c r="J2191" t="str">
        <f ca="1">IFERROR(IF(ISBLANK(VLOOKUP($B2191,INDIRECT(nfl_game_result),MATCH(J$1,INDIRECT(nfl_game_result_header),0),FALSE)),"",VLOOKUP($B2191,INDIRECT(nfl_game_result),MATCH(J$1,INDIRECT(nfl_game_result_header),0),FALSE)),"error")</f>
        <v>SD</v>
      </c>
      <c r="K2191" t="str">
        <f ca="1">IFERROR(IF(ISBLANK(VLOOKUP($B2191,INDIRECT(nfl_game_result),MATCH(K$1,INDIRECT(nfl_game_result_header),0),FALSE)),"",VLOOKUP($B2191,INDIRECT(nfl_game_result),MATCH(K$1,INDIRECT(nfl_game_result_header),0),FALSE)),"error")</f>
        <v>KCY</v>
      </c>
      <c r="L2191" s="23" t="str">
        <f ca="1">IFERROR(IF(ISBLANK(VLOOKUP($B2191,INDIRECT(nfl_game_result),MATCH(L$1,INDIRECT(nfl_game_result_header),0),FALSE)),"",VLOOKUP($B2191,INDIRECT(nfl_game_result),MATCH(L$1,INDIRECT(nfl_game_result_header),0),FALSE)),"error")</f>
        <v/>
      </c>
      <c r="M2191" t="s">
        <v>16</v>
      </c>
      <c r="N2191">
        <v>-6</v>
      </c>
      <c r="O2191" t="s">
        <v>331</v>
      </c>
      <c r="P2191">
        <v>3</v>
      </c>
      <c r="V2191" s="23" t="s">
        <v>416</v>
      </c>
      <c r="W2191">
        <f ca="1">VALUE(LEFT(C2191, 4))</f>
        <v>2016</v>
      </c>
      <c r="X2191">
        <f ca="1">VALUE(MID(C2191,6,FIND("_",C2191,6)-6))</f>
        <v>1</v>
      </c>
      <c r="Y2191">
        <f ca="1">IF(NOT(OR(ISBLANK(D2191),ISBLANK(E2191),D2191="",E2191="")),D2191-E2191,"")</f>
        <v>-1</v>
      </c>
      <c r="Z2191">
        <f ca="1">IF(OR(NOT(ISNUMBER(D2191)),ISBLANK(D2191),D2191="",ISBLANK(N2191)),"",ABS(D2191-N2191))</f>
        <v>1.5</v>
      </c>
      <c r="AA2191">
        <f ca="1">IF(OR(ISBLANK(J2191),ISBLANK(O2191),J2191="",O2191=""),"",IF(J2191=O2191,1,0))</f>
        <v>0</v>
      </c>
      <c r="AB2191" t="str">
        <f ca="1">IF(OR(ISBLANK(K2191),ISBLANK(Q2191),K2191="",Q2191=""),"",IF(K2191=Q2191,1,0))</f>
        <v/>
      </c>
      <c r="AC2191" s="23" t="str">
        <f t="shared" ca="1" si="33"/>
        <v/>
      </c>
    </row>
    <row r="2192" spans="1:29" x14ac:dyDescent="0.25">
      <c r="A2192" s="23">
        <v>2191</v>
      </c>
      <c r="B2192">
        <v>1079</v>
      </c>
      <c r="C2192" t="str">
        <f ca="1">IFERROR(VLOOKUP($B2192,INDIRECT(nfl_game_result),MATCH(C$1,INDIRECT(nfl_game_result_header),0),FALSE),"error")</f>
        <v>2016_01_MIA@SEA</v>
      </c>
      <c r="D2192">
        <f ca="1">IFERROR(IF(ISBLANK(VLOOKUP($B2192,INDIRECT(nfl_game_result),MATCH(D$1,INDIRECT(nfl_game_result_header),0),FALSE)),"",VLOOKUP($B2192,INDIRECT(nfl_game_result),MATCH(D$1,INDIRECT(nfl_game_result_header),0),FALSE)),"error")</f>
        <v>-7.5</v>
      </c>
      <c r="E2192">
        <f ca="1">IFERROR(IF(ISBLANK(VLOOKUP($B2192,INDIRECT(nfl_game_result),MATCH(E$1,INDIRECT(nfl_game_result_header),0),FALSE)),"",VLOOKUP($B2192,INDIRECT(nfl_game_result),MATCH(E$1,INDIRECT(nfl_game_result_header),0),FALSE)),"error")</f>
        <v>-10.5</v>
      </c>
      <c r="F2192" s="23" t="str">
        <f ca="1">IFERROR(IF(ISBLANK(VLOOKUP($B2192,INDIRECT(nfl_game_result),MATCH(F$1,INDIRECT(nfl_game_result_header),0),FALSE)),"",VLOOKUP($B2192,INDIRECT(nfl_game_result),MATCH(F$1,INDIRECT(nfl_game_result_header),0),FALSE)),"error")</f>
        <v/>
      </c>
      <c r="G2192" s="23" t="str">
        <f ca="1">IFERROR(IF(ISBLANK(VLOOKUP($B2192,INDIRECT(nfl_game_result),MATCH(G$1,INDIRECT(nfl_game_result_header),0),FALSE)),"",VLOOKUP($B2192,INDIRECT(nfl_game_result),MATCH(G$1,INDIRECT(nfl_game_result_header),0),FALSE)),"error")</f>
        <v/>
      </c>
      <c r="H2192">
        <f ca="1">IFERROR(IF(ISBLANK(VLOOKUP($B2192,INDIRECT(nfl_game_result),MATCH(H$1,INDIRECT(nfl_game_result_header),0),FALSE)),"",VLOOKUP($B2192,INDIRECT(nfl_game_result),MATCH(H$1,INDIRECT(nfl_game_result_header),0),FALSE)),"error")</f>
        <v>12</v>
      </c>
      <c r="I2192">
        <f ca="1">IFERROR(IF(ISBLANK(VLOOKUP($B2192,INDIRECT(nfl_game_result),MATCH(I$1,INDIRECT(nfl_game_result_header),0),FALSE)),"",VLOOKUP($B2192,INDIRECT(nfl_game_result),MATCH(I$1,INDIRECT(nfl_game_result_header),0),FALSE)),"error")</f>
        <v>10</v>
      </c>
      <c r="J2192" t="str">
        <f ca="1">IFERROR(IF(ISBLANK(VLOOKUP($B2192,INDIRECT(nfl_game_result),MATCH(J$1,INDIRECT(nfl_game_result_header),0),FALSE)),"",VLOOKUP($B2192,INDIRECT(nfl_game_result),MATCH(J$1,INDIRECT(nfl_game_result_header),0),FALSE)),"error")</f>
        <v>MIA</v>
      </c>
      <c r="K2192" t="str">
        <f ca="1">IFERROR(IF(ISBLANK(VLOOKUP($B2192,INDIRECT(nfl_game_result),MATCH(K$1,INDIRECT(nfl_game_result_header),0),FALSE)),"",VLOOKUP($B2192,INDIRECT(nfl_game_result),MATCH(K$1,INDIRECT(nfl_game_result_header),0),FALSE)),"error")</f>
        <v>SEA</v>
      </c>
      <c r="L2192" s="23" t="str">
        <f ca="1">IFERROR(IF(ISBLANK(VLOOKUP($B2192,INDIRECT(nfl_game_result),MATCH(L$1,INDIRECT(nfl_game_result_header),0),FALSE)),"",VLOOKUP($B2192,INDIRECT(nfl_game_result),MATCH(L$1,INDIRECT(nfl_game_result_header),0),FALSE)),"error")</f>
        <v/>
      </c>
      <c r="M2192" t="s">
        <v>16</v>
      </c>
      <c r="N2192">
        <v>-9.5</v>
      </c>
      <c r="O2192" t="s">
        <v>89</v>
      </c>
      <c r="P2192">
        <v>5</v>
      </c>
      <c r="V2192" s="23" t="s">
        <v>416</v>
      </c>
      <c r="W2192">
        <f ca="1">VALUE(LEFT(C2192, 4))</f>
        <v>2016</v>
      </c>
      <c r="X2192">
        <f ca="1">VALUE(MID(C2192,6,FIND("_",C2192,6)-6))</f>
        <v>1</v>
      </c>
      <c r="Y2192">
        <f ca="1">IF(NOT(OR(ISBLANK(D2192),ISBLANK(E2192),D2192="",E2192="")),D2192-E2192,"")</f>
        <v>3</v>
      </c>
      <c r="Z2192">
        <f ca="1">IF(OR(NOT(ISNUMBER(D2192)),ISBLANK(D2192),D2192="",ISBLANK(N2192)),"",ABS(D2192-N2192))</f>
        <v>2</v>
      </c>
      <c r="AA2192">
        <f ca="1">IF(OR(ISBLANK(J2192),ISBLANK(O2192),J2192="",O2192=""),"",IF(J2192=O2192,1,0))</f>
        <v>0</v>
      </c>
      <c r="AB2192" t="str">
        <f ca="1">IF(OR(ISBLANK(K2192),ISBLANK(Q2192),K2192="",Q2192=""),"",IF(K2192=Q2192,1,0))</f>
        <v/>
      </c>
      <c r="AC2192" s="23" t="str">
        <f t="shared" ca="1" si="33"/>
        <v/>
      </c>
    </row>
    <row r="2193" spans="1:29" x14ac:dyDescent="0.25">
      <c r="A2193" s="23">
        <v>2192</v>
      </c>
      <c r="B2193">
        <v>1080</v>
      </c>
      <c r="C2193" t="str">
        <f ca="1">IFERROR(VLOOKUP($B2193,INDIRECT(nfl_game_result),MATCH(C$1,INDIRECT(nfl_game_result_header),0),FALSE),"error")</f>
        <v>2016_01_DET@IND</v>
      </c>
      <c r="D2193">
        <f ca="1">IFERROR(IF(ISBLANK(VLOOKUP($B2193,INDIRECT(nfl_game_result),MATCH(D$1,INDIRECT(nfl_game_result_header),0),FALSE)),"",VLOOKUP($B2193,INDIRECT(nfl_game_result),MATCH(D$1,INDIRECT(nfl_game_result_header),0),FALSE)),"error")</f>
        <v>-6</v>
      </c>
      <c r="E2193">
        <f ca="1">IFERROR(IF(ISBLANK(VLOOKUP($B2193,INDIRECT(nfl_game_result),MATCH(E$1,INDIRECT(nfl_game_result_header),0),FALSE)),"",VLOOKUP($B2193,INDIRECT(nfl_game_result),MATCH(E$1,INDIRECT(nfl_game_result_header),0),FALSE)),"error")</f>
        <v>-2.5</v>
      </c>
      <c r="F2193" s="23" t="str">
        <f ca="1">IFERROR(IF(ISBLANK(VLOOKUP($B2193,INDIRECT(nfl_game_result),MATCH(F$1,INDIRECT(nfl_game_result_header),0),FALSE)),"",VLOOKUP($B2193,INDIRECT(nfl_game_result),MATCH(F$1,INDIRECT(nfl_game_result_header),0),FALSE)),"error")</f>
        <v/>
      </c>
      <c r="G2193" s="23" t="str">
        <f ca="1">IFERROR(IF(ISBLANK(VLOOKUP($B2193,INDIRECT(nfl_game_result),MATCH(G$1,INDIRECT(nfl_game_result_header),0),FALSE)),"",VLOOKUP($B2193,INDIRECT(nfl_game_result),MATCH(G$1,INDIRECT(nfl_game_result_header),0),FALSE)),"error")</f>
        <v/>
      </c>
      <c r="H2193">
        <f ca="1">IFERROR(IF(ISBLANK(VLOOKUP($B2193,INDIRECT(nfl_game_result),MATCH(H$1,INDIRECT(nfl_game_result_header),0),FALSE)),"",VLOOKUP($B2193,INDIRECT(nfl_game_result),MATCH(H$1,INDIRECT(nfl_game_result_header),0),FALSE)),"error")</f>
        <v>35</v>
      </c>
      <c r="I2193">
        <f ca="1">IFERROR(IF(ISBLANK(VLOOKUP($B2193,INDIRECT(nfl_game_result),MATCH(I$1,INDIRECT(nfl_game_result_header),0),FALSE)),"",VLOOKUP($B2193,INDIRECT(nfl_game_result),MATCH(I$1,INDIRECT(nfl_game_result_header),0),FALSE)),"error")</f>
        <v>39</v>
      </c>
      <c r="J2193" t="str">
        <f ca="1">IFERROR(IF(ISBLANK(VLOOKUP($B2193,INDIRECT(nfl_game_result),MATCH(J$1,INDIRECT(nfl_game_result_header),0),FALSE)),"",VLOOKUP($B2193,INDIRECT(nfl_game_result),MATCH(J$1,INDIRECT(nfl_game_result_header),0),FALSE)),"error")</f>
        <v>DET</v>
      </c>
      <c r="K2193" t="str">
        <f ca="1">IFERROR(IF(ISBLANK(VLOOKUP($B2193,INDIRECT(nfl_game_result),MATCH(K$1,INDIRECT(nfl_game_result_header),0),FALSE)),"",VLOOKUP($B2193,INDIRECT(nfl_game_result),MATCH(K$1,INDIRECT(nfl_game_result_header),0),FALSE)),"error")</f>
        <v>DET</v>
      </c>
      <c r="L2193" s="23" t="str">
        <f ca="1">IFERROR(IF(ISBLANK(VLOOKUP($B2193,INDIRECT(nfl_game_result),MATCH(L$1,INDIRECT(nfl_game_result_header),0),FALSE)),"",VLOOKUP($B2193,INDIRECT(nfl_game_result),MATCH(L$1,INDIRECT(nfl_game_result_header),0),FALSE)),"error")</f>
        <v/>
      </c>
      <c r="M2193" t="s">
        <v>16</v>
      </c>
      <c r="N2193">
        <v>-4.5</v>
      </c>
      <c r="O2193" t="s">
        <v>73</v>
      </c>
      <c r="P2193">
        <v>7</v>
      </c>
      <c r="V2193" s="23" t="s">
        <v>416</v>
      </c>
      <c r="W2193">
        <f ca="1">VALUE(LEFT(C2193, 4))</f>
        <v>2016</v>
      </c>
      <c r="X2193">
        <f ca="1">VALUE(MID(C2193,6,FIND("_",C2193,6)-6))</f>
        <v>1</v>
      </c>
      <c r="Y2193">
        <f ca="1">IF(NOT(OR(ISBLANK(D2193),ISBLANK(E2193),D2193="",E2193="")),D2193-E2193,"")</f>
        <v>-3.5</v>
      </c>
      <c r="Z2193">
        <f ca="1">IF(OR(NOT(ISNUMBER(D2193)),ISBLANK(D2193),D2193="",ISBLANK(N2193)),"",ABS(D2193-N2193))</f>
        <v>1.5</v>
      </c>
      <c r="AA2193">
        <f ca="1">IF(OR(ISBLANK(J2193),ISBLANK(O2193),J2193="",O2193=""),"",IF(J2193=O2193,1,0))</f>
        <v>1</v>
      </c>
      <c r="AB2193" t="str">
        <f ca="1">IF(OR(ISBLANK(K2193),ISBLANK(Q2193),K2193="",Q2193=""),"",IF(K2193=Q2193,1,0))</f>
        <v/>
      </c>
      <c r="AC2193" s="23" t="str">
        <f t="shared" ca="1" si="33"/>
        <v/>
      </c>
    </row>
    <row r="2194" spans="1:29" x14ac:dyDescent="0.25">
      <c r="A2194" s="23">
        <v>2193</v>
      </c>
      <c r="B2194">
        <v>1081</v>
      </c>
      <c r="C2194" t="str">
        <f ca="1">IFERROR(VLOOKUP($B2194,INDIRECT(nfl_game_result),MATCH(C$1,INDIRECT(nfl_game_result_header),0),FALSE),"error")</f>
        <v>2016_01_NYG@DAL</v>
      </c>
      <c r="D2194">
        <f ca="1">IFERROR(IF(ISBLANK(VLOOKUP($B2194,INDIRECT(nfl_game_result),MATCH(D$1,INDIRECT(nfl_game_result_header),0),FALSE)),"",VLOOKUP($B2194,INDIRECT(nfl_game_result),MATCH(D$1,INDIRECT(nfl_game_result_header),0),FALSE)),"error")</f>
        <v>-4</v>
      </c>
      <c r="E2194">
        <f ca="1">IFERROR(IF(ISBLANK(VLOOKUP($B2194,INDIRECT(nfl_game_result),MATCH(E$1,INDIRECT(nfl_game_result_header),0),FALSE)),"",VLOOKUP($B2194,INDIRECT(nfl_game_result),MATCH(E$1,INDIRECT(nfl_game_result_header),0),FALSE)),"error")</f>
        <v>1</v>
      </c>
      <c r="F2194" s="23" t="str">
        <f ca="1">IFERROR(IF(ISBLANK(VLOOKUP($B2194,INDIRECT(nfl_game_result),MATCH(F$1,INDIRECT(nfl_game_result_header),0),FALSE)),"",VLOOKUP($B2194,INDIRECT(nfl_game_result),MATCH(F$1,INDIRECT(nfl_game_result_header),0),FALSE)),"error")</f>
        <v/>
      </c>
      <c r="G2194" s="23" t="str">
        <f ca="1">IFERROR(IF(ISBLANK(VLOOKUP($B2194,INDIRECT(nfl_game_result),MATCH(G$1,INDIRECT(nfl_game_result_header),0),FALSE)),"",VLOOKUP($B2194,INDIRECT(nfl_game_result),MATCH(G$1,INDIRECT(nfl_game_result_header),0),FALSE)),"error")</f>
        <v/>
      </c>
      <c r="H2194">
        <f ca="1">IFERROR(IF(ISBLANK(VLOOKUP($B2194,INDIRECT(nfl_game_result),MATCH(H$1,INDIRECT(nfl_game_result_header),0),FALSE)),"",VLOOKUP($B2194,INDIRECT(nfl_game_result),MATCH(H$1,INDIRECT(nfl_game_result_header),0),FALSE)),"error")</f>
        <v>19</v>
      </c>
      <c r="I2194">
        <f ca="1">IFERROR(IF(ISBLANK(VLOOKUP($B2194,INDIRECT(nfl_game_result),MATCH(I$1,INDIRECT(nfl_game_result_header),0),FALSE)),"",VLOOKUP($B2194,INDIRECT(nfl_game_result),MATCH(I$1,INDIRECT(nfl_game_result_header),0),FALSE)),"error")</f>
        <v>20</v>
      </c>
      <c r="J2194" t="str">
        <f ca="1">IFERROR(IF(ISBLANK(VLOOKUP($B2194,INDIRECT(nfl_game_result),MATCH(J$1,INDIRECT(nfl_game_result_header),0),FALSE)),"",VLOOKUP($B2194,INDIRECT(nfl_game_result),MATCH(J$1,INDIRECT(nfl_game_result_header),0),FALSE)),"error")</f>
        <v>na</v>
      </c>
      <c r="K2194" t="str">
        <f ca="1">IFERROR(IF(ISBLANK(VLOOKUP($B2194,INDIRECT(nfl_game_result),MATCH(K$1,INDIRECT(nfl_game_result_header),0),FALSE)),"",VLOOKUP($B2194,INDIRECT(nfl_game_result),MATCH(K$1,INDIRECT(nfl_game_result_header),0),FALSE)),"error")</f>
        <v>NYG</v>
      </c>
      <c r="L2194" s="23" t="str">
        <f ca="1">IFERROR(IF(ISBLANK(VLOOKUP($B2194,INDIRECT(nfl_game_result),MATCH(L$1,INDIRECT(nfl_game_result_header),0),FALSE)),"",VLOOKUP($B2194,INDIRECT(nfl_game_result),MATCH(L$1,INDIRECT(nfl_game_result_header),0),FALSE)),"error")</f>
        <v/>
      </c>
      <c r="M2194" t="s">
        <v>16</v>
      </c>
      <c r="N2194">
        <v>-3</v>
      </c>
      <c r="O2194" t="s">
        <v>83</v>
      </c>
      <c r="P2194">
        <v>6</v>
      </c>
      <c r="V2194" s="23" t="s">
        <v>416</v>
      </c>
      <c r="W2194">
        <f ca="1">VALUE(LEFT(C2194, 4))</f>
        <v>2016</v>
      </c>
      <c r="X2194">
        <f ca="1">VALUE(MID(C2194,6,FIND("_",C2194,6)-6))</f>
        <v>1</v>
      </c>
      <c r="Y2194">
        <f ca="1">IF(NOT(OR(ISBLANK(D2194),ISBLANK(E2194),D2194="",E2194="")),D2194-E2194,"")</f>
        <v>-5</v>
      </c>
      <c r="Z2194">
        <f ca="1">IF(OR(NOT(ISNUMBER(D2194)),ISBLANK(D2194),D2194="",ISBLANK(N2194)),"",ABS(D2194-N2194))</f>
        <v>1</v>
      </c>
      <c r="AA2194">
        <f ca="1">IF(OR(ISBLANK(J2194),ISBLANK(O2194),J2194="",O2194=""),"",IF(J2194=O2194,1,0))</f>
        <v>0</v>
      </c>
      <c r="AB2194" t="str">
        <f ca="1">IF(OR(ISBLANK(K2194),ISBLANK(Q2194),K2194="",Q2194=""),"",IF(K2194=Q2194,1,0))</f>
        <v/>
      </c>
      <c r="AC2194" s="23" t="str">
        <f t="shared" ref="AC2194:AC2257" ca="1" si="34">IF(OR(ISBLANK(L2194),ISBLANK(T2194),L2194="",T2194=""),"",IF(L2194=T2194,1,0))</f>
        <v/>
      </c>
    </row>
    <row r="2195" spans="1:29" x14ac:dyDescent="0.25">
      <c r="A2195" s="23">
        <v>2194</v>
      </c>
      <c r="B2195">
        <v>1082</v>
      </c>
      <c r="C2195" t="str">
        <f ca="1">IFERROR(VLOOKUP($B2195,INDIRECT(nfl_game_result),MATCH(C$1,INDIRECT(nfl_game_result_header),0),FALSE),"error")</f>
        <v>2016_01_NWE@ARI</v>
      </c>
      <c r="D2195">
        <f ca="1">IFERROR(IF(ISBLANK(VLOOKUP($B2195,INDIRECT(nfl_game_result),MATCH(D$1,INDIRECT(nfl_game_result_header),0),FALSE)),"",VLOOKUP($B2195,INDIRECT(nfl_game_result),MATCH(D$1,INDIRECT(nfl_game_result_header),0),FALSE)),"error")</f>
        <v>1</v>
      </c>
      <c r="E2195">
        <f ca="1">IFERROR(IF(ISBLANK(VLOOKUP($B2195,INDIRECT(nfl_game_result),MATCH(E$1,INDIRECT(nfl_game_result_header),0),FALSE)),"",VLOOKUP($B2195,INDIRECT(nfl_game_result),MATCH(E$1,INDIRECT(nfl_game_result_header),0),FALSE)),"error")</f>
        <v>-8.5</v>
      </c>
      <c r="F2195" s="23" t="str">
        <f ca="1">IFERROR(IF(ISBLANK(VLOOKUP($B2195,INDIRECT(nfl_game_result),MATCH(F$1,INDIRECT(nfl_game_result_header),0),FALSE)),"",VLOOKUP($B2195,INDIRECT(nfl_game_result),MATCH(F$1,INDIRECT(nfl_game_result_header),0),FALSE)),"error")</f>
        <v/>
      </c>
      <c r="G2195" s="23" t="str">
        <f ca="1">IFERROR(IF(ISBLANK(VLOOKUP($B2195,INDIRECT(nfl_game_result),MATCH(G$1,INDIRECT(nfl_game_result_header),0),FALSE)),"",VLOOKUP($B2195,INDIRECT(nfl_game_result),MATCH(G$1,INDIRECT(nfl_game_result_header),0),FALSE)),"error")</f>
        <v/>
      </c>
      <c r="H2195">
        <f ca="1">IFERROR(IF(ISBLANK(VLOOKUP($B2195,INDIRECT(nfl_game_result),MATCH(H$1,INDIRECT(nfl_game_result_header),0),FALSE)),"",VLOOKUP($B2195,INDIRECT(nfl_game_result),MATCH(H$1,INDIRECT(nfl_game_result_header),0),FALSE)),"error")</f>
        <v>21</v>
      </c>
      <c r="I2195">
        <f ca="1">IFERROR(IF(ISBLANK(VLOOKUP($B2195,INDIRECT(nfl_game_result),MATCH(I$1,INDIRECT(nfl_game_result_header),0),FALSE)),"",VLOOKUP($B2195,INDIRECT(nfl_game_result),MATCH(I$1,INDIRECT(nfl_game_result_header),0),FALSE)),"error")</f>
        <v>23</v>
      </c>
      <c r="J2195" t="str">
        <f ca="1">IFERROR(IF(ISBLANK(VLOOKUP($B2195,INDIRECT(nfl_game_result),MATCH(J$1,INDIRECT(nfl_game_result_header),0),FALSE)),"",VLOOKUP($B2195,INDIRECT(nfl_game_result),MATCH(J$1,INDIRECT(nfl_game_result_header),0),FALSE)),"error")</f>
        <v>NWE</v>
      </c>
      <c r="K2195" t="str">
        <f ca="1">IFERROR(IF(ISBLANK(VLOOKUP($B2195,INDIRECT(nfl_game_result),MATCH(K$1,INDIRECT(nfl_game_result_header),0),FALSE)),"",VLOOKUP($B2195,INDIRECT(nfl_game_result),MATCH(K$1,INDIRECT(nfl_game_result_header),0),FALSE)),"error")</f>
        <v>NWE</v>
      </c>
      <c r="L2195" s="23" t="str">
        <f ca="1">IFERROR(IF(ISBLANK(VLOOKUP($B2195,INDIRECT(nfl_game_result),MATCH(L$1,INDIRECT(nfl_game_result_header),0),FALSE)),"",VLOOKUP($B2195,INDIRECT(nfl_game_result),MATCH(L$1,INDIRECT(nfl_game_result_header),0),FALSE)),"error")</f>
        <v/>
      </c>
      <c r="M2195" t="s">
        <v>16</v>
      </c>
      <c r="N2195">
        <v>-7.5</v>
      </c>
      <c r="O2195" t="s">
        <v>64</v>
      </c>
      <c r="P2195">
        <v>13</v>
      </c>
      <c r="V2195" s="23" t="s">
        <v>416</v>
      </c>
      <c r="W2195">
        <f ca="1">VALUE(LEFT(C2195, 4))</f>
        <v>2016</v>
      </c>
      <c r="X2195">
        <f ca="1">VALUE(MID(C2195,6,FIND("_",C2195,6)-6))</f>
        <v>1</v>
      </c>
      <c r="Y2195">
        <f ca="1">IF(NOT(OR(ISBLANK(D2195),ISBLANK(E2195),D2195="",E2195="")),D2195-E2195,"")</f>
        <v>9.5</v>
      </c>
      <c r="Z2195">
        <f ca="1">IF(OR(NOT(ISNUMBER(D2195)),ISBLANK(D2195),D2195="",ISBLANK(N2195)),"",ABS(D2195-N2195))</f>
        <v>8.5</v>
      </c>
      <c r="AA2195">
        <f ca="1">IF(OR(ISBLANK(J2195),ISBLANK(O2195),J2195="",O2195=""),"",IF(J2195=O2195,1,0))</f>
        <v>0</v>
      </c>
      <c r="AB2195" t="str">
        <f ca="1">IF(OR(ISBLANK(K2195),ISBLANK(Q2195),K2195="",Q2195=""),"",IF(K2195=Q2195,1,0))</f>
        <v/>
      </c>
      <c r="AC2195" s="23" t="str">
        <f t="shared" ca="1" si="34"/>
        <v/>
      </c>
    </row>
    <row r="2196" spans="1:29" x14ac:dyDescent="0.25">
      <c r="A2196" s="23">
        <v>2195</v>
      </c>
      <c r="B2196">
        <v>1083</v>
      </c>
      <c r="C2196" t="str">
        <f ca="1">IFERROR(VLOOKUP($B2196,INDIRECT(nfl_game_result),MATCH(C$1,INDIRECT(nfl_game_result_header),0),FALSE),"error")</f>
        <v>2016_01_PIT@WAS</v>
      </c>
      <c r="D2196">
        <f ca="1">IFERROR(IF(ISBLANK(VLOOKUP($B2196,INDIRECT(nfl_game_result),MATCH(D$1,INDIRECT(nfl_game_result_header),0),FALSE)),"",VLOOKUP($B2196,INDIRECT(nfl_game_result),MATCH(D$1,INDIRECT(nfl_game_result_header),0),FALSE)),"error")</f>
        <v>3</v>
      </c>
      <c r="E2196">
        <f ca="1">IFERROR(IF(ISBLANK(VLOOKUP($B2196,INDIRECT(nfl_game_result),MATCH(E$1,INDIRECT(nfl_game_result_header),0),FALSE)),"",VLOOKUP($B2196,INDIRECT(nfl_game_result),MATCH(E$1,INDIRECT(nfl_game_result_header),0),FALSE)),"error")</f>
        <v>2.5</v>
      </c>
      <c r="F2196" s="23" t="str">
        <f ca="1">IFERROR(IF(ISBLANK(VLOOKUP($B2196,INDIRECT(nfl_game_result),MATCH(F$1,INDIRECT(nfl_game_result_header),0),FALSE)),"",VLOOKUP($B2196,INDIRECT(nfl_game_result),MATCH(F$1,INDIRECT(nfl_game_result_header),0),FALSE)),"error")</f>
        <v/>
      </c>
      <c r="G2196" s="23" t="str">
        <f ca="1">IFERROR(IF(ISBLANK(VLOOKUP($B2196,INDIRECT(nfl_game_result),MATCH(G$1,INDIRECT(nfl_game_result_header),0),FALSE)),"",VLOOKUP($B2196,INDIRECT(nfl_game_result),MATCH(G$1,INDIRECT(nfl_game_result_header),0),FALSE)),"error")</f>
        <v/>
      </c>
      <c r="H2196">
        <f ca="1">IFERROR(IF(ISBLANK(VLOOKUP($B2196,INDIRECT(nfl_game_result),MATCH(H$1,INDIRECT(nfl_game_result_header),0),FALSE)),"",VLOOKUP($B2196,INDIRECT(nfl_game_result),MATCH(H$1,INDIRECT(nfl_game_result_header),0),FALSE)),"error")</f>
        <v>16</v>
      </c>
      <c r="I2196">
        <f ca="1">IFERROR(IF(ISBLANK(VLOOKUP($B2196,INDIRECT(nfl_game_result),MATCH(I$1,INDIRECT(nfl_game_result_header),0),FALSE)),"",VLOOKUP($B2196,INDIRECT(nfl_game_result),MATCH(I$1,INDIRECT(nfl_game_result_header),0),FALSE)),"error")</f>
        <v>38</v>
      </c>
      <c r="J2196" t="str">
        <f ca="1">IFERROR(IF(ISBLANK(VLOOKUP($B2196,INDIRECT(nfl_game_result),MATCH(J$1,INDIRECT(nfl_game_result_header),0),FALSE)),"",VLOOKUP($B2196,INDIRECT(nfl_game_result),MATCH(J$1,INDIRECT(nfl_game_result_header),0),FALSE)),"error")</f>
        <v>PIT</v>
      </c>
      <c r="K2196" t="str">
        <f ca="1">IFERROR(IF(ISBLANK(VLOOKUP($B2196,INDIRECT(nfl_game_result),MATCH(K$1,INDIRECT(nfl_game_result_header),0),FALSE)),"",VLOOKUP($B2196,INDIRECT(nfl_game_result),MATCH(K$1,INDIRECT(nfl_game_result_header),0),FALSE)),"error")</f>
        <v>PIT</v>
      </c>
      <c r="L2196" s="23" t="str">
        <f ca="1">IFERROR(IF(ISBLANK(VLOOKUP($B2196,INDIRECT(nfl_game_result),MATCH(L$1,INDIRECT(nfl_game_result_header),0),FALSE)),"",VLOOKUP($B2196,INDIRECT(nfl_game_result),MATCH(L$1,INDIRECT(nfl_game_result_header),0),FALSE)),"error")</f>
        <v/>
      </c>
      <c r="M2196" t="s">
        <v>16</v>
      </c>
      <c r="N2196">
        <v>3</v>
      </c>
      <c r="O2196" t="s">
        <v>87</v>
      </c>
      <c r="P2196">
        <v>15</v>
      </c>
      <c r="V2196" s="23" t="s">
        <v>416</v>
      </c>
      <c r="W2196">
        <f ca="1">VALUE(LEFT(C2196, 4))</f>
        <v>2016</v>
      </c>
      <c r="X2196">
        <f ca="1">VALUE(MID(C2196,6,FIND("_",C2196,6)-6))</f>
        <v>1</v>
      </c>
      <c r="Y2196">
        <f ca="1">IF(NOT(OR(ISBLANK(D2196),ISBLANK(E2196),D2196="",E2196="")),D2196-E2196,"")</f>
        <v>0.5</v>
      </c>
      <c r="Z2196">
        <f ca="1">IF(OR(NOT(ISNUMBER(D2196)),ISBLANK(D2196),D2196="",ISBLANK(N2196)),"",ABS(D2196-N2196))</f>
        <v>0</v>
      </c>
      <c r="AA2196">
        <f ca="1">IF(OR(ISBLANK(J2196),ISBLANK(O2196),J2196="",O2196=""),"",IF(J2196=O2196,1,0))</f>
        <v>1</v>
      </c>
      <c r="AB2196" t="str">
        <f ca="1">IF(OR(ISBLANK(K2196),ISBLANK(Q2196),K2196="",Q2196=""),"",IF(K2196=Q2196,1,0))</f>
        <v/>
      </c>
      <c r="AC2196" s="23" t="str">
        <f t="shared" ca="1" si="34"/>
        <v/>
      </c>
    </row>
    <row r="2197" spans="1:29" x14ac:dyDescent="0.25">
      <c r="A2197" s="23">
        <v>2196</v>
      </c>
      <c r="B2197">
        <v>1084</v>
      </c>
      <c r="C2197" t="str">
        <f ca="1">IFERROR(VLOOKUP($B2197,INDIRECT(nfl_game_result),MATCH(C$1,INDIRECT(nfl_game_result_header),0),FALSE),"error")</f>
        <v>2016_01_LAR@SFO</v>
      </c>
      <c r="D2197">
        <f ca="1">IFERROR(IF(ISBLANK(VLOOKUP($B2197,INDIRECT(nfl_game_result),MATCH(D$1,INDIRECT(nfl_game_result_header),0),FALSE)),"",VLOOKUP($B2197,INDIRECT(nfl_game_result),MATCH(D$1,INDIRECT(nfl_game_result_header),0),FALSE)),"error")</f>
        <v>1</v>
      </c>
      <c r="E2197">
        <f ca="1">IFERROR(IF(ISBLANK(VLOOKUP($B2197,INDIRECT(nfl_game_result),MATCH(E$1,INDIRECT(nfl_game_result_header),0),FALSE)),"",VLOOKUP($B2197,INDIRECT(nfl_game_result),MATCH(E$1,INDIRECT(nfl_game_result_header),0),FALSE)),"error")</f>
        <v>2.5</v>
      </c>
      <c r="F2197" s="23" t="str">
        <f ca="1">IFERROR(IF(ISBLANK(VLOOKUP($B2197,INDIRECT(nfl_game_result),MATCH(F$1,INDIRECT(nfl_game_result_header),0),FALSE)),"",VLOOKUP($B2197,INDIRECT(nfl_game_result),MATCH(F$1,INDIRECT(nfl_game_result_header),0),FALSE)),"error")</f>
        <v/>
      </c>
      <c r="G2197" s="23" t="str">
        <f ca="1">IFERROR(IF(ISBLANK(VLOOKUP($B2197,INDIRECT(nfl_game_result),MATCH(G$1,INDIRECT(nfl_game_result_header),0),FALSE)),"",VLOOKUP($B2197,INDIRECT(nfl_game_result),MATCH(G$1,INDIRECT(nfl_game_result_header),0),FALSE)),"error")</f>
        <v/>
      </c>
      <c r="H2197">
        <f ca="1">IFERROR(IF(ISBLANK(VLOOKUP($B2197,INDIRECT(nfl_game_result),MATCH(H$1,INDIRECT(nfl_game_result_header),0),FALSE)),"",VLOOKUP($B2197,INDIRECT(nfl_game_result),MATCH(H$1,INDIRECT(nfl_game_result_header),0),FALSE)),"error")</f>
        <v>28</v>
      </c>
      <c r="I2197">
        <f ca="1">IFERROR(IF(ISBLANK(VLOOKUP($B2197,INDIRECT(nfl_game_result),MATCH(I$1,INDIRECT(nfl_game_result_header),0),FALSE)),"",VLOOKUP($B2197,INDIRECT(nfl_game_result),MATCH(I$1,INDIRECT(nfl_game_result_header),0),FALSE)),"error")</f>
        <v>0</v>
      </c>
      <c r="J2197" t="str">
        <f ca="1">IFERROR(IF(ISBLANK(VLOOKUP($B2197,INDIRECT(nfl_game_result),MATCH(J$1,INDIRECT(nfl_game_result_header),0),FALSE)),"",VLOOKUP($B2197,INDIRECT(nfl_game_result),MATCH(J$1,INDIRECT(nfl_game_result_header),0),FALSE)),"error")</f>
        <v>SFO</v>
      </c>
      <c r="K2197" t="str">
        <f ca="1">IFERROR(IF(ISBLANK(VLOOKUP($B2197,INDIRECT(nfl_game_result),MATCH(K$1,INDIRECT(nfl_game_result_header),0),FALSE)),"",VLOOKUP($B2197,INDIRECT(nfl_game_result),MATCH(K$1,INDIRECT(nfl_game_result_header),0),FALSE)),"error")</f>
        <v>SFO</v>
      </c>
      <c r="L2197" s="23" t="str">
        <f ca="1">IFERROR(IF(ISBLANK(VLOOKUP($B2197,INDIRECT(nfl_game_result),MATCH(L$1,INDIRECT(nfl_game_result_header),0),FALSE)),"",VLOOKUP($B2197,INDIRECT(nfl_game_result),MATCH(L$1,INDIRECT(nfl_game_result_header),0),FALSE)),"error")</f>
        <v/>
      </c>
      <c r="M2197" t="s">
        <v>16</v>
      </c>
      <c r="N2197">
        <v>4</v>
      </c>
      <c r="O2197" t="s">
        <v>123</v>
      </c>
      <c r="P2197">
        <v>2</v>
      </c>
      <c r="V2197" s="23" t="s">
        <v>416</v>
      </c>
      <c r="W2197">
        <f ca="1">VALUE(LEFT(C2197, 4))</f>
        <v>2016</v>
      </c>
      <c r="X2197">
        <f ca="1">VALUE(MID(C2197,6,FIND("_",C2197,6)-6))</f>
        <v>1</v>
      </c>
      <c r="Y2197">
        <f ca="1">IF(NOT(OR(ISBLANK(D2197),ISBLANK(E2197),D2197="",E2197="")),D2197-E2197,"")</f>
        <v>-1.5</v>
      </c>
      <c r="Z2197">
        <f ca="1">IF(OR(NOT(ISNUMBER(D2197)),ISBLANK(D2197),D2197="",ISBLANK(N2197)),"",ABS(D2197-N2197))</f>
        <v>3</v>
      </c>
      <c r="AA2197">
        <f ca="1">IF(OR(ISBLANK(J2197),ISBLANK(O2197),J2197="",O2197=""),"",IF(J2197=O2197,1,0))</f>
        <v>0</v>
      </c>
      <c r="AB2197" t="str">
        <f ca="1">IF(OR(ISBLANK(K2197),ISBLANK(Q2197),K2197="",Q2197=""),"",IF(K2197=Q2197,1,0))</f>
        <v/>
      </c>
      <c r="AC2197" s="23" t="str">
        <f t="shared" ca="1" si="34"/>
        <v/>
      </c>
    </row>
    <row r="2198" spans="1:29" x14ac:dyDescent="0.25">
      <c r="A2198" s="23">
        <v>2197</v>
      </c>
      <c r="B2198">
        <v>1069</v>
      </c>
      <c r="C2198" t="str">
        <f ca="1">IFERROR(VLOOKUP($B2198,INDIRECT(nfl_game_result),MATCH(C$1,INDIRECT(nfl_game_result_header),0),FALSE),"error")</f>
        <v>2016_01_CAR@DEN</v>
      </c>
      <c r="D2198">
        <f ca="1">IFERROR(IF(ISBLANK(VLOOKUP($B2198,INDIRECT(nfl_game_result),MATCH(D$1,INDIRECT(nfl_game_result_header),0),FALSE)),"",VLOOKUP($B2198,INDIRECT(nfl_game_result),MATCH(D$1,INDIRECT(nfl_game_result_header),0),FALSE)),"error")</f>
        <v>1</v>
      </c>
      <c r="E2198">
        <f ca="1">IFERROR(IF(ISBLANK(VLOOKUP($B2198,INDIRECT(nfl_game_result),MATCH(E$1,INDIRECT(nfl_game_result_header),0),FALSE)),"",VLOOKUP($B2198,INDIRECT(nfl_game_result),MATCH(E$1,INDIRECT(nfl_game_result_header),0),FALSE)),"error")</f>
        <v>3</v>
      </c>
      <c r="F2198" s="23" t="str">
        <f ca="1">IFERROR(IF(ISBLANK(VLOOKUP($B2198,INDIRECT(nfl_game_result),MATCH(F$1,INDIRECT(nfl_game_result_header),0),FALSE)),"",VLOOKUP($B2198,INDIRECT(nfl_game_result),MATCH(F$1,INDIRECT(nfl_game_result_header),0),FALSE)),"error")</f>
        <v/>
      </c>
      <c r="G2198" s="23" t="str">
        <f ca="1">IFERROR(IF(ISBLANK(VLOOKUP($B2198,INDIRECT(nfl_game_result),MATCH(G$1,INDIRECT(nfl_game_result_header),0),FALSE)),"",VLOOKUP($B2198,INDIRECT(nfl_game_result),MATCH(G$1,INDIRECT(nfl_game_result_header),0),FALSE)),"error")</f>
        <v/>
      </c>
      <c r="H2198">
        <f ca="1">IFERROR(IF(ISBLANK(VLOOKUP($B2198,INDIRECT(nfl_game_result),MATCH(H$1,INDIRECT(nfl_game_result_header),0),FALSE)),"",VLOOKUP($B2198,INDIRECT(nfl_game_result),MATCH(H$1,INDIRECT(nfl_game_result_header),0),FALSE)),"error")</f>
        <v>21</v>
      </c>
      <c r="I2198">
        <f ca="1">IFERROR(IF(ISBLANK(VLOOKUP($B2198,INDIRECT(nfl_game_result),MATCH(I$1,INDIRECT(nfl_game_result_header),0),FALSE)),"",VLOOKUP($B2198,INDIRECT(nfl_game_result),MATCH(I$1,INDIRECT(nfl_game_result_header),0),FALSE)),"error")</f>
        <v>20</v>
      </c>
      <c r="J2198" t="str">
        <f ca="1">IFERROR(IF(ISBLANK(VLOOKUP($B2198,INDIRECT(nfl_game_result),MATCH(J$1,INDIRECT(nfl_game_result_header),0),FALSE)),"",VLOOKUP($B2198,INDIRECT(nfl_game_result),MATCH(J$1,INDIRECT(nfl_game_result_header),0),FALSE)),"error")</f>
        <v>DEN</v>
      </c>
      <c r="K2198" t="str">
        <f ca="1">IFERROR(IF(ISBLANK(VLOOKUP($B2198,INDIRECT(nfl_game_result),MATCH(K$1,INDIRECT(nfl_game_result_header),0),FALSE)),"",VLOOKUP($B2198,INDIRECT(nfl_game_result),MATCH(K$1,INDIRECT(nfl_game_result_header),0),FALSE)),"error")</f>
        <v>DEN</v>
      </c>
      <c r="L2198" s="23" t="str">
        <f ca="1">IFERROR(IF(ISBLANK(VLOOKUP($B2198,INDIRECT(nfl_game_result),MATCH(L$1,INDIRECT(nfl_game_result_header),0),FALSE)),"",VLOOKUP($B2198,INDIRECT(nfl_game_result),MATCH(L$1,INDIRECT(nfl_game_result_header),0),FALSE)),"error")</f>
        <v/>
      </c>
      <c r="M2198" t="s">
        <v>14</v>
      </c>
      <c r="N2198">
        <v>3</v>
      </c>
      <c r="O2198" t="s">
        <v>72</v>
      </c>
      <c r="P2198">
        <v>16</v>
      </c>
      <c r="Q2198" t="s">
        <v>72</v>
      </c>
      <c r="V2198" s="23" t="s">
        <v>416</v>
      </c>
      <c r="W2198">
        <f ca="1">VALUE(LEFT(C2198, 4))</f>
        <v>2016</v>
      </c>
      <c r="X2198">
        <f ca="1">VALUE(MID(C2198,6,FIND("_",C2198,6)-6))</f>
        <v>1</v>
      </c>
      <c r="Y2198">
        <f ca="1">IF(NOT(OR(ISBLANK(D2198),ISBLANK(E2198),D2198="",E2198="")),D2198-E2198,"")</f>
        <v>-2</v>
      </c>
      <c r="Z2198">
        <f ca="1">IF(OR(NOT(ISNUMBER(D2198)),ISBLANK(D2198),D2198="",ISBLANK(N2198)),"",ABS(D2198-N2198))</f>
        <v>2</v>
      </c>
      <c r="AA2198">
        <f ca="1">IF(OR(ISBLANK(J2198),ISBLANK(O2198),J2198="",O2198=""),"",IF(J2198=O2198,1,0))</f>
        <v>1</v>
      </c>
      <c r="AB2198">
        <f ca="1">IF(OR(ISBLANK(K2198),ISBLANK(Q2198),K2198="",Q2198=""),"",IF(K2198=Q2198,1,0))</f>
        <v>1</v>
      </c>
      <c r="AC2198" s="23" t="str">
        <f t="shared" ca="1" si="34"/>
        <v/>
      </c>
    </row>
    <row r="2199" spans="1:29" x14ac:dyDescent="0.25">
      <c r="A2199" s="23">
        <v>2198</v>
      </c>
      <c r="B2199">
        <v>1070</v>
      </c>
      <c r="C2199" t="str">
        <f ca="1">IFERROR(VLOOKUP($B2199,INDIRECT(nfl_game_result),MATCH(C$1,INDIRECT(nfl_game_result_header),0),FALSE),"error")</f>
        <v>2016_01_GBY@JAX</v>
      </c>
      <c r="D2199">
        <f ca="1">IFERROR(IF(ISBLANK(VLOOKUP($B2199,INDIRECT(nfl_game_result),MATCH(D$1,INDIRECT(nfl_game_result_header),0),FALSE)),"",VLOOKUP($B2199,INDIRECT(nfl_game_result),MATCH(D$1,INDIRECT(nfl_game_result_header),0),FALSE)),"error")</f>
        <v>4.5</v>
      </c>
      <c r="E2199">
        <f ca="1">IFERROR(IF(ISBLANK(VLOOKUP($B2199,INDIRECT(nfl_game_result),MATCH(E$1,INDIRECT(nfl_game_result_header),0),FALSE)),"",VLOOKUP($B2199,INDIRECT(nfl_game_result),MATCH(E$1,INDIRECT(nfl_game_result_header),0),FALSE)),"error")</f>
        <v>3.5</v>
      </c>
      <c r="F2199" s="23" t="str">
        <f ca="1">IFERROR(IF(ISBLANK(VLOOKUP($B2199,INDIRECT(nfl_game_result),MATCH(F$1,INDIRECT(nfl_game_result_header),0),FALSE)),"",VLOOKUP($B2199,INDIRECT(nfl_game_result),MATCH(F$1,INDIRECT(nfl_game_result_header),0),FALSE)),"error")</f>
        <v/>
      </c>
      <c r="G2199" s="23" t="str">
        <f ca="1">IFERROR(IF(ISBLANK(VLOOKUP($B2199,INDIRECT(nfl_game_result),MATCH(G$1,INDIRECT(nfl_game_result_header),0),FALSE)),"",VLOOKUP($B2199,INDIRECT(nfl_game_result),MATCH(G$1,INDIRECT(nfl_game_result_header),0),FALSE)),"error")</f>
        <v/>
      </c>
      <c r="H2199">
        <f ca="1">IFERROR(IF(ISBLANK(VLOOKUP($B2199,INDIRECT(nfl_game_result),MATCH(H$1,INDIRECT(nfl_game_result_header),0),FALSE)),"",VLOOKUP($B2199,INDIRECT(nfl_game_result),MATCH(H$1,INDIRECT(nfl_game_result_header),0),FALSE)),"error")</f>
        <v>23</v>
      </c>
      <c r="I2199">
        <f ca="1">IFERROR(IF(ISBLANK(VLOOKUP($B2199,INDIRECT(nfl_game_result),MATCH(I$1,INDIRECT(nfl_game_result_header),0),FALSE)),"",VLOOKUP($B2199,INDIRECT(nfl_game_result),MATCH(I$1,INDIRECT(nfl_game_result_header),0),FALSE)),"error")</f>
        <v>27</v>
      </c>
      <c r="J2199" t="str">
        <f ca="1">IFERROR(IF(ISBLANK(VLOOKUP($B2199,INDIRECT(nfl_game_result),MATCH(J$1,INDIRECT(nfl_game_result_header),0),FALSE)),"",VLOOKUP($B2199,INDIRECT(nfl_game_result),MATCH(J$1,INDIRECT(nfl_game_result_header),0),FALSE)),"error")</f>
        <v>GBY</v>
      </c>
      <c r="K2199" t="str">
        <f ca="1">IFERROR(IF(ISBLANK(VLOOKUP($B2199,INDIRECT(nfl_game_result),MATCH(K$1,INDIRECT(nfl_game_result_header),0),FALSE)),"",VLOOKUP($B2199,INDIRECT(nfl_game_result),MATCH(K$1,INDIRECT(nfl_game_result_header),0),FALSE)),"error")</f>
        <v>GBY</v>
      </c>
      <c r="L2199" s="23" t="str">
        <f ca="1">IFERROR(IF(ISBLANK(VLOOKUP($B2199,INDIRECT(nfl_game_result),MATCH(L$1,INDIRECT(nfl_game_result_header),0),FALSE)),"",VLOOKUP($B2199,INDIRECT(nfl_game_result),MATCH(L$1,INDIRECT(nfl_game_result_header),0),FALSE)),"error")</f>
        <v/>
      </c>
      <c r="M2199" t="s">
        <v>14</v>
      </c>
      <c r="N2199">
        <v>7</v>
      </c>
      <c r="O2199" t="s">
        <v>77</v>
      </c>
      <c r="P2199">
        <v>14</v>
      </c>
      <c r="Q2199" t="s">
        <v>330</v>
      </c>
      <c r="V2199" s="23" t="s">
        <v>416</v>
      </c>
      <c r="W2199">
        <f ca="1">VALUE(LEFT(C2199, 4))</f>
        <v>2016</v>
      </c>
      <c r="X2199">
        <f ca="1">VALUE(MID(C2199,6,FIND("_",C2199,6)-6))</f>
        <v>1</v>
      </c>
      <c r="Y2199">
        <f ca="1">IF(NOT(OR(ISBLANK(D2199),ISBLANK(E2199),D2199="",E2199="")),D2199-E2199,"")</f>
        <v>1</v>
      </c>
      <c r="Z2199">
        <f ca="1">IF(OR(NOT(ISNUMBER(D2199)),ISBLANK(D2199),D2199="",ISBLANK(N2199)),"",ABS(D2199-N2199))</f>
        <v>2.5</v>
      </c>
      <c r="AA2199">
        <f ca="1">IF(OR(ISBLANK(J2199),ISBLANK(O2199),J2199="",O2199=""),"",IF(J2199=O2199,1,0))</f>
        <v>0</v>
      </c>
      <c r="AB2199">
        <f ca="1">IF(OR(ISBLANK(K2199),ISBLANK(Q2199),K2199="",Q2199=""),"",IF(K2199=Q2199,1,0))</f>
        <v>1</v>
      </c>
      <c r="AC2199" s="23" t="str">
        <f t="shared" ca="1" si="34"/>
        <v/>
      </c>
    </row>
    <row r="2200" spans="1:29" x14ac:dyDescent="0.25">
      <c r="A2200" s="23">
        <v>2199</v>
      </c>
      <c r="B2200">
        <v>1071</v>
      </c>
      <c r="C2200" t="str">
        <f ca="1">IFERROR(VLOOKUP($B2200,INDIRECT(nfl_game_result),MATCH(C$1,INDIRECT(nfl_game_result_header),0),FALSE),"error")</f>
        <v>2016_01_BUF@BAL</v>
      </c>
      <c r="D2200">
        <f ca="1">IFERROR(IF(ISBLANK(VLOOKUP($B2200,INDIRECT(nfl_game_result),MATCH(D$1,INDIRECT(nfl_game_result_header),0),FALSE)),"",VLOOKUP($B2200,INDIRECT(nfl_game_result),MATCH(D$1,INDIRECT(nfl_game_result_header),0),FALSE)),"error")</f>
        <v>-3</v>
      </c>
      <c r="E2200">
        <f ca="1">IFERROR(IF(ISBLANK(VLOOKUP($B2200,INDIRECT(nfl_game_result),MATCH(E$1,INDIRECT(nfl_game_result_header),0),FALSE)),"",VLOOKUP($B2200,INDIRECT(nfl_game_result),MATCH(E$1,INDIRECT(nfl_game_result_header),0),FALSE)),"error")</f>
        <v>-3</v>
      </c>
      <c r="F2200" s="23" t="str">
        <f ca="1">IFERROR(IF(ISBLANK(VLOOKUP($B2200,INDIRECT(nfl_game_result),MATCH(F$1,INDIRECT(nfl_game_result_header),0),FALSE)),"",VLOOKUP($B2200,INDIRECT(nfl_game_result),MATCH(F$1,INDIRECT(nfl_game_result_header),0),FALSE)),"error")</f>
        <v/>
      </c>
      <c r="G2200" s="23" t="str">
        <f ca="1">IFERROR(IF(ISBLANK(VLOOKUP($B2200,INDIRECT(nfl_game_result),MATCH(G$1,INDIRECT(nfl_game_result_header),0),FALSE)),"",VLOOKUP($B2200,INDIRECT(nfl_game_result),MATCH(G$1,INDIRECT(nfl_game_result_header),0),FALSE)),"error")</f>
        <v/>
      </c>
      <c r="H2200">
        <f ca="1">IFERROR(IF(ISBLANK(VLOOKUP($B2200,INDIRECT(nfl_game_result),MATCH(H$1,INDIRECT(nfl_game_result_header),0),FALSE)),"",VLOOKUP($B2200,INDIRECT(nfl_game_result),MATCH(H$1,INDIRECT(nfl_game_result_header),0),FALSE)),"error")</f>
        <v>13</v>
      </c>
      <c r="I2200">
        <f ca="1">IFERROR(IF(ISBLANK(VLOOKUP($B2200,INDIRECT(nfl_game_result),MATCH(I$1,INDIRECT(nfl_game_result_header),0),FALSE)),"",VLOOKUP($B2200,INDIRECT(nfl_game_result),MATCH(I$1,INDIRECT(nfl_game_result_header),0),FALSE)),"error")</f>
        <v>7</v>
      </c>
      <c r="J2200" t="str">
        <f ca="1">IFERROR(IF(ISBLANK(VLOOKUP($B2200,INDIRECT(nfl_game_result),MATCH(J$1,INDIRECT(nfl_game_result_header),0),FALSE)),"",VLOOKUP($B2200,INDIRECT(nfl_game_result),MATCH(J$1,INDIRECT(nfl_game_result_header),0),FALSE)),"error")</f>
        <v>BAL</v>
      </c>
      <c r="K2200" t="str">
        <f ca="1">IFERROR(IF(ISBLANK(VLOOKUP($B2200,INDIRECT(nfl_game_result),MATCH(K$1,INDIRECT(nfl_game_result_header),0),FALSE)),"",VLOOKUP($B2200,INDIRECT(nfl_game_result),MATCH(K$1,INDIRECT(nfl_game_result_header),0),FALSE)),"error")</f>
        <v>BAL</v>
      </c>
      <c r="L2200" s="23" t="str">
        <f ca="1">IFERROR(IF(ISBLANK(VLOOKUP($B2200,INDIRECT(nfl_game_result),MATCH(L$1,INDIRECT(nfl_game_result_header),0),FALSE)),"",VLOOKUP($B2200,INDIRECT(nfl_game_result),MATCH(L$1,INDIRECT(nfl_game_result_header),0),FALSE)),"error")</f>
        <v/>
      </c>
      <c r="M2200" t="s">
        <v>14</v>
      </c>
      <c r="N2200">
        <v>-3</v>
      </c>
      <c r="O2200" t="s">
        <v>65</v>
      </c>
      <c r="P2200">
        <v>13</v>
      </c>
      <c r="Q2200" t="s">
        <v>65</v>
      </c>
      <c r="V2200" s="23" t="s">
        <v>416</v>
      </c>
      <c r="W2200">
        <f ca="1">VALUE(LEFT(C2200, 4))</f>
        <v>2016</v>
      </c>
      <c r="X2200">
        <f ca="1">VALUE(MID(C2200,6,FIND("_",C2200,6)-6))</f>
        <v>1</v>
      </c>
      <c r="Y2200">
        <f ca="1">IF(NOT(OR(ISBLANK(D2200),ISBLANK(E2200),D2200="",E2200="")),D2200-E2200,"")</f>
        <v>0</v>
      </c>
      <c r="Z2200">
        <f ca="1">IF(OR(NOT(ISNUMBER(D2200)),ISBLANK(D2200),D2200="",ISBLANK(N2200)),"",ABS(D2200-N2200))</f>
        <v>0</v>
      </c>
      <c r="AA2200">
        <f ca="1">IF(OR(ISBLANK(J2200),ISBLANK(O2200),J2200="",O2200=""),"",IF(J2200=O2200,1,0))</f>
        <v>1</v>
      </c>
      <c r="AB2200">
        <f ca="1">IF(OR(ISBLANK(K2200),ISBLANK(Q2200),K2200="",Q2200=""),"",IF(K2200=Q2200,1,0))</f>
        <v>1</v>
      </c>
      <c r="AC2200" s="23" t="str">
        <f t="shared" ca="1" si="34"/>
        <v/>
      </c>
    </row>
    <row r="2201" spans="1:29" x14ac:dyDescent="0.25">
      <c r="A2201" s="23">
        <v>2200</v>
      </c>
      <c r="B2201">
        <v>1072</v>
      </c>
      <c r="C2201" t="str">
        <f ca="1">IFERROR(VLOOKUP($B2201,INDIRECT(nfl_game_result),MATCH(C$1,INDIRECT(nfl_game_result_header),0),FALSE),"error")</f>
        <v>2016_01_CHI@HOU</v>
      </c>
      <c r="D2201">
        <f ca="1">IFERROR(IF(ISBLANK(VLOOKUP($B2201,INDIRECT(nfl_game_result),MATCH(D$1,INDIRECT(nfl_game_result_header),0),FALSE)),"",VLOOKUP($B2201,INDIRECT(nfl_game_result),MATCH(D$1,INDIRECT(nfl_game_result_header),0),FALSE)),"error")</f>
        <v>-10</v>
      </c>
      <c r="E2201">
        <f ca="1">IFERROR(IF(ISBLANK(VLOOKUP($B2201,INDIRECT(nfl_game_result),MATCH(E$1,INDIRECT(nfl_game_result_header),0),FALSE)),"",VLOOKUP($B2201,INDIRECT(nfl_game_result),MATCH(E$1,INDIRECT(nfl_game_result_header),0),FALSE)),"error")</f>
        <v>-5.5</v>
      </c>
      <c r="F2201" s="23" t="str">
        <f ca="1">IFERROR(IF(ISBLANK(VLOOKUP($B2201,INDIRECT(nfl_game_result),MATCH(F$1,INDIRECT(nfl_game_result_header),0),FALSE)),"",VLOOKUP($B2201,INDIRECT(nfl_game_result),MATCH(F$1,INDIRECT(nfl_game_result_header),0),FALSE)),"error")</f>
        <v/>
      </c>
      <c r="G2201" s="23" t="str">
        <f ca="1">IFERROR(IF(ISBLANK(VLOOKUP($B2201,INDIRECT(nfl_game_result),MATCH(G$1,INDIRECT(nfl_game_result_header),0),FALSE)),"",VLOOKUP($B2201,INDIRECT(nfl_game_result),MATCH(G$1,INDIRECT(nfl_game_result_header),0),FALSE)),"error")</f>
        <v/>
      </c>
      <c r="H2201">
        <f ca="1">IFERROR(IF(ISBLANK(VLOOKUP($B2201,INDIRECT(nfl_game_result),MATCH(H$1,INDIRECT(nfl_game_result_header),0),FALSE)),"",VLOOKUP($B2201,INDIRECT(nfl_game_result),MATCH(H$1,INDIRECT(nfl_game_result_header),0),FALSE)),"error")</f>
        <v>23</v>
      </c>
      <c r="I2201">
        <f ca="1">IFERROR(IF(ISBLANK(VLOOKUP($B2201,INDIRECT(nfl_game_result),MATCH(I$1,INDIRECT(nfl_game_result_header),0),FALSE)),"",VLOOKUP($B2201,INDIRECT(nfl_game_result),MATCH(I$1,INDIRECT(nfl_game_result_header),0),FALSE)),"error")</f>
        <v>14</v>
      </c>
      <c r="J2201" t="str">
        <f ca="1">IFERROR(IF(ISBLANK(VLOOKUP($B2201,INDIRECT(nfl_game_result),MATCH(J$1,INDIRECT(nfl_game_result_header),0),FALSE)),"",VLOOKUP($B2201,INDIRECT(nfl_game_result),MATCH(J$1,INDIRECT(nfl_game_result_header),0),FALSE)),"error")</f>
        <v>HOU</v>
      </c>
      <c r="K2201" t="str">
        <f ca="1">IFERROR(IF(ISBLANK(VLOOKUP($B2201,INDIRECT(nfl_game_result),MATCH(K$1,INDIRECT(nfl_game_result_header),0),FALSE)),"",VLOOKUP($B2201,INDIRECT(nfl_game_result),MATCH(K$1,INDIRECT(nfl_game_result_header),0),FALSE)),"error")</f>
        <v>HOU</v>
      </c>
      <c r="L2201" s="23" t="str">
        <f ca="1">IFERROR(IF(ISBLANK(VLOOKUP($B2201,INDIRECT(nfl_game_result),MATCH(L$1,INDIRECT(nfl_game_result_header),0),FALSE)),"",VLOOKUP($B2201,INDIRECT(nfl_game_result),MATCH(L$1,INDIRECT(nfl_game_result_header),0),FALSE)),"error")</f>
        <v/>
      </c>
      <c r="M2201" t="s">
        <v>14</v>
      </c>
      <c r="N2201">
        <v>-5</v>
      </c>
      <c r="O2201" t="s">
        <v>75</v>
      </c>
      <c r="P2201">
        <v>2</v>
      </c>
      <c r="Q2201" t="s">
        <v>75</v>
      </c>
      <c r="V2201" s="23" t="s">
        <v>416</v>
      </c>
      <c r="W2201">
        <f ca="1">VALUE(LEFT(C2201, 4))</f>
        <v>2016</v>
      </c>
      <c r="X2201">
        <f ca="1">VALUE(MID(C2201,6,FIND("_",C2201,6)-6))</f>
        <v>1</v>
      </c>
      <c r="Y2201">
        <f ca="1">IF(NOT(OR(ISBLANK(D2201),ISBLANK(E2201),D2201="",E2201="")),D2201-E2201,"")</f>
        <v>-4.5</v>
      </c>
      <c r="Z2201">
        <f ca="1">IF(OR(NOT(ISNUMBER(D2201)),ISBLANK(D2201),D2201="",ISBLANK(N2201)),"",ABS(D2201-N2201))</f>
        <v>5</v>
      </c>
      <c r="AA2201">
        <f ca="1">IF(OR(ISBLANK(J2201),ISBLANK(O2201),J2201="",O2201=""),"",IF(J2201=O2201,1,0))</f>
        <v>1</v>
      </c>
      <c r="AB2201">
        <f ca="1">IF(OR(ISBLANK(K2201),ISBLANK(Q2201),K2201="",Q2201=""),"",IF(K2201=Q2201,1,0))</f>
        <v>1</v>
      </c>
      <c r="AC2201" s="23" t="str">
        <f t="shared" ca="1" si="34"/>
        <v/>
      </c>
    </row>
    <row r="2202" spans="1:29" x14ac:dyDescent="0.25">
      <c r="A2202" s="23">
        <v>2201</v>
      </c>
      <c r="B2202">
        <v>1073</v>
      </c>
      <c r="C2202" t="str">
        <f ca="1">IFERROR(VLOOKUP($B2202,INDIRECT(nfl_game_result),MATCH(C$1,INDIRECT(nfl_game_result_header),0),FALSE),"error")</f>
        <v>2016_01_CLE@PHI</v>
      </c>
      <c r="D2202">
        <f ca="1">IFERROR(IF(ISBLANK(VLOOKUP($B2202,INDIRECT(nfl_game_result),MATCH(D$1,INDIRECT(nfl_game_result_header),0),FALSE)),"",VLOOKUP($B2202,INDIRECT(nfl_game_result),MATCH(D$1,INDIRECT(nfl_game_result_header),0),FALSE)),"error")</f>
        <v>-7.5</v>
      </c>
      <c r="E2202">
        <f ca="1">IFERROR(IF(ISBLANK(VLOOKUP($B2202,INDIRECT(nfl_game_result),MATCH(E$1,INDIRECT(nfl_game_result_header),0),FALSE)),"",VLOOKUP($B2202,INDIRECT(nfl_game_result),MATCH(E$1,INDIRECT(nfl_game_result_header),0),FALSE)),"error")</f>
        <v>-3.5</v>
      </c>
      <c r="F2202" s="23" t="str">
        <f ca="1">IFERROR(IF(ISBLANK(VLOOKUP($B2202,INDIRECT(nfl_game_result),MATCH(F$1,INDIRECT(nfl_game_result_header),0),FALSE)),"",VLOOKUP($B2202,INDIRECT(nfl_game_result),MATCH(F$1,INDIRECT(nfl_game_result_header),0),FALSE)),"error")</f>
        <v/>
      </c>
      <c r="G2202" s="23" t="str">
        <f ca="1">IFERROR(IF(ISBLANK(VLOOKUP($B2202,INDIRECT(nfl_game_result),MATCH(G$1,INDIRECT(nfl_game_result_header),0),FALSE)),"",VLOOKUP($B2202,INDIRECT(nfl_game_result),MATCH(G$1,INDIRECT(nfl_game_result_header),0),FALSE)),"error")</f>
        <v/>
      </c>
      <c r="H2202">
        <f ca="1">IFERROR(IF(ISBLANK(VLOOKUP($B2202,INDIRECT(nfl_game_result),MATCH(H$1,INDIRECT(nfl_game_result_header),0),FALSE)),"",VLOOKUP($B2202,INDIRECT(nfl_game_result),MATCH(H$1,INDIRECT(nfl_game_result_header),0),FALSE)),"error")</f>
        <v>29</v>
      </c>
      <c r="I2202">
        <f ca="1">IFERROR(IF(ISBLANK(VLOOKUP($B2202,INDIRECT(nfl_game_result),MATCH(I$1,INDIRECT(nfl_game_result_header),0),FALSE)),"",VLOOKUP($B2202,INDIRECT(nfl_game_result),MATCH(I$1,INDIRECT(nfl_game_result_header),0),FALSE)),"error")</f>
        <v>10</v>
      </c>
      <c r="J2202" t="str">
        <f ca="1">IFERROR(IF(ISBLANK(VLOOKUP($B2202,INDIRECT(nfl_game_result),MATCH(J$1,INDIRECT(nfl_game_result_header),0),FALSE)),"",VLOOKUP($B2202,INDIRECT(nfl_game_result),MATCH(J$1,INDIRECT(nfl_game_result_header),0),FALSE)),"error")</f>
        <v>PHI</v>
      </c>
      <c r="K2202" t="str">
        <f ca="1">IFERROR(IF(ISBLANK(VLOOKUP($B2202,INDIRECT(nfl_game_result),MATCH(K$1,INDIRECT(nfl_game_result_header),0),FALSE)),"",VLOOKUP($B2202,INDIRECT(nfl_game_result),MATCH(K$1,INDIRECT(nfl_game_result_header),0),FALSE)),"error")</f>
        <v>PHI</v>
      </c>
      <c r="L2202" s="23" t="str">
        <f ca="1">IFERROR(IF(ISBLANK(VLOOKUP($B2202,INDIRECT(nfl_game_result),MATCH(L$1,INDIRECT(nfl_game_result_header),0),FALSE)),"",VLOOKUP($B2202,INDIRECT(nfl_game_result),MATCH(L$1,INDIRECT(nfl_game_result_header),0),FALSE)),"error")</f>
        <v/>
      </c>
      <c r="M2202" t="s">
        <v>14</v>
      </c>
      <c r="N2202">
        <v>-3</v>
      </c>
      <c r="O2202" t="s">
        <v>70</v>
      </c>
      <c r="P2202">
        <v>10</v>
      </c>
      <c r="Q2202" t="s">
        <v>70</v>
      </c>
      <c r="V2202" s="23" t="s">
        <v>416</v>
      </c>
      <c r="W2202">
        <f ca="1">VALUE(LEFT(C2202, 4))</f>
        <v>2016</v>
      </c>
      <c r="X2202">
        <f ca="1">VALUE(MID(C2202,6,FIND("_",C2202,6)-6))</f>
        <v>1</v>
      </c>
      <c r="Y2202">
        <f ca="1">IF(NOT(OR(ISBLANK(D2202),ISBLANK(E2202),D2202="",E2202="")),D2202-E2202,"")</f>
        <v>-4</v>
      </c>
      <c r="Z2202">
        <f ca="1">IF(OR(NOT(ISNUMBER(D2202)),ISBLANK(D2202),D2202="",ISBLANK(N2202)),"",ABS(D2202-N2202))</f>
        <v>4.5</v>
      </c>
      <c r="AA2202">
        <f ca="1">IF(OR(ISBLANK(J2202),ISBLANK(O2202),J2202="",O2202=""),"",IF(J2202=O2202,1,0))</f>
        <v>0</v>
      </c>
      <c r="AB2202">
        <f ca="1">IF(OR(ISBLANK(K2202),ISBLANK(Q2202),K2202="",Q2202=""),"",IF(K2202=Q2202,1,0))</f>
        <v>0</v>
      </c>
      <c r="AC2202" s="23" t="str">
        <f t="shared" ca="1" si="34"/>
        <v/>
      </c>
    </row>
    <row r="2203" spans="1:29" x14ac:dyDescent="0.25">
      <c r="A2203" s="23">
        <v>2202</v>
      </c>
      <c r="B2203">
        <v>1074</v>
      </c>
      <c r="C2203" t="str">
        <f ca="1">IFERROR(VLOOKUP($B2203,INDIRECT(nfl_game_result),MATCH(C$1,INDIRECT(nfl_game_result_header),0),FALSE),"error")</f>
        <v>2016_01_TBY@ATL</v>
      </c>
      <c r="D2203">
        <f ca="1">IFERROR(IF(ISBLANK(VLOOKUP($B2203,INDIRECT(nfl_game_result),MATCH(D$1,INDIRECT(nfl_game_result_header),0),FALSE)),"",VLOOKUP($B2203,INDIRECT(nfl_game_result),MATCH(D$1,INDIRECT(nfl_game_result_header),0),FALSE)),"error")</f>
        <v>-3</v>
      </c>
      <c r="E2203">
        <f ca="1">IFERROR(IF(ISBLANK(VLOOKUP($B2203,INDIRECT(nfl_game_result),MATCH(E$1,INDIRECT(nfl_game_result_header),0),FALSE)),"",VLOOKUP($B2203,INDIRECT(nfl_game_result),MATCH(E$1,INDIRECT(nfl_game_result_header),0),FALSE)),"error")</f>
        <v>-2.5</v>
      </c>
      <c r="F2203" s="23" t="str">
        <f ca="1">IFERROR(IF(ISBLANK(VLOOKUP($B2203,INDIRECT(nfl_game_result),MATCH(F$1,INDIRECT(nfl_game_result_header),0),FALSE)),"",VLOOKUP($B2203,INDIRECT(nfl_game_result),MATCH(F$1,INDIRECT(nfl_game_result_header),0),FALSE)),"error")</f>
        <v/>
      </c>
      <c r="G2203" s="23" t="str">
        <f ca="1">IFERROR(IF(ISBLANK(VLOOKUP($B2203,INDIRECT(nfl_game_result),MATCH(G$1,INDIRECT(nfl_game_result_header),0),FALSE)),"",VLOOKUP($B2203,INDIRECT(nfl_game_result),MATCH(G$1,INDIRECT(nfl_game_result_header),0),FALSE)),"error")</f>
        <v/>
      </c>
      <c r="H2203">
        <f ca="1">IFERROR(IF(ISBLANK(VLOOKUP($B2203,INDIRECT(nfl_game_result),MATCH(H$1,INDIRECT(nfl_game_result_header),0),FALSE)),"",VLOOKUP($B2203,INDIRECT(nfl_game_result),MATCH(H$1,INDIRECT(nfl_game_result_header),0),FALSE)),"error")</f>
        <v>24</v>
      </c>
      <c r="I2203">
        <f ca="1">IFERROR(IF(ISBLANK(VLOOKUP($B2203,INDIRECT(nfl_game_result),MATCH(I$1,INDIRECT(nfl_game_result_header),0),FALSE)),"",VLOOKUP($B2203,INDIRECT(nfl_game_result),MATCH(I$1,INDIRECT(nfl_game_result_header),0),FALSE)),"error")</f>
        <v>31</v>
      </c>
      <c r="J2203" t="str">
        <f ca="1">IFERROR(IF(ISBLANK(VLOOKUP($B2203,INDIRECT(nfl_game_result),MATCH(J$1,INDIRECT(nfl_game_result_header),0),FALSE)),"",VLOOKUP($B2203,INDIRECT(nfl_game_result),MATCH(J$1,INDIRECT(nfl_game_result_header),0),FALSE)),"error")</f>
        <v>TBY</v>
      </c>
      <c r="K2203" t="str">
        <f ca="1">IFERROR(IF(ISBLANK(VLOOKUP($B2203,INDIRECT(nfl_game_result),MATCH(K$1,INDIRECT(nfl_game_result_header),0),FALSE)),"",VLOOKUP($B2203,INDIRECT(nfl_game_result),MATCH(K$1,INDIRECT(nfl_game_result_header),0),FALSE)),"error")</f>
        <v>TBY</v>
      </c>
      <c r="L2203" s="23" t="str">
        <f ca="1">IFERROR(IF(ISBLANK(VLOOKUP($B2203,INDIRECT(nfl_game_result),MATCH(L$1,INDIRECT(nfl_game_result_header),0),FALSE)),"",VLOOKUP($B2203,INDIRECT(nfl_game_result),MATCH(L$1,INDIRECT(nfl_game_result_header),0),FALSE)),"error")</f>
        <v/>
      </c>
      <c r="M2203" t="s">
        <v>14</v>
      </c>
      <c r="N2203">
        <v>-3</v>
      </c>
      <c r="O2203" t="s">
        <v>20</v>
      </c>
      <c r="P2203">
        <v>3</v>
      </c>
      <c r="Q2203" t="s">
        <v>20</v>
      </c>
      <c r="V2203" s="23" t="s">
        <v>416</v>
      </c>
      <c r="W2203">
        <f ca="1">VALUE(LEFT(C2203, 4))</f>
        <v>2016</v>
      </c>
      <c r="X2203">
        <f ca="1">VALUE(MID(C2203,6,FIND("_",C2203,6)-6))</f>
        <v>1</v>
      </c>
      <c r="Y2203">
        <f ca="1">IF(NOT(OR(ISBLANK(D2203),ISBLANK(E2203),D2203="",E2203="")),D2203-E2203,"")</f>
        <v>-0.5</v>
      </c>
      <c r="Z2203">
        <f ca="1">IF(OR(NOT(ISNUMBER(D2203)),ISBLANK(D2203),D2203="",ISBLANK(N2203)),"",ABS(D2203-N2203))</f>
        <v>0</v>
      </c>
      <c r="AA2203">
        <f ca="1">IF(OR(ISBLANK(J2203),ISBLANK(O2203),J2203="",O2203=""),"",IF(J2203=O2203,1,0))</f>
        <v>0</v>
      </c>
      <c r="AB2203">
        <f ca="1">IF(OR(ISBLANK(K2203),ISBLANK(Q2203),K2203="",Q2203=""),"",IF(K2203=Q2203,1,0))</f>
        <v>0</v>
      </c>
      <c r="AC2203" s="23" t="str">
        <f t="shared" ca="1" si="34"/>
        <v/>
      </c>
    </row>
    <row r="2204" spans="1:29" x14ac:dyDescent="0.25">
      <c r="A2204" s="23">
        <v>2203</v>
      </c>
      <c r="B2204">
        <v>1075</v>
      </c>
      <c r="C2204" t="str">
        <f ca="1">IFERROR(VLOOKUP($B2204,INDIRECT(nfl_game_result),MATCH(C$1,INDIRECT(nfl_game_result_header),0),FALSE),"error")</f>
        <v>2016_01_MIN@TEN</v>
      </c>
      <c r="D2204">
        <f ca="1">IFERROR(IF(ISBLANK(VLOOKUP($B2204,INDIRECT(nfl_game_result),MATCH(D$1,INDIRECT(nfl_game_result_header),0),FALSE)),"",VLOOKUP($B2204,INDIRECT(nfl_game_result),MATCH(D$1,INDIRECT(nfl_game_result_header),0),FALSE)),"error")</f>
        <v>3</v>
      </c>
      <c r="E2204">
        <f ca="1">IFERROR(IF(ISBLANK(VLOOKUP($B2204,INDIRECT(nfl_game_result),MATCH(E$1,INDIRECT(nfl_game_result_header),0),FALSE)),"",VLOOKUP($B2204,INDIRECT(nfl_game_result),MATCH(E$1,INDIRECT(nfl_game_result_header),0),FALSE)),"error")</f>
        <v>2.5</v>
      </c>
      <c r="F2204" s="23" t="str">
        <f ca="1">IFERROR(IF(ISBLANK(VLOOKUP($B2204,INDIRECT(nfl_game_result),MATCH(F$1,INDIRECT(nfl_game_result_header),0),FALSE)),"",VLOOKUP($B2204,INDIRECT(nfl_game_result),MATCH(F$1,INDIRECT(nfl_game_result_header),0),FALSE)),"error")</f>
        <v/>
      </c>
      <c r="G2204" s="23" t="str">
        <f ca="1">IFERROR(IF(ISBLANK(VLOOKUP($B2204,INDIRECT(nfl_game_result),MATCH(G$1,INDIRECT(nfl_game_result_header),0),FALSE)),"",VLOOKUP($B2204,INDIRECT(nfl_game_result),MATCH(G$1,INDIRECT(nfl_game_result_header),0),FALSE)),"error")</f>
        <v/>
      </c>
      <c r="H2204">
        <f ca="1">IFERROR(IF(ISBLANK(VLOOKUP($B2204,INDIRECT(nfl_game_result),MATCH(H$1,INDIRECT(nfl_game_result_header),0),FALSE)),"",VLOOKUP($B2204,INDIRECT(nfl_game_result),MATCH(H$1,INDIRECT(nfl_game_result_header),0),FALSE)),"error")</f>
        <v>16</v>
      </c>
      <c r="I2204">
        <f ca="1">IFERROR(IF(ISBLANK(VLOOKUP($B2204,INDIRECT(nfl_game_result),MATCH(I$1,INDIRECT(nfl_game_result_header),0),FALSE)),"",VLOOKUP($B2204,INDIRECT(nfl_game_result),MATCH(I$1,INDIRECT(nfl_game_result_header),0),FALSE)),"error")</f>
        <v>25</v>
      </c>
      <c r="J2204" t="str">
        <f ca="1">IFERROR(IF(ISBLANK(VLOOKUP($B2204,INDIRECT(nfl_game_result),MATCH(J$1,INDIRECT(nfl_game_result_header),0),FALSE)),"",VLOOKUP($B2204,INDIRECT(nfl_game_result),MATCH(J$1,INDIRECT(nfl_game_result_header),0),FALSE)),"error")</f>
        <v>MIN</v>
      </c>
      <c r="K2204" t="str">
        <f ca="1">IFERROR(IF(ISBLANK(VLOOKUP($B2204,INDIRECT(nfl_game_result),MATCH(K$1,INDIRECT(nfl_game_result_header),0),FALSE)),"",VLOOKUP($B2204,INDIRECT(nfl_game_result),MATCH(K$1,INDIRECT(nfl_game_result_header),0),FALSE)),"error")</f>
        <v>MIN</v>
      </c>
      <c r="L2204" s="23" t="str">
        <f ca="1">IFERROR(IF(ISBLANK(VLOOKUP($B2204,INDIRECT(nfl_game_result),MATCH(L$1,INDIRECT(nfl_game_result_header),0),FALSE)),"",VLOOKUP($B2204,INDIRECT(nfl_game_result),MATCH(L$1,INDIRECT(nfl_game_result_header),0),FALSE)),"error")</f>
        <v/>
      </c>
      <c r="M2204" t="s">
        <v>14</v>
      </c>
      <c r="N2204">
        <v>0</v>
      </c>
      <c r="O2204" t="s">
        <v>93</v>
      </c>
      <c r="P2204">
        <v>6</v>
      </c>
      <c r="Q2204" t="s">
        <v>93</v>
      </c>
      <c r="V2204" s="23" t="s">
        <v>416</v>
      </c>
      <c r="W2204">
        <f ca="1">VALUE(LEFT(C2204, 4))</f>
        <v>2016</v>
      </c>
      <c r="X2204">
        <f ca="1">VALUE(MID(C2204,6,FIND("_",C2204,6)-6))</f>
        <v>1</v>
      </c>
      <c r="Y2204">
        <f ca="1">IF(NOT(OR(ISBLANK(D2204),ISBLANK(E2204),D2204="",E2204="")),D2204-E2204,"")</f>
        <v>0.5</v>
      </c>
      <c r="Z2204">
        <f ca="1">IF(OR(NOT(ISNUMBER(D2204)),ISBLANK(D2204),D2204="",ISBLANK(N2204)),"",ABS(D2204-N2204))</f>
        <v>3</v>
      </c>
      <c r="AA2204">
        <f ca="1">IF(OR(ISBLANK(J2204),ISBLANK(O2204),J2204="",O2204=""),"",IF(J2204=O2204,1,0))</f>
        <v>0</v>
      </c>
      <c r="AB2204">
        <f ca="1">IF(OR(ISBLANK(K2204),ISBLANK(Q2204),K2204="",Q2204=""),"",IF(K2204=Q2204,1,0))</f>
        <v>0</v>
      </c>
      <c r="AC2204" s="23" t="str">
        <f t="shared" ca="1" si="34"/>
        <v/>
      </c>
    </row>
    <row r="2205" spans="1:29" x14ac:dyDescent="0.25">
      <c r="A2205" s="23">
        <v>2204</v>
      </c>
      <c r="B2205">
        <v>1076</v>
      </c>
      <c r="C2205" t="str">
        <f ca="1">IFERROR(VLOOKUP($B2205,INDIRECT(nfl_game_result),MATCH(C$1,INDIRECT(nfl_game_result_header),0),FALSE),"error")</f>
        <v>2016_01_CIN@NYJ</v>
      </c>
      <c r="D2205">
        <f ca="1">IFERROR(IF(ISBLANK(VLOOKUP($B2205,INDIRECT(nfl_game_result),MATCH(D$1,INDIRECT(nfl_game_result_header),0),FALSE)),"",VLOOKUP($B2205,INDIRECT(nfl_game_result),MATCH(D$1,INDIRECT(nfl_game_result_header),0),FALSE)),"error")</f>
        <v>0</v>
      </c>
      <c r="E2205">
        <f ca="1">IFERROR(IF(ISBLANK(VLOOKUP($B2205,INDIRECT(nfl_game_result),MATCH(E$1,INDIRECT(nfl_game_result_header),0),FALSE)),"",VLOOKUP($B2205,INDIRECT(nfl_game_result),MATCH(E$1,INDIRECT(nfl_game_result_header),0),FALSE)),"error")</f>
        <v>1</v>
      </c>
      <c r="F2205" s="23" t="str">
        <f ca="1">IFERROR(IF(ISBLANK(VLOOKUP($B2205,INDIRECT(nfl_game_result),MATCH(F$1,INDIRECT(nfl_game_result_header),0),FALSE)),"",VLOOKUP($B2205,INDIRECT(nfl_game_result),MATCH(F$1,INDIRECT(nfl_game_result_header),0),FALSE)),"error")</f>
        <v/>
      </c>
      <c r="G2205" s="23" t="str">
        <f ca="1">IFERROR(IF(ISBLANK(VLOOKUP($B2205,INDIRECT(nfl_game_result),MATCH(G$1,INDIRECT(nfl_game_result_header),0),FALSE)),"",VLOOKUP($B2205,INDIRECT(nfl_game_result),MATCH(G$1,INDIRECT(nfl_game_result_header),0),FALSE)),"error")</f>
        <v/>
      </c>
      <c r="H2205">
        <f ca="1">IFERROR(IF(ISBLANK(VLOOKUP($B2205,INDIRECT(nfl_game_result),MATCH(H$1,INDIRECT(nfl_game_result_header),0),FALSE)),"",VLOOKUP($B2205,INDIRECT(nfl_game_result),MATCH(H$1,INDIRECT(nfl_game_result_header),0),FALSE)),"error")</f>
        <v>22</v>
      </c>
      <c r="I2205">
        <f ca="1">IFERROR(IF(ISBLANK(VLOOKUP($B2205,INDIRECT(nfl_game_result),MATCH(I$1,INDIRECT(nfl_game_result_header),0),FALSE)),"",VLOOKUP($B2205,INDIRECT(nfl_game_result),MATCH(I$1,INDIRECT(nfl_game_result_header),0),FALSE)),"error")</f>
        <v>23</v>
      </c>
      <c r="J2205" t="str">
        <f ca="1">IFERROR(IF(ISBLANK(VLOOKUP($B2205,INDIRECT(nfl_game_result),MATCH(J$1,INDIRECT(nfl_game_result_header),0),FALSE)),"",VLOOKUP($B2205,INDIRECT(nfl_game_result),MATCH(J$1,INDIRECT(nfl_game_result_header),0),FALSE)),"error")</f>
        <v>na</v>
      </c>
      <c r="K2205" t="str">
        <f ca="1">IFERROR(IF(ISBLANK(VLOOKUP($B2205,INDIRECT(nfl_game_result),MATCH(K$1,INDIRECT(nfl_game_result_header),0),FALSE)),"",VLOOKUP($B2205,INDIRECT(nfl_game_result),MATCH(K$1,INDIRECT(nfl_game_result_header),0),FALSE)),"error")</f>
        <v>CIN</v>
      </c>
      <c r="L2205" s="23" t="str">
        <f ca="1">IFERROR(IF(ISBLANK(VLOOKUP($B2205,INDIRECT(nfl_game_result),MATCH(L$1,INDIRECT(nfl_game_result_header),0),FALSE)),"",VLOOKUP($B2205,INDIRECT(nfl_game_result),MATCH(L$1,INDIRECT(nfl_game_result_header),0),FALSE)),"error")</f>
        <v/>
      </c>
      <c r="M2205" t="s">
        <v>14</v>
      </c>
      <c r="N2205">
        <v>-2.5</v>
      </c>
      <c r="O2205" t="s">
        <v>84</v>
      </c>
      <c r="P2205">
        <v>7</v>
      </c>
      <c r="Q2205" t="s">
        <v>84</v>
      </c>
      <c r="V2205" s="23" t="s">
        <v>416</v>
      </c>
      <c r="W2205">
        <f ca="1">VALUE(LEFT(C2205, 4))</f>
        <v>2016</v>
      </c>
      <c r="X2205">
        <f ca="1">VALUE(MID(C2205,6,FIND("_",C2205,6)-6))</f>
        <v>1</v>
      </c>
      <c r="Y2205">
        <f ca="1">IF(NOT(OR(ISBLANK(D2205),ISBLANK(E2205),D2205="",E2205="")),D2205-E2205,"")</f>
        <v>-1</v>
      </c>
      <c r="Z2205">
        <f ca="1">IF(OR(NOT(ISNUMBER(D2205)),ISBLANK(D2205),D2205="",ISBLANK(N2205)),"",ABS(D2205-N2205))</f>
        <v>2.5</v>
      </c>
      <c r="AA2205">
        <f ca="1">IF(OR(ISBLANK(J2205),ISBLANK(O2205),J2205="",O2205=""),"",IF(J2205=O2205,1,0))</f>
        <v>0</v>
      </c>
      <c r="AB2205">
        <f ca="1">IF(OR(ISBLANK(K2205),ISBLANK(Q2205),K2205="",Q2205=""),"",IF(K2205=Q2205,1,0))</f>
        <v>0</v>
      </c>
      <c r="AC2205" s="23" t="str">
        <f t="shared" ca="1" si="34"/>
        <v/>
      </c>
    </row>
    <row r="2206" spans="1:29" x14ac:dyDescent="0.25">
      <c r="A2206" s="23">
        <v>2205</v>
      </c>
      <c r="B2206">
        <v>1077</v>
      </c>
      <c r="C2206" t="str">
        <f ca="1">IFERROR(VLOOKUP($B2206,INDIRECT(nfl_game_result),MATCH(C$1,INDIRECT(nfl_game_result_header),0),FALSE),"error")</f>
        <v>2016_01_OAK@NOR</v>
      </c>
      <c r="D2206">
        <f ca="1">IFERROR(IF(ISBLANK(VLOOKUP($B2206,INDIRECT(nfl_game_result),MATCH(D$1,INDIRECT(nfl_game_result_header),0),FALSE)),"",VLOOKUP($B2206,INDIRECT(nfl_game_result),MATCH(D$1,INDIRECT(nfl_game_result_header),0),FALSE)),"error")</f>
        <v>0</v>
      </c>
      <c r="E2206">
        <f ca="1">IFERROR(IF(ISBLANK(VLOOKUP($B2206,INDIRECT(nfl_game_result),MATCH(E$1,INDIRECT(nfl_game_result_header),0),FALSE)),"",VLOOKUP($B2206,INDIRECT(nfl_game_result),MATCH(E$1,INDIRECT(nfl_game_result_header),0),FALSE)),"error")</f>
        <v>-3</v>
      </c>
      <c r="F2206" s="23" t="str">
        <f ca="1">IFERROR(IF(ISBLANK(VLOOKUP($B2206,INDIRECT(nfl_game_result),MATCH(F$1,INDIRECT(nfl_game_result_header),0),FALSE)),"",VLOOKUP($B2206,INDIRECT(nfl_game_result),MATCH(F$1,INDIRECT(nfl_game_result_header),0),FALSE)),"error")</f>
        <v/>
      </c>
      <c r="G2206" s="23" t="str">
        <f ca="1">IFERROR(IF(ISBLANK(VLOOKUP($B2206,INDIRECT(nfl_game_result),MATCH(G$1,INDIRECT(nfl_game_result_header),0),FALSE)),"",VLOOKUP($B2206,INDIRECT(nfl_game_result),MATCH(G$1,INDIRECT(nfl_game_result_header),0),FALSE)),"error")</f>
        <v/>
      </c>
      <c r="H2206">
        <f ca="1">IFERROR(IF(ISBLANK(VLOOKUP($B2206,INDIRECT(nfl_game_result),MATCH(H$1,INDIRECT(nfl_game_result_header),0),FALSE)),"",VLOOKUP($B2206,INDIRECT(nfl_game_result),MATCH(H$1,INDIRECT(nfl_game_result_header),0),FALSE)),"error")</f>
        <v>34</v>
      </c>
      <c r="I2206">
        <f ca="1">IFERROR(IF(ISBLANK(VLOOKUP($B2206,INDIRECT(nfl_game_result),MATCH(I$1,INDIRECT(nfl_game_result_header),0),FALSE)),"",VLOOKUP($B2206,INDIRECT(nfl_game_result),MATCH(I$1,INDIRECT(nfl_game_result_header),0),FALSE)),"error")</f>
        <v>35</v>
      </c>
      <c r="J2206" t="str">
        <f ca="1">IFERROR(IF(ISBLANK(VLOOKUP($B2206,INDIRECT(nfl_game_result),MATCH(J$1,INDIRECT(nfl_game_result_header),0),FALSE)),"",VLOOKUP($B2206,INDIRECT(nfl_game_result),MATCH(J$1,INDIRECT(nfl_game_result_header),0),FALSE)),"error")</f>
        <v>OAK</v>
      </c>
      <c r="K2206" t="str">
        <f ca="1">IFERROR(IF(ISBLANK(VLOOKUP($B2206,INDIRECT(nfl_game_result),MATCH(K$1,INDIRECT(nfl_game_result_header),0),FALSE)),"",VLOOKUP($B2206,INDIRECT(nfl_game_result),MATCH(K$1,INDIRECT(nfl_game_result_header),0),FALSE)),"error")</f>
        <v>OAK</v>
      </c>
      <c r="L2206" s="23" t="str">
        <f ca="1">IFERROR(IF(ISBLANK(VLOOKUP($B2206,INDIRECT(nfl_game_result),MATCH(L$1,INDIRECT(nfl_game_result_header),0),FALSE)),"",VLOOKUP($B2206,INDIRECT(nfl_game_result),MATCH(L$1,INDIRECT(nfl_game_result_header),0),FALSE)),"error")</f>
        <v/>
      </c>
      <c r="M2206" t="s">
        <v>14</v>
      </c>
      <c r="N2206">
        <v>-3</v>
      </c>
      <c r="O2206" t="s">
        <v>335</v>
      </c>
      <c r="P2206">
        <v>9</v>
      </c>
      <c r="Q2206" t="s">
        <v>335</v>
      </c>
      <c r="V2206" s="23" t="s">
        <v>416</v>
      </c>
      <c r="W2206">
        <f ca="1">VALUE(LEFT(C2206, 4))</f>
        <v>2016</v>
      </c>
      <c r="X2206">
        <f ca="1">VALUE(MID(C2206,6,FIND("_",C2206,6)-6))</f>
        <v>1</v>
      </c>
      <c r="Y2206">
        <f ca="1">IF(NOT(OR(ISBLANK(D2206),ISBLANK(E2206),D2206="",E2206="")),D2206-E2206,"")</f>
        <v>3</v>
      </c>
      <c r="Z2206">
        <f ca="1">IF(OR(NOT(ISNUMBER(D2206)),ISBLANK(D2206),D2206="",ISBLANK(N2206)),"",ABS(D2206-N2206))</f>
        <v>3</v>
      </c>
      <c r="AA2206">
        <f ca="1">IF(OR(ISBLANK(J2206),ISBLANK(O2206),J2206="",O2206=""),"",IF(J2206=O2206,1,0))</f>
        <v>0</v>
      </c>
      <c r="AB2206">
        <f ca="1">IF(OR(ISBLANK(K2206),ISBLANK(Q2206),K2206="",Q2206=""),"",IF(K2206=Q2206,1,0))</f>
        <v>0</v>
      </c>
      <c r="AC2206" s="23" t="str">
        <f t="shared" ca="1" si="34"/>
        <v/>
      </c>
    </row>
    <row r="2207" spans="1:29" x14ac:dyDescent="0.25">
      <c r="A2207" s="23">
        <v>2206</v>
      </c>
      <c r="B2207">
        <v>1078</v>
      </c>
      <c r="C2207" t="str">
        <f ca="1">IFERROR(VLOOKUP($B2207,INDIRECT(nfl_game_result),MATCH(C$1,INDIRECT(nfl_game_result_header),0),FALSE),"error")</f>
        <v>2016_01_SD@KCY</v>
      </c>
      <c r="D2207">
        <f ca="1">IFERROR(IF(ISBLANK(VLOOKUP($B2207,INDIRECT(nfl_game_result),MATCH(D$1,INDIRECT(nfl_game_result_header),0),FALSE)),"",VLOOKUP($B2207,INDIRECT(nfl_game_result),MATCH(D$1,INDIRECT(nfl_game_result_header),0),FALSE)),"error")</f>
        <v>-7.5</v>
      </c>
      <c r="E2207">
        <f ca="1">IFERROR(IF(ISBLANK(VLOOKUP($B2207,INDIRECT(nfl_game_result),MATCH(E$1,INDIRECT(nfl_game_result_header),0),FALSE)),"",VLOOKUP($B2207,INDIRECT(nfl_game_result),MATCH(E$1,INDIRECT(nfl_game_result_header),0),FALSE)),"error")</f>
        <v>-6.5</v>
      </c>
      <c r="F2207" s="23" t="str">
        <f ca="1">IFERROR(IF(ISBLANK(VLOOKUP($B2207,INDIRECT(nfl_game_result),MATCH(F$1,INDIRECT(nfl_game_result_header),0),FALSE)),"",VLOOKUP($B2207,INDIRECT(nfl_game_result),MATCH(F$1,INDIRECT(nfl_game_result_header),0),FALSE)),"error")</f>
        <v/>
      </c>
      <c r="G2207" s="23" t="str">
        <f ca="1">IFERROR(IF(ISBLANK(VLOOKUP($B2207,INDIRECT(nfl_game_result),MATCH(G$1,INDIRECT(nfl_game_result_header),0),FALSE)),"",VLOOKUP($B2207,INDIRECT(nfl_game_result),MATCH(G$1,INDIRECT(nfl_game_result_header),0),FALSE)),"error")</f>
        <v/>
      </c>
      <c r="H2207">
        <f ca="1">IFERROR(IF(ISBLANK(VLOOKUP($B2207,INDIRECT(nfl_game_result),MATCH(H$1,INDIRECT(nfl_game_result_header),0),FALSE)),"",VLOOKUP($B2207,INDIRECT(nfl_game_result),MATCH(H$1,INDIRECT(nfl_game_result_header),0),FALSE)),"error")</f>
        <v>33</v>
      </c>
      <c r="I2207">
        <f ca="1">IFERROR(IF(ISBLANK(VLOOKUP($B2207,INDIRECT(nfl_game_result),MATCH(I$1,INDIRECT(nfl_game_result_header),0),FALSE)),"",VLOOKUP($B2207,INDIRECT(nfl_game_result),MATCH(I$1,INDIRECT(nfl_game_result_header),0),FALSE)),"error")</f>
        <v>27</v>
      </c>
      <c r="J2207" t="str">
        <f ca="1">IFERROR(IF(ISBLANK(VLOOKUP($B2207,INDIRECT(nfl_game_result),MATCH(J$1,INDIRECT(nfl_game_result_header),0),FALSE)),"",VLOOKUP($B2207,INDIRECT(nfl_game_result),MATCH(J$1,INDIRECT(nfl_game_result_header),0),FALSE)),"error")</f>
        <v>SD</v>
      </c>
      <c r="K2207" t="str">
        <f ca="1">IFERROR(IF(ISBLANK(VLOOKUP($B2207,INDIRECT(nfl_game_result),MATCH(K$1,INDIRECT(nfl_game_result_header),0),FALSE)),"",VLOOKUP($B2207,INDIRECT(nfl_game_result),MATCH(K$1,INDIRECT(nfl_game_result_header),0),FALSE)),"error")</f>
        <v>KCY</v>
      </c>
      <c r="L2207" s="23" t="str">
        <f ca="1">IFERROR(IF(ISBLANK(VLOOKUP($B2207,INDIRECT(nfl_game_result),MATCH(L$1,INDIRECT(nfl_game_result_header),0),FALSE)),"",VLOOKUP($B2207,INDIRECT(nfl_game_result),MATCH(L$1,INDIRECT(nfl_game_result_header),0),FALSE)),"error")</f>
        <v/>
      </c>
      <c r="M2207" t="s">
        <v>14</v>
      </c>
      <c r="N2207">
        <v>-4</v>
      </c>
      <c r="O2207" t="s">
        <v>331</v>
      </c>
      <c r="P2207">
        <v>11</v>
      </c>
      <c r="Q2207" t="s">
        <v>331</v>
      </c>
      <c r="V2207" s="23" t="s">
        <v>416</v>
      </c>
      <c r="W2207">
        <f ca="1">VALUE(LEFT(C2207, 4))</f>
        <v>2016</v>
      </c>
      <c r="X2207">
        <f ca="1">VALUE(MID(C2207,6,FIND("_",C2207,6)-6))</f>
        <v>1</v>
      </c>
      <c r="Y2207">
        <f ca="1">IF(NOT(OR(ISBLANK(D2207),ISBLANK(E2207),D2207="",E2207="")),D2207-E2207,"")</f>
        <v>-1</v>
      </c>
      <c r="Z2207">
        <f ca="1">IF(OR(NOT(ISNUMBER(D2207)),ISBLANK(D2207),D2207="",ISBLANK(N2207)),"",ABS(D2207-N2207))</f>
        <v>3.5</v>
      </c>
      <c r="AA2207">
        <f ca="1">IF(OR(ISBLANK(J2207),ISBLANK(O2207),J2207="",O2207=""),"",IF(J2207=O2207,1,0))</f>
        <v>0</v>
      </c>
      <c r="AB2207">
        <f ca="1">IF(OR(ISBLANK(K2207),ISBLANK(Q2207),K2207="",Q2207=""),"",IF(K2207=Q2207,1,0))</f>
        <v>1</v>
      </c>
      <c r="AC2207" s="23" t="str">
        <f t="shared" ca="1" si="34"/>
        <v/>
      </c>
    </row>
    <row r="2208" spans="1:29" x14ac:dyDescent="0.25">
      <c r="A2208" s="23">
        <v>2207</v>
      </c>
      <c r="B2208">
        <v>1079</v>
      </c>
      <c r="C2208" t="str">
        <f ca="1">IFERROR(VLOOKUP($B2208,INDIRECT(nfl_game_result),MATCH(C$1,INDIRECT(nfl_game_result_header),0),FALSE),"error")</f>
        <v>2016_01_MIA@SEA</v>
      </c>
      <c r="D2208">
        <f ca="1">IFERROR(IF(ISBLANK(VLOOKUP($B2208,INDIRECT(nfl_game_result),MATCH(D$1,INDIRECT(nfl_game_result_header),0),FALSE)),"",VLOOKUP($B2208,INDIRECT(nfl_game_result),MATCH(D$1,INDIRECT(nfl_game_result_header),0),FALSE)),"error")</f>
        <v>-7.5</v>
      </c>
      <c r="E2208">
        <f ca="1">IFERROR(IF(ISBLANK(VLOOKUP($B2208,INDIRECT(nfl_game_result),MATCH(E$1,INDIRECT(nfl_game_result_header),0),FALSE)),"",VLOOKUP($B2208,INDIRECT(nfl_game_result),MATCH(E$1,INDIRECT(nfl_game_result_header),0),FALSE)),"error")</f>
        <v>-10.5</v>
      </c>
      <c r="F2208" s="23" t="str">
        <f ca="1">IFERROR(IF(ISBLANK(VLOOKUP($B2208,INDIRECT(nfl_game_result),MATCH(F$1,INDIRECT(nfl_game_result_header),0),FALSE)),"",VLOOKUP($B2208,INDIRECT(nfl_game_result),MATCH(F$1,INDIRECT(nfl_game_result_header),0),FALSE)),"error")</f>
        <v/>
      </c>
      <c r="G2208" s="23" t="str">
        <f ca="1">IFERROR(IF(ISBLANK(VLOOKUP($B2208,INDIRECT(nfl_game_result),MATCH(G$1,INDIRECT(nfl_game_result_header),0),FALSE)),"",VLOOKUP($B2208,INDIRECT(nfl_game_result),MATCH(G$1,INDIRECT(nfl_game_result_header),0),FALSE)),"error")</f>
        <v/>
      </c>
      <c r="H2208">
        <f ca="1">IFERROR(IF(ISBLANK(VLOOKUP($B2208,INDIRECT(nfl_game_result),MATCH(H$1,INDIRECT(nfl_game_result_header),0),FALSE)),"",VLOOKUP($B2208,INDIRECT(nfl_game_result),MATCH(H$1,INDIRECT(nfl_game_result_header),0),FALSE)),"error")</f>
        <v>12</v>
      </c>
      <c r="I2208">
        <f ca="1">IFERROR(IF(ISBLANK(VLOOKUP($B2208,INDIRECT(nfl_game_result),MATCH(I$1,INDIRECT(nfl_game_result_header),0),FALSE)),"",VLOOKUP($B2208,INDIRECT(nfl_game_result),MATCH(I$1,INDIRECT(nfl_game_result_header),0),FALSE)),"error")</f>
        <v>10</v>
      </c>
      <c r="J2208" t="str">
        <f ca="1">IFERROR(IF(ISBLANK(VLOOKUP($B2208,INDIRECT(nfl_game_result),MATCH(J$1,INDIRECT(nfl_game_result_header),0),FALSE)),"",VLOOKUP($B2208,INDIRECT(nfl_game_result),MATCH(J$1,INDIRECT(nfl_game_result_header),0),FALSE)),"error")</f>
        <v>MIA</v>
      </c>
      <c r="K2208" t="str">
        <f ca="1">IFERROR(IF(ISBLANK(VLOOKUP($B2208,INDIRECT(nfl_game_result),MATCH(K$1,INDIRECT(nfl_game_result_header),0),FALSE)),"",VLOOKUP($B2208,INDIRECT(nfl_game_result),MATCH(K$1,INDIRECT(nfl_game_result_header),0),FALSE)),"error")</f>
        <v>SEA</v>
      </c>
      <c r="L2208" s="23" t="str">
        <f ca="1">IFERROR(IF(ISBLANK(VLOOKUP($B2208,INDIRECT(nfl_game_result),MATCH(L$1,INDIRECT(nfl_game_result_header),0),FALSE)),"",VLOOKUP($B2208,INDIRECT(nfl_game_result),MATCH(L$1,INDIRECT(nfl_game_result_header),0),FALSE)),"error")</f>
        <v/>
      </c>
      <c r="M2208" t="s">
        <v>14</v>
      </c>
      <c r="N2208">
        <v>-9</v>
      </c>
      <c r="O2208" t="s">
        <v>79</v>
      </c>
      <c r="P2208">
        <v>15</v>
      </c>
      <c r="Q2208" t="s">
        <v>79</v>
      </c>
      <c r="V2208" s="23" t="s">
        <v>416</v>
      </c>
      <c r="W2208">
        <f ca="1">VALUE(LEFT(C2208, 4))</f>
        <v>2016</v>
      </c>
      <c r="X2208">
        <f ca="1">VALUE(MID(C2208,6,FIND("_",C2208,6)-6))</f>
        <v>1</v>
      </c>
      <c r="Y2208">
        <f ca="1">IF(NOT(OR(ISBLANK(D2208),ISBLANK(E2208),D2208="",E2208="")),D2208-E2208,"")</f>
        <v>3</v>
      </c>
      <c r="Z2208">
        <f ca="1">IF(OR(NOT(ISNUMBER(D2208)),ISBLANK(D2208),D2208="",ISBLANK(N2208)),"",ABS(D2208-N2208))</f>
        <v>1.5</v>
      </c>
      <c r="AA2208">
        <f ca="1">IF(OR(ISBLANK(J2208),ISBLANK(O2208),J2208="",O2208=""),"",IF(J2208=O2208,1,0))</f>
        <v>1</v>
      </c>
      <c r="AB2208">
        <f ca="1">IF(OR(ISBLANK(K2208),ISBLANK(Q2208),K2208="",Q2208=""),"",IF(K2208=Q2208,1,0))</f>
        <v>0</v>
      </c>
      <c r="AC2208" s="23" t="str">
        <f t="shared" ca="1" si="34"/>
        <v/>
      </c>
    </row>
    <row r="2209" spans="1:29" x14ac:dyDescent="0.25">
      <c r="A2209" s="23">
        <v>2208</v>
      </c>
      <c r="B2209">
        <v>1080</v>
      </c>
      <c r="C2209" t="str">
        <f ca="1">IFERROR(VLOOKUP($B2209,INDIRECT(nfl_game_result),MATCH(C$1,INDIRECT(nfl_game_result_header),0),FALSE),"error")</f>
        <v>2016_01_DET@IND</v>
      </c>
      <c r="D2209">
        <f ca="1">IFERROR(IF(ISBLANK(VLOOKUP($B2209,INDIRECT(nfl_game_result),MATCH(D$1,INDIRECT(nfl_game_result_header),0),FALSE)),"",VLOOKUP($B2209,INDIRECT(nfl_game_result),MATCH(D$1,INDIRECT(nfl_game_result_header),0),FALSE)),"error")</f>
        <v>-6</v>
      </c>
      <c r="E2209">
        <f ca="1">IFERROR(IF(ISBLANK(VLOOKUP($B2209,INDIRECT(nfl_game_result),MATCH(E$1,INDIRECT(nfl_game_result_header),0),FALSE)),"",VLOOKUP($B2209,INDIRECT(nfl_game_result),MATCH(E$1,INDIRECT(nfl_game_result_header),0),FALSE)),"error")</f>
        <v>-2.5</v>
      </c>
      <c r="F2209" s="23" t="str">
        <f ca="1">IFERROR(IF(ISBLANK(VLOOKUP($B2209,INDIRECT(nfl_game_result),MATCH(F$1,INDIRECT(nfl_game_result_header),0),FALSE)),"",VLOOKUP($B2209,INDIRECT(nfl_game_result),MATCH(F$1,INDIRECT(nfl_game_result_header),0),FALSE)),"error")</f>
        <v/>
      </c>
      <c r="G2209" s="23" t="str">
        <f ca="1">IFERROR(IF(ISBLANK(VLOOKUP($B2209,INDIRECT(nfl_game_result),MATCH(G$1,INDIRECT(nfl_game_result_header),0),FALSE)),"",VLOOKUP($B2209,INDIRECT(nfl_game_result),MATCH(G$1,INDIRECT(nfl_game_result_header),0),FALSE)),"error")</f>
        <v/>
      </c>
      <c r="H2209">
        <f ca="1">IFERROR(IF(ISBLANK(VLOOKUP($B2209,INDIRECT(nfl_game_result),MATCH(H$1,INDIRECT(nfl_game_result_header),0),FALSE)),"",VLOOKUP($B2209,INDIRECT(nfl_game_result),MATCH(H$1,INDIRECT(nfl_game_result_header),0),FALSE)),"error")</f>
        <v>35</v>
      </c>
      <c r="I2209">
        <f ca="1">IFERROR(IF(ISBLANK(VLOOKUP($B2209,INDIRECT(nfl_game_result),MATCH(I$1,INDIRECT(nfl_game_result_header),0),FALSE)),"",VLOOKUP($B2209,INDIRECT(nfl_game_result),MATCH(I$1,INDIRECT(nfl_game_result_header),0),FALSE)),"error")</f>
        <v>39</v>
      </c>
      <c r="J2209" t="str">
        <f ca="1">IFERROR(IF(ISBLANK(VLOOKUP($B2209,INDIRECT(nfl_game_result),MATCH(J$1,INDIRECT(nfl_game_result_header),0),FALSE)),"",VLOOKUP($B2209,INDIRECT(nfl_game_result),MATCH(J$1,INDIRECT(nfl_game_result_header),0),FALSE)),"error")</f>
        <v>DET</v>
      </c>
      <c r="K2209" t="str">
        <f ca="1">IFERROR(IF(ISBLANK(VLOOKUP($B2209,INDIRECT(nfl_game_result),MATCH(K$1,INDIRECT(nfl_game_result_header),0),FALSE)),"",VLOOKUP($B2209,INDIRECT(nfl_game_result),MATCH(K$1,INDIRECT(nfl_game_result_header),0),FALSE)),"error")</f>
        <v>DET</v>
      </c>
      <c r="L2209" s="23" t="str">
        <f ca="1">IFERROR(IF(ISBLANK(VLOOKUP($B2209,INDIRECT(nfl_game_result),MATCH(L$1,INDIRECT(nfl_game_result_header),0),FALSE)),"",VLOOKUP($B2209,INDIRECT(nfl_game_result),MATCH(L$1,INDIRECT(nfl_game_result_header),0),FALSE)),"error")</f>
        <v/>
      </c>
      <c r="M2209" t="s">
        <v>14</v>
      </c>
      <c r="N2209">
        <v>-5.5</v>
      </c>
      <c r="O2209" t="s">
        <v>73</v>
      </c>
      <c r="P2209">
        <v>12</v>
      </c>
      <c r="Q2209" t="s">
        <v>73</v>
      </c>
      <c r="V2209" s="23" t="s">
        <v>416</v>
      </c>
      <c r="W2209">
        <f ca="1">VALUE(LEFT(C2209, 4))</f>
        <v>2016</v>
      </c>
      <c r="X2209">
        <f ca="1">VALUE(MID(C2209,6,FIND("_",C2209,6)-6))</f>
        <v>1</v>
      </c>
      <c r="Y2209">
        <f ca="1">IF(NOT(OR(ISBLANK(D2209),ISBLANK(E2209),D2209="",E2209="")),D2209-E2209,"")</f>
        <v>-3.5</v>
      </c>
      <c r="Z2209">
        <f ca="1">IF(OR(NOT(ISNUMBER(D2209)),ISBLANK(D2209),D2209="",ISBLANK(N2209)),"",ABS(D2209-N2209))</f>
        <v>0.5</v>
      </c>
      <c r="AA2209">
        <f ca="1">IF(OR(ISBLANK(J2209),ISBLANK(O2209),J2209="",O2209=""),"",IF(J2209=O2209,1,0))</f>
        <v>1</v>
      </c>
      <c r="AB2209">
        <f ca="1">IF(OR(ISBLANK(K2209),ISBLANK(Q2209),K2209="",Q2209=""),"",IF(K2209=Q2209,1,0))</f>
        <v>1</v>
      </c>
      <c r="AC2209" s="23" t="str">
        <f t="shared" ca="1" si="34"/>
        <v/>
      </c>
    </row>
    <row r="2210" spans="1:29" x14ac:dyDescent="0.25">
      <c r="A2210" s="23">
        <v>2209</v>
      </c>
      <c r="B2210">
        <v>1081</v>
      </c>
      <c r="C2210" t="str">
        <f ca="1">IFERROR(VLOOKUP($B2210,INDIRECT(nfl_game_result),MATCH(C$1,INDIRECT(nfl_game_result_header),0),FALSE),"error")</f>
        <v>2016_01_NYG@DAL</v>
      </c>
      <c r="D2210">
        <f ca="1">IFERROR(IF(ISBLANK(VLOOKUP($B2210,INDIRECT(nfl_game_result),MATCH(D$1,INDIRECT(nfl_game_result_header),0),FALSE)),"",VLOOKUP($B2210,INDIRECT(nfl_game_result),MATCH(D$1,INDIRECT(nfl_game_result_header),0),FALSE)),"error")</f>
        <v>-4</v>
      </c>
      <c r="E2210">
        <f ca="1">IFERROR(IF(ISBLANK(VLOOKUP($B2210,INDIRECT(nfl_game_result),MATCH(E$1,INDIRECT(nfl_game_result_header),0),FALSE)),"",VLOOKUP($B2210,INDIRECT(nfl_game_result),MATCH(E$1,INDIRECT(nfl_game_result_header),0),FALSE)),"error")</f>
        <v>1</v>
      </c>
      <c r="F2210" s="23" t="str">
        <f ca="1">IFERROR(IF(ISBLANK(VLOOKUP($B2210,INDIRECT(nfl_game_result),MATCH(F$1,INDIRECT(nfl_game_result_header),0),FALSE)),"",VLOOKUP($B2210,INDIRECT(nfl_game_result),MATCH(F$1,INDIRECT(nfl_game_result_header),0),FALSE)),"error")</f>
        <v/>
      </c>
      <c r="G2210" s="23" t="str">
        <f ca="1">IFERROR(IF(ISBLANK(VLOOKUP($B2210,INDIRECT(nfl_game_result),MATCH(G$1,INDIRECT(nfl_game_result_header),0),FALSE)),"",VLOOKUP($B2210,INDIRECT(nfl_game_result),MATCH(G$1,INDIRECT(nfl_game_result_header),0),FALSE)),"error")</f>
        <v/>
      </c>
      <c r="H2210">
        <f ca="1">IFERROR(IF(ISBLANK(VLOOKUP($B2210,INDIRECT(nfl_game_result),MATCH(H$1,INDIRECT(nfl_game_result_header),0),FALSE)),"",VLOOKUP($B2210,INDIRECT(nfl_game_result),MATCH(H$1,INDIRECT(nfl_game_result_header),0),FALSE)),"error")</f>
        <v>19</v>
      </c>
      <c r="I2210">
        <f ca="1">IFERROR(IF(ISBLANK(VLOOKUP($B2210,INDIRECT(nfl_game_result),MATCH(I$1,INDIRECT(nfl_game_result_header),0),FALSE)),"",VLOOKUP($B2210,INDIRECT(nfl_game_result),MATCH(I$1,INDIRECT(nfl_game_result_header),0),FALSE)),"error")</f>
        <v>20</v>
      </c>
      <c r="J2210" t="str">
        <f ca="1">IFERROR(IF(ISBLANK(VLOOKUP($B2210,INDIRECT(nfl_game_result),MATCH(J$1,INDIRECT(nfl_game_result_header),0),FALSE)),"",VLOOKUP($B2210,INDIRECT(nfl_game_result),MATCH(J$1,INDIRECT(nfl_game_result_header),0),FALSE)),"error")</f>
        <v>na</v>
      </c>
      <c r="K2210" t="str">
        <f ca="1">IFERROR(IF(ISBLANK(VLOOKUP($B2210,INDIRECT(nfl_game_result),MATCH(K$1,INDIRECT(nfl_game_result_header),0),FALSE)),"",VLOOKUP($B2210,INDIRECT(nfl_game_result),MATCH(K$1,INDIRECT(nfl_game_result_header),0),FALSE)),"error")</f>
        <v>NYG</v>
      </c>
      <c r="L2210" s="23" t="str">
        <f ca="1">IFERROR(IF(ISBLANK(VLOOKUP($B2210,INDIRECT(nfl_game_result),MATCH(L$1,INDIRECT(nfl_game_result_header),0),FALSE)),"",VLOOKUP($B2210,INDIRECT(nfl_game_result),MATCH(L$1,INDIRECT(nfl_game_result_header),0),FALSE)),"error")</f>
        <v/>
      </c>
      <c r="M2210" t="s">
        <v>14</v>
      </c>
      <c r="N2210">
        <v>-2.5</v>
      </c>
      <c r="O2210" t="s">
        <v>83</v>
      </c>
      <c r="P2210">
        <v>4</v>
      </c>
      <c r="Q2210" t="s">
        <v>83</v>
      </c>
      <c r="V2210" s="23" t="s">
        <v>416</v>
      </c>
      <c r="W2210">
        <f ca="1">VALUE(LEFT(C2210, 4))</f>
        <v>2016</v>
      </c>
      <c r="X2210">
        <f ca="1">VALUE(MID(C2210,6,FIND("_",C2210,6)-6))</f>
        <v>1</v>
      </c>
      <c r="Y2210">
        <f ca="1">IF(NOT(OR(ISBLANK(D2210),ISBLANK(E2210),D2210="",E2210="")),D2210-E2210,"")</f>
        <v>-5</v>
      </c>
      <c r="Z2210">
        <f ca="1">IF(OR(NOT(ISNUMBER(D2210)),ISBLANK(D2210),D2210="",ISBLANK(N2210)),"",ABS(D2210-N2210))</f>
        <v>1.5</v>
      </c>
      <c r="AA2210">
        <f ca="1">IF(OR(ISBLANK(J2210),ISBLANK(O2210),J2210="",O2210=""),"",IF(J2210=O2210,1,0))</f>
        <v>0</v>
      </c>
      <c r="AB2210">
        <f ca="1">IF(OR(ISBLANK(K2210),ISBLANK(Q2210),K2210="",Q2210=""),"",IF(K2210=Q2210,1,0))</f>
        <v>1</v>
      </c>
      <c r="AC2210" s="23" t="str">
        <f t="shared" ca="1" si="34"/>
        <v/>
      </c>
    </row>
    <row r="2211" spans="1:29" x14ac:dyDescent="0.25">
      <c r="A2211" s="23">
        <v>2210</v>
      </c>
      <c r="B2211">
        <v>1082</v>
      </c>
      <c r="C2211" t="str">
        <f ca="1">IFERROR(VLOOKUP($B2211,INDIRECT(nfl_game_result),MATCH(C$1,INDIRECT(nfl_game_result_header),0),FALSE),"error")</f>
        <v>2016_01_NWE@ARI</v>
      </c>
      <c r="D2211">
        <f ca="1">IFERROR(IF(ISBLANK(VLOOKUP($B2211,INDIRECT(nfl_game_result),MATCH(D$1,INDIRECT(nfl_game_result_header),0),FALSE)),"",VLOOKUP($B2211,INDIRECT(nfl_game_result),MATCH(D$1,INDIRECT(nfl_game_result_header),0),FALSE)),"error")</f>
        <v>1</v>
      </c>
      <c r="E2211">
        <f ca="1">IFERROR(IF(ISBLANK(VLOOKUP($B2211,INDIRECT(nfl_game_result),MATCH(E$1,INDIRECT(nfl_game_result_header),0),FALSE)),"",VLOOKUP($B2211,INDIRECT(nfl_game_result),MATCH(E$1,INDIRECT(nfl_game_result_header),0),FALSE)),"error")</f>
        <v>-8.5</v>
      </c>
      <c r="F2211" s="23" t="str">
        <f ca="1">IFERROR(IF(ISBLANK(VLOOKUP($B2211,INDIRECT(nfl_game_result),MATCH(F$1,INDIRECT(nfl_game_result_header),0),FALSE)),"",VLOOKUP($B2211,INDIRECT(nfl_game_result),MATCH(F$1,INDIRECT(nfl_game_result_header),0),FALSE)),"error")</f>
        <v/>
      </c>
      <c r="G2211" s="23" t="str">
        <f ca="1">IFERROR(IF(ISBLANK(VLOOKUP($B2211,INDIRECT(nfl_game_result),MATCH(G$1,INDIRECT(nfl_game_result_header),0),FALSE)),"",VLOOKUP($B2211,INDIRECT(nfl_game_result),MATCH(G$1,INDIRECT(nfl_game_result_header),0),FALSE)),"error")</f>
        <v/>
      </c>
      <c r="H2211">
        <f ca="1">IFERROR(IF(ISBLANK(VLOOKUP($B2211,INDIRECT(nfl_game_result),MATCH(H$1,INDIRECT(nfl_game_result_header),0),FALSE)),"",VLOOKUP($B2211,INDIRECT(nfl_game_result),MATCH(H$1,INDIRECT(nfl_game_result_header),0),FALSE)),"error")</f>
        <v>21</v>
      </c>
      <c r="I2211">
        <f ca="1">IFERROR(IF(ISBLANK(VLOOKUP($B2211,INDIRECT(nfl_game_result),MATCH(I$1,INDIRECT(nfl_game_result_header),0),FALSE)),"",VLOOKUP($B2211,INDIRECT(nfl_game_result),MATCH(I$1,INDIRECT(nfl_game_result_header),0),FALSE)),"error")</f>
        <v>23</v>
      </c>
      <c r="J2211" t="str">
        <f ca="1">IFERROR(IF(ISBLANK(VLOOKUP($B2211,INDIRECT(nfl_game_result),MATCH(J$1,INDIRECT(nfl_game_result_header),0),FALSE)),"",VLOOKUP($B2211,INDIRECT(nfl_game_result),MATCH(J$1,INDIRECT(nfl_game_result_header),0),FALSE)),"error")</f>
        <v>NWE</v>
      </c>
      <c r="K2211" t="str">
        <f ca="1">IFERROR(IF(ISBLANK(VLOOKUP($B2211,INDIRECT(nfl_game_result),MATCH(K$1,INDIRECT(nfl_game_result_header),0),FALSE)),"",VLOOKUP($B2211,INDIRECT(nfl_game_result),MATCH(K$1,INDIRECT(nfl_game_result_header),0),FALSE)),"error")</f>
        <v>NWE</v>
      </c>
      <c r="L2211" s="23" t="str">
        <f ca="1">IFERROR(IF(ISBLANK(VLOOKUP($B2211,INDIRECT(nfl_game_result),MATCH(L$1,INDIRECT(nfl_game_result_header),0),FALSE)),"",VLOOKUP($B2211,INDIRECT(nfl_game_result),MATCH(L$1,INDIRECT(nfl_game_result_header),0),FALSE)),"error")</f>
        <v/>
      </c>
      <c r="M2211" t="s">
        <v>14</v>
      </c>
      <c r="N2211">
        <v>-5.5</v>
      </c>
      <c r="O2211" t="s">
        <v>64</v>
      </c>
      <c r="P2211">
        <v>1</v>
      </c>
      <c r="Q2211" t="s">
        <v>64</v>
      </c>
      <c r="V2211" s="23" t="s">
        <v>416</v>
      </c>
      <c r="W2211">
        <f ca="1">VALUE(LEFT(C2211, 4))</f>
        <v>2016</v>
      </c>
      <c r="X2211">
        <f ca="1">VALUE(MID(C2211,6,FIND("_",C2211,6)-6))</f>
        <v>1</v>
      </c>
      <c r="Y2211">
        <f ca="1">IF(NOT(OR(ISBLANK(D2211),ISBLANK(E2211),D2211="",E2211="")),D2211-E2211,"")</f>
        <v>9.5</v>
      </c>
      <c r="Z2211">
        <f ca="1">IF(OR(NOT(ISNUMBER(D2211)),ISBLANK(D2211),D2211="",ISBLANK(N2211)),"",ABS(D2211-N2211))</f>
        <v>6.5</v>
      </c>
      <c r="AA2211">
        <f ca="1">IF(OR(ISBLANK(J2211),ISBLANK(O2211),J2211="",O2211=""),"",IF(J2211=O2211,1,0))</f>
        <v>0</v>
      </c>
      <c r="AB2211">
        <f ca="1">IF(OR(ISBLANK(K2211),ISBLANK(Q2211),K2211="",Q2211=""),"",IF(K2211=Q2211,1,0))</f>
        <v>0</v>
      </c>
      <c r="AC2211" s="23" t="str">
        <f t="shared" ca="1" si="34"/>
        <v/>
      </c>
    </row>
    <row r="2212" spans="1:29" x14ac:dyDescent="0.25">
      <c r="A2212" s="23">
        <v>2211</v>
      </c>
      <c r="B2212">
        <v>1083</v>
      </c>
      <c r="C2212" t="str">
        <f ca="1">IFERROR(VLOOKUP($B2212,INDIRECT(nfl_game_result),MATCH(C$1,INDIRECT(nfl_game_result_header),0),FALSE),"error")</f>
        <v>2016_01_PIT@WAS</v>
      </c>
      <c r="D2212">
        <f ca="1">IFERROR(IF(ISBLANK(VLOOKUP($B2212,INDIRECT(nfl_game_result),MATCH(D$1,INDIRECT(nfl_game_result_header),0),FALSE)),"",VLOOKUP($B2212,INDIRECT(nfl_game_result),MATCH(D$1,INDIRECT(nfl_game_result_header),0),FALSE)),"error")</f>
        <v>3</v>
      </c>
      <c r="E2212">
        <f ca="1">IFERROR(IF(ISBLANK(VLOOKUP($B2212,INDIRECT(nfl_game_result),MATCH(E$1,INDIRECT(nfl_game_result_header),0),FALSE)),"",VLOOKUP($B2212,INDIRECT(nfl_game_result),MATCH(E$1,INDIRECT(nfl_game_result_header),0),FALSE)),"error")</f>
        <v>2.5</v>
      </c>
      <c r="F2212" s="23" t="str">
        <f ca="1">IFERROR(IF(ISBLANK(VLOOKUP($B2212,INDIRECT(nfl_game_result),MATCH(F$1,INDIRECT(nfl_game_result_header),0),FALSE)),"",VLOOKUP($B2212,INDIRECT(nfl_game_result),MATCH(F$1,INDIRECT(nfl_game_result_header),0),FALSE)),"error")</f>
        <v/>
      </c>
      <c r="G2212" s="23" t="str">
        <f ca="1">IFERROR(IF(ISBLANK(VLOOKUP($B2212,INDIRECT(nfl_game_result),MATCH(G$1,INDIRECT(nfl_game_result_header),0),FALSE)),"",VLOOKUP($B2212,INDIRECT(nfl_game_result),MATCH(G$1,INDIRECT(nfl_game_result_header),0),FALSE)),"error")</f>
        <v/>
      </c>
      <c r="H2212">
        <f ca="1">IFERROR(IF(ISBLANK(VLOOKUP($B2212,INDIRECT(nfl_game_result),MATCH(H$1,INDIRECT(nfl_game_result_header),0),FALSE)),"",VLOOKUP($B2212,INDIRECT(nfl_game_result),MATCH(H$1,INDIRECT(nfl_game_result_header),0),FALSE)),"error")</f>
        <v>16</v>
      </c>
      <c r="I2212">
        <f ca="1">IFERROR(IF(ISBLANK(VLOOKUP($B2212,INDIRECT(nfl_game_result),MATCH(I$1,INDIRECT(nfl_game_result_header),0),FALSE)),"",VLOOKUP($B2212,INDIRECT(nfl_game_result),MATCH(I$1,INDIRECT(nfl_game_result_header),0),FALSE)),"error")</f>
        <v>38</v>
      </c>
      <c r="J2212" t="str">
        <f ca="1">IFERROR(IF(ISBLANK(VLOOKUP($B2212,INDIRECT(nfl_game_result),MATCH(J$1,INDIRECT(nfl_game_result_header),0),FALSE)),"",VLOOKUP($B2212,INDIRECT(nfl_game_result),MATCH(J$1,INDIRECT(nfl_game_result_header),0),FALSE)),"error")</f>
        <v>PIT</v>
      </c>
      <c r="K2212" t="str">
        <f ca="1">IFERROR(IF(ISBLANK(VLOOKUP($B2212,INDIRECT(nfl_game_result),MATCH(K$1,INDIRECT(nfl_game_result_header),0),FALSE)),"",VLOOKUP($B2212,INDIRECT(nfl_game_result),MATCH(K$1,INDIRECT(nfl_game_result_header),0),FALSE)),"error")</f>
        <v>PIT</v>
      </c>
      <c r="L2212" s="23" t="str">
        <f ca="1">IFERROR(IF(ISBLANK(VLOOKUP($B2212,INDIRECT(nfl_game_result),MATCH(L$1,INDIRECT(nfl_game_result_header),0),FALSE)),"",VLOOKUP($B2212,INDIRECT(nfl_game_result),MATCH(L$1,INDIRECT(nfl_game_result_header),0),FALSE)),"error")</f>
        <v/>
      </c>
      <c r="M2212" t="s">
        <v>14</v>
      </c>
      <c r="N2212">
        <v>3</v>
      </c>
      <c r="O2212" t="s">
        <v>94</v>
      </c>
      <c r="P2212">
        <v>5</v>
      </c>
      <c r="Q2212" t="s">
        <v>94</v>
      </c>
      <c r="V2212" s="23" t="s">
        <v>416</v>
      </c>
      <c r="W2212">
        <f ca="1">VALUE(LEFT(C2212, 4))</f>
        <v>2016</v>
      </c>
      <c r="X2212">
        <f ca="1">VALUE(MID(C2212,6,FIND("_",C2212,6)-6))</f>
        <v>1</v>
      </c>
      <c r="Y2212">
        <f ca="1">IF(NOT(OR(ISBLANK(D2212),ISBLANK(E2212),D2212="",E2212="")),D2212-E2212,"")</f>
        <v>0.5</v>
      </c>
      <c r="Z2212">
        <f ca="1">IF(OR(NOT(ISNUMBER(D2212)),ISBLANK(D2212),D2212="",ISBLANK(N2212)),"",ABS(D2212-N2212))</f>
        <v>0</v>
      </c>
      <c r="AA2212">
        <f ca="1">IF(OR(ISBLANK(J2212),ISBLANK(O2212),J2212="",O2212=""),"",IF(J2212=O2212,1,0))</f>
        <v>0</v>
      </c>
      <c r="AB2212">
        <f ca="1">IF(OR(ISBLANK(K2212),ISBLANK(Q2212),K2212="",Q2212=""),"",IF(K2212=Q2212,1,0))</f>
        <v>0</v>
      </c>
      <c r="AC2212" s="23" t="str">
        <f t="shared" ca="1" si="34"/>
        <v/>
      </c>
    </row>
    <row r="2213" spans="1:29" x14ac:dyDescent="0.25">
      <c r="A2213" s="23">
        <v>2212</v>
      </c>
      <c r="B2213">
        <v>1084</v>
      </c>
      <c r="C2213" t="str">
        <f ca="1">IFERROR(VLOOKUP($B2213,INDIRECT(nfl_game_result),MATCH(C$1,INDIRECT(nfl_game_result_header),0),FALSE),"error")</f>
        <v>2016_01_LAR@SFO</v>
      </c>
      <c r="D2213">
        <f ca="1">IFERROR(IF(ISBLANK(VLOOKUP($B2213,INDIRECT(nfl_game_result),MATCH(D$1,INDIRECT(nfl_game_result_header),0),FALSE)),"",VLOOKUP($B2213,INDIRECT(nfl_game_result),MATCH(D$1,INDIRECT(nfl_game_result_header),0),FALSE)),"error")</f>
        <v>1</v>
      </c>
      <c r="E2213">
        <f ca="1">IFERROR(IF(ISBLANK(VLOOKUP($B2213,INDIRECT(nfl_game_result),MATCH(E$1,INDIRECT(nfl_game_result_header),0),FALSE)),"",VLOOKUP($B2213,INDIRECT(nfl_game_result),MATCH(E$1,INDIRECT(nfl_game_result_header),0),FALSE)),"error")</f>
        <v>2.5</v>
      </c>
      <c r="F2213" s="23" t="str">
        <f ca="1">IFERROR(IF(ISBLANK(VLOOKUP($B2213,INDIRECT(nfl_game_result),MATCH(F$1,INDIRECT(nfl_game_result_header),0),FALSE)),"",VLOOKUP($B2213,INDIRECT(nfl_game_result),MATCH(F$1,INDIRECT(nfl_game_result_header),0),FALSE)),"error")</f>
        <v/>
      </c>
      <c r="G2213" s="23" t="str">
        <f ca="1">IFERROR(IF(ISBLANK(VLOOKUP($B2213,INDIRECT(nfl_game_result),MATCH(G$1,INDIRECT(nfl_game_result_header),0),FALSE)),"",VLOOKUP($B2213,INDIRECT(nfl_game_result),MATCH(G$1,INDIRECT(nfl_game_result_header),0),FALSE)),"error")</f>
        <v/>
      </c>
      <c r="H2213">
        <f ca="1">IFERROR(IF(ISBLANK(VLOOKUP($B2213,INDIRECT(nfl_game_result),MATCH(H$1,INDIRECT(nfl_game_result_header),0),FALSE)),"",VLOOKUP($B2213,INDIRECT(nfl_game_result),MATCH(H$1,INDIRECT(nfl_game_result_header),0),FALSE)),"error")</f>
        <v>28</v>
      </c>
      <c r="I2213">
        <f ca="1">IFERROR(IF(ISBLANK(VLOOKUP($B2213,INDIRECT(nfl_game_result),MATCH(I$1,INDIRECT(nfl_game_result_header),0),FALSE)),"",VLOOKUP($B2213,INDIRECT(nfl_game_result),MATCH(I$1,INDIRECT(nfl_game_result_header),0),FALSE)),"error")</f>
        <v>0</v>
      </c>
      <c r="J2213" t="str">
        <f ca="1">IFERROR(IF(ISBLANK(VLOOKUP($B2213,INDIRECT(nfl_game_result),MATCH(J$1,INDIRECT(nfl_game_result_header),0),FALSE)),"",VLOOKUP($B2213,INDIRECT(nfl_game_result),MATCH(J$1,INDIRECT(nfl_game_result_header),0),FALSE)),"error")</f>
        <v>SFO</v>
      </c>
      <c r="K2213" t="str">
        <f ca="1">IFERROR(IF(ISBLANK(VLOOKUP($B2213,INDIRECT(nfl_game_result),MATCH(K$1,INDIRECT(nfl_game_result_header),0),FALSE)),"",VLOOKUP($B2213,INDIRECT(nfl_game_result),MATCH(K$1,INDIRECT(nfl_game_result_header),0),FALSE)),"error")</f>
        <v>SFO</v>
      </c>
      <c r="L2213" s="23" t="str">
        <f ca="1">IFERROR(IF(ISBLANK(VLOOKUP($B2213,INDIRECT(nfl_game_result),MATCH(L$1,INDIRECT(nfl_game_result_header),0),FALSE)),"",VLOOKUP($B2213,INDIRECT(nfl_game_result),MATCH(L$1,INDIRECT(nfl_game_result_header),0),FALSE)),"error")</f>
        <v/>
      </c>
      <c r="M2213" t="s">
        <v>14</v>
      </c>
      <c r="N2213">
        <v>-3</v>
      </c>
      <c r="O2213" t="s">
        <v>333</v>
      </c>
      <c r="P2213">
        <v>8</v>
      </c>
      <c r="Q2213" t="s">
        <v>333</v>
      </c>
      <c r="V2213" s="23" t="s">
        <v>416</v>
      </c>
      <c r="W2213">
        <f ca="1">VALUE(LEFT(C2213, 4))</f>
        <v>2016</v>
      </c>
      <c r="X2213">
        <f ca="1">VALUE(MID(C2213,6,FIND("_",C2213,6)-6))</f>
        <v>1</v>
      </c>
      <c r="Y2213">
        <f ca="1">IF(NOT(OR(ISBLANK(D2213),ISBLANK(E2213),D2213="",E2213="")),D2213-E2213,"")</f>
        <v>-1.5</v>
      </c>
      <c r="Z2213">
        <f ca="1">IF(OR(NOT(ISNUMBER(D2213)),ISBLANK(D2213),D2213="",ISBLANK(N2213)),"",ABS(D2213-N2213))</f>
        <v>4</v>
      </c>
      <c r="AA2213">
        <f ca="1">IF(OR(ISBLANK(J2213),ISBLANK(O2213),J2213="",O2213=""),"",IF(J2213=O2213,1,0))</f>
        <v>1</v>
      </c>
      <c r="AB2213">
        <f ca="1">IF(OR(ISBLANK(K2213),ISBLANK(Q2213),K2213="",Q2213=""),"",IF(K2213=Q2213,1,0))</f>
        <v>1</v>
      </c>
      <c r="AC2213" s="23" t="str">
        <f t="shared" ca="1" si="34"/>
        <v/>
      </c>
    </row>
    <row r="2214" spans="1:29" x14ac:dyDescent="0.25">
      <c r="A2214" s="23">
        <v>2213</v>
      </c>
      <c r="B2214">
        <v>1085</v>
      </c>
      <c r="C2214" t="str">
        <f ca="1">IFERROR(VLOOKUP($B2214,INDIRECT(nfl_game_result),MATCH(C$1,INDIRECT(nfl_game_result_header),0),FALSE),"error")</f>
        <v>2016_02_NYJ@BUF</v>
      </c>
      <c r="D2214">
        <f ca="1">IFERROR(IF(ISBLANK(VLOOKUP($B2214,INDIRECT(nfl_game_result),MATCH(D$1,INDIRECT(nfl_game_result_header),0),FALSE)),"",VLOOKUP($B2214,INDIRECT(nfl_game_result),MATCH(D$1,INDIRECT(nfl_game_result_header),0),FALSE)),"error")</f>
        <v>1</v>
      </c>
      <c r="E2214">
        <f ca="1">IFERROR(IF(ISBLANK(VLOOKUP($B2214,INDIRECT(nfl_game_result),MATCH(E$1,INDIRECT(nfl_game_result_header),0),FALSE)),"",VLOOKUP($B2214,INDIRECT(nfl_game_result),MATCH(E$1,INDIRECT(nfl_game_result_header),0),FALSE)),"error")</f>
        <v>0</v>
      </c>
      <c r="F2214" s="23" t="str">
        <f ca="1">IFERROR(IF(ISBLANK(VLOOKUP($B2214,INDIRECT(nfl_game_result),MATCH(F$1,INDIRECT(nfl_game_result_header),0),FALSE)),"",VLOOKUP($B2214,INDIRECT(nfl_game_result),MATCH(F$1,INDIRECT(nfl_game_result_header),0),FALSE)),"error")</f>
        <v/>
      </c>
      <c r="G2214" s="23" t="str">
        <f ca="1">IFERROR(IF(ISBLANK(VLOOKUP($B2214,INDIRECT(nfl_game_result),MATCH(G$1,INDIRECT(nfl_game_result_header),0),FALSE)),"",VLOOKUP($B2214,INDIRECT(nfl_game_result),MATCH(G$1,INDIRECT(nfl_game_result_header),0),FALSE)),"error")</f>
        <v/>
      </c>
      <c r="H2214">
        <f ca="1">IFERROR(IF(ISBLANK(VLOOKUP($B2214,INDIRECT(nfl_game_result),MATCH(H$1,INDIRECT(nfl_game_result_header),0),FALSE)),"",VLOOKUP($B2214,INDIRECT(nfl_game_result),MATCH(H$1,INDIRECT(nfl_game_result_header),0),FALSE)),"error")</f>
        <v>31</v>
      </c>
      <c r="I2214">
        <f ca="1">IFERROR(IF(ISBLANK(VLOOKUP($B2214,INDIRECT(nfl_game_result),MATCH(I$1,INDIRECT(nfl_game_result_header),0),FALSE)),"",VLOOKUP($B2214,INDIRECT(nfl_game_result),MATCH(I$1,INDIRECT(nfl_game_result_header),0),FALSE)),"error")</f>
        <v>37</v>
      </c>
      <c r="J2214" t="str">
        <f ca="1">IFERROR(IF(ISBLANK(VLOOKUP($B2214,INDIRECT(nfl_game_result),MATCH(J$1,INDIRECT(nfl_game_result_header),0),FALSE)),"",VLOOKUP($B2214,INDIRECT(nfl_game_result),MATCH(J$1,INDIRECT(nfl_game_result_header),0),FALSE)),"error")</f>
        <v>NYJ</v>
      </c>
      <c r="K2214" t="str">
        <f ca="1">IFERROR(IF(ISBLANK(VLOOKUP($B2214,INDIRECT(nfl_game_result),MATCH(K$1,INDIRECT(nfl_game_result_header),0),FALSE)),"",VLOOKUP($B2214,INDIRECT(nfl_game_result),MATCH(K$1,INDIRECT(nfl_game_result_header),0),FALSE)),"error")</f>
        <v>NYJ</v>
      </c>
      <c r="L2214" s="23" t="str">
        <f ca="1">IFERROR(IF(ISBLANK(VLOOKUP($B2214,INDIRECT(nfl_game_result),MATCH(L$1,INDIRECT(nfl_game_result_header),0),FALSE)),"",VLOOKUP($B2214,INDIRECT(nfl_game_result),MATCH(L$1,INDIRECT(nfl_game_result_header),0),FALSE)),"error")</f>
        <v/>
      </c>
      <c r="M2214" t="s">
        <v>16</v>
      </c>
      <c r="N2214">
        <v>-3</v>
      </c>
      <c r="O2214" t="s">
        <v>84</v>
      </c>
      <c r="P2214">
        <v>9</v>
      </c>
      <c r="V2214" s="23" t="s">
        <v>416</v>
      </c>
      <c r="W2214">
        <f ca="1">VALUE(LEFT(C2214, 4))</f>
        <v>2016</v>
      </c>
      <c r="X2214">
        <f ca="1">VALUE(MID(C2214,6,FIND("_",C2214,6)-6))</f>
        <v>2</v>
      </c>
      <c r="Y2214">
        <f ca="1">IF(NOT(OR(ISBLANK(D2214),ISBLANK(E2214),D2214="",E2214="")),D2214-E2214,"")</f>
        <v>1</v>
      </c>
      <c r="Z2214">
        <f ca="1">IF(OR(NOT(ISNUMBER(D2214)),ISBLANK(D2214),D2214="",ISBLANK(N2214)),"",ABS(D2214-N2214))</f>
        <v>4</v>
      </c>
      <c r="AA2214">
        <f ca="1">IF(OR(ISBLANK(J2214),ISBLANK(O2214),J2214="",O2214=""),"",IF(J2214=O2214,1,0))</f>
        <v>1</v>
      </c>
      <c r="AB2214" t="str">
        <f ca="1">IF(OR(ISBLANK(K2214),ISBLANK(Q2214),K2214="",Q2214=""),"",IF(K2214=Q2214,1,0))</f>
        <v/>
      </c>
      <c r="AC2214" s="23" t="str">
        <f t="shared" ca="1" si="34"/>
        <v/>
      </c>
    </row>
    <row r="2215" spans="1:29" x14ac:dyDescent="0.25">
      <c r="A2215" s="23">
        <v>2214</v>
      </c>
      <c r="B2215">
        <v>1086</v>
      </c>
      <c r="C2215" t="str">
        <f ca="1">IFERROR(VLOOKUP($B2215,INDIRECT(nfl_game_result),MATCH(C$1,INDIRECT(nfl_game_result_header),0),FALSE),"error")</f>
        <v>2016_02_CIN@PIT</v>
      </c>
      <c r="D2215">
        <f ca="1">IFERROR(IF(ISBLANK(VLOOKUP($B2215,INDIRECT(nfl_game_result),MATCH(D$1,INDIRECT(nfl_game_result_header),0),FALSE)),"",VLOOKUP($B2215,INDIRECT(nfl_game_result),MATCH(D$1,INDIRECT(nfl_game_result_header),0),FALSE)),"error")</f>
        <v>-3.5</v>
      </c>
      <c r="E2215">
        <f ca="1">IFERROR(IF(ISBLANK(VLOOKUP($B2215,INDIRECT(nfl_game_result),MATCH(E$1,INDIRECT(nfl_game_result_header),0),FALSE)),"",VLOOKUP($B2215,INDIRECT(nfl_game_result),MATCH(E$1,INDIRECT(nfl_game_result_header),0),FALSE)),"error")</f>
        <v>-3.5</v>
      </c>
      <c r="F2215" s="23" t="str">
        <f ca="1">IFERROR(IF(ISBLANK(VLOOKUP($B2215,INDIRECT(nfl_game_result),MATCH(F$1,INDIRECT(nfl_game_result_header),0),FALSE)),"",VLOOKUP($B2215,INDIRECT(nfl_game_result),MATCH(F$1,INDIRECT(nfl_game_result_header),0),FALSE)),"error")</f>
        <v/>
      </c>
      <c r="G2215" s="23" t="str">
        <f ca="1">IFERROR(IF(ISBLANK(VLOOKUP($B2215,INDIRECT(nfl_game_result),MATCH(G$1,INDIRECT(nfl_game_result_header),0),FALSE)),"",VLOOKUP($B2215,INDIRECT(nfl_game_result),MATCH(G$1,INDIRECT(nfl_game_result_header),0),FALSE)),"error")</f>
        <v/>
      </c>
      <c r="H2215">
        <f ca="1">IFERROR(IF(ISBLANK(VLOOKUP($B2215,INDIRECT(nfl_game_result),MATCH(H$1,INDIRECT(nfl_game_result_header),0),FALSE)),"",VLOOKUP($B2215,INDIRECT(nfl_game_result),MATCH(H$1,INDIRECT(nfl_game_result_header),0),FALSE)),"error")</f>
        <v>24</v>
      </c>
      <c r="I2215">
        <f ca="1">IFERROR(IF(ISBLANK(VLOOKUP($B2215,INDIRECT(nfl_game_result),MATCH(I$1,INDIRECT(nfl_game_result_header),0),FALSE)),"",VLOOKUP($B2215,INDIRECT(nfl_game_result),MATCH(I$1,INDIRECT(nfl_game_result_header),0),FALSE)),"error")</f>
        <v>16</v>
      </c>
      <c r="J2215" t="str">
        <f ca="1">IFERROR(IF(ISBLANK(VLOOKUP($B2215,INDIRECT(nfl_game_result),MATCH(J$1,INDIRECT(nfl_game_result_header),0),FALSE)),"",VLOOKUP($B2215,INDIRECT(nfl_game_result),MATCH(J$1,INDIRECT(nfl_game_result_header),0),FALSE)),"error")</f>
        <v>PIT</v>
      </c>
      <c r="K2215" t="str">
        <f ca="1">IFERROR(IF(ISBLANK(VLOOKUP($B2215,INDIRECT(nfl_game_result),MATCH(K$1,INDIRECT(nfl_game_result_header),0),FALSE)),"",VLOOKUP($B2215,INDIRECT(nfl_game_result),MATCH(K$1,INDIRECT(nfl_game_result_header),0),FALSE)),"error")</f>
        <v>PIT</v>
      </c>
      <c r="L2215" s="23" t="str">
        <f ca="1">IFERROR(IF(ISBLANK(VLOOKUP($B2215,INDIRECT(nfl_game_result),MATCH(L$1,INDIRECT(nfl_game_result_header),0),FALSE)),"",VLOOKUP($B2215,INDIRECT(nfl_game_result),MATCH(L$1,INDIRECT(nfl_game_result_header),0),FALSE)),"error")</f>
        <v/>
      </c>
      <c r="M2215" t="s">
        <v>16</v>
      </c>
      <c r="N2215">
        <v>-4.5</v>
      </c>
      <c r="O2215" t="s">
        <v>69</v>
      </c>
      <c r="P2215">
        <v>16</v>
      </c>
      <c r="V2215" s="23" t="s">
        <v>416</v>
      </c>
      <c r="W2215">
        <f ca="1">VALUE(LEFT(C2215, 4))</f>
        <v>2016</v>
      </c>
      <c r="X2215">
        <f ca="1">VALUE(MID(C2215,6,FIND("_",C2215,6)-6))</f>
        <v>2</v>
      </c>
      <c r="Y2215">
        <f ca="1">IF(NOT(OR(ISBLANK(D2215),ISBLANK(E2215),D2215="",E2215="")),D2215-E2215,"")</f>
        <v>0</v>
      </c>
      <c r="Z2215">
        <f ca="1">IF(OR(NOT(ISNUMBER(D2215)),ISBLANK(D2215),D2215="",ISBLANK(N2215)),"",ABS(D2215-N2215))</f>
        <v>1</v>
      </c>
      <c r="AA2215">
        <f ca="1">IF(OR(ISBLANK(J2215),ISBLANK(O2215),J2215="",O2215=""),"",IF(J2215=O2215,1,0))</f>
        <v>0</v>
      </c>
      <c r="AB2215" t="str">
        <f ca="1">IF(OR(ISBLANK(K2215),ISBLANK(Q2215),K2215="",Q2215=""),"",IF(K2215=Q2215,1,0))</f>
        <v/>
      </c>
      <c r="AC2215" s="23" t="str">
        <f t="shared" ca="1" si="34"/>
        <v/>
      </c>
    </row>
    <row r="2216" spans="1:29" x14ac:dyDescent="0.25">
      <c r="A2216" s="23">
        <v>2215</v>
      </c>
      <c r="B2216">
        <v>1087</v>
      </c>
      <c r="C2216" t="str">
        <f ca="1">IFERROR(VLOOKUP($B2216,INDIRECT(nfl_game_result),MATCH(C$1,INDIRECT(nfl_game_result_header),0),FALSE),"error")</f>
        <v>2016_02_TEN@DET</v>
      </c>
      <c r="D2216">
        <f ca="1">IFERROR(IF(ISBLANK(VLOOKUP($B2216,INDIRECT(nfl_game_result),MATCH(D$1,INDIRECT(nfl_game_result_header),0),FALSE)),"",VLOOKUP($B2216,INDIRECT(nfl_game_result),MATCH(D$1,INDIRECT(nfl_game_result_header),0),FALSE)),"error")</f>
        <v>-5.5</v>
      </c>
      <c r="E2216">
        <f ca="1">IFERROR(IF(ISBLANK(VLOOKUP($B2216,INDIRECT(nfl_game_result),MATCH(E$1,INDIRECT(nfl_game_result_header),0),FALSE)),"",VLOOKUP($B2216,INDIRECT(nfl_game_result),MATCH(E$1,INDIRECT(nfl_game_result_header),0),FALSE)),"error")</f>
        <v>-6</v>
      </c>
      <c r="F2216" s="23" t="str">
        <f ca="1">IFERROR(IF(ISBLANK(VLOOKUP($B2216,INDIRECT(nfl_game_result),MATCH(F$1,INDIRECT(nfl_game_result_header),0),FALSE)),"",VLOOKUP($B2216,INDIRECT(nfl_game_result),MATCH(F$1,INDIRECT(nfl_game_result_header),0),FALSE)),"error")</f>
        <v/>
      </c>
      <c r="G2216" s="23" t="str">
        <f ca="1">IFERROR(IF(ISBLANK(VLOOKUP($B2216,INDIRECT(nfl_game_result),MATCH(G$1,INDIRECT(nfl_game_result_header),0),FALSE)),"",VLOOKUP($B2216,INDIRECT(nfl_game_result),MATCH(G$1,INDIRECT(nfl_game_result_header),0),FALSE)),"error")</f>
        <v/>
      </c>
      <c r="H2216">
        <f ca="1">IFERROR(IF(ISBLANK(VLOOKUP($B2216,INDIRECT(nfl_game_result),MATCH(H$1,INDIRECT(nfl_game_result_header),0),FALSE)),"",VLOOKUP($B2216,INDIRECT(nfl_game_result),MATCH(H$1,INDIRECT(nfl_game_result_header),0),FALSE)),"error")</f>
        <v>15</v>
      </c>
      <c r="I2216">
        <f ca="1">IFERROR(IF(ISBLANK(VLOOKUP($B2216,INDIRECT(nfl_game_result),MATCH(I$1,INDIRECT(nfl_game_result_header),0),FALSE)),"",VLOOKUP($B2216,INDIRECT(nfl_game_result),MATCH(I$1,INDIRECT(nfl_game_result_header),0),FALSE)),"error")</f>
        <v>16</v>
      </c>
      <c r="J2216" t="str">
        <f ca="1">IFERROR(IF(ISBLANK(VLOOKUP($B2216,INDIRECT(nfl_game_result),MATCH(J$1,INDIRECT(nfl_game_result_header),0),FALSE)),"",VLOOKUP($B2216,INDIRECT(nfl_game_result),MATCH(J$1,INDIRECT(nfl_game_result_header),0),FALSE)),"error")</f>
        <v>TEN</v>
      </c>
      <c r="K2216" t="str">
        <f ca="1">IFERROR(IF(ISBLANK(VLOOKUP($B2216,INDIRECT(nfl_game_result),MATCH(K$1,INDIRECT(nfl_game_result_header),0),FALSE)),"",VLOOKUP($B2216,INDIRECT(nfl_game_result),MATCH(K$1,INDIRECT(nfl_game_result_header),0),FALSE)),"error")</f>
        <v>TEN</v>
      </c>
      <c r="L2216" s="23" t="str">
        <f ca="1">IFERROR(IF(ISBLANK(VLOOKUP($B2216,INDIRECT(nfl_game_result),MATCH(L$1,INDIRECT(nfl_game_result_header),0),FALSE)),"",VLOOKUP($B2216,INDIRECT(nfl_game_result),MATCH(L$1,INDIRECT(nfl_game_result_header),0),FALSE)),"error")</f>
        <v/>
      </c>
      <c r="M2216" t="s">
        <v>16</v>
      </c>
      <c r="N2216">
        <v>-6</v>
      </c>
      <c r="O2216" t="s">
        <v>93</v>
      </c>
      <c r="P2216">
        <v>4</v>
      </c>
      <c r="V2216" s="23" t="s">
        <v>416</v>
      </c>
      <c r="W2216">
        <f ca="1">VALUE(LEFT(C2216, 4))</f>
        <v>2016</v>
      </c>
      <c r="X2216">
        <f ca="1">VALUE(MID(C2216,6,FIND("_",C2216,6)-6))</f>
        <v>2</v>
      </c>
      <c r="Y2216">
        <f ca="1">IF(NOT(OR(ISBLANK(D2216),ISBLANK(E2216),D2216="",E2216="")),D2216-E2216,"")</f>
        <v>0.5</v>
      </c>
      <c r="Z2216">
        <f ca="1">IF(OR(NOT(ISNUMBER(D2216)),ISBLANK(D2216),D2216="",ISBLANK(N2216)),"",ABS(D2216-N2216))</f>
        <v>0.5</v>
      </c>
      <c r="AA2216">
        <f ca="1">IF(OR(ISBLANK(J2216),ISBLANK(O2216),J2216="",O2216=""),"",IF(J2216=O2216,1,0))</f>
        <v>1</v>
      </c>
      <c r="AB2216" t="str">
        <f ca="1">IF(OR(ISBLANK(K2216),ISBLANK(Q2216),K2216="",Q2216=""),"",IF(K2216=Q2216,1,0))</f>
        <v/>
      </c>
      <c r="AC2216" s="23" t="str">
        <f t="shared" ca="1" si="34"/>
        <v/>
      </c>
    </row>
    <row r="2217" spans="1:29" x14ac:dyDescent="0.25">
      <c r="A2217" s="23">
        <v>2216</v>
      </c>
      <c r="B2217">
        <v>1088</v>
      </c>
      <c r="C2217" t="str">
        <f ca="1">IFERROR(VLOOKUP($B2217,INDIRECT(nfl_game_result),MATCH(C$1,INDIRECT(nfl_game_result_header),0),FALSE),"error")</f>
        <v>2016_02_BAL@CLE</v>
      </c>
      <c r="D2217">
        <f ca="1">IFERROR(IF(ISBLANK(VLOOKUP($B2217,INDIRECT(nfl_game_result),MATCH(D$1,INDIRECT(nfl_game_result_header),0),FALSE)),"",VLOOKUP($B2217,INDIRECT(nfl_game_result),MATCH(D$1,INDIRECT(nfl_game_result_header),0),FALSE)),"error")</f>
        <v>2.5</v>
      </c>
      <c r="E2217">
        <f ca="1">IFERROR(IF(ISBLANK(VLOOKUP($B2217,INDIRECT(nfl_game_result),MATCH(E$1,INDIRECT(nfl_game_result_header),0),FALSE)),"",VLOOKUP($B2217,INDIRECT(nfl_game_result),MATCH(E$1,INDIRECT(nfl_game_result_header),0),FALSE)),"error")</f>
        <v>6.5</v>
      </c>
      <c r="F2217" s="23" t="str">
        <f ca="1">IFERROR(IF(ISBLANK(VLOOKUP($B2217,INDIRECT(nfl_game_result),MATCH(F$1,INDIRECT(nfl_game_result_header),0),FALSE)),"",VLOOKUP($B2217,INDIRECT(nfl_game_result),MATCH(F$1,INDIRECT(nfl_game_result_header),0),FALSE)),"error")</f>
        <v/>
      </c>
      <c r="G2217" s="23" t="str">
        <f ca="1">IFERROR(IF(ISBLANK(VLOOKUP($B2217,INDIRECT(nfl_game_result),MATCH(G$1,INDIRECT(nfl_game_result_header),0),FALSE)),"",VLOOKUP($B2217,INDIRECT(nfl_game_result),MATCH(G$1,INDIRECT(nfl_game_result_header),0),FALSE)),"error")</f>
        <v/>
      </c>
      <c r="H2217">
        <f ca="1">IFERROR(IF(ISBLANK(VLOOKUP($B2217,INDIRECT(nfl_game_result),MATCH(H$1,INDIRECT(nfl_game_result_header),0),FALSE)),"",VLOOKUP($B2217,INDIRECT(nfl_game_result),MATCH(H$1,INDIRECT(nfl_game_result_header),0),FALSE)),"error")</f>
        <v>20</v>
      </c>
      <c r="I2217">
        <f ca="1">IFERROR(IF(ISBLANK(VLOOKUP($B2217,INDIRECT(nfl_game_result),MATCH(I$1,INDIRECT(nfl_game_result_header),0),FALSE)),"",VLOOKUP($B2217,INDIRECT(nfl_game_result),MATCH(I$1,INDIRECT(nfl_game_result_header),0),FALSE)),"error")</f>
        <v>25</v>
      </c>
      <c r="J2217" t="str">
        <f ca="1">IFERROR(IF(ISBLANK(VLOOKUP($B2217,INDIRECT(nfl_game_result),MATCH(J$1,INDIRECT(nfl_game_result_header),0),FALSE)),"",VLOOKUP($B2217,INDIRECT(nfl_game_result),MATCH(J$1,INDIRECT(nfl_game_result_header),0),FALSE)),"error")</f>
        <v>CLE</v>
      </c>
      <c r="K2217" t="str">
        <f ca="1">IFERROR(IF(ISBLANK(VLOOKUP($B2217,INDIRECT(nfl_game_result),MATCH(K$1,INDIRECT(nfl_game_result_header),0),FALSE)),"",VLOOKUP($B2217,INDIRECT(nfl_game_result),MATCH(K$1,INDIRECT(nfl_game_result_header),0),FALSE)),"error")</f>
        <v>BAL</v>
      </c>
      <c r="L2217" s="23" t="str">
        <f ca="1">IFERROR(IF(ISBLANK(VLOOKUP($B2217,INDIRECT(nfl_game_result),MATCH(L$1,INDIRECT(nfl_game_result_header),0),FALSE)),"",VLOOKUP($B2217,INDIRECT(nfl_game_result),MATCH(L$1,INDIRECT(nfl_game_result_header),0),FALSE)),"error")</f>
        <v/>
      </c>
      <c r="M2217" t="s">
        <v>16</v>
      </c>
      <c r="N2217">
        <v>5</v>
      </c>
      <c r="O2217" t="s">
        <v>65</v>
      </c>
      <c r="P2217">
        <v>11</v>
      </c>
      <c r="V2217" s="23" t="s">
        <v>416</v>
      </c>
      <c r="W2217">
        <f ca="1">VALUE(LEFT(C2217, 4))</f>
        <v>2016</v>
      </c>
      <c r="X2217">
        <f ca="1">VALUE(MID(C2217,6,FIND("_",C2217,6)-6))</f>
        <v>2</v>
      </c>
      <c r="Y2217">
        <f ca="1">IF(NOT(OR(ISBLANK(D2217),ISBLANK(E2217),D2217="",E2217="")),D2217-E2217,"")</f>
        <v>-4</v>
      </c>
      <c r="Z2217">
        <f ca="1">IF(OR(NOT(ISNUMBER(D2217)),ISBLANK(D2217),D2217="",ISBLANK(N2217)),"",ABS(D2217-N2217))</f>
        <v>2.5</v>
      </c>
      <c r="AA2217">
        <f ca="1">IF(OR(ISBLANK(J2217),ISBLANK(O2217),J2217="",O2217=""),"",IF(J2217=O2217,1,0))</f>
        <v>0</v>
      </c>
      <c r="AB2217" t="str">
        <f ca="1">IF(OR(ISBLANK(K2217),ISBLANK(Q2217),K2217="",Q2217=""),"",IF(K2217=Q2217,1,0))</f>
        <v/>
      </c>
      <c r="AC2217" s="23" t="str">
        <f t="shared" ca="1" si="34"/>
        <v/>
      </c>
    </row>
    <row r="2218" spans="1:29" x14ac:dyDescent="0.25">
      <c r="A2218" s="23">
        <v>2217</v>
      </c>
      <c r="B2218">
        <v>1089</v>
      </c>
      <c r="C2218" t="str">
        <f ca="1">IFERROR(VLOOKUP($B2218,INDIRECT(nfl_game_result),MATCH(C$1,INDIRECT(nfl_game_result_header),0),FALSE),"error")</f>
        <v>2016_02_DAL@WAS</v>
      </c>
      <c r="D2218">
        <f ca="1">IFERROR(IF(ISBLANK(VLOOKUP($B2218,INDIRECT(nfl_game_result),MATCH(D$1,INDIRECT(nfl_game_result_header),0),FALSE)),"",VLOOKUP($B2218,INDIRECT(nfl_game_result),MATCH(D$1,INDIRECT(nfl_game_result_header),0),FALSE)),"error")</f>
        <v>-3.5</v>
      </c>
      <c r="E2218">
        <f ca="1">IFERROR(IF(ISBLANK(VLOOKUP($B2218,INDIRECT(nfl_game_result),MATCH(E$1,INDIRECT(nfl_game_result_header),0),FALSE)),"",VLOOKUP($B2218,INDIRECT(nfl_game_result),MATCH(E$1,INDIRECT(nfl_game_result_header),0),FALSE)),"error")</f>
        <v>-2.5</v>
      </c>
      <c r="F2218" s="23" t="str">
        <f ca="1">IFERROR(IF(ISBLANK(VLOOKUP($B2218,INDIRECT(nfl_game_result),MATCH(F$1,INDIRECT(nfl_game_result_header),0),FALSE)),"",VLOOKUP($B2218,INDIRECT(nfl_game_result),MATCH(F$1,INDIRECT(nfl_game_result_header),0),FALSE)),"error")</f>
        <v/>
      </c>
      <c r="G2218" s="23" t="str">
        <f ca="1">IFERROR(IF(ISBLANK(VLOOKUP($B2218,INDIRECT(nfl_game_result),MATCH(G$1,INDIRECT(nfl_game_result_header),0),FALSE)),"",VLOOKUP($B2218,INDIRECT(nfl_game_result),MATCH(G$1,INDIRECT(nfl_game_result_header),0),FALSE)),"error")</f>
        <v/>
      </c>
      <c r="H2218">
        <f ca="1">IFERROR(IF(ISBLANK(VLOOKUP($B2218,INDIRECT(nfl_game_result),MATCH(H$1,INDIRECT(nfl_game_result_header),0),FALSE)),"",VLOOKUP($B2218,INDIRECT(nfl_game_result),MATCH(H$1,INDIRECT(nfl_game_result_header),0),FALSE)),"error")</f>
        <v>23</v>
      </c>
      <c r="I2218">
        <f ca="1">IFERROR(IF(ISBLANK(VLOOKUP($B2218,INDIRECT(nfl_game_result),MATCH(I$1,INDIRECT(nfl_game_result_header),0),FALSE)),"",VLOOKUP($B2218,INDIRECT(nfl_game_result),MATCH(I$1,INDIRECT(nfl_game_result_header),0),FALSE)),"error")</f>
        <v>27</v>
      </c>
      <c r="J2218" t="str">
        <f ca="1">IFERROR(IF(ISBLANK(VLOOKUP($B2218,INDIRECT(nfl_game_result),MATCH(J$1,INDIRECT(nfl_game_result_header),0),FALSE)),"",VLOOKUP($B2218,INDIRECT(nfl_game_result),MATCH(J$1,INDIRECT(nfl_game_result_header),0),FALSE)),"error")</f>
        <v>DAL</v>
      </c>
      <c r="K2218" t="str">
        <f ca="1">IFERROR(IF(ISBLANK(VLOOKUP($B2218,INDIRECT(nfl_game_result),MATCH(K$1,INDIRECT(nfl_game_result_header),0),FALSE)),"",VLOOKUP($B2218,INDIRECT(nfl_game_result),MATCH(K$1,INDIRECT(nfl_game_result_header),0),FALSE)),"error")</f>
        <v>DAL</v>
      </c>
      <c r="L2218" s="23" t="str">
        <f ca="1">IFERROR(IF(ISBLANK(VLOOKUP($B2218,INDIRECT(nfl_game_result),MATCH(L$1,INDIRECT(nfl_game_result_header),0),FALSE)),"",VLOOKUP($B2218,INDIRECT(nfl_game_result),MATCH(L$1,INDIRECT(nfl_game_result_header),0),FALSE)),"error")</f>
        <v/>
      </c>
      <c r="M2218" t="s">
        <v>16</v>
      </c>
      <c r="N2218">
        <v>-3.5</v>
      </c>
      <c r="O2218" t="s">
        <v>94</v>
      </c>
      <c r="P2218">
        <v>6</v>
      </c>
      <c r="V2218" s="23" t="s">
        <v>416</v>
      </c>
      <c r="W2218">
        <f ca="1">VALUE(LEFT(C2218, 4))</f>
        <v>2016</v>
      </c>
      <c r="X2218">
        <f ca="1">VALUE(MID(C2218,6,FIND("_",C2218,6)-6))</f>
        <v>2</v>
      </c>
      <c r="Y2218">
        <f ca="1">IF(NOT(OR(ISBLANK(D2218),ISBLANK(E2218),D2218="",E2218="")),D2218-E2218,"")</f>
        <v>-1</v>
      </c>
      <c r="Z2218">
        <f ca="1">IF(OR(NOT(ISNUMBER(D2218)),ISBLANK(D2218),D2218="",ISBLANK(N2218)),"",ABS(D2218-N2218))</f>
        <v>0</v>
      </c>
      <c r="AA2218">
        <f ca="1">IF(OR(ISBLANK(J2218),ISBLANK(O2218),J2218="",O2218=""),"",IF(J2218=O2218,1,0))</f>
        <v>0</v>
      </c>
      <c r="AB2218" t="str">
        <f ca="1">IF(OR(ISBLANK(K2218),ISBLANK(Q2218),K2218="",Q2218=""),"",IF(K2218=Q2218,1,0))</f>
        <v/>
      </c>
      <c r="AC2218" s="23" t="str">
        <f t="shared" ca="1" si="34"/>
        <v/>
      </c>
    </row>
    <row r="2219" spans="1:29" x14ac:dyDescent="0.25">
      <c r="A2219" s="23">
        <v>2218</v>
      </c>
      <c r="B2219">
        <v>1090</v>
      </c>
      <c r="C2219" t="str">
        <f ca="1">IFERROR(VLOOKUP($B2219,INDIRECT(nfl_game_result),MATCH(C$1,INDIRECT(nfl_game_result_header),0),FALSE),"error")</f>
        <v>2016_02_NOR@NYG</v>
      </c>
      <c r="D2219">
        <f ca="1">IFERROR(IF(ISBLANK(VLOOKUP($B2219,INDIRECT(nfl_game_result),MATCH(D$1,INDIRECT(nfl_game_result_header),0),FALSE)),"",VLOOKUP($B2219,INDIRECT(nfl_game_result),MATCH(D$1,INDIRECT(nfl_game_result_header),0),FALSE)),"error")</f>
        <v>-4</v>
      </c>
      <c r="E2219">
        <f ca="1">IFERROR(IF(ISBLANK(VLOOKUP($B2219,INDIRECT(nfl_game_result),MATCH(E$1,INDIRECT(nfl_game_result_header),0),FALSE)),"",VLOOKUP($B2219,INDIRECT(nfl_game_result),MATCH(E$1,INDIRECT(nfl_game_result_header),0),FALSE)),"error")</f>
        <v>-5</v>
      </c>
      <c r="F2219" s="23" t="str">
        <f ca="1">IFERROR(IF(ISBLANK(VLOOKUP($B2219,INDIRECT(nfl_game_result),MATCH(F$1,INDIRECT(nfl_game_result_header),0),FALSE)),"",VLOOKUP($B2219,INDIRECT(nfl_game_result),MATCH(F$1,INDIRECT(nfl_game_result_header),0),FALSE)),"error")</f>
        <v/>
      </c>
      <c r="G2219" s="23" t="str">
        <f ca="1">IFERROR(IF(ISBLANK(VLOOKUP($B2219,INDIRECT(nfl_game_result),MATCH(G$1,INDIRECT(nfl_game_result_header),0),FALSE)),"",VLOOKUP($B2219,INDIRECT(nfl_game_result),MATCH(G$1,INDIRECT(nfl_game_result_header),0),FALSE)),"error")</f>
        <v/>
      </c>
      <c r="H2219">
        <f ca="1">IFERROR(IF(ISBLANK(VLOOKUP($B2219,INDIRECT(nfl_game_result),MATCH(H$1,INDIRECT(nfl_game_result_header),0),FALSE)),"",VLOOKUP($B2219,INDIRECT(nfl_game_result),MATCH(H$1,INDIRECT(nfl_game_result_header),0),FALSE)),"error")</f>
        <v>16</v>
      </c>
      <c r="I2219">
        <f ca="1">IFERROR(IF(ISBLANK(VLOOKUP($B2219,INDIRECT(nfl_game_result),MATCH(I$1,INDIRECT(nfl_game_result_header),0),FALSE)),"",VLOOKUP($B2219,INDIRECT(nfl_game_result),MATCH(I$1,INDIRECT(nfl_game_result_header),0),FALSE)),"error")</f>
        <v>13</v>
      </c>
      <c r="J2219" t="str">
        <f ca="1">IFERROR(IF(ISBLANK(VLOOKUP($B2219,INDIRECT(nfl_game_result),MATCH(J$1,INDIRECT(nfl_game_result_header),0),FALSE)),"",VLOOKUP($B2219,INDIRECT(nfl_game_result),MATCH(J$1,INDIRECT(nfl_game_result_header),0),FALSE)),"error")</f>
        <v>NOR</v>
      </c>
      <c r="K2219" t="str">
        <f ca="1">IFERROR(IF(ISBLANK(VLOOKUP($B2219,INDIRECT(nfl_game_result),MATCH(K$1,INDIRECT(nfl_game_result_header),0),FALSE)),"",VLOOKUP($B2219,INDIRECT(nfl_game_result),MATCH(K$1,INDIRECT(nfl_game_result_header),0),FALSE)),"error")</f>
        <v>NYG</v>
      </c>
      <c r="L2219" s="23" t="str">
        <f ca="1">IFERROR(IF(ISBLANK(VLOOKUP($B2219,INDIRECT(nfl_game_result),MATCH(L$1,INDIRECT(nfl_game_result_header),0),FALSE)),"",VLOOKUP($B2219,INDIRECT(nfl_game_result),MATCH(L$1,INDIRECT(nfl_game_result_header),0),FALSE)),"error")</f>
        <v/>
      </c>
      <c r="M2219" t="s">
        <v>16</v>
      </c>
      <c r="N2219">
        <v>-3.5</v>
      </c>
      <c r="O2219" t="s">
        <v>83</v>
      </c>
      <c r="P2219">
        <v>1</v>
      </c>
      <c r="V2219" s="23" t="s">
        <v>416</v>
      </c>
      <c r="W2219">
        <f ca="1">VALUE(LEFT(C2219, 4))</f>
        <v>2016</v>
      </c>
      <c r="X2219">
        <f ca="1">VALUE(MID(C2219,6,FIND("_",C2219,6)-6))</f>
        <v>2</v>
      </c>
      <c r="Y2219">
        <f ca="1">IF(NOT(OR(ISBLANK(D2219),ISBLANK(E2219),D2219="",E2219="")),D2219-E2219,"")</f>
        <v>1</v>
      </c>
      <c r="Z2219">
        <f ca="1">IF(OR(NOT(ISNUMBER(D2219)),ISBLANK(D2219),D2219="",ISBLANK(N2219)),"",ABS(D2219-N2219))</f>
        <v>0.5</v>
      </c>
      <c r="AA2219">
        <f ca="1">IF(OR(ISBLANK(J2219),ISBLANK(O2219),J2219="",O2219=""),"",IF(J2219=O2219,1,0))</f>
        <v>0</v>
      </c>
      <c r="AB2219" t="str">
        <f ca="1">IF(OR(ISBLANK(K2219),ISBLANK(Q2219),K2219="",Q2219=""),"",IF(K2219=Q2219,1,0))</f>
        <v/>
      </c>
      <c r="AC2219" s="23" t="str">
        <f t="shared" ca="1" si="34"/>
        <v/>
      </c>
    </row>
    <row r="2220" spans="1:29" x14ac:dyDescent="0.25">
      <c r="A2220" s="23">
        <v>2219</v>
      </c>
      <c r="B2220">
        <v>1091</v>
      </c>
      <c r="C2220" t="str">
        <f ca="1">IFERROR(VLOOKUP($B2220,INDIRECT(nfl_game_result),MATCH(C$1,INDIRECT(nfl_game_result_header),0),FALSE),"error")</f>
        <v>2016_02_SFO@CAR</v>
      </c>
      <c r="D2220">
        <f ca="1">IFERROR(IF(ISBLANK(VLOOKUP($B2220,INDIRECT(nfl_game_result),MATCH(D$1,INDIRECT(nfl_game_result_header),0),FALSE)),"",VLOOKUP($B2220,INDIRECT(nfl_game_result),MATCH(D$1,INDIRECT(nfl_game_result_header),0),FALSE)),"error")</f>
        <v>-13.5</v>
      </c>
      <c r="E2220">
        <f ca="1">IFERROR(IF(ISBLANK(VLOOKUP($B2220,INDIRECT(nfl_game_result),MATCH(E$1,INDIRECT(nfl_game_result_header),0),FALSE)),"",VLOOKUP($B2220,INDIRECT(nfl_game_result),MATCH(E$1,INDIRECT(nfl_game_result_header),0),FALSE)),"error")</f>
        <v>-13.5</v>
      </c>
      <c r="F2220" s="23" t="str">
        <f ca="1">IFERROR(IF(ISBLANK(VLOOKUP($B2220,INDIRECT(nfl_game_result),MATCH(F$1,INDIRECT(nfl_game_result_header),0),FALSE)),"",VLOOKUP($B2220,INDIRECT(nfl_game_result),MATCH(F$1,INDIRECT(nfl_game_result_header),0),FALSE)),"error")</f>
        <v/>
      </c>
      <c r="G2220" s="23" t="str">
        <f ca="1">IFERROR(IF(ISBLANK(VLOOKUP($B2220,INDIRECT(nfl_game_result),MATCH(G$1,INDIRECT(nfl_game_result_header),0),FALSE)),"",VLOOKUP($B2220,INDIRECT(nfl_game_result),MATCH(G$1,INDIRECT(nfl_game_result_header),0),FALSE)),"error")</f>
        <v/>
      </c>
      <c r="H2220">
        <f ca="1">IFERROR(IF(ISBLANK(VLOOKUP($B2220,INDIRECT(nfl_game_result),MATCH(H$1,INDIRECT(nfl_game_result_header),0),FALSE)),"",VLOOKUP($B2220,INDIRECT(nfl_game_result),MATCH(H$1,INDIRECT(nfl_game_result_header),0),FALSE)),"error")</f>
        <v>46</v>
      </c>
      <c r="I2220">
        <f ca="1">IFERROR(IF(ISBLANK(VLOOKUP($B2220,INDIRECT(nfl_game_result),MATCH(I$1,INDIRECT(nfl_game_result_header),0),FALSE)),"",VLOOKUP($B2220,INDIRECT(nfl_game_result),MATCH(I$1,INDIRECT(nfl_game_result_header),0),FALSE)),"error")</f>
        <v>27</v>
      </c>
      <c r="J2220" t="str">
        <f ca="1">IFERROR(IF(ISBLANK(VLOOKUP($B2220,INDIRECT(nfl_game_result),MATCH(J$1,INDIRECT(nfl_game_result_header),0),FALSE)),"",VLOOKUP($B2220,INDIRECT(nfl_game_result),MATCH(J$1,INDIRECT(nfl_game_result_header),0),FALSE)),"error")</f>
        <v>CAR</v>
      </c>
      <c r="K2220" t="str">
        <f ca="1">IFERROR(IF(ISBLANK(VLOOKUP($B2220,INDIRECT(nfl_game_result),MATCH(K$1,INDIRECT(nfl_game_result_header),0),FALSE)),"",VLOOKUP($B2220,INDIRECT(nfl_game_result),MATCH(K$1,INDIRECT(nfl_game_result_header),0),FALSE)),"error")</f>
        <v>CAR</v>
      </c>
      <c r="L2220" s="23" t="str">
        <f ca="1">IFERROR(IF(ISBLANK(VLOOKUP($B2220,INDIRECT(nfl_game_result),MATCH(L$1,INDIRECT(nfl_game_result_header),0),FALSE)),"",VLOOKUP($B2220,INDIRECT(nfl_game_result),MATCH(L$1,INDIRECT(nfl_game_result_header),0),FALSE)),"error")</f>
        <v/>
      </c>
      <c r="M2220" t="s">
        <v>16</v>
      </c>
      <c r="N2220">
        <v>-10.5</v>
      </c>
      <c r="O2220" t="s">
        <v>67</v>
      </c>
      <c r="P2220">
        <v>7</v>
      </c>
      <c r="V2220" s="23" t="s">
        <v>416</v>
      </c>
      <c r="W2220">
        <f ca="1">VALUE(LEFT(C2220, 4))</f>
        <v>2016</v>
      </c>
      <c r="X2220">
        <f ca="1">VALUE(MID(C2220,6,FIND("_",C2220,6)-6))</f>
        <v>2</v>
      </c>
      <c r="Y2220">
        <f ca="1">IF(NOT(OR(ISBLANK(D2220),ISBLANK(E2220),D2220="",E2220="")),D2220-E2220,"")</f>
        <v>0</v>
      </c>
      <c r="Z2220">
        <f ca="1">IF(OR(NOT(ISNUMBER(D2220)),ISBLANK(D2220),D2220="",ISBLANK(N2220)),"",ABS(D2220-N2220))</f>
        <v>3</v>
      </c>
      <c r="AA2220">
        <f ca="1">IF(OR(ISBLANK(J2220),ISBLANK(O2220),J2220="",O2220=""),"",IF(J2220=O2220,1,0))</f>
        <v>1</v>
      </c>
      <c r="AB2220" t="str">
        <f ca="1">IF(OR(ISBLANK(K2220),ISBLANK(Q2220),K2220="",Q2220=""),"",IF(K2220=Q2220,1,0))</f>
        <v/>
      </c>
      <c r="AC2220" s="23" t="str">
        <f t="shared" ca="1" si="34"/>
        <v/>
      </c>
    </row>
    <row r="2221" spans="1:29" x14ac:dyDescent="0.25">
      <c r="A2221" s="23">
        <v>2220</v>
      </c>
      <c r="B2221">
        <v>1092</v>
      </c>
      <c r="C2221" t="str">
        <f ca="1">IFERROR(VLOOKUP($B2221,INDIRECT(nfl_game_result),MATCH(C$1,INDIRECT(nfl_game_result_header),0),FALSE),"error")</f>
        <v>2016_02_MIA@NWE</v>
      </c>
      <c r="D2221">
        <f ca="1">IFERROR(IF(ISBLANK(VLOOKUP($B2221,INDIRECT(nfl_game_result),MATCH(D$1,INDIRECT(nfl_game_result_header),0),FALSE)),"",VLOOKUP($B2221,INDIRECT(nfl_game_result),MATCH(D$1,INDIRECT(nfl_game_result_header),0),FALSE)),"error")</f>
        <v>-5</v>
      </c>
      <c r="E2221">
        <f ca="1">IFERROR(IF(ISBLANK(VLOOKUP($B2221,INDIRECT(nfl_game_result),MATCH(E$1,INDIRECT(nfl_game_result_header),0),FALSE)),"",VLOOKUP($B2221,INDIRECT(nfl_game_result),MATCH(E$1,INDIRECT(nfl_game_result_header),0),FALSE)),"error")</f>
        <v>-6.5</v>
      </c>
      <c r="F2221" s="23" t="str">
        <f ca="1">IFERROR(IF(ISBLANK(VLOOKUP($B2221,INDIRECT(nfl_game_result),MATCH(F$1,INDIRECT(nfl_game_result_header),0),FALSE)),"",VLOOKUP($B2221,INDIRECT(nfl_game_result),MATCH(F$1,INDIRECT(nfl_game_result_header),0),FALSE)),"error")</f>
        <v/>
      </c>
      <c r="G2221" s="23" t="str">
        <f ca="1">IFERROR(IF(ISBLANK(VLOOKUP($B2221,INDIRECT(nfl_game_result),MATCH(G$1,INDIRECT(nfl_game_result_header),0),FALSE)),"",VLOOKUP($B2221,INDIRECT(nfl_game_result),MATCH(G$1,INDIRECT(nfl_game_result_header),0),FALSE)),"error")</f>
        <v/>
      </c>
      <c r="H2221">
        <f ca="1">IFERROR(IF(ISBLANK(VLOOKUP($B2221,INDIRECT(nfl_game_result),MATCH(H$1,INDIRECT(nfl_game_result_header),0),FALSE)),"",VLOOKUP($B2221,INDIRECT(nfl_game_result),MATCH(H$1,INDIRECT(nfl_game_result_header),0),FALSE)),"error")</f>
        <v>31</v>
      </c>
      <c r="I2221">
        <f ca="1">IFERROR(IF(ISBLANK(VLOOKUP($B2221,INDIRECT(nfl_game_result),MATCH(I$1,INDIRECT(nfl_game_result_header),0),FALSE)),"",VLOOKUP($B2221,INDIRECT(nfl_game_result),MATCH(I$1,INDIRECT(nfl_game_result_header),0),FALSE)),"error")</f>
        <v>24</v>
      </c>
      <c r="J2221" t="str">
        <f ca="1">IFERROR(IF(ISBLANK(VLOOKUP($B2221,INDIRECT(nfl_game_result),MATCH(J$1,INDIRECT(nfl_game_result_header),0),FALSE)),"",VLOOKUP($B2221,INDIRECT(nfl_game_result),MATCH(J$1,INDIRECT(nfl_game_result_header),0),FALSE)),"error")</f>
        <v>NWE</v>
      </c>
      <c r="K2221" t="str">
        <f ca="1">IFERROR(IF(ISBLANK(VLOOKUP($B2221,INDIRECT(nfl_game_result),MATCH(K$1,INDIRECT(nfl_game_result_header),0),FALSE)),"",VLOOKUP($B2221,INDIRECT(nfl_game_result),MATCH(K$1,INDIRECT(nfl_game_result_header),0),FALSE)),"error")</f>
        <v>NWE</v>
      </c>
      <c r="L2221" s="23" t="str">
        <f ca="1">IFERROR(IF(ISBLANK(VLOOKUP($B2221,INDIRECT(nfl_game_result),MATCH(L$1,INDIRECT(nfl_game_result_header),0),FALSE)),"",VLOOKUP($B2221,INDIRECT(nfl_game_result),MATCH(L$1,INDIRECT(nfl_game_result_header),0),FALSE)),"error")</f>
        <v/>
      </c>
      <c r="M2221" t="s">
        <v>16</v>
      </c>
      <c r="N2221">
        <v>-4</v>
      </c>
      <c r="O2221" t="s">
        <v>79</v>
      </c>
      <c r="P2221">
        <v>5</v>
      </c>
      <c r="V2221" s="23" t="s">
        <v>416</v>
      </c>
      <c r="W2221">
        <f ca="1">VALUE(LEFT(C2221, 4))</f>
        <v>2016</v>
      </c>
      <c r="X2221">
        <f ca="1">VALUE(MID(C2221,6,FIND("_",C2221,6)-6))</f>
        <v>2</v>
      </c>
      <c r="Y2221">
        <f ca="1">IF(NOT(OR(ISBLANK(D2221),ISBLANK(E2221),D2221="",E2221="")),D2221-E2221,"")</f>
        <v>1.5</v>
      </c>
      <c r="Z2221">
        <f ca="1">IF(OR(NOT(ISNUMBER(D2221)),ISBLANK(D2221),D2221="",ISBLANK(N2221)),"",ABS(D2221-N2221))</f>
        <v>1</v>
      </c>
      <c r="AA2221">
        <f ca="1">IF(OR(ISBLANK(J2221),ISBLANK(O2221),J2221="",O2221=""),"",IF(J2221=O2221,1,0))</f>
        <v>0</v>
      </c>
      <c r="AB2221" t="str">
        <f ca="1">IF(OR(ISBLANK(K2221),ISBLANK(Q2221),K2221="",Q2221=""),"",IF(K2221=Q2221,1,0))</f>
        <v/>
      </c>
      <c r="AC2221" s="23" t="str">
        <f t="shared" ca="1" si="34"/>
        <v/>
      </c>
    </row>
    <row r="2222" spans="1:29" x14ac:dyDescent="0.25">
      <c r="A2222" s="23">
        <v>2221</v>
      </c>
      <c r="B2222">
        <v>1093</v>
      </c>
      <c r="C2222" t="str">
        <f ca="1">IFERROR(VLOOKUP($B2222,INDIRECT(nfl_game_result),MATCH(C$1,INDIRECT(nfl_game_result_header),0),FALSE),"error")</f>
        <v>2016_02_KCY@HOU</v>
      </c>
      <c r="D2222">
        <f ca="1">IFERROR(IF(ISBLANK(VLOOKUP($B2222,INDIRECT(nfl_game_result),MATCH(D$1,INDIRECT(nfl_game_result_header),0),FALSE)),"",VLOOKUP($B2222,INDIRECT(nfl_game_result),MATCH(D$1,INDIRECT(nfl_game_result_header),0),FALSE)),"error")</f>
        <v>0</v>
      </c>
      <c r="E2222">
        <f ca="1">IFERROR(IF(ISBLANK(VLOOKUP($B2222,INDIRECT(nfl_game_result),MATCH(E$1,INDIRECT(nfl_game_result_header),0),FALSE)),"",VLOOKUP($B2222,INDIRECT(nfl_game_result),MATCH(E$1,INDIRECT(nfl_game_result_header),0),FALSE)),"error")</f>
        <v>-2.5</v>
      </c>
      <c r="F2222" s="23" t="str">
        <f ca="1">IFERROR(IF(ISBLANK(VLOOKUP($B2222,INDIRECT(nfl_game_result),MATCH(F$1,INDIRECT(nfl_game_result_header),0),FALSE)),"",VLOOKUP($B2222,INDIRECT(nfl_game_result),MATCH(F$1,INDIRECT(nfl_game_result_header),0),FALSE)),"error")</f>
        <v/>
      </c>
      <c r="G2222" s="23" t="str">
        <f ca="1">IFERROR(IF(ISBLANK(VLOOKUP($B2222,INDIRECT(nfl_game_result),MATCH(G$1,INDIRECT(nfl_game_result_header),0),FALSE)),"",VLOOKUP($B2222,INDIRECT(nfl_game_result),MATCH(G$1,INDIRECT(nfl_game_result_header),0),FALSE)),"error")</f>
        <v/>
      </c>
      <c r="H2222">
        <f ca="1">IFERROR(IF(ISBLANK(VLOOKUP($B2222,INDIRECT(nfl_game_result),MATCH(H$1,INDIRECT(nfl_game_result_header),0),FALSE)),"",VLOOKUP($B2222,INDIRECT(nfl_game_result),MATCH(H$1,INDIRECT(nfl_game_result_header),0),FALSE)),"error")</f>
        <v>19</v>
      </c>
      <c r="I2222">
        <f ca="1">IFERROR(IF(ISBLANK(VLOOKUP($B2222,INDIRECT(nfl_game_result),MATCH(I$1,INDIRECT(nfl_game_result_header),0),FALSE)),"",VLOOKUP($B2222,INDIRECT(nfl_game_result),MATCH(I$1,INDIRECT(nfl_game_result_header),0),FALSE)),"error")</f>
        <v>12</v>
      </c>
      <c r="J2222" t="str">
        <f ca="1">IFERROR(IF(ISBLANK(VLOOKUP($B2222,INDIRECT(nfl_game_result),MATCH(J$1,INDIRECT(nfl_game_result_header),0),FALSE)),"",VLOOKUP($B2222,INDIRECT(nfl_game_result),MATCH(J$1,INDIRECT(nfl_game_result_header),0),FALSE)),"error")</f>
        <v>HOU</v>
      </c>
      <c r="K2222" t="str">
        <f ca="1">IFERROR(IF(ISBLANK(VLOOKUP($B2222,INDIRECT(nfl_game_result),MATCH(K$1,INDIRECT(nfl_game_result_header),0),FALSE)),"",VLOOKUP($B2222,INDIRECT(nfl_game_result),MATCH(K$1,INDIRECT(nfl_game_result_header),0),FALSE)),"error")</f>
        <v>HOU</v>
      </c>
      <c r="L2222" s="23" t="str">
        <f ca="1">IFERROR(IF(ISBLANK(VLOOKUP($B2222,INDIRECT(nfl_game_result),MATCH(L$1,INDIRECT(nfl_game_result_header),0),FALSE)),"",VLOOKUP($B2222,INDIRECT(nfl_game_result),MATCH(L$1,INDIRECT(nfl_game_result_header),0),FALSE)),"error")</f>
        <v/>
      </c>
      <c r="M2222" t="s">
        <v>16</v>
      </c>
      <c r="N2222">
        <v>-3</v>
      </c>
      <c r="O2222" t="s">
        <v>75</v>
      </c>
      <c r="P2222">
        <v>3</v>
      </c>
      <c r="V2222" s="23" t="s">
        <v>416</v>
      </c>
      <c r="W2222">
        <f ca="1">VALUE(LEFT(C2222, 4))</f>
        <v>2016</v>
      </c>
      <c r="X2222">
        <f ca="1">VALUE(MID(C2222,6,FIND("_",C2222,6)-6))</f>
        <v>2</v>
      </c>
      <c r="Y2222">
        <f ca="1">IF(NOT(OR(ISBLANK(D2222),ISBLANK(E2222),D2222="",E2222="")),D2222-E2222,"")</f>
        <v>2.5</v>
      </c>
      <c r="Z2222">
        <f ca="1">IF(OR(NOT(ISNUMBER(D2222)),ISBLANK(D2222),D2222="",ISBLANK(N2222)),"",ABS(D2222-N2222))</f>
        <v>3</v>
      </c>
      <c r="AA2222">
        <f ca="1">IF(OR(ISBLANK(J2222),ISBLANK(O2222),J2222="",O2222=""),"",IF(J2222=O2222,1,0))</f>
        <v>1</v>
      </c>
      <c r="AB2222" t="str">
        <f ca="1">IF(OR(ISBLANK(K2222),ISBLANK(Q2222),K2222="",Q2222=""),"",IF(K2222=Q2222,1,0))</f>
        <v/>
      </c>
      <c r="AC2222" s="23" t="str">
        <f t="shared" ca="1" si="34"/>
        <v/>
      </c>
    </row>
    <row r="2223" spans="1:29" x14ac:dyDescent="0.25">
      <c r="A2223" s="23">
        <v>2222</v>
      </c>
      <c r="B2223">
        <v>1094</v>
      </c>
      <c r="C2223" t="str">
        <f ca="1">IFERROR(VLOOKUP($B2223,INDIRECT(nfl_game_result),MATCH(C$1,INDIRECT(nfl_game_result_header),0),FALSE),"error")</f>
        <v>2016_02_SEA@LAR</v>
      </c>
      <c r="D2223">
        <f ca="1">IFERROR(IF(ISBLANK(VLOOKUP($B2223,INDIRECT(nfl_game_result),MATCH(D$1,INDIRECT(nfl_game_result_header),0),FALSE)),"",VLOOKUP($B2223,INDIRECT(nfl_game_result),MATCH(D$1,INDIRECT(nfl_game_result_header),0),FALSE)),"error")</f>
        <v>3.5</v>
      </c>
      <c r="E2223">
        <f ca="1">IFERROR(IF(ISBLANK(VLOOKUP($B2223,INDIRECT(nfl_game_result),MATCH(E$1,INDIRECT(nfl_game_result_header),0),FALSE)),"",VLOOKUP($B2223,INDIRECT(nfl_game_result),MATCH(E$1,INDIRECT(nfl_game_result_header),0),FALSE)),"error")</f>
        <v>6.5</v>
      </c>
      <c r="F2223" s="23" t="str">
        <f ca="1">IFERROR(IF(ISBLANK(VLOOKUP($B2223,INDIRECT(nfl_game_result),MATCH(F$1,INDIRECT(nfl_game_result_header),0),FALSE)),"",VLOOKUP($B2223,INDIRECT(nfl_game_result),MATCH(F$1,INDIRECT(nfl_game_result_header),0),FALSE)),"error")</f>
        <v/>
      </c>
      <c r="G2223" s="23" t="str">
        <f ca="1">IFERROR(IF(ISBLANK(VLOOKUP($B2223,INDIRECT(nfl_game_result),MATCH(G$1,INDIRECT(nfl_game_result_header),0),FALSE)),"",VLOOKUP($B2223,INDIRECT(nfl_game_result),MATCH(G$1,INDIRECT(nfl_game_result_header),0),FALSE)),"error")</f>
        <v/>
      </c>
      <c r="H2223">
        <f ca="1">IFERROR(IF(ISBLANK(VLOOKUP($B2223,INDIRECT(nfl_game_result),MATCH(H$1,INDIRECT(nfl_game_result_header),0),FALSE)),"",VLOOKUP($B2223,INDIRECT(nfl_game_result),MATCH(H$1,INDIRECT(nfl_game_result_header),0),FALSE)),"error")</f>
        <v>9</v>
      </c>
      <c r="I2223">
        <f ca="1">IFERROR(IF(ISBLANK(VLOOKUP($B2223,INDIRECT(nfl_game_result),MATCH(I$1,INDIRECT(nfl_game_result_header),0),FALSE)),"",VLOOKUP($B2223,INDIRECT(nfl_game_result),MATCH(I$1,INDIRECT(nfl_game_result_header),0),FALSE)),"error")</f>
        <v>3</v>
      </c>
      <c r="J2223" t="str">
        <f ca="1">IFERROR(IF(ISBLANK(VLOOKUP($B2223,INDIRECT(nfl_game_result),MATCH(J$1,INDIRECT(nfl_game_result_header),0),FALSE)),"",VLOOKUP($B2223,INDIRECT(nfl_game_result),MATCH(J$1,INDIRECT(nfl_game_result_header),0),FALSE)),"error")</f>
        <v>LAR</v>
      </c>
      <c r="K2223" t="str">
        <f ca="1">IFERROR(IF(ISBLANK(VLOOKUP($B2223,INDIRECT(nfl_game_result),MATCH(K$1,INDIRECT(nfl_game_result_header),0),FALSE)),"",VLOOKUP($B2223,INDIRECT(nfl_game_result),MATCH(K$1,INDIRECT(nfl_game_result_header),0),FALSE)),"error")</f>
        <v>LAR</v>
      </c>
      <c r="L2223" s="23" t="str">
        <f ca="1">IFERROR(IF(ISBLANK(VLOOKUP($B2223,INDIRECT(nfl_game_result),MATCH(L$1,INDIRECT(nfl_game_result_header),0),FALSE)),"",VLOOKUP($B2223,INDIRECT(nfl_game_result),MATCH(L$1,INDIRECT(nfl_game_result_header),0),FALSE)),"error")</f>
        <v/>
      </c>
      <c r="M2223" t="s">
        <v>16</v>
      </c>
      <c r="N2223">
        <v>3</v>
      </c>
      <c r="O2223" t="s">
        <v>123</v>
      </c>
      <c r="P2223">
        <v>12</v>
      </c>
      <c r="V2223" s="23" t="s">
        <v>416</v>
      </c>
      <c r="W2223">
        <f ca="1">VALUE(LEFT(C2223, 4))</f>
        <v>2016</v>
      </c>
      <c r="X2223">
        <f ca="1">VALUE(MID(C2223,6,FIND("_",C2223,6)-6))</f>
        <v>2</v>
      </c>
      <c r="Y2223">
        <f ca="1">IF(NOT(OR(ISBLANK(D2223),ISBLANK(E2223),D2223="",E2223="")),D2223-E2223,"")</f>
        <v>-3</v>
      </c>
      <c r="Z2223">
        <f ca="1">IF(OR(NOT(ISNUMBER(D2223)),ISBLANK(D2223),D2223="",ISBLANK(N2223)),"",ABS(D2223-N2223))</f>
        <v>0.5</v>
      </c>
      <c r="AA2223">
        <f ca="1">IF(OR(ISBLANK(J2223),ISBLANK(O2223),J2223="",O2223=""),"",IF(J2223=O2223,1,0))</f>
        <v>1</v>
      </c>
      <c r="AB2223" t="str">
        <f ca="1">IF(OR(ISBLANK(K2223),ISBLANK(Q2223),K2223="",Q2223=""),"",IF(K2223=Q2223,1,0))</f>
        <v/>
      </c>
      <c r="AC2223" s="23" t="str">
        <f t="shared" ca="1" si="34"/>
        <v/>
      </c>
    </row>
    <row r="2224" spans="1:29" x14ac:dyDescent="0.25">
      <c r="A2224" s="23">
        <v>2223</v>
      </c>
      <c r="B2224">
        <v>1095</v>
      </c>
      <c r="C2224" t="str">
        <f ca="1">IFERROR(VLOOKUP($B2224,INDIRECT(nfl_game_result),MATCH(C$1,INDIRECT(nfl_game_result_header),0),FALSE),"error")</f>
        <v>2016_02_TBY@ARI</v>
      </c>
      <c r="D2224">
        <f ca="1">IFERROR(IF(ISBLANK(VLOOKUP($B2224,INDIRECT(nfl_game_result),MATCH(D$1,INDIRECT(nfl_game_result_header),0),FALSE)),"",VLOOKUP($B2224,INDIRECT(nfl_game_result),MATCH(D$1,INDIRECT(nfl_game_result_header),0),FALSE)),"error")</f>
        <v>-7.5</v>
      </c>
      <c r="E2224">
        <f ca="1">IFERROR(IF(ISBLANK(VLOOKUP($B2224,INDIRECT(nfl_game_result),MATCH(E$1,INDIRECT(nfl_game_result_header),0),FALSE)),"",VLOOKUP($B2224,INDIRECT(nfl_game_result),MATCH(E$1,INDIRECT(nfl_game_result_header),0),FALSE)),"error")</f>
        <v>-7</v>
      </c>
      <c r="F2224" s="23" t="str">
        <f ca="1">IFERROR(IF(ISBLANK(VLOOKUP($B2224,INDIRECT(nfl_game_result),MATCH(F$1,INDIRECT(nfl_game_result_header),0),FALSE)),"",VLOOKUP($B2224,INDIRECT(nfl_game_result),MATCH(F$1,INDIRECT(nfl_game_result_header),0),FALSE)),"error")</f>
        <v/>
      </c>
      <c r="G2224" s="23" t="str">
        <f ca="1">IFERROR(IF(ISBLANK(VLOOKUP($B2224,INDIRECT(nfl_game_result),MATCH(G$1,INDIRECT(nfl_game_result_header),0),FALSE)),"",VLOOKUP($B2224,INDIRECT(nfl_game_result),MATCH(G$1,INDIRECT(nfl_game_result_header),0),FALSE)),"error")</f>
        <v/>
      </c>
      <c r="H2224">
        <f ca="1">IFERROR(IF(ISBLANK(VLOOKUP($B2224,INDIRECT(nfl_game_result),MATCH(H$1,INDIRECT(nfl_game_result_header),0),FALSE)),"",VLOOKUP($B2224,INDIRECT(nfl_game_result),MATCH(H$1,INDIRECT(nfl_game_result_header),0),FALSE)),"error")</f>
        <v>40</v>
      </c>
      <c r="I2224">
        <f ca="1">IFERROR(IF(ISBLANK(VLOOKUP($B2224,INDIRECT(nfl_game_result),MATCH(I$1,INDIRECT(nfl_game_result_header),0),FALSE)),"",VLOOKUP($B2224,INDIRECT(nfl_game_result),MATCH(I$1,INDIRECT(nfl_game_result_header),0),FALSE)),"error")</f>
        <v>7</v>
      </c>
      <c r="J2224" t="str">
        <f ca="1">IFERROR(IF(ISBLANK(VLOOKUP($B2224,INDIRECT(nfl_game_result),MATCH(J$1,INDIRECT(nfl_game_result_header),0),FALSE)),"",VLOOKUP($B2224,INDIRECT(nfl_game_result),MATCH(J$1,INDIRECT(nfl_game_result_header),0),FALSE)),"error")</f>
        <v>ARI</v>
      </c>
      <c r="K2224" t="str">
        <f ca="1">IFERROR(IF(ISBLANK(VLOOKUP($B2224,INDIRECT(nfl_game_result),MATCH(K$1,INDIRECT(nfl_game_result_header),0),FALSE)),"",VLOOKUP($B2224,INDIRECT(nfl_game_result),MATCH(K$1,INDIRECT(nfl_game_result_header),0),FALSE)),"error")</f>
        <v>ARI</v>
      </c>
      <c r="L2224" s="23" t="str">
        <f ca="1">IFERROR(IF(ISBLANK(VLOOKUP($B2224,INDIRECT(nfl_game_result),MATCH(L$1,INDIRECT(nfl_game_result_header),0),FALSE)),"",VLOOKUP($B2224,INDIRECT(nfl_game_result),MATCH(L$1,INDIRECT(nfl_game_result_header),0),FALSE)),"error")</f>
        <v/>
      </c>
      <c r="M2224" t="s">
        <v>16</v>
      </c>
      <c r="N2224">
        <v>-5.5</v>
      </c>
      <c r="O2224" t="s">
        <v>334</v>
      </c>
      <c r="P2224">
        <v>2</v>
      </c>
      <c r="V2224" s="23" t="s">
        <v>416</v>
      </c>
      <c r="W2224">
        <f ca="1">VALUE(LEFT(C2224, 4))</f>
        <v>2016</v>
      </c>
      <c r="X2224">
        <f ca="1">VALUE(MID(C2224,6,FIND("_",C2224,6)-6))</f>
        <v>2</v>
      </c>
      <c r="Y2224">
        <f ca="1">IF(NOT(OR(ISBLANK(D2224),ISBLANK(E2224),D2224="",E2224="")),D2224-E2224,"")</f>
        <v>-0.5</v>
      </c>
      <c r="Z2224">
        <f ca="1">IF(OR(NOT(ISNUMBER(D2224)),ISBLANK(D2224),D2224="",ISBLANK(N2224)),"",ABS(D2224-N2224))</f>
        <v>2</v>
      </c>
      <c r="AA2224">
        <f ca="1">IF(OR(ISBLANK(J2224),ISBLANK(O2224),J2224="",O2224=""),"",IF(J2224=O2224,1,0))</f>
        <v>0</v>
      </c>
      <c r="AB2224" t="str">
        <f ca="1">IF(OR(ISBLANK(K2224),ISBLANK(Q2224),K2224="",Q2224=""),"",IF(K2224=Q2224,1,0))</f>
        <v/>
      </c>
      <c r="AC2224" s="23" t="str">
        <f t="shared" ca="1" si="34"/>
        <v/>
      </c>
    </row>
    <row r="2225" spans="1:29" x14ac:dyDescent="0.25">
      <c r="A2225" s="23">
        <v>2224</v>
      </c>
      <c r="B2225">
        <v>1096</v>
      </c>
      <c r="C2225" t="str">
        <f ca="1">IFERROR(VLOOKUP($B2225,INDIRECT(nfl_game_result),MATCH(C$1,INDIRECT(nfl_game_result_header),0),FALSE),"error")</f>
        <v>2016_02_JAX@SD</v>
      </c>
      <c r="D2225">
        <f ca="1">IFERROR(IF(ISBLANK(VLOOKUP($B2225,INDIRECT(nfl_game_result),MATCH(D$1,INDIRECT(nfl_game_result_header),0),FALSE)),"",VLOOKUP($B2225,INDIRECT(nfl_game_result),MATCH(D$1,INDIRECT(nfl_game_result_header),0),FALSE)),"error")</f>
        <v>-2.5</v>
      </c>
      <c r="E2225">
        <f ca="1">IFERROR(IF(ISBLANK(VLOOKUP($B2225,INDIRECT(nfl_game_result),MATCH(E$1,INDIRECT(nfl_game_result_header),0),FALSE)),"",VLOOKUP($B2225,INDIRECT(nfl_game_result),MATCH(E$1,INDIRECT(nfl_game_result_header),0),FALSE)),"error")</f>
        <v>-3</v>
      </c>
      <c r="F2225" s="23" t="str">
        <f ca="1">IFERROR(IF(ISBLANK(VLOOKUP($B2225,INDIRECT(nfl_game_result),MATCH(F$1,INDIRECT(nfl_game_result_header),0),FALSE)),"",VLOOKUP($B2225,INDIRECT(nfl_game_result),MATCH(F$1,INDIRECT(nfl_game_result_header),0),FALSE)),"error")</f>
        <v/>
      </c>
      <c r="G2225" s="23" t="str">
        <f ca="1">IFERROR(IF(ISBLANK(VLOOKUP($B2225,INDIRECT(nfl_game_result),MATCH(G$1,INDIRECT(nfl_game_result_header),0),FALSE)),"",VLOOKUP($B2225,INDIRECT(nfl_game_result),MATCH(G$1,INDIRECT(nfl_game_result_header),0),FALSE)),"error")</f>
        <v/>
      </c>
      <c r="H2225">
        <f ca="1">IFERROR(IF(ISBLANK(VLOOKUP($B2225,INDIRECT(nfl_game_result),MATCH(H$1,INDIRECT(nfl_game_result_header),0),FALSE)),"",VLOOKUP($B2225,INDIRECT(nfl_game_result),MATCH(H$1,INDIRECT(nfl_game_result_header),0),FALSE)),"error")</f>
        <v>38</v>
      </c>
      <c r="I2225">
        <f ca="1">IFERROR(IF(ISBLANK(VLOOKUP($B2225,INDIRECT(nfl_game_result),MATCH(I$1,INDIRECT(nfl_game_result_header),0),FALSE)),"",VLOOKUP($B2225,INDIRECT(nfl_game_result),MATCH(I$1,INDIRECT(nfl_game_result_header),0),FALSE)),"error")</f>
        <v>14</v>
      </c>
      <c r="J2225" t="str">
        <f ca="1">IFERROR(IF(ISBLANK(VLOOKUP($B2225,INDIRECT(nfl_game_result),MATCH(J$1,INDIRECT(nfl_game_result_header),0),FALSE)),"",VLOOKUP($B2225,INDIRECT(nfl_game_result),MATCH(J$1,INDIRECT(nfl_game_result_header),0),FALSE)),"error")</f>
        <v>SD</v>
      </c>
      <c r="K2225" t="str">
        <f ca="1">IFERROR(IF(ISBLANK(VLOOKUP($B2225,INDIRECT(nfl_game_result),MATCH(K$1,INDIRECT(nfl_game_result_header),0),FALSE)),"",VLOOKUP($B2225,INDIRECT(nfl_game_result),MATCH(K$1,INDIRECT(nfl_game_result_header),0),FALSE)),"error")</f>
        <v>SD</v>
      </c>
      <c r="L2225" s="23" t="str">
        <f ca="1">IFERROR(IF(ISBLANK(VLOOKUP($B2225,INDIRECT(nfl_game_result),MATCH(L$1,INDIRECT(nfl_game_result_header),0),FALSE)),"",VLOOKUP($B2225,INDIRECT(nfl_game_result),MATCH(L$1,INDIRECT(nfl_game_result_header),0),FALSE)),"error")</f>
        <v/>
      </c>
      <c r="M2225" t="s">
        <v>16</v>
      </c>
      <c r="N2225">
        <v>-3</v>
      </c>
      <c r="O2225" t="s">
        <v>77</v>
      </c>
      <c r="P2225">
        <v>13</v>
      </c>
      <c r="V2225" s="23" t="s">
        <v>416</v>
      </c>
      <c r="W2225">
        <f ca="1">VALUE(LEFT(C2225, 4))</f>
        <v>2016</v>
      </c>
      <c r="X2225">
        <f ca="1">VALUE(MID(C2225,6,FIND("_",C2225,6)-6))</f>
        <v>2</v>
      </c>
      <c r="Y2225">
        <f ca="1">IF(NOT(OR(ISBLANK(D2225),ISBLANK(E2225),D2225="",E2225="")),D2225-E2225,"")</f>
        <v>0.5</v>
      </c>
      <c r="Z2225">
        <f ca="1">IF(OR(NOT(ISNUMBER(D2225)),ISBLANK(D2225),D2225="",ISBLANK(N2225)),"",ABS(D2225-N2225))</f>
        <v>0.5</v>
      </c>
      <c r="AA2225">
        <f ca="1">IF(OR(ISBLANK(J2225),ISBLANK(O2225),J2225="",O2225=""),"",IF(J2225=O2225,1,0))</f>
        <v>0</v>
      </c>
      <c r="AB2225" t="str">
        <f ca="1">IF(OR(ISBLANK(K2225),ISBLANK(Q2225),K2225="",Q2225=""),"",IF(K2225=Q2225,1,0))</f>
        <v/>
      </c>
      <c r="AC2225" s="23" t="str">
        <f t="shared" ca="1" si="34"/>
        <v/>
      </c>
    </row>
    <row r="2226" spans="1:29" x14ac:dyDescent="0.25">
      <c r="A2226" s="23">
        <v>2225</v>
      </c>
      <c r="B2226">
        <v>1097</v>
      </c>
      <c r="C2226" t="str">
        <f ca="1">IFERROR(VLOOKUP($B2226,INDIRECT(nfl_game_result),MATCH(C$1,INDIRECT(nfl_game_result_header),0),FALSE),"error")</f>
        <v>2016_02_ATL@OAK</v>
      </c>
      <c r="D2226">
        <f ca="1">IFERROR(IF(ISBLANK(VLOOKUP($B2226,INDIRECT(nfl_game_result),MATCH(D$1,INDIRECT(nfl_game_result_header),0),FALSE)),"",VLOOKUP($B2226,INDIRECT(nfl_game_result),MATCH(D$1,INDIRECT(nfl_game_result_header),0),FALSE)),"error")</f>
        <v>-6.5</v>
      </c>
      <c r="E2226">
        <f ca="1">IFERROR(IF(ISBLANK(VLOOKUP($B2226,INDIRECT(nfl_game_result),MATCH(E$1,INDIRECT(nfl_game_result_header),0),FALSE)),"",VLOOKUP($B2226,INDIRECT(nfl_game_result),MATCH(E$1,INDIRECT(nfl_game_result_header),0),FALSE)),"error")</f>
        <v>-4.5</v>
      </c>
      <c r="F2226" s="23" t="str">
        <f ca="1">IFERROR(IF(ISBLANK(VLOOKUP($B2226,INDIRECT(nfl_game_result),MATCH(F$1,INDIRECT(nfl_game_result_header),0),FALSE)),"",VLOOKUP($B2226,INDIRECT(nfl_game_result),MATCH(F$1,INDIRECT(nfl_game_result_header),0),FALSE)),"error")</f>
        <v/>
      </c>
      <c r="G2226" s="23" t="str">
        <f ca="1">IFERROR(IF(ISBLANK(VLOOKUP($B2226,INDIRECT(nfl_game_result),MATCH(G$1,INDIRECT(nfl_game_result_header),0),FALSE)),"",VLOOKUP($B2226,INDIRECT(nfl_game_result),MATCH(G$1,INDIRECT(nfl_game_result_header),0),FALSE)),"error")</f>
        <v/>
      </c>
      <c r="H2226">
        <f ca="1">IFERROR(IF(ISBLANK(VLOOKUP($B2226,INDIRECT(nfl_game_result),MATCH(H$1,INDIRECT(nfl_game_result_header),0),FALSE)),"",VLOOKUP($B2226,INDIRECT(nfl_game_result),MATCH(H$1,INDIRECT(nfl_game_result_header),0),FALSE)),"error")</f>
        <v>28</v>
      </c>
      <c r="I2226">
        <f ca="1">IFERROR(IF(ISBLANK(VLOOKUP($B2226,INDIRECT(nfl_game_result),MATCH(I$1,INDIRECT(nfl_game_result_header),0),FALSE)),"",VLOOKUP($B2226,INDIRECT(nfl_game_result),MATCH(I$1,INDIRECT(nfl_game_result_header),0),FALSE)),"error")</f>
        <v>35</v>
      </c>
      <c r="J2226" t="str">
        <f ca="1">IFERROR(IF(ISBLANK(VLOOKUP($B2226,INDIRECT(nfl_game_result),MATCH(J$1,INDIRECT(nfl_game_result_header),0),FALSE)),"",VLOOKUP($B2226,INDIRECT(nfl_game_result),MATCH(J$1,INDIRECT(nfl_game_result_header),0),FALSE)),"error")</f>
        <v>ATL</v>
      </c>
      <c r="K2226" t="str">
        <f ca="1">IFERROR(IF(ISBLANK(VLOOKUP($B2226,INDIRECT(nfl_game_result),MATCH(K$1,INDIRECT(nfl_game_result_header),0),FALSE)),"",VLOOKUP($B2226,INDIRECT(nfl_game_result),MATCH(K$1,INDIRECT(nfl_game_result_header),0),FALSE)),"error")</f>
        <v>ATL</v>
      </c>
      <c r="L2226" s="23" t="str">
        <f ca="1">IFERROR(IF(ISBLANK(VLOOKUP($B2226,INDIRECT(nfl_game_result),MATCH(L$1,INDIRECT(nfl_game_result_header),0),FALSE)),"",VLOOKUP($B2226,INDIRECT(nfl_game_result),MATCH(L$1,INDIRECT(nfl_game_result_header),0),FALSE)),"error")</f>
        <v/>
      </c>
      <c r="M2226" t="s">
        <v>16</v>
      </c>
      <c r="N2226">
        <v>-4</v>
      </c>
      <c r="O2226" t="s">
        <v>20</v>
      </c>
      <c r="P2226">
        <v>15</v>
      </c>
      <c r="V2226" s="23" t="s">
        <v>416</v>
      </c>
      <c r="W2226">
        <f ca="1">VALUE(LEFT(C2226, 4))</f>
        <v>2016</v>
      </c>
      <c r="X2226">
        <f ca="1">VALUE(MID(C2226,6,FIND("_",C2226,6)-6))</f>
        <v>2</v>
      </c>
      <c r="Y2226">
        <f ca="1">IF(NOT(OR(ISBLANK(D2226),ISBLANK(E2226),D2226="",E2226="")),D2226-E2226,"")</f>
        <v>-2</v>
      </c>
      <c r="Z2226">
        <f ca="1">IF(OR(NOT(ISNUMBER(D2226)),ISBLANK(D2226),D2226="",ISBLANK(N2226)),"",ABS(D2226-N2226))</f>
        <v>2.5</v>
      </c>
      <c r="AA2226">
        <f ca="1">IF(OR(ISBLANK(J2226),ISBLANK(O2226),J2226="",O2226=""),"",IF(J2226=O2226,1,0))</f>
        <v>1</v>
      </c>
      <c r="AB2226" t="str">
        <f ca="1">IF(OR(ISBLANK(K2226),ISBLANK(Q2226),K2226="",Q2226=""),"",IF(K2226=Q2226,1,0))</f>
        <v/>
      </c>
      <c r="AC2226" s="23" t="str">
        <f t="shared" ca="1" si="34"/>
        <v/>
      </c>
    </row>
    <row r="2227" spans="1:29" x14ac:dyDescent="0.25">
      <c r="A2227" s="23">
        <v>2226</v>
      </c>
      <c r="B2227">
        <v>1098</v>
      </c>
      <c r="C2227" t="str">
        <f ca="1">IFERROR(VLOOKUP($B2227,INDIRECT(nfl_game_result),MATCH(C$1,INDIRECT(nfl_game_result_header),0),FALSE),"error")</f>
        <v>2016_02_IND@DEN</v>
      </c>
      <c r="D2227">
        <f ca="1">IFERROR(IF(ISBLANK(VLOOKUP($B2227,INDIRECT(nfl_game_result),MATCH(D$1,INDIRECT(nfl_game_result_header),0),FALSE)),"",VLOOKUP($B2227,INDIRECT(nfl_game_result),MATCH(D$1,INDIRECT(nfl_game_result_header),0),FALSE)),"error")</f>
        <v>-4</v>
      </c>
      <c r="E2227">
        <f ca="1">IFERROR(IF(ISBLANK(VLOOKUP($B2227,INDIRECT(nfl_game_result),MATCH(E$1,INDIRECT(nfl_game_result_header),0),FALSE)),"",VLOOKUP($B2227,INDIRECT(nfl_game_result),MATCH(E$1,INDIRECT(nfl_game_result_header),0),FALSE)),"error")</f>
        <v>-6</v>
      </c>
      <c r="F2227" s="23" t="str">
        <f ca="1">IFERROR(IF(ISBLANK(VLOOKUP($B2227,INDIRECT(nfl_game_result),MATCH(F$1,INDIRECT(nfl_game_result_header),0),FALSE)),"",VLOOKUP($B2227,INDIRECT(nfl_game_result),MATCH(F$1,INDIRECT(nfl_game_result_header),0),FALSE)),"error")</f>
        <v/>
      </c>
      <c r="G2227" s="23" t="str">
        <f ca="1">IFERROR(IF(ISBLANK(VLOOKUP($B2227,INDIRECT(nfl_game_result),MATCH(G$1,INDIRECT(nfl_game_result_header),0),FALSE)),"",VLOOKUP($B2227,INDIRECT(nfl_game_result),MATCH(G$1,INDIRECT(nfl_game_result_header),0),FALSE)),"error")</f>
        <v/>
      </c>
      <c r="H2227">
        <f ca="1">IFERROR(IF(ISBLANK(VLOOKUP($B2227,INDIRECT(nfl_game_result),MATCH(H$1,INDIRECT(nfl_game_result_header),0),FALSE)),"",VLOOKUP($B2227,INDIRECT(nfl_game_result),MATCH(H$1,INDIRECT(nfl_game_result_header),0),FALSE)),"error")</f>
        <v>34</v>
      </c>
      <c r="I2227">
        <f ca="1">IFERROR(IF(ISBLANK(VLOOKUP($B2227,INDIRECT(nfl_game_result),MATCH(I$1,INDIRECT(nfl_game_result_header),0),FALSE)),"",VLOOKUP($B2227,INDIRECT(nfl_game_result),MATCH(I$1,INDIRECT(nfl_game_result_header),0),FALSE)),"error")</f>
        <v>20</v>
      </c>
      <c r="J2227" t="str">
        <f ca="1">IFERROR(IF(ISBLANK(VLOOKUP($B2227,INDIRECT(nfl_game_result),MATCH(J$1,INDIRECT(nfl_game_result_header),0),FALSE)),"",VLOOKUP($B2227,INDIRECT(nfl_game_result),MATCH(J$1,INDIRECT(nfl_game_result_header),0),FALSE)),"error")</f>
        <v>DEN</v>
      </c>
      <c r="K2227" t="str">
        <f ca="1">IFERROR(IF(ISBLANK(VLOOKUP($B2227,INDIRECT(nfl_game_result),MATCH(K$1,INDIRECT(nfl_game_result_header),0),FALSE)),"",VLOOKUP($B2227,INDIRECT(nfl_game_result),MATCH(K$1,INDIRECT(nfl_game_result_header),0),FALSE)),"error")</f>
        <v>DEN</v>
      </c>
      <c r="L2227" s="23" t="str">
        <f ca="1">IFERROR(IF(ISBLANK(VLOOKUP($B2227,INDIRECT(nfl_game_result),MATCH(L$1,INDIRECT(nfl_game_result_header),0),FALSE)),"",VLOOKUP($B2227,INDIRECT(nfl_game_result),MATCH(L$1,INDIRECT(nfl_game_result_header),0),FALSE)),"error")</f>
        <v/>
      </c>
      <c r="M2227" t="s">
        <v>16</v>
      </c>
      <c r="N2227">
        <v>-4</v>
      </c>
      <c r="O2227" t="s">
        <v>72</v>
      </c>
      <c r="P2227">
        <v>10</v>
      </c>
      <c r="V2227" s="23" t="s">
        <v>416</v>
      </c>
      <c r="W2227">
        <f ca="1">VALUE(LEFT(C2227, 4))</f>
        <v>2016</v>
      </c>
      <c r="X2227">
        <f ca="1">VALUE(MID(C2227,6,FIND("_",C2227,6)-6))</f>
        <v>2</v>
      </c>
      <c r="Y2227">
        <f ca="1">IF(NOT(OR(ISBLANK(D2227),ISBLANK(E2227),D2227="",E2227="")),D2227-E2227,"")</f>
        <v>2</v>
      </c>
      <c r="Z2227">
        <f ca="1">IF(OR(NOT(ISNUMBER(D2227)),ISBLANK(D2227),D2227="",ISBLANK(N2227)),"",ABS(D2227-N2227))</f>
        <v>0</v>
      </c>
      <c r="AA2227">
        <f ca="1">IF(OR(ISBLANK(J2227),ISBLANK(O2227),J2227="",O2227=""),"",IF(J2227=O2227,1,0))</f>
        <v>1</v>
      </c>
      <c r="AB2227" t="str">
        <f ca="1">IF(OR(ISBLANK(K2227),ISBLANK(Q2227),K2227="",Q2227=""),"",IF(K2227=Q2227,1,0))</f>
        <v/>
      </c>
      <c r="AC2227" s="23" t="str">
        <f t="shared" ca="1" si="34"/>
        <v/>
      </c>
    </row>
    <row r="2228" spans="1:29" x14ac:dyDescent="0.25">
      <c r="A2228" s="23">
        <v>2227</v>
      </c>
      <c r="B2228">
        <v>1099</v>
      </c>
      <c r="C2228" t="str">
        <f ca="1">IFERROR(VLOOKUP($B2228,INDIRECT(nfl_game_result),MATCH(C$1,INDIRECT(nfl_game_result_header),0),FALSE),"error")</f>
        <v>2016_02_GBY@MIN</v>
      </c>
      <c r="D2228">
        <f ca="1">IFERROR(IF(ISBLANK(VLOOKUP($B2228,INDIRECT(nfl_game_result),MATCH(D$1,INDIRECT(nfl_game_result_header),0),FALSE)),"",VLOOKUP($B2228,INDIRECT(nfl_game_result),MATCH(D$1,INDIRECT(nfl_game_result_header),0),FALSE)),"error")</f>
        <v>3.5</v>
      </c>
      <c r="E2228">
        <f ca="1">IFERROR(IF(ISBLANK(VLOOKUP($B2228,INDIRECT(nfl_game_result),MATCH(E$1,INDIRECT(nfl_game_result_header),0),FALSE)),"",VLOOKUP($B2228,INDIRECT(nfl_game_result),MATCH(E$1,INDIRECT(nfl_game_result_header),0),FALSE)),"error")</f>
        <v>2.5</v>
      </c>
      <c r="F2228" s="23" t="str">
        <f ca="1">IFERROR(IF(ISBLANK(VLOOKUP($B2228,INDIRECT(nfl_game_result),MATCH(F$1,INDIRECT(nfl_game_result_header),0),FALSE)),"",VLOOKUP($B2228,INDIRECT(nfl_game_result),MATCH(F$1,INDIRECT(nfl_game_result_header),0),FALSE)),"error")</f>
        <v/>
      </c>
      <c r="G2228" s="23" t="str">
        <f ca="1">IFERROR(IF(ISBLANK(VLOOKUP($B2228,INDIRECT(nfl_game_result),MATCH(G$1,INDIRECT(nfl_game_result_header),0),FALSE)),"",VLOOKUP($B2228,INDIRECT(nfl_game_result),MATCH(G$1,INDIRECT(nfl_game_result_header),0),FALSE)),"error")</f>
        <v/>
      </c>
      <c r="H2228">
        <f ca="1">IFERROR(IF(ISBLANK(VLOOKUP($B2228,INDIRECT(nfl_game_result),MATCH(H$1,INDIRECT(nfl_game_result_header),0),FALSE)),"",VLOOKUP($B2228,INDIRECT(nfl_game_result),MATCH(H$1,INDIRECT(nfl_game_result_header),0),FALSE)),"error")</f>
        <v>17</v>
      </c>
      <c r="I2228">
        <f ca="1">IFERROR(IF(ISBLANK(VLOOKUP($B2228,INDIRECT(nfl_game_result),MATCH(I$1,INDIRECT(nfl_game_result_header),0),FALSE)),"",VLOOKUP($B2228,INDIRECT(nfl_game_result),MATCH(I$1,INDIRECT(nfl_game_result_header),0),FALSE)),"error")</f>
        <v>14</v>
      </c>
      <c r="J2228" t="str">
        <f ca="1">IFERROR(IF(ISBLANK(VLOOKUP($B2228,INDIRECT(nfl_game_result),MATCH(J$1,INDIRECT(nfl_game_result_header),0),FALSE)),"",VLOOKUP($B2228,INDIRECT(nfl_game_result),MATCH(J$1,INDIRECT(nfl_game_result_header),0),FALSE)),"error")</f>
        <v>MIN</v>
      </c>
      <c r="K2228" t="str">
        <f ca="1">IFERROR(IF(ISBLANK(VLOOKUP($B2228,INDIRECT(nfl_game_result),MATCH(K$1,INDIRECT(nfl_game_result_header),0),FALSE)),"",VLOOKUP($B2228,INDIRECT(nfl_game_result),MATCH(K$1,INDIRECT(nfl_game_result_header),0),FALSE)),"error")</f>
        <v>MIN</v>
      </c>
      <c r="L2228" s="23" t="str">
        <f ca="1">IFERROR(IF(ISBLANK(VLOOKUP($B2228,INDIRECT(nfl_game_result),MATCH(L$1,INDIRECT(nfl_game_result_header),0),FALSE)),"",VLOOKUP($B2228,INDIRECT(nfl_game_result),MATCH(L$1,INDIRECT(nfl_game_result_header),0),FALSE)),"error")</f>
        <v/>
      </c>
      <c r="M2228" t="s">
        <v>16</v>
      </c>
      <c r="N2228">
        <v>3.5</v>
      </c>
      <c r="O2228" t="s">
        <v>330</v>
      </c>
      <c r="P2228">
        <v>14</v>
      </c>
      <c r="V2228" s="23" t="s">
        <v>416</v>
      </c>
      <c r="W2228">
        <f ca="1">VALUE(LEFT(C2228, 4))</f>
        <v>2016</v>
      </c>
      <c r="X2228">
        <f ca="1">VALUE(MID(C2228,6,FIND("_",C2228,6)-6))</f>
        <v>2</v>
      </c>
      <c r="Y2228">
        <f ca="1">IF(NOT(OR(ISBLANK(D2228),ISBLANK(E2228),D2228="",E2228="")),D2228-E2228,"")</f>
        <v>1</v>
      </c>
      <c r="Z2228">
        <f ca="1">IF(OR(NOT(ISNUMBER(D2228)),ISBLANK(D2228),D2228="",ISBLANK(N2228)),"",ABS(D2228-N2228))</f>
        <v>0</v>
      </c>
      <c r="AA2228">
        <f ca="1">IF(OR(ISBLANK(J2228),ISBLANK(O2228),J2228="",O2228=""),"",IF(J2228=O2228,1,0))</f>
        <v>0</v>
      </c>
      <c r="AB2228" t="str">
        <f ca="1">IF(OR(ISBLANK(K2228),ISBLANK(Q2228),K2228="",Q2228=""),"",IF(K2228=Q2228,1,0))</f>
        <v/>
      </c>
      <c r="AC2228" s="23" t="str">
        <f t="shared" ca="1" si="34"/>
        <v/>
      </c>
    </row>
    <row r="2229" spans="1:29" x14ac:dyDescent="0.25">
      <c r="A2229" s="23">
        <v>2228</v>
      </c>
      <c r="B2229">
        <v>1100</v>
      </c>
      <c r="C2229" t="str">
        <f ca="1">IFERROR(VLOOKUP($B2229,INDIRECT(nfl_game_result),MATCH(C$1,INDIRECT(nfl_game_result_header),0),FALSE),"error")</f>
        <v>2016_02_PHI@CHI</v>
      </c>
      <c r="D2229">
        <f ca="1">IFERROR(IF(ISBLANK(VLOOKUP($B2229,INDIRECT(nfl_game_result),MATCH(D$1,INDIRECT(nfl_game_result_header),0),FALSE)),"",VLOOKUP($B2229,INDIRECT(nfl_game_result),MATCH(D$1,INDIRECT(nfl_game_result_header),0),FALSE)),"error")</f>
        <v>-1</v>
      </c>
      <c r="E2229">
        <f ca="1">IFERROR(IF(ISBLANK(VLOOKUP($B2229,INDIRECT(nfl_game_result),MATCH(E$1,INDIRECT(nfl_game_result_header),0),FALSE)),"",VLOOKUP($B2229,INDIRECT(nfl_game_result),MATCH(E$1,INDIRECT(nfl_game_result_header),0),FALSE)),"error")</f>
        <v>-3</v>
      </c>
      <c r="F2229" s="23" t="str">
        <f ca="1">IFERROR(IF(ISBLANK(VLOOKUP($B2229,INDIRECT(nfl_game_result),MATCH(F$1,INDIRECT(nfl_game_result_header),0),FALSE)),"",VLOOKUP($B2229,INDIRECT(nfl_game_result),MATCH(F$1,INDIRECT(nfl_game_result_header),0),FALSE)),"error")</f>
        <v/>
      </c>
      <c r="G2229" s="23" t="str">
        <f ca="1">IFERROR(IF(ISBLANK(VLOOKUP($B2229,INDIRECT(nfl_game_result),MATCH(G$1,INDIRECT(nfl_game_result_header),0),FALSE)),"",VLOOKUP($B2229,INDIRECT(nfl_game_result),MATCH(G$1,INDIRECT(nfl_game_result_header),0),FALSE)),"error")</f>
        <v/>
      </c>
      <c r="H2229">
        <f ca="1">IFERROR(IF(ISBLANK(VLOOKUP($B2229,INDIRECT(nfl_game_result),MATCH(H$1,INDIRECT(nfl_game_result_header),0),FALSE)),"",VLOOKUP($B2229,INDIRECT(nfl_game_result),MATCH(H$1,INDIRECT(nfl_game_result_header),0),FALSE)),"error")</f>
        <v>14</v>
      </c>
      <c r="I2229">
        <f ca="1">IFERROR(IF(ISBLANK(VLOOKUP($B2229,INDIRECT(nfl_game_result),MATCH(I$1,INDIRECT(nfl_game_result_header),0),FALSE)),"",VLOOKUP($B2229,INDIRECT(nfl_game_result),MATCH(I$1,INDIRECT(nfl_game_result_header),0),FALSE)),"error")</f>
        <v>29</v>
      </c>
      <c r="J2229" t="str">
        <f ca="1">IFERROR(IF(ISBLANK(VLOOKUP($B2229,INDIRECT(nfl_game_result),MATCH(J$1,INDIRECT(nfl_game_result_header),0),FALSE)),"",VLOOKUP($B2229,INDIRECT(nfl_game_result),MATCH(J$1,INDIRECT(nfl_game_result_header),0),FALSE)),"error")</f>
        <v>PHI</v>
      </c>
      <c r="K2229" t="str">
        <f ca="1">IFERROR(IF(ISBLANK(VLOOKUP($B2229,INDIRECT(nfl_game_result),MATCH(K$1,INDIRECT(nfl_game_result_header),0),FALSE)),"",VLOOKUP($B2229,INDIRECT(nfl_game_result),MATCH(K$1,INDIRECT(nfl_game_result_header),0),FALSE)),"error")</f>
        <v>PHI</v>
      </c>
      <c r="L2229" s="23" t="str">
        <f ca="1">IFERROR(IF(ISBLANK(VLOOKUP($B2229,INDIRECT(nfl_game_result),MATCH(L$1,INDIRECT(nfl_game_result_header),0),FALSE)),"",VLOOKUP($B2229,INDIRECT(nfl_game_result),MATCH(L$1,INDIRECT(nfl_game_result_header),0),FALSE)),"error")</f>
        <v/>
      </c>
      <c r="M2229" t="s">
        <v>16</v>
      </c>
      <c r="N2229">
        <v>-3</v>
      </c>
      <c r="O2229" t="s">
        <v>68</v>
      </c>
      <c r="P2229">
        <v>8</v>
      </c>
      <c r="V2229" s="23" t="s">
        <v>416</v>
      </c>
      <c r="W2229">
        <f ca="1">VALUE(LEFT(C2229, 4))</f>
        <v>2016</v>
      </c>
      <c r="X2229">
        <f ca="1">VALUE(MID(C2229,6,FIND("_",C2229,6)-6))</f>
        <v>2</v>
      </c>
      <c r="Y2229">
        <f ca="1">IF(NOT(OR(ISBLANK(D2229),ISBLANK(E2229),D2229="",E2229="")),D2229-E2229,"")</f>
        <v>2</v>
      </c>
      <c r="Z2229">
        <f ca="1">IF(OR(NOT(ISNUMBER(D2229)),ISBLANK(D2229),D2229="",ISBLANK(N2229)),"",ABS(D2229-N2229))</f>
        <v>2</v>
      </c>
      <c r="AA2229">
        <f ca="1">IF(OR(ISBLANK(J2229),ISBLANK(O2229),J2229="",O2229=""),"",IF(J2229=O2229,1,0))</f>
        <v>0</v>
      </c>
      <c r="AB2229" t="str">
        <f ca="1">IF(OR(ISBLANK(K2229),ISBLANK(Q2229),K2229="",Q2229=""),"",IF(K2229=Q2229,1,0))</f>
        <v/>
      </c>
      <c r="AC2229" s="23" t="str">
        <f t="shared" ca="1" si="34"/>
        <v/>
      </c>
    </row>
    <row r="2230" spans="1:29" x14ac:dyDescent="0.25">
      <c r="A2230" s="23">
        <v>2229</v>
      </c>
      <c r="B2230">
        <v>1085</v>
      </c>
      <c r="C2230" t="str">
        <f ca="1">IFERROR(VLOOKUP($B2230,INDIRECT(nfl_game_result),MATCH(C$1,INDIRECT(nfl_game_result_header),0),FALSE),"error")</f>
        <v>2016_02_NYJ@BUF</v>
      </c>
      <c r="D2230">
        <f ca="1">IFERROR(IF(ISBLANK(VLOOKUP($B2230,INDIRECT(nfl_game_result),MATCH(D$1,INDIRECT(nfl_game_result_header),0),FALSE)),"",VLOOKUP($B2230,INDIRECT(nfl_game_result),MATCH(D$1,INDIRECT(nfl_game_result_header),0),FALSE)),"error")</f>
        <v>1</v>
      </c>
      <c r="E2230">
        <f ca="1">IFERROR(IF(ISBLANK(VLOOKUP($B2230,INDIRECT(nfl_game_result),MATCH(E$1,INDIRECT(nfl_game_result_header),0),FALSE)),"",VLOOKUP($B2230,INDIRECT(nfl_game_result),MATCH(E$1,INDIRECT(nfl_game_result_header),0),FALSE)),"error")</f>
        <v>0</v>
      </c>
      <c r="F2230" s="23" t="str">
        <f ca="1">IFERROR(IF(ISBLANK(VLOOKUP($B2230,INDIRECT(nfl_game_result),MATCH(F$1,INDIRECT(nfl_game_result_header),0),FALSE)),"",VLOOKUP($B2230,INDIRECT(nfl_game_result),MATCH(F$1,INDIRECT(nfl_game_result_header),0),FALSE)),"error")</f>
        <v/>
      </c>
      <c r="G2230" s="23" t="str">
        <f ca="1">IFERROR(IF(ISBLANK(VLOOKUP($B2230,INDIRECT(nfl_game_result),MATCH(G$1,INDIRECT(nfl_game_result_header),0),FALSE)),"",VLOOKUP($B2230,INDIRECT(nfl_game_result),MATCH(G$1,INDIRECT(nfl_game_result_header),0),FALSE)),"error")</f>
        <v/>
      </c>
      <c r="H2230">
        <f ca="1">IFERROR(IF(ISBLANK(VLOOKUP($B2230,INDIRECT(nfl_game_result),MATCH(H$1,INDIRECT(nfl_game_result_header),0),FALSE)),"",VLOOKUP($B2230,INDIRECT(nfl_game_result),MATCH(H$1,INDIRECT(nfl_game_result_header),0),FALSE)),"error")</f>
        <v>31</v>
      </c>
      <c r="I2230">
        <f ca="1">IFERROR(IF(ISBLANK(VLOOKUP($B2230,INDIRECT(nfl_game_result),MATCH(I$1,INDIRECT(nfl_game_result_header),0),FALSE)),"",VLOOKUP($B2230,INDIRECT(nfl_game_result),MATCH(I$1,INDIRECT(nfl_game_result_header),0),FALSE)),"error")</f>
        <v>37</v>
      </c>
      <c r="J2230" t="str">
        <f ca="1">IFERROR(IF(ISBLANK(VLOOKUP($B2230,INDIRECT(nfl_game_result),MATCH(J$1,INDIRECT(nfl_game_result_header),0),FALSE)),"",VLOOKUP($B2230,INDIRECT(nfl_game_result),MATCH(J$1,INDIRECT(nfl_game_result_header),0),FALSE)),"error")</f>
        <v>NYJ</v>
      </c>
      <c r="K2230" t="str">
        <f ca="1">IFERROR(IF(ISBLANK(VLOOKUP($B2230,INDIRECT(nfl_game_result),MATCH(K$1,INDIRECT(nfl_game_result_header),0),FALSE)),"",VLOOKUP($B2230,INDIRECT(nfl_game_result),MATCH(K$1,INDIRECT(nfl_game_result_header),0),FALSE)),"error")</f>
        <v>NYJ</v>
      </c>
      <c r="L2230" s="23" t="str">
        <f ca="1">IFERROR(IF(ISBLANK(VLOOKUP($B2230,INDIRECT(nfl_game_result),MATCH(L$1,INDIRECT(nfl_game_result_header),0),FALSE)),"",VLOOKUP($B2230,INDIRECT(nfl_game_result),MATCH(L$1,INDIRECT(nfl_game_result_header),0),FALSE)),"error")</f>
        <v/>
      </c>
      <c r="M2230" t="s">
        <v>14</v>
      </c>
      <c r="N2230">
        <v>-2.5</v>
      </c>
      <c r="O2230" t="s">
        <v>84</v>
      </c>
      <c r="P2230">
        <v>16</v>
      </c>
      <c r="Q2230" t="s">
        <v>84</v>
      </c>
      <c r="V2230" s="23" t="s">
        <v>416</v>
      </c>
      <c r="W2230">
        <f ca="1">VALUE(LEFT(C2230, 4))</f>
        <v>2016</v>
      </c>
      <c r="X2230">
        <f ca="1">VALUE(MID(C2230,6,FIND("_",C2230,6)-6))</f>
        <v>2</v>
      </c>
      <c r="Y2230">
        <f ca="1">IF(NOT(OR(ISBLANK(D2230),ISBLANK(E2230),D2230="",E2230="")),D2230-E2230,"")</f>
        <v>1</v>
      </c>
      <c r="Z2230">
        <f ca="1">IF(OR(NOT(ISNUMBER(D2230)),ISBLANK(D2230),D2230="",ISBLANK(N2230)),"",ABS(D2230-N2230))</f>
        <v>3.5</v>
      </c>
      <c r="AA2230">
        <f ca="1">IF(OR(ISBLANK(J2230),ISBLANK(O2230),J2230="",O2230=""),"",IF(J2230=O2230,1,0))</f>
        <v>1</v>
      </c>
      <c r="AB2230">
        <f ca="1">IF(OR(ISBLANK(K2230),ISBLANK(Q2230),K2230="",Q2230=""),"",IF(K2230=Q2230,1,0))</f>
        <v>1</v>
      </c>
      <c r="AC2230" s="23" t="str">
        <f t="shared" ca="1" si="34"/>
        <v/>
      </c>
    </row>
    <row r="2231" spans="1:29" x14ac:dyDescent="0.25">
      <c r="A2231" s="23">
        <v>2230</v>
      </c>
      <c r="B2231">
        <v>1086</v>
      </c>
      <c r="C2231" t="str">
        <f ca="1">IFERROR(VLOOKUP($B2231,INDIRECT(nfl_game_result),MATCH(C$1,INDIRECT(nfl_game_result_header),0),FALSE),"error")</f>
        <v>2016_02_CIN@PIT</v>
      </c>
      <c r="D2231">
        <f ca="1">IFERROR(IF(ISBLANK(VLOOKUP($B2231,INDIRECT(nfl_game_result),MATCH(D$1,INDIRECT(nfl_game_result_header),0),FALSE)),"",VLOOKUP($B2231,INDIRECT(nfl_game_result),MATCH(D$1,INDIRECT(nfl_game_result_header),0),FALSE)),"error")</f>
        <v>-3.5</v>
      </c>
      <c r="E2231">
        <f ca="1">IFERROR(IF(ISBLANK(VLOOKUP($B2231,INDIRECT(nfl_game_result),MATCH(E$1,INDIRECT(nfl_game_result_header),0),FALSE)),"",VLOOKUP($B2231,INDIRECT(nfl_game_result),MATCH(E$1,INDIRECT(nfl_game_result_header),0),FALSE)),"error")</f>
        <v>-3.5</v>
      </c>
      <c r="F2231" s="23" t="str">
        <f ca="1">IFERROR(IF(ISBLANK(VLOOKUP($B2231,INDIRECT(nfl_game_result),MATCH(F$1,INDIRECT(nfl_game_result_header),0),FALSE)),"",VLOOKUP($B2231,INDIRECT(nfl_game_result),MATCH(F$1,INDIRECT(nfl_game_result_header),0),FALSE)),"error")</f>
        <v/>
      </c>
      <c r="G2231" s="23" t="str">
        <f ca="1">IFERROR(IF(ISBLANK(VLOOKUP($B2231,INDIRECT(nfl_game_result),MATCH(G$1,INDIRECT(nfl_game_result_header),0),FALSE)),"",VLOOKUP($B2231,INDIRECT(nfl_game_result),MATCH(G$1,INDIRECT(nfl_game_result_header),0),FALSE)),"error")</f>
        <v/>
      </c>
      <c r="H2231">
        <f ca="1">IFERROR(IF(ISBLANK(VLOOKUP($B2231,INDIRECT(nfl_game_result),MATCH(H$1,INDIRECT(nfl_game_result_header),0),FALSE)),"",VLOOKUP($B2231,INDIRECT(nfl_game_result),MATCH(H$1,INDIRECT(nfl_game_result_header),0),FALSE)),"error")</f>
        <v>24</v>
      </c>
      <c r="I2231">
        <f ca="1">IFERROR(IF(ISBLANK(VLOOKUP($B2231,INDIRECT(nfl_game_result),MATCH(I$1,INDIRECT(nfl_game_result_header),0),FALSE)),"",VLOOKUP($B2231,INDIRECT(nfl_game_result),MATCH(I$1,INDIRECT(nfl_game_result_header),0),FALSE)),"error")</f>
        <v>16</v>
      </c>
      <c r="J2231" t="str">
        <f ca="1">IFERROR(IF(ISBLANK(VLOOKUP($B2231,INDIRECT(nfl_game_result),MATCH(J$1,INDIRECT(nfl_game_result_header),0),FALSE)),"",VLOOKUP($B2231,INDIRECT(nfl_game_result),MATCH(J$1,INDIRECT(nfl_game_result_header),0),FALSE)),"error")</f>
        <v>PIT</v>
      </c>
      <c r="K2231" t="str">
        <f ca="1">IFERROR(IF(ISBLANK(VLOOKUP($B2231,INDIRECT(nfl_game_result),MATCH(K$1,INDIRECT(nfl_game_result_header),0),FALSE)),"",VLOOKUP($B2231,INDIRECT(nfl_game_result),MATCH(K$1,INDIRECT(nfl_game_result_header),0),FALSE)),"error")</f>
        <v>PIT</v>
      </c>
      <c r="L2231" s="23" t="str">
        <f ca="1">IFERROR(IF(ISBLANK(VLOOKUP($B2231,INDIRECT(nfl_game_result),MATCH(L$1,INDIRECT(nfl_game_result_header),0),FALSE)),"",VLOOKUP($B2231,INDIRECT(nfl_game_result),MATCH(L$1,INDIRECT(nfl_game_result_header),0),FALSE)),"error")</f>
        <v/>
      </c>
      <c r="M2231" t="s">
        <v>14</v>
      </c>
      <c r="N2231">
        <v>-4</v>
      </c>
      <c r="O2231" t="s">
        <v>69</v>
      </c>
      <c r="P2231">
        <v>14</v>
      </c>
      <c r="Q2231" t="s">
        <v>69</v>
      </c>
      <c r="V2231" s="23" t="s">
        <v>416</v>
      </c>
      <c r="W2231">
        <f ca="1">VALUE(LEFT(C2231, 4))</f>
        <v>2016</v>
      </c>
      <c r="X2231">
        <f ca="1">VALUE(MID(C2231,6,FIND("_",C2231,6)-6))</f>
        <v>2</v>
      </c>
      <c r="Y2231">
        <f ca="1">IF(NOT(OR(ISBLANK(D2231),ISBLANK(E2231),D2231="",E2231="")),D2231-E2231,"")</f>
        <v>0</v>
      </c>
      <c r="Z2231">
        <f ca="1">IF(OR(NOT(ISNUMBER(D2231)),ISBLANK(D2231),D2231="",ISBLANK(N2231)),"",ABS(D2231-N2231))</f>
        <v>0.5</v>
      </c>
      <c r="AA2231">
        <f ca="1">IF(OR(ISBLANK(J2231),ISBLANK(O2231),J2231="",O2231=""),"",IF(J2231=O2231,1,0))</f>
        <v>0</v>
      </c>
      <c r="AB2231">
        <f ca="1">IF(OR(ISBLANK(K2231),ISBLANK(Q2231),K2231="",Q2231=""),"",IF(K2231=Q2231,1,0))</f>
        <v>0</v>
      </c>
      <c r="AC2231" s="23" t="str">
        <f t="shared" ca="1" si="34"/>
        <v/>
      </c>
    </row>
    <row r="2232" spans="1:29" x14ac:dyDescent="0.25">
      <c r="A2232" s="23">
        <v>2231</v>
      </c>
      <c r="B2232">
        <v>1087</v>
      </c>
      <c r="C2232" t="str">
        <f ca="1">IFERROR(VLOOKUP($B2232,INDIRECT(nfl_game_result),MATCH(C$1,INDIRECT(nfl_game_result_header),0),FALSE),"error")</f>
        <v>2016_02_TEN@DET</v>
      </c>
      <c r="D2232">
        <f ca="1">IFERROR(IF(ISBLANK(VLOOKUP($B2232,INDIRECT(nfl_game_result),MATCH(D$1,INDIRECT(nfl_game_result_header),0),FALSE)),"",VLOOKUP($B2232,INDIRECT(nfl_game_result),MATCH(D$1,INDIRECT(nfl_game_result_header),0),FALSE)),"error")</f>
        <v>-5.5</v>
      </c>
      <c r="E2232">
        <f ca="1">IFERROR(IF(ISBLANK(VLOOKUP($B2232,INDIRECT(nfl_game_result),MATCH(E$1,INDIRECT(nfl_game_result_header),0),FALSE)),"",VLOOKUP($B2232,INDIRECT(nfl_game_result),MATCH(E$1,INDIRECT(nfl_game_result_header),0),FALSE)),"error")</f>
        <v>-6</v>
      </c>
      <c r="F2232" s="23" t="str">
        <f ca="1">IFERROR(IF(ISBLANK(VLOOKUP($B2232,INDIRECT(nfl_game_result),MATCH(F$1,INDIRECT(nfl_game_result_header),0),FALSE)),"",VLOOKUP($B2232,INDIRECT(nfl_game_result),MATCH(F$1,INDIRECT(nfl_game_result_header),0),FALSE)),"error")</f>
        <v/>
      </c>
      <c r="G2232" s="23" t="str">
        <f ca="1">IFERROR(IF(ISBLANK(VLOOKUP($B2232,INDIRECT(nfl_game_result),MATCH(G$1,INDIRECT(nfl_game_result_header),0),FALSE)),"",VLOOKUP($B2232,INDIRECT(nfl_game_result),MATCH(G$1,INDIRECT(nfl_game_result_header),0),FALSE)),"error")</f>
        <v/>
      </c>
      <c r="H2232">
        <f ca="1">IFERROR(IF(ISBLANK(VLOOKUP($B2232,INDIRECT(nfl_game_result),MATCH(H$1,INDIRECT(nfl_game_result_header),0),FALSE)),"",VLOOKUP($B2232,INDIRECT(nfl_game_result),MATCH(H$1,INDIRECT(nfl_game_result_header),0),FALSE)),"error")</f>
        <v>15</v>
      </c>
      <c r="I2232">
        <f ca="1">IFERROR(IF(ISBLANK(VLOOKUP($B2232,INDIRECT(nfl_game_result),MATCH(I$1,INDIRECT(nfl_game_result_header),0),FALSE)),"",VLOOKUP($B2232,INDIRECT(nfl_game_result),MATCH(I$1,INDIRECT(nfl_game_result_header),0),FALSE)),"error")</f>
        <v>16</v>
      </c>
      <c r="J2232" t="str">
        <f ca="1">IFERROR(IF(ISBLANK(VLOOKUP($B2232,INDIRECT(nfl_game_result),MATCH(J$1,INDIRECT(nfl_game_result_header),0),FALSE)),"",VLOOKUP($B2232,INDIRECT(nfl_game_result),MATCH(J$1,INDIRECT(nfl_game_result_header),0),FALSE)),"error")</f>
        <v>TEN</v>
      </c>
      <c r="K2232" t="str">
        <f ca="1">IFERROR(IF(ISBLANK(VLOOKUP($B2232,INDIRECT(nfl_game_result),MATCH(K$1,INDIRECT(nfl_game_result_header),0),FALSE)),"",VLOOKUP($B2232,INDIRECT(nfl_game_result),MATCH(K$1,INDIRECT(nfl_game_result_header),0),FALSE)),"error")</f>
        <v>TEN</v>
      </c>
      <c r="L2232" s="23" t="str">
        <f ca="1">IFERROR(IF(ISBLANK(VLOOKUP($B2232,INDIRECT(nfl_game_result),MATCH(L$1,INDIRECT(nfl_game_result_header),0),FALSE)),"",VLOOKUP($B2232,INDIRECT(nfl_game_result),MATCH(L$1,INDIRECT(nfl_game_result_header),0),FALSE)),"error")</f>
        <v/>
      </c>
      <c r="M2232" t="s">
        <v>14</v>
      </c>
      <c r="N2232">
        <v>-4.5</v>
      </c>
      <c r="O2232" t="s">
        <v>93</v>
      </c>
      <c r="P2232">
        <v>15</v>
      </c>
      <c r="Q2232" t="s">
        <v>93</v>
      </c>
      <c r="V2232" s="23" t="s">
        <v>416</v>
      </c>
      <c r="W2232">
        <f ca="1">VALUE(LEFT(C2232, 4))</f>
        <v>2016</v>
      </c>
      <c r="X2232">
        <f ca="1">VALUE(MID(C2232,6,FIND("_",C2232,6)-6))</f>
        <v>2</v>
      </c>
      <c r="Y2232">
        <f ca="1">IF(NOT(OR(ISBLANK(D2232),ISBLANK(E2232),D2232="",E2232="")),D2232-E2232,"")</f>
        <v>0.5</v>
      </c>
      <c r="Z2232">
        <f ca="1">IF(OR(NOT(ISNUMBER(D2232)),ISBLANK(D2232),D2232="",ISBLANK(N2232)),"",ABS(D2232-N2232))</f>
        <v>1</v>
      </c>
      <c r="AA2232">
        <f ca="1">IF(OR(ISBLANK(J2232),ISBLANK(O2232),J2232="",O2232=""),"",IF(J2232=O2232,1,0))</f>
        <v>1</v>
      </c>
      <c r="AB2232">
        <f ca="1">IF(OR(ISBLANK(K2232),ISBLANK(Q2232),K2232="",Q2232=""),"",IF(K2232=Q2232,1,0))</f>
        <v>1</v>
      </c>
      <c r="AC2232" s="23" t="str">
        <f t="shared" ca="1" si="34"/>
        <v/>
      </c>
    </row>
    <row r="2233" spans="1:29" x14ac:dyDescent="0.25">
      <c r="A2233" s="23">
        <v>2232</v>
      </c>
      <c r="B2233">
        <v>1088</v>
      </c>
      <c r="C2233" t="str">
        <f ca="1">IFERROR(VLOOKUP($B2233,INDIRECT(nfl_game_result),MATCH(C$1,INDIRECT(nfl_game_result_header),0),FALSE),"error")</f>
        <v>2016_02_BAL@CLE</v>
      </c>
      <c r="D2233">
        <f ca="1">IFERROR(IF(ISBLANK(VLOOKUP($B2233,INDIRECT(nfl_game_result),MATCH(D$1,INDIRECT(nfl_game_result_header),0),FALSE)),"",VLOOKUP($B2233,INDIRECT(nfl_game_result),MATCH(D$1,INDIRECT(nfl_game_result_header),0),FALSE)),"error")</f>
        <v>2.5</v>
      </c>
      <c r="E2233">
        <f ca="1">IFERROR(IF(ISBLANK(VLOOKUP($B2233,INDIRECT(nfl_game_result),MATCH(E$1,INDIRECT(nfl_game_result_header),0),FALSE)),"",VLOOKUP($B2233,INDIRECT(nfl_game_result),MATCH(E$1,INDIRECT(nfl_game_result_header),0),FALSE)),"error")</f>
        <v>6.5</v>
      </c>
      <c r="F2233" s="23" t="str">
        <f ca="1">IFERROR(IF(ISBLANK(VLOOKUP($B2233,INDIRECT(nfl_game_result),MATCH(F$1,INDIRECT(nfl_game_result_header),0),FALSE)),"",VLOOKUP($B2233,INDIRECT(nfl_game_result),MATCH(F$1,INDIRECT(nfl_game_result_header),0),FALSE)),"error")</f>
        <v/>
      </c>
      <c r="G2233" s="23" t="str">
        <f ca="1">IFERROR(IF(ISBLANK(VLOOKUP($B2233,INDIRECT(nfl_game_result),MATCH(G$1,INDIRECT(nfl_game_result_header),0),FALSE)),"",VLOOKUP($B2233,INDIRECT(nfl_game_result),MATCH(G$1,INDIRECT(nfl_game_result_header),0),FALSE)),"error")</f>
        <v/>
      </c>
      <c r="H2233">
        <f ca="1">IFERROR(IF(ISBLANK(VLOOKUP($B2233,INDIRECT(nfl_game_result),MATCH(H$1,INDIRECT(nfl_game_result_header),0),FALSE)),"",VLOOKUP($B2233,INDIRECT(nfl_game_result),MATCH(H$1,INDIRECT(nfl_game_result_header),0),FALSE)),"error")</f>
        <v>20</v>
      </c>
      <c r="I2233">
        <f ca="1">IFERROR(IF(ISBLANK(VLOOKUP($B2233,INDIRECT(nfl_game_result),MATCH(I$1,INDIRECT(nfl_game_result_header),0),FALSE)),"",VLOOKUP($B2233,INDIRECT(nfl_game_result),MATCH(I$1,INDIRECT(nfl_game_result_header),0),FALSE)),"error")</f>
        <v>25</v>
      </c>
      <c r="J2233" t="str">
        <f ca="1">IFERROR(IF(ISBLANK(VLOOKUP($B2233,INDIRECT(nfl_game_result),MATCH(J$1,INDIRECT(nfl_game_result_header),0),FALSE)),"",VLOOKUP($B2233,INDIRECT(nfl_game_result),MATCH(J$1,INDIRECT(nfl_game_result_header),0),FALSE)),"error")</f>
        <v>CLE</v>
      </c>
      <c r="K2233" t="str">
        <f ca="1">IFERROR(IF(ISBLANK(VLOOKUP($B2233,INDIRECT(nfl_game_result),MATCH(K$1,INDIRECT(nfl_game_result_header),0),FALSE)),"",VLOOKUP($B2233,INDIRECT(nfl_game_result),MATCH(K$1,INDIRECT(nfl_game_result_header),0),FALSE)),"error")</f>
        <v>BAL</v>
      </c>
      <c r="L2233" s="23" t="str">
        <f ca="1">IFERROR(IF(ISBLANK(VLOOKUP($B2233,INDIRECT(nfl_game_result),MATCH(L$1,INDIRECT(nfl_game_result_header),0),FALSE)),"",VLOOKUP($B2233,INDIRECT(nfl_game_result),MATCH(L$1,INDIRECT(nfl_game_result_header),0),FALSE)),"error")</f>
        <v/>
      </c>
      <c r="M2233" t="s">
        <v>14</v>
      </c>
      <c r="N2233">
        <v>3</v>
      </c>
      <c r="O2233" t="s">
        <v>65</v>
      </c>
      <c r="P2233">
        <v>2</v>
      </c>
      <c r="Q2233" t="s">
        <v>65</v>
      </c>
      <c r="V2233" s="23" t="s">
        <v>416</v>
      </c>
      <c r="W2233">
        <f ca="1">VALUE(LEFT(C2233, 4))</f>
        <v>2016</v>
      </c>
      <c r="X2233">
        <f ca="1">VALUE(MID(C2233,6,FIND("_",C2233,6)-6))</f>
        <v>2</v>
      </c>
      <c r="Y2233">
        <f ca="1">IF(NOT(OR(ISBLANK(D2233),ISBLANK(E2233),D2233="",E2233="")),D2233-E2233,"")</f>
        <v>-4</v>
      </c>
      <c r="Z2233">
        <f ca="1">IF(OR(NOT(ISNUMBER(D2233)),ISBLANK(D2233),D2233="",ISBLANK(N2233)),"",ABS(D2233-N2233))</f>
        <v>0.5</v>
      </c>
      <c r="AA2233">
        <f ca="1">IF(OR(ISBLANK(J2233),ISBLANK(O2233),J2233="",O2233=""),"",IF(J2233=O2233,1,0))</f>
        <v>0</v>
      </c>
      <c r="AB2233">
        <f ca="1">IF(OR(ISBLANK(K2233),ISBLANK(Q2233),K2233="",Q2233=""),"",IF(K2233=Q2233,1,0))</f>
        <v>1</v>
      </c>
      <c r="AC2233" s="23" t="str">
        <f t="shared" ca="1" si="34"/>
        <v/>
      </c>
    </row>
    <row r="2234" spans="1:29" x14ac:dyDescent="0.25">
      <c r="A2234" s="23">
        <v>2233</v>
      </c>
      <c r="B2234">
        <v>1089</v>
      </c>
      <c r="C2234" t="str">
        <f ca="1">IFERROR(VLOOKUP($B2234,INDIRECT(nfl_game_result),MATCH(C$1,INDIRECT(nfl_game_result_header),0),FALSE),"error")</f>
        <v>2016_02_DAL@WAS</v>
      </c>
      <c r="D2234">
        <f ca="1">IFERROR(IF(ISBLANK(VLOOKUP($B2234,INDIRECT(nfl_game_result),MATCH(D$1,INDIRECT(nfl_game_result_header),0),FALSE)),"",VLOOKUP($B2234,INDIRECT(nfl_game_result),MATCH(D$1,INDIRECT(nfl_game_result_header),0),FALSE)),"error")</f>
        <v>-3.5</v>
      </c>
      <c r="E2234">
        <f ca="1">IFERROR(IF(ISBLANK(VLOOKUP($B2234,INDIRECT(nfl_game_result),MATCH(E$1,INDIRECT(nfl_game_result_header),0),FALSE)),"",VLOOKUP($B2234,INDIRECT(nfl_game_result),MATCH(E$1,INDIRECT(nfl_game_result_header),0),FALSE)),"error")</f>
        <v>-2.5</v>
      </c>
      <c r="F2234" s="23" t="str">
        <f ca="1">IFERROR(IF(ISBLANK(VLOOKUP($B2234,INDIRECT(nfl_game_result),MATCH(F$1,INDIRECT(nfl_game_result_header),0),FALSE)),"",VLOOKUP($B2234,INDIRECT(nfl_game_result),MATCH(F$1,INDIRECT(nfl_game_result_header),0),FALSE)),"error")</f>
        <v/>
      </c>
      <c r="G2234" s="23" t="str">
        <f ca="1">IFERROR(IF(ISBLANK(VLOOKUP($B2234,INDIRECT(nfl_game_result),MATCH(G$1,INDIRECT(nfl_game_result_header),0),FALSE)),"",VLOOKUP($B2234,INDIRECT(nfl_game_result),MATCH(G$1,INDIRECT(nfl_game_result_header),0),FALSE)),"error")</f>
        <v/>
      </c>
      <c r="H2234">
        <f ca="1">IFERROR(IF(ISBLANK(VLOOKUP($B2234,INDIRECT(nfl_game_result),MATCH(H$1,INDIRECT(nfl_game_result_header),0),FALSE)),"",VLOOKUP($B2234,INDIRECT(nfl_game_result),MATCH(H$1,INDIRECT(nfl_game_result_header),0),FALSE)),"error")</f>
        <v>23</v>
      </c>
      <c r="I2234">
        <f ca="1">IFERROR(IF(ISBLANK(VLOOKUP($B2234,INDIRECT(nfl_game_result),MATCH(I$1,INDIRECT(nfl_game_result_header),0),FALSE)),"",VLOOKUP($B2234,INDIRECT(nfl_game_result),MATCH(I$1,INDIRECT(nfl_game_result_header),0),FALSE)),"error")</f>
        <v>27</v>
      </c>
      <c r="J2234" t="str">
        <f ca="1">IFERROR(IF(ISBLANK(VLOOKUP($B2234,INDIRECT(nfl_game_result),MATCH(J$1,INDIRECT(nfl_game_result_header),0),FALSE)),"",VLOOKUP($B2234,INDIRECT(nfl_game_result),MATCH(J$1,INDIRECT(nfl_game_result_header),0),FALSE)),"error")</f>
        <v>DAL</v>
      </c>
      <c r="K2234" t="str">
        <f ca="1">IFERROR(IF(ISBLANK(VLOOKUP($B2234,INDIRECT(nfl_game_result),MATCH(K$1,INDIRECT(nfl_game_result_header),0),FALSE)),"",VLOOKUP($B2234,INDIRECT(nfl_game_result),MATCH(K$1,INDIRECT(nfl_game_result_header),0),FALSE)),"error")</f>
        <v>DAL</v>
      </c>
      <c r="L2234" s="23" t="str">
        <f ca="1">IFERROR(IF(ISBLANK(VLOOKUP($B2234,INDIRECT(nfl_game_result),MATCH(L$1,INDIRECT(nfl_game_result_header),0),FALSE)),"",VLOOKUP($B2234,INDIRECT(nfl_game_result),MATCH(L$1,INDIRECT(nfl_game_result_header),0),FALSE)),"error")</f>
        <v/>
      </c>
      <c r="M2234" t="s">
        <v>14</v>
      </c>
      <c r="N2234">
        <v>-3.5</v>
      </c>
      <c r="O2234" t="s">
        <v>94</v>
      </c>
      <c r="P2234">
        <v>8</v>
      </c>
      <c r="Q2234" t="s">
        <v>94</v>
      </c>
      <c r="V2234" s="23" t="s">
        <v>416</v>
      </c>
      <c r="W2234">
        <f ca="1">VALUE(LEFT(C2234, 4))</f>
        <v>2016</v>
      </c>
      <c r="X2234">
        <f ca="1">VALUE(MID(C2234,6,FIND("_",C2234,6)-6))</f>
        <v>2</v>
      </c>
      <c r="Y2234">
        <f ca="1">IF(NOT(OR(ISBLANK(D2234),ISBLANK(E2234),D2234="",E2234="")),D2234-E2234,"")</f>
        <v>-1</v>
      </c>
      <c r="Z2234">
        <f ca="1">IF(OR(NOT(ISNUMBER(D2234)),ISBLANK(D2234),D2234="",ISBLANK(N2234)),"",ABS(D2234-N2234))</f>
        <v>0</v>
      </c>
      <c r="AA2234">
        <f ca="1">IF(OR(ISBLANK(J2234),ISBLANK(O2234),J2234="",O2234=""),"",IF(J2234=O2234,1,0))</f>
        <v>0</v>
      </c>
      <c r="AB2234">
        <f ca="1">IF(OR(ISBLANK(K2234),ISBLANK(Q2234),K2234="",Q2234=""),"",IF(K2234=Q2234,1,0))</f>
        <v>0</v>
      </c>
      <c r="AC2234" s="23" t="str">
        <f t="shared" ca="1" si="34"/>
        <v/>
      </c>
    </row>
    <row r="2235" spans="1:29" x14ac:dyDescent="0.25">
      <c r="A2235" s="23">
        <v>2234</v>
      </c>
      <c r="B2235">
        <v>1090</v>
      </c>
      <c r="C2235" t="str">
        <f ca="1">IFERROR(VLOOKUP($B2235,INDIRECT(nfl_game_result),MATCH(C$1,INDIRECT(nfl_game_result_header),0),FALSE),"error")</f>
        <v>2016_02_NOR@NYG</v>
      </c>
      <c r="D2235">
        <f ca="1">IFERROR(IF(ISBLANK(VLOOKUP($B2235,INDIRECT(nfl_game_result),MATCH(D$1,INDIRECT(nfl_game_result_header),0),FALSE)),"",VLOOKUP($B2235,INDIRECT(nfl_game_result),MATCH(D$1,INDIRECT(nfl_game_result_header),0),FALSE)),"error")</f>
        <v>-4</v>
      </c>
      <c r="E2235">
        <f ca="1">IFERROR(IF(ISBLANK(VLOOKUP($B2235,INDIRECT(nfl_game_result),MATCH(E$1,INDIRECT(nfl_game_result_header),0),FALSE)),"",VLOOKUP($B2235,INDIRECT(nfl_game_result),MATCH(E$1,INDIRECT(nfl_game_result_header),0),FALSE)),"error")</f>
        <v>-5</v>
      </c>
      <c r="F2235" s="23" t="str">
        <f ca="1">IFERROR(IF(ISBLANK(VLOOKUP($B2235,INDIRECT(nfl_game_result),MATCH(F$1,INDIRECT(nfl_game_result_header),0),FALSE)),"",VLOOKUP($B2235,INDIRECT(nfl_game_result),MATCH(F$1,INDIRECT(nfl_game_result_header),0),FALSE)),"error")</f>
        <v/>
      </c>
      <c r="G2235" s="23" t="str">
        <f ca="1">IFERROR(IF(ISBLANK(VLOOKUP($B2235,INDIRECT(nfl_game_result),MATCH(G$1,INDIRECT(nfl_game_result_header),0),FALSE)),"",VLOOKUP($B2235,INDIRECT(nfl_game_result),MATCH(G$1,INDIRECT(nfl_game_result_header),0),FALSE)),"error")</f>
        <v/>
      </c>
      <c r="H2235">
        <f ca="1">IFERROR(IF(ISBLANK(VLOOKUP($B2235,INDIRECT(nfl_game_result),MATCH(H$1,INDIRECT(nfl_game_result_header),0),FALSE)),"",VLOOKUP($B2235,INDIRECT(nfl_game_result),MATCH(H$1,INDIRECT(nfl_game_result_header),0),FALSE)),"error")</f>
        <v>16</v>
      </c>
      <c r="I2235">
        <f ca="1">IFERROR(IF(ISBLANK(VLOOKUP($B2235,INDIRECT(nfl_game_result),MATCH(I$1,INDIRECT(nfl_game_result_header),0),FALSE)),"",VLOOKUP($B2235,INDIRECT(nfl_game_result),MATCH(I$1,INDIRECT(nfl_game_result_header),0),FALSE)),"error")</f>
        <v>13</v>
      </c>
      <c r="J2235" t="str">
        <f ca="1">IFERROR(IF(ISBLANK(VLOOKUP($B2235,INDIRECT(nfl_game_result),MATCH(J$1,INDIRECT(nfl_game_result_header),0),FALSE)),"",VLOOKUP($B2235,INDIRECT(nfl_game_result),MATCH(J$1,INDIRECT(nfl_game_result_header),0),FALSE)),"error")</f>
        <v>NOR</v>
      </c>
      <c r="K2235" t="str">
        <f ca="1">IFERROR(IF(ISBLANK(VLOOKUP($B2235,INDIRECT(nfl_game_result),MATCH(K$1,INDIRECT(nfl_game_result_header),0),FALSE)),"",VLOOKUP($B2235,INDIRECT(nfl_game_result),MATCH(K$1,INDIRECT(nfl_game_result_header),0),FALSE)),"error")</f>
        <v>NYG</v>
      </c>
      <c r="L2235" s="23" t="str">
        <f ca="1">IFERROR(IF(ISBLANK(VLOOKUP($B2235,INDIRECT(nfl_game_result),MATCH(L$1,INDIRECT(nfl_game_result_header),0),FALSE)),"",VLOOKUP($B2235,INDIRECT(nfl_game_result),MATCH(L$1,INDIRECT(nfl_game_result_header),0),FALSE)),"error")</f>
        <v/>
      </c>
      <c r="M2235" t="s">
        <v>14</v>
      </c>
      <c r="N2235">
        <v>-4.5</v>
      </c>
      <c r="O2235" t="s">
        <v>83</v>
      </c>
      <c r="P2235">
        <v>9</v>
      </c>
      <c r="Q2235" t="s">
        <v>83</v>
      </c>
      <c r="V2235" s="23" t="s">
        <v>416</v>
      </c>
      <c r="W2235">
        <f ca="1">VALUE(LEFT(C2235, 4))</f>
        <v>2016</v>
      </c>
      <c r="X2235">
        <f ca="1">VALUE(MID(C2235,6,FIND("_",C2235,6)-6))</f>
        <v>2</v>
      </c>
      <c r="Y2235">
        <f ca="1">IF(NOT(OR(ISBLANK(D2235),ISBLANK(E2235),D2235="",E2235="")),D2235-E2235,"")</f>
        <v>1</v>
      </c>
      <c r="Z2235">
        <f ca="1">IF(OR(NOT(ISNUMBER(D2235)),ISBLANK(D2235),D2235="",ISBLANK(N2235)),"",ABS(D2235-N2235))</f>
        <v>0.5</v>
      </c>
      <c r="AA2235">
        <f ca="1">IF(OR(ISBLANK(J2235),ISBLANK(O2235),J2235="",O2235=""),"",IF(J2235=O2235,1,0))</f>
        <v>0</v>
      </c>
      <c r="AB2235">
        <f ca="1">IF(OR(ISBLANK(K2235),ISBLANK(Q2235),K2235="",Q2235=""),"",IF(K2235=Q2235,1,0))</f>
        <v>1</v>
      </c>
      <c r="AC2235" s="23" t="str">
        <f t="shared" ca="1" si="34"/>
        <v/>
      </c>
    </row>
    <row r="2236" spans="1:29" x14ac:dyDescent="0.25">
      <c r="A2236" s="23">
        <v>2235</v>
      </c>
      <c r="B2236">
        <v>1091</v>
      </c>
      <c r="C2236" t="str">
        <f ca="1">IFERROR(VLOOKUP($B2236,INDIRECT(nfl_game_result),MATCH(C$1,INDIRECT(nfl_game_result_header),0),FALSE),"error")</f>
        <v>2016_02_SFO@CAR</v>
      </c>
      <c r="D2236">
        <f ca="1">IFERROR(IF(ISBLANK(VLOOKUP($B2236,INDIRECT(nfl_game_result),MATCH(D$1,INDIRECT(nfl_game_result_header),0),FALSE)),"",VLOOKUP($B2236,INDIRECT(nfl_game_result),MATCH(D$1,INDIRECT(nfl_game_result_header),0),FALSE)),"error")</f>
        <v>-13.5</v>
      </c>
      <c r="E2236">
        <f ca="1">IFERROR(IF(ISBLANK(VLOOKUP($B2236,INDIRECT(nfl_game_result),MATCH(E$1,INDIRECT(nfl_game_result_header),0),FALSE)),"",VLOOKUP($B2236,INDIRECT(nfl_game_result),MATCH(E$1,INDIRECT(nfl_game_result_header),0),FALSE)),"error")</f>
        <v>-13.5</v>
      </c>
      <c r="F2236" s="23" t="str">
        <f ca="1">IFERROR(IF(ISBLANK(VLOOKUP($B2236,INDIRECT(nfl_game_result),MATCH(F$1,INDIRECT(nfl_game_result_header),0),FALSE)),"",VLOOKUP($B2236,INDIRECT(nfl_game_result),MATCH(F$1,INDIRECT(nfl_game_result_header),0),FALSE)),"error")</f>
        <v/>
      </c>
      <c r="G2236" s="23" t="str">
        <f ca="1">IFERROR(IF(ISBLANK(VLOOKUP($B2236,INDIRECT(nfl_game_result),MATCH(G$1,INDIRECT(nfl_game_result_header),0),FALSE)),"",VLOOKUP($B2236,INDIRECT(nfl_game_result),MATCH(G$1,INDIRECT(nfl_game_result_header),0),FALSE)),"error")</f>
        <v/>
      </c>
      <c r="H2236">
        <f ca="1">IFERROR(IF(ISBLANK(VLOOKUP($B2236,INDIRECT(nfl_game_result),MATCH(H$1,INDIRECT(nfl_game_result_header),0),FALSE)),"",VLOOKUP($B2236,INDIRECT(nfl_game_result),MATCH(H$1,INDIRECT(nfl_game_result_header),0),FALSE)),"error")</f>
        <v>46</v>
      </c>
      <c r="I2236">
        <f ca="1">IFERROR(IF(ISBLANK(VLOOKUP($B2236,INDIRECT(nfl_game_result),MATCH(I$1,INDIRECT(nfl_game_result_header),0),FALSE)),"",VLOOKUP($B2236,INDIRECT(nfl_game_result),MATCH(I$1,INDIRECT(nfl_game_result_header),0),FALSE)),"error")</f>
        <v>27</v>
      </c>
      <c r="J2236" t="str">
        <f ca="1">IFERROR(IF(ISBLANK(VLOOKUP($B2236,INDIRECT(nfl_game_result),MATCH(J$1,INDIRECT(nfl_game_result_header),0),FALSE)),"",VLOOKUP($B2236,INDIRECT(nfl_game_result),MATCH(J$1,INDIRECT(nfl_game_result_header),0),FALSE)),"error")</f>
        <v>CAR</v>
      </c>
      <c r="K2236" t="str">
        <f ca="1">IFERROR(IF(ISBLANK(VLOOKUP($B2236,INDIRECT(nfl_game_result),MATCH(K$1,INDIRECT(nfl_game_result_header),0),FALSE)),"",VLOOKUP($B2236,INDIRECT(nfl_game_result),MATCH(K$1,INDIRECT(nfl_game_result_header),0),FALSE)),"error")</f>
        <v>CAR</v>
      </c>
      <c r="L2236" s="23" t="str">
        <f ca="1">IFERROR(IF(ISBLANK(VLOOKUP($B2236,INDIRECT(nfl_game_result),MATCH(L$1,INDIRECT(nfl_game_result_header),0),FALSE)),"",VLOOKUP($B2236,INDIRECT(nfl_game_result),MATCH(L$1,INDIRECT(nfl_game_result_header),0),FALSE)),"error")</f>
        <v/>
      </c>
      <c r="M2236" t="s">
        <v>14</v>
      </c>
      <c r="N2236">
        <v>-10</v>
      </c>
      <c r="O2236" t="s">
        <v>333</v>
      </c>
      <c r="P2236">
        <v>11</v>
      </c>
      <c r="Q2236" t="s">
        <v>67</v>
      </c>
      <c r="V2236" s="23" t="s">
        <v>416</v>
      </c>
      <c r="W2236">
        <f ca="1">VALUE(LEFT(C2236, 4))</f>
        <v>2016</v>
      </c>
      <c r="X2236">
        <f ca="1">VALUE(MID(C2236,6,FIND("_",C2236,6)-6))</f>
        <v>2</v>
      </c>
      <c r="Y2236">
        <f ca="1">IF(NOT(OR(ISBLANK(D2236),ISBLANK(E2236),D2236="",E2236="")),D2236-E2236,"")</f>
        <v>0</v>
      </c>
      <c r="Z2236">
        <f ca="1">IF(OR(NOT(ISNUMBER(D2236)),ISBLANK(D2236),D2236="",ISBLANK(N2236)),"",ABS(D2236-N2236))</f>
        <v>3.5</v>
      </c>
      <c r="AA2236">
        <f ca="1">IF(OR(ISBLANK(J2236),ISBLANK(O2236),J2236="",O2236=""),"",IF(J2236=O2236,1,0))</f>
        <v>0</v>
      </c>
      <c r="AB2236">
        <f ca="1">IF(OR(ISBLANK(K2236),ISBLANK(Q2236),K2236="",Q2236=""),"",IF(K2236=Q2236,1,0))</f>
        <v>1</v>
      </c>
      <c r="AC2236" s="23" t="str">
        <f t="shared" ca="1" si="34"/>
        <v/>
      </c>
    </row>
    <row r="2237" spans="1:29" x14ac:dyDescent="0.25">
      <c r="A2237" s="23">
        <v>2236</v>
      </c>
      <c r="B2237">
        <v>1092</v>
      </c>
      <c r="C2237" t="str">
        <f ca="1">IFERROR(VLOOKUP($B2237,INDIRECT(nfl_game_result),MATCH(C$1,INDIRECT(nfl_game_result_header),0),FALSE),"error")</f>
        <v>2016_02_MIA@NWE</v>
      </c>
      <c r="D2237">
        <f ca="1">IFERROR(IF(ISBLANK(VLOOKUP($B2237,INDIRECT(nfl_game_result),MATCH(D$1,INDIRECT(nfl_game_result_header),0),FALSE)),"",VLOOKUP($B2237,INDIRECT(nfl_game_result),MATCH(D$1,INDIRECT(nfl_game_result_header),0),FALSE)),"error")</f>
        <v>-5</v>
      </c>
      <c r="E2237">
        <f ca="1">IFERROR(IF(ISBLANK(VLOOKUP($B2237,INDIRECT(nfl_game_result),MATCH(E$1,INDIRECT(nfl_game_result_header),0),FALSE)),"",VLOOKUP($B2237,INDIRECT(nfl_game_result),MATCH(E$1,INDIRECT(nfl_game_result_header),0),FALSE)),"error")</f>
        <v>-6.5</v>
      </c>
      <c r="F2237" s="23" t="str">
        <f ca="1">IFERROR(IF(ISBLANK(VLOOKUP($B2237,INDIRECT(nfl_game_result),MATCH(F$1,INDIRECT(nfl_game_result_header),0),FALSE)),"",VLOOKUP($B2237,INDIRECT(nfl_game_result),MATCH(F$1,INDIRECT(nfl_game_result_header),0),FALSE)),"error")</f>
        <v/>
      </c>
      <c r="G2237" s="23" t="str">
        <f ca="1">IFERROR(IF(ISBLANK(VLOOKUP($B2237,INDIRECT(nfl_game_result),MATCH(G$1,INDIRECT(nfl_game_result_header),0),FALSE)),"",VLOOKUP($B2237,INDIRECT(nfl_game_result),MATCH(G$1,INDIRECT(nfl_game_result_header),0),FALSE)),"error")</f>
        <v/>
      </c>
      <c r="H2237">
        <f ca="1">IFERROR(IF(ISBLANK(VLOOKUP($B2237,INDIRECT(nfl_game_result),MATCH(H$1,INDIRECT(nfl_game_result_header),0),FALSE)),"",VLOOKUP($B2237,INDIRECT(nfl_game_result),MATCH(H$1,INDIRECT(nfl_game_result_header),0),FALSE)),"error")</f>
        <v>31</v>
      </c>
      <c r="I2237">
        <f ca="1">IFERROR(IF(ISBLANK(VLOOKUP($B2237,INDIRECT(nfl_game_result),MATCH(I$1,INDIRECT(nfl_game_result_header),0),FALSE)),"",VLOOKUP($B2237,INDIRECT(nfl_game_result),MATCH(I$1,INDIRECT(nfl_game_result_header),0),FALSE)),"error")</f>
        <v>24</v>
      </c>
      <c r="J2237" t="str">
        <f ca="1">IFERROR(IF(ISBLANK(VLOOKUP($B2237,INDIRECT(nfl_game_result),MATCH(J$1,INDIRECT(nfl_game_result_header),0),FALSE)),"",VLOOKUP($B2237,INDIRECT(nfl_game_result),MATCH(J$1,INDIRECT(nfl_game_result_header),0),FALSE)),"error")</f>
        <v>NWE</v>
      </c>
      <c r="K2237" t="str">
        <f ca="1">IFERROR(IF(ISBLANK(VLOOKUP($B2237,INDIRECT(nfl_game_result),MATCH(K$1,INDIRECT(nfl_game_result_header),0),FALSE)),"",VLOOKUP($B2237,INDIRECT(nfl_game_result),MATCH(K$1,INDIRECT(nfl_game_result_header),0),FALSE)),"error")</f>
        <v>NWE</v>
      </c>
      <c r="L2237" s="23" t="str">
        <f ca="1">IFERROR(IF(ISBLANK(VLOOKUP($B2237,INDIRECT(nfl_game_result),MATCH(L$1,INDIRECT(nfl_game_result_header),0),FALSE)),"",VLOOKUP($B2237,INDIRECT(nfl_game_result),MATCH(L$1,INDIRECT(nfl_game_result_header),0),FALSE)),"error")</f>
        <v/>
      </c>
      <c r="M2237" t="s">
        <v>14</v>
      </c>
      <c r="N2237">
        <v>-7</v>
      </c>
      <c r="O2237" t="s">
        <v>79</v>
      </c>
      <c r="P2237">
        <v>12</v>
      </c>
      <c r="Q2237" t="s">
        <v>332</v>
      </c>
      <c r="V2237" s="23" t="s">
        <v>416</v>
      </c>
      <c r="W2237">
        <f ca="1">VALUE(LEFT(C2237, 4))</f>
        <v>2016</v>
      </c>
      <c r="X2237">
        <f ca="1">VALUE(MID(C2237,6,FIND("_",C2237,6)-6))</f>
        <v>2</v>
      </c>
      <c r="Y2237">
        <f ca="1">IF(NOT(OR(ISBLANK(D2237),ISBLANK(E2237),D2237="",E2237="")),D2237-E2237,"")</f>
        <v>1.5</v>
      </c>
      <c r="Z2237">
        <f ca="1">IF(OR(NOT(ISNUMBER(D2237)),ISBLANK(D2237),D2237="",ISBLANK(N2237)),"",ABS(D2237-N2237))</f>
        <v>2</v>
      </c>
      <c r="AA2237">
        <f ca="1">IF(OR(ISBLANK(J2237),ISBLANK(O2237),J2237="",O2237=""),"",IF(J2237=O2237,1,0))</f>
        <v>0</v>
      </c>
      <c r="AB2237">
        <f ca="1">IF(OR(ISBLANK(K2237),ISBLANK(Q2237),K2237="",Q2237=""),"",IF(K2237=Q2237,1,0))</f>
        <v>1</v>
      </c>
      <c r="AC2237" s="23" t="str">
        <f t="shared" ca="1" si="34"/>
        <v/>
      </c>
    </row>
    <row r="2238" spans="1:29" x14ac:dyDescent="0.25">
      <c r="A2238" s="23">
        <v>2237</v>
      </c>
      <c r="B2238">
        <v>1093</v>
      </c>
      <c r="C2238" t="str">
        <f ca="1">IFERROR(VLOOKUP($B2238,INDIRECT(nfl_game_result),MATCH(C$1,INDIRECT(nfl_game_result_header),0),FALSE),"error")</f>
        <v>2016_02_KCY@HOU</v>
      </c>
      <c r="D2238">
        <f ca="1">IFERROR(IF(ISBLANK(VLOOKUP($B2238,INDIRECT(nfl_game_result),MATCH(D$1,INDIRECT(nfl_game_result_header),0),FALSE)),"",VLOOKUP($B2238,INDIRECT(nfl_game_result),MATCH(D$1,INDIRECT(nfl_game_result_header),0),FALSE)),"error")</f>
        <v>0</v>
      </c>
      <c r="E2238">
        <f ca="1">IFERROR(IF(ISBLANK(VLOOKUP($B2238,INDIRECT(nfl_game_result),MATCH(E$1,INDIRECT(nfl_game_result_header),0),FALSE)),"",VLOOKUP($B2238,INDIRECT(nfl_game_result),MATCH(E$1,INDIRECT(nfl_game_result_header),0),FALSE)),"error")</f>
        <v>-2.5</v>
      </c>
      <c r="F2238" s="23" t="str">
        <f ca="1">IFERROR(IF(ISBLANK(VLOOKUP($B2238,INDIRECT(nfl_game_result),MATCH(F$1,INDIRECT(nfl_game_result_header),0),FALSE)),"",VLOOKUP($B2238,INDIRECT(nfl_game_result),MATCH(F$1,INDIRECT(nfl_game_result_header),0),FALSE)),"error")</f>
        <v/>
      </c>
      <c r="G2238" s="23" t="str">
        <f ca="1">IFERROR(IF(ISBLANK(VLOOKUP($B2238,INDIRECT(nfl_game_result),MATCH(G$1,INDIRECT(nfl_game_result_header),0),FALSE)),"",VLOOKUP($B2238,INDIRECT(nfl_game_result),MATCH(G$1,INDIRECT(nfl_game_result_header),0),FALSE)),"error")</f>
        <v/>
      </c>
      <c r="H2238">
        <f ca="1">IFERROR(IF(ISBLANK(VLOOKUP($B2238,INDIRECT(nfl_game_result),MATCH(H$1,INDIRECT(nfl_game_result_header),0),FALSE)),"",VLOOKUP($B2238,INDIRECT(nfl_game_result),MATCH(H$1,INDIRECT(nfl_game_result_header),0),FALSE)),"error")</f>
        <v>19</v>
      </c>
      <c r="I2238">
        <f ca="1">IFERROR(IF(ISBLANK(VLOOKUP($B2238,INDIRECT(nfl_game_result),MATCH(I$1,INDIRECT(nfl_game_result_header),0),FALSE)),"",VLOOKUP($B2238,INDIRECT(nfl_game_result),MATCH(I$1,INDIRECT(nfl_game_result_header),0),FALSE)),"error")</f>
        <v>12</v>
      </c>
      <c r="J2238" t="str">
        <f ca="1">IFERROR(IF(ISBLANK(VLOOKUP($B2238,INDIRECT(nfl_game_result),MATCH(J$1,INDIRECT(nfl_game_result_header),0),FALSE)),"",VLOOKUP($B2238,INDIRECT(nfl_game_result),MATCH(J$1,INDIRECT(nfl_game_result_header),0),FALSE)),"error")</f>
        <v>HOU</v>
      </c>
      <c r="K2238" t="str">
        <f ca="1">IFERROR(IF(ISBLANK(VLOOKUP($B2238,INDIRECT(nfl_game_result),MATCH(K$1,INDIRECT(nfl_game_result_header),0),FALSE)),"",VLOOKUP($B2238,INDIRECT(nfl_game_result),MATCH(K$1,INDIRECT(nfl_game_result_header),0),FALSE)),"error")</f>
        <v>HOU</v>
      </c>
      <c r="L2238" s="23" t="str">
        <f ca="1">IFERROR(IF(ISBLANK(VLOOKUP($B2238,INDIRECT(nfl_game_result),MATCH(L$1,INDIRECT(nfl_game_result_header),0),FALSE)),"",VLOOKUP($B2238,INDIRECT(nfl_game_result),MATCH(L$1,INDIRECT(nfl_game_result_header),0),FALSE)),"error")</f>
        <v/>
      </c>
      <c r="M2238" t="s">
        <v>14</v>
      </c>
      <c r="N2238">
        <v>-2.5</v>
      </c>
      <c r="O2238" t="s">
        <v>75</v>
      </c>
      <c r="P2238">
        <v>7</v>
      </c>
      <c r="Q2238" t="s">
        <v>75</v>
      </c>
      <c r="V2238" s="23" t="s">
        <v>416</v>
      </c>
      <c r="W2238">
        <f ca="1">VALUE(LEFT(C2238, 4))</f>
        <v>2016</v>
      </c>
      <c r="X2238">
        <f ca="1">VALUE(MID(C2238,6,FIND("_",C2238,6)-6))</f>
        <v>2</v>
      </c>
      <c r="Y2238">
        <f ca="1">IF(NOT(OR(ISBLANK(D2238),ISBLANK(E2238),D2238="",E2238="")),D2238-E2238,"")</f>
        <v>2.5</v>
      </c>
      <c r="Z2238">
        <f ca="1">IF(OR(NOT(ISNUMBER(D2238)),ISBLANK(D2238),D2238="",ISBLANK(N2238)),"",ABS(D2238-N2238))</f>
        <v>2.5</v>
      </c>
      <c r="AA2238">
        <f ca="1">IF(OR(ISBLANK(J2238),ISBLANK(O2238),J2238="",O2238=""),"",IF(J2238=O2238,1,0))</f>
        <v>1</v>
      </c>
      <c r="AB2238">
        <f ca="1">IF(OR(ISBLANK(K2238),ISBLANK(Q2238),K2238="",Q2238=""),"",IF(K2238=Q2238,1,0))</f>
        <v>1</v>
      </c>
      <c r="AC2238" s="23" t="str">
        <f t="shared" ca="1" si="34"/>
        <v/>
      </c>
    </row>
    <row r="2239" spans="1:29" x14ac:dyDescent="0.25">
      <c r="A2239" s="23">
        <v>2238</v>
      </c>
      <c r="B2239">
        <v>1094</v>
      </c>
      <c r="C2239" t="str">
        <f ca="1">IFERROR(VLOOKUP($B2239,INDIRECT(nfl_game_result),MATCH(C$1,INDIRECT(nfl_game_result_header),0),FALSE),"error")</f>
        <v>2016_02_SEA@LAR</v>
      </c>
      <c r="D2239">
        <f ca="1">IFERROR(IF(ISBLANK(VLOOKUP($B2239,INDIRECT(nfl_game_result),MATCH(D$1,INDIRECT(nfl_game_result_header),0),FALSE)),"",VLOOKUP($B2239,INDIRECT(nfl_game_result),MATCH(D$1,INDIRECT(nfl_game_result_header),0),FALSE)),"error")</f>
        <v>3.5</v>
      </c>
      <c r="E2239">
        <f ca="1">IFERROR(IF(ISBLANK(VLOOKUP($B2239,INDIRECT(nfl_game_result),MATCH(E$1,INDIRECT(nfl_game_result_header),0),FALSE)),"",VLOOKUP($B2239,INDIRECT(nfl_game_result),MATCH(E$1,INDIRECT(nfl_game_result_header),0),FALSE)),"error")</f>
        <v>6.5</v>
      </c>
      <c r="F2239" s="23" t="str">
        <f ca="1">IFERROR(IF(ISBLANK(VLOOKUP($B2239,INDIRECT(nfl_game_result),MATCH(F$1,INDIRECT(nfl_game_result_header),0),FALSE)),"",VLOOKUP($B2239,INDIRECT(nfl_game_result),MATCH(F$1,INDIRECT(nfl_game_result_header),0),FALSE)),"error")</f>
        <v/>
      </c>
      <c r="G2239" s="23" t="str">
        <f ca="1">IFERROR(IF(ISBLANK(VLOOKUP($B2239,INDIRECT(nfl_game_result),MATCH(G$1,INDIRECT(nfl_game_result_header),0),FALSE)),"",VLOOKUP($B2239,INDIRECT(nfl_game_result),MATCH(G$1,INDIRECT(nfl_game_result_header),0),FALSE)),"error")</f>
        <v/>
      </c>
      <c r="H2239">
        <f ca="1">IFERROR(IF(ISBLANK(VLOOKUP($B2239,INDIRECT(nfl_game_result),MATCH(H$1,INDIRECT(nfl_game_result_header),0),FALSE)),"",VLOOKUP($B2239,INDIRECT(nfl_game_result),MATCH(H$1,INDIRECT(nfl_game_result_header),0),FALSE)),"error")</f>
        <v>9</v>
      </c>
      <c r="I2239">
        <f ca="1">IFERROR(IF(ISBLANK(VLOOKUP($B2239,INDIRECT(nfl_game_result),MATCH(I$1,INDIRECT(nfl_game_result_header),0),FALSE)),"",VLOOKUP($B2239,INDIRECT(nfl_game_result),MATCH(I$1,INDIRECT(nfl_game_result_header),0),FALSE)),"error")</f>
        <v>3</v>
      </c>
      <c r="J2239" t="str">
        <f ca="1">IFERROR(IF(ISBLANK(VLOOKUP($B2239,INDIRECT(nfl_game_result),MATCH(J$1,INDIRECT(nfl_game_result_header),0),FALSE)),"",VLOOKUP($B2239,INDIRECT(nfl_game_result),MATCH(J$1,INDIRECT(nfl_game_result_header),0),FALSE)),"error")</f>
        <v>LAR</v>
      </c>
      <c r="K2239" t="str">
        <f ca="1">IFERROR(IF(ISBLANK(VLOOKUP($B2239,INDIRECT(nfl_game_result),MATCH(K$1,INDIRECT(nfl_game_result_header),0),FALSE)),"",VLOOKUP($B2239,INDIRECT(nfl_game_result),MATCH(K$1,INDIRECT(nfl_game_result_header),0),FALSE)),"error")</f>
        <v>LAR</v>
      </c>
      <c r="L2239" s="23" t="str">
        <f ca="1">IFERROR(IF(ISBLANK(VLOOKUP($B2239,INDIRECT(nfl_game_result),MATCH(L$1,INDIRECT(nfl_game_result_header),0),FALSE)),"",VLOOKUP($B2239,INDIRECT(nfl_game_result),MATCH(L$1,INDIRECT(nfl_game_result_header),0),FALSE)),"error")</f>
        <v/>
      </c>
      <c r="M2239" t="s">
        <v>14</v>
      </c>
      <c r="N2239">
        <v>7</v>
      </c>
      <c r="O2239" t="s">
        <v>89</v>
      </c>
      <c r="P2239">
        <v>13</v>
      </c>
      <c r="Q2239" t="s">
        <v>89</v>
      </c>
      <c r="V2239" s="23" t="s">
        <v>416</v>
      </c>
      <c r="W2239">
        <f ca="1">VALUE(LEFT(C2239, 4))</f>
        <v>2016</v>
      </c>
      <c r="X2239">
        <f ca="1">VALUE(MID(C2239,6,FIND("_",C2239,6)-6))</f>
        <v>2</v>
      </c>
      <c r="Y2239">
        <f ca="1">IF(NOT(OR(ISBLANK(D2239),ISBLANK(E2239),D2239="",E2239="")),D2239-E2239,"")</f>
        <v>-3</v>
      </c>
      <c r="Z2239">
        <f ca="1">IF(OR(NOT(ISNUMBER(D2239)),ISBLANK(D2239),D2239="",ISBLANK(N2239)),"",ABS(D2239-N2239))</f>
        <v>3.5</v>
      </c>
      <c r="AA2239">
        <f ca="1">IF(OR(ISBLANK(J2239),ISBLANK(O2239),J2239="",O2239=""),"",IF(J2239=O2239,1,0))</f>
        <v>0</v>
      </c>
      <c r="AB2239">
        <f ca="1">IF(OR(ISBLANK(K2239),ISBLANK(Q2239),K2239="",Q2239=""),"",IF(K2239=Q2239,1,0))</f>
        <v>0</v>
      </c>
      <c r="AC2239" s="23" t="str">
        <f t="shared" ca="1" si="34"/>
        <v/>
      </c>
    </row>
    <row r="2240" spans="1:29" x14ac:dyDescent="0.25">
      <c r="A2240" s="23">
        <v>2239</v>
      </c>
      <c r="B2240">
        <v>1095</v>
      </c>
      <c r="C2240" t="str">
        <f ca="1">IFERROR(VLOOKUP($B2240,INDIRECT(nfl_game_result),MATCH(C$1,INDIRECT(nfl_game_result_header),0),FALSE),"error")</f>
        <v>2016_02_TBY@ARI</v>
      </c>
      <c r="D2240">
        <f ca="1">IFERROR(IF(ISBLANK(VLOOKUP($B2240,INDIRECT(nfl_game_result),MATCH(D$1,INDIRECT(nfl_game_result_header),0),FALSE)),"",VLOOKUP($B2240,INDIRECT(nfl_game_result),MATCH(D$1,INDIRECT(nfl_game_result_header),0),FALSE)),"error")</f>
        <v>-7.5</v>
      </c>
      <c r="E2240">
        <f ca="1">IFERROR(IF(ISBLANK(VLOOKUP($B2240,INDIRECT(nfl_game_result),MATCH(E$1,INDIRECT(nfl_game_result_header),0),FALSE)),"",VLOOKUP($B2240,INDIRECT(nfl_game_result),MATCH(E$1,INDIRECT(nfl_game_result_header),0),FALSE)),"error")</f>
        <v>-7</v>
      </c>
      <c r="F2240" s="23" t="str">
        <f ca="1">IFERROR(IF(ISBLANK(VLOOKUP($B2240,INDIRECT(nfl_game_result),MATCH(F$1,INDIRECT(nfl_game_result_header),0),FALSE)),"",VLOOKUP($B2240,INDIRECT(nfl_game_result),MATCH(F$1,INDIRECT(nfl_game_result_header),0),FALSE)),"error")</f>
        <v/>
      </c>
      <c r="G2240" s="23" t="str">
        <f ca="1">IFERROR(IF(ISBLANK(VLOOKUP($B2240,INDIRECT(nfl_game_result),MATCH(G$1,INDIRECT(nfl_game_result_header),0),FALSE)),"",VLOOKUP($B2240,INDIRECT(nfl_game_result),MATCH(G$1,INDIRECT(nfl_game_result_header),0),FALSE)),"error")</f>
        <v/>
      </c>
      <c r="H2240">
        <f ca="1">IFERROR(IF(ISBLANK(VLOOKUP($B2240,INDIRECT(nfl_game_result),MATCH(H$1,INDIRECT(nfl_game_result_header),0),FALSE)),"",VLOOKUP($B2240,INDIRECT(nfl_game_result),MATCH(H$1,INDIRECT(nfl_game_result_header),0),FALSE)),"error")</f>
        <v>40</v>
      </c>
      <c r="I2240">
        <f ca="1">IFERROR(IF(ISBLANK(VLOOKUP($B2240,INDIRECT(nfl_game_result),MATCH(I$1,INDIRECT(nfl_game_result_header),0),FALSE)),"",VLOOKUP($B2240,INDIRECT(nfl_game_result),MATCH(I$1,INDIRECT(nfl_game_result_header),0),FALSE)),"error")</f>
        <v>7</v>
      </c>
      <c r="J2240" t="str">
        <f ca="1">IFERROR(IF(ISBLANK(VLOOKUP($B2240,INDIRECT(nfl_game_result),MATCH(J$1,INDIRECT(nfl_game_result_header),0),FALSE)),"",VLOOKUP($B2240,INDIRECT(nfl_game_result),MATCH(J$1,INDIRECT(nfl_game_result_header),0),FALSE)),"error")</f>
        <v>ARI</v>
      </c>
      <c r="K2240" t="str">
        <f ca="1">IFERROR(IF(ISBLANK(VLOOKUP($B2240,INDIRECT(nfl_game_result),MATCH(K$1,INDIRECT(nfl_game_result_header),0),FALSE)),"",VLOOKUP($B2240,INDIRECT(nfl_game_result),MATCH(K$1,INDIRECT(nfl_game_result_header),0),FALSE)),"error")</f>
        <v>ARI</v>
      </c>
      <c r="L2240" s="23" t="str">
        <f ca="1">IFERROR(IF(ISBLANK(VLOOKUP($B2240,INDIRECT(nfl_game_result),MATCH(L$1,INDIRECT(nfl_game_result_header),0),FALSE)),"",VLOOKUP($B2240,INDIRECT(nfl_game_result),MATCH(L$1,INDIRECT(nfl_game_result_header),0),FALSE)),"error")</f>
        <v/>
      </c>
      <c r="M2240" t="s">
        <v>14</v>
      </c>
      <c r="N2240">
        <v>-3.5</v>
      </c>
      <c r="O2240" t="s">
        <v>64</v>
      </c>
      <c r="P2240">
        <v>1</v>
      </c>
      <c r="Q2240" t="s">
        <v>64</v>
      </c>
      <c r="V2240" s="23" t="s">
        <v>416</v>
      </c>
      <c r="W2240">
        <f ca="1">VALUE(LEFT(C2240, 4))</f>
        <v>2016</v>
      </c>
      <c r="X2240">
        <f ca="1">VALUE(MID(C2240,6,FIND("_",C2240,6)-6))</f>
        <v>2</v>
      </c>
      <c r="Y2240">
        <f ca="1">IF(NOT(OR(ISBLANK(D2240),ISBLANK(E2240),D2240="",E2240="")),D2240-E2240,"")</f>
        <v>-0.5</v>
      </c>
      <c r="Z2240">
        <f ca="1">IF(OR(NOT(ISNUMBER(D2240)),ISBLANK(D2240),D2240="",ISBLANK(N2240)),"",ABS(D2240-N2240))</f>
        <v>4</v>
      </c>
      <c r="AA2240">
        <f ca="1">IF(OR(ISBLANK(J2240),ISBLANK(O2240),J2240="",O2240=""),"",IF(J2240=O2240,1,0))</f>
        <v>1</v>
      </c>
      <c r="AB2240">
        <f ca="1">IF(OR(ISBLANK(K2240),ISBLANK(Q2240),K2240="",Q2240=""),"",IF(K2240=Q2240,1,0))</f>
        <v>1</v>
      </c>
      <c r="AC2240" s="23" t="str">
        <f t="shared" ca="1" si="34"/>
        <v/>
      </c>
    </row>
    <row r="2241" spans="1:29" x14ac:dyDescent="0.25">
      <c r="A2241" s="23">
        <v>2240</v>
      </c>
      <c r="B2241">
        <v>1096</v>
      </c>
      <c r="C2241" t="str">
        <f ca="1">IFERROR(VLOOKUP($B2241,INDIRECT(nfl_game_result),MATCH(C$1,INDIRECT(nfl_game_result_header),0),FALSE),"error")</f>
        <v>2016_02_JAX@SD</v>
      </c>
      <c r="D2241">
        <f ca="1">IFERROR(IF(ISBLANK(VLOOKUP($B2241,INDIRECT(nfl_game_result),MATCH(D$1,INDIRECT(nfl_game_result_header),0),FALSE)),"",VLOOKUP($B2241,INDIRECT(nfl_game_result),MATCH(D$1,INDIRECT(nfl_game_result_header),0),FALSE)),"error")</f>
        <v>-2.5</v>
      </c>
      <c r="E2241">
        <f ca="1">IFERROR(IF(ISBLANK(VLOOKUP($B2241,INDIRECT(nfl_game_result),MATCH(E$1,INDIRECT(nfl_game_result_header),0),FALSE)),"",VLOOKUP($B2241,INDIRECT(nfl_game_result),MATCH(E$1,INDIRECT(nfl_game_result_header),0),FALSE)),"error")</f>
        <v>-3</v>
      </c>
      <c r="F2241" s="23" t="str">
        <f ca="1">IFERROR(IF(ISBLANK(VLOOKUP($B2241,INDIRECT(nfl_game_result),MATCH(F$1,INDIRECT(nfl_game_result_header),0),FALSE)),"",VLOOKUP($B2241,INDIRECT(nfl_game_result),MATCH(F$1,INDIRECT(nfl_game_result_header),0),FALSE)),"error")</f>
        <v/>
      </c>
      <c r="G2241" s="23" t="str">
        <f ca="1">IFERROR(IF(ISBLANK(VLOOKUP($B2241,INDIRECT(nfl_game_result),MATCH(G$1,INDIRECT(nfl_game_result_header),0),FALSE)),"",VLOOKUP($B2241,INDIRECT(nfl_game_result),MATCH(G$1,INDIRECT(nfl_game_result_header),0),FALSE)),"error")</f>
        <v/>
      </c>
      <c r="H2241">
        <f ca="1">IFERROR(IF(ISBLANK(VLOOKUP($B2241,INDIRECT(nfl_game_result),MATCH(H$1,INDIRECT(nfl_game_result_header),0),FALSE)),"",VLOOKUP($B2241,INDIRECT(nfl_game_result),MATCH(H$1,INDIRECT(nfl_game_result_header),0),FALSE)),"error")</f>
        <v>38</v>
      </c>
      <c r="I2241">
        <f ca="1">IFERROR(IF(ISBLANK(VLOOKUP($B2241,INDIRECT(nfl_game_result),MATCH(I$1,INDIRECT(nfl_game_result_header),0),FALSE)),"",VLOOKUP($B2241,INDIRECT(nfl_game_result),MATCH(I$1,INDIRECT(nfl_game_result_header),0),FALSE)),"error")</f>
        <v>14</v>
      </c>
      <c r="J2241" t="str">
        <f ca="1">IFERROR(IF(ISBLANK(VLOOKUP($B2241,INDIRECT(nfl_game_result),MATCH(J$1,INDIRECT(nfl_game_result_header),0),FALSE)),"",VLOOKUP($B2241,INDIRECT(nfl_game_result),MATCH(J$1,INDIRECT(nfl_game_result_header),0),FALSE)),"error")</f>
        <v>SD</v>
      </c>
      <c r="K2241" t="str">
        <f ca="1">IFERROR(IF(ISBLANK(VLOOKUP($B2241,INDIRECT(nfl_game_result),MATCH(K$1,INDIRECT(nfl_game_result_header),0),FALSE)),"",VLOOKUP($B2241,INDIRECT(nfl_game_result),MATCH(K$1,INDIRECT(nfl_game_result_header),0),FALSE)),"error")</f>
        <v>SD</v>
      </c>
      <c r="L2241" s="23" t="str">
        <f ca="1">IFERROR(IF(ISBLANK(VLOOKUP($B2241,INDIRECT(nfl_game_result),MATCH(L$1,INDIRECT(nfl_game_result_header),0),FALSE)),"",VLOOKUP($B2241,INDIRECT(nfl_game_result),MATCH(L$1,INDIRECT(nfl_game_result_header),0),FALSE)),"error")</f>
        <v/>
      </c>
      <c r="M2241" t="s">
        <v>14</v>
      </c>
      <c r="N2241">
        <v>-3</v>
      </c>
      <c r="O2241" t="s">
        <v>77</v>
      </c>
      <c r="P2241">
        <v>6</v>
      </c>
      <c r="Q2241" t="s">
        <v>77</v>
      </c>
      <c r="V2241" s="23" t="s">
        <v>416</v>
      </c>
      <c r="W2241">
        <f ca="1">VALUE(LEFT(C2241, 4))</f>
        <v>2016</v>
      </c>
      <c r="X2241">
        <f ca="1">VALUE(MID(C2241,6,FIND("_",C2241,6)-6))</f>
        <v>2</v>
      </c>
      <c r="Y2241">
        <f ca="1">IF(NOT(OR(ISBLANK(D2241),ISBLANK(E2241),D2241="",E2241="")),D2241-E2241,"")</f>
        <v>0.5</v>
      </c>
      <c r="Z2241">
        <f ca="1">IF(OR(NOT(ISNUMBER(D2241)),ISBLANK(D2241),D2241="",ISBLANK(N2241)),"",ABS(D2241-N2241))</f>
        <v>0.5</v>
      </c>
      <c r="AA2241">
        <f ca="1">IF(OR(ISBLANK(J2241),ISBLANK(O2241),J2241="",O2241=""),"",IF(J2241=O2241,1,0))</f>
        <v>0</v>
      </c>
      <c r="AB2241">
        <f ca="1">IF(OR(ISBLANK(K2241),ISBLANK(Q2241),K2241="",Q2241=""),"",IF(K2241=Q2241,1,0))</f>
        <v>0</v>
      </c>
      <c r="AC2241" s="23" t="str">
        <f t="shared" ca="1" si="34"/>
        <v/>
      </c>
    </row>
    <row r="2242" spans="1:29" x14ac:dyDescent="0.25">
      <c r="A2242" s="23">
        <v>2241</v>
      </c>
      <c r="B2242">
        <v>1097</v>
      </c>
      <c r="C2242" t="str">
        <f ca="1">IFERROR(VLOOKUP($B2242,INDIRECT(nfl_game_result),MATCH(C$1,INDIRECT(nfl_game_result_header),0),FALSE),"error")</f>
        <v>2016_02_ATL@OAK</v>
      </c>
      <c r="D2242">
        <f ca="1">IFERROR(IF(ISBLANK(VLOOKUP($B2242,INDIRECT(nfl_game_result),MATCH(D$1,INDIRECT(nfl_game_result_header),0),FALSE)),"",VLOOKUP($B2242,INDIRECT(nfl_game_result),MATCH(D$1,INDIRECT(nfl_game_result_header),0),FALSE)),"error")</f>
        <v>-6.5</v>
      </c>
      <c r="E2242">
        <f ca="1">IFERROR(IF(ISBLANK(VLOOKUP($B2242,INDIRECT(nfl_game_result),MATCH(E$1,INDIRECT(nfl_game_result_header),0),FALSE)),"",VLOOKUP($B2242,INDIRECT(nfl_game_result),MATCH(E$1,INDIRECT(nfl_game_result_header),0),FALSE)),"error")</f>
        <v>-4.5</v>
      </c>
      <c r="F2242" s="23" t="str">
        <f ca="1">IFERROR(IF(ISBLANK(VLOOKUP($B2242,INDIRECT(nfl_game_result),MATCH(F$1,INDIRECT(nfl_game_result_header),0),FALSE)),"",VLOOKUP($B2242,INDIRECT(nfl_game_result),MATCH(F$1,INDIRECT(nfl_game_result_header),0),FALSE)),"error")</f>
        <v/>
      </c>
      <c r="G2242" s="23" t="str">
        <f ca="1">IFERROR(IF(ISBLANK(VLOOKUP($B2242,INDIRECT(nfl_game_result),MATCH(G$1,INDIRECT(nfl_game_result_header),0),FALSE)),"",VLOOKUP($B2242,INDIRECT(nfl_game_result),MATCH(G$1,INDIRECT(nfl_game_result_header),0),FALSE)),"error")</f>
        <v/>
      </c>
      <c r="H2242">
        <f ca="1">IFERROR(IF(ISBLANK(VLOOKUP($B2242,INDIRECT(nfl_game_result),MATCH(H$1,INDIRECT(nfl_game_result_header),0),FALSE)),"",VLOOKUP($B2242,INDIRECT(nfl_game_result),MATCH(H$1,INDIRECT(nfl_game_result_header),0),FALSE)),"error")</f>
        <v>28</v>
      </c>
      <c r="I2242">
        <f ca="1">IFERROR(IF(ISBLANK(VLOOKUP($B2242,INDIRECT(nfl_game_result),MATCH(I$1,INDIRECT(nfl_game_result_header),0),FALSE)),"",VLOOKUP($B2242,INDIRECT(nfl_game_result),MATCH(I$1,INDIRECT(nfl_game_result_header),0),FALSE)),"error")</f>
        <v>35</v>
      </c>
      <c r="J2242" t="str">
        <f ca="1">IFERROR(IF(ISBLANK(VLOOKUP($B2242,INDIRECT(nfl_game_result),MATCH(J$1,INDIRECT(nfl_game_result_header),0),FALSE)),"",VLOOKUP($B2242,INDIRECT(nfl_game_result),MATCH(J$1,INDIRECT(nfl_game_result_header),0),FALSE)),"error")</f>
        <v>ATL</v>
      </c>
      <c r="K2242" t="str">
        <f ca="1">IFERROR(IF(ISBLANK(VLOOKUP($B2242,INDIRECT(nfl_game_result),MATCH(K$1,INDIRECT(nfl_game_result_header),0),FALSE)),"",VLOOKUP($B2242,INDIRECT(nfl_game_result),MATCH(K$1,INDIRECT(nfl_game_result_header),0),FALSE)),"error")</f>
        <v>ATL</v>
      </c>
      <c r="L2242" s="23" t="str">
        <f ca="1">IFERROR(IF(ISBLANK(VLOOKUP($B2242,INDIRECT(nfl_game_result),MATCH(L$1,INDIRECT(nfl_game_result_header),0),FALSE)),"",VLOOKUP($B2242,INDIRECT(nfl_game_result),MATCH(L$1,INDIRECT(nfl_game_result_header),0),FALSE)),"error")</f>
        <v/>
      </c>
      <c r="M2242" t="s">
        <v>14</v>
      </c>
      <c r="N2242">
        <v>-6</v>
      </c>
      <c r="O2242" t="s">
        <v>85</v>
      </c>
      <c r="P2242">
        <v>5</v>
      </c>
      <c r="Q2242" t="s">
        <v>85</v>
      </c>
      <c r="V2242" s="23" t="s">
        <v>416</v>
      </c>
      <c r="W2242">
        <f ca="1">VALUE(LEFT(C2242, 4))</f>
        <v>2016</v>
      </c>
      <c r="X2242">
        <f ca="1">VALUE(MID(C2242,6,FIND("_",C2242,6)-6))</f>
        <v>2</v>
      </c>
      <c r="Y2242">
        <f ca="1">IF(NOT(OR(ISBLANK(D2242),ISBLANK(E2242),D2242="",E2242="")),D2242-E2242,"")</f>
        <v>-2</v>
      </c>
      <c r="Z2242">
        <f ca="1">IF(OR(NOT(ISNUMBER(D2242)),ISBLANK(D2242),D2242="",ISBLANK(N2242)),"",ABS(D2242-N2242))</f>
        <v>0.5</v>
      </c>
      <c r="AA2242">
        <f ca="1">IF(OR(ISBLANK(J2242),ISBLANK(O2242),J2242="",O2242=""),"",IF(J2242=O2242,1,0))</f>
        <v>0</v>
      </c>
      <c r="AB2242">
        <f ca="1">IF(OR(ISBLANK(K2242),ISBLANK(Q2242),K2242="",Q2242=""),"",IF(K2242=Q2242,1,0))</f>
        <v>0</v>
      </c>
      <c r="AC2242" s="23" t="str">
        <f t="shared" ca="1" si="34"/>
        <v/>
      </c>
    </row>
    <row r="2243" spans="1:29" x14ac:dyDescent="0.25">
      <c r="A2243" s="23">
        <v>2242</v>
      </c>
      <c r="B2243">
        <v>1098</v>
      </c>
      <c r="C2243" t="str">
        <f ca="1">IFERROR(VLOOKUP($B2243,INDIRECT(nfl_game_result),MATCH(C$1,INDIRECT(nfl_game_result_header),0),FALSE),"error")</f>
        <v>2016_02_IND@DEN</v>
      </c>
      <c r="D2243">
        <f ca="1">IFERROR(IF(ISBLANK(VLOOKUP($B2243,INDIRECT(nfl_game_result),MATCH(D$1,INDIRECT(nfl_game_result_header),0),FALSE)),"",VLOOKUP($B2243,INDIRECT(nfl_game_result),MATCH(D$1,INDIRECT(nfl_game_result_header),0),FALSE)),"error")</f>
        <v>-4</v>
      </c>
      <c r="E2243">
        <f ca="1">IFERROR(IF(ISBLANK(VLOOKUP($B2243,INDIRECT(nfl_game_result),MATCH(E$1,INDIRECT(nfl_game_result_header),0),FALSE)),"",VLOOKUP($B2243,INDIRECT(nfl_game_result),MATCH(E$1,INDIRECT(nfl_game_result_header),0),FALSE)),"error")</f>
        <v>-6</v>
      </c>
      <c r="F2243" s="23" t="str">
        <f ca="1">IFERROR(IF(ISBLANK(VLOOKUP($B2243,INDIRECT(nfl_game_result),MATCH(F$1,INDIRECT(nfl_game_result_header),0),FALSE)),"",VLOOKUP($B2243,INDIRECT(nfl_game_result),MATCH(F$1,INDIRECT(nfl_game_result_header),0),FALSE)),"error")</f>
        <v/>
      </c>
      <c r="G2243" s="23" t="str">
        <f ca="1">IFERROR(IF(ISBLANK(VLOOKUP($B2243,INDIRECT(nfl_game_result),MATCH(G$1,INDIRECT(nfl_game_result_header),0),FALSE)),"",VLOOKUP($B2243,INDIRECT(nfl_game_result),MATCH(G$1,INDIRECT(nfl_game_result_header),0),FALSE)),"error")</f>
        <v/>
      </c>
      <c r="H2243">
        <f ca="1">IFERROR(IF(ISBLANK(VLOOKUP($B2243,INDIRECT(nfl_game_result),MATCH(H$1,INDIRECT(nfl_game_result_header),0),FALSE)),"",VLOOKUP($B2243,INDIRECT(nfl_game_result),MATCH(H$1,INDIRECT(nfl_game_result_header),0),FALSE)),"error")</f>
        <v>34</v>
      </c>
      <c r="I2243">
        <f ca="1">IFERROR(IF(ISBLANK(VLOOKUP($B2243,INDIRECT(nfl_game_result),MATCH(I$1,INDIRECT(nfl_game_result_header),0),FALSE)),"",VLOOKUP($B2243,INDIRECT(nfl_game_result),MATCH(I$1,INDIRECT(nfl_game_result_header),0),FALSE)),"error")</f>
        <v>20</v>
      </c>
      <c r="J2243" t="str">
        <f ca="1">IFERROR(IF(ISBLANK(VLOOKUP($B2243,INDIRECT(nfl_game_result),MATCH(J$1,INDIRECT(nfl_game_result_header),0),FALSE)),"",VLOOKUP($B2243,INDIRECT(nfl_game_result),MATCH(J$1,INDIRECT(nfl_game_result_header),0),FALSE)),"error")</f>
        <v>DEN</v>
      </c>
      <c r="K2243" t="str">
        <f ca="1">IFERROR(IF(ISBLANK(VLOOKUP($B2243,INDIRECT(nfl_game_result),MATCH(K$1,INDIRECT(nfl_game_result_header),0),FALSE)),"",VLOOKUP($B2243,INDIRECT(nfl_game_result),MATCH(K$1,INDIRECT(nfl_game_result_header),0),FALSE)),"error")</f>
        <v>DEN</v>
      </c>
      <c r="L2243" s="23" t="str">
        <f ca="1">IFERROR(IF(ISBLANK(VLOOKUP($B2243,INDIRECT(nfl_game_result),MATCH(L$1,INDIRECT(nfl_game_result_header),0),FALSE)),"",VLOOKUP($B2243,INDIRECT(nfl_game_result),MATCH(L$1,INDIRECT(nfl_game_result_header),0),FALSE)),"error")</f>
        <v/>
      </c>
      <c r="M2243" t="s">
        <v>14</v>
      </c>
      <c r="N2243">
        <v>-6</v>
      </c>
      <c r="O2243" t="s">
        <v>72</v>
      </c>
      <c r="P2243">
        <v>3</v>
      </c>
      <c r="Q2243" t="s">
        <v>72</v>
      </c>
      <c r="V2243" s="23" t="s">
        <v>416</v>
      </c>
      <c r="W2243">
        <f ca="1">VALUE(LEFT(C2243, 4))</f>
        <v>2016</v>
      </c>
      <c r="X2243">
        <f ca="1">VALUE(MID(C2243,6,FIND("_",C2243,6)-6))</f>
        <v>2</v>
      </c>
      <c r="Y2243">
        <f ca="1">IF(NOT(OR(ISBLANK(D2243),ISBLANK(E2243),D2243="",E2243="")),D2243-E2243,"")</f>
        <v>2</v>
      </c>
      <c r="Z2243">
        <f ca="1">IF(OR(NOT(ISNUMBER(D2243)),ISBLANK(D2243),D2243="",ISBLANK(N2243)),"",ABS(D2243-N2243))</f>
        <v>2</v>
      </c>
      <c r="AA2243">
        <f ca="1">IF(OR(ISBLANK(J2243),ISBLANK(O2243),J2243="",O2243=""),"",IF(J2243=O2243,1,0))</f>
        <v>1</v>
      </c>
      <c r="AB2243">
        <f ca="1">IF(OR(ISBLANK(K2243),ISBLANK(Q2243),K2243="",Q2243=""),"",IF(K2243=Q2243,1,0))</f>
        <v>1</v>
      </c>
      <c r="AC2243" s="23" t="str">
        <f t="shared" ca="1" si="34"/>
        <v/>
      </c>
    </row>
    <row r="2244" spans="1:29" x14ac:dyDescent="0.25">
      <c r="A2244" s="23">
        <v>2243</v>
      </c>
      <c r="B2244">
        <v>1099</v>
      </c>
      <c r="C2244" t="str">
        <f ca="1">IFERROR(VLOOKUP($B2244,INDIRECT(nfl_game_result),MATCH(C$1,INDIRECT(nfl_game_result_header),0),FALSE),"error")</f>
        <v>2016_02_GBY@MIN</v>
      </c>
      <c r="D2244">
        <f ca="1">IFERROR(IF(ISBLANK(VLOOKUP($B2244,INDIRECT(nfl_game_result),MATCH(D$1,INDIRECT(nfl_game_result_header),0),FALSE)),"",VLOOKUP($B2244,INDIRECT(nfl_game_result),MATCH(D$1,INDIRECT(nfl_game_result_header),0),FALSE)),"error")</f>
        <v>3.5</v>
      </c>
      <c r="E2244">
        <f ca="1">IFERROR(IF(ISBLANK(VLOOKUP($B2244,INDIRECT(nfl_game_result),MATCH(E$1,INDIRECT(nfl_game_result_header),0),FALSE)),"",VLOOKUP($B2244,INDIRECT(nfl_game_result),MATCH(E$1,INDIRECT(nfl_game_result_header),0),FALSE)),"error")</f>
        <v>2.5</v>
      </c>
      <c r="F2244" s="23" t="str">
        <f ca="1">IFERROR(IF(ISBLANK(VLOOKUP($B2244,INDIRECT(nfl_game_result),MATCH(F$1,INDIRECT(nfl_game_result_header),0),FALSE)),"",VLOOKUP($B2244,INDIRECT(nfl_game_result),MATCH(F$1,INDIRECT(nfl_game_result_header),0),FALSE)),"error")</f>
        <v/>
      </c>
      <c r="G2244" s="23" t="str">
        <f ca="1">IFERROR(IF(ISBLANK(VLOOKUP($B2244,INDIRECT(nfl_game_result),MATCH(G$1,INDIRECT(nfl_game_result_header),0),FALSE)),"",VLOOKUP($B2244,INDIRECT(nfl_game_result),MATCH(G$1,INDIRECT(nfl_game_result_header),0),FALSE)),"error")</f>
        <v/>
      </c>
      <c r="H2244">
        <f ca="1">IFERROR(IF(ISBLANK(VLOOKUP($B2244,INDIRECT(nfl_game_result),MATCH(H$1,INDIRECT(nfl_game_result_header),0),FALSE)),"",VLOOKUP($B2244,INDIRECT(nfl_game_result),MATCH(H$1,INDIRECT(nfl_game_result_header),0),FALSE)),"error")</f>
        <v>17</v>
      </c>
      <c r="I2244">
        <f ca="1">IFERROR(IF(ISBLANK(VLOOKUP($B2244,INDIRECT(nfl_game_result),MATCH(I$1,INDIRECT(nfl_game_result_header),0),FALSE)),"",VLOOKUP($B2244,INDIRECT(nfl_game_result),MATCH(I$1,INDIRECT(nfl_game_result_header),0),FALSE)),"error")</f>
        <v>14</v>
      </c>
      <c r="J2244" t="str">
        <f ca="1">IFERROR(IF(ISBLANK(VLOOKUP($B2244,INDIRECT(nfl_game_result),MATCH(J$1,INDIRECT(nfl_game_result_header),0),FALSE)),"",VLOOKUP($B2244,INDIRECT(nfl_game_result),MATCH(J$1,INDIRECT(nfl_game_result_header),0),FALSE)),"error")</f>
        <v>MIN</v>
      </c>
      <c r="K2244" t="str">
        <f ca="1">IFERROR(IF(ISBLANK(VLOOKUP($B2244,INDIRECT(nfl_game_result),MATCH(K$1,INDIRECT(nfl_game_result_header),0),FALSE)),"",VLOOKUP($B2244,INDIRECT(nfl_game_result),MATCH(K$1,INDIRECT(nfl_game_result_header),0),FALSE)),"error")</f>
        <v>MIN</v>
      </c>
      <c r="L2244" s="23" t="str">
        <f ca="1">IFERROR(IF(ISBLANK(VLOOKUP($B2244,INDIRECT(nfl_game_result),MATCH(L$1,INDIRECT(nfl_game_result_header),0),FALSE)),"",VLOOKUP($B2244,INDIRECT(nfl_game_result),MATCH(L$1,INDIRECT(nfl_game_result_header),0),FALSE)),"error")</f>
        <v/>
      </c>
      <c r="M2244" t="s">
        <v>14</v>
      </c>
      <c r="N2244">
        <v>3</v>
      </c>
      <c r="O2244" t="s">
        <v>80</v>
      </c>
      <c r="P2244">
        <v>10</v>
      </c>
      <c r="Q2244" t="s">
        <v>80</v>
      </c>
      <c r="V2244" s="23" t="s">
        <v>416</v>
      </c>
      <c r="W2244">
        <f ca="1">VALUE(LEFT(C2244, 4))</f>
        <v>2016</v>
      </c>
      <c r="X2244">
        <f ca="1">VALUE(MID(C2244,6,FIND("_",C2244,6)-6))</f>
        <v>2</v>
      </c>
      <c r="Y2244">
        <f ca="1">IF(NOT(OR(ISBLANK(D2244),ISBLANK(E2244),D2244="",E2244="")),D2244-E2244,"")</f>
        <v>1</v>
      </c>
      <c r="Z2244">
        <f ca="1">IF(OR(NOT(ISNUMBER(D2244)),ISBLANK(D2244),D2244="",ISBLANK(N2244)),"",ABS(D2244-N2244))</f>
        <v>0.5</v>
      </c>
      <c r="AA2244">
        <f ca="1">IF(OR(ISBLANK(J2244),ISBLANK(O2244),J2244="",O2244=""),"",IF(J2244=O2244,1,0))</f>
        <v>1</v>
      </c>
      <c r="AB2244">
        <f ca="1">IF(OR(ISBLANK(K2244),ISBLANK(Q2244),K2244="",Q2244=""),"",IF(K2244=Q2244,1,0))</f>
        <v>1</v>
      </c>
      <c r="AC2244" s="23" t="str">
        <f t="shared" ca="1" si="34"/>
        <v/>
      </c>
    </row>
    <row r="2245" spans="1:29" x14ac:dyDescent="0.25">
      <c r="A2245" s="23">
        <v>2244</v>
      </c>
      <c r="B2245">
        <v>1100</v>
      </c>
      <c r="C2245" t="str">
        <f ca="1">IFERROR(VLOOKUP($B2245,INDIRECT(nfl_game_result),MATCH(C$1,INDIRECT(nfl_game_result_header),0),FALSE),"error")</f>
        <v>2016_02_PHI@CHI</v>
      </c>
      <c r="D2245">
        <f ca="1">IFERROR(IF(ISBLANK(VLOOKUP($B2245,INDIRECT(nfl_game_result),MATCH(D$1,INDIRECT(nfl_game_result_header),0),FALSE)),"",VLOOKUP($B2245,INDIRECT(nfl_game_result),MATCH(D$1,INDIRECT(nfl_game_result_header),0),FALSE)),"error")</f>
        <v>-1</v>
      </c>
      <c r="E2245">
        <f ca="1">IFERROR(IF(ISBLANK(VLOOKUP($B2245,INDIRECT(nfl_game_result),MATCH(E$1,INDIRECT(nfl_game_result_header),0),FALSE)),"",VLOOKUP($B2245,INDIRECT(nfl_game_result),MATCH(E$1,INDIRECT(nfl_game_result_header),0),FALSE)),"error")</f>
        <v>-3</v>
      </c>
      <c r="F2245" s="23" t="str">
        <f ca="1">IFERROR(IF(ISBLANK(VLOOKUP($B2245,INDIRECT(nfl_game_result),MATCH(F$1,INDIRECT(nfl_game_result_header),0),FALSE)),"",VLOOKUP($B2245,INDIRECT(nfl_game_result),MATCH(F$1,INDIRECT(nfl_game_result_header),0),FALSE)),"error")</f>
        <v/>
      </c>
      <c r="G2245" s="23" t="str">
        <f ca="1">IFERROR(IF(ISBLANK(VLOOKUP($B2245,INDIRECT(nfl_game_result),MATCH(G$1,INDIRECT(nfl_game_result_header),0),FALSE)),"",VLOOKUP($B2245,INDIRECT(nfl_game_result),MATCH(G$1,INDIRECT(nfl_game_result_header),0),FALSE)),"error")</f>
        <v/>
      </c>
      <c r="H2245">
        <f ca="1">IFERROR(IF(ISBLANK(VLOOKUP($B2245,INDIRECT(nfl_game_result),MATCH(H$1,INDIRECT(nfl_game_result_header),0),FALSE)),"",VLOOKUP($B2245,INDIRECT(nfl_game_result),MATCH(H$1,INDIRECT(nfl_game_result_header),0),FALSE)),"error")</f>
        <v>14</v>
      </c>
      <c r="I2245">
        <f ca="1">IFERROR(IF(ISBLANK(VLOOKUP($B2245,INDIRECT(nfl_game_result),MATCH(I$1,INDIRECT(nfl_game_result_header),0),FALSE)),"",VLOOKUP($B2245,INDIRECT(nfl_game_result),MATCH(I$1,INDIRECT(nfl_game_result_header),0),FALSE)),"error")</f>
        <v>29</v>
      </c>
      <c r="J2245" t="str">
        <f ca="1">IFERROR(IF(ISBLANK(VLOOKUP($B2245,INDIRECT(nfl_game_result),MATCH(J$1,INDIRECT(nfl_game_result_header),0),FALSE)),"",VLOOKUP($B2245,INDIRECT(nfl_game_result),MATCH(J$1,INDIRECT(nfl_game_result_header),0),FALSE)),"error")</f>
        <v>PHI</v>
      </c>
      <c r="K2245" t="str">
        <f ca="1">IFERROR(IF(ISBLANK(VLOOKUP($B2245,INDIRECT(nfl_game_result),MATCH(K$1,INDIRECT(nfl_game_result_header),0),FALSE)),"",VLOOKUP($B2245,INDIRECT(nfl_game_result),MATCH(K$1,INDIRECT(nfl_game_result_header),0),FALSE)),"error")</f>
        <v>PHI</v>
      </c>
      <c r="L2245" s="23" t="str">
        <f ca="1">IFERROR(IF(ISBLANK(VLOOKUP($B2245,INDIRECT(nfl_game_result),MATCH(L$1,INDIRECT(nfl_game_result_header),0),FALSE)),"",VLOOKUP($B2245,INDIRECT(nfl_game_result),MATCH(L$1,INDIRECT(nfl_game_result_header),0),FALSE)),"error")</f>
        <v/>
      </c>
      <c r="M2245" t="s">
        <v>14</v>
      </c>
      <c r="N2245">
        <v>-1</v>
      </c>
      <c r="O2245" t="s">
        <v>68</v>
      </c>
      <c r="P2245">
        <v>4</v>
      </c>
      <c r="Q2245" t="s">
        <v>68</v>
      </c>
      <c r="V2245" s="23" t="s">
        <v>416</v>
      </c>
      <c r="W2245">
        <f ca="1">VALUE(LEFT(C2245, 4))</f>
        <v>2016</v>
      </c>
      <c r="X2245">
        <f ca="1">VALUE(MID(C2245,6,FIND("_",C2245,6)-6))</f>
        <v>2</v>
      </c>
      <c r="Y2245">
        <f ca="1">IF(NOT(OR(ISBLANK(D2245),ISBLANK(E2245),D2245="",E2245="")),D2245-E2245,"")</f>
        <v>2</v>
      </c>
      <c r="Z2245">
        <f ca="1">IF(OR(NOT(ISNUMBER(D2245)),ISBLANK(D2245),D2245="",ISBLANK(N2245)),"",ABS(D2245-N2245))</f>
        <v>0</v>
      </c>
      <c r="AA2245">
        <f ca="1">IF(OR(ISBLANK(J2245),ISBLANK(O2245),J2245="",O2245=""),"",IF(J2245=O2245,1,0))</f>
        <v>0</v>
      </c>
      <c r="AB2245">
        <f ca="1">IF(OR(ISBLANK(K2245),ISBLANK(Q2245),K2245="",Q2245=""),"",IF(K2245=Q2245,1,0))</f>
        <v>0</v>
      </c>
      <c r="AC2245" s="23" t="str">
        <f t="shared" ca="1" si="34"/>
        <v/>
      </c>
    </row>
    <row r="2246" spans="1:29" x14ac:dyDescent="0.25">
      <c r="A2246" s="23">
        <v>2245</v>
      </c>
      <c r="B2246">
        <v>1101</v>
      </c>
      <c r="C2246" t="str">
        <f ca="1">IFERROR(VLOOKUP($B2246,INDIRECT(nfl_game_result),MATCH(C$1,INDIRECT(nfl_game_result_header),0),FALSE),"error")</f>
        <v>2016_03_HOU@NWE</v>
      </c>
      <c r="D2246">
        <f ca="1">IFERROR(IF(ISBLANK(VLOOKUP($B2246,INDIRECT(nfl_game_result),MATCH(D$1,INDIRECT(nfl_game_result_header),0),FALSE)),"",VLOOKUP($B2246,INDIRECT(nfl_game_result),MATCH(D$1,INDIRECT(nfl_game_result_header),0),FALSE)),"error")</f>
        <v>2.5</v>
      </c>
      <c r="E2246">
        <f ca="1">IFERROR(IF(ISBLANK(VLOOKUP($B2246,INDIRECT(nfl_game_result),MATCH(E$1,INDIRECT(nfl_game_result_header),0),FALSE)),"",VLOOKUP($B2246,INDIRECT(nfl_game_result),MATCH(E$1,INDIRECT(nfl_game_result_header),0),FALSE)),"error")</f>
        <v>-1</v>
      </c>
      <c r="F2246" s="23" t="str">
        <f ca="1">IFERROR(IF(ISBLANK(VLOOKUP($B2246,INDIRECT(nfl_game_result),MATCH(F$1,INDIRECT(nfl_game_result_header),0),FALSE)),"",VLOOKUP($B2246,INDIRECT(nfl_game_result),MATCH(F$1,INDIRECT(nfl_game_result_header),0),FALSE)),"error")</f>
        <v/>
      </c>
      <c r="G2246" s="23" t="str">
        <f ca="1">IFERROR(IF(ISBLANK(VLOOKUP($B2246,INDIRECT(nfl_game_result),MATCH(G$1,INDIRECT(nfl_game_result_header),0),FALSE)),"",VLOOKUP($B2246,INDIRECT(nfl_game_result),MATCH(G$1,INDIRECT(nfl_game_result_header),0),FALSE)),"error")</f>
        <v/>
      </c>
      <c r="H2246">
        <f ca="1">IFERROR(IF(ISBLANK(VLOOKUP($B2246,INDIRECT(nfl_game_result),MATCH(H$1,INDIRECT(nfl_game_result_header),0),FALSE)),"",VLOOKUP($B2246,INDIRECT(nfl_game_result),MATCH(H$1,INDIRECT(nfl_game_result_header),0),FALSE)),"error")</f>
        <v>27</v>
      </c>
      <c r="I2246">
        <f ca="1">IFERROR(IF(ISBLANK(VLOOKUP($B2246,INDIRECT(nfl_game_result),MATCH(I$1,INDIRECT(nfl_game_result_header),0),FALSE)),"",VLOOKUP($B2246,INDIRECT(nfl_game_result),MATCH(I$1,INDIRECT(nfl_game_result_header),0),FALSE)),"error")</f>
        <v>0</v>
      </c>
      <c r="J2246" t="str">
        <f ca="1">IFERROR(IF(ISBLANK(VLOOKUP($B2246,INDIRECT(nfl_game_result),MATCH(J$1,INDIRECT(nfl_game_result_header),0),FALSE)),"",VLOOKUP($B2246,INDIRECT(nfl_game_result),MATCH(J$1,INDIRECT(nfl_game_result_header),0),FALSE)),"error")</f>
        <v>NWE</v>
      </c>
      <c r="K2246" t="str">
        <f ca="1">IFERROR(IF(ISBLANK(VLOOKUP($B2246,INDIRECT(nfl_game_result),MATCH(K$1,INDIRECT(nfl_game_result_header),0),FALSE)),"",VLOOKUP($B2246,INDIRECT(nfl_game_result),MATCH(K$1,INDIRECT(nfl_game_result_header),0),FALSE)),"error")</f>
        <v>NWE</v>
      </c>
      <c r="L2246" s="23" t="str">
        <f ca="1">IFERROR(IF(ISBLANK(VLOOKUP($B2246,INDIRECT(nfl_game_result),MATCH(L$1,INDIRECT(nfl_game_result_header),0),FALSE)),"",VLOOKUP($B2246,INDIRECT(nfl_game_result),MATCH(L$1,INDIRECT(nfl_game_result_header),0),FALSE)),"error")</f>
        <v/>
      </c>
      <c r="M2246" t="s">
        <v>16</v>
      </c>
      <c r="N2246">
        <v>2</v>
      </c>
      <c r="O2246" t="s">
        <v>75</v>
      </c>
      <c r="P2246">
        <v>8</v>
      </c>
      <c r="V2246" s="23" t="s">
        <v>416</v>
      </c>
      <c r="W2246">
        <f ca="1">VALUE(LEFT(C2246, 4))</f>
        <v>2016</v>
      </c>
      <c r="X2246">
        <f ca="1">VALUE(MID(C2246,6,FIND("_",C2246,6)-6))</f>
        <v>3</v>
      </c>
      <c r="Y2246">
        <f ca="1">IF(NOT(OR(ISBLANK(D2246),ISBLANK(E2246),D2246="",E2246="")),D2246-E2246,"")</f>
        <v>3.5</v>
      </c>
      <c r="Z2246">
        <f ca="1">IF(OR(NOT(ISNUMBER(D2246)),ISBLANK(D2246),D2246="",ISBLANK(N2246)),"",ABS(D2246-N2246))</f>
        <v>0.5</v>
      </c>
      <c r="AA2246">
        <f ca="1">IF(OR(ISBLANK(J2246),ISBLANK(O2246),J2246="",O2246=""),"",IF(J2246=O2246,1,0))</f>
        <v>0</v>
      </c>
      <c r="AB2246" t="str">
        <f ca="1">IF(OR(ISBLANK(K2246),ISBLANK(Q2246),K2246="",Q2246=""),"",IF(K2246=Q2246,1,0))</f>
        <v/>
      </c>
      <c r="AC2246" s="23" t="str">
        <f t="shared" ca="1" si="34"/>
        <v/>
      </c>
    </row>
    <row r="2247" spans="1:29" x14ac:dyDescent="0.25">
      <c r="A2247" s="23">
        <v>2246</v>
      </c>
      <c r="B2247">
        <v>1102</v>
      </c>
      <c r="C2247" t="str">
        <f ca="1">IFERROR(VLOOKUP($B2247,INDIRECT(nfl_game_result),MATCH(C$1,INDIRECT(nfl_game_result_header),0),FALSE),"error")</f>
        <v>2016_03_BAL@JAX</v>
      </c>
      <c r="D2247">
        <f ca="1">IFERROR(IF(ISBLANK(VLOOKUP($B2247,INDIRECT(nfl_game_result),MATCH(D$1,INDIRECT(nfl_game_result_header),0),FALSE)),"",VLOOKUP($B2247,INDIRECT(nfl_game_result),MATCH(D$1,INDIRECT(nfl_game_result_header),0),FALSE)),"error")</f>
        <v>0</v>
      </c>
      <c r="E2247">
        <f ca="1">IFERROR(IF(ISBLANK(VLOOKUP($B2247,INDIRECT(nfl_game_result),MATCH(E$1,INDIRECT(nfl_game_result_header),0),FALSE)),"",VLOOKUP($B2247,INDIRECT(nfl_game_result),MATCH(E$1,INDIRECT(nfl_game_result_header),0),FALSE)),"error")</f>
        <v>1</v>
      </c>
      <c r="F2247" s="23" t="str">
        <f ca="1">IFERROR(IF(ISBLANK(VLOOKUP($B2247,INDIRECT(nfl_game_result),MATCH(F$1,INDIRECT(nfl_game_result_header),0),FALSE)),"",VLOOKUP($B2247,INDIRECT(nfl_game_result),MATCH(F$1,INDIRECT(nfl_game_result_header),0),FALSE)),"error")</f>
        <v/>
      </c>
      <c r="G2247" s="23" t="str">
        <f ca="1">IFERROR(IF(ISBLANK(VLOOKUP($B2247,INDIRECT(nfl_game_result),MATCH(G$1,INDIRECT(nfl_game_result_header),0),FALSE)),"",VLOOKUP($B2247,INDIRECT(nfl_game_result),MATCH(G$1,INDIRECT(nfl_game_result_header),0),FALSE)),"error")</f>
        <v/>
      </c>
      <c r="H2247">
        <f ca="1">IFERROR(IF(ISBLANK(VLOOKUP($B2247,INDIRECT(nfl_game_result),MATCH(H$1,INDIRECT(nfl_game_result_header),0),FALSE)),"",VLOOKUP($B2247,INDIRECT(nfl_game_result),MATCH(H$1,INDIRECT(nfl_game_result_header),0),FALSE)),"error")</f>
        <v>17</v>
      </c>
      <c r="I2247">
        <f ca="1">IFERROR(IF(ISBLANK(VLOOKUP($B2247,INDIRECT(nfl_game_result),MATCH(I$1,INDIRECT(nfl_game_result_header),0),FALSE)),"",VLOOKUP($B2247,INDIRECT(nfl_game_result),MATCH(I$1,INDIRECT(nfl_game_result_header),0),FALSE)),"error")</f>
        <v>19</v>
      </c>
      <c r="J2247" t="str">
        <f ca="1">IFERROR(IF(ISBLANK(VLOOKUP($B2247,INDIRECT(nfl_game_result),MATCH(J$1,INDIRECT(nfl_game_result_header),0),FALSE)),"",VLOOKUP($B2247,INDIRECT(nfl_game_result),MATCH(J$1,INDIRECT(nfl_game_result_header),0),FALSE)),"error")</f>
        <v>BAL</v>
      </c>
      <c r="K2247" t="str">
        <f ca="1">IFERROR(IF(ISBLANK(VLOOKUP($B2247,INDIRECT(nfl_game_result),MATCH(K$1,INDIRECT(nfl_game_result_header),0),FALSE)),"",VLOOKUP($B2247,INDIRECT(nfl_game_result),MATCH(K$1,INDIRECT(nfl_game_result_header),0),FALSE)),"error")</f>
        <v>BAL</v>
      </c>
      <c r="L2247" s="23" t="str">
        <f ca="1">IFERROR(IF(ISBLANK(VLOOKUP($B2247,INDIRECT(nfl_game_result),MATCH(L$1,INDIRECT(nfl_game_result_header),0),FALSE)),"",VLOOKUP($B2247,INDIRECT(nfl_game_result),MATCH(L$1,INDIRECT(nfl_game_result_header),0),FALSE)),"error")</f>
        <v/>
      </c>
      <c r="M2247" t="s">
        <v>16</v>
      </c>
      <c r="N2247">
        <v>1</v>
      </c>
      <c r="O2247" t="s">
        <v>77</v>
      </c>
      <c r="P2247">
        <v>7</v>
      </c>
      <c r="V2247" s="23" t="s">
        <v>416</v>
      </c>
      <c r="W2247">
        <f ca="1">VALUE(LEFT(C2247, 4))</f>
        <v>2016</v>
      </c>
      <c r="X2247">
        <f ca="1">VALUE(MID(C2247,6,FIND("_",C2247,6)-6))</f>
        <v>3</v>
      </c>
      <c r="Y2247">
        <f ca="1">IF(NOT(OR(ISBLANK(D2247),ISBLANK(E2247),D2247="",E2247="")),D2247-E2247,"")</f>
        <v>-1</v>
      </c>
      <c r="Z2247">
        <f ca="1">IF(OR(NOT(ISNUMBER(D2247)),ISBLANK(D2247),D2247="",ISBLANK(N2247)),"",ABS(D2247-N2247))</f>
        <v>1</v>
      </c>
      <c r="AA2247">
        <f ca="1">IF(OR(ISBLANK(J2247),ISBLANK(O2247),J2247="",O2247=""),"",IF(J2247=O2247,1,0))</f>
        <v>0</v>
      </c>
      <c r="AB2247" t="str">
        <f ca="1">IF(OR(ISBLANK(K2247),ISBLANK(Q2247),K2247="",Q2247=""),"",IF(K2247=Q2247,1,0))</f>
        <v/>
      </c>
      <c r="AC2247" s="23" t="str">
        <f t="shared" ca="1" si="34"/>
        <v/>
      </c>
    </row>
    <row r="2248" spans="1:29" x14ac:dyDescent="0.25">
      <c r="A2248" s="23">
        <v>2247</v>
      </c>
      <c r="B2248">
        <v>1103</v>
      </c>
      <c r="C2248" t="str">
        <f ca="1">IFERROR(VLOOKUP($B2248,INDIRECT(nfl_game_result),MATCH(C$1,INDIRECT(nfl_game_result_header),0),FALSE),"error")</f>
        <v>2016_03_WAS@NYG</v>
      </c>
      <c r="D2248">
        <f ca="1">IFERROR(IF(ISBLANK(VLOOKUP($B2248,INDIRECT(nfl_game_result),MATCH(D$1,INDIRECT(nfl_game_result_header),0),FALSE)),"",VLOOKUP($B2248,INDIRECT(nfl_game_result),MATCH(D$1,INDIRECT(nfl_game_result_header),0),FALSE)),"error")</f>
        <v>-4.5</v>
      </c>
      <c r="E2248">
        <f ca="1">IFERROR(IF(ISBLANK(VLOOKUP($B2248,INDIRECT(nfl_game_result),MATCH(E$1,INDIRECT(nfl_game_result_header),0),FALSE)),"",VLOOKUP($B2248,INDIRECT(nfl_game_result),MATCH(E$1,INDIRECT(nfl_game_result_header),0),FALSE)),"error")</f>
        <v>-3.5</v>
      </c>
      <c r="F2248" s="23" t="str">
        <f ca="1">IFERROR(IF(ISBLANK(VLOOKUP($B2248,INDIRECT(nfl_game_result),MATCH(F$1,INDIRECT(nfl_game_result_header),0),FALSE)),"",VLOOKUP($B2248,INDIRECT(nfl_game_result),MATCH(F$1,INDIRECT(nfl_game_result_header),0),FALSE)),"error")</f>
        <v/>
      </c>
      <c r="G2248" s="23" t="str">
        <f ca="1">IFERROR(IF(ISBLANK(VLOOKUP($B2248,INDIRECT(nfl_game_result),MATCH(G$1,INDIRECT(nfl_game_result_header),0),FALSE)),"",VLOOKUP($B2248,INDIRECT(nfl_game_result),MATCH(G$1,INDIRECT(nfl_game_result_header),0),FALSE)),"error")</f>
        <v/>
      </c>
      <c r="H2248">
        <f ca="1">IFERROR(IF(ISBLANK(VLOOKUP($B2248,INDIRECT(nfl_game_result),MATCH(H$1,INDIRECT(nfl_game_result_header),0),FALSE)),"",VLOOKUP($B2248,INDIRECT(nfl_game_result),MATCH(H$1,INDIRECT(nfl_game_result_header),0),FALSE)),"error")</f>
        <v>27</v>
      </c>
      <c r="I2248">
        <f ca="1">IFERROR(IF(ISBLANK(VLOOKUP($B2248,INDIRECT(nfl_game_result),MATCH(I$1,INDIRECT(nfl_game_result_header),0),FALSE)),"",VLOOKUP($B2248,INDIRECT(nfl_game_result),MATCH(I$1,INDIRECT(nfl_game_result_header),0),FALSE)),"error")</f>
        <v>29</v>
      </c>
      <c r="J2248" t="str">
        <f ca="1">IFERROR(IF(ISBLANK(VLOOKUP($B2248,INDIRECT(nfl_game_result),MATCH(J$1,INDIRECT(nfl_game_result_header),0),FALSE)),"",VLOOKUP($B2248,INDIRECT(nfl_game_result),MATCH(J$1,INDIRECT(nfl_game_result_header),0),FALSE)),"error")</f>
        <v>WAS</v>
      </c>
      <c r="K2248" t="str">
        <f ca="1">IFERROR(IF(ISBLANK(VLOOKUP($B2248,INDIRECT(nfl_game_result),MATCH(K$1,INDIRECT(nfl_game_result_header),0),FALSE)),"",VLOOKUP($B2248,INDIRECT(nfl_game_result),MATCH(K$1,INDIRECT(nfl_game_result_header),0),FALSE)),"error")</f>
        <v>WAS</v>
      </c>
      <c r="L2248" s="23" t="str">
        <f ca="1">IFERROR(IF(ISBLANK(VLOOKUP($B2248,INDIRECT(nfl_game_result),MATCH(L$1,INDIRECT(nfl_game_result_header),0),FALSE)),"",VLOOKUP($B2248,INDIRECT(nfl_game_result),MATCH(L$1,INDIRECT(nfl_game_result_header),0),FALSE)),"error")</f>
        <v/>
      </c>
      <c r="M2248" t="s">
        <v>16</v>
      </c>
      <c r="N2248">
        <v>-4.5</v>
      </c>
      <c r="O2248" t="s">
        <v>83</v>
      </c>
      <c r="P2248">
        <v>12</v>
      </c>
      <c r="V2248" s="23" t="s">
        <v>416</v>
      </c>
      <c r="W2248">
        <f ca="1">VALUE(LEFT(C2248, 4))</f>
        <v>2016</v>
      </c>
      <c r="X2248">
        <f ca="1">VALUE(MID(C2248,6,FIND("_",C2248,6)-6))</f>
        <v>3</v>
      </c>
      <c r="Y2248">
        <f ca="1">IF(NOT(OR(ISBLANK(D2248),ISBLANK(E2248),D2248="",E2248="")),D2248-E2248,"")</f>
        <v>-1</v>
      </c>
      <c r="Z2248">
        <f ca="1">IF(OR(NOT(ISNUMBER(D2248)),ISBLANK(D2248),D2248="",ISBLANK(N2248)),"",ABS(D2248-N2248))</f>
        <v>0</v>
      </c>
      <c r="AA2248">
        <f ca="1">IF(OR(ISBLANK(J2248),ISBLANK(O2248),J2248="",O2248=""),"",IF(J2248=O2248,1,0))</f>
        <v>0</v>
      </c>
      <c r="AB2248" t="str">
        <f ca="1">IF(OR(ISBLANK(K2248),ISBLANK(Q2248),K2248="",Q2248=""),"",IF(K2248=Q2248,1,0))</f>
        <v/>
      </c>
      <c r="AC2248" s="23" t="str">
        <f t="shared" ca="1" si="34"/>
        <v/>
      </c>
    </row>
    <row r="2249" spans="1:29" x14ac:dyDescent="0.25">
      <c r="A2249" s="23">
        <v>2248</v>
      </c>
      <c r="B2249">
        <v>1104</v>
      </c>
      <c r="C2249" t="str">
        <f ca="1">IFERROR(VLOOKUP($B2249,INDIRECT(nfl_game_result),MATCH(C$1,INDIRECT(nfl_game_result_header),0),FALSE),"error")</f>
        <v>2016_03_DET@GBY</v>
      </c>
      <c r="D2249">
        <f ca="1">IFERROR(IF(ISBLANK(VLOOKUP($B2249,INDIRECT(nfl_game_result),MATCH(D$1,INDIRECT(nfl_game_result_header),0),FALSE)),"",VLOOKUP($B2249,INDIRECT(nfl_game_result),MATCH(D$1,INDIRECT(nfl_game_result_header),0),FALSE)),"error")</f>
        <v>-8</v>
      </c>
      <c r="E2249">
        <f ca="1">IFERROR(IF(ISBLANK(VLOOKUP($B2249,INDIRECT(nfl_game_result),MATCH(E$1,INDIRECT(nfl_game_result_header),0),FALSE)),"",VLOOKUP($B2249,INDIRECT(nfl_game_result),MATCH(E$1,INDIRECT(nfl_game_result_header),0),FALSE)),"error")</f>
        <v>-7</v>
      </c>
      <c r="F2249" s="23" t="str">
        <f ca="1">IFERROR(IF(ISBLANK(VLOOKUP($B2249,INDIRECT(nfl_game_result),MATCH(F$1,INDIRECT(nfl_game_result_header),0),FALSE)),"",VLOOKUP($B2249,INDIRECT(nfl_game_result),MATCH(F$1,INDIRECT(nfl_game_result_header),0),FALSE)),"error")</f>
        <v/>
      </c>
      <c r="G2249" s="23" t="str">
        <f ca="1">IFERROR(IF(ISBLANK(VLOOKUP($B2249,INDIRECT(nfl_game_result),MATCH(G$1,INDIRECT(nfl_game_result_header),0),FALSE)),"",VLOOKUP($B2249,INDIRECT(nfl_game_result),MATCH(G$1,INDIRECT(nfl_game_result_header),0),FALSE)),"error")</f>
        <v/>
      </c>
      <c r="H2249">
        <f ca="1">IFERROR(IF(ISBLANK(VLOOKUP($B2249,INDIRECT(nfl_game_result),MATCH(H$1,INDIRECT(nfl_game_result_header),0),FALSE)),"",VLOOKUP($B2249,INDIRECT(nfl_game_result),MATCH(H$1,INDIRECT(nfl_game_result_header),0),FALSE)),"error")</f>
        <v>34</v>
      </c>
      <c r="I2249">
        <f ca="1">IFERROR(IF(ISBLANK(VLOOKUP($B2249,INDIRECT(nfl_game_result),MATCH(I$1,INDIRECT(nfl_game_result_header),0),FALSE)),"",VLOOKUP($B2249,INDIRECT(nfl_game_result),MATCH(I$1,INDIRECT(nfl_game_result_header),0),FALSE)),"error")</f>
        <v>27</v>
      </c>
      <c r="J2249" t="str">
        <f ca="1">IFERROR(IF(ISBLANK(VLOOKUP($B2249,INDIRECT(nfl_game_result),MATCH(J$1,INDIRECT(nfl_game_result_header),0),FALSE)),"",VLOOKUP($B2249,INDIRECT(nfl_game_result),MATCH(J$1,INDIRECT(nfl_game_result_header),0),FALSE)),"error")</f>
        <v>na</v>
      </c>
      <c r="K2249" t="str">
        <f ca="1">IFERROR(IF(ISBLANK(VLOOKUP($B2249,INDIRECT(nfl_game_result),MATCH(K$1,INDIRECT(nfl_game_result_header),0),FALSE)),"",VLOOKUP($B2249,INDIRECT(nfl_game_result),MATCH(K$1,INDIRECT(nfl_game_result_header),0),FALSE)),"error")</f>
        <v>GBY</v>
      </c>
      <c r="L2249" s="23" t="str">
        <f ca="1">IFERROR(IF(ISBLANK(VLOOKUP($B2249,INDIRECT(nfl_game_result),MATCH(L$1,INDIRECT(nfl_game_result_header),0),FALSE)),"",VLOOKUP($B2249,INDIRECT(nfl_game_result),MATCH(L$1,INDIRECT(nfl_game_result_header),0),FALSE)),"error")</f>
        <v/>
      </c>
      <c r="M2249" t="s">
        <v>16</v>
      </c>
      <c r="N2249">
        <v>-6.5</v>
      </c>
      <c r="O2249" t="s">
        <v>330</v>
      </c>
      <c r="P2249">
        <v>9</v>
      </c>
      <c r="V2249" s="23" t="s">
        <v>416</v>
      </c>
      <c r="W2249">
        <f ca="1">VALUE(LEFT(C2249, 4))</f>
        <v>2016</v>
      </c>
      <c r="X2249">
        <f ca="1">VALUE(MID(C2249,6,FIND("_",C2249,6)-6))</f>
        <v>3</v>
      </c>
      <c r="Y2249">
        <f ca="1">IF(NOT(OR(ISBLANK(D2249),ISBLANK(E2249),D2249="",E2249="")),D2249-E2249,"")</f>
        <v>-1</v>
      </c>
      <c r="Z2249">
        <f ca="1">IF(OR(NOT(ISNUMBER(D2249)),ISBLANK(D2249),D2249="",ISBLANK(N2249)),"",ABS(D2249-N2249))</f>
        <v>1.5</v>
      </c>
      <c r="AA2249">
        <f ca="1">IF(OR(ISBLANK(J2249),ISBLANK(O2249),J2249="",O2249=""),"",IF(J2249=O2249,1,0))</f>
        <v>0</v>
      </c>
      <c r="AB2249" t="str">
        <f ca="1">IF(OR(ISBLANK(K2249),ISBLANK(Q2249),K2249="",Q2249=""),"",IF(K2249=Q2249,1,0))</f>
        <v/>
      </c>
      <c r="AC2249" s="23" t="str">
        <f t="shared" ca="1" si="34"/>
        <v/>
      </c>
    </row>
    <row r="2250" spans="1:29" x14ac:dyDescent="0.25">
      <c r="A2250" s="23">
        <v>2249</v>
      </c>
      <c r="B2250">
        <v>1105</v>
      </c>
      <c r="C2250" t="str">
        <f ca="1">IFERROR(VLOOKUP($B2250,INDIRECT(nfl_game_result),MATCH(C$1,INDIRECT(nfl_game_result_header),0),FALSE),"error")</f>
        <v>2016_03_CLE@MIA</v>
      </c>
      <c r="D2250">
        <f ca="1">IFERROR(IF(ISBLANK(VLOOKUP($B2250,INDIRECT(nfl_game_result),MATCH(D$1,INDIRECT(nfl_game_result_header),0),FALSE)),"",VLOOKUP($B2250,INDIRECT(nfl_game_result),MATCH(D$1,INDIRECT(nfl_game_result_header),0),FALSE)),"error")</f>
        <v>-7</v>
      </c>
      <c r="E2250">
        <f ca="1">IFERROR(IF(ISBLANK(VLOOKUP($B2250,INDIRECT(nfl_game_result),MATCH(E$1,INDIRECT(nfl_game_result_header),0),FALSE)),"",VLOOKUP($B2250,INDIRECT(nfl_game_result),MATCH(E$1,INDIRECT(nfl_game_result_header),0),FALSE)),"error")</f>
        <v>-9.5</v>
      </c>
      <c r="F2250" s="23" t="str">
        <f ca="1">IFERROR(IF(ISBLANK(VLOOKUP($B2250,INDIRECT(nfl_game_result),MATCH(F$1,INDIRECT(nfl_game_result_header),0),FALSE)),"",VLOOKUP($B2250,INDIRECT(nfl_game_result),MATCH(F$1,INDIRECT(nfl_game_result_header),0),FALSE)),"error")</f>
        <v/>
      </c>
      <c r="G2250" s="23" t="str">
        <f ca="1">IFERROR(IF(ISBLANK(VLOOKUP($B2250,INDIRECT(nfl_game_result),MATCH(G$1,INDIRECT(nfl_game_result_header),0),FALSE)),"",VLOOKUP($B2250,INDIRECT(nfl_game_result),MATCH(G$1,INDIRECT(nfl_game_result_header),0),FALSE)),"error")</f>
        <v/>
      </c>
      <c r="H2250">
        <f ca="1">IFERROR(IF(ISBLANK(VLOOKUP($B2250,INDIRECT(nfl_game_result),MATCH(H$1,INDIRECT(nfl_game_result_header),0),FALSE)),"",VLOOKUP($B2250,INDIRECT(nfl_game_result),MATCH(H$1,INDIRECT(nfl_game_result_header),0),FALSE)),"error")</f>
        <v>30</v>
      </c>
      <c r="I2250">
        <f ca="1">IFERROR(IF(ISBLANK(VLOOKUP($B2250,INDIRECT(nfl_game_result),MATCH(I$1,INDIRECT(nfl_game_result_header),0),FALSE)),"",VLOOKUP($B2250,INDIRECT(nfl_game_result),MATCH(I$1,INDIRECT(nfl_game_result_header),0),FALSE)),"error")</f>
        <v>24</v>
      </c>
      <c r="J2250" t="str">
        <f ca="1">IFERROR(IF(ISBLANK(VLOOKUP($B2250,INDIRECT(nfl_game_result),MATCH(J$1,INDIRECT(nfl_game_result_header),0),FALSE)),"",VLOOKUP($B2250,INDIRECT(nfl_game_result),MATCH(J$1,INDIRECT(nfl_game_result_header),0),FALSE)),"error")</f>
        <v>CLE</v>
      </c>
      <c r="K2250" t="str">
        <f ca="1">IFERROR(IF(ISBLANK(VLOOKUP($B2250,INDIRECT(nfl_game_result),MATCH(K$1,INDIRECT(nfl_game_result_header),0),FALSE)),"",VLOOKUP($B2250,INDIRECT(nfl_game_result),MATCH(K$1,INDIRECT(nfl_game_result_header),0),FALSE)),"error")</f>
        <v>MIA</v>
      </c>
      <c r="L2250" s="23" t="str">
        <f ca="1">IFERROR(IF(ISBLANK(VLOOKUP($B2250,INDIRECT(nfl_game_result),MATCH(L$1,INDIRECT(nfl_game_result_header),0),FALSE)),"",VLOOKUP($B2250,INDIRECT(nfl_game_result),MATCH(L$1,INDIRECT(nfl_game_result_header),0),FALSE)),"error")</f>
        <v/>
      </c>
      <c r="M2250" t="s">
        <v>16</v>
      </c>
      <c r="N2250">
        <v>-5.5</v>
      </c>
      <c r="O2250" t="s">
        <v>70</v>
      </c>
      <c r="P2250">
        <v>15</v>
      </c>
      <c r="V2250" s="23" t="s">
        <v>416</v>
      </c>
      <c r="W2250">
        <f ca="1">VALUE(LEFT(C2250, 4))</f>
        <v>2016</v>
      </c>
      <c r="X2250">
        <f ca="1">VALUE(MID(C2250,6,FIND("_",C2250,6)-6))</f>
        <v>3</v>
      </c>
      <c r="Y2250">
        <f ca="1">IF(NOT(OR(ISBLANK(D2250),ISBLANK(E2250),D2250="",E2250="")),D2250-E2250,"")</f>
        <v>2.5</v>
      </c>
      <c r="Z2250">
        <f ca="1">IF(OR(NOT(ISNUMBER(D2250)),ISBLANK(D2250),D2250="",ISBLANK(N2250)),"",ABS(D2250-N2250))</f>
        <v>1.5</v>
      </c>
      <c r="AA2250">
        <f ca="1">IF(OR(ISBLANK(J2250),ISBLANK(O2250),J2250="",O2250=""),"",IF(J2250=O2250,1,0))</f>
        <v>1</v>
      </c>
      <c r="AB2250" t="str">
        <f ca="1">IF(OR(ISBLANK(K2250),ISBLANK(Q2250),K2250="",Q2250=""),"",IF(K2250=Q2250,1,0))</f>
        <v/>
      </c>
      <c r="AC2250" s="23" t="str">
        <f t="shared" ca="1" si="34"/>
        <v/>
      </c>
    </row>
    <row r="2251" spans="1:29" x14ac:dyDescent="0.25">
      <c r="A2251" s="23">
        <v>2250</v>
      </c>
      <c r="B2251">
        <v>1106</v>
      </c>
      <c r="C2251" t="str">
        <f ca="1">IFERROR(VLOOKUP($B2251,INDIRECT(nfl_game_result),MATCH(C$1,INDIRECT(nfl_game_result_header),0),FALSE),"error")</f>
        <v>2016_03_MIN@CAR</v>
      </c>
      <c r="D2251">
        <f ca="1">IFERROR(IF(ISBLANK(VLOOKUP($B2251,INDIRECT(nfl_game_result),MATCH(D$1,INDIRECT(nfl_game_result_header),0),FALSE)),"",VLOOKUP($B2251,INDIRECT(nfl_game_result),MATCH(D$1,INDIRECT(nfl_game_result_header),0),FALSE)),"error")</f>
        <v>-6.5</v>
      </c>
      <c r="E2251">
        <f ca="1">IFERROR(IF(ISBLANK(VLOOKUP($B2251,INDIRECT(nfl_game_result),MATCH(E$1,INDIRECT(nfl_game_result_header),0),FALSE)),"",VLOOKUP($B2251,INDIRECT(nfl_game_result),MATCH(E$1,INDIRECT(nfl_game_result_header),0),FALSE)),"error")</f>
        <v>-7</v>
      </c>
      <c r="F2251" s="23" t="str">
        <f ca="1">IFERROR(IF(ISBLANK(VLOOKUP($B2251,INDIRECT(nfl_game_result),MATCH(F$1,INDIRECT(nfl_game_result_header),0),FALSE)),"",VLOOKUP($B2251,INDIRECT(nfl_game_result),MATCH(F$1,INDIRECT(nfl_game_result_header),0),FALSE)),"error")</f>
        <v/>
      </c>
      <c r="G2251" s="23" t="str">
        <f ca="1">IFERROR(IF(ISBLANK(VLOOKUP($B2251,INDIRECT(nfl_game_result),MATCH(G$1,INDIRECT(nfl_game_result_header),0),FALSE)),"",VLOOKUP($B2251,INDIRECT(nfl_game_result),MATCH(G$1,INDIRECT(nfl_game_result_header),0),FALSE)),"error")</f>
        <v/>
      </c>
      <c r="H2251">
        <f ca="1">IFERROR(IF(ISBLANK(VLOOKUP($B2251,INDIRECT(nfl_game_result),MATCH(H$1,INDIRECT(nfl_game_result_header),0),FALSE)),"",VLOOKUP($B2251,INDIRECT(nfl_game_result),MATCH(H$1,INDIRECT(nfl_game_result_header),0),FALSE)),"error")</f>
        <v>10</v>
      </c>
      <c r="I2251">
        <f ca="1">IFERROR(IF(ISBLANK(VLOOKUP($B2251,INDIRECT(nfl_game_result),MATCH(I$1,INDIRECT(nfl_game_result_header),0),FALSE)),"",VLOOKUP($B2251,INDIRECT(nfl_game_result),MATCH(I$1,INDIRECT(nfl_game_result_header),0),FALSE)),"error")</f>
        <v>22</v>
      </c>
      <c r="J2251" t="str">
        <f ca="1">IFERROR(IF(ISBLANK(VLOOKUP($B2251,INDIRECT(nfl_game_result),MATCH(J$1,INDIRECT(nfl_game_result_header),0),FALSE)),"",VLOOKUP($B2251,INDIRECT(nfl_game_result),MATCH(J$1,INDIRECT(nfl_game_result_header),0),FALSE)),"error")</f>
        <v>MIN</v>
      </c>
      <c r="K2251" t="str">
        <f ca="1">IFERROR(IF(ISBLANK(VLOOKUP($B2251,INDIRECT(nfl_game_result),MATCH(K$1,INDIRECT(nfl_game_result_header),0),FALSE)),"",VLOOKUP($B2251,INDIRECT(nfl_game_result),MATCH(K$1,INDIRECT(nfl_game_result_header),0),FALSE)),"error")</f>
        <v>MIN</v>
      </c>
      <c r="L2251" s="23" t="str">
        <f ca="1">IFERROR(IF(ISBLANK(VLOOKUP($B2251,INDIRECT(nfl_game_result),MATCH(L$1,INDIRECT(nfl_game_result_header),0),FALSE)),"",VLOOKUP($B2251,INDIRECT(nfl_game_result),MATCH(L$1,INDIRECT(nfl_game_result_header),0),FALSE)),"error")</f>
        <v/>
      </c>
      <c r="M2251" t="s">
        <v>16</v>
      </c>
      <c r="N2251">
        <v>-4.5</v>
      </c>
      <c r="O2251" t="s">
        <v>67</v>
      </c>
      <c r="P2251">
        <v>11</v>
      </c>
      <c r="V2251" s="23" t="s">
        <v>416</v>
      </c>
      <c r="W2251">
        <f ca="1">VALUE(LEFT(C2251, 4))</f>
        <v>2016</v>
      </c>
      <c r="X2251">
        <f ca="1">VALUE(MID(C2251,6,FIND("_",C2251,6)-6))</f>
        <v>3</v>
      </c>
      <c r="Y2251">
        <f ca="1">IF(NOT(OR(ISBLANK(D2251),ISBLANK(E2251),D2251="",E2251="")),D2251-E2251,"")</f>
        <v>0.5</v>
      </c>
      <c r="Z2251">
        <f ca="1">IF(OR(NOT(ISNUMBER(D2251)),ISBLANK(D2251),D2251="",ISBLANK(N2251)),"",ABS(D2251-N2251))</f>
        <v>2</v>
      </c>
      <c r="AA2251">
        <f ca="1">IF(OR(ISBLANK(J2251),ISBLANK(O2251),J2251="",O2251=""),"",IF(J2251=O2251,1,0))</f>
        <v>0</v>
      </c>
      <c r="AB2251" t="str">
        <f ca="1">IF(OR(ISBLANK(K2251),ISBLANK(Q2251),K2251="",Q2251=""),"",IF(K2251=Q2251,1,0))</f>
        <v/>
      </c>
      <c r="AC2251" s="23" t="str">
        <f t="shared" ca="1" si="34"/>
        <v/>
      </c>
    </row>
    <row r="2252" spans="1:29" x14ac:dyDescent="0.25">
      <c r="A2252" s="23">
        <v>2251</v>
      </c>
      <c r="B2252">
        <v>1107</v>
      </c>
      <c r="C2252" t="str">
        <f ca="1">IFERROR(VLOOKUP($B2252,INDIRECT(nfl_game_result),MATCH(C$1,INDIRECT(nfl_game_result_header),0),FALSE),"error")</f>
        <v>2016_03_DEN@CIN</v>
      </c>
      <c r="D2252">
        <f ca="1">IFERROR(IF(ISBLANK(VLOOKUP($B2252,INDIRECT(nfl_game_result),MATCH(D$1,INDIRECT(nfl_game_result_header),0),FALSE)),"",VLOOKUP($B2252,INDIRECT(nfl_game_result),MATCH(D$1,INDIRECT(nfl_game_result_header),0),FALSE)),"error")</f>
        <v>-3.5</v>
      </c>
      <c r="E2252">
        <f ca="1">IFERROR(IF(ISBLANK(VLOOKUP($B2252,INDIRECT(nfl_game_result),MATCH(E$1,INDIRECT(nfl_game_result_header),0),FALSE)),"",VLOOKUP($B2252,INDIRECT(nfl_game_result),MATCH(E$1,INDIRECT(nfl_game_result_header),0),FALSE)),"error")</f>
        <v>-3.5</v>
      </c>
      <c r="F2252" s="23" t="str">
        <f ca="1">IFERROR(IF(ISBLANK(VLOOKUP($B2252,INDIRECT(nfl_game_result),MATCH(F$1,INDIRECT(nfl_game_result_header),0),FALSE)),"",VLOOKUP($B2252,INDIRECT(nfl_game_result),MATCH(F$1,INDIRECT(nfl_game_result_header),0),FALSE)),"error")</f>
        <v/>
      </c>
      <c r="G2252" s="23" t="str">
        <f ca="1">IFERROR(IF(ISBLANK(VLOOKUP($B2252,INDIRECT(nfl_game_result),MATCH(G$1,INDIRECT(nfl_game_result_header),0),FALSE)),"",VLOOKUP($B2252,INDIRECT(nfl_game_result),MATCH(G$1,INDIRECT(nfl_game_result_header),0),FALSE)),"error")</f>
        <v/>
      </c>
      <c r="H2252">
        <f ca="1">IFERROR(IF(ISBLANK(VLOOKUP($B2252,INDIRECT(nfl_game_result),MATCH(H$1,INDIRECT(nfl_game_result_header),0),FALSE)),"",VLOOKUP($B2252,INDIRECT(nfl_game_result),MATCH(H$1,INDIRECT(nfl_game_result_header),0),FALSE)),"error")</f>
        <v>17</v>
      </c>
      <c r="I2252">
        <f ca="1">IFERROR(IF(ISBLANK(VLOOKUP($B2252,INDIRECT(nfl_game_result),MATCH(I$1,INDIRECT(nfl_game_result_header),0),FALSE)),"",VLOOKUP($B2252,INDIRECT(nfl_game_result),MATCH(I$1,INDIRECT(nfl_game_result_header),0),FALSE)),"error")</f>
        <v>29</v>
      </c>
      <c r="J2252" t="str">
        <f ca="1">IFERROR(IF(ISBLANK(VLOOKUP($B2252,INDIRECT(nfl_game_result),MATCH(J$1,INDIRECT(nfl_game_result_header),0),FALSE)),"",VLOOKUP($B2252,INDIRECT(nfl_game_result),MATCH(J$1,INDIRECT(nfl_game_result_header),0),FALSE)),"error")</f>
        <v>DEN</v>
      </c>
      <c r="K2252" t="str">
        <f ca="1">IFERROR(IF(ISBLANK(VLOOKUP($B2252,INDIRECT(nfl_game_result),MATCH(K$1,INDIRECT(nfl_game_result_header),0),FALSE)),"",VLOOKUP($B2252,INDIRECT(nfl_game_result),MATCH(K$1,INDIRECT(nfl_game_result_header),0),FALSE)),"error")</f>
        <v>DEN</v>
      </c>
      <c r="L2252" s="23" t="str">
        <f ca="1">IFERROR(IF(ISBLANK(VLOOKUP($B2252,INDIRECT(nfl_game_result),MATCH(L$1,INDIRECT(nfl_game_result_header),0),FALSE)),"",VLOOKUP($B2252,INDIRECT(nfl_game_result),MATCH(L$1,INDIRECT(nfl_game_result_header),0),FALSE)),"error")</f>
        <v/>
      </c>
      <c r="M2252" t="s">
        <v>16</v>
      </c>
      <c r="N2252">
        <v>-3</v>
      </c>
      <c r="O2252" t="s">
        <v>72</v>
      </c>
      <c r="P2252">
        <v>14</v>
      </c>
      <c r="V2252" s="23" t="s">
        <v>416</v>
      </c>
      <c r="W2252">
        <f ca="1">VALUE(LEFT(C2252, 4))</f>
        <v>2016</v>
      </c>
      <c r="X2252">
        <f ca="1">VALUE(MID(C2252,6,FIND("_",C2252,6)-6))</f>
        <v>3</v>
      </c>
      <c r="Y2252">
        <f ca="1">IF(NOT(OR(ISBLANK(D2252),ISBLANK(E2252),D2252="",E2252="")),D2252-E2252,"")</f>
        <v>0</v>
      </c>
      <c r="Z2252">
        <f ca="1">IF(OR(NOT(ISNUMBER(D2252)),ISBLANK(D2252),D2252="",ISBLANK(N2252)),"",ABS(D2252-N2252))</f>
        <v>0.5</v>
      </c>
      <c r="AA2252">
        <f ca="1">IF(OR(ISBLANK(J2252),ISBLANK(O2252),J2252="",O2252=""),"",IF(J2252=O2252,1,0))</f>
        <v>1</v>
      </c>
      <c r="AB2252" t="str">
        <f ca="1">IF(OR(ISBLANK(K2252),ISBLANK(Q2252),K2252="",Q2252=""),"",IF(K2252=Q2252,1,0))</f>
        <v/>
      </c>
      <c r="AC2252" s="23" t="str">
        <f t="shared" ca="1" si="34"/>
        <v/>
      </c>
    </row>
    <row r="2253" spans="1:29" x14ac:dyDescent="0.25">
      <c r="A2253" s="23">
        <v>2252</v>
      </c>
      <c r="B2253">
        <v>1108</v>
      </c>
      <c r="C2253" t="str">
        <f ca="1">IFERROR(VLOOKUP($B2253,INDIRECT(nfl_game_result),MATCH(C$1,INDIRECT(nfl_game_result_header),0),FALSE),"error")</f>
        <v>2016_03_ARI@BUF</v>
      </c>
      <c r="D2253">
        <f ca="1">IFERROR(IF(ISBLANK(VLOOKUP($B2253,INDIRECT(nfl_game_result),MATCH(D$1,INDIRECT(nfl_game_result_header),0),FALSE)),"",VLOOKUP($B2253,INDIRECT(nfl_game_result),MATCH(D$1,INDIRECT(nfl_game_result_header),0),FALSE)),"error")</f>
        <v>6.5</v>
      </c>
      <c r="E2253">
        <f ca="1">IFERROR(IF(ISBLANK(VLOOKUP($B2253,INDIRECT(nfl_game_result),MATCH(E$1,INDIRECT(nfl_game_result_header),0),FALSE)),"",VLOOKUP($B2253,INDIRECT(nfl_game_result),MATCH(E$1,INDIRECT(nfl_game_result_header),0),FALSE)),"error")</f>
        <v>4</v>
      </c>
      <c r="F2253" s="23" t="str">
        <f ca="1">IFERROR(IF(ISBLANK(VLOOKUP($B2253,INDIRECT(nfl_game_result),MATCH(F$1,INDIRECT(nfl_game_result_header),0),FALSE)),"",VLOOKUP($B2253,INDIRECT(nfl_game_result),MATCH(F$1,INDIRECT(nfl_game_result_header),0),FALSE)),"error")</f>
        <v/>
      </c>
      <c r="G2253" s="23" t="str">
        <f ca="1">IFERROR(IF(ISBLANK(VLOOKUP($B2253,INDIRECT(nfl_game_result),MATCH(G$1,INDIRECT(nfl_game_result_header),0),FALSE)),"",VLOOKUP($B2253,INDIRECT(nfl_game_result),MATCH(G$1,INDIRECT(nfl_game_result_header),0),FALSE)),"error")</f>
        <v/>
      </c>
      <c r="H2253">
        <f ca="1">IFERROR(IF(ISBLANK(VLOOKUP($B2253,INDIRECT(nfl_game_result),MATCH(H$1,INDIRECT(nfl_game_result_header),0),FALSE)),"",VLOOKUP($B2253,INDIRECT(nfl_game_result),MATCH(H$1,INDIRECT(nfl_game_result_header),0),FALSE)),"error")</f>
        <v>33</v>
      </c>
      <c r="I2253">
        <f ca="1">IFERROR(IF(ISBLANK(VLOOKUP($B2253,INDIRECT(nfl_game_result),MATCH(I$1,INDIRECT(nfl_game_result_header),0),FALSE)),"",VLOOKUP($B2253,INDIRECT(nfl_game_result),MATCH(I$1,INDIRECT(nfl_game_result_header),0),FALSE)),"error")</f>
        <v>18</v>
      </c>
      <c r="J2253" t="str">
        <f ca="1">IFERROR(IF(ISBLANK(VLOOKUP($B2253,INDIRECT(nfl_game_result),MATCH(J$1,INDIRECT(nfl_game_result_header),0),FALSE)),"",VLOOKUP($B2253,INDIRECT(nfl_game_result),MATCH(J$1,INDIRECT(nfl_game_result_header),0),FALSE)),"error")</f>
        <v>BUF</v>
      </c>
      <c r="K2253" t="str">
        <f ca="1">IFERROR(IF(ISBLANK(VLOOKUP($B2253,INDIRECT(nfl_game_result),MATCH(K$1,INDIRECT(nfl_game_result_header),0),FALSE)),"",VLOOKUP($B2253,INDIRECT(nfl_game_result),MATCH(K$1,INDIRECT(nfl_game_result_header),0),FALSE)),"error")</f>
        <v>BUF</v>
      </c>
      <c r="L2253" s="23" t="str">
        <f ca="1">IFERROR(IF(ISBLANK(VLOOKUP($B2253,INDIRECT(nfl_game_result),MATCH(L$1,INDIRECT(nfl_game_result_header),0),FALSE)),"",VLOOKUP($B2253,INDIRECT(nfl_game_result),MATCH(L$1,INDIRECT(nfl_game_result_header),0),FALSE)),"error")</f>
        <v/>
      </c>
      <c r="M2253" t="s">
        <v>16</v>
      </c>
      <c r="N2253">
        <v>4</v>
      </c>
      <c r="O2253" t="s">
        <v>66</v>
      </c>
      <c r="P2253">
        <v>5</v>
      </c>
      <c r="V2253" s="23" t="s">
        <v>416</v>
      </c>
      <c r="W2253">
        <f ca="1">VALUE(LEFT(C2253, 4))</f>
        <v>2016</v>
      </c>
      <c r="X2253">
        <f ca="1">VALUE(MID(C2253,6,FIND("_",C2253,6)-6))</f>
        <v>3</v>
      </c>
      <c r="Y2253">
        <f ca="1">IF(NOT(OR(ISBLANK(D2253),ISBLANK(E2253),D2253="",E2253="")),D2253-E2253,"")</f>
        <v>2.5</v>
      </c>
      <c r="Z2253">
        <f ca="1">IF(OR(NOT(ISNUMBER(D2253)),ISBLANK(D2253),D2253="",ISBLANK(N2253)),"",ABS(D2253-N2253))</f>
        <v>2.5</v>
      </c>
      <c r="AA2253">
        <f ca="1">IF(OR(ISBLANK(J2253),ISBLANK(O2253),J2253="",O2253=""),"",IF(J2253=O2253,1,0))</f>
        <v>1</v>
      </c>
      <c r="AB2253" t="str">
        <f ca="1">IF(OR(ISBLANK(K2253),ISBLANK(Q2253),K2253="",Q2253=""),"",IF(K2253=Q2253,1,0))</f>
        <v/>
      </c>
      <c r="AC2253" s="23" t="str">
        <f t="shared" ca="1" si="34"/>
        <v/>
      </c>
    </row>
    <row r="2254" spans="1:29" x14ac:dyDescent="0.25">
      <c r="A2254" s="23">
        <v>2253</v>
      </c>
      <c r="B2254">
        <v>1109</v>
      </c>
      <c r="C2254" t="str">
        <f ca="1">IFERROR(VLOOKUP($B2254,INDIRECT(nfl_game_result),MATCH(C$1,INDIRECT(nfl_game_result_header),0),FALSE),"error")</f>
        <v>2016_03_OAK@TEN</v>
      </c>
      <c r="D2254">
        <f ca="1">IFERROR(IF(ISBLANK(VLOOKUP($B2254,INDIRECT(nfl_game_result),MATCH(D$1,INDIRECT(nfl_game_result_header),0),FALSE)),"",VLOOKUP($B2254,INDIRECT(nfl_game_result),MATCH(D$1,INDIRECT(nfl_game_result_header),0),FALSE)),"error")</f>
        <v>0</v>
      </c>
      <c r="E2254">
        <f ca="1">IFERROR(IF(ISBLANK(VLOOKUP($B2254,INDIRECT(nfl_game_result),MATCH(E$1,INDIRECT(nfl_game_result_header),0),FALSE)),"",VLOOKUP($B2254,INDIRECT(nfl_game_result),MATCH(E$1,INDIRECT(nfl_game_result_header),0),FALSE)),"error")</f>
        <v>1</v>
      </c>
      <c r="F2254" s="23" t="str">
        <f ca="1">IFERROR(IF(ISBLANK(VLOOKUP($B2254,INDIRECT(nfl_game_result),MATCH(F$1,INDIRECT(nfl_game_result_header),0),FALSE)),"",VLOOKUP($B2254,INDIRECT(nfl_game_result),MATCH(F$1,INDIRECT(nfl_game_result_header),0),FALSE)),"error")</f>
        <v/>
      </c>
      <c r="G2254" s="23" t="str">
        <f ca="1">IFERROR(IF(ISBLANK(VLOOKUP($B2254,INDIRECT(nfl_game_result),MATCH(G$1,INDIRECT(nfl_game_result_header),0),FALSE)),"",VLOOKUP($B2254,INDIRECT(nfl_game_result),MATCH(G$1,INDIRECT(nfl_game_result_header),0),FALSE)),"error")</f>
        <v/>
      </c>
      <c r="H2254">
        <f ca="1">IFERROR(IF(ISBLANK(VLOOKUP($B2254,INDIRECT(nfl_game_result),MATCH(H$1,INDIRECT(nfl_game_result_header),0),FALSE)),"",VLOOKUP($B2254,INDIRECT(nfl_game_result),MATCH(H$1,INDIRECT(nfl_game_result_header),0),FALSE)),"error")</f>
        <v>10</v>
      </c>
      <c r="I2254">
        <f ca="1">IFERROR(IF(ISBLANK(VLOOKUP($B2254,INDIRECT(nfl_game_result),MATCH(I$1,INDIRECT(nfl_game_result_header),0),FALSE)),"",VLOOKUP($B2254,INDIRECT(nfl_game_result),MATCH(I$1,INDIRECT(nfl_game_result_header),0),FALSE)),"error")</f>
        <v>17</v>
      </c>
      <c r="J2254" t="str">
        <f ca="1">IFERROR(IF(ISBLANK(VLOOKUP($B2254,INDIRECT(nfl_game_result),MATCH(J$1,INDIRECT(nfl_game_result_header),0),FALSE)),"",VLOOKUP($B2254,INDIRECT(nfl_game_result),MATCH(J$1,INDIRECT(nfl_game_result_header),0),FALSE)),"error")</f>
        <v>OAK</v>
      </c>
      <c r="K2254" t="str">
        <f ca="1">IFERROR(IF(ISBLANK(VLOOKUP($B2254,INDIRECT(nfl_game_result),MATCH(K$1,INDIRECT(nfl_game_result_header),0),FALSE)),"",VLOOKUP($B2254,INDIRECT(nfl_game_result),MATCH(K$1,INDIRECT(nfl_game_result_header),0),FALSE)),"error")</f>
        <v>OAK</v>
      </c>
      <c r="L2254" s="23" t="str">
        <f ca="1">IFERROR(IF(ISBLANK(VLOOKUP($B2254,INDIRECT(nfl_game_result),MATCH(L$1,INDIRECT(nfl_game_result_header),0),FALSE)),"",VLOOKUP($B2254,INDIRECT(nfl_game_result),MATCH(L$1,INDIRECT(nfl_game_result_header),0),FALSE)),"error")</f>
        <v/>
      </c>
      <c r="M2254" t="s">
        <v>16</v>
      </c>
      <c r="N2254">
        <v>1</v>
      </c>
      <c r="O2254" t="s">
        <v>85</v>
      </c>
      <c r="P2254">
        <v>3</v>
      </c>
      <c r="V2254" s="23" t="s">
        <v>416</v>
      </c>
      <c r="W2254">
        <f ca="1">VALUE(LEFT(C2254, 4))</f>
        <v>2016</v>
      </c>
      <c r="X2254">
        <f ca="1">VALUE(MID(C2254,6,FIND("_",C2254,6)-6))</f>
        <v>3</v>
      </c>
      <c r="Y2254">
        <f ca="1">IF(NOT(OR(ISBLANK(D2254),ISBLANK(E2254),D2254="",E2254="")),D2254-E2254,"")</f>
        <v>-1</v>
      </c>
      <c r="Z2254">
        <f ca="1">IF(OR(NOT(ISNUMBER(D2254)),ISBLANK(D2254),D2254="",ISBLANK(N2254)),"",ABS(D2254-N2254))</f>
        <v>1</v>
      </c>
      <c r="AA2254">
        <f ca="1">IF(OR(ISBLANK(J2254),ISBLANK(O2254),J2254="",O2254=""),"",IF(J2254=O2254,1,0))</f>
        <v>1</v>
      </c>
      <c r="AB2254" t="str">
        <f ca="1">IF(OR(ISBLANK(K2254),ISBLANK(Q2254),K2254="",Q2254=""),"",IF(K2254=Q2254,1,0))</f>
        <v/>
      </c>
      <c r="AC2254" s="23" t="str">
        <f t="shared" ca="1" si="34"/>
        <v/>
      </c>
    </row>
    <row r="2255" spans="1:29" x14ac:dyDescent="0.25">
      <c r="A2255" s="23">
        <v>2254</v>
      </c>
      <c r="B2255">
        <v>1110</v>
      </c>
      <c r="C2255" t="str">
        <f ca="1">IFERROR(VLOOKUP($B2255,INDIRECT(nfl_game_result),MATCH(C$1,INDIRECT(nfl_game_result_header),0),FALSE),"error")</f>
        <v>2016_03_LAR@TBY</v>
      </c>
      <c r="D2255">
        <f ca="1">IFERROR(IF(ISBLANK(VLOOKUP($B2255,INDIRECT(nfl_game_result),MATCH(D$1,INDIRECT(nfl_game_result_header),0),FALSE)),"",VLOOKUP($B2255,INDIRECT(nfl_game_result),MATCH(D$1,INDIRECT(nfl_game_result_header),0),FALSE)),"error")</f>
        <v>-3.5</v>
      </c>
      <c r="E2255">
        <f ca="1">IFERROR(IF(ISBLANK(VLOOKUP($B2255,INDIRECT(nfl_game_result),MATCH(E$1,INDIRECT(nfl_game_result_header),0),FALSE)),"",VLOOKUP($B2255,INDIRECT(nfl_game_result),MATCH(E$1,INDIRECT(nfl_game_result_header),0),FALSE)),"error")</f>
        <v>-5</v>
      </c>
      <c r="F2255" s="23" t="str">
        <f ca="1">IFERROR(IF(ISBLANK(VLOOKUP($B2255,INDIRECT(nfl_game_result),MATCH(F$1,INDIRECT(nfl_game_result_header),0),FALSE)),"",VLOOKUP($B2255,INDIRECT(nfl_game_result),MATCH(F$1,INDIRECT(nfl_game_result_header),0),FALSE)),"error")</f>
        <v/>
      </c>
      <c r="G2255" s="23" t="str">
        <f ca="1">IFERROR(IF(ISBLANK(VLOOKUP($B2255,INDIRECT(nfl_game_result),MATCH(G$1,INDIRECT(nfl_game_result_header),0),FALSE)),"",VLOOKUP($B2255,INDIRECT(nfl_game_result),MATCH(G$1,INDIRECT(nfl_game_result_header),0),FALSE)),"error")</f>
        <v/>
      </c>
      <c r="H2255">
        <f ca="1">IFERROR(IF(ISBLANK(VLOOKUP($B2255,INDIRECT(nfl_game_result),MATCH(H$1,INDIRECT(nfl_game_result_header),0),FALSE)),"",VLOOKUP($B2255,INDIRECT(nfl_game_result),MATCH(H$1,INDIRECT(nfl_game_result_header),0),FALSE)),"error")</f>
        <v>32</v>
      </c>
      <c r="I2255">
        <f ca="1">IFERROR(IF(ISBLANK(VLOOKUP($B2255,INDIRECT(nfl_game_result),MATCH(I$1,INDIRECT(nfl_game_result_header),0),FALSE)),"",VLOOKUP($B2255,INDIRECT(nfl_game_result),MATCH(I$1,INDIRECT(nfl_game_result_header),0),FALSE)),"error")</f>
        <v>37</v>
      </c>
      <c r="J2255" t="str">
        <f ca="1">IFERROR(IF(ISBLANK(VLOOKUP($B2255,INDIRECT(nfl_game_result),MATCH(J$1,INDIRECT(nfl_game_result_header),0),FALSE)),"",VLOOKUP($B2255,INDIRECT(nfl_game_result),MATCH(J$1,INDIRECT(nfl_game_result_header),0),FALSE)),"error")</f>
        <v>LAR</v>
      </c>
      <c r="K2255" t="str">
        <f ca="1">IFERROR(IF(ISBLANK(VLOOKUP($B2255,INDIRECT(nfl_game_result),MATCH(K$1,INDIRECT(nfl_game_result_header),0),FALSE)),"",VLOOKUP($B2255,INDIRECT(nfl_game_result),MATCH(K$1,INDIRECT(nfl_game_result_header),0),FALSE)),"error")</f>
        <v>LAR</v>
      </c>
      <c r="L2255" s="23" t="str">
        <f ca="1">IFERROR(IF(ISBLANK(VLOOKUP($B2255,INDIRECT(nfl_game_result),MATCH(L$1,INDIRECT(nfl_game_result_header),0),FALSE)),"",VLOOKUP($B2255,INDIRECT(nfl_game_result),MATCH(L$1,INDIRECT(nfl_game_result_header),0),FALSE)),"error")</f>
        <v/>
      </c>
      <c r="M2255" t="s">
        <v>16</v>
      </c>
      <c r="N2255">
        <v>-5</v>
      </c>
      <c r="O2255" t="s">
        <v>334</v>
      </c>
      <c r="P2255">
        <v>10</v>
      </c>
      <c r="V2255" s="23" t="s">
        <v>416</v>
      </c>
      <c r="W2255">
        <f ca="1">VALUE(LEFT(C2255, 4))</f>
        <v>2016</v>
      </c>
      <c r="X2255">
        <f ca="1">VALUE(MID(C2255,6,FIND("_",C2255,6)-6))</f>
        <v>3</v>
      </c>
      <c r="Y2255">
        <f ca="1">IF(NOT(OR(ISBLANK(D2255),ISBLANK(E2255),D2255="",E2255="")),D2255-E2255,"")</f>
        <v>1.5</v>
      </c>
      <c r="Z2255">
        <f ca="1">IF(OR(NOT(ISNUMBER(D2255)),ISBLANK(D2255),D2255="",ISBLANK(N2255)),"",ABS(D2255-N2255))</f>
        <v>1.5</v>
      </c>
      <c r="AA2255">
        <f ca="1">IF(OR(ISBLANK(J2255),ISBLANK(O2255),J2255="",O2255=""),"",IF(J2255=O2255,1,0))</f>
        <v>0</v>
      </c>
      <c r="AB2255" t="str">
        <f ca="1">IF(OR(ISBLANK(K2255),ISBLANK(Q2255),K2255="",Q2255=""),"",IF(K2255=Q2255,1,0))</f>
        <v/>
      </c>
      <c r="AC2255" s="23" t="str">
        <f t="shared" ca="1" si="34"/>
        <v/>
      </c>
    </row>
    <row r="2256" spans="1:29" x14ac:dyDescent="0.25">
      <c r="A2256" s="23">
        <v>2255</v>
      </c>
      <c r="B2256">
        <v>1111</v>
      </c>
      <c r="C2256" t="str">
        <f ca="1">IFERROR(VLOOKUP($B2256,INDIRECT(nfl_game_result),MATCH(C$1,INDIRECT(nfl_game_result_header),0),FALSE),"error")</f>
        <v>2016_03_SFO@SEA</v>
      </c>
      <c r="D2256">
        <f ca="1">IFERROR(IF(ISBLANK(VLOOKUP($B2256,INDIRECT(nfl_game_result),MATCH(D$1,INDIRECT(nfl_game_result_header),0),FALSE)),"",VLOOKUP($B2256,INDIRECT(nfl_game_result),MATCH(D$1,INDIRECT(nfl_game_result_header),0),FALSE)),"error")</f>
        <v>-11</v>
      </c>
      <c r="E2256">
        <f ca="1">IFERROR(IF(ISBLANK(VLOOKUP($B2256,INDIRECT(nfl_game_result),MATCH(E$1,INDIRECT(nfl_game_result_header),0),FALSE)),"",VLOOKUP($B2256,INDIRECT(nfl_game_result),MATCH(E$1,INDIRECT(nfl_game_result_header),0),FALSE)),"error")</f>
        <v>-9.5</v>
      </c>
      <c r="F2256" s="23" t="str">
        <f ca="1">IFERROR(IF(ISBLANK(VLOOKUP($B2256,INDIRECT(nfl_game_result),MATCH(F$1,INDIRECT(nfl_game_result_header),0),FALSE)),"",VLOOKUP($B2256,INDIRECT(nfl_game_result),MATCH(F$1,INDIRECT(nfl_game_result_header),0),FALSE)),"error")</f>
        <v/>
      </c>
      <c r="G2256" s="23" t="str">
        <f ca="1">IFERROR(IF(ISBLANK(VLOOKUP($B2256,INDIRECT(nfl_game_result),MATCH(G$1,INDIRECT(nfl_game_result_header),0),FALSE)),"",VLOOKUP($B2256,INDIRECT(nfl_game_result),MATCH(G$1,INDIRECT(nfl_game_result_header),0),FALSE)),"error")</f>
        <v/>
      </c>
      <c r="H2256">
        <f ca="1">IFERROR(IF(ISBLANK(VLOOKUP($B2256,INDIRECT(nfl_game_result),MATCH(H$1,INDIRECT(nfl_game_result_header),0),FALSE)),"",VLOOKUP($B2256,INDIRECT(nfl_game_result),MATCH(H$1,INDIRECT(nfl_game_result_header),0),FALSE)),"error")</f>
        <v>37</v>
      </c>
      <c r="I2256">
        <f ca="1">IFERROR(IF(ISBLANK(VLOOKUP($B2256,INDIRECT(nfl_game_result),MATCH(I$1,INDIRECT(nfl_game_result_header),0),FALSE)),"",VLOOKUP($B2256,INDIRECT(nfl_game_result),MATCH(I$1,INDIRECT(nfl_game_result_header),0),FALSE)),"error")</f>
        <v>18</v>
      </c>
      <c r="J2256" t="str">
        <f ca="1">IFERROR(IF(ISBLANK(VLOOKUP($B2256,INDIRECT(nfl_game_result),MATCH(J$1,INDIRECT(nfl_game_result_header),0),FALSE)),"",VLOOKUP($B2256,INDIRECT(nfl_game_result),MATCH(J$1,INDIRECT(nfl_game_result_header),0),FALSE)),"error")</f>
        <v>SEA</v>
      </c>
      <c r="K2256" t="str">
        <f ca="1">IFERROR(IF(ISBLANK(VLOOKUP($B2256,INDIRECT(nfl_game_result),MATCH(K$1,INDIRECT(nfl_game_result_header),0),FALSE)),"",VLOOKUP($B2256,INDIRECT(nfl_game_result),MATCH(K$1,INDIRECT(nfl_game_result_header),0),FALSE)),"error")</f>
        <v>SEA</v>
      </c>
      <c r="L2256" s="23" t="str">
        <f ca="1">IFERROR(IF(ISBLANK(VLOOKUP($B2256,INDIRECT(nfl_game_result),MATCH(L$1,INDIRECT(nfl_game_result_header),0),FALSE)),"",VLOOKUP($B2256,INDIRECT(nfl_game_result),MATCH(L$1,INDIRECT(nfl_game_result_header),0),FALSE)),"error")</f>
        <v/>
      </c>
      <c r="M2256" t="s">
        <v>16</v>
      </c>
      <c r="N2256">
        <v>-4</v>
      </c>
      <c r="O2256" t="s">
        <v>333</v>
      </c>
      <c r="P2256">
        <v>6</v>
      </c>
      <c r="V2256" s="23" t="s">
        <v>416</v>
      </c>
      <c r="W2256">
        <f ca="1">VALUE(LEFT(C2256, 4))</f>
        <v>2016</v>
      </c>
      <c r="X2256">
        <f ca="1">VALUE(MID(C2256,6,FIND("_",C2256,6)-6))</f>
        <v>3</v>
      </c>
      <c r="Y2256">
        <f ca="1">IF(NOT(OR(ISBLANK(D2256),ISBLANK(E2256),D2256="",E2256="")),D2256-E2256,"")</f>
        <v>-1.5</v>
      </c>
      <c r="Z2256">
        <f ca="1">IF(OR(NOT(ISNUMBER(D2256)),ISBLANK(D2256),D2256="",ISBLANK(N2256)),"",ABS(D2256-N2256))</f>
        <v>7</v>
      </c>
      <c r="AA2256">
        <f ca="1">IF(OR(ISBLANK(J2256),ISBLANK(O2256),J2256="",O2256=""),"",IF(J2256=O2256,1,0))</f>
        <v>0</v>
      </c>
      <c r="AB2256" t="str">
        <f ca="1">IF(OR(ISBLANK(K2256),ISBLANK(Q2256),K2256="",Q2256=""),"",IF(K2256=Q2256,1,0))</f>
        <v/>
      </c>
      <c r="AC2256" s="23" t="str">
        <f t="shared" ca="1" si="34"/>
        <v/>
      </c>
    </row>
    <row r="2257" spans="1:29" x14ac:dyDescent="0.25">
      <c r="A2257" s="23">
        <v>2256</v>
      </c>
      <c r="B2257">
        <v>1112</v>
      </c>
      <c r="C2257" t="str">
        <f ca="1">IFERROR(VLOOKUP($B2257,INDIRECT(nfl_game_result),MATCH(C$1,INDIRECT(nfl_game_result_header),0),FALSE),"error")</f>
        <v>2016_03_PIT@PHI</v>
      </c>
      <c r="D2257">
        <f ca="1">IFERROR(IF(ISBLANK(VLOOKUP($B2257,INDIRECT(nfl_game_result),MATCH(D$1,INDIRECT(nfl_game_result_header),0),FALSE)),"",VLOOKUP($B2257,INDIRECT(nfl_game_result),MATCH(D$1,INDIRECT(nfl_game_result_header),0),FALSE)),"error")</f>
        <v>5.5</v>
      </c>
      <c r="E2257">
        <f ca="1">IFERROR(IF(ISBLANK(VLOOKUP($B2257,INDIRECT(nfl_game_result),MATCH(E$1,INDIRECT(nfl_game_result_header),0),FALSE)),"",VLOOKUP($B2257,INDIRECT(nfl_game_result),MATCH(E$1,INDIRECT(nfl_game_result_header),0),FALSE)),"error")</f>
        <v>3.5</v>
      </c>
      <c r="F2257" s="23" t="str">
        <f ca="1">IFERROR(IF(ISBLANK(VLOOKUP($B2257,INDIRECT(nfl_game_result),MATCH(F$1,INDIRECT(nfl_game_result_header),0),FALSE)),"",VLOOKUP($B2257,INDIRECT(nfl_game_result),MATCH(F$1,INDIRECT(nfl_game_result_header),0),FALSE)),"error")</f>
        <v/>
      </c>
      <c r="G2257" s="23" t="str">
        <f ca="1">IFERROR(IF(ISBLANK(VLOOKUP($B2257,INDIRECT(nfl_game_result),MATCH(G$1,INDIRECT(nfl_game_result_header),0),FALSE)),"",VLOOKUP($B2257,INDIRECT(nfl_game_result),MATCH(G$1,INDIRECT(nfl_game_result_header),0),FALSE)),"error")</f>
        <v/>
      </c>
      <c r="H2257">
        <f ca="1">IFERROR(IF(ISBLANK(VLOOKUP($B2257,INDIRECT(nfl_game_result),MATCH(H$1,INDIRECT(nfl_game_result_header),0),FALSE)),"",VLOOKUP($B2257,INDIRECT(nfl_game_result),MATCH(H$1,INDIRECT(nfl_game_result_header),0),FALSE)),"error")</f>
        <v>34</v>
      </c>
      <c r="I2257">
        <f ca="1">IFERROR(IF(ISBLANK(VLOOKUP($B2257,INDIRECT(nfl_game_result),MATCH(I$1,INDIRECT(nfl_game_result_header),0),FALSE)),"",VLOOKUP($B2257,INDIRECT(nfl_game_result),MATCH(I$1,INDIRECT(nfl_game_result_header),0),FALSE)),"error")</f>
        <v>3</v>
      </c>
      <c r="J2257" t="str">
        <f ca="1">IFERROR(IF(ISBLANK(VLOOKUP($B2257,INDIRECT(nfl_game_result),MATCH(J$1,INDIRECT(nfl_game_result_header),0),FALSE)),"",VLOOKUP($B2257,INDIRECT(nfl_game_result),MATCH(J$1,INDIRECT(nfl_game_result_header),0),FALSE)),"error")</f>
        <v>PHI</v>
      </c>
      <c r="K2257" t="str">
        <f ca="1">IFERROR(IF(ISBLANK(VLOOKUP($B2257,INDIRECT(nfl_game_result),MATCH(K$1,INDIRECT(nfl_game_result_header),0),FALSE)),"",VLOOKUP($B2257,INDIRECT(nfl_game_result),MATCH(K$1,INDIRECT(nfl_game_result_header),0),FALSE)),"error")</f>
        <v>PHI</v>
      </c>
      <c r="L2257" s="23" t="str">
        <f ca="1">IFERROR(IF(ISBLANK(VLOOKUP($B2257,INDIRECT(nfl_game_result),MATCH(L$1,INDIRECT(nfl_game_result_header),0),FALSE)),"",VLOOKUP($B2257,INDIRECT(nfl_game_result),MATCH(L$1,INDIRECT(nfl_game_result_header),0),FALSE)),"error")</f>
        <v/>
      </c>
      <c r="M2257" t="s">
        <v>16</v>
      </c>
      <c r="N2257">
        <v>4.5</v>
      </c>
      <c r="O2257" t="s">
        <v>87</v>
      </c>
      <c r="P2257">
        <v>1</v>
      </c>
      <c r="V2257" s="23" t="s">
        <v>416</v>
      </c>
      <c r="W2257">
        <f ca="1">VALUE(LEFT(C2257, 4))</f>
        <v>2016</v>
      </c>
      <c r="X2257">
        <f ca="1">VALUE(MID(C2257,6,FIND("_",C2257,6)-6))</f>
        <v>3</v>
      </c>
      <c r="Y2257">
        <f ca="1">IF(NOT(OR(ISBLANK(D2257),ISBLANK(E2257),D2257="",E2257="")),D2257-E2257,"")</f>
        <v>2</v>
      </c>
      <c r="Z2257">
        <f ca="1">IF(OR(NOT(ISNUMBER(D2257)),ISBLANK(D2257),D2257="",ISBLANK(N2257)),"",ABS(D2257-N2257))</f>
        <v>1</v>
      </c>
      <c r="AA2257">
        <f ca="1">IF(OR(ISBLANK(J2257),ISBLANK(O2257),J2257="",O2257=""),"",IF(J2257=O2257,1,0))</f>
        <v>0</v>
      </c>
      <c r="AB2257" t="str">
        <f ca="1">IF(OR(ISBLANK(K2257),ISBLANK(Q2257),K2257="",Q2257=""),"",IF(K2257=Q2257,1,0))</f>
        <v/>
      </c>
      <c r="AC2257" s="23" t="str">
        <f t="shared" ca="1" si="34"/>
        <v/>
      </c>
    </row>
    <row r="2258" spans="1:29" x14ac:dyDescent="0.25">
      <c r="A2258" s="23">
        <v>2257</v>
      </c>
      <c r="B2258">
        <v>1113</v>
      </c>
      <c r="C2258" t="str">
        <f ca="1">IFERROR(VLOOKUP($B2258,INDIRECT(nfl_game_result),MATCH(C$1,INDIRECT(nfl_game_result_header),0),FALSE),"error")</f>
        <v>2016_03_NYJ@KCY</v>
      </c>
      <c r="D2258">
        <f ca="1">IFERROR(IF(ISBLANK(VLOOKUP($B2258,INDIRECT(nfl_game_result),MATCH(D$1,INDIRECT(nfl_game_result_header),0),FALSE)),"",VLOOKUP($B2258,INDIRECT(nfl_game_result),MATCH(D$1,INDIRECT(nfl_game_result_header),0),FALSE)),"error")</f>
        <v>-4</v>
      </c>
      <c r="E2258">
        <f ca="1">IFERROR(IF(ISBLANK(VLOOKUP($B2258,INDIRECT(nfl_game_result),MATCH(E$1,INDIRECT(nfl_game_result_header),0),FALSE)),"",VLOOKUP($B2258,INDIRECT(nfl_game_result),MATCH(E$1,INDIRECT(nfl_game_result_header),0),FALSE)),"error")</f>
        <v>-3</v>
      </c>
      <c r="F2258" s="23" t="str">
        <f ca="1">IFERROR(IF(ISBLANK(VLOOKUP($B2258,INDIRECT(nfl_game_result),MATCH(F$1,INDIRECT(nfl_game_result_header),0),FALSE)),"",VLOOKUP($B2258,INDIRECT(nfl_game_result),MATCH(F$1,INDIRECT(nfl_game_result_header),0),FALSE)),"error")</f>
        <v/>
      </c>
      <c r="G2258" s="23" t="str">
        <f ca="1">IFERROR(IF(ISBLANK(VLOOKUP($B2258,INDIRECT(nfl_game_result),MATCH(G$1,INDIRECT(nfl_game_result_header),0),FALSE)),"",VLOOKUP($B2258,INDIRECT(nfl_game_result),MATCH(G$1,INDIRECT(nfl_game_result_header),0),FALSE)),"error")</f>
        <v/>
      </c>
      <c r="H2258">
        <f ca="1">IFERROR(IF(ISBLANK(VLOOKUP($B2258,INDIRECT(nfl_game_result),MATCH(H$1,INDIRECT(nfl_game_result_header),0),FALSE)),"",VLOOKUP($B2258,INDIRECT(nfl_game_result),MATCH(H$1,INDIRECT(nfl_game_result_header),0),FALSE)),"error")</f>
        <v>24</v>
      </c>
      <c r="I2258">
        <f ca="1">IFERROR(IF(ISBLANK(VLOOKUP($B2258,INDIRECT(nfl_game_result),MATCH(I$1,INDIRECT(nfl_game_result_header),0),FALSE)),"",VLOOKUP($B2258,INDIRECT(nfl_game_result),MATCH(I$1,INDIRECT(nfl_game_result_header),0),FALSE)),"error")</f>
        <v>3</v>
      </c>
      <c r="J2258" t="str">
        <f ca="1">IFERROR(IF(ISBLANK(VLOOKUP($B2258,INDIRECT(nfl_game_result),MATCH(J$1,INDIRECT(nfl_game_result_header),0),FALSE)),"",VLOOKUP($B2258,INDIRECT(nfl_game_result),MATCH(J$1,INDIRECT(nfl_game_result_header),0),FALSE)),"error")</f>
        <v>KCY</v>
      </c>
      <c r="K2258" t="str">
        <f ca="1">IFERROR(IF(ISBLANK(VLOOKUP($B2258,INDIRECT(nfl_game_result),MATCH(K$1,INDIRECT(nfl_game_result_header),0),FALSE)),"",VLOOKUP($B2258,INDIRECT(nfl_game_result),MATCH(K$1,INDIRECT(nfl_game_result_header),0),FALSE)),"error")</f>
        <v>KCY</v>
      </c>
      <c r="L2258" s="23" t="str">
        <f ca="1">IFERROR(IF(ISBLANK(VLOOKUP($B2258,INDIRECT(nfl_game_result),MATCH(L$1,INDIRECT(nfl_game_result_header),0),FALSE)),"",VLOOKUP($B2258,INDIRECT(nfl_game_result),MATCH(L$1,INDIRECT(nfl_game_result_header),0),FALSE)),"error")</f>
        <v/>
      </c>
      <c r="M2258" t="s">
        <v>16</v>
      </c>
      <c r="N2258">
        <v>-3</v>
      </c>
      <c r="O2258" t="s">
        <v>84</v>
      </c>
      <c r="P2258">
        <v>16</v>
      </c>
      <c r="V2258" s="23" t="s">
        <v>416</v>
      </c>
      <c r="W2258">
        <f ca="1">VALUE(LEFT(C2258, 4))</f>
        <v>2016</v>
      </c>
      <c r="X2258">
        <f ca="1">VALUE(MID(C2258,6,FIND("_",C2258,6)-6))</f>
        <v>3</v>
      </c>
      <c r="Y2258">
        <f ca="1">IF(NOT(OR(ISBLANK(D2258),ISBLANK(E2258),D2258="",E2258="")),D2258-E2258,"")</f>
        <v>-1</v>
      </c>
      <c r="Z2258">
        <f ca="1">IF(OR(NOT(ISNUMBER(D2258)),ISBLANK(D2258),D2258="",ISBLANK(N2258)),"",ABS(D2258-N2258))</f>
        <v>1</v>
      </c>
      <c r="AA2258">
        <f ca="1">IF(OR(ISBLANK(J2258),ISBLANK(O2258),J2258="",O2258=""),"",IF(J2258=O2258,1,0))</f>
        <v>0</v>
      </c>
      <c r="AB2258" t="str">
        <f ca="1">IF(OR(ISBLANK(K2258),ISBLANK(Q2258),K2258="",Q2258=""),"",IF(K2258=Q2258,1,0))</f>
        <v/>
      </c>
      <c r="AC2258" s="23" t="str">
        <f t="shared" ref="AC2258:AC2321" ca="1" si="35">IF(OR(ISBLANK(L2258),ISBLANK(T2258),L2258="",T2258=""),"",IF(L2258=T2258,1,0))</f>
        <v/>
      </c>
    </row>
    <row r="2259" spans="1:29" x14ac:dyDescent="0.25">
      <c r="A2259" s="23">
        <v>2258</v>
      </c>
      <c r="B2259">
        <v>1114</v>
      </c>
      <c r="C2259" t="str">
        <f ca="1">IFERROR(VLOOKUP($B2259,INDIRECT(nfl_game_result),MATCH(C$1,INDIRECT(nfl_game_result_header),0),FALSE),"error")</f>
        <v>2016_03_SD@IND</v>
      </c>
      <c r="D2259">
        <f ca="1">IFERROR(IF(ISBLANK(VLOOKUP($B2259,INDIRECT(nfl_game_result),MATCH(D$1,INDIRECT(nfl_game_result_header),0),FALSE)),"",VLOOKUP($B2259,INDIRECT(nfl_game_result),MATCH(D$1,INDIRECT(nfl_game_result_header),0),FALSE)),"error")</f>
        <v>-3</v>
      </c>
      <c r="E2259">
        <f ca="1">IFERROR(IF(ISBLANK(VLOOKUP($B2259,INDIRECT(nfl_game_result),MATCH(E$1,INDIRECT(nfl_game_result_header),0),FALSE)),"",VLOOKUP($B2259,INDIRECT(nfl_game_result),MATCH(E$1,INDIRECT(nfl_game_result_header),0),FALSE)),"error")</f>
        <v>-1</v>
      </c>
      <c r="F2259" s="23" t="str">
        <f ca="1">IFERROR(IF(ISBLANK(VLOOKUP($B2259,INDIRECT(nfl_game_result),MATCH(F$1,INDIRECT(nfl_game_result_header),0),FALSE)),"",VLOOKUP($B2259,INDIRECT(nfl_game_result),MATCH(F$1,INDIRECT(nfl_game_result_header),0),FALSE)),"error")</f>
        <v/>
      </c>
      <c r="G2259" s="23" t="str">
        <f ca="1">IFERROR(IF(ISBLANK(VLOOKUP($B2259,INDIRECT(nfl_game_result),MATCH(G$1,INDIRECT(nfl_game_result_header),0),FALSE)),"",VLOOKUP($B2259,INDIRECT(nfl_game_result),MATCH(G$1,INDIRECT(nfl_game_result_header),0),FALSE)),"error")</f>
        <v/>
      </c>
      <c r="H2259">
        <f ca="1">IFERROR(IF(ISBLANK(VLOOKUP($B2259,INDIRECT(nfl_game_result),MATCH(H$1,INDIRECT(nfl_game_result_header),0),FALSE)),"",VLOOKUP($B2259,INDIRECT(nfl_game_result),MATCH(H$1,INDIRECT(nfl_game_result_header),0),FALSE)),"error")</f>
        <v>26</v>
      </c>
      <c r="I2259">
        <f ca="1">IFERROR(IF(ISBLANK(VLOOKUP($B2259,INDIRECT(nfl_game_result),MATCH(I$1,INDIRECT(nfl_game_result_header),0),FALSE)),"",VLOOKUP($B2259,INDIRECT(nfl_game_result),MATCH(I$1,INDIRECT(nfl_game_result_header),0),FALSE)),"error")</f>
        <v>22</v>
      </c>
      <c r="J2259" t="str">
        <f ca="1">IFERROR(IF(ISBLANK(VLOOKUP($B2259,INDIRECT(nfl_game_result),MATCH(J$1,INDIRECT(nfl_game_result_header),0),FALSE)),"",VLOOKUP($B2259,INDIRECT(nfl_game_result),MATCH(J$1,INDIRECT(nfl_game_result_header),0),FALSE)),"error")</f>
        <v>IND</v>
      </c>
      <c r="K2259" t="str">
        <f ca="1">IFERROR(IF(ISBLANK(VLOOKUP($B2259,INDIRECT(nfl_game_result),MATCH(K$1,INDIRECT(nfl_game_result_header),0),FALSE)),"",VLOOKUP($B2259,INDIRECT(nfl_game_result),MATCH(K$1,INDIRECT(nfl_game_result_header),0),FALSE)),"error")</f>
        <v>IND</v>
      </c>
      <c r="L2259" s="23" t="str">
        <f ca="1">IFERROR(IF(ISBLANK(VLOOKUP($B2259,INDIRECT(nfl_game_result),MATCH(L$1,INDIRECT(nfl_game_result_header),0),FALSE)),"",VLOOKUP($B2259,INDIRECT(nfl_game_result),MATCH(L$1,INDIRECT(nfl_game_result_header),0),FALSE)),"error")</f>
        <v/>
      </c>
      <c r="M2259" t="s">
        <v>16</v>
      </c>
      <c r="N2259">
        <v>-3</v>
      </c>
      <c r="O2259" t="s">
        <v>88</v>
      </c>
      <c r="P2259">
        <v>2</v>
      </c>
      <c r="V2259" s="23" t="s">
        <v>416</v>
      </c>
      <c r="W2259">
        <f ca="1">VALUE(LEFT(C2259, 4))</f>
        <v>2016</v>
      </c>
      <c r="X2259">
        <f ca="1">VALUE(MID(C2259,6,FIND("_",C2259,6)-6))</f>
        <v>3</v>
      </c>
      <c r="Y2259">
        <f ca="1">IF(NOT(OR(ISBLANK(D2259),ISBLANK(E2259),D2259="",E2259="")),D2259-E2259,"")</f>
        <v>-2</v>
      </c>
      <c r="Z2259">
        <f ca="1">IF(OR(NOT(ISNUMBER(D2259)),ISBLANK(D2259),D2259="",ISBLANK(N2259)),"",ABS(D2259-N2259))</f>
        <v>0</v>
      </c>
      <c r="AA2259">
        <f ca="1">IF(OR(ISBLANK(J2259),ISBLANK(O2259),J2259="",O2259=""),"",IF(J2259=O2259,1,0))</f>
        <v>0</v>
      </c>
      <c r="AB2259" t="str">
        <f ca="1">IF(OR(ISBLANK(K2259),ISBLANK(Q2259),K2259="",Q2259=""),"",IF(K2259=Q2259,1,0))</f>
        <v/>
      </c>
      <c r="AC2259" s="23" t="str">
        <f t="shared" ca="1" si="35"/>
        <v/>
      </c>
    </row>
    <row r="2260" spans="1:29" x14ac:dyDescent="0.25">
      <c r="A2260" s="23">
        <v>2259</v>
      </c>
      <c r="B2260">
        <v>1115</v>
      </c>
      <c r="C2260" t="str">
        <f ca="1">IFERROR(VLOOKUP($B2260,INDIRECT(nfl_game_result),MATCH(C$1,INDIRECT(nfl_game_result_header),0),FALSE),"error")</f>
        <v>2016_03_CHI@DAL</v>
      </c>
      <c r="D2260">
        <f ca="1">IFERROR(IF(ISBLANK(VLOOKUP($B2260,INDIRECT(nfl_game_result),MATCH(D$1,INDIRECT(nfl_game_result_header),0),FALSE)),"",VLOOKUP($B2260,INDIRECT(nfl_game_result),MATCH(D$1,INDIRECT(nfl_game_result_header),0),FALSE)),"error")</f>
        <v>-4</v>
      </c>
      <c r="E2260">
        <f ca="1">IFERROR(IF(ISBLANK(VLOOKUP($B2260,INDIRECT(nfl_game_result),MATCH(E$1,INDIRECT(nfl_game_result_header),0),FALSE)),"",VLOOKUP($B2260,INDIRECT(nfl_game_result),MATCH(E$1,INDIRECT(nfl_game_result_header),0),FALSE)),"error")</f>
        <v>-7</v>
      </c>
      <c r="F2260" s="23" t="str">
        <f ca="1">IFERROR(IF(ISBLANK(VLOOKUP($B2260,INDIRECT(nfl_game_result),MATCH(F$1,INDIRECT(nfl_game_result_header),0),FALSE)),"",VLOOKUP($B2260,INDIRECT(nfl_game_result),MATCH(F$1,INDIRECT(nfl_game_result_header),0),FALSE)),"error")</f>
        <v/>
      </c>
      <c r="G2260" s="23" t="str">
        <f ca="1">IFERROR(IF(ISBLANK(VLOOKUP($B2260,INDIRECT(nfl_game_result),MATCH(G$1,INDIRECT(nfl_game_result_header),0),FALSE)),"",VLOOKUP($B2260,INDIRECT(nfl_game_result),MATCH(G$1,INDIRECT(nfl_game_result_header),0),FALSE)),"error")</f>
        <v/>
      </c>
      <c r="H2260">
        <f ca="1">IFERROR(IF(ISBLANK(VLOOKUP($B2260,INDIRECT(nfl_game_result),MATCH(H$1,INDIRECT(nfl_game_result_header),0),FALSE)),"",VLOOKUP($B2260,INDIRECT(nfl_game_result),MATCH(H$1,INDIRECT(nfl_game_result_header),0),FALSE)),"error")</f>
        <v>31</v>
      </c>
      <c r="I2260">
        <f ca="1">IFERROR(IF(ISBLANK(VLOOKUP($B2260,INDIRECT(nfl_game_result),MATCH(I$1,INDIRECT(nfl_game_result_header),0),FALSE)),"",VLOOKUP($B2260,INDIRECT(nfl_game_result),MATCH(I$1,INDIRECT(nfl_game_result_header),0),FALSE)),"error")</f>
        <v>17</v>
      </c>
      <c r="J2260" t="str">
        <f ca="1">IFERROR(IF(ISBLANK(VLOOKUP($B2260,INDIRECT(nfl_game_result),MATCH(J$1,INDIRECT(nfl_game_result_header),0),FALSE)),"",VLOOKUP($B2260,INDIRECT(nfl_game_result),MATCH(J$1,INDIRECT(nfl_game_result_header),0),FALSE)),"error")</f>
        <v>DAL</v>
      </c>
      <c r="K2260" t="str">
        <f ca="1">IFERROR(IF(ISBLANK(VLOOKUP($B2260,INDIRECT(nfl_game_result),MATCH(K$1,INDIRECT(nfl_game_result_header),0),FALSE)),"",VLOOKUP($B2260,INDIRECT(nfl_game_result),MATCH(K$1,INDIRECT(nfl_game_result_header),0),FALSE)),"error")</f>
        <v>DAL</v>
      </c>
      <c r="L2260" s="23" t="str">
        <f ca="1">IFERROR(IF(ISBLANK(VLOOKUP($B2260,INDIRECT(nfl_game_result),MATCH(L$1,INDIRECT(nfl_game_result_header),0),FALSE)),"",VLOOKUP($B2260,INDIRECT(nfl_game_result),MATCH(L$1,INDIRECT(nfl_game_result_header),0),FALSE)),"error")</f>
        <v/>
      </c>
      <c r="M2260" t="s">
        <v>16</v>
      </c>
      <c r="N2260">
        <v>-6</v>
      </c>
      <c r="O2260" t="s">
        <v>68</v>
      </c>
      <c r="P2260">
        <v>4</v>
      </c>
      <c r="V2260" s="23" t="s">
        <v>416</v>
      </c>
      <c r="W2260">
        <f ca="1">VALUE(LEFT(C2260, 4))</f>
        <v>2016</v>
      </c>
      <c r="X2260">
        <f ca="1">VALUE(MID(C2260,6,FIND("_",C2260,6)-6))</f>
        <v>3</v>
      </c>
      <c r="Y2260">
        <f ca="1">IF(NOT(OR(ISBLANK(D2260),ISBLANK(E2260),D2260="",E2260="")),D2260-E2260,"")</f>
        <v>3</v>
      </c>
      <c r="Z2260">
        <f ca="1">IF(OR(NOT(ISNUMBER(D2260)),ISBLANK(D2260),D2260="",ISBLANK(N2260)),"",ABS(D2260-N2260))</f>
        <v>2</v>
      </c>
      <c r="AA2260">
        <f ca="1">IF(OR(ISBLANK(J2260),ISBLANK(O2260),J2260="",O2260=""),"",IF(J2260=O2260,1,0))</f>
        <v>0</v>
      </c>
      <c r="AB2260" t="str">
        <f ca="1">IF(OR(ISBLANK(K2260),ISBLANK(Q2260),K2260="",Q2260=""),"",IF(K2260=Q2260,1,0))</f>
        <v/>
      </c>
      <c r="AC2260" s="23" t="str">
        <f t="shared" ca="1" si="35"/>
        <v/>
      </c>
    </row>
    <row r="2261" spans="1:29" x14ac:dyDescent="0.25">
      <c r="A2261" s="23">
        <v>2260</v>
      </c>
      <c r="B2261">
        <v>1116</v>
      </c>
      <c r="C2261" t="str">
        <f ca="1">IFERROR(VLOOKUP($B2261,INDIRECT(nfl_game_result),MATCH(C$1,INDIRECT(nfl_game_result_header),0),FALSE),"error")</f>
        <v>2016_03_ATL@NOR</v>
      </c>
      <c r="D2261">
        <f ca="1">IFERROR(IF(ISBLANK(VLOOKUP($B2261,INDIRECT(nfl_game_result),MATCH(D$1,INDIRECT(nfl_game_result_header),0),FALSE)),"",VLOOKUP($B2261,INDIRECT(nfl_game_result),MATCH(D$1,INDIRECT(nfl_game_result_header),0),FALSE)),"error")</f>
        <v>-3.5</v>
      </c>
      <c r="E2261">
        <f ca="1">IFERROR(IF(ISBLANK(VLOOKUP($B2261,INDIRECT(nfl_game_result),MATCH(E$1,INDIRECT(nfl_game_result_header),0),FALSE)),"",VLOOKUP($B2261,INDIRECT(nfl_game_result),MATCH(E$1,INDIRECT(nfl_game_result_header),0),FALSE)),"error")</f>
        <v>-3</v>
      </c>
      <c r="F2261" s="23" t="str">
        <f ca="1">IFERROR(IF(ISBLANK(VLOOKUP($B2261,INDIRECT(nfl_game_result),MATCH(F$1,INDIRECT(nfl_game_result_header),0),FALSE)),"",VLOOKUP($B2261,INDIRECT(nfl_game_result),MATCH(F$1,INDIRECT(nfl_game_result_header),0),FALSE)),"error")</f>
        <v/>
      </c>
      <c r="G2261" s="23" t="str">
        <f ca="1">IFERROR(IF(ISBLANK(VLOOKUP($B2261,INDIRECT(nfl_game_result),MATCH(G$1,INDIRECT(nfl_game_result_header),0),FALSE)),"",VLOOKUP($B2261,INDIRECT(nfl_game_result),MATCH(G$1,INDIRECT(nfl_game_result_header),0),FALSE)),"error")</f>
        <v/>
      </c>
      <c r="H2261">
        <f ca="1">IFERROR(IF(ISBLANK(VLOOKUP($B2261,INDIRECT(nfl_game_result),MATCH(H$1,INDIRECT(nfl_game_result_header),0),FALSE)),"",VLOOKUP($B2261,INDIRECT(nfl_game_result),MATCH(H$1,INDIRECT(nfl_game_result_header),0),FALSE)),"error")</f>
        <v>32</v>
      </c>
      <c r="I2261">
        <f ca="1">IFERROR(IF(ISBLANK(VLOOKUP($B2261,INDIRECT(nfl_game_result),MATCH(I$1,INDIRECT(nfl_game_result_header),0),FALSE)),"",VLOOKUP($B2261,INDIRECT(nfl_game_result),MATCH(I$1,INDIRECT(nfl_game_result_header),0),FALSE)),"error")</f>
        <v>45</v>
      </c>
      <c r="J2261" t="str">
        <f ca="1">IFERROR(IF(ISBLANK(VLOOKUP($B2261,INDIRECT(nfl_game_result),MATCH(J$1,INDIRECT(nfl_game_result_header),0),FALSE)),"",VLOOKUP($B2261,INDIRECT(nfl_game_result),MATCH(J$1,INDIRECT(nfl_game_result_header),0),FALSE)),"error")</f>
        <v>ATL</v>
      </c>
      <c r="K2261" t="str">
        <f ca="1">IFERROR(IF(ISBLANK(VLOOKUP($B2261,INDIRECT(nfl_game_result),MATCH(K$1,INDIRECT(nfl_game_result_header),0),FALSE)),"",VLOOKUP($B2261,INDIRECT(nfl_game_result),MATCH(K$1,INDIRECT(nfl_game_result_header),0),FALSE)),"error")</f>
        <v>ATL</v>
      </c>
      <c r="L2261" s="23" t="str">
        <f ca="1">IFERROR(IF(ISBLANK(VLOOKUP($B2261,INDIRECT(nfl_game_result),MATCH(L$1,INDIRECT(nfl_game_result_header),0),FALSE)),"",VLOOKUP($B2261,INDIRECT(nfl_game_result),MATCH(L$1,INDIRECT(nfl_game_result_header),0),FALSE)),"error")</f>
        <v/>
      </c>
      <c r="M2261" t="s">
        <v>16</v>
      </c>
      <c r="N2261">
        <v>-3</v>
      </c>
      <c r="O2261" t="s">
        <v>335</v>
      </c>
      <c r="P2261">
        <v>13</v>
      </c>
      <c r="V2261" s="23" t="s">
        <v>416</v>
      </c>
      <c r="W2261">
        <f ca="1">VALUE(LEFT(C2261, 4))</f>
        <v>2016</v>
      </c>
      <c r="X2261">
        <f ca="1">VALUE(MID(C2261,6,FIND("_",C2261,6)-6))</f>
        <v>3</v>
      </c>
      <c r="Y2261">
        <f ca="1">IF(NOT(OR(ISBLANK(D2261),ISBLANK(E2261),D2261="",E2261="")),D2261-E2261,"")</f>
        <v>-0.5</v>
      </c>
      <c r="Z2261">
        <f ca="1">IF(OR(NOT(ISNUMBER(D2261)),ISBLANK(D2261),D2261="",ISBLANK(N2261)),"",ABS(D2261-N2261))</f>
        <v>0.5</v>
      </c>
      <c r="AA2261">
        <f ca="1">IF(OR(ISBLANK(J2261),ISBLANK(O2261),J2261="",O2261=""),"",IF(J2261=O2261,1,0))</f>
        <v>0</v>
      </c>
      <c r="AB2261" t="str">
        <f ca="1">IF(OR(ISBLANK(K2261),ISBLANK(Q2261),K2261="",Q2261=""),"",IF(K2261=Q2261,1,0))</f>
        <v/>
      </c>
      <c r="AC2261" s="23" t="str">
        <f t="shared" ca="1" si="35"/>
        <v/>
      </c>
    </row>
    <row r="2262" spans="1:29" x14ac:dyDescent="0.25">
      <c r="A2262" s="23">
        <v>2261</v>
      </c>
      <c r="B2262">
        <v>1101</v>
      </c>
      <c r="C2262" t="str">
        <f ca="1">IFERROR(VLOOKUP($B2262,INDIRECT(nfl_game_result),MATCH(C$1,INDIRECT(nfl_game_result_header),0),FALSE),"error")</f>
        <v>2016_03_HOU@NWE</v>
      </c>
      <c r="D2262">
        <f ca="1">IFERROR(IF(ISBLANK(VLOOKUP($B2262,INDIRECT(nfl_game_result),MATCH(D$1,INDIRECT(nfl_game_result_header),0),FALSE)),"",VLOOKUP($B2262,INDIRECT(nfl_game_result),MATCH(D$1,INDIRECT(nfl_game_result_header),0),FALSE)),"error")</f>
        <v>2.5</v>
      </c>
      <c r="E2262">
        <f ca="1">IFERROR(IF(ISBLANK(VLOOKUP($B2262,INDIRECT(nfl_game_result),MATCH(E$1,INDIRECT(nfl_game_result_header),0),FALSE)),"",VLOOKUP($B2262,INDIRECT(nfl_game_result),MATCH(E$1,INDIRECT(nfl_game_result_header),0),FALSE)),"error")</f>
        <v>-1</v>
      </c>
      <c r="F2262" s="23" t="str">
        <f ca="1">IFERROR(IF(ISBLANK(VLOOKUP($B2262,INDIRECT(nfl_game_result),MATCH(F$1,INDIRECT(nfl_game_result_header),0),FALSE)),"",VLOOKUP($B2262,INDIRECT(nfl_game_result),MATCH(F$1,INDIRECT(nfl_game_result_header),0),FALSE)),"error")</f>
        <v/>
      </c>
      <c r="G2262" s="23" t="str">
        <f ca="1">IFERROR(IF(ISBLANK(VLOOKUP($B2262,INDIRECT(nfl_game_result),MATCH(G$1,INDIRECT(nfl_game_result_header),0),FALSE)),"",VLOOKUP($B2262,INDIRECT(nfl_game_result),MATCH(G$1,INDIRECT(nfl_game_result_header),0),FALSE)),"error")</f>
        <v/>
      </c>
      <c r="H2262">
        <f ca="1">IFERROR(IF(ISBLANK(VLOOKUP($B2262,INDIRECT(nfl_game_result),MATCH(H$1,INDIRECT(nfl_game_result_header),0),FALSE)),"",VLOOKUP($B2262,INDIRECT(nfl_game_result),MATCH(H$1,INDIRECT(nfl_game_result_header),0),FALSE)),"error")</f>
        <v>27</v>
      </c>
      <c r="I2262">
        <f ca="1">IFERROR(IF(ISBLANK(VLOOKUP($B2262,INDIRECT(nfl_game_result),MATCH(I$1,INDIRECT(nfl_game_result_header),0),FALSE)),"",VLOOKUP($B2262,INDIRECT(nfl_game_result),MATCH(I$1,INDIRECT(nfl_game_result_header),0),FALSE)),"error")</f>
        <v>0</v>
      </c>
      <c r="J2262" t="str">
        <f ca="1">IFERROR(IF(ISBLANK(VLOOKUP($B2262,INDIRECT(nfl_game_result),MATCH(J$1,INDIRECT(nfl_game_result_header),0),FALSE)),"",VLOOKUP($B2262,INDIRECT(nfl_game_result),MATCH(J$1,INDIRECT(nfl_game_result_header),0),FALSE)),"error")</f>
        <v>NWE</v>
      </c>
      <c r="K2262" t="str">
        <f ca="1">IFERROR(IF(ISBLANK(VLOOKUP($B2262,INDIRECT(nfl_game_result),MATCH(K$1,INDIRECT(nfl_game_result_header),0),FALSE)),"",VLOOKUP($B2262,INDIRECT(nfl_game_result),MATCH(K$1,INDIRECT(nfl_game_result_header),0),FALSE)),"error")</f>
        <v>NWE</v>
      </c>
      <c r="L2262" s="23" t="str">
        <f ca="1">IFERROR(IF(ISBLANK(VLOOKUP($B2262,INDIRECT(nfl_game_result),MATCH(L$1,INDIRECT(nfl_game_result_header),0),FALSE)),"",VLOOKUP($B2262,INDIRECT(nfl_game_result),MATCH(L$1,INDIRECT(nfl_game_result_header),0),FALSE)),"error")</f>
        <v/>
      </c>
      <c r="M2262" t="s">
        <v>14</v>
      </c>
      <c r="N2262">
        <v>0</v>
      </c>
      <c r="O2262" t="s">
        <v>75</v>
      </c>
      <c r="P2262">
        <v>8</v>
      </c>
      <c r="Q2262" t="s">
        <v>75</v>
      </c>
      <c r="V2262" s="23" t="s">
        <v>416</v>
      </c>
      <c r="W2262">
        <f ca="1">VALUE(LEFT(C2262, 4))</f>
        <v>2016</v>
      </c>
      <c r="X2262">
        <f ca="1">VALUE(MID(C2262,6,FIND("_",C2262,6)-6))</f>
        <v>3</v>
      </c>
      <c r="Y2262">
        <f ca="1">IF(NOT(OR(ISBLANK(D2262),ISBLANK(E2262),D2262="",E2262="")),D2262-E2262,"")</f>
        <v>3.5</v>
      </c>
      <c r="Z2262">
        <f ca="1">IF(OR(NOT(ISNUMBER(D2262)),ISBLANK(D2262),D2262="",ISBLANK(N2262)),"",ABS(D2262-N2262))</f>
        <v>2.5</v>
      </c>
      <c r="AA2262">
        <f ca="1">IF(OR(ISBLANK(J2262),ISBLANK(O2262),J2262="",O2262=""),"",IF(J2262=O2262,1,0))</f>
        <v>0</v>
      </c>
      <c r="AB2262">
        <f ca="1">IF(OR(ISBLANK(K2262),ISBLANK(Q2262),K2262="",Q2262=""),"",IF(K2262=Q2262,1,0))</f>
        <v>0</v>
      </c>
      <c r="AC2262" s="23" t="str">
        <f t="shared" ca="1" si="35"/>
        <v/>
      </c>
    </row>
    <row r="2263" spans="1:29" x14ac:dyDescent="0.25">
      <c r="A2263" s="23">
        <v>2262</v>
      </c>
      <c r="B2263">
        <v>1102</v>
      </c>
      <c r="C2263" t="str">
        <f ca="1">IFERROR(VLOOKUP($B2263,INDIRECT(nfl_game_result),MATCH(C$1,INDIRECT(nfl_game_result_header),0),FALSE),"error")</f>
        <v>2016_03_BAL@JAX</v>
      </c>
      <c r="D2263">
        <f ca="1">IFERROR(IF(ISBLANK(VLOOKUP($B2263,INDIRECT(nfl_game_result),MATCH(D$1,INDIRECT(nfl_game_result_header),0),FALSE)),"",VLOOKUP($B2263,INDIRECT(nfl_game_result),MATCH(D$1,INDIRECT(nfl_game_result_header),0),FALSE)),"error")</f>
        <v>0</v>
      </c>
      <c r="E2263">
        <f ca="1">IFERROR(IF(ISBLANK(VLOOKUP($B2263,INDIRECT(nfl_game_result),MATCH(E$1,INDIRECT(nfl_game_result_header),0),FALSE)),"",VLOOKUP($B2263,INDIRECT(nfl_game_result),MATCH(E$1,INDIRECT(nfl_game_result_header),0),FALSE)),"error")</f>
        <v>1</v>
      </c>
      <c r="F2263" s="23" t="str">
        <f ca="1">IFERROR(IF(ISBLANK(VLOOKUP($B2263,INDIRECT(nfl_game_result),MATCH(F$1,INDIRECT(nfl_game_result_header),0),FALSE)),"",VLOOKUP($B2263,INDIRECT(nfl_game_result),MATCH(F$1,INDIRECT(nfl_game_result_header),0),FALSE)),"error")</f>
        <v/>
      </c>
      <c r="G2263" s="23" t="str">
        <f ca="1">IFERROR(IF(ISBLANK(VLOOKUP($B2263,INDIRECT(nfl_game_result),MATCH(G$1,INDIRECT(nfl_game_result_header),0),FALSE)),"",VLOOKUP($B2263,INDIRECT(nfl_game_result),MATCH(G$1,INDIRECT(nfl_game_result_header),0),FALSE)),"error")</f>
        <v/>
      </c>
      <c r="H2263">
        <f ca="1">IFERROR(IF(ISBLANK(VLOOKUP($B2263,INDIRECT(nfl_game_result),MATCH(H$1,INDIRECT(nfl_game_result_header),0),FALSE)),"",VLOOKUP($B2263,INDIRECT(nfl_game_result),MATCH(H$1,INDIRECT(nfl_game_result_header),0),FALSE)),"error")</f>
        <v>17</v>
      </c>
      <c r="I2263">
        <f ca="1">IFERROR(IF(ISBLANK(VLOOKUP($B2263,INDIRECT(nfl_game_result),MATCH(I$1,INDIRECT(nfl_game_result_header),0),FALSE)),"",VLOOKUP($B2263,INDIRECT(nfl_game_result),MATCH(I$1,INDIRECT(nfl_game_result_header),0),FALSE)),"error")</f>
        <v>19</v>
      </c>
      <c r="J2263" t="str">
        <f ca="1">IFERROR(IF(ISBLANK(VLOOKUP($B2263,INDIRECT(nfl_game_result),MATCH(J$1,INDIRECT(nfl_game_result_header),0),FALSE)),"",VLOOKUP($B2263,INDIRECT(nfl_game_result),MATCH(J$1,INDIRECT(nfl_game_result_header),0),FALSE)),"error")</f>
        <v>BAL</v>
      </c>
      <c r="K2263" t="str">
        <f ca="1">IFERROR(IF(ISBLANK(VLOOKUP($B2263,INDIRECT(nfl_game_result),MATCH(K$1,INDIRECT(nfl_game_result_header),0),FALSE)),"",VLOOKUP($B2263,INDIRECT(nfl_game_result),MATCH(K$1,INDIRECT(nfl_game_result_header),0),FALSE)),"error")</f>
        <v>BAL</v>
      </c>
      <c r="L2263" s="23" t="str">
        <f ca="1">IFERROR(IF(ISBLANK(VLOOKUP($B2263,INDIRECT(nfl_game_result),MATCH(L$1,INDIRECT(nfl_game_result_header),0),FALSE)),"",VLOOKUP($B2263,INDIRECT(nfl_game_result),MATCH(L$1,INDIRECT(nfl_game_result_header),0),FALSE)),"error")</f>
        <v/>
      </c>
      <c r="M2263" t="s">
        <v>14</v>
      </c>
      <c r="N2263">
        <v>2.5</v>
      </c>
      <c r="O2263" t="s">
        <v>65</v>
      </c>
      <c r="P2263">
        <v>12</v>
      </c>
      <c r="Q2263" t="s">
        <v>65</v>
      </c>
      <c r="V2263" s="23" t="s">
        <v>416</v>
      </c>
      <c r="W2263">
        <f ca="1">VALUE(LEFT(C2263, 4))</f>
        <v>2016</v>
      </c>
      <c r="X2263">
        <f ca="1">VALUE(MID(C2263,6,FIND("_",C2263,6)-6))</f>
        <v>3</v>
      </c>
      <c r="Y2263">
        <f ca="1">IF(NOT(OR(ISBLANK(D2263),ISBLANK(E2263),D2263="",E2263="")),D2263-E2263,"")</f>
        <v>-1</v>
      </c>
      <c r="Z2263">
        <f ca="1">IF(OR(NOT(ISNUMBER(D2263)),ISBLANK(D2263),D2263="",ISBLANK(N2263)),"",ABS(D2263-N2263))</f>
        <v>2.5</v>
      </c>
      <c r="AA2263">
        <f ca="1">IF(OR(ISBLANK(J2263),ISBLANK(O2263),J2263="",O2263=""),"",IF(J2263=O2263,1,0))</f>
        <v>1</v>
      </c>
      <c r="AB2263">
        <f ca="1">IF(OR(ISBLANK(K2263),ISBLANK(Q2263),K2263="",Q2263=""),"",IF(K2263=Q2263,1,0))</f>
        <v>1</v>
      </c>
      <c r="AC2263" s="23" t="str">
        <f t="shared" ca="1" si="35"/>
        <v/>
      </c>
    </row>
    <row r="2264" spans="1:29" x14ac:dyDescent="0.25">
      <c r="A2264" s="23">
        <v>2263</v>
      </c>
      <c r="B2264">
        <v>1103</v>
      </c>
      <c r="C2264" t="str">
        <f ca="1">IFERROR(VLOOKUP($B2264,INDIRECT(nfl_game_result),MATCH(C$1,INDIRECT(nfl_game_result_header),0),FALSE),"error")</f>
        <v>2016_03_WAS@NYG</v>
      </c>
      <c r="D2264">
        <f ca="1">IFERROR(IF(ISBLANK(VLOOKUP($B2264,INDIRECT(nfl_game_result),MATCH(D$1,INDIRECT(nfl_game_result_header),0),FALSE)),"",VLOOKUP($B2264,INDIRECT(nfl_game_result),MATCH(D$1,INDIRECT(nfl_game_result_header),0),FALSE)),"error")</f>
        <v>-4.5</v>
      </c>
      <c r="E2264">
        <f ca="1">IFERROR(IF(ISBLANK(VLOOKUP($B2264,INDIRECT(nfl_game_result),MATCH(E$1,INDIRECT(nfl_game_result_header),0),FALSE)),"",VLOOKUP($B2264,INDIRECT(nfl_game_result),MATCH(E$1,INDIRECT(nfl_game_result_header),0),FALSE)),"error")</f>
        <v>-3.5</v>
      </c>
      <c r="F2264" s="23" t="str">
        <f ca="1">IFERROR(IF(ISBLANK(VLOOKUP($B2264,INDIRECT(nfl_game_result),MATCH(F$1,INDIRECT(nfl_game_result_header),0),FALSE)),"",VLOOKUP($B2264,INDIRECT(nfl_game_result),MATCH(F$1,INDIRECT(nfl_game_result_header),0),FALSE)),"error")</f>
        <v/>
      </c>
      <c r="G2264" s="23" t="str">
        <f ca="1">IFERROR(IF(ISBLANK(VLOOKUP($B2264,INDIRECT(nfl_game_result),MATCH(G$1,INDIRECT(nfl_game_result_header),0),FALSE)),"",VLOOKUP($B2264,INDIRECT(nfl_game_result),MATCH(G$1,INDIRECT(nfl_game_result_header),0),FALSE)),"error")</f>
        <v/>
      </c>
      <c r="H2264">
        <f ca="1">IFERROR(IF(ISBLANK(VLOOKUP($B2264,INDIRECT(nfl_game_result),MATCH(H$1,INDIRECT(nfl_game_result_header),0),FALSE)),"",VLOOKUP($B2264,INDIRECT(nfl_game_result),MATCH(H$1,INDIRECT(nfl_game_result_header),0),FALSE)),"error")</f>
        <v>27</v>
      </c>
      <c r="I2264">
        <f ca="1">IFERROR(IF(ISBLANK(VLOOKUP($B2264,INDIRECT(nfl_game_result),MATCH(I$1,INDIRECT(nfl_game_result_header),0),FALSE)),"",VLOOKUP($B2264,INDIRECT(nfl_game_result),MATCH(I$1,INDIRECT(nfl_game_result_header),0),FALSE)),"error")</f>
        <v>29</v>
      </c>
      <c r="J2264" t="str">
        <f ca="1">IFERROR(IF(ISBLANK(VLOOKUP($B2264,INDIRECT(nfl_game_result),MATCH(J$1,INDIRECT(nfl_game_result_header),0),FALSE)),"",VLOOKUP($B2264,INDIRECT(nfl_game_result),MATCH(J$1,INDIRECT(nfl_game_result_header),0),FALSE)),"error")</f>
        <v>WAS</v>
      </c>
      <c r="K2264" t="str">
        <f ca="1">IFERROR(IF(ISBLANK(VLOOKUP($B2264,INDIRECT(nfl_game_result),MATCH(K$1,INDIRECT(nfl_game_result_header),0),FALSE)),"",VLOOKUP($B2264,INDIRECT(nfl_game_result),MATCH(K$1,INDIRECT(nfl_game_result_header),0),FALSE)),"error")</f>
        <v>WAS</v>
      </c>
      <c r="L2264" s="23" t="str">
        <f ca="1">IFERROR(IF(ISBLANK(VLOOKUP($B2264,INDIRECT(nfl_game_result),MATCH(L$1,INDIRECT(nfl_game_result_header),0),FALSE)),"",VLOOKUP($B2264,INDIRECT(nfl_game_result),MATCH(L$1,INDIRECT(nfl_game_result_header),0),FALSE)),"error")</f>
        <v/>
      </c>
      <c r="M2264" t="s">
        <v>14</v>
      </c>
      <c r="N2264">
        <v>-6</v>
      </c>
      <c r="O2264" t="s">
        <v>94</v>
      </c>
      <c r="P2264">
        <v>16</v>
      </c>
      <c r="Q2264" t="s">
        <v>94</v>
      </c>
      <c r="V2264" s="23" t="s">
        <v>416</v>
      </c>
      <c r="W2264">
        <f ca="1">VALUE(LEFT(C2264, 4))</f>
        <v>2016</v>
      </c>
      <c r="X2264">
        <f ca="1">VALUE(MID(C2264,6,FIND("_",C2264,6)-6))</f>
        <v>3</v>
      </c>
      <c r="Y2264">
        <f ca="1">IF(NOT(OR(ISBLANK(D2264),ISBLANK(E2264),D2264="",E2264="")),D2264-E2264,"")</f>
        <v>-1</v>
      </c>
      <c r="Z2264">
        <f ca="1">IF(OR(NOT(ISNUMBER(D2264)),ISBLANK(D2264),D2264="",ISBLANK(N2264)),"",ABS(D2264-N2264))</f>
        <v>1.5</v>
      </c>
      <c r="AA2264">
        <f ca="1">IF(OR(ISBLANK(J2264),ISBLANK(O2264),J2264="",O2264=""),"",IF(J2264=O2264,1,0))</f>
        <v>1</v>
      </c>
      <c r="AB2264">
        <f ca="1">IF(OR(ISBLANK(K2264),ISBLANK(Q2264),K2264="",Q2264=""),"",IF(K2264=Q2264,1,0))</f>
        <v>1</v>
      </c>
      <c r="AC2264" s="23" t="str">
        <f t="shared" ca="1" si="35"/>
        <v/>
      </c>
    </row>
    <row r="2265" spans="1:29" x14ac:dyDescent="0.25">
      <c r="A2265" s="23">
        <v>2264</v>
      </c>
      <c r="B2265">
        <v>1104</v>
      </c>
      <c r="C2265" t="str">
        <f ca="1">IFERROR(VLOOKUP($B2265,INDIRECT(nfl_game_result),MATCH(C$1,INDIRECT(nfl_game_result_header),0),FALSE),"error")</f>
        <v>2016_03_DET@GBY</v>
      </c>
      <c r="D2265">
        <f ca="1">IFERROR(IF(ISBLANK(VLOOKUP($B2265,INDIRECT(nfl_game_result),MATCH(D$1,INDIRECT(nfl_game_result_header),0),FALSE)),"",VLOOKUP($B2265,INDIRECT(nfl_game_result),MATCH(D$1,INDIRECT(nfl_game_result_header),0),FALSE)),"error")</f>
        <v>-8</v>
      </c>
      <c r="E2265">
        <f ca="1">IFERROR(IF(ISBLANK(VLOOKUP($B2265,INDIRECT(nfl_game_result),MATCH(E$1,INDIRECT(nfl_game_result_header),0),FALSE)),"",VLOOKUP($B2265,INDIRECT(nfl_game_result),MATCH(E$1,INDIRECT(nfl_game_result_header),0),FALSE)),"error")</f>
        <v>-7</v>
      </c>
      <c r="F2265" s="23" t="str">
        <f ca="1">IFERROR(IF(ISBLANK(VLOOKUP($B2265,INDIRECT(nfl_game_result),MATCH(F$1,INDIRECT(nfl_game_result_header),0),FALSE)),"",VLOOKUP($B2265,INDIRECT(nfl_game_result),MATCH(F$1,INDIRECT(nfl_game_result_header),0),FALSE)),"error")</f>
        <v/>
      </c>
      <c r="G2265" s="23" t="str">
        <f ca="1">IFERROR(IF(ISBLANK(VLOOKUP($B2265,INDIRECT(nfl_game_result),MATCH(G$1,INDIRECT(nfl_game_result_header),0),FALSE)),"",VLOOKUP($B2265,INDIRECT(nfl_game_result),MATCH(G$1,INDIRECT(nfl_game_result_header),0),FALSE)),"error")</f>
        <v/>
      </c>
      <c r="H2265">
        <f ca="1">IFERROR(IF(ISBLANK(VLOOKUP($B2265,INDIRECT(nfl_game_result),MATCH(H$1,INDIRECT(nfl_game_result_header),0),FALSE)),"",VLOOKUP($B2265,INDIRECT(nfl_game_result),MATCH(H$1,INDIRECT(nfl_game_result_header),0),FALSE)),"error")</f>
        <v>34</v>
      </c>
      <c r="I2265">
        <f ca="1">IFERROR(IF(ISBLANK(VLOOKUP($B2265,INDIRECT(nfl_game_result),MATCH(I$1,INDIRECT(nfl_game_result_header),0),FALSE)),"",VLOOKUP($B2265,INDIRECT(nfl_game_result),MATCH(I$1,INDIRECT(nfl_game_result_header),0),FALSE)),"error")</f>
        <v>27</v>
      </c>
      <c r="J2265" t="str">
        <f ca="1">IFERROR(IF(ISBLANK(VLOOKUP($B2265,INDIRECT(nfl_game_result),MATCH(J$1,INDIRECT(nfl_game_result_header),0),FALSE)),"",VLOOKUP($B2265,INDIRECT(nfl_game_result),MATCH(J$1,INDIRECT(nfl_game_result_header),0),FALSE)),"error")</f>
        <v>na</v>
      </c>
      <c r="K2265" t="str">
        <f ca="1">IFERROR(IF(ISBLANK(VLOOKUP($B2265,INDIRECT(nfl_game_result),MATCH(K$1,INDIRECT(nfl_game_result_header),0),FALSE)),"",VLOOKUP($B2265,INDIRECT(nfl_game_result),MATCH(K$1,INDIRECT(nfl_game_result_header),0),FALSE)),"error")</f>
        <v>GBY</v>
      </c>
      <c r="L2265" s="23" t="str">
        <f ca="1">IFERROR(IF(ISBLANK(VLOOKUP($B2265,INDIRECT(nfl_game_result),MATCH(L$1,INDIRECT(nfl_game_result_header),0),FALSE)),"",VLOOKUP($B2265,INDIRECT(nfl_game_result),MATCH(L$1,INDIRECT(nfl_game_result_header),0),FALSE)),"error")</f>
        <v/>
      </c>
      <c r="M2265" t="s">
        <v>14</v>
      </c>
      <c r="N2265">
        <v>-7</v>
      </c>
      <c r="O2265" t="s">
        <v>330</v>
      </c>
      <c r="P2265">
        <v>4</v>
      </c>
      <c r="Q2265" t="s">
        <v>330</v>
      </c>
      <c r="V2265" s="23" t="s">
        <v>416</v>
      </c>
      <c r="W2265">
        <f ca="1">VALUE(LEFT(C2265, 4))</f>
        <v>2016</v>
      </c>
      <c r="X2265">
        <f ca="1">VALUE(MID(C2265,6,FIND("_",C2265,6)-6))</f>
        <v>3</v>
      </c>
      <c r="Y2265">
        <f ca="1">IF(NOT(OR(ISBLANK(D2265),ISBLANK(E2265),D2265="",E2265="")),D2265-E2265,"")</f>
        <v>-1</v>
      </c>
      <c r="Z2265">
        <f ca="1">IF(OR(NOT(ISNUMBER(D2265)),ISBLANK(D2265),D2265="",ISBLANK(N2265)),"",ABS(D2265-N2265))</f>
        <v>1</v>
      </c>
      <c r="AA2265">
        <f ca="1">IF(OR(ISBLANK(J2265),ISBLANK(O2265),J2265="",O2265=""),"",IF(J2265=O2265,1,0))</f>
        <v>0</v>
      </c>
      <c r="AB2265">
        <f ca="1">IF(OR(ISBLANK(K2265),ISBLANK(Q2265),K2265="",Q2265=""),"",IF(K2265=Q2265,1,0))</f>
        <v>1</v>
      </c>
      <c r="AC2265" s="23" t="str">
        <f t="shared" ca="1" si="35"/>
        <v/>
      </c>
    </row>
    <row r="2266" spans="1:29" x14ac:dyDescent="0.25">
      <c r="A2266" s="23">
        <v>2265</v>
      </c>
      <c r="B2266">
        <v>1105</v>
      </c>
      <c r="C2266" t="str">
        <f ca="1">IFERROR(VLOOKUP($B2266,INDIRECT(nfl_game_result),MATCH(C$1,INDIRECT(nfl_game_result_header),0),FALSE),"error")</f>
        <v>2016_03_CLE@MIA</v>
      </c>
      <c r="D2266">
        <f ca="1">IFERROR(IF(ISBLANK(VLOOKUP($B2266,INDIRECT(nfl_game_result),MATCH(D$1,INDIRECT(nfl_game_result_header),0),FALSE)),"",VLOOKUP($B2266,INDIRECT(nfl_game_result),MATCH(D$1,INDIRECT(nfl_game_result_header),0),FALSE)),"error")</f>
        <v>-7</v>
      </c>
      <c r="E2266">
        <f ca="1">IFERROR(IF(ISBLANK(VLOOKUP($B2266,INDIRECT(nfl_game_result),MATCH(E$1,INDIRECT(nfl_game_result_header),0),FALSE)),"",VLOOKUP($B2266,INDIRECT(nfl_game_result),MATCH(E$1,INDIRECT(nfl_game_result_header),0),FALSE)),"error")</f>
        <v>-9.5</v>
      </c>
      <c r="F2266" s="23" t="str">
        <f ca="1">IFERROR(IF(ISBLANK(VLOOKUP($B2266,INDIRECT(nfl_game_result),MATCH(F$1,INDIRECT(nfl_game_result_header),0),FALSE)),"",VLOOKUP($B2266,INDIRECT(nfl_game_result),MATCH(F$1,INDIRECT(nfl_game_result_header),0),FALSE)),"error")</f>
        <v/>
      </c>
      <c r="G2266" s="23" t="str">
        <f ca="1">IFERROR(IF(ISBLANK(VLOOKUP($B2266,INDIRECT(nfl_game_result),MATCH(G$1,INDIRECT(nfl_game_result_header),0),FALSE)),"",VLOOKUP($B2266,INDIRECT(nfl_game_result),MATCH(G$1,INDIRECT(nfl_game_result_header),0),FALSE)),"error")</f>
        <v/>
      </c>
      <c r="H2266">
        <f ca="1">IFERROR(IF(ISBLANK(VLOOKUP($B2266,INDIRECT(nfl_game_result),MATCH(H$1,INDIRECT(nfl_game_result_header),0),FALSE)),"",VLOOKUP($B2266,INDIRECT(nfl_game_result),MATCH(H$1,INDIRECT(nfl_game_result_header),0),FALSE)),"error")</f>
        <v>30</v>
      </c>
      <c r="I2266">
        <f ca="1">IFERROR(IF(ISBLANK(VLOOKUP($B2266,INDIRECT(nfl_game_result),MATCH(I$1,INDIRECT(nfl_game_result_header),0),FALSE)),"",VLOOKUP($B2266,INDIRECT(nfl_game_result),MATCH(I$1,INDIRECT(nfl_game_result_header),0),FALSE)),"error")</f>
        <v>24</v>
      </c>
      <c r="J2266" t="str">
        <f ca="1">IFERROR(IF(ISBLANK(VLOOKUP($B2266,INDIRECT(nfl_game_result),MATCH(J$1,INDIRECT(nfl_game_result_header),0),FALSE)),"",VLOOKUP($B2266,INDIRECT(nfl_game_result),MATCH(J$1,INDIRECT(nfl_game_result_header),0),FALSE)),"error")</f>
        <v>CLE</v>
      </c>
      <c r="K2266" t="str">
        <f ca="1">IFERROR(IF(ISBLANK(VLOOKUP($B2266,INDIRECT(nfl_game_result),MATCH(K$1,INDIRECT(nfl_game_result_header),0),FALSE)),"",VLOOKUP($B2266,INDIRECT(nfl_game_result),MATCH(K$1,INDIRECT(nfl_game_result_header),0),FALSE)),"error")</f>
        <v>MIA</v>
      </c>
      <c r="L2266" s="23" t="str">
        <f ca="1">IFERROR(IF(ISBLANK(VLOOKUP($B2266,INDIRECT(nfl_game_result),MATCH(L$1,INDIRECT(nfl_game_result_header),0),FALSE)),"",VLOOKUP($B2266,INDIRECT(nfl_game_result),MATCH(L$1,INDIRECT(nfl_game_result_header),0),FALSE)),"error")</f>
        <v/>
      </c>
      <c r="M2266" t="s">
        <v>14</v>
      </c>
      <c r="N2266">
        <v>-7</v>
      </c>
      <c r="O2266" t="s">
        <v>79</v>
      </c>
      <c r="P2266">
        <v>5</v>
      </c>
      <c r="Q2266" t="s">
        <v>79</v>
      </c>
      <c r="V2266" s="23" t="s">
        <v>416</v>
      </c>
      <c r="W2266">
        <f ca="1">VALUE(LEFT(C2266, 4))</f>
        <v>2016</v>
      </c>
      <c r="X2266">
        <f ca="1">VALUE(MID(C2266,6,FIND("_",C2266,6)-6))</f>
        <v>3</v>
      </c>
      <c r="Y2266">
        <f ca="1">IF(NOT(OR(ISBLANK(D2266),ISBLANK(E2266),D2266="",E2266="")),D2266-E2266,"")</f>
        <v>2.5</v>
      </c>
      <c r="Z2266">
        <f ca="1">IF(OR(NOT(ISNUMBER(D2266)),ISBLANK(D2266),D2266="",ISBLANK(N2266)),"",ABS(D2266-N2266))</f>
        <v>0</v>
      </c>
      <c r="AA2266">
        <f ca="1">IF(OR(ISBLANK(J2266),ISBLANK(O2266),J2266="",O2266=""),"",IF(J2266=O2266,1,0))</f>
        <v>0</v>
      </c>
      <c r="AB2266">
        <f ca="1">IF(OR(ISBLANK(K2266),ISBLANK(Q2266),K2266="",Q2266=""),"",IF(K2266=Q2266,1,0))</f>
        <v>1</v>
      </c>
      <c r="AC2266" s="23" t="str">
        <f t="shared" ca="1" si="35"/>
        <v/>
      </c>
    </row>
    <row r="2267" spans="1:29" x14ac:dyDescent="0.25">
      <c r="A2267" s="23">
        <v>2266</v>
      </c>
      <c r="B2267">
        <v>1106</v>
      </c>
      <c r="C2267" t="str">
        <f ca="1">IFERROR(VLOOKUP($B2267,INDIRECT(nfl_game_result),MATCH(C$1,INDIRECT(nfl_game_result_header),0),FALSE),"error")</f>
        <v>2016_03_MIN@CAR</v>
      </c>
      <c r="D2267">
        <f ca="1">IFERROR(IF(ISBLANK(VLOOKUP($B2267,INDIRECT(nfl_game_result),MATCH(D$1,INDIRECT(nfl_game_result_header),0),FALSE)),"",VLOOKUP($B2267,INDIRECT(nfl_game_result),MATCH(D$1,INDIRECT(nfl_game_result_header),0),FALSE)),"error")</f>
        <v>-6.5</v>
      </c>
      <c r="E2267">
        <f ca="1">IFERROR(IF(ISBLANK(VLOOKUP($B2267,INDIRECT(nfl_game_result),MATCH(E$1,INDIRECT(nfl_game_result_header),0),FALSE)),"",VLOOKUP($B2267,INDIRECT(nfl_game_result),MATCH(E$1,INDIRECT(nfl_game_result_header),0),FALSE)),"error")</f>
        <v>-7</v>
      </c>
      <c r="F2267" s="23" t="str">
        <f ca="1">IFERROR(IF(ISBLANK(VLOOKUP($B2267,INDIRECT(nfl_game_result),MATCH(F$1,INDIRECT(nfl_game_result_header),0),FALSE)),"",VLOOKUP($B2267,INDIRECT(nfl_game_result),MATCH(F$1,INDIRECT(nfl_game_result_header),0),FALSE)),"error")</f>
        <v/>
      </c>
      <c r="G2267" s="23" t="str">
        <f ca="1">IFERROR(IF(ISBLANK(VLOOKUP($B2267,INDIRECT(nfl_game_result),MATCH(G$1,INDIRECT(nfl_game_result_header),0),FALSE)),"",VLOOKUP($B2267,INDIRECT(nfl_game_result),MATCH(G$1,INDIRECT(nfl_game_result_header),0),FALSE)),"error")</f>
        <v/>
      </c>
      <c r="H2267">
        <f ca="1">IFERROR(IF(ISBLANK(VLOOKUP($B2267,INDIRECT(nfl_game_result),MATCH(H$1,INDIRECT(nfl_game_result_header),0),FALSE)),"",VLOOKUP($B2267,INDIRECT(nfl_game_result),MATCH(H$1,INDIRECT(nfl_game_result_header),0),FALSE)),"error")</f>
        <v>10</v>
      </c>
      <c r="I2267">
        <f ca="1">IFERROR(IF(ISBLANK(VLOOKUP($B2267,INDIRECT(nfl_game_result),MATCH(I$1,INDIRECT(nfl_game_result_header),0),FALSE)),"",VLOOKUP($B2267,INDIRECT(nfl_game_result),MATCH(I$1,INDIRECT(nfl_game_result_header),0),FALSE)),"error")</f>
        <v>22</v>
      </c>
      <c r="J2267" t="str">
        <f ca="1">IFERROR(IF(ISBLANK(VLOOKUP($B2267,INDIRECT(nfl_game_result),MATCH(J$1,INDIRECT(nfl_game_result_header),0),FALSE)),"",VLOOKUP($B2267,INDIRECT(nfl_game_result),MATCH(J$1,INDIRECT(nfl_game_result_header),0),FALSE)),"error")</f>
        <v>MIN</v>
      </c>
      <c r="K2267" t="str">
        <f ca="1">IFERROR(IF(ISBLANK(VLOOKUP($B2267,INDIRECT(nfl_game_result),MATCH(K$1,INDIRECT(nfl_game_result_header),0),FALSE)),"",VLOOKUP($B2267,INDIRECT(nfl_game_result),MATCH(K$1,INDIRECT(nfl_game_result_header),0),FALSE)),"error")</f>
        <v>MIN</v>
      </c>
      <c r="L2267" s="23" t="str">
        <f ca="1">IFERROR(IF(ISBLANK(VLOOKUP($B2267,INDIRECT(nfl_game_result),MATCH(L$1,INDIRECT(nfl_game_result_header),0),FALSE)),"",VLOOKUP($B2267,INDIRECT(nfl_game_result),MATCH(L$1,INDIRECT(nfl_game_result_header),0),FALSE)),"error")</f>
        <v/>
      </c>
      <c r="M2267" t="s">
        <v>14</v>
      </c>
      <c r="N2267">
        <v>-3</v>
      </c>
      <c r="O2267" t="s">
        <v>67</v>
      </c>
      <c r="P2267">
        <v>9</v>
      </c>
      <c r="Q2267" t="s">
        <v>67</v>
      </c>
      <c r="V2267" s="23" t="s">
        <v>416</v>
      </c>
      <c r="W2267">
        <f ca="1">VALUE(LEFT(C2267, 4))</f>
        <v>2016</v>
      </c>
      <c r="X2267">
        <f ca="1">VALUE(MID(C2267,6,FIND("_",C2267,6)-6))</f>
        <v>3</v>
      </c>
      <c r="Y2267">
        <f ca="1">IF(NOT(OR(ISBLANK(D2267),ISBLANK(E2267),D2267="",E2267="")),D2267-E2267,"")</f>
        <v>0.5</v>
      </c>
      <c r="Z2267">
        <f ca="1">IF(OR(NOT(ISNUMBER(D2267)),ISBLANK(D2267),D2267="",ISBLANK(N2267)),"",ABS(D2267-N2267))</f>
        <v>3.5</v>
      </c>
      <c r="AA2267">
        <f ca="1">IF(OR(ISBLANK(J2267),ISBLANK(O2267),J2267="",O2267=""),"",IF(J2267=O2267,1,0))</f>
        <v>0</v>
      </c>
      <c r="AB2267">
        <f ca="1">IF(OR(ISBLANK(K2267),ISBLANK(Q2267),K2267="",Q2267=""),"",IF(K2267=Q2267,1,0))</f>
        <v>0</v>
      </c>
      <c r="AC2267" s="23" t="str">
        <f t="shared" ca="1" si="35"/>
        <v/>
      </c>
    </row>
    <row r="2268" spans="1:29" x14ac:dyDescent="0.25">
      <c r="A2268" s="23">
        <v>2267</v>
      </c>
      <c r="B2268">
        <v>1107</v>
      </c>
      <c r="C2268" t="str">
        <f ca="1">IFERROR(VLOOKUP($B2268,INDIRECT(nfl_game_result),MATCH(C$1,INDIRECT(nfl_game_result_header),0),FALSE),"error")</f>
        <v>2016_03_DEN@CIN</v>
      </c>
      <c r="D2268">
        <f ca="1">IFERROR(IF(ISBLANK(VLOOKUP($B2268,INDIRECT(nfl_game_result),MATCH(D$1,INDIRECT(nfl_game_result_header),0),FALSE)),"",VLOOKUP($B2268,INDIRECT(nfl_game_result),MATCH(D$1,INDIRECT(nfl_game_result_header),0),FALSE)),"error")</f>
        <v>-3.5</v>
      </c>
      <c r="E2268">
        <f ca="1">IFERROR(IF(ISBLANK(VLOOKUP($B2268,INDIRECT(nfl_game_result),MATCH(E$1,INDIRECT(nfl_game_result_header),0),FALSE)),"",VLOOKUP($B2268,INDIRECT(nfl_game_result),MATCH(E$1,INDIRECT(nfl_game_result_header),0),FALSE)),"error")</f>
        <v>-3.5</v>
      </c>
      <c r="F2268" s="23" t="str">
        <f ca="1">IFERROR(IF(ISBLANK(VLOOKUP($B2268,INDIRECT(nfl_game_result),MATCH(F$1,INDIRECT(nfl_game_result_header),0),FALSE)),"",VLOOKUP($B2268,INDIRECT(nfl_game_result),MATCH(F$1,INDIRECT(nfl_game_result_header),0),FALSE)),"error")</f>
        <v/>
      </c>
      <c r="G2268" s="23" t="str">
        <f ca="1">IFERROR(IF(ISBLANK(VLOOKUP($B2268,INDIRECT(nfl_game_result),MATCH(G$1,INDIRECT(nfl_game_result_header),0),FALSE)),"",VLOOKUP($B2268,INDIRECT(nfl_game_result),MATCH(G$1,INDIRECT(nfl_game_result_header),0),FALSE)),"error")</f>
        <v/>
      </c>
      <c r="H2268">
        <f ca="1">IFERROR(IF(ISBLANK(VLOOKUP($B2268,INDIRECT(nfl_game_result),MATCH(H$1,INDIRECT(nfl_game_result_header),0),FALSE)),"",VLOOKUP($B2268,INDIRECT(nfl_game_result),MATCH(H$1,INDIRECT(nfl_game_result_header),0),FALSE)),"error")</f>
        <v>17</v>
      </c>
      <c r="I2268">
        <f ca="1">IFERROR(IF(ISBLANK(VLOOKUP($B2268,INDIRECT(nfl_game_result),MATCH(I$1,INDIRECT(nfl_game_result_header),0),FALSE)),"",VLOOKUP($B2268,INDIRECT(nfl_game_result),MATCH(I$1,INDIRECT(nfl_game_result_header),0),FALSE)),"error")</f>
        <v>29</v>
      </c>
      <c r="J2268" t="str">
        <f ca="1">IFERROR(IF(ISBLANK(VLOOKUP($B2268,INDIRECT(nfl_game_result),MATCH(J$1,INDIRECT(nfl_game_result_header),0),FALSE)),"",VLOOKUP($B2268,INDIRECT(nfl_game_result),MATCH(J$1,INDIRECT(nfl_game_result_header),0),FALSE)),"error")</f>
        <v>DEN</v>
      </c>
      <c r="K2268" t="str">
        <f ca="1">IFERROR(IF(ISBLANK(VLOOKUP($B2268,INDIRECT(nfl_game_result),MATCH(K$1,INDIRECT(nfl_game_result_header),0),FALSE)),"",VLOOKUP($B2268,INDIRECT(nfl_game_result),MATCH(K$1,INDIRECT(nfl_game_result_header),0),FALSE)),"error")</f>
        <v>DEN</v>
      </c>
      <c r="L2268" s="23" t="str">
        <f ca="1">IFERROR(IF(ISBLANK(VLOOKUP($B2268,INDIRECT(nfl_game_result),MATCH(L$1,INDIRECT(nfl_game_result_header),0),FALSE)),"",VLOOKUP($B2268,INDIRECT(nfl_game_result),MATCH(L$1,INDIRECT(nfl_game_result_header),0),FALSE)),"error")</f>
        <v/>
      </c>
      <c r="M2268" t="s">
        <v>14</v>
      </c>
      <c r="N2268">
        <v>0</v>
      </c>
      <c r="O2268" t="s">
        <v>69</v>
      </c>
      <c r="P2268">
        <v>14</v>
      </c>
      <c r="Q2268" t="s">
        <v>69</v>
      </c>
      <c r="V2268" s="23" t="s">
        <v>416</v>
      </c>
      <c r="W2268">
        <f ca="1">VALUE(LEFT(C2268, 4))</f>
        <v>2016</v>
      </c>
      <c r="X2268">
        <f ca="1">VALUE(MID(C2268,6,FIND("_",C2268,6)-6))</f>
        <v>3</v>
      </c>
      <c r="Y2268">
        <f ca="1">IF(NOT(OR(ISBLANK(D2268),ISBLANK(E2268),D2268="",E2268="")),D2268-E2268,"")</f>
        <v>0</v>
      </c>
      <c r="Z2268">
        <f ca="1">IF(OR(NOT(ISNUMBER(D2268)),ISBLANK(D2268),D2268="",ISBLANK(N2268)),"",ABS(D2268-N2268))</f>
        <v>3.5</v>
      </c>
      <c r="AA2268">
        <f ca="1">IF(OR(ISBLANK(J2268),ISBLANK(O2268),J2268="",O2268=""),"",IF(J2268=O2268,1,0))</f>
        <v>0</v>
      </c>
      <c r="AB2268">
        <f ca="1">IF(OR(ISBLANK(K2268),ISBLANK(Q2268),K2268="",Q2268=""),"",IF(K2268=Q2268,1,0))</f>
        <v>0</v>
      </c>
      <c r="AC2268" s="23" t="str">
        <f t="shared" ca="1" si="35"/>
        <v/>
      </c>
    </row>
    <row r="2269" spans="1:29" x14ac:dyDescent="0.25">
      <c r="A2269" s="23">
        <v>2268</v>
      </c>
      <c r="B2269">
        <v>1108</v>
      </c>
      <c r="C2269" t="str">
        <f ca="1">IFERROR(VLOOKUP($B2269,INDIRECT(nfl_game_result),MATCH(C$1,INDIRECT(nfl_game_result_header),0),FALSE),"error")</f>
        <v>2016_03_ARI@BUF</v>
      </c>
      <c r="D2269">
        <f ca="1">IFERROR(IF(ISBLANK(VLOOKUP($B2269,INDIRECT(nfl_game_result),MATCH(D$1,INDIRECT(nfl_game_result_header),0),FALSE)),"",VLOOKUP($B2269,INDIRECT(nfl_game_result),MATCH(D$1,INDIRECT(nfl_game_result_header),0),FALSE)),"error")</f>
        <v>6.5</v>
      </c>
      <c r="E2269">
        <f ca="1">IFERROR(IF(ISBLANK(VLOOKUP($B2269,INDIRECT(nfl_game_result),MATCH(E$1,INDIRECT(nfl_game_result_header),0),FALSE)),"",VLOOKUP($B2269,INDIRECT(nfl_game_result),MATCH(E$1,INDIRECT(nfl_game_result_header),0),FALSE)),"error")</f>
        <v>4</v>
      </c>
      <c r="F2269" s="23" t="str">
        <f ca="1">IFERROR(IF(ISBLANK(VLOOKUP($B2269,INDIRECT(nfl_game_result),MATCH(F$1,INDIRECT(nfl_game_result_header),0),FALSE)),"",VLOOKUP($B2269,INDIRECT(nfl_game_result),MATCH(F$1,INDIRECT(nfl_game_result_header),0),FALSE)),"error")</f>
        <v/>
      </c>
      <c r="G2269" s="23" t="str">
        <f ca="1">IFERROR(IF(ISBLANK(VLOOKUP($B2269,INDIRECT(nfl_game_result),MATCH(G$1,INDIRECT(nfl_game_result_header),0),FALSE)),"",VLOOKUP($B2269,INDIRECT(nfl_game_result),MATCH(G$1,INDIRECT(nfl_game_result_header),0),FALSE)),"error")</f>
        <v/>
      </c>
      <c r="H2269">
        <f ca="1">IFERROR(IF(ISBLANK(VLOOKUP($B2269,INDIRECT(nfl_game_result),MATCH(H$1,INDIRECT(nfl_game_result_header),0),FALSE)),"",VLOOKUP($B2269,INDIRECT(nfl_game_result),MATCH(H$1,INDIRECT(nfl_game_result_header),0),FALSE)),"error")</f>
        <v>33</v>
      </c>
      <c r="I2269">
        <f ca="1">IFERROR(IF(ISBLANK(VLOOKUP($B2269,INDIRECT(nfl_game_result),MATCH(I$1,INDIRECT(nfl_game_result_header),0),FALSE)),"",VLOOKUP($B2269,INDIRECT(nfl_game_result),MATCH(I$1,INDIRECT(nfl_game_result_header),0),FALSE)),"error")</f>
        <v>18</v>
      </c>
      <c r="J2269" t="str">
        <f ca="1">IFERROR(IF(ISBLANK(VLOOKUP($B2269,INDIRECT(nfl_game_result),MATCH(J$1,INDIRECT(nfl_game_result_header),0),FALSE)),"",VLOOKUP($B2269,INDIRECT(nfl_game_result),MATCH(J$1,INDIRECT(nfl_game_result_header),0),FALSE)),"error")</f>
        <v>BUF</v>
      </c>
      <c r="K2269" t="str">
        <f ca="1">IFERROR(IF(ISBLANK(VLOOKUP($B2269,INDIRECT(nfl_game_result),MATCH(K$1,INDIRECT(nfl_game_result_header),0),FALSE)),"",VLOOKUP($B2269,INDIRECT(nfl_game_result),MATCH(K$1,INDIRECT(nfl_game_result_header),0),FALSE)),"error")</f>
        <v>BUF</v>
      </c>
      <c r="L2269" s="23" t="str">
        <f ca="1">IFERROR(IF(ISBLANK(VLOOKUP($B2269,INDIRECT(nfl_game_result),MATCH(L$1,INDIRECT(nfl_game_result_header),0),FALSE)),"",VLOOKUP($B2269,INDIRECT(nfl_game_result),MATCH(L$1,INDIRECT(nfl_game_result_header),0),FALSE)),"error")</f>
        <v/>
      </c>
      <c r="M2269" t="s">
        <v>14</v>
      </c>
      <c r="N2269">
        <v>4</v>
      </c>
      <c r="O2269" t="s">
        <v>64</v>
      </c>
      <c r="P2269">
        <v>1</v>
      </c>
      <c r="Q2269" t="s">
        <v>64</v>
      </c>
      <c r="V2269" s="23" t="s">
        <v>416</v>
      </c>
      <c r="W2269">
        <f ca="1">VALUE(LEFT(C2269, 4))</f>
        <v>2016</v>
      </c>
      <c r="X2269">
        <f ca="1">VALUE(MID(C2269,6,FIND("_",C2269,6)-6))</f>
        <v>3</v>
      </c>
      <c r="Y2269">
        <f ca="1">IF(NOT(OR(ISBLANK(D2269),ISBLANK(E2269),D2269="",E2269="")),D2269-E2269,"")</f>
        <v>2.5</v>
      </c>
      <c r="Z2269">
        <f ca="1">IF(OR(NOT(ISNUMBER(D2269)),ISBLANK(D2269),D2269="",ISBLANK(N2269)),"",ABS(D2269-N2269))</f>
        <v>2.5</v>
      </c>
      <c r="AA2269">
        <f ca="1">IF(OR(ISBLANK(J2269),ISBLANK(O2269),J2269="",O2269=""),"",IF(J2269=O2269,1,0))</f>
        <v>0</v>
      </c>
      <c r="AB2269">
        <f ca="1">IF(OR(ISBLANK(K2269),ISBLANK(Q2269),K2269="",Q2269=""),"",IF(K2269=Q2269,1,0))</f>
        <v>0</v>
      </c>
      <c r="AC2269" s="23" t="str">
        <f t="shared" ca="1" si="35"/>
        <v/>
      </c>
    </row>
    <row r="2270" spans="1:29" x14ac:dyDescent="0.25">
      <c r="A2270" s="23">
        <v>2269</v>
      </c>
      <c r="B2270">
        <v>1109</v>
      </c>
      <c r="C2270" t="str">
        <f ca="1">IFERROR(VLOOKUP($B2270,INDIRECT(nfl_game_result),MATCH(C$1,INDIRECT(nfl_game_result_header),0),FALSE),"error")</f>
        <v>2016_03_OAK@TEN</v>
      </c>
      <c r="D2270">
        <f ca="1">IFERROR(IF(ISBLANK(VLOOKUP($B2270,INDIRECT(nfl_game_result),MATCH(D$1,INDIRECT(nfl_game_result_header),0),FALSE)),"",VLOOKUP($B2270,INDIRECT(nfl_game_result),MATCH(D$1,INDIRECT(nfl_game_result_header),0),FALSE)),"error")</f>
        <v>0</v>
      </c>
      <c r="E2270">
        <f ca="1">IFERROR(IF(ISBLANK(VLOOKUP($B2270,INDIRECT(nfl_game_result),MATCH(E$1,INDIRECT(nfl_game_result_header),0),FALSE)),"",VLOOKUP($B2270,INDIRECT(nfl_game_result),MATCH(E$1,INDIRECT(nfl_game_result_header),0),FALSE)),"error")</f>
        <v>1</v>
      </c>
      <c r="F2270" s="23" t="str">
        <f ca="1">IFERROR(IF(ISBLANK(VLOOKUP($B2270,INDIRECT(nfl_game_result),MATCH(F$1,INDIRECT(nfl_game_result_header),0),FALSE)),"",VLOOKUP($B2270,INDIRECT(nfl_game_result),MATCH(F$1,INDIRECT(nfl_game_result_header),0),FALSE)),"error")</f>
        <v/>
      </c>
      <c r="G2270" s="23" t="str">
        <f ca="1">IFERROR(IF(ISBLANK(VLOOKUP($B2270,INDIRECT(nfl_game_result),MATCH(G$1,INDIRECT(nfl_game_result_header),0),FALSE)),"",VLOOKUP($B2270,INDIRECT(nfl_game_result),MATCH(G$1,INDIRECT(nfl_game_result_header),0),FALSE)),"error")</f>
        <v/>
      </c>
      <c r="H2270">
        <f ca="1">IFERROR(IF(ISBLANK(VLOOKUP($B2270,INDIRECT(nfl_game_result),MATCH(H$1,INDIRECT(nfl_game_result_header),0),FALSE)),"",VLOOKUP($B2270,INDIRECT(nfl_game_result),MATCH(H$1,INDIRECT(nfl_game_result_header),0),FALSE)),"error")</f>
        <v>10</v>
      </c>
      <c r="I2270">
        <f ca="1">IFERROR(IF(ISBLANK(VLOOKUP($B2270,INDIRECT(nfl_game_result),MATCH(I$1,INDIRECT(nfl_game_result_header),0),FALSE)),"",VLOOKUP($B2270,INDIRECT(nfl_game_result),MATCH(I$1,INDIRECT(nfl_game_result_header),0),FALSE)),"error")</f>
        <v>17</v>
      </c>
      <c r="J2270" t="str">
        <f ca="1">IFERROR(IF(ISBLANK(VLOOKUP($B2270,INDIRECT(nfl_game_result),MATCH(J$1,INDIRECT(nfl_game_result_header),0),FALSE)),"",VLOOKUP($B2270,INDIRECT(nfl_game_result),MATCH(J$1,INDIRECT(nfl_game_result_header),0),FALSE)),"error")</f>
        <v>OAK</v>
      </c>
      <c r="K2270" t="str">
        <f ca="1">IFERROR(IF(ISBLANK(VLOOKUP($B2270,INDIRECT(nfl_game_result),MATCH(K$1,INDIRECT(nfl_game_result_header),0),FALSE)),"",VLOOKUP($B2270,INDIRECT(nfl_game_result),MATCH(K$1,INDIRECT(nfl_game_result_header),0),FALSE)),"error")</f>
        <v>OAK</v>
      </c>
      <c r="L2270" s="23" t="str">
        <f ca="1">IFERROR(IF(ISBLANK(VLOOKUP($B2270,INDIRECT(nfl_game_result),MATCH(L$1,INDIRECT(nfl_game_result_header),0),FALSE)),"",VLOOKUP($B2270,INDIRECT(nfl_game_result),MATCH(L$1,INDIRECT(nfl_game_result_header),0),FALSE)),"error")</f>
        <v/>
      </c>
      <c r="M2270" t="s">
        <v>14</v>
      </c>
      <c r="N2270">
        <v>-2.5</v>
      </c>
      <c r="O2270" t="s">
        <v>85</v>
      </c>
      <c r="P2270">
        <v>13</v>
      </c>
      <c r="Q2270" t="s">
        <v>85</v>
      </c>
      <c r="V2270" s="23" t="s">
        <v>416</v>
      </c>
      <c r="W2270">
        <f ca="1">VALUE(LEFT(C2270, 4))</f>
        <v>2016</v>
      </c>
      <c r="X2270">
        <f ca="1">VALUE(MID(C2270,6,FIND("_",C2270,6)-6))</f>
        <v>3</v>
      </c>
      <c r="Y2270">
        <f ca="1">IF(NOT(OR(ISBLANK(D2270),ISBLANK(E2270),D2270="",E2270="")),D2270-E2270,"")</f>
        <v>-1</v>
      </c>
      <c r="Z2270">
        <f ca="1">IF(OR(NOT(ISNUMBER(D2270)),ISBLANK(D2270),D2270="",ISBLANK(N2270)),"",ABS(D2270-N2270))</f>
        <v>2.5</v>
      </c>
      <c r="AA2270">
        <f ca="1">IF(OR(ISBLANK(J2270),ISBLANK(O2270),J2270="",O2270=""),"",IF(J2270=O2270,1,0))</f>
        <v>1</v>
      </c>
      <c r="AB2270">
        <f ca="1">IF(OR(ISBLANK(K2270),ISBLANK(Q2270),K2270="",Q2270=""),"",IF(K2270=Q2270,1,0))</f>
        <v>1</v>
      </c>
      <c r="AC2270" s="23" t="str">
        <f t="shared" ca="1" si="35"/>
        <v/>
      </c>
    </row>
    <row r="2271" spans="1:29" x14ac:dyDescent="0.25">
      <c r="A2271" s="23">
        <v>2270</v>
      </c>
      <c r="B2271">
        <v>1110</v>
      </c>
      <c r="C2271" t="str">
        <f ca="1">IFERROR(VLOOKUP($B2271,INDIRECT(nfl_game_result),MATCH(C$1,INDIRECT(nfl_game_result_header),0),FALSE),"error")</f>
        <v>2016_03_LAR@TBY</v>
      </c>
      <c r="D2271">
        <f ca="1">IFERROR(IF(ISBLANK(VLOOKUP($B2271,INDIRECT(nfl_game_result),MATCH(D$1,INDIRECT(nfl_game_result_header),0),FALSE)),"",VLOOKUP($B2271,INDIRECT(nfl_game_result),MATCH(D$1,INDIRECT(nfl_game_result_header),0),FALSE)),"error")</f>
        <v>-3.5</v>
      </c>
      <c r="E2271">
        <f ca="1">IFERROR(IF(ISBLANK(VLOOKUP($B2271,INDIRECT(nfl_game_result),MATCH(E$1,INDIRECT(nfl_game_result_header),0),FALSE)),"",VLOOKUP($B2271,INDIRECT(nfl_game_result),MATCH(E$1,INDIRECT(nfl_game_result_header),0),FALSE)),"error")</f>
        <v>-5</v>
      </c>
      <c r="F2271" s="23" t="str">
        <f ca="1">IFERROR(IF(ISBLANK(VLOOKUP($B2271,INDIRECT(nfl_game_result),MATCH(F$1,INDIRECT(nfl_game_result_header),0),FALSE)),"",VLOOKUP($B2271,INDIRECT(nfl_game_result),MATCH(F$1,INDIRECT(nfl_game_result_header),0),FALSE)),"error")</f>
        <v/>
      </c>
      <c r="G2271" s="23" t="str">
        <f ca="1">IFERROR(IF(ISBLANK(VLOOKUP($B2271,INDIRECT(nfl_game_result),MATCH(G$1,INDIRECT(nfl_game_result_header),0),FALSE)),"",VLOOKUP($B2271,INDIRECT(nfl_game_result),MATCH(G$1,INDIRECT(nfl_game_result_header),0),FALSE)),"error")</f>
        <v/>
      </c>
      <c r="H2271">
        <f ca="1">IFERROR(IF(ISBLANK(VLOOKUP($B2271,INDIRECT(nfl_game_result),MATCH(H$1,INDIRECT(nfl_game_result_header),0),FALSE)),"",VLOOKUP($B2271,INDIRECT(nfl_game_result),MATCH(H$1,INDIRECT(nfl_game_result_header),0),FALSE)),"error")</f>
        <v>32</v>
      </c>
      <c r="I2271">
        <f ca="1">IFERROR(IF(ISBLANK(VLOOKUP($B2271,INDIRECT(nfl_game_result),MATCH(I$1,INDIRECT(nfl_game_result_header),0),FALSE)),"",VLOOKUP($B2271,INDIRECT(nfl_game_result),MATCH(I$1,INDIRECT(nfl_game_result_header),0),FALSE)),"error")</f>
        <v>37</v>
      </c>
      <c r="J2271" t="str">
        <f ca="1">IFERROR(IF(ISBLANK(VLOOKUP($B2271,INDIRECT(nfl_game_result),MATCH(J$1,INDIRECT(nfl_game_result_header),0),FALSE)),"",VLOOKUP($B2271,INDIRECT(nfl_game_result),MATCH(J$1,INDIRECT(nfl_game_result_header),0),FALSE)),"error")</f>
        <v>LAR</v>
      </c>
      <c r="K2271" t="str">
        <f ca="1">IFERROR(IF(ISBLANK(VLOOKUP($B2271,INDIRECT(nfl_game_result),MATCH(K$1,INDIRECT(nfl_game_result_header),0),FALSE)),"",VLOOKUP($B2271,INDIRECT(nfl_game_result),MATCH(K$1,INDIRECT(nfl_game_result_header),0),FALSE)),"error")</f>
        <v>LAR</v>
      </c>
      <c r="L2271" s="23" t="str">
        <f ca="1">IFERROR(IF(ISBLANK(VLOOKUP($B2271,INDIRECT(nfl_game_result),MATCH(L$1,INDIRECT(nfl_game_result_header),0),FALSE)),"",VLOOKUP($B2271,INDIRECT(nfl_game_result),MATCH(L$1,INDIRECT(nfl_game_result_header),0),FALSE)),"error")</f>
        <v/>
      </c>
      <c r="M2271" t="s">
        <v>14</v>
      </c>
      <c r="N2271">
        <v>-3</v>
      </c>
      <c r="O2271" t="s">
        <v>334</v>
      </c>
      <c r="P2271">
        <v>11</v>
      </c>
      <c r="Q2271" t="s">
        <v>334</v>
      </c>
      <c r="V2271" s="23" t="s">
        <v>416</v>
      </c>
      <c r="W2271">
        <f ca="1">VALUE(LEFT(C2271, 4))</f>
        <v>2016</v>
      </c>
      <c r="X2271">
        <f ca="1">VALUE(MID(C2271,6,FIND("_",C2271,6)-6))</f>
        <v>3</v>
      </c>
      <c r="Y2271">
        <f ca="1">IF(NOT(OR(ISBLANK(D2271),ISBLANK(E2271),D2271="",E2271="")),D2271-E2271,"")</f>
        <v>1.5</v>
      </c>
      <c r="Z2271">
        <f ca="1">IF(OR(NOT(ISNUMBER(D2271)),ISBLANK(D2271),D2271="",ISBLANK(N2271)),"",ABS(D2271-N2271))</f>
        <v>0.5</v>
      </c>
      <c r="AA2271">
        <f ca="1">IF(OR(ISBLANK(J2271),ISBLANK(O2271),J2271="",O2271=""),"",IF(J2271=O2271,1,0))</f>
        <v>0</v>
      </c>
      <c r="AB2271">
        <f ca="1">IF(OR(ISBLANK(K2271),ISBLANK(Q2271),K2271="",Q2271=""),"",IF(K2271=Q2271,1,0))</f>
        <v>0</v>
      </c>
      <c r="AC2271" s="23" t="str">
        <f t="shared" ca="1" si="35"/>
        <v/>
      </c>
    </row>
    <row r="2272" spans="1:29" x14ac:dyDescent="0.25">
      <c r="A2272" s="23">
        <v>2271</v>
      </c>
      <c r="B2272">
        <v>1111</v>
      </c>
      <c r="C2272" t="str">
        <f ca="1">IFERROR(VLOOKUP($B2272,INDIRECT(nfl_game_result),MATCH(C$1,INDIRECT(nfl_game_result_header),0),FALSE),"error")</f>
        <v>2016_03_SFO@SEA</v>
      </c>
      <c r="D2272">
        <f ca="1">IFERROR(IF(ISBLANK(VLOOKUP($B2272,INDIRECT(nfl_game_result),MATCH(D$1,INDIRECT(nfl_game_result_header),0),FALSE)),"",VLOOKUP($B2272,INDIRECT(nfl_game_result),MATCH(D$1,INDIRECT(nfl_game_result_header),0),FALSE)),"error")</f>
        <v>-11</v>
      </c>
      <c r="E2272">
        <f ca="1">IFERROR(IF(ISBLANK(VLOOKUP($B2272,INDIRECT(nfl_game_result),MATCH(E$1,INDIRECT(nfl_game_result_header),0),FALSE)),"",VLOOKUP($B2272,INDIRECT(nfl_game_result),MATCH(E$1,INDIRECT(nfl_game_result_header),0),FALSE)),"error")</f>
        <v>-9.5</v>
      </c>
      <c r="F2272" s="23" t="str">
        <f ca="1">IFERROR(IF(ISBLANK(VLOOKUP($B2272,INDIRECT(nfl_game_result),MATCH(F$1,INDIRECT(nfl_game_result_header),0),FALSE)),"",VLOOKUP($B2272,INDIRECT(nfl_game_result),MATCH(F$1,INDIRECT(nfl_game_result_header),0),FALSE)),"error")</f>
        <v/>
      </c>
      <c r="G2272" s="23" t="str">
        <f ca="1">IFERROR(IF(ISBLANK(VLOOKUP($B2272,INDIRECT(nfl_game_result),MATCH(G$1,INDIRECT(nfl_game_result_header),0),FALSE)),"",VLOOKUP($B2272,INDIRECT(nfl_game_result),MATCH(G$1,INDIRECT(nfl_game_result_header),0),FALSE)),"error")</f>
        <v/>
      </c>
      <c r="H2272">
        <f ca="1">IFERROR(IF(ISBLANK(VLOOKUP($B2272,INDIRECT(nfl_game_result),MATCH(H$1,INDIRECT(nfl_game_result_header),0),FALSE)),"",VLOOKUP($B2272,INDIRECT(nfl_game_result),MATCH(H$1,INDIRECT(nfl_game_result_header),0),FALSE)),"error")</f>
        <v>37</v>
      </c>
      <c r="I2272">
        <f ca="1">IFERROR(IF(ISBLANK(VLOOKUP($B2272,INDIRECT(nfl_game_result),MATCH(I$1,INDIRECT(nfl_game_result_header),0),FALSE)),"",VLOOKUP($B2272,INDIRECT(nfl_game_result),MATCH(I$1,INDIRECT(nfl_game_result_header),0),FALSE)),"error")</f>
        <v>18</v>
      </c>
      <c r="J2272" t="str">
        <f ca="1">IFERROR(IF(ISBLANK(VLOOKUP($B2272,INDIRECT(nfl_game_result),MATCH(J$1,INDIRECT(nfl_game_result_header),0),FALSE)),"",VLOOKUP($B2272,INDIRECT(nfl_game_result),MATCH(J$1,INDIRECT(nfl_game_result_header),0),FALSE)),"error")</f>
        <v>SEA</v>
      </c>
      <c r="K2272" t="str">
        <f ca="1">IFERROR(IF(ISBLANK(VLOOKUP($B2272,INDIRECT(nfl_game_result),MATCH(K$1,INDIRECT(nfl_game_result_header),0),FALSE)),"",VLOOKUP($B2272,INDIRECT(nfl_game_result),MATCH(K$1,INDIRECT(nfl_game_result_header),0),FALSE)),"error")</f>
        <v>SEA</v>
      </c>
      <c r="L2272" s="23" t="str">
        <f ca="1">IFERROR(IF(ISBLANK(VLOOKUP($B2272,INDIRECT(nfl_game_result),MATCH(L$1,INDIRECT(nfl_game_result_header),0),FALSE)),"",VLOOKUP($B2272,INDIRECT(nfl_game_result),MATCH(L$1,INDIRECT(nfl_game_result_header),0),FALSE)),"error")</f>
        <v/>
      </c>
      <c r="M2272" t="s">
        <v>14</v>
      </c>
      <c r="N2272">
        <v>-9</v>
      </c>
      <c r="O2272" t="s">
        <v>333</v>
      </c>
      <c r="P2272">
        <v>3</v>
      </c>
      <c r="Q2272" t="s">
        <v>89</v>
      </c>
      <c r="V2272" s="23" t="s">
        <v>416</v>
      </c>
      <c r="W2272">
        <f ca="1">VALUE(LEFT(C2272, 4))</f>
        <v>2016</v>
      </c>
      <c r="X2272">
        <f ca="1">VALUE(MID(C2272,6,FIND("_",C2272,6)-6))</f>
        <v>3</v>
      </c>
      <c r="Y2272">
        <f ca="1">IF(NOT(OR(ISBLANK(D2272),ISBLANK(E2272),D2272="",E2272="")),D2272-E2272,"")</f>
        <v>-1.5</v>
      </c>
      <c r="Z2272">
        <f ca="1">IF(OR(NOT(ISNUMBER(D2272)),ISBLANK(D2272),D2272="",ISBLANK(N2272)),"",ABS(D2272-N2272))</f>
        <v>2</v>
      </c>
      <c r="AA2272">
        <f ca="1">IF(OR(ISBLANK(J2272),ISBLANK(O2272),J2272="",O2272=""),"",IF(J2272=O2272,1,0))</f>
        <v>0</v>
      </c>
      <c r="AB2272">
        <f ca="1">IF(OR(ISBLANK(K2272),ISBLANK(Q2272),K2272="",Q2272=""),"",IF(K2272=Q2272,1,0))</f>
        <v>1</v>
      </c>
      <c r="AC2272" s="23" t="str">
        <f t="shared" ca="1" si="35"/>
        <v/>
      </c>
    </row>
    <row r="2273" spans="1:29" x14ac:dyDescent="0.25">
      <c r="A2273" s="23">
        <v>2272</v>
      </c>
      <c r="B2273">
        <v>1112</v>
      </c>
      <c r="C2273" t="str">
        <f ca="1">IFERROR(VLOOKUP($B2273,INDIRECT(nfl_game_result),MATCH(C$1,INDIRECT(nfl_game_result_header),0),FALSE),"error")</f>
        <v>2016_03_PIT@PHI</v>
      </c>
      <c r="D2273">
        <f ca="1">IFERROR(IF(ISBLANK(VLOOKUP($B2273,INDIRECT(nfl_game_result),MATCH(D$1,INDIRECT(nfl_game_result_header),0),FALSE)),"",VLOOKUP($B2273,INDIRECT(nfl_game_result),MATCH(D$1,INDIRECT(nfl_game_result_header),0),FALSE)),"error")</f>
        <v>5.5</v>
      </c>
      <c r="E2273">
        <f ca="1">IFERROR(IF(ISBLANK(VLOOKUP($B2273,INDIRECT(nfl_game_result),MATCH(E$1,INDIRECT(nfl_game_result_header),0),FALSE)),"",VLOOKUP($B2273,INDIRECT(nfl_game_result),MATCH(E$1,INDIRECT(nfl_game_result_header),0),FALSE)),"error")</f>
        <v>3.5</v>
      </c>
      <c r="F2273" s="23" t="str">
        <f ca="1">IFERROR(IF(ISBLANK(VLOOKUP($B2273,INDIRECT(nfl_game_result),MATCH(F$1,INDIRECT(nfl_game_result_header),0),FALSE)),"",VLOOKUP($B2273,INDIRECT(nfl_game_result),MATCH(F$1,INDIRECT(nfl_game_result_header),0),FALSE)),"error")</f>
        <v/>
      </c>
      <c r="G2273" s="23" t="str">
        <f ca="1">IFERROR(IF(ISBLANK(VLOOKUP($B2273,INDIRECT(nfl_game_result),MATCH(G$1,INDIRECT(nfl_game_result_header),0),FALSE)),"",VLOOKUP($B2273,INDIRECT(nfl_game_result),MATCH(G$1,INDIRECT(nfl_game_result_header),0),FALSE)),"error")</f>
        <v/>
      </c>
      <c r="H2273">
        <f ca="1">IFERROR(IF(ISBLANK(VLOOKUP($B2273,INDIRECT(nfl_game_result),MATCH(H$1,INDIRECT(nfl_game_result_header),0),FALSE)),"",VLOOKUP($B2273,INDIRECT(nfl_game_result),MATCH(H$1,INDIRECT(nfl_game_result_header),0),FALSE)),"error")</f>
        <v>34</v>
      </c>
      <c r="I2273">
        <f ca="1">IFERROR(IF(ISBLANK(VLOOKUP($B2273,INDIRECT(nfl_game_result),MATCH(I$1,INDIRECT(nfl_game_result_header),0),FALSE)),"",VLOOKUP($B2273,INDIRECT(nfl_game_result),MATCH(I$1,INDIRECT(nfl_game_result_header),0),FALSE)),"error")</f>
        <v>3</v>
      </c>
      <c r="J2273" t="str">
        <f ca="1">IFERROR(IF(ISBLANK(VLOOKUP($B2273,INDIRECT(nfl_game_result),MATCH(J$1,INDIRECT(nfl_game_result_header),0),FALSE)),"",VLOOKUP($B2273,INDIRECT(nfl_game_result),MATCH(J$1,INDIRECT(nfl_game_result_header),0),FALSE)),"error")</f>
        <v>PHI</v>
      </c>
      <c r="K2273" t="str">
        <f ca="1">IFERROR(IF(ISBLANK(VLOOKUP($B2273,INDIRECT(nfl_game_result),MATCH(K$1,INDIRECT(nfl_game_result_header),0),FALSE)),"",VLOOKUP($B2273,INDIRECT(nfl_game_result),MATCH(K$1,INDIRECT(nfl_game_result_header),0),FALSE)),"error")</f>
        <v>PHI</v>
      </c>
      <c r="L2273" s="23" t="str">
        <f ca="1">IFERROR(IF(ISBLANK(VLOOKUP($B2273,INDIRECT(nfl_game_result),MATCH(L$1,INDIRECT(nfl_game_result_header),0),FALSE)),"",VLOOKUP($B2273,INDIRECT(nfl_game_result),MATCH(L$1,INDIRECT(nfl_game_result_header),0),FALSE)),"error")</f>
        <v/>
      </c>
      <c r="M2273" t="s">
        <v>14</v>
      </c>
      <c r="N2273">
        <v>5</v>
      </c>
      <c r="O2273" t="s">
        <v>87</v>
      </c>
      <c r="P2273">
        <v>2</v>
      </c>
      <c r="Q2273" t="s">
        <v>87</v>
      </c>
      <c r="V2273" s="23" t="s">
        <v>416</v>
      </c>
      <c r="W2273">
        <f ca="1">VALUE(LEFT(C2273, 4))</f>
        <v>2016</v>
      </c>
      <c r="X2273">
        <f ca="1">VALUE(MID(C2273,6,FIND("_",C2273,6)-6))</f>
        <v>3</v>
      </c>
      <c r="Y2273">
        <f ca="1">IF(NOT(OR(ISBLANK(D2273),ISBLANK(E2273),D2273="",E2273="")),D2273-E2273,"")</f>
        <v>2</v>
      </c>
      <c r="Z2273">
        <f ca="1">IF(OR(NOT(ISNUMBER(D2273)),ISBLANK(D2273),D2273="",ISBLANK(N2273)),"",ABS(D2273-N2273))</f>
        <v>0.5</v>
      </c>
      <c r="AA2273">
        <f ca="1">IF(OR(ISBLANK(J2273),ISBLANK(O2273),J2273="",O2273=""),"",IF(J2273=O2273,1,0))</f>
        <v>0</v>
      </c>
      <c r="AB2273">
        <f ca="1">IF(OR(ISBLANK(K2273),ISBLANK(Q2273),K2273="",Q2273=""),"",IF(K2273=Q2273,1,0))</f>
        <v>0</v>
      </c>
      <c r="AC2273" s="23" t="str">
        <f t="shared" ca="1" si="35"/>
        <v/>
      </c>
    </row>
    <row r="2274" spans="1:29" x14ac:dyDescent="0.25">
      <c r="A2274" s="23">
        <v>2273</v>
      </c>
      <c r="B2274">
        <v>1113</v>
      </c>
      <c r="C2274" t="str">
        <f ca="1">IFERROR(VLOOKUP($B2274,INDIRECT(nfl_game_result),MATCH(C$1,INDIRECT(nfl_game_result_header),0),FALSE),"error")</f>
        <v>2016_03_NYJ@KCY</v>
      </c>
      <c r="D2274">
        <f ca="1">IFERROR(IF(ISBLANK(VLOOKUP($B2274,INDIRECT(nfl_game_result),MATCH(D$1,INDIRECT(nfl_game_result_header),0),FALSE)),"",VLOOKUP($B2274,INDIRECT(nfl_game_result),MATCH(D$1,INDIRECT(nfl_game_result_header),0),FALSE)),"error")</f>
        <v>-4</v>
      </c>
      <c r="E2274">
        <f ca="1">IFERROR(IF(ISBLANK(VLOOKUP($B2274,INDIRECT(nfl_game_result),MATCH(E$1,INDIRECT(nfl_game_result_header),0),FALSE)),"",VLOOKUP($B2274,INDIRECT(nfl_game_result),MATCH(E$1,INDIRECT(nfl_game_result_header),0),FALSE)),"error")</f>
        <v>-3</v>
      </c>
      <c r="F2274" s="23" t="str">
        <f ca="1">IFERROR(IF(ISBLANK(VLOOKUP($B2274,INDIRECT(nfl_game_result),MATCH(F$1,INDIRECT(nfl_game_result_header),0),FALSE)),"",VLOOKUP($B2274,INDIRECT(nfl_game_result),MATCH(F$1,INDIRECT(nfl_game_result_header),0),FALSE)),"error")</f>
        <v/>
      </c>
      <c r="G2274" s="23" t="str">
        <f ca="1">IFERROR(IF(ISBLANK(VLOOKUP($B2274,INDIRECT(nfl_game_result),MATCH(G$1,INDIRECT(nfl_game_result_header),0),FALSE)),"",VLOOKUP($B2274,INDIRECT(nfl_game_result),MATCH(G$1,INDIRECT(nfl_game_result_header),0),FALSE)),"error")</f>
        <v/>
      </c>
      <c r="H2274">
        <f ca="1">IFERROR(IF(ISBLANK(VLOOKUP($B2274,INDIRECT(nfl_game_result),MATCH(H$1,INDIRECT(nfl_game_result_header),0),FALSE)),"",VLOOKUP($B2274,INDIRECT(nfl_game_result),MATCH(H$1,INDIRECT(nfl_game_result_header),0),FALSE)),"error")</f>
        <v>24</v>
      </c>
      <c r="I2274">
        <f ca="1">IFERROR(IF(ISBLANK(VLOOKUP($B2274,INDIRECT(nfl_game_result),MATCH(I$1,INDIRECT(nfl_game_result_header),0),FALSE)),"",VLOOKUP($B2274,INDIRECT(nfl_game_result),MATCH(I$1,INDIRECT(nfl_game_result_header),0),FALSE)),"error")</f>
        <v>3</v>
      </c>
      <c r="J2274" t="str">
        <f ca="1">IFERROR(IF(ISBLANK(VLOOKUP($B2274,INDIRECT(nfl_game_result),MATCH(J$1,INDIRECT(nfl_game_result_header),0),FALSE)),"",VLOOKUP($B2274,INDIRECT(nfl_game_result),MATCH(J$1,INDIRECT(nfl_game_result_header),0),FALSE)),"error")</f>
        <v>KCY</v>
      </c>
      <c r="K2274" t="str">
        <f ca="1">IFERROR(IF(ISBLANK(VLOOKUP($B2274,INDIRECT(nfl_game_result),MATCH(K$1,INDIRECT(nfl_game_result_header),0),FALSE)),"",VLOOKUP($B2274,INDIRECT(nfl_game_result),MATCH(K$1,INDIRECT(nfl_game_result_header),0),FALSE)),"error")</f>
        <v>KCY</v>
      </c>
      <c r="L2274" s="23" t="str">
        <f ca="1">IFERROR(IF(ISBLANK(VLOOKUP($B2274,INDIRECT(nfl_game_result),MATCH(L$1,INDIRECT(nfl_game_result_header),0),FALSE)),"",VLOOKUP($B2274,INDIRECT(nfl_game_result),MATCH(L$1,INDIRECT(nfl_game_result_header),0),FALSE)),"error")</f>
        <v/>
      </c>
      <c r="M2274" t="s">
        <v>14</v>
      </c>
      <c r="N2274">
        <v>-3</v>
      </c>
      <c r="O2274" t="s">
        <v>84</v>
      </c>
      <c r="P2274">
        <v>7</v>
      </c>
      <c r="Q2274" t="s">
        <v>84</v>
      </c>
      <c r="V2274" s="23" t="s">
        <v>416</v>
      </c>
      <c r="W2274">
        <f ca="1">VALUE(LEFT(C2274, 4))</f>
        <v>2016</v>
      </c>
      <c r="X2274">
        <f ca="1">VALUE(MID(C2274,6,FIND("_",C2274,6)-6))</f>
        <v>3</v>
      </c>
      <c r="Y2274">
        <f ca="1">IF(NOT(OR(ISBLANK(D2274),ISBLANK(E2274),D2274="",E2274="")),D2274-E2274,"")</f>
        <v>-1</v>
      </c>
      <c r="Z2274">
        <f ca="1">IF(OR(NOT(ISNUMBER(D2274)),ISBLANK(D2274),D2274="",ISBLANK(N2274)),"",ABS(D2274-N2274))</f>
        <v>1</v>
      </c>
      <c r="AA2274">
        <f ca="1">IF(OR(ISBLANK(J2274),ISBLANK(O2274),J2274="",O2274=""),"",IF(J2274=O2274,1,0))</f>
        <v>0</v>
      </c>
      <c r="AB2274">
        <f ca="1">IF(OR(ISBLANK(K2274),ISBLANK(Q2274),K2274="",Q2274=""),"",IF(K2274=Q2274,1,0))</f>
        <v>0</v>
      </c>
      <c r="AC2274" s="23" t="str">
        <f t="shared" ca="1" si="35"/>
        <v/>
      </c>
    </row>
    <row r="2275" spans="1:29" x14ac:dyDescent="0.25">
      <c r="A2275" s="23">
        <v>2274</v>
      </c>
      <c r="B2275">
        <v>1114</v>
      </c>
      <c r="C2275" t="str">
        <f ca="1">IFERROR(VLOOKUP($B2275,INDIRECT(nfl_game_result),MATCH(C$1,INDIRECT(nfl_game_result_header),0),FALSE),"error")</f>
        <v>2016_03_SD@IND</v>
      </c>
      <c r="D2275">
        <f ca="1">IFERROR(IF(ISBLANK(VLOOKUP($B2275,INDIRECT(nfl_game_result),MATCH(D$1,INDIRECT(nfl_game_result_header),0),FALSE)),"",VLOOKUP($B2275,INDIRECT(nfl_game_result),MATCH(D$1,INDIRECT(nfl_game_result_header),0),FALSE)),"error")</f>
        <v>-3</v>
      </c>
      <c r="E2275">
        <f ca="1">IFERROR(IF(ISBLANK(VLOOKUP($B2275,INDIRECT(nfl_game_result),MATCH(E$1,INDIRECT(nfl_game_result_header),0),FALSE)),"",VLOOKUP($B2275,INDIRECT(nfl_game_result),MATCH(E$1,INDIRECT(nfl_game_result_header),0),FALSE)),"error")</f>
        <v>-1</v>
      </c>
      <c r="F2275" s="23" t="str">
        <f ca="1">IFERROR(IF(ISBLANK(VLOOKUP($B2275,INDIRECT(nfl_game_result),MATCH(F$1,INDIRECT(nfl_game_result_header),0),FALSE)),"",VLOOKUP($B2275,INDIRECT(nfl_game_result),MATCH(F$1,INDIRECT(nfl_game_result_header),0),FALSE)),"error")</f>
        <v/>
      </c>
      <c r="G2275" s="23" t="str">
        <f ca="1">IFERROR(IF(ISBLANK(VLOOKUP($B2275,INDIRECT(nfl_game_result),MATCH(G$1,INDIRECT(nfl_game_result_header),0),FALSE)),"",VLOOKUP($B2275,INDIRECT(nfl_game_result),MATCH(G$1,INDIRECT(nfl_game_result_header),0),FALSE)),"error")</f>
        <v/>
      </c>
      <c r="H2275">
        <f ca="1">IFERROR(IF(ISBLANK(VLOOKUP($B2275,INDIRECT(nfl_game_result),MATCH(H$1,INDIRECT(nfl_game_result_header),0),FALSE)),"",VLOOKUP($B2275,INDIRECT(nfl_game_result),MATCH(H$1,INDIRECT(nfl_game_result_header),0),FALSE)),"error")</f>
        <v>26</v>
      </c>
      <c r="I2275">
        <f ca="1">IFERROR(IF(ISBLANK(VLOOKUP($B2275,INDIRECT(nfl_game_result),MATCH(I$1,INDIRECT(nfl_game_result_header),0),FALSE)),"",VLOOKUP($B2275,INDIRECT(nfl_game_result),MATCH(I$1,INDIRECT(nfl_game_result_header),0),FALSE)),"error")</f>
        <v>22</v>
      </c>
      <c r="J2275" t="str">
        <f ca="1">IFERROR(IF(ISBLANK(VLOOKUP($B2275,INDIRECT(nfl_game_result),MATCH(J$1,INDIRECT(nfl_game_result_header),0),FALSE)),"",VLOOKUP($B2275,INDIRECT(nfl_game_result),MATCH(J$1,INDIRECT(nfl_game_result_header),0),FALSE)),"error")</f>
        <v>IND</v>
      </c>
      <c r="K2275" t="str">
        <f ca="1">IFERROR(IF(ISBLANK(VLOOKUP($B2275,INDIRECT(nfl_game_result),MATCH(K$1,INDIRECT(nfl_game_result_header),0),FALSE)),"",VLOOKUP($B2275,INDIRECT(nfl_game_result),MATCH(K$1,INDIRECT(nfl_game_result_header),0),FALSE)),"error")</f>
        <v>IND</v>
      </c>
      <c r="L2275" s="23" t="str">
        <f ca="1">IFERROR(IF(ISBLANK(VLOOKUP($B2275,INDIRECT(nfl_game_result),MATCH(L$1,INDIRECT(nfl_game_result_header),0),FALSE)),"",VLOOKUP($B2275,INDIRECT(nfl_game_result),MATCH(L$1,INDIRECT(nfl_game_result_header),0),FALSE)),"error")</f>
        <v/>
      </c>
      <c r="M2275" t="s">
        <v>14</v>
      </c>
      <c r="N2275">
        <v>-3</v>
      </c>
      <c r="O2275" t="s">
        <v>88</v>
      </c>
      <c r="P2275">
        <v>10</v>
      </c>
      <c r="Q2275" t="s">
        <v>88</v>
      </c>
      <c r="V2275" s="23" t="s">
        <v>416</v>
      </c>
      <c r="W2275">
        <f ca="1">VALUE(LEFT(C2275, 4))</f>
        <v>2016</v>
      </c>
      <c r="X2275">
        <f ca="1">VALUE(MID(C2275,6,FIND("_",C2275,6)-6))</f>
        <v>3</v>
      </c>
      <c r="Y2275">
        <f ca="1">IF(NOT(OR(ISBLANK(D2275),ISBLANK(E2275),D2275="",E2275="")),D2275-E2275,"")</f>
        <v>-2</v>
      </c>
      <c r="Z2275">
        <f ca="1">IF(OR(NOT(ISNUMBER(D2275)),ISBLANK(D2275),D2275="",ISBLANK(N2275)),"",ABS(D2275-N2275))</f>
        <v>0</v>
      </c>
      <c r="AA2275">
        <f ca="1">IF(OR(ISBLANK(J2275),ISBLANK(O2275),J2275="",O2275=""),"",IF(J2275=O2275,1,0))</f>
        <v>0</v>
      </c>
      <c r="AB2275">
        <f ca="1">IF(OR(ISBLANK(K2275),ISBLANK(Q2275),K2275="",Q2275=""),"",IF(K2275=Q2275,1,0))</f>
        <v>0</v>
      </c>
      <c r="AC2275" s="23" t="str">
        <f t="shared" ca="1" si="35"/>
        <v/>
      </c>
    </row>
    <row r="2276" spans="1:29" x14ac:dyDescent="0.25">
      <c r="A2276" s="23">
        <v>2275</v>
      </c>
      <c r="B2276">
        <v>1115</v>
      </c>
      <c r="C2276" t="str">
        <f ca="1">IFERROR(VLOOKUP($B2276,INDIRECT(nfl_game_result),MATCH(C$1,INDIRECT(nfl_game_result_header),0),FALSE),"error")</f>
        <v>2016_03_CHI@DAL</v>
      </c>
      <c r="D2276">
        <f ca="1">IFERROR(IF(ISBLANK(VLOOKUP($B2276,INDIRECT(nfl_game_result),MATCH(D$1,INDIRECT(nfl_game_result_header),0),FALSE)),"",VLOOKUP($B2276,INDIRECT(nfl_game_result),MATCH(D$1,INDIRECT(nfl_game_result_header),0),FALSE)),"error")</f>
        <v>-4</v>
      </c>
      <c r="E2276">
        <f ca="1">IFERROR(IF(ISBLANK(VLOOKUP($B2276,INDIRECT(nfl_game_result),MATCH(E$1,INDIRECT(nfl_game_result_header),0),FALSE)),"",VLOOKUP($B2276,INDIRECT(nfl_game_result),MATCH(E$1,INDIRECT(nfl_game_result_header),0),FALSE)),"error")</f>
        <v>-7</v>
      </c>
      <c r="F2276" s="23" t="str">
        <f ca="1">IFERROR(IF(ISBLANK(VLOOKUP($B2276,INDIRECT(nfl_game_result),MATCH(F$1,INDIRECT(nfl_game_result_header),0),FALSE)),"",VLOOKUP($B2276,INDIRECT(nfl_game_result),MATCH(F$1,INDIRECT(nfl_game_result_header),0),FALSE)),"error")</f>
        <v/>
      </c>
      <c r="G2276" s="23" t="str">
        <f ca="1">IFERROR(IF(ISBLANK(VLOOKUP($B2276,INDIRECT(nfl_game_result),MATCH(G$1,INDIRECT(nfl_game_result_header),0),FALSE)),"",VLOOKUP($B2276,INDIRECT(nfl_game_result),MATCH(G$1,INDIRECT(nfl_game_result_header),0),FALSE)),"error")</f>
        <v/>
      </c>
      <c r="H2276">
        <f ca="1">IFERROR(IF(ISBLANK(VLOOKUP($B2276,INDIRECT(nfl_game_result),MATCH(H$1,INDIRECT(nfl_game_result_header),0),FALSE)),"",VLOOKUP($B2276,INDIRECT(nfl_game_result),MATCH(H$1,INDIRECT(nfl_game_result_header),0),FALSE)),"error")</f>
        <v>31</v>
      </c>
      <c r="I2276">
        <f ca="1">IFERROR(IF(ISBLANK(VLOOKUP($B2276,INDIRECT(nfl_game_result),MATCH(I$1,INDIRECT(nfl_game_result_header),0),FALSE)),"",VLOOKUP($B2276,INDIRECT(nfl_game_result),MATCH(I$1,INDIRECT(nfl_game_result_header),0),FALSE)),"error")</f>
        <v>17</v>
      </c>
      <c r="J2276" t="str">
        <f ca="1">IFERROR(IF(ISBLANK(VLOOKUP($B2276,INDIRECT(nfl_game_result),MATCH(J$1,INDIRECT(nfl_game_result_header),0),FALSE)),"",VLOOKUP($B2276,INDIRECT(nfl_game_result),MATCH(J$1,INDIRECT(nfl_game_result_header),0),FALSE)),"error")</f>
        <v>DAL</v>
      </c>
      <c r="K2276" t="str">
        <f ca="1">IFERROR(IF(ISBLANK(VLOOKUP($B2276,INDIRECT(nfl_game_result),MATCH(K$1,INDIRECT(nfl_game_result_header),0),FALSE)),"",VLOOKUP($B2276,INDIRECT(nfl_game_result),MATCH(K$1,INDIRECT(nfl_game_result_header),0),FALSE)),"error")</f>
        <v>DAL</v>
      </c>
      <c r="L2276" s="23" t="str">
        <f ca="1">IFERROR(IF(ISBLANK(VLOOKUP($B2276,INDIRECT(nfl_game_result),MATCH(L$1,INDIRECT(nfl_game_result_header),0),FALSE)),"",VLOOKUP($B2276,INDIRECT(nfl_game_result),MATCH(L$1,INDIRECT(nfl_game_result_header),0),FALSE)),"error")</f>
        <v/>
      </c>
      <c r="M2276" t="s">
        <v>14</v>
      </c>
      <c r="N2276">
        <v>-3</v>
      </c>
      <c r="O2276" t="s">
        <v>68</v>
      </c>
      <c r="P2276">
        <v>15</v>
      </c>
      <c r="Q2276" t="s">
        <v>71</v>
      </c>
      <c r="V2276" s="23" t="s">
        <v>416</v>
      </c>
      <c r="W2276">
        <f ca="1">VALUE(LEFT(C2276, 4))</f>
        <v>2016</v>
      </c>
      <c r="X2276">
        <f ca="1">VALUE(MID(C2276,6,FIND("_",C2276,6)-6))</f>
        <v>3</v>
      </c>
      <c r="Y2276">
        <f ca="1">IF(NOT(OR(ISBLANK(D2276),ISBLANK(E2276),D2276="",E2276="")),D2276-E2276,"")</f>
        <v>3</v>
      </c>
      <c r="Z2276">
        <f ca="1">IF(OR(NOT(ISNUMBER(D2276)),ISBLANK(D2276),D2276="",ISBLANK(N2276)),"",ABS(D2276-N2276))</f>
        <v>1</v>
      </c>
      <c r="AA2276">
        <f ca="1">IF(OR(ISBLANK(J2276),ISBLANK(O2276),J2276="",O2276=""),"",IF(J2276=O2276,1,0))</f>
        <v>0</v>
      </c>
      <c r="AB2276">
        <f ca="1">IF(OR(ISBLANK(K2276),ISBLANK(Q2276),K2276="",Q2276=""),"",IF(K2276=Q2276,1,0))</f>
        <v>1</v>
      </c>
      <c r="AC2276" s="23" t="str">
        <f t="shared" ca="1" si="35"/>
        <v/>
      </c>
    </row>
    <row r="2277" spans="1:29" x14ac:dyDescent="0.25">
      <c r="A2277" s="23">
        <v>2276</v>
      </c>
      <c r="B2277">
        <v>1116</v>
      </c>
      <c r="C2277" t="str">
        <f ca="1">IFERROR(VLOOKUP($B2277,INDIRECT(nfl_game_result),MATCH(C$1,INDIRECT(nfl_game_result_header),0),FALSE),"error")</f>
        <v>2016_03_ATL@NOR</v>
      </c>
      <c r="D2277">
        <f ca="1">IFERROR(IF(ISBLANK(VLOOKUP($B2277,INDIRECT(nfl_game_result),MATCH(D$1,INDIRECT(nfl_game_result_header),0),FALSE)),"",VLOOKUP($B2277,INDIRECT(nfl_game_result),MATCH(D$1,INDIRECT(nfl_game_result_header),0),FALSE)),"error")</f>
        <v>-3.5</v>
      </c>
      <c r="E2277">
        <f ca="1">IFERROR(IF(ISBLANK(VLOOKUP($B2277,INDIRECT(nfl_game_result),MATCH(E$1,INDIRECT(nfl_game_result_header),0),FALSE)),"",VLOOKUP($B2277,INDIRECT(nfl_game_result),MATCH(E$1,INDIRECT(nfl_game_result_header),0),FALSE)),"error")</f>
        <v>-3</v>
      </c>
      <c r="F2277" s="23" t="str">
        <f ca="1">IFERROR(IF(ISBLANK(VLOOKUP($B2277,INDIRECT(nfl_game_result),MATCH(F$1,INDIRECT(nfl_game_result_header),0),FALSE)),"",VLOOKUP($B2277,INDIRECT(nfl_game_result),MATCH(F$1,INDIRECT(nfl_game_result_header),0),FALSE)),"error")</f>
        <v/>
      </c>
      <c r="G2277" s="23" t="str">
        <f ca="1">IFERROR(IF(ISBLANK(VLOOKUP($B2277,INDIRECT(nfl_game_result),MATCH(G$1,INDIRECT(nfl_game_result_header),0),FALSE)),"",VLOOKUP($B2277,INDIRECT(nfl_game_result),MATCH(G$1,INDIRECT(nfl_game_result_header),0),FALSE)),"error")</f>
        <v/>
      </c>
      <c r="H2277">
        <f ca="1">IFERROR(IF(ISBLANK(VLOOKUP($B2277,INDIRECT(nfl_game_result),MATCH(H$1,INDIRECT(nfl_game_result_header),0),FALSE)),"",VLOOKUP($B2277,INDIRECT(nfl_game_result),MATCH(H$1,INDIRECT(nfl_game_result_header),0),FALSE)),"error")</f>
        <v>32</v>
      </c>
      <c r="I2277">
        <f ca="1">IFERROR(IF(ISBLANK(VLOOKUP($B2277,INDIRECT(nfl_game_result),MATCH(I$1,INDIRECT(nfl_game_result_header),0),FALSE)),"",VLOOKUP($B2277,INDIRECT(nfl_game_result),MATCH(I$1,INDIRECT(nfl_game_result_header),0),FALSE)),"error")</f>
        <v>45</v>
      </c>
      <c r="J2277" t="str">
        <f ca="1">IFERROR(IF(ISBLANK(VLOOKUP($B2277,INDIRECT(nfl_game_result),MATCH(J$1,INDIRECT(nfl_game_result_header),0),FALSE)),"",VLOOKUP($B2277,INDIRECT(nfl_game_result),MATCH(J$1,INDIRECT(nfl_game_result_header),0),FALSE)),"error")</f>
        <v>ATL</v>
      </c>
      <c r="K2277" t="str">
        <f ca="1">IFERROR(IF(ISBLANK(VLOOKUP($B2277,INDIRECT(nfl_game_result),MATCH(K$1,INDIRECT(nfl_game_result_header),0),FALSE)),"",VLOOKUP($B2277,INDIRECT(nfl_game_result),MATCH(K$1,INDIRECT(nfl_game_result_header),0),FALSE)),"error")</f>
        <v>ATL</v>
      </c>
      <c r="L2277" s="23" t="str">
        <f ca="1">IFERROR(IF(ISBLANK(VLOOKUP($B2277,INDIRECT(nfl_game_result),MATCH(L$1,INDIRECT(nfl_game_result_header),0),FALSE)),"",VLOOKUP($B2277,INDIRECT(nfl_game_result),MATCH(L$1,INDIRECT(nfl_game_result_header),0),FALSE)),"error")</f>
        <v/>
      </c>
      <c r="M2277" t="s">
        <v>14</v>
      </c>
      <c r="N2277">
        <v>-3</v>
      </c>
      <c r="O2277" t="s">
        <v>20</v>
      </c>
      <c r="P2277">
        <v>6</v>
      </c>
      <c r="Q2277" t="s">
        <v>335</v>
      </c>
      <c r="V2277" s="23" t="s">
        <v>416</v>
      </c>
      <c r="W2277">
        <f ca="1">VALUE(LEFT(C2277, 4))</f>
        <v>2016</v>
      </c>
      <c r="X2277">
        <f ca="1">VALUE(MID(C2277,6,FIND("_",C2277,6)-6))</f>
        <v>3</v>
      </c>
      <c r="Y2277">
        <f ca="1">IF(NOT(OR(ISBLANK(D2277),ISBLANK(E2277),D2277="",E2277="")),D2277-E2277,"")</f>
        <v>-0.5</v>
      </c>
      <c r="Z2277">
        <f ca="1">IF(OR(NOT(ISNUMBER(D2277)),ISBLANK(D2277),D2277="",ISBLANK(N2277)),"",ABS(D2277-N2277))</f>
        <v>0.5</v>
      </c>
      <c r="AA2277">
        <f ca="1">IF(OR(ISBLANK(J2277),ISBLANK(O2277),J2277="",O2277=""),"",IF(J2277=O2277,1,0))</f>
        <v>1</v>
      </c>
      <c r="AB2277">
        <f ca="1">IF(OR(ISBLANK(K2277),ISBLANK(Q2277),K2277="",Q2277=""),"",IF(K2277=Q2277,1,0))</f>
        <v>0</v>
      </c>
      <c r="AC2277" s="23" t="str">
        <f t="shared" ca="1" si="35"/>
        <v/>
      </c>
    </row>
    <row r="2278" spans="1:29" x14ac:dyDescent="0.25">
      <c r="A2278" s="23">
        <v>2277</v>
      </c>
      <c r="B2278">
        <v>1117</v>
      </c>
      <c r="C2278" t="str">
        <f ca="1">IFERROR(VLOOKUP($B2278,INDIRECT(nfl_game_result),MATCH(C$1,INDIRECT(nfl_game_result_header),0),FALSE),"error")</f>
        <v>2016_04_MIA@CIN</v>
      </c>
      <c r="D2278">
        <f ca="1">IFERROR(IF(ISBLANK(VLOOKUP($B2278,INDIRECT(nfl_game_result),MATCH(D$1,INDIRECT(nfl_game_result_header),0),FALSE)),"",VLOOKUP($B2278,INDIRECT(nfl_game_result),MATCH(D$1,INDIRECT(nfl_game_result_header),0),FALSE)),"error")</f>
        <v>-7</v>
      </c>
      <c r="E2278">
        <f ca="1">IFERROR(IF(ISBLANK(VLOOKUP($B2278,INDIRECT(nfl_game_result),MATCH(E$1,INDIRECT(nfl_game_result_header),0),FALSE)),"",VLOOKUP($B2278,INDIRECT(nfl_game_result),MATCH(E$1,INDIRECT(nfl_game_result_header),0),FALSE)),"error")</f>
        <v>-7.5</v>
      </c>
      <c r="F2278" s="23" t="str">
        <f ca="1">IFERROR(IF(ISBLANK(VLOOKUP($B2278,INDIRECT(nfl_game_result),MATCH(F$1,INDIRECT(nfl_game_result_header),0),FALSE)),"",VLOOKUP($B2278,INDIRECT(nfl_game_result),MATCH(F$1,INDIRECT(nfl_game_result_header),0),FALSE)),"error")</f>
        <v/>
      </c>
      <c r="G2278" s="23" t="str">
        <f ca="1">IFERROR(IF(ISBLANK(VLOOKUP($B2278,INDIRECT(nfl_game_result),MATCH(G$1,INDIRECT(nfl_game_result_header),0),FALSE)),"",VLOOKUP($B2278,INDIRECT(nfl_game_result),MATCH(G$1,INDIRECT(nfl_game_result_header),0),FALSE)),"error")</f>
        <v/>
      </c>
      <c r="H2278">
        <f ca="1">IFERROR(IF(ISBLANK(VLOOKUP($B2278,INDIRECT(nfl_game_result),MATCH(H$1,INDIRECT(nfl_game_result_header),0),FALSE)),"",VLOOKUP($B2278,INDIRECT(nfl_game_result),MATCH(H$1,INDIRECT(nfl_game_result_header),0),FALSE)),"error")</f>
        <v>22</v>
      </c>
      <c r="I2278">
        <f ca="1">IFERROR(IF(ISBLANK(VLOOKUP($B2278,INDIRECT(nfl_game_result),MATCH(I$1,INDIRECT(nfl_game_result_header),0),FALSE)),"",VLOOKUP($B2278,INDIRECT(nfl_game_result),MATCH(I$1,INDIRECT(nfl_game_result_header),0),FALSE)),"error")</f>
        <v>7</v>
      </c>
      <c r="J2278" t="str">
        <f ca="1">IFERROR(IF(ISBLANK(VLOOKUP($B2278,INDIRECT(nfl_game_result),MATCH(J$1,INDIRECT(nfl_game_result_header),0),FALSE)),"",VLOOKUP($B2278,INDIRECT(nfl_game_result),MATCH(J$1,INDIRECT(nfl_game_result_header),0),FALSE)),"error")</f>
        <v>CIN</v>
      </c>
      <c r="K2278" t="str">
        <f ca="1">IFERROR(IF(ISBLANK(VLOOKUP($B2278,INDIRECT(nfl_game_result),MATCH(K$1,INDIRECT(nfl_game_result_header),0),FALSE)),"",VLOOKUP($B2278,INDIRECT(nfl_game_result),MATCH(K$1,INDIRECT(nfl_game_result_header),0),FALSE)),"error")</f>
        <v>CIN</v>
      </c>
      <c r="L2278" s="23" t="str">
        <f ca="1">IFERROR(IF(ISBLANK(VLOOKUP($B2278,INDIRECT(nfl_game_result),MATCH(L$1,INDIRECT(nfl_game_result_header),0),FALSE)),"",VLOOKUP($B2278,INDIRECT(nfl_game_result),MATCH(L$1,INDIRECT(nfl_game_result_header),0),FALSE)),"error")</f>
        <v/>
      </c>
      <c r="M2278" t="s">
        <v>16</v>
      </c>
      <c r="N2278">
        <v>-6.5</v>
      </c>
      <c r="O2278" t="s">
        <v>69</v>
      </c>
      <c r="P2278">
        <v>6</v>
      </c>
      <c r="V2278" s="23" t="s">
        <v>416</v>
      </c>
      <c r="W2278">
        <f ca="1">VALUE(LEFT(C2278, 4))</f>
        <v>2016</v>
      </c>
      <c r="X2278">
        <f ca="1">VALUE(MID(C2278,6,FIND("_",C2278,6)-6))</f>
        <v>4</v>
      </c>
      <c r="Y2278">
        <f ca="1">IF(NOT(OR(ISBLANK(D2278),ISBLANK(E2278),D2278="",E2278="")),D2278-E2278,"")</f>
        <v>0.5</v>
      </c>
      <c r="Z2278">
        <f ca="1">IF(OR(NOT(ISNUMBER(D2278)),ISBLANK(D2278),D2278="",ISBLANK(N2278)),"",ABS(D2278-N2278))</f>
        <v>0.5</v>
      </c>
      <c r="AA2278">
        <f ca="1">IF(OR(ISBLANK(J2278),ISBLANK(O2278),J2278="",O2278=""),"",IF(J2278=O2278,1,0))</f>
        <v>1</v>
      </c>
      <c r="AB2278" t="str">
        <f ca="1">IF(OR(ISBLANK(K2278),ISBLANK(Q2278),K2278="",Q2278=""),"",IF(K2278=Q2278,1,0))</f>
        <v/>
      </c>
      <c r="AC2278" s="23" t="str">
        <f t="shared" ca="1" si="35"/>
        <v/>
      </c>
    </row>
    <row r="2279" spans="1:29" x14ac:dyDescent="0.25">
      <c r="A2279" s="23">
        <v>2278</v>
      </c>
      <c r="B2279">
        <v>1118</v>
      </c>
      <c r="C2279" t="str">
        <f ca="1">IFERROR(VLOOKUP($B2279,INDIRECT(nfl_game_result),MATCH(C$1,INDIRECT(nfl_game_result_header),0),FALSE),"error")</f>
        <v>2016_04_IND@JAX</v>
      </c>
      <c r="D2279">
        <f ca="1">IFERROR(IF(ISBLANK(VLOOKUP($B2279,INDIRECT(nfl_game_result),MATCH(D$1,INDIRECT(nfl_game_result_header),0),FALSE)),"",VLOOKUP($B2279,INDIRECT(nfl_game_result),MATCH(D$1,INDIRECT(nfl_game_result_header),0),FALSE)),"error")</f>
        <v>2.5</v>
      </c>
      <c r="E2279">
        <f ca="1">IFERROR(IF(ISBLANK(VLOOKUP($B2279,INDIRECT(nfl_game_result),MATCH(E$1,INDIRECT(nfl_game_result_header),0),FALSE)),"",VLOOKUP($B2279,INDIRECT(nfl_game_result),MATCH(E$1,INDIRECT(nfl_game_result_header),0),FALSE)),"error")</f>
        <v>2</v>
      </c>
      <c r="F2279" s="23" t="str">
        <f ca="1">IFERROR(IF(ISBLANK(VLOOKUP($B2279,INDIRECT(nfl_game_result),MATCH(F$1,INDIRECT(nfl_game_result_header),0),FALSE)),"",VLOOKUP($B2279,INDIRECT(nfl_game_result),MATCH(F$1,INDIRECT(nfl_game_result_header),0),FALSE)),"error")</f>
        <v/>
      </c>
      <c r="G2279" s="23" t="str">
        <f ca="1">IFERROR(IF(ISBLANK(VLOOKUP($B2279,INDIRECT(nfl_game_result),MATCH(G$1,INDIRECT(nfl_game_result_header),0),FALSE)),"",VLOOKUP($B2279,INDIRECT(nfl_game_result),MATCH(G$1,INDIRECT(nfl_game_result_header),0),FALSE)),"error")</f>
        <v/>
      </c>
      <c r="H2279">
        <f ca="1">IFERROR(IF(ISBLANK(VLOOKUP($B2279,INDIRECT(nfl_game_result),MATCH(H$1,INDIRECT(nfl_game_result_header),0),FALSE)),"",VLOOKUP($B2279,INDIRECT(nfl_game_result),MATCH(H$1,INDIRECT(nfl_game_result_header),0),FALSE)),"error")</f>
        <v>30</v>
      </c>
      <c r="I2279">
        <f ca="1">IFERROR(IF(ISBLANK(VLOOKUP($B2279,INDIRECT(nfl_game_result),MATCH(I$1,INDIRECT(nfl_game_result_header),0),FALSE)),"",VLOOKUP($B2279,INDIRECT(nfl_game_result),MATCH(I$1,INDIRECT(nfl_game_result_header),0),FALSE)),"error")</f>
        <v>27</v>
      </c>
      <c r="J2279" t="str">
        <f ca="1">IFERROR(IF(ISBLANK(VLOOKUP($B2279,INDIRECT(nfl_game_result),MATCH(J$1,INDIRECT(nfl_game_result_header),0),FALSE)),"",VLOOKUP($B2279,INDIRECT(nfl_game_result),MATCH(J$1,INDIRECT(nfl_game_result_header),0),FALSE)),"error")</f>
        <v>JAX</v>
      </c>
      <c r="K2279" t="str">
        <f ca="1">IFERROR(IF(ISBLANK(VLOOKUP($B2279,INDIRECT(nfl_game_result),MATCH(K$1,INDIRECT(nfl_game_result_header),0),FALSE)),"",VLOOKUP($B2279,INDIRECT(nfl_game_result),MATCH(K$1,INDIRECT(nfl_game_result_header),0),FALSE)),"error")</f>
        <v>JAX</v>
      </c>
      <c r="L2279" s="23" t="str">
        <f ca="1">IFERROR(IF(ISBLANK(VLOOKUP($B2279,INDIRECT(nfl_game_result),MATCH(L$1,INDIRECT(nfl_game_result_header),0),FALSE)),"",VLOOKUP($B2279,INDIRECT(nfl_game_result),MATCH(L$1,INDIRECT(nfl_game_result_header),0),FALSE)),"error")</f>
        <v/>
      </c>
      <c r="M2279" t="s">
        <v>16</v>
      </c>
      <c r="N2279">
        <v>2.5</v>
      </c>
      <c r="O2279" t="s">
        <v>77</v>
      </c>
      <c r="P2279">
        <v>7</v>
      </c>
      <c r="V2279" s="23" t="s">
        <v>416</v>
      </c>
      <c r="W2279">
        <f ca="1">VALUE(LEFT(C2279, 4))</f>
        <v>2016</v>
      </c>
      <c r="X2279">
        <f ca="1">VALUE(MID(C2279,6,FIND("_",C2279,6)-6))</f>
        <v>4</v>
      </c>
      <c r="Y2279">
        <f ca="1">IF(NOT(OR(ISBLANK(D2279),ISBLANK(E2279),D2279="",E2279="")),D2279-E2279,"")</f>
        <v>0.5</v>
      </c>
      <c r="Z2279">
        <f ca="1">IF(OR(NOT(ISNUMBER(D2279)),ISBLANK(D2279),D2279="",ISBLANK(N2279)),"",ABS(D2279-N2279))</f>
        <v>0</v>
      </c>
      <c r="AA2279">
        <f ca="1">IF(OR(ISBLANK(J2279),ISBLANK(O2279),J2279="",O2279=""),"",IF(J2279=O2279,1,0))</f>
        <v>1</v>
      </c>
      <c r="AB2279" t="str">
        <f ca="1">IF(OR(ISBLANK(K2279),ISBLANK(Q2279),K2279="",Q2279=""),"",IF(K2279=Q2279,1,0))</f>
        <v/>
      </c>
      <c r="AC2279" s="23" t="str">
        <f t="shared" ca="1" si="35"/>
        <v/>
      </c>
    </row>
    <row r="2280" spans="1:29" x14ac:dyDescent="0.25">
      <c r="A2280" s="23">
        <v>2279</v>
      </c>
      <c r="B2280">
        <v>1119</v>
      </c>
      <c r="C2280" t="str">
        <f ca="1">IFERROR(VLOOKUP($B2280,INDIRECT(nfl_game_result),MATCH(C$1,INDIRECT(nfl_game_result_header),0),FALSE),"error")</f>
        <v>2016_04_TEN@HOU</v>
      </c>
      <c r="D2280">
        <f ca="1">IFERROR(IF(ISBLANK(VLOOKUP($B2280,INDIRECT(nfl_game_result),MATCH(D$1,INDIRECT(nfl_game_result_header),0),FALSE)),"",VLOOKUP($B2280,INDIRECT(nfl_game_result),MATCH(D$1,INDIRECT(nfl_game_result_header),0),FALSE)),"error")</f>
        <v>-4.5</v>
      </c>
      <c r="E2280">
        <f ca="1">IFERROR(IF(ISBLANK(VLOOKUP($B2280,INDIRECT(nfl_game_result),MATCH(E$1,INDIRECT(nfl_game_result_header),0),FALSE)),"",VLOOKUP($B2280,INDIRECT(nfl_game_result),MATCH(E$1,INDIRECT(nfl_game_result_header),0),FALSE)),"error")</f>
        <v>-4.5</v>
      </c>
      <c r="F2280" s="23" t="str">
        <f ca="1">IFERROR(IF(ISBLANK(VLOOKUP($B2280,INDIRECT(nfl_game_result),MATCH(F$1,INDIRECT(nfl_game_result_header),0),FALSE)),"",VLOOKUP($B2280,INDIRECT(nfl_game_result),MATCH(F$1,INDIRECT(nfl_game_result_header),0),FALSE)),"error")</f>
        <v/>
      </c>
      <c r="G2280" s="23" t="str">
        <f ca="1">IFERROR(IF(ISBLANK(VLOOKUP($B2280,INDIRECT(nfl_game_result),MATCH(G$1,INDIRECT(nfl_game_result_header),0),FALSE)),"",VLOOKUP($B2280,INDIRECT(nfl_game_result),MATCH(G$1,INDIRECT(nfl_game_result_header),0),FALSE)),"error")</f>
        <v/>
      </c>
      <c r="H2280">
        <f ca="1">IFERROR(IF(ISBLANK(VLOOKUP($B2280,INDIRECT(nfl_game_result),MATCH(H$1,INDIRECT(nfl_game_result_header),0),FALSE)),"",VLOOKUP($B2280,INDIRECT(nfl_game_result),MATCH(H$1,INDIRECT(nfl_game_result_header),0),FALSE)),"error")</f>
        <v>27</v>
      </c>
      <c r="I2280">
        <f ca="1">IFERROR(IF(ISBLANK(VLOOKUP($B2280,INDIRECT(nfl_game_result),MATCH(I$1,INDIRECT(nfl_game_result_header),0),FALSE)),"",VLOOKUP($B2280,INDIRECT(nfl_game_result),MATCH(I$1,INDIRECT(nfl_game_result_header),0),FALSE)),"error")</f>
        <v>20</v>
      </c>
      <c r="J2280" t="str">
        <f ca="1">IFERROR(IF(ISBLANK(VLOOKUP($B2280,INDIRECT(nfl_game_result),MATCH(J$1,INDIRECT(nfl_game_result_header),0),FALSE)),"",VLOOKUP($B2280,INDIRECT(nfl_game_result),MATCH(J$1,INDIRECT(nfl_game_result_header),0),FALSE)),"error")</f>
        <v>HOU</v>
      </c>
      <c r="K2280" t="str">
        <f ca="1">IFERROR(IF(ISBLANK(VLOOKUP($B2280,INDIRECT(nfl_game_result),MATCH(K$1,INDIRECT(nfl_game_result_header),0),FALSE)),"",VLOOKUP($B2280,INDIRECT(nfl_game_result),MATCH(K$1,INDIRECT(nfl_game_result_header),0),FALSE)),"error")</f>
        <v>HOU</v>
      </c>
      <c r="L2280" s="23" t="str">
        <f ca="1">IFERROR(IF(ISBLANK(VLOOKUP($B2280,INDIRECT(nfl_game_result),MATCH(L$1,INDIRECT(nfl_game_result_header),0),FALSE)),"",VLOOKUP($B2280,INDIRECT(nfl_game_result),MATCH(L$1,INDIRECT(nfl_game_result_header),0),FALSE)),"error")</f>
        <v/>
      </c>
      <c r="M2280" t="s">
        <v>16</v>
      </c>
      <c r="N2280">
        <v>-6</v>
      </c>
      <c r="O2280" t="s">
        <v>75</v>
      </c>
      <c r="P2280">
        <v>12</v>
      </c>
      <c r="V2280" s="23" t="s">
        <v>416</v>
      </c>
      <c r="W2280">
        <f ca="1">VALUE(LEFT(C2280, 4))</f>
        <v>2016</v>
      </c>
      <c r="X2280">
        <f ca="1">VALUE(MID(C2280,6,FIND("_",C2280,6)-6))</f>
        <v>4</v>
      </c>
      <c r="Y2280">
        <f ca="1">IF(NOT(OR(ISBLANK(D2280),ISBLANK(E2280),D2280="",E2280="")),D2280-E2280,"")</f>
        <v>0</v>
      </c>
      <c r="Z2280">
        <f ca="1">IF(OR(NOT(ISNUMBER(D2280)),ISBLANK(D2280),D2280="",ISBLANK(N2280)),"",ABS(D2280-N2280))</f>
        <v>1.5</v>
      </c>
      <c r="AA2280">
        <f ca="1">IF(OR(ISBLANK(J2280),ISBLANK(O2280),J2280="",O2280=""),"",IF(J2280=O2280,1,0))</f>
        <v>1</v>
      </c>
      <c r="AB2280" t="str">
        <f ca="1">IF(OR(ISBLANK(K2280),ISBLANK(Q2280),K2280="",Q2280=""),"",IF(K2280=Q2280,1,0))</f>
        <v/>
      </c>
      <c r="AC2280" s="23" t="str">
        <f t="shared" ca="1" si="35"/>
        <v/>
      </c>
    </row>
    <row r="2281" spans="1:29" x14ac:dyDescent="0.25">
      <c r="A2281" s="23">
        <v>2280</v>
      </c>
      <c r="B2281">
        <v>1120</v>
      </c>
      <c r="C2281" t="str">
        <f ca="1">IFERROR(VLOOKUP($B2281,INDIRECT(nfl_game_result),MATCH(C$1,INDIRECT(nfl_game_result_header),0),FALSE),"error")</f>
        <v>2016_04_CLE@WAS</v>
      </c>
      <c r="D2281">
        <f ca="1">IFERROR(IF(ISBLANK(VLOOKUP($B2281,INDIRECT(nfl_game_result),MATCH(D$1,INDIRECT(nfl_game_result_header),0),FALSE)),"",VLOOKUP($B2281,INDIRECT(nfl_game_result),MATCH(D$1,INDIRECT(nfl_game_result_header),0),FALSE)),"error")</f>
        <v>-6.5</v>
      </c>
      <c r="E2281">
        <f ca="1">IFERROR(IF(ISBLANK(VLOOKUP($B2281,INDIRECT(nfl_game_result),MATCH(E$1,INDIRECT(nfl_game_result_header),0),FALSE)),"",VLOOKUP($B2281,INDIRECT(nfl_game_result),MATCH(E$1,INDIRECT(nfl_game_result_header),0),FALSE)),"error")</f>
        <v>-7.5</v>
      </c>
      <c r="F2281" s="23" t="str">
        <f ca="1">IFERROR(IF(ISBLANK(VLOOKUP($B2281,INDIRECT(nfl_game_result),MATCH(F$1,INDIRECT(nfl_game_result_header),0),FALSE)),"",VLOOKUP($B2281,INDIRECT(nfl_game_result),MATCH(F$1,INDIRECT(nfl_game_result_header),0),FALSE)),"error")</f>
        <v/>
      </c>
      <c r="G2281" s="23" t="str">
        <f ca="1">IFERROR(IF(ISBLANK(VLOOKUP($B2281,INDIRECT(nfl_game_result),MATCH(G$1,INDIRECT(nfl_game_result_header),0),FALSE)),"",VLOOKUP($B2281,INDIRECT(nfl_game_result),MATCH(G$1,INDIRECT(nfl_game_result_header),0),FALSE)),"error")</f>
        <v/>
      </c>
      <c r="H2281">
        <f ca="1">IFERROR(IF(ISBLANK(VLOOKUP($B2281,INDIRECT(nfl_game_result),MATCH(H$1,INDIRECT(nfl_game_result_header),0),FALSE)),"",VLOOKUP($B2281,INDIRECT(nfl_game_result),MATCH(H$1,INDIRECT(nfl_game_result_header),0),FALSE)),"error")</f>
        <v>31</v>
      </c>
      <c r="I2281">
        <f ca="1">IFERROR(IF(ISBLANK(VLOOKUP($B2281,INDIRECT(nfl_game_result),MATCH(I$1,INDIRECT(nfl_game_result_header),0),FALSE)),"",VLOOKUP($B2281,INDIRECT(nfl_game_result),MATCH(I$1,INDIRECT(nfl_game_result_header),0),FALSE)),"error")</f>
        <v>20</v>
      </c>
      <c r="J2281" t="str">
        <f ca="1">IFERROR(IF(ISBLANK(VLOOKUP($B2281,INDIRECT(nfl_game_result),MATCH(J$1,INDIRECT(nfl_game_result_header),0),FALSE)),"",VLOOKUP($B2281,INDIRECT(nfl_game_result),MATCH(J$1,INDIRECT(nfl_game_result_header),0),FALSE)),"error")</f>
        <v>WAS</v>
      </c>
      <c r="K2281" t="str">
        <f ca="1">IFERROR(IF(ISBLANK(VLOOKUP($B2281,INDIRECT(nfl_game_result),MATCH(K$1,INDIRECT(nfl_game_result_header),0),FALSE)),"",VLOOKUP($B2281,INDIRECT(nfl_game_result),MATCH(K$1,INDIRECT(nfl_game_result_header),0),FALSE)),"error")</f>
        <v>WAS</v>
      </c>
      <c r="L2281" s="23" t="str">
        <f ca="1">IFERROR(IF(ISBLANK(VLOOKUP($B2281,INDIRECT(nfl_game_result),MATCH(L$1,INDIRECT(nfl_game_result_header),0),FALSE)),"",VLOOKUP($B2281,INDIRECT(nfl_game_result),MATCH(L$1,INDIRECT(nfl_game_result_header),0),FALSE)),"error")</f>
        <v/>
      </c>
      <c r="M2281" t="s">
        <v>16</v>
      </c>
      <c r="N2281">
        <v>-7.5</v>
      </c>
      <c r="O2281" t="s">
        <v>70</v>
      </c>
      <c r="P2281">
        <v>2</v>
      </c>
      <c r="V2281" s="23" t="s">
        <v>416</v>
      </c>
      <c r="W2281">
        <f ca="1">VALUE(LEFT(C2281, 4))</f>
        <v>2016</v>
      </c>
      <c r="X2281">
        <f ca="1">VALUE(MID(C2281,6,FIND("_",C2281,6)-6))</f>
        <v>4</v>
      </c>
      <c r="Y2281">
        <f ca="1">IF(NOT(OR(ISBLANK(D2281),ISBLANK(E2281),D2281="",E2281="")),D2281-E2281,"")</f>
        <v>1</v>
      </c>
      <c r="Z2281">
        <f ca="1">IF(OR(NOT(ISNUMBER(D2281)),ISBLANK(D2281),D2281="",ISBLANK(N2281)),"",ABS(D2281-N2281))</f>
        <v>1</v>
      </c>
      <c r="AA2281">
        <f ca="1">IF(OR(ISBLANK(J2281),ISBLANK(O2281),J2281="",O2281=""),"",IF(J2281=O2281,1,0))</f>
        <v>0</v>
      </c>
      <c r="AB2281" t="str">
        <f ca="1">IF(OR(ISBLANK(K2281),ISBLANK(Q2281),K2281="",Q2281=""),"",IF(K2281=Q2281,1,0))</f>
        <v/>
      </c>
      <c r="AC2281" s="23" t="str">
        <f t="shared" ca="1" si="35"/>
        <v/>
      </c>
    </row>
    <row r="2282" spans="1:29" x14ac:dyDescent="0.25">
      <c r="A2282" s="23">
        <v>2281</v>
      </c>
      <c r="B2282">
        <v>1121</v>
      </c>
      <c r="C2282" t="str">
        <f ca="1">IFERROR(VLOOKUP($B2282,INDIRECT(nfl_game_result),MATCH(C$1,INDIRECT(nfl_game_result_header),0),FALSE),"error")</f>
        <v>2016_04_SEA@NYJ</v>
      </c>
      <c r="D2282">
        <f ca="1">IFERROR(IF(ISBLANK(VLOOKUP($B2282,INDIRECT(nfl_game_result),MATCH(D$1,INDIRECT(nfl_game_result_header),0),FALSE)),"",VLOOKUP($B2282,INDIRECT(nfl_game_result),MATCH(D$1,INDIRECT(nfl_game_result_header),0),FALSE)),"error")</f>
        <v>3.5</v>
      </c>
      <c r="E2282">
        <f ca="1">IFERROR(IF(ISBLANK(VLOOKUP($B2282,INDIRECT(nfl_game_result),MATCH(E$1,INDIRECT(nfl_game_result_header),0),FALSE)),"",VLOOKUP($B2282,INDIRECT(nfl_game_result),MATCH(E$1,INDIRECT(nfl_game_result_header),0),FALSE)),"error")</f>
        <v>1.5</v>
      </c>
      <c r="F2282" s="23" t="str">
        <f ca="1">IFERROR(IF(ISBLANK(VLOOKUP($B2282,INDIRECT(nfl_game_result),MATCH(F$1,INDIRECT(nfl_game_result_header),0),FALSE)),"",VLOOKUP($B2282,INDIRECT(nfl_game_result),MATCH(F$1,INDIRECT(nfl_game_result_header),0),FALSE)),"error")</f>
        <v/>
      </c>
      <c r="G2282" s="23" t="str">
        <f ca="1">IFERROR(IF(ISBLANK(VLOOKUP($B2282,INDIRECT(nfl_game_result),MATCH(G$1,INDIRECT(nfl_game_result_header),0),FALSE)),"",VLOOKUP($B2282,INDIRECT(nfl_game_result),MATCH(G$1,INDIRECT(nfl_game_result_header),0),FALSE)),"error")</f>
        <v/>
      </c>
      <c r="H2282">
        <f ca="1">IFERROR(IF(ISBLANK(VLOOKUP($B2282,INDIRECT(nfl_game_result),MATCH(H$1,INDIRECT(nfl_game_result_header),0),FALSE)),"",VLOOKUP($B2282,INDIRECT(nfl_game_result),MATCH(H$1,INDIRECT(nfl_game_result_header),0),FALSE)),"error")</f>
        <v>17</v>
      </c>
      <c r="I2282">
        <f ca="1">IFERROR(IF(ISBLANK(VLOOKUP($B2282,INDIRECT(nfl_game_result),MATCH(I$1,INDIRECT(nfl_game_result_header),0),FALSE)),"",VLOOKUP($B2282,INDIRECT(nfl_game_result),MATCH(I$1,INDIRECT(nfl_game_result_header),0),FALSE)),"error")</f>
        <v>27</v>
      </c>
      <c r="J2282" t="str">
        <f ca="1">IFERROR(IF(ISBLANK(VLOOKUP($B2282,INDIRECT(nfl_game_result),MATCH(J$1,INDIRECT(nfl_game_result_header),0),FALSE)),"",VLOOKUP($B2282,INDIRECT(nfl_game_result),MATCH(J$1,INDIRECT(nfl_game_result_header),0),FALSE)),"error")</f>
        <v>SEA</v>
      </c>
      <c r="K2282" t="str">
        <f ca="1">IFERROR(IF(ISBLANK(VLOOKUP($B2282,INDIRECT(nfl_game_result),MATCH(K$1,INDIRECT(nfl_game_result_header),0),FALSE)),"",VLOOKUP($B2282,INDIRECT(nfl_game_result),MATCH(K$1,INDIRECT(nfl_game_result_header),0),FALSE)),"error")</f>
        <v>SEA</v>
      </c>
      <c r="L2282" s="23" t="str">
        <f ca="1">IFERROR(IF(ISBLANK(VLOOKUP($B2282,INDIRECT(nfl_game_result),MATCH(L$1,INDIRECT(nfl_game_result_header),0),FALSE)),"",VLOOKUP($B2282,INDIRECT(nfl_game_result),MATCH(L$1,INDIRECT(nfl_game_result_header),0),FALSE)),"error")</f>
        <v/>
      </c>
      <c r="M2282" t="s">
        <v>16</v>
      </c>
      <c r="N2282">
        <v>1.5</v>
      </c>
      <c r="O2282" t="s">
        <v>84</v>
      </c>
      <c r="P2282">
        <v>9</v>
      </c>
      <c r="V2282" s="23" t="s">
        <v>416</v>
      </c>
      <c r="W2282">
        <f ca="1">VALUE(LEFT(C2282, 4))</f>
        <v>2016</v>
      </c>
      <c r="X2282">
        <f ca="1">VALUE(MID(C2282,6,FIND("_",C2282,6)-6))</f>
        <v>4</v>
      </c>
      <c r="Y2282">
        <f ca="1">IF(NOT(OR(ISBLANK(D2282),ISBLANK(E2282),D2282="",E2282="")),D2282-E2282,"")</f>
        <v>2</v>
      </c>
      <c r="Z2282">
        <f ca="1">IF(OR(NOT(ISNUMBER(D2282)),ISBLANK(D2282),D2282="",ISBLANK(N2282)),"",ABS(D2282-N2282))</f>
        <v>2</v>
      </c>
      <c r="AA2282">
        <f ca="1">IF(OR(ISBLANK(J2282),ISBLANK(O2282),J2282="",O2282=""),"",IF(J2282=O2282,1,0))</f>
        <v>0</v>
      </c>
      <c r="AB2282" t="str">
        <f ca="1">IF(OR(ISBLANK(K2282),ISBLANK(Q2282),K2282="",Q2282=""),"",IF(K2282=Q2282,1,0))</f>
        <v/>
      </c>
      <c r="AC2282" s="23" t="str">
        <f t="shared" ca="1" si="35"/>
        <v/>
      </c>
    </row>
    <row r="2283" spans="1:29" x14ac:dyDescent="0.25">
      <c r="A2283" s="23">
        <v>2282</v>
      </c>
      <c r="B2283">
        <v>1122</v>
      </c>
      <c r="C2283" t="str">
        <f ca="1">IFERROR(VLOOKUP($B2283,INDIRECT(nfl_game_result),MATCH(C$1,INDIRECT(nfl_game_result_header),0),FALSE),"error")</f>
        <v>2016_04_BUF@NWE</v>
      </c>
      <c r="D2283">
        <f ca="1">IFERROR(IF(ISBLANK(VLOOKUP($B2283,INDIRECT(nfl_game_result),MATCH(D$1,INDIRECT(nfl_game_result_header),0),FALSE)),"",VLOOKUP($B2283,INDIRECT(nfl_game_result),MATCH(D$1,INDIRECT(nfl_game_result_header),0),FALSE)),"error")</f>
        <v>-3.5</v>
      </c>
      <c r="E2283">
        <f ca="1">IFERROR(IF(ISBLANK(VLOOKUP($B2283,INDIRECT(nfl_game_result),MATCH(E$1,INDIRECT(nfl_game_result_header),0),FALSE)),"",VLOOKUP($B2283,INDIRECT(nfl_game_result),MATCH(E$1,INDIRECT(nfl_game_result_header),0),FALSE)),"error")</f>
        <v>-7</v>
      </c>
      <c r="F2283" s="23" t="str">
        <f ca="1">IFERROR(IF(ISBLANK(VLOOKUP($B2283,INDIRECT(nfl_game_result),MATCH(F$1,INDIRECT(nfl_game_result_header),0),FALSE)),"",VLOOKUP($B2283,INDIRECT(nfl_game_result),MATCH(F$1,INDIRECT(nfl_game_result_header),0),FALSE)),"error")</f>
        <v/>
      </c>
      <c r="G2283" s="23" t="str">
        <f ca="1">IFERROR(IF(ISBLANK(VLOOKUP($B2283,INDIRECT(nfl_game_result),MATCH(G$1,INDIRECT(nfl_game_result_header),0),FALSE)),"",VLOOKUP($B2283,INDIRECT(nfl_game_result),MATCH(G$1,INDIRECT(nfl_game_result_header),0),FALSE)),"error")</f>
        <v/>
      </c>
      <c r="H2283">
        <f ca="1">IFERROR(IF(ISBLANK(VLOOKUP($B2283,INDIRECT(nfl_game_result),MATCH(H$1,INDIRECT(nfl_game_result_header),0),FALSE)),"",VLOOKUP($B2283,INDIRECT(nfl_game_result),MATCH(H$1,INDIRECT(nfl_game_result_header),0),FALSE)),"error")</f>
        <v>0</v>
      </c>
      <c r="I2283">
        <f ca="1">IFERROR(IF(ISBLANK(VLOOKUP($B2283,INDIRECT(nfl_game_result),MATCH(I$1,INDIRECT(nfl_game_result_header),0),FALSE)),"",VLOOKUP($B2283,INDIRECT(nfl_game_result),MATCH(I$1,INDIRECT(nfl_game_result_header),0),FALSE)),"error")</f>
        <v>16</v>
      </c>
      <c r="J2283" t="str">
        <f ca="1">IFERROR(IF(ISBLANK(VLOOKUP($B2283,INDIRECT(nfl_game_result),MATCH(J$1,INDIRECT(nfl_game_result_header),0),FALSE)),"",VLOOKUP($B2283,INDIRECT(nfl_game_result),MATCH(J$1,INDIRECT(nfl_game_result_header),0),FALSE)),"error")</f>
        <v>BUF</v>
      </c>
      <c r="K2283" t="str">
        <f ca="1">IFERROR(IF(ISBLANK(VLOOKUP($B2283,INDIRECT(nfl_game_result),MATCH(K$1,INDIRECT(nfl_game_result_header),0),FALSE)),"",VLOOKUP($B2283,INDIRECT(nfl_game_result),MATCH(K$1,INDIRECT(nfl_game_result_header),0),FALSE)),"error")</f>
        <v>BUF</v>
      </c>
      <c r="L2283" s="23" t="str">
        <f ca="1">IFERROR(IF(ISBLANK(VLOOKUP($B2283,INDIRECT(nfl_game_result),MATCH(L$1,INDIRECT(nfl_game_result_header),0),FALSE)),"",VLOOKUP($B2283,INDIRECT(nfl_game_result),MATCH(L$1,INDIRECT(nfl_game_result_header),0),FALSE)),"error")</f>
        <v/>
      </c>
      <c r="M2283" t="s">
        <v>16</v>
      </c>
      <c r="N2283">
        <v>-7</v>
      </c>
      <c r="O2283" t="s">
        <v>66</v>
      </c>
      <c r="P2283">
        <v>4</v>
      </c>
      <c r="V2283" s="23" t="s">
        <v>416</v>
      </c>
      <c r="W2283">
        <f ca="1">VALUE(LEFT(C2283, 4))</f>
        <v>2016</v>
      </c>
      <c r="X2283">
        <f ca="1">VALUE(MID(C2283,6,FIND("_",C2283,6)-6))</f>
        <v>4</v>
      </c>
      <c r="Y2283">
        <f ca="1">IF(NOT(OR(ISBLANK(D2283),ISBLANK(E2283),D2283="",E2283="")),D2283-E2283,"")</f>
        <v>3.5</v>
      </c>
      <c r="Z2283">
        <f ca="1">IF(OR(NOT(ISNUMBER(D2283)),ISBLANK(D2283),D2283="",ISBLANK(N2283)),"",ABS(D2283-N2283))</f>
        <v>3.5</v>
      </c>
      <c r="AA2283">
        <f ca="1">IF(OR(ISBLANK(J2283),ISBLANK(O2283),J2283="",O2283=""),"",IF(J2283=O2283,1,0))</f>
        <v>1</v>
      </c>
      <c r="AB2283" t="str">
        <f ca="1">IF(OR(ISBLANK(K2283),ISBLANK(Q2283),K2283="",Q2283=""),"",IF(K2283=Q2283,1,0))</f>
        <v/>
      </c>
      <c r="AC2283" s="23" t="str">
        <f t="shared" ca="1" si="35"/>
        <v/>
      </c>
    </row>
    <row r="2284" spans="1:29" x14ac:dyDescent="0.25">
      <c r="A2284" s="23">
        <v>2283</v>
      </c>
      <c r="B2284">
        <v>1123</v>
      </c>
      <c r="C2284" t="str">
        <f ca="1">IFERROR(VLOOKUP($B2284,INDIRECT(nfl_game_result),MATCH(C$1,INDIRECT(nfl_game_result_header),0),FALSE),"error")</f>
        <v>2016_04_CAR@ATL</v>
      </c>
      <c r="D2284">
        <f ca="1">IFERROR(IF(ISBLANK(VLOOKUP($B2284,INDIRECT(nfl_game_result),MATCH(D$1,INDIRECT(nfl_game_result_header),0),FALSE)),"",VLOOKUP($B2284,INDIRECT(nfl_game_result),MATCH(D$1,INDIRECT(nfl_game_result_header),0),FALSE)),"error")</f>
        <v>3</v>
      </c>
      <c r="E2284">
        <f ca="1">IFERROR(IF(ISBLANK(VLOOKUP($B2284,INDIRECT(nfl_game_result),MATCH(E$1,INDIRECT(nfl_game_result_header),0),FALSE)),"",VLOOKUP($B2284,INDIRECT(nfl_game_result),MATCH(E$1,INDIRECT(nfl_game_result_header),0),FALSE)),"error")</f>
        <v>3</v>
      </c>
      <c r="F2284" s="23" t="str">
        <f ca="1">IFERROR(IF(ISBLANK(VLOOKUP($B2284,INDIRECT(nfl_game_result),MATCH(F$1,INDIRECT(nfl_game_result_header),0),FALSE)),"",VLOOKUP($B2284,INDIRECT(nfl_game_result),MATCH(F$1,INDIRECT(nfl_game_result_header),0),FALSE)),"error")</f>
        <v/>
      </c>
      <c r="G2284" s="23" t="str">
        <f ca="1">IFERROR(IF(ISBLANK(VLOOKUP($B2284,INDIRECT(nfl_game_result),MATCH(G$1,INDIRECT(nfl_game_result_header),0),FALSE)),"",VLOOKUP($B2284,INDIRECT(nfl_game_result),MATCH(G$1,INDIRECT(nfl_game_result_header),0),FALSE)),"error")</f>
        <v/>
      </c>
      <c r="H2284">
        <f ca="1">IFERROR(IF(ISBLANK(VLOOKUP($B2284,INDIRECT(nfl_game_result),MATCH(H$1,INDIRECT(nfl_game_result_header),0),FALSE)),"",VLOOKUP($B2284,INDIRECT(nfl_game_result),MATCH(H$1,INDIRECT(nfl_game_result_header),0),FALSE)),"error")</f>
        <v>48</v>
      </c>
      <c r="I2284">
        <f ca="1">IFERROR(IF(ISBLANK(VLOOKUP($B2284,INDIRECT(nfl_game_result),MATCH(I$1,INDIRECT(nfl_game_result_header),0),FALSE)),"",VLOOKUP($B2284,INDIRECT(nfl_game_result),MATCH(I$1,INDIRECT(nfl_game_result_header),0),FALSE)),"error")</f>
        <v>33</v>
      </c>
      <c r="J2284" t="str">
        <f ca="1">IFERROR(IF(ISBLANK(VLOOKUP($B2284,INDIRECT(nfl_game_result),MATCH(J$1,INDIRECT(nfl_game_result_header),0),FALSE)),"",VLOOKUP($B2284,INDIRECT(nfl_game_result),MATCH(J$1,INDIRECT(nfl_game_result_header),0),FALSE)),"error")</f>
        <v>ATL</v>
      </c>
      <c r="K2284" t="str">
        <f ca="1">IFERROR(IF(ISBLANK(VLOOKUP($B2284,INDIRECT(nfl_game_result),MATCH(K$1,INDIRECT(nfl_game_result_header),0),FALSE)),"",VLOOKUP($B2284,INDIRECT(nfl_game_result),MATCH(K$1,INDIRECT(nfl_game_result_header),0),FALSE)),"error")</f>
        <v>ATL</v>
      </c>
      <c r="L2284" s="23" t="str">
        <f ca="1">IFERROR(IF(ISBLANK(VLOOKUP($B2284,INDIRECT(nfl_game_result),MATCH(L$1,INDIRECT(nfl_game_result_header),0),FALSE)),"",VLOOKUP($B2284,INDIRECT(nfl_game_result),MATCH(L$1,INDIRECT(nfl_game_result_header),0),FALSE)),"error")</f>
        <v/>
      </c>
      <c r="M2284" t="s">
        <v>16</v>
      </c>
      <c r="N2284">
        <v>1</v>
      </c>
      <c r="O2284" t="s">
        <v>67</v>
      </c>
      <c r="P2284">
        <v>14</v>
      </c>
      <c r="V2284" s="23" t="s">
        <v>416</v>
      </c>
      <c r="W2284">
        <f ca="1">VALUE(LEFT(C2284, 4))</f>
        <v>2016</v>
      </c>
      <c r="X2284">
        <f ca="1">VALUE(MID(C2284,6,FIND("_",C2284,6)-6))</f>
        <v>4</v>
      </c>
      <c r="Y2284">
        <f ca="1">IF(NOT(OR(ISBLANK(D2284),ISBLANK(E2284),D2284="",E2284="")),D2284-E2284,"")</f>
        <v>0</v>
      </c>
      <c r="Z2284">
        <f ca="1">IF(OR(NOT(ISNUMBER(D2284)),ISBLANK(D2284),D2284="",ISBLANK(N2284)),"",ABS(D2284-N2284))</f>
        <v>2</v>
      </c>
      <c r="AA2284">
        <f ca="1">IF(OR(ISBLANK(J2284),ISBLANK(O2284),J2284="",O2284=""),"",IF(J2284=O2284,1,0))</f>
        <v>0</v>
      </c>
      <c r="AB2284" t="str">
        <f ca="1">IF(OR(ISBLANK(K2284),ISBLANK(Q2284),K2284="",Q2284=""),"",IF(K2284=Q2284,1,0))</f>
        <v/>
      </c>
      <c r="AC2284" s="23" t="str">
        <f t="shared" ca="1" si="35"/>
        <v/>
      </c>
    </row>
    <row r="2285" spans="1:29" x14ac:dyDescent="0.25">
      <c r="A2285" s="23">
        <v>2284</v>
      </c>
      <c r="B2285">
        <v>1124</v>
      </c>
      <c r="C2285" t="str">
        <f ca="1">IFERROR(VLOOKUP($B2285,INDIRECT(nfl_game_result),MATCH(C$1,INDIRECT(nfl_game_result_header),0),FALSE),"error")</f>
        <v>2016_04_OAK@BAL</v>
      </c>
      <c r="D2285">
        <f ca="1">IFERROR(IF(ISBLANK(VLOOKUP($B2285,INDIRECT(nfl_game_result),MATCH(D$1,INDIRECT(nfl_game_result_header),0),FALSE)),"",VLOOKUP($B2285,INDIRECT(nfl_game_result),MATCH(D$1,INDIRECT(nfl_game_result_header),0),FALSE)),"error")</f>
        <v>-3.5</v>
      </c>
      <c r="E2285">
        <f ca="1">IFERROR(IF(ISBLANK(VLOOKUP($B2285,INDIRECT(nfl_game_result),MATCH(E$1,INDIRECT(nfl_game_result_header),0),FALSE)),"",VLOOKUP($B2285,INDIRECT(nfl_game_result),MATCH(E$1,INDIRECT(nfl_game_result_header),0),FALSE)),"error")</f>
        <v>-3.5</v>
      </c>
      <c r="F2285" s="23" t="str">
        <f ca="1">IFERROR(IF(ISBLANK(VLOOKUP($B2285,INDIRECT(nfl_game_result),MATCH(F$1,INDIRECT(nfl_game_result_header),0),FALSE)),"",VLOOKUP($B2285,INDIRECT(nfl_game_result),MATCH(F$1,INDIRECT(nfl_game_result_header),0),FALSE)),"error")</f>
        <v/>
      </c>
      <c r="G2285" s="23" t="str">
        <f ca="1">IFERROR(IF(ISBLANK(VLOOKUP($B2285,INDIRECT(nfl_game_result),MATCH(G$1,INDIRECT(nfl_game_result_header),0),FALSE)),"",VLOOKUP($B2285,INDIRECT(nfl_game_result),MATCH(G$1,INDIRECT(nfl_game_result_header),0),FALSE)),"error")</f>
        <v/>
      </c>
      <c r="H2285">
        <f ca="1">IFERROR(IF(ISBLANK(VLOOKUP($B2285,INDIRECT(nfl_game_result),MATCH(H$1,INDIRECT(nfl_game_result_header),0),FALSE)),"",VLOOKUP($B2285,INDIRECT(nfl_game_result),MATCH(H$1,INDIRECT(nfl_game_result_header),0),FALSE)),"error")</f>
        <v>27</v>
      </c>
      <c r="I2285">
        <f ca="1">IFERROR(IF(ISBLANK(VLOOKUP($B2285,INDIRECT(nfl_game_result),MATCH(I$1,INDIRECT(nfl_game_result_header),0),FALSE)),"",VLOOKUP($B2285,INDIRECT(nfl_game_result),MATCH(I$1,INDIRECT(nfl_game_result_header),0),FALSE)),"error")</f>
        <v>28</v>
      </c>
      <c r="J2285" t="str">
        <f ca="1">IFERROR(IF(ISBLANK(VLOOKUP($B2285,INDIRECT(nfl_game_result),MATCH(J$1,INDIRECT(nfl_game_result_header),0),FALSE)),"",VLOOKUP($B2285,INDIRECT(nfl_game_result),MATCH(J$1,INDIRECT(nfl_game_result_header),0),FALSE)),"error")</f>
        <v>OAK</v>
      </c>
      <c r="K2285" t="str">
        <f ca="1">IFERROR(IF(ISBLANK(VLOOKUP($B2285,INDIRECT(nfl_game_result),MATCH(K$1,INDIRECT(nfl_game_result_header),0),FALSE)),"",VLOOKUP($B2285,INDIRECT(nfl_game_result),MATCH(K$1,INDIRECT(nfl_game_result_header),0),FALSE)),"error")</f>
        <v>OAK</v>
      </c>
      <c r="L2285" s="23" t="str">
        <f ca="1">IFERROR(IF(ISBLANK(VLOOKUP($B2285,INDIRECT(nfl_game_result),MATCH(L$1,INDIRECT(nfl_game_result_header),0),FALSE)),"",VLOOKUP($B2285,INDIRECT(nfl_game_result),MATCH(L$1,INDIRECT(nfl_game_result_header),0),FALSE)),"error")</f>
        <v/>
      </c>
      <c r="M2285" t="s">
        <v>16</v>
      </c>
      <c r="N2285">
        <v>-4.5</v>
      </c>
      <c r="O2285" t="s">
        <v>65</v>
      </c>
      <c r="P2285">
        <v>13</v>
      </c>
      <c r="V2285" s="23" t="s">
        <v>416</v>
      </c>
      <c r="W2285">
        <f ca="1">VALUE(LEFT(C2285, 4))</f>
        <v>2016</v>
      </c>
      <c r="X2285">
        <f ca="1">VALUE(MID(C2285,6,FIND("_",C2285,6)-6))</f>
        <v>4</v>
      </c>
      <c r="Y2285">
        <f ca="1">IF(NOT(OR(ISBLANK(D2285),ISBLANK(E2285),D2285="",E2285="")),D2285-E2285,"")</f>
        <v>0</v>
      </c>
      <c r="Z2285">
        <f ca="1">IF(OR(NOT(ISNUMBER(D2285)),ISBLANK(D2285),D2285="",ISBLANK(N2285)),"",ABS(D2285-N2285))</f>
        <v>1</v>
      </c>
      <c r="AA2285">
        <f ca="1">IF(OR(ISBLANK(J2285),ISBLANK(O2285),J2285="",O2285=""),"",IF(J2285=O2285,1,0))</f>
        <v>0</v>
      </c>
      <c r="AB2285" t="str">
        <f ca="1">IF(OR(ISBLANK(K2285),ISBLANK(Q2285),K2285="",Q2285=""),"",IF(K2285=Q2285,1,0))</f>
        <v/>
      </c>
      <c r="AC2285" s="23" t="str">
        <f t="shared" ca="1" si="35"/>
        <v/>
      </c>
    </row>
    <row r="2286" spans="1:29" x14ac:dyDescent="0.25">
      <c r="A2286" s="23">
        <v>2285</v>
      </c>
      <c r="B2286">
        <v>1125</v>
      </c>
      <c r="C2286" t="str">
        <f ca="1">IFERROR(VLOOKUP($B2286,INDIRECT(nfl_game_result),MATCH(C$1,INDIRECT(nfl_game_result_header),0),FALSE),"error")</f>
        <v>2016_04_DET@CHI</v>
      </c>
      <c r="D2286">
        <f ca="1">IFERROR(IF(ISBLANK(VLOOKUP($B2286,INDIRECT(nfl_game_result),MATCH(D$1,INDIRECT(nfl_game_result_header),0),FALSE)),"",VLOOKUP($B2286,INDIRECT(nfl_game_result),MATCH(D$1,INDIRECT(nfl_game_result_header),0),FALSE)),"error")</f>
        <v>1</v>
      </c>
      <c r="E2286">
        <f ca="1">IFERROR(IF(ISBLANK(VLOOKUP($B2286,INDIRECT(nfl_game_result),MATCH(E$1,INDIRECT(nfl_game_result_header),0),FALSE)),"",VLOOKUP($B2286,INDIRECT(nfl_game_result),MATCH(E$1,INDIRECT(nfl_game_result_header),0),FALSE)),"error")</f>
        <v>3</v>
      </c>
      <c r="F2286" s="23" t="str">
        <f ca="1">IFERROR(IF(ISBLANK(VLOOKUP($B2286,INDIRECT(nfl_game_result),MATCH(F$1,INDIRECT(nfl_game_result_header),0),FALSE)),"",VLOOKUP($B2286,INDIRECT(nfl_game_result),MATCH(F$1,INDIRECT(nfl_game_result_header),0),FALSE)),"error")</f>
        <v/>
      </c>
      <c r="G2286" s="23" t="str">
        <f ca="1">IFERROR(IF(ISBLANK(VLOOKUP($B2286,INDIRECT(nfl_game_result),MATCH(G$1,INDIRECT(nfl_game_result_header),0),FALSE)),"",VLOOKUP($B2286,INDIRECT(nfl_game_result),MATCH(G$1,INDIRECT(nfl_game_result_header),0),FALSE)),"error")</f>
        <v/>
      </c>
      <c r="H2286">
        <f ca="1">IFERROR(IF(ISBLANK(VLOOKUP($B2286,INDIRECT(nfl_game_result),MATCH(H$1,INDIRECT(nfl_game_result_header),0),FALSE)),"",VLOOKUP($B2286,INDIRECT(nfl_game_result),MATCH(H$1,INDIRECT(nfl_game_result_header),0),FALSE)),"error")</f>
        <v>17</v>
      </c>
      <c r="I2286">
        <f ca="1">IFERROR(IF(ISBLANK(VLOOKUP($B2286,INDIRECT(nfl_game_result),MATCH(I$1,INDIRECT(nfl_game_result_header),0),FALSE)),"",VLOOKUP($B2286,INDIRECT(nfl_game_result),MATCH(I$1,INDIRECT(nfl_game_result_header),0),FALSE)),"error")</f>
        <v>14</v>
      </c>
      <c r="J2286" t="str">
        <f ca="1">IFERROR(IF(ISBLANK(VLOOKUP($B2286,INDIRECT(nfl_game_result),MATCH(J$1,INDIRECT(nfl_game_result_header),0),FALSE)),"",VLOOKUP($B2286,INDIRECT(nfl_game_result),MATCH(J$1,INDIRECT(nfl_game_result_header),0),FALSE)),"error")</f>
        <v>CHI</v>
      </c>
      <c r="K2286" t="str">
        <f ca="1">IFERROR(IF(ISBLANK(VLOOKUP($B2286,INDIRECT(nfl_game_result),MATCH(K$1,INDIRECT(nfl_game_result_header),0),FALSE)),"",VLOOKUP($B2286,INDIRECT(nfl_game_result),MATCH(K$1,INDIRECT(nfl_game_result_header),0),FALSE)),"error")</f>
        <v>CHI</v>
      </c>
      <c r="L2286" s="23" t="str">
        <f ca="1">IFERROR(IF(ISBLANK(VLOOKUP($B2286,INDIRECT(nfl_game_result),MATCH(L$1,INDIRECT(nfl_game_result_header),0),FALSE)),"",VLOOKUP($B2286,INDIRECT(nfl_game_result),MATCH(L$1,INDIRECT(nfl_game_result_header),0),FALSE)),"error")</f>
        <v/>
      </c>
      <c r="M2286" t="s">
        <v>16</v>
      </c>
      <c r="N2286">
        <v>3.5</v>
      </c>
      <c r="O2286" t="s">
        <v>73</v>
      </c>
      <c r="P2286">
        <v>8</v>
      </c>
      <c r="V2286" s="23" t="s">
        <v>416</v>
      </c>
      <c r="W2286">
        <f ca="1">VALUE(LEFT(C2286, 4))</f>
        <v>2016</v>
      </c>
      <c r="X2286">
        <f ca="1">VALUE(MID(C2286,6,FIND("_",C2286,6)-6))</f>
        <v>4</v>
      </c>
      <c r="Y2286">
        <f ca="1">IF(NOT(OR(ISBLANK(D2286),ISBLANK(E2286),D2286="",E2286="")),D2286-E2286,"")</f>
        <v>-2</v>
      </c>
      <c r="Z2286">
        <f ca="1">IF(OR(NOT(ISNUMBER(D2286)),ISBLANK(D2286),D2286="",ISBLANK(N2286)),"",ABS(D2286-N2286))</f>
        <v>2.5</v>
      </c>
      <c r="AA2286">
        <f ca="1">IF(OR(ISBLANK(J2286),ISBLANK(O2286),J2286="",O2286=""),"",IF(J2286=O2286,1,0))</f>
        <v>0</v>
      </c>
      <c r="AB2286" t="str">
        <f ca="1">IF(OR(ISBLANK(K2286),ISBLANK(Q2286),K2286="",Q2286=""),"",IF(K2286=Q2286,1,0))</f>
        <v/>
      </c>
      <c r="AC2286" s="23" t="str">
        <f t="shared" ca="1" si="35"/>
        <v/>
      </c>
    </row>
    <row r="2287" spans="1:29" x14ac:dyDescent="0.25">
      <c r="A2287" s="23">
        <v>2286</v>
      </c>
      <c r="B2287">
        <v>1126</v>
      </c>
      <c r="C2287" t="str">
        <f ca="1">IFERROR(VLOOKUP($B2287,INDIRECT(nfl_game_result),MATCH(C$1,INDIRECT(nfl_game_result_header),0),FALSE),"error")</f>
        <v>2016_04_DEN@TBY</v>
      </c>
      <c r="D2287">
        <f ca="1">IFERROR(IF(ISBLANK(VLOOKUP($B2287,INDIRECT(nfl_game_result),MATCH(D$1,INDIRECT(nfl_game_result_header),0),FALSE)),"",VLOOKUP($B2287,INDIRECT(nfl_game_result),MATCH(D$1,INDIRECT(nfl_game_result_header),0),FALSE)),"error")</f>
        <v>4</v>
      </c>
      <c r="E2287">
        <f ca="1">IFERROR(IF(ISBLANK(VLOOKUP($B2287,INDIRECT(nfl_game_result),MATCH(E$1,INDIRECT(nfl_game_result_header),0),FALSE)),"",VLOOKUP($B2287,INDIRECT(nfl_game_result),MATCH(E$1,INDIRECT(nfl_game_result_header),0),FALSE)),"error")</f>
        <v>3</v>
      </c>
      <c r="F2287" s="23" t="str">
        <f ca="1">IFERROR(IF(ISBLANK(VLOOKUP($B2287,INDIRECT(nfl_game_result),MATCH(F$1,INDIRECT(nfl_game_result_header),0),FALSE)),"",VLOOKUP($B2287,INDIRECT(nfl_game_result),MATCH(F$1,INDIRECT(nfl_game_result_header),0),FALSE)),"error")</f>
        <v/>
      </c>
      <c r="G2287" s="23" t="str">
        <f ca="1">IFERROR(IF(ISBLANK(VLOOKUP($B2287,INDIRECT(nfl_game_result),MATCH(G$1,INDIRECT(nfl_game_result_header),0),FALSE)),"",VLOOKUP($B2287,INDIRECT(nfl_game_result),MATCH(G$1,INDIRECT(nfl_game_result_header),0),FALSE)),"error")</f>
        <v/>
      </c>
      <c r="H2287">
        <f ca="1">IFERROR(IF(ISBLANK(VLOOKUP($B2287,INDIRECT(nfl_game_result),MATCH(H$1,INDIRECT(nfl_game_result_header),0),FALSE)),"",VLOOKUP($B2287,INDIRECT(nfl_game_result),MATCH(H$1,INDIRECT(nfl_game_result_header),0),FALSE)),"error")</f>
        <v>7</v>
      </c>
      <c r="I2287">
        <f ca="1">IFERROR(IF(ISBLANK(VLOOKUP($B2287,INDIRECT(nfl_game_result),MATCH(I$1,INDIRECT(nfl_game_result_header),0),FALSE)),"",VLOOKUP($B2287,INDIRECT(nfl_game_result),MATCH(I$1,INDIRECT(nfl_game_result_header),0),FALSE)),"error")</f>
        <v>27</v>
      </c>
      <c r="J2287" t="str">
        <f ca="1">IFERROR(IF(ISBLANK(VLOOKUP($B2287,INDIRECT(nfl_game_result),MATCH(J$1,INDIRECT(nfl_game_result_header),0),FALSE)),"",VLOOKUP($B2287,INDIRECT(nfl_game_result),MATCH(J$1,INDIRECT(nfl_game_result_header),0),FALSE)),"error")</f>
        <v>DEN</v>
      </c>
      <c r="K2287" t="str">
        <f ca="1">IFERROR(IF(ISBLANK(VLOOKUP($B2287,INDIRECT(nfl_game_result),MATCH(K$1,INDIRECT(nfl_game_result_header),0),FALSE)),"",VLOOKUP($B2287,INDIRECT(nfl_game_result),MATCH(K$1,INDIRECT(nfl_game_result_header),0),FALSE)),"error")</f>
        <v>DEN</v>
      </c>
      <c r="L2287" s="23" t="str">
        <f ca="1">IFERROR(IF(ISBLANK(VLOOKUP($B2287,INDIRECT(nfl_game_result),MATCH(L$1,INDIRECT(nfl_game_result_header),0),FALSE)),"",VLOOKUP($B2287,INDIRECT(nfl_game_result),MATCH(L$1,INDIRECT(nfl_game_result_header),0),FALSE)),"error")</f>
        <v/>
      </c>
      <c r="M2287" t="s">
        <v>16</v>
      </c>
      <c r="N2287">
        <v>3.5</v>
      </c>
      <c r="O2287" t="s">
        <v>72</v>
      </c>
      <c r="P2287">
        <v>10</v>
      </c>
      <c r="V2287" s="23" t="s">
        <v>416</v>
      </c>
      <c r="W2287">
        <f ca="1">VALUE(LEFT(C2287, 4))</f>
        <v>2016</v>
      </c>
      <c r="X2287">
        <f ca="1">VALUE(MID(C2287,6,FIND("_",C2287,6)-6))</f>
        <v>4</v>
      </c>
      <c r="Y2287">
        <f ca="1">IF(NOT(OR(ISBLANK(D2287),ISBLANK(E2287),D2287="",E2287="")),D2287-E2287,"")</f>
        <v>1</v>
      </c>
      <c r="Z2287">
        <f ca="1">IF(OR(NOT(ISNUMBER(D2287)),ISBLANK(D2287),D2287="",ISBLANK(N2287)),"",ABS(D2287-N2287))</f>
        <v>0.5</v>
      </c>
      <c r="AA2287">
        <f ca="1">IF(OR(ISBLANK(J2287),ISBLANK(O2287),J2287="",O2287=""),"",IF(J2287=O2287,1,0))</f>
        <v>1</v>
      </c>
      <c r="AB2287" t="str">
        <f ca="1">IF(OR(ISBLANK(K2287),ISBLANK(Q2287),K2287="",Q2287=""),"",IF(K2287=Q2287,1,0))</f>
        <v/>
      </c>
      <c r="AC2287" s="23" t="str">
        <f t="shared" ca="1" si="35"/>
        <v/>
      </c>
    </row>
    <row r="2288" spans="1:29" x14ac:dyDescent="0.25">
      <c r="A2288" s="23">
        <v>2287</v>
      </c>
      <c r="B2288">
        <v>1127</v>
      </c>
      <c r="C2288" t="str">
        <f ca="1">IFERROR(VLOOKUP($B2288,INDIRECT(nfl_game_result),MATCH(C$1,INDIRECT(nfl_game_result_header),0),FALSE),"error")</f>
        <v>2016_04_LAR@ARI</v>
      </c>
      <c r="D2288">
        <f ca="1">IFERROR(IF(ISBLANK(VLOOKUP($B2288,INDIRECT(nfl_game_result),MATCH(D$1,INDIRECT(nfl_game_result_header),0),FALSE)),"",VLOOKUP($B2288,INDIRECT(nfl_game_result),MATCH(D$1,INDIRECT(nfl_game_result_header),0),FALSE)),"error")</f>
        <v>-8</v>
      </c>
      <c r="E2288">
        <f ca="1">IFERROR(IF(ISBLANK(VLOOKUP($B2288,INDIRECT(nfl_game_result),MATCH(E$1,INDIRECT(nfl_game_result_header),0),FALSE)),"",VLOOKUP($B2288,INDIRECT(nfl_game_result),MATCH(E$1,INDIRECT(nfl_game_result_header),0),FALSE)),"error")</f>
        <v>-8.5</v>
      </c>
      <c r="F2288" s="23" t="str">
        <f ca="1">IFERROR(IF(ISBLANK(VLOOKUP($B2288,INDIRECT(nfl_game_result),MATCH(F$1,INDIRECT(nfl_game_result_header),0),FALSE)),"",VLOOKUP($B2288,INDIRECT(nfl_game_result),MATCH(F$1,INDIRECT(nfl_game_result_header),0),FALSE)),"error")</f>
        <v/>
      </c>
      <c r="G2288" s="23" t="str">
        <f ca="1">IFERROR(IF(ISBLANK(VLOOKUP($B2288,INDIRECT(nfl_game_result),MATCH(G$1,INDIRECT(nfl_game_result_header),0),FALSE)),"",VLOOKUP($B2288,INDIRECT(nfl_game_result),MATCH(G$1,INDIRECT(nfl_game_result_header),0),FALSE)),"error")</f>
        <v/>
      </c>
      <c r="H2288">
        <f ca="1">IFERROR(IF(ISBLANK(VLOOKUP($B2288,INDIRECT(nfl_game_result),MATCH(H$1,INDIRECT(nfl_game_result_header),0),FALSE)),"",VLOOKUP($B2288,INDIRECT(nfl_game_result),MATCH(H$1,INDIRECT(nfl_game_result_header),0),FALSE)),"error")</f>
        <v>13</v>
      </c>
      <c r="I2288">
        <f ca="1">IFERROR(IF(ISBLANK(VLOOKUP($B2288,INDIRECT(nfl_game_result),MATCH(I$1,INDIRECT(nfl_game_result_header),0),FALSE)),"",VLOOKUP($B2288,INDIRECT(nfl_game_result),MATCH(I$1,INDIRECT(nfl_game_result_header),0),FALSE)),"error")</f>
        <v>17</v>
      </c>
      <c r="J2288" t="str">
        <f ca="1">IFERROR(IF(ISBLANK(VLOOKUP($B2288,INDIRECT(nfl_game_result),MATCH(J$1,INDIRECT(nfl_game_result_header),0),FALSE)),"",VLOOKUP($B2288,INDIRECT(nfl_game_result),MATCH(J$1,INDIRECT(nfl_game_result_header),0),FALSE)),"error")</f>
        <v>LAR</v>
      </c>
      <c r="K2288" t="str">
        <f ca="1">IFERROR(IF(ISBLANK(VLOOKUP($B2288,INDIRECT(nfl_game_result),MATCH(K$1,INDIRECT(nfl_game_result_header),0),FALSE)),"",VLOOKUP($B2288,INDIRECT(nfl_game_result),MATCH(K$1,INDIRECT(nfl_game_result_header),0),FALSE)),"error")</f>
        <v>LAR</v>
      </c>
      <c r="L2288" s="23" t="str">
        <f ca="1">IFERROR(IF(ISBLANK(VLOOKUP($B2288,INDIRECT(nfl_game_result),MATCH(L$1,INDIRECT(nfl_game_result_header),0),FALSE)),"",VLOOKUP($B2288,INDIRECT(nfl_game_result),MATCH(L$1,INDIRECT(nfl_game_result_header),0),FALSE)),"error")</f>
        <v/>
      </c>
      <c r="M2288" t="s">
        <v>16</v>
      </c>
      <c r="N2288">
        <v>-7.5</v>
      </c>
      <c r="O2288" t="s">
        <v>123</v>
      </c>
      <c r="P2288">
        <v>3</v>
      </c>
      <c r="V2288" s="23" t="s">
        <v>416</v>
      </c>
      <c r="W2288">
        <f ca="1">VALUE(LEFT(C2288, 4))</f>
        <v>2016</v>
      </c>
      <c r="X2288">
        <f ca="1">VALUE(MID(C2288,6,FIND("_",C2288,6)-6))</f>
        <v>4</v>
      </c>
      <c r="Y2288">
        <f ca="1">IF(NOT(OR(ISBLANK(D2288),ISBLANK(E2288),D2288="",E2288="")),D2288-E2288,"")</f>
        <v>0.5</v>
      </c>
      <c r="Z2288">
        <f ca="1">IF(OR(NOT(ISNUMBER(D2288)),ISBLANK(D2288),D2288="",ISBLANK(N2288)),"",ABS(D2288-N2288))</f>
        <v>0.5</v>
      </c>
      <c r="AA2288">
        <f ca="1">IF(OR(ISBLANK(J2288),ISBLANK(O2288),J2288="",O2288=""),"",IF(J2288=O2288,1,0))</f>
        <v>1</v>
      </c>
      <c r="AB2288" t="str">
        <f ca="1">IF(OR(ISBLANK(K2288),ISBLANK(Q2288),K2288="",Q2288=""),"",IF(K2288=Q2288,1,0))</f>
        <v/>
      </c>
      <c r="AC2288" s="23" t="str">
        <f t="shared" ca="1" si="35"/>
        <v/>
      </c>
    </row>
    <row r="2289" spans="1:29" x14ac:dyDescent="0.25">
      <c r="A2289" s="23">
        <v>2288</v>
      </c>
      <c r="B2289">
        <v>1128</v>
      </c>
      <c r="C2289" t="str">
        <f ca="1">IFERROR(VLOOKUP($B2289,INDIRECT(nfl_game_result),MATCH(C$1,INDIRECT(nfl_game_result_header),0),FALSE),"error")</f>
        <v>2016_04_NOR@SD</v>
      </c>
      <c r="D2289">
        <f ca="1">IFERROR(IF(ISBLANK(VLOOKUP($B2289,INDIRECT(nfl_game_result),MATCH(D$1,INDIRECT(nfl_game_result_header),0),FALSE)),"",VLOOKUP($B2289,INDIRECT(nfl_game_result),MATCH(D$1,INDIRECT(nfl_game_result_header),0),FALSE)),"error")</f>
        <v>-4</v>
      </c>
      <c r="E2289">
        <f ca="1">IFERROR(IF(ISBLANK(VLOOKUP($B2289,INDIRECT(nfl_game_result),MATCH(E$1,INDIRECT(nfl_game_result_header),0),FALSE)),"",VLOOKUP($B2289,INDIRECT(nfl_game_result),MATCH(E$1,INDIRECT(nfl_game_result_header),0),FALSE)),"error")</f>
        <v>-3.5</v>
      </c>
      <c r="F2289" s="23" t="str">
        <f ca="1">IFERROR(IF(ISBLANK(VLOOKUP($B2289,INDIRECT(nfl_game_result),MATCH(F$1,INDIRECT(nfl_game_result_header),0),FALSE)),"",VLOOKUP($B2289,INDIRECT(nfl_game_result),MATCH(F$1,INDIRECT(nfl_game_result_header),0),FALSE)),"error")</f>
        <v/>
      </c>
      <c r="G2289" s="23" t="str">
        <f ca="1">IFERROR(IF(ISBLANK(VLOOKUP($B2289,INDIRECT(nfl_game_result),MATCH(G$1,INDIRECT(nfl_game_result_header),0),FALSE)),"",VLOOKUP($B2289,INDIRECT(nfl_game_result),MATCH(G$1,INDIRECT(nfl_game_result_header),0),FALSE)),"error")</f>
        <v/>
      </c>
      <c r="H2289">
        <f ca="1">IFERROR(IF(ISBLANK(VLOOKUP($B2289,INDIRECT(nfl_game_result),MATCH(H$1,INDIRECT(nfl_game_result_header),0),FALSE)),"",VLOOKUP($B2289,INDIRECT(nfl_game_result),MATCH(H$1,INDIRECT(nfl_game_result_header),0),FALSE)),"error")</f>
        <v>34</v>
      </c>
      <c r="I2289">
        <f ca="1">IFERROR(IF(ISBLANK(VLOOKUP($B2289,INDIRECT(nfl_game_result),MATCH(I$1,INDIRECT(nfl_game_result_header),0),FALSE)),"",VLOOKUP($B2289,INDIRECT(nfl_game_result),MATCH(I$1,INDIRECT(nfl_game_result_header),0),FALSE)),"error")</f>
        <v>35</v>
      </c>
      <c r="J2289" t="str">
        <f ca="1">IFERROR(IF(ISBLANK(VLOOKUP($B2289,INDIRECT(nfl_game_result),MATCH(J$1,INDIRECT(nfl_game_result_header),0),FALSE)),"",VLOOKUP($B2289,INDIRECT(nfl_game_result),MATCH(J$1,INDIRECT(nfl_game_result_header),0),FALSE)),"error")</f>
        <v>NOR</v>
      </c>
      <c r="K2289" t="str">
        <f ca="1">IFERROR(IF(ISBLANK(VLOOKUP($B2289,INDIRECT(nfl_game_result),MATCH(K$1,INDIRECT(nfl_game_result_header),0),FALSE)),"",VLOOKUP($B2289,INDIRECT(nfl_game_result),MATCH(K$1,INDIRECT(nfl_game_result_header),0),FALSE)),"error")</f>
        <v>NOR</v>
      </c>
      <c r="L2289" s="23" t="str">
        <f ca="1">IFERROR(IF(ISBLANK(VLOOKUP($B2289,INDIRECT(nfl_game_result),MATCH(L$1,INDIRECT(nfl_game_result_header),0),FALSE)),"",VLOOKUP($B2289,INDIRECT(nfl_game_result),MATCH(L$1,INDIRECT(nfl_game_result_header),0),FALSE)),"error")</f>
        <v/>
      </c>
      <c r="M2289" t="s">
        <v>16</v>
      </c>
      <c r="N2289">
        <v>-3.5</v>
      </c>
      <c r="O2289" t="s">
        <v>88</v>
      </c>
      <c r="P2289">
        <v>15</v>
      </c>
      <c r="V2289" s="23" t="s">
        <v>416</v>
      </c>
      <c r="W2289">
        <f ca="1">VALUE(LEFT(C2289, 4))</f>
        <v>2016</v>
      </c>
      <c r="X2289">
        <f ca="1">VALUE(MID(C2289,6,FIND("_",C2289,6)-6))</f>
        <v>4</v>
      </c>
      <c r="Y2289">
        <f ca="1">IF(NOT(OR(ISBLANK(D2289),ISBLANK(E2289),D2289="",E2289="")),D2289-E2289,"")</f>
        <v>-0.5</v>
      </c>
      <c r="Z2289">
        <f ca="1">IF(OR(NOT(ISNUMBER(D2289)),ISBLANK(D2289),D2289="",ISBLANK(N2289)),"",ABS(D2289-N2289))</f>
        <v>0.5</v>
      </c>
      <c r="AA2289">
        <f ca="1">IF(OR(ISBLANK(J2289),ISBLANK(O2289),J2289="",O2289=""),"",IF(J2289=O2289,1,0))</f>
        <v>0</v>
      </c>
      <c r="AB2289" t="str">
        <f ca="1">IF(OR(ISBLANK(K2289),ISBLANK(Q2289),K2289="",Q2289=""),"",IF(K2289=Q2289,1,0))</f>
        <v/>
      </c>
      <c r="AC2289" s="23" t="str">
        <f t="shared" ca="1" si="35"/>
        <v/>
      </c>
    </row>
    <row r="2290" spans="1:29" x14ac:dyDescent="0.25">
      <c r="A2290" s="23">
        <v>2289</v>
      </c>
      <c r="B2290">
        <v>1129</v>
      </c>
      <c r="C2290" t="str">
        <f ca="1">IFERROR(VLOOKUP($B2290,INDIRECT(nfl_game_result),MATCH(C$1,INDIRECT(nfl_game_result_header),0),FALSE),"error")</f>
        <v>2016_04_DAL@SFO</v>
      </c>
      <c r="D2290">
        <f ca="1">IFERROR(IF(ISBLANK(VLOOKUP($B2290,INDIRECT(nfl_game_result),MATCH(D$1,INDIRECT(nfl_game_result_header),0),FALSE)),"",VLOOKUP($B2290,INDIRECT(nfl_game_result),MATCH(D$1,INDIRECT(nfl_game_result_header),0),FALSE)),"error")</f>
        <v>0</v>
      </c>
      <c r="E2290">
        <f ca="1">IFERROR(IF(ISBLANK(VLOOKUP($B2290,INDIRECT(nfl_game_result),MATCH(E$1,INDIRECT(nfl_game_result_header),0),FALSE)),"",VLOOKUP($B2290,INDIRECT(nfl_game_result),MATCH(E$1,INDIRECT(nfl_game_result_header),0),FALSE)),"error")</f>
        <v>1.5</v>
      </c>
      <c r="F2290" s="23" t="str">
        <f ca="1">IFERROR(IF(ISBLANK(VLOOKUP($B2290,INDIRECT(nfl_game_result),MATCH(F$1,INDIRECT(nfl_game_result_header),0),FALSE)),"",VLOOKUP($B2290,INDIRECT(nfl_game_result),MATCH(F$1,INDIRECT(nfl_game_result_header),0),FALSE)),"error")</f>
        <v/>
      </c>
      <c r="G2290" s="23" t="str">
        <f ca="1">IFERROR(IF(ISBLANK(VLOOKUP($B2290,INDIRECT(nfl_game_result),MATCH(G$1,INDIRECT(nfl_game_result_header),0),FALSE)),"",VLOOKUP($B2290,INDIRECT(nfl_game_result),MATCH(G$1,INDIRECT(nfl_game_result_header),0),FALSE)),"error")</f>
        <v/>
      </c>
      <c r="H2290">
        <f ca="1">IFERROR(IF(ISBLANK(VLOOKUP($B2290,INDIRECT(nfl_game_result),MATCH(H$1,INDIRECT(nfl_game_result_header),0),FALSE)),"",VLOOKUP($B2290,INDIRECT(nfl_game_result),MATCH(H$1,INDIRECT(nfl_game_result_header),0),FALSE)),"error")</f>
        <v>17</v>
      </c>
      <c r="I2290">
        <f ca="1">IFERROR(IF(ISBLANK(VLOOKUP($B2290,INDIRECT(nfl_game_result),MATCH(I$1,INDIRECT(nfl_game_result_header),0),FALSE)),"",VLOOKUP($B2290,INDIRECT(nfl_game_result),MATCH(I$1,INDIRECT(nfl_game_result_header),0),FALSE)),"error")</f>
        <v>24</v>
      </c>
      <c r="J2290" t="str">
        <f ca="1">IFERROR(IF(ISBLANK(VLOOKUP($B2290,INDIRECT(nfl_game_result),MATCH(J$1,INDIRECT(nfl_game_result_header),0),FALSE)),"",VLOOKUP($B2290,INDIRECT(nfl_game_result),MATCH(J$1,INDIRECT(nfl_game_result_header),0),FALSE)),"error")</f>
        <v>DAL</v>
      </c>
      <c r="K2290" t="str">
        <f ca="1">IFERROR(IF(ISBLANK(VLOOKUP($B2290,INDIRECT(nfl_game_result),MATCH(K$1,INDIRECT(nfl_game_result_header),0),FALSE)),"",VLOOKUP($B2290,INDIRECT(nfl_game_result),MATCH(K$1,INDIRECT(nfl_game_result_header),0),FALSE)),"error")</f>
        <v>DAL</v>
      </c>
      <c r="L2290" s="23" t="str">
        <f ca="1">IFERROR(IF(ISBLANK(VLOOKUP($B2290,INDIRECT(nfl_game_result),MATCH(L$1,INDIRECT(nfl_game_result_header),0),FALSE)),"",VLOOKUP($B2290,INDIRECT(nfl_game_result),MATCH(L$1,INDIRECT(nfl_game_result_header),0),FALSE)),"error")</f>
        <v/>
      </c>
      <c r="M2290" t="s">
        <v>16</v>
      </c>
      <c r="N2290">
        <v>3.5</v>
      </c>
      <c r="O2290" t="s">
        <v>71</v>
      </c>
      <c r="P2290">
        <v>5</v>
      </c>
      <c r="V2290" s="23" t="s">
        <v>416</v>
      </c>
      <c r="W2290">
        <f ca="1">VALUE(LEFT(C2290, 4))</f>
        <v>2016</v>
      </c>
      <c r="X2290">
        <f ca="1">VALUE(MID(C2290,6,FIND("_",C2290,6)-6))</f>
        <v>4</v>
      </c>
      <c r="Y2290">
        <f ca="1">IF(NOT(OR(ISBLANK(D2290),ISBLANK(E2290),D2290="",E2290="")),D2290-E2290,"")</f>
        <v>-1.5</v>
      </c>
      <c r="Z2290">
        <f ca="1">IF(OR(NOT(ISNUMBER(D2290)),ISBLANK(D2290),D2290="",ISBLANK(N2290)),"",ABS(D2290-N2290))</f>
        <v>3.5</v>
      </c>
      <c r="AA2290">
        <f ca="1">IF(OR(ISBLANK(J2290),ISBLANK(O2290),J2290="",O2290=""),"",IF(J2290=O2290,1,0))</f>
        <v>1</v>
      </c>
      <c r="AB2290" t="str">
        <f ca="1">IF(OR(ISBLANK(K2290),ISBLANK(Q2290),K2290="",Q2290=""),"",IF(K2290=Q2290,1,0))</f>
        <v/>
      </c>
      <c r="AC2290" s="23" t="str">
        <f t="shared" ca="1" si="35"/>
        <v/>
      </c>
    </row>
    <row r="2291" spans="1:29" x14ac:dyDescent="0.25">
      <c r="A2291" s="23">
        <v>2290</v>
      </c>
      <c r="B2291">
        <v>1130</v>
      </c>
      <c r="C2291" t="str">
        <f ca="1">IFERROR(VLOOKUP($B2291,INDIRECT(nfl_game_result),MATCH(C$1,INDIRECT(nfl_game_result_header),0),FALSE),"error")</f>
        <v>2016_04_KCY@PIT</v>
      </c>
      <c r="D2291">
        <f ca="1">IFERROR(IF(ISBLANK(VLOOKUP($B2291,INDIRECT(nfl_game_result),MATCH(D$1,INDIRECT(nfl_game_result_header),0),FALSE)),"",VLOOKUP($B2291,INDIRECT(nfl_game_result),MATCH(D$1,INDIRECT(nfl_game_result_header),0),FALSE)),"error")</f>
        <v>-4</v>
      </c>
      <c r="E2291">
        <f ca="1">IFERROR(IF(ISBLANK(VLOOKUP($B2291,INDIRECT(nfl_game_result),MATCH(E$1,INDIRECT(nfl_game_result_header),0),FALSE)),"",VLOOKUP($B2291,INDIRECT(nfl_game_result),MATCH(E$1,INDIRECT(nfl_game_result_header),0),FALSE)),"error")</f>
        <v>-4</v>
      </c>
      <c r="F2291" s="23" t="str">
        <f ca="1">IFERROR(IF(ISBLANK(VLOOKUP($B2291,INDIRECT(nfl_game_result),MATCH(F$1,INDIRECT(nfl_game_result_header),0),FALSE)),"",VLOOKUP($B2291,INDIRECT(nfl_game_result),MATCH(F$1,INDIRECT(nfl_game_result_header),0),FALSE)),"error")</f>
        <v/>
      </c>
      <c r="G2291" s="23" t="str">
        <f ca="1">IFERROR(IF(ISBLANK(VLOOKUP($B2291,INDIRECT(nfl_game_result),MATCH(G$1,INDIRECT(nfl_game_result_header),0),FALSE)),"",VLOOKUP($B2291,INDIRECT(nfl_game_result),MATCH(G$1,INDIRECT(nfl_game_result_header),0),FALSE)),"error")</f>
        <v/>
      </c>
      <c r="H2291">
        <f ca="1">IFERROR(IF(ISBLANK(VLOOKUP($B2291,INDIRECT(nfl_game_result),MATCH(H$1,INDIRECT(nfl_game_result_header),0),FALSE)),"",VLOOKUP($B2291,INDIRECT(nfl_game_result),MATCH(H$1,INDIRECT(nfl_game_result_header),0),FALSE)),"error")</f>
        <v>43</v>
      </c>
      <c r="I2291">
        <f ca="1">IFERROR(IF(ISBLANK(VLOOKUP($B2291,INDIRECT(nfl_game_result),MATCH(I$1,INDIRECT(nfl_game_result_header),0),FALSE)),"",VLOOKUP($B2291,INDIRECT(nfl_game_result),MATCH(I$1,INDIRECT(nfl_game_result_header),0),FALSE)),"error")</f>
        <v>14</v>
      </c>
      <c r="J2291" t="str">
        <f ca="1">IFERROR(IF(ISBLANK(VLOOKUP($B2291,INDIRECT(nfl_game_result),MATCH(J$1,INDIRECT(nfl_game_result_header),0),FALSE)),"",VLOOKUP($B2291,INDIRECT(nfl_game_result),MATCH(J$1,INDIRECT(nfl_game_result_header),0),FALSE)),"error")</f>
        <v>PIT</v>
      </c>
      <c r="K2291" t="str">
        <f ca="1">IFERROR(IF(ISBLANK(VLOOKUP($B2291,INDIRECT(nfl_game_result),MATCH(K$1,INDIRECT(nfl_game_result_header),0),FALSE)),"",VLOOKUP($B2291,INDIRECT(nfl_game_result),MATCH(K$1,INDIRECT(nfl_game_result_header),0),FALSE)),"error")</f>
        <v>PIT</v>
      </c>
      <c r="L2291" s="23" t="str">
        <f ca="1">IFERROR(IF(ISBLANK(VLOOKUP($B2291,INDIRECT(nfl_game_result),MATCH(L$1,INDIRECT(nfl_game_result_header),0),FALSE)),"",VLOOKUP($B2291,INDIRECT(nfl_game_result),MATCH(L$1,INDIRECT(nfl_game_result_header),0),FALSE)),"error")</f>
        <v/>
      </c>
      <c r="M2291" t="s">
        <v>16</v>
      </c>
      <c r="N2291">
        <v>-5</v>
      </c>
      <c r="O2291" t="s">
        <v>87</v>
      </c>
      <c r="P2291">
        <v>1</v>
      </c>
      <c r="V2291" s="23" t="s">
        <v>416</v>
      </c>
      <c r="W2291">
        <f ca="1">VALUE(LEFT(C2291, 4))</f>
        <v>2016</v>
      </c>
      <c r="X2291">
        <f ca="1">VALUE(MID(C2291,6,FIND("_",C2291,6)-6))</f>
        <v>4</v>
      </c>
      <c r="Y2291">
        <f ca="1">IF(NOT(OR(ISBLANK(D2291),ISBLANK(E2291),D2291="",E2291="")),D2291-E2291,"")</f>
        <v>0</v>
      </c>
      <c r="Z2291">
        <f ca="1">IF(OR(NOT(ISNUMBER(D2291)),ISBLANK(D2291),D2291="",ISBLANK(N2291)),"",ABS(D2291-N2291))</f>
        <v>1</v>
      </c>
      <c r="AA2291">
        <f ca="1">IF(OR(ISBLANK(J2291),ISBLANK(O2291),J2291="",O2291=""),"",IF(J2291=O2291,1,0))</f>
        <v>1</v>
      </c>
      <c r="AB2291" t="str">
        <f ca="1">IF(OR(ISBLANK(K2291),ISBLANK(Q2291),K2291="",Q2291=""),"",IF(K2291=Q2291,1,0))</f>
        <v/>
      </c>
      <c r="AC2291" s="23" t="str">
        <f t="shared" ca="1" si="35"/>
        <v/>
      </c>
    </row>
    <row r="2292" spans="1:29" x14ac:dyDescent="0.25">
      <c r="A2292" s="23">
        <v>2291</v>
      </c>
      <c r="B2292">
        <v>1131</v>
      </c>
      <c r="C2292" t="str">
        <f ca="1">IFERROR(VLOOKUP($B2292,INDIRECT(nfl_game_result),MATCH(C$1,INDIRECT(nfl_game_result_header),0),FALSE),"error")</f>
        <v>2016_04_NYG@MIN</v>
      </c>
      <c r="D2292">
        <f ca="1">IFERROR(IF(ISBLANK(VLOOKUP($B2292,INDIRECT(nfl_game_result),MATCH(D$1,INDIRECT(nfl_game_result_header),0),FALSE)),"",VLOOKUP($B2292,INDIRECT(nfl_game_result),MATCH(D$1,INDIRECT(nfl_game_result_header),0),FALSE)),"error")</f>
        <v>-3.5</v>
      </c>
      <c r="E2292">
        <f ca="1">IFERROR(IF(ISBLANK(VLOOKUP($B2292,INDIRECT(nfl_game_result),MATCH(E$1,INDIRECT(nfl_game_result_header),0),FALSE)),"",VLOOKUP($B2292,INDIRECT(nfl_game_result),MATCH(E$1,INDIRECT(nfl_game_result_header),0),FALSE)),"error")</f>
        <v>-4.5</v>
      </c>
      <c r="F2292" s="23" t="str">
        <f ca="1">IFERROR(IF(ISBLANK(VLOOKUP($B2292,INDIRECT(nfl_game_result),MATCH(F$1,INDIRECT(nfl_game_result_header),0),FALSE)),"",VLOOKUP($B2292,INDIRECT(nfl_game_result),MATCH(F$1,INDIRECT(nfl_game_result_header),0),FALSE)),"error")</f>
        <v/>
      </c>
      <c r="G2292" s="23" t="str">
        <f ca="1">IFERROR(IF(ISBLANK(VLOOKUP($B2292,INDIRECT(nfl_game_result),MATCH(G$1,INDIRECT(nfl_game_result_header),0),FALSE)),"",VLOOKUP($B2292,INDIRECT(nfl_game_result),MATCH(G$1,INDIRECT(nfl_game_result_header),0),FALSE)),"error")</f>
        <v/>
      </c>
      <c r="H2292">
        <f ca="1">IFERROR(IF(ISBLANK(VLOOKUP($B2292,INDIRECT(nfl_game_result),MATCH(H$1,INDIRECT(nfl_game_result_header),0),FALSE)),"",VLOOKUP($B2292,INDIRECT(nfl_game_result),MATCH(H$1,INDIRECT(nfl_game_result_header),0),FALSE)),"error")</f>
        <v>24</v>
      </c>
      <c r="I2292">
        <f ca="1">IFERROR(IF(ISBLANK(VLOOKUP($B2292,INDIRECT(nfl_game_result),MATCH(I$1,INDIRECT(nfl_game_result_header),0),FALSE)),"",VLOOKUP($B2292,INDIRECT(nfl_game_result),MATCH(I$1,INDIRECT(nfl_game_result_header),0),FALSE)),"error")</f>
        <v>10</v>
      </c>
      <c r="J2292" t="str">
        <f ca="1">IFERROR(IF(ISBLANK(VLOOKUP($B2292,INDIRECT(nfl_game_result),MATCH(J$1,INDIRECT(nfl_game_result_header),0),FALSE)),"",VLOOKUP($B2292,INDIRECT(nfl_game_result),MATCH(J$1,INDIRECT(nfl_game_result_header),0),FALSE)),"error")</f>
        <v>MIN</v>
      </c>
      <c r="K2292" t="str">
        <f ca="1">IFERROR(IF(ISBLANK(VLOOKUP($B2292,INDIRECT(nfl_game_result),MATCH(K$1,INDIRECT(nfl_game_result_header),0),FALSE)),"",VLOOKUP($B2292,INDIRECT(nfl_game_result),MATCH(K$1,INDIRECT(nfl_game_result_header),0),FALSE)),"error")</f>
        <v>MIN</v>
      </c>
      <c r="L2292" s="23" t="str">
        <f ca="1">IFERROR(IF(ISBLANK(VLOOKUP($B2292,INDIRECT(nfl_game_result),MATCH(L$1,INDIRECT(nfl_game_result_header),0),FALSE)),"",VLOOKUP($B2292,INDIRECT(nfl_game_result),MATCH(L$1,INDIRECT(nfl_game_result_header),0),FALSE)),"error")</f>
        <v/>
      </c>
      <c r="M2292" t="s">
        <v>16</v>
      </c>
      <c r="N2292">
        <v>-4</v>
      </c>
      <c r="O2292" t="s">
        <v>83</v>
      </c>
      <c r="P2292">
        <v>11</v>
      </c>
      <c r="V2292" s="23" t="s">
        <v>416</v>
      </c>
      <c r="W2292">
        <f ca="1">VALUE(LEFT(C2292, 4))</f>
        <v>2016</v>
      </c>
      <c r="X2292">
        <f ca="1">VALUE(MID(C2292,6,FIND("_",C2292,6)-6))</f>
        <v>4</v>
      </c>
      <c r="Y2292">
        <f ca="1">IF(NOT(OR(ISBLANK(D2292),ISBLANK(E2292),D2292="",E2292="")),D2292-E2292,"")</f>
        <v>1</v>
      </c>
      <c r="Z2292">
        <f ca="1">IF(OR(NOT(ISNUMBER(D2292)),ISBLANK(D2292),D2292="",ISBLANK(N2292)),"",ABS(D2292-N2292))</f>
        <v>0.5</v>
      </c>
      <c r="AA2292">
        <f ca="1">IF(OR(ISBLANK(J2292),ISBLANK(O2292),J2292="",O2292=""),"",IF(J2292=O2292,1,0))</f>
        <v>0</v>
      </c>
      <c r="AB2292" t="str">
        <f ca="1">IF(OR(ISBLANK(K2292),ISBLANK(Q2292),K2292="",Q2292=""),"",IF(K2292=Q2292,1,0))</f>
        <v/>
      </c>
      <c r="AC2292" s="23" t="str">
        <f t="shared" ca="1" si="35"/>
        <v/>
      </c>
    </row>
    <row r="2293" spans="1:29" x14ac:dyDescent="0.25">
      <c r="A2293" s="23">
        <v>2292</v>
      </c>
      <c r="B2293">
        <v>1117</v>
      </c>
      <c r="C2293" t="str">
        <f ca="1">IFERROR(VLOOKUP($B2293,INDIRECT(nfl_game_result),MATCH(C$1,INDIRECT(nfl_game_result_header),0),FALSE),"error")</f>
        <v>2016_04_MIA@CIN</v>
      </c>
      <c r="D2293">
        <f ca="1">IFERROR(IF(ISBLANK(VLOOKUP($B2293,INDIRECT(nfl_game_result),MATCH(D$1,INDIRECT(nfl_game_result_header),0),FALSE)),"",VLOOKUP($B2293,INDIRECT(nfl_game_result),MATCH(D$1,INDIRECT(nfl_game_result_header),0),FALSE)),"error")</f>
        <v>-7</v>
      </c>
      <c r="E2293">
        <f ca="1">IFERROR(IF(ISBLANK(VLOOKUP($B2293,INDIRECT(nfl_game_result),MATCH(E$1,INDIRECT(nfl_game_result_header),0),FALSE)),"",VLOOKUP($B2293,INDIRECT(nfl_game_result),MATCH(E$1,INDIRECT(nfl_game_result_header),0),FALSE)),"error")</f>
        <v>-7.5</v>
      </c>
      <c r="F2293" s="23" t="str">
        <f ca="1">IFERROR(IF(ISBLANK(VLOOKUP($B2293,INDIRECT(nfl_game_result),MATCH(F$1,INDIRECT(nfl_game_result_header),0),FALSE)),"",VLOOKUP($B2293,INDIRECT(nfl_game_result),MATCH(F$1,INDIRECT(nfl_game_result_header),0),FALSE)),"error")</f>
        <v/>
      </c>
      <c r="G2293" s="23" t="str">
        <f ca="1">IFERROR(IF(ISBLANK(VLOOKUP($B2293,INDIRECT(nfl_game_result),MATCH(G$1,INDIRECT(nfl_game_result_header),0),FALSE)),"",VLOOKUP($B2293,INDIRECT(nfl_game_result),MATCH(G$1,INDIRECT(nfl_game_result_header),0),FALSE)),"error")</f>
        <v/>
      </c>
      <c r="H2293">
        <f ca="1">IFERROR(IF(ISBLANK(VLOOKUP($B2293,INDIRECT(nfl_game_result),MATCH(H$1,INDIRECT(nfl_game_result_header),0),FALSE)),"",VLOOKUP($B2293,INDIRECT(nfl_game_result),MATCH(H$1,INDIRECT(nfl_game_result_header),0),FALSE)),"error")</f>
        <v>22</v>
      </c>
      <c r="I2293">
        <f ca="1">IFERROR(IF(ISBLANK(VLOOKUP($B2293,INDIRECT(nfl_game_result),MATCH(I$1,INDIRECT(nfl_game_result_header),0),FALSE)),"",VLOOKUP($B2293,INDIRECT(nfl_game_result),MATCH(I$1,INDIRECT(nfl_game_result_header),0),FALSE)),"error")</f>
        <v>7</v>
      </c>
      <c r="J2293" t="str">
        <f ca="1">IFERROR(IF(ISBLANK(VLOOKUP($B2293,INDIRECT(nfl_game_result),MATCH(J$1,INDIRECT(nfl_game_result_header),0),FALSE)),"",VLOOKUP($B2293,INDIRECT(nfl_game_result),MATCH(J$1,INDIRECT(nfl_game_result_header),0),FALSE)),"error")</f>
        <v>CIN</v>
      </c>
      <c r="K2293" t="str">
        <f ca="1">IFERROR(IF(ISBLANK(VLOOKUP($B2293,INDIRECT(nfl_game_result),MATCH(K$1,INDIRECT(nfl_game_result_header),0),FALSE)),"",VLOOKUP($B2293,INDIRECT(nfl_game_result),MATCH(K$1,INDIRECT(nfl_game_result_header),0),FALSE)),"error")</f>
        <v>CIN</v>
      </c>
      <c r="L2293" s="23" t="str">
        <f ca="1">IFERROR(IF(ISBLANK(VLOOKUP($B2293,INDIRECT(nfl_game_result),MATCH(L$1,INDIRECT(nfl_game_result_header),0),FALSE)),"",VLOOKUP($B2293,INDIRECT(nfl_game_result),MATCH(L$1,INDIRECT(nfl_game_result_header),0),FALSE)),"error")</f>
        <v/>
      </c>
      <c r="M2293" t="s">
        <v>14</v>
      </c>
      <c r="N2293">
        <v>-6</v>
      </c>
      <c r="O2293" t="s">
        <v>79</v>
      </c>
      <c r="P2293">
        <v>15</v>
      </c>
      <c r="Q2293" t="s">
        <v>79</v>
      </c>
      <c r="V2293" s="23" t="s">
        <v>416</v>
      </c>
      <c r="W2293">
        <f ca="1">VALUE(LEFT(C2293, 4))</f>
        <v>2016</v>
      </c>
      <c r="X2293">
        <f ca="1">VALUE(MID(C2293,6,FIND("_",C2293,6)-6))</f>
        <v>4</v>
      </c>
      <c r="Y2293">
        <f ca="1">IF(NOT(OR(ISBLANK(D2293),ISBLANK(E2293),D2293="",E2293="")),D2293-E2293,"")</f>
        <v>0.5</v>
      </c>
      <c r="Z2293">
        <f ca="1">IF(OR(NOT(ISNUMBER(D2293)),ISBLANK(D2293),D2293="",ISBLANK(N2293)),"",ABS(D2293-N2293))</f>
        <v>1</v>
      </c>
      <c r="AA2293">
        <f ca="1">IF(OR(ISBLANK(J2293),ISBLANK(O2293),J2293="",O2293=""),"",IF(J2293=O2293,1,0))</f>
        <v>0</v>
      </c>
      <c r="AB2293">
        <f ca="1">IF(OR(ISBLANK(K2293),ISBLANK(Q2293),K2293="",Q2293=""),"",IF(K2293=Q2293,1,0))</f>
        <v>0</v>
      </c>
      <c r="AC2293" s="23" t="str">
        <f t="shared" ca="1" si="35"/>
        <v/>
      </c>
    </row>
    <row r="2294" spans="1:29" x14ac:dyDescent="0.25">
      <c r="A2294" s="23">
        <v>2293</v>
      </c>
      <c r="B2294">
        <v>1118</v>
      </c>
      <c r="C2294" t="str">
        <f ca="1">IFERROR(VLOOKUP($B2294,INDIRECT(nfl_game_result),MATCH(C$1,INDIRECT(nfl_game_result_header),0),FALSE),"error")</f>
        <v>2016_04_IND@JAX</v>
      </c>
      <c r="D2294">
        <f ca="1">IFERROR(IF(ISBLANK(VLOOKUP($B2294,INDIRECT(nfl_game_result),MATCH(D$1,INDIRECT(nfl_game_result_header),0),FALSE)),"",VLOOKUP($B2294,INDIRECT(nfl_game_result),MATCH(D$1,INDIRECT(nfl_game_result_header),0),FALSE)),"error")</f>
        <v>2.5</v>
      </c>
      <c r="E2294">
        <f ca="1">IFERROR(IF(ISBLANK(VLOOKUP($B2294,INDIRECT(nfl_game_result),MATCH(E$1,INDIRECT(nfl_game_result_header),0),FALSE)),"",VLOOKUP($B2294,INDIRECT(nfl_game_result),MATCH(E$1,INDIRECT(nfl_game_result_header),0),FALSE)),"error")</f>
        <v>2</v>
      </c>
      <c r="F2294" s="23" t="str">
        <f ca="1">IFERROR(IF(ISBLANK(VLOOKUP($B2294,INDIRECT(nfl_game_result),MATCH(F$1,INDIRECT(nfl_game_result_header),0),FALSE)),"",VLOOKUP($B2294,INDIRECT(nfl_game_result),MATCH(F$1,INDIRECT(nfl_game_result_header),0),FALSE)),"error")</f>
        <v/>
      </c>
      <c r="G2294" s="23" t="str">
        <f ca="1">IFERROR(IF(ISBLANK(VLOOKUP($B2294,INDIRECT(nfl_game_result),MATCH(G$1,INDIRECT(nfl_game_result_header),0),FALSE)),"",VLOOKUP($B2294,INDIRECT(nfl_game_result),MATCH(G$1,INDIRECT(nfl_game_result_header),0),FALSE)),"error")</f>
        <v/>
      </c>
      <c r="H2294">
        <f ca="1">IFERROR(IF(ISBLANK(VLOOKUP($B2294,INDIRECT(nfl_game_result),MATCH(H$1,INDIRECT(nfl_game_result_header),0),FALSE)),"",VLOOKUP($B2294,INDIRECT(nfl_game_result),MATCH(H$1,INDIRECT(nfl_game_result_header),0),FALSE)),"error")</f>
        <v>30</v>
      </c>
      <c r="I2294">
        <f ca="1">IFERROR(IF(ISBLANK(VLOOKUP($B2294,INDIRECT(nfl_game_result),MATCH(I$1,INDIRECT(nfl_game_result_header),0),FALSE)),"",VLOOKUP($B2294,INDIRECT(nfl_game_result),MATCH(I$1,INDIRECT(nfl_game_result_header),0),FALSE)),"error")</f>
        <v>27</v>
      </c>
      <c r="J2294" t="str">
        <f ca="1">IFERROR(IF(ISBLANK(VLOOKUP($B2294,INDIRECT(nfl_game_result),MATCH(J$1,INDIRECT(nfl_game_result_header),0),FALSE)),"",VLOOKUP($B2294,INDIRECT(nfl_game_result),MATCH(J$1,INDIRECT(nfl_game_result_header),0),FALSE)),"error")</f>
        <v>JAX</v>
      </c>
      <c r="K2294" t="str">
        <f ca="1">IFERROR(IF(ISBLANK(VLOOKUP($B2294,INDIRECT(nfl_game_result),MATCH(K$1,INDIRECT(nfl_game_result_header),0),FALSE)),"",VLOOKUP($B2294,INDIRECT(nfl_game_result),MATCH(K$1,INDIRECT(nfl_game_result_header),0),FALSE)),"error")</f>
        <v>JAX</v>
      </c>
      <c r="L2294" s="23" t="str">
        <f ca="1">IFERROR(IF(ISBLANK(VLOOKUP($B2294,INDIRECT(nfl_game_result),MATCH(L$1,INDIRECT(nfl_game_result_header),0),FALSE)),"",VLOOKUP($B2294,INDIRECT(nfl_game_result),MATCH(L$1,INDIRECT(nfl_game_result_header),0),FALSE)),"error")</f>
        <v/>
      </c>
      <c r="M2294" t="s">
        <v>14</v>
      </c>
      <c r="N2294">
        <v>0</v>
      </c>
      <c r="O2294" t="s">
        <v>77</v>
      </c>
      <c r="P2294">
        <v>4</v>
      </c>
      <c r="Q2294" t="s">
        <v>77</v>
      </c>
      <c r="V2294" s="23" t="s">
        <v>416</v>
      </c>
      <c r="W2294">
        <f ca="1">VALUE(LEFT(C2294, 4))</f>
        <v>2016</v>
      </c>
      <c r="X2294">
        <f ca="1">VALUE(MID(C2294,6,FIND("_",C2294,6)-6))</f>
        <v>4</v>
      </c>
      <c r="Y2294">
        <f ca="1">IF(NOT(OR(ISBLANK(D2294),ISBLANK(E2294),D2294="",E2294="")),D2294-E2294,"")</f>
        <v>0.5</v>
      </c>
      <c r="Z2294">
        <f ca="1">IF(OR(NOT(ISNUMBER(D2294)),ISBLANK(D2294),D2294="",ISBLANK(N2294)),"",ABS(D2294-N2294))</f>
        <v>2.5</v>
      </c>
      <c r="AA2294">
        <f ca="1">IF(OR(ISBLANK(J2294),ISBLANK(O2294),J2294="",O2294=""),"",IF(J2294=O2294,1,0))</f>
        <v>1</v>
      </c>
      <c r="AB2294">
        <f ca="1">IF(OR(ISBLANK(K2294),ISBLANK(Q2294),K2294="",Q2294=""),"",IF(K2294=Q2294,1,0))</f>
        <v>1</v>
      </c>
      <c r="AC2294" s="23" t="str">
        <f t="shared" ca="1" si="35"/>
        <v/>
      </c>
    </row>
    <row r="2295" spans="1:29" x14ac:dyDescent="0.25">
      <c r="A2295" s="23">
        <v>2294</v>
      </c>
      <c r="B2295">
        <v>1119</v>
      </c>
      <c r="C2295" t="str">
        <f ca="1">IFERROR(VLOOKUP($B2295,INDIRECT(nfl_game_result),MATCH(C$1,INDIRECT(nfl_game_result_header),0),FALSE),"error")</f>
        <v>2016_04_TEN@HOU</v>
      </c>
      <c r="D2295">
        <f ca="1">IFERROR(IF(ISBLANK(VLOOKUP($B2295,INDIRECT(nfl_game_result),MATCH(D$1,INDIRECT(nfl_game_result_header),0),FALSE)),"",VLOOKUP($B2295,INDIRECT(nfl_game_result),MATCH(D$1,INDIRECT(nfl_game_result_header),0),FALSE)),"error")</f>
        <v>-4.5</v>
      </c>
      <c r="E2295">
        <f ca="1">IFERROR(IF(ISBLANK(VLOOKUP($B2295,INDIRECT(nfl_game_result),MATCH(E$1,INDIRECT(nfl_game_result_header),0),FALSE)),"",VLOOKUP($B2295,INDIRECT(nfl_game_result),MATCH(E$1,INDIRECT(nfl_game_result_header),0),FALSE)),"error")</f>
        <v>-4.5</v>
      </c>
      <c r="F2295" s="23" t="str">
        <f ca="1">IFERROR(IF(ISBLANK(VLOOKUP($B2295,INDIRECT(nfl_game_result),MATCH(F$1,INDIRECT(nfl_game_result_header),0),FALSE)),"",VLOOKUP($B2295,INDIRECT(nfl_game_result),MATCH(F$1,INDIRECT(nfl_game_result_header),0),FALSE)),"error")</f>
        <v/>
      </c>
      <c r="G2295" s="23" t="str">
        <f ca="1">IFERROR(IF(ISBLANK(VLOOKUP($B2295,INDIRECT(nfl_game_result),MATCH(G$1,INDIRECT(nfl_game_result_header),0),FALSE)),"",VLOOKUP($B2295,INDIRECT(nfl_game_result),MATCH(G$1,INDIRECT(nfl_game_result_header),0),FALSE)),"error")</f>
        <v/>
      </c>
      <c r="H2295">
        <f ca="1">IFERROR(IF(ISBLANK(VLOOKUP($B2295,INDIRECT(nfl_game_result),MATCH(H$1,INDIRECT(nfl_game_result_header),0),FALSE)),"",VLOOKUP($B2295,INDIRECT(nfl_game_result),MATCH(H$1,INDIRECT(nfl_game_result_header),0),FALSE)),"error")</f>
        <v>27</v>
      </c>
      <c r="I2295">
        <f ca="1">IFERROR(IF(ISBLANK(VLOOKUP($B2295,INDIRECT(nfl_game_result),MATCH(I$1,INDIRECT(nfl_game_result_header),0),FALSE)),"",VLOOKUP($B2295,INDIRECT(nfl_game_result),MATCH(I$1,INDIRECT(nfl_game_result_header),0),FALSE)),"error")</f>
        <v>20</v>
      </c>
      <c r="J2295" t="str">
        <f ca="1">IFERROR(IF(ISBLANK(VLOOKUP($B2295,INDIRECT(nfl_game_result),MATCH(J$1,INDIRECT(nfl_game_result_header),0),FALSE)),"",VLOOKUP($B2295,INDIRECT(nfl_game_result),MATCH(J$1,INDIRECT(nfl_game_result_header),0),FALSE)),"error")</f>
        <v>HOU</v>
      </c>
      <c r="K2295" t="str">
        <f ca="1">IFERROR(IF(ISBLANK(VLOOKUP($B2295,INDIRECT(nfl_game_result),MATCH(K$1,INDIRECT(nfl_game_result_header),0),FALSE)),"",VLOOKUP($B2295,INDIRECT(nfl_game_result),MATCH(K$1,INDIRECT(nfl_game_result_header),0),FALSE)),"error")</f>
        <v>HOU</v>
      </c>
      <c r="L2295" s="23" t="str">
        <f ca="1">IFERROR(IF(ISBLANK(VLOOKUP($B2295,INDIRECT(nfl_game_result),MATCH(L$1,INDIRECT(nfl_game_result_header),0),FALSE)),"",VLOOKUP($B2295,INDIRECT(nfl_game_result),MATCH(L$1,INDIRECT(nfl_game_result_header),0),FALSE)),"error")</f>
        <v/>
      </c>
      <c r="M2295" t="s">
        <v>14</v>
      </c>
      <c r="N2295">
        <v>-5</v>
      </c>
      <c r="O2295" t="s">
        <v>75</v>
      </c>
      <c r="P2295">
        <v>2</v>
      </c>
      <c r="Q2295" t="s">
        <v>75</v>
      </c>
      <c r="V2295" s="23" t="s">
        <v>416</v>
      </c>
      <c r="W2295">
        <f ca="1">VALUE(LEFT(C2295, 4))</f>
        <v>2016</v>
      </c>
      <c r="X2295">
        <f ca="1">VALUE(MID(C2295,6,FIND("_",C2295,6)-6))</f>
        <v>4</v>
      </c>
      <c r="Y2295">
        <f ca="1">IF(NOT(OR(ISBLANK(D2295),ISBLANK(E2295),D2295="",E2295="")),D2295-E2295,"")</f>
        <v>0</v>
      </c>
      <c r="Z2295">
        <f ca="1">IF(OR(NOT(ISNUMBER(D2295)),ISBLANK(D2295),D2295="",ISBLANK(N2295)),"",ABS(D2295-N2295))</f>
        <v>0.5</v>
      </c>
      <c r="AA2295">
        <f ca="1">IF(OR(ISBLANK(J2295),ISBLANK(O2295),J2295="",O2295=""),"",IF(J2295=O2295,1,0))</f>
        <v>1</v>
      </c>
      <c r="AB2295">
        <f ca="1">IF(OR(ISBLANK(K2295),ISBLANK(Q2295),K2295="",Q2295=""),"",IF(K2295=Q2295,1,0))</f>
        <v>1</v>
      </c>
      <c r="AC2295" s="23" t="str">
        <f t="shared" ca="1" si="35"/>
        <v/>
      </c>
    </row>
    <row r="2296" spans="1:29" x14ac:dyDescent="0.25">
      <c r="A2296" s="23">
        <v>2295</v>
      </c>
      <c r="B2296">
        <v>1120</v>
      </c>
      <c r="C2296" t="str">
        <f ca="1">IFERROR(VLOOKUP($B2296,INDIRECT(nfl_game_result),MATCH(C$1,INDIRECT(nfl_game_result_header),0),FALSE),"error")</f>
        <v>2016_04_CLE@WAS</v>
      </c>
      <c r="D2296">
        <f ca="1">IFERROR(IF(ISBLANK(VLOOKUP($B2296,INDIRECT(nfl_game_result),MATCH(D$1,INDIRECT(nfl_game_result_header),0),FALSE)),"",VLOOKUP($B2296,INDIRECT(nfl_game_result),MATCH(D$1,INDIRECT(nfl_game_result_header),0),FALSE)),"error")</f>
        <v>-6.5</v>
      </c>
      <c r="E2296">
        <f ca="1">IFERROR(IF(ISBLANK(VLOOKUP($B2296,INDIRECT(nfl_game_result),MATCH(E$1,INDIRECT(nfl_game_result_header),0),FALSE)),"",VLOOKUP($B2296,INDIRECT(nfl_game_result),MATCH(E$1,INDIRECT(nfl_game_result_header),0),FALSE)),"error")</f>
        <v>-7.5</v>
      </c>
      <c r="F2296" s="23" t="str">
        <f ca="1">IFERROR(IF(ISBLANK(VLOOKUP($B2296,INDIRECT(nfl_game_result),MATCH(F$1,INDIRECT(nfl_game_result_header),0),FALSE)),"",VLOOKUP($B2296,INDIRECT(nfl_game_result),MATCH(F$1,INDIRECT(nfl_game_result_header),0),FALSE)),"error")</f>
        <v/>
      </c>
      <c r="G2296" s="23" t="str">
        <f ca="1">IFERROR(IF(ISBLANK(VLOOKUP($B2296,INDIRECT(nfl_game_result),MATCH(G$1,INDIRECT(nfl_game_result_header),0),FALSE)),"",VLOOKUP($B2296,INDIRECT(nfl_game_result),MATCH(G$1,INDIRECT(nfl_game_result_header),0),FALSE)),"error")</f>
        <v/>
      </c>
      <c r="H2296">
        <f ca="1">IFERROR(IF(ISBLANK(VLOOKUP($B2296,INDIRECT(nfl_game_result),MATCH(H$1,INDIRECT(nfl_game_result_header),0),FALSE)),"",VLOOKUP($B2296,INDIRECT(nfl_game_result),MATCH(H$1,INDIRECT(nfl_game_result_header),0),FALSE)),"error")</f>
        <v>31</v>
      </c>
      <c r="I2296">
        <f ca="1">IFERROR(IF(ISBLANK(VLOOKUP($B2296,INDIRECT(nfl_game_result),MATCH(I$1,INDIRECT(nfl_game_result_header),0),FALSE)),"",VLOOKUP($B2296,INDIRECT(nfl_game_result),MATCH(I$1,INDIRECT(nfl_game_result_header),0),FALSE)),"error")</f>
        <v>20</v>
      </c>
      <c r="J2296" t="str">
        <f ca="1">IFERROR(IF(ISBLANK(VLOOKUP($B2296,INDIRECT(nfl_game_result),MATCH(J$1,INDIRECT(nfl_game_result_header),0),FALSE)),"",VLOOKUP($B2296,INDIRECT(nfl_game_result),MATCH(J$1,INDIRECT(nfl_game_result_header),0),FALSE)),"error")</f>
        <v>WAS</v>
      </c>
      <c r="K2296" t="str">
        <f ca="1">IFERROR(IF(ISBLANK(VLOOKUP($B2296,INDIRECT(nfl_game_result),MATCH(K$1,INDIRECT(nfl_game_result_header),0),FALSE)),"",VLOOKUP($B2296,INDIRECT(nfl_game_result),MATCH(K$1,INDIRECT(nfl_game_result_header),0),FALSE)),"error")</f>
        <v>WAS</v>
      </c>
      <c r="L2296" s="23" t="str">
        <f ca="1">IFERROR(IF(ISBLANK(VLOOKUP($B2296,INDIRECT(nfl_game_result),MATCH(L$1,INDIRECT(nfl_game_result_header),0),FALSE)),"",VLOOKUP($B2296,INDIRECT(nfl_game_result),MATCH(L$1,INDIRECT(nfl_game_result_header),0),FALSE)),"error")</f>
        <v/>
      </c>
      <c r="M2296" t="s">
        <v>14</v>
      </c>
      <c r="N2296">
        <v>-8.5</v>
      </c>
      <c r="O2296" t="s">
        <v>94</v>
      </c>
      <c r="P2296">
        <v>5</v>
      </c>
      <c r="Q2296" t="s">
        <v>94</v>
      </c>
      <c r="V2296" s="23" t="s">
        <v>416</v>
      </c>
      <c r="W2296">
        <f ca="1">VALUE(LEFT(C2296, 4))</f>
        <v>2016</v>
      </c>
      <c r="X2296">
        <f ca="1">VALUE(MID(C2296,6,FIND("_",C2296,6)-6))</f>
        <v>4</v>
      </c>
      <c r="Y2296">
        <f ca="1">IF(NOT(OR(ISBLANK(D2296),ISBLANK(E2296),D2296="",E2296="")),D2296-E2296,"")</f>
        <v>1</v>
      </c>
      <c r="Z2296">
        <f ca="1">IF(OR(NOT(ISNUMBER(D2296)),ISBLANK(D2296),D2296="",ISBLANK(N2296)),"",ABS(D2296-N2296))</f>
        <v>2</v>
      </c>
      <c r="AA2296">
        <f ca="1">IF(OR(ISBLANK(J2296),ISBLANK(O2296),J2296="",O2296=""),"",IF(J2296=O2296,1,0))</f>
        <v>1</v>
      </c>
      <c r="AB2296">
        <f ca="1">IF(OR(ISBLANK(K2296),ISBLANK(Q2296),K2296="",Q2296=""),"",IF(K2296=Q2296,1,0))</f>
        <v>1</v>
      </c>
      <c r="AC2296" s="23" t="str">
        <f t="shared" ca="1" si="35"/>
        <v/>
      </c>
    </row>
    <row r="2297" spans="1:29" x14ac:dyDescent="0.25">
      <c r="A2297" s="23">
        <v>2296</v>
      </c>
      <c r="B2297">
        <v>1121</v>
      </c>
      <c r="C2297" t="str">
        <f ca="1">IFERROR(VLOOKUP($B2297,INDIRECT(nfl_game_result),MATCH(C$1,INDIRECT(nfl_game_result_header),0),FALSE),"error")</f>
        <v>2016_04_SEA@NYJ</v>
      </c>
      <c r="D2297">
        <f ca="1">IFERROR(IF(ISBLANK(VLOOKUP($B2297,INDIRECT(nfl_game_result),MATCH(D$1,INDIRECT(nfl_game_result_header),0),FALSE)),"",VLOOKUP($B2297,INDIRECT(nfl_game_result),MATCH(D$1,INDIRECT(nfl_game_result_header),0),FALSE)),"error")</f>
        <v>3.5</v>
      </c>
      <c r="E2297">
        <f ca="1">IFERROR(IF(ISBLANK(VLOOKUP($B2297,INDIRECT(nfl_game_result),MATCH(E$1,INDIRECT(nfl_game_result_header),0),FALSE)),"",VLOOKUP($B2297,INDIRECT(nfl_game_result),MATCH(E$1,INDIRECT(nfl_game_result_header),0),FALSE)),"error")</f>
        <v>1.5</v>
      </c>
      <c r="F2297" s="23" t="str">
        <f ca="1">IFERROR(IF(ISBLANK(VLOOKUP($B2297,INDIRECT(nfl_game_result),MATCH(F$1,INDIRECT(nfl_game_result_header),0),FALSE)),"",VLOOKUP($B2297,INDIRECT(nfl_game_result),MATCH(F$1,INDIRECT(nfl_game_result_header),0),FALSE)),"error")</f>
        <v/>
      </c>
      <c r="G2297" s="23" t="str">
        <f ca="1">IFERROR(IF(ISBLANK(VLOOKUP($B2297,INDIRECT(nfl_game_result),MATCH(G$1,INDIRECT(nfl_game_result_header),0),FALSE)),"",VLOOKUP($B2297,INDIRECT(nfl_game_result),MATCH(G$1,INDIRECT(nfl_game_result_header),0),FALSE)),"error")</f>
        <v/>
      </c>
      <c r="H2297">
        <f ca="1">IFERROR(IF(ISBLANK(VLOOKUP($B2297,INDIRECT(nfl_game_result),MATCH(H$1,INDIRECT(nfl_game_result_header),0),FALSE)),"",VLOOKUP($B2297,INDIRECT(nfl_game_result),MATCH(H$1,INDIRECT(nfl_game_result_header),0),FALSE)),"error")</f>
        <v>17</v>
      </c>
      <c r="I2297">
        <f ca="1">IFERROR(IF(ISBLANK(VLOOKUP($B2297,INDIRECT(nfl_game_result),MATCH(I$1,INDIRECT(nfl_game_result_header),0),FALSE)),"",VLOOKUP($B2297,INDIRECT(nfl_game_result),MATCH(I$1,INDIRECT(nfl_game_result_header),0),FALSE)),"error")</f>
        <v>27</v>
      </c>
      <c r="J2297" t="str">
        <f ca="1">IFERROR(IF(ISBLANK(VLOOKUP($B2297,INDIRECT(nfl_game_result),MATCH(J$1,INDIRECT(nfl_game_result_header),0),FALSE)),"",VLOOKUP($B2297,INDIRECT(nfl_game_result),MATCH(J$1,INDIRECT(nfl_game_result_header),0),FALSE)),"error")</f>
        <v>SEA</v>
      </c>
      <c r="K2297" t="str">
        <f ca="1">IFERROR(IF(ISBLANK(VLOOKUP($B2297,INDIRECT(nfl_game_result),MATCH(K$1,INDIRECT(nfl_game_result_header),0),FALSE)),"",VLOOKUP($B2297,INDIRECT(nfl_game_result),MATCH(K$1,INDIRECT(nfl_game_result_header),0),FALSE)),"error")</f>
        <v>SEA</v>
      </c>
      <c r="L2297" s="23" t="str">
        <f ca="1">IFERROR(IF(ISBLANK(VLOOKUP($B2297,INDIRECT(nfl_game_result),MATCH(L$1,INDIRECT(nfl_game_result_header),0),FALSE)),"",VLOOKUP($B2297,INDIRECT(nfl_game_result),MATCH(L$1,INDIRECT(nfl_game_result_header),0),FALSE)),"error")</f>
        <v/>
      </c>
      <c r="M2297" t="s">
        <v>14</v>
      </c>
      <c r="N2297">
        <v>1</v>
      </c>
      <c r="O2297" t="s">
        <v>84</v>
      </c>
      <c r="P2297">
        <v>1</v>
      </c>
      <c r="Q2297" t="s">
        <v>84</v>
      </c>
      <c r="V2297" s="23" t="s">
        <v>416</v>
      </c>
      <c r="W2297">
        <f ca="1">VALUE(LEFT(C2297, 4))</f>
        <v>2016</v>
      </c>
      <c r="X2297">
        <f ca="1">VALUE(MID(C2297,6,FIND("_",C2297,6)-6))</f>
        <v>4</v>
      </c>
      <c r="Y2297">
        <f ca="1">IF(NOT(OR(ISBLANK(D2297),ISBLANK(E2297),D2297="",E2297="")),D2297-E2297,"")</f>
        <v>2</v>
      </c>
      <c r="Z2297">
        <f ca="1">IF(OR(NOT(ISNUMBER(D2297)),ISBLANK(D2297),D2297="",ISBLANK(N2297)),"",ABS(D2297-N2297))</f>
        <v>2.5</v>
      </c>
      <c r="AA2297">
        <f ca="1">IF(OR(ISBLANK(J2297),ISBLANK(O2297),J2297="",O2297=""),"",IF(J2297=O2297,1,0))</f>
        <v>0</v>
      </c>
      <c r="AB2297">
        <f ca="1">IF(OR(ISBLANK(K2297),ISBLANK(Q2297),K2297="",Q2297=""),"",IF(K2297=Q2297,1,0))</f>
        <v>0</v>
      </c>
      <c r="AC2297" s="23" t="str">
        <f t="shared" ca="1" si="35"/>
        <v/>
      </c>
    </row>
    <row r="2298" spans="1:29" x14ac:dyDescent="0.25">
      <c r="A2298" s="23">
        <v>2297</v>
      </c>
      <c r="B2298">
        <v>1122</v>
      </c>
      <c r="C2298" t="str">
        <f ca="1">IFERROR(VLOOKUP($B2298,INDIRECT(nfl_game_result),MATCH(C$1,INDIRECT(nfl_game_result_header),0),FALSE),"error")</f>
        <v>2016_04_BUF@NWE</v>
      </c>
      <c r="D2298">
        <f ca="1">IFERROR(IF(ISBLANK(VLOOKUP($B2298,INDIRECT(nfl_game_result),MATCH(D$1,INDIRECT(nfl_game_result_header),0),FALSE)),"",VLOOKUP($B2298,INDIRECT(nfl_game_result),MATCH(D$1,INDIRECT(nfl_game_result_header),0),FALSE)),"error")</f>
        <v>-3.5</v>
      </c>
      <c r="E2298">
        <f ca="1">IFERROR(IF(ISBLANK(VLOOKUP($B2298,INDIRECT(nfl_game_result),MATCH(E$1,INDIRECT(nfl_game_result_header),0),FALSE)),"",VLOOKUP($B2298,INDIRECT(nfl_game_result),MATCH(E$1,INDIRECT(nfl_game_result_header),0),FALSE)),"error")</f>
        <v>-7</v>
      </c>
      <c r="F2298" s="23" t="str">
        <f ca="1">IFERROR(IF(ISBLANK(VLOOKUP($B2298,INDIRECT(nfl_game_result),MATCH(F$1,INDIRECT(nfl_game_result_header),0),FALSE)),"",VLOOKUP($B2298,INDIRECT(nfl_game_result),MATCH(F$1,INDIRECT(nfl_game_result_header),0),FALSE)),"error")</f>
        <v/>
      </c>
      <c r="G2298" s="23" t="str">
        <f ca="1">IFERROR(IF(ISBLANK(VLOOKUP($B2298,INDIRECT(nfl_game_result),MATCH(G$1,INDIRECT(nfl_game_result_header),0),FALSE)),"",VLOOKUP($B2298,INDIRECT(nfl_game_result),MATCH(G$1,INDIRECT(nfl_game_result_header),0),FALSE)),"error")</f>
        <v/>
      </c>
      <c r="H2298">
        <f ca="1">IFERROR(IF(ISBLANK(VLOOKUP($B2298,INDIRECT(nfl_game_result),MATCH(H$1,INDIRECT(nfl_game_result_header),0),FALSE)),"",VLOOKUP($B2298,INDIRECT(nfl_game_result),MATCH(H$1,INDIRECT(nfl_game_result_header),0),FALSE)),"error")</f>
        <v>0</v>
      </c>
      <c r="I2298">
        <f ca="1">IFERROR(IF(ISBLANK(VLOOKUP($B2298,INDIRECT(nfl_game_result),MATCH(I$1,INDIRECT(nfl_game_result_header),0),FALSE)),"",VLOOKUP($B2298,INDIRECT(nfl_game_result),MATCH(I$1,INDIRECT(nfl_game_result_header),0),FALSE)),"error")</f>
        <v>16</v>
      </c>
      <c r="J2298" t="str">
        <f ca="1">IFERROR(IF(ISBLANK(VLOOKUP($B2298,INDIRECT(nfl_game_result),MATCH(J$1,INDIRECT(nfl_game_result_header),0),FALSE)),"",VLOOKUP($B2298,INDIRECT(nfl_game_result),MATCH(J$1,INDIRECT(nfl_game_result_header),0),FALSE)),"error")</f>
        <v>BUF</v>
      </c>
      <c r="K2298" t="str">
        <f ca="1">IFERROR(IF(ISBLANK(VLOOKUP($B2298,INDIRECT(nfl_game_result),MATCH(K$1,INDIRECT(nfl_game_result_header),0),FALSE)),"",VLOOKUP($B2298,INDIRECT(nfl_game_result),MATCH(K$1,INDIRECT(nfl_game_result_header),0),FALSE)),"error")</f>
        <v>BUF</v>
      </c>
      <c r="L2298" s="23" t="str">
        <f ca="1">IFERROR(IF(ISBLANK(VLOOKUP($B2298,INDIRECT(nfl_game_result),MATCH(L$1,INDIRECT(nfl_game_result_header),0),FALSE)),"",VLOOKUP($B2298,INDIRECT(nfl_game_result),MATCH(L$1,INDIRECT(nfl_game_result_header),0),FALSE)),"error")</f>
        <v/>
      </c>
      <c r="M2298" t="s">
        <v>14</v>
      </c>
      <c r="N2298">
        <v>-7.5</v>
      </c>
      <c r="O2298" t="s">
        <v>66</v>
      </c>
      <c r="P2298">
        <v>13</v>
      </c>
      <c r="Q2298" t="s">
        <v>332</v>
      </c>
      <c r="V2298" s="23" t="s">
        <v>416</v>
      </c>
      <c r="W2298">
        <f ca="1">VALUE(LEFT(C2298, 4))</f>
        <v>2016</v>
      </c>
      <c r="X2298">
        <f ca="1">VALUE(MID(C2298,6,FIND("_",C2298,6)-6))</f>
        <v>4</v>
      </c>
      <c r="Y2298">
        <f ca="1">IF(NOT(OR(ISBLANK(D2298),ISBLANK(E2298),D2298="",E2298="")),D2298-E2298,"")</f>
        <v>3.5</v>
      </c>
      <c r="Z2298">
        <f ca="1">IF(OR(NOT(ISNUMBER(D2298)),ISBLANK(D2298),D2298="",ISBLANK(N2298)),"",ABS(D2298-N2298))</f>
        <v>4</v>
      </c>
      <c r="AA2298">
        <f ca="1">IF(OR(ISBLANK(J2298),ISBLANK(O2298),J2298="",O2298=""),"",IF(J2298=O2298,1,0))</f>
        <v>1</v>
      </c>
      <c r="AB2298">
        <f ca="1">IF(OR(ISBLANK(K2298),ISBLANK(Q2298),K2298="",Q2298=""),"",IF(K2298=Q2298,1,0))</f>
        <v>0</v>
      </c>
      <c r="AC2298" s="23" t="str">
        <f t="shared" ca="1" si="35"/>
        <v/>
      </c>
    </row>
    <row r="2299" spans="1:29" x14ac:dyDescent="0.25">
      <c r="A2299" s="23">
        <v>2298</v>
      </c>
      <c r="B2299">
        <v>1123</v>
      </c>
      <c r="C2299" t="str">
        <f ca="1">IFERROR(VLOOKUP($B2299,INDIRECT(nfl_game_result),MATCH(C$1,INDIRECT(nfl_game_result_header),0),FALSE),"error")</f>
        <v>2016_04_CAR@ATL</v>
      </c>
      <c r="D2299">
        <f ca="1">IFERROR(IF(ISBLANK(VLOOKUP($B2299,INDIRECT(nfl_game_result),MATCH(D$1,INDIRECT(nfl_game_result_header),0),FALSE)),"",VLOOKUP($B2299,INDIRECT(nfl_game_result),MATCH(D$1,INDIRECT(nfl_game_result_header),0),FALSE)),"error")</f>
        <v>3</v>
      </c>
      <c r="E2299">
        <f ca="1">IFERROR(IF(ISBLANK(VLOOKUP($B2299,INDIRECT(nfl_game_result),MATCH(E$1,INDIRECT(nfl_game_result_header),0),FALSE)),"",VLOOKUP($B2299,INDIRECT(nfl_game_result),MATCH(E$1,INDIRECT(nfl_game_result_header),0),FALSE)),"error")</f>
        <v>3</v>
      </c>
      <c r="F2299" s="23" t="str">
        <f ca="1">IFERROR(IF(ISBLANK(VLOOKUP($B2299,INDIRECT(nfl_game_result),MATCH(F$1,INDIRECT(nfl_game_result_header),0),FALSE)),"",VLOOKUP($B2299,INDIRECT(nfl_game_result),MATCH(F$1,INDIRECT(nfl_game_result_header),0),FALSE)),"error")</f>
        <v/>
      </c>
      <c r="G2299" s="23" t="str">
        <f ca="1">IFERROR(IF(ISBLANK(VLOOKUP($B2299,INDIRECT(nfl_game_result),MATCH(G$1,INDIRECT(nfl_game_result_header),0),FALSE)),"",VLOOKUP($B2299,INDIRECT(nfl_game_result),MATCH(G$1,INDIRECT(nfl_game_result_header),0),FALSE)),"error")</f>
        <v/>
      </c>
      <c r="H2299">
        <f ca="1">IFERROR(IF(ISBLANK(VLOOKUP($B2299,INDIRECT(nfl_game_result),MATCH(H$1,INDIRECT(nfl_game_result_header),0),FALSE)),"",VLOOKUP($B2299,INDIRECT(nfl_game_result),MATCH(H$1,INDIRECT(nfl_game_result_header),0),FALSE)),"error")</f>
        <v>48</v>
      </c>
      <c r="I2299">
        <f ca="1">IFERROR(IF(ISBLANK(VLOOKUP($B2299,INDIRECT(nfl_game_result),MATCH(I$1,INDIRECT(nfl_game_result_header),0),FALSE)),"",VLOOKUP($B2299,INDIRECT(nfl_game_result),MATCH(I$1,INDIRECT(nfl_game_result_header),0),FALSE)),"error")</f>
        <v>33</v>
      </c>
      <c r="J2299" t="str">
        <f ca="1">IFERROR(IF(ISBLANK(VLOOKUP($B2299,INDIRECT(nfl_game_result),MATCH(J$1,INDIRECT(nfl_game_result_header),0),FALSE)),"",VLOOKUP($B2299,INDIRECT(nfl_game_result),MATCH(J$1,INDIRECT(nfl_game_result_header),0),FALSE)),"error")</f>
        <v>ATL</v>
      </c>
      <c r="K2299" t="str">
        <f ca="1">IFERROR(IF(ISBLANK(VLOOKUP($B2299,INDIRECT(nfl_game_result),MATCH(K$1,INDIRECT(nfl_game_result_header),0),FALSE)),"",VLOOKUP($B2299,INDIRECT(nfl_game_result),MATCH(K$1,INDIRECT(nfl_game_result_header),0),FALSE)),"error")</f>
        <v>ATL</v>
      </c>
      <c r="L2299" s="23" t="str">
        <f ca="1">IFERROR(IF(ISBLANK(VLOOKUP($B2299,INDIRECT(nfl_game_result),MATCH(L$1,INDIRECT(nfl_game_result_header),0),FALSE)),"",VLOOKUP($B2299,INDIRECT(nfl_game_result),MATCH(L$1,INDIRECT(nfl_game_result_header),0),FALSE)),"error")</f>
        <v/>
      </c>
      <c r="M2299" t="s">
        <v>14</v>
      </c>
      <c r="N2299">
        <v>3</v>
      </c>
      <c r="O2299" t="s">
        <v>67</v>
      </c>
      <c r="P2299">
        <v>11</v>
      </c>
      <c r="Q2299" t="s">
        <v>67</v>
      </c>
      <c r="V2299" s="23" t="s">
        <v>416</v>
      </c>
      <c r="W2299">
        <f ca="1">VALUE(LEFT(C2299, 4))</f>
        <v>2016</v>
      </c>
      <c r="X2299">
        <f ca="1">VALUE(MID(C2299,6,FIND("_",C2299,6)-6))</f>
        <v>4</v>
      </c>
      <c r="Y2299">
        <f ca="1">IF(NOT(OR(ISBLANK(D2299),ISBLANK(E2299),D2299="",E2299="")),D2299-E2299,"")</f>
        <v>0</v>
      </c>
      <c r="Z2299">
        <f ca="1">IF(OR(NOT(ISNUMBER(D2299)),ISBLANK(D2299),D2299="",ISBLANK(N2299)),"",ABS(D2299-N2299))</f>
        <v>0</v>
      </c>
      <c r="AA2299">
        <f ca="1">IF(OR(ISBLANK(J2299),ISBLANK(O2299),J2299="",O2299=""),"",IF(J2299=O2299,1,0))</f>
        <v>0</v>
      </c>
      <c r="AB2299">
        <f ca="1">IF(OR(ISBLANK(K2299),ISBLANK(Q2299),K2299="",Q2299=""),"",IF(K2299=Q2299,1,0))</f>
        <v>0</v>
      </c>
      <c r="AC2299" s="23" t="str">
        <f t="shared" ca="1" si="35"/>
        <v/>
      </c>
    </row>
    <row r="2300" spans="1:29" x14ac:dyDescent="0.25">
      <c r="A2300" s="23">
        <v>2299</v>
      </c>
      <c r="B2300">
        <v>1124</v>
      </c>
      <c r="C2300" t="str">
        <f ca="1">IFERROR(VLOOKUP($B2300,INDIRECT(nfl_game_result),MATCH(C$1,INDIRECT(nfl_game_result_header),0),FALSE),"error")</f>
        <v>2016_04_OAK@BAL</v>
      </c>
      <c r="D2300">
        <f ca="1">IFERROR(IF(ISBLANK(VLOOKUP($B2300,INDIRECT(nfl_game_result),MATCH(D$1,INDIRECT(nfl_game_result_header),0),FALSE)),"",VLOOKUP($B2300,INDIRECT(nfl_game_result),MATCH(D$1,INDIRECT(nfl_game_result_header),0),FALSE)),"error")</f>
        <v>-3.5</v>
      </c>
      <c r="E2300">
        <f ca="1">IFERROR(IF(ISBLANK(VLOOKUP($B2300,INDIRECT(nfl_game_result),MATCH(E$1,INDIRECT(nfl_game_result_header),0),FALSE)),"",VLOOKUP($B2300,INDIRECT(nfl_game_result),MATCH(E$1,INDIRECT(nfl_game_result_header),0),FALSE)),"error")</f>
        <v>-3.5</v>
      </c>
      <c r="F2300" s="23" t="str">
        <f ca="1">IFERROR(IF(ISBLANK(VLOOKUP($B2300,INDIRECT(nfl_game_result),MATCH(F$1,INDIRECT(nfl_game_result_header),0),FALSE)),"",VLOOKUP($B2300,INDIRECT(nfl_game_result),MATCH(F$1,INDIRECT(nfl_game_result_header),0),FALSE)),"error")</f>
        <v/>
      </c>
      <c r="G2300" s="23" t="str">
        <f ca="1">IFERROR(IF(ISBLANK(VLOOKUP($B2300,INDIRECT(nfl_game_result),MATCH(G$1,INDIRECT(nfl_game_result_header),0),FALSE)),"",VLOOKUP($B2300,INDIRECT(nfl_game_result),MATCH(G$1,INDIRECT(nfl_game_result_header),0),FALSE)),"error")</f>
        <v/>
      </c>
      <c r="H2300">
        <f ca="1">IFERROR(IF(ISBLANK(VLOOKUP($B2300,INDIRECT(nfl_game_result),MATCH(H$1,INDIRECT(nfl_game_result_header),0),FALSE)),"",VLOOKUP($B2300,INDIRECT(nfl_game_result),MATCH(H$1,INDIRECT(nfl_game_result_header),0),FALSE)),"error")</f>
        <v>27</v>
      </c>
      <c r="I2300">
        <f ca="1">IFERROR(IF(ISBLANK(VLOOKUP($B2300,INDIRECT(nfl_game_result),MATCH(I$1,INDIRECT(nfl_game_result_header),0),FALSE)),"",VLOOKUP($B2300,INDIRECT(nfl_game_result),MATCH(I$1,INDIRECT(nfl_game_result_header),0),FALSE)),"error")</f>
        <v>28</v>
      </c>
      <c r="J2300" t="str">
        <f ca="1">IFERROR(IF(ISBLANK(VLOOKUP($B2300,INDIRECT(nfl_game_result),MATCH(J$1,INDIRECT(nfl_game_result_header),0),FALSE)),"",VLOOKUP($B2300,INDIRECT(nfl_game_result),MATCH(J$1,INDIRECT(nfl_game_result_header),0),FALSE)),"error")</f>
        <v>OAK</v>
      </c>
      <c r="K2300" t="str">
        <f ca="1">IFERROR(IF(ISBLANK(VLOOKUP($B2300,INDIRECT(nfl_game_result),MATCH(K$1,INDIRECT(nfl_game_result_header),0),FALSE)),"",VLOOKUP($B2300,INDIRECT(nfl_game_result),MATCH(K$1,INDIRECT(nfl_game_result_header),0),FALSE)),"error")</f>
        <v>OAK</v>
      </c>
      <c r="L2300" s="23" t="str">
        <f ca="1">IFERROR(IF(ISBLANK(VLOOKUP($B2300,INDIRECT(nfl_game_result),MATCH(L$1,INDIRECT(nfl_game_result_header),0),FALSE)),"",VLOOKUP($B2300,INDIRECT(nfl_game_result),MATCH(L$1,INDIRECT(nfl_game_result_header),0),FALSE)),"error")</f>
        <v/>
      </c>
      <c r="M2300" t="s">
        <v>14</v>
      </c>
      <c r="N2300">
        <v>-3</v>
      </c>
      <c r="O2300" t="s">
        <v>85</v>
      </c>
      <c r="P2300">
        <v>7</v>
      </c>
      <c r="Q2300" t="s">
        <v>85</v>
      </c>
      <c r="V2300" s="23" t="s">
        <v>416</v>
      </c>
      <c r="W2300">
        <f ca="1">VALUE(LEFT(C2300, 4))</f>
        <v>2016</v>
      </c>
      <c r="X2300">
        <f ca="1">VALUE(MID(C2300,6,FIND("_",C2300,6)-6))</f>
        <v>4</v>
      </c>
      <c r="Y2300">
        <f ca="1">IF(NOT(OR(ISBLANK(D2300),ISBLANK(E2300),D2300="",E2300="")),D2300-E2300,"")</f>
        <v>0</v>
      </c>
      <c r="Z2300">
        <f ca="1">IF(OR(NOT(ISNUMBER(D2300)),ISBLANK(D2300),D2300="",ISBLANK(N2300)),"",ABS(D2300-N2300))</f>
        <v>0.5</v>
      </c>
      <c r="AA2300">
        <f ca="1">IF(OR(ISBLANK(J2300),ISBLANK(O2300),J2300="",O2300=""),"",IF(J2300=O2300,1,0))</f>
        <v>1</v>
      </c>
      <c r="AB2300">
        <f ca="1">IF(OR(ISBLANK(K2300),ISBLANK(Q2300),K2300="",Q2300=""),"",IF(K2300=Q2300,1,0))</f>
        <v>1</v>
      </c>
      <c r="AC2300" s="23" t="str">
        <f t="shared" ca="1" si="35"/>
        <v/>
      </c>
    </row>
    <row r="2301" spans="1:29" x14ac:dyDescent="0.25">
      <c r="A2301" s="23">
        <v>2300</v>
      </c>
      <c r="B2301">
        <v>1125</v>
      </c>
      <c r="C2301" t="str">
        <f ca="1">IFERROR(VLOOKUP($B2301,INDIRECT(nfl_game_result),MATCH(C$1,INDIRECT(nfl_game_result_header),0),FALSE),"error")</f>
        <v>2016_04_DET@CHI</v>
      </c>
      <c r="D2301">
        <f ca="1">IFERROR(IF(ISBLANK(VLOOKUP($B2301,INDIRECT(nfl_game_result),MATCH(D$1,INDIRECT(nfl_game_result_header),0),FALSE)),"",VLOOKUP($B2301,INDIRECT(nfl_game_result),MATCH(D$1,INDIRECT(nfl_game_result_header),0),FALSE)),"error")</f>
        <v>1</v>
      </c>
      <c r="E2301">
        <f ca="1">IFERROR(IF(ISBLANK(VLOOKUP($B2301,INDIRECT(nfl_game_result),MATCH(E$1,INDIRECT(nfl_game_result_header),0),FALSE)),"",VLOOKUP($B2301,INDIRECT(nfl_game_result),MATCH(E$1,INDIRECT(nfl_game_result_header),0),FALSE)),"error")</f>
        <v>3</v>
      </c>
      <c r="F2301" s="23" t="str">
        <f ca="1">IFERROR(IF(ISBLANK(VLOOKUP($B2301,INDIRECT(nfl_game_result),MATCH(F$1,INDIRECT(nfl_game_result_header),0),FALSE)),"",VLOOKUP($B2301,INDIRECT(nfl_game_result),MATCH(F$1,INDIRECT(nfl_game_result_header),0),FALSE)),"error")</f>
        <v/>
      </c>
      <c r="G2301" s="23" t="str">
        <f ca="1">IFERROR(IF(ISBLANK(VLOOKUP($B2301,INDIRECT(nfl_game_result),MATCH(G$1,INDIRECT(nfl_game_result_header),0),FALSE)),"",VLOOKUP($B2301,INDIRECT(nfl_game_result),MATCH(G$1,INDIRECT(nfl_game_result_header),0),FALSE)),"error")</f>
        <v/>
      </c>
      <c r="H2301">
        <f ca="1">IFERROR(IF(ISBLANK(VLOOKUP($B2301,INDIRECT(nfl_game_result),MATCH(H$1,INDIRECT(nfl_game_result_header),0),FALSE)),"",VLOOKUP($B2301,INDIRECT(nfl_game_result),MATCH(H$1,INDIRECT(nfl_game_result_header),0),FALSE)),"error")</f>
        <v>17</v>
      </c>
      <c r="I2301">
        <f ca="1">IFERROR(IF(ISBLANK(VLOOKUP($B2301,INDIRECT(nfl_game_result),MATCH(I$1,INDIRECT(nfl_game_result_header),0),FALSE)),"",VLOOKUP($B2301,INDIRECT(nfl_game_result),MATCH(I$1,INDIRECT(nfl_game_result_header),0),FALSE)),"error")</f>
        <v>14</v>
      </c>
      <c r="J2301" t="str">
        <f ca="1">IFERROR(IF(ISBLANK(VLOOKUP($B2301,INDIRECT(nfl_game_result),MATCH(J$1,INDIRECT(nfl_game_result_header),0),FALSE)),"",VLOOKUP($B2301,INDIRECT(nfl_game_result),MATCH(J$1,INDIRECT(nfl_game_result_header),0),FALSE)),"error")</f>
        <v>CHI</v>
      </c>
      <c r="K2301" t="str">
        <f ca="1">IFERROR(IF(ISBLANK(VLOOKUP($B2301,INDIRECT(nfl_game_result),MATCH(K$1,INDIRECT(nfl_game_result_header),0),FALSE)),"",VLOOKUP($B2301,INDIRECT(nfl_game_result),MATCH(K$1,INDIRECT(nfl_game_result_header),0),FALSE)),"error")</f>
        <v>CHI</v>
      </c>
      <c r="L2301" s="23" t="str">
        <f ca="1">IFERROR(IF(ISBLANK(VLOOKUP($B2301,INDIRECT(nfl_game_result),MATCH(L$1,INDIRECT(nfl_game_result_header),0),FALSE)),"",VLOOKUP($B2301,INDIRECT(nfl_game_result),MATCH(L$1,INDIRECT(nfl_game_result_header),0),FALSE)),"error")</f>
        <v/>
      </c>
      <c r="M2301" t="s">
        <v>14</v>
      </c>
      <c r="N2301">
        <v>2.5</v>
      </c>
      <c r="O2301" t="s">
        <v>68</v>
      </c>
      <c r="P2301">
        <v>14</v>
      </c>
      <c r="Q2301" t="s">
        <v>68</v>
      </c>
      <c r="V2301" s="23" t="s">
        <v>416</v>
      </c>
      <c r="W2301">
        <f ca="1">VALUE(LEFT(C2301, 4))</f>
        <v>2016</v>
      </c>
      <c r="X2301">
        <f ca="1">VALUE(MID(C2301,6,FIND("_",C2301,6)-6))</f>
        <v>4</v>
      </c>
      <c r="Y2301">
        <f ca="1">IF(NOT(OR(ISBLANK(D2301),ISBLANK(E2301),D2301="",E2301="")),D2301-E2301,"")</f>
        <v>-2</v>
      </c>
      <c r="Z2301">
        <f ca="1">IF(OR(NOT(ISNUMBER(D2301)),ISBLANK(D2301),D2301="",ISBLANK(N2301)),"",ABS(D2301-N2301))</f>
        <v>1.5</v>
      </c>
      <c r="AA2301">
        <f ca="1">IF(OR(ISBLANK(J2301),ISBLANK(O2301),J2301="",O2301=""),"",IF(J2301=O2301,1,0))</f>
        <v>1</v>
      </c>
      <c r="AB2301">
        <f ca="1">IF(OR(ISBLANK(K2301),ISBLANK(Q2301),K2301="",Q2301=""),"",IF(K2301=Q2301,1,0))</f>
        <v>1</v>
      </c>
      <c r="AC2301" s="23" t="str">
        <f t="shared" ca="1" si="35"/>
        <v/>
      </c>
    </row>
    <row r="2302" spans="1:29" x14ac:dyDescent="0.25">
      <c r="A2302" s="23">
        <v>2301</v>
      </c>
      <c r="B2302">
        <v>1126</v>
      </c>
      <c r="C2302" t="str">
        <f ca="1">IFERROR(VLOOKUP($B2302,INDIRECT(nfl_game_result),MATCH(C$1,INDIRECT(nfl_game_result_header),0),FALSE),"error")</f>
        <v>2016_04_DEN@TBY</v>
      </c>
      <c r="D2302">
        <f ca="1">IFERROR(IF(ISBLANK(VLOOKUP($B2302,INDIRECT(nfl_game_result),MATCH(D$1,INDIRECT(nfl_game_result_header),0),FALSE)),"",VLOOKUP($B2302,INDIRECT(nfl_game_result),MATCH(D$1,INDIRECT(nfl_game_result_header),0),FALSE)),"error")</f>
        <v>4</v>
      </c>
      <c r="E2302">
        <f ca="1">IFERROR(IF(ISBLANK(VLOOKUP($B2302,INDIRECT(nfl_game_result),MATCH(E$1,INDIRECT(nfl_game_result_header),0),FALSE)),"",VLOOKUP($B2302,INDIRECT(nfl_game_result),MATCH(E$1,INDIRECT(nfl_game_result_header),0),FALSE)),"error")</f>
        <v>3</v>
      </c>
      <c r="F2302" s="23" t="str">
        <f ca="1">IFERROR(IF(ISBLANK(VLOOKUP($B2302,INDIRECT(nfl_game_result),MATCH(F$1,INDIRECT(nfl_game_result_header),0),FALSE)),"",VLOOKUP($B2302,INDIRECT(nfl_game_result),MATCH(F$1,INDIRECT(nfl_game_result_header),0),FALSE)),"error")</f>
        <v/>
      </c>
      <c r="G2302" s="23" t="str">
        <f ca="1">IFERROR(IF(ISBLANK(VLOOKUP($B2302,INDIRECT(nfl_game_result),MATCH(G$1,INDIRECT(nfl_game_result_header),0),FALSE)),"",VLOOKUP($B2302,INDIRECT(nfl_game_result),MATCH(G$1,INDIRECT(nfl_game_result_header),0),FALSE)),"error")</f>
        <v/>
      </c>
      <c r="H2302">
        <f ca="1">IFERROR(IF(ISBLANK(VLOOKUP($B2302,INDIRECT(nfl_game_result),MATCH(H$1,INDIRECT(nfl_game_result_header),0),FALSE)),"",VLOOKUP($B2302,INDIRECT(nfl_game_result),MATCH(H$1,INDIRECT(nfl_game_result_header),0),FALSE)),"error")</f>
        <v>7</v>
      </c>
      <c r="I2302">
        <f ca="1">IFERROR(IF(ISBLANK(VLOOKUP($B2302,INDIRECT(nfl_game_result),MATCH(I$1,INDIRECT(nfl_game_result_header),0),FALSE)),"",VLOOKUP($B2302,INDIRECT(nfl_game_result),MATCH(I$1,INDIRECT(nfl_game_result_header),0),FALSE)),"error")</f>
        <v>27</v>
      </c>
      <c r="J2302" t="str">
        <f ca="1">IFERROR(IF(ISBLANK(VLOOKUP($B2302,INDIRECT(nfl_game_result),MATCH(J$1,INDIRECT(nfl_game_result_header),0),FALSE)),"",VLOOKUP($B2302,INDIRECT(nfl_game_result),MATCH(J$1,INDIRECT(nfl_game_result_header),0),FALSE)),"error")</f>
        <v>DEN</v>
      </c>
      <c r="K2302" t="str">
        <f ca="1">IFERROR(IF(ISBLANK(VLOOKUP($B2302,INDIRECT(nfl_game_result),MATCH(K$1,INDIRECT(nfl_game_result_header),0),FALSE)),"",VLOOKUP($B2302,INDIRECT(nfl_game_result),MATCH(K$1,INDIRECT(nfl_game_result_header),0),FALSE)),"error")</f>
        <v>DEN</v>
      </c>
      <c r="L2302" s="23" t="str">
        <f ca="1">IFERROR(IF(ISBLANK(VLOOKUP($B2302,INDIRECT(nfl_game_result),MATCH(L$1,INDIRECT(nfl_game_result_header),0),FALSE)),"",VLOOKUP($B2302,INDIRECT(nfl_game_result),MATCH(L$1,INDIRECT(nfl_game_result_header),0),FALSE)),"error")</f>
        <v/>
      </c>
      <c r="M2302" t="s">
        <v>14</v>
      </c>
      <c r="N2302">
        <v>3</v>
      </c>
      <c r="O2302" t="s">
        <v>72</v>
      </c>
      <c r="P2302">
        <v>8</v>
      </c>
      <c r="Q2302" t="s">
        <v>72</v>
      </c>
      <c r="V2302" s="23" t="s">
        <v>416</v>
      </c>
      <c r="W2302">
        <f ca="1">VALUE(LEFT(C2302, 4))</f>
        <v>2016</v>
      </c>
      <c r="X2302">
        <f ca="1">VALUE(MID(C2302,6,FIND("_",C2302,6)-6))</f>
        <v>4</v>
      </c>
      <c r="Y2302">
        <f ca="1">IF(NOT(OR(ISBLANK(D2302),ISBLANK(E2302),D2302="",E2302="")),D2302-E2302,"")</f>
        <v>1</v>
      </c>
      <c r="Z2302">
        <f ca="1">IF(OR(NOT(ISNUMBER(D2302)),ISBLANK(D2302),D2302="",ISBLANK(N2302)),"",ABS(D2302-N2302))</f>
        <v>1</v>
      </c>
      <c r="AA2302">
        <f ca="1">IF(OR(ISBLANK(J2302),ISBLANK(O2302),J2302="",O2302=""),"",IF(J2302=O2302,1,0))</f>
        <v>1</v>
      </c>
      <c r="AB2302">
        <f ca="1">IF(OR(ISBLANK(K2302),ISBLANK(Q2302),K2302="",Q2302=""),"",IF(K2302=Q2302,1,0))</f>
        <v>1</v>
      </c>
      <c r="AC2302" s="23" t="str">
        <f t="shared" ca="1" si="35"/>
        <v/>
      </c>
    </row>
    <row r="2303" spans="1:29" x14ac:dyDescent="0.25">
      <c r="A2303" s="23">
        <v>2302</v>
      </c>
      <c r="B2303">
        <v>1127</v>
      </c>
      <c r="C2303" t="str">
        <f ca="1">IFERROR(VLOOKUP($B2303,INDIRECT(nfl_game_result),MATCH(C$1,INDIRECT(nfl_game_result_header),0),FALSE),"error")</f>
        <v>2016_04_LAR@ARI</v>
      </c>
      <c r="D2303">
        <f ca="1">IFERROR(IF(ISBLANK(VLOOKUP($B2303,INDIRECT(nfl_game_result),MATCH(D$1,INDIRECT(nfl_game_result_header),0),FALSE)),"",VLOOKUP($B2303,INDIRECT(nfl_game_result),MATCH(D$1,INDIRECT(nfl_game_result_header),0),FALSE)),"error")</f>
        <v>-8</v>
      </c>
      <c r="E2303">
        <f ca="1">IFERROR(IF(ISBLANK(VLOOKUP($B2303,INDIRECT(nfl_game_result),MATCH(E$1,INDIRECT(nfl_game_result_header),0),FALSE)),"",VLOOKUP($B2303,INDIRECT(nfl_game_result),MATCH(E$1,INDIRECT(nfl_game_result_header),0),FALSE)),"error")</f>
        <v>-8.5</v>
      </c>
      <c r="F2303" s="23" t="str">
        <f ca="1">IFERROR(IF(ISBLANK(VLOOKUP($B2303,INDIRECT(nfl_game_result),MATCH(F$1,INDIRECT(nfl_game_result_header),0),FALSE)),"",VLOOKUP($B2303,INDIRECT(nfl_game_result),MATCH(F$1,INDIRECT(nfl_game_result_header),0),FALSE)),"error")</f>
        <v/>
      </c>
      <c r="G2303" s="23" t="str">
        <f ca="1">IFERROR(IF(ISBLANK(VLOOKUP($B2303,INDIRECT(nfl_game_result),MATCH(G$1,INDIRECT(nfl_game_result_header),0),FALSE)),"",VLOOKUP($B2303,INDIRECT(nfl_game_result),MATCH(G$1,INDIRECT(nfl_game_result_header),0),FALSE)),"error")</f>
        <v/>
      </c>
      <c r="H2303">
        <f ca="1">IFERROR(IF(ISBLANK(VLOOKUP($B2303,INDIRECT(nfl_game_result),MATCH(H$1,INDIRECT(nfl_game_result_header),0),FALSE)),"",VLOOKUP($B2303,INDIRECT(nfl_game_result),MATCH(H$1,INDIRECT(nfl_game_result_header),0),FALSE)),"error")</f>
        <v>13</v>
      </c>
      <c r="I2303">
        <f ca="1">IFERROR(IF(ISBLANK(VLOOKUP($B2303,INDIRECT(nfl_game_result),MATCH(I$1,INDIRECT(nfl_game_result_header),0),FALSE)),"",VLOOKUP($B2303,INDIRECT(nfl_game_result),MATCH(I$1,INDIRECT(nfl_game_result_header),0),FALSE)),"error")</f>
        <v>17</v>
      </c>
      <c r="J2303" t="str">
        <f ca="1">IFERROR(IF(ISBLANK(VLOOKUP($B2303,INDIRECT(nfl_game_result),MATCH(J$1,INDIRECT(nfl_game_result_header),0),FALSE)),"",VLOOKUP($B2303,INDIRECT(nfl_game_result),MATCH(J$1,INDIRECT(nfl_game_result_header),0),FALSE)),"error")</f>
        <v>LAR</v>
      </c>
      <c r="K2303" t="str">
        <f ca="1">IFERROR(IF(ISBLANK(VLOOKUP($B2303,INDIRECT(nfl_game_result),MATCH(K$1,INDIRECT(nfl_game_result_header),0),FALSE)),"",VLOOKUP($B2303,INDIRECT(nfl_game_result),MATCH(K$1,INDIRECT(nfl_game_result_header),0),FALSE)),"error")</f>
        <v>LAR</v>
      </c>
      <c r="L2303" s="23" t="str">
        <f ca="1">IFERROR(IF(ISBLANK(VLOOKUP($B2303,INDIRECT(nfl_game_result),MATCH(L$1,INDIRECT(nfl_game_result_header),0),FALSE)),"",VLOOKUP($B2303,INDIRECT(nfl_game_result),MATCH(L$1,INDIRECT(nfl_game_result_header),0),FALSE)),"error")</f>
        <v/>
      </c>
      <c r="M2303" t="s">
        <v>14</v>
      </c>
      <c r="N2303">
        <v>-6.5</v>
      </c>
      <c r="O2303" t="s">
        <v>123</v>
      </c>
      <c r="P2303">
        <v>3</v>
      </c>
      <c r="Q2303" t="s">
        <v>123</v>
      </c>
      <c r="V2303" s="23" t="s">
        <v>416</v>
      </c>
      <c r="W2303">
        <f ca="1">VALUE(LEFT(C2303, 4))</f>
        <v>2016</v>
      </c>
      <c r="X2303">
        <f ca="1">VALUE(MID(C2303,6,FIND("_",C2303,6)-6))</f>
        <v>4</v>
      </c>
      <c r="Y2303">
        <f ca="1">IF(NOT(OR(ISBLANK(D2303),ISBLANK(E2303),D2303="",E2303="")),D2303-E2303,"")</f>
        <v>0.5</v>
      </c>
      <c r="Z2303">
        <f ca="1">IF(OR(NOT(ISNUMBER(D2303)),ISBLANK(D2303),D2303="",ISBLANK(N2303)),"",ABS(D2303-N2303))</f>
        <v>1.5</v>
      </c>
      <c r="AA2303">
        <f ca="1">IF(OR(ISBLANK(J2303),ISBLANK(O2303),J2303="",O2303=""),"",IF(J2303=O2303,1,0))</f>
        <v>1</v>
      </c>
      <c r="AB2303">
        <f ca="1">IF(OR(ISBLANK(K2303),ISBLANK(Q2303),K2303="",Q2303=""),"",IF(K2303=Q2303,1,0))</f>
        <v>1</v>
      </c>
      <c r="AC2303" s="23" t="str">
        <f t="shared" ca="1" si="35"/>
        <v/>
      </c>
    </row>
    <row r="2304" spans="1:29" x14ac:dyDescent="0.25">
      <c r="A2304" s="23">
        <v>2303</v>
      </c>
      <c r="B2304">
        <v>1128</v>
      </c>
      <c r="C2304" t="str">
        <f ca="1">IFERROR(VLOOKUP($B2304,INDIRECT(nfl_game_result),MATCH(C$1,INDIRECT(nfl_game_result_header),0),FALSE),"error")</f>
        <v>2016_04_NOR@SD</v>
      </c>
      <c r="D2304">
        <f ca="1">IFERROR(IF(ISBLANK(VLOOKUP($B2304,INDIRECT(nfl_game_result),MATCH(D$1,INDIRECT(nfl_game_result_header),0),FALSE)),"",VLOOKUP($B2304,INDIRECT(nfl_game_result),MATCH(D$1,INDIRECT(nfl_game_result_header),0),FALSE)),"error")</f>
        <v>-4</v>
      </c>
      <c r="E2304">
        <f ca="1">IFERROR(IF(ISBLANK(VLOOKUP($B2304,INDIRECT(nfl_game_result),MATCH(E$1,INDIRECT(nfl_game_result_header),0),FALSE)),"",VLOOKUP($B2304,INDIRECT(nfl_game_result),MATCH(E$1,INDIRECT(nfl_game_result_header),0),FALSE)),"error")</f>
        <v>-3.5</v>
      </c>
      <c r="F2304" s="23" t="str">
        <f ca="1">IFERROR(IF(ISBLANK(VLOOKUP($B2304,INDIRECT(nfl_game_result),MATCH(F$1,INDIRECT(nfl_game_result_header),0),FALSE)),"",VLOOKUP($B2304,INDIRECT(nfl_game_result),MATCH(F$1,INDIRECT(nfl_game_result_header),0),FALSE)),"error")</f>
        <v/>
      </c>
      <c r="G2304" s="23" t="str">
        <f ca="1">IFERROR(IF(ISBLANK(VLOOKUP($B2304,INDIRECT(nfl_game_result),MATCH(G$1,INDIRECT(nfl_game_result_header),0),FALSE)),"",VLOOKUP($B2304,INDIRECT(nfl_game_result),MATCH(G$1,INDIRECT(nfl_game_result_header),0),FALSE)),"error")</f>
        <v/>
      </c>
      <c r="H2304">
        <f ca="1">IFERROR(IF(ISBLANK(VLOOKUP($B2304,INDIRECT(nfl_game_result),MATCH(H$1,INDIRECT(nfl_game_result_header),0),FALSE)),"",VLOOKUP($B2304,INDIRECT(nfl_game_result),MATCH(H$1,INDIRECT(nfl_game_result_header),0),FALSE)),"error")</f>
        <v>34</v>
      </c>
      <c r="I2304">
        <f ca="1">IFERROR(IF(ISBLANK(VLOOKUP($B2304,INDIRECT(nfl_game_result),MATCH(I$1,INDIRECT(nfl_game_result_header),0),FALSE)),"",VLOOKUP($B2304,INDIRECT(nfl_game_result),MATCH(I$1,INDIRECT(nfl_game_result_header),0),FALSE)),"error")</f>
        <v>35</v>
      </c>
      <c r="J2304" t="str">
        <f ca="1">IFERROR(IF(ISBLANK(VLOOKUP($B2304,INDIRECT(nfl_game_result),MATCH(J$1,INDIRECT(nfl_game_result_header),0),FALSE)),"",VLOOKUP($B2304,INDIRECT(nfl_game_result),MATCH(J$1,INDIRECT(nfl_game_result_header),0),FALSE)),"error")</f>
        <v>NOR</v>
      </c>
      <c r="K2304" t="str">
        <f ca="1">IFERROR(IF(ISBLANK(VLOOKUP($B2304,INDIRECT(nfl_game_result),MATCH(K$1,INDIRECT(nfl_game_result_header),0),FALSE)),"",VLOOKUP($B2304,INDIRECT(nfl_game_result),MATCH(K$1,INDIRECT(nfl_game_result_header),0),FALSE)),"error")</f>
        <v>NOR</v>
      </c>
      <c r="L2304" s="23" t="str">
        <f ca="1">IFERROR(IF(ISBLANK(VLOOKUP($B2304,INDIRECT(nfl_game_result),MATCH(L$1,INDIRECT(nfl_game_result_header),0),FALSE)),"",VLOOKUP($B2304,INDIRECT(nfl_game_result),MATCH(L$1,INDIRECT(nfl_game_result_header),0),FALSE)),"error")</f>
        <v/>
      </c>
      <c r="M2304" t="s">
        <v>14</v>
      </c>
      <c r="N2304">
        <v>-3</v>
      </c>
      <c r="O2304" t="s">
        <v>88</v>
      </c>
      <c r="P2304">
        <v>9</v>
      </c>
      <c r="Q2304" t="s">
        <v>88</v>
      </c>
      <c r="V2304" s="23" t="s">
        <v>416</v>
      </c>
      <c r="W2304">
        <f ca="1">VALUE(LEFT(C2304, 4))</f>
        <v>2016</v>
      </c>
      <c r="X2304">
        <f ca="1">VALUE(MID(C2304,6,FIND("_",C2304,6)-6))</f>
        <v>4</v>
      </c>
      <c r="Y2304">
        <f ca="1">IF(NOT(OR(ISBLANK(D2304),ISBLANK(E2304),D2304="",E2304="")),D2304-E2304,"")</f>
        <v>-0.5</v>
      </c>
      <c r="Z2304">
        <f ca="1">IF(OR(NOT(ISNUMBER(D2304)),ISBLANK(D2304),D2304="",ISBLANK(N2304)),"",ABS(D2304-N2304))</f>
        <v>1</v>
      </c>
      <c r="AA2304">
        <f ca="1">IF(OR(ISBLANK(J2304),ISBLANK(O2304),J2304="",O2304=""),"",IF(J2304=O2304,1,0))</f>
        <v>0</v>
      </c>
      <c r="AB2304">
        <f ca="1">IF(OR(ISBLANK(K2304),ISBLANK(Q2304),K2304="",Q2304=""),"",IF(K2304=Q2304,1,0))</f>
        <v>0</v>
      </c>
      <c r="AC2304" s="23" t="str">
        <f t="shared" ca="1" si="35"/>
        <v/>
      </c>
    </row>
    <row r="2305" spans="1:29" x14ac:dyDescent="0.25">
      <c r="A2305" s="23">
        <v>2304</v>
      </c>
      <c r="B2305">
        <v>1129</v>
      </c>
      <c r="C2305" t="str">
        <f ca="1">IFERROR(VLOOKUP($B2305,INDIRECT(nfl_game_result),MATCH(C$1,INDIRECT(nfl_game_result_header),0),FALSE),"error")</f>
        <v>2016_04_DAL@SFO</v>
      </c>
      <c r="D2305">
        <f ca="1">IFERROR(IF(ISBLANK(VLOOKUP($B2305,INDIRECT(nfl_game_result),MATCH(D$1,INDIRECT(nfl_game_result_header),0),FALSE)),"",VLOOKUP($B2305,INDIRECT(nfl_game_result),MATCH(D$1,INDIRECT(nfl_game_result_header),0),FALSE)),"error")</f>
        <v>0</v>
      </c>
      <c r="E2305">
        <f ca="1">IFERROR(IF(ISBLANK(VLOOKUP($B2305,INDIRECT(nfl_game_result),MATCH(E$1,INDIRECT(nfl_game_result_header),0),FALSE)),"",VLOOKUP($B2305,INDIRECT(nfl_game_result),MATCH(E$1,INDIRECT(nfl_game_result_header),0),FALSE)),"error")</f>
        <v>1.5</v>
      </c>
      <c r="F2305" s="23" t="str">
        <f ca="1">IFERROR(IF(ISBLANK(VLOOKUP($B2305,INDIRECT(nfl_game_result),MATCH(F$1,INDIRECT(nfl_game_result_header),0),FALSE)),"",VLOOKUP($B2305,INDIRECT(nfl_game_result),MATCH(F$1,INDIRECT(nfl_game_result_header),0),FALSE)),"error")</f>
        <v/>
      </c>
      <c r="G2305" s="23" t="str">
        <f ca="1">IFERROR(IF(ISBLANK(VLOOKUP($B2305,INDIRECT(nfl_game_result),MATCH(G$1,INDIRECT(nfl_game_result_header),0),FALSE)),"",VLOOKUP($B2305,INDIRECT(nfl_game_result),MATCH(G$1,INDIRECT(nfl_game_result_header),0),FALSE)),"error")</f>
        <v/>
      </c>
      <c r="H2305">
        <f ca="1">IFERROR(IF(ISBLANK(VLOOKUP($B2305,INDIRECT(nfl_game_result),MATCH(H$1,INDIRECT(nfl_game_result_header),0),FALSE)),"",VLOOKUP($B2305,INDIRECT(nfl_game_result),MATCH(H$1,INDIRECT(nfl_game_result_header),0),FALSE)),"error")</f>
        <v>17</v>
      </c>
      <c r="I2305">
        <f ca="1">IFERROR(IF(ISBLANK(VLOOKUP($B2305,INDIRECT(nfl_game_result),MATCH(I$1,INDIRECT(nfl_game_result_header),0),FALSE)),"",VLOOKUP($B2305,INDIRECT(nfl_game_result),MATCH(I$1,INDIRECT(nfl_game_result_header),0),FALSE)),"error")</f>
        <v>24</v>
      </c>
      <c r="J2305" t="str">
        <f ca="1">IFERROR(IF(ISBLANK(VLOOKUP($B2305,INDIRECT(nfl_game_result),MATCH(J$1,INDIRECT(nfl_game_result_header),0),FALSE)),"",VLOOKUP($B2305,INDIRECT(nfl_game_result),MATCH(J$1,INDIRECT(nfl_game_result_header),0),FALSE)),"error")</f>
        <v>DAL</v>
      </c>
      <c r="K2305" t="str">
        <f ca="1">IFERROR(IF(ISBLANK(VLOOKUP($B2305,INDIRECT(nfl_game_result),MATCH(K$1,INDIRECT(nfl_game_result_header),0),FALSE)),"",VLOOKUP($B2305,INDIRECT(nfl_game_result),MATCH(K$1,INDIRECT(nfl_game_result_header),0),FALSE)),"error")</f>
        <v>DAL</v>
      </c>
      <c r="L2305" s="23" t="str">
        <f ca="1">IFERROR(IF(ISBLANK(VLOOKUP($B2305,INDIRECT(nfl_game_result),MATCH(L$1,INDIRECT(nfl_game_result_header),0),FALSE)),"",VLOOKUP($B2305,INDIRECT(nfl_game_result),MATCH(L$1,INDIRECT(nfl_game_result_header),0),FALSE)),"error")</f>
        <v/>
      </c>
      <c r="M2305" t="s">
        <v>14</v>
      </c>
      <c r="N2305">
        <v>6</v>
      </c>
      <c r="O2305" t="s">
        <v>71</v>
      </c>
      <c r="P2305">
        <v>6</v>
      </c>
      <c r="Q2305" t="s">
        <v>71</v>
      </c>
      <c r="V2305" s="23" t="s">
        <v>416</v>
      </c>
      <c r="W2305">
        <f ca="1">VALUE(LEFT(C2305, 4))</f>
        <v>2016</v>
      </c>
      <c r="X2305">
        <f ca="1">VALUE(MID(C2305,6,FIND("_",C2305,6)-6))</f>
        <v>4</v>
      </c>
      <c r="Y2305">
        <f ca="1">IF(NOT(OR(ISBLANK(D2305),ISBLANK(E2305),D2305="",E2305="")),D2305-E2305,"")</f>
        <v>-1.5</v>
      </c>
      <c r="Z2305">
        <f ca="1">IF(OR(NOT(ISNUMBER(D2305)),ISBLANK(D2305),D2305="",ISBLANK(N2305)),"",ABS(D2305-N2305))</f>
        <v>6</v>
      </c>
      <c r="AA2305">
        <f ca="1">IF(OR(ISBLANK(J2305),ISBLANK(O2305),J2305="",O2305=""),"",IF(J2305=O2305,1,0))</f>
        <v>1</v>
      </c>
      <c r="AB2305">
        <f ca="1">IF(OR(ISBLANK(K2305),ISBLANK(Q2305),K2305="",Q2305=""),"",IF(K2305=Q2305,1,0))</f>
        <v>1</v>
      </c>
      <c r="AC2305" s="23" t="str">
        <f t="shared" ca="1" si="35"/>
        <v/>
      </c>
    </row>
    <row r="2306" spans="1:29" x14ac:dyDescent="0.25">
      <c r="A2306" s="23">
        <v>2305</v>
      </c>
      <c r="B2306">
        <v>1130</v>
      </c>
      <c r="C2306" t="str">
        <f ca="1">IFERROR(VLOOKUP($B2306,INDIRECT(nfl_game_result),MATCH(C$1,INDIRECT(nfl_game_result_header),0),FALSE),"error")</f>
        <v>2016_04_KCY@PIT</v>
      </c>
      <c r="D2306">
        <f ca="1">IFERROR(IF(ISBLANK(VLOOKUP($B2306,INDIRECT(nfl_game_result),MATCH(D$1,INDIRECT(nfl_game_result_header),0),FALSE)),"",VLOOKUP($B2306,INDIRECT(nfl_game_result),MATCH(D$1,INDIRECT(nfl_game_result_header),0),FALSE)),"error")</f>
        <v>-4</v>
      </c>
      <c r="E2306">
        <f ca="1">IFERROR(IF(ISBLANK(VLOOKUP($B2306,INDIRECT(nfl_game_result),MATCH(E$1,INDIRECT(nfl_game_result_header),0),FALSE)),"",VLOOKUP($B2306,INDIRECT(nfl_game_result),MATCH(E$1,INDIRECT(nfl_game_result_header),0),FALSE)),"error")</f>
        <v>-4</v>
      </c>
      <c r="F2306" s="23" t="str">
        <f ca="1">IFERROR(IF(ISBLANK(VLOOKUP($B2306,INDIRECT(nfl_game_result),MATCH(F$1,INDIRECT(nfl_game_result_header),0),FALSE)),"",VLOOKUP($B2306,INDIRECT(nfl_game_result),MATCH(F$1,INDIRECT(nfl_game_result_header),0),FALSE)),"error")</f>
        <v/>
      </c>
      <c r="G2306" s="23" t="str">
        <f ca="1">IFERROR(IF(ISBLANK(VLOOKUP($B2306,INDIRECT(nfl_game_result),MATCH(G$1,INDIRECT(nfl_game_result_header),0),FALSE)),"",VLOOKUP($B2306,INDIRECT(nfl_game_result),MATCH(G$1,INDIRECT(nfl_game_result_header),0),FALSE)),"error")</f>
        <v/>
      </c>
      <c r="H2306">
        <f ca="1">IFERROR(IF(ISBLANK(VLOOKUP($B2306,INDIRECT(nfl_game_result),MATCH(H$1,INDIRECT(nfl_game_result_header),0),FALSE)),"",VLOOKUP($B2306,INDIRECT(nfl_game_result),MATCH(H$1,INDIRECT(nfl_game_result_header),0),FALSE)),"error")</f>
        <v>43</v>
      </c>
      <c r="I2306">
        <f ca="1">IFERROR(IF(ISBLANK(VLOOKUP($B2306,INDIRECT(nfl_game_result),MATCH(I$1,INDIRECT(nfl_game_result_header),0),FALSE)),"",VLOOKUP($B2306,INDIRECT(nfl_game_result),MATCH(I$1,INDIRECT(nfl_game_result_header),0),FALSE)),"error")</f>
        <v>14</v>
      </c>
      <c r="J2306" t="str">
        <f ca="1">IFERROR(IF(ISBLANK(VLOOKUP($B2306,INDIRECT(nfl_game_result),MATCH(J$1,INDIRECT(nfl_game_result_header),0),FALSE)),"",VLOOKUP($B2306,INDIRECT(nfl_game_result),MATCH(J$1,INDIRECT(nfl_game_result_header),0),FALSE)),"error")</f>
        <v>PIT</v>
      </c>
      <c r="K2306" t="str">
        <f ca="1">IFERROR(IF(ISBLANK(VLOOKUP($B2306,INDIRECT(nfl_game_result),MATCH(K$1,INDIRECT(nfl_game_result_header),0),FALSE)),"",VLOOKUP($B2306,INDIRECT(nfl_game_result),MATCH(K$1,INDIRECT(nfl_game_result_header),0),FALSE)),"error")</f>
        <v>PIT</v>
      </c>
      <c r="L2306" s="23" t="str">
        <f ca="1">IFERROR(IF(ISBLANK(VLOOKUP($B2306,INDIRECT(nfl_game_result),MATCH(L$1,INDIRECT(nfl_game_result_header),0),FALSE)),"",VLOOKUP($B2306,INDIRECT(nfl_game_result),MATCH(L$1,INDIRECT(nfl_game_result_header),0),FALSE)),"error")</f>
        <v/>
      </c>
      <c r="M2306" t="s">
        <v>14</v>
      </c>
      <c r="N2306">
        <v>-4.5</v>
      </c>
      <c r="O2306" t="s">
        <v>87</v>
      </c>
      <c r="P2306">
        <v>10</v>
      </c>
      <c r="Q2306" t="s">
        <v>87</v>
      </c>
      <c r="V2306" s="23" t="s">
        <v>416</v>
      </c>
      <c r="W2306">
        <f ca="1">VALUE(LEFT(C2306, 4))</f>
        <v>2016</v>
      </c>
      <c r="X2306">
        <f ca="1">VALUE(MID(C2306,6,FIND("_",C2306,6)-6))</f>
        <v>4</v>
      </c>
      <c r="Y2306">
        <f ca="1">IF(NOT(OR(ISBLANK(D2306),ISBLANK(E2306),D2306="",E2306="")),D2306-E2306,"")</f>
        <v>0</v>
      </c>
      <c r="Z2306">
        <f ca="1">IF(OR(NOT(ISNUMBER(D2306)),ISBLANK(D2306),D2306="",ISBLANK(N2306)),"",ABS(D2306-N2306))</f>
        <v>0.5</v>
      </c>
      <c r="AA2306">
        <f ca="1">IF(OR(ISBLANK(J2306),ISBLANK(O2306),J2306="",O2306=""),"",IF(J2306=O2306,1,0))</f>
        <v>1</v>
      </c>
      <c r="AB2306">
        <f ca="1">IF(OR(ISBLANK(K2306),ISBLANK(Q2306),K2306="",Q2306=""),"",IF(K2306=Q2306,1,0))</f>
        <v>1</v>
      </c>
      <c r="AC2306" s="23" t="str">
        <f t="shared" ca="1" si="35"/>
        <v/>
      </c>
    </row>
    <row r="2307" spans="1:29" x14ac:dyDescent="0.25">
      <c r="A2307" s="23">
        <v>2306</v>
      </c>
      <c r="B2307">
        <v>1131</v>
      </c>
      <c r="C2307" t="str">
        <f ca="1">IFERROR(VLOOKUP($B2307,INDIRECT(nfl_game_result),MATCH(C$1,INDIRECT(nfl_game_result_header),0),FALSE),"error")</f>
        <v>2016_04_NYG@MIN</v>
      </c>
      <c r="D2307">
        <f ca="1">IFERROR(IF(ISBLANK(VLOOKUP($B2307,INDIRECT(nfl_game_result),MATCH(D$1,INDIRECT(nfl_game_result_header),0),FALSE)),"",VLOOKUP($B2307,INDIRECT(nfl_game_result),MATCH(D$1,INDIRECT(nfl_game_result_header),0),FALSE)),"error")</f>
        <v>-3.5</v>
      </c>
      <c r="E2307">
        <f ca="1">IFERROR(IF(ISBLANK(VLOOKUP($B2307,INDIRECT(nfl_game_result),MATCH(E$1,INDIRECT(nfl_game_result_header),0),FALSE)),"",VLOOKUP($B2307,INDIRECT(nfl_game_result),MATCH(E$1,INDIRECT(nfl_game_result_header),0),FALSE)),"error")</f>
        <v>-4.5</v>
      </c>
      <c r="F2307" s="23" t="str">
        <f ca="1">IFERROR(IF(ISBLANK(VLOOKUP($B2307,INDIRECT(nfl_game_result),MATCH(F$1,INDIRECT(nfl_game_result_header),0),FALSE)),"",VLOOKUP($B2307,INDIRECT(nfl_game_result),MATCH(F$1,INDIRECT(nfl_game_result_header),0),FALSE)),"error")</f>
        <v/>
      </c>
      <c r="G2307" s="23" t="str">
        <f ca="1">IFERROR(IF(ISBLANK(VLOOKUP($B2307,INDIRECT(nfl_game_result),MATCH(G$1,INDIRECT(nfl_game_result_header),0),FALSE)),"",VLOOKUP($B2307,INDIRECT(nfl_game_result),MATCH(G$1,INDIRECT(nfl_game_result_header),0),FALSE)),"error")</f>
        <v/>
      </c>
      <c r="H2307">
        <f ca="1">IFERROR(IF(ISBLANK(VLOOKUP($B2307,INDIRECT(nfl_game_result),MATCH(H$1,INDIRECT(nfl_game_result_header),0),FALSE)),"",VLOOKUP($B2307,INDIRECT(nfl_game_result),MATCH(H$1,INDIRECT(nfl_game_result_header),0),FALSE)),"error")</f>
        <v>24</v>
      </c>
      <c r="I2307">
        <f ca="1">IFERROR(IF(ISBLANK(VLOOKUP($B2307,INDIRECT(nfl_game_result),MATCH(I$1,INDIRECT(nfl_game_result_header),0),FALSE)),"",VLOOKUP($B2307,INDIRECT(nfl_game_result),MATCH(I$1,INDIRECT(nfl_game_result_header),0),FALSE)),"error")</f>
        <v>10</v>
      </c>
      <c r="J2307" t="str">
        <f ca="1">IFERROR(IF(ISBLANK(VLOOKUP($B2307,INDIRECT(nfl_game_result),MATCH(J$1,INDIRECT(nfl_game_result_header),0),FALSE)),"",VLOOKUP($B2307,INDIRECT(nfl_game_result),MATCH(J$1,INDIRECT(nfl_game_result_header),0),FALSE)),"error")</f>
        <v>MIN</v>
      </c>
      <c r="K2307" t="str">
        <f ca="1">IFERROR(IF(ISBLANK(VLOOKUP($B2307,INDIRECT(nfl_game_result),MATCH(K$1,INDIRECT(nfl_game_result_header),0),FALSE)),"",VLOOKUP($B2307,INDIRECT(nfl_game_result),MATCH(K$1,INDIRECT(nfl_game_result_header),0),FALSE)),"error")</f>
        <v>MIN</v>
      </c>
      <c r="L2307" s="23" t="str">
        <f ca="1">IFERROR(IF(ISBLANK(VLOOKUP($B2307,INDIRECT(nfl_game_result),MATCH(L$1,INDIRECT(nfl_game_result_header),0),FALSE)),"",VLOOKUP($B2307,INDIRECT(nfl_game_result),MATCH(L$1,INDIRECT(nfl_game_result_header),0),FALSE)),"error")</f>
        <v/>
      </c>
      <c r="M2307" t="s">
        <v>14</v>
      </c>
      <c r="N2307">
        <v>-4</v>
      </c>
      <c r="O2307" t="s">
        <v>83</v>
      </c>
      <c r="P2307">
        <v>12</v>
      </c>
      <c r="Q2307" t="s">
        <v>83</v>
      </c>
      <c r="V2307" s="23" t="s">
        <v>416</v>
      </c>
      <c r="W2307">
        <f ca="1">VALUE(LEFT(C2307, 4))</f>
        <v>2016</v>
      </c>
      <c r="X2307">
        <f ca="1">VALUE(MID(C2307,6,FIND("_",C2307,6)-6))</f>
        <v>4</v>
      </c>
      <c r="Y2307">
        <f ca="1">IF(NOT(OR(ISBLANK(D2307),ISBLANK(E2307),D2307="",E2307="")),D2307-E2307,"")</f>
        <v>1</v>
      </c>
      <c r="Z2307">
        <f ca="1">IF(OR(NOT(ISNUMBER(D2307)),ISBLANK(D2307),D2307="",ISBLANK(N2307)),"",ABS(D2307-N2307))</f>
        <v>0.5</v>
      </c>
      <c r="AA2307">
        <f ca="1">IF(OR(ISBLANK(J2307),ISBLANK(O2307),J2307="",O2307=""),"",IF(J2307=O2307,1,0))</f>
        <v>0</v>
      </c>
      <c r="AB2307">
        <f ca="1">IF(OR(ISBLANK(K2307),ISBLANK(Q2307),K2307="",Q2307=""),"",IF(K2307=Q2307,1,0))</f>
        <v>0</v>
      </c>
      <c r="AC2307" s="23" t="str">
        <f t="shared" ca="1" si="35"/>
        <v/>
      </c>
    </row>
    <row r="2308" spans="1:29" x14ac:dyDescent="0.25">
      <c r="A2308" s="23">
        <v>2307</v>
      </c>
      <c r="B2308">
        <v>1132</v>
      </c>
      <c r="C2308" t="str">
        <f ca="1">IFERROR(VLOOKUP($B2308,INDIRECT(nfl_game_result),MATCH(C$1,INDIRECT(nfl_game_result_header),0),FALSE),"error")</f>
        <v>2016_05_ARI@SFO</v>
      </c>
      <c r="D2308">
        <f ca="1">IFERROR(IF(ISBLANK(VLOOKUP($B2308,INDIRECT(nfl_game_result),MATCH(D$1,INDIRECT(nfl_game_result_header),0),FALSE)),"",VLOOKUP($B2308,INDIRECT(nfl_game_result),MATCH(D$1,INDIRECT(nfl_game_result_header),0),FALSE)),"error")</f>
        <v>1.5</v>
      </c>
      <c r="E2308">
        <f ca="1">IFERROR(IF(ISBLANK(VLOOKUP($B2308,INDIRECT(nfl_game_result),MATCH(E$1,INDIRECT(nfl_game_result_header),0),FALSE)),"",VLOOKUP($B2308,INDIRECT(nfl_game_result),MATCH(E$1,INDIRECT(nfl_game_result_header),0),FALSE)),"error")</f>
        <v>3.5</v>
      </c>
      <c r="F2308" s="23" t="str">
        <f ca="1">IFERROR(IF(ISBLANK(VLOOKUP($B2308,INDIRECT(nfl_game_result),MATCH(F$1,INDIRECT(nfl_game_result_header),0),FALSE)),"",VLOOKUP($B2308,INDIRECT(nfl_game_result),MATCH(F$1,INDIRECT(nfl_game_result_header),0),FALSE)),"error")</f>
        <v/>
      </c>
      <c r="G2308" s="23" t="str">
        <f ca="1">IFERROR(IF(ISBLANK(VLOOKUP($B2308,INDIRECT(nfl_game_result),MATCH(G$1,INDIRECT(nfl_game_result_header),0),FALSE)),"",VLOOKUP($B2308,INDIRECT(nfl_game_result),MATCH(G$1,INDIRECT(nfl_game_result_header),0),FALSE)),"error")</f>
        <v/>
      </c>
      <c r="H2308">
        <f ca="1">IFERROR(IF(ISBLANK(VLOOKUP($B2308,INDIRECT(nfl_game_result),MATCH(H$1,INDIRECT(nfl_game_result_header),0),FALSE)),"",VLOOKUP($B2308,INDIRECT(nfl_game_result),MATCH(H$1,INDIRECT(nfl_game_result_header),0),FALSE)),"error")</f>
        <v>21</v>
      </c>
      <c r="I2308">
        <f ca="1">IFERROR(IF(ISBLANK(VLOOKUP($B2308,INDIRECT(nfl_game_result),MATCH(I$1,INDIRECT(nfl_game_result_header),0),FALSE)),"",VLOOKUP($B2308,INDIRECT(nfl_game_result),MATCH(I$1,INDIRECT(nfl_game_result_header),0),FALSE)),"error")</f>
        <v>33</v>
      </c>
      <c r="J2308" t="str">
        <f ca="1">IFERROR(IF(ISBLANK(VLOOKUP($B2308,INDIRECT(nfl_game_result),MATCH(J$1,INDIRECT(nfl_game_result_header),0),FALSE)),"",VLOOKUP($B2308,INDIRECT(nfl_game_result),MATCH(J$1,INDIRECT(nfl_game_result_header),0),FALSE)),"error")</f>
        <v>ARI</v>
      </c>
      <c r="K2308" t="str">
        <f ca="1">IFERROR(IF(ISBLANK(VLOOKUP($B2308,INDIRECT(nfl_game_result),MATCH(K$1,INDIRECT(nfl_game_result_header),0),FALSE)),"",VLOOKUP($B2308,INDIRECT(nfl_game_result),MATCH(K$1,INDIRECT(nfl_game_result_header),0),FALSE)),"error")</f>
        <v>ARI</v>
      </c>
      <c r="L2308" s="23" t="str">
        <f ca="1">IFERROR(IF(ISBLANK(VLOOKUP($B2308,INDIRECT(nfl_game_result),MATCH(L$1,INDIRECT(nfl_game_result_header),0),FALSE)),"",VLOOKUP($B2308,INDIRECT(nfl_game_result),MATCH(L$1,INDIRECT(nfl_game_result_header),0),FALSE)),"error")</f>
        <v/>
      </c>
      <c r="M2308" t="s">
        <v>16</v>
      </c>
      <c r="N2308">
        <v>2.5</v>
      </c>
      <c r="O2308" t="s">
        <v>333</v>
      </c>
      <c r="P2308">
        <v>14</v>
      </c>
      <c r="V2308" s="23" t="s">
        <v>416</v>
      </c>
      <c r="W2308">
        <f ca="1">VALUE(LEFT(C2308, 4))</f>
        <v>2016</v>
      </c>
      <c r="X2308">
        <f ca="1">VALUE(MID(C2308,6,FIND("_",C2308,6)-6))</f>
        <v>5</v>
      </c>
      <c r="Y2308">
        <f ca="1">IF(NOT(OR(ISBLANK(D2308),ISBLANK(E2308),D2308="",E2308="")),D2308-E2308,"")</f>
        <v>-2</v>
      </c>
      <c r="Z2308">
        <f ca="1">IF(OR(NOT(ISNUMBER(D2308)),ISBLANK(D2308),D2308="",ISBLANK(N2308)),"",ABS(D2308-N2308))</f>
        <v>1</v>
      </c>
      <c r="AA2308">
        <f ca="1">IF(OR(ISBLANK(J2308),ISBLANK(O2308),J2308="",O2308=""),"",IF(J2308=O2308,1,0))</f>
        <v>0</v>
      </c>
      <c r="AB2308" t="str">
        <f ca="1">IF(OR(ISBLANK(K2308),ISBLANK(Q2308),K2308="",Q2308=""),"",IF(K2308=Q2308,1,0))</f>
        <v/>
      </c>
      <c r="AC2308" s="23" t="str">
        <f t="shared" ca="1" si="35"/>
        <v/>
      </c>
    </row>
    <row r="2309" spans="1:29" x14ac:dyDescent="0.25">
      <c r="A2309" s="23">
        <v>2308</v>
      </c>
      <c r="B2309">
        <v>1133</v>
      </c>
      <c r="C2309" t="str">
        <f ca="1">IFERROR(VLOOKUP($B2309,INDIRECT(nfl_game_result),MATCH(C$1,INDIRECT(nfl_game_result_header),0),FALSE),"error")</f>
        <v>2016_05_HOU@MIN</v>
      </c>
      <c r="D2309">
        <f ca="1">IFERROR(IF(ISBLANK(VLOOKUP($B2309,INDIRECT(nfl_game_result),MATCH(D$1,INDIRECT(nfl_game_result_header),0),FALSE)),"",VLOOKUP($B2309,INDIRECT(nfl_game_result),MATCH(D$1,INDIRECT(nfl_game_result_header),0),FALSE)),"error")</f>
        <v>-5.5</v>
      </c>
      <c r="E2309">
        <f ca="1">IFERROR(IF(ISBLANK(VLOOKUP($B2309,INDIRECT(nfl_game_result),MATCH(E$1,INDIRECT(nfl_game_result_header),0),FALSE)),"",VLOOKUP($B2309,INDIRECT(nfl_game_result),MATCH(E$1,INDIRECT(nfl_game_result_header),0),FALSE)),"error")</f>
        <v>-7</v>
      </c>
      <c r="F2309" s="23" t="str">
        <f ca="1">IFERROR(IF(ISBLANK(VLOOKUP($B2309,INDIRECT(nfl_game_result),MATCH(F$1,INDIRECT(nfl_game_result_header),0),FALSE)),"",VLOOKUP($B2309,INDIRECT(nfl_game_result),MATCH(F$1,INDIRECT(nfl_game_result_header),0),FALSE)),"error")</f>
        <v/>
      </c>
      <c r="G2309" s="23" t="str">
        <f ca="1">IFERROR(IF(ISBLANK(VLOOKUP($B2309,INDIRECT(nfl_game_result),MATCH(G$1,INDIRECT(nfl_game_result_header),0),FALSE)),"",VLOOKUP($B2309,INDIRECT(nfl_game_result),MATCH(G$1,INDIRECT(nfl_game_result_header),0),FALSE)),"error")</f>
        <v/>
      </c>
      <c r="H2309">
        <f ca="1">IFERROR(IF(ISBLANK(VLOOKUP($B2309,INDIRECT(nfl_game_result),MATCH(H$1,INDIRECT(nfl_game_result_header),0),FALSE)),"",VLOOKUP($B2309,INDIRECT(nfl_game_result),MATCH(H$1,INDIRECT(nfl_game_result_header),0),FALSE)),"error")</f>
        <v>31</v>
      </c>
      <c r="I2309">
        <f ca="1">IFERROR(IF(ISBLANK(VLOOKUP($B2309,INDIRECT(nfl_game_result),MATCH(I$1,INDIRECT(nfl_game_result_header),0),FALSE)),"",VLOOKUP($B2309,INDIRECT(nfl_game_result),MATCH(I$1,INDIRECT(nfl_game_result_header),0),FALSE)),"error")</f>
        <v>13</v>
      </c>
      <c r="J2309" t="str">
        <f ca="1">IFERROR(IF(ISBLANK(VLOOKUP($B2309,INDIRECT(nfl_game_result),MATCH(J$1,INDIRECT(nfl_game_result_header),0),FALSE)),"",VLOOKUP($B2309,INDIRECT(nfl_game_result),MATCH(J$1,INDIRECT(nfl_game_result_header),0),FALSE)),"error")</f>
        <v>MIN</v>
      </c>
      <c r="K2309" t="str">
        <f ca="1">IFERROR(IF(ISBLANK(VLOOKUP($B2309,INDIRECT(nfl_game_result),MATCH(K$1,INDIRECT(nfl_game_result_header),0),FALSE)),"",VLOOKUP($B2309,INDIRECT(nfl_game_result),MATCH(K$1,INDIRECT(nfl_game_result_header),0),FALSE)),"error")</f>
        <v>MIN</v>
      </c>
      <c r="L2309" s="23" t="str">
        <f ca="1">IFERROR(IF(ISBLANK(VLOOKUP($B2309,INDIRECT(nfl_game_result),MATCH(L$1,INDIRECT(nfl_game_result_header),0),FALSE)),"",VLOOKUP($B2309,INDIRECT(nfl_game_result),MATCH(L$1,INDIRECT(nfl_game_result_header),0),FALSE)),"error")</f>
        <v/>
      </c>
      <c r="M2309" t="s">
        <v>16</v>
      </c>
      <c r="N2309">
        <v>-4.5</v>
      </c>
      <c r="O2309" t="s">
        <v>75</v>
      </c>
      <c r="P2309">
        <v>12</v>
      </c>
      <c r="Q2309" t="s">
        <v>80</v>
      </c>
      <c r="V2309" s="23" t="s">
        <v>416</v>
      </c>
      <c r="W2309">
        <f ca="1">VALUE(LEFT(C2309, 4))</f>
        <v>2016</v>
      </c>
      <c r="X2309">
        <f ca="1">VALUE(MID(C2309,6,FIND("_",C2309,6)-6))</f>
        <v>5</v>
      </c>
      <c r="Y2309">
        <f ca="1">IF(NOT(OR(ISBLANK(D2309),ISBLANK(E2309),D2309="",E2309="")),D2309-E2309,"")</f>
        <v>1.5</v>
      </c>
      <c r="Z2309">
        <f ca="1">IF(OR(NOT(ISNUMBER(D2309)),ISBLANK(D2309),D2309="",ISBLANK(N2309)),"",ABS(D2309-N2309))</f>
        <v>1</v>
      </c>
      <c r="AA2309">
        <f ca="1">IF(OR(ISBLANK(J2309),ISBLANK(O2309),J2309="",O2309=""),"",IF(J2309=O2309,1,0))</f>
        <v>0</v>
      </c>
      <c r="AB2309">
        <f ca="1">IF(OR(ISBLANK(K2309),ISBLANK(Q2309),K2309="",Q2309=""),"",IF(K2309=Q2309,1,0))</f>
        <v>1</v>
      </c>
      <c r="AC2309" s="23" t="str">
        <f t="shared" ca="1" si="35"/>
        <v/>
      </c>
    </row>
    <row r="2310" spans="1:29" x14ac:dyDescent="0.25">
      <c r="A2310" s="23">
        <v>2309</v>
      </c>
      <c r="B2310">
        <v>1134</v>
      </c>
      <c r="C2310" t="str">
        <f ca="1">IFERROR(VLOOKUP($B2310,INDIRECT(nfl_game_result),MATCH(C$1,INDIRECT(nfl_game_result_header),0),FALSE),"error")</f>
        <v>2016_05_CHI@IND</v>
      </c>
      <c r="D2310">
        <f ca="1">IFERROR(IF(ISBLANK(VLOOKUP($B2310,INDIRECT(nfl_game_result),MATCH(D$1,INDIRECT(nfl_game_result_header),0),FALSE)),"",VLOOKUP($B2310,INDIRECT(nfl_game_result),MATCH(D$1,INDIRECT(nfl_game_result_header),0),FALSE)),"error")</f>
        <v>-4.5</v>
      </c>
      <c r="E2310">
        <f ca="1">IFERROR(IF(ISBLANK(VLOOKUP($B2310,INDIRECT(nfl_game_result),MATCH(E$1,INDIRECT(nfl_game_result_header),0),FALSE)),"",VLOOKUP($B2310,INDIRECT(nfl_game_result),MATCH(E$1,INDIRECT(nfl_game_result_header),0),FALSE)),"error")</f>
        <v>-4.5</v>
      </c>
      <c r="F2310" s="23" t="str">
        <f ca="1">IFERROR(IF(ISBLANK(VLOOKUP($B2310,INDIRECT(nfl_game_result),MATCH(F$1,INDIRECT(nfl_game_result_header),0),FALSE)),"",VLOOKUP($B2310,INDIRECT(nfl_game_result),MATCH(F$1,INDIRECT(nfl_game_result_header),0),FALSE)),"error")</f>
        <v/>
      </c>
      <c r="G2310" s="23" t="str">
        <f ca="1">IFERROR(IF(ISBLANK(VLOOKUP($B2310,INDIRECT(nfl_game_result),MATCH(G$1,INDIRECT(nfl_game_result_header),0),FALSE)),"",VLOOKUP($B2310,INDIRECT(nfl_game_result),MATCH(G$1,INDIRECT(nfl_game_result_header),0),FALSE)),"error")</f>
        <v/>
      </c>
      <c r="H2310">
        <f ca="1">IFERROR(IF(ISBLANK(VLOOKUP($B2310,INDIRECT(nfl_game_result),MATCH(H$1,INDIRECT(nfl_game_result_header),0),FALSE)),"",VLOOKUP($B2310,INDIRECT(nfl_game_result),MATCH(H$1,INDIRECT(nfl_game_result_header),0),FALSE)),"error")</f>
        <v>29</v>
      </c>
      <c r="I2310">
        <f ca="1">IFERROR(IF(ISBLANK(VLOOKUP($B2310,INDIRECT(nfl_game_result),MATCH(I$1,INDIRECT(nfl_game_result_header),0),FALSE)),"",VLOOKUP($B2310,INDIRECT(nfl_game_result),MATCH(I$1,INDIRECT(nfl_game_result_header),0),FALSE)),"error")</f>
        <v>23</v>
      </c>
      <c r="J2310" t="str">
        <f ca="1">IFERROR(IF(ISBLANK(VLOOKUP($B2310,INDIRECT(nfl_game_result),MATCH(J$1,INDIRECT(nfl_game_result_header),0),FALSE)),"",VLOOKUP($B2310,INDIRECT(nfl_game_result),MATCH(J$1,INDIRECT(nfl_game_result_header),0),FALSE)),"error")</f>
        <v>IND</v>
      </c>
      <c r="K2310" t="str">
        <f ca="1">IFERROR(IF(ISBLANK(VLOOKUP($B2310,INDIRECT(nfl_game_result),MATCH(K$1,INDIRECT(nfl_game_result_header),0),FALSE)),"",VLOOKUP($B2310,INDIRECT(nfl_game_result),MATCH(K$1,INDIRECT(nfl_game_result_header),0),FALSE)),"error")</f>
        <v>IND</v>
      </c>
      <c r="L2310" s="23" t="str">
        <f ca="1">IFERROR(IF(ISBLANK(VLOOKUP($B2310,INDIRECT(nfl_game_result),MATCH(L$1,INDIRECT(nfl_game_result_header),0),FALSE)),"",VLOOKUP($B2310,INDIRECT(nfl_game_result),MATCH(L$1,INDIRECT(nfl_game_result_header),0),FALSE)),"error")</f>
        <v/>
      </c>
      <c r="M2310" t="s">
        <v>16</v>
      </c>
      <c r="N2310">
        <v>-4.5</v>
      </c>
      <c r="O2310" t="s">
        <v>68</v>
      </c>
      <c r="P2310">
        <v>8</v>
      </c>
      <c r="Q2310" t="s">
        <v>76</v>
      </c>
      <c r="V2310" s="23" t="s">
        <v>416</v>
      </c>
      <c r="W2310">
        <f ca="1">VALUE(LEFT(C2310, 4))</f>
        <v>2016</v>
      </c>
      <c r="X2310">
        <f ca="1">VALUE(MID(C2310,6,FIND("_",C2310,6)-6))</f>
        <v>5</v>
      </c>
      <c r="Y2310">
        <f ca="1">IF(NOT(OR(ISBLANK(D2310),ISBLANK(E2310),D2310="",E2310="")),D2310-E2310,"")</f>
        <v>0</v>
      </c>
      <c r="Z2310">
        <f ca="1">IF(OR(NOT(ISNUMBER(D2310)),ISBLANK(D2310),D2310="",ISBLANK(N2310)),"",ABS(D2310-N2310))</f>
        <v>0</v>
      </c>
      <c r="AA2310">
        <f ca="1">IF(OR(ISBLANK(J2310),ISBLANK(O2310),J2310="",O2310=""),"",IF(J2310=O2310,1,0))</f>
        <v>0</v>
      </c>
      <c r="AB2310">
        <f ca="1">IF(OR(ISBLANK(K2310),ISBLANK(Q2310),K2310="",Q2310=""),"",IF(K2310=Q2310,1,0))</f>
        <v>1</v>
      </c>
      <c r="AC2310" s="23" t="str">
        <f t="shared" ca="1" si="35"/>
        <v/>
      </c>
    </row>
    <row r="2311" spans="1:29" x14ac:dyDescent="0.25">
      <c r="A2311" s="23">
        <v>2310</v>
      </c>
      <c r="B2311">
        <v>1135</v>
      </c>
      <c r="C2311" t="str">
        <f ca="1">IFERROR(VLOOKUP($B2311,INDIRECT(nfl_game_result),MATCH(C$1,INDIRECT(nfl_game_result_header),0),FALSE),"error")</f>
        <v>2016_05_NYJ@PIT</v>
      </c>
      <c r="D2311">
        <f ca="1">IFERROR(IF(ISBLANK(VLOOKUP($B2311,INDIRECT(nfl_game_result),MATCH(D$1,INDIRECT(nfl_game_result_header),0),FALSE)),"",VLOOKUP($B2311,INDIRECT(nfl_game_result),MATCH(D$1,INDIRECT(nfl_game_result_header),0),FALSE)),"error")</f>
        <v>-7</v>
      </c>
      <c r="E2311">
        <f ca="1">IFERROR(IF(ISBLANK(VLOOKUP($B2311,INDIRECT(nfl_game_result),MATCH(E$1,INDIRECT(nfl_game_result_header),0),FALSE)),"",VLOOKUP($B2311,INDIRECT(nfl_game_result),MATCH(E$1,INDIRECT(nfl_game_result_header),0),FALSE)),"error")</f>
        <v>-7</v>
      </c>
      <c r="F2311" s="23" t="str">
        <f ca="1">IFERROR(IF(ISBLANK(VLOOKUP($B2311,INDIRECT(nfl_game_result),MATCH(F$1,INDIRECT(nfl_game_result_header),0),FALSE)),"",VLOOKUP($B2311,INDIRECT(nfl_game_result),MATCH(F$1,INDIRECT(nfl_game_result_header),0),FALSE)),"error")</f>
        <v/>
      </c>
      <c r="G2311" s="23" t="str">
        <f ca="1">IFERROR(IF(ISBLANK(VLOOKUP($B2311,INDIRECT(nfl_game_result),MATCH(G$1,INDIRECT(nfl_game_result_header),0),FALSE)),"",VLOOKUP($B2311,INDIRECT(nfl_game_result),MATCH(G$1,INDIRECT(nfl_game_result_header),0),FALSE)),"error")</f>
        <v/>
      </c>
      <c r="H2311">
        <f ca="1">IFERROR(IF(ISBLANK(VLOOKUP($B2311,INDIRECT(nfl_game_result),MATCH(H$1,INDIRECT(nfl_game_result_header),0),FALSE)),"",VLOOKUP($B2311,INDIRECT(nfl_game_result),MATCH(H$1,INDIRECT(nfl_game_result_header),0),FALSE)),"error")</f>
        <v>31</v>
      </c>
      <c r="I2311">
        <f ca="1">IFERROR(IF(ISBLANK(VLOOKUP($B2311,INDIRECT(nfl_game_result),MATCH(I$1,INDIRECT(nfl_game_result_header),0),FALSE)),"",VLOOKUP($B2311,INDIRECT(nfl_game_result),MATCH(I$1,INDIRECT(nfl_game_result_header),0),FALSE)),"error")</f>
        <v>13</v>
      </c>
      <c r="J2311" t="str">
        <f ca="1">IFERROR(IF(ISBLANK(VLOOKUP($B2311,INDIRECT(nfl_game_result),MATCH(J$1,INDIRECT(nfl_game_result_header),0),FALSE)),"",VLOOKUP($B2311,INDIRECT(nfl_game_result),MATCH(J$1,INDIRECT(nfl_game_result_header),0),FALSE)),"error")</f>
        <v>PIT</v>
      </c>
      <c r="K2311" t="str">
        <f ca="1">IFERROR(IF(ISBLANK(VLOOKUP($B2311,INDIRECT(nfl_game_result),MATCH(K$1,INDIRECT(nfl_game_result_header),0),FALSE)),"",VLOOKUP($B2311,INDIRECT(nfl_game_result),MATCH(K$1,INDIRECT(nfl_game_result_header),0),FALSE)),"error")</f>
        <v>PIT</v>
      </c>
      <c r="L2311" s="23" t="str">
        <f ca="1">IFERROR(IF(ISBLANK(VLOOKUP($B2311,INDIRECT(nfl_game_result),MATCH(L$1,INDIRECT(nfl_game_result_header),0),FALSE)),"",VLOOKUP($B2311,INDIRECT(nfl_game_result),MATCH(L$1,INDIRECT(nfl_game_result_header),0),FALSE)),"error")</f>
        <v/>
      </c>
      <c r="M2311" t="s">
        <v>16</v>
      </c>
      <c r="N2311">
        <v>-6.5</v>
      </c>
      <c r="O2311" t="s">
        <v>84</v>
      </c>
      <c r="P2311">
        <v>13</v>
      </c>
      <c r="Q2311" t="s">
        <v>87</v>
      </c>
      <c r="V2311" s="23" t="s">
        <v>416</v>
      </c>
      <c r="W2311">
        <f ca="1">VALUE(LEFT(C2311, 4))</f>
        <v>2016</v>
      </c>
      <c r="X2311">
        <f ca="1">VALUE(MID(C2311,6,FIND("_",C2311,6)-6))</f>
        <v>5</v>
      </c>
      <c r="Y2311">
        <f ca="1">IF(NOT(OR(ISBLANK(D2311),ISBLANK(E2311),D2311="",E2311="")),D2311-E2311,"")</f>
        <v>0</v>
      </c>
      <c r="Z2311">
        <f ca="1">IF(OR(NOT(ISNUMBER(D2311)),ISBLANK(D2311),D2311="",ISBLANK(N2311)),"",ABS(D2311-N2311))</f>
        <v>0.5</v>
      </c>
      <c r="AA2311">
        <f ca="1">IF(OR(ISBLANK(J2311),ISBLANK(O2311),J2311="",O2311=""),"",IF(J2311=O2311,1,0))</f>
        <v>0</v>
      </c>
      <c r="AB2311">
        <f ca="1">IF(OR(ISBLANK(K2311),ISBLANK(Q2311),K2311="",Q2311=""),"",IF(K2311=Q2311,1,0))</f>
        <v>1</v>
      </c>
      <c r="AC2311" s="23" t="str">
        <f t="shared" ca="1" si="35"/>
        <v/>
      </c>
    </row>
    <row r="2312" spans="1:29" x14ac:dyDescent="0.25">
      <c r="A2312" s="23">
        <v>2311</v>
      </c>
      <c r="B2312">
        <v>1136</v>
      </c>
      <c r="C2312" t="str">
        <f ca="1">IFERROR(VLOOKUP($B2312,INDIRECT(nfl_game_result),MATCH(C$1,INDIRECT(nfl_game_result_header),0),FALSE),"error")</f>
        <v>2016_05_TEN@MIA</v>
      </c>
      <c r="D2312">
        <f ca="1">IFERROR(IF(ISBLANK(VLOOKUP($B2312,INDIRECT(nfl_game_result),MATCH(D$1,INDIRECT(nfl_game_result_header),0),FALSE)),"",VLOOKUP($B2312,INDIRECT(nfl_game_result),MATCH(D$1,INDIRECT(nfl_game_result_header),0),FALSE)),"error")</f>
        <v>-3.5</v>
      </c>
      <c r="E2312">
        <f ca="1">IFERROR(IF(ISBLANK(VLOOKUP($B2312,INDIRECT(nfl_game_result),MATCH(E$1,INDIRECT(nfl_game_result_header),0),FALSE)),"",VLOOKUP($B2312,INDIRECT(nfl_game_result),MATCH(E$1,INDIRECT(nfl_game_result_header),0),FALSE)),"error")</f>
        <v>-3.5</v>
      </c>
      <c r="F2312" s="23" t="str">
        <f ca="1">IFERROR(IF(ISBLANK(VLOOKUP($B2312,INDIRECT(nfl_game_result),MATCH(F$1,INDIRECT(nfl_game_result_header),0),FALSE)),"",VLOOKUP($B2312,INDIRECT(nfl_game_result),MATCH(F$1,INDIRECT(nfl_game_result_header),0),FALSE)),"error")</f>
        <v/>
      </c>
      <c r="G2312" s="23" t="str">
        <f ca="1">IFERROR(IF(ISBLANK(VLOOKUP($B2312,INDIRECT(nfl_game_result),MATCH(G$1,INDIRECT(nfl_game_result_header),0),FALSE)),"",VLOOKUP($B2312,INDIRECT(nfl_game_result),MATCH(G$1,INDIRECT(nfl_game_result_header),0),FALSE)),"error")</f>
        <v/>
      </c>
      <c r="H2312">
        <f ca="1">IFERROR(IF(ISBLANK(VLOOKUP($B2312,INDIRECT(nfl_game_result),MATCH(H$1,INDIRECT(nfl_game_result_header),0),FALSE)),"",VLOOKUP($B2312,INDIRECT(nfl_game_result),MATCH(H$1,INDIRECT(nfl_game_result_header),0),FALSE)),"error")</f>
        <v>17</v>
      </c>
      <c r="I2312">
        <f ca="1">IFERROR(IF(ISBLANK(VLOOKUP($B2312,INDIRECT(nfl_game_result),MATCH(I$1,INDIRECT(nfl_game_result_header),0),FALSE)),"",VLOOKUP($B2312,INDIRECT(nfl_game_result),MATCH(I$1,INDIRECT(nfl_game_result_header),0),FALSE)),"error")</f>
        <v>30</v>
      </c>
      <c r="J2312" t="str">
        <f ca="1">IFERROR(IF(ISBLANK(VLOOKUP($B2312,INDIRECT(nfl_game_result),MATCH(J$1,INDIRECT(nfl_game_result_header),0),FALSE)),"",VLOOKUP($B2312,INDIRECT(nfl_game_result),MATCH(J$1,INDIRECT(nfl_game_result_header),0),FALSE)),"error")</f>
        <v>TEN</v>
      </c>
      <c r="K2312" t="str">
        <f ca="1">IFERROR(IF(ISBLANK(VLOOKUP($B2312,INDIRECT(nfl_game_result),MATCH(K$1,INDIRECT(nfl_game_result_header),0),FALSE)),"",VLOOKUP($B2312,INDIRECT(nfl_game_result),MATCH(K$1,INDIRECT(nfl_game_result_header),0),FALSE)),"error")</f>
        <v>TEN</v>
      </c>
      <c r="L2312" s="23" t="str">
        <f ca="1">IFERROR(IF(ISBLANK(VLOOKUP($B2312,INDIRECT(nfl_game_result),MATCH(L$1,INDIRECT(nfl_game_result_header),0),FALSE)),"",VLOOKUP($B2312,INDIRECT(nfl_game_result),MATCH(L$1,INDIRECT(nfl_game_result_header),0),FALSE)),"error")</f>
        <v/>
      </c>
      <c r="M2312" t="s">
        <v>16</v>
      </c>
      <c r="N2312">
        <v>-3</v>
      </c>
      <c r="O2312" t="s">
        <v>93</v>
      </c>
      <c r="P2312">
        <v>5</v>
      </c>
      <c r="Q2312" t="s">
        <v>93</v>
      </c>
      <c r="V2312" s="23" t="s">
        <v>416</v>
      </c>
      <c r="W2312">
        <f ca="1">VALUE(LEFT(C2312, 4))</f>
        <v>2016</v>
      </c>
      <c r="X2312">
        <f ca="1">VALUE(MID(C2312,6,FIND("_",C2312,6)-6))</f>
        <v>5</v>
      </c>
      <c r="Y2312">
        <f ca="1">IF(NOT(OR(ISBLANK(D2312),ISBLANK(E2312),D2312="",E2312="")),D2312-E2312,"")</f>
        <v>0</v>
      </c>
      <c r="Z2312">
        <f ca="1">IF(OR(NOT(ISNUMBER(D2312)),ISBLANK(D2312),D2312="",ISBLANK(N2312)),"",ABS(D2312-N2312))</f>
        <v>0.5</v>
      </c>
      <c r="AA2312">
        <f ca="1">IF(OR(ISBLANK(J2312),ISBLANK(O2312),J2312="",O2312=""),"",IF(J2312=O2312,1,0))</f>
        <v>1</v>
      </c>
      <c r="AB2312">
        <f ca="1">IF(OR(ISBLANK(K2312),ISBLANK(Q2312),K2312="",Q2312=""),"",IF(K2312=Q2312,1,0))</f>
        <v>1</v>
      </c>
      <c r="AC2312" s="23" t="str">
        <f t="shared" ca="1" si="35"/>
        <v/>
      </c>
    </row>
    <row r="2313" spans="1:29" x14ac:dyDescent="0.25">
      <c r="A2313" s="23">
        <v>2312</v>
      </c>
      <c r="B2313">
        <v>1137</v>
      </c>
      <c r="C2313" t="str">
        <f ca="1">IFERROR(VLOOKUP($B2313,INDIRECT(nfl_game_result),MATCH(C$1,INDIRECT(nfl_game_result_header),0),FALSE),"error")</f>
        <v>2016_05_PHI@DET</v>
      </c>
      <c r="D2313">
        <f ca="1">IFERROR(IF(ISBLANK(VLOOKUP($B2313,INDIRECT(nfl_game_result),MATCH(D$1,INDIRECT(nfl_game_result_header),0),FALSE)),"",VLOOKUP($B2313,INDIRECT(nfl_game_result),MATCH(D$1,INDIRECT(nfl_game_result_header),0),FALSE)),"error")</f>
        <v>2</v>
      </c>
      <c r="E2313">
        <f ca="1">IFERROR(IF(ISBLANK(VLOOKUP($B2313,INDIRECT(nfl_game_result),MATCH(E$1,INDIRECT(nfl_game_result_header),0),FALSE)),"",VLOOKUP($B2313,INDIRECT(nfl_game_result),MATCH(E$1,INDIRECT(nfl_game_result_header),0),FALSE)),"error")</f>
        <v>3.5</v>
      </c>
      <c r="F2313" s="23" t="str">
        <f ca="1">IFERROR(IF(ISBLANK(VLOOKUP($B2313,INDIRECT(nfl_game_result),MATCH(F$1,INDIRECT(nfl_game_result_header),0),FALSE)),"",VLOOKUP($B2313,INDIRECT(nfl_game_result),MATCH(F$1,INDIRECT(nfl_game_result_header),0),FALSE)),"error")</f>
        <v/>
      </c>
      <c r="G2313" s="23" t="str">
        <f ca="1">IFERROR(IF(ISBLANK(VLOOKUP($B2313,INDIRECT(nfl_game_result),MATCH(G$1,INDIRECT(nfl_game_result_header),0),FALSE)),"",VLOOKUP($B2313,INDIRECT(nfl_game_result),MATCH(G$1,INDIRECT(nfl_game_result_header),0),FALSE)),"error")</f>
        <v/>
      </c>
      <c r="H2313">
        <f ca="1">IFERROR(IF(ISBLANK(VLOOKUP($B2313,INDIRECT(nfl_game_result),MATCH(H$1,INDIRECT(nfl_game_result_header),0),FALSE)),"",VLOOKUP($B2313,INDIRECT(nfl_game_result),MATCH(H$1,INDIRECT(nfl_game_result_header),0),FALSE)),"error")</f>
        <v>24</v>
      </c>
      <c r="I2313">
        <f ca="1">IFERROR(IF(ISBLANK(VLOOKUP($B2313,INDIRECT(nfl_game_result),MATCH(I$1,INDIRECT(nfl_game_result_header),0),FALSE)),"",VLOOKUP($B2313,INDIRECT(nfl_game_result),MATCH(I$1,INDIRECT(nfl_game_result_header),0),FALSE)),"error")</f>
        <v>23</v>
      </c>
      <c r="J2313" t="str">
        <f ca="1">IFERROR(IF(ISBLANK(VLOOKUP($B2313,INDIRECT(nfl_game_result),MATCH(J$1,INDIRECT(nfl_game_result_header),0),FALSE)),"",VLOOKUP($B2313,INDIRECT(nfl_game_result),MATCH(J$1,INDIRECT(nfl_game_result_header),0),FALSE)),"error")</f>
        <v>DET</v>
      </c>
      <c r="K2313" t="str">
        <f ca="1">IFERROR(IF(ISBLANK(VLOOKUP($B2313,INDIRECT(nfl_game_result),MATCH(K$1,INDIRECT(nfl_game_result_header),0),FALSE)),"",VLOOKUP($B2313,INDIRECT(nfl_game_result),MATCH(K$1,INDIRECT(nfl_game_result_header),0),FALSE)),"error")</f>
        <v>DET</v>
      </c>
      <c r="L2313" s="23" t="str">
        <f ca="1">IFERROR(IF(ISBLANK(VLOOKUP($B2313,INDIRECT(nfl_game_result),MATCH(L$1,INDIRECT(nfl_game_result_header),0),FALSE)),"",VLOOKUP($B2313,INDIRECT(nfl_game_result),MATCH(L$1,INDIRECT(nfl_game_result_header),0),FALSE)),"error")</f>
        <v/>
      </c>
      <c r="M2313" t="s">
        <v>16</v>
      </c>
      <c r="N2313">
        <v>4</v>
      </c>
      <c r="O2313" t="s">
        <v>86</v>
      </c>
      <c r="P2313">
        <v>2</v>
      </c>
      <c r="Q2313" t="s">
        <v>86</v>
      </c>
      <c r="V2313" s="23" t="s">
        <v>416</v>
      </c>
      <c r="W2313">
        <f ca="1">VALUE(LEFT(C2313, 4))</f>
        <v>2016</v>
      </c>
      <c r="X2313">
        <f ca="1">VALUE(MID(C2313,6,FIND("_",C2313,6)-6))</f>
        <v>5</v>
      </c>
      <c r="Y2313">
        <f ca="1">IF(NOT(OR(ISBLANK(D2313),ISBLANK(E2313),D2313="",E2313="")),D2313-E2313,"")</f>
        <v>-1.5</v>
      </c>
      <c r="Z2313">
        <f ca="1">IF(OR(NOT(ISNUMBER(D2313)),ISBLANK(D2313),D2313="",ISBLANK(N2313)),"",ABS(D2313-N2313))</f>
        <v>2</v>
      </c>
      <c r="AA2313">
        <f ca="1">IF(OR(ISBLANK(J2313),ISBLANK(O2313),J2313="",O2313=""),"",IF(J2313=O2313,1,0))</f>
        <v>0</v>
      </c>
      <c r="AB2313">
        <f ca="1">IF(OR(ISBLANK(K2313),ISBLANK(Q2313),K2313="",Q2313=""),"",IF(K2313=Q2313,1,0))</f>
        <v>0</v>
      </c>
      <c r="AC2313" s="23" t="str">
        <f t="shared" ca="1" si="35"/>
        <v/>
      </c>
    </row>
    <row r="2314" spans="1:29" x14ac:dyDescent="0.25">
      <c r="A2314" s="23">
        <v>2313</v>
      </c>
      <c r="B2314">
        <v>1138</v>
      </c>
      <c r="C2314" t="str">
        <f ca="1">IFERROR(VLOOKUP($B2314,INDIRECT(nfl_game_result),MATCH(C$1,INDIRECT(nfl_game_result_header),0),FALSE),"error")</f>
        <v>2016_05_NWE@CLE</v>
      </c>
      <c r="D2314">
        <f ca="1">IFERROR(IF(ISBLANK(VLOOKUP($B2314,INDIRECT(nfl_game_result),MATCH(D$1,INDIRECT(nfl_game_result_header),0),FALSE)),"",VLOOKUP($B2314,INDIRECT(nfl_game_result),MATCH(D$1,INDIRECT(nfl_game_result_header),0),FALSE)),"error")</f>
        <v>10</v>
      </c>
      <c r="E2314">
        <f ca="1">IFERROR(IF(ISBLANK(VLOOKUP($B2314,INDIRECT(nfl_game_result),MATCH(E$1,INDIRECT(nfl_game_result_header),0),FALSE)),"",VLOOKUP($B2314,INDIRECT(nfl_game_result),MATCH(E$1,INDIRECT(nfl_game_result_header),0),FALSE)),"error")</f>
        <v>10.5</v>
      </c>
      <c r="F2314" s="23" t="str">
        <f ca="1">IFERROR(IF(ISBLANK(VLOOKUP($B2314,INDIRECT(nfl_game_result),MATCH(F$1,INDIRECT(nfl_game_result_header),0),FALSE)),"",VLOOKUP($B2314,INDIRECT(nfl_game_result),MATCH(F$1,INDIRECT(nfl_game_result_header),0),FALSE)),"error")</f>
        <v/>
      </c>
      <c r="G2314" s="23" t="str">
        <f ca="1">IFERROR(IF(ISBLANK(VLOOKUP($B2314,INDIRECT(nfl_game_result),MATCH(G$1,INDIRECT(nfl_game_result_header),0),FALSE)),"",VLOOKUP($B2314,INDIRECT(nfl_game_result),MATCH(G$1,INDIRECT(nfl_game_result_header),0),FALSE)),"error")</f>
        <v/>
      </c>
      <c r="H2314">
        <f ca="1">IFERROR(IF(ISBLANK(VLOOKUP($B2314,INDIRECT(nfl_game_result),MATCH(H$1,INDIRECT(nfl_game_result_header),0),FALSE)),"",VLOOKUP($B2314,INDIRECT(nfl_game_result),MATCH(H$1,INDIRECT(nfl_game_result_header),0),FALSE)),"error")</f>
        <v>13</v>
      </c>
      <c r="I2314">
        <f ca="1">IFERROR(IF(ISBLANK(VLOOKUP($B2314,INDIRECT(nfl_game_result),MATCH(I$1,INDIRECT(nfl_game_result_header),0),FALSE)),"",VLOOKUP($B2314,INDIRECT(nfl_game_result),MATCH(I$1,INDIRECT(nfl_game_result_header),0),FALSE)),"error")</f>
        <v>33</v>
      </c>
      <c r="J2314" t="str">
        <f ca="1">IFERROR(IF(ISBLANK(VLOOKUP($B2314,INDIRECT(nfl_game_result),MATCH(J$1,INDIRECT(nfl_game_result_header),0),FALSE)),"",VLOOKUP($B2314,INDIRECT(nfl_game_result),MATCH(J$1,INDIRECT(nfl_game_result_header),0),FALSE)),"error")</f>
        <v>NWE</v>
      </c>
      <c r="K2314" t="str">
        <f ca="1">IFERROR(IF(ISBLANK(VLOOKUP($B2314,INDIRECT(nfl_game_result),MATCH(K$1,INDIRECT(nfl_game_result_header),0),FALSE)),"",VLOOKUP($B2314,INDIRECT(nfl_game_result),MATCH(K$1,INDIRECT(nfl_game_result_header),0),FALSE)),"error")</f>
        <v>NWE</v>
      </c>
      <c r="L2314" s="23" t="str">
        <f ca="1">IFERROR(IF(ISBLANK(VLOOKUP($B2314,INDIRECT(nfl_game_result),MATCH(L$1,INDIRECT(nfl_game_result_header),0),FALSE)),"",VLOOKUP($B2314,INDIRECT(nfl_game_result),MATCH(L$1,INDIRECT(nfl_game_result_header),0),FALSE)),"error")</f>
        <v/>
      </c>
      <c r="M2314" t="s">
        <v>16</v>
      </c>
      <c r="N2314">
        <v>9</v>
      </c>
      <c r="O2314" t="s">
        <v>332</v>
      </c>
      <c r="P2314">
        <v>1</v>
      </c>
      <c r="Q2314" t="s">
        <v>332</v>
      </c>
      <c r="V2314" s="23" t="s">
        <v>416</v>
      </c>
      <c r="W2314">
        <f ca="1">VALUE(LEFT(C2314, 4))</f>
        <v>2016</v>
      </c>
      <c r="X2314">
        <f ca="1">VALUE(MID(C2314,6,FIND("_",C2314,6)-6))</f>
        <v>5</v>
      </c>
      <c r="Y2314">
        <f ca="1">IF(NOT(OR(ISBLANK(D2314),ISBLANK(E2314),D2314="",E2314="")),D2314-E2314,"")</f>
        <v>-0.5</v>
      </c>
      <c r="Z2314">
        <f ca="1">IF(OR(NOT(ISNUMBER(D2314)),ISBLANK(D2314),D2314="",ISBLANK(N2314)),"",ABS(D2314-N2314))</f>
        <v>1</v>
      </c>
      <c r="AA2314">
        <f ca="1">IF(OR(ISBLANK(J2314),ISBLANK(O2314),J2314="",O2314=""),"",IF(J2314=O2314,1,0))</f>
        <v>1</v>
      </c>
      <c r="AB2314">
        <f ca="1">IF(OR(ISBLANK(K2314),ISBLANK(Q2314),K2314="",Q2314=""),"",IF(K2314=Q2314,1,0))</f>
        <v>1</v>
      </c>
      <c r="AC2314" s="23" t="str">
        <f t="shared" ca="1" si="35"/>
        <v/>
      </c>
    </row>
    <row r="2315" spans="1:29" x14ac:dyDescent="0.25">
      <c r="A2315" s="23">
        <v>2314</v>
      </c>
      <c r="B2315">
        <v>1139</v>
      </c>
      <c r="C2315" t="str">
        <f ca="1">IFERROR(VLOOKUP($B2315,INDIRECT(nfl_game_result),MATCH(C$1,INDIRECT(nfl_game_result_header),0),FALSE),"error")</f>
        <v>2016_05_WAS@BAL</v>
      </c>
      <c r="D2315">
        <f ca="1">IFERROR(IF(ISBLANK(VLOOKUP($B2315,INDIRECT(nfl_game_result),MATCH(D$1,INDIRECT(nfl_game_result_header),0),FALSE)),"",VLOOKUP($B2315,INDIRECT(nfl_game_result),MATCH(D$1,INDIRECT(nfl_game_result_header),0),FALSE)),"error")</f>
        <v>-3.5</v>
      </c>
      <c r="E2315">
        <f ca="1">IFERROR(IF(ISBLANK(VLOOKUP($B2315,INDIRECT(nfl_game_result),MATCH(E$1,INDIRECT(nfl_game_result_header),0),FALSE)),"",VLOOKUP($B2315,INDIRECT(nfl_game_result),MATCH(E$1,INDIRECT(nfl_game_result_header),0),FALSE)),"error")</f>
        <v>-4</v>
      </c>
      <c r="F2315" s="23" t="str">
        <f ca="1">IFERROR(IF(ISBLANK(VLOOKUP($B2315,INDIRECT(nfl_game_result),MATCH(F$1,INDIRECT(nfl_game_result_header),0),FALSE)),"",VLOOKUP($B2315,INDIRECT(nfl_game_result),MATCH(F$1,INDIRECT(nfl_game_result_header),0),FALSE)),"error")</f>
        <v/>
      </c>
      <c r="G2315" s="23" t="str">
        <f ca="1">IFERROR(IF(ISBLANK(VLOOKUP($B2315,INDIRECT(nfl_game_result),MATCH(G$1,INDIRECT(nfl_game_result_header),0),FALSE)),"",VLOOKUP($B2315,INDIRECT(nfl_game_result),MATCH(G$1,INDIRECT(nfl_game_result_header),0),FALSE)),"error")</f>
        <v/>
      </c>
      <c r="H2315">
        <f ca="1">IFERROR(IF(ISBLANK(VLOOKUP($B2315,INDIRECT(nfl_game_result),MATCH(H$1,INDIRECT(nfl_game_result_header),0),FALSE)),"",VLOOKUP($B2315,INDIRECT(nfl_game_result),MATCH(H$1,INDIRECT(nfl_game_result_header),0),FALSE)),"error")</f>
        <v>10</v>
      </c>
      <c r="I2315">
        <f ca="1">IFERROR(IF(ISBLANK(VLOOKUP($B2315,INDIRECT(nfl_game_result),MATCH(I$1,INDIRECT(nfl_game_result_header),0),FALSE)),"",VLOOKUP($B2315,INDIRECT(nfl_game_result),MATCH(I$1,INDIRECT(nfl_game_result_header),0),FALSE)),"error")</f>
        <v>16</v>
      </c>
      <c r="J2315" t="str">
        <f ca="1">IFERROR(IF(ISBLANK(VLOOKUP($B2315,INDIRECT(nfl_game_result),MATCH(J$1,INDIRECT(nfl_game_result_header),0),FALSE)),"",VLOOKUP($B2315,INDIRECT(nfl_game_result),MATCH(J$1,INDIRECT(nfl_game_result_header),0),FALSE)),"error")</f>
        <v>WAS</v>
      </c>
      <c r="K2315" t="str">
        <f ca="1">IFERROR(IF(ISBLANK(VLOOKUP($B2315,INDIRECT(nfl_game_result),MATCH(K$1,INDIRECT(nfl_game_result_header),0),FALSE)),"",VLOOKUP($B2315,INDIRECT(nfl_game_result),MATCH(K$1,INDIRECT(nfl_game_result_header),0),FALSE)),"error")</f>
        <v>WAS</v>
      </c>
      <c r="L2315" s="23" t="str">
        <f ca="1">IFERROR(IF(ISBLANK(VLOOKUP($B2315,INDIRECT(nfl_game_result),MATCH(L$1,INDIRECT(nfl_game_result_header),0),FALSE)),"",VLOOKUP($B2315,INDIRECT(nfl_game_result),MATCH(L$1,INDIRECT(nfl_game_result_header),0),FALSE)),"error")</f>
        <v/>
      </c>
      <c r="M2315" t="s">
        <v>16</v>
      </c>
      <c r="N2315">
        <v>-4</v>
      </c>
      <c r="O2315" t="s">
        <v>65</v>
      </c>
      <c r="P2315">
        <v>3</v>
      </c>
      <c r="Q2315" t="s">
        <v>65</v>
      </c>
      <c r="V2315" s="23" t="s">
        <v>416</v>
      </c>
      <c r="W2315">
        <f ca="1">VALUE(LEFT(C2315, 4))</f>
        <v>2016</v>
      </c>
      <c r="X2315">
        <f ca="1">VALUE(MID(C2315,6,FIND("_",C2315,6)-6))</f>
        <v>5</v>
      </c>
      <c r="Y2315">
        <f ca="1">IF(NOT(OR(ISBLANK(D2315),ISBLANK(E2315),D2315="",E2315="")),D2315-E2315,"")</f>
        <v>0.5</v>
      </c>
      <c r="Z2315">
        <f ca="1">IF(OR(NOT(ISNUMBER(D2315)),ISBLANK(D2315),D2315="",ISBLANK(N2315)),"",ABS(D2315-N2315))</f>
        <v>0.5</v>
      </c>
      <c r="AA2315">
        <f ca="1">IF(OR(ISBLANK(J2315),ISBLANK(O2315),J2315="",O2315=""),"",IF(J2315=O2315,1,0))</f>
        <v>0</v>
      </c>
      <c r="AB2315">
        <f ca="1">IF(OR(ISBLANK(K2315),ISBLANK(Q2315),K2315="",Q2315=""),"",IF(K2315=Q2315,1,0))</f>
        <v>0</v>
      </c>
      <c r="AC2315" s="23" t="str">
        <f t="shared" ca="1" si="35"/>
        <v/>
      </c>
    </row>
    <row r="2316" spans="1:29" x14ac:dyDescent="0.25">
      <c r="A2316" s="23">
        <v>2315</v>
      </c>
      <c r="B2316">
        <v>1140</v>
      </c>
      <c r="C2316" t="str">
        <f ca="1">IFERROR(VLOOKUP($B2316,INDIRECT(nfl_game_result),MATCH(C$1,INDIRECT(nfl_game_result_header),0),FALSE),"error")</f>
        <v>2016_05_ATL@DEN</v>
      </c>
      <c r="D2316">
        <f ca="1">IFERROR(IF(ISBLANK(VLOOKUP($B2316,INDIRECT(nfl_game_result),MATCH(D$1,INDIRECT(nfl_game_result_header),0),FALSE)),"",VLOOKUP($B2316,INDIRECT(nfl_game_result),MATCH(D$1,INDIRECT(nfl_game_result_header),0),FALSE)),"error")</f>
        <v>-5.5</v>
      </c>
      <c r="E2316">
        <f ca="1">IFERROR(IF(ISBLANK(VLOOKUP($B2316,INDIRECT(nfl_game_result),MATCH(E$1,INDIRECT(nfl_game_result_header),0),FALSE)),"",VLOOKUP($B2316,INDIRECT(nfl_game_result),MATCH(E$1,INDIRECT(nfl_game_result_header),0),FALSE)),"error")</f>
        <v>-5</v>
      </c>
      <c r="F2316" s="23" t="str">
        <f ca="1">IFERROR(IF(ISBLANK(VLOOKUP($B2316,INDIRECT(nfl_game_result),MATCH(F$1,INDIRECT(nfl_game_result_header),0),FALSE)),"",VLOOKUP($B2316,INDIRECT(nfl_game_result),MATCH(F$1,INDIRECT(nfl_game_result_header),0),FALSE)),"error")</f>
        <v/>
      </c>
      <c r="G2316" s="23" t="str">
        <f ca="1">IFERROR(IF(ISBLANK(VLOOKUP($B2316,INDIRECT(nfl_game_result),MATCH(G$1,INDIRECT(nfl_game_result_header),0),FALSE)),"",VLOOKUP($B2316,INDIRECT(nfl_game_result),MATCH(G$1,INDIRECT(nfl_game_result_header),0),FALSE)),"error")</f>
        <v/>
      </c>
      <c r="H2316">
        <f ca="1">IFERROR(IF(ISBLANK(VLOOKUP($B2316,INDIRECT(nfl_game_result),MATCH(H$1,INDIRECT(nfl_game_result_header),0),FALSE)),"",VLOOKUP($B2316,INDIRECT(nfl_game_result),MATCH(H$1,INDIRECT(nfl_game_result_header),0),FALSE)),"error")</f>
        <v>16</v>
      </c>
      <c r="I2316">
        <f ca="1">IFERROR(IF(ISBLANK(VLOOKUP($B2316,INDIRECT(nfl_game_result),MATCH(I$1,INDIRECT(nfl_game_result_header),0),FALSE)),"",VLOOKUP($B2316,INDIRECT(nfl_game_result),MATCH(I$1,INDIRECT(nfl_game_result_header),0),FALSE)),"error")</f>
        <v>23</v>
      </c>
      <c r="J2316" t="str">
        <f ca="1">IFERROR(IF(ISBLANK(VLOOKUP($B2316,INDIRECT(nfl_game_result),MATCH(J$1,INDIRECT(nfl_game_result_header),0),FALSE)),"",VLOOKUP($B2316,INDIRECT(nfl_game_result),MATCH(J$1,INDIRECT(nfl_game_result_header),0),FALSE)),"error")</f>
        <v>ATL</v>
      </c>
      <c r="K2316" t="str">
        <f ca="1">IFERROR(IF(ISBLANK(VLOOKUP($B2316,INDIRECT(nfl_game_result),MATCH(K$1,INDIRECT(nfl_game_result_header),0),FALSE)),"",VLOOKUP($B2316,INDIRECT(nfl_game_result),MATCH(K$1,INDIRECT(nfl_game_result_header),0),FALSE)),"error")</f>
        <v>ATL</v>
      </c>
      <c r="L2316" s="23" t="str">
        <f ca="1">IFERROR(IF(ISBLANK(VLOOKUP($B2316,INDIRECT(nfl_game_result),MATCH(L$1,INDIRECT(nfl_game_result_header),0),FALSE)),"",VLOOKUP($B2316,INDIRECT(nfl_game_result),MATCH(L$1,INDIRECT(nfl_game_result_header),0),FALSE)),"error")</f>
        <v/>
      </c>
      <c r="M2316" t="s">
        <v>16</v>
      </c>
      <c r="N2316">
        <v>-4</v>
      </c>
      <c r="O2316" t="s">
        <v>20</v>
      </c>
      <c r="P2316">
        <v>10</v>
      </c>
      <c r="Q2316" t="s">
        <v>72</v>
      </c>
      <c r="V2316" s="23" t="s">
        <v>416</v>
      </c>
      <c r="W2316">
        <f ca="1">VALUE(LEFT(C2316, 4))</f>
        <v>2016</v>
      </c>
      <c r="X2316">
        <f ca="1">VALUE(MID(C2316,6,FIND("_",C2316,6)-6))</f>
        <v>5</v>
      </c>
      <c r="Y2316">
        <f ca="1">IF(NOT(OR(ISBLANK(D2316),ISBLANK(E2316),D2316="",E2316="")),D2316-E2316,"")</f>
        <v>-0.5</v>
      </c>
      <c r="Z2316">
        <f ca="1">IF(OR(NOT(ISNUMBER(D2316)),ISBLANK(D2316),D2316="",ISBLANK(N2316)),"",ABS(D2316-N2316))</f>
        <v>1.5</v>
      </c>
      <c r="AA2316">
        <f ca="1">IF(OR(ISBLANK(J2316),ISBLANK(O2316),J2316="",O2316=""),"",IF(J2316=O2316,1,0))</f>
        <v>1</v>
      </c>
      <c r="AB2316">
        <f ca="1">IF(OR(ISBLANK(K2316),ISBLANK(Q2316),K2316="",Q2316=""),"",IF(K2316=Q2316,1,0))</f>
        <v>0</v>
      </c>
      <c r="AC2316" s="23" t="str">
        <f t="shared" ca="1" si="35"/>
        <v/>
      </c>
    </row>
    <row r="2317" spans="1:29" x14ac:dyDescent="0.25">
      <c r="A2317" s="23">
        <v>2316</v>
      </c>
      <c r="B2317">
        <v>1141</v>
      </c>
      <c r="C2317" t="str">
        <f ca="1">IFERROR(VLOOKUP($B2317,INDIRECT(nfl_game_result),MATCH(C$1,INDIRECT(nfl_game_result_header),0),FALSE),"error")</f>
        <v>2016_05_CIN@DAL</v>
      </c>
      <c r="D2317">
        <f ca="1">IFERROR(IF(ISBLANK(VLOOKUP($B2317,INDIRECT(nfl_game_result),MATCH(D$1,INDIRECT(nfl_game_result_header),0),FALSE)),"",VLOOKUP($B2317,INDIRECT(nfl_game_result),MATCH(D$1,INDIRECT(nfl_game_result_header),0),FALSE)),"error")</f>
        <v>-1</v>
      </c>
      <c r="E2317">
        <f ca="1">IFERROR(IF(ISBLANK(VLOOKUP($B2317,INDIRECT(nfl_game_result),MATCH(E$1,INDIRECT(nfl_game_result_header),0),FALSE)),"",VLOOKUP($B2317,INDIRECT(nfl_game_result),MATCH(E$1,INDIRECT(nfl_game_result_header),0),FALSE)),"error")</f>
        <v>1</v>
      </c>
      <c r="F2317" s="23" t="str">
        <f ca="1">IFERROR(IF(ISBLANK(VLOOKUP($B2317,INDIRECT(nfl_game_result),MATCH(F$1,INDIRECT(nfl_game_result_header),0),FALSE)),"",VLOOKUP($B2317,INDIRECT(nfl_game_result),MATCH(F$1,INDIRECT(nfl_game_result_header),0),FALSE)),"error")</f>
        <v/>
      </c>
      <c r="G2317" s="23" t="str">
        <f ca="1">IFERROR(IF(ISBLANK(VLOOKUP($B2317,INDIRECT(nfl_game_result),MATCH(G$1,INDIRECT(nfl_game_result_header),0),FALSE)),"",VLOOKUP($B2317,INDIRECT(nfl_game_result),MATCH(G$1,INDIRECT(nfl_game_result_header),0),FALSE)),"error")</f>
        <v/>
      </c>
      <c r="H2317">
        <f ca="1">IFERROR(IF(ISBLANK(VLOOKUP($B2317,INDIRECT(nfl_game_result),MATCH(H$1,INDIRECT(nfl_game_result_header),0),FALSE)),"",VLOOKUP($B2317,INDIRECT(nfl_game_result),MATCH(H$1,INDIRECT(nfl_game_result_header),0),FALSE)),"error")</f>
        <v>28</v>
      </c>
      <c r="I2317">
        <f ca="1">IFERROR(IF(ISBLANK(VLOOKUP($B2317,INDIRECT(nfl_game_result),MATCH(I$1,INDIRECT(nfl_game_result_header),0),FALSE)),"",VLOOKUP($B2317,INDIRECT(nfl_game_result),MATCH(I$1,INDIRECT(nfl_game_result_header),0),FALSE)),"error")</f>
        <v>14</v>
      </c>
      <c r="J2317" t="str">
        <f ca="1">IFERROR(IF(ISBLANK(VLOOKUP($B2317,INDIRECT(nfl_game_result),MATCH(J$1,INDIRECT(nfl_game_result_header),0),FALSE)),"",VLOOKUP($B2317,INDIRECT(nfl_game_result),MATCH(J$1,INDIRECT(nfl_game_result_header),0),FALSE)),"error")</f>
        <v>DAL</v>
      </c>
      <c r="K2317" t="str">
        <f ca="1">IFERROR(IF(ISBLANK(VLOOKUP($B2317,INDIRECT(nfl_game_result),MATCH(K$1,INDIRECT(nfl_game_result_header),0),FALSE)),"",VLOOKUP($B2317,INDIRECT(nfl_game_result),MATCH(K$1,INDIRECT(nfl_game_result_header),0),FALSE)),"error")</f>
        <v>DAL</v>
      </c>
      <c r="L2317" s="23" t="str">
        <f ca="1">IFERROR(IF(ISBLANK(VLOOKUP($B2317,INDIRECT(nfl_game_result),MATCH(L$1,INDIRECT(nfl_game_result_header),0),FALSE)),"",VLOOKUP($B2317,INDIRECT(nfl_game_result),MATCH(L$1,INDIRECT(nfl_game_result_header),0),FALSE)),"error")</f>
        <v/>
      </c>
      <c r="M2317" t="s">
        <v>16</v>
      </c>
      <c r="N2317">
        <v>-3</v>
      </c>
      <c r="O2317" t="s">
        <v>71</v>
      </c>
      <c r="P2317">
        <v>4</v>
      </c>
      <c r="Q2317" t="s">
        <v>71</v>
      </c>
      <c r="V2317" s="23" t="s">
        <v>416</v>
      </c>
      <c r="W2317">
        <f ca="1">VALUE(LEFT(C2317, 4))</f>
        <v>2016</v>
      </c>
      <c r="X2317">
        <f ca="1">VALUE(MID(C2317,6,FIND("_",C2317,6)-6))</f>
        <v>5</v>
      </c>
      <c r="Y2317">
        <f ca="1">IF(NOT(OR(ISBLANK(D2317),ISBLANK(E2317),D2317="",E2317="")),D2317-E2317,"")</f>
        <v>-2</v>
      </c>
      <c r="Z2317">
        <f ca="1">IF(OR(NOT(ISNUMBER(D2317)),ISBLANK(D2317),D2317="",ISBLANK(N2317)),"",ABS(D2317-N2317))</f>
        <v>2</v>
      </c>
      <c r="AA2317">
        <f ca="1">IF(OR(ISBLANK(J2317),ISBLANK(O2317),J2317="",O2317=""),"",IF(J2317=O2317,1,0))</f>
        <v>1</v>
      </c>
      <c r="AB2317">
        <f ca="1">IF(OR(ISBLANK(K2317),ISBLANK(Q2317),K2317="",Q2317=""),"",IF(K2317=Q2317,1,0))</f>
        <v>1</v>
      </c>
      <c r="AC2317" s="23" t="str">
        <f t="shared" ca="1" si="35"/>
        <v/>
      </c>
    </row>
    <row r="2318" spans="1:29" x14ac:dyDescent="0.25">
      <c r="A2318" s="23">
        <v>2317</v>
      </c>
      <c r="B2318">
        <v>1142</v>
      </c>
      <c r="C2318" t="str">
        <f ca="1">IFERROR(VLOOKUP($B2318,INDIRECT(nfl_game_result),MATCH(C$1,INDIRECT(nfl_game_result_header),0),FALSE),"error")</f>
        <v>2016_05_SD@OAK</v>
      </c>
      <c r="D2318">
        <f ca="1">IFERROR(IF(ISBLANK(VLOOKUP($B2318,INDIRECT(nfl_game_result),MATCH(D$1,INDIRECT(nfl_game_result_header),0),FALSE)),"",VLOOKUP($B2318,INDIRECT(nfl_game_result),MATCH(D$1,INDIRECT(nfl_game_result_header),0),FALSE)),"error")</f>
        <v>-4.5</v>
      </c>
      <c r="E2318">
        <f ca="1">IFERROR(IF(ISBLANK(VLOOKUP($B2318,INDIRECT(nfl_game_result),MATCH(E$1,INDIRECT(nfl_game_result_header),0),FALSE)),"",VLOOKUP($B2318,INDIRECT(nfl_game_result),MATCH(E$1,INDIRECT(nfl_game_result_header),0),FALSE)),"error")</f>
        <v>-3.5</v>
      </c>
      <c r="F2318" s="23" t="str">
        <f ca="1">IFERROR(IF(ISBLANK(VLOOKUP($B2318,INDIRECT(nfl_game_result),MATCH(F$1,INDIRECT(nfl_game_result_header),0),FALSE)),"",VLOOKUP($B2318,INDIRECT(nfl_game_result),MATCH(F$1,INDIRECT(nfl_game_result_header),0),FALSE)),"error")</f>
        <v/>
      </c>
      <c r="G2318" s="23" t="str">
        <f ca="1">IFERROR(IF(ISBLANK(VLOOKUP($B2318,INDIRECT(nfl_game_result),MATCH(G$1,INDIRECT(nfl_game_result_header),0),FALSE)),"",VLOOKUP($B2318,INDIRECT(nfl_game_result),MATCH(G$1,INDIRECT(nfl_game_result_header),0),FALSE)),"error")</f>
        <v/>
      </c>
      <c r="H2318">
        <f ca="1">IFERROR(IF(ISBLANK(VLOOKUP($B2318,INDIRECT(nfl_game_result),MATCH(H$1,INDIRECT(nfl_game_result_header),0),FALSE)),"",VLOOKUP($B2318,INDIRECT(nfl_game_result),MATCH(H$1,INDIRECT(nfl_game_result_header),0),FALSE)),"error")</f>
        <v>34</v>
      </c>
      <c r="I2318">
        <f ca="1">IFERROR(IF(ISBLANK(VLOOKUP($B2318,INDIRECT(nfl_game_result),MATCH(I$1,INDIRECT(nfl_game_result_header),0),FALSE)),"",VLOOKUP($B2318,INDIRECT(nfl_game_result),MATCH(I$1,INDIRECT(nfl_game_result_header),0),FALSE)),"error")</f>
        <v>31</v>
      </c>
      <c r="J2318" t="str">
        <f ca="1">IFERROR(IF(ISBLANK(VLOOKUP($B2318,INDIRECT(nfl_game_result),MATCH(J$1,INDIRECT(nfl_game_result_header),0),FALSE)),"",VLOOKUP($B2318,INDIRECT(nfl_game_result),MATCH(J$1,INDIRECT(nfl_game_result_header),0),FALSE)),"error")</f>
        <v>SD</v>
      </c>
      <c r="K2318" t="str">
        <f ca="1">IFERROR(IF(ISBLANK(VLOOKUP($B2318,INDIRECT(nfl_game_result),MATCH(K$1,INDIRECT(nfl_game_result_header),0),FALSE)),"",VLOOKUP($B2318,INDIRECT(nfl_game_result),MATCH(K$1,INDIRECT(nfl_game_result_header),0),FALSE)),"error")</f>
        <v>OAK</v>
      </c>
      <c r="L2318" s="23" t="str">
        <f ca="1">IFERROR(IF(ISBLANK(VLOOKUP($B2318,INDIRECT(nfl_game_result),MATCH(L$1,INDIRECT(nfl_game_result_header),0),FALSE)),"",VLOOKUP($B2318,INDIRECT(nfl_game_result),MATCH(L$1,INDIRECT(nfl_game_result_header),0),FALSE)),"error")</f>
        <v/>
      </c>
      <c r="M2318" t="s">
        <v>16</v>
      </c>
      <c r="N2318">
        <v>-4.5</v>
      </c>
      <c r="O2318" t="s">
        <v>88</v>
      </c>
      <c r="P2318">
        <v>7</v>
      </c>
      <c r="Q2318" t="s">
        <v>85</v>
      </c>
      <c r="V2318" s="23" t="s">
        <v>416</v>
      </c>
      <c r="W2318">
        <f ca="1">VALUE(LEFT(C2318, 4))</f>
        <v>2016</v>
      </c>
      <c r="X2318">
        <f ca="1">VALUE(MID(C2318,6,FIND("_",C2318,6)-6))</f>
        <v>5</v>
      </c>
      <c r="Y2318">
        <f ca="1">IF(NOT(OR(ISBLANK(D2318),ISBLANK(E2318),D2318="",E2318="")),D2318-E2318,"")</f>
        <v>-1</v>
      </c>
      <c r="Z2318">
        <f ca="1">IF(OR(NOT(ISNUMBER(D2318)),ISBLANK(D2318),D2318="",ISBLANK(N2318)),"",ABS(D2318-N2318))</f>
        <v>0</v>
      </c>
      <c r="AA2318">
        <f ca="1">IF(OR(ISBLANK(J2318),ISBLANK(O2318),J2318="",O2318=""),"",IF(J2318=O2318,1,0))</f>
        <v>1</v>
      </c>
      <c r="AB2318">
        <f ca="1">IF(OR(ISBLANK(K2318),ISBLANK(Q2318),K2318="",Q2318=""),"",IF(K2318=Q2318,1,0))</f>
        <v>1</v>
      </c>
      <c r="AC2318" s="23" t="str">
        <f t="shared" ca="1" si="35"/>
        <v/>
      </c>
    </row>
    <row r="2319" spans="1:29" x14ac:dyDescent="0.25">
      <c r="A2319" s="23">
        <v>2318</v>
      </c>
      <c r="B2319">
        <v>1143</v>
      </c>
      <c r="C2319" t="str">
        <f ca="1">IFERROR(VLOOKUP($B2319,INDIRECT(nfl_game_result),MATCH(C$1,INDIRECT(nfl_game_result_header),0),FALSE),"error")</f>
        <v>2016_05_BUF@LAR</v>
      </c>
      <c r="D2319">
        <f ca="1">IFERROR(IF(ISBLANK(VLOOKUP($B2319,INDIRECT(nfl_game_result),MATCH(D$1,INDIRECT(nfl_game_result_header),0),FALSE)),"",VLOOKUP($B2319,INDIRECT(nfl_game_result),MATCH(D$1,INDIRECT(nfl_game_result_header),0),FALSE)),"error")</f>
        <v>-3</v>
      </c>
      <c r="E2319">
        <f ca="1">IFERROR(IF(ISBLANK(VLOOKUP($B2319,INDIRECT(nfl_game_result),MATCH(E$1,INDIRECT(nfl_game_result_header),0),FALSE)),"",VLOOKUP($B2319,INDIRECT(nfl_game_result),MATCH(E$1,INDIRECT(nfl_game_result_header),0),FALSE)),"error")</f>
        <v>-2.5</v>
      </c>
      <c r="F2319" s="23" t="str">
        <f ca="1">IFERROR(IF(ISBLANK(VLOOKUP($B2319,INDIRECT(nfl_game_result),MATCH(F$1,INDIRECT(nfl_game_result_header),0),FALSE)),"",VLOOKUP($B2319,INDIRECT(nfl_game_result),MATCH(F$1,INDIRECT(nfl_game_result_header),0),FALSE)),"error")</f>
        <v/>
      </c>
      <c r="G2319" s="23" t="str">
        <f ca="1">IFERROR(IF(ISBLANK(VLOOKUP($B2319,INDIRECT(nfl_game_result),MATCH(G$1,INDIRECT(nfl_game_result_header),0),FALSE)),"",VLOOKUP($B2319,INDIRECT(nfl_game_result),MATCH(G$1,INDIRECT(nfl_game_result_header),0),FALSE)),"error")</f>
        <v/>
      </c>
      <c r="H2319">
        <f ca="1">IFERROR(IF(ISBLANK(VLOOKUP($B2319,INDIRECT(nfl_game_result),MATCH(H$1,INDIRECT(nfl_game_result_header),0),FALSE)),"",VLOOKUP($B2319,INDIRECT(nfl_game_result),MATCH(H$1,INDIRECT(nfl_game_result_header),0),FALSE)),"error")</f>
        <v>19</v>
      </c>
      <c r="I2319">
        <f ca="1">IFERROR(IF(ISBLANK(VLOOKUP($B2319,INDIRECT(nfl_game_result),MATCH(I$1,INDIRECT(nfl_game_result_header),0),FALSE)),"",VLOOKUP($B2319,INDIRECT(nfl_game_result),MATCH(I$1,INDIRECT(nfl_game_result_header),0),FALSE)),"error")</f>
        <v>30</v>
      </c>
      <c r="J2319" t="str">
        <f ca="1">IFERROR(IF(ISBLANK(VLOOKUP($B2319,INDIRECT(nfl_game_result),MATCH(J$1,INDIRECT(nfl_game_result_header),0),FALSE)),"",VLOOKUP($B2319,INDIRECT(nfl_game_result),MATCH(J$1,INDIRECT(nfl_game_result_header),0),FALSE)),"error")</f>
        <v>BUF</v>
      </c>
      <c r="K2319" t="str">
        <f ca="1">IFERROR(IF(ISBLANK(VLOOKUP($B2319,INDIRECT(nfl_game_result),MATCH(K$1,INDIRECT(nfl_game_result_header),0),FALSE)),"",VLOOKUP($B2319,INDIRECT(nfl_game_result),MATCH(K$1,INDIRECT(nfl_game_result_header),0),FALSE)),"error")</f>
        <v>BUF</v>
      </c>
      <c r="L2319" s="23" t="str">
        <f ca="1">IFERROR(IF(ISBLANK(VLOOKUP($B2319,INDIRECT(nfl_game_result),MATCH(L$1,INDIRECT(nfl_game_result_header),0),FALSE)),"",VLOOKUP($B2319,INDIRECT(nfl_game_result),MATCH(L$1,INDIRECT(nfl_game_result_header),0),FALSE)),"error")</f>
        <v/>
      </c>
      <c r="M2319" t="s">
        <v>16</v>
      </c>
      <c r="N2319">
        <v>-4</v>
      </c>
      <c r="O2319" t="s">
        <v>123</v>
      </c>
      <c r="P2319">
        <v>6</v>
      </c>
      <c r="Q2319" t="s">
        <v>123</v>
      </c>
      <c r="V2319" s="23" t="s">
        <v>416</v>
      </c>
      <c r="W2319">
        <f ca="1">VALUE(LEFT(C2319, 4))</f>
        <v>2016</v>
      </c>
      <c r="X2319">
        <f ca="1">VALUE(MID(C2319,6,FIND("_",C2319,6)-6))</f>
        <v>5</v>
      </c>
      <c r="Y2319">
        <f ca="1">IF(NOT(OR(ISBLANK(D2319),ISBLANK(E2319),D2319="",E2319="")),D2319-E2319,"")</f>
        <v>-0.5</v>
      </c>
      <c r="Z2319">
        <f ca="1">IF(OR(NOT(ISNUMBER(D2319)),ISBLANK(D2319),D2319="",ISBLANK(N2319)),"",ABS(D2319-N2319))</f>
        <v>1</v>
      </c>
      <c r="AA2319">
        <f ca="1">IF(OR(ISBLANK(J2319),ISBLANK(O2319),J2319="",O2319=""),"",IF(J2319=O2319,1,0))</f>
        <v>0</v>
      </c>
      <c r="AB2319">
        <f ca="1">IF(OR(ISBLANK(K2319),ISBLANK(Q2319),K2319="",Q2319=""),"",IF(K2319=Q2319,1,0))</f>
        <v>0</v>
      </c>
      <c r="AC2319" s="23" t="str">
        <f t="shared" ca="1" si="35"/>
        <v/>
      </c>
    </row>
    <row r="2320" spans="1:29" x14ac:dyDescent="0.25">
      <c r="A2320" s="23">
        <v>2319</v>
      </c>
      <c r="B2320">
        <v>1144</v>
      </c>
      <c r="C2320" t="str">
        <f ca="1">IFERROR(VLOOKUP($B2320,INDIRECT(nfl_game_result),MATCH(C$1,INDIRECT(nfl_game_result_header),0),FALSE),"error")</f>
        <v>2016_05_NYG@GBY</v>
      </c>
      <c r="D2320">
        <f ca="1">IFERROR(IF(ISBLANK(VLOOKUP($B2320,INDIRECT(nfl_game_result),MATCH(D$1,INDIRECT(nfl_game_result_header),0),FALSE)),"",VLOOKUP($B2320,INDIRECT(nfl_game_result),MATCH(D$1,INDIRECT(nfl_game_result_header),0),FALSE)),"error")</f>
        <v>-7</v>
      </c>
      <c r="E2320">
        <f ca="1">IFERROR(IF(ISBLANK(VLOOKUP($B2320,INDIRECT(nfl_game_result),MATCH(E$1,INDIRECT(nfl_game_result_header),0),FALSE)),"",VLOOKUP($B2320,INDIRECT(nfl_game_result),MATCH(E$1,INDIRECT(nfl_game_result_header),0),FALSE)),"error")</f>
        <v>-7.5</v>
      </c>
      <c r="F2320" s="23" t="str">
        <f ca="1">IFERROR(IF(ISBLANK(VLOOKUP($B2320,INDIRECT(nfl_game_result),MATCH(F$1,INDIRECT(nfl_game_result_header),0),FALSE)),"",VLOOKUP($B2320,INDIRECT(nfl_game_result),MATCH(F$1,INDIRECT(nfl_game_result_header),0),FALSE)),"error")</f>
        <v/>
      </c>
      <c r="G2320" s="23" t="str">
        <f ca="1">IFERROR(IF(ISBLANK(VLOOKUP($B2320,INDIRECT(nfl_game_result),MATCH(G$1,INDIRECT(nfl_game_result_header),0),FALSE)),"",VLOOKUP($B2320,INDIRECT(nfl_game_result),MATCH(G$1,INDIRECT(nfl_game_result_header),0),FALSE)),"error")</f>
        <v/>
      </c>
      <c r="H2320">
        <f ca="1">IFERROR(IF(ISBLANK(VLOOKUP($B2320,INDIRECT(nfl_game_result),MATCH(H$1,INDIRECT(nfl_game_result_header),0),FALSE)),"",VLOOKUP($B2320,INDIRECT(nfl_game_result),MATCH(H$1,INDIRECT(nfl_game_result_header),0),FALSE)),"error")</f>
        <v>23</v>
      </c>
      <c r="I2320">
        <f ca="1">IFERROR(IF(ISBLANK(VLOOKUP($B2320,INDIRECT(nfl_game_result),MATCH(I$1,INDIRECT(nfl_game_result_header),0),FALSE)),"",VLOOKUP($B2320,INDIRECT(nfl_game_result),MATCH(I$1,INDIRECT(nfl_game_result_header),0),FALSE)),"error")</f>
        <v>16</v>
      </c>
      <c r="J2320" t="str">
        <f ca="1">IFERROR(IF(ISBLANK(VLOOKUP($B2320,INDIRECT(nfl_game_result),MATCH(J$1,INDIRECT(nfl_game_result_header),0),FALSE)),"",VLOOKUP($B2320,INDIRECT(nfl_game_result),MATCH(J$1,INDIRECT(nfl_game_result_header),0),FALSE)),"error")</f>
        <v>NYG</v>
      </c>
      <c r="K2320" t="str">
        <f ca="1">IFERROR(IF(ISBLANK(VLOOKUP($B2320,INDIRECT(nfl_game_result),MATCH(K$1,INDIRECT(nfl_game_result_header),0),FALSE)),"",VLOOKUP($B2320,INDIRECT(nfl_game_result),MATCH(K$1,INDIRECT(nfl_game_result_header),0),FALSE)),"error")</f>
        <v>GBY</v>
      </c>
      <c r="L2320" s="23" t="str">
        <f ca="1">IFERROR(IF(ISBLANK(VLOOKUP($B2320,INDIRECT(nfl_game_result),MATCH(L$1,INDIRECT(nfl_game_result_header),0),FALSE)),"",VLOOKUP($B2320,INDIRECT(nfl_game_result),MATCH(L$1,INDIRECT(nfl_game_result_header),0),FALSE)),"error")</f>
        <v/>
      </c>
      <c r="M2320" t="s">
        <v>16</v>
      </c>
      <c r="N2320">
        <v>-4.5</v>
      </c>
      <c r="O2320" t="s">
        <v>83</v>
      </c>
      <c r="P2320">
        <v>9</v>
      </c>
      <c r="Q2320" t="s">
        <v>330</v>
      </c>
      <c r="V2320" s="23" t="s">
        <v>416</v>
      </c>
      <c r="W2320">
        <f ca="1">VALUE(LEFT(C2320, 4))</f>
        <v>2016</v>
      </c>
      <c r="X2320">
        <f ca="1">VALUE(MID(C2320,6,FIND("_",C2320,6)-6))</f>
        <v>5</v>
      </c>
      <c r="Y2320">
        <f ca="1">IF(NOT(OR(ISBLANK(D2320),ISBLANK(E2320),D2320="",E2320="")),D2320-E2320,"")</f>
        <v>0.5</v>
      </c>
      <c r="Z2320">
        <f ca="1">IF(OR(NOT(ISNUMBER(D2320)),ISBLANK(D2320),D2320="",ISBLANK(N2320)),"",ABS(D2320-N2320))</f>
        <v>2.5</v>
      </c>
      <c r="AA2320">
        <f ca="1">IF(OR(ISBLANK(J2320),ISBLANK(O2320),J2320="",O2320=""),"",IF(J2320=O2320,1,0))</f>
        <v>1</v>
      </c>
      <c r="AB2320">
        <f ca="1">IF(OR(ISBLANK(K2320),ISBLANK(Q2320),K2320="",Q2320=""),"",IF(K2320=Q2320,1,0))</f>
        <v>1</v>
      </c>
      <c r="AC2320" s="23" t="str">
        <f t="shared" ca="1" si="35"/>
        <v/>
      </c>
    </row>
    <row r="2321" spans="1:29" x14ac:dyDescent="0.25">
      <c r="A2321" s="23">
        <v>2320</v>
      </c>
      <c r="B2321">
        <v>1145</v>
      </c>
      <c r="C2321" t="str">
        <f ca="1">IFERROR(VLOOKUP($B2321,INDIRECT(nfl_game_result),MATCH(C$1,INDIRECT(nfl_game_result_header),0),FALSE),"error")</f>
        <v>2016_05_TBY@CAR</v>
      </c>
      <c r="D2321">
        <f ca="1">IFERROR(IF(ISBLANK(VLOOKUP($B2321,INDIRECT(nfl_game_result),MATCH(D$1,INDIRECT(nfl_game_result_header),0),FALSE)),"",VLOOKUP($B2321,INDIRECT(nfl_game_result),MATCH(D$1,INDIRECT(nfl_game_result_header),0),FALSE)),"error")</f>
        <v>-6</v>
      </c>
      <c r="E2321">
        <f ca="1">IFERROR(IF(ISBLANK(VLOOKUP($B2321,INDIRECT(nfl_game_result),MATCH(E$1,INDIRECT(nfl_game_result_header),0),FALSE)),"",VLOOKUP($B2321,INDIRECT(nfl_game_result),MATCH(E$1,INDIRECT(nfl_game_result_header),0),FALSE)),"error")</f>
        <v>-6</v>
      </c>
      <c r="F2321" s="23" t="str">
        <f ca="1">IFERROR(IF(ISBLANK(VLOOKUP($B2321,INDIRECT(nfl_game_result),MATCH(F$1,INDIRECT(nfl_game_result_header),0),FALSE)),"",VLOOKUP($B2321,INDIRECT(nfl_game_result),MATCH(F$1,INDIRECT(nfl_game_result_header),0),FALSE)),"error")</f>
        <v/>
      </c>
      <c r="G2321" s="23" t="str">
        <f ca="1">IFERROR(IF(ISBLANK(VLOOKUP($B2321,INDIRECT(nfl_game_result),MATCH(G$1,INDIRECT(nfl_game_result_header),0),FALSE)),"",VLOOKUP($B2321,INDIRECT(nfl_game_result),MATCH(G$1,INDIRECT(nfl_game_result_header),0),FALSE)),"error")</f>
        <v/>
      </c>
      <c r="H2321">
        <f ca="1">IFERROR(IF(ISBLANK(VLOOKUP($B2321,INDIRECT(nfl_game_result),MATCH(H$1,INDIRECT(nfl_game_result_header),0),FALSE)),"",VLOOKUP($B2321,INDIRECT(nfl_game_result),MATCH(H$1,INDIRECT(nfl_game_result_header),0),FALSE)),"error")</f>
        <v>14</v>
      </c>
      <c r="I2321">
        <f ca="1">IFERROR(IF(ISBLANK(VLOOKUP($B2321,INDIRECT(nfl_game_result),MATCH(I$1,INDIRECT(nfl_game_result_header),0),FALSE)),"",VLOOKUP($B2321,INDIRECT(nfl_game_result),MATCH(I$1,INDIRECT(nfl_game_result_header),0),FALSE)),"error")</f>
        <v>17</v>
      </c>
      <c r="J2321" t="str">
        <f ca="1">IFERROR(IF(ISBLANK(VLOOKUP($B2321,INDIRECT(nfl_game_result),MATCH(J$1,INDIRECT(nfl_game_result_header),0),FALSE)),"",VLOOKUP($B2321,INDIRECT(nfl_game_result),MATCH(J$1,INDIRECT(nfl_game_result_header),0),FALSE)),"error")</f>
        <v>TBY</v>
      </c>
      <c r="K2321" t="str">
        <f ca="1">IFERROR(IF(ISBLANK(VLOOKUP($B2321,INDIRECT(nfl_game_result),MATCH(K$1,INDIRECT(nfl_game_result_header),0),FALSE)),"",VLOOKUP($B2321,INDIRECT(nfl_game_result),MATCH(K$1,INDIRECT(nfl_game_result_header),0),FALSE)),"error")</f>
        <v>TBY</v>
      </c>
      <c r="L2321" s="23" t="str">
        <f ca="1">IFERROR(IF(ISBLANK(VLOOKUP($B2321,INDIRECT(nfl_game_result),MATCH(L$1,INDIRECT(nfl_game_result_header),0),FALSE)),"",VLOOKUP($B2321,INDIRECT(nfl_game_result),MATCH(L$1,INDIRECT(nfl_game_result_header),0),FALSE)),"error")</f>
        <v/>
      </c>
      <c r="M2321" t="s">
        <v>16</v>
      </c>
      <c r="N2321">
        <v>-6</v>
      </c>
      <c r="O2321" t="s">
        <v>67</v>
      </c>
      <c r="P2321">
        <v>11</v>
      </c>
      <c r="Q2321" t="s">
        <v>67</v>
      </c>
      <c r="V2321" s="23" t="s">
        <v>416</v>
      </c>
      <c r="W2321">
        <f ca="1">VALUE(LEFT(C2321, 4))</f>
        <v>2016</v>
      </c>
      <c r="X2321">
        <f ca="1">VALUE(MID(C2321,6,FIND("_",C2321,6)-6))</f>
        <v>5</v>
      </c>
      <c r="Y2321">
        <f ca="1">IF(NOT(OR(ISBLANK(D2321),ISBLANK(E2321),D2321="",E2321="")),D2321-E2321,"")</f>
        <v>0</v>
      </c>
      <c r="Z2321">
        <f ca="1">IF(OR(NOT(ISNUMBER(D2321)),ISBLANK(D2321),D2321="",ISBLANK(N2321)),"",ABS(D2321-N2321))</f>
        <v>0</v>
      </c>
      <c r="AA2321">
        <f ca="1">IF(OR(ISBLANK(J2321),ISBLANK(O2321),J2321="",O2321=""),"",IF(J2321=O2321,1,0))</f>
        <v>0</v>
      </c>
      <c r="AB2321">
        <f ca="1">IF(OR(ISBLANK(K2321),ISBLANK(Q2321),K2321="",Q2321=""),"",IF(K2321=Q2321,1,0))</f>
        <v>0</v>
      </c>
      <c r="AC2321" s="23" t="str">
        <f t="shared" ca="1" si="35"/>
        <v/>
      </c>
    </row>
    <row r="2322" spans="1:29" x14ac:dyDescent="0.25">
      <c r="A2322" s="23">
        <v>2321</v>
      </c>
      <c r="B2322">
        <v>1132</v>
      </c>
      <c r="C2322" t="str">
        <f ca="1">IFERROR(VLOOKUP($B2322,INDIRECT(nfl_game_result),MATCH(C$1,INDIRECT(nfl_game_result_header),0),FALSE),"error")</f>
        <v>2016_05_ARI@SFO</v>
      </c>
      <c r="D2322">
        <f ca="1">IFERROR(IF(ISBLANK(VLOOKUP($B2322,INDIRECT(nfl_game_result),MATCH(D$1,INDIRECT(nfl_game_result_header),0),FALSE)),"",VLOOKUP($B2322,INDIRECT(nfl_game_result),MATCH(D$1,INDIRECT(nfl_game_result_header),0),FALSE)),"error")</f>
        <v>1.5</v>
      </c>
      <c r="E2322">
        <f ca="1">IFERROR(IF(ISBLANK(VLOOKUP($B2322,INDIRECT(nfl_game_result),MATCH(E$1,INDIRECT(nfl_game_result_header),0),FALSE)),"",VLOOKUP($B2322,INDIRECT(nfl_game_result),MATCH(E$1,INDIRECT(nfl_game_result_header),0),FALSE)),"error")</f>
        <v>3.5</v>
      </c>
      <c r="F2322" s="23" t="str">
        <f ca="1">IFERROR(IF(ISBLANK(VLOOKUP($B2322,INDIRECT(nfl_game_result),MATCH(F$1,INDIRECT(nfl_game_result_header),0),FALSE)),"",VLOOKUP($B2322,INDIRECT(nfl_game_result),MATCH(F$1,INDIRECT(nfl_game_result_header),0),FALSE)),"error")</f>
        <v/>
      </c>
      <c r="G2322" s="23" t="str">
        <f ca="1">IFERROR(IF(ISBLANK(VLOOKUP($B2322,INDIRECT(nfl_game_result),MATCH(G$1,INDIRECT(nfl_game_result_header),0),FALSE)),"",VLOOKUP($B2322,INDIRECT(nfl_game_result),MATCH(G$1,INDIRECT(nfl_game_result_header),0),FALSE)),"error")</f>
        <v/>
      </c>
      <c r="H2322">
        <f ca="1">IFERROR(IF(ISBLANK(VLOOKUP($B2322,INDIRECT(nfl_game_result),MATCH(H$1,INDIRECT(nfl_game_result_header),0),FALSE)),"",VLOOKUP($B2322,INDIRECT(nfl_game_result),MATCH(H$1,INDIRECT(nfl_game_result_header),0),FALSE)),"error")</f>
        <v>21</v>
      </c>
      <c r="I2322">
        <f ca="1">IFERROR(IF(ISBLANK(VLOOKUP($B2322,INDIRECT(nfl_game_result),MATCH(I$1,INDIRECT(nfl_game_result_header),0),FALSE)),"",VLOOKUP($B2322,INDIRECT(nfl_game_result),MATCH(I$1,INDIRECT(nfl_game_result_header),0),FALSE)),"error")</f>
        <v>33</v>
      </c>
      <c r="J2322" t="str">
        <f ca="1">IFERROR(IF(ISBLANK(VLOOKUP($B2322,INDIRECT(nfl_game_result),MATCH(J$1,INDIRECT(nfl_game_result_header),0),FALSE)),"",VLOOKUP($B2322,INDIRECT(nfl_game_result),MATCH(J$1,INDIRECT(nfl_game_result_header),0),FALSE)),"error")</f>
        <v>ARI</v>
      </c>
      <c r="K2322" t="str">
        <f ca="1">IFERROR(IF(ISBLANK(VLOOKUP($B2322,INDIRECT(nfl_game_result),MATCH(K$1,INDIRECT(nfl_game_result_header),0),FALSE)),"",VLOOKUP($B2322,INDIRECT(nfl_game_result),MATCH(K$1,INDIRECT(nfl_game_result_header),0),FALSE)),"error")</f>
        <v>ARI</v>
      </c>
      <c r="L2322" s="23" t="str">
        <f ca="1">IFERROR(IF(ISBLANK(VLOOKUP($B2322,INDIRECT(nfl_game_result),MATCH(L$1,INDIRECT(nfl_game_result_header),0),FALSE)),"",VLOOKUP($B2322,INDIRECT(nfl_game_result),MATCH(L$1,INDIRECT(nfl_game_result_header),0),FALSE)),"error")</f>
        <v/>
      </c>
      <c r="M2322" t="s">
        <v>14</v>
      </c>
      <c r="N2322">
        <v>4</v>
      </c>
      <c r="O2322" t="s">
        <v>333</v>
      </c>
      <c r="P2322">
        <v>14</v>
      </c>
      <c r="Q2322" t="s">
        <v>333</v>
      </c>
      <c r="V2322" s="23" t="s">
        <v>416</v>
      </c>
      <c r="W2322">
        <f ca="1">VALUE(LEFT(C2322, 4))</f>
        <v>2016</v>
      </c>
      <c r="X2322">
        <f ca="1">VALUE(MID(C2322,6,FIND("_",C2322,6)-6))</f>
        <v>5</v>
      </c>
      <c r="Y2322">
        <f ca="1">IF(NOT(OR(ISBLANK(D2322),ISBLANK(E2322),D2322="",E2322="")),D2322-E2322,"")</f>
        <v>-2</v>
      </c>
      <c r="Z2322">
        <f ca="1">IF(OR(NOT(ISNUMBER(D2322)),ISBLANK(D2322),D2322="",ISBLANK(N2322)),"",ABS(D2322-N2322))</f>
        <v>2.5</v>
      </c>
      <c r="AA2322">
        <f ca="1">IF(OR(ISBLANK(J2322),ISBLANK(O2322),J2322="",O2322=""),"",IF(J2322=O2322,1,0))</f>
        <v>0</v>
      </c>
      <c r="AB2322">
        <f ca="1">IF(OR(ISBLANK(K2322),ISBLANK(Q2322),K2322="",Q2322=""),"",IF(K2322=Q2322,1,0))</f>
        <v>0</v>
      </c>
      <c r="AC2322" s="23" t="str">
        <f t="shared" ref="AC2322:AC2385" ca="1" si="36">IF(OR(ISBLANK(L2322),ISBLANK(T2322),L2322="",T2322=""),"",IF(L2322=T2322,1,0))</f>
        <v/>
      </c>
    </row>
    <row r="2323" spans="1:29" x14ac:dyDescent="0.25">
      <c r="A2323" s="23">
        <v>2322</v>
      </c>
      <c r="B2323">
        <v>1133</v>
      </c>
      <c r="C2323" t="str">
        <f ca="1">IFERROR(VLOOKUP($B2323,INDIRECT(nfl_game_result),MATCH(C$1,INDIRECT(nfl_game_result_header),0),FALSE),"error")</f>
        <v>2016_05_HOU@MIN</v>
      </c>
      <c r="D2323">
        <f ca="1">IFERROR(IF(ISBLANK(VLOOKUP($B2323,INDIRECT(nfl_game_result),MATCH(D$1,INDIRECT(nfl_game_result_header),0),FALSE)),"",VLOOKUP($B2323,INDIRECT(nfl_game_result),MATCH(D$1,INDIRECT(nfl_game_result_header),0),FALSE)),"error")</f>
        <v>-5.5</v>
      </c>
      <c r="E2323">
        <f ca="1">IFERROR(IF(ISBLANK(VLOOKUP($B2323,INDIRECT(nfl_game_result),MATCH(E$1,INDIRECT(nfl_game_result_header),0),FALSE)),"",VLOOKUP($B2323,INDIRECT(nfl_game_result),MATCH(E$1,INDIRECT(nfl_game_result_header),0),FALSE)),"error")</f>
        <v>-7</v>
      </c>
      <c r="F2323" s="23" t="str">
        <f ca="1">IFERROR(IF(ISBLANK(VLOOKUP($B2323,INDIRECT(nfl_game_result),MATCH(F$1,INDIRECT(nfl_game_result_header),0),FALSE)),"",VLOOKUP($B2323,INDIRECT(nfl_game_result),MATCH(F$1,INDIRECT(nfl_game_result_header),0),FALSE)),"error")</f>
        <v/>
      </c>
      <c r="G2323" s="23" t="str">
        <f ca="1">IFERROR(IF(ISBLANK(VLOOKUP($B2323,INDIRECT(nfl_game_result),MATCH(G$1,INDIRECT(nfl_game_result_header),0),FALSE)),"",VLOOKUP($B2323,INDIRECT(nfl_game_result),MATCH(G$1,INDIRECT(nfl_game_result_header),0),FALSE)),"error")</f>
        <v/>
      </c>
      <c r="H2323">
        <f ca="1">IFERROR(IF(ISBLANK(VLOOKUP($B2323,INDIRECT(nfl_game_result),MATCH(H$1,INDIRECT(nfl_game_result_header),0),FALSE)),"",VLOOKUP($B2323,INDIRECT(nfl_game_result),MATCH(H$1,INDIRECT(nfl_game_result_header),0),FALSE)),"error")</f>
        <v>31</v>
      </c>
      <c r="I2323">
        <f ca="1">IFERROR(IF(ISBLANK(VLOOKUP($B2323,INDIRECT(nfl_game_result),MATCH(I$1,INDIRECT(nfl_game_result_header),0),FALSE)),"",VLOOKUP($B2323,INDIRECT(nfl_game_result),MATCH(I$1,INDIRECT(nfl_game_result_header),0),FALSE)),"error")</f>
        <v>13</v>
      </c>
      <c r="J2323" t="str">
        <f ca="1">IFERROR(IF(ISBLANK(VLOOKUP($B2323,INDIRECT(nfl_game_result),MATCH(J$1,INDIRECT(nfl_game_result_header),0),FALSE)),"",VLOOKUP($B2323,INDIRECT(nfl_game_result),MATCH(J$1,INDIRECT(nfl_game_result_header),0),FALSE)),"error")</f>
        <v>MIN</v>
      </c>
      <c r="K2323" t="str">
        <f ca="1">IFERROR(IF(ISBLANK(VLOOKUP($B2323,INDIRECT(nfl_game_result),MATCH(K$1,INDIRECT(nfl_game_result_header),0),FALSE)),"",VLOOKUP($B2323,INDIRECT(nfl_game_result),MATCH(K$1,INDIRECT(nfl_game_result_header),0),FALSE)),"error")</f>
        <v>MIN</v>
      </c>
      <c r="L2323" s="23" t="str">
        <f ca="1">IFERROR(IF(ISBLANK(VLOOKUP($B2323,INDIRECT(nfl_game_result),MATCH(L$1,INDIRECT(nfl_game_result_header),0),FALSE)),"",VLOOKUP($B2323,INDIRECT(nfl_game_result),MATCH(L$1,INDIRECT(nfl_game_result_header),0),FALSE)),"error")</f>
        <v/>
      </c>
      <c r="M2323" t="s">
        <v>14</v>
      </c>
      <c r="N2323">
        <v>-5</v>
      </c>
      <c r="O2323" t="s">
        <v>80</v>
      </c>
      <c r="P2323">
        <v>1</v>
      </c>
      <c r="Q2323" t="s">
        <v>80</v>
      </c>
      <c r="V2323" s="23" t="s">
        <v>416</v>
      </c>
      <c r="W2323">
        <f ca="1">VALUE(LEFT(C2323, 4))</f>
        <v>2016</v>
      </c>
      <c r="X2323">
        <f ca="1">VALUE(MID(C2323,6,FIND("_",C2323,6)-6))</f>
        <v>5</v>
      </c>
      <c r="Y2323">
        <f ca="1">IF(NOT(OR(ISBLANK(D2323),ISBLANK(E2323),D2323="",E2323="")),D2323-E2323,"")</f>
        <v>1.5</v>
      </c>
      <c r="Z2323">
        <f ca="1">IF(OR(NOT(ISNUMBER(D2323)),ISBLANK(D2323),D2323="",ISBLANK(N2323)),"",ABS(D2323-N2323))</f>
        <v>0.5</v>
      </c>
      <c r="AA2323">
        <f ca="1">IF(OR(ISBLANK(J2323),ISBLANK(O2323),J2323="",O2323=""),"",IF(J2323=O2323,1,0))</f>
        <v>1</v>
      </c>
      <c r="AB2323">
        <f ca="1">IF(OR(ISBLANK(K2323),ISBLANK(Q2323),K2323="",Q2323=""),"",IF(K2323=Q2323,1,0))</f>
        <v>1</v>
      </c>
      <c r="AC2323" s="23" t="str">
        <f t="shared" ca="1" si="36"/>
        <v/>
      </c>
    </row>
    <row r="2324" spans="1:29" x14ac:dyDescent="0.25">
      <c r="A2324" s="23">
        <v>2323</v>
      </c>
      <c r="B2324">
        <v>1134</v>
      </c>
      <c r="C2324" t="str">
        <f ca="1">IFERROR(VLOOKUP($B2324,INDIRECT(nfl_game_result),MATCH(C$1,INDIRECT(nfl_game_result_header),0),FALSE),"error")</f>
        <v>2016_05_CHI@IND</v>
      </c>
      <c r="D2324">
        <f ca="1">IFERROR(IF(ISBLANK(VLOOKUP($B2324,INDIRECT(nfl_game_result),MATCH(D$1,INDIRECT(nfl_game_result_header),0),FALSE)),"",VLOOKUP($B2324,INDIRECT(nfl_game_result),MATCH(D$1,INDIRECT(nfl_game_result_header),0),FALSE)),"error")</f>
        <v>-4.5</v>
      </c>
      <c r="E2324">
        <f ca="1">IFERROR(IF(ISBLANK(VLOOKUP($B2324,INDIRECT(nfl_game_result),MATCH(E$1,INDIRECT(nfl_game_result_header),0),FALSE)),"",VLOOKUP($B2324,INDIRECT(nfl_game_result),MATCH(E$1,INDIRECT(nfl_game_result_header),0),FALSE)),"error")</f>
        <v>-4.5</v>
      </c>
      <c r="F2324" s="23" t="str">
        <f ca="1">IFERROR(IF(ISBLANK(VLOOKUP($B2324,INDIRECT(nfl_game_result),MATCH(F$1,INDIRECT(nfl_game_result_header),0),FALSE)),"",VLOOKUP($B2324,INDIRECT(nfl_game_result),MATCH(F$1,INDIRECT(nfl_game_result_header),0),FALSE)),"error")</f>
        <v/>
      </c>
      <c r="G2324" s="23" t="str">
        <f ca="1">IFERROR(IF(ISBLANK(VLOOKUP($B2324,INDIRECT(nfl_game_result),MATCH(G$1,INDIRECT(nfl_game_result_header),0),FALSE)),"",VLOOKUP($B2324,INDIRECT(nfl_game_result),MATCH(G$1,INDIRECT(nfl_game_result_header),0),FALSE)),"error")</f>
        <v/>
      </c>
      <c r="H2324">
        <f ca="1">IFERROR(IF(ISBLANK(VLOOKUP($B2324,INDIRECT(nfl_game_result),MATCH(H$1,INDIRECT(nfl_game_result_header),0),FALSE)),"",VLOOKUP($B2324,INDIRECT(nfl_game_result),MATCH(H$1,INDIRECT(nfl_game_result_header),0),FALSE)),"error")</f>
        <v>29</v>
      </c>
      <c r="I2324">
        <f ca="1">IFERROR(IF(ISBLANK(VLOOKUP($B2324,INDIRECT(nfl_game_result),MATCH(I$1,INDIRECT(nfl_game_result_header),0),FALSE)),"",VLOOKUP($B2324,INDIRECT(nfl_game_result),MATCH(I$1,INDIRECT(nfl_game_result_header),0),FALSE)),"error")</f>
        <v>23</v>
      </c>
      <c r="J2324" t="str">
        <f ca="1">IFERROR(IF(ISBLANK(VLOOKUP($B2324,INDIRECT(nfl_game_result),MATCH(J$1,INDIRECT(nfl_game_result_header),0),FALSE)),"",VLOOKUP($B2324,INDIRECT(nfl_game_result),MATCH(J$1,INDIRECT(nfl_game_result_header),0),FALSE)),"error")</f>
        <v>IND</v>
      </c>
      <c r="K2324" t="str">
        <f ca="1">IFERROR(IF(ISBLANK(VLOOKUP($B2324,INDIRECT(nfl_game_result),MATCH(K$1,INDIRECT(nfl_game_result_header),0),FALSE)),"",VLOOKUP($B2324,INDIRECT(nfl_game_result),MATCH(K$1,INDIRECT(nfl_game_result_header),0),FALSE)),"error")</f>
        <v>IND</v>
      </c>
      <c r="L2324" s="23" t="str">
        <f ca="1">IFERROR(IF(ISBLANK(VLOOKUP($B2324,INDIRECT(nfl_game_result),MATCH(L$1,INDIRECT(nfl_game_result_header),0),FALSE)),"",VLOOKUP($B2324,INDIRECT(nfl_game_result),MATCH(L$1,INDIRECT(nfl_game_result_header),0),FALSE)),"error")</f>
        <v/>
      </c>
      <c r="M2324" t="s">
        <v>14</v>
      </c>
      <c r="N2324">
        <v>-4</v>
      </c>
      <c r="O2324" t="s">
        <v>68</v>
      </c>
      <c r="P2324">
        <v>5</v>
      </c>
      <c r="Q2324" t="s">
        <v>68</v>
      </c>
      <c r="V2324" s="23" t="s">
        <v>416</v>
      </c>
      <c r="W2324">
        <f ca="1">VALUE(LEFT(C2324, 4))</f>
        <v>2016</v>
      </c>
      <c r="X2324">
        <f ca="1">VALUE(MID(C2324,6,FIND("_",C2324,6)-6))</f>
        <v>5</v>
      </c>
      <c r="Y2324">
        <f ca="1">IF(NOT(OR(ISBLANK(D2324),ISBLANK(E2324),D2324="",E2324="")),D2324-E2324,"")</f>
        <v>0</v>
      </c>
      <c r="Z2324">
        <f ca="1">IF(OR(NOT(ISNUMBER(D2324)),ISBLANK(D2324),D2324="",ISBLANK(N2324)),"",ABS(D2324-N2324))</f>
        <v>0.5</v>
      </c>
      <c r="AA2324">
        <f ca="1">IF(OR(ISBLANK(J2324),ISBLANK(O2324),J2324="",O2324=""),"",IF(J2324=O2324,1,0))</f>
        <v>0</v>
      </c>
      <c r="AB2324">
        <f ca="1">IF(OR(ISBLANK(K2324),ISBLANK(Q2324),K2324="",Q2324=""),"",IF(K2324=Q2324,1,0))</f>
        <v>0</v>
      </c>
      <c r="AC2324" s="23" t="str">
        <f t="shared" ca="1" si="36"/>
        <v/>
      </c>
    </row>
    <row r="2325" spans="1:29" x14ac:dyDescent="0.25">
      <c r="A2325" s="23">
        <v>2324</v>
      </c>
      <c r="B2325">
        <v>1135</v>
      </c>
      <c r="C2325" t="str">
        <f ca="1">IFERROR(VLOOKUP($B2325,INDIRECT(nfl_game_result),MATCH(C$1,INDIRECT(nfl_game_result_header),0),FALSE),"error")</f>
        <v>2016_05_NYJ@PIT</v>
      </c>
      <c r="D2325">
        <f ca="1">IFERROR(IF(ISBLANK(VLOOKUP($B2325,INDIRECT(nfl_game_result),MATCH(D$1,INDIRECT(nfl_game_result_header),0),FALSE)),"",VLOOKUP($B2325,INDIRECT(nfl_game_result),MATCH(D$1,INDIRECT(nfl_game_result_header),0),FALSE)),"error")</f>
        <v>-7</v>
      </c>
      <c r="E2325">
        <f ca="1">IFERROR(IF(ISBLANK(VLOOKUP($B2325,INDIRECT(nfl_game_result),MATCH(E$1,INDIRECT(nfl_game_result_header),0),FALSE)),"",VLOOKUP($B2325,INDIRECT(nfl_game_result),MATCH(E$1,INDIRECT(nfl_game_result_header),0),FALSE)),"error")</f>
        <v>-7</v>
      </c>
      <c r="F2325" s="23" t="str">
        <f ca="1">IFERROR(IF(ISBLANK(VLOOKUP($B2325,INDIRECT(nfl_game_result),MATCH(F$1,INDIRECT(nfl_game_result_header),0),FALSE)),"",VLOOKUP($B2325,INDIRECT(nfl_game_result),MATCH(F$1,INDIRECT(nfl_game_result_header),0),FALSE)),"error")</f>
        <v/>
      </c>
      <c r="G2325" s="23" t="str">
        <f ca="1">IFERROR(IF(ISBLANK(VLOOKUP($B2325,INDIRECT(nfl_game_result),MATCH(G$1,INDIRECT(nfl_game_result_header),0),FALSE)),"",VLOOKUP($B2325,INDIRECT(nfl_game_result),MATCH(G$1,INDIRECT(nfl_game_result_header),0),FALSE)),"error")</f>
        <v/>
      </c>
      <c r="H2325">
        <f ca="1">IFERROR(IF(ISBLANK(VLOOKUP($B2325,INDIRECT(nfl_game_result),MATCH(H$1,INDIRECT(nfl_game_result_header),0),FALSE)),"",VLOOKUP($B2325,INDIRECT(nfl_game_result),MATCH(H$1,INDIRECT(nfl_game_result_header),0),FALSE)),"error")</f>
        <v>31</v>
      </c>
      <c r="I2325">
        <f ca="1">IFERROR(IF(ISBLANK(VLOOKUP($B2325,INDIRECT(nfl_game_result),MATCH(I$1,INDIRECT(nfl_game_result_header),0),FALSE)),"",VLOOKUP($B2325,INDIRECT(nfl_game_result),MATCH(I$1,INDIRECT(nfl_game_result_header),0),FALSE)),"error")</f>
        <v>13</v>
      </c>
      <c r="J2325" t="str">
        <f ca="1">IFERROR(IF(ISBLANK(VLOOKUP($B2325,INDIRECT(nfl_game_result),MATCH(J$1,INDIRECT(nfl_game_result_header),0),FALSE)),"",VLOOKUP($B2325,INDIRECT(nfl_game_result),MATCH(J$1,INDIRECT(nfl_game_result_header),0),FALSE)),"error")</f>
        <v>PIT</v>
      </c>
      <c r="K2325" t="str">
        <f ca="1">IFERROR(IF(ISBLANK(VLOOKUP($B2325,INDIRECT(nfl_game_result),MATCH(K$1,INDIRECT(nfl_game_result_header),0),FALSE)),"",VLOOKUP($B2325,INDIRECT(nfl_game_result),MATCH(K$1,INDIRECT(nfl_game_result_header),0),FALSE)),"error")</f>
        <v>PIT</v>
      </c>
      <c r="L2325" s="23" t="str">
        <f ca="1">IFERROR(IF(ISBLANK(VLOOKUP($B2325,INDIRECT(nfl_game_result),MATCH(L$1,INDIRECT(nfl_game_result_header),0),FALSE)),"",VLOOKUP($B2325,INDIRECT(nfl_game_result),MATCH(L$1,INDIRECT(nfl_game_result_header),0),FALSE)),"error")</f>
        <v/>
      </c>
      <c r="M2325" t="s">
        <v>14</v>
      </c>
      <c r="N2325">
        <v>-7.5</v>
      </c>
      <c r="O2325" t="s">
        <v>84</v>
      </c>
      <c r="P2325">
        <v>13</v>
      </c>
      <c r="Q2325" t="s">
        <v>84</v>
      </c>
      <c r="V2325" s="23" t="s">
        <v>416</v>
      </c>
      <c r="W2325">
        <f ca="1">VALUE(LEFT(C2325, 4))</f>
        <v>2016</v>
      </c>
      <c r="X2325">
        <f ca="1">VALUE(MID(C2325,6,FIND("_",C2325,6)-6))</f>
        <v>5</v>
      </c>
      <c r="Y2325">
        <f ca="1">IF(NOT(OR(ISBLANK(D2325),ISBLANK(E2325),D2325="",E2325="")),D2325-E2325,"")</f>
        <v>0</v>
      </c>
      <c r="Z2325">
        <f ca="1">IF(OR(NOT(ISNUMBER(D2325)),ISBLANK(D2325),D2325="",ISBLANK(N2325)),"",ABS(D2325-N2325))</f>
        <v>0.5</v>
      </c>
      <c r="AA2325">
        <f ca="1">IF(OR(ISBLANK(J2325),ISBLANK(O2325),J2325="",O2325=""),"",IF(J2325=O2325,1,0))</f>
        <v>0</v>
      </c>
      <c r="AB2325">
        <f ca="1">IF(OR(ISBLANK(K2325),ISBLANK(Q2325),K2325="",Q2325=""),"",IF(K2325=Q2325,1,0))</f>
        <v>0</v>
      </c>
      <c r="AC2325" s="23" t="str">
        <f t="shared" ca="1" si="36"/>
        <v/>
      </c>
    </row>
    <row r="2326" spans="1:29" x14ac:dyDescent="0.25">
      <c r="A2326" s="23">
        <v>2325</v>
      </c>
      <c r="B2326">
        <v>1136</v>
      </c>
      <c r="C2326" t="str">
        <f ca="1">IFERROR(VLOOKUP($B2326,INDIRECT(nfl_game_result),MATCH(C$1,INDIRECT(nfl_game_result_header),0),FALSE),"error")</f>
        <v>2016_05_TEN@MIA</v>
      </c>
      <c r="D2326">
        <f ca="1">IFERROR(IF(ISBLANK(VLOOKUP($B2326,INDIRECT(nfl_game_result),MATCH(D$1,INDIRECT(nfl_game_result_header),0),FALSE)),"",VLOOKUP($B2326,INDIRECT(nfl_game_result),MATCH(D$1,INDIRECT(nfl_game_result_header),0),FALSE)),"error")</f>
        <v>-3.5</v>
      </c>
      <c r="E2326">
        <f ca="1">IFERROR(IF(ISBLANK(VLOOKUP($B2326,INDIRECT(nfl_game_result),MATCH(E$1,INDIRECT(nfl_game_result_header),0),FALSE)),"",VLOOKUP($B2326,INDIRECT(nfl_game_result),MATCH(E$1,INDIRECT(nfl_game_result_header),0),FALSE)),"error")</f>
        <v>-3.5</v>
      </c>
      <c r="F2326" s="23" t="str">
        <f ca="1">IFERROR(IF(ISBLANK(VLOOKUP($B2326,INDIRECT(nfl_game_result),MATCH(F$1,INDIRECT(nfl_game_result_header),0),FALSE)),"",VLOOKUP($B2326,INDIRECT(nfl_game_result),MATCH(F$1,INDIRECT(nfl_game_result_header),0),FALSE)),"error")</f>
        <v/>
      </c>
      <c r="G2326" s="23" t="str">
        <f ca="1">IFERROR(IF(ISBLANK(VLOOKUP($B2326,INDIRECT(nfl_game_result),MATCH(G$1,INDIRECT(nfl_game_result_header),0),FALSE)),"",VLOOKUP($B2326,INDIRECT(nfl_game_result),MATCH(G$1,INDIRECT(nfl_game_result_header),0),FALSE)),"error")</f>
        <v/>
      </c>
      <c r="H2326">
        <f ca="1">IFERROR(IF(ISBLANK(VLOOKUP($B2326,INDIRECT(nfl_game_result),MATCH(H$1,INDIRECT(nfl_game_result_header),0),FALSE)),"",VLOOKUP($B2326,INDIRECT(nfl_game_result),MATCH(H$1,INDIRECT(nfl_game_result_header),0),FALSE)),"error")</f>
        <v>17</v>
      </c>
      <c r="I2326">
        <f ca="1">IFERROR(IF(ISBLANK(VLOOKUP($B2326,INDIRECT(nfl_game_result),MATCH(I$1,INDIRECT(nfl_game_result_header),0),FALSE)),"",VLOOKUP($B2326,INDIRECT(nfl_game_result),MATCH(I$1,INDIRECT(nfl_game_result_header),0),FALSE)),"error")</f>
        <v>30</v>
      </c>
      <c r="J2326" t="str">
        <f ca="1">IFERROR(IF(ISBLANK(VLOOKUP($B2326,INDIRECT(nfl_game_result),MATCH(J$1,INDIRECT(nfl_game_result_header),0),FALSE)),"",VLOOKUP($B2326,INDIRECT(nfl_game_result),MATCH(J$1,INDIRECT(nfl_game_result_header),0),FALSE)),"error")</f>
        <v>TEN</v>
      </c>
      <c r="K2326" t="str">
        <f ca="1">IFERROR(IF(ISBLANK(VLOOKUP($B2326,INDIRECT(nfl_game_result),MATCH(K$1,INDIRECT(nfl_game_result_header),0),FALSE)),"",VLOOKUP($B2326,INDIRECT(nfl_game_result),MATCH(K$1,INDIRECT(nfl_game_result_header),0),FALSE)),"error")</f>
        <v>TEN</v>
      </c>
      <c r="L2326" s="23" t="str">
        <f ca="1">IFERROR(IF(ISBLANK(VLOOKUP($B2326,INDIRECT(nfl_game_result),MATCH(L$1,INDIRECT(nfl_game_result_header),0),FALSE)),"",VLOOKUP($B2326,INDIRECT(nfl_game_result),MATCH(L$1,INDIRECT(nfl_game_result_header),0),FALSE)),"error")</f>
        <v/>
      </c>
      <c r="M2326" t="s">
        <v>14</v>
      </c>
      <c r="N2326">
        <v>-3</v>
      </c>
      <c r="O2326" t="s">
        <v>93</v>
      </c>
      <c r="P2326">
        <v>8</v>
      </c>
      <c r="Q2326" t="s">
        <v>93</v>
      </c>
      <c r="V2326" s="23" t="s">
        <v>416</v>
      </c>
      <c r="W2326">
        <f ca="1">VALUE(LEFT(C2326, 4))</f>
        <v>2016</v>
      </c>
      <c r="X2326">
        <f ca="1">VALUE(MID(C2326,6,FIND("_",C2326,6)-6))</f>
        <v>5</v>
      </c>
      <c r="Y2326">
        <f ca="1">IF(NOT(OR(ISBLANK(D2326),ISBLANK(E2326),D2326="",E2326="")),D2326-E2326,"")</f>
        <v>0</v>
      </c>
      <c r="Z2326">
        <f ca="1">IF(OR(NOT(ISNUMBER(D2326)),ISBLANK(D2326),D2326="",ISBLANK(N2326)),"",ABS(D2326-N2326))</f>
        <v>0.5</v>
      </c>
      <c r="AA2326">
        <f ca="1">IF(OR(ISBLANK(J2326),ISBLANK(O2326),J2326="",O2326=""),"",IF(J2326=O2326,1,0))</f>
        <v>1</v>
      </c>
      <c r="AB2326">
        <f ca="1">IF(OR(ISBLANK(K2326),ISBLANK(Q2326),K2326="",Q2326=""),"",IF(K2326=Q2326,1,0))</f>
        <v>1</v>
      </c>
      <c r="AC2326" s="23" t="str">
        <f t="shared" ca="1" si="36"/>
        <v/>
      </c>
    </row>
    <row r="2327" spans="1:29" x14ac:dyDescent="0.25">
      <c r="A2327" s="23">
        <v>2326</v>
      </c>
      <c r="B2327">
        <v>1137</v>
      </c>
      <c r="C2327" t="str">
        <f ca="1">IFERROR(VLOOKUP($B2327,INDIRECT(nfl_game_result),MATCH(C$1,INDIRECT(nfl_game_result_header),0),FALSE),"error")</f>
        <v>2016_05_PHI@DET</v>
      </c>
      <c r="D2327">
        <f ca="1">IFERROR(IF(ISBLANK(VLOOKUP($B2327,INDIRECT(nfl_game_result),MATCH(D$1,INDIRECT(nfl_game_result_header),0),FALSE)),"",VLOOKUP($B2327,INDIRECT(nfl_game_result),MATCH(D$1,INDIRECT(nfl_game_result_header),0),FALSE)),"error")</f>
        <v>2</v>
      </c>
      <c r="E2327">
        <f ca="1">IFERROR(IF(ISBLANK(VLOOKUP($B2327,INDIRECT(nfl_game_result),MATCH(E$1,INDIRECT(nfl_game_result_header),0),FALSE)),"",VLOOKUP($B2327,INDIRECT(nfl_game_result),MATCH(E$1,INDIRECT(nfl_game_result_header),0),FALSE)),"error")</f>
        <v>3.5</v>
      </c>
      <c r="F2327" s="23" t="str">
        <f ca="1">IFERROR(IF(ISBLANK(VLOOKUP($B2327,INDIRECT(nfl_game_result),MATCH(F$1,INDIRECT(nfl_game_result_header),0),FALSE)),"",VLOOKUP($B2327,INDIRECT(nfl_game_result),MATCH(F$1,INDIRECT(nfl_game_result_header),0),FALSE)),"error")</f>
        <v/>
      </c>
      <c r="G2327" s="23" t="str">
        <f ca="1">IFERROR(IF(ISBLANK(VLOOKUP($B2327,INDIRECT(nfl_game_result),MATCH(G$1,INDIRECT(nfl_game_result_header),0),FALSE)),"",VLOOKUP($B2327,INDIRECT(nfl_game_result),MATCH(G$1,INDIRECT(nfl_game_result_header),0),FALSE)),"error")</f>
        <v/>
      </c>
      <c r="H2327">
        <f ca="1">IFERROR(IF(ISBLANK(VLOOKUP($B2327,INDIRECT(nfl_game_result),MATCH(H$1,INDIRECT(nfl_game_result_header),0),FALSE)),"",VLOOKUP($B2327,INDIRECT(nfl_game_result),MATCH(H$1,INDIRECT(nfl_game_result_header),0),FALSE)),"error")</f>
        <v>24</v>
      </c>
      <c r="I2327">
        <f ca="1">IFERROR(IF(ISBLANK(VLOOKUP($B2327,INDIRECT(nfl_game_result),MATCH(I$1,INDIRECT(nfl_game_result_header),0),FALSE)),"",VLOOKUP($B2327,INDIRECT(nfl_game_result),MATCH(I$1,INDIRECT(nfl_game_result_header),0),FALSE)),"error")</f>
        <v>23</v>
      </c>
      <c r="J2327" t="str">
        <f ca="1">IFERROR(IF(ISBLANK(VLOOKUP($B2327,INDIRECT(nfl_game_result),MATCH(J$1,INDIRECT(nfl_game_result_header),0),FALSE)),"",VLOOKUP($B2327,INDIRECT(nfl_game_result),MATCH(J$1,INDIRECT(nfl_game_result_header),0),FALSE)),"error")</f>
        <v>DET</v>
      </c>
      <c r="K2327" t="str">
        <f ca="1">IFERROR(IF(ISBLANK(VLOOKUP($B2327,INDIRECT(nfl_game_result),MATCH(K$1,INDIRECT(nfl_game_result_header),0),FALSE)),"",VLOOKUP($B2327,INDIRECT(nfl_game_result),MATCH(K$1,INDIRECT(nfl_game_result_header),0),FALSE)),"error")</f>
        <v>DET</v>
      </c>
      <c r="L2327" s="23" t="str">
        <f ca="1">IFERROR(IF(ISBLANK(VLOOKUP($B2327,INDIRECT(nfl_game_result),MATCH(L$1,INDIRECT(nfl_game_result_header),0),FALSE)),"",VLOOKUP($B2327,INDIRECT(nfl_game_result),MATCH(L$1,INDIRECT(nfl_game_result_header),0),FALSE)),"error")</f>
        <v/>
      </c>
      <c r="M2327" t="s">
        <v>14</v>
      </c>
      <c r="N2327">
        <v>3</v>
      </c>
      <c r="O2327" t="s">
        <v>73</v>
      </c>
      <c r="P2327">
        <v>12</v>
      </c>
      <c r="Q2327" t="s">
        <v>73</v>
      </c>
      <c r="V2327" s="23" t="s">
        <v>416</v>
      </c>
      <c r="W2327">
        <f ca="1">VALUE(LEFT(C2327, 4))</f>
        <v>2016</v>
      </c>
      <c r="X2327">
        <f ca="1">VALUE(MID(C2327,6,FIND("_",C2327,6)-6))</f>
        <v>5</v>
      </c>
      <c r="Y2327">
        <f ca="1">IF(NOT(OR(ISBLANK(D2327),ISBLANK(E2327),D2327="",E2327="")),D2327-E2327,"")</f>
        <v>-1.5</v>
      </c>
      <c r="Z2327">
        <f ca="1">IF(OR(NOT(ISNUMBER(D2327)),ISBLANK(D2327),D2327="",ISBLANK(N2327)),"",ABS(D2327-N2327))</f>
        <v>1</v>
      </c>
      <c r="AA2327">
        <f ca="1">IF(OR(ISBLANK(J2327),ISBLANK(O2327),J2327="",O2327=""),"",IF(J2327=O2327,1,0))</f>
        <v>1</v>
      </c>
      <c r="AB2327">
        <f ca="1">IF(OR(ISBLANK(K2327),ISBLANK(Q2327),K2327="",Q2327=""),"",IF(K2327=Q2327,1,0))</f>
        <v>1</v>
      </c>
      <c r="AC2327" s="23" t="str">
        <f t="shared" ca="1" si="36"/>
        <v/>
      </c>
    </row>
    <row r="2328" spans="1:29" x14ac:dyDescent="0.25">
      <c r="A2328" s="23">
        <v>2327</v>
      </c>
      <c r="B2328">
        <v>1138</v>
      </c>
      <c r="C2328" t="str">
        <f ca="1">IFERROR(VLOOKUP($B2328,INDIRECT(nfl_game_result),MATCH(C$1,INDIRECT(nfl_game_result_header),0),FALSE),"error")</f>
        <v>2016_05_NWE@CLE</v>
      </c>
      <c r="D2328">
        <f ca="1">IFERROR(IF(ISBLANK(VLOOKUP($B2328,INDIRECT(nfl_game_result),MATCH(D$1,INDIRECT(nfl_game_result_header),0),FALSE)),"",VLOOKUP($B2328,INDIRECT(nfl_game_result),MATCH(D$1,INDIRECT(nfl_game_result_header),0),FALSE)),"error")</f>
        <v>10</v>
      </c>
      <c r="E2328">
        <f ca="1">IFERROR(IF(ISBLANK(VLOOKUP($B2328,INDIRECT(nfl_game_result),MATCH(E$1,INDIRECT(nfl_game_result_header),0),FALSE)),"",VLOOKUP($B2328,INDIRECT(nfl_game_result),MATCH(E$1,INDIRECT(nfl_game_result_header),0),FALSE)),"error")</f>
        <v>10.5</v>
      </c>
      <c r="F2328" s="23" t="str">
        <f ca="1">IFERROR(IF(ISBLANK(VLOOKUP($B2328,INDIRECT(nfl_game_result),MATCH(F$1,INDIRECT(nfl_game_result_header),0),FALSE)),"",VLOOKUP($B2328,INDIRECT(nfl_game_result),MATCH(F$1,INDIRECT(nfl_game_result_header),0),FALSE)),"error")</f>
        <v/>
      </c>
      <c r="G2328" s="23" t="str">
        <f ca="1">IFERROR(IF(ISBLANK(VLOOKUP($B2328,INDIRECT(nfl_game_result),MATCH(G$1,INDIRECT(nfl_game_result_header),0),FALSE)),"",VLOOKUP($B2328,INDIRECT(nfl_game_result),MATCH(G$1,INDIRECT(nfl_game_result_header),0),FALSE)),"error")</f>
        <v/>
      </c>
      <c r="H2328">
        <f ca="1">IFERROR(IF(ISBLANK(VLOOKUP($B2328,INDIRECT(nfl_game_result),MATCH(H$1,INDIRECT(nfl_game_result_header),0),FALSE)),"",VLOOKUP($B2328,INDIRECT(nfl_game_result),MATCH(H$1,INDIRECT(nfl_game_result_header),0),FALSE)),"error")</f>
        <v>13</v>
      </c>
      <c r="I2328">
        <f ca="1">IFERROR(IF(ISBLANK(VLOOKUP($B2328,INDIRECT(nfl_game_result),MATCH(I$1,INDIRECT(nfl_game_result_header),0),FALSE)),"",VLOOKUP($B2328,INDIRECT(nfl_game_result),MATCH(I$1,INDIRECT(nfl_game_result_header),0),FALSE)),"error")</f>
        <v>33</v>
      </c>
      <c r="J2328" t="str">
        <f ca="1">IFERROR(IF(ISBLANK(VLOOKUP($B2328,INDIRECT(nfl_game_result),MATCH(J$1,INDIRECT(nfl_game_result_header),0),FALSE)),"",VLOOKUP($B2328,INDIRECT(nfl_game_result),MATCH(J$1,INDIRECT(nfl_game_result_header),0),FALSE)),"error")</f>
        <v>NWE</v>
      </c>
      <c r="K2328" t="str">
        <f ca="1">IFERROR(IF(ISBLANK(VLOOKUP($B2328,INDIRECT(nfl_game_result),MATCH(K$1,INDIRECT(nfl_game_result_header),0),FALSE)),"",VLOOKUP($B2328,INDIRECT(nfl_game_result),MATCH(K$1,INDIRECT(nfl_game_result_header),0),FALSE)),"error")</f>
        <v>NWE</v>
      </c>
      <c r="L2328" s="23" t="str">
        <f ca="1">IFERROR(IF(ISBLANK(VLOOKUP($B2328,INDIRECT(nfl_game_result),MATCH(L$1,INDIRECT(nfl_game_result_header),0),FALSE)),"",VLOOKUP($B2328,INDIRECT(nfl_game_result),MATCH(L$1,INDIRECT(nfl_game_result_header),0),FALSE)),"error")</f>
        <v/>
      </c>
      <c r="M2328" t="s">
        <v>14</v>
      </c>
      <c r="N2328">
        <v>8</v>
      </c>
      <c r="O2328" t="s">
        <v>332</v>
      </c>
      <c r="P2328">
        <v>4</v>
      </c>
      <c r="Q2328" t="s">
        <v>332</v>
      </c>
      <c r="V2328" s="23" t="s">
        <v>416</v>
      </c>
      <c r="W2328">
        <f ca="1">VALUE(LEFT(C2328, 4))</f>
        <v>2016</v>
      </c>
      <c r="X2328">
        <f ca="1">VALUE(MID(C2328,6,FIND("_",C2328,6)-6))</f>
        <v>5</v>
      </c>
      <c r="Y2328">
        <f ca="1">IF(NOT(OR(ISBLANK(D2328),ISBLANK(E2328),D2328="",E2328="")),D2328-E2328,"")</f>
        <v>-0.5</v>
      </c>
      <c r="Z2328">
        <f ca="1">IF(OR(NOT(ISNUMBER(D2328)),ISBLANK(D2328),D2328="",ISBLANK(N2328)),"",ABS(D2328-N2328))</f>
        <v>2</v>
      </c>
      <c r="AA2328">
        <f ca="1">IF(OR(ISBLANK(J2328),ISBLANK(O2328),J2328="",O2328=""),"",IF(J2328=O2328,1,0))</f>
        <v>1</v>
      </c>
      <c r="AB2328">
        <f ca="1">IF(OR(ISBLANK(K2328),ISBLANK(Q2328),K2328="",Q2328=""),"",IF(K2328=Q2328,1,0))</f>
        <v>1</v>
      </c>
      <c r="AC2328" s="23" t="str">
        <f t="shared" ca="1" si="36"/>
        <v/>
      </c>
    </row>
    <row r="2329" spans="1:29" x14ac:dyDescent="0.25">
      <c r="A2329" s="23">
        <v>2328</v>
      </c>
      <c r="B2329">
        <v>1139</v>
      </c>
      <c r="C2329" t="str">
        <f ca="1">IFERROR(VLOOKUP($B2329,INDIRECT(nfl_game_result),MATCH(C$1,INDIRECT(nfl_game_result_header),0),FALSE),"error")</f>
        <v>2016_05_WAS@BAL</v>
      </c>
      <c r="D2329">
        <f ca="1">IFERROR(IF(ISBLANK(VLOOKUP($B2329,INDIRECT(nfl_game_result),MATCH(D$1,INDIRECT(nfl_game_result_header),0),FALSE)),"",VLOOKUP($B2329,INDIRECT(nfl_game_result),MATCH(D$1,INDIRECT(nfl_game_result_header),0),FALSE)),"error")</f>
        <v>-3.5</v>
      </c>
      <c r="E2329">
        <f ca="1">IFERROR(IF(ISBLANK(VLOOKUP($B2329,INDIRECT(nfl_game_result),MATCH(E$1,INDIRECT(nfl_game_result_header),0),FALSE)),"",VLOOKUP($B2329,INDIRECT(nfl_game_result),MATCH(E$1,INDIRECT(nfl_game_result_header),0),FALSE)),"error")</f>
        <v>-4</v>
      </c>
      <c r="F2329" s="23" t="str">
        <f ca="1">IFERROR(IF(ISBLANK(VLOOKUP($B2329,INDIRECT(nfl_game_result),MATCH(F$1,INDIRECT(nfl_game_result_header),0),FALSE)),"",VLOOKUP($B2329,INDIRECT(nfl_game_result),MATCH(F$1,INDIRECT(nfl_game_result_header),0),FALSE)),"error")</f>
        <v/>
      </c>
      <c r="G2329" s="23" t="str">
        <f ca="1">IFERROR(IF(ISBLANK(VLOOKUP($B2329,INDIRECT(nfl_game_result),MATCH(G$1,INDIRECT(nfl_game_result_header),0),FALSE)),"",VLOOKUP($B2329,INDIRECT(nfl_game_result),MATCH(G$1,INDIRECT(nfl_game_result_header),0),FALSE)),"error")</f>
        <v/>
      </c>
      <c r="H2329">
        <f ca="1">IFERROR(IF(ISBLANK(VLOOKUP($B2329,INDIRECT(nfl_game_result),MATCH(H$1,INDIRECT(nfl_game_result_header),0),FALSE)),"",VLOOKUP($B2329,INDIRECT(nfl_game_result),MATCH(H$1,INDIRECT(nfl_game_result_header),0),FALSE)),"error")</f>
        <v>10</v>
      </c>
      <c r="I2329">
        <f ca="1">IFERROR(IF(ISBLANK(VLOOKUP($B2329,INDIRECT(nfl_game_result),MATCH(I$1,INDIRECT(nfl_game_result_header),0),FALSE)),"",VLOOKUP($B2329,INDIRECT(nfl_game_result),MATCH(I$1,INDIRECT(nfl_game_result_header),0),FALSE)),"error")</f>
        <v>16</v>
      </c>
      <c r="J2329" t="str">
        <f ca="1">IFERROR(IF(ISBLANK(VLOOKUP($B2329,INDIRECT(nfl_game_result),MATCH(J$1,INDIRECT(nfl_game_result_header),0),FALSE)),"",VLOOKUP($B2329,INDIRECT(nfl_game_result),MATCH(J$1,INDIRECT(nfl_game_result_header),0),FALSE)),"error")</f>
        <v>WAS</v>
      </c>
      <c r="K2329" t="str">
        <f ca="1">IFERROR(IF(ISBLANK(VLOOKUP($B2329,INDIRECT(nfl_game_result),MATCH(K$1,INDIRECT(nfl_game_result_header),0),FALSE)),"",VLOOKUP($B2329,INDIRECT(nfl_game_result),MATCH(K$1,INDIRECT(nfl_game_result_header),0),FALSE)),"error")</f>
        <v>WAS</v>
      </c>
      <c r="L2329" s="23" t="str">
        <f ca="1">IFERROR(IF(ISBLANK(VLOOKUP($B2329,INDIRECT(nfl_game_result),MATCH(L$1,INDIRECT(nfl_game_result_header),0),FALSE)),"",VLOOKUP($B2329,INDIRECT(nfl_game_result),MATCH(L$1,INDIRECT(nfl_game_result_header),0),FALSE)),"error")</f>
        <v/>
      </c>
      <c r="M2329" t="s">
        <v>14</v>
      </c>
      <c r="N2329">
        <v>-4</v>
      </c>
      <c r="O2329" t="s">
        <v>65</v>
      </c>
      <c r="P2329">
        <v>2</v>
      </c>
      <c r="Q2329" t="s">
        <v>65</v>
      </c>
      <c r="V2329" s="23" t="s">
        <v>416</v>
      </c>
      <c r="W2329">
        <f ca="1">VALUE(LEFT(C2329, 4))</f>
        <v>2016</v>
      </c>
      <c r="X2329">
        <f ca="1">VALUE(MID(C2329,6,FIND("_",C2329,6)-6))</f>
        <v>5</v>
      </c>
      <c r="Y2329">
        <f ca="1">IF(NOT(OR(ISBLANK(D2329),ISBLANK(E2329),D2329="",E2329="")),D2329-E2329,"")</f>
        <v>0.5</v>
      </c>
      <c r="Z2329">
        <f ca="1">IF(OR(NOT(ISNUMBER(D2329)),ISBLANK(D2329),D2329="",ISBLANK(N2329)),"",ABS(D2329-N2329))</f>
        <v>0.5</v>
      </c>
      <c r="AA2329">
        <f ca="1">IF(OR(ISBLANK(J2329),ISBLANK(O2329),J2329="",O2329=""),"",IF(J2329=O2329,1,0))</f>
        <v>0</v>
      </c>
      <c r="AB2329">
        <f ca="1">IF(OR(ISBLANK(K2329),ISBLANK(Q2329),K2329="",Q2329=""),"",IF(K2329=Q2329,1,0))</f>
        <v>0</v>
      </c>
      <c r="AC2329" s="23" t="str">
        <f t="shared" ca="1" si="36"/>
        <v/>
      </c>
    </row>
    <row r="2330" spans="1:29" x14ac:dyDescent="0.25">
      <c r="A2330" s="23">
        <v>2329</v>
      </c>
      <c r="B2330">
        <v>1140</v>
      </c>
      <c r="C2330" t="str">
        <f ca="1">IFERROR(VLOOKUP($B2330,INDIRECT(nfl_game_result),MATCH(C$1,INDIRECT(nfl_game_result_header),0),FALSE),"error")</f>
        <v>2016_05_ATL@DEN</v>
      </c>
      <c r="D2330">
        <f ca="1">IFERROR(IF(ISBLANK(VLOOKUP($B2330,INDIRECT(nfl_game_result),MATCH(D$1,INDIRECT(nfl_game_result_header),0),FALSE)),"",VLOOKUP($B2330,INDIRECT(nfl_game_result),MATCH(D$1,INDIRECT(nfl_game_result_header),0),FALSE)),"error")</f>
        <v>-5.5</v>
      </c>
      <c r="E2330">
        <f ca="1">IFERROR(IF(ISBLANK(VLOOKUP($B2330,INDIRECT(nfl_game_result),MATCH(E$1,INDIRECT(nfl_game_result_header),0),FALSE)),"",VLOOKUP($B2330,INDIRECT(nfl_game_result),MATCH(E$1,INDIRECT(nfl_game_result_header),0),FALSE)),"error")</f>
        <v>-5</v>
      </c>
      <c r="F2330" s="23" t="str">
        <f ca="1">IFERROR(IF(ISBLANK(VLOOKUP($B2330,INDIRECT(nfl_game_result),MATCH(F$1,INDIRECT(nfl_game_result_header),0),FALSE)),"",VLOOKUP($B2330,INDIRECT(nfl_game_result),MATCH(F$1,INDIRECT(nfl_game_result_header),0),FALSE)),"error")</f>
        <v/>
      </c>
      <c r="G2330" s="23" t="str">
        <f ca="1">IFERROR(IF(ISBLANK(VLOOKUP($B2330,INDIRECT(nfl_game_result),MATCH(G$1,INDIRECT(nfl_game_result_header),0),FALSE)),"",VLOOKUP($B2330,INDIRECT(nfl_game_result),MATCH(G$1,INDIRECT(nfl_game_result_header),0),FALSE)),"error")</f>
        <v/>
      </c>
      <c r="H2330">
        <f ca="1">IFERROR(IF(ISBLANK(VLOOKUP($B2330,INDIRECT(nfl_game_result),MATCH(H$1,INDIRECT(nfl_game_result_header),0),FALSE)),"",VLOOKUP($B2330,INDIRECT(nfl_game_result),MATCH(H$1,INDIRECT(nfl_game_result_header),0),FALSE)),"error")</f>
        <v>16</v>
      </c>
      <c r="I2330">
        <f ca="1">IFERROR(IF(ISBLANK(VLOOKUP($B2330,INDIRECT(nfl_game_result),MATCH(I$1,INDIRECT(nfl_game_result_header),0),FALSE)),"",VLOOKUP($B2330,INDIRECT(nfl_game_result),MATCH(I$1,INDIRECT(nfl_game_result_header),0),FALSE)),"error")</f>
        <v>23</v>
      </c>
      <c r="J2330" t="str">
        <f ca="1">IFERROR(IF(ISBLANK(VLOOKUP($B2330,INDIRECT(nfl_game_result),MATCH(J$1,INDIRECT(nfl_game_result_header),0),FALSE)),"",VLOOKUP($B2330,INDIRECT(nfl_game_result),MATCH(J$1,INDIRECT(nfl_game_result_header),0),FALSE)),"error")</f>
        <v>ATL</v>
      </c>
      <c r="K2330" t="str">
        <f ca="1">IFERROR(IF(ISBLANK(VLOOKUP($B2330,INDIRECT(nfl_game_result),MATCH(K$1,INDIRECT(nfl_game_result_header),0),FALSE)),"",VLOOKUP($B2330,INDIRECT(nfl_game_result),MATCH(K$1,INDIRECT(nfl_game_result_header),0),FALSE)),"error")</f>
        <v>ATL</v>
      </c>
      <c r="L2330" s="23" t="str">
        <f ca="1">IFERROR(IF(ISBLANK(VLOOKUP($B2330,INDIRECT(nfl_game_result),MATCH(L$1,INDIRECT(nfl_game_result_header),0),FALSE)),"",VLOOKUP($B2330,INDIRECT(nfl_game_result),MATCH(L$1,INDIRECT(nfl_game_result_header),0),FALSE)),"error")</f>
        <v/>
      </c>
      <c r="M2330" t="s">
        <v>14</v>
      </c>
      <c r="N2330">
        <v>-3.5</v>
      </c>
      <c r="O2330" t="s">
        <v>72</v>
      </c>
      <c r="P2330">
        <v>6</v>
      </c>
      <c r="Q2330" t="s">
        <v>72</v>
      </c>
      <c r="V2330" s="23" t="s">
        <v>416</v>
      </c>
      <c r="W2330">
        <f ca="1">VALUE(LEFT(C2330, 4))</f>
        <v>2016</v>
      </c>
      <c r="X2330">
        <f ca="1">VALUE(MID(C2330,6,FIND("_",C2330,6)-6))</f>
        <v>5</v>
      </c>
      <c r="Y2330">
        <f ca="1">IF(NOT(OR(ISBLANK(D2330),ISBLANK(E2330),D2330="",E2330="")),D2330-E2330,"")</f>
        <v>-0.5</v>
      </c>
      <c r="Z2330">
        <f ca="1">IF(OR(NOT(ISNUMBER(D2330)),ISBLANK(D2330),D2330="",ISBLANK(N2330)),"",ABS(D2330-N2330))</f>
        <v>2</v>
      </c>
      <c r="AA2330">
        <f ca="1">IF(OR(ISBLANK(J2330),ISBLANK(O2330),J2330="",O2330=""),"",IF(J2330=O2330,1,0))</f>
        <v>0</v>
      </c>
      <c r="AB2330">
        <f ca="1">IF(OR(ISBLANK(K2330),ISBLANK(Q2330),K2330="",Q2330=""),"",IF(K2330=Q2330,1,0))</f>
        <v>0</v>
      </c>
      <c r="AC2330" s="23" t="str">
        <f t="shared" ca="1" si="36"/>
        <v/>
      </c>
    </row>
    <row r="2331" spans="1:29" x14ac:dyDescent="0.25">
      <c r="A2331" s="23">
        <v>2330</v>
      </c>
      <c r="B2331">
        <v>1141</v>
      </c>
      <c r="C2331" t="str">
        <f ca="1">IFERROR(VLOOKUP($B2331,INDIRECT(nfl_game_result),MATCH(C$1,INDIRECT(nfl_game_result_header),0),FALSE),"error")</f>
        <v>2016_05_CIN@DAL</v>
      </c>
      <c r="D2331">
        <f ca="1">IFERROR(IF(ISBLANK(VLOOKUP($B2331,INDIRECT(nfl_game_result),MATCH(D$1,INDIRECT(nfl_game_result_header),0),FALSE)),"",VLOOKUP($B2331,INDIRECT(nfl_game_result),MATCH(D$1,INDIRECT(nfl_game_result_header),0),FALSE)),"error")</f>
        <v>-1</v>
      </c>
      <c r="E2331">
        <f ca="1">IFERROR(IF(ISBLANK(VLOOKUP($B2331,INDIRECT(nfl_game_result),MATCH(E$1,INDIRECT(nfl_game_result_header),0),FALSE)),"",VLOOKUP($B2331,INDIRECT(nfl_game_result),MATCH(E$1,INDIRECT(nfl_game_result_header),0),FALSE)),"error")</f>
        <v>1</v>
      </c>
      <c r="F2331" s="23" t="str">
        <f ca="1">IFERROR(IF(ISBLANK(VLOOKUP($B2331,INDIRECT(nfl_game_result),MATCH(F$1,INDIRECT(nfl_game_result_header),0),FALSE)),"",VLOOKUP($B2331,INDIRECT(nfl_game_result),MATCH(F$1,INDIRECT(nfl_game_result_header),0),FALSE)),"error")</f>
        <v/>
      </c>
      <c r="G2331" s="23" t="str">
        <f ca="1">IFERROR(IF(ISBLANK(VLOOKUP($B2331,INDIRECT(nfl_game_result),MATCH(G$1,INDIRECT(nfl_game_result_header),0),FALSE)),"",VLOOKUP($B2331,INDIRECT(nfl_game_result),MATCH(G$1,INDIRECT(nfl_game_result_header),0),FALSE)),"error")</f>
        <v/>
      </c>
      <c r="H2331">
        <f ca="1">IFERROR(IF(ISBLANK(VLOOKUP($B2331,INDIRECT(nfl_game_result),MATCH(H$1,INDIRECT(nfl_game_result_header),0),FALSE)),"",VLOOKUP($B2331,INDIRECT(nfl_game_result),MATCH(H$1,INDIRECT(nfl_game_result_header),0),FALSE)),"error")</f>
        <v>28</v>
      </c>
      <c r="I2331">
        <f ca="1">IFERROR(IF(ISBLANK(VLOOKUP($B2331,INDIRECT(nfl_game_result),MATCH(I$1,INDIRECT(nfl_game_result_header),0),FALSE)),"",VLOOKUP($B2331,INDIRECT(nfl_game_result),MATCH(I$1,INDIRECT(nfl_game_result_header),0),FALSE)),"error")</f>
        <v>14</v>
      </c>
      <c r="J2331" t="str">
        <f ca="1">IFERROR(IF(ISBLANK(VLOOKUP($B2331,INDIRECT(nfl_game_result),MATCH(J$1,INDIRECT(nfl_game_result_header),0),FALSE)),"",VLOOKUP($B2331,INDIRECT(nfl_game_result),MATCH(J$1,INDIRECT(nfl_game_result_header),0),FALSE)),"error")</f>
        <v>DAL</v>
      </c>
      <c r="K2331" t="str">
        <f ca="1">IFERROR(IF(ISBLANK(VLOOKUP($B2331,INDIRECT(nfl_game_result),MATCH(K$1,INDIRECT(nfl_game_result_header),0),FALSE)),"",VLOOKUP($B2331,INDIRECT(nfl_game_result),MATCH(K$1,INDIRECT(nfl_game_result_header),0),FALSE)),"error")</f>
        <v>DAL</v>
      </c>
      <c r="L2331" s="23" t="str">
        <f ca="1">IFERROR(IF(ISBLANK(VLOOKUP($B2331,INDIRECT(nfl_game_result),MATCH(L$1,INDIRECT(nfl_game_result_header),0),FALSE)),"",VLOOKUP($B2331,INDIRECT(nfl_game_result),MATCH(L$1,INDIRECT(nfl_game_result_header),0),FALSE)),"error")</f>
        <v/>
      </c>
      <c r="M2331" t="s">
        <v>14</v>
      </c>
      <c r="N2331">
        <v>-3</v>
      </c>
      <c r="O2331" t="s">
        <v>71</v>
      </c>
      <c r="P2331">
        <v>11</v>
      </c>
      <c r="Q2331" t="s">
        <v>71</v>
      </c>
      <c r="V2331" s="23" t="s">
        <v>416</v>
      </c>
      <c r="W2331">
        <f ca="1">VALUE(LEFT(C2331, 4))</f>
        <v>2016</v>
      </c>
      <c r="X2331">
        <f ca="1">VALUE(MID(C2331,6,FIND("_",C2331,6)-6))</f>
        <v>5</v>
      </c>
      <c r="Y2331">
        <f ca="1">IF(NOT(OR(ISBLANK(D2331),ISBLANK(E2331),D2331="",E2331="")),D2331-E2331,"")</f>
        <v>-2</v>
      </c>
      <c r="Z2331">
        <f ca="1">IF(OR(NOT(ISNUMBER(D2331)),ISBLANK(D2331),D2331="",ISBLANK(N2331)),"",ABS(D2331-N2331))</f>
        <v>2</v>
      </c>
      <c r="AA2331">
        <f ca="1">IF(OR(ISBLANK(J2331),ISBLANK(O2331),J2331="",O2331=""),"",IF(J2331=O2331,1,0))</f>
        <v>1</v>
      </c>
      <c r="AB2331">
        <f ca="1">IF(OR(ISBLANK(K2331),ISBLANK(Q2331),K2331="",Q2331=""),"",IF(K2331=Q2331,1,0))</f>
        <v>1</v>
      </c>
      <c r="AC2331" s="23" t="str">
        <f t="shared" ca="1" si="36"/>
        <v/>
      </c>
    </row>
    <row r="2332" spans="1:29" x14ac:dyDescent="0.25">
      <c r="A2332" s="23">
        <v>2331</v>
      </c>
      <c r="B2332">
        <v>1142</v>
      </c>
      <c r="C2332" t="str">
        <f ca="1">IFERROR(VLOOKUP($B2332,INDIRECT(nfl_game_result),MATCH(C$1,INDIRECT(nfl_game_result_header),0),FALSE),"error")</f>
        <v>2016_05_SD@OAK</v>
      </c>
      <c r="D2332">
        <f ca="1">IFERROR(IF(ISBLANK(VLOOKUP($B2332,INDIRECT(nfl_game_result),MATCH(D$1,INDIRECT(nfl_game_result_header),0),FALSE)),"",VLOOKUP($B2332,INDIRECT(nfl_game_result),MATCH(D$1,INDIRECT(nfl_game_result_header),0),FALSE)),"error")</f>
        <v>-4.5</v>
      </c>
      <c r="E2332">
        <f ca="1">IFERROR(IF(ISBLANK(VLOOKUP($B2332,INDIRECT(nfl_game_result),MATCH(E$1,INDIRECT(nfl_game_result_header),0),FALSE)),"",VLOOKUP($B2332,INDIRECT(nfl_game_result),MATCH(E$1,INDIRECT(nfl_game_result_header),0),FALSE)),"error")</f>
        <v>-3.5</v>
      </c>
      <c r="F2332" s="23" t="str">
        <f ca="1">IFERROR(IF(ISBLANK(VLOOKUP($B2332,INDIRECT(nfl_game_result),MATCH(F$1,INDIRECT(nfl_game_result_header),0),FALSE)),"",VLOOKUP($B2332,INDIRECT(nfl_game_result),MATCH(F$1,INDIRECT(nfl_game_result_header),0),FALSE)),"error")</f>
        <v/>
      </c>
      <c r="G2332" s="23" t="str">
        <f ca="1">IFERROR(IF(ISBLANK(VLOOKUP($B2332,INDIRECT(nfl_game_result),MATCH(G$1,INDIRECT(nfl_game_result_header),0),FALSE)),"",VLOOKUP($B2332,INDIRECT(nfl_game_result),MATCH(G$1,INDIRECT(nfl_game_result_header),0),FALSE)),"error")</f>
        <v/>
      </c>
      <c r="H2332">
        <f ca="1">IFERROR(IF(ISBLANK(VLOOKUP($B2332,INDIRECT(nfl_game_result),MATCH(H$1,INDIRECT(nfl_game_result_header),0),FALSE)),"",VLOOKUP($B2332,INDIRECT(nfl_game_result),MATCH(H$1,INDIRECT(nfl_game_result_header),0),FALSE)),"error")</f>
        <v>34</v>
      </c>
      <c r="I2332">
        <f ca="1">IFERROR(IF(ISBLANK(VLOOKUP($B2332,INDIRECT(nfl_game_result),MATCH(I$1,INDIRECT(nfl_game_result_header),0),FALSE)),"",VLOOKUP($B2332,INDIRECT(nfl_game_result),MATCH(I$1,INDIRECT(nfl_game_result_header),0),FALSE)),"error")</f>
        <v>31</v>
      </c>
      <c r="J2332" t="str">
        <f ca="1">IFERROR(IF(ISBLANK(VLOOKUP($B2332,INDIRECT(nfl_game_result),MATCH(J$1,INDIRECT(nfl_game_result_header),0),FALSE)),"",VLOOKUP($B2332,INDIRECT(nfl_game_result),MATCH(J$1,INDIRECT(nfl_game_result_header),0),FALSE)),"error")</f>
        <v>SD</v>
      </c>
      <c r="K2332" t="str">
        <f ca="1">IFERROR(IF(ISBLANK(VLOOKUP($B2332,INDIRECT(nfl_game_result),MATCH(K$1,INDIRECT(nfl_game_result_header),0),FALSE)),"",VLOOKUP($B2332,INDIRECT(nfl_game_result),MATCH(K$1,INDIRECT(nfl_game_result_header),0),FALSE)),"error")</f>
        <v>OAK</v>
      </c>
      <c r="L2332" s="23" t="str">
        <f ca="1">IFERROR(IF(ISBLANK(VLOOKUP($B2332,INDIRECT(nfl_game_result),MATCH(L$1,INDIRECT(nfl_game_result_header),0),FALSE)),"",VLOOKUP($B2332,INDIRECT(nfl_game_result),MATCH(L$1,INDIRECT(nfl_game_result_header),0),FALSE)),"error")</f>
        <v/>
      </c>
      <c r="M2332" t="s">
        <v>14</v>
      </c>
      <c r="N2332">
        <v>-5.5</v>
      </c>
      <c r="O2332" t="s">
        <v>85</v>
      </c>
      <c r="P2332">
        <v>7</v>
      </c>
      <c r="Q2332" t="s">
        <v>85</v>
      </c>
      <c r="V2332" s="23" t="s">
        <v>416</v>
      </c>
      <c r="W2332">
        <f ca="1">VALUE(LEFT(C2332, 4))</f>
        <v>2016</v>
      </c>
      <c r="X2332">
        <f ca="1">VALUE(MID(C2332,6,FIND("_",C2332,6)-6))</f>
        <v>5</v>
      </c>
      <c r="Y2332">
        <f ca="1">IF(NOT(OR(ISBLANK(D2332),ISBLANK(E2332),D2332="",E2332="")),D2332-E2332,"")</f>
        <v>-1</v>
      </c>
      <c r="Z2332">
        <f ca="1">IF(OR(NOT(ISNUMBER(D2332)),ISBLANK(D2332),D2332="",ISBLANK(N2332)),"",ABS(D2332-N2332))</f>
        <v>1</v>
      </c>
      <c r="AA2332">
        <f ca="1">IF(OR(ISBLANK(J2332),ISBLANK(O2332),J2332="",O2332=""),"",IF(J2332=O2332,1,0))</f>
        <v>0</v>
      </c>
      <c r="AB2332">
        <f ca="1">IF(OR(ISBLANK(K2332),ISBLANK(Q2332),K2332="",Q2332=""),"",IF(K2332=Q2332,1,0))</f>
        <v>1</v>
      </c>
      <c r="AC2332" s="23" t="str">
        <f t="shared" ca="1" si="36"/>
        <v/>
      </c>
    </row>
    <row r="2333" spans="1:29" x14ac:dyDescent="0.25">
      <c r="A2333" s="23">
        <v>2332</v>
      </c>
      <c r="B2333">
        <v>1143</v>
      </c>
      <c r="C2333" t="str">
        <f ca="1">IFERROR(VLOOKUP($B2333,INDIRECT(nfl_game_result),MATCH(C$1,INDIRECT(nfl_game_result_header),0),FALSE),"error")</f>
        <v>2016_05_BUF@LAR</v>
      </c>
      <c r="D2333">
        <f ca="1">IFERROR(IF(ISBLANK(VLOOKUP($B2333,INDIRECT(nfl_game_result),MATCH(D$1,INDIRECT(nfl_game_result_header),0),FALSE)),"",VLOOKUP($B2333,INDIRECT(nfl_game_result),MATCH(D$1,INDIRECT(nfl_game_result_header),0),FALSE)),"error")</f>
        <v>-3</v>
      </c>
      <c r="E2333">
        <f ca="1">IFERROR(IF(ISBLANK(VLOOKUP($B2333,INDIRECT(nfl_game_result),MATCH(E$1,INDIRECT(nfl_game_result_header),0),FALSE)),"",VLOOKUP($B2333,INDIRECT(nfl_game_result),MATCH(E$1,INDIRECT(nfl_game_result_header),0),FALSE)),"error")</f>
        <v>-2.5</v>
      </c>
      <c r="F2333" s="23" t="str">
        <f ca="1">IFERROR(IF(ISBLANK(VLOOKUP($B2333,INDIRECT(nfl_game_result),MATCH(F$1,INDIRECT(nfl_game_result_header),0),FALSE)),"",VLOOKUP($B2333,INDIRECT(nfl_game_result),MATCH(F$1,INDIRECT(nfl_game_result_header),0),FALSE)),"error")</f>
        <v/>
      </c>
      <c r="G2333" s="23" t="str">
        <f ca="1">IFERROR(IF(ISBLANK(VLOOKUP($B2333,INDIRECT(nfl_game_result),MATCH(G$1,INDIRECT(nfl_game_result_header),0),FALSE)),"",VLOOKUP($B2333,INDIRECT(nfl_game_result),MATCH(G$1,INDIRECT(nfl_game_result_header),0),FALSE)),"error")</f>
        <v/>
      </c>
      <c r="H2333">
        <f ca="1">IFERROR(IF(ISBLANK(VLOOKUP($B2333,INDIRECT(nfl_game_result),MATCH(H$1,INDIRECT(nfl_game_result_header),0),FALSE)),"",VLOOKUP($B2333,INDIRECT(nfl_game_result),MATCH(H$1,INDIRECT(nfl_game_result_header),0),FALSE)),"error")</f>
        <v>19</v>
      </c>
      <c r="I2333">
        <f ca="1">IFERROR(IF(ISBLANK(VLOOKUP($B2333,INDIRECT(nfl_game_result),MATCH(I$1,INDIRECT(nfl_game_result_header),0),FALSE)),"",VLOOKUP($B2333,INDIRECT(nfl_game_result),MATCH(I$1,INDIRECT(nfl_game_result_header),0),FALSE)),"error")</f>
        <v>30</v>
      </c>
      <c r="J2333" t="str">
        <f ca="1">IFERROR(IF(ISBLANK(VLOOKUP($B2333,INDIRECT(nfl_game_result),MATCH(J$1,INDIRECT(nfl_game_result_header),0),FALSE)),"",VLOOKUP($B2333,INDIRECT(nfl_game_result),MATCH(J$1,INDIRECT(nfl_game_result_header),0),FALSE)),"error")</f>
        <v>BUF</v>
      </c>
      <c r="K2333" t="str">
        <f ca="1">IFERROR(IF(ISBLANK(VLOOKUP($B2333,INDIRECT(nfl_game_result),MATCH(K$1,INDIRECT(nfl_game_result_header),0),FALSE)),"",VLOOKUP($B2333,INDIRECT(nfl_game_result),MATCH(K$1,INDIRECT(nfl_game_result_header),0),FALSE)),"error")</f>
        <v>BUF</v>
      </c>
      <c r="L2333" s="23" t="str">
        <f ca="1">IFERROR(IF(ISBLANK(VLOOKUP($B2333,INDIRECT(nfl_game_result),MATCH(L$1,INDIRECT(nfl_game_result_header),0),FALSE)),"",VLOOKUP($B2333,INDIRECT(nfl_game_result),MATCH(L$1,INDIRECT(nfl_game_result_header),0),FALSE)),"error")</f>
        <v/>
      </c>
      <c r="M2333" t="s">
        <v>14</v>
      </c>
      <c r="N2333">
        <v>-3</v>
      </c>
      <c r="O2333" t="s">
        <v>123</v>
      </c>
      <c r="P2333">
        <v>12</v>
      </c>
      <c r="Q2333" t="s">
        <v>123</v>
      </c>
      <c r="V2333" s="23" t="s">
        <v>416</v>
      </c>
      <c r="W2333">
        <f ca="1">VALUE(LEFT(C2333, 4))</f>
        <v>2016</v>
      </c>
      <c r="X2333">
        <f ca="1">VALUE(MID(C2333,6,FIND("_",C2333,6)-6))</f>
        <v>5</v>
      </c>
      <c r="Y2333">
        <f ca="1">IF(NOT(OR(ISBLANK(D2333),ISBLANK(E2333),D2333="",E2333="")),D2333-E2333,"")</f>
        <v>-0.5</v>
      </c>
      <c r="Z2333">
        <f ca="1">IF(OR(NOT(ISNUMBER(D2333)),ISBLANK(D2333),D2333="",ISBLANK(N2333)),"",ABS(D2333-N2333))</f>
        <v>0</v>
      </c>
      <c r="AA2333">
        <f ca="1">IF(OR(ISBLANK(J2333),ISBLANK(O2333),J2333="",O2333=""),"",IF(J2333=O2333,1,0))</f>
        <v>0</v>
      </c>
      <c r="AB2333">
        <f ca="1">IF(OR(ISBLANK(K2333),ISBLANK(Q2333),K2333="",Q2333=""),"",IF(K2333=Q2333,1,0))</f>
        <v>0</v>
      </c>
      <c r="AC2333" s="23" t="str">
        <f t="shared" ca="1" si="36"/>
        <v/>
      </c>
    </row>
    <row r="2334" spans="1:29" x14ac:dyDescent="0.25">
      <c r="A2334" s="23">
        <v>2333</v>
      </c>
      <c r="B2334">
        <v>1144</v>
      </c>
      <c r="C2334" t="str">
        <f ca="1">IFERROR(VLOOKUP($B2334,INDIRECT(nfl_game_result),MATCH(C$1,INDIRECT(nfl_game_result_header),0),FALSE),"error")</f>
        <v>2016_05_NYG@GBY</v>
      </c>
      <c r="D2334">
        <f ca="1">IFERROR(IF(ISBLANK(VLOOKUP($B2334,INDIRECT(nfl_game_result),MATCH(D$1,INDIRECT(nfl_game_result_header),0),FALSE)),"",VLOOKUP($B2334,INDIRECT(nfl_game_result),MATCH(D$1,INDIRECT(nfl_game_result_header),0),FALSE)),"error")</f>
        <v>-7</v>
      </c>
      <c r="E2334">
        <f ca="1">IFERROR(IF(ISBLANK(VLOOKUP($B2334,INDIRECT(nfl_game_result),MATCH(E$1,INDIRECT(nfl_game_result_header),0),FALSE)),"",VLOOKUP($B2334,INDIRECT(nfl_game_result),MATCH(E$1,INDIRECT(nfl_game_result_header),0),FALSE)),"error")</f>
        <v>-7.5</v>
      </c>
      <c r="F2334" s="23" t="str">
        <f ca="1">IFERROR(IF(ISBLANK(VLOOKUP($B2334,INDIRECT(nfl_game_result),MATCH(F$1,INDIRECT(nfl_game_result_header),0),FALSE)),"",VLOOKUP($B2334,INDIRECT(nfl_game_result),MATCH(F$1,INDIRECT(nfl_game_result_header),0),FALSE)),"error")</f>
        <v/>
      </c>
      <c r="G2334" s="23" t="str">
        <f ca="1">IFERROR(IF(ISBLANK(VLOOKUP($B2334,INDIRECT(nfl_game_result),MATCH(G$1,INDIRECT(nfl_game_result_header),0),FALSE)),"",VLOOKUP($B2334,INDIRECT(nfl_game_result),MATCH(G$1,INDIRECT(nfl_game_result_header),0),FALSE)),"error")</f>
        <v/>
      </c>
      <c r="H2334">
        <f ca="1">IFERROR(IF(ISBLANK(VLOOKUP($B2334,INDIRECT(nfl_game_result),MATCH(H$1,INDIRECT(nfl_game_result_header),0),FALSE)),"",VLOOKUP($B2334,INDIRECT(nfl_game_result),MATCH(H$1,INDIRECT(nfl_game_result_header),0),FALSE)),"error")</f>
        <v>23</v>
      </c>
      <c r="I2334">
        <f ca="1">IFERROR(IF(ISBLANK(VLOOKUP($B2334,INDIRECT(nfl_game_result),MATCH(I$1,INDIRECT(nfl_game_result_header),0),FALSE)),"",VLOOKUP($B2334,INDIRECT(nfl_game_result),MATCH(I$1,INDIRECT(nfl_game_result_header),0),FALSE)),"error")</f>
        <v>16</v>
      </c>
      <c r="J2334" t="str">
        <f ca="1">IFERROR(IF(ISBLANK(VLOOKUP($B2334,INDIRECT(nfl_game_result),MATCH(J$1,INDIRECT(nfl_game_result_header),0),FALSE)),"",VLOOKUP($B2334,INDIRECT(nfl_game_result),MATCH(J$1,INDIRECT(nfl_game_result_header),0),FALSE)),"error")</f>
        <v>NYG</v>
      </c>
      <c r="K2334" t="str">
        <f ca="1">IFERROR(IF(ISBLANK(VLOOKUP($B2334,INDIRECT(nfl_game_result),MATCH(K$1,INDIRECT(nfl_game_result_header),0),FALSE)),"",VLOOKUP($B2334,INDIRECT(nfl_game_result),MATCH(K$1,INDIRECT(nfl_game_result_header),0),FALSE)),"error")</f>
        <v>GBY</v>
      </c>
      <c r="L2334" s="23" t="str">
        <f ca="1">IFERROR(IF(ISBLANK(VLOOKUP($B2334,INDIRECT(nfl_game_result),MATCH(L$1,INDIRECT(nfl_game_result_header),0),FALSE)),"",VLOOKUP($B2334,INDIRECT(nfl_game_result),MATCH(L$1,INDIRECT(nfl_game_result_header),0),FALSE)),"error")</f>
        <v/>
      </c>
      <c r="M2334" t="s">
        <v>14</v>
      </c>
      <c r="N2334">
        <v>-6</v>
      </c>
      <c r="O2334" t="s">
        <v>330</v>
      </c>
      <c r="P2334">
        <v>10</v>
      </c>
      <c r="Q2334" t="s">
        <v>330</v>
      </c>
      <c r="V2334" s="23" t="s">
        <v>416</v>
      </c>
      <c r="W2334">
        <f ca="1">VALUE(LEFT(C2334, 4))</f>
        <v>2016</v>
      </c>
      <c r="X2334">
        <f ca="1">VALUE(MID(C2334,6,FIND("_",C2334,6)-6))</f>
        <v>5</v>
      </c>
      <c r="Y2334">
        <f ca="1">IF(NOT(OR(ISBLANK(D2334),ISBLANK(E2334),D2334="",E2334="")),D2334-E2334,"")</f>
        <v>0.5</v>
      </c>
      <c r="Z2334">
        <f ca="1">IF(OR(NOT(ISNUMBER(D2334)),ISBLANK(D2334),D2334="",ISBLANK(N2334)),"",ABS(D2334-N2334))</f>
        <v>1</v>
      </c>
      <c r="AA2334">
        <f ca="1">IF(OR(ISBLANK(J2334),ISBLANK(O2334),J2334="",O2334=""),"",IF(J2334=O2334,1,0))</f>
        <v>0</v>
      </c>
      <c r="AB2334">
        <f ca="1">IF(OR(ISBLANK(K2334),ISBLANK(Q2334),K2334="",Q2334=""),"",IF(K2334=Q2334,1,0))</f>
        <v>1</v>
      </c>
      <c r="AC2334" s="23" t="str">
        <f t="shared" ca="1" si="36"/>
        <v/>
      </c>
    </row>
    <row r="2335" spans="1:29" x14ac:dyDescent="0.25">
      <c r="A2335" s="23">
        <v>2334</v>
      </c>
      <c r="B2335">
        <v>1145</v>
      </c>
      <c r="C2335" t="str">
        <f ca="1">IFERROR(VLOOKUP($B2335,INDIRECT(nfl_game_result),MATCH(C$1,INDIRECT(nfl_game_result_header),0),FALSE),"error")</f>
        <v>2016_05_TBY@CAR</v>
      </c>
      <c r="D2335">
        <f ca="1">IFERROR(IF(ISBLANK(VLOOKUP($B2335,INDIRECT(nfl_game_result),MATCH(D$1,INDIRECT(nfl_game_result_header),0),FALSE)),"",VLOOKUP($B2335,INDIRECT(nfl_game_result),MATCH(D$1,INDIRECT(nfl_game_result_header),0),FALSE)),"error")</f>
        <v>-6</v>
      </c>
      <c r="E2335">
        <f ca="1">IFERROR(IF(ISBLANK(VLOOKUP($B2335,INDIRECT(nfl_game_result),MATCH(E$1,INDIRECT(nfl_game_result_header),0),FALSE)),"",VLOOKUP($B2335,INDIRECT(nfl_game_result),MATCH(E$1,INDIRECT(nfl_game_result_header),0),FALSE)),"error")</f>
        <v>-6</v>
      </c>
      <c r="F2335" s="23" t="str">
        <f ca="1">IFERROR(IF(ISBLANK(VLOOKUP($B2335,INDIRECT(nfl_game_result),MATCH(F$1,INDIRECT(nfl_game_result_header),0),FALSE)),"",VLOOKUP($B2335,INDIRECT(nfl_game_result),MATCH(F$1,INDIRECT(nfl_game_result_header),0),FALSE)),"error")</f>
        <v/>
      </c>
      <c r="G2335" s="23" t="str">
        <f ca="1">IFERROR(IF(ISBLANK(VLOOKUP($B2335,INDIRECT(nfl_game_result),MATCH(G$1,INDIRECT(nfl_game_result_header),0),FALSE)),"",VLOOKUP($B2335,INDIRECT(nfl_game_result),MATCH(G$1,INDIRECT(nfl_game_result_header),0),FALSE)),"error")</f>
        <v/>
      </c>
      <c r="H2335">
        <f ca="1">IFERROR(IF(ISBLANK(VLOOKUP($B2335,INDIRECT(nfl_game_result),MATCH(H$1,INDIRECT(nfl_game_result_header),0),FALSE)),"",VLOOKUP($B2335,INDIRECT(nfl_game_result),MATCH(H$1,INDIRECT(nfl_game_result_header),0),FALSE)),"error")</f>
        <v>14</v>
      </c>
      <c r="I2335">
        <f ca="1">IFERROR(IF(ISBLANK(VLOOKUP($B2335,INDIRECT(nfl_game_result),MATCH(I$1,INDIRECT(nfl_game_result_header),0),FALSE)),"",VLOOKUP($B2335,INDIRECT(nfl_game_result),MATCH(I$1,INDIRECT(nfl_game_result_header),0),FALSE)),"error")</f>
        <v>17</v>
      </c>
      <c r="J2335" t="str">
        <f ca="1">IFERROR(IF(ISBLANK(VLOOKUP($B2335,INDIRECT(nfl_game_result),MATCH(J$1,INDIRECT(nfl_game_result_header),0),FALSE)),"",VLOOKUP($B2335,INDIRECT(nfl_game_result),MATCH(J$1,INDIRECT(nfl_game_result_header),0),FALSE)),"error")</f>
        <v>TBY</v>
      </c>
      <c r="K2335" t="str">
        <f ca="1">IFERROR(IF(ISBLANK(VLOOKUP($B2335,INDIRECT(nfl_game_result),MATCH(K$1,INDIRECT(nfl_game_result_header),0),FALSE)),"",VLOOKUP($B2335,INDIRECT(nfl_game_result),MATCH(K$1,INDIRECT(nfl_game_result_header),0),FALSE)),"error")</f>
        <v>TBY</v>
      </c>
      <c r="L2335" s="23" t="str">
        <f ca="1">IFERROR(IF(ISBLANK(VLOOKUP($B2335,INDIRECT(nfl_game_result),MATCH(L$1,INDIRECT(nfl_game_result_header),0),FALSE)),"",VLOOKUP($B2335,INDIRECT(nfl_game_result),MATCH(L$1,INDIRECT(nfl_game_result_header),0),FALSE)),"error")</f>
        <v/>
      </c>
      <c r="M2335" t="s">
        <v>14</v>
      </c>
      <c r="N2335">
        <v>-4</v>
      </c>
      <c r="O2335" t="s">
        <v>67</v>
      </c>
      <c r="P2335">
        <v>9</v>
      </c>
      <c r="Q2335" t="s">
        <v>67</v>
      </c>
      <c r="V2335" s="23" t="s">
        <v>416</v>
      </c>
      <c r="W2335">
        <f ca="1">VALUE(LEFT(C2335, 4))</f>
        <v>2016</v>
      </c>
      <c r="X2335">
        <f ca="1">VALUE(MID(C2335,6,FIND("_",C2335,6)-6))</f>
        <v>5</v>
      </c>
      <c r="Y2335">
        <f ca="1">IF(NOT(OR(ISBLANK(D2335),ISBLANK(E2335),D2335="",E2335="")),D2335-E2335,"")</f>
        <v>0</v>
      </c>
      <c r="Z2335">
        <f ca="1">IF(OR(NOT(ISNUMBER(D2335)),ISBLANK(D2335),D2335="",ISBLANK(N2335)),"",ABS(D2335-N2335))</f>
        <v>2</v>
      </c>
      <c r="AA2335">
        <f ca="1">IF(OR(ISBLANK(J2335),ISBLANK(O2335),J2335="",O2335=""),"",IF(J2335=O2335,1,0))</f>
        <v>0</v>
      </c>
      <c r="AB2335">
        <f ca="1">IF(OR(ISBLANK(K2335),ISBLANK(Q2335),K2335="",Q2335=""),"",IF(K2335=Q2335,1,0))</f>
        <v>0</v>
      </c>
      <c r="AC2335" s="23" t="str">
        <f t="shared" ca="1" si="36"/>
        <v/>
      </c>
    </row>
    <row r="2336" spans="1:29" x14ac:dyDescent="0.25">
      <c r="A2336" s="23">
        <v>2335</v>
      </c>
      <c r="B2336">
        <v>1146</v>
      </c>
      <c r="C2336" t="str">
        <f ca="1">IFERROR(VLOOKUP($B2336,INDIRECT(nfl_game_result),MATCH(C$1,INDIRECT(nfl_game_result_header),0),FALSE),"error")</f>
        <v>2016_06_DEN@SD</v>
      </c>
      <c r="D2336">
        <f ca="1">IFERROR(IF(ISBLANK(VLOOKUP($B2336,INDIRECT(nfl_game_result),MATCH(D$1,INDIRECT(nfl_game_result_header),0),FALSE)),"",VLOOKUP($B2336,INDIRECT(nfl_game_result),MATCH(D$1,INDIRECT(nfl_game_result_header),0),FALSE)),"error")</f>
        <v>2.5</v>
      </c>
      <c r="E2336">
        <f ca="1">IFERROR(IF(ISBLANK(VLOOKUP($B2336,INDIRECT(nfl_game_result),MATCH(E$1,INDIRECT(nfl_game_result_header),0),FALSE)),"",VLOOKUP($B2336,INDIRECT(nfl_game_result),MATCH(E$1,INDIRECT(nfl_game_result_header),0),FALSE)),"error")</f>
        <v>2.5</v>
      </c>
      <c r="F2336" s="23" t="str">
        <f ca="1">IFERROR(IF(ISBLANK(VLOOKUP($B2336,INDIRECT(nfl_game_result),MATCH(F$1,INDIRECT(nfl_game_result_header),0),FALSE)),"",VLOOKUP($B2336,INDIRECT(nfl_game_result),MATCH(F$1,INDIRECT(nfl_game_result_header),0),FALSE)),"error")</f>
        <v/>
      </c>
      <c r="G2336" s="23" t="str">
        <f ca="1">IFERROR(IF(ISBLANK(VLOOKUP($B2336,INDIRECT(nfl_game_result),MATCH(G$1,INDIRECT(nfl_game_result_header),0),FALSE)),"",VLOOKUP($B2336,INDIRECT(nfl_game_result),MATCH(G$1,INDIRECT(nfl_game_result_header),0),FALSE)),"error")</f>
        <v/>
      </c>
      <c r="H2336">
        <f ca="1">IFERROR(IF(ISBLANK(VLOOKUP($B2336,INDIRECT(nfl_game_result),MATCH(H$1,INDIRECT(nfl_game_result_header),0),FALSE)),"",VLOOKUP($B2336,INDIRECT(nfl_game_result),MATCH(H$1,INDIRECT(nfl_game_result_header),0),FALSE)),"error")</f>
        <v>21</v>
      </c>
      <c r="I2336">
        <f ca="1">IFERROR(IF(ISBLANK(VLOOKUP($B2336,INDIRECT(nfl_game_result),MATCH(I$1,INDIRECT(nfl_game_result_header),0),FALSE)),"",VLOOKUP($B2336,INDIRECT(nfl_game_result),MATCH(I$1,INDIRECT(nfl_game_result_header),0),FALSE)),"error")</f>
        <v>13</v>
      </c>
      <c r="J2336" t="str">
        <f ca="1">IFERROR(IF(ISBLANK(VLOOKUP($B2336,INDIRECT(nfl_game_result),MATCH(J$1,INDIRECT(nfl_game_result_header),0),FALSE)),"",VLOOKUP($B2336,INDIRECT(nfl_game_result),MATCH(J$1,INDIRECT(nfl_game_result_header),0),FALSE)),"error")</f>
        <v>SD</v>
      </c>
      <c r="K2336" t="str">
        <f ca="1">IFERROR(IF(ISBLANK(VLOOKUP($B2336,INDIRECT(nfl_game_result),MATCH(K$1,INDIRECT(nfl_game_result_header),0),FALSE)),"",VLOOKUP($B2336,INDIRECT(nfl_game_result),MATCH(K$1,INDIRECT(nfl_game_result_header),0),FALSE)),"error")</f>
        <v>SD</v>
      </c>
      <c r="L2336" s="23" t="str">
        <f ca="1">IFERROR(IF(ISBLANK(VLOOKUP($B2336,INDIRECT(nfl_game_result),MATCH(L$1,INDIRECT(nfl_game_result_header),0),FALSE)),"",VLOOKUP($B2336,INDIRECT(nfl_game_result),MATCH(L$1,INDIRECT(nfl_game_result_header),0),FALSE)),"error")</f>
        <v/>
      </c>
      <c r="M2336" t="s">
        <v>16</v>
      </c>
      <c r="N2336">
        <v>2.5</v>
      </c>
      <c r="O2336" t="s">
        <v>88</v>
      </c>
      <c r="P2336">
        <v>7</v>
      </c>
      <c r="V2336" s="23" t="s">
        <v>416</v>
      </c>
      <c r="W2336">
        <f ca="1">VALUE(LEFT(C2336, 4))</f>
        <v>2016</v>
      </c>
      <c r="X2336">
        <f ca="1">VALUE(MID(C2336,6,FIND("_",C2336,6)-6))</f>
        <v>6</v>
      </c>
      <c r="Y2336">
        <f ca="1">IF(NOT(OR(ISBLANK(D2336),ISBLANK(E2336),D2336="",E2336="")),D2336-E2336,"")</f>
        <v>0</v>
      </c>
      <c r="Z2336">
        <f ca="1">IF(OR(NOT(ISNUMBER(D2336)),ISBLANK(D2336),D2336="",ISBLANK(N2336)),"",ABS(D2336-N2336))</f>
        <v>0</v>
      </c>
      <c r="AA2336">
        <f ca="1">IF(OR(ISBLANK(J2336),ISBLANK(O2336),J2336="",O2336=""),"",IF(J2336=O2336,1,0))</f>
        <v>1</v>
      </c>
      <c r="AB2336" t="str">
        <f ca="1">IF(OR(ISBLANK(K2336),ISBLANK(Q2336),K2336="",Q2336=""),"",IF(K2336=Q2336,1,0))</f>
        <v/>
      </c>
      <c r="AC2336" s="23" t="str">
        <f t="shared" ca="1" si="36"/>
        <v/>
      </c>
    </row>
    <row r="2337" spans="1:29" x14ac:dyDescent="0.25">
      <c r="A2337" s="23">
        <v>2336</v>
      </c>
      <c r="B2337">
        <v>1147</v>
      </c>
      <c r="C2337" t="str">
        <f ca="1">IFERROR(VLOOKUP($B2337,INDIRECT(nfl_game_result),MATCH(C$1,INDIRECT(nfl_game_result_header),0),FALSE),"error")</f>
        <v>2016_06_PHI@WAS</v>
      </c>
      <c r="D2337">
        <f ca="1">IFERROR(IF(ISBLANK(VLOOKUP($B2337,INDIRECT(nfl_game_result),MATCH(D$1,INDIRECT(nfl_game_result_header),0),FALSE)),"",VLOOKUP($B2337,INDIRECT(nfl_game_result),MATCH(D$1,INDIRECT(nfl_game_result_header),0),FALSE)),"error")</f>
        <v>1.5</v>
      </c>
      <c r="E2337">
        <f ca="1">IFERROR(IF(ISBLANK(VLOOKUP($B2337,INDIRECT(nfl_game_result),MATCH(E$1,INDIRECT(nfl_game_result_header),0),FALSE)),"",VLOOKUP($B2337,INDIRECT(nfl_game_result),MATCH(E$1,INDIRECT(nfl_game_result_header),0),FALSE)),"error")</f>
        <v>3</v>
      </c>
      <c r="F2337" s="23" t="str">
        <f ca="1">IFERROR(IF(ISBLANK(VLOOKUP($B2337,INDIRECT(nfl_game_result),MATCH(F$1,INDIRECT(nfl_game_result_header),0),FALSE)),"",VLOOKUP($B2337,INDIRECT(nfl_game_result),MATCH(F$1,INDIRECT(nfl_game_result_header),0),FALSE)),"error")</f>
        <v/>
      </c>
      <c r="G2337" s="23" t="str">
        <f ca="1">IFERROR(IF(ISBLANK(VLOOKUP($B2337,INDIRECT(nfl_game_result),MATCH(G$1,INDIRECT(nfl_game_result_header),0),FALSE)),"",VLOOKUP($B2337,INDIRECT(nfl_game_result),MATCH(G$1,INDIRECT(nfl_game_result_header),0),FALSE)),"error")</f>
        <v/>
      </c>
      <c r="H2337">
        <f ca="1">IFERROR(IF(ISBLANK(VLOOKUP($B2337,INDIRECT(nfl_game_result),MATCH(H$1,INDIRECT(nfl_game_result_header),0),FALSE)),"",VLOOKUP($B2337,INDIRECT(nfl_game_result),MATCH(H$1,INDIRECT(nfl_game_result_header),0),FALSE)),"error")</f>
        <v>27</v>
      </c>
      <c r="I2337">
        <f ca="1">IFERROR(IF(ISBLANK(VLOOKUP($B2337,INDIRECT(nfl_game_result),MATCH(I$1,INDIRECT(nfl_game_result_header),0),FALSE)),"",VLOOKUP($B2337,INDIRECT(nfl_game_result),MATCH(I$1,INDIRECT(nfl_game_result_header),0),FALSE)),"error")</f>
        <v>20</v>
      </c>
      <c r="J2337" t="str">
        <f ca="1">IFERROR(IF(ISBLANK(VLOOKUP($B2337,INDIRECT(nfl_game_result),MATCH(J$1,INDIRECT(nfl_game_result_header),0),FALSE)),"",VLOOKUP($B2337,INDIRECT(nfl_game_result),MATCH(J$1,INDIRECT(nfl_game_result_header),0),FALSE)),"error")</f>
        <v>WAS</v>
      </c>
      <c r="K2337" t="str">
        <f ca="1">IFERROR(IF(ISBLANK(VLOOKUP($B2337,INDIRECT(nfl_game_result),MATCH(K$1,INDIRECT(nfl_game_result_header),0),FALSE)),"",VLOOKUP($B2337,INDIRECT(nfl_game_result),MATCH(K$1,INDIRECT(nfl_game_result_header),0),FALSE)),"error")</f>
        <v>WAS</v>
      </c>
      <c r="L2337" s="23" t="str">
        <f ca="1">IFERROR(IF(ISBLANK(VLOOKUP($B2337,INDIRECT(nfl_game_result),MATCH(L$1,INDIRECT(nfl_game_result_header),0),FALSE)),"",VLOOKUP($B2337,INDIRECT(nfl_game_result),MATCH(L$1,INDIRECT(nfl_game_result_header),0),FALSE)),"error")</f>
        <v/>
      </c>
      <c r="M2337" t="s">
        <v>16</v>
      </c>
      <c r="N2337">
        <v>-1</v>
      </c>
      <c r="O2337" t="s">
        <v>86</v>
      </c>
      <c r="P2337">
        <v>1</v>
      </c>
      <c r="V2337" s="23" t="s">
        <v>416</v>
      </c>
      <c r="W2337">
        <f ca="1">VALUE(LEFT(C2337, 4))</f>
        <v>2016</v>
      </c>
      <c r="X2337">
        <f ca="1">VALUE(MID(C2337,6,FIND("_",C2337,6)-6))</f>
        <v>6</v>
      </c>
      <c r="Y2337">
        <f ca="1">IF(NOT(OR(ISBLANK(D2337),ISBLANK(E2337),D2337="",E2337="")),D2337-E2337,"")</f>
        <v>-1.5</v>
      </c>
      <c r="Z2337">
        <f ca="1">IF(OR(NOT(ISNUMBER(D2337)),ISBLANK(D2337),D2337="",ISBLANK(N2337)),"",ABS(D2337-N2337))</f>
        <v>2.5</v>
      </c>
      <c r="AA2337">
        <f ca="1">IF(OR(ISBLANK(J2337),ISBLANK(O2337),J2337="",O2337=""),"",IF(J2337=O2337,1,0))</f>
        <v>0</v>
      </c>
      <c r="AB2337" t="str">
        <f ca="1">IF(OR(ISBLANK(K2337),ISBLANK(Q2337),K2337="",Q2337=""),"",IF(K2337=Q2337,1,0))</f>
        <v/>
      </c>
      <c r="AC2337" s="23" t="str">
        <f t="shared" ca="1" si="36"/>
        <v/>
      </c>
    </row>
    <row r="2338" spans="1:29" x14ac:dyDescent="0.25">
      <c r="A2338" s="23">
        <v>2337</v>
      </c>
      <c r="B2338">
        <v>1148</v>
      </c>
      <c r="C2338" t="str">
        <f ca="1">IFERROR(VLOOKUP($B2338,INDIRECT(nfl_game_result),MATCH(C$1,INDIRECT(nfl_game_result_header),0),FALSE),"error")</f>
        <v>2016_06_PIT@MIA</v>
      </c>
      <c r="D2338">
        <f ca="1">IFERROR(IF(ISBLANK(VLOOKUP($B2338,INDIRECT(nfl_game_result),MATCH(D$1,INDIRECT(nfl_game_result_header),0),FALSE)),"",VLOOKUP($B2338,INDIRECT(nfl_game_result),MATCH(D$1,INDIRECT(nfl_game_result_header),0),FALSE)),"error")</f>
        <v>7.5</v>
      </c>
      <c r="E2338">
        <f ca="1">IFERROR(IF(ISBLANK(VLOOKUP($B2338,INDIRECT(nfl_game_result),MATCH(E$1,INDIRECT(nfl_game_result_header),0),FALSE)),"",VLOOKUP($B2338,INDIRECT(nfl_game_result),MATCH(E$1,INDIRECT(nfl_game_result_header),0),FALSE)),"error")</f>
        <v>7</v>
      </c>
      <c r="F2338" s="23" t="str">
        <f ca="1">IFERROR(IF(ISBLANK(VLOOKUP($B2338,INDIRECT(nfl_game_result),MATCH(F$1,INDIRECT(nfl_game_result_header),0),FALSE)),"",VLOOKUP($B2338,INDIRECT(nfl_game_result),MATCH(F$1,INDIRECT(nfl_game_result_header),0),FALSE)),"error")</f>
        <v/>
      </c>
      <c r="G2338" s="23" t="str">
        <f ca="1">IFERROR(IF(ISBLANK(VLOOKUP($B2338,INDIRECT(nfl_game_result),MATCH(G$1,INDIRECT(nfl_game_result_header),0),FALSE)),"",VLOOKUP($B2338,INDIRECT(nfl_game_result),MATCH(G$1,INDIRECT(nfl_game_result_header),0),FALSE)),"error")</f>
        <v/>
      </c>
      <c r="H2338">
        <f ca="1">IFERROR(IF(ISBLANK(VLOOKUP($B2338,INDIRECT(nfl_game_result),MATCH(H$1,INDIRECT(nfl_game_result_header),0),FALSE)),"",VLOOKUP($B2338,INDIRECT(nfl_game_result),MATCH(H$1,INDIRECT(nfl_game_result_header),0),FALSE)),"error")</f>
        <v>30</v>
      </c>
      <c r="I2338">
        <f ca="1">IFERROR(IF(ISBLANK(VLOOKUP($B2338,INDIRECT(nfl_game_result),MATCH(I$1,INDIRECT(nfl_game_result_header),0),FALSE)),"",VLOOKUP($B2338,INDIRECT(nfl_game_result),MATCH(I$1,INDIRECT(nfl_game_result_header),0),FALSE)),"error")</f>
        <v>15</v>
      </c>
      <c r="J2338" t="str">
        <f ca="1">IFERROR(IF(ISBLANK(VLOOKUP($B2338,INDIRECT(nfl_game_result),MATCH(J$1,INDIRECT(nfl_game_result_header),0),FALSE)),"",VLOOKUP($B2338,INDIRECT(nfl_game_result),MATCH(J$1,INDIRECT(nfl_game_result_header),0),FALSE)),"error")</f>
        <v>MIA</v>
      </c>
      <c r="K2338" t="str">
        <f ca="1">IFERROR(IF(ISBLANK(VLOOKUP($B2338,INDIRECT(nfl_game_result),MATCH(K$1,INDIRECT(nfl_game_result_header),0),FALSE)),"",VLOOKUP($B2338,INDIRECT(nfl_game_result),MATCH(K$1,INDIRECT(nfl_game_result_header),0),FALSE)),"error")</f>
        <v>MIA</v>
      </c>
      <c r="L2338" s="23" t="str">
        <f ca="1">IFERROR(IF(ISBLANK(VLOOKUP($B2338,INDIRECT(nfl_game_result),MATCH(L$1,INDIRECT(nfl_game_result_header),0),FALSE)),"",VLOOKUP($B2338,INDIRECT(nfl_game_result),MATCH(L$1,INDIRECT(nfl_game_result_header),0),FALSE)),"error")</f>
        <v/>
      </c>
      <c r="M2338" t="s">
        <v>16</v>
      </c>
      <c r="N2338">
        <v>7</v>
      </c>
      <c r="O2338" t="s">
        <v>87</v>
      </c>
      <c r="P2338">
        <v>2</v>
      </c>
      <c r="V2338" s="23" t="s">
        <v>416</v>
      </c>
      <c r="W2338">
        <f ca="1">VALUE(LEFT(C2338, 4))</f>
        <v>2016</v>
      </c>
      <c r="X2338">
        <f ca="1">VALUE(MID(C2338,6,FIND("_",C2338,6)-6))</f>
        <v>6</v>
      </c>
      <c r="Y2338">
        <f ca="1">IF(NOT(OR(ISBLANK(D2338),ISBLANK(E2338),D2338="",E2338="")),D2338-E2338,"")</f>
        <v>0.5</v>
      </c>
      <c r="Z2338">
        <f ca="1">IF(OR(NOT(ISNUMBER(D2338)),ISBLANK(D2338),D2338="",ISBLANK(N2338)),"",ABS(D2338-N2338))</f>
        <v>0.5</v>
      </c>
      <c r="AA2338">
        <f ca="1">IF(OR(ISBLANK(J2338),ISBLANK(O2338),J2338="",O2338=""),"",IF(J2338=O2338,1,0))</f>
        <v>0</v>
      </c>
      <c r="AB2338" t="str">
        <f ca="1">IF(OR(ISBLANK(K2338),ISBLANK(Q2338),K2338="",Q2338=""),"",IF(K2338=Q2338,1,0))</f>
        <v/>
      </c>
      <c r="AC2338" s="23" t="str">
        <f t="shared" ca="1" si="36"/>
        <v/>
      </c>
    </row>
    <row r="2339" spans="1:29" x14ac:dyDescent="0.25">
      <c r="A2339" s="23">
        <v>2338</v>
      </c>
      <c r="B2339">
        <v>1149</v>
      </c>
      <c r="C2339" t="str">
        <f ca="1">IFERROR(VLOOKUP($B2339,INDIRECT(nfl_game_result),MATCH(C$1,INDIRECT(nfl_game_result_header),0),FALSE),"error")</f>
        <v>2016_06_JAX@CHI</v>
      </c>
      <c r="D2339">
        <f ca="1">IFERROR(IF(ISBLANK(VLOOKUP($B2339,INDIRECT(nfl_game_result),MATCH(D$1,INDIRECT(nfl_game_result_header),0),FALSE)),"",VLOOKUP($B2339,INDIRECT(nfl_game_result),MATCH(D$1,INDIRECT(nfl_game_result_header),0),FALSE)),"error")</f>
        <v>-2</v>
      </c>
      <c r="E2339">
        <f ca="1">IFERROR(IF(ISBLANK(VLOOKUP($B2339,INDIRECT(nfl_game_result),MATCH(E$1,INDIRECT(nfl_game_result_header),0),FALSE)),"",VLOOKUP($B2339,INDIRECT(nfl_game_result),MATCH(E$1,INDIRECT(nfl_game_result_header),0),FALSE)),"error")</f>
        <v>-1.5</v>
      </c>
      <c r="F2339" s="23" t="str">
        <f ca="1">IFERROR(IF(ISBLANK(VLOOKUP($B2339,INDIRECT(nfl_game_result),MATCH(F$1,INDIRECT(nfl_game_result_header),0),FALSE)),"",VLOOKUP($B2339,INDIRECT(nfl_game_result),MATCH(F$1,INDIRECT(nfl_game_result_header),0),FALSE)),"error")</f>
        <v/>
      </c>
      <c r="G2339" s="23" t="str">
        <f ca="1">IFERROR(IF(ISBLANK(VLOOKUP($B2339,INDIRECT(nfl_game_result),MATCH(G$1,INDIRECT(nfl_game_result_header),0),FALSE)),"",VLOOKUP($B2339,INDIRECT(nfl_game_result),MATCH(G$1,INDIRECT(nfl_game_result_header),0),FALSE)),"error")</f>
        <v/>
      </c>
      <c r="H2339">
        <f ca="1">IFERROR(IF(ISBLANK(VLOOKUP($B2339,INDIRECT(nfl_game_result),MATCH(H$1,INDIRECT(nfl_game_result_header),0),FALSE)),"",VLOOKUP($B2339,INDIRECT(nfl_game_result),MATCH(H$1,INDIRECT(nfl_game_result_header),0),FALSE)),"error")</f>
        <v>16</v>
      </c>
      <c r="I2339">
        <f ca="1">IFERROR(IF(ISBLANK(VLOOKUP($B2339,INDIRECT(nfl_game_result),MATCH(I$1,INDIRECT(nfl_game_result_header),0),FALSE)),"",VLOOKUP($B2339,INDIRECT(nfl_game_result),MATCH(I$1,INDIRECT(nfl_game_result_header),0),FALSE)),"error")</f>
        <v>17</v>
      </c>
      <c r="J2339" t="str">
        <f ca="1">IFERROR(IF(ISBLANK(VLOOKUP($B2339,INDIRECT(nfl_game_result),MATCH(J$1,INDIRECT(nfl_game_result_header),0),FALSE)),"",VLOOKUP($B2339,INDIRECT(nfl_game_result),MATCH(J$1,INDIRECT(nfl_game_result_header),0),FALSE)),"error")</f>
        <v>JAX</v>
      </c>
      <c r="K2339" t="str">
        <f ca="1">IFERROR(IF(ISBLANK(VLOOKUP($B2339,INDIRECT(nfl_game_result),MATCH(K$1,INDIRECT(nfl_game_result_header),0),FALSE)),"",VLOOKUP($B2339,INDIRECT(nfl_game_result),MATCH(K$1,INDIRECT(nfl_game_result_header),0),FALSE)),"error")</f>
        <v>JAX</v>
      </c>
      <c r="L2339" s="23" t="str">
        <f ca="1">IFERROR(IF(ISBLANK(VLOOKUP($B2339,INDIRECT(nfl_game_result),MATCH(L$1,INDIRECT(nfl_game_result_header),0),FALSE)),"",VLOOKUP($B2339,INDIRECT(nfl_game_result),MATCH(L$1,INDIRECT(nfl_game_result_header),0),FALSE)),"error")</f>
        <v/>
      </c>
      <c r="M2339" t="s">
        <v>16</v>
      </c>
      <c r="N2339">
        <v>2.5</v>
      </c>
      <c r="O2339" t="s">
        <v>68</v>
      </c>
      <c r="P2339">
        <v>13</v>
      </c>
      <c r="V2339" s="23" t="s">
        <v>416</v>
      </c>
      <c r="W2339">
        <f ca="1">VALUE(LEFT(C2339, 4))</f>
        <v>2016</v>
      </c>
      <c r="X2339">
        <f ca="1">VALUE(MID(C2339,6,FIND("_",C2339,6)-6))</f>
        <v>6</v>
      </c>
      <c r="Y2339">
        <f ca="1">IF(NOT(OR(ISBLANK(D2339),ISBLANK(E2339),D2339="",E2339="")),D2339-E2339,"")</f>
        <v>-0.5</v>
      </c>
      <c r="Z2339">
        <f ca="1">IF(OR(NOT(ISNUMBER(D2339)),ISBLANK(D2339),D2339="",ISBLANK(N2339)),"",ABS(D2339-N2339))</f>
        <v>4.5</v>
      </c>
      <c r="AA2339">
        <f ca="1">IF(OR(ISBLANK(J2339),ISBLANK(O2339),J2339="",O2339=""),"",IF(J2339=O2339,1,0))</f>
        <v>0</v>
      </c>
      <c r="AB2339" t="str">
        <f ca="1">IF(OR(ISBLANK(K2339),ISBLANK(Q2339),K2339="",Q2339=""),"",IF(K2339=Q2339,1,0))</f>
        <v/>
      </c>
      <c r="AC2339" s="23" t="str">
        <f t="shared" ca="1" si="36"/>
        <v/>
      </c>
    </row>
    <row r="2340" spans="1:29" x14ac:dyDescent="0.25">
      <c r="A2340" s="23">
        <v>2339</v>
      </c>
      <c r="B2340">
        <v>1150</v>
      </c>
      <c r="C2340" t="str">
        <f ca="1">IFERROR(VLOOKUP($B2340,INDIRECT(nfl_game_result),MATCH(C$1,INDIRECT(nfl_game_result_header),0),FALSE),"error")</f>
        <v>2016_06_CLE@TEN</v>
      </c>
      <c r="D2340">
        <f ca="1">IFERROR(IF(ISBLANK(VLOOKUP($B2340,INDIRECT(nfl_game_result),MATCH(D$1,INDIRECT(nfl_game_result_header),0),FALSE)),"",VLOOKUP($B2340,INDIRECT(nfl_game_result),MATCH(D$1,INDIRECT(nfl_game_result_header),0),FALSE)),"error")</f>
        <v>-6.5</v>
      </c>
      <c r="E2340">
        <f ca="1">IFERROR(IF(ISBLANK(VLOOKUP($B2340,INDIRECT(nfl_game_result),MATCH(E$1,INDIRECT(nfl_game_result_header),0),FALSE)),"",VLOOKUP($B2340,INDIRECT(nfl_game_result),MATCH(E$1,INDIRECT(nfl_game_result_header),0),FALSE)),"error")</f>
        <v>-7.5</v>
      </c>
      <c r="F2340" s="23" t="str">
        <f ca="1">IFERROR(IF(ISBLANK(VLOOKUP($B2340,INDIRECT(nfl_game_result),MATCH(F$1,INDIRECT(nfl_game_result_header),0),FALSE)),"",VLOOKUP($B2340,INDIRECT(nfl_game_result),MATCH(F$1,INDIRECT(nfl_game_result_header),0),FALSE)),"error")</f>
        <v/>
      </c>
      <c r="G2340" s="23" t="str">
        <f ca="1">IFERROR(IF(ISBLANK(VLOOKUP($B2340,INDIRECT(nfl_game_result),MATCH(G$1,INDIRECT(nfl_game_result_header),0),FALSE)),"",VLOOKUP($B2340,INDIRECT(nfl_game_result),MATCH(G$1,INDIRECT(nfl_game_result_header),0),FALSE)),"error")</f>
        <v/>
      </c>
      <c r="H2340">
        <f ca="1">IFERROR(IF(ISBLANK(VLOOKUP($B2340,INDIRECT(nfl_game_result),MATCH(H$1,INDIRECT(nfl_game_result_header),0),FALSE)),"",VLOOKUP($B2340,INDIRECT(nfl_game_result),MATCH(H$1,INDIRECT(nfl_game_result_header),0),FALSE)),"error")</f>
        <v>28</v>
      </c>
      <c r="I2340">
        <f ca="1">IFERROR(IF(ISBLANK(VLOOKUP($B2340,INDIRECT(nfl_game_result),MATCH(I$1,INDIRECT(nfl_game_result_header),0),FALSE)),"",VLOOKUP($B2340,INDIRECT(nfl_game_result),MATCH(I$1,INDIRECT(nfl_game_result_header),0),FALSE)),"error")</f>
        <v>26</v>
      </c>
      <c r="J2340" t="str">
        <f ca="1">IFERROR(IF(ISBLANK(VLOOKUP($B2340,INDIRECT(nfl_game_result),MATCH(J$1,INDIRECT(nfl_game_result_header),0),FALSE)),"",VLOOKUP($B2340,INDIRECT(nfl_game_result),MATCH(J$1,INDIRECT(nfl_game_result_header),0),FALSE)),"error")</f>
        <v>CLE</v>
      </c>
      <c r="K2340" t="str">
        <f ca="1">IFERROR(IF(ISBLANK(VLOOKUP($B2340,INDIRECT(nfl_game_result),MATCH(K$1,INDIRECT(nfl_game_result_header),0),FALSE)),"",VLOOKUP($B2340,INDIRECT(nfl_game_result),MATCH(K$1,INDIRECT(nfl_game_result_header),0),FALSE)),"error")</f>
        <v>TEN</v>
      </c>
      <c r="L2340" s="23" t="str">
        <f ca="1">IFERROR(IF(ISBLANK(VLOOKUP($B2340,INDIRECT(nfl_game_result),MATCH(L$1,INDIRECT(nfl_game_result_header),0),FALSE)),"",VLOOKUP($B2340,INDIRECT(nfl_game_result),MATCH(L$1,INDIRECT(nfl_game_result_header),0),FALSE)),"error")</f>
        <v/>
      </c>
      <c r="M2340" t="s">
        <v>16</v>
      </c>
      <c r="N2340">
        <v>-6.5</v>
      </c>
      <c r="O2340" t="s">
        <v>70</v>
      </c>
      <c r="P2340">
        <v>11</v>
      </c>
      <c r="V2340" s="23" t="s">
        <v>416</v>
      </c>
      <c r="W2340">
        <f ca="1">VALUE(LEFT(C2340, 4))</f>
        <v>2016</v>
      </c>
      <c r="X2340">
        <f ca="1">VALUE(MID(C2340,6,FIND("_",C2340,6)-6))</f>
        <v>6</v>
      </c>
      <c r="Y2340">
        <f ca="1">IF(NOT(OR(ISBLANK(D2340),ISBLANK(E2340),D2340="",E2340="")),D2340-E2340,"")</f>
        <v>1</v>
      </c>
      <c r="Z2340">
        <f ca="1">IF(OR(NOT(ISNUMBER(D2340)),ISBLANK(D2340),D2340="",ISBLANK(N2340)),"",ABS(D2340-N2340))</f>
        <v>0</v>
      </c>
      <c r="AA2340">
        <f ca="1">IF(OR(ISBLANK(J2340),ISBLANK(O2340),J2340="",O2340=""),"",IF(J2340=O2340,1,0))</f>
        <v>1</v>
      </c>
      <c r="AB2340" t="str">
        <f ca="1">IF(OR(ISBLANK(K2340),ISBLANK(Q2340),K2340="",Q2340=""),"",IF(K2340=Q2340,1,0))</f>
        <v/>
      </c>
      <c r="AC2340" s="23" t="str">
        <f t="shared" ca="1" si="36"/>
        <v/>
      </c>
    </row>
    <row r="2341" spans="1:29" x14ac:dyDescent="0.25">
      <c r="A2341" s="23">
        <v>2340</v>
      </c>
      <c r="B2341">
        <v>1151</v>
      </c>
      <c r="C2341" t="str">
        <f ca="1">IFERROR(VLOOKUP($B2341,INDIRECT(nfl_game_result),MATCH(C$1,INDIRECT(nfl_game_result_header),0),FALSE),"error")</f>
        <v>2016_06_CIN@NWE</v>
      </c>
      <c r="D2341">
        <f ca="1">IFERROR(IF(ISBLANK(VLOOKUP($B2341,INDIRECT(nfl_game_result),MATCH(D$1,INDIRECT(nfl_game_result_header),0),FALSE)),"",VLOOKUP($B2341,INDIRECT(nfl_game_result),MATCH(D$1,INDIRECT(nfl_game_result_header),0),FALSE)),"error")</f>
        <v>-8</v>
      </c>
      <c r="E2341">
        <f ca="1">IFERROR(IF(ISBLANK(VLOOKUP($B2341,INDIRECT(nfl_game_result),MATCH(E$1,INDIRECT(nfl_game_result_header),0),FALSE)),"",VLOOKUP($B2341,INDIRECT(nfl_game_result),MATCH(E$1,INDIRECT(nfl_game_result_header),0),FALSE)),"error")</f>
        <v>-8</v>
      </c>
      <c r="F2341" s="23" t="str">
        <f ca="1">IFERROR(IF(ISBLANK(VLOOKUP($B2341,INDIRECT(nfl_game_result),MATCH(F$1,INDIRECT(nfl_game_result_header),0),FALSE)),"",VLOOKUP($B2341,INDIRECT(nfl_game_result),MATCH(F$1,INDIRECT(nfl_game_result_header),0),FALSE)),"error")</f>
        <v/>
      </c>
      <c r="G2341" s="23" t="str">
        <f ca="1">IFERROR(IF(ISBLANK(VLOOKUP($B2341,INDIRECT(nfl_game_result),MATCH(G$1,INDIRECT(nfl_game_result_header),0),FALSE)),"",VLOOKUP($B2341,INDIRECT(nfl_game_result),MATCH(G$1,INDIRECT(nfl_game_result_header),0),FALSE)),"error")</f>
        <v/>
      </c>
      <c r="H2341">
        <f ca="1">IFERROR(IF(ISBLANK(VLOOKUP($B2341,INDIRECT(nfl_game_result),MATCH(H$1,INDIRECT(nfl_game_result_header),0),FALSE)),"",VLOOKUP($B2341,INDIRECT(nfl_game_result),MATCH(H$1,INDIRECT(nfl_game_result_header),0),FALSE)),"error")</f>
        <v>35</v>
      </c>
      <c r="I2341">
        <f ca="1">IFERROR(IF(ISBLANK(VLOOKUP($B2341,INDIRECT(nfl_game_result),MATCH(I$1,INDIRECT(nfl_game_result_header),0),FALSE)),"",VLOOKUP($B2341,INDIRECT(nfl_game_result),MATCH(I$1,INDIRECT(nfl_game_result_header),0),FALSE)),"error")</f>
        <v>17</v>
      </c>
      <c r="J2341" t="str">
        <f ca="1">IFERROR(IF(ISBLANK(VLOOKUP($B2341,INDIRECT(nfl_game_result),MATCH(J$1,INDIRECT(nfl_game_result_header),0),FALSE)),"",VLOOKUP($B2341,INDIRECT(nfl_game_result),MATCH(J$1,INDIRECT(nfl_game_result_header),0),FALSE)),"error")</f>
        <v>NWE</v>
      </c>
      <c r="K2341" t="str">
        <f ca="1">IFERROR(IF(ISBLANK(VLOOKUP($B2341,INDIRECT(nfl_game_result),MATCH(K$1,INDIRECT(nfl_game_result_header),0),FALSE)),"",VLOOKUP($B2341,INDIRECT(nfl_game_result),MATCH(K$1,INDIRECT(nfl_game_result_header),0),FALSE)),"error")</f>
        <v>NWE</v>
      </c>
      <c r="L2341" s="23" t="str">
        <f ca="1">IFERROR(IF(ISBLANK(VLOOKUP($B2341,INDIRECT(nfl_game_result),MATCH(L$1,INDIRECT(nfl_game_result_header),0),FALSE)),"",VLOOKUP($B2341,INDIRECT(nfl_game_result),MATCH(L$1,INDIRECT(nfl_game_result_header),0),FALSE)),"error")</f>
        <v/>
      </c>
      <c r="M2341" t="s">
        <v>16</v>
      </c>
      <c r="N2341">
        <v>-7</v>
      </c>
      <c r="O2341" t="s">
        <v>332</v>
      </c>
      <c r="P2341">
        <v>5</v>
      </c>
      <c r="V2341" s="23" t="s">
        <v>416</v>
      </c>
      <c r="W2341">
        <f ca="1">VALUE(LEFT(C2341, 4))</f>
        <v>2016</v>
      </c>
      <c r="X2341">
        <f ca="1">VALUE(MID(C2341,6,FIND("_",C2341,6)-6))</f>
        <v>6</v>
      </c>
      <c r="Y2341">
        <f ca="1">IF(NOT(OR(ISBLANK(D2341),ISBLANK(E2341),D2341="",E2341="")),D2341-E2341,"")</f>
        <v>0</v>
      </c>
      <c r="Z2341">
        <f ca="1">IF(OR(NOT(ISNUMBER(D2341)),ISBLANK(D2341),D2341="",ISBLANK(N2341)),"",ABS(D2341-N2341))</f>
        <v>1</v>
      </c>
      <c r="AA2341">
        <f ca="1">IF(OR(ISBLANK(J2341),ISBLANK(O2341),J2341="",O2341=""),"",IF(J2341=O2341,1,0))</f>
        <v>1</v>
      </c>
      <c r="AB2341" t="str">
        <f ca="1">IF(OR(ISBLANK(K2341),ISBLANK(Q2341),K2341="",Q2341=""),"",IF(K2341=Q2341,1,0))</f>
        <v/>
      </c>
      <c r="AC2341" s="23" t="str">
        <f t="shared" ca="1" si="36"/>
        <v/>
      </c>
    </row>
    <row r="2342" spans="1:29" x14ac:dyDescent="0.25">
      <c r="A2342" s="23">
        <v>2341</v>
      </c>
      <c r="B2342">
        <v>1152</v>
      </c>
      <c r="C2342" t="str">
        <f ca="1">IFERROR(VLOOKUP($B2342,INDIRECT(nfl_game_result),MATCH(C$1,INDIRECT(nfl_game_result_header),0),FALSE),"error")</f>
        <v>2016_06_SFO@BUF</v>
      </c>
      <c r="D2342">
        <f ca="1">IFERROR(IF(ISBLANK(VLOOKUP($B2342,INDIRECT(nfl_game_result),MATCH(D$1,INDIRECT(nfl_game_result_header),0),FALSE)),"",VLOOKUP($B2342,INDIRECT(nfl_game_result),MATCH(D$1,INDIRECT(nfl_game_result_header),0),FALSE)),"error")</f>
        <v>-7.5</v>
      </c>
      <c r="E2342">
        <f ca="1">IFERROR(IF(ISBLANK(VLOOKUP($B2342,INDIRECT(nfl_game_result),MATCH(E$1,INDIRECT(nfl_game_result_header),0),FALSE)),"",VLOOKUP($B2342,INDIRECT(nfl_game_result),MATCH(E$1,INDIRECT(nfl_game_result_header),0),FALSE)),"error")</f>
        <v>-8.5</v>
      </c>
      <c r="F2342" s="23" t="str">
        <f ca="1">IFERROR(IF(ISBLANK(VLOOKUP($B2342,INDIRECT(nfl_game_result),MATCH(F$1,INDIRECT(nfl_game_result_header),0),FALSE)),"",VLOOKUP($B2342,INDIRECT(nfl_game_result),MATCH(F$1,INDIRECT(nfl_game_result_header),0),FALSE)),"error")</f>
        <v/>
      </c>
      <c r="G2342" s="23" t="str">
        <f ca="1">IFERROR(IF(ISBLANK(VLOOKUP($B2342,INDIRECT(nfl_game_result),MATCH(G$1,INDIRECT(nfl_game_result_header),0),FALSE)),"",VLOOKUP($B2342,INDIRECT(nfl_game_result),MATCH(G$1,INDIRECT(nfl_game_result_header),0),FALSE)),"error")</f>
        <v/>
      </c>
      <c r="H2342">
        <f ca="1">IFERROR(IF(ISBLANK(VLOOKUP($B2342,INDIRECT(nfl_game_result),MATCH(H$1,INDIRECT(nfl_game_result_header),0),FALSE)),"",VLOOKUP($B2342,INDIRECT(nfl_game_result),MATCH(H$1,INDIRECT(nfl_game_result_header),0),FALSE)),"error")</f>
        <v>45</v>
      </c>
      <c r="I2342">
        <f ca="1">IFERROR(IF(ISBLANK(VLOOKUP($B2342,INDIRECT(nfl_game_result),MATCH(I$1,INDIRECT(nfl_game_result_header),0),FALSE)),"",VLOOKUP($B2342,INDIRECT(nfl_game_result),MATCH(I$1,INDIRECT(nfl_game_result_header),0),FALSE)),"error")</f>
        <v>16</v>
      </c>
      <c r="J2342" t="str">
        <f ca="1">IFERROR(IF(ISBLANK(VLOOKUP($B2342,INDIRECT(nfl_game_result),MATCH(J$1,INDIRECT(nfl_game_result_header),0),FALSE)),"",VLOOKUP($B2342,INDIRECT(nfl_game_result),MATCH(J$1,INDIRECT(nfl_game_result_header),0),FALSE)),"error")</f>
        <v>BUF</v>
      </c>
      <c r="K2342" t="str">
        <f ca="1">IFERROR(IF(ISBLANK(VLOOKUP($B2342,INDIRECT(nfl_game_result),MATCH(K$1,INDIRECT(nfl_game_result_header),0),FALSE)),"",VLOOKUP($B2342,INDIRECT(nfl_game_result),MATCH(K$1,INDIRECT(nfl_game_result_header),0),FALSE)),"error")</f>
        <v>BUF</v>
      </c>
      <c r="L2342" s="23" t="str">
        <f ca="1">IFERROR(IF(ISBLANK(VLOOKUP($B2342,INDIRECT(nfl_game_result),MATCH(L$1,INDIRECT(nfl_game_result_header),0),FALSE)),"",VLOOKUP($B2342,INDIRECT(nfl_game_result),MATCH(L$1,INDIRECT(nfl_game_result_header),0),FALSE)),"error")</f>
        <v/>
      </c>
      <c r="M2342" t="s">
        <v>16</v>
      </c>
      <c r="N2342">
        <v>-6.5</v>
      </c>
      <c r="O2342" t="s">
        <v>333</v>
      </c>
      <c r="P2342">
        <v>12</v>
      </c>
      <c r="V2342" s="23" t="s">
        <v>416</v>
      </c>
      <c r="W2342">
        <f ca="1">VALUE(LEFT(C2342, 4))</f>
        <v>2016</v>
      </c>
      <c r="X2342">
        <f ca="1">VALUE(MID(C2342,6,FIND("_",C2342,6)-6))</f>
        <v>6</v>
      </c>
      <c r="Y2342">
        <f ca="1">IF(NOT(OR(ISBLANK(D2342),ISBLANK(E2342),D2342="",E2342="")),D2342-E2342,"")</f>
        <v>1</v>
      </c>
      <c r="Z2342">
        <f ca="1">IF(OR(NOT(ISNUMBER(D2342)),ISBLANK(D2342),D2342="",ISBLANK(N2342)),"",ABS(D2342-N2342))</f>
        <v>1</v>
      </c>
      <c r="AA2342">
        <f ca="1">IF(OR(ISBLANK(J2342),ISBLANK(O2342),J2342="",O2342=""),"",IF(J2342=O2342,1,0))</f>
        <v>0</v>
      </c>
      <c r="AB2342" t="str">
        <f ca="1">IF(OR(ISBLANK(K2342),ISBLANK(Q2342),K2342="",Q2342=""),"",IF(K2342=Q2342,1,0))</f>
        <v/>
      </c>
      <c r="AC2342" s="23" t="str">
        <f t="shared" ca="1" si="36"/>
        <v/>
      </c>
    </row>
    <row r="2343" spans="1:29" x14ac:dyDescent="0.25">
      <c r="A2343" s="23">
        <v>2342</v>
      </c>
      <c r="B2343">
        <v>1153</v>
      </c>
      <c r="C2343" t="str">
        <f ca="1">IFERROR(VLOOKUP($B2343,INDIRECT(nfl_game_result),MATCH(C$1,INDIRECT(nfl_game_result_header),0),FALSE),"error")</f>
        <v>2016_06_BAL@NYG</v>
      </c>
      <c r="D2343">
        <f ca="1">IFERROR(IF(ISBLANK(VLOOKUP($B2343,INDIRECT(nfl_game_result),MATCH(D$1,INDIRECT(nfl_game_result_header),0),FALSE)),"",VLOOKUP($B2343,INDIRECT(nfl_game_result),MATCH(D$1,INDIRECT(nfl_game_result_header),0),FALSE)),"error")</f>
        <v>-3</v>
      </c>
      <c r="E2343">
        <f ca="1">IFERROR(IF(ISBLANK(VLOOKUP($B2343,INDIRECT(nfl_game_result),MATCH(E$1,INDIRECT(nfl_game_result_header),0),FALSE)),"",VLOOKUP($B2343,INDIRECT(nfl_game_result),MATCH(E$1,INDIRECT(nfl_game_result_header),0),FALSE)),"error")</f>
        <v>-3.5</v>
      </c>
      <c r="F2343" s="23" t="str">
        <f ca="1">IFERROR(IF(ISBLANK(VLOOKUP($B2343,INDIRECT(nfl_game_result),MATCH(F$1,INDIRECT(nfl_game_result_header),0),FALSE)),"",VLOOKUP($B2343,INDIRECT(nfl_game_result),MATCH(F$1,INDIRECT(nfl_game_result_header),0),FALSE)),"error")</f>
        <v/>
      </c>
      <c r="G2343" s="23" t="str">
        <f ca="1">IFERROR(IF(ISBLANK(VLOOKUP($B2343,INDIRECT(nfl_game_result),MATCH(G$1,INDIRECT(nfl_game_result_header),0),FALSE)),"",VLOOKUP($B2343,INDIRECT(nfl_game_result),MATCH(G$1,INDIRECT(nfl_game_result_header),0),FALSE)),"error")</f>
        <v/>
      </c>
      <c r="H2343">
        <f ca="1">IFERROR(IF(ISBLANK(VLOOKUP($B2343,INDIRECT(nfl_game_result),MATCH(H$1,INDIRECT(nfl_game_result_header),0),FALSE)),"",VLOOKUP($B2343,INDIRECT(nfl_game_result),MATCH(H$1,INDIRECT(nfl_game_result_header),0),FALSE)),"error")</f>
        <v>27</v>
      </c>
      <c r="I2343">
        <f ca="1">IFERROR(IF(ISBLANK(VLOOKUP($B2343,INDIRECT(nfl_game_result),MATCH(I$1,INDIRECT(nfl_game_result_header),0),FALSE)),"",VLOOKUP($B2343,INDIRECT(nfl_game_result),MATCH(I$1,INDIRECT(nfl_game_result_header),0),FALSE)),"error")</f>
        <v>23</v>
      </c>
      <c r="J2343" t="str">
        <f ca="1">IFERROR(IF(ISBLANK(VLOOKUP($B2343,INDIRECT(nfl_game_result),MATCH(J$1,INDIRECT(nfl_game_result_header),0),FALSE)),"",VLOOKUP($B2343,INDIRECT(nfl_game_result),MATCH(J$1,INDIRECT(nfl_game_result_header),0),FALSE)),"error")</f>
        <v>NYG</v>
      </c>
      <c r="K2343" t="str">
        <f ca="1">IFERROR(IF(ISBLANK(VLOOKUP($B2343,INDIRECT(nfl_game_result),MATCH(K$1,INDIRECT(nfl_game_result_header),0),FALSE)),"",VLOOKUP($B2343,INDIRECT(nfl_game_result),MATCH(K$1,INDIRECT(nfl_game_result_header),0),FALSE)),"error")</f>
        <v>NYG</v>
      </c>
      <c r="L2343" s="23" t="str">
        <f ca="1">IFERROR(IF(ISBLANK(VLOOKUP($B2343,INDIRECT(nfl_game_result),MATCH(L$1,INDIRECT(nfl_game_result_header),0),FALSE)),"",VLOOKUP($B2343,INDIRECT(nfl_game_result),MATCH(L$1,INDIRECT(nfl_game_result_header),0),FALSE)),"error")</f>
        <v/>
      </c>
      <c r="M2343" t="s">
        <v>16</v>
      </c>
      <c r="N2343">
        <v>-3</v>
      </c>
      <c r="O2343" t="s">
        <v>65</v>
      </c>
      <c r="P2343">
        <v>8</v>
      </c>
      <c r="V2343" s="23" t="s">
        <v>416</v>
      </c>
      <c r="W2343">
        <f ca="1">VALUE(LEFT(C2343, 4))</f>
        <v>2016</v>
      </c>
      <c r="X2343">
        <f ca="1">VALUE(MID(C2343,6,FIND("_",C2343,6)-6))</f>
        <v>6</v>
      </c>
      <c r="Y2343">
        <f ca="1">IF(NOT(OR(ISBLANK(D2343),ISBLANK(E2343),D2343="",E2343="")),D2343-E2343,"")</f>
        <v>0.5</v>
      </c>
      <c r="Z2343">
        <f ca="1">IF(OR(NOT(ISNUMBER(D2343)),ISBLANK(D2343),D2343="",ISBLANK(N2343)),"",ABS(D2343-N2343))</f>
        <v>0</v>
      </c>
      <c r="AA2343">
        <f ca="1">IF(OR(ISBLANK(J2343),ISBLANK(O2343),J2343="",O2343=""),"",IF(J2343=O2343,1,0))</f>
        <v>0</v>
      </c>
      <c r="AB2343" t="str">
        <f ca="1">IF(OR(ISBLANK(K2343),ISBLANK(Q2343),K2343="",Q2343=""),"",IF(K2343=Q2343,1,0))</f>
        <v/>
      </c>
      <c r="AC2343" s="23" t="str">
        <f t="shared" ca="1" si="36"/>
        <v/>
      </c>
    </row>
    <row r="2344" spans="1:29" x14ac:dyDescent="0.25">
      <c r="A2344" s="23">
        <v>2343</v>
      </c>
      <c r="B2344">
        <v>1154</v>
      </c>
      <c r="C2344" t="str">
        <f ca="1">IFERROR(VLOOKUP($B2344,INDIRECT(nfl_game_result),MATCH(C$1,INDIRECT(nfl_game_result_header),0),FALSE),"error")</f>
        <v>2016_06_LAR@DET</v>
      </c>
      <c r="D2344">
        <f ca="1">IFERROR(IF(ISBLANK(VLOOKUP($B2344,INDIRECT(nfl_game_result),MATCH(D$1,INDIRECT(nfl_game_result_header),0),FALSE)),"",VLOOKUP($B2344,INDIRECT(nfl_game_result),MATCH(D$1,INDIRECT(nfl_game_result_header),0),FALSE)),"error")</f>
        <v>-3.5</v>
      </c>
      <c r="E2344">
        <f ca="1">IFERROR(IF(ISBLANK(VLOOKUP($B2344,INDIRECT(nfl_game_result),MATCH(E$1,INDIRECT(nfl_game_result_header),0),FALSE)),"",VLOOKUP($B2344,INDIRECT(nfl_game_result),MATCH(E$1,INDIRECT(nfl_game_result_header),0),FALSE)),"error")</f>
        <v>-3</v>
      </c>
      <c r="F2344" s="23" t="str">
        <f ca="1">IFERROR(IF(ISBLANK(VLOOKUP($B2344,INDIRECT(nfl_game_result),MATCH(F$1,INDIRECT(nfl_game_result_header),0),FALSE)),"",VLOOKUP($B2344,INDIRECT(nfl_game_result),MATCH(F$1,INDIRECT(nfl_game_result_header),0),FALSE)),"error")</f>
        <v/>
      </c>
      <c r="G2344" s="23" t="str">
        <f ca="1">IFERROR(IF(ISBLANK(VLOOKUP($B2344,INDIRECT(nfl_game_result),MATCH(G$1,INDIRECT(nfl_game_result_header),0),FALSE)),"",VLOOKUP($B2344,INDIRECT(nfl_game_result),MATCH(G$1,INDIRECT(nfl_game_result_header),0),FALSE)),"error")</f>
        <v/>
      </c>
      <c r="H2344">
        <f ca="1">IFERROR(IF(ISBLANK(VLOOKUP($B2344,INDIRECT(nfl_game_result),MATCH(H$1,INDIRECT(nfl_game_result_header),0),FALSE)),"",VLOOKUP($B2344,INDIRECT(nfl_game_result),MATCH(H$1,INDIRECT(nfl_game_result_header),0),FALSE)),"error")</f>
        <v>31</v>
      </c>
      <c r="I2344">
        <f ca="1">IFERROR(IF(ISBLANK(VLOOKUP($B2344,INDIRECT(nfl_game_result),MATCH(I$1,INDIRECT(nfl_game_result_header),0),FALSE)),"",VLOOKUP($B2344,INDIRECT(nfl_game_result),MATCH(I$1,INDIRECT(nfl_game_result_header),0),FALSE)),"error")</f>
        <v>28</v>
      </c>
      <c r="J2344" t="str">
        <f ca="1">IFERROR(IF(ISBLANK(VLOOKUP($B2344,INDIRECT(nfl_game_result),MATCH(J$1,INDIRECT(nfl_game_result_header),0),FALSE)),"",VLOOKUP($B2344,INDIRECT(nfl_game_result),MATCH(J$1,INDIRECT(nfl_game_result_header),0),FALSE)),"error")</f>
        <v>na</v>
      </c>
      <c r="K2344" t="str">
        <f ca="1">IFERROR(IF(ISBLANK(VLOOKUP($B2344,INDIRECT(nfl_game_result),MATCH(K$1,INDIRECT(nfl_game_result_header),0),FALSE)),"",VLOOKUP($B2344,INDIRECT(nfl_game_result),MATCH(K$1,INDIRECT(nfl_game_result_header),0),FALSE)),"error")</f>
        <v>DET</v>
      </c>
      <c r="L2344" s="23" t="str">
        <f ca="1">IFERROR(IF(ISBLANK(VLOOKUP($B2344,INDIRECT(nfl_game_result),MATCH(L$1,INDIRECT(nfl_game_result_header),0),FALSE)),"",VLOOKUP($B2344,INDIRECT(nfl_game_result),MATCH(L$1,INDIRECT(nfl_game_result_header),0),FALSE)),"error")</f>
        <v/>
      </c>
      <c r="M2344" t="s">
        <v>16</v>
      </c>
      <c r="N2344">
        <v>-3</v>
      </c>
      <c r="O2344" t="s">
        <v>123</v>
      </c>
      <c r="P2344">
        <v>9</v>
      </c>
      <c r="V2344" s="23" t="s">
        <v>416</v>
      </c>
      <c r="W2344">
        <f ca="1">VALUE(LEFT(C2344, 4))</f>
        <v>2016</v>
      </c>
      <c r="X2344">
        <f ca="1">VALUE(MID(C2344,6,FIND("_",C2344,6)-6))</f>
        <v>6</v>
      </c>
      <c r="Y2344">
        <f ca="1">IF(NOT(OR(ISBLANK(D2344),ISBLANK(E2344),D2344="",E2344="")),D2344-E2344,"")</f>
        <v>-0.5</v>
      </c>
      <c r="Z2344">
        <f ca="1">IF(OR(NOT(ISNUMBER(D2344)),ISBLANK(D2344),D2344="",ISBLANK(N2344)),"",ABS(D2344-N2344))</f>
        <v>0.5</v>
      </c>
      <c r="AA2344">
        <f ca="1">IF(OR(ISBLANK(J2344),ISBLANK(O2344),J2344="",O2344=""),"",IF(J2344=O2344,1,0))</f>
        <v>0</v>
      </c>
      <c r="AB2344" t="str">
        <f ca="1">IF(OR(ISBLANK(K2344),ISBLANK(Q2344),K2344="",Q2344=""),"",IF(K2344=Q2344,1,0))</f>
        <v/>
      </c>
      <c r="AC2344" s="23" t="str">
        <f t="shared" ca="1" si="36"/>
        <v/>
      </c>
    </row>
    <row r="2345" spans="1:29" x14ac:dyDescent="0.25">
      <c r="A2345" s="23">
        <v>2344</v>
      </c>
      <c r="B2345">
        <v>1155</v>
      </c>
      <c r="C2345" t="str">
        <f ca="1">IFERROR(VLOOKUP($B2345,INDIRECT(nfl_game_result),MATCH(C$1,INDIRECT(nfl_game_result_header),0),FALSE),"error")</f>
        <v>2016_06_CAR@NOR</v>
      </c>
      <c r="D2345">
        <f ca="1">IFERROR(IF(ISBLANK(VLOOKUP($B2345,INDIRECT(nfl_game_result),MATCH(D$1,INDIRECT(nfl_game_result_header),0),FALSE)),"",VLOOKUP($B2345,INDIRECT(nfl_game_result),MATCH(D$1,INDIRECT(nfl_game_result_header),0),FALSE)),"error")</f>
        <v>3</v>
      </c>
      <c r="E2345">
        <f ca="1">IFERROR(IF(ISBLANK(VLOOKUP($B2345,INDIRECT(nfl_game_result),MATCH(E$1,INDIRECT(nfl_game_result_header),0),FALSE)),"",VLOOKUP($B2345,INDIRECT(nfl_game_result),MATCH(E$1,INDIRECT(nfl_game_result_header),0),FALSE)),"error")</f>
        <v>2.5</v>
      </c>
      <c r="F2345" s="23" t="str">
        <f ca="1">IFERROR(IF(ISBLANK(VLOOKUP($B2345,INDIRECT(nfl_game_result),MATCH(F$1,INDIRECT(nfl_game_result_header),0),FALSE)),"",VLOOKUP($B2345,INDIRECT(nfl_game_result),MATCH(F$1,INDIRECT(nfl_game_result_header),0),FALSE)),"error")</f>
        <v/>
      </c>
      <c r="G2345" s="23" t="str">
        <f ca="1">IFERROR(IF(ISBLANK(VLOOKUP($B2345,INDIRECT(nfl_game_result),MATCH(G$1,INDIRECT(nfl_game_result_header),0),FALSE)),"",VLOOKUP($B2345,INDIRECT(nfl_game_result),MATCH(G$1,INDIRECT(nfl_game_result_header),0),FALSE)),"error")</f>
        <v/>
      </c>
      <c r="H2345">
        <f ca="1">IFERROR(IF(ISBLANK(VLOOKUP($B2345,INDIRECT(nfl_game_result),MATCH(H$1,INDIRECT(nfl_game_result_header),0),FALSE)),"",VLOOKUP($B2345,INDIRECT(nfl_game_result),MATCH(H$1,INDIRECT(nfl_game_result_header),0),FALSE)),"error")</f>
        <v>41</v>
      </c>
      <c r="I2345">
        <f ca="1">IFERROR(IF(ISBLANK(VLOOKUP($B2345,INDIRECT(nfl_game_result),MATCH(I$1,INDIRECT(nfl_game_result_header),0),FALSE)),"",VLOOKUP($B2345,INDIRECT(nfl_game_result),MATCH(I$1,INDIRECT(nfl_game_result_header),0),FALSE)),"error")</f>
        <v>38</v>
      </c>
      <c r="J2345" t="str">
        <f ca="1">IFERROR(IF(ISBLANK(VLOOKUP($B2345,INDIRECT(nfl_game_result),MATCH(J$1,INDIRECT(nfl_game_result_header),0),FALSE)),"",VLOOKUP($B2345,INDIRECT(nfl_game_result),MATCH(J$1,INDIRECT(nfl_game_result_header),0),FALSE)),"error")</f>
        <v>NOR</v>
      </c>
      <c r="K2345" t="str">
        <f ca="1">IFERROR(IF(ISBLANK(VLOOKUP($B2345,INDIRECT(nfl_game_result),MATCH(K$1,INDIRECT(nfl_game_result_header),0),FALSE)),"",VLOOKUP($B2345,INDIRECT(nfl_game_result),MATCH(K$1,INDIRECT(nfl_game_result_header),0),FALSE)),"error")</f>
        <v>NOR</v>
      </c>
      <c r="L2345" s="23" t="str">
        <f ca="1">IFERROR(IF(ISBLANK(VLOOKUP($B2345,INDIRECT(nfl_game_result),MATCH(L$1,INDIRECT(nfl_game_result_header),0),FALSE)),"",VLOOKUP($B2345,INDIRECT(nfl_game_result),MATCH(L$1,INDIRECT(nfl_game_result_header),0),FALSE)),"error")</f>
        <v/>
      </c>
      <c r="M2345" t="s">
        <v>16</v>
      </c>
      <c r="N2345">
        <v>-1.5</v>
      </c>
      <c r="O2345" t="s">
        <v>67</v>
      </c>
      <c r="P2345">
        <v>15</v>
      </c>
      <c r="V2345" s="23" t="s">
        <v>416</v>
      </c>
      <c r="W2345">
        <f ca="1">VALUE(LEFT(C2345, 4))</f>
        <v>2016</v>
      </c>
      <c r="X2345">
        <f ca="1">VALUE(MID(C2345,6,FIND("_",C2345,6)-6))</f>
        <v>6</v>
      </c>
      <c r="Y2345">
        <f ca="1">IF(NOT(OR(ISBLANK(D2345),ISBLANK(E2345),D2345="",E2345="")),D2345-E2345,"")</f>
        <v>0.5</v>
      </c>
      <c r="Z2345">
        <f ca="1">IF(OR(NOT(ISNUMBER(D2345)),ISBLANK(D2345),D2345="",ISBLANK(N2345)),"",ABS(D2345-N2345))</f>
        <v>4.5</v>
      </c>
      <c r="AA2345">
        <f ca="1">IF(OR(ISBLANK(J2345),ISBLANK(O2345),J2345="",O2345=""),"",IF(J2345=O2345,1,0))</f>
        <v>0</v>
      </c>
      <c r="AB2345" t="str">
        <f ca="1">IF(OR(ISBLANK(K2345),ISBLANK(Q2345),K2345="",Q2345=""),"",IF(K2345=Q2345,1,0))</f>
        <v/>
      </c>
      <c r="AC2345" s="23" t="str">
        <f t="shared" ca="1" si="36"/>
        <v/>
      </c>
    </row>
    <row r="2346" spans="1:29" x14ac:dyDescent="0.25">
      <c r="A2346" s="23">
        <v>2345</v>
      </c>
      <c r="B2346">
        <v>1156</v>
      </c>
      <c r="C2346" t="str">
        <f ca="1">IFERROR(VLOOKUP($B2346,INDIRECT(nfl_game_result),MATCH(C$1,INDIRECT(nfl_game_result_header),0),FALSE),"error")</f>
        <v>2016_06_KCY@OAK</v>
      </c>
      <c r="D2346">
        <f ca="1">IFERROR(IF(ISBLANK(VLOOKUP($B2346,INDIRECT(nfl_game_result),MATCH(D$1,INDIRECT(nfl_game_result_header),0),FALSE)),"",VLOOKUP($B2346,INDIRECT(nfl_game_result),MATCH(D$1,INDIRECT(nfl_game_result_header),0),FALSE)),"error")</f>
        <v>-1</v>
      </c>
      <c r="E2346">
        <f ca="1">IFERROR(IF(ISBLANK(VLOOKUP($B2346,INDIRECT(nfl_game_result),MATCH(E$1,INDIRECT(nfl_game_result_header),0),FALSE)),"",VLOOKUP($B2346,INDIRECT(nfl_game_result),MATCH(E$1,INDIRECT(nfl_game_result_header),0),FALSE)),"error")</f>
        <v>1.5</v>
      </c>
      <c r="F2346" s="23" t="str">
        <f ca="1">IFERROR(IF(ISBLANK(VLOOKUP($B2346,INDIRECT(nfl_game_result),MATCH(F$1,INDIRECT(nfl_game_result_header),0),FALSE)),"",VLOOKUP($B2346,INDIRECT(nfl_game_result),MATCH(F$1,INDIRECT(nfl_game_result_header),0),FALSE)),"error")</f>
        <v/>
      </c>
      <c r="G2346" s="23" t="str">
        <f ca="1">IFERROR(IF(ISBLANK(VLOOKUP($B2346,INDIRECT(nfl_game_result),MATCH(G$1,INDIRECT(nfl_game_result_header),0),FALSE)),"",VLOOKUP($B2346,INDIRECT(nfl_game_result),MATCH(G$1,INDIRECT(nfl_game_result_header),0),FALSE)),"error")</f>
        <v/>
      </c>
      <c r="H2346">
        <f ca="1">IFERROR(IF(ISBLANK(VLOOKUP($B2346,INDIRECT(nfl_game_result),MATCH(H$1,INDIRECT(nfl_game_result_header),0),FALSE)),"",VLOOKUP($B2346,INDIRECT(nfl_game_result),MATCH(H$1,INDIRECT(nfl_game_result_header),0),FALSE)),"error")</f>
        <v>10</v>
      </c>
      <c r="I2346">
        <f ca="1">IFERROR(IF(ISBLANK(VLOOKUP($B2346,INDIRECT(nfl_game_result),MATCH(I$1,INDIRECT(nfl_game_result_header),0),FALSE)),"",VLOOKUP($B2346,INDIRECT(nfl_game_result),MATCH(I$1,INDIRECT(nfl_game_result_header),0),FALSE)),"error")</f>
        <v>26</v>
      </c>
      <c r="J2346" t="str">
        <f ca="1">IFERROR(IF(ISBLANK(VLOOKUP($B2346,INDIRECT(nfl_game_result),MATCH(J$1,INDIRECT(nfl_game_result_header),0),FALSE)),"",VLOOKUP($B2346,INDIRECT(nfl_game_result),MATCH(J$1,INDIRECT(nfl_game_result_header),0),FALSE)),"error")</f>
        <v>KCY</v>
      </c>
      <c r="K2346" t="str">
        <f ca="1">IFERROR(IF(ISBLANK(VLOOKUP($B2346,INDIRECT(nfl_game_result),MATCH(K$1,INDIRECT(nfl_game_result_header),0),FALSE)),"",VLOOKUP($B2346,INDIRECT(nfl_game_result),MATCH(K$1,INDIRECT(nfl_game_result_header),0),FALSE)),"error")</f>
        <v>KCY</v>
      </c>
      <c r="L2346" s="23" t="str">
        <f ca="1">IFERROR(IF(ISBLANK(VLOOKUP($B2346,INDIRECT(nfl_game_result),MATCH(L$1,INDIRECT(nfl_game_result_header),0),FALSE)),"",VLOOKUP($B2346,INDIRECT(nfl_game_result),MATCH(L$1,INDIRECT(nfl_game_result_header),0),FALSE)),"error")</f>
        <v/>
      </c>
      <c r="M2346" t="s">
        <v>16</v>
      </c>
      <c r="N2346">
        <v>-4</v>
      </c>
      <c r="O2346" t="s">
        <v>331</v>
      </c>
      <c r="P2346">
        <v>6</v>
      </c>
      <c r="V2346" s="23" t="s">
        <v>416</v>
      </c>
      <c r="W2346">
        <f ca="1">VALUE(LEFT(C2346, 4))</f>
        <v>2016</v>
      </c>
      <c r="X2346">
        <f ca="1">VALUE(MID(C2346,6,FIND("_",C2346,6)-6))</f>
        <v>6</v>
      </c>
      <c r="Y2346">
        <f ca="1">IF(NOT(OR(ISBLANK(D2346),ISBLANK(E2346),D2346="",E2346="")),D2346-E2346,"")</f>
        <v>-2.5</v>
      </c>
      <c r="Z2346">
        <f ca="1">IF(OR(NOT(ISNUMBER(D2346)),ISBLANK(D2346),D2346="",ISBLANK(N2346)),"",ABS(D2346-N2346))</f>
        <v>3</v>
      </c>
      <c r="AA2346">
        <f ca="1">IF(OR(ISBLANK(J2346),ISBLANK(O2346),J2346="",O2346=""),"",IF(J2346=O2346,1,0))</f>
        <v>1</v>
      </c>
      <c r="AB2346" t="str">
        <f ca="1">IF(OR(ISBLANK(K2346),ISBLANK(Q2346),K2346="",Q2346=""),"",IF(K2346=Q2346,1,0))</f>
        <v/>
      </c>
      <c r="AC2346" s="23" t="str">
        <f t="shared" ca="1" si="36"/>
        <v/>
      </c>
    </row>
    <row r="2347" spans="1:29" x14ac:dyDescent="0.25">
      <c r="A2347" s="23">
        <v>2346</v>
      </c>
      <c r="B2347">
        <v>1157</v>
      </c>
      <c r="C2347" t="str">
        <f ca="1">IFERROR(VLOOKUP($B2347,INDIRECT(nfl_game_result),MATCH(C$1,INDIRECT(nfl_game_result_header),0),FALSE),"error")</f>
        <v>2016_06_DAL@GBY</v>
      </c>
      <c r="D2347">
        <f ca="1">IFERROR(IF(ISBLANK(VLOOKUP($B2347,INDIRECT(nfl_game_result),MATCH(D$1,INDIRECT(nfl_game_result_header),0),FALSE)),"",VLOOKUP($B2347,INDIRECT(nfl_game_result),MATCH(D$1,INDIRECT(nfl_game_result_header),0),FALSE)),"error")</f>
        <v>-4.5</v>
      </c>
      <c r="E2347">
        <f ca="1">IFERROR(IF(ISBLANK(VLOOKUP($B2347,INDIRECT(nfl_game_result),MATCH(E$1,INDIRECT(nfl_game_result_header),0),FALSE)),"",VLOOKUP($B2347,INDIRECT(nfl_game_result),MATCH(E$1,INDIRECT(nfl_game_result_header),0),FALSE)),"error")</f>
        <v>-4</v>
      </c>
      <c r="F2347" s="23" t="str">
        <f ca="1">IFERROR(IF(ISBLANK(VLOOKUP($B2347,INDIRECT(nfl_game_result),MATCH(F$1,INDIRECT(nfl_game_result_header),0),FALSE)),"",VLOOKUP($B2347,INDIRECT(nfl_game_result),MATCH(F$1,INDIRECT(nfl_game_result_header),0),FALSE)),"error")</f>
        <v/>
      </c>
      <c r="G2347" s="23" t="str">
        <f ca="1">IFERROR(IF(ISBLANK(VLOOKUP($B2347,INDIRECT(nfl_game_result),MATCH(G$1,INDIRECT(nfl_game_result_header),0),FALSE)),"",VLOOKUP($B2347,INDIRECT(nfl_game_result),MATCH(G$1,INDIRECT(nfl_game_result_header),0),FALSE)),"error")</f>
        <v/>
      </c>
      <c r="H2347">
        <f ca="1">IFERROR(IF(ISBLANK(VLOOKUP($B2347,INDIRECT(nfl_game_result),MATCH(H$1,INDIRECT(nfl_game_result_header),0),FALSE)),"",VLOOKUP($B2347,INDIRECT(nfl_game_result),MATCH(H$1,INDIRECT(nfl_game_result_header),0),FALSE)),"error")</f>
        <v>16</v>
      </c>
      <c r="I2347">
        <f ca="1">IFERROR(IF(ISBLANK(VLOOKUP($B2347,INDIRECT(nfl_game_result),MATCH(I$1,INDIRECT(nfl_game_result_header),0),FALSE)),"",VLOOKUP($B2347,INDIRECT(nfl_game_result),MATCH(I$1,INDIRECT(nfl_game_result_header),0),FALSE)),"error")</f>
        <v>30</v>
      </c>
      <c r="J2347" t="str">
        <f ca="1">IFERROR(IF(ISBLANK(VLOOKUP($B2347,INDIRECT(nfl_game_result),MATCH(J$1,INDIRECT(nfl_game_result_header),0),FALSE)),"",VLOOKUP($B2347,INDIRECT(nfl_game_result),MATCH(J$1,INDIRECT(nfl_game_result_header),0),FALSE)),"error")</f>
        <v>DAL</v>
      </c>
      <c r="K2347" t="str">
        <f ca="1">IFERROR(IF(ISBLANK(VLOOKUP($B2347,INDIRECT(nfl_game_result),MATCH(K$1,INDIRECT(nfl_game_result_header),0),FALSE)),"",VLOOKUP($B2347,INDIRECT(nfl_game_result),MATCH(K$1,INDIRECT(nfl_game_result_header),0),FALSE)),"error")</f>
        <v>DAL</v>
      </c>
      <c r="L2347" s="23" t="str">
        <f ca="1">IFERROR(IF(ISBLANK(VLOOKUP($B2347,INDIRECT(nfl_game_result),MATCH(L$1,INDIRECT(nfl_game_result_header),0),FALSE)),"",VLOOKUP($B2347,INDIRECT(nfl_game_result),MATCH(L$1,INDIRECT(nfl_game_result_header),0),FALSE)),"error")</f>
        <v/>
      </c>
      <c r="M2347" t="s">
        <v>16</v>
      </c>
      <c r="N2347">
        <v>-4.5</v>
      </c>
      <c r="O2347" t="s">
        <v>71</v>
      </c>
      <c r="P2347">
        <v>3</v>
      </c>
      <c r="V2347" s="23" t="s">
        <v>416</v>
      </c>
      <c r="W2347">
        <f ca="1">VALUE(LEFT(C2347, 4))</f>
        <v>2016</v>
      </c>
      <c r="X2347">
        <f ca="1">VALUE(MID(C2347,6,FIND("_",C2347,6)-6))</f>
        <v>6</v>
      </c>
      <c r="Y2347">
        <f ca="1">IF(NOT(OR(ISBLANK(D2347),ISBLANK(E2347),D2347="",E2347="")),D2347-E2347,"")</f>
        <v>-0.5</v>
      </c>
      <c r="Z2347">
        <f ca="1">IF(OR(NOT(ISNUMBER(D2347)),ISBLANK(D2347),D2347="",ISBLANK(N2347)),"",ABS(D2347-N2347))</f>
        <v>0</v>
      </c>
      <c r="AA2347">
        <f ca="1">IF(OR(ISBLANK(J2347),ISBLANK(O2347),J2347="",O2347=""),"",IF(J2347=O2347,1,0))</f>
        <v>1</v>
      </c>
      <c r="AB2347" t="str">
        <f ca="1">IF(OR(ISBLANK(K2347),ISBLANK(Q2347),K2347="",Q2347=""),"",IF(K2347=Q2347,1,0))</f>
        <v/>
      </c>
      <c r="AC2347" s="23" t="str">
        <f t="shared" ca="1" si="36"/>
        <v/>
      </c>
    </row>
    <row r="2348" spans="1:29" x14ac:dyDescent="0.25">
      <c r="A2348" s="23">
        <v>2347</v>
      </c>
      <c r="B2348">
        <v>1158</v>
      </c>
      <c r="C2348" t="str">
        <f ca="1">IFERROR(VLOOKUP($B2348,INDIRECT(nfl_game_result),MATCH(C$1,INDIRECT(nfl_game_result_header),0),FALSE),"error")</f>
        <v>2016_06_ATL@SEA</v>
      </c>
      <c r="D2348">
        <f ca="1">IFERROR(IF(ISBLANK(VLOOKUP($B2348,INDIRECT(nfl_game_result),MATCH(D$1,INDIRECT(nfl_game_result_header),0),FALSE)),"",VLOOKUP($B2348,INDIRECT(nfl_game_result),MATCH(D$1,INDIRECT(nfl_game_result_header),0),FALSE)),"error")</f>
        <v>-6.5</v>
      </c>
      <c r="E2348">
        <f ca="1">IFERROR(IF(ISBLANK(VLOOKUP($B2348,INDIRECT(nfl_game_result),MATCH(E$1,INDIRECT(nfl_game_result_header),0),FALSE)),"",VLOOKUP($B2348,INDIRECT(nfl_game_result),MATCH(E$1,INDIRECT(nfl_game_result_header),0),FALSE)),"error")</f>
        <v>-6.5</v>
      </c>
      <c r="F2348" s="23" t="str">
        <f ca="1">IFERROR(IF(ISBLANK(VLOOKUP($B2348,INDIRECT(nfl_game_result),MATCH(F$1,INDIRECT(nfl_game_result_header),0),FALSE)),"",VLOOKUP($B2348,INDIRECT(nfl_game_result),MATCH(F$1,INDIRECT(nfl_game_result_header),0),FALSE)),"error")</f>
        <v/>
      </c>
      <c r="G2348" s="23" t="str">
        <f ca="1">IFERROR(IF(ISBLANK(VLOOKUP($B2348,INDIRECT(nfl_game_result),MATCH(G$1,INDIRECT(nfl_game_result_header),0),FALSE)),"",VLOOKUP($B2348,INDIRECT(nfl_game_result),MATCH(G$1,INDIRECT(nfl_game_result_header),0),FALSE)),"error")</f>
        <v/>
      </c>
      <c r="H2348">
        <f ca="1">IFERROR(IF(ISBLANK(VLOOKUP($B2348,INDIRECT(nfl_game_result),MATCH(H$1,INDIRECT(nfl_game_result_header),0),FALSE)),"",VLOOKUP($B2348,INDIRECT(nfl_game_result),MATCH(H$1,INDIRECT(nfl_game_result_header),0),FALSE)),"error")</f>
        <v>26</v>
      </c>
      <c r="I2348">
        <f ca="1">IFERROR(IF(ISBLANK(VLOOKUP($B2348,INDIRECT(nfl_game_result),MATCH(I$1,INDIRECT(nfl_game_result_header),0),FALSE)),"",VLOOKUP($B2348,INDIRECT(nfl_game_result),MATCH(I$1,INDIRECT(nfl_game_result_header),0),FALSE)),"error")</f>
        <v>24</v>
      </c>
      <c r="J2348" t="str">
        <f ca="1">IFERROR(IF(ISBLANK(VLOOKUP($B2348,INDIRECT(nfl_game_result),MATCH(J$1,INDIRECT(nfl_game_result_header),0),FALSE)),"",VLOOKUP($B2348,INDIRECT(nfl_game_result),MATCH(J$1,INDIRECT(nfl_game_result_header),0),FALSE)),"error")</f>
        <v>ATL</v>
      </c>
      <c r="K2348" t="str">
        <f ca="1">IFERROR(IF(ISBLANK(VLOOKUP($B2348,INDIRECT(nfl_game_result),MATCH(K$1,INDIRECT(nfl_game_result_header),0),FALSE)),"",VLOOKUP($B2348,INDIRECT(nfl_game_result),MATCH(K$1,INDIRECT(nfl_game_result_header),0),FALSE)),"error")</f>
        <v>SEA</v>
      </c>
      <c r="L2348" s="23" t="str">
        <f ca="1">IFERROR(IF(ISBLANK(VLOOKUP($B2348,INDIRECT(nfl_game_result),MATCH(L$1,INDIRECT(nfl_game_result_header),0),FALSE)),"",VLOOKUP($B2348,INDIRECT(nfl_game_result),MATCH(L$1,INDIRECT(nfl_game_result_header),0),FALSE)),"error")</f>
        <v/>
      </c>
      <c r="M2348" t="s">
        <v>16</v>
      </c>
      <c r="N2348">
        <v>-4</v>
      </c>
      <c r="O2348" t="s">
        <v>20</v>
      </c>
      <c r="P2348">
        <v>4</v>
      </c>
      <c r="V2348" s="23" t="s">
        <v>416</v>
      </c>
      <c r="W2348">
        <f ca="1">VALUE(LEFT(C2348, 4))</f>
        <v>2016</v>
      </c>
      <c r="X2348">
        <f ca="1">VALUE(MID(C2348,6,FIND("_",C2348,6)-6))</f>
        <v>6</v>
      </c>
      <c r="Y2348">
        <f ca="1">IF(NOT(OR(ISBLANK(D2348),ISBLANK(E2348),D2348="",E2348="")),D2348-E2348,"")</f>
        <v>0</v>
      </c>
      <c r="Z2348">
        <f ca="1">IF(OR(NOT(ISNUMBER(D2348)),ISBLANK(D2348),D2348="",ISBLANK(N2348)),"",ABS(D2348-N2348))</f>
        <v>2.5</v>
      </c>
      <c r="AA2348">
        <f ca="1">IF(OR(ISBLANK(J2348),ISBLANK(O2348),J2348="",O2348=""),"",IF(J2348=O2348,1,0))</f>
        <v>1</v>
      </c>
      <c r="AB2348" t="str">
        <f ca="1">IF(OR(ISBLANK(K2348),ISBLANK(Q2348),K2348="",Q2348=""),"",IF(K2348=Q2348,1,0))</f>
        <v/>
      </c>
      <c r="AC2348" s="23" t="str">
        <f t="shared" ca="1" si="36"/>
        <v/>
      </c>
    </row>
    <row r="2349" spans="1:29" x14ac:dyDescent="0.25">
      <c r="A2349" s="23">
        <v>2348</v>
      </c>
      <c r="B2349">
        <v>1159</v>
      </c>
      <c r="C2349" t="str">
        <f ca="1">IFERROR(VLOOKUP($B2349,INDIRECT(nfl_game_result),MATCH(C$1,INDIRECT(nfl_game_result_header),0),FALSE),"error")</f>
        <v>2016_06_IND@HOU</v>
      </c>
      <c r="D2349">
        <f ca="1">IFERROR(IF(ISBLANK(VLOOKUP($B2349,INDIRECT(nfl_game_result),MATCH(D$1,INDIRECT(nfl_game_result_header),0),FALSE)),"",VLOOKUP($B2349,INDIRECT(nfl_game_result),MATCH(D$1,INDIRECT(nfl_game_result_header),0),FALSE)),"error")</f>
        <v>-3</v>
      </c>
      <c r="E2349">
        <f ca="1">IFERROR(IF(ISBLANK(VLOOKUP($B2349,INDIRECT(nfl_game_result),MATCH(E$1,INDIRECT(nfl_game_result_header),0),FALSE)),"",VLOOKUP($B2349,INDIRECT(nfl_game_result),MATCH(E$1,INDIRECT(nfl_game_result_header),0),FALSE)),"error")</f>
        <v>-3</v>
      </c>
      <c r="F2349" s="23" t="str">
        <f ca="1">IFERROR(IF(ISBLANK(VLOOKUP($B2349,INDIRECT(nfl_game_result),MATCH(F$1,INDIRECT(nfl_game_result_header),0),FALSE)),"",VLOOKUP($B2349,INDIRECT(nfl_game_result),MATCH(F$1,INDIRECT(nfl_game_result_header),0),FALSE)),"error")</f>
        <v/>
      </c>
      <c r="G2349" s="23" t="str">
        <f ca="1">IFERROR(IF(ISBLANK(VLOOKUP($B2349,INDIRECT(nfl_game_result),MATCH(G$1,INDIRECT(nfl_game_result_header),0),FALSE)),"",VLOOKUP($B2349,INDIRECT(nfl_game_result),MATCH(G$1,INDIRECT(nfl_game_result_header),0),FALSE)),"error")</f>
        <v/>
      </c>
      <c r="H2349">
        <f ca="1">IFERROR(IF(ISBLANK(VLOOKUP($B2349,INDIRECT(nfl_game_result),MATCH(H$1,INDIRECT(nfl_game_result_header),0),FALSE)),"",VLOOKUP($B2349,INDIRECT(nfl_game_result),MATCH(H$1,INDIRECT(nfl_game_result_header),0),FALSE)),"error")</f>
        <v>26</v>
      </c>
      <c r="I2349">
        <f ca="1">IFERROR(IF(ISBLANK(VLOOKUP($B2349,INDIRECT(nfl_game_result),MATCH(I$1,INDIRECT(nfl_game_result_header),0),FALSE)),"",VLOOKUP($B2349,INDIRECT(nfl_game_result),MATCH(I$1,INDIRECT(nfl_game_result_header),0),FALSE)),"error")</f>
        <v>23</v>
      </c>
      <c r="J2349" t="str">
        <f ca="1">IFERROR(IF(ISBLANK(VLOOKUP($B2349,INDIRECT(nfl_game_result),MATCH(J$1,INDIRECT(nfl_game_result_header),0),FALSE)),"",VLOOKUP($B2349,INDIRECT(nfl_game_result),MATCH(J$1,INDIRECT(nfl_game_result_header),0),FALSE)),"error")</f>
        <v>na</v>
      </c>
      <c r="K2349" t="str">
        <f ca="1">IFERROR(IF(ISBLANK(VLOOKUP($B2349,INDIRECT(nfl_game_result),MATCH(K$1,INDIRECT(nfl_game_result_header),0),FALSE)),"",VLOOKUP($B2349,INDIRECT(nfl_game_result),MATCH(K$1,INDIRECT(nfl_game_result_header),0),FALSE)),"error")</f>
        <v>HOU</v>
      </c>
      <c r="L2349" s="23" t="str">
        <f ca="1">IFERROR(IF(ISBLANK(VLOOKUP($B2349,INDIRECT(nfl_game_result),MATCH(L$1,INDIRECT(nfl_game_result_header),0),FALSE)),"",VLOOKUP($B2349,INDIRECT(nfl_game_result),MATCH(L$1,INDIRECT(nfl_game_result_header),0),FALSE)),"error")</f>
        <v/>
      </c>
      <c r="M2349" t="s">
        <v>16</v>
      </c>
      <c r="N2349">
        <v>-4</v>
      </c>
      <c r="O2349" t="s">
        <v>75</v>
      </c>
      <c r="P2349">
        <v>10</v>
      </c>
      <c r="V2349" s="23" t="s">
        <v>416</v>
      </c>
      <c r="W2349">
        <f ca="1">VALUE(LEFT(C2349, 4))</f>
        <v>2016</v>
      </c>
      <c r="X2349">
        <f ca="1">VALUE(MID(C2349,6,FIND("_",C2349,6)-6))</f>
        <v>6</v>
      </c>
      <c r="Y2349">
        <f ca="1">IF(NOT(OR(ISBLANK(D2349),ISBLANK(E2349),D2349="",E2349="")),D2349-E2349,"")</f>
        <v>0</v>
      </c>
      <c r="Z2349">
        <f ca="1">IF(OR(NOT(ISNUMBER(D2349)),ISBLANK(D2349),D2349="",ISBLANK(N2349)),"",ABS(D2349-N2349))</f>
        <v>1</v>
      </c>
      <c r="AA2349">
        <f ca="1">IF(OR(ISBLANK(J2349),ISBLANK(O2349),J2349="",O2349=""),"",IF(J2349=O2349,1,0))</f>
        <v>0</v>
      </c>
      <c r="AB2349" t="str">
        <f ca="1">IF(OR(ISBLANK(K2349),ISBLANK(Q2349),K2349="",Q2349=""),"",IF(K2349=Q2349,1,0))</f>
        <v/>
      </c>
      <c r="AC2349" s="23" t="str">
        <f t="shared" ca="1" si="36"/>
        <v/>
      </c>
    </row>
    <row r="2350" spans="1:29" x14ac:dyDescent="0.25">
      <c r="A2350" s="23">
        <v>2349</v>
      </c>
      <c r="B2350">
        <v>1160</v>
      </c>
      <c r="C2350" t="str">
        <f ca="1">IFERROR(VLOOKUP($B2350,INDIRECT(nfl_game_result),MATCH(C$1,INDIRECT(nfl_game_result_header),0),FALSE),"error")</f>
        <v>2016_06_NYJ@ARI</v>
      </c>
      <c r="D2350">
        <f ca="1">IFERROR(IF(ISBLANK(VLOOKUP($B2350,INDIRECT(nfl_game_result),MATCH(D$1,INDIRECT(nfl_game_result_header),0),FALSE)),"",VLOOKUP($B2350,INDIRECT(nfl_game_result),MATCH(D$1,INDIRECT(nfl_game_result_header),0),FALSE)),"error")</f>
        <v>-6.5</v>
      </c>
      <c r="E2350">
        <f ca="1">IFERROR(IF(ISBLANK(VLOOKUP($B2350,INDIRECT(nfl_game_result),MATCH(E$1,INDIRECT(nfl_game_result_header),0),FALSE)),"",VLOOKUP($B2350,INDIRECT(nfl_game_result),MATCH(E$1,INDIRECT(nfl_game_result_header),0),FALSE)),"error")</f>
        <v>-7.5</v>
      </c>
      <c r="F2350" s="23" t="str">
        <f ca="1">IFERROR(IF(ISBLANK(VLOOKUP($B2350,INDIRECT(nfl_game_result),MATCH(F$1,INDIRECT(nfl_game_result_header),0),FALSE)),"",VLOOKUP($B2350,INDIRECT(nfl_game_result),MATCH(F$1,INDIRECT(nfl_game_result_header),0),FALSE)),"error")</f>
        <v/>
      </c>
      <c r="G2350" s="23" t="str">
        <f ca="1">IFERROR(IF(ISBLANK(VLOOKUP($B2350,INDIRECT(nfl_game_result),MATCH(G$1,INDIRECT(nfl_game_result_header),0),FALSE)),"",VLOOKUP($B2350,INDIRECT(nfl_game_result),MATCH(G$1,INDIRECT(nfl_game_result_header),0),FALSE)),"error")</f>
        <v/>
      </c>
      <c r="H2350">
        <f ca="1">IFERROR(IF(ISBLANK(VLOOKUP($B2350,INDIRECT(nfl_game_result),MATCH(H$1,INDIRECT(nfl_game_result_header),0),FALSE)),"",VLOOKUP($B2350,INDIRECT(nfl_game_result),MATCH(H$1,INDIRECT(nfl_game_result_header),0),FALSE)),"error")</f>
        <v>28</v>
      </c>
      <c r="I2350">
        <f ca="1">IFERROR(IF(ISBLANK(VLOOKUP($B2350,INDIRECT(nfl_game_result),MATCH(I$1,INDIRECT(nfl_game_result_header),0),FALSE)),"",VLOOKUP($B2350,INDIRECT(nfl_game_result),MATCH(I$1,INDIRECT(nfl_game_result_header),0),FALSE)),"error")</f>
        <v>3</v>
      </c>
      <c r="J2350" t="str">
        <f ca="1">IFERROR(IF(ISBLANK(VLOOKUP($B2350,INDIRECT(nfl_game_result),MATCH(J$1,INDIRECT(nfl_game_result_header),0),FALSE)),"",VLOOKUP($B2350,INDIRECT(nfl_game_result),MATCH(J$1,INDIRECT(nfl_game_result_header),0),FALSE)),"error")</f>
        <v>ARI</v>
      </c>
      <c r="K2350" t="str">
        <f ca="1">IFERROR(IF(ISBLANK(VLOOKUP($B2350,INDIRECT(nfl_game_result),MATCH(K$1,INDIRECT(nfl_game_result_header),0),FALSE)),"",VLOOKUP($B2350,INDIRECT(nfl_game_result),MATCH(K$1,INDIRECT(nfl_game_result_header),0),FALSE)),"error")</f>
        <v>ARI</v>
      </c>
      <c r="L2350" s="23" t="str">
        <f ca="1">IFERROR(IF(ISBLANK(VLOOKUP($B2350,INDIRECT(nfl_game_result),MATCH(L$1,INDIRECT(nfl_game_result_header),0),FALSE)),"",VLOOKUP($B2350,INDIRECT(nfl_game_result),MATCH(L$1,INDIRECT(nfl_game_result_header),0),FALSE)),"error")</f>
        <v/>
      </c>
      <c r="M2350" t="s">
        <v>16</v>
      </c>
      <c r="N2350">
        <v>-5</v>
      </c>
      <c r="O2350" t="s">
        <v>84</v>
      </c>
      <c r="P2350">
        <v>14</v>
      </c>
      <c r="V2350" s="23" t="s">
        <v>416</v>
      </c>
      <c r="W2350">
        <f ca="1">VALUE(LEFT(C2350, 4))</f>
        <v>2016</v>
      </c>
      <c r="X2350">
        <f ca="1">VALUE(MID(C2350,6,FIND("_",C2350,6)-6))</f>
        <v>6</v>
      </c>
      <c r="Y2350">
        <f ca="1">IF(NOT(OR(ISBLANK(D2350),ISBLANK(E2350),D2350="",E2350="")),D2350-E2350,"")</f>
        <v>1</v>
      </c>
      <c r="Z2350">
        <f ca="1">IF(OR(NOT(ISNUMBER(D2350)),ISBLANK(D2350),D2350="",ISBLANK(N2350)),"",ABS(D2350-N2350))</f>
        <v>1.5</v>
      </c>
      <c r="AA2350">
        <f ca="1">IF(OR(ISBLANK(J2350),ISBLANK(O2350),J2350="",O2350=""),"",IF(J2350=O2350,1,0))</f>
        <v>0</v>
      </c>
      <c r="AB2350" t="str">
        <f ca="1">IF(OR(ISBLANK(K2350),ISBLANK(Q2350),K2350="",Q2350=""),"",IF(K2350=Q2350,1,0))</f>
        <v/>
      </c>
      <c r="AC2350" s="23" t="str">
        <f t="shared" ca="1" si="36"/>
        <v/>
      </c>
    </row>
    <row r="2351" spans="1:29" x14ac:dyDescent="0.25">
      <c r="A2351" s="23">
        <v>2350</v>
      </c>
      <c r="B2351">
        <v>1146</v>
      </c>
      <c r="C2351" t="str">
        <f ca="1">IFERROR(VLOOKUP($B2351,INDIRECT(nfl_game_result),MATCH(C$1,INDIRECT(nfl_game_result_header),0),FALSE),"error")</f>
        <v>2016_06_DEN@SD</v>
      </c>
      <c r="D2351">
        <f ca="1">IFERROR(IF(ISBLANK(VLOOKUP($B2351,INDIRECT(nfl_game_result),MATCH(D$1,INDIRECT(nfl_game_result_header),0),FALSE)),"",VLOOKUP($B2351,INDIRECT(nfl_game_result),MATCH(D$1,INDIRECT(nfl_game_result_header),0),FALSE)),"error")</f>
        <v>2.5</v>
      </c>
      <c r="E2351">
        <f ca="1">IFERROR(IF(ISBLANK(VLOOKUP($B2351,INDIRECT(nfl_game_result),MATCH(E$1,INDIRECT(nfl_game_result_header),0),FALSE)),"",VLOOKUP($B2351,INDIRECT(nfl_game_result),MATCH(E$1,INDIRECT(nfl_game_result_header),0),FALSE)),"error")</f>
        <v>2.5</v>
      </c>
      <c r="F2351" s="23" t="str">
        <f ca="1">IFERROR(IF(ISBLANK(VLOOKUP($B2351,INDIRECT(nfl_game_result),MATCH(F$1,INDIRECT(nfl_game_result_header),0),FALSE)),"",VLOOKUP($B2351,INDIRECT(nfl_game_result),MATCH(F$1,INDIRECT(nfl_game_result_header),0),FALSE)),"error")</f>
        <v/>
      </c>
      <c r="G2351" s="23" t="str">
        <f ca="1">IFERROR(IF(ISBLANK(VLOOKUP($B2351,INDIRECT(nfl_game_result),MATCH(G$1,INDIRECT(nfl_game_result_header),0),FALSE)),"",VLOOKUP($B2351,INDIRECT(nfl_game_result),MATCH(G$1,INDIRECT(nfl_game_result_header),0),FALSE)),"error")</f>
        <v/>
      </c>
      <c r="H2351">
        <f ca="1">IFERROR(IF(ISBLANK(VLOOKUP($B2351,INDIRECT(nfl_game_result),MATCH(H$1,INDIRECT(nfl_game_result_header),0),FALSE)),"",VLOOKUP($B2351,INDIRECT(nfl_game_result),MATCH(H$1,INDIRECT(nfl_game_result_header),0),FALSE)),"error")</f>
        <v>21</v>
      </c>
      <c r="I2351">
        <f ca="1">IFERROR(IF(ISBLANK(VLOOKUP($B2351,INDIRECT(nfl_game_result),MATCH(I$1,INDIRECT(nfl_game_result_header),0),FALSE)),"",VLOOKUP($B2351,INDIRECT(nfl_game_result),MATCH(I$1,INDIRECT(nfl_game_result_header),0),FALSE)),"error")</f>
        <v>13</v>
      </c>
      <c r="J2351" t="str">
        <f ca="1">IFERROR(IF(ISBLANK(VLOOKUP($B2351,INDIRECT(nfl_game_result),MATCH(J$1,INDIRECT(nfl_game_result_header),0),FALSE)),"",VLOOKUP($B2351,INDIRECT(nfl_game_result),MATCH(J$1,INDIRECT(nfl_game_result_header),0),FALSE)),"error")</f>
        <v>SD</v>
      </c>
      <c r="K2351" t="str">
        <f ca="1">IFERROR(IF(ISBLANK(VLOOKUP($B2351,INDIRECT(nfl_game_result),MATCH(K$1,INDIRECT(nfl_game_result_header),0),FALSE)),"",VLOOKUP($B2351,INDIRECT(nfl_game_result),MATCH(K$1,INDIRECT(nfl_game_result_header),0),FALSE)),"error")</f>
        <v>SD</v>
      </c>
      <c r="L2351" s="23" t="str">
        <f ca="1">IFERROR(IF(ISBLANK(VLOOKUP($B2351,INDIRECT(nfl_game_result),MATCH(L$1,INDIRECT(nfl_game_result_header),0),FALSE)),"",VLOOKUP($B2351,INDIRECT(nfl_game_result),MATCH(L$1,INDIRECT(nfl_game_result_header),0),FALSE)),"error")</f>
        <v/>
      </c>
      <c r="M2351" t="s">
        <v>14</v>
      </c>
      <c r="N2351">
        <v>4</v>
      </c>
      <c r="O2351" t="s">
        <v>72</v>
      </c>
      <c r="P2351">
        <v>15</v>
      </c>
      <c r="Q2351" t="s">
        <v>72</v>
      </c>
      <c r="V2351" s="23" t="s">
        <v>416</v>
      </c>
      <c r="W2351">
        <f ca="1">VALUE(LEFT(C2351, 4))</f>
        <v>2016</v>
      </c>
      <c r="X2351">
        <f ca="1">VALUE(MID(C2351,6,FIND("_",C2351,6)-6))</f>
        <v>6</v>
      </c>
      <c r="Y2351">
        <f ca="1">IF(NOT(OR(ISBLANK(D2351),ISBLANK(E2351),D2351="",E2351="")),D2351-E2351,"")</f>
        <v>0</v>
      </c>
      <c r="Z2351">
        <f ca="1">IF(OR(NOT(ISNUMBER(D2351)),ISBLANK(D2351),D2351="",ISBLANK(N2351)),"",ABS(D2351-N2351))</f>
        <v>1.5</v>
      </c>
      <c r="AA2351">
        <f ca="1">IF(OR(ISBLANK(J2351),ISBLANK(O2351),J2351="",O2351=""),"",IF(J2351=O2351,1,0))</f>
        <v>0</v>
      </c>
      <c r="AB2351">
        <f ca="1">IF(OR(ISBLANK(K2351),ISBLANK(Q2351),K2351="",Q2351=""),"",IF(K2351=Q2351,1,0))</f>
        <v>0</v>
      </c>
      <c r="AC2351" s="23" t="str">
        <f t="shared" ca="1" si="36"/>
        <v/>
      </c>
    </row>
    <row r="2352" spans="1:29" x14ac:dyDescent="0.25">
      <c r="A2352" s="23">
        <v>2351</v>
      </c>
      <c r="B2352">
        <v>1147</v>
      </c>
      <c r="C2352" t="str">
        <f ca="1">IFERROR(VLOOKUP($B2352,INDIRECT(nfl_game_result),MATCH(C$1,INDIRECT(nfl_game_result_header),0),FALSE),"error")</f>
        <v>2016_06_PHI@WAS</v>
      </c>
      <c r="D2352">
        <f ca="1">IFERROR(IF(ISBLANK(VLOOKUP($B2352,INDIRECT(nfl_game_result),MATCH(D$1,INDIRECT(nfl_game_result_header),0),FALSE)),"",VLOOKUP($B2352,INDIRECT(nfl_game_result),MATCH(D$1,INDIRECT(nfl_game_result_header),0),FALSE)),"error")</f>
        <v>1.5</v>
      </c>
      <c r="E2352">
        <f ca="1">IFERROR(IF(ISBLANK(VLOOKUP($B2352,INDIRECT(nfl_game_result),MATCH(E$1,INDIRECT(nfl_game_result_header),0),FALSE)),"",VLOOKUP($B2352,INDIRECT(nfl_game_result),MATCH(E$1,INDIRECT(nfl_game_result_header),0),FALSE)),"error")</f>
        <v>3</v>
      </c>
      <c r="F2352" s="23" t="str">
        <f ca="1">IFERROR(IF(ISBLANK(VLOOKUP($B2352,INDIRECT(nfl_game_result),MATCH(F$1,INDIRECT(nfl_game_result_header),0),FALSE)),"",VLOOKUP($B2352,INDIRECT(nfl_game_result),MATCH(F$1,INDIRECT(nfl_game_result_header),0),FALSE)),"error")</f>
        <v/>
      </c>
      <c r="G2352" s="23" t="str">
        <f ca="1">IFERROR(IF(ISBLANK(VLOOKUP($B2352,INDIRECT(nfl_game_result),MATCH(G$1,INDIRECT(nfl_game_result_header),0),FALSE)),"",VLOOKUP($B2352,INDIRECT(nfl_game_result),MATCH(G$1,INDIRECT(nfl_game_result_header),0),FALSE)),"error")</f>
        <v/>
      </c>
      <c r="H2352">
        <f ca="1">IFERROR(IF(ISBLANK(VLOOKUP($B2352,INDIRECT(nfl_game_result),MATCH(H$1,INDIRECT(nfl_game_result_header),0),FALSE)),"",VLOOKUP($B2352,INDIRECT(nfl_game_result),MATCH(H$1,INDIRECT(nfl_game_result_header),0),FALSE)),"error")</f>
        <v>27</v>
      </c>
      <c r="I2352">
        <f ca="1">IFERROR(IF(ISBLANK(VLOOKUP($B2352,INDIRECT(nfl_game_result),MATCH(I$1,INDIRECT(nfl_game_result_header),0),FALSE)),"",VLOOKUP($B2352,INDIRECT(nfl_game_result),MATCH(I$1,INDIRECT(nfl_game_result_header),0),FALSE)),"error")</f>
        <v>20</v>
      </c>
      <c r="J2352" t="str">
        <f ca="1">IFERROR(IF(ISBLANK(VLOOKUP($B2352,INDIRECT(nfl_game_result),MATCH(J$1,INDIRECT(nfl_game_result_header),0),FALSE)),"",VLOOKUP($B2352,INDIRECT(nfl_game_result),MATCH(J$1,INDIRECT(nfl_game_result_header),0),FALSE)),"error")</f>
        <v>WAS</v>
      </c>
      <c r="K2352" t="str">
        <f ca="1">IFERROR(IF(ISBLANK(VLOOKUP($B2352,INDIRECT(nfl_game_result),MATCH(K$1,INDIRECT(nfl_game_result_header),0),FALSE)),"",VLOOKUP($B2352,INDIRECT(nfl_game_result),MATCH(K$1,INDIRECT(nfl_game_result_header),0),FALSE)),"error")</f>
        <v>WAS</v>
      </c>
      <c r="L2352" s="23" t="str">
        <f ca="1">IFERROR(IF(ISBLANK(VLOOKUP($B2352,INDIRECT(nfl_game_result),MATCH(L$1,INDIRECT(nfl_game_result_header),0),FALSE)),"",VLOOKUP($B2352,INDIRECT(nfl_game_result),MATCH(L$1,INDIRECT(nfl_game_result_header),0),FALSE)),"error")</f>
        <v/>
      </c>
      <c r="M2352" t="s">
        <v>14</v>
      </c>
      <c r="N2352">
        <v>1.5</v>
      </c>
      <c r="O2352" t="s">
        <v>94</v>
      </c>
      <c r="P2352">
        <v>3</v>
      </c>
      <c r="Q2352" t="s">
        <v>94</v>
      </c>
      <c r="V2352" s="23" t="s">
        <v>416</v>
      </c>
      <c r="W2352">
        <f ca="1">VALUE(LEFT(C2352, 4))</f>
        <v>2016</v>
      </c>
      <c r="X2352">
        <f ca="1">VALUE(MID(C2352,6,FIND("_",C2352,6)-6))</f>
        <v>6</v>
      </c>
      <c r="Y2352">
        <f ca="1">IF(NOT(OR(ISBLANK(D2352),ISBLANK(E2352),D2352="",E2352="")),D2352-E2352,"")</f>
        <v>-1.5</v>
      </c>
      <c r="Z2352">
        <f ca="1">IF(OR(NOT(ISNUMBER(D2352)),ISBLANK(D2352),D2352="",ISBLANK(N2352)),"",ABS(D2352-N2352))</f>
        <v>0</v>
      </c>
      <c r="AA2352">
        <f ca="1">IF(OR(ISBLANK(J2352),ISBLANK(O2352),J2352="",O2352=""),"",IF(J2352=O2352,1,0))</f>
        <v>1</v>
      </c>
      <c r="AB2352">
        <f ca="1">IF(OR(ISBLANK(K2352),ISBLANK(Q2352),K2352="",Q2352=""),"",IF(K2352=Q2352,1,0))</f>
        <v>1</v>
      </c>
      <c r="AC2352" s="23" t="str">
        <f t="shared" ca="1" si="36"/>
        <v/>
      </c>
    </row>
    <row r="2353" spans="1:29" x14ac:dyDescent="0.25">
      <c r="A2353" s="23">
        <v>2352</v>
      </c>
      <c r="B2353">
        <v>1148</v>
      </c>
      <c r="C2353" t="str">
        <f ca="1">IFERROR(VLOOKUP($B2353,INDIRECT(nfl_game_result),MATCH(C$1,INDIRECT(nfl_game_result_header),0),FALSE),"error")</f>
        <v>2016_06_PIT@MIA</v>
      </c>
      <c r="D2353">
        <f ca="1">IFERROR(IF(ISBLANK(VLOOKUP($B2353,INDIRECT(nfl_game_result),MATCH(D$1,INDIRECT(nfl_game_result_header),0),FALSE)),"",VLOOKUP($B2353,INDIRECT(nfl_game_result),MATCH(D$1,INDIRECT(nfl_game_result_header),0),FALSE)),"error")</f>
        <v>7.5</v>
      </c>
      <c r="E2353">
        <f ca="1">IFERROR(IF(ISBLANK(VLOOKUP($B2353,INDIRECT(nfl_game_result),MATCH(E$1,INDIRECT(nfl_game_result_header),0),FALSE)),"",VLOOKUP($B2353,INDIRECT(nfl_game_result),MATCH(E$1,INDIRECT(nfl_game_result_header),0),FALSE)),"error")</f>
        <v>7</v>
      </c>
      <c r="F2353" s="23" t="str">
        <f ca="1">IFERROR(IF(ISBLANK(VLOOKUP($B2353,INDIRECT(nfl_game_result),MATCH(F$1,INDIRECT(nfl_game_result_header),0),FALSE)),"",VLOOKUP($B2353,INDIRECT(nfl_game_result),MATCH(F$1,INDIRECT(nfl_game_result_header),0),FALSE)),"error")</f>
        <v/>
      </c>
      <c r="G2353" s="23" t="str">
        <f ca="1">IFERROR(IF(ISBLANK(VLOOKUP($B2353,INDIRECT(nfl_game_result),MATCH(G$1,INDIRECT(nfl_game_result_header),0),FALSE)),"",VLOOKUP($B2353,INDIRECT(nfl_game_result),MATCH(G$1,INDIRECT(nfl_game_result_header),0),FALSE)),"error")</f>
        <v/>
      </c>
      <c r="H2353">
        <f ca="1">IFERROR(IF(ISBLANK(VLOOKUP($B2353,INDIRECT(nfl_game_result),MATCH(H$1,INDIRECT(nfl_game_result_header),0),FALSE)),"",VLOOKUP($B2353,INDIRECT(nfl_game_result),MATCH(H$1,INDIRECT(nfl_game_result_header),0),FALSE)),"error")</f>
        <v>30</v>
      </c>
      <c r="I2353">
        <f ca="1">IFERROR(IF(ISBLANK(VLOOKUP($B2353,INDIRECT(nfl_game_result),MATCH(I$1,INDIRECT(nfl_game_result_header),0),FALSE)),"",VLOOKUP($B2353,INDIRECT(nfl_game_result),MATCH(I$1,INDIRECT(nfl_game_result_header),0),FALSE)),"error")</f>
        <v>15</v>
      </c>
      <c r="J2353" t="str">
        <f ca="1">IFERROR(IF(ISBLANK(VLOOKUP($B2353,INDIRECT(nfl_game_result),MATCH(J$1,INDIRECT(nfl_game_result_header),0),FALSE)),"",VLOOKUP($B2353,INDIRECT(nfl_game_result),MATCH(J$1,INDIRECT(nfl_game_result_header),0),FALSE)),"error")</f>
        <v>MIA</v>
      </c>
      <c r="K2353" t="str">
        <f ca="1">IFERROR(IF(ISBLANK(VLOOKUP($B2353,INDIRECT(nfl_game_result),MATCH(K$1,INDIRECT(nfl_game_result_header),0),FALSE)),"",VLOOKUP($B2353,INDIRECT(nfl_game_result),MATCH(K$1,INDIRECT(nfl_game_result_header),0),FALSE)),"error")</f>
        <v>MIA</v>
      </c>
      <c r="L2353" s="23" t="str">
        <f ca="1">IFERROR(IF(ISBLANK(VLOOKUP($B2353,INDIRECT(nfl_game_result),MATCH(L$1,INDIRECT(nfl_game_result_header),0),FALSE)),"",VLOOKUP($B2353,INDIRECT(nfl_game_result),MATCH(L$1,INDIRECT(nfl_game_result_header),0),FALSE)),"error")</f>
        <v/>
      </c>
      <c r="M2353" t="s">
        <v>14</v>
      </c>
      <c r="N2353">
        <v>7</v>
      </c>
      <c r="O2353" t="s">
        <v>87</v>
      </c>
      <c r="P2353">
        <v>2</v>
      </c>
      <c r="Q2353" t="s">
        <v>87</v>
      </c>
      <c r="V2353" s="23" t="s">
        <v>416</v>
      </c>
      <c r="W2353">
        <f ca="1">VALUE(LEFT(C2353, 4))</f>
        <v>2016</v>
      </c>
      <c r="X2353">
        <f ca="1">VALUE(MID(C2353,6,FIND("_",C2353,6)-6))</f>
        <v>6</v>
      </c>
      <c r="Y2353">
        <f ca="1">IF(NOT(OR(ISBLANK(D2353),ISBLANK(E2353),D2353="",E2353="")),D2353-E2353,"")</f>
        <v>0.5</v>
      </c>
      <c r="Z2353">
        <f ca="1">IF(OR(NOT(ISNUMBER(D2353)),ISBLANK(D2353),D2353="",ISBLANK(N2353)),"",ABS(D2353-N2353))</f>
        <v>0.5</v>
      </c>
      <c r="AA2353">
        <f ca="1">IF(OR(ISBLANK(J2353),ISBLANK(O2353),J2353="",O2353=""),"",IF(J2353=O2353,1,0))</f>
        <v>0</v>
      </c>
      <c r="AB2353">
        <f ca="1">IF(OR(ISBLANK(K2353),ISBLANK(Q2353),K2353="",Q2353=""),"",IF(K2353=Q2353,1,0))</f>
        <v>0</v>
      </c>
      <c r="AC2353" s="23" t="str">
        <f t="shared" ca="1" si="36"/>
        <v/>
      </c>
    </row>
    <row r="2354" spans="1:29" x14ac:dyDescent="0.25">
      <c r="A2354" s="23">
        <v>2353</v>
      </c>
      <c r="B2354">
        <v>1149</v>
      </c>
      <c r="C2354" t="str">
        <f ca="1">IFERROR(VLOOKUP($B2354,INDIRECT(nfl_game_result),MATCH(C$1,INDIRECT(nfl_game_result_header),0),FALSE),"error")</f>
        <v>2016_06_JAX@CHI</v>
      </c>
      <c r="D2354">
        <f ca="1">IFERROR(IF(ISBLANK(VLOOKUP($B2354,INDIRECT(nfl_game_result),MATCH(D$1,INDIRECT(nfl_game_result_header),0),FALSE)),"",VLOOKUP($B2354,INDIRECT(nfl_game_result),MATCH(D$1,INDIRECT(nfl_game_result_header),0),FALSE)),"error")</f>
        <v>-2</v>
      </c>
      <c r="E2354">
        <f ca="1">IFERROR(IF(ISBLANK(VLOOKUP($B2354,INDIRECT(nfl_game_result),MATCH(E$1,INDIRECT(nfl_game_result_header),0),FALSE)),"",VLOOKUP($B2354,INDIRECT(nfl_game_result),MATCH(E$1,INDIRECT(nfl_game_result_header),0),FALSE)),"error")</f>
        <v>-1.5</v>
      </c>
      <c r="F2354" s="23" t="str">
        <f ca="1">IFERROR(IF(ISBLANK(VLOOKUP($B2354,INDIRECT(nfl_game_result),MATCH(F$1,INDIRECT(nfl_game_result_header),0),FALSE)),"",VLOOKUP($B2354,INDIRECT(nfl_game_result),MATCH(F$1,INDIRECT(nfl_game_result_header),0),FALSE)),"error")</f>
        <v/>
      </c>
      <c r="G2354" s="23" t="str">
        <f ca="1">IFERROR(IF(ISBLANK(VLOOKUP($B2354,INDIRECT(nfl_game_result),MATCH(G$1,INDIRECT(nfl_game_result_header),0),FALSE)),"",VLOOKUP($B2354,INDIRECT(nfl_game_result),MATCH(G$1,INDIRECT(nfl_game_result_header),0),FALSE)),"error")</f>
        <v/>
      </c>
      <c r="H2354">
        <f ca="1">IFERROR(IF(ISBLANK(VLOOKUP($B2354,INDIRECT(nfl_game_result),MATCH(H$1,INDIRECT(nfl_game_result_header),0),FALSE)),"",VLOOKUP($B2354,INDIRECT(nfl_game_result),MATCH(H$1,INDIRECT(nfl_game_result_header),0),FALSE)),"error")</f>
        <v>16</v>
      </c>
      <c r="I2354">
        <f ca="1">IFERROR(IF(ISBLANK(VLOOKUP($B2354,INDIRECT(nfl_game_result),MATCH(I$1,INDIRECT(nfl_game_result_header),0),FALSE)),"",VLOOKUP($B2354,INDIRECT(nfl_game_result),MATCH(I$1,INDIRECT(nfl_game_result_header),0),FALSE)),"error")</f>
        <v>17</v>
      </c>
      <c r="J2354" t="str">
        <f ca="1">IFERROR(IF(ISBLANK(VLOOKUP($B2354,INDIRECT(nfl_game_result),MATCH(J$1,INDIRECT(nfl_game_result_header),0),FALSE)),"",VLOOKUP($B2354,INDIRECT(nfl_game_result),MATCH(J$1,INDIRECT(nfl_game_result_header),0),FALSE)),"error")</f>
        <v>JAX</v>
      </c>
      <c r="K2354" t="str">
        <f ca="1">IFERROR(IF(ISBLANK(VLOOKUP($B2354,INDIRECT(nfl_game_result),MATCH(K$1,INDIRECT(nfl_game_result_header),0),FALSE)),"",VLOOKUP($B2354,INDIRECT(nfl_game_result),MATCH(K$1,INDIRECT(nfl_game_result_header),0),FALSE)),"error")</f>
        <v>JAX</v>
      </c>
      <c r="L2354" s="23" t="str">
        <f ca="1">IFERROR(IF(ISBLANK(VLOOKUP($B2354,INDIRECT(nfl_game_result),MATCH(L$1,INDIRECT(nfl_game_result_header),0),FALSE)),"",VLOOKUP($B2354,INDIRECT(nfl_game_result),MATCH(L$1,INDIRECT(nfl_game_result_header),0),FALSE)),"error")</f>
        <v/>
      </c>
      <c r="M2354" t="s">
        <v>14</v>
      </c>
      <c r="N2354">
        <v>-2.5</v>
      </c>
      <c r="O2354" t="s">
        <v>68</v>
      </c>
      <c r="P2354">
        <v>9</v>
      </c>
      <c r="Q2354" t="s">
        <v>68</v>
      </c>
      <c r="V2354" s="23" t="s">
        <v>416</v>
      </c>
      <c r="W2354">
        <f ca="1">VALUE(LEFT(C2354, 4))</f>
        <v>2016</v>
      </c>
      <c r="X2354">
        <f ca="1">VALUE(MID(C2354,6,FIND("_",C2354,6)-6))</f>
        <v>6</v>
      </c>
      <c r="Y2354">
        <f ca="1">IF(NOT(OR(ISBLANK(D2354),ISBLANK(E2354),D2354="",E2354="")),D2354-E2354,"")</f>
        <v>-0.5</v>
      </c>
      <c r="Z2354">
        <f ca="1">IF(OR(NOT(ISNUMBER(D2354)),ISBLANK(D2354),D2354="",ISBLANK(N2354)),"",ABS(D2354-N2354))</f>
        <v>0.5</v>
      </c>
      <c r="AA2354">
        <f ca="1">IF(OR(ISBLANK(J2354),ISBLANK(O2354),J2354="",O2354=""),"",IF(J2354=O2354,1,0))</f>
        <v>0</v>
      </c>
      <c r="AB2354">
        <f ca="1">IF(OR(ISBLANK(K2354),ISBLANK(Q2354),K2354="",Q2354=""),"",IF(K2354=Q2354,1,0))</f>
        <v>0</v>
      </c>
      <c r="AC2354" s="23" t="str">
        <f t="shared" ca="1" si="36"/>
        <v/>
      </c>
    </row>
    <row r="2355" spans="1:29" x14ac:dyDescent="0.25">
      <c r="A2355" s="23">
        <v>2354</v>
      </c>
      <c r="B2355">
        <v>1150</v>
      </c>
      <c r="C2355" t="str">
        <f ca="1">IFERROR(VLOOKUP($B2355,INDIRECT(nfl_game_result),MATCH(C$1,INDIRECT(nfl_game_result_header),0),FALSE),"error")</f>
        <v>2016_06_CLE@TEN</v>
      </c>
      <c r="D2355">
        <f ca="1">IFERROR(IF(ISBLANK(VLOOKUP($B2355,INDIRECT(nfl_game_result),MATCH(D$1,INDIRECT(nfl_game_result_header),0),FALSE)),"",VLOOKUP($B2355,INDIRECT(nfl_game_result),MATCH(D$1,INDIRECT(nfl_game_result_header),0),FALSE)),"error")</f>
        <v>-6.5</v>
      </c>
      <c r="E2355">
        <f ca="1">IFERROR(IF(ISBLANK(VLOOKUP($B2355,INDIRECT(nfl_game_result),MATCH(E$1,INDIRECT(nfl_game_result_header),0),FALSE)),"",VLOOKUP($B2355,INDIRECT(nfl_game_result),MATCH(E$1,INDIRECT(nfl_game_result_header),0),FALSE)),"error")</f>
        <v>-7.5</v>
      </c>
      <c r="F2355" s="23" t="str">
        <f ca="1">IFERROR(IF(ISBLANK(VLOOKUP($B2355,INDIRECT(nfl_game_result),MATCH(F$1,INDIRECT(nfl_game_result_header),0),FALSE)),"",VLOOKUP($B2355,INDIRECT(nfl_game_result),MATCH(F$1,INDIRECT(nfl_game_result_header),0),FALSE)),"error")</f>
        <v/>
      </c>
      <c r="G2355" s="23" t="str">
        <f ca="1">IFERROR(IF(ISBLANK(VLOOKUP($B2355,INDIRECT(nfl_game_result),MATCH(G$1,INDIRECT(nfl_game_result_header),0),FALSE)),"",VLOOKUP($B2355,INDIRECT(nfl_game_result),MATCH(G$1,INDIRECT(nfl_game_result_header),0),FALSE)),"error")</f>
        <v/>
      </c>
      <c r="H2355">
        <f ca="1">IFERROR(IF(ISBLANK(VLOOKUP($B2355,INDIRECT(nfl_game_result),MATCH(H$1,INDIRECT(nfl_game_result_header),0),FALSE)),"",VLOOKUP($B2355,INDIRECT(nfl_game_result),MATCH(H$1,INDIRECT(nfl_game_result_header),0),FALSE)),"error")</f>
        <v>28</v>
      </c>
      <c r="I2355">
        <f ca="1">IFERROR(IF(ISBLANK(VLOOKUP($B2355,INDIRECT(nfl_game_result),MATCH(I$1,INDIRECT(nfl_game_result_header),0),FALSE)),"",VLOOKUP($B2355,INDIRECT(nfl_game_result),MATCH(I$1,INDIRECT(nfl_game_result_header),0),FALSE)),"error")</f>
        <v>26</v>
      </c>
      <c r="J2355" t="str">
        <f ca="1">IFERROR(IF(ISBLANK(VLOOKUP($B2355,INDIRECT(nfl_game_result),MATCH(J$1,INDIRECT(nfl_game_result_header),0),FALSE)),"",VLOOKUP($B2355,INDIRECT(nfl_game_result),MATCH(J$1,INDIRECT(nfl_game_result_header),0),FALSE)),"error")</f>
        <v>CLE</v>
      </c>
      <c r="K2355" t="str">
        <f ca="1">IFERROR(IF(ISBLANK(VLOOKUP($B2355,INDIRECT(nfl_game_result),MATCH(K$1,INDIRECT(nfl_game_result_header),0),FALSE)),"",VLOOKUP($B2355,INDIRECT(nfl_game_result),MATCH(K$1,INDIRECT(nfl_game_result_header),0),FALSE)),"error")</f>
        <v>TEN</v>
      </c>
      <c r="L2355" s="23" t="str">
        <f ca="1">IFERROR(IF(ISBLANK(VLOOKUP($B2355,INDIRECT(nfl_game_result),MATCH(L$1,INDIRECT(nfl_game_result_header),0),FALSE)),"",VLOOKUP($B2355,INDIRECT(nfl_game_result),MATCH(L$1,INDIRECT(nfl_game_result_header),0),FALSE)),"error")</f>
        <v/>
      </c>
      <c r="M2355" t="s">
        <v>14</v>
      </c>
      <c r="N2355">
        <v>-6</v>
      </c>
      <c r="O2355" t="s">
        <v>93</v>
      </c>
      <c r="P2355">
        <v>8</v>
      </c>
      <c r="Q2355" t="s">
        <v>93</v>
      </c>
      <c r="V2355" s="23" t="s">
        <v>416</v>
      </c>
      <c r="W2355">
        <f ca="1">VALUE(LEFT(C2355, 4))</f>
        <v>2016</v>
      </c>
      <c r="X2355">
        <f ca="1">VALUE(MID(C2355,6,FIND("_",C2355,6)-6))</f>
        <v>6</v>
      </c>
      <c r="Y2355">
        <f ca="1">IF(NOT(OR(ISBLANK(D2355),ISBLANK(E2355),D2355="",E2355="")),D2355-E2355,"")</f>
        <v>1</v>
      </c>
      <c r="Z2355">
        <f ca="1">IF(OR(NOT(ISNUMBER(D2355)),ISBLANK(D2355),D2355="",ISBLANK(N2355)),"",ABS(D2355-N2355))</f>
        <v>0.5</v>
      </c>
      <c r="AA2355">
        <f ca="1">IF(OR(ISBLANK(J2355),ISBLANK(O2355),J2355="",O2355=""),"",IF(J2355=O2355,1,0))</f>
        <v>0</v>
      </c>
      <c r="AB2355">
        <f ca="1">IF(OR(ISBLANK(K2355),ISBLANK(Q2355),K2355="",Q2355=""),"",IF(K2355=Q2355,1,0))</f>
        <v>1</v>
      </c>
      <c r="AC2355" s="23" t="str">
        <f t="shared" ca="1" si="36"/>
        <v/>
      </c>
    </row>
    <row r="2356" spans="1:29" x14ac:dyDescent="0.25">
      <c r="A2356" s="23">
        <v>2355</v>
      </c>
      <c r="B2356">
        <v>1151</v>
      </c>
      <c r="C2356" t="str">
        <f ca="1">IFERROR(VLOOKUP($B2356,INDIRECT(nfl_game_result),MATCH(C$1,INDIRECT(nfl_game_result_header),0),FALSE),"error")</f>
        <v>2016_06_CIN@NWE</v>
      </c>
      <c r="D2356">
        <f ca="1">IFERROR(IF(ISBLANK(VLOOKUP($B2356,INDIRECT(nfl_game_result),MATCH(D$1,INDIRECT(nfl_game_result_header),0),FALSE)),"",VLOOKUP($B2356,INDIRECT(nfl_game_result),MATCH(D$1,INDIRECT(nfl_game_result_header),0),FALSE)),"error")</f>
        <v>-8</v>
      </c>
      <c r="E2356">
        <f ca="1">IFERROR(IF(ISBLANK(VLOOKUP($B2356,INDIRECT(nfl_game_result),MATCH(E$1,INDIRECT(nfl_game_result_header),0),FALSE)),"",VLOOKUP($B2356,INDIRECT(nfl_game_result),MATCH(E$1,INDIRECT(nfl_game_result_header),0),FALSE)),"error")</f>
        <v>-8</v>
      </c>
      <c r="F2356" s="23" t="str">
        <f ca="1">IFERROR(IF(ISBLANK(VLOOKUP($B2356,INDIRECT(nfl_game_result),MATCH(F$1,INDIRECT(nfl_game_result_header),0),FALSE)),"",VLOOKUP($B2356,INDIRECT(nfl_game_result),MATCH(F$1,INDIRECT(nfl_game_result_header),0),FALSE)),"error")</f>
        <v/>
      </c>
      <c r="G2356" s="23" t="str">
        <f ca="1">IFERROR(IF(ISBLANK(VLOOKUP($B2356,INDIRECT(nfl_game_result),MATCH(G$1,INDIRECT(nfl_game_result_header),0),FALSE)),"",VLOOKUP($B2356,INDIRECT(nfl_game_result),MATCH(G$1,INDIRECT(nfl_game_result_header),0),FALSE)),"error")</f>
        <v/>
      </c>
      <c r="H2356">
        <f ca="1">IFERROR(IF(ISBLANK(VLOOKUP($B2356,INDIRECT(nfl_game_result),MATCH(H$1,INDIRECT(nfl_game_result_header),0),FALSE)),"",VLOOKUP($B2356,INDIRECT(nfl_game_result),MATCH(H$1,INDIRECT(nfl_game_result_header),0),FALSE)),"error")</f>
        <v>35</v>
      </c>
      <c r="I2356">
        <f ca="1">IFERROR(IF(ISBLANK(VLOOKUP($B2356,INDIRECT(nfl_game_result),MATCH(I$1,INDIRECT(nfl_game_result_header),0),FALSE)),"",VLOOKUP($B2356,INDIRECT(nfl_game_result),MATCH(I$1,INDIRECT(nfl_game_result_header),0),FALSE)),"error")</f>
        <v>17</v>
      </c>
      <c r="J2356" t="str">
        <f ca="1">IFERROR(IF(ISBLANK(VLOOKUP($B2356,INDIRECT(nfl_game_result),MATCH(J$1,INDIRECT(nfl_game_result_header),0),FALSE)),"",VLOOKUP($B2356,INDIRECT(nfl_game_result),MATCH(J$1,INDIRECT(nfl_game_result_header),0),FALSE)),"error")</f>
        <v>NWE</v>
      </c>
      <c r="K2356" t="str">
        <f ca="1">IFERROR(IF(ISBLANK(VLOOKUP($B2356,INDIRECT(nfl_game_result),MATCH(K$1,INDIRECT(nfl_game_result_header),0),FALSE)),"",VLOOKUP($B2356,INDIRECT(nfl_game_result),MATCH(K$1,INDIRECT(nfl_game_result_header),0),FALSE)),"error")</f>
        <v>NWE</v>
      </c>
      <c r="L2356" s="23" t="str">
        <f ca="1">IFERROR(IF(ISBLANK(VLOOKUP($B2356,INDIRECT(nfl_game_result),MATCH(L$1,INDIRECT(nfl_game_result_header),0),FALSE)),"",VLOOKUP($B2356,INDIRECT(nfl_game_result),MATCH(L$1,INDIRECT(nfl_game_result_header),0),FALSE)),"error")</f>
        <v/>
      </c>
      <c r="M2356" t="s">
        <v>14</v>
      </c>
      <c r="N2356">
        <v>-7</v>
      </c>
      <c r="O2356" t="s">
        <v>332</v>
      </c>
      <c r="P2356">
        <v>5</v>
      </c>
      <c r="Q2356" t="s">
        <v>332</v>
      </c>
      <c r="V2356" s="23" t="s">
        <v>416</v>
      </c>
      <c r="W2356">
        <f ca="1">VALUE(LEFT(C2356, 4))</f>
        <v>2016</v>
      </c>
      <c r="X2356">
        <f ca="1">VALUE(MID(C2356,6,FIND("_",C2356,6)-6))</f>
        <v>6</v>
      </c>
      <c r="Y2356">
        <f ca="1">IF(NOT(OR(ISBLANK(D2356),ISBLANK(E2356),D2356="",E2356="")),D2356-E2356,"")</f>
        <v>0</v>
      </c>
      <c r="Z2356">
        <f ca="1">IF(OR(NOT(ISNUMBER(D2356)),ISBLANK(D2356),D2356="",ISBLANK(N2356)),"",ABS(D2356-N2356))</f>
        <v>1</v>
      </c>
      <c r="AA2356">
        <f ca="1">IF(OR(ISBLANK(J2356),ISBLANK(O2356),J2356="",O2356=""),"",IF(J2356=O2356,1,0))</f>
        <v>1</v>
      </c>
      <c r="AB2356">
        <f ca="1">IF(OR(ISBLANK(K2356),ISBLANK(Q2356),K2356="",Q2356=""),"",IF(K2356=Q2356,1,0))</f>
        <v>1</v>
      </c>
      <c r="AC2356" s="23" t="str">
        <f t="shared" ca="1" si="36"/>
        <v/>
      </c>
    </row>
    <row r="2357" spans="1:29" x14ac:dyDescent="0.25">
      <c r="A2357" s="23">
        <v>2356</v>
      </c>
      <c r="B2357">
        <v>1152</v>
      </c>
      <c r="C2357" t="str">
        <f ca="1">IFERROR(VLOOKUP($B2357,INDIRECT(nfl_game_result),MATCH(C$1,INDIRECT(nfl_game_result_header),0),FALSE),"error")</f>
        <v>2016_06_SFO@BUF</v>
      </c>
      <c r="D2357">
        <f ca="1">IFERROR(IF(ISBLANK(VLOOKUP($B2357,INDIRECT(nfl_game_result),MATCH(D$1,INDIRECT(nfl_game_result_header),0),FALSE)),"",VLOOKUP($B2357,INDIRECT(nfl_game_result),MATCH(D$1,INDIRECT(nfl_game_result_header),0),FALSE)),"error")</f>
        <v>-7.5</v>
      </c>
      <c r="E2357">
        <f ca="1">IFERROR(IF(ISBLANK(VLOOKUP($B2357,INDIRECT(nfl_game_result),MATCH(E$1,INDIRECT(nfl_game_result_header),0),FALSE)),"",VLOOKUP($B2357,INDIRECT(nfl_game_result),MATCH(E$1,INDIRECT(nfl_game_result_header),0),FALSE)),"error")</f>
        <v>-8.5</v>
      </c>
      <c r="F2357" s="23" t="str">
        <f ca="1">IFERROR(IF(ISBLANK(VLOOKUP($B2357,INDIRECT(nfl_game_result),MATCH(F$1,INDIRECT(nfl_game_result_header),0),FALSE)),"",VLOOKUP($B2357,INDIRECT(nfl_game_result),MATCH(F$1,INDIRECT(nfl_game_result_header),0),FALSE)),"error")</f>
        <v/>
      </c>
      <c r="G2357" s="23" t="str">
        <f ca="1">IFERROR(IF(ISBLANK(VLOOKUP($B2357,INDIRECT(nfl_game_result),MATCH(G$1,INDIRECT(nfl_game_result_header),0),FALSE)),"",VLOOKUP($B2357,INDIRECT(nfl_game_result),MATCH(G$1,INDIRECT(nfl_game_result_header),0),FALSE)),"error")</f>
        <v/>
      </c>
      <c r="H2357">
        <f ca="1">IFERROR(IF(ISBLANK(VLOOKUP($B2357,INDIRECT(nfl_game_result),MATCH(H$1,INDIRECT(nfl_game_result_header),0),FALSE)),"",VLOOKUP($B2357,INDIRECT(nfl_game_result),MATCH(H$1,INDIRECT(nfl_game_result_header),0),FALSE)),"error")</f>
        <v>45</v>
      </c>
      <c r="I2357">
        <f ca="1">IFERROR(IF(ISBLANK(VLOOKUP($B2357,INDIRECT(nfl_game_result),MATCH(I$1,INDIRECT(nfl_game_result_header),0),FALSE)),"",VLOOKUP($B2357,INDIRECT(nfl_game_result),MATCH(I$1,INDIRECT(nfl_game_result_header),0),FALSE)),"error")</f>
        <v>16</v>
      </c>
      <c r="J2357" t="str">
        <f ca="1">IFERROR(IF(ISBLANK(VLOOKUP($B2357,INDIRECT(nfl_game_result),MATCH(J$1,INDIRECT(nfl_game_result_header),0),FALSE)),"",VLOOKUP($B2357,INDIRECT(nfl_game_result),MATCH(J$1,INDIRECT(nfl_game_result_header),0),FALSE)),"error")</f>
        <v>BUF</v>
      </c>
      <c r="K2357" t="str">
        <f ca="1">IFERROR(IF(ISBLANK(VLOOKUP($B2357,INDIRECT(nfl_game_result),MATCH(K$1,INDIRECT(nfl_game_result_header),0),FALSE)),"",VLOOKUP($B2357,INDIRECT(nfl_game_result),MATCH(K$1,INDIRECT(nfl_game_result_header),0),FALSE)),"error")</f>
        <v>BUF</v>
      </c>
      <c r="L2357" s="23" t="str">
        <f ca="1">IFERROR(IF(ISBLANK(VLOOKUP($B2357,INDIRECT(nfl_game_result),MATCH(L$1,INDIRECT(nfl_game_result_header),0),FALSE)),"",VLOOKUP($B2357,INDIRECT(nfl_game_result),MATCH(L$1,INDIRECT(nfl_game_result_header),0),FALSE)),"error")</f>
        <v/>
      </c>
      <c r="M2357" t="s">
        <v>14</v>
      </c>
      <c r="N2357">
        <v>-7.5</v>
      </c>
      <c r="O2357" t="s">
        <v>333</v>
      </c>
      <c r="P2357">
        <v>14</v>
      </c>
      <c r="Q2357" t="s">
        <v>66</v>
      </c>
      <c r="V2357" s="23" t="s">
        <v>416</v>
      </c>
      <c r="W2357">
        <f ca="1">VALUE(LEFT(C2357, 4))</f>
        <v>2016</v>
      </c>
      <c r="X2357">
        <f ca="1">VALUE(MID(C2357,6,FIND("_",C2357,6)-6))</f>
        <v>6</v>
      </c>
      <c r="Y2357">
        <f ca="1">IF(NOT(OR(ISBLANK(D2357),ISBLANK(E2357),D2357="",E2357="")),D2357-E2357,"")</f>
        <v>1</v>
      </c>
      <c r="Z2357">
        <f ca="1">IF(OR(NOT(ISNUMBER(D2357)),ISBLANK(D2357),D2357="",ISBLANK(N2357)),"",ABS(D2357-N2357))</f>
        <v>0</v>
      </c>
      <c r="AA2357">
        <f ca="1">IF(OR(ISBLANK(J2357),ISBLANK(O2357),J2357="",O2357=""),"",IF(J2357=O2357,1,0))</f>
        <v>0</v>
      </c>
      <c r="AB2357">
        <f ca="1">IF(OR(ISBLANK(K2357),ISBLANK(Q2357),K2357="",Q2357=""),"",IF(K2357=Q2357,1,0))</f>
        <v>1</v>
      </c>
      <c r="AC2357" s="23" t="str">
        <f t="shared" ca="1" si="36"/>
        <v/>
      </c>
    </row>
    <row r="2358" spans="1:29" x14ac:dyDescent="0.25">
      <c r="A2358" s="23">
        <v>2357</v>
      </c>
      <c r="B2358">
        <v>1153</v>
      </c>
      <c r="C2358" t="str">
        <f ca="1">IFERROR(VLOOKUP($B2358,INDIRECT(nfl_game_result),MATCH(C$1,INDIRECT(nfl_game_result_header),0),FALSE),"error")</f>
        <v>2016_06_BAL@NYG</v>
      </c>
      <c r="D2358">
        <f ca="1">IFERROR(IF(ISBLANK(VLOOKUP($B2358,INDIRECT(nfl_game_result),MATCH(D$1,INDIRECT(nfl_game_result_header),0),FALSE)),"",VLOOKUP($B2358,INDIRECT(nfl_game_result),MATCH(D$1,INDIRECT(nfl_game_result_header),0),FALSE)),"error")</f>
        <v>-3</v>
      </c>
      <c r="E2358">
        <f ca="1">IFERROR(IF(ISBLANK(VLOOKUP($B2358,INDIRECT(nfl_game_result),MATCH(E$1,INDIRECT(nfl_game_result_header),0),FALSE)),"",VLOOKUP($B2358,INDIRECT(nfl_game_result),MATCH(E$1,INDIRECT(nfl_game_result_header),0),FALSE)),"error")</f>
        <v>-3.5</v>
      </c>
      <c r="F2358" s="23" t="str">
        <f ca="1">IFERROR(IF(ISBLANK(VLOOKUP($B2358,INDIRECT(nfl_game_result),MATCH(F$1,INDIRECT(nfl_game_result_header),0),FALSE)),"",VLOOKUP($B2358,INDIRECT(nfl_game_result),MATCH(F$1,INDIRECT(nfl_game_result_header),0),FALSE)),"error")</f>
        <v/>
      </c>
      <c r="G2358" s="23" t="str">
        <f ca="1">IFERROR(IF(ISBLANK(VLOOKUP($B2358,INDIRECT(nfl_game_result),MATCH(G$1,INDIRECT(nfl_game_result_header),0),FALSE)),"",VLOOKUP($B2358,INDIRECT(nfl_game_result),MATCH(G$1,INDIRECT(nfl_game_result_header),0),FALSE)),"error")</f>
        <v/>
      </c>
      <c r="H2358">
        <f ca="1">IFERROR(IF(ISBLANK(VLOOKUP($B2358,INDIRECT(nfl_game_result),MATCH(H$1,INDIRECT(nfl_game_result_header),0),FALSE)),"",VLOOKUP($B2358,INDIRECT(nfl_game_result),MATCH(H$1,INDIRECT(nfl_game_result_header),0),FALSE)),"error")</f>
        <v>27</v>
      </c>
      <c r="I2358">
        <f ca="1">IFERROR(IF(ISBLANK(VLOOKUP($B2358,INDIRECT(nfl_game_result),MATCH(I$1,INDIRECT(nfl_game_result_header),0),FALSE)),"",VLOOKUP($B2358,INDIRECT(nfl_game_result),MATCH(I$1,INDIRECT(nfl_game_result_header),0),FALSE)),"error")</f>
        <v>23</v>
      </c>
      <c r="J2358" t="str">
        <f ca="1">IFERROR(IF(ISBLANK(VLOOKUP($B2358,INDIRECT(nfl_game_result),MATCH(J$1,INDIRECT(nfl_game_result_header),0),FALSE)),"",VLOOKUP($B2358,INDIRECT(nfl_game_result),MATCH(J$1,INDIRECT(nfl_game_result_header),0),FALSE)),"error")</f>
        <v>NYG</v>
      </c>
      <c r="K2358" t="str">
        <f ca="1">IFERROR(IF(ISBLANK(VLOOKUP($B2358,INDIRECT(nfl_game_result),MATCH(K$1,INDIRECT(nfl_game_result_header),0),FALSE)),"",VLOOKUP($B2358,INDIRECT(nfl_game_result),MATCH(K$1,INDIRECT(nfl_game_result_header),0),FALSE)),"error")</f>
        <v>NYG</v>
      </c>
      <c r="L2358" s="23" t="str">
        <f ca="1">IFERROR(IF(ISBLANK(VLOOKUP($B2358,INDIRECT(nfl_game_result),MATCH(L$1,INDIRECT(nfl_game_result_header),0),FALSE)),"",VLOOKUP($B2358,INDIRECT(nfl_game_result),MATCH(L$1,INDIRECT(nfl_game_result_header),0),FALSE)),"error")</f>
        <v/>
      </c>
      <c r="M2358" t="s">
        <v>14</v>
      </c>
      <c r="N2358">
        <v>-3</v>
      </c>
      <c r="O2358" t="s">
        <v>83</v>
      </c>
      <c r="P2358">
        <v>12</v>
      </c>
      <c r="Q2358" t="s">
        <v>83</v>
      </c>
      <c r="V2358" s="23" t="s">
        <v>416</v>
      </c>
      <c r="W2358">
        <f ca="1">VALUE(LEFT(C2358, 4))</f>
        <v>2016</v>
      </c>
      <c r="X2358">
        <f ca="1">VALUE(MID(C2358,6,FIND("_",C2358,6)-6))</f>
        <v>6</v>
      </c>
      <c r="Y2358">
        <f ca="1">IF(NOT(OR(ISBLANK(D2358),ISBLANK(E2358),D2358="",E2358="")),D2358-E2358,"")</f>
        <v>0.5</v>
      </c>
      <c r="Z2358">
        <f ca="1">IF(OR(NOT(ISNUMBER(D2358)),ISBLANK(D2358),D2358="",ISBLANK(N2358)),"",ABS(D2358-N2358))</f>
        <v>0</v>
      </c>
      <c r="AA2358">
        <f ca="1">IF(OR(ISBLANK(J2358),ISBLANK(O2358),J2358="",O2358=""),"",IF(J2358=O2358,1,0))</f>
        <v>1</v>
      </c>
      <c r="AB2358">
        <f ca="1">IF(OR(ISBLANK(K2358),ISBLANK(Q2358),K2358="",Q2358=""),"",IF(K2358=Q2358,1,0))</f>
        <v>1</v>
      </c>
      <c r="AC2358" s="23" t="str">
        <f t="shared" ca="1" si="36"/>
        <v/>
      </c>
    </row>
    <row r="2359" spans="1:29" x14ac:dyDescent="0.25">
      <c r="A2359" s="23">
        <v>2358</v>
      </c>
      <c r="B2359">
        <v>1154</v>
      </c>
      <c r="C2359" t="str">
        <f ca="1">IFERROR(VLOOKUP($B2359,INDIRECT(nfl_game_result),MATCH(C$1,INDIRECT(nfl_game_result_header),0),FALSE),"error")</f>
        <v>2016_06_LAR@DET</v>
      </c>
      <c r="D2359">
        <f ca="1">IFERROR(IF(ISBLANK(VLOOKUP($B2359,INDIRECT(nfl_game_result),MATCH(D$1,INDIRECT(nfl_game_result_header),0),FALSE)),"",VLOOKUP($B2359,INDIRECT(nfl_game_result),MATCH(D$1,INDIRECT(nfl_game_result_header),0),FALSE)),"error")</f>
        <v>-3.5</v>
      </c>
      <c r="E2359">
        <f ca="1">IFERROR(IF(ISBLANK(VLOOKUP($B2359,INDIRECT(nfl_game_result),MATCH(E$1,INDIRECT(nfl_game_result_header),0),FALSE)),"",VLOOKUP($B2359,INDIRECT(nfl_game_result),MATCH(E$1,INDIRECT(nfl_game_result_header),0),FALSE)),"error")</f>
        <v>-3</v>
      </c>
      <c r="F2359" s="23" t="str">
        <f ca="1">IFERROR(IF(ISBLANK(VLOOKUP($B2359,INDIRECT(nfl_game_result),MATCH(F$1,INDIRECT(nfl_game_result_header),0),FALSE)),"",VLOOKUP($B2359,INDIRECT(nfl_game_result),MATCH(F$1,INDIRECT(nfl_game_result_header),0),FALSE)),"error")</f>
        <v/>
      </c>
      <c r="G2359" s="23" t="str">
        <f ca="1">IFERROR(IF(ISBLANK(VLOOKUP($B2359,INDIRECT(nfl_game_result),MATCH(G$1,INDIRECT(nfl_game_result_header),0),FALSE)),"",VLOOKUP($B2359,INDIRECT(nfl_game_result),MATCH(G$1,INDIRECT(nfl_game_result_header),0),FALSE)),"error")</f>
        <v/>
      </c>
      <c r="H2359">
        <f ca="1">IFERROR(IF(ISBLANK(VLOOKUP($B2359,INDIRECT(nfl_game_result),MATCH(H$1,INDIRECT(nfl_game_result_header),0),FALSE)),"",VLOOKUP($B2359,INDIRECT(nfl_game_result),MATCH(H$1,INDIRECT(nfl_game_result_header),0),FALSE)),"error")</f>
        <v>31</v>
      </c>
      <c r="I2359">
        <f ca="1">IFERROR(IF(ISBLANK(VLOOKUP($B2359,INDIRECT(nfl_game_result),MATCH(I$1,INDIRECT(nfl_game_result_header),0),FALSE)),"",VLOOKUP($B2359,INDIRECT(nfl_game_result),MATCH(I$1,INDIRECT(nfl_game_result_header),0),FALSE)),"error")</f>
        <v>28</v>
      </c>
      <c r="J2359" t="str">
        <f ca="1">IFERROR(IF(ISBLANK(VLOOKUP($B2359,INDIRECT(nfl_game_result),MATCH(J$1,INDIRECT(nfl_game_result_header),0),FALSE)),"",VLOOKUP($B2359,INDIRECT(nfl_game_result),MATCH(J$1,INDIRECT(nfl_game_result_header),0),FALSE)),"error")</f>
        <v>na</v>
      </c>
      <c r="K2359" t="str">
        <f ca="1">IFERROR(IF(ISBLANK(VLOOKUP($B2359,INDIRECT(nfl_game_result),MATCH(K$1,INDIRECT(nfl_game_result_header),0),FALSE)),"",VLOOKUP($B2359,INDIRECT(nfl_game_result),MATCH(K$1,INDIRECT(nfl_game_result_header),0),FALSE)),"error")</f>
        <v>DET</v>
      </c>
      <c r="L2359" s="23" t="str">
        <f ca="1">IFERROR(IF(ISBLANK(VLOOKUP($B2359,INDIRECT(nfl_game_result),MATCH(L$1,INDIRECT(nfl_game_result_header),0),FALSE)),"",VLOOKUP($B2359,INDIRECT(nfl_game_result),MATCH(L$1,INDIRECT(nfl_game_result_header),0),FALSE)),"error")</f>
        <v/>
      </c>
      <c r="M2359" t="s">
        <v>14</v>
      </c>
      <c r="N2359">
        <v>-3</v>
      </c>
      <c r="O2359" t="s">
        <v>73</v>
      </c>
      <c r="P2359">
        <v>11</v>
      </c>
      <c r="Q2359" t="s">
        <v>73</v>
      </c>
      <c r="V2359" s="23" t="s">
        <v>416</v>
      </c>
      <c r="W2359">
        <f ca="1">VALUE(LEFT(C2359, 4))</f>
        <v>2016</v>
      </c>
      <c r="X2359">
        <f ca="1">VALUE(MID(C2359,6,FIND("_",C2359,6)-6))</f>
        <v>6</v>
      </c>
      <c r="Y2359">
        <f ca="1">IF(NOT(OR(ISBLANK(D2359),ISBLANK(E2359),D2359="",E2359="")),D2359-E2359,"")</f>
        <v>-0.5</v>
      </c>
      <c r="Z2359">
        <f ca="1">IF(OR(NOT(ISNUMBER(D2359)),ISBLANK(D2359),D2359="",ISBLANK(N2359)),"",ABS(D2359-N2359))</f>
        <v>0.5</v>
      </c>
      <c r="AA2359">
        <f ca="1">IF(OR(ISBLANK(J2359),ISBLANK(O2359),J2359="",O2359=""),"",IF(J2359=O2359,1,0))</f>
        <v>0</v>
      </c>
      <c r="AB2359">
        <f ca="1">IF(OR(ISBLANK(K2359),ISBLANK(Q2359),K2359="",Q2359=""),"",IF(K2359=Q2359,1,0))</f>
        <v>1</v>
      </c>
      <c r="AC2359" s="23" t="str">
        <f t="shared" ca="1" si="36"/>
        <v/>
      </c>
    </row>
    <row r="2360" spans="1:29" x14ac:dyDescent="0.25">
      <c r="A2360" s="23">
        <v>2359</v>
      </c>
      <c r="B2360">
        <v>1155</v>
      </c>
      <c r="C2360" t="str">
        <f ca="1">IFERROR(VLOOKUP($B2360,INDIRECT(nfl_game_result),MATCH(C$1,INDIRECT(nfl_game_result_header),0),FALSE),"error")</f>
        <v>2016_06_CAR@NOR</v>
      </c>
      <c r="D2360">
        <f ca="1">IFERROR(IF(ISBLANK(VLOOKUP($B2360,INDIRECT(nfl_game_result),MATCH(D$1,INDIRECT(nfl_game_result_header),0),FALSE)),"",VLOOKUP($B2360,INDIRECT(nfl_game_result),MATCH(D$1,INDIRECT(nfl_game_result_header),0),FALSE)),"error")</f>
        <v>3</v>
      </c>
      <c r="E2360">
        <f ca="1">IFERROR(IF(ISBLANK(VLOOKUP($B2360,INDIRECT(nfl_game_result),MATCH(E$1,INDIRECT(nfl_game_result_header),0),FALSE)),"",VLOOKUP($B2360,INDIRECT(nfl_game_result),MATCH(E$1,INDIRECT(nfl_game_result_header),0),FALSE)),"error")</f>
        <v>2.5</v>
      </c>
      <c r="F2360" s="23" t="str">
        <f ca="1">IFERROR(IF(ISBLANK(VLOOKUP($B2360,INDIRECT(nfl_game_result),MATCH(F$1,INDIRECT(nfl_game_result_header),0),FALSE)),"",VLOOKUP($B2360,INDIRECT(nfl_game_result),MATCH(F$1,INDIRECT(nfl_game_result_header),0),FALSE)),"error")</f>
        <v/>
      </c>
      <c r="G2360" s="23" t="str">
        <f ca="1">IFERROR(IF(ISBLANK(VLOOKUP($B2360,INDIRECT(nfl_game_result),MATCH(G$1,INDIRECT(nfl_game_result_header),0),FALSE)),"",VLOOKUP($B2360,INDIRECT(nfl_game_result),MATCH(G$1,INDIRECT(nfl_game_result_header),0),FALSE)),"error")</f>
        <v/>
      </c>
      <c r="H2360">
        <f ca="1">IFERROR(IF(ISBLANK(VLOOKUP($B2360,INDIRECT(nfl_game_result),MATCH(H$1,INDIRECT(nfl_game_result_header),0),FALSE)),"",VLOOKUP($B2360,INDIRECT(nfl_game_result),MATCH(H$1,INDIRECT(nfl_game_result_header),0),FALSE)),"error")</f>
        <v>41</v>
      </c>
      <c r="I2360">
        <f ca="1">IFERROR(IF(ISBLANK(VLOOKUP($B2360,INDIRECT(nfl_game_result),MATCH(I$1,INDIRECT(nfl_game_result_header),0),FALSE)),"",VLOOKUP($B2360,INDIRECT(nfl_game_result),MATCH(I$1,INDIRECT(nfl_game_result_header),0),FALSE)),"error")</f>
        <v>38</v>
      </c>
      <c r="J2360" t="str">
        <f ca="1">IFERROR(IF(ISBLANK(VLOOKUP($B2360,INDIRECT(nfl_game_result),MATCH(J$1,INDIRECT(nfl_game_result_header),0),FALSE)),"",VLOOKUP($B2360,INDIRECT(nfl_game_result),MATCH(J$1,INDIRECT(nfl_game_result_header),0),FALSE)),"error")</f>
        <v>NOR</v>
      </c>
      <c r="K2360" t="str">
        <f ca="1">IFERROR(IF(ISBLANK(VLOOKUP($B2360,INDIRECT(nfl_game_result),MATCH(K$1,INDIRECT(nfl_game_result_header),0),FALSE)),"",VLOOKUP($B2360,INDIRECT(nfl_game_result),MATCH(K$1,INDIRECT(nfl_game_result_header),0),FALSE)),"error")</f>
        <v>NOR</v>
      </c>
      <c r="L2360" s="23" t="str">
        <f ca="1">IFERROR(IF(ISBLANK(VLOOKUP($B2360,INDIRECT(nfl_game_result),MATCH(L$1,INDIRECT(nfl_game_result_header),0),FALSE)),"",VLOOKUP($B2360,INDIRECT(nfl_game_result),MATCH(L$1,INDIRECT(nfl_game_result_header),0),FALSE)),"error")</f>
        <v/>
      </c>
      <c r="M2360" t="s">
        <v>14</v>
      </c>
      <c r="N2360">
        <v>-1.5</v>
      </c>
      <c r="O2360" t="s">
        <v>335</v>
      </c>
      <c r="P2360">
        <v>1</v>
      </c>
      <c r="Q2360" t="s">
        <v>335</v>
      </c>
      <c r="V2360" s="23" t="s">
        <v>416</v>
      </c>
      <c r="W2360">
        <f ca="1">VALUE(LEFT(C2360, 4))</f>
        <v>2016</v>
      </c>
      <c r="X2360">
        <f ca="1">VALUE(MID(C2360,6,FIND("_",C2360,6)-6))</f>
        <v>6</v>
      </c>
      <c r="Y2360">
        <f ca="1">IF(NOT(OR(ISBLANK(D2360),ISBLANK(E2360),D2360="",E2360="")),D2360-E2360,"")</f>
        <v>0.5</v>
      </c>
      <c r="Z2360">
        <f ca="1">IF(OR(NOT(ISNUMBER(D2360)),ISBLANK(D2360),D2360="",ISBLANK(N2360)),"",ABS(D2360-N2360))</f>
        <v>4.5</v>
      </c>
      <c r="AA2360">
        <f ca="1">IF(OR(ISBLANK(J2360),ISBLANK(O2360),J2360="",O2360=""),"",IF(J2360=O2360,1,0))</f>
        <v>1</v>
      </c>
      <c r="AB2360">
        <f ca="1">IF(OR(ISBLANK(K2360),ISBLANK(Q2360),K2360="",Q2360=""),"",IF(K2360=Q2360,1,0))</f>
        <v>1</v>
      </c>
      <c r="AC2360" s="23" t="str">
        <f t="shared" ca="1" si="36"/>
        <v/>
      </c>
    </row>
    <row r="2361" spans="1:29" x14ac:dyDescent="0.25">
      <c r="A2361" s="23">
        <v>2360</v>
      </c>
      <c r="B2361">
        <v>1156</v>
      </c>
      <c r="C2361" t="str">
        <f ca="1">IFERROR(VLOOKUP($B2361,INDIRECT(nfl_game_result),MATCH(C$1,INDIRECT(nfl_game_result_header),0),FALSE),"error")</f>
        <v>2016_06_KCY@OAK</v>
      </c>
      <c r="D2361">
        <f ca="1">IFERROR(IF(ISBLANK(VLOOKUP($B2361,INDIRECT(nfl_game_result),MATCH(D$1,INDIRECT(nfl_game_result_header),0),FALSE)),"",VLOOKUP($B2361,INDIRECT(nfl_game_result),MATCH(D$1,INDIRECT(nfl_game_result_header),0),FALSE)),"error")</f>
        <v>-1</v>
      </c>
      <c r="E2361">
        <f ca="1">IFERROR(IF(ISBLANK(VLOOKUP($B2361,INDIRECT(nfl_game_result),MATCH(E$1,INDIRECT(nfl_game_result_header),0),FALSE)),"",VLOOKUP($B2361,INDIRECT(nfl_game_result),MATCH(E$1,INDIRECT(nfl_game_result_header),0),FALSE)),"error")</f>
        <v>1.5</v>
      </c>
      <c r="F2361" s="23" t="str">
        <f ca="1">IFERROR(IF(ISBLANK(VLOOKUP($B2361,INDIRECT(nfl_game_result),MATCH(F$1,INDIRECT(nfl_game_result_header),0),FALSE)),"",VLOOKUP($B2361,INDIRECT(nfl_game_result),MATCH(F$1,INDIRECT(nfl_game_result_header),0),FALSE)),"error")</f>
        <v/>
      </c>
      <c r="G2361" s="23" t="str">
        <f ca="1">IFERROR(IF(ISBLANK(VLOOKUP($B2361,INDIRECT(nfl_game_result),MATCH(G$1,INDIRECT(nfl_game_result_header),0),FALSE)),"",VLOOKUP($B2361,INDIRECT(nfl_game_result),MATCH(G$1,INDIRECT(nfl_game_result_header),0),FALSE)),"error")</f>
        <v/>
      </c>
      <c r="H2361">
        <f ca="1">IFERROR(IF(ISBLANK(VLOOKUP($B2361,INDIRECT(nfl_game_result),MATCH(H$1,INDIRECT(nfl_game_result_header),0),FALSE)),"",VLOOKUP($B2361,INDIRECT(nfl_game_result),MATCH(H$1,INDIRECT(nfl_game_result_header),0),FALSE)),"error")</f>
        <v>10</v>
      </c>
      <c r="I2361">
        <f ca="1">IFERROR(IF(ISBLANK(VLOOKUP($B2361,INDIRECT(nfl_game_result),MATCH(I$1,INDIRECT(nfl_game_result_header),0),FALSE)),"",VLOOKUP($B2361,INDIRECT(nfl_game_result),MATCH(I$1,INDIRECT(nfl_game_result_header),0),FALSE)),"error")</f>
        <v>26</v>
      </c>
      <c r="J2361" t="str">
        <f ca="1">IFERROR(IF(ISBLANK(VLOOKUP($B2361,INDIRECT(nfl_game_result),MATCH(J$1,INDIRECT(nfl_game_result_header),0),FALSE)),"",VLOOKUP($B2361,INDIRECT(nfl_game_result),MATCH(J$1,INDIRECT(nfl_game_result_header),0),FALSE)),"error")</f>
        <v>KCY</v>
      </c>
      <c r="K2361" t="str">
        <f ca="1">IFERROR(IF(ISBLANK(VLOOKUP($B2361,INDIRECT(nfl_game_result),MATCH(K$1,INDIRECT(nfl_game_result_header),0),FALSE)),"",VLOOKUP($B2361,INDIRECT(nfl_game_result),MATCH(K$1,INDIRECT(nfl_game_result_header),0),FALSE)),"error")</f>
        <v>KCY</v>
      </c>
      <c r="L2361" s="23" t="str">
        <f ca="1">IFERROR(IF(ISBLANK(VLOOKUP($B2361,INDIRECT(nfl_game_result),MATCH(L$1,INDIRECT(nfl_game_result_header),0),FALSE)),"",VLOOKUP($B2361,INDIRECT(nfl_game_result),MATCH(L$1,INDIRECT(nfl_game_result_header),0),FALSE)),"error")</f>
        <v/>
      </c>
      <c r="M2361" t="s">
        <v>14</v>
      </c>
      <c r="N2361">
        <v>-3.5</v>
      </c>
      <c r="O2361" t="s">
        <v>331</v>
      </c>
      <c r="P2361">
        <v>6</v>
      </c>
      <c r="Q2361" t="s">
        <v>331</v>
      </c>
      <c r="V2361" s="23" t="s">
        <v>416</v>
      </c>
      <c r="W2361">
        <f ca="1">VALUE(LEFT(C2361, 4))</f>
        <v>2016</v>
      </c>
      <c r="X2361">
        <f ca="1">VALUE(MID(C2361,6,FIND("_",C2361,6)-6))</f>
        <v>6</v>
      </c>
      <c r="Y2361">
        <f ca="1">IF(NOT(OR(ISBLANK(D2361),ISBLANK(E2361),D2361="",E2361="")),D2361-E2361,"")</f>
        <v>-2.5</v>
      </c>
      <c r="Z2361">
        <f ca="1">IF(OR(NOT(ISNUMBER(D2361)),ISBLANK(D2361),D2361="",ISBLANK(N2361)),"",ABS(D2361-N2361))</f>
        <v>2.5</v>
      </c>
      <c r="AA2361">
        <f ca="1">IF(OR(ISBLANK(J2361),ISBLANK(O2361),J2361="",O2361=""),"",IF(J2361=O2361,1,0))</f>
        <v>1</v>
      </c>
      <c r="AB2361">
        <f ca="1">IF(OR(ISBLANK(K2361),ISBLANK(Q2361),K2361="",Q2361=""),"",IF(K2361=Q2361,1,0))</f>
        <v>1</v>
      </c>
      <c r="AC2361" s="23" t="str">
        <f t="shared" ca="1" si="36"/>
        <v/>
      </c>
    </row>
    <row r="2362" spans="1:29" x14ac:dyDescent="0.25">
      <c r="A2362" s="23">
        <v>2361</v>
      </c>
      <c r="B2362">
        <v>1157</v>
      </c>
      <c r="C2362" t="str">
        <f ca="1">IFERROR(VLOOKUP($B2362,INDIRECT(nfl_game_result),MATCH(C$1,INDIRECT(nfl_game_result_header),0),FALSE),"error")</f>
        <v>2016_06_DAL@GBY</v>
      </c>
      <c r="D2362">
        <f ca="1">IFERROR(IF(ISBLANK(VLOOKUP($B2362,INDIRECT(nfl_game_result),MATCH(D$1,INDIRECT(nfl_game_result_header),0),FALSE)),"",VLOOKUP($B2362,INDIRECT(nfl_game_result),MATCH(D$1,INDIRECT(nfl_game_result_header),0),FALSE)),"error")</f>
        <v>-4.5</v>
      </c>
      <c r="E2362">
        <f ca="1">IFERROR(IF(ISBLANK(VLOOKUP($B2362,INDIRECT(nfl_game_result),MATCH(E$1,INDIRECT(nfl_game_result_header),0),FALSE)),"",VLOOKUP($B2362,INDIRECT(nfl_game_result),MATCH(E$1,INDIRECT(nfl_game_result_header),0),FALSE)),"error")</f>
        <v>-4</v>
      </c>
      <c r="F2362" s="23" t="str">
        <f ca="1">IFERROR(IF(ISBLANK(VLOOKUP($B2362,INDIRECT(nfl_game_result),MATCH(F$1,INDIRECT(nfl_game_result_header),0),FALSE)),"",VLOOKUP($B2362,INDIRECT(nfl_game_result),MATCH(F$1,INDIRECT(nfl_game_result_header),0),FALSE)),"error")</f>
        <v/>
      </c>
      <c r="G2362" s="23" t="str">
        <f ca="1">IFERROR(IF(ISBLANK(VLOOKUP($B2362,INDIRECT(nfl_game_result),MATCH(G$1,INDIRECT(nfl_game_result_header),0),FALSE)),"",VLOOKUP($B2362,INDIRECT(nfl_game_result),MATCH(G$1,INDIRECT(nfl_game_result_header),0),FALSE)),"error")</f>
        <v/>
      </c>
      <c r="H2362">
        <f ca="1">IFERROR(IF(ISBLANK(VLOOKUP($B2362,INDIRECT(nfl_game_result),MATCH(H$1,INDIRECT(nfl_game_result_header),0),FALSE)),"",VLOOKUP($B2362,INDIRECT(nfl_game_result),MATCH(H$1,INDIRECT(nfl_game_result_header),0),FALSE)),"error")</f>
        <v>16</v>
      </c>
      <c r="I2362">
        <f ca="1">IFERROR(IF(ISBLANK(VLOOKUP($B2362,INDIRECT(nfl_game_result),MATCH(I$1,INDIRECT(nfl_game_result_header),0),FALSE)),"",VLOOKUP($B2362,INDIRECT(nfl_game_result),MATCH(I$1,INDIRECT(nfl_game_result_header),0),FALSE)),"error")</f>
        <v>30</v>
      </c>
      <c r="J2362" t="str">
        <f ca="1">IFERROR(IF(ISBLANK(VLOOKUP($B2362,INDIRECT(nfl_game_result),MATCH(J$1,INDIRECT(nfl_game_result_header),0),FALSE)),"",VLOOKUP($B2362,INDIRECT(nfl_game_result),MATCH(J$1,INDIRECT(nfl_game_result_header),0),FALSE)),"error")</f>
        <v>DAL</v>
      </c>
      <c r="K2362" t="str">
        <f ca="1">IFERROR(IF(ISBLANK(VLOOKUP($B2362,INDIRECT(nfl_game_result),MATCH(K$1,INDIRECT(nfl_game_result_header),0),FALSE)),"",VLOOKUP($B2362,INDIRECT(nfl_game_result),MATCH(K$1,INDIRECT(nfl_game_result_header),0),FALSE)),"error")</f>
        <v>DAL</v>
      </c>
      <c r="L2362" s="23" t="str">
        <f ca="1">IFERROR(IF(ISBLANK(VLOOKUP($B2362,INDIRECT(nfl_game_result),MATCH(L$1,INDIRECT(nfl_game_result_header),0),FALSE)),"",VLOOKUP($B2362,INDIRECT(nfl_game_result),MATCH(L$1,INDIRECT(nfl_game_result_header),0),FALSE)),"error")</f>
        <v/>
      </c>
      <c r="M2362" t="s">
        <v>14</v>
      </c>
      <c r="N2362">
        <v>-4</v>
      </c>
      <c r="O2362" t="s">
        <v>71</v>
      </c>
      <c r="P2362">
        <v>13</v>
      </c>
      <c r="Q2362" t="s">
        <v>71</v>
      </c>
      <c r="V2362" s="23" t="s">
        <v>416</v>
      </c>
      <c r="W2362">
        <f ca="1">VALUE(LEFT(C2362, 4))</f>
        <v>2016</v>
      </c>
      <c r="X2362">
        <f ca="1">VALUE(MID(C2362,6,FIND("_",C2362,6)-6))</f>
        <v>6</v>
      </c>
      <c r="Y2362">
        <f ca="1">IF(NOT(OR(ISBLANK(D2362),ISBLANK(E2362),D2362="",E2362="")),D2362-E2362,"")</f>
        <v>-0.5</v>
      </c>
      <c r="Z2362">
        <f ca="1">IF(OR(NOT(ISNUMBER(D2362)),ISBLANK(D2362),D2362="",ISBLANK(N2362)),"",ABS(D2362-N2362))</f>
        <v>0.5</v>
      </c>
      <c r="AA2362">
        <f ca="1">IF(OR(ISBLANK(J2362),ISBLANK(O2362),J2362="",O2362=""),"",IF(J2362=O2362,1,0))</f>
        <v>1</v>
      </c>
      <c r="AB2362">
        <f ca="1">IF(OR(ISBLANK(K2362),ISBLANK(Q2362),K2362="",Q2362=""),"",IF(K2362=Q2362,1,0))</f>
        <v>1</v>
      </c>
      <c r="AC2362" s="23" t="str">
        <f t="shared" ca="1" si="36"/>
        <v/>
      </c>
    </row>
    <row r="2363" spans="1:29" x14ac:dyDescent="0.25">
      <c r="A2363" s="23">
        <v>2362</v>
      </c>
      <c r="B2363">
        <v>1158</v>
      </c>
      <c r="C2363" t="str">
        <f ca="1">IFERROR(VLOOKUP($B2363,INDIRECT(nfl_game_result),MATCH(C$1,INDIRECT(nfl_game_result_header),0),FALSE),"error")</f>
        <v>2016_06_ATL@SEA</v>
      </c>
      <c r="D2363">
        <f ca="1">IFERROR(IF(ISBLANK(VLOOKUP($B2363,INDIRECT(nfl_game_result),MATCH(D$1,INDIRECT(nfl_game_result_header),0),FALSE)),"",VLOOKUP($B2363,INDIRECT(nfl_game_result),MATCH(D$1,INDIRECT(nfl_game_result_header),0),FALSE)),"error")</f>
        <v>-6.5</v>
      </c>
      <c r="E2363">
        <f ca="1">IFERROR(IF(ISBLANK(VLOOKUP($B2363,INDIRECT(nfl_game_result),MATCH(E$1,INDIRECT(nfl_game_result_header),0),FALSE)),"",VLOOKUP($B2363,INDIRECT(nfl_game_result),MATCH(E$1,INDIRECT(nfl_game_result_header),0),FALSE)),"error")</f>
        <v>-6.5</v>
      </c>
      <c r="F2363" s="23" t="str">
        <f ca="1">IFERROR(IF(ISBLANK(VLOOKUP($B2363,INDIRECT(nfl_game_result),MATCH(F$1,INDIRECT(nfl_game_result_header),0),FALSE)),"",VLOOKUP($B2363,INDIRECT(nfl_game_result),MATCH(F$1,INDIRECT(nfl_game_result_header),0),FALSE)),"error")</f>
        <v/>
      </c>
      <c r="G2363" s="23" t="str">
        <f ca="1">IFERROR(IF(ISBLANK(VLOOKUP($B2363,INDIRECT(nfl_game_result),MATCH(G$1,INDIRECT(nfl_game_result_header),0),FALSE)),"",VLOOKUP($B2363,INDIRECT(nfl_game_result),MATCH(G$1,INDIRECT(nfl_game_result_header),0),FALSE)),"error")</f>
        <v/>
      </c>
      <c r="H2363">
        <f ca="1">IFERROR(IF(ISBLANK(VLOOKUP($B2363,INDIRECT(nfl_game_result),MATCH(H$1,INDIRECT(nfl_game_result_header),0),FALSE)),"",VLOOKUP($B2363,INDIRECT(nfl_game_result),MATCH(H$1,INDIRECT(nfl_game_result_header),0),FALSE)),"error")</f>
        <v>26</v>
      </c>
      <c r="I2363">
        <f ca="1">IFERROR(IF(ISBLANK(VLOOKUP($B2363,INDIRECT(nfl_game_result),MATCH(I$1,INDIRECT(nfl_game_result_header),0),FALSE)),"",VLOOKUP($B2363,INDIRECT(nfl_game_result),MATCH(I$1,INDIRECT(nfl_game_result_header),0),FALSE)),"error")</f>
        <v>24</v>
      </c>
      <c r="J2363" t="str">
        <f ca="1">IFERROR(IF(ISBLANK(VLOOKUP($B2363,INDIRECT(nfl_game_result),MATCH(J$1,INDIRECT(nfl_game_result_header),0),FALSE)),"",VLOOKUP($B2363,INDIRECT(nfl_game_result),MATCH(J$1,INDIRECT(nfl_game_result_header),0),FALSE)),"error")</f>
        <v>ATL</v>
      </c>
      <c r="K2363" t="str">
        <f ca="1">IFERROR(IF(ISBLANK(VLOOKUP($B2363,INDIRECT(nfl_game_result),MATCH(K$1,INDIRECT(nfl_game_result_header),0),FALSE)),"",VLOOKUP($B2363,INDIRECT(nfl_game_result),MATCH(K$1,INDIRECT(nfl_game_result_header),0),FALSE)),"error")</f>
        <v>SEA</v>
      </c>
      <c r="L2363" s="23" t="str">
        <f ca="1">IFERROR(IF(ISBLANK(VLOOKUP($B2363,INDIRECT(nfl_game_result),MATCH(L$1,INDIRECT(nfl_game_result_header),0),FALSE)),"",VLOOKUP($B2363,INDIRECT(nfl_game_result),MATCH(L$1,INDIRECT(nfl_game_result_header),0),FALSE)),"error")</f>
        <v/>
      </c>
      <c r="M2363" t="s">
        <v>14</v>
      </c>
      <c r="N2363">
        <v>-3</v>
      </c>
      <c r="O2363" t="s">
        <v>89</v>
      </c>
      <c r="P2363">
        <v>7</v>
      </c>
      <c r="Q2363" t="s">
        <v>89</v>
      </c>
      <c r="V2363" s="23" t="s">
        <v>416</v>
      </c>
      <c r="W2363">
        <f ca="1">VALUE(LEFT(C2363, 4))</f>
        <v>2016</v>
      </c>
      <c r="X2363">
        <f ca="1">VALUE(MID(C2363,6,FIND("_",C2363,6)-6))</f>
        <v>6</v>
      </c>
      <c r="Y2363">
        <f ca="1">IF(NOT(OR(ISBLANK(D2363),ISBLANK(E2363),D2363="",E2363="")),D2363-E2363,"")</f>
        <v>0</v>
      </c>
      <c r="Z2363">
        <f ca="1">IF(OR(NOT(ISNUMBER(D2363)),ISBLANK(D2363),D2363="",ISBLANK(N2363)),"",ABS(D2363-N2363))</f>
        <v>3.5</v>
      </c>
      <c r="AA2363">
        <f ca="1">IF(OR(ISBLANK(J2363),ISBLANK(O2363),J2363="",O2363=""),"",IF(J2363=O2363,1,0))</f>
        <v>0</v>
      </c>
      <c r="AB2363">
        <f ca="1">IF(OR(ISBLANK(K2363),ISBLANK(Q2363),K2363="",Q2363=""),"",IF(K2363=Q2363,1,0))</f>
        <v>1</v>
      </c>
      <c r="AC2363" s="23" t="str">
        <f t="shared" ca="1" si="36"/>
        <v/>
      </c>
    </row>
    <row r="2364" spans="1:29" x14ac:dyDescent="0.25">
      <c r="A2364" s="23">
        <v>2363</v>
      </c>
      <c r="B2364">
        <v>1159</v>
      </c>
      <c r="C2364" t="str">
        <f ca="1">IFERROR(VLOOKUP($B2364,INDIRECT(nfl_game_result),MATCH(C$1,INDIRECT(nfl_game_result_header),0),FALSE),"error")</f>
        <v>2016_06_IND@HOU</v>
      </c>
      <c r="D2364">
        <f ca="1">IFERROR(IF(ISBLANK(VLOOKUP($B2364,INDIRECT(nfl_game_result),MATCH(D$1,INDIRECT(nfl_game_result_header),0),FALSE)),"",VLOOKUP($B2364,INDIRECT(nfl_game_result),MATCH(D$1,INDIRECT(nfl_game_result_header),0),FALSE)),"error")</f>
        <v>-3</v>
      </c>
      <c r="E2364">
        <f ca="1">IFERROR(IF(ISBLANK(VLOOKUP($B2364,INDIRECT(nfl_game_result),MATCH(E$1,INDIRECT(nfl_game_result_header),0),FALSE)),"",VLOOKUP($B2364,INDIRECT(nfl_game_result),MATCH(E$1,INDIRECT(nfl_game_result_header),0),FALSE)),"error")</f>
        <v>-3</v>
      </c>
      <c r="F2364" s="23" t="str">
        <f ca="1">IFERROR(IF(ISBLANK(VLOOKUP($B2364,INDIRECT(nfl_game_result),MATCH(F$1,INDIRECT(nfl_game_result_header),0),FALSE)),"",VLOOKUP($B2364,INDIRECT(nfl_game_result),MATCH(F$1,INDIRECT(nfl_game_result_header),0),FALSE)),"error")</f>
        <v/>
      </c>
      <c r="G2364" s="23" t="str">
        <f ca="1">IFERROR(IF(ISBLANK(VLOOKUP($B2364,INDIRECT(nfl_game_result),MATCH(G$1,INDIRECT(nfl_game_result_header),0),FALSE)),"",VLOOKUP($B2364,INDIRECT(nfl_game_result),MATCH(G$1,INDIRECT(nfl_game_result_header),0),FALSE)),"error")</f>
        <v/>
      </c>
      <c r="H2364">
        <f ca="1">IFERROR(IF(ISBLANK(VLOOKUP($B2364,INDIRECT(nfl_game_result),MATCH(H$1,INDIRECT(nfl_game_result_header),0),FALSE)),"",VLOOKUP($B2364,INDIRECT(nfl_game_result),MATCH(H$1,INDIRECT(nfl_game_result_header),0),FALSE)),"error")</f>
        <v>26</v>
      </c>
      <c r="I2364">
        <f ca="1">IFERROR(IF(ISBLANK(VLOOKUP($B2364,INDIRECT(nfl_game_result),MATCH(I$1,INDIRECT(nfl_game_result_header),0),FALSE)),"",VLOOKUP($B2364,INDIRECT(nfl_game_result),MATCH(I$1,INDIRECT(nfl_game_result_header),0),FALSE)),"error")</f>
        <v>23</v>
      </c>
      <c r="J2364" t="str">
        <f ca="1">IFERROR(IF(ISBLANK(VLOOKUP($B2364,INDIRECT(nfl_game_result),MATCH(J$1,INDIRECT(nfl_game_result_header),0),FALSE)),"",VLOOKUP($B2364,INDIRECT(nfl_game_result),MATCH(J$1,INDIRECT(nfl_game_result_header),0),FALSE)),"error")</f>
        <v>na</v>
      </c>
      <c r="K2364" t="str">
        <f ca="1">IFERROR(IF(ISBLANK(VLOOKUP($B2364,INDIRECT(nfl_game_result),MATCH(K$1,INDIRECT(nfl_game_result_header),0),FALSE)),"",VLOOKUP($B2364,INDIRECT(nfl_game_result),MATCH(K$1,INDIRECT(nfl_game_result_header),0),FALSE)),"error")</f>
        <v>HOU</v>
      </c>
      <c r="L2364" s="23" t="str">
        <f ca="1">IFERROR(IF(ISBLANK(VLOOKUP($B2364,INDIRECT(nfl_game_result),MATCH(L$1,INDIRECT(nfl_game_result_header),0),FALSE)),"",VLOOKUP($B2364,INDIRECT(nfl_game_result),MATCH(L$1,INDIRECT(nfl_game_result_header),0),FALSE)),"error")</f>
        <v/>
      </c>
      <c r="M2364" t="s">
        <v>14</v>
      </c>
      <c r="N2364">
        <v>-3</v>
      </c>
      <c r="O2364" t="s">
        <v>75</v>
      </c>
      <c r="P2364">
        <v>10</v>
      </c>
      <c r="Q2364" t="s">
        <v>75</v>
      </c>
      <c r="V2364" s="23" t="s">
        <v>416</v>
      </c>
      <c r="W2364">
        <f ca="1">VALUE(LEFT(C2364, 4))</f>
        <v>2016</v>
      </c>
      <c r="X2364">
        <f ca="1">VALUE(MID(C2364,6,FIND("_",C2364,6)-6))</f>
        <v>6</v>
      </c>
      <c r="Y2364">
        <f ca="1">IF(NOT(OR(ISBLANK(D2364),ISBLANK(E2364),D2364="",E2364="")),D2364-E2364,"")</f>
        <v>0</v>
      </c>
      <c r="Z2364">
        <f ca="1">IF(OR(NOT(ISNUMBER(D2364)),ISBLANK(D2364),D2364="",ISBLANK(N2364)),"",ABS(D2364-N2364))</f>
        <v>0</v>
      </c>
      <c r="AA2364">
        <f ca="1">IF(OR(ISBLANK(J2364),ISBLANK(O2364),J2364="",O2364=""),"",IF(J2364=O2364,1,0))</f>
        <v>0</v>
      </c>
      <c r="AB2364">
        <f ca="1">IF(OR(ISBLANK(K2364),ISBLANK(Q2364),K2364="",Q2364=""),"",IF(K2364=Q2364,1,0))</f>
        <v>1</v>
      </c>
      <c r="AC2364" s="23" t="str">
        <f t="shared" ca="1" si="36"/>
        <v/>
      </c>
    </row>
    <row r="2365" spans="1:29" x14ac:dyDescent="0.25">
      <c r="A2365" s="23">
        <v>2364</v>
      </c>
      <c r="B2365">
        <v>1160</v>
      </c>
      <c r="C2365" t="str">
        <f ca="1">IFERROR(VLOOKUP($B2365,INDIRECT(nfl_game_result),MATCH(C$1,INDIRECT(nfl_game_result_header),0),FALSE),"error")</f>
        <v>2016_06_NYJ@ARI</v>
      </c>
      <c r="D2365">
        <f ca="1">IFERROR(IF(ISBLANK(VLOOKUP($B2365,INDIRECT(nfl_game_result),MATCH(D$1,INDIRECT(nfl_game_result_header),0),FALSE)),"",VLOOKUP($B2365,INDIRECT(nfl_game_result),MATCH(D$1,INDIRECT(nfl_game_result_header),0),FALSE)),"error")</f>
        <v>-6.5</v>
      </c>
      <c r="E2365">
        <f ca="1">IFERROR(IF(ISBLANK(VLOOKUP($B2365,INDIRECT(nfl_game_result),MATCH(E$1,INDIRECT(nfl_game_result_header),0),FALSE)),"",VLOOKUP($B2365,INDIRECT(nfl_game_result),MATCH(E$1,INDIRECT(nfl_game_result_header),0),FALSE)),"error")</f>
        <v>-7.5</v>
      </c>
      <c r="F2365" s="23" t="str">
        <f ca="1">IFERROR(IF(ISBLANK(VLOOKUP($B2365,INDIRECT(nfl_game_result),MATCH(F$1,INDIRECT(nfl_game_result_header),0),FALSE)),"",VLOOKUP($B2365,INDIRECT(nfl_game_result),MATCH(F$1,INDIRECT(nfl_game_result_header),0),FALSE)),"error")</f>
        <v/>
      </c>
      <c r="G2365" s="23" t="str">
        <f ca="1">IFERROR(IF(ISBLANK(VLOOKUP($B2365,INDIRECT(nfl_game_result),MATCH(G$1,INDIRECT(nfl_game_result_header),0),FALSE)),"",VLOOKUP($B2365,INDIRECT(nfl_game_result),MATCH(G$1,INDIRECT(nfl_game_result_header),0),FALSE)),"error")</f>
        <v/>
      </c>
      <c r="H2365">
        <f ca="1">IFERROR(IF(ISBLANK(VLOOKUP($B2365,INDIRECT(nfl_game_result),MATCH(H$1,INDIRECT(nfl_game_result_header),0),FALSE)),"",VLOOKUP($B2365,INDIRECT(nfl_game_result),MATCH(H$1,INDIRECT(nfl_game_result_header),0),FALSE)),"error")</f>
        <v>28</v>
      </c>
      <c r="I2365">
        <f ca="1">IFERROR(IF(ISBLANK(VLOOKUP($B2365,INDIRECT(nfl_game_result),MATCH(I$1,INDIRECT(nfl_game_result_header),0),FALSE)),"",VLOOKUP($B2365,INDIRECT(nfl_game_result),MATCH(I$1,INDIRECT(nfl_game_result_header),0),FALSE)),"error")</f>
        <v>3</v>
      </c>
      <c r="J2365" t="str">
        <f ca="1">IFERROR(IF(ISBLANK(VLOOKUP($B2365,INDIRECT(nfl_game_result),MATCH(J$1,INDIRECT(nfl_game_result_header),0),FALSE)),"",VLOOKUP($B2365,INDIRECT(nfl_game_result),MATCH(J$1,INDIRECT(nfl_game_result_header),0),FALSE)),"error")</f>
        <v>ARI</v>
      </c>
      <c r="K2365" t="str">
        <f ca="1">IFERROR(IF(ISBLANK(VLOOKUP($B2365,INDIRECT(nfl_game_result),MATCH(K$1,INDIRECT(nfl_game_result_header),0),FALSE)),"",VLOOKUP($B2365,INDIRECT(nfl_game_result),MATCH(K$1,INDIRECT(nfl_game_result_header),0),FALSE)),"error")</f>
        <v>ARI</v>
      </c>
      <c r="L2365" s="23" t="str">
        <f ca="1">IFERROR(IF(ISBLANK(VLOOKUP($B2365,INDIRECT(nfl_game_result),MATCH(L$1,INDIRECT(nfl_game_result_header),0),FALSE)),"",VLOOKUP($B2365,INDIRECT(nfl_game_result),MATCH(L$1,INDIRECT(nfl_game_result_header),0),FALSE)),"error")</f>
        <v/>
      </c>
      <c r="M2365" t="s">
        <v>14</v>
      </c>
      <c r="N2365">
        <v>-5</v>
      </c>
      <c r="O2365" t="s">
        <v>64</v>
      </c>
      <c r="P2365">
        <v>4</v>
      </c>
      <c r="Q2365" t="s">
        <v>64</v>
      </c>
      <c r="V2365" s="23" t="s">
        <v>416</v>
      </c>
      <c r="W2365">
        <f ca="1">VALUE(LEFT(C2365, 4))</f>
        <v>2016</v>
      </c>
      <c r="X2365">
        <f ca="1">VALUE(MID(C2365,6,FIND("_",C2365,6)-6))</f>
        <v>6</v>
      </c>
      <c r="Y2365">
        <f ca="1">IF(NOT(OR(ISBLANK(D2365),ISBLANK(E2365),D2365="",E2365="")),D2365-E2365,"")</f>
        <v>1</v>
      </c>
      <c r="Z2365">
        <f ca="1">IF(OR(NOT(ISNUMBER(D2365)),ISBLANK(D2365),D2365="",ISBLANK(N2365)),"",ABS(D2365-N2365))</f>
        <v>1.5</v>
      </c>
      <c r="AA2365">
        <f ca="1">IF(OR(ISBLANK(J2365),ISBLANK(O2365),J2365="",O2365=""),"",IF(J2365=O2365,1,0))</f>
        <v>1</v>
      </c>
      <c r="AB2365">
        <f ca="1">IF(OR(ISBLANK(K2365),ISBLANK(Q2365),K2365="",Q2365=""),"",IF(K2365=Q2365,1,0))</f>
        <v>1</v>
      </c>
      <c r="AC2365" s="23" t="str">
        <f t="shared" ca="1" si="36"/>
        <v/>
      </c>
    </row>
    <row r="2366" spans="1:29" x14ac:dyDescent="0.25">
      <c r="A2366" s="23">
        <v>2365</v>
      </c>
      <c r="B2366">
        <v>1161</v>
      </c>
      <c r="C2366" t="str">
        <f ca="1">IFERROR(VLOOKUP($B2366,INDIRECT(nfl_game_result),MATCH(C$1,INDIRECT(nfl_game_result_header),0),FALSE),"error")</f>
        <v>2016_07_CHI@GBY</v>
      </c>
      <c r="D2366">
        <f ca="1">IFERROR(IF(ISBLANK(VLOOKUP($B2366,INDIRECT(nfl_game_result),MATCH(D$1,INDIRECT(nfl_game_result_header),0),FALSE)),"",VLOOKUP($B2366,INDIRECT(nfl_game_result),MATCH(D$1,INDIRECT(nfl_game_result_header),0),FALSE)),"error")</f>
        <v>-9</v>
      </c>
      <c r="E2366">
        <f ca="1">IFERROR(IF(ISBLANK(VLOOKUP($B2366,INDIRECT(nfl_game_result),MATCH(E$1,INDIRECT(nfl_game_result_header),0),FALSE)),"",VLOOKUP($B2366,INDIRECT(nfl_game_result),MATCH(E$1,INDIRECT(nfl_game_result_header),0),FALSE)),"error")</f>
        <v>-8</v>
      </c>
      <c r="F2366" s="23" t="str">
        <f ca="1">IFERROR(IF(ISBLANK(VLOOKUP($B2366,INDIRECT(nfl_game_result),MATCH(F$1,INDIRECT(nfl_game_result_header),0),FALSE)),"",VLOOKUP($B2366,INDIRECT(nfl_game_result),MATCH(F$1,INDIRECT(nfl_game_result_header),0),FALSE)),"error")</f>
        <v/>
      </c>
      <c r="G2366" s="23" t="str">
        <f ca="1">IFERROR(IF(ISBLANK(VLOOKUP($B2366,INDIRECT(nfl_game_result),MATCH(G$1,INDIRECT(nfl_game_result_header),0),FALSE)),"",VLOOKUP($B2366,INDIRECT(nfl_game_result),MATCH(G$1,INDIRECT(nfl_game_result_header),0),FALSE)),"error")</f>
        <v/>
      </c>
      <c r="H2366">
        <f ca="1">IFERROR(IF(ISBLANK(VLOOKUP($B2366,INDIRECT(nfl_game_result),MATCH(H$1,INDIRECT(nfl_game_result_header),0),FALSE)),"",VLOOKUP($B2366,INDIRECT(nfl_game_result),MATCH(H$1,INDIRECT(nfl_game_result_header),0),FALSE)),"error")</f>
        <v>26</v>
      </c>
      <c r="I2366">
        <f ca="1">IFERROR(IF(ISBLANK(VLOOKUP($B2366,INDIRECT(nfl_game_result),MATCH(I$1,INDIRECT(nfl_game_result_header),0),FALSE)),"",VLOOKUP($B2366,INDIRECT(nfl_game_result),MATCH(I$1,INDIRECT(nfl_game_result_header),0),FALSE)),"error")</f>
        <v>10</v>
      </c>
      <c r="J2366" t="str">
        <f ca="1">IFERROR(IF(ISBLANK(VLOOKUP($B2366,INDIRECT(nfl_game_result),MATCH(J$1,INDIRECT(nfl_game_result_header),0),FALSE)),"",VLOOKUP($B2366,INDIRECT(nfl_game_result),MATCH(J$1,INDIRECT(nfl_game_result_header),0),FALSE)),"error")</f>
        <v>GBY</v>
      </c>
      <c r="K2366" t="str">
        <f ca="1">IFERROR(IF(ISBLANK(VLOOKUP($B2366,INDIRECT(nfl_game_result),MATCH(K$1,INDIRECT(nfl_game_result_header),0),FALSE)),"",VLOOKUP($B2366,INDIRECT(nfl_game_result),MATCH(K$1,INDIRECT(nfl_game_result_header),0),FALSE)),"error")</f>
        <v>GBY</v>
      </c>
      <c r="L2366" s="23" t="str">
        <f ca="1">IFERROR(IF(ISBLANK(VLOOKUP($B2366,INDIRECT(nfl_game_result),MATCH(L$1,INDIRECT(nfl_game_result_header),0),FALSE)),"",VLOOKUP($B2366,INDIRECT(nfl_game_result),MATCH(L$1,INDIRECT(nfl_game_result_header),0),FALSE)),"error")</f>
        <v/>
      </c>
      <c r="M2366" t="s">
        <v>16</v>
      </c>
      <c r="N2366">
        <v>-7.5</v>
      </c>
      <c r="O2366" t="s">
        <v>68</v>
      </c>
      <c r="P2366">
        <v>8</v>
      </c>
      <c r="V2366" s="23" t="s">
        <v>416</v>
      </c>
      <c r="W2366">
        <f ca="1">VALUE(LEFT(C2366, 4))</f>
        <v>2016</v>
      </c>
      <c r="X2366">
        <f ca="1">VALUE(MID(C2366,6,FIND("_",C2366,6)-6))</f>
        <v>7</v>
      </c>
      <c r="Y2366">
        <f ca="1">IF(NOT(OR(ISBLANK(D2366),ISBLANK(E2366),D2366="",E2366="")),D2366-E2366,"")</f>
        <v>-1</v>
      </c>
      <c r="Z2366">
        <f ca="1">IF(OR(NOT(ISNUMBER(D2366)),ISBLANK(D2366),D2366="",ISBLANK(N2366)),"",ABS(D2366-N2366))</f>
        <v>1.5</v>
      </c>
      <c r="AA2366">
        <f ca="1">IF(OR(ISBLANK(J2366),ISBLANK(O2366),J2366="",O2366=""),"",IF(J2366=O2366,1,0))</f>
        <v>0</v>
      </c>
      <c r="AB2366" t="str">
        <f ca="1">IF(OR(ISBLANK(K2366),ISBLANK(Q2366),K2366="",Q2366=""),"",IF(K2366=Q2366,1,0))</f>
        <v/>
      </c>
      <c r="AC2366" s="23" t="str">
        <f t="shared" ca="1" si="36"/>
        <v/>
      </c>
    </row>
    <row r="2367" spans="1:29" x14ac:dyDescent="0.25">
      <c r="A2367" s="23">
        <v>2366</v>
      </c>
      <c r="B2367">
        <v>1162</v>
      </c>
      <c r="C2367" t="str">
        <f ca="1">IFERROR(VLOOKUP($B2367,INDIRECT(nfl_game_result),MATCH(C$1,INDIRECT(nfl_game_result_header),0),FALSE),"error")</f>
        <v>2016_07_NYG@LAR</v>
      </c>
      <c r="D2367">
        <f ca="1">IFERROR(IF(ISBLANK(VLOOKUP($B2367,INDIRECT(nfl_game_result),MATCH(D$1,INDIRECT(nfl_game_result_header),0),FALSE)),"",VLOOKUP($B2367,INDIRECT(nfl_game_result),MATCH(D$1,INDIRECT(nfl_game_result_header),0),FALSE)),"error")</f>
        <v>3</v>
      </c>
      <c r="E2367">
        <f ca="1">IFERROR(IF(ISBLANK(VLOOKUP($B2367,INDIRECT(nfl_game_result),MATCH(E$1,INDIRECT(nfl_game_result_header),0),FALSE)),"",VLOOKUP($B2367,INDIRECT(nfl_game_result),MATCH(E$1,INDIRECT(nfl_game_result_header),0),FALSE)),"error")</f>
        <v>-2.5</v>
      </c>
      <c r="F2367" s="23" t="str">
        <f ca="1">IFERROR(IF(ISBLANK(VLOOKUP($B2367,INDIRECT(nfl_game_result),MATCH(F$1,INDIRECT(nfl_game_result_header),0),FALSE)),"",VLOOKUP($B2367,INDIRECT(nfl_game_result),MATCH(F$1,INDIRECT(nfl_game_result_header),0),FALSE)),"error")</f>
        <v/>
      </c>
      <c r="G2367" s="23" t="str">
        <f ca="1">IFERROR(IF(ISBLANK(VLOOKUP($B2367,INDIRECT(nfl_game_result),MATCH(G$1,INDIRECT(nfl_game_result_header),0),FALSE)),"",VLOOKUP($B2367,INDIRECT(nfl_game_result),MATCH(G$1,INDIRECT(nfl_game_result_header),0),FALSE)),"error")</f>
        <v/>
      </c>
      <c r="H2367">
        <f ca="1">IFERROR(IF(ISBLANK(VLOOKUP($B2367,INDIRECT(nfl_game_result),MATCH(H$1,INDIRECT(nfl_game_result_header),0),FALSE)),"",VLOOKUP($B2367,INDIRECT(nfl_game_result),MATCH(H$1,INDIRECT(nfl_game_result_header),0),FALSE)),"error")</f>
        <v>10</v>
      </c>
      <c r="I2367">
        <f ca="1">IFERROR(IF(ISBLANK(VLOOKUP($B2367,INDIRECT(nfl_game_result),MATCH(I$1,INDIRECT(nfl_game_result_header),0),FALSE)),"",VLOOKUP($B2367,INDIRECT(nfl_game_result),MATCH(I$1,INDIRECT(nfl_game_result_header),0),FALSE)),"error")</f>
        <v>17</v>
      </c>
      <c r="J2367" t="str">
        <f ca="1">IFERROR(IF(ISBLANK(VLOOKUP($B2367,INDIRECT(nfl_game_result),MATCH(J$1,INDIRECT(nfl_game_result_header),0),FALSE)),"",VLOOKUP($B2367,INDIRECT(nfl_game_result),MATCH(J$1,INDIRECT(nfl_game_result_header),0),FALSE)),"error")</f>
        <v>NYG</v>
      </c>
      <c r="K2367" t="str">
        <f ca="1">IFERROR(IF(ISBLANK(VLOOKUP($B2367,INDIRECT(nfl_game_result),MATCH(K$1,INDIRECT(nfl_game_result_header),0),FALSE)),"",VLOOKUP($B2367,INDIRECT(nfl_game_result),MATCH(K$1,INDIRECT(nfl_game_result_header),0),FALSE)),"error")</f>
        <v>NYG</v>
      </c>
      <c r="L2367" s="23" t="str">
        <f ca="1">IFERROR(IF(ISBLANK(VLOOKUP($B2367,INDIRECT(nfl_game_result),MATCH(L$1,INDIRECT(nfl_game_result_header),0),FALSE)),"",VLOOKUP($B2367,INDIRECT(nfl_game_result),MATCH(L$1,INDIRECT(nfl_game_result_header),0),FALSE)),"error")</f>
        <v/>
      </c>
      <c r="M2367" t="s">
        <v>16</v>
      </c>
      <c r="N2367">
        <v>1.5</v>
      </c>
      <c r="O2367" t="s">
        <v>123</v>
      </c>
      <c r="P2367">
        <v>7</v>
      </c>
      <c r="V2367" s="23" t="s">
        <v>416</v>
      </c>
      <c r="W2367">
        <f ca="1">VALUE(LEFT(C2367, 4))</f>
        <v>2016</v>
      </c>
      <c r="X2367">
        <f ca="1">VALUE(MID(C2367,6,FIND("_",C2367,6)-6))</f>
        <v>7</v>
      </c>
      <c r="Y2367">
        <f ca="1">IF(NOT(OR(ISBLANK(D2367),ISBLANK(E2367),D2367="",E2367="")),D2367-E2367,"")</f>
        <v>5.5</v>
      </c>
      <c r="Z2367">
        <f ca="1">IF(OR(NOT(ISNUMBER(D2367)),ISBLANK(D2367),D2367="",ISBLANK(N2367)),"",ABS(D2367-N2367))</f>
        <v>1.5</v>
      </c>
      <c r="AA2367">
        <f ca="1">IF(OR(ISBLANK(J2367),ISBLANK(O2367),J2367="",O2367=""),"",IF(J2367=O2367,1,0))</f>
        <v>0</v>
      </c>
      <c r="AB2367" t="str">
        <f ca="1">IF(OR(ISBLANK(K2367),ISBLANK(Q2367),K2367="",Q2367=""),"",IF(K2367=Q2367,1,0))</f>
        <v/>
      </c>
      <c r="AC2367" s="23" t="str">
        <f t="shared" ca="1" si="36"/>
        <v/>
      </c>
    </row>
    <row r="2368" spans="1:29" x14ac:dyDescent="0.25">
      <c r="A2368" s="23">
        <v>2367</v>
      </c>
      <c r="B2368">
        <v>1163</v>
      </c>
      <c r="C2368" t="str">
        <f ca="1">IFERROR(VLOOKUP($B2368,INDIRECT(nfl_game_result),MATCH(C$1,INDIRECT(nfl_game_result_header),0),FALSE),"error")</f>
        <v>2016_07_NOR@KCY</v>
      </c>
      <c r="D2368">
        <f ca="1">IFERROR(IF(ISBLANK(VLOOKUP($B2368,INDIRECT(nfl_game_result),MATCH(D$1,INDIRECT(nfl_game_result_header),0),FALSE)),"",VLOOKUP($B2368,INDIRECT(nfl_game_result),MATCH(D$1,INDIRECT(nfl_game_result_header),0),FALSE)),"error")</f>
        <v>-6.5</v>
      </c>
      <c r="E2368">
        <f ca="1">IFERROR(IF(ISBLANK(VLOOKUP($B2368,INDIRECT(nfl_game_result),MATCH(E$1,INDIRECT(nfl_game_result_header),0),FALSE)),"",VLOOKUP($B2368,INDIRECT(nfl_game_result),MATCH(E$1,INDIRECT(nfl_game_result_header),0),FALSE)),"error")</f>
        <v>-6</v>
      </c>
      <c r="F2368" s="23" t="str">
        <f ca="1">IFERROR(IF(ISBLANK(VLOOKUP($B2368,INDIRECT(nfl_game_result),MATCH(F$1,INDIRECT(nfl_game_result_header),0),FALSE)),"",VLOOKUP($B2368,INDIRECT(nfl_game_result),MATCH(F$1,INDIRECT(nfl_game_result_header),0),FALSE)),"error")</f>
        <v/>
      </c>
      <c r="G2368" s="23" t="str">
        <f ca="1">IFERROR(IF(ISBLANK(VLOOKUP($B2368,INDIRECT(nfl_game_result),MATCH(G$1,INDIRECT(nfl_game_result_header),0),FALSE)),"",VLOOKUP($B2368,INDIRECT(nfl_game_result),MATCH(G$1,INDIRECT(nfl_game_result_header),0),FALSE)),"error")</f>
        <v/>
      </c>
      <c r="H2368">
        <f ca="1">IFERROR(IF(ISBLANK(VLOOKUP($B2368,INDIRECT(nfl_game_result),MATCH(H$1,INDIRECT(nfl_game_result_header),0),FALSE)),"",VLOOKUP($B2368,INDIRECT(nfl_game_result),MATCH(H$1,INDIRECT(nfl_game_result_header),0),FALSE)),"error")</f>
        <v>27</v>
      </c>
      <c r="I2368">
        <f ca="1">IFERROR(IF(ISBLANK(VLOOKUP($B2368,INDIRECT(nfl_game_result),MATCH(I$1,INDIRECT(nfl_game_result_header),0),FALSE)),"",VLOOKUP($B2368,INDIRECT(nfl_game_result),MATCH(I$1,INDIRECT(nfl_game_result_header),0),FALSE)),"error")</f>
        <v>21</v>
      </c>
      <c r="J2368" t="str">
        <f ca="1">IFERROR(IF(ISBLANK(VLOOKUP($B2368,INDIRECT(nfl_game_result),MATCH(J$1,INDIRECT(nfl_game_result_header),0),FALSE)),"",VLOOKUP($B2368,INDIRECT(nfl_game_result),MATCH(J$1,INDIRECT(nfl_game_result_header),0),FALSE)),"error")</f>
        <v>na</v>
      </c>
      <c r="K2368" t="str">
        <f ca="1">IFERROR(IF(ISBLANK(VLOOKUP($B2368,INDIRECT(nfl_game_result),MATCH(K$1,INDIRECT(nfl_game_result_header),0),FALSE)),"",VLOOKUP($B2368,INDIRECT(nfl_game_result),MATCH(K$1,INDIRECT(nfl_game_result_header),0),FALSE)),"error")</f>
        <v>KCY</v>
      </c>
      <c r="L2368" s="23" t="str">
        <f ca="1">IFERROR(IF(ISBLANK(VLOOKUP($B2368,INDIRECT(nfl_game_result),MATCH(L$1,INDIRECT(nfl_game_result_header),0),FALSE)),"",VLOOKUP($B2368,INDIRECT(nfl_game_result),MATCH(L$1,INDIRECT(nfl_game_result_header),0),FALSE)),"error")</f>
        <v/>
      </c>
      <c r="M2368" t="s">
        <v>16</v>
      </c>
      <c r="N2368">
        <v>1.5</v>
      </c>
      <c r="O2368" t="s">
        <v>335</v>
      </c>
      <c r="P2368">
        <v>10</v>
      </c>
      <c r="V2368" s="23" t="s">
        <v>416</v>
      </c>
      <c r="W2368">
        <f ca="1">VALUE(LEFT(C2368, 4))</f>
        <v>2016</v>
      </c>
      <c r="X2368">
        <f ca="1">VALUE(MID(C2368,6,FIND("_",C2368,6)-6))</f>
        <v>7</v>
      </c>
      <c r="Y2368">
        <f ca="1">IF(NOT(OR(ISBLANK(D2368),ISBLANK(E2368),D2368="",E2368="")),D2368-E2368,"")</f>
        <v>-0.5</v>
      </c>
      <c r="Z2368">
        <f ca="1">IF(OR(NOT(ISNUMBER(D2368)),ISBLANK(D2368),D2368="",ISBLANK(N2368)),"",ABS(D2368-N2368))</f>
        <v>8</v>
      </c>
      <c r="AA2368">
        <f ca="1">IF(OR(ISBLANK(J2368),ISBLANK(O2368),J2368="",O2368=""),"",IF(J2368=O2368,1,0))</f>
        <v>0</v>
      </c>
      <c r="AB2368" t="str">
        <f ca="1">IF(OR(ISBLANK(K2368),ISBLANK(Q2368),K2368="",Q2368=""),"",IF(K2368=Q2368,1,0))</f>
        <v/>
      </c>
      <c r="AC2368" s="23" t="str">
        <f t="shared" ca="1" si="36"/>
        <v/>
      </c>
    </row>
    <row r="2369" spans="1:29" x14ac:dyDescent="0.25">
      <c r="A2369" s="23">
        <v>2368</v>
      </c>
      <c r="B2369">
        <v>1164</v>
      </c>
      <c r="C2369" t="str">
        <f ca="1">IFERROR(VLOOKUP($B2369,INDIRECT(nfl_game_result),MATCH(C$1,INDIRECT(nfl_game_result_header),0),FALSE),"error")</f>
        <v>2016_07_MIN@PHI</v>
      </c>
      <c r="D2369">
        <f ca="1">IFERROR(IF(ISBLANK(VLOOKUP($B2369,INDIRECT(nfl_game_result),MATCH(D$1,INDIRECT(nfl_game_result_header),0),FALSE)),"",VLOOKUP($B2369,INDIRECT(nfl_game_result),MATCH(D$1,INDIRECT(nfl_game_result_header),0),FALSE)),"error")</f>
        <v>2.5</v>
      </c>
      <c r="E2369">
        <f ca="1">IFERROR(IF(ISBLANK(VLOOKUP($B2369,INDIRECT(nfl_game_result),MATCH(E$1,INDIRECT(nfl_game_result_header),0),FALSE)),"",VLOOKUP($B2369,INDIRECT(nfl_game_result),MATCH(E$1,INDIRECT(nfl_game_result_header),0),FALSE)),"error")</f>
        <v>3</v>
      </c>
      <c r="F2369" s="23" t="str">
        <f ca="1">IFERROR(IF(ISBLANK(VLOOKUP($B2369,INDIRECT(nfl_game_result),MATCH(F$1,INDIRECT(nfl_game_result_header),0),FALSE)),"",VLOOKUP($B2369,INDIRECT(nfl_game_result),MATCH(F$1,INDIRECT(nfl_game_result_header),0),FALSE)),"error")</f>
        <v/>
      </c>
      <c r="G2369" s="23" t="str">
        <f ca="1">IFERROR(IF(ISBLANK(VLOOKUP($B2369,INDIRECT(nfl_game_result),MATCH(G$1,INDIRECT(nfl_game_result_header),0),FALSE)),"",VLOOKUP($B2369,INDIRECT(nfl_game_result),MATCH(G$1,INDIRECT(nfl_game_result_header),0),FALSE)),"error")</f>
        <v/>
      </c>
      <c r="H2369">
        <f ca="1">IFERROR(IF(ISBLANK(VLOOKUP($B2369,INDIRECT(nfl_game_result),MATCH(H$1,INDIRECT(nfl_game_result_header),0),FALSE)),"",VLOOKUP($B2369,INDIRECT(nfl_game_result),MATCH(H$1,INDIRECT(nfl_game_result_header),0),FALSE)),"error")</f>
        <v>21</v>
      </c>
      <c r="I2369">
        <f ca="1">IFERROR(IF(ISBLANK(VLOOKUP($B2369,INDIRECT(nfl_game_result),MATCH(I$1,INDIRECT(nfl_game_result_header),0),FALSE)),"",VLOOKUP($B2369,INDIRECT(nfl_game_result),MATCH(I$1,INDIRECT(nfl_game_result_header),0),FALSE)),"error")</f>
        <v>10</v>
      </c>
      <c r="J2369" t="str">
        <f ca="1">IFERROR(IF(ISBLANK(VLOOKUP($B2369,INDIRECT(nfl_game_result),MATCH(J$1,INDIRECT(nfl_game_result_header),0),FALSE)),"",VLOOKUP($B2369,INDIRECT(nfl_game_result),MATCH(J$1,INDIRECT(nfl_game_result_header),0),FALSE)),"error")</f>
        <v>PHI</v>
      </c>
      <c r="K2369" t="str">
        <f ca="1">IFERROR(IF(ISBLANK(VLOOKUP($B2369,INDIRECT(nfl_game_result),MATCH(K$1,INDIRECT(nfl_game_result_header),0),FALSE)),"",VLOOKUP($B2369,INDIRECT(nfl_game_result),MATCH(K$1,INDIRECT(nfl_game_result_header),0),FALSE)),"error")</f>
        <v>PHI</v>
      </c>
      <c r="L2369" s="23" t="str">
        <f ca="1">IFERROR(IF(ISBLANK(VLOOKUP($B2369,INDIRECT(nfl_game_result),MATCH(L$1,INDIRECT(nfl_game_result_header),0),FALSE)),"",VLOOKUP($B2369,INDIRECT(nfl_game_result),MATCH(L$1,INDIRECT(nfl_game_result_header),0),FALSE)),"error")</f>
        <v/>
      </c>
      <c r="M2369" t="s">
        <v>16</v>
      </c>
      <c r="N2369">
        <v>4</v>
      </c>
      <c r="O2369" t="s">
        <v>80</v>
      </c>
      <c r="P2369">
        <v>11</v>
      </c>
      <c r="V2369" s="23" t="s">
        <v>416</v>
      </c>
      <c r="W2369">
        <f ca="1">VALUE(LEFT(C2369, 4))</f>
        <v>2016</v>
      </c>
      <c r="X2369">
        <f ca="1">VALUE(MID(C2369,6,FIND("_",C2369,6)-6))</f>
        <v>7</v>
      </c>
      <c r="Y2369">
        <f ca="1">IF(NOT(OR(ISBLANK(D2369),ISBLANK(E2369),D2369="",E2369="")),D2369-E2369,"")</f>
        <v>-0.5</v>
      </c>
      <c r="Z2369">
        <f ca="1">IF(OR(NOT(ISNUMBER(D2369)),ISBLANK(D2369),D2369="",ISBLANK(N2369)),"",ABS(D2369-N2369))</f>
        <v>1.5</v>
      </c>
      <c r="AA2369">
        <f ca="1">IF(OR(ISBLANK(J2369),ISBLANK(O2369),J2369="",O2369=""),"",IF(J2369=O2369,1,0))</f>
        <v>0</v>
      </c>
      <c r="AB2369" t="str">
        <f ca="1">IF(OR(ISBLANK(K2369),ISBLANK(Q2369),K2369="",Q2369=""),"",IF(K2369=Q2369,1,0))</f>
        <v/>
      </c>
      <c r="AC2369" s="23" t="str">
        <f t="shared" ca="1" si="36"/>
        <v/>
      </c>
    </row>
    <row r="2370" spans="1:29" x14ac:dyDescent="0.25">
      <c r="A2370" s="23">
        <v>2369</v>
      </c>
      <c r="B2370">
        <v>1165</v>
      </c>
      <c r="C2370" t="str">
        <f ca="1">IFERROR(VLOOKUP($B2370,INDIRECT(nfl_game_result),MATCH(C$1,INDIRECT(nfl_game_result_header),0),FALSE),"error")</f>
        <v>2016_07_IND@TEN</v>
      </c>
      <c r="D2370">
        <f ca="1">IFERROR(IF(ISBLANK(VLOOKUP($B2370,INDIRECT(nfl_game_result),MATCH(D$1,INDIRECT(nfl_game_result_header),0),FALSE)),"",VLOOKUP($B2370,INDIRECT(nfl_game_result),MATCH(D$1,INDIRECT(nfl_game_result_header),0),FALSE)),"error")</f>
        <v>-2.5</v>
      </c>
      <c r="E2370">
        <f ca="1">IFERROR(IF(ISBLANK(VLOOKUP($B2370,INDIRECT(nfl_game_result),MATCH(E$1,INDIRECT(nfl_game_result_header),0),FALSE)),"",VLOOKUP($B2370,INDIRECT(nfl_game_result),MATCH(E$1,INDIRECT(nfl_game_result_header),0),FALSE)),"error")</f>
        <v>3</v>
      </c>
      <c r="F2370" s="23" t="str">
        <f ca="1">IFERROR(IF(ISBLANK(VLOOKUP($B2370,INDIRECT(nfl_game_result),MATCH(F$1,INDIRECT(nfl_game_result_header),0),FALSE)),"",VLOOKUP($B2370,INDIRECT(nfl_game_result),MATCH(F$1,INDIRECT(nfl_game_result_header),0),FALSE)),"error")</f>
        <v/>
      </c>
      <c r="G2370" s="23" t="str">
        <f ca="1">IFERROR(IF(ISBLANK(VLOOKUP($B2370,INDIRECT(nfl_game_result),MATCH(G$1,INDIRECT(nfl_game_result_header),0),FALSE)),"",VLOOKUP($B2370,INDIRECT(nfl_game_result),MATCH(G$1,INDIRECT(nfl_game_result_header),0),FALSE)),"error")</f>
        <v/>
      </c>
      <c r="H2370">
        <f ca="1">IFERROR(IF(ISBLANK(VLOOKUP($B2370,INDIRECT(nfl_game_result),MATCH(H$1,INDIRECT(nfl_game_result_header),0),FALSE)),"",VLOOKUP($B2370,INDIRECT(nfl_game_result),MATCH(H$1,INDIRECT(nfl_game_result_header),0),FALSE)),"error")</f>
        <v>26</v>
      </c>
      <c r="I2370">
        <f ca="1">IFERROR(IF(ISBLANK(VLOOKUP($B2370,INDIRECT(nfl_game_result),MATCH(I$1,INDIRECT(nfl_game_result_header),0),FALSE)),"",VLOOKUP($B2370,INDIRECT(nfl_game_result),MATCH(I$1,INDIRECT(nfl_game_result_header),0),FALSE)),"error")</f>
        <v>34</v>
      </c>
      <c r="J2370" t="str">
        <f ca="1">IFERROR(IF(ISBLANK(VLOOKUP($B2370,INDIRECT(nfl_game_result),MATCH(J$1,INDIRECT(nfl_game_result_header),0),FALSE)),"",VLOOKUP($B2370,INDIRECT(nfl_game_result),MATCH(J$1,INDIRECT(nfl_game_result_header),0),FALSE)),"error")</f>
        <v>IND</v>
      </c>
      <c r="K2370" t="str">
        <f ca="1">IFERROR(IF(ISBLANK(VLOOKUP($B2370,INDIRECT(nfl_game_result),MATCH(K$1,INDIRECT(nfl_game_result_header),0),FALSE)),"",VLOOKUP($B2370,INDIRECT(nfl_game_result),MATCH(K$1,INDIRECT(nfl_game_result_header),0),FALSE)),"error")</f>
        <v>IND</v>
      </c>
      <c r="L2370" s="23" t="str">
        <f ca="1">IFERROR(IF(ISBLANK(VLOOKUP($B2370,INDIRECT(nfl_game_result),MATCH(L$1,INDIRECT(nfl_game_result_header),0),FALSE)),"",VLOOKUP($B2370,INDIRECT(nfl_game_result),MATCH(L$1,INDIRECT(nfl_game_result_header),0),FALSE)),"error")</f>
        <v/>
      </c>
      <c r="M2370" t="s">
        <v>16</v>
      </c>
      <c r="N2370">
        <v>1</v>
      </c>
      <c r="O2370" t="s">
        <v>93</v>
      </c>
      <c r="P2370">
        <v>15</v>
      </c>
      <c r="V2370" s="23" t="s">
        <v>416</v>
      </c>
      <c r="W2370">
        <f ca="1">VALUE(LEFT(C2370, 4))</f>
        <v>2016</v>
      </c>
      <c r="X2370">
        <f ca="1">VALUE(MID(C2370,6,FIND("_",C2370,6)-6))</f>
        <v>7</v>
      </c>
      <c r="Y2370">
        <f ca="1">IF(NOT(OR(ISBLANK(D2370),ISBLANK(E2370),D2370="",E2370="")),D2370-E2370,"")</f>
        <v>-5.5</v>
      </c>
      <c r="Z2370">
        <f ca="1">IF(OR(NOT(ISNUMBER(D2370)),ISBLANK(D2370),D2370="",ISBLANK(N2370)),"",ABS(D2370-N2370))</f>
        <v>3.5</v>
      </c>
      <c r="AA2370">
        <f ca="1">IF(OR(ISBLANK(J2370),ISBLANK(O2370),J2370="",O2370=""),"",IF(J2370=O2370,1,0))</f>
        <v>0</v>
      </c>
      <c r="AB2370" t="str">
        <f ca="1">IF(OR(ISBLANK(K2370),ISBLANK(Q2370),K2370="",Q2370=""),"",IF(K2370=Q2370,1,0))</f>
        <v/>
      </c>
      <c r="AC2370" s="23" t="str">
        <f t="shared" ca="1" si="36"/>
        <v/>
      </c>
    </row>
    <row r="2371" spans="1:29" x14ac:dyDescent="0.25">
      <c r="A2371" s="23">
        <v>2370</v>
      </c>
      <c r="B2371">
        <v>1166</v>
      </c>
      <c r="C2371" t="str">
        <f ca="1">IFERROR(VLOOKUP($B2371,INDIRECT(nfl_game_result),MATCH(C$1,INDIRECT(nfl_game_result_header),0),FALSE),"error")</f>
        <v>2016_07_BUF@MIA</v>
      </c>
      <c r="D2371">
        <f ca="1">IFERROR(IF(ISBLANK(VLOOKUP($B2371,INDIRECT(nfl_game_result),MATCH(D$1,INDIRECT(nfl_game_result_header),0),FALSE)),"",VLOOKUP($B2371,INDIRECT(nfl_game_result),MATCH(D$1,INDIRECT(nfl_game_result_header),0),FALSE)),"error")</f>
        <v>3</v>
      </c>
      <c r="E2371">
        <f ca="1">IFERROR(IF(ISBLANK(VLOOKUP($B2371,INDIRECT(nfl_game_result),MATCH(E$1,INDIRECT(nfl_game_result_header),0),FALSE)),"",VLOOKUP($B2371,INDIRECT(nfl_game_result),MATCH(E$1,INDIRECT(nfl_game_result_header),0),FALSE)),"error")</f>
        <v>2.5</v>
      </c>
      <c r="F2371" s="23" t="str">
        <f ca="1">IFERROR(IF(ISBLANK(VLOOKUP($B2371,INDIRECT(nfl_game_result),MATCH(F$1,INDIRECT(nfl_game_result_header),0),FALSE)),"",VLOOKUP($B2371,INDIRECT(nfl_game_result),MATCH(F$1,INDIRECT(nfl_game_result_header),0),FALSE)),"error")</f>
        <v/>
      </c>
      <c r="G2371" s="23" t="str">
        <f ca="1">IFERROR(IF(ISBLANK(VLOOKUP($B2371,INDIRECT(nfl_game_result),MATCH(G$1,INDIRECT(nfl_game_result_header),0),FALSE)),"",VLOOKUP($B2371,INDIRECT(nfl_game_result),MATCH(G$1,INDIRECT(nfl_game_result_header),0),FALSE)),"error")</f>
        <v/>
      </c>
      <c r="H2371">
        <f ca="1">IFERROR(IF(ISBLANK(VLOOKUP($B2371,INDIRECT(nfl_game_result),MATCH(H$1,INDIRECT(nfl_game_result_header),0),FALSE)),"",VLOOKUP($B2371,INDIRECT(nfl_game_result),MATCH(H$1,INDIRECT(nfl_game_result_header),0),FALSE)),"error")</f>
        <v>28</v>
      </c>
      <c r="I2371">
        <f ca="1">IFERROR(IF(ISBLANK(VLOOKUP($B2371,INDIRECT(nfl_game_result),MATCH(I$1,INDIRECT(nfl_game_result_header),0),FALSE)),"",VLOOKUP($B2371,INDIRECT(nfl_game_result),MATCH(I$1,INDIRECT(nfl_game_result_header),0),FALSE)),"error")</f>
        <v>25</v>
      </c>
      <c r="J2371" t="str">
        <f ca="1">IFERROR(IF(ISBLANK(VLOOKUP($B2371,INDIRECT(nfl_game_result),MATCH(J$1,INDIRECT(nfl_game_result_header),0),FALSE)),"",VLOOKUP($B2371,INDIRECT(nfl_game_result),MATCH(J$1,INDIRECT(nfl_game_result_header),0),FALSE)),"error")</f>
        <v>MIA</v>
      </c>
      <c r="K2371" t="str">
        <f ca="1">IFERROR(IF(ISBLANK(VLOOKUP($B2371,INDIRECT(nfl_game_result),MATCH(K$1,INDIRECT(nfl_game_result_header),0),FALSE)),"",VLOOKUP($B2371,INDIRECT(nfl_game_result),MATCH(K$1,INDIRECT(nfl_game_result_header),0),FALSE)),"error")</f>
        <v>MIA</v>
      </c>
      <c r="L2371" s="23" t="str">
        <f ca="1">IFERROR(IF(ISBLANK(VLOOKUP($B2371,INDIRECT(nfl_game_result),MATCH(L$1,INDIRECT(nfl_game_result_header),0),FALSE)),"",VLOOKUP($B2371,INDIRECT(nfl_game_result),MATCH(L$1,INDIRECT(nfl_game_result_header),0),FALSE)),"error")</f>
        <v/>
      </c>
      <c r="M2371" t="s">
        <v>16</v>
      </c>
      <c r="N2371">
        <v>3.5</v>
      </c>
      <c r="O2371" t="s">
        <v>66</v>
      </c>
      <c r="P2371">
        <v>13</v>
      </c>
      <c r="V2371" s="23" t="s">
        <v>416</v>
      </c>
      <c r="W2371">
        <f ca="1">VALUE(LEFT(C2371, 4))</f>
        <v>2016</v>
      </c>
      <c r="X2371">
        <f ca="1">VALUE(MID(C2371,6,FIND("_",C2371,6)-6))</f>
        <v>7</v>
      </c>
      <c r="Y2371">
        <f ca="1">IF(NOT(OR(ISBLANK(D2371),ISBLANK(E2371),D2371="",E2371="")),D2371-E2371,"")</f>
        <v>0.5</v>
      </c>
      <c r="Z2371">
        <f ca="1">IF(OR(NOT(ISNUMBER(D2371)),ISBLANK(D2371),D2371="",ISBLANK(N2371)),"",ABS(D2371-N2371))</f>
        <v>0.5</v>
      </c>
      <c r="AA2371">
        <f ca="1">IF(OR(ISBLANK(J2371),ISBLANK(O2371),J2371="",O2371=""),"",IF(J2371=O2371,1,0))</f>
        <v>0</v>
      </c>
      <c r="AB2371" t="str">
        <f ca="1">IF(OR(ISBLANK(K2371),ISBLANK(Q2371),K2371="",Q2371=""),"",IF(K2371=Q2371,1,0))</f>
        <v/>
      </c>
      <c r="AC2371" s="23" t="str">
        <f t="shared" ca="1" si="36"/>
        <v/>
      </c>
    </row>
    <row r="2372" spans="1:29" x14ac:dyDescent="0.25">
      <c r="A2372" s="23">
        <v>2371</v>
      </c>
      <c r="B2372">
        <v>1167</v>
      </c>
      <c r="C2372" t="str">
        <f ca="1">IFERROR(VLOOKUP($B2372,INDIRECT(nfl_game_result),MATCH(C$1,INDIRECT(nfl_game_result_header),0),FALSE),"error")</f>
        <v>2016_07_WAS@DET</v>
      </c>
      <c r="D2372">
        <f ca="1">IFERROR(IF(ISBLANK(VLOOKUP($B2372,INDIRECT(nfl_game_result),MATCH(D$1,INDIRECT(nfl_game_result_header),0),FALSE)),"",VLOOKUP($B2372,INDIRECT(nfl_game_result),MATCH(D$1,INDIRECT(nfl_game_result_header),0),FALSE)),"error")</f>
        <v>-1.5</v>
      </c>
      <c r="E2372">
        <f ca="1">IFERROR(IF(ISBLANK(VLOOKUP($B2372,INDIRECT(nfl_game_result),MATCH(E$1,INDIRECT(nfl_game_result_header),0),FALSE)),"",VLOOKUP($B2372,INDIRECT(nfl_game_result),MATCH(E$1,INDIRECT(nfl_game_result_header),0),FALSE)),"error")</f>
        <v>-1.5</v>
      </c>
      <c r="F2372" s="23" t="str">
        <f ca="1">IFERROR(IF(ISBLANK(VLOOKUP($B2372,INDIRECT(nfl_game_result),MATCH(F$1,INDIRECT(nfl_game_result_header),0),FALSE)),"",VLOOKUP($B2372,INDIRECT(nfl_game_result),MATCH(F$1,INDIRECT(nfl_game_result_header),0),FALSE)),"error")</f>
        <v/>
      </c>
      <c r="G2372" s="23" t="str">
        <f ca="1">IFERROR(IF(ISBLANK(VLOOKUP($B2372,INDIRECT(nfl_game_result),MATCH(G$1,INDIRECT(nfl_game_result_header),0),FALSE)),"",VLOOKUP($B2372,INDIRECT(nfl_game_result),MATCH(G$1,INDIRECT(nfl_game_result_header),0),FALSE)),"error")</f>
        <v/>
      </c>
      <c r="H2372">
        <f ca="1">IFERROR(IF(ISBLANK(VLOOKUP($B2372,INDIRECT(nfl_game_result),MATCH(H$1,INDIRECT(nfl_game_result_header),0),FALSE)),"",VLOOKUP($B2372,INDIRECT(nfl_game_result),MATCH(H$1,INDIRECT(nfl_game_result_header),0),FALSE)),"error")</f>
        <v>20</v>
      </c>
      <c r="I2372">
        <f ca="1">IFERROR(IF(ISBLANK(VLOOKUP($B2372,INDIRECT(nfl_game_result),MATCH(I$1,INDIRECT(nfl_game_result_header),0),FALSE)),"",VLOOKUP($B2372,INDIRECT(nfl_game_result),MATCH(I$1,INDIRECT(nfl_game_result_header),0),FALSE)),"error")</f>
        <v>17</v>
      </c>
      <c r="J2372" t="str">
        <f ca="1">IFERROR(IF(ISBLANK(VLOOKUP($B2372,INDIRECT(nfl_game_result),MATCH(J$1,INDIRECT(nfl_game_result_header),0),FALSE)),"",VLOOKUP($B2372,INDIRECT(nfl_game_result),MATCH(J$1,INDIRECT(nfl_game_result_header),0),FALSE)),"error")</f>
        <v>DET</v>
      </c>
      <c r="K2372" t="str">
        <f ca="1">IFERROR(IF(ISBLANK(VLOOKUP($B2372,INDIRECT(nfl_game_result),MATCH(K$1,INDIRECT(nfl_game_result_header),0),FALSE)),"",VLOOKUP($B2372,INDIRECT(nfl_game_result),MATCH(K$1,INDIRECT(nfl_game_result_header),0),FALSE)),"error")</f>
        <v>DET</v>
      </c>
      <c r="L2372" s="23" t="str">
        <f ca="1">IFERROR(IF(ISBLANK(VLOOKUP($B2372,INDIRECT(nfl_game_result),MATCH(L$1,INDIRECT(nfl_game_result_header),0),FALSE)),"",VLOOKUP($B2372,INDIRECT(nfl_game_result),MATCH(L$1,INDIRECT(nfl_game_result_header),0),FALSE)),"error")</f>
        <v/>
      </c>
      <c r="M2372" t="s">
        <v>16</v>
      </c>
      <c r="N2372">
        <v>-3</v>
      </c>
      <c r="O2372" t="s">
        <v>73</v>
      </c>
      <c r="P2372">
        <v>14</v>
      </c>
      <c r="V2372" s="23" t="s">
        <v>416</v>
      </c>
      <c r="W2372">
        <f ca="1">VALUE(LEFT(C2372, 4))</f>
        <v>2016</v>
      </c>
      <c r="X2372">
        <f ca="1">VALUE(MID(C2372,6,FIND("_",C2372,6)-6))</f>
        <v>7</v>
      </c>
      <c r="Y2372">
        <f ca="1">IF(NOT(OR(ISBLANK(D2372),ISBLANK(E2372),D2372="",E2372="")),D2372-E2372,"")</f>
        <v>0</v>
      </c>
      <c r="Z2372">
        <f ca="1">IF(OR(NOT(ISNUMBER(D2372)),ISBLANK(D2372),D2372="",ISBLANK(N2372)),"",ABS(D2372-N2372))</f>
        <v>1.5</v>
      </c>
      <c r="AA2372">
        <f ca="1">IF(OR(ISBLANK(J2372),ISBLANK(O2372),J2372="",O2372=""),"",IF(J2372=O2372,1,0))</f>
        <v>1</v>
      </c>
      <c r="AB2372" t="str">
        <f ca="1">IF(OR(ISBLANK(K2372),ISBLANK(Q2372),K2372="",Q2372=""),"",IF(K2372=Q2372,1,0))</f>
        <v/>
      </c>
      <c r="AC2372" s="23" t="str">
        <f t="shared" ca="1" si="36"/>
        <v/>
      </c>
    </row>
    <row r="2373" spans="1:29" x14ac:dyDescent="0.25">
      <c r="A2373" s="23">
        <v>2372</v>
      </c>
      <c r="B2373">
        <v>1168</v>
      </c>
      <c r="C2373" t="str">
        <f ca="1">IFERROR(VLOOKUP($B2373,INDIRECT(nfl_game_result),MATCH(C$1,INDIRECT(nfl_game_result_header),0),FALSE),"error")</f>
        <v>2016_07_CLE@CIN</v>
      </c>
      <c r="D2373">
        <f ca="1">IFERROR(IF(ISBLANK(VLOOKUP($B2373,INDIRECT(nfl_game_result),MATCH(D$1,INDIRECT(nfl_game_result_header),0),FALSE)),"",VLOOKUP($B2373,INDIRECT(nfl_game_result),MATCH(D$1,INDIRECT(nfl_game_result_header),0),FALSE)),"error")</f>
        <v>-10</v>
      </c>
      <c r="E2373">
        <f ca="1">IFERROR(IF(ISBLANK(VLOOKUP($B2373,INDIRECT(nfl_game_result),MATCH(E$1,INDIRECT(nfl_game_result_header),0),FALSE)),"",VLOOKUP($B2373,INDIRECT(nfl_game_result),MATCH(E$1,INDIRECT(nfl_game_result_header),0),FALSE)),"error")</f>
        <v>-10</v>
      </c>
      <c r="F2373" s="23" t="str">
        <f ca="1">IFERROR(IF(ISBLANK(VLOOKUP($B2373,INDIRECT(nfl_game_result),MATCH(F$1,INDIRECT(nfl_game_result_header),0),FALSE)),"",VLOOKUP($B2373,INDIRECT(nfl_game_result),MATCH(F$1,INDIRECT(nfl_game_result_header),0),FALSE)),"error")</f>
        <v/>
      </c>
      <c r="G2373" s="23" t="str">
        <f ca="1">IFERROR(IF(ISBLANK(VLOOKUP($B2373,INDIRECT(nfl_game_result),MATCH(G$1,INDIRECT(nfl_game_result_header),0),FALSE)),"",VLOOKUP($B2373,INDIRECT(nfl_game_result),MATCH(G$1,INDIRECT(nfl_game_result_header),0),FALSE)),"error")</f>
        <v/>
      </c>
      <c r="H2373">
        <f ca="1">IFERROR(IF(ISBLANK(VLOOKUP($B2373,INDIRECT(nfl_game_result),MATCH(H$1,INDIRECT(nfl_game_result_header),0),FALSE)),"",VLOOKUP($B2373,INDIRECT(nfl_game_result),MATCH(H$1,INDIRECT(nfl_game_result_header),0),FALSE)),"error")</f>
        <v>31</v>
      </c>
      <c r="I2373">
        <f ca="1">IFERROR(IF(ISBLANK(VLOOKUP($B2373,INDIRECT(nfl_game_result),MATCH(I$1,INDIRECT(nfl_game_result_header),0),FALSE)),"",VLOOKUP($B2373,INDIRECT(nfl_game_result),MATCH(I$1,INDIRECT(nfl_game_result_header),0),FALSE)),"error")</f>
        <v>17</v>
      </c>
      <c r="J2373" t="str">
        <f ca="1">IFERROR(IF(ISBLANK(VLOOKUP($B2373,INDIRECT(nfl_game_result),MATCH(J$1,INDIRECT(nfl_game_result_header),0),FALSE)),"",VLOOKUP($B2373,INDIRECT(nfl_game_result),MATCH(J$1,INDIRECT(nfl_game_result_header),0),FALSE)),"error")</f>
        <v>CIN</v>
      </c>
      <c r="K2373" t="str">
        <f ca="1">IFERROR(IF(ISBLANK(VLOOKUP($B2373,INDIRECT(nfl_game_result),MATCH(K$1,INDIRECT(nfl_game_result_header),0),FALSE)),"",VLOOKUP($B2373,INDIRECT(nfl_game_result),MATCH(K$1,INDIRECT(nfl_game_result_header),0),FALSE)),"error")</f>
        <v>CIN</v>
      </c>
      <c r="L2373" s="23" t="str">
        <f ca="1">IFERROR(IF(ISBLANK(VLOOKUP($B2373,INDIRECT(nfl_game_result),MATCH(L$1,INDIRECT(nfl_game_result_header),0),FALSE)),"",VLOOKUP($B2373,INDIRECT(nfl_game_result),MATCH(L$1,INDIRECT(nfl_game_result_header),0),FALSE)),"error")</f>
        <v/>
      </c>
      <c r="M2373" t="s">
        <v>16</v>
      </c>
      <c r="N2373">
        <v>-7.5</v>
      </c>
      <c r="O2373" t="s">
        <v>70</v>
      </c>
      <c r="P2373">
        <v>2</v>
      </c>
      <c r="V2373" s="23" t="s">
        <v>416</v>
      </c>
      <c r="W2373">
        <f ca="1">VALUE(LEFT(C2373, 4))</f>
        <v>2016</v>
      </c>
      <c r="X2373">
        <f ca="1">VALUE(MID(C2373,6,FIND("_",C2373,6)-6))</f>
        <v>7</v>
      </c>
      <c r="Y2373">
        <f ca="1">IF(NOT(OR(ISBLANK(D2373),ISBLANK(E2373),D2373="",E2373="")),D2373-E2373,"")</f>
        <v>0</v>
      </c>
      <c r="Z2373">
        <f ca="1">IF(OR(NOT(ISNUMBER(D2373)),ISBLANK(D2373),D2373="",ISBLANK(N2373)),"",ABS(D2373-N2373))</f>
        <v>2.5</v>
      </c>
      <c r="AA2373">
        <f ca="1">IF(OR(ISBLANK(J2373),ISBLANK(O2373),J2373="",O2373=""),"",IF(J2373=O2373,1,0))</f>
        <v>0</v>
      </c>
      <c r="AB2373" t="str">
        <f ca="1">IF(OR(ISBLANK(K2373),ISBLANK(Q2373),K2373="",Q2373=""),"",IF(K2373=Q2373,1,0))</f>
        <v/>
      </c>
      <c r="AC2373" s="23" t="str">
        <f t="shared" ca="1" si="36"/>
        <v/>
      </c>
    </row>
    <row r="2374" spans="1:29" x14ac:dyDescent="0.25">
      <c r="A2374" s="23">
        <v>2373</v>
      </c>
      <c r="B2374">
        <v>1169</v>
      </c>
      <c r="C2374" t="str">
        <f ca="1">IFERROR(VLOOKUP($B2374,INDIRECT(nfl_game_result),MATCH(C$1,INDIRECT(nfl_game_result_header),0),FALSE),"error")</f>
        <v>2016_07_OAK@JAX</v>
      </c>
      <c r="D2374">
        <f ca="1">IFERROR(IF(ISBLANK(VLOOKUP($B2374,INDIRECT(nfl_game_result),MATCH(D$1,INDIRECT(nfl_game_result_header),0),FALSE)),"",VLOOKUP($B2374,INDIRECT(nfl_game_result),MATCH(D$1,INDIRECT(nfl_game_result_header),0),FALSE)),"error")</f>
        <v>-1.5</v>
      </c>
      <c r="E2374">
        <f ca="1">IFERROR(IF(ISBLANK(VLOOKUP($B2374,INDIRECT(nfl_game_result),MATCH(E$1,INDIRECT(nfl_game_result_header),0),FALSE)),"",VLOOKUP($B2374,INDIRECT(nfl_game_result),MATCH(E$1,INDIRECT(nfl_game_result_header),0),FALSE)),"error")</f>
        <v>-1.5</v>
      </c>
      <c r="F2374" s="23" t="str">
        <f ca="1">IFERROR(IF(ISBLANK(VLOOKUP($B2374,INDIRECT(nfl_game_result),MATCH(F$1,INDIRECT(nfl_game_result_header),0),FALSE)),"",VLOOKUP($B2374,INDIRECT(nfl_game_result),MATCH(F$1,INDIRECT(nfl_game_result_header),0),FALSE)),"error")</f>
        <v/>
      </c>
      <c r="G2374" s="23" t="str">
        <f ca="1">IFERROR(IF(ISBLANK(VLOOKUP($B2374,INDIRECT(nfl_game_result),MATCH(G$1,INDIRECT(nfl_game_result_header),0),FALSE)),"",VLOOKUP($B2374,INDIRECT(nfl_game_result),MATCH(G$1,INDIRECT(nfl_game_result_header),0),FALSE)),"error")</f>
        <v/>
      </c>
      <c r="H2374">
        <f ca="1">IFERROR(IF(ISBLANK(VLOOKUP($B2374,INDIRECT(nfl_game_result),MATCH(H$1,INDIRECT(nfl_game_result_header),0),FALSE)),"",VLOOKUP($B2374,INDIRECT(nfl_game_result),MATCH(H$1,INDIRECT(nfl_game_result_header),0),FALSE)),"error")</f>
        <v>16</v>
      </c>
      <c r="I2374">
        <f ca="1">IFERROR(IF(ISBLANK(VLOOKUP($B2374,INDIRECT(nfl_game_result),MATCH(I$1,INDIRECT(nfl_game_result_header),0),FALSE)),"",VLOOKUP($B2374,INDIRECT(nfl_game_result),MATCH(I$1,INDIRECT(nfl_game_result_header),0),FALSE)),"error")</f>
        <v>33</v>
      </c>
      <c r="J2374" t="str">
        <f ca="1">IFERROR(IF(ISBLANK(VLOOKUP($B2374,INDIRECT(nfl_game_result),MATCH(J$1,INDIRECT(nfl_game_result_header),0),FALSE)),"",VLOOKUP($B2374,INDIRECT(nfl_game_result),MATCH(J$1,INDIRECT(nfl_game_result_header),0),FALSE)),"error")</f>
        <v>OAK</v>
      </c>
      <c r="K2374" t="str">
        <f ca="1">IFERROR(IF(ISBLANK(VLOOKUP($B2374,INDIRECT(nfl_game_result),MATCH(K$1,INDIRECT(nfl_game_result_header),0),FALSE)),"",VLOOKUP($B2374,INDIRECT(nfl_game_result),MATCH(K$1,INDIRECT(nfl_game_result_header),0),FALSE)),"error")</f>
        <v>OAK</v>
      </c>
      <c r="L2374" s="23" t="str">
        <f ca="1">IFERROR(IF(ISBLANK(VLOOKUP($B2374,INDIRECT(nfl_game_result),MATCH(L$1,INDIRECT(nfl_game_result_header),0),FALSE)),"",VLOOKUP($B2374,INDIRECT(nfl_game_result),MATCH(L$1,INDIRECT(nfl_game_result_header),0),FALSE)),"error")</f>
        <v/>
      </c>
      <c r="M2374" t="s">
        <v>16</v>
      </c>
      <c r="N2374">
        <v>2.5</v>
      </c>
      <c r="O2374" t="s">
        <v>85</v>
      </c>
      <c r="P2374">
        <v>9</v>
      </c>
      <c r="V2374" s="23" t="s">
        <v>416</v>
      </c>
      <c r="W2374">
        <f ca="1">VALUE(LEFT(C2374, 4))</f>
        <v>2016</v>
      </c>
      <c r="X2374">
        <f ca="1">VALUE(MID(C2374,6,FIND("_",C2374,6)-6))</f>
        <v>7</v>
      </c>
      <c r="Y2374">
        <f ca="1">IF(NOT(OR(ISBLANK(D2374),ISBLANK(E2374),D2374="",E2374="")),D2374-E2374,"")</f>
        <v>0</v>
      </c>
      <c r="Z2374">
        <f ca="1">IF(OR(NOT(ISNUMBER(D2374)),ISBLANK(D2374),D2374="",ISBLANK(N2374)),"",ABS(D2374-N2374))</f>
        <v>4</v>
      </c>
      <c r="AA2374">
        <f ca="1">IF(OR(ISBLANK(J2374),ISBLANK(O2374),J2374="",O2374=""),"",IF(J2374=O2374,1,0))</f>
        <v>1</v>
      </c>
      <c r="AB2374" t="str">
        <f ca="1">IF(OR(ISBLANK(K2374),ISBLANK(Q2374),K2374="",Q2374=""),"",IF(K2374=Q2374,1,0))</f>
        <v/>
      </c>
      <c r="AC2374" s="23" t="str">
        <f t="shared" ca="1" si="36"/>
        <v/>
      </c>
    </row>
    <row r="2375" spans="1:29" x14ac:dyDescent="0.25">
      <c r="A2375" s="23">
        <v>2374</v>
      </c>
      <c r="B2375">
        <v>1170</v>
      </c>
      <c r="C2375" t="str">
        <f ca="1">IFERROR(VLOOKUP($B2375,INDIRECT(nfl_game_result),MATCH(C$1,INDIRECT(nfl_game_result_header),0),FALSE),"error")</f>
        <v>2016_07_BAL@NYJ</v>
      </c>
      <c r="D2375">
        <f ca="1">IFERROR(IF(ISBLANK(VLOOKUP($B2375,INDIRECT(nfl_game_result),MATCH(D$1,INDIRECT(nfl_game_result_header),0),FALSE)),"",VLOOKUP($B2375,INDIRECT(nfl_game_result),MATCH(D$1,INDIRECT(nfl_game_result_header),0),FALSE)),"error")</f>
        <v>-1</v>
      </c>
      <c r="E2375">
        <f ca="1">IFERROR(IF(ISBLANK(VLOOKUP($B2375,INDIRECT(nfl_game_result),MATCH(E$1,INDIRECT(nfl_game_result_header),0),FALSE)),"",VLOOKUP($B2375,INDIRECT(nfl_game_result),MATCH(E$1,INDIRECT(nfl_game_result_header),0),FALSE)),"error")</f>
        <v>-1.5</v>
      </c>
      <c r="F2375" s="23" t="str">
        <f ca="1">IFERROR(IF(ISBLANK(VLOOKUP($B2375,INDIRECT(nfl_game_result),MATCH(F$1,INDIRECT(nfl_game_result_header),0),FALSE)),"",VLOOKUP($B2375,INDIRECT(nfl_game_result),MATCH(F$1,INDIRECT(nfl_game_result_header),0),FALSE)),"error")</f>
        <v/>
      </c>
      <c r="G2375" s="23" t="str">
        <f ca="1">IFERROR(IF(ISBLANK(VLOOKUP($B2375,INDIRECT(nfl_game_result),MATCH(G$1,INDIRECT(nfl_game_result_header),0),FALSE)),"",VLOOKUP($B2375,INDIRECT(nfl_game_result),MATCH(G$1,INDIRECT(nfl_game_result_header),0),FALSE)),"error")</f>
        <v/>
      </c>
      <c r="H2375">
        <f ca="1">IFERROR(IF(ISBLANK(VLOOKUP($B2375,INDIRECT(nfl_game_result),MATCH(H$1,INDIRECT(nfl_game_result_header),0),FALSE)),"",VLOOKUP($B2375,INDIRECT(nfl_game_result),MATCH(H$1,INDIRECT(nfl_game_result_header),0),FALSE)),"error")</f>
        <v>24</v>
      </c>
      <c r="I2375">
        <f ca="1">IFERROR(IF(ISBLANK(VLOOKUP($B2375,INDIRECT(nfl_game_result),MATCH(I$1,INDIRECT(nfl_game_result_header),0),FALSE)),"",VLOOKUP($B2375,INDIRECT(nfl_game_result),MATCH(I$1,INDIRECT(nfl_game_result_header),0),FALSE)),"error")</f>
        <v>16</v>
      </c>
      <c r="J2375" t="str">
        <f ca="1">IFERROR(IF(ISBLANK(VLOOKUP($B2375,INDIRECT(nfl_game_result),MATCH(J$1,INDIRECT(nfl_game_result_header),0),FALSE)),"",VLOOKUP($B2375,INDIRECT(nfl_game_result),MATCH(J$1,INDIRECT(nfl_game_result_header),0),FALSE)),"error")</f>
        <v>NYJ</v>
      </c>
      <c r="K2375" t="str">
        <f ca="1">IFERROR(IF(ISBLANK(VLOOKUP($B2375,INDIRECT(nfl_game_result),MATCH(K$1,INDIRECT(nfl_game_result_header),0),FALSE)),"",VLOOKUP($B2375,INDIRECT(nfl_game_result),MATCH(K$1,INDIRECT(nfl_game_result_header),0),FALSE)),"error")</f>
        <v>NYJ</v>
      </c>
      <c r="L2375" s="23" t="str">
        <f ca="1">IFERROR(IF(ISBLANK(VLOOKUP($B2375,INDIRECT(nfl_game_result),MATCH(L$1,INDIRECT(nfl_game_result_header),0),FALSE)),"",VLOOKUP($B2375,INDIRECT(nfl_game_result),MATCH(L$1,INDIRECT(nfl_game_result_header),0),FALSE)),"error")</f>
        <v/>
      </c>
      <c r="M2375" t="s">
        <v>16</v>
      </c>
      <c r="N2375">
        <v>1.5</v>
      </c>
      <c r="O2375" t="s">
        <v>65</v>
      </c>
      <c r="P2375">
        <v>5</v>
      </c>
      <c r="V2375" s="23" t="s">
        <v>416</v>
      </c>
      <c r="W2375">
        <f ca="1">VALUE(LEFT(C2375, 4))</f>
        <v>2016</v>
      </c>
      <c r="X2375">
        <f ca="1">VALUE(MID(C2375,6,FIND("_",C2375,6)-6))</f>
        <v>7</v>
      </c>
      <c r="Y2375">
        <f ca="1">IF(NOT(OR(ISBLANK(D2375),ISBLANK(E2375),D2375="",E2375="")),D2375-E2375,"")</f>
        <v>0.5</v>
      </c>
      <c r="Z2375">
        <f ca="1">IF(OR(NOT(ISNUMBER(D2375)),ISBLANK(D2375),D2375="",ISBLANK(N2375)),"",ABS(D2375-N2375))</f>
        <v>2.5</v>
      </c>
      <c r="AA2375">
        <f ca="1">IF(OR(ISBLANK(J2375),ISBLANK(O2375),J2375="",O2375=""),"",IF(J2375=O2375,1,0))</f>
        <v>0</v>
      </c>
      <c r="AB2375" t="str">
        <f ca="1">IF(OR(ISBLANK(K2375),ISBLANK(Q2375),K2375="",Q2375=""),"",IF(K2375=Q2375,1,0))</f>
        <v/>
      </c>
      <c r="AC2375" s="23" t="str">
        <f t="shared" ca="1" si="36"/>
        <v/>
      </c>
    </row>
    <row r="2376" spans="1:29" x14ac:dyDescent="0.25">
      <c r="A2376" s="23">
        <v>2375</v>
      </c>
      <c r="B2376">
        <v>1171</v>
      </c>
      <c r="C2376" t="str">
        <f ca="1">IFERROR(VLOOKUP($B2376,INDIRECT(nfl_game_result),MATCH(C$1,INDIRECT(nfl_game_result_header),0),FALSE),"error")</f>
        <v>2016_07_SD@ATL</v>
      </c>
      <c r="D2376">
        <f ca="1">IFERROR(IF(ISBLANK(VLOOKUP($B2376,INDIRECT(nfl_game_result),MATCH(D$1,INDIRECT(nfl_game_result_header),0),FALSE)),"",VLOOKUP($B2376,INDIRECT(nfl_game_result),MATCH(D$1,INDIRECT(nfl_game_result_header),0),FALSE)),"error")</f>
        <v>-6</v>
      </c>
      <c r="E2376">
        <f ca="1">IFERROR(IF(ISBLANK(VLOOKUP($B2376,INDIRECT(nfl_game_result),MATCH(E$1,INDIRECT(nfl_game_result_header),0),FALSE)),"",VLOOKUP($B2376,INDIRECT(nfl_game_result),MATCH(E$1,INDIRECT(nfl_game_result_header),0),FALSE)),"error")</f>
        <v>-6</v>
      </c>
      <c r="F2376" s="23" t="str">
        <f ca="1">IFERROR(IF(ISBLANK(VLOOKUP($B2376,INDIRECT(nfl_game_result),MATCH(F$1,INDIRECT(nfl_game_result_header),0),FALSE)),"",VLOOKUP($B2376,INDIRECT(nfl_game_result),MATCH(F$1,INDIRECT(nfl_game_result_header),0),FALSE)),"error")</f>
        <v/>
      </c>
      <c r="G2376" s="23" t="str">
        <f ca="1">IFERROR(IF(ISBLANK(VLOOKUP($B2376,INDIRECT(nfl_game_result),MATCH(G$1,INDIRECT(nfl_game_result_header),0),FALSE)),"",VLOOKUP($B2376,INDIRECT(nfl_game_result),MATCH(G$1,INDIRECT(nfl_game_result_header),0),FALSE)),"error")</f>
        <v/>
      </c>
      <c r="H2376">
        <f ca="1">IFERROR(IF(ISBLANK(VLOOKUP($B2376,INDIRECT(nfl_game_result),MATCH(H$1,INDIRECT(nfl_game_result_header),0),FALSE)),"",VLOOKUP($B2376,INDIRECT(nfl_game_result),MATCH(H$1,INDIRECT(nfl_game_result_header),0),FALSE)),"error")</f>
        <v>30</v>
      </c>
      <c r="I2376">
        <f ca="1">IFERROR(IF(ISBLANK(VLOOKUP($B2376,INDIRECT(nfl_game_result),MATCH(I$1,INDIRECT(nfl_game_result_header),0),FALSE)),"",VLOOKUP($B2376,INDIRECT(nfl_game_result),MATCH(I$1,INDIRECT(nfl_game_result_header),0),FALSE)),"error")</f>
        <v>33</v>
      </c>
      <c r="J2376" t="str">
        <f ca="1">IFERROR(IF(ISBLANK(VLOOKUP($B2376,INDIRECT(nfl_game_result),MATCH(J$1,INDIRECT(nfl_game_result_header),0),FALSE)),"",VLOOKUP($B2376,INDIRECT(nfl_game_result),MATCH(J$1,INDIRECT(nfl_game_result_header),0),FALSE)),"error")</f>
        <v>SD</v>
      </c>
      <c r="K2376" t="str">
        <f ca="1">IFERROR(IF(ISBLANK(VLOOKUP($B2376,INDIRECT(nfl_game_result),MATCH(K$1,INDIRECT(nfl_game_result_header),0),FALSE)),"",VLOOKUP($B2376,INDIRECT(nfl_game_result),MATCH(K$1,INDIRECT(nfl_game_result_header),0),FALSE)),"error")</f>
        <v>SD</v>
      </c>
      <c r="L2376" s="23" t="str">
        <f ca="1">IFERROR(IF(ISBLANK(VLOOKUP($B2376,INDIRECT(nfl_game_result),MATCH(L$1,INDIRECT(nfl_game_result_header),0),FALSE)),"",VLOOKUP($B2376,INDIRECT(nfl_game_result),MATCH(L$1,INDIRECT(nfl_game_result_header),0),FALSE)),"error")</f>
        <v/>
      </c>
      <c r="M2376" t="s">
        <v>16</v>
      </c>
      <c r="N2376">
        <v>-5.5</v>
      </c>
      <c r="O2376" t="s">
        <v>88</v>
      </c>
      <c r="P2376">
        <v>4</v>
      </c>
      <c r="V2376" s="23" t="s">
        <v>416</v>
      </c>
      <c r="W2376">
        <f ca="1">VALUE(LEFT(C2376, 4))</f>
        <v>2016</v>
      </c>
      <c r="X2376">
        <f ca="1">VALUE(MID(C2376,6,FIND("_",C2376,6)-6))</f>
        <v>7</v>
      </c>
      <c r="Y2376">
        <f ca="1">IF(NOT(OR(ISBLANK(D2376),ISBLANK(E2376),D2376="",E2376="")),D2376-E2376,"")</f>
        <v>0</v>
      </c>
      <c r="Z2376">
        <f ca="1">IF(OR(NOT(ISNUMBER(D2376)),ISBLANK(D2376),D2376="",ISBLANK(N2376)),"",ABS(D2376-N2376))</f>
        <v>0.5</v>
      </c>
      <c r="AA2376">
        <f ca="1">IF(OR(ISBLANK(J2376),ISBLANK(O2376),J2376="",O2376=""),"",IF(J2376=O2376,1,0))</f>
        <v>1</v>
      </c>
      <c r="AB2376" t="str">
        <f ca="1">IF(OR(ISBLANK(K2376),ISBLANK(Q2376),K2376="",Q2376=""),"",IF(K2376=Q2376,1,0))</f>
        <v/>
      </c>
      <c r="AC2376" s="23" t="str">
        <f t="shared" ca="1" si="36"/>
        <v/>
      </c>
    </row>
    <row r="2377" spans="1:29" x14ac:dyDescent="0.25">
      <c r="A2377" s="23">
        <v>2376</v>
      </c>
      <c r="B2377">
        <v>1172</v>
      </c>
      <c r="C2377" t="str">
        <f ca="1">IFERROR(VLOOKUP($B2377,INDIRECT(nfl_game_result),MATCH(C$1,INDIRECT(nfl_game_result_header),0),FALSE),"error")</f>
        <v>2016_07_TBY@SFO</v>
      </c>
      <c r="D2377">
        <f ca="1">IFERROR(IF(ISBLANK(VLOOKUP($B2377,INDIRECT(nfl_game_result),MATCH(D$1,INDIRECT(nfl_game_result_header),0),FALSE)),"",VLOOKUP($B2377,INDIRECT(nfl_game_result),MATCH(D$1,INDIRECT(nfl_game_result_header),0),FALSE)),"error")</f>
        <v>2</v>
      </c>
      <c r="E2377">
        <f ca="1">IFERROR(IF(ISBLANK(VLOOKUP($B2377,INDIRECT(nfl_game_result),MATCH(E$1,INDIRECT(nfl_game_result_header),0),FALSE)),"",VLOOKUP($B2377,INDIRECT(nfl_game_result),MATCH(E$1,INDIRECT(nfl_game_result_header),0),FALSE)),"error")</f>
        <v>-1</v>
      </c>
      <c r="F2377" s="23" t="str">
        <f ca="1">IFERROR(IF(ISBLANK(VLOOKUP($B2377,INDIRECT(nfl_game_result),MATCH(F$1,INDIRECT(nfl_game_result_header),0),FALSE)),"",VLOOKUP($B2377,INDIRECT(nfl_game_result),MATCH(F$1,INDIRECT(nfl_game_result_header),0),FALSE)),"error")</f>
        <v/>
      </c>
      <c r="G2377" s="23" t="str">
        <f ca="1">IFERROR(IF(ISBLANK(VLOOKUP($B2377,INDIRECT(nfl_game_result),MATCH(G$1,INDIRECT(nfl_game_result_header),0),FALSE)),"",VLOOKUP($B2377,INDIRECT(nfl_game_result),MATCH(G$1,INDIRECT(nfl_game_result_header),0),FALSE)),"error")</f>
        <v/>
      </c>
      <c r="H2377">
        <f ca="1">IFERROR(IF(ISBLANK(VLOOKUP($B2377,INDIRECT(nfl_game_result),MATCH(H$1,INDIRECT(nfl_game_result_header),0),FALSE)),"",VLOOKUP($B2377,INDIRECT(nfl_game_result),MATCH(H$1,INDIRECT(nfl_game_result_header),0),FALSE)),"error")</f>
        <v>17</v>
      </c>
      <c r="I2377">
        <f ca="1">IFERROR(IF(ISBLANK(VLOOKUP($B2377,INDIRECT(nfl_game_result),MATCH(I$1,INDIRECT(nfl_game_result_header),0),FALSE)),"",VLOOKUP($B2377,INDIRECT(nfl_game_result),MATCH(I$1,INDIRECT(nfl_game_result_header),0),FALSE)),"error")</f>
        <v>34</v>
      </c>
      <c r="J2377" t="str">
        <f ca="1">IFERROR(IF(ISBLANK(VLOOKUP($B2377,INDIRECT(nfl_game_result),MATCH(J$1,INDIRECT(nfl_game_result_header),0),FALSE)),"",VLOOKUP($B2377,INDIRECT(nfl_game_result),MATCH(J$1,INDIRECT(nfl_game_result_header),0),FALSE)),"error")</f>
        <v>TBY</v>
      </c>
      <c r="K2377" t="str">
        <f ca="1">IFERROR(IF(ISBLANK(VLOOKUP($B2377,INDIRECT(nfl_game_result),MATCH(K$1,INDIRECT(nfl_game_result_header),0),FALSE)),"",VLOOKUP($B2377,INDIRECT(nfl_game_result),MATCH(K$1,INDIRECT(nfl_game_result_header),0),FALSE)),"error")</f>
        <v>TBY</v>
      </c>
      <c r="L2377" s="23" t="str">
        <f ca="1">IFERROR(IF(ISBLANK(VLOOKUP($B2377,INDIRECT(nfl_game_result),MATCH(L$1,INDIRECT(nfl_game_result_header),0),FALSE)),"",VLOOKUP($B2377,INDIRECT(nfl_game_result),MATCH(L$1,INDIRECT(nfl_game_result_header),0),FALSE)),"error")</f>
        <v/>
      </c>
      <c r="M2377" t="s">
        <v>16</v>
      </c>
      <c r="N2377">
        <v>2</v>
      </c>
      <c r="O2377" t="s">
        <v>334</v>
      </c>
      <c r="P2377">
        <v>12</v>
      </c>
      <c r="V2377" s="23" t="s">
        <v>416</v>
      </c>
      <c r="W2377">
        <f ca="1">VALUE(LEFT(C2377, 4))</f>
        <v>2016</v>
      </c>
      <c r="X2377">
        <f ca="1">VALUE(MID(C2377,6,FIND("_",C2377,6)-6))</f>
        <v>7</v>
      </c>
      <c r="Y2377">
        <f ca="1">IF(NOT(OR(ISBLANK(D2377),ISBLANK(E2377),D2377="",E2377="")),D2377-E2377,"")</f>
        <v>3</v>
      </c>
      <c r="Z2377">
        <f ca="1">IF(OR(NOT(ISNUMBER(D2377)),ISBLANK(D2377),D2377="",ISBLANK(N2377)),"",ABS(D2377-N2377))</f>
        <v>0</v>
      </c>
      <c r="AA2377">
        <f ca="1">IF(OR(ISBLANK(J2377),ISBLANK(O2377),J2377="",O2377=""),"",IF(J2377=O2377,1,0))</f>
        <v>1</v>
      </c>
      <c r="AB2377" t="str">
        <f ca="1">IF(OR(ISBLANK(K2377),ISBLANK(Q2377),K2377="",Q2377=""),"",IF(K2377=Q2377,1,0))</f>
        <v/>
      </c>
      <c r="AC2377" s="23" t="str">
        <f t="shared" ca="1" si="36"/>
        <v/>
      </c>
    </row>
    <row r="2378" spans="1:29" x14ac:dyDescent="0.25">
      <c r="A2378" s="23">
        <v>2377</v>
      </c>
      <c r="B2378">
        <v>1173</v>
      </c>
      <c r="C2378" t="str">
        <f ca="1">IFERROR(VLOOKUP($B2378,INDIRECT(nfl_game_result),MATCH(C$1,INDIRECT(nfl_game_result_header),0),FALSE),"error")</f>
        <v>2016_07_NWE@PIT</v>
      </c>
      <c r="D2378">
        <f ca="1">IFERROR(IF(ISBLANK(VLOOKUP($B2378,INDIRECT(nfl_game_result),MATCH(D$1,INDIRECT(nfl_game_result_header),0),FALSE)),"",VLOOKUP($B2378,INDIRECT(nfl_game_result),MATCH(D$1,INDIRECT(nfl_game_result_header),0),FALSE)),"error")</f>
        <v>4</v>
      </c>
      <c r="E2378">
        <f ca="1">IFERROR(IF(ISBLANK(VLOOKUP($B2378,INDIRECT(nfl_game_result),MATCH(E$1,INDIRECT(nfl_game_result_header),0),FALSE)),"",VLOOKUP($B2378,INDIRECT(nfl_game_result),MATCH(E$1,INDIRECT(nfl_game_result_header),0),FALSE)),"error")</f>
        <v>7</v>
      </c>
      <c r="F2378" s="23" t="str">
        <f ca="1">IFERROR(IF(ISBLANK(VLOOKUP($B2378,INDIRECT(nfl_game_result),MATCH(F$1,INDIRECT(nfl_game_result_header),0),FALSE)),"",VLOOKUP($B2378,INDIRECT(nfl_game_result),MATCH(F$1,INDIRECT(nfl_game_result_header),0),FALSE)),"error")</f>
        <v/>
      </c>
      <c r="G2378" s="23" t="str">
        <f ca="1">IFERROR(IF(ISBLANK(VLOOKUP($B2378,INDIRECT(nfl_game_result),MATCH(G$1,INDIRECT(nfl_game_result_header),0),FALSE)),"",VLOOKUP($B2378,INDIRECT(nfl_game_result),MATCH(G$1,INDIRECT(nfl_game_result_header),0),FALSE)),"error")</f>
        <v/>
      </c>
      <c r="H2378">
        <f ca="1">IFERROR(IF(ISBLANK(VLOOKUP($B2378,INDIRECT(nfl_game_result),MATCH(H$1,INDIRECT(nfl_game_result_header),0),FALSE)),"",VLOOKUP($B2378,INDIRECT(nfl_game_result),MATCH(H$1,INDIRECT(nfl_game_result_header),0),FALSE)),"error")</f>
        <v>16</v>
      </c>
      <c r="I2378">
        <f ca="1">IFERROR(IF(ISBLANK(VLOOKUP($B2378,INDIRECT(nfl_game_result),MATCH(I$1,INDIRECT(nfl_game_result_header),0),FALSE)),"",VLOOKUP($B2378,INDIRECT(nfl_game_result),MATCH(I$1,INDIRECT(nfl_game_result_header),0),FALSE)),"error")</f>
        <v>27</v>
      </c>
      <c r="J2378" t="str">
        <f ca="1">IFERROR(IF(ISBLANK(VLOOKUP($B2378,INDIRECT(nfl_game_result),MATCH(J$1,INDIRECT(nfl_game_result_header),0),FALSE)),"",VLOOKUP($B2378,INDIRECT(nfl_game_result),MATCH(J$1,INDIRECT(nfl_game_result_header),0),FALSE)),"error")</f>
        <v>NWE</v>
      </c>
      <c r="K2378" t="str">
        <f ca="1">IFERROR(IF(ISBLANK(VLOOKUP($B2378,INDIRECT(nfl_game_result),MATCH(K$1,INDIRECT(nfl_game_result_header),0),FALSE)),"",VLOOKUP($B2378,INDIRECT(nfl_game_result),MATCH(K$1,INDIRECT(nfl_game_result_header),0),FALSE)),"error")</f>
        <v>NWE</v>
      </c>
      <c r="L2378" s="23" t="str">
        <f ca="1">IFERROR(IF(ISBLANK(VLOOKUP($B2378,INDIRECT(nfl_game_result),MATCH(L$1,INDIRECT(nfl_game_result_header),0),FALSE)),"",VLOOKUP($B2378,INDIRECT(nfl_game_result),MATCH(L$1,INDIRECT(nfl_game_result_header),0),FALSE)),"error")</f>
        <v/>
      </c>
      <c r="M2378" t="s">
        <v>16</v>
      </c>
      <c r="N2378">
        <v>6.5</v>
      </c>
      <c r="O2378" t="s">
        <v>332</v>
      </c>
      <c r="P2378">
        <v>1</v>
      </c>
      <c r="V2378" s="23" t="s">
        <v>416</v>
      </c>
      <c r="W2378">
        <f ca="1">VALUE(LEFT(C2378, 4))</f>
        <v>2016</v>
      </c>
      <c r="X2378">
        <f ca="1">VALUE(MID(C2378,6,FIND("_",C2378,6)-6))</f>
        <v>7</v>
      </c>
      <c r="Y2378">
        <f ca="1">IF(NOT(OR(ISBLANK(D2378),ISBLANK(E2378),D2378="",E2378="")),D2378-E2378,"")</f>
        <v>-3</v>
      </c>
      <c r="Z2378">
        <f ca="1">IF(OR(NOT(ISNUMBER(D2378)),ISBLANK(D2378),D2378="",ISBLANK(N2378)),"",ABS(D2378-N2378))</f>
        <v>2.5</v>
      </c>
      <c r="AA2378">
        <f ca="1">IF(OR(ISBLANK(J2378),ISBLANK(O2378),J2378="",O2378=""),"",IF(J2378=O2378,1,0))</f>
        <v>1</v>
      </c>
      <c r="AB2378" t="str">
        <f ca="1">IF(OR(ISBLANK(K2378),ISBLANK(Q2378),K2378="",Q2378=""),"",IF(K2378=Q2378,1,0))</f>
        <v/>
      </c>
      <c r="AC2378" s="23" t="str">
        <f t="shared" ca="1" si="36"/>
        <v/>
      </c>
    </row>
    <row r="2379" spans="1:29" x14ac:dyDescent="0.25">
      <c r="A2379" s="23">
        <v>2378</v>
      </c>
      <c r="B2379">
        <v>1174</v>
      </c>
      <c r="C2379" t="str">
        <f ca="1">IFERROR(VLOOKUP($B2379,INDIRECT(nfl_game_result),MATCH(C$1,INDIRECT(nfl_game_result_header),0),FALSE),"error")</f>
        <v>2016_07_SEA@ARI</v>
      </c>
      <c r="D2379">
        <f ca="1">IFERROR(IF(ISBLANK(VLOOKUP($B2379,INDIRECT(nfl_game_result),MATCH(D$1,INDIRECT(nfl_game_result_header),0),FALSE)),"",VLOOKUP($B2379,INDIRECT(nfl_game_result),MATCH(D$1,INDIRECT(nfl_game_result_header),0),FALSE)),"error")</f>
        <v>-1</v>
      </c>
      <c r="E2379">
        <f ca="1">IFERROR(IF(ISBLANK(VLOOKUP($B2379,INDIRECT(nfl_game_result),MATCH(E$1,INDIRECT(nfl_game_result_header),0),FALSE)),"",VLOOKUP($B2379,INDIRECT(nfl_game_result),MATCH(E$1,INDIRECT(nfl_game_result_header),0),FALSE)),"error")</f>
        <v>-1</v>
      </c>
      <c r="F2379" s="23" t="str">
        <f ca="1">IFERROR(IF(ISBLANK(VLOOKUP($B2379,INDIRECT(nfl_game_result),MATCH(F$1,INDIRECT(nfl_game_result_header),0),FALSE)),"",VLOOKUP($B2379,INDIRECT(nfl_game_result),MATCH(F$1,INDIRECT(nfl_game_result_header),0),FALSE)),"error")</f>
        <v/>
      </c>
      <c r="G2379" s="23" t="str">
        <f ca="1">IFERROR(IF(ISBLANK(VLOOKUP($B2379,INDIRECT(nfl_game_result),MATCH(G$1,INDIRECT(nfl_game_result_header),0),FALSE)),"",VLOOKUP($B2379,INDIRECT(nfl_game_result),MATCH(G$1,INDIRECT(nfl_game_result_header),0),FALSE)),"error")</f>
        <v/>
      </c>
      <c r="H2379">
        <f ca="1">IFERROR(IF(ISBLANK(VLOOKUP($B2379,INDIRECT(nfl_game_result),MATCH(H$1,INDIRECT(nfl_game_result_header),0),FALSE)),"",VLOOKUP($B2379,INDIRECT(nfl_game_result),MATCH(H$1,INDIRECT(nfl_game_result_header),0),FALSE)),"error")</f>
        <v>6</v>
      </c>
      <c r="I2379">
        <f ca="1">IFERROR(IF(ISBLANK(VLOOKUP($B2379,INDIRECT(nfl_game_result),MATCH(I$1,INDIRECT(nfl_game_result_header),0),FALSE)),"",VLOOKUP($B2379,INDIRECT(nfl_game_result),MATCH(I$1,INDIRECT(nfl_game_result_header),0),FALSE)),"error")</f>
        <v>6</v>
      </c>
      <c r="J2379" t="str">
        <f ca="1">IFERROR(IF(ISBLANK(VLOOKUP($B2379,INDIRECT(nfl_game_result),MATCH(J$1,INDIRECT(nfl_game_result_header),0),FALSE)),"",VLOOKUP($B2379,INDIRECT(nfl_game_result),MATCH(J$1,INDIRECT(nfl_game_result_header),0),FALSE)),"error")</f>
        <v>SEA</v>
      </c>
      <c r="K2379" t="str">
        <f ca="1">IFERROR(IF(ISBLANK(VLOOKUP($B2379,INDIRECT(nfl_game_result),MATCH(K$1,INDIRECT(nfl_game_result_header),0),FALSE)),"",VLOOKUP($B2379,INDIRECT(nfl_game_result),MATCH(K$1,INDIRECT(nfl_game_result_header),0),FALSE)),"error")</f>
        <v>na</v>
      </c>
      <c r="L2379" s="23" t="str">
        <f ca="1">IFERROR(IF(ISBLANK(VLOOKUP($B2379,INDIRECT(nfl_game_result),MATCH(L$1,INDIRECT(nfl_game_result_header),0),FALSE)),"",VLOOKUP($B2379,INDIRECT(nfl_game_result),MATCH(L$1,INDIRECT(nfl_game_result_header),0),FALSE)),"error")</f>
        <v/>
      </c>
      <c r="M2379" t="s">
        <v>16</v>
      </c>
      <c r="N2379">
        <v>-1</v>
      </c>
      <c r="O2379" t="s">
        <v>89</v>
      </c>
      <c r="P2379">
        <v>6</v>
      </c>
      <c r="V2379" s="23" t="s">
        <v>416</v>
      </c>
      <c r="W2379">
        <f ca="1">VALUE(LEFT(C2379, 4))</f>
        <v>2016</v>
      </c>
      <c r="X2379">
        <f ca="1">VALUE(MID(C2379,6,FIND("_",C2379,6)-6))</f>
        <v>7</v>
      </c>
      <c r="Y2379">
        <f ca="1">IF(NOT(OR(ISBLANK(D2379),ISBLANK(E2379),D2379="",E2379="")),D2379-E2379,"")</f>
        <v>0</v>
      </c>
      <c r="Z2379">
        <f ca="1">IF(OR(NOT(ISNUMBER(D2379)),ISBLANK(D2379),D2379="",ISBLANK(N2379)),"",ABS(D2379-N2379))</f>
        <v>0</v>
      </c>
      <c r="AA2379">
        <f ca="1">IF(OR(ISBLANK(J2379),ISBLANK(O2379),J2379="",O2379=""),"",IF(J2379=O2379,1,0))</f>
        <v>1</v>
      </c>
      <c r="AB2379" t="str">
        <f ca="1">IF(OR(ISBLANK(K2379),ISBLANK(Q2379),K2379="",Q2379=""),"",IF(K2379=Q2379,1,0))</f>
        <v/>
      </c>
      <c r="AC2379" s="23" t="str">
        <f t="shared" ca="1" si="36"/>
        <v/>
      </c>
    </row>
    <row r="2380" spans="1:29" x14ac:dyDescent="0.25">
      <c r="A2380" s="23">
        <v>2379</v>
      </c>
      <c r="B2380">
        <v>1175</v>
      </c>
      <c r="C2380" t="str">
        <f ca="1">IFERROR(VLOOKUP($B2380,INDIRECT(nfl_game_result),MATCH(C$1,INDIRECT(nfl_game_result_header),0),FALSE),"error")</f>
        <v>2016_07_HOU@DEN</v>
      </c>
      <c r="D2380">
        <f ca="1">IFERROR(IF(ISBLANK(VLOOKUP($B2380,INDIRECT(nfl_game_result),MATCH(D$1,INDIRECT(nfl_game_result_header),0),FALSE)),"",VLOOKUP($B2380,INDIRECT(nfl_game_result),MATCH(D$1,INDIRECT(nfl_game_result_header),0),FALSE)),"error")</f>
        <v>-6.5</v>
      </c>
      <c r="E2380">
        <f ca="1">IFERROR(IF(ISBLANK(VLOOKUP($B2380,INDIRECT(nfl_game_result),MATCH(E$1,INDIRECT(nfl_game_result_header),0),FALSE)),"",VLOOKUP($B2380,INDIRECT(nfl_game_result),MATCH(E$1,INDIRECT(nfl_game_result_header),0),FALSE)),"error")</f>
        <v>-8</v>
      </c>
      <c r="F2380" s="23" t="str">
        <f ca="1">IFERROR(IF(ISBLANK(VLOOKUP($B2380,INDIRECT(nfl_game_result),MATCH(F$1,INDIRECT(nfl_game_result_header),0),FALSE)),"",VLOOKUP($B2380,INDIRECT(nfl_game_result),MATCH(F$1,INDIRECT(nfl_game_result_header),0),FALSE)),"error")</f>
        <v/>
      </c>
      <c r="G2380" s="23" t="str">
        <f ca="1">IFERROR(IF(ISBLANK(VLOOKUP($B2380,INDIRECT(nfl_game_result),MATCH(G$1,INDIRECT(nfl_game_result_header),0),FALSE)),"",VLOOKUP($B2380,INDIRECT(nfl_game_result),MATCH(G$1,INDIRECT(nfl_game_result_header),0),FALSE)),"error")</f>
        <v/>
      </c>
      <c r="H2380">
        <f ca="1">IFERROR(IF(ISBLANK(VLOOKUP($B2380,INDIRECT(nfl_game_result),MATCH(H$1,INDIRECT(nfl_game_result_header),0),FALSE)),"",VLOOKUP($B2380,INDIRECT(nfl_game_result),MATCH(H$1,INDIRECT(nfl_game_result_header),0),FALSE)),"error")</f>
        <v>27</v>
      </c>
      <c r="I2380">
        <f ca="1">IFERROR(IF(ISBLANK(VLOOKUP($B2380,INDIRECT(nfl_game_result),MATCH(I$1,INDIRECT(nfl_game_result_header),0),FALSE)),"",VLOOKUP($B2380,INDIRECT(nfl_game_result),MATCH(I$1,INDIRECT(nfl_game_result_header),0),FALSE)),"error")</f>
        <v>9</v>
      </c>
      <c r="J2380" t="str">
        <f ca="1">IFERROR(IF(ISBLANK(VLOOKUP($B2380,INDIRECT(nfl_game_result),MATCH(J$1,INDIRECT(nfl_game_result_header),0),FALSE)),"",VLOOKUP($B2380,INDIRECT(nfl_game_result),MATCH(J$1,INDIRECT(nfl_game_result_header),0),FALSE)),"error")</f>
        <v>DEN</v>
      </c>
      <c r="K2380" t="str">
        <f ca="1">IFERROR(IF(ISBLANK(VLOOKUP($B2380,INDIRECT(nfl_game_result),MATCH(K$1,INDIRECT(nfl_game_result_header),0),FALSE)),"",VLOOKUP($B2380,INDIRECT(nfl_game_result),MATCH(K$1,INDIRECT(nfl_game_result_header),0),FALSE)),"error")</f>
        <v>DEN</v>
      </c>
      <c r="L2380" s="23" t="str">
        <f ca="1">IFERROR(IF(ISBLANK(VLOOKUP($B2380,INDIRECT(nfl_game_result),MATCH(L$1,INDIRECT(nfl_game_result_header),0),FALSE)),"",VLOOKUP($B2380,INDIRECT(nfl_game_result),MATCH(L$1,INDIRECT(nfl_game_result_header),0),FALSE)),"error")</f>
        <v/>
      </c>
      <c r="M2380" t="s">
        <v>16</v>
      </c>
      <c r="N2380">
        <v>-6</v>
      </c>
      <c r="O2380" t="s">
        <v>72</v>
      </c>
      <c r="P2380">
        <v>3</v>
      </c>
      <c r="V2380" s="23" t="s">
        <v>416</v>
      </c>
      <c r="W2380">
        <f ca="1">VALUE(LEFT(C2380, 4))</f>
        <v>2016</v>
      </c>
      <c r="X2380">
        <f ca="1">VALUE(MID(C2380,6,FIND("_",C2380,6)-6))</f>
        <v>7</v>
      </c>
      <c r="Y2380">
        <f ca="1">IF(NOT(OR(ISBLANK(D2380),ISBLANK(E2380),D2380="",E2380="")),D2380-E2380,"")</f>
        <v>1.5</v>
      </c>
      <c r="Z2380">
        <f ca="1">IF(OR(NOT(ISNUMBER(D2380)),ISBLANK(D2380),D2380="",ISBLANK(N2380)),"",ABS(D2380-N2380))</f>
        <v>0.5</v>
      </c>
      <c r="AA2380">
        <f ca="1">IF(OR(ISBLANK(J2380),ISBLANK(O2380),J2380="",O2380=""),"",IF(J2380=O2380,1,0))</f>
        <v>1</v>
      </c>
      <c r="AB2380" t="str">
        <f ca="1">IF(OR(ISBLANK(K2380),ISBLANK(Q2380),K2380="",Q2380=""),"",IF(K2380=Q2380,1,0))</f>
        <v/>
      </c>
      <c r="AC2380" s="23" t="str">
        <f t="shared" ca="1" si="36"/>
        <v/>
      </c>
    </row>
    <row r="2381" spans="1:29" x14ac:dyDescent="0.25">
      <c r="A2381" s="23">
        <v>2380</v>
      </c>
      <c r="B2381">
        <v>1161</v>
      </c>
      <c r="C2381" t="str">
        <f ca="1">IFERROR(VLOOKUP($B2381,INDIRECT(nfl_game_result),MATCH(C$1,INDIRECT(nfl_game_result_header),0),FALSE),"error")</f>
        <v>2016_07_CHI@GBY</v>
      </c>
      <c r="D2381">
        <f ca="1">IFERROR(IF(ISBLANK(VLOOKUP($B2381,INDIRECT(nfl_game_result),MATCH(D$1,INDIRECT(nfl_game_result_header),0),FALSE)),"",VLOOKUP($B2381,INDIRECT(nfl_game_result),MATCH(D$1,INDIRECT(nfl_game_result_header),0),FALSE)),"error")</f>
        <v>-9</v>
      </c>
      <c r="E2381">
        <f ca="1">IFERROR(IF(ISBLANK(VLOOKUP($B2381,INDIRECT(nfl_game_result),MATCH(E$1,INDIRECT(nfl_game_result_header),0),FALSE)),"",VLOOKUP($B2381,INDIRECT(nfl_game_result),MATCH(E$1,INDIRECT(nfl_game_result_header),0),FALSE)),"error")</f>
        <v>-8</v>
      </c>
      <c r="F2381" s="23" t="str">
        <f ca="1">IFERROR(IF(ISBLANK(VLOOKUP($B2381,INDIRECT(nfl_game_result),MATCH(F$1,INDIRECT(nfl_game_result_header),0),FALSE)),"",VLOOKUP($B2381,INDIRECT(nfl_game_result),MATCH(F$1,INDIRECT(nfl_game_result_header),0),FALSE)),"error")</f>
        <v/>
      </c>
      <c r="G2381" s="23" t="str">
        <f ca="1">IFERROR(IF(ISBLANK(VLOOKUP($B2381,INDIRECT(nfl_game_result),MATCH(G$1,INDIRECT(nfl_game_result_header),0),FALSE)),"",VLOOKUP($B2381,INDIRECT(nfl_game_result),MATCH(G$1,INDIRECT(nfl_game_result_header),0),FALSE)),"error")</f>
        <v/>
      </c>
      <c r="H2381">
        <f ca="1">IFERROR(IF(ISBLANK(VLOOKUP($B2381,INDIRECT(nfl_game_result),MATCH(H$1,INDIRECT(nfl_game_result_header),0),FALSE)),"",VLOOKUP($B2381,INDIRECT(nfl_game_result),MATCH(H$1,INDIRECT(nfl_game_result_header),0),FALSE)),"error")</f>
        <v>26</v>
      </c>
      <c r="I2381">
        <f ca="1">IFERROR(IF(ISBLANK(VLOOKUP($B2381,INDIRECT(nfl_game_result),MATCH(I$1,INDIRECT(nfl_game_result_header),0),FALSE)),"",VLOOKUP($B2381,INDIRECT(nfl_game_result),MATCH(I$1,INDIRECT(nfl_game_result_header),0),FALSE)),"error")</f>
        <v>10</v>
      </c>
      <c r="J2381" t="str">
        <f ca="1">IFERROR(IF(ISBLANK(VLOOKUP($B2381,INDIRECT(nfl_game_result),MATCH(J$1,INDIRECT(nfl_game_result_header),0),FALSE)),"",VLOOKUP($B2381,INDIRECT(nfl_game_result),MATCH(J$1,INDIRECT(nfl_game_result_header),0),FALSE)),"error")</f>
        <v>GBY</v>
      </c>
      <c r="K2381" t="str">
        <f ca="1">IFERROR(IF(ISBLANK(VLOOKUP($B2381,INDIRECT(nfl_game_result),MATCH(K$1,INDIRECT(nfl_game_result_header),0),FALSE)),"",VLOOKUP($B2381,INDIRECT(nfl_game_result),MATCH(K$1,INDIRECT(nfl_game_result_header),0),FALSE)),"error")</f>
        <v>GBY</v>
      </c>
      <c r="L2381" s="23" t="str">
        <f ca="1">IFERROR(IF(ISBLANK(VLOOKUP($B2381,INDIRECT(nfl_game_result),MATCH(L$1,INDIRECT(nfl_game_result_header),0),FALSE)),"",VLOOKUP($B2381,INDIRECT(nfl_game_result),MATCH(L$1,INDIRECT(nfl_game_result_header),0),FALSE)),"error")</f>
        <v/>
      </c>
      <c r="M2381" t="s">
        <v>14</v>
      </c>
      <c r="N2381">
        <v>-8</v>
      </c>
      <c r="O2381" t="s">
        <v>68</v>
      </c>
      <c r="P2381">
        <v>15</v>
      </c>
      <c r="Q2381" t="s">
        <v>330</v>
      </c>
      <c r="V2381" s="23" t="s">
        <v>416</v>
      </c>
      <c r="W2381">
        <f ca="1">VALUE(LEFT(C2381, 4))</f>
        <v>2016</v>
      </c>
      <c r="X2381">
        <f ca="1">VALUE(MID(C2381,6,FIND("_",C2381,6)-6))</f>
        <v>7</v>
      </c>
      <c r="Y2381">
        <f ca="1">IF(NOT(OR(ISBLANK(D2381),ISBLANK(E2381),D2381="",E2381="")),D2381-E2381,"")</f>
        <v>-1</v>
      </c>
      <c r="Z2381">
        <f ca="1">IF(OR(NOT(ISNUMBER(D2381)),ISBLANK(D2381),D2381="",ISBLANK(N2381)),"",ABS(D2381-N2381))</f>
        <v>1</v>
      </c>
      <c r="AA2381">
        <f ca="1">IF(OR(ISBLANK(J2381),ISBLANK(O2381),J2381="",O2381=""),"",IF(J2381=O2381,1,0))</f>
        <v>0</v>
      </c>
      <c r="AB2381">
        <f ca="1">IF(OR(ISBLANK(K2381),ISBLANK(Q2381),K2381="",Q2381=""),"",IF(K2381=Q2381,1,0))</f>
        <v>1</v>
      </c>
      <c r="AC2381" s="23" t="str">
        <f t="shared" ca="1" si="36"/>
        <v/>
      </c>
    </row>
    <row r="2382" spans="1:29" x14ac:dyDescent="0.25">
      <c r="A2382" s="23">
        <v>2381</v>
      </c>
      <c r="B2382">
        <v>1162</v>
      </c>
      <c r="C2382" t="str">
        <f ca="1">IFERROR(VLOOKUP($B2382,INDIRECT(nfl_game_result),MATCH(C$1,INDIRECT(nfl_game_result_header),0),FALSE),"error")</f>
        <v>2016_07_NYG@LAR</v>
      </c>
      <c r="D2382">
        <f ca="1">IFERROR(IF(ISBLANK(VLOOKUP($B2382,INDIRECT(nfl_game_result),MATCH(D$1,INDIRECT(nfl_game_result_header),0),FALSE)),"",VLOOKUP($B2382,INDIRECT(nfl_game_result),MATCH(D$1,INDIRECT(nfl_game_result_header),0),FALSE)),"error")</f>
        <v>3</v>
      </c>
      <c r="E2382">
        <f ca="1">IFERROR(IF(ISBLANK(VLOOKUP($B2382,INDIRECT(nfl_game_result),MATCH(E$1,INDIRECT(nfl_game_result_header),0),FALSE)),"",VLOOKUP($B2382,INDIRECT(nfl_game_result),MATCH(E$1,INDIRECT(nfl_game_result_header),0),FALSE)),"error")</f>
        <v>-2.5</v>
      </c>
      <c r="F2382" s="23" t="str">
        <f ca="1">IFERROR(IF(ISBLANK(VLOOKUP($B2382,INDIRECT(nfl_game_result),MATCH(F$1,INDIRECT(nfl_game_result_header),0),FALSE)),"",VLOOKUP($B2382,INDIRECT(nfl_game_result),MATCH(F$1,INDIRECT(nfl_game_result_header),0),FALSE)),"error")</f>
        <v/>
      </c>
      <c r="G2382" s="23" t="str">
        <f ca="1">IFERROR(IF(ISBLANK(VLOOKUP($B2382,INDIRECT(nfl_game_result),MATCH(G$1,INDIRECT(nfl_game_result_header),0),FALSE)),"",VLOOKUP($B2382,INDIRECT(nfl_game_result),MATCH(G$1,INDIRECT(nfl_game_result_header),0),FALSE)),"error")</f>
        <v/>
      </c>
      <c r="H2382">
        <f ca="1">IFERROR(IF(ISBLANK(VLOOKUP($B2382,INDIRECT(nfl_game_result),MATCH(H$1,INDIRECT(nfl_game_result_header),0),FALSE)),"",VLOOKUP($B2382,INDIRECT(nfl_game_result),MATCH(H$1,INDIRECT(nfl_game_result_header),0),FALSE)),"error")</f>
        <v>10</v>
      </c>
      <c r="I2382">
        <f ca="1">IFERROR(IF(ISBLANK(VLOOKUP($B2382,INDIRECT(nfl_game_result),MATCH(I$1,INDIRECT(nfl_game_result_header),0),FALSE)),"",VLOOKUP($B2382,INDIRECT(nfl_game_result),MATCH(I$1,INDIRECT(nfl_game_result_header),0),FALSE)),"error")</f>
        <v>17</v>
      </c>
      <c r="J2382" t="str">
        <f ca="1">IFERROR(IF(ISBLANK(VLOOKUP($B2382,INDIRECT(nfl_game_result),MATCH(J$1,INDIRECT(nfl_game_result_header),0),FALSE)),"",VLOOKUP($B2382,INDIRECT(nfl_game_result),MATCH(J$1,INDIRECT(nfl_game_result_header),0),FALSE)),"error")</f>
        <v>NYG</v>
      </c>
      <c r="K2382" t="str">
        <f ca="1">IFERROR(IF(ISBLANK(VLOOKUP($B2382,INDIRECT(nfl_game_result),MATCH(K$1,INDIRECT(nfl_game_result_header),0),FALSE)),"",VLOOKUP($B2382,INDIRECT(nfl_game_result),MATCH(K$1,INDIRECT(nfl_game_result_header),0),FALSE)),"error")</f>
        <v>NYG</v>
      </c>
      <c r="L2382" s="23" t="str">
        <f ca="1">IFERROR(IF(ISBLANK(VLOOKUP($B2382,INDIRECT(nfl_game_result),MATCH(L$1,INDIRECT(nfl_game_result_header),0),FALSE)),"",VLOOKUP($B2382,INDIRECT(nfl_game_result),MATCH(L$1,INDIRECT(nfl_game_result_header),0),FALSE)),"error")</f>
        <v/>
      </c>
      <c r="M2382" t="s">
        <v>14</v>
      </c>
      <c r="N2382">
        <v>1</v>
      </c>
      <c r="O2382" t="s">
        <v>123</v>
      </c>
      <c r="P2382">
        <v>14</v>
      </c>
      <c r="Q2382" t="s">
        <v>123</v>
      </c>
      <c r="V2382" s="23" t="s">
        <v>416</v>
      </c>
      <c r="W2382">
        <f ca="1">VALUE(LEFT(C2382, 4))</f>
        <v>2016</v>
      </c>
      <c r="X2382">
        <f ca="1">VALUE(MID(C2382,6,FIND("_",C2382,6)-6))</f>
        <v>7</v>
      </c>
      <c r="Y2382">
        <f ca="1">IF(NOT(OR(ISBLANK(D2382),ISBLANK(E2382),D2382="",E2382="")),D2382-E2382,"")</f>
        <v>5.5</v>
      </c>
      <c r="Z2382">
        <f ca="1">IF(OR(NOT(ISNUMBER(D2382)),ISBLANK(D2382),D2382="",ISBLANK(N2382)),"",ABS(D2382-N2382))</f>
        <v>2</v>
      </c>
      <c r="AA2382">
        <f ca="1">IF(OR(ISBLANK(J2382),ISBLANK(O2382),J2382="",O2382=""),"",IF(J2382=O2382,1,0))</f>
        <v>0</v>
      </c>
      <c r="AB2382">
        <f ca="1">IF(OR(ISBLANK(K2382),ISBLANK(Q2382),K2382="",Q2382=""),"",IF(K2382=Q2382,1,0))</f>
        <v>0</v>
      </c>
      <c r="AC2382" s="23" t="str">
        <f t="shared" ca="1" si="36"/>
        <v/>
      </c>
    </row>
    <row r="2383" spans="1:29" x14ac:dyDescent="0.25">
      <c r="A2383" s="23">
        <v>2382</v>
      </c>
      <c r="B2383">
        <v>1163</v>
      </c>
      <c r="C2383" t="str">
        <f ca="1">IFERROR(VLOOKUP($B2383,INDIRECT(nfl_game_result),MATCH(C$1,INDIRECT(nfl_game_result_header),0),FALSE),"error")</f>
        <v>2016_07_NOR@KCY</v>
      </c>
      <c r="D2383">
        <f ca="1">IFERROR(IF(ISBLANK(VLOOKUP($B2383,INDIRECT(nfl_game_result),MATCH(D$1,INDIRECT(nfl_game_result_header),0),FALSE)),"",VLOOKUP($B2383,INDIRECT(nfl_game_result),MATCH(D$1,INDIRECT(nfl_game_result_header),0),FALSE)),"error")</f>
        <v>-6.5</v>
      </c>
      <c r="E2383">
        <f ca="1">IFERROR(IF(ISBLANK(VLOOKUP($B2383,INDIRECT(nfl_game_result),MATCH(E$1,INDIRECT(nfl_game_result_header),0),FALSE)),"",VLOOKUP($B2383,INDIRECT(nfl_game_result),MATCH(E$1,INDIRECT(nfl_game_result_header),0),FALSE)),"error")</f>
        <v>-6</v>
      </c>
      <c r="F2383" s="23" t="str">
        <f ca="1">IFERROR(IF(ISBLANK(VLOOKUP($B2383,INDIRECT(nfl_game_result),MATCH(F$1,INDIRECT(nfl_game_result_header),0),FALSE)),"",VLOOKUP($B2383,INDIRECT(nfl_game_result),MATCH(F$1,INDIRECT(nfl_game_result_header),0),FALSE)),"error")</f>
        <v/>
      </c>
      <c r="G2383" s="23" t="str">
        <f ca="1">IFERROR(IF(ISBLANK(VLOOKUP($B2383,INDIRECT(nfl_game_result),MATCH(G$1,INDIRECT(nfl_game_result_header),0),FALSE)),"",VLOOKUP($B2383,INDIRECT(nfl_game_result),MATCH(G$1,INDIRECT(nfl_game_result_header),0),FALSE)),"error")</f>
        <v/>
      </c>
      <c r="H2383">
        <f ca="1">IFERROR(IF(ISBLANK(VLOOKUP($B2383,INDIRECT(nfl_game_result),MATCH(H$1,INDIRECT(nfl_game_result_header),0),FALSE)),"",VLOOKUP($B2383,INDIRECT(nfl_game_result),MATCH(H$1,INDIRECT(nfl_game_result_header),0),FALSE)),"error")</f>
        <v>27</v>
      </c>
      <c r="I2383">
        <f ca="1">IFERROR(IF(ISBLANK(VLOOKUP($B2383,INDIRECT(nfl_game_result),MATCH(I$1,INDIRECT(nfl_game_result_header),0),FALSE)),"",VLOOKUP($B2383,INDIRECT(nfl_game_result),MATCH(I$1,INDIRECT(nfl_game_result_header),0),FALSE)),"error")</f>
        <v>21</v>
      </c>
      <c r="J2383" t="str">
        <f ca="1">IFERROR(IF(ISBLANK(VLOOKUP($B2383,INDIRECT(nfl_game_result),MATCH(J$1,INDIRECT(nfl_game_result_header),0),FALSE)),"",VLOOKUP($B2383,INDIRECT(nfl_game_result),MATCH(J$1,INDIRECT(nfl_game_result_header),0),FALSE)),"error")</f>
        <v>na</v>
      </c>
      <c r="K2383" t="str">
        <f ca="1">IFERROR(IF(ISBLANK(VLOOKUP($B2383,INDIRECT(nfl_game_result),MATCH(K$1,INDIRECT(nfl_game_result_header),0),FALSE)),"",VLOOKUP($B2383,INDIRECT(nfl_game_result),MATCH(K$1,INDIRECT(nfl_game_result_header),0),FALSE)),"error")</f>
        <v>KCY</v>
      </c>
      <c r="L2383" s="23" t="str">
        <f ca="1">IFERROR(IF(ISBLANK(VLOOKUP($B2383,INDIRECT(nfl_game_result),MATCH(L$1,INDIRECT(nfl_game_result_header),0),FALSE)),"",VLOOKUP($B2383,INDIRECT(nfl_game_result),MATCH(L$1,INDIRECT(nfl_game_result_header),0),FALSE)),"error")</f>
        <v/>
      </c>
      <c r="M2383" t="s">
        <v>14</v>
      </c>
      <c r="N2383">
        <v>-7.5</v>
      </c>
      <c r="O2383" t="s">
        <v>331</v>
      </c>
      <c r="P2383">
        <v>3</v>
      </c>
      <c r="Q2383" t="s">
        <v>331</v>
      </c>
      <c r="V2383" s="23" t="s">
        <v>416</v>
      </c>
      <c r="W2383">
        <f ca="1">VALUE(LEFT(C2383, 4))</f>
        <v>2016</v>
      </c>
      <c r="X2383">
        <f ca="1">VALUE(MID(C2383,6,FIND("_",C2383,6)-6))</f>
        <v>7</v>
      </c>
      <c r="Y2383">
        <f ca="1">IF(NOT(OR(ISBLANK(D2383),ISBLANK(E2383),D2383="",E2383="")),D2383-E2383,"")</f>
        <v>-0.5</v>
      </c>
      <c r="Z2383">
        <f ca="1">IF(OR(NOT(ISNUMBER(D2383)),ISBLANK(D2383),D2383="",ISBLANK(N2383)),"",ABS(D2383-N2383))</f>
        <v>1</v>
      </c>
      <c r="AA2383">
        <f ca="1">IF(OR(ISBLANK(J2383),ISBLANK(O2383),J2383="",O2383=""),"",IF(J2383=O2383,1,0))</f>
        <v>0</v>
      </c>
      <c r="AB2383">
        <f ca="1">IF(OR(ISBLANK(K2383),ISBLANK(Q2383),K2383="",Q2383=""),"",IF(K2383=Q2383,1,0))</f>
        <v>1</v>
      </c>
      <c r="AC2383" s="23" t="str">
        <f t="shared" ca="1" si="36"/>
        <v/>
      </c>
    </row>
    <row r="2384" spans="1:29" x14ac:dyDescent="0.25">
      <c r="A2384" s="23">
        <v>2383</v>
      </c>
      <c r="B2384">
        <v>1164</v>
      </c>
      <c r="C2384" t="str">
        <f ca="1">IFERROR(VLOOKUP($B2384,INDIRECT(nfl_game_result),MATCH(C$1,INDIRECT(nfl_game_result_header),0),FALSE),"error")</f>
        <v>2016_07_MIN@PHI</v>
      </c>
      <c r="D2384">
        <f ca="1">IFERROR(IF(ISBLANK(VLOOKUP($B2384,INDIRECT(nfl_game_result),MATCH(D$1,INDIRECT(nfl_game_result_header),0),FALSE)),"",VLOOKUP($B2384,INDIRECT(nfl_game_result),MATCH(D$1,INDIRECT(nfl_game_result_header),0),FALSE)),"error")</f>
        <v>2.5</v>
      </c>
      <c r="E2384">
        <f ca="1">IFERROR(IF(ISBLANK(VLOOKUP($B2384,INDIRECT(nfl_game_result),MATCH(E$1,INDIRECT(nfl_game_result_header),0),FALSE)),"",VLOOKUP($B2384,INDIRECT(nfl_game_result),MATCH(E$1,INDIRECT(nfl_game_result_header),0),FALSE)),"error")</f>
        <v>3</v>
      </c>
      <c r="F2384" s="23" t="str">
        <f ca="1">IFERROR(IF(ISBLANK(VLOOKUP($B2384,INDIRECT(nfl_game_result),MATCH(F$1,INDIRECT(nfl_game_result_header),0),FALSE)),"",VLOOKUP($B2384,INDIRECT(nfl_game_result),MATCH(F$1,INDIRECT(nfl_game_result_header),0),FALSE)),"error")</f>
        <v/>
      </c>
      <c r="G2384" s="23" t="str">
        <f ca="1">IFERROR(IF(ISBLANK(VLOOKUP($B2384,INDIRECT(nfl_game_result),MATCH(G$1,INDIRECT(nfl_game_result_header),0),FALSE)),"",VLOOKUP($B2384,INDIRECT(nfl_game_result),MATCH(G$1,INDIRECT(nfl_game_result_header),0),FALSE)),"error")</f>
        <v/>
      </c>
      <c r="H2384">
        <f ca="1">IFERROR(IF(ISBLANK(VLOOKUP($B2384,INDIRECT(nfl_game_result),MATCH(H$1,INDIRECT(nfl_game_result_header),0),FALSE)),"",VLOOKUP($B2384,INDIRECT(nfl_game_result),MATCH(H$1,INDIRECT(nfl_game_result_header),0),FALSE)),"error")</f>
        <v>21</v>
      </c>
      <c r="I2384">
        <f ca="1">IFERROR(IF(ISBLANK(VLOOKUP($B2384,INDIRECT(nfl_game_result),MATCH(I$1,INDIRECT(nfl_game_result_header),0),FALSE)),"",VLOOKUP($B2384,INDIRECT(nfl_game_result),MATCH(I$1,INDIRECT(nfl_game_result_header),0),FALSE)),"error")</f>
        <v>10</v>
      </c>
      <c r="J2384" t="str">
        <f ca="1">IFERROR(IF(ISBLANK(VLOOKUP($B2384,INDIRECT(nfl_game_result),MATCH(J$1,INDIRECT(nfl_game_result_header),0),FALSE)),"",VLOOKUP($B2384,INDIRECT(nfl_game_result),MATCH(J$1,INDIRECT(nfl_game_result_header),0),FALSE)),"error")</f>
        <v>PHI</v>
      </c>
      <c r="K2384" t="str">
        <f ca="1">IFERROR(IF(ISBLANK(VLOOKUP($B2384,INDIRECT(nfl_game_result),MATCH(K$1,INDIRECT(nfl_game_result_header),0),FALSE)),"",VLOOKUP($B2384,INDIRECT(nfl_game_result),MATCH(K$1,INDIRECT(nfl_game_result_header),0),FALSE)),"error")</f>
        <v>PHI</v>
      </c>
      <c r="L2384" s="23" t="str">
        <f ca="1">IFERROR(IF(ISBLANK(VLOOKUP($B2384,INDIRECT(nfl_game_result),MATCH(L$1,INDIRECT(nfl_game_result_header),0),FALSE)),"",VLOOKUP($B2384,INDIRECT(nfl_game_result),MATCH(L$1,INDIRECT(nfl_game_result_header),0),FALSE)),"error")</f>
        <v/>
      </c>
      <c r="M2384" t="s">
        <v>14</v>
      </c>
      <c r="N2384">
        <v>2.5</v>
      </c>
      <c r="O2384" t="s">
        <v>80</v>
      </c>
      <c r="P2384">
        <v>6</v>
      </c>
      <c r="Q2384" t="s">
        <v>80</v>
      </c>
      <c r="V2384" s="23" t="s">
        <v>416</v>
      </c>
      <c r="W2384">
        <f ca="1">VALUE(LEFT(C2384, 4))</f>
        <v>2016</v>
      </c>
      <c r="X2384">
        <f ca="1">VALUE(MID(C2384,6,FIND("_",C2384,6)-6))</f>
        <v>7</v>
      </c>
      <c r="Y2384">
        <f ca="1">IF(NOT(OR(ISBLANK(D2384),ISBLANK(E2384),D2384="",E2384="")),D2384-E2384,"")</f>
        <v>-0.5</v>
      </c>
      <c r="Z2384">
        <f ca="1">IF(OR(NOT(ISNUMBER(D2384)),ISBLANK(D2384),D2384="",ISBLANK(N2384)),"",ABS(D2384-N2384))</f>
        <v>0</v>
      </c>
      <c r="AA2384">
        <f ca="1">IF(OR(ISBLANK(J2384),ISBLANK(O2384),J2384="",O2384=""),"",IF(J2384=O2384,1,0))</f>
        <v>0</v>
      </c>
      <c r="AB2384">
        <f ca="1">IF(OR(ISBLANK(K2384),ISBLANK(Q2384),K2384="",Q2384=""),"",IF(K2384=Q2384,1,0))</f>
        <v>0</v>
      </c>
      <c r="AC2384" s="23" t="str">
        <f t="shared" ca="1" si="36"/>
        <v/>
      </c>
    </row>
    <row r="2385" spans="1:29" x14ac:dyDescent="0.25">
      <c r="A2385" s="23">
        <v>2384</v>
      </c>
      <c r="B2385">
        <v>1165</v>
      </c>
      <c r="C2385" t="str">
        <f ca="1">IFERROR(VLOOKUP($B2385,INDIRECT(nfl_game_result),MATCH(C$1,INDIRECT(nfl_game_result_header),0),FALSE),"error")</f>
        <v>2016_07_IND@TEN</v>
      </c>
      <c r="D2385">
        <f ca="1">IFERROR(IF(ISBLANK(VLOOKUP($B2385,INDIRECT(nfl_game_result),MATCH(D$1,INDIRECT(nfl_game_result_header),0),FALSE)),"",VLOOKUP($B2385,INDIRECT(nfl_game_result),MATCH(D$1,INDIRECT(nfl_game_result_header),0),FALSE)),"error")</f>
        <v>-2.5</v>
      </c>
      <c r="E2385">
        <f ca="1">IFERROR(IF(ISBLANK(VLOOKUP($B2385,INDIRECT(nfl_game_result),MATCH(E$1,INDIRECT(nfl_game_result_header),0),FALSE)),"",VLOOKUP($B2385,INDIRECT(nfl_game_result),MATCH(E$1,INDIRECT(nfl_game_result_header),0),FALSE)),"error")</f>
        <v>3</v>
      </c>
      <c r="F2385" s="23" t="str">
        <f ca="1">IFERROR(IF(ISBLANK(VLOOKUP($B2385,INDIRECT(nfl_game_result),MATCH(F$1,INDIRECT(nfl_game_result_header),0),FALSE)),"",VLOOKUP($B2385,INDIRECT(nfl_game_result),MATCH(F$1,INDIRECT(nfl_game_result_header),0),FALSE)),"error")</f>
        <v/>
      </c>
      <c r="G2385" s="23" t="str">
        <f ca="1">IFERROR(IF(ISBLANK(VLOOKUP($B2385,INDIRECT(nfl_game_result),MATCH(G$1,INDIRECT(nfl_game_result_header),0),FALSE)),"",VLOOKUP($B2385,INDIRECT(nfl_game_result),MATCH(G$1,INDIRECT(nfl_game_result_header),0),FALSE)),"error")</f>
        <v/>
      </c>
      <c r="H2385">
        <f ca="1">IFERROR(IF(ISBLANK(VLOOKUP($B2385,INDIRECT(nfl_game_result),MATCH(H$1,INDIRECT(nfl_game_result_header),0),FALSE)),"",VLOOKUP($B2385,INDIRECT(nfl_game_result),MATCH(H$1,INDIRECT(nfl_game_result_header),0),FALSE)),"error")</f>
        <v>26</v>
      </c>
      <c r="I2385">
        <f ca="1">IFERROR(IF(ISBLANK(VLOOKUP($B2385,INDIRECT(nfl_game_result),MATCH(I$1,INDIRECT(nfl_game_result_header),0),FALSE)),"",VLOOKUP($B2385,INDIRECT(nfl_game_result),MATCH(I$1,INDIRECT(nfl_game_result_header),0),FALSE)),"error")</f>
        <v>34</v>
      </c>
      <c r="J2385" t="str">
        <f ca="1">IFERROR(IF(ISBLANK(VLOOKUP($B2385,INDIRECT(nfl_game_result),MATCH(J$1,INDIRECT(nfl_game_result_header),0),FALSE)),"",VLOOKUP($B2385,INDIRECT(nfl_game_result),MATCH(J$1,INDIRECT(nfl_game_result_header),0),FALSE)),"error")</f>
        <v>IND</v>
      </c>
      <c r="K2385" t="str">
        <f ca="1">IFERROR(IF(ISBLANK(VLOOKUP($B2385,INDIRECT(nfl_game_result),MATCH(K$1,INDIRECT(nfl_game_result_header),0),FALSE)),"",VLOOKUP($B2385,INDIRECT(nfl_game_result),MATCH(K$1,INDIRECT(nfl_game_result_header),0),FALSE)),"error")</f>
        <v>IND</v>
      </c>
      <c r="L2385" s="23" t="str">
        <f ca="1">IFERROR(IF(ISBLANK(VLOOKUP($B2385,INDIRECT(nfl_game_result),MATCH(L$1,INDIRECT(nfl_game_result_header),0),FALSE)),"",VLOOKUP($B2385,INDIRECT(nfl_game_result),MATCH(L$1,INDIRECT(nfl_game_result_header),0),FALSE)),"error")</f>
        <v/>
      </c>
      <c r="M2385" t="s">
        <v>14</v>
      </c>
      <c r="N2385">
        <v>-3</v>
      </c>
      <c r="O2385" t="s">
        <v>76</v>
      </c>
      <c r="P2385">
        <v>8</v>
      </c>
      <c r="Q2385" t="s">
        <v>76</v>
      </c>
      <c r="V2385" s="23" t="s">
        <v>416</v>
      </c>
      <c r="W2385">
        <f ca="1">VALUE(LEFT(C2385, 4))</f>
        <v>2016</v>
      </c>
      <c r="X2385">
        <f ca="1">VALUE(MID(C2385,6,FIND("_",C2385,6)-6))</f>
        <v>7</v>
      </c>
      <c r="Y2385">
        <f ca="1">IF(NOT(OR(ISBLANK(D2385),ISBLANK(E2385),D2385="",E2385="")),D2385-E2385,"")</f>
        <v>-5.5</v>
      </c>
      <c r="Z2385">
        <f ca="1">IF(OR(NOT(ISNUMBER(D2385)),ISBLANK(D2385),D2385="",ISBLANK(N2385)),"",ABS(D2385-N2385))</f>
        <v>0.5</v>
      </c>
      <c r="AA2385">
        <f ca="1">IF(OR(ISBLANK(J2385),ISBLANK(O2385),J2385="",O2385=""),"",IF(J2385=O2385,1,0))</f>
        <v>1</v>
      </c>
      <c r="AB2385">
        <f ca="1">IF(OR(ISBLANK(K2385),ISBLANK(Q2385),K2385="",Q2385=""),"",IF(K2385=Q2385,1,0))</f>
        <v>1</v>
      </c>
      <c r="AC2385" s="23" t="str">
        <f t="shared" ca="1" si="36"/>
        <v/>
      </c>
    </row>
    <row r="2386" spans="1:29" x14ac:dyDescent="0.25">
      <c r="A2386" s="23">
        <v>2385</v>
      </c>
      <c r="B2386">
        <v>1166</v>
      </c>
      <c r="C2386" t="str">
        <f ca="1">IFERROR(VLOOKUP($B2386,INDIRECT(nfl_game_result),MATCH(C$1,INDIRECT(nfl_game_result_header),0),FALSE),"error")</f>
        <v>2016_07_BUF@MIA</v>
      </c>
      <c r="D2386">
        <f ca="1">IFERROR(IF(ISBLANK(VLOOKUP($B2386,INDIRECT(nfl_game_result),MATCH(D$1,INDIRECT(nfl_game_result_header),0),FALSE)),"",VLOOKUP($B2386,INDIRECT(nfl_game_result),MATCH(D$1,INDIRECT(nfl_game_result_header),0),FALSE)),"error")</f>
        <v>3</v>
      </c>
      <c r="E2386">
        <f ca="1">IFERROR(IF(ISBLANK(VLOOKUP($B2386,INDIRECT(nfl_game_result),MATCH(E$1,INDIRECT(nfl_game_result_header),0),FALSE)),"",VLOOKUP($B2386,INDIRECT(nfl_game_result),MATCH(E$1,INDIRECT(nfl_game_result_header),0),FALSE)),"error")</f>
        <v>2.5</v>
      </c>
      <c r="F2386" s="23" t="str">
        <f ca="1">IFERROR(IF(ISBLANK(VLOOKUP($B2386,INDIRECT(nfl_game_result),MATCH(F$1,INDIRECT(nfl_game_result_header),0),FALSE)),"",VLOOKUP($B2386,INDIRECT(nfl_game_result),MATCH(F$1,INDIRECT(nfl_game_result_header),0),FALSE)),"error")</f>
        <v/>
      </c>
      <c r="G2386" s="23" t="str">
        <f ca="1">IFERROR(IF(ISBLANK(VLOOKUP($B2386,INDIRECT(nfl_game_result),MATCH(G$1,INDIRECT(nfl_game_result_header),0),FALSE)),"",VLOOKUP($B2386,INDIRECT(nfl_game_result),MATCH(G$1,INDIRECT(nfl_game_result_header),0),FALSE)),"error")</f>
        <v/>
      </c>
      <c r="H2386">
        <f ca="1">IFERROR(IF(ISBLANK(VLOOKUP($B2386,INDIRECT(nfl_game_result),MATCH(H$1,INDIRECT(nfl_game_result_header),0),FALSE)),"",VLOOKUP($B2386,INDIRECT(nfl_game_result),MATCH(H$1,INDIRECT(nfl_game_result_header),0),FALSE)),"error")</f>
        <v>28</v>
      </c>
      <c r="I2386">
        <f ca="1">IFERROR(IF(ISBLANK(VLOOKUP($B2386,INDIRECT(nfl_game_result),MATCH(I$1,INDIRECT(nfl_game_result_header),0),FALSE)),"",VLOOKUP($B2386,INDIRECT(nfl_game_result),MATCH(I$1,INDIRECT(nfl_game_result_header),0),FALSE)),"error")</f>
        <v>25</v>
      </c>
      <c r="J2386" t="str">
        <f ca="1">IFERROR(IF(ISBLANK(VLOOKUP($B2386,INDIRECT(nfl_game_result),MATCH(J$1,INDIRECT(nfl_game_result_header),0),FALSE)),"",VLOOKUP($B2386,INDIRECT(nfl_game_result),MATCH(J$1,INDIRECT(nfl_game_result_header),0),FALSE)),"error")</f>
        <v>MIA</v>
      </c>
      <c r="K2386" t="str">
        <f ca="1">IFERROR(IF(ISBLANK(VLOOKUP($B2386,INDIRECT(nfl_game_result),MATCH(K$1,INDIRECT(nfl_game_result_header),0),FALSE)),"",VLOOKUP($B2386,INDIRECT(nfl_game_result),MATCH(K$1,INDIRECT(nfl_game_result_header),0),FALSE)),"error")</f>
        <v>MIA</v>
      </c>
      <c r="L2386" s="23" t="str">
        <f ca="1">IFERROR(IF(ISBLANK(VLOOKUP($B2386,INDIRECT(nfl_game_result),MATCH(L$1,INDIRECT(nfl_game_result_header),0),FALSE)),"",VLOOKUP($B2386,INDIRECT(nfl_game_result),MATCH(L$1,INDIRECT(nfl_game_result_header),0),FALSE)),"error")</f>
        <v/>
      </c>
      <c r="M2386" t="s">
        <v>14</v>
      </c>
      <c r="N2386">
        <v>4</v>
      </c>
      <c r="O2386" t="s">
        <v>79</v>
      </c>
      <c r="P2386">
        <v>12</v>
      </c>
      <c r="Q2386" t="s">
        <v>79</v>
      </c>
      <c r="V2386" s="23" t="s">
        <v>416</v>
      </c>
      <c r="W2386">
        <f ca="1">VALUE(LEFT(C2386, 4))</f>
        <v>2016</v>
      </c>
      <c r="X2386">
        <f ca="1">VALUE(MID(C2386,6,FIND("_",C2386,6)-6))</f>
        <v>7</v>
      </c>
      <c r="Y2386">
        <f ca="1">IF(NOT(OR(ISBLANK(D2386),ISBLANK(E2386),D2386="",E2386="")),D2386-E2386,"")</f>
        <v>0.5</v>
      </c>
      <c r="Z2386">
        <f ca="1">IF(OR(NOT(ISNUMBER(D2386)),ISBLANK(D2386),D2386="",ISBLANK(N2386)),"",ABS(D2386-N2386))</f>
        <v>1</v>
      </c>
      <c r="AA2386">
        <f ca="1">IF(OR(ISBLANK(J2386),ISBLANK(O2386),J2386="",O2386=""),"",IF(J2386=O2386,1,0))</f>
        <v>1</v>
      </c>
      <c r="AB2386">
        <f ca="1">IF(OR(ISBLANK(K2386),ISBLANK(Q2386),K2386="",Q2386=""),"",IF(K2386=Q2386,1,0))</f>
        <v>1</v>
      </c>
      <c r="AC2386" s="23" t="str">
        <f t="shared" ref="AC2386:AC2449" ca="1" si="37">IF(OR(ISBLANK(L2386),ISBLANK(T2386),L2386="",T2386=""),"",IF(L2386=T2386,1,0))</f>
        <v/>
      </c>
    </row>
    <row r="2387" spans="1:29" x14ac:dyDescent="0.25">
      <c r="A2387" s="23">
        <v>2386</v>
      </c>
      <c r="B2387">
        <v>1167</v>
      </c>
      <c r="C2387" t="str">
        <f ca="1">IFERROR(VLOOKUP($B2387,INDIRECT(nfl_game_result),MATCH(C$1,INDIRECT(nfl_game_result_header),0),FALSE),"error")</f>
        <v>2016_07_WAS@DET</v>
      </c>
      <c r="D2387">
        <f ca="1">IFERROR(IF(ISBLANK(VLOOKUP($B2387,INDIRECT(nfl_game_result),MATCH(D$1,INDIRECT(nfl_game_result_header),0),FALSE)),"",VLOOKUP($B2387,INDIRECT(nfl_game_result),MATCH(D$1,INDIRECT(nfl_game_result_header),0),FALSE)),"error")</f>
        <v>-1.5</v>
      </c>
      <c r="E2387">
        <f ca="1">IFERROR(IF(ISBLANK(VLOOKUP($B2387,INDIRECT(nfl_game_result),MATCH(E$1,INDIRECT(nfl_game_result_header),0),FALSE)),"",VLOOKUP($B2387,INDIRECT(nfl_game_result),MATCH(E$1,INDIRECT(nfl_game_result_header),0),FALSE)),"error")</f>
        <v>-1.5</v>
      </c>
      <c r="F2387" s="23" t="str">
        <f ca="1">IFERROR(IF(ISBLANK(VLOOKUP($B2387,INDIRECT(nfl_game_result),MATCH(F$1,INDIRECT(nfl_game_result_header),0),FALSE)),"",VLOOKUP($B2387,INDIRECT(nfl_game_result),MATCH(F$1,INDIRECT(nfl_game_result_header),0),FALSE)),"error")</f>
        <v/>
      </c>
      <c r="G2387" s="23" t="str">
        <f ca="1">IFERROR(IF(ISBLANK(VLOOKUP($B2387,INDIRECT(nfl_game_result),MATCH(G$1,INDIRECT(nfl_game_result_header),0),FALSE)),"",VLOOKUP($B2387,INDIRECT(nfl_game_result),MATCH(G$1,INDIRECT(nfl_game_result_header),0),FALSE)),"error")</f>
        <v/>
      </c>
      <c r="H2387">
        <f ca="1">IFERROR(IF(ISBLANK(VLOOKUP($B2387,INDIRECT(nfl_game_result),MATCH(H$1,INDIRECT(nfl_game_result_header),0),FALSE)),"",VLOOKUP($B2387,INDIRECT(nfl_game_result),MATCH(H$1,INDIRECT(nfl_game_result_header),0),FALSE)),"error")</f>
        <v>20</v>
      </c>
      <c r="I2387">
        <f ca="1">IFERROR(IF(ISBLANK(VLOOKUP($B2387,INDIRECT(nfl_game_result),MATCH(I$1,INDIRECT(nfl_game_result_header),0),FALSE)),"",VLOOKUP($B2387,INDIRECT(nfl_game_result),MATCH(I$1,INDIRECT(nfl_game_result_header),0),FALSE)),"error")</f>
        <v>17</v>
      </c>
      <c r="J2387" t="str">
        <f ca="1">IFERROR(IF(ISBLANK(VLOOKUP($B2387,INDIRECT(nfl_game_result),MATCH(J$1,INDIRECT(nfl_game_result_header),0),FALSE)),"",VLOOKUP($B2387,INDIRECT(nfl_game_result),MATCH(J$1,INDIRECT(nfl_game_result_header),0),FALSE)),"error")</f>
        <v>DET</v>
      </c>
      <c r="K2387" t="str">
        <f ca="1">IFERROR(IF(ISBLANK(VLOOKUP($B2387,INDIRECT(nfl_game_result),MATCH(K$1,INDIRECT(nfl_game_result_header),0),FALSE)),"",VLOOKUP($B2387,INDIRECT(nfl_game_result),MATCH(K$1,INDIRECT(nfl_game_result_header),0),FALSE)),"error")</f>
        <v>DET</v>
      </c>
      <c r="L2387" s="23" t="str">
        <f ca="1">IFERROR(IF(ISBLANK(VLOOKUP($B2387,INDIRECT(nfl_game_result),MATCH(L$1,INDIRECT(nfl_game_result_header),0),FALSE)),"",VLOOKUP($B2387,INDIRECT(nfl_game_result),MATCH(L$1,INDIRECT(nfl_game_result_header),0),FALSE)),"error")</f>
        <v/>
      </c>
      <c r="M2387" t="s">
        <v>14</v>
      </c>
      <c r="N2387">
        <v>-3</v>
      </c>
      <c r="O2387" t="s">
        <v>94</v>
      </c>
      <c r="P2387">
        <v>1</v>
      </c>
      <c r="Q2387" t="s">
        <v>94</v>
      </c>
      <c r="V2387" s="23" t="s">
        <v>416</v>
      </c>
      <c r="W2387">
        <f ca="1">VALUE(LEFT(C2387, 4))</f>
        <v>2016</v>
      </c>
      <c r="X2387">
        <f ca="1">VALUE(MID(C2387,6,FIND("_",C2387,6)-6))</f>
        <v>7</v>
      </c>
      <c r="Y2387">
        <f ca="1">IF(NOT(OR(ISBLANK(D2387),ISBLANK(E2387),D2387="",E2387="")),D2387-E2387,"")</f>
        <v>0</v>
      </c>
      <c r="Z2387">
        <f ca="1">IF(OR(NOT(ISNUMBER(D2387)),ISBLANK(D2387),D2387="",ISBLANK(N2387)),"",ABS(D2387-N2387))</f>
        <v>1.5</v>
      </c>
      <c r="AA2387">
        <f ca="1">IF(OR(ISBLANK(J2387),ISBLANK(O2387),J2387="",O2387=""),"",IF(J2387=O2387,1,0))</f>
        <v>0</v>
      </c>
      <c r="AB2387">
        <f ca="1">IF(OR(ISBLANK(K2387),ISBLANK(Q2387),K2387="",Q2387=""),"",IF(K2387=Q2387,1,0))</f>
        <v>0</v>
      </c>
      <c r="AC2387" s="23" t="str">
        <f t="shared" ca="1" si="37"/>
        <v/>
      </c>
    </row>
    <row r="2388" spans="1:29" x14ac:dyDescent="0.25">
      <c r="A2388" s="23">
        <v>2387</v>
      </c>
      <c r="B2388">
        <v>1168</v>
      </c>
      <c r="C2388" t="str">
        <f ca="1">IFERROR(VLOOKUP($B2388,INDIRECT(nfl_game_result),MATCH(C$1,INDIRECT(nfl_game_result_header),0),FALSE),"error")</f>
        <v>2016_07_CLE@CIN</v>
      </c>
      <c r="D2388">
        <f ca="1">IFERROR(IF(ISBLANK(VLOOKUP($B2388,INDIRECT(nfl_game_result),MATCH(D$1,INDIRECT(nfl_game_result_header),0),FALSE)),"",VLOOKUP($B2388,INDIRECT(nfl_game_result),MATCH(D$1,INDIRECT(nfl_game_result_header),0),FALSE)),"error")</f>
        <v>-10</v>
      </c>
      <c r="E2388">
        <f ca="1">IFERROR(IF(ISBLANK(VLOOKUP($B2388,INDIRECT(nfl_game_result),MATCH(E$1,INDIRECT(nfl_game_result_header),0),FALSE)),"",VLOOKUP($B2388,INDIRECT(nfl_game_result),MATCH(E$1,INDIRECT(nfl_game_result_header),0),FALSE)),"error")</f>
        <v>-10</v>
      </c>
      <c r="F2388" s="23" t="str">
        <f ca="1">IFERROR(IF(ISBLANK(VLOOKUP($B2388,INDIRECT(nfl_game_result),MATCH(F$1,INDIRECT(nfl_game_result_header),0),FALSE)),"",VLOOKUP($B2388,INDIRECT(nfl_game_result),MATCH(F$1,INDIRECT(nfl_game_result_header),0),FALSE)),"error")</f>
        <v/>
      </c>
      <c r="G2388" s="23" t="str">
        <f ca="1">IFERROR(IF(ISBLANK(VLOOKUP($B2388,INDIRECT(nfl_game_result),MATCH(G$1,INDIRECT(nfl_game_result_header),0),FALSE)),"",VLOOKUP($B2388,INDIRECT(nfl_game_result),MATCH(G$1,INDIRECT(nfl_game_result_header),0),FALSE)),"error")</f>
        <v/>
      </c>
      <c r="H2388">
        <f ca="1">IFERROR(IF(ISBLANK(VLOOKUP($B2388,INDIRECT(nfl_game_result),MATCH(H$1,INDIRECT(nfl_game_result_header),0),FALSE)),"",VLOOKUP($B2388,INDIRECT(nfl_game_result),MATCH(H$1,INDIRECT(nfl_game_result_header),0),FALSE)),"error")</f>
        <v>31</v>
      </c>
      <c r="I2388">
        <f ca="1">IFERROR(IF(ISBLANK(VLOOKUP($B2388,INDIRECT(nfl_game_result),MATCH(I$1,INDIRECT(nfl_game_result_header),0),FALSE)),"",VLOOKUP($B2388,INDIRECT(nfl_game_result),MATCH(I$1,INDIRECT(nfl_game_result_header),0),FALSE)),"error")</f>
        <v>17</v>
      </c>
      <c r="J2388" t="str">
        <f ca="1">IFERROR(IF(ISBLANK(VLOOKUP($B2388,INDIRECT(nfl_game_result),MATCH(J$1,INDIRECT(nfl_game_result_header),0),FALSE)),"",VLOOKUP($B2388,INDIRECT(nfl_game_result),MATCH(J$1,INDIRECT(nfl_game_result_header),0),FALSE)),"error")</f>
        <v>CIN</v>
      </c>
      <c r="K2388" t="str">
        <f ca="1">IFERROR(IF(ISBLANK(VLOOKUP($B2388,INDIRECT(nfl_game_result),MATCH(K$1,INDIRECT(nfl_game_result_header),0),FALSE)),"",VLOOKUP($B2388,INDIRECT(nfl_game_result),MATCH(K$1,INDIRECT(nfl_game_result_header),0),FALSE)),"error")</f>
        <v>CIN</v>
      </c>
      <c r="L2388" s="23" t="str">
        <f ca="1">IFERROR(IF(ISBLANK(VLOOKUP($B2388,INDIRECT(nfl_game_result),MATCH(L$1,INDIRECT(nfl_game_result_header),0),FALSE)),"",VLOOKUP($B2388,INDIRECT(nfl_game_result),MATCH(L$1,INDIRECT(nfl_game_result_header),0),FALSE)),"error")</f>
        <v/>
      </c>
      <c r="M2388" t="s">
        <v>14</v>
      </c>
      <c r="N2388">
        <v>-7</v>
      </c>
      <c r="O2388" t="s">
        <v>69</v>
      </c>
      <c r="P2388">
        <v>2</v>
      </c>
      <c r="Q2388" t="s">
        <v>69</v>
      </c>
      <c r="V2388" s="23" t="s">
        <v>416</v>
      </c>
      <c r="W2388">
        <f ca="1">VALUE(LEFT(C2388, 4))</f>
        <v>2016</v>
      </c>
      <c r="X2388">
        <f ca="1">VALUE(MID(C2388,6,FIND("_",C2388,6)-6))</f>
        <v>7</v>
      </c>
      <c r="Y2388">
        <f ca="1">IF(NOT(OR(ISBLANK(D2388),ISBLANK(E2388),D2388="",E2388="")),D2388-E2388,"")</f>
        <v>0</v>
      </c>
      <c r="Z2388">
        <f ca="1">IF(OR(NOT(ISNUMBER(D2388)),ISBLANK(D2388),D2388="",ISBLANK(N2388)),"",ABS(D2388-N2388))</f>
        <v>3</v>
      </c>
      <c r="AA2388">
        <f ca="1">IF(OR(ISBLANK(J2388),ISBLANK(O2388),J2388="",O2388=""),"",IF(J2388=O2388,1,0))</f>
        <v>1</v>
      </c>
      <c r="AB2388">
        <f ca="1">IF(OR(ISBLANK(K2388),ISBLANK(Q2388),K2388="",Q2388=""),"",IF(K2388=Q2388,1,0))</f>
        <v>1</v>
      </c>
      <c r="AC2388" s="23" t="str">
        <f t="shared" ca="1" si="37"/>
        <v/>
      </c>
    </row>
    <row r="2389" spans="1:29" x14ac:dyDescent="0.25">
      <c r="A2389" s="23">
        <v>2388</v>
      </c>
      <c r="B2389">
        <v>1169</v>
      </c>
      <c r="C2389" t="str">
        <f ca="1">IFERROR(VLOOKUP($B2389,INDIRECT(nfl_game_result),MATCH(C$1,INDIRECT(nfl_game_result_header),0),FALSE),"error")</f>
        <v>2016_07_OAK@JAX</v>
      </c>
      <c r="D2389">
        <f ca="1">IFERROR(IF(ISBLANK(VLOOKUP($B2389,INDIRECT(nfl_game_result),MATCH(D$1,INDIRECT(nfl_game_result_header),0),FALSE)),"",VLOOKUP($B2389,INDIRECT(nfl_game_result),MATCH(D$1,INDIRECT(nfl_game_result_header),0),FALSE)),"error")</f>
        <v>-1.5</v>
      </c>
      <c r="E2389">
        <f ca="1">IFERROR(IF(ISBLANK(VLOOKUP($B2389,INDIRECT(nfl_game_result),MATCH(E$1,INDIRECT(nfl_game_result_header),0),FALSE)),"",VLOOKUP($B2389,INDIRECT(nfl_game_result),MATCH(E$1,INDIRECT(nfl_game_result_header),0),FALSE)),"error")</f>
        <v>-1.5</v>
      </c>
      <c r="F2389" s="23" t="str">
        <f ca="1">IFERROR(IF(ISBLANK(VLOOKUP($B2389,INDIRECT(nfl_game_result),MATCH(F$1,INDIRECT(nfl_game_result_header),0),FALSE)),"",VLOOKUP($B2389,INDIRECT(nfl_game_result),MATCH(F$1,INDIRECT(nfl_game_result_header),0),FALSE)),"error")</f>
        <v/>
      </c>
      <c r="G2389" s="23" t="str">
        <f ca="1">IFERROR(IF(ISBLANK(VLOOKUP($B2389,INDIRECT(nfl_game_result),MATCH(G$1,INDIRECT(nfl_game_result_header),0),FALSE)),"",VLOOKUP($B2389,INDIRECT(nfl_game_result),MATCH(G$1,INDIRECT(nfl_game_result_header),0),FALSE)),"error")</f>
        <v/>
      </c>
      <c r="H2389">
        <f ca="1">IFERROR(IF(ISBLANK(VLOOKUP($B2389,INDIRECT(nfl_game_result),MATCH(H$1,INDIRECT(nfl_game_result_header),0),FALSE)),"",VLOOKUP($B2389,INDIRECT(nfl_game_result),MATCH(H$1,INDIRECT(nfl_game_result_header),0),FALSE)),"error")</f>
        <v>16</v>
      </c>
      <c r="I2389">
        <f ca="1">IFERROR(IF(ISBLANK(VLOOKUP($B2389,INDIRECT(nfl_game_result),MATCH(I$1,INDIRECT(nfl_game_result_header),0),FALSE)),"",VLOOKUP($B2389,INDIRECT(nfl_game_result),MATCH(I$1,INDIRECT(nfl_game_result_header),0),FALSE)),"error")</f>
        <v>33</v>
      </c>
      <c r="J2389" t="str">
        <f ca="1">IFERROR(IF(ISBLANK(VLOOKUP($B2389,INDIRECT(nfl_game_result),MATCH(J$1,INDIRECT(nfl_game_result_header),0),FALSE)),"",VLOOKUP($B2389,INDIRECT(nfl_game_result),MATCH(J$1,INDIRECT(nfl_game_result_header),0),FALSE)),"error")</f>
        <v>OAK</v>
      </c>
      <c r="K2389" t="str">
        <f ca="1">IFERROR(IF(ISBLANK(VLOOKUP($B2389,INDIRECT(nfl_game_result),MATCH(K$1,INDIRECT(nfl_game_result_header),0),FALSE)),"",VLOOKUP($B2389,INDIRECT(nfl_game_result),MATCH(K$1,INDIRECT(nfl_game_result_header),0),FALSE)),"error")</f>
        <v>OAK</v>
      </c>
      <c r="L2389" s="23" t="str">
        <f ca="1">IFERROR(IF(ISBLANK(VLOOKUP($B2389,INDIRECT(nfl_game_result),MATCH(L$1,INDIRECT(nfl_game_result_header),0),FALSE)),"",VLOOKUP($B2389,INDIRECT(nfl_game_result),MATCH(L$1,INDIRECT(nfl_game_result_header),0),FALSE)),"error")</f>
        <v/>
      </c>
      <c r="M2389" t="s">
        <v>14</v>
      </c>
      <c r="N2389">
        <v>-3</v>
      </c>
      <c r="O2389" t="s">
        <v>85</v>
      </c>
      <c r="P2389">
        <v>7</v>
      </c>
      <c r="Q2389" t="s">
        <v>85</v>
      </c>
      <c r="V2389" s="23" t="s">
        <v>416</v>
      </c>
      <c r="W2389">
        <f ca="1">VALUE(LEFT(C2389, 4))</f>
        <v>2016</v>
      </c>
      <c r="X2389">
        <f ca="1">VALUE(MID(C2389,6,FIND("_",C2389,6)-6))</f>
        <v>7</v>
      </c>
      <c r="Y2389">
        <f ca="1">IF(NOT(OR(ISBLANK(D2389),ISBLANK(E2389),D2389="",E2389="")),D2389-E2389,"")</f>
        <v>0</v>
      </c>
      <c r="Z2389">
        <f ca="1">IF(OR(NOT(ISNUMBER(D2389)),ISBLANK(D2389),D2389="",ISBLANK(N2389)),"",ABS(D2389-N2389))</f>
        <v>1.5</v>
      </c>
      <c r="AA2389">
        <f ca="1">IF(OR(ISBLANK(J2389),ISBLANK(O2389),J2389="",O2389=""),"",IF(J2389=O2389,1,0))</f>
        <v>1</v>
      </c>
      <c r="AB2389">
        <f ca="1">IF(OR(ISBLANK(K2389),ISBLANK(Q2389),K2389="",Q2389=""),"",IF(K2389=Q2389,1,0))</f>
        <v>1</v>
      </c>
      <c r="AC2389" s="23" t="str">
        <f t="shared" ca="1" si="37"/>
        <v/>
      </c>
    </row>
    <row r="2390" spans="1:29" x14ac:dyDescent="0.25">
      <c r="A2390" s="23">
        <v>2389</v>
      </c>
      <c r="B2390">
        <v>1170</v>
      </c>
      <c r="C2390" t="str">
        <f ca="1">IFERROR(VLOOKUP($B2390,INDIRECT(nfl_game_result),MATCH(C$1,INDIRECT(nfl_game_result_header),0),FALSE),"error")</f>
        <v>2016_07_BAL@NYJ</v>
      </c>
      <c r="D2390">
        <f ca="1">IFERROR(IF(ISBLANK(VLOOKUP($B2390,INDIRECT(nfl_game_result),MATCH(D$1,INDIRECT(nfl_game_result_header),0),FALSE)),"",VLOOKUP($B2390,INDIRECT(nfl_game_result),MATCH(D$1,INDIRECT(nfl_game_result_header),0),FALSE)),"error")</f>
        <v>-1</v>
      </c>
      <c r="E2390">
        <f ca="1">IFERROR(IF(ISBLANK(VLOOKUP($B2390,INDIRECT(nfl_game_result),MATCH(E$1,INDIRECT(nfl_game_result_header),0),FALSE)),"",VLOOKUP($B2390,INDIRECT(nfl_game_result),MATCH(E$1,INDIRECT(nfl_game_result_header),0),FALSE)),"error")</f>
        <v>-1.5</v>
      </c>
      <c r="F2390" s="23" t="str">
        <f ca="1">IFERROR(IF(ISBLANK(VLOOKUP($B2390,INDIRECT(nfl_game_result),MATCH(F$1,INDIRECT(nfl_game_result_header),0),FALSE)),"",VLOOKUP($B2390,INDIRECT(nfl_game_result),MATCH(F$1,INDIRECT(nfl_game_result_header),0),FALSE)),"error")</f>
        <v/>
      </c>
      <c r="G2390" s="23" t="str">
        <f ca="1">IFERROR(IF(ISBLANK(VLOOKUP($B2390,INDIRECT(nfl_game_result),MATCH(G$1,INDIRECT(nfl_game_result_header),0),FALSE)),"",VLOOKUP($B2390,INDIRECT(nfl_game_result),MATCH(G$1,INDIRECT(nfl_game_result_header),0),FALSE)),"error")</f>
        <v/>
      </c>
      <c r="H2390">
        <f ca="1">IFERROR(IF(ISBLANK(VLOOKUP($B2390,INDIRECT(nfl_game_result),MATCH(H$1,INDIRECT(nfl_game_result_header),0),FALSE)),"",VLOOKUP($B2390,INDIRECT(nfl_game_result),MATCH(H$1,INDIRECT(nfl_game_result_header),0),FALSE)),"error")</f>
        <v>24</v>
      </c>
      <c r="I2390">
        <f ca="1">IFERROR(IF(ISBLANK(VLOOKUP($B2390,INDIRECT(nfl_game_result),MATCH(I$1,INDIRECT(nfl_game_result_header),0),FALSE)),"",VLOOKUP($B2390,INDIRECT(nfl_game_result),MATCH(I$1,INDIRECT(nfl_game_result_header),0),FALSE)),"error")</f>
        <v>16</v>
      </c>
      <c r="J2390" t="str">
        <f ca="1">IFERROR(IF(ISBLANK(VLOOKUP($B2390,INDIRECT(nfl_game_result),MATCH(J$1,INDIRECT(nfl_game_result_header),0),FALSE)),"",VLOOKUP($B2390,INDIRECT(nfl_game_result),MATCH(J$1,INDIRECT(nfl_game_result_header),0),FALSE)),"error")</f>
        <v>NYJ</v>
      </c>
      <c r="K2390" t="str">
        <f ca="1">IFERROR(IF(ISBLANK(VLOOKUP($B2390,INDIRECT(nfl_game_result),MATCH(K$1,INDIRECT(nfl_game_result_header),0),FALSE)),"",VLOOKUP($B2390,INDIRECT(nfl_game_result),MATCH(K$1,INDIRECT(nfl_game_result_header),0),FALSE)),"error")</f>
        <v>NYJ</v>
      </c>
      <c r="L2390" s="23" t="str">
        <f ca="1">IFERROR(IF(ISBLANK(VLOOKUP($B2390,INDIRECT(nfl_game_result),MATCH(L$1,INDIRECT(nfl_game_result_header),0),FALSE)),"",VLOOKUP($B2390,INDIRECT(nfl_game_result),MATCH(L$1,INDIRECT(nfl_game_result_header),0),FALSE)),"error")</f>
        <v/>
      </c>
      <c r="M2390" t="s">
        <v>14</v>
      </c>
      <c r="N2390">
        <v>-2.5</v>
      </c>
      <c r="O2390" t="s">
        <v>84</v>
      </c>
      <c r="P2390">
        <v>11</v>
      </c>
      <c r="Q2390" t="s">
        <v>84</v>
      </c>
      <c r="V2390" s="23" t="s">
        <v>416</v>
      </c>
      <c r="W2390">
        <f ca="1">VALUE(LEFT(C2390, 4))</f>
        <v>2016</v>
      </c>
      <c r="X2390">
        <f ca="1">VALUE(MID(C2390,6,FIND("_",C2390,6)-6))</f>
        <v>7</v>
      </c>
      <c r="Y2390">
        <f ca="1">IF(NOT(OR(ISBLANK(D2390),ISBLANK(E2390),D2390="",E2390="")),D2390-E2390,"")</f>
        <v>0.5</v>
      </c>
      <c r="Z2390">
        <f ca="1">IF(OR(NOT(ISNUMBER(D2390)),ISBLANK(D2390),D2390="",ISBLANK(N2390)),"",ABS(D2390-N2390))</f>
        <v>1.5</v>
      </c>
      <c r="AA2390">
        <f ca="1">IF(OR(ISBLANK(J2390),ISBLANK(O2390),J2390="",O2390=""),"",IF(J2390=O2390,1,0))</f>
        <v>1</v>
      </c>
      <c r="AB2390">
        <f ca="1">IF(OR(ISBLANK(K2390),ISBLANK(Q2390),K2390="",Q2390=""),"",IF(K2390=Q2390,1,0))</f>
        <v>1</v>
      </c>
      <c r="AC2390" s="23" t="str">
        <f t="shared" ca="1" si="37"/>
        <v/>
      </c>
    </row>
    <row r="2391" spans="1:29" x14ac:dyDescent="0.25">
      <c r="A2391" s="23">
        <v>2390</v>
      </c>
      <c r="B2391">
        <v>1171</v>
      </c>
      <c r="C2391" t="str">
        <f ca="1">IFERROR(VLOOKUP($B2391,INDIRECT(nfl_game_result),MATCH(C$1,INDIRECT(nfl_game_result_header),0),FALSE),"error")</f>
        <v>2016_07_SD@ATL</v>
      </c>
      <c r="D2391">
        <f ca="1">IFERROR(IF(ISBLANK(VLOOKUP($B2391,INDIRECT(nfl_game_result),MATCH(D$1,INDIRECT(nfl_game_result_header),0),FALSE)),"",VLOOKUP($B2391,INDIRECT(nfl_game_result),MATCH(D$1,INDIRECT(nfl_game_result_header),0),FALSE)),"error")</f>
        <v>-6</v>
      </c>
      <c r="E2391">
        <f ca="1">IFERROR(IF(ISBLANK(VLOOKUP($B2391,INDIRECT(nfl_game_result),MATCH(E$1,INDIRECT(nfl_game_result_header),0),FALSE)),"",VLOOKUP($B2391,INDIRECT(nfl_game_result),MATCH(E$1,INDIRECT(nfl_game_result_header),0),FALSE)),"error")</f>
        <v>-6</v>
      </c>
      <c r="F2391" s="23" t="str">
        <f ca="1">IFERROR(IF(ISBLANK(VLOOKUP($B2391,INDIRECT(nfl_game_result),MATCH(F$1,INDIRECT(nfl_game_result_header),0),FALSE)),"",VLOOKUP($B2391,INDIRECT(nfl_game_result),MATCH(F$1,INDIRECT(nfl_game_result_header),0),FALSE)),"error")</f>
        <v/>
      </c>
      <c r="G2391" s="23" t="str">
        <f ca="1">IFERROR(IF(ISBLANK(VLOOKUP($B2391,INDIRECT(nfl_game_result),MATCH(G$1,INDIRECT(nfl_game_result_header),0),FALSE)),"",VLOOKUP($B2391,INDIRECT(nfl_game_result),MATCH(G$1,INDIRECT(nfl_game_result_header),0),FALSE)),"error")</f>
        <v/>
      </c>
      <c r="H2391">
        <f ca="1">IFERROR(IF(ISBLANK(VLOOKUP($B2391,INDIRECT(nfl_game_result),MATCH(H$1,INDIRECT(nfl_game_result_header),0),FALSE)),"",VLOOKUP($B2391,INDIRECT(nfl_game_result),MATCH(H$1,INDIRECT(nfl_game_result_header),0),FALSE)),"error")</f>
        <v>30</v>
      </c>
      <c r="I2391">
        <f ca="1">IFERROR(IF(ISBLANK(VLOOKUP($B2391,INDIRECT(nfl_game_result),MATCH(I$1,INDIRECT(nfl_game_result_header),0),FALSE)),"",VLOOKUP($B2391,INDIRECT(nfl_game_result),MATCH(I$1,INDIRECT(nfl_game_result_header),0),FALSE)),"error")</f>
        <v>33</v>
      </c>
      <c r="J2391" t="str">
        <f ca="1">IFERROR(IF(ISBLANK(VLOOKUP($B2391,INDIRECT(nfl_game_result),MATCH(J$1,INDIRECT(nfl_game_result_header),0),FALSE)),"",VLOOKUP($B2391,INDIRECT(nfl_game_result),MATCH(J$1,INDIRECT(nfl_game_result_header),0),FALSE)),"error")</f>
        <v>SD</v>
      </c>
      <c r="K2391" t="str">
        <f ca="1">IFERROR(IF(ISBLANK(VLOOKUP($B2391,INDIRECT(nfl_game_result),MATCH(K$1,INDIRECT(nfl_game_result_header),0),FALSE)),"",VLOOKUP($B2391,INDIRECT(nfl_game_result),MATCH(K$1,INDIRECT(nfl_game_result_header),0),FALSE)),"error")</f>
        <v>SD</v>
      </c>
      <c r="L2391" s="23" t="str">
        <f ca="1">IFERROR(IF(ISBLANK(VLOOKUP($B2391,INDIRECT(nfl_game_result),MATCH(L$1,INDIRECT(nfl_game_result_header),0),FALSE)),"",VLOOKUP($B2391,INDIRECT(nfl_game_result),MATCH(L$1,INDIRECT(nfl_game_result_header),0),FALSE)),"error")</f>
        <v/>
      </c>
      <c r="M2391" t="s">
        <v>14</v>
      </c>
      <c r="N2391">
        <v>-7.5</v>
      </c>
      <c r="O2391" t="s">
        <v>88</v>
      </c>
      <c r="P2391">
        <v>9</v>
      </c>
      <c r="Q2391" t="s">
        <v>20</v>
      </c>
      <c r="V2391" s="23" t="s">
        <v>416</v>
      </c>
      <c r="W2391">
        <f ca="1">VALUE(LEFT(C2391, 4))</f>
        <v>2016</v>
      </c>
      <c r="X2391">
        <f ca="1">VALUE(MID(C2391,6,FIND("_",C2391,6)-6))</f>
        <v>7</v>
      </c>
      <c r="Y2391">
        <f ca="1">IF(NOT(OR(ISBLANK(D2391),ISBLANK(E2391),D2391="",E2391="")),D2391-E2391,"")</f>
        <v>0</v>
      </c>
      <c r="Z2391">
        <f ca="1">IF(OR(NOT(ISNUMBER(D2391)),ISBLANK(D2391),D2391="",ISBLANK(N2391)),"",ABS(D2391-N2391))</f>
        <v>1.5</v>
      </c>
      <c r="AA2391">
        <f ca="1">IF(OR(ISBLANK(J2391),ISBLANK(O2391),J2391="",O2391=""),"",IF(J2391=O2391,1,0))</f>
        <v>1</v>
      </c>
      <c r="AB2391">
        <f ca="1">IF(OR(ISBLANK(K2391),ISBLANK(Q2391),K2391="",Q2391=""),"",IF(K2391=Q2391,1,0))</f>
        <v>0</v>
      </c>
      <c r="AC2391" s="23" t="str">
        <f t="shared" ca="1" si="37"/>
        <v/>
      </c>
    </row>
    <row r="2392" spans="1:29" x14ac:dyDescent="0.25">
      <c r="A2392" s="23">
        <v>2391</v>
      </c>
      <c r="B2392">
        <v>1172</v>
      </c>
      <c r="C2392" t="str">
        <f ca="1">IFERROR(VLOOKUP($B2392,INDIRECT(nfl_game_result),MATCH(C$1,INDIRECT(nfl_game_result_header),0),FALSE),"error")</f>
        <v>2016_07_TBY@SFO</v>
      </c>
      <c r="D2392">
        <f ca="1">IFERROR(IF(ISBLANK(VLOOKUP($B2392,INDIRECT(nfl_game_result),MATCH(D$1,INDIRECT(nfl_game_result_header),0),FALSE)),"",VLOOKUP($B2392,INDIRECT(nfl_game_result),MATCH(D$1,INDIRECT(nfl_game_result_header),0),FALSE)),"error")</f>
        <v>2</v>
      </c>
      <c r="E2392">
        <f ca="1">IFERROR(IF(ISBLANK(VLOOKUP($B2392,INDIRECT(nfl_game_result),MATCH(E$1,INDIRECT(nfl_game_result_header),0),FALSE)),"",VLOOKUP($B2392,INDIRECT(nfl_game_result),MATCH(E$1,INDIRECT(nfl_game_result_header),0),FALSE)),"error")</f>
        <v>-1</v>
      </c>
      <c r="F2392" s="23" t="str">
        <f ca="1">IFERROR(IF(ISBLANK(VLOOKUP($B2392,INDIRECT(nfl_game_result),MATCH(F$1,INDIRECT(nfl_game_result_header),0),FALSE)),"",VLOOKUP($B2392,INDIRECT(nfl_game_result),MATCH(F$1,INDIRECT(nfl_game_result_header),0),FALSE)),"error")</f>
        <v/>
      </c>
      <c r="G2392" s="23" t="str">
        <f ca="1">IFERROR(IF(ISBLANK(VLOOKUP($B2392,INDIRECT(nfl_game_result),MATCH(G$1,INDIRECT(nfl_game_result_header),0),FALSE)),"",VLOOKUP($B2392,INDIRECT(nfl_game_result),MATCH(G$1,INDIRECT(nfl_game_result_header),0),FALSE)),"error")</f>
        <v/>
      </c>
      <c r="H2392">
        <f ca="1">IFERROR(IF(ISBLANK(VLOOKUP($B2392,INDIRECT(nfl_game_result),MATCH(H$1,INDIRECT(nfl_game_result_header),0),FALSE)),"",VLOOKUP($B2392,INDIRECT(nfl_game_result),MATCH(H$1,INDIRECT(nfl_game_result_header),0),FALSE)),"error")</f>
        <v>17</v>
      </c>
      <c r="I2392">
        <f ca="1">IFERROR(IF(ISBLANK(VLOOKUP($B2392,INDIRECT(nfl_game_result),MATCH(I$1,INDIRECT(nfl_game_result_header),0),FALSE)),"",VLOOKUP($B2392,INDIRECT(nfl_game_result),MATCH(I$1,INDIRECT(nfl_game_result_header),0),FALSE)),"error")</f>
        <v>34</v>
      </c>
      <c r="J2392" t="str">
        <f ca="1">IFERROR(IF(ISBLANK(VLOOKUP($B2392,INDIRECT(nfl_game_result),MATCH(J$1,INDIRECT(nfl_game_result_header),0),FALSE)),"",VLOOKUP($B2392,INDIRECT(nfl_game_result),MATCH(J$1,INDIRECT(nfl_game_result_header),0),FALSE)),"error")</f>
        <v>TBY</v>
      </c>
      <c r="K2392" t="str">
        <f ca="1">IFERROR(IF(ISBLANK(VLOOKUP($B2392,INDIRECT(nfl_game_result),MATCH(K$1,INDIRECT(nfl_game_result_header),0),FALSE)),"",VLOOKUP($B2392,INDIRECT(nfl_game_result),MATCH(K$1,INDIRECT(nfl_game_result_header),0),FALSE)),"error")</f>
        <v>TBY</v>
      </c>
      <c r="L2392" s="23" t="str">
        <f ca="1">IFERROR(IF(ISBLANK(VLOOKUP($B2392,INDIRECT(nfl_game_result),MATCH(L$1,INDIRECT(nfl_game_result_header),0),FALSE)),"",VLOOKUP($B2392,INDIRECT(nfl_game_result),MATCH(L$1,INDIRECT(nfl_game_result_header),0),FALSE)),"error")</f>
        <v/>
      </c>
      <c r="M2392" t="s">
        <v>14</v>
      </c>
      <c r="N2392">
        <v>1</v>
      </c>
      <c r="O2392" t="s">
        <v>333</v>
      </c>
      <c r="P2392">
        <v>5</v>
      </c>
      <c r="Q2392" t="s">
        <v>333</v>
      </c>
      <c r="V2392" s="23" t="s">
        <v>416</v>
      </c>
      <c r="W2392">
        <f ca="1">VALUE(LEFT(C2392, 4))</f>
        <v>2016</v>
      </c>
      <c r="X2392">
        <f ca="1">VALUE(MID(C2392,6,FIND("_",C2392,6)-6))</f>
        <v>7</v>
      </c>
      <c r="Y2392">
        <f ca="1">IF(NOT(OR(ISBLANK(D2392),ISBLANK(E2392),D2392="",E2392="")),D2392-E2392,"")</f>
        <v>3</v>
      </c>
      <c r="Z2392">
        <f ca="1">IF(OR(NOT(ISNUMBER(D2392)),ISBLANK(D2392),D2392="",ISBLANK(N2392)),"",ABS(D2392-N2392))</f>
        <v>1</v>
      </c>
      <c r="AA2392">
        <f ca="1">IF(OR(ISBLANK(J2392),ISBLANK(O2392),J2392="",O2392=""),"",IF(J2392=O2392,1,0))</f>
        <v>0</v>
      </c>
      <c r="AB2392">
        <f ca="1">IF(OR(ISBLANK(K2392),ISBLANK(Q2392),K2392="",Q2392=""),"",IF(K2392=Q2392,1,0))</f>
        <v>0</v>
      </c>
      <c r="AC2392" s="23" t="str">
        <f t="shared" ca="1" si="37"/>
        <v/>
      </c>
    </row>
    <row r="2393" spans="1:29" x14ac:dyDescent="0.25">
      <c r="A2393" s="23">
        <v>2392</v>
      </c>
      <c r="B2393">
        <v>1173</v>
      </c>
      <c r="C2393" t="str">
        <f ca="1">IFERROR(VLOOKUP($B2393,INDIRECT(nfl_game_result),MATCH(C$1,INDIRECT(nfl_game_result_header),0),FALSE),"error")</f>
        <v>2016_07_NWE@PIT</v>
      </c>
      <c r="D2393">
        <f ca="1">IFERROR(IF(ISBLANK(VLOOKUP($B2393,INDIRECT(nfl_game_result),MATCH(D$1,INDIRECT(nfl_game_result_header),0),FALSE)),"",VLOOKUP($B2393,INDIRECT(nfl_game_result),MATCH(D$1,INDIRECT(nfl_game_result_header),0),FALSE)),"error")</f>
        <v>4</v>
      </c>
      <c r="E2393">
        <f ca="1">IFERROR(IF(ISBLANK(VLOOKUP($B2393,INDIRECT(nfl_game_result),MATCH(E$1,INDIRECT(nfl_game_result_header),0),FALSE)),"",VLOOKUP($B2393,INDIRECT(nfl_game_result),MATCH(E$1,INDIRECT(nfl_game_result_header),0),FALSE)),"error")</f>
        <v>7</v>
      </c>
      <c r="F2393" s="23" t="str">
        <f ca="1">IFERROR(IF(ISBLANK(VLOOKUP($B2393,INDIRECT(nfl_game_result),MATCH(F$1,INDIRECT(nfl_game_result_header),0),FALSE)),"",VLOOKUP($B2393,INDIRECT(nfl_game_result),MATCH(F$1,INDIRECT(nfl_game_result_header),0),FALSE)),"error")</f>
        <v/>
      </c>
      <c r="G2393" s="23" t="str">
        <f ca="1">IFERROR(IF(ISBLANK(VLOOKUP($B2393,INDIRECT(nfl_game_result),MATCH(G$1,INDIRECT(nfl_game_result_header),0),FALSE)),"",VLOOKUP($B2393,INDIRECT(nfl_game_result),MATCH(G$1,INDIRECT(nfl_game_result_header),0),FALSE)),"error")</f>
        <v/>
      </c>
      <c r="H2393">
        <f ca="1">IFERROR(IF(ISBLANK(VLOOKUP($B2393,INDIRECT(nfl_game_result),MATCH(H$1,INDIRECT(nfl_game_result_header),0),FALSE)),"",VLOOKUP($B2393,INDIRECT(nfl_game_result),MATCH(H$1,INDIRECT(nfl_game_result_header),0),FALSE)),"error")</f>
        <v>16</v>
      </c>
      <c r="I2393">
        <f ca="1">IFERROR(IF(ISBLANK(VLOOKUP($B2393,INDIRECT(nfl_game_result),MATCH(I$1,INDIRECT(nfl_game_result_header),0),FALSE)),"",VLOOKUP($B2393,INDIRECT(nfl_game_result),MATCH(I$1,INDIRECT(nfl_game_result_header),0),FALSE)),"error")</f>
        <v>27</v>
      </c>
      <c r="J2393" t="str">
        <f ca="1">IFERROR(IF(ISBLANK(VLOOKUP($B2393,INDIRECT(nfl_game_result),MATCH(J$1,INDIRECT(nfl_game_result_header),0),FALSE)),"",VLOOKUP($B2393,INDIRECT(nfl_game_result),MATCH(J$1,INDIRECT(nfl_game_result_header),0),FALSE)),"error")</f>
        <v>NWE</v>
      </c>
      <c r="K2393" t="str">
        <f ca="1">IFERROR(IF(ISBLANK(VLOOKUP($B2393,INDIRECT(nfl_game_result),MATCH(K$1,INDIRECT(nfl_game_result_header),0),FALSE)),"",VLOOKUP($B2393,INDIRECT(nfl_game_result),MATCH(K$1,INDIRECT(nfl_game_result_header),0),FALSE)),"error")</f>
        <v>NWE</v>
      </c>
      <c r="L2393" s="23" t="str">
        <f ca="1">IFERROR(IF(ISBLANK(VLOOKUP($B2393,INDIRECT(nfl_game_result),MATCH(L$1,INDIRECT(nfl_game_result_header),0),FALSE)),"",VLOOKUP($B2393,INDIRECT(nfl_game_result),MATCH(L$1,INDIRECT(nfl_game_result_header),0),FALSE)),"error")</f>
        <v/>
      </c>
      <c r="M2393" t="s">
        <v>14</v>
      </c>
      <c r="N2393">
        <v>3</v>
      </c>
      <c r="O2393" t="s">
        <v>87</v>
      </c>
      <c r="P2393">
        <v>13</v>
      </c>
      <c r="Q2393" t="s">
        <v>332</v>
      </c>
      <c r="V2393" s="23" t="s">
        <v>416</v>
      </c>
      <c r="W2393">
        <f ca="1">VALUE(LEFT(C2393, 4))</f>
        <v>2016</v>
      </c>
      <c r="X2393">
        <f ca="1">VALUE(MID(C2393,6,FIND("_",C2393,6)-6))</f>
        <v>7</v>
      </c>
      <c r="Y2393">
        <f ca="1">IF(NOT(OR(ISBLANK(D2393),ISBLANK(E2393),D2393="",E2393="")),D2393-E2393,"")</f>
        <v>-3</v>
      </c>
      <c r="Z2393">
        <f ca="1">IF(OR(NOT(ISNUMBER(D2393)),ISBLANK(D2393),D2393="",ISBLANK(N2393)),"",ABS(D2393-N2393))</f>
        <v>1</v>
      </c>
      <c r="AA2393">
        <f ca="1">IF(OR(ISBLANK(J2393),ISBLANK(O2393),J2393="",O2393=""),"",IF(J2393=O2393,1,0))</f>
        <v>0</v>
      </c>
      <c r="AB2393">
        <f ca="1">IF(OR(ISBLANK(K2393),ISBLANK(Q2393),K2393="",Q2393=""),"",IF(K2393=Q2393,1,0))</f>
        <v>1</v>
      </c>
      <c r="AC2393" s="23" t="str">
        <f t="shared" ca="1" si="37"/>
        <v/>
      </c>
    </row>
    <row r="2394" spans="1:29" x14ac:dyDescent="0.25">
      <c r="A2394" s="23">
        <v>2393</v>
      </c>
      <c r="B2394">
        <v>1174</v>
      </c>
      <c r="C2394" t="str">
        <f ca="1">IFERROR(VLOOKUP($B2394,INDIRECT(nfl_game_result),MATCH(C$1,INDIRECT(nfl_game_result_header),0),FALSE),"error")</f>
        <v>2016_07_SEA@ARI</v>
      </c>
      <c r="D2394">
        <f ca="1">IFERROR(IF(ISBLANK(VLOOKUP($B2394,INDIRECT(nfl_game_result),MATCH(D$1,INDIRECT(nfl_game_result_header),0),FALSE)),"",VLOOKUP($B2394,INDIRECT(nfl_game_result),MATCH(D$1,INDIRECT(nfl_game_result_header),0),FALSE)),"error")</f>
        <v>-1</v>
      </c>
      <c r="E2394">
        <f ca="1">IFERROR(IF(ISBLANK(VLOOKUP($B2394,INDIRECT(nfl_game_result),MATCH(E$1,INDIRECT(nfl_game_result_header),0),FALSE)),"",VLOOKUP($B2394,INDIRECT(nfl_game_result),MATCH(E$1,INDIRECT(nfl_game_result_header),0),FALSE)),"error")</f>
        <v>-1</v>
      </c>
      <c r="F2394" s="23" t="str">
        <f ca="1">IFERROR(IF(ISBLANK(VLOOKUP($B2394,INDIRECT(nfl_game_result),MATCH(F$1,INDIRECT(nfl_game_result_header),0),FALSE)),"",VLOOKUP($B2394,INDIRECT(nfl_game_result),MATCH(F$1,INDIRECT(nfl_game_result_header),0),FALSE)),"error")</f>
        <v/>
      </c>
      <c r="G2394" s="23" t="str">
        <f ca="1">IFERROR(IF(ISBLANK(VLOOKUP($B2394,INDIRECT(nfl_game_result),MATCH(G$1,INDIRECT(nfl_game_result_header),0),FALSE)),"",VLOOKUP($B2394,INDIRECT(nfl_game_result),MATCH(G$1,INDIRECT(nfl_game_result_header),0),FALSE)),"error")</f>
        <v/>
      </c>
      <c r="H2394">
        <f ca="1">IFERROR(IF(ISBLANK(VLOOKUP($B2394,INDIRECT(nfl_game_result),MATCH(H$1,INDIRECT(nfl_game_result_header),0),FALSE)),"",VLOOKUP($B2394,INDIRECT(nfl_game_result),MATCH(H$1,INDIRECT(nfl_game_result_header),0),FALSE)),"error")</f>
        <v>6</v>
      </c>
      <c r="I2394">
        <f ca="1">IFERROR(IF(ISBLANK(VLOOKUP($B2394,INDIRECT(nfl_game_result),MATCH(I$1,INDIRECT(nfl_game_result_header),0),FALSE)),"",VLOOKUP($B2394,INDIRECT(nfl_game_result),MATCH(I$1,INDIRECT(nfl_game_result_header),0),FALSE)),"error")</f>
        <v>6</v>
      </c>
      <c r="J2394" t="str">
        <f ca="1">IFERROR(IF(ISBLANK(VLOOKUP($B2394,INDIRECT(nfl_game_result),MATCH(J$1,INDIRECT(nfl_game_result_header),0),FALSE)),"",VLOOKUP($B2394,INDIRECT(nfl_game_result),MATCH(J$1,INDIRECT(nfl_game_result_header),0),FALSE)),"error")</f>
        <v>SEA</v>
      </c>
      <c r="K2394" t="str">
        <f ca="1">IFERROR(IF(ISBLANK(VLOOKUP($B2394,INDIRECT(nfl_game_result),MATCH(K$1,INDIRECT(nfl_game_result_header),0),FALSE)),"",VLOOKUP($B2394,INDIRECT(nfl_game_result),MATCH(K$1,INDIRECT(nfl_game_result_header),0),FALSE)),"error")</f>
        <v>na</v>
      </c>
      <c r="L2394" s="23" t="str">
        <f ca="1">IFERROR(IF(ISBLANK(VLOOKUP($B2394,INDIRECT(nfl_game_result),MATCH(L$1,INDIRECT(nfl_game_result_header),0),FALSE)),"",VLOOKUP($B2394,INDIRECT(nfl_game_result),MATCH(L$1,INDIRECT(nfl_game_result_header),0),FALSE)),"error")</f>
        <v/>
      </c>
      <c r="M2394" t="s">
        <v>14</v>
      </c>
      <c r="N2394">
        <v>-3</v>
      </c>
      <c r="O2394" t="s">
        <v>89</v>
      </c>
      <c r="P2394">
        <v>4</v>
      </c>
      <c r="Q2394" t="s">
        <v>89</v>
      </c>
      <c r="V2394" s="23" t="s">
        <v>416</v>
      </c>
      <c r="W2394">
        <f ca="1">VALUE(LEFT(C2394, 4))</f>
        <v>2016</v>
      </c>
      <c r="X2394">
        <f ca="1">VALUE(MID(C2394,6,FIND("_",C2394,6)-6))</f>
        <v>7</v>
      </c>
      <c r="Y2394">
        <f ca="1">IF(NOT(OR(ISBLANK(D2394),ISBLANK(E2394),D2394="",E2394="")),D2394-E2394,"")</f>
        <v>0</v>
      </c>
      <c r="Z2394">
        <f ca="1">IF(OR(NOT(ISNUMBER(D2394)),ISBLANK(D2394),D2394="",ISBLANK(N2394)),"",ABS(D2394-N2394))</f>
        <v>2</v>
      </c>
      <c r="AA2394">
        <f ca="1">IF(OR(ISBLANK(J2394),ISBLANK(O2394),J2394="",O2394=""),"",IF(J2394=O2394,1,0))</f>
        <v>1</v>
      </c>
      <c r="AB2394">
        <f ca="1">IF(OR(ISBLANK(K2394),ISBLANK(Q2394),K2394="",Q2394=""),"",IF(K2394=Q2394,1,0))</f>
        <v>0</v>
      </c>
      <c r="AC2394" s="23" t="str">
        <f t="shared" ca="1" si="37"/>
        <v/>
      </c>
    </row>
    <row r="2395" spans="1:29" x14ac:dyDescent="0.25">
      <c r="A2395" s="23">
        <v>2394</v>
      </c>
      <c r="B2395">
        <v>1175</v>
      </c>
      <c r="C2395" t="str">
        <f ca="1">IFERROR(VLOOKUP($B2395,INDIRECT(nfl_game_result),MATCH(C$1,INDIRECT(nfl_game_result_header),0),FALSE),"error")</f>
        <v>2016_07_HOU@DEN</v>
      </c>
      <c r="D2395">
        <f ca="1">IFERROR(IF(ISBLANK(VLOOKUP($B2395,INDIRECT(nfl_game_result),MATCH(D$1,INDIRECT(nfl_game_result_header),0),FALSE)),"",VLOOKUP($B2395,INDIRECT(nfl_game_result),MATCH(D$1,INDIRECT(nfl_game_result_header),0),FALSE)),"error")</f>
        <v>-6.5</v>
      </c>
      <c r="E2395">
        <f ca="1">IFERROR(IF(ISBLANK(VLOOKUP($B2395,INDIRECT(nfl_game_result),MATCH(E$1,INDIRECT(nfl_game_result_header),0),FALSE)),"",VLOOKUP($B2395,INDIRECT(nfl_game_result),MATCH(E$1,INDIRECT(nfl_game_result_header),0),FALSE)),"error")</f>
        <v>-8</v>
      </c>
      <c r="F2395" s="23" t="str">
        <f ca="1">IFERROR(IF(ISBLANK(VLOOKUP($B2395,INDIRECT(nfl_game_result),MATCH(F$1,INDIRECT(nfl_game_result_header),0),FALSE)),"",VLOOKUP($B2395,INDIRECT(nfl_game_result),MATCH(F$1,INDIRECT(nfl_game_result_header),0),FALSE)),"error")</f>
        <v/>
      </c>
      <c r="G2395" s="23" t="str">
        <f ca="1">IFERROR(IF(ISBLANK(VLOOKUP($B2395,INDIRECT(nfl_game_result),MATCH(G$1,INDIRECT(nfl_game_result_header),0),FALSE)),"",VLOOKUP($B2395,INDIRECT(nfl_game_result),MATCH(G$1,INDIRECT(nfl_game_result_header),0),FALSE)),"error")</f>
        <v/>
      </c>
      <c r="H2395">
        <f ca="1">IFERROR(IF(ISBLANK(VLOOKUP($B2395,INDIRECT(nfl_game_result),MATCH(H$1,INDIRECT(nfl_game_result_header),0),FALSE)),"",VLOOKUP($B2395,INDIRECT(nfl_game_result),MATCH(H$1,INDIRECT(nfl_game_result_header),0),FALSE)),"error")</f>
        <v>27</v>
      </c>
      <c r="I2395">
        <f ca="1">IFERROR(IF(ISBLANK(VLOOKUP($B2395,INDIRECT(nfl_game_result),MATCH(I$1,INDIRECT(nfl_game_result_header),0),FALSE)),"",VLOOKUP($B2395,INDIRECT(nfl_game_result),MATCH(I$1,INDIRECT(nfl_game_result_header),0),FALSE)),"error")</f>
        <v>9</v>
      </c>
      <c r="J2395" t="str">
        <f ca="1">IFERROR(IF(ISBLANK(VLOOKUP($B2395,INDIRECT(nfl_game_result),MATCH(J$1,INDIRECT(nfl_game_result_header),0),FALSE)),"",VLOOKUP($B2395,INDIRECT(nfl_game_result),MATCH(J$1,INDIRECT(nfl_game_result_header),0),FALSE)),"error")</f>
        <v>DEN</v>
      </c>
      <c r="K2395" t="str">
        <f ca="1">IFERROR(IF(ISBLANK(VLOOKUP($B2395,INDIRECT(nfl_game_result),MATCH(K$1,INDIRECT(nfl_game_result_header),0),FALSE)),"",VLOOKUP($B2395,INDIRECT(nfl_game_result),MATCH(K$1,INDIRECT(nfl_game_result_header),0),FALSE)),"error")</f>
        <v>DEN</v>
      </c>
      <c r="L2395" s="23" t="str">
        <f ca="1">IFERROR(IF(ISBLANK(VLOOKUP($B2395,INDIRECT(nfl_game_result),MATCH(L$1,INDIRECT(nfl_game_result_header),0),FALSE)),"",VLOOKUP($B2395,INDIRECT(nfl_game_result),MATCH(L$1,INDIRECT(nfl_game_result_header),0),FALSE)),"error")</f>
        <v/>
      </c>
      <c r="M2395" t="s">
        <v>14</v>
      </c>
      <c r="N2395">
        <v>-6</v>
      </c>
      <c r="O2395" t="s">
        <v>72</v>
      </c>
      <c r="P2395">
        <v>10</v>
      </c>
      <c r="Q2395" t="s">
        <v>72</v>
      </c>
      <c r="V2395" s="23" t="s">
        <v>416</v>
      </c>
      <c r="W2395">
        <f ca="1">VALUE(LEFT(C2395, 4))</f>
        <v>2016</v>
      </c>
      <c r="X2395">
        <f ca="1">VALUE(MID(C2395,6,FIND("_",C2395,6)-6))</f>
        <v>7</v>
      </c>
      <c r="Y2395">
        <f ca="1">IF(NOT(OR(ISBLANK(D2395),ISBLANK(E2395),D2395="",E2395="")),D2395-E2395,"")</f>
        <v>1.5</v>
      </c>
      <c r="Z2395">
        <f ca="1">IF(OR(NOT(ISNUMBER(D2395)),ISBLANK(D2395),D2395="",ISBLANK(N2395)),"",ABS(D2395-N2395))</f>
        <v>0.5</v>
      </c>
      <c r="AA2395">
        <f ca="1">IF(OR(ISBLANK(J2395),ISBLANK(O2395),J2395="",O2395=""),"",IF(J2395=O2395,1,0))</f>
        <v>1</v>
      </c>
      <c r="AB2395">
        <f ca="1">IF(OR(ISBLANK(K2395),ISBLANK(Q2395),K2395="",Q2395=""),"",IF(K2395=Q2395,1,0))</f>
        <v>1</v>
      </c>
      <c r="AC2395" s="23" t="str">
        <f t="shared" ca="1" si="37"/>
        <v/>
      </c>
    </row>
    <row r="2396" spans="1:29" x14ac:dyDescent="0.25">
      <c r="A2396" s="23">
        <v>2395</v>
      </c>
      <c r="B2396">
        <v>1176</v>
      </c>
      <c r="C2396" t="str">
        <f ca="1">IFERROR(VLOOKUP($B2396,INDIRECT(nfl_game_result),MATCH(C$1,INDIRECT(nfl_game_result_header),0),FALSE),"error")</f>
        <v>2016_08_JAX@TEN</v>
      </c>
      <c r="D2396">
        <f ca="1">IFERROR(IF(ISBLANK(VLOOKUP($B2396,INDIRECT(nfl_game_result),MATCH(D$1,INDIRECT(nfl_game_result_header),0),FALSE)),"",VLOOKUP($B2396,INDIRECT(nfl_game_result),MATCH(D$1,INDIRECT(nfl_game_result_header),0),FALSE)),"error")</f>
        <v>-3.5</v>
      </c>
      <c r="E2396">
        <f ca="1">IFERROR(IF(ISBLANK(VLOOKUP($B2396,INDIRECT(nfl_game_result),MATCH(E$1,INDIRECT(nfl_game_result_header),0),FALSE)),"",VLOOKUP($B2396,INDIRECT(nfl_game_result),MATCH(E$1,INDIRECT(nfl_game_result_header),0),FALSE)),"error")</f>
        <v>-3.5</v>
      </c>
      <c r="F2396" s="23" t="str">
        <f ca="1">IFERROR(IF(ISBLANK(VLOOKUP($B2396,INDIRECT(nfl_game_result),MATCH(F$1,INDIRECT(nfl_game_result_header),0),FALSE)),"",VLOOKUP($B2396,INDIRECT(nfl_game_result),MATCH(F$1,INDIRECT(nfl_game_result_header),0),FALSE)),"error")</f>
        <v/>
      </c>
      <c r="G2396" s="23" t="str">
        <f ca="1">IFERROR(IF(ISBLANK(VLOOKUP($B2396,INDIRECT(nfl_game_result),MATCH(G$1,INDIRECT(nfl_game_result_header),0),FALSE)),"",VLOOKUP($B2396,INDIRECT(nfl_game_result),MATCH(G$1,INDIRECT(nfl_game_result_header),0),FALSE)),"error")</f>
        <v/>
      </c>
      <c r="H2396">
        <f ca="1">IFERROR(IF(ISBLANK(VLOOKUP($B2396,INDIRECT(nfl_game_result),MATCH(H$1,INDIRECT(nfl_game_result_header),0),FALSE)),"",VLOOKUP($B2396,INDIRECT(nfl_game_result),MATCH(H$1,INDIRECT(nfl_game_result_header),0),FALSE)),"error")</f>
        <v>36</v>
      </c>
      <c r="I2396">
        <f ca="1">IFERROR(IF(ISBLANK(VLOOKUP($B2396,INDIRECT(nfl_game_result),MATCH(I$1,INDIRECT(nfl_game_result_header),0),FALSE)),"",VLOOKUP($B2396,INDIRECT(nfl_game_result),MATCH(I$1,INDIRECT(nfl_game_result_header),0),FALSE)),"error")</f>
        <v>22</v>
      </c>
      <c r="J2396" t="str">
        <f ca="1">IFERROR(IF(ISBLANK(VLOOKUP($B2396,INDIRECT(nfl_game_result),MATCH(J$1,INDIRECT(nfl_game_result_header),0),FALSE)),"",VLOOKUP($B2396,INDIRECT(nfl_game_result),MATCH(J$1,INDIRECT(nfl_game_result_header),0),FALSE)),"error")</f>
        <v>TEN</v>
      </c>
      <c r="K2396" t="str">
        <f ca="1">IFERROR(IF(ISBLANK(VLOOKUP($B2396,INDIRECT(nfl_game_result),MATCH(K$1,INDIRECT(nfl_game_result_header),0),FALSE)),"",VLOOKUP($B2396,INDIRECT(nfl_game_result),MATCH(K$1,INDIRECT(nfl_game_result_header),0),FALSE)),"error")</f>
        <v>TEN</v>
      </c>
      <c r="L2396" s="23" t="str">
        <f ca="1">IFERROR(IF(ISBLANK(VLOOKUP($B2396,INDIRECT(nfl_game_result),MATCH(L$1,INDIRECT(nfl_game_result_header),0),FALSE)),"",VLOOKUP($B2396,INDIRECT(nfl_game_result),MATCH(L$1,INDIRECT(nfl_game_result_header),0),FALSE)),"error")</f>
        <v/>
      </c>
      <c r="M2396" t="s">
        <v>16</v>
      </c>
      <c r="N2396">
        <v>-4</v>
      </c>
      <c r="O2396" t="s">
        <v>93</v>
      </c>
      <c r="P2396">
        <v>13</v>
      </c>
      <c r="V2396" s="23" t="s">
        <v>416</v>
      </c>
      <c r="W2396">
        <f ca="1">VALUE(LEFT(C2396, 4))</f>
        <v>2016</v>
      </c>
      <c r="X2396">
        <f ca="1">VALUE(MID(C2396,6,FIND("_",C2396,6)-6))</f>
        <v>8</v>
      </c>
      <c r="Y2396">
        <f ca="1">IF(NOT(OR(ISBLANK(D2396),ISBLANK(E2396),D2396="",E2396="")),D2396-E2396,"")</f>
        <v>0</v>
      </c>
      <c r="Z2396">
        <f ca="1">IF(OR(NOT(ISNUMBER(D2396)),ISBLANK(D2396),D2396="",ISBLANK(N2396)),"",ABS(D2396-N2396))</f>
        <v>0.5</v>
      </c>
      <c r="AA2396">
        <f ca="1">IF(OR(ISBLANK(J2396),ISBLANK(O2396),J2396="",O2396=""),"",IF(J2396=O2396,1,0))</f>
        <v>1</v>
      </c>
      <c r="AB2396" t="str">
        <f ca="1">IF(OR(ISBLANK(K2396),ISBLANK(Q2396),K2396="",Q2396=""),"",IF(K2396=Q2396,1,0))</f>
        <v/>
      </c>
      <c r="AC2396" s="23" t="str">
        <f t="shared" ca="1" si="37"/>
        <v/>
      </c>
    </row>
    <row r="2397" spans="1:29" x14ac:dyDescent="0.25">
      <c r="A2397" s="23">
        <v>2396</v>
      </c>
      <c r="B2397">
        <v>1177</v>
      </c>
      <c r="C2397" t="str">
        <f ca="1">IFERROR(VLOOKUP($B2397,INDIRECT(nfl_game_result),MATCH(C$1,INDIRECT(nfl_game_result_header),0),FALSE),"error")</f>
        <v>2016_08_WAS@CIN</v>
      </c>
      <c r="D2397">
        <f ca="1">IFERROR(IF(ISBLANK(VLOOKUP($B2397,INDIRECT(nfl_game_result),MATCH(D$1,INDIRECT(nfl_game_result_header),0),FALSE)),"",VLOOKUP($B2397,INDIRECT(nfl_game_result),MATCH(D$1,INDIRECT(nfl_game_result_header),0),FALSE)),"error")</f>
        <v>-3</v>
      </c>
      <c r="E2397">
        <f ca="1">IFERROR(IF(ISBLANK(VLOOKUP($B2397,INDIRECT(nfl_game_result),MATCH(E$1,INDIRECT(nfl_game_result_header),0),FALSE)),"",VLOOKUP($B2397,INDIRECT(nfl_game_result),MATCH(E$1,INDIRECT(nfl_game_result_header),0),FALSE)),"error")</f>
        <v>-3</v>
      </c>
      <c r="F2397" s="23" t="str">
        <f ca="1">IFERROR(IF(ISBLANK(VLOOKUP($B2397,INDIRECT(nfl_game_result),MATCH(F$1,INDIRECT(nfl_game_result_header),0),FALSE)),"",VLOOKUP($B2397,INDIRECT(nfl_game_result),MATCH(F$1,INDIRECT(nfl_game_result_header),0),FALSE)),"error")</f>
        <v/>
      </c>
      <c r="G2397" s="23" t="str">
        <f ca="1">IFERROR(IF(ISBLANK(VLOOKUP($B2397,INDIRECT(nfl_game_result),MATCH(G$1,INDIRECT(nfl_game_result_header),0),FALSE)),"",VLOOKUP($B2397,INDIRECT(nfl_game_result),MATCH(G$1,INDIRECT(nfl_game_result_header),0),FALSE)),"error")</f>
        <v/>
      </c>
      <c r="H2397">
        <f ca="1">IFERROR(IF(ISBLANK(VLOOKUP($B2397,INDIRECT(nfl_game_result),MATCH(H$1,INDIRECT(nfl_game_result_header),0),FALSE)),"",VLOOKUP($B2397,INDIRECT(nfl_game_result),MATCH(H$1,INDIRECT(nfl_game_result_header),0),FALSE)),"error")</f>
        <v>27</v>
      </c>
      <c r="I2397">
        <f ca="1">IFERROR(IF(ISBLANK(VLOOKUP($B2397,INDIRECT(nfl_game_result),MATCH(I$1,INDIRECT(nfl_game_result_header),0),FALSE)),"",VLOOKUP($B2397,INDIRECT(nfl_game_result),MATCH(I$1,INDIRECT(nfl_game_result_header),0),FALSE)),"error")</f>
        <v>27</v>
      </c>
      <c r="J2397" t="str">
        <f ca="1">IFERROR(IF(ISBLANK(VLOOKUP($B2397,INDIRECT(nfl_game_result),MATCH(J$1,INDIRECT(nfl_game_result_header),0),FALSE)),"",VLOOKUP($B2397,INDIRECT(nfl_game_result),MATCH(J$1,INDIRECT(nfl_game_result_header),0),FALSE)),"error")</f>
        <v>WAS</v>
      </c>
      <c r="K2397" t="str">
        <f ca="1">IFERROR(IF(ISBLANK(VLOOKUP($B2397,INDIRECT(nfl_game_result),MATCH(K$1,INDIRECT(nfl_game_result_header),0),FALSE)),"",VLOOKUP($B2397,INDIRECT(nfl_game_result),MATCH(K$1,INDIRECT(nfl_game_result_header),0),FALSE)),"error")</f>
        <v>na</v>
      </c>
      <c r="L2397" s="23" t="str">
        <f ca="1">IFERROR(IF(ISBLANK(VLOOKUP($B2397,INDIRECT(nfl_game_result),MATCH(L$1,INDIRECT(nfl_game_result_header),0),FALSE)),"",VLOOKUP($B2397,INDIRECT(nfl_game_result),MATCH(L$1,INDIRECT(nfl_game_result_header),0),FALSE)),"error")</f>
        <v/>
      </c>
      <c r="M2397" t="s">
        <v>16</v>
      </c>
      <c r="N2397">
        <v>-2.5</v>
      </c>
      <c r="O2397" t="s">
        <v>94</v>
      </c>
      <c r="P2397">
        <v>12</v>
      </c>
      <c r="V2397" s="23" t="s">
        <v>416</v>
      </c>
      <c r="W2397">
        <f ca="1">VALUE(LEFT(C2397, 4))</f>
        <v>2016</v>
      </c>
      <c r="X2397">
        <f ca="1">VALUE(MID(C2397,6,FIND("_",C2397,6)-6))</f>
        <v>8</v>
      </c>
      <c r="Y2397">
        <f ca="1">IF(NOT(OR(ISBLANK(D2397),ISBLANK(E2397),D2397="",E2397="")),D2397-E2397,"")</f>
        <v>0</v>
      </c>
      <c r="Z2397">
        <f ca="1">IF(OR(NOT(ISNUMBER(D2397)),ISBLANK(D2397),D2397="",ISBLANK(N2397)),"",ABS(D2397-N2397))</f>
        <v>0.5</v>
      </c>
      <c r="AA2397">
        <f ca="1">IF(OR(ISBLANK(J2397),ISBLANK(O2397),J2397="",O2397=""),"",IF(J2397=O2397,1,0))</f>
        <v>1</v>
      </c>
      <c r="AB2397" t="str">
        <f ca="1">IF(OR(ISBLANK(K2397),ISBLANK(Q2397),K2397="",Q2397=""),"",IF(K2397=Q2397,1,0))</f>
        <v/>
      </c>
      <c r="AC2397" s="23" t="str">
        <f t="shared" ca="1" si="37"/>
        <v/>
      </c>
    </row>
    <row r="2398" spans="1:29" x14ac:dyDescent="0.25">
      <c r="A2398" s="23">
        <v>2397</v>
      </c>
      <c r="B2398">
        <v>1178</v>
      </c>
      <c r="C2398" t="str">
        <f ca="1">IFERROR(VLOOKUP($B2398,INDIRECT(nfl_game_result),MATCH(C$1,INDIRECT(nfl_game_result_header),0),FALSE),"error")</f>
        <v>2016_08_ARI@CAR</v>
      </c>
      <c r="D2398">
        <f ca="1">IFERROR(IF(ISBLANK(VLOOKUP($B2398,INDIRECT(nfl_game_result),MATCH(D$1,INDIRECT(nfl_game_result_header),0),FALSE)),"",VLOOKUP($B2398,INDIRECT(nfl_game_result),MATCH(D$1,INDIRECT(nfl_game_result_header),0),FALSE)),"error")</f>
        <v>-1</v>
      </c>
      <c r="E2398">
        <f ca="1">IFERROR(IF(ISBLANK(VLOOKUP($B2398,INDIRECT(nfl_game_result),MATCH(E$1,INDIRECT(nfl_game_result_header),0),FALSE)),"",VLOOKUP($B2398,INDIRECT(nfl_game_result),MATCH(E$1,INDIRECT(nfl_game_result_header),0),FALSE)),"error")</f>
        <v>-3</v>
      </c>
      <c r="F2398" s="23" t="str">
        <f ca="1">IFERROR(IF(ISBLANK(VLOOKUP($B2398,INDIRECT(nfl_game_result),MATCH(F$1,INDIRECT(nfl_game_result_header),0),FALSE)),"",VLOOKUP($B2398,INDIRECT(nfl_game_result),MATCH(F$1,INDIRECT(nfl_game_result_header),0),FALSE)),"error")</f>
        <v/>
      </c>
      <c r="G2398" s="23" t="str">
        <f ca="1">IFERROR(IF(ISBLANK(VLOOKUP($B2398,INDIRECT(nfl_game_result),MATCH(G$1,INDIRECT(nfl_game_result_header),0),FALSE)),"",VLOOKUP($B2398,INDIRECT(nfl_game_result),MATCH(G$1,INDIRECT(nfl_game_result_header),0),FALSE)),"error")</f>
        <v/>
      </c>
      <c r="H2398">
        <f ca="1">IFERROR(IF(ISBLANK(VLOOKUP($B2398,INDIRECT(nfl_game_result),MATCH(H$1,INDIRECT(nfl_game_result_header),0),FALSE)),"",VLOOKUP($B2398,INDIRECT(nfl_game_result),MATCH(H$1,INDIRECT(nfl_game_result_header),0),FALSE)),"error")</f>
        <v>30</v>
      </c>
      <c r="I2398">
        <f ca="1">IFERROR(IF(ISBLANK(VLOOKUP($B2398,INDIRECT(nfl_game_result),MATCH(I$1,INDIRECT(nfl_game_result_header),0),FALSE)),"",VLOOKUP($B2398,INDIRECT(nfl_game_result),MATCH(I$1,INDIRECT(nfl_game_result_header),0),FALSE)),"error")</f>
        <v>20</v>
      </c>
      <c r="J2398" t="str">
        <f ca="1">IFERROR(IF(ISBLANK(VLOOKUP($B2398,INDIRECT(nfl_game_result),MATCH(J$1,INDIRECT(nfl_game_result_header),0),FALSE)),"",VLOOKUP($B2398,INDIRECT(nfl_game_result),MATCH(J$1,INDIRECT(nfl_game_result_header),0),FALSE)),"error")</f>
        <v>CAR</v>
      </c>
      <c r="K2398" t="str">
        <f ca="1">IFERROR(IF(ISBLANK(VLOOKUP($B2398,INDIRECT(nfl_game_result),MATCH(K$1,INDIRECT(nfl_game_result_header),0),FALSE)),"",VLOOKUP($B2398,INDIRECT(nfl_game_result),MATCH(K$1,INDIRECT(nfl_game_result_header),0),FALSE)),"error")</f>
        <v>CAR</v>
      </c>
      <c r="L2398" s="23" t="str">
        <f ca="1">IFERROR(IF(ISBLANK(VLOOKUP($B2398,INDIRECT(nfl_game_result),MATCH(L$1,INDIRECT(nfl_game_result_header),0),FALSE)),"",VLOOKUP($B2398,INDIRECT(nfl_game_result),MATCH(L$1,INDIRECT(nfl_game_result_header),0),FALSE)),"error")</f>
        <v/>
      </c>
      <c r="M2398" t="s">
        <v>16</v>
      </c>
      <c r="N2398">
        <v>-3</v>
      </c>
      <c r="O2398" t="s">
        <v>67</v>
      </c>
      <c r="P2398">
        <v>9</v>
      </c>
      <c r="V2398" s="23" t="s">
        <v>416</v>
      </c>
      <c r="W2398">
        <f ca="1">VALUE(LEFT(C2398, 4))</f>
        <v>2016</v>
      </c>
      <c r="X2398">
        <f ca="1">VALUE(MID(C2398,6,FIND("_",C2398,6)-6))</f>
        <v>8</v>
      </c>
      <c r="Y2398">
        <f ca="1">IF(NOT(OR(ISBLANK(D2398),ISBLANK(E2398),D2398="",E2398="")),D2398-E2398,"")</f>
        <v>2</v>
      </c>
      <c r="Z2398">
        <f ca="1">IF(OR(NOT(ISNUMBER(D2398)),ISBLANK(D2398),D2398="",ISBLANK(N2398)),"",ABS(D2398-N2398))</f>
        <v>2</v>
      </c>
      <c r="AA2398">
        <f ca="1">IF(OR(ISBLANK(J2398),ISBLANK(O2398),J2398="",O2398=""),"",IF(J2398=O2398,1,0))</f>
        <v>1</v>
      </c>
      <c r="AB2398" t="str">
        <f ca="1">IF(OR(ISBLANK(K2398),ISBLANK(Q2398),K2398="",Q2398=""),"",IF(K2398=Q2398,1,0))</f>
        <v/>
      </c>
      <c r="AC2398" s="23" t="str">
        <f t="shared" ca="1" si="37"/>
        <v/>
      </c>
    </row>
    <row r="2399" spans="1:29" x14ac:dyDescent="0.25">
      <c r="A2399" s="23">
        <v>2398</v>
      </c>
      <c r="B2399">
        <v>1179</v>
      </c>
      <c r="C2399" t="str">
        <f ca="1">IFERROR(VLOOKUP($B2399,INDIRECT(nfl_game_result),MATCH(C$1,INDIRECT(nfl_game_result_header),0),FALSE),"error")</f>
        <v>2016_08_DET@HOU</v>
      </c>
      <c r="D2399">
        <f ca="1">IFERROR(IF(ISBLANK(VLOOKUP($B2399,INDIRECT(nfl_game_result),MATCH(D$1,INDIRECT(nfl_game_result_header),0),FALSE)),"",VLOOKUP($B2399,INDIRECT(nfl_game_result),MATCH(D$1,INDIRECT(nfl_game_result_header),0),FALSE)),"error")</f>
        <v>-3</v>
      </c>
      <c r="E2399">
        <f ca="1">IFERROR(IF(ISBLANK(VLOOKUP($B2399,INDIRECT(nfl_game_result),MATCH(E$1,INDIRECT(nfl_game_result_header),0),FALSE)),"",VLOOKUP($B2399,INDIRECT(nfl_game_result),MATCH(E$1,INDIRECT(nfl_game_result_header),0),FALSE)),"error")</f>
        <v>-1.5</v>
      </c>
      <c r="F2399" s="23" t="str">
        <f ca="1">IFERROR(IF(ISBLANK(VLOOKUP($B2399,INDIRECT(nfl_game_result),MATCH(F$1,INDIRECT(nfl_game_result_header),0),FALSE)),"",VLOOKUP($B2399,INDIRECT(nfl_game_result),MATCH(F$1,INDIRECT(nfl_game_result_header),0),FALSE)),"error")</f>
        <v/>
      </c>
      <c r="G2399" s="23" t="str">
        <f ca="1">IFERROR(IF(ISBLANK(VLOOKUP($B2399,INDIRECT(nfl_game_result),MATCH(G$1,INDIRECT(nfl_game_result_header),0),FALSE)),"",VLOOKUP($B2399,INDIRECT(nfl_game_result),MATCH(G$1,INDIRECT(nfl_game_result_header),0),FALSE)),"error")</f>
        <v/>
      </c>
      <c r="H2399">
        <f ca="1">IFERROR(IF(ISBLANK(VLOOKUP($B2399,INDIRECT(nfl_game_result),MATCH(H$1,INDIRECT(nfl_game_result_header),0),FALSE)),"",VLOOKUP($B2399,INDIRECT(nfl_game_result),MATCH(H$1,INDIRECT(nfl_game_result_header),0),FALSE)),"error")</f>
        <v>20</v>
      </c>
      <c r="I2399">
        <f ca="1">IFERROR(IF(ISBLANK(VLOOKUP($B2399,INDIRECT(nfl_game_result),MATCH(I$1,INDIRECT(nfl_game_result_header),0),FALSE)),"",VLOOKUP($B2399,INDIRECT(nfl_game_result),MATCH(I$1,INDIRECT(nfl_game_result_header),0),FALSE)),"error")</f>
        <v>13</v>
      </c>
      <c r="J2399" t="str">
        <f ca="1">IFERROR(IF(ISBLANK(VLOOKUP($B2399,INDIRECT(nfl_game_result),MATCH(J$1,INDIRECT(nfl_game_result_header),0),FALSE)),"",VLOOKUP($B2399,INDIRECT(nfl_game_result),MATCH(J$1,INDIRECT(nfl_game_result_header),0),FALSE)),"error")</f>
        <v>HOU</v>
      </c>
      <c r="K2399" t="str">
        <f ca="1">IFERROR(IF(ISBLANK(VLOOKUP($B2399,INDIRECT(nfl_game_result),MATCH(K$1,INDIRECT(nfl_game_result_header),0),FALSE)),"",VLOOKUP($B2399,INDIRECT(nfl_game_result),MATCH(K$1,INDIRECT(nfl_game_result_header),0),FALSE)),"error")</f>
        <v>HOU</v>
      </c>
      <c r="L2399" s="23" t="str">
        <f ca="1">IFERROR(IF(ISBLANK(VLOOKUP($B2399,INDIRECT(nfl_game_result),MATCH(L$1,INDIRECT(nfl_game_result_header),0),FALSE)),"",VLOOKUP($B2399,INDIRECT(nfl_game_result),MATCH(L$1,INDIRECT(nfl_game_result_header),0),FALSE)),"error")</f>
        <v/>
      </c>
      <c r="M2399" t="s">
        <v>16</v>
      </c>
      <c r="N2399">
        <v>-3</v>
      </c>
      <c r="O2399" t="s">
        <v>73</v>
      </c>
      <c r="P2399">
        <v>6</v>
      </c>
      <c r="V2399" s="23" t="s">
        <v>416</v>
      </c>
      <c r="W2399">
        <f ca="1">VALUE(LEFT(C2399, 4))</f>
        <v>2016</v>
      </c>
      <c r="X2399">
        <f ca="1">VALUE(MID(C2399,6,FIND("_",C2399,6)-6))</f>
        <v>8</v>
      </c>
      <c r="Y2399">
        <f ca="1">IF(NOT(OR(ISBLANK(D2399),ISBLANK(E2399),D2399="",E2399="")),D2399-E2399,"")</f>
        <v>-1.5</v>
      </c>
      <c r="Z2399">
        <f ca="1">IF(OR(NOT(ISNUMBER(D2399)),ISBLANK(D2399),D2399="",ISBLANK(N2399)),"",ABS(D2399-N2399))</f>
        <v>0</v>
      </c>
      <c r="AA2399">
        <f ca="1">IF(OR(ISBLANK(J2399),ISBLANK(O2399),J2399="",O2399=""),"",IF(J2399=O2399,1,0))</f>
        <v>0</v>
      </c>
      <c r="AB2399" t="str">
        <f ca="1">IF(OR(ISBLANK(K2399),ISBLANK(Q2399),K2399="",Q2399=""),"",IF(K2399=Q2399,1,0))</f>
        <v/>
      </c>
      <c r="AC2399" s="23" t="str">
        <f t="shared" ca="1" si="37"/>
        <v/>
      </c>
    </row>
    <row r="2400" spans="1:29" x14ac:dyDescent="0.25">
      <c r="A2400" s="23">
        <v>2399</v>
      </c>
      <c r="B2400">
        <v>1180</v>
      </c>
      <c r="C2400" t="str">
        <f ca="1">IFERROR(VLOOKUP($B2400,INDIRECT(nfl_game_result),MATCH(C$1,INDIRECT(nfl_game_result_header),0),FALSE),"error")</f>
        <v>2016_08_SEA@NOR</v>
      </c>
      <c r="D2400">
        <f ca="1">IFERROR(IF(ISBLANK(VLOOKUP($B2400,INDIRECT(nfl_game_result),MATCH(D$1,INDIRECT(nfl_game_result_header),0),FALSE)),"",VLOOKUP($B2400,INDIRECT(nfl_game_result),MATCH(D$1,INDIRECT(nfl_game_result_header),0),FALSE)),"error")</f>
        <v>3.5</v>
      </c>
      <c r="E2400">
        <f ca="1">IFERROR(IF(ISBLANK(VLOOKUP($B2400,INDIRECT(nfl_game_result),MATCH(E$1,INDIRECT(nfl_game_result_header),0),FALSE)),"",VLOOKUP($B2400,INDIRECT(nfl_game_result),MATCH(E$1,INDIRECT(nfl_game_result_header),0),FALSE)),"error")</f>
        <v>2</v>
      </c>
      <c r="F2400" s="23" t="str">
        <f ca="1">IFERROR(IF(ISBLANK(VLOOKUP($B2400,INDIRECT(nfl_game_result),MATCH(F$1,INDIRECT(nfl_game_result_header),0),FALSE)),"",VLOOKUP($B2400,INDIRECT(nfl_game_result),MATCH(F$1,INDIRECT(nfl_game_result_header),0),FALSE)),"error")</f>
        <v/>
      </c>
      <c r="G2400" s="23" t="str">
        <f ca="1">IFERROR(IF(ISBLANK(VLOOKUP($B2400,INDIRECT(nfl_game_result),MATCH(G$1,INDIRECT(nfl_game_result_header),0),FALSE)),"",VLOOKUP($B2400,INDIRECT(nfl_game_result),MATCH(G$1,INDIRECT(nfl_game_result_header),0),FALSE)),"error")</f>
        <v/>
      </c>
      <c r="H2400">
        <f ca="1">IFERROR(IF(ISBLANK(VLOOKUP($B2400,INDIRECT(nfl_game_result),MATCH(H$1,INDIRECT(nfl_game_result_header),0),FALSE)),"",VLOOKUP($B2400,INDIRECT(nfl_game_result),MATCH(H$1,INDIRECT(nfl_game_result_header),0),FALSE)),"error")</f>
        <v>25</v>
      </c>
      <c r="I2400">
        <f ca="1">IFERROR(IF(ISBLANK(VLOOKUP($B2400,INDIRECT(nfl_game_result),MATCH(I$1,INDIRECT(nfl_game_result_header),0),FALSE)),"",VLOOKUP($B2400,INDIRECT(nfl_game_result),MATCH(I$1,INDIRECT(nfl_game_result_header),0),FALSE)),"error")</f>
        <v>20</v>
      </c>
      <c r="J2400" t="str">
        <f ca="1">IFERROR(IF(ISBLANK(VLOOKUP($B2400,INDIRECT(nfl_game_result),MATCH(J$1,INDIRECT(nfl_game_result_header),0),FALSE)),"",VLOOKUP($B2400,INDIRECT(nfl_game_result),MATCH(J$1,INDIRECT(nfl_game_result_header),0),FALSE)),"error")</f>
        <v>NOR</v>
      </c>
      <c r="K2400" t="str">
        <f ca="1">IFERROR(IF(ISBLANK(VLOOKUP($B2400,INDIRECT(nfl_game_result),MATCH(K$1,INDIRECT(nfl_game_result_header),0),FALSE)),"",VLOOKUP($B2400,INDIRECT(nfl_game_result),MATCH(K$1,INDIRECT(nfl_game_result_header),0),FALSE)),"error")</f>
        <v>NOR</v>
      </c>
      <c r="L2400" s="23" t="str">
        <f ca="1">IFERROR(IF(ISBLANK(VLOOKUP($B2400,INDIRECT(nfl_game_result),MATCH(L$1,INDIRECT(nfl_game_result_header),0),FALSE)),"",VLOOKUP($B2400,INDIRECT(nfl_game_result),MATCH(L$1,INDIRECT(nfl_game_result_header),0),FALSE)),"error")</f>
        <v/>
      </c>
      <c r="M2400" t="s">
        <v>16</v>
      </c>
      <c r="N2400">
        <v>2.5</v>
      </c>
      <c r="O2400" t="s">
        <v>335</v>
      </c>
      <c r="P2400">
        <v>10</v>
      </c>
      <c r="V2400" s="23" t="s">
        <v>416</v>
      </c>
      <c r="W2400">
        <f ca="1">VALUE(LEFT(C2400, 4))</f>
        <v>2016</v>
      </c>
      <c r="X2400">
        <f ca="1">VALUE(MID(C2400,6,FIND("_",C2400,6)-6))</f>
        <v>8</v>
      </c>
      <c r="Y2400">
        <f ca="1">IF(NOT(OR(ISBLANK(D2400),ISBLANK(E2400),D2400="",E2400="")),D2400-E2400,"")</f>
        <v>1.5</v>
      </c>
      <c r="Z2400">
        <f ca="1">IF(OR(NOT(ISNUMBER(D2400)),ISBLANK(D2400),D2400="",ISBLANK(N2400)),"",ABS(D2400-N2400))</f>
        <v>1</v>
      </c>
      <c r="AA2400">
        <f ca="1">IF(OR(ISBLANK(J2400),ISBLANK(O2400),J2400="",O2400=""),"",IF(J2400=O2400,1,0))</f>
        <v>1</v>
      </c>
      <c r="AB2400" t="str">
        <f ca="1">IF(OR(ISBLANK(K2400),ISBLANK(Q2400),K2400="",Q2400=""),"",IF(K2400=Q2400,1,0))</f>
        <v/>
      </c>
      <c r="AC2400" s="23" t="str">
        <f t="shared" ca="1" si="37"/>
        <v/>
      </c>
    </row>
    <row r="2401" spans="1:29" x14ac:dyDescent="0.25">
      <c r="A2401" s="23">
        <v>2400</v>
      </c>
      <c r="B2401">
        <v>1181</v>
      </c>
      <c r="C2401" t="str">
        <f ca="1">IFERROR(VLOOKUP($B2401,INDIRECT(nfl_game_result),MATCH(C$1,INDIRECT(nfl_game_result_header),0),FALSE),"error")</f>
        <v>2016_08_KCY@IND</v>
      </c>
      <c r="D2401">
        <f ca="1">IFERROR(IF(ISBLANK(VLOOKUP($B2401,INDIRECT(nfl_game_result),MATCH(D$1,INDIRECT(nfl_game_result_header),0),FALSE)),"",VLOOKUP($B2401,INDIRECT(nfl_game_result),MATCH(D$1,INDIRECT(nfl_game_result_header),0),FALSE)),"error")</f>
        <v>2.5</v>
      </c>
      <c r="E2401">
        <f ca="1">IFERROR(IF(ISBLANK(VLOOKUP($B2401,INDIRECT(nfl_game_result),MATCH(E$1,INDIRECT(nfl_game_result_header),0),FALSE)),"",VLOOKUP($B2401,INDIRECT(nfl_game_result),MATCH(E$1,INDIRECT(nfl_game_result_header),0),FALSE)),"error")</f>
        <v>3</v>
      </c>
      <c r="F2401" s="23" t="str">
        <f ca="1">IFERROR(IF(ISBLANK(VLOOKUP($B2401,INDIRECT(nfl_game_result),MATCH(F$1,INDIRECT(nfl_game_result_header),0),FALSE)),"",VLOOKUP($B2401,INDIRECT(nfl_game_result),MATCH(F$1,INDIRECT(nfl_game_result_header),0),FALSE)),"error")</f>
        <v/>
      </c>
      <c r="G2401" s="23" t="str">
        <f ca="1">IFERROR(IF(ISBLANK(VLOOKUP($B2401,INDIRECT(nfl_game_result),MATCH(G$1,INDIRECT(nfl_game_result_header),0),FALSE)),"",VLOOKUP($B2401,INDIRECT(nfl_game_result),MATCH(G$1,INDIRECT(nfl_game_result_header),0),FALSE)),"error")</f>
        <v/>
      </c>
      <c r="H2401">
        <f ca="1">IFERROR(IF(ISBLANK(VLOOKUP($B2401,INDIRECT(nfl_game_result),MATCH(H$1,INDIRECT(nfl_game_result_header),0),FALSE)),"",VLOOKUP($B2401,INDIRECT(nfl_game_result),MATCH(H$1,INDIRECT(nfl_game_result_header),0),FALSE)),"error")</f>
        <v>14</v>
      </c>
      <c r="I2401">
        <f ca="1">IFERROR(IF(ISBLANK(VLOOKUP($B2401,INDIRECT(nfl_game_result),MATCH(I$1,INDIRECT(nfl_game_result_header),0),FALSE)),"",VLOOKUP($B2401,INDIRECT(nfl_game_result),MATCH(I$1,INDIRECT(nfl_game_result_header),0),FALSE)),"error")</f>
        <v>30</v>
      </c>
      <c r="J2401" t="str">
        <f ca="1">IFERROR(IF(ISBLANK(VLOOKUP($B2401,INDIRECT(nfl_game_result),MATCH(J$1,INDIRECT(nfl_game_result_header),0),FALSE)),"",VLOOKUP($B2401,INDIRECT(nfl_game_result),MATCH(J$1,INDIRECT(nfl_game_result_header),0),FALSE)),"error")</f>
        <v>KCY</v>
      </c>
      <c r="K2401" t="str">
        <f ca="1">IFERROR(IF(ISBLANK(VLOOKUP($B2401,INDIRECT(nfl_game_result),MATCH(K$1,INDIRECT(nfl_game_result_header),0),FALSE)),"",VLOOKUP($B2401,INDIRECT(nfl_game_result),MATCH(K$1,INDIRECT(nfl_game_result_header),0),FALSE)),"error")</f>
        <v>KCY</v>
      </c>
      <c r="L2401" s="23" t="str">
        <f ca="1">IFERROR(IF(ISBLANK(VLOOKUP($B2401,INDIRECT(nfl_game_result),MATCH(L$1,INDIRECT(nfl_game_result_header),0),FALSE)),"",VLOOKUP($B2401,INDIRECT(nfl_game_result),MATCH(L$1,INDIRECT(nfl_game_result_header),0),FALSE)),"error")</f>
        <v/>
      </c>
      <c r="M2401" t="s">
        <v>16</v>
      </c>
      <c r="N2401">
        <v>-2</v>
      </c>
      <c r="O2401" t="s">
        <v>331</v>
      </c>
      <c r="P2401">
        <v>4</v>
      </c>
      <c r="V2401" s="23" t="s">
        <v>416</v>
      </c>
      <c r="W2401">
        <f ca="1">VALUE(LEFT(C2401, 4))</f>
        <v>2016</v>
      </c>
      <c r="X2401">
        <f ca="1">VALUE(MID(C2401,6,FIND("_",C2401,6)-6))</f>
        <v>8</v>
      </c>
      <c r="Y2401">
        <f ca="1">IF(NOT(OR(ISBLANK(D2401),ISBLANK(E2401),D2401="",E2401="")),D2401-E2401,"")</f>
        <v>-0.5</v>
      </c>
      <c r="Z2401">
        <f ca="1">IF(OR(NOT(ISNUMBER(D2401)),ISBLANK(D2401),D2401="",ISBLANK(N2401)),"",ABS(D2401-N2401))</f>
        <v>4.5</v>
      </c>
      <c r="AA2401">
        <f ca="1">IF(OR(ISBLANK(J2401),ISBLANK(O2401),J2401="",O2401=""),"",IF(J2401=O2401,1,0))</f>
        <v>1</v>
      </c>
      <c r="AB2401" t="str">
        <f ca="1">IF(OR(ISBLANK(K2401),ISBLANK(Q2401),K2401="",Q2401=""),"",IF(K2401=Q2401,1,0))</f>
        <v/>
      </c>
      <c r="AC2401" s="23" t="str">
        <f t="shared" ca="1" si="37"/>
        <v/>
      </c>
    </row>
    <row r="2402" spans="1:29" x14ac:dyDescent="0.25">
      <c r="A2402" s="23">
        <v>2401</v>
      </c>
      <c r="B2402">
        <v>1182</v>
      </c>
      <c r="C2402" t="str">
        <f ca="1">IFERROR(VLOOKUP($B2402,INDIRECT(nfl_game_result),MATCH(C$1,INDIRECT(nfl_game_result_header),0),FALSE),"error")</f>
        <v>2016_08_NYJ@CLE</v>
      </c>
      <c r="D2402">
        <f ca="1">IFERROR(IF(ISBLANK(VLOOKUP($B2402,INDIRECT(nfl_game_result),MATCH(D$1,INDIRECT(nfl_game_result_header),0),FALSE)),"",VLOOKUP($B2402,INDIRECT(nfl_game_result),MATCH(D$1,INDIRECT(nfl_game_result_header),0),FALSE)),"error")</f>
        <v>3</v>
      </c>
      <c r="E2402">
        <f ca="1">IFERROR(IF(ISBLANK(VLOOKUP($B2402,INDIRECT(nfl_game_result),MATCH(E$1,INDIRECT(nfl_game_result_header),0),FALSE)),"",VLOOKUP($B2402,INDIRECT(nfl_game_result),MATCH(E$1,INDIRECT(nfl_game_result_header),0),FALSE)),"error")</f>
        <v>2.5</v>
      </c>
      <c r="F2402" s="23" t="str">
        <f ca="1">IFERROR(IF(ISBLANK(VLOOKUP($B2402,INDIRECT(nfl_game_result),MATCH(F$1,INDIRECT(nfl_game_result_header),0),FALSE)),"",VLOOKUP($B2402,INDIRECT(nfl_game_result),MATCH(F$1,INDIRECT(nfl_game_result_header),0),FALSE)),"error")</f>
        <v/>
      </c>
      <c r="G2402" s="23" t="str">
        <f ca="1">IFERROR(IF(ISBLANK(VLOOKUP($B2402,INDIRECT(nfl_game_result),MATCH(G$1,INDIRECT(nfl_game_result_header),0),FALSE)),"",VLOOKUP($B2402,INDIRECT(nfl_game_result),MATCH(G$1,INDIRECT(nfl_game_result_header),0),FALSE)),"error")</f>
        <v/>
      </c>
      <c r="H2402">
        <f ca="1">IFERROR(IF(ISBLANK(VLOOKUP($B2402,INDIRECT(nfl_game_result),MATCH(H$1,INDIRECT(nfl_game_result_header),0),FALSE)),"",VLOOKUP($B2402,INDIRECT(nfl_game_result),MATCH(H$1,INDIRECT(nfl_game_result_header),0),FALSE)),"error")</f>
        <v>28</v>
      </c>
      <c r="I2402">
        <f ca="1">IFERROR(IF(ISBLANK(VLOOKUP($B2402,INDIRECT(nfl_game_result),MATCH(I$1,INDIRECT(nfl_game_result_header),0),FALSE)),"",VLOOKUP($B2402,INDIRECT(nfl_game_result),MATCH(I$1,INDIRECT(nfl_game_result_header),0),FALSE)),"error")</f>
        <v>31</v>
      </c>
      <c r="J2402" t="str">
        <f ca="1">IFERROR(IF(ISBLANK(VLOOKUP($B2402,INDIRECT(nfl_game_result),MATCH(J$1,INDIRECT(nfl_game_result_header),0),FALSE)),"",VLOOKUP($B2402,INDIRECT(nfl_game_result),MATCH(J$1,INDIRECT(nfl_game_result_header),0),FALSE)),"error")</f>
        <v>NYJ</v>
      </c>
      <c r="K2402" t="str">
        <f ca="1">IFERROR(IF(ISBLANK(VLOOKUP($B2402,INDIRECT(nfl_game_result),MATCH(K$1,INDIRECT(nfl_game_result_header),0),FALSE)),"",VLOOKUP($B2402,INDIRECT(nfl_game_result),MATCH(K$1,INDIRECT(nfl_game_result_header),0),FALSE)),"error")</f>
        <v>NYJ</v>
      </c>
      <c r="L2402" s="23" t="str">
        <f ca="1">IFERROR(IF(ISBLANK(VLOOKUP($B2402,INDIRECT(nfl_game_result),MATCH(L$1,INDIRECT(nfl_game_result_header),0),FALSE)),"",VLOOKUP($B2402,INDIRECT(nfl_game_result),MATCH(L$1,INDIRECT(nfl_game_result_header),0),FALSE)),"error")</f>
        <v/>
      </c>
      <c r="M2402" t="s">
        <v>16</v>
      </c>
      <c r="N2402">
        <v>3.5</v>
      </c>
      <c r="O2402" t="s">
        <v>84</v>
      </c>
      <c r="P2402">
        <v>3</v>
      </c>
      <c r="V2402" s="23" t="s">
        <v>416</v>
      </c>
      <c r="W2402">
        <f ca="1">VALUE(LEFT(C2402, 4))</f>
        <v>2016</v>
      </c>
      <c r="X2402">
        <f ca="1">VALUE(MID(C2402,6,FIND("_",C2402,6)-6))</f>
        <v>8</v>
      </c>
      <c r="Y2402">
        <f ca="1">IF(NOT(OR(ISBLANK(D2402),ISBLANK(E2402),D2402="",E2402="")),D2402-E2402,"")</f>
        <v>0.5</v>
      </c>
      <c r="Z2402">
        <f ca="1">IF(OR(NOT(ISNUMBER(D2402)),ISBLANK(D2402),D2402="",ISBLANK(N2402)),"",ABS(D2402-N2402))</f>
        <v>0.5</v>
      </c>
      <c r="AA2402">
        <f ca="1">IF(OR(ISBLANK(J2402),ISBLANK(O2402),J2402="",O2402=""),"",IF(J2402=O2402,1,0))</f>
        <v>1</v>
      </c>
      <c r="AB2402" t="str">
        <f ca="1">IF(OR(ISBLANK(K2402),ISBLANK(Q2402),K2402="",Q2402=""),"",IF(K2402=Q2402,1,0))</f>
        <v/>
      </c>
      <c r="AC2402" s="23" t="str">
        <f t="shared" ca="1" si="37"/>
        <v/>
      </c>
    </row>
    <row r="2403" spans="1:29" x14ac:dyDescent="0.25">
      <c r="A2403" s="23">
        <v>2402</v>
      </c>
      <c r="B2403">
        <v>1183</v>
      </c>
      <c r="C2403" t="str">
        <f ca="1">IFERROR(VLOOKUP($B2403,INDIRECT(nfl_game_result),MATCH(C$1,INDIRECT(nfl_game_result_header),0),FALSE),"error")</f>
        <v>2016_08_NWE@BUF</v>
      </c>
      <c r="D2403">
        <f ca="1">IFERROR(IF(ISBLANK(VLOOKUP($B2403,INDIRECT(nfl_game_result),MATCH(D$1,INDIRECT(nfl_game_result_header),0),FALSE)),"",VLOOKUP($B2403,INDIRECT(nfl_game_result),MATCH(D$1,INDIRECT(nfl_game_result_header),0),FALSE)),"error")</f>
        <v>5.5</v>
      </c>
      <c r="E2403">
        <f ca="1">IFERROR(IF(ISBLANK(VLOOKUP($B2403,INDIRECT(nfl_game_result),MATCH(E$1,INDIRECT(nfl_game_result_header),0),FALSE)),"",VLOOKUP($B2403,INDIRECT(nfl_game_result),MATCH(E$1,INDIRECT(nfl_game_result_header),0),FALSE)),"error")</f>
        <v>6</v>
      </c>
      <c r="F2403" s="23" t="str">
        <f ca="1">IFERROR(IF(ISBLANK(VLOOKUP($B2403,INDIRECT(nfl_game_result),MATCH(F$1,INDIRECT(nfl_game_result_header),0),FALSE)),"",VLOOKUP($B2403,INDIRECT(nfl_game_result),MATCH(F$1,INDIRECT(nfl_game_result_header),0),FALSE)),"error")</f>
        <v/>
      </c>
      <c r="G2403" s="23" t="str">
        <f ca="1">IFERROR(IF(ISBLANK(VLOOKUP($B2403,INDIRECT(nfl_game_result),MATCH(G$1,INDIRECT(nfl_game_result_header),0),FALSE)),"",VLOOKUP($B2403,INDIRECT(nfl_game_result),MATCH(G$1,INDIRECT(nfl_game_result_header),0),FALSE)),"error")</f>
        <v/>
      </c>
      <c r="H2403">
        <f ca="1">IFERROR(IF(ISBLANK(VLOOKUP($B2403,INDIRECT(nfl_game_result),MATCH(H$1,INDIRECT(nfl_game_result_header),0),FALSE)),"",VLOOKUP($B2403,INDIRECT(nfl_game_result),MATCH(H$1,INDIRECT(nfl_game_result_header),0),FALSE)),"error")</f>
        <v>25</v>
      </c>
      <c r="I2403">
        <f ca="1">IFERROR(IF(ISBLANK(VLOOKUP($B2403,INDIRECT(nfl_game_result),MATCH(I$1,INDIRECT(nfl_game_result_header),0),FALSE)),"",VLOOKUP($B2403,INDIRECT(nfl_game_result),MATCH(I$1,INDIRECT(nfl_game_result_header),0),FALSE)),"error")</f>
        <v>41</v>
      </c>
      <c r="J2403" t="str">
        <f ca="1">IFERROR(IF(ISBLANK(VLOOKUP($B2403,INDIRECT(nfl_game_result),MATCH(J$1,INDIRECT(nfl_game_result_header),0),FALSE)),"",VLOOKUP($B2403,INDIRECT(nfl_game_result),MATCH(J$1,INDIRECT(nfl_game_result_header),0),FALSE)),"error")</f>
        <v>NWE</v>
      </c>
      <c r="K2403" t="str">
        <f ca="1">IFERROR(IF(ISBLANK(VLOOKUP($B2403,INDIRECT(nfl_game_result),MATCH(K$1,INDIRECT(nfl_game_result_header),0),FALSE)),"",VLOOKUP($B2403,INDIRECT(nfl_game_result),MATCH(K$1,INDIRECT(nfl_game_result_header),0),FALSE)),"error")</f>
        <v>NWE</v>
      </c>
      <c r="L2403" s="23" t="str">
        <f ca="1">IFERROR(IF(ISBLANK(VLOOKUP($B2403,INDIRECT(nfl_game_result),MATCH(L$1,INDIRECT(nfl_game_result_header),0),FALSE)),"",VLOOKUP($B2403,INDIRECT(nfl_game_result),MATCH(L$1,INDIRECT(nfl_game_result_header),0),FALSE)),"error")</f>
        <v/>
      </c>
      <c r="M2403" t="s">
        <v>16</v>
      </c>
      <c r="N2403">
        <v>6</v>
      </c>
      <c r="O2403" t="s">
        <v>332</v>
      </c>
      <c r="P2403">
        <v>2</v>
      </c>
      <c r="V2403" s="23" t="s">
        <v>416</v>
      </c>
      <c r="W2403">
        <f ca="1">VALUE(LEFT(C2403, 4))</f>
        <v>2016</v>
      </c>
      <c r="X2403">
        <f ca="1">VALUE(MID(C2403,6,FIND("_",C2403,6)-6))</f>
        <v>8</v>
      </c>
      <c r="Y2403">
        <f ca="1">IF(NOT(OR(ISBLANK(D2403),ISBLANK(E2403),D2403="",E2403="")),D2403-E2403,"")</f>
        <v>-0.5</v>
      </c>
      <c r="Z2403">
        <f ca="1">IF(OR(NOT(ISNUMBER(D2403)),ISBLANK(D2403),D2403="",ISBLANK(N2403)),"",ABS(D2403-N2403))</f>
        <v>0.5</v>
      </c>
      <c r="AA2403">
        <f ca="1">IF(OR(ISBLANK(J2403),ISBLANK(O2403),J2403="",O2403=""),"",IF(J2403=O2403,1,0))</f>
        <v>1</v>
      </c>
      <c r="AB2403" t="str">
        <f ca="1">IF(OR(ISBLANK(K2403),ISBLANK(Q2403),K2403="",Q2403=""),"",IF(K2403=Q2403,1,0))</f>
        <v/>
      </c>
      <c r="AC2403" s="23" t="str">
        <f t="shared" ca="1" si="37"/>
        <v/>
      </c>
    </row>
    <row r="2404" spans="1:29" x14ac:dyDescent="0.25">
      <c r="A2404" s="23">
        <v>2403</v>
      </c>
      <c r="B2404">
        <v>1184</v>
      </c>
      <c r="C2404" t="str">
        <f ca="1">IFERROR(VLOOKUP($B2404,INDIRECT(nfl_game_result),MATCH(C$1,INDIRECT(nfl_game_result_header),0),FALSE),"error")</f>
        <v>2016_08_OAK@TBY</v>
      </c>
      <c r="D2404">
        <f ca="1">IFERROR(IF(ISBLANK(VLOOKUP($B2404,INDIRECT(nfl_game_result),MATCH(D$1,INDIRECT(nfl_game_result_header),0),FALSE)),"",VLOOKUP($B2404,INDIRECT(nfl_game_result),MATCH(D$1,INDIRECT(nfl_game_result_header),0),FALSE)),"error")</f>
        <v>-1</v>
      </c>
      <c r="E2404">
        <f ca="1">IFERROR(IF(ISBLANK(VLOOKUP($B2404,INDIRECT(nfl_game_result),MATCH(E$1,INDIRECT(nfl_game_result_header),0),FALSE)),"",VLOOKUP($B2404,INDIRECT(nfl_game_result),MATCH(E$1,INDIRECT(nfl_game_result_header),0),FALSE)),"error")</f>
        <v>1.5</v>
      </c>
      <c r="F2404" s="23" t="str">
        <f ca="1">IFERROR(IF(ISBLANK(VLOOKUP($B2404,INDIRECT(nfl_game_result),MATCH(F$1,INDIRECT(nfl_game_result_header),0),FALSE)),"",VLOOKUP($B2404,INDIRECT(nfl_game_result),MATCH(F$1,INDIRECT(nfl_game_result_header),0),FALSE)),"error")</f>
        <v/>
      </c>
      <c r="G2404" s="23" t="str">
        <f ca="1">IFERROR(IF(ISBLANK(VLOOKUP($B2404,INDIRECT(nfl_game_result),MATCH(G$1,INDIRECT(nfl_game_result_header),0),FALSE)),"",VLOOKUP($B2404,INDIRECT(nfl_game_result),MATCH(G$1,INDIRECT(nfl_game_result_header),0),FALSE)),"error")</f>
        <v/>
      </c>
      <c r="H2404">
        <f ca="1">IFERROR(IF(ISBLANK(VLOOKUP($B2404,INDIRECT(nfl_game_result),MATCH(H$1,INDIRECT(nfl_game_result_header),0),FALSE)),"",VLOOKUP($B2404,INDIRECT(nfl_game_result),MATCH(H$1,INDIRECT(nfl_game_result_header),0),FALSE)),"error")</f>
        <v>24</v>
      </c>
      <c r="I2404">
        <f ca="1">IFERROR(IF(ISBLANK(VLOOKUP($B2404,INDIRECT(nfl_game_result),MATCH(I$1,INDIRECT(nfl_game_result_header),0),FALSE)),"",VLOOKUP($B2404,INDIRECT(nfl_game_result),MATCH(I$1,INDIRECT(nfl_game_result_header),0),FALSE)),"error")</f>
        <v>30</v>
      </c>
      <c r="J2404" t="str">
        <f ca="1">IFERROR(IF(ISBLANK(VLOOKUP($B2404,INDIRECT(nfl_game_result),MATCH(J$1,INDIRECT(nfl_game_result_header),0),FALSE)),"",VLOOKUP($B2404,INDIRECT(nfl_game_result),MATCH(J$1,INDIRECT(nfl_game_result_header),0),FALSE)),"error")</f>
        <v>OAK</v>
      </c>
      <c r="K2404" t="str">
        <f ca="1">IFERROR(IF(ISBLANK(VLOOKUP($B2404,INDIRECT(nfl_game_result),MATCH(K$1,INDIRECT(nfl_game_result_header),0),FALSE)),"",VLOOKUP($B2404,INDIRECT(nfl_game_result),MATCH(K$1,INDIRECT(nfl_game_result_header),0),FALSE)),"error")</f>
        <v>OAK</v>
      </c>
      <c r="L2404" s="23" t="str">
        <f ca="1">IFERROR(IF(ISBLANK(VLOOKUP($B2404,INDIRECT(nfl_game_result),MATCH(L$1,INDIRECT(nfl_game_result_header),0),FALSE)),"",VLOOKUP($B2404,INDIRECT(nfl_game_result),MATCH(L$1,INDIRECT(nfl_game_result_header),0),FALSE)),"error")</f>
        <v/>
      </c>
      <c r="M2404" t="s">
        <v>16</v>
      </c>
      <c r="N2404">
        <v>-1</v>
      </c>
      <c r="O2404" t="s">
        <v>334</v>
      </c>
      <c r="P2404">
        <v>8</v>
      </c>
      <c r="V2404" s="23" t="s">
        <v>416</v>
      </c>
      <c r="W2404">
        <f ca="1">VALUE(LEFT(C2404, 4))</f>
        <v>2016</v>
      </c>
      <c r="X2404">
        <f ca="1">VALUE(MID(C2404,6,FIND("_",C2404,6)-6))</f>
        <v>8</v>
      </c>
      <c r="Y2404">
        <f ca="1">IF(NOT(OR(ISBLANK(D2404),ISBLANK(E2404),D2404="",E2404="")),D2404-E2404,"")</f>
        <v>-2.5</v>
      </c>
      <c r="Z2404">
        <f ca="1">IF(OR(NOT(ISNUMBER(D2404)),ISBLANK(D2404),D2404="",ISBLANK(N2404)),"",ABS(D2404-N2404))</f>
        <v>0</v>
      </c>
      <c r="AA2404">
        <f ca="1">IF(OR(ISBLANK(J2404),ISBLANK(O2404),J2404="",O2404=""),"",IF(J2404=O2404,1,0))</f>
        <v>0</v>
      </c>
      <c r="AB2404" t="str">
        <f ca="1">IF(OR(ISBLANK(K2404),ISBLANK(Q2404),K2404="",Q2404=""),"",IF(K2404=Q2404,1,0))</f>
        <v/>
      </c>
      <c r="AC2404" s="23" t="str">
        <f t="shared" ca="1" si="37"/>
        <v/>
      </c>
    </row>
    <row r="2405" spans="1:29" x14ac:dyDescent="0.25">
      <c r="A2405" s="23">
        <v>2404</v>
      </c>
      <c r="B2405">
        <v>1185</v>
      </c>
      <c r="C2405" t="str">
        <f ca="1">IFERROR(VLOOKUP($B2405,INDIRECT(nfl_game_result),MATCH(C$1,INDIRECT(nfl_game_result_header),0),FALSE),"error")</f>
        <v>2016_08_SD@DEN</v>
      </c>
      <c r="D2405">
        <f ca="1">IFERROR(IF(ISBLANK(VLOOKUP($B2405,INDIRECT(nfl_game_result),MATCH(D$1,INDIRECT(nfl_game_result_header),0),FALSE)),"",VLOOKUP($B2405,INDIRECT(nfl_game_result),MATCH(D$1,INDIRECT(nfl_game_result_header),0),FALSE)),"error")</f>
        <v>-6</v>
      </c>
      <c r="E2405">
        <f ca="1">IFERROR(IF(ISBLANK(VLOOKUP($B2405,INDIRECT(nfl_game_result),MATCH(E$1,INDIRECT(nfl_game_result_header),0),FALSE)),"",VLOOKUP($B2405,INDIRECT(nfl_game_result),MATCH(E$1,INDIRECT(nfl_game_result_header),0),FALSE)),"error")</f>
        <v>-3.5</v>
      </c>
      <c r="F2405" s="23" t="str">
        <f ca="1">IFERROR(IF(ISBLANK(VLOOKUP($B2405,INDIRECT(nfl_game_result),MATCH(F$1,INDIRECT(nfl_game_result_header),0),FALSE)),"",VLOOKUP($B2405,INDIRECT(nfl_game_result),MATCH(F$1,INDIRECT(nfl_game_result_header),0),FALSE)),"error")</f>
        <v/>
      </c>
      <c r="G2405" s="23" t="str">
        <f ca="1">IFERROR(IF(ISBLANK(VLOOKUP($B2405,INDIRECT(nfl_game_result),MATCH(G$1,INDIRECT(nfl_game_result_header),0),FALSE)),"",VLOOKUP($B2405,INDIRECT(nfl_game_result),MATCH(G$1,INDIRECT(nfl_game_result_header),0),FALSE)),"error")</f>
        <v/>
      </c>
      <c r="H2405">
        <f ca="1">IFERROR(IF(ISBLANK(VLOOKUP($B2405,INDIRECT(nfl_game_result),MATCH(H$1,INDIRECT(nfl_game_result_header),0),FALSE)),"",VLOOKUP($B2405,INDIRECT(nfl_game_result),MATCH(H$1,INDIRECT(nfl_game_result_header),0),FALSE)),"error")</f>
        <v>27</v>
      </c>
      <c r="I2405">
        <f ca="1">IFERROR(IF(ISBLANK(VLOOKUP($B2405,INDIRECT(nfl_game_result),MATCH(I$1,INDIRECT(nfl_game_result_header),0),FALSE)),"",VLOOKUP($B2405,INDIRECT(nfl_game_result),MATCH(I$1,INDIRECT(nfl_game_result_header),0),FALSE)),"error")</f>
        <v>19</v>
      </c>
      <c r="J2405" t="str">
        <f ca="1">IFERROR(IF(ISBLANK(VLOOKUP($B2405,INDIRECT(nfl_game_result),MATCH(J$1,INDIRECT(nfl_game_result_header),0),FALSE)),"",VLOOKUP($B2405,INDIRECT(nfl_game_result),MATCH(J$1,INDIRECT(nfl_game_result_header),0),FALSE)),"error")</f>
        <v>DEN</v>
      </c>
      <c r="K2405" t="str">
        <f ca="1">IFERROR(IF(ISBLANK(VLOOKUP($B2405,INDIRECT(nfl_game_result),MATCH(K$1,INDIRECT(nfl_game_result_header),0),FALSE)),"",VLOOKUP($B2405,INDIRECT(nfl_game_result),MATCH(K$1,INDIRECT(nfl_game_result_header),0),FALSE)),"error")</f>
        <v>DEN</v>
      </c>
      <c r="L2405" s="23" t="str">
        <f ca="1">IFERROR(IF(ISBLANK(VLOOKUP($B2405,INDIRECT(nfl_game_result),MATCH(L$1,INDIRECT(nfl_game_result_header),0),FALSE)),"",VLOOKUP($B2405,INDIRECT(nfl_game_result),MATCH(L$1,INDIRECT(nfl_game_result_header),0),FALSE)),"error")</f>
        <v/>
      </c>
      <c r="M2405" t="s">
        <v>16</v>
      </c>
      <c r="N2405">
        <v>-3.5</v>
      </c>
      <c r="O2405" t="s">
        <v>88</v>
      </c>
      <c r="P2405">
        <v>7</v>
      </c>
      <c r="V2405" s="23" t="s">
        <v>416</v>
      </c>
      <c r="W2405">
        <f ca="1">VALUE(LEFT(C2405, 4))</f>
        <v>2016</v>
      </c>
      <c r="X2405">
        <f ca="1">VALUE(MID(C2405,6,FIND("_",C2405,6)-6))</f>
        <v>8</v>
      </c>
      <c r="Y2405">
        <f ca="1">IF(NOT(OR(ISBLANK(D2405),ISBLANK(E2405),D2405="",E2405="")),D2405-E2405,"")</f>
        <v>-2.5</v>
      </c>
      <c r="Z2405">
        <f ca="1">IF(OR(NOT(ISNUMBER(D2405)),ISBLANK(D2405),D2405="",ISBLANK(N2405)),"",ABS(D2405-N2405))</f>
        <v>2.5</v>
      </c>
      <c r="AA2405">
        <f ca="1">IF(OR(ISBLANK(J2405),ISBLANK(O2405),J2405="",O2405=""),"",IF(J2405=O2405,1,0))</f>
        <v>0</v>
      </c>
      <c r="AB2405" t="str">
        <f ca="1">IF(OR(ISBLANK(K2405),ISBLANK(Q2405),K2405="",Q2405=""),"",IF(K2405=Q2405,1,0))</f>
        <v/>
      </c>
      <c r="AC2405" s="23" t="str">
        <f t="shared" ca="1" si="37"/>
        <v/>
      </c>
    </row>
    <row r="2406" spans="1:29" x14ac:dyDescent="0.25">
      <c r="A2406" s="23">
        <v>2405</v>
      </c>
      <c r="B2406">
        <v>1186</v>
      </c>
      <c r="C2406" t="str">
        <f ca="1">IFERROR(VLOOKUP($B2406,INDIRECT(nfl_game_result),MATCH(C$1,INDIRECT(nfl_game_result_header),0),FALSE),"error")</f>
        <v>2016_08_GBY@ATL</v>
      </c>
      <c r="D2406">
        <f ca="1">IFERROR(IF(ISBLANK(VLOOKUP($B2406,INDIRECT(nfl_game_result),MATCH(D$1,INDIRECT(nfl_game_result_header),0),FALSE)),"",VLOOKUP($B2406,INDIRECT(nfl_game_result),MATCH(D$1,INDIRECT(nfl_game_result_header),0),FALSE)),"error")</f>
        <v>-3</v>
      </c>
      <c r="E2406">
        <f ca="1">IFERROR(IF(ISBLANK(VLOOKUP($B2406,INDIRECT(nfl_game_result),MATCH(E$1,INDIRECT(nfl_game_result_header),0),FALSE)),"",VLOOKUP($B2406,INDIRECT(nfl_game_result),MATCH(E$1,INDIRECT(nfl_game_result_header),0),FALSE)),"error")</f>
        <v>-3</v>
      </c>
      <c r="F2406" s="23" t="str">
        <f ca="1">IFERROR(IF(ISBLANK(VLOOKUP($B2406,INDIRECT(nfl_game_result),MATCH(F$1,INDIRECT(nfl_game_result_header),0),FALSE)),"",VLOOKUP($B2406,INDIRECT(nfl_game_result),MATCH(F$1,INDIRECT(nfl_game_result_header),0),FALSE)),"error")</f>
        <v/>
      </c>
      <c r="G2406" s="23" t="str">
        <f ca="1">IFERROR(IF(ISBLANK(VLOOKUP($B2406,INDIRECT(nfl_game_result),MATCH(G$1,INDIRECT(nfl_game_result_header),0),FALSE)),"",VLOOKUP($B2406,INDIRECT(nfl_game_result),MATCH(G$1,INDIRECT(nfl_game_result_header),0),FALSE)),"error")</f>
        <v/>
      </c>
      <c r="H2406">
        <f ca="1">IFERROR(IF(ISBLANK(VLOOKUP($B2406,INDIRECT(nfl_game_result),MATCH(H$1,INDIRECT(nfl_game_result_header),0),FALSE)),"",VLOOKUP($B2406,INDIRECT(nfl_game_result),MATCH(H$1,INDIRECT(nfl_game_result_header),0),FALSE)),"error")</f>
        <v>33</v>
      </c>
      <c r="I2406">
        <f ca="1">IFERROR(IF(ISBLANK(VLOOKUP($B2406,INDIRECT(nfl_game_result),MATCH(I$1,INDIRECT(nfl_game_result_header),0),FALSE)),"",VLOOKUP($B2406,INDIRECT(nfl_game_result),MATCH(I$1,INDIRECT(nfl_game_result_header),0),FALSE)),"error")</f>
        <v>32</v>
      </c>
      <c r="J2406" t="str">
        <f ca="1">IFERROR(IF(ISBLANK(VLOOKUP($B2406,INDIRECT(nfl_game_result),MATCH(J$1,INDIRECT(nfl_game_result_header),0),FALSE)),"",VLOOKUP($B2406,INDIRECT(nfl_game_result),MATCH(J$1,INDIRECT(nfl_game_result_header),0),FALSE)),"error")</f>
        <v>GBY</v>
      </c>
      <c r="K2406" t="str">
        <f ca="1">IFERROR(IF(ISBLANK(VLOOKUP($B2406,INDIRECT(nfl_game_result),MATCH(K$1,INDIRECT(nfl_game_result_header),0),FALSE)),"",VLOOKUP($B2406,INDIRECT(nfl_game_result),MATCH(K$1,INDIRECT(nfl_game_result_header),0),FALSE)),"error")</f>
        <v>ATL</v>
      </c>
      <c r="L2406" s="23" t="str">
        <f ca="1">IFERROR(IF(ISBLANK(VLOOKUP($B2406,INDIRECT(nfl_game_result),MATCH(L$1,INDIRECT(nfl_game_result_header),0),FALSE)),"",VLOOKUP($B2406,INDIRECT(nfl_game_result),MATCH(L$1,INDIRECT(nfl_game_result_header),0),FALSE)),"error")</f>
        <v/>
      </c>
      <c r="M2406" t="s">
        <v>16</v>
      </c>
      <c r="N2406">
        <v>-3</v>
      </c>
      <c r="O2406" t="s">
        <v>20</v>
      </c>
      <c r="P2406">
        <v>1</v>
      </c>
      <c r="V2406" s="23" t="s">
        <v>416</v>
      </c>
      <c r="W2406">
        <f ca="1">VALUE(LEFT(C2406, 4))</f>
        <v>2016</v>
      </c>
      <c r="X2406">
        <f ca="1">VALUE(MID(C2406,6,FIND("_",C2406,6)-6))</f>
        <v>8</v>
      </c>
      <c r="Y2406">
        <f ca="1">IF(NOT(OR(ISBLANK(D2406),ISBLANK(E2406),D2406="",E2406="")),D2406-E2406,"")</f>
        <v>0</v>
      </c>
      <c r="Z2406">
        <f ca="1">IF(OR(NOT(ISNUMBER(D2406)),ISBLANK(D2406),D2406="",ISBLANK(N2406)),"",ABS(D2406-N2406))</f>
        <v>0</v>
      </c>
      <c r="AA2406">
        <f ca="1">IF(OR(ISBLANK(J2406),ISBLANK(O2406),J2406="",O2406=""),"",IF(J2406=O2406,1,0))</f>
        <v>0</v>
      </c>
      <c r="AB2406" t="str">
        <f ca="1">IF(OR(ISBLANK(K2406),ISBLANK(Q2406),K2406="",Q2406=""),"",IF(K2406=Q2406,1,0))</f>
        <v/>
      </c>
      <c r="AC2406" s="23" t="str">
        <f t="shared" ca="1" si="37"/>
        <v/>
      </c>
    </row>
    <row r="2407" spans="1:29" x14ac:dyDescent="0.25">
      <c r="A2407" s="23">
        <v>2406</v>
      </c>
      <c r="B2407">
        <v>1187</v>
      </c>
      <c r="C2407" t="str">
        <f ca="1">IFERROR(VLOOKUP($B2407,INDIRECT(nfl_game_result),MATCH(C$1,INDIRECT(nfl_game_result_header),0),FALSE),"error")</f>
        <v>2016_08_PHI@DAL</v>
      </c>
      <c r="D2407">
        <f ca="1">IFERROR(IF(ISBLANK(VLOOKUP($B2407,INDIRECT(nfl_game_result),MATCH(D$1,INDIRECT(nfl_game_result_header),0),FALSE)),"",VLOOKUP($B2407,INDIRECT(nfl_game_result),MATCH(D$1,INDIRECT(nfl_game_result_header),0),FALSE)),"error")</f>
        <v>-4.5</v>
      </c>
      <c r="E2407">
        <f ca="1">IFERROR(IF(ISBLANK(VLOOKUP($B2407,INDIRECT(nfl_game_result),MATCH(E$1,INDIRECT(nfl_game_result_header),0),FALSE)),"",VLOOKUP($B2407,INDIRECT(nfl_game_result),MATCH(E$1,INDIRECT(nfl_game_result_header),0),FALSE)),"error")</f>
        <v>-5</v>
      </c>
      <c r="F2407" s="23" t="str">
        <f ca="1">IFERROR(IF(ISBLANK(VLOOKUP($B2407,INDIRECT(nfl_game_result),MATCH(F$1,INDIRECT(nfl_game_result_header),0),FALSE)),"",VLOOKUP($B2407,INDIRECT(nfl_game_result),MATCH(F$1,INDIRECT(nfl_game_result_header),0),FALSE)),"error")</f>
        <v/>
      </c>
      <c r="G2407" s="23" t="str">
        <f ca="1">IFERROR(IF(ISBLANK(VLOOKUP($B2407,INDIRECT(nfl_game_result),MATCH(G$1,INDIRECT(nfl_game_result_header),0),FALSE)),"",VLOOKUP($B2407,INDIRECT(nfl_game_result),MATCH(G$1,INDIRECT(nfl_game_result_header),0),FALSE)),"error")</f>
        <v/>
      </c>
      <c r="H2407">
        <f ca="1">IFERROR(IF(ISBLANK(VLOOKUP($B2407,INDIRECT(nfl_game_result),MATCH(H$1,INDIRECT(nfl_game_result_header),0),FALSE)),"",VLOOKUP($B2407,INDIRECT(nfl_game_result),MATCH(H$1,INDIRECT(nfl_game_result_header),0),FALSE)),"error")</f>
        <v>29</v>
      </c>
      <c r="I2407">
        <f ca="1">IFERROR(IF(ISBLANK(VLOOKUP($B2407,INDIRECT(nfl_game_result),MATCH(I$1,INDIRECT(nfl_game_result_header),0),FALSE)),"",VLOOKUP($B2407,INDIRECT(nfl_game_result),MATCH(I$1,INDIRECT(nfl_game_result_header),0),FALSE)),"error")</f>
        <v>23</v>
      </c>
      <c r="J2407" t="str">
        <f ca="1">IFERROR(IF(ISBLANK(VLOOKUP($B2407,INDIRECT(nfl_game_result),MATCH(J$1,INDIRECT(nfl_game_result_header),0),FALSE)),"",VLOOKUP($B2407,INDIRECT(nfl_game_result),MATCH(J$1,INDIRECT(nfl_game_result_header),0),FALSE)),"error")</f>
        <v>DAL</v>
      </c>
      <c r="K2407" t="str">
        <f ca="1">IFERROR(IF(ISBLANK(VLOOKUP($B2407,INDIRECT(nfl_game_result),MATCH(K$1,INDIRECT(nfl_game_result_header),0),FALSE)),"",VLOOKUP($B2407,INDIRECT(nfl_game_result),MATCH(K$1,INDIRECT(nfl_game_result_header),0),FALSE)),"error")</f>
        <v>DAL</v>
      </c>
      <c r="L2407" s="23" t="str">
        <f ca="1">IFERROR(IF(ISBLANK(VLOOKUP($B2407,INDIRECT(nfl_game_result),MATCH(L$1,INDIRECT(nfl_game_result_header),0),FALSE)),"",VLOOKUP($B2407,INDIRECT(nfl_game_result),MATCH(L$1,INDIRECT(nfl_game_result_header),0),FALSE)),"error")</f>
        <v/>
      </c>
      <c r="M2407" t="s">
        <v>16</v>
      </c>
      <c r="N2407">
        <v>-4</v>
      </c>
      <c r="O2407" t="s">
        <v>86</v>
      </c>
      <c r="P2407">
        <v>11</v>
      </c>
      <c r="V2407" s="23" t="s">
        <v>416</v>
      </c>
      <c r="W2407">
        <f ca="1">VALUE(LEFT(C2407, 4))</f>
        <v>2016</v>
      </c>
      <c r="X2407">
        <f ca="1">VALUE(MID(C2407,6,FIND("_",C2407,6)-6))</f>
        <v>8</v>
      </c>
      <c r="Y2407">
        <f ca="1">IF(NOT(OR(ISBLANK(D2407),ISBLANK(E2407),D2407="",E2407="")),D2407-E2407,"")</f>
        <v>0.5</v>
      </c>
      <c r="Z2407">
        <f ca="1">IF(OR(NOT(ISNUMBER(D2407)),ISBLANK(D2407),D2407="",ISBLANK(N2407)),"",ABS(D2407-N2407))</f>
        <v>0.5</v>
      </c>
      <c r="AA2407">
        <f ca="1">IF(OR(ISBLANK(J2407),ISBLANK(O2407),J2407="",O2407=""),"",IF(J2407=O2407,1,0))</f>
        <v>0</v>
      </c>
      <c r="AB2407" t="str">
        <f ca="1">IF(OR(ISBLANK(K2407),ISBLANK(Q2407),K2407="",Q2407=""),"",IF(K2407=Q2407,1,0))</f>
        <v/>
      </c>
      <c r="AC2407" s="23" t="str">
        <f t="shared" ca="1" si="37"/>
        <v/>
      </c>
    </row>
    <row r="2408" spans="1:29" x14ac:dyDescent="0.25">
      <c r="A2408" s="23">
        <v>2407</v>
      </c>
      <c r="B2408">
        <v>1188</v>
      </c>
      <c r="C2408" t="str">
        <f ca="1">IFERROR(VLOOKUP($B2408,INDIRECT(nfl_game_result),MATCH(C$1,INDIRECT(nfl_game_result_header),0),FALSE),"error")</f>
        <v>2016_08_MIN@CHI</v>
      </c>
      <c r="D2408">
        <f ca="1">IFERROR(IF(ISBLANK(VLOOKUP($B2408,INDIRECT(nfl_game_result),MATCH(D$1,INDIRECT(nfl_game_result_header),0),FALSE)),"",VLOOKUP($B2408,INDIRECT(nfl_game_result),MATCH(D$1,INDIRECT(nfl_game_result_header),0),FALSE)),"error")</f>
        <v>4.5</v>
      </c>
      <c r="E2408">
        <f ca="1">IFERROR(IF(ISBLANK(VLOOKUP($B2408,INDIRECT(nfl_game_result),MATCH(E$1,INDIRECT(nfl_game_result_header),0),FALSE)),"",VLOOKUP($B2408,INDIRECT(nfl_game_result),MATCH(E$1,INDIRECT(nfl_game_result_header),0),FALSE)),"error")</f>
        <v>4.5</v>
      </c>
      <c r="F2408" s="23" t="str">
        <f ca="1">IFERROR(IF(ISBLANK(VLOOKUP($B2408,INDIRECT(nfl_game_result),MATCH(F$1,INDIRECT(nfl_game_result_header),0),FALSE)),"",VLOOKUP($B2408,INDIRECT(nfl_game_result),MATCH(F$1,INDIRECT(nfl_game_result_header),0),FALSE)),"error")</f>
        <v/>
      </c>
      <c r="G2408" s="23" t="str">
        <f ca="1">IFERROR(IF(ISBLANK(VLOOKUP($B2408,INDIRECT(nfl_game_result),MATCH(G$1,INDIRECT(nfl_game_result_header),0),FALSE)),"",VLOOKUP($B2408,INDIRECT(nfl_game_result),MATCH(G$1,INDIRECT(nfl_game_result_header),0),FALSE)),"error")</f>
        <v/>
      </c>
      <c r="H2408">
        <f ca="1">IFERROR(IF(ISBLANK(VLOOKUP($B2408,INDIRECT(nfl_game_result),MATCH(H$1,INDIRECT(nfl_game_result_header),0),FALSE)),"",VLOOKUP($B2408,INDIRECT(nfl_game_result),MATCH(H$1,INDIRECT(nfl_game_result_header),0),FALSE)),"error")</f>
        <v>20</v>
      </c>
      <c r="I2408">
        <f ca="1">IFERROR(IF(ISBLANK(VLOOKUP($B2408,INDIRECT(nfl_game_result),MATCH(I$1,INDIRECT(nfl_game_result_header),0),FALSE)),"",VLOOKUP($B2408,INDIRECT(nfl_game_result),MATCH(I$1,INDIRECT(nfl_game_result_header),0),FALSE)),"error")</f>
        <v>10</v>
      </c>
      <c r="J2408" t="str">
        <f ca="1">IFERROR(IF(ISBLANK(VLOOKUP($B2408,INDIRECT(nfl_game_result),MATCH(J$1,INDIRECT(nfl_game_result_header),0),FALSE)),"",VLOOKUP($B2408,INDIRECT(nfl_game_result),MATCH(J$1,INDIRECT(nfl_game_result_header),0),FALSE)),"error")</f>
        <v>CHI</v>
      </c>
      <c r="K2408" t="str">
        <f ca="1">IFERROR(IF(ISBLANK(VLOOKUP($B2408,INDIRECT(nfl_game_result),MATCH(K$1,INDIRECT(nfl_game_result_header),0),FALSE)),"",VLOOKUP($B2408,INDIRECT(nfl_game_result),MATCH(K$1,INDIRECT(nfl_game_result_header),0),FALSE)),"error")</f>
        <v>CHI</v>
      </c>
      <c r="L2408" s="23" t="str">
        <f ca="1">IFERROR(IF(ISBLANK(VLOOKUP($B2408,INDIRECT(nfl_game_result),MATCH(L$1,INDIRECT(nfl_game_result_header),0),FALSE)),"",VLOOKUP($B2408,INDIRECT(nfl_game_result),MATCH(L$1,INDIRECT(nfl_game_result_header),0),FALSE)),"error")</f>
        <v/>
      </c>
      <c r="M2408" t="s">
        <v>16</v>
      </c>
      <c r="N2408">
        <v>7.5</v>
      </c>
      <c r="O2408" t="s">
        <v>80</v>
      </c>
      <c r="P2408">
        <v>5</v>
      </c>
      <c r="V2408" s="23" t="s">
        <v>416</v>
      </c>
      <c r="W2408">
        <f ca="1">VALUE(LEFT(C2408, 4))</f>
        <v>2016</v>
      </c>
      <c r="X2408">
        <f ca="1">VALUE(MID(C2408,6,FIND("_",C2408,6)-6))</f>
        <v>8</v>
      </c>
      <c r="Y2408">
        <f ca="1">IF(NOT(OR(ISBLANK(D2408),ISBLANK(E2408),D2408="",E2408="")),D2408-E2408,"")</f>
        <v>0</v>
      </c>
      <c r="Z2408">
        <f ca="1">IF(OR(NOT(ISNUMBER(D2408)),ISBLANK(D2408),D2408="",ISBLANK(N2408)),"",ABS(D2408-N2408))</f>
        <v>3</v>
      </c>
      <c r="AA2408">
        <f ca="1">IF(OR(ISBLANK(J2408),ISBLANK(O2408),J2408="",O2408=""),"",IF(J2408=O2408,1,0))</f>
        <v>0</v>
      </c>
      <c r="AB2408" t="str">
        <f ca="1">IF(OR(ISBLANK(K2408),ISBLANK(Q2408),K2408="",Q2408=""),"",IF(K2408=Q2408,1,0))</f>
        <v/>
      </c>
      <c r="AC2408" s="23" t="str">
        <f t="shared" ca="1" si="37"/>
        <v/>
      </c>
    </row>
    <row r="2409" spans="1:29" x14ac:dyDescent="0.25">
      <c r="A2409" s="23">
        <v>2408</v>
      </c>
      <c r="B2409">
        <v>1176</v>
      </c>
      <c r="C2409" t="str">
        <f ca="1">IFERROR(VLOOKUP($B2409,INDIRECT(nfl_game_result),MATCH(C$1,INDIRECT(nfl_game_result_header),0),FALSE),"error")</f>
        <v>2016_08_JAX@TEN</v>
      </c>
      <c r="D2409">
        <f ca="1">IFERROR(IF(ISBLANK(VLOOKUP($B2409,INDIRECT(nfl_game_result),MATCH(D$1,INDIRECT(nfl_game_result_header),0),FALSE)),"",VLOOKUP($B2409,INDIRECT(nfl_game_result),MATCH(D$1,INDIRECT(nfl_game_result_header),0),FALSE)),"error")</f>
        <v>-3.5</v>
      </c>
      <c r="E2409">
        <f ca="1">IFERROR(IF(ISBLANK(VLOOKUP($B2409,INDIRECT(nfl_game_result),MATCH(E$1,INDIRECT(nfl_game_result_header),0),FALSE)),"",VLOOKUP($B2409,INDIRECT(nfl_game_result),MATCH(E$1,INDIRECT(nfl_game_result_header),0),FALSE)),"error")</f>
        <v>-3.5</v>
      </c>
      <c r="F2409" s="23" t="str">
        <f ca="1">IFERROR(IF(ISBLANK(VLOOKUP($B2409,INDIRECT(nfl_game_result),MATCH(F$1,INDIRECT(nfl_game_result_header),0),FALSE)),"",VLOOKUP($B2409,INDIRECT(nfl_game_result),MATCH(F$1,INDIRECT(nfl_game_result_header),0),FALSE)),"error")</f>
        <v/>
      </c>
      <c r="G2409" s="23" t="str">
        <f ca="1">IFERROR(IF(ISBLANK(VLOOKUP($B2409,INDIRECT(nfl_game_result),MATCH(G$1,INDIRECT(nfl_game_result_header),0),FALSE)),"",VLOOKUP($B2409,INDIRECT(nfl_game_result),MATCH(G$1,INDIRECT(nfl_game_result_header),0),FALSE)),"error")</f>
        <v/>
      </c>
      <c r="H2409">
        <f ca="1">IFERROR(IF(ISBLANK(VLOOKUP($B2409,INDIRECT(nfl_game_result),MATCH(H$1,INDIRECT(nfl_game_result_header),0),FALSE)),"",VLOOKUP($B2409,INDIRECT(nfl_game_result),MATCH(H$1,INDIRECT(nfl_game_result_header),0),FALSE)),"error")</f>
        <v>36</v>
      </c>
      <c r="I2409">
        <f ca="1">IFERROR(IF(ISBLANK(VLOOKUP($B2409,INDIRECT(nfl_game_result),MATCH(I$1,INDIRECT(nfl_game_result_header),0),FALSE)),"",VLOOKUP($B2409,INDIRECT(nfl_game_result),MATCH(I$1,INDIRECT(nfl_game_result_header),0),FALSE)),"error")</f>
        <v>22</v>
      </c>
      <c r="J2409" t="str">
        <f ca="1">IFERROR(IF(ISBLANK(VLOOKUP($B2409,INDIRECT(nfl_game_result),MATCH(J$1,INDIRECT(nfl_game_result_header),0),FALSE)),"",VLOOKUP($B2409,INDIRECT(nfl_game_result),MATCH(J$1,INDIRECT(nfl_game_result_header),0),FALSE)),"error")</f>
        <v>TEN</v>
      </c>
      <c r="K2409" t="str">
        <f ca="1">IFERROR(IF(ISBLANK(VLOOKUP($B2409,INDIRECT(nfl_game_result),MATCH(K$1,INDIRECT(nfl_game_result_header),0),FALSE)),"",VLOOKUP($B2409,INDIRECT(nfl_game_result),MATCH(K$1,INDIRECT(nfl_game_result_header),0),FALSE)),"error")</f>
        <v>TEN</v>
      </c>
      <c r="L2409" s="23" t="str">
        <f ca="1">IFERROR(IF(ISBLANK(VLOOKUP($B2409,INDIRECT(nfl_game_result),MATCH(L$1,INDIRECT(nfl_game_result_header),0),FALSE)),"",VLOOKUP($B2409,INDIRECT(nfl_game_result),MATCH(L$1,INDIRECT(nfl_game_result_header),0),FALSE)),"error")</f>
        <v/>
      </c>
      <c r="M2409" t="s">
        <v>14</v>
      </c>
      <c r="N2409">
        <v>-3</v>
      </c>
      <c r="O2409" t="s">
        <v>93</v>
      </c>
      <c r="P2409">
        <v>13</v>
      </c>
      <c r="Q2409" t="s">
        <v>93</v>
      </c>
      <c r="V2409" s="23" t="s">
        <v>416</v>
      </c>
      <c r="W2409">
        <f ca="1">VALUE(LEFT(C2409, 4))</f>
        <v>2016</v>
      </c>
      <c r="X2409">
        <f ca="1">VALUE(MID(C2409,6,FIND("_",C2409,6)-6))</f>
        <v>8</v>
      </c>
      <c r="Y2409">
        <f ca="1">IF(NOT(OR(ISBLANK(D2409),ISBLANK(E2409),D2409="",E2409="")),D2409-E2409,"")</f>
        <v>0</v>
      </c>
      <c r="Z2409">
        <f ca="1">IF(OR(NOT(ISNUMBER(D2409)),ISBLANK(D2409),D2409="",ISBLANK(N2409)),"",ABS(D2409-N2409))</f>
        <v>0.5</v>
      </c>
      <c r="AA2409">
        <f ca="1">IF(OR(ISBLANK(J2409),ISBLANK(O2409),J2409="",O2409=""),"",IF(J2409=O2409,1,0))</f>
        <v>1</v>
      </c>
      <c r="AB2409">
        <f ca="1">IF(OR(ISBLANK(K2409),ISBLANK(Q2409),K2409="",Q2409=""),"",IF(K2409=Q2409,1,0))</f>
        <v>1</v>
      </c>
      <c r="AC2409" s="23" t="str">
        <f t="shared" ca="1" si="37"/>
        <v/>
      </c>
    </row>
    <row r="2410" spans="1:29" x14ac:dyDescent="0.25">
      <c r="A2410" s="23">
        <v>2409</v>
      </c>
      <c r="B2410">
        <v>1177</v>
      </c>
      <c r="C2410" t="str">
        <f ca="1">IFERROR(VLOOKUP($B2410,INDIRECT(nfl_game_result),MATCH(C$1,INDIRECT(nfl_game_result_header),0),FALSE),"error")</f>
        <v>2016_08_WAS@CIN</v>
      </c>
      <c r="D2410">
        <f ca="1">IFERROR(IF(ISBLANK(VLOOKUP($B2410,INDIRECT(nfl_game_result),MATCH(D$1,INDIRECT(nfl_game_result_header),0),FALSE)),"",VLOOKUP($B2410,INDIRECT(nfl_game_result),MATCH(D$1,INDIRECT(nfl_game_result_header),0),FALSE)),"error")</f>
        <v>-3</v>
      </c>
      <c r="E2410">
        <f ca="1">IFERROR(IF(ISBLANK(VLOOKUP($B2410,INDIRECT(nfl_game_result),MATCH(E$1,INDIRECT(nfl_game_result_header),0),FALSE)),"",VLOOKUP($B2410,INDIRECT(nfl_game_result),MATCH(E$1,INDIRECT(nfl_game_result_header),0),FALSE)),"error")</f>
        <v>-3</v>
      </c>
      <c r="F2410" s="23" t="str">
        <f ca="1">IFERROR(IF(ISBLANK(VLOOKUP($B2410,INDIRECT(nfl_game_result),MATCH(F$1,INDIRECT(nfl_game_result_header),0),FALSE)),"",VLOOKUP($B2410,INDIRECT(nfl_game_result),MATCH(F$1,INDIRECT(nfl_game_result_header),0),FALSE)),"error")</f>
        <v/>
      </c>
      <c r="G2410" s="23" t="str">
        <f ca="1">IFERROR(IF(ISBLANK(VLOOKUP($B2410,INDIRECT(nfl_game_result),MATCH(G$1,INDIRECT(nfl_game_result_header),0),FALSE)),"",VLOOKUP($B2410,INDIRECT(nfl_game_result),MATCH(G$1,INDIRECT(nfl_game_result_header),0),FALSE)),"error")</f>
        <v/>
      </c>
      <c r="H2410">
        <f ca="1">IFERROR(IF(ISBLANK(VLOOKUP($B2410,INDIRECT(nfl_game_result),MATCH(H$1,INDIRECT(nfl_game_result_header),0),FALSE)),"",VLOOKUP($B2410,INDIRECT(nfl_game_result),MATCH(H$1,INDIRECT(nfl_game_result_header),0),FALSE)),"error")</f>
        <v>27</v>
      </c>
      <c r="I2410">
        <f ca="1">IFERROR(IF(ISBLANK(VLOOKUP($B2410,INDIRECT(nfl_game_result),MATCH(I$1,INDIRECT(nfl_game_result_header),0),FALSE)),"",VLOOKUP($B2410,INDIRECT(nfl_game_result),MATCH(I$1,INDIRECT(nfl_game_result_header),0),FALSE)),"error")</f>
        <v>27</v>
      </c>
      <c r="J2410" t="str">
        <f ca="1">IFERROR(IF(ISBLANK(VLOOKUP($B2410,INDIRECT(nfl_game_result),MATCH(J$1,INDIRECT(nfl_game_result_header),0),FALSE)),"",VLOOKUP($B2410,INDIRECT(nfl_game_result),MATCH(J$1,INDIRECT(nfl_game_result_header),0),FALSE)),"error")</f>
        <v>WAS</v>
      </c>
      <c r="K2410" t="str">
        <f ca="1">IFERROR(IF(ISBLANK(VLOOKUP($B2410,INDIRECT(nfl_game_result),MATCH(K$1,INDIRECT(nfl_game_result_header),0),FALSE)),"",VLOOKUP($B2410,INDIRECT(nfl_game_result),MATCH(K$1,INDIRECT(nfl_game_result_header),0),FALSE)),"error")</f>
        <v>na</v>
      </c>
      <c r="L2410" s="23" t="str">
        <f ca="1">IFERROR(IF(ISBLANK(VLOOKUP($B2410,INDIRECT(nfl_game_result),MATCH(L$1,INDIRECT(nfl_game_result_header),0),FALSE)),"",VLOOKUP($B2410,INDIRECT(nfl_game_result),MATCH(L$1,INDIRECT(nfl_game_result_header),0),FALSE)),"error")</f>
        <v/>
      </c>
      <c r="M2410" t="s">
        <v>14</v>
      </c>
      <c r="N2410">
        <v>-2.5</v>
      </c>
      <c r="O2410" t="s">
        <v>94</v>
      </c>
      <c r="P2410">
        <v>4</v>
      </c>
      <c r="Q2410" t="s">
        <v>94</v>
      </c>
      <c r="V2410" s="23" t="s">
        <v>416</v>
      </c>
      <c r="W2410">
        <f ca="1">VALUE(LEFT(C2410, 4))</f>
        <v>2016</v>
      </c>
      <c r="X2410">
        <f ca="1">VALUE(MID(C2410,6,FIND("_",C2410,6)-6))</f>
        <v>8</v>
      </c>
      <c r="Y2410">
        <f ca="1">IF(NOT(OR(ISBLANK(D2410),ISBLANK(E2410),D2410="",E2410="")),D2410-E2410,"")</f>
        <v>0</v>
      </c>
      <c r="Z2410">
        <f ca="1">IF(OR(NOT(ISNUMBER(D2410)),ISBLANK(D2410),D2410="",ISBLANK(N2410)),"",ABS(D2410-N2410))</f>
        <v>0.5</v>
      </c>
      <c r="AA2410">
        <f ca="1">IF(OR(ISBLANK(J2410),ISBLANK(O2410),J2410="",O2410=""),"",IF(J2410=O2410,1,0))</f>
        <v>1</v>
      </c>
      <c r="AB2410">
        <f ca="1">IF(OR(ISBLANK(K2410),ISBLANK(Q2410),K2410="",Q2410=""),"",IF(K2410=Q2410,1,0))</f>
        <v>0</v>
      </c>
      <c r="AC2410" s="23" t="str">
        <f t="shared" ca="1" si="37"/>
        <v/>
      </c>
    </row>
    <row r="2411" spans="1:29" x14ac:dyDescent="0.25">
      <c r="A2411" s="23">
        <v>2410</v>
      </c>
      <c r="B2411">
        <v>1178</v>
      </c>
      <c r="C2411" t="str">
        <f ca="1">IFERROR(VLOOKUP($B2411,INDIRECT(nfl_game_result),MATCH(C$1,INDIRECT(nfl_game_result_header),0),FALSE),"error")</f>
        <v>2016_08_ARI@CAR</v>
      </c>
      <c r="D2411">
        <f ca="1">IFERROR(IF(ISBLANK(VLOOKUP($B2411,INDIRECT(nfl_game_result),MATCH(D$1,INDIRECT(nfl_game_result_header),0),FALSE)),"",VLOOKUP($B2411,INDIRECT(nfl_game_result),MATCH(D$1,INDIRECT(nfl_game_result_header),0),FALSE)),"error")</f>
        <v>-1</v>
      </c>
      <c r="E2411">
        <f ca="1">IFERROR(IF(ISBLANK(VLOOKUP($B2411,INDIRECT(nfl_game_result),MATCH(E$1,INDIRECT(nfl_game_result_header),0),FALSE)),"",VLOOKUP($B2411,INDIRECT(nfl_game_result),MATCH(E$1,INDIRECT(nfl_game_result_header),0),FALSE)),"error")</f>
        <v>-3</v>
      </c>
      <c r="F2411" s="23" t="str">
        <f ca="1">IFERROR(IF(ISBLANK(VLOOKUP($B2411,INDIRECT(nfl_game_result),MATCH(F$1,INDIRECT(nfl_game_result_header),0),FALSE)),"",VLOOKUP($B2411,INDIRECT(nfl_game_result),MATCH(F$1,INDIRECT(nfl_game_result_header),0),FALSE)),"error")</f>
        <v/>
      </c>
      <c r="G2411" s="23" t="str">
        <f ca="1">IFERROR(IF(ISBLANK(VLOOKUP($B2411,INDIRECT(nfl_game_result),MATCH(G$1,INDIRECT(nfl_game_result_header),0),FALSE)),"",VLOOKUP($B2411,INDIRECT(nfl_game_result),MATCH(G$1,INDIRECT(nfl_game_result_header),0),FALSE)),"error")</f>
        <v/>
      </c>
      <c r="H2411">
        <f ca="1">IFERROR(IF(ISBLANK(VLOOKUP($B2411,INDIRECT(nfl_game_result),MATCH(H$1,INDIRECT(nfl_game_result_header),0),FALSE)),"",VLOOKUP($B2411,INDIRECT(nfl_game_result),MATCH(H$1,INDIRECT(nfl_game_result_header),0),FALSE)),"error")</f>
        <v>30</v>
      </c>
      <c r="I2411">
        <f ca="1">IFERROR(IF(ISBLANK(VLOOKUP($B2411,INDIRECT(nfl_game_result),MATCH(I$1,INDIRECT(nfl_game_result_header),0),FALSE)),"",VLOOKUP($B2411,INDIRECT(nfl_game_result),MATCH(I$1,INDIRECT(nfl_game_result_header),0),FALSE)),"error")</f>
        <v>20</v>
      </c>
      <c r="J2411" t="str">
        <f ca="1">IFERROR(IF(ISBLANK(VLOOKUP($B2411,INDIRECT(nfl_game_result),MATCH(J$1,INDIRECT(nfl_game_result_header),0),FALSE)),"",VLOOKUP($B2411,INDIRECT(nfl_game_result),MATCH(J$1,INDIRECT(nfl_game_result_header),0),FALSE)),"error")</f>
        <v>CAR</v>
      </c>
      <c r="K2411" t="str">
        <f ca="1">IFERROR(IF(ISBLANK(VLOOKUP($B2411,INDIRECT(nfl_game_result),MATCH(K$1,INDIRECT(nfl_game_result_header),0),FALSE)),"",VLOOKUP($B2411,INDIRECT(nfl_game_result),MATCH(K$1,INDIRECT(nfl_game_result_header),0),FALSE)),"error")</f>
        <v>CAR</v>
      </c>
      <c r="L2411" s="23" t="str">
        <f ca="1">IFERROR(IF(ISBLANK(VLOOKUP($B2411,INDIRECT(nfl_game_result),MATCH(L$1,INDIRECT(nfl_game_result_header),0),FALSE)),"",VLOOKUP($B2411,INDIRECT(nfl_game_result),MATCH(L$1,INDIRECT(nfl_game_result_header),0),FALSE)),"error")</f>
        <v/>
      </c>
      <c r="M2411" t="s">
        <v>14</v>
      </c>
      <c r="N2411">
        <v>3</v>
      </c>
      <c r="O2411" t="s">
        <v>67</v>
      </c>
      <c r="P2411">
        <v>9</v>
      </c>
      <c r="Q2411" t="s">
        <v>67</v>
      </c>
      <c r="V2411" s="23" t="s">
        <v>416</v>
      </c>
      <c r="W2411">
        <f ca="1">VALUE(LEFT(C2411, 4))</f>
        <v>2016</v>
      </c>
      <c r="X2411">
        <f ca="1">VALUE(MID(C2411,6,FIND("_",C2411,6)-6))</f>
        <v>8</v>
      </c>
      <c r="Y2411">
        <f ca="1">IF(NOT(OR(ISBLANK(D2411),ISBLANK(E2411),D2411="",E2411="")),D2411-E2411,"")</f>
        <v>2</v>
      </c>
      <c r="Z2411">
        <f ca="1">IF(OR(NOT(ISNUMBER(D2411)),ISBLANK(D2411),D2411="",ISBLANK(N2411)),"",ABS(D2411-N2411))</f>
        <v>4</v>
      </c>
      <c r="AA2411">
        <f ca="1">IF(OR(ISBLANK(J2411),ISBLANK(O2411),J2411="",O2411=""),"",IF(J2411=O2411,1,0))</f>
        <v>1</v>
      </c>
      <c r="AB2411">
        <f ca="1">IF(OR(ISBLANK(K2411),ISBLANK(Q2411),K2411="",Q2411=""),"",IF(K2411=Q2411,1,0))</f>
        <v>1</v>
      </c>
      <c r="AC2411" s="23" t="str">
        <f t="shared" ca="1" si="37"/>
        <v/>
      </c>
    </row>
    <row r="2412" spans="1:29" x14ac:dyDescent="0.25">
      <c r="A2412" s="23">
        <v>2411</v>
      </c>
      <c r="B2412">
        <v>1179</v>
      </c>
      <c r="C2412" t="str">
        <f ca="1">IFERROR(VLOOKUP($B2412,INDIRECT(nfl_game_result),MATCH(C$1,INDIRECT(nfl_game_result_header),0),FALSE),"error")</f>
        <v>2016_08_DET@HOU</v>
      </c>
      <c r="D2412">
        <f ca="1">IFERROR(IF(ISBLANK(VLOOKUP($B2412,INDIRECT(nfl_game_result),MATCH(D$1,INDIRECT(nfl_game_result_header),0),FALSE)),"",VLOOKUP($B2412,INDIRECT(nfl_game_result),MATCH(D$1,INDIRECT(nfl_game_result_header),0),FALSE)),"error")</f>
        <v>-3</v>
      </c>
      <c r="E2412">
        <f ca="1">IFERROR(IF(ISBLANK(VLOOKUP($B2412,INDIRECT(nfl_game_result),MATCH(E$1,INDIRECT(nfl_game_result_header),0),FALSE)),"",VLOOKUP($B2412,INDIRECT(nfl_game_result),MATCH(E$1,INDIRECT(nfl_game_result_header),0),FALSE)),"error")</f>
        <v>-1.5</v>
      </c>
      <c r="F2412" s="23" t="str">
        <f ca="1">IFERROR(IF(ISBLANK(VLOOKUP($B2412,INDIRECT(nfl_game_result),MATCH(F$1,INDIRECT(nfl_game_result_header),0),FALSE)),"",VLOOKUP($B2412,INDIRECT(nfl_game_result),MATCH(F$1,INDIRECT(nfl_game_result_header),0),FALSE)),"error")</f>
        <v/>
      </c>
      <c r="G2412" s="23" t="str">
        <f ca="1">IFERROR(IF(ISBLANK(VLOOKUP($B2412,INDIRECT(nfl_game_result),MATCH(G$1,INDIRECT(nfl_game_result_header),0),FALSE)),"",VLOOKUP($B2412,INDIRECT(nfl_game_result),MATCH(G$1,INDIRECT(nfl_game_result_header),0),FALSE)),"error")</f>
        <v/>
      </c>
      <c r="H2412">
        <f ca="1">IFERROR(IF(ISBLANK(VLOOKUP($B2412,INDIRECT(nfl_game_result),MATCH(H$1,INDIRECT(nfl_game_result_header),0),FALSE)),"",VLOOKUP($B2412,INDIRECT(nfl_game_result),MATCH(H$1,INDIRECT(nfl_game_result_header),0),FALSE)),"error")</f>
        <v>20</v>
      </c>
      <c r="I2412">
        <f ca="1">IFERROR(IF(ISBLANK(VLOOKUP($B2412,INDIRECT(nfl_game_result),MATCH(I$1,INDIRECT(nfl_game_result_header),0),FALSE)),"",VLOOKUP($B2412,INDIRECT(nfl_game_result),MATCH(I$1,INDIRECT(nfl_game_result_header),0),FALSE)),"error")</f>
        <v>13</v>
      </c>
      <c r="J2412" t="str">
        <f ca="1">IFERROR(IF(ISBLANK(VLOOKUP($B2412,INDIRECT(nfl_game_result),MATCH(J$1,INDIRECT(nfl_game_result_header),0),FALSE)),"",VLOOKUP($B2412,INDIRECT(nfl_game_result),MATCH(J$1,INDIRECT(nfl_game_result_header),0),FALSE)),"error")</f>
        <v>HOU</v>
      </c>
      <c r="K2412" t="str">
        <f ca="1">IFERROR(IF(ISBLANK(VLOOKUP($B2412,INDIRECT(nfl_game_result),MATCH(K$1,INDIRECT(nfl_game_result_header),0),FALSE)),"",VLOOKUP($B2412,INDIRECT(nfl_game_result),MATCH(K$1,INDIRECT(nfl_game_result_header),0),FALSE)),"error")</f>
        <v>HOU</v>
      </c>
      <c r="L2412" s="23" t="str">
        <f ca="1">IFERROR(IF(ISBLANK(VLOOKUP($B2412,INDIRECT(nfl_game_result),MATCH(L$1,INDIRECT(nfl_game_result_header),0),FALSE)),"",VLOOKUP($B2412,INDIRECT(nfl_game_result),MATCH(L$1,INDIRECT(nfl_game_result_header),0),FALSE)),"error")</f>
        <v/>
      </c>
      <c r="M2412" t="s">
        <v>14</v>
      </c>
      <c r="N2412">
        <v>-1.5</v>
      </c>
      <c r="O2412" t="s">
        <v>73</v>
      </c>
      <c r="P2412">
        <v>5</v>
      </c>
      <c r="Q2412" t="s">
        <v>73</v>
      </c>
      <c r="V2412" s="23" t="s">
        <v>416</v>
      </c>
      <c r="W2412">
        <f ca="1">VALUE(LEFT(C2412, 4))</f>
        <v>2016</v>
      </c>
      <c r="X2412">
        <f ca="1">VALUE(MID(C2412,6,FIND("_",C2412,6)-6))</f>
        <v>8</v>
      </c>
      <c r="Y2412">
        <f ca="1">IF(NOT(OR(ISBLANK(D2412),ISBLANK(E2412),D2412="",E2412="")),D2412-E2412,"")</f>
        <v>-1.5</v>
      </c>
      <c r="Z2412">
        <f ca="1">IF(OR(NOT(ISNUMBER(D2412)),ISBLANK(D2412),D2412="",ISBLANK(N2412)),"",ABS(D2412-N2412))</f>
        <v>1.5</v>
      </c>
      <c r="AA2412">
        <f ca="1">IF(OR(ISBLANK(J2412),ISBLANK(O2412),J2412="",O2412=""),"",IF(J2412=O2412,1,0))</f>
        <v>0</v>
      </c>
      <c r="AB2412">
        <f ca="1">IF(OR(ISBLANK(K2412),ISBLANK(Q2412),K2412="",Q2412=""),"",IF(K2412=Q2412,1,0))</f>
        <v>0</v>
      </c>
      <c r="AC2412" s="23" t="str">
        <f t="shared" ca="1" si="37"/>
        <v/>
      </c>
    </row>
    <row r="2413" spans="1:29" x14ac:dyDescent="0.25">
      <c r="A2413" s="23">
        <v>2412</v>
      </c>
      <c r="B2413">
        <v>1180</v>
      </c>
      <c r="C2413" t="str">
        <f ca="1">IFERROR(VLOOKUP($B2413,INDIRECT(nfl_game_result),MATCH(C$1,INDIRECT(nfl_game_result_header),0),FALSE),"error")</f>
        <v>2016_08_SEA@NOR</v>
      </c>
      <c r="D2413">
        <f ca="1">IFERROR(IF(ISBLANK(VLOOKUP($B2413,INDIRECT(nfl_game_result),MATCH(D$1,INDIRECT(nfl_game_result_header),0),FALSE)),"",VLOOKUP($B2413,INDIRECT(nfl_game_result),MATCH(D$1,INDIRECT(nfl_game_result_header),0),FALSE)),"error")</f>
        <v>3.5</v>
      </c>
      <c r="E2413">
        <f ca="1">IFERROR(IF(ISBLANK(VLOOKUP($B2413,INDIRECT(nfl_game_result),MATCH(E$1,INDIRECT(nfl_game_result_header),0),FALSE)),"",VLOOKUP($B2413,INDIRECT(nfl_game_result),MATCH(E$1,INDIRECT(nfl_game_result_header),0),FALSE)),"error")</f>
        <v>2</v>
      </c>
      <c r="F2413" s="23" t="str">
        <f ca="1">IFERROR(IF(ISBLANK(VLOOKUP($B2413,INDIRECT(nfl_game_result),MATCH(F$1,INDIRECT(nfl_game_result_header),0),FALSE)),"",VLOOKUP($B2413,INDIRECT(nfl_game_result),MATCH(F$1,INDIRECT(nfl_game_result_header),0),FALSE)),"error")</f>
        <v/>
      </c>
      <c r="G2413" s="23" t="str">
        <f ca="1">IFERROR(IF(ISBLANK(VLOOKUP($B2413,INDIRECT(nfl_game_result),MATCH(G$1,INDIRECT(nfl_game_result_header),0),FALSE)),"",VLOOKUP($B2413,INDIRECT(nfl_game_result),MATCH(G$1,INDIRECT(nfl_game_result_header),0),FALSE)),"error")</f>
        <v/>
      </c>
      <c r="H2413">
        <f ca="1">IFERROR(IF(ISBLANK(VLOOKUP($B2413,INDIRECT(nfl_game_result),MATCH(H$1,INDIRECT(nfl_game_result_header),0),FALSE)),"",VLOOKUP($B2413,INDIRECT(nfl_game_result),MATCH(H$1,INDIRECT(nfl_game_result_header),0),FALSE)),"error")</f>
        <v>25</v>
      </c>
      <c r="I2413">
        <f ca="1">IFERROR(IF(ISBLANK(VLOOKUP($B2413,INDIRECT(nfl_game_result),MATCH(I$1,INDIRECT(nfl_game_result_header),0),FALSE)),"",VLOOKUP($B2413,INDIRECT(nfl_game_result),MATCH(I$1,INDIRECT(nfl_game_result_header),0),FALSE)),"error")</f>
        <v>20</v>
      </c>
      <c r="J2413" t="str">
        <f ca="1">IFERROR(IF(ISBLANK(VLOOKUP($B2413,INDIRECT(nfl_game_result),MATCH(J$1,INDIRECT(nfl_game_result_header),0),FALSE)),"",VLOOKUP($B2413,INDIRECT(nfl_game_result),MATCH(J$1,INDIRECT(nfl_game_result_header),0),FALSE)),"error")</f>
        <v>NOR</v>
      </c>
      <c r="K2413" t="str">
        <f ca="1">IFERROR(IF(ISBLANK(VLOOKUP($B2413,INDIRECT(nfl_game_result),MATCH(K$1,INDIRECT(nfl_game_result_header),0),FALSE)),"",VLOOKUP($B2413,INDIRECT(nfl_game_result),MATCH(K$1,INDIRECT(nfl_game_result_header),0),FALSE)),"error")</f>
        <v>NOR</v>
      </c>
      <c r="L2413" s="23" t="str">
        <f ca="1">IFERROR(IF(ISBLANK(VLOOKUP($B2413,INDIRECT(nfl_game_result),MATCH(L$1,INDIRECT(nfl_game_result_header),0),FALSE)),"",VLOOKUP($B2413,INDIRECT(nfl_game_result),MATCH(L$1,INDIRECT(nfl_game_result_header),0),FALSE)),"error")</f>
        <v/>
      </c>
      <c r="M2413" t="s">
        <v>14</v>
      </c>
      <c r="N2413">
        <v>3</v>
      </c>
      <c r="O2413" t="s">
        <v>335</v>
      </c>
      <c r="P2413">
        <v>8</v>
      </c>
      <c r="Q2413" t="s">
        <v>335</v>
      </c>
      <c r="V2413" s="23" t="s">
        <v>416</v>
      </c>
      <c r="W2413">
        <f ca="1">VALUE(LEFT(C2413, 4))</f>
        <v>2016</v>
      </c>
      <c r="X2413">
        <f ca="1">VALUE(MID(C2413,6,FIND("_",C2413,6)-6))</f>
        <v>8</v>
      </c>
      <c r="Y2413">
        <f ca="1">IF(NOT(OR(ISBLANK(D2413),ISBLANK(E2413),D2413="",E2413="")),D2413-E2413,"")</f>
        <v>1.5</v>
      </c>
      <c r="Z2413">
        <f ca="1">IF(OR(NOT(ISNUMBER(D2413)),ISBLANK(D2413),D2413="",ISBLANK(N2413)),"",ABS(D2413-N2413))</f>
        <v>0.5</v>
      </c>
      <c r="AA2413">
        <f ca="1">IF(OR(ISBLANK(J2413),ISBLANK(O2413),J2413="",O2413=""),"",IF(J2413=O2413,1,0))</f>
        <v>1</v>
      </c>
      <c r="AB2413">
        <f ca="1">IF(OR(ISBLANK(K2413),ISBLANK(Q2413),K2413="",Q2413=""),"",IF(K2413=Q2413,1,0))</f>
        <v>1</v>
      </c>
      <c r="AC2413" s="23" t="str">
        <f t="shared" ca="1" si="37"/>
        <v/>
      </c>
    </row>
    <row r="2414" spans="1:29" x14ac:dyDescent="0.25">
      <c r="A2414" s="23">
        <v>2413</v>
      </c>
      <c r="B2414">
        <v>1181</v>
      </c>
      <c r="C2414" t="str">
        <f ca="1">IFERROR(VLOOKUP($B2414,INDIRECT(nfl_game_result),MATCH(C$1,INDIRECT(nfl_game_result_header),0),FALSE),"error")</f>
        <v>2016_08_KCY@IND</v>
      </c>
      <c r="D2414">
        <f ca="1">IFERROR(IF(ISBLANK(VLOOKUP($B2414,INDIRECT(nfl_game_result),MATCH(D$1,INDIRECT(nfl_game_result_header),0),FALSE)),"",VLOOKUP($B2414,INDIRECT(nfl_game_result),MATCH(D$1,INDIRECT(nfl_game_result_header),0),FALSE)),"error")</f>
        <v>2.5</v>
      </c>
      <c r="E2414">
        <f ca="1">IFERROR(IF(ISBLANK(VLOOKUP($B2414,INDIRECT(nfl_game_result),MATCH(E$1,INDIRECT(nfl_game_result_header),0),FALSE)),"",VLOOKUP($B2414,INDIRECT(nfl_game_result),MATCH(E$1,INDIRECT(nfl_game_result_header),0),FALSE)),"error")</f>
        <v>3</v>
      </c>
      <c r="F2414" s="23" t="str">
        <f ca="1">IFERROR(IF(ISBLANK(VLOOKUP($B2414,INDIRECT(nfl_game_result),MATCH(F$1,INDIRECT(nfl_game_result_header),0),FALSE)),"",VLOOKUP($B2414,INDIRECT(nfl_game_result),MATCH(F$1,INDIRECT(nfl_game_result_header),0),FALSE)),"error")</f>
        <v/>
      </c>
      <c r="G2414" s="23" t="str">
        <f ca="1">IFERROR(IF(ISBLANK(VLOOKUP($B2414,INDIRECT(nfl_game_result),MATCH(G$1,INDIRECT(nfl_game_result_header),0),FALSE)),"",VLOOKUP($B2414,INDIRECT(nfl_game_result),MATCH(G$1,INDIRECT(nfl_game_result_header),0),FALSE)),"error")</f>
        <v/>
      </c>
      <c r="H2414">
        <f ca="1">IFERROR(IF(ISBLANK(VLOOKUP($B2414,INDIRECT(nfl_game_result),MATCH(H$1,INDIRECT(nfl_game_result_header),0),FALSE)),"",VLOOKUP($B2414,INDIRECT(nfl_game_result),MATCH(H$1,INDIRECT(nfl_game_result_header),0),FALSE)),"error")</f>
        <v>14</v>
      </c>
      <c r="I2414">
        <f ca="1">IFERROR(IF(ISBLANK(VLOOKUP($B2414,INDIRECT(nfl_game_result),MATCH(I$1,INDIRECT(nfl_game_result_header),0),FALSE)),"",VLOOKUP($B2414,INDIRECT(nfl_game_result),MATCH(I$1,INDIRECT(nfl_game_result_header),0),FALSE)),"error")</f>
        <v>30</v>
      </c>
      <c r="J2414" t="str">
        <f ca="1">IFERROR(IF(ISBLANK(VLOOKUP($B2414,INDIRECT(nfl_game_result),MATCH(J$1,INDIRECT(nfl_game_result_header),0),FALSE)),"",VLOOKUP($B2414,INDIRECT(nfl_game_result),MATCH(J$1,INDIRECT(nfl_game_result_header),0),FALSE)),"error")</f>
        <v>KCY</v>
      </c>
      <c r="K2414" t="str">
        <f ca="1">IFERROR(IF(ISBLANK(VLOOKUP($B2414,INDIRECT(nfl_game_result),MATCH(K$1,INDIRECT(nfl_game_result_header),0),FALSE)),"",VLOOKUP($B2414,INDIRECT(nfl_game_result),MATCH(K$1,INDIRECT(nfl_game_result_header),0),FALSE)),"error")</f>
        <v>KCY</v>
      </c>
      <c r="L2414" s="23" t="str">
        <f ca="1">IFERROR(IF(ISBLANK(VLOOKUP($B2414,INDIRECT(nfl_game_result),MATCH(L$1,INDIRECT(nfl_game_result_header),0),FALSE)),"",VLOOKUP($B2414,INDIRECT(nfl_game_result),MATCH(L$1,INDIRECT(nfl_game_result_header),0),FALSE)),"error")</f>
        <v/>
      </c>
      <c r="M2414" t="s">
        <v>14</v>
      </c>
      <c r="N2414">
        <v>0</v>
      </c>
      <c r="O2414" t="s">
        <v>331</v>
      </c>
      <c r="P2414">
        <v>2</v>
      </c>
      <c r="Q2414" t="s">
        <v>331</v>
      </c>
      <c r="V2414" s="23" t="s">
        <v>416</v>
      </c>
      <c r="W2414">
        <f ca="1">VALUE(LEFT(C2414, 4))</f>
        <v>2016</v>
      </c>
      <c r="X2414">
        <f ca="1">VALUE(MID(C2414,6,FIND("_",C2414,6)-6))</f>
        <v>8</v>
      </c>
      <c r="Y2414">
        <f ca="1">IF(NOT(OR(ISBLANK(D2414),ISBLANK(E2414),D2414="",E2414="")),D2414-E2414,"")</f>
        <v>-0.5</v>
      </c>
      <c r="Z2414">
        <f ca="1">IF(OR(NOT(ISNUMBER(D2414)),ISBLANK(D2414),D2414="",ISBLANK(N2414)),"",ABS(D2414-N2414))</f>
        <v>2.5</v>
      </c>
      <c r="AA2414">
        <f ca="1">IF(OR(ISBLANK(J2414),ISBLANK(O2414),J2414="",O2414=""),"",IF(J2414=O2414,1,0))</f>
        <v>1</v>
      </c>
      <c r="AB2414">
        <f ca="1">IF(OR(ISBLANK(K2414),ISBLANK(Q2414),K2414="",Q2414=""),"",IF(K2414=Q2414,1,0))</f>
        <v>1</v>
      </c>
      <c r="AC2414" s="23" t="str">
        <f t="shared" ca="1" si="37"/>
        <v/>
      </c>
    </row>
    <row r="2415" spans="1:29" x14ac:dyDescent="0.25">
      <c r="A2415" s="23">
        <v>2414</v>
      </c>
      <c r="B2415">
        <v>1182</v>
      </c>
      <c r="C2415" t="str">
        <f ca="1">IFERROR(VLOOKUP($B2415,INDIRECT(nfl_game_result),MATCH(C$1,INDIRECT(nfl_game_result_header),0),FALSE),"error")</f>
        <v>2016_08_NYJ@CLE</v>
      </c>
      <c r="D2415">
        <f ca="1">IFERROR(IF(ISBLANK(VLOOKUP($B2415,INDIRECT(nfl_game_result),MATCH(D$1,INDIRECT(nfl_game_result_header),0),FALSE)),"",VLOOKUP($B2415,INDIRECT(nfl_game_result),MATCH(D$1,INDIRECT(nfl_game_result_header),0),FALSE)),"error")</f>
        <v>3</v>
      </c>
      <c r="E2415">
        <f ca="1">IFERROR(IF(ISBLANK(VLOOKUP($B2415,INDIRECT(nfl_game_result),MATCH(E$1,INDIRECT(nfl_game_result_header),0),FALSE)),"",VLOOKUP($B2415,INDIRECT(nfl_game_result),MATCH(E$1,INDIRECT(nfl_game_result_header),0),FALSE)),"error")</f>
        <v>2.5</v>
      </c>
      <c r="F2415" s="23" t="str">
        <f ca="1">IFERROR(IF(ISBLANK(VLOOKUP($B2415,INDIRECT(nfl_game_result),MATCH(F$1,INDIRECT(nfl_game_result_header),0),FALSE)),"",VLOOKUP($B2415,INDIRECT(nfl_game_result),MATCH(F$1,INDIRECT(nfl_game_result_header),0),FALSE)),"error")</f>
        <v/>
      </c>
      <c r="G2415" s="23" t="str">
        <f ca="1">IFERROR(IF(ISBLANK(VLOOKUP($B2415,INDIRECT(nfl_game_result),MATCH(G$1,INDIRECT(nfl_game_result_header),0),FALSE)),"",VLOOKUP($B2415,INDIRECT(nfl_game_result),MATCH(G$1,INDIRECT(nfl_game_result_header),0),FALSE)),"error")</f>
        <v/>
      </c>
      <c r="H2415">
        <f ca="1">IFERROR(IF(ISBLANK(VLOOKUP($B2415,INDIRECT(nfl_game_result),MATCH(H$1,INDIRECT(nfl_game_result_header),0),FALSE)),"",VLOOKUP($B2415,INDIRECT(nfl_game_result),MATCH(H$1,INDIRECT(nfl_game_result_header),0),FALSE)),"error")</f>
        <v>28</v>
      </c>
      <c r="I2415">
        <f ca="1">IFERROR(IF(ISBLANK(VLOOKUP($B2415,INDIRECT(nfl_game_result),MATCH(I$1,INDIRECT(nfl_game_result_header),0),FALSE)),"",VLOOKUP($B2415,INDIRECT(nfl_game_result),MATCH(I$1,INDIRECT(nfl_game_result_header),0),FALSE)),"error")</f>
        <v>31</v>
      </c>
      <c r="J2415" t="str">
        <f ca="1">IFERROR(IF(ISBLANK(VLOOKUP($B2415,INDIRECT(nfl_game_result),MATCH(J$1,INDIRECT(nfl_game_result_header),0),FALSE)),"",VLOOKUP($B2415,INDIRECT(nfl_game_result),MATCH(J$1,INDIRECT(nfl_game_result_header),0),FALSE)),"error")</f>
        <v>NYJ</v>
      </c>
      <c r="K2415" t="str">
        <f ca="1">IFERROR(IF(ISBLANK(VLOOKUP($B2415,INDIRECT(nfl_game_result),MATCH(K$1,INDIRECT(nfl_game_result_header),0),FALSE)),"",VLOOKUP($B2415,INDIRECT(nfl_game_result),MATCH(K$1,INDIRECT(nfl_game_result_header),0),FALSE)),"error")</f>
        <v>NYJ</v>
      </c>
      <c r="L2415" s="23" t="str">
        <f ca="1">IFERROR(IF(ISBLANK(VLOOKUP($B2415,INDIRECT(nfl_game_result),MATCH(L$1,INDIRECT(nfl_game_result_header),0),FALSE)),"",VLOOKUP($B2415,INDIRECT(nfl_game_result),MATCH(L$1,INDIRECT(nfl_game_result_header),0),FALSE)),"error")</f>
        <v/>
      </c>
      <c r="M2415" t="s">
        <v>14</v>
      </c>
      <c r="N2415">
        <v>4</v>
      </c>
      <c r="O2415" t="s">
        <v>70</v>
      </c>
      <c r="P2415">
        <v>7</v>
      </c>
      <c r="Q2415" t="s">
        <v>70</v>
      </c>
      <c r="V2415" s="23" t="s">
        <v>416</v>
      </c>
      <c r="W2415">
        <f ca="1">VALUE(LEFT(C2415, 4))</f>
        <v>2016</v>
      </c>
      <c r="X2415">
        <f ca="1">VALUE(MID(C2415,6,FIND("_",C2415,6)-6))</f>
        <v>8</v>
      </c>
      <c r="Y2415">
        <f ca="1">IF(NOT(OR(ISBLANK(D2415),ISBLANK(E2415),D2415="",E2415="")),D2415-E2415,"")</f>
        <v>0.5</v>
      </c>
      <c r="Z2415">
        <f ca="1">IF(OR(NOT(ISNUMBER(D2415)),ISBLANK(D2415),D2415="",ISBLANK(N2415)),"",ABS(D2415-N2415))</f>
        <v>1</v>
      </c>
      <c r="AA2415">
        <f ca="1">IF(OR(ISBLANK(J2415),ISBLANK(O2415),J2415="",O2415=""),"",IF(J2415=O2415,1,0))</f>
        <v>0</v>
      </c>
      <c r="AB2415">
        <f ca="1">IF(OR(ISBLANK(K2415),ISBLANK(Q2415),K2415="",Q2415=""),"",IF(K2415=Q2415,1,0))</f>
        <v>0</v>
      </c>
      <c r="AC2415" s="23" t="str">
        <f t="shared" ca="1" si="37"/>
        <v/>
      </c>
    </row>
    <row r="2416" spans="1:29" x14ac:dyDescent="0.25">
      <c r="A2416" s="23">
        <v>2415</v>
      </c>
      <c r="B2416">
        <v>1183</v>
      </c>
      <c r="C2416" t="str">
        <f ca="1">IFERROR(VLOOKUP($B2416,INDIRECT(nfl_game_result),MATCH(C$1,INDIRECT(nfl_game_result_header),0),FALSE),"error")</f>
        <v>2016_08_NWE@BUF</v>
      </c>
      <c r="D2416">
        <f ca="1">IFERROR(IF(ISBLANK(VLOOKUP($B2416,INDIRECT(nfl_game_result),MATCH(D$1,INDIRECT(nfl_game_result_header),0),FALSE)),"",VLOOKUP($B2416,INDIRECT(nfl_game_result),MATCH(D$1,INDIRECT(nfl_game_result_header),0),FALSE)),"error")</f>
        <v>5.5</v>
      </c>
      <c r="E2416">
        <f ca="1">IFERROR(IF(ISBLANK(VLOOKUP($B2416,INDIRECT(nfl_game_result),MATCH(E$1,INDIRECT(nfl_game_result_header),0),FALSE)),"",VLOOKUP($B2416,INDIRECT(nfl_game_result),MATCH(E$1,INDIRECT(nfl_game_result_header),0),FALSE)),"error")</f>
        <v>6</v>
      </c>
      <c r="F2416" s="23" t="str">
        <f ca="1">IFERROR(IF(ISBLANK(VLOOKUP($B2416,INDIRECT(nfl_game_result),MATCH(F$1,INDIRECT(nfl_game_result_header),0),FALSE)),"",VLOOKUP($B2416,INDIRECT(nfl_game_result),MATCH(F$1,INDIRECT(nfl_game_result_header),0),FALSE)),"error")</f>
        <v/>
      </c>
      <c r="G2416" s="23" t="str">
        <f ca="1">IFERROR(IF(ISBLANK(VLOOKUP($B2416,INDIRECT(nfl_game_result),MATCH(G$1,INDIRECT(nfl_game_result_header),0),FALSE)),"",VLOOKUP($B2416,INDIRECT(nfl_game_result),MATCH(G$1,INDIRECT(nfl_game_result_header),0),FALSE)),"error")</f>
        <v/>
      </c>
      <c r="H2416">
        <f ca="1">IFERROR(IF(ISBLANK(VLOOKUP($B2416,INDIRECT(nfl_game_result),MATCH(H$1,INDIRECT(nfl_game_result_header),0),FALSE)),"",VLOOKUP($B2416,INDIRECT(nfl_game_result),MATCH(H$1,INDIRECT(nfl_game_result_header),0),FALSE)),"error")</f>
        <v>25</v>
      </c>
      <c r="I2416">
        <f ca="1">IFERROR(IF(ISBLANK(VLOOKUP($B2416,INDIRECT(nfl_game_result),MATCH(I$1,INDIRECT(nfl_game_result_header),0),FALSE)),"",VLOOKUP($B2416,INDIRECT(nfl_game_result),MATCH(I$1,INDIRECT(nfl_game_result_header),0),FALSE)),"error")</f>
        <v>41</v>
      </c>
      <c r="J2416" t="str">
        <f ca="1">IFERROR(IF(ISBLANK(VLOOKUP($B2416,INDIRECT(nfl_game_result),MATCH(J$1,INDIRECT(nfl_game_result_header),0),FALSE)),"",VLOOKUP($B2416,INDIRECT(nfl_game_result),MATCH(J$1,INDIRECT(nfl_game_result_header),0),FALSE)),"error")</f>
        <v>NWE</v>
      </c>
      <c r="K2416" t="str">
        <f ca="1">IFERROR(IF(ISBLANK(VLOOKUP($B2416,INDIRECT(nfl_game_result),MATCH(K$1,INDIRECT(nfl_game_result_header),0),FALSE)),"",VLOOKUP($B2416,INDIRECT(nfl_game_result),MATCH(K$1,INDIRECT(nfl_game_result_header),0),FALSE)),"error")</f>
        <v>NWE</v>
      </c>
      <c r="L2416" s="23" t="str">
        <f ca="1">IFERROR(IF(ISBLANK(VLOOKUP($B2416,INDIRECT(nfl_game_result),MATCH(L$1,INDIRECT(nfl_game_result_header),0),FALSE)),"",VLOOKUP($B2416,INDIRECT(nfl_game_result),MATCH(L$1,INDIRECT(nfl_game_result_header),0),FALSE)),"error")</f>
        <v/>
      </c>
      <c r="M2416" t="s">
        <v>14</v>
      </c>
      <c r="N2416">
        <v>6</v>
      </c>
      <c r="O2416" t="s">
        <v>332</v>
      </c>
      <c r="P2416">
        <v>1</v>
      </c>
      <c r="Q2416" t="s">
        <v>332</v>
      </c>
      <c r="V2416" s="23" t="s">
        <v>416</v>
      </c>
      <c r="W2416">
        <f ca="1">VALUE(LEFT(C2416, 4))</f>
        <v>2016</v>
      </c>
      <c r="X2416">
        <f ca="1">VALUE(MID(C2416,6,FIND("_",C2416,6)-6))</f>
        <v>8</v>
      </c>
      <c r="Y2416">
        <f ca="1">IF(NOT(OR(ISBLANK(D2416),ISBLANK(E2416),D2416="",E2416="")),D2416-E2416,"")</f>
        <v>-0.5</v>
      </c>
      <c r="Z2416">
        <f ca="1">IF(OR(NOT(ISNUMBER(D2416)),ISBLANK(D2416),D2416="",ISBLANK(N2416)),"",ABS(D2416-N2416))</f>
        <v>0.5</v>
      </c>
      <c r="AA2416">
        <f ca="1">IF(OR(ISBLANK(J2416),ISBLANK(O2416),J2416="",O2416=""),"",IF(J2416=O2416,1,0))</f>
        <v>1</v>
      </c>
      <c r="AB2416">
        <f ca="1">IF(OR(ISBLANK(K2416),ISBLANK(Q2416),K2416="",Q2416=""),"",IF(K2416=Q2416,1,0))</f>
        <v>1</v>
      </c>
      <c r="AC2416" s="23" t="str">
        <f t="shared" ca="1" si="37"/>
        <v/>
      </c>
    </row>
    <row r="2417" spans="1:29" x14ac:dyDescent="0.25">
      <c r="A2417" s="23">
        <v>2416</v>
      </c>
      <c r="B2417">
        <v>1184</v>
      </c>
      <c r="C2417" t="str">
        <f ca="1">IFERROR(VLOOKUP($B2417,INDIRECT(nfl_game_result),MATCH(C$1,INDIRECT(nfl_game_result_header),0),FALSE),"error")</f>
        <v>2016_08_OAK@TBY</v>
      </c>
      <c r="D2417">
        <f ca="1">IFERROR(IF(ISBLANK(VLOOKUP($B2417,INDIRECT(nfl_game_result),MATCH(D$1,INDIRECT(nfl_game_result_header),0),FALSE)),"",VLOOKUP($B2417,INDIRECT(nfl_game_result),MATCH(D$1,INDIRECT(nfl_game_result_header),0),FALSE)),"error")</f>
        <v>-1</v>
      </c>
      <c r="E2417">
        <f ca="1">IFERROR(IF(ISBLANK(VLOOKUP($B2417,INDIRECT(nfl_game_result),MATCH(E$1,INDIRECT(nfl_game_result_header),0),FALSE)),"",VLOOKUP($B2417,INDIRECT(nfl_game_result),MATCH(E$1,INDIRECT(nfl_game_result_header),0),FALSE)),"error")</f>
        <v>1.5</v>
      </c>
      <c r="F2417" s="23" t="str">
        <f ca="1">IFERROR(IF(ISBLANK(VLOOKUP($B2417,INDIRECT(nfl_game_result),MATCH(F$1,INDIRECT(nfl_game_result_header),0),FALSE)),"",VLOOKUP($B2417,INDIRECT(nfl_game_result),MATCH(F$1,INDIRECT(nfl_game_result_header),0),FALSE)),"error")</f>
        <v/>
      </c>
      <c r="G2417" s="23" t="str">
        <f ca="1">IFERROR(IF(ISBLANK(VLOOKUP($B2417,INDIRECT(nfl_game_result),MATCH(G$1,INDIRECT(nfl_game_result_header),0),FALSE)),"",VLOOKUP($B2417,INDIRECT(nfl_game_result),MATCH(G$1,INDIRECT(nfl_game_result_header),0),FALSE)),"error")</f>
        <v/>
      </c>
      <c r="H2417">
        <f ca="1">IFERROR(IF(ISBLANK(VLOOKUP($B2417,INDIRECT(nfl_game_result),MATCH(H$1,INDIRECT(nfl_game_result_header),0),FALSE)),"",VLOOKUP($B2417,INDIRECT(nfl_game_result),MATCH(H$1,INDIRECT(nfl_game_result_header),0),FALSE)),"error")</f>
        <v>24</v>
      </c>
      <c r="I2417">
        <f ca="1">IFERROR(IF(ISBLANK(VLOOKUP($B2417,INDIRECT(nfl_game_result),MATCH(I$1,INDIRECT(nfl_game_result_header),0),FALSE)),"",VLOOKUP($B2417,INDIRECT(nfl_game_result),MATCH(I$1,INDIRECT(nfl_game_result_header),0),FALSE)),"error")</f>
        <v>30</v>
      </c>
      <c r="J2417" t="str">
        <f ca="1">IFERROR(IF(ISBLANK(VLOOKUP($B2417,INDIRECT(nfl_game_result),MATCH(J$1,INDIRECT(nfl_game_result_header),0),FALSE)),"",VLOOKUP($B2417,INDIRECT(nfl_game_result),MATCH(J$1,INDIRECT(nfl_game_result_header),0),FALSE)),"error")</f>
        <v>OAK</v>
      </c>
      <c r="K2417" t="str">
        <f ca="1">IFERROR(IF(ISBLANK(VLOOKUP($B2417,INDIRECT(nfl_game_result),MATCH(K$1,INDIRECT(nfl_game_result_header),0),FALSE)),"",VLOOKUP($B2417,INDIRECT(nfl_game_result),MATCH(K$1,INDIRECT(nfl_game_result_header),0),FALSE)),"error")</f>
        <v>OAK</v>
      </c>
      <c r="L2417" s="23" t="str">
        <f ca="1">IFERROR(IF(ISBLANK(VLOOKUP($B2417,INDIRECT(nfl_game_result),MATCH(L$1,INDIRECT(nfl_game_result_header),0),FALSE)),"",VLOOKUP($B2417,INDIRECT(nfl_game_result),MATCH(L$1,INDIRECT(nfl_game_result_header),0),FALSE)),"error")</f>
        <v/>
      </c>
      <c r="M2417" t="s">
        <v>14</v>
      </c>
      <c r="N2417">
        <v>0</v>
      </c>
      <c r="O2417" t="s">
        <v>85</v>
      </c>
      <c r="P2417">
        <v>6</v>
      </c>
      <c r="Q2417" t="s">
        <v>85</v>
      </c>
      <c r="V2417" s="23" t="s">
        <v>416</v>
      </c>
      <c r="W2417">
        <f ca="1">VALUE(LEFT(C2417, 4))</f>
        <v>2016</v>
      </c>
      <c r="X2417">
        <f ca="1">VALUE(MID(C2417,6,FIND("_",C2417,6)-6))</f>
        <v>8</v>
      </c>
      <c r="Y2417">
        <f ca="1">IF(NOT(OR(ISBLANK(D2417),ISBLANK(E2417),D2417="",E2417="")),D2417-E2417,"")</f>
        <v>-2.5</v>
      </c>
      <c r="Z2417">
        <f ca="1">IF(OR(NOT(ISNUMBER(D2417)),ISBLANK(D2417),D2417="",ISBLANK(N2417)),"",ABS(D2417-N2417))</f>
        <v>1</v>
      </c>
      <c r="AA2417">
        <f ca="1">IF(OR(ISBLANK(J2417),ISBLANK(O2417),J2417="",O2417=""),"",IF(J2417=O2417,1,0))</f>
        <v>1</v>
      </c>
      <c r="AB2417">
        <f ca="1">IF(OR(ISBLANK(K2417),ISBLANK(Q2417),K2417="",Q2417=""),"",IF(K2417=Q2417,1,0))</f>
        <v>1</v>
      </c>
      <c r="AC2417" s="23" t="str">
        <f t="shared" ca="1" si="37"/>
        <v/>
      </c>
    </row>
    <row r="2418" spans="1:29" x14ac:dyDescent="0.25">
      <c r="A2418" s="23">
        <v>2417</v>
      </c>
      <c r="B2418">
        <v>1185</v>
      </c>
      <c r="C2418" t="str">
        <f ca="1">IFERROR(VLOOKUP($B2418,INDIRECT(nfl_game_result),MATCH(C$1,INDIRECT(nfl_game_result_header),0),FALSE),"error")</f>
        <v>2016_08_SD@DEN</v>
      </c>
      <c r="D2418">
        <f ca="1">IFERROR(IF(ISBLANK(VLOOKUP($B2418,INDIRECT(nfl_game_result),MATCH(D$1,INDIRECT(nfl_game_result_header),0),FALSE)),"",VLOOKUP($B2418,INDIRECT(nfl_game_result),MATCH(D$1,INDIRECT(nfl_game_result_header),0),FALSE)),"error")</f>
        <v>-6</v>
      </c>
      <c r="E2418">
        <f ca="1">IFERROR(IF(ISBLANK(VLOOKUP($B2418,INDIRECT(nfl_game_result),MATCH(E$1,INDIRECT(nfl_game_result_header),0),FALSE)),"",VLOOKUP($B2418,INDIRECT(nfl_game_result),MATCH(E$1,INDIRECT(nfl_game_result_header),0),FALSE)),"error")</f>
        <v>-3.5</v>
      </c>
      <c r="F2418" s="23" t="str">
        <f ca="1">IFERROR(IF(ISBLANK(VLOOKUP($B2418,INDIRECT(nfl_game_result),MATCH(F$1,INDIRECT(nfl_game_result_header),0),FALSE)),"",VLOOKUP($B2418,INDIRECT(nfl_game_result),MATCH(F$1,INDIRECT(nfl_game_result_header),0),FALSE)),"error")</f>
        <v/>
      </c>
      <c r="G2418" s="23" t="str">
        <f ca="1">IFERROR(IF(ISBLANK(VLOOKUP($B2418,INDIRECT(nfl_game_result),MATCH(G$1,INDIRECT(nfl_game_result_header),0),FALSE)),"",VLOOKUP($B2418,INDIRECT(nfl_game_result),MATCH(G$1,INDIRECT(nfl_game_result_header),0),FALSE)),"error")</f>
        <v/>
      </c>
      <c r="H2418">
        <f ca="1">IFERROR(IF(ISBLANK(VLOOKUP($B2418,INDIRECT(nfl_game_result),MATCH(H$1,INDIRECT(nfl_game_result_header),0),FALSE)),"",VLOOKUP($B2418,INDIRECT(nfl_game_result),MATCH(H$1,INDIRECT(nfl_game_result_header),0),FALSE)),"error")</f>
        <v>27</v>
      </c>
      <c r="I2418">
        <f ca="1">IFERROR(IF(ISBLANK(VLOOKUP($B2418,INDIRECT(nfl_game_result),MATCH(I$1,INDIRECT(nfl_game_result_header),0),FALSE)),"",VLOOKUP($B2418,INDIRECT(nfl_game_result),MATCH(I$1,INDIRECT(nfl_game_result_header),0),FALSE)),"error")</f>
        <v>19</v>
      </c>
      <c r="J2418" t="str">
        <f ca="1">IFERROR(IF(ISBLANK(VLOOKUP($B2418,INDIRECT(nfl_game_result),MATCH(J$1,INDIRECT(nfl_game_result_header),0),FALSE)),"",VLOOKUP($B2418,INDIRECT(nfl_game_result),MATCH(J$1,INDIRECT(nfl_game_result_header),0),FALSE)),"error")</f>
        <v>DEN</v>
      </c>
      <c r="K2418" t="str">
        <f ca="1">IFERROR(IF(ISBLANK(VLOOKUP($B2418,INDIRECT(nfl_game_result),MATCH(K$1,INDIRECT(nfl_game_result_header),0),FALSE)),"",VLOOKUP($B2418,INDIRECT(nfl_game_result),MATCH(K$1,INDIRECT(nfl_game_result_header),0),FALSE)),"error")</f>
        <v>DEN</v>
      </c>
      <c r="L2418" s="23" t="str">
        <f ca="1">IFERROR(IF(ISBLANK(VLOOKUP($B2418,INDIRECT(nfl_game_result),MATCH(L$1,INDIRECT(nfl_game_result_header),0),FALSE)),"",VLOOKUP($B2418,INDIRECT(nfl_game_result),MATCH(L$1,INDIRECT(nfl_game_result_header),0),FALSE)),"error")</f>
        <v/>
      </c>
      <c r="M2418" t="s">
        <v>14</v>
      </c>
      <c r="N2418">
        <v>-3</v>
      </c>
      <c r="O2418" t="s">
        <v>88</v>
      </c>
      <c r="P2418">
        <v>11</v>
      </c>
      <c r="Q2418" t="s">
        <v>88</v>
      </c>
      <c r="V2418" s="23" t="s">
        <v>416</v>
      </c>
      <c r="W2418">
        <f ca="1">VALUE(LEFT(C2418, 4))</f>
        <v>2016</v>
      </c>
      <c r="X2418">
        <f ca="1">VALUE(MID(C2418,6,FIND("_",C2418,6)-6))</f>
        <v>8</v>
      </c>
      <c r="Y2418">
        <f ca="1">IF(NOT(OR(ISBLANK(D2418),ISBLANK(E2418),D2418="",E2418="")),D2418-E2418,"")</f>
        <v>-2.5</v>
      </c>
      <c r="Z2418">
        <f ca="1">IF(OR(NOT(ISNUMBER(D2418)),ISBLANK(D2418),D2418="",ISBLANK(N2418)),"",ABS(D2418-N2418))</f>
        <v>3</v>
      </c>
      <c r="AA2418">
        <f ca="1">IF(OR(ISBLANK(J2418),ISBLANK(O2418),J2418="",O2418=""),"",IF(J2418=O2418,1,0))</f>
        <v>0</v>
      </c>
      <c r="AB2418">
        <f ca="1">IF(OR(ISBLANK(K2418),ISBLANK(Q2418),K2418="",Q2418=""),"",IF(K2418=Q2418,1,0))</f>
        <v>0</v>
      </c>
      <c r="AC2418" s="23" t="str">
        <f t="shared" ca="1" si="37"/>
        <v/>
      </c>
    </row>
    <row r="2419" spans="1:29" x14ac:dyDescent="0.25">
      <c r="A2419" s="23">
        <v>2418</v>
      </c>
      <c r="B2419">
        <v>1186</v>
      </c>
      <c r="C2419" t="str">
        <f ca="1">IFERROR(VLOOKUP($B2419,INDIRECT(nfl_game_result),MATCH(C$1,INDIRECT(nfl_game_result_header),0),FALSE),"error")</f>
        <v>2016_08_GBY@ATL</v>
      </c>
      <c r="D2419">
        <f ca="1">IFERROR(IF(ISBLANK(VLOOKUP($B2419,INDIRECT(nfl_game_result),MATCH(D$1,INDIRECT(nfl_game_result_header),0),FALSE)),"",VLOOKUP($B2419,INDIRECT(nfl_game_result),MATCH(D$1,INDIRECT(nfl_game_result_header),0),FALSE)),"error")</f>
        <v>-3</v>
      </c>
      <c r="E2419">
        <f ca="1">IFERROR(IF(ISBLANK(VLOOKUP($B2419,INDIRECT(nfl_game_result),MATCH(E$1,INDIRECT(nfl_game_result_header),0),FALSE)),"",VLOOKUP($B2419,INDIRECT(nfl_game_result),MATCH(E$1,INDIRECT(nfl_game_result_header),0),FALSE)),"error")</f>
        <v>-3</v>
      </c>
      <c r="F2419" s="23" t="str">
        <f ca="1">IFERROR(IF(ISBLANK(VLOOKUP($B2419,INDIRECT(nfl_game_result),MATCH(F$1,INDIRECT(nfl_game_result_header),0),FALSE)),"",VLOOKUP($B2419,INDIRECT(nfl_game_result),MATCH(F$1,INDIRECT(nfl_game_result_header),0),FALSE)),"error")</f>
        <v/>
      </c>
      <c r="G2419" s="23" t="str">
        <f ca="1">IFERROR(IF(ISBLANK(VLOOKUP($B2419,INDIRECT(nfl_game_result),MATCH(G$1,INDIRECT(nfl_game_result_header),0),FALSE)),"",VLOOKUP($B2419,INDIRECT(nfl_game_result),MATCH(G$1,INDIRECT(nfl_game_result_header),0),FALSE)),"error")</f>
        <v/>
      </c>
      <c r="H2419">
        <f ca="1">IFERROR(IF(ISBLANK(VLOOKUP($B2419,INDIRECT(nfl_game_result),MATCH(H$1,INDIRECT(nfl_game_result_header),0),FALSE)),"",VLOOKUP($B2419,INDIRECT(nfl_game_result),MATCH(H$1,INDIRECT(nfl_game_result_header),0),FALSE)),"error")</f>
        <v>33</v>
      </c>
      <c r="I2419">
        <f ca="1">IFERROR(IF(ISBLANK(VLOOKUP($B2419,INDIRECT(nfl_game_result),MATCH(I$1,INDIRECT(nfl_game_result_header),0),FALSE)),"",VLOOKUP($B2419,INDIRECT(nfl_game_result),MATCH(I$1,INDIRECT(nfl_game_result_header),0),FALSE)),"error")</f>
        <v>32</v>
      </c>
      <c r="J2419" t="str">
        <f ca="1">IFERROR(IF(ISBLANK(VLOOKUP($B2419,INDIRECT(nfl_game_result),MATCH(J$1,INDIRECT(nfl_game_result_header),0),FALSE)),"",VLOOKUP($B2419,INDIRECT(nfl_game_result),MATCH(J$1,INDIRECT(nfl_game_result_header),0),FALSE)),"error")</f>
        <v>GBY</v>
      </c>
      <c r="K2419" t="str">
        <f ca="1">IFERROR(IF(ISBLANK(VLOOKUP($B2419,INDIRECT(nfl_game_result),MATCH(K$1,INDIRECT(nfl_game_result_header),0),FALSE)),"",VLOOKUP($B2419,INDIRECT(nfl_game_result),MATCH(K$1,INDIRECT(nfl_game_result_header),0),FALSE)),"error")</f>
        <v>ATL</v>
      </c>
      <c r="L2419" s="23" t="str">
        <f ca="1">IFERROR(IF(ISBLANK(VLOOKUP($B2419,INDIRECT(nfl_game_result),MATCH(L$1,INDIRECT(nfl_game_result_header),0),FALSE)),"",VLOOKUP($B2419,INDIRECT(nfl_game_result),MATCH(L$1,INDIRECT(nfl_game_result_header),0),FALSE)),"error")</f>
        <v/>
      </c>
      <c r="M2419" t="s">
        <v>14</v>
      </c>
      <c r="N2419">
        <v>-3</v>
      </c>
      <c r="O2419" t="s">
        <v>20</v>
      </c>
      <c r="P2419">
        <v>10</v>
      </c>
      <c r="Q2419" t="s">
        <v>20</v>
      </c>
      <c r="V2419" s="23" t="s">
        <v>416</v>
      </c>
      <c r="W2419">
        <f ca="1">VALUE(LEFT(C2419, 4))</f>
        <v>2016</v>
      </c>
      <c r="X2419">
        <f ca="1">VALUE(MID(C2419,6,FIND("_",C2419,6)-6))</f>
        <v>8</v>
      </c>
      <c r="Y2419">
        <f ca="1">IF(NOT(OR(ISBLANK(D2419),ISBLANK(E2419),D2419="",E2419="")),D2419-E2419,"")</f>
        <v>0</v>
      </c>
      <c r="Z2419">
        <f ca="1">IF(OR(NOT(ISNUMBER(D2419)),ISBLANK(D2419),D2419="",ISBLANK(N2419)),"",ABS(D2419-N2419))</f>
        <v>0</v>
      </c>
      <c r="AA2419">
        <f ca="1">IF(OR(ISBLANK(J2419),ISBLANK(O2419),J2419="",O2419=""),"",IF(J2419=O2419,1,0))</f>
        <v>0</v>
      </c>
      <c r="AB2419">
        <f ca="1">IF(OR(ISBLANK(K2419),ISBLANK(Q2419),K2419="",Q2419=""),"",IF(K2419=Q2419,1,0))</f>
        <v>1</v>
      </c>
      <c r="AC2419" s="23" t="str">
        <f t="shared" ca="1" si="37"/>
        <v/>
      </c>
    </row>
    <row r="2420" spans="1:29" x14ac:dyDescent="0.25">
      <c r="A2420" s="23">
        <v>2419</v>
      </c>
      <c r="B2420">
        <v>1187</v>
      </c>
      <c r="C2420" t="str">
        <f ca="1">IFERROR(VLOOKUP($B2420,INDIRECT(nfl_game_result),MATCH(C$1,INDIRECT(nfl_game_result_header),0),FALSE),"error")</f>
        <v>2016_08_PHI@DAL</v>
      </c>
      <c r="D2420">
        <f ca="1">IFERROR(IF(ISBLANK(VLOOKUP($B2420,INDIRECT(nfl_game_result),MATCH(D$1,INDIRECT(nfl_game_result_header),0),FALSE)),"",VLOOKUP($B2420,INDIRECT(nfl_game_result),MATCH(D$1,INDIRECT(nfl_game_result_header),0),FALSE)),"error")</f>
        <v>-4.5</v>
      </c>
      <c r="E2420">
        <f ca="1">IFERROR(IF(ISBLANK(VLOOKUP($B2420,INDIRECT(nfl_game_result),MATCH(E$1,INDIRECT(nfl_game_result_header),0),FALSE)),"",VLOOKUP($B2420,INDIRECT(nfl_game_result),MATCH(E$1,INDIRECT(nfl_game_result_header),0),FALSE)),"error")</f>
        <v>-5</v>
      </c>
      <c r="F2420" s="23" t="str">
        <f ca="1">IFERROR(IF(ISBLANK(VLOOKUP($B2420,INDIRECT(nfl_game_result),MATCH(F$1,INDIRECT(nfl_game_result_header),0),FALSE)),"",VLOOKUP($B2420,INDIRECT(nfl_game_result),MATCH(F$1,INDIRECT(nfl_game_result_header),0),FALSE)),"error")</f>
        <v/>
      </c>
      <c r="G2420" s="23" t="str">
        <f ca="1">IFERROR(IF(ISBLANK(VLOOKUP($B2420,INDIRECT(nfl_game_result),MATCH(G$1,INDIRECT(nfl_game_result_header),0),FALSE)),"",VLOOKUP($B2420,INDIRECT(nfl_game_result),MATCH(G$1,INDIRECT(nfl_game_result_header),0),FALSE)),"error")</f>
        <v/>
      </c>
      <c r="H2420">
        <f ca="1">IFERROR(IF(ISBLANK(VLOOKUP($B2420,INDIRECT(nfl_game_result),MATCH(H$1,INDIRECT(nfl_game_result_header),0),FALSE)),"",VLOOKUP($B2420,INDIRECT(nfl_game_result),MATCH(H$1,INDIRECT(nfl_game_result_header),0),FALSE)),"error")</f>
        <v>29</v>
      </c>
      <c r="I2420">
        <f ca="1">IFERROR(IF(ISBLANK(VLOOKUP($B2420,INDIRECT(nfl_game_result),MATCH(I$1,INDIRECT(nfl_game_result_header),0),FALSE)),"",VLOOKUP($B2420,INDIRECT(nfl_game_result),MATCH(I$1,INDIRECT(nfl_game_result_header),0),FALSE)),"error")</f>
        <v>23</v>
      </c>
      <c r="J2420" t="str">
        <f ca="1">IFERROR(IF(ISBLANK(VLOOKUP($B2420,INDIRECT(nfl_game_result),MATCH(J$1,INDIRECT(nfl_game_result_header),0),FALSE)),"",VLOOKUP($B2420,INDIRECT(nfl_game_result),MATCH(J$1,INDIRECT(nfl_game_result_header),0),FALSE)),"error")</f>
        <v>DAL</v>
      </c>
      <c r="K2420" t="str">
        <f ca="1">IFERROR(IF(ISBLANK(VLOOKUP($B2420,INDIRECT(nfl_game_result),MATCH(K$1,INDIRECT(nfl_game_result_header),0),FALSE)),"",VLOOKUP($B2420,INDIRECT(nfl_game_result),MATCH(K$1,INDIRECT(nfl_game_result_header),0),FALSE)),"error")</f>
        <v>DAL</v>
      </c>
      <c r="L2420" s="23" t="str">
        <f ca="1">IFERROR(IF(ISBLANK(VLOOKUP($B2420,INDIRECT(nfl_game_result),MATCH(L$1,INDIRECT(nfl_game_result_header),0),FALSE)),"",VLOOKUP($B2420,INDIRECT(nfl_game_result),MATCH(L$1,INDIRECT(nfl_game_result_header),0),FALSE)),"error")</f>
        <v/>
      </c>
      <c r="M2420" t="s">
        <v>14</v>
      </c>
      <c r="N2420">
        <v>-3</v>
      </c>
      <c r="O2420" t="s">
        <v>86</v>
      </c>
      <c r="P2420">
        <v>12</v>
      </c>
      <c r="Q2420" t="s">
        <v>86</v>
      </c>
      <c r="V2420" s="23" t="s">
        <v>416</v>
      </c>
      <c r="W2420">
        <f ca="1">VALUE(LEFT(C2420, 4))</f>
        <v>2016</v>
      </c>
      <c r="X2420">
        <f ca="1">VALUE(MID(C2420,6,FIND("_",C2420,6)-6))</f>
        <v>8</v>
      </c>
      <c r="Y2420">
        <f ca="1">IF(NOT(OR(ISBLANK(D2420),ISBLANK(E2420),D2420="",E2420="")),D2420-E2420,"")</f>
        <v>0.5</v>
      </c>
      <c r="Z2420">
        <f ca="1">IF(OR(NOT(ISNUMBER(D2420)),ISBLANK(D2420),D2420="",ISBLANK(N2420)),"",ABS(D2420-N2420))</f>
        <v>1.5</v>
      </c>
      <c r="AA2420">
        <f ca="1">IF(OR(ISBLANK(J2420),ISBLANK(O2420),J2420="",O2420=""),"",IF(J2420=O2420,1,0))</f>
        <v>0</v>
      </c>
      <c r="AB2420">
        <f ca="1">IF(OR(ISBLANK(K2420),ISBLANK(Q2420),K2420="",Q2420=""),"",IF(K2420=Q2420,1,0))</f>
        <v>0</v>
      </c>
      <c r="AC2420" s="23" t="str">
        <f t="shared" ca="1" si="37"/>
        <v/>
      </c>
    </row>
    <row r="2421" spans="1:29" x14ac:dyDescent="0.25">
      <c r="A2421" s="23">
        <v>2420</v>
      </c>
      <c r="B2421">
        <v>1188</v>
      </c>
      <c r="C2421" t="str">
        <f ca="1">IFERROR(VLOOKUP($B2421,INDIRECT(nfl_game_result),MATCH(C$1,INDIRECT(nfl_game_result_header),0),FALSE),"error")</f>
        <v>2016_08_MIN@CHI</v>
      </c>
      <c r="D2421">
        <f ca="1">IFERROR(IF(ISBLANK(VLOOKUP($B2421,INDIRECT(nfl_game_result),MATCH(D$1,INDIRECT(nfl_game_result_header),0),FALSE)),"",VLOOKUP($B2421,INDIRECT(nfl_game_result),MATCH(D$1,INDIRECT(nfl_game_result_header),0),FALSE)),"error")</f>
        <v>4.5</v>
      </c>
      <c r="E2421">
        <f ca="1">IFERROR(IF(ISBLANK(VLOOKUP($B2421,INDIRECT(nfl_game_result),MATCH(E$1,INDIRECT(nfl_game_result_header),0),FALSE)),"",VLOOKUP($B2421,INDIRECT(nfl_game_result),MATCH(E$1,INDIRECT(nfl_game_result_header),0),FALSE)),"error")</f>
        <v>4.5</v>
      </c>
      <c r="F2421" s="23" t="str">
        <f ca="1">IFERROR(IF(ISBLANK(VLOOKUP($B2421,INDIRECT(nfl_game_result),MATCH(F$1,INDIRECT(nfl_game_result_header),0),FALSE)),"",VLOOKUP($B2421,INDIRECT(nfl_game_result),MATCH(F$1,INDIRECT(nfl_game_result_header),0),FALSE)),"error")</f>
        <v/>
      </c>
      <c r="G2421" s="23" t="str">
        <f ca="1">IFERROR(IF(ISBLANK(VLOOKUP($B2421,INDIRECT(nfl_game_result),MATCH(G$1,INDIRECT(nfl_game_result_header),0),FALSE)),"",VLOOKUP($B2421,INDIRECT(nfl_game_result),MATCH(G$1,INDIRECT(nfl_game_result_header),0),FALSE)),"error")</f>
        <v/>
      </c>
      <c r="H2421">
        <f ca="1">IFERROR(IF(ISBLANK(VLOOKUP($B2421,INDIRECT(nfl_game_result),MATCH(H$1,INDIRECT(nfl_game_result_header),0),FALSE)),"",VLOOKUP($B2421,INDIRECT(nfl_game_result),MATCH(H$1,INDIRECT(nfl_game_result_header),0),FALSE)),"error")</f>
        <v>20</v>
      </c>
      <c r="I2421">
        <f ca="1">IFERROR(IF(ISBLANK(VLOOKUP($B2421,INDIRECT(nfl_game_result),MATCH(I$1,INDIRECT(nfl_game_result_header),0),FALSE)),"",VLOOKUP($B2421,INDIRECT(nfl_game_result),MATCH(I$1,INDIRECT(nfl_game_result_header),0),FALSE)),"error")</f>
        <v>10</v>
      </c>
      <c r="J2421" t="str">
        <f ca="1">IFERROR(IF(ISBLANK(VLOOKUP($B2421,INDIRECT(nfl_game_result),MATCH(J$1,INDIRECT(nfl_game_result_header),0),FALSE)),"",VLOOKUP($B2421,INDIRECT(nfl_game_result),MATCH(J$1,INDIRECT(nfl_game_result_header),0),FALSE)),"error")</f>
        <v>CHI</v>
      </c>
      <c r="K2421" t="str">
        <f ca="1">IFERROR(IF(ISBLANK(VLOOKUP($B2421,INDIRECT(nfl_game_result),MATCH(K$1,INDIRECT(nfl_game_result_header),0),FALSE)),"",VLOOKUP($B2421,INDIRECT(nfl_game_result),MATCH(K$1,INDIRECT(nfl_game_result_header),0),FALSE)),"error")</f>
        <v>CHI</v>
      </c>
      <c r="L2421" s="23" t="str">
        <f ca="1">IFERROR(IF(ISBLANK(VLOOKUP($B2421,INDIRECT(nfl_game_result),MATCH(L$1,INDIRECT(nfl_game_result_header),0),FALSE)),"",VLOOKUP($B2421,INDIRECT(nfl_game_result),MATCH(L$1,INDIRECT(nfl_game_result_header),0),FALSE)),"error")</f>
        <v/>
      </c>
      <c r="M2421" t="s">
        <v>14</v>
      </c>
      <c r="N2421">
        <v>5.5</v>
      </c>
      <c r="O2421" t="s">
        <v>80</v>
      </c>
      <c r="P2421">
        <v>3</v>
      </c>
      <c r="Q2421" t="s">
        <v>80</v>
      </c>
      <c r="V2421" s="23" t="s">
        <v>416</v>
      </c>
      <c r="W2421">
        <f ca="1">VALUE(LEFT(C2421, 4))</f>
        <v>2016</v>
      </c>
      <c r="X2421">
        <f ca="1">VALUE(MID(C2421,6,FIND("_",C2421,6)-6))</f>
        <v>8</v>
      </c>
      <c r="Y2421">
        <f ca="1">IF(NOT(OR(ISBLANK(D2421),ISBLANK(E2421),D2421="",E2421="")),D2421-E2421,"")</f>
        <v>0</v>
      </c>
      <c r="Z2421">
        <f ca="1">IF(OR(NOT(ISNUMBER(D2421)),ISBLANK(D2421),D2421="",ISBLANK(N2421)),"",ABS(D2421-N2421))</f>
        <v>1</v>
      </c>
      <c r="AA2421">
        <f ca="1">IF(OR(ISBLANK(J2421),ISBLANK(O2421),J2421="",O2421=""),"",IF(J2421=O2421,1,0))</f>
        <v>0</v>
      </c>
      <c r="AB2421">
        <f ca="1">IF(OR(ISBLANK(K2421),ISBLANK(Q2421),K2421="",Q2421=""),"",IF(K2421=Q2421,1,0))</f>
        <v>0</v>
      </c>
      <c r="AC2421" s="23" t="str">
        <f t="shared" ca="1" si="37"/>
        <v/>
      </c>
    </row>
    <row r="2422" spans="1:29" x14ac:dyDescent="0.25">
      <c r="A2422" s="23">
        <v>2421</v>
      </c>
      <c r="B2422">
        <v>1189</v>
      </c>
      <c r="C2422" t="str">
        <f ca="1">IFERROR(VLOOKUP($B2422,INDIRECT(nfl_game_result),MATCH(C$1,INDIRECT(nfl_game_result_header),0),FALSE),"error")</f>
        <v>2016_09_ATL@TBY</v>
      </c>
      <c r="D2422">
        <f ca="1">IFERROR(IF(ISBLANK(VLOOKUP($B2422,INDIRECT(nfl_game_result),MATCH(D$1,INDIRECT(nfl_game_result_header),0),FALSE)),"",VLOOKUP($B2422,INDIRECT(nfl_game_result),MATCH(D$1,INDIRECT(nfl_game_result_header),0),FALSE)),"error")</f>
        <v>3</v>
      </c>
      <c r="E2422">
        <f ca="1">IFERROR(IF(ISBLANK(VLOOKUP($B2422,INDIRECT(nfl_game_result),MATCH(E$1,INDIRECT(nfl_game_result_header),0),FALSE)),"",VLOOKUP($B2422,INDIRECT(nfl_game_result),MATCH(E$1,INDIRECT(nfl_game_result_header),0),FALSE)),"error")</f>
        <v>4.5</v>
      </c>
      <c r="F2422" s="23" t="str">
        <f ca="1">IFERROR(IF(ISBLANK(VLOOKUP($B2422,INDIRECT(nfl_game_result),MATCH(F$1,INDIRECT(nfl_game_result_header),0),FALSE)),"",VLOOKUP($B2422,INDIRECT(nfl_game_result),MATCH(F$1,INDIRECT(nfl_game_result_header),0),FALSE)),"error")</f>
        <v/>
      </c>
      <c r="G2422" s="23" t="str">
        <f ca="1">IFERROR(IF(ISBLANK(VLOOKUP($B2422,INDIRECT(nfl_game_result),MATCH(G$1,INDIRECT(nfl_game_result_header),0),FALSE)),"",VLOOKUP($B2422,INDIRECT(nfl_game_result),MATCH(G$1,INDIRECT(nfl_game_result_header),0),FALSE)),"error")</f>
        <v/>
      </c>
      <c r="H2422">
        <f ca="1">IFERROR(IF(ISBLANK(VLOOKUP($B2422,INDIRECT(nfl_game_result),MATCH(H$1,INDIRECT(nfl_game_result_header),0),FALSE)),"",VLOOKUP($B2422,INDIRECT(nfl_game_result),MATCH(H$1,INDIRECT(nfl_game_result_header),0),FALSE)),"error")</f>
        <v>28</v>
      </c>
      <c r="I2422">
        <f ca="1">IFERROR(IF(ISBLANK(VLOOKUP($B2422,INDIRECT(nfl_game_result),MATCH(I$1,INDIRECT(nfl_game_result_header),0),FALSE)),"",VLOOKUP($B2422,INDIRECT(nfl_game_result),MATCH(I$1,INDIRECT(nfl_game_result_header),0),FALSE)),"error")</f>
        <v>43</v>
      </c>
      <c r="J2422" t="str">
        <f ca="1">IFERROR(IF(ISBLANK(VLOOKUP($B2422,INDIRECT(nfl_game_result),MATCH(J$1,INDIRECT(nfl_game_result_header),0),FALSE)),"",VLOOKUP($B2422,INDIRECT(nfl_game_result),MATCH(J$1,INDIRECT(nfl_game_result_header),0),FALSE)),"error")</f>
        <v>ATL</v>
      </c>
      <c r="K2422" t="str">
        <f ca="1">IFERROR(IF(ISBLANK(VLOOKUP($B2422,INDIRECT(nfl_game_result),MATCH(K$1,INDIRECT(nfl_game_result_header),0),FALSE)),"",VLOOKUP($B2422,INDIRECT(nfl_game_result),MATCH(K$1,INDIRECT(nfl_game_result_header),0),FALSE)),"error")</f>
        <v>ATL</v>
      </c>
      <c r="L2422" s="23" t="str">
        <f ca="1">IFERROR(IF(ISBLANK(VLOOKUP($B2422,INDIRECT(nfl_game_result),MATCH(L$1,INDIRECT(nfl_game_result_header),0),FALSE)),"",VLOOKUP($B2422,INDIRECT(nfl_game_result),MATCH(L$1,INDIRECT(nfl_game_result_header),0),FALSE)),"error")</f>
        <v/>
      </c>
      <c r="M2422" t="s">
        <v>16</v>
      </c>
      <c r="N2422">
        <v>2</v>
      </c>
      <c r="O2422" t="s">
        <v>20</v>
      </c>
      <c r="P2422">
        <v>5</v>
      </c>
      <c r="V2422" s="23" t="s">
        <v>416</v>
      </c>
      <c r="W2422">
        <f ca="1">VALUE(LEFT(C2422, 4))</f>
        <v>2016</v>
      </c>
      <c r="X2422">
        <f ca="1">VALUE(MID(C2422,6,FIND("_",C2422,6)-6))</f>
        <v>9</v>
      </c>
      <c r="Y2422">
        <f ca="1">IF(NOT(OR(ISBLANK(D2422),ISBLANK(E2422),D2422="",E2422="")),D2422-E2422,"")</f>
        <v>-1.5</v>
      </c>
      <c r="Z2422">
        <f ca="1">IF(OR(NOT(ISNUMBER(D2422)),ISBLANK(D2422),D2422="",ISBLANK(N2422)),"",ABS(D2422-N2422))</f>
        <v>1</v>
      </c>
      <c r="AA2422">
        <f ca="1">IF(OR(ISBLANK(J2422),ISBLANK(O2422),J2422="",O2422=""),"",IF(J2422=O2422,1,0))</f>
        <v>1</v>
      </c>
      <c r="AB2422" t="str">
        <f ca="1">IF(OR(ISBLANK(K2422),ISBLANK(Q2422),K2422="",Q2422=""),"",IF(K2422=Q2422,1,0))</f>
        <v/>
      </c>
      <c r="AC2422" s="23" t="str">
        <f t="shared" ca="1" si="37"/>
        <v/>
      </c>
    </row>
    <row r="2423" spans="1:29" x14ac:dyDescent="0.25">
      <c r="A2423" s="23">
        <v>2422</v>
      </c>
      <c r="B2423">
        <v>1190</v>
      </c>
      <c r="C2423" t="str">
        <f ca="1">IFERROR(VLOOKUP($B2423,INDIRECT(nfl_game_result),MATCH(C$1,INDIRECT(nfl_game_result_header),0),FALSE),"error")</f>
        <v>2016_09_DET@MIN</v>
      </c>
      <c r="D2423">
        <f ca="1">IFERROR(IF(ISBLANK(VLOOKUP($B2423,INDIRECT(nfl_game_result),MATCH(D$1,INDIRECT(nfl_game_result_header),0),FALSE)),"",VLOOKUP($B2423,INDIRECT(nfl_game_result),MATCH(D$1,INDIRECT(nfl_game_result_header),0),FALSE)),"error")</f>
        <v>-6.5</v>
      </c>
      <c r="E2423">
        <f ca="1">IFERROR(IF(ISBLANK(VLOOKUP($B2423,INDIRECT(nfl_game_result),MATCH(E$1,INDIRECT(nfl_game_result_header),0),FALSE)),"",VLOOKUP($B2423,INDIRECT(nfl_game_result),MATCH(E$1,INDIRECT(nfl_game_result_header),0),FALSE)),"error")</f>
        <v>-6</v>
      </c>
      <c r="F2423" s="23" t="str">
        <f ca="1">IFERROR(IF(ISBLANK(VLOOKUP($B2423,INDIRECT(nfl_game_result),MATCH(F$1,INDIRECT(nfl_game_result_header),0),FALSE)),"",VLOOKUP($B2423,INDIRECT(nfl_game_result),MATCH(F$1,INDIRECT(nfl_game_result_header),0),FALSE)),"error")</f>
        <v/>
      </c>
      <c r="G2423" s="23" t="str">
        <f ca="1">IFERROR(IF(ISBLANK(VLOOKUP($B2423,INDIRECT(nfl_game_result),MATCH(G$1,INDIRECT(nfl_game_result_header),0),FALSE)),"",VLOOKUP($B2423,INDIRECT(nfl_game_result),MATCH(G$1,INDIRECT(nfl_game_result_header),0),FALSE)),"error")</f>
        <v/>
      </c>
      <c r="H2423">
        <f ca="1">IFERROR(IF(ISBLANK(VLOOKUP($B2423,INDIRECT(nfl_game_result),MATCH(H$1,INDIRECT(nfl_game_result_header),0),FALSE)),"",VLOOKUP($B2423,INDIRECT(nfl_game_result),MATCH(H$1,INDIRECT(nfl_game_result_header),0),FALSE)),"error")</f>
        <v>16</v>
      </c>
      <c r="I2423">
        <f ca="1">IFERROR(IF(ISBLANK(VLOOKUP($B2423,INDIRECT(nfl_game_result),MATCH(I$1,INDIRECT(nfl_game_result_header),0),FALSE)),"",VLOOKUP($B2423,INDIRECT(nfl_game_result),MATCH(I$1,INDIRECT(nfl_game_result_header),0),FALSE)),"error")</f>
        <v>22</v>
      </c>
      <c r="J2423" t="str">
        <f ca="1">IFERROR(IF(ISBLANK(VLOOKUP($B2423,INDIRECT(nfl_game_result),MATCH(J$1,INDIRECT(nfl_game_result_header),0),FALSE)),"",VLOOKUP($B2423,INDIRECT(nfl_game_result),MATCH(J$1,INDIRECT(nfl_game_result_header),0),FALSE)),"error")</f>
        <v>DET</v>
      </c>
      <c r="K2423" t="str">
        <f ca="1">IFERROR(IF(ISBLANK(VLOOKUP($B2423,INDIRECT(nfl_game_result),MATCH(K$1,INDIRECT(nfl_game_result_header),0),FALSE)),"",VLOOKUP($B2423,INDIRECT(nfl_game_result),MATCH(K$1,INDIRECT(nfl_game_result_header),0),FALSE)),"error")</f>
        <v>DET</v>
      </c>
      <c r="L2423" s="23" t="str">
        <f ca="1">IFERROR(IF(ISBLANK(VLOOKUP($B2423,INDIRECT(nfl_game_result),MATCH(L$1,INDIRECT(nfl_game_result_header),0),FALSE)),"",VLOOKUP($B2423,INDIRECT(nfl_game_result),MATCH(L$1,INDIRECT(nfl_game_result_header),0),FALSE)),"error")</f>
        <v/>
      </c>
      <c r="M2423" t="s">
        <v>16</v>
      </c>
      <c r="N2423">
        <v>-6</v>
      </c>
      <c r="O2423" t="s">
        <v>80</v>
      </c>
      <c r="P2423">
        <v>11</v>
      </c>
      <c r="V2423" s="23" t="s">
        <v>416</v>
      </c>
      <c r="W2423">
        <f ca="1">VALUE(LEFT(C2423, 4))</f>
        <v>2016</v>
      </c>
      <c r="X2423">
        <f ca="1">VALUE(MID(C2423,6,FIND("_",C2423,6)-6))</f>
        <v>9</v>
      </c>
      <c r="Y2423">
        <f ca="1">IF(NOT(OR(ISBLANK(D2423),ISBLANK(E2423),D2423="",E2423="")),D2423-E2423,"")</f>
        <v>-0.5</v>
      </c>
      <c r="Z2423">
        <f ca="1">IF(OR(NOT(ISNUMBER(D2423)),ISBLANK(D2423),D2423="",ISBLANK(N2423)),"",ABS(D2423-N2423))</f>
        <v>0.5</v>
      </c>
      <c r="AA2423">
        <f ca="1">IF(OR(ISBLANK(J2423),ISBLANK(O2423),J2423="",O2423=""),"",IF(J2423=O2423,1,0))</f>
        <v>0</v>
      </c>
      <c r="AB2423" t="str">
        <f ca="1">IF(OR(ISBLANK(K2423),ISBLANK(Q2423),K2423="",Q2423=""),"",IF(K2423=Q2423,1,0))</f>
        <v/>
      </c>
      <c r="AC2423" s="23" t="str">
        <f t="shared" ca="1" si="37"/>
        <v/>
      </c>
    </row>
    <row r="2424" spans="1:29" x14ac:dyDescent="0.25">
      <c r="A2424" s="23">
        <v>2423</v>
      </c>
      <c r="B2424">
        <v>1191</v>
      </c>
      <c r="C2424" t="str">
        <f ca="1">IFERROR(VLOOKUP($B2424,INDIRECT(nfl_game_result),MATCH(C$1,INDIRECT(nfl_game_result_header),0),FALSE),"error")</f>
        <v>2016_09_PIT@BAL</v>
      </c>
      <c r="D2424">
        <f ca="1">IFERROR(IF(ISBLANK(VLOOKUP($B2424,INDIRECT(nfl_game_result),MATCH(D$1,INDIRECT(nfl_game_result_header),0),FALSE)),"",VLOOKUP($B2424,INDIRECT(nfl_game_result),MATCH(D$1,INDIRECT(nfl_game_result_header),0),FALSE)),"error")</f>
        <v>-3</v>
      </c>
      <c r="E2424">
        <f ca="1">IFERROR(IF(ISBLANK(VLOOKUP($B2424,INDIRECT(nfl_game_result),MATCH(E$1,INDIRECT(nfl_game_result_header),0),FALSE)),"",VLOOKUP($B2424,INDIRECT(nfl_game_result),MATCH(E$1,INDIRECT(nfl_game_result_header),0),FALSE)),"error")</f>
        <v>1</v>
      </c>
      <c r="F2424" s="23" t="str">
        <f ca="1">IFERROR(IF(ISBLANK(VLOOKUP($B2424,INDIRECT(nfl_game_result),MATCH(F$1,INDIRECT(nfl_game_result_header),0),FALSE)),"",VLOOKUP($B2424,INDIRECT(nfl_game_result),MATCH(F$1,INDIRECT(nfl_game_result_header),0),FALSE)),"error")</f>
        <v/>
      </c>
      <c r="G2424" s="23" t="str">
        <f ca="1">IFERROR(IF(ISBLANK(VLOOKUP($B2424,INDIRECT(nfl_game_result),MATCH(G$1,INDIRECT(nfl_game_result_header),0),FALSE)),"",VLOOKUP($B2424,INDIRECT(nfl_game_result),MATCH(G$1,INDIRECT(nfl_game_result_header),0),FALSE)),"error")</f>
        <v/>
      </c>
      <c r="H2424">
        <f ca="1">IFERROR(IF(ISBLANK(VLOOKUP($B2424,INDIRECT(nfl_game_result),MATCH(H$1,INDIRECT(nfl_game_result_header),0),FALSE)),"",VLOOKUP($B2424,INDIRECT(nfl_game_result),MATCH(H$1,INDIRECT(nfl_game_result_header),0),FALSE)),"error")</f>
        <v>21</v>
      </c>
      <c r="I2424">
        <f ca="1">IFERROR(IF(ISBLANK(VLOOKUP($B2424,INDIRECT(nfl_game_result),MATCH(I$1,INDIRECT(nfl_game_result_header),0),FALSE)),"",VLOOKUP($B2424,INDIRECT(nfl_game_result),MATCH(I$1,INDIRECT(nfl_game_result_header),0),FALSE)),"error")</f>
        <v>14</v>
      </c>
      <c r="J2424" t="str">
        <f ca="1">IFERROR(IF(ISBLANK(VLOOKUP($B2424,INDIRECT(nfl_game_result),MATCH(J$1,INDIRECT(nfl_game_result_header),0),FALSE)),"",VLOOKUP($B2424,INDIRECT(nfl_game_result),MATCH(J$1,INDIRECT(nfl_game_result_header),0),FALSE)),"error")</f>
        <v>BAL</v>
      </c>
      <c r="K2424" t="str">
        <f ca="1">IFERROR(IF(ISBLANK(VLOOKUP($B2424,INDIRECT(nfl_game_result),MATCH(K$1,INDIRECT(nfl_game_result_header),0),FALSE)),"",VLOOKUP($B2424,INDIRECT(nfl_game_result),MATCH(K$1,INDIRECT(nfl_game_result_header),0),FALSE)),"error")</f>
        <v>BAL</v>
      </c>
      <c r="L2424" s="23" t="str">
        <f ca="1">IFERROR(IF(ISBLANK(VLOOKUP($B2424,INDIRECT(nfl_game_result),MATCH(L$1,INDIRECT(nfl_game_result_header),0),FALSE)),"",VLOOKUP($B2424,INDIRECT(nfl_game_result),MATCH(L$1,INDIRECT(nfl_game_result_header),0),FALSE)),"error")</f>
        <v/>
      </c>
      <c r="M2424" t="s">
        <v>16</v>
      </c>
      <c r="N2424">
        <v>-4</v>
      </c>
      <c r="O2424" t="s">
        <v>87</v>
      </c>
      <c r="P2424">
        <v>12</v>
      </c>
      <c r="V2424" s="23" t="s">
        <v>416</v>
      </c>
      <c r="W2424">
        <f ca="1">VALUE(LEFT(C2424, 4))</f>
        <v>2016</v>
      </c>
      <c r="X2424">
        <f ca="1">VALUE(MID(C2424,6,FIND("_",C2424,6)-6))</f>
        <v>9</v>
      </c>
      <c r="Y2424">
        <f ca="1">IF(NOT(OR(ISBLANK(D2424),ISBLANK(E2424),D2424="",E2424="")),D2424-E2424,"")</f>
        <v>-4</v>
      </c>
      <c r="Z2424">
        <f ca="1">IF(OR(NOT(ISNUMBER(D2424)),ISBLANK(D2424),D2424="",ISBLANK(N2424)),"",ABS(D2424-N2424))</f>
        <v>1</v>
      </c>
      <c r="AA2424">
        <f ca="1">IF(OR(ISBLANK(J2424),ISBLANK(O2424),J2424="",O2424=""),"",IF(J2424=O2424,1,0))</f>
        <v>0</v>
      </c>
      <c r="AB2424" t="str">
        <f ca="1">IF(OR(ISBLANK(K2424),ISBLANK(Q2424),K2424="",Q2424=""),"",IF(K2424=Q2424,1,0))</f>
        <v/>
      </c>
      <c r="AC2424" s="23" t="str">
        <f t="shared" ca="1" si="37"/>
        <v/>
      </c>
    </row>
    <row r="2425" spans="1:29" x14ac:dyDescent="0.25">
      <c r="A2425" s="23">
        <v>2424</v>
      </c>
      <c r="B2425">
        <v>1192</v>
      </c>
      <c r="C2425" t="str">
        <f ca="1">IFERROR(VLOOKUP($B2425,INDIRECT(nfl_game_result),MATCH(C$1,INDIRECT(nfl_game_result_header),0),FALSE),"error")</f>
        <v>2016_09_NYJ@MIA</v>
      </c>
      <c r="D2425">
        <f ca="1">IFERROR(IF(ISBLANK(VLOOKUP($B2425,INDIRECT(nfl_game_result),MATCH(D$1,INDIRECT(nfl_game_result_header),0),FALSE)),"",VLOOKUP($B2425,INDIRECT(nfl_game_result),MATCH(D$1,INDIRECT(nfl_game_result_header),0),FALSE)),"error")</f>
        <v>-3.5</v>
      </c>
      <c r="E2425">
        <f ca="1">IFERROR(IF(ISBLANK(VLOOKUP($B2425,INDIRECT(nfl_game_result),MATCH(E$1,INDIRECT(nfl_game_result_header),0),FALSE)),"",VLOOKUP($B2425,INDIRECT(nfl_game_result),MATCH(E$1,INDIRECT(nfl_game_result_header),0),FALSE)),"error")</f>
        <v>-3.5</v>
      </c>
      <c r="F2425" s="23" t="str">
        <f ca="1">IFERROR(IF(ISBLANK(VLOOKUP($B2425,INDIRECT(nfl_game_result),MATCH(F$1,INDIRECT(nfl_game_result_header),0),FALSE)),"",VLOOKUP($B2425,INDIRECT(nfl_game_result),MATCH(F$1,INDIRECT(nfl_game_result_header),0),FALSE)),"error")</f>
        <v/>
      </c>
      <c r="G2425" s="23" t="str">
        <f ca="1">IFERROR(IF(ISBLANK(VLOOKUP($B2425,INDIRECT(nfl_game_result),MATCH(G$1,INDIRECT(nfl_game_result_header),0),FALSE)),"",VLOOKUP($B2425,INDIRECT(nfl_game_result),MATCH(G$1,INDIRECT(nfl_game_result_header),0),FALSE)),"error")</f>
        <v/>
      </c>
      <c r="H2425">
        <f ca="1">IFERROR(IF(ISBLANK(VLOOKUP($B2425,INDIRECT(nfl_game_result),MATCH(H$1,INDIRECT(nfl_game_result_header),0),FALSE)),"",VLOOKUP($B2425,INDIRECT(nfl_game_result),MATCH(H$1,INDIRECT(nfl_game_result_header),0),FALSE)),"error")</f>
        <v>27</v>
      </c>
      <c r="I2425">
        <f ca="1">IFERROR(IF(ISBLANK(VLOOKUP($B2425,INDIRECT(nfl_game_result),MATCH(I$1,INDIRECT(nfl_game_result_header),0),FALSE)),"",VLOOKUP($B2425,INDIRECT(nfl_game_result),MATCH(I$1,INDIRECT(nfl_game_result_header),0),FALSE)),"error")</f>
        <v>23</v>
      </c>
      <c r="J2425" t="str">
        <f ca="1">IFERROR(IF(ISBLANK(VLOOKUP($B2425,INDIRECT(nfl_game_result),MATCH(J$1,INDIRECT(nfl_game_result_header),0),FALSE)),"",VLOOKUP($B2425,INDIRECT(nfl_game_result),MATCH(J$1,INDIRECT(nfl_game_result_header),0),FALSE)),"error")</f>
        <v>MIA</v>
      </c>
      <c r="K2425" t="str">
        <f ca="1">IFERROR(IF(ISBLANK(VLOOKUP($B2425,INDIRECT(nfl_game_result),MATCH(K$1,INDIRECT(nfl_game_result_header),0),FALSE)),"",VLOOKUP($B2425,INDIRECT(nfl_game_result),MATCH(K$1,INDIRECT(nfl_game_result_header),0),FALSE)),"error")</f>
        <v>MIA</v>
      </c>
      <c r="L2425" s="23" t="str">
        <f ca="1">IFERROR(IF(ISBLANK(VLOOKUP($B2425,INDIRECT(nfl_game_result),MATCH(L$1,INDIRECT(nfl_game_result_header),0),FALSE)),"",VLOOKUP($B2425,INDIRECT(nfl_game_result),MATCH(L$1,INDIRECT(nfl_game_result_header),0),FALSE)),"error")</f>
        <v/>
      </c>
      <c r="M2425" t="s">
        <v>16</v>
      </c>
      <c r="N2425">
        <v>-3</v>
      </c>
      <c r="O2425" t="s">
        <v>79</v>
      </c>
      <c r="P2425">
        <v>13</v>
      </c>
      <c r="V2425" s="23" t="s">
        <v>416</v>
      </c>
      <c r="W2425">
        <f ca="1">VALUE(LEFT(C2425, 4))</f>
        <v>2016</v>
      </c>
      <c r="X2425">
        <f ca="1">VALUE(MID(C2425,6,FIND("_",C2425,6)-6))</f>
        <v>9</v>
      </c>
      <c r="Y2425">
        <f ca="1">IF(NOT(OR(ISBLANK(D2425),ISBLANK(E2425),D2425="",E2425="")),D2425-E2425,"")</f>
        <v>0</v>
      </c>
      <c r="Z2425">
        <f ca="1">IF(OR(NOT(ISNUMBER(D2425)),ISBLANK(D2425),D2425="",ISBLANK(N2425)),"",ABS(D2425-N2425))</f>
        <v>0.5</v>
      </c>
      <c r="AA2425">
        <f ca="1">IF(OR(ISBLANK(J2425),ISBLANK(O2425),J2425="",O2425=""),"",IF(J2425=O2425,1,0))</f>
        <v>1</v>
      </c>
      <c r="AB2425" t="str">
        <f ca="1">IF(OR(ISBLANK(K2425),ISBLANK(Q2425),K2425="",Q2425=""),"",IF(K2425=Q2425,1,0))</f>
        <v/>
      </c>
      <c r="AC2425" s="23" t="str">
        <f t="shared" ca="1" si="37"/>
        <v/>
      </c>
    </row>
    <row r="2426" spans="1:29" x14ac:dyDescent="0.25">
      <c r="A2426" s="23">
        <v>2425</v>
      </c>
      <c r="B2426">
        <v>1193</v>
      </c>
      <c r="C2426" t="str">
        <f ca="1">IFERROR(VLOOKUP($B2426,INDIRECT(nfl_game_result),MATCH(C$1,INDIRECT(nfl_game_result_header),0),FALSE),"error")</f>
        <v>2016_09_DAL@CLE</v>
      </c>
      <c r="D2426">
        <f ca="1">IFERROR(IF(ISBLANK(VLOOKUP($B2426,INDIRECT(nfl_game_result),MATCH(D$1,INDIRECT(nfl_game_result_header),0),FALSE)),"",VLOOKUP($B2426,INDIRECT(nfl_game_result),MATCH(D$1,INDIRECT(nfl_game_result_header),0),FALSE)),"error")</f>
        <v>7</v>
      </c>
      <c r="E2426">
        <f ca="1">IFERROR(IF(ISBLANK(VLOOKUP($B2426,INDIRECT(nfl_game_result),MATCH(E$1,INDIRECT(nfl_game_result_header),0),FALSE)),"",VLOOKUP($B2426,INDIRECT(nfl_game_result),MATCH(E$1,INDIRECT(nfl_game_result_header),0),FALSE)),"error")</f>
        <v>7</v>
      </c>
      <c r="F2426" s="23" t="str">
        <f ca="1">IFERROR(IF(ISBLANK(VLOOKUP($B2426,INDIRECT(nfl_game_result),MATCH(F$1,INDIRECT(nfl_game_result_header),0),FALSE)),"",VLOOKUP($B2426,INDIRECT(nfl_game_result),MATCH(F$1,INDIRECT(nfl_game_result_header),0),FALSE)),"error")</f>
        <v/>
      </c>
      <c r="G2426" s="23" t="str">
        <f ca="1">IFERROR(IF(ISBLANK(VLOOKUP($B2426,INDIRECT(nfl_game_result),MATCH(G$1,INDIRECT(nfl_game_result_header),0),FALSE)),"",VLOOKUP($B2426,INDIRECT(nfl_game_result),MATCH(G$1,INDIRECT(nfl_game_result_header),0),FALSE)),"error")</f>
        <v/>
      </c>
      <c r="H2426">
        <f ca="1">IFERROR(IF(ISBLANK(VLOOKUP($B2426,INDIRECT(nfl_game_result),MATCH(H$1,INDIRECT(nfl_game_result_header),0),FALSE)),"",VLOOKUP($B2426,INDIRECT(nfl_game_result),MATCH(H$1,INDIRECT(nfl_game_result_header),0),FALSE)),"error")</f>
        <v>10</v>
      </c>
      <c r="I2426">
        <f ca="1">IFERROR(IF(ISBLANK(VLOOKUP($B2426,INDIRECT(nfl_game_result),MATCH(I$1,INDIRECT(nfl_game_result_header),0),FALSE)),"",VLOOKUP($B2426,INDIRECT(nfl_game_result),MATCH(I$1,INDIRECT(nfl_game_result_header),0),FALSE)),"error")</f>
        <v>35</v>
      </c>
      <c r="J2426" t="str">
        <f ca="1">IFERROR(IF(ISBLANK(VLOOKUP($B2426,INDIRECT(nfl_game_result),MATCH(J$1,INDIRECT(nfl_game_result_header),0),FALSE)),"",VLOOKUP($B2426,INDIRECT(nfl_game_result),MATCH(J$1,INDIRECT(nfl_game_result_header),0),FALSE)),"error")</f>
        <v>DAL</v>
      </c>
      <c r="K2426" t="str">
        <f ca="1">IFERROR(IF(ISBLANK(VLOOKUP($B2426,INDIRECT(nfl_game_result),MATCH(K$1,INDIRECT(nfl_game_result_header),0),FALSE)),"",VLOOKUP($B2426,INDIRECT(nfl_game_result),MATCH(K$1,INDIRECT(nfl_game_result_header),0),FALSE)),"error")</f>
        <v>DAL</v>
      </c>
      <c r="L2426" s="23" t="str">
        <f ca="1">IFERROR(IF(ISBLANK(VLOOKUP($B2426,INDIRECT(nfl_game_result),MATCH(L$1,INDIRECT(nfl_game_result_header),0),FALSE)),"",VLOOKUP($B2426,INDIRECT(nfl_game_result),MATCH(L$1,INDIRECT(nfl_game_result_header),0),FALSE)),"error")</f>
        <v/>
      </c>
      <c r="M2426" t="s">
        <v>16</v>
      </c>
      <c r="N2426">
        <v>4.5</v>
      </c>
      <c r="O2426" t="s">
        <v>71</v>
      </c>
      <c r="P2426">
        <v>2</v>
      </c>
      <c r="V2426" s="23" t="s">
        <v>416</v>
      </c>
      <c r="W2426">
        <f ca="1">VALUE(LEFT(C2426, 4))</f>
        <v>2016</v>
      </c>
      <c r="X2426">
        <f ca="1">VALUE(MID(C2426,6,FIND("_",C2426,6)-6))</f>
        <v>9</v>
      </c>
      <c r="Y2426">
        <f ca="1">IF(NOT(OR(ISBLANK(D2426),ISBLANK(E2426),D2426="",E2426="")),D2426-E2426,"")</f>
        <v>0</v>
      </c>
      <c r="Z2426">
        <f ca="1">IF(OR(NOT(ISNUMBER(D2426)),ISBLANK(D2426),D2426="",ISBLANK(N2426)),"",ABS(D2426-N2426))</f>
        <v>2.5</v>
      </c>
      <c r="AA2426">
        <f ca="1">IF(OR(ISBLANK(J2426),ISBLANK(O2426),J2426="",O2426=""),"",IF(J2426=O2426,1,0))</f>
        <v>1</v>
      </c>
      <c r="AB2426" t="str">
        <f ca="1">IF(OR(ISBLANK(K2426),ISBLANK(Q2426),K2426="",Q2426=""),"",IF(K2426=Q2426,1,0))</f>
        <v/>
      </c>
      <c r="AC2426" s="23" t="str">
        <f t="shared" ca="1" si="37"/>
        <v/>
      </c>
    </row>
    <row r="2427" spans="1:29" x14ac:dyDescent="0.25">
      <c r="A2427" s="23">
        <v>2426</v>
      </c>
      <c r="B2427">
        <v>1194</v>
      </c>
      <c r="C2427" t="str">
        <f ca="1">IFERROR(VLOOKUP($B2427,INDIRECT(nfl_game_result),MATCH(C$1,INDIRECT(nfl_game_result_header),0),FALSE),"error")</f>
        <v>2016_09_JAX@KCY</v>
      </c>
      <c r="D2427">
        <f ca="1">IFERROR(IF(ISBLANK(VLOOKUP($B2427,INDIRECT(nfl_game_result),MATCH(D$1,INDIRECT(nfl_game_result_header),0),FALSE)),"",VLOOKUP($B2427,INDIRECT(nfl_game_result),MATCH(D$1,INDIRECT(nfl_game_result_header),0),FALSE)),"error")</f>
        <v>-8</v>
      </c>
      <c r="E2427">
        <f ca="1">IFERROR(IF(ISBLANK(VLOOKUP($B2427,INDIRECT(nfl_game_result),MATCH(E$1,INDIRECT(nfl_game_result_header),0),FALSE)),"",VLOOKUP($B2427,INDIRECT(nfl_game_result),MATCH(E$1,INDIRECT(nfl_game_result_header),0),FALSE)),"error")</f>
        <v>-7.5</v>
      </c>
      <c r="F2427" s="23" t="str">
        <f ca="1">IFERROR(IF(ISBLANK(VLOOKUP($B2427,INDIRECT(nfl_game_result),MATCH(F$1,INDIRECT(nfl_game_result_header),0),FALSE)),"",VLOOKUP($B2427,INDIRECT(nfl_game_result),MATCH(F$1,INDIRECT(nfl_game_result_header),0),FALSE)),"error")</f>
        <v/>
      </c>
      <c r="G2427" s="23" t="str">
        <f ca="1">IFERROR(IF(ISBLANK(VLOOKUP($B2427,INDIRECT(nfl_game_result),MATCH(G$1,INDIRECT(nfl_game_result_header),0),FALSE)),"",VLOOKUP($B2427,INDIRECT(nfl_game_result),MATCH(G$1,INDIRECT(nfl_game_result_header),0),FALSE)),"error")</f>
        <v/>
      </c>
      <c r="H2427">
        <f ca="1">IFERROR(IF(ISBLANK(VLOOKUP($B2427,INDIRECT(nfl_game_result),MATCH(H$1,INDIRECT(nfl_game_result_header),0),FALSE)),"",VLOOKUP($B2427,INDIRECT(nfl_game_result),MATCH(H$1,INDIRECT(nfl_game_result_header),0),FALSE)),"error")</f>
        <v>19</v>
      </c>
      <c r="I2427">
        <f ca="1">IFERROR(IF(ISBLANK(VLOOKUP($B2427,INDIRECT(nfl_game_result),MATCH(I$1,INDIRECT(nfl_game_result_header),0),FALSE)),"",VLOOKUP($B2427,INDIRECT(nfl_game_result),MATCH(I$1,INDIRECT(nfl_game_result_header),0),FALSE)),"error")</f>
        <v>14</v>
      </c>
      <c r="J2427" t="str">
        <f ca="1">IFERROR(IF(ISBLANK(VLOOKUP($B2427,INDIRECT(nfl_game_result),MATCH(J$1,INDIRECT(nfl_game_result_header),0),FALSE)),"",VLOOKUP($B2427,INDIRECT(nfl_game_result),MATCH(J$1,INDIRECT(nfl_game_result_header),0),FALSE)),"error")</f>
        <v>JAX</v>
      </c>
      <c r="K2427" t="str">
        <f ca="1">IFERROR(IF(ISBLANK(VLOOKUP($B2427,INDIRECT(nfl_game_result),MATCH(K$1,INDIRECT(nfl_game_result_header),0),FALSE)),"",VLOOKUP($B2427,INDIRECT(nfl_game_result),MATCH(K$1,INDIRECT(nfl_game_result_header),0),FALSE)),"error")</f>
        <v>KCY</v>
      </c>
      <c r="L2427" s="23" t="str">
        <f ca="1">IFERROR(IF(ISBLANK(VLOOKUP($B2427,INDIRECT(nfl_game_result),MATCH(L$1,INDIRECT(nfl_game_result_header),0),FALSE)),"",VLOOKUP($B2427,INDIRECT(nfl_game_result),MATCH(L$1,INDIRECT(nfl_game_result_header),0),FALSE)),"error")</f>
        <v/>
      </c>
      <c r="M2427" t="s">
        <v>16</v>
      </c>
      <c r="N2427">
        <v>-6</v>
      </c>
      <c r="O2427" t="s">
        <v>331</v>
      </c>
      <c r="P2427">
        <v>3</v>
      </c>
      <c r="V2427" s="23" t="s">
        <v>416</v>
      </c>
      <c r="W2427">
        <f ca="1">VALUE(LEFT(C2427, 4))</f>
        <v>2016</v>
      </c>
      <c r="X2427">
        <f ca="1">VALUE(MID(C2427,6,FIND("_",C2427,6)-6))</f>
        <v>9</v>
      </c>
      <c r="Y2427">
        <f ca="1">IF(NOT(OR(ISBLANK(D2427),ISBLANK(E2427),D2427="",E2427="")),D2427-E2427,"")</f>
        <v>-0.5</v>
      </c>
      <c r="Z2427">
        <f ca="1">IF(OR(NOT(ISNUMBER(D2427)),ISBLANK(D2427),D2427="",ISBLANK(N2427)),"",ABS(D2427-N2427))</f>
        <v>2</v>
      </c>
      <c r="AA2427">
        <f ca="1">IF(OR(ISBLANK(J2427),ISBLANK(O2427),J2427="",O2427=""),"",IF(J2427=O2427,1,0))</f>
        <v>0</v>
      </c>
      <c r="AB2427" t="str">
        <f ca="1">IF(OR(ISBLANK(K2427),ISBLANK(Q2427),K2427="",Q2427=""),"",IF(K2427=Q2427,1,0))</f>
        <v/>
      </c>
      <c r="AC2427" s="23" t="str">
        <f t="shared" ca="1" si="37"/>
        <v/>
      </c>
    </row>
    <row r="2428" spans="1:29" x14ac:dyDescent="0.25">
      <c r="A2428" s="23">
        <v>2427</v>
      </c>
      <c r="B2428">
        <v>1195</v>
      </c>
      <c r="C2428" t="str">
        <f ca="1">IFERROR(VLOOKUP($B2428,INDIRECT(nfl_game_result),MATCH(C$1,INDIRECT(nfl_game_result_header),0),FALSE),"error")</f>
        <v>2016_09_PHI@NYG</v>
      </c>
      <c r="D2428">
        <f ca="1">IFERROR(IF(ISBLANK(VLOOKUP($B2428,INDIRECT(nfl_game_result),MATCH(D$1,INDIRECT(nfl_game_result_header),0),FALSE)),"",VLOOKUP($B2428,INDIRECT(nfl_game_result),MATCH(D$1,INDIRECT(nfl_game_result_header),0),FALSE)),"error")</f>
        <v>-2.5</v>
      </c>
      <c r="E2428">
        <f ca="1">IFERROR(IF(ISBLANK(VLOOKUP($B2428,INDIRECT(nfl_game_result),MATCH(E$1,INDIRECT(nfl_game_result_header),0),FALSE)),"",VLOOKUP($B2428,INDIRECT(nfl_game_result),MATCH(E$1,INDIRECT(nfl_game_result_header),0),FALSE)),"error")</f>
        <v>-2.5</v>
      </c>
      <c r="F2428" s="23" t="str">
        <f ca="1">IFERROR(IF(ISBLANK(VLOOKUP($B2428,INDIRECT(nfl_game_result),MATCH(F$1,INDIRECT(nfl_game_result_header),0),FALSE)),"",VLOOKUP($B2428,INDIRECT(nfl_game_result),MATCH(F$1,INDIRECT(nfl_game_result_header),0),FALSE)),"error")</f>
        <v/>
      </c>
      <c r="G2428" s="23" t="str">
        <f ca="1">IFERROR(IF(ISBLANK(VLOOKUP($B2428,INDIRECT(nfl_game_result),MATCH(G$1,INDIRECT(nfl_game_result_header),0),FALSE)),"",VLOOKUP($B2428,INDIRECT(nfl_game_result),MATCH(G$1,INDIRECT(nfl_game_result_header),0),FALSE)),"error")</f>
        <v/>
      </c>
      <c r="H2428">
        <f ca="1">IFERROR(IF(ISBLANK(VLOOKUP($B2428,INDIRECT(nfl_game_result),MATCH(H$1,INDIRECT(nfl_game_result_header),0),FALSE)),"",VLOOKUP($B2428,INDIRECT(nfl_game_result),MATCH(H$1,INDIRECT(nfl_game_result_header),0),FALSE)),"error")</f>
        <v>28</v>
      </c>
      <c r="I2428">
        <f ca="1">IFERROR(IF(ISBLANK(VLOOKUP($B2428,INDIRECT(nfl_game_result),MATCH(I$1,INDIRECT(nfl_game_result_header),0),FALSE)),"",VLOOKUP($B2428,INDIRECT(nfl_game_result),MATCH(I$1,INDIRECT(nfl_game_result_header),0),FALSE)),"error")</f>
        <v>23</v>
      </c>
      <c r="J2428" t="str">
        <f ca="1">IFERROR(IF(ISBLANK(VLOOKUP($B2428,INDIRECT(nfl_game_result),MATCH(J$1,INDIRECT(nfl_game_result_header),0),FALSE)),"",VLOOKUP($B2428,INDIRECT(nfl_game_result),MATCH(J$1,INDIRECT(nfl_game_result_header),0),FALSE)),"error")</f>
        <v>NYG</v>
      </c>
      <c r="K2428" t="str">
        <f ca="1">IFERROR(IF(ISBLANK(VLOOKUP($B2428,INDIRECT(nfl_game_result),MATCH(K$1,INDIRECT(nfl_game_result_header),0),FALSE)),"",VLOOKUP($B2428,INDIRECT(nfl_game_result),MATCH(K$1,INDIRECT(nfl_game_result_header),0),FALSE)),"error")</f>
        <v>NYG</v>
      </c>
      <c r="L2428" s="23" t="str">
        <f ca="1">IFERROR(IF(ISBLANK(VLOOKUP($B2428,INDIRECT(nfl_game_result),MATCH(L$1,INDIRECT(nfl_game_result_header),0),FALSE)),"",VLOOKUP($B2428,INDIRECT(nfl_game_result),MATCH(L$1,INDIRECT(nfl_game_result_header),0),FALSE)),"error")</f>
        <v/>
      </c>
      <c r="M2428" t="s">
        <v>16</v>
      </c>
      <c r="N2428">
        <v>-2</v>
      </c>
      <c r="O2428" t="s">
        <v>86</v>
      </c>
      <c r="P2428">
        <v>6</v>
      </c>
      <c r="V2428" s="23" t="s">
        <v>416</v>
      </c>
      <c r="W2428">
        <f ca="1">VALUE(LEFT(C2428, 4))</f>
        <v>2016</v>
      </c>
      <c r="X2428">
        <f ca="1">VALUE(MID(C2428,6,FIND("_",C2428,6)-6))</f>
        <v>9</v>
      </c>
      <c r="Y2428">
        <f ca="1">IF(NOT(OR(ISBLANK(D2428),ISBLANK(E2428),D2428="",E2428="")),D2428-E2428,"")</f>
        <v>0</v>
      </c>
      <c r="Z2428">
        <f ca="1">IF(OR(NOT(ISNUMBER(D2428)),ISBLANK(D2428),D2428="",ISBLANK(N2428)),"",ABS(D2428-N2428))</f>
        <v>0.5</v>
      </c>
      <c r="AA2428">
        <f ca="1">IF(OR(ISBLANK(J2428),ISBLANK(O2428),J2428="",O2428=""),"",IF(J2428=O2428,1,0))</f>
        <v>0</v>
      </c>
      <c r="AB2428" t="str">
        <f ca="1">IF(OR(ISBLANK(K2428),ISBLANK(Q2428),K2428="",Q2428=""),"",IF(K2428=Q2428,1,0))</f>
        <v/>
      </c>
      <c r="AC2428" s="23" t="str">
        <f t="shared" ca="1" si="37"/>
        <v/>
      </c>
    </row>
    <row r="2429" spans="1:29" x14ac:dyDescent="0.25">
      <c r="A2429" s="23">
        <v>2428</v>
      </c>
      <c r="B2429">
        <v>1196</v>
      </c>
      <c r="C2429" t="str">
        <f ca="1">IFERROR(VLOOKUP($B2429,INDIRECT(nfl_game_result),MATCH(C$1,INDIRECT(nfl_game_result_header),0),FALSE),"error")</f>
        <v>2016_09_CAR@LAR</v>
      </c>
      <c r="D2429">
        <f ca="1">IFERROR(IF(ISBLANK(VLOOKUP($B2429,INDIRECT(nfl_game_result),MATCH(D$1,INDIRECT(nfl_game_result_header),0),FALSE)),"",VLOOKUP($B2429,INDIRECT(nfl_game_result),MATCH(D$1,INDIRECT(nfl_game_result_header),0),FALSE)),"error")</f>
        <v>3</v>
      </c>
      <c r="E2429">
        <f ca="1">IFERROR(IF(ISBLANK(VLOOKUP($B2429,INDIRECT(nfl_game_result),MATCH(E$1,INDIRECT(nfl_game_result_header),0),FALSE)),"",VLOOKUP($B2429,INDIRECT(nfl_game_result),MATCH(E$1,INDIRECT(nfl_game_result_header),0),FALSE)),"error")</f>
        <v>3</v>
      </c>
      <c r="F2429" s="23" t="str">
        <f ca="1">IFERROR(IF(ISBLANK(VLOOKUP($B2429,INDIRECT(nfl_game_result),MATCH(F$1,INDIRECT(nfl_game_result_header),0),FALSE)),"",VLOOKUP($B2429,INDIRECT(nfl_game_result),MATCH(F$1,INDIRECT(nfl_game_result_header),0),FALSE)),"error")</f>
        <v/>
      </c>
      <c r="G2429" s="23" t="str">
        <f ca="1">IFERROR(IF(ISBLANK(VLOOKUP($B2429,INDIRECT(nfl_game_result),MATCH(G$1,INDIRECT(nfl_game_result_header),0),FALSE)),"",VLOOKUP($B2429,INDIRECT(nfl_game_result),MATCH(G$1,INDIRECT(nfl_game_result_header),0),FALSE)),"error")</f>
        <v/>
      </c>
      <c r="H2429">
        <f ca="1">IFERROR(IF(ISBLANK(VLOOKUP($B2429,INDIRECT(nfl_game_result),MATCH(H$1,INDIRECT(nfl_game_result_header),0),FALSE)),"",VLOOKUP($B2429,INDIRECT(nfl_game_result),MATCH(H$1,INDIRECT(nfl_game_result_header),0),FALSE)),"error")</f>
        <v>10</v>
      </c>
      <c r="I2429">
        <f ca="1">IFERROR(IF(ISBLANK(VLOOKUP($B2429,INDIRECT(nfl_game_result),MATCH(I$1,INDIRECT(nfl_game_result_header),0),FALSE)),"",VLOOKUP($B2429,INDIRECT(nfl_game_result),MATCH(I$1,INDIRECT(nfl_game_result_header),0),FALSE)),"error")</f>
        <v>13</v>
      </c>
      <c r="J2429" t="str">
        <f ca="1">IFERROR(IF(ISBLANK(VLOOKUP($B2429,INDIRECT(nfl_game_result),MATCH(J$1,INDIRECT(nfl_game_result_header),0),FALSE)),"",VLOOKUP($B2429,INDIRECT(nfl_game_result),MATCH(J$1,INDIRECT(nfl_game_result_header),0),FALSE)),"error")</f>
        <v>na</v>
      </c>
      <c r="K2429" t="str">
        <f ca="1">IFERROR(IF(ISBLANK(VLOOKUP($B2429,INDIRECT(nfl_game_result),MATCH(K$1,INDIRECT(nfl_game_result_header),0),FALSE)),"",VLOOKUP($B2429,INDIRECT(nfl_game_result),MATCH(K$1,INDIRECT(nfl_game_result_header),0),FALSE)),"error")</f>
        <v>CAR</v>
      </c>
      <c r="L2429" s="23" t="str">
        <f ca="1">IFERROR(IF(ISBLANK(VLOOKUP($B2429,INDIRECT(nfl_game_result),MATCH(L$1,INDIRECT(nfl_game_result_header),0),FALSE)),"",VLOOKUP($B2429,INDIRECT(nfl_game_result),MATCH(L$1,INDIRECT(nfl_game_result_header),0),FALSE)),"error")</f>
        <v/>
      </c>
      <c r="M2429" t="s">
        <v>16</v>
      </c>
      <c r="N2429">
        <v>0</v>
      </c>
      <c r="O2429" t="s">
        <v>67</v>
      </c>
      <c r="P2429">
        <v>9</v>
      </c>
      <c r="V2429" s="23" t="s">
        <v>416</v>
      </c>
      <c r="W2429">
        <f ca="1">VALUE(LEFT(C2429, 4))</f>
        <v>2016</v>
      </c>
      <c r="X2429">
        <f ca="1">VALUE(MID(C2429,6,FIND("_",C2429,6)-6))</f>
        <v>9</v>
      </c>
      <c r="Y2429">
        <f ca="1">IF(NOT(OR(ISBLANK(D2429),ISBLANK(E2429),D2429="",E2429="")),D2429-E2429,"")</f>
        <v>0</v>
      </c>
      <c r="Z2429">
        <f ca="1">IF(OR(NOT(ISNUMBER(D2429)),ISBLANK(D2429),D2429="",ISBLANK(N2429)),"",ABS(D2429-N2429))</f>
        <v>3</v>
      </c>
      <c r="AA2429">
        <f ca="1">IF(OR(ISBLANK(J2429),ISBLANK(O2429),J2429="",O2429=""),"",IF(J2429=O2429,1,0))</f>
        <v>0</v>
      </c>
      <c r="AB2429" t="str">
        <f ca="1">IF(OR(ISBLANK(K2429),ISBLANK(Q2429),K2429="",Q2429=""),"",IF(K2429=Q2429,1,0))</f>
        <v/>
      </c>
      <c r="AC2429" s="23" t="str">
        <f t="shared" ca="1" si="37"/>
        <v/>
      </c>
    </row>
    <row r="2430" spans="1:29" x14ac:dyDescent="0.25">
      <c r="A2430" s="23">
        <v>2429</v>
      </c>
      <c r="B2430">
        <v>1197</v>
      </c>
      <c r="C2430" t="str">
        <f ca="1">IFERROR(VLOOKUP($B2430,INDIRECT(nfl_game_result),MATCH(C$1,INDIRECT(nfl_game_result_header),0),FALSE),"error")</f>
        <v>2016_09_NOR@SFO</v>
      </c>
      <c r="D2430">
        <f ca="1">IFERROR(IF(ISBLANK(VLOOKUP($B2430,INDIRECT(nfl_game_result),MATCH(D$1,INDIRECT(nfl_game_result_header),0),FALSE)),"",VLOOKUP($B2430,INDIRECT(nfl_game_result),MATCH(D$1,INDIRECT(nfl_game_result_header),0),FALSE)),"error")</f>
        <v>3</v>
      </c>
      <c r="E2430">
        <f ca="1">IFERROR(IF(ISBLANK(VLOOKUP($B2430,INDIRECT(nfl_game_result),MATCH(E$1,INDIRECT(nfl_game_result_header),0),FALSE)),"",VLOOKUP($B2430,INDIRECT(nfl_game_result),MATCH(E$1,INDIRECT(nfl_game_result_header),0),FALSE)),"error")</f>
        <v>4.5</v>
      </c>
      <c r="F2430" s="23" t="str">
        <f ca="1">IFERROR(IF(ISBLANK(VLOOKUP($B2430,INDIRECT(nfl_game_result),MATCH(F$1,INDIRECT(nfl_game_result_header),0),FALSE)),"",VLOOKUP($B2430,INDIRECT(nfl_game_result),MATCH(F$1,INDIRECT(nfl_game_result_header),0),FALSE)),"error")</f>
        <v/>
      </c>
      <c r="G2430" s="23" t="str">
        <f ca="1">IFERROR(IF(ISBLANK(VLOOKUP($B2430,INDIRECT(nfl_game_result),MATCH(G$1,INDIRECT(nfl_game_result_header),0),FALSE)),"",VLOOKUP($B2430,INDIRECT(nfl_game_result),MATCH(G$1,INDIRECT(nfl_game_result_header),0),FALSE)),"error")</f>
        <v/>
      </c>
      <c r="H2430">
        <f ca="1">IFERROR(IF(ISBLANK(VLOOKUP($B2430,INDIRECT(nfl_game_result),MATCH(H$1,INDIRECT(nfl_game_result_header),0),FALSE)),"",VLOOKUP($B2430,INDIRECT(nfl_game_result),MATCH(H$1,INDIRECT(nfl_game_result_header),0),FALSE)),"error")</f>
        <v>23</v>
      </c>
      <c r="I2430">
        <f ca="1">IFERROR(IF(ISBLANK(VLOOKUP($B2430,INDIRECT(nfl_game_result),MATCH(I$1,INDIRECT(nfl_game_result_header),0),FALSE)),"",VLOOKUP($B2430,INDIRECT(nfl_game_result),MATCH(I$1,INDIRECT(nfl_game_result_header),0),FALSE)),"error")</f>
        <v>41</v>
      </c>
      <c r="J2430" t="str">
        <f ca="1">IFERROR(IF(ISBLANK(VLOOKUP($B2430,INDIRECT(nfl_game_result),MATCH(J$1,INDIRECT(nfl_game_result_header),0),FALSE)),"",VLOOKUP($B2430,INDIRECT(nfl_game_result),MATCH(J$1,INDIRECT(nfl_game_result_header),0),FALSE)),"error")</f>
        <v>NOR</v>
      </c>
      <c r="K2430" t="str">
        <f ca="1">IFERROR(IF(ISBLANK(VLOOKUP($B2430,INDIRECT(nfl_game_result),MATCH(K$1,INDIRECT(nfl_game_result_header),0),FALSE)),"",VLOOKUP($B2430,INDIRECT(nfl_game_result),MATCH(K$1,INDIRECT(nfl_game_result_header),0),FALSE)),"error")</f>
        <v>NOR</v>
      </c>
      <c r="L2430" s="23" t="str">
        <f ca="1">IFERROR(IF(ISBLANK(VLOOKUP($B2430,INDIRECT(nfl_game_result),MATCH(L$1,INDIRECT(nfl_game_result_header),0),FALSE)),"",VLOOKUP($B2430,INDIRECT(nfl_game_result),MATCH(L$1,INDIRECT(nfl_game_result_header),0),FALSE)),"error")</f>
        <v/>
      </c>
      <c r="M2430" t="s">
        <v>16</v>
      </c>
      <c r="N2430">
        <v>3</v>
      </c>
      <c r="O2430" t="s">
        <v>333</v>
      </c>
      <c r="P2430">
        <v>10</v>
      </c>
      <c r="V2430" s="23" t="s">
        <v>416</v>
      </c>
      <c r="W2430">
        <f ca="1">VALUE(LEFT(C2430, 4))</f>
        <v>2016</v>
      </c>
      <c r="X2430">
        <f ca="1">VALUE(MID(C2430,6,FIND("_",C2430,6)-6))</f>
        <v>9</v>
      </c>
      <c r="Y2430">
        <f ca="1">IF(NOT(OR(ISBLANK(D2430),ISBLANK(E2430),D2430="",E2430="")),D2430-E2430,"")</f>
        <v>-1.5</v>
      </c>
      <c r="Z2430">
        <f ca="1">IF(OR(NOT(ISNUMBER(D2430)),ISBLANK(D2430),D2430="",ISBLANK(N2430)),"",ABS(D2430-N2430))</f>
        <v>0</v>
      </c>
      <c r="AA2430">
        <f ca="1">IF(OR(ISBLANK(J2430),ISBLANK(O2430),J2430="",O2430=""),"",IF(J2430=O2430,1,0))</f>
        <v>0</v>
      </c>
      <c r="AB2430" t="str">
        <f ca="1">IF(OR(ISBLANK(K2430),ISBLANK(Q2430),K2430="",Q2430=""),"",IF(K2430=Q2430,1,0))</f>
        <v/>
      </c>
      <c r="AC2430" s="23" t="str">
        <f t="shared" ca="1" si="37"/>
        <v/>
      </c>
    </row>
    <row r="2431" spans="1:29" x14ac:dyDescent="0.25">
      <c r="A2431" s="23">
        <v>2430</v>
      </c>
      <c r="B2431">
        <v>1198</v>
      </c>
      <c r="C2431" t="str">
        <f ca="1">IFERROR(VLOOKUP($B2431,INDIRECT(nfl_game_result),MATCH(C$1,INDIRECT(nfl_game_result_header),0),FALSE),"error")</f>
        <v>2016_09_TEN@SD</v>
      </c>
      <c r="D2431">
        <f ca="1">IFERROR(IF(ISBLANK(VLOOKUP($B2431,INDIRECT(nfl_game_result),MATCH(D$1,INDIRECT(nfl_game_result_header),0),FALSE)),"",VLOOKUP($B2431,INDIRECT(nfl_game_result),MATCH(D$1,INDIRECT(nfl_game_result_header),0),FALSE)),"error")</f>
        <v>-5</v>
      </c>
      <c r="E2431">
        <f ca="1">IFERROR(IF(ISBLANK(VLOOKUP($B2431,INDIRECT(nfl_game_result),MATCH(E$1,INDIRECT(nfl_game_result_header),0),FALSE)),"",VLOOKUP($B2431,INDIRECT(nfl_game_result),MATCH(E$1,INDIRECT(nfl_game_result_header),0),FALSE)),"error")</f>
        <v>-5</v>
      </c>
      <c r="F2431" s="23" t="str">
        <f ca="1">IFERROR(IF(ISBLANK(VLOOKUP($B2431,INDIRECT(nfl_game_result),MATCH(F$1,INDIRECT(nfl_game_result_header),0),FALSE)),"",VLOOKUP($B2431,INDIRECT(nfl_game_result),MATCH(F$1,INDIRECT(nfl_game_result_header),0),FALSE)),"error")</f>
        <v/>
      </c>
      <c r="G2431" s="23" t="str">
        <f ca="1">IFERROR(IF(ISBLANK(VLOOKUP($B2431,INDIRECT(nfl_game_result),MATCH(G$1,INDIRECT(nfl_game_result_header),0),FALSE)),"",VLOOKUP($B2431,INDIRECT(nfl_game_result),MATCH(G$1,INDIRECT(nfl_game_result_header),0),FALSE)),"error")</f>
        <v/>
      </c>
      <c r="H2431">
        <f ca="1">IFERROR(IF(ISBLANK(VLOOKUP($B2431,INDIRECT(nfl_game_result),MATCH(H$1,INDIRECT(nfl_game_result_header),0),FALSE)),"",VLOOKUP($B2431,INDIRECT(nfl_game_result),MATCH(H$1,INDIRECT(nfl_game_result_header),0),FALSE)),"error")</f>
        <v>43</v>
      </c>
      <c r="I2431">
        <f ca="1">IFERROR(IF(ISBLANK(VLOOKUP($B2431,INDIRECT(nfl_game_result),MATCH(I$1,INDIRECT(nfl_game_result_header),0),FALSE)),"",VLOOKUP($B2431,INDIRECT(nfl_game_result),MATCH(I$1,INDIRECT(nfl_game_result_header),0),FALSE)),"error")</f>
        <v>35</v>
      </c>
      <c r="J2431" t="str">
        <f ca="1">IFERROR(IF(ISBLANK(VLOOKUP($B2431,INDIRECT(nfl_game_result),MATCH(J$1,INDIRECT(nfl_game_result_header),0),FALSE)),"",VLOOKUP($B2431,INDIRECT(nfl_game_result),MATCH(J$1,INDIRECT(nfl_game_result_header),0),FALSE)),"error")</f>
        <v>SD</v>
      </c>
      <c r="K2431" t="str">
        <f ca="1">IFERROR(IF(ISBLANK(VLOOKUP($B2431,INDIRECT(nfl_game_result),MATCH(K$1,INDIRECT(nfl_game_result_header),0),FALSE)),"",VLOOKUP($B2431,INDIRECT(nfl_game_result),MATCH(K$1,INDIRECT(nfl_game_result_header),0),FALSE)),"error")</f>
        <v>SD</v>
      </c>
      <c r="L2431" s="23" t="str">
        <f ca="1">IFERROR(IF(ISBLANK(VLOOKUP($B2431,INDIRECT(nfl_game_result),MATCH(L$1,INDIRECT(nfl_game_result_header),0),FALSE)),"",VLOOKUP($B2431,INDIRECT(nfl_game_result),MATCH(L$1,INDIRECT(nfl_game_result_header),0),FALSE)),"error")</f>
        <v/>
      </c>
      <c r="M2431" t="s">
        <v>16</v>
      </c>
      <c r="N2431">
        <v>-5</v>
      </c>
      <c r="O2431" t="s">
        <v>88</v>
      </c>
      <c r="P2431">
        <v>8</v>
      </c>
      <c r="V2431" s="23" t="s">
        <v>416</v>
      </c>
      <c r="W2431">
        <f ca="1">VALUE(LEFT(C2431, 4))</f>
        <v>2016</v>
      </c>
      <c r="X2431">
        <f ca="1">VALUE(MID(C2431,6,FIND("_",C2431,6)-6))</f>
        <v>9</v>
      </c>
      <c r="Y2431">
        <f ca="1">IF(NOT(OR(ISBLANK(D2431),ISBLANK(E2431),D2431="",E2431="")),D2431-E2431,"")</f>
        <v>0</v>
      </c>
      <c r="Z2431">
        <f ca="1">IF(OR(NOT(ISNUMBER(D2431)),ISBLANK(D2431),D2431="",ISBLANK(N2431)),"",ABS(D2431-N2431))</f>
        <v>0</v>
      </c>
      <c r="AA2431">
        <f ca="1">IF(OR(ISBLANK(J2431),ISBLANK(O2431),J2431="",O2431=""),"",IF(J2431=O2431,1,0))</f>
        <v>1</v>
      </c>
      <c r="AB2431" t="str">
        <f ca="1">IF(OR(ISBLANK(K2431),ISBLANK(Q2431),K2431="",Q2431=""),"",IF(K2431=Q2431,1,0))</f>
        <v/>
      </c>
      <c r="AC2431" s="23" t="str">
        <f t="shared" ca="1" si="37"/>
        <v/>
      </c>
    </row>
    <row r="2432" spans="1:29" x14ac:dyDescent="0.25">
      <c r="A2432" s="23">
        <v>2431</v>
      </c>
      <c r="B2432">
        <v>1199</v>
      </c>
      <c r="C2432" t="str">
        <f ca="1">IFERROR(VLOOKUP($B2432,INDIRECT(nfl_game_result),MATCH(C$1,INDIRECT(nfl_game_result_header),0),FALSE),"error")</f>
        <v>2016_09_IND@GBY</v>
      </c>
      <c r="D2432">
        <f ca="1">IFERROR(IF(ISBLANK(VLOOKUP($B2432,INDIRECT(nfl_game_result),MATCH(D$1,INDIRECT(nfl_game_result_header),0),FALSE)),"",VLOOKUP($B2432,INDIRECT(nfl_game_result),MATCH(D$1,INDIRECT(nfl_game_result_header),0),FALSE)),"error")</f>
        <v>-7</v>
      </c>
      <c r="E2432">
        <f ca="1">IFERROR(IF(ISBLANK(VLOOKUP($B2432,INDIRECT(nfl_game_result),MATCH(E$1,INDIRECT(nfl_game_result_header),0),FALSE)),"",VLOOKUP($B2432,INDIRECT(nfl_game_result),MATCH(E$1,INDIRECT(nfl_game_result_header),0),FALSE)),"error")</f>
        <v>-7.5</v>
      </c>
      <c r="F2432" s="23" t="str">
        <f ca="1">IFERROR(IF(ISBLANK(VLOOKUP($B2432,INDIRECT(nfl_game_result),MATCH(F$1,INDIRECT(nfl_game_result_header),0),FALSE)),"",VLOOKUP($B2432,INDIRECT(nfl_game_result),MATCH(F$1,INDIRECT(nfl_game_result_header),0),FALSE)),"error")</f>
        <v/>
      </c>
      <c r="G2432" s="23" t="str">
        <f ca="1">IFERROR(IF(ISBLANK(VLOOKUP($B2432,INDIRECT(nfl_game_result),MATCH(G$1,INDIRECT(nfl_game_result_header),0),FALSE)),"",VLOOKUP($B2432,INDIRECT(nfl_game_result),MATCH(G$1,INDIRECT(nfl_game_result_header),0),FALSE)),"error")</f>
        <v/>
      </c>
      <c r="H2432">
        <f ca="1">IFERROR(IF(ISBLANK(VLOOKUP($B2432,INDIRECT(nfl_game_result),MATCH(H$1,INDIRECT(nfl_game_result_header),0),FALSE)),"",VLOOKUP($B2432,INDIRECT(nfl_game_result),MATCH(H$1,INDIRECT(nfl_game_result_header),0),FALSE)),"error")</f>
        <v>26</v>
      </c>
      <c r="I2432">
        <f ca="1">IFERROR(IF(ISBLANK(VLOOKUP($B2432,INDIRECT(nfl_game_result),MATCH(I$1,INDIRECT(nfl_game_result_header),0),FALSE)),"",VLOOKUP($B2432,INDIRECT(nfl_game_result),MATCH(I$1,INDIRECT(nfl_game_result_header),0),FALSE)),"error")</f>
        <v>31</v>
      </c>
      <c r="J2432" t="str">
        <f ca="1">IFERROR(IF(ISBLANK(VLOOKUP($B2432,INDIRECT(nfl_game_result),MATCH(J$1,INDIRECT(nfl_game_result_header),0),FALSE)),"",VLOOKUP($B2432,INDIRECT(nfl_game_result),MATCH(J$1,INDIRECT(nfl_game_result_header),0),FALSE)),"error")</f>
        <v>IND</v>
      </c>
      <c r="K2432" t="str">
        <f ca="1">IFERROR(IF(ISBLANK(VLOOKUP($B2432,INDIRECT(nfl_game_result),MATCH(K$1,INDIRECT(nfl_game_result_header),0),FALSE)),"",VLOOKUP($B2432,INDIRECT(nfl_game_result),MATCH(K$1,INDIRECT(nfl_game_result_header),0),FALSE)),"error")</f>
        <v>IND</v>
      </c>
      <c r="L2432" s="23" t="str">
        <f ca="1">IFERROR(IF(ISBLANK(VLOOKUP($B2432,INDIRECT(nfl_game_result),MATCH(L$1,INDIRECT(nfl_game_result_header),0),FALSE)),"",VLOOKUP($B2432,INDIRECT(nfl_game_result),MATCH(L$1,INDIRECT(nfl_game_result_header),0),FALSE)),"error")</f>
        <v/>
      </c>
      <c r="M2432" t="s">
        <v>16</v>
      </c>
      <c r="N2432">
        <v>-6</v>
      </c>
      <c r="O2432" t="s">
        <v>76</v>
      </c>
      <c r="P2432">
        <v>1</v>
      </c>
      <c r="V2432" s="23" t="s">
        <v>416</v>
      </c>
      <c r="W2432">
        <f ca="1">VALUE(LEFT(C2432, 4))</f>
        <v>2016</v>
      </c>
      <c r="X2432">
        <f ca="1">VALUE(MID(C2432,6,FIND("_",C2432,6)-6))</f>
        <v>9</v>
      </c>
      <c r="Y2432">
        <f ca="1">IF(NOT(OR(ISBLANK(D2432),ISBLANK(E2432),D2432="",E2432="")),D2432-E2432,"")</f>
        <v>0.5</v>
      </c>
      <c r="Z2432">
        <f ca="1">IF(OR(NOT(ISNUMBER(D2432)),ISBLANK(D2432),D2432="",ISBLANK(N2432)),"",ABS(D2432-N2432))</f>
        <v>1</v>
      </c>
      <c r="AA2432">
        <f ca="1">IF(OR(ISBLANK(J2432),ISBLANK(O2432),J2432="",O2432=""),"",IF(J2432=O2432,1,0))</f>
        <v>1</v>
      </c>
      <c r="AB2432" t="str">
        <f ca="1">IF(OR(ISBLANK(K2432),ISBLANK(Q2432),K2432="",Q2432=""),"",IF(K2432=Q2432,1,0))</f>
        <v/>
      </c>
      <c r="AC2432" s="23" t="str">
        <f t="shared" ca="1" si="37"/>
        <v/>
      </c>
    </row>
    <row r="2433" spans="1:29" x14ac:dyDescent="0.25">
      <c r="A2433" s="23">
        <v>2432</v>
      </c>
      <c r="B2433">
        <v>1200</v>
      </c>
      <c r="C2433" t="str">
        <f ca="1">IFERROR(VLOOKUP($B2433,INDIRECT(nfl_game_result),MATCH(C$1,INDIRECT(nfl_game_result_header),0),FALSE),"error")</f>
        <v>2016_09_DEN@OAK</v>
      </c>
      <c r="D2433">
        <f ca="1">IFERROR(IF(ISBLANK(VLOOKUP($B2433,INDIRECT(nfl_game_result),MATCH(D$1,INDIRECT(nfl_game_result_header),0),FALSE)),"",VLOOKUP($B2433,INDIRECT(nfl_game_result),MATCH(D$1,INDIRECT(nfl_game_result_header),0),FALSE)),"error")</f>
        <v>1</v>
      </c>
      <c r="E2433">
        <f ca="1">IFERROR(IF(ISBLANK(VLOOKUP($B2433,INDIRECT(nfl_game_result),MATCH(E$1,INDIRECT(nfl_game_result_header),0),FALSE)),"",VLOOKUP($B2433,INDIRECT(nfl_game_result),MATCH(E$1,INDIRECT(nfl_game_result_header),0),FALSE)),"error")</f>
        <v>-1</v>
      </c>
      <c r="F2433" s="23" t="str">
        <f ca="1">IFERROR(IF(ISBLANK(VLOOKUP($B2433,INDIRECT(nfl_game_result),MATCH(F$1,INDIRECT(nfl_game_result_header),0),FALSE)),"",VLOOKUP($B2433,INDIRECT(nfl_game_result),MATCH(F$1,INDIRECT(nfl_game_result_header),0),FALSE)),"error")</f>
        <v/>
      </c>
      <c r="G2433" s="23" t="str">
        <f ca="1">IFERROR(IF(ISBLANK(VLOOKUP($B2433,INDIRECT(nfl_game_result),MATCH(G$1,INDIRECT(nfl_game_result_header),0),FALSE)),"",VLOOKUP($B2433,INDIRECT(nfl_game_result),MATCH(G$1,INDIRECT(nfl_game_result_header),0),FALSE)),"error")</f>
        <v/>
      </c>
      <c r="H2433">
        <f ca="1">IFERROR(IF(ISBLANK(VLOOKUP($B2433,INDIRECT(nfl_game_result),MATCH(H$1,INDIRECT(nfl_game_result_header),0),FALSE)),"",VLOOKUP($B2433,INDIRECT(nfl_game_result),MATCH(H$1,INDIRECT(nfl_game_result_header),0),FALSE)),"error")</f>
        <v>30</v>
      </c>
      <c r="I2433">
        <f ca="1">IFERROR(IF(ISBLANK(VLOOKUP($B2433,INDIRECT(nfl_game_result),MATCH(I$1,INDIRECT(nfl_game_result_header),0),FALSE)),"",VLOOKUP($B2433,INDIRECT(nfl_game_result),MATCH(I$1,INDIRECT(nfl_game_result_header),0),FALSE)),"error")</f>
        <v>20</v>
      </c>
      <c r="J2433" t="str">
        <f ca="1">IFERROR(IF(ISBLANK(VLOOKUP($B2433,INDIRECT(nfl_game_result),MATCH(J$1,INDIRECT(nfl_game_result_header),0),FALSE)),"",VLOOKUP($B2433,INDIRECT(nfl_game_result),MATCH(J$1,INDIRECT(nfl_game_result_header),0),FALSE)),"error")</f>
        <v>OAK</v>
      </c>
      <c r="K2433" t="str">
        <f ca="1">IFERROR(IF(ISBLANK(VLOOKUP($B2433,INDIRECT(nfl_game_result),MATCH(K$1,INDIRECT(nfl_game_result_header),0),FALSE)),"",VLOOKUP($B2433,INDIRECT(nfl_game_result),MATCH(K$1,INDIRECT(nfl_game_result_header),0),FALSE)),"error")</f>
        <v>OAK</v>
      </c>
      <c r="L2433" s="23" t="str">
        <f ca="1">IFERROR(IF(ISBLANK(VLOOKUP($B2433,INDIRECT(nfl_game_result),MATCH(L$1,INDIRECT(nfl_game_result_header),0),FALSE)),"",VLOOKUP($B2433,INDIRECT(nfl_game_result),MATCH(L$1,INDIRECT(nfl_game_result_header),0),FALSE)),"error")</f>
        <v/>
      </c>
      <c r="M2433" t="s">
        <v>16</v>
      </c>
      <c r="N2433">
        <v>-3</v>
      </c>
      <c r="O2433" t="s">
        <v>72</v>
      </c>
      <c r="P2433">
        <v>4</v>
      </c>
      <c r="V2433" s="23" t="s">
        <v>416</v>
      </c>
      <c r="W2433">
        <f ca="1">VALUE(LEFT(C2433, 4))</f>
        <v>2016</v>
      </c>
      <c r="X2433">
        <f ca="1">VALUE(MID(C2433,6,FIND("_",C2433,6)-6))</f>
        <v>9</v>
      </c>
      <c r="Y2433">
        <f ca="1">IF(NOT(OR(ISBLANK(D2433),ISBLANK(E2433),D2433="",E2433="")),D2433-E2433,"")</f>
        <v>2</v>
      </c>
      <c r="Z2433">
        <f ca="1">IF(OR(NOT(ISNUMBER(D2433)),ISBLANK(D2433),D2433="",ISBLANK(N2433)),"",ABS(D2433-N2433))</f>
        <v>4</v>
      </c>
      <c r="AA2433">
        <f ca="1">IF(OR(ISBLANK(J2433),ISBLANK(O2433),J2433="",O2433=""),"",IF(J2433=O2433,1,0))</f>
        <v>0</v>
      </c>
      <c r="AB2433" t="str">
        <f ca="1">IF(OR(ISBLANK(K2433),ISBLANK(Q2433),K2433="",Q2433=""),"",IF(K2433=Q2433,1,0))</f>
        <v/>
      </c>
      <c r="AC2433" s="23" t="str">
        <f t="shared" ca="1" si="37"/>
        <v/>
      </c>
    </row>
    <row r="2434" spans="1:29" x14ac:dyDescent="0.25">
      <c r="A2434" s="23">
        <v>2433</v>
      </c>
      <c r="B2434">
        <v>1201</v>
      </c>
      <c r="C2434" t="str">
        <f ca="1">IFERROR(VLOOKUP($B2434,INDIRECT(nfl_game_result),MATCH(C$1,INDIRECT(nfl_game_result_header),0),FALSE),"error")</f>
        <v>2016_09_BUF@SEA</v>
      </c>
      <c r="D2434">
        <f ca="1">IFERROR(IF(ISBLANK(VLOOKUP($B2434,INDIRECT(nfl_game_result),MATCH(D$1,INDIRECT(nfl_game_result_header),0),FALSE)),"",VLOOKUP($B2434,INDIRECT(nfl_game_result),MATCH(D$1,INDIRECT(nfl_game_result_header),0),FALSE)),"error")</f>
        <v>-7</v>
      </c>
      <c r="E2434">
        <f ca="1">IFERROR(IF(ISBLANK(VLOOKUP($B2434,INDIRECT(nfl_game_result),MATCH(E$1,INDIRECT(nfl_game_result_header),0),FALSE)),"",VLOOKUP($B2434,INDIRECT(nfl_game_result),MATCH(E$1,INDIRECT(nfl_game_result_header),0),FALSE)),"error")</f>
        <v>-7</v>
      </c>
      <c r="F2434" s="23" t="str">
        <f ca="1">IFERROR(IF(ISBLANK(VLOOKUP($B2434,INDIRECT(nfl_game_result),MATCH(F$1,INDIRECT(nfl_game_result_header),0),FALSE)),"",VLOOKUP($B2434,INDIRECT(nfl_game_result),MATCH(F$1,INDIRECT(nfl_game_result_header),0),FALSE)),"error")</f>
        <v/>
      </c>
      <c r="G2434" s="23" t="str">
        <f ca="1">IFERROR(IF(ISBLANK(VLOOKUP($B2434,INDIRECT(nfl_game_result),MATCH(G$1,INDIRECT(nfl_game_result_header),0),FALSE)),"",VLOOKUP($B2434,INDIRECT(nfl_game_result),MATCH(G$1,INDIRECT(nfl_game_result_header),0),FALSE)),"error")</f>
        <v/>
      </c>
      <c r="H2434">
        <f ca="1">IFERROR(IF(ISBLANK(VLOOKUP($B2434,INDIRECT(nfl_game_result),MATCH(H$1,INDIRECT(nfl_game_result_header),0),FALSE)),"",VLOOKUP($B2434,INDIRECT(nfl_game_result),MATCH(H$1,INDIRECT(nfl_game_result_header),0),FALSE)),"error")</f>
        <v>31</v>
      </c>
      <c r="I2434">
        <f ca="1">IFERROR(IF(ISBLANK(VLOOKUP($B2434,INDIRECT(nfl_game_result),MATCH(I$1,INDIRECT(nfl_game_result_header),0),FALSE)),"",VLOOKUP($B2434,INDIRECT(nfl_game_result),MATCH(I$1,INDIRECT(nfl_game_result_header),0),FALSE)),"error")</f>
        <v>25</v>
      </c>
      <c r="J2434" t="str">
        <f ca="1">IFERROR(IF(ISBLANK(VLOOKUP($B2434,INDIRECT(nfl_game_result),MATCH(J$1,INDIRECT(nfl_game_result_header),0),FALSE)),"",VLOOKUP($B2434,INDIRECT(nfl_game_result),MATCH(J$1,INDIRECT(nfl_game_result_header),0),FALSE)),"error")</f>
        <v>BUF</v>
      </c>
      <c r="K2434" t="str">
        <f ca="1">IFERROR(IF(ISBLANK(VLOOKUP($B2434,INDIRECT(nfl_game_result),MATCH(K$1,INDIRECT(nfl_game_result_header),0),FALSE)),"",VLOOKUP($B2434,INDIRECT(nfl_game_result),MATCH(K$1,INDIRECT(nfl_game_result_header),0),FALSE)),"error")</f>
        <v>SEA</v>
      </c>
      <c r="L2434" s="23" t="str">
        <f ca="1">IFERROR(IF(ISBLANK(VLOOKUP($B2434,INDIRECT(nfl_game_result),MATCH(L$1,INDIRECT(nfl_game_result_header),0),FALSE)),"",VLOOKUP($B2434,INDIRECT(nfl_game_result),MATCH(L$1,INDIRECT(nfl_game_result_header),0),FALSE)),"error")</f>
        <v/>
      </c>
      <c r="M2434" t="s">
        <v>16</v>
      </c>
      <c r="N2434">
        <v>-4.5</v>
      </c>
      <c r="O2434" t="s">
        <v>66</v>
      </c>
      <c r="P2434">
        <v>7</v>
      </c>
      <c r="V2434" s="23" t="s">
        <v>416</v>
      </c>
      <c r="W2434">
        <f ca="1">VALUE(LEFT(C2434, 4))</f>
        <v>2016</v>
      </c>
      <c r="X2434">
        <f ca="1">VALUE(MID(C2434,6,FIND("_",C2434,6)-6))</f>
        <v>9</v>
      </c>
      <c r="Y2434">
        <f ca="1">IF(NOT(OR(ISBLANK(D2434),ISBLANK(E2434),D2434="",E2434="")),D2434-E2434,"")</f>
        <v>0</v>
      </c>
      <c r="Z2434">
        <f ca="1">IF(OR(NOT(ISNUMBER(D2434)),ISBLANK(D2434),D2434="",ISBLANK(N2434)),"",ABS(D2434-N2434))</f>
        <v>2.5</v>
      </c>
      <c r="AA2434">
        <f ca="1">IF(OR(ISBLANK(J2434),ISBLANK(O2434),J2434="",O2434=""),"",IF(J2434=O2434,1,0))</f>
        <v>1</v>
      </c>
      <c r="AB2434" t="str">
        <f ca="1">IF(OR(ISBLANK(K2434),ISBLANK(Q2434),K2434="",Q2434=""),"",IF(K2434=Q2434,1,0))</f>
        <v/>
      </c>
      <c r="AC2434" s="23" t="str">
        <f t="shared" ca="1" si="37"/>
        <v/>
      </c>
    </row>
    <row r="2435" spans="1:29" x14ac:dyDescent="0.25">
      <c r="A2435" s="23">
        <v>2434</v>
      </c>
      <c r="B2435">
        <v>1189</v>
      </c>
      <c r="C2435" t="str">
        <f ca="1">IFERROR(VLOOKUP($B2435,INDIRECT(nfl_game_result),MATCH(C$1,INDIRECT(nfl_game_result_header),0),FALSE),"error")</f>
        <v>2016_09_ATL@TBY</v>
      </c>
      <c r="D2435">
        <f ca="1">IFERROR(IF(ISBLANK(VLOOKUP($B2435,INDIRECT(nfl_game_result),MATCH(D$1,INDIRECT(nfl_game_result_header),0),FALSE)),"",VLOOKUP($B2435,INDIRECT(nfl_game_result),MATCH(D$1,INDIRECT(nfl_game_result_header),0),FALSE)),"error")</f>
        <v>3</v>
      </c>
      <c r="E2435">
        <f ca="1">IFERROR(IF(ISBLANK(VLOOKUP($B2435,INDIRECT(nfl_game_result),MATCH(E$1,INDIRECT(nfl_game_result_header),0),FALSE)),"",VLOOKUP($B2435,INDIRECT(nfl_game_result),MATCH(E$1,INDIRECT(nfl_game_result_header),0),FALSE)),"error")</f>
        <v>4.5</v>
      </c>
      <c r="F2435" s="23" t="str">
        <f ca="1">IFERROR(IF(ISBLANK(VLOOKUP($B2435,INDIRECT(nfl_game_result),MATCH(F$1,INDIRECT(nfl_game_result_header),0),FALSE)),"",VLOOKUP($B2435,INDIRECT(nfl_game_result),MATCH(F$1,INDIRECT(nfl_game_result_header),0),FALSE)),"error")</f>
        <v/>
      </c>
      <c r="G2435" s="23" t="str">
        <f ca="1">IFERROR(IF(ISBLANK(VLOOKUP($B2435,INDIRECT(nfl_game_result),MATCH(G$1,INDIRECT(nfl_game_result_header),0),FALSE)),"",VLOOKUP($B2435,INDIRECT(nfl_game_result),MATCH(G$1,INDIRECT(nfl_game_result_header),0),FALSE)),"error")</f>
        <v/>
      </c>
      <c r="H2435">
        <f ca="1">IFERROR(IF(ISBLANK(VLOOKUP($B2435,INDIRECT(nfl_game_result),MATCH(H$1,INDIRECT(nfl_game_result_header),0),FALSE)),"",VLOOKUP($B2435,INDIRECT(nfl_game_result),MATCH(H$1,INDIRECT(nfl_game_result_header),0),FALSE)),"error")</f>
        <v>28</v>
      </c>
      <c r="I2435">
        <f ca="1">IFERROR(IF(ISBLANK(VLOOKUP($B2435,INDIRECT(nfl_game_result),MATCH(I$1,INDIRECT(nfl_game_result_header),0),FALSE)),"",VLOOKUP($B2435,INDIRECT(nfl_game_result),MATCH(I$1,INDIRECT(nfl_game_result_header),0),FALSE)),"error")</f>
        <v>43</v>
      </c>
      <c r="J2435" t="str">
        <f ca="1">IFERROR(IF(ISBLANK(VLOOKUP($B2435,INDIRECT(nfl_game_result),MATCH(J$1,INDIRECT(nfl_game_result_header),0),FALSE)),"",VLOOKUP($B2435,INDIRECT(nfl_game_result),MATCH(J$1,INDIRECT(nfl_game_result_header),0),FALSE)),"error")</f>
        <v>ATL</v>
      </c>
      <c r="K2435" t="str">
        <f ca="1">IFERROR(IF(ISBLANK(VLOOKUP($B2435,INDIRECT(nfl_game_result),MATCH(K$1,INDIRECT(nfl_game_result_header),0),FALSE)),"",VLOOKUP($B2435,INDIRECT(nfl_game_result),MATCH(K$1,INDIRECT(nfl_game_result_header),0),FALSE)),"error")</f>
        <v>ATL</v>
      </c>
      <c r="L2435" s="23" t="str">
        <f ca="1">IFERROR(IF(ISBLANK(VLOOKUP($B2435,INDIRECT(nfl_game_result),MATCH(L$1,INDIRECT(nfl_game_result_header),0),FALSE)),"",VLOOKUP($B2435,INDIRECT(nfl_game_result),MATCH(L$1,INDIRECT(nfl_game_result_header),0),FALSE)),"error")</f>
        <v/>
      </c>
      <c r="M2435" t="s">
        <v>14</v>
      </c>
      <c r="N2435">
        <v>1.5</v>
      </c>
      <c r="O2435" t="s">
        <v>20</v>
      </c>
      <c r="P2435">
        <v>2</v>
      </c>
      <c r="Q2435" t="s">
        <v>20</v>
      </c>
      <c r="V2435" s="23" t="s">
        <v>416</v>
      </c>
      <c r="W2435">
        <f ca="1">VALUE(LEFT(C2435, 4))</f>
        <v>2016</v>
      </c>
      <c r="X2435">
        <f ca="1">VALUE(MID(C2435,6,FIND("_",C2435,6)-6))</f>
        <v>9</v>
      </c>
      <c r="Y2435">
        <f ca="1">IF(NOT(OR(ISBLANK(D2435),ISBLANK(E2435),D2435="",E2435="")),D2435-E2435,"")</f>
        <v>-1.5</v>
      </c>
      <c r="Z2435">
        <f ca="1">IF(OR(NOT(ISNUMBER(D2435)),ISBLANK(D2435),D2435="",ISBLANK(N2435)),"",ABS(D2435-N2435))</f>
        <v>1.5</v>
      </c>
      <c r="AA2435">
        <f ca="1">IF(OR(ISBLANK(J2435),ISBLANK(O2435),J2435="",O2435=""),"",IF(J2435=O2435,1,0))</f>
        <v>1</v>
      </c>
      <c r="AB2435">
        <f ca="1">IF(OR(ISBLANK(K2435),ISBLANK(Q2435),K2435="",Q2435=""),"",IF(K2435=Q2435,1,0))</f>
        <v>1</v>
      </c>
      <c r="AC2435" s="23" t="str">
        <f t="shared" ca="1" si="37"/>
        <v/>
      </c>
    </row>
    <row r="2436" spans="1:29" x14ac:dyDescent="0.25">
      <c r="A2436" s="23">
        <v>2435</v>
      </c>
      <c r="B2436">
        <v>1190</v>
      </c>
      <c r="C2436" t="str">
        <f ca="1">IFERROR(VLOOKUP($B2436,INDIRECT(nfl_game_result),MATCH(C$1,INDIRECT(nfl_game_result_header),0),FALSE),"error")</f>
        <v>2016_09_DET@MIN</v>
      </c>
      <c r="D2436">
        <f ca="1">IFERROR(IF(ISBLANK(VLOOKUP($B2436,INDIRECT(nfl_game_result),MATCH(D$1,INDIRECT(nfl_game_result_header),0),FALSE)),"",VLOOKUP($B2436,INDIRECT(nfl_game_result),MATCH(D$1,INDIRECT(nfl_game_result_header),0),FALSE)),"error")</f>
        <v>-6.5</v>
      </c>
      <c r="E2436">
        <f ca="1">IFERROR(IF(ISBLANK(VLOOKUP($B2436,INDIRECT(nfl_game_result),MATCH(E$1,INDIRECT(nfl_game_result_header),0),FALSE)),"",VLOOKUP($B2436,INDIRECT(nfl_game_result),MATCH(E$1,INDIRECT(nfl_game_result_header),0),FALSE)),"error")</f>
        <v>-6</v>
      </c>
      <c r="F2436" s="23" t="str">
        <f ca="1">IFERROR(IF(ISBLANK(VLOOKUP($B2436,INDIRECT(nfl_game_result),MATCH(F$1,INDIRECT(nfl_game_result_header),0),FALSE)),"",VLOOKUP($B2436,INDIRECT(nfl_game_result),MATCH(F$1,INDIRECT(nfl_game_result_header),0),FALSE)),"error")</f>
        <v/>
      </c>
      <c r="G2436" s="23" t="str">
        <f ca="1">IFERROR(IF(ISBLANK(VLOOKUP($B2436,INDIRECT(nfl_game_result),MATCH(G$1,INDIRECT(nfl_game_result_header),0),FALSE)),"",VLOOKUP($B2436,INDIRECT(nfl_game_result),MATCH(G$1,INDIRECT(nfl_game_result_header),0),FALSE)),"error")</f>
        <v/>
      </c>
      <c r="H2436">
        <f ca="1">IFERROR(IF(ISBLANK(VLOOKUP($B2436,INDIRECT(nfl_game_result),MATCH(H$1,INDIRECT(nfl_game_result_header),0),FALSE)),"",VLOOKUP($B2436,INDIRECT(nfl_game_result),MATCH(H$1,INDIRECT(nfl_game_result_header),0),FALSE)),"error")</f>
        <v>16</v>
      </c>
      <c r="I2436">
        <f ca="1">IFERROR(IF(ISBLANK(VLOOKUP($B2436,INDIRECT(nfl_game_result),MATCH(I$1,INDIRECT(nfl_game_result_header),0),FALSE)),"",VLOOKUP($B2436,INDIRECT(nfl_game_result),MATCH(I$1,INDIRECT(nfl_game_result_header),0),FALSE)),"error")</f>
        <v>22</v>
      </c>
      <c r="J2436" t="str">
        <f ca="1">IFERROR(IF(ISBLANK(VLOOKUP($B2436,INDIRECT(nfl_game_result),MATCH(J$1,INDIRECT(nfl_game_result_header),0),FALSE)),"",VLOOKUP($B2436,INDIRECT(nfl_game_result),MATCH(J$1,INDIRECT(nfl_game_result_header),0),FALSE)),"error")</f>
        <v>DET</v>
      </c>
      <c r="K2436" t="str">
        <f ca="1">IFERROR(IF(ISBLANK(VLOOKUP($B2436,INDIRECT(nfl_game_result),MATCH(K$1,INDIRECT(nfl_game_result_header),0),FALSE)),"",VLOOKUP($B2436,INDIRECT(nfl_game_result),MATCH(K$1,INDIRECT(nfl_game_result_header),0),FALSE)),"error")</f>
        <v>DET</v>
      </c>
      <c r="L2436" s="23" t="str">
        <f ca="1">IFERROR(IF(ISBLANK(VLOOKUP($B2436,INDIRECT(nfl_game_result),MATCH(L$1,INDIRECT(nfl_game_result_header),0),FALSE)),"",VLOOKUP($B2436,INDIRECT(nfl_game_result),MATCH(L$1,INDIRECT(nfl_game_result_header),0),FALSE)),"error")</f>
        <v/>
      </c>
      <c r="M2436" t="s">
        <v>14</v>
      </c>
      <c r="N2436">
        <v>-6</v>
      </c>
      <c r="O2436" t="s">
        <v>80</v>
      </c>
      <c r="P2436">
        <v>6</v>
      </c>
      <c r="Q2436" t="s">
        <v>80</v>
      </c>
      <c r="V2436" s="23" t="s">
        <v>416</v>
      </c>
      <c r="W2436">
        <f ca="1">VALUE(LEFT(C2436, 4))</f>
        <v>2016</v>
      </c>
      <c r="X2436">
        <f ca="1">VALUE(MID(C2436,6,FIND("_",C2436,6)-6))</f>
        <v>9</v>
      </c>
      <c r="Y2436">
        <f ca="1">IF(NOT(OR(ISBLANK(D2436),ISBLANK(E2436),D2436="",E2436="")),D2436-E2436,"")</f>
        <v>-0.5</v>
      </c>
      <c r="Z2436">
        <f ca="1">IF(OR(NOT(ISNUMBER(D2436)),ISBLANK(D2436),D2436="",ISBLANK(N2436)),"",ABS(D2436-N2436))</f>
        <v>0.5</v>
      </c>
      <c r="AA2436">
        <f ca="1">IF(OR(ISBLANK(J2436),ISBLANK(O2436),J2436="",O2436=""),"",IF(J2436=O2436,1,0))</f>
        <v>0</v>
      </c>
      <c r="AB2436">
        <f ca="1">IF(OR(ISBLANK(K2436),ISBLANK(Q2436),K2436="",Q2436=""),"",IF(K2436=Q2436,1,0))</f>
        <v>0</v>
      </c>
      <c r="AC2436" s="23" t="str">
        <f t="shared" ca="1" si="37"/>
        <v/>
      </c>
    </row>
    <row r="2437" spans="1:29" x14ac:dyDescent="0.25">
      <c r="A2437" s="23">
        <v>2436</v>
      </c>
      <c r="B2437">
        <v>1191</v>
      </c>
      <c r="C2437" t="str">
        <f ca="1">IFERROR(VLOOKUP($B2437,INDIRECT(nfl_game_result),MATCH(C$1,INDIRECT(nfl_game_result_header),0),FALSE),"error")</f>
        <v>2016_09_PIT@BAL</v>
      </c>
      <c r="D2437">
        <f ca="1">IFERROR(IF(ISBLANK(VLOOKUP($B2437,INDIRECT(nfl_game_result),MATCH(D$1,INDIRECT(nfl_game_result_header),0),FALSE)),"",VLOOKUP($B2437,INDIRECT(nfl_game_result),MATCH(D$1,INDIRECT(nfl_game_result_header),0),FALSE)),"error")</f>
        <v>-3</v>
      </c>
      <c r="E2437">
        <f ca="1">IFERROR(IF(ISBLANK(VLOOKUP($B2437,INDIRECT(nfl_game_result),MATCH(E$1,INDIRECT(nfl_game_result_header),0),FALSE)),"",VLOOKUP($B2437,INDIRECT(nfl_game_result),MATCH(E$1,INDIRECT(nfl_game_result_header),0),FALSE)),"error")</f>
        <v>1</v>
      </c>
      <c r="F2437" s="23" t="str">
        <f ca="1">IFERROR(IF(ISBLANK(VLOOKUP($B2437,INDIRECT(nfl_game_result),MATCH(F$1,INDIRECT(nfl_game_result_header),0),FALSE)),"",VLOOKUP($B2437,INDIRECT(nfl_game_result),MATCH(F$1,INDIRECT(nfl_game_result_header),0),FALSE)),"error")</f>
        <v/>
      </c>
      <c r="G2437" s="23" t="str">
        <f ca="1">IFERROR(IF(ISBLANK(VLOOKUP($B2437,INDIRECT(nfl_game_result),MATCH(G$1,INDIRECT(nfl_game_result_header),0),FALSE)),"",VLOOKUP($B2437,INDIRECT(nfl_game_result),MATCH(G$1,INDIRECT(nfl_game_result_header),0),FALSE)),"error")</f>
        <v/>
      </c>
      <c r="H2437">
        <f ca="1">IFERROR(IF(ISBLANK(VLOOKUP($B2437,INDIRECT(nfl_game_result),MATCH(H$1,INDIRECT(nfl_game_result_header),0),FALSE)),"",VLOOKUP($B2437,INDIRECT(nfl_game_result),MATCH(H$1,INDIRECT(nfl_game_result_header),0),FALSE)),"error")</f>
        <v>21</v>
      </c>
      <c r="I2437">
        <f ca="1">IFERROR(IF(ISBLANK(VLOOKUP($B2437,INDIRECT(nfl_game_result),MATCH(I$1,INDIRECT(nfl_game_result_header),0),FALSE)),"",VLOOKUP($B2437,INDIRECT(nfl_game_result),MATCH(I$1,INDIRECT(nfl_game_result_header),0),FALSE)),"error")</f>
        <v>14</v>
      </c>
      <c r="J2437" t="str">
        <f ca="1">IFERROR(IF(ISBLANK(VLOOKUP($B2437,INDIRECT(nfl_game_result),MATCH(J$1,INDIRECT(nfl_game_result_header),0),FALSE)),"",VLOOKUP($B2437,INDIRECT(nfl_game_result),MATCH(J$1,INDIRECT(nfl_game_result_header),0),FALSE)),"error")</f>
        <v>BAL</v>
      </c>
      <c r="K2437" t="str">
        <f ca="1">IFERROR(IF(ISBLANK(VLOOKUP($B2437,INDIRECT(nfl_game_result),MATCH(K$1,INDIRECT(nfl_game_result_header),0),FALSE)),"",VLOOKUP($B2437,INDIRECT(nfl_game_result),MATCH(K$1,INDIRECT(nfl_game_result_header),0),FALSE)),"error")</f>
        <v>BAL</v>
      </c>
      <c r="L2437" s="23" t="str">
        <f ca="1">IFERROR(IF(ISBLANK(VLOOKUP($B2437,INDIRECT(nfl_game_result),MATCH(L$1,INDIRECT(nfl_game_result_header),0),FALSE)),"",VLOOKUP($B2437,INDIRECT(nfl_game_result),MATCH(L$1,INDIRECT(nfl_game_result_header),0),FALSE)),"error")</f>
        <v/>
      </c>
      <c r="M2437" t="s">
        <v>14</v>
      </c>
      <c r="N2437">
        <v>-3</v>
      </c>
      <c r="O2437" t="s">
        <v>65</v>
      </c>
      <c r="P2437">
        <v>10</v>
      </c>
      <c r="Q2437" t="s">
        <v>65</v>
      </c>
      <c r="V2437" s="23" t="s">
        <v>416</v>
      </c>
      <c r="W2437">
        <f ca="1">VALUE(LEFT(C2437, 4))</f>
        <v>2016</v>
      </c>
      <c r="X2437">
        <f ca="1">VALUE(MID(C2437,6,FIND("_",C2437,6)-6))</f>
        <v>9</v>
      </c>
      <c r="Y2437">
        <f ca="1">IF(NOT(OR(ISBLANK(D2437),ISBLANK(E2437),D2437="",E2437="")),D2437-E2437,"")</f>
        <v>-4</v>
      </c>
      <c r="Z2437">
        <f ca="1">IF(OR(NOT(ISNUMBER(D2437)),ISBLANK(D2437),D2437="",ISBLANK(N2437)),"",ABS(D2437-N2437))</f>
        <v>0</v>
      </c>
      <c r="AA2437">
        <f ca="1">IF(OR(ISBLANK(J2437),ISBLANK(O2437),J2437="",O2437=""),"",IF(J2437=O2437,1,0))</f>
        <v>1</v>
      </c>
      <c r="AB2437">
        <f ca="1">IF(OR(ISBLANK(K2437),ISBLANK(Q2437),K2437="",Q2437=""),"",IF(K2437=Q2437,1,0))</f>
        <v>1</v>
      </c>
      <c r="AC2437" s="23" t="str">
        <f t="shared" ca="1" si="37"/>
        <v/>
      </c>
    </row>
    <row r="2438" spans="1:29" x14ac:dyDescent="0.25">
      <c r="A2438" s="23">
        <v>2437</v>
      </c>
      <c r="B2438">
        <v>1192</v>
      </c>
      <c r="C2438" t="str">
        <f ca="1">IFERROR(VLOOKUP($B2438,INDIRECT(nfl_game_result),MATCH(C$1,INDIRECT(nfl_game_result_header),0),FALSE),"error")</f>
        <v>2016_09_NYJ@MIA</v>
      </c>
      <c r="D2438">
        <f ca="1">IFERROR(IF(ISBLANK(VLOOKUP($B2438,INDIRECT(nfl_game_result),MATCH(D$1,INDIRECT(nfl_game_result_header),0),FALSE)),"",VLOOKUP($B2438,INDIRECT(nfl_game_result),MATCH(D$1,INDIRECT(nfl_game_result_header),0),FALSE)),"error")</f>
        <v>-3.5</v>
      </c>
      <c r="E2438">
        <f ca="1">IFERROR(IF(ISBLANK(VLOOKUP($B2438,INDIRECT(nfl_game_result),MATCH(E$1,INDIRECT(nfl_game_result_header),0),FALSE)),"",VLOOKUP($B2438,INDIRECT(nfl_game_result),MATCH(E$1,INDIRECT(nfl_game_result_header),0),FALSE)),"error")</f>
        <v>-3.5</v>
      </c>
      <c r="F2438" s="23" t="str">
        <f ca="1">IFERROR(IF(ISBLANK(VLOOKUP($B2438,INDIRECT(nfl_game_result),MATCH(F$1,INDIRECT(nfl_game_result_header),0),FALSE)),"",VLOOKUP($B2438,INDIRECT(nfl_game_result),MATCH(F$1,INDIRECT(nfl_game_result_header),0),FALSE)),"error")</f>
        <v/>
      </c>
      <c r="G2438" s="23" t="str">
        <f ca="1">IFERROR(IF(ISBLANK(VLOOKUP($B2438,INDIRECT(nfl_game_result),MATCH(G$1,INDIRECT(nfl_game_result_header),0),FALSE)),"",VLOOKUP($B2438,INDIRECT(nfl_game_result),MATCH(G$1,INDIRECT(nfl_game_result_header),0),FALSE)),"error")</f>
        <v/>
      </c>
      <c r="H2438">
        <f ca="1">IFERROR(IF(ISBLANK(VLOOKUP($B2438,INDIRECT(nfl_game_result),MATCH(H$1,INDIRECT(nfl_game_result_header),0),FALSE)),"",VLOOKUP($B2438,INDIRECT(nfl_game_result),MATCH(H$1,INDIRECT(nfl_game_result_header),0),FALSE)),"error")</f>
        <v>27</v>
      </c>
      <c r="I2438">
        <f ca="1">IFERROR(IF(ISBLANK(VLOOKUP($B2438,INDIRECT(nfl_game_result),MATCH(I$1,INDIRECT(nfl_game_result_header),0),FALSE)),"",VLOOKUP($B2438,INDIRECT(nfl_game_result),MATCH(I$1,INDIRECT(nfl_game_result_header),0),FALSE)),"error")</f>
        <v>23</v>
      </c>
      <c r="J2438" t="str">
        <f ca="1">IFERROR(IF(ISBLANK(VLOOKUP($B2438,INDIRECT(nfl_game_result),MATCH(J$1,INDIRECT(nfl_game_result_header),0),FALSE)),"",VLOOKUP($B2438,INDIRECT(nfl_game_result),MATCH(J$1,INDIRECT(nfl_game_result_header),0),FALSE)),"error")</f>
        <v>MIA</v>
      </c>
      <c r="K2438" t="str">
        <f ca="1">IFERROR(IF(ISBLANK(VLOOKUP($B2438,INDIRECT(nfl_game_result),MATCH(K$1,INDIRECT(nfl_game_result_header),0),FALSE)),"",VLOOKUP($B2438,INDIRECT(nfl_game_result),MATCH(K$1,INDIRECT(nfl_game_result_header),0),FALSE)),"error")</f>
        <v>MIA</v>
      </c>
      <c r="L2438" s="23" t="str">
        <f ca="1">IFERROR(IF(ISBLANK(VLOOKUP($B2438,INDIRECT(nfl_game_result),MATCH(L$1,INDIRECT(nfl_game_result_header),0),FALSE)),"",VLOOKUP($B2438,INDIRECT(nfl_game_result),MATCH(L$1,INDIRECT(nfl_game_result_header),0),FALSE)),"error")</f>
        <v/>
      </c>
      <c r="M2438" t="s">
        <v>14</v>
      </c>
      <c r="N2438">
        <v>-3</v>
      </c>
      <c r="O2438" t="s">
        <v>79</v>
      </c>
      <c r="P2438">
        <v>9</v>
      </c>
      <c r="Q2438" t="s">
        <v>79</v>
      </c>
      <c r="V2438" s="23" t="s">
        <v>416</v>
      </c>
      <c r="W2438">
        <f ca="1">VALUE(LEFT(C2438, 4))</f>
        <v>2016</v>
      </c>
      <c r="X2438">
        <f ca="1">VALUE(MID(C2438,6,FIND("_",C2438,6)-6))</f>
        <v>9</v>
      </c>
      <c r="Y2438">
        <f ca="1">IF(NOT(OR(ISBLANK(D2438),ISBLANK(E2438),D2438="",E2438="")),D2438-E2438,"")</f>
        <v>0</v>
      </c>
      <c r="Z2438">
        <f ca="1">IF(OR(NOT(ISNUMBER(D2438)),ISBLANK(D2438),D2438="",ISBLANK(N2438)),"",ABS(D2438-N2438))</f>
        <v>0.5</v>
      </c>
      <c r="AA2438">
        <f ca="1">IF(OR(ISBLANK(J2438),ISBLANK(O2438),J2438="",O2438=""),"",IF(J2438=O2438,1,0))</f>
        <v>1</v>
      </c>
      <c r="AB2438">
        <f ca="1">IF(OR(ISBLANK(K2438),ISBLANK(Q2438),K2438="",Q2438=""),"",IF(K2438=Q2438,1,0))</f>
        <v>1</v>
      </c>
      <c r="AC2438" s="23" t="str">
        <f t="shared" ca="1" si="37"/>
        <v/>
      </c>
    </row>
    <row r="2439" spans="1:29" x14ac:dyDescent="0.25">
      <c r="A2439" s="23">
        <v>2438</v>
      </c>
      <c r="B2439">
        <v>1193</v>
      </c>
      <c r="C2439" t="str">
        <f ca="1">IFERROR(VLOOKUP($B2439,INDIRECT(nfl_game_result),MATCH(C$1,INDIRECT(nfl_game_result_header),0),FALSE),"error")</f>
        <v>2016_09_DAL@CLE</v>
      </c>
      <c r="D2439">
        <f ca="1">IFERROR(IF(ISBLANK(VLOOKUP($B2439,INDIRECT(nfl_game_result),MATCH(D$1,INDIRECT(nfl_game_result_header),0),FALSE)),"",VLOOKUP($B2439,INDIRECT(nfl_game_result),MATCH(D$1,INDIRECT(nfl_game_result_header),0),FALSE)),"error")</f>
        <v>7</v>
      </c>
      <c r="E2439">
        <f ca="1">IFERROR(IF(ISBLANK(VLOOKUP($B2439,INDIRECT(nfl_game_result),MATCH(E$1,INDIRECT(nfl_game_result_header),0),FALSE)),"",VLOOKUP($B2439,INDIRECT(nfl_game_result),MATCH(E$1,INDIRECT(nfl_game_result_header),0),FALSE)),"error")</f>
        <v>7</v>
      </c>
      <c r="F2439" s="23" t="str">
        <f ca="1">IFERROR(IF(ISBLANK(VLOOKUP($B2439,INDIRECT(nfl_game_result),MATCH(F$1,INDIRECT(nfl_game_result_header),0),FALSE)),"",VLOOKUP($B2439,INDIRECT(nfl_game_result),MATCH(F$1,INDIRECT(nfl_game_result_header),0),FALSE)),"error")</f>
        <v/>
      </c>
      <c r="G2439" s="23" t="str">
        <f ca="1">IFERROR(IF(ISBLANK(VLOOKUP($B2439,INDIRECT(nfl_game_result),MATCH(G$1,INDIRECT(nfl_game_result_header),0),FALSE)),"",VLOOKUP($B2439,INDIRECT(nfl_game_result),MATCH(G$1,INDIRECT(nfl_game_result_header),0),FALSE)),"error")</f>
        <v/>
      </c>
      <c r="H2439">
        <f ca="1">IFERROR(IF(ISBLANK(VLOOKUP($B2439,INDIRECT(nfl_game_result),MATCH(H$1,INDIRECT(nfl_game_result_header),0),FALSE)),"",VLOOKUP($B2439,INDIRECT(nfl_game_result),MATCH(H$1,INDIRECT(nfl_game_result_header),0),FALSE)),"error")</f>
        <v>10</v>
      </c>
      <c r="I2439">
        <f ca="1">IFERROR(IF(ISBLANK(VLOOKUP($B2439,INDIRECT(nfl_game_result),MATCH(I$1,INDIRECT(nfl_game_result_header),0),FALSE)),"",VLOOKUP($B2439,INDIRECT(nfl_game_result),MATCH(I$1,INDIRECT(nfl_game_result_header),0),FALSE)),"error")</f>
        <v>35</v>
      </c>
      <c r="J2439" t="str">
        <f ca="1">IFERROR(IF(ISBLANK(VLOOKUP($B2439,INDIRECT(nfl_game_result),MATCH(J$1,INDIRECT(nfl_game_result_header),0),FALSE)),"",VLOOKUP($B2439,INDIRECT(nfl_game_result),MATCH(J$1,INDIRECT(nfl_game_result_header),0),FALSE)),"error")</f>
        <v>DAL</v>
      </c>
      <c r="K2439" t="str">
        <f ca="1">IFERROR(IF(ISBLANK(VLOOKUP($B2439,INDIRECT(nfl_game_result),MATCH(K$1,INDIRECT(nfl_game_result_header),0),FALSE)),"",VLOOKUP($B2439,INDIRECT(nfl_game_result),MATCH(K$1,INDIRECT(nfl_game_result_header),0),FALSE)),"error")</f>
        <v>DAL</v>
      </c>
      <c r="L2439" s="23" t="str">
        <f ca="1">IFERROR(IF(ISBLANK(VLOOKUP($B2439,INDIRECT(nfl_game_result),MATCH(L$1,INDIRECT(nfl_game_result_header),0),FALSE)),"",VLOOKUP($B2439,INDIRECT(nfl_game_result),MATCH(L$1,INDIRECT(nfl_game_result_header),0),FALSE)),"error")</f>
        <v/>
      </c>
      <c r="M2439" t="s">
        <v>14</v>
      </c>
      <c r="N2439">
        <v>8</v>
      </c>
      <c r="O2439" t="s">
        <v>70</v>
      </c>
      <c r="P2439">
        <v>13</v>
      </c>
      <c r="Q2439" t="s">
        <v>71</v>
      </c>
      <c r="V2439" s="23" t="s">
        <v>416</v>
      </c>
      <c r="W2439">
        <f ca="1">VALUE(LEFT(C2439, 4))</f>
        <v>2016</v>
      </c>
      <c r="X2439">
        <f ca="1">VALUE(MID(C2439,6,FIND("_",C2439,6)-6))</f>
        <v>9</v>
      </c>
      <c r="Y2439">
        <f ca="1">IF(NOT(OR(ISBLANK(D2439),ISBLANK(E2439),D2439="",E2439="")),D2439-E2439,"")</f>
        <v>0</v>
      </c>
      <c r="Z2439">
        <f ca="1">IF(OR(NOT(ISNUMBER(D2439)),ISBLANK(D2439),D2439="",ISBLANK(N2439)),"",ABS(D2439-N2439))</f>
        <v>1</v>
      </c>
      <c r="AA2439">
        <f ca="1">IF(OR(ISBLANK(J2439),ISBLANK(O2439),J2439="",O2439=""),"",IF(J2439=O2439,1,0))</f>
        <v>0</v>
      </c>
      <c r="AB2439">
        <f ca="1">IF(OR(ISBLANK(K2439),ISBLANK(Q2439),K2439="",Q2439=""),"",IF(K2439=Q2439,1,0))</f>
        <v>1</v>
      </c>
      <c r="AC2439" s="23" t="str">
        <f t="shared" ca="1" si="37"/>
        <v/>
      </c>
    </row>
    <row r="2440" spans="1:29" x14ac:dyDescent="0.25">
      <c r="A2440" s="23">
        <v>2439</v>
      </c>
      <c r="B2440">
        <v>1194</v>
      </c>
      <c r="C2440" t="str">
        <f ca="1">IFERROR(VLOOKUP($B2440,INDIRECT(nfl_game_result),MATCH(C$1,INDIRECT(nfl_game_result_header),0),FALSE),"error")</f>
        <v>2016_09_JAX@KCY</v>
      </c>
      <c r="D2440">
        <f ca="1">IFERROR(IF(ISBLANK(VLOOKUP($B2440,INDIRECT(nfl_game_result),MATCH(D$1,INDIRECT(nfl_game_result_header),0),FALSE)),"",VLOOKUP($B2440,INDIRECT(nfl_game_result),MATCH(D$1,INDIRECT(nfl_game_result_header),0),FALSE)),"error")</f>
        <v>-8</v>
      </c>
      <c r="E2440">
        <f ca="1">IFERROR(IF(ISBLANK(VLOOKUP($B2440,INDIRECT(nfl_game_result),MATCH(E$1,INDIRECT(nfl_game_result_header),0),FALSE)),"",VLOOKUP($B2440,INDIRECT(nfl_game_result),MATCH(E$1,INDIRECT(nfl_game_result_header),0),FALSE)),"error")</f>
        <v>-7.5</v>
      </c>
      <c r="F2440" s="23" t="str">
        <f ca="1">IFERROR(IF(ISBLANK(VLOOKUP($B2440,INDIRECT(nfl_game_result),MATCH(F$1,INDIRECT(nfl_game_result_header),0),FALSE)),"",VLOOKUP($B2440,INDIRECT(nfl_game_result),MATCH(F$1,INDIRECT(nfl_game_result_header),0),FALSE)),"error")</f>
        <v/>
      </c>
      <c r="G2440" s="23" t="str">
        <f ca="1">IFERROR(IF(ISBLANK(VLOOKUP($B2440,INDIRECT(nfl_game_result),MATCH(G$1,INDIRECT(nfl_game_result_header),0),FALSE)),"",VLOOKUP($B2440,INDIRECT(nfl_game_result),MATCH(G$1,INDIRECT(nfl_game_result_header),0),FALSE)),"error")</f>
        <v/>
      </c>
      <c r="H2440">
        <f ca="1">IFERROR(IF(ISBLANK(VLOOKUP($B2440,INDIRECT(nfl_game_result),MATCH(H$1,INDIRECT(nfl_game_result_header),0),FALSE)),"",VLOOKUP($B2440,INDIRECT(nfl_game_result),MATCH(H$1,INDIRECT(nfl_game_result_header),0),FALSE)),"error")</f>
        <v>19</v>
      </c>
      <c r="I2440">
        <f ca="1">IFERROR(IF(ISBLANK(VLOOKUP($B2440,INDIRECT(nfl_game_result),MATCH(I$1,INDIRECT(nfl_game_result_header),0),FALSE)),"",VLOOKUP($B2440,INDIRECT(nfl_game_result),MATCH(I$1,INDIRECT(nfl_game_result_header),0),FALSE)),"error")</f>
        <v>14</v>
      </c>
      <c r="J2440" t="str">
        <f ca="1">IFERROR(IF(ISBLANK(VLOOKUP($B2440,INDIRECT(nfl_game_result),MATCH(J$1,INDIRECT(nfl_game_result_header),0),FALSE)),"",VLOOKUP($B2440,INDIRECT(nfl_game_result),MATCH(J$1,INDIRECT(nfl_game_result_header),0),FALSE)),"error")</f>
        <v>JAX</v>
      </c>
      <c r="K2440" t="str">
        <f ca="1">IFERROR(IF(ISBLANK(VLOOKUP($B2440,INDIRECT(nfl_game_result),MATCH(K$1,INDIRECT(nfl_game_result_header),0),FALSE)),"",VLOOKUP($B2440,INDIRECT(nfl_game_result),MATCH(K$1,INDIRECT(nfl_game_result_header),0),FALSE)),"error")</f>
        <v>KCY</v>
      </c>
      <c r="L2440" s="23" t="str">
        <f ca="1">IFERROR(IF(ISBLANK(VLOOKUP($B2440,INDIRECT(nfl_game_result),MATCH(L$1,INDIRECT(nfl_game_result_header),0),FALSE)),"",VLOOKUP($B2440,INDIRECT(nfl_game_result),MATCH(L$1,INDIRECT(nfl_game_result_header),0),FALSE)),"error")</f>
        <v/>
      </c>
      <c r="M2440" t="s">
        <v>14</v>
      </c>
      <c r="N2440">
        <v>-9</v>
      </c>
      <c r="O2440" t="s">
        <v>331</v>
      </c>
      <c r="P2440">
        <v>5</v>
      </c>
      <c r="Q2440" t="s">
        <v>331</v>
      </c>
      <c r="V2440" s="23" t="s">
        <v>416</v>
      </c>
      <c r="W2440">
        <f ca="1">VALUE(LEFT(C2440, 4))</f>
        <v>2016</v>
      </c>
      <c r="X2440">
        <f ca="1">VALUE(MID(C2440,6,FIND("_",C2440,6)-6))</f>
        <v>9</v>
      </c>
      <c r="Y2440">
        <f ca="1">IF(NOT(OR(ISBLANK(D2440),ISBLANK(E2440),D2440="",E2440="")),D2440-E2440,"")</f>
        <v>-0.5</v>
      </c>
      <c r="Z2440">
        <f ca="1">IF(OR(NOT(ISNUMBER(D2440)),ISBLANK(D2440),D2440="",ISBLANK(N2440)),"",ABS(D2440-N2440))</f>
        <v>1</v>
      </c>
      <c r="AA2440">
        <f ca="1">IF(OR(ISBLANK(J2440),ISBLANK(O2440),J2440="",O2440=""),"",IF(J2440=O2440,1,0))</f>
        <v>0</v>
      </c>
      <c r="AB2440">
        <f ca="1">IF(OR(ISBLANK(K2440),ISBLANK(Q2440),K2440="",Q2440=""),"",IF(K2440=Q2440,1,0))</f>
        <v>1</v>
      </c>
      <c r="AC2440" s="23" t="str">
        <f t="shared" ca="1" si="37"/>
        <v/>
      </c>
    </row>
    <row r="2441" spans="1:29" x14ac:dyDescent="0.25">
      <c r="A2441" s="23">
        <v>2440</v>
      </c>
      <c r="B2441">
        <v>1195</v>
      </c>
      <c r="C2441" t="str">
        <f ca="1">IFERROR(VLOOKUP($B2441,INDIRECT(nfl_game_result),MATCH(C$1,INDIRECT(nfl_game_result_header),0),FALSE),"error")</f>
        <v>2016_09_PHI@NYG</v>
      </c>
      <c r="D2441">
        <f ca="1">IFERROR(IF(ISBLANK(VLOOKUP($B2441,INDIRECT(nfl_game_result),MATCH(D$1,INDIRECT(nfl_game_result_header),0),FALSE)),"",VLOOKUP($B2441,INDIRECT(nfl_game_result),MATCH(D$1,INDIRECT(nfl_game_result_header),0),FALSE)),"error")</f>
        <v>-2.5</v>
      </c>
      <c r="E2441">
        <f ca="1">IFERROR(IF(ISBLANK(VLOOKUP($B2441,INDIRECT(nfl_game_result),MATCH(E$1,INDIRECT(nfl_game_result_header),0),FALSE)),"",VLOOKUP($B2441,INDIRECT(nfl_game_result),MATCH(E$1,INDIRECT(nfl_game_result_header),0),FALSE)),"error")</f>
        <v>-2.5</v>
      </c>
      <c r="F2441" s="23" t="str">
        <f ca="1">IFERROR(IF(ISBLANK(VLOOKUP($B2441,INDIRECT(nfl_game_result),MATCH(F$1,INDIRECT(nfl_game_result_header),0),FALSE)),"",VLOOKUP($B2441,INDIRECT(nfl_game_result),MATCH(F$1,INDIRECT(nfl_game_result_header),0),FALSE)),"error")</f>
        <v/>
      </c>
      <c r="G2441" s="23" t="str">
        <f ca="1">IFERROR(IF(ISBLANK(VLOOKUP($B2441,INDIRECT(nfl_game_result),MATCH(G$1,INDIRECT(nfl_game_result_header),0),FALSE)),"",VLOOKUP($B2441,INDIRECT(nfl_game_result),MATCH(G$1,INDIRECT(nfl_game_result_header),0),FALSE)),"error")</f>
        <v/>
      </c>
      <c r="H2441">
        <f ca="1">IFERROR(IF(ISBLANK(VLOOKUP($B2441,INDIRECT(nfl_game_result),MATCH(H$1,INDIRECT(nfl_game_result_header),0),FALSE)),"",VLOOKUP($B2441,INDIRECT(nfl_game_result),MATCH(H$1,INDIRECT(nfl_game_result_header),0),FALSE)),"error")</f>
        <v>28</v>
      </c>
      <c r="I2441">
        <f ca="1">IFERROR(IF(ISBLANK(VLOOKUP($B2441,INDIRECT(nfl_game_result),MATCH(I$1,INDIRECT(nfl_game_result_header),0),FALSE)),"",VLOOKUP($B2441,INDIRECT(nfl_game_result),MATCH(I$1,INDIRECT(nfl_game_result_header),0),FALSE)),"error")</f>
        <v>23</v>
      </c>
      <c r="J2441" t="str">
        <f ca="1">IFERROR(IF(ISBLANK(VLOOKUP($B2441,INDIRECT(nfl_game_result),MATCH(J$1,INDIRECT(nfl_game_result_header),0),FALSE)),"",VLOOKUP($B2441,INDIRECT(nfl_game_result),MATCH(J$1,INDIRECT(nfl_game_result_header),0),FALSE)),"error")</f>
        <v>NYG</v>
      </c>
      <c r="K2441" t="str">
        <f ca="1">IFERROR(IF(ISBLANK(VLOOKUP($B2441,INDIRECT(nfl_game_result),MATCH(K$1,INDIRECT(nfl_game_result_header),0),FALSE)),"",VLOOKUP($B2441,INDIRECT(nfl_game_result),MATCH(K$1,INDIRECT(nfl_game_result_header),0),FALSE)),"error")</f>
        <v>NYG</v>
      </c>
      <c r="L2441" s="23" t="str">
        <f ca="1">IFERROR(IF(ISBLANK(VLOOKUP($B2441,INDIRECT(nfl_game_result),MATCH(L$1,INDIRECT(nfl_game_result_header),0),FALSE)),"",VLOOKUP($B2441,INDIRECT(nfl_game_result),MATCH(L$1,INDIRECT(nfl_game_result_header),0),FALSE)),"error")</f>
        <v/>
      </c>
      <c r="M2441" t="s">
        <v>14</v>
      </c>
      <c r="N2441">
        <v>-3</v>
      </c>
      <c r="O2441" t="s">
        <v>83</v>
      </c>
      <c r="P2441">
        <v>12</v>
      </c>
      <c r="Q2441" t="s">
        <v>83</v>
      </c>
      <c r="V2441" s="23" t="s">
        <v>416</v>
      </c>
      <c r="W2441">
        <f ca="1">VALUE(LEFT(C2441, 4))</f>
        <v>2016</v>
      </c>
      <c r="X2441">
        <f ca="1">VALUE(MID(C2441,6,FIND("_",C2441,6)-6))</f>
        <v>9</v>
      </c>
      <c r="Y2441">
        <f ca="1">IF(NOT(OR(ISBLANK(D2441),ISBLANK(E2441),D2441="",E2441="")),D2441-E2441,"")</f>
        <v>0</v>
      </c>
      <c r="Z2441">
        <f ca="1">IF(OR(NOT(ISNUMBER(D2441)),ISBLANK(D2441),D2441="",ISBLANK(N2441)),"",ABS(D2441-N2441))</f>
        <v>0.5</v>
      </c>
      <c r="AA2441">
        <f ca="1">IF(OR(ISBLANK(J2441),ISBLANK(O2441),J2441="",O2441=""),"",IF(J2441=O2441,1,0))</f>
        <v>1</v>
      </c>
      <c r="AB2441">
        <f ca="1">IF(OR(ISBLANK(K2441),ISBLANK(Q2441),K2441="",Q2441=""),"",IF(K2441=Q2441,1,0))</f>
        <v>1</v>
      </c>
      <c r="AC2441" s="23" t="str">
        <f t="shared" ca="1" si="37"/>
        <v/>
      </c>
    </row>
    <row r="2442" spans="1:29" x14ac:dyDescent="0.25">
      <c r="A2442" s="23">
        <v>2441</v>
      </c>
      <c r="B2442">
        <v>1196</v>
      </c>
      <c r="C2442" t="str">
        <f ca="1">IFERROR(VLOOKUP($B2442,INDIRECT(nfl_game_result),MATCH(C$1,INDIRECT(nfl_game_result_header),0),FALSE),"error")</f>
        <v>2016_09_CAR@LAR</v>
      </c>
      <c r="D2442">
        <f ca="1">IFERROR(IF(ISBLANK(VLOOKUP($B2442,INDIRECT(nfl_game_result),MATCH(D$1,INDIRECT(nfl_game_result_header),0),FALSE)),"",VLOOKUP($B2442,INDIRECT(nfl_game_result),MATCH(D$1,INDIRECT(nfl_game_result_header),0),FALSE)),"error")</f>
        <v>3</v>
      </c>
      <c r="E2442">
        <f ca="1">IFERROR(IF(ISBLANK(VLOOKUP($B2442,INDIRECT(nfl_game_result),MATCH(E$1,INDIRECT(nfl_game_result_header),0),FALSE)),"",VLOOKUP($B2442,INDIRECT(nfl_game_result),MATCH(E$1,INDIRECT(nfl_game_result_header),0),FALSE)),"error")</f>
        <v>3</v>
      </c>
      <c r="F2442" s="23" t="str">
        <f ca="1">IFERROR(IF(ISBLANK(VLOOKUP($B2442,INDIRECT(nfl_game_result),MATCH(F$1,INDIRECT(nfl_game_result_header),0),FALSE)),"",VLOOKUP($B2442,INDIRECT(nfl_game_result),MATCH(F$1,INDIRECT(nfl_game_result_header),0),FALSE)),"error")</f>
        <v/>
      </c>
      <c r="G2442" s="23" t="str">
        <f ca="1">IFERROR(IF(ISBLANK(VLOOKUP($B2442,INDIRECT(nfl_game_result),MATCH(G$1,INDIRECT(nfl_game_result_header),0),FALSE)),"",VLOOKUP($B2442,INDIRECT(nfl_game_result),MATCH(G$1,INDIRECT(nfl_game_result_header),0),FALSE)),"error")</f>
        <v/>
      </c>
      <c r="H2442">
        <f ca="1">IFERROR(IF(ISBLANK(VLOOKUP($B2442,INDIRECT(nfl_game_result),MATCH(H$1,INDIRECT(nfl_game_result_header),0),FALSE)),"",VLOOKUP($B2442,INDIRECT(nfl_game_result),MATCH(H$1,INDIRECT(nfl_game_result_header),0),FALSE)),"error")</f>
        <v>10</v>
      </c>
      <c r="I2442">
        <f ca="1">IFERROR(IF(ISBLANK(VLOOKUP($B2442,INDIRECT(nfl_game_result),MATCH(I$1,INDIRECT(nfl_game_result_header),0),FALSE)),"",VLOOKUP($B2442,INDIRECT(nfl_game_result),MATCH(I$1,INDIRECT(nfl_game_result_header),0),FALSE)),"error")</f>
        <v>13</v>
      </c>
      <c r="J2442" t="str">
        <f ca="1">IFERROR(IF(ISBLANK(VLOOKUP($B2442,INDIRECT(nfl_game_result),MATCH(J$1,INDIRECT(nfl_game_result_header),0),FALSE)),"",VLOOKUP($B2442,INDIRECT(nfl_game_result),MATCH(J$1,INDIRECT(nfl_game_result_header),0),FALSE)),"error")</f>
        <v>na</v>
      </c>
      <c r="K2442" t="str">
        <f ca="1">IFERROR(IF(ISBLANK(VLOOKUP($B2442,INDIRECT(nfl_game_result),MATCH(K$1,INDIRECT(nfl_game_result_header),0),FALSE)),"",VLOOKUP($B2442,INDIRECT(nfl_game_result),MATCH(K$1,INDIRECT(nfl_game_result_header),0),FALSE)),"error")</f>
        <v>CAR</v>
      </c>
      <c r="L2442" s="23" t="str">
        <f ca="1">IFERROR(IF(ISBLANK(VLOOKUP($B2442,INDIRECT(nfl_game_result),MATCH(L$1,INDIRECT(nfl_game_result_header),0),FALSE)),"",VLOOKUP($B2442,INDIRECT(nfl_game_result),MATCH(L$1,INDIRECT(nfl_game_result_header),0),FALSE)),"error")</f>
        <v/>
      </c>
      <c r="M2442" t="s">
        <v>14</v>
      </c>
      <c r="N2442">
        <v>3</v>
      </c>
      <c r="O2442" t="s">
        <v>67</v>
      </c>
      <c r="P2442">
        <v>8</v>
      </c>
      <c r="Q2442" t="s">
        <v>67</v>
      </c>
      <c r="V2442" s="23" t="s">
        <v>416</v>
      </c>
      <c r="W2442">
        <f ca="1">VALUE(LEFT(C2442, 4))</f>
        <v>2016</v>
      </c>
      <c r="X2442">
        <f ca="1">VALUE(MID(C2442,6,FIND("_",C2442,6)-6))</f>
        <v>9</v>
      </c>
      <c r="Y2442">
        <f ca="1">IF(NOT(OR(ISBLANK(D2442),ISBLANK(E2442),D2442="",E2442="")),D2442-E2442,"")</f>
        <v>0</v>
      </c>
      <c r="Z2442">
        <f ca="1">IF(OR(NOT(ISNUMBER(D2442)),ISBLANK(D2442),D2442="",ISBLANK(N2442)),"",ABS(D2442-N2442))</f>
        <v>0</v>
      </c>
      <c r="AA2442">
        <f ca="1">IF(OR(ISBLANK(J2442),ISBLANK(O2442),J2442="",O2442=""),"",IF(J2442=O2442,1,0))</f>
        <v>0</v>
      </c>
      <c r="AB2442">
        <f ca="1">IF(OR(ISBLANK(K2442),ISBLANK(Q2442),K2442="",Q2442=""),"",IF(K2442=Q2442,1,0))</f>
        <v>1</v>
      </c>
      <c r="AC2442" s="23" t="str">
        <f t="shared" ca="1" si="37"/>
        <v/>
      </c>
    </row>
    <row r="2443" spans="1:29" x14ac:dyDescent="0.25">
      <c r="A2443" s="23">
        <v>2442</v>
      </c>
      <c r="B2443">
        <v>1197</v>
      </c>
      <c r="C2443" t="str">
        <f ca="1">IFERROR(VLOOKUP($B2443,INDIRECT(nfl_game_result),MATCH(C$1,INDIRECT(nfl_game_result_header),0),FALSE),"error")</f>
        <v>2016_09_NOR@SFO</v>
      </c>
      <c r="D2443">
        <f ca="1">IFERROR(IF(ISBLANK(VLOOKUP($B2443,INDIRECT(nfl_game_result),MATCH(D$1,INDIRECT(nfl_game_result_header),0),FALSE)),"",VLOOKUP($B2443,INDIRECT(nfl_game_result),MATCH(D$1,INDIRECT(nfl_game_result_header),0),FALSE)),"error")</f>
        <v>3</v>
      </c>
      <c r="E2443">
        <f ca="1">IFERROR(IF(ISBLANK(VLOOKUP($B2443,INDIRECT(nfl_game_result),MATCH(E$1,INDIRECT(nfl_game_result_header),0),FALSE)),"",VLOOKUP($B2443,INDIRECT(nfl_game_result),MATCH(E$1,INDIRECT(nfl_game_result_header),0),FALSE)),"error")</f>
        <v>4.5</v>
      </c>
      <c r="F2443" s="23" t="str">
        <f ca="1">IFERROR(IF(ISBLANK(VLOOKUP($B2443,INDIRECT(nfl_game_result),MATCH(F$1,INDIRECT(nfl_game_result_header),0),FALSE)),"",VLOOKUP($B2443,INDIRECT(nfl_game_result),MATCH(F$1,INDIRECT(nfl_game_result_header),0),FALSE)),"error")</f>
        <v/>
      </c>
      <c r="G2443" s="23" t="str">
        <f ca="1">IFERROR(IF(ISBLANK(VLOOKUP($B2443,INDIRECT(nfl_game_result),MATCH(G$1,INDIRECT(nfl_game_result_header),0),FALSE)),"",VLOOKUP($B2443,INDIRECT(nfl_game_result),MATCH(G$1,INDIRECT(nfl_game_result_header),0),FALSE)),"error")</f>
        <v/>
      </c>
      <c r="H2443">
        <f ca="1">IFERROR(IF(ISBLANK(VLOOKUP($B2443,INDIRECT(nfl_game_result),MATCH(H$1,INDIRECT(nfl_game_result_header),0),FALSE)),"",VLOOKUP($B2443,INDIRECT(nfl_game_result),MATCH(H$1,INDIRECT(nfl_game_result_header),0),FALSE)),"error")</f>
        <v>23</v>
      </c>
      <c r="I2443">
        <f ca="1">IFERROR(IF(ISBLANK(VLOOKUP($B2443,INDIRECT(nfl_game_result),MATCH(I$1,INDIRECT(nfl_game_result_header),0),FALSE)),"",VLOOKUP($B2443,INDIRECT(nfl_game_result),MATCH(I$1,INDIRECT(nfl_game_result_header),0),FALSE)),"error")</f>
        <v>41</v>
      </c>
      <c r="J2443" t="str">
        <f ca="1">IFERROR(IF(ISBLANK(VLOOKUP($B2443,INDIRECT(nfl_game_result),MATCH(J$1,INDIRECT(nfl_game_result_header),0),FALSE)),"",VLOOKUP($B2443,INDIRECT(nfl_game_result),MATCH(J$1,INDIRECT(nfl_game_result_header),0),FALSE)),"error")</f>
        <v>NOR</v>
      </c>
      <c r="K2443" t="str">
        <f ca="1">IFERROR(IF(ISBLANK(VLOOKUP($B2443,INDIRECT(nfl_game_result),MATCH(K$1,INDIRECT(nfl_game_result_header),0),FALSE)),"",VLOOKUP($B2443,INDIRECT(nfl_game_result),MATCH(K$1,INDIRECT(nfl_game_result_header),0),FALSE)),"error")</f>
        <v>NOR</v>
      </c>
      <c r="L2443" s="23" t="str">
        <f ca="1">IFERROR(IF(ISBLANK(VLOOKUP($B2443,INDIRECT(nfl_game_result),MATCH(L$1,INDIRECT(nfl_game_result_header),0),FALSE)),"",VLOOKUP($B2443,INDIRECT(nfl_game_result),MATCH(L$1,INDIRECT(nfl_game_result_header),0),FALSE)),"error")</f>
        <v/>
      </c>
      <c r="M2443" t="s">
        <v>14</v>
      </c>
      <c r="N2443">
        <v>-1</v>
      </c>
      <c r="O2443" t="s">
        <v>335</v>
      </c>
      <c r="P2443">
        <v>3</v>
      </c>
      <c r="Q2443" t="s">
        <v>335</v>
      </c>
      <c r="V2443" s="23" t="s">
        <v>416</v>
      </c>
      <c r="W2443">
        <f ca="1">VALUE(LEFT(C2443, 4))</f>
        <v>2016</v>
      </c>
      <c r="X2443">
        <f ca="1">VALUE(MID(C2443,6,FIND("_",C2443,6)-6))</f>
        <v>9</v>
      </c>
      <c r="Y2443">
        <f ca="1">IF(NOT(OR(ISBLANK(D2443),ISBLANK(E2443),D2443="",E2443="")),D2443-E2443,"")</f>
        <v>-1.5</v>
      </c>
      <c r="Z2443">
        <f ca="1">IF(OR(NOT(ISNUMBER(D2443)),ISBLANK(D2443),D2443="",ISBLANK(N2443)),"",ABS(D2443-N2443))</f>
        <v>4</v>
      </c>
      <c r="AA2443">
        <f ca="1">IF(OR(ISBLANK(J2443),ISBLANK(O2443),J2443="",O2443=""),"",IF(J2443=O2443,1,0))</f>
        <v>1</v>
      </c>
      <c r="AB2443">
        <f ca="1">IF(OR(ISBLANK(K2443),ISBLANK(Q2443),K2443="",Q2443=""),"",IF(K2443=Q2443,1,0))</f>
        <v>1</v>
      </c>
      <c r="AC2443" s="23" t="str">
        <f t="shared" ca="1" si="37"/>
        <v/>
      </c>
    </row>
    <row r="2444" spans="1:29" x14ac:dyDescent="0.25">
      <c r="A2444" s="23">
        <v>2443</v>
      </c>
      <c r="B2444">
        <v>1198</v>
      </c>
      <c r="C2444" t="str">
        <f ca="1">IFERROR(VLOOKUP($B2444,INDIRECT(nfl_game_result),MATCH(C$1,INDIRECT(nfl_game_result_header),0),FALSE),"error")</f>
        <v>2016_09_TEN@SD</v>
      </c>
      <c r="D2444">
        <f ca="1">IFERROR(IF(ISBLANK(VLOOKUP($B2444,INDIRECT(nfl_game_result),MATCH(D$1,INDIRECT(nfl_game_result_header),0),FALSE)),"",VLOOKUP($B2444,INDIRECT(nfl_game_result),MATCH(D$1,INDIRECT(nfl_game_result_header),0),FALSE)),"error")</f>
        <v>-5</v>
      </c>
      <c r="E2444">
        <f ca="1">IFERROR(IF(ISBLANK(VLOOKUP($B2444,INDIRECT(nfl_game_result),MATCH(E$1,INDIRECT(nfl_game_result_header),0),FALSE)),"",VLOOKUP($B2444,INDIRECT(nfl_game_result),MATCH(E$1,INDIRECT(nfl_game_result_header),0),FALSE)),"error")</f>
        <v>-5</v>
      </c>
      <c r="F2444" s="23" t="str">
        <f ca="1">IFERROR(IF(ISBLANK(VLOOKUP($B2444,INDIRECT(nfl_game_result),MATCH(F$1,INDIRECT(nfl_game_result_header),0),FALSE)),"",VLOOKUP($B2444,INDIRECT(nfl_game_result),MATCH(F$1,INDIRECT(nfl_game_result_header),0),FALSE)),"error")</f>
        <v/>
      </c>
      <c r="G2444" s="23" t="str">
        <f ca="1">IFERROR(IF(ISBLANK(VLOOKUP($B2444,INDIRECT(nfl_game_result),MATCH(G$1,INDIRECT(nfl_game_result_header),0),FALSE)),"",VLOOKUP($B2444,INDIRECT(nfl_game_result),MATCH(G$1,INDIRECT(nfl_game_result_header),0),FALSE)),"error")</f>
        <v/>
      </c>
      <c r="H2444">
        <f ca="1">IFERROR(IF(ISBLANK(VLOOKUP($B2444,INDIRECT(nfl_game_result),MATCH(H$1,INDIRECT(nfl_game_result_header),0),FALSE)),"",VLOOKUP($B2444,INDIRECT(nfl_game_result),MATCH(H$1,INDIRECT(nfl_game_result_header),0),FALSE)),"error")</f>
        <v>43</v>
      </c>
      <c r="I2444">
        <f ca="1">IFERROR(IF(ISBLANK(VLOOKUP($B2444,INDIRECT(nfl_game_result),MATCH(I$1,INDIRECT(nfl_game_result_header),0),FALSE)),"",VLOOKUP($B2444,INDIRECT(nfl_game_result),MATCH(I$1,INDIRECT(nfl_game_result_header),0),FALSE)),"error")</f>
        <v>35</v>
      </c>
      <c r="J2444" t="str">
        <f ca="1">IFERROR(IF(ISBLANK(VLOOKUP($B2444,INDIRECT(nfl_game_result),MATCH(J$1,INDIRECT(nfl_game_result_header),0),FALSE)),"",VLOOKUP($B2444,INDIRECT(nfl_game_result),MATCH(J$1,INDIRECT(nfl_game_result_header),0),FALSE)),"error")</f>
        <v>SD</v>
      </c>
      <c r="K2444" t="str">
        <f ca="1">IFERROR(IF(ISBLANK(VLOOKUP($B2444,INDIRECT(nfl_game_result),MATCH(K$1,INDIRECT(nfl_game_result_header),0),FALSE)),"",VLOOKUP($B2444,INDIRECT(nfl_game_result),MATCH(K$1,INDIRECT(nfl_game_result_header),0),FALSE)),"error")</f>
        <v>SD</v>
      </c>
      <c r="L2444" s="23" t="str">
        <f ca="1">IFERROR(IF(ISBLANK(VLOOKUP($B2444,INDIRECT(nfl_game_result),MATCH(L$1,INDIRECT(nfl_game_result_header),0),FALSE)),"",VLOOKUP($B2444,INDIRECT(nfl_game_result),MATCH(L$1,INDIRECT(nfl_game_result_header),0),FALSE)),"error")</f>
        <v/>
      </c>
      <c r="M2444" t="s">
        <v>14</v>
      </c>
      <c r="N2444">
        <v>-5</v>
      </c>
      <c r="O2444" t="s">
        <v>88</v>
      </c>
      <c r="P2444">
        <v>7</v>
      </c>
      <c r="Q2444" t="s">
        <v>88</v>
      </c>
      <c r="V2444" s="23" t="s">
        <v>416</v>
      </c>
      <c r="W2444">
        <f ca="1">VALUE(LEFT(C2444, 4))</f>
        <v>2016</v>
      </c>
      <c r="X2444">
        <f ca="1">VALUE(MID(C2444,6,FIND("_",C2444,6)-6))</f>
        <v>9</v>
      </c>
      <c r="Y2444">
        <f ca="1">IF(NOT(OR(ISBLANK(D2444),ISBLANK(E2444),D2444="",E2444="")),D2444-E2444,"")</f>
        <v>0</v>
      </c>
      <c r="Z2444">
        <f ca="1">IF(OR(NOT(ISNUMBER(D2444)),ISBLANK(D2444),D2444="",ISBLANK(N2444)),"",ABS(D2444-N2444))</f>
        <v>0</v>
      </c>
      <c r="AA2444">
        <f ca="1">IF(OR(ISBLANK(J2444),ISBLANK(O2444),J2444="",O2444=""),"",IF(J2444=O2444,1,0))</f>
        <v>1</v>
      </c>
      <c r="AB2444">
        <f ca="1">IF(OR(ISBLANK(K2444),ISBLANK(Q2444),K2444="",Q2444=""),"",IF(K2444=Q2444,1,0))</f>
        <v>1</v>
      </c>
      <c r="AC2444" s="23" t="str">
        <f t="shared" ca="1" si="37"/>
        <v/>
      </c>
    </row>
    <row r="2445" spans="1:29" x14ac:dyDescent="0.25">
      <c r="A2445" s="23">
        <v>2444</v>
      </c>
      <c r="B2445">
        <v>1199</v>
      </c>
      <c r="C2445" t="str">
        <f ca="1">IFERROR(VLOOKUP($B2445,INDIRECT(nfl_game_result),MATCH(C$1,INDIRECT(nfl_game_result_header),0),FALSE),"error")</f>
        <v>2016_09_IND@GBY</v>
      </c>
      <c r="D2445">
        <f ca="1">IFERROR(IF(ISBLANK(VLOOKUP($B2445,INDIRECT(nfl_game_result),MATCH(D$1,INDIRECT(nfl_game_result_header),0),FALSE)),"",VLOOKUP($B2445,INDIRECT(nfl_game_result),MATCH(D$1,INDIRECT(nfl_game_result_header),0),FALSE)),"error")</f>
        <v>-7</v>
      </c>
      <c r="E2445">
        <f ca="1">IFERROR(IF(ISBLANK(VLOOKUP($B2445,INDIRECT(nfl_game_result),MATCH(E$1,INDIRECT(nfl_game_result_header),0),FALSE)),"",VLOOKUP($B2445,INDIRECT(nfl_game_result),MATCH(E$1,INDIRECT(nfl_game_result_header),0),FALSE)),"error")</f>
        <v>-7.5</v>
      </c>
      <c r="F2445" s="23" t="str">
        <f ca="1">IFERROR(IF(ISBLANK(VLOOKUP($B2445,INDIRECT(nfl_game_result),MATCH(F$1,INDIRECT(nfl_game_result_header),0),FALSE)),"",VLOOKUP($B2445,INDIRECT(nfl_game_result),MATCH(F$1,INDIRECT(nfl_game_result_header),0),FALSE)),"error")</f>
        <v/>
      </c>
      <c r="G2445" s="23" t="str">
        <f ca="1">IFERROR(IF(ISBLANK(VLOOKUP($B2445,INDIRECT(nfl_game_result),MATCH(G$1,INDIRECT(nfl_game_result_header),0),FALSE)),"",VLOOKUP($B2445,INDIRECT(nfl_game_result),MATCH(G$1,INDIRECT(nfl_game_result_header),0),FALSE)),"error")</f>
        <v/>
      </c>
      <c r="H2445">
        <f ca="1">IFERROR(IF(ISBLANK(VLOOKUP($B2445,INDIRECT(nfl_game_result),MATCH(H$1,INDIRECT(nfl_game_result_header),0),FALSE)),"",VLOOKUP($B2445,INDIRECT(nfl_game_result),MATCH(H$1,INDIRECT(nfl_game_result_header),0),FALSE)),"error")</f>
        <v>26</v>
      </c>
      <c r="I2445">
        <f ca="1">IFERROR(IF(ISBLANK(VLOOKUP($B2445,INDIRECT(nfl_game_result),MATCH(I$1,INDIRECT(nfl_game_result_header),0),FALSE)),"",VLOOKUP($B2445,INDIRECT(nfl_game_result),MATCH(I$1,INDIRECT(nfl_game_result_header),0),FALSE)),"error")</f>
        <v>31</v>
      </c>
      <c r="J2445" t="str">
        <f ca="1">IFERROR(IF(ISBLANK(VLOOKUP($B2445,INDIRECT(nfl_game_result),MATCH(J$1,INDIRECT(nfl_game_result_header),0),FALSE)),"",VLOOKUP($B2445,INDIRECT(nfl_game_result),MATCH(J$1,INDIRECT(nfl_game_result_header),0),FALSE)),"error")</f>
        <v>IND</v>
      </c>
      <c r="K2445" t="str">
        <f ca="1">IFERROR(IF(ISBLANK(VLOOKUP($B2445,INDIRECT(nfl_game_result),MATCH(K$1,INDIRECT(nfl_game_result_header),0),FALSE)),"",VLOOKUP($B2445,INDIRECT(nfl_game_result),MATCH(K$1,INDIRECT(nfl_game_result_header),0),FALSE)),"error")</f>
        <v>IND</v>
      </c>
      <c r="L2445" s="23" t="str">
        <f ca="1">IFERROR(IF(ISBLANK(VLOOKUP($B2445,INDIRECT(nfl_game_result),MATCH(L$1,INDIRECT(nfl_game_result_header),0),FALSE)),"",VLOOKUP($B2445,INDIRECT(nfl_game_result),MATCH(L$1,INDIRECT(nfl_game_result_header),0),FALSE)),"error")</f>
        <v/>
      </c>
      <c r="M2445" t="s">
        <v>14</v>
      </c>
      <c r="N2445">
        <v>-7</v>
      </c>
      <c r="O2445" t="s">
        <v>330</v>
      </c>
      <c r="P2445">
        <v>1</v>
      </c>
      <c r="Q2445" t="s">
        <v>330</v>
      </c>
      <c r="V2445" s="23" t="s">
        <v>416</v>
      </c>
      <c r="W2445">
        <f ca="1">VALUE(LEFT(C2445, 4))</f>
        <v>2016</v>
      </c>
      <c r="X2445">
        <f ca="1">VALUE(MID(C2445,6,FIND("_",C2445,6)-6))</f>
        <v>9</v>
      </c>
      <c r="Y2445">
        <f ca="1">IF(NOT(OR(ISBLANK(D2445),ISBLANK(E2445),D2445="",E2445="")),D2445-E2445,"")</f>
        <v>0.5</v>
      </c>
      <c r="Z2445">
        <f ca="1">IF(OR(NOT(ISNUMBER(D2445)),ISBLANK(D2445),D2445="",ISBLANK(N2445)),"",ABS(D2445-N2445))</f>
        <v>0</v>
      </c>
      <c r="AA2445">
        <f ca="1">IF(OR(ISBLANK(J2445),ISBLANK(O2445),J2445="",O2445=""),"",IF(J2445=O2445,1,0))</f>
        <v>0</v>
      </c>
      <c r="AB2445">
        <f ca="1">IF(OR(ISBLANK(K2445),ISBLANK(Q2445),K2445="",Q2445=""),"",IF(K2445=Q2445,1,0))</f>
        <v>0</v>
      </c>
      <c r="AC2445" s="23" t="str">
        <f t="shared" ca="1" si="37"/>
        <v/>
      </c>
    </row>
    <row r="2446" spans="1:29" x14ac:dyDescent="0.25">
      <c r="A2446" s="23">
        <v>2445</v>
      </c>
      <c r="B2446">
        <v>1200</v>
      </c>
      <c r="C2446" t="str">
        <f ca="1">IFERROR(VLOOKUP($B2446,INDIRECT(nfl_game_result),MATCH(C$1,INDIRECT(nfl_game_result_header),0),FALSE),"error")</f>
        <v>2016_09_DEN@OAK</v>
      </c>
      <c r="D2446">
        <f ca="1">IFERROR(IF(ISBLANK(VLOOKUP($B2446,INDIRECT(nfl_game_result),MATCH(D$1,INDIRECT(nfl_game_result_header),0),FALSE)),"",VLOOKUP($B2446,INDIRECT(nfl_game_result),MATCH(D$1,INDIRECT(nfl_game_result_header),0),FALSE)),"error")</f>
        <v>1</v>
      </c>
      <c r="E2446">
        <f ca="1">IFERROR(IF(ISBLANK(VLOOKUP($B2446,INDIRECT(nfl_game_result),MATCH(E$1,INDIRECT(nfl_game_result_header),0),FALSE)),"",VLOOKUP($B2446,INDIRECT(nfl_game_result),MATCH(E$1,INDIRECT(nfl_game_result_header),0),FALSE)),"error")</f>
        <v>-1</v>
      </c>
      <c r="F2446" s="23" t="str">
        <f ca="1">IFERROR(IF(ISBLANK(VLOOKUP($B2446,INDIRECT(nfl_game_result),MATCH(F$1,INDIRECT(nfl_game_result_header),0),FALSE)),"",VLOOKUP($B2446,INDIRECT(nfl_game_result),MATCH(F$1,INDIRECT(nfl_game_result_header),0),FALSE)),"error")</f>
        <v/>
      </c>
      <c r="G2446" s="23" t="str">
        <f ca="1">IFERROR(IF(ISBLANK(VLOOKUP($B2446,INDIRECT(nfl_game_result),MATCH(G$1,INDIRECT(nfl_game_result_header),0),FALSE)),"",VLOOKUP($B2446,INDIRECT(nfl_game_result),MATCH(G$1,INDIRECT(nfl_game_result_header),0),FALSE)),"error")</f>
        <v/>
      </c>
      <c r="H2446">
        <f ca="1">IFERROR(IF(ISBLANK(VLOOKUP($B2446,INDIRECT(nfl_game_result),MATCH(H$1,INDIRECT(nfl_game_result_header),0),FALSE)),"",VLOOKUP($B2446,INDIRECT(nfl_game_result),MATCH(H$1,INDIRECT(nfl_game_result_header),0),FALSE)),"error")</f>
        <v>30</v>
      </c>
      <c r="I2446">
        <f ca="1">IFERROR(IF(ISBLANK(VLOOKUP($B2446,INDIRECT(nfl_game_result),MATCH(I$1,INDIRECT(nfl_game_result_header),0),FALSE)),"",VLOOKUP($B2446,INDIRECT(nfl_game_result),MATCH(I$1,INDIRECT(nfl_game_result_header),0),FALSE)),"error")</f>
        <v>20</v>
      </c>
      <c r="J2446" t="str">
        <f ca="1">IFERROR(IF(ISBLANK(VLOOKUP($B2446,INDIRECT(nfl_game_result),MATCH(J$1,INDIRECT(nfl_game_result_header),0),FALSE)),"",VLOOKUP($B2446,INDIRECT(nfl_game_result),MATCH(J$1,INDIRECT(nfl_game_result_header),0),FALSE)),"error")</f>
        <v>OAK</v>
      </c>
      <c r="K2446" t="str">
        <f ca="1">IFERROR(IF(ISBLANK(VLOOKUP($B2446,INDIRECT(nfl_game_result),MATCH(K$1,INDIRECT(nfl_game_result_header),0),FALSE)),"",VLOOKUP($B2446,INDIRECT(nfl_game_result),MATCH(K$1,INDIRECT(nfl_game_result_header),0),FALSE)),"error")</f>
        <v>OAK</v>
      </c>
      <c r="L2446" s="23" t="str">
        <f ca="1">IFERROR(IF(ISBLANK(VLOOKUP($B2446,INDIRECT(nfl_game_result),MATCH(L$1,INDIRECT(nfl_game_result_header),0),FALSE)),"",VLOOKUP($B2446,INDIRECT(nfl_game_result),MATCH(L$1,INDIRECT(nfl_game_result_header),0),FALSE)),"error")</f>
        <v/>
      </c>
      <c r="M2446" t="s">
        <v>14</v>
      </c>
      <c r="N2446">
        <v>2.5</v>
      </c>
      <c r="O2446" t="s">
        <v>85</v>
      </c>
      <c r="P2446">
        <v>11</v>
      </c>
      <c r="Q2446" t="s">
        <v>85</v>
      </c>
      <c r="V2446" s="23" t="s">
        <v>416</v>
      </c>
      <c r="W2446">
        <f ca="1">VALUE(LEFT(C2446, 4))</f>
        <v>2016</v>
      </c>
      <c r="X2446">
        <f ca="1">VALUE(MID(C2446,6,FIND("_",C2446,6)-6))</f>
        <v>9</v>
      </c>
      <c r="Y2446">
        <f ca="1">IF(NOT(OR(ISBLANK(D2446),ISBLANK(E2446),D2446="",E2446="")),D2446-E2446,"")</f>
        <v>2</v>
      </c>
      <c r="Z2446">
        <f ca="1">IF(OR(NOT(ISNUMBER(D2446)),ISBLANK(D2446),D2446="",ISBLANK(N2446)),"",ABS(D2446-N2446))</f>
        <v>1.5</v>
      </c>
      <c r="AA2446">
        <f ca="1">IF(OR(ISBLANK(J2446),ISBLANK(O2446),J2446="",O2446=""),"",IF(J2446=O2446,1,0))</f>
        <v>1</v>
      </c>
      <c r="AB2446">
        <f ca="1">IF(OR(ISBLANK(K2446),ISBLANK(Q2446),K2446="",Q2446=""),"",IF(K2446=Q2446,1,0))</f>
        <v>1</v>
      </c>
      <c r="AC2446" s="23" t="str">
        <f t="shared" ca="1" si="37"/>
        <v/>
      </c>
    </row>
    <row r="2447" spans="1:29" x14ac:dyDescent="0.25">
      <c r="A2447" s="23">
        <v>2446</v>
      </c>
      <c r="B2447">
        <v>1201</v>
      </c>
      <c r="C2447" t="str">
        <f ca="1">IFERROR(VLOOKUP($B2447,INDIRECT(nfl_game_result),MATCH(C$1,INDIRECT(nfl_game_result_header),0),FALSE),"error")</f>
        <v>2016_09_BUF@SEA</v>
      </c>
      <c r="D2447">
        <f ca="1">IFERROR(IF(ISBLANK(VLOOKUP($B2447,INDIRECT(nfl_game_result),MATCH(D$1,INDIRECT(nfl_game_result_header),0),FALSE)),"",VLOOKUP($B2447,INDIRECT(nfl_game_result),MATCH(D$1,INDIRECT(nfl_game_result_header),0),FALSE)),"error")</f>
        <v>-7</v>
      </c>
      <c r="E2447">
        <f ca="1">IFERROR(IF(ISBLANK(VLOOKUP($B2447,INDIRECT(nfl_game_result),MATCH(E$1,INDIRECT(nfl_game_result_header),0),FALSE)),"",VLOOKUP($B2447,INDIRECT(nfl_game_result),MATCH(E$1,INDIRECT(nfl_game_result_header),0),FALSE)),"error")</f>
        <v>-7</v>
      </c>
      <c r="F2447" s="23" t="str">
        <f ca="1">IFERROR(IF(ISBLANK(VLOOKUP($B2447,INDIRECT(nfl_game_result),MATCH(F$1,INDIRECT(nfl_game_result_header),0),FALSE)),"",VLOOKUP($B2447,INDIRECT(nfl_game_result),MATCH(F$1,INDIRECT(nfl_game_result_header),0),FALSE)),"error")</f>
        <v/>
      </c>
      <c r="G2447" s="23" t="str">
        <f ca="1">IFERROR(IF(ISBLANK(VLOOKUP($B2447,INDIRECT(nfl_game_result),MATCH(G$1,INDIRECT(nfl_game_result_header),0),FALSE)),"",VLOOKUP($B2447,INDIRECT(nfl_game_result),MATCH(G$1,INDIRECT(nfl_game_result_header),0),FALSE)),"error")</f>
        <v/>
      </c>
      <c r="H2447">
        <f ca="1">IFERROR(IF(ISBLANK(VLOOKUP($B2447,INDIRECT(nfl_game_result),MATCH(H$1,INDIRECT(nfl_game_result_header),0),FALSE)),"",VLOOKUP($B2447,INDIRECT(nfl_game_result),MATCH(H$1,INDIRECT(nfl_game_result_header),0),FALSE)),"error")</f>
        <v>31</v>
      </c>
      <c r="I2447">
        <f ca="1">IFERROR(IF(ISBLANK(VLOOKUP($B2447,INDIRECT(nfl_game_result),MATCH(I$1,INDIRECT(nfl_game_result_header),0),FALSE)),"",VLOOKUP($B2447,INDIRECT(nfl_game_result),MATCH(I$1,INDIRECT(nfl_game_result_header),0),FALSE)),"error")</f>
        <v>25</v>
      </c>
      <c r="J2447" t="str">
        <f ca="1">IFERROR(IF(ISBLANK(VLOOKUP($B2447,INDIRECT(nfl_game_result),MATCH(J$1,INDIRECT(nfl_game_result_header),0),FALSE)),"",VLOOKUP($B2447,INDIRECT(nfl_game_result),MATCH(J$1,INDIRECT(nfl_game_result_header),0),FALSE)),"error")</f>
        <v>BUF</v>
      </c>
      <c r="K2447" t="str">
        <f ca="1">IFERROR(IF(ISBLANK(VLOOKUP($B2447,INDIRECT(nfl_game_result),MATCH(K$1,INDIRECT(nfl_game_result_header),0),FALSE)),"",VLOOKUP($B2447,INDIRECT(nfl_game_result),MATCH(K$1,INDIRECT(nfl_game_result_header),0),FALSE)),"error")</f>
        <v>SEA</v>
      </c>
      <c r="L2447" s="23" t="str">
        <f ca="1">IFERROR(IF(ISBLANK(VLOOKUP($B2447,INDIRECT(nfl_game_result),MATCH(L$1,INDIRECT(nfl_game_result_header),0),FALSE)),"",VLOOKUP($B2447,INDIRECT(nfl_game_result),MATCH(L$1,INDIRECT(nfl_game_result_header),0),FALSE)),"error")</f>
        <v/>
      </c>
      <c r="M2447" t="s">
        <v>14</v>
      </c>
      <c r="N2447">
        <v>-8</v>
      </c>
      <c r="O2447" t="s">
        <v>89</v>
      </c>
      <c r="P2447">
        <v>4</v>
      </c>
      <c r="Q2447" t="s">
        <v>89</v>
      </c>
      <c r="V2447" s="23" t="s">
        <v>416</v>
      </c>
      <c r="W2447">
        <f ca="1">VALUE(LEFT(C2447, 4))</f>
        <v>2016</v>
      </c>
      <c r="X2447">
        <f ca="1">VALUE(MID(C2447,6,FIND("_",C2447,6)-6))</f>
        <v>9</v>
      </c>
      <c r="Y2447">
        <f ca="1">IF(NOT(OR(ISBLANK(D2447),ISBLANK(E2447),D2447="",E2447="")),D2447-E2447,"")</f>
        <v>0</v>
      </c>
      <c r="Z2447">
        <f ca="1">IF(OR(NOT(ISNUMBER(D2447)),ISBLANK(D2447),D2447="",ISBLANK(N2447)),"",ABS(D2447-N2447))</f>
        <v>1</v>
      </c>
      <c r="AA2447">
        <f ca="1">IF(OR(ISBLANK(J2447),ISBLANK(O2447),J2447="",O2447=""),"",IF(J2447=O2447,1,0))</f>
        <v>0</v>
      </c>
      <c r="AB2447">
        <f ca="1">IF(OR(ISBLANK(K2447),ISBLANK(Q2447),K2447="",Q2447=""),"",IF(K2447=Q2447,1,0))</f>
        <v>1</v>
      </c>
      <c r="AC2447" s="23" t="str">
        <f t="shared" ca="1" si="37"/>
        <v/>
      </c>
    </row>
    <row r="2448" spans="1:29" x14ac:dyDescent="0.25">
      <c r="A2448" s="23">
        <v>2447</v>
      </c>
      <c r="B2448">
        <v>1202</v>
      </c>
      <c r="C2448" t="str">
        <f ca="1">IFERROR(VLOOKUP($B2448,INDIRECT(nfl_game_result),MATCH(C$1,INDIRECT(nfl_game_result_header),0),FALSE),"error")</f>
        <v>2016_10_CLE@BAL</v>
      </c>
      <c r="D2448">
        <f ca="1">IFERROR(IF(ISBLANK(VLOOKUP($B2448,INDIRECT(nfl_game_result),MATCH(D$1,INDIRECT(nfl_game_result_header),0),FALSE)),"",VLOOKUP($B2448,INDIRECT(nfl_game_result),MATCH(D$1,INDIRECT(nfl_game_result_header),0),FALSE)),"error")</f>
        <v>-10</v>
      </c>
      <c r="E2448">
        <f ca="1">IFERROR(IF(ISBLANK(VLOOKUP($B2448,INDIRECT(nfl_game_result),MATCH(E$1,INDIRECT(nfl_game_result_header),0),FALSE)),"",VLOOKUP($B2448,INDIRECT(nfl_game_result),MATCH(E$1,INDIRECT(nfl_game_result_header),0),FALSE)),"error")</f>
        <v>-10</v>
      </c>
      <c r="F2448" s="23" t="str">
        <f ca="1">IFERROR(IF(ISBLANK(VLOOKUP($B2448,INDIRECT(nfl_game_result),MATCH(F$1,INDIRECT(nfl_game_result_header),0),FALSE)),"",VLOOKUP($B2448,INDIRECT(nfl_game_result),MATCH(F$1,INDIRECT(nfl_game_result_header),0),FALSE)),"error")</f>
        <v/>
      </c>
      <c r="G2448" s="23" t="str">
        <f ca="1">IFERROR(IF(ISBLANK(VLOOKUP($B2448,INDIRECT(nfl_game_result),MATCH(G$1,INDIRECT(nfl_game_result_header),0),FALSE)),"",VLOOKUP($B2448,INDIRECT(nfl_game_result),MATCH(G$1,INDIRECT(nfl_game_result_header),0),FALSE)),"error")</f>
        <v/>
      </c>
      <c r="H2448">
        <f ca="1">IFERROR(IF(ISBLANK(VLOOKUP($B2448,INDIRECT(nfl_game_result),MATCH(H$1,INDIRECT(nfl_game_result_header),0),FALSE)),"",VLOOKUP($B2448,INDIRECT(nfl_game_result),MATCH(H$1,INDIRECT(nfl_game_result_header),0),FALSE)),"error")</f>
        <v>28</v>
      </c>
      <c r="I2448">
        <f ca="1">IFERROR(IF(ISBLANK(VLOOKUP($B2448,INDIRECT(nfl_game_result),MATCH(I$1,INDIRECT(nfl_game_result_header),0),FALSE)),"",VLOOKUP($B2448,INDIRECT(nfl_game_result),MATCH(I$1,INDIRECT(nfl_game_result_header),0),FALSE)),"error")</f>
        <v>7</v>
      </c>
      <c r="J2448" t="str">
        <f ca="1">IFERROR(IF(ISBLANK(VLOOKUP($B2448,INDIRECT(nfl_game_result),MATCH(J$1,INDIRECT(nfl_game_result_header),0),FALSE)),"",VLOOKUP($B2448,INDIRECT(nfl_game_result),MATCH(J$1,INDIRECT(nfl_game_result_header),0),FALSE)),"error")</f>
        <v>BAL</v>
      </c>
      <c r="K2448" t="str">
        <f ca="1">IFERROR(IF(ISBLANK(VLOOKUP($B2448,INDIRECT(nfl_game_result),MATCH(K$1,INDIRECT(nfl_game_result_header),0),FALSE)),"",VLOOKUP($B2448,INDIRECT(nfl_game_result),MATCH(K$1,INDIRECT(nfl_game_result_header),0),FALSE)),"error")</f>
        <v>BAL</v>
      </c>
      <c r="L2448" s="23" t="str">
        <f ca="1">IFERROR(IF(ISBLANK(VLOOKUP($B2448,INDIRECT(nfl_game_result),MATCH(L$1,INDIRECT(nfl_game_result_header),0),FALSE)),"",VLOOKUP($B2448,INDIRECT(nfl_game_result),MATCH(L$1,INDIRECT(nfl_game_result_header),0),FALSE)),"error")</f>
        <v/>
      </c>
      <c r="M2448" t="s">
        <v>16</v>
      </c>
      <c r="N2448">
        <v>-9</v>
      </c>
      <c r="O2448" t="s">
        <v>70</v>
      </c>
      <c r="P2448">
        <v>6</v>
      </c>
      <c r="V2448" s="23" t="s">
        <v>416</v>
      </c>
      <c r="W2448">
        <f ca="1">VALUE(LEFT(C2448, 4))</f>
        <v>2016</v>
      </c>
      <c r="X2448">
        <f ca="1">VALUE(MID(C2448,6,FIND("_",C2448,6)-6))</f>
        <v>10</v>
      </c>
      <c r="Y2448">
        <f ca="1">IF(NOT(OR(ISBLANK(D2448),ISBLANK(E2448),D2448="",E2448="")),D2448-E2448,"")</f>
        <v>0</v>
      </c>
      <c r="Z2448">
        <f ca="1">IF(OR(NOT(ISNUMBER(D2448)),ISBLANK(D2448),D2448="",ISBLANK(N2448)),"",ABS(D2448-N2448))</f>
        <v>1</v>
      </c>
      <c r="AA2448">
        <f ca="1">IF(OR(ISBLANK(J2448),ISBLANK(O2448),J2448="",O2448=""),"",IF(J2448=O2448,1,0))</f>
        <v>0</v>
      </c>
      <c r="AB2448" t="str">
        <f ca="1">IF(OR(ISBLANK(K2448),ISBLANK(Q2448),K2448="",Q2448=""),"",IF(K2448=Q2448,1,0))</f>
        <v/>
      </c>
      <c r="AC2448" s="23" t="str">
        <f t="shared" ca="1" si="37"/>
        <v/>
      </c>
    </row>
    <row r="2449" spans="1:29" x14ac:dyDescent="0.25">
      <c r="A2449" s="23">
        <v>2448</v>
      </c>
      <c r="B2449">
        <v>1203</v>
      </c>
      <c r="C2449" t="str">
        <f ca="1">IFERROR(VLOOKUP($B2449,INDIRECT(nfl_game_result),MATCH(C$1,INDIRECT(nfl_game_result_header),0),FALSE),"error")</f>
        <v>2016_10_KCY@CAR</v>
      </c>
      <c r="D2449">
        <f ca="1">IFERROR(IF(ISBLANK(VLOOKUP($B2449,INDIRECT(nfl_game_result),MATCH(D$1,INDIRECT(nfl_game_result_header),0),FALSE)),"",VLOOKUP($B2449,INDIRECT(nfl_game_result),MATCH(D$1,INDIRECT(nfl_game_result_header),0),FALSE)),"error")</f>
        <v>-3</v>
      </c>
      <c r="E2449">
        <f ca="1">IFERROR(IF(ISBLANK(VLOOKUP($B2449,INDIRECT(nfl_game_result),MATCH(E$1,INDIRECT(nfl_game_result_header),0),FALSE)),"",VLOOKUP($B2449,INDIRECT(nfl_game_result),MATCH(E$1,INDIRECT(nfl_game_result_header),0),FALSE)),"error")</f>
        <v>-3</v>
      </c>
      <c r="F2449" s="23" t="str">
        <f ca="1">IFERROR(IF(ISBLANK(VLOOKUP($B2449,INDIRECT(nfl_game_result),MATCH(F$1,INDIRECT(nfl_game_result_header),0),FALSE)),"",VLOOKUP($B2449,INDIRECT(nfl_game_result),MATCH(F$1,INDIRECT(nfl_game_result_header),0),FALSE)),"error")</f>
        <v/>
      </c>
      <c r="G2449" s="23" t="str">
        <f ca="1">IFERROR(IF(ISBLANK(VLOOKUP($B2449,INDIRECT(nfl_game_result),MATCH(G$1,INDIRECT(nfl_game_result_header),0),FALSE)),"",VLOOKUP($B2449,INDIRECT(nfl_game_result),MATCH(G$1,INDIRECT(nfl_game_result_header),0),FALSE)),"error")</f>
        <v/>
      </c>
      <c r="H2449">
        <f ca="1">IFERROR(IF(ISBLANK(VLOOKUP($B2449,INDIRECT(nfl_game_result),MATCH(H$1,INDIRECT(nfl_game_result_header),0),FALSE)),"",VLOOKUP($B2449,INDIRECT(nfl_game_result),MATCH(H$1,INDIRECT(nfl_game_result_header),0),FALSE)),"error")</f>
        <v>17</v>
      </c>
      <c r="I2449">
        <f ca="1">IFERROR(IF(ISBLANK(VLOOKUP($B2449,INDIRECT(nfl_game_result),MATCH(I$1,INDIRECT(nfl_game_result_header),0),FALSE)),"",VLOOKUP($B2449,INDIRECT(nfl_game_result),MATCH(I$1,INDIRECT(nfl_game_result_header),0),FALSE)),"error")</f>
        <v>20</v>
      </c>
      <c r="J2449" t="str">
        <f ca="1">IFERROR(IF(ISBLANK(VLOOKUP($B2449,INDIRECT(nfl_game_result),MATCH(J$1,INDIRECT(nfl_game_result_header),0),FALSE)),"",VLOOKUP($B2449,INDIRECT(nfl_game_result),MATCH(J$1,INDIRECT(nfl_game_result_header),0),FALSE)),"error")</f>
        <v>KCY</v>
      </c>
      <c r="K2449" t="str">
        <f ca="1">IFERROR(IF(ISBLANK(VLOOKUP($B2449,INDIRECT(nfl_game_result),MATCH(K$1,INDIRECT(nfl_game_result_header),0),FALSE)),"",VLOOKUP($B2449,INDIRECT(nfl_game_result),MATCH(K$1,INDIRECT(nfl_game_result_header),0),FALSE)),"error")</f>
        <v>KCY</v>
      </c>
      <c r="L2449" s="23" t="str">
        <f ca="1">IFERROR(IF(ISBLANK(VLOOKUP($B2449,INDIRECT(nfl_game_result),MATCH(L$1,INDIRECT(nfl_game_result_header),0),FALSE)),"",VLOOKUP($B2449,INDIRECT(nfl_game_result),MATCH(L$1,INDIRECT(nfl_game_result_header),0),FALSE)),"error")</f>
        <v/>
      </c>
      <c r="M2449" t="s">
        <v>16</v>
      </c>
      <c r="N2449">
        <v>-3</v>
      </c>
      <c r="O2449" t="s">
        <v>67</v>
      </c>
      <c r="P2449">
        <v>14</v>
      </c>
      <c r="V2449" s="23" t="s">
        <v>416</v>
      </c>
      <c r="W2449">
        <f ca="1">VALUE(LEFT(C2449, 4))</f>
        <v>2016</v>
      </c>
      <c r="X2449">
        <f ca="1">VALUE(MID(C2449,6,FIND("_",C2449,6)-6))</f>
        <v>10</v>
      </c>
      <c r="Y2449">
        <f ca="1">IF(NOT(OR(ISBLANK(D2449),ISBLANK(E2449),D2449="",E2449="")),D2449-E2449,"")</f>
        <v>0</v>
      </c>
      <c r="Z2449">
        <f ca="1">IF(OR(NOT(ISNUMBER(D2449)),ISBLANK(D2449),D2449="",ISBLANK(N2449)),"",ABS(D2449-N2449))</f>
        <v>0</v>
      </c>
      <c r="AA2449">
        <f ca="1">IF(OR(ISBLANK(J2449),ISBLANK(O2449),J2449="",O2449=""),"",IF(J2449=O2449,1,0))</f>
        <v>0</v>
      </c>
      <c r="AB2449" t="str">
        <f ca="1">IF(OR(ISBLANK(K2449),ISBLANK(Q2449),K2449="",Q2449=""),"",IF(K2449=Q2449,1,0))</f>
        <v/>
      </c>
      <c r="AC2449" s="23" t="str">
        <f t="shared" ca="1" si="37"/>
        <v/>
      </c>
    </row>
    <row r="2450" spans="1:29" x14ac:dyDescent="0.25">
      <c r="A2450" s="23">
        <v>2449</v>
      </c>
      <c r="B2450">
        <v>1204</v>
      </c>
      <c r="C2450" t="str">
        <f ca="1">IFERROR(VLOOKUP($B2450,INDIRECT(nfl_game_result),MATCH(C$1,INDIRECT(nfl_game_result_header),0),FALSE),"error")</f>
        <v>2016_10_DEN@NOR</v>
      </c>
      <c r="D2450">
        <f ca="1">IFERROR(IF(ISBLANK(VLOOKUP($B2450,INDIRECT(nfl_game_result),MATCH(D$1,INDIRECT(nfl_game_result_header),0),FALSE)),"",VLOOKUP($B2450,INDIRECT(nfl_game_result),MATCH(D$1,INDIRECT(nfl_game_result_header),0),FALSE)),"error")</f>
        <v>-1</v>
      </c>
      <c r="E2450">
        <f ca="1">IFERROR(IF(ISBLANK(VLOOKUP($B2450,INDIRECT(nfl_game_result),MATCH(E$1,INDIRECT(nfl_game_result_header),0),FALSE)),"",VLOOKUP($B2450,INDIRECT(nfl_game_result),MATCH(E$1,INDIRECT(nfl_game_result_header),0),FALSE)),"error")</f>
        <v>-3</v>
      </c>
      <c r="F2450" s="23" t="str">
        <f ca="1">IFERROR(IF(ISBLANK(VLOOKUP($B2450,INDIRECT(nfl_game_result),MATCH(F$1,INDIRECT(nfl_game_result_header),0),FALSE)),"",VLOOKUP($B2450,INDIRECT(nfl_game_result),MATCH(F$1,INDIRECT(nfl_game_result_header),0),FALSE)),"error")</f>
        <v/>
      </c>
      <c r="G2450" s="23" t="str">
        <f ca="1">IFERROR(IF(ISBLANK(VLOOKUP($B2450,INDIRECT(nfl_game_result),MATCH(G$1,INDIRECT(nfl_game_result_header),0),FALSE)),"",VLOOKUP($B2450,INDIRECT(nfl_game_result),MATCH(G$1,INDIRECT(nfl_game_result_header),0),FALSE)),"error")</f>
        <v/>
      </c>
      <c r="H2450">
        <f ca="1">IFERROR(IF(ISBLANK(VLOOKUP($B2450,INDIRECT(nfl_game_result),MATCH(H$1,INDIRECT(nfl_game_result_header),0),FALSE)),"",VLOOKUP($B2450,INDIRECT(nfl_game_result),MATCH(H$1,INDIRECT(nfl_game_result_header),0),FALSE)),"error")</f>
        <v>23</v>
      </c>
      <c r="I2450">
        <f ca="1">IFERROR(IF(ISBLANK(VLOOKUP($B2450,INDIRECT(nfl_game_result),MATCH(I$1,INDIRECT(nfl_game_result_header),0),FALSE)),"",VLOOKUP($B2450,INDIRECT(nfl_game_result),MATCH(I$1,INDIRECT(nfl_game_result_header),0),FALSE)),"error")</f>
        <v>25</v>
      </c>
      <c r="J2450" t="str">
        <f ca="1">IFERROR(IF(ISBLANK(VLOOKUP($B2450,INDIRECT(nfl_game_result),MATCH(J$1,INDIRECT(nfl_game_result_header),0),FALSE)),"",VLOOKUP($B2450,INDIRECT(nfl_game_result),MATCH(J$1,INDIRECT(nfl_game_result_header),0),FALSE)),"error")</f>
        <v>DEN</v>
      </c>
      <c r="K2450" t="str">
        <f ca="1">IFERROR(IF(ISBLANK(VLOOKUP($B2450,INDIRECT(nfl_game_result),MATCH(K$1,INDIRECT(nfl_game_result_header),0),FALSE)),"",VLOOKUP($B2450,INDIRECT(nfl_game_result),MATCH(K$1,INDIRECT(nfl_game_result_header),0),FALSE)),"error")</f>
        <v>DEN</v>
      </c>
      <c r="L2450" s="23" t="str">
        <f ca="1">IFERROR(IF(ISBLANK(VLOOKUP($B2450,INDIRECT(nfl_game_result),MATCH(L$1,INDIRECT(nfl_game_result_header),0),FALSE)),"",VLOOKUP($B2450,INDIRECT(nfl_game_result),MATCH(L$1,INDIRECT(nfl_game_result_header),0),FALSE)),"error")</f>
        <v/>
      </c>
      <c r="M2450" t="s">
        <v>16</v>
      </c>
      <c r="N2450">
        <v>-2.5</v>
      </c>
      <c r="O2450" t="s">
        <v>335</v>
      </c>
      <c r="P2450">
        <v>1</v>
      </c>
      <c r="V2450" s="23" t="s">
        <v>416</v>
      </c>
      <c r="W2450">
        <f ca="1">VALUE(LEFT(C2450, 4))</f>
        <v>2016</v>
      </c>
      <c r="X2450">
        <f ca="1">VALUE(MID(C2450,6,FIND("_",C2450,6)-6))</f>
        <v>10</v>
      </c>
      <c r="Y2450">
        <f ca="1">IF(NOT(OR(ISBLANK(D2450),ISBLANK(E2450),D2450="",E2450="")),D2450-E2450,"")</f>
        <v>2</v>
      </c>
      <c r="Z2450">
        <f ca="1">IF(OR(NOT(ISNUMBER(D2450)),ISBLANK(D2450),D2450="",ISBLANK(N2450)),"",ABS(D2450-N2450))</f>
        <v>1.5</v>
      </c>
      <c r="AA2450">
        <f ca="1">IF(OR(ISBLANK(J2450),ISBLANK(O2450),J2450="",O2450=""),"",IF(J2450=O2450,1,0))</f>
        <v>0</v>
      </c>
      <c r="AB2450" t="str">
        <f ca="1">IF(OR(ISBLANK(K2450),ISBLANK(Q2450),K2450="",Q2450=""),"",IF(K2450=Q2450,1,0))</f>
        <v/>
      </c>
      <c r="AC2450" s="23" t="str">
        <f t="shared" ref="AC2450:AC2513" ca="1" si="38">IF(OR(ISBLANK(L2450),ISBLANK(T2450),L2450="",T2450=""),"",IF(L2450=T2450,1,0))</f>
        <v/>
      </c>
    </row>
    <row r="2451" spans="1:29" x14ac:dyDescent="0.25">
      <c r="A2451" s="23">
        <v>2450</v>
      </c>
      <c r="B2451">
        <v>1205</v>
      </c>
      <c r="C2451" t="str">
        <f ca="1">IFERROR(VLOOKUP($B2451,INDIRECT(nfl_game_result),MATCH(C$1,INDIRECT(nfl_game_result_header),0),FALSE),"error")</f>
        <v>2016_10_LAR@NYJ</v>
      </c>
      <c r="D2451">
        <f ca="1">IFERROR(IF(ISBLANK(VLOOKUP($B2451,INDIRECT(nfl_game_result),MATCH(D$1,INDIRECT(nfl_game_result_header),0),FALSE)),"",VLOOKUP($B2451,INDIRECT(nfl_game_result),MATCH(D$1,INDIRECT(nfl_game_result_header),0),FALSE)),"error")</f>
        <v>-2.5</v>
      </c>
      <c r="E2451">
        <f ca="1">IFERROR(IF(ISBLANK(VLOOKUP($B2451,INDIRECT(nfl_game_result),MATCH(E$1,INDIRECT(nfl_game_result_header),0),FALSE)),"",VLOOKUP($B2451,INDIRECT(nfl_game_result),MATCH(E$1,INDIRECT(nfl_game_result_header),0),FALSE)),"error")</f>
        <v>-1.5</v>
      </c>
      <c r="F2451" s="23" t="str">
        <f ca="1">IFERROR(IF(ISBLANK(VLOOKUP($B2451,INDIRECT(nfl_game_result),MATCH(F$1,INDIRECT(nfl_game_result_header),0),FALSE)),"",VLOOKUP($B2451,INDIRECT(nfl_game_result),MATCH(F$1,INDIRECT(nfl_game_result_header),0),FALSE)),"error")</f>
        <v/>
      </c>
      <c r="G2451" s="23" t="str">
        <f ca="1">IFERROR(IF(ISBLANK(VLOOKUP($B2451,INDIRECT(nfl_game_result),MATCH(G$1,INDIRECT(nfl_game_result_header),0),FALSE)),"",VLOOKUP($B2451,INDIRECT(nfl_game_result),MATCH(G$1,INDIRECT(nfl_game_result_header),0),FALSE)),"error")</f>
        <v/>
      </c>
      <c r="H2451">
        <f ca="1">IFERROR(IF(ISBLANK(VLOOKUP($B2451,INDIRECT(nfl_game_result),MATCH(H$1,INDIRECT(nfl_game_result_header),0),FALSE)),"",VLOOKUP($B2451,INDIRECT(nfl_game_result),MATCH(H$1,INDIRECT(nfl_game_result_header),0),FALSE)),"error")</f>
        <v>6</v>
      </c>
      <c r="I2451">
        <f ca="1">IFERROR(IF(ISBLANK(VLOOKUP($B2451,INDIRECT(nfl_game_result),MATCH(I$1,INDIRECT(nfl_game_result_header),0),FALSE)),"",VLOOKUP($B2451,INDIRECT(nfl_game_result),MATCH(I$1,INDIRECT(nfl_game_result_header),0),FALSE)),"error")</f>
        <v>9</v>
      </c>
      <c r="J2451" t="str">
        <f ca="1">IFERROR(IF(ISBLANK(VLOOKUP($B2451,INDIRECT(nfl_game_result),MATCH(J$1,INDIRECT(nfl_game_result_header),0),FALSE)),"",VLOOKUP($B2451,INDIRECT(nfl_game_result),MATCH(J$1,INDIRECT(nfl_game_result_header),0),FALSE)),"error")</f>
        <v>LAR</v>
      </c>
      <c r="K2451" t="str">
        <f ca="1">IFERROR(IF(ISBLANK(VLOOKUP($B2451,INDIRECT(nfl_game_result),MATCH(K$1,INDIRECT(nfl_game_result_header),0),FALSE)),"",VLOOKUP($B2451,INDIRECT(nfl_game_result),MATCH(K$1,INDIRECT(nfl_game_result_header),0),FALSE)),"error")</f>
        <v>LAR</v>
      </c>
      <c r="L2451" s="23" t="str">
        <f ca="1">IFERROR(IF(ISBLANK(VLOOKUP($B2451,INDIRECT(nfl_game_result),MATCH(L$1,INDIRECT(nfl_game_result_header),0),FALSE)),"",VLOOKUP($B2451,INDIRECT(nfl_game_result),MATCH(L$1,INDIRECT(nfl_game_result_header),0),FALSE)),"error")</f>
        <v/>
      </c>
      <c r="M2451" t="s">
        <v>16</v>
      </c>
      <c r="N2451">
        <v>-3.5</v>
      </c>
      <c r="O2451" t="s">
        <v>84</v>
      </c>
      <c r="P2451">
        <v>2</v>
      </c>
      <c r="V2451" s="23" t="s">
        <v>416</v>
      </c>
      <c r="W2451">
        <f ca="1">VALUE(LEFT(C2451, 4))</f>
        <v>2016</v>
      </c>
      <c r="X2451">
        <f ca="1">VALUE(MID(C2451,6,FIND("_",C2451,6)-6))</f>
        <v>10</v>
      </c>
      <c r="Y2451">
        <f ca="1">IF(NOT(OR(ISBLANK(D2451),ISBLANK(E2451),D2451="",E2451="")),D2451-E2451,"")</f>
        <v>-1</v>
      </c>
      <c r="Z2451">
        <f ca="1">IF(OR(NOT(ISNUMBER(D2451)),ISBLANK(D2451),D2451="",ISBLANK(N2451)),"",ABS(D2451-N2451))</f>
        <v>1</v>
      </c>
      <c r="AA2451">
        <f ca="1">IF(OR(ISBLANK(J2451),ISBLANK(O2451),J2451="",O2451=""),"",IF(J2451=O2451,1,0))</f>
        <v>0</v>
      </c>
      <c r="AB2451" t="str">
        <f ca="1">IF(OR(ISBLANK(K2451),ISBLANK(Q2451),K2451="",Q2451=""),"",IF(K2451=Q2451,1,0))</f>
        <v/>
      </c>
      <c r="AC2451" s="23" t="str">
        <f t="shared" ca="1" si="38"/>
        <v/>
      </c>
    </row>
    <row r="2452" spans="1:29" x14ac:dyDescent="0.25">
      <c r="A2452" s="23">
        <v>2451</v>
      </c>
      <c r="B2452">
        <v>1206</v>
      </c>
      <c r="C2452" t="str">
        <f ca="1">IFERROR(VLOOKUP($B2452,INDIRECT(nfl_game_result),MATCH(C$1,INDIRECT(nfl_game_result_header),0),FALSE),"error")</f>
        <v>2016_10_GBY@TEN</v>
      </c>
      <c r="D2452">
        <f ca="1">IFERROR(IF(ISBLANK(VLOOKUP($B2452,INDIRECT(nfl_game_result),MATCH(D$1,INDIRECT(nfl_game_result_header),0),FALSE)),"",VLOOKUP($B2452,INDIRECT(nfl_game_result),MATCH(D$1,INDIRECT(nfl_game_result_header),0),FALSE)),"error")</f>
        <v>2</v>
      </c>
      <c r="E2452">
        <f ca="1">IFERROR(IF(ISBLANK(VLOOKUP($B2452,INDIRECT(nfl_game_result),MATCH(E$1,INDIRECT(nfl_game_result_header),0),FALSE)),"",VLOOKUP($B2452,INDIRECT(nfl_game_result),MATCH(E$1,INDIRECT(nfl_game_result_header),0),FALSE)),"error")</f>
        <v>3</v>
      </c>
      <c r="F2452" s="23" t="str">
        <f ca="1">IFERROR(IF(ISBLANK(VLOOKUP($B2452,INDIRECT(nfl_game_result),MATCH(F$1,INDIRECT(nfl_game_result_header),0),FALSE)),"",VLOOKUP($B2452,INDIRECT(nfl_game_result),MATCH(F$1,INDIRECT(nfl_game_result_header),0),FALSE)),"error")</f>
        <v/>
      </c>
      <c r="G2452" s="23" t="str">
        <f ca="1">IFERROR(IF(ISBLANK(VLOOKUP($B2452,INDIRECT(nfl_game_result),MATCH(G$1,INDIRECT(nfl_game_result_header),0),FALSE)),"",VLOOKUP($B2452,INDIRECT(nfl_game_result),MATCH(G$1,INDIRECT(nfl_game_result_header),0),FALSE)),"error")</f>
        <v/>
      </c>
      <c r="H2452">
        <f ca="1">IFERROR(IF(ISBLANK(VLOOKUP($B2452,INDIRECT(nfl_game_result),MATCH(H$1,INDIRECT(nfl_game_result_header),0),FALSE)),"",VLOOKUP($B2452,INDIRECT(nfl_game_result),MATCH(H$1,INDIRECT(nfl_game_result_header),0),FALSE)),"error")</f>
        <v>47</v>
      </c>
      <c r="I2452">
        <f ca="1">IFERROR(IF(ISBLANK(VLOOKUP($B2452,INDIRECT(nfl_game_result),MATCH(I$1,INDIRECT(nfl_game_result_header),0),FALSE)),"",VLOOKUP($B2452,INDIRECT(nfl_game_result),MATCH(I$1,INDIRECT(nfl_game_result_header),0),FALSE)),"error")</f>
        <v>25</v>
      </c>
      <c r="J2452" t="str">
        <f ca="1">IFERROR(IF(ISBLANK(VLOOKUP($B2452,INDIRECT(nfl_game_result),MATCH(J$1,INDIRECT(nfl_game_result_header),0),FALSE)),"",VLOOKUP($B2452,INDIRECT(nfl_game_result),MATCH(J$1,INDIRECT(nfl_game_result_header),0),FALSE)),"error")</f>
        <v>TEN</v>
      </c>
      <c r="K2452" t="str">
        <f ca="1">IFERROR(IF(ISBLANK(VLOOKUP($B2452,INDIRECT(nfl_game_result),MATCH(K$1,INDIRECT(nfl_game_result_header),0),FALSE)),"",VLOOKUP($B2452,INDIRECT(nfl_game_result),MATCH(K$1,INDIRECT(nfl_game_result_header),0),FALSE)),"error")</f>
        <v>TEN</v>
      </c>
      <c r="L2452" s="23" t="str">
        <f ca="1">IFERROR(IF(ISBLANK(VLOOKUP($B2452,INDIRECT(nfl_game_result),MATCH(L$1,INDIRECT(nfl_game_result_header),0),FALSE)),"",VLOOKUP($B2452,INDIRECT(nfl_game_result),MATCH(L$1,INDIRECT(nfl_game_result_header),0),FALSE)),"error")</f>
        <v/>
      </c>
      <c r="M2452" t="s">
        <v>16</v>
      </c>
      <c r="N2452">
        <v>1</v>
      </c>
      <c r="O2452" t="s">
        <v>93</v>
      </c>
      <c r="P2452">
        <v>7</v>
      </c>
      <c r="V2452" s="23" t="s">
        <v>416</v>
      </c>
      <c r="W2452">
        <f ca="1">VALUE(LEFT(C2452, 4))</f>
        <v>2016</v>
      </c>
      <c r="X2452">
        <f ca="1">VALUE(MID(C2452,6,FIND("_",C2452,6)-6))</f>
        <v>10</v>
      </c>
      <c r="Y2452">
        <f ca="1">IF(NOT(OR(ISBLANK(D2452),ISBLANK(E2452),D2452="",E2452="")),D2452-E2452,"")</f>
        <v>-1</v>
      </c>
      <c r="Z2452">
        <f ca="1">IF(OR(NOT(ISNUMBER(D2452)),ISBLANK(D2452),D2452="",ISBLANK(N2452)),"",ABS(D2452-N2452))</f>
        <v>1</v>
      </c>
      <c r="AA2452">
        <f ca="1">IF(OR(ISBLANK(J2452),ISBLANK(O2452),J2452="",O2452=""),"",IF(J2452=O2452,1,0))</f>
        <v>1</v>
      </c>
      <c r="AB2452" t="str">
        <f ca="1">IF(OR(ISBLANK(K2452),ISBLANK(Q2452),K2452="",Q2452=""),"",IF(K2452=Q2452,1,0))</f>
        <v/>
      </c>
      <c r="AC2452" s="23" t="str">
        <f t="shared" ca="1" si="38"/>
        <v/>
      </c>
    </row>
    <row r="2453" spans="1:29" x14ac:dyDescent="0.25">
      <c r="A2453" s="23">
        <v>2452</v>
      </c>
      <c r="B2453">
        <v>1207</v>
      </c>
      <c r="C2453" t="str">
        <f ca="1">IFERROR(VLOOKUP($B2453,INDIRECT(nfl_game_result),MATCH(C$1,INDIRECT(nfl_game_result_header),0),FALSE),"error")</f>
        <v>2016_10_ATL@PHI</v>
      </c>
      <c r="D2453">
        <f ca="1">IFERROR(IF(ISBLANK(VLOOKUP($B2453,INDIRECT(nfl_game_result),MATCH(D$1,INDIRECT(nfl_game_result_header),0),FALSE)),"",VLOOKUP($B2453,INDIRECT(nfl_game_result),MATCH(D$1,INDIRECT(nfl_game_result_header),0),FALSE)),"error")</f>
        <v>-1.5</v>
      </c>
      <c r="E2453">
        <f ca="1">IFERROR(IF(ISBLANK(VLOOKUP($B2453,INDIRECT(nfl_game_result),MATCH(E$1,INDIRECT(nfl_game_result_header),0),FALSE)),"",VLOOKUP($B2453,INDIRECT(nfl_game_result),MATCH(E$1,INDIRECT(nfl_game_result_header),0),FALSE)),"error")</f>
        <v>1.5</v>
      </c>
      <c r="F2453" s="23" t="str">
        <f ca="1">IFERROR(IF(ISBLANK(VLOOKUP($B2453,INDIRECT(nfl_game_result),MATCH(F$1,INDIRECT(nfl_game_result_header),0),FALSE)),"",VLOOKUP($B2453,INDIRECT(nfl_game_result),MATCH(F$1,INDIRECT(nfl_game_result_header),0),FALSE)),"error")</f>
        <v/>
      </c>
      <c r="G2453" s="23" t="str">
        <f ca="1">IFERROR(IF(ISBLANK(VLOOKUP($B2453,INDIRECT(nfl_game_result),MATCH(G$1,INDIRECT(nfl_game_result_header),0),FALSE)),"",VLOOKUP($B2453,INDIRECT(nfl_game_result),MATCH(G$1,INDIRECT(nfl_game_result_header),0),FALSE)),"error")</f>
        <v/>
      </c>
      <c r="H2453">
        <f ca="1">IFERROR(IF(ISBLANK(VLOOKUP($B2453,INDIRECT(nfl_game_result),MATCH(H$1,INDIRECT(nfl_game_result_header),0),FALSE)),"",VLOOKUP($B2453,INDIRECT(nfl_game_result),MATCH(H$1,INDIRECT(nfl_game_result_header),0),FALSE)),"error")</f>
        <v>24</v>
      </c>
      <c r="I2453">
        <f ca="1">IFERROR(IF(ISBLANK(VLOOKUP($B2453,INDIRECT(nfl_game_result),MATCH(I$1,INDIRECT(nfl_game_result_header),0),FALSE)),"",VLOOKUP($B2453,INDIRECT(nfl_game_result),MATCH(I$1,INDIRECT(nfl_game_result_header),0),FALSE)),"error")</f>
        <v>15</v>
      </c>
      <c r="J2453" t="str">
        <f ca="1">IFERROR(IF(ISBLANK(VLOOKUP($B2453,INDIRECT(nfl_game_result),MATCH(J$1,INDIRECT(nfl_game_result_header),0),FALSE)),"",VLOOKUP($B2453,INDIRECT(nfl_game_result),MATCH(J$1,INDIRECT(nfl_game_result_header),0),FALSE)),"error")</f>
        <v>PHI</v>
      </c>
      <c r="K2453" t="str">
        <f ca="1">IFERROR(IF(ISBLANK(VLOOKUP($B2453,INDIRECT(nfl_game_result),MATCH(K$1,INDIRECT(nfl_game_result_header),0),FALSE)),"",VLOOKUP($B2453,INDIRECT(nfl_game_result),MATCH(K$1,INDIRECT(nfl_game_result_header),0),FALSE)),"error")</f>
        <v>PHI</v>
      </c>
      <c r="L2453" s="23" t="str">
        <f ca="1">IFERROR(IF(ISBLANK(VLOOKUP($B2453,INDIRECT(nfl_game_result),MATCH(L$1,INDIRECT(nfl_game_result_header),0),FALSE)),"",VLOOKUP($B2453,INDIRECT(nfl_game_result),MATCH(L$1,INDIRECT(nfl_game_result_header),0),FALSE)),"error")</f>
        <v/>
      </c>
      <c r="M2453" t="s">
        <v>16</v>
      </c>
      <c r="N2453">
        <v>1</v>
      </c>
      <c r="O2453" t="s">
        <v>20</v>
      </c>
      <c r="P2453">
        <v>12</v>
      </c>
      <c r="V2453" s="23" t="s">
        <v>416</v>
      </c>
      <c r="W2453">
        <f ca="1">VALUE(LEFT(C2453, 4))</f>
        <v>2016</v>
      </c>
      <c r="X2453">
        <f ca="1">VALUE(MID(C2453,6,FIND("_",C2453,6)-6))</f>
        <v>10</v>
      </c>
      <c r="Y2453">
        <f ca="1">IF(NOT(OR(ISBLANK(D2453),ISBLANK(E2453),D2453="",E2453="")),D2453-E2453,"")</f>
        <v>-3</v>
      </c>
      <c r="Z2453">
        <f ca="1">IF(OR(NOT(ISNUMBER(D2453)),ISBLANK(D2453),D2453="",ISBLANK(N2453)),"",ABS(D2453-N2453))</f>
        <v>2.5</v>
      </c>
      <c r="AA2453">
        <f ca="1">IF(OR(ISBLANK(J2453),ISBLANK(O2453),J2453="",O2453=""),"",IF(J2453=O2453,1,0))</f>
        <v>0</v>
      </c>
      <c r="AB2453" t="str">
        <f ca="1">IF(OR(ISBLANK(K2453),ISBLANK(Q2453),K2453="",Q2453=""),"",IF(K2453=Q2453,1,0))</f>
        <v/>
      </c>
      <c r="AC2453" s="23" t="str">
        <f t="shared" ca="1" si="38"/>
        <v/>
      </c>
    </row>
    <row r="2454" spans="1:29" x14ac:dyDescent="0.25">
      <c r="A2454" s="23">
        <v>2453</v>
      </c>
      <c r="B2454">
        <v>1208</v>
      </c>
      <c r="C2454" t="str">
        <f ca="1">IFERROR(VLOOKUP($B2454,INDIRECT(nfl_game_result),MATCH(C$1,INDIRECT(nfl_game_result_header),0),FALSE),"error")</f>
        <v>2016_10_MIN@WAS</v>
      </c>
      <c r="D2454">
        <f ca="1">IFERROR(IF(ISBLANK(VLOOKUP($B2454,INDIRECT(nfl_game_result),MATCH(D$1,INDIRECT(nfl_game_result_header),0),FALSE)),"",VLOOKUP($B2454,INDIRECT(nfl_game_result),MATCH(D$1,INDIRECT(nfl_game_result_header),0),FALSE)),"error")</f>
        <v>-2.5</v>
      </c>
      <c r="E2454">
        <f ca="1">IFERROR(IF(ISBLANK(VLOOKUP($B2454,INDIRECT(nfl_game_result),MATCH(E$1,INDIRECT(nfl_game_result_header),0),FALSE)),"",VLOOKUP($B2454,INDIRECT(nfl_game_result),MATCH(E$1,INDIRECT(nfl_game_result_header),0),FALSE)),"error")</f>
        <v>-2.5</v>
      </c>
      <c r="F2454" s="23" t="str">
        <f ca="1">IFERROR(IF(ISBLANK(VLOOKUP($B2454,INDIRECT(nfl_game_result),MATCH(F$1,INDIRECT(nfl_game_result_header),0),FALSE)),"",VLOOKUP($B2454,INDIRECT(nfl_game_result),MATCH(F$1,INDIRECT(nfl_game_result_header),0),FALSE)),"error")</f>
        <v/>
      </c>
      <c r="G2454" s="23" t="str">
        <f ca="1">IFERROR(IF(ISBLANK(VLOOKUP($B2454,INDIRECT(nfl_game_result),MATCH(G$1,INDIRECT(nfl_game_result_header),0),FALSE)),"",VLOOKUP($B2454,INDIRECT(nfl_game_result),MATCH(G$1,INDIRECT(nfl_game_result_header),0),FALSE)),"error")</f>
        <v/>
      </c>
      <c r="H2454">
        <f ca="1">IFERROR(IF(ISBLANK(VLOOKUP($B2454,INDIRECT(nfl_game_result),MATCH(H$1,INDIRECT(nfl_game_result_header),0),FALSE)),"",VLOOKUP($B2454,INDIRECT(nfl_game_result),MATCH(H$1,INDIRECT(nfl_game_result_header),0),FALSE)),"error")</f>
        <v>26</v>
      </c>
      <c r="I2454">
        <f ca="1">IFERROR(IF(ISBLANK(VLOOKUP($B2454,INDIRECT(nfl_game_result),MATCH(I$1,INDIRECT(nfl_game_result_header),0),FALSE)),"",VLOOKUP($B2454,INDIRECT(nfl_game_result),MATCH(I$1,INDIRECT(nfl_game_result_header),0),FALSE)),"error")</f>
        <v>20</v>
      </c>
      <c r="J2454" t="str">
        <f ca="1">IFERROR(IF(ISBLANK(VLOOKUP($B2454,INDIRECT(nfl_game_result),MATCH(J$1,INDIRECT(nfl_game_result_header),0),FALSE)),"",VLOOKUP($B2454,INDIRECT(nfl_game_result),MATCH(J$1,INDIRECT(nfl_game_result_header),0),FALSE)),"error")</f>
        <v>WAS</v>
      </c>
      <c r="K2454" t="str">
        <f ca="1">IFERROR(IF(ISBLANK(VLOOKUP($B2454,INDIRECT(nfl_game_result),MATCH(K$1,INDIRECT(nfl_game_result_header),0),FALSE)),"",VLOOKUP($B2454,INDIRECT(nfl_game_result),MATCH(K$1,INDIRECT(nfl_game_result_header),0),FALSE)),"error")</f>
        <v>WAS</v>
      </c>
      <c r="L2454" s="23" t="str">
        <f ca="1">IFERROR(IF(ISBLANK(VLOOKUP($B2454,INDIRECT(nfl_game_result),MATCH(L$1,INDIRECT(nfl_game_result_header),0),FALSE)),"",VLOOKUP($B2454,INDIRECT(nfl_game_result),MATCH(L$1,INDIRECT(nfl_game_result_header),0),FALSE)),"error")</f>
        <v/>
      </c>
      <c r="M2454" t="s">
        <v>16</v>
      </c>
      <c r="N2454">
        <v>-3</v>
      </c>
      <c r="O2454" t="s">
        <v>94</v>
      </c>
      <c r="P2454">
        <v>5</v>
      </c>
      <c r="V2454" s="23" t="s">
        <v>416</v>
      </c>
      <c r="W2454">
        <f ca="1">VALUE(LEFT(C2454, 4))</f>
        <v>2016</v>
      </c>
      <c r="X2454">
        <f ca="1">VALUE(MID(C2454,6,FIND("_",C2454,6)-6))</f>
        <v>10</v>
      </c>
      <c r="Y2454">
        <f ca="1">IF(NOT(OR(ISBLANK(D2454),ISBLANK(E2454),D2454="",E2454="")),D2454-E2454,"")</f>
        <v>0</v>
      </c>
      <c r="Z2454">
        <f ca="1">IF(OR(NOT(ISNUMBER(D2454)),ISBLANK(D2454),D2454="",ISBLANK(N2454)),"",ABS(D2454-N2454))</f>
        <v>0.5</v>
      </c>
      <c r="AA2454">
        <f ca="1">IF(OR(ISBLANK(J2454),ISBLANK(O2454),J2454="",O2454=""),"",IF(J2454=O2454,1,0))</f>
        <v>1</v>
      </c>
      <c r="AB2454" t="str">
        <f ca="1">IF(OR(ISBLANK(K2454),ISBLANK(Q2454),K2454="",Q2454=""),"",IF(K2454=Q2454,1,0))</f>
        <v/>
      </c>
      <c r="AC2454" s="23" t="str">
        <f t="shared" ca="1" si="38"/>
        <v/>
      </c>
    </row>
    <row r="2455" spans="1:29" x14ac:dyDescent="0.25">
      <c r="A2455" s="23">
        <v>2454</v>
      </c>
      <c r="B2455">
        <v>1209</v>
      </c>
      <c r="C2455" t="str">
        <f ca="1">IFERROR(VLOOKUP($B2455,INDIRECT(nfl_game_result),MATCH(C$1,INDIRECT(nfl_game_result_header),0),FALSE),"error")</f>
        <v>2016_10_HOU@JAX</v>
      </c>
      <c r="D2455">
        <f ca="1">IFERROR(IF(ISBLANK(VLOOKUP($B2455,INDIRECT(nfl_game_result),MATCH(D$1,INDIRECT(nfl_game_result_header),0),FALSE)),"",VLOOKUP($B2455,INDIRECT(nfl_game_result),MATCH(D$1,INDIRECT(nfl_game_result_header),0),FALSE)),"error")</f>
        <v>1</v>
      </c>
      <c r="E2455">
        <f ca="1">IFERROR(IF(ISBLANK(VLOOKUP($B2455,INDIRECT(nfl_game_result),MATCH(E$1,INDIRECT(nfl_game_result_header),0),FALSE)),"",VLOOKUP($B2455,INDIRECT(nfl_game_result),MATCH(E$1,INDIRECT(nfl_game_result_header),0),FALSE)),"error")</f>
        <v>-2</v>
      </c>
      <c r="F2455" s="23" t="str">
        <f ca="1">IFERROR(IF(ISBLANK(VLOOKUP($B2455,INDIRECT(nfl_game_result),MATCH(F$1,INDIRECT(nfl_game_result_header),0),FALSE)),"",VLOOKUP($B2455,INDIRECT(nfl_game_result),MATCH(F$1,INDIRECT(nfl_game_result_header),0),FALSE)),"error")</f>
        <v/>
      </c>
      <c r="G2455" s="23" t="str">
        <f ca="1">IFERROR(IF(ISBLANK(VLOOKUP($B2455,INDIRECT(nfl_game_result),MATCH(G$1,INDIRECT(nfl_game_result_header),0),FALSE)),"",VLOOKUP($B2455,INDIRECT(nfl_game_result),MATCH(G$1,INDIRECT(nfl_game_result_header),0),FALSE)),"error")</f>
        <v/>
      </c>
      <c r="H2455">
        <f ca="1">IFERROR(IF(ISBLANK(VLOOKUP($B2455,INDIRECT(nfl_game_result),MATCH(H$1,INDIRECT(nfl_game_result_header),0),FALSE)),"",VLOOKUP($B2455,INDIRECT(nfl_game_result),MATCH(H$1,INDIRECT(nfl_game_result_header),0),FALSE)),"error")</f>
        <v>21</v>
      </c>
      <c r="I2455">
        <f ca="1">IFERROR(IF(ISBLANK(VLOOKUP($B2455,INDIRECT(nfl_game_result),MATCH(I$1,INDIRECT(nfl_game_result_header),0),FALSE)),"",VLOOKUP($B2455,INDIRECT(nfl_game_result),MATCH(I$1,INDIRECT(nfl_game_result_header),0),FALSE)),"error")</f>
        <v>24</v>
      </c>
      <c r="J2455" t="str">
        <f ca="1">IFERROR(IF(ISBLANK(VLOOKUP($B2455,INDIRECT(nfl_game_result),MATCH(J$1,INDIRECT(nfl_game_result_header),0),FALSE)),"",VLOOKUP($B2455,INDIRECT(nfl_game_result),MATCH(J$1,INDIRECT(nfl_game_result_header),0),FALSE)),"error")</f>
        <v>HOU</v>
      </c>
      <c r="K2455" t="str">
        <f ca="1">IFERROR(IF(ISBLANK(VLOOKUP($B2455,INDIRECT(nfl_game_result),MATCH(K$1,INDIRECT(nfl_game_result_header),0),FALSE)),"",VLOOKUP($B2455,INDIRECT(nfl_game_result),MATCH(K$1,INDIRECT(nfl_game_result_header),0),FALSE)),"error")</f>
        <v>HOU</v>
      </c>
      <c r="L2455" s="23" t="str">
        <f ca="1">IFERROR(IF(ISBLANK(VLOOKUP($B2455,INDIRECT(nfl_game_result),MATCH(L$1,INDIRECT(nfl_game_result_header),0),FALSE)),"",VLOOKUP($B2455,INDIRECT(nfl_game_result),MATCH(L$1,INDIRECT(nfl_game_result_header),0),FALSE)),"error")</f>
        <v/>
      </c>
      <c r="M2455" t="s">
        <v>16</v>
      </c>
      <c r="N2455">
        <v>2</v>
      </c>
      <c r="O2455" t="s">
        <v>75</v>
      </c>
      <c r="P2455">
        <v>4</v>
      </c>
      <c r="V2455" s="23" t="s">
        <v>416</v>
      </c>
      <c r="W2455">
        <f ca="1">VALUE(LEFT(C2455, 4))</f>
        <v>2016</v>
      </c>
      <c r="X2455">
        <f ca="1">VALUE(MID(C2455,6,FIND("_",C2455,6)-6))</f>
        <v>10</v>
      </c>
      <c r="Y2455">
        <f ca="1">IF(NOT(OR(ISBLANK(D2455),ISBLANK(E2455),D2455="",E2455="")),D2455-E2455,"")</f>
        <v>3</v>
      </c>
      <c r="Z2455">
        <f ca="1">IF(OR(NOT(ISNUMBER(D2455)),ISBLANK(D2455),D2455="",ISBLANK(N2455)),"",ABS(D2455-N2455))</f>
        <v>1</v>
      </c>
      <c r="AA2455">
        <f ca="1">IF(OR(ISBLANK(J2455),ISBLANK(O2455),J2455="",O2455=""),"",IF(J2455=O2455,1,0))</f>
        <v>1</v>
      </c>
      <c r="AB2455" t="str">
        <f ca="1">IF(OR(ISBLANK(K2455),ISBLANK(Q2455),K2455="",Q2455=""),"",IF(K2455=Q2455,1,0))</f>
        <v/>
      </c>
      <c r="AC2455" s="23" t="str">
        <f t="shared" ca="1" si="38"/>
        <v/>
      </c>
    </row>
    <row r="2456" spans="1:29" x14ac:dyDescent="0.25">
      <c r="A2456" s="23">
        <v>2455</v>
      </c>
      <c r="B2456">
        <v>1210</v>
      </c>
      <c r="C2456" t="str">
        <f ca="1">IFERROR(VLOOKUP($B2456,INDIRECT(nfl_game_result),MATCH(C$1,INDIRECT(nfl_game_result_header),0),FALSE),"error")</f>
        <v>2016_10_CHI@TBY</v>
      </c>
      <c r="D2456">
        <f ca="1">IFERROR(IF(ISBLANK(VLOOKUP($B2456,INDIRECT(nfl_game_result),MATCH(D$1,INDIRECT(nfl_game_result_header),0),FALSE)),"",VLOOKUP($B2456,INDIRECT(nfl_game_result),MATCH(D$1,INDIRECT(nfl_game_result_header),0),FALSE)),"error")</f>
        <v>-1.5</v>
      </c>
      <c r="E2456">
        <f ca="1">IFERROR(IF(ISBLANK(VLOOKUP($B2456,INDIRECT(nfl_game_result),MATCH(E$1,INDIRECT(nfl_game_result_header),0),FALSE)),"",VLOOKUP($B2456,INDIRECT(nfl_game_result),MATCH(E$1,INDIRECT(nfl_game_result_header),0),FALSE)),"error")</f>
        <v>2.5</v>
      </c>
      <c r="F2456" s="23" t="str">
        <f ca="1">IFERROR(IF(ISBLANK(VLOOKUP($B2456,INDIRECT(nfl_game_result),MATCH(F$1,INDIRECT(nfl_game_result_header),0),FALSE)),"",VLOOKUP($B2456,INDIRECT(nfl_game_result),MATCH(F$1,INDIRECT(nfl_game_result_header),0),FALSE)),"error")</f>
        <v/>
      </c>
      <c r="G2456" s="23" t="str">
        <f ca="1">IFERROR(IF(ISBLANK(VLOOKUP($B2456,INDIRECT(nfl_game_result),MATCH(G$1,INDIRECT(nfl_game_result_header),0),FALSE)),"",VLOOKUP($B2456,INDIRECT(nfl_game_result),MATCH(G$1,INDIRECT(nfl_game_result_header),0),FALSE)),"error")</f>
        <v/>
      </c>
      <c r="H2456">
        <f ca="1">IFERROR(IF(ISBLANK(VLOOKUP($B2456,INDIRECT(nfl_game_result),MATCH(H$1,INDIRECT(nfl_game_result_header),0),FALSE)),"",VLOOKUP($B2456,INDIRECT(nfl_game_result),MATCH(H$1,INDIRECT(nfl_game_result_header),0),FALSE)),"error")</f>
        <v>36</v>
      </c>
      <c r="I2456">
        <f ca="1">IFERROR(IF(ISBLANK(VLOOKUP($B2456,INDIRECT(nfl_game_result),MATCH(I$1,INDIRECT(nfl_game_result_header),0),FALSE)),"",VLOOKUP($B2456,INDIRECT(nfl_game_result),MATCH(I$1,INDIRECT(nfl_game_result_header),0),FALSE)),"error")</f>
        <v>10</v>
      </c>
      <c r="J2456" t="str">
        <f ca="1">IFERROR(IF(ISBLANK(VLOOKUP($B2456,INDIRECT(nfl_game_result),MATCH(J$1,INDIRECT(nfl_game_result_header),0),FALSE)),"",VLOOKUP($B2456,INDIRECT(nfl_game_result),MATCH(J$1,INDIRECT(nfl_game_result_header),0),FALSE)),"error")</f>
        <v>TBY</v>
      </c>
      <c r="K2456" t="str">
        <f ca="1">IFERROR(IF(ISBLANK(VLOOKUP($B2456,INDIRECT(nfl_game_result),MATCH(K$1,INDIRECT(nfl_game_result_header),0),FALSE)),"",VLOOKUP($B2456,INDIRECT(nfl_game_result),MATCH(K$1,INDIRECT(nfl_game_result_header),0),FALSE)),"error")</f>
        <v>TBY</v>
      </c>
      <c r="L2456" s="23" t="str">
        <f ca="1">IFERROR(IF(ISBLANK(VLOOKUP($B2456,INDIRECT(nfl_game_result),MATCH(L$1,INDIRECT(nfl_game_result_header),0),FALSE)),"",VLOOKUP($B2456,INDIRECT(nfl_game_result),MATCH(L$1,INDIRECT(nfl_game_result_header),0),FALSE)),"error")</f>
        <v/>
      </c>
      <c r="M2456" t="s">
        <v>16</v>
      </c>
      <c r="N2456">
        <v>-4</v>
      </c>
      <c r="O2456" t="s">
        <v>68</v>
      </c>
      <c r="P2456">
        <v>8</v>
      </c>
      <c r="V2456" s="23" t="s">
        <v>416</v>
      </c>
      <c r="W2456">
        <f ca="1">VALUE(LEFT(C2456, 4))</f>
        <v>2016</v>
      </c>
      <c r="X2456">
        <f ca="1">VALUE(MID(C2456,6,FIND("_",C2456,6)-6))</f>
        <v>10</v>
      </c>
      <c r="Y2456">
        <f ca="1">IF(NOT(OR(ISBLANK(D2456),ISBLANK(E2456),D2456="",E2456="")),D2456-E2456,"")</f>
        <v>-4</v>
      </c>
      <c r="Z2456">
        <f ca="1">IF(OR(NOT(ISNUMBER(D2456)),ISBLANK(D2456),D2456="",ISBLANK(N2456)),"",ABS(D2456-N2456))</f>
        <v>2.5</v>
      </c>
      <c r="AA2456">
        <f ca="1">IF(OR(ISBLANK(J2456),ISBLANK(O2456),J2456="",O2456=""),"",IF(J2456=O2456,1,0))</f>
        <v>0</v>
      </c>
      <c r="AB2456" t="str">
        <f ca="1">IF(OR(ISBLANK(K2456),ISBLANK(Q2456),K2456="",Q2456=""),"",IF(K2456=Q2456,1,0))</f>
        <v/>
      </c>
      <c r="AC2456" s="23" t="str">
        <f t="shared" ca="1" si="38"/>
        <v/>
      </c>
    </row>
    <row r="2457" spans="1:29" x14ac:dyDescent="0.25">
      <c r="A2457" s="23">
        <v>2456</v>
      </c>
      <c r="B2457">
        <v>1211</v>
      </c>
      <c r="C2457" t="str">
        <f ca="1">IFERROR(VLOOKUP($B2457,INDIRECT(nfl_game_result),MATCH(C$1,INDIRECT(nfl_game_result_header),0),FALSE),"error")</f>
        <v>2016_10_MIA@SD</v>
      </c>
      <c r="D2457">
        <f ca="1">IFERROR(IF(ISBLANK(VLOOKUP($B2457,INDIRECT(nfl_game_result),MATCH(D$1,INDIRECT(nfl_game_result_header),0),FALSE)),"",VLOOKUP($B2457,INDIRECT(nfl_game_result),MATCH(D$1,INDIRECT(nfl_game_result_header),0),FALSE)),"error")</f>
        <v>-3.5</v>
      </c>
      <c r="E2457">
        <f ca="1">IFERROR(IF(ISBLANK(VLOOKUP($B2457,INDIRECT(nfl_game_result),MATCH(E$1,INDIRECT(nfl_game_result_header),0),FALSE)),"",VLOOKUP($B2457,INDIRECT(nfl_game_result),MATCH(E$1,INDIRECT(nfl_game_result_header),0),FALSE)),"error")</f>
        <v>-4</v>
      </c>
      <c r="F2457" s="23" t="str">
        <f ca="1">IFERROR(IF(ISBLANK(VLOOKUP($B2457,INDIRECT(nfl_game_result),MATCH(F$1,INDIRECT(nfl_game_result_header),0),FALSE)),"",VLOOKUP($B2457,INDIRECT(nfl_game_result),MATCH(F$1,INDIRECT(nfl_game_result_header),0),FALSE)),"error")</f>
        <v/>
      </c>
      <c r="G2457" s="23" t="str">
        <f ca="1">IFERROR(IF(ISBLANK(VLOOKUP($B2457,INDIRECT(nfl_game_result),MATCH(G$1,INDIRECT(nfl_game_result_header),0),FALSE)),"",VLOOKUP($B2457,INDIRECT(nfl_game_result),MATCH(G$1,INDIRECT(nfl_game_result_header),0),FALSE)),"error")</f>
        <v/>
      </c>
      <c r="H2457">
        <f ca="1">IFERROR(IF(ISBLANK(VLOOKUP($B2457,INDIRECT(nfl_game_result),MATCH(H$1,INDIRECT(nfl_game_result_header),0),FALSE)),"",VLOOKUP($B2457,INDIRECT(nfl_game_result),MATCH(H$1,INDIRECT(nfl_game_result_header),0),FALSE)),"error")</f>
        <v>24</v>
      </c>
      <c r="I2457">
        <f ca="1">IFERROR(IF(ISBLANK(VLOOKUP($B2457,INDIRECT(nfl_game_result),MATCH(I$1,INDIRECT(nfl_game_result_header),0),FALSE)),"",VLOOKUP($B2457,INDIRECT(nfl_game_result),MATCH(I$1,INDIRECT(nfl_game_result_header),0),FALSE)),"error")</f>
        <v>31</v>
      </c>
      <c r="J2457" t="str">
        <f ca="1">IFERROR(IF(ISBLANK(VLOOKUP($B2457,INDIRECT(nfl_game_result),MATCH(J$1,INDIRECT(nfl_game_result_header),0),FALSE)),"",VLOOKUP($B2457,INDIRECT(nfl_game_result),MATCH(J$1,INDIRECT(nfl_game_result_header),0),FALSE)),"error")</f>
        <v>MIA</v>
      </c>
      <c r="K2457" t="str">
        <f ca="1">IFERROR(IF(ISBLANK(VLOOKUP($B2457,INDIRECT(nfl_game_result),MATCH(K$1,INDIRECT(nfl_game_result_header),0),FALSE)),"",VLOOKUP($B2457,INDIRECT(nfl_game_result),MATCH(K$1,INDIRECT(nfl_game_result_header),0),FALSE)),"error")</f>
        <v>MIA</v>
      </c>
      <c r="L2457" s="23" t="str">
        <f ca="1">IFERROR(IF(ISBLANK(VLOOKUP($B2457,INDIRECT(nfl_game_result),MATCH(L$1,INDIRECT(nfl_game_result_header),0),FALSE)),"",VLOOKUP($B2457,INDIRECT(nfl_game_result),MATCH(L$1,INDIRECT(nfl_game_result_header),0),FALSE)),"error")</f>
        <v/>
      </c>
      <c r="M2457" t="s">
        <v>16</v>
      </c>
      <c r="N2457">
        <v>-6.5</v>
      </c>
      <c r="O2457" t="s">
        <v>88</v>
      </c>
      <c r="P2457">
        <v>3</v>
      </c>
      <c r="V2457" s="23" t="s">
        <v>416</v>
      </c>
      <c r="W2457">
        <f ca="1">VALUE(LEFT(C2457, 4))</f>
        <v>2016</v>
      </c>
      <c r="X2457">
        <f ca="1">VALUE(MID(C2457,6,FIND("_",C2457,6)-6))</f>
        <v>10</v>
      </c>
      <c r="Y2457">
        <f ca="1">IF(NOT(OR(ISBLANK(D2457),ISBLANK(E2457),D2457="",E2457="")),D2457-E2457,"")</f>
        <v>0.5</v>
      </c>
      <c r="Z2457">
        <f ca="1">IF(OR(NOT(ISNUMBER(D2457)),ISBLANK(D2457),D2457="",ISBLANK(N2457)),"",ABS(D2457-N2457))</f>
        <v>3</v>
      </c>
      <c r="AA2457">
        <f ca="1">IF(OR(ISBLANK(J2457),ISBLANK(O2457),J2457="",O2457=""),"",IF(J2457=O2457,1,0))</f>
        <v>0</v>
      </c>
      <c r="AB2457" t="str">
        <f ca="1">IF(OR(ISBLANK(K2457),ISBLANK(Q2457),K2457="",Q2457=""),"",IF(K2457=Q2457,1,0))</f>
        <v/>
      </c>
      <c r="AC2457" s="23" t="str">
        <f t="shared" ca="1" si="38"/>
        <v/>
      </c>
    </row>
    <row r="2458" spans="1:29" x14ac:dyDescent="0.25">
      <c r="A2458" s="23">
        <v>2457</v>
      </c>
      <c r="B2458">
        <v>1212</v>
      </c>
      <c r="C2458" t="str">
        <f ca="1">IFERROR(VLOOKUP($B2458,INDIRECT(nfl_game_result),MATCH(C$1,INDIRECT(nfl_game_result_header),0),FALSE),"error")</f>
        <v>2016_10_SFO@ARI</v>
      </c>
      <c r="D2458">
        <f ca="1">IFERROR(IF(ISBLANK(VLOOKUP($B2458,INDIRECT(nfl_game_result),MATCH(D$1,INDIRECT(nfl_game_result_header),0),FALSE)),"",VLOOKUP($B2458,INDIRECT(nfl_game_result),MATCH(D$1,INDIRECT(nfl_game_result_header),0),FALSE)),"error")</f>
        <v>-13</v>
      </c>
      <c r="E2458">
        <f ca="1">IFERROR(IF(ISBLANK(VLOOKUP($B2458,INDIRECT(nfl_game_result),MATCH(E$1,INDIRECT(nfl_game_result_header),0),FALSE)),"",VLOOKUP($B2458,INDIRECT(nfl_game_result),MATCH(E$1,INDIRECT(nfl_game_result_header),0),FALSE)),"error")</f>
        <v>-14</v>
      </c>
      <c r="F2458" s="23" t="str">
        <f ca="1">IFERROR(IF(ISBLANK(VLOOKUP($B2458,INDIRECT(nfl_game_result),MATCH(F$1,INDIRECT(nfl_game_result_header),0),FALSE)),"",VLOOKUP($B2458,INDIRECT(nfl_game_result),MATCH(F$1,INDIRECT(nfl_game_result_header),0),FALSE)),"error")</f>
        <v/>
      </c>
      <c r="G2458" s="23" t="str">
        <f ca="1">IFERROR(IF(ISBLANK(VLOOKUP($B2458,INDIRECT(nfl_game_result),MATCH(G$1,INDIRECT(nfl_game_result_header),0),FALSE)),"",VLOOKUP($B2458,INDIRECT(nfl_game_result),MATCH(G$1,INDIRECT(nfl_game_result_header),0),FALSE)),"error")</f>
        <v/>
      </c>
      <c r="H2458">
        <f ca="1">IFERROR(IF(ISBLANK(VLOOKUP($B2458,INDIRECT(nfl_game_result),MATCH(H$1,INDIRECT(nfl_game_result_header),0),FALSE)),"",VLOOKUP($B2458,INDIRECT(nfl_game_result),MATCH(H$1,INDIRECT(nfl_game_result_header),0),FALSE)),"error")</f>
        <v>23</v>
      </c>
      <c r="I2458">
        <f ca="1">IFERROR(IF(ISBLANK(VLOOKUP($B2458,INDIRECT(nfl_game_result),MATCH(I$1,INDIRECT(nfl_game_result_header),0),FALSE)),"",VLOOKUP($B2458,INDIRECT(nfl_game_result),MATCH(I$1,INDIRECT(nfl_game_result_header),0),FALSE)),"error")</f>
        <v>20</v>
      </c>
      <c r="J2458" t="str">
        <f ca="1">IFERROR(IF(ISBLANK(VLOOKUP($B2458,INDIRECT(nfl_game_result),MATCH(J$1,INDIRECT(nfl_game_result_header),0),FALSE)),"",VLOOKUP($B2458,INDIRECT(nfl_game_result),MATCH(J$1,INDIRECT(nfl_game_result_header),0),FALSE)),"error")</f>
        <v>SFO</v>
      </c>
      <c r="K2458" t="str">
        <f ca="1">IFERROR(IF(ISBLANK(VLOOKUP($B2458,INDIRECT(nfl_game_result),MATCH(K$1,INDIRECT(nfl_game_result_header),0),FALSE)),"",VLOOKUP($B2458,INDIRECT(nfl_game_result),MATCH(K$1,INDIRECT(nfl_game_result_header),0),FALSE)),"error")</f>
        <v>ARI</v>
      </c>
      <c r="L2458" s="23" t="str">
        <f ca="1">IFERROR(IF(ISBLANK(VLOOKUP($B2458,INDIRECT(nfl_game_result),MATCH(L$1,INDIRECT(nfl_game_result_header),0),FALSE)),"",VLOOKUP($B2458,INDIRECT(nfl_game_result),MATCH(L$1,INDIRECT(nfl_game_result_header),0),FALSE)),"error")</f>
        <v/>
      </c>
      <c r="M2458" t="s">
        <v>16</v>
      </c>
      <c r="N2458">
        <v>-10.5</v>
      </c>
      <c r="O2458" t="s">
        <v>333</v>
      </c>
      <c r="P2458">
        <v>9</v>
      </c>
      <c r="V2458" s="23" t="s">
        <v>416</v>
      </c>
      <c r="W2458">
        <f ca="1">VALUE(LEFT(C2458, 4))</f>
        <v>2016</v>
      </c>
      <c r="X2458">
        <f ca="1">VALUE(MID(C2458,6,FIND("_",C2458,6)-6))</f>
        <v>10</v>
      </c>
      <c r="Y2458">
        <f ca="1">IF(NOT(OR(ISBLANK(D2458),ISBLANK(E2458),D2458="",E2458="")),D2458-E2458,"")</f>
        <v>1</v>
      </c>
      <c r="Z2458">
        <f ca="1">IF(OR(NOT(ISNUMBER(D2458)),ISBLANK(D2458),D2458="",ISBLANK(N2458)),"",ABS(D2458-N2458))</f>
        <v>2.5</v>
      </c>
      <c r="AA2458">
        <f ca="1">IF(OR(ISBLANK(J2458),ISBLANK(O2458),J2458="",O2458=""),"",IF(J2458=O2458,1,0))</f>
        <v>1</v>
      </c>
      <c r="AB2458" t="str">
        <f ca="1">IF(OR(ISBLANK(K2458),ISBLANK(Q2458),K2458="",Q2458=""),"",IF(K2458=Q2458,1,0))</f>
        <v/>
      </c>
      <c r="AC2458" s="23" t="str">
        <f t="shared" ca="1" si="38"/>
        <v/>
      </c>
    </row>
    <row r="2459" spans="1:29" x14ac:dyDescent="0.25">
      <c r="A2459" s="23">
        <v>2458</v>
      </c>
      <c r="B2459">
        <v>1213</v>
      </c>
      <c r="C2459" t="str">
        <f ca="1">IFERROR(VLOOKUP($B2459,INDIRECT(nfl_game_result),MATCH(C$1,INDIRECT(nfl_game_result_header),0),FALSE),"error")</f>
        <v>2016_10_DAL@PIT</v>
      </c>
      <c r="D2459">
        <f ca="1">IFERROR(IF(ISBLANK(VLOOKUP($B2459,INDIRECT(nfl_game_result),MATCH(D$1,INDIRECT(nfl_game_result_header),0),FALSE)),"",VLOOKUP($B2459,INDIRECT(nfl_game_result),MATCH(D$1,INDIRECT(nfl_game_result_header),0),FALSE)),"error")</f>
        <v>-2.5</v>
      </c>
      <c r="E2459">
        <f ca="1">IFERROR(IF(ISBLANK(VLOOKUP($B2459,INDIRECT(nfl_game_result),MATCH(E$1,INDIRECT(nfl_game_result_header),0),FALSE)),"",VLOOKUP($B2459,INDIRECT(nfl_game_result),MATCH(E$1,INDIRECT(nfl_game_result_header),0),FALSE)),"error")</f>
        <v>-2.5</v>
      </c>
      <c r="F2459" s="23" t="str">
        <f ca="1">IFERROR(IF(ISBLANK(VLOOKUP($B2459,INDIRECT(nfl_game_result),MATCH(F$1,INDIRECT(nfl_game_result_header),0),FALSE)),"",VLOOKUP($B2459,INDIRECT(nfl_game_result),MATCH(F$1,INDIRECT(nfl_game_result_header),0),FALSE)),"error")</f>
        <v/>
      </c>
      <c r="G2459" s="23" t="str">
        <f ca="1">IFERROR(IF(ISBLANK(VLOOKUP($B2459,INDIRECT(nfl_game_result),MATCH(G$1,INDIRECT(nfl_game_result_header),0),FALSE)),"",VLOOKUP($B2459,INDIRECT(nfl_game_result),MATCH(G$1,INDIRECT(nfl_game_result_header),0),FALSE)),"error")</f>
        <v/>
      </c>
      <c r="H2459">
        <f ca="1">IFERROR(IF(ISBLANK(VLOOKUP($B2459,INDIRECT(nfl_game_result),MATCH(H$1,INDIRECT(nfl_game_result_header),0),FALSE)),"",VLOOKUP($B2459,INDIRECT(nfl_game_result),MATCH(H$1,INDIRECT(nfl_game_result_header),0),FALSE)),"error")</f>
        <v>30</v>
      </c>
      <c r="I2459">
        <f ca="1">IFERROR(IF(ISBLANK(VLOOKUP($B2459,INDIRECT(nfl_game_result),MATCH(I$1,INDIRECT(nfl_game_result_header),0),FALSE)),"",VLOOKUP($B2459,INDIRECT(nfl_game_result),MATCH(I$1,INDIRECT(nfl_game_result_header),0),FALSE)),"error")</f>
        <v>35</v>
      </c>
      <c r="J2459" t="str">
        <f ca="1">IFERROR(IF(ISBLANK(VLOOKUP($B2459,INDIRECT(nfl_game_result),MATCH(J$1,INDIRECT(nfl_game_result_header),0),FALSE)),"",VLOOKUP($B2459,INDIRECT(nfl_game_result),MATCH(J$1,INDIRECT(nfl_game_result_header),0),FALSE)),"error")</f>
        <v>DAL</v>
      </c>
      <c r="K2459" t="str">
        <f ca="1">IFERROR(IF(ISBLANK(VLOOKUP($B2459,INDIRECT(nfl_game_result),MATCH(K$1,INDIRECT(nfl_game_result_header),0),FALSE)),"",VLOOKUP($B2459,INDIRECT(nfl_game_result),MATCH(K$1,INDIRECT(nfl_game_result_header),0),FALSE)),"error")</f>
        <v>DAL</v>
      </c>
      <c r="L2459" s="23" t="str">
        <f ca="1">IFERROR(IF(ISBLANK(VLOOKUP($B2459,INDIRECT(nfl_game_result),MATCH(L$1,INDIRECT(nfl_game_result_header),0),FALSE)),"",VLOOKUP($B2459,INDIRECT(nfl_game_result),MATCH(L$1,INDIRECT(nfl_game_result_header),0),FALSE)),"error")</f>
        <v/>
      </c>
      <c r="M2459" t="s">
        <v>16</v>
      </c>
      <c r="N2459">
        <v>1</v>
      </c>
      <c r="O2459" t="s">
        <v>71</v>
      </c>
      <c r="P2459">
        <v>10</v>
      </c>
      <c r="V2459" s="23" t="s">
        <v>416</v>
      </c>
      <c r="W2459">
        <f ca="1">VALUE(LEFT(C2459, 4))</f>
        <v>2016</v>
      </c>
      <c r="X2459">
        <f ca="1">VALUE(MID(C2459,6,FIND("_",C2459,6)-6))</f>
        <v>10</v>
      </c>
      <c r="Y2459">
        <f ca="1">IF(NOT(OR(ISBLANK(D2459),ISBLANK(E2459),D2459="",E2459="")),D2459-E2459,"")</f>
        <v>0</v>
      </c>
      <c r="Z2459">
        <f ca="1">IF(OR(NOT(ISNUMBER(D2459)),ISBLANK(D2459),D2459="",ISBLANK(N2459)),"",ABS(D2459-N2459))</f>
        <v>3.5</v>
      </c>
      <c r="AA2459">
        <f ca="1">IF(OR(ISBLANK(J2459),ISBLANK(O2459),J2459="",O2459=""),"",IF(J2459=O2459,1,0))</f>
        <v>1</v>
      </c>
      <c r="AB2459" t="str">
        <f ca="1">IF(OR(ISBLANK(K2459),ISBLANK(Q2459),K2459="",Q2459=""),"",IF(K2459=Q2459,1,0))</f>
        <v/>
      </c>
      <c r="AC2459" s="23" t="str">
        <f t="shared" ca="1" si="38"/>
        <v/>
      </c>
    </row>
    <row r="2460" spans="1:29" x14ac:dyDescent="0.25">
      <c r="A2460" s="23">
        <v>2459</v>
      </c>
      <c r="B2460">
        <v>1214</v>
      </c>
      <c r="C2460" t="str">
        <f ca="1">IFERROR(VLOOKUP($B2460,INDIRECT(nfl_game_result),MATCH(C$1,INDIRECT(nfl_game_result_header),0),FALSE),"error")</f>
        <v>2016_10_SEA@NWE</v>
      </c>
      <c r="D2460">
        <f ca="1">IFERROR(IF(ISBLANK(VLOOKUP($B2460,INDIRECT(nfl_game_result),MATCH(D$1,INDIRECT(nfl_game_result_header),0),FALSE)),"",VLOOKUP($B2460,INDIRECT(nfl_game_result),MATCH(D$1,INDIRECT(nfl_game_result_header),0),FALSE)),"error")</f>
        <v>-7</v>
      </c>
      <c r="E2460">
        <f ca="1">IFERROR(IF(ISBLANK(VLOOKUP($B2460,INDIRECT(nfl_game_result),MATCH(E$1,INDIRECT(nfl_game_result_header),0),FALSE)),"",VLOOKUP($B2460,INDIRECT(nfl_game_result),MATCH(E$1,INDIRECT(nfl_game_result_header),0),FALSE)),"error")</f>
        <v>-7.5</v>
      </c>
      <c r="F2460" s="23" t="str">
        <f ca="1">IFERROR(IF(ISBLANK(VLOOKUP($B2460,INDIRECT(nfl_game_result),MATCH(F$1,INDIRECT(nfl_game_result_header),0),FALSE)),"",VLOOKUP($B2460,INDIRECT(nfl_game_result),MATCH(F$1,INDIRECT(nfl_game_result_header),0),FALSE)),"error")</f>
        <v/>
      </c>
      <c r="G2460" s="23" t="str">
        <f ca="1">IFERROR(IF(ISBLANK(VLOOKUP($B2460,INDIRECT(nfl_game_result),MATCH(G$1,INDIRECT(nfl_game_result_header),0),FALSE)),"",VLOOKUP($B2460,INDIRECT(nfl_game_result),MATCH(G$1,INDIRECT(nfl_game_result_header),0),FALSE)),"error")</f>
        <v/>
      </c>
      <c r="H2460">
        <f ca="1">IFERROR(IF(ISBLANK(VLOOKUP($B2460,INDIRECT(nfl_game_result),MATCH(H$1,INDIRECT(nfl_game_result_header),0),FALSE)),"",VLOOKUP($B2460,INDIRECT(nfl_game_result),MATCH(H$1,INDIRECT(nfl_game_result_header),0),FALSE)),"error")</f>
        <v>24</v>
      </c>
      <c r="I2460">
        <f ca="1">IFERROR(IF(ISBLANK(VLOOKUP($B2460,INDIRECT(nfl_game_result),MATCH(I$1,INDIRECT(nfl_game_result_header),0),FALSE)),"",VLOOKUP($B2460,INDIRECT(nfl_game_result),MATCH(I$1,INDIRECT(nfl_game_result_header),0),FALSE)),"error")</f>
        <v>31</v>
      </c>
      <c r="J2460" t="str">
        <f ca="1">IFERROR(IF(ISBLANK(VLOOKUP($B2460,INDIRECT(nfl_game_result),MATCH(J$1,INDIRECT(nfl_game_result_header),0),FALSE)),"",VLOOKUP($B2460,INDIRECT(nfl_game_result),MATCH(J$1,INDIRECT(nfl_game_result_header),0),FALSE)),"error")</f>
        <v>SEA</v>
      </c>
      <c r="K2460" t="str">
        <f ca="1">IFERROR(IF(ISBLANK(VLOOKUP($B2460,INDIRECT(nfl_game_result),MATCH(K$1,INDIRECT(nfl_game_result_header),0),FALSE)),"",VLOOKUP($B2460,INDIRECT(nfl_game_result),MATCH(K$1,INDIRECT(nfl_game_result_header),0),FALSE)),"error")</f>
        <v>SEA</v>
      </c>
      <c r="L2460" s="23" t="str">
        <f ca="1">IFERROR(IF(ISBLANK(VLOOKUP($B2460,INDIRECT(nfl_game_result),MATCH(L$1,INDIRECT(nfl_game_result_header),0),FALSE)),"",VLOOKUP($B2460,INDIRECT(nfl_game_result),MATCH(L$1,INDIRECT(nfl_game_result_header),0),FALSE)),"error")</f>
        <v/>
      </c>
      <c r="M2460" t="s">
        <v>16</v>
      </c>
      <c r="N2460">
        <v>-5</v>
      </c>
      <c r="O2460" t="s">
        <v>89</v>
      </c>
      <c r="P2460">
        <v>11</v>
      </c>
      <c r="V2460" s="23" t="s">
        <v>416</v>
      </c>
      <c r="W2460">
        <f ca="1">VALUE(LEFT(C2460, 4))</f>
        <v>2016</v>
      </c>
      <c r="X2460">
        <f ca="1">VALUE(MID(C2460,6,FIND("_",C2460,6)-6))</f>
        <v>10</v>
      </c>
      <c r="Y2460">
        <f ca="1">IF(NOT(OR(ISBLANK(D2460),ISBLANK(E2460),D2460="",E2460="")),D2460-E2460,"")</f>
        <v>0.5</v>
      </c>
      <c r="Z2460">
        <f ca="1">IF(OR(NOT(ISNUMBER(D2460)),ISBLANK(D2460),D2460="",ISBLANK(N2460)),"",ABS(D2460-N2460))</f>
        <v>2</v>
      </c>
      <c r="AA2460">
        <f ca="1">IF(OR(ISBLANK(J2460),ISBLANK(O2460),J2460="",O2460=""),"",IF(J2460=O2460,1,0))</f>
        <v>1</v>
      </c>
      <c r="AB2460" t="str">
        <f ca="1">IF(OR(ISBLANK(K2460),ISBLANK(Q2460),K2460="",Q2460=""),"",IF(K2460=Q2460,1,0))</f>
        <v/>
      </c>
      <c r="AC2460" s="23" t="str">
        <f t="shared" ca="1" si="38"/>
        <v/>
      </c>
    </row>
    <row r="2461" spans="1:29" x14ac:dyDescent="0.25">
      <c r="A2461" s="23">
        <v>2460</v>
      </c>
      <c r="B2461">
        <v>1215</v>
      </c>
      <c r="C2461" t="str">
        <f ca="1">IFERROR(VLOOKUP($B2461,INDIRECT(nfl_game_result),MATCH(C$1,INDIRECT(nfl_game_result_header),0),FALSE),"error")</f>
        <v>2016_10_CIN@NYG</v>
      </c>
      <c r="D2461">
        <f ca="1">IFERROR(IF(ISBLANK(VLOOKUP($B2461,INDIRECT(nfl_game_result),MATCH(D$1,INDIRECT(nfl_game_result_header),0),FALSE)),"",VLOOKUP($B2461,INDIRECT(nfl_game_result),MATCH(D$1,INDIRECT(nfl_game_result_header),0),FALSE)),"error")</f>
        <v>-2.5</v>
      </c>
      <c r="E2461">
        <f ca="1">IFERROR(IF(ISBLANK(VLOOKUP($B2461,INDIRECT(nfl_game_result),MATCH(E$1,INDIRECT(nfl_game_result_header),0),FALSE)),"",VLOOKUP($B2461,INDIRECT(nfl_game_result),MATCH(E$1,INDIRECT(nfl_game_result_header),0),FALSE)),"error")</f>
        <v>1</v>
      </c>
      <c r="F2461" s="23" t="str">
        <f ca="1">IFERROR(IF(ISBLANK(VLOOKUP($B2461,INDIRECT(nfl_game_result),MATCH(F$1,INDIRECT(nfl_game_result_header),0),FALSE)),"",VLOOKUP($B2461,INDIRECT(nfl_game_result),MATCH(F$1,INDIRECT(nfl_game_result_header),0),FALSE)),"error")</f>
        <v/>
      </c>
      <c r="G2461" s="23" t="str">
        <f ca="1">IFERROR(IF(ISBLANK(VLOOKUP($B2461,INDIRECT(nfl_game_result),MATCH(G$1,INDIRECT(nfl_game_result_header),0),FALSE)),"",VLOOKUP($B2461,INDIRECT(nfl_game_result),MATCH(G$1,INDIRECT(nfl_game_result_header),0),FALSE)),"error")</f>
        <v/>
      </c>
      <c r="H2461">
        <f ca="1">IFERROR(IF(ISBLANK(VLOOKUP($B2461,INDIRECT(nfl_game_result),MATCH(H$1,INDIRECT(nfl_game_result_header),0),FALSE)),"",VLOOKUP($B2461,INDIRECT(nfl_game_result),MATCH(H$1,INDIRECT(nfl_game_result_header),0),FALSE)),"error")</f>
        <v>21</v>
      </c>
      <c r="I2461">
        <f ca="1">IFERROR(IF(ISBLANK(VLOOKUP($B2461,INDIRECT(nfl_game_result),MATCH(I$1,INDIRECT(nfl_game_result_header),0),FALSE)),"",VLOOKUP($B2461,INDIRECT(nfl_game_result),MATCH(I$1,INDIRECT(nfl_game_result_header),0),FALSE)),"error")</f>
        <v>20</v>
      </c>
      <c r="J2461" t="str">
        <f ca="1">IFERROR(IF(ISBLANK(VLOOKUP($B2461,INDIRECT(nfl_game_result),MATCH(J$1,INDIRECT(nfl_game_result_header),0),FALSE)),"",VLOOKUP($B2461,INDIRECT(nfl_game_result),MATCH(J$1,INDIRECT(nfl_game_result_header),0),FALSE)),"error")</f>
        <v>NYG</v>
      </c>
      <c r="K2461" t="str">
        <f ca="1">IFERROR(IF(ISBLANK(VLOOKUP($B2461,INDIRECT(nfl_game_result),MATCH(K$1,INDIRECT(nfl_game_result_header),0),FALSE)),"",VLOOKUP($B2461,INDIRECT(nfl_game_result),MATCH(K$1,INDIRECT(nfl_game_result_header),0),FALSE)),"error")</f>
        <v>NYG</v>
      </c>
      <c r="L2461" s="23" t="str">
        <f ca="1">IFERROR(IF(ISBLANK(VLOOKUP($B2461,INDIRECT(nfl_game_result),MATCH(L$1,INDIRECT(nfl_game_result_header),0),FALSE)),"",VLOOKUP($B2461,INDIRECT(nfl_game_result),MATCH(L$1,INDIRECT(nfl_game_result_header),0),FALSE)),"error")</f>
        <v/>
      </c>
      <c r="M2461" t="s">
        <v>16</v>
      </c>
      <c r="N2461">
        <v>-3</v>
      </c>
      <c r="O2461" t="s">
        <v>69</v>
      </c>
      <c r="P2461">
        <v>13</v>
      </c>
      <c r="V2461" s="23" t="s">
        <v>416</v>
      </c>
      <c r="W2461">
        <f ca="1">VALUE(LEFT(C2461, 4))</f>
        <v>2016</v>
      </c>
      <c r="X2461">
        <f ca="1">VALUE(MID(C2461,6,FIND("_",C2461,6)-6))</f>
        <v>10</v>
      </c>
      <c r="Y2461">
        <f ca="1">IF(NOT(OR(ISBLANK(D2461),ISBLANK(E2461),D2461="",E2461="")),D2461-E2461,"")</f>
        <v>-3.5</v>
      </c>
      <c r="Z2461">
        <f ca="1">IF(OR(NOT(ISNUMBER(D2461)),ISBLANK(D2461),D2461="",ISBLANK(N2461)),"",ABS(D2461-N2461))</f>
        <v>0.5</v>
      </c>
      <c r="AA2461">
        <f ca="1">IF(OR(ISBLANK(J2461),ISBLANK(O2461),J2461="",O2461=""),"",IF(J2461=O2461,1,0))</f>
        <v>0</v>
      </c>
      <c r="AB2461" t="str">
        <f ca="1">IF(OR(ISBLANK(K2461),ISBLANK(Q2461),K2461="",Q2461=""),"",IF(K2461=Q2461,1,0))</f>
        <v/>
      </c>
      <c r="AC2461" s="23" t="str">
        <f t="shared" ca="1" si="38"/>
        <v/>
      </c>
    </row>
    <row r="2462" spans="1:29" x14ac:dyDescent="0.25">
      <c r="A2462" s="23">
        <v>2461</v>
      </c>
      <c r="B2462">
        <v>1202</v>
      </c>
      <c r="C2462" t="str">
        <f ca="1">IFERROR(VLOOKUP($B2462,INDIRECT(nfl_game_result),MATCH(C$1,INDIRECT(nfl_game_result_header),0),FALSE),"error")</f>
        <v>2016_10_CLE@BAL</v>
      </c>
      <c r="D2462">
        <f ca="1">IFERROR(IF(ISBLANK(VLOOKUP($B2462,INDIRECT(nfl_game_result),MATCH(D$1,INDIRECT(nfl_game_result_header),0),FALSE)),"",VLOOKUP($B2462,INDIRECT(nfl_game_result),MATCH(D$1,INDIRECT(nfl_game_result_header),0),FALSE)),"error")</f>
        <v>-10</v>
      </c>
      <c r="E2462">
        <f ca="1">IFERROR(IF(ISBLANK(VLOOKUP($B2462,INDIRECT(nfl_game_result),MATCH(E$1,INDIRECT(nfl_game_result_header),0),FALSE)),"",VLOOKUP($B2462,INDIRECT(nfl_game_result),MATCH(E$1,INDIRECT(nfl_game_result_header),0),FALSE)),"error")</f>
        <v>-10</v>
      </c>
      <c r="F2462" s="23" t="str">
        <f ca="1">IFERROR(IF(ISBLANK(VLOOKUP($B2462,INDIRECT(nfl_game_result),MATCH(F$1,INDIRECT(nfl_game_result_header),0),FALSE)),"",VLOOKUP($B2462,INDIRECT(nfl_game_result),MATCH(F$1,INDIRECT(nfl_game_result_header),0),FALSE)),"error")</f>
        <v/>
      </c>
      <c r="G2462" s="23" t="str">
        <f ca="1">IFERROR(IF(ISBLANK(VLOOKUP($B2462,INDIRECT(nfl_game_result),MATCH(G$1,INDIRECT(nfl_game_result_header),0),FALSE)),"",VLOOKUP($B2462,INDIRECT(nfl_game_result),MATCH(G$1,INDIRECT(nfl_game_result_header),0),FALSE)),"error")</f>
        <v/>
      </c>
      <c r="H2462">
        <f ca="1">IFERROR(IF(ISBLANK(VLOOKUP($B2462,INDIRECT(nfl_game_result),MATCH(H$1,INDIRECT(nfl_game_result_header),0),FALSE)),"",VLOOKUP($B2462,INDIRECT(nfl_game_result),MATCH(H$1,INDIRECT(nfl_game_result_header),0),FALSE)),"error")</f>
        <v>28</v>
      </c>
      <c r="I2462">
        <f ca="1">IFERROR(IF(ISBLANK(VLOOKUP($B2462,INDIRECT(nfl_game_result),MATCH(I$1,INDIRECT(nfl_game_result_header),0),FALSE)),"",VLOOKUP($B2462,INDIRECT(nfl_game_result),MATCH(I$1,INDIRECT(nfl_game_result_header),0),FALSE)),"error")</f>
        <v>7</v>
      </c>
      <c r="J2462" t="str">
        <f ca="1">IFERROR(IF(ISBLANK(VLOOKUP($B2462,INDIRECT(nfl_game_result),MATCH(J$1,INDIRECT(nfl_game_result_header),0),FALSE)),"",VLOOKUP($B2462,INDIRECT(nfl_game_result),MATCH(J$1,INDIRECT(nfl_game_result_header),0),FALSE)),"error")</f>
        <v>BAL</v>
      </c>
      <c r="K2462" t="str">
        <f ca="1">IFERROR(IF(ISBLANK(VLOOKUP($B2462,INDIRECT(nfl_game_result),MATCH(K$1,INDIRECT(nfl_game_result_header),0),FALSE)),"",VLOOKUP($B2462,INDIRECT(nfl_game_result),MATCH(K$1,INDIRECT(nfl_game_result_header),0),FALSE)),"error")</f>
        <v>BAL</v>
      </c>
      <c r="L2462" s="23" t="str">
        <f ca="1">IFERROR(IF(ISBLANK(VLOOKUP($B2462,INDIRECT(nfl_game_result),MATCH(L$1,INDIRECT(nfl_game_result_header),0),FALSE)),"",VLOOKUP($B2462,INDIRECT(nfl_game_result),MATCH(L$1,INDIRECT(nfl_game_result_header),0),FALSE)),"error")</f>
        <v/>
      </c>
      <c r="M2462" t="s">
        <v>14</v>
      </c>
      <c r="N2462">
        <v>-7.5</v>
      </c>
      <c r="O2462" t="s">
        <v>65</v>
      </c>
      <c r="P2462">
        <v>1</v>
      </c>
      <c r="Q2462" t="s">
        <v>65</v>
      </c>
      <c r="V2462" s="23" t="s">
        <v>416</v>
      </c>
      <c r="W2462">
        <f ca="1">VALUE(LEFT(C2462, 4))</f>
        <v>2016</v>
      </c>
      <c r="X2462">
        <f ca="1">VALUE(MID(C2462,6,FIND("_",C2462,6)-6))</f>
        <v>10</v>
      </c>
      <c r="Y2462">
        <f ca="1">IF(NOT(OR(ISBLANK(D2462),ISBLANK(E2462),D2462="",E2462="")),D2462-E2462,"")</f>
        <v>0</v>
      </c>
      <c r="Z2462">
        <f ca="1">IF(OR(NOT(ISNUMBER(D2462)),ISBLANK(D2462),D2462="",ISBLANK(N2462)),"",ABS(D2462-N2462))</f>
        <v>2.5</v>
      </c>
      <c r="AA2462">
        <f ca="1">IF(OR(ISBLANK(J2462),ISBLANK(O2462),J2462="",O2462=""),"",IF(J2462=O2462,1,0))</f>
        <v>1</v>
      </c>
      <c r="AB2462">
        <f ca="1">IF(OR(ISBLANK(K2462),ISBLANK(Q2462),K2462="",Q2462=""),"",IF(K2462=Q2462,1,0))</f>
        <v>1</v>
      </c>
      <c r="AC2462" s="23" t="str">
        <f t="shared" ca="1" si="38"/>
        <v/>
      </c>
    </row>
    <row r="2463" spans="1:29" x14ac:dyDescent="0.25">
      <c r="A2463" s="23">
        <v>2462</v>
      </c>
      <c r="B2463">
        <v>1203</v>
      </c>
      <c r="C2463" t="str">
        <f ca="1">IFERROR(VLOOKUP($B2463,INDIRECT(nfl_game_result),MATCH(C$1,INDIRECT(nfl_game_result_header),0),FALSE),"error")</f>
        <v>2016_10_KCY@CAR</v>
      </c>
      <c r="D2463">
        <f ca="1">IFERROR(IF(ISBLANK(VLOOKUP($B2463,INDIRECT(nfl_game_result),MATCH(D$1,INDIRECT(nfl_game_result_header),0),FALSE)),"",VLOOKUP($B2463,INDIRECT(nfl_game_result),MATCH(D$1,INDIRECT(nfl_game_result_header),0),FALSE)),"error")</f>
        <v>-3</v>
      </c>
      <c r="E2463">
        <f ca="1">IFERROR(IF(ISBLANK(VLOOKUP($B2463,INDIRECT(nfl_game_result),MATCH(E$1,INDIRECT(nfl_game_result_header),0),FALSE)),"",VLOOKUP($B2463,INDIRECT(nfl_game_result),MATCH(E$1,INDIRECT(nfl_game_result_header),0),FALSE)),"error")</f>
        <v>-3</v>
      </c>
      <c r="F2463" s="23" t="str">
        <f ca="1">IFERROR(IF(ISBLANK(VLOOKUP($B2463,INDIRECT(nfl_game_result),MATCH(F$1,INDIRECT(nfl_game_result_header),0),FALSE)),"",VLOOKUP($B2463,INDIRECT(nfl_game_result),MATCH(F$1,INDIRECT(nfl_game_result_header),0),FALSE)),"error")</f>
        <v/>
      </c>
      <c r="G2463" s="23" t="str">
        <f ca="1">IFERROR(IF(ISBLANK(VLOOKUP($B2463,INDIRECT(nfl_game_result),MATCH(G$1,INDIRECT(nfl_game_result_header),0),FALSE)),"",VLOOKUP($B2463,INDIRECT(nfl_game_result),MATCH(G$1,INDIRECT(nfl_game_result_header),0),FALSE)),"error")</f>
        <v/>
      </c>
      <c r="H2463">
        <f ca="1">IFERROR(IF(ISBLANK(VLOOKUP($B2463,INDIRECT(nfl_game_result),MATCH(H$1,INDIRECT(nfl_game_result_header),0),FALSE)),"",VLOOKUP($B2463,INDIRECT(nfl_game_result),MATCH(H$1,INDIRECT(nfl_game_result_header),0),FALSE)),"error")</f>
        <v>17</v>
      </c>
      <c r="I2463">
        <f ca="1">IFERROR(IF(ISBLANK(VLOOKUP($B2463,INDIRECT(nfl_game_result),MATCH(I$1,INDIRECT(nfl_game_result_header),0),FALSE)),"",VLOOKUP($B2463,INDIRECT(nfl_game_result),MATCH(I$1,INDIRECT(nfl_game_result_header),0),FALSE)),"error")</f>
        <v>20</v>
      </c>
      <c r="J2463" t="str">
        <f ca="1">IFERROR(IF(ISBLANK(VLOOKUP($B2463,INDIRECT(nfl_game_result),MATCH(J$1,INDIRECT(nfl_game_result_header),0),FALSE)),"",VLOOKUP($B2463,INDIRECT(nfl_game_result),MATCH(J$1,INDIRECT(nfl_game_result_header),0),FALSE)),"error")</f>
        <v>KCY</v>
      </c>
      <c r="K2463" t="str">
        <f ca="1">IFERROR(IF(ISBLANK(VLOOKUP($B2463,INDIRECT(nfl_game_result),MATCH(K$1,INDIRECT(nfl_game_result_header),0),FALSE)),"",VLOOKUP($B2463,INDIRECT(nfl_game_result),MATCH(K$1,INDIRECT(nfl_game_result_header),0),FALSE)),"error")</f>
        <v>KCY</v>
      </c>
      <c r="L2463" s="23" t="str">
        <f ca="1">IFERROR(IF(ISBLANK(VLOOKUP($B2463,INDIRECT(nfl_game_result),MATCH(L$1,INDIRECT(nfl_game_result_header),0),FALSE)),"",VLOOKUP($B2463,INDIRECT(nfl_game_result),MATCH(L$1,INDIRECT(nfl_game_result_header),0),FALSE)),"error")</f>
        <v/>
      </c>
      <c r="M2463" t="s">
        <v>14</v>
      </c>
      <c r="N2463">
        <v>-3.5</v>
      </c>
      <c r="O2463" t="s">
        <v>67</v>
      </c>
      <c r="P2463">
        <v>4</v>
      </c>
      <c r="Q2463" t="s">
        <v>67</v>
      </c>
      <c r="V2463" s="23" t="s">
        <v>416</v>
      </c>
      <c r="W2463">
        <f ca="1">VALUE(LEFT(C2463, 4))</f>
        <v>2016</v>
      </c>
      <c r="X2463">
        <f ca="1">VALUE(MID(C2463,6,FIND("_",C2463,6)-6))</f>
        <v>10</v>
      </c>
      <c r="Y2463">
        <f ca="1">IF(NOT(OR(ISBLANK(D2463),ISBLANK(E2463),D2463="",E2463="")),D2463-E2463,"")</f>
        <v>0</v>
      </c>
      <c r="Z2463">
        <f ca="1">IF(OR(NOT(ISNUMBER(D2463)),ISBLANK(D2463),D2463="",ISBLANK(N2463)),"",ABS(D2463-N2463))</f>
        <v>0.5</v>
      </c>
      <c r="AA2463">
        <f ca="1">IF(OR(ISBLANK(J2463),ISBLANK(O2463),J2463="",O2463=""),"",IF(J2463=O2463,1,0))</f>
        <v>0</v>
      </c>
      <c r="AB2463">
        <f ca="1">IF(OR(ISBLANK(K2463),ISBLANK(Q2463),K2463="",Q2463=""),"",IF(K2463=Q2463,1,0))</f>
        <v>0</v>
      </c>
      <c r="AC2463" s="23" t="str">
        <f t="shared" ca="1" si="38"/>
        <v/>
      </c>
    </row>
    <row r="2464" spans="1:29" x14ac:dyDescent="0.25">
      <c r="A2464" s="23">
        <v>2463</v>
      </c>
      <c r="B2464">
        <v>1204</v>
      </c>
      <c r="C2464" t="str">
        <f ca="1">IFERROR(VLOOKUP($B2464,INDIRECT(nfl_game_result),MATCH(C$1,INDIRECT(nfl_game_result_header),0),FALSE),"error")</f>
        <v>2016_10_DEN@NOR</v>
      </c>
      <c r="D2464">
        <f ca="1">IFERROR(IF(ISBLANK(VLOOKUP($B2464,INDIRECT(nfl_game_result),MATCH(D$1,INDIRECT(nfl_game_result_header),0),FALSE)),"",VLOOKUP($B2464,INDIRECT(nfl_game_result),MATCH(D$1,INDIRECT(nfl_game_result_header),0),FALSE)),"error")</f>
        <v>-1</v>
      </c>
      <c r="E2464">
        <f ca="1">IFERROR(IF(ISBLANK(VLOOKUP($B2464,INDIRECT(nfl_game_result),MATCH(E$1,INDIRECT(nfl_game_result_header),0),FALSE)),"",VLOOKUP($B2464,INDIRECT(nfl_game_result),MATCH(E$1,INDIRECT(nfl_game_result_header),0),FALSE)),"error")</f>
        <v>-3</v>
      </c>
      <c r="F2464" s="23" t="str">
        <f ca="1">IFERROR(IF(ISBLANK(VLOOKUP($B2464,INDIRECT(nfl_game_result),MATCH(F$1,INDIRECT(nfl_game_result_header),0),FALSE)),"",VLOOKUP($B2464,INDIRECT(nfl_game_result),MATCH(F$1,INDIRECT(nfl_game_result_header),0),FALSE)),"error")</f>
        <v/>
      </c>
      <c r="G2464" s="23" t="str">
        <f ca="1">IFERROR(IF(ISBLANK(VLOOKUP($B2464,INDIRECT(nfl_game_result),MATCH(G$1,INDIRECT(nfl_game_result_header),0),FALSE)),"",VLOOKUP($B2464,INDIRECT(nfl_game_result),MATCH(G$1,INDIRECT(nfl_game_result_header),0),FALSE)),"error")</f>
        <v/>
      </c>
      <c r="H2464">
        <f ca="1">IFERROR(IF(ISBLANK(VLOOKUP($B2464,INDIRECT(nfl_game_result),MATCH(H$1,INDIRECT(nfl_game_result_header),0),FALSE)),"",VLOOKUP($B2464,INDIRECT(nfl_game_result),MATCH(H$1,INDIRECT(nfl_game_result_header),0),FALSE)),"error")</f>
        <v>23</v>
      </c>
      <c r="I2464">
        <f ca="1">IFERROR(IF(ISBLANK(VLOOKUP($B2464,INDIRECT(nfl_game_result),MATCH(I$1,INDIRECT(nfl_game_result_header),0),FALSE)),"",VLOOKUP($B2464,INDIRECT(nfl_game_result),MATCH(I$1,INDIRECT(nfl_game_result_header),0),FALSE)),"error")</f>
        <v>25</v>
      </c>
      <c r="J2464" t="str">
        <f ca="1">IFERROR(IF(ISBLANK(VLOOKUP($B2464,INDIRECT(nfl_game_result),MATCH(J$1,INDIRECT(nfl_game_result_header),0),FALSE)),"",VLOOKUP($B2464,INDIRECT(nfl_game_result),MATCH(J$1,INDIRECT(nfl_game_result_header),0),FALSE)),"error")</f>
        <v>DEN</v>
      </c>
      <c r="K2464" t="str">
        <f ca="1">IFERROR(IF(ISBLANK(VLOOKUP($B2464,INDIRECT(nfl_game_result),MATCH(K$1,INDIRECT(nfl_game_result_header),0),FALSE)),"",VLOOKUP($B2464,INDIRECT(nfl_game_result),MATCH(K$1,INDIRECT(nfl_game_result_header),0),FALSE)),"error")</f>
        <v>DEN</v>
      </c>
      <c r="L2464" s="23" t="str">
        <f ca="1">IFERROR(IF(ISBLANK(VLOOKUP($B2464,INDIRECT(nfl_game_result),MATCH(L$1,INDIRECT(nfl_game_result_header),0),FALSE)),"",VLOOKUP($B2464,INDIRECT(nfl_game_result),MATCH(L$1,INDIRECT(nfl_game_result_header),0),FALSE)),"error")</f>
        <v/>
      </c>
      <c r="M2464" t="s">
        <v>14</v>
      </c>
      <c r="N2464">
        <v>-1.5</v>
      </c>
      <c r="O2464" t="s">
        <v>335</v>
      </c>
      <c r="P2464">
        <v>2</v>
      </c>
      <c r="Q2464" t="s">
        <v>335</v>
      </c>
      <c r="V2464" s="23" t="s">
        <v>416</v>
      </c>
      <c r="W2464">
        <f ca="1">VALUE(LEFT(C2464, 4))</f>
        <v>2016</v>
      </c>
      <c r="X2464">
        <f ca="1">VALUE(MID(C2464,6,FIND("_",C2464,6)-6))</f>
        <v>10</v>
      </c>
      <c r="Y2464">
        <f ca="1">IF(NOT(OR(ISBLANK(D2464),ISBLANK(E2464),D2464="",E2464="")),D2464-E2464,"")</f>
        <v>2</v>
      </c>
      <c r="Z2464">
        <f ca="1">IF(OR(NOT(ISNUMBER(D2464)),ISBLANK(D2464),D2464="",ISBLANK(N2464)),"",ABS(D2464-N2464))</f>
        <v>0.5</v>
      </c>
      <c r="AA2464">
        <f ca="1">IF(OR(ISBLANK(J2464),ISBLANK(O2464),J2464="",O2464=""),"",IF(J2464=O2464,1,0))</f>
        <v>0</v>
      </c>
      <c r="AB2464">
        <f ca="1">IF(OR(ISBLANK(K2464),ISBLANK(Q2464),K2464="",Q2464=""),"",IF(K2464=Q2464,1,0))</f>
        <v>0</v>
      </c>
      <c r="AC2464" s="23" t="str">
        <f t="shared" ca="1" si="38"/>
        <v/>
      </c>
    </row>
    <row r="2465" spans="1:29" x14ac:dyDescent="0.25">
      <c r="A2465" s="23">
        <v>2464</v>
      </c>
      <c r="B2465">
        <v>1205</v>
      </c>
      <c r="C2465" t="str">
        <f ca="1">IFERROR(VLOOKUP($B2465,INDIRECT(nfl_game_result),MATCH(C$1,INDIRECT(nfl_game_result_header),0),FALSE),"error")</f>
        <v>2016_10_LAR@NYJ</v>
      </c>
      <c r="D2465">
        <f ca="1">IFERROR(IF(ISBLANK(VLOOKUP($B2465,INDIRECT(nfl_game_result),MATCH(D$1,INDIRECT(nfl_game_result_header),0),FALSE)),"",VLOOKUP($B2465,INDIRECT(nfl_game_result),MATCH(D$1,INDIRECT(nfl_game_result_header),0),FALSE)),"error")</f>
        <v>-2.5</v>
      </c>
      <c r="E2465">
        <f ca="1">IFERROR(IF(ISBLANK(VLOOKUP($B2465,INDIRECT(nfl_game_result),MATCH(E$1,INDIRECT(nfl_game_result_header),0),FALSE)),"",VLOOKUP($B2465,INDIRECT(nfl_game_result),MATCH(E$1,INDIRECT(nfl_game_result_header),0),FALSE)),"error")</f>
        <v>-1.5</v>
      </c>
      <c r="F2465" s="23" t="str">
        <f ca="1">IFERROR(IF(ISBLANK(VLOOKUP($B2465,INDIRECT(nfl_game_result),MATCH(F$1,INDIRECT(nfl_game_result_header),0),FALSE)),"",VLOOKUP($B2465,INDIRECT(nfl_game_result),MATCH(F$1,INDIRECT(nfl_game_result_header),0),FALSE)),"error")</f>
        <v/>
      </c>
      <c r="G2465" s="23" t="str">
        <f ca="1">IFERROR(IF(ISBLANK(VLOOKUP($B2465,INDIRECT(nfl_game_result),MATCH(G$1,INDIRECT(nfl_game_result_header),0),FALSE)),"",VLOOKUP($B2465,INDIRECT(nfl_game_result),MATCH(G$1,INDIRECT(nfl_game_result_header),0),FALSE)),"error")</f>
        <v/>
      </c>
      <c r="H2465">
        <f ca="1">IFERROR(IF(ISBLANK(VLOOKUP($B2465,INDIRECT(nfl_game_result),MATCH(H$1,INDIRECT(nfl_game_result_header),0),FALSE)),"",VLOOKUP($B2465,INDIRECT(nfl_game_result),MATCH(H$1,INDIRECT(nfl_game_result_header),0),FALSE)),"error")</f>
        <v>6</v>
      </c>
      <c r="I2465">
        <f ca="1">IFERROR(IF(ISBLANK(VLOOKUP($B2465,INDIRECT(nfl_game_result),MATCH(I$1,INDIRECT(nfl_game_result_header),0),FALSE)),"",VLOOKUP($B2465,INDIRECT(nfl_game_result),MATCH(I$1,INDIRECT(nfl_game_result_header),0),FALSE)),"error")</f>
        <v>9</v>
      </c>
      <c r="J2465" t="str">
        <f ca="1">IFERROR(IF(ISBLANK(VLOOKUP($B2465,INDIRECT(nfl_game_result),MATCH(J$1,INDIRECT(nfl_game_result_header),0),FALSE)),"",VLOOKUP($B2465,INDIRECT(nfl_game_result),MATCH(J$1,INDIRECT(nfl_game_result_header),0),FALSE)),"error")</f>
        <v>LAR</v>
      </c>
      <c r="K2465" t="str">
        <f ca="1">IFERROR(IF(ISBLANK(VLOOKUP($B2465,INDIRECT(nfl_game_result),MATCH(K$1,INDIRECT(nfl_game_result_header),0),FALSE)),"",VLOOKUP($B2465,INDIRECT(nfl_game_result),MATCH(K$1,INDIRECT(nfl_game_result_header),0),FALSE)),"error")</f>
        <v>LAR</v>
      </c>
      <c r="L2465" s="23" t="str">
        <f ca="1">IFERROR(IF(ISBLANK(VLOOKUP($B2465,INDIRECT(nfl_game_result),MATCH(L$1,INDIRECT(nfl_game_result_header),0),FALSE)),"",VLOOKUP($B2465,INDIRECT(nfl_game_result),MATCH(L$1,INDIRECT(nfl_game_result_header),0),FALSE)),"error")</f>
        <v/>
      </c>
      <c r="M2465" t="s">
        <v>14</v>
      </c>
      <c r="N2465">
        <v>-3</v>
      </c>
      <c r="O2465" t="s">
        <v>123</v>
      </c>
      <c r="P2465">
        <v>12</v>
      </c>
      <c r="Q2465" t="s">
        <v>123</v>
      </c>
      <c r="V2465" s="23" t="s">
        <v>416</v>
      </c>
      <c r="W2465">
        <f ca="1">VALUE(LEFT(C2465, 4))</f>
        <v>2016</v>
      </c>
      <c r="X2465">
        <f ca="1">VALUE(MID(C2465,6,FIND("_",C2465,6)-6))</f>
        <v>10</v>
      </c>
      <c r="Y2465">
        <f ca="1">IF(NOT(OR(ISBLANK(D2465),ISBLANK(E2465),D2465="",E2465="")),D2465-E2465,"")</f>
        <v>-1</v>
      </c>
      <c r="Z2465">
        <f ca="1">IF(OR(NOT(ISNUMBER(D2465)),ISBLANK(D2465),D2465="",ISBLANK(N2465)),"",ABS(D2465-N2465))</f>
        <v>0.5</v>
      </c>
      <c r="AA2465">
        <f ca="1">IF(OR(ISBLANK(J2465),ISBLANK(O2465),J2465="",O2465=""),"",IF(J2465=O2465,1,0))</f>
        <v>1</v>
      </c>
      <c r="AB2465">
        <f ca="1">IF(OR(ISBLANK(K2465),ISBLANK(Q2465),K2465="",Q2465=""),"",IF(K2465=Q2465,1,0))</f>
        <v>1</v>
      </c>
      <c r="AC2465" s="23" t="str">
        <f t="shared" ca="1" si="38"/>
        <v/>
      </c>
    </row>
    <row r="2466" spans="1:29" x14ac:dyDescent="0.25">
      <c r="A2466" s="23">
        <v>2465</v>
      </c>
      <c r="B2466">
        <v>1206</v>
      </c>
      <c r="C2466" t="str">
        <f ca="1">IFERROR(VLOOKUP($B2466,INDIRECT(nfl_game_result),MATCH(C$1,INDIRECT(nfl_game_result_header),0),FALSE),"error")</f>
        <v>2016_10_GBY@TEN</v>
      </c>
      <c r="D2466">
        <f ca="1">IFERROR(IF(ISBLANK(VLOOKUP($B2466,INDIRECT(nfl_game_result),MATCH(D$1,INDIRECT(nfl_game_result_header),0),FALSE)),"",VLOOKUP($B2466,INDIRECT(nfl_game_result),MATCH(D$1,INDIRECT(nfl_game_result_header),0),FALSE)),"error")</f>
        <v>2</v>
      </c>
      <c r="E2466">
        <f ca="1">IFERROR(IF(ISBLANK(VLOOKUP($B2466,INDIRECT(nfl_game_result),MATCH(E$1,INDIRECT(nfl_game_result_header),0),FALSE)),"",VLOOKUP($B2466,INDIRECT(nfl_game_result),MATCH(E$1,INDIRECT(nfl_game_result_header),0),FALSE)),"error")</f>
        <v>3</v>
      </c>
      <c r="F2466" s="23" t="str">
        <f ca="1">IFERROR(IF(ISBLANK(VLOOKUP($B2466,INDIRECT(nfl_game_result),MATCH(F$1,INDIRECT(nfl_game_result_header),0),FALSE)),"",VLOOKUP($B2466,INDIRECT(nfl_game_result),MATCH(F$1,INDIRECT(nfl_game_result_header),0),FALSE)),"error")</f>
        <v/>
      </c>
      <c r="G2466" s="23" t="str">
        <f ca="1">IFERROR(IF(ISBLANK(VLOOKUP($B2466,INDIRECT(nfl_game_result),MATCH(G$1,INDIRECT(nfl_game_result_header),0),FALSE)),"",VLOOKUP($B2466,INDIRECT(nfl_game_result),MATCH(G$1,INDIRECT(nfl_game_result_header),0),FALSE)),"error")</f>
        <v/>
      </c>
      <c r="H2466">
        <f ca="1">IFERROR(IF(ISBLANK(VLOOKUP($B2466,INDIRECT(nfl_game_result),MATCH(H$1,INDIRECT(nfl_game_result_header),0),FALSE)),"",VLOOKUP($B2466,INDIRECT(nfl_game_result),MATCH(H$1,INDIRECT(nfl_game_result_header),0),FALSE)),"error")</f>
        <v>47</v>
      </c>
      <c r="I2466">
        <f ca="1">IFERROR(IF(ISBLANK(VLOOKUP($B2466,INDIRECT(nfl_game_result),MATCH(I$1,INDIRECT(nfl_game_result_header),0),FALSE)),"",VLOOKUP($B2466,INDIRECT(nfl_game_result),MATCH(I$1,INDIRECT(nfl_game_result_header),0),FALSE)),"error")</f>
        <v>25</v>
      </c>
      <c r="J2466" t="str">
        <f ca="1">IFERROR(IF(ISBLANK(VLOOKUP($B2466,INDIRECT(nfl_game_result),MATCH(J$1,INDIRECT(nfl_game_result_header),0),FALSE)),"",VLOOKUP($B2466,INDIRECT(nfl_game_result),MATCH(J$1,INDIRECT(nfl_game_result_header),0),FALSE)),"error")</f>
        <v>TEN</v>
      </c>
      <c r="K2466" t="str">
        <f ca="1">IFERROR(IF(ISBLANK(VLOOKUP($B2466,INDIRECT(nfl_game_result),MATCH(K$1,INDIRECT(nfl_game_result_header),0),FALSE)),"",VLOOKUP($B2466,INDIRECT(nfl_game_result),MATCH(K$1,INDIRECT(nfl_game_result_header),0),FALSE)),"error")</f>
        <v>TEN</v>
      </c>
      <c r="L2466" s="23" t="str">
        <f ca="1">IFERROR(IF(ISBLANK(VLOOKUP($B2466,INDIRECT(nfl_game_result),MATCH(L$1,INDIRECT(nfl_game_result_header),0),FALSE)),"",VLOOKUP($B2466,INDIRECT(nfl_game_result),MATCH(L$1,INDIRECT(nfl_game_result_header),0),FALSE)),"error")</f>
        <v/>
      </c>
      <c r="M2466" t="s">
        <v>14</v>
      </c>
      <c r="N2466">
        <v>2.5</v>
      </c>
      <c r="O2466" t="s">
        <v>330</v>
      </c>
      <c r="P2466">
        <v>13</v>
      </c>
      <c r="Q2466" t="s">
        <v>330</v>
      </c>
      <c r="V2466" s="23" t="s">
        <v>416</v>
      </c>
      <c r="W2466">
        <f ca="1">VALUE(LEFT(C2466, 4))</f>
        <v>2016</v>
      </c>
      <c r="X2466">
        <f ca="1">VALUE(MID(C2466,6,FIND("_",C2466,6)-6))</f>
        <v>10</v>
      </c>
      <c r="Y2466">
        <f ca="1">IF(NOT(OR(ISBLANK(D2466),ISBLANK(E2466),D2466="",E2466="")),D2466-E2466,"")</f>
        <v>-1</v>
      </c>
      <c r="Z2466">
        <f ca="1">IF(OR(NOT(ISNUMBER(D2466)),ISBLANK(D2466),D2466="",ISBLANK(N2466)),"",ABS(D2466-N2466))</f>
        <v>0.5</v>
      </c>
      <c r="AA2466">
        <f ca="1">IF(OR(ISBLANK(J2466),ISBLANK(O2466),J2466="",O2466=""),"",IF(J2466=O2466,1,0))</f>
        <v>0</v>
      </c>
      <c r="AB2466">
        <f ca="1">IF(OR(ISBLANK(K2466),ISBLANK(Q2466),K2466="",Q2466=""),"",IF(K2466=Q2466,1,0))</f>
        <v>0</v>
      </c>
      <c r="AC2466" s="23" t="str">
        <f t="shared" ca="1" si="38"/>
        <v/>
      </c>
    </row>
    <row r="2467" spans="1:29" x14ac:dyDescent="0.25">
      <c r="A2467" s="23">
        <v>2466</v>
      </c>
      <c r="B2467">
        <v>1207</v>
      </c>
      <c r="C2467" t="str">
        <f ca="1">IFERROR(VLOOKUP($B2467,INDIRECT(nfl_game_result),MATCH(C$1,INDIRECT(nfl_game_result_header),0),FALSE),"error")</f>
        <v>2016_10_ATL@PHI</v>
      </c>
      <c r="D2467">
        <f ca="1">IFERROR(IF(ISBLANK(VLOOKUP($B2467,INDIRECT(nfl_game_result),MATCH(D$1,INDIRECT(nfl_game_result_header),0),FALSE)),"",VLOOKUP($B2467,INDIRECT(nfl_game_result),MATCH(D$1,INDIRECT(nfl_game_result_header),0),FALSE)),"error")</f>
        <v>-1.5</v>
      </c>
      <c r="E2467">
        <f ca="1">IFERROR(IF(ISBLANK(VLOOKUP($B2467,INDIRECT(nfl_game_result),MATCH(E$1,INDIRECT(nfl_game_result_header),0),FALSE)),"",VLOOKUP($B2467,INDIRECT(nfl_game_result),MATCH(E$1,INDIRECT(nfl_game_result_header),0),FALSE)),"error")</f>
        <v>1.5</v>
      </c>
      <c r="F2467" s="23" t="str">
        <f ca="1">IFERROR(IF(ISBLANK(VLOOKUP($B2467,INDIRECT(nfl_game_result),MATCH(F$1,INDIRECT(nfl_game_result_header),0),FALSE)),"",VLOOKUP($B2467,INDIRECT(nfl_game_result),MATCH(F$1,INDIRECT(nfl_game_result_header),0),FALSE)),"error")</f>
        <v/>
      </c>
      <c r="G2467" s="23" t="str">
        <f ca="1">IFERROR(IF(ISBLANK(VLOOKUP($B2467,INDIRECT(nfl_game_result),MATCH(G$1,INDIRECT(nfl_game_result_header),0),FALSE)),"",VLOOKUP($B2467,INDIRECT(nfl_game_result),MATCH(G$1,INDIRECT(nfl_game_result_header),0),FALSE)),"error")</f>
        <v/>
      </c>
      <c r="H2467">
        <f ca="1">IFERROR(IF(ISBLANK(VLOOKUP($B2467,INDIRECT(nfl_game_result),MATCH(H$1,INDIRECT(nfl_game_result_header),0),FALSE)),"",VLOOKUP($B2467,INDIRECT(nfl_game_result),MATCH(H$1,INDIRECT(nfl_game_result_header),0),FALSE)),"error")</f>
        <v>24</v>
      </c>
      <c r="I2467">
        <f ca="1">IFERROR(IF(ISBLANK(VLOOKUP($B2467,INDIRECT(nfl_game_result),MATCH(I$1,INDIRECT(nfl_game_result_header),0),FALSE)),"",VLOOKUP($B2467,INDIRECT(nfl_game_result),MATCH(I$1,INDIRECT(nfl_game_result_header),0),FALSE)),"error")</f>
        <v>15</v>
      </c>
      <c r="J2467" t="str">
        <f ca="1">IFERROR(IF(ISBLANK(VLOOKUP($B2467,INDIRECT(nfl_game_result),MATCH(J$1,INDIRECT(nfl_game_result_header),0),FALSE)),"",VLOOKUP($B2467,INDIRECT(nfl_game_result),MATCH(J$1,INDIRECT(nfl_game_result_header),0),FALSE)),"error")</f>
        <v>PHI</v>
      </c>
      <c r="K2467" t="str">
        <f ca="1">IFERROR(IF(ISBLANK(VLOOKUP($B2467,INDIRECT(nfl_game_result),MATCH(K$1,INDIRECT(nfl_game_result_header),0),FALSE)),"",VLOOKUP($B2467,INDIRECT(nfl_game_result),MATCH(K$1,INDIRECT(nfl_game_result_header),0),FALSE)),"error")</f>
        <v>PHI</v>
      </c>
      <c r="L2467" s="23" t="str">
        <f ca="1">IFERROR(IF(ISBLANK(VLOOKUP($B2467,INDIRECT(nfl_game_result),MATCH(L$1,INDIRECT(nfl_game_result_header),0),FALSE)),"",VLOOKUP($B2467,INDIRECT(nfl_game_result),MATCH(L$1,INDIRECT(nfl_game_result_header),0),FALSE)),"error")</f>
        <v/>
      </c>
      <c r="M2467" t="s">
        <v>14</v>
      </c>
      <c r="N2467">
        <v>-2.5</v>
      </c>
      <c r="O2467" t="s">
        <v>86</v>
      </c>
      <c r="P2467">
        <v>11</v>
      </c>
      <c r="Q2467" t="s">
        <v>86</v>
      </c>
      <c r="V2467" s="23" t="s">
        <v>416</v>
      </c>
      <c r="W2467">
        <f ca="1">VALUE(LEFT(C2467, 4))</f>
        <v>2016</v>
      </c>
      <c r="X2467">
        <f ca="1">VALUE(MID(C2467,6,FIND("_",C2467,6)-6))</f>
        <v>10</v>
      </c>
      <c r="Y2467">
        <f ca="1">IF(NOT(OR(ISBLANK(D2467),ISBLANK(E2467),D2467="",E2467="")),D2467-E2467,"")</f>
        <v>-3</v>
      </c>
      <c r="Z2467">
        <f ca="1">IF(OR(NOT(ISNUMBER(D2467)),ISBLANK(D2467),D2467="",ISBLANK(N2467)),"",ABS(D2467-N2467))</f>
        <v>1</v>
      </c>
      <c r="AA2467">
        <f ca="1">IF(OR(ISBLANK(J2467),ISBLANK(O2467),J2467="",O2467=""),"",IF(J2467=O2467,1,0))</f>
        <v>1</v>
      </c>
      <c r="AB2467">
        <f ca="1">IF(OR(ISBLANK(K2467),ISBLANK(Q2467),K2467="",Q2467=""),"",IF(K2467=Q2467,1,0))</f>
        <v>1</v>
      </c>
      <c r="AC2467" s="23" t="str">
        <f t="shared" ca="1" si="38"/>
        <v/>
      </c>
    </row>
    <row r="2468" spans="1:29" x14ac:dyDescent="0.25">
      <c r="A2468" s="23">
        <v>2467</v>
      </c>
      <c r="B2468">
        <v>1208</v>
      </c>
      <c r="C2468" t="str">
        <f ca="1">IFERROR(VLOOKUP($B2468,INDIRECT(nfl_game_result),MATCH(C$1,INDIRECT(nfl_game_result_header),0),FALSE),"error")</f>
        <v>2016_10_MIN@WAS</v>
      </c>
      <c r="D2468">
        <f ca="1">IFERROR(IF(ISBLANK(VLOOKUP($B2468,INDIRECT(nfl_game_result),MATCH(D$1,INDIRECT(nfl_game_result_header),0),FALSE)),"",VLOOKUP($B2468,INDIRECT(nfl_game_result),MATCH(D$1,INDIRECT(nfl_game_result_header),0),FALSE)),"error")</f>
        <v>-2.5</v>
      </c>
      <c r="E2468">
        <f ca="1">IFERROR(IF(ISBLANK(VLOOKUP($B2468,INDIRECT(nfl_game_result),MATCH(E$1,INDIRECT(nfl_game_result_header),0),FALSE)),"",VLOOKUP($B2468,INDIRECT(nfl_game_result),MATCH(E$1,INDIRECT(nfl_game_result_header),0),FALSE)),"error")</f>
        <v>-2.5</v>
      </c>
      <c r="F2468" s="23" t="str">
        <f ca="1">IFERROR(IF(ISBLANK(VLOOKUP($B2468,INDIRECT(nfl_game_result),MATCH(F$1,INDIRECT(nfl_game_result_header),0),FALSE)),"",VLOOKUP($B2468,INDIRECT(nfl_game_result),MATCH(F$1,INDIRECT(nfl_game_result_header),0),FALSE)),"error")</f>
        <v/>
      </c>
      <c r="G2468" s="23" t="str">
        <f ca="1">IFERROR(IF(ISBLANK(VLOOKUP($B2468,INDIRECT(nfl_game_result),MATCH(G$1,INDIRECT(nfl_game_result_header),0),FALSE)),"",VLOOKUP($B2468,INDIRECT(nfl_game_result),MATCH(G$1,INDIRECT(nfl_game_result_header),0),FALSE)),"error")</f>
        <v/>
      </c>
      <c r="H2468">
        <f ca="1">IFERROR(IF(ISBLANK(VLOOKUP($B2468,INDIRECT(nfl_game_result),MATCH(H$1,INDIRECT(nfl_game_result_header),0),FALSE)),"",VLOOKUP($B2468,INDIRECT(nfl_game_result),MATCH(H$1,INDIRECT(nfl_game_result_header),0),FALSE)),"error")</f>
        <v>26</v>
      </c>
      <c r="I2468">
        <f ca="1">IFERROR(IF(ISBLANK(VLOOKUP($B2468,INDIRECT(nfl_game_result),MATCH(I$1,INDIRECT(nfl_game_result_header),0),FALSE)),"",VLOOKUP($B2468,INDIRECT(nfl_game_result),MATCH(I$1,INDIRECT(nfl_game_result_header),0),FALSE)),"error")</f>
        <v>20</v>
      </c>
      <c r="J2468" t="str">
        <f ca="1">IFERROR(IF(ISBLANK(VLOOKUP($B2468,INDIRECT(nfl_game_result),MATCH(J$1,INDIRECT(nfl_game_result_header),0),FALSE)),"",VLOOKUP($B2468,INDIRECT(nfl_game_result),MATCH(J$1,INDIRECT(nfl_game_result_header),0),FALSE)),"error")</f>
        <v>WAS</v>
      </c>
      <c r="K2468" t="str">
        <f ca="1">IFERROR(IF(ISBLANK(VLOOKUP($B2468,INDIRECT(nfl_game_result),MATCH(K$1,INDIRECT(nfl_game_result_header),0),FALSE)),"",VLOOKUP($B2468,INDIRECT(nfl_game_result),MATCH(K$1,INDIRECT(nfl_game_result_header),0),FALSE)),"error")</f>
        <v>WAS</v>
      </c>
      <c r="L2468" s="23" t="str">
        <f ca="1">IFERROR(IF(ISBLANK(VLOOKUP($B2468,INDIRECT(nfl_game_result),MATCH(L$1,INDIRECT(nfl_game_result_header),0),FALSE)),"",VLOOKUP($B2468,INDIRECT(nfl_game_result),MATCH(L$1,INDIRECT(nfl_game_result_header),0),FALSE)),"error")</f>
        <v/>
      </c>
      <c r="M2468" t="s">
        <v>14</v>
      </c>
      <c r="N2468">
        <v>-2.5</v>
      </c>
      <c r="O2468" t="s">
        <v>80</v>
      </c>
      <c r="P2468">
        <v>10</v>
      </c>
      <c r="Q2468" t="s">
        <v>80</v>
      </c>
      <c r="V2468" s="23" t="s">
        <v>416</v>
      </c>
      <c r="W2468">
        <f ca="1">VALUE(LEFT(C2468, 4))</f>
        <v>2016</v>
      </c>
      <c r="X2468">
        <f ca="1">VALUE(MID(C2468,6,FIND("_",C2468,6)-6))</f>
        <v>10</v>
      </c>
      <c r="Y2468">
        <f ca="1">IF(NOT(OR(ISBLANK(D2468),ISBLANK(E2468),D2468="",E2468="")),D2468-E2468,"")</f>
        <v>0</v>
      </c>
      <c r="Z2468">
        <f ca="1">IF(OR(NOT(ISNUMBER(D2468)),ISBLANK(D2468),D2468="",ISBLANK(N2468)),"",ABS(D2468-N2468))</f>
        <v>0</v>
      </c>
      <c r="AA2468">
        <f ca="1">IF(OR(ISBLANK(J2468),ISBLANK(O2468),J2468="",O2468=""),"",IF(J2468=O2468,1,0))</f>
        <v>0</v>
      </c>
      <c r="AB2468">
        <f ca="1">IF(OR(ISBLANK(K2468),ISBLANK(Q2468),K2468="",Q2468=""),"",IF(K2468=Q2468,1,0))</f>
        <v>0</v>
      </c>
      <c r="AC2468" s="23" t="str">
        <f t="shared" ca="1" si="38"/>
        <v/>
      </c>
    </row>
    <row r="2469" spans="1:29" x14ac:dyDescent="0.25">
      <c r="A2469" s="23">
        <v>2468</v>
      </c>
      <c r="B2469">
        <v>1209</v>
      </c>
      <c r="C2469" t="str">
        <f ca="1">IFERROR(VLOOKUP($B2469,INDIRECT(nfl_game_result),MATCH(C$1,INDIRECT(nfl_game_result_header),0),FALSE),"error")</f>
        <v>2016_10_HOU@JAX</v>
      </c>
      <c r="D2469">
        <f ca="1">IFERROR(IF(ISBLANK(VLOOKUP($B2469,INDIRECT(nfl_game_result),MATCH(D$1,INDIRECT(nfl_game_result_header),0),FALSE)),"",VLOOKUP($B2469,INDIRECT(nfl_game_result),MATCH(D$1,INDIRECT(nfl_game_result_header),0),FALSE)),"error")</f>
        <v>1</v>
      </c>
      <c r="E2469">
        <f ca="1">IFERROR(IF(ISBLANK(VLOOKUP($B2469,INDIRECT(nfl_game_result),MATCH(E$1,INDIRECT(nfl_game_result_header),0),FALSE)),"",VLOOKUP($B2469,INDIRECT(nfl_game_result),MATCH(E$1,INDIRECT(nfl_game_result_header),0),FALSE)),"error")</f>
        <v>-2</v>
      </c>
      <c r="F2469" s="23" t="str">
        <f ca="1">IFERROR(IF(ISBLANK(VLOOKUP($B2469,INDIRECT(nfl_game_result),MATCH(F$1,INDIRECT(nfl_game_result_header),0),FALSE)),"",VLOOKUP($B2469,INDIRECT(nfl_game_result),MATCH(F$1,INDIRECT(nfl_game_result_header),0),FALSE)),"error")</f>
        <v/>
      </c>
      <c r="G2469" s="23" t="str">
        <f ca="1">IFERROR(IF(ISBLANK(VLOOKUP($B2469,INDIRECT(nfl_game_result),MATCH(G$1,INDIRECT(nfl_game_result_header),0),FALSE)),"",VLOOKUP($B2469,INDIRECT(nfl_game_result),MATCH(G$1,INDIRECT(nfl_game_result_header),0),FALSE)),"error")</f>
        <v/>
      </c>
      <c r="H2469">
        <f ca="1">IFERROR(IF(ISBLANK(VLOOKUP($B2469,INDIRECT(nfl_game_result),MATCH(H$1,INDIRECT(nfl_game_result_header),0),FALSE)),"",VLOOKUP($B2469,INDIRECT(nfl_game_result),MATCH(H$1,INDIRECT(nfl_game_result_header),0),FALSE)),"error")</f>
        <v>21</v>
      </c>
      <c r="I2469">
        <f ca="1">IFERROR(IF(ISBLANK(VLOOKUP($B2469,INDIRECT(nfl_game_result),MATCH(I$1,INDIRECT(nfl_game_result_header),0),FALSE)),"",VLOOKUP($B2469,INDIRECT(nfl_game_result),MATCH(I$1,INDIRECT(nfl_game_result_header),0),FALSE)),"error")</f>
        <v>24</v>
      </c>
      <c r="J2469" t="str">
        <f ca="1">IFERROR(IF(ISBLANK(VLOOKUP($B2469,INDIRECT(nfl_game_result),MATCH(J$1,INDIRECT(nfl_game_result_header),0),FALSE)),"",VLOOKUP($B2469,INDIRECT(nfl_game_result),MATCH(J$1,INDIRECT(nfl_game_result_header),0),FALSE)),"error")</f>
        <v>HOU</v>
      </c>
      <c r="K2469" t="str">
        <f ca="1">IFERROR(IF(ISBLANK(VLOOKUP($B2469,INDIRECT(nfl_game_result),MATCH(K$1,INDIRECT(nfl_game_result_header),0),FALSE)),"",VLOOKUP($B2469,INDIRECT(nfl_game_result),MATCH(K$1,INDIRECT(nfl_game_result_header),0),FALSE)),"error")</f>
        <v>HOU</v>
      </c>
      <c r="L2469" s="23" t="str">
        <f ca="1">IFERROR(IF(ISBLANK(VLOOKUP($B2469,INDIRECT(nfl_game_result),MATCH(L$1,INDIRECT(nfl_game_result_header),0),FALSE)),"",VLOOKUP($B2469,INDIRECT(nfl_game_result),MATCH(L$1,INDIRECT(nfl_game_result_header),0),FALSE)),"error")</f>
        <v/>
      </c>
      <c r="M2469" t="s">
        <v>14</v>
      </c>
      <c r="N2469">
        <v>3</v>
      </c>
      <c r="O2469" t="s">
        <v>75</v>
      </c>
      <c r="P2469">
        <v>14</v>
      </c>
      <c r="Q2469" t="s">
        <v>75</v>
      </c>
      <c r="V2469" s="23" t="s">
        <v>416</v>
      </c>
      <c r="W2469">
        <f ca="1">VALUE(LEFT(C2469, 4))</f>
        <v>2016</v>
      </c>
      <c r="X2469">
        <f ca="1">VALUE(MID(C2469,6,FIND("_",C2469,6)-6))</f>
        <v>10</v>
      </c>
      <c r="Y2469">
        <f ca="1">IF(NOT(OR(ISBLANK(D2469),ISBLANK(E2469),D2469="",E2469="")),D2469-E2469,"")</f>
        <v>3</v>
      </c>
      <c r="Z2469">
        <f ca="1">IF(OR(NOT(ISNUMBER(D2469)),ISBLANK(D2469),D2469="",ISBLANK(N2469)),"",ABS(D2469-N2469))</f>
        <v>2</v>
      </c>
      <c r="AA2469">
        <f ca="1">IF(OR(ISBLANK(J2469),ISBLANK(O2469),J2469="",O2469=""),"",IF(J2469=O2469,1,0))</f>
        <v>1</v>
      </c>
      <c r="AB2469">
        <f ca="1">IF(OR(ISBLANK(K2469),ISBLANK(Q2469),K2469="",Q2469=""),"",IF(K2469=Q2469,1,0))</f>
        <v>1</v>
      </c>
      <c r="AC2469" s="23" t="str">
        <f t="shared" ca="1" si="38"/>
        <v/>
      </c>
    </row>
    <row r="2470" spans="1:29" x14ac:dyDescent="0.25">
      <c r="A2470" s="23">
        <v>2469</v>
      </c>
      <c r="B2470">
        <v>1210</v>
      </c>
      <c r="C2470" t="str">
        <f ca="1">IFERROR(VLOOKUP($B2470,INDIRECT(nfl_game_result),MATCH(C$1,INDIRECT(nfl_game_result_header),0),FALSE),"error")</f>
        <v>2016_10_CHI@TBY</v>
      </c>
      <c r="D2470">
        <f ca="1">IFERROR(IF(ISBLANK(VLOOKUP($B2470,INDIRECT(nfl_game_result),MATCH(D$1,INDIRECT(nfl_game_result_header),0),FALSE)),"",VLOOKUP($B2470,INDIRECT(nfl_game_result),MATCH(D$1,INDIRECT(nfl_game_result_header),0),FALSE)),"error")</f>
        <v>-1.5</v>
      </c>
      <c r="E2470">
        <f ca="1">IFERROR(IF(ISBLANK(VLOOKUP($B2470,INDIRECT(nfl_game_result),MATCH(E$1,INDIRECT(nfl_game_result_header),0),FALSE)),"",VLOOKUP($B2470,INDIRECT(nfl_game_result),MATCH(E$1,INDIRECT(nfl_game_result_header),0),FALSE)),"error")</f>
        <v>2.5</v>
      </c>
      <c r="F2470" s="23" t="str">
        <f ca="1">IFERROR(IF(ISBLANK(VLOOKUP($B2470,INDIRECT(nfl_game_result),MATCH(F$1,INDIRECT(nfl_game_result_header),0),FALSE)),"",VLOOKUP($B2470,INDIRECT(nfl_game_result),MATCH(F$1,INDIRECT(nfl_game_result_header),0),FALSE)),"error")</f>
        <v/>
      </c>
      <c r="G2470" s="23" t="str">
        <f ca="1">IFERROR(IF(ISBLANK(VLOOKUP($B2470,INDIRECT(nfl_game_result),MATCH(G$1,INDIRECT(nfl_game_result_header),0),FALSE)),"",VLOOKUP($B2470,INDIRECT(nfl_game_result),MATCH(G$1,INDIRECT(nfl_game_result_header),0),FALSE)),"error")</f>
        <v/>
      </c>
      <c r="H2470">
        <f ca="1">IFERROR(IF(ISBLANK(VLOOKUP($B2470,INDIRECT(nfl_game_result),MATCH(H$1,INDIRECT(nfl_game_result_header),0),FALSE)),"",VLOOKUP($B2470,INDIRECT(nfl_game_result),MATCH(H$1,INDIRECT(nfl_game_result_header),0),FALSE)),"error")</f>
        <v>36</v>
      </c>
      <c r="I2470">
        <f ca="1">IFERROR(IF(ISBLANK(VLOOKUP($B2470,INDIRECT(nfl_game_result),MATCH(I$1,INDIRECT(nfl_game_result_header),0),FALSE)),"",VLOOKUP($B2470,INDIRECT(nfl_game_result),MATCH(I$1,INDIRECT(nfl_game_result_header),0),FALSE)),"error")</f>
        <v>10</v>
      </c>
      <c r="J2470" t="str">
        <f ca="1">IFERROR(IF(ISBLANK(VLOOKUP($B2470,INDIRECT(nfl_game_result),MATCH(J$1,INDIRECT(nfl_game_result_header),0),FALSE)),"",VLOOKUP($B2470,INDIRECT(nfl_game_result),MATCH(J$1,INDIRECT(nfl_game_result_header),0),FALSE)),"error")</f>
        <v>TBY</v>
      </c>
      <c r="K2470" t="str">
        <f ca="1">IFERROR(IF(ISBLANK(VLOOKUP($B2470,INDIRECT(nfl_game_result),MATCH(K$1,INDIRECT(nfl_game_result_header),0),FALSE)),"",VLOOKUP($B2470,INDIRECT(nfl_game_result),MATCH(K$1,INDIRECT(nfl_game_result_header),0),FALSE)),"error")</f>
        <v>TBY</v>
      </c>
      <c r="L2470" s="23" t="str">
        <f ca="1">IFERROR(IF(ISBLANK(VLOOKUP($B2470,INDIRECT(nfl_game_result),MATCH(L$1,INDIRECT(nfl_game_result_header),0),FALSE)),"",VLOOKUP($B2470,INDIRECT(nfl_game_result),MATCH(L$1,INDIRECT(nfl_game_result_header),0),FALSE)),"error")</f>
        <v/>
      </c>
      <c r="M2470" t="s">
        <v>14</v>
      </c>
      <c r="N2470">
        <v>-3</v>
      </c>
      <c r="O2470" t="s">
        <v>68</v>
      </c>
      <c r="P2470">
        <v>3</v>
      </c>
      <c r="Q2470" t="s">
        <v>68</v>
      </c>
      <c r="V2470" s="23" t="s">
        <v>416</v>
      </c>
      <c r="W2470">
        <f ca="1">VALUE(LEFT(C2470, 4))</f>
        <v>2016</v>
      </c>
      <c r="X2470">
        <f ca="1">VALUE(MID(C2470,6,FIND("_",C2470,6)-6))</f>
        <v>10</v>
      </c>
      <c r="Y2470">
        <f ca="1">IF(NOT(OR(ISBLANK(D2470),ISBLANK(E2470),D2470="",E2470="")),D2470-E2470,"")</f>
        <v>-4</v>
      </c>
      <c r="Z2470">
        <f ca="1">IF(OR(NOT(ISNUMBER(D2470)),ISBLANK(D2470),D2470="",ISBLANK(N2470)),"",ABS(D2470-N2470))</f>
        <v>1.5</v>
      </c>
      <c r="AA2470">
        <f ca="1">IF(OR(ISBLANK(J2470),ISBLANK(O2470),J2470="",O2470=""),"",IF(J2470=O2470,1,0))</f>
        <v>0</v>
      </c>
      <c r="AB2470">
        <f ca="1">IF(OR(ISBLANK(K2470),ISBLANK(Q2470),K2470="",Q2470=""),"",IF(K2470=Q2470,1,0))</f>
        <v>0</v>
      </c>
      <c r="AC2470" s="23" t="str">
        <f t="shared" ca="1" si="38"/>
        <v/>
      </c>
    </row>
    <row r="2471" spans="1:29" x14ac:dyDescent="0.25">
      <c r="A2471" s="23">
        <v>2470</v>
      </c>
      <c r="B2471">
        <v>1211</v>
      </c>
      <c r="C2471" t="str">
        <f ca="1">IFERROR(VLOOKUP($B2471,INDIRECT(nfl_game_result),MATCH(C$1,INDIRECT(nfl_game_result_header),0),FALSE),"error")</f>
        <v>2016_10_MIA@SD</v>
      </c>
      <c r="D2471">
        <f ca="1">IFERROR(IF(ISBLANK(VLOOKUP($B2471,INDIRECT(nfl_game_result),MATCH(D$1,INDIRECT(nfl_game_result_header),0),FALSE)),"",VLOOKUP($B2471,INDIRECT(nfl_game_result),MATCH(D$1,INDIRECT(nfl_game_result_header),0),FALSE)),"error")</f>
        <v>-3.5</v>
      </c>
      <c r="E2471">
        <f ca="1">IFERROR(IF(ISBLANK(VLOOKUP($B2471,INDIRECT(nfl_game_result),MATCH(E$1,INDIRECT(nfl_game_result_header),0),FALSE)),"",VLOOKUP($B2471,INDIRECT(nfl_game_result),MATCH(E$1,INDIRECT(nfl_game_result_header),0),FALSE)),"error")</f>
        <v>-4</v>
      </c>
      <c r="F2471" s="23" t="str">
        <f ca="1">IFERROR(IF(ISBLANK(VLOOKUP($B2471,INDIRECT(nfl_game_result),MATCH(F$1,INDIRECT(nfl_game_result_header),0),FALSE)),"",VLOOKUP($B2471,INDIRECT(nfl_game_result),MATCH(F$1,INDIRECT(nfl_game_result_header),0),FALSE)),"error")</f>
        <v/>
      </c>
      <c r="G2471" s="23" t="str">
        <f ca="1">IFERROR(IF(ISBLANK(VLOOKUP($B2471,INDIRECT(nfl_game_result),MATCH(G$1,INDIRECT(nfl_game_result_header),0),FALSE)),"",VLOOKUP($B2471,INDIRECT(nfl_game_result),MATCH(G$1,INDIRECT(nfl_game_result_header),0),FALSE)),"error")</f>
        <v/>
      </c>
      <c r="H2471">
        <f ca="1">IFERROR(IF(ISBLANK(VLOOKUP($B2471,INDIRECT(nfl_game_result),MATCH(H$1,INDIRECT(nfl_game_result_header),0),FALSE)),"",VLOOKUP($B2471,INDIRECT(nfl_game_result),MATCH(H$1,INDIRECT(nfl_game_result_header),0),FALSE)),"error")</f>
        <v>24</v>
      </c>
      <c r="I2471">
        <f ca="1">IFERROR(IF(ISBLANK(VLOOKUP($B2471,INDIRECT(nfl_game_result),MATCH(I$1,INDIRECT(nfl_game_result_header),0),FALSE)),"",VLOOKUP($B2471,INDIRECT(nfl_game_result),MATCH(I$1,INDIRECT(nfl_game_result_header),0),FALSE)),"error")</f>
        <v>31</v>
      </c>
      <c r="J2471" t="str">
        <f ca="1">IFERROR(IF(ISBLANK(VLOOKUP($B2471,INDIRECT(nfl_game_result),MATCH(J$1,INDIRECT(nfl_game_result_header),0),FALSE)),"",VLOOKUP($B2471,INDIRECT(nfl_game_result),MATCH(J$1,INDIRECT(nfl_game_result_header),0),FALSE)),"error")</f>
        <v>MIA</v>
      </c>
      <c r="K2471" t="str">
        <f ca="1">IFERROR(IF(ISBLANK(VLOOKUP($B2471,INDIRECT(nfl_game_result),MATCH(K$1,INDIRECT(nfl_game_result_header),0),FALSE)),"",VLOOKUP($B2471,INDIRECT(nfl_game_result),MATCH(K$1,INDIRECT(nfl_game_result_header),0),FALSE)),"error")</f>
        <v>MIA</v>
      </c>
      <c r="L2471" s="23" t="str">
        <f ca="1">IFERROR(IF(ISBLANK(VLOOKUP($B2471,INDIRECT(nfl_game_result),MATCH(L$1,INDIRECT(nfl_game_result_header),0),FALSE)),"",VLOOKUP($B2471,INDIRECT(nfl_game_result),MATCH(L$1,INDIRECT(nfl_game_result_header),0),FALSE)),"error")</f>
        <v/>
      </c>
      <c r="M2471" t="s">
        <v>14</v>
      </c>
      <c r="N2471">
        <v>-5</v>
      </c>
      <c r="O2471" t="s">
        <v>88</v>
      </c>
      <c r="P2471">
        <v>9</v>
      </c>
      <c r="Q2471" t="s">
        <v>88</v>
      </c>
      <c r="V2471" s="23" t="s">
        <v>416</v>
      </c>
      <c r="W2471">
        <f ca="1">VALUE(LEFT(C2471, 4))</f>
        <v>2016</v>
      </c>
      <c r="X2471">
        <f ca="1">VALUE(MID(C2471,6,FIND("_",C2471,6)-6))</f>
        <v>10</v>
      </c>
      <c r="Y2471">
        <f ca="1">IF(NOT(OR(ISBLANK(D2471),ISBLANK(E2471),D2471="",E2471="")),D2471-E2471,"")</f>
        <v>0.5</v>
      </c>
      <c r="Z2471">
        <f ca="1">IF(OR(NOT(ISNUMBER(D2471)),ISBLANK(D2471),D2471="",ISBLANK(N2471)),"",ABS(D2471-N2471))</f>
        <v>1.5</v>
      </c>
      <c r="AA2471">
        <f ca="1">IF(OR(ISBLANK(J2471),ISBLANK(O2471),J2471="",O2471=""),"",IF(J2471=O2471,1,0))</f>
        <v>0</v>
      </c>
      <c r="AB2471">
        <f ca="1">IF(OR(ISBLANK(K2471),ISBLANK(Q2471),K2471="",Q2471=""),"",IF(K2471=Q2471,1,0))</f>
        <v>0</v>
      </c>
      <c r="AC2471" s="23" t="str">
        <f t="shared" ca="1" si="38"/>
        <v/>
      </c>
    </row>
    <row r="2472" spans="1:29" x14ac:dyDescent="0.25">
      <c r="A2472" s="23">
        <v>2471</v>
      </c>
      <c r="B2472">
        <v>1212</v>
      </c>
      <c r="C2472" t="str">
        <f ca="1">IFERROR(VLOOKUP($B2472,INDIRECT(nfl_game_result),MATCH(C$1,INDIRECT(nfl_game_result_header),0),FALSE),"error")</f>
        <v>2016_10_SFO@ARI</v>
      </c>
      <c r="D2472">
        <f ca="1">IFERROR(IF(ISBLANK(VLOOKUP($B2472,INDIRECT(nfl_game_result),MATCH(D$1,INDIRECT(nfl_game_result_header),0),FALSE)),"",VLOOKUP($B2472,INDIRECT(nfl_game_result),MATCH(D$1,INDIRECT(nfl_game_result_header),0),FALSE)),"error")</f>
        <v>-13</v>
      </c>
      <c r="E2472">
        <f ca="1">IFERROR(IF(ISBLANK(VLOOKUP($B2472,INDIRECT(nfl_game_result),MATCH(E$1,INDIRECT(nfl_game_result_header),0),FALSE)),"",VLOOKUP($B2472,INDIRECT(nfl_game_result),MATCH(E$1,INDIRECT(nfl_game_result_header),0),FALSE)),"error")</f>
        <v>-14</v>
      </c>
      <c r="F2472" s="23" t="str">
        <f ca="1">IFERROR(IF(ISBLANK(VLOOKUP($B2472,INDIRECT(nfl_game_result),MATCH(F$1,INDIRECT(nfl_game_result_header),0),FALSE)),"",VLOOKUP($B2472,INDIRECT(nfl_game_result),MATCH(F$1,INDIRECT(nfl_game_result_header),0),FALSE)),"error")</f>
        <v/>
      </c>
      <c r="G2472" s="23" t="str">
        <f ca="1">IFERROR(IF(ISBLANK(VLOOKUP($B2472,INDIRECT(nfl_game_result),MATCH(G$1,INDIRECT(nfl_game_result_header),0),FALSE)),"",VLOOKUP($B2472,INDIRECT(nfl_game_result),MATCH(G$1,INDIRECT(nfl_game_result_header),0),FALSE)),"error")</f>
        <v/>
      </c>
      <c r="H2472">
        <f ca="1">IFERROR(IF(ISBLANK(VLOOKUP($B2472,INDIRECT(nfl_game_result),MATCH(H$1,INDIRECT(nfl_game_result_header),0),FALSE)),"",VLOOKUP($B2472,INDIRECT(nfl_game_result),MATCH(H$1,INDIRECT(nfl_game_result_header),0),FALSE)),"error")</f>
        <v>23</v>
      </c>
      <c r="I2472">
        <f ca="1">IFERROR(IF(ISBLANK(VLOOKUP($B2472,INDIRECT(nfl_game_result),MATCH(I$1,INDIRECT(nfl_game_result_header),0),FALSE)),"",VLOOKUP($B2472,INDIRECT(nfl_game_result),MATCH(I$1,INDIRECT(nfl_game_result_header),0),FALSE)),"error")</f>
        <v>20</v>
      </c>
      <c r="J2472" t="str">
        <f ca="1">IFERROR(IF(ISBLANK(VLOOKUP($B2472,INDIRECT(nfl_game_result),MATCH(J$1,INDIRECT(nfl_game_result_header),0),FALSE)),"",VLOOKUP($B2472,INDIRECT(nfl_game_result),MATCH(J$1,INDIRECT(nfl_game_result_header),0),FALSE)),"error")</f>
        <v>SFO</v>
      </c>
      <c r="K2472" t="str">
        <f ca="1">IFERROR(IF(ISBLANK(VLOOKUP($B2472,INDIRECT(nfl_game_result),MATCH(K$1,INDIRECT(nfl_game_result_header),0),FALSE)),"",VLOOKUP($B2472,INDIRECT(nfl_game_result),MATCH(K$1,INDIRECT(nfl_game_result_header),0),FALSE)),"error")</f>
        <v>ARI</v>
      </c>
      <c r="L2472" s="23" t="str">
        <f ca="1">IFERROR(IF(ISBLANK(VLOOKUP($B2472,INDIRECT(nfl_game_result),MATCH(L$1,INDIRECT(nfl_game_result_header),0),FALSE)),"",VLOOKUP($B2472,INDIRECT(nfl_game_result),MATCH(L$1,INDIRECT(nfl_game_result_header),0),FALSE)),"error")</f>
        <v/>
      </c>
      <c r="M2472" t="s">
        <v>14</v>
      </c>
      <c r="N2472">
        <v>-9</v>
      </c>
      <c r="O2472" t="s">
        <v>64</v>
      </c>
      <c r="P2472">
        <v>7</v>
      </c>
      <c r="Q2472" t="s">
        <v>64</v>
      </c>
      <c r="V2472" s="23" t="s">
        <v>416</v>
      </c>
      <c r="W2472">
        <f ca="1">VALUE(LEFT(C2472, 4))</f>
        <v>2016</v>
      </c>
      <c r="X2472">
        <f ca="1">VALUE(MID(C2472,6,FIND("_",C2472,6)-6))</f>
        <v>10</v>
      </c>
      <c r="Y2472">
        <f ca="1">IF(NOT(OR(ISBLANK(D2472),ISBLANK(E2472),D2472="",E2472="")),D2472-E2472,"")</f>
        <v>1</v>
      </c>
      <c r="Z2472">
        <f ca="1">IF(OR(NOT(ISNUMBER(D2472)),ISBLANK(D2472),D2472="",ISBLANK(N2472)),"",ABS(D2472-N2472))</f>
        <v>4</v>
      </c>
      <c r="AA2472">
        <f ca="1">IF(OR(ISBLANK(J2472),ISBLANK(O2472),J2472="",O2472=""),"",IF(J2472=O2472,1,0))</f>
        <v>0</v>
      </c>
      <c r="AB2472">
        <f ca="1">IF(OR(ISBLANK(K2472),ISBLANK(Q2472),K2472="",Q2472=""),"",IF(K2472=Q2472,1,0))</f>
        <v>1</v>
      </c>
      <c r="AC2472" s="23" t="str">
        <f t="shared" ca="1" si="38"/>
        <v/>
      </c>
    </row>
    <row r="2473" spans="1:29" x14ac:dyDescent="0.25">
      <c r="A2473" s="23">
        <v>2472</v>
      </c>
      <c r="B2473">
        <v>1213</v>
      </c>
      <c r="C2473" t="str">
        <f ca="1">IFERROR(VLOOKUP($B2473,INDIRECT(nfl_game_result),MATCH(C$1,INDIRECT(nfl_game_result_header),0),FALSE),"error")</f>
        <v>2016_10_DAL@PIT</v>
      </c>
      <c r="D2473">
        <f ca="1">IFERROR(IF(ISBLANK(VLOOKUP($B2473,INDIRECT(nfl_game_result),MATCH(D$1,INDIRECT(nfl_game_result_header),0),FALSE)),"",VLOOKUP($B2473,INDIRECT(nfl_game_result),MATCH(D$1,INDIRECT(nfl_game_result_header),0),FALSE)),"error")</f>
        <v>-2.5</v>
      </c>
      <c r="E2473">
        <f ca="1">IFERROR(IF(ISBLANK(VLOOKUP($B2473,INDIRECT(nfl_game_result),MATCH(E$1,INDIRECT(nfl_game_result_header),0),FALSE)),"",VLOOKUP($B2473,INDIRECT(nfl_game_result),MATCH(E$1,INDIRECT(nfl_game_result_header),0),FALSE)),"error")</f>
        <v>-2.5</v>
      </c>
      <c r="F2473" s="23" t="str">
        <f ca="1">IFERROR(IF(ISBLANK(VLOOKUP($B2473,INDIRECT(nfl_game_result),MATCH(F$1,INDIRECT(nfl_game_result_header),0),FALSE)),"",VLOOKUP($B2473,INDIRECT(nfl_game_result),MATCH(F$1,INDIRECT(nfl_game_result_header),0),FALSE)),"error")</f>
        <v/>
      </c>
      <c r="G2473" s="23" t="str">
        <f ca="1">IFERROR(IF(ISBLANK(VLOOKUP($B2473,INDIRECT(nfl_game_result),MATCH(G$1,INDIRECT(nfl_game_result_header),0),FALSE)),"",VLOOKUP($B2473,INDIRECT(nfl_game_result),MATCH(G$1,INDIRECT(nfl_game_result_header),0),FALSE)),"error")</f>
        <v/>
      </c>
      <c r="H2473">
        <f ca="1">IFERROR(IF(ISBLANK(VLOOKUP($B2473,INDIRECT(nfl_game_result),MATCH(H$1,INDIRECT(nfl_game_result_header),0),FALSE)),"",VLOOKUP($B2473,INDIRECT(nfl_game_result),MATCH(H$1,INDIRECT(nfl_game_result_header),0),FALSE)),"error")</f>
        <v>30</v>
      </c>
      <c r="I2473">
        <f ca="1">IFERROR(IF(ISBLANK(VLOOKUP($B2473,INDIRECT(nfl_game_result),MATCH(I$1,INDIRECT(nfl_game_result_header),0),FALSE)),"",VLOOKUP($B2473,INDIRECT(nfl_game_result),MATCH(I$1,INDIRECT(nfl_game_result_header),0),FALSE)),"error")</f>
        <v>35</v>
      </c>
      <c r="J2473" t="str">
        <f ca="1">IFERROR(IF(ISBLANK(VLOOKUP($B2473,INDIRECT(nfl_game_result),MATCH(J$1,INDIRECT(nfl_game_result_header),0),FALSE)),"",VLOOKUP($B2473,INDIRECT(nfl_game_result),MATCH(J$1,INDIRECT(nfl_game_result_header),0),FALSE)),"error")</f>
        <v>DAL</v>
      </c>
      <c r="K2473" t="str">
        <f ca="1">IFERROR(IF(ISBLANK(VLOOKUP($B2473,INDIRECT(nfl_game_result),MATCH(K$1,INDIRECT(nfl_game_result_header),0),FALSE)),"",VLOOKUP($B2473,INDIRECT(nfl_game_result),MATCH(K$1,INDIRECT(nfl_game_result_header),0),FALSE)),"error")</f>
        <v>DAL</v>
      </c>
      <c r="L2473" s="23" t="str">
        <f ca="1">IFERROR(IF(ISBLANK(VLOOKUP($B2473,INDIRECT(nfl_game_result),MATCH(L$1,INDIRECT(nfl_game_result_header),0),FALSE)),"",VLOOKUP($B2473,INDIRECT(nfl_game_result),MATCH(L$1,INDIRECT(nfl_game_result_header),0),FALSE)),"error")</f>
        <v/>
      </c>
      <c r="M2473" t="s">
        <v>14</v>
      </c>
      <c r="N2473">
        <v>-2.5</v>
      </c>
      <c r="O2473" t="s">
        <v>87</v>
      </c>
      <c r="P2473">
        <v>8</v>
      </c>
      <c r="Q2473" t="s">
        <v>87</v>
      </c>
      <c r="V2473" s="23" t="s">
        <v>416</v>
      </c>
      <c r="W2473">
        <f ca="1">VALUE(LEFT(C2473, 4))</f>
        <v>2016</v>
      </c>
      <c r="X2473">
        <f ca="1">VALUE(MID(C2473,6,FIND("_",C2473,6)-6))</f>
        <v>10</v>
      </c>
      <c r="Y2473">
        <f ca="1">IF(NOT(OR(ISBLANK(D2473),ISBLANK(E2473),D2473="",E2473="")),D2473-E2473,"")</f>
        <v>0</v>
      </c>
      <c r="Z2473">
        <f ca="1">IF(OR(NOT(ISNUMBER(D2473)),ISBLANK(D2473),D2473="",ISBLANK(N2473)),"",ABS(D2473-N2473))</f>
        <v>0</v>
      </c>
      <c r="AA2473">
        <f ca="1">IF(OR(ISBLANK(J2473),ISBLANK(O2473),J2473="",O2473=""),"",IF(J2473=O2473,1,0))</f>
        <v>0</v>
      </c>
      <c r="AB2473">
        <f ca="1">IF(OR(ISBLANK(K2473),ISBLANK(Q2473),K2473="",Q2473=""),"",IF(K2473=Q2473,1,0))</f>
        <v>0</v>
      </c>
      <c r="AC2473" s="23" t="str">
        <f t="shared" ca="1" si="38"/>
        <v/>
      </c>
    </row>
    <row r="2474" spans="1:29" x14ac:dyDescent="0.25">
      <c r="A2474" s="23">
        <v>2473</v>
      </c>
      <c r="B2474">
        <v>1214</v>
      </c>
      <c r="C2474" t="str">
        <f ca="1">IFERROR(VLOOKUP($B2474,INDIRECT(nfl_game_result),MATCH(C$1,INDIRECT(nfl_game_result_header),0),FALSE),"error")</f>
        <v>2016_10_SEA@NWE</v>
      </c>
      <c r="D2474">
        <f ca="1">IFERROR(IF(ISBLANK(VLOOKUP($B2474,INDIRECT(nfl_game_result),MATCH(D$1,INDIRECT(nfl_game_result_header),0),FALSE)),"",VLOOKUP($B2474,INDIRECT(nfl_game_result),MATCH(D$1,INDIRECT(nfl_game_result_header),0),FALSE)),"error")</f>
        <v>-7</v>
      </c>
      <c r="E2474">
        <f ca="1">IFERROR(IF(ISBLANK(VLOOKUP($B2474,INDIRECT(nfl_game_result),MATCH(E$1,INDIRECT(nfl_game_result_header),0),FALSE)),"",VLOOKUP($B2474,INDIRECT(nfl_game_result),MATCH(E$1,INDIRECT(nfl_game_result_header),0),FALSE)),"error")</f>
        <v>-7.5</v>
      </c>
      <c r="F2474" s="23" t="str">
        <f ca="1">IFERROR(IF(ISBLANK(VLOOKUP($B2474,INDIRECT(nfl_game_result),MATCH(F$1,INDIRECT(nfl_game_result_header),0),FALSE)),"",VLOOKUP($B2474,INDIRECT(nfl_game_result),MATCH(F$1,INDIRECT(nfl_game_result_header),0),FALSE)),"error")</f>
        <v/>
      </c>
      <c r="G2474" s="23" t="str">
        <f ca="1">IFERROR(IF(ISBLANK(VLOOKUP($B2474,INDIRECT(nfl_game_result),MATCH(G$1,INDIRECT(nfl_game_result_header),0),FALSE)),"",VLOOKUP($B2474,INDIRECT(nfl_game_result),MATCH(G$1,INDIRECT(nfl_game_result_header),0),FALSE)),"error")</f>
        <v/>
      </c>
      <c r="H2474">
        <f ca="1">IFERROR(IF(ISBLANK(VLOOKUP($B2474,INDIRECT(nfl_game_result),MATCH(H$1,INDIRECT(nfl_game_result_header),0),FALSE)),"",VLOOKUP($B2474,INDIRECT(nfl_game_result),MATCH(H$1,INDIRECT(nfl_game_result_header),0),FALSE)),"error")</f>
        <v>24</v>
      </c>
      <c r="I2474">
        <f ca="1">IFERROR(IF(ISBLANK(VLOOKUP($B2474,INDIRECT(nfl_game_result),MATCH(I$1,INDIRECT(nfl_game_result_header),0),FALSE)),"",VLOOKUP($B2474,INDIRECT(nfl_game_result),MATCH(I$1,INDIRECT(nfl_game_result_header),0),FALSE)),"error")</f>
        <v>31</v>
      </c>
      <c r="J2474" t="str">
        <f ca="1">IFERROR(IF(ISBLANK(VLOOKUP($B2474,INDIRECT(nfl_game_result),MATCH(J$1,INDIRECT(nfl_game_result_header),0),FALSE)),"",VLOOKUP($B2474,INDIRECT(nfl_game_result),MATCH(J$1,INDIRECT(nfl_game_result_header),0),FALSE)),"error")</f>
        <v>SEA</v>
      </c>
      <c r="K2474" t="str">
        <f ca="1">IFERROR(IF(ISBLANK(VLOOKUP($B2474,INDIRECT(nfl_game_result),MATCH(K$1,INDIRECT(nfl_game_result_header),0),FALSE)),"",VLOOKUP($B2474,INDIRECT(nfl_game_result),MATCH(K$1,INDIRECT(nfl_game_result_header),0),FALSE)),"error")</f>
        <v>SEA</v>
      </c>
      <c r="L2474" s="23" t="str">
        <f ca="1">IFERROR(IF(ISBLANK(VLOOKUP($B2474,INDIRECT(nfl_game_result),MATCH(L$1,INDIRECT(nfl_game_result_header),0),FALSE)),"",VLOOKUP($B2474,INDIRECT(nfl_game_result),MATCH(L$1,INDIRECT(nfl_game_result_header),0),FALSE)),"error")</f>
        <v/>
      </c>
      <c r="M2474" t="s">
        <v>14</v>
      </c>
      <c r="N2474">
        <v>-4.5</v>
      </c>
      <c r="O2474" t="s">
        <v>332</v>
      </c>
      <c r="P2474">
        <v>5</v>
      </c>
      <c r="Q2474" t="s">
        <v>332</v>
      </c>
      <c r="V2474" s="23" t="s">
        <v>416</v>
      </c>
      <c r="W2474">
        <f ca="1">VALUE(LEFT(C2474, 4))</f>
        <v>2016</v>
      </c>
      <c r="X2474">
        <f ca="1">VALUE(MID(C2474,6,FIND("_",C2474,6)-6))</f>
        <v>10</v>
      </c>
      <c r="Y2474">
        <f ca="1">IF(NOT(OR(ISBLANK(D2474),ISBLANK(E2474),D2474="",E2474="")),D2474-E2474,"")</f>
        <v>0.5</v>
      </c>
      <c r="Z2474">
        <f ca="1">IF(OR(NOT(ISNUMBER(D2474)),ISBLANK(D2474),D2474="",ISBLANK(N2474)),"",ABS(D2474-N2474))</f>
        <v>2.5</v>
      </c>
      <c r="AA2474">
        <f ca="1">IF(OR(ISBLANK(J2474),ISBLANK(O2474),J2474="",O2474=""),"",IF(J2474=O2474,1,0))</f>
        <v>0</v>
      </c>
      <c r="AB2474">
        <f ca="1">IF(OR(ISBLANK(K2474),ISBLANK(Q2474),K2474="",Q2474=""),"",IF(K2474=Q2474,1,0))</f>
        <v>0</v>
      </c>
      <c r="AC2474" s="23" t="str">
        <f t="shared" ca="1" si="38"/>
        <v/>
      </c>
    </row>
    <row r="2475" spans="1:29" x14ac:dyDescent="0.25">
      <c r="A2475" s="23">
        <v>2474</v>
      </c>
      <c r="B2475">
        <v>1215</v>
      </c>
      <c r="C2475" t="str">
        <f ca="1">IFERROR(VLOOKUP($B2475,INDIRECT(nfl_game_result),MATCH(C$1,INDIRECT(nfl_game_result_header),0),FALSE),"error")</f>
        <v>2016_10_CIN@NYG</v>
      </c>
      <c r="D2475">
        <f ca="1">IFERROR(IF(ISBLANK(VLOOKUP($B2475,INDIRECT(nfl_game_result),MATCH(D$1,INDIRECT(nfl_game_result_header),0),FALSE)),"",VLOOKUP($B2475,INDIRECT(nfl_game_result),MATCH(D$1,INDIRECT(nfl_game_result_header),0),FALSE)),"error")</f>
        <v>-2.5</v>
      </c>
      <c r="E2475">
        <f ca="1">IFERROR(IF(ISBLANK(VLOOKUP($B2475,INDIRECT(nfl_game_result),MATCH(E$1,INDIRECT(nfl_game_result_header),0),FALSE)),"",VLOOKUP($B2475,INDIRECT(nfl_game_result),MATCH(E$1,INDIRECT(nfl_game_result_header),0),FALSE)),"error")</f>
        <v>1</v>
      </c>
      <c r="F2475" s="23" t="str">
        <f ca="1">IFERROR(IF(ISBLANK(VLOOKUP($B2475,INDIRECT(nfl_game_result),MATCH(F$1,INDIRECT(nfl_game_result_header),0),FALSE)),"",VLOOKUP($B2475,INDIRECT(nfl_game_result),MATCH(F$1,INDIRECT(nfl_game_result_header),0),FALSE)),"error")</f>
        <v/>
      </c>
      <c r="G2475" s="23" t="str">
        <f ca="1">IFERROR(IF(ISBLANK(VLOOKUP($B2475,INDIRECT(nfl_game_result),MATCH(G$1,INDIRECT(nfl_game_result_header),0),FALSE)),"",VLOOKUP($B2475,INDIRECT(nfl_game_result),MATCH(G$1,INDIRECT(nfl_game_result_header),0),FALSE)),"error")</f>
        <v/>
      </c>
      <c r="H2475">
        <f ca="1">IFERROR(IF(ISBLANK(VLOOKUP($B2475,INDIRECT(nfl_game_result),MATCH(H$1,INDIRECT(nfl_game_result_header),0),FALSE)),"",VLOOKUP($B2475,INDIRECT(nfl_game_result),MATCH(H$1,INDIRECT(nfl_game_result_header),0),FALSE)),"error")</f>
        <v>21</v>
      </c>
      <c r="I2475">
        <f ca="1">IFERROR(IF(ISBLANK(VLOOKUP($B2475,INDIRECT(nfl_game_result),MATCH(I$1,INDIRECT(nfl_game_result_header),0),FALSE)),"",VLOOKUP($B2475,INDIRECT(nfl_game_result),MATCH(I$1,INDIRECT(nfl_game_result_header),0),FALSE)),"error")</f>
        <v>20</v>
      </c>
      <c r="J2475" t="str">
        <f ca="1">IFERROR(IF(ISBLANK(VLOOKUP($B2475,INDIRECT(nfl_game_result),MATCH(J$1,INDIRECT(nfl_game_result_header),0),FALSE)),"",VLOOKUP($B2475,INDIRECT(nfl_game_result),MATCH(J$1,INDIRECT(nfl_game_result_header),0),FALSE)),"error")</f>
        <v>NYG</v>
      </c>
      <c r="K2475" t="str">
        <f ca="1">IFERROR(IF(ISBLANK(VLOOKUP($B2475,INDIRECT(nfl_game_result),MATCH(K$1,INDIRECT(nfl_game_result_header),0),FALSE)),"",VLOOKUP($B2475,INDIRECT(nfl_game_result),MATCH(K$1,INDIRECT(nfl_game_result_header),0),FALSE)),"error")</f>
        <v>NYG</v>
      </c>
      <c r="L2475" s="23" t="str">
        <f ca="1">IFERROR(IF(ISBLANK(VLOOKUP($B2475,INDIRECT(nfl_game_result),MATCH(L$1,INDIRECT(nfl_game_result_header),0),FALSE)),"",VLOOKUP($B2475,INDIRECT(nfl_game_result),MATCH(L$1,INDIRECT(nfl_game_result_header),0),FALSE)),"error")</f>
        <v/>
      </c>
      <c r="M2475" t="s">
        <v>14</v>
      </c>
      <c r="N2475">
        <v>-4.5</v>
      </c>
      <c r="O2475" t="s">
        <v>83</v>
      </c>
      <c r="P2475">
        <v>6</v>
      </c>
      <c r="Q2475" t="s">
        <v>83</v>
      </c>
      <c r="V2475" s="23" t="s">
        <v>416</v>
      </c>
      <c r="W2475">
        <f ca="1">VALUE(LEFT(C2475, 4))</f>
        <v>2016</v>
      </c>
      <c r="X2475">
        <f ca="1">VALUE(MID(C2475,6,FIND("_",C2475,6)-6))</f>
        <v>10</v>
      </c>
      <c r="Y2475">
        <f ca="1">IF(NOT(OR(ISBLANK(D2475),ISBLANK(E2475),D2475="",E2475="")),D2475-E2475,"")</f>
        <v>-3.5</v>
      </c>
      <c r="Z2475">
        <f ca="1">IF(OR(NOT(ISNUMBER(D2475)),ISBLANK(D2475),D2475="",ISBLANK(N2475)),"",ABS(D2475-N2475))</f>
        <v>2</v>
      </c>
      <c r="AA2475">
        <f ca="1">IF(OR(ISBLANK(J2475),ISBLANK(O2475),J2475="",O2475=""),"",IF(J2475=O2475,1,0))</f>
        <v>1</v>
      </c>
      <c r="AB2475">
        <f ca="1">IF(OR(ISBLANK(K2475),ISBLANK(Q2475),K2475="",Q2475=""),"",IF(K2475=Q2475,1,0))</f>
        <v>1</v>
      </c>
      <c r="AC2475" s="23" t="str">
        <f t="shared" ca="1" si="38"/>
        <v/>
      </c>
    </row>
    <row r="2476" spans="1:29" x14ac:dyDescent="0.25">
      <c r="A2476" s="23">
        <v>2475</v>
      </c>
      <c r="B2476">
        <v>1216</v>
      </c>
      <c r="C2476" t="str">
        <f ca="1">IFERROR(VLOOKUP($B2476,INDIRECT(nfl_game_result),MATCH(C$1,INDIRECT(nfl_game_result_header),0),FALSE),"error")</f>
        <v>2016_11_NOR@CAR</v>
      </c>
      <c r="D2476">
        <f ca="1">IFERROR(IF(ISBLANK(VLOOKUP($B2476,INDIRECT(nfl_game_result),MATCH(D$1,INDIRECT(nfl_game_result_header),0),FALSE)),"",VLOOKUP($B2476,INDIRECT(nfl_game_result),MATCH(D$1,INDIRECT(nfl_game_result_header),0),FALSE)),"error")</f>
        <v>-4</v>
      </c>
      <c r="E2476">
        <f ca="1">IFERROR(IF(ISBLANK(VLOOKUP($B2476,INDIRECT(nfl_game_result),MATCH(E$1,INDIRECT(nfl_game_result_header),0),FALSE)),"",VLOOKUP($B2476,INDIRECT(nfl_game_result),MATCH(E$1,INDIRECT(nfl_game_result_header),0),FALSE)),"error")</f>
        <v>-3.5</v>
      </c>
      <c r="F2476" s="23" t="str">
        <f ca="1">IFERROR(IF(ISBLANK(VLOOKUP($B2476,INDIRECT(nfl_game_result),MATCH(F$1,INDIRECT(nfl_game_result_header),0),FALSE)),"",VLOOKUP($B2476,INDIRECT(nfl_game_result),MATCH(F$1,INDIRECT(nfl_game_result_header),0),FALSE)),"error")</f>
        <v/>
      </c>
      <c r="G2476" s="23" t="str">
        <f ca="1">IFERROR(IF(ISBLANK(VLOOKUP($B2476,INDIRECT(nfl_game_result),MATCH(G$1,INDIRECT(nfl_game_result_header),0),FALSE)),"",VLOOKUP($B2476,INDIRECT(nfl_game_result),MATCH(G$1,INDIRECT(nfl_game_result_header),0),FALSE)),"error")</f>
        <v/>
      </c>
      <c r="H2476">
        <f ca="1">IFERROR(IF(ISBLANK(VLOOKUP($B2476,INDIRECT(nfl_game_result),MATCH(H$1,INDIRECT(nfl_game_result_header),0),FALSE)),"",VLOOKUP($B2476,INDIRECT(nfl_game_result),MATCH(H$1,INDIRECT(nfl_game_result_header),0),FALSE)),"error")</f>
        <v>23</v>
      </c>
      <c r="I2476">
        <f ca="1">IFERROR(IF(ISBLANK(VLOOKUP($B2476,INDIRECT(nfl_game_result),MATCH(I$1,INDIRECT(nfl_game_result_header),0),FALSE)),"",VLOOKUP($B2476,INDIRECT(nfl_game_result),MATCH(I$1,INDIRECT(nfl_game_result_header),0),FALSE)),"error")</f>
        <v>20</v>
      </c>
      <c r="J2476" t="str">
        <f ca="1">IFERROR(IF(ISBLANK(VLOOKUP($B2476,INDIRECT(nfl_game_result),MATCH(J$1,INDIRECT(nfl_game_result_header),0),FALSE)),"",VLOOKUP($B2476,INDIRECT(nfl_game_result),MATCH(J$1,INDIRECT(nfl_game_result_header),0),FALSE)),"error")</f>
        <v>NOR</v>
      </c>
      <c r="K2476" t="str">
        <f ca="1">IFERROR(IF(ISBLANK(VLOOKUP($B2476,INDIRECT(nfl_game_result),MATCH(K$1,INDIRECT(nfl_game_result_header),0),FALSE)),"",VLOOKUP($B2476,INDIRECT(nfl_game_result),MATCH(K$1,INDIRECT(nfl_game_result_header),0),FALSE)),"error")</f>
        <v>CAR</v>
      </c>
      <c r="L2476" s="23" t="str">
        <f ca="1">IFERROR(IF(ISBLANK(VLOOKUP($B2476,INDIRECT(nfl_game_result),MATCH(L$1,INDIRECT(nfl_game_result_header),0),FALSE)),"",VLOOKUP($B2476,INDIRECT(nfl_game_result),MATCH(L$1,INDIRECT(nfl_game_result_header),0),FALSE)),"error")</f>
        <v/>
      </c>
      <c r="M2476" t="s">
        <v>16</v>
      </c>
      <c r="N2476">
        <v>-3</v>
      </c>
      <c r="O2476" t="s">
        <v>335</v>
      </c>
      <c r="P2476">
        <v>10</v>
      </c>
      <c r="V2476" s="23" t="s">
        <v>416</v>
      </c>
      <c r="W2476">
        <f ca="1">VALUE(LEFT(C2476, 4))</f>
        <v>2016</v>
      </c>
      <c r="X2476">
        <f ca="1">VALUE(MID(C2476,6,FIND("_",C2476,6)-6))</f>
        <v>11</v>
      </c>
      <c r="Y2476">
        <f ca="1">IF(NOT(OR(ISBLANK(D2476),ISBLANK(E2476),D2476="",E2476="")),D2476-E2476,"")</f>
        <v>-0.5</v>
      </c>
      <c r="Z2476">
        <f ca="1">IF(OR(NOT(ISNUMBER(D2476)),ISBLANK(D2476),D2476="",ISBLANK(N2476)),"",ABS(D2476-N2476))</f>
        <v>1</v>
      </c>
      <c r="AA2476">
        <f ca="1">IF(OR(ISBLANK(J2476),ISBLANK(O2476),J2476="",O2476=""),"",IF(J2476=O2476,1,0))</f>
        <v>1</v>
      </c>
      <c r="AB2476" t="str">
        <f ca="1">IF(OR(ISBLANK(K2476),ISBLANK(Q2476),K2476="",Q2476=""),"",IF(K2476=Q2476,1,0))</f>
        <v/>
      </c>
      <c r="AC2476" s="23" t="str">
        <f t="shared" ca="1" si="38"/>
        <v/>
      </c>
    </row>
    <row r="2477" spans="1:29" x14ac:dyDescent="0.25">
      <c r="A2477" s="23">
        <v>2476</v>
      </c>
      <c r="B2477">
        <v>1217</v>
      </c>
      <c r="C2477" t="str">
        <f ca="1">IFERROR(VLOOKUP($B2477,INDIRECT(nfl_game_result),MATCH(C$1,INDIRECT(nfl_game_result_header),0),FALSE),"error")</f>
        <v>2016_11_ARI@MIN</v>
      </c>
      <c r="D2477">
        <f ca="1">IFERROR(IF(ISBLANK(VLOOKUP($B2477,INDIRECT(nfl_game_result),MATCH(D$1,INDIRECT(nfl_game_result_header),0),FALSE)),"",VLOOKUP($B2477,INDIRECT(nfl_game_result),MATCH(D$1,INDIRECT(nfl_game_result_header),0),FALSE)),"error")</f>
        <v>0</v>
      </c>
      <c r="E2477">
        <f ca="1">IFERROR(IF(ISBLANK(VLOOKUP($B2477,INDIRECT(nfl_game_result),MATCH(E$1,INDIRECT(nfl_game_result_header),0),FALSE)),"",VLOOKUP($B2477,INDIRECT(nfl_game_result),MATCH(E$1,INDIRECT(nfl_game_result_header),0),FALSE)),"error")</f>
        <v>-2</v>
      </c>
      <c r="F2477" s="23" t="str">
        <f ca="1">IFERROR(IF(ISBLANK(VLOOKUP($B2477,INDIRECT(nfl_game_result),MATCH(F$1,INDIRECT(nfl_game_result_header),0),FALSE)),"",VLOOKUP($B2477,INDIRECT(nfl_game_result),MATCH(F$1,INDIRECT(nfl_game_result_header),0),FALSE)),"error")</f>
        <v/>
      </c>
      <c r="G2477" s="23" t="str">
        <f ca="1">IFERROR(IF(ISBLANK(VLOOKUP($B2477,INDIRECT(nfl_game_result),MATCH(G$1,INDIRECT(nfl_game_result_header),0),FALSE)),"",VLOOKUP($B2477,INDIRECT(nfl_game_result),MATCH(G$1,INDIRECT(nfl_game_result_header),0),FALSE)),"error")</f>
        <v/>
      </c>
      <c r="H2477">
        <f ca="1">IFERROR(IF(ISBLANK(VLOOKUP($B2477,INDIRECT(nfl_game_result),MATCH(H$1,INDIRECT(nfl_game_result_header),0),FALSE)),"",VLOOKUP($B2477,INDIRECT(nfl_game_result),MATCH(H$1,INDIRECT(nfl_game_result_header),0),FALSE)),"error")</f>
        <v>30</v>
      </c>
      <c r="I2477">
        <f ca="1">IFERROR(IF(ISBLANK(VLOOKUP($B2477,INDIRECT(nfl_game_result),MATCH(I$1,INDIRECT(nfl_game_result_header),0),FALSE)),"",VLOOKUP($B2477,INDIRECT(nfl_game_result),MATCH(I$1,INDIRECT(nfl_game_result_header),0),FALSE)),"error")</f>
        <v>24</v>
      </c>
      <c r="J2477" t="str">
        <f ca="1">IFERROR(IF(ISBLANK(VLOOKUP($B2477,INDIRECT(nfl_game_result),MATCH(J$1,INDIRECT(nfl_game_result_header),0),FALSE)),"",VLOOKUP($B2477,INDIRECT(nfl_game_result),MATCH(J$1,INDIRECT(nfl_game_result_header),0),FALSE)),"error")</f>
        <v>MIN</v>
      </c>
      <c r="K2477" t="str">
        <f ca="1">IFERROR(IF(ISBLANK(VLOOKUP($B2477,INDIRECT(nfl_game_result),MATCH(K$1,INDIRECT(nfl_game_result_header),0),FALSE)),"",VLOOKUP($B2477,INDIRECT(nfl_game_result),MATCH(K$1,INDIRECT(nfl_game_result_header),0),FALSE)),"error")</f>
        <v>MIN</v>
      </c>
      <c r="L2477" s="23" t="str">
        <f ca="1">IFERROR(IF(ISBLANK(VLOOKUP($B2477,INDIRECT(nfl_game_result),MATCH(L$1,INDIRECT(nfl_game_result_header),0),FALSE)),"",VLOOKUP($B2477,INDIRECT(nfl_game_result),MATCH(L$1,INDIRECT(nfl_game_result_header),0),FALSE)),"error")</f>
        <v/>
      </c>
      <c r="M2477" t="s">
        <v>16</v>
      </c>
      <c r="N2477">
        <v>-1</v>
      </c>
      <c r="O2477" t="s">
        <v>80</v>
      </c>
      <c r="P2477">
        <v>13</v>
      </c>
      <c r="V2477" s="23" t="s">
        <v>416</v>
      </c>
      <c r="W2477">
        <f ca="1">VALUE(LEFT(C2477, 4))</f>
        <v>2016</v>
      </c>
      <c r="X2477">
        <f ca="1">VALUE(MID(C2477,6,FIND("_",C2477,6)-6))</f>
        <v>11</v>
      </c>
      <c r="Y2477">
        <f ca="1">IF(NOT(OR(ISBLANK(D2477),ISBLANK(E2477),D2477="",E2477="")),D2477-E2477,"")</f>
        <v>2</v>
      </c>
      <c r="Z2477">
        <f ca="1">IF(OR(NOT(ISNUMBER(D2477)),ISBLANK(D2477),D2477="",ISBLANK(N2477)),"",ABS(D2477-N2477))</f>
        <v>1</v>
      </c>
      <c r="AA2477">
        <f ca="1">IF(OR(ISBLANK(J2477),ISBLANK(O2477),J2477="",O2477=""),"",IF(J2477=O2477,1,0))</f>
        <v>1</v>
      </c>
      <c r="AB2477" t="str">
        <f ca="1">IF(OR(ISBLANK(K2477),ISBLANK(Q2477),K2477="",Q2477=""),"",IF(K2477=Q2477,1,0))</f>
        <v/>
      </c>
      <c r="AC2477" s="23" t="str">
        <f t="shared" ca="1" si="38"/>
        <v/>
      </c>
    </row>
    <row r="2478" spans="1:29" x14ac:dyDescent="0.25">
      <c r="A2478" s="23">
        <v>2477</v>
      </c>
      <c r="B2478">
        <v>1218</v>
      </c>
      <c r="C2478" t="str">
        <f ca="1">IFERROR(VLOOKUP($B2478,INDIRECT(nfl_game_result),MATCH(C$1,INDIRECT(nfl_game_result_header),0),FALSE),"error")</f>
        <v>2016_11_BUF@CIN</v>
      </c>
      <c r="D2478">
        <f ca="1">IFERROR(IF(ISBLANK(VLOOKUP($B2478,INDIRECT(nfl_game_result),MATCH(D$1,INDIRECT(nfl_game_result_header),0),FALSE)),"",VLOOKUP($B2478,INDIRECT(nfl_game_result),MATCH(D$1,INDIRECT(nfl_game_result_header),0),FALSE)),"error")</f>
        <v>-4.5</v>
      </c>
      <c r="E2478">
        <f ca="1">IFERROR(IF(ISBLANK(VLOOKUP($B2478,INDIRECT(nfl_game_result),MATCH(E$1,INDIRECT(nfl_game_result_header),0),FALSE)),"",VLOOKUP($B2478,INDIRECT(nfl_game_result),MATCH(E$1,INDIRECT(nfl_game_result_header),0),FALSE)),"error")</f>
        <v>-2.5</v>
      </c>
      <c r="F2478" s="23" t="str">
        <f ca="1">IFERROR(IF(ISBLANK(VLOOKUP($B2478,INDIRECT(nfl_game_result),MATCH(F$1,INDIRECT(nfl_game_result_header),0),FALSE)),"",VLOOKUP($B2478,INDIRECT(nfl_game_result),MATCH(F$1,INDIRECT(nfl_game_result_header),0),FALSE)),"error")</f>
        <v/>
      </c>
      <c r="G2478" s="23" t="str">
        <f ca="1">IFERROR(IF(ISBLANK(VLOOKUP($B2478,INDIRECT(nfl_game_result),MATCH(G$1,INDIRECT(nfl_game_result_header),0),FALSE)),"",VLOOKUP($B2478,INDIRECT(nfl_game_result),MATCH(G$1,INDIRECT(nfl_game_result_header),0),FALSE)),"error")</f>
        <v/>
      </c>
      <c r="H2478">
        <f ca="1">IFERROR(IF(ISBLANK(VLOOKUP($B2478,INDIRECT(nfl_game_result),MATCH(H$1,INDIRECT(nfl_game_result_header),0),FALSE)),"",VLOOKUP($B2478,INDIRECT(nfl_game_result),MATCH(H$1,INDIRECT(nfl_game_result_header),0),FALSE)),"error")</f>
        <v>12</v>
      </c>
      <c r="I2478">
        <f ca="1">IFERROR(IF(ISBLANK(VLOOKUP($B2478,INDIRECT(nfl_game_result),MATCH(I$1,INDIRECT(nfl_game_result_header),0),FALSE)),"",VLOOKUP($B2478,INDIRECT(nfl_game_result),MATCH(I$1,INDIRECT(nfl_game_result_header),0),FALSE)),"error")</f>
        <v>16</v>
      </c>
      <c r="J2478" t="str">
        <f ca="1">IFERROR(IF(ISBLANK(VLOOKUP($B2478,INDIRECT(nfl_game_result),MATCH(J$1,INDIRECT(nfl_game_result_header),0),FALSE)),"",VLOOKUP($B2478,INDIRECT(nfl_game_result),MATCH(J$1,INDIRECT(nfl_game_result_header),0),FALSE)),"error")</f>
        <v>BUF</v>
      </c>
      <c r="K2478" t="str">
        <f ca="1">IFERROR(IF(ISBLANK(VLOOKUP($B2478,INDIRECT(nfl_game_result),MATCH(K$1,INDIRECT(nfl_game_result_header),0),FALSE)),"",VLOOKUP($B2478,INDIRECT(nfl_game_result),MATCH(K$1,INDIRECT(nfl_game_result_header),0),FALSE)),"error")</f>
        <v>BUF</v>
      </c>
      <c r="L2478" s="23" t="str">
        <f ca="1">IFERROR(IF(ISBLANK(VLOOKUP($B2478,INDIRECT(nfl_game_result),MATCH(L$1,INDIRECT(nfl_game_result_header),0),FALSE)),"",VLOOKUP($B2478,INDIRECT(nfl_game_result),MATCH(L$1,INDIRECT(nfl_game_result_header),0),FALSE)),"error")</f>
        <v/>
      </c>
      <c r="M2478" t="s">
        <v>16</v>
      </c>
      <c r="N2478">
        <v>-4</v>
      </c>
      <c r="O2478" t="s">
        <v>66</v>
      </c>
      <c r="P2478">
        <v>8</v>
      </c>
      <c r="V2478" s="23" t="s">
        <v>416</v>
      </c>
      <c r="W2478">
        <f ca="1">VALUE(LEFT(C2478, 4))</f>
        <v>2016</v>
      </c>
      <c r="X2478">
        <f ca="1">VALUE(MID(C2478,6,FIND("_",C2478,6)-6))</f>
        <v>11</v>
      </c>
      <c r="Y2478">
        <f ca="1">IF(NOT(OR(ISBLANK(D2478),ISBLANK(E2478),D2478="",E2478="")),D2478-E2478,"")</f>
        <v>-2</v>
      </c>
      <c r="Z2478">
        <f ca="1">IF(OR(NOT(ISNUMBER(D2478)),ISBLANK(D2478),D2478="",ISBLANK(N2478)),"",ABS(D2478-N2478))</f>
        <v>0.5</v>
      </c>
      <c r="AA2478">
        <f ca="1">IF(OR(ISBLANK(J2478),ISBLANK(O2478),J2478="",O2478=""),"",IF(J2478=O2478,1,0))</f>
        <v>1</v>
      </c>
      <c r="AB2478" t="str">
        <f ca="1">IF(OR(ISBLANK(K2478),ISBLANK(Q2478),K2478="",Q2478=""),"",IF(K2478=Q2478,1,0))</f>
        <v/>
      </c>
      <c r="AC2478" s="23" t="str">
        <f t="shared" ca="1" si="38"/>
        <v/>
      </c>
    </row>
    <row r="2479" spans="1:29" x14ac:dyDescent="0.25">
      <c r="A2479" s="23">
        <v>2478</v>
      </c>
      <c r="B2479">
        <v>1219</v>
      </c>
      <c r="C2479" t="str">
        <f ca="1">IFERROR(VLOOKUP($B2479,INDIRECT(nfl_game_result),MATCH(C$1,INDIRECT(nfl_game_result_header),0),FALSE),"error")</f>
        <v>2016_11_CHI@NYG</v>
      </c>
      <c r="D2479">
        <f ca="1">IFERROR(IF(ISBLANK(VLOOKUP($B2479,INDIRECT(nfl_game_result),MATCH(D$1,INDIRECT(nfl_game_result_header),0),FALSE)),"",VLOOKUP($B2479,INDIRECT(nfl_game_result),MATCH(D$1,INDIRECT(nfl_game_result_header),0),FALSE)),"error")</f>
        <v>-6</v>
      </c>
      <c r="E2479">
        <f ca="1">IFERROR(IF(ISBLANK(VLOOKUP($B2479,INDIRECT(nfl_game_result),MATCH(E$1,INDIRECT(nfl_game_result_header),0),FALSE)),"",VLOOKUP($B2479,INDIRECT(nfl_game_result),MATCH(E$1,INDIRECT(nfl_game_result_header),0),FALSE)),"error")</f>
        <v>-6.5</v>
      </c>
      <c r="F2479" s="23" t="str">
        <f ca="1">IFERROR(IF(ISBLANK(VLOOKUP($B2479,INDIRECT(nfl_game_result),MATCH(F$1,INDIRECT(nfl_game_result_header),0),FALSE)),"",VLOOKUP($B2479,INDIRECT(nfl_game_result),MATCH(F$1,INDIRECT(nfl_game_result_header),0),FALSE)),"error")</f>
        <v/>
      </c>
      <c r="G2479" s="23" t="str">
        <f ca="1">IFERROR(IF(ISBLANK(VLOOKUP($B2479,INDIRECT(nfl_game_result),MATCH(G$1,INDIRECT(nfl_game_result_header),0),FALSE)),"",VLOOKUP($B2479,INDIRECT(nfl_game_result),MATCH(G$1,INDIRECT(nfl_game_result_header),0),FALSE)),"error")</f>
        <v/>
      </c>
      <c r="H2479">
        <f ca="1">IFERROR(IF(ISBLANK(VLOOKUP($B2479,INDIRECT(nfl_game_result),MATCH(H$1,INDIRECT(nfl_game_result_header),0),FALSE)),"",VLOOKUP($B2479,INDIRECT(nfl_game_result),MATCH(H$1,INDIRECT(nfl_game_result_header),0),FALSE)),"error")</f>
        <v>22</v>
      </c>
      <c r="I2479">
        <f ca="1">IFERROR(IF(ISBLANK(VLOOKUP($B2479,INDIRECT(nfl_game_result),MATCH(I$1,INDIRECT(nfl_game_result_header),0),FALSE)),"",VLOOKUP($B2479,INDIRECT(nfl_game_result),MATCH(I$1,INDIRECT(nfl_game_result_header),0),FALSE)),"error")</f>
        <v>16</v>
      </c>
      <c r="J2479" t="str">
        <f ca="1">IFERROR(IF(ISBLANK(VLOOKUP($B2479,INDIRECT(nfl_game_result),MATCH(J$1,INDIRECT(nfl_game_result_header),0),FALSE)),"",VLOOKUP($B2479,INDIRECT(nfl_game_result),MATCH(J$1,INDIRECT(nfl_game_result_header),0),FALSE)),"error")</f>
        <v>CHI</v>
      </c>
      <c r="K2479" t="str">
        <f ca="1">IFERROR(IF(ISBLANK(VLOOKUP($B2479,INDIRECT(nfl_game_result),MATCH(K$1,INDIRECT(nfl_game_result_header),0),FALSE)),"",VLOOKUP($B2479,INDIRECT(nfl_game_result),MATCH(K$1,INDIRECT(nfl_game_result_header),0),FALSE)),"error")</f>
        <v>NYG</v>
      </c>
      <c r="L2479" s="23" t="str">
        <f ca="1">IFERROR(IF(ISBLANK(VLOOKUP($B2479,INDIRECT(nfl_game_result),MATCH(L$1,INDIRECT(nfl_game_result_header),0),FALSE)),"",VLOOKUP($B2479,INDIRECT(nfl_game_result),MATCH(L$1,INDIRECT(nfl_game_result_header),0),FALSE)),"error")</f>
        <v/>
      </c>
      <c r="M2479" t="s">
        <v>16</v>
      </c>
      <c r="N2479">
        <v>-7.5</v>
      </c>
      <c r="O2479" t="s">
        <v>68</v>
      </c>
      <c r="P2479">
        <v>14</v>
      </c>
      <c r="V2479" s="23" t="s">
        <v>416</v>
      </c>
      <c r="W2479">
        <f ca="1">VALUE(LEFT(C2479, 4))</f>
        <v>2016</v>
      </c>
      <c r="X2479">
        <f ca="1">VALUE(MID(C2479,6,FIND("_",C2479,6)-6))</f>
        <v>11</v>
      </c>
      <c r="Y2479">
        <f ca="1">IF(NOT(OR(ISBLANK(D2479),ISBLANK(E2479),D2479="",E2479="")),D2479-E2479,"")</f>
        <v>0.5</v>
      </c>
      <c r="Z2479">
        <f ca="1">IF(OR(NOT(ISNUMBER(D2479)),ISBLANK(D2479),D2479="",ISBLANK(N2479)),"",ABS(D2479-N2479))</f>
        <v>1.5</v>
      </c>
      <c r="AA2479">
        <f ca="1">IF(OR(ISBLANK(J2479),ISBLANK(O2479),J2479="",O2479=""),"",IF(J2479=O2479,1,0))</f>
        <v>1</v>
      </c>
      <c r="AB2479" t="str">
        <f ca="1">IF(OR(ISBLANK(K2479),ISBLANK(Q2479),K2479="",Q2479=""),"",IF(K2479=Q2479,1,0))</f>
        <v/>
      </c>
      <c r="AC2479" s="23" t="str">
        <f t="shared" ca="1" si="38"/>
        <v/>
      </c>
    </row>
    <row r="2480" spans="1:29" x14ac:dyDescent="0.25">
      <c r="A2480" s="23">
        <v>2479</v>
      </c>
      <c r="B2480">
        <v>1220</v>
      </c>
      <c r="C2480" t="str">
        <f ca="1">IFERROR(VLOOKUP($B2480,INDIRECT(nfl_game_result),MATCH(C$1,INDIRECT(nfl_game_result_header),0),FALSE),"error")</f>
        <v>2016_11_PIT@CLE</v>
      </c>
      <c r="D2480">
        <f ca="1">IFERROR(IF(ISBLANK(VLOOKUP($B2480,INDIRECT(nfl_game_result),MATCH(D$1,INDIRECT(nfl_game_result_header),0),FALSE)),"",VLOOKUP($B2480,INDIRECT(nfl_game_result),MATCH(D$1,INDIRECT(nfl_game_result_header),0),FALSE)),"error")</f>
        <v>9.5</v>
      </c>
      <c r="E2480">
        <f ca="1">IFERROR(IF(ISBLANK(VLOOKUP($B2480,INDIRECT(nfl_game_result),MATCH(E$1,INDIRECT(nfl_game_result_header),0),FALSE)),"",VLOOKUP($B2480,INDIRECT(nfl_game_result),MATCH(E$1,INDIRECT(nfl_game_result_header),0),FALSE)),"error")</f>
        <v>8.5</v>
      </c>
      <c r="F2480" s="23" t="str">
        <f ca="1">IFERROR(IF(ISBLANK(VLOOKUP($B2480,INDIRECT(nfl_game_result),MATCH(F$1,INDIRECT(nfl_game_result_header),0),FALSE)),"",VLOOKUP($B2480,INDIRECT(nfl_game_result),MATCH(F$1,INDIRECT(nfl_game_result_header),0),FALSE)),"error")</f>
        <v/>
      </c>
      <c r="G2480" s="23" t="str">
        <f ca="1">IFERROR(IF(ISBLANK(VLOOKUP($B2480,INDIRECT(nfl_game_result),MATCH(G$1,INDIRECT(nfl_game_result_header),0),FALSE)),"",VLOOKUP($B2480,INDIRECT(nfl_game_result),MATCH(G$1,INDIRECT(nfl_game_result_header),0),FALSE)),"error")</f>
        <v/>
      </c>
      <c r="H2480">
        <f ca="1">IFERROR(IF(ISBLANK(VLOOKUP($B2480,INDIRECT(nfl_game_result),MATCH(H$1,INDIRECT(nfl_game_result_header),0),FALSE)),"",VLOOKUP($B2480,INDIRECT(nfl_game_result),MATCH(H$1,INDIRECT(nfl_game_result_header),0),FALSE)),"error")</f>
        <v>9</v>
      </c>
      <c r="I2480">
        <f ca="1">IFERROR(IF(ISBLANK(VLOOKUP($B2480,INDIRECT(nfl_game_result),MATCH(I$1,INDIRECT(nfl_game_result_header),0),FALSE)),"",VLOOKUP($B2480,INDIRECT(nfl_game_result),MATCH(I$1,INDIRECT(nfl_game_result_header),0),FALSE)),"error")</f>
        <v>24</v>
      </c>
      <c r="J2480" t="str">
        <f ca="1">IFERROR(IF(ISBLANK(VLOOKUP($B2480,INDIRECT(nfl_game_result),MATCH(J$1,INDIRECT(nfl_game_result_header),0),FALSE)),"",VLOOKUP($B2480,INDIRECT(nfl_game_result),MATCH(J$1,INDIRECT(nfl_game_result_header),0),FALSE)),"error")</f>
        <v>PIT</v>
      </c>
      <c r="K2480" t="str">
        <f ca="1">IFERROR(IF(ISBLANK(VLOOKUP($B2480,INDIRECT(nfl_game_result),MATCH(K$1,INDIRECT(nfl_game_result_header),0),FALSE)),"",VLOOKUP($B2480,INDIRECT(nfl_game_result),MATCH(K$1,INDIRECT(nfl_game_result_header),0),FALSE)),"error")</f>
        <v>PIT</v>
      </c>
      <c r="L2480" s="23" t="str">
        <f ca="1">IFERROR(IF(ISBLANK(VLOOKUP($B2480,INDIRECT(nfl_game_result),MATCH(L$1,INDIRECT(nfl_game_result_header),0),FALSE)),"",VLOOKUP($B2480,INDIRECT(nfl_game_result),MATCH(L$1,INDIRECT(nfl_game_result_header),0),FALSE)),"error")</f>
        <v/>
      </c>
      <c r="M2480" t="s">
        <v>16</v>
      </c>
      <c r="N2480">
        <v>10</v>
      </c>
      <c r="O2480" t="s">
        <v>87</v>
      </c>
      <c r="P2480">
        <v>12</v>
      </c>
      <c r="V2480" s="23" t="s">
        <v>416</v>
      </c>
      <c r="W2480">
        <f ca="1">VALUE(LEFT(C2480, 4))</f>
        <v>2016</v>
      </c>
      <c r="X2480">
        <f ca="1">VALUE(MID(C2480,6,FIND("_",C2480,6)-6))</f>
        <v>11</v>
      </c>
      <c r="Y2480">
        <f ca="1">IF(NOT(OR(ISBLANK(D2480),ISBLANK(E2480),D2480="",E2480="")),D2480-E2480,"")</f>
        <v>1</v>
      </c>
      <c r="Z2480">
        <f ca="1">IF(OR(NOT(ISNUMBER(D2480)),ISBLANK(D2480),D2480="",ISBLANK(N2480)),"",ABS(D2480-N2480))</f>
        <v>0.5</v>
      </c>
      <c r="AA2480">
        <f ca="1">IF(OR(ISBLANK(J2480),ISBLANK(O2480),J2480="",O2480=""),"",IF(J2480=O2480,1,0))</f>
        <v>1</v>
      </c>
      <c r="AB2480" t="str">
        <f ca="1">IF(OR(ISBLANK(K2480),ISBLANK(Q2480),K2480="",Q2480=""),"",IF(K2480=Q2480,1,0))</f>
        <v/>
      </c>
      <c r="AC2480" s="23" t="str">
        <f t="shared" ca="1" si="38"/>
        <v/>
      </c>
    </row>
    <row r="2481" spans="1:29" x14ac:dyDescent="0.25">
      <c r="A2481" s="23">
        <v>2480</v>
      </c>
      <c r="B2481">
        <v>1221</v>
      </c>
      <c r="C2481" t="str">
        <f ca="1">IFERROR(VLOOKUP($B2481,INDIRECT(nfl_game_result),MATCH(C$1,INDIRECT(nfl_game_result_header),0),FALSE),"error")</f>
        <v>2016_11_TBY@KCY</v>
      </c>
      <c r="D2481">
        <f ca="1">IFERROR(IF(ISBLANK(VLOOKUP($B2481,INDIRECT(nfl_game_result),MATCH(D$1,INDIRECT(nfl_game_result_header),0),FALSE)),"",VLOOKUP($B2481,INDIRECT(nfl_game_result),MATCH(D$1,INDIRECT(nfl_game_result_header),0),FALSE)),"error")</f>
        <v>-7.5</v>
      </c>
      <c r="E2481">
        <f ca="1">IFERROR(IF(ISBLANK(VLOOKUP($B2481,INDIRECT(nfl_game_result),MATCH(E$1,INDIRECT(nfl_game_result_header),0),FALSE)),"",VLOOKUP($B2481,INDIRECT(nfl_game_result),MATCH(E$1,INDIRECT(nfl_game_result_header),0),FALSE)),"error")</f>
        <v>-7</v>
      </c>
      <c r="F2481" s="23" t="str">
        <f ca="1">IFERROR(IF(ISBLANK(VLOOKUP($B2481,INDIRECT(nfl_game_result),MATCH(F$1,INDIRECT(nfl_game_result_header),0),FALSE)),"",VLOOKUP($B2481,INDIRECT(nfl_game_result),MATCH(F$1,INDIRECT(nfl_game_result_header),0),FALSE)),"error")</f>
        <v/>
      </c>
      <c r="G2481" s="23" t="str">
        <f ca="1">IFERROR(IF(ISBLANK(VLOOKUP($B2481,INDIRECT(nfl_game_result),MATCH(G$1,INDIRECT(nfl_game_result_header),0),FALSE)),"",VLOOKUP($B2481,INDIRECT(nfl_game_result),MATCH(G$1,INDIRECT(nfl_game_result_header),0),FALSE)),"error")</f>
        <v/>
      </c>
      <c r="H2481">
        <f ca="1">IFERROR(IF(ISBLANK(VLOOKUP($B2481,INDIRECT(nfl_game_result),MATCH(H$1,INDIRECT(nfl_game_result_header),0),FALSE)),"",VLOOKUP($B2481,INDIRECT(nfl_game_result),MATCH(H$1,INDIRECT(nfl_game_result_header),0),FALSE)),"error")</f>
        <v>17</v>
      </c>
      <c r="I2481">
        <f ca="1">IFERROR(IF(ISBLANK(VLOOKUP($B2481,INDIRECT(nfl_game_result),MATCH(I$1,INDIRECT(nfl_game_result_header),0),FALSE)),"",VLOOKUP($B2481,INDIRECT(nfl_game_result),MATCH(I$1,INDIRECT(nfl_game_result_header),0),FALSE)),"error")</f>
        <v>19</v>
      </c>
      <c r="J2481" t="str">
        <f ca="1">IFERROR(IF(ISBLANK(VLOOKUP($B2481,INDIRECT(nfl_game_result),MATCH(J$1,INDIRECT(nfl_game_result_header),0),FALSE)),"",VLOOKUP($B2481,INDIRECT(nfl_game_result),MATCH(J$1,INDIRECT(nfl_game_result_header),0),FALSE)),"error")</f>
        <v>TBY</v>
      </c>
      <c r="K2481" t="str">
        <f ca="1">IFERROR(IF(ISBLANK(VLOOKUP($B2481,INDIRECT(nfl_game_result),MATCH(K$1,INDIRECT(nfl_game_result_header),0),FALSE)),"",VLOOKUP($B2481,INDIRECT(nfl_game_result),MATCH(K$1,INDIRECT(nfl_game_result_header),0),FALSE)),"error")</f>
        <v>TBY</v>
      </c>
      <c r="L2481" s="23" t="str">
        <f ca="1">IFERROR(IF(ISBLANK(VLOOKUP($B2481,INDIRECT(nfl_game_result),MATCH(L$1,INDIRECT(nfl_game_result_header),0),FALSE)),"",VLOOKUP($B2481,INDIRECT(nfl_game_result),MATCH(L$1,INDIRECT(nfl_game_result_header),0),FALSE)),"error")</f>
        <v/>
      </c>
      <c r="M2481" t="s">
        <v>16</v>
      </c>
      <c r="N2481">
        <v>-5.5</v>
      </c>
      <c r="O2481" t="s">
        <v>334</v>
      </c>
      <c r="P2481">
        <v>11</v>
      </c>
      <c r="V2481" s="23" t="s">
        <v>416</v>
      </c>
      <c r="W2481">
        <f ca="1">VALUE(LEFT(C2481, 4))</f>
        <v>2016</v>
      </c>
      <c r="X2481">
        <f ca="1">VALUE(MID(C2481,6,FIND("_",C2481,6)-6))</f>
        <v>11</v>
      </c>
      <c r="Y2481">
        <f ca="1">IF(NOT(OR(ISBLANK(D2481),ISBLANK(E2481),D2481="",E2481="")),D2481-E2481,"")</f>
        <v>-0.5</v>
      </c>
      <c r="Z2481">
        <f ca="1">IF(OR(NOT(ISNUMBER(D2481)),ISBLANK(D2481),D2481="",ISBLANK(N2481)),"",ABS(D2481-N2481))</f>
        <v>2</v>
      </c>
      <c r="AA2481">
        <f ca="1">IF(OR(ISBLANK(J2481),ISBLANK(O2481),J2481="",O2481=""),"",IF(J2481=O2481,1,0))</f>
        <v>1</v>
      </c>
      <c r="AB2481" t="str">
        <f ca="1">IF(OR(ISBLANK(K2481),ISBLANK(Q2481),K2481="",Q2481=""),"",IF(K2481=Q2481,1,0))</f>
        <v/>
      </c>
      <c r="AC2481" s="23" t="str">
        <f t="shared" ca="1" si="38"/>
        <v/>
      </c>
    </row>
    <row r="2482" spans="1:29" x14ac:dyDescent="0.25">
      <c r="A2482" s="23">
        <v>2481</v>
      </c>
      <c r="B2482">
        <v>1222</v>
      </c>
      <c r="C2482" t="str">
        <f ca="1">IFERROR(VLOOKUP($B2482,INDIRECT(nfl_game_result),MATCH(C$1,INDIRECT(nfl_game_result_header),0),FALSE),"error")</f>
        <v>2016_11_BAL@DAL</v>
      </c>
      <c r="D2482">
        <f ca="1">IFERROR(IF(ISBLANK(VLOOKUP($B2482,INDIRECT(nfl_game_result),MATCH(D$1,INDIRECT(nfl_game_result_header),0),FALSE)),"",VLOOKUP($B2482,INDIRECT(nfl_game_result),MATCH(D$1,INDIRECT(nfl_game_result_header),0),FALSE)),"error")</f>
        <v>-7</v>
      </c>
      <c r="E2482">
        <f ca="1">IFERROR(IF(ISBLANK(VLOOKUP($B2482,INDIRECT(nfl_game_result),MATCH(E$1,INDIRECT(nfl_game_result_header),0),FALSE)),"",VLOOKUP($B2482,INDIRECT(nfl_game_result),MATCH(E$1,INDIRECT(nfl_game_result_header),0),FALSE)),"error")</f>
        <v>-7.5</v>
      </c>
      <c r="F2482" s="23" t="str">
        <f ca="1">IFERROR(IF(ISBLANK(VLOOKUP($B2482,INDIRECT(nfl_game_result),MATCH(F$1,INDIRECT(nfl_game_result_header),0),FALSE)),"",VLOOKUP($B2482,INDIRECT(nfl_game_result),MATCH(F$1,INDIRECT(nfl_game_result_header),0),FALSE)),"error")</f>
        <v/>
      </c>
      <c r="G2482" s="23" t="str">
        <f ca="1">IFERROR(IF(ISBLANK(VLOOKUP($B2482,INDIRECT(nfl_game_result),MATCH(G$1,INDIRECT(nfl_game_result_header),0),FALSE)),"",VLOOKUP($B2482,INDIRECT(nfl_game_result),MATCH(G$1,INDIRECT(nfl_game_result_header),0),FALSE)),"error")</f>
        <v/>
      </c>
      <c r="H2482">
        <f ca="1">IFERROR(IF(ISBLANK(VLOOKUP($B2482,INDIRECT(nfl_game_result),MATCH(H$1,INDIRECT(nfl_game_result_header),0),FALSE)),"",VLOOKUP($B2482,INDIRECT(nfl_game_result),MATCH(H$1,INDIRECT(nfl_game_result_header),0),FALSE)),"error")</f>
        <v>27</v>
      </c>
      <c r="I2482">
        <f ca="1">IFERROR(IF(ISBLANK(VLOOKUP($B2482,INDIRECT(nfl_game_result),MATCH(I$1,INDIRECT(nfl_game_result_header),0),FALSE)),"",VLOOKUP($B2482,INDIRECT(nfl_game_result),MATCH(I$1,INDIRECT(nfl_game_result_header),0),FALSE)),"error")</f>
        <v>17</v>
      </c>
      <c r="J2482" t="str">
        <f ca="1">IFERROR(IF(ISBLANK(VLOOKUP($B2482,INDIRECT(nfl_game_result),MATCH(J$1,INDIRECT(nfl_game_result_header),0),FALSE)),"",VLOOKUP($B2482,INDIRECT(nfl_game_result),MATCH(J$1,INDIRECT(nfl_game_result_header),0),FALSE)),"error")</f>
        <v>DAL</v>
      </c>
      <c r="K2482" t="str">
        <f ca="1">IFERROR(IF(ISBLANK(VLOOKUP($B2482,INDIRECT(nfl_game_result),MATCH(K$1,INDIRECT(nfl_game_result_header),0),FALSE)),"",VLOOKUP($B2482,INDIRECT(nfl_game_result),MATCH(K$1,INDIRECT(nfl_game_result_header),0),FALSE)),"error")</f>
        <v>DAL</v>
      </c>
      <c r="L2482" s="23" t="str">
        <f ca="1">IFERROR(IF(ISBLANK(VLOOKUP($B2482,INDIRECT(nfl_game_result),MATCH(L$1,INDIRECT(nfl_game_result_header),0),FALSE)),"",VLOOKUP($B2482,INDIRECT(nfl_game_result),MATCH(L$1,INDIRECT(nfl_game_result_header),0),FALSE)),"error")</f>
        <v/>
      </c>
      <c r="M2482" t="s">
        <v>16</v>
      </c>
      <c r="N2482">
        <v>-6</v>
      </c>
      <c r="O2482" t="s">
        <v>65</v>
      </c>
      <c r="P2482">
        <v>1</v>
      </c>
      <c r="V2482" s="23" t="s">
        <v>416</v>
      </c>
      <c r="W2482">
        <f ca="1">VALUE(LEFT(C2482, 4))</f>
        <v>2016</v>
      </c>
      <c r="X2482">
        <f ca="1">VALUE(MID(C2482,6,FIND("_",C2482,6)-6))</f>
        <v>11</v>
      </c>
      <c r="Y2482">
        <f ca="1">IF(NOT(OR(ISBLANK(D2482),ISBLANK(E2482),D2482="",E2482="")),D2482-E2482,"")</f>
        <v>0.5</v>
      </c>
      <c r="Z2482">
        <f ca="1">IF(OR(NOT(ISNUMBER(D2482)),ISBLANK(D2482),D2482="",ISBLANK(N2482)),"",ABS(D2482-N2482))</f>
        <v>1</v>
      </c>
      <c r="AA2482">
        <f ca="1">IF(OR(ISBLANK(J2482),ISBLANK(O2482),J2482="",O2482=""),"",IF(J2482=O2482,1,0))</f>
        <v>0</v>
      </c>
      <c r="AB2482" t="str">
        <f ca="1">IF(OR(ISBLANK(K2482),ISBLANK(Q2482),K2482="",Q2482=""),"",IF(K2482=Q2482,1,0))</f>
        <v/>
      </c>
      <c r="AC2482" s="23" t="str">
        <f t="shared" ca="1" si="38"/>
        <v/>
      </c>
    </row>
    <row r="2483" spans="1:29" x14ac:dyDescent="0.25">
      <c r="A2483" s="23">
        <v>2482</v>
      </c>
      <c r="B2483">
        <v>1223</v>
      </c>
      <c r="C2483" t="str">
        <f ca="1">IFERROR(VLOOKUP($B2483,INDIRECT(nfl_game_result),MATCH(C$1,INDIRECT(nfl_game_result_header),0),FALSE),"error")</f>
        <v>2016_11_JAX@DET</v>
      </c>
      <c r="D2483">
        <f ca="1">IFERROR(IF(ISBLANK(VLOOKUP($B2483,INDIRECT(nfl_game_result),MATCH(D$1,INDIRECT(nfl_game_result_header),0),FALSE)),"",VLOOKUP($B2483,INDIRECT(nfl_game_result),MATCH(D$1,INDIRECT(nfl_game_result_header),0),FALSE)),"error")</f>
        <v>-6.5</v>
      </c>
      <c r="E2483">
        <f ca="1">IFERROR(IF(ISBLANK(VLOOKUP($B2483,INDIRECT(nfl_game_result),MATCH(E$1,INDIRECT(nfl_game_result_header),0),FALSE)),"",VLOOKUP($B2483,INDIRECT(nfl_game_result),MATCH(E$1,INDIRECT(nfl_game_result_header),0),FALSE)),"error")</f>
        <v>-6</v>
      </c>
      <c r="F2483" s="23" t="str">
        <f ca="1">IFERROR(IF(ISBLANK(VLOOKUP($B2483,INDIRECT(nfl_game_result),MATCH(F$1,INDIRECT(nfl_game_result_header),0),FALSE)),"",VLOOKUP($B2483,INDIRECT(nfl_game_result),MATCH(F$1,INDIRECT(nfl_game_result_header),0),FALSE)),"error")</f>
        <v/>
      </c>
      <c r="G2483" s="23" t="str">
        <f ca="1">IFERROR(IF(ISBLANK(VLOOKUP($B2483,INDIRECT(nfl_game_result),MATCH(G$1,INDIRECT(nfl_game_result_header),0),FALSE)),"",VLOOKUP($B2483,INDIRECT(nfl_game_result),MATCH(G$1,INDIRECT(nfl_game_result_header),0),FALSE)),"error")</f>
        <v/>
      </c>
      <c r="H2483">
        <f ca="1">IFERROR(IF(ISBLANK(VLOOKUP($B2483,INDIRECT(nfl_game_result),MATCH(H$1,INDIRECT(nfl_game_result_header),0),FALSE)),"",VLOOKUP($B2483,INDIRECT(nfl_game_result),MATCH(H$1,INDIRECT(nfl_game_result_header),0),FALSE)),"error")</f>
        <v>26</v>
      </c>
      <c r="I2483">
        <f ca="1">IFERROR(IF(ISBLANK(VLOOKUP($B2483,INDIRECT(nfl_game_result),MATCH(I$1,INDIRECT(nfl_game_result_header),0),FALSE)),"",VLOOKUP($B2483,INDIRECT(nfl_game_result),MATCH(I$1,INDIRECT(nfl_game_result_header),0),FALSE)),"error")</f>
        <v>19</v>
      </c>
      <c r="J2483" t="str">
        <f ca="1">IFERROR(IF(ISBLANK(VLOOKUP($B2483,INDIRECT(nfl_game_result),MATCH(J$1,INDIRECT(nfl_game_result_header),0),FALSE)),"",VLOOKUP($B2483,INDIRECT(nfl_game_result),MATCH(J$1,INDIRECT(nfl_game_result_header),0),FALSE)),"error")</f>
        <v>DET</v>
      </c>
      <c r="K2483" t="str">
        <f ca="1">IFERROR(IF(ISBLANK(VLOOKUP($B2483,INDIRECT(nfl_game_result),MATCH(K$1,INDIRECT(nfl_game_result_header),0),FALSE)),"",VLOOKUP($B2483,INDIRECT(nfl_game_result),MATCH(K$1,INDIRECT(nfl_game_result_header),0),FALSE)),"error")</f>
        <v>DET</v>
      </c>
      <c r="L2483" s="23" t="str">
        <f ca="1">IFERROR(IF(ISBLANK(VLOOKUP($B2483,INDIRECT(nfl_game_result),MATCH(L$1,INDIRECT(nfl_game_result_header),0),FALSE)),"",VLOOKUP($B2483,INDIRECT(nfl_game_result),MATCH(L$1,INDIRECT(nfl_game_result_header),0),FALSE)),"error")</f>
        <v/>
      </c>
      <c r="M2483" t="s">
        <v>16</v>
      </c>
      <c r="N2483">
        <v>-5.5</v>
      </c>
      <c r="O2483" t="s">
        <v>77</v>
      </c>
      <c r="P2483">
        <v>2</v>
      </c>
      <c r="V2483" s="23" t="s">
        <v>416</v>
      </c>
      <c r="W2483">
        <f ca="1">VALUE(LEFT(C2483, 4))</f>
        <v>2016</v>
      </c>
      <c r="X2483">
        <f ca="1">VALUE(MID(C2483,6,FIND("_",C2483,6)-6))</f>
        <v>11</v>
      </c>
      <c r="Y2483">
        <f ca="1">IF(NOT(OR(ISBLANK(D2483),ISBLANK(E2483),D2483="",E2483="")),D2483-E2483,"")</f>
        <v>-0.5</v>
      </c>
      <c r="Z2483">
        <f ca="1">IF(OR(NOT(ISNUMBER(D2483)),ISBLANK(D2483),D2483="",ISBLANK(N2483)),"",ABS(D2483-N2483))</f>
        <v>1</v>
      </c>
      <c r="AA2483">
        <f ca="1">IF(OR(ISBLANK(J2483),ISBLANK(O2483),J2483="",O2483=""),"",IF(J2483=O2483,1,0))</f>
        <v>0</v>
      </c>
      <c r="AB2483" t="str">
        <f ca="1">IF(OR(ISBLANK(K2483),ISBLANK(Q2483),K2483="",Q2483=""),"",IF(K2483=Q2483,1,0))</f>
        <v/>
      </c>
      <c r="AC2483" s="23" t="str">
        <f t="shared" ca="1" si="38"/>
        <v/>
      </c>
    </row>
    <row r="2484" spans="1:29" x14ac:dyDescent="0.25">
      <c r="A2484" s="23">
        <v>2483</v>
      </c>
      <c r="B2484">
        <v>1224</v>
      </c>
      <c r="C2484" t="str">
        <f ca="1">IFERROR(VLOOKUP($B2484,INDIRECT(nfl_game_result),MATCH(C$1,INDIRECT(nfl_game_result_header),0),FALSE),"error")</f>
        <v>2016_11_TEN@IND</v>
      </c>
      <c r="D2484">
        <f ca="1">IFERROR(IF(ISBLANK(VLOOKUP($B2484,INDIRECT(nfl_game_result),MATCH(D$1,INDIRECT(nfl_game_result_header),0),FALSE)),"",VLOOKUP($B2484,INDIRECT(nfl_game_result),MATCH(D$1,INDIRECT(nfl_game_result_header),0),FALSE)),"error")</f>
        <v>-3</v>
      </c>
      <c r="E2484">
        <f ca="1">IFERROR(IF(ISBLANK(VLOOKUP($B2484,INDIRECT(nfl_game_result),MATCH(E$1,INDIRECT(nfl_game_result_header),0),FALSE)),"",VLOOKUP($B2484,INDIRECT(nfl_game_result),MATCH(E$1,INDIRECT(nfl_game_result_header),0),FALSE)),"error")</f>
        <v>-2.5</v>
      </c>
      <c r="F2484" s="23" t="str">
        <f ca="1">IFERROR(IF(ISBLANK(VLOOKUP($B2484,INDIRECT(nfl_game_result),MATCH(F$1,INDIRECT(nfl_game_result_header),0),FALSE)),"",VLOOKUP($B2484,INDIRECT(nfl_game_result),MATCH(F$1,INDIRECT(nfl_game_result_header),0),FALSE)),"error")</f>
        <v/>
      </c>
      <c r="G2484" s="23" t="str">
        <f ca="1">IFERROR(IF(ISBLANK(VLOOKUP($B2484,INDIRECT(nfl_game_result),MATCH(G$1,INDIRECT(nfl_game_result_header),0),FALSE)),"",VLOOKUP($B2484,INDIRECT(nfl_game_result),MATCH(G$1,INDIRECT(nfl_game_result_header),0),FALSE)),"error")</f>
        <v/>
      </c>
      <c r="H2484">
        <f ca="1">IFERROR(IF(ISBLANK(VLOOKUP($B2484,INDIRECT(nfl_game_result),MATCH(H$1,INDIRECT(nfl_game_result_header),0),FALSE)),"",VLOOKUP($B2484,INDIRECT(nfl_game_result),MATCH(H$1,INDIRECT(nfl_game_result_header),0),FALSE)),"error")</f>
        <v>24</v>
      </c>
      <c r="I2484">
        <f ca="1">IFERROR(IF(ISBLANK(VLOOKUP($B2484,INDIRECT(nfl_game_result),MATCH(I$1,INDIRECT(nfl_game_result_header),0),FALSE)),"",VLOOKUP($B2484,INDIRECT(nfl_game_result),MATCH(I$1,INDIRECT(nfl_game_result_header),0),FALSE)),"error")</f>
        <v>17</v>
      </c>
      <c r="J2484" t="str">
        <f ca="1">IFERROR(IF(ISBLANK(VLOOKUP($B2484,INDIRECT(nfl_game_result),MATCH(J$1,INDIRECT(nfl_game_result_header),0),FALSE)),"",VLOOKUP($B2484,INDIRECT(nfl_game_result),MATCH(J$1,INDIRECT(nfl_game_result_header),0),FALSE)),"error")</f>
        <v>IND</v>
      </c>
      <c r="K2484" t="str">
        <f ca="1">IFERROR(IF(ISBLANK(VLOOKUP($B2484,INDIRECT(nfl_game_result),MATCH(K$1,INDIRECT(nfl_game_result_header),0),FALSE)),"",VLOOKUP($B2484,INDIRECT(nfl_game_result),MATCH(K$1,INDIRECT(nfl_game_result_header),0),FALSE)),"error")</f>
        <v>IND</v>
      </c>
      <c r="L2484" s="23" t="str">
        <f ca="1">IFERROR(IF(ISBLANK(VLOOKUP($B2484,INDIRECT(nfl_game_result),MATCH(L$1,INDIRECT(nfl_game_result_header),0),FALSE)),"",VLOOKUP($B2484,INDIRECT(nfl_game_result),MATCH(L$1,INDIRECT(nfl_game_result_header),0),FALSE)),"error")</f>
        <v/>
      </c>
      <c r="M2484" t="s">
        <v>16</v>
      </c>
      <c r="N2484">
        <v>-4</v>
      </c>
      <c r="O2484" t="s">
        <v>93</v>
      </c>
      <c r="P2484">
        <v>5</v>
      </c>
      <c r="V2484" s="23" t="s">
        <v>416</v>
      </c>
      <c r="W2484">
        <f ca="1">VALUE(LEFT(C2484, 4))</f>
        <v>2016</v>
      </c>
      <c r="X2484">
        <f ca="1">VALUE(MID(C2484,6,FIND("_",C2484,6)-6))</f>
        <v>11</v>
      </c>
      <c r="Y2484">
        <f ca="1">IF(NOT(OR(ISBLANK(D2484),ISBLANK(E2484),D2484="",E2484="")),D2484-E2484,"")</f>
        <v>-0.5</v>
      </c>
      <c r="Z2484">
        <f ca="1">IF(OR(NOT(ISNUMBER(D2484)),ISBLANK(D2484),D2484="",ISBLANK(N2484)),"",ABS(D2484-N2484))</f>
        <v>1</v>
      </c>
      <c r="AA2484">
        <f ca="1">IF(OR(ISBLANK(J2484),ISBLANK(O2484),J2484="",O2484=""),"",IF(J2484=O2484,1,0))</f>
        <v>0</v>
      </c>
      <c r="AB2484" t="str">
        <f ca="1">IF(OR(ISBLANK(K2484),ISBLANK(Q2484),K2484="",Q2484=""),"",IF(K2484=Q2484,1,0))</f>
        <v/>
      </c>
      <c r="AC2484" s="23" t="str">
        <f t="shared" ca="1" si="38"/>
        <v/>
      </c>
    </row>
    <row r="2485" spans="1:29" x14ac:dyDescent="0.25">
      <c r="A2485" s="23">
        <v>2484</v>
      </c>
      <c r="B2485">
        <v>1225</v>
      </c>
      <c r="C2485" t="str">
        <f ca="1">IFERROR(VLOOKUP($B2485,INDIRECT(nfl_game_result),MATCH(C$1,INDIRECT(nfl_game_result_header),0),FALSE),"error")</f>
        <v>2016_11_MIA@LAR</v>
      </c>
      <c r="D2485">
        <f ca="1">IFERROR(IF(ISBLANK(VLOOKUP($B2485,INDIRECT(nfl_game_result),MATCH(D$1,INDIRECT(nfl_game_result_header),0),FALSE)),"",VLOOKUP($B2485,INDIRECT(nfl_game_result),MATCH(D$1,INDIRECT(nfl_game_result_header),0),FALSE)),"error")</f>
        <v>-1</v>
      </c>
      <c r="E2485">
        <f ca="1">IFERROR(IF(ISBLANK(VLOOKUP($B2485,INDIRECT(nfl_game_result),MATCH(E$1,INDIRECT(nfl_game_result_header),0),FALSE)),"",VLOOKUP($B2485,INDIRECT(nfl_game_result),MATCH(E$1,INDIRECT(nfl_game_result_header),0),FALSE)),"error")</f>
        <v>1</v>
      </c>
      <c r="F2485" s="23" t="str">
        <f ca="1">IFERROR(IF(ISBLANK(VLOOKUP($B2485,INDIRECT(nfl_game_result),MATCH(F$1,INDIRECT(nfl_game_result_header),0),FALSE)),"",VLOOKUP($B2485,INDIRECT(nfl_game_result),MATCH(F$1,INDIRECT(nfl_game_result_header),0),FALSE)),"error")</f>
        <v/>
      </c>
      <c r="G2485" s="23" t="str">
        <f ca="1">IFERROR(IF(ISBLANK(VLOOKUP($B2485,INDIRECT(nfl_game_result),MATCH(G$1,INDIRECT(nfl_game_result_header),0),FALSE)),"",VLOOKUP($B2485,INDIRECT(nfl_game_result),MATCH(G$1,INDIRECT(nfl_game_result_header),0),FALSE)),"error")</f>
        <v/>
      </c>
      <c r="H2485">
        <f ca="1">IFERROR(IF(ISBLANK(VLOOKUP($B2485,INDIRECT(nfl_game_result),MATCH(H$1,INDIRECT(nfl_game_result_header),0),FALSE)),"",VLOOKUP($B2485,INDIRECT(nfl_game_result),MATCH(H$1,INDIRECT(nfl_game_result_header),0),FALSE)),"error")</f>
        <v>10</v>
      </c>
      <c r="I2485">
        <f ca="1">IFERROR(IF(ISBLANK(VLOOKUP($B2485,INDIRECT(nfl_game_result),MATCH(I$1,INDIRECT(nfl_game_result_header),0),FALSE)),"",VLOOKUP($B2485,INDIRECT(nfl_game_result),MATCH(I$1,INDIRECT(nfl_game_result_header),0),FALSE)),"error")</f>
        <v>14</v>
      </c>
      <c r="J2485" t="str">
        <f ca="1">IFERROR(IF(ISBLANK(VLOOKUP($B2485,INDIRECT(nfl_game_result),MATCH(J$1,INDIRECT(nfl_game_result_header),0),FALSE)),"",VLOOKUP($B2485,INDIRECT(nfl_game_result),MATCH(J$1,INDIRECT(nfl_game_result_header),0),FALSE)),"error")</f>
        <v>MIA</v>
      </c>
      <c r="K2485" t="str">
        <f ca="1">IFERROR(IF(ISBLANK(VLOOKUP($B2485,INDIRECT(nfl_game_result),MATCH(K$1,INDIRECT(nfl_game_result_header),0),FALSE)),"",VLOOKUP($B2485,INDIRECT(nfl_game_result),MATCH(K$1,INDIRECT(nfl_game_result_header),0),FALSE)),"error")</f>
        <v>MIA</v>
      </c>
      <c r="L2485" s="23" t="str">
        <f ca="1">IFERROR(IF(ISBLANK(VLOOKUP($B2485,INDIRECT(nfl_game_result),MATCH(L$1,INDIRECT(nfl_game_result_header),0),FALSE)),"",VLOOKUP($B2485,INDIRECT(nfl_game_result),MATCH(L$1,INDIRECT(nfl_game_result_header),0),FALSE)),"error")</f>
        <v/>
      </c>
      <c r="M2485" t="s">
        <v>16</v>
      </c>
      <c r="N2485">
        <v>-1</v>
      </c>
      <c r="O2485" t="s">
        <v>79</v>
      </c>
      <c r="P2485">
        <v>4</v>
      </c>
      <c r="V2485" s="23" t="s">
        <v>416</v>
      </c>
      <c r="W2485">
        <f ca="1">VALUE(LEFT(C2485, 4))</f>
        <v>2016</v>
      </c>
      <c r="X2485">
        <f ca="1">VALUE(MID(C2485,6,FIND("_",C2485,6)-6))</f>
        <v>11</v>
      </c>
      <c r="Y2485">
        <f ca="1">IF(NOT(OR(ISBLANK(D2485),ISBLANK(E2485),D2485="",E2485="")),D2485-E2485,"")</f>
        <v>-2</v>
      </c>
      <c r="Z2485">
        <f ca="1">IF(OR(NOT(ISNUMBER(D2485)),ISBLANK(D2485),D2485="",ISBLANK(N2485)),"",ABS(D2485-N2485))</f>
        <v>0</v>
      </c>
      <c r="AA2485">
        <f ca="1">IF(OR(ISBLANK(J2485),ISBLANK(O2485),J2485="",O2485=""),"",IF(J2485=O2485,1,0))</f>
        <v>1</v>
      </c>
      <c r="AB2485" t="str">
        <f ca="1">IF(OR(ISBLANK(K2485),ISBLANK(Q2485),K2485="",Q2485=""),"",IF(K2485=Q2485,1,0))</f>
        <v/>
      </c>
      <c r="AC2485" s="23" t="str">
        <f t="shared" ca="1" si="38"/>
        <v/>
      </c>
    </row>
    <row r="2486" spans="1:29" x14ac:dyDescent="0.25">
      <c r="A2486" s="23">
        <v>2485</v>
      </c>
      <c r="B2486">
        <v>1226</v>
      </c>
      <c r="C2486" t="str">
        <f ca="1">IFERROR(VLOOKUP($B2486,INDIRECT(nfl_game_result),MATCH(C$1,INDIRECT(nfl_game_result_header),0),FALSE),"error")</f>
        <v>2016_11_NWE@SFO</v>
      </c>
      <c r="D2486">
        <f ca="1">IFERROR(IF(ISBLANK(VLOOKUP($B2486,INDIRECT(nfl_game_result),MATCH(D$1,INDIRECT(nfl_game_result_header),0),FALSE)),"",VLOOKUP($B2486,INDIRECT(nfl_game_result),MATCH(D$1,INDIRECT(nfl_game_result_header),0),FALSE)),"error")</f>
        <v>14</v>
      </c>
      <c r="E2486">
        <f ca="1">IFERROR(IF(ISBLANK(VLOOKUP($B2486,INDIRECT(nfl_game_result),MATCH(E$1,INDIRECT(nfl_game_result_header),0),FALSE)),"",VLOOKUP($B2486,INDIRECT(nfl_game_result),MATCH(E$1,INDIRECT(nfl_game_result_header),0),FALSE)),"error")</f>
        <v>-12</v>
      </c>
      <c r="F2486" s="23" t="str">
        <f ca="1">IFERROR(IF(ISBLANK(VLOOKUP($B2486,INDIRECT(nfl_game_result),MATCH(F$1,INDIRECT(nfl_game_result_header),0),FALSE)),"",VLOOKUP($B2486,INDIRECT(nfl_game_result),MATCH(F$1,INDIRECT(nfl_game_result_header),0),FALSE)),"error")</f>
        <v/>
      </c>
      <c r="G2486" s="23" t="str">
        <f ca="1">IFERROR(IF(ISBLANK(VLOOKUP($B2486,INDIRECT(nfl_game_result),MATCH(G$1,INDIRECT(nfl_game_result_header),0),FALSE)),"",VLOOKUP($B2486,INDIRECT(nfl_game_result),MATCH(G$1,INDIRECT(nfl_game_result_header),0),FALSE)),"error")</f>
        <v/>
      </c>
      <c r="H2486">
        <f ca="1">IFERROR(IF(ISBLANK(VLOOKUP($B2486,INDIRECT(nfl_game_result),MATCH(H$1,INDIRECT(nfl_game_result_header),0),FALSE)),"",VLOOKUP($B2486,INDIRECT(nfl_game_result),MATCH(H$1,INDIRECT(nfl_game_result_header),0),FALSE)),"error")</f>
        <v>17</v>
      </c>
      <c r="I2486">
        <f ca="1">IFERROR(IF(ISBLANK(VLOOKUP($B2486,INDIRECT(nfl_game_result),MATCH(I$1,INDIRECT(nfl_game_result_header),0),FALSE)),"",VLOOKUP($B2486,INDIRECT(nfl_game_result),MATCH(I$1,INDIRECT(nfl_game_result_header),0),FALSE)),"error")</f>
        <v>30</v>
      </c>
      <c r="J2486" t="str">
        <f ca="1">IFERROR(IF(ISBLANK(VLOOKUP($B2486,INDIRECT(nfl_game_result),MATCH(J$1,INDIRECT(nfl_game_result_header),0),FALSE)),"",VLOOKUP($B2486,INDIRECT(nfl_game_result),MATCH(J$1,INDIRECT(nfl_game_result_header),0),FALSE)),"error")</f>
        <v>NWE</v>
      </c>
      <c r="K2486" t="str">
        <f ca="1">IFERROR(IF(ISBLANK(VLOOKUP($B2486,INDIRECT(nfl_game_result),MATCH(K$1,INDIRECT(nfl_game_result_header),0),FALSE)),"",VLOOKUP($B2486,INDIRECT(nfl_game_result),MATCH(K$1,INDIRECT(nfl_game_result_header),0),FALSE)),"error")</f>
        <v>NWE</v>
      </c>
      <c r="L2486" s="23" t="str">
        <f ca="1">IFERROR(IF(ISBLANK(VLOOKUP($B2486,INDIRECT(nfl_game_result),MATCH(L$1,INDIRECT(nfl_game_result_header),0),FALSE)),"",VLOOKUP($B2486,INDIRECT(nfl_game_result),MATCH(L$1,INDIRECT(nfl_game_result_header),0),FALSE)),"error")</f>
        <v/>
      </c>
      <c r="M2486" t="s">
        <v>16</v>
      </c>
      <c r="N2486">
        <v>10</v>
      </c>
      <c r="O2486" t="s">
        <v>333</v>
      </c>
      <c r="P2486">
        <v>9</v>
      </c>
      <c r="V2486" s="23" t="s">
        <v>416</v>
      </c>
      <c r="W2486">
        <f ca="1">VALUE(LEFT(C2486, 4))</f>
        <v>2016</v>
      </c>
      <c r="X2486">
        <f ca="1">VALUE(MID(C2486,6,FIND("_",C2486,6)-6))</f>
        <v>11</v>
      </c>
      <c r="Y2486">
        <f ca="1">IF(NOT(OR(ISBLANK(D2486),ISBLANK(E2486),D2486="",E2486="")),D2486-E2486,"")</f>
        <v>26</v>
      </c>
      <c r="Z2486">
        <f ca="1">IF(OR(NOT(ISNUMBER(D2486)),ISBLANK(D2486),D2486="",ISBLANK(N2486)),"",ABS(D2486-N2486))</f>
        <v>4</v>
      </c>
      <c r="AA2486">
        <f ca="1">IF(OR(ISBLANK(J2486),ISBLANK(O2486),J2486="",O2486=""),"",IF(J2486=O2486,1,0))</f>
        <v>0</v>
      </c>
      <c r="AB2486" t="str">
        <f ca="1">IF(OR(ISBLANK(K2486),ISBLANK(Q2486),K2486="",Q2486=""),"",IF(K2486=Q2486,1,0))</f>
        <v/>
      </c>
      <c r="AC2486" s="23" t="str">
        <f t="shared" ca="1" si="38"/>
        <v/>
      </c>
    </row>
    <row r="2487" spans="1:29" x14ac:dyDescent="0.25">
      <c r="A2487" s="23">
        <v>2486</v>
      </c>
      <c r="B2487">
        <v>1227</v>
      </c>
      <c r="C2487" t="str">
        <f ca="1">IFERROR(VLOOKUP($B2487,INDIRECT(nfl_game_result),MATCH(C$1,INDIRECT(nfl_game_result_header),0),FALSE),"error")</f>
        <v>2016_11_PHI@SEA</v>
      </c>
      <c r="D2487">
        <f ca="1">IFERROR(IF(ISBLANK(VLOOKUP($B2487,INDIRECT(nfl_game_result),MATCH(D$1,INDIRECT(nfl_game_result_header),0),FALSE)),"",VLOOKUP($B2487,INDIRECT(nfl_game_result),MATCH(D$1,INDIRECT(nfl_game_result_header),0),FALSE)),"error")</f>
        <v>-4.5</v>
      </c>
      <c r="E2487">
        <f ca="1">IFERROR(IF(ISBLANK(VLOOKUP($B2487,INDIRECT(nfl_game_result),MATCH(E$1,INDIRECT(nfl_game_result_header),0),FALSE)),"",VLOOKUP($B2487,INDIRECT(nfl_game_result),MATCH(E$1,INDIRECT(nfl_game_result_header),0),FALSE)),"error")</f>
        <v>-6.5</v>
      </c>
      <c r="F2487" s="23" t="str">
        <f ca="1">IFERROR(IF(ISBLANK(VLOOKUP($B2487,INDIRECT(nfl_game_result),MATCH(F$1,INDIRECT(nfl_game_result_header),0),FALSE)),"",VLOOKUP($B2487,INDIRECT(nfl_game_result),MATCH(F$1,INDIRECT(nfl_game_result_header),0),FALSE)),"error")</f>
        <v/>
      </c>
      <c r="G2487" s="23" t="str">
        <f ca="1">IFERROR(IF(ISBLANK(VLOOKUP($B2487,INDIRECT(nfl_game_result),MATCH(G$1,INDIRECT(nfl_game_result_header),0),FALSE)),"",VLOOKUP($B2487,INDIRECT(nfl_game_result),MATCH(G$1,INDIRECT(nfl_game_result_header),0),FALSE)),"error")</f>
        <v/>
      </c>
      <c r="H2487">
        <f ca="1">IFERROR(IF(ISBLANK(VLOOKUP($B2487,INDIRECT(nfl_game_result),MATCH(H$1,INDIRECT(nfl_game_result_header),0),FALSE)),"",VLOOKUP($B2487,INDIRECT(nfl_game_result),MATCH(H$1,INDIRECT(nfl_game_result_header),0),FALSE)),"error")</f>
        <v>26</v>
      </c>
      <c r="I2487">
        <f ca="1">IFERROR(IF(ISBLANK(VLOOKUP($B2487,INDIRECT(nfl_game_result),MATCH(I$1,INDIRECT(nfl_game_result_header),0),FALSE)),"",VLOOKUP($B2487,INDIRECT(nfl_game_result),MATCH(I$1,INDIRECT(nfl_game_result_header),0),FALSE)),"error")</f>
        <v>15</v>
      </c>
      <c r="J2487" t="str">
        <f ca="1">IFERROR(IF(ISBLANK(VLOOKUP($B2487,INDIRECT(nfl_game_result),MATCH(J$1,INDIRECT(nfl_game_result_header),0),FALSE)),"",VLOOKUP($B2487,INDIRECT(nfl_game_result),MATCH(J$1,INDIRECT(nfl_game_result_header),0),FALSE)),"error")</f>
        <v>SEA</v>
      </c>
      <c r="K2487" t="str">
        <f ca="1">IFERROR(IF(ISBLANK(VLOOKUP($B2487,INDIRECT(nfl_game_result),MATCH(K$1,INDIRECT(nfl_game_result_header),0),FALSE)),"",VLOOKUP($B2487,INDIRECT(nfl_game_result),MATCH(K$1,INDIRECT(nfl_game_result_header),0),FALSE)),"error")</f>
        <v>SEA</v>
      </c>
      <c r="L2487" s="23" t="str">
        <f ca="1">IFERROR(IF(ISBLANK(VLOOKUP($B2487,INDIRECT(nfl_game_result),MATCH(L$1,INDIRECT(nfl_game_result_header),0),FALSE)),"",VLOOKUP($B2487,INDIRECT(nfl_game_result),MATCH(L$1,INDIRECT(nfl_game_result_header),0),FALSE)),"error")</f>
        <v/>
      </c>
      <c r="M2487" t="s">
        <v>16</v>
      </c>
      <c r="N2487">
        <v>-6.5</v>
      </c>
      <c r="O2487" t="s">
        <v>89</v>
      </c>
      <c r="P2487">
        <v>7</v>
      </c>
      <c r="V2487" s="23" t="s">
        <v>416</v>
      </c>
      <c r="W2487">
        <f ca="1">VALUE(LEFT(C2487, 4))</f>
        <v>2016</v>
      </c>
      <c r="X2487">
        <f ca="1">VALUE(MID(C2487,6,FIND("_",C2487,6)-6))</f>
        <v>11</v>
      </c>
      <c r="Y2487">
        <f ca="1">IF(NOT(OR(ISBLANK(D2487),ISBLANK(E2487),D2487="",E2487="")),D2487-E2487,"")</f>
        <v>2</v>
      </c>
      <c r="Z2487">
        <f ca="1">IF(OR(NOT(ISNUMBER(D2487)),ISBLANK(D2487),D2487="",ISBLANK(N2487)),"",ABS(D2487-N2487))</f>
        <v>2</v>
      </c>
      <c r="AA2487">
        <f ca="1">IF(OR(ISBLANK(J2487),ISBLANK(O2487),J2487="",O2487=""),"",IF(J2487=O2487,1,0))</f>
        <v>1</v>
      </c>
      <c r="AB2487" t="str">
        <f ca="1">IF(OR(ISBLANK(K2487),ISBLANK(Q2487),K2487="",Q2487=""),"",IF(K2487=Q2487,1,0))</f>
        <v/>
      </c>
      <c r="AC2487" s="23" t="str">
        <f t="shared" ca="1" si="38"/>
        <v/>
      </c>
    </row>
    <row r="2488" spans="1:29" x14ac:dyDescent="0.25">
      <c r="A2488" s="23">
        <v>2487</v>
      </c>
      <c r="B2488">
        <v>1228</v>
      </c>
      <c r="C2488" t="str">
        <f ca="1">IFERROR(VLOOKUP($B2488,INDIRECT(nfl_game_result),MATCH(C$1,INDIRECT(nfl_game_result_header),0),FALSE),"error")</f>
        <v>2016_11_GBY@WAS</v>
      </c>
      <c r="D2488">
        <f ca="1">IFERROR(IF(ISBLANK(VLOOKUP($B2488,INDIRECT(nfl_game_result),MATCH(D$1,INDIRECT(nfl_game_result_header),0),FALSE)),"",VLOOKUP($B2488,INDIRECT(nfl_game_result),MATCH(D$1,INDIRECT(nfl_game_result_header),0),FALSE)),"error")</f>
        <v>-2.5</v>
      </c>
      <c r="E2488">
        <f ca="1">IFERROR(IF(ISBLANK(VLOOKUP($B2488,INDIRECT(nfl_game_result),MATCH(E$1,INDIRECT(nfl_game_result_header),0),FALSE)),"",VLOOKUP($B2488,INDIRECT(nfl_game_result),MATCH(E$1,INDIRECT(nfl_game_result_header),0),FALSE)),"error")</f>
        <v>-3</v>
      </c>
      <c r="F2488" s="23" t="str">
        <f ca="1">IFERROR(IF(ISBLANK(VLOOKUP($B2488,INDIRECT(nfl_game_result),MATCH(F$1,INDIRECT(nfl_game_result_header),0),FALSE)),"",VLOOKUP($B2488,INDIRECT(nfl_game_result),MATCH(F$1,INDIRECT(nfl_game_result_header),0),FALSE)),"error")</f>
        <v/>
      </c>
      <c r="G2488" s="23" t="str">
        <f ca="1">IFERROR(IF(ISBLANK(VLOOKUP($B2488,INDIRECT(nfl_game_result),MATCH(G$1,INDIRECT(nfl_game_result_header),0),FALSE)),"",VLOOKUP($B2488,INDIRECT(nfl_game_result),MATCH(G$1,INDIRECT(nfl_game_result_header),0),FALSE)),"error")</f>
        <v/>
      </c>
      <c r="H2488">
        <f ca="1">IFERROR(IF(ISBLANK(VLOOKUP($B2488,INDIRECT(nfl_game_result),MATCH(H$1,INDIRECT(nfl_game_result_header),0),FALSE)),"",VLOOKUP($B2488,INDIRECT(nfl_game_result),MATCH(H$1,INDIRECT(nfl_game_result_header),0),FALSE)),"error")</f>
        <v>42</v>
      </c>
      <c r="I2488">
        <f ca="1">IFERROR(IF(ISBLANK(VLOOKUP($B2488,INDIRECT(nfl_game_result),MATCH(I$1,INDIRECT(nfl_game_result_header),0),FALSE)),"",VLOOKUP($B2488,INDIRECT(nfl_game_result),MATCH(I$1,INDIRECT(nfl_game_result_header),0),FALSE)),"error")</f>
        <v>24</v>
      </c>
      <c r="J2488" t="str">
        <f ca="1">IFERROR(IF(ISBLANK(VLOOKUP($B2488,INDIRECT(nfl_game_result),MATCH(J$1,INDIRECT(nfl_game_result_header),0),FALSE)),"",VLOOKUP($B2488,INDIRECT(nfl_game_result),MATCH(J$1,INDIRECT(nfl_game_result_header),0),FALSE)),"error")</f>
        <v>WAS</v>
      </c>
      <c r="K2488" t="str">
        <f ca="1">IFERROR(IF(ISBLANK(VLOOKUP($B2488,INDIRECT(nfl_game_result),MATCH(K$1,INDIRECT(nfl_game_result_header),0),FALSE)),"",VLOOKUP($B2488,INDIRECT(nfl_game_result),MATCH(K$1,INDIRECT(nfl_game_result_header),0),FALSE)),"error")</f>
        <v>WAS</v>
      </c>
      <c r="L2488" s="23" t="str">
        <f ca="1">IFERROR(IF(ISBLANK(VLOOKUP($B2488,INDIRECT(nfl_game_result),MATCH(L$1,INDIRECT(nfl_game_result_header),0),FALSE)),"",VLOOKUP($B2488,INDIRECT(nfl_game_result),MATCH(L$1,INDIRECT(nfl_game_result_header),0),FALSE)),"error")</f>
        <v/>
      </c>
      <c r="M2488" t="s">
        <v>16</v>
      </c>
      <c r="N2488">
        <v>-3</v>
      </c>
      <c r="O2488" t="s">
        <v>94</v>
      </c>
      <c r="P2488">
        <v>6</v>
      </c>
      <c r="V2488" s="23" t="s">
        <v>416</v>
      </c>
      <c r="W2488">
        <f ca="1">VALUE(LEFT(C2488, 4))</f>
        <v>2016</v>
      </c>
      <c r="X2488">
        <f ca="1">VALUE(MID(C2488,6,FIND("_",C2488,6)-6))</f>
        <v>11</v>
      </c>
      <c r="Y2488">
        <f ca="1">IF(NOT(OR(ISBLANK(D2488),ISBLANK(E2488),D2488="",E2488="")),D2488-E2488,"")</f>
        <v>0.5</v>
      </c>
      <c r="Z2488">
        <f ca="1">IF(OR(NOT(ISNUMBER(D2488)),ISBLANK(D2488),D2488="",ISBLANK(N2488)),"",ABS(D2488-N2488))</f>
        <v>0.5</v>
      </c>
      <c r="AA2488">
        <f ca="1">IF(OR(ISBLANK(J2488),ISBLANK(O2488),J2488="",O2488=""),"",IF(J2488=O2488,1,0))</f>
        <v>1</v>
      </c>
      <c r="AB2488" t="str">
        <f ca="1">IF(OR(ISBLANK(K2488),ISBLANK(Q2488),K2488="",Q2488=""),"",IF(K2488=Q2488,1,0))</f>
        <v/>
      </c>
      <c r="AC2488" s="23" t="str">
        <f t="shared" ca="1" si="38"/>
        <v/>
      </c>
    </row>
    <row r="2489" spans="1:29" x14ac:dyDescent="0.25">
      <c r="A2489" s="23">
        <v>2488</v>
      </c>
      <c r="B2489">
        <v>1229</v>
      </c>
      <c r="C2489" t="str">
        <f ca="1">IFERROR(VLOOKUP($B2489,INDIRECT(nfl_game_result),MATCH(C$1,INDIRECT(nfl_game_result_header),0),FALSE),"error")</f>
        <v>2016_11_HOU@OAK</v>
      </c>
      <c r="D2489">
        <f ca="1">IFERROR(IF(ISBLANK(VLOOKUP($B2489,INDIRECT(nfl_game_result),MATCH(D$1,INDIRECT(nfl_game_result_header),0),FALSE)),"",VLOOKUP($B2489,INDIRECT(nfl_game_result),MATCH(D$1,INDIRECT(nfl_game_result_header),0),FALSE)),"error")</f>
        <v>-5.5</v>
      </c>
      <c r="E2489">
        <f ca="1">IFERROR(IF(ISBLANK(VLOOKUP($B2489,INDIRECT(nfl_game_result),MATCH(E$1,INDIRECT(nfl_game_result_header),0),FALSE)),"",VLOOKUP($B2489,INDIRECT(nfl_game_result),MATCH(E$1,INDIRECT(nfl_game_result_header),0),FALSE)),"error")</f>
        <v>-6</v>
      </c>
      <c r="F2489" s="23" t="str">
        <f ca="1">IFERROR(IF(ISBLANK(VLOOKUP($B2489,INDIRECT(nfl_game_result),MATCH(F$1,INDIRECT(nfl_game_result_header),0),FALSE)),"",VLOOKUP($B2489,INDIRECT(nfl_game_result),MATCH(F$1,INDIRECT(nfl_game_result_header),0),FALSE)),"error")</f>
        <v/>
      </c>
      <c r="G2489" s="23" t="str">
        <f ca="1">IFERROR(IF(ISBLANK(VLOOKUP($B2489,INDIRECT(nfl_game_result),MATCH(G$1,INDIRECT(nfl_game_result_header),0),FALSE)),"",VLOOKUP($B2489,INDIRECT(nfl_game_result),MATCH(G$1,INDIRECT(nfl_game_result_header),0),FALSE)),"error")</f>
        <v/>
      </c>
      <c r="H2489">
        <f ca="1">IFERROR(IF(ISBLANK(VLOOKUP($B2489,INDIRECT(nfl_game_result),MATCH(H$1,INDIRECT(nfl_game_result_header),0),FALSE)),"",VLOOKUP($B2489,INDIRECT(nfl_game_result),MATCH(H$1,INDIRECT(nfl_game_result_header),0),FALSE)),"error")</f>
        <v>27</v>
      </c>
      <c r="I2489">
        <f ca="1">IFERROR(IF(ISBLANK(VLOOKUP($B2489,INDIRECT(nfl_game_result),MATCH(I$1,INDIRECT(nfl_game_result_header),0),FALSE)),"",VLOOKUP($B2489,INDIRECT(nfl_game_result),MATCH(I$1,INDIRECT(nfl_game_result_header),0),FALSE)),"error")</f>
        <v>20</v>
      </c>
      <c r="J2489" t="str">
        <f ca="1">IFERROR(IF(ISBLANK(VLOOKUP($B2489,INDIRECT(nfl_game_result),MATCH(J$1,INDIRECT(nfl_game_result_header),0),FALSE)),"",VLOOKUP($B2489,INDIRECT(nfl_game_result),MATCH(J$1,INDIRECT(nfl_game_result_header),0),FALSE)),"error")</f>
        <v>OAK</v>
      </c>
      <c r="K2489" t="str">
        <f ca="1">IFERROR(IF(ISBLANK(VLOOKUP($B2489,INDIRECT(nfl_game_result),MATCH(K$1,INDIRECT(nfl_game_result_header),0),FALSE)),"",VLOOKUP($B2489,INDIRECT(nfl_game_result),MATCH(K$1,INDIRECT(nfl_game_result_header),0),FALSE)),"error")</f>
        <v>OAK</v>
      </c>
      <c r="L2489" s="23" t="str">
        <f ca="1">IFERROR(IF(ISBLANK(VLOOKUP($B2489,INDIRECT(nfl_game_result),MATCH(L$1,INDIRECT(nfl_game_result_header),0),FALSE)),"",VLOOKUP($B2489,INDIRECT(nfl_game_result),MATCH(L$1,INDIRECT(nfl_game_result_header),0),FALSE)),"error")</f>
        <v/>
      </c>
      <c r="M2489" t="s">
        <v>16</v>
      </c>
      <c r="N2489">
        <v>-4</v>
      </c>
      <c r="O2489" t="s">
        <v>85</v>
      </c>
      <c r="P2489">
        <v>3</v>
      </c>
      <c r="V2489" s="23" t="s">
        <v>416</v>
      </c>
      <c r="W2489">
        <f ca="1">VALUE(LEFT(C2489, 4))</f>
        <v>2016</v>
      </c>
      <c r="X2489">
        <f ca="1">VALUE(MID(C2489,6,FIND("_",C2489,6)-6))</f>
        <v>11</v>
      </c>
      <c r="Y2489">
        <f ca="1">IF(NOT(OR(ISBLANK(D2489),ISBLANK(E2489),D2489="",E2489="")),D2489-E2489,"")</f>
        <v>0.5</v>
      </c>
      <c r="Z2489">
        <f ca="1">IF(OR(NOT(ISNUMBER(D2489)),ISBLANK(D2489),D2489="",ISBLANK(N2489)),"",ABS(D2489-N2489))</f>
        <v>1.5</v>
      </c>
      <c r="AA2489">
        <f ca="1">IF(OR(ISBLANK(J2489),ISBLANK(O2489),J2489="",O2489=""),"",IF(J2489=O2489,1,0))</f>
        <v>1</v>
      </c>
      <c r="AB2489" t="str">
        <f ca="1">IF(OR(ISBLANK(K2489),ISBLANK(Q2489),K2489="",Q2489=""),"",IF(K2489=Q2489,1,0))</f>
        <v/>
      </c>
      <c r="AC2489" s="23" t="str">
        <f t="shared" ca="1" si="38"/>
        <v/>
      </c>
    </row>
    <row r="2490" spans="1:29" x14ac:dyDescent="0.25">
      <c r="A2490" s="23">
        <v>2489</v>
      </c>
      <c r="B2490">
        <v>1216</v>
      </c>
      <c r="C2490" t="str">
        <f ca="1">IFERROR(VLOOKUP($B2490,INDIRECT(nfl_game_result),MATCH(C$1,INDIRECT(nfl_game_result_header),0),FALSE),"error")</f>
        <v>2016_11_NOR@CAR</v>
      </c>
      <c r="D2490">
        <f ca="1">IFERROR(IF(ISBLANK(VLOOKUP($B2490,INDIRECT(nfl_game_result),MATCH(D$1,INDIRECT(nfl_game_result_header),0),FALSE)),"",VLOOKUP($B2490,INDIRECT(nfl_game_result),MATCH(D$1,INDIRECT(nfl_game_result_header),0),FALSE)),"error")</f>
        <v>-4</v>
      </c>
      <c r="E2490">
        <f ca="1">IFERROR(IF(ISBLANK(VLOOKUP($B2490,INDIRECT(nfl_game_result),MATCH(E$1,INDIRECT(nfl_game_result_header),0),FALSE)),"",VLOOKUP($B2490,INDIRECT(nfl_game_result),MATCH(E$1,INDIRECT(nfl_game_result_header),0),FALSE)),"error")</f>
        <v>-3.5</v>
      </c>
      <c r="F2490" s="23" t="str">
        <f ca="1">IFERROR(IF(ISBLANK(VLOOKUP($B2490,INDIRECT(nfl_game_result),MATCH(F$1,INDIRECT(nfl_game_result_header),0),FALSE)),"",VLOOKUP($B2490,INDIRECT(nfl_game_result),MATCH(F$1,INDIRECT(nfl_game_result_header),0),FALSE)),"error")</f>
        <v/>
      </c>
      <c r="G2490" s="23" t="str">
        <f ca="1">IFERROR(IF(ISBLANK(VLOOKUP($B2490,INDIRECT(nfl_game_result),MATCH(G$1,INDIRECT(nfl_game_result_header),0),FALSE)),"",VLOOKUP($B2490,INDIRECT(nfl_game_result),MATCH(G$1,INDIRECT(nfl_game_result_header),0),FALSE)),"error")</f>
        <v/>
      </c>
      <c r="H2490">
        <f ca="1">IFERROR(IF(ISBLANK(VLOOKUP($B2490,INDIRECT(nfl_game_result),MATCH(H$1,INDIRECT(nfl_game_result_header),0),FALSE)),"",VLOOKUP($B2490,INDIRECT(nfl_game_result),MATCH(H$1,INDIRECT(nfl_game_result_header),0),FALSE)),"error")</f>
        <v>23</v>
      </c>
      <c r="I2490">
        <f ca="1">IFERROR(IF(ISBLANK(VLOOKUP($B2490,INDIRECT(nfl_game_result),MATCH(I$1,INDIRECT(nfl_game_result_header),0),FALSE)),"",VLOOKUP($B2490,INDIRECT(nfl_game_result),MATCH(I$1,INDIRECT(nfl_game_result_header),0),FALSE)),"error")</f>
        <v>20</v>
      </c>
      <c r="J2490" t="str">
        <f ca="1">IFERROR(IF(ISBLANK(VLOOKUP($B2490,INDIRECT(nfl_game_result),MATCH(J$1,INDIRECT(nfl_game_result_header),0),FALSE)),"",VLOOKUP($B2490,INDIRECT(nfl_game_result),MATCH(J$1,INDIRECT(nfl_game_result_header),0),FALSE)),"error")</f>
        <v>NOR</v>
      </c>
      <c r="K2490" t="str">
        <f ca="1">IFERROR(IF(ISBLANK(VLOOKUP($B2490,INDIRECT(nfl_game_result),MATCH(K$1,INDIRECT(nfl_game_result_header),0),FALSE)),"",VLOOKUP($B2490,INDIRECT(nfl_game_result),MATCH(K$1,INDIRECT(nfl_game_result_header),0),FALSE)),"error")</f>
        <v>CAR</v>
      </c>
      <c r="L2490" s="23" t="str">
        <f ca="1">IFERROR(IF(ISBLANK(VLOOKUP($B2490,INDIRECT(nfl_game_result),MATCH(L$1,INDIRECT(nfl_game_result_header),0),FALSE)),"",VLOOKUP($B2490,INDIRECT(nfl_game_result),MATCH(L$1,INDIRECT(nfl_game_result_header),0),FALSE)),"error")</f>
        <v/>
      </c>
      <c r="M2490" t="s">
        <v>14</v>
      </c>
      <c r="N2490">
        <v>-3.5</v>
      </c>
      <c r="O2490" t="s">
        <v>67</v>
      </c>
      <c r="P2490">
        <v>14</v>
      </c>
      <c r="Q2490" t="s">
        <v>67</v>
      </c>
      <c r="V2490" s="23" t="s">
        <v>416</v>
      </c>
      <c r="W2490">
        <f ca="1">VALUE(LEFT(C2490, 4))</f>
        <v>2016</v>
      </c>
      <c r="X2490">
        <f ca="1">VALUE(MID(C2490,6,FIND("_",C2490,6)-6))</f>
        <v>11</v>
      </c>
      <c r="Y2490">
        <f ca="1">IF(NOT(OR(ISBLANK(D2490),ISBLANK(E2490),D2490="",E2490="")),D2490-E2490,"")</f>
        <v>-0.5</v>
      </c>
      <c r="Z2490">
        <f ca="1">IF(OR(NOT(ISNUMBER(D2490)),ISBLANK(D2490),D2490="",ISBLANK(N2490)),"",ABS(D2490-N2490))</f>
        <v>0.5</v>
      </c>
      <c r="AA2490">
        <f ca="1">IF(OR(ISBLANK(J2490),ISBLANK(O2490),J2490="",O2490=""),"",IF(J2490=O2490,1,0))</f>
        <v>0</v>
      </c>
      <c r="AB2490">
        <f ca="1">IF(OR(ISBLANK(K2490),ISBLANK(Q2490),K2490="",Q2490=""),"",IF(K2490=Q2490,1,0))</f>
        <v>1</v>
      </c>
      <c r="AC2490" s="23" t="str">
        <f t="shared" ca="1" si="38"/>
        <v/>
      </c>
    </row>
    <row r="2491" spans="1:29" x14ac:dyDescent="0.25">
      <c r="A2491" s="23">
        <v>2490</v>
      </c>
      <c r="B2491">
        <v>1217</v>
      </c>
      <c r="C2491" t="str">
        <f ca="1">IFERROR(VLOOKUP($B2491,INDIRECT(nfl_game_result),MATCH(C$1,INDIRECT(nfl_game_result_header),0),FALSE),"error")</f>
        <v>2016_11_ARI@MIN</v>
      </c>
      <c r="D2491">
        <f ca="1">IFERROR(IF(ISBLANK(VLOOKUP($B2491,INDIRECT(nfl_game_result),MATCH(D$1,INDIRECT(nfl_game_result_header),0),FALSE)),"",VLOOKUP($B2491,INDIRECT(nfl_game_result),MATCH(D$1,INDIRECT(nfl_game_result_header),0),FALSE)),"error")</f>
        <v>0</v>
      </c>
      <c r="E2491">
        <f ca="1">IFERROR(IF(ISBLANK(VLOOKUP($B2491,INDIRECT(nfl_game_result),MATCH(E$1,INDIRECT(nfl_game_result_header),0),FALSE)),"",VLOOKUP($B2491,INDIRECT(nfl_game_result),MATCH(E$1,INDIRECT(nfl_game_result_header),0),FALSE)),"error")</f>
        <v>-2</v>
      </c>
      <c r="F2491" s="23" t="str">
        <f ca="1">IFERROR(IF(ISBLANK(VLOOKUP($B2491,INDIRECT(nfl_game_result),MATCH(F$1,INDIRECT(nfl_game_result_header),0),FALSE)),"",VLOOKUP($B2491,INDIRECT(nfl_game_result),MATCH(F$1,INDIRECT(nfl_game_result_header),0),FALSE)),"error")</f>
        <v/>
      </c>
      <c r="G2491" s="23" t="str">
        <f ca="1">IFERROR(IF(ISBLANK(VLOOKUP($B2491,INDIRECT(nfl_game_result),MATCH(G$1,INDIRECT(nfl_game_result_header),0),FALSE)),"",VLOOKUP($B2491,INDIRECT(nfl_game_result),MATCH(G$1,INDIRECT(nfl_game_result_header),0),FALSE)),"error")</f>
        <v/>
      </c>
      <c r="H2491">
        <f ca="1">IFERROR(IF(ISBLANK(VLOOKUP($B2491,INDIRECT(nfl_game_result),MATCH(H$1,INDIRECT(nfl_game_result_header),0),FALSE)),"",VLOOKUP($B2491,INDIRECT(nfl_game_result),MATCH(H$1,INDIRECT(nfl_game_result_header),0),FALSE)),"error")</f>
        <v>30</v>
      </c>
      <c r="I2491">
        <f ca="1">IFERROR(IF(ISBLANK(VLOOKUP($B2491,INDIRECT(nfl_game_result),MATCH(I$1,INDIRECT(nfl_game_result_header),0),FALSE)),"",VLOOKUP($B2491,INDIRECT(nfl_game_result),MATCH(I$1,INDIRECT(nfl_game_result_header),0),FALSE)),"error")</f>
        <v>24</v>
      </c>
      <c r="J2491" t="str">
        <f ca="1">IFERROR(IF(ISBLANK(VLOOKUP($B2491,INDIRECT(nfl_game_result),MATCH(J$1,INDIRECT(nfl_game_result_header),0),FALSE)),"",VLOOKUP($B2491,INDIRECT(nfl_game_result),MATCH(J$1,INDIRECT(nfl_game_result_header),0),FALSE)),"error")</f>
        <v>MIN</v>
      </c>
      <c r="K2491" t="str">
        <f ca="1">IFERROR(IF(ISBLANK(VLOOKUP($B2491,INDIRECT(nfl_game_result),MATCH(K$1,INDIRECT(nfl_game_result_header),0),FALSE)),"",VLOOKUP($B2491,INDIRECT(nfl_game_result),MATCH(K$1,INDIRECT(nfl_game_result_header),0),FALSE)),"error")</f>
        <v>MIN</v>
      </c>
      <c r="L2491" s="23" t="str">
        <f ca="1">IFERROR(IF(ISBLANK(VLOOKUP($B2491,INDIRECT(nfl_game_result),MATCH(L$1,INDIRECT(nfl_game_result_header),0),FALSE)),"",VLOOKUP($B2491,INDIRECT(nfl_game_result),MATCH(L$1,INDIRECT(nfl_game_result_header),0),FALSE)),"error")</f>
        <v/>
      </c>
      <c r="M2491" t="s">
        <v>14</v>
      </c>
      <c r="N2491">
        <v>-3</v>
      </c>
      <c r="O2491" t="s">
        <v>64</v>
      </c>
      <c r="P2491">
        <v>8</v>
      </c>
      <c r="Q2491" t="s">
        <v>64</v>
      </c>
      <c r="V2491" s="23" t="s">
        <v>416</v>
      </c>
      <c r="W2491">
        <f ca="1">VALUE(LEFT(C2491, 4))</f>
        <v>2016</v>
      </c>
      <c r="X2491">
        <f ca="1">VALUE(MID(C2491,6,FIND("_",C2491,6)-6))</f>
        <v>11</v>
      </c>
      <c r="Y2491">
        <f ca="1">IF(NOT(OR(ISBLANK(D2491),ISBLANK(E2491),D2491="",E2491="")),D2491-E2491,"")</f>
        <v>2</v>
      </c>
      <c r="Z2491">
        <f ca="1">IF(OR(NOT(ISNUMBER(D2491)),ISBLANK(D2491),D2491="",ISBLANK(N2491)),"",ABS(D2491-N2491))</f>
        <v>3</v>
      </c>
      <c r="AA2491">
        <f ca="1">IF(OR(ISBLANK(J2491),ISBLANK(O2491),J2491="",O2491=""),"",IF(J2491=O2491,1,0))</f>
        <v>0</v>
      </c>
      <c r="AB2491">
        <f ca="1">IF(OR(ISBLANK(K2491),ISBLANK(Q2491),K2491="",Q2491=""),"",IF(K2491=Q2491,1,0))</f>
        <v>0</v>
      </c>
      <c r="AC2491" s="23" t="str">
        <f t="shared" ca="1" si="38"/>
        <v/>
      </c>
    </row>
    <row r="2492" spans="1:29" x14ac:dyDescent="0.25">
      <c r="A2492" s="23">
        <v>2491</v>
      </c>
      <c r="B2492">
        <v>1218</v>
      </c>
      <c r="C2492" t="str">
        <f ca="1">IFERROR(VLOOKUP($B2492,INDIRECT(nfl_game_result),MATCH(C$1,INDIRECT(nfl_game_result_header),0),FALSE),"error")</f>
        <v>2016_11_BUF@CIN</v>
      </c>
      <c r="D2492">
        <f ca="1">IFERROR(IF(ISBLANK(VLOOKUP($B2492,INDIRECT(nfl_game_result),MATCH(D$1,INDIRECT(nfl_game_result_header),0),FALSE)),"",VLOOKUP($B2492,INDIRECT(nfl_game_result),MATCH(D$1,INDIRECT(nfl_game_result_header),0),FALSE)),"error")</f>
        <v>-4.5</v>
      </c>
      <c r="E2492">
        <f ca="1">IFERROR(IF(ISBLANK(VLOOKUP($B2492,INDIRECT(nfl_game_result),MATCH(E$1,INDIRECT(nfl_game_result_header),0),FALSE)),"",VLOOKUP($B2492,INDIRECT(nfl_game_result),MATCH(E$1,INDIRECT(nfl_game_result_header),0),FALSE)),"error")</f>
        <v>-2.5</v>
      </c>
      <c r="F2492" s="23" t="str">
        <f ca="1">IFERROR(IF(ISBLANK(VLOOKUP($B2492,INDIRECT(nfl_game_result),MATCH(F$1,INDIRECT(nfl_game_result_header),0),FALSE)),"",VLOOKUP($B2492,INDIRECT(nfl_game_result),MATCH(F$1,INDIRECT(nfl_game_result_header),0),FALSE)),"error")</f>
        <v/>
      </c>
      <c r="G2492" s="23" t="str">
        <f ca="1">IFERROR(IF(ISBLANK(VLOOKUP($B2492,INDIRECT(nfl_game_result),MATCH(G$1,INDIRECT(nfl_game_result_header),0),FALSE)),"",VLOOKUP($B2492,INDIRECT(nfl_game_result),MATCH(G$1,INDIRECT(nfl_game_result_header),0),FALSE)),"error")</f>
        <v/>
      </c>
      <c r="H2492">
        <f ca="1">IFERROR(IF(ISBLANK(VLOOKUP($B2492,INDIRECT(nfl_game_result),MATCH(H$1,INDIRECT(nfl_game_result_header),0),FALSE)),"",VLOOKUP($B2492,INDIRECT(nfl_game_result),MATCH(H$1,INDIRECT(nfl_game_result_header),0),FALSE)),"error")</f>
        <v>12</v>
      </c>
      <c r="I2492">
        <f ca="1">IFERROR(IF(ISBLANK(VLOOKUP($B2492,INDIRECT(nfl_game_result),MATCH(I$1,INDIRECT(nfl_game_result_header),0),FALSE)),"",VLOOKUP($B2492,INDIRECT(nfl_game_result),MATCH(I$1,INDIRECT(nfl_game_result_header),0),FALSE)),"error")</f>
        <v>16</v>
      </c>
      <c r="J2492" t="str">
        <f ca="1">IFERROR(IF(ISBLANK(VLOOKUP($B2492,INDIRECT(nfl_game_result),MATCH(J$1,INDIRECT(nfl_game_result_header),0),FALSE)),"",VLOOKUP($B2492,INDIRECT(nfl_game_result),MATCH(J$1,INDIRECT(nfl_game_result_header),0),FALSE)),"error")</f>
        <v>BUF</v>
      </c>
      <c r="K2492" t="str">
        <f ca="1">IFERROR(IF(ISBLANK(VLOOKUP($B2492,INDIRECT(nfl_game_result),MATCH(K$1,INDIRECT(nfl_game_result_header),0),FALSE)),"",VLOOKUP($B2492,INDIRECT(nfl_game_result),MATCH(K$1,INDIRECT(nfl_game_result_header),0),FALSE)),"error")</f>
        <v>BUF</v>
      </c>
      <c r="L2492" s="23" t="str">
        <f ca="1">IFERROR(IF(ISBLANK(VLOOKUP($B2492,INDIRECT(nfl_game_result),MATCH(L$1,INDIRECT(nfl_game_result_header),0),FALSE)),"",VLOOKUP($B2492,INDIRECT(nfl_game_result),MATCH(L$1,INDIRECT(nfl_game_result_header),0),FALSE)),"error")</f>
        <v/>
      </c>
      <c r="M2492" t="s">
        <v>14</v>
      </c>
      <c r="N2492">
        <v>-4.5</v>
      </c>
      <c r="O2492" t="s">
        <v>66</v>
      </c>
      <c r="P2492">
        <v>2</v>
      </c>
      <c r="Q2492" t="s">
        <v>66</v>
      </c>
      <c r="V2492" s="23" t="s">
        <v>416</v>
      </c>
      <c r="W2492">
        <f ca="1">VALUE(LEFT(C2492, 4))</f>
        <v>2016</v>
      </c>
      <c r="X2492">
        <f ca="1">VALUE(MID(C2492,6,FIND("_",C2492,6)-6))</f>
        <v>11</v>
      </c>
      <c r="Y2492">
        <f ca="1">IF(NOT(OR(ISBLANK(D2492),ISBLANK(E2492),D2492="",E2492="")),D2492-E2492,"")</f>
        <v>-2</v>
      </c>
      <c r="Z2492">
        <f ca="1">IF(OR(NOT(ISNUMBER(D2492)),ISBLANK(D2492),D2492="",ISBLANK(N2492)),"",ABS(D2492-N2492))</f>
        <v>0</v>
      </c>
      <c r="AA2492">
        <f ca="1">IF(OR(ISBLANK(J2492),ISBLANK(O2492),J2492="",O2492=""),"",IF(J2492=O2492,1,0))</f>
        <v>1</v>
      </c>
      <c r="AB2492">
        <f ca="1">IF(OR(ISBLANK(K2492),ISBLANK(Q2492),K2492="",Q2492=""),"",IF(K2492=Q2492,1,0))</f>
        <v>1</v>
      </c>
      <c r="AC2492" s="23" t="str">
        <f t="shared" ca="1" si="38"/>
        <v/>
      </c>
    </row>
    <row r="2493" spans="1:29" x14ac:dyDescent="0.25">
      <c r="A2493" s="23">
        <v>2492</v>
      </c>
      <c r="B2493">
        <v>1219</v>
      </c>
      <c r="C2493" t="str">
        <f ca="1">IFERROR(VLOOKUP($B2493,INDIRECT(nfl_game_result),MATCH(C$1,INDIRECT(nfl_game_result_header),0),FALSE),"error")</f>
        <v>2016_11_CHI@NYG</v>
      </c>
      <c r="D2493">
        <f ca="1">IFERROR(IF(ISBLANK(VLOOKUP($B2493,INDIRECT(nfl_game_result),MATCH(D$1,INDIRECT(nfl_game_result_header),0),FALSE)),"",VLOOKUP($B2493,INDIRECT(nfl_game_result),MATCH(D$1,INDIRECT(nfl_game_result_header),0),FALSE)),"error")</f>
        <v>-6</v>
      </c>
      <c r="E2493">
        <f ca="1">IFERROR(IF(ISBLANK(VLOOKUP($B2493,INDIRECT(nfl_game_result),MATCH(E$1,INDIRECT(nfl_game_result_header),0),FALSE)),"",VLOOKUP($B2493,INDIRECT(nfl_game_result),MATCH(E$1,INDIRECT(nfl_game_result_header),0),FALSE)),"error")</f>
        <v>-6.5</v>
      </c>
      <c r="F2493" s="23" t="str">
        <f ca="1">IFERROR(IF(ISBLANK(VLOOKUP($B2493,INDIRECT(nfl_game_result),MATCH(F$1,INDIRECT(nfl_game_result_header),0),FALSE)),"",VLOOKUP($B2493,INDIRECT(nfl_game_result),MATCH(F$1,INDIRECT(nfl_game_result_header),0),FALSE)),"error")</f>
        <v/>
      </c>
      <c r="G2493" s="23" t="str">
        <f ca="1">IFERROR(IF(ISBLANK(VLOOKUP($B2493,INDIRECT(nfl_game_result),MATCH(G$1,INDIRECT(nfl_game_result_header),0),FALSE)),"",VLOOKUP($B2493,INDIRECT(nfl_game_result),MATCH(G$1,INDIRECT(nfl_game_result_header),0),FALSE)),"error")</f>
        <v/>
      </c>
      <c r="H2493">
        <f ca="1">IFERROR(IF(ISBLANK(VLOOKUP($B2493,INDIRECT(nfl_game_result),MATCH(H$1,INDIRECT(nfl_game_result_header),0),FALSE)),"",VLOOKUP($B2493,INDIRECT(nfl_game_result),MATCH(H$1,INDIRECT(nfl_game_result_header),0),FALSE)),"error")</f>
        <v>22</v>
      </c>
      <c r="I2493">
        <f ca="1">IFERROR(IF(ISBLANK(VLOOKUP($B2493,INDIRECT(nfl_game_result),MATCH(I$1,INDIRECT(nfl_game_result_header),0),FALSE)),"",VLOOKUP($B2493,INDIRECT(nfl_game_result),MATCH(I$1,INDIRECT(nfl_game_result_header),0),FALSE)),"error")</f>
        <v>16</v>
      </c>
      <c r="J2493" t="str">
        <f ca="1">IFERROR(IF(ISBLANK(VLOOKUP($B2493,INDIRECT(nfl_game_result),MATCH(J$1,INDIRECT(nfl_game_result_header),0),FALSE)),"",VLOOKUP($B2493,INDIRECT(nfl_game_result),MATCH(J$1,INDIRECT(nfl_game_result_header),0),FALSE)),"error")</f>
        <v>CHI</v>
      </c>
      <c r="K2493" t="str">
        <f ca="1">IFERROR(IF(ISBLANK(VLOOKUP($B2493,INDIRECT(nfl_game_result),MATCH(K$1,INDIRECT(nfl_game_result_header),0),FALSE)),"",VLOOKUP($B2493,INDIRECT(nfl_game_result),MATCH(K$1,INDIRECT(nfl_game_result_header),0),FALSE)),"error")</f>
        <v>NYG</v>
      </c>
      <c r="L2493" s="23" t="str">
        <f ca="1">IFERROR(IF(ISBLANK(VLOOKUP($B2493,INDIRECT(nfl_game_result),MATCH(L$1,INDIRECT(nfl_game_result_header),0),FALSE)),"",VLOOKUP($B2493,INDIRECT(nfl_game_result),MATCH(L$1,INDIRECT(nfl_game_result_header),0),FALSE)),"error")</f>
        <v/>
      </c>
      <c r="M2493" t="s">
        <v>14</v>
      </c>
      <c r="N2493">
        <v>-7.5</v>
      </c>
      <c r="O2493" t="s">
        <v>68</v>
      </c>
      <c r="P2493">
        <v>10</v>
      </c>
      <c r="Q2493" t="s">
        <v>83</v>
      </c>
      <c r="V2493" s="23" t="s">
        <v>416</v>
      </c>
      <c r="W2493">
        <f ca="1">VALUE(LEFT(C2493, 4))</f>
        <v>2016</v>
      </c>
      <c r="X2493">
        <f ca="1">VALUE(MID(C2493,6,FIND("_",C2493,6)-6))</f>
        <v>11</v>
      </c>
      <c r="Y2493">
        <f ca="1">IF(NOT(OR(ISBLANK(D2493),ISBLANK(E2493),D2493="",E2493="")),D2493-E2493,"")</f>
        <v>0.5</v>
      </c>
      <c r="Z2493">
        <f ca="1">IF(OR(NOT(ISNUMBER(D2493)),ISBLANK(D2493),D2493="",ISBLANK(N2493)),"",ABS(D2493-N2493))</f>
        <v>1.5</v>
      </c>
      <c r="AA2493">
        <f ca="1">IF(OR(ISBLANK(J2493),ISBLANK(O2493),J2493="",O2493=""),"",IF(J2493=O2493,1,0))</f>
        <v>1</v>
      </c>
      <c r="AB2493">
        <f ca="1">IF(OR(ISBLANK(K2493),ISBLANK(Q2493),K2493="",Q2493=""),"",IF(K2493=Q2493,1,0))</f>
        <v>1</v>
      </c>
      <c r="AC2493" s="23" t="str">
        <f t="shared" ca="1" si="38"/>
        <v/>
      </c>
    </row>
    <row r="2494" spans="1:29" x14ac:dyDescent="0.25">
      <c r="A2494" s="23">
        <v>2493</v>
      </c>
      <c r="B2494">
        <v>1220</v>
      </c>
      <c r="C2494" t="str">
        <f ca="1">IFERROR(VLOOKUP($B2494,INDIRECT(nfl_game_result),MATCH(C$1,INDIRECT(nfl_game_result_header),0),FALSE),"error")</f>
        <v>2016_11_PIT@CLE</v>
      </c>
      <c r="D2494">
        <f ca="1">IFERROR(IF(ISBLANK(VLOOKUP($B2494,INDIRECT(nfl_game_result),MATCH(D$1,INDIRECT(nfl_game_result_header),0),FALSE)),"",VLOOKUP($B2494,INDIRECT(nfl_game_result),MATCH(D$1,INDIRECT(nfl_game_result_header),0),FALSE)),"error")</f>
        <v>9.5</v>
      </c>
      <c r="E2494">
        <f ca="1">IFERROR(IF(ISBLANK(VLOOKUP($B2494,INDIRECT(nfl_game_result),MATCH(E$1,INDIRECT(nfl_game_result_header),0),FALSE)),"",VLOOKUP($B2494,INDIRECT(nfl_game_result),MATCH(E$1,INDIRECT(nfl_game_result_header),0),FALSE)),"error")</f>
        <v>8.5</v>
      </c>
      <c r="F2494" s="23" t="str">
        <f ca="1">IFERROR(IF(ISBLANK(VLOOKUP($B2494,INDIRECT(nfl_game_result),MATCH(F$1,INDIRECT(nfl_game_result_header),0),FALSE)),"",VLOOKUP($B2494,INDIRECT(nfl_game_result),MATCH(F$1,INDIRECT(nfl_game_result_header),0),FALSE)),"error")</f>
        <v/>
      </c>
      <c r="G2494" s="23" t="str">
        <f ca="1">IFERROR(IF(ISBLANK(VLOOKUP($B2494,INDIRECT(nfl_game_result),MATCH(G$1,INDIRECT(nfl_game_result_header),0),FALSE)),"",VLOOKUP($B2494,INDIRECT(nfl_game_result),MATCH(G$1,INDIRECT(nfl_game_result_header),0),FALSE)),"error")</f>
        <v/>
      </c>
      <c r="H2494">
        <f ca="1">IFERROR(IF(ISBLANK(VLOOKUP($B2494,INDIRECT(nfl_game_result),MATCH(H$1,INDIRECT(nfl_game_result_header),0),FALSE)),"",VLOOKUP($B2494,INDIRECT(nfl_game_result),MATCH(H$1,INDIRECT(nfl_game_result_header),0),FALSE)),"error")</f>
        <v>9</v>
      </c>
      <c r="I2494">
        <f ca="1">IFERROR(IF(ISBLANK(VLOOKUP($B2494,INDIRECT(nfl_game_result),MATCH(I$1,INDIRECT(nfl_game_result_header),0),FALSE)),"",VLOOKUP($B2494,INDIRECT(nfl_game_result),MATCH(I$1,INDIRECT(nfl_game_result_header),0),FALSE)),"error")</f>
        <v>24</v>
      </c>
      <c r="J2494" t="str">
        <f ca="1">IFERROR(IF(ISBLANK(VLOOKUP($B2494,INDIRECT(nfl_game_result),MATCH(J$1,INDIRECT(nfl_game_result_header),0),FALSE)),"",VLOOKUP($B2494,INDIRECT(nfl_game_result),MATCH(J$1,INDIRECT(nfl_game_result_header),0),FALSE)),"error")</f>
        <v>PIT</v>
      </c>
      <c r="K2494" t="str">
        <f ca="1">IFERROR(IF(ISBLANK(VLOOKUP($B2494,INDIRECT(nfl_game_result),MATCH(K$1,INDIRECT(nfl_game_result_header),0),FALSE)),"",VLOOKUP($B2494,INDIRECT(nfl_game_result),MATCH(K$1,INDIRECT(nfl_game_result_header),0),FALSE)),"error")</f>
        <v>PIT</v>
      </c>
      <c r="L2494" s="23" t="str">
        <f ca="1">IFERROR(IF(ISBLANK(VLOOKUP($B2494,INDIRECT(nfl_game_result),MATCH(L$1,INDIRECT(nfl_game_result_header),0),FALSE)),"",VLOOKUP($B2494,INDIRECT(nfl_game_result),MATCH(L$1,INDIRECT(nfl_game_result_header),0),FALSE)),"error")</f>
        <v/>
      </c>
      <c r="M2494" t="s">
        <v>14</v>
      </c>
      <c r="N2494">
        <v>7</v>
      </c>
      <c r="O2494" t="s">
        <v>87</v>
      </c>
      <c r="P2494">
        <v>4</v>
      </c>
      <c r="Q2494" t="s">
        <v>87</v>
      </c>
      <c r="V2494" s="23" t="s">
        <v>416</v>
      </c>
      <c r="W2494">
        <f ca="1">VALUE(LEFT(C2494, 4))</f>
        <v>2016</v>
      </c>
      <c r="X2494">
        <f ca="1">VALUE(MID(C2494,6,FIND("_",C2494,6)-6))</f>
        <v>11</v>
      </c>
      <c r="Y2494">
        <f ca="1">IF(NOT(OR(ISBLANK(D2494),ISBLANK(E2494),D2494="",E2494="")),D2494-E2494,"")</f>
        <v>1</v>
      </c>
      <c r="Z2494">
        <f ca="1">IF(OR(NOT(ISNUMBER(D2494)),ISBLANK(D2494),D2494="",ISBLANK(N2494)),"",ABS(D2494-N2494))</f>
        <v>2.5</v>
      </c>
      <c r="AA2494">
        <f ca="1">IF(OR(ISBLANK(J2494),ISBLANK(O2494),J2494="",O2494=""),"",IF(J2494=O2494,1,0))</f>
        <v>1</v>
      </c>
      <c r="AB2494">
        <f ca="1">IF(OR(ISBLANK(K2494),ISBLANK(Q2494),K2494="",Q2494=""),"",IF(K2494=Q2494,1,0))</f>
        <v>1</v>
      </c>
      <c r="AC2494" s="23" t="str">
        <f t="shared" ca="1" si="38"/>
        <v/>
      </c>
    </row>
    <row r="2495" spans="1:29" x14ac:dyDescent="0.25">
      <c r="A2495" s="23">
        <v>2494</v>
      </c>
      <c r="B2495">
        <v>1221</v>
      </c>
      <c r="C2495" t="str">
        <f ca="1">IFERROR(VLOOKUP($B2495,INDIRECT(nfl_game_result),MATCH(C$1,INDIRECT(nfl_game_result_header),0),FALSE),"error")</f>
        <v>2016_11_TBY@KCY</v>
      </c>
      <c r="D2495">
        <f ca="1">IFERROR(IF(ISBLANK(VLOOKUP($B2495,INDIRECT(nfl_game_result),MATCH(D$1,INDIRECT(nfl_game_result_header),0),FALSE)),"",VLOOKUP($B2495,INDIRECT(nfl_game_result),MATCH(D$1,INDIRECT(nfl_game_result_header),0),FALSE)),"error")</f>
        <v>-7.5</v>
      </c>
      <c r="E2495">
        <f ca="1">IFERROR(IF(ISBLANK(VLOOKUP($B2495,INDIRECT(nfl_game_result),MATCH(E$1,INDIRECT(nfl_game_result_header),0),FALSE)),"",VLOOKUP($B2495,INDIRECT(nfl_game_result),MATCH(E$1,INDIRECT(nfl_game_result_header),0),FALSE)),"error")</f>
        <v>-7</v>
      </c>
      <c r="F2495" s="23" t="str">
        <f ca="1">IFERROR(IF(ISBLANK(VLOOKUP($B2495,INDIRECT(nfl_game_result),MATCH(F$1,INDIRECT(nfl_game_result_header),0),FALSE)),"",VLOOKUP($B2495,INDIRECT(nfl_game_result),MATCH(F$1,INDIRECT(nfl_game_result_header),0),FALSE)),"error")</f>
        <v/>
      </c>
      <c r="G2495" s="23" t="str">
        <f ca="1">IFERROR(IF(ISBLANK(VLOOKUP($B2495,INDIRECT(nfl_game_result),MATCH(G$1,INDIRECT(nfl_game_result_header),0),FALSE)),"",VLOOKUP($B2495,INDIRECT(nfl_game_result),MATCH(G$1,INDIRECT(nfl_game_result_header),0),FALSE)),"error")</f>
        <v/>
      </c>
      <c r="H2495">
        <f ca="1">IFERROR(IF(ISBLANK(VLOOKUP($B2495,INDIRECT(nfl_game_result),MATCH(H$1,INDIRECT(nfl_game_result_header),0),FALSE)),"",VLOOKUP($B2495,INDIRECT(nfl_game_result),MATCH(H$1,INDIRECT(nfl_game_result_header),0),FALSE)),"error")</f>
        <v>17</v>
      </c>
      <c r="I2495">
        <f ca="1">IFERROR(IF(ISBLANK(VLOOKUP($B2495,INDIRECT(nfl_game_result),MATCH(I$1,INDIRECT(nfl_game_result_header),0),FALSE)),"",VLOOKUP($B2495,INDIRECT(nfl_game_result),MATCH(I$1,INDIRECT(nfl_game_result_header),0),FALSE)),"error")</f>
        <v>19</v>
      </c>
      <c r="J2495" t="str">
        <f ca="1">IFERROR(IF(ISBLANK(VLOOKUP($B2495,INDIRECT(nfl_game_result),MATCH(J$1,INDIRECT(nfl_game_result_header),0),FALSE)),"",VLOOKUP($B2495,INDIRECT(nfl_game_result),MATCH(J$1,INDIRECT(nfl_game_result_header),0),FALSE)),"error")</f>
        <v>TBY</v>
      </c>
      <c r="K2495" t="str">
        <f ca="1">IFERROR(IF(ISBLANK(VLOOKUP($B2495,INDIRECT(nfl_game_result),MATCH(K$1,INDIRECT(nfl_game_result_header),0),FALSE)),"",VLOOKUP($B2495,INDIRECT(nfl_game_result),MATCH(K$1,INDIRECT(nfl_game_result_header),0),FALSE)),"error")</f>
        <v>TBY</v>
      </c>
      <c r="L2495" s="23" t="str">
        <f ca="1">IFERROR(IF(ISBLANK(VLOOKUP($B2495,INDIRECT(nfl_game_result),MATCH(L$1,INDIRECT(nfl_game_result_header),0),FALSE)),"",VLOOKUP($B2495,INDIRECT(nfl_game_result),MATCH(L$1,INDIRECT(nfl_game_result_header),0),FALSE)),"error")</f>
        <v/>
      </c>
      <c r="M2495" t="s">
        <v>14</v>
      </c>
      <c r="N2495">
        <v>-7</v>
      </c>
      <c r="O2495" t="s">
        <v>331</v>
      </c>
      <c r="P2495">
        <v>1</v>
      </c>
      <c r="Q2495" t="s">
        <v>331</v>
      </c>
      <c r="V2495" s="23" t="s">
        <v>416</v>
      </c>
      <c r="W2495">
        <f ca="1">VALUE(LEFT(C2495, 4))</f>
        <v>2016</v>
      </c>
      <c r="X2495">
        <f ca="1">VALUE(MID(C2495,6,FIND("_",C2495,6)-6))</f>
        <v>11</v>
      </c>
      <c r="Y2495">
        <f ca="1">IF(NOT(OR(ISBLANK(D2495),ISBLANK(E2495),D2495="",E2495="")),D2495-E2495,"")</f>
        <v>-0.5</v>
      </c>
      <c r="Z2495">
        <f ca="1">IF(OR(NOT(ISNUMBER(D2495)),ISBLANK(D2495),D2495="",ISBLANK(N2495)),"",ABS(D2495-N2495))</f>
        <v>0.5</v>
      </c>
      <c r="AA2495">
        <f ca="1">IF(OR(ISBLANK(J2495),ISBLANK(O2495),J2495="",O2495=""),"",IF(J2495=O2495,1,0))</f>
        <v>0</v>
      </c>
      <c r="AB2495">
        <f ca="1">IF(OR(ISBLANK(K2495),ISBLANK(Q2495),K2495="",Q2495=""),"",IF(K2495=Q2495,1,0))</f>
        <v>0</v>
      </c>
      <c r="AC2495" s="23" t="str">
        <f t="shared" ca="1" si="38"/>
        <v/>
      </c>
    </row>
    <row r="2496" spans="1:29" x14ac:dyDescent="0.25">
      <c r="A2496" s="23">
        <v>2495</v>
      </c>
      <c r="B2496">
        <v>1222</v>
      </c>
      <c r="C2496" t="str">
        <f ca="1">IFERROR(VLOOKUP($B2496,INDIRECT(nfl_game_result),MATCH(C$1,INDIRECT(nfl_game_result_header),0),FALSE),"error")</f>
        <v>2016_11_BAL@DAL</v>
      </c>
      <c r="D2496">
        <f ca="1">IFERROR(IF(ISBLANK(VLOOKUP($B2496,INDIRECT(nfl_game_result),MATCH(D$1,INDIRECT(nfl_game_result_header),0),FALSE)),"",VLOOKUP($B2496,INDIRECT(nfl_game_result),MATCH(D$1,INDIRECT(nfl_game_result_header),0),FALSE)),"error")</f>
        <v>-7</v>
      </c>
      <c r="E2496">
        <f ca="1">IFERROR(IF(ISBLANK(VLOOKUP($B2496,INDIRECT(nfl_game_result),MATCH(E$1,INDIRECT(nfl_game_result_header),0),FALSE)),"",VLOOKUP($B2496,INDIRECT(nfl_game_result),MATCH(E$1,INDIRECT(nfl_game_result_header),0),FALSE)),"error")</f>
        <v>-7.5</v>
      </c>
      <c r="F2496" s="23" t="str">
        <f ca="1">IFERROR(IF(ISBLANK(VLOOKUP($B2496,INDIRECT(nfl_game_result),MATCH(F$1,INDIRECT(nfl_game_result_header),0),FALSE)),"",VLOOKUP($B2496,INDIRECT(nfl_game_result),MATCH(F$1,INDIRECT(nfl_game_result_header),0),FALSE)),"error")</f>
        <v/>
      </c>
      <c r="G2496" s="23" t="str">
        <f ca="1">IFERROR(IF(ISBLANK(VLOOKUP($B2496,INDIRECT(nfl_game_result),MATCH(G$1,INDIRECT(nfl_game_result_header),0),FALSE)),"",VLOOKUP($B2496,INDIRECT(nfl_game_result),MATCH(G$1,INDIRECT(nfl_game_result_header),0),FALSE)),"error")</f>
        <v/>
      </c>
      <c r="H2496">
        <f ca="1">IFERROR(IF(ISBLANK(VLOOKUP($B2496,INDIRECT(nfl_game_result),MATCH(H$1,INDIRECT(nfl_game_result_header),0),FALSE)),"",VLOOKUP($B2496,INDIRECT(nfl_game_result),MATCH(H$1,INDIRECT(nfl_game_result_header),0),FALSE)),"error")</f>
        <v>27</v>
      </c>
      <c r="I2496">
        <f ca="1">IFERROR(IF(ISBLANK(VLOOKUP($B2496,INDIRECT(nfl_game_result),MATCH(I$1,INDIRECT(nfl_game_result_header),0),FALSE)),"",VLOOKUP($B2496,INDIRECT(nfl_game_result),MATCH(I$1,INDIRECT(nfl_game_result_header),0),FALSE)),"error")</f>
        <v>17</v>
      </c>
      <c r="J2496" t="str">
        <f ca="1">IFERROR(IF(ISBLANK(VLOOKUP($B2496,INDIRECT(nfl_game_result),MATCH(J$1,INDIRECT(nfl_game_result_header),0),FALSE)),"",VLOOKUP($B2496,INDIRECT(nfl_game_result),MATCH(J$1,INDIRECT(nfl_game_result_header),0),FALSE)),"error")</f>
        <v>DAL</v>
      </c>
      <c r="K2496" t="str">
        <f ca="1">IFERROR(IF(ISBLANK(VLOOKUP($B2496,INDIRECT(nfl_game_result),MATCH(K$1,INDIRECT(nfl_game_result_header),0),FALSE)),"",VLOOKUP($B2496,INDIRECT(nfl_game_result),MATCH(K$1,INDIRECT(nfl_game_result_header),0),FALSE)),"error")</f>
        <v>DAL</v>
      </c>
      <c r="L2496" s="23" t="str">
        <f ca="1">IFERROR(IF(ISBLANK(VLOOKUP($B2496,INDIRECT(nfl_game_result),MATCH(L$1,INDIRECT(nfl_game_result_header),0),FALSE)),"",VLOOKUP($B2496,INDIRECT(nfl_game_result),MATCH(L$1,INDIRECT(nfl_game_result_header),0),FALSE)),"error")</f>
        <v/>
      </c>
      <c r="M2496" t="s">
        <v>14</v>
      </c>
      <c r="N2496">
        <v>-6.5</v>
      </c>
      <c r="O2496" t="s">
        <v>71</v>
      </c>
      <c r="P2496">
        <v>3</v>
      </c>
      <c r="Q2496" t="s">
        <v>71</v>
      </c>
      <c r="V2496" s="23" t="s">
        <v>416</v>
      </c>
      <c r="W2496">
        <f ca="1">VALUE(LEFT(C2496, 4))</f>
        <v>2016</v>
      </c>
      <c r="X2496">
        <f ca="1">VALUE(MID(C2496,6,FIND("_",C2496,6)-6))</f>
        <v>11</v>
      </c>
      <c r="Y2496">
        <f ca="1">IF(NOT(OR(ISBLANK(D2496),ISBLANK(E2496),D2496="",E2496="")),D2496-E2496,"")</f>
        <v>0.5</v>
      </c>
      <c r="Z2496">
        <f ca="1">IF(OR(NOT(ISNUMBER(D2496)),ISBLANK(D2496),D2496="",ISBLANK(N2496)),"",ABS(D2496-N2496))</f>
        <v>0.5</v>
      </c>
      <c r="AA2496">
        <f ca="1">IF(OR(ISBLANK(J2496),ISBLANK(O2496),J2496="",O2496=""),"",IF(J2496=O2496,1,0))</f>
        <v>1</v>
      </c>
      <c r="AB2496">
        <f ca="1">IF(OR(ISBLANK(K2496),ISBLANK(Q2496),K2496="",Q2496=""),"",IF(K2496=Q2496,1,0))</f>
        <v>1</v>
      </c>
      <c r="AC2496" s="23" t="str">
        <f t="shared" ca="1" si="38"/>
        <v/>
      </c>
    </row>
    <row r="2497" spans="1:29" x14ac:dyDescent="0.25">
      <c r="A2497" s="23">
        <v>2496</v>
      </c>
      <c r="B2497">
        <v>1223</v>
      </c>
      <c r="C2497" t="str">
        <f ca="1">IFERROR(VLOOKUP($B2497,INDIRECT(nfl_game_result),MATCH(C$1,INDIRECT(nfl_game_result_header),0),FALSE),"error")</f>
        <v>2016_11_JAX@DET</v>
      </c>
      <c r="D2497">
        <f ca="1">IFERROR(IF(ISBLANK(VLOOKUP($B2497,INDIRECT(nfl_game_result),MATCH(D$1,INDIRECT(nfl_game_result_header),0),FALSE)),"",VLOOKUP($B2497,INDIRECT(nfl_game_result),MATCH(D$1,INDIRECT(nfl_game_result_header),0),FALSE)),"error")</f>
        <v>-6.5</v>
      </c>
      <c r="E2497">
        <f ca="1">IFERROR(IF(ISBLANK(VLOOKUP($B2497,INDIRECT(nfl_game_result),MATCH(E$1,INDIRECT(nfl_game_result_header),0),FALSE)),"",VLOOKUP($B2497,INDIRECT(nfl_game_result),MATCH(E$1,INDIRECT(nfl_game_result_header),0),FALSE)),"error")</f>
        <v>-6</v>
      </c>
      <c r="F2497" s="23" t="str">
        <f ca="1">IFERROR(IF(ISBLANK(VLOOKUP($B2497,INDIRECT(nfl_game_result),MATCH(F$1,INDIRECT(nfl_game_result_header),0),FALSE)),"",VLOOKUP($B2497,INDIRECT(nfl_game_result),MATCH(F$1,INDIRECT(nfl_game_result_header),0),FALSE)),"error")</f>
        <v/>
      </c>
      <c r="G2497" s="23" t="str">
        <f ca="1">IFERROR(IF(ISBLANK(VLOOKUP($B2497,INDIRECT(nfl_game_result),MATCH(G$1,INDIRECT(nfl_game_result_header),0),FALSE)),"",VLOOKUP($B2497,INDIRECT(nfl_game_result),MATCH(G$1,INDIRECT(nfl_game_result_header),0),FALSE)),"error")</f>
        <v/>
      </c>
      <c r="H2497">
        <f ca="1">IFERROR(IF(ISBLANK(VLOOKUP($B2497,INDIRECT(nfl_game_result),MATCH(H$1,INDIRECT(nfl_game_result_header),0),FALSE)),"",VLOOKUP($B2497,INDIRECT(nfl_game_result),MATCH(H$1,INDIRECT(nfl_game_result_header),0),FALSE)),"error")</f>
        <v>26</v>
      </c>
      <c r="I2497">
        <f ca="1">IFERROR(IF(ISBLANK(VLOOKUP($B2497,INDIRECT(nfl_game_result),MATCH(I$1,INDIRECT(nfl_game_result_header),0),FALSE)),"",VLOOKUP($B2497,INDIRECT(nfl_game_result),MATCH(I$1,INDIRECT(nfl_game_result_header),0),FALSE)),"error")</f>
        <v>19</v>
      </c>
      <c r="J2497" t="str">
        <f ca="1">IFERROR(IF(ISBLANK(VLOOKUP($B2497,INDIRECT(nfl_game_result),MATCH(J$1,INDIRECT(nfl_game_result_header),0),FALSE)),"",VLOOKUP($B2497,INDIRECT(nfl_game_result),MATCH(J$1,INDIRECT(nfl_game_result_header),0),FALSE)),"error")</f>
        <v>DET</v>
      </c>
      <c r="K2497" t="str">
        <f ca="1">IFERROR(IF(ISBLANK(VLOOKUP($B2497,INDIRECT(nfl_game_result),MATCH(K$1,INDIRECT(nfl_game_result_header),0),FALSE)),"",VLOOKUP($B2497,INDIRECT(nfl_game_result),MATCH(K$1,INDIRECT(nfl_game_result_header),0),FALSE)),"error")</f>
        <v>DET</v>
      </c>
      <c r="L2497" s="23" t="str">
        <f ca="1">IFERROR(IF(ISBLANK(VLOOKUP($B2497,INDIRECT(nfl_game_result),MATCH(L$1,INDIRECT(nfl_game_result_header),0),FALSE)),"",VLOOKUP($B2497,INDIRECT(nfl_game_result),MATCH(L$1,INDIRECT(nfl_game_result_header),0),FALSE)),"error")</f>
        <v/>
      </c>
      <c r="M2497" t="s">
        <v>14</v>
      </c>
      <c r="N2497">
        <v>-5</v>
      </c>
      <c r="O2497" t="s">
        <v>73</v>
      </c>
      <c r="P2497">
        <v>6</v>
      </c>
      <c r="Q2497" t="s">
        <v>73</v>
      </c>
      <c r="V2497" s="23" t="s">
        <v>416</v>
      </c>
      <c r="W2497">
        <f ca="1">VALUE(LEFT(C2497, 4))</f>
        <v>2016</v>
      </c>
      <c r="X2497">
        <f ca="1">VALUE(MID(C2497,6,FIND("_",C2497,6)-6))</f>
        <v>11</v>
      </c>
      <c r="Y2497">
        <f ca="1">IF(NOT(OR(ISBLANK(D2497),ISBLANK(E2497),D2497="",E2497="")),D2497-E2497,"")</f>
        <v>-0.5</v>
      </c>
      <c r="Z2497">
        <f ca="1">IF(OR(NOT(ISNUMBER(D2497)),ISBLANK(D2497),D2497="",ISBLANK(N2497)),"",ABS(D2497-N2497))</f>
        <v>1.5</v>
      </c>
      <c r="AA2497">
        <f ca="1">IF(OR(ISBLANK(J2497),ISBLANK(O2497),J2497="",O2497=""),"",IF(J2497=O2497,1,0))</f>
        <v>1</v>
      </c>
      <c r="AB2497">
        <f ca="1">IF(OR(ISBLANK(K2497),ISBLANK(Q2497),K2497="",Q2497=""),"",IF(K2497=Q2497,1,0))</f>
        <v>1</v>
      </c>
      <c r="AC2497" s="23" t="str">
        <f t="shared" ca="1" si="38"/>
        <v/>
      </c>
    </row>
    <row r="2498" spans="1:29" x14ac:dyDescent="0.25">
      <c r="A2498" s="23">
        <v>2497</v>
      </c>
      <c r="B2498">
        <v>1224</v>
      </c>
      <c r="C2498" t="str">
        <f ca="1">IFERROR(VLOOKUP($B2498,INDIRECT(nfl_game_result),MATCH(C$1,INDIRECT(nfl_game_result_header),0),FALSE),"error")</f>
        <v>2016_11_TEN@IND</v>
      </c>
      <c r="D2498">
        <f ca="1">IFERROR(IF(ISBLANK(VLOOKUP($B2498,INDIRECT(nfl_game_result),MATCH(D$1,INDIRECT(nfl_game_result_header),0),FALSE)),"",VLOOKUP($B2498,INDIRECT(nfl_game_result),MATCH(D$1,INDIRECT(nfl_game_result_header),0),FALSE)),"error")</f>
        <v>-3</v>
      </c>
      <c r="E2498">
        <f ca="1">IFERROR(IF(ISBLANK(VLOOKUP($B2498,INDIRECT(nfl_game_result),MATCH(E$1,INDIRECT(nfl_game_result_header),0),FALSE)),"",VLOOKUP($B2498,INDIRECT(nfl_game_result),MATCH(E$1,INDIRECT(nfl_game_result_header),0),FALSE)),"error")</f>
        <v>-2.5</v>
      </c>
      <c r="F2498" s="23" t="str">
        <f ca="1">IFERROR(IF(ISBLANK(VLOOKUP($B2498,INDIRECT(nfl_game_result),MATCH(F$1,INDIRECT(nfl_game_result_header),0),FALSE)),"",VLOOKUP($B2498,INDIRECT(nfl_game_result),MATCH(F$1,INDIRECT(nfl_game_result_header),0),FALSE)),"error")</f>
        <v/>
      </c>
      <c r="G2498" s="23" t="str">
        <f ca="1">IFERROR(IF(ISBLANK(VLOOKUP($B2498,INDIRECT(nfl_game_result),MATCH(G$1,INDIRECT(nfl_game_result_header),0),FALSE)),"",VLOOKUP($B2498,INDIRECT(nfl_game_result),MATCH(G$1,INDIRECT(nfl_game_result_header),0),FALSE)),"error")</f>
        <v/>
      </c>
      <c r="H2498">
        <f ca="1">IFERROR(IF(ISBLANK(VLOOKUP($B2498,INDIRECT(nfl_game_result),MATCH(H$1,INDIRECT(nfl_game_result_header),0),FALSE)),"",VLOOKUP($B2498,INDIRECT(nfl_game_result),MATCH(H$1,INDIRECT(nfl_game_result_header),0),FALSE)),"error")</f>
        <v>24</v>
      </c>
      <c r="I2498">
        <f ca="1">IFERROR(IF(ISBLANK(VLOOKUP($B2498,INDIRECT(nfl_game_result),MATCH(I$1,INDIRECT(nfl_game_result_header),0),FALSE)),"",VLOOKUP($B2498,INDIRECT(nfl_game_result),MATCH(I$1,INDIRECT(nfl_game_result_header),0),FALSE)),"error")</f>
        <v>17</v>
      </c>
      <c r="J2498" t="str">
        <f ca="1">IFERROR(IF(ISBLANK(VLOOKUP($B2498,INDIRECT(nfl_game_result),MATCH(J$1,INDIRECT(nfl_game_result_header),0),FALSE)),"",VLOOKUP($B2498,INDIRECT(nfl_game_result),MATCH(J$1,INDIRECT(nfl_game_result_header),0),FALSE)),"error")</f>
        <v>IND</v>
      </c>
      <c r="K2498" t="str">
        <f ca="1">IFERROR(IF(ISBLANK(VLOOKUP($B2498,INDIRECT(nfl_game_result),MATCH(K$1,INDIRECT(nfl_game_result_header),0),FALSE)),"",VLOOKUP($B2498,INDIRECT(nfl_game_result),MATCH(K$1,INDIRECT(nfl_game_result_header),0),FALSE)),"error")</f>
        <v>IND</v>
      </c>
      <c r="L2498" s="23" t="str">
        <f ca="1">IFERROR(IF(ISBLANK(VLOOKUP($B2498,INDIRECT(nfl_game_result),MATCH(L$1,INDIRECT(nfl_game_result_header),0),FALSE)),"",VLOOKUP($B2498,INDIRECT(nfl_game_result),MATCH(L$1,INDIRECT(nfl_game_result_header),0),FALSE)),"error")</f>
        <v/>
      </c>
      <c r="M2498" t="s">
        <v>14</v>
      </c>
      <c r="N2498">
        <v>-3</v>
      </c>
      <c r="O2498" t="s">
        <v>76</v>
      </c>
      <c r="P2498">
        <v>7</v>
      </c>
      <c r="Q2498" t="s">
        <v>76</v>
      </c>
      <c r="V2498" s="23" t="s">
        <v>416</v>
      </c>
      <c r="W2498">
        <f ca="1">VALUE(LEFT(C2498, 4))</f>
        <v>2016</v>
      </c>
      <c r="X2498">
        <f ca="1">VALUE(MID(C2498,6,FIND("_",C2498,6)-6))</f>
        <v>11</v>
      </c>
      <c r="Y2498">
        <f ca="1">IF(NOT(OR(ISBLANK(D2498),ISBLANK(E2498),D2498="",E2498="")),D2498-E2498,"")</f>
        <v>-0.5</v>
      </c>
      <c r="Z2498">
        <f ca="1">IF(OR(NOT(ISNUMBER(D2498)),ISBLANK(D2498),D2498="",ISBLANK(N2498)),"",ABS(D2498-N2498))</f>
        <v>0</v>
      </c>
      <c r="AA2498">
        <f ca="1">IF(OR(ISBLANK(J2498),ISBLANK(O2498),J2498="",O2498=""),"",IF(J2498=O2498,1,0))</f>
        <v>1</v>
      </c>
      <c r="AB2498">
        <f ca="1">IF(OR(ISBLANK(K2498),ISBLANK(Q2498),K2498="",Q2498=""),"",IF(K2498=Q2498,1,0))</f>
        <v>1</v>
      </c>
      <c r="AC2498" s="23" t="str">
        <f t="shared" ca="1" si="38"/>
        <v/>
      </c>
    </row>
    <row r="2499" spans="1:29" x14ac:dyDescent="0.25">
      <c r="A2499" s="23">
        <v>2498</v>
      </c>
      <c r="B2499">
        <v>1225</v>
      </c>
      <c r="C2499" t="str">
        <f ca="1">IFERROR(VLOOKUP($B2499,INDIRECT(nfl_game_result),MATCH(C$1,INDIRECT(nfl_game_result_header),0),FALSE),"error")</f>
        <v>2016_11_MIA@LAR</v>
      </c>
      <c r="D2499">
        <f ca="1">IFERROR(IF(ISBLANK(VLOOKUP($B2499,INDIRECT(nfl_game_result),MATCH(D$1,INDIRECT(nfl_game_result_header),0),FALSE)),"",VLOOKUP($B2499,INDIRECT(nfl_game_result),MATCH(D$1,INDIRECT(nfl_game_result_header),0),FALSE)),"error")</f>
        <v>-1</v>
      </c>
      <c r="E2499">
        <f ca="1">IFERROR(IF(ISBLANK(VLOOKUP($B2499,INDIRECT(nfl_game_result),MATCH(E$1,INDIRECT(nfl_game_result_header),0),FALSE)),"",VLOOKUP($B2499,INDIRECT(nfl_game_result),MATCH(E$1,INDIRECT(nfl_game_result_header),0),FALSE)),"error")</f>
        <v>1</v>
      </c>
      <c r="F2499" s="23" t="str">
        <f ca="1">IFERROR(IF(ISBLANK(VLOOKUP($B2499,INDIRECT(nfl_game_result),MATCH(F$1,INDIRECT(nfl_game_result_header),0),FALSE)),"",VLOOKUP($B2499,INDIRECT(nfl_game_result),MATCH(F$1,INDIRECT(nfl_game_result_header),0),FALSE)),"error")</f>
        <v/>
      </c>
      <c r="G2499" s="23" t="str">
        <f ca="1">IFERROR(IF(ISBLANK(VLOOKUP($B2499,INDIRECT(nfl_game_result),MATCH(G$1,INDIRECT(nfl_game_result_header),0),FALSE)),"",VLOOKUP($B2499,INDIRECT(nfl_game_result),MATCH(G$1,INDIRECT(nfl_game_result_header),0),FALSE)),"error")</f>
        <v/>
      </c>
      <c r="H2499">
        <f ca="1">IFERROR(IF(ISBLANK(VLOOKUP($B2499,INDIRECT(nfl_game_result),MATCH(H$1,INDIRECT(nfl_game_result_header),0),FALSE)),"",VLOOKUP($B2499,INDIRECT(nfl_game_result),MATCH(H$1,INDIRECT(nfl_game_result_header),0),FALSE)),"error")</f>
        <v>10</v>
      </c>
      <c r="I2499">
        <f ca="1">IFERROR(IF(ISBLANK(VLOOKUP($B2499,INDIRECT(nfl_game_result),MATCH(I$1,INDIRECT(nfl_game_result_header),0),FALSE)),"",VLOOKUP($B2499,INDIRECT(nfl_game_result),MATCH(I$1,INDIRECT(nfl_game_result_header),0),FALSE)),"error")</f>
        <v>14</v>
      </c>
      <c r="J2499" t="str">
        <f ca="1">IFERROR(IF(ISBLANK(VLOOKUP($B2499,INDIRECT(nfl_game_result),MATCH(J$1,INDIRECT(nfl_game_result_header),0),FALSE)),"",VLOOKUP($B2499,INDIRECT(nfl_game_result),MATCH(J$1,INDIRECT(nfl_game_result_header),0),FALSE)),"error")</f>
        <v>MIA</v>
      </c>
      <c r="K2499" t="str">
        <f ca="1">IFERROR(IF(ISBLANK(VLOOKUP($B2499,INDIRECT(nfl_game_result),MATCH(K$1,INDIRECT(nfl_game_result_header),0),FALSE)),"",VLOOKUP($B2499,INDIRECT(nfl_game_result),MATCH(K$1,INDIRECT(nfl_game_result_header),0),FALSE)),"error")</f>
        <v>MIA</v>
      </c>
      <c r="L2499" s="23" t="str">
        <f ca="1">IFERROR(IF(ISBLANK(VLOOKUP($B2499,INDIRECT(nfl_game_result),MATCH(L$1,INDIRECT(nfl_game_result_header),0),FALSE)),"",VLOOKUP($B2499,INDIRECT(nfl_game_result),MATCH(L$1,INDIRECT(nfl_game_result_header),0),FALSE)),"error")</f>
        <v/>
      </c>
      <c r="M2499" t="s">
        <v>14</v>
      </c>
      <c r="N2499">
        <v>-2</v>
      </c>
      <c r="O2499" t="s">
        <v>91</v>
      </c>
      <c r="P2499">
        <v>13</v>
      </c>
      <c r="Q2499" t="s">
        <v>91</v>
      </c>
      <c r="V2499" s="23" t="s">
        <v>416</v>
      </c>
      <c r="W2499">
        <f ca="1">VALUE(LEFT(C2499, 4))</f>
        <v>2016</v>
      </c>
      <c r="X2499">
        <f ca="1">VALUE(MID(C2499,6,FIND("_",C2499,6)-6))</f>
        <v>11</v>
      </c>
      <c r="Y2499">
        <f ca="1">IF(NOT(OR(ISBLANK(D2499),ISBLANK(E2499),D2499="",E2499="")),D2499-E2499,"")</f>
        <v>-2</v>
      </c>
      <c r="Z2499">
        <f ca="1">IF(OR(NOT(ISNUMBER(D2499)),ISBLANK(D2499),D2499="",ISBLANK(N2499)),"",ABS(D2499-N2499))</f>
        <v>1</v>
      </c>
      <c r="AA2499">
        <f ca="1">IF(OR(ISBLANK(J2499),ISBLANK(O2499),J2499="",O2499=""),"",IF(J2499=O2499,1,0))</f>
        <v>0</v>
      </c>
      <c r="AB2499">
        <f ca="1">IF(OR(ISBLANK(K2499),ISBLANK(Q2499),K2499="",Q2499=""),"",IF(K2499=Q2499,1,0))</f>
        <v>0</v>
      </c>
      <c r="AC2499" s="23" t="str">
        <f t="shared" ca="1" si="38"/>
        <v/>
      </c>
    </row>
    <row r="2500" spans="1:29" x14ac:dyDescent="0.25">
      <c r="A2500" s="23">
        <v>2499</v>
      </c>
      <c r="B2500">
        <v>1226</v>
      </c>
      <c r="C2500" t="str">
        <f ca="1">IFERROR(VLOOKUP($B2500,INDIRECT(nfl_game_result),MATCH(C$1,INDIRECT(nfl_game_result_header),0),FALSE),"error")</f>
        <v>2016_11_NWE@SFO</v>
      </c>
      <c r="D2500">
        <f ca="1">IFERROR(IF(ISBLANK(VLOOKUP($B2500,INDIRECT(nfl_game_result),MATCH(D$1,INDIRECT(nfl_game_result_header),0),FALSE)),"",VLOOKUP($B2500,INDIRECT(nfl_game_result),MATCH(D$1,INDIRECT(nfl_game_result_header),0),FALSE)),"error")</f>
        <v>14</v>
      </c>
      <c r="E2500">
        <f ca="1">IFERROR(IF(ISBLANK(VLOOKUP($B2500,INDIRECT(nfl_game_result),MATCH(E$1,INDIRECT(nfl_game_result_header),0),FALSE)),"",VLOOKUP($B2500,INDIRECT(nfl_game_result),MATCH(E$1,INDIRECT(nfl_game_result_header),0),FALSE)),"error")</f>
        <v>-12</v>
      </c>
      <c r="F2500" s="23" t="str">
        <f ca="1">IFERROR(IF(ISBLANK(VLOOKUP($B2500,INDIRECT(nfl_game_result),MATCH(F$1,INDIRECT(nfl_game_result_header),0),FALSE)),"",VLOOKUP($B2500,INDIRECT(nfl_game_result),MATCH(F$1,INDIRECT(nfl_game_result_header),0),FALSE)),"error")</f>
        <v/>
      </c>
      <c r="G2500" s="23" t="str">
        <f ca="1">IFERROR(IF(ISBLANK(VLOOKUP($B2500,INDIRECT(nfl_game_result),MATCH(G$1,INDIRECT(nfl_game_result_header),0),FALSE)),"",VLOOKUP($B2500,INDIRECT(nfl_game_result),MATCH(G$1,INDIRECT(nfl_game_result_header),0),FALSE)),"error")</f>
        <v/>
      </c>
      <c r="H2500">
        <f ca="1">IFERROR(IF(ISBLANK(VLOOKUP($B2500,INDIRECT(nfl_game_result),MATCH(H$1,INDIRECT(nfl_game_result_header),0),FALSE)),"",VLOOKUP($B2500,INDIRECT(nfl_game_result),MATCH(H$1,INDIRECT(nfl_game_result_header),0),FALSE)),"error")</f>
        <v>17</v>
      </c>
      <c r="I2500">
        <f ca="1">IFERROR(IF(ISBLANK(VLOOKUP($B2500,INDIRECT(nfl_game_result),MATCH(I$1,INDIRECT(nfl_game_result_header),0),FALSE)),"",VLOOKUP($B2500,INDIRECT(nfl_game_result),MATCH(I$1,INDIRECT(nfl_game_result_header),0),FALSE)),"error")</f>
        <v>30</v>
      </c>
      <c r="J2500" t="str">
        <f ca="1">IFERROR(IF(ISBLANK(VLOOKUP($B2500,INDIRECT(nfl_game_result),MATCH(J$1,INDIRECT(nfl_game_result_header),0),FALSE)),"",VLOOKUP($B2500,INDIRECT(nfl_game_result),MATCH(J$1,INDIRECT(nfl_game_result_header),0),FALSE)),"error")</f>
        <v>NWE</v>
      </c>
      <c r="K2500" t="str">
        <f ca="1">IFERROR(IF(ISBLANK(VLOOKUP($B2500,INDIRECT(nfl_game_result),MATCH(K$1,INDIRECT(nfl_game_result_header),0),FALSE)),"",VLOOKUP($B2500,INDIRECT(nfl_game_result),MATCH(K$1,INDIRECT(nfl_game_result_header),0),FALSE)),"error")</f>
        <v>NWE</v>
      </c>
      <c r="L2500" s="23" t="str">
        <f ca="1">IFERROR(IF(ISBLANK(VLOOKUP($B2500,INDIRECT(nfl_game_result),MATCH(L$1,INDIRECT(nfl_game_result_header),0),FALSE)),"",VLOOKUP($B2500,INDIRECT(nfl_game_result),MATCH(L$1,INDIRECT(nfl_game_result_header),0),FALSE)),"error")</f>
        <v/>
      </c>
      <c r="M2500" t="s">
        <v>14</v>
      </c>
      <c r="N2500">
        <v>9</v>
      </c>
      <c r="O2500" t="s">
        <v>332</v>
      </c>
      <c r="P2500">
        <v>5</v>
      </c>
      <c r="Q2500" t="s">
        <v>332</v>
      </c>
      <c r="V2500" s="23" t="s">
        <v>416</v>
      </c>
      <c r="W2500">
        <f ca="1">VALUE(LEFT(C2500, 4))</f>
        <v>2016</v>
      </c>
      <c r="X2500">
        <f ca="1">VALUE(MID(C2500,6,FIND("_",C2500,6)-6))</f>
        <v>11</v>
      </c>
      <c r="Y2500">
        <f ca="1">IF(NOT(OR(ISBLANK(D2500),ISBLANK(E2500),D2500="",E2500="")),D2500-E2500,"")</f>
        <v>26</v>
      </c>
      <c r="Z2500">
        <f ca="1">IF(OR(NOT(ISNUMBER(D2500)),ISBLANK(D2500),D2500="",ISBLANK(N2500)),"",ABS(D2500-N2500))</f>
        <v>5</v>
      </c>
      <c r="AA2500">
        <f ca="1">IF(OR(ISBLANK(J2500),ISBLANK(O2500),J2500="",O2500=""),"",IF(J2500=O2500,1,0))</f>
        <v>1</v>
      </c>
      <c r="AB2500">
        <f ca="1">IF(OR(ISBLANK(K2500),ISBLANK(Q2500),K2500="",Q2500=""),"",IF(K2500=Q2500,1,0))</f>
        <v>1</v>
      </c>
      <c r="AC2500" s="23" t="str">
        <f t="shared" ca="1" si="38"/>
        <v/>
      </c>
    </row>
    <row r="2501" spans="1:29" x14ac:dyDescent="0.25">
      <c r="A2501" s="23">
        <v>2500</v>
      </c>
      <c r="B2501">
        <v>1227</v>
      </c>
      <c r="C2501" t="str">
        <f ca="1">IFERROR(VLOOKUP($B2501,INDIRECT(nfl_game_result),MATCH(C$1,INDIRECT(nfl_game_result_header),0),FALSE),"error")</f>
        <v>2016_11_PHI@SEA</v>
      </c>
      <c r="D2501">
        <f ca="1">IFERROR(IF(ISBLANK(VLOOKUP($B2501,INDIRECT(nfl_game_result),MATCH(D$1,INDIRECT(nfl_game_result_header),0),FALSE)),"",VLOOKUP($B2501,INDIRECT(nfl_game_result),MATCH(D$1,INDIRECT(nfl_game_result_header),0),FALSE)),"error")</f>
        <v>-4.5</v>
      </c>
      <c r="E2501">
        <f ca="1">IFERROR(IF(ISBLANK(VLOOKUP($B2501,INDIRECT(nfl_game_result),MATCH(E$1,INDIRECT(nfl_game_result_header),0),FALSE)),"",VLOOKUP($B2501,INDIRECT(nfl_game_result),MATCH(E$1,INDIRECT(nfl_game_result_header),0),FALSE)),"error")</f>
        <v>-6.5</v>
      </c>
      <c r="F2501" s="23" t="str">
        <f ca="1">IFERROR(IF(ISBLANK(VLOOKUP($B2501,INDIRECT(nfl_game_result),MATCH(F$1,INDIRECT(nfl_game_result_header),0),FALSE)),"",VLOOKUP($B2501,INDIRECT(nfl_game_result),MATCH(F$1,INDIRECT(nfl_game_result_header),0),FALSE)),"error")</f>
        <v/>
      </c>
      <c r="G2501" s="23" t="str">
        <f ca="1">IFERROR(IF(ISBLANK(VLOOKUP($B2501,INDIRECT(nfl_game_result),MATCH(G$1,INDIRECT(nfl_game_result_header),0),FALSE)),"",VLOOKUP($B2501,INDIRECT(nfl_game_result),MATCH(G$1,INDIRECT(nfl_game_result_header),0),FALSE)),"error")</f>
        <v/>
      </c>
      <c r="H2501">
        <f ca="1">IFERROR(IF(ISBLANK(VLOOKUP($B2501,INDIRECT(nfl_game_result),MATCH(H$1,INDIRECT(nfl_game_result_header),0),FALSE)),"",VLOOKUP($B2501,INDIRECT(nfl_game_result),MATCH(H$1,INDIRECT(nfl_game_result_header),0),FALSE)),"error")</f>
        <v>26</v>
      </c>
      <c r="I2501">
        <f ca="1">IFERROR(IF(ISBLANK(VLOOKUP($B2501,INDIRECT(nfl_game_result),MATCH(I$1,INDIRECT(nfl_game_result_header),0),FALSE)),"",VLOOKUP($B2501,INDIRECT(nfl_game_result),MATCH(I$1,INDIRECT(nfl_game_result_header),0),FALSE)),"error")</f>
        <v>15</v>
      </c>
      <c r="J2501" t="str">
        <f ca="1">IFERROR(IF(ISBLANK(VLOOKUP($B2501,INDIRECT(nfl_game_result),MATCH(J$1,INDIRECT(nfl_game_result_header),0),FALSE)),"",VLOOKUP($B2501,INDIRECT(nfl_game_result),MATCH(J$1,INDIRECT(nfl_game_result_header),0),FALSE)),"error")</f>
        <v>SEA</v>
      </c>
      <c r="K2501" t="str">
        <f ca="1">IFERROR(IF(ISBLANK(VLOOKUP($B2501,INDIRECT(nfl_game_result),MATCH(K$1,INDIRECT(nfl_game_result_header),0),FALSE)),"",VLOOKUP($B2501,INDIRECT(nfl_game_result),MATCH(K$1,INDIRECT(nfl_game_result_header),0),FALSE)),"error")</f>
        <v>SEA</v>
      </c>
      <c r="L2501" s="23" t="str">
        <f ca="1">IFERROR(IF(ISBLANK(VLOOKUP($B2501,INDIRECT(nfl_game_result),MATCH(L$1,INDIRECT(nfl_game_result_header),0),FALSE)),"",VLOOKUP($B2501,INDIRECT(nfl_game_result),MATCH(L$1,INDIRECT(nfl_game_result_header),0),FALSE)),"error")</f>
        <v/>
      </c>
      <c r="M2501" t="s">
        <v>14</v>
      </c>
      <c r="N2501">
        <v>-7</v>
      </c>
      <c r="O2501" t="s">
        <v>86</v>
      </c>
      <c r="P2501">
        <v>12</v>
      </c>
      <c r="Q2501" t="s">
        <v>86</v>
      </c>
      <c r="V2501" s="23" t="s">
        <v>416</v>
      </c>
      <c r="W2501">
        <f ca="1">VALUE(LEFT(C2501, 4))</f>
        <v>2016</v>
      </c>
      <c r="X2501">
        <f ca="1">VALUE(MID(C2501,6,FIND("_",C2501,6)-6))</f>
        <v>11</v>
      </c>
      <c r="Y2501">
        <f ca="1">IF(NOT(OR(ISBLANK(D2501),ISBLANK(E2501),D2501="",E2501="")),D2501-E2501,"")</f>
        <v>2</v>
      </c>
      <c r="Z2501">
        <f ca="1">IF(OR(NOT(ISNUMBER(D2501)),ISBLANK(D2501),D2501="",ISBLANK(N2501)),"",ABS(D2501-N2501))</f>
        <v>2.5</v>
      </c>
      <c r="AA2501">
        <f ca="1">IF(OR(ISBLANK(J2501),ISBLANK(O2501),J2501="",O2501=""),"",IF(J2501=O2501,1,0))</f>
        <v>0</v>
      </c>
      <c r="AB2501">
        <f ca="1">IF(OR(ISBLANK(K2501),ISBLANK(Q2501),K2501="",Q2501=""),"",IF(K2501=Q2501,1,0))</f>
        <v>0</v>
      </c>
      <c r="AC2501" s="23" t="str">
        <f t="shared" ca="1" si="38"/>
        <v/>
      </c>
    </row>
    <row r="2502" spans="1:29" x14ac:dyDescent="0.25">
      <c r="A2502" s="23">
        <v>2501</v>
      </c>
      <c r="B2502">
        <v>1228</v>
      </c>
      <c r="C2502" t="str">
        <f ca="1">IFERROR(VLOOKUP($B2502,INDIRECT(nfl_game_result),MATCH(C$1,INDIRECT(nfl_game_result_header),0),FALSE),"error")</f>
        <v>2016_11_GBY@WAS</v>
      </c>
      <c r="D2502">
        <f ca="1">IFERROR(IF(ISBLANK(VLOOKUP($B2502,INDIRECT(nfl_game_result),MATCH(D$1,INDIRECT(nfl_game_result_header),0),FALSE)),"",VLOOKUP($B2502,INDIRECT(nfl_game_result),MATCH(D$1,INDIRECT(nfl_game_result_header),0),FALSE)),"error")</f>
        <v>-2.5</v>
      </c>
      <c r="E2502">
        <f ca="1">IFERROR(IF(ISBLANK(VLOOKUP($B2502,INDIRECT(nfl_game_result),MATCH(E$1,INDIRECT(nfl_game_result_header),0),FALSE)),"",VLOOKUP($B2502,INDIRECT(nfl_game_result),MATCH(E$1,INDIRECT(nfl_game_result_header),0),FALSE)),"error")</f>
        <v>-3</v>
      </c>
      <c r="F2502" s="23" t="str">
        <f ca="1">IFERROR(IF(ISBLANK(VLOOKUP($B2502,INDIRECT(nfl_game_result),MATCH(F$1,INDIRECT(nfl_game_result_header),0),FALSE)),"",VLOOKUP($B2502,INDIRECT(nfl_game_result),MATCH(F$1,INDIRECT(nfl_game_result_header),0),FALSE)),"error")</f>
        <v/>
      </c>
      <c r="G2502" s="23" t="str">
        <f ca="1">IFERROR(IF(ISBLANK(VLOOKUP($B2502,INDIRECT(nfl_game_result),MATCH(G$1,INDIRECT(nfl_game_result_header),0),FALSE)),"",VLOOKUP($B2502,INDIRECT(nfl_game_result),MATCH(G$1,INDIRECT(nfl_game_result_header),0),FALSE)),"error")</f>
        <v/>
      </c>
      <c r="H2502">
        <f ca="1">IFERROR(IF(ISBLANK(VLOOKUP($B2502,INDIRECT(nfl_game_result),MATCH(H$1,INDIRECT(nfl_game_result_header),0),FALSE)),"",VLOOKUP($B2502,INDIRECT(nfl_game_result),MATCH(H$1,INDIRECT(nfl_game_result_header),0),FALSE)),"error")</f>
        <v>42</v>
      </c>
      <c r="I2502">
        <f ca="1">IFERROR(IF(ISBLANK(VLOOKUP($B2502,INDIRECT(nfl_game_result),MATCH(I$1,INDIRECT(nfl_game_result_header),0),FALSE)),"",VLOOKUP($B2502,INDIRECT(nfl_game_result),MATCH(I$1,INDIRECT(nfl_game_result_header),0),FALSE)),"error")</f>
        <v>24</v>
      </c>
      <c r="J2502" t="str">
        <f ca="1">IFERROR(IF(ISBLANK(VLOOKUP($B2502,INDIRECT(nfl_game_result),MATCH(J$1,INDIRECT(nfl_game_result_header),0),FALSE)),"",VLOOKUP($B2502,INDIRECT(nfl_game_result),MATCH(J$1,INDIRECT(nfl_game_result_header),0),FALSE)),"error")</f>
        <v>WAS</v>
      </c>
      <c r="K2502" t="str">
        <f ca="1">IFERROR(IF(ISBLANK(VLOOKUP($B2502,INDIRECT(nfl_game_result),MATCH(K$1,INDIRECT(nfl_game_result_header),0),FALSE)),"",VLOOKUP($B2502,INDIRECT(nfl_game_result),MATCH(K$1,INDIRECT(nfl_game_result_header),0),FALSE)),"error")</f>
        <v>WAS</v>
      </c>
      <c r="L2502" s="23" t="str">
        <f ca="1">IFERROR(IF(ISBLANK(VLOOKUP($B2502,INDIRECT(nfl_game_result),MATCH(L$1,INDIRECT(nfl_game_result_header),0),FALSE)),"",VLOOKUP($B2502,INDIRECT(nfl_game_result),MATCH(L$1,INDIRECT(nfl_game_result_header),0),FALSE)),"error")</f>
        <v/>
      </c>
      <c r="M2502" t="s">
        <v>14</v>
      </c>
      <c r="N2502">
        <v>-5</v>
      </c>
      <c r="O2502" t="s">
        <v>94</v>
      </c>
      <c r="P2502">
        <v>9</v>
      </c>
      <c r="Q2502" t="s">
        <v>94</v>
      </c>
      <c r="V2502" s="23" t="s">
        <v>416</v>
      </c>
      <c r="W2502">
        <f ca="1">VALUE(LEFT(C2502, 4))</f>
        <v>2016</v>
      </c>
      <c r="X2502">
        <f ca="1">VALUE(MID(C2502,6,FIND("_",C2502,6)-6))</f>
        <v>11</v>
      </c>
      <c r="Y2502">
        <f ca="1">IF(NOT(OR(ISBLANK(D2502),ISBLANK(E2502),D2502="",E2502="")),D2502-E2502,"")</f>
        <v>0.5</v>
      </c>
      <c r="Z2502">
        <f ca="1">IF(OR(NOT(ISNUMBER(D2502)),ISBLANK(D2502),D2502="",ISBLANK(N2502)),"",ABS(D2502-N2502))</f>
        <v>2.5</v>
      </c>
      <c r="AA2502">
        <f ca="1">IF(OR(ISBLANK(J2502),ISBLANK(O2502),J2502="",O2502=""),"",IF(J2502=O2502,1,0))</f>
        <v>1</v>
      </c>
      <c r="AB2502">
        <f ca="1">IF(OR(ISBLANK(K2502),ISBLANK(Q2502),K2502="",Q2502=""),"",IF(K2502=Q2502,1,0))</f>
        <v>1</v>
      </c>
      <c r="AC2502" s="23" t="str">
        <f t="shared" ca="1" si="38"/>
        <v/>
      </c>
    </row>
    <row r="2503" spans="1:29" x14ac:dyDescent="0.25">
      <c r="A2503" s="23">
        <v>2502</v>
      </c>
      <c r="B2503">
        <v>1229</v>
      </c>
      <c r="C2503" t="str">
        <f ca="1">IFERROR(VLOOKUP($B2503,INDIRECT(nfl_game_result),MATCH(C$1,INDIRECT(nfl_game_result_header),0),FALSE),"error")</f>
        <v>2016_11_HOU@OAK</v>
      </c>
      <c r="D2503">
        <f ca="1">IFERROR(IF(ISBLANK(VLOOKUP($B2503,INDIRECT(nfl_game_result),MATCH(D$1,INDIRECT(nfl_game_result_header),0),FALSE)),"",VLOOKUP($B2503,INDIRECT(nfl_game_result),MATCH(D$1,INDIRECT(nfl_game_result_header),0),FALSE)),"error")</f>
        <v>-5.5</v>
      </c>
      <c r="E2503">
        <f ca="1">IFERROR(IF(ISBLANK(VLOOKUP($B2503,INDIRECT(nfl_game_result),MATCH(E$1,INDIRECT(nfl_game_result_header),0),FALSE)),"",VLOOKUP($B2503,INDIRECT(nfl_game_result),MATCH(E$1,INDIRECT(nfl_game_result_header),0),FALSE)),"error")</f>
        <v>-6</v>
      </c>
      <c r="F2503" s="23" t="str">
        <f ca="1">IFERROR(IF(ISBLANK(VLOOKUP($B2503,INDIRECT(nfl_game_result),MATCH(F$1,INDIRECT(nfl_game_result_header),0),FALSE)),"",VLOOKUP($B2503,INDIRECT(nfl_game_result),MATCH(F$1,INDIRECT(nfl_game_result_header),0),FALSE)),"error")</f>
        <v/>
      </c>
      <c r="G2503" s="23" t="str">
        <f ca="1">IFERROR(IF(ISBLANK(VLOOKUP($B2503,INDIRECT(nfl_game_result),MATCH(G$1,INDIRECT(nfl_game_result_header),0),FALSE)),"",VLOOKUP($B2503,INDIRECT(nfl_game_result),MATCH(G$1,INDIRECT(nfl_game_result_header),0),FALSE)),"error")</f>
        <v/>
      </c>
      <c r="H2503">
        <f ca="1">IFERROR(IF(ISBLANK(VLOOKUP($B2503,INDIRECT(nfl_game_result),MATCH(H$1,INDIRECT(nfl_game_result_header),0),FALSE)),"",VLOOKUP($B2503,INDIRECT(nfl_game_result),MATCH(H$1,INDIRECT(nfl_game_result_header),0),FALSE)),"error")</f>
        <v>27</v>
      </c>
      <c r="I2503">
        <f ca="1">IFERROR(IF(ISBLANK(VLOOKUP($B2503,INDIRECT(nfl_game_result),MATCH(I$1,INDIRECT(nfl_game_result_header),0),FALSE)),"",VLOOKUP($B2503,INDIRECT(nfl_game_result),MATCH(I$1,INDIRECT(nfl_game_result_header),0),FALSE)),"error")</f>
        <v>20</v>
      </c>
      <c r="J2503" t="str">
        <f ca="1">IFERROR(IF(ISBLANK(VLOOKUP($B2503,INDIRECT(nfl_game_result),MATCH(J$1,INDIRECT(nfl_game_result_header),0),FALSE)),"",VLOOKUP($B2503,INDIRECT(nfl_game_result),MATCH(J$1,INDIRECT(nfl_game_result_header),0),FALSE)),"error")</f>
        <v>OAK</v>
      </c>
      <c r="K2503" t="str">
        <f ca="1">IFERROR(IF(ISBLANK(VLOOKUP($B2503,INDIRECT(nfl_game_result),MATCH(K$1,INDIRECT(nfl_game_result_header),0),FALSE)),"",VLOOKUP($B2503,INDIRECT(nfl_game_result),MATCH(K$1,INDIRECT(nfl_game_result_header),0),FALSE)),"error")</f>
        <v>OAK</v>
      </c>
      <c r="L2503" s="23" t="str">
        <f ca="1">IFERROR(IF(ISBLANK(VLOOKUP($B2503,INDIRECT(nfl_game_result),MATCH(L$1,INDIRECT(nfl_game_result_header),0),FALSE)),"",VLOOKUP($B2503,INDIRECT(nfl_game_result),MATCH(L$1,INDIRECT(nfl_game_result_header),0),FALSE)),"error")</f>
        <v/>
      </c>
      <c r="M2503" t="s">
        <v>14</v>
      </c>
      <c r="N2503">
        <v>-7.5</v>
      </c>
      <c r="O2503" t="s">
        <v>75</v>
      </c>
      <c r="P2503">
        <v>11</v>
      </c>
      <c r="Q2503" t="s">
        <v>85</v>
      </c>
      <c r="V2503" s="23" t="s">
        <v>416</v>
      </c>
      <c r="W2503">
        <f ca="1">VALUE(LEFT(C2503, 4))</f>
        <v>2016</v>
      </c>
      <c r="X2503">
        <f ca="1">VALUE(MID(C2503,6,FIND("_",C2503,6)-6))</f>
        <v>11</v>
      </c>
      <c r="Y2503">
        <f ca="1">IF(NOT(OR(ISBLANK(D2503),ISBLANK(E2503),D2503="",E2503="")),D2503-E2503,"")</f>
        <v>0.5</v>
      </c>
      <c r="Z2503">
        <f ca="1">IF(OR(NOT(ISNUMBER(D2503)),ISBLANK(D2503),D2503="",ISBLANK(N2503)),"",ABS(D2503-N2503))</f>
        <v>2</v>
      </c>
      <c r="AA2503">
        <f ca="1">IF(OR(ISBLANK(J2503),ISBLANK(O2503),J2503="",O2503=""),"",IF(J2503=O2503,1,0))</f>
        <v>0</v>
      </c>
      <c r="AB2503">
        <f ca="1">IF(OR(ISBLANK(K2503),ISBLANK(Q2503),K2503="",Q2503=""),"",IF(K2503=Q2503,1,0))</f>
        <v>1</v>
      </c>
      <c r="AC2503" s="23" t="str">
        <f t="shared" ca="1" si="38"/>
        <v/>
      </c>
    </row>
    <row r="2504" spans="1:29" x14ac:dyDescent="0.25">
      <c r="A2504" s="23">
        <v>2503</v>
      </c>
      <c r="B2504">
        <v>1230</v>
      </c>
      <c r="C2504" t="str">
        <f ca="1">IFERROR(VLOOKUP($B2504,INDIRECT(nfl_game_result),MATCH(C$1,INDIRECT(nfl_game_result_header),0),FALSE),"error")</f>
        <v>2016_12_MIN@DET</v>
      </c>
      <c r="D2504">
        <f ca="1">IFERROR(IF(ISBLANK(VLOOKUP($B2504,INDIRECT(nfl_game_result),MATCH(D$1,INDIRECT(nfl_game_result_header),0),FALSE)),"",VLOOKUP($B2504,INDIRECT(nfl_game_result),MATCH(D$1,INDIRECT(nfl_game_result_header),0),FALSE)),"error")</f>
        <v>-2.5</v>
      </c>
      <c r="E2504">
        <f ca="1">IFERROR(IF(ISBLANK(VLOOKUP($B2504,INDIRECT(nfl_game_result),MATCH(E$1,INDIRECT(nfl_game_result_header),0),FALSE)),"",VLOOKUP($B2504,INDIRECT(nfl_game_result),MATCH(E$1,INDIRECT(nfl_game_result_header),0),FALSE)),"error")</f>
        <v>-1</v>
      </c>
      <c r="F2504" s="23" t="str">
        <f ca="1">IFERROR(IF(ISBLANK(VLOOKUP($B2504,INDIRECT(nfl_game_result),MATCH(F$1,INDIRECT(nfl_game_result_header),0),FALSE)),"",VLOOKUP($B2504,INDIRECT(nfl_game_result),MATCH(F$1,INDIRECT(nfl_game_result_header),0),FALSE)),"error")</f>
        <v/>
      </c>
      <c r="G2504" s="23" t="str">
        <f ca="1">IFERROR(IF(ISBLANK(VLOOKUP($B2504,INDIRECT(nfl_game_result),MATCH(G$1,INDIRECT(nfl_game_result_header),0),FALSE)),"",VLOOKUP($B2504,INDIRECT(nfl_game_result),MATCH(G$1,INDIRECT(nfl_game_result_header),0),FALSE)),"error")</f>
        <v/>
      </c>
      <c r="H2504">
        <f ca="1">IFERROR(IF(ISBLANK(VLOOKUP($B2504,INDIRECT(nfl_game_result),MATCH(H$1,INDIRECT(nfl_game_result_header),0),FALSE)),"",VLOOKUP($B2504,INDIRECT(nfl_game_result),MATCH(H$1,INDIRECT(nfl_game_result_header),0),FALSE)),"error")</f>
        <v>16</v>
      </c>
      <c r="I2504">
        <f ca="1">IFERROR(IF(ISBLANK(VLOOKUP($B2504,INDIRECT(nfl_game_result),MATCH(I$1,INDIRECT(nfl_game_result_header),0),FALSE)),"",VLOOKUP($B2504,INDIRECT(nfl_game_result),MATCH(I$1,INDIRECT(nfl_game_result_header),0),FALSE)),"error")</f>
        <v>13</v>
      </c>
      <c r="J2504" t="str">
        <f ca="1">IFERROR(IF(ISBLANK(VLOOKUP($B2504,INDIRECT(nfl_game_result),MATCH(J$1,INDIRECT(nfl_game_result_header),0),FALSE)),"",VLOOKUP($B2504,INDIRECT(nfl_game_result),MATCH(J$1,INDIRECT(nfl_game_result_header),0),FALSE)),"error")</f>
        <v>DET</v>
      </c>
      <c r="K2504" t="str">
        <f ca="1">IFERROR(IF(ISBLANK(VLOOKUP($B2504,INDIRECT(nfl_game_result),MATCH(K$1,INDIRECT(nfl_game_result_header),0),FALSE)),"",VLOOKUP($B2504,INDIRECT(nfl_game_result),MATCH(K$1,INDIRECT(nfl_game_result_header),0),FALSE)),"error")</f>
        <v>DET</v>
      </c>
      <c r="L2504" s="23" t="str">
        <f ca="1">IFERROR(IF(ISBLANK(VLOOKUP($B2504,INDIRECT(nfl_game_result),MATCH(L$1,INDIRECT(nfl_game_result_header),0),FALSE)),"",VLOOKUP($B2504,INDIRECT(nfl_game_result),MATCH(L$1,INDIRECT(nfl_game_result_header),0),FALSE)),"error")</f>
        <v/>
      </c>
      <c r="M2504" t="s">
        <v>16</v>
      </c>
      <c r="N2504">
        <v>-1.5</v>
      </c>
      <c r="O2504" t="s">
        <v>73</v>
      </c>
      <c r="P2504">
        <v>12</v>
      </c>
      <c r="V2504" s="23" t="s">
        <v>416</v>
      </c>
      <c r="W2504">
        <f ca="1">VALUE(LEFT(C2504, 4))</f>
        <v>2016</v>
      </c>
      <c r="X2504">
        <f ca="1">VALUE(MID(C2504,6,FIND("_",C2504,6)-6))</f>
        <v>12</v>
      </c>
      <c r="Y2504">
        <f ca="1">IF(NOT(OR(ISBLANK(D2504),ISBLANK(E2504),D2504="",E2504="")),D2504-E2504,"")</f>
        <v>-1.5</v>
      </c>
      <c r="Z2504">
        <f ca="1">IF(OR(NOT(ISNUMBER(D2504)),ISBLANK(D2504),D2504="",ISBLANK(N2504)),"",ABS(D2504-N2504))</f>
        <v>1</v>
      </c>
      <c r="AA2504">
        <f ca="1">IF(OR(ISBLANK(J2504),ISBLANK(O2504),J2504="",O2504=""),"",IF(J2504=O2504,1,0))</f>
        <v>1</v>
      </c>
      <c r="AB2504" t="str">
        <f ca="1">IF(OR(ISBLANK(K2504),ISBLANK(Q2504),K2504="",Q2504=""),"",IF(K2504=Q2504,1,0))</f>
        <v/>
      </c>
      <c r="AC2504" s="23" t="str">
        <f t="shared" ca="1" si="38"/>
        <v/>
      </c>
    </row>
    <row r="2505" spans="1:29" x14ac:dyDescent="0.25">
      <c r="A2505" s="23">
        <v>2504</v>
      </c>
      <c r="B2505">
        <v>1231</v>
      </c>
      <c r="C2505" t="str">
        <f ca="1">IFERROR(VLOOKUP($B2505,INDIRECT(nfl_game_result),MATCH(C$1,INDIRECT(nfl_game_result_header),0),FALSE),"error")</f>
        <v>2016_12_WAS@DAL</v>
      </c>
      <c r="D2505">
        <f ca="1">IFERROR(IF(ISBLANK(VLOOKUP($B2505,INDIRECT(nfl_game_result),MATCH(D$1,INDIRECT(nfl_game_result_header),0),FALSE)),"",VLOOKUP($B2505,INDIRECT(nfl_game_result),MATCH(D$1,INDIRECT(nfl_game_result_header),0),FALSE)),"error")</f>
        <v>-7</v>
      </c>
      <c r="E2505">
        <f ca="1">IFERROR(IF(ISBLANK(VLOOKUP($B2505,INDIRECT(nfl_game_result),MATCH(E$1,INDIRECT(nfl_game_result_header),0),FALSE)),"",VLOOKUP($B2505,INDIRECT(nfl_game_result),MATCH(E$1,INDIRECT(nfl_game_result_header),0),FALSE)),"error")</f>
        <v>-7</v>
      </c>
      <c r="F2505" s="23" t="str">
        <f ca="1">IFERROR(IF(ISBLANK(VLOOKUP($B2505,INDIRECT(nfl_game_result),MATCH(F$1,INDIRECT(nfl_game_result_header),0),FALSE)),"",VLOOKUP($B2505,INDIRECT(nfl_game_result),MATCH(F$1,INDIRECT(nfl_game_result_header),0),FALSE)),"error")</f>
        <v/>
      </c>
      <c r="G2505" s="23" t="str">
        <f ca="1">IFERROR(IF(ISBLANK(VLOOKUP($B2505,INDIRECT(nfl_game_result),MATCH(G$1,INDIRECT(nfl_game_result_header),0),FALSE)),"",VLOOKUP($B2505,INDIRECT(nfl_game_result),MATCH(G$1,INDIRECT(nfl_game_result_header),0),FALSE)),"error")</f>
        <v/>
      </c>
      <c r="H2505">
        <f ca="1">IFERROR(IF(ISBLANK(VLOOKUP($B2505,INDIRECT(nfl_game_result),MATCH(H$1,INDIRECT(nfl_game_result_header),0),FALSE)),"",VLOOKUP($B2505,INDIRECT(nfl_game_result),MATCH(H$1,INDIRECT(nfl_game_result_header),0),FALSE)),"error")</f>
        <v>31</v>
      </c>
      <c r="I2505">
        <f ca="1">IFERROR(IF(ISBLANK(VLOOKUP($B2505,INDIRECT(nfl_game_result),MATCH(I$1,INDIRECT(nfl_game_result_header),0),FALSE)),"",VLOOKUP($B2505,INDIRECT(nfl_game_result),MATCH(I$1,INDIRECT(nfl_game_result_header),0),FALSE)),"error")</f>
        <v>26</v>
      </c>
      <c r="J2505" t="str">
        <f ca="1">IFERROR(IF(ISBLANK(VLOOKUP($B2505,INDIRECT(nfl_game_result),MATCH(J$1,INDIRECT(nfl_game_result_header),0),FALSE)),"",VLOOKUP($B2505,INDIRECT(nfl_game_result),MATCH(J$1,INDIRECT(nfl_game_result_header),0),FALSE)),"error")</f>
        <v>WAS</v>
      </c>
      <c r="K2505" t="str">
        <f ca="1">IFERROR(IF(ISBLANK(VLOOKUP($B2505,INDIRECT(nfl_game_result),MATCH(K$1,INDIRECT(nfl_game_result_header),0),FALSE)),"",VLOOKUP($B2505,INDIRECT(nfl_game_result),MATCH(K$1,INDIRECT(nfl_game_result_header),0),FALSE)),"error")</f>
        <v>DAL</v>
      </c>
      <c r="L2505" s="23" t="str">
        <f ca="1">IFERROR(IF(ISBLANK(VLOOKUP($B2505,INDIRECT(nfl_game_result),MATCH(L$1,INDIRECT(nfl_game_result_header),0),FALSE)),"",VLOOKUP($B2505,INDIRECT(nfl_game_result),MATCH(L$1,INDIRECT(nfl_game_result_header),0),FALSE)),"error")</f>
        <v/>
      </c>
      <c r="M2505" t="s">
        <v>16</v>
      </c>
      <c r="N2505">
        <v>-6.5</v>
      </c>
      <c r="O2505" t="s">
        <v>94</v>
      </c>
      <c r="P2505">
        <v>3</v>
      </c>
      <c r="V2505" s="23" t="s">
        <v>416</v>
      </c>
      <c r="W2505">
        <f ca="1">VALUE(LEFT(C2505, 4))</f>
        <v>2016</v>
      </c>
      <c r="X2505">
        <f ca="1">VALUE(MID(C2505,6,FIND("_",C2505,6)-6))</f>
        <v>12</v>
      </c>
      <c r="Y2505">
        <f ca="1">IF(NOT(OR(ISBLANK(D2505),ISBLANK(E2505),D2505="",E2505="")),D2505-E2505,"")</f>
        <v>0</v>
      </c>
      <c r="Z2505">
        <f ca="1">IF(OR(NOT(ISNUMBER(D2505)),ISBLANK(D2505),D2505="",ISBLANK(N2505)),"",ABS(D2505-N2505))</f>
        <v>0.5</v>
      </c>
      <c r="AA2505">
        <f ca="1">IF(OR(ISBLANK(J2505),ISBLANK(O2505),J2505="",O2505=""),"",IF(J2505=O2505,1,0))</f>
        <v>1</v>
      </c>
      <c r="AB2505" t="str">
        <f ca="1">IF(OR(ISBLANK(K2505),ISBLANK(Q2505),K2505="",Q2505=""),"",IF(K2505=Q2505,1,0))</f>
        <v/>
      </c>
      <c r="AC2505" s="23" t="str">
        <f t="shared" ca="1" si="38"/>
        <v/>
      </c>
    </row>
    <row r="2506" spans="1:29" x14ac:dyDescent="0.25">
      <c r="A2506" s="23">
        <v>2505</v>
      </c>
      <c r="B2506">
        <v>1232</v>
      </c>
      <c r="C2506" t="str">
        <f ca="1">IFERROR(VLOOKUP($B2506,INDIRECT(nfl_game_result),MATCH(C$1,INDIRECT(nfl_game_result_header),0),FALSE),"error")</f>
        <v>2016_12_PIT@IND</v>
      </c>
      <c r="D2506">
        <f ca="1">IFERROR(IF(ISBLANK(VLOOKUP($B2506,INDIRECT(nfl_game_result),MATCH(D$1,INDIRECT(nfl_game_result_header),0),FALSE)),"",VLOOKUP($B2506,INDIRECT(nfl_game_result),MATCH(D$1,INDIRECT(nfl_game_result_header),0),FALSE)),"error")</f>
        <v>3</v>
      </c>
      <c r="E2506">
        <f ca="1">IFERROR(IF(ISBLANK(VLOOKUP($B2506,INDIRECT(nfl_game_result),MATCH(E$1,INDIRECT(nfl_game_result_header),0),FALSE)),"",VLOOKUP($B2506,INDIRECT(nfl_game_result),MATCH(E$1,INDIRECT(nfl_game_result_header),0),FALSE)),"error")</f>
        <v>9</v>
      </c>
      <c r="F2506" s="23" t="str">
        <f ca="1">IFERROR(IF(ISBLANK(VLOOKUP($B2506,INDIRECT(nfl_game_result),MATCH(F$1,INDIRECT(nfl_game_result_header),0),FALSE)),"",VLOOKUP($B2506,INDIRECT(nfl_game_result),MATCH(F$1,INDIRECT(nfl_game_result_header),0),FALSE)),"error")</f>
        <v/>
      </c>
      <c r="G2506" s="23" t="str">
        <f ca="1">IFERROR(IF(ISBLANK(VLOOKUP($B2506,INDIRECT(nfl_game_result),MATCH(G$1,INDIRECT(nfl_game_result_header),0),FALSE)),"",VLOOKUP($B2506,INDIRECT(nfl_game_result),MATCH(G$1,INDIRECT(nfl_game_result_header),0),FALSE)),"error")</f>
        <v/>
      </c>
      <c r="H2506">
        <f ca="1">IFERROR(IF(ISBLANK(VLOOKUP($B2506,INDIRECT(nfl_game_result),MATCH(H$1,INDIRECT(nfl_game_result_header),0),FALSE)),"",VLOOKUP($B2506,INDIRECT(nfl_game_result),MATCH(H$1,INDIRECT(nfl_game_result_header),0),FALSE)),"error")</f>
        <v>7</v>
      </c>
      <c r="I2506">
        <f ca="1">IFERROR(IF(ISBLANK(VLOOKUP($B2506,INDIRECT(nfl_game_result),MATCH(I$1,INDIRECT(nfl_game_result_header),0),FALSE)),"",VLOOKUP($B2506,INDIRECT(nfl_game_result),MATCH(I$1,INDIRECT(nfl_game_result_header),0),FALSE)),"error")</f>
        <v>28</v>
      </c>
      <c r="J2506" t="str">
        <f ca="1">IFERROR(IF(ISBLANK(VLOOKUP($B2506,INDIRECT(nfl_game_result),MATCH(J$1,INDIRECT(nfl_game_result_header),0),FALSE)),"",VLOOKUP($B2506,INDIRECT(nfl_game_result),MATCH(J$1,INDIRECT(nfl_game_result_header),0),FALSE)),"error")</f>
        <v>PIT</v>
      </c>
      <c r="K2506" t="str">
        <f ca="1">IFERROR(IF(ISBLANK(VLOOKUP($B2506,INDIRECT(nfl_game_result),MATCH(K$1,INDIRECT(nfl_game_result_header),0),FALSE)),"",VLOOKUP($B2506,INDIRECT(nfl_game_result),MATCH(K$1,INDIRECT(nfl_game_result_header),0),FALSE)),"error")</f>
        <v>PIT</v>
      </c>
      <c r="L2506" s="23" t="str">
        <f ca="1">IFERROR(IF(ISBLANK(VLOOKUP($B2506,INDIRECT(nfl_game_result),MATCH(L$1,INDIRECT(nfl_game_result_header),0),FALSE)),"",VLOOKUP($B2506,INDIRECT(nfl_game_result),MATCH(L$1,INDIRECT(nfl_game_result_header),0),FALSE)),"error")</f>
        <v/>
      </c>
      <c r="M2506" t="s">
        <v>16</v>
      </c>
      <c r="N2506">
        <v>1.5</v>
      </c>
      <c r="O2506" t="s">
        <v>76</v>
      </c>
      <c r="P2506">
        <v>10</v>
      </c>
      <c r="V2506" s="23" t="s">
        <v>416</v>
      </c>
      <c r="W2506">
        <f ca="1">VALUE(LEFT(C2506, 4))</f>
        <v>2016</v>
      </c>
      <c r="X2506">
        <f ca="1">VALUE(MID(C2506,6,FIND("_",C2506,6)-6))</f>
        <v>12</v>
      </c>
      <c r="Y2506">
        <f ca="1">IF(NOT(OR(ISBLANK(D2506),ISBLANK(E2506),D2506="",E2506="")),D2506-E2506,"")</f>
        <v>-6</v>
      </c>
      <c r="Z2506">
        <f ca="1">IF(OR(NOT(ISNUMBER(D2506)),ISBLANK(D2506),D2506="",ISBLANK(N2506)),"",ABS(D2506-N2506))</f>
        <v>1.5</v>
      </c>
      <c r="AA2506">
        <f ca="1">IF(OR(ISBLANK(J2506),ISBLANK(O2506),J2506="",O2506=""),"",IF(J2506=O2506,1,0))</f>
        <v>0</v>
      </c>
      <c r="AB2506" t="str">
        <f ca="1">IF(OR(ISBLANK(K2506),ISBLANK(Q2506),K2506="",Q2506=""),"",IF(K2506=Q2506,1,0))</f>
        <v/>
      </c>
      <c r="AC2506" s="23" t="str">
        <f t="shared" ca="1" si="38"/>
        <v/>
      </c>
    </row>
    <row r="2507" spans="1:29" x14ac:dyDescent="0.25">
      <c r="A2507" s="23">
        <v>2506</v>
      </c>
      <c r="B2507">
        <v>1233</v>
      </c>
      <c r="C2507" t="str">
        <f ca="1">IFERROR(VLOOKUP($B2507,INDIRECT(nfl_game_result),MATCH(C$1,INDIRECT(nfl_game_result_header),0),FALSE),"error")</f>
        <v>2016_12_LAR@NOR</v>
      </c>
      <c r="D2507">
        <f ca="1">IFERROR(IF(ISBLANK(VLOOKUP($B2507,INDIRECT(nfl_game_result),MATCH(D$1,INDIRECT(nfl_game_result_header),0),FALSE)),"",VLOOKUP($B2507,INDIRECT(nfl_game_result),MATCH(D$1,INDIRECT(nfl_game_result_header),0),FALSE)),"error")</f>
        <v>-6.5</v>
      </c>
      <c r="E2507">
        <f ca="1">IFERROR(IF(ISBLANK(VLOOKUP($B2507,INDIRECT(nfl_game_result),MATCH(E$1,INDIRECT(nfl_game_result_header),0),FALSE)),"",VLOOKUP($B2507,INDIRECT(nfl_game_result),MATCH(E$1,INDIRECT(nfl_game_result_header),0),FALSE)),"error")</f>
        <v>-7.5</v>
      </c>
      <c r="F2507" s="23" t="str">
        <f ca="1">IFERROR(IF(ISBLANK(VLOOKUP($B2507,INDIRECT(nfl_game_result),MATCH(F$1,INDIRECT(nfl_game_result_header),0),FALSE)),"",VLOOKUP($B2507,INDIRECT(nfl_game_result),MATCH(F$1,INDIRECT(nfl_game_result_header),0),FALSE)),"error")</f>
        <v/>
      </c>
      <c r="G2507" s="23" t="str">
        <f ca="1">IFERROR(IF(ISBLANK(VLOOKUP($B2507,INDIRECT(nfl_game_result),MATCH(G$1,INDIRECT(nfl_game_result_header),0),FALSE)),"",VLOOKUP($B2507,INDIRECT(nfl_game_result),MATCH(G$1,INDIRECT(nfl_game_result_header),0),FALSE)),"error")</f>
        <v/>
      </c>
      <c r="H2507">
        <f ca="1">IFERROR(IF(ISBLANK(VLOOKUP($B2507,INDIRECT(nfl_game_result),MATCH(H$1,INDIRECT(nfl_game_result_header),0),FALSE)),"",VLOOKUP($B2507,INDIRECT(nfl_game_result),MATCH(H$1,INDIRECT(nfl_game_result_header),0),FALSE)),"error")</f>
        <v>49</v>
      </c>
      <c r="I2507">
        <f ca="1">IFERROR(IF(ISBLANK(VLOOKUP($B2507,INDIRECT(nfl_game_result),MATCH(I$1,INDIRECT(nfl_game_result_header),0),FALSE)),"",VLOOKUP($B2507,INDIRECT(nfl_game_result),MATCH(I$1,INDIRECT(nfl_game_result_header),0),FALSE)),"error")</f>
        <v>21</v>
      </c>
      <c r="J2507" t="str">
        <f ca="1">IFERROR(IF(ISBLANK(VLOOKUP($B2507,INDIRECT(nfl_game_result),MATCH(J$1,INDIRECT(nfl_game_result_header),0),FALSE)),"",VLOOKUP($B2507,INDIRECT(nfl_game_result),MATCH(J$1,INDIRECT(nfl_game_result_header),0),FALSE)),"error")</f>
        <v>NOR</v>
      </c>
      <c r="K2507" t="str">
        <f ca="1">IFERROR(IF(ISBLANK(VLOOKUP($B2507,INDIRECT(nfl_game_result),MATCH(K$1,INDIRECT(nfl_game_result_header),0),FALSE)),"",VLOOKUP($B2507,INDIRECT(nfl_game_result),MATCH(K$1,INDIRECT(nfl_game_result_header),0),FALSE)),"error")</f>
        <v>NOR</v>
      </c>
      <c r="L2507" s="23" t="str">
        <f ca="1">IFERROR(IF(ISBLANK(VLOOKUP($B2507,INDIRECT(nfl_game_result),MATCH(L$1,INDIRECT(nfl_game_result_header),0),FALSE)),"",VLOOKUP($B2507,INDIRECT(nfl_game_result),MATCH(L$1,INDIRECT(nfl_game_result_header),0),FALSE)),"error")</f>
        <v/>
      </c>
      <c r="M2507" t="s">
        <v>16</v>
      </c>
      <c r="N2507">
        <v>-7</v>
      </c>
      <c r="O2507" t="s">
        <v>335</v>
      </c>
      <c r="P2507">
        <v>2</v>
      </c>
      <c r="V2507" s="23" t="s">
        <v>416</v>
      </c>
      <c r="W2507">
        <f ca="1">VALUE(LEFT(C2507, 4))</f>
        <v>2016</v>
      </c>
      <c r="X2507">
        <f ca="1">VALUE(MID(C2507,6,FIND("_",C2507,6)-6))</f>
        <v>12</v>
      </c>
      <c r="Y2507">
        <f ca="1">IF(NOT(OR(ISBLANK(D2507),ISBLANK(E2507),D2507="",E2507="")),D2507-E2507,"")</f>
        <v>1</v>
      </c>
      <c r="Z2507">
        <f ca="1">IF(OR(NOT(ISNUMBER(D2507)),ISBLANK(D2507),D2507="",ISBLANK(N2507)),"",ABS(D2507-N2507))</f>
        <v>0.5</v>
      </c>
      <c r="AA2507">
        <f ca="1">IF(OR(ISBLANK(J2507),ISBLANK(O2507),J2507="",O2507=""),"",IF(J2507=O2507,1,0))</f>
        <v>1</v>
      </c>
      <c r="AB2507" t="str">
        <f ca="1">IF(OR(ISBLANK(K2507),ISBLANK(Q2507),K2507="",Q2507=""),"",IF(K2507=Q2507,1,0))</f>
        <v/>
      </c>
      <c r="AC2507" s="23" t="str">
        <f t="shared" ca="1" si="38"/>
        <v/>
      </c>
    </row>
    <row r="2508" spans="1:29" x14ac:dyDescent="0.25">
      <c r="A2508" s="23">
        <v>2507</v>
      </c>
      <c r="B2508">
        <v>1234</v>
      </c>
      <c r="C2508" t="str">
        <f ca="1">IFERROR(VLOOKUP($B2508,INDIRECT(nfl_game_result),MATCH(C$1,INDIRECT(nfl_game_result_header),0),FALSE),"error")</f>
        <v>2016_12_TEN@CHI</v>
      </c>
      <c r="D2508">
        <f ca="1">IFERROR(IF(ISBLANK(VLOOKUP($B2508,INDIRECT(nfl_game_result),MATCH(D$1,INDIRECT(nfl_game_result_header),0),FALSE)),"",VLOOKUP($B2508,INDIRECT(nfl_game_result),MATCH(D$1,INDIRECT(nfl_game_result_header),0),FALSE)),"error")</f>
        <v>1.5</v>
      </c>
      <c r="E2508">
        <f ca="1">IFERROR(IF(ISBLANK(VLOOKUP($B2508,INDIRECT(nfl_game_result),MATCH(E$1,INDIRECT(nfl_game_result_header),0),FALSE)),"",VLOOKUP($B2508,INDIRECT(nfl_game_result),MATCH(E$1,INDIRECT(nfl_game_result_header),0),FALSE)),"error")</f>
        <v>5.5</v>
      </c>
      <c r="F2508" s="23" t="str">
        <f ca="1">IFERROR(IF(ISBLANK(VLOOKUP($B2508,INDIRECT(nfl_game_result),MATCH(F$1,INDIRECT(nfl_game_result_header),0),FALSE)),"",VLOOKUP($B2508,INDIRECT(nfl_game_result),MATCH(F$1,INDIRECT(nfl_game_result_header),0),FALSE)),"error")</f>
        <v/>
      </c>
      <c r="G2508" s="23" t="str">
        <f ca="1">IFERROR(IF(ISBLANK(VLOOKUP($B2508,INDIRECT(nfl_game_result),MATCH(G$1,INDIRECT(nfl_game_result_header),0),FALSE)),"",VLOOKUP($B2508,INDIRECT(nfl_game_result),MATCH(G$1,INDIRECT(nfl_game_result_header),0),FALSE)),"error")</f>
        <v/>
      </c>
      <c r="H2508">
        <f ca="1">IFERROR(IF(ISBLANK(VLOOKUP($B2508,INDIRECT(nfl_game_result),MATCH(H$1,INDIRECT(nfl_game_result_header),0),FALSE)),"",VLOOKUP($B2508,INDIRECT(nfl_game_result),MATCH(H$1,INDIRECT(nfl_game_result_header),0),FALSE)),"error")</f>
        <v>21</v>
      </c>
      <c r="I2508">
        <f ca="1">IFERROR(IF(ISBLANK(VLOOKUP($B2508,INDIRECT(nfl_game_result),MATCH(I$1,INDIRECT(nfl_game_result_header),0),FALSE)),"",VLOOKUP($B2508,INDIRECT(nfl_game_result),MATCH(I$1,INDIRECT(nfl_game_result_header),0),FALSE)),"error")</f>
        <v>27</v>
      </c>
      <c r="J2508" t="str">
        <f ca="1">IFERROR(IF(ISBLANK(VLOOKUP($B2508,INDIRECT(nfl_game_result),MATCH(J$1,INDIRECT(nfl_game_result_header),0),FALSE)),"",VLOOKUP($B2508,INDIRECT(nfl_game_result),MATCH(J$1,INDIRECT(nfl_game_result_header),0),FALSE)),"error")</f>
        <v>TEN</v>
      </c>
      <c r="K2508" t="str">
        <f ca="1">IFERROR(IF(ISBLANK(VLOOKUP($B2508,INDIRECT(nfl_game_result),MATCH(K$1,INDIRECT(nfl_game_result_header),0),FALSE)),"",VLOOKUP($B2508,INDIRECT(nfl_game_result),MATCH(K$1,INDIRECT(nfl_game_result_header),0),FALSE)),"error")</f>
        <v>TEN</v>
      </c>
      <c r="L2508" s="23" t="str">
        <f ca="1">IFERROR(IF(ISBLANK(VLOOKUP($B2508,INDIRECT(nfl_game_result),MATCH(L$1,INDIRECT(nfl_game_result_header),0),FALSE)),"",VLOOKUP($B2508,INDIRECT(nfl_game_result),MATCH(L$1,INDIRECT(nfl_game_result_header),0),FALSE)),"error")</f>
        <v/>
      </c>
      <c r="M2508" t="s">
        <v>16</v>
      </c>
      <c r="N2508">
        <v>3</v>
      </c>
      <c r="O2508" t="s">
        <v>93</v>
      </c>
      <c r="P2508">
        <v>14</v>
      </c>
      <c r="V2508" s="23" t="s">
        <v>416</v>
      </c>
      <c r="W2508">
        <f ca="1">VALUE(LEFT(C2508, 4))</f>
        <v>2016</v>
      </c>
      <c r="X2508">
        <f ca="1">VALUE(MID(C2508,6,FIND("_",C2508,6)-6))</f>
        <v>12</v>
      </c>
      <c r="Y2508">
        <f ca="1">IF(NOT(OR(ISBLANK(D2508),ISBLANK(E2508),D2508="",E2508="")),D2508-E2508,"")</f>
        <v>-4</v>
      </c>
      <c r="Z2508">
        <f ca="1">IF(OR(NOT(ISNUMBER(D2508)),ISBLANK(D2508),D2508="",ISBLANK(N2508)),"",ABS(D2508-N2508))</f>
        <v>1.5</v>
      </c>
      <c r="AA2508">
        <f ca="1">IF(OR(ISBLANK(J2508),ISBLANK(O2508),J2508="",O2508=""),"",IF(J2508=O2508,1,0))</f>
        <v>1</v>
      </c>
      <c r="AB2508" t="str">
        <f ca="1">IF(OR(ISBLANK(K2508),ISBLANK(Q2508),K2508="",Q2508=""),"",IF(K2508=Q2508,1,0))</f>
        <v/>
      </c>
      <c r="AC2508" s="23" t="str">
        <f t="shared" ca="1" si="38"/>
        <v/>
      </c>
    </row>
    <row r="2509" spans="1:29" x14ac:dyDescent="0.25">
      <c r="A2509" s="23">
        <v>2508</v>
      </c>
      <c r="B2509">
        <v>1235</v>
      </c>
      <c r="C2509" t="str">
        <f ca="1">IFERROR(VLOOKUP($B2509,INDIRECT(nfl_game_result),MATCH(C$1,INDIRECT(nfl_game_result_header),0),FALSE),"error")</f>
        <v>2016_12_ARI@ATL</v>
      </c>
      <c r="D2509">
        <f ca="1">IFERROR(IF(ISBLANK(VLOOKUP($B2509,INDIRECT(nfl_game_result),MATCH(D$1,INDIRECT(nfl_game_result_header),0),FALSE)),"",VLOOKUP($B2509,INDIRECT(nfl_game_result),MATCH(D$1,INDIRECT(nfl_game_result_header),0),FALSE)),"error")</f>
        <v>-4</v>
      </c>
      <c r="E2509">
        <f ca="1">IFERROR(IF(ISBLANK(VLOOKUP($B2509,INDIRECT(nfl_game_result),MATCH(E$1,INDIRECT(nfl_game_result_header),0),FALSE)),"",VLOOKUP($B2509,INDIRECT(nfl_game_result),MATCH(E$1,INDIRECT(nfl_game_result_header),0),FALSE)),"error")</f>
        <v>-5</v>
      </c>
      <c r="F2509" s="23" t="str">
        <f ca="1">IFERROR(IF(ISBLANK(VLOOKUP($B2509,INDIRECT(nfl_game_result),MATCH(F$1,INDIRECT(nfl_game_result_header),0),FALSE)),"",VLOOKUP($B2509,INDIRECT(nfl_game_result),MATCH(F$1,INDIRECT(nfl_game_result_header),0),FALSE)),"error")</f>
        <v/>
      </c>
      <c r="G2509" s="23" t="str">
        <f ca="1">IFERROR(IF(ISBLANK(VLOOKUP($B2509,INDIRECT(nfl_game_result),MATCH(G$1,INDIRECT(nfl_game_result_header),0),FALSE)),"",VLOOKUP($B2509,INDIRECT(nfl_game_result),MATCH(G$1,INDIRECT(nfl_game_result_header),0),FALSE)),"error")</f>
        <v/>
      </c>
      <c r="H2509">
        <f ca="1">IFERROR(IF(ISBLANK(VLOOKUP($B2509,INDIRECT(nfl_game_result),MATCH(H$1,INDIRECT(nfl_game_result_header),0),FALSE)),"",VLOOKUP($B2509,INDIRECT(nfl_game_result),MATCH(H$1,INDIRECT(nfl_game_result_header),0),FALSE)),"error")</f>
        <v>38</v>
      </c>
      <c r="I2509">
        <f ca="1">IFERROR(IF(ISBLANK(VLOOKUP($B2509,INDIRECT(nfl_game_result),MATCH(I$1,INDIRECT(nfl_game_result_header),0),FALSE)),"",VLOOKUP($B2509,INDIRECT(nfl_game_result),MATCH(I$1,INDIRECT(nfl_game_result_header),0),FALSE)),"error")</f>
        <v>19</v>
      </c>
      <c r="J2509" t="str">
        <f ca="1">IFERROR(IF(ISBLANK(VLOOKUP($B2509,INDIRECT(nfl_game_result),MATCH(J$1,INDIRECT(nfl_game_result_header),0),FALSE)),"",VLOOKUP($B2509,INDIRECT(nfl_game_result),MATCH(J$1,INDIRECT(nfl_game_result_header),0),FALSE)),"error")</f>
        <v>ATL</v>
      </c>
      <c r="K2509" t="str">
        <f ca="1">IFERROR(IF(ISBLANK(VLOOKUP($B2509,INDIRECT(nfl_game_result),MATCH(K$1,INDIRECT(nfl_game_result_header),0),FALSE)),"",VLOOKUP($B2509,INDIRECT(nfl_game_result),MATCH(K$1,INDIRECT(nfl_game_result_header),0),FALSE)),"error")</f>
        <v>ATL</v>
      </c>
      <c r="L2509" s="23" t="str">
        <f ca="1">IFERROR(IF(ISBLANK(VLOOKUP($B2509,INDIRECT(nfl_game_result),MATCH(L$1,INDIRECT(nfl_game_result_header),0),FALSE)),"",VLOOKUP($B2509,INDIRECT(nfl_game_result),MATCH(L$1,INDIRECT(nfl_game_result_header),0),FALSE)),"error")</f>
        <v/>
      </c>
      <c r="M2509" t="s">
        <v>16</v>
      </c>
      <c r="N2509">
        <v>-4</v>
      </c>
      <c r="O2509" t="s">
        <v>20</v>
      </c>
      <c r="P2509">
        <v>15</v>
      </c>
      <c r="V2509" s="23" t="s">
        <v>416</v>
      </c>
      <c r="W2509">
        <f ca="1">VALUE(LEFT(C2509, 4))</f>
        <v>2016</v>
      </c>
      <c r="X2509">
        <f ca="1">VALUE(MID(C2509,6,FIND("_",C2509,6)-6))</f>
        <v>12</v>
      </c>
      <c r="Y2509">
        <f ca="1">IF(NOT(OR(ISBLANK(D2509),ISBLANK(E2509),D2509="",E2509="")),D2509-E2509,"")</f>
        <v>1</v>
      </c>
      <c r="Z2509">
        <f ca="1">IF(OR(NOT(ISNUMBER(D2509)),ISBLANK(D2509),D2509="",ISBLANK(N2509)),"",ABS(D2509-N2509))</f>
        <v>0</v>
      </c>
      <c r="AA2509">
        <f ca="1">IF(OR(ISBLANK(J2509),ISBLANK(O2509),J2509="",O2509=""),"",IF(J2509=O2509,1,0))</f>
        <v>1</v>
      </c>
      <c r="AB2509" t="str">
        <f ca="1">IF(OR(ISBLANK(K2509),ISBLANK(Q2509),K2509="",Q2509=""),"",IF(K2509=Q2509,1,0))</f>
        <v/>
      </c>
      <c r="AC2509" s="23" t="str">
        <f t="shared" ca="1" si="38"/>
        <v/>
      </c>
    </row>
    <row r="2510" spans="1:29" x14ac:dyDescent="0.25">
      <c r="A2510" s="23">
        <v>2509</v>
      </c>
      <c r="B2510">
        <v>1236</v>
      </c>
      <c r="C2510" t="str">
        <f ca="1">IFERROR(VLOOKUP($B2510,INDIRECT(nfl_game_result),MATCH(C$1,INDIRECT(nfl_game_result_header),0),FALSE),"error")</f>
        <v>2016_12_NYG@CLE</v>
      </c>
      <c r="D2510">
        <f ca="1">IFERROR(IF(ISBLANK(VLOOKUP($B2510,INDIRECT(nfl_game_result),MATCH(D$1,INDIRECT(nfl_game_result_header),0),FALSE)),"",VLOOKUP($B2510,INDIRECT(nfl_game_result),MATCH(D$1,INDIRECT(nfl_game_result_header),0),FALSE)),"error")</f>
        <v>6.5</v>
      </c>
      <c r="E2510">
        <f ca="1">IFERROR(IF(ISBLANK(VLOOKUP($B2510,INDIRECT(nfl_game_result),MATCH(E$1,INDIRECT(nfl_game_result_header),0),FALSE)),"",VLOOKUP($B2510,INDIRECT(nfl_game_result),MATCH(E$1,INDIRECT(nfl_game_result_header),0),FALSE)),"error")</f>
        <v>7</v>
      </c>
      <c r="F2510" s="23" t="str">
        <f ca="1">IFERROR(IF(ISBLANK(VLOOKUP($B2510,INDIRECT(nfl_game_result),MATCH(F$1,INDIRECT(nfl_game_result_header),0),FALSE)),"",VLOOKUP($B2510,INDIRECT(nfl_game_result),MATCH(F$1,INDIRECT(nfl_game_result_header),0),FALSE)),"error")</f>
        <v/>
      </c>
      <c r="G2510" s="23" t="str">
        <f ca="1">IFERROR(IF(ISBLANK(VLOOKUP($B2510,INDIRECT(nfl_game_result),MATCH(G$1,INDIRECT(nfl_game_result_header),0),FALSE)),"",VLOOKUP($B2510,INDIRECT(nfl_game_result),MATCH(G$1,INDIRECT(nfl_game_result_header),0),FALSE)),"error")</f>
        <v/>
      </c>
      <c r="H2510">
        <f ca="1">IFERROR(IF(ISBLANK(VLOOKUP($B2510,INDIRECT(nfl_game_result),MATCH(H$1,INDIRECT(nfl_game_result_header),0),FALSE)),"",VLOOKUP($B2510,INDIRECT(nfl_game_result),MATCH(H$1,INDIRECT(nfl_game_result_header),0),FALSE)),"error")</f>
        <v>13</v>
      </c>
      <c r="I2510">
        <f ca="1">IFERROR(IF(ISBLANK(VLOOKUP($B2510,INDIRECT(nfl_game_result),MATCH(I$1,INDIRECT(nfl_game_result_header),0),FALSE)),"",VLOOKUP($B2510,INDIRECT(nfl_game_result),MATCH(I$1,INDIRECT(nfl_game_result_header),0),FALSE)),"error")</f>
        <v>27</v>
      </c>
      <c r="J2510" t="str">
        <f ca="1">IFERROR(IF(ISBLANK(VLOOKUP($B2510,INDIRECT(nfl_game_result),MATCH(J$1,INDIRECT(nfl_game_result_header),0),FALSE)),"",VLOOKUP($B2510,INDIRECT(nfl_game_result),MATCH(J$1,INDIRECT(nfl_game_result_header),0),FALSE)),"error")</f>
        <v>NYG</v>
      </c>
      <c r="K2510" t="str">
        <f ca="1">IFERROR(IF(ISBLANK(VLOOKUP($B2510,INDIRECT(nfl_game_result),MATCH(K$1,INDIRECT(nfl_game_result_header),0),FALSE)),"",VLOOKUP($B2510,INDIRECT(nfl_game_result),MATCH(K$1,INDIRECT(nfl_game_result_header),0),FALSE)),"error")</f>
        <v>NYG</v>
      </c>
      <c r="L2510" s="23" t="str">
        <f ca="1">IFERROR(IF(ISBLANK(VLOOKUP($B2510,INDIRECT(nfl_game_result),MATCH(L$1,INDIRECT(nfl_game_result_header),0),FALSE)),"",VLOOKUP($B2510,INDIRECT(nfl_game_result),MATCH(L$1,INDIRECT(nfl_game_result_header),0),FALSE)),"error")</f>
        <v/>
      </c>
      <c r="M2510" t="s">
        <v>16</v>
      </c>
      <c r="N2510">
        <v>9</v>
      </c>
      <c r="O2510" t="s">
        <v>70</v>
      </c>
      <c r="P2510">
        <v>11</v>
      </c>
      <c r="V2510" s="23" t="s">
        <v>416</v>
      </c>
      <c r="W2510">
        <f ca="1">VALUE(LEFT(C2510, 4))</f>
        <v>2016</v>
      </c>
      <c r="X2510">
        <f ca="1">VALUE(MID(C2510,6,FIND("_",C2510,6)-6))</f>
        <v>12</v>
      </c>
      <c r="Y2510">
        <f ca="1">IF(NOT(OR(ISBLANK(D2510),ISBLANK(E2510),D2510="",E2510="")),D2510-E2510,"")</f>
        <v>-0.5</v>
      </c>
      <c r="Z2510">
        <f ca="1">IF(OR(NOT(ISNUMBER(D2510)),ISBLANK(D2510),D2510="",ISBLANK(N2510)),"",ABS(D2510-N2510))</f>
        <v>2.5</v>
      </c>
      <c r="AA2510">
        <f ca="1">IF(OR(ISBLANK(J2510),ISBLANK(O2510),J2510="",O2510=""),"",IF(J2510=O2510,1,0))</f>
        <v>0</v>
      </c>
      <c r="AB2510" t="str">
        <f ca="1">IF(OR(ISBLANK(K2510),ISBLANK(Q2510),K2510="",Q2510=""),"",IF(K2510=Q2510,1,0))</f>
        <v/>
      </c>
      <c r="AC2510" s="23" t="str">
        <f t="shared" ca="1" si="38"/>
        <v/>
      </c>
    </row>
    <row r="2511" spans="1:29" x14ac:dyDescent="0.25">
      <c r="A2511" s="23">
        <v>2510</v>
      </c>
      <c r="B2511">
        <v>1237</v>
      </c>
      <c r="C2511" t="str">
        <f ca="1">IFERROR(VLOOKUP($B2511,INDIRECT(nfl_game_result),MATCH(C$1,INDIRECT(nfl_game_result_header),0),FALSE),"error")</f>
        <v>2016_12_SD@HOU</v>
      </c>
      <c r="D2511">
        <f ca="1">IFERROR(IF(ISBLANK(VLOOKUP($B2511,INDIRECT(nfl_game_result),MATCH(D$1,INDIRECT(nfl_game_result_header),0),FALSE)),"",VLOOKUP($B2511,INDIRECT(nfl_game_result),MATCH(D$1,INDIRECT(nfl_game_result_header),0),FALSE)),"error")</f>
        <v>0</v>
      </c>
      <c r="E2511">
        <f ca="1">IFERROR(IF(ISBLANK(VLOOKUP($B2511,INDIRECT(nfl_game_result),MATCH(E$1,INDIRECT(nfl_game_result_header),0),FALSE)),"",VLOOKUP($B2511,INDIRECT(nfl_game_result),MATCH(E$1,INDIRECT(nfl_game_result_header),0),FALSE)),"error")</f>
        <v>2.5</v>
      </c>
      <c r="F2511" s="23" t="str">
        <f ca="1">IFERROR(IF(ISBLANK(VLOOKUP($B2511,INDIRECT(nfl_game_result),MATCH(F$1,INDIRECT(nfl_game_result_header),0),FALSE)),"",VLOOKUP($B2511,INDIRECT(nfl_game_result),MATCH(F$1,INDIRECT(nfl_game_result_header),0),FALSE)),"error")</f>
        <v/>
      </c>
      <c r="G2511" s="23" t="str">
        <f ca="1">IFERROR(IF(ISBLANK(VLOOKUP($B2511,INDIRECT(nfl_game_result),MATCH(G$1,INDIRECT(nfl_game_result_header),0),FALSE)),"",VLOOKUP($B2511,INDIRECT(nfl_game_result),MATCH(G$1,INDIRECT(nfl_game_result_header),0),FALSE)),"error")</f>
        <v/>
      </c>
      <c r="H2511">
        <f ca="1">IFERROR(IF(ISBLANK(VLOOKUP($B2511,INDIRECT(nfl_game_result),MATCH(H$1,INDIRECT(nfl_game_result_header),0),FALSE)),"",VLOOKUP($B2511,INDIRECT(nfl_game_result),MATCH(H$1,INDIRECT(nfl_game_result_header),0),FALSE)),"error")</f>
        <v>13</v>
      </c>
      <c r="I2511">
        <f ca="1">IFERROR(IF(ISBLANK(VLOOKUP($B2511,INDIRECT(nfl_game_result),MATCH(I$1,INDIRECT(nfl_game_result_header),0),FALSE)),"",VLOOKUP($B2511,INDIRECT(nfl_game_result),MATCH(I$1,INDIRECT(nfl_game_result_header),0),FALSE)),"error")</f>
        <v>21</v>
      </c>
      <c r="J2511" t="str">
        <f ca="1">IFERROR(IF(ISBLANK(VLOOKUP($B2511,INDIRECT(nfl_game_result),MATCH(J$1,INDIRECT(nfl_game_result_header),0),FALSE)),"",VLOOKUP($B2511,INDIRECT(nfl_game_result),MATCH(J$1,INDIRECT(nfl_game_result_header),0),FALSE)),"error")</f>
        <v>SD</v>
      </c>
      <c r="K2511" t="str">
        <f ca="1">IFERROR(IF(ISBLANK(VLOOKUP($B2511,INDIRECT(nfl_game_result),MATCH(K$1,INDIRECT(nfl_game_result_header),0),FALSE)),"",VLOOKUP($B2511,INDIRECT(nfl_game_result),MATCH(K$1,INDIRECT(nfl_game_result_header),0),FALSE)),"error")</f>
        <v>SD</v>
      </c>
      <c r="L2511" s="23" t="str">
        <f ca="1">IFERROR(IF(ISBLANK(VLOOKUP($B2511,INDIRECT(nfl_game_result),MATCH(L$1,INDIRECT(nfl_game_result_header),0),FALSE)),"",VLOOKUP($B2511,INDIRECT(nfl_game_result),MATCH(L$1,INDIRECT(nfl_game_result_header),0),FALSE)),"error")</f>
        <v/>
      </c>
      <c r="M2511" t="s">
        <v>16</v>
      </c>
      <c r="N2511">
        <v>-3</v>
      </c>
      <c r="O2511" t="s">
        <v>88</v>
      </c>
      <c r="P2511">
        <v>7</v>
      </c>
      <c r="V2511" s="23" t="s">
        <v>416</v>
      </c>
      <c r="W2511">
        <f ca="1">VALUE(LEFT(C2511, 4))</f>
        <v>2016</v>
      </c>
      <c r="X2511">
        <f ca="1">VALUE(MID(C2511,6,FIND("_",C2511,6)-6))</f>
        <v>12</v>
      </c>
      <c r="Y2511">
        <f ca="1">IF(NOT(OR(ISBLANK(D2511),ISBLANK(E2511),D2511="",E2511="")),D2511-E2511,"")</f>
        <v>-2.5</v>
      </c>
      <c r="Z2511">
        <f ca="1">IF(OR(NOT(ISNUMBER(D2511)),ISBLANK(D2511),D2511="",ISBLANK(N2511)),"",ABS(D2511-N2511))</f>
        <v>3</v>
      </c>
      <c r="AA2511">
        <f ca="1">IF(OR(ISBLANK(J2511),ISBLANK(O2511),J2511="",O2511=""),"",IF(J2511=O2511,1,0))</f>
        <v>1</v>
      </c>
      <c r="AB2511" t="str">
        <f ca="1">IF(OR(ISBLANK(K2511),ISBLANK(Q2511),K2511="",Q2511=""),"",IF(K2511=Q2511,1,0))</f>
        <v/>
      </c>
      <c r="AC2511" s="23" t="str">
        <f t="shared" ca="1" si="38"/>
        <v/>
      </c>
    </row>
    <row r="2512" spans="1:29" x14ac:dyDescent="0.25">
      <c r="A2512" s="23">
        <v>2511</v>
      </c>
      <c r="B2512">
        <v>1238</v>
      </c>
      <c r="C2512" t="str">
        <f ca="1">IFERROR(VLOOKUP($B2512,INDIRECT(nfl_game_result),MATCH(C$1,INDIRECT(nfl_game_result_header),0),FALSE),"error")</f>
        <v>2016_12_JAX@BUF</v>
      </c>
      <c r="D2512">
        <f ca="1">IFERROR(IF(ISBLANK(VLOOKUP($B2512,INDIRECT(nfl_game_result),MATCH(D$1,INDIRECT(nfl_game_result_header),0),FALSE)),"",VLOOKUP($B2512,INDIRECT(nfl_game_result),MATCH(D$1,INDIRECT(nfl_game_result_header),0),FALSE)),"error")</f>
        <v>-7</v>
      </c>
      <c r="E2512">
        <f ca="1">IFERROR(IF(ISBLANK(VLOOKUP($B2512,INDIRECT(nfl_game_result),MATCH(E$1,INDIRECT(nfl_game_result_header),0),FALSE)),"",VLOOKUP($B2512,INDIRECT(nfl_game_result),MATCH(E$1,INDIRECT(nfl_game_result_header),0),FALSE)),"error")</f>
        <v>-7.5</v>
      </c>
      <c r="F2512" s="23" t="str">
        <f ca="1">IFERROR(IF(ISBLANK(VLOOKUP($B2512,INDIRECT(nfl_game_result),MATCH(F$1,INDIRECT(nfl_game_result_header),0),FALSE)),"",VLOOKUP($B2512,INDIRECT(nfl_game_result),MATCH(F$1,INDIRECT(nfl_game_result_header),0),FALSE)),"error")</f>
        <v/>
      </c>
      <c r="G2512" s="23" t="str">
        <f ca="1">IFERROR(IF(ISBLANK(VLOOKUP($B2512,INDIRECT(nfl_game_result),MATCH(G$1,INDIRECT(nfl_game_result_header),0),FALSE)),"",VLOOKUP($B2512,INDIRECT(nfl_game_result),MATCH(G$1,INDIRECT(nfl_game_result_header),0),FALSE)),"error")</f>
        <v/>
      </c>
      <c r="H2512">
        <f ca="1">IFERROR(IF(ISBLANK(VLOOKUP($B2512,INDIRECT(nfl_game_result),MATCH(H$1,INDIRECT(nfl_game_result_header),0),FALSE)),"",VLOOKUP($B2512,INDIRECT(nfl_game_result),MATCH(H$1,INDIRECT(nfl_game_result_header),0),FALSE)),"error")</f>
        <v>28</v>
      </c>
      <c r="I2512">
        <f ca="1">IFERROR(IF(ISBLANK(VLOOKUP($B2512,INDIRECT(nfl_game_result),MATCH(I$1,INDIRECT(nfl_game_result_header),0),FALSE)),"",VLOOKUP($B2512,INDIRECT(nfl_game_result),MATCH(I$1,INDIRECT(nfl_game_result_header),0),FALSE)),"error")</f>
        <v>21</v>
      </c>
      <c r="J2512" t="str">
        <f ca="1">IFERROR(IF(ISBLANK(VLOOKUP($B2512,INDIRECT(nfl_game_result),MATCH(J$1,INDIRECT(nfl_game_result_header),0),FALSE)),"",VLOOKUP($B2512,INDIRECT(nfl_game_result),MATCH(J$1,INDIRECT(nfl_game_result_header),0),FALSE)),"error")</f>
        <v>JAX</v>
      </c>
      <c r="K2512" t="str">
        <f ca="1">IFERROR(IF(ISBLANK(VLOOKUP($B2512,INDIRECT(nfl_game_result),MATCH(K$1,INDIRECT(nfl_game_result_header),0),FALSE)),"",VLOOKUP($B2512,INDIRECT(nfl_game_result),MATCH(K$1,INDIRECT(nfl_game_result_header),0),FALSE)),"error")</f>
        <v>BUF</v>
      </c>
      <c r="L2512" s="23" t="str">
        <f ca="1">IFERROR(IF(ISBLANK(VLOOKUP($B2512,INDIRECT(nfl_game_result),MATCH(L$1,INDIRECT(nfl_game_result_header),0),FALSE)),"",VLOOKUP($B2512,INDIRECT(nfl_game_result),MATCH(L$1,INDIRECT(nfl_game_result_header),0),FALSE)),"error")</f>
        <v/>
      </c>
      <c r="M2512" t="s">
        <v>16</v>
      </c>
      <c r="N2512">
        <v>-6</v>
      </c>
      <c r="O2512" t="s">
        <v>66</v>
      </c>
      <c r="P2512">
        <v>6</v>
      </c>
      <c r="V2512" s="23" t="s">
        <v>416</v>
      </c>
      <c r="W2512">
        <f ca="1">VALUE(LEFT(C2512, 4))</f>
        <v>2016</v>
      </c>
      <c r="X2512">
        <f ca="1">VALUE(MID(C2512,6,FIND("_",C2512,6)-6))</f>
        <v>12</v>
      </c>
      <c r="Y2512">
        <f ca="1">IF(NOT(OR(ISBLANK(D2512),ISBLANK(E2512),D2512="",E2512="")),D2512-E2512,"")</f>
        <v>0.5</v>
      </c>
      <c r="Z2512">
        <f ca="1">IF(OR(NOT(ISNUMBER(D2512)),ISBLANK(D2512),D2512="",ISBLANK(N2512)),"",ABS(D2512-N2512))</f>
        <v>1</v>
      </c>
      <c r="AA2512">
        <f ca="1">IF(OR(ISBLANK(J2512),ISBLANK(O2512),J2512="",O2512=""),"",IF(J2512=O2512,1,0))</f>
        <v>0</v>
      </c>
      <c r="AB2512" t="str">
        <f ca="1">IF(OR(ISBLANK(K2512),ISBLANK(Q2512),K2512="",Q2512=""),"",IF(K2512=Q2512,1,0))</f>
        <v/>
      </c>
      <c r="AC2512" s="23" t="str">
        <f t="shared" ca="1" si="38"/>
        <v/>
      </c>
    </row>
    <row r="2513" spans="1:29" x14ac:dyDescent="0.25">
      <c r="A2513" s="23">
        <v>2512</v>
      </c>
      <c r="B2513">
        <v>1239</v>
      </c>
      <c r="C2513" t="str">
        <f ca="1">IFERROR(VLOOKUP($B2513,INDIRECT(nfl_game_result),MATCH(C$1,INDIRECT(nfl_game_result_header),0),FALSE),"error")</f>
        <v>2016_12_CIN@BAL</v>
      </c>
      <c r="D2513">
        <f ca="1">IFERROR(IF(ISBLANK(VLOOKUP($B2513,INDIRECT(nfl_game_result),MATCH(D$1,INDIRECT(nfl_game_result_header),0),FALSE)),"",VLOOKUP($B2513,INDIRECT(nfl_game_result),MATCH(D$1,INDIRECT(nfl_game_result_header),0),FALSE)),"error")</f>
        <v>-3.5</v>
      </c>
      <c r="E2513">
        <f ca="1">IFERROR(IF(ISBLANK(VLOOKUP($B2513,INDIRECT(nfl_game_result),MATCH(E$1,INDIRECT(nfl_game_result_header),0),FALSE)),"",VLOOKUP($B2513,INDIRECT(nfl_game_result),MATCH(E$1,INDIRECT(nfl_game_result_header),0),FALSE)),"error")</f>
        <v>-4</v>
      </c>
      <c r="F2513" s="23" t="str">
        <f ca="1">IFERROR(IF(ISBLANK(VLOOKUP($B2513,INDIRECT(nfl_game_result),MATCH(F$1,INDIRECT(nfl_game_result_header),0),FALSE)),"",VLOOKUP($B2513,INDIRECT(nfl_game_result),MATCH(F$1,INDIRECT(nfl_game_result_header),0),FALSE)),"error")</f>
        <v/>
      </c>
      <c r="G2513" s="23" t="str">
        <f ca="1">IFERROR(IF(ISBLANK(VLOOKUP($B2513,INDIRECT(nfl_game_result),MATCH(G$1,INDIRECT(nfl_game_result_header),0),FALSE)),"",VLOOKUP($B2513,INDIRECT(nfl_game_result),MATCH(G$1,INDIRECT(nfl_game_result_header),0),FALSE)),"error")</f>
        <v/>
      </c>
      <c r="H2513">
        <f ca="1">IFERROR(IF(ISBLANK(VLOOKUP($B2513,INDIRECT(nfl_game_result),MATCH(H$1,INDIRECT(nfl_game_result_header),0),FALSE)),"",VLOOKUP($B2513,INDIRECT(nfl_game_result),MATCH(H$1,INDIRECT(nfl_game_result_header),0),FALSE)),"error")</f>
        <v>19</v>
      </c>
      <c r="I2513">
        <f ca="1">IFERROR(IF(ISBLANK(VLOOKUP($B2513,INDIRECT(nfl_game_result),MATCH(I$1,INDIRECT(nfl_game_result_header),0),FALSE)),"",VLOOKUP($B2513,INDIRECT(nfl_game_result),MATCH(I$1,INDIRECT(nfl_game_result_header),0),FALSE)),"error")</f>
        <v>14</v>
      </c>
      <c r="J2513" t="str">
        <f ca="1">IFERROR(IF(ISBLANK(VLOOKUP($B2513,INDIRECT(nfl_game_result),MATCH(J$1,INDIRECT(nfl_game_result_header),0),FALSE)),"",VLOOKUP($B2513,INDIRECT(nfl_game_result),MATCH(J$1,INDIRECT(nfl_game_result_header),0),FALSE)),"error")</f>
        <v>BAL</v>
      </c>
      <c r="K2513" t="str">
        <f ca="1">IFERROR(IF(ISBLANK(VLOOKUP($B2513,INDIRECT(nfl_game_result),MATCH(K$1,INDIRECT(nfl_game_result_header),0),FALSE)),"",VLOOKUP($B2513,INDIRECT(nfl_game_result),MATCH(K$1,INDIRECT(nfl_game_result_header),0),FALSE)),"error")</f>
        <v>BAL</v>
      </c>
      <c r="L2513" s="23" t="str">
        <f ca="1">IFERROR(IF(ISBLANK(VLOOKUP($B2513,INDIRECT(nfl_game_result),MATCH(L$1,INDIRECT(nfl_game_result_header),0),FALSE)),"",VLOOKUP($B2513,INDIRECT(nfl_game_result),MATCH(L$1,INDIRECT(nfl_game_result_header),0),FALSE)),"error")</f>
        <v/>
      </c>
      <c r="M2513" t="s">
        <v>16</v>
      </c>
      <c r="N2513">
        <v>-5</v>
      </c>
      <c r="O2513" t="s">
        <v>69</v>
      </c>
      <c r="P2513">
        <v>16</v>
      </c>
      <c r="V2513" s="23" t="s">
        <v>416</v>
      </c>
      <c r="W2513">
        <f ca="1">VALUE(LEFT(C2513, 4))</f>
        <v>2016</v>
      </c>
      <c r="X2513">
        <f ca="1">VALUE(MID(C2513,6,FIND("_",C2513,6)-6))</f>
        <v>12</v>
      </c>
      <c r="Y2513">
        <f ca="1">IF(NOT(OR(ISBLANK(D2513),ISBLANK(E2513),D2513="",E2513="")),D2513-E2513,"")</f>
        <v>0.5</v>
      </c>
      <c r="Z2513">
        <f ca="1">IF(OR(NOT(ISNUMBER(D2513)),ISBLANK(D2513),D2513="",ISBLANK(N2513)),"",ABS(D2513-N2513))</f>
        <v>1.5</v>
      </c>
      <c r="AA2513">
        <f ca="1">IF(OR(ISBLANK(J2513),ISBLANK(O2513),J2513="",O2513=""),"",IF(J2513=O2513,1,0))</f>
        <v>0</v>
      </c>
      <c r="AB2513" t="str">
        <f ca="1">IF(OR(ISBLANK(K2513),ISBLANK(Q2513),K2513="",Q2513=""),"",IF(K2513=Q2513,1,0))</f>
        <v/>
      </c>
      <c r="AC2513" s="23" t="str">
        <f t="shared" ca="1" si="38"/>
        <v/>
      </c>
    </row>
    <row r="2514" spans="1:29" x14ac:dyDescent="0.25">
      <c r="A2514" s="23">
        <v>2513</v>
      </c>
      <c r="B2514">
        <v>1240</v>
      </c>
      <c r="C2514" t="str">
        <f ca="1">IFERROR(VLOOKUP($B2514,INDIRECT(nfl_game_result),MATCH(C$1,INDIRECT(nfl_game_result_header),0),FALSE),"error")</f>
        <v>2016_12_SFO@MIA</v>
      </c>
      <c r="D2514">
        <f ca="1">IFERROR(IF(ISBLANK(VLOOKUP($B2514,INDIRECT(nfl_game_result),MATCH(D$1,INDIRECT(nfl_game_result_header),0),FALSE)),"",VLOOKUP($B2514,INDIRECT(nfl_game_result),MATCH(D$1,INDIRECT(nfl_game_result_header),0),FALSE)),"error")</f>
        <v>-8</v>
      </c>
      <c r="E2514">
        <f ca="1">IFERROR(IF(ISBLANK(VLOOKUP($B2514,INDIRECT(nfl_game_result),MATCH(E$1,INDIRECT(nfl_game_result_header),0),FALSE)),"",VLOOKUP($B2514,INDIRECT(nfl_game_result),MATCH(E$1,INDIRECT(nfl_game_result_header),0),FALSE)),"error")</f>
        <v>-7</v>
      </c>
      <c r="F2514" s="23" t="str">
        <f ca="1">IFERROR(IF(ISBLANK(VLOOKUP($B2514,INDIRECT(nfl_game_result),MATCH(F$1,INDIRECT(nfl_game_result_header),0),FALSE)),"",VLOOKUP($B2514,INDIRECT(nfl_game_result),MATCH(F$1,INDIRECT(nfl_game_result_header),0),FALSE)),"error")</f>
        <v/>
      </c>
      <c r="G2514" s="23" t="str">
        <f ca="1">IFERROR(IF(ISBLANK(VLOOKUP($B2514,INDIRECT(nfl_game_result),MATCH(G$1,INDIRECT(nfl_game_result_header),0),FALSE)),"",VLOOKUP($B2514,INDIRECT(nfl_game_result),MATCH(G$1,INDIRECT(nfl_game_result_header),0),FALSE)),"error")</f>
        <v/>
      </c>
      <c r="H2514">
        <f ca="1">IFERROR(IF(ISBLANK(VLOOKUP($B2514,INDIRECT(nfl_game_result),MATCH(H$1,INDIRECT(nfl_game_result_header),0),FALSE)),"",VLOOKUP($B2514,INDIRECT(nfl_game_result),MATCH(H$1,INDIRECT(nfl_game_result_header),0),FALSE)),"error")</f>
        <v>31</v>
      </c>
      <c r="I2514">
        <f ca="1">IFERROR(IF(ISBLANK(VLOOKUP($B2514,INDIRECT(nfl_game_result),MATCH(I$1,INDIRECT(nfl_game_result_header),0),FALSE)),"",VLOOKUP($B2514,INDIRECT(nfl_game_result),MATCH(I$1,INDIRECT(nfl_game_result_header),0),FALSE)),"error")</f>
        <v>24</v>
      </c>
      <c r="J2514" t="str">
        <f ca="1">IFERROR(IF(ISBLANK(VLOOKUP($B2514,INDIRECT(nfl_game_result),MATCH(J$1,INDIRECT(nfl_game_result_header),0),FALSE)),"",VLOOKUP($B2514,INDIRECT(nfl_game_result),MATCH(J$1,INDIRECT(nfl_game_result_header),0),FALSE)),"error")</f>
        <v>na</v>
      </c>
      <c r="K2514" t="str">
        <f ca="1">IFERROR(IF(ISBLANK(VLOOKUP($B2514,INDIRECT(nfl_game_result),MATCH(K$1,INDIRECT(nfl_game_result_header),0),FALSE)),"",VLOOKUP($B2514,INDIRECT(nfl_game_result),MATCH(K$1,INDIRECT(nfl_game_result_header),0),FALSE)),"error")</f>
        <v>MIA</v>
      </c>
      <c r="L2514" s="23" t="str">
        <f ca="1">IFERROR(IF(ISBLANK(VLOOKUP($B2514,INDIRECT(nfl_game_result),MATCH(L$1,INDIRECT(nfl_game_result_header),0),FALSE)),"",VLOOKUP($B2514,INDIRECT(nfl_game_result),MATCH(L$1,INDIRECT(nfl_game_result_header),0),FALSE)),"error")</f>
        <v/>
      </c>
      <c r="M2514" t="s">
        <v>16</v>
      </c>
      <c r="N2514">
        <v>-7</v>
      </c>
      <c r="O2514" t="s">
        <v>333</v>
      </c>
      <c r="P2514">
        <v>5</v>
      </c>
      <c r="V2514" s="23" t="s">
        <v>416</v>
      </c>
      <c r="W2514">
        <f ca="1">VALUE(LEFT(C2514, 4))</f>
        <v>2016</v>
      </c>
      <c r="X2514">
        <f ca="1">VALUE(MID(C2514,6,FIND("_",C2514,6)-6))</f>
        <v>12</v>
      </c>
      <c r="Y2514">
        <f ca="1">IF(NOT(OR(ISBLANK(D2514),ISBLANK(E2514),D2514="",E2514="")),D2514-E2514,"")</f>
        <v>-1</v>
      </c>
      <c r="Z2514">
        <f ca="1">IF(OR(NOT(ISNUMBER(D2514)),ISBLANK(D2514),D2514="",ISBLANK(N2514)),"",ABS(D2514-N2514))</f>
        <v>1</v>
      </c>
      <c r="AA2514">
        <f ca="1">IF(OR(ISBLANK(J2514),ISBLANK(O2514),J2514="",O2514=""),"",IF(J2514=O2514,1,0))</f>
        <v>0</v>
      </c>
      <c r="AB2514" t="str">
        <f ca="1">IF(OR(ISBLANK(K2514),ISBLANK(Q2514),K2514="",Q2514=""),"",IF(K2514=Q2514,1,0))</f>
        <v/>
      </c>
      <c r="AC2514" s="23" t="str">
        <f t="shared" ref="AC2514:AC2577" ca="1" si="39">IF(OR(ISBLANK(L2514),ISBLANK(T2514),L2514="",T2514=""),"",IF(L2514=T2514,1,0))</f>
        <v/>
      </c>
    </row>
    <row r="2515" spans="1:29" x14ac:dyDescent="0.25">
      <c r="A2515" s="23">
        <v>2514</v>
      </c>
      <c r="B2515">
        <v>1241</v>
      </c>
      <c r="C2515" t="str">
        <f ca="1">IFERROR(VLOOKUP($B2515,INDIRECT(nfl_game_result),MATCH(C$1,INDIRECT(nfl_game_result_header),0),FALSE),"error")</f>
        <v>2016_12_SEA@TBY</v>
      </c>
      <c r="D2515">
        <f ca="1">IFERROR(IF(ISBLANK(VLOOKUP($B2515,INDIRECT(nfl_game_result),MATCH(D$1,INDIRECT(nfl_game_result_header),0),FALSE)),"",VLOOKUP($B2515,INDIRECT(nfl_game_result),MATCH(D$1,INDIRECT(nfl_game_result_header),0),FALSE)),"error")</f>
        <v>5.5</v>
      </c>
      <c r="E2515">
        <f ca="1">IFERROR(IF(ISBLANK(VLOOKUP($B2515,INDIRECT(nfl_game_result),MATCH(E$1,INDIRECT(nfl_game_result_header),0),FALSE)),"",VLOOKUP($B2515,INDIRECT(nfl_game_result),MATCH(E$1,INDIRECT(nfl_game_result_header),0),FALSE)),"error")</f>
        <v>6</v>
      </c>
      <c r="F2515" s="23" t="str">
        <f ca="1">IFERROR(IF(ISBLANK(VLOOKUP($B2515,INDIRECT(nfl_game_result),MATCH(F$1,INDIRECT(nfl_game_result_header),0),FALSE)),"",VLOOKUP($B2515,INDIRECT(nfl_game_result),MATCH(F$1,INDIRECT(nfl_game_result_header),0),FALSE)),"error")</f>
        <v/>
      </c>
      <c r="G2515" s="23" t="str">
        <f ca="1">IFERROR(IF(ISBLANK(VLOOKUP($B2515,INDIRECT(nfl_game_result),MATCH(G$1,INDIRECT(nfl_game_result_header),0),FALSE)),"",VLOOKUP($B2515,INDIRECT(nfl_game_result),MATCH(G$1,INDIRECT(nfl_game_result_header),0),FALSE)),"error")</f>
        <v/>
      </c>
      <c r="H2515">
        <f ca="1">IFERROR(IF(ISBLANK(VLOOKUP($B2515,INDIRECT(nfl_game_result),MATCH(H$1,INDIRECT(nfl_game_result_header),0),FALSE)),"",VLOOKUP($B2515,INDIRECT(nfl_game_result),MATCH(H$1,INDIRECT(nfl_game_result_header),0),FALSE)),"error")</f>
        <v>14</v>
      </c>
      <c r="I2515">
        <f ca="1">IFERROR(IF(ISBLANK(VLOOKUP($B2515,INDIRECT(nfl_game_result),MATCH(I$1,INDIRECT(nfl_game_result_header),0),FALSE)),"",VLOOKUP($B2515,INDIRECT(nfl_game_result),MATCH(I$1,INDIRECT(nfl_game_result_header),0),FALSE)),"error")</f>
        <v>5</v>
      </c>
      <c r="J2515" t="str">
        <f ca="1">IFERROR(IF(ISBLANK(VLOOKUP($B2515,INDIRECT(nfl_game_result),MATCH(J$1,INDIRECT(nfl_game_result_header),0),FALSE)),"",VLOOKUP($B2515,INDIRECT(nfl_game_result),MATCH(J$1,INDIRECT(nfl_game_result_header),0),FALSE)),"error")</f>
        <v>TBY</v>
      </c>
      <c r="K2515" t="str">
        <f ca="1">IFERROR(IF(ISBLANK(VLOOKUP($B2515,INDIRECT(nfl_game_result),MATCH(K$1,INDIRECT(nfl_game_result_header),0),FALSE)),"",VLOOKUP($B2515,INDIRECT(nfl_game_result),MATCH(K$1,INDIRECT(nfl_game_result_header),0),FALSE)),"error")</f>
        <v>TBY</v>
      </c>
      <c r="L2515" s="23" t="str">
        <f ca="1">IFERROR(IF(ISBLANK(VLOOKUP($B2515,INDIRECT(nfl_game_result),MATCH(L$1,INDIRECT(nfl_game_result_header),0),FALSE)),"",VLOOKUP($B2515,INDIRECT(nfl_game_result),MATCH(L$1,INDIRECT(nfl_game_result_header),0),FALSE)),"error")</f>
        <v/>
      </c>
      <c r="M2515" t="s">
        <v>16</v>
      </c>
      <c r="N2515">
        <v>3.5</v>
      </c>
      <c r="O2515" t="s">
        <v>89</v>
      </c>
      <c r="P2515">
        <v>9</v>
      </c>
      <c r="V2515" s="23" t="s">
        <v>416</v>
      </c>
      <c r="W2515">
        <f ca="1">VALUE(LEFT(C2515, 4))</f>
        <v>2016</v>
      </c>
      <c r="X2515">
        <f ca="1">VALUE(MID(C2515,6,FIND("_",C2515,6)-6))</f>
        <v>12</v>
      </c>
      <c r="Y2515">
        <f ca="1">IF(NOT(OR(ISBLANK(D2515),ISBLANK(E2515),D2515="",E2515="")),D2515-E2515,"")</f>
        <v>-0.5</v>
      </c>
      <c r="Z2515">
        <f ca="1">IF(OR(NOT(ISNUMBER(D2515)),ISBLANK(D2515),D2515="",ISBLANK(N2515)),"",ABS(D2515-N2515))</f>
        <v>2</v>
      </c>
      <c r="AA2515">
        <f ca="1">IF(OR(ISBLANK(J2515),ISBLANK(O2515),J2515="",O2515=""),"",IF(J2515=O2515,1,0))</f>
        <v>0</v>
      </c>
      <c r="AB2515" t="str">
        <f ca="1">IF(OR(ISBLANK(K2515),ISBLANK(Q2515),K2515="",Q2515=""),"",IF(K2515=Q2515,1,0))</f>
        <v/>
      </c>
      <c r="AC2515" s="23" t="str">
        <f t="shared" ca="1" si="39"/>
        <v/>
      </c>
    </row>
    <row r="2516" spans="1:29" x14ac:dyDescent="0.25">
      <c r="A2516" s="23">
        <v>2515</v>
      </c>
      <c r="B2516">
        <v>1242</v>
      </c>
      <c r="C2516" t="str">
        <f ca="1">IFERROR(VLOOKUP($B2516,INDIRECT(nfl_game_result),MATCH(C$1,INDIRECT(nfl_game_result_header),0),FALSE),"error")</f>
        <v>2016_12_NWE@NYJ</v>
      </c>
      <c r="D2516">
        <f ca="1">IFERROR(IF(ISBLANK(VLOOKUP($B2516,INDIRECT(nfl_game_result),MATCH(D$1,INDIRECT(nfl_game_result_header),0),FALSE)),"",VLOOKUP($B2516,INDIRECT(nfl_game_result),MATCH(D$1,INDIRECT(nfl_game_result_header),0),FALSE)),"error")</f>
        <v>9</v>
      </c>
      <c r="E2516">
        <f ca="1">IFERROR(IF(ISBLANK(VLOOKUP($B2516,INDIRECT(nfl_game_result),MATCH(E$1,INDIRECT(nfl_game_result_header),0),FALSE)),"",VLOOKUP($B2516,INDIRECT(nfl_game_result),MATCH(E$1,INDIRECT(nfl_game_result_header),0),FALSE)),"error")</f>
        <v>7.5</v>
      </c>
      <c r="F2516" s="23" t="str">
        <f ca="1">IFERROR(IF(ISBLANK(VLOOKUP($B2516,INDIRECT(nfl_game_result),MATCH(F$1,INDIRECT(nfl_game_result_header),0),FALSE)),"",VLOOKUP($B2516,INDIRECT(nfl_game_result),MATCH(F$1,INDIRECT(nfl_game_result_header),0),FALSE)),"error")</f>
        <v/>
      </c>
      <c r="G2516" s="23" t="str">
        <f ca="1">IFERROR(IF(ISBLANK(VLOOKUP($B2516,INDIRECT(nfl_game_result),MATCH(G$1,INDIRECT(nfl_game_result_header),0),FALSE)),"",VLOOKUP($B2516,INDIRECT(nfl_game_result),MATCH(G$1,INDIRECT(nfl_game_result_header),0),FALSE)),"error")</f>
        <v/>
      </c>
      <c r="H2516">
        <f ca="1">IFERROR(IF(ISBLANK(VLOOKUP($B2516,INDIRECT(nfl_game_result),MATCH(H$1,INDIRECT(nfl_game_result_header),0),FALSE)),"",VLOOKUP($B2516,INDIRECT(nfl_game_result),MATCH(H$1,INDIRECT(nfl_game_result_header),0),FALSE)),"error")</f>
        <v>17</v>
      </c>
      <c r="I2516">
        <f ca="1">IFERROR(IF(ISBLANK(VLOOKUP($B2516,INDIRECT(nfl_game_result),MATCH(I$1,INDIRECT(nfl_game_result_header),0),FALSE)),"",VLOOKUP($B2516,INDIRECT(nfl_game_result),MATCH(I$1,INDIRECT(nfl_game_result_header),0),FALSE)),"error")</f>
        <v>22</v>
      </c>
      <c r="J2516" t="str">
        <f ca="1">IFERROR(IF(ISBLANK(VLOOKUP($B2516,INDIRECT(nfl_game_result),MATCH(J$1,INDIRECT(nfl_game_result_header),0),FALSE)),"",VLOOKUP($B2516,INDIRECT(nfl_game_result),MATCH(J$1,INDIRECT(nfl_game_result_header),0),FALSE)),"error")</f>
        <v>NYJ</v>
      </c>
      <c r="K2516" t="str">
        <f ca="1">IFERROR(IF(ISBLANK(VLOOKUP($B2516,INDIRECT(nfl_game_result),MATCH(K$1,INDIRECT(nfl_game_result_header),0),FALSE)),"",VLOOKUP($B2516,INDIRECT(nfl_game_result),MATCH(K$1,INDIRECT(nfl_game_result_header),0),FALSE)),"error")</f>
        <v>NWE</v>
      </c>
      <c r="L2516" s="23" t="str">
        <f ca="1">IFERROR(IF(ISBLANK(VLOOKUP($B2516,INDIRECT(nfl_game_result),MATCH(L$1,INDIRECT(nfl_game_result_header),0),FALSE)),"",VLOOKUP($B2516,INDIRECT(nfl_game_result),MATCH(L$1,INDIRECT(nfl_game_result_header),0),FALSE)),"error")</f>
        <v/>
      </c>
      <c r="M2516" t="s">
        <v>16</v>
      </c>
      <c r="N2516">
        <v>9</v>
      </c>
      <c r="O2516" t="s">
        <v>332</v>
      </c>
      <c r="P2516">
        <v>4</v>
      </c>
      <c r="V2516" s="23" t="s">
        <v>416</v>
      </c>
      <c r="W2516">
        <f ca="1">VALUE(LEFT(C2516, 4))</f>
        <v>2016</v>
      </c>
      <c r="X2516">
        <f ca="1">VALUE(MID(C2516,6,FIND("_",C2516,6)-6))</f>
        <v>12</v>
      </c>
      <c r="Y2516">
        <f ca="1">IF(NOT(OR(ISBLANK(D2516),ISBLANK(E2516),D2516="",E2516="")),D2516-E2516,"")</f>
        <v>1.5</v>
      </c>
      <c r="Z2516">
        <f ca="1">IF(OR(NOT(ISNUMBER(D2516)),ISBLANK(D2516),D2516="",ISBLANK(N2516)),"",ABS(D2516-N2516))</f>
        <v>0</v>
      </c>
      <c r="AA2516">
        <f ca="1">IF(OR(ISBLANK(J2516),ISBLANK(O2516),J2516="",O2516=""),"",IF(J2516=O2516,1,0))</f>
        <v>0</v>
      </c>
      <c r="AB2516" t="str">
        <f ca="1">IF(OR(ISBLANK(K2516),ISBLANK(Q2516),K2516="",Q2516=""),"",IF(K2516=Q2516,1,0))</f>
        <v/>
      </c>
      <c r="AC2516" s="23" t="str">
        <f t="shared" ca="1" si="39"/>
        <v/>
      </c>
    </row>
    <row r="2517" spans="1:29" x14ac:dyDescent="0.25">
      <c r="A2517" s="23">
        <v>2516</v>
      </c>
      <c r="B2517">
        <v>1243</v>
      </c>
      <c r="C2517" t="str">
        <f ca="1">IFERROR(VLOOKUP($B2517,INDIRECT(nfl_game_result),MATCH(C$1,INDIRECT(nfl_game_result_header),0),FALSE),"error")</f>
        <v>2016_12_CAR@OAK</v>
      </c>
      <c r="D2517">
        <f ca="1">IFERROR(IF(ISBLANK(VLOOKUP($B2517,INDIRECT(nfl_game_result),MATCH(D$1,INDIRECT(nfl_game_result_header),0),FALSE)),"",VLOOKUP($B2517,INDIRECT(nfl_game_result),MATCH(D$1,INDIRECT(nfl_game_result_header),0),FALSE)),"error")</f>
        <v>-4</v>
      </c>
      <c r="E2517">
        <f ca="1">IFERROR(IF(ISBLANK(VLOOKUP($B2517,INDIRECT(nfl_game_result),MATCH(E$1,INDIRECT(nfl_game_result_header),0),FALSE)),"",VLOOKUP($B2517,INDIRECT(nfl_game_result),MATCH(E$1,INDIRECT(nfl_game_result_header),0),FALSE)),"error")</f>
        <v>-3.5</v>
      </c>
      <c r="F2517" s="23" t="str">
        <f ca="1">IFERROR(IF(ISBLANK(VLOOKUP($B2517,INDIRECT(nfl_game_result),MATCH(F$1,INDIRECT(nfl_game_result_header),0),FALSE)),"",VLOOKUP($B2517,INDIRECT(nfl_game_result),MATCH(F$1,INDIRECT(nfl_game_result_header),0),FALSE)),"error")</f>
        <v/>
      </c>
      <c r="G2517" s="23" t="str">
        <f ca="1">IFERROR(IF(ISBLANK(VLOOKUP($B2517,INDIRECT(nfl_game_result),MATCH(G$1,INDIRECT(nfl_game_result_header),0),FALSE)),"",VLOOKUP($B2517,INDIRECT(nfl_game_result),MATCH(G$1,INDIRECT(nfl_game_result_header),0),FALSE)),"error")</f>
        <v/>
      </c>
      <c r="H2517">
        <f ca="1">IFERROR(IF(ISBLANK(VLOOKUP($B2517,INDIRECT(nfl_game_result),MATCH(H$1,INDIRECT(nfl_game_result_header),0),FALSE)),"",VLOOKUP($B2517,INDIRECT(nfl_game_result),MATCH(H$1,INDIRECT(nfl_game_result_header),0),FALSE)),"error")</f>
        <v>35</v>
      </c>
      <c r="I2517">
        <f ca="1">IFERROR(IF(ISBLANK(VLOOKUP($B2517,INDIRECT(nfl_game_result),MATCH(I$1,INDIRECT(nfl_game_result_header),0),FALSE)),"",VLOOKUP($B2517,INDIRECT(nfl_game_result),MATCH(I$1,INDIRECT(nfl_game_result_header),0),FALSE)),"error")</f>
        <v>32</v>
      </c>
      <c r="J2517" t="str">
        <f ca="1">IFERROR(IF(ISBLANK(VLOOKUP($B2517,INDIRECT(nfl_game_result),MATCH(J$1,INDIRECT(nfl_game_result_header),0),FALSE)),"",VLOOKUP($B2517,INDIRECT(nfl_game_result),MATCH(J$1,INDIRECT(nfl_game_result_header),0),FALSE)),"error")</f>
        <v>CAR</v>
      </c>
      <c r="K2517" t="str">
        <f ca="1">IFERROR(IF(ISBLANK(VLOOKUP($B2517,INDIRECT(nfl_game_result),MATCH(K$1,INDIRECT(nfl_game_result_header),0),FALSE)),"",VLOOKUP($B2517,INDIRECT(nfl_game_result),MATCH(K$1,INDIRECT(nfl_game_result_header),0),FALSE)),"error")</f>
        <v>OAK</v>
      </c>
      <c r="L2517" s="23" t="str">
        <f ca="1">IFERROR(IF(ISBLANK(VLOOKUP($B2517,INDIRECT(nfl_game_result),MATCH(L$1,INDIRECT(nfl_game_result_header),0),FALSE)),"",VLOOKUP($B2517,INDIRECT(nfl_game_result),MATCH(L$1,INDIRECT(nfl_game_result_header),0),FALSE)),"error")</f>
        <v/>
      </c>
      <c r="M2517" t="s">
        <v>16</v>
      </c>
      <c r="N2517">
        <v>-4</v>
      </c>
      <c r="O2517" t="s">
        <v>67</v>
      </c>
      <c r="P2517">
        <v>1</v>
      </c>
      <c r="V2517" s="23" t="s">
        <v>416</v>
      </c>
      <c r="W2517">
        <f ca="1">VALUE(LEFT(C2517, 4))</f>
        <v>2016</v>
      </c>
      <c r="X2517">
        <f ca="1">VALUE(MID(C2517,6,FIND("_",C2517,6)-6))</f>
        <v>12</v>
      </c>
      <c r="Y2517">
        <f ca="1">IF(NOT(OR(ISBLANK(D2517),ISBLANK(E2517),D2517="",E2517="")),D2517-E2517,"")</f>
        <v>-0.5</v>
      </c>
      <c r="Z2517">
        <f ca="1">IF(OR(NOT(ISNUMBER(D2517)),ISBLANK(D2517),D2517="",ISBLANK(N2517)),"",ABS(D2517-N2517))</f>
        <v>0</v>
      </c>
      <c r="AA2517">
        <f ca="1">IF(OR(ISBLANK(J2517),ISBLANK(O2517),J2517="",O2517=""),"",IF(J2517=O2517,1,0))</f>
        <v>1</v>
      </c>
      <c r="AB2517" t="str">
        <f ca="1">IF(OR(ISBLANK(K2517),ISBLANK(Q2517),K2517="",Q2517=""),"",IF(K2517=Q2517,1,0))</f>
        <v/>
      </c>
      <c r="AC2517" s="23" t="str">
        <f t="shared" ca="1" si="39"/>
        <v/>
      </c>
    </row>
    <row r="2518" spans="1:29" x14ac:dyDescent="0.25">
      <c r="A2518" s="23">
        <v>2517</v>
      </c>
      <c r="B2518">
        <v>1244</v>
      </c>
      <c r="C2518" t="str">
        <f ca="1">IFERROR(VLOOKUP($B2518,INDIRECT(nfl_game_result),MATCH(C$1,INDIRECT(nfl_game_result_header),0),FALSE),"error")</f>
        <v>2016_12_KCY@DEN</v>
      </c>
      <c r="D2518">
        <f ca="1">IFERROR(IF(ISBLANK(VLOOKUP($B2518,INDIRECT(nfl_game_result),MATCH(D$1,INDIRECT(nfl_game_result_header),0),FALSE)),"",VLOOKUP($B2518,INDIRECT(nfl_game_result),MATCH(D$1,INDIRECT(nfl_game_result_header),0),FALSE)),"error")</f>
        <v>-3.5</v>
      </c>
      <c r="E2518">
        <f ca="1">IFERROR(IF(ISBLANK(VLOOKUP($B2518,INDIRECT(nfl_game_result),MATCH(E$1,INDIRECT(nfl_game_result_header),0),FALSE)),"",VLOOKUP($B2518,INDIRECT(nfl_game_result),MATCH(E$1,INDIRECT(nfl_game_result_header),0),FALSE)),"error")</f>
        <v>-3.5</v>
      </c>
      <c r="F2518" s="23" t="str">
        <f ca="1">IFERROR(IF(ISBLANK(VLOOKUP($B2518,INDIRECT(nfl_game_result),MATCH(F$1,INDIRECT(nfl_game_result_header),0),FALSE)),"",VLOOKUP($B2518,INDIRECT(nfl_game_result),MATCH(F$1,INDIRECT(nfl_game_result_header),0),FALSE)),"error")</f>
        <v/>
      </c>
      <c r="G2518" s="23" t="str">
        <f ca="1">IFERROR(IF(ISBLANK(VLOOKUP($B2518,INDIRECT(nfl_game_result),MATCH(G$1,INDIRECT(nfl_game_result_header),0),FALSE)),"",VLOOKUP($B2518,INDIRECT(nfl_game_result),MATCH(G$1,INDIRECT(nfl_game_result_header),0),FALSE)),"error")</f>
        <v/>
      </c>
      <c r="H2518">
        <f ca="1">IFERROR(IF(ISBLANK(VLOOKUP($B2518,INDIRECT(nfl_game_result),MATCH(H$1,INDIRECT(nfl_game_result_header),0),FALSE)),"",VLOOKUP($B2518,INDIRECT(nfl_game_result),MATCH(H$1,INDIRECT(nfl_game_result_header),0),FALSE)),"error")</f>
        <v>27</v>
      </c>
      <c r="I2518">
        <f ca="1">IFERROR(IF(ISBLANK(VLOOKUP($B2518,INDIRECT(nfl_game_result),MATCH(I$1,INDIRECT(nfl_game_result_header),0),FALSE)),"",VLOOKUP($B2518,INDIRECT(nfl_game_result),MATCH(I$1,INDIRECT(nfl_game_result_header),0),FALSE)),"error")</f>
        <v>30</v>
      </c>
      <c r="J2518" t="str">
        <f ca="1">IFERROR(IF(ISBLANK(VLOOKUP($B2518,INDIRECT(nfl_game_result),MATCH(J$1,INDIRECT(nfl_game_result_header),0),FALSE)),"",VLOOKUP($B2518,INDIRECT(nfl_game_result),MATCH(J$1,INDIRECT(nfl_game_result_header),0),FALSE)),"error")</f>
        <v>KCY</v>
      </c>
      <c r="K2518" t="str">
        <f ca="1">IFERROR(IF(ISBLANK(VLOOKUP($B2518,INDIRECT(nfl_game_result),MATCH(K$1,INDIRECT(nfl_game_result_header),0),FALSE)),"",VLOOKUP($B2518,INDIRECT(nfl_game_result),MATCH(K$1,INDIRECT(nfl_game_result_header),0),FALSE)),"error")</f>
        <v>KCY</v>
      </c>
      <c r="L2518" s="23" t="str">
        <f ca="1">IFERROR(IF(ISBLANK(VLOOKUP($B2518,INDIRECT(nfl_game_result),MATCH(L$1,INDIRECT(nfl_game_result_header),0),FALSE)),"",VLOOKUP($B2518,INDIRECT(nfl_game_result),MATCH(L$1,INDIRECT(nfl_game_result_header),0),FALSE)),"error")</f>
        <v/>
      </c>
      <c r="M2518" t="s">
        <v>16</v>
      </c>
      <c r="N2518">
        <v>-4</v>
      </c>
      <c r="O2518" t="s">
        <v>72</v>
      </c>
      <c r="P2518">
        <v>13</v>
      </c>
      <c r="V2518" s="23" t="s">
        <v>416</v>
      </c>
      <c r="W2518">
        <f ca="1">VALUE(LEFT(C2518, 4))</f>
        <v>2016</v>
      </c>
      <c r="X2518">
        <f ca="1">VALUE(MID(C2518,6,FIND("_",C2518,6)-6))</f>
        <v>12</v>
      </c>
      <c r="Y2518">
        <f ca="1">IF(NOT(OR(ISBLANK(D2518),ISBLANK(E2518),D2518="",E2518="")),D2518-E2518,"")</f>
        <v>0</v>
      </c>
      <c r="Z2518">
        <f ca="1">IF(OR(NOT(ISNUMBER(D2518)),ISBLANK(D2518),D2518="",ISBLANK(N2518)),"",ABS(D2518-N2518))</f>
        <v>0.5</v>
      </c>
      <c r="AA2518">
        <f ca="1">IF(OR(ISBLANK(J2518),ISBLANK(O2518),J2518="",O2518=""),"",IF(J2518=O2518,1,0))</f>
        <v>0</v>
      </c>
      <c r="AB2518" t="str">
        <f ca="1">IF(OR(ISBLANK(K2518),ISBLANK(Q2518),K2518="",Q2518=""),"",IF(K2518=Q2518,1,0))</f>
        <v/>
      </c>
      <c r="AC2518" s="23" t="str">
        <f t="shared" ca="1" si="39"/>
        <v/>
      </c>
    </row>
    <row r="2519" spans="1:29" x14ac:dyDescent="0.25">
      <c r="A2519" s="23">
        <v>2518</v>
      </c>
      <c r="B2519">
        <v>1245</v>
      </c>
      <c r="C2519" t="str">
        <f ca="1">IFERROR(VLOOKUP($B2519,INDIRECT(nfl_game_result),MATCH(C$1,INDIRECT(nfl_game_result_header),0),FALSE),"error")</f>
        <v>2016_12_GBY@PHI</v>
      </c>
      <c r="D2519">
        <f ca="1">IFERROR(IF(ISBLANK(VLOOKUP($B2519,INDIRECT(nfl_game_result),MATCH(D$1,INDIRECT(nfl_game_result_header),0),FALSE)),"",VLOOKUP($B2519,INDIRECT(nfl_game_result),MATCH(D$1,INDIRECT(nfl_game_result_header),0),FALSE)),"error")</f>
        <v>-3</v>
      </c>
      <c r="E2519">
        <f ca="1">IFERROR(IF(ISBLANK(VLOOKUP($B2519,INDIRECT(nfl_game_result),MATCH(E$1,INDIRECT(nfl_game_result_header),0),FALSE)),"",VLOOKUP($B2519,INDIRECT(nfl_game_result),MATCH(E$1,INDIRECT(nfl_game_result_header),0),FALSE)),"error")</f>
        <v>-4</v>
      </c>
      <c r="F2519" s="23" t="str">
        <f ca="1">IFERROR(IF(ISBLANK(VLOOKUP($B2519,INDIRECT(nfl_game_result),MATCH(F$1,INDIRECT(nfl_game_result_header),0),FALSE)),"",VLOOKUP($B2519,INDIRECT(nfl_game_result),MATCH(F$1,INDIRECT(nfl_game_result_header),0),FALSE)),"error")</f>
        <v/>
      </c>
      <c r="G2519" s="23" t="str">
        <f ca="1">IFERROR(IF(ISBLANK(VLOOKUP($B2519,INDIRECT(nfl_game_result),MATCH(G$1,INDIRECT(nfl_game_result_header),0),FALSE)),"",VLOOKUP($B2519,INDIRECT(nfl_game_result),MATCH(G$1,INDIRECT(nfl_game_result_header),0),FALSE)),"error")</f>
        <v/>
      </c>
      <c r="H2519">
        <f ca="1">IFERROR(IF(ISBLANK(VLOOKUP($B2519,INDIRECT(nfl_game_result),MATCH(H$1,INDIRECT(nfl_game_result_header),0),FALSE)),"",VLOOKUP($B2519,INDIRECT(nfl_game_result),MATCH(H$1,INDIRECT(nfl_game_result_header),0),FALSE)),"error")</f>
        <v>13</v>
      </c>
      <c r="I2519">
        <f ca="1">IFERROR(IF(ISBLANK(VLOOKUP($B2519,INDIRECT(nfl_game_result),MATCH(I$1,INDIRECT(nfl_game_result_header),0),FALSE)),"",VLOOKUP($B2519,INDIRECT(nfl_game_result),MATCH(I$1,INDIRECT(nfl_game_result_header),0),FALSE)),"error")</f>
        <v>27</v>
      </c>
      <c r="J2519" t="str">
        <f ca="1">IFERROR(IF(ISBLANK(VLOOKUP($B2519,INDIRECT(nfl_game_result),MATCH(J$1,INDIRECT(nfl_game_result_header),0),FALSE)),"",VLOOKUP($B2519,INDIRECT(nfl_game_result),MATCH(J$1,INDIRECT(nfl_game_result_header),0),FALSE)),"error")</f>
        <v>GBY</v>
      </c>
      <c r="K2519" t="str">
        <f ca="1">IFERROR(IF(ISBLANK(VLOOKUP($B2519,INDIRECT(nfl_game_result),MATCH(K$1,INDIRECT(nfl_game_result_header),0),FALSE)),"",VLOOKUP($B2519,INDIRECT(nfl_game_result),MATCH(K$1,INDIRECT(nfl_game_result_header),0),FALSE)),"error")</f>
        <v>GBY</v>
      </c>
      <c r="L2519" s="23" t="str">
        <f ca="1">IFERROR(IF(ISBLANK(VLOOKUP($B2519,INDIRECT(nfl_game_result),MATCH(L$1,INDIRECT(nfl_game_result_header),0),FALSE)),"",VLOOKUP($B2519,INDIRECT(nfl_game_result),MATCH(L$1,INDIRECT(nfl_game_result_header),0),FALSE)),"error")</f>
        <v/>
      </c>
      <c r="M2519" t="s">
        <v>16</v>
      </c>
      <c r="N2519">
        <v>-3</v>
      </c>
      <c r="O2519" t="s">
        <v>86</v>
      </c>
      <c r="P2519">
        <v>8</v>
      </c>
      <c r="V2519" s="23" t="s">
        <v>416</v>
      </c>
      <c r="W2519">
        <f ca="1">VALUE(LEFT(C2519, 4))</f>
        <v>2016</v>
      </c>
      <c r="X2519">
        <f ca="1">VALUE(MID(C2519,6,FIND("_",C2519,6)-6))</f>
        <v>12</v>
      </c>
      <c r="Y2519">
        <f ca="1">IF(NOT(OR(ISBLANK(D2519),ISBLANK(E2519),D2519="",E2519="")),D2519-E2519,"")</f>
        <v>1</v>
      </c>
      <c r="Z2519">
        <f ca="1">IF(OR(NOT(ISNUMBER(D2519)),ISBLANK(D2519),D2519="",ISBLANK(N2519)),"",ABS(D2519-N2519))</f>
        <v>0</v>
      </c>
      <c r="AA2519">
        <f ca="1">IF(OR(ISBLANK(J2519),ISBLANK(O2519),J2519="",O2519=""),"",IF(J2519=O2519,1,0))</f>
        <v>0</v>
      </c>
      <c r="AB2519" t="str">
        <f ca="1">IF(OR(ISBLANK(K2519),ISBLANK(Q2519),K2519="",Q2519=""),"",IF(K2519=Q2519,1,0))</f>
        <v/>
      </c>
      <c r="AC2519" s="23" t="str">
        <f t="shared" ca="1" si="39"/>
        <v/>
      </c>
    </row>
    <row r="2520" spans="1:29" x14ac:dyDescent="0.25">
      <c r="A2520" s="23">
        <v>2519</v>
      </c>
      <c r="B2520">
        <v>1230</v>
      </c>
      <c r="C2520" t="str">
        <f ca="1">IFERROR(VLOOKUP($B2520,INDIRECT(nfl_game_result),MATCH(C$1,INDIRECT(nfl_game_result_header),0),FALSE),"error")</f>
        <v>2016_12_MIN@DET</v>
      </c>
      <c r="D2520">
        <f ca="1">IFERROR(IF(ISBLANK(VLOOKUP($B2520,INDIRECT(nfl_game_result),MATCH(D$1,INDIRECT(nfl_game_result_header),0),FALSE)),"",VLOOKUP($B2520,INDIRECT(nfl_game_result),MATCH(D$1,INDIRECT(nfl_game_result_header),0),FALSE)),"error")</f>
        <v>-2.5</v>
      </c>
      <c r="E2520">
        <f ca="1">IFERROR(IF(ISBLANK(VLOOKUP($B2520,INDIRECT(nfl_game_result),MATCH(E$1,INDIRECT(nfl_game_result_header),0),FALSE)),"",VLOOKUP($B2520,INDIRECT(nfl_game_result),MATCH(E$1,INDIRECT(nfl_game_result_header),0),FALSE)),"error")</f>
        <v>-1</v>
      </c>
      <c r="F2520" s="23" t="str">
        <f ca="1">IFERROR(IF(ISBLANK(VLOOKUP($B2520,INDIRECT(nfl_game_result),MATCH(F$1,INDIRECT(nfl_game_result_header),0),FALSE)),"",VLOOKUP($B2520,INDIRECT(nfl_game_result),MATCH(F$1,INDIRECT(nfl_game_result_header),0),FALSE)),"error")</f>
        <v/>
      </c>
      <c r="G2520" s="23" t="str">
        <f ca="1">IFERROR(IF(ISBLANK(VLOOKUP($B2520,INDIRECT(nfl_game_result),MATCH(G$1,INDIRECT(nfl_game_result_header),0),FALSE)),"",VLOOKUP($B2520,INDIRECT(nfl_game_result),MATCH(G$1,INDIRECT(nfl_game_result_header),0),FALSE)),"error")</f>
        <v/>
      </c>
      <c r="H2520">
        <f ca="1">IFERROR(IF(ISBLANK(VLOOKUP($B2520,INDIRECT(nfl_game_result),MATCH(H$1,INDIRECT(nfl_game_result_header),0),FALSE)),"",VLOOKUP($B2520,INDIRECT(nfl_game_result),MATCH(H$1,INDIRECT(nfl_game_result_header),0),FALSE)),"error")</f>
        <v>16</v>
      </c>
      <c r="I2520">
        <f ca="1">IFERROR(IF(ISBLANK(VLOOKUP($B2520,INDIRECT(nfl_game_result),MATCH(I$1,INDIRECT(nfl_game_result_header),0),FALSE)),"",VLOOKUP($B2520,INDIRECT(nfl_game_result),MATCH(I$1,INDIRECT(nfl_game_result_header),0),FALSE)),"error")</f>
        <v>13</v>
      </c>
      <c r="J2520" t="str">
        <f ca="1">IFERROR(IF(ISBLANK(VLOOKUP($B2520,INDIRECT(nfl_game_result),MATCH(J$1,INDIRECT(nfl_game_result_header),0),FALSE)),"",VLOOKUP($B2520,INDIRECT(nfl_game_result),MATCH(J$1,INDIRECT(nfl_game_result_header),0),FALSE)),"error")</f>
        <v>DET</v>
      </c>
      <c r="K2520" t="str">
        <f ca="1">IFERROR(IF(ISBLANK(VLOOKUP($B2520,INDIRECT(nfl_game_result),MATCH(K$1,INDIRECT(nfl_game_result_header),0),FALSE)),"",VLOOKUP($B2520,INDIRECT(nfl_game_result),MATCH(K$1,INDIRECT(nfl_game_result_header),0),FALSE)),"error")</f>
        <v>DET</v>
      </c>
      <c r="L2520" s="23" t="str">
        <f ca="1">IFERROR(IF(ISBLANK(VLOOKUP($B2520,INDIRECT(nfl_game_result),MATCH(L$1,INDIRECT(nfl_game_result_header),0),FALSE)),"",VLOOKUP($B2520,INDIRECT(nfl_game_result),MATCH(L$1,INDIRECT(nfl_game_result_header),0),FALSE)),"error")</f>
        <v/>
      </c>
      <c r="M2520" t="s">
        <v>14</v>
      </c>
      <c r="N2520">
        <v>-2.5</v>
      </c>
      <c r="O2520" t="s">
        <v>80</v>
      </c>
      <c r="P2520">
        <v>2</v>
      </c>
      <c r="Q2520" t="s">
        <v>80</v>
      </c>
      <c r="V2520" s="23" t="s">
        <v>416</v>
      </c>
      <c r="W2520">
        <f ca="1">VALUE(LEFT(C2520, 4))</f>
        <v>2016</v>
      </c>
      <c r="X2520">
        <f ca="1">VALUE(MID(C2520,6,FIND("_",C2520,6)-6))</f>
        <v>12</v>
      </c>
      <c r="Y2520">
        <f ca="1">IF(NOT(OR(ISBLANK(D2520),ISBLANK(E2520),D2520="",E2520="")),D2520-E2520,"")</f>
        <v>-1.5</v>
      </c>
      <c r="Z2520">
        <f ca="1">IF(OR(NOT(ISNUMBER(D2520)),ISBLANK(D2520),D2520="",ISBLANK(N2520)),"",ABS(D2520-N2520))</f>
        <v>0</v>
      </c>
      <c r="AA2520">
        <f ca="1">IF(OR(ISBLANK(J2520),ISBLANK(O2520),J2520="",O2520=""),"",IF(J2520=O2520,1,0))</f>
        <v>0</v>
      </c>
      <c r="AB2520">
        <f ca="1">IF(OR(ISBLANK(K2520),ISBLANK(Q2520),K2520="",Q2520=""),"",IF(K2520=Q2520,1,0))</f>
        <v>0</v>
      </c>
      <c r="AC2520" s="23" t="str">
        <f t="shared" ca="1" si="39"/>
        <v/>
      </c>
    </row>
    <row r="2521" spans="1:29" x14ac:dyDescent="0.25">
      <c r="A2521" s="23">
        <v>2520</v>
      </c>
      <c r="B2521">
        <v>1231</v>
      </c>
      <c r="C2521" t="str">
        <f ca="1">IFERROR(VLOOKUP($B2521,INDIRECT(nfl_game_result),MATCH(C$1,INDIRECT(nfl_game_result_header),0),FALSE),"error")</f>
        <v>2016_12_WAS@DAL</v>
      </c>
      <c r="D2521">
        <f ca="1">IFERROR(IF(ISBLANK(VLOOKUP($B2521,INDIRECT(nfl_game_result),MATCH(D$1,INDIRECT(nfl_game_result_header),0),FALSE)),"",VLOOKUP($B2521,INDIRECT(nfl_game_result),MATCH(D$1,INDIRECT(nfl_game_result_header),0),FALSE)),"error")</f>
        <v>-7</v>
      </c>
      <c r="E2521">
        <f ca="1">IFERROR(IF(ISBLANK(VLOOKUP($B2521,INDIRECT(nfl_game_result),MATCH(E$1,INDIRECT(nfl_game_result_header),0),FALSE)),"",VLOOKUP($B2521,INDIRECT(nfl_game_result),MATCH(E$1,INDIRECT(nfl_game_result_header),0),FALSE)),"error")</f>
        <v>-7</v>
      </c>
      <c r="F2521" s="23" t="str">
        <f ca="1">IFERROR(IF(ISBLANK(VLOOKUP($B2521,INDIRECT(nfl_game_result),MATCH(F$1,INDIRECT(nfl_game_result_header),0),FALSE)),"",VLOOKUP($B2521,INDIRECT(nfl_game_result),MATCH(F$1,INDIRECT(nfl_game_result_header),0),FALSE)),"error")</f>
        <v/>
      </c>
      <c r="G2521" s="23" t="str">
        <f ca="1">IFERROR(IF(ISBLANK(VLOOKUP($B2521,INDIRECT(nfl_game_result),MATCH(G$1,INDIRECT(nfl_game_result_header),0),FALSE)),"",VLOOKUP($B2521,INDIRECT(nfl_game_result),MATCH(G$1,INDIRECT(nfl_game_result_header),0),FALSE)),"error")</f>
        <v/>
      </c>
      <c r="H2521">
        <f ca="1">IFERROR(IF(ISBLANK(VLOOKUP($B2521,INDIRECT(nfl_game_result),MATCH(H$1,INDIRECT(nfl_game_result_header),0),FALSE)),"",VLOOKUP($B2521,INDIRECT(nfl_game_result),MATCH(H$1,INDIRECT(nfl_game_result_header),0),FALSE)),"error")</f>
        <v>31</v>
      </c>
      <c r="I2521">
        <f ca="1">IFERROR(IF(ISBLANK(VLOOKUP($B2521,INDIRECT(nfl_game_result),MATCH(I$1,INDIRECT(nfl_game_result_header),0),FALSE)),"",VLOOKUP($B2521,INDIRECT(nfl_game_result),MATCH(I$1,INDIRECT(nfl_game_result_header),0),FALSE)),"error")</f>
        <v>26</v>
      </c>
      <c r="J2521" t="str">
        <f ca="1">IFERROR(IF(ISBLANK(VLOOKUP($B2521,INDIRECT(nfl_game_result),MATCH(J$1,INDIRECT(nfl_game_result_header),0),FALSE)),"",VLOOKUP($B2521,INDIRECT(nfl_game_result),MATCH(J$1,INDIRECT(nfl_game_result_header),0),FALSE)),"error")</f>
        <v>WAS</v>
      </c>
      <c r="K2521" t="str">
        <f ca="1">IFERROR(IF(ISBLANK(VLOOKUP($B2521,INDIRECT(nfl_game_result),MATCH(K$1,INDIRECT(nfl_game_result_header),0),FALSE)),"",VLOOKUP($B2521,INDIRECT(nfl_game_result),MATCH(K$1,INDIRECT(nfl_game_result_header),0),FALSE)),"error")</f>
        <v>DAL</v>
      </c>
      <c r="L2521" s="23" t="str">
        <f ca="1">IFERROR(IF(ISBLANK(VLOOKUP($B2521,INDIRECT(nfl_game_result),MATCH(L$1,INDIRECT(nfl_game_result_header),0),FALSE)),"",VLOOKUP($B2521,INDIRECT(nfl_game_result),MATCH(L$1,INDIRECT(nfl_game_result_header),0),FALSE)),"error")</f>
        <v/>
      </c>
      <c r="M2521" t="s">
        <v>14</v>
      </c>
      <c r="N2521">
        <v>-7</v>
      </c>
      <c r="O2521" t="s">
        <v>94</v>
      </c>
      <c r="P2521">
        <v>8</v>
      </c>
      <c r="Q2521" t="s">
        <v>71</v>
      </c>
      <c r="V2521" s="23" t="s">
        <v>416</v>
      </c>
      <c r="W2521">
        <f ca="1">VALUE(LEFT(C2521, 4))</f>
        <v>2016</v>
      </c>
      <c r="X2521">
        <f ca="1">VALUE(MID(C2521,6,FIND("_",C2521,6)-6))</f>
        <v>12</v>
      </c>
      <c r="Y2521">
        <f ca="1">IF(NOT(OR(ISBLANK(D2521),ISBLANK(E2521),D2521="",E2521="")),D2521-E2521,"")</f>
        <v>0</v>
      </c>
      <c r="Z2521">
        <f ca="1">IF(OR(NOT(ISNUMBER(D2521)),ISBLANK(D2521),D2521="",ISBLANK(N2521)),"",ABS(D2521-N2521))</f>
        <v>0</v>
      </c>
      <c r="AA2521">
        <f ca="1">IF(OR(ISBLANK(J2521),ISBLANK(O2521),J2521="",O2521=""),"",IF(J2521=O2521,1,0))</f>
        <v>1</v>
      </c>
      <c r="AB2521">
        <f ca="1">IF(OR(ISBLANK(K2521),ISBLANK(Q2521),K2521="",Q2521=""),"",IF(K2521=Q2521,1,0))</f>
        <v>1</v>
      </c>
      <c r="AC2521" s="23" t="str">
        <f t="shared" ca="1" si="39"/>
        <v/>
      </c>
    </row>
    <row r="2522" spans="1:29" x14ac:dyDescent="0.25">
      <c r="A2522" s="23">
        <v>2521</v>
      </c>
      <c r="B2522">
        <v>1232</v>
      </c>
      <c r="C2522" t="str">
        <f ca="1">IFERROR(VLOOKUP($B2522,INDIRECT(nfl_game_result),MATCH(C$1,INDIRECT(nfl_game_result_header),0),FALSE),"error")</f>
        <v>2016_12_PIT@IND</v>
      </c>
      <c r="D2522">
        <f ca="1">IFERROR(IF(ISBLANK(VLOOKUP($B2522,INDIRECT(nfl_game_result),MATCH(D$1,INDIRECT(nfl_game_result_header),0),FALSE)),"",VLOOKUP($B2522,INDIRECT(nfl_game_result),MATCH(D$1,INDIRECT(nfl_game_result_header),0),FALSE)),"error")</f>
        <v>3</v>
      </c>
      <c r="E2522">
        <f ca="1">IFERROR(IF(ISBLANK(VLOOKUP($B2522,INDIRECT(nfl_game_result),MATCH(E$1,INDIRECT(nfl_game_result_header),0),FALSE)),"",VLOOKUP($B2522,INDIRECT(nfl_game_result),MATCH(E$1,INDIRECT(nfl_game_result_header),0),FALSE)),"error")</f>
        <v>9</v>
      </c>
      <c r="F2522" s="23" t="str">
        <f ca="1">IFERROR(IF(ISBLANK(VLOOKUP($B2522,INDIRECT(nfl_game_result),MATCH(F$1,INDIRECT(nfl_game_result_header),0),FALSE)),"",VLOOKUP($B2522,INDIRECT(nfl_game_result),MATCH(F$1,INDIRECT(nfl_game_result_header),0),FALSE)),"error")</f>
        <v/>
      </c>
      <c r="G2522" s="23" t="str">
        <f ca="1">IFERROR(IF(ISBLANK(VLOOKUP($B2522,INDIRECT(nfl_game_result),MATCH(G$1,INDIRECT(nfl_game_result_header),0),FALSE)),"",VLOOKUP($B2522,INDIRECT(nfl_game_result),MATCH(G$1,INDIRECT(nfl_game_result_header),0),FALSE)),"error")</f>
        <v/>
      </c>
      <c r="H2522">
        <f ca="1">IFERROR(IF(ISBLANK(VLOOKUP($B2522,INDIRECT(nfl_game_result),MATCH(H$1,INDIRECT(nfl_game_result_header),0),FALSE)),"",VLOOKUP($B2522,INDIRECT(nfl_game_result),MATCH(H$1,INDIRECT(nfl_game_result_header),0),FALSE)),"error")</f>
        <v>7</v>
      </c>
      <c r="I2522">
        <f ca="1">IFERROR(IF(ISBLANK(VLOOKUP($B2522,INDIRECT(nfl_game_result),MATCH(I$1,INDIRECT(nfl_game_result_header),0),FALSE)),"",VLOOKUP($B2522,INDIRECT(nfl_game_result),MATCH(I$1,INDIRECT(nfl_game_result_header),0),FALSE)),"error")</f>
        <v>28</v>
      </c>
      <c r="J2522" t="str">
        <f ca="1">IFERROR(IF(ISBLANK(VLOOKUP($B2522,INDIRECT(nfl_game_result),MATCH(J$1,INDIRECT(nfl_game_result_header),0),FALSE)),"",VLOOKUP($B2522,INDIRECT(nfl_game_result),MATCH(J$1,INDIRECT(nfl_game_result_header),0),FALSE)),"error")</f>
        <v>PIT</v>
      </c>
      <c r="K2522" t="str">
        <f ca="1">IFERROR(IF(ISBLANK(VLOOKUP($B2522,INDIRECT(nfl_game_result),MATCH(K$1,INDIRECT(nfl_game_result_header),0),FALSE)),"",VLOOKUP($B2522,INDIRECT(nfl_game_result),MATCH(K$1,INDIRECT(nfl_game_result_header),0),FALSE)),"error")</f>
        <v>PIT</v>
      </c>
      <c r="L2522" s="23" t="str">
        <f ca="1">IFERROR(IF(ISBLANK(VLOOKUP($B2522,INDIRECT(nfl_game_result),MATCH(L$1,INDIRECT(nfl_game_result_header),0),FALSE)),"",VLOOKUP($B2522,INDIRECT(nfl_game_result),MATCH(L$1,INDIRECT(nfl_game_result_header),0),FALSE)),"error")</f>
        <v/>
      </c>
      <c r="M2522" t="s">
        <v>14</v>
      </c>
      <c r="N2522">
        <v>0</v>
      </c>
      <c r="O2522" t="s">
        <v>87</v>
      </c>
      <c r="P2522">
        <v>9</v>
      </c>
      <c r="Q2522" t="s">
        <v>87</v>
      </c>
      <c r="V2522" s="23" t="s">
        <v>416</v>
      </c>
      <c r="W2522">
        <f ca="1">VALUE(LEFT(C2522, 4))</f>
        <v>2016</v>
      </c>
      <c r="X2522">
        <f ca="1">VALUE(MID(C2522,6,FIND("_",C2522,6)-6))</f>
        <v>12</v>
      </c>
      <c r="Y2522">
        <f ca="1">IF(NOT(OR(ISBLANK(D2522),ISBLANK(E2522),D2522="",E2522="")),D2522-E2522,"")</f>
        <v>-6</v>
      </c>
      <c r="Z2522">
        <f ca="1">IF(OR(NOT(ISNUMBER(D2522)),ISBLANK(D2522),D2522="",ISBLANK(N2522)),"",ABS(D2522-N2522))</f>
        <v>3</v>
      </c>
      <c r="AA2522">
        <f ca="1">IF(OR(ISBLANK(J2522),ISBLANK(O2522),J2522="",O2522=""),"",IF(J2522=O2522,1,0))</f>
        <v>1</v>
      </c>
      <c r="AB2522">
        <f ca="1">IF(OR(ISBLANK(K2522),ISBLANK(Q2522),K2522="",Q2522=""),"",IF(K2522=Q2522,1,0))</f>
        <v>1</v>
      </c>
      <c r="AC2522" s="23" t="str">
        <f t="shared" ca="1" si="39"/>
        <v/>
      </c>
    </row>
    <row r="2523" spans="1:29" x14ac:dyDescent="0.25">
      <c r="A2523" s="23">
        <v>2522</v>
      </c>
      <c r="B2523">
        <v>1233</v>
      </c>
      <c r="C2523" t="str">
        <f ca="1">IFERROR(VLOOKUP($B2523,INDIRECT(nfl_game_result),MATCH(C$1,INDIRECT(nfl_game_result_header),0),FALSE),"error")</f>
        <v>2016_12_LAR@NOR</v>
      </c>
      <c r="D2523">
        <f ca="1">IFERROR(IF(ISBLANK(VLOOKUP($B2523,INDIRECT(nfl_game_result),MATCH(D$1,INDIRECT(nfl_game_result_header),0),FALSE)),"",VLOOKUP($B2523,INDIRECT(nfl_game_result),MATCH(D$1,INDIRECT(nfl_game_result_header),0),FALSE)),"error")</f>
        <v>-6.5</v>
      </c>
      <c r="E2523">
        <f ca="1">IFERROR(IF(ISBLANK(VLOOKUP($B2523,INDIRECT(nfl_game_result),MATCH(E$1,INDIRECT(nfl_game_result_header),0),FALSE)),"",VLOOKUP($B2523,INDIRECT(nfl_game_result),MATCH(E$1,INDIRECT(nfl_game_result_header),0),FALSE)),"error")</f>
        <v>-7.5</v>
      </c>
      <c r="F2523" s="23" t="str">
        <f ca="1">IFERROR(IF(ISBLANK(VLOOKUP($B2523,INDIRECT(nfl_game_result),MATCH(F$1,INDIRECT(nfl_game_result_header),0),FALSE)),"",VLOOKUP($B2523,INDIRECT(nfl_game_result),MATCH(F$1,INDIRECT(nfl_game_result_header),0),FALSE)),"error")</f>
        <v/>
      </c>
      <c r="G2523" s="23" t="str">
        <f ca="1">IFERROR(IF(ISBLANK(VLOOKUP($B2523,INDIRECT(nfl_game_result),MATCH(G$1,INDIRECT(nfl_game_result_header),0),FALSE)),"",VLOOKUP($B2523,INDIRECT(nfl_game_result),MATCH(G$1,INDIRECT(nfl_game_result_header),0),FALSE)),"error")</f>
        <v/>
      </c>
      <c r="H2523">
        <f ca="1">IFERROR(IF(ISBLANK(VLOOKUP($B2523,INDIRECT(nfl_game_result),MATCH(H$1,INDIRECT(nfl_game_result_header),0),FALSE)),"",VLOOKUP($B2523,INDIRECT(nfl_game_result),MATCH(H$1,INDIRECT(nfl_game_result_header),0),FALSE)),"error")</f>
        <v>49</v>
      </c>
      <c r="I2523">
        <f ca="1">IFERROR(IF(ISBLANK(VLOOKUP($B2523,INDIRECT(nfl_game_result),MATCH(I$1,INDIRECT(nfl_game_result_header),0),FALSE)),"",VLOOKUP($B2523,INDIRECT(nfl_game_result),MATCH(I$1,INDIRECT(nfl_game_result_header),0),FALSE)),"error")</f>
        <v>21</v>
      </c>
      <c r="J2523" t="str">
        <f ca="1">IFERROR(IF(ISBLANK(VLOOKUP($B2523,INDIRECT(nfl_game_result),MATCH(J$1,INDIRECT(nfl_game_result_header),0),FALSE)),"",VLOOKUP($B2523,INDIRECT(nfl_game_result),MATCH(J$1,INDIRECT(nfl_game_result_header),0),FALSE)),"error")</f>
        <v>NOR</v>
      </c>
      <c r="K2523" t="str">
        <f ca="1">IFERROR(IF(ISBLANK(VLOOKUP($B2523,INDIRECT(nfl_game_result),MATCH(K$1,INDIRECT(nfl_game_result_header),0),FALSE)),"",VLOOKUP($B2523,INDIRECT(nfl_game_result),MATCH(K$1,INDIRECT(nfl_game_result_header),0),FALSE)),"error")</f>
        <v>NOR</v>
      </c>
      <c r="L2523" s="23" t="str">
        <f ca="1">IFERROR(IF(ISBLANK(VLOOKUP($B2523,INDIRECT(nfl_game_result),MATCH(L$1,INDIRECT(nfl_game_result_header),0),FALSE)),"",VLOOKUP($B2523,INDIRECT(nfl_game_result),MATCH(L$1,INDIRECT(nfl_game_result_header),0),FALSE)),"error")</f>
        <v/>
      </c>
      <c r="M2523" t="s">
        <v>14</v>
      </c>
      <c r="N2523">
        <v>-5.5</v>
      </c>
      <c r="O2523" t="s">
        <v>123</v>
      </c>
      <c r="P2523">
        <v>13</v>
      </c>
      <c r="Q2523" t="s">
        <v>335</v>
      </c>
      <c r="V2523" s="23" t="s">
        <v>416</v>
      </c>
      <c r="W2523">
        <f ca="1">VALUE(LEFT(C2523, 4))</f>
        <v>2016</v>
      </c>
      <c r="X2523">
        <f ca="1">VALUE(MID(C2523,6,FIND("_",C2523,6)-6))</f>
        <v>12</v>
      </c>
      <c r="Y2523">
        <f ca="1">IF(NOT(OR(ISBLANK(D2523),ISBLANK(E2523),D2523="",E2523="")),D2523-E2523,"")</f>
        <v>1</v>
      </c>
      <c r="Z2523">
        <f ca="1">IF(OR(NOT(ISNUMBER(D2523)),ISBLANK(D2523),D2523="",ISBLANK(N2523)),"",ABS(D2523-N2523))</f>
        <v>1</v>
      </c>
      <c r="AA2523">
        <f ca="1">IF(OR(ISBLANK(J2523),ISBLANK(O2523),J2523="",O2523=""),"",IF(J2523=O2523,1,0))</f>
        <v>0</v>
      </c>
      <c r="AB2523">
        <f ca="1">IF(OR(ISBLANK(K2523),ISBLANK(Q2523),K2523="",Q2523=""),"",IF(K2523=Q2523,1,0))</f>
        <v>1</v>
      </c>
      <c r="AC2523" s="23" t="str">
        <f t="shared" ca="1" si="39"/>
        <v/>
      </c>
    </row>
    <row r="2524" spans="1:29" x14ac:dyDescent="0.25">
      <c r="A2524" s="23">
        <v>2523</v>
      </c>
      <c r="B2524">
        <v>1234</v>
      </c>
      <c r="C2524" t="str">
        <f ca="1">IFERROR(VLOOKUP($B2524,INDIRECT(nfl_game_result),MATCH(C$1,INDIRECT(nfl_game_result_header),0),FALSE),"error")</f>
        <v>2016_12_TEN@CHI</v>
      </c>
      <c r="D2524">
        <f ca="1">IFERROR(IF(ISBLANK(VLOOKUP($B2524,INDIRECT(nfl_game_result),MATCH(D$1,INDIRECT(nfl_game_result_header),0),FALSE)),"",VLOOKUP($B2524,INDIRECT(nfl_game_result),MATCH(D$1,INDIRECT(nfl_game_result_header),0),FALSE)),"error")</f>
        <v>1.5</v>
      </c>
      <c r="E2524">
        <f ca="1">IFERROR(IF(ISBLANK(VLOOKUP($B2524,INDIRECT(nfl_game_result),MATCH(E$1,INDIRECT(nfl_game_result_header),0),FALSE)),"",VLOOKUP($B2524,INDIRECT(nfl_game_result),MATCH(E$1,INDIRECT(nfl_game_result_header),0),FALSE)),"error")</f>
        <v>5.5</v>
      </c>
      <c r="F2524" s="23" t="str">
        <f ca="1">IFERROR(IF(ISBLANK(VLOOKUP($B2524,INDIRECT(nfl_game_result),MATCH(F$1,INDIRECT(nfl_game_result_header),0),FALSE)),"",VLOOKUP($B2524,INDIRECT(nfl_game_result),MATCH(F$1,INDIRECT(nfl_game_result_header),0),FALSE)),"error")</f>
        <v/>
      </c>
      <c r="G2524" s="23" t="str">
        <f ca="1">IFERROR(IF(ISBLANK(VLOOKUP($B2524,INDIRECT(nfl_game_result),MATCH(G$1,INDIRECT(nfl_game_result_header),0),FALSE)),"",VLOOKUP($B2524,INDIRECT(nfl_game_result),MATCH(G$1,INDIRECT(nfl_game_result_header),0),FALSE)),"error")</f>
        <v/>
      </c>
      <c r="H2524">
        <f ca="1">IFERROR(IF(ISBLANK(VLOOKUP($B2524,INDIRECT(nfl_game_result),MATCH(H$1,INDIRECT(nfl_game_result_header),0),FALSE)),"",VLOOKUP($B2524,INDIRECT(nfl_game_result),MATCH(H$1,INDIRECT(nfl_game_result_header),0),FALSE)),"error")</f>
        <v>21</v>
      </c>
      <c r="I2524">
        <f ca="1">IFERROR(IF(ISBLANK(VLOOKUP($B2524,INDIRECT(nfl_game_result),MATCH(I$1,INDIRECT(nfl_game_result_header),0),FALSE)),"",VLOOKUP($B2524,INDIRECT(nfl_game_result),MATCH(I$1,INDIRECT(nfl_game_result_header),0),FALSE)),"error")</f>
        <v>27</v>
      </c>
      <c r="J2524" t="str">
        <f ca="1">IFERROR(IF(ISBLANK(VLOOKUP($B2524,INDIRECT(nfl_game_result),MATCH(J$1,INDIRECT(nfl_game_result_header),0),FALSE)),"",VLOOKUP($B2524,INDIRECT(nfl_game_result),MATCH(J$1,INDIRECT(nfl_game_result_header),0),FALSE)),"error")</f>
        <v>TEN</v>
      </c>
      <c r="K2524" t="str">
        <f ca="1">IFERROR(IF(ISBLANK(VLOOKUP($B2524,INDIRECT(nfl_game_result),MATCH(K$1,INDIRECT(nfl_game_result_header),0),FALSE)),"",VLOOKUP($B2524,INDIRECT(nfl_game_result),MATCH(K$1,INDIRECT(nfl_game_result_header),0),FALSE)),"error")</f>
        <v>TEN</v>
      </c>
      <c r="L2524" s="23" t="str">
        <f ca="1">IFERROR(IF(ISBLANK(VLOOKUP($B2524,INDIRECT(nfl_game_result),MATCH(L$1,INDIRECT(nfl_game_result_header),0),FALSE)),"",VLOOKUP($B2524,INDIRECT(nfl_game_result),MATCH(L$1,INDIRECT(nfl_game_result_header),0),FALSE)),"error")</f>
        <v/>
      </c>
      <c r="M2524" t="s">
        <v>14</v>
      </c>
      <c r="N2524">
        <v>-1</v>
      </c>
      <c r="O2524" t="s">
        <v>93</v>
      </c>
      <c r="P2524">
        <v>4</v>
      </c>
      <c r="Q2524" t="s">
        <v>93</v>
      </c>
      <c r="V2524" s="23" t="s">
        <v>416</v>
      </c>
      <c r="W2524">
        <f ca="1">VALUE(LEFT(C2524, 4))</f>
        <v>2016</v>
      </c>
      <c r="X2524">
        <f ca="1">VALUE(MID(C2524,6,FIND("_",C2524,6)-6))</f>
        <v>12</v>
      </c>
      <c r="Y2524">
        <f ca="1">IF(NOT(OR(ISBLANK(D2524),ISBLANK(E2524),D2524="",E2524="")),D2524-E2524,"")</f>
        <v>-4</v>
      </c>
      <c r="Z2524">
        <f ca="1">IF(OR(NOT(ISNUMBER(D2524)),ISBLANK(D2524),D2524="",ISBLANK(N2524)),"",ABS(D2524-N2524))</f>
        <v>2.5</v>
      </c>
      <c r="AA2524">
        <f ca="1">IF(OR(ISBLANK(J2524),ISBLANK(O2524),J2524="",O2524=""),"",IF(J2524=O2524,1,0))</f>
        <v>1</v>
      </c>
      <c r="AB2524">
        <f ca="1">IF(OR(ISBLANK(K2524),ISBLANK(Q2524),K2524="",Q2524=""),"",IF(K2524=Q2524,1,0))</f>
        <v>1</v>
      </c>
      <c r="AC2524" s="23" t="str">
        <f t="shared" ca="1" si="39"/>
        <v/>
      </c>
    </row>
    <row r="2525" spans="1:29" x14ac:dyDescent="0.25">
      <c r="A2525" s="23">
        <v>2524</v>
      </c>
      <c r="B2525">
        <v>1235</v>
      </c>
      <c r="C2525" t="str">
        <f ca="1">IFERROR(VLOOKUP($B2525,INDIRECT(nfl_game_result),MATCH(C$1,INDIRECT(nfl_game_result_header),0),FALSE),"error")</f>
        <v>2016_12_ARI@ATL</v>
      </c>
      <c r="D2525">
        <f ca="1">IFERROR(IF(ISBLANK(VLOOKUP($B2525,INDIRECT(nfl_game_result),MATCH(D$1,INDIRECT(nfl_game_result_header),0),FALSE)),"",VLOOKUP($B2525,INDIRECT(nfl_game_result),MATCH(D$1,INDIRECT(nfl_game_result_header),0),FALSE)),"error")</f>
        <v>-4</v>
      </c>
      <c r="E2525">
        <f ca="1">IFERROR(IF(ISBLANK(VLOOKUP($B2525,INDIRECT(nfl_game_result),MATCH(E$1,INDIRECT(nfl_game_result_header),0),FALSE)),"",VLOOKUP($B2525,INDIRECT(nfl_game_result),MATCH(E$1,INDIRECT(nfl_game_result_header),0),FALSE)),"error")</f>
        <v>-5</v>
      </c>
      <c r="F2525" s="23" t="str">
        <f ca="1">IFERROR(IF(ISBLANK(VLOOKUP($B2525,INDIRECT(nfl_game_result),MATCH(F$1,INDIRECT(nfl_game_result_header),0),FALSE)),"",VLOOKUP($B2525,INDIRECT(nfl_game_result),MATCH(F$1,INDIRECT(nfl_game_result_header),0),FALSE)),"error")</f>
        <v/>
      </c>
      <c r="G2525" s="23" t="str">
        <f ca="1">IFERROR(IF(ISBLANK(VLOOKUP($B2525,INDIRECT(nfl_game_result),MATCH(G$1,INDIRECT(nfl_game_result_header),0),FALSE)),"",VLOOKUP($B2525,INDIRECT(nfl_game_result),MATCH(G$1,INDIRECT(nfl_game_result_header),0),FALSE)),"error")</f>
        <v/>
      </c>
      <c r="H2525">
        <f ca="1">IFERROR(IF(ISBLANK(VLOOKUP($B2525,INDIRECT(nfl_game_result),MATCH(H$1,INDIRECT(nfl_game_result_header),0),FALSE)),"",VLOOKUP($B2525,INDIRECT(nfl_game_result),MATCH(H$1,INDIRECT(nfl_game_result_header),0),FALSE)),"error")</f>
        <v>38</v>
      </c>
      <c r="I2525">
        <f ca="1">IFERROR(IF(ISBLANK(VLOOKUP($B2525,INDIRECT(nfl_game_result),MATCH(I$1,INDIRECT(nfl_game_result_header),0),FALSE)),"",VLOOKUP($B2525,INDIRECT(nfl_game_result),MATCH(I$1,INDIRECT(nfl_game_result_header),0),FALSE)),"error")</f>
        <v>19</v>
      </c>
      <c r="J2525" t="str">
        <f ca="1">IFERROR(IF(ISBLANK(VLOOKUP($B2525,INDIRECT(nfl_game_result),MATCH(J$1,INDIRECT(nfl_game_result_header),0),FALSE)),"",VLOOKUP($B2525,INDIRECT(nfl_game_result),MATCH(J$1,INDIRECT(nfl_game_result_header),0),FALSE)),"error")</f>
        <v>ATL</v>
      </c>
      <c r="K2525" t="str">
        <f ca="1">IFERROR(IF(ISBLANK(VLOOKUP($B2525,INDIRECT(nfl_game_result),MATCH(K$1,INDIRECT(nfl_game_result_header),0),FALSE)),"",VLOOKUP($B2525,INDIRECT(nfl_game_result),MATCH(K$1,INDIRECT(nfl_game_result_header),0),FALSE)),"error")</f>
        <v>ATL</v>
      </c>
      <c r="L2525" s="23" t="str">
        <f ca="1">IFERROR(IF(ISBLANK(VLOOKUP($B2525,INDIRECT(nfl_game_result),MATCH(L$1,INDIRECT(nfl_game_result_header),0),FALSE)),"",VLOOKUP($B2525,INDIRECT(nfl_game_result),MATCH(L$1,INDIRECT(nfl_game_result_header),0),FALSE)),"error")</f>
        <v/>
      </c>
      <c r="M2525" t="s">
        <v>14</v>
      </c>
      <c r="N2525">
        <v>-7</v>
      </c>
      <c r="O2525" t="s">
        <v>64</v>
      </c>
      <c r="P2525">
        <v>15</v>
      </c>
      <c r="Q2525" t="s">
        <v>20</v>
      </c>
      <c r="V2525" s="23" t="s">
        <v>416</v>
      </c>
      <c r="W2525">
        <f ca="1">VALUE(LEFT(C2525, 4))</f>
        <v>2016</v>
      </c>
      <c r="X2525">
        <f ca="1">VALUE(MID(C2525,6,FIND("_",C2525,6)-6))</f>
        <v>12</v>
      </c>
      <c r="Y2525">
        <f ca="1">IF(NOT(OR(ISBLANK(D2525),ISBLANK(E2525),D2525="",E2525="")),D2525-E2525,"")</f>
        <v>1</v>
      </c>
      <c r="Z2525">
        <f ca="1">IF(OR(NOT(ISNUMBER(D2525)),ISBLANK(D2525),D2525="",ISBLANK(N2525)),"",ABS(D2525-N2525))</f>
        <v>3</v>
      </c>
      <c r="AA2525">
        <f ca="1">IF(OR(ISBLANK(J2525),ISBLANK(O2525),J2525="",O2525=""),"",IF(J2525=O2525,1,0))</f>
        <v>0</v>
      </c>
      <c r="AB2525">
        <f ca="1">IF(OR(ISBLANK(K2525),ISBLANK(Q2525),K2525="",Q2525=""),"",IF(K2525=Q2525,1,0))</f>
        <v>1</v>
      </c>
      <c r="AC2525" s="23" t="str">
        <f t="shared" ca="1" si="39"/>
        <v/>
      </c>
    </row>
    <row r="2526" spans="1:29" x14ac:dyDescent="0.25">
      <c r="A2526" s="23">
        <v>2525</v>
      </c>
      <c r="B2526">
        <v>1236</v>
      </c>
      <c r="C2526" t="str">
        <f ca="1">IFERROR(VLOOKUP($B2526,INDIRECT(nfl_game_result),MATCH(C$1,INDIRECT(nfl_game_result_header),0),FALSE),"error")</f>
        <v>2016_12_NYG@CLE</v>
      </c>
      <c r="D2526">
        <f ca="1">IFERROR(IF(ISBLANK(VLOOKUP($B2526,INDIRECT(nfl_game_result),MATCH(D$1,INDIRECT(nfl_game_result_header),0),FALSE)),"",VLOOKUP($B2526,INDIRECT(nfl_game_result),MATCH(D$1,INDIRECT(nfl_game_result_header),0),FALSE)),"error")</f>
        <v>6.5</v>
      </c>
      <c r="E2526">
        <f ca="1">IFERROR(IF(ISBLANK(VLOOKUP($B2526,INDIRECT(nfl_game_result),MATCH(E$1,INDIRECT(nfl_game_result_header),0),FALSE)),"",VLOOKUP($B2526,INDIRECT(nfl_game_result),MATCH(E$1,INDIRECT(nfl_game_result_header),0),FALSE)),"error")</f>
        <v>7</v>
      </c>
      <c r="F2526" s="23" t="str">
        <f ca="1">IFERROR(IF(ISBLANK(VLOOKUP($B2526,INDIRECT(nfl_game_result),MATCH(F$1,INDIRECT(nfl_game_result_header),0),FALSE)),"",VLOOKUP($B2526,INDIRECT(nfl_game_result),MATCH(F$1,INDIRECT(nfl_game_result_header),0),FALSE)),"error")</f>
        <v/>
      </c>
      <c r="G2526" s="23" t="str">
        <f ca="1">IFERROR(IF(ISBLANK(VLOOKUP($B2526,INDIRECT(nfl_game_result),MATCH(G$1,INDIRECT(nfl_game_result_header),0),FALSE)),"",VLOOKUP($B2526,INDIRECT(nfl_game_result),MATCH(G$1,INDIRECT(nfl_game_result_header),0),FALSE)),"error")</f>
        <v/>
      </c>
      <c r="H2526">
        <f ca="1">IFERROR(IF(ISBLANK(VLOOKUP($B2526,INDIRECT(nfl_game_result),MATCH(H$1,INDIRECT(nfl_game_result_header),0),FALSE)),"",VLOOKUP($B2526,INDIRECT(nfl_game_result),MATCH(H$1,INDIRECT(nfl_game_result_header),0),FALSE)),"error")</f>
        <v>13</v>
      </c>
      <c r="I2526">
        <f ca="1">IFERROR(IF(ISBLANK(VLOOKUP($B2526,INDIRECT(nfl_game_result),MATCH(I$1,INDIRECT(nfl_game_result_header),0),FALSE)),"",VLOOKUP($B2526,INDIRECT(nfl_game_result),MATCH(I$1,INDIRECT(nfl_game_result_header),0),FALSE)),"error")</f>
        <v>27</v>
      </c>
      <c r="J2526" t="str">
        <f ca="1">IFERROR(IF(ISBLANK(VLOOKUP($B2526,INDIRECT(nfl_game_result),MATCH(J$1,INDIRECT(nfl_game_result_header),0),FALSE)),"",VLOOKUP($B2526,INDIRECT(nfl_game_result),MATCH(J$1,INDIRECT(nfl_game_result_header),0),FALSE)),"error")</f>
        <v>NYG</v>
      </c>
      <c r="K2526" t="str">
        <f ca="1">IFERROR(IF(ISBLANK(VLOOKUP($B2526,INDIRECT(nfl_game_result),MATCH(K$1,INDIRECT(nfl_game_result_header),0),FALSE)),"",VLOOKUP($B2526,INDIRECT(nfl_game_result),MATCH(K$1,INDIRECT(nfl_game_result_header),0),FALSE)),"error")</f>
        <v>NYG</v>
      </c>
      <c r="L2526" s="23" t="str">
        <f ca="1">IFERROR(IF(ISBLANK(VLOOKUP($B2526,INDIRECT(nfl_game_result),MATCH(L$1,INDIRECT(nfl_game_result_header),0),FALSE)),"",VLOOKUP($B2526,INDIRECT(nfl_game_result),MATCH(L$1,INDIRECT(nfl_game_result_header),0),FALSE)),"error")</f>
        <v/>
      </c>
      <c r="M2526" t="s">
        <v>14</v>
      </c>
      <c r="N2526">
        <v>8</v>
      </c>
      <c r="O2526" t="s">
        <v>83</v>
      </c>
      <c r="P2526">
        <v>12</v>
      </c>
      <c r="Q2526" t="s">
        <v>83</v>
      </c>
      <c r="V2526" s="23" t="s">
        <v>416</v>
      </c>
      <c r="W2526">
        <f ca="1">VALUE(LEFT(C2526, 4))</f>
        <v>2016</v>
      </c>
      <c r="X2526">
        <f ca="1">VALUE(MID(C2526,6,FIND("_",C2526,6)-6))</f>
        <v>12</v>
      </c>
      <c r="Y2526">
        <f ca="1">IF(NOT(OR(ISBLANK(D2526),ISBLANK(E2526),D2526="",E2526="")),D2526-E2526,"")</f>
        <v>-0.5</v>
      </c>
      <c r="Z2526">
        <f ca="1">IF(OR(NOT(ISNUMBER(D2526)),ISBLANK(D2526),D2526="",ISBLANK(N2526)),"",ABS(D2526-N2526))</f>
        <v>1.5</v>
      </c>
      <c r="AA2526">
        <f ca="1">IF(OR(ISBLANK(J2526),ISBLANK(O2526),J2526="",O2526=""),"",IF(J2526=O2526,1,0))</f>
        <v>1</v>
      </c>
      <c r="AB2526">
        <f ca="1">IF(OR(ISBLANK(K2526),ISBLANK(Q2526),K2526="",Q2526=""),"",IF(K2526=Q2526,1,0))</f>
        <v>1</v>
      </c>
      <c r="AC2526" s="23" t="str">
        <f t="shared" ca="1" si="39"/>
        <v/>
      </c>
    </row>
    <row r="2527" spans="1:29" x14ac:dyDescent="0.25">
      <c r="A2527" s="23">
        <v>2526</v>
      </c>
      <c r="B2527">
        <v>1237</v>
      </c>
      <c r="C2527" t="str">
        <f ca="1">IFERROR(VLOOKUP($B2527,INDIRECT(nfl_game_result),MATCH(C$1,INDIRECT(nfl_game_result_header),0),FALSE),"error")</f>
        <v>2016_12_SD@HOU</v>
      </c>
      <c r="D2527">
        <f ca="1">IFERROR(IF(ISBLANK(VLOOKUP($B2527,INDIRECT(nfl_game_result),MATCH(D$1,INDIRECT(nfl_game_result_header),0),FALSE)),"",VLOOKUP($B2527,INDIRECT(nfl_game_result),MATCH(D$1,INDIRECT(nfl_game_result_header),0),FALSE)),"error")</f>
        <v>0</v>
      </c>
      <c r="E2527">
        <f ca="1">IFERROR(IF(ISBLANK(VLOOKUP($B2527,INDIRECT(nfl_game_result),MATCH(E$1,INDIRECT(nfl_game_result_header),0),FALSE)),"",VLOOKUP($B2527,INDIRECT(nfl_game_result),MATCH(E$1,INDIRECT(nfl_game_result_header),0),FALSE)),"error")</f>
        <v>2.5</v>
      </c>
      <c r="F2527" s="23" t="str">
        <f ca="1">IFERROR(IF(ISBLANK(VLOOKUP($B2527,INDIRECT(nfl_game_result),MATCH(F$1,INDIRECT(nfl_game_result_header),0),FALSE)),"",VLOOKUP($B2527,INDIRECT(nfl_game_result),MATCH(F$1,INDIRECT(nfl_game_result_header),0),FALSE)),"error")</f>
        <v/>
      </c>
      <c r="G2527" s="23" t="str">
        <f ca="1">IFERROR(IF(ISBLANK(VLOOKUP($B2527,INDIRECT(nfl_game_result),MATCH(G$1,INDIRECT(nfl_game_result_header),0),FALSE)),"",VLOOKUP($B2527,INDIRECT(nfl_game_result),MATCH(G$1,INDIRECT(nfl_game_result_header),0),FALSE)),"error")</f>
        <v/>
      </c>
      <c r="H2527">
        <f ca="1">IFERROR(IF(ISBLANK(VLOOKUP($B2527,INDIRECT(nfl_game_result),MATCH(H$1,INDIRECT(nfl_game_result_header),0),FALSE)),"",VLOOKUP($B2527,INDIRECT(nfl_game_result),MATCH(H$1,INDIRECT(nfl_game_result_header),0),FALSE)),"error")</f>
        <v>13</v>
      </c>
      <c r="I2527">
        <f ca="1">IFERROR(IF(ISBLANK(VLOOKUP($B2527,INDIRECT(nfl_game_result),MATCH(I$1,INDIRECT(nfl_game_result_header),0),FALSE)),"",VLOOKUP($B2527,INDIRECT(nfl_game_result),MATCH(I$1,INDIRECT(nfl_game_result_header),0),FALSE)),"error")</f>
        <v>21</v>
      </c>
      <c r="J2527" t="str">
        <f ca="1">IFERROR(IF(ISBLANK(VLOOKUP($B2527,INDIRECT(nfl_game_result),MATCH(J$1,INDIRECT(nfl_game_result_header),0),FALSE)),"",VLOOKUP($B2527,INDIRECT(nfl_game_result),MATCH(J$1,INDIRECT(nfl_game_result_header),0),FALSE)),"error")</f>
        <v>SD</v>
      </c>
      <c r="K2527" t="str">
        <f ca="1">IFERROR(IF(ISBLANK(VLOOKUP($B2527,INDIRECT(nfl_game_result),MATCH(K$1,INDIRECT(nfl_game_result_header),0),FALSE)),"",VLOOKUP($B2527,INDIRECT(nfl_game_result),MATCH(K$1,INDIRECT(nfl_game_result_header),0),FALSE)),"error")</f>
        <v>SD</v>
      </c>
      <c r="L2527" s="23" t="str">
        <f ca="1">IFERROR(IF(ISBLANK(VLOOKUP($B2527,INDIRECT(nfl_game_result),MATCH(L$1,INDIRECT(nfl_game_result_header),0),FALSE)),"",VLOOKUP($B2527,INDIRECT(nfl_game_result),MATCH(L$1,INDIRECT(nfl_game_result_header),0),FALSE)),"error")</f>
        <v/>
      </c>
      <c r="M2527" t="s">
        <v>14</v>
      </c>
      <c r="N2527">
        <v>-2.5</v>
      </c>
      <c r="O2527" t="s">
        <v>88</v>
      </c>
      <c r="P2527">
        <v>5</v>
      </c>
      <c r="Q2527" t="s">
        <v>88</v>
      </c>
      <c r="V2527" s="23" t="s">
        <v>416</v>
      </c>
      <c r="W2527">
        <f ca="1">VALUE(LEFT(C2527, 4))</f>
        <v>2016</v>
      </c>
      <c r="X2527">
        <f ca="1">VALUE(MID(C2527,6,FIND("_",C2527,6)-6))</f>
        <v>12</v>
      </c>
      <c r="Y2527">
        <f ca="1">IF(NOT(OR(ISBLANK(D2527),ISBLANK(E2527),D2527="",E2527="")),D2527-E2527,"")</f>
        <v>-2.5</v>
      </c>
      <c r="Z2527">
        <f ca="1">IF(OR(NOT(ISNUMBER(D2527)),ISBLANK(D2527),D2527="",ISBLANK(N2527)),"",ABS(D2527-N2527))</f>
        <v>2.5</v>
      </c>
      <c r="AA2527">
        <f ca="1">IF(OR(ISBLANK(J2527),ISBLANK(O2527),J2527="",O2527=""),"",IF(J2527=O2527,1,0))</f>
        <v>1</v>
      </c>
      <c r="AB2527">
        <f ca="1">IF(OR(ISBLANK(K2527),ISBLANK(Q2527),K2527="",Q2527=""),"",IF(K2527=Q2527,1,0))</f>
        <v>1</v>
      </c>
      <c r="AC2527" s="23" t="str">
        <f t="shared" ca="1" si="39"/>
        <v/>
      </c>
    </row>
    <row r="2528" spans="1:29" x14ac:dyDescent="0.25">
      <c r="A2528" s="23">
        <v>2527</v>
      </c>
      <c r="B2528">
        <v>1238</v>
      </c>
      <c r="C2528" t="str">
        <f ca="1">IFERROR(VLOOKUP($B2528,INDIRECT(nfl_game_result),MATCH(C$1,INDIRECT(nfl_game_result_header),0),FALSE),"error")</f>
        <v>2016_12_JAX@BUF</v>
      </c>
      <c r="D2528">
        <f ca="1">IFERROR(IF(ISBLANK(VLOOKUP($B2528,INDIRECT(nfl_game_result),MATCH(D$1,INDIRECT(nfl_game_result_header),0),FALSE)),"",VLOOKUP($B2528,INDIRECT(nfl_game_result),MATCH(D$1,INDIRECT(nfl_game_result_header),0),FALSE)),"error")</f>
        <v>-7</v>
      </c>
      <c r="E2528">
        <f ca="1">IFERROR(IF(ISBLANK(VLOOKUP($B2528,INDIRECT(nfl_game_result),MATCH(E$1,INDIRECT(nfl_game_result_header),0),FALSE)),"",VLOOKUP($B2528,INDIRECT(nfl_game_result),MATCH(E$1,INDIRECT(nfl_game_result_header),0),FALSE)),"error")</f>
        <v>-7.5</v>
      </c>
      <c r="F2528" s="23" t="str">
        <f ca="1">IFERROR(IF(ISBLANK(VLOOKUP($B2528,INDIRECT(nfl_game_result),MATCH(F$1,INDIRECT(nfl_game_result_header),0),FALSE)),"",VLOOKUP($B2528,INDIRECT(nfl_game_result),MATCH(F$1,INDIRECT(nfl_game_result_header),0),FALSE)),"error")</f>
        <v/>
      </c>
      <c r="G2528" s="23" t="str">
        <f ca="1">IFERROR(IF(ISBLANK(VLOOKUP($B2528,INDIRECT(nfl_game_result),MATCH(G$1,INDIRECT(nfl_game_result_header),0),FALSE)),"",VLOOKUP($B2528,INDIRECT(nfl_game_result),MATCH(G$1,INDIRECT(nfl_game_result_header),0),FALSE)),"error")</f>
        <v/>
      </c>
      <c r="H2528">
        <f ca="1">IFERROR(IF(ISBLANK(VLOOKUP($B2528,INDIRECT(nfl_game_result),MATCH(H$1,INDIRECT(nfl_game_result_header),0),FALSE)),"",VLOOKUP($B2528,INDIRECT(nfl_game_result),MATCH(H$1,INDIRECT(nfl_game_result_header),0),FALSE)),"error")</f>
        <v>28</v>
      </c>
      <c r="I2528">
        <f ca="1">IFERROR(IF(ISBLANK(VLOOKUP($B2528,INDIRECT(nfl_game_result),MATCH(I$1,INDIRECT(nfl_game_result_header),0),FALSE)),"",VLOOKUP($B2528,INDIRECT(nfl_game_result),MATCH(I$1,INDIRECT(nfl_game_result_header),0),FALSE)),"error")</f>
        <v>21</v>
      </c>
      <c r="J2528" t="str">
        <f ca="1">IFERROR(IF(ISBLANK(VLOOKUP($B2528,INDIRECT(nfl_game_result),MATCH(J$1,INDIRECT(nfl_game_result_header),0),FALSE)),"",VLOOKUP($B2528,INDIRECT(nfl_game_result),MATCH(J$1,INDIRECT(nfl_game_result_header),0),FALSE)),"error")</f>
        <v>JAX</v>
      </c>
      <c r="K2528" t="str">
        <f ca="1">IFERROR(IF(ISBLANK(VLOOKUP($B2528,INDIRECT(nfl_game_result),MATCH(K$1,INDIRECT(nfl_game_result_header),0),FALSE)),"",VLOOKUP($B2528,INDIRECT(nfl_game_result),MATCH(K$1,INDIRECT(nfl_game_result_header),0),FALSE)),"error")</f>
        <v>BUF</v>
      </c>
      <c r="L2528" s="23" t="str">
        <f ca="1">IFERROR(IF(ISBLANK(VLOOKUP($B2528,INDIRECT(nfl_game_result),MATCH(L$1,INDIRECT(nfl_game_result_header),0),FALSE)),"",VLOOKUP($B2528,INDIRECT(nfl_game_result),MATCH(L$1,INDIRECT(nfl_game_result_header),0),FALSE)),"error")</f>
        <v/>
      </c>
      <c r="M2528" t="s">
        <v>14</v>
      </c>
      <c r="N2528">
        <v>-6.5</v>
      </c>
      <c r="O2528" t="s">
        <v>66</v>
      </c>
      <c r="P2528">
        <v>6</v>
      </c>
      <c r="Q2528" t="s">
        <v>66</v>
      </c>
      <c r="V2528" s="23" t="s">
        <v>416</v>
      </c>
      <c r="W2528">
        <f ca="1">VALUE(LEFT(C2528, 4))</f>
        <v>2016</v>
      </c>
      <c r="X2528">
        <f ca="1">VALUE(MID(C2528,6,FIND("_",C2528,6)-6))</f>
        <v>12</v>
      </c>
      <c r="Y2528">
        <f ca="1">IF(NOT(OR(ISBLANK(D2528),ISBLANK(E2528),D2528="",E2528="")),D2528-E2528,"")</f>
        <v>0.5</v>
      </c>
      <c r="Z2528">
        <f ca="1">IF(OR(NOT(ISNUMBER(D2528)),ISBLANK(D2528),D2528="",ISBLANK(N2528)),"",ABS(D2528-N2528))</f>
        <v>0.5</v>
      </c>
      <c r="AA2528">
        <f ca="1">IF(OR(ISBLANK(J2528),ISBLANK(O2528),J2528="",O2528=""),"",IF(J2528=O2528,1,0))</f>
        <v>0</v>
      </c>
      <c r="AB2528">
        <f ca="1">IF(OR(ISBLANK(K2528),ISBLANK(Q2528),K2528="",Q2528=""),"",IF(K2528=Q2528,1,0))</f>
        <v>1</v>
      </c>
      <c r="AC2528" s="23" t="str">
        <f t="shared" ca="1" si="39"/>
        <v/>
      </c>
    </row>
    <row r="2529" spans="1:29" x14ac:dyDescent="0.25">
      <c r="A2529" s="23">
        <v>2528</v>
      </c>
      <c r="B2529">
        <v>1239</v>
      </c>
      <c r="C2529" t="str">
        <f ca="1">IFERROR(VLOOKUP($B2529,INDIRECT(nfl_game_result),MATCH(C$1,INDIRECT(nfl_game_result_header),0),FALSE),"error")</f>
        <v>2016_12_CIN@BAL</v>
      </c>
      <c r="D2529">
        <f ca="1">IFERROR(IF(ISBLANK(VLOOKUP($B2529,INDIRECT(nfl_game_result),MATCH(D$1,INDIRECT(nfl_game_result_header),0),FALSE)),"",VLOOKUP($B2529,INDIRECT(nfl_game_result),MATCH(D$1,INDIRECT(nfl_game_result_header),0),FALSE)),"error")</f>
        <v>-3.5</v>
      </c>
      <c r="E2529">
        <f ca="1">IFERROR(IF(ISBLANK(VLOOKUP($B2529,INDIRECT(nfl_game_result),MATCH(E$1,INDIRECT(nfl_game_result_header),0),FALSE)),"",VLOOKUP($B2529,INDIRECT(nfl_game_result),MATCH(E$1,INDIRECT(nfl_game_result_header),0),FALSE)),"error")</f>
        <v>-4</v>
      </c>
      <c r="F2529" s="23" t="str">
        <f ca="1">IFERROR(IF(ISBLANK(VLOOKUP($B2529,INDIRECT(nfl_game_result),MATCH(F$1,INDIRECT(nfl_game_result_header),0),FALSE)),"",VLOOKUP($B2529,INDIRECT(nfl_game_result),MATCH(F$1,INDIRECT(nfl_game_result_header),0),FALSE)),"error")</f>
        <v/>
      </c>
      <c r="G2529" s="23" t="str">
        <f ca="1">IFERROR(IF(ISBLANK(VLOOKUP($B2529,INDIRECT(nfl_game_result),MATCH(G$1,INDIRECT(nfl_game_result_header),0),FALSE)),"",VLOOKUP($B2529,INDIRECT(nfl_game_result),MATCH(G$1,INDIRECT(nfl_game_result_header),0),FALSE)),"error")</f>
        <v/>
      </c>
      <c r="H2529">
        <f ca="1">IFERROR(IF(ISBLANK(VLOOKUP($B2529,INDIRECT(nfl_game_result),MATCH(H$1,INDIRECT(nfl_game_result_header),0),FALSE)),"",VLOOKUP($B2529,INDIRECT(nfl_game_result),MATCH(H$1,INDIRECT(nfl_game_result_header),0),FALSE)),"error")</f>
        <v>19</v>
      </c>
      <c r="I2529">
        <f ca="1">IFERROR(IF(ISBLANK(VLOOKUP($B2529,INDIRECT(nfl_game_result),MATCH(I$1,INDIRECT(nfl_game_result_header),0),FALSE)),"",VLOOKUP($B2529,INDIRECT(nfl_game_result),MATCH(I$1,INDIRECT(nfl_game_result_header),0),FALSE)),"error")</f>
        <v>14</v>
      </c>
      <c r="J2529" t="str">
        <f ca="1">IFERROR(IF(ISBLANK(VLOOKUP($B2529,INDIRECT(nfl_game_result),MATCH(J$1,INDIRECT(nfl_game_result_header),0),FALSE)),"",VLOOKUP($B2529,INDIRECT(nfl_game_result),MATCH(J$1,INDIRECT(nfl_game_result_header),0),FALSE)),"error")</f>
        <v>BAL</v>
      </c>
      <c r="K2529" t="str">
        <f ca="1">IFERROR(IF(ISBLANK(VLOOKUP($B2529,INDIRECT(nfl_game_result),MATCH(K$1,INDIRECT(nfl_game_result_header),0),FALSE)),"",VLOOKUP($B2529,INDIRECT(nfl_game_result),MATCH(K$1,INDIRECT(nfl_game_result_header),0),FALSE)),"error")</f>
        <v>BAL</v>
      </c>
      <c r="L2529" s="23" t="str">
        <f ca="1">IFERROR(IF(ISBLANK(VLOOKUP($B2529,INDIRECT(nfl_game_result),MATCH(L$1,INDIRECT(nfl_game_result_header),0),FALSE)),"",VLOOKUP($B2529,INDIRECT(nfl_game_result),MATCH(L$1,INDIRECT(nfl_game_result_header),0),FALSE)),"error")</f>
        <v/>
      </c>
      <c r="M2529" t="s">
        <v>14</v>
      </c>
      <c r="N2529">
        <v>-7</v>
      </c>
      <c r="O2529" t="s">
        <v>65</v>
      </c>
      <c r="P2529">
        <v>3</v>
      </c>
      <c r="Q2529" t="s">
        <v>65</v>
      </c>
      <c r="V2529" s="23" t="s">
        <v>416</v>
      </c>
      <c r="W2529">
        <f ca="1">VALUE(LEFT(C2529, 4))</f>
        <v>2016</v>
      </c>
      <c r="X2529">
        <f ca="1">VALUE(MID(C2529,6,FIND("_",C2529,6)-6))</f>
        <v>12</v>
      </c>
      <c r="Y2529">
        <f ca="1">IF(NOT(OR(ISBLANK(D2529),ISBLANK(E2529),D2529="",E2529="")),D2529-E2529,"")</f>
        <v>0.5</v>
      </c>
      <c r="Z2529">
        <f ca="1">IF(OR(NOT(ISNUMBER(D2529)),ISBLANK(D2529),D2529="",ISBLANK(N2529)),"",ABS(D2529-N2529))</f>
        <v>3.5</v>
      </c>
      <c r="AA2529">
        <f ca="1">IF(OR(ISBLANK(J2529),ISBLANK(O2529),J2529="",O2529=""),"",IF(J2529=O2529,1,0))</f>
        <v>1</v>
      </c>
      <c r="AB2529">
        <f ca="1">IF(OR(ISBLANK(K2529),ISBLANK(Q2529),K2529="",Q2529=""),"",IF(K2529=Q2529,1,0))</f>
        <v>1</v>
      </c>
      <c r="AC2529" s="23" t="str">
        <f t="shared" ca="1" si="39"/>
        <v/>
      </c>
    </row>
    <row r="2530" spans="1:29" x14ac:dyDescent="0.25">
      <c r="A2530" s="23">
        <v>2529</v>
      </c>
      <c r="B2530">
        <v>1240</v>
      </c>
      <c r="C2530" t="str">
        <f ca="1">IFERROR(VLOOKUP($B2530,INDIRECT(nfl_game_result),MATCH(C$1,INDIRECT(nfl_game_result_header),0),FALSE),"error")</f>
        <v>2016_12_SFO@MIA</v>
      </c>
      <c r="D2530">
        <f ca="1">IFERROR(IF(ISBLANK(VLOOKUP($B2530,INDIRECT(nfl_game_result),MATCH(D$1,INDIRECT(nfl_game_result_header),0),FALSE)),"",VLOOKUP($B2530,INDIRECT(nfl_game_result),MATCH(D$1,INDIRECT(nfl_game_result_header),0),FALSE)),"error")</f>
        <v>-8</v>
      </c>
      <c r="E2530">
        <f ca="1">IFERROR(IF(ISBLANK(VLOOKUP($B2530,INDIRECT(nfl_game_result),MATCH(E$1,INDIRECT(nfl_game_result_header),0),FALSE)),"",VLOOKUP($B2530,INDIRECT(nfl_game_result),MATCH(E$1,INDIRECT(nfl_game_result_header),0),FALSE)),"error")</f>
        <v>-7</v>
      </c>
      <c r="F2530" s="23" t="str">
        <f ca="1">IFERROR(IF(ISBLANK(VLOOKUP($B2530,INDIRECT(nfl_game_result),MATCH(F$1,INDIRECT(nfl_game_result_header),0),FALSE)),"",VLOOKUP($B2530,INDIRECT(nfl_game_result),MATCH(F$1,INDIRECT(nfl_game_result_header),0),FALSE)),"error")</f>
        <v/>
      </c>
      <c r="G2530" s="23" t="str">
        <f ca="1">IFERROR(IF(ISBLANK(VLOOKUP($B2530,INDIRECT(nfl_game_result),MATCH(G$1,INDIRECT(nfl_game_result_header),0),FALSE)),"",VLOOKUP($B2530,INDIRECT(nfl_game_result),MATCH(G$1,INDIRECT(nfl_game_result_header),0),FALSE)),"error")</f>
        <v/>
      </c>
      <c r="H2530">
        <f ca="1">IFERROR(IF(ISBLANK(VLOOKUP($B2530,INDIRECT(nfl_game_result),MATCH(H$1,INDIRECT(nfl_game_result_header),0),FALSE)),"",VLOOKUP($B2530,INDIRECT(nfl_game_result),MATCH(H$1,INDIRECT(nfl_game_result_header),0),FALSE)),"error")</f>
        <v>31</v>
      </c>
      <c r="I2530">
        <f ca="1">IFERROR(IF(ISBLANK(VLOOKUP($B2530,INDIRECT(nfl_game_result),MATCH(I$1,INDIRECT(nfl_game_result_header),0),FALSE)),"",VLOOKUP($B2530,INDIRECT(nfl_game_result),MATCH(I$1,INDIRECT(nfl_game_result_header),0),FALSE)),"error")</f>
        <v>24</v>
      </c>
      <c r="J2530" t="str">
        <f ca="1">IFERROR(IF(ISBLANK(VLOOKUP($B2530,INDIRECT(nfl_game_result),MATCH(J$1,INDIRECT(nfl_game_result_header),0),FALSE)),"",VLOOKUP($B2530,INDIRECT(nfl_game_result),MATCH(J$1,INDIRECT(nfl_game_result_header),0),FALSE)),"error")</f>
        <v>na</v>
      </c>
      <c r="K2530" t="str">
        <f ca="1">IFERROR(IF(ISBLANK(VLOOKUP($B2530,INDIRECT(nfl_game_result),MATCH(K$1,INDIRECT(nfl_game_result_header),0),FALSE)),"",VLOOKUP($B2530,INDIRECT(nfl_game_result),MATCH(K$1,INDIRECT(nfl_game_result_header),0),FALSE)),"error")</f>
        <v>MIA</v>
      </c>
      <c r="L2530" s="23" t="str">
        <f ca="1">IFERROR(IF(ISBLANK(VLOOKUP($B2530,INDIRECT(nfl_game_result),MATCH(L$1,INDIRECT(nfl_game_result_header),0),FALSE)),"",VLOOKUP($B2530,INDIRECT(nfl_game_result),MATCH(L$1,INDIRECT(nfl_game_result_header),0),FALSE)),"error")</f>
        <v/>
      </c>
      <c r="M2530" t="s">
        <v>14</v>
      </c>
      <c r="N2530">
        <v>-7</v>
      </c>
      <c r="O2530" t="s">
        <v>333</v>
      </c>
      <c r="P2530">
        <v>14</v>
      </c>
      <c r="Q2530" t="s">
        <v>333</v>
      </c>
      <c r="V2530" s="23" t="s">
        <v>416</v>
      </c>
      <c r="W2530">
        <f ca="1">VALUE(LEFT(C2530, 4))</f>
        <v>2016</v>
      </c>
      <c r="X2530">
        <f ca="1">VALUE(MID(C2530,6,FIND("_",C2530,6)-6))</f>
        <v>12</v>
      </c>
      <c r="Y2530">
        <f ca="1">IF(NOT(OR(ISBLANK(D2530),ISBLANK(E2530),D2530="",E2530="")),D2530-E2530,"")</f>
        <v>-1</v>
      </c>
      <c r="Z2530">
        <f ca="1">IF(OR(NOT(ISNUMBER(D2530)),ISBLANK(D2530),D2530="",ISBLANK(N2530)),"",ABS(D2530-N2530))</f>
        <v>1</v>
      </c>
      <c r="AA2530">
        <f ca="1">IF(OR(ISBLANK(J2530),ISBLANK(O2530),J2530="",O2530=""),"",IF(J2530=O2530,1,0))</f>
        <v>0</v>
      </c>
      <c r="AB2530">
        <f ca="1">IF(OR(ISBLANK(K2530),ISBLANK(Q2530),K2530="",Q2530=""),"",IF(K2530=Q2530,1,0))</f>
        <v>0</v>
      </c>
      <c r="AC2530" s="23" t="str">
        <f t="shared" ca="1" si="39"/>
        <v/>
      </c>
    </row>
    <row r="2531" spans="1:29" x14ac:dyDescent="0.25">
      <c r="A2531" s="23">
        <v>2530</v>
      </c>
      <c r="B2531">
        <v>1241</v>
      </c>
      <c r="C2531" t="str">
        <f ca="1">IFERROR(VLOOKUP($B2531,INDIRECT(nfl_game_result),MATCH(C$1,INDIRECT(nfl_game_result_header),0),FALSE),"error")</f>
        <v>2016_12_SEA@TBY</v>
      </c>
      <c r="D2531">
        <f ca="1">IFERROR(IF(ISBLANK(VLOOKUP($B2531,INDIRECT(nfl_game_result),MATCH(D$1,INDIRECT(nfl_game_result_header),0),FALSE)),"",VLOOKUP($B2531,INDIRECT(nfl_game_result),MATCH(D$1,INDIRECT(nfl_game_result_header),0),FALSE)),"error")</f>
        <v>5.5</v>
      </c>
      <c r="E2531">
        <f ca="1">IFERROR(IF(ISBLANK(VLOOKUP($B2531,INDIRECT(nfl_game_result),MATCH(E$1,INDIRECT(nfl_game_result_header),0),FALSE)),"",VLOOKUP($B2531,INDIRECT(nfl_game_result),MATCH(E$1,INDIRECT(nfl_game_result_header),0),FALSE)),"error")</f>
        <v>6</v>
      </c>
      <c r="F2531" s="23" t="str">
        <f ca="1">IFERROR(IF(ISBLANK(VLOOKUP($B2531,INDIRECT(nfl_game_result),MATCH(F$1,INDIRECT(nfl_game_result_header),0),FALSE)),"",VLOOKUP($B2531,INDIRECT(nfl_game_result),MATCH(F$1,INDIRECT(nfl_game_result_header),0),FALSE)),"error")</f>
        <v/>
      </c>
      <c r="G2531" s="23" t="str">
        <f ca="1">IFERROR(IF(ISBLANK(VLOOKUP($B2531,INDIRECT(nfl_game_result),MATCH(G$1,INDIRECT(nfl_game_result_header),0),FALSE)),"",VLOOKUP($B2531,INDIRECT(nfl_game_result),MATCH(G$1,INDIRECT(nfl_game_result_header),0),FALSE)),"error")</f>
        <v/>
      </c>
      <c r="H2531">
        <f ca="1">IFERROR(IF(ISBLANK(VLOOKUP($B2531,INDIRECT(nfl_game_result),MATCH(H$1,INDIRECT(nfl_game_result_header),0),FALSE)),"",VLOOKUP($B2531,INDIRECT(nfl_game_result),MATCH(H$1,INDIRECT(nfl_game_result_header),0),FALSE)),"error")</f>
        <v>14</v>
      </c>
      <c r="I2531">
        <f ca="1">IFERROR(IF(ISBLANK(VLOOKUP($B2531,INDIRECT(nfl_game_result),MATCH(I$1,INDIRECT(nfl_game_result_header),0),FALSE)),"",VLOOKUP($B2531,INDIRECT(nfl_game_result),MATCH(I$1,INDIRECT(nfl_game_result_header),0),FALSE)),"error")</f>
        <v>5</v>
      </c>
      <c r="J2531" t="str">
        <f ca="1">IFERROR(IF(ISBLANK(VLOOKUP($B2531,INDIRECT(nfl_game_result),MATCH(J$1,INDIRECT(nfl_game_result_header),0),FALSE)),"",VLOOKUP($B2531,INDIRECT(nfl_game_result),MATCH(J$1,INDIRECT(nfl_game_result_header),0),FALSE)),"error")</f>
        <v>TBY</v>
      </c>
      <c r="K2531" t="str">
        <f ca="1">IFERROR(IF(ISBLANK(VLOOKUP($B2531,INDIRECT(nfl_game_result),MATCH(K$1,INDIRECT(nfl_game_result_header),0),FALSE)),"",VLOOKUP($B2531,INDIRECT(nfl_game_result),MATCH(K$1,INDIRECT(nfl_game_result_header),0),FALSE)),"error")</f>
        <v>TBY</v>
      </c>
      <c r="L2531" s="23" t="str">
        <f ca="1">IFERROR(IF(ISBLANK(VLOOKUP($B2531,INDIRECT(nfl_game_result),MATCH(L$1,INDIRECT(nfl_game_result_header),0),FALSE)),"",VLOOKUP($B2531,INDIRECT(nfl_game_result),MATCH(L$1,INDIRECT(nfl_game_result_header),0),FALSE)),"error")</f>
        <v/>
      </c>
      <c r="M2531" t="s">
        <v>14</v>
      </c>
      <c r="N2531">
        <v>4.5</v>
      </c>
      <c r="O2531" t="s">
        <v>334</v>
      </c>
      <c r="P2531">
        <v>16</v>
      </c>
      <c r="Q2531" t="s">
        <v>334</v>
      </c>
      <c r="V2531" s="23" t="s">
        <v>416</v>
      </c>
      <c r="W2531">
        <f ca="1">VALUE(LEFT(C2531, 4))</f>
        <v>2016</v>
      </c>
      <c r="X2531">
        <f ca="1">VALUE(MID(C2531,6,FIND("_",C2531,6)-6))</f>
        <v>12</v>
      </c>
      <c r="Y2531">
        <f ca="1">IF(NOT(OR(ISBLANK(D2531),ISBLANK(E2531),D2531="",E2531="")),D2531-E2531,"")</f>
        <v>-0.5</v>
      </c>
      <c r="Z2531">
        <f ca="1">IF(OR(NOT(ISNUMBER(D2531)),ISBLANK(D2531),D2531="",ISBLANK(N2531)),"",ABS(D2531-N2531))</f>
        <v>1</v>
      </c>
      <c r="AA2531">
        <f ca="1">IF(OR(ISBLANK(J2531),ISBLANK(O2531),J2531="",O2531=""),"",IF(J2531=O2531,1,0))</f>
        <v>1</v>
      </c>
      <c r="AB2531">
        <f ca="1">IF(OR(ISBLANK(K2531),ISBLANK(Q2531),K2531="",Q2531=""),"",IF(K2531=Q2531,1,0))</f>
        <v>1</v>
      </c>
      <c r="AC2531" s="23" t="str">
        <f t="shared" ca="1" si="39"/>
        <v/>
      </c>
    </row>
    <row r="2532" spans="1:29" x14ac:dyDescent="0.25">
      <c r="A2532" s="23">
        <v>2531</v>
      </c>
      <c r="B2532">
        <v>1242</v>
      </c>
      <c r="C2532" t="str">
        <f ca="1">IFERROR(VLOOKUP($B2532,INDIRECT(nfl_game_result),MATCH(C$1,INDIRECT(nfl_game_result_header),0),FALSE),"error")</f>
        <v>2016_12_NWE@NYJ</v>
      </c>
      <c r="D2532">
        <f ca="1">IFERROR(IF(ISBLANK(VLOOKUP($B2532,INDIRECT(nfl_game_result),MATCH(D$1,INDIRECT(nfl_game_result_header),0),FALSE)),"",VLOOKUP($B2532,INDIRECT(nfl_game_result),MATCH(D$1,INDIRECT(nfl_game_result_header),0),FALSE)),"error")</f>
        <v>9</v>
      </c>
      <c r="E2532">
        <f ca="1">IFERROR(IF(ISBLANK(VLOOKUP($B2532,INDIRECT(nfl_game_result),MATCH(E$1,INDIRECT(nfl_game_result_header),0),FALSE)),"",VLOOKUP($B2532,INDIRECT(nfl_game_result),MATCH(E$1,INDIRECT(nfl_game_result_header),0),FALSE)),"error")</f>
        <v>7.5</v>
      </c>
      <c r="F2532" s="23" t="str">
        <f ca="1">IFERROR(IF(ISBLANK(VLOOKUP($B2532,INDIRECT(nfl_game_result),MATCH(F$1,INDIRECT(nfl_game_result_header),0),FALSE)),"",VLOOKUP($B2532,INDIRECT(nfl_game_result),MATCH(F$1,INDIRECT(nfl_game_result_header),0),FALSE)),"error")</f>
        <v/>
      </c>
      <c r="G2532" s="23" t="str">
        <f ca="1">IFERROR(IF(ISBLANK(VLOOKUP($B2532,INDIRECT(nfl_game_result),MATCH(G$1,INDIRECT(nfl_game_result_header),0),FALSE)),"",VLOOKUP($B2532,INDIRECT(nfl_game_result),MATCH(G$1,INDIRECT(nfl_game_result_header),0),FALSE)),"error")</f>
        <v/>
      </c>
      <c r="H2532">
        <f ca="1">IFERROR(IF(ISBLANK(VLOOKUP($B2532,INDIRECT(nfl_game_result),MATCH(H$1,INDIRECT(nfl_game_result_header),0),FALSE)),"",VLOOKUP($B2532,INDIRECT(nfl_game_result),MATCH(H$1,INDIRECT(nfl_game_result_header),0),FALSE)),"error")</f>
        <v>17</v>
      </c>
      <c r="I2532">
        <f ca="1">IFERROR(IF(ISBLANK(VLOOKUP($B2532,INDIRECT(nfl_game_result),MATCH(I$1,INDIRECT(nfl_game_result_header),0),FALSE)),"",VLOOKUP($B2532,INDIRECT(nfl_game_result),MATCH(I$1,INDIRECT(nfl_game_result_header),0),FALSE)),"error")</f>
        <v>22</v>
      </c>
      <c r="J2532" t="str">
        <f ca="1">IFERROR(IF(ISBLANK(VLOOKUP($B2532,INDIRECT(nfl_game_result),MATCH(J$1,INDIRECT(nfl_game_result_header),0),FALSE)),"",VLOOKUP($B2532,INDIRECT(nfl_game_result),MATCH(J$1,INDIRECT(nfl_game_result_header),0),FALSE)),"error")</f>
        <v>NYJ</v>
      </c>
      <c r="K2532" t="str">
        <f ca="1">IFERROR(IF(ISBLANK(VLOOKUP($B2532,INDIRECT(nfl_game_result),MATCH(K$1,INDIRECT(nfl_game_result_header),0),FALSE)),"",VLOOKUP($B2532,INDIRECT(nfl_game_result),MATCH(K$1,INDIRECT(nfl_game_result_header),0),FALSE)),"error")</f>
        <v>NWE</v>
      </c>
      <c r="L2532" s="23" t="str">
        <f ca="1">IFERROR(IF(ISBLANK(VLOOKUP($B2532,INDIRECT(nfl_game_result),MATCH(L$1,INDIRECT(nfl_game_result_header),0),FALSE)),"",VLOOKUP($B2532,INDIRECT(nfl_game_result),MATCH(L$1,INDIRECT(nfl_game_result_header),0),FALSE)),"error")</f>
        <v/>
      </c>
      <c r="M2532" t="s">
        <v>14</v>
      </c>
      <c r="N2532">
        <v>10</v>
      </c>
      <c r="O2532" t="s">
        <v>332</v>
      </c>
      <c r="P2532">
        <v>1</v>
      </c>
      <c r="Q2532" t="s">
        <v>332</v>
      </c>
      <c r="V2532" s="23" t="s">
        <v>416</v>
      </c>
      <c r="W2532">
        <f ca="1">VALUE(LEFT(C2532, 4))</f>
        <v>2016</v>
      </c>
      <c r="X2532">
        <f ca="1">VALUE(MID(C2532,6,FIND("_",C2532,6)-6))</f>
        <v>12</v>
      </c>
      <c r="Y2532">
        <f ca="1">IF(NOT(OR(ISBLANK(D2532),ISBLANK(E2532),D2532="",E2532="")),D2532-E2532,"")</f>
        <v>1.5</v>
      </c>
      <c r="Z2532">
        <f ca="1">IF(OR(NOT(ISNUMBER(D2532)),ISBLANK(D2532),D2532="",ISBLANK(N2532)),"",ABS(D2532-N2532))</f>
        <v>1</v>
      </c>
      <c r="AA2532">
        <f ca="1">IF(OR(ISBLANK(J2532),ISBLANK(O2532),J2532="",O2532=""),"",IF(J2532=O2532,1,0))</f>
        <v>0</v>
      </c>
      <c r="AB2532">
        <f ca="1">IF(OR(ISBLANK(K2532),ISBLANK(Q2532),K2532="",Q2532=""),"",IF(K2532=Q2532,1,0))</f>
        <v>1</v>
      </c>
      <c r="AC2532" s="23" t="str">
        <f t="shared" ca="1" si="39"/>
        <v/>
      </c>
    </row>
    <row r="2533" spans="1:29" x14ac:dyDescent="0.25">
      <c r="A2533" s="23">
        <v>2532</v>
      </c>
      <c r="B2533">
        <v>1243</v>
      </c>
      <c r="C2533" t="str">
        <f ca="1">IFERROR(VLOOKUP($B2533,INDIRECT(nfl_game_result),MATCH(C$1,INDIRECT(nfl_game_result_header),0),FALSE),"error")</f>
        <v>2016_12_CAR@OAK</v>
      </c>
      <c r="D2533">
        <f ca="1">IFERROR(IF(ISBLANK(VLOOKUP($B2533,INDIRECT(nfl_game_result),MATCH(D$1,INDIRECT(nfl_game_result_header),0),FALSE)),"",VLOOKUP($B2533,INDIRECT(nfl_game_result),MATCH(D$1,INDIRECT(nfl_game_result_header),0),FALSE)),"error")</f>
        <v>-4</v>
      </c>
      <c r="E2533">
        <f ca="1">IFERROR(IF(ISBLANK(VLOOKUP($B2533,INDIRECT(nfl_game_result),MATCH(E$1,INDIRECT(nfl_game_result_header),0),FALSE)),"",VLOOKUP($B2533,INDIRECT(nfl_game_result),MATCH(E$1,INDIRECT(nfl_game_result_header),0),FALSE)),"error")</f>
        <v>-3.5</v>
      </c>
      <c r="F2533" s="23" t="str">
        <f ca="1">IFERROR(IF(ISBLANK(VLOOKUP($B2533,INDIRECT(nfl_game_result),MATCH(F$1,INDIRECT(nfl_game_result_header),0),FALSE)),"",VLOOKUP($B2533,INDIRECT(nfl_game_result),MATCH(F$1,INDIRECT(nfl_game_result_header),0),FALSE)),"error")</f>
        <v/>
      </c>
      <c r="G2533" s="23" t="str">
        <f ca="1">IFERROR(IF(ISBLANK(VLOOKUP($B2533,INDIRECT(nfl_game_result),MATCH(G$1,INDIRECT(nfl_game_result_header),0),FALSE)),"",VLOOKUP($B2533,INDIRECT(nfl_game_result),MATCH(G$1,INDIRECT(nfl_game_result_header),0),FALSE)),"error")</f>
        <v/>
      </c>
      <c r="H2533">
        <f ca="1">IFERROR(IF(ISBLANK(VLOOKUP($B2533,INDIRECT(nfl_game_result),MATCH(H$1,INDIRECT(nfl_game_result_header),0),FALSE)),"",VLOOKUP($B2533,INDIRECT(nfl_game_result),MATCH(H$1,INDIRECT(nfl_game_result_header),0),FALSE)),"error")</f>
        <v>35</v>
      </c>
      <c r="I2533">
        <f ca="1">IFERROR(IF(ISBLANK(VLOOKUP($B2533,INDIRECT(nfl_game_result),MATCH(I$1,INDIRECT(nfl_game_result_header),0),FALSE)),"",VLOOKUP($B2533,INDIRECT(nfl_game_result),MATCH(I$1,INDIRECT(nfl_game_result_header),0),FALSE)),"error")</f>
        <v>32</v>
      </c>
      <c r="J2533" t="str">
        <f ca="1">IFERROR(IF(ISBLANK(VLOOKUP($B2533,INDIRECT(nfl_game_result),MATCH(J$1,INDIRECT(nfl_game_result_header),0),FALSE)),"",VLOOKUP($B2533,INDIRECT(nfl_game_result),MATCH(J$1,INDIRECT(nfl_game_result_header),0),FALSE)),"error")</f>
        <v>CAR</v>
      </c>
      <c r="K2533" t="str">
        <f ca="1">IFERROR(IF(ISBLANK(VLOOKUP($B2533,INDIRECT(nfl_game_result),MATCH(K$1,INDIRECT(nfl_game_result_header),0),FALSE)),"",VLOOKUP($B2533,INDIRECT(nfl_game_result),MATCH(K$1,INDIRECT(nfl_game_result_header),0),FALSE)),"error")</f>
        <v>OAK</v>
      </c>
      <c r="L2533" s="23" t="str">
        <f ca="1">IFERROR(IF(ISBLANK(VLOOKUP($B2533,INDIRECT(nfl_game_result),MATCH(L$1,INDIRECT(nfl_game_result_header),0),FALSE)),"",VLOOKUP($B2533,INDIRECT(nfl_game_result),MATCH(L$1,INDIRECT(nfl_game_result_header),0),FALSE)),"error")</f>
        <v/>
      </c>
      <c r="M2533" t="s">
        <v>14</v>
      </c>
      <c r="N2533">
        <v>-5</v>
      </c>
      <c r="O2533" t="s">
        <v>67</v>
      </c>
      <c r="P2533">
        <v>7</v>
      </c>
      <c r="Q2533" t="s">
        <v>67</v>
      </c>
      <c r="V2533" s="23" t="s">
        <v>416</v>
      </c>
      <c r="W2533">
        <f ca="1">VALUE(LEFT(C2533, 4))</f>
        <v>2016</v>
      </c>
      <c r="X2533">
        <f ca="1">VALUE(MID(C2533,6,FIND("_",C2533,6)-6))</f>
        <v>12</v>
      </c>
      <c r="Y2533">
        <f ca="1">IF(NOT(OR(ISBLANK(D2533),ISBLANK(E2533),D2533="",E2533="")),D2533-E2533,"")</f>
        <v>-0.5</v>
      </c>
      <c r="Z2533">
        <f ca="1">IF(OR(NOT(ISNUMBER(D2533)),ISBLANK(D2533),D2533="",ISBLANK(N2533)),"",ABS(D2533-N2533))</f>
        <v>1</v>
      </c>
      <c r="AA2533">
        <f ca="1">IF(OR(ISBLANK(J2533),ISBLANK(O2533),J2533="",O2533=""),"",IF(J2533=O2533,1,0))</f>
        <v>1</v>
      </c>
      <c r="AB2533">
        <f ca="1">IF(OR(ISBLANK(K2533),ISBLANK(Q2533),K2533="",Q2533=""),"",IF(K2533=Q2533,1,0))</f>
        <v>0</v>
      </c>
      <c r="AC2533" s="23" t="str">
        <f t="shared" ca="1" si="39"/>
        <v/>
      </c>
    </row>
    <row r="2534" spans="1:29" x14ac:dyDescent="0.25">
      <c r="A2534" s="23">
        <v>2533</v>
      </c>
      <c r="B2534">
        <v>1244</v>
      </c>
      <c r="C2534" t="str">
        <f ca="1">IFERROR(VLOOKUP($B2534,INDIRECT(nfl_game_result),MATCH(C$1,INDIRECT(nfl_game_result_header),0),FALSE),"error")</f>
        <v>2016_12_KCY@DEN</v>
      </c>
      <c r="D2534">
        <f ca="1">IFERROR(IF(ISBLANK(VLOOKUP($B2534,INDIRECT(nfl_game_result),MATCH(D$1,INDIRECT(nfl_game_result_header),0),FALSE)),"",VLOOKUP($B2534,INDIRECT(nfl_game_result),MATCH(D$1,INDIRECT(nfl_game_result_header),0),FALSE)),"error")</f>
        <v>-3.5</v>
      </c>
      <c r="E2534">
        <f ca="1">IFERROR(IF(ISBLANK(VLOOKUP($B2534,INDIRECT(nfl_game_result),MATCH(E$1,INDIRECT(nfl_game_result_header),0),FALSE)),"",VLOOKUP($B2534,INDIRECT(nfl_game_result),MATCH(E$1,INDIRECT(nfl_game_result_header),0),FALSE)),"error")</f>
        <v>-3.5</v>
      </c>
      <c r="F2534" s="23" t="str">
        <f ca="1">IFERROR(IF(ISBLANK(VLOOKUP($B2534,INDIRECT(nfl_game_result),MATCH(F$1,INDIRECT(nfl_game_result_header),0),FALSE)),"",VLOOKUP($B2534,INDIRECT(nfl_game_result),MATCH(F$1,INDIRECT(nfl_game_result_header),0),FALSE)),"error")</f>
        <v/>
      </c>
      <c r="G2534" s="23" t="str">
        <f ca="1">IFERROR(IF(ISBLANK(VLOOKUP($B2534,INDIRECT(nfl_game_result),MATCH(G$1,INDIRECT(nfl_game_result_header),0),FALSE)),"",VLOOKUP($B2534,INDIRECT(nfl_game_result),MATCH(G$1,INDIRECT(nfl_game_result_header),0),FALSE)),"error")</f>
        <v/>
      </c>
      <c r="H2534">
        <f ca="1">IFERROR(IF(ISBLANK(VLOOKUP($B2534,INDIRECT(nfl_game_result),MATCH(H$1,INDIRECT(nfl_game_result_header),0),FALSE)),"",VLOOKUP($B2534,INDIRECT(nfl_game_result),MATCH(H$1,INDIRECT(nfl_game_result_header),0),FALSE)),"error")</f>
        <v>27</v>
      </c>
      <c r="I2534">
        <f ca="1">IFERROR(IF(ISBLANK(VLOOKUP($B2534,INDIRECT(nfl_game_result),MATCH(I$1,INDIRECT(nfl_game_result_header),0),FALSE)),"",VLOOKUP($B2534,INDIRECT(nfl_game_result),MATCH(I$1,INDIRECT(nfl_game_result_header),0),FALSE)),"error")</f>
        <v>30</v>
      </c>
      <c r="J2534" t="str">
        <f ca="1">IFERROR(IF(ISBLANK(VLOOKUP($B2534,INDIRECT(nfl_game_result),MATCH(J$1,INDIRECT(nfl_game_result_header),0),FALSE)),"",VLOOKUP($B2534,INDIRECT(nfl_game_result),MATCH(J$1,INDIRECT(nfl_game_result_header),0),FALSE)),"error")</f>
        <v>KCY</v>
      </c>
      <c r="K2534" t="str">
        <f ca="1">IFERROR(IF(ISBLANK(VLOOKUP($B2534,INDIRECT(nfl_game_result),MATCH(K$1,INDIRECT(nfl_game_result_header),0),FALSE)),"",VLOOKUP($B2534,INDIRECT(nfl_game_result),MATCH(K$1,INDIRECT(nfl_game_result_header),0),FALSE)),"error")</f>
        <v>KCY</v>
      </c>
      <c r="L2534" s="23" t="str">
        <f ca="1">IFERROR(IF(ISBLANK(VLOOKUP($B2534,INDIRECT(nfl_game_result),MATCH(L$1,INDIRECT(nfl_game_result_header),0),FALSE)),"",VLOOKUP($B2534,INDIRECT(nfl_game_result),MATCH(L$1,INDIRECT(nfl_game_result_header),0),FALSE)),"error")</f>
        <v/>
      </c>
      <c r="M2534" t="s">
        <v>14</v>
      </c>
      <c r="N2534">
        <v>-3</v>
      </c>
      <c r="O2534" t="s">
        <v>331</v>
      </c>
      <c r="P2534">
        <v>13</v>
      </c>
      <c r="Q2534" t="s">
        <v>331</v>
      </c>
      <c r="V2534" s="23" t="s">
        <v>416</v>
      </c>
      <c r="W2534">
        <f ca="1">VALUE(LEFT(C2534, 4))</f>
        <v>2016</v>
      </c>
      <c r="X2534">
        <f ca="1">VALUE(MID(C2534,6,FIND("_",C2534,6)-6))</f>
        <v>12</v>
      </c>
      <c r="Y2534">
        <f ca="1">IF(NOT(OR(ISBLANK(D2534),ISBLANK(E2534),D2534="",E2534="")),D2534-E2534,"")</f>
        <v>0</v>
      </c>
      <c r="Z2534">
        <f ca="1">IF(OR(NOT(ISNUMBER(D2534)),ISBLANK(D2534),D2534="",ISBLANK(N2534)),"",ABS(D2534-N2534))</f>
        <v>0.5</v>
      </c>
      <c r="AA2534">
        <f ca="1">IF(OR(ISBLANK(J2534),ISBLANK(O2534),J2534="",O2534=""),"",IF(J2534=O2534,1,0))</f>
        <v>1</v>
      </c>
      <c r="AB2534">
        <f ca="1">IF(OR(ISBLANK(K2534),ISBLANK(Q2534),K2534="",Q2534=""),"",IF(K2534=Q2534,1,0))</f>
        <v>1</v>
      </c>
      <c r="AC2534" s="23" t="str">
        <f t="shared" ca="1" si="39"/>
        <v/>
      </c>
    </row>
    <row r="2535" spans="1:29" x14ac:dyDescent="0.25">
      <c r="A2535" s="23">
        <v>2534</v>
      </c>
      <c r="B2535">
        <v>1245</v>
      </c>
      <c r="C2535" t="str">
        <f ca="1">IFERROR(VLOOKUP($B2535,INDIRECT(nfl_game_result),MATCH(C$1,INDIRECT(nfl_game_result_header),0),FALSE),"error")</f>
        <v>2016_12_GBY@PHI</v>
      </c>
      <c r="D2535">
        <f ca="1">IFERROR(IF(ISBLANK(VLOOKUP($B2535,INDIRECT(nfl_game_result),MATCH(D$1,INDIRECT(nfl_game_result_header),0),FALSE)),"",VLOOKUP($B2535,INDIRECT(nfl_game_result),MATCH(D$1,INDIRECT(nfl_game_result_header),0),FALSE)),"error")</f>
        <v>-3</v>
      </c>
      <c r="E2535">
        <f ca="1">IFERROR(IF(ISBLANK(VLOOKUP($B2535,INDIRECT(nfl_game_result),MATCH(E$1,INDIRECT(nfl_game_result_header),0),FALSE)),"",VLOOKUP($B2535,INDIRECT(nfl_game_result),MATCH(E$1,INDIRECT(nfl_game_result_header),0),FALSE)),"error")</f>
        <v>-4</v>
      </c>
      <c r="F2535" s="23" t="str">
        <f ca="1">IFERROR(IF(ISBLANK(VLOOKUP($B2535,INDIRECT(nfl_game_result),MATCH(F$1,INDIRECT(nfl_game_result_header),0),FALSE)),"",VLOOKUP($B2535,INDIRECT(nfl_game_result),MATCH(F$1,INDIRECT(nfl_game_result_header),0),FALSE)),"error")</f>
        <v/>
      </c>
      <c r="G2535" s="23" t="str">
        <f ca="1">IFERROR(IF(ISBLANK(VLOOKUP($B2535,INDIRECT(nfl_game_result),MATCH(G$1,INDIRECT(nfl_game_result_header),0),FALSE)),"",VLOOKUP($B2535,INDIRECT(nfl_game_result),MATCH(G$1,INDIRECT(nfl_game_result_header),0),FALSE)),"error")</f>
        <v/>
      </c>
      <c r="H2535">
        <f ca="1">IFERROR(IF(ISBLANK(VLOOKUP($B2535,INDIRECT(nfl_game_result),MATCH(H$1,INDIRECT(nfl_game_result_header),0),FALSE)),"",VLOOKUP($B2535,INDIRECT(nfl_game_result),MATCH(H$1,INDIRECT(nfl_game_result_header),0),FALSE)),"error")</f>
        <v>13</v>
      </c>
      <c r="I2535">
        <f ca="1">IFERROR(IF(ISBLANK(VLOOKUP($B2535,INDIRECT(nfl_game_result),MATCH(I$1,INDIRECT(nfl_game_result_header),0),FALSE)),"",VLOOKUP($B2535,INDIRECT(nfl_game_result),MATCH(I$1,INDIRECT(nfl_game_result_header),0),FALSE)),"error")</f>
        <v>27</v>
      </c>
      <c r="J2535" t="str">
        <f ca="1">IFERROR(IF(ISBLANK(VLOOKUP($B2535,INDIRECT(nfl_game_result),MATCH(J$1,INDIRECT(nfl_game_result_header),0),FALSE)),"",VLOOKUP($B2535,INDIRECT(nfl_game_result),MATCH(J$1,INDIRECT(nfl_game_result_header),0),FALSE)),"error")</f>
        <v>GBY</v>
      </c>
      <c r="K2535" t="str">
        <f ca="1">IFERROR(IF(ISBLANK(VLOOKUP($B2535,INDIRECT(nfl_game_result),MATCH(K$1,INDIRECT(nfl_game_result_header),0),FALSE)),"",VLOOKUP($B2535,INDIRECT(nfl_game_result),MATCH(K$1,INDIRECT(nfl_game_result_header),0),FALSE)),"error")</f>
        <v>GBY</v>
      </c>
      <c r="L2535" s="23" t="str">
        <f ca="1">IFERROR(IF(ISBLANK(VLOOKUP($B2535,INDIRECT(nfl_game_result),MATCH(L$1,INDIRECT(nfl_game_result_header),0),FALSE)),"",VLOOKUP($B2535,INDIRECT(nfl_game_result),MATCH(L$1,INDIRECT(nfl_game_result_header),0),FALSE)),"error")</f>
        <v/>
      </c>
      <c r="M2535" t="s">
        <v>14</v>
      </c>
      <c r="N2535">
        <v>-6</v>
      </c>
      <c r="O2535" t="s">
        <v>86</v>
      </c>
      <c r="P2535">
        <v>5</v>
      </c>
      <c r="Q2535" t="s">
        <v>86</v>
      </c>
      <c r="V2535" s="23" t="s">
        <v>416</v>
      </c>
      <c r="W2535">
        <f ca="1">VALUE(LEFT(C2535, 4))</f>
        <v>2016</v>
      </c>
      <c r="X2535">
        <f ca="1">VALUE(MID(C2535,6,FIND("_",C2535,6)-6))</f>
        <v>12</v>
      </c>
      <c r="Y2535">
        <f ca="1">IF(NOT(OR(ISBLANK(D2535),ISBLANK(E2535),D2535="",E2535="")),D2535-E2535,"")</f>
        <v>1</v>
      </c>
      <c r="Z2535">
        <f ca="1">IF(OR(NOT(ISNUMBER(D2535)),ISBLANK(D2535),D2535="",ISBLANK(N2535)),"",ABS(D2535-N2535))</f>
        <v>3</v>
      </c>
      <c r="AA2535">
        <f ca="1">IF(OR(ISBLANK(J2535),ISBLANK(O2535),J2535="",O2535=""),"",IF(J2535=O2535,1,0))</f>
        <v>0</v>
      </c>
      <c r="AB2535">
        <f ca="1">IF(OR(ISBLANK(K2535),ISBLANK(Q2535),K2535="",Q2535=""),"",IF(K2535=Q2535,1,0))</f>
        <v>0</v>
      </c>
      <c r="AC2535" s="23" t="str">
        <f t="shared" ca="1" si="39"/>
        <v/>
      </c>
    </row>
    <row r="2536" spans="1:29" x14ac:dyDescent="0.25">
      <c r="A2536" s="23">
        <v>2535</v>
      </c>
      <c r="B2536">
        <v>1246</v>
      </c>
      <c r="C2536" t="str">
        <f ca="1">IFERROR(VLOOKUP($B2536,INDIRECT(nfl_game_result),MATCH(C$1,INDIRECT(nfl_game_result_header),0),FALSE),"error")</f>
        <v>2016_13_DAL@MIN</v>
      </c>
      <c r="D2536">
        <f ca="1">IFERROR(IF(ISBLANK(VLOOKUP($B2536,INDIRECT(nfl_game_result),MATCH(D$1,INDIRECT(nfl_game_result_header),0),FALSE)),"",VLOOKUP($B2536,INDIRECT(nfl_game_result),MATCH(D$1,INDIRECT(nfl_game_result_header),0),FALSE)),"error")</f>
        <v>3</v>
      </c>
      <c r="E2536">
        <f ca="1">IFERROR(IF(ISBLANK(VLOOKUP($B2536,INDIRECT(nfl_game_result),MATCH(E$1,INDIRECT(nfl_game_result_header),0),FALSE)),"",VLOOKUP($B2536,INDIRECT(nfl_game_result),MATCH(E$1,INDIRECT(nfl_game_result_header),0),FALSE)),"error")</f>
        <v>4</v>
      </c>
      <c r="F2536" s="23" t="str">
        <f ca="1">IFERROR(IF(ISBLANK(VLOOKUP($B2536,INDIRECT(nfl_game_result),MATCH(F$1,INDIRECT(nfl_game_result_header),0),FALSE)),"",VLOOKUP($B2536,INDIRECT(nfl_game_result),MATCH(F$1,INDIRECT(nfl_game_result_header),0),FALSE)),"error")</f>
        <v/>
      </c>
      <c r="G2536" s="23" t="str">
        <f ca="1">IFERROR(IF(ISBLANK(VLOOKUP($B2536,INDIRECT(nfl_game_result),MATCH(G$1,INDIRECT(nfl_game_result_header),0),FALSE)),"",VLOOKUP($B2536,INDIRECT(nfl_game_result),MATCH(G$1,INDIRECT(nfl_game_result_header),0),FALSE)),"error")</f>
        <v/>
      </c>
      <c r="H2536">
        <f ca="1">IFERROR(IF(ISBLANK(VLOOKUP($B2536,INDIRECT(nfl_game_result),MATCH(H$1,INDIRECT(nfl_game_result_header),0),FALSE)),"",VLOOKUP($B2536,INDIRECT(nfl_game_result),MATCH(H$1,INDIRECT(nfl_game_result_header),0),FALSE)),"error")</f>
        <v>15</v>
      </c>
      <c r="I2536">
        <f ca="1">IFERROR(IF(ISBLANK(VLOOKUP($B2536,INDIRECT(nfl_game_result),MATCH(I$1,INDIRECT(nfl_game_result_header),0),FALSE)),"",VLOOKUP($B2536,INDIRECT(nfl_game_result),MATCH(I$1,INDIRECT(nfl_game_result_header),0),FALSE)),"error")</f>
        <v>17</v>
      </c>
      <c r="J2536" t="str">
        <f ca="1">IFERROR(IF(ISBLANK(VLOOKUP($B2536,INDIRECT(nfl_game_result),MATCH(J$1,INDIRECT(nfl_game_result_header),0),FALSE)),"",VLOOKUP($B2536,INDIRECT(nfl_game_result),MATCH(J$1,INDIRECT(nfl_game_result_header),0),FALSE)),"error")</f>
        <v>MIN</v>
      </c>
      <c r="K2536" t="str">
        <f ca="1">IFERROR(IF(ISBLANK(VLOOKUP($B2536,INDIRECT(nfl_game_result),MATCH(K$1,INDIRECT(nfl_game_result_header),0),FALSE)),"",VLOOKUP($B2536,INDIRECT(nfl_game_result),MATCH(K$1,INDIRECT(nfl_game_result_header),0),FALSE)),"error")</f>
        <v>DAL</v>
      </c>
      <c r="L2536" s="23" t="str">
        <f ca="1">IFERROR(IF(ISBLANK(VLOOKUP($B2536,INDIRECT(nfl_game_result),MATCH(L$1,INDIRECT(nfl_game_result_header),0),FALSE)),"",VLOOKUP($B2536,INDIRECT(nfl_game_result),MATCH(L$1,INDIRECT(nfl_game_result_header),0),FALSE)),"error")</f>
        <v/>
      </c>
      <c r="M2536" t="s">
        <v>16</v>
      </c>
      <c r="N2536">
        <v>4</v>
      </c>
      <c r="O2536" t="s">
        <v>71</v>
      </c>
      <c r="P2536">
        <v>9</v>
      </c>
      <c r="V2536" s="23" t="s">
        <v>416</v>
      </c>
      <c r="W2536">
        <f ca="1">VALUE(LEFT(C2536, 4))</f>
        <v>2016</v>
      </c>
      <c r="X2536">
        <f ca="1">VALUE(MID(C2536,6,FIND("_",C2536,6)-6))</f>
        <v>13</v>
      </c>
      <c r="Y2536">
        <f ca="1">IF(NOT(OR(ISBLANK(D2536),ISBLANK(E2536),D2536="",E2536="")),D2536-E2536,"")</f>
        <v>-1</v>
      </c>
      <c r="Z2536">
        <f ca="1">IF(OR(NOT(ISNUMBER(D2536)),ISBLANK(D2536),D2536="",ISBLANK(N2536)),"",ABS(D2536-N2536))</f>
        <v>1</v>
      </c>
      <c r="AA2536">
        <f ca="1">IF(OR(ISBLANK(J2536),ISBLANK(O2536),J2536="",O2536=""),"",IF(J2536=O2536,1,0))</f>
        <v>0</v>
      </c>
      <c r="AB2536" t="str">
        <f ca="1">IF(OR(ISBLANK(K2536),ISBLANK(Q2536),K2536="",Q2536=""),"",IF(K2536=Q2536,1,0))</f>
        <v/>
      </c>
      <c r="AC2536" s="23" t="str">
        <f t="shared" ca="1" si="39"/>
        <v/>
      </c>
    </row>
    <row r="2537" spans="1:29" x14ac:dyDescent="0.25">
      <c r="A2537" s="23">
        <v>2536</v>
      </c>
      <c r="B2537">
        <v>1247</v>
      </c>
      <c r="C2537" t="str">
        <f ca="1">IFERROR(VLOOKUP($B2537,INDIRECT(nfl_game_result),MATCH(C$1,INDIRECT(nfl_game_result_header),0),FALSE),"error")</f>
        <v>2016_13_DET@NOR</v>
      </c>
      <c r="D2537">
        <f ca="1">IFERROR(IF(ISBLANK(VLOOKUP($B2537,INDIRECT(nfl_game_result),MATCH(D$1,INDIRECT(nfl_game_result_header),0),FALSE)),"",VLOOKUP($B2537,INDIRECT(nfl_game_result),MATCH(D$1,INDIRECT(nfl_game_result_header),0),FALSE)),"error")</f>
        <v>-5</v>
      </c>
      <c r="E2537">
        <f ca="1">IFERROR(IF(ISBLANK(VLOOKUP($B2537,INDIRECT(nfl_game_result),MATCH(E$1,INDIRECT(nfl_game_result_header),0),FALSE)),"",VLOOKUP($B2537,INDIRECT(nfl_game_result),MATCH(E$1,INDIRECT(nfl_game_result_header),0),FALSE)),"error")</f>
        <v>-6.5</v>
      </c>
      <c r="F2537" s="23" t="str">
        <f ca="1">IFERROR(IF(ISBLANK(VLOOKUP($B2537,INDIRECT(nfl_game_result),MATCH(F$1,INDIRECT(nfl_game_result_header),0),FALSE)),"",VLOOKUP($B2537,INDIRECT(nfl_game_result),MATCH(F$1,INDIRECT(nfl_game_result_header),0),FALSE)),"error")</f>
        <v/>
      </c>
      <c r="G2537" s="23" t="str">
        <f ca="1">IFERROR(IF(ISBLANK(VLOOKUP($B2537,INDIRECT(nfl_game_result),MATCH(G$1,INDIRECT(nfl_game_result_header),0),FALSE)),"",VLOOKUP($B2537,INDIRECT(nfl_game_result),MATCH(G$1,INDIRECT(nfl_game_result_header),0),FALSE)),"error")</f>
        <v/>
      </c>
      <c r="H2537">
        <f ca="1">IFERROR(IF(ISBLANK(VLOOKUP($B2537,INDIRECT(nfl_game_result),MATCH(H$1,INDIRECT(nfl_game_result_header),0),FALSE)),"",VLOOKUP($B2537,INDIRECT(nfl_game_result),MATCH(H$1,INDIRECT(nfl_game_result_header),0),FALSE)),"error")</f>
        <v>13</v>
      </c>
      <c r="I2537">
        <f ca="1">IFERROR(IF(ISBLANK(VLOOKUP($B2537,INDIRECT(nfl_game_result),MATCH(I$1,INDIRECT(nfl_game_result_header),0),FALSE)),"",VLOOKUP($B2537,INDIRECT(nfl_game_result),MATCH(I$1,INDIRECT(nfl_game_result_header),0),FALSE)),"error")</f>
        <v>28</v>
      </c>
      <c r="J2537" t="str">
        <f ca="1">IFERROR(IF(ISBLANK(VLOOKUP($B2537,INDIRECT(nfl_game_result),MATCH(J$1,INDIRECT(nfl_game_result_header),0),FALSE)),"",VLOOKUP($B2537,INDIRECT(nfl_game_result),MATCH(J$1,INDIRECT(nfl_game_result_header),0),FALSE)),"error")</f>
        <v>DET</v>
      </c>
      <c r="K2537" t="str">
        <f ca="1">IFERROR(IF(ISBLANK(VLOOKUP($B2537,INDIRECT(nfl_game_result),MATCH(K$1,INDIRECT(nfl_game_result_header),0),FALSE)),"",VLOOKUP($B2537,INDIRECT(nfl_game_result),MATCH(K$1,INDIRECT(nfl_game_result_header),0),FALSE)),"error")</f>
        <v>DET</v>
      </c>
      <c r="L2537" s="23" t="str">
        <f ca="1">IFERROR(IF(ISBLANK(VLOOKUP($B2537,INDIRECT(nfl_game_result),MATCH(L$1,INDIRECT(nfl_game_result_header),0),FALSE)),"",VLOOKUP($B2537,INDIRECT(nfl_game_result),MATCH(L$1,INDIRECT(nfl_game_result_header),0),FALSE)),"error")</f>
        <v/>
      </c>
      <c r="M2537" t="s">
        <v>16</v>
      </c>
      <c r="N2537">
        <v>-5</v>
      </c>
      <c r="O2537" t="s">
        <v>335</v>
      </c>
      <c r="P2537">
        <v>10</v>
      </c>
      <c r="V2537" s="23" t="s">
        <v>416</v>
      </c>
      <c r="W2537">
        <f ca="1">VALUE(LEFT(C2537, 4))</f>
        <v>2016</v>
      </c>
      <c r="X2537">
        <f ca="1">VALUE(MID(C2537,6,FIND("_",C2537,6)-6))</f>
        <v>13</v>
      </c>
      <c r="Y2537">
        <f ca="1">IF(NOT(OR(ISBLANK(D2537),ISBLANK(E2537),D2537="",E2537="")),D2537-E2537,"")</f>
        <v>1.5</v>
      </c>
      <c r="Z2537">
        <f ca="1">IF(OR(NOT(ISNUMBER(D2537)),ISBLANK(D2537),D2537="",ISBLANK(N2537)),"",ABS(D2537-N2537))</f>
        <v>0</v>
      </c>
      <c r="AA2537">
        <f ca="1">IF(OR(ISBLANK(J2537),ISBLANK(O2537),J2537="",O2537=""),"",IF(J2537=O2537,1,0))</f>
        <v>0</v>
      </c>
      <c r="AB2537" t="str">
        <f ca="1">IF(OR(ISBLANK(K2537),ISBLANK(Q2537),K2537="",Q2537=""),"",IF(K2537=Q2537,1,0))</f>
        <v/>
      </c>
      <c r="AC2537" s="23" t="str">
        <f t="shared" ca="1" si="39"/>
        <v/>
      </c>
    </row>
    <row r="2538" spans="1:29" x14ac:dyDescent="0.25">
      <c r="A2538" s="23">
        <v>2537</v>
      </c>
      <c r="B2538">
        <v>1248</v>
      </c>
      <c r="C2538" t="str">
        <f ca="1">IFERROR(VLOOKUP($B2538,INDIRECT(nfl_game_result),MATCH(C$1,INDIRECT(nfl_game_result_header),0),FALSE),"error")</f>
        <v>2016_13_LAR@NWE</v>
      </c>
      <c r="D2538">
        <f ca="1">IFERROR(IF(ISBLANK(VLOOKUP($B2538,INDIRECT(nfl_game_result),MATCH(D$1,INDIRECT(nfl_game_result_header),0),FALSE)),"",VLOOKUP($B2538,INDIRECT(nfl_game_result),MATCH(D$1,INDIRECT(nfl_game_result_header),0),FALSE)),"error")</f>
        <v>-13</v>
      </c>
      <c r="E2538">
        <f ca="1">IFERROR(IF(ISBLANK(VLOOKUP($B2538,INDIRECT(nfl_game_result),MATCH(E$1,INDIRECT(nfl_game_result_header),0),FALSE)),"",VLOOKUP($B2538,INDIRECT(nfl_game_result),MATCH(E$1,INDIRECT(nfl_game_result_header),0),FALSE)),"error")</f>
        <v>-13</v>
      </c>
      <c r="F2538" s="23" t="str">
        <f ca="1">IFERROR(IF(ISBLANK(VLOOKUP($B2538,INDIRECT(nfl_game_result),MATCH(F$1,INDIRECT(nfl_game_result_header),0),FALSE)),"",VLOOKUP($B2538,INDIRECT(nfl_game_result),MATCH(F$1,INDIRECT(nfl_game_result_header),0),FALSE)),"error")</f>
        <v/>
      </c>
      <c r="G2538" s="23" t="str">
        <f ca="1">IFERROR(IF(ISBLANK(VLOOKUP($B2538,INDIRECT(nfl_game_result),MATCH(G$1,INDIRECT(nfl_game_result_header),0),FALSE)),"",VLOOKUP($B2538,INDIRECT(nfl_game_result),MATCH(G$1,INDIRECT(nfl_game_result_header),0),FALSE)),"error")</f>
        <v/>
      </c>
      <c r="H2538">
        <f ca="1">IFERROR(IF(ISBLANK(VLOOKUP($B2538,INDIRECT(nfl_game_result),MATCH(H$1,INDIRECT(nfl_game_result_header),0),FALSE)),"",VLOOKUP($B2538,INDIRECT(nfl_game_result),MATCH(H$1,INDIRECT(nfl_game_result_header),0),FALSE)),"error")</f>
        <v>26</v>
      </c>
      <c r="I2538">
        <f ca="1">IFERROR(IF(ISBLANK(VLOOKUP($B2538,INDIRECT(nfl_game_result),MATCH(I$1,INDIRECT(nfl_game_result_header),0),FALSE)),"",VLOOKUP($B2538,INDIRECT(nfl_game_result),MATCH(I$1,INDIRECT(nfl_game_result_header),0),FALSE)),"error")</f>
        <v>10</v>
      </c>
      <c r="J2538" t="str">
        <f ca="1">IFERROR(IF(ISBLANK(VLOOKUP($B2538,INDIRECT(nfl_game_result),MATCH(J$1,INDIRECT(nfl_game_result_header),0),FALSE)),"",VLOOKUP($B2538,INDIRECT(nfl_game_result),MATCH(J$1,INDIRECT(nfl_game_result_header),0),FALSE)),"error")</f>
        <v>NWE</v>
      </c>
      <c r="K2538" t="str">
        <f ca="1">IFERROR(IF(ISBLANK(VLOOKUP($B2538,INDIRECT(nfl_game_result),MATCH(K$1,INDIRECT(nfl_game_result_header),0),FALSE)),"",VLOOKUP($B2538,INDIRECT(nfl_game_result),MATCH(K$1,INDIRECT(nfl_game_result_header),0),FALSE)),"error")</f>
        <v>NWE</v>
      </c>
      <c r="L2538" s="23" t="str">
        <f ca="1">IFERROR(IF(ISBLANK(VLOOKUP($B2538,INDIRECT(nfl_game_result),MATCH(L$1,INDIRECT(nfl_game_result_header),0),FALSE)),"",VLOOKUP($B2538,INDIRECT(nfl_game_result),MATCH(L$1,INDIRECT(nfl_game_result_header),0),FALSE)),"error")</f>
        <v/>
      </c>
      <c r="M2538" t="s">
        <v>16</v>
      </c>
      <c r="N2538">
        <v>-9.5</v>
      </c>
      <c r="O2538" t="s">
        <v>123</v>
      </c>
      <c r="P2538">
        <v>7</v>
      </c>
      <c r="V2538" s="23" t="s">
        <v>416</v>
      </c>
      <c r="W2538">
        <f ca="1">VALUE(LEFT(C2538, 4))</f>
        <v>2016</v>
      </c>
      <c r="X2538">
        <f ca="1">VALUE(MID(C2538,6,FIND("_",C2538,6)-6))</f>
        <v>13</v>
      </c>
      <c r="Y2538">
        <f ca="1">IF(NOT(OR(ISBLANK(D2538),ISBLANK(E2538),D2538="",E2538="")),D2538-E2538,"")</f>
        <v>0</v>
      </c>
      <c r="Z2538">
        <f ca="1">IF(OR(NOT(ISNUMBER(D2538)),ISBLANK(D2538),D2538="",ISBLANK(N2538)),"",ABS(D2538-N2538))</f>
        <v>3.5</v>
      </c>
      <c r="AA2538">
        <f ca="1">IF(OR(ISBLANK(J2538),ISBLANK(O2538),J2538="",O2538=""),"",IF(J2538=O2538,1,0))</f>
        <v>0</v>
      </c>
      <c r="AB2538" t="str">
        <f ca="1">IF(OR(ISBLANK(K2538),ISBLANK(Q2538),K2538="",Q2538=""),"",IF(K2538=Q2538,1,0))</f>
        <v/>
      </c>
      <c r="AC2538" s="23" t="str">
        <f t="shared" ca="1" si="39"/>
        <v/>
      </c>
    </row>
    <row r="2539" spans="1:29" x14ac:dyDescent="0.25">
      <c r="A2539" s="23">
        <v>2538</v>
      </c>
      <c r="B2539">
        <v>1249</v>
      </c>
      <c r="C2539" t="str">
        <f ca="1">IFERROR(VLOOKUP($B2539,INDIRECT(nfl_game_result),MATCH(C$1,INDIRECT(nfl_game_result_header),0),FALSE),"error")</f>
        <v>2016_13_DEN@JAX</v>
      </c>
      <c r="D2539">
        <f ca="1">IFERROR(IF(ISBLANK(VLOOKUP($B2539,INDIRECT(nfl_game_result),MATCH(D$1,INDIRECT(nfl_game_result_header),0),FALSE)),"",VLOOKUP($B2539,INDIRECT(nfl_game_result),MATCH(D$1,INDIRECT(nfl_game_result_header),0),FALSE)),"error")</f>
        <v>4.5</v>
      </c>
      <c r="E2539">
        <f ca="1">IFERROR(IF(ISBLANK(VLOOKUP($B2539,INDIRECT(nfl_game_result),MATCH(E$1,INDIRECT(nfl_game_result_header),0),FALSE)),"",VLOOKUP($B2539,INDIRECT(nfl_game_result),MATCH(E$1,INDIRECT(nfl_game_result_header),0),FALSE)),"error")</f>
        <v>3.5</v>
      </c>
      <c r="F2539" s="23" t="str">
        <f ca="1">IFERROR(IF(ISBLANK(VLOOKUP($B2539,INDIRECT(nfl_game_result),MATCH(F$1,INDIRECT(nfl_game_result_header),0),FALSE)),"",VLOOKUP($B2539,INDIRECT(nfl_game_result),MATCH(F$1,INDIRECT(nfl_game_result_header),0),FALSE)),"error")</f>
        <v/>
      </c>
      <c r="G2539" s="23" t="str">
        <f ca="1">IFERROR(IF(ISBLANK(VLOOKUP($B2539,INDIRECT(nfl_game_result),MATCH(G$1,INDIRECT(nfl_game_result_header),0),FALSE)),"",VLOOKUP($B2539,INDIRECT(nfl_game_result),MATCH(G$1,INDIRECT(nfl_game_result_header),0),FALSE)),"error")</f>
        <v/>
      </c>
      <c r="H2539">
        <f ca="1">IFERROR(IF(ISBLANK(VLOOKUP($B2539,INDIRECT(nfl_game_result),MATCH(H$1,INDIRECT(nfl_game_result_header),0),FALSE)),"",VLOOKUP($B2539,INDIRECT(nfl_game_result),MATCH(H$1,INDIRECT(nfl_game_result_header),0),FALSE)),"error")</f>
        <v>10</v>
      </c>
      <c r="I2539">
        <f ca="1">IFERROR(IF(ISBLANK(VLOOKUP($B2539,INDIRECT(nfl_game_result),MATCH(I$1,INDIRECT(nfl_game_result_header),0),FALSE)),"",VLOOKUP($B2539,INDIRECT(nfl_game_result),MATCH(I$1,INDIRECT(nfl_game_result_header),0),FALSE)),"error")</f>
        <v>20</v>
      </c>
      <c r="J2539" t="str">
        <f ca="1">IFERROR(IF(ISBLANK(VLOOKUP($B2539,INDIRECT(nfl_game_result),MATCH(J$1,INDIRECT(nfl_game_result_header),0),FALSE)),"",VLOOKUP($B2539,INDIRECT(nfl_game_result),MATCH(J$1,INDIRECT(nfl_game_result_header),0),FALSE)),"error")</f>
        <v>DEN</v>
      </c>
      <c r="K2539" t="str">
        <f ca="1">IFERROR(IF(ISBLANK(VLOOKUP($B2539,INDIRECT(nfl_game_result),MATCH(K$1,INDIRECT(nfl_game_result_header),0),FALSE)),"",VLOOKUP($B2539,INDIRECT(nfl_game_result),MATCH(K$1,INDIRECT(nfl_game_result_header),0),FALSE)),"error")</f>
        <v>DEN</v>
      </c>
      <c r="L2539" s="23" t="str">
        <f ca="1">IFERROR(IF(ISBLANK(VLOOKUP($B2539,INDIRECT(nfl_game_result),MATCH(L$1,INDIRECT(nfl_game_result_header),0),FALSE)),"",VLOOKUP($B2539,INDIRECT(nfl_game_result),MATCH(L$1,INDIRECT(nfl_game_result_header),0),FALSE)),"error")</f>
        <v/>
      </c>
      <c r="M2539" t="s">
        <v>16</v>
      </c>
      <c r="N2539">
        <v>3</v>
      </c>
      <c r="O2539" t="s">
        <v>72</v>
      </c>
      <c r="P2539">
        <v>13</v>
      </c>
      <c r="V2539" s="23" t="s">
        <v>416</v>
      </c>
      <c r="W2539">
        <f ca="1">VALUE(LEFT(C2539, 4))</f>
        <v>2016</v>
      </c>
      <c r="X2539">
        <f ca="1">VALUE(MID(C2539,6,FIND("_",C2539,6)-6))</f>
        <v>13</v>
      </c>
      <c r="Y2539">
        <f ca="1">IF(NOT(OR(ISBLANK(D2539),ISBLANK(E2539),D2539="",E2539="")),D2539-E2539,"")</f>
        <v>1</v>
      </c>
      <c r="Z2539">
        <f ca="1">IF(OR(NOT(ISNUMBER(D2539)),ISBLANK(D2539),D2539="",ISBLANK(N2539)),"",ABS(D2539-N2539))</f>
        <v>1.5</v>
      </c>
      <c r="AA2539">
        <f ca="1">IF(OR(ISBLANK(J2539),ISBLANK(O2539),J2539="",O2539=""),"",IF(J2539=O2539,1,0))</f>
        <v>1</v>
      </c>
      <c r="AB2539" t="str">
        <f ca="1">IF(OR(ISBLANK(K2539),ISBLANK(Q2539),K2539="",Q2539=""),"",IF(K2539=Q2539,1,0))</f>
        <v/>
      </c>
      <c r="AC2539" s="23" t="str">
        <f t="shared" ca="1" si="39"/>
        <v/>
      </c>
    </row>
    <row r="2540" spans="1:29" x14ac:dyDescent="0.25">
      <c r="A2540" s="23">
        <v>2539</v>
      </c>
      <c r="B2540">
        <v>1250</v>
      </c>
      <c r="C2540" t="str">
        <f ca="1">IFERROR(VLOOKUP($B2540,INDIRECT(nfl_game_result),MATCH(C$1,INDIRECT(nfl_game_result_header),0),FALSE),"error")</f>
        <v>2016_13_SFO@CHI</v>
      </c>
      <c r="D2540">
        <f ca="1">IFERROR(IF(ISBLANK(VLOOKUP($B2540,INDIRECT(nfl_game_result),MATCH(D$1,INDIRECT(nfl_game_result_header),0),FALSE)),"",VLOOKUP($B2540,INDIRECT(nfl_game_result),MATCH(D$1,INDIRECT(nfl_game_result_header),0),FALSE)),"error")</f>
        <v>-2.5</v>
      </c>
      <c r="E2540">
        <f ca="1">IFERROR(IF(ISBLANK(VLOOKUP($B2540,INDIRECT(nfl_game_result),MATCH(E$1,INDIRECT(nfl_game_result_header),0),FALSE)),"",VLOOKUP($B2540,INDIRECT(nfl_game_result),MATCH(E$1,INDIRECT(nfl_game_result_header),0),FALSE)),"error")</f>
        <v>1</v>
      </c>
      <c r="F2540" s="23" t="str">
        <f ca="1">IFERROR(IF(ISBLANK(VLOOKUP($B2540,INDIRECT(nfl_game_result),MATCH(F$1,INDIRECT(nfl_game_result_header),0),FALSE)),"",VLOOKUP($B2540,INDIRECT(nfl_game_result),MATCH(F$1,INDIRECT(nfl_game_result_header),0),FALSE)),"error")</f>
        <v/>
      </c>
      <c r="G2540" s="23" t="str">
        <f ca="1">IFERROR(IF(ISBLANK(VLOOKUP($B2540,INDIRECT(nfl_game_result),MATCH(G$1,INDIRECT(nfl_game_result_header),0),FALSE)),"",VLOOKUP($B2540,INDIRECT(nfl_game_result),MATCH(G$1,INDIRECT(nfl_game_result_header),0),FALSE)),"error")</f>
        <v/>
      </c>
      <c r="H2540">
        <f ca="1">IFERROR(IF(ISBLANK(VLOOKUP($B2540,INDIRECT(nfl_game_result),MATCH(H$1,INDIRECT(nfl_game_result_header),0),FALSE)),"",VLOOKUP($B2540,INDIRECT(nfl_game_result),MATCH(H$1,INDIRECT(nfl_game_result_header),0),FALSE)),"error")</f>
        <v>26</v>
      </c>
      <c r="I2540">
        <f ca="1">IFERROR(IF(ISBLANK(VLOOKUP($B2540,INDIRECT(nfl_game_result),MATCH(I$1,INDIRECT(nfl_game_result_header),0),FALSE)),"",VLOOKUP($B2540,INDIRECT(nfl_game_result),MATCH(I$1,INDIRECT(nfl_game_result_header),0),FALSE)),"error")</f>
        <v>6</v>
      </c>
      <c r="J2540" t="str">
        <f ca="1">IFERROR(IF(ISBLANK(VLOOKUP($B2540,INDIRECT(nfl_game_result),MATCH(J$1,INDIRECT(nfl_game_result_header),0),FALSE)),"",VLOOKUP($B2540,INDIRECT(nfl_game_result),MATCH(J$1,INDIRECT(nfl_game_result_header),0),FALSE)),"error")</f>
        <v>CHI</v>
      </c>
      <c r="K2540" t="str">
        <f ca="1">IFERROR(IF(ISBLANK(VLOOKUP($B2540,INDIRECT(nfl_game_result),MATCH(K$1,INDIRECT(nfl_game_result_header),0),FALSE)),"",VLOOKUP($B2540,INDIRECT(nfl_game_result),MATCH(K$1,INDIRECT(nfl_game_result_header),0),FALSE)),"error")</f>
        <v>CHI</v>
      </c>
      <c r="L2540" s="23" t="str">
        <f ca="1">IFERROR(IF(ISBLANK(VLOOKUP($B2540,INDIRECT(nfl_game_result),MATCH(L$1,INDIRECT(nfl_game_result_header),0),FALSE)),"",VLOOKUP($B2540,INDIRECT(nfl_game_result),MATCH(L$1,INDIRECT(nfl_game_result_header),0),FALSE)),"error")</f>
        <v/>
      </c>
      <c r="M2540" t="s">
        <v>16</v>
      </c>
      <c r="N2540">
        <v>-3</v>
      </c>
      <c r="O2540" t="s">
        <v>68</v>
      </c>
      <c r="P2540">
        <v>12</v>
      </c>
      <c r="V2540" s="23" t="s">
        <v>416</v>
      </c>
      <c r="W2540">
        <f ca="1">VALUE(LEFT(C2540, 4))</f>
        <v>2016</v>
      </c>
      <c r="X2540">
        <f ca="1">VALUE(MID(C2540,6,FIND("_",C2540,6)-6))</f>
        <v>13</v>
      </c>
      <c r="Y2540">
        <f ca="1">IF(NOT(OR(ISBLANK(D2540),ISBLANK(E2540),D2540="",E2540="")),D2540-E2540,"")</f>
        <v>-3.5</v>
      </c>
      <c r="Z2540">
        <f ca="1">IF(OR(NOT(ISNUMBER(D2540)),ISBLANK(D2540),D2540="",ISBLANK(N2540)),"",ABS(D2540-N2540))</f>
        <v>0.5</v>
      </c>
      <c r="AA2540">
        <f ca="1">IF(OR(ISBLANK(J2540),ISBLANK(O2540),J2540="",O2540=""),"",IF(J2540=O2540,1,0))</f>
        <v>1</v>
      </c>
      <c r="AB2540" t="str">
        <f ca="1">IF(OR(ISBLANK(K2540),ISBLANK(Q2540),K2540="",Q2540=""),"",IF(K2540=Q2540,1,0))</f>
        <v/>
      </c>
      <c r="AC2540" s="23" t="str">
        <f t="shared" ca="1" si="39"/>
        <v/>
      </c>
    </row>
    <row r="2541" spans="1:29" x14ac:dyDescent="0.25">
      <c r="A2541" s="23">
        <v>2540</v>
      </c>
      <c r="B2541">
        <v>1251</v>
      </c>
      <c r="C2541" t="str">
        <f ca="1">IFERROR(VLOOKUP($B2541,INDIRECT(nfl_game_result),MATCH(C$1,INDIRECT(nfl_game_result_header),0),FALSE),"error")</f>
        <v>2016_13_HOU@GBY</v>
      </c>
      <c r="D2541">
        <f ca="1">IFERROR(IF(ISBLANK(VLOOKUP($B2541,INDIRECT(nfl_game_result),MATCH(D$1,INDIRECT(nfl_game_result_header),0),FALSE)),"",VLOOKUP($B2541,INDIRECT(nfl_game_result),MATCH(D$1,INDIRECT(nfl_game_result_header),0),FALSE)),"error")</f>
        <v>-4.5</v>
      </c>
      <c r="E2541">
        <f ca="1">IFERROR(IF(ISBLANK(VLOOKUP($B2541,INDIRECT(nfl_game_result),MATCH(E$1,INDIRECT(nfl_game_result_header),0),FALSE)),"",VLOOKUP($B2541,INDIRECT(nfl_game_result),MATCH(E$1,INDIRECT(nfl_game_result_header),0),FALSE)),"error")</f>
        <v>-6.5</v>
      </c>
      <c r="F2541" s="23" t="str">
        <f ca="1">IFERROR(IF(ISBLANK(VLOOKUP($B2541,INDIRECT(nfl_game_result),MATCH(F$1,INDIRECT(nfl_game_result_header),0),FALSE)),"",VLOOKUP($B2541,INDIRECT(nfl_game_result),MATCH(F$1,INDIRECT(nfl_game_result_header),0),FALSE)),"error")</f>
        <v/>
      </c>
      <c r="G2541" s="23" t="str">
        <f ca="1">IFERROR(IF(ISBLANK(VLOOKUP($B2541,INDIRECT(nfl_game_result),MATCH(G$1,INDIRECT(nfl_game_result_header),0),FALSE)),"",VLOOKUP($B2541,INDIRECT(nfl_game_result),MATCH(G$1,INDIRECT(nfl_game_result_header),0),FALSE)),"error")</f>
        <v/>
      </c>
      <c r="H2541">
        <f ca="1">IFERROR(IF(ISBLANK(VLOOKUP($B2541,INDIRECT(nfl_game_result),MATCH(H$1,INDIRECT(nfl_game_result_header),0),FALSE)),"",VLOOKUP($B2541,INDIRECT(nfl_game_result),MATCH(H$1,INDIRECT(nfl_game_result_header),0),FALSE)),"error")</f>
        <v>21</v>
      </c>
      <c r="I2541">
        <f ca="1">IFERROR(IF(ISBLANK(VLOOKUP($B2541,INDIRECT(nfl_game_result),MATCH(I$1,INDIRECT(nfl_game_result_header),0),FALSE)),"",VLOOKUP($B2541,INDIRECT(nfl_game_result),MATCH(I$1,INDIRECT(nfl_game_result_header),0),FALSE)),"error")</f>
        <v>13</v>
      </c>
      <c r="J2541" t="str">
        <f ca="1">IFERROR(IF(ISBLANK(VLOOKUP($B2541,INDIRECT(nfl_game_result),MATCH(J$1,INDIRECT(nfl_game_result_header),0),FALSE)),"",VLOOKUP($B2541,INDIRECT(nfl_game_result),MATCH(J$1,INDIRECT(nfl_game_result_header),0),FALSE)),"error")</f>
        <v>GBY</v>
      </c>
      <c r="K2541" t="str">
        <f ca="1">IFERROR(IF(ISBLANK(VLOOKUP($B2541,INDIRECT(nfl_game_result),MATCH(K$1,INDIRECT(nfl_game_result_header),0),FALSE)),"",VLOOKUP($B2541,INDIRECT(nfl_game_result),MATCH(K$1,INDIRECT(nfl_game_result_header),0),FALSE)),"error")</f>
        <v>GBY</v>
      </c>
      <c r="L2541" s="23" t="str">
        <f ca="1">IFERROR(IF(ISBLANK(VLOOKUP($B2541,INDIRECT(nfl_game_result),MATCH(L$1,INDIRECT(nfl_game_result_header),0),FALSE)),"",VLOOKUP($B2541,INDIRECT(nfl_game_result),MATCH(L$1,INDIRECT(nfl_game_result_header),0),FALSE)),"error")</f>
        <v/>
      </c>
      <c r="M2541" t="s">
        <v>16</v>
      </c>
      <c r="N2541">
        <v>-4</v>
      </c>
      <c r="O2541" t="s">
        <v>75</v>
      </c>
      <c r="P2541">
        <v>8</v>
      </c>
      <c r="V2541" s="23" t="s">
        <v>416</v>
      </c>
      <c r="W2541">
        <f ca="1">VALUE(LEFT(C2541, 4))</f>
        <v>2016</v>
      </c>
      <c r="X2541">
        <f ca="1">VALUE(MID(C2541,6,FIND("_",C2541,6)-6))</f>
        <v>13</v>
      </c>
      <c r="Y2541">
        <f ca="1">IF(NOT(OR(ISBLANK(D2541),ISBLANK(E2541),D2541="",E2541="")),D2541-E2541,"")</f>
        <v>2</v>
      </c>
      <c r="Z2541">
        <f ca="1">IF(OR(NOT(ISNUMBER(D2541)),ISBLANK(D2541),D2541="",ISBLANK(N2541)),"",ABS(D2541-N2541))</f>
        <v>0.5</v>
      </c>
      <c r="AA2541">
        <f ca="1">IF(OR(ISBLANK(J2541),ISBLANK(O2541),J2541="",O2541=""),"",IF(J2541=O2541,1,0))</f>
        <v>0</v>
      </c>
      <c r="AB2541" t="str">
        <f ca="1">IF(OR(ISBLANK(K2541),ISBLANK(Q2541),K2541="",Q2541=""),"",IF(K2541=Q2541,1,0))</f>
        <v/>
      </c>
      <c r="AC2541" s="23" t="str">
        <f t="shared" ca="1" si="39"/>
        <v/>
      </c>
    </row>
    <row r="2542" spans="1:29" x14ac:dyDescent="0.25">
      <c r="A2542" s="23">
        <v>2541</v>
      </c>
      <c r="B2542">
        <v>1252</v>
      </c>
      <c r="C2542" t="str">
        <f ca="1">IFERROR(VLOOKUP($B2542,INDIRECT(nfl_game_result),MATCH(C$1,INDIRECT(nfl_game_result_header),0),FALSE),"error")</f>
        <v>2016_13_KCY@ATL</v>
      </c>
      <c r="D2542">
        <f ca="1">IFERROR(IF(ISBLANK(VLOOKUP($B2542,INDIRECT(nfl_game_result),MATCH(D$1,INDIRECT(nfl_game_result_header),0),FALSE)),"",VLOOKUP($B2542,INDIRECT(nfl_game_result),MATCH(D$1,INDIRECT(nfl_game_result_header),0),FALSE)),"error")</f>
        <v>-3.5</v>
      </c>
      <c r="E2542">
        <f ca="1">IFERROR(IF(ISBLANK(VLOOKUP($B2542,INDIRECT(nfl_game_result),MATCH(E$1,INDIRECT(nfl_game_result_header),0),FALSE)),"",VLOOKUP($B2542,INDIRECT(nfl_game_result),MATCH(E$1,INDIRECT(nfl_game_result_header),0),FALSE)),"error")</f>
        <v>-5</v>
      </c>
      <c r="F2542" s="23" t="str">
        <f ca="1">IFERROR(IF(ISBLANK(VLOOKUP($B2542,INDIRECT(nfl_game_result),MATCH(F$1,INDIRECT(nfl_game_result_header),0),FALSE)),"",VLOOKUP($B2542,INDIRECT(nfl_game_result),MATCH(F$1,INDIRECT(nfl_game_result_header),0),FALSE)),"error")</f>
        <v/>
      </c>
      <c r="G2542" s="23" t="str">
        <f ca="1">IFERROR(IF(ISBLANK(VLOOKUP($B2542,INDIRECT(nfl_game_result),MATCH(G$1,INDIRECT(nfl_game_result_header),0),FALSE)),"",VLOOKUP($B2542,INDIRECT(nfl_game_result),MATCH(G$1,INDIRECT(nfl_game_result_header),0),FALSE)),"error")</f>
        <v/>
      </c>
      <c r="H2542">
        <f ca="1">IFERROR(IF(ISBLANK(VLOOKUP($B2542,INDIRECT(nfl_game_result),MATCH(H$1,INDIRECT(nfl_game_result_header),0),FALSE)),"",VLOOKUP($B2542,INDIRECT(nfl_game_result),MATCH(H$1,INDIRECT(nfl_game_result_header),0),FALSE)),"error")</f>
        <v>28</v>
      </c>
      <c r="I2542">
        <f ca="1">IFERROR(IF(ISBLANK(VLOOKUP($B2542,INDIRECT(nfl_game_result),MATCH(I$1,INDIRECT(nfl_game_result_header),0),FALSE)),"",VLOOKUP($B2542,INDIRECT(nfl_game_result),MATCH(I$1,INDIRECT(nfl_game_result_header),0),FALSE)),"error")</f>
        <v>29</v>
      </c>
      <c r="J2542" t="str">
        <f ca="1">IFERROR(IF(ISBLANK(VLOOKUP($B2542,INDIRECT(nfl_game_result),MATCH(J$1,INDIRECT(nfl_game_result_header),0),FALSE)),"",VLOOKUP($B2542,INDIRECT(nfl_game_result),MATCH(J$1,INDIRECT(nfl_game_result_header),0),FALSE)),"error")</f>
        <v>KCY</v>
      </c>
      <c r="K2542" t="str">
        <f ca="1">IFERROR(IF(ISBLANK(VLOOKUP($B2542,INDIRECT(nfl_game_result),MATCH(K$1,INDIRECT(nfl_game_result_header),0),FALSE)),"",VLOOKUP($B2542,INDIRECT(nfl_game_result),MATCH(K$1,INDIRECT(nfl_game_result_header),0),FALSE)),"error")</f>
        <v>KCY</v>
      </c>
      <c r="L2542" s="23" t="str">
        <f ca="1">IFERROR(IF(ISBLANK(VLOOKUP($B2542,INDIRECT(nfl_game_result),MATCH(L$1,INDIRECT(nfl_game_result_header),0),FALSE)),"",VLOOKUP($B2542,INDIRECT(nfl_game_result),MATCH(L$1,INDIRECT(nfl_game_result_header),0),FALSE)),"error")</f>
        <v/>
      </c>
      <c r="M2542" t="s">
        <v>16</v>
      </c>
      <c r="N2542">
        <v>-4.5</v>
      </c>
      <c r="O2542" t="s">
        <v>20</v>
      </c>
      <c r="P2542">
        <v>15</v>
      </c>
      <c r="V2542" s="23" t="s">
        <v>416</v>
      </c>
      <c r="W2542">
        <f ca="1">VALUE(LEFT(C2542, 4))</f>
        <v>2016</v>
      </c>
      <c r="X2542">
        <f ca="1">VALUE(MID(C2542,6,FIND("_",C2542,6)-6))</f>
        <v>13</v>
      </c>
      <c r="Y2542">
        <f ca="1">IF(NOT(OR(ISBLANK(D2542),ISBLANK(E2542),D2542="",E2542="")),D2542-E2542,"")</f>
        <v>1.5</v>
      </c>
      <c r="Z2542">
        <f ca="1">IF(OR(NOT(ISNUMBER(D2542)),ISBLANK(D2542),D2542="",ISBLANK(N2542)),"",ABS(D2542-N2542))</f>
        <v>1</v>
      </c>
      <c r="AA2542">
        <f ca="1">IF(OR(ISBLANK(J2542),ISBLANK(O2542),J2542="",O2542=""),"",IF(J2542=O2542,1,0))</f>
        <v>0</v>
      </c>
      <c r="AB2542" t="str">
        <f ca="1">IF(OR(ISBLANK(K2542),ISBLANK(Q2542),K2542="",Q2542=""),"",IF(K2542=Q2542,1,0))</f>
        <v/>
      </c>
      <c r="AC2542" s="23" t="str">
        <f t="shared" ca="1" si="39"/>
        <v/>
      </c>
    </row>
    <row r="2543" spans="1:29" x14ac:dyDescent="0.25">
      <c r="A2543" s="23">
        <v>2542</v>
      </c>
      <c r="B2543">
        <v>1253</v>
      </c>
      <c r="C2543" t="str">
        <f ca="1">IFERROR(VLOOKUP($B2543,INDIRECT(nfl_game_result),MATCH(C$1,INDIRECT(nfl_game_result_header),0),FALSE),"error")</f>
        <v>2016_13_MIA@BAL</v>
      </c>
      <c r="D2543">
        <f ca="1">IFERROR(IF(ISBLANK(VLOOKUP($B2543,INDIRECT(nfl_game_result),MATCH(D$1,INDIRECT(nfl_game_result_header),0),FALSE)),"",VLOOKUP($B2543,INDIRECT(nfl_game_result),MATCH(D$1,INDIRECT(nfl_game_result_header),0),FALSE)),"error")</f>
        <v>-3.5</v>
      </c>
      <c r="E2543">
        <f ca="1">IFERROR(IF(ISBLANK(VLOOKUP($B2543,INDIRECT(nfl_game_result),MATCH(E$1,INDIRECT(nfl_game_result_header),0),FALSE)),"",VLOOKUP($B2543,INDIRECT(nfl_game_result),MATCH(E$1,INDIRECT(nfl_game_result_header),0),FALSE)),"error")</f>
        <v>-3.5</v>
      </c>
      <c r="F2543" s="23" t="str">
        <f ca="1">IFERROR(IF(ISBLANK(VLOOKUP($B2543,INDIRECT(nfl_game_result),MATCH(F$1,INDIRECT(nfl_game_result_header),0),FALSE)),"",VLOOKUP($B2543,INDIRECT(nfl_game_result),MATCH(F$1,INDIRECT(nfl_game_result_header),0),FALSE)),"error")</f>
        <v/>
      </c>
      <c r="G2543" s="23" t="str">
        <f ca="1">IFERROR(IF(ISBLANK(VLOOKUP($B2543,INDIRECT(nfl_game_result),MATCH(G$1,INDIRECT(nfl_game_result_header),0),FALSE)),"",VLOOKUP($B2543,INDIRECT(nfl_game_result),MATCH(G$1,INDIRECT(nfl_game_result_header),0),FALSE)),"error")</f>
        <v/>
      </c>
      <c r="H2543">
        <f ca="1">IFERROR(IF(ISBLANK(VLOOKUP($B2543,INDIRECT(nfl_game_result),MATCH(H$1,INDIRECT(nfl_game_result_header),0),FALSE)),"",VLOOKUP($B2543,INDIRECT(nfl_game_result),MATCH(H$1,INDIRECT(nfl_game_result_header),0),FALSE)),"error")</f>
        <v>38</v>
      </c>
      <c r="I2543">
        <f ca="1">IFERROR(IF(ISBLANK(VLOOKUP($B2543,INDIRECT(nfl_game_result),MATCH(I$1,INDIRECT(nfl_game_result_header),0),FALSE)),"",VLOOKUP($B2543,INDIRECT(nfl_game_result),MATCH(I$1,INDIRECT(nfl_game_result_header),0),FALSE)),"error")</f>
        <v>6</v>
      </c>
      <c r="J2543" t="str">
        <f ca="1">IFERROR(IF(ISBLANK(VLOOKUP($B2543,INDIRECT(nfl_game_result),MATCH(J$1,INDIRECT(nfl_game_result_header),0),FALSE)),"",VLOOKUP($B2543,INDIRECT(nfl_game_result),MATCH(J$1,INDIRECT(nfl_game_result_header),0),FALSE)),"error")</f>
        <v>BAL</v>
      </c>
      <c r="K2543" t="str">
        <f ca="1">IFERROR(IF(ISBLANK(VLOOKUP($B2543,INDIRECT(nfl_game_result),MATCH(K$1,INDIRECT(nfl_game_result_header),0),FALSE)),"",VLOOKUP($B2543,INDIRECT(nfl_game_result),MATCH(K$1,INDIRECT(nfl_game_result_header),0),FALSE)),"error")</f>
        <v>BAL</v>
      </c>
      <c r="L2543" s="23" t="str">
        <f ca="1">IFERROR(IF(ISBLANK(VLOOKUP($B2543,INDIRECT(nfl_game_result),MATCH(L$1,INDIRECT(nfl_game_result_header),0),FALSE)),"",VLOOKUP($B2543,INDIRECT(nfl_game_result),MATCH(L$1,INDIRECT(nfl_game_result_header),0),FALSE)),"error")</f>
        <v/>
      </c>
      <c r="M2543" t="s">
        <v>16</v>
      </c>
      <c r="N2543">
        <v>-4</v>
      </c>
      <c r="O2543" t="s">
        <v>79</v>
      </c>
      <c r="P2543">
        <v>11</v>
      </c>
      <c r="V2543" s="23" t="s">
        <v>416</v>
      </c>
      <c r="W2543">
        <f ca="1">VALUE(LEFT(C2543, 4))</f>
        <v>2016</v>
      </c>
      <c r="X2543">
        <f ca="1">VALUE(MID(C2543,6,FIND("_",C2543,6)-6))</f>
        <v>13</v>
      </c>
      <c r="Y2543">
        <f ca="1">IF(NOT(OR(ISBLANK(D2543),ISBLANK(E2543),D2543="",E2543="")),D2543-E2543,"")</f>
        <v>0</v>
      </c>
      <c r="Z2543">
        <f ca="1">IF(OR(NOT(ISNUMBER(D2543)),ISBLANK(D2543),D2543="",ISBLANK(N2543)),"",ABS(D2543-N2543))</f>
        <v>0.5</v>
      </c>
      <c r="AA2543">
        <f ca="1">IF(OR(ISBLANK(J2543),ISBLANK(O2543),J2543="",O2543=""),"",IF(J2543=O2543,1,0))</f>
        <v>0</v>
      </c>
      <c r="AB2543" t="str">
        <f ca="1">IF(OR(ISBLANK(K2543),ISBLANK(Q2543),K2543="",Q2543=""),"",IF(K2543=Q2543,1,0))</f>
        <v/>
      </c>
      <c r="AC2543" s="23" t="str">
        <f t="shared" ca="1" si="39"/>
        <v/>
      </c>
    </row>
    <row r="2544" spans="1:29" x14ac:dyDescent="0.25">
      <c r="A2544" s="23">
        <v>2543</v>
      </c>
      <c r="B2544">
        <v>1254</v>
      </c>
      <c r="C2544" t="str">
        <f ca="1">IFERROR(VLOOKUP($B2544,INDIRECT(nfl_game_result),MATCH(C$1,INDIRECT(nfl_game_result_header),0),FALSE),"error")</f>
        <v>2016_13_PHI@CIN</v>
      </c>
      <c r="D2544">
        <f ca="1">IFERROR(IF(ISBLANK(VLOOKUP($B2544,INDIRECT(nfl_game_result),MATCH(D$1,INDIRECT(nfl_game_result_header),0),FALSE)),"",VLOOKUP($B2544,INDIRECT(nfl_game_result),MATCH(D$1,INDIRECT(nfl_game_result_header),0),FALSE)),"error")</f>
        <v>2.5</v>
      </c>
      <c r="E2544">
        <f ca="1">IFERROR(IF(ISBLANK(VLOOKUP($B2544,INDIRECT(nfl_game_result),MATCH(E$1,INDIRECT(nfl_game_result_header),0),FALSE)),"",VLOOKUP($B2544,INDIRECT(nfl_game_result),MATCH(E$1,INDIRECT(nfl_game_result_header),0),FALSE)),"error")</f>
        <v>-1.5</v>
      </c>
      <c r="F2544" s="23" t="str">
        <f ca="1">IFERROR(IF(ISBLANK(VLOOKUP($B2544,INDIRECT(nfl_game_result),MATCH(F$1,INDIRECT(nfl_game_result_header),0),FALSE)),"",VLOOKUP($B2544,INDIRECT(nfl_game_result),MATCH(F$1,INDIRECT(nfl_game_result_header),0),FALSE)),"error")</f>
        <v/>
      </c>
      <c r="G2544" s="23" t="str">
        <f ca="1">IFERROR(IF(ISBLANK(VLOOKUP($B2544,INDIRECT(nfl_game_result),MATCH(G$1,INDIRECT(nfl_game_result_header),0),FALSE)),"",VLOOKUP($B2544,INDIRECT(nfl_game_result),MATCH(G$1,INDIRECT(nfl_game_result_header),0),FALSE)),"error")</f>
        <v/>
      </c>
      <c r="H2544">
        <f ca="1">IFERROR(IF(ISBLANK(VLOOKUP($B2544,INDIRECT(nfl_game_result),MATCH(H$1,INDIRECT(nfl_game_result_header),0),FALSE)),"",VLOOKUP($B2544,INDIRECT(nfl_game_result),MATCH(H$1,INDIRECT(nfl_game_result_header),0),FALSE)),"error")</f>
        <v>32</v>
      </c>
      <c r="I2544">
        <f ca="1">IFERROR(IF(ISBLANK(VLOOKUP($B2544,INDIRECT(nfl_game_result),MATCH(I$1,INDIRECT(nfl_game_result_header),0),FALSE)),"",VLOOKUP($B2544,INDIRECT(nfl_game_result),MATCH(I$1,INDIRECT(nfl_game_result_header),0),FALSE)),"error")</f>
        <v>14</v>
      </c>
      <c r="J2544" t="str">
        <f ca="1">IFERROR(IF(ISBLANK(VLOOKUP($B2544,INDIRECT(nfl_game_result),MATCH(J$1,INDIRECT(nfl_game_result_header),0),FALSE)),"",VLOOKUP($B2544,INDIRECT(nfl_game_result),MATCH(J$1,INDIRECT(nfl_game_result_header),0),FALSE)),"error")</f>
        <v>CIN</v>
      </c>
      <c r="K2544" t="str">
        <f ca="1">IFERROR(IF(ISBLANK(VLOOKUP($B2544,INDIRECT(nfl_game_result),MATCH(K$1,INDIRECT(nfl_game_result_header),0),FALSE)),"",VLOOKUP($B2544,INDIRECT(nfl_game_result),MATCH(K$1,INDIRECT(nfl_game_result_header),0),FALSE)),"error")</f>
        <v>CIN</v>
      </c>
      <c r="L2544" s="23" t="str">
        <f ca="1">IFERROR(IF(ISBLANK(VLOOKUP($B2544,INDIRECT(nfl_game_result),MATCH(L$1,INDIRECT(nfl_game_result_header),0),FALSE)),"",VLOOKUP($B2544,INDIRECT(nfl_game_result),MATCH(L$1,INDIRECT(nfl_game_result_header),0),FALSE)),"error")</f>
        <v/>
      </c>
      <c r="M2544" t="s">
        <v>16</v>
      </c>
      <c r="N2544">
        <v>-2.5</v>
      </c>
      <c r="O2544" t="s">
        <v>86</v>
      </c>
      <c r="P2544">
        <v>14</v>
      </c>
      <c r="V2544" s="23" t="s">
        <v>416</v>
      </c>
      <c r="W2544">
        <f ca="1">VALUE(LEFT(C2544, 4))</f>
        <v>2016</v>
      </c>
      <c r="X2544">
        <f ca="1">VALUE(MID(C2544,6,FIND("_",C2544,6)-6))</f>
        <v>13</v>
      </c>
      <c r="Y2544">
        <f ca="1">IF(NOT(OR(ISBLANK(D2544),ISBLANK(E2544),D2544="",E2544="")),D2544-E2544,"")</f>
        <v>4</v>
      </c>
      <c r="Z2544">
        <f ca="1">IF(OR(NOT(ISNUMBER(D2544)),ISBLANK(D2544),D2544="",ISBLANK(N2544)),"",ABS(D2544-N2544))</f>
        <v>5</v>
      </c>
      <c r="AA2544">
        <f ca="1">IF(OR(ISBLANK(J2544),ISBLANK(O2544),J2544="",O2544=""),"",IF(J2544=O2544,1,0))</f>
        <v>0</v>
      </c>
      <c r="AB2544" t="str">
        <f ca="1">IF(OR(ISBLANK(K2544),ISBLANK(Q2544),K2544="",Q2544=""),"",IF(K2544=Q2544,1,0))</f>
        <v/>
      </c>
      <c r="AC2544" s="23" t="str">
        <f t="shared" ca="1" si="39"/>
        <v/>
      </c>
    </row>
    <row r="2545" spans="1:29" x14ac:dyDescent="0.25">
      <c r="A2545" s="23">
        <v>2544</v>
      </c>
      <c r="B2545">
        <v>1255</v>
      </c>
      <c r="C2545" t="str">
        <f ca="1">IFERROR(VLOOKUP($B2545,INDIRECT(nfl_game_result),MATCH(C$1,INDIRECT(nfl_game_result_header),0),FALSE),"error")</f>
        <v>2016_13_BUF@OAK</v>
      </c>
      <c r="D2545">
        <f ca="1">IFERROR(IF(ISBLANK(VLOOKUP($B2545,INDIRECT(nfl_game_result),MATCH(D$1,INDIRECT(nfl_game_result_header),0),FALSE)),"",VLOOKUP($B2545,INDIRECT(nfl_game_result),MATCH(D$1,INDIRECT(nfl_game_result_header),0),FALSE)),"error")</f>
        <v>-3</v>
      </c>
      <c r="E2545">
        <f ca="1">IFERROR(IF(ISBLANK(VLOOKUP($B2545,INDIRECT(nfl_game_result),MATCH(E$1,INDIRECT(nfl_game_result_header),0),FALSE)),"",VLOOKUP($B2545,INDIRECT(nfl_game_result),MATCH(E$1,INDIRECT(nfl_game_result_header),0),FALSE)),"error")</f>
        <v>-3</v>
      </c>
      <c r="F2545" s="23" t="str">
        <f ca="1">IFERROR(IF(ISBLANK(VLOOKUP($B2545,INDIRECT(nfl_game_result),MATCH(F$1,INDIRECT(nfl_game_result_header),0),FALSE)),"",VLOOKUP($B2545,INDIRECT(nfl_game_result),MATCH(F$1,INDIRECT(nfl_game_result_header),0),FALSE)),"error")</f>
        <v/>
      </c>
      <c r="G2545" s="23" t="str">
        <f ca="1">IFERROR(IF(ISBLANK(VLOOKUP($B2545,INDIRECT(nfl_game_result),MATCH(G$1,INDIRECT(nfl_game_result_header),0),FALSE)),"",VLOOKUP($B2545,INDIRECT(nfl_game_result),MATCH(G$1,INDIRECT(nfl_game_result_header),0),FALSE)),"error")</f>
        <v/>
      </c>
      <c r="H2545">
        <f ca="1">IFERROR(IF(ISBLANK(VLOOKUP($B2545,INDIRECT(nfl_game_result),MATCH(H$1,INDIRECT(nfl_game_result_header),0),FALSE)),"",VLOOKUP($B2545,INDIRECT(nfl_game_result),MATCH(H$1,INDIRECT(nfl_game_result_header),0),FALSE)),"error")</f>
        <v>38</v>
      </c>
      <c r="I2545">
        <f ca="1">IFERROR(IF(ISBLANK(VLOOKUP($B2545,INDIRECT(nfl_game_result),MATCH(I$1,INDIRECT(nfl_game_result_header),0),FALSE)),"",VLOOKUP($B2545,INDIRECT(nfl_game_result),MATCH(I$1,INDIRECT(nfl_game_result_header),0),FALSE)),"error")</f>
        <v>24</v>
      </c>
      <c r="J2545" t="str">
        <f ca="1">IFERROR(IF(ISBLANK(VLOOKUP($B2545,INDIRECT(nfl_game_result),MATCH(J$1,INDIRECT(nfl_game_result_header),0),FALSE)),"",VLOOKUP($B2545,INDIRECT(nfl_game_result),MATCH(J$1,INDIRECT(nfl_game_result_header),0),FALSE)),"error")</f>
        <v>OAK</v>
      </c>
      <c r="K2545" t="str">
        <f ca="1">IFERROR(IF(ISBLANK(VLOOKUP($B2545,INDIRECT(nfl_game_result),MATCH(K$1,INDIRECT(nfl_game_result_header),0),FALSE)),"",VLOOKUP($B2545,INDIRECT(nfl_game_result),MATCH(K$1,INDIRECT(nfl_game_result_header),0),FALSE)),"error")</f>
        <v>OAK</v>
      </c>
      <c r="L2545" s="23" t="str">
        <f ca="1">IFERROR(IF(ISBLANK(VLOOKUP($B2545,INDIRECT(nfl_game_result),MATCH(L$1,INDIRECT(nfl_game_result_header),0),FALSE)),"",VLOOKUP($B2545,INDIRECT(nfl_game_result),MATCH(L$1,INDIRECT(nfl_game_result_header),0),FALSE)),"error")</f>
        <v/>
      </c>
      <c r="M2545" t="s">
        <v>16</v>
      </c>
      <c r="N2545">
        <v>-4.5</v>
      </c>
      <c r="O2545" t="s">
        <v>66</v>
      </c>
      <c r="P2545">
        <v>1</v>
      </c>
      <c r="V2545" s="23" t="s">
        <v>416</v>
      </c>
      <c r="W2545">
        <f ca="1">VALUE(LEFT(C2545, 4))</f>
        <v>2016</v>
      </c>
      <c r="X2545">
        <f ca="1">VALUE(MID(C2545,6,FIND("_",C2545,6)-6))</f>
        <v>13</v>
      </c>
      <c r="Y2545">
        <f ca="1">IF(NOT(OR(ISBLANK(D2545),ISBLANK(E2545),D2545="",E2545="")),D2545-E2545,"")</f>
        <v>0</v>
      </c>
      <c r="Z2545">
        <f ca="1">IF(OR(NOT(ISNUMBER(D2545)),ISBLANK(D2545),D2545="",ISBLANK(N2545)),"",ABS(D2545-N2545))</f>
        <v>1.5</v>
      </c>
      <c r="AA2545">
        <f ca="1">IF(OR(ISBLANK(J2545),ISBLANK(O2545),J2545="",O2545=""),"",IF(J2545=O2545,1,0))</f>
        <v>0</v>
      </c>
      <c r="AB2545" t="str">
        <f ca="1">IF(OR(ISBLANK(K2545),ISBLANK(Q2545),K2545="",Q2545=""),"",IF(K2545=Q2545,1,0))</f>
        <v/>
      </c>
      <c r="AC2545" s="23" t="str">
        <f t="shared" ca="1" si="39"/>
        <v/>
      </c>
    </row>
    <row r="2546" spans="1:29" x14ac:dyDescent="0.25">
      <c r="A2546" s="23">
        <v>2545</v>
      </c>
      <c r="B2546">
        <v>1256</v>
      </c>
      <c r="C2546" t="str">
        <f ca="1">IFERROR(VLOOKUP($B2546,INDIRECT(nfl_game_result),MATCH(C$1,INDIRECT(nfl_game_result_header),0),FALSE),"error")</f>
        <v>2016_13_TBY@SD</v>
      </c>
      <c r="D2546">
        <f ca="1">IFERROR(IF(ISBLANK(VLOOKUP($B2546,INDIRECT(nfl_game_result),MATCH(D$1,INDIRECT(nfl_game_result_header),0),FALSE)),"",VLOOKUP($B2546,INDIRECT(nfl_game_result),MATCH(D$1,INDIRECT(nfl_game_result_header),0),FALSE)),"error")</f>
        <v>-4</v>
      </c>
      <c r="E2546">
        <f ca="1">IFERROR(IF(ISBLANK(VLOOKUP($B2546,INDIRECT(nfl_game_result),MATCH(E$1,INDIRECT(nfl_game_result_header),0),FALSE)),"",VLOOKUP($B2546,INDIRECT(nfl_game_result),MATCH(E$1,INDIRECT(nfl_game_result_header),0),FALSE)),"error")</f>
        <v>-3.5</v>
      </c>
      <c r="F2546" s="23" t="str">
        <f ca="1">IFERROR(IF(ISBLANK(VLOOKUP($B2546,INDIRECT(nfl_game_result),MATCH(F$1,INDIRECT(nfl_game_result_header),0),FALSE)),"",VLOOKUP($B2546,INDIRECT(nfl_game_result),MATCH(F$1,INDIRECT(nfl_game_result_header),0),FALSE)),"error")</f>
        <v/>
      </c>
      <c r="G2546" s="23" t="str">
        <f ca="1">IFERROR(IF(ISBLANK(VLOOKUP($B2546,INDIRECT(nfl_game_result),MATCH(G$1,INDIRECT(nfl_game_result_header),0),FALSE)),"",VLOOKUP($B2546,INDIRECT(nfl_game_result),MATCH(G$1,INDIRECT(nfl_game_result_header),0),FALSE)),"error")</f>
        <v/>
      </c>
      <c r="H2546">
        <f ca="1">IFERROR(IF(ISBLANK(VLOOKUP($B2546,INDIRECT(nfl_game_result),MATCH(H$1,INDIRECT(nfl_game_result_header),0),FALSE)),"",VLOOKUP($B2546,INDIRECT(nfl_game_result),MATCH(H$1,INDIRECT(nfl_game_result_header),0),FALSE)),"error")</f>
        <v>21</v>
      </c>
      <c r="I2546">
        <f ca="1">IFERROR(IF(ISBLANK(VLOOKUP($B2546,INDIRECT(nfl_game_result),MATCH(I$1,INDIRECT(nfl_game_result_header),0),FALSE)),"",VLOOKUP($B2546,INDIRECT(nfl_game_result),MATCH(I$1,INDIRECT(nfl_game_result_header),0),FALSE)),"error")</f>
        <v>28</v>
      </c>
      <c r="J2546" t="str">
        <f ca="1">IFERROR(IF(ISBLANK(VLOOKUP($B2546,INDIRECT(nfl_game_result),MATCH(J$1,INDIRECT(nfl_game_result_header),0),FALSE)),"",VLOOKUP($B2546,INDIRECT(nfl_game_result),MATCH(J$1,INDIRECT(nfl_game_result_header),0),FALSE)),"error")</f>
        <v>TBY</v>
      </c>
      <c r="K2546" t="str">
        <f ca="1">IFERROR(IF(ISBLANK(VLOOKUP($B2546,INDIRECT(nfl_game_result),MATCH(K$1,INDIRECT(nfl_game_result_header),0),FALSE)),"",VLOOKUP($B2546,INDIRECT(nfl_game_result),MATCH(K$1,INDIRECT(nfl_game_result_header),0),FALSE)),"error")</f>
        <v>TBY</v>
      </c>
      <c r="L2546" s="23" t="str">
        <f ca="1">IFERROR(IF(ISBLANK(VLOOKUP($B2546,INDIRECT(nfl_game_result),MATCH(L$1,INDIRECT(nfl_game_result_header),0),FALSE)),"",VLOOKUP($B2546,INDIRECT(nfl_game_result),MATCH(L$1,INDIRECT(nfl_game_result_header),0),FALSE)),"error")</f>
        <v/>
      </c>
      <c r="M2546" t="s">
        <v>16</v>
      </c>
      <c r="N2546">
        <v>-4.5</v>
      </c>
      <c r="O2546" t="s">
        <v>88</v>
      </c>
      <c r="P2546">
        <v>5</v>
      </c>
      <c r="V2546" s="23" t="s">
        <v>416</v>
      </c>
      <c r="W2546">
        <f ca="1">VALUE(LEFT(C2546, 4))</f>
        <v>2016</v>
      </c>
      <c r="X2546">
        <f ca="1">VALUE(MID(C2546,6,FIND("_",C2546,6)-6))</f>
        <v>13</v>
      </c>
      <c r="Y2546">
        <f ca="1">IF(NOT(OR(ISBLANK(D2546),ISBLANK(E2546),D2546="",E2546="")),D2546-E2546,"")</f>
        <v>-0.5</v>
      </c>
      <c r="Z2546">
        <f ca="1">IF(OR(NOT(ISNUMBER(D2546)),ISBLANK(D2546),D2546="",ISBLANK(N2546)),"",ABS(D2546-N2546))</f>
        <v>0.5</v>
      </c>
      <c r="AA2546">
        <f ca="1">IF(OR(ISBLANK(J2546),ISBLANK(O2546),J2546="",O2546=""),"",IF(J2546=O2546,1,0))</f>
        <v>0</v>
      </c>
      <c r="AB2546" t="str">
        <f ca="1">IF(OR(ISBLANK(K2546),ISBLANK(Q2546),K2546="",Q2546=""),"",IF(K2546=Q2546,1,0))</f>
        <v/>
      </c>
      <c r="AC2546" s="23" t="str">
        <f t="shared" ca="1" si="39"/>
        <v/>
      </c>
    </row>
    <row r="2547" spans="1:29" x14ac:dyDescent="0.25">
      <c r="A2547" s="23">
        <v>2546</v>
      </c>
      <c r="B2547">
        <v>1257</v>
      </c>
      <c r="C2547" t="str">
        <f ca="1">IFERROR(VLOOKUP($B2547,INDIRECT(nfl_game_result),MATCH(C$1,INDIRECT(nfl_game_result_header),0),FALSE),"error")</f>
        <v>2016_13_NYG@PIT</v>
      </c>
      <c r="D2547">
        <f ca="1">IFERROR(IF(ISBLANK(VLOOKUP($B2547,INDIRECT(nfl_game_result),MATCH(D$1,INDIRECT(nfl_game_result_header),0),FALSE)),"",VLOOKUP($B2547,INDIRECT(nfl_game_result),MATCH(D$1,INDIRECT(nfl_game_result_header),0),FALSE)),"error")</f>
        <v>-5.5</v>
      </c>
      <c r="E2547">
        <f ca="1">IFERROR(IF(ISBLANK(VLOOKUP($B2547,INDIRECT(nfl_game_result),MATCH(E$1,INDIRECT(nfl_game_result_header),0),FALSE)),"",VLOOKUP($B2547,INDIRECT(nfl_game_result),MATCH(E$1,INDIRECT(nfl_game_result_header),0),FALSE)),"error")</f>
        <v>-6</v>
      </c>
      <c r="F2547" s="23" t="str">
        <f ca="1">IFERROR(IF(ISBLANK(VLOOKUP($B2547,INDIRECT(nfl_game_result),MATCH(F$1,INDIRECT(nfl_game_result_header),0),FALSE)),"",VLOOKUP($B2547,INDIRECT(nfl_game_result),MATCH(F$1,INDIRECT(nfl_game_result_header),0),FALSE)),"error")</f>
        <v/>
      </c>
      <c r="G2547" s="23" t="str">
        <f ca="1">IFERROR(IF(ISBLANK(VLOOKUP($B2547,INDIRECT(nfl_game_result),MATCH(G$1,INDIRECT(nfl_game_result_header),0),FALSE)),"",VLOOKUP($B2547,INDIRECT(nfl_game_result),MATCH(G$1,INDIRECT(nfl_game_result_header),0),FALSE)),"error")</f>
        <v/>
      </c>
      <c r="H2547">
        <f ca="1">IFERROR(IF(ISBLANK(VLOOKUP($B2547,INDIRECT(nfl_game_result),MATCH(H$1,INDIRECT(nfl_game_result_header),0),FALSE)),"",VLOOKUP($B2547,INDIRECT(nfl_game_result),MATCH(H$1,INDIRECT(nfl_game_result_header),0),FALSE)),"error")</f>
        <v>24</v>
      </c>
      <c r="I2547">
        <f ca="1">IFERROR(IF(ISBLANK(VLOOKUP($B2547,INDIRECT(nfl_game_result),MATCH(I$1,INDIRECT(nfl_game_result_header),0),FALSE)),"",VLOOKUP($B2547,INDIRECT(nfl_game_result),MATCH(I$1,INDIRECT(nfl_game_result_header),0),FALSE)),"error")</f>
        <v>14</v>
      </c>
      <c r="J2547" t="str">
        <f ca="1">IFERROR(IF(ISBLANK(VLOOKUP($B2547,INDIRECT(nfl_game_result),MATCH(J$1,INDIRECT(nfl_game_result_header),0),FALSE)),"",VLOOKUP($B2547,INDIRECT(nfl_game_result),MATCH(J$1,INDIRECT(nfl_game_result_header),0),FALSE)),"error")</f>
        <v>PIT</v>
      </c>
      <c r="K2547" t="str">
        <f ca="1">IFERROR(IF(ISBLANK(VLOOKUP($B2547,INDIRECT(nfl_game_result),MATCH(K$1,INDIRECT(nfl_game_result_header),0),FALSE)),"",VLOOKUP($B2547,INDIRECT(nfl_game_result),MATCH(K$1,INDIRECT(nfl_game_result_header),0),FALSE)),"error")</f>
        <v>PIT</v>
      </c>
      <c r="L2547" s="23" t="str">
        <f ca="1">IFERROR(IF(ISBLANK(VLOOKUP($B2547,INDIRECT(nfl_game_result),MATCH(L$1,INDIRECT(nfl_game_result_header),0),FALSE)),"",VLOOKUP($B2547,INDIRECT(nfl_game_result),MATCH(L$1,INDIRECT(nfl_game_result_header),0),FALSE)),"error")</f>
        <v/>
      </c>
      <c r="M2547" t="s">
        <v>16</v>
      </c>
      <c r="N2547">
        <v>-4.5</v>
      </c>
      <c r="O2547" t="s">
        <v>83</v>
      </c>
      <c r="P2547">
        <v>6</v>
      </c>
      <c r="V2547" s="23" t="s">
        <v>416</v>
      </c>
      <c r="W2547">
        <f ca="1">VALUE(LEFT(C2547, 4))</f>
        <v>2016</v>
      </c>
      <c r="X2547">
        <f ca="1">VALUE(MID(C2547,6,FIND("_",C2547,6)-6))</f>
        <v>13</v>
      </c>
      <c r="Y2547">
        <f ca="1">IF(NOT(OR(ISBLANK(D2547),ISBLANK(E2547),D2547="",E2547="")),D2547-E2547,"")</f>
        <v>0.5</v>
      </c>
      <c r="Z2547">
        <f ca="1">IF(OR(NOT(ISNUMBER(D2547)),ISBLANK(D2547),D2547="",ISBLANK(N2547)),"",ABS(D2547-N2547))</f>
        <v>1</v>
      </c>
      <c r="AA2547">
        <f ca="1">IF(OR(ISBLANK(J2547),ISBLANK(O2547),J2547="",O2547=""),"",IF(J2547=O2547,1,0))</f>
        <v>0</v>
      </c>
      <c r="AB2547" t="str">
        <f ca="1">IF(OR(ISBLANK(K2547),ISBLANK(Q2547),K2547="",Q2547=""),"",IF(K2547=Q2547,1,0))</f>
        <v/>
      </c>
      <c r="AC2547" s="23" t="str">
        <f t="shared" ca="1" si="39"/>
        <v/>
      </c>
    </row>
    <row r="2548" spans="1:29" x14ac:dyDescent="0.25">
      <c r="A2548" s="23">
        <v>2547</v>
      </c>
      <c r="B2548">
        <v>1258</v>
      </c>
      <c r="C2548" t="str">
        <f ca="1">IFERROR(VLOOKUP($B2548,INDIRECT(nfl_game_result),MATCH(C$1,INDIRECT(nfl_game_result_header),0),FALSE),"error")</f>
        <v>2016_13_WAS@ARI</v>
      </c>
      <c r="D2548">
        <f ca="1">IFERROR(IF(ISBLANK(VLOOKUP($B2548,INDIRECT(nfl_game_result),MATCH(D$1,INDIRECT(nfl_game_result_header),0),FALSE)),"",VLOOKUP($B2548,INDIRECT(nfl_game_result),MATCH(D$1,INDIRECT(nfl_game_result_header),0),FALSE)),"error")</f>
        <v>-2.5</v>
      </c>
      <c r="E2548">
        <f ca="1">IFERROR(IF(ISBLANK(VLOOKUP($B2548,INDIRECT(nfl_game_result),MATCH(E$1,INDIRECT(nfl_game_result_header),0),FALSE)),"",VLOOKUP($B2548,INDIRECT(nfl_game_result),MATCH(E$1,INDIRECT(nfl_game_result_header),0),FALSE)),"error")</f>
        <v>-2.5</v>
      </c>
      <c r="F2548" s="23" t="str">
        <f ca="1">IFERROR(IF(ISBLANK(VLOOKUP($B2548,INDIRECT(nfl_game_result),MATCH(F$1,INDIRECT(nfl_game_result_header),0),FALSE)),"",VLOOKUP($B2548,INDIRECT(nfl_game_result),MATCH(F$1,INDIRECT(nfl_game_result_header),0),FALSE)),"error")</f>
        <v/>
      </c>
      <c r="G2548" s="23" t="str">
        <f ca="1">IFERROR(IF(ISBLANK(VLOOKUP($B2548,INDIRECT(nfl_game_result),MATCH(G$1,INDIRECT(nfl_game_result_header),0),FALSE)),"",VLOOKUP($B2548,INDIRECT(nfl_game_result),MATCH(G$1,INDIRECT(nfl_game_result_header),0),FALSE)),"error")</f>
        <v/>
      </c>
      <c r="H2548">
        <f ca="1">IFERROR(IF(ISBLANK(VLOOKUP($B2548,INDIRECT(nfl_game_result),MATCH(H$1,INDIRECT(nfl_game_result_header),0),FALSE)),"",VLOOKUP($B2548,INDIRECT(nfl_game_result),MATCH(H$1,INDIRECT(nfl_game_result_header),0),FALSE)),"error")</f>
        <v>31</v>
      </c>
      <c r="I2548">
        <f ca="1">IFERROR(IF(ISBLANK(VLOOKUP($B2548,INDIRECT(nfl_game_result),MATCH(I$1,INDIRECT(nfl_game_result_header),0),FALSE)),"",VLOOKUP($B2548,INDIRECT(nfl_game_result),MATCH(I$1,INDIRECT(nfl_game_result_header),0),FALSE)),"error")</f>
        <v>23</v>
      </c>
      <c r="J2548" t="str">
        <f ca="1">IFERROR(IF(ISBLANK(VLOOKUP($B2548,INDIRECT(nfl_game_result),MATCH(J$1,INDIRECT(nfl_game_result_header),0),FALSE)),"",VLOOKUP($B2548,INDIRECT(nfl_game_result),MATCH(J$1,INDIRECT(nfl_game_result_header),0),FALSE)),"error")</f>
        <v>ARI</v>
      </c>
      <c r="K2548" t="str">
        <f ca="1">IFERROR(IF(ISBLANK(VLOOKUP($B2548,INDIRECT(nfl_game_result),MATCH(K$1,INDIRECT(nfl_game_result_header),0),FALSE)),"",VLOOKUP($B2548,INDIRECT(nfl_game_result),MATCH(K$1,INDIRECT(nfl_game_result_header),0),FALSE)),"error")</f>
        <v>ARI</v>
      </c>
      <c r="L2548" s="23" t="str">
        <f ca="1">IFERROR(IF(ISBLANK(VLOOKUP($B2548,INDIRECT(nfl_game_result),MATCH(L$1,INDIRECT(nfl_game_result_header),0),FALSE)),"",VLOOKUP($B2548,INDIRECT(nfl_game_result),MATCH(L$1,INDIRECT(nfl_game_result_header),0),FALSE)),"error")</f>
        <v/>
      </c>
      <c r="M2548" t="s">
        <v>16</v>
      </c>
      <c r="N2548">
        <v>-3.5</v>
      </c>
      <c r="O2548" t="s">
        <v>94</v>
      </c>
      <c r="P2548">
        <v>2</v>
      </c>
      <c r="V2548" s="23" t="s">
        <v>416</v>
      </c>
      <c r="W2548">
        <f ca="1">VALUE(LEFT(C2548, 4))</f>
        <v>2016</v>
      </c>
      <c r="X2548">
        <f ca="1">VALUE(MID(C2548,6,FIND("_",C2548,6)-6))</f>
        <v>13</v>
      </c>
      <c r="Y2548">
        <f ca="1">IF(NOT(OR(ISBLANK(D2548),ISBLANK(E2548),D2548="",E2548="")),D2548-E2548,"")</f>
        <v>0</v>
      </c>
      <c r="Z2548">
        <f ca="1">IF(OR(NOT(ISNUMBER(D2548)),ISBLANK(D2548),D2548="",ISBLANK(N2548)),"",ABS(D2548-N2548))</f>
        <v>1</v>
      </c>
      <c r="AA2548">
        <f ca="1">IF(OR(ISBLANK(J2548),ISBLANK(O2548),J2548="",O2548=""),"",IF(J2548=O2548,1,0))</f>
        <v>0</v>
      </c>
      <c r="AB2548" t="str">
        <f ca="1">IF(OR(ISBLANK(K2548),ISBLANK(Q2548),K2548="",Q2548=""),"",IF(K2548=Q2548,1,0))</f>
        <v/>
      </c>
      <c r="AC2548" s="23" t="str">
        <f t="shared" ca="1" si="39"/>
        <v/>
      </c>
    </row>
    <row r="2549" spans="1:29" x14ac:dyDescent="0.25">
      <c r="A2549" s="23">
        <v>2548</v>
      </c>
      <c r="B2549">
        <v>1259</v>
      </c>
      <c r="C2549" t="str">
        <f ca="1">IFERROR(VLOOKUP($B2549,INDIRECT(nfl_game_result),MATCH(C$1,INDIRECT(nfl_game_result_header),0),FALSE),"error")</f>
        <v>2016_13_CAR@SEA</v>
      </c>
      <c r="D2549">
        <f ca="1">IFERROR(IF(ISBLANK(VLOOKUP($B2549,INDIRECT(nfl_game_result),MATCH(D$1,INDIRECT(nfl_game_result_header),0),FALSE)),"",VLOOKUP($B2549,INDIRECT(nfl_game_result),MATCH(D$1,INDIRECT(nfl_game_result_header),0),FALSE)),"error")</f>
        <v>-6.5</v>
      </c>
      <c r="E2549">
        <f ca="1">IFERROR(IF(ISBLANK(VLOOKUP($B2549,INDIRECT(nfl_game_result),MATCH(E$1,INDIRECT(nfl_game_result_header),0),FALSE)),"",VLOOKUP($B2549,INDIRECT(nfl_game_result),MATCH(E$1,INDIRECT(nfl_game_result_header),0),FALSE)),"error")</f>
        <v>-7.5</v>
      </c>
      <c r="F2549" s="23" t="str">
        <f ca="1">IFERROR(IF(ISBLANK(VLOOKUP($B2549,INDIRECT(nfl_game_result),MATCH(F$1,INDIRECT(nfl_game_result_header),0),FALSE)),"",VLOOKUP($B2549,INDIRECT(nfl_game_result),MATCH(F$1,INDIRECT(nfl_game_result_header),0),FALSE)),"error")</f>
        <v/>
      </c>
      <c r="G2549" s="23" t="str">
        <f ca="1">IFERROR(IF(ISBLANK(VLOOKUP($B2549,INDIRECT(nfl_game_result),MATCH(G$1,INDIRECT(nfl_game_result_header),0),FALSE)),"",VLOOKUP($B2549,INDIRECT(nfl_game_result),MATCH(G$1,INDIRECT(nfl_game_result_header),0),FALSE)),"error")</f>
        <v/>
      </c>
      <c r="H2549">
        <f ca="1">IFERROR(IF(ISBLANK(VLOOKUP($B2549,INDIRECT(nfl_game_result),MATCH(H$1,INDIRECT(nfl_game_result_header),0),FALSE)),"",VLOOKUP($B2549,INDIRECT(nfl_game_result),MATCH(H$1,INDIRECT(nfl_game_result_header),0),FALSE)),"error")</f>
        <v>40</v>
      </c>
      <c r="I2549">
        <f ca="1">IFERROR(IF(ISBLANK(VLOOKUP($B2549,INDIRECT(nfl_game_result),MATCH(I$1,INDIRECT(nfl_game_result_header),0),FALSE)),"",VLOOKUP($B2549,INDIRECT(nfl_game_result),MATCH(I$1,INDIRECT(nfl_game_result_header),0),FALSE)),"error")</f>
        <v>7</v>
      </c>
      <c r="J2549" t="str">
        <f ca="1">IFERROR(IF(ISBLANK(VLOOKUP($B2549,INDIRECT(nfl_game_result),MATCH(J$1,INDIRECT(nfl_game_result_header),0),FALSE)),"",VLOOKUP($B2549,INDIRECT(nfl_game_result),MATCH(J$1,INDIRECT(nfl_game_result_header),0),FALSE)),"error")</f>
        <v>SEA</v>
      </c>
      <c r="K2549" t="str">
        <f ca="1">IFERROR(IF(ISBLANK(VLOOKUP($B2549,INDIRECT(nfl_game_result),MATCH(K$1,INDIRECT(nfl_game_result_header),0),FALSE)),"",VLOOKUP($B2549,INDIRECT(nfl_game_result),MATCH(K$1,INDIRECT(nfl_game_result_header),0),FALSE)),"error")</f>
        <v>SEA</v>
      </c>
      <c r="L2549" s="23" t="str">
        <f ca="1">IFERROR(IF(ISBLANK(VLOOKUP($B2549,INDIRECT(nfl_game_result),MATCH(L$1,INDIRECT(nfl_game_result_header),0),FALSE)),"",VLOOKUP($B2549,INDIRECT(nfl_game_result),MATCH(L$1,INDIRECT(nfl_game_result_header),0),FALSE)),"error")</f>
        <v/>
      </c>
      <c r="M2549" t="s">
        <v>16</v>
      </c>
      <c r="N2549">
        <v>-5.5</v>
      </c>
      <c r="O2549" t="s">
        <v>67</v>
      </c>
      <c r="P2549">
        <v>3</v>
      </c>
      <c r="V2549" s="23" t="s">
        <v>416</v>
      </c>
      <c r="W2549">
        <f ca="1">VALUE(LEFT(C2549, 4))</f>
        <v>2016</v>
      </c>
      <c r="X2549">
        <f ca="1">VALUE(MID(C2549,6,FIND("_",C2549,6)-6))</f>
        <v>13</v>
      </c>
      <c r="Y2549">
        <f ca="1">IF(NOT(OR(ISBLANK(D2549),ISBLANK(E2549),D2549="",E2549="")),D2549-E2549,"")</f>
        <v>1</v>
      </c>
      <c r="Z2549">
        <f ca="1">IF(OR(NOT(ISNUMBER(D2549)),ISBLANK(D2549),D2549="",ISBLANK(N2549)),"",ABS(D2549-N2549))</f>
        <v>1</v>
      </c>
      <c r="AA2549">
        <f ca="1">IF(OR(ISBLANK(J2549),ISBLANK(O2549),J2549="",O2549=""),"",IF(J2549=O2549,1,0))</f>
        <v>0</v>
      </c>
      <c r="AB2549" t="str">
        <f ca="1">IF(OR(ISBLANK(K2549),ISBLANK(Q2549),K2549="",Q2549=""),"",IF(K2549=Q2549,1,0))</f>
        <v/>
      </c>
      <c r="AC2549" s="23" t="str">
        <f t="shared" ca="1" si="39"/>
        <v/>
      </c>
    </row>
    <row r="2550" spans="1:29" x14ac:dyDescent="0.25">
      <c r="A2550" s="23">
        <v>2549</v>
      </c>
      <c r="B2550">
        <v>1260</v>
      </c>
      <c r="C2550" t="str">
        <f ca="1">IFERROR(VLOOKUP($B2550,INDIRECT(nfl_game_result),MATCH(C$1,INDIRECT(nfl_game_result_header),0),FALSE),"error")</f>
        <v>2016_13_IND@NYJ</v>
      </c>
      <c r="D2550">
        <f ca="1">IFERROR(IF(ISBLANK(VLOOKUP($B2550,INDIRECT(nfl_game_result),MATCH(D$1,INDIRECT(nfl_game_result_header),0),FALSE)),"",VLOOKUP($B2550,INDIRECT(nfl_game_result),MATCH(D$1,INDIRECT(nfl_game_result_header),0),FALSE)),"error")</f>
        <v>1</v>
      </c>
      <c r="E2550">
        <f ca="1">IFERROR(IF(ISBLANK(VLOOKUP($B2550,INDIRECT(nfl_game_result),MATCH(E$1,INDIRECT(nfl_game_result_header),0),FALSE)),"",VLOOKUP($B2550,INDIRECT(nfl_game_result),MATCH(E$1,INDIRECT(nfl_game_result_header),0),FALSE)),"error")</f>
        <v>2</v>
      </c>
      <c r="F2550" s="23" t="str">
        <f ca="1">IFERROR(IF(ISBLANK(VLOOKUP($B2550,INDIRECT(nfl_game_result),MATCH(F$1,INDIRECT(nfl_game_result_header),0),FALSE)),"",VLOOKUP($B2550,INDIRECT(nfl_game_result),MATCH(F$1,INDIRECT(nfl_game_result_header),0),FALSE)),"error")</f>
        <v/>
      </c>
      <c r="G2550" s="23" t="str">
        <f ca="1">IFERROR(IF(ISBLANK(VLOOKUP($B2550,INDIRECT(nfl_game_result),MATCH(G$1,INDIRECT(nfl_game_result_header),0),FALSE)),"",VLOOKUP($B2550,INDIRECT(nfl_game_result),MATCH(G$1,INDIRECT(nfl_game_result_header),0),FALSE)),"error")</f>
        <v/>
      </c>
      <c r="H2550">
        <f ca="1">IFERROR(IF(ISBLANK(VLOOKUP($B2550,INDIRECT(nfl_game_result),MATCH(H$1,INDIRECT(nfl_game_result_header),0),FALSE)),"",VLOOKUP($B2550,INDIRECT(nfl_game_result),MATCH(H$1,INDIRECT(nfl_game_result_header),0),FALSE)),"error")</f>
        <v>10</v>
      </c>
      <c r="I2550">
        <f ca="1">IFERROR(IF(ISBLANK(VLOOKUP($B2550,INDIRECT(nfl_game_result),MATCH(I$1,INDIRECT(nfl_game_result_header),0),FALSE)),"",VLOOKUP($B2550,INDIRECT(nfl_game_result),MATCH(I$1,INDIRECT(nfl_game_result_header),0),FALSE)),"error")</f>
        <v>41</v>
      </c>
      <c r="J2550" t="str">
        <f ca="1">IFERROR(IF(ISBLANK(VLOOKUP($B2550,INDIRECT(nfl_game_result),MATCH(J$1,INDIRECT(nfl_game_result_header),0),FALSE)),"",VLOOKUP($B2550,INDIRECT(nfl_game_result),MATCH(J$1,INDIRECT(nfl_game_result_header),0),FALSE)),"error")</f>
        <v>IND</v>
      </c>
      <c r="K2550" t="str">
        <f ca="1">IFERROR(IF(ISBLANK(VLOOKUP($B2550,INDIRECT(nfl_game_result),MATCH(K$1,INDIRECT(nfl_game_result_header),0),FALSE)),"",VLOOKUP($B2550,INDIRECT(nfl_game_result),MATCH(K$1,INDIRECT(nfl_game_result_header),0),FALSE)),"error")</f>
        <v>IND</v>
      </c>
      <c r="L2550" s="23" t="str">
        <f ca="1">IFERROR(IF(ISBLANK(VLOOKUP($B2550,INDIRECT(nfl_game_result),MATCH(L$1,INDIRECT(nfl_game_result_header),0),FALSE)),"",VLOOKUP($B2550,INDIRECT(nfl_game_result),MATCH(L$1,INDIRECT(nfl_game_result_header),0),FALSE)),"error")</f>
        <v/>
      </c>
      <c r="M2550" t="s">
        <v>16</v>
      </c>
      <c r="N2550">
        <v>1.5</v>
      </c>
      <c r="O2550" t="s">
        <v>76</v>
      </c>
      <c r="P2550">
        <v>4</v>
      </c>
      <c r="V2550" s="23" t="s">
        <v>416</v>
      </c>
      <c r="W2550">
        <f ca="1">VALUE(LEFT(C2550, 4))</f>
        <v>2016</v>
      </c>
      <c r="X2550">
        <f ca="1">VALUE(MID(C2550,6,FIND("_",C2550,6)-6))</f>
        <v>13</v>
      </c>
      <c r="Y2550">
        <f ca="1">IF(NOT(OR(ISBLANK(D2550),ISBLANK(E2550),D2550="",E2550="")),D2550-E2550,"")</f>
        <v>-1</v>
      </c>
      <c r="Z2550">
        <f ca="1">IF(OR(NOT(ISNUMBER(D2550)),ISBLANK(D2550),D2550="",ISBLANK(N2550)),"",ABS(D2550-N2550))</f>
        <v>0.5</v>
      </c>
      <c r="AA2550">
        <f ca="1">IF(OR(ISBLANK(J2550),ISBLANK(O2550),J2550="",O2550=""),"",IF(J2550=O2550,1,0))</f>
        <v>1</v>
      </c>
      <c r="AB2550" t="str">
        <f ca="1">IF(OR(ISBLANK(K2550),ISBLANK(Q2550),K2550="",Q2550=""),"",IF(K2550=Q2550,1,0))</f>
        <v/>
      </c>
      <c r="AC2550" s="23" t="str">
        <f t="shared" ca="1" si="39"/>
        <v/>
      </c>
    </row>
    <row r="2551" spans="1:29" x14ac:dyDescent="0.25">
      <c r="A2551" s="23">
        <v>2550</v>
      </c>
      <c r="B2551">
        <v>1246</v>
      </c>
      <c r="C2551" t="str">
        <f ca="1">IFERROR(VLOOKUP($B2551,INDIRECT(nfl_game_result),MATCH(C$1,INDIRECT(nfl_game_result_header),0),FALSE),"error")</f>
        <v>2016_13_DAL@MIN</v>
      </c>
      <c r="D2551">
        <f ca="1">IFERROR(IF(ISBLANK(VLOOKUP($B2551,INDIRECT(nfl_game_result),MATCH(D$1,INDIRECT(nfl_game_result_header),0),FALSE)),"",VLOOKUP($B2551,INDIRECT(nfl_game_result),MATCH(D$1,INDIRECT(nfl_game_result_header),0),FALSE)),"error")</f>
        <v>3</v>
      </c>
      <c r="E2551">
        <f ca="1">IFERROR(IF(ISBLANK(VLOOKUP($B2551,INDIRECT(nfl_game_result),MATCH(E$1,INDIRECT(nfl_game_result_header),0),FALSE)),"",VLOOKUP($B2551,INDIRECT(nfl_game_result),MATCH(E$1,INDIRECT(nfl_game_result_header),0),FALSE)),"error")</f>
        <v>4</v>
      </c>
      <c r="F2551" s="23" t="str">
        <f ca="1">IFERROR(IF(ISBLANK(VLOOKUP($B2551,INDIRECT(nfl_game_result),MATCH(F$1,INDIRECT(nfl_game_result_header),0),FALSE)),"",VLOOKUP($B2551,INDIRECT(nfl_game_result),MATCH(F$1,INDIRECT(nfl_game_result_header),0),FALSE)),"error")</f>
        <v/>
      </c>
      <c r="G2551" s="23" t="str">
        <f ca="1">IFERROR(IF(ISBLANK(VLOOKUP($B2551,INDIRECT(nfl_game_result),MATCH(G$1,INDIRECT(nfl_game_result_header),0),FALSE)),"",VLOOKUP($B2551,INDIRECT(nfl_game_result),MATCH(G$1,INDIRECT(nfl_game_result_header),0),FALSE)),"error")</f>
        <v/>
      </c>
      <c r="H2551">
        <f ca="1">IFERROR(IF(ISBLANK(VLOOKUP($B2551,INDIRECT(nfl_game_result),MATCH(H$1,INDIRECT(nfl_game_result_header),0),FALSE)),"",VLOOKUP($B2551,INDIRECT(nfl_game_result),MATCH(H$1,INDIRECT(nfl_game_result_header),0),FALSE)),"error")</f>
        <v>15</v>
      </c>
      <c r="I2551">
        <f ca="1">IFERROR(IF(ISBLANK(VLOOKUP($B2551,INDIRECT(nfl_game_result),MATCH(I$1,INDIRECT(nfl_game_result_header),0),FALSE)),"",VLOOKUP($B2551,INDIRECT(nfl_game_result),MATCH(I$1,INDIRECT(nfl_game_result_header),0),FALSE)),"error")</f>
        <v>17</v>
      </c>
      <c r="J2551" t="str">
        <f ca="1">IFERROR(IF(ISBLANK(VLOOKUP($B2551,INDIRECT(nfl_game_result),MATCH(J$1,INDIRECT(nfl_game_result_header),0),FALSE)),"",VLOOKUP($B2551,INDIRECT(nfl_game_result),MATCH(J$1,INDIRECT(nfl_game_result_header),0),FALSE)),"error")</f>
        <v>MIN</v>
      </c>
      <c r="K2551" t="str">
        <f ca="1">IFERROR(IF(ISBLANK(VLOOKUP($B2551,INDIRECT(nfl_game_result),MATCH(K$1,INDIRECT(nfl_game_result_header),0),FALSE)),"",VLOOKUP($B2551,INDIRECT(nfl_game_result),MATCH(K$1,INDIRECT(nfl_game_result_header),0),FALSE)),"error")</f>
        <v>DAL</v>
      </c>
      <c r="L2551" s="23" t="str">
        <f ca="1">IFERROR(IF(ISBLANK(VLOOKUP($B2551,INDIRECT(nfl_game_result),MATCH(L$1,INDIRECT(nfl_game_result_header),0),FALSE)),"",VLOOKUP($B2551,INDIRECT(nfl_game_result),MATCH(L$1,INDIRECT(nfl_game_result_header),0),FALSE)),"error")</f>
        <v/>
      </c>
      <c r="M2551" t="s">
        <v>14</v>
      </c>
      <c r="N2551">
        <v>3.5</v>
      </c>
      <c r="O2551" t="s">
        <v>80</v>
      </c>
      <c r="P2551">
        <v>5</v>
      </c>
      <c r="Q2551" t="s">
        <v>71</v>
      </c>
      <c r="V2551" s="23" t="s">
        <v>416</v>
      </c>
      <c r="W2551">
        <f ca="1">VALUE(LEFT(C2551, 4))</f>
        <v>2016</v>
      </c>
      <c r="X2551">
        <f ca="1">VALUE(MID(C2551,6,FIND("_",C2551,6)-6))</f>
        <v>13</v>
      </c>
      <c r="Y2551">
        <f ca="1">IF(NOT(OR(ISBLANK(D2551),ISBLANK(E2551),D2551="",E2551="")),D2551-E2551,"")</f>
        <v>-1</v>
      </c>
      <c r="Z2551">
        <f ca="1">IF(OR(NOT(ISNUMBER(D2551)),ISBLANK(D2551),D2551="",ISBLANK(N2551)),"",ABS(D2551-N2551))</f>
        <v>0.5</v>
      </c>
      <c r="AA2551">
        <f ca="1">IF(OR(ISBLANK(J2551),ISBLANK(O2551),J2551="",O2551=""),"",IF(J2551=O2551,1,0))</f>
        <v>1</v>
      </c>
      <c r="AB2551">
        <f ca="1">IF(OR(ISBLANK(K2551),ISBLANK(Q2551),K2551="",Q2551=""),"",IF(K2551=Q2551,1,0))</f>
        <v>1</v>
      </c>
      <c r="AC2551" s="23" t="str">
        <f t="shared" ca="1" si="39"/>
        <v/>
      </c>
    </row>
    <row r="2552" spans="1:29" x14ac:dyDescent="0.25">
      <c r="A2552" s="23">
        <v>2551</v>
      </c>
      <c r="B2552">
        <v>1247</v>
      </c>
      <c r="C2552" t="str">
        <f ca="1">IFERROR(VLOOKUP($B2552,INDIRECT(nfl_game_result),MATCH(C$1,INDIRECT(nfl_game_result_header),0),FALSE),"error")</f>
        <v>2016_13_DET@NOR</v>
      </c>
      <c r="D2552">
        <f ca="1">IFERROR(IF(ISBLANK(VLOOKUP($B2552,INDIRECT(nfl_game_result),MATCH(D$1,INDIRECT(nfl_game_result_header),0),FALSE)),"",VLOOKUP($B2552,INDIRECT(nfl_game_result),MATCH(D$1,INDIRECT(nfl_game_result_header),0),FALSE)),"error")</f>
        <v>-5</v>
      </c>
      <c r="E2552">
        <f ca="1">IFERROR(IF(ISBLANK(VLOOKUP($B2552,INDIRECT(nfl_game_result),MATCH(E$1,INDIRECT(nfl_game_result_header),0),FALSE)),"",VLOOKUP($B2552,INDIRECT(nfl_game_result),MATCH(E$1,INDIRECT(nfl_game_result_header),0),FALSE)),"error")</f>
        <v>-6.5</v>
      </c>
      <c r="F2552" s="23" t="str">
        <f ca="1">IFERROR(IF(ISBLANK(VLOOKUP($B2552,INDIRECT(nfl_game_result),MATCH(F$1,INDIRECT(nfl_game_result_header),0),FALSE)),"",VLOOKUP($B2552,INDIRECT(nfl_game_result),MATCH(F$1,INDIRECT(nfl_game_result_header),0),FALSE)),"error")</f>
        <v/>
      </c>
      <c r="G2552" s="23" t="str">
        <f ca="1">IFERROR(IF(ISBLANK(VLOOKUP($B2552,INDIRECT(nfl_game_result),MATCH(G$1,INDIRECT(nfl_game_result_header),0),FALSE)),"",VLOOKUP($B2552,INDIRECT(nfl_game_result),MATCH(G$1,INDIRECT(nfl_game_result_header),0),FALSE)),"error")</f>
        <v/>
      </c>
      <c r="H2552">
        <f ca="1">IFERROR(IF(ISBLANK(VLOOKUP($B2552,INDIRECT(nfl_game_result),MATCH(H$1,INDIRECT(nfl_game_result_header),0),FALSE)),"",VLOOKUP($B2552,INDIRECT(nfl_game_result),MATCH(H$1,INDIRECT(nfl_game_result_header),0),FALSE)),"error")</f>
        <v>13</v>
      </c>
      <c r="I2552">
        <f ca="1">IFERROR(IF(ISBLANK(VLOOKUP($B2552,INDIRECT(nfl_game_result),MATCH(I$1,INDIRECT(nfl_game_result_header),0),FALSE)),"",VLOOKUP($B2552,INDIRECT(nfl_game_result),MATCH(I$1,INDIRECT(nfl_game_result_header),0),FALSE)),"error")</f>
        <v>28</v>
      </c>
      <c r="J2552" t="str">
        <f ca="1">IFERROR(IF(ISBLANK(VLOOKUP($B2552,INDIRECT(nfl_game_result),MATCH(J$1,INDIRECT(nfl_game_result_header),0),FALSE)),"",VLOOKUP($B2552,INDIRECT(nfl_game_result),MATCH(J$1,INDIRECT(nfl_game_result_header),0),FALSE)),"error")</f>
        <v>DET</v>
      </c>
      <c r="K2552" t="str">
        <f ca="1">IFERROR(IF(ISBLANK(VLOOKUP($B2552,INDIRECT(nfl_game_result),MATCH(K$1,INDIRECT(nfl_game_result_header),0),FALSE)),"",VLOOKUP($B2552,INDIRECT(nfl_game_result),MATCH(K$1,INDIRECT(nfl_game_result_header),0),FALSE)),"error")</f>
        <v>DET</v>
      </c>
      <c r="L2552" s="23" t="str">
        <f ca="1">IFERROR(IF(ISBLANK(VLOOKUP($B2552,INDIRECT(nfl_game_result),MATCH(L$1,INDIRECT(nfl_game_result_header),0),FALSE)),"",VLOOKUP($B2552,INDIRECT(nfl_game_result),MATCH(L$1,INDIRECT(nfl_game_result_header),0),FALSE)),"error")</f>
        <v/>
      </c>
      <c r="M2552" t="s">
        <v>14</v>
      </c>
      <c r="N2552">
        <v>-4</v>
      </c>
      <c r="O2552" t="s">
        <v>335</v>
      </c>
      <c r="P2552">
        <v>2</v>
      </c>
      <c r="Q2552" t="s">
        <v>335</v>
      </c>
      <c r="V2552" s="23" t="s">
        <v>416</v>
      </c>
      <c r="W2552">
        <f ca="1">VALUE(LEFT(C2552, 4))</f>
        <v>2016</v>
      </c>
      <c r="X2552">
        <f ca="1">VALUE(MID(C2552,6,FIND("_",C2552,6)-6))</f>
        <v>13</v>
      </c>
      <c r="Y2552">
        <f ca="1">IF(NOT(OR(ISBLANK(D2552),ISBLANK(E2552),D2552="",E2552="")),D2552-E2552,"")</f>
        <v>1.5</v>
      </c>
      <c r="Z2552">
        <f ca="1">IF(OR(NOT(ISNUMBER(D2552)),ISBLANK(D2552),D2552="",ISBLANK(N2552)),"",ABS(D2552-N2552))</f>
        <v>1</v>
      </c>
      <c r="AA2552">
        <f ca="1">IF(OR(ISBLANK(J2552),ISBLANK(O2552),J2552="",O2552=""),"",IF(J2552=O2552,1,0))</f>
        <v>0</v>
      </c>
      <c r="AB2552">
        <f ca="1">IF(OR(ISBLANK(K2552),ISBLANK(Q2552),K2552="",Q2552=""),"",IF(K2552=Q2552,1,0))</f>
        <v>0</v>
      </c>
      <c r="AC2552" s="23" t="str">
        <f t="shared" ca="1" si="39"/>
        <v/>
      </c>
    </row>
    <row r="2553" spans="1:29" x14ac:dyDescent="0.25">
      <c r="A2553" s="23">
        <v>2552</v>
      </c>
      <c r="B2553">
        <v>1248</v>
      </c>
      <c r="C2553" t="str">
        <f ca="1">IFERROR(VLOOKUP($B2553,INDIRECT(nfl_game_result),MATCH(C$1,INDIRECT(nfl_game_result_header),0),FALSE),"error")</f>
        <v>2016_13_LAR@NWE</v>
      </c>
      <c r="D2553">
        <f ca="1">IFERROR(IF(ISBLANK(VLOOKUP($B2553,INDIRECT(nfl_game_result),MATCH(D$1,INDIRECT(nfl_game_result_header),0),FALSE)),"",VLOOKUP($B2553,INDIRECT(nfl_game_result),MATCH(D$1,INDIRECT(nfl_game_result_header),0),FALSE)),"error")</f>
        <v>-13</v>
      </c>
      <c r="E2553">
        <f ca="1">IFERROR(IF(ISBLANK(VLOOKUP($B2553,INDIRECT(nfl_game_result),MATCH(E$1,INDIRECT(nfl_game_result_header),0),FALSE)),"",VLOOKUP($B2553,INDIRECT(nfl_game_result),MATCH(E$1,INDIRECT(nfl_game_result_header),0),FALSE)),"error")</f>
        <v>-13</v>
      </c>
      <c r="F2553" s="23" t="str">
        <f ca="1">IFERROR(IF(ISBLANK(VLOOKUP($B2553,INDIRECT(nfl_game_result),MATCH(F$1,INDIRECT(nfl_game_result_header),0),FALSE)),"",VLOOKUP($B2553,INDIRECT(nfl_game_result),MATCH(F$1,INDIRECT(nfl_game_result_header),0),FALSE)),"error")</f>
        <v/>
      </c>
      <c r="G2553" s="23" t="str">
        <f ca="1">IFERROR(IF(ISBLANK(VLOOKUP($B2553,INDIRECT(nfl_game_result),MATCH(G$1,INDIRECT(nfl_game_result_header),0),FALSE)),"",VLOOKUP($B2553,INDIRECT(nfl_game_result),MATCH(G$1,INDIRECT(nfl_game_result_header),0),FALSE)),"error")</f>
        <v/>
      </c>
      <c r="H2553">
        <f ca="1">IFERROR(IF(ISBLANK(VLOOKUP($B2553,INDIRECT(nfl_game_result),MATCH(H$1,INDIRECT(nfl_game_result_header),0),FALSE)),"",VLOOKUP($B2553,INDIRECT(nfl_game_result),MATCH(H$1,INDIRECT(nfl_game_result_header),0),FALSE)),"error")</f>
        <v>26</v>
      </c>
      <c r="I2553">
        <f ca="1">IFERROR(IF(ISBLANK(VLOOKUP($B2553,INDIRECT(nfl_game_result),MATCH(I$1,INDIRECT(nfl_game_result_header),0),FALSE)),"",VLOOKUP($B2553,INDIRECT(nfl_game_result),MATCH(I$1,INDIRECT(nfl_game_result_header),0),FALSE)),"error")</f>
        <v>10</v>
      </c>
      <c r="J2553" t="str">
        <f ca="1">IFERROR(IF(ISBLANK(VLOOKUP($B2553,INDIRECT(nfl_game_result),MATCH(J$1,INDIRECT(nfl_game_result_header),0),FALSE)),"",VLOOKUP($B2553,INDIRECT(nfl_game_result),MATCH(J$1,INDIRECT(nfl_game_result_header),0),FALSE)),"error")</f>
        <v>NWE</v>
      </c>
      <c r="K2553" t="str">
        <f ca="1">IFERROR(IF(ISBLANK(VLOOKUP($B2553,INDIRECT(nfl_game_result),MATCH(K$1,INDIRECT(nfl_game_result_header),0),FALSE)),"",VLOOKUP($B2553,INDIRECT(nfl_game_result),MATCH(K$1,INDIRECT(nfl_game_result_header),0),FALSE)),"error")</f>
        <v>NWE</v>
      </c>
      <c r="L2553" s="23" t="str">
        <f ca="1">IFERROR(IF(ISBLANK(VLOOKUP($B2553,INDIRECT(nfl_game_result),MATCH(L$1,INDIRECT(nfl_game_result_header),0),FALSE)),"",VLOOKUP($B2553,INDIRECT(nfl_game_result),MATCH(L$1,INDIRECT(nfl_game_result_header),0),FALSE)),"error")</f>
        <v/>
      </c>
      <c r="M2553" t="s">
        <v>14</v>
      </c>
      <c r="N2553">
        <v>-9</v>
      </c>
      <c r="O2553" t="s">
        <v>332</v>
      </c>
      <c r="P2553">
        <v>6</v>
      </c>
      <c r="Q2553" t="s">
        <v>332</v>
      </c>
      <c r="V2553" s="23" t="s">
        <v>416</v>
      </c>
      <c r="W2553">
        <f ca="1">VALUE(LEFT(C2553, 4))</f>
        <v>2016</v>
      </c>
      <c r="X2553">
        <f ca="1">VALUE(MID(C2553,6,FIND("_",C2553,6)-6))</f>
        <v>13</v>
      </c>
      <c r="Y2553">
        <f ca="1">IF(NOT(OR(ISBLANK(D2553),ISBLANK(E2553),D2553="",E2553="")),D2553-E2553,"")</f>
        <v>0</v>
      </c>
      <c r="Z2553">
        <f ca="1">IF(OR(NOT(ISNUMBER(D2553)),ISBLANK(D2553),D2553="",ISBLANK(N2553)),"",ABS(D2553-N2553))</f>
        <v>4</v>
      </c>
      <c r="AA2553">
        <f ca="1">IF(OR(ISBLANK(J2553),ISBLANK(O2553),J2553="",O2553=""),"",IF(J2553=O2553,1,0))</f>
        <v>1</v>
      </c>
      <c r="AB2553">
        <f ca="1">IF(OR(ISBLANK(K2553),ISBLANK(Q2553),K2553="",Q2553=""),"",IF(K2553=Q2553,1,0))</f>
        <v>1</v>
      </c>
      <c r="AC2553" s="23" t="str">
        <f t="shared" ca="1" si="39"/>
        <v/>
      </c>
    </row>
    <row r="2554" spans="1:29" x14ac:dyDescent="0.25">
      <c r="A2554" s="23">
        <v>2553</v>
      </c>
      <c r="B2554">
        <v>1249</v>
      </c>
      <c r="C2554" t="str">
        <f ca="1">IFERROR(VLOOKUP($B2554,INDIRECT(nfl_game_result),MATCH(C$1,INDIRECT(nfl_game_result_header),0),FALSE),"error")</f>
        <v>2016_13_DEN@JAX</v>
      </c>
      <c r="D2554">
        <f ca="1">IFERROR(IF(ISBLANK(VLOOKUP($B2554,INDIRECT(nfl_game_result),MATCH(D$1,INDIRECT(nfl_game_result_header),0),FALSE)),"",VLOOKUP($B2554,INDIRECT(nfl_game_result),MATCH(D$1,INDIRECT(nfl_game_result_header),0),FALSE)),"error")</f>
        <v>4.5</v>
      </c>
      <c r="E2554">
        <f ca="1">IFERROR(IF(ISBLANK(VLOOKUP($B2554,INDIRECT(nfl_game_result),MATCH(E$1,INDIRECT(nfl_game_result_header),0),FALSE)),"",VLOOKUP($B2554,INDIRECT(nfl_game_result),MATCH(E$1,INDIRECT(nfl_game_result_header),0),FALSE)),"error")</f>
        <v>3.5</v>
      </c>
      <c r="F2554" s="23" t="str">
        <f ca="1">IFERROR(IF(ISBLANK(VLOOKUP($B2554,INDIRECT(nfl_game_result),MATCH(F$1,INDIRECT(nfl_game_result_header),0),FALSE)),"",VLOOKUP($B2554,INDIRECT(nfl_game_result),MATCH(F$1,INDIRECT(nfl_game_result_header),0),FALSE)),"error")</f>
        <v/>
      </c>
      <c r="G2554" s="23" t="str">
        <f ca="1">IFERROR(IF(ISBLANK(VLOOKUP($B2554,INDIRECT(nfl_game_result),MATCH(G$1,INDIRECT(nfl_game_result_header),0),FALSE)),"",VLOOKUP($B2554,INDIRECT(nfl_game_result),MATCH(G$1,INDIRECT(nfl_game_result_header),0),FALSE)),"error")</f>
        <v/>
      </c>
      <c r="H2554">
        <f ca="1">IFERROR(IF(ISBLANK(VLOOKUP($B2554,INDIRECT(nfl_game_result),MATCH(H$1,INDIRECT(nfl_game_result_header),0),FALSE)),"",VLOOKUP($B2554,INDIRECT(nfl_game_result),MATCH(H$1,INDIRECT(nfl_game_result_header),0),FALSE)),"error")</f>
        <v>10</v>
      </c>
      <c r="I2554">
        <f ca="1">IFERROR(IF(ISBLANK(VLOOKUP($B2554,INDIRECT(nfl_game_result),MATCH(I$1,INDIRECT(nfl_game_result_header),0),FALSE)),"",VLOOKUP($B2554,INDIRECT(nfl_game_result),MATCH(I$1,INDIRECT(nfl_game_result_header),0),FALSE)),"error")</f>
        <v>20</v>
      </c>
      <c r="J2554" t="str">
        <f ca="1">IFERROR(IF(ISBLANK(VLOOKUP($B2554,INDIRECT(nfl_game_result),MATCH(J$1,INDIRECT(nfl_game_result_header),0),FALSE)),"",VLOOKUP($B2554,INDIRECT(nfl_game_result),MATCH(J$1,INDIRECT(nfl_game_result_header),0),FALSE)),"error")</f>
        <v>DEN</v>
      </c>
      <c r="K2554" t="str">
        <f ca="1">IFERROR(IF(ISBLANK(VLOOKUP($B2554,INDIRECT(nfl_game_result),MATCH(K$1,INDIRECT(nfl_game_result_header),0),FALSE)),"",VLOOKUP($B2554,INDIRECT(nfl_game_result),MATCH(K$1,INDIRECT(nfl_game_result_header),0),FALSE)),"error")</f>
        <v>DEN</v>
      </c>
      <c r="L2554" s="23" t="str">
        <f ca="1">IFERROR(IF(ISBLANK(VLOOKUP($B2554,INDIRECT(nfl_game_result),MATCH(L$1,INDIRECT(nfl_game_result_header),0),FALSE)),"",VLOOKUP($B2554,INDIRECT(nfl_game_result),MATCH(L$1,INDIRECT(nfl_game_result_header),0),FALSE)),"error")</f>
        <v/>
      </c>
      <c r="M2554" t="s">
        <v>14</v>
      </c>
      <c r="N2554">
        <v>6</v>
      </c>
      <c r="O2554" t="s">
        <v>77</v>
      </c>
      <c r="P2554">
        <v>7</v>
      </c>
      <c r="Q2554" t="s">
        <v>77</v>
      </c>
      <c r="V2554" s="23" t="s">
        <v>416</v>
      </c>
      <c r="W2554">
        <f ca="1">VALUE(LEFT(C2554, 4))</f>
        <v>2016</v>
      </c>
      <c r="X2554">
        <f ca="1">VALUE(MID(C2554,6,FIND("_",C2554,6)-6))</f>
        <v>13</v>
      </c>
      <c r="Y2554">
        <f ca="1">IF(NOT(OR(ISBLANK(D2554),ISBLANK(E2554),D2554="",E2554="")),D2554-E2554,"")</f>
        <v>1</v>
      </c>
      <c r="Z2554">
        <f ca="1">IF(OR(NOT(ISNUMBER(D2554)),ISBLANK(D2554),D2554="",ISBLANK(N2554)),"",ABS(D2554-N2554))</f>
        <v>1.5</v>
      </c>
      <c r="AA2554">
        <f ca="1">IF(OR(ISBLANK(J2554),ISBLANK(O2554),J2554="",O2554=""),"",IF(J2554=O2554,1,0))</f>
        <v>0</v>
      </c>
      <c r="AB2554">
        <f ca="1">IF(OR(ISBLANK(K2554),ISBLANK(Q2554),K2554="",Q2554=""),"",IF(K2554=Q2554,1,0))</f>
        <v>0</v>
      </c>
      <c r="AC2554" s="23" t="str">
        <f t="shared" ca="1" si="39"/>
        <v/>
      </c>
    </row>
    <row r="2555" spans="1:29" x14ac:dyDescent="0.25">
      <c r="A2555" s="23">
        <v>2554</v>
      </c>
      <c r="B2555">
        <v>1250</v>
      </c>
      <c r="C2555" t="str">
        <f ca="1">IFERROR(VLOOKUP($B2555,INDIRECT(nfl_game_result),MATCH(C$1,INDIRECT(nfl_game_result_header),0),FALSE),"error")</f>
        <v>2016_13_SFO@CHI</v>
      </c>
      <c r="D2555">
        <f ca="1">IFERROR(IF(ISBLANK(VLOOKUP($B2555,INDIRECT(nfl_game_result),MATCH(D$1,INDIRECT(nfl_game_result_header),0),FALSE)),"",VLOOKUP($B2555,INDIRECT(nfl_game_result),MATCH(D$1,INDIRECT(nfl_game_result_header),0),FALSE)),"error")</f>
        <v>-2.5</v>
      </c>
      <c r="E2555">
        <f ca="1">IFERROR(IF(ISBLANK(VLOOKUP($B2555,INDIRECT(nfl_game_result),MATCH(E$1,INDIRECT(nfl_game_result_header),0),FALSE)),"",VLOOKUP($B2555,INDIRECT(nfl_game_result),MATCH(E$1,INDIRECT(nfl_game_result_header),0),FALSE)),"error")</f>
        <v>1</v>
      </c>
      <c r="F2555" s="23" t="str">
        <f ca="1">IFERROR(IF(ISBLANK(VLOOKUP($B2555,INDIRECT(nfl_game_result),MATCH(F$1,INDIRECT(nfl_game_result_header),0),FALSE)),"",VLOOKUP($B2555,INDIRECT(nfl_game_result),MATCH(F$1,INDIRECT(nfl_game_result_header),0),FALSE)),"error")</f>
        <v/>
      </c>
      <c r="G2555" s="23" t="str">
        <f ca="1">IFERROR(IF(ISBLANK(VLOOKUP($B2555,INDIRECT(nfl_game_result),MATCH(G$1,INDIRECT(nfl_game_result_header),0),FALSE)),"",VLOOKUP($B2555,INDIRECT(nfl_game_result),MATCH(G$1,INDIRECT(nfl_game_result_header),0),FALSE)),"error")</f>
        <v/>
      </c>
      <c r="H2555">
        <f ca="1">IFERROR(IF(ISBLANK(VLOOKUP($B2555,INDIRECT(nfl_game_result),MATCH(H$1,INDIRECT(nfl_game_result_header),0),FALSE)),"",VLOOKUP($B2555,INDIRECT(nfl_game_result),MATCH(H$1,INDIRECT(nfl_game_result_header),0),FALSE)),"error")</f>
        <v>26</v>
      </c>
      <c r="I2555">
        <f ca="1">IFERROR(IF(ISBLANK(VLOOKUP($B2555,INDIRECT(nfl_game_result),MATCH(I$1,INDIRECT(nfl_game_result_header),0),FALSE)),"",VLOOKUP($B2555,INDIRECT(nfl_game_result),MATCH(I$1,INDIRECT(nfl_game_result_header),0),FALSE)),"error")</f>
        <v>6</v>
      </c>
      <c r="J2555" t="str">
        <f ca="1">IFERROR(IF(ISBLANK(VLOOKUP($B2555,INDIRECT(nfl_game_result),MATCH(J$1,INDIRECT(nfl_game_result_header),0),FALSE)),"",VLOOKUP($B2555,INDIRECT(nfl_game_result),MATCH(J$1,INDIRECT(nfl_game_result_header),0),FALSE)),"error")</f>
        <v>CHI</v>
      </c>
      <c r="K2555" t="str">
        <f ca="1">IFERROR(IF(ISBLANK(VLOOKUP($B2555,INDIRECT(nfl_game_result),MATCH(K$1,INDIRECT(nfl_game_result_header),0),FALSE)),"",VLOOKUP($B2555,INDIRECT(nfl_game_result),MATCH(K$1,INDIRECT(nfl_game_result_header),0),FALSE)),"error")</f>
        <v>CHI</v>
      </c>
      <c r="L2555" s="23" t="str">
        <f ca="1">IFERROR(IF(ISBLANK(VLOOKUP($B2555,INDIRECT(nfl_game_result),MATCH(L$1,INDIRECT(nfl_game_result_header),0),FALSE)),"",VLOOKUP($B2555,INDIRECT(nfl_game_result),MATCH(L$1,INDIRECT(nfl_game_result_header),0),FALSE)),"error")</f>
        <v/>
      </c>
      <c r="M2555" t="s">
        <v>14</v>
      </c>
      <c r="N2555">
        <v>-3</v>
      </c>
      <c r="O2555" t="s">
        <v>333</v>
      </c>
      <c r="P2555">
        <v>9</v>
      </c>
      <c r="Q2555" t="s">
        <v>333</v>
      </c>
      <c r="V2555" s="23" t="s">
        <v>416</v>
      </c>
      <c r="W2555">
        <f ca="1">VALUE(LEFT(C2555, 4))</f>
        <v>2016</v>
      </c>
      <c r="X2555">
        <f ca="1">VALUE(MID(C2555,6,FIND("_",C2555,6)-6))</f>
        <v>13</v>
      </c>
      <c r="Y2555">
        <f ca="1">IF(NOT(OR(ISBLANK(D2555),ISBLANK(E2555),D2555="",E2555="")),D2555-E2555,"")</f>
        <v>-3.5</v>
      </c>
      <c r="Z2555">
        <f ca="1">IF(OR(NOT(ISNUMBER(D2555)),ISBLANK(D2555),D2555="",ISBLANK(N2555)),"",ABS(D2555-N2555))</f>
        <v>0.5</v>
      </c>
      <c r="AA2555">
        <f ca="1">IF(OR(ISBLANK(J2555),ISBLANK(O2555),J2555="",O2555=""),"",IF(J2555=O2555,1,0))</f>
        <v>0</v>
      </c>
      <c r="AB2555">
        <f ca="1">IF(OR(ISBLANK(K2555),ISBLANK(Q2555),K2555="",Q2555=""),"",IF(K2555=Q2555,1,0))</f>
        <v>0</v>
      </c>
      <c r="AC2555" s="23" t="str">
        <f t="shared" ca="1" si="39"/>
        <v/>
      </c>
    </row>
    <row r="2556" spans="1:29" x14ac:dyDescent="0.25">
      <c r="A2556" s="23">
        <v>2555</v>
      </c>
      <c r="B2556">
        <v>1251</v>
      </c>
      <c r="C2556" t="str">
        <f ca="1">IFERROR(VLOOKUP($B2556,INDIRECT(nfl_game_result),MATCH(C$1,INDIRECT(nfl_game_result_header),0),FALSE),"error")</f>
        <v>2016_13_HOU@GBY</v>
      </c>
      <c r="D2556">
        <f ca="1">IFERROR(IF(ISBLANK(VLOOKUP($B2556,INDIRECT(nfl_game_result),MATCH(D$1,INDIRECT(nfl_game_result_header),0),FALSE)),"",VLOOKUP($B2556,INDIRECT(nfl_game_result),MATCH(D$1,INDIRECT(nfl_game_result_header),0),FALSE)),"error")</f>
        <v>-4.5</v>
      </c>
      <c r="E2556">
        <f ca="1">IFERROR(IF(ISBLANK(VLOOKUP($B2556,INDIRECT(nfl_game_result),MATCH(E$1,INDIRECT(nfl_game_result_header),0),FALSE)),"",VLOOKUP($B2556,INDIRECT(nfl_game_result),MATCH(E$1,INDIRECT(nfl_game_result_header),0),FALSE)),"error")</f>
        <v>-6.5</v>
      </c>
      <c r="F2556" s="23" t="str">
        <f ca="1">IFERROR(IF(ISBLANK(VLOOKUP($B2556,INDIRECT(nfl_game_result),MATCH(F$1,INDIRECT(nfl_game_result_header),0),FALSE)),"",VLOOKUP($B2556,INDIRECT(nfl_game_result),MATCH(F$1,INDIRECT(nfl_game_result_header),0),FALSE)),"error")</f>
        <v/>
      </c>
      <c r="G2556" s="23" t="str">
        <f ca="1">IFERROR(IF(ISBLANK(VLOOKUP($B2556,INDIRECT(nfl_game_result),MATCH(G$1,INDIRECT(nfl_game_result_header),0),FALSE)),"",VLOOKUP($B2556,INDIRECT(nfl_game_result),MATCH(G$1,INDIRECT(nfl_game_result_header),0),FALSE)),"error")</f>
        <v/>
      </c>
      <c r="H2556">
        <f ca="1">IFERROR(IF(ISBLANK(VLOOKUP($B2556,INDIRECT(nfl_game_result),MATCH(H$1,INDIRECT(nfl_game_result_header),0),FALSE)),"",VLOOKUP($B2556,INDIRECT(nfl_game_result),MATCH(H$1,INDIRECT(nfl_game_result_header),0),FALSE)),"error")</f>
        <v>21</v>
      </c>
      <c r="I2556">
        <f ca="1">IFERROR(IF(ISBLANK(VLOOKUP($B2556,INDIRECT(nfl_game_result),MATCH(I$1,INDIRECT(nfl_game_result_header),0),FALSE)),"",VLOOKUP($B2556,INDIRECT(nfl_game_result),MATCH(I$1,INDIRECT(nfl_game_result_header),0),FALSE)),"error")</f>
        <v>13</v>
      </c>
      <c r="J2556" t="str">
        <f ca="1">IFERROR(IF(ISBLANK(VLOOKUP($B2556,INDIRECT(nfl_game_result),MATCH(J$1,INDIRECT(nfl_game_result_header),0),FALSE)),"",VLOOKUP($B2556,INDIRECT(nfl_game_result),MATCH(J$1,INDIRECT(nfl_game_result_header),0),FALSE)),"error")</f>
        <v>GBY</v>
      </c>
      <c r="K2556" t="str">
        <f ca="1">IFERROR(IF(ISBLANK(VLOOKUP($B2556,INDIRECT(nfl_game_result),MATCH(K$1,INDIRECT(nfl_game_result_header),0),FALSE)),"",VLOOKUP($B2556,INDIRECT(nfl_game_result),MATCH(K$1,INDIRECT(nfl_game_result_header),0),FALSE)),"error")</f>
        <v>GBY</v>
      </c>
      <c r="L2556" s="23" t="str">
        <f ca="1">IFERROR(IF(ISBLANK(VLOOKUP($B2556,INDIRECT(nfl_game_result),MATCH(L$1,INDIRECT(nfl_game_result_header),0),FALSE)),"",VLOOKUP($B2556,INDIRECT(nfl_game_result),MATCH(L$1,INDIRECT(nfl_game_result_header),0),FALSE)),"error")</f>
        <v/>
      </c>
      <c r="M2556" t="s">
        <v>14</v>
      </c>
      <c r="N2556">
        <v>-5.5</v>
      </c>
      <c r="O2556" t="s">
        <v>330</v>
      </c>
      <c r="P2556">
        <v>4</v>
      </c>
      <c r="Q2556" t="s">
        <v>330</v>
      </c>
      <c r="V2556" s="23" t="s">
        <v>416</v>
      </c>
      <c r="W2556">
        <f ca="1">VALUE(LEFT(C2556, 4))</f>
        <v>2016</v>
      </c>
      <c r="X2556">
        <f ca="1">VALUE(MID(C2556,6,FIND("_",C2556,6)-6))</f>
        <v>13</v>
      </c>
      <c r="Y2556">
        <f ca="1">IF(NOT(OR(ISBLANK(D2556),ISBLANK(E2556),D2556="",E2556="")),D2556-E2556,"")</f>
        <v>2</v>
      </c>
      <c r="Z2556">
        <f ca="1">IF(OR(NOT(ISNUMBER(D2556)),ISBLANK(D2556),D2556="",ISBLANK(N2556)),"",ABS(D2556-N2556))</f>
        <v>1</v>
      </c>
      <c r="AA2556">
        <f ca="1">IF(OR(ISBLANK(J2556),ISBLANK(O2556),J2556="",O2556=""),"",IF(J2556=O2556,1,0))</f>
        <v>1</v>
      </c>
      <c r="AB2556">
        <f ca="1">IF(OR(ISBLANK(K2556),ISBLANK(Q2556),K2556="",Q2556=""),"",IF(K2556=Q2556,1,0))</f>
        <v>1</v>
      </c>
      <c r="AC2556" s="23" t="str">
        <f t="shared" ca="1" si="39"/>
        <v/>
      </c>
    </row>
    <row r="2557" spans="1:29" x14ac:dyDescent="0.25">
      <c r="A2557" s="23">
        <v>2556</v>
      </c>
      <c r="B2557">
        <v>1252</v>
      </c>
      <c r="C2557" t="str">
        <f ca="1">IFERROR(VLOOKUP($B2557,INDIRECT(nfl_game_result),MATCH(C$1,INDIRECT(nfl_game_result_header),0),FALSE),"error")</f>
        <v>2016_13_KCY@ATL</v>
      </c>
      <c r="D2557">
        <f ca="1">IFERROR(IF(ISBLANK(VLOOKUP($B2557,INDIRECT(nfl_game_result),MATCH(D$1,INDIRECT(nfl_game_result_header),0),FALSE)),"",VLOOKUP($B2557,INDIRECT(nfl_game_result),MATCH(D$1,INDIRECT(nfl_game_result_header),0),FALSE)),"error")</f>
        <v>-3.5</v>
      </c>
      <c r="E2557">
        <f ca="1">IFERROR(IF(ISBLANK(VLOOKUP($B2557,INDIRECT(nfl_game_result),MATCH(E$1,INDIRECT(nfl_game_result_header),0),FALSE)),"",VLOOKUP($B2557,INDIRECT(nfl_game_result),MATCH(E$1,INDIRECT(nfl_game_result_header),0),FALSE)),"error")</f>
        <v>-5</v>
      </c>
      <c r="F2557" s="23" t="str">
        <f ca="1">IFERROR(IF(ISBLANK(VLOOKUP($B2557,INDIRECT(nfl_game_result),MATCH(F$1,INDIRECT(nfl_game_result_header),0),FALSE)),"",VLOOKUP($B2557,INDIRECT(nfl_game_result),MATCH(F$1,INDIRECT(nfl_game_result_header),0),FALSE)),"error")</f>
        <v/>
      </c>
      <c r="G2557" s="23" t="str">
        <f ca="1">IFERROR(IF(ISBLANK(VLOOKUP($B2557,INDIRECT(nfl_game_result),MATCH(G$1,INDIRECT(nfl_game_result_header),0),FALSE)),"",VLOOKUP($B2557,INDIRECT(nfl_game_result),MATCH(G$1,INDIRECT(nfl_game_result_header),0),FALSE)),"error")</f>
        <v/>
      </c>
      <c r="H2557">
        <f ca="1">IFERROR(IF(ISBLANK(VLOOKUP($B2557,INDIRECT(nfl_game_result),MATCH(H$1,INDIRECT(nfl_game_result_header),0),FALSE)),"",VLOOKUP($B2557,INDIRECT(nfl_game_result),MATCH(H$1,INDIRECT(nfl_game_result_header),0),FALSE)),"error")</f>
        <v>28</v>
      </c>
      <c r="I2557">
        <f ca="1">IFERROR(IF(ISBLANK(VLOOKUP($B2557,INDIRECT(nfl_game_result),MATCH(I$1,INDIRECT(nfl_game_result_header),0),FALSE)),"",VLOOKUP($B2557,INDIRECT(nfl_game_result),MATCH(I$1,INDIRECT(nfl_game_result_header),0),FALSE)),"error")</f>
        <v>29</v>
      </c>
      <c r="J2557" t="str">
        <f ca="1">IFERROR(IF(ISBLANK(VLOOKUP($B2557,INDIRECT(nfl_game_result),MATCH(J$1,INDIRECT(nfl_game_result_header),0),FALSE)),"",VLOOKUP($B2557,INDIRECT(nfl_game_result),MATCH(J$1,INDIRECT(nfl_game_result_header),0),FALSE)),"error")</f>
        <v>KCY</v>
      </c>
      <c r="K2557" t="str">
        <f ca="1">IFERROR(IF(ISBLANK(VLOOKUP($B2557,INDIRECT(nfl_game_result),MATCH(K$1,INDIRECT(nfl_game_result_header),0),FALSE)),"",VLOOKUP($B2557,INDIRECT(nfl_game_result),MATCH(K$1,INDIRECT(nfl_game_result_header),0),FALSE)),"error")</f>
        <v>KCY</v>
      </c>
      <c r="L2557" s="23" t="str">
        <f ca="1">IFERROR(IF(ISBLANK(VLOOKUP($B2557,INDIRECT(nfl_game_result),MATCH(L$1,INDIRECT(nfl_game_result_header),0),FALSE)),"",VLOOKUP($B2557,INDIRECT(nfl_game_result),MATCH(L$1,INDIRECT(nfl_game_result_header),0),FALSE)),"error")</f>
        <v/>
      </c>
      <c r="M2557" t="s">
        <v>14</v>
      </c>
      <c r="N2557">
        <v>-3</v>
      </c>
      <c r="O2557" t="s">
        <v>20</v>
      </c>
      <c r="P2557">
        <v>11</v>
      </c>
      <c r="Q2557" t="s">
        <v>20</v>
      </c>
      <c r="V2557" s="23" t="s">
        <v>416</v>
      </c>
      <c r="W2557">
        <f ca="1">VALUE(LEFT(C2557, 4))</f>
        <v>2016</v>
      </c>
      <c r="X2557">
        <f ca="1">VALUE(MID(C2557,6,FIND("_",C2557,6)-6))</f>
        <v>13</v>
      </c>
      <c r="Y2557">
        <f ca="1">IF(NOT(OR(ISBLANK(D2557),ISBLANK(E2557),D2557="",E2557="")),D2557-E2557,"")</f>
        <v>1.5</v>
      </c>
      <c r="Z2557">
        <f ca="1">IF(OR(NOT(ISNUMBER(D2557)),ISBLANK(D2557),D2557="",ISBLANK(N2557)),"",ABS(D2557-N2557))</f>
        <v>0.5</v>
      </c>
      <c r="AA2557">
        <f ca="1">IF(OR(ISBLANK(J2557),ISBLANK(O2557),J2557="",O2557=""),"",IF(J2557=O2557,1,0))</f>
        <v>0</v>
      </c>
      <c r="AB2557">
        <f ca="1">IF(OR(ISBLANK(K2557),ISBLANK(Q2557),K2557="",Q2557=""),"",IF(K2557=Q2557,1,0))</f>
        <v>0</v>
      </c>
      <c r="AC2557" s="23" t="str">
        <f t="shared" ca="1" si="39"/>
        <v/>
      </c>
    </row>
    <row r="2558" spans="1:29" x14ac:dyDescent="0.25">
      <c r="A2558" s="23">
        <v>2557</v>
      </c>
      <c r="B2558">
        <v>1253</v>
      </c>
      <c r="C2558" t="str">
        <f ca="1">IFERROR(VLOOKUP($B2558,INDIRECT(nfl_game_result),MATCH(C$1,INDIRECT(nfl_game_result_header),0),FALSE),"error")</f>
        <v>2016_13_MIA@BAL</v>
      </c>
      <c r="D2558">
        <f ca="1">IFERROR(IF(ISBLANK(VLOOKUP($B2558,INDIRECT(nfl_game_result),MATCH(D$1,INDIRECT(nfl_game_result_header),0),FALSE)),"",VLOOKUP($B2558,INDIRECT(nfl_game_result),MATCH(D$1,INDIRECT(nfl_game_result_header),0),FALSE)),"error")</f>
        <v>-3.5</v>
      </c>
      <c r="E2558">
        <f ca="1">IFERROR(IF(ISBLANK(VLOOKUP($B2558,INDIRECT(nfl_game_result),MATCH(E$1,INDIRECT(nfl_game_result_header),0),FALSE)),"",VLOOKUP($B2558,INDIRECT(nfl_game_result),MATCH(E$1,INDIRECT(nfl_game_result_header),0),FALSE)),"error")</f>
        <v>-3.5</v>
      </c>
      <c r="F2558" s="23" t="str">
        <f ca="1">IFERROR(IF(ISBLANK(VLOOKUP($B2558,INDIRECT(nfl_game_result),MATCH(F$1,INDIRECT(nfl_game_result_header),0),FALSE)),"",VLOOKUP($B2558,INDIRECT(nfl_game_result),MATCH(F$1,INDIRECT(nfl_game_result_header),0),FALSE)),"error")</f>
        <v/>
      </c>
      <c r="G2558" s="23" t="str">
        <f ca="1">IFERROR(IF(ISBLANK(VLOOKUP($B2558,INDIRECT(nfl_game_result),MATCH(G$1,INDIRECT(nfl_game_result_header),0),FALSE)),"",VLOOKUP($B2558,INDIRECT(nfl_game_result),MATCH(G$1,INDIRECT(nfl_game_result_header),0),FALSE)),"error")</f>
        <v/>
      </c>
      <c r="H2558">
        <f ca="1">IFERROR(IF(ISBLANK(VLOOKUP($B2558,INDIRECT(nfl_game_result),MATCH(H$1,INDIRECT(nfl_game_result_header),0),FALSE)),"",VLOOKUP($B2558,INDIRECT(nfl_game_result),MATCH(H$1,INDIRECT(nfl_game_result_header),0),FALSE)),"error")</f>
        <v>38</v>
      </c>
      <c r="I2558">
        <f ca="1">IFERROR(IF(ISBLANK(VLOOKUP($B2558,INDIRECT(nfl_game_result),MATCH(I$1,INDIRECT(nfl_game_result_header),0),FALSE)),"",VLOOKUP($B2558,INDIRECT(nfl_game_result),MATCH(I$1,INDIRECT(nfl_game_result_header),0),FALSE)),"error")</f>
        <v>6</v>
      </c>
      <c r="J2558" t="str">
        <f ca="1">IFERROR(IF(ISBLANK(VLOOKUP($B2558,INDIRECT(nfl_game_result),MATCH(J$1,INDIRECT(nfl_game_result_header),0),FALSE)),"",VLOOKUP($B2558,INDIRECT(nfl_game_result),MATCH(J$1,INDIRECT(nfl_game_result_header),0),FALSE)),"error")</f>
        <v>BAL</v>
      </c>
      <c r="K2558" t="str">
        <f ca="1">IFERROR(IF(ISBLANK(VLOOKUP($B2558,INDIRECT(nfl_game_result),MATCH(K$1,INDIRECT(nfl_game_result_header),0),FALSE)),"",VLOOKUP($B2558,INDIRECT(nfl_game_result),MATCH(K$1,INDIRECT(nfl_game_result_header),0),FALSE)),"error")</f>
        <v>BAL</v>
      </c>
      <c r="L2558" s="23" t="str">
        <f ca="1">IFERROR(IF(ISBLANK(VLOOKUP($B2558,INDIRECT(nfl_game_result),MATCH(L$1,INDIRECT(nfl_game_result_header),0),FALSE)),"",VLOOKUP($B2558,INDIRECT(nfl_game_result),MATCH(L$1,INDIRECT(nfl_game_result_header),0),FALSE)),"error")</f>
        <v/>
      </c>
      <c r="M2558" t="s">
        <v>14</v>
      </c>
      <c r="N2558">
        <v>-2.5</v>
      </c>
      <c r="O2558" t="s">
        <v>79</v>
      </c>
      <c r="P2558">
        <v>13</v>
      </c>
      <c r="Q2558" t="s">
        <v>79</v>
      </c>
      <c r="V2558" s="23" t="s">
        <v>416</v>
      </c>
      <c r="W2558">
        <f ca="1">VALUE(LEFT(C2558, 4))</f>
        <v>2016</v>
      </c>
      <c r="X2558">
        <f ca="1">VALUE(MID(C2558,6,FIND("_",C2558,6)-6))</f>
        <v>13</v>
      </c>
      <c r="Y2558">
        <f ca="1">IF(NOT(OR(ISBLANK(D2558),ISBLANK(E2558),D2558="",E2558="")),D2558-E2558,"")</f>
        <v>0</v>
      </c>
      <c r="Z2558">
        <f ca="1">IF(OR(NOT(ISNUMBER(D2558)),ISBLANK(D2558),D2558="",ISBLANK(N2558)),"",ABS(D2558-N2558))</f>
        <v>1</v>
      </c>
      <c r="AA2558">
        <f ca="1">IF(OR(ISBLANK(J2558),ISBLANK(O2558),J2558="",O2558=""),"",IF(J2558=O2558,1,0))</f>
        <v>0</v>
      </c>
      <c r="AB2558">
        <f ca="1">IF(OR(ISBLANK(K2558),ISBLANK(Q2558),K2558="",Q2558=""),"",IF(K2558=Q2558,1,0))</f>
        <v>0</v>
      </c>
      <c r="AC2558" s="23" t="str">
        <f t="shared" ca="1" si="39"/>
        <v/>
      </c>
    </row>
    <row r="2559" spans="1:29" x14ac:dyDescent="0.25">
      <c r="A2559" s="23">
        <v>2558</v>
      </c>
      <c r="B2559">
        <v>1254</v>
      </c>
      <c r="C2559" t="str">
        <f ca="1">IFERROR(VLOOKUP($B2559,INDIRECT(nfl_game_result),MATCH(C$1,INDIRECT(nfl_game_result_header),0),FALSE),"error")</f>
        <v>2016_13_PHI@CIN</v>
      </c>
      <c r="D2559">
        <f ca="1">IFERROR(IF(ISBLANK(VLOOKUP($B2559,INDIRECT(nfl_game_result),MATCH(D$1,INDIRECT(nfl_game_result_header),0),FALSE)),"",VLOOKUP($B2559,INDIRECT(nfl_game_result),MATCH(D$1,INDIRECT(nfl_game_result_header),0),FALSE)),"error")</f>
        <v>2.5</v>
      </c>
      <c r="E2559">
        <f ca="1">IFERROR(IF(ISBLANK(VLOOKUP($B2559,INDIRECT(nfl_game_result),MATCH(E$1,INDIRECT(nfl_game_result_header),0),FALSE)),"",VLOOKUP($B2559,INDIRECT(nfl_game_result),MATCH(E$1,INDIRECT(nfl_game_result_header),0),FALSE)),"error")</f>
        <v>-1.5</v>
      </c>
      <c r="F2559" s="23" t="str">
        <f ca="1">IFERROR(IF(ISBLANK(VLOOKUP($B2559,INDIRECT(nfl_game_result),MATCH(F$1,INDIRECT(nfl_game_result_header),0),FALSE)),"",VLOOKUP($B2559,INDIRECT(nfl_game_result),MATCH(F$1,INDIRECT(nfl_game_result_header),0),FALSE)),"error")</f>
        <v/>
      </c>
      <c r="G2559" s="23" t="str">
        <f ca="1">IFERROR(IF(ISBLANK(VLOOKUP($B2559,INDIRECT(nfl_game_result),MATCH(G$1,INDIRECT(nfl_game_result_header),0),FALSE)),"",VLOOKUP($B2559,INDIRECT(nfl_game_result),MATCH(G$1,INDIRECT(nfl_game_result_header),0),FALSE)),"error")</f>
        <v/>
      </c>
      <c r="H2559">
        <f ca="1">IFERROR(IF(ISBLANK(VLOOKUP($B2559,INDIRECT(nfl_game_result),MATCH(H$1,INDIRECT(nfl_game_result_header),0),FALSE)),"",VLOOKUP($B2559,INDIRECT(nfl_game_result),MATCH(H$1,INDIRECT(nfl_game_result_header),0),FALSE)),"error")</f>
        <v>32</v>
      </c>
      <c r="I2559">
        <f ca="1">IFERROR(IF(ISBLANK(VLOOKUP($B2559,INDIRECT(nfl_game_result),MATCH(I$1,INDIRECT(nfl_game_result_header),0),FALSE)),"",VLOOKUP($B2559,INDIRECT(nfl_game_result),MATCH(I$1,INDIRECT(nfl_game_result_header),0),FALSE)),"error")</f>
        <v>14</v>
      </c>
      <c r="J2559" t="str">
        <f ca="1">IFERROR(IF(ISBLANK(VLOOKUP($B2559,INDIRECT(nfl_game_result),MATCH(J$1,INDIRECT(nfl_game_result_header),0),FALSE)),"",VLOOKUP($B2559,INDIRECT(nfl_game_result),MATCH(J$1,INDIRECT(nfl_game_result_header),0),FALSE)),"error")</f>
        <v>CIN</v>
      </c>
      <c r="K2559" t="str">
        <f ca="1">IFERROR(IF(ISBLANK(VLOOKUP($B2559,INDIRECT(nfl_game_result),MATCH(K$1,INDIRECT(nfl_game_result_header),0),FALSE)),"",VLOOKUP($B2559,INDIRECT(nfl_game_result),MATCH(K$1,INDIRECT(nfl_game_result_header),0),FALSE)),"error")</f>
        <v>CIN</v>
      </c>
      <c r="L2559" s="23" t="str">
        <f ca="1">IFERROR(IF(ISBLANK(VLOOKUP($B2559,INDIRECT(nfl_game_result),MATCH(L$1,INDIRECT(nfl_game_result_header),0),FALSE)),"",VLOOKUP($B2559,INDIRECT(nfl_game_result),MATCH(L$1,INDIRECT(nfl_game_result_header),0),FALSE)),"error")</f>
        <v/>
      </c>
      <c r="M2559" t="s">
        <v>14</v>
      </c>
      <c r="N2559">
        <v>3</v>
      </c>
      <c r="O2559" t="s">
        <v>69</v>
      </c>
      <c r="P2559">
        <v>15</v>
      </c>
      <c r="Q2559" t="s">
        <v>69</v>
      </c>
      <c r="V2559" s="23" t="s">
        <v>416</v>
      </c>
      <c r="W2559">
        <f ca="1">VALUE(LEFT(C2559, 4))</f>
        <v>2016</v>
      </c>
      <c r="X2559">
        <f ca="1">VALUE(MID(C2559,6,FIND("_",C2559,6)-6))</f>
        <v>13</v>
      </c>
      <c r="Y2559">
        <f ca="1">IF(NOT(OR(ISBLANK(D2559),ISBLANK(E2559),D2559="",E2559="")),D2559-E2559,"")</f>
        <v>4</v>
      </c>
      <c r="Z2559">
        <f ca="1">IF(OR(NOT(ISNUMBER(D2559)),ISBLANK(D2559),D2559="",ISBLANK(N2559)),"",ABS(D2559-N2559))</f>
        <v>0.5</v>
      </c>
      <c r="AA2559">
        <f ca="1">IF(OR(ISBLANK(J2559),ISBLANK(O2559),J2559="",O2559=""),"",IF(J2559=O2559,1,0))</f>
        <v>1</v>
      </c>
      <c r="AB2559">
        <f ca="1">IF(OR(ISBLANK(K2559),ISBLANK(Q2559),K2559="",Q2559=""),"",IF(K2559=Q2559,1,0))</f>
        <v>1</v>
      </c>
      <c r="AC2559" s="23" t="str">
        <f t="shared" ca="1" si="39"/>
        <v/>
      </c>
    </row>
    <row r="2560" spans="1:29" x14ac:dyDescent="0.25">
      <c r="A2560" s="23">
        <v>2559</v>
      </c>
      <c r="B2560">
        <v>1255</v>
      </c>
      <c r="C2560" t="str">
        <f ca="1">IFERROR(VLOOKUP($B2560,INDIRECT(nfl_game_result),MATCH(C$1,INDIRECT(nfl_game_result_header),0),FALSE),"error")</f>
        <v>2016_13_BUF@OAK</v>
      </c>
      <c r="D2560">
        <f ca="1">IFERROR(IF(ISBLANK(VLOOKUP($B2560,INDIRECT(nfl_game_result),MATCH(D$1,INDIRECT(nfl_game_result_header),0),FALSE)),"",VLOOKUP($B2560,INDIRECT(nfl_game_result),MATCH(D$1,INDIRECT(nfl_game_result_header),0),FALSE)),"error")</f>
        <v>-3</v>
      </c>
      <c r="E2560">
        <f ca="1">IFERROR(IF(ISBLANK(VLOOKUP($B2560,INDIRECT(nfl_game_result),MATCH(E$1,INDIRECT(nfl_game_result_header),0),FALSE)),"",VLOOKUP($B2560,INDIRECT(nfl_game_result),MATCH(E$1,INDIRECT(nfl_game_result_header),0),FALSE)),"error")</f>
        <v>-3</v>
      </c>
      <c r="F2560" s="23" t="str">
        <f ca="1">IFERROR(IF(ISBLANK(VLOOKUP($B2560,INDIRECT(nfl_game_result),MATCH(F$1,INDIRECT(nfl_game_result_header),0),FALSE)),"",VLOOKUP($B2560,INDIRECT(nfl_game_result),MATCH(F$1,INDIRECT(nfl_game_result_header),0),FALSE)),"error")</f>
        <v/>
      </c>
      <c r="G2560" s="23" t="str">
        <f ca="1">IFERROR(IF(ISBLANK(VLOOKUP($B2560,INDIRECT(nfl_game_result),MATCH(G$1,INDIRECT(nfl_game_result_header),0),FALSE)),"",VLOOKUP($B2560,INDIRECT(nfl_game_result),MATCH(G$1,INDIRECT(nfl_game_result_header),0),FALSE)),"error")</f>
        <v/>
      </c>
      <c r="H2560">
        <f ca="1">IFERROR(IF(ISBLANK(VLOOKUP($B2560,INDIRECT(nfl_game_result),MATCH(H$1,INDIRECT(nfl_game_result_header),0),FALSE)),"",VLOOKUP($B2560,INDIRECT(nfl_game_result),MATCH(H$1,INDIRECT(nfl_game_result_header),0),FALSE)),"error")</f>
        <v>38</v>
      </c>
      <c r="I2560">
        <f ca="1">IFERROR(IF(ISBLANK(VLOOKUP($B2560,INDIRECT(nfl_game_result),MATCH(I$1,INDIRECT(nfl_game_result_header),0),FALSE)),"",VLOOKUP($B2560,INDIRECT(nfl_game_result),MATCH(I$1,INDIRECT(nfl_game_result_header),0),FALSE)),"error")</f>
        <v>24</v>
      </c>
      <c r="J2560" t="str">
        <f ca="1">IFERROR(IF(ISBLANK(VLOOKUP($B2560,INDIRECT(nfl_game_result),MATCH(J$1,INDIRECT(nfl_game_result_header),0),FALSE)),"",VLOOKUP($B2560,INDIRECT(nfl_game_result),MATCH(J$1,INDIRECT(nfl_game_result_header),0),FALSE)),"error")</f>
        <v>OAK</v>
      </c>
      <c r="K2560" t="str">
        <f ca="1">IFERROR(IF(ISBLANK(VLOOKUP($B2560,INDIRECT(nfl_game_result),MATCH(K$1,INDIRECT(nfl_game_result_header),0),FALSE)),"",VLOOKUP($B2560,INDIRECT(nfl_game_result),MATCH(K$1,INDIRECT(nfl_game_result_header),0),FALSE)),"error")</f>
        <v>OAK</v>
      </c>
      <c r="L2560" s="23" t="str">
        <f ca="1">IFERROR(IF(ISBLANK(VLOOKUP($B2560,INDIRECT(nfl_game_result),MATCH(L$1,INDIRECT(nfl_game_result_header),0),FALSE)),"",VLOOKUP($B2560,INDIRECT(nfl_game_result),MATCH(L$1,INDIRECT(nfl_game_result_header),0),FALSE)),"error")</f>
        <v/>
      </c>
      <c r="M2560" t="s">
        <v>14</v>
      </c>
      <c r="N2560">
        <v>-5.5</v>
      </c>
      <c r="O2560" t="s">
        <v>66</v>
      </c>
      <c r="P2560">
        <v>12</v>
      </c>
      <c r="Q2560" t="s">
        <v>66</v>
      </c>
      <c r="V2560" s="23" t="s">
        <v>416</v>
      </c>
      <c r="W2560">
        <f ca="1">VALUE(LEFT(C2560, 4))</f>
        <v>2016</v>
      </c>
      <c r="X2560">
        <f ca="1">VALUE(MID(C2560,6,FIND("_",C2560,6)-6))</f>
        <v>13</v>
      </c>
      <c r="Y2560">
        <f ca="1">IF(NOT(OR(ISBLANK(D2560),ISBLANK(E2560),D2560="",E2560="")),D2560-E2560,"")</f>
        <v>0</v>
      </c>
      <c r="Z2560">
        <f ca="1">IF(OR(NOT(ISNUMBER(D2560)),ISBLANK(D2560),D2560="",ISBLANK(N2560)),"",ABS(D2560-N2560))</f>
        <v>2.5</v>
      </c>
      <c r="AA2560">
        <f ca="1">IF(OR(ISBLANK(J2560),ISBLANK(O2560),J2560="",O2560=""),"",IF(J2560=O2560,1,0))</f>
        <v>0</v>
      </c>
      <c r="AB2560">
        <f ca="1">IF(OR(ISBLANK(K2560),ISBLANK(Q2560),K2560="",Q2560=""),"",IF(K2560=Q2560,1,0))</f>
        <v>0</v>
      </c>
      <c r="AC2560" s="23" t="str">
        <f t="shared" ca="1" si="39"/>
        <v/>
      </c>
    </row>
    <row r="2561" spans="1:29" x14ac:dyDescent="0.25">
      <c r="A2561" s="23">
        <v>2560</v>
      </c>
      <c r="B2561">
        <v>1256</v>
      </c>
      <c r="C2561" t="str">
        <f ca="1">IFERROR(VLOOKUP($B2561,INDIRECT(nfl_game_result),MATCH(C$1,INDIRECT(nfl_game_result_header),0),FALSE),"error")</f>
        <v>2016_13_TBY@SD</v>
      </c>
      <c r="D2561">
        <f ca="1">IFERROR(IF(ISBLANK(VLOOKUP($B2561,INDIRECT(nfl_game_result),MATCH(D$1,INDIRECT(nfl_game_result_header),0),FALSE)),"",VLOOKUP($B2561,INDIRECT(nfl_game_result),MATCH(D$1,INDIRECT(nfl_game_result_header),0),FALSE)),"error")</f>
        <v>-4</v>
      </c>
      <c r="E2561">
        <f ca="1">IFERROR(IF(ISBLANK(VLOOKUP($B2561,INDIRECT(nfl_game_result),MATCH(E$1,INDIRECT(nfl_game_result_header),0),FALSE)),"",VLOOKUP($B2561,INDIRECT(nfl_game_result),MATCH(E$1,INDIRECT(nfl_game_result_header),0),FALSE)),"error")</f>
        <v>-3.5</v>
      </c>
      <c r="F2561" s="23" t="str">
        <f ca="1">IFERROR(IF(ISBLANK(VLOOKUP($B2561,INDIRECT(nfl_game_result),MATCH(F$1,INDIRECT(nfl_game_result_header),0),FALSE)),"",VLOOKUP($B2561,INDIRECT(nfl_game_result),MATCH(F$1,INDIRECT(nfl_game_result_header),0),FALSE)),"error")</f>
        <v/>
      </c>
      <c r="G2561" s="23" t="str">
        <f ca="1">IFERROR(IF(ISBLANK(VLOOKUP($B2561,INDIRECT(nfl_game_result),MATCH(G$1,INDIRECT(nfl_game_result_header),0),FALSE)),"",VLOOKUP($B2561,INDIRECT(nfl_game_result),MATCH(G$1,INDIRECT(nfl_game_result_header),0),FALSE)),"error")</f>
        <v/>
      </c>
      <c r="H2561">
        <f ca="1">IFERROR(IF(ISBLANK(VLOOKUP($B2561,INDIRECT(nfl_game_result),MATCH(H$1,INDIRECT(nfl_game_result_header),0),FALSE)),"",VLOOKUP($B2561,INDIRECT(nfl_game_result),MATCH(H$1,INDIRECT(nfl_game_result_header),0),FALSE)),"error")</f>
        <v>21</v>
      </c>
      <c r="I2561">
        <f ca="1">IFERROR(IF(ISBLANK(VLOOKUP($B2561,INDIRECT(nfl_game_result),MATCH(I$1,INDIRECT(nfl_game_result_header),0),FALSE)),"",VLOOKUP($B2561,INDIRECT(nfl_game_result),MATCH(I$1,INDIRECT(nfl_game_result_header),0),FALSE)),"error")</f>
        <v>28</v>
      </c>
      <c r="J2561" t="str">
        <f ca="1">IFERROR(IF(ISBLANK(VLOOKUP($B2561,INDIRECT(nfl_game_result),MATCH(J$1,INDIRECT(nfl_game_result_header),0),FALSE)),"",VLOOKUP($B2561,INDIRECT(nfl_game_result),MATCH(J$1,INDIRECT(nfl_game_result_header),0),FALSE)),"error")</f>
        <v>TBY</v>
      </c>
      <c r="K2561" t="str">
        <f ca="1">IFERROR(IF(ISBLANK(VLOOKUP($B2561,INDIRECT(nfl_game_result),MATCH(K$1,INDIRECT(nfl_game_result_header),0),FALSE)),"",VLOOKUP($B2561,INDIRECT(nfl_game_result),MATCH(K$1,INDIRECT(nfl_game_result_header),0),FALSE)),"error")</f>
        <v>TBY</v>
      </c>
      <c r="L2561" s="23" t="str">
        <f ca="1">IFERROR(IF(ISBLANK(VLOOKUP($B2561,INDIRECT(nfl_game_result),MATCH(L$1,INDIRECT(nfl_game_result_header),0),FALSE)),"",VLOOKUP($B2561,INDIRECT(nfl_game_result),MATCH(L$1,INDIRECT(nfl_game_result_header),0),FALSE)),"error")</f>
        <v/>
      </c>
      <c r="M2561" t="s">
        <v>14</v>
      </c>
      <c r="N2561">
        <v>-4</v>
      </c>
      <c r="O2561" t="s">
        <v>88</v>
      </c>
      <c r="P2561">
        <v>10</v>
      </c>
      <c r="Q2561" t="s">
        <v>88</v>
      </c>
      <c r="V2561" s="23" t="s">
        <v>416</v>
      </c>
      <c r="W2561">
        <f ca="1">VALUE(LEFT(C2561, 4))</f>
        <v>2016</v>
      </c>
      <c r="X2561">
        <f ca="1">VALUE(MID(C2561,6,FIND("_",C2561,6)-6))</f>
        <v>13</v>
      </c>
      <c r="Y2561">
        <f ca="1">IF(NOT(OR(ISBLANK(D2561),ISBLANK(E2561),D2561="",E2561="")),D2561-E2561,"")</f>
        <v>-0.5</v>
      </c>
      <c r="Z2561">
        <f ca="1">IF(OR(NOT(ISNUMBER(D2561)),ISBLANK(D2561),D2561="",ISBLANK(N2561)),"",ABS(D2561-N2561))</f>
        <v>0</v>
      </c>
      <c r="AA2561">
        <f ca="1">IF(OR(ISBLANK(J2561),ISBLANK(O2561),J2561="",O2561=""),"",IF(J2561=O2561,1,0))</f>
        <v>0</v>
      </c>
      <c r="AB2561">
        <f ca="1">IF(OR(ISBLANK(K2561),ISBLANK(Q2561),K2561="",Q2561=""),"",IF(K2561=Q2561,1,0))</f>
        <v>0</v>
      </c>
      <c r="AC2561" s="23" t="str">
        <f t="shared" ca="1" si="39"/>
        <v/>
      </c>
    </row>
    <row r="2562" spans="1:29" x14ac:dyDescent="0.25">
      <c r="A2562" s="23">
        <v>2561</v>
      </c>
      <c r="B2562">
        <v>1257</v>
      </c>
      <c r="C2562" t="str">
        <f ca="1">IFERROR(VLOOKUP($B2562,INDIRECT(nfl_game_result),MATCH(C$1,INDIRECT(nfl_game_result_header),0),FALSE),"error")</f>
        <v>2016_13_NYG@PIT</v>
      </c>
      <c r="D2562">
        <f ca="1">IFERROR(IF(ISBLANK(VLOOKUP($B2562,INDIRECT(nfl_game_result),MATCH(D$1,INDIRECT(nfl_game_result_header),0),FALSE)),"",VLOOKUP($B2562,INDIRECT(nfl_game_result),MATCH(D$1,INDIRECT(nfl_game_result_header),0),FALSE)),"error")</f>
        <v>-5.5</v>
      </c>
      <c r="E2562">
        <f ca="1">IFERROR(IF(ISBLANK(VLOOKUP($B2562,INDIRECT(nfl_game_result),MATCH(E$1,INDIRECT(nfl_game_result_header),0),FALSE)),"",VLOOKUP($B2562,INDIRECT(nfl_game_result),MATCH(E$1,INDIRECT(nfl_game_result_header),0),FALSE)),"error")</f>
        <v>-6</v>
      </c>
      <c r="F2562" s="23" t="str">
        <f ca="1">IFERROR(IF(ISBLANK(VLOOKUP($B2562,INDIRECT(nfl_game_result),MATCH(F$1,INDIRECT(nfl_game_result_header),0),FALSE)),"",VLOOKUP($B2562,INDIRECT(nfl_game_result),MATCH(F$1,INDIRECT(nfl_game_result_header),0),FALSE)),"error")</f>
        <v/>
      </c>
      <c r="G2562" s="23" t="str">
        <f ca="1">IFERROR(IF(ISBLANK(VLOOKUP($B2562,INDIRECT(nfl_game_result),MATCH(G$1,INDIRECT(nfl_game_result_header),0),FALSE)),"",VLOOKUP($B2562,INDIRECT(nfl_game_result),MATCH(G$1,INDIRECT(nfl_game_result_header),0),FALSE)),"error")</f>
        <v/>
      </c>
      <c r="H2562">
        <f ca="1">IFERROR(IF(ISBLANK(VLOOKUP($B2562,INDIRECT(nfl_game_result),MATCH(H$1,INDIRECT(nfl_game_result_header),0),FALSE)),"",VLOOKUP($B2562,INDIRECT(nfl_game_result),MATCH(H$1,INDIRECT(nfl_game_result_header),0),FALSE)),"error")</f>
        <v>24</v>
      </c>
      <c r="I2562">
        <f ca="1">IFERROR(IF(ISBLANK(VLOOKUP($B2562,INDIRECT(nfl_game_result),MATCH(I$1,INDIRECT(nfl_game_result_header),0),FALSE)),"",VLOOKUP($B2562,INDIRECT(nfl_game_result),MATCH(I$1,INDIRECT(nfl_game_result_header),0),FALSE)),"error")</f>
        <v>14</v>
      </c>
      <c r="J2562" t="str">
        <f ca="1">IFERROR(IF(ISBLANK(VLOOKUP($B2562,INDIRECT(nfl_game_result),MATCH(J$1,INDIRECT(nfl_game_result_header),0),FALSE)),"",VLOOKUP($B2562,INDIRECT(nfl_game_result),MATCH(J$1,INDIRECT(nfl_game_result_header),0),FALSE)),"error")</f>
        <v>PIT</v>
      </c>
      <c r="K2562" t="str">
        <f ca="1">IFERROR(IF(ISBLANK(VLOOKUP($B2562,INDIRECT(nfl_game_result),MATCH(K$1,INDIRECT(nfl_game_result_header),0),FALSE)),"",VLOOKUP($B2562,INDIRECT(nfl_game_result),MATCH(K$1,INDIRECT(nfl_game_result_header),0),FALSE)),"error")</f>
        <v>PIT</v>
      </c>
      <c r="L2562" s="23" t="str">
        <f ca="1">IFERROR(IF(ISBLANK(VLOOKUP($B2562,INDIRECT(nfl_game_result),MATCH(L$1,INDIRECT(nfl_game_result_header),0),FALSE)),"",VLOOKUP($B2562,INDIRECT(nfl_game_result),MATCH(L$1,INDIRECT(nfl_game_result_header),0),FALSE)),"error")</f>
        <v/>
      </c>
      <c r="M2562" t="s">
        <v>14</v>
      </c>
      <c r="N2562">
        <v>-3.5</v>
      </c>
      <c r="O2562" t="s">
        <v>87</v>
      </c>
      <c r="P2562">
        <v>3</v>
      </c>
      <c r="Q2562" t="s">
        <v>87</v>
      </c>
      <c r="V2562" s="23" t="s">
        <v>416</v>
      </c>
      <c r="W2562">
        <f ca="1">VALUE(LEFT(C2562, 4))</f>
        <v>2016</v>
      </c>
      <c r="X2562">
        <f ca="1">VALUE(MID(C2562,6,FIND("_",C2562,6)-6))</f>
        <v>13</v>
      </c>
      <c r="Y2562">
        <f ca="1">IF(NOT(OR(ISBLANK(D2562),ISBLANK(E2562),D2562="",E2562="")),D2562-E2562,"")</f>
        <v>0.5</v>
      </c>
      <c r="Z2562">
        <f ca="1">IF(OR(NOT(ISNUMBER(D2562)),ISBLANK(D2562),D2562="",ISBLANK(N2562)),"",ABS(D2562-N2562))</f>
        <v>2</v>
      </c>
      <c r="AA2562">
        <f ca="1">IF(OR(ISBLANK(J2562),ISBLANK(O2562),J2562="",O2562=""),"",IF(J2562=O2562,1,0))</f>
        <v>1</v>
      </c>
      <c r="AB2562">
        <f ca="1">IF(OR(ISBLANK(K2562),ISBLANK(Q2562),K2562="",Q2562=""),"",IF(K2562=Q2562,1,0))</f>
        <v>1</v>
      </c>
      <c r="AC2562" s="23" t="str">
        <f t="shared" ca="1" si="39"/>
        <v/>
      </c>
    </row>
    <row r="2563" spans="1:29" x14ac:dyDescent="0.25">
      <c r="A2563" s="23">
        <v>2562</v>
      </c>
      <c r="B2563">
        <v>1258</v>
      </c>
      <c r="C2563" t="str">
        <f ca="1">IFERROR(VLOOKUP($B2563,INDIRECT(nfl_game_result),MATCH(C$1,INDIRECT(nfl_game_result_header),0),FALSE),"error")</f>
        <v>2016_13_WAS@ARI</v>
      </c>
      <c r="D2563">
        <f ca="1">IFERROR(IF(ISBLANK(VLOOKUP($B2563,INDIRECT(nfl_game_result),MATCH(D$1,INDIRECT(nfl_game_result_header),0),FALSE)),"",VLOOKUP($B2563,INDIRECT(nfl_game_result),MATCH(D$1,INDIRECT(nfl_game_result_header),0),FALSE)),"error")</f>
        <v>-2.5</v>
      </c>
      <c r="E2563">
        <f ca="1">IFERROR(IF(ISBLANK(VLOOKUP($B2563,INDIRECT(nfl_game_result),MATCH(E$1,INDIRECT(nfl_game_result_header),0),FALSE)),"",VLOOKUP($B2563,INDIRECT(nfl_game_result),MATCH(E$1,INDIRECT(nfl_game_result_header),0),FALSE)),"error")</f>
        <v>-2.5</v>
      </c>
      <c r="F2563" s="23" t="str">
        <f ca="1">IFERROR(IF(ISBLANK(VLOOKUP($B2563,INDIRECT(nfl_game_result),MATCH(F$1,INDIRECT(nfl_game_result_header),0),FALSE)),"",VLOOKUP($B2563,INDIRECT(nfl_game_result),MATCH(F$1,INDIRECT(nfl_game_result_header),0),FALSE)),"error")</f>
        <v/>
      </c>
      <c r="G2563" s="23" t="str">
        <f ca="1">IFERROR(IF(ISBLANK(VLOOKUP($B2563,INDIRECT(nfl_game_result),MATCH(G$1,INDIRECT(nfl_game_result_header),0),FALSE)),"",VLOOKUP($B2563,INDIRECT(nfl_game_result),MATCH(G$1,INDIRECT(nfl_game_result_header),0),FALSE)),"error")</f>
        <v/>
      </c>
      <c r="H2563">
        <f ca="1">IFERROR(IF(ISBLANK(VLOOKUP($B2563,INDIRECT(nfl_game_result),MATCH(H$1,INDIRECT(nfl_game_result_header),0),FALSE)),"",VLOOKUP($B2563,INDIRECT(nfl_game_result),MATCH(H$1,INDIRECT(nfl_game_result_header),0),FALSE)),"error")</f>
        <v>31</v>
      </c>
      <c r="I2563">
        <f ca="1">IFERROR(IF(ISBLANK(VLOOKUP($B2563,INDIRECT(nfl_game_result),MATCH(I$1,INDIRECT(nfl_game_result_header),0),FALSE)),"",VLOOKUP($B2563,INDIRECT(nfl_game_result),MATCH(I$1,INDIRECT(nfl_game_result_header),0),FALSE)),"error")</f>
        <v>23</v>
      </c>
      <c r="J2563" t="str">
        <f ca="1">IFERROR(IF(ISBLANK(VLOOKUP($B2563,INDIRECT(nfl_game_result),MATCH(J$1,INDIRECT(nfl_game_result_header),0),FALSE)),"",VLOOKUP($B2563,INDIRECT(nfl_game_result),MATCH(J$1,INDIRECT(nfl_game_result_header),0),FALSE)),"error")</f>
        <v>ARI</v>
      </c>
      <c r="K2563" t="str">
        <f ca="1">IFERROR(IF(ISBLANK(VLOOKUP($B2563,INDIRECT(nfl_game_result),MATCH(K$1,INDIRECT(nfl_game_result_header),0),FALSE)),"",VLOOKUP($B2563,INDIRECT(nfl_game_result),MATCH(K$1,INDIRECT(nfl_game_result_header),0),FALSE)),"error")</f>
        <v>ARI</v>
      </c>
      <c r="L2563" s="23" t="str">
        <f ca="1">IFERROR(IF(ISBLANK(VLOOKUP($B2563,INDIRECT(nfl_game_result),MATCH(L$1,INDIRECT(nfl_game_result_header),0),FALSE)),"",VLOOKUP($B2563,INDIRECT(nfl_game_result),MATCH(L$1,INDIRECT(nfl_game_result_header),0),FALSE)),"error")</f>
        <v/>
      </c>
      <c r="M2563" t="s">
        <v>14</v>
      </c>
      <c r="N2563">
        <v>0</v>
      </c>
      <c r="O2563" t="s">
        <v>94</v>
      </c>
      <c r="P2563">
        <v>8</v>
      </c>
      <c r="Q2563" t="s">
        <v>94</v>
      </c>
      <c r="V2563" s="23" t="s">
        <v>416</v>
      </c>
      <c r="W2563">
        <f ca="1">VALUE(LEFT(C2563, 4))</f>
        <v>2016</v>
      </c>
      <c r="X2563">
        <f ca="1">VALUE(MID(C2563,6,FIND("_",C2563,6)-6))</f>
        <v>13</v>
      </c>
      <c r="Y2563">
        <f ca="1">IF(NOT(OR(ISBLANK(D2563),ISBLANK(E2563),D2563="",E2563="")),D2563-E2563,"")</f>
        <v>0</v>
      </c>
      <c r="Z2563">
        <f ca="1">IF(OR(NOT(ISNUMBER(D2563)),ISBLANK(D2563),D2563="",ISBLANK(N2563)),"",ABS(D2563-N2563))</f>
        <v>2.5</v>
      </c>
      <c r="AA2563">
        <f ca="1">IF(OR(ISBLANK(J2563),ISBLANK(O2563),J2563="",O2563=""),"",IF(J2563=O2563,1,0))</f>
        <v>0</v>
      </c>
      <c r="AB2563">
        <f ca="1">IF(OR(ISBLANK(K2563),ISBLANK(Q2563),K2563="",Q2563=""),"",IF(K2563=Q2563,1,0))</f>
        <v>0</v>
      </c>
      <c r="AC2563" s="23" t="str">
        <f t="shared" ca="1" si="39"/>
        <v/>
      </c>
    </row>
    <row r="2564" spans="1:29" x14ac:dyDescent="0.25">
      <c r="A2564" s="23">
        <v>2563</v>
      </c>
      <c r="B2564">
        <v>1259</v>
      </c>
      <c r="C2564" t="str">
        <f ca="1">IFERROR(VLOOKUP($B2564,INDIRECT(nfl_game_result),MATCH(C$1,INDIRECT(nfl_game_result_header),0),FALSE),"error")</f>
        <v>2016_13_CAR@SEA</v>
      </c>
      <c r="D2564">
        <f ca="1">IFERROR(IF(ISBLANK(VLOOKUP($B2564,INDIRECT(nfl_game_result),MATCH(D$1,INDIRECT(nfl_game_result_header),0),FALSE)),"",VLOOKUP($B2564,INDIRECT(nfl_game_result),MATCH(D$1,INDIRECT(nfl_game_result_header),0),FALSE)),"error")</f>
        <v>-6.5</v>
      </c>
      <c r="E2564">
        <f ca="1">IFERROR(IF(ISBLANK(VLOOKUP($B2564,INDIRECT(nfl_game_result),MATCH(E$1,INDIRECT(nfl_game_result_header),0),FALSE)),"",VLOOKUP($B2564,INDIRECT(nfl_game_result),MATCH(E$1,INDIRECT(nfl_game_result_header),0),FALSE)),"error")</f>
        <v>-7.5</v>
      </c>
      <c r="F2564" s="23" t="str">
        <f ca="1">IFERROR(IF(ISBLANK(VLOOKUP($B2564,INDIRECT(nfl_game_result),MATCH(F$1,INDIRECT(nfl_game_result_header),0),FALSE)),"",VLOOKUP($B2564,INDIRECT(nfl_game_result),MATCH(F$1,INDIRECT(nfl_game_result_header),0),FALSE)),"error")</f>
        <v/>
      </c>
      <c r="G2564" s="23" t="str">
        <f ca="1">IFERROR(IF(ISBLANK(VLOOKUP($B2564,INDIRECT(nfl_game_result),MATCH(G$1,INDIRECT(nfl_game_result_header),0),FALSE)),"",VLOOKUP($B2564,INDIRECT(nfl_game_result),MATCH(G$1,INDIRECT(nfl_game_result_header),0),FALSE)),"error")</f>
        <v/>
      </c>
      <c r="H2564">
        <f ca="1">IFERROR(IF(ISBLANK(VLOOKUP($B2564,INDIRECT(nfl_game_result),MATCH(H$1,INDIRECT(nfl_game_result_header),0),FALSE)),"",VLOOKUP($B2564,INDIRECT(nfl_game_result),MATCH(H$1,INDIRECT(nfl_game_result_header),0),FALSE)),"error")</f>
        <v>40</v>
      </c>
      <c r="I2564">
        <f ca="1">IFERROR(IF(ISBLANK(VLOOKUP($B2564,INDIRECT(nfl_game_result),MATCH(I$1,INDIRECT(nfl_game_result_header),0),FALSE)),"",VLOOKUP($B2564,INDIRECT(nfl_game_result),MATCH(I$1,INDIRECT(nfl_game_result_header),0),FALSE)),"error")</f>
        <v>7</v>
      </c>
      <c r="J2564" t="str">
        <f ca="1">IFERROR(IF(ISBLANK(VLOOKUP($B2564,INDIRECT(nfl_game_result),MATCH(J$1,INDIRECT(nfl_game_result_header),0),FALSE)),"",VLOOKUP($B2564,INDIRECT(nfl_game_result),MATCH(J$1,INDIRECT(nfl_game_result_header),0),FALSE)),"error")</f>
        <v>SEA</v>
      </c>
      <c r="K2564" t="str">
        <f ca="1">IFERROR(IF(ISBLANK(VLOOKUP($B2564,INDIRECT(nfl_game_result),MATCH(K$1,INDIRECT(nfl_game_result_header),0),FALSE)),"",VLOOKUP($B2564,INDIRECT(nfl_game_result),MATCH(K$1,INDIRECT(nfl_game_result_header),0),FALSE)),"error")</f>
        <v>SEA</v>
      </c>
      <c r="L2564" s="23" t="str">
        <f ca="1">IFERROR(IF(ISBLANK(VLOOKUP($B2564,INDIRECT(nfl_game_result),MATCH(L$1,INDIRECT(nfl_game_result_header),0),FALSE)),"",VLOOKUP($B2564,INDIRECT(nfl_game_result),MATCH(L$1,INDIRECT(nfl_game_result_header),0),FALSE)),"error")</f>
        <v/>
      </c>
      <c r="M2564" t="s">
        <v>14</v>
      </c>
      <c r="N2564">
        <v>-7</v>
      </c>
      <c r="O2564" t="s">
        <v>89</v>
      </c>
      <c r="P2564">
        <v>1</v>
      </c>
      <c r="Q2564" t="s">
        <v>89</v>
      </c>
      <c r="V2564" s="23" t="s">
        <v>416</v>
      </c>
      <c r="W2564">
        <f ca="1">VALUE(LEFT(C2564, 4))</f>
        <v>2016</v>
      </c>
      <c r="X2564">
        <f ca="1">VALUE(MID(C2564,6,FIND("_",C2564,6)-6))</f>
        <v>13</v>
      </c>
      <c r="Y2564">
        <f ca="1">IF(NOT(OR(ISBLANK(D2564),ISBLANK(E2564),D2564="",E2564="")),D2564-E2564,"")</f>
        <v>1</v>
      </c>
      <c r="Z2564">
        <f ca="1">IF(OR(NOT(ISNUMBER(D2564)),ISBLANK(D2564),D2564="",ISBLANK(N2564)),"",ABS(D2564-N2564))</f>
        <v>0.5</v>
      </c>
      <c r="AA2564">
        <f ca="1">IF(OR(ISBLANK(J2564),ISBLANK(O2564),J2564="",O2564=""),"",IF(J2564=O2564,1,0))</f>
        <v>1</v>
      </c>
      <c r="AB2564">
        <f ca="1">IF(OR(ISBLANK(K2564),ISBLANK(Q2564),K2564="",Q2564=""),"",IF(K2564=Q2564,1,0))</f>
        <v>1</v>
      </c>
      <c r="AC2564" s="23" t="str">
        <f t="shared" ca="1" si="39"/>
        <v/>
      </c>
    </row>
    <row r="2565" spans="1:29" x14ac:dyDescent="0.25">
      <c r="A2565" s="23">
        <v>2564</v>
      </c>
      <c r="B2565">
        <v>1260</v>
      </c>
      <c r="C2565" t="str">
        <f ca="1">IFERROR(VLOOKUP($B2565,INDIRECT(nfl_game_result),MATCH(C$1,INDIRECT(nfl_game_result_header),0),FALSE),"error")</f>
        <v>2016_13_IND@NYJ</v>
      </c>
      <c r="D2565">
        <f ca="1">IFERROR(IF(ISBLANK(VLOOKUP($B2565,INDIRECT(nfl_game_result),MATCH(D$1,INDIRECT(nfl_game_result_header),0),FALSE)),"",VLOOKUP($B2565,INDIRECT(nfl_game_result),MATCH(D$1,INDIRECT(nfl_game_result_header),0),FALSE)),"error")</f>
        <v>1</v>
      </c>
      <c r="E2565">
        <f ca="1">IFERROR(IF(ISBLANK(VLOOKUP($B2565,INDIRECT(nfl_game_result),MATCH(E$1,INDIRECT(nfl_game_result_header),0),FALSE)),"",VLOOKUP($B2565,INDIRECT(nfl_game_result),MATCH(E$1,INDIRECT(nfl_game_result_header),0),FALSE)),"error")</f>
        <v>2</v>
      </c>
      <c r="F2565" s="23" t="str">
        <f ca="1">IFERROR(IF(ISBLANK(VLOOKUP($B2565,INDIRECT(nfl_game_result),MATCH(F$1,INDIRECT(nfl_game_result_header),0),FALSE)),"",VLOOKUP($B2565,INDIRECT(nfl_game_result),MATCH(F$1,INDIRECT(nfl_game_result_header),0),FALSE)),"error")</f>
        <v/>
      </c>
      <c r="G2565" s="23" t="str">
        <f ca="1">IFERROR(IF(ISBLANK(VLOOKUP($B2565,INDIRECT(nfl_game_result),MATCH(G$1,INDIRECT(nfl_game_result_header),0),FALSE)),"",VLOOKUP($B2565,INDIRECT(nfl_game_result),MATCH(G$1,INDIRECT(nfl_game_result_header),0),FALSE)),"error")</f>
        <v/>
      </c>
      <c r="H2565">
        <f ca="1">IFERROR(IF(ISBLANK(VLOOKUP($B2565,INDIRECT(nfl_game_result),MATCH(H$1,INDIRECT(nfl_game_result_header),0),FALSE)),"",VLOOKUP($B2565,INDIRECT(nfl_game_result),MATCH(H$1,INDIRECT(nfl_game_result_header),0),FALSE)),"error")</f>
        <v>10</v>
      </c>
      <c r="I2565">
        <f ca="1">IFERROR(IF(ISBLANK(VLOOKUP($B2565,INDIRECT(nfl_game_result),MATCH(I$1,INDIRECT(nfl_game_result_header),0),FALSE)),"",VLOOKUP($B2565,INDIRECT(nfl_game_result),MATCH(I$1,INDIRECT(nfl_game_result_header),0),FALSE)),"error")</f>
        <v>41</v>
      </c>
      <c r="J2565" t="str">
        <f ca="1">IFERROR(IF(ISBLANK(VLOOKUP($B2565,INDIRECT(nfl_game_result),MATCH(J$1,INDIRECT(nfl_game_result_header),0),FALSE)),"",VLOOKUP($B2565,INDIRECT(nfl_game_result),MATCH(J$1,INDIRECT(nfl_game_result_header),0),FALSE)),"error")</f>
        <v>IND</v>
      </c>
      <c r="K2565" t="str">
        <f ca="1">IFERROR(IF(ISBLANK(VLOOKUP($B2565,INDIRECT(nfl_game_result),MATCH(K$1,INDIRECT(nfl_game_result_header),0),FALSE)),"",VLOOKUP($B2565,INDIRECT(nfl_game_result),MATCH(K$1,INDIRECT(nfl_game_result_header),0),FALSE)),"error")</f>
        <v>IND</v>
      </c>
      <c r="L2565" s="23" t="str">
        <f ca="1">IFERROR(IF(ISBLANK(VLOOKUP($B2565,INDIRECT(nfl_game_result),MATCH(L$1,INDIRECT(nfl_game_result_header),0),FALSE)),"",VLOOKUP($B2565,INDIRECT(nfl_game_result),MATCH(L$1,INDIRECT(nfl_game_result_header),0),FALSE)),"error")</f>
        <v/>
      </c>
      <c r="M2565" t="s">
        <v>14</v>
      </c>
      <c r="N2565">
        <v>-2.5</v>
      </c>
      <c r="O2565" t="s">
        <v>84</v>
      </c>
      <c r="P2565">
        <v>14</v>
      </c>
      <c r="Q2565" t="s">
        <v>84</v>
      </c>
      <c r="V2565" s="23" t="s">
        <v>416</v>
      </c>
      <c r="W2565">
        <f ca="1">VALUE(LEFT(C2565, 4))</f>
        <v>2016</v>
      </c>
      <c r="X2565">
        <f ca="1">VALUE(MID(C2565,6,FIND("_",C2565,6)-6))</f>
        <v>13</v>
      </c>
      <c r="Y2565">
        <f ca="1">IF(NOT(OR(ISBLANK(D2565),ISBLANK(E2565),D2565="",E2565="")),D2565-E2565,"")</f>
        <v>-1</v>
      </c>
      <c r="Z2565">
        <f ca="1">IF(OR(NOT(ISNUMBER(D2565)),ISBLANK(D2565),D2565="",ISBLANK(N2565)),"",ABS(D2565-N2565))</f>
        <v>3.5</v>
      </c>
      <c r="AA2565">
        <f ca="1">IF(OR(ISBLANK(J2565),ISBLANK(O2565),J2565="",O2565=""),"",IF(J2565=O2565,1,0))</f>
        <v>0</v>
      </c>
      <c r="AB2565">
        <f ca="1">IF(OR(ISBLANK(K2565),ISBLANK(Q2565),K2565="",Q2565=""),"",IF(K2565=Q2565,1,0))</f>
        <v>0</v>
      </c>
      <c r="AC2565" s="23" t="str">
        <f t="shared" ca="1" si="39"/>
        <v/>
      </c>
    </row>
    <row r="2566" spans="1:29" x14ac:dyDescent="0.25">
      <c r="A2566" s="23">
        <v>2565</v>
      </c>
      <c r="B2566">
        <v>1261</v>
      </c>
      <c r="C2566" t="str">
        <f ca="1">IFERROR(VLOOKUP($B2566,INDIRECT(nfl_game_result),MATCH(C$1,INDIRECT(nfl_game_result_header),0),FALSE),"error")</f>
        <v>2016_14_OAK@KCY</v>
      </c>
      <c r="D2566">
        <f ca="1">IFERROR(IF(ISBLANK(VLOOKUP($B2566,INDIRECT(nfl_game_result),MATCH(D$1,INDIRECT(nfl_game_result_header),0),FALSE)),"",VLOOKUP($B2566,INDIRECT(nfl_game_result),MATCH(D$1,INDIRECT(nfl_game_result_header),0),FALSE)),"error")</f>
        <v>-3</v>
      </c>
      <c r="E2566">
        <f ca="1">IFERROR(IF(ISBLANK(VLOOKUP($B2566,INDIRECT(nfl_game_result),MATCH(E$1,INDIRECT(nfl_game_result_header),0),FALSE)),"",VLOOKUP($B2566,INDIRECT(nfl_game_result),MATCH(E$1,INDIRECT(nfl_game_result_header),0),FALSE)),"error")</f>
        <v>-4</v>
      </c>
      <c r="F2566" s="23" t="str">
        <f ca="1">IFERROR(IF(ISBLANK(VLOOKUP($B2566,INDIRECT(nfl_game_result),MATCH(F$1,INDIRECT(nfl_game_result_header),0),FALSE)),"",VLOOKUP($B2566,INDIRECT(nfl_game_result),MATCH(F$1,INDIRECT(nfl_game_result_header),0),FALSE)),"error")</f>
        <v/>
      </c>
      <c r="G2566" s="23" t="str">
        <f ca="1">IFERROR(IF(ISBLANK(VLOOKUP($B2566,INDIRECT(nfl_game_result),MATCH(G$1,INDIRECT(nfl_game_result_header),0),FALSE)),"",VLOOKUP($B2566,INDIRECT(nfl_game_result),MATCH(G$1,INDIRECT(nfl_game_result_header),0),FALSE)),"error")</f>
        <v/>
      </c>
      <c r="H2566">
        <f ca="1">IFERROR(IF(ISBLANK(VLOOKUP($B2566,INDIRECT(nfl_game_result),MATCH(H$1,INDIRECT(nfl_game_result_header),0),FALSE)),"",VLOOKUP($B2566,INDIRECT(nfl_game_result),MATCH(H$1,INDIRECT(nfl_game_result_header),0),FALSE)),"error")</f>
        <v>21</v>
      </c>
      <c r="I2566">
        <f ca="1">IFERROR(IF(ISBLANK(VLOOKUP($B2566,INDIRECT(nfl_game_result),MATCH(I$1,INDIRECT(nfl_game_result_header),0),FALSE)),"",VLOOKUP($B2566,INDIRECT(nfl_game_result),MATCH(I$1,INDIRECT(nfl_game_result_header),0),FALSE)),"error")</f>
        <v>13</v>
      </c>
      <c r="J2566" t="str">
        <f ca="1">IFERROR(IF(ISBLANK(VLOOKUP($B2566,INDIRECT(nfl_game_result),MATCH(J$1,INDIRECT(nfl_game_result_header),0),FALSE)),"",VLOOKUP($B2566,INDIRECT(nfl_game_result),MATCH(J$1,INDIRECT(nfl_game_result_header),0),FALSE)),"error")</f>
        <v>KCY</v>
      </c>
      <c r="K2566" t="str">
        <f ca="1">IFERROR(IF(ISBLANK(VLOOKUP($B2566,INDIRECT(nfl_game_result),MATCH(K$1,INDIRECT(nfl_game_result_header),0),FALSE)),"",VLOOKUP($B2566,INDIRECT(nfl_game_result),MATCH(K$1,INDIRECT(nfl_game_result_header),0),FALSE)),"error")</f>
        <v>KCY</v>
      </c>
      <c r="L2566" s="23" t="str">
        <f ca="1">IFERROR(IF(ISBLANK(VLOOKUP($B2566,INDIRECT(nfl_game_result),MATCH(L$1,INDIRECT(nfl_game_result_header),0),FALSE)),"",VLOOKUP($B2566,INDIRECT(nfl_game_result),MATCH(L$1,INDIRECT(nfl_game_result_header),0),FALSE)),"error")</f>
        <v/>
      </c>
      <c r="M2566" t="s">
        <v>16</v>
      </c>
      <c r="N2566">
        <v>-3</v>
      </c>
      <c r="O2566" t="s">
        <v>331</v>
      </c>
      <c r="P2566">
        <v>12</v>
      </c>
      <c r="V2566" s="23" t="s">
        <v>416</v>
      </c>
      <c r="W2566">
        <f ca="1">VALUE(LEFT(C2566, 4))</f>
        <v>2016</v>
      </c>
      <c r="X2566">
        <f ca="1">VALUE(MID(C2566,6,FIND("_",C2566,6)-6))</f>
        <v>14</v>
      </c>
      <c r="Y2566">
        <f ca="1">IF(NOT(OR(ISBLANK(D2566),ISBLANK(E2566),D2566="",E2566="")),D2566-E2566,"")</f>
        <v>1</v>
      </c>
      <c r="Z2566">
        <f ca="1">IF(OR(NOT(ISNUMBER(D2566)),ISBLANK(D2566),D2566="",ISBLANK(N2566)),"",ABS(D2566-N2566))</f>
        <v>0</v>
      </c>
      <c r="AA2566">
        <f ca="1">IF(OR(ISBLANK(J2566),ISBLANK(O2566),J2566="",O2566=""),"",IF(J2566=O2566,1,0))</f>
        <v>1</v>
      </c>
      <c r="AB2566" t="str">
        <f ca="1">IF(OR(ISBLANK(K2566),ISBLANK(Q2566),K2566="",Q2566=""),"",IF(K2566=Q2566,1,0))</f>
        <v/>
      </c>
      <c r="AC2566" s="23" t="str">
        <f t="shared" ca="1" si="39"/>
        <v/>
      </c>
    </row>
    <row r="2567" spans="1:29" x14ac:dyDescent="0.25">
      <c r="A2567" s="23">
        <v>2566</v>
      </c>
      <c r="B2567">
        <v>1262</v>
      </c>
      <c r="C2567" t="str">
        <f ca="1">IFERROR(VLOOKUP($B2567,INDIRECT(nfl_game_result),MATCH(C$1,INDIRECT(nfl_game_result_header),0),FALSE),"error")</f>
        <v>2016_14_WAS@PHI</v>
      </c>
      <c r="D2567">
        <f ca="1">IFERROR(IF(ISBLANK(VLOOKUP($B2567,INDIRECT(nfl_game_result),MATCH(D$1,INDIRECT(nfl_game_result_header),0),FALSE)),"",VLOOKUP($B2567,INDIRECT(nfl_game_result),MATCH(D$1,INDIRECT(nfl_game_result_header),0),FALSE)),"error")</f>
        <v>1</v>
      </c>
      <c r="E2567">
        <f ca="1">IFERROR(IF(ISBLANK(VLOOKUP($B2567,INDIRECT(nfl_game_result),MATCH(E$1,INDIRECT(nfl_game_result_header),0),FALSE)),"",VLOOKUP($B2567,INDIRECT(nfl_game_result),MATCH(E$1,INDIRECT(nfl_game_result_header),0),FALSE)),"error")</f>
        <v>2</v>
      </c>
      <c r="F2567" s="23" t="str">
        <f ca="1">IFERROR(IF(ISBLANK(VLOOKUP($B2567,INDIRECT(nfl_game_result),MATCH(F$1,INDIRECT(nfl_game_result_header),0),FALSE)),"",VLOOKUP($B2567,INDIRECT(nfl_game_result),MATCH(F$1,INDIRECT(nfl_game_result_header),0),FALSE)),"error")</f>
        <v/>
      </c>
      <c r="G2567" s="23" t="str">
        <f ca="1">IFERROR(IF(ISBLANK(VLOOKUP($B2567,INDIRECT(nfl_game_result),MATCH(G$1,INDIRECT(nfl_game_result_header),0),FALSE)),"",VLOOKUP($B2567,INDIRECT(nfl_game_result),MATCH(G$1,INDIRECT(nfl_game_result_header),0),FALSE)),"error")</f>
        <v/>
      </c>
      <c r="H2567">
        <f ca="1">IFERROR(IF(ISBLANK(VLOOKUP($B2567,INDIRECT(nfl_game_result),MATCH(H$1,INDIRECT(nfl_game_result_header),0),FALSE)),"",VLOOKUP($B2567,INDIRECT(nfl_game_result),MATCH(H$1,INDIRECT(nfl_game_result_header),0),FALSE)),"error")</f>
        <v>22</v>
      </c>
      <c r="I2567">
        <f ca="1">IFERROR(IF(ISBLANK(VLOOKUP($B2567,INDIRECT(nfl_game_result),MATCH(I$1,INDIRECT(nfl_game_result_header),0),FALSE)),"",VLOOKUP($B2567,INDIRECT(nfl_game_result),MATCH(I$1,INDIRECT(nfl_game_result_header),0),FALSE)),"error")</f>
        <v>27</v>
      </c>
      <c r="J2567" t="str">
        <f ca="1">IFERROR(IF(ISBLANK(VLOOKUP($B2567,INDIRECT(nfl_game_result),MATCH(J$1,INDIRECT(nfl_game_result_header),0),FALSE)),"",VLOOKUP($B2567,INDIRECT(nfl_game_result),MATCH(J$1,INDIRECT(nfl_game_result_header),0),FALSE)),"error")</f>
        <v>WAS</v>
      </c>
      <c r="K2567" t="str">
        <f ca="1">IFERROR(IF(ISBLANK(VLOOKUP($B2567,INDIRECT(nfl_game_result),MATCH(K$1,INDIRECT(nfl_game_result_header),0),FALSE)),"",VLOOKUP($B2567,INDIRECT(nfl_game_result),MATCH(K$1,INDIRECT(nfl_game_result_header),0),FALSE)),"error")</f>
        <v>WAS</v>
      </c>
      <c r="L2567" s="23" t="str">
        <f ca="1">IFERROR(IF(ISBLANK(VLOOKUP($B2567,INDIRECT(nfl_game_result),MATCH(L$1,INDIRECT(nfl_game_result_header),0),FALSE)),"",VLOOKUP($B2567,INDIRECT(nfl_game_result),MATCH(L$1,INDIRECT(nfl_game_result_header),0),FALSE)),"error")</f>
        <v/>
      </c>
      <c r="M2567" t="s">
        <v>16</v>
      </c>
      <c r="N2567">
        <v>-2</v>
      </c>
      <c r="O2567" t="s">
        <v>94</v>
      </c>
      <c r="P2567">
        <v>10</v>
      </c>
      <c r="V2567" s="23" t="s">
        <v>416</v>
      </c>
      <c r="W2567">
        <f ca="1">VALUE(LEFT(C2567, 4))</f>
        <v>2016</v>
      </c>
      <c r="X2567">
        <f ca="1">VALUE(MID(C2567,6,FIND("_",C2567,6)-6))</f>
        <v>14</v>
      </c>
      <c r="Y2567">
        <f ca="1">IF(NOT(OR(ISBLANK(D2567),ISBLANK(E2567),D2567="",E2567="")),D2567-E2567,"")</f>
        <v>-1</v>
      </c>
      <c r="Z2567">
        <f ca="1">IF(OR(NOT(ISNUMBER(D2567)),ISBLANK(D2567),D2567="",ISBLANK(N2567)),"",ABS(D2567-N2567))</f>
        <v>3</v>
      </c>
      <c r="AA2567">
        <f ca="1">IF(OR(ISBLANK(J2567),ISBLANK(O2567),J2567="",O2567=""),"",IF(J2567=O2567,1,0))</f>
        <v>1</v>
      </c>
      <c r="AB2567" t="str">
        <f ca="1">IF(OR(ISBLANK(K2567),ISBLANK(Q2567),K2567="",Q2567=""),"",IF(K2567=Q2567,1,0))</f>
        <v/>
      </c>
      <c r="AC2567" s="23" t="str">
        <f t="shared" ca="1" si="39"/>
        <v/>
      </c>
    </row>
    <row r="2568" spans="1:29" x14ac:dyDescent="0.25">
      <c r="A2568" s="23">
        <v>2567</v>
      </c>
      <c r="B2568">
        <v>1263</v>
      </c>
      <c r="C2568" t="str">
        <f ca="1">IFERROR(VLOOKUP($B2568,INDIRECT(nfl_game_result),MATCH(C$1,INDIRECT(nfl_game_result_header),0),FALSE),"error")</f>
        <v>2016_14_HOU@IND</v>
      </c>
      <c r="D2568">
        <f ca="1">IFERROR(IF(ISBLANK(VLOOKUP($B2568,INDIRECT(nfl_game_result),MATCH(D$1,INDIRECT(nfl_game_result_header),0),FALSE)),"",VLOOKUP($B2568,INDIRECT(nfl_game_result),MATCH(D$1,INDIRECT(nfl_game_result_header),0),FALSE)),"error")</f>
        <v>-4.5</v>
      </c>
      <c r="E2568">
        <f ca="1">IFERROR(IF(ISBLANK(VLOOKUP($B2568,INDIRECT(nfl_game_result),MATCH(E$1,INDIRECT(nfl_game_result_header),0),FALSE)),"",VLOOKUP($B2568,INDIRECT(nfl_game_result),MATCH(E$1,INDIRECT(nfl_game_result_header),0),FALSE)),"error")</f>
        <v>-6.5</v>
      </c>
      <c r="F2568" s="23" t="str">
        <f ca="1">IFERROR(IF(ISBLANK(VLOOKUP($B2568,INDIRECT(nfl_game_result),MATCH(F$1,INDIRECT(nfl_game_result_header),0),FALSE)),"",VLOOKUP($B2568,INDIRECT(nfl_game_result),MATCH(F$1,INDIRECT(nfl_game_result_header),0),FALSE)),"error")</f>
        <v/>
      </c>
      <c r="G2568" s="23" t="str">
        <f ca="1">IFERROR(IF(ISBLANK(VLOOKUP($B2568,INDIRECT(nfl_game_result),MATCH(G$1,INDIRECT(nfl_game_result_header),0),FALSE)),"",VLOOKUP($B2568,INDIRECT(nfl_game_result),MATCH(G$1,INDIRECT(nfl_game_result_header),0),FALSE)),"error")</f>
        <v/>
      </c>
      <c r="H2568">
        <f ca="1">IFERROR(IF(ISBLANK(VLOOKUP($B2568,INDIRECT(nfl_game_result),MATCH(H$1,INDIRECT(nfl_game_result_header),0),FALSE)),"",VLOOKUP($B2568,INDIRECT(nfl_game_result),MATCH(H$1,INDIRECT(nfl_game_result_header),0),FALSE)),"error")</f>
        <v>17</v>
      </c>
      <c r="I2568">
        <f ca="1">IFERROR(IF(ISBLANK(VLOOKUP($B2568,INDIRECT(nfl_game_result),MATCH(I$1,INDIRECT(nfl_game_result_header),0),FALSE)),"",VLOOKUP($B2568,INDIRECT(nfl_game_result),MATCH(I$1,INDIRECT(nfl_game_result_header),0),FALSE)),"error")</f>
        <v>22</v>
      </c>
      <c r="J2568" t="str">
        <f ca="1">IFERROR(IF(ISBLANK(VLOOKUP($B2568,INDIRECT(nfl_game_result),MATCH(J$1,INDIRECT(nfl_game_result_header),0),FALSE)),"",VLOOKUP($B2568,INDIRECT(nfl_game_result),MATCH(J$1,INDIRECT(nfl_game_result_header),0),FALSE)),"error")</f>
        <v>HOU</v>
      </c>
      <c r="K2568" t="str">
        <f ca="1">IFERROR(IF(ISBLANK(VLOOKUP($B2568,INDIRECT(nfl_game_result),MATCH(K$1,INDIRECT(nfl_game_result_header),0),FALSE)),"",VLOOKUP($B2568,INDIRECT(nfl_game_result),MATCH(K$1,INDIRECT(nfl_game_result_header),0),FALSE)),"error")</f>
        <v>HOU</v>
      </c>
      <c r="L2568" s="23" t="str">
        <f ca="1">IFERROR(IF(ISBLANK(VLOOKUP($B2568,INDIRECT(nfl_game_result),MATCH(L$1,INDIRECT(nfl_game_result_header),0),FALSE)),"",VLOOKUP($B2568,INDIRECT(nfl_game_result),MATCH(L$1,INDIRECT(nfl_game_result_header),0),FALSE)),"error")</f>
        <v/>
      </c>
      <c r="M2568" t="s">
        <v>16</v>
      </c>
      <c r="N2568">
        <v>-3.5</v>
      </c>
      <c r="O2568" t="s">
        <v>75</v>
      </c>
      <c r="P2568">
        <v>6</v>
      </c>
      <c r="V2568" s="23" t="s">
        <v>416</v>
      </c>
      <c r="W2568">
        <f ca="1">VALUE(LEFT(C2568, 4))</f>
        <v>2016</v>
      </c>
      <c r="X2568">
        <f ca="1">VALUE(MID(C2568,6,FIND("_",C2568,6)-6))</f>
        <v>14</v>
      </c>
      <c r="Y2568">
        <f ca="1">IF(NOT(OR(ISBLANK(D2568),ISBLANK(E2568),D2568="",E2568="")),D2568-E2568,"")</f>
        <v>2</v>
      </c>
      <c r="Z2568">
        <f ca="1">IF(OR(NOT(ISNUMBER(D2568)),ISBLANK(D2568),D2568="",ISBLANK(N2568)),"",ABS(D2568-N2568))</f>
        <v>1</v>
      </c>
      <c r="AA2568">
        <f ca="1">IF(OR(ISBLANK(J2568),ISBLANK(O2568),J2568="",O2568=""),"",IF(J2568=O2568,1,0))</f>
        <v>1</v>
      </c>
      <c r="AB2568" t="str">
        <f ca="1">IF(OR(ISBLANK(K2568),ISBLANK(Q2568),K2568="",Q2568=""),"",IF(K2568=Q2568,1,0))</f>
        <v/>
      </c>
      <c r="AC2568" s="23" t="str">
        <f t="shared" ca="1" si="39"/>
        <v/>
      </c>
    </row>
    <row r="2569" spans="1:29" x14ac:dyDescent="0.25">
      <c r="A2569" s="23">
        <v>2568</v>
      </c>
      <c r="B2569">
        <v>1264</v>
      </c>
      <c r="C2569" t="str">
        <f ca="1">IFERROR(VLOOKUP($B2569,INDIRECT(nfl_game_result),MATCH(C$1,INDIRECT(nfl_game_result_header),0),FALSE),"error")</f>
        <v>2016_14_CIN@CLE</v>
      </c>
      <c r="D2569">
        <f ca="1">IFERROR(IF(ISBLANK(VLOOKUP($B2569,INDIRECT(nfl_game_result),MATCH(D$1,INDIRECT(nfl_game_result_header),0),FALSE)),"",VLOOKUP($B2569,INDIRECT(nfl_game_result),MATCH(D$1,INDIRECT(nfl_game_result_header),0),FALSE)),"error")</f>
        <v>4</v>
      </c>
      <c r="E2569">
        <f ca="1">IFERROR(IF(ISBLANK(VLOOKUP($B2569,INDIRECT(nfl_game_result),MATCH(E$1,INDIRECT(nfl_game_result_header),0),FALSE)),"",VLOOKUP($B2569,INDIRECT(nfl_game_result),MATCH(E$1,INDIRECT(nfl_game_result_header),0),FALSE)),"error")</f>
        <v>5.5</v>
      </c>
      <c r="F2569" s="23" t="str">
        <f ca="1">IFERROR(IF(ISBLANK(VLOOKUP($B2569,INDIRECT(nfl_game_result),MATCH(F$1,INDIRECT(nfl_game_result_header),0),FALSE)),"",VLOOKUP($B2569,INDIRECT(nfl_game_result),MATCH(F$1,INDIRECT(nfl_game_result_header),0),FALSE)),"error")</f>
        <v/>
      </c>
      <c r="G2569" s="23" t="str">
        <f ca="1">IFERROR(IF(ISBLANK(VLOOKUP($B2569,INDIRECT(nfl_game_result),MATCH(G$1,INDIRECT(nfl_game_result_header),0),FALSE)),"",VLOOKUP($B2569,INDIRECT(nfl_game_result),MATCH(G$1,INDIRECT(nfl_game_result_header),0),FALSE)),"error")</f>
        <v/>
      </c>
      <c r="H2569">
        <f ca="1">IFERROR(IF(ISBLANK(VLOOKUP($B2569,INDIRECT(nfl_game_result),MATCH(H$1,INDIRECT(nfl_game_result_header),0),FALSE)),"",VLOOKUP($B2569,INDIRECT(nfl_game_result),MATCH(H$1,INDIRECT(nfl_game_result_header),0),FALSE)),"error")</f>
        <v>10</v>
      </c>
      <c r="I2569">
        <f ca="1">IFERROR(IF(ISBLANK(VLOOKUP($B2569,INDIRECT(nfl_game_result),MATCH(I$1,INDIRECT(nfl_game_result_header),0),FALSE)),"",VLOOKUP($B2569,INDIRECT(nfl_game_result),MATCH(I$1,INDIRECT(nfl_game_result_header),0),FALSE)),"error")</f>
        <v>23</v>
      </c>
      <c r="J2569" t="str">
        <f ca="1">IFERROR(IF(ISBLANK(VLOOKUP($B2569,INDIRECT(nfl_game_result),MATCH(J$1,INDIRECT(nfl_game_result_header),0),FALSE)),"",VLOOKUP($B2569,INDIRECT(nfl_game_result),MATCH(J$1,INDIRECT(nfl_game_result_header),0),FALSE)),"error")</f>
        <v>CIN</v>
      </c>
      <c r="K2569" t="str">
        <f ca="1">IFERROR(IF(ISBLANK(VLOOKUP($B2569,INDIRECT(nfl_game_result),MATCH(K$1,INDIRECT(nfl_game_result_header),0),FALSE)),"",VLOOKUP($B2569,INDIRECT(nfl_game_result),MATCH(K$1,INDIRECT(nfl_game_result_header),0),FALSE)),"error")</f>
        <v>CIN</v>
      </c>
      <c r="L2569" s="23" t="str">
        <f ca="1">IFERROR(IF(ISBLANK(VLOOKUP($B2569,INDIRECT(nfl_game_result),MATCH(L$1,INDIRECT(nfl_game_result_header),0),FALSE)),"",VLOOKUP($B2569,INDIRECT(nfl_game_result),MATCH(L$1,INDIRECT(nfl_game_result_header),0),FALSE)),"error")</f>
        <v/>
      </c>
      <c r="M2569" t="s">
        <v>16</v>
      </c>
      <c r="N2569">
        <v>6</v>
      </c>
      <c r="O2569" t="s">
        <v>70</v>
      </c>
      <c r="P2569">
        <v>13</v>
      </c>
      <c r="V2569" s="23" t="s">
        <v>416</v>
      </c>
      <c r="W2569">
        <f ca="1">VALUE(LEFT(C2569, 4))</f>
        <v>2016</v>
      </c>
      <c r="X2569">
        <f ca="1">VALUE(MID(C2569,6,FIND("_",C2569,6)-6))</f>
        <v>14</v>
      </c>
      <c r="Y2569">
        <f ca="1">IF(NOT(OR(ISBLANK(D2569),ISBLANK(E2569),D2569="",E2569="")),D2569-E2569,"")</f>
        <v>-1.5</v>
      </c>
      <c r="Z2569">
        <f ca="1">IF(OR(NOT(ISNUMBER(D2569)),ISBLANK(D2569),D2569="",ISBLANK(N2569)),"",ABS(D2569-N2569))</f>
        <v>2</v>
      </c>
      <c r="AA2569">
        <f ca="1">IF(OR(ISBLANK(J2569),ISBLANK(O2569),J2569="",O2569=""),"",IF(J2569=O2569,1,0))</f>
        <v>0</v>
      </c>
      <c r="AB2569" t="str">
        <f ca="1">IF(OR(ISBLANK(K2569),ISBLANK(Q2569),K2569="",Q2569=""),"",IF(K2569=Q2569,1,0))</f>
        <v/>
      </c>
      <c r="AC2569" s="23" t="str">
        <f t="shared" ca="1" si="39"/>
        <v/>
      </c>
    </row>
    <row r="2570" spans="1:29" x14ac:dyDescent="0.25">
      <c r="A2570" s="23">
        <v>2569</v>
      </c>
      <c r="B2570">
        <v>1265</v>
      </c>
      <c r="C2570" t="str">
        <f ca="1">IFERROR(VLOOKUP($B2570,INDIRECT(nfl_game_result),MATCH(C$1,INDIRECT(nfl_game_result_header),0),FALSE),"error")</f>
        <v>2016_14_DEN@TEN</v>
      </c>
      <c r="D2570">
        <f ca="1">IFERROR(IF(ISBLANK(VLOOKUP($B2570,INDIRECT(nfl_game_result),MATCH(D$1,INDIRECT(nfl_game_result_header),0),FALSE)),"",VLOOKUP($B2570,INDIRECT(nfl_game_result),MATCH(D$1,INDIRECT(nfl_game_result_header),0),FALSE)),"error")</f>
        <v>-1</v>
      </c>
      <c r="E2570">
        <f ca="1">IFERROR(IF(ISBLANK(VLOOKUP($B2570,INDIRECT(nfl_game_result),MATCH(E$1,INDIRECT(nfl_game_result_header),0),FALSE)),"",VLOOKUP($B2570,INDIRECT(nfl_game_result),MATCH(E$1,INDIRECT(nfl_game_result_header),0),FALSE)),"error")</f>
        <v>-1</v>
      </c>
      <c r="F2570" s="23" t="str">
        <f ca="1">IFERROR(IF(ISBLANK(VLOOKUP($B2570,INDIRECT(nfl_game_result),MATCH(F$1,INDIRECT(nfl_game_result_header),0),FALSE)),"",VLOOKUP($B2570,INDIRECT(nfl_game_result),MATCH(F$1,INDIRECT(nfl_game_result_header),0),FALSE)),"error")</f>
        <v/>
      </c>
      <c r="G2570" s="23" t="str">
        <f ca="1">IFERROR(IF(ISBLANK(VLOOKUP($B2570,INDIRECT(nfl_game_result),MATCH(G$1,INDIRECT(nfl_game_result_header),0),FALSE)),"",VLOOKUP($B2570,INDIRECT(nfl_game_result),MATCH(G$1,INDIRECT(nfl_game_result_header),0),FALSE)),"error")</f>
        <v/>
      </c>
      <c r="H2570">
        <f ca="1">IFERROR(IF(ISBLANK(VLOOKUP($B2570,INDIRECT(nfl_game_result),MATCH(H$1,INDIRECT(nfl_game_result_header),0),FALSE)),"",VLOOKUP($B2570,INDIRECT(nfl_game_result),MATCH(H$1,INDIRECT(nfl_game_result_header),0),FALSE)),"error")</f>
        <v>13</v>
      </c>
      <c r="I2570">
        <f ca="1">IFERROR(IF(ISBLANK(VLOOKUP($B2570,INDIRECT(nfl_game_result),MATCH(I$1,INDIRECT(nfl_game_result_header),0),FALSE)),"",VLOOKUP($B2570,INDIRECT(nfl_game_result),MATCH(I$1,INDIRECT(nfl_game_result_header),0),FALSE)),"error")</f>
        <v>10</v>
      </c>
      <c r="J2570" t="str">
        <f ca="1">IFERROR(IF(ISBLANK(VLOOKUP($B2570,INDIRECT(nfl_game_result),MATCH(J$1,INDIRECT(nfl_game_result_header),0),FALSE)),"",VLOOKUP($B2570,INDIRECT(nfl_game_result),MATCH(J$1,INDIRECT(nfl_game_result_header),0),FALSE)),"error")</f>
        <v>TEN</v>
      </c>
      <c r="K2570" t="str">
        <f ca="1">IFERROR(IF(ISBLANK(VLOOKUP($B2570,INDIRECT(nfl_game_result),MATCH(K$1,INDIRECT(nfl_game_result_header),0),FALSE)),"",VLOOKUP($B2570,INDIRECT(nfl_game_result),MATCH(K$1,INDIRECT(nfl_game_result_header),0),FALSE)),"error")</f>
        <v>TEN</v>
      </c>
      <c r="L2570" s="23" t="str">
        <f ca="1">IFERROR(IF(ISBLANK(VLOOKUP($B2570,INDIRECT(nfl_game_result),MATCH(L$1,INDIRECT(nfl_game_result_header),0),FALSE)),"",VLOOKUP($B2570,INDIRECT(nfl_game_result),MATCH(L$1,INDIRECT(nfl_game_result_header),0),FALSE)),"error")</f>
        <v/>
      </c>
      <c r="M2570" t="s">
        <v>16</v>
      </c>
      <c r="N2570">
        <v>3</v>
      </c>
      <c r="O2570" t="s">
        <v>72</v>
      </c>
      <c r="P2570">
        <v>2</v>
      </c>
      <c r="V2570" s="23" t="s">
        <v>416</v>
      </c>
      <c r="W2570">
        <f ca="1">VALUE(LEFT(C2570, 4))</f>
        <v>2016</v>
      </c>
      <c r="X2570">
        <f ca="1">VALUE(MID(C2570,6,FIND("_",C2570,6)-6))</f>
        <v>14</v>
      </c>
      <c r="Y2570">
        <f ca="1">IF(NOT(OR(ISBLANK(D2570),ISBLANK(E2570),D2570="",E2570="")),D2570-E2570,"")</f>
        <v>0</v>
      </c>
      <c r="Z2570">
        <f ca="1">IF(OR(NOT(ISNUMBER(D2570)),ISBLANK(D2570),D2570="",ISBLANK(N2570)),"",ABS(D2570-N2570))</f>
        <v>4</v>
      </c>
      <c r="AA2570">
        <f ca="1">IF(OR(ISBLANK(J2570),ISBLANK(O2570),J2570="",O2570=""),"",IF(J2570=O2570,1,0))</f>
        <v>0</v>
      </c>
      <c r="AB2570" t="str">
        <f ca="1">IF(OR(ISBLANK(K2570),ISBLANK(Q2570),K2570="",Q2570=""),"",IF(K2570=Q2570,1,0))</f>
        <v/>
      </c>
      <c r="AC2570" s="23" t="str">
        <f t="shared" ca="1" si="39"/>
        <v/>
      </c>
    </row>
    <row r="2571" spans="1:29" x14ac:dyDescent="0.25">
      <c r="A2571" s="23">
        <v>2570</v>
      </c>
      <c r="B2571">
        <v>1266</v>
      </c>
      <c r="C2571" t="str">
        <f ca="1">IFERROR(VLOOKUP($B2571,INDIRECT(nfl_game_result),MATCH(C$1,INDIRECT(nfl_game_result_header),0),FALSE),"error")</f>
        <v>2016_14_ARI@MIA</v>
      </c>
      <c r="D2571">
        <f ca="1">IFERROR(IF(ISBLANK(VLOOKUP($B2571,INDIRECT(nfl_game_result),MATCH(D$1,INDIRECT(nfl_game_result_header),0),FALSE)),"",VLOOKUP($B2571,INDIRECT(nfl_game_result),MATCH(D$1,INDIRECT(nfl_game_result_header),0),FALSE)),"error")</f>
        <v>-2.5</v>
      </c>
      <c r="E2571">
        <f ca="1">IFERROR(IF(ISBLANK(VLOOKUP($B2571,INDIRECT(nfl_game_result),MATCH(E$1,INDIRECT(nfl_game_result_header),0),FALSE)),"",VLOOKUP($B2571,INDIRECT(nfl_game_result),MATCH(E$1,INDIRECT(nfl_game_result_header),0),FALSE)),"error")</f>
        <v>2.5</v>
      </c>
      <c r="F2571" s="23" t="str">
        <f ca="1">IFERROR(IF(ISBLANK(VLOOKUP($B2571,INDIRECT(nfl_game_result),MATCH(F$1,INDIRECT(nfl_game_result_header),0),FALSE)),"",VLOOKUP($B2571,INDIRECT(nfl_game_result),MATCH(F$1,INDIRECT(nfl_game_result_header),0),FALSE)),"error")</f>
        <v/>
      </c>
      <c r="G2571" s="23" t="str">
        <f ca="1">IFERROR(IF(ISBLANK(VLOOKUP($B2571,INDIRECT(nfl_game_result),MATCH(G$1,INDIRECT(nfl_game_result_header),0),FALSE)),"",VLOOKUP($B2571,INDIRECT(nfl_game_result),MATCH(G$1,INDIRECT(nfl_game_result_header),0),FALSE)),"error")</f>
        <v/>
      </c>
      <c r="H2571">
        <f ca="1">IFERROR(IF(ISBLANK(VLOOKUP($B2571,INDIRECT(nfl_game_result),MATCH(H$1,INDIRECT(nfl_game_result_header),0),FALSE)),"",VLOOKUP($B2571,INDIRECT(nfl_game_result),MATCH(H$1,INDIRECT(nfl_game_result_header),0),FALSE)),"error")</f>
        <v>26</v>
      </c>
      <c r="I2571">
        <f ca="1">IFERROR(IF(ISBLANK(VLOOKUP($B2571,INDIRECT(nfl_game_result),MATCH(I$1,INDIRECT(nfl_game_result_header),0),FALSE)),"",VLOOKUP($B2571,INDIRECT(nfl_game_result),MATCH(I$1,INDIRECT(nfl_game_result_header),0),FALSE)),"error")</f>
        <v>23</v>
      </c>
      <c r="J2571" t="str">
        <f ca="1">IFERROR(IF(ISBLANK(VLOOKUP($B2571,INDIRECT(nfl_game_result),MATCH(J$1,INDIRECT(nfl_game_result_header),0),FALSE)),"",VLOOKUP($B2571,INDIRECT(nfl_game_result),MATCH(J$1,INDIRECT(nfl_game_result_header),0),FALSE)),"error")</f>
        <v>MIA</v>
      </c>
      <c r="K2571" t="str">
        <f ca="1">IFERROR(IF(ISBLANK(VLOOKUP($B2571,INDIRECT(nfl_game_result),MATCH(K$1,INDIRECT(nfl_game_result_header),0),FALSE)),"",VLOOKUP($B2571,INDIRECT(nfl_game_result),MATCH(K$1,INDIRECT(nfl_game_result_header),0),FALSE)),"error")</f>
        <v>MIA</v>
      </c>
      <c r="L2571" s="23" t="str">
        <f ca="1">IFERROR(IF(ISBLANK(VLOOKUP($B2571,INDIRECT(nfl_game_result),MATCH(L$1,INDIRECT(nfl_game_result_header),0),FALSE)),"",VLOOKUP($B2571,INDIRECT(nfl_game_result),MATCH(L$1,INDIRECT(nfl_game_result_header),0),FALSE)),"error")</f>
        <v/>
      </c>
      <c r="M2571" t="s">
        <v>16</v>
      </c>
      <c r="N2571">
        <v>-3</v>
      </c>
      <c r="O2571" t="s">
        <v>79</v>
      </c>
      <c r="P2571">
        <v>11</v>
      </c>
      <c r="V2571" s="23" t="s">
        <v>416</v>
      </c>
      <c r="W2571">
        <f ca="1">VALUE(LEFT(C2571, 4))</f>
        <v>2016</v>
      </c>
      <c r="X2571">
        <f ca="1">VALUE(MID(C2571,6,FIND("_",C2571,6)-6))</f>
        <v>14</v>
      </c>
      <c r="Y2571">
        <f ca="1">IF(NOT(OR(ISBLANK(D2571),ISBLANK(E2571),D2571="",E2571="")),D2571-E2571,"")</f>
        <v>-5</v>
      </c>
      <c r="Z2571">
        <f ca="1">IF(OR(NOT(ISNUMBER(D2571)),ISBLANK(D2571),D2571="",ISBLANK(N2571)),"",ABS(D2571-N2571))</f>
        <v>0.5</v>
      </c>
      <c r="AA2571">
        <f ca="1">IF(OR(ISBLANK(J2571),ISBLANK(O2571),J2571="",O2571=""),"",IF(J2571=O2571,1,0))</f>
        <v>1</v>
      </c>
      <c r="AB2571" t="str">
        <f ca="1">IF(OR(ISBLANK(K2571),ISBLANK(Q2571),K2571="",Q2571=""),"",IF(K2571=Q2571,1,0))</f>
        <v/>
      </c>
      <c r="AC2571" s="23" t="str">
        <f t="shared" ca="1" si="39"/>
        <v/>
      </c>
    </row>
    <row r="2572" spans="1:29" x14ac:dyDescent="0.25">
      <c r="A2572" s="23">
        <v>2571</v>
      </c>
      <c r="B2572">
        <v>1267</v>
      </c>
      <c r="C2572" t="str">
        <f ca="1">IFERROR(VLOOKUP($B2572,INDIRECT(nfl_game_result),MATCH(C$1,INDIRECT(nfl_game_result_header),0),FALSE),"error")</f>
        <v>2016_14_CHI@DET</v>
      </c>
      <c r="D2572">
        <f ca="1">IFERROR(IF(ISBLANK(VLOOKUP($B2572,INDIRECT(nfl_game_result),MATCH(D$1,INDIRECT(nfl_game_result_header),0),FALSE)),"",VLOOKUP($B2572,INDIRECT(nfl_game_result),MATCH(D$1,INDIRECT(nfl_game_result_header),0),FALSE)),"error")</f>
        <v>-8</v>
      </c>
      <c r="E2572">
        <f ca="1">IFERROR(IF(ISBLANK(VLOOKUP($B2572,INDIRECT(nfl_game_result),MATCH(E$1,INDIRECT(nfl_game_result_header),0),FALSE)),"",VLOOKUP($B2572,INDIRECT(nfl_game_result),MATCH(E$1,INDIRECT(nfl_game_result_header),0),FALSE)),"error")</f>
        <v>-7.5</v>
      </c>
      <c r="F2572" s="23" t="str">
        <f ca="1">IFERROR(IF(ISBLANK(VLOOKUP($B2572,INDIRECT(nfl_game_result),MATCH(F$1,INDIRECT(nfl_game_result_header),0),FALSE)),"",VLOOKUP($B2572,INDIRECT(nfl_game_result),MATCH(F$1,INDIRECT(nfl_game_result_header),0),FALSE)),"error")</f>
        <v/>
      </c>
      <c r="G2572" s="23" t="str">
        <f ca="1">IFERROR(IF(ISBLANK(VLOOKUP($B2572,INDIRECT(nfl_game_result),MATCH(G$1,INDIRECT(nfl_game_result_header),0),FALSE)),"",VLOOKUP($B2572,INDIRECT(nfl_game_result),MATCH(G$1,INDIRECT(nfl_game_result_header),0),FALSE)),"error")</f>
        <v/>
      </c>
      <c r="H2572">
        <f ca="1">IFERROR(IF(ISBLANK(VLOOKUP($B2572,INDIRECT(nfl_game_result),MATCH(H$1,INDIRECT(nfl_game_result_header),0),FALSE)),"",VLOOKUP($B2572,INDIRECT(nfl_game_result),MATCH(H$1,INDIRECT(nfl_game_result_header),0),FALSE)),"error")</f>
        <v>20</v>
      </c>
      <c r="I2572">
        <f ca="1">IFERROR(IF(ISBLANK(VLOOKUP($B2572,INDIRECT(nfl_game_result),MATCH(I$1,INDIRECT(nfl_game_result_header),0),FALSE)),"",VLOOKUP($B2572,INDIRECT(nfl_game_result),MATCH(I$1,INDIRECT(nfl_game_result_header),0),FALSE)),"error")</f>
        <v>17</v>
      </c>
      <c r="J2572" t="str">
        <f ca="1">IFERROR(IF(ISBLANK(VLOOKUP($B2572,INDIRECT(nfl_game_result),MATCH(J$1,INDIRECT(nfl_game_result_header),0),FALSE)),"",VLOOKUP($B2572,INDIRECT(nfl_game_result),MATCH(J$1,INDIRECT(nfl_game_result_header),0),FALSE)),"error")</f>
        <v>CHI</v>
      </c>
      <c r="K2572" t="str">
        <f ca="1">IFERROR(IF(ISBLANK(VLOOKUP($B2572,INDIRECT(nfl_game_result),MATCH(K$1,INDIRECT(nfl_game_result_header),0),FALSE)),"",VLOOKUP($B2572,INDIRECT(nfl_game_result),MATCH(K$1,INDIRECT(nfl_game_result_header),0),FALSE)),"error")</f>
        <v>DET</v>
      </c>
      <c r="L2572" s="23" t="str">
        <f ca="1">IFERROR(IF(ISBLANK(VLOOKUP($B2572,INDIRECT(nfl_game_result),MATCH(L$1,INDIRECT(nfl_game_result_header),0),FALSE)),"",VLOOKUP($B2572,INDIRECT(nfl_game_result),MATCH(L$1,INDIRECT(nfl_game_result_header),0),FALSE)),"error")</f>
        <v/>
      </c>
      <c r="M2572" t="s">
        <v>16</v>
      </c>
      <c r="N2572">
        <v>-6.5</v>
      </c>
      <c r="O2572" t="s">
        <v>68</v>
      </c>
      <c r="P2572">
        <v>3</v>
      </c>
      <c r="V2572" s="23" t="s">
        <v>416</v>
      </c>
      <c r="W2572">
        <f ca="1">VALUE(LEFT(C2572, 4))</f>
        <v>2016</v>
      </c>
      <c r="X2572">
        <f ca="1">VALUE(MID(C2572,6,FIND("_",C2572,6)-6))</f>
        <v>14</v>
      </c>
      <c r="Y2572">
        <f ca="1">IF(NOT(OR(ISBLANK(D2572),ISBLANK(E2572),D2572="",E2572="")),D2572-E2572,"")</f>
        <v>-0.5</v>
      </c>
      <c r="Z2572">
        <f ca="1">IF(OR(NOT(ISNUMBER(D2572)),ISBLANK(D2572),D2572="",ISBLANK(N2572)),"",ABS(D2572-N2572))</f>
        <v>1.5</v>
      </c>
      <c r="AA2572">
        <f ca="1">IF(OR(ISBLANK(J2572),ISBLANK(O2572),J2572="",O2572=""),"",IF(J2572=O2572,1,0))</f>
        <v>1</v>
      </c>
      <c r="AB2572" t="str">
        <f ca="1">IF(OR(ISBLANK(K2572),ISBLANK(Q2572),K2572="",Q2572=""),"",IF(K2572=Q2572,1,0))</f>
        <v/>
      </c>
      <c r="AC2572" s="23" t="str">
        <f t="shared" ca="1" si="39"/>
        <v/>
      </c>
    </row>
    <row r="2573" spans="1:29" x14ac:dyDescent="0.25">
      <c r="A2573" s="23">
        <v>2572</v>
      </c>
      <c r="B2573">
        <v>1268</v>
      </c>
      <c r="C2573" t="str">
        <f ca="1">IFERROR(VLOOKUP($B2573,INDIRECT(nfl_game_result),MATCH(C$1,INDIRECT(nfl_game_result_header),0),FALSE),"error")</f>
        <v>2016_14_PIT@BUF</v>
      </c>
      <c r="D2573">
        <f ca="1">IFERROR(IF(ISBLANK(VLOOKUP($B2573,INDIRECT(nfl_game_result),MATCH(D$1,INDIRECT(nfl_game_result_header),0),FALSE)),"",VLOOKUP($B2573,INDIRECT(nfl_game_result),MATCH(D$1,INDIRECT(nfl_game_result_header),0),FALSE)),"error")</f>
        <v>2</v>
      </c>
      <c r="E2573">
        <f ca="1">IFERROR(IF(ISBLANK(VLOOKUP($B2573,INDIRECT(nfl_game_result),MATCH(E$1,INDIRECT(nfl_game_result_header),0),FALSE)),"",VLOOKUP($B2573,INDIRECT(nfl_game_result),MATCH(E$1,INDIRECT(nfl_game_result_header),0),FALSE)),"error")</f>
        <v>3</v>
      </c>
      <c r="F2573" s="23" t="str">
        <f ca="1">IFERROR(IF(ISBLANK(VLOOKUP($B2573,INDIRECT(nfl_game_result),MATCH(F$1,INDIRECT(nfl_game_result_header),0),FALSE)),"",VLOOKUP($B2573,INDIRECT(nfl_game_result),MATCH(F$1,INDIRECT(nfl_game_result_header),0),FALSE)),"error")</f>
        <v/>
      </c>
      <c r="G2573" s="23" t="str">
        <f ca="1">IFERROR(IF(ISBLANK(VLOOKUP($B2573,INDIRECT(nfl_game_result),MATCH(G$1,INDIRECT(nfl_game_result_header),0),FALSE)),"",VLOOKUP($B2573,INDIRECT(nfl_game_result),MATCH(G$1,INDIRECT(nfl_game_result_header),0),FALSE)),"error")</f>
        <v/>
      </c>
      <c r="H2573">
        <f ca="1">IFERROR(IF(ISBLANK(VLOOKUP($B2573,INDIRECT(nfl_game_result),MATCH(H$1,INDIRECT(nfl_game_result_header),0),FALSE)),"",VLOOKUP($B2573,INDIRECT(nfl_game_result),MATCH(H$1,INDIRECT(nfl_game_result_header),0),FALSE)),"error")</f>
        <v>20</v>
      </c>
      <c r="I2573">
        <f ca="1">IFERROR(IF(ISBLANK(VLOOKUP($B2573,INDIRECT(nfl_game_result),MATCH(I$1,INDIRECT(nfl_game_result_header),0),FALSE)),"",VLOOKUP($B2573,INDIRECT(nfl_game_result),MATCH(I$1,INDIRECT(nfl_game_result_header),0),FALSE)),"error")</f>
        <v>27</v>
      </c>
      <c r="J2573" t="str">
        <f ca="1">IFERROR(IF(ISBLANK(VLOOKUP($B2573,INDIRECT(nfl_game_result),MATCH(J$1,INDIRECT(nfl_game_result_header),0),FALSE)),"",VLOOKUP($B2573,INDIRECT(nfl_game_result),MATCH(J$1,INDIRECT(nfl_game_result_header),0),FALSE)),"error")</f>
        <v>PIT</v>
      </c>
      <c r="K2573" t="str">
        <f ca="1">IFERROR(IF(ISBLANK(VLOOKUP($B2573,INDIRECT(nfl_game_result),MATCH(K$1,INDIRECT(nfl_game_result_header),0),FALSE)),"",VLOOKUP($B2573,INDIRECT(nfl_game_result),MATCH(K$1,INDIRECT(nfl_game_result_header),0),FALSE)),"error")</f>
        <v>PIT</v>
      </c>
      <c r="L2573" s="23" t="str">
        <f ca="1">IFERROR(IF(ISBLANK(VLOOKUP($B2573,INDIRECT(nfl_game_result),MATCH(L$1,INDIRECT(nfl_game_result_header),0),FALSE)),"",VLOOKUP($B2573,INDIRECT(nfl_game_result),MATCH(L$1,INDIRECT(nfl_game_result_header),0),FALSE)),"error")</f>
        <v/>
      </c>
      <c r="M2573" t="s">
        <v>16</v>
      </c>
      <c r="N2573">
        <v>2</v>
      </c>
      <c r="O2573" t="s">
        <v>87</v>
      </c>
      <c r="P2573">
        <v>8</v>
      </c>
      <c r="V2573" s="23" t="s">
        <v>416</v>
      </c>
      <c r="W2573">
        <f ca="1">VALUE(LEFT(C2573, 4))</f>
        <v>2016</v>
      </c>
      <c r="X2573">
        <f ca="1">VALUE(MID(C2573,6,FIND("_",C2573,6)-6))</f>
        <v>14</v>
      </c>
      <c r="Y2573">
        <f ca="1">IF(NOT(OR(ISBLANK(D2573),ISBLANK(E2573),D2573="",E2573="")),D2573-E2573,"")</f>
        <v>-1</v>
      </c>
      <c r="Z2573">
        <f ca="1">IF(OR(NOT(ISNUMBER(D2573)),ISBLANK(D2573),D2573="",ISBLANK(N2573)),"",ABS(D2573-N2573))</f>
        <v>0</v>
      </c>
      <c r="AA2573">
        <f ca="1">IF(OR(ISBLANK(J2573),ISBLANK(O2573),J2573="",O2573=""),"",IF(J2573=O2573,1,0))</f>
        <v>1</v>
      </c>
      <c r="AB2573" t="str">
        <f ca="1">IF(OR(ISBLANK(K2573),ISBLANK(Q2573),K2573="",Q2573=""),"",IF(K2573=Q2573,1,0))</f>
        <v/>
      </c>
      <c r="AC2573" s="23" t="str">
        <f t="shared" ca="1" si="39"/>
        <v/>
      </c>
    </row>
    <row r="2574" spans="1:29" x14ac:dyDescent="0.25">
      <c r="A2574" s="23">
        <v>2573</v>
      </c>
      <c r="B2574">
        <v>1269</v>
      </c>
      <c r="C2574" t="str">
        <f ca="1">IFERROR(VLOOKUP($B2574,INDIRECT(nfl_game_result),MATCH(C$1,INDIRECT(nfl_game_result_header),0),FALSE),"error")</f>
        <v>2016_14_SD@CAR</v>
      </c>
      <c r="D2574">
        <f ca="1">IFERROR(IF(ISBLANK(VLOOKUP($B2574,INDIRECT(nfl_game_result),MATCH(D$1,INDIRECT(nfl_game_result_header),0),FALSE)),"",VLOOKUP($B2574,INDIRECT(nfl_game_result),MATCH(D$1,INDIRECT(nfl_game_result_header),0),FALSE)),"error")</f>
        <v>-3</v>
      </c>
      <c r="E2574">
        <f ca="1">IFERROR(IF(ISBLANK(VLOOKUP($B2574,INDIRECT(nfl_game_result),MATCH(E$1,INDIRECT(nfl_game_result_header),0),FALSE)),"",VLOOKUP($B2574,INDIRECT(nfl_game_result),MATCH(E$1,INDIRECT(nfl_game_result_header),0),FALSE)),"error")</f>
        <v>-1</v>
      </c>
      <c r="F2574" s="23" t="str">
        <f ca="1">IFERROR(IF(ISBLANK(VLOOKUP($B2574,INDIRECT(nfl_game_result),MATCH(F$1,INDIRECT(nfl_game_result_header),0),FALSE)),"",VLOOKUP($B2574,INDIRECT(nfl_game_result),MATCH(F$1,INDIRECT(nfl_game_result_header),0),FALSE)),"error")</f>
        <v/>
      </c>
      <c r="G2574" s="23" t="str">
        <f ca="1">IFERROR(IF(ISBLANK(VLOOKUP($B2574,INDIRECT(nfl_game_result),MATCH(G$1,INDIRECT(nfl_game_result_header),0),FALSE)),"",VLOOKUP($B2574,INDIRECT(nfl_game_result),MATCH(G$1,INDIRECT(nfl_game_result_header),0),FALSE)),"error")</f>
        <v/>
      </c>
      <c r="H2574">
        <f ca="1">IFERROR(IF(ISBLANK(VLOOKUP($B2574,INDIRECT(nfl_game_result),MATCH(H$1,INDIRECT(nfl_game_result_header),0),FALSE)),"",VLOOKUP($B2574,INDIRECT(nfl_game_result),MATCH(H$1,INDIRECT(nfl_game_result_header),0),FALSE)),"error")</f>
        <v>28</v>
      </c>
      <c r="I2574">
        <f ca="1">IFERROR(IF(ISBLANK(VLOOKUP($B2574,INDIRECT(nfl_game_result),MATCH(I$1,INDIRECT(nfl_game_result_header),0),FALSE)),"",VLOOKUP($B2574,INDIRECT(nfl_game_result),MATCH(I$1,INDIRECT(nfl_game_result_header),0),FALSE)),"error")</f>
        <v>16</v>
      </c>
      <c r="J2574" t="str">
        <f ca="1">IFERROR(IF(ISBLANK(VLOOKUP($B2574,INDIRECT(nfl_game_result),MATCH(J$1,INDIRECT(nfl_game_result_header),0),FALSE)),"",VLOOKUP($B2574,INDIRECT(nfl_game_result),MATCH(J$1,INDIRECT(nfl_game_result_header),0),FALSE)),"error")</f>
        <v>CAR</v>
      </c>
      <c r="K2574" t="str">
        <f ca="1">IFERROR(IF(ISBLANK(VLOOKUP($B2574,INDIRECT(nfl_game_result),MATCH(K$1,INDIRECT(nfl_game_result_header),0),FALSE)),"",VLOOKUP($B2574,INDIRECT(nfl_game_result),MATCH(K$1,INDIRECT(nfl_game_result_header),0),FALSE)),"error")</f>
        <v>CAR</v>
      </c>
      <c r="L2574" s="23" t="str">
        <f ca="1">IFERROR(IF(ISBLANK(VLOOKUP($B2574,INDIRECT(nfl_game_result),MATCH(L$1,INDIRECT(nfl_game_result_header),0),FALSE)),"",VLOOKUP($B2574,INDIRECT(nfl_game_result),MATCH(L$1,INDIRECT(nfl_game_result_header),0),FALSE)),"error")</f>
        <v/>
      </c>
      <c r="M2574" t="s">
        <v>16</v>
      </c>
      <c r="N2574">
        <v>-3</v>
      </c>
      <c r="O2574" t="s">
        <v>88</v>
      </c>
      <c r="P2574">
        <v>15</v>
      </c>
      <c r="V2574" s="23" t="s">
        <v>416</v>
      </c>
      <c r="W2574">
        <f ca="1">VALUE(LEFT(C2574, 4))</f>
        <v>2016</v>
      </c>
      <c r="X2574">
        <f ca="1">VALUE(MID(C2574,6,FIND("_",C2574,6)-6))</f>
        <v>14</v>
      </c>
      <c r="Y2574">
        <f ca="1">IF(NOT(OR(ISBLANK(D2574),ISBLANK(E2574),D2574="",E2574="")),D2574-E2574,"")</f>
        <v>-2</v>
      </c>
      <c r="Z2574">
        <f ca="1">IF(OR(NOT(ISNUMBER(D2574)),ISBLANK(D2574),D2574="",ISBLANK(N2574)),"",ABS(D2574-N2574))</f>
        <v>0</v>
      </c>
      <c r="AA2574">
        <f ca="1">IF(OR(ISBLANK(J2574),ISBLANK(O2574),J2574="",O2574=""),"",IF(J2574=O2574,1,0))</f>
        <v>0</v>
      </c>
      <c r="AB2574" t="str">
        <f ca="1">IF(OR(ISBLANK(K2574),ISBLANK(Q2574),K2574="",Q2574=""),"",IF(K2574=Q2574,1,0))</f>
        <v/>
      </c>
      <c r="AC2574" s="23" t="str">
        <f t="shared" ca="1" si="39"/>
        <v/>
      </c>
    </row>
    <row r="2575" spans="1:29" x14ac:dyDescent="0.25">
      <c r="A2575" s="23">
        <v>2574</v>
      </c>
      <c r="B2575">
        <v>1270</v>
      </c>
      <c r="C2575" t="str">
        <f ca="1">IFERROR(VLOOKUP($B2575,INDIRECT(nfl_game_result),MATCH(C$1,INDIRECT(nfl_game_result_header),0),FALSE),"error")</f>
        <v>2016_14_MIN@JAX</v>
      </c>
      <c r="D2575">
        <f ca="1">IFERROR(IF(ISBLANK(VLOOKUP($B2575,INDIRECT(nfl_game_result),MATCH(D$1,INDIRECT(nfl_game_result_header),0),FALSE)),"",VLOOKUP($B2575,INDIRECT(nfl_game_result),MATCH(D$1,INDIRECT(nfl_game_result_header),0),FALSE)),"error")</f>
        <v>3</v>
      </c>
      <c r="E2575">
        <f ca="1">IFERROR(IF(ISBLANK(VLOOKUP($B2575,INDIRECT(nfl_game_result),MATCH(E$1,INDIRECT(nfl_game_result_header),0),FALSE)),"",VLOOKUP($B2575,INDIRECT(nfl_game_result),MATCH(E$1,INDIRECT(nfl_game_result_header),0),FALSE)),"error")</f>
        <v>3</v>
      </c>
      <c r="F2575" s="23" t="str">
        <f ca="1">IFERROR(IF(ISBLANK(VLOOKUP($B2575,INDIRECT(nfl_game_result),MATCH(F$1,INDIRECT(nfl_game_result_header),0),FALSE)),"",VLOOKUP($B2575,INDIRECT(nfl_game_result),MATCH(F$1,INDIRECT(nfl_game_result_header),0),FALSE)),"error")</f>
        <v/>
      </c>
      <c r="G2575" s="23" t="str">
        <f ca="1">IFERROR(IF(ISBLANK(VLOOKUP($B2575,INDIRECT(nfl_game_result),MATCH(G$1,INDIRECT(nfl_game_result_header),0),FALSE)),"",VLOOKUP($B2575,INDIRECT(nfl_game_result),MATCH(G$1,INDIRECT(nfl_game_result_header),0),FALSE)),"error")</f>
        <v/>
      </c>
      <c r="H2575">
        <f ca="1">IFERROR(IF(ISBLANK(VLOOKUP($B2575,INDIRECT(nfl_game_result),MATCH(H$1,INDIRECT(nfl_game_result_header),0),FALSE)),"",VLOOKUP($B2575,INDIRECT(nfl_game_result),MATCH(H$1,INDIRECT(nfl_game_result_header),0),FALSE)),"error")</f>
        <v>16</v>
      </c>
      <c r="I2575">
        <f ca="1">IFERROR(IF(ISBLANK(VLOOKUP($B2575,INDIRECT(nfl_game_result),MATCH(I$1,INDIRECT(nfl_game_result_header),0),FALSE)),"",VLOOKUP($B2575,INDIRECT(nfl_game_result),MATCH(I$1,INDIRECT(nfl_game_result_header),0),FALSE)),"error")</f>
        <v>25</v>
      </c>
      <c r="J2575" t="str">
        <f ca="1">IFERROR(IF(ISBLANK(VLOOKUP($B2575,INDIRECT(nfl_game_result),MATCH(J$1,INDIRECT(nfl_game_result_header),0),FALSE)),"",VLOOKUP($B2575,INDIRECT(nfl_game_result),MATCH(J$1,INDIRECT(nfl_game_result_header),0),FALSE)),"error")</f>
        <v>MIN</v>
      </c>
      <c r="K2575" t="str">
        <f ca="1">IFERROR(IF(ISBLANK(VLOOKUP($B2575,INDIRECT(nfl_game_result),MATCH(K$1,INDIRECT(nfl_game_result_header),0),FALSE)),"",VLOOKUP($B2575,INDIRECT(nfl_game_result),MATCH(K$1,INDIRECT(nfl_game_result_header),0),FALSE)),"error")</f>
        <v>MIN</v>
      </c>
      <c r="L2575" s="23" t="str">
        <f ca="1">IFERROR(IF(ISBLANK(VLOOKUP($B2575,INDIRECT(nfl_game_result),MATCH(L$1,INDIRECT(nfl_game_result_header),0),FALSE)),"",VLOOKUP($B2575,INDIRECT(nfl_game_result),MATCH(L$1,INDIRECT(nfl_game_result_header),0),FALSE)),"error")</f>
        <v/>
      </c>
      <c r="M2575" t="s">
        <v>16</v>
      </c>
      <c r="N2575">
        <v>1.5</v>
      </c>
      <c r="O2575" t="s">
        <v>80</v>
      </c>
      <c r="P2575">
        <v>7</v>
      </c>
      <c r="V2575" s="23" t="s">
        <v>416</v>
      </c>
      <c r="W2575">
        <f ca="1">VALUE(LEFT(C2575, 4))</f>
        <v>2016</v>
      </c>
      <c r="X2575">
        <f ca="1">VALUE(MID(C2575,6,FIND("_",C2575,6)-6))</f>
        <v>14</v>
      </c>
      <c r="Y2575">
        <f ca="1">IF(NOT(OR(ISBLANK(D2575),ISBLANK(E2575),D2575="",E2575="")),D2575-E2575,"")</f>
        <v>0</v>
      </c>
      <c r="Z2575">
        <f ca="1">IF(OR(NOT(ISNUMBER(D2575)),ISBLANK(D2575),D2575="",ISBLANK(N2575)),"",ABS(D2575-N2575))</f>
        <v>1.5</v>
      </c>
      <c r="AA2575">
        <f ca="1">IF(OR(ISBLANK(J2575),ISBLANK(O2575),J2575="",O2575=""),"",IF(J2575=O2575,1,0))</f>
        <v>1</v>
      </c>
      <c r="AB2575" t="str">
        <f ca="1">IF(OR(ISBLANK(K2575),ISBLANK(Q2575),K2575="",Q2575=""),"",IF(K2575=Q2575,1,0))</f>
        <v/>
      </c>
      <c r="AC2575" s="23" t="str">
        <f t="shared" ca="1" si="39"/>
        <v/>
      </c>
    </row>
    <row r="2576" spans="1:29" x14ac:dyDescent="0.25">
      <c r="A2576" s="23">
        <v>2575</v>
      </c>
      <c r="B2576">
        <v>1271</v>
      </c>
      <c r="C2576" t="str">
        <f ca="1">IFERROR(VLOOKUP($B2576,INDIRECT(nfl_game_result),MATCH(C$1,INDIRECT(nfl_game_result_header),0),FALSE),"error")</f>
        <v>2016_14_NYJ@SFO</v>
      </c>
      <c r="D2576">
        <f ca="1">IFERROR(IF(ISBLANK(VLOOKUP($B2576,INDIRECT(nfl_game_result),MATCH(D$1,INDIRECT(nfl_game_result_header),0),FALSE)),"",VLOOKUP($B2576,INDIRECT(nfl_game_result),MATCH(D$1,INDIRECT(nfl_game_result_header),0),FALSE)),"error")</f>
        <v>-1</v>
      </c>
      <c r="E2576">
        <f ca="1">IFERROR(IF(ISBLANK(VLOOKUP($B2576,INDIRECT(nfl_game_result),MATCH(E$1,INDIRECT(nfl_game_result_header),0),FALSE)),"",VLOOKUP($B2576,INDIRECT(nfl_game_result),MATCH(E$1,INDIRECT(nfl_game_result_header),0),FALSE)),"error")</f>
        <v>-3</v>
      </c>
      <c r="F2576" s="23" t="str">
        <f ca="1">IFERROR(IF(ISBLANK(VLOOKUP($B2576,INDIRECT(nfl_game_result),MATCH(F$1,INDIRECT(nfl_game_result_header),0),FALSE)),"",VLOOKUP($B2576,INDIRECT(nfl_game_result),MATCH(F$1,INDIRECT(nfl_game_result_header),0),FALSE)),"error")</f>
        <v/>
      </c>
      <c r="G2576" s="23" t="str">
        <f ca="1">IFERROR(IF(ISBLANK(VLOOKUP($B2576,INDIRECT(nfl_game_result),MATCH(G$1,INDIRECT(nfl_game_result_header),0),FALSE)),"",VLOOKUP($B2576,INDIRECT(nfl_game_result),MATCH(G$1,INDIRECT(nfl_game_result_header),0),FALSE)),"error")</f>
        <v/>
      </c>
      <c r="H2576">
        <f ca="1">IFERROR(IF(ISBLANK(VLOOKUP($B2576,INDIRECT(nfl_game_result),MATCH(H$1,INDIRECT(nfl_game_result_header),0),FALSE)),"",VLOOKUP($B2576,INDIRECT(nfl_game_result),MATCH(H$1,INDIRECT(nfl_game_result_header),0),FALSE)),"error")</f>
        <v>17</v>
      </c>
      <c r="I2576">
        <f ca="1">IFERROR(IF(ISBLANK(VLOOKUP($B2576,INDIRECT(nfl_game_result),MATCH(I$1,INDIRECT(nfl_game_result_header),0),FALSE)),"",VLOOKUP($B2576,INDIRECT(nfl_game_result),MATCH(I$1,INDIRECT(nfl_game_result_header),0),FALSE)),"error")</f>
        <v>23</v>
      </c>
      <c r="J2576" t="str">
        <f ca="1">IFERROR(IF(ISBLANK(VLOOKUP($B2576,INDIRECT(nfl_game_result),MATCH(J$1,INDIRECT(nfl_game_result_header),0),FALSE)),"",VLOOKUP($B2576,INDIRECT(nfl_game_result),MATCH(J$1,INDIRECT(nfl_game_result_header),0),FALSE)),"error")</f>
        <v>NYJ</v>
      </c>
      <c r="K2576" t="str">
        <f ca="1">IFERROR(IF(ISBLANK(VLOOKUP($B2576,INDIRECT(nfl_game_result),MATCH(K$1,INDIRECT(nfl_game_result_header),0),FALSE)),"",VLOOKUP($B2576,INDIRECT(nfl_game_result),MATCH(K$1,INDIRECT(nfl_game_result_header),0),FALSE)),"error")</f>
        <v>NYJ</v>
      </c>
      <c r="L2576" s="23" t="str">
        <f ca="1">IFERROR(IF(ISBLANK(VLOOKUP($B2576,INDIRECT(nfl_game_result),MATCH(L$1,INDIRECT(nfl_game_result_header),0),FALSE)),"",VLOOKUP($B2576,INDIRECT(nfl_game_result),MATCH(L$1,INDIRECT(nfl_game_result_header),0),FALSE)),"error")</f>
        <v/>
      </c>
      <c r="M2576" t="s">
        <v>16</v>
      </c>
      <c r="N2576">
        <v>-1.5</v>
      </c>
      <c r="O2576" t="s">
        <v>333</v>
      </c>
      <c r="P2576">
        <v>4</v>
      </c>
      <c r="V2576" s="23" t="s">
        <v>416</v>
      </c>
      <c r="W2576">
        <f ca="1">VALUE(LEFT(C2576, 4))</f>
        <v>2016</v>
      </c>
      <c r="X2576">
        <f ca="1">VALUE(MID(C2576,6,FIND("_",C2576,6)-6))</f>
        <v>14</v>
      </c>
      <c r="Y2576">
        <f ca="1">IF(NOT(OR(ISBLANK(D2576),ISBLANK(E2576),D2576="",E2576="")),D2576-E2576,"")</f>
        <v>2</v>
      </c>
      <c r="Z2576">
        <f ca="1">IF(OR(NOT(ISNUMBER(D2576)),ISBLANK(D2576),D2576="",ISBLANK(N2576)),"",ABS(D2576-N2576))</f>
        <v>0.5</v>
      </c>
      <c r="AA2576">
        <f ca="1">IF(OR(ISBLANK(J2576),ISBLANK(O2576),J2576="",O2576=""),"",IF(J2576=O2576,1,0))</f>
        <v>0</v>
      </c>
      <c r="AB2576" t="str">
        <f ca="1">IF(OR(ISBLANK(K2576),ISBLANK(Q2576),K2576="",Q2576=""),"",IF(K2576=Q2576,1,0))</f>
        <v/>
      </c>
      <c r="AC2576" s="23" t="str">
        <f t="shared" ca="1" si="39"/>
        <v/>
      </c>
    </row>
    <row r="2577" spans="1:29" x14ac:dyDescent="0.25">
      <c r="A2577" s="23">
        <v>2576</v>
      </c>
      <c r="B2577">
        <v>1272</v>
      </c>
      <c r="C2577" t="str">
        <f ca="1">IFERROR(VLOOKUP($B2577,INDIRECT(nfl_game_result),MATCH(C$1,INDIRECT(nfl_game_result_header),0),FALSE),"error")</f>
        <v>2016_14_ATL@LAR</v>
      </c>
      <c r="D2577">
        <f ca="1">IFERROR(IF(ISBLANK(VLOOKUP($B2577,INDIRECT(nfl_game_result),MATCH(D$1,INDIRECT(nfl_game_result_header),0),FALSE)),"",VLOOKUP($B2577,INDIRECT(nfl_game_result),MATCH(D$1,INDIRECT(nfl_game_result_header),0),FALSE)),"error")</f>
        <v>5.5</v>
      </c>
      <c r="E2577">
        <f ca="1">IFERROR(IF(ISBLANK(VLOOKUP($B2577,INDIRECT(nfl_game_result),MATCH(E$1,INDIRECT(nfl_game_result_header),0),FALSE)),"",VLOOKUP($B2577,INDIRECT(nfl_game_result),MATCH(E$1,INDIRECT(nfl_game_result_header),0),FALSE)),"error")</f>
        <v>5.5</v>
      </c>
      <c r="F2577" s="23" t="str">
        <f ca="1">IFERROR(IF(ISBLANK(VLOOKUP($B2577,INDIRECT(nfl_game_result),MATCH(F$1,INDIRECT(nfl_game_result_header),0),FALSE)),"",VLOOKUP($B2577,INDIRECT(nfl_game_result),MATCH(F$1,INDIRECT(nfl_game_result_header),0),FALSE)),"error")</f>
        <v/>
      </c>
      <c r="G2577" s="23" t="str">
        <f ca="1">IFERROR(IF(ISBLANK(VLOOKUP($B2577,INDIRECT(nfl_game_result),MATCH(G$1,INDIRECT(nfl_game_result_header),0),FALSE)),"",VLOOKUP($B2577,INDIRECT(nfl_game_result),MATCH(G$1,INDIRECT(nfl_game_result_header),0),FALSE)),"error")</f>
        <v/>
      </c>
      <c r="H2577">
        <f ca="1">IFERROR(IF(ISBLANK(VLOOKUP($B2577,INDIRECT(nfl_game_result),MATCH(H$1,INDIRECT(nfl_game_result_header),0),FALSE)),"",VLOOKUP($B2577,INDIRECT(nfl_game_result),MATCH(H$1,INDIRECT(nfl_game_result_header),0),FALSE)),"error")</f>
        <v>14</v>
      </c>
      <c r="I2577">
        <f ca="1">IFERROR(IF(ISBLANK(VLOOKUP($B2577,INDIRECT(nfl_game_result),MATCH(I$1,INDIRECT(nfl_game_result_header),0),FALSE)),"",VLOOKUP($B2577,INDIRECT(nfl_game_result),MATCH(I$1,INDIRECT(nfl_game_result_header),0),FALSE)),"error")</f>
        <v>42</v>
      </c>
      <c r="J2577" t="str">
        <f ca="1">IFERROR(IF(ISBLANK(VLOOKUP($B2577,INDIRECT(nfl_game_result),MATCH(J$1,INDIRECT(nfl_game_result_header),0),FALSE)),"",VLOOKUP($B2577,INDIRECT(nfl_game_result),MATCH(J$1,INDIRECT(nfl_game_result_header),0),FALSE)),"error")</f>
        <v>ATL</v>
      </c>
      <c r="K2577" t="str">
        <f ca="1">IFERROR(IF(ISBLANK(VLOOKUP($B2577,INDIRECT(nfl_game_result),MATCH(K$1,INDIRECT(nfl_game_result_header),0),FALSE)),"",VLOOKUP($B2577,INDIRECT(nfl_game_result),MATCH(K$1,INDIRECT(nfl_game_result_header),0),FALSE)),"error")</f>
        <v>ATL</v>
      </c>
      <c r="L2577" s="23" t="str">
        <f ca="1">IFERROR(IF(ISBLANK(VLOOKUP($B2577,INDIRECT(nfl_game_result),MATCH(L$1,INDIRECT(nfl_game_result_header),0),FALSE)),"",VLOOKUP($B2577,INDIRECT(nfl_game_result),MATCH(L$1,INDIRECT(nfl_game_result_header),0),FALSE)),"error")</f>
        <v/>
      </c>
      <c r="M2577" t="s">
        <v>16</v>
      </c>
      <c r="N2577">
        <v>3</v>
      </c>
      <c r="O2577" t="s">
        <v>123</v>
      </c>
      <c r="P2577">
        <v>9</v>
      </c>
      <c r="V2577" s="23" t="s">
        <v>416</v>
      </c>
      <c r="W2577">
        <f ca="1">VALUE(LEFT(C2577, 4))</f>
        <v>2016</v>
      </c>
      <c r="X2577">
        <f ca="1">VALUE(MID(C2577,6,FIND("_",C2577,6)-6))</f>
        <v>14</v>
      </c>
      <c r="Y2577">
        <f ca="1">IF(NOT(OR(ISBLANK(D2577),ISBLANK(E2577),D2577="",E2577="")),D2577-E2577,"")</f>
        <v>0</v>
      </c>
      <c r="Z2577">
        <f ca="1">IF(OR(NOT(ISNUMBER(D2577)),ISBLANK(D2577),D2577="",ISBLANK(N2577)),"",ABS(D2577-N2577))</f>
        <v>2.5</v>
      </c>
      <c r="AA2577">
        <f ca="1">IF(OR(ISBLANK(J2577),ISBLANK(O2577),J2577="",O2577=""),"",IF(J2577=O2577,1,0))</f>
        <v>0</v>
      </c>
      <c r="AB2577" t="str">
        <f ca="1">IF(OR(ISBLANK(K2577),ISBLANK(Q2577),K2577="",Q2577=""),"",IF(K2577=Q2577,1,0))</f>
        <v/>
      </c>
      <c r="AC2577" s="23" t="str">
        <f t="shared" ca="1" si="39"/>
        <v/>
      </c>
    </row>
    <row r="2578" spans="1:29" x14ac:dyDescent="0.25">
      <c r="A2578" s="23">
        <v>2577</v>
      </c>
      <c r="B2578">
        <v>1273</v>
      </c>
      <c r="C2578" t="str">
        <f ca="1">IFERROR(VLOOKUP($B2578,INDIRECT(nfl_game_result),MATCH(C$1,INDIRECT(nfl_game_result_header),0),FALSE),"error")</f>
        <v>2016_14_NOR@TBY</v>
      </c>
      <c r="D2578">
        <f ca="1">IFERROR(IF(ISBLANK(VLOOKUP($B2578,INDIRECT(nfl_game_result),MATCH(D$1,INDIRECT(nfl_game_result_header),0),FALSE)),"",VLOOKUP($B2578,INDIRECT(nfl_game_result),MATCH(D$1,INDIRECT(nfl_game_result_header),0),FALSE)),"error")</f>
        <v>-2.5</v>
      </c>
      <c r="E2578">
        <f ca="1">IFERROR(IF(ISBLANK(VLOOKUP($B2578,INDIRECT(nfl_game_result),MATCH(E$1,INDIRECT(nfl_game_result_header),0),FALSE)),"",VLOOKUP($B2578,INDIRECT(nfl_game_result),MATCH(E$1,INDIRECT(nfl_game_result_header),0),FALSE)),"error")</f>
        <v>-2</v>
      </c>
      <c r="F2578" s="23" t="str">
        <f ca="1">IFERROR(IF(ISBLANK(VLOOKUP($B2578,INDIRECT(nfl_game_result),MATCH(F$1,INDIRECT(nfl_game_result_header),0),FALSE)),"",VLOOKUP($B2578,INDIRECT(nfl_game_result),MATCH(F$1,INDIRECT(nfl_game_result_header),0),FALSE)),"error")</f>
        <v/>
      </c>
      <c r="G2578" s="23" t="str">
        <f ca="1">IFERROR(IF(ISBLANK(VLOOKUP($B2578,INDIRECT(nfl_game_result),MATCH(G$1,INDIRECT(nfl_game_result_header),0),FALSE)),"",VLOOKUP($B2578,INDIRECT(nfl_game_result),MATCH(G$1,INDIRECT(nfl_game_result_header),0),FALSE)),"error")</f>
        <v/>
      </c>
      <c r="H2578">
        <f ca="1">IFERROR(IF(ISBLANK(VLOOKUP($B2578,INDIRECT(nfl_game_result),MATCH(H$1,INDIRECT(nfl_game_result_header),0),FALSE)),"",VLOOKUP($B2578,INDIRECT(nfl_game_result),MATCH(H$1,INDIRECT(nfl_game_result_header),0),FALSE)),"error")</f>
        <v>16</v>
      </c>
      <c r="I2578">
        <f ca="1">IFERROR(IF(ISBLANK(VLOOKUP($B2578,INDIRECT(nfl_game_result),MATCH(I$1,INDIRECT(nfl_game_result_header),0),FALSE)),"",VLOOKUP($B2578,INDIRECT(nfl_game_result),MATCH(I$1,INDIRECT(nfl_game_result_header),0),FALSE)),"error")</f>
        <v>11</v>
      </c>
      <c r="J2578" t="str">
        <f ca="1">IFERROR(IF(ISBLANK(VLOOKUP($B2578,INDIRECT(nfl_game_result),MATCH(J$1,INDIRECT(nfl_game_result_header),0),FALSE)),"",VLOOKUP($B2578,INDIRECT(nfl_game_result),MATCH(J$1,INDIRECT(nfl_game_result_header),0),FALSE)),"error")</f>
        <v>TBY</v>
      </c>
      <c r="K2578" t="str">
        <f ca="1">IFERROR(IF(ISBLANK(VLOOKUP($B2578,INDIRECT(nfl_game_result),MATCH(K$1,INDIRECT(nfl_game_result_header),0),FALSE)),"",VLOOKUP($B2578,INDIRECT(nfl_game_result),MATCH(K$1,INDIRECT(nfl_game_result_header),0),FALSE)),"error")</f>
        <v>TBY</v>
      </c>
      <c r="L2578" s="23" t="str">
        <f ca="1">IFERROR(IF(ISBLANK(VLOOKUP($B2578,INDIRECT(nfl_game_result),MATCH(L$1,INDIRECT(nfl_game_result_header),0),FALSE)),"",VLOOKUP($B2578,INDIRECT(nfl_game_result),MATCH(L$1,INDIRECT(nfl_game_result_header),0),FALSE)),"error")</f>
        <v/>
      </c>
      <c r="M2578" t="s">
        <v>16</v>
      </c>
      <c r="N2578">
        <v>-3</v>
      </c>
      <c r="O2578" t="s">
        <v>335</v>
      </c>
      <c r="P2578">
        <v>16</v>
      </c>
      <c r="V2578" s="23" t="s">
        <v>416</v>
      </c>
      <c r="W2578">
        <f ca="1">VALUE(LEFT(C2578, 4))</f>
        <v>2016</v>
      </c>
      <c r="X2578">
        <f ca="1">VALUE(MID(C2578,6,FIND("_",C2578,6)-6))</f>
        <v>14</v>
      </c>
      <c r="Y2578">
        <f ca="1">IF(NOT(OR(ISBLANK(D2578),ISBLANK(E2578),D2578="",E2578="")),D2578-E2578,"")</f>
        <v>-0.5</v>
      </c>
      <c r="Z2578">
        <f ca="1">IF(OR(NOT(ISNUMBER(D2578)),ISBLANK(D2578),D2578="",ISBLANK(N2578)),"",ABS(D2578-N2578))</f>
        <v>0.5</v>
      </c>
      <c r="AA2578">
        <f ca="1">IF(OR(ISBLANK(J2578),ISBLANK(O2578),J2578="",O2578=""),"",IF(J2578=O2578,1,0))</f>
        <v>0</v>
      </c>
      <c r="AB2578" t="str">
        <f ca="1">IF(OR(ISBLANK(K2578),ISBLANK(Q2578),K2578="",Q2578=""),"",IF(K2578=Q2578,1,0))</f>
        <v/>
      </c>
      <c r="AC2578" s="23" t="str">
        <f t="shared" ref="AC2578:AC2641" ca="1" si="40">IF(OR(ISBLANK(L2578),ISBLANK(T2578),L2578="",T2578=""),"",IF(L2578=T2578,1,0))</f>
        <v/>
      </c>
    </row>
    <row r="2579" spans="1:29" x14ac:dyDescent="0.25">
      <c r="A2579" s="23">
        <v>2578</v>
      </c>
      <c r="B2579">
        <v>1274</v>
      </c>
      <c r="C2579" t="str">
        <f ca="1">IFERROR(VLOOKUP($B2579,INDIRECT(nfl_game_result),MATCH(C$1,INDIRECT(nfl_game_result_header),0),FALSE),"error")</f>
        <v>2016_14_SEA@GBY</v>
      </c>
      <c r="D2579">
        <f ca="1">IFERROR(IF(ISBLANK(VLOOKUP($B2579,INDIRECT(nfl_game_result),MATCH(D$1,INDIRECT(nfl_game_result_header),0),FALSE)),"",VLOOKUP($B2579,INDIRECT(nfl_game_result),MATCH(D$1,INDIRECT(nfl_game_result_header),0),FALSE)),"error")</f>
        <v>2.5</v>
      </c>
      <c r="E2579">
        <f ca="1">IFERROR(IF(ISBLANK(VLOOKUP($B2579,INDIRECT(nfl_game_result),MATCH(E$1,INDIRECT(nfl_game_result_header),0),FALSE)),"",VLOOKUP($B2579,INDIRECT(nfl_game_result),MATCH(E$1,INDIRECT(nfl_game_result_header),0),FALSE)),"error")</f>
        <v>3</v>
      </c>
      <c r="F2579" s="23" t="str">
        <f ca="1">IFERROR(IF(ISBLANK(VLOOKUP($B2579,INDIRECT(nfl_game_result),MATCH(F$1,INDIRECT(nfl_game_result_header),0),FALSE)),"",VLOOKUP($B2579,INDIRECT(nfl_game_result),MATCH(F$1,INDIRECT(nfl_game_result_header),0),FALSE)),"error")</f>
        <v/>
      </c>
      <c r="G2579" s="23" t="str">
        <f ca="1">IFERROR(IF(ISBLANK(VLOOKUP($B2579,INDIRECT(nfl_game_result),MATCH(G$1,INDIRECT(nfl_game_result_header),0),FALSE)),"",VLOOKUP($B2579,INDIRECT(nfl_game_result),MATCH(G$1,INDIRECT(nfl_game_result_header),0),FALSE)),"error")</f>
        <v/>
      </c>
      <c r="H2579">
        <f ca="1">IFERROR(IF(ISBLANK(VLOOKUP($B2579,INDIRECT(nfl_game_result),MATCH(H$1,INDIRECT(nfl_game_result_header),0),FALSE)),"",VLOOKUP($B2579,INDIRECT(nfl_game_result),MATCH(H$1,INDIRECT(nfl_game_result_header),0),FALSE)),"error")</f>
        <v>38</v>
      </c>
      <c r="I2579">
        <f ca="1">IFERROR(IF(ISBLANK(VLOOKUP($B2579,INDIRECT(nfl_game_result),MATCH(I$1,INDIRECT(nfl_game_result_header),0),FALSE)),"",VLOOKUP($B2579,INDIRECT(nfl_game_result),MATCH(I$1,INDIRECT(nfl_game_result_header),0),FALSE)),"error")</f>
        <v>10</v>
      </c>
      <c r="J2579" t="str">
        <f ca="1">IFERROR(IF(ISBLANK(VLOOKUP($B2579,INDIRECT(nfl_game_result),MATCH(J$1,INDIRECT(nfl_game_result_header),0),FALSE)),"",VLOOKUP($B2579,INDIRECT(nfl_game_result),MATCH(J$1,INDIRECT(nfl_game_result_header),0),FALSE)),"error")</f>
        <v>GBY</v>
      </c>
      <c r="K2579" t="str">
        <f ca="1">IFERROR(IF(ISBLANK(VLOOKUP($B2579,INDIRECT(nfl_game_result),MATCH(K$1,INDIRECT(nfl_game_result_header),0),FALSE)),"",VLOOKUP($B2579,INDIRECT(nfl_game_result),MATCH(K$1,INDIRECT(nfl_game_result_header),0),FALSE)),"error")</f>
        <v>GBY</v>
      </c>
      <c r="L2579" s="23" t="str">
        <f ca="1">IFERROR(IF(ISBLANK(VLOOKUP($B2579,INDIRECT(nfl_game_result),MATCH(L$1,INDIRECT(nfl_game_result_header),0),FALSE)),"",VLOOKUP($B2579,INDIRECT(nfl_game_result),MATCH(L$1,INDIRECT(nfl_game_result_header),0),FALSE)),"error")</f>
        <v/>
      </c>
      <c r="M2579" t="s">
        <v>16</v>
      </c>
      <c r="N2579">
        <v>2.5</v>
      </c>
      <c r="O2579" t="s">
        <v>89</v>
      </c>
      <c r="P2579">
        <v>14</v>
      </c>
      <c r="V2579" s="23" t="s">
        <v>416</v>
      </c>
      <c r="W2579">
        <f ca="1">VALUE(LEFT(C2579, 4))</f>
        <v>2016</v>
      </c>
      <c r="X2579">
        <f ca="1">VALUE(MID(C2579,6,FIND("_",C2579,6)-6))</f>
        <v>14</v>
      </c>
      <c r="Y2579">
        <f ca="1">IF(NOT(OR(ISBLANK(D2579),ISBLANK(E2579),D2579="",E2579="")),D2579-E2579,"")</f>
        <v>-0.5</v>
      </c>
      <c r="Z2579">
        <f ca="1">IF(OR(NOT(ISNUMBER(D2579)),ISBLANK(D2579),D2579="",ISBLANK(N2579)),"",ABS(D2579-N2579))</f>
        <v>0</v>
      </c>
      <c r="AA2579">
        <f ca="1">IF(OR(ISBLANK(J2579),ISBLANK(O2579),J2579="",O2579=""),"",IF(J2579=O2579,1,0))</f>
        <v>0</v>
      </c>
      <c r="AB2579" t="str">
        <f ca="1">IF(OR(ISBLANK(K2579),ISBLANK(Q2579),K2579="",Q2579=""),"",IF(K2579=Q2579,1,0))</f>
        <v/>
      </c>
      <c r="AC2579" s="23" t="str">
        <f t="shared" ca="1" si="40"/>
        <v/>
      </c>
    </row>
    <row r="2580" spans="1:29" x14ac:dyDescent="0.25">
      <c r="A2580" s="23">
        <v>2579</v>
      </c>
      <c r="B2580">
        <v>1275</v>
      </c>
      <c r="C2580" t="str">
        <f ca="1">IFERROR(VLOOKUP($B2580,INDIRECT(nfl_game_result),MATCH(C$1,INDIRECT(nfl_game_result_header),0),FALSE),"error")</f>
        <v>2016_14_DAL@NYG</v>
      </c>
      <c r="D2580">
        <f ca="1">IFERROR(IF(ISBLANK(VLOOKUP($B2580,INDIRECT(nfl_game_result),MATCH(D$1,INDIRECT(nfl_game_result_header),0),FALSE)),"",VLOOKUP($B2580,INDIRECT(nfl_game_result),MATCH(D$1,INDIRECT(nfl_game_result_header),0),FALSE)),"error")</f>
        <v>3</v>
      </c>
      <c r="E2580">
        <f ca="1">IFERROR(IF(ISBLANK(VLOOKUP($B2580,INDIRECT(nfl_game_result),MATCH(E$1,INDIRECT(nfl_game_result_header),0),FALSE)),"",VLOOKUP($B2580,INDIRECT(nfl_game_result),MATCH(E$1,INDIRECT(nfl_game_result_header),0),FALSE)),"error")</f>
        <v>4</v>
      </c>
      <c r="F2580" s="23" t="str">
        <f ca="1">IFERROR(IF(ISBLANK(VLOOKUP($B2580,INDIRECT(nfl_game_result),MATCH(F$1,INDIRECT(nfl_game_result_header),0),FALSE)),"",VLOOKUP($B2580,INDIRECT(nfl_game_result),MATCH(F$1,INDIRECT(nfl_game_result_header),0),FALSE)),"error")</f>
        <v/>
      </c>
      <c r="G2580" s="23" t="str">
        <f ca="1">IFERROR(IF(ISBLANK(VLOOKUP($B2580,INDIRECT(nfl_game_result),MATCH(G$1,INDIRECT(nfl_game_result_header),0),FALSE)),"",VLOOKUP($B2580,INDIRECT(nfl_game_result),MATCH(G$1,INDIRECT(nfl_game_result_header),0),FALSE)),"error")</f>
        <v/>
      </c>
      <c r="H2580">
        <f ca="1">IFERROR(IF(ISBLANK(VLOOKUP($B2580,INDIRECT(nfl_game_result),MATCH(H$1,INDIRECT(nfl_game_result_header),0),FALSE)),"",VLOOKUP($B2580,INDIRECT(nfl_game_result),MATCH(H$1,INDIRECT(nfl_game_result_header),0),FALSE)),"error")</f>
        <v>10</v>
      </c>
      <c r="I2580">
        <f ca="1">IFERROR(IF(ISBLANK(VLOOKUP($B2580,INDIRECT(nfl_game_result),MATCH(I$1,INDIRECT(nfl_game_result_header),0),FALSE)),"",VLOOKUP($B2580,INDIRECT(nfl_game_result),MATCH(I$1,INDIRECT(nfl_game_result_header),0),FALSE)),"error")</f>
        <v>7</v>
      </c>
      <c r="J2580" t="str">
        <f ca="1">IFERROR(IF(ISBLANK(VLOOKUP($B2580,INDIRECT(nfl_game_result),MATCH(J$1,INDIRECT(nfl_game_result_header),0),FALSE)),"",VLOOKUP($B2580,INDIRECT(nfl_game_result),MATCH(J$1,INDIRECT(nfl_game_result_header),0),FALSE)),"error")</f>
        <v>NYG</v>
      </c>
      <c r="K2580" t="str">
        <f ca="1">IFERROR(IF(ISBLANK(VLOOKUP($B2580,INDIRECT(nfl_game_result),MATCH(K$1,INDIRECT(nfl_game_result_header),0),FALSE)),"",VLOOKUP($B2580,INDIRECT(nfl_game_result),MATCH(K$1,INDIRECT(nfl_game_result_header),0),FALSE)),"error")</f>
        <v>NYG</v>
      </c>
      <c r="L2580" s="23" t="str">
        <f ca="1">IFERROR(IF(ISBLANK(VLOOKUP($B2580,INDIRECT(nfl_game_result),MATCH(L$1,INDIRECT(nfl_game_result_header),0),FALSE)),"",VLOOKUP($B2580,INDIRECT(nfl_game_result),MATCH(L$1,INDIRECT(nfl_game_result_header),0),FALSE)),"error")</f>
        <v/>
      </c>
      <c r="M2580" t="s">
        <v>16</v>
      </c>
      <c r="N2580">
        <v>3</v>
      </c>
      <c r="O2580" t="s">
        <v>71</v>
      </c>
      <c r="P2580">
        <v>5</v>
      </c>
      <c r="V2580" s="23" t="s">
        <v>416</v>
      </c>
      <c r="W2580">
        <f ca="1">VALUE(LEFT(C2580, 4))</f>
        <v>2016</v>
      </c>
      <c r="X2580">
        <f ca="1">VALUE(MID(C2580,6,FIND("_",C2580,6)-6))</f>
        <v>14</v>
      </c>
      <c r="Y2580">
        <f ca="1">IF(NOT(OR(ISBLANK(D2580),ISBLANK(E2580),D2580="",E2580="")),D2580-E2580,"")</f>
        <v>-1</v>
      </c>
      <c r="Z2580">
        <f ca="1">IF(OR(NOT(ISNUMBER(D2580)),ISBLANK(D2580),D2580="",ISBLANK(N2580)),"",ABS(D2580-N2580))</f>
        <v>0</v>
      </c>
      <c r="AA2580">
        <f ca="1">IF(OR(ISBLANK(J2580),ISBLANK(O2580),J2580="",O2580=""),"",IF(J2580=O2580,1,0))</f>
        <v>0</v>
      </c>
      <c r="AB2580" t="str">
        <f ca="1">IF(OR(ISBLANK(K2580),ISBLANK(Q2580),K2580="",Q2580=""),"",IF(K2580=Q2580,1,0))</f>
        <v/>
      </c>
      <c r="AC2580" s="23" t="str">
        <f t="shared" ca="1" si="40"/>
        <v/>
      </c>
    </row>
    <row r="2581" spans="1:29" x14ac:dyDescent="0.25">
      <c r="A2581" s="23">
        <v>2580</v>
      </c>
      <c r="B2581">
        <v>1276</v>
      </c>
      <c r="C2581" t="str">
        <f ca="1">IFERROR(VLOOKUP($B2581,INDIRECT(nfl_game_result),MATCH(C$1,INDIRECT(nfl_game_result_header),0),FALSE),"error")</f>
        <v>2016_14_BAL@NWE</v>
      </c>
      <c r="D2581">
        <f ca="1">IFERROR(IF(ISBLANK(VLOOKUP($B2581,INDIRECT(nfl_game_result),MATCH(D$1,INDIRECT(nfl_game_result_header),0),FALSE)),"",VLOOKUP($B2581,INDIRECT(nfl_game_result),MATCH(D$1,INDIRECT(nfl_game_result_header),0),FALSE)),"error")</f>
        <v>-7.5</v>
      </c>
      <c r="E2581">
        <f ca="1">IFERROR(IF(ISBLANK(VLOOKUP($B2581,INDIRECT(nfl_game_result),MATCH(E$1,INDIRECT(nfl_game_result_header),0),FALSE)),"",VLOOKUP($B2581,INDIRECT(nfl_game_result),MATCH(E$1,INDIRECT(nfl_game_result_header),0),FALSE)),"error")</f>
        <v>-6.5</v>
      </c>
      <c r="F2581" s="23" t="str">
        <f ca="1">IFERROR(IF(ISBLANK(VLOOKUP($B2581,INDIRECT(nfl_game_result),MATCH(F$1,INDIRECT(nfl_game_result_header),0),FALSE)),"",VLOOKUP($B2581,INDIRECT(nfl_game_result),MATCH(F$1,INDIRECT(nfl_game_result_header),0),FALSE)),"error")</f>
        <v/>
      </c>
      <c r="G2581" s="23" t="str">
        <f ca="1">IFERROR(IF(ISBLANK(VLOOKUP($B2581,INDIRECT(nfl_game_result),MATCH(G$1,INDIRECT(nfl_game_result_header),0),FALSE)),"",VLOOKUP($B2581,INDIRECT(nfl_game_result),MATCH(G$1,INDIRECT(nfl_game_result_header),0),FALSE)),"error")</f>
        <v/>
      </c>
      <c r="H2581">
        <f ca="1">IFERROR(IF(ISBLANK(VLOOKUP($B2581,INDIRECT(nfl_game_result),MATCH(H$1,INDIRECT(nfl_game_result_header),0),FALSE)),"",VLOOKUP($B2581,INDIRECT(nfl_game_result),MATCH(H$1,INDIRECT(nfl_game_result_header),0),FALSE)),"error")</f>
        <v>30</v>
      </c>
      <c r="I2581">
        <f ca="1">IFERROR(IF(ISBLANK(VLOOKUP($B2581,INDIRECT(nfl_game_result),MATCH(I$1,INDIRECT(nfl_game_result_header),0),FALSE)),"",VLOOKUP($B2581,INDIRECT(nfl_game_result),MATCH(I$1,INDIRECT(nfl_game_result_header),0),FALSE)),"error")</f>
        <v>23</v>
      </c>
      <c r="J2581" t="str">
        <f ca="1">IFERROR(IF(ISBLANK(VLOOKUP($B2581,INDIRECT(nfl_game_result),MATCH(J$1,INDIRECT(nfl_game_result_header),0),FALSE)),"",VLOOKUP($B2581,INDIRECT(nfl_game_result),MATCH(J$1,INDIRECT(nfl_game_result_header),0),FALSE)),"error")</f>
        <v>NWE</v>
      </c>
      <c r="K2581" t="str">
        <f ca="1">IFERROR(IF(ISBLANK(VLOOKUP($B2581,INDIRECT(nfl_game_result),MATCH(K$1,INDIRECT(nfl_game_result_header),0),FALSE)),"",VLOOKUP($B2581,INDIRECT(nfl_game_result),MATCH(K$1,INDIRECT(nfl_game_result_header),0),FALSE)),"error")</f>
        <v>NWE</v>
      </c>
      <c r="L2581" s="23" t="str">
        <f ca="1">IFERROR(IF(ISBLANK(VLOOKUP($B2581,INDIRECT(nfl_game_result),MATCH(L$1,INDIRECT(nfl_game_result_header),0),FALSE)),"",VLOOKUP($B2581,INDIRECT(nfl_game_result),MATCH(L$1,INDIRECT(nfl_game_result_header),0),FALSE)),"error")</f>
        <v/>
      </c>
      <c r="M2581" t="s">
        <v>16</v>
      </c>
      <c r="N2581">
        <v>-7</v>
      </c>
      <c r="O2581" t="s">
        <v>65</v>
      </c>
      <c r="P2581">
        <v>1</v>
      </c>
      <c r="V2581" s="23" t="s">
        <v>416</v>
      </c>
      <c r="W2581">
        <f ca="1">VALUE(LEFT(C2581, 4))</f>
        <v>2016</v>
      </c>
      <c r="X2581">
        <f ca="1">VALUE(MID(C2581,6,FIND("_",C2581,6)-6))</f>
        <v>14</v>
      </c>
      <c r="Y2581">
        <f ca="1">IF(NOT(OR(ISBLANK(D2581),ISBLANK(E2581),D2581="",E2581="")),D2581-E2581,"")</f>
        <v>-1</v>
      </c>
      <c r="Z2581">
        <f ca="1">IF(OR(NOT(ISNUMBER(D2581)),ISBLANK(D2581),D2581="",ISBLANK(N2581)),"",ABS(D2581-N2581))</f>
        <v>0.5</v>
      </c>
      <c r="AA2581">
        <f ca="1">IF(OR(ISBLANK(J2581),ISBLANK(O2581),J2581="",O2581=""),"",IF(J2581=O2581,1,0))</f>
        <v>0</v>
      </c>
      <c r="AB2581" t="str">
        <f ca="1">IF(OR(ISBLANK(K2581),ISBLANK(Q2581),K2581="",Q2581=""),"",IF(K2581=Q2581,1,0))</f>
        <v/>
      </c>
      <c r="AC2581" s="23" t="str">
        <f t="shared" ca="1" si="40"/>
        <v/>
      </c>
    </row>
    <row r="2582" spans="1:29" x14ac:dyDescent="0.25">
      <c r="A2582" s="23">
        <v>2581</v>
      </c>
      <c r="B2582">
        <v>1261</v>
      </c>
      <c r="C2582" t="str">
        <f ca="1">IFERROR(VLOOKUP($B2582,INDIRECT(nfl_game_result),MATCH(C$1,INDIRECT(nfl_game_result_header),0),FALSE),"error")</f>
        <v>2016_14_OAK@KCY</v>
      </c>
      <c r="D2582">
        <f ca="1">IFERROR(IF(ISBLANK(VLOOKUP($B2582,INDIRECT(nfl_game_result),MATCH(D$1,INDIRECT(nfl_game_result_header),0),FALSE)),"",VLOOKUP($B2582,INDIRECT(nfl_game_result),MATCH(D$1,INDIRECT(nfl_game_result_header),0),FALSE)),"error")</f>
        <v>-3</v>
      </c>
      <c r="E2582">
        <f ca="1">IFERROR(IF(ISBLANK(VLOOKUP($B2582,INDIRECT(nfl_game_result),MATCH(E$1,INDIRECT(nfl_game_result_header),0),FALSE)),"",VLOOKUP($B2582,INDIRECT(nfl_game_result),MATCH(E$1,INDIRECT(nfl_game_result_header),0),FALSE)),"error")</f>
        <v>-4</v>
      </c>
      <c r="F2582" s="23" t="str">
        <f ca="1">IFERROR(IF(ISBLANK(VLOOKUP($B2582,INDIRECT(nfl_game_result),MATCH(F$1,INDIRECT(nfl_game_result_header),0),FALSE)),"",VLOOKUP($B2582,INDIRECT(nfl_game_result),MATCH(F$1,INDIRECT(nfl_game_result_header),0),FALSE)),"error")</f>
        <v/>
      </c>
      <c r="G2582" s="23" t="str">
        <f ca="1">IFERROR(IF(ISBLANK(VLOOKUP($B2582,INDIRECT(nfl_game_result),MATCH(G$1,INDIRECT(nfl_game_result_header),0),FALSE)),"",VLOOKUP($B2582,INDIRECT(nfl_game_result),MATCH(G$1,INDIRECT(nfl_game_result_header),0),FALSE)),"error")</f>
        <v/>
      </c>
      <c r="H2582">
        <f ca="1">IFERROR(IF(ISBLANK(VLOOKUP($B2582,INDIRECT(nfl_game_result),MATCH(H$1,INDIRECT(nfl_game_result_header),0),FALSE)),"",VLOOKUP($B2582,INDIRECT(nfl_game_result),MATCH(H$1,INDIRECT(nfl_game_result_header),0),FALSE)),"error")</f>
        <v>21</v>
      </c>
      <c r="I2582">
        <f ca="1">IFERROR(IF(ISBLANK(VLOOKUP($B2582,INDIRECT(nfl_game_result),MATCH(I$1,INDIRECT(nfl_game_result_header),0),FALSE)),"",VLOOKUP($B2582,INDIRECT(nfl_game_result),MATCH(I$1,INDIRECT(nfl_game_result_header),0),FALSE)),"error")</f>
        <v>13</v>
      </c>
      <c r="J2582" t="str">
        <f ca="1">IFERROR(IF(ISBLANK(VLOOKUP($B2582,INDIRECT(nfl_game_result),MATCH(J$1,INDIRECT(nfl_game_result_header),0),FALSE)),"",VLOOKUP($B2582,INDIRECT(nfl_game_result),MATCH(J$1,INDIRECT(nfl_game_result_header),0),FALSE)),"error")</f>
        <v>KCY</v>
      </c>
      <c r="K2582" t="str">
        <f ca="1">IFERROR(IF(ISBLANK(VLOOKUP($B2582,INDIRECT(nfl_game_result),MATCH(K$1,INDIRECT(nfl_game_result_header),0),FALSE)),"",VLOOKUP($B2582,INDIRECT(nfl_game_result),MATCH(K$1,INDIRECT(nfl_game_result_header),0),FALSE)),"error")</f>
        <v>KCY</v>
      </c>
      <c r="L2582" s="23" t="str">
        <f ca="1">IFERROR(IF(ISBLANK(VLOOKUP($B2582,INDIRECT(nfl_game_result),MATCH(L$1,INDIRECT(nfl_game_result_header),0),FALSE)),"",VLOOKUP($B2582,INDIRECT(nfl_game_result),MATCH(L$1,INDIRECT(nfl_game_result_header),0),FALSE)),"error")</f>
        <v/>
      </c>
      <c r="M2582" t="s">
        <v>14</v>
      </c>
      <c r="N2582">
        <v>-3</v>
      </c>
      <c r="O2582" t="s">
        <v>331</v>
      </c>
      <c r="P2582">
        <v>6</v>
      </c>
      <c r="Q2582" t="s">
        <v>331</v>
      </c>
      <c r="V2582" s="23" t="s">
        <v>416</v>
      </c>
      <c r="W2582">
        <f ca="1">VALUE(LEFT(C2582, 4))</f>
        <v>2016</v>
      </c>
      <c r="X2582">
        <f ca="1">VALUE(MID(C2582,6,FIND("_",C2582,6)-6))</f>
        <v>14</v>
      </c>
      <c r="Y2582">
        <f ca="1">IF(NOT(OR(ISBLANK(D2582),ISBLANK(E2582),D2582="",E2582="")),D2582-E2582,"")</f>
        <v>1</v>
      </c>
      <c r="Z2582">
        <f ca="1">IF(OR(NOT(ISNUMBER(D2582)),ISBLANK(D2582),D2582="",ISBLANK(N2582)),"",ABS(D2582-N2582))</f>
        <v>0</v>
      </c>
      <c r="AA2582">
        <f ca="1">IF(OR(ISBLANK(J2582),ISBLANK(O2582),J2582="",O2582=""),"",IF(J2582=O2582,1,0))</f>
        <v>1</v>
      </c>
      <c r="AB2582">
        <f ca="1">IF(OR(ISBLANK(K2582),ISBLANK(Q2582),K2582="",Q2582=""),"",IF(K2582=Q2582,1,0))</f>
        <v>1</v>
      </c>
      <c r="AC2582" s="23" t="str">
        <f t="shared" ca="1" si="40"/>
        <v/>
      </c>
    </row>
    <row r="2583" spans="1:29" x14ac:dyDescent="0.25">
      <c r="A2583" s="23">
        <v>2582</v>
      </c>
      <c r="B2583">
        <v>1262</v>
      </c>
      <c r="C2583" t="str">
        <f ca="1">IFERROR(VLOOKUP($B2583,INDIRECT(nfl_game_result),MATCH(C$1,INDIRECT(nfl_game_result_header),0),FALSE),"error")</f>
        <v>2016_14_WAS@PHI</v>
      </c>
      <c r="D2583">
        <f ca="1">IFERROR(IF(ISBLANK(VLOOKUP($B2583,INDIRECT(nfl_game_result),MATCH(D$1,INDIRECT(nfl_game_result_header),0),FALSE)),"",VLOOKUP($B2583,INDIRECT(nfl_game_result),MATCH(D$1,INDIRECT(nfl_game_result_header),0),FALSE)),"error")</f>
        <v>1</v>
      </c>
      <c r="E2583">
        <f ca="1">IFERROR(IF(ISBLANK(VLOOKUP($B2583,INDIRECT(nfl_game_result),MATCH(E$1,INDIRECT(nfl_game_result_header),0),FALSE)),"",VLOOKUP($B2583,INDIRECT(nfl_game_result),MATCH(E$1,INDIRECT(nfl_game_result_header),0),FALSE)),"error")</f>
        <v>2</v>
      </c>
      <c r="F2583" s="23" t="str">
        <f ca="1">IFERROR(IF(ISBLANK(VLOOKUP($B2583,INDIRECT(nfl_game_result),MATCH(F$1,INDIRECT(nfl_game_result_header),0),FALSE)),"",VLOOKUP($B2583,INDIRECT(nfl_game_result),MATCH(F$1,INDIRECT(nfl_game_result_header),0),FALSE)),"error")</f>
        <v/>
      </c>
      <c r="G2583" s="23" t="str">
        <f ca="1">IFERROR(IF(ISBLANK(VLOOKUP($B2583,INDIRECT(nfl_game_result),MATCH(G$1,INDIRECT(nfl_game_result_header),0),FALSE)),"",VLOOKUP($B2583,INDIRECT(nfl_game_result),MATCH(G$1,INDIRECT(nfl_game_result_header),0),FALSE)),"error")</f>
        <v/>
      </c>
      <c r="H2583">
        <f ca="1">IFERROR(IF(ISBLANK(VLOOKUP($B2583,INDIRECT(nfl_game_result),MATCH(H$1,INDIRECT(nfl_game_result_header),0),FALSE)),"",VLOOKUP($B2583,INDIRECT(nfl_game_result),MATCH(H$1,INDIRECT(nfl_game_result_header),0),FALSE)),"error")</f>
        <v>22</v>
      </c>
      <c r="I2583">
        <f ca="1">IFERROR(IF(ISBLANK(VLOOKUP($B2583,INDIRECT(nfl_game_result),MATCH(I$1,INDIRECT(nfl_game_result_header),0),FALSE)),"",VLOOKUP($B2583,INDIRECT(nfl_game_result),MATCH(I$1,INDIRECT(nfl_game_result_header),0),FALSE)),"error")</f>
        <v>27</v>
      </c>
      <c r="J2583" t="str">
        <f ca="1">IFERROR(IF(ISBLANK(VLOOKUP($B2583,INDIRECT(nfl_game_result),MATCH(J$1,INDIRECT(nfl_game_result_header),0),FALSE)),"",VLOOKUP($B2583,INDIRECT(nfl_game_result),MATCH(J$1,INDIRECT(nfl_game_result_header),0),FALSE)),"error")</f>
        <v>WAS</v>
      </c>
      <c r="K2583" t="str">
        <f ca="1">IFERROR(IF(ISBLANK(VLOOKUP($B2583,INDIRECT(nfl_game_result),MATCH(K$1,INDIRECT(nfl_game_result_header),0),FALSE)),"",VLOOKUP($B2583,INDIRECT(nfl_game_result),MATCH(K$1,INDIRECT(nfl_game_result_header),0),FALSE)),"error")</f>
        <v>WAS</v>
      </c>
      <c r="L2583" s="23" t="str">
        <f ca="1">IFERROR(IF(ISBLANK(VLOOKUP($B2583,INDIRECT(nfl_game_result),MATCH(L$1,INDIRECT(nfl_game_result_header),0),FALSE)),"",VLOOKUP($B2583,INDIRECT(nfl_game_result),MATCH(L$1,INDIRECT(nfl_game_result_header),0),FALSE)),"error")</f>
        <v/>
      </c>
      <c r="M2583" t="s">
        <v>14</v>
      </c>
      <c r="N2583">
        <v>-2.5</v>
      </c>
      <c r="O2583" t="s">
        <v>94</v>
      </c>
      <c r="P2583">
        <v>16</v>
      </c>
      <c r="Q2583" t="s">
        <v>94</v>
      </c>
      <c r="V2583" s="23" t="s">
        <v>416</v>
      </c>
      <c r="W2583">
        <f ca="1">VALUE(LEFT(C2583, 4))</f>
        <v>2016</v>
      </c>
      <c r="X2583">
        <f ca="1">VALUE(MID(C2583,6,FIND("_",C2583,6)-6))</f>
        <v>14</v>
      </c>
      <c r="Y2583">
        <f ca="1">IF(NOT(OR(ISBLANK(D2583),ISBLANK(E2583),D2583="",E2583="")),D2583-E2583,"")</f>
        <v>-1</v>
      </c>
      <c r="Z2583">
        <f ca="1">IF(OR(NOT(ISNUMBER(D2583)),ISBLANK(D2583),D2583="",ISBLANK(N2583)),"",ABS(D2583-N2583))</f>
        <v>3.5</v>
      </c>
      <c r="AA2583">
        <f ca="1">IF(OR(ISBLANK(J2583),ISBLANK(O2583),J2583="",O2583=""),"",IF(J2583=O2583,1,0))</f>
        <v>1</v>
      </c>
      <c r="AB2583">
        <f ca="1">IF(OR(ISBLANK(K2583),ISBLANK(Q2583),K2583="",Q2583=""),"",IF(K2583=Q2583,1,0))</f>
        <v>1</v>
      </c>
      <c r="AC2583" s="23" t="str">
        <f t="shared" ca="1" si="40"/>
        <v/>
      </c>
    </row>
    <row r="2584" spans="1:29" x14ac:dyDescent="0.25">
      <c r="A2584" s="23">
        <v>2583</v>
      </c>
      <c r="B2584">
        <v>1263</v>
      </c>
      <c r="C2584" t="str">
        <f ca="1">IFERROR(VLOOKUP($B2584,INDIRECT(nfl_game_result),MATCH(C$1,INDIRECT(nfl_game_result_header),0),FALSE),"error")</f>
        <v>2016_14_HOU@IND</v>
      </c>
      <c r="D2584">
        <f ca="1">IFERROR(IF(ISBLANK(VLOOKUP($B2584,INDIRECT(nfl_game_result),MATCH(D$1,INDIRECT(nfl_game_result_header),0),FALSE)),"",VLOOKUP($B2584,INDIRECT(nfl_game_result),MATCH(D$1,INDIRECT(nfl_game_result_header),0),FALSE)),"error")</f>
        <v>-4.5</v>
      </c>
      <c r="E2584">
        <f ca="1">IFERROR(IF(ISBLANK(VLOOKUP($B2584,INDIRECT(nfl_game_result),MATCH(E$1,INDIRECT(nfl_game_result_header),0),FALSE)),"",VLOOKUP($B2584,INDIRECT(nfl_game_result),MATCH(E$1,INDIRECT(nfl_game_result_header),0),FALSE)),"error")</f>
        <v>-6.5</v>
      </c>
      <c r="F2584" s="23" t="str">
        <f ca="1">IFERROR(IF(ISBLANK(VLOOKUP($B2584,INDIRECT(nfl_game_result),MATCH(F$1,INDIRECT(nfl_game_result_header),0),FALSE)),"",VLOOKUP($B2584,INDIRECT(nfl_game_result),MATCH(F$1,INDIRECT(nfl_game_result_header),0),FALSE)),"error")</f>
        <v/>
      </c>
      <c r="G2584" s="23" t="str">
        <f ca="1">IFERROR(IF(ISBLANK(VLOOKUP($B2584,INDIRECT(nfl_game_result),MATCH(G$1,INDIRECT(nfl_game_result_header),0),FALSE)),"",VLOOKUP($B2584,INDIRECT(nfl_game_result),MATCH(G$1,INDIRECT(nfl_game_result_header),0),FALSE)),"error")</f>
        <v/>
      </c>
      <c r="H2584">
        <f ca="1">IFERROR(IF(ISBLANK(VLOOKUP($B2584,INDIRECT(nfl_game_result),MATCH(H$1,INDIRECT(nfl_game_result_header),0),FALSE)),"",VLOOKUP($B2584,INDIRECT(nfl_game_result),MATCH(H$1,INDIRECT(nfl_game_result_header),0),FALSE)),"error")</f>
        <v>17</v>
      </c>
      <c r="I2584">
        <f ca="1">IFERROR(IF(ISBLANK(VLOOKUP($B2584,INDIRECT(nfl_game_result),MATCH(I$1,INDIRECT(nfl_game_result_header),0),FALSE)),"",VLOOKUP($B2584,INDIRECT(nfl_game_result),MATCH(I$1,INDIRECT(nfl_game_result_header),0),FALSE)),"error")</f>
        <v>22</v>
      </c>
      <c r="J2584" t="str">
        <f ca="1">IFERROR(IF(ISBLANK(VLOOKUP($B2584,INDIRECT(nfl_game_result),MATCH(J$1,INDIRECT(nfl_game_result_header),0),FALSE)),"",VLOOKUP($B2584,INDIRECT(nfl_game_result),MATCH(J$1,INDIRECT(nfl_game_result_header),0),FALSE)),"error")</f>
        <v>HOU</v>
      </c>
      <c r="K2584" t="str">
        <f ca="1">IFERROR(IF(ISBLANK(VLOOKUP($B2584,INDIRECT(nfl_game_result),MATCH(K$1,INDIRECT(nfl_game_result_header),0),FALSE)),"",VLOOKUP($B2584,INDIRECT(nfl_game_result),MATCH(K$1,INDIRECT(nfl_game_result_header),0),FALSE)),"error")</f>
        <v>HOU</v>
      </c>
      <c r="L2584" s="23" t="str">
        <f ca="1">IFERROR(IF(ISBLANK(VLOOKUP($B2584,INDIRECT(nfl_game_result),MATCH(L$1,INDIRECT(nfl_game_result_header),0),FALSE)),"",VLOOKUP($B2584,INDIRECT(nfl_game_result),MATCH(L$1,INDIRECT(nfl_game_result_header),0),FALSE)),"error")</f>
        <v/>
      </c>
      <c r="M2584" t="s">
        <v>14</v>
      </c>
      <c r="N2584">
        <v>-6</v>
      </c>
      <c r="O2584" t="s">
        <v>75</v>
      </c>
      <c r="P2584">
        <v>15</v>
      </c>
      <c r="Q2584" t="s">
        <v>75</v>
      </c>
      <c r="V2584" s="23" t="s">
        <v>416</v>
      </c>
      <c r="W2584">
        <f ca="1">VALUE(LEFT(C2584, 4))</f>
        <v>2016</v>
      </c>
      <c r="X2584">
        <f ca="1">VALUE(MID(C2584,6,FIND("_",C2584,6)-6))</f>
        <v>14</v>
      </c>
      <c r="Y2584">
        <f ca="1">IF(NOT(OR(ISBLANK(D2584),ISBLANK(E2584),D2584="",E2584="")),D2584-E2584,"")</f>
        <v>2</v>
      </c>
      <c r="Z2584">
        <f ca="1">IF(OR(NOT(ISNUMBER(D2584)),ISBLANK(D2584),D2584="",ISBLANK(N2584)),"",ABS(D2584-N2584))</f>
        <v>1.5</v>
      </c>
      <c r="AA2584">
        <f ca="1">IF(OR(ISBLANK(J2584),ISBLANK(O2584),J2584="",O2584=""),"",IF(J2584=O2584,1,0))</f>
        <v>1</v>
      </c>
      <c r="AB2584">
        <f ca="1">IF(OR(ISBLANK(K2584),ISBLANK(Q2584),K2584="",Q2584=""),"",IF(K2584=Q2584,1,0))</f>
        <v>1</v>
      </c>
      <c r="AC2584" s="23" t="str">
        <f t="shared" ca="1" si="40"/>
        <v/>
      </c>
    </row>
    <row r="2585" spans="1:29" x14ac:dyDescent="0.25">
      <c r="A2585" s="23">
        <v>2584</v>
      </c>
      <c r="B2585">
        <v>1264</v>
      </c>
      <c r="C2585" t="str">
        <f ca="1">IFERROR(VLOOKUP($B2585,INDIRECT(nfl_game_result),MATCH(C$1,INDIRECT(nfl_game_result_header),0),FALSE),"error")</f>
        <v>2016_14_CIN@CLE</v>
      </c>
      <c r="D2585">
        <f ca="1">IFERROR(IF(ISBLANK(VLOOKUP($B2585,INDIRECT(nfl_game_result),MATCH(D$1,INDIRECT(nfl_game_result_header),0),FALSE)),"",VLOOKUP($B2585,INDIRECT(nfl_game_result),MATCH(D$1,INDIRECT(nfl_game_result_header),0),FALSE)),"error")</f>
        <v>4</v>
      </c>
      <c r="E2585">
        <f ca="1">IFERROR(IF(ISBLANK(VLOOKUP($B2585,INDIRECT(nfl_game_result),MATCH(E$1,INDIRECT(nfl_game_result_header),0),FALSE)),"",VLOOKUP($B2585,INDIRECT(nfl_game_result),MATCH(E$1,INDIRECT(nfl_game_result_header),0),FALSE)),"error")</f>
        <v>5.5</v>
      </c>
      <c r="F2585" s="23" t="str">
        <f ca="1">IFERROR(IF(ISBLANK(VLOOKUP($B2585,INDIRECT(nfl_game_result),MATCH(F$1,INDIRECT(nfl_game_result_header),0),FALSE)),"",VLOOKUP($B2585,INDIRECT(nfl_game_result),MATCH(F$1,INDIRECT(nfl_game_result_header),0),FALSE)),"error")</f>
        <v/>
      </c>
      <c r="G2585" s="23" t="str">
        <f ca="1">IFERROR(IF(ISBLANK(VLOOKUP($B2585,INDIRECT(nfl_game_result),MATCH(G$1,INDIRECT(nfl_game_result_header),0),FALSE)),"",VLOOKUP($B2585,INDIRECT(nfl_game_result),MATCH(G$1,INDIRECT(nfl_game_result_header),0),FALSE)),"error")</f>
        <v/>
      </c>
      <c r="H2585">
        <f ca="1">IFERROR(IF(ISBLANK(VLOOKUP($B2585,INDIRECT(nfl_game_result),MATCH(H$1,INDIRECT(nfl_game_result_header),0),FALSE)),"",VLOOKUP($B2585,INDIRECT(nfl_game_result),MATCH(H$1,INDIRECT(nfl_game_result_header),0),FALSE)),"error")</f>
        <v>10</v>
      </c>
      <c r="I2585">
        <f ca="1">IFERROR(IF(ISBLANK(VLOOKUP($B2585,INDIRECT(nfl_game_result),MATCH(I$1,INDIRECT(nfl_game_result_header),0),FALSE)),"",VLOOKUP($B2585,INDIRECT(nfl_game_result),MATCH(I$1,INDIRECT(nfl_game_result_header),0),FALSE)),"error")</f>
        <v>23</v>
      </c>
      <c r="J2585" t="str">
        <f ca="1">IFERROR(IF(ISBLANK(VLOOKUP($B2585,INDIRECT(nfl_game_result),MATCH(J$1,INDIRECT(nfl_game_result_header),0),FALSE)),"",VLOOKUP($B2585,INDIRECT(nfl_game_result),MATCH(J$1,INDIRECT(nfl_game_result_header),0),FALSE)),"error")</f>
        <v>CIN</v>
      </c>
      <c r="K2585" t="str">
        <f ca="1">IFERROR(IF(ISBLANK(VLOOKUP($B2585,INDIRECT(nfl_game_result),MATCH(K$1,INDIRECT(nfl_game_result_header),0),FALSE)),"",VLOOKUP($B2585,INDIRECT(nfl_game_result),MATCH(K$1,INDIRECT(nfl_game_result_header),0),FALSE)),"error")</f>
        <v>CIN</v>
      </c>
      <c r="L2585" s="23" t="str">
        <f ca="1">IFERROR(IF(ISBLANK(VLOOKUP($B2585,INDIRECT(nfl_game_result),MATCH(L$1,INDIRECT(nfl_game_result_header),0),FALSE)),"",VLOOKUP($B2585,INDIRECT(nfl_game_result),MATCH(L$1,INDIRECT(nfl_game_result_header),0),FALSE)),"error")</f>
        <v/>
      </c>
      <c r="M2585" t="s">
        <v>14</v>
      </c>
      <c r="N2585">
        <v>3</v>
      </c>
      <c r="O2585" t="s">
        <v>70</v>
      </c>
      <c r="P2585">
        <v>13</v>
      </c>
      <c r="Q2585" t="s">
        <v>70</v>
      </c>
      <c r="V2585" s="23" t="s">
        <v>416</v>
      </c>
      <c r="W2585">
        <f ca="1">VALUE(LEFT(C2585, 4))</f>
        <v>2016</v>
      </c>
      <c r="X2585">
        <f ca="1">VALUE(MID(C2585,6,FIND("_",C2585,6)-6))</f>
        <v>14</v>
      </c>
      <c r="Y2585">
        <f ca="1">IF(NOT(OR(ISBLANK(D2585),ISBLANK(E2585),D2585="",E2585="")),D2585-E2585,"")</f>
        <v>-1.5</v>
      </c>
      <c r="Z2585">
        <f ca="1">IF(OR(NOT(ISNUMBER(D2585)),ISBLANK(D2585),D2585="",ISBLANK(N2585)),"",ABS(D2585-N2585))</f>
        <v>1</v>
      </c>
      <c r="AA2585">
        <f ca="1">IF(OR(ISBLANK(J2585),ISBLANK(O2585),J2585="",O2585=""),"",IF(J2585=O2585,1,0))</f>
        <v>0</v>
      </c>
      <c r="AB2585">
        <f ca="1">IF(OR(ISBLANK(K2585),ISBLANK(Q2585),K2585="",Q2585=""),"",IF(K2585=Q2585,1,0))</f>
        <v>0</v>
      </c>
      <c r="AC2585" s="23" t="str">
        <f t="shared" ca="1" si="40"/>
        <v/>
      </c>
    </row>
    <row r="2586" spans="1:29" x14ac:dyDescent="0.25">
      <c r="A2586" s="23">
        <v>2585</v>
      </c>
      <c r="B2586">
        <v>1265</v>
      </c>
      <c r="C2586" t="str">
        <f ca="1">IFERROR(VLOOKUP($B2586,INDIRECT(nfl_game_result),MATCH(C$1,INDIRECT(nfl_game_result_header),0),FALSE),"error")</f>
        <v>2016_14_DEN@TEN</v>
      </c>
      <c r="D2586">
        <f ca="1">IFERROR(IF(ISBLANK(VLOOKUP($B2586,INDIRECT(nfl_game_result),MATCH(D$1,INDIRECT(nfl_game_result_header),0),FALSE)),"",VLOOKUP($B2586,INDIRECT(nfl_game_result),MATCH(D$1,INDIRECT(nfl_game_result_header),0),FALSE)),"error")</f>
        <v>-1</v>
      </c>
      <c r="E2586">
        <f ca="1">IFERROR(IF(ISBLANK(VLOOKUP($B2586,INDIRECT(nfl_game_result),MATCH(E$1,INDIRECT(nfl_game_result_header),0),FALSE)),"",VLOOKUP($B2586,INDIRECT(nfl_game_result),MATCH(E$1,INDIRECT(nfl_game_result_header),0),FALSE)),"error")</f>
        <v>-1</v>
      </c>
      <c r="F2586" s="23" t="str">
        <f ca="1">IFERROR(IF(ISBLANK(VLOOKUP($B2586,INDIRECT(nfl_game_result),MATCH(F$1,INDIRECT(nfl_game_result_header),0),FALSE)),"",VLOOKUP($B2586,INDIRECT(nfl_game_result),MATCH(F$1,INDIRECT(nfl_game_result_header),0),FALSE)),"error")</f>
        <v/>
      </c>
      <c r="G2586" s="23" t="str">
        <f ca="1">IFERROR(IF(ISBLANK(VLOOKUP($B2586,INDIRECT(nfl_game_result),MATCH(G$1,INDIRECT(nfl_game_result_header),0),FALSE)),"",VLOOKUP($B2586,INDIRECT(nfl_game_result),MATCH(G$1,INDIRECT(nfl_game_result_header),0),FALSE)),"error")</f>
        <v/>
      </c>
      <c r="H2586">
        <f ca="1">IFERROR(IF(ISBLANK(VLOOKUP($B2586,INDIRECT(nfl_game_result),MATCH(H$1,INDIRECT(nfl_game_result_header),0),FALSE)),"",VLOOKUP($B2586,INDIRECT(nfl_game_result),MATCH(H$1,INDIRECT(nfl_game_result_header),0),FALSE)),"error")</f>
        <v>13</v>
      </c>
      <c r="I2586">
        <f ca="1">IFERROR(IF(ISBLANK(VLOOKUP($B2586,INDIRECT(nfl_game_result),MATCH(I$1,INDIRECT(nfl_game_result_header),0),FALSE)),"",VLOOKUP($B2586,INDIRECT(nfl_game_result),MATCH(I$1,INDIRECT(nfl_game_result_header),0),FALSE)),"error")</f>
        <v>10</v>
      </c>
      <c r="J2586" t="str">
        <f ca="1">IFERROR(IF(ISBLANK(VLOOKUP($B2586,INDIRECT(nfl_game_result),MATCH(J$1,INDIRECT(nfl_game_result_header),0),FALSE)),"",VLOOKUP($B2586,INDIRECT(nfl_game_result),MATCH(J$1,INDIRECT(nfl_game_result_header),0),FALSE)),"error")</f>
        <v>TEN</v>
      </c>
      <c r="K2586" t="str">
        <f ca="1">IFERROR(IF(ISBLANK(VLOOKUP($B2586,INDIRECT(nfl_game_result),MATCH(K$1,INDIRECT(nfl_game_result_header),0),FALSE)),"",VLOOKUP($B2586,INDIRECT(nfl_game_result),MATCH(K$1,INDIRECT(nfl_game_result_header),0),FALSE)),"error")</f>
        <v>TEN</v>
      </c>
      <c r="L2586" s="23" t="str">
        <f ca="1">IFERROR(IF(ISBLANK(VLOOKUP($B2586,INDIRECT(nfl_game_result),MATCH(L$1,INDIRECT(nfl_game_result_header),0),FALSE)),"",VLOOKUP($B2586,INDIRECT(nfl_game_result),MATCH(L$1,INDIRECT(nfl_game_result_header),0),FALSE)),"error")</f>
        <v/>
      </c>
      <c r="M2586" t="s">
        <v>14</v>
      </c>
      <c r="N2586">
        <v>2.5</v>
      </c>
      <c r="O2586" t="s">
        <v>72</v>
      </c>
      <c r="P2586">
        <v>4</v>
      </c>
      <c r="Q2586" t="s">
        <v>72</v>
      </c>
      <c r="V2586" s="23" t="s">
        <v>416</v>
      </c>
      <c r="W2586">
        <f ca="1">VALUE(LEFT(C2586, 4))</f>
        <v>2016</v>
      </c>
      <c r="X2586">
        <f ca="1">VALUE(MID(C2586,6,FIND("_",C2586,6)-6))</f>
        <v>14</v>
      </c>
      <c r="Y2586">
        <f ca="1">IF(NOT(OR(ISBLANK(D2586),ISBLANK(E2586),D2586="",E2586="")),D2586-E2586,"")</f>
        <v>0</v>
      </c>
      <c r="Z2586">
        <f ca="1">IF(OR(NOT(ISNUMBER(D2586)),ISBLANK(D2586),D2586="",ISBLANK(N2586)),"",ABS(D2586-N2586))</f>
        <v>3.5</v>
      </c>
      <c r="AA2586">
        <f ca="1">IF(OR(ISBLANK(J2586),ISBLANK(O2586),J2586="",O2586=""),"",IF(J2586=O2586,1,0))</f>
        <v>0</v>
      </c>
      <c r="AB2586">
        <f ca="1">IF(OR(ISBLANK(K2586),ISBLANK(Q2586),K2586="",Q2586=""),"",IF(K2586=Q2586,1,0))</f>
        <v>0</v>
      </c>
      <c r="AC2586" s="23" t="str">
        <f t="shared" ca="1" si="40"/>
        <v/>
      </c>
    </row>
    <row r="2587" spans="1:29" x14ac:dyDescent="0.25">
      <c r="A2587" s="23">
        <v>2586</v>
      </c>
      <c r="B2587">
        <v>1266</v>
      </c>
      <c r="C2587" t="str">
        <f ca="1">IFERROR(VLOOKUP($B2587,INDIRECT(nfl_game_result),MATCH(C$1,INDIRECT(nfl_game_result_header),0),FALSE),"error")</f>
        <v>2016_14_ARI@MIA</v>
      </c>
      <c r="D2587">
        <f ca="1">IFERROR(IF(ISBLANK(VLOOKUP($B2587,INDIRECT(nfl_game_result),MATCH(D$1,INDIRECT(nfl_game_result_header),0),FALSE)),"",VLOOKUP($B2587,INDIRECT(nfl_game_result),MATCH(D$1,INDIRECT(nfl_game_result_header),0),FALSE)),"error")</f>
        <v>-2.5</v>
      </c>
      <c r="E2587">
        <f ca="1">IFERROR(IF(ISBLANK(VLOOKUP($B2587,INDIRECT(nfl_game_result),MATCH(E$1,INDIRECT(nfl_game_result_header),0),FALSE)),"",VLOOKUP($B2587,INDIRECT(nfl_game_result),MATCH(E$1,INDIRECT(nfl_game_result_header),0),FALSE)),"error")</f>
        <v>2.5</v>
      </c>
      <c r="F2587" s="23" t="str">
        <f ca="1">IFERROR(IF(ISBLANK(VLOOKUP($B2587,INDIRECT(nfl_game_result),MATCH(F$1,INDIRECT(nfl_game_result_header),0),FALSE)),"",VLOOKUP($B2587,INDIRECT(nfl_game_result),MATCH(F$1,INDIRECT(nfl_game_result_header),0),FALSE)),"error")</f>
        <v/>
      </c>
      <c r="G2587" s="23" t="str">
        <f ca="1">IFERROR(IF(ISBLANK(VLOOKUP($B2587,INDIRECT(nfl_game_result),MATCH(G$1,INDIRECT(nfl_game_result_header),0),FALSE)),"",VLOOKUP($B2587,INDIRECT(nfl_game_result),MATCH(G$1,INDIRECT(nfl_game_result_header),0),FALSE)),"error")</f>
        <v/>
      </c>
      <c r="H2587">
        <f ca="1">IFERROR(IF(ISBLANK(VLOOKUP($B2587,INDIRECT(nfl_game_result),MATCH(H$1,INDIRECT(nfl_game_result_header),0),FALSE)),"",VLOOKUP($B2587,INDIRECT(nfl_game_result),MATCH(H$1,INDIRECT(nfl_game_result_header),0),FALSE)),"error")</f>
        <v>26</v>
      </c>
      <c r="I2587">
        <f ca="1">IFERROR(IF(ISBLANK(VLOOKUP($B2587,INDIRECT(nfl_game_result),MATCH(I$1,INDIRECT(nfl_game_result_header),0),FALSE)),"",VLOOKUP($B2587,INDIRECT(nfl_game_result),MATCH(I$1,INDIRECT(nfl_game_result_header),0),FALSE)),"error")</f>
        <v>23</v>
      </c>
      <c r="J2587" t="str">
        <f ca="1">IFERROR(IF(ISBLANK(VLOOKUP($B2587,INDIRECT(nfl_game_result),MATCH(J$1,INDIRECT(nfl_game_result_header),0),FALSE)),"",VLOOKUP($B2587,INDIRECT(nfl_game_result),MATCH(J$1,INDIRECT(nfl_game_result_header),0),FALSE)),"error")</f>
        <v>MIA</v>
      </c>
      <c r="K2587" t="str">
        <f ca="1">IFERROR(IF(ISBLANK(VLOOKUP($B2587,INDIRECT(nfl_game_result),MATCH(K$1,INDIRECT(nfl_game_result_header),0),FALSE)),"",VLOOKUP($B2587,INDIRECT(nfl_game_result),MATCH(K$1,INDIRECT(nfl_game_result_header),0),FALSE)),"error")</f>
        <v>MIA</v>
      </c>
      <c r="L2587" s="23" t="str">
        <f ca="1">IFERROR(IF(ISBLANK(VLOOKUP($B2587,INDIRECT(nfl_game_result),MATCH(L$1,INDIRECT(nfl_game_result_header),0),FALSE)),"",VLOOKUP($B2587,INDIRECT(nfl_game_result),MATCH(L$1,INDIRECT(nfl_game_result_header),0),FALSE)),"error")</f>
        <v/>
      </c>
      <c r="M2587" t="s">
        <v>14</v>
      </c>
      <c r="N2587">
        <v>-2.5</v>
      </c>
      <c r="O2587" t="s">
        <v>64</v>
      </c>
      <c r="P2587">
        <v>2</v>
      </c>
      <c r="Q2587" t="s">
        <v>64</v>
      </c>
      <c r="V2587" s="23" t="s">
        <v>416</v>
      </c>
      <c r="W2587">
        <f ca="1">VALUE(LEFT(C2587, 4))</f>
        <v>2016</v>
      </c>
      <c r="X2587">
        <f ca="1">VALUE(MID(C2587,6,FIND("_",C2587,6)-6))</f>
        <v>14</v>
      </c>
      <c r="Y2587">
        <f ca="1">IF(NOT(OR(ISBLANK(D2587),ISBLANK(E2587),D2587="",E2587="")),D2587-E2587,"")</f>
        <v>-5</v>
      </c>
      <c r="Z2587">
        <f ca="1">IF(OR(NOT(ISNUMBER(D2587)),ISBLANK(D2587),D2587="",ISBLANK(N2587)),"",ABS(D2587-N2587))</f>
        <v>0</v>
      </c>
      <c r="AA2587">
        <f ca="1">IF(OR(ISBLANK(J2587),ISBLANK(O2587),J2587="",O2587=""),"",IF(J2587=O2587,1,0))</f>
        <v>0</v>
      </c>
      <c r="AB2587">
        <f ca="1">IF(OR(ISBLANK(K2587),ISBLANK(Q2587),K2587="",Q2587=""),"",IF(K2587=Q2587,1,0))</f>
        <v>0</v>
      </c>
      <c r="AC2587" s="23" t="str">
        <f t="shared" ca="1" si="40"/>
        <v/>
      </c>
    </row>
    <row r="2588" spans="1:29" x14ac:dyDescent="0.25">
      <c r="A2588" s="23">
        <v>2587</v>
      </c>
      <c r="B2588">
        <v>1267</v>
      </c>
      <c r="C2588" t="str">
        <f ca="1">IFERROR(VLOOKUP($B2588,INDIRECT(nfl_game_result),MATCH(C$1,INDIRECT(nfl_game_result_header),0),FALSE),"error")</f>
        <v>2016_14_CHI@DET</v>
      </c>
      <c r="D2588">
        <f ca="1">IFERROR(IF(ISBLANK(VLOOKUP($B2588,INDIRECT(nfl_game_result),MATCH(D$1,INDIRECT(nfl_game_result_header),0),FALSE)),"",VLOOKUP($B2588,INDIRECT(nfl_game_result),MATCH(D$1,INDIRECT(nfl_game_result_header),0),FALSE)),"error")</f>
        <v>-8</v>
      </c>
      <c r="E2588">
        <f ca="1">IFERROR(IF(ISBLANK(VLOOKUP($B2588,INDIRECT(nfl_game_result),MATCH(E$1,INDIRECT(nfl_game_result_header),0),FALSE)),"",VLOOKUP($B2588,INDIRECT(nfl_game_result),MATCH(E$1,INDIRECT(nfl_game_result_header),0),FALSE)),"error")</f>
        <v>-7.5</v>
      </c>
      <c r="F2588" s="23" t="str">
        <f ca="1">IFERROR(IF(ISBLANK(VLOOKUP($B2588,INDIRECT(nfl_game_result),MATCH(F$1,INDIRECT(nfl_game_result_header),0),FALSE)),"",VLOOKUP($B2588,INDIRECT(nfl_game_result),MATCH(F$1,INDIRECT(nfl_game_result_header),0),FALSE)),"error")</f>
        <v/>
      </c>
      <c r="G2588" s="23" t="str">
        <f ca="1">IFERROR(IF(ISBLANK(VLOOKUP($B2588,INDIRECT(nfl_game_result),MATCH(G$1,INDIRECT(nfl_game_result_header),0),FALSE)),"",VLOOKUP($B2588,INDIRECT(nfl_game_result),MATCH(G$1,INDIRECT(nfl_game_result_header),0),FALSE)),"error")</f>
        <v/>
      </c>
      <c r="H2588">
        <f ca="1">IFERROR(IF(ISBLANK(VLOOKUP($B2588,INDIRECT(nfl_game_result),MATCH(H$1,INDIRECT(nfl_game_result_header),0),FALSE)),"",VLOOKUP($B2588,INDIRECT(nfl_game_result),MATCH(H$1,INDIRECT(nfl_game_result_header),0),FALSE)),"error")</f>
        <v>20</v>
      </c>
      <c r="I2588">
        <f ca="1">IFERROR(IF(ISBLANK(VLOOKUP($B2588,INDIRECT(nfl_game_result),MATCH(I$1,INDIRECT(nfl_game_result_header),0),FALSE)),"",VLOOKUP($B2588,INDIRECT(nfl_game_result),MATCH(I$1,INDIRECT(nfl_game_result_header),0),FALSE)),"error")</f>
        <v>17</v>
      </c>
      <c r="J2588" t="str">
        <f ca="1">IFERROR(IF(ISBLANK(VLOOKUP($B2588,INDIRECT(nfl_game_result),MATCH(J$1,INDIRECT(nfl_game_result_header),0),FALSE)),"",VLOOKUP($B2588,INDIRECT(nfl_game_result),MATCH(J$1,INDIRECT(nfl_game_result_header),0),FALSE)),"error")</f>
        <v>CHI</v>
      </c>
      <c r="K2588" t="str">
        <f ca="1">IFERROR(IF(ISBLANK(VLOOKUP($B2588,INDIRECT(nfl_game_result),MATCH(K$1,INDIRECT(nfl_game_result_header),0),FALSE)),"",VLOOKUP($B2588,INDIRECT(nfl_game_result),MATCH(K$1,INDIRECT(nfl_game_result_header),0),FALSE)),"error")</f>
        <v>DET</v>
      </c>
      <c r="L2588" s="23" t="str">
        <f ca="1">IFERROR(IF(ISBLANK(VLOOKUP($B2588,INDIRECT(nfl_game_result),MATCH(L$1,INDIRECT(nfl_game_result_header),0),FALSE)),"",VLOOKUP($B2588,INDIRECT(nfl_game_result),MATCH(L$1,INDIRECT(nfl_game_result_header),0),FALSE)),"error")</f>
        <v/>
      </c>
      <c r="M2588" t="s">
        <v>14</v>
      </c>
      <c r="N2588">
        <v>-7</v>
      </c>
      <c r="O2588" t="s">
        <v>68</v>
      </c>
      <c r="P2588">
        <v>8</v>
      </c>
      <c r="Q2588" t="s">
        <v>73</v>
      </c>
      <c r="V2588" s="23" t="s">
        <v>416</v>
      </c>
      <c r="W2588">
        <f ca="1">VALUE(LEFT(C2588, 4))</f>
        <v>2016</v>
      </c>
      <c r="X2588">
        <f ca="1">VALUE(MID(C2588,6,FIND("_",C2588,6)-6))</f>
        <v>14</v>
      </c>
      <c r="Y2588">
        <f ca="1">IF(NOT(OR(ISBLANK(D2588),ISBLANK(E2588),D2588="",E2588="")),D2588-E2588,"")</f>
        <v>-0.5</v>
      </c>
      <c r="Z2588">
        <f ca="1">IF(OR(NOT(ISNUMBER(D2588)),ISBLANK(D2588),D2588="",ISBLANK(N2588)),"",ABS(D2588-N2588))</f>
        <v>1</v>
      </c>
      <c r="AA2588">
        <f ca="1">IF(OR(ISBLANK(J2588),ISBLANK(O2588),J2588="",O2588=""),"",IF(J2588=O2588,1,0))</f>
        <v>1</v>
      </c>
      <c r="AB2588">
        <f ca="1">IF(OR(ISBLANK(K2588),ISBLANK(Q2588),K2588="",Q2588=""),"",IF(K2588=Q2588,1,0))</f>
        <v>1</v>
      </c>
      <c r="AC2588" s="23" t="str">
        <f t="shared" ca="1" si="40"/>
        <v/>
      </c>
    </row>
    <row r="2589" spans="1:29" x14ac:dyDescent="0.25">
      <c r="A2589" s="23">
        <v>2588</v>
      </c>
      <c r="B2589">
        <v>1268</v>
      </c>
      <c r="C2589" t="str">
        <f ca="1">IFERROR(VLOOKUP($B2589,INDIRECT(nfl_game_result),MATCH(C$1,INDIRECT(nfl_game_result_header),0),FALSE),"error")</f>
        <v>2016_14_PIT@BUF</v>
      </c>
      <c r="D2589">
        <f ca="1">IFERROR(IF(ISBLANK(VLOOKUP($B2589,INDIRECT(nfl_game_result),MATCH(D$1,INDIRECT(nfl_game_result_header),0),FALSE)),"",VLOOKUP($B2589,INDIRECT(nfl_game_result),MATCH(D$1,INDIRECT(nfl_game_result_header),0),FALSE)),"error")</f>
        <v>2</v>
      </c>
      <c r="E2589">
        <f ca="1">IFERROR(IF(ISBLANK(VLOOKUP($B2589,INDIRECT(nfl_game_result),MATCH(E$1,INDIRECT(nfl_game_result_header),0),FALSE)),"",VLOOKUP($B2589,INDIRECT(nfl_game_result),MATCH(E$1,INDIRECT(nfl_game_result_header),0),FALSE)),"error")</f>
        <v>3</v>
      </c>
      <c r="F2589" s="23" t="str">
        <f ca="1">IFERROR(IF(ISBLANK(VLOOKUP($B2589,INDIRECT(nfl_game_result),MATCH(F$1,INDIRECT(nfl_game_result_header),0),FALSE)),"",VLOOKUP($B2589,INDIRECT(nfl_game_result),MATCH(F$1,INDIRECT(nfl_game_result_header),0),FALSE)),"error")</f>
        <v/>
      </c>
      <c r="G2589" s="23" t="str">
        <f ca="1">IFERROR(IF(ISBLANK(VLOOKUP($B2589,INDIRECT(nfl_game_result),MATCH(G$1,INDIRECT(nfl_game_result_header),0),FALSE)),"",VLOOKUP($B2589,INDIRECT(nfl_game_result),MATCH(G$1,INDIRECT(nfl_game_result_header),0),FALSE)),"error")</f>
        <v/>
      </c>
      <c r="H2589">
        <f ca="1">IFERROR(IF(ISBLANK(VLOOKUP($B2589,INDIRECT(nfl_game_result),MATCH(H$1,INDIRECT(nfl_game_result_header),0),FALSE)),"",VLOOKUP($B2589,INDIRECT(nfl_game_result),MATCH(H$1,INDIRECT(nfl_game_result_header),0),FALSE)),"error")</f>
        <v>20</v>
      </c>
      <c r="I2589">
        <f ca="1">IFERROR(IF(ISBLANK(VLOOKUP($B2589,INDIRECT(nfl_game_result),MATCH(I$1,INDIRECT(nfl_game_result_header),0),FALSE)),"",VLOOKUP($B2589,INDIRECT(nfl_game_result),MATCH(I$1,INDIRECT(nfl_game_result_header),0),FALSE)),"error")</f>
        <v>27</v>
      </c>
      <c r="J2589" t="str">
        <f ca="1">IFERROR(IF(ISBLANK(VLOOKUP($B2589,INDIRECT(nfl_game_result),MATCH(J$1,INDIRECT(nfl_game_result_header),0),FALSE)),"",VLOOKUP($B2589,INDIRECT(nfl_game_result),MATCH(J$1,INDIRECT(nfl_game_result_header),0),FALSE)),"error")</f>
        <v>PIT</v>
      </c>
      <c r="K2589" t="str">
        <f ca="1">IFERROR(IF(ISBLANK(VLOOKUP($B2589,INDIRECT(nfl_game_result),MATCH(K$1,INDIRECT(nfl_game_result_header),0),FALSE)),"",VLOOKUP($B2589,INDIRECT(nfl_game_result),MATCH(K$1,INDIRECT(nfl_game_result_header),0),FALSE)),"error")</f>
        <v>PIT</v>
      </c>
      <c r="L2589" s="23" t="str">
        <f ca="1">IFERROR(IF(ISBLANK(VLOOKUP($B2589,INDIRECT(nfl_game_result),MATCH(L$1,INDIRECT(nfl_game_result_header),0),FALSE)),"",VLOOKUP($B2589,INDIRECT(nfl_game_result),MATCH(L$1,INDIRECT(nfl_game_result_header),0),FALSE)),"error")</f>
        <v/>
      </c>
      <c r="M2589" t="s">
        <v>14</v>
      </c>
      <c r="N2589">
        <v>1</v>
      </c>
      <c r="O2589" t="s">
        <v>87</v>
      </c>
      <c r="P2589">
        <v>7</v>
      </c>
      <c r="Q2589" t="s">
        <v>87</v>
      </c>
      <c r="V2589" s="23" t="s">
        <v>416</v>
      </c>
      <c r="W2589">
        <f ca="1">VALUE(LEFT(C2589, 4))</f>
        <v>2016</v>
      </c>
      <c r="X2589">
        <f ca="1">VALUE(MID(C2589,6,FIND("_",C2589,6)-6))</f>
        <v>14</v>
      </c>
      <c r="Y2589">
        <f ca="1">IF(NOT(OR(ISBLANK(D2589),ISBLANK(E2589),D2589="",E2589="")),D2589-E2589,"")</f>
        <v>-1</v>
      </c>
      <c r="Z2589">
        <f ca="1">IF(OR(NOT(ISNUMBER(D2589)),ISBLANK(D2589),D2589="",ISBLANK(N2589)),"",ABS(D2589-N2589))</f>
        <v>1</v>
      </c>
      <c r="AA2589">
        <f ca="1">IF(OR(ISBLANK(J2589),ISBLANK(O2589),J2589="",O2589=""),"",IF(J2589=O2589,1,0))</f>
        <v>1</v>
      </c>
      <c r="AB2589">
        <f ca="1">IF(OR(ISBLANK(K2589),ISBLANK(Q2589),K2589="",Q2589=""),"",IF(K2589=Q2589,1,0))</f>
        <v>1</v>
      </c>
      <c r="AC2589" s="23" t="str">
        <f t="shared" ca="1" si="40"/>
        <v/>
      </c>
    </row>
    <row r="2590" spans="1:29" x14ac:dyDescent="0.25">
      <c r="A2590" s="23">
        <v>2589</v>
      </c>
      <c r="B2590">
        <v>1269</v>
      </c>
      <c r="C2590" t="str">
        <f ca="1">IFERROR(VLOOKUP($B2590,INDIRECT(nfl_game_result),MATCH(C$1,INDIRECT(nfl_game_result_header),0),FALSE),"error")</f>
        <v>2016_14_SD@CAR</v>
      </c>
      <c r="D2590">
        <f ca="1">IFERROR(IF(ISBLANK(VLOOKUP($B2590,INDIRECT(nfl_game_result),MATCH(D$1,INDIRECT(nfl_game_result_header),0),FALSE)),"",VLOOKUP($B2590,INDIRECT(nfl_game_result),MATCH(D$1,INDIRECT(nfl_game_result_header),0),FALSE)),"error")</f>
        <v>-3</v>
      </c>
      <c r="E2590">
        <f ca="1">IFERROR(IF(ISBLANK(VLOOKUP($B2590,INDIRECT(nfl_game_result),MATCH(E$1,INDIRECT(nfl_game_result_header),0),FALSE)),"",VLOOKUP($B2590,INDIRECT(nfl_game_result),MATCH(E$1,INDIRECT(nfl_game_result_header),0),FALSE)),"error")</f>
        <v>-1</v>
      </c>
      <c r="F2590" s="23" t="str">
        <f ca="1">IFERROR(IF(ISBLANK(VLOOKUP($B2590,INDIRECT(nfl_game_result),MATCH(F$1,INDIRECT(nfl_game_result_header),0),FALSE)),"",VLOOKUP($B2590,INDIRECT(nfl_game_result),MATCH(F$1,INDIRECT(nfl_game_result_header),0),FALSE)),"error")</f>
        <v/>
      </c>
      <c r="G2590" s="23" t="str">
        <f ca="1">IFERROR(IF(ISBLANK(VLOOKUP($B2590,INDIRECT(nfl_game_result),MATCH(G$1,INDIRECT(nfl_game_result_header),0),FALSE)),"",VLOOKUP($B2590,INDIRECT(nfl_game_result),MATCH(G$1,INDIRECT(nfl_game_result_header),0),FALSE)),"error")</f>
        <v/>
      </c>
      <c r="H2590">
        <f ca="1">IFERROR(IF(ISBLANK(VLOOKUP($B2590,INDIRECT(nfl_game_result),MATCH(H$1,INDIRECT(nfl_game_result_header),0),FALSE)),"",VLOOKUP($B2590,INDIRECT(nfl_game_result),MATCH(H$1,INDIRECT(nfl_game_result_header),0),FALSE)),"error")</f>
        <v>28</v>
      </c>
      <c r="I2590">
        <f ca="1">IFERROR(IF(ISBLANK(VLOOKUP($B2590,INDIRECT(nfl_game_result),MATCH(I$1,INDIRECT(nfl_game_result_header),0),FALSE)),"",VLOOKUP($B2590,INDIRECT(nfl_game_result),MATCH(I$1,INDIRECT(nfl_game_result_header),0),FALSE)),"error")</f>
        <v>16</v>
      </c>
      <c r="J2590" t="str">
        <f ca="1">IFERROR(IF(ISBLANK(VLOOKUP($B2590,INDIRECT(nfl_game_result),MATCH(J$1,INDIRECT(nfl_game_result_header),0),FALSE)),"",VLOOKUP($B2590,INDIRECT(nfl_game_result),MATCH(J$1,INDIRECT(nfl_game_result_header),0),FALSE)),"error")</f>
        <v>CAR</v>
      </c>
      <c r="K2590" t="str">
        <f ca="1">IFERROR(IF(ISBLANK(VLOOKUP($B2590,INDIRECT(nfl_game_result),MATCH(K$1,INDIRECT(nfl_game_result_header),0),FALSE)),"",VLOOKUP($B2590,INDIRECT(nfl_game_result),MATCH(K$1,INDIRECT(nfl_game_result_header),0),FALSE)),"error")</f>
        <v>CAR</v>
      </c>
      <c r="L2590" s="23" t="str">
        <f ca="1">IFERROR(IF(ISBLANK(VLOOKUP($B2590,INDIRECT(nfl_game_result),MATCH(L$1,INDIRECT(nfl_game_result_header),0),FALSE)),"",VLOOKUP($B2590,INDIRECT(nfl_game_result),MATCH(L$1,INDIRECT(nfl_game_result_header),0),FALSE)),"error")</f>
        <v/>
      </c>
      <c r="M2590" t="s">
        <v>14</v>
      </c>
      <c r="N2590">
        <v>-2.5</v>
      </c>
      <c r="O2590" t="s">
        <v>88</v>
      </c>
      <c r="P2590">
        <v>11</v>
      </c>
      <c r="Q2590" t="s">
        <v>88</v>
      </c>
      <c r="V2590" s="23" t="s">
        <v>416</v>
      </c>
      <c r="W2590">
        <f ca="1">VALUE(LEFT(C2590, 4))</f>
        <v>2016</v>
      </c>
      <c r="X2590">
        <f ca="1">VALUE(MID(C2590,6,FIND("_",C2590,6)-6))</f>
        <v>14</v>
      </c>
      <c r="Y2590">
        <f ca="1">IF(NOT(OR(ISBLANK(D2590),ISBLANK(E2590),D2590="",E2590="")),D2590-E2590,"")</f>
        <v>-2</v>
      </c>
      <c r="Z2590">
        <f ca="1">IF(OR(NOT(ISNUMBER(D2590)),ISBLANK(D2590),D2590="",ISBLANK(N2590)),"",ABS(D2590-N2590))</f>
        <v>0.5</v>
      </c>
      <c r="AA2590">
        <f ca="1">IF(OR(ISBLANK(J2590),ISBLANK(O2590),J2590="",O2590=""),"",IF(J2590=O2590,1,0))</f>
        <v>0</v>
      </c>
      <c r="AB2590">
        <f ca="1">IF(OR(ISBLANK(K2590),ISBLANK(Q2590),K2590="",Q2590=""),"",IF(K2590=Q2590,1,0))</f>
        <v>0</v>
      </c>
      <c r="AC2590" s="23" t="str">
        <f t="shared" ca="1" si="40"/>
        <v/>
      </c>
    </row>
    <row r="2591" spans="1:29" x14ac:dyDescent="0.25">
      <c r="A2591" s="23">
        <v>2590</v>
      </c>
      <c r="B2591">
        <v>1270</v>
      </c>
      <c r="C2591" t="str">
        <f ca="1">IFERROR(VLOOKUP($B2591,INDIRECT(nfl_game_result),MATCH(C$1,INDIRECT(nfl_game_result_header),0),FALSE),"error")</f>
        <v>2016_14_MIN@JAX</v>
      </c>
      <c r="D2591">
        <f ca="1">IFERROR(IF(ISBLANK(VLOOKUP($B2591,INDIRECT(nfl_game_result),MATCH(D$1,INDIRECT(nfl_game_result_header),0),FALSE)),"",VLOOKUP($B2591,INDIRECT(nfl_game_result),MATCH(D$1,INDIRECT(nfl_game_result_header),0),FALSE)),"error")</f>
        <v>3</v>
      </c>
      <c r="E2591">
        <f ca="1">IFERROR(IF(ISBLANK(VLOOKUP($B2591,INDIRECT(nfl_game_result),MATCH(E$1,INDIRECT(nfl_game_result_header),0),FALSE)),"",VLOOKUP($B2591,INDIRECT(nfl_game_result),MATCH(E$1,INDIRECT(nfl_game_result_header),0),FALSE)),"error")</f>
        <v>3</v>
      </c>
      <c r="F2591" s="23" t="str">
        <f ca="1">IFERROR(IF(ISBLANK(VLOOKUP($B2591,INDIRECT(nfl_game_result),MATCH(F$1,INDIRECT(nfl_game_result_header),0),FALSE)),"",VLOOKUP($B2591,INDIRECT(nfl_game_result),MATCH(F$1,INDIRECT(nfl_game_result_header),0),FALSE)),"error")</f>
        <v/>
      </c>
      <c r="G2591" s="23" t="str">
        <f ca="1">IFERROR(IF(ISBLANK(VLOOKUP($B2591,INDIRECT(nfl_game_result),MATCH(G$1,INDIRECT(nfl_game_result_header),0),FALSE)),"",VLOOKUP($B2591,INDIRECT(nfl_game_result),MATCH(G$1,INDIRECT(nfl_game_result_header),0),FALSE)),"error")</f>
        <v/>
      </c>
      <c r="H2591">
        <f ca="1">IFERROR(IF(ISBLANK(VLOOKUP($B2591,INDIRECT(nfl_game_result),MATCH(H$1,INDIRECT(nfl_game_result_header),0),FALSE)),"",VLOOKUP($B2591,INDIRECT(nfl_game_result),MATCH(H$1,INDIRECT(nfl_game_result_header),0),FALSE)),"error")</f>
        <v>16</v>
      </c>
      <c r="I2591">
        <f ca="1">IFERROR(IF(ISBLANK(VLOOKUP($B2591,INDIRECT(nfl_game_result),MATCH(I$1,INDIRECT(nfl_game_result_header),0),FALSE)),"",VLOOKUP($B2591,INDIRECT(nfl_game_result),MATCH(I$1,INDIRECT(nfl_game_result_header),0),FALSE)),"error")</f>
        <v>25</v>
      </c>
      <c r="J2591" t="str">
        <f ca="1">IFERROR(IF(ISBLANK(VLOOKUP($B2591,INDIRECT(nfl_game_result),MATCH(J$1,INDIRECT(nfl_game_result_header),0),FALSE)),"",VLOOKUP($B2591,INDIRECT(nfl_game_result),MATCH(J$1,INDIRECT(nfl_game_result_header),0),FALSE)),"error")</f>
        <v>MIN</v>
      </c>
      <c r="K2591" t="str">
        <f ca="1">IFERROR(IF(ISBLANK(VLOOKUP($B2591,INDIRECT(nfl_game_result),MATCH(K$1,INDIRECT(nfl_game_result_header),0),FALSE)),"",VLOOKUP($B2591,INDIRECT(nfl_game_result),MATCH(K$1,INDIRECT(nfl_game_result_header),0),FALSE)),"error")</f>
        <v>MIN</v>
      </c>
      <c r="L2591" s="23" t="str">
        <f ca="1">IFERROR(IF(ISBLANK(VLOOKUP($B2591,INDIRECT(nfl_game_result),MATCH(L$1,INDIRECT(nfl_game_result_header),0),FALSE)),"",VLOOKUP($B2591,INDIRECT(nfl_game_result),MATCH(L$1,INDIRECT(nfl_game_result_header),0),FALSE)),"error")</f>
        <v/>
      </c>
      <c r="M2591" t="s">
        <v>14</v>
      </c>
      <c r="N2591">
        <v>3</v>
      </c>
      <c r="O2591" t="s">
        <v>80</v>
      </c>
      <c r="P2591">
        <v>3</v>
      </c>
      <c r="Q2591" t="s">
        <v>80</v>
      </c>
      <c r="V2591" s="23" t="s">
        <v>416</v>
      </c>
      <c r="W2591">
        <f ca="1">VALUE(LEFT(C2591, 4))</f>
        <v>2016</v>
      </c>
      <c r="X2591">
        <f ca="1">VALUE(MID(C2591,6,FIND("_",C2591,6)-6))</f>
        <v>14</v>
      </c>
      <c r="Y2591">
        <f ca="1">IF(NOT(OR(ISBLANK(D2591),ISBLANK(E2591),D2591="",E2591="")),D2591-E2591,"")</f>
        <v>0</v>
      </c>
      <c r="Z2591">
        <f ca="1">IF(OR(NOT(ISNUMBER(D2591)),ISBLANK(D2591),D2591="",ISBLANK(N2591)),"",ABS(D2591-N2591))</f>
        <v>0</v>
      </c>
      <c r="AA2591">
        <f ca="1">IF(OR(ISBLANK(J2591),ISBLANK(O2591),J2591="",O2591=""),"",IF(J2591=O2591,1,0))</f>
        <v>1</v>
      </c>
      <c r="AB2591">
        <f ca="1">IF(OR(ISBLANK(K2591),ISBLANK(Q2591),K2591="",Q2591=""),"",IF(K2591=Q2591,1,0))</f>
        <v>1</v>
      </c>
      <c r="AC2591" s="23" t="str">
        <f t="shared" ca="1" si="40"/>
        <v/>
      </c>
    </row>
    <row r="2592" spans="1:29" x14ac:dyDescent="0.25">
      <c r="A2592" s="23">
        <v>2591</v>
      </c>
      <c r="B2592">
        <v>1271</v>
      </c>
      <c r="C2592" t="str">
        <f ca="1">IFERROR(VLOOKUP($B2592,INDIRECT(nfl_game_result),MATCH(C$1,INDIRECT(nfl_game_result_header),0),FALSE),"error")</f>
        <v>2016_14_NYJ@SFO</v>
      </c>
      <c r="D2592">
        <f ca="1">IFERROR(IF(ISBLANK(VLOOKUP($B2592,INDIRECT(nfl_game_result),MATCH(D$1,INDIRECT(nfl_game_result_header),0),FALSE)),"",VLOOKUP($B2592,INDIRECT(nfl_game_result),MATCH(D$1,INDIRECT(nfl_game_result_header),0),FALSE)),"error")</f>
        <v>-1</v>
      </c>
      <c r="E2592">
        <f ca="1">IFERROR(IF(ISBLANK(VLOOKUP($B2592,INDIRECT(nfl_game_result),MATCH(E$1,INDIRECT(nfl_game_result_header),0),FALSE)),"",VLOOKUP($B2592,INDIRECT(nfl_game_result),MATCH(E$1,INDIRECT(nfl_game_result_header),0),FALSE)),"error")</f>
        <v>-3</v>
      </c>
      <c r="F2592" s="23" t="str">
        <f ca="1">IFERROR(IF(ISBLANK(VLOOKUP($B2592,INDIRECT(nfl_game_result),MATCH(F$1,INDIRECT(nfl_game_result_header),0),FALSE)),"",VLOOKUP($B2592,INDIRECT(nfl_game_result),MATCH(F$1,INDIRECT(nfl_game_result_header),0),FALSE)),"error")</f>
        <v/>
      </c>
      <c r="G2592" s="23" t="str">
        <f ca="1">IFERROR(IF(ISBLANK(VLOOKUP($B2592,INDIRECT(nfl_game_result),MATCH(G$1,INDIRECT(nfl_game_result_header),0),FALSE)),"",VLOOKUP($B2592,INDIRECT(nfl_game_result),MATCH(G$1,INDIRECT(nfl_game_result_header),0),FALSE)),"error")</f>
        <v/>
      </c>
      <c r="H2592">
        <f ca="1">IFERROR(IF(ISBLANK(VLOOKUP($B2592,INDIRECT(nfl_game_result),MATCH(H$1,INDIRECT(nfl_game_result_header),0),FALSE)),"",VLOOKUP($B2592,INDIRECT(nfl_game_result),MATCH(H$1,INDIRECT(nfl_game_result_header),0),FALSE)),"error")</f>
        <v>17</v>
      </c>
      <c r="I2592">
        <f ca="1">IFERROR(IF(ISBLANK(VLOOKUP($B2592,INDIRECT(nfl_game_result),MATCH(I$1,INDIRECT(nfl_game_result_header),0),FALSE)),"",VLOOKUP($B2592,INDIRECT(nfl_game_result),MATCH(I$1,INDIRECT(nfl_game_result_header),0),FALSE)),"error")</f>
        <v>23</v>
      </c>
      <c r="J2592" t="str">
        <f ca="1">IFERROR(IF(ISBLANK(VLOOKUP($B2592,INDIRECT(nfl_game_result),MATCH(J$1,INDIRECT(nfl_game_result_header),0),FALSE)),"",VLOOKUP($B2592,INDIRECT(nfl_game_result),MATCH(J$1,INDIRECT(nfl_game_result_header),0),FALSE)),"error")</f>
        <v>NYJ</v>
      </c>
      <c r="K2592" t="str">
        <f ca="1">IFERROR(IF(ISBLANK(VLOOKUP($B2592,INDIRECT(nfl_game_result),MATCH(K$1,INDIRECT(nfl_game_result_header),0),FALSE)),"",VLOOKUP($B2592,INDIRECT(nfl_game_result),MATCH(K$1,INDIRECT(nfl_game_result_header),0),FALSE)),"error")</f>
        <v>NYJ</v>
      </c>
      <c r="L2592" s="23" t="str">
        <f ca="1">IFERROR(IF(ISBLANK(VLOOKUP($B2592,INDIRECT(nfl_game_result),MATCH(L$1,INDIRECT(nfl_game_result_header),0),FALSE)),"",VLOOKUP($B2592,INDIRECT(nfl_game_result),MATCH(L$1,INDIRECT(nfl_game_result_header),0),FALSE)),"error")</f>
        <v/>
      </c>
      <c r="M2592" t="s">
        <v>14</v>
      </c>
      <c r="N2592">
        <v>0</v>
      </c>
      <c r="O2592" t="s">
        <v>333</v>
      </c>
      <c r="P2592">
        <v>12</v>
      </c>
      <c r="Q2592" t="s">
        <v>333</v>
      </c>
      <c r="V2592" s="23" t="s">
        <v>416</v>
      </c>
      <c r="W2592">
        <f ca="1">VALUE(LEFT(C2592, 4))</f>
        <v>2016</v>
      </c>
      <c r="X2592">
        <f ca="1">VALUE(MID(C2592,6,FIND("_",C2592,6)-6))</f>
        <v>14</v>
      </c>
      <c r="Y2592">
        <f ca="1">IF(NOT(OR(ISBLANK(D2592),ISBLANK(E2592),D2592="",E2592="")),D2592-E2592,"")</f>
        <v>2</v>
      </c>
      <c r="Z2592">
        <f ca="1">IF(OR(NOT(ISNUMBER(D2592)),ISBLANK(D2592),D2592="",ISBLANK(N2592)),"",ABS(D2592-N2592))</f>
        <v>1</v>
      </c>
      <c r="AA2592">
        <f ca="1">IF(OR(ISBLANK(J2592),ISBLANK(O2592),J2592="",O2592=""),"",IF(J2592=O2592,1,0))</f>
        <v>0</v>
      </c>
      <c r="AB2592">
        <f ca="1">IF(OR(ISBLANK(K2592),ISBLANK(Q2592),K2592="",Q2592=""),"",IF(K2592=Q2592,1,0))</f>
        <v>0</v>
      </c>
      <c r="AC2592" s="23" t="str">
        <f t="shared" ca="1" si="40"/>
        <v/>
      </c>
    </row>
    <row r="2593" spans="1:29" x14ac:dyDescent="0.25">
      <c r="A2593" s="23">
        <v>2592</v>
      </c>
      <c r="B2593">
        <v>1272</v>
      </c>
      <c r="C2593" t="str">
        <f ca="1">IFERROR(VLOOKUP($B2593,INDIRECT(nfl_game_result),MATCH(C$1,INDIRECT(nfl_game_result_header),0),FALSE),"error")</f>
        <v>2016_14_ATL@LAR</v>
      </c>
      <c r="D2593">
        <f ca="1">IFERROR(IF(ISBLANK(VLOOKUP($B2593,INDIRECT(nfl_game_result),MATCH(D$1,INDIRECT(nfl_game_result_header),0),FALSE)),"",VLOOKUP($B2593,INDIRECT(nfl_game_result),MATCH(D$1,INDIRECT(nfl_game_result_header),0),FALSE)),"error")</f>
        <v>5.5</v>
      </c>
      <c r="E2593">
        <f ca="1">IFERROR(IF(ISBLANK(VLOOKUP($B2593,INDIRECT(nfl_game_result),MATCH(E$1,INDIRECT(nfl_game_result_header),0),FALSE)),"",VLOOKUP($B2593,INDIRECT(nfl_game_result),MATCH(E$1,INDIRECT(nfl_game_result_header),0),FALSE)),"error")</f>
        <v>5.5</v>
      </c>
      <c r="F2593" s="23" t="str">
        <f ca="1">IFERROR(IF(ISBLANK(VLOOKUP($B2593,INDIRECT(nfl_game_result),MATCH(F$1,INDIRECT(nfl_game_result_header),0),FALSE)),"",VLOOKUP($B2593,INDIRECT(nfl_game_result),MATCH(F$1,INDIRECT(nfl_game_result_header),0),FALSE)),"error")</f>
        <v/>
      </c>
      <c r="G2593" s="23" t="str">
        <f ca="1">IFERROR(IF(ISBLANK(VLOOKUP($B2593,INDIRECT(nfl_game_result),MATCH(G$1,INDIRECT(nfl_game_result_header),0),FALSE)),"",VLOOKUP($B2593,INDIRECT(nfl_game_result),MATCH(G$1,INDIRECT(nfl_game_result_header),0),FALSE)),"error")</f>
        <v/>
      </c>
      <c r="H2593">
        <f ca="1">IFERROR(IF(ISBLANK(VLOOKUP($B2593,INDIRECT(nfl_game_result),MATCH(H$1,INDIRECT(nfl_game_result_header),0),FALSE)),"",VLOOKUP($B2593,INDIRECT(nfl_game_result),MATCH(H$1,INDIRECT(nfl_game_result_header),0),FALSE)),"error")</f>
        <v>14</v>
      </c>
      <c r="I2593">
        <f ca="1">IFERROR(IF(ISBLANK(VLOOKUP($B2593,INDIRECT(nfl_game_result),MATCH(I$1,INDIRECT(nfl_game_result_header),0),FALSE)),"",VLOOKUP($B2593,INDIRECT(nfl_game_result),MATCH(I$1,INDIRECT(nfl_game_result_header),0),FALSE)),"error")</f>
        <v>42</v>
      </c>
      <c r="J2593" t="str">
        <f ca="1">IFERROR(IF(ISBLANK(VLOOKUP($B2593,INDIRECT(nfl_game_result),MATCH(J$1,INDIRECT(nfl_game_result_header),0),FALSE)),"",VLOOKUP($B2593,INDIRECT(nfl_game_result),MATCH(J$1,INDIRECT(nfl_game_result_header),0),FALSE)),"error")</f>
        <v>ATL</v>
      </c>
      <c r="K2593" t="str">
        <f ca="1">IFERROR(IF(ISBLANK(VLOOKUP($B2593,INDIRECT(nfl_game_result),MATCH(K$1,INDIRECT(nfl_game_result_header),0),FALSE)),"",VLOOKUP($B2593,INDIRECT(nfl_game_result),MATCH(K$1,INDIRECT(nfl_game_result_header),0),FALSE)),"error")</f>
        <v>ATL</v>
      </c>
      <c r="L2593" s="23" t="str">
        <f ca="1">IFERROR(IF(ISBLANK(VLOOKUP($B2593,INDIRECT(nfl_game_result),MATCH(L$1,INDIRECT(nfl_game_result_header),0),FALSE)),"",VLOOKUP($B2593,INDIRECT(nfl_game_result),MATCH(L$1,INDIRECT(nfl_game_result_header),0),FALSE)),"error")</f>
        <v/>
      </c>
      <c r="M2593" t="s">
        <v>14</v>
      </c>
      <c r="N2593">
        <v>3</v>
      </c>
      <c r="O2593" t="s">
        <v>20</v>
      </c>
      <c r="P2593">
        <v>5</v>
      </c>
      <c r="Q2593" t="s">
        <v>20</v>
      </c>
      <c r="V2593" s="23" t="s">
        <v>416</v>
      </c>
      <c r="W2593">
        <f ca="1">VALUE(LEFT(C2593, 4))</f>
        <v>2016</v>
      </c>
      <c r="X2593">
        <f ca="1">VALUE(MID(C2593,6,FIND("_",C2593,6)-6))</f>
        <v>14</v>
      </c>
      <c r="Y2593">
        <f ca="1">IF(NOT(OR(ISBLANK(D2593),ISBLANK(E2593),D2593="",E2593="")),D2593-E2593,"")</f>
        <v>0</v>
      </c>
      <c r="Z2593">
        <f ca="1">IF(OR(NOT(ISNUMBER(D2593)),ISBLANK(D2593),D2593="",ISBLANK(N2593)),"",ABS(D2593-N2593))</f>
        <v>2.5</v>
      </c>
      <c r="AA2593">
        <f ca="1">IF(OR(ISBLANK(J2593),ISBLANK(O2593),J2593="",O2593=""),"",IF(J2593=O2593,1,0))</f>
        <v>1</v>
      </c>
      <c r="AB2593">
        <f ca="1">IF(OR(ISBLANK(K2593),ISBLANK(Q2593),K2593="",Q2593=""),"",IF(K2593=Q2593,1,0))</f>
        <v>1</v>
      </c>
      <c r="AC2593" s="23" t="str">
        <f t="shared" ca="1" si="40"/>
        <v/>
      </c>
    </row>
    <row r="2594" spans="1:29" x14ac:dyDescent="0.25">
      <c r="A2594" s="23">
        <v>2593</v>
      </c>
      <c r="B2594">
        <v>1273</v>
      </c>
      <c r="C2594" t="str">
        <f ca="1">IFERROR(VLOOKUP($B2594,INDIRECT(nfl_game_result),MATCH(C$1,INDIRECT(nfl_game_result_header),0),FALSE),"error")</f>
        <v>2016_14_NOR@TBY</v>
      </c>
      <c r="D2594">
        <f ca="1">IFERROR(IF(ISBLANK(VLOOKUP($B2594,INDIRECT(nfl_game_result),MATCH(D$1,INDIRECT(nfl_game_result_header),0),FALSE)),"",VLOOKUP($B2594,INDIRECT(nfl_game_result),MATCH(D$1,INDIRECT(nfl_game_result_header),0),FALSE)),"error")</f>
        <v>-2.5</v>
      </c>
      <c r="E2594">
        <f ca="1">IFERROR(IF(ISBLANK(VLOOKUP($B2594,INDIRECT(nfl_game_result),MATCH(E$1,INDIRECT(nfl_game_result_header),0),FALSE)),"",VLOOKUP($B2594,INDIRECT(nfl_game_result),MATCH(E$1,INDIRECT(nfl_game_result_header),0),FALSE)),"error")</f>
        <v>-2</v>
      </c>
      <c r="F2594" s="23" t="str">
        <f ca="1">IFERROR(IF(ISBLANK(VLOOKUP($B2594,INDIRECT(nfl_game_result),MATCH(F$1,INDIRECT(nfl_game_result_header),0),FALSE)),"",VLOOKUP($B2594,INDIRECT(nfl_game_result),MATCH(F$1,INDIRECT(nfl_game_result_header),0),FALSE)),"error")</f>
        <v/>
      </c>
      <c r="G2594" s="23" t="str">
        <f ca="1">IFERROR(IF(ISBLANK(VLOOKUP($B2594,INDIRECT(nfl_game_result),MATCH(G$1,INDIRECT(nfl_game_result_header),0),FALSE)),"",VLOOKUP($B2594,INDIRECT(nfl_game_result),MATCH(G$1,INDIRECT(nfl_game_result_header),0),FALSE)),"error")</f>
        <v/>
      </c>
      <c r="H2594">
        <f ca="1">IFERROR(IF(ISBLANK(VLOOKUP($B2594,INDIRECT(nfl_game_result),MATCH(H$1,INDIRECT(nfl_game_result_header),0),FALSE)),"",VLOOKUP($B2594,INDIRECT(nfl_game_result),MATCH(H$1,INDIRECT(nfl_game_result_header),0),FALSE)),"error")</f>
        <v>16</v>
      </c>
      <c r="I2594">
        <f ca="1">IFERROR(IF(ISBLANK(VLOOKUP($B2594,INDIRECT(nfl_game_result),MATCH(I$1,INDIRECT(nfl_game_result_header),0),FALSE)),"",VLOOKUP($B2594,INDIRECT(nfl_game_result),MATCH(I$1,INDIRECT(nfl_game_result_header),0),FALSE)),"error")</f>
        <v>11</v>
      </c>
      <c r="J2594" t="str">
        <f ca="1">IFERROR(IF(ISBLANK(VLOOKUP($B2594,INDIRECT(nfl_game_result),MATCH(J$1,INDIRECT(nfl_game_result_header),0),FALSE)),"",VLOOKUP($B2594,INDIRECT(nfl_game_result),MATCH(J$1,INDIRECT(nfl_game_result_header),0),FALSE)),"error")</f>
        <v>TBY</v>
      </c>
      <c r="K2594" t="str">
        <f ca="1">IFERROR(IF(ISBLANK(VLOOKUP($B2594,INDIRECT(nfl_game_result),MATCH(K$1,INDIRECT(nfl_game_result_header),0),FALSE)),"",VLOOKUP($B2594,INDIRECT(nfl_game_result),MATCH(K$1,INDIRECT(nfl_game_result_header),0),FALSE)),"error")</f>
        <v>TBY</v>
      </c>
      <c r="L2594" s="23" t="str">
        <f ca="1">IFERROR(IF(ISBLANK(VLOOKUP($B2594,INDIRECT(nfl_game_result),MATCH(L$1,INDIRECT(nfl_game_result_header),0),FALSE)),"",VLOOKUP($B2594,INDIRECT(nfl_game_result),MATCH(L$1,INDIRECT(nfl_game_result_header),0),FALSE)),"error")</f>
        <v/>
      </c>
      <c r="M2594" t="s">
        <v>14</v>
      </c>
      <c r="N2594">
        <v>-3.5</v>
      </c>
      <c r="O2594" t="s">
        <v>335</v>
      </c>
      <c r="P2594">
        <v>14</v>
      </c>
      <c r="Q2594" t="s">
        <v>335</v>
      </c>
      <c r="V2594" s="23" t="s">
        <v>416</v>
      </c>
      <c r="W2594">
        <f ca="1">VALUE(LEFT(C2594, 4))</f>
        <v>2016</v>
      </c>
      <c r="X2594">
        <f ca="1">VALUE(MID(C2594,6,FIND("_",C2594,6)-6))</f>
        <v>14</v>
      </c>
      <c r="Y2594">
        <f ca="1">IF(NOT(OR(ISBLANK(D2594),ISBLANK(E2594),D2594="",E2594="")),D2594-E2594,"")</f>
        <v>-0.5</v>
      </c>
      <c r="Z2594">
        <f ca="1">IF(OR(NOT(ISNUMBER(D2594)),ISBLANK(D2594),D2594="",ISBLANK(N2594)),"",ABS(D2594-N2594))</f>
        <v>1</v>
      </c>
      <c r="AA2594">
        <f ca="1">IF(OR(ISBLANK(J2594),ISBLANK(O2594),J2594="",O2594=""),"",IF(J2594=O2594,1,0))</f>
        <v>0</v>
      </c>
      <c r="AB2594">
        <f ca="1">IF(OR(ISBLANK(K2594),ISBLANK(Q2594),K2594="",Q2594=""),"",IF(K2594=Q2594,1,0))</f>
        <v>0</v>
      </c>
      <c r="AC2594" s="23" t="str">
        <f t="shared" ca="1" si="40"/>
        <v/>
      </c>
    </row>
    <row r="2595" spans="1:29" x14ac:dyDescent="0.25">
      <c r="A2595" s="23">
        <v>2594</v>
      </c>
      <c r="B2595">
        <v>1274</v>
      </c>
      <c r="C2595" t="str">
        <f ca="1">IFERROR(VLOOKUP($B2595,INDIRECT(nfl_game_result),MATCH(C$1,INDIRECT(nfl_game_result_header),0),FALSE),"error")</f>
        <v>2016_14_SEA@GBY</v>
      </c>
      <c r="D2595">
        <f ca="1">IFERROR(IF(ISBLANK(VLOOKUP($B2595,INDIRECT(nfl_game_result),MATCH(D$1,INDIRECT(nfl_game_result_header),0),FALSE)),"",VLOOKUP($B2595,INDIRECT(nfl_game_result),MATCH(D$1,INDIRECT(nfl_game_result_header),0),FALSE)),"error")</f>
        <v>2.5</v>
      </c>
      <c r="E2595">
        <f ca="1">IFERROR(IF(ISBLANK(VLOOKUP($B2595,INDIRECT(nfl_game_result),MATCH(E$1,INDIRECT(nfl_game_result_header),0),FALSE)),"",VLOOKUP($B2595,INDIRECT(nfl_game_result),MATCH(E$1,INDIRECT(nfl_game_result_header),0),FALSE)),"error")</f>
        <v>3</v>
      </c>
      <c r="F2595" s="23" t="str">
        <f ca="1">IFERROR(IF(ISBLANK(VLOOKUP($B2595,INDIRECT(nfl_game_result),MATCH(F$1,INDIRECT(nfl_game_result_header),0),FALSE)),"",VLOOKUP($B2595,INDIRECT(nfl_game_result),MATCH(F$1,INDIRECT(nfl_game_result_header),0),FALSE)),"error")</f>
        <v/>
      </c>
      <c r="G2595" s="23" t="str">
        <f ca="1">IFERROR(IF(ISBLANK(VLOOKUP($B2595,INDIRECT(nfl_game_result),MATCH(G$1,INDIRECT(nfl_game_result_header),0),FALSE)),"",VLOOKUP($B2595,INDIRECT(nfl_game_result),MATCH(G$1,INDIRECT(nfl_game_result_header),0),FALSE)),"error")</f>
        <v/>
      </c>
      <c r="H2595">
        <f ca="1">IFERROR(IF(ISBLANK(VLOOKUP($B2595,INDIRECT(nfl_game_result),MATCH(H$1,INDIRECT(nfl_game_result_header),0),FALSE)),"",VLOOKUP($B2595,INDIRECT(nfl_game_result),MATCH(H$1,INDIRECT(nfl_game_result_header),0),FALSE)),"error")</f>
        <v>38</v>
      </c>
      <c r="I2595">
        <f ca="1">IFERROR(IF(ISBLANK(VLOOKUP($B2595,INDIRECT(nfl_game_result),MATCH(I$1,INDIRECT(nfl_game_result_header),0),FALSE)),"",VLOOKUP($B2595,INDIRECT(nfl_game_result),MATCH(I$1,INDIRECT(nfl_game_result_header),0),FALSE)),"error")</f>
        <v>10</v>
      </c>
      <c r="J2595" t="str">
        <f ca="1">IFERROR(IF(ISBLANK(VLOOKUP($B2595,INDIRECT(nfl_game_result),MATCH(J$1,INDIRECT(nfl_game_result_header),0),FALSE)),"",VLOOKUP($B2595,INDIRECT(nfl_game_result),MATCH(J$1,INDIRECT(nfl_game_result_header),0),FALSE)),"error")</f>
        <v>GBY</v>
      </c>
      <c r="K2595" t="str">
        <f ca="1">IFERROR(IF(ISBLANK(VLOOKUP($B2595,INDIRECT(nfl_game_result),MATCH(K$1,INDIRECT(nfl_game_result_header),0),FALSE)),"",VLOOKUP($B2595,INDIRECT(nfl_game_result),MATCH(K$1,INDIRECT(nfl_game_result_header),0),FALSE)),"error")</f>
        <v>GBY</v>
      </c>
      <c r="L2595" s="23" t="str">
        <f ca="1">IFERROR(IF(ISBLANK(VLOOKUP($B2595,INDIRECT(nfl_game_result),MATCH(L$1,INDIRECT(nfl_game_result_header),0),FALSE)),"",VLOOKUP($B2595,INDIRECT(nfl_game_result),MATCH(L$1,INDIRECT(nfl_game_result_header),0),FALSE)),"error")</f>
        <v/>
      </c>
      <c r="M2595" t="s">
        <v>14</v>
      </c>
      <c r="N2595">
        <v>-2.5</v>
      </c>
      <c r="O2595" t="s">
        <v>330</v>
      </c>
      <c r="P2595">
        <v>9</v>
      </c>
      <c r="Q2595" t="s">
        <v>330</v>
      </c>
      <c r="V2595" s="23" t="s">
        <v>416</v>
      </c>
      <c r="W2595">
        <f ca="1">VALUE(LEFT(C2595, 4))</f>
        <v>2016</v>
      </c>
      <c r="X2595">
        <f ca="1">VALUE(MID(C2595,6,FIND("_",C2595,6)-6))</f>
        <v>14</v>
      </c>
      <c r="Y2595">
        <f ca="1">IF(NOT(OR(ISBLANK(D2595),ISBLANK(E2595),D2595="",E2595="")),D2595-E2595,"")</f>
        <v>-0.5</v>
      </c>
      <c r="Z2595">
        <f ca="1">IF(OR(NOT(ISNUMBER(D2595)),ISBLANK(D2595),D2595="",ISBLANK(N2595)),"",ABS(D2595-N2595))</f>
        <v>5</v>
      </c>
      <c r="AA2595">
        <f ca="1">IF(OR(ISBLANK(J2595),ISBLANK(O2595),J2595="",O2595=""),"",IF(J2595=O2595,1,0))</f>
        <v>1</v>
      </c>
      <c r="AB2595">
        <f ca="1">IF(OR(ISBLANK(K2595),ISBLANK(Q2595),K2595="",Q2595=""),"",IF(K2595=Q2595,1,0))</f>
        <v>1</v>
      </c>
      <c r="AC2595" s="23" t="str">
        <f t="shared" ca="1" si="40"/>
        <v/>
      </c>
    </row>
    <row r="2596" spans="1:29" x14ac:dyDescent="0.25">
      <c r="A2596" s="23">
        <v>2595</v>
      </c>
      <c r="B2596">
        <v>1275</v>
      </c>
      <c r="C2596" t="str">
        <f ca="1">IFERROR(VLOOKUP($B2596,INDIRECT(nfl_game_result),MATCH(C$1,INDIRECT(nfl_game_result_header),0),FALSE),"error")</f>
        <v>2016_14_DAL@NYG</v>
      </c>
      <c r="D2596">
        <f ca="1">IFERROR(IF(ISBLANK(VLOOKUP($B2596,INDIRECT(nfl_game_result),MATCH(D$1,INDIRECT(nfl_game_result_header),0),FALSE)),"",VLOOKUP($B2596,INDIRECT(nfl_game_result),MATCH(D$1,INDIRECT(nfl_game_result_header),0),FALSE)),"error")</f>
        <v>3</v>
      </c>
      <c r="E2596">
        <f ca="1">IFERROR(IF(ISBLANK(VLOOKUP($B2596,INDIRECT(nfl_game_result),MATCH(E$1,INDIRECT(nfl_game_result_header),0),FALSE)),"",VLOOKUP($B2596,INDIRECT(nfl_game_result),MATCH(E$1,INDIRECT(nfl_game_result_header),0),FALSE)),"error")</f>
        <v>4</v>
      </c>
      <c r="F2596" s="23" t="str">
        <f ca="1">IFERROR(IF(ISBLANK(VLOOKUP($B2596,INDIRECT(nfl_game_result),MATCH(F$1,INDIRECT(nfl_game_result_header),0),FALSE)),"",VLOOKUP($B2596,INDIRECT(nfl_game_result),MATCH(F$1,INDIRECT(nfl_game_result_header),0),FALSE)),"error")</f>
        <v/>
      </c>
      <c r="G2596" s="23" t="str">
        <f ca="1">IFERROR(IF(ISBLANK(VLOOKUP($B2596,INDIRECT(nfl_game_result),MATCH(G$1,INDIRECT(nfl_game_result_header),0),FALSE)),"",VLOOKUP($B2596,INDIRECT(nfl_game_result),MATCH(G$1,INDIRECT(nfl_game_result_header),0),FALSE)),"error")</f>
        <v/>
      </c>
      <c r="H2596">
        <f ca="1">IFERROR(IF(ISBLANK(VLOOKUP($B2596,INDIRECT(nfl_game_result),MATCH(H$1,INDIRECT(nfl_game_result_header),0),FALSE)),"",VLOOKUP($B2596,INDIRECT(nfl_game_result),MATCH(H$1,INDIRECT(nfl_game_result_header),0),FALSE)),"error")</f>
        <v>10</v>
      </c>
      <c r="I2596">
        <f ca="1">IFERROR(IF(ISBLANK(VLOOKUP($B2596,INDIRECT(nfl_game_result),MATCH(I$1,INDIRECT(nfl_game_result_header),0),FALSE)),"",VLOOKUP($B2596,INDIRECT(nfl_game_result),MATCH(I$1,INDIRECT(nfl_game_result_header),0),FALSE)),"error")</f>
        <v>7</v>
      </c>
      <c r="J2596" t="str">
        <f ca="1">IFERROR(IF(ISBLANK(VLOOKUP($B2596,INDIRECT(nfl_game_result),MATCH(J$1,INDIRECT(nfl_game_result_header),0),FALSE)),"",VLOOKUP($B2596,INDIRECT(nfl_game_result),MATCH(J$1,INDIRECT(nfl_game_result_header),0),FALSE)),"error")</f>
        <v>NYG</v>
      </c>
      <c r="K2596" t="str">
        <f ca="1">IFERROR(IF(ISBLANK(VLOOKUP($B2596,INDIRECT(nfl_game_result),MATCH(K$1,INDIRECT(nfl_game_result_header),0),FALSE)),"",VLOOKUP($B2596,INDIRECT(nfl_game_result),MATCH(K$1,INDIRECT(nfl_game_result_header),0),FALSE)),"error")</f>
        <v>NYG</v>
      </c>
      <c r="L2596" s="23" t="str">
        <f ca="1">IFERROR(IF(ISBLANK(VLOOKUP($B2596,INDIRECT(nfl_game_result),MATCH(L$1,INDIRECT(nfl_game_result_header),0),FALSE)),"",VLOOKUP($B2596,INDIRECT(nfl_game_result),MATCH(L$1,INDIRECT(nfl_game_result_header),0),FALSE)),"error")</f>
        <v/>
      </c>
      <c r="M2596" t="s">
        <v>14</v>
      </c>
      <c r="N2596">
        <v>2.5</v>
      </c>
      <c r="O2596" t="s">
        <v>71</v>
      </c>
      <c r="P2596">
        <v>10</v>
      </c>
      <c r="Q2596" t="s">
        <v>83</v>
      </c>
      <c r="V2596" s="23" t="s">
        <v>416</v>
      </c>
      <c r="W2596">
        <f ca="1">VALUE(LEFT(C2596, 4))</f>
        <v>2016</v>
      </c>
      <c r="X2596">
        <f ca="1">VALUE(MID(C2596,6,FIND("_",C2596,6)-6))</f>
        <v>14</v>
      </c>
      <c r="Y2596">
        <f ca="1">IF(NOT(OR(ISBLANK(D2596),ISBLANK(E2596),D2596="",E2596="")),D2596-E2596,"")</f>
        <v>-1</v>
      </c>
      <c r="Z2596">
        <f ca="1">IF(OR(NOT(ISNUMBER(D2596)),ISBLANK(D2596),D2596="",ISBLANK(N2596)),"",ABS(D2596-N2596))</f>
        <v>0.5</v>
      </c>
      <c r="AA2596">
        <f ca="1">IF(OR(ISBLANK(J2596),ISBLANK(O2596),J2596="",O2596=""),"",IF(J2596=O2596,1,0))</f>
        <v>0</v>
      </c>
      <c r="AB2596">
        <f ca="1">IF(OR(ISBLANK(K2596),ISBLANK(Q2596),K2596="",Q2596=""),"",IF(K2596=Q2596,1,0))</f>
        <v>1</v>
      </c>
      <c r="AC2596" s="23" t="str">
        <f t="shared" ca="1" si="40"/>
        <v/>
      </c>
    </row>
    <row r="2597" spans="1:29" x14ac:dyDescent="0.25">
      <c r="A2597" s="23">
        <v>2596</v>
      </c>
      <c r="B2597">
        <v>1276</v>
      </c>
      <c r="C2597" t="str">
        <f ca="1">IFERROR(VLOOKUP($B2597,INDIRECT(nfl_game_result),MATCH(C$1,INDIRECT(nfl_game_result_header),0),FALSE),"error")</f>
        <v>2016_14_BAL@NWE</v>
      </c>
      <c r="D2597">
        <f ca="1">IFERROR(IF(ISBLANK(VLOOKUP($B2597,INDIRECT(nfl_game_result),MATCH(D$1,INDIRECT(nfl_game_result_header),0),FALSE)),"",VLOOKUP($B2597,INDIRECT(nfl_game_result),MATCH(D$1,INDIRECT(nfl_game_result_header),0),FALSE)),"error")</f>
        <v>-7.5</v>
      </c>
      <c r="E2597">
        <f ca="1">IFERROR(IF(ISBLANK(VLOOKUP($B2597,INDIRECT(nfl_game_result),MATCH(E$1,INDIRECT(nfl_game_result_header),0),FALSE)),"",VLOOKUP($B2597,INDIRECT(nfl_game_result),MATCH(E$1,INDIRECT(nfl_game_result_header),0),FALSE)),"error")</f>
        <v>-6.5</v>
      </c>
      <c r="F2597" s="23" t="str">
        <f ca="1">IFERROR(IF(ISBLANK(VLOOKUP($B2597,INDIRECT(nfl_game_result),MATCH(F$1,INDIRECT(nfl_game_result_header),0),FALSE)),"",VLOOKUP($B2597,INDIRECT(nfl_game_result),MATCH(F$1,INDIRECT(nfl_game_result_header),0),FALSE)),"error")</f>
        <v/>
      </c>
      <c r="G2597" s="23" t="str">
        <f ca="1">IFERROR(IF(ISBLANK(VLOOKUP($B2597,INDIRECT(nfl_game_result),MATCH(G$1,INDIRECT(nfl_game_result_header),0),FALSE)),"",VLOOKUP($B2597,INDIRECT(nfl_game_result),MATCH(G$1,INDIRECT(nfl_game_result_header),0),FALSE)),"error")</f>
        <v/>
      </c>
      <c r="H2597">
        <f ca="1">IFERROR(IF(ISBLANK(VLOOKUP($B2597,INDIRECT(nfl_game_result),MATCH(H$1,INDIRECT(nfl_game_result_header),0),FALSE)),"",VLOOKUP($B2597,INDIRECT(nfl_game_result),MATCH(H$1,INDIRECT(nfl_game_result_header),0),FALSE)),"error")</f>
        <v>30</v>
      </c>
      <c r="I2597">
        <f ca="1">IFERROR(IF(ISBLANK(VLOOKUP($B2597,INDIRECT(nfl_game_result),MATCH(I$1,INDIRECT(nfl_game_result_header),0),FALSE)),"",VLOOKUP($B2597,INDIRECT(nfl_game_result),MATCH(I$1,INDIRECT(nfl_game_result_header),0),FALSE)),"error")</f>
        <v>23</v>
      </c>
      <c r="J2597" t="str">
        <f ca="1">IFERROR(IF(ISBLANK(VLOOKUP($B2597,INDIRECT(nfl_game_result),MATCH(J$1,INDIRECT(nfl_game_result_header),0),FALSE)),"",VLOOKUP($B2597,INDIRECT(nfl_game_result),MATCH(J$1,INDIRECT(nfl_game_result_header),0),FALSE)),"error")</f>
        <v>NWE</v>
      </c>
      <c r="K2597" t="str">
        <f ca="1">IFERROR(IF(ISBLANK(VLOOKUP($B2597,INDIRECT(nfl_game_result),MATCH(K$1,INDIRECT(nfl_game_result_header),0),FALSE)),"",VLOOKUP($B2597,INDIRECT(nfl_game_result),MATCH(K$1,INDIRECT(nfl_game_result_header),0),FALSE)),"error")</f>
        <v>NWE</v>
      </c>
      <c r="L2597" s="23" t="str">
        <f ca="1">IFERROR(IF(ISBLANK(VLOOKUP($B2597,INDIRECT(nfl_game_result),MATCH(L$1,INDIRECT(nfl_game_result_header),0),FALSE)),"",VLOOKUP($B2597,INDIRECT(nfl_game_result),MATCH(L$1,INDIRECT(nfl_game_result_header),0),FALSE)),"error")</f>
        <v/>
      </c>
      <c r="M2597" t="s">
        <v>14</v>
      </c>
      <c r="N2597">
        <v>-6.5</v>
      </c>
      <c r="O2597" t="s">
        <v>65</v>
      </c>
      <c r="P2597">
        <v>1</v>
      </c>
      <c r="Q2597" t="s">
        <v>65</v>
      </c>
      <c r="V2597" s="23" t="s">
        <v>416</v>
      </c>
      <c r="W2597">
        <f ca="1">VALUE(LEFT(C2597, 4))</f>
        <v>2016</v>
      </c>
      <c r="X2597">
        <f ca="1">VALUE(MID(C2597,6,FIND("_",C2597,6)-6))</f>
        <v>14</v>
      </c>
      <c r="Y2597">
        <f ca="1">IF(NOT(OR(ISBLANK(D2597),ISBLANK(E2597),D2597="",E2597="")),D2597-E2597,"")</f>
        <v>-1</v>
      </c>
      <c r="Z2597">
        <f ca="1">IF(OR(NOT(ISNUMBER(D2597)),ISBLANK(D2597),D2597="",ISBLANK(N2597)),"",ABS(D2597-N2597))</f>
        <v>1</v>
      </c>
      <c r="AA2597">
        <f ca="1">IF(OR(ISBLANK(J2597),ISBLANK(O2597),J2597="",O2597=""),"",IF(J2597=O2597,1,0))</f>
        <v>0</v>
      </c>
      <c r="AB2597">
        <f ca="1">IF(OR(ISBLANK(K2597),ISBLANK(Q2597),K2597="",Q2597=""),"",IF(K2597=Q2597,1,0))</f>
        <v>0</v>
      </c>
      <c r="AC2597" s="23" t="str">
        <f t="shared" ca="1" si="40"/>
        <v/>
      </c>
    </row>
    <row r="2598" spans="1:29" x14ac:dyDescent="0.25">
      <c r="A2598" s="23">
        <v>2597</v>
      </c>
      <c r="B2598">
        <v>1277</v>
      </c>
      <c r="C2598" t="str">
        <f ca="1">IFERROR(VLOOKUP($B2598,INDIRECT(nfl_game_result),MATCH(C$1,INDIRECT(nfl_game_result_header),0),FALSE),"error")</f>
        <v>2016_15_LAR@SEA</v>
      </c>
      <c r="D2598">
        <f ca="1">IFERROR(IF(ISBLANK(VLOOKUP($B2598,INDIRECT(nfl_game_result),MATCH(D$1,INDIRECT(nfl_game_result_header),0),FALSE)),"",VLOOKUP($B2598,INDIRECT(nfl_game_result),MATCH(D$1,INDIRECT(nfl_game_result_header),0),FALSE)),"error")</f>
        <v>-13.5</v>
      </c>
      <c r="E2598">
        <f ca="1">IFERROR(IF(ISBLANK(VLOOKUP($B2598,INDIRECT(nfl_game_result),MATCH(E$1,INDIRECT(nfl_game_result_header),0),FALSE)),"",VLOOKUP($B2598,INDIRECT(nfl_game_result),MATCH(E$1,INDIRECT(nfl_game_result_header),0),FALSE)),"error")</f>
        <v>-14</v>
      </c>
      <c r="F2598" s="23" t="str">
        <f ca="1">IFERROR(IF(ISBLANK(VLOOKUP($B2598,INDIRECT(nfl_game_result),MATCH(F$1,INDIRECT(nfl_game_result_header),0),FALSE)),"",VLOOKUP($B2598,INDIRECT(nfl_game_result),MATCH(F$1,INDIRECT(nfl_game_result_header),0),FALSE)),"error")</f>
        <v/>
      </c>
      <c r="G2598" s="23" t="str">
        <f ca="1">IFERROR(IF(ISBLANK(VLOOKUP($B2598,INDIRECT(nfl_game_result),MATCH(G$1,INDIRECT(nfl_game_result_header),0),FALSE)),"",VLOOKUP($B2598,INDIRECT(nfl_game_result),MATCH(G$1,INDIRECT(nfl_game_result_header),0),FALSE)),"error")</f>
        <v/>
      </c>
      <c r="H2598">
        <f ca="1">IFERROR(IF(ISBLANK(VLOOKUP($B2598,INDIRECT(nfl_game_result),MATCH(H$1,INDIRECT(nfl_game_result_header),0),FALSE)),"",VLOOKUP($B2598,INDIRECT(nfl_game_result),MATCH(H$1,INDIRECT(nfl_game_result_header),0),FALSE)),"error")</f>
        <v>24</v>
      </c>
      <c r="I2598">
        <f ca="1">IFERROR(IF(ISBLANK(VLOOKUP($B2598,INDIRECT(nfl_game_result),MATCH(I$1,INDIRECT(nfl_game_result_header),0),FALSE)),"",VLOOKUP($B2598,INDIRECT(nfl_game_result),MATCH(I$1,INDIRECT(nfl_game_result_header),0),FALSE)),"error")</f>
        <v>3</v>
      </c>
      <c r="J2598" t="str">
        <f ca="1">IFERROR(IF(ISBLANK(VLOOKUP($B2598,INDIRECT(nfl_game_result),MATCH(J$1,INDIRECT(nfl_game_result_header),0),FALSE)),"",VLOOKUP($B2598,INDIRECT(nfl_game_result),MATCH(J$1,INDIRECT(nfl_game_result_header),0),FALSE)),"error")</f>
        <v>SEA</v>
      </c>
      <c r="K2598" t="str">
        <f ca="1">IFERROR(IF(ISBLANK(VLOOKUP($B2598,INDIRECT(nfl_game_result),MATCH(K$1,INDIRECT(nfl_game_result_header),0),FALSE)),"",VLOOKUP($B2598,INDIRECT(nfl_game_result),MATCH(K$1,INDIRECT(nfl_game_result_header),0),FALSE)),"error")</f>
        <v>SEA</v>
      </c>
      <c r="L2598" s="23" t="str">
        <f ca="1">IFERROR(IF(ISBLANK(VLOOKUP($B2598,INDIRECT(nfl_game_result),MATCH(L$1,INDIRECT(nfl_game_result_header),0),FALSE)),"",VLOOKUP($B2598,INDIRECT(nfl_game_result),MATCH(L$1,INDIRECT(nfl_game_result_header),0),FALSE)),"error")</f>
        <v/>
      </c>
      <c r="M2598" t="s">
        <v>16</v>
      </c>
      <c r="N2598">
        <v>-10.5</v>
      </c>
      <c r="O2598" t="s">
        <v>123</v>
      </c>
      <c r="P2598">
        <v>10</v>
      </c>
      <c r="V2598" s="23" t="s">
        <v>416</v>
      </c>
      <c r="W2598">
        <f ca="1">VALUE(LEFT(C2598, 4))</f>
        <v>2016</v>
      </c>
      <c r="X2598">
        <f ca="1">VALUE(MID(C2598,6,FIND("_",C2598,6)-6))</f>
        <v>15</v>
      </c>
      <c r="Y2598">
        <f ca="1">IF(NOT(OR(ISBLANK(D2598),ISBLANK(E2598),D2598="",E2598="")),D2598-E2598,"")</f>
        <v>0.5</v>
      </c>
      <c r="Z2598">
        <f ca="1">IF(OR(NOT(ISNUMBER(D2598)),ISBLANK(D2598),D2598="",ISBLANK(N2598)),"",ABS(D2598-N2598))</f>
        <v>3</v>
      </c>
      <c r="AA2598">
        <f ca="1">IF(OR(ISBLANK(J2598),ISBLANK(O2598),J2598="",O2598=""),"",IF(J2598=O2598,1,0))</f>
        <v>0</v>
      </c>
      <c r="AB2598" t="str">
        <f ca="1">IF(OR(ISBLANK(K2598),ISBLANK(Q2598),K2598="",Q2598=""),"",IF(K2598=Q2598,1,0))</f>
        <v/>
      </c>
      <c r="AC2598" s="23" t="str">
        <f t="shared" ca="1" si="40"/>
        <v/>
      </c>
    </row>
    <row r="2599" spans="1:29" x14ac:dyDescent="0.25">
      <c r="A2599" s="23">
        <v>2598</v>
      </c>
      <c r="B2599">
        <v>1278</v>
      </c>
      <c r="C2599" t="str">
        <f ca="1">IFERROR(VLOOKUP($B2599,INDIRECT(nfl_game_result),MATCH(C$1,INDIRECT(nfl_game_result_header),0),FALSE),"error")</f>
        <v>2016_15_MIA@NYJ</v>
      </c>
      <c r="D2599">
        <f ca="1">IFERROR(IF(ISBLANK(VLOOKUP($B2599,INDIRECT(nfl_game_result),MATCH(D$1,INDIRECT(nfl_game_result_header),0),FALSE)),"",VLOOKUP($B2599,INDIRECT(nfl_game_result),MATCH(D$1,INDIRECT(nfl_game_result_header),0),FALSE)),"error")</f>
        <v>3</v>
      </c>
      <c r="E2599">
        <f ca="1">IFERROR(IF(ISBLANK(VLOOKUP($B2599,INDIRECT(nfl_game_result),MATCH(E$1,INDIRECT(nfl_game_result_header),0),FALSE)),"",VLOOKUP($B2599,INDIRECT(nfl_game_result),MATCH(E$1,INDIRECT(nfl_game_result_header),0),FALSE)),"error")</f>
        <v>2.5</v>
      </c>
      <c r="F2599" s="23" t="str">
        <f ca="1">IFERROR(IF(ISBLANK(VLOOKUP($B2599,INDIRECT(nfl_game_result),MATCH(F$1,INDIRECT(nfl_game_result_header),0),FALSE)),"",VLOOKUP($B2599,INDIRECT(nfl_game_result),MATCH(F$1,INDIRECT(nfl_game_result_header),0),FALSE)),"error")</f>
        <v/>
      </c>
      <c r="G2599" s="23" t="str">
        <f ca="1">IFERROR(IF(ISBLANK(VLOOKUP($B2599,INDIRECT(nfl_game_result),MATCH(G$1,INDIRECT(nfl_game_result_header),0),FALSE)),"",VLOOKUP($B2599,INDIRECT(nfl_game_result),MATCH(G$1,INDIRECT(nfl_game_result_header),0),FALSE)),"error")</f>
        <v/>
      </c>
      <c r="H2599">
        <f ca="1">IFERROR(IF(ISBLANK(VLOOKUP($B2599,INDIRECT(nfl_game_result),MATCH(H$1,INDIRECT(nfl_game_result_header),0),FALSE)),"",VLOOKUP($B2599,INDIRECT(nfl_game_result),MATCH(H$1,INDIRECT(nfl_game_result_header),0),FALSE)),"error")</f>
        <v>13</v>
      </c>
      <c r="I2599">
        <f ca="1">IFERROR(IF(ISBLANK(VLOOKUP($B2599,INDIRECT(nfl_game_result),MATCH(I$1,INDIRECT(nfl_game_result_header),0),FALSE)),"",VLOOKUP($B2599,INDIRECT(nfl_game_result),MATCH(I$1,INDIRECT(nfl_game_result_header),0),FALSE)),"error")</f>
        <v>34</v>
      </c>
      <c r="J2599" t="str">
        <f ca="1">IFERROR(IF(ISBLANK(VLOOKUP($B2599,INDIRECT(nfl_game_result),MATCH(J$1,INDIRECT(nfl_game_result_header),0),FALSE)),"",VLOOKUP($B2599,INDIRECT(nfl_game_result),MATCH(J$1,INDIRECT(nfl_game_result_header),0),FALSE)),"error")</f>
        <v>MIA</v>
      </c>
      <c r="K2599" t="str">
        <f ca="1">IFERROR(IF(ISBLANK(VLOOKUP($B2599,INDIRECT(nfl_game_result),MATCH(K$1,INDIRECT(nfl_game_result_header),0),FALSE)),"",VLOOKUP($B2599,INDIRECT(nfl_game_result),MATCH(K$1,INDIRECT(nfl_game_result_header),0),FALSE)),"error")</f>
        <v>MIA</v>
      </c>
      <c r="L2599" s="23" t="str">
        <f ca="1">IFERROR(IF(ISBLANK(VLOOKUP($B2599,INDIRECT(nfl_game_result),MATCH(L$1,INDIRECT(nfl_game_result_header),0),FALSE)),"",VLOOKUP($B2599,INDIRECT(nfl_game_result),MATCH(L$1,INDIRECT(nfl_game_result_header),0),FALSE)),"error")</f>
        <v/>
      </c>
      <c r="M2599" t="s">
        <v>16</v>
      </c>
      <c r="N2599">
        <v>4</v>
      </c>
      <c r="O2599" t="s">
        <v>79</v>
      </c>
      <c r="P2599">
        <v>8</v>
      </c>
      <c r="V2599" s="23" t="s">
        <v>416</v>
      </c>
      <c r="W2599">
        <f ca="1">VALUE(LEFT(C2599, 4))</f>
        <v>2016</v>
      </c>
      <c r="X2599">
        <f ca="1">VALUE(MID(C2599,6,FIND("_",C2599,6)-6))</f>
        <v>15</v>
      </c>
      <c r="Y2599">
        <f ca="1">IF(NOT(OR(ISBLANK(D2599),ISBLANK(E2599),D2599="",E2599="")),D2599-E2599,"")</f>
        <v>0.5</v>
      </c>
      <c r="Z2599">
        <f ca="1">IF(OR(NOT(ISNUMBER(D2599)),ISBLANK(D2599),D2599="",ISBLANK(N2599)),"",ABS(D2599-N2599))</f>
        <v>1</v>
      </c>
      <c r="AA2599">
        <f ca="1">IF(OR(ISBLANK(J2599),ISBLANK(O2599),J2599="",O2599=""),"",IF(J2599=O2599,1,0))</f>
        <v>1</v>
      </c>
      <c r="AB2599" t="str">
        <f ca="1">IF(OR(ISBLANK(K2599),ISBLANK(Q2599),K2599="",Q2599=""),"",IF(K2599=Q2599,1,0))</f>
        <v/>
      </c>
      <c r="AC2599" s="23" t="str">
        <f t="shared" ca="1" si="40"/>
        <v/>
      </c>
    </row>
    <row r="2600" spans="1:29" x14ac:dyDescent="0.25">
      <c r="A2600" s="23">
        <v>2599</v>
      </c>
      <c r="B2600">
        <v>1279</v>
      </c>
      <c r="C2600" t="str">
        <f ca="1">IFERROR(VLOOKUP($B2600,INDIRECT(nfl_game_result),MATCH(C$1,INDIRECT(nfl_game_result_header),0),FALSE),"error")</f>
        <v>2016_15_CLE@BUF</v>
      </c>
      <c r="D2600">
        <f ca="1">IFERROR(IF(ISBLANK(VLOOKUP($B2600,INDIRECT(nfl_game_result),MATCH(D$1,INDIRECT(nfl_game_result_header),0),FALSE)),"",VLOOKUP($B2600,INDIRECT(nfl_game_result),MATCH(D$1,INDIRECT(nfl_game_result_header),0),FALSE)),"error")</f>
        <v>-10</v>
      </c>
      <c r="E2600">
        <f ca="1">IFERROR(IF(ISBLANK(VLOOKUP($B2600,INDIRECT(nfl_game_result),MATCH(E$1,INDIRECT(nfl_game_result_header),0),FALSE)),"",VLOOKUP($B2600,INDIRECT(nfl_game_result),MATCH(E$1,INDIRECT(nfl_game_result_header),0),FALSE)),"error")</f>
        <v>-10</v>
      </c>
      <c r="F2600" s="23" t="str">
        <f ca="1">IFERROR(IF(ISBLANK(VLOOKUP($B2600,INDIRECT(nfl_game_result),MATCH(F$1,INDIRECT(nfl_game_result_header),0),FALSE)),"",VLOOKUP($B2600,INDIRECT(nfl_game_result),MATCH(F$1,INDIRECT(nfl_game_result_header),0),FALSE)),"error")</f>
        <v/>
      </c>
      <c r="G2600" s="23" t="str">
        <f ca="1">IFERROR(IF(ISBLANK(VLOOKUP($B2600,INDIRECT(nfl_game_result),MATCH(G$1,INDIRECT(nfl_game_result_header),0),FALSE)),"",VLOOKUP($B2600,INDIRECT(nfl_game_result),MATCH(G$1,INDIRECT(nfl_game_result_header),0),FALSE)),"error")</f>
        <v/>
      </c>
      <c r="H2600">
        <f ca="1">IFERROR(IF(ISBLANK(VLOOKUP($B2600,INDIRECT(nfl_game_result),MATCH(H$1,INDIRECT(nfl_game_result_header),0),FALSE)),"",VLOOKUP($B2600,INDIRECT(nfl_game_result),MATCH(H$1,INDIRECT(nfl_game_result_header),0),FALSE)),"error")</f>
        <v>33</v>
      </c>
      <c r="I2600">
        <f ca="1">IFERROR(IF(ISBLANK(VLOOKUP($B2600,INDIRECT(nfl_game_result),MATCH(I$1,INDIRECT(nfl_game_result_header),0),FALSE)),"",VLOOKUP($B2600,INDIRECT(nfl_game_result),MATCH(I$1,INDIRECT(nfl_game_result_header),0),FALSE)),"error")</f>
        <v>13</v>
      </c>
      <c r="J2600" t="str">
        <f ca="1">IFERROR(IF(ISBLANK(VLOOKUP($B2600,INDIRECT(nfl_game_result),MATCH(J$1,INDIRECT(nfl_game_result_header),0),FALSE)),"",VLOOKUP($B2600,INDIRECT(nfl_game_result),MATCH(J$1,INDIRECT(nfl_game_result_header),0),FALSE)),"error")</f>
        <v>BUF</v>
      </c>
      <c r="K2600" t="str">
        <f ca="1">IFERROR(IF(ISBLANK(VLOOKUP($B2600,INDIRECT(nfl_game_result),MATCH(K$1,INDIRECT(nfl_game_result_header),0),FALSE)),"",VLOOKUP($B2600,INDIRECT(nfl_game_result),MATCH(K$1,INDIRECT(nfl_game_result_header),0),FALSE)),"error")</f>
        <v>BUF</v>
      </c>
      <c r="L2600" s="23" t="str">
        <f ca="1">IFERROR(IF(ISBLANK(VLOOKUP($B2600,INDIRECT(nfl_game_result),MATCH(L$1,INDIRECT(nfl_game_result_header),0),FALSE)),"",VLOOKUP($B2600,INDIRECT(nfl_game_result),MATCH(L$1,INDIRECT(nfl_game_result_header),0),FALSE)),"error")</f>
        <v/>
      </c>
      <c r="M2600" t="s">
        <v>16</v>
      </c>
      <c r="N2600">
        <v>-10</v>
      </c>
      <c r="O2600" t="s">
        <v>66</v>
      </c>
      <c r="P2600">
        <v>15</v>
      </c>
      <c r="V2600" s="23" t="s">
        <v>416</v>
      </c>
      <c r="W2600">
        <f ca="1">VALUE(LEFT(C2600, 4))</f>
        <v>2016</v>
      </c>
      <c r="X2600">
        <f ca="1">VALUE(MID(C2600,6,FIND("_",C2600,6)-6))</f>
        <v>15</v>
      </c>
      <c r="Y2600">
        <f ca="1">IF(NOT(OR(ISBLANK(D2600),ISBLANK(E2600),D2600="",E2600="")),D2600-E2600,"")</f>
        <v>0</v>
      </c>
      <c r="Z2600">
        <f ca="1">IF(OR(NOT(ISNUMBER(D2600)),ISBLANK(D2600),D2600="",ISBLANK(N2600)),"",ABS(D2600-N2600))</f>
        <v>0</v>
      </c>
      <c r="AA2600">
        <f ca="1">IF(OR(ISBLANK(J2600),ISBLANK(O2600),J2600="",O2600=""),"",IF(J2600=O2600,1,0))</f>
        <v>1</v>
      </c>
      <c r="AB2600" t="str">
        <f ca="1">IF(OR(ISBLANK(K2600),ISBLANK(Q2600),K2600="",Q2600=""),"",IF(K2600=Q2600,1,0))</f>
        <v/>
      </c>
      <c r="AC2600" s="23" t="str">
        <f t="shared" ca="1" si="40"/>
        <v/>
      </c>
    </row>
    <row r="2601" spans="1:29" x14ac:dyDescent="0.25">
      <c r="A2601" s="23">
        <v>2600</v>
      </c>
      <c r="B2601">
        <v>1280</v>
      </c>
      <c r="C2601" t="str">
        <f ca="1">IFERROR(VLOOKUP($B2601,INDIRECT(nfl_game_result),MATCH(C$1,INDIRECT(nfl_game_result_header),0),FALSE),"error")</f>
        <v>2016_15_DET@NYG</v>
      </c>
      <c r="D2601">
        <f ca="1">IFERROR(IF(ISBLANK(VLOOKUP($B2601,INDIRECT(nfl_game_result),MATCH(D$1,INDIRECT(nfl_game_result_header),0),FALSE)),"",VLOOKUP($B2601,INDIRECT(nfl_game_result),MATCH(D$1,INDIRECT(nfl_game_result_header),0),FALSE)),"error")</f>
        <v>-4.5</v>
      </c>
      <c r="E2601">
        <f ca="1">IFERROR(IF(ISBLANK(VLOOKUP($B2601,INDIRECT(nfl_game_result),MATCH(E$1,INDIRECT(nfl_game_result_header),0),FALSE)),"",VLOOKUP($B2601,INDIRECT(nfl_game_result),MATCH(E$1,INDIRECT(nfl_game_result_header),0),FALSE)),"error")</f>
        <v>-4</v>
      </c>
      <c r="F2601" s="23" t="str">
        <f ca="1">IFERROR(IF(ISBLANK(VLOOKUP($B2601,INDIRECT(nfl_game_result),MATCH(F$1,INDIRECT(nfl_game_result_header),0),FALSE)),"",VLOOKUP($B2601,INDIRECT(nfl_game_result),MATCH(F$1,INDIRECT(nfl_game_result_header),0),FALSE)),"error")</f>
        <v/>
      </c>
      <c r="G2601" s="23" t="str">
        <f ca="1">IFERROR(IF(ISBLANK(VLOOKUP($B2601,INDIRECT(nfl_game_result),MATCH(G$1,INDIRECT(nfl_game_result_header),0),FALSE)),"",VLOOKUP($B2601,INDIRECT(nfl_game_result),MATCH(G$1,INDIRECT(nfl_game_result_header),0),FALSE)),"error")</f>
        <v/>
      </c>
      <c r="H2601">
        <f ca="1">IFERROR(IF(ISBLANK(VLOOKUP($B2601,INDIRECT(nfl_game_result),MATCH(H$1,INDIRECT(nfl_game_result_header),0),FALSE)),"",VLOOKUP($B2601,INDIRECT(nfl_game_result),MATCH(H$1,INDIRECT(nfl_game_result_header),0),FALSE)),"error")</f>
        <v>17</v>
      </c>
      <c r="I2601">
        <f ca="1">IFERROR(IF(ISBLANK(VLOOKUP($B2601,INDIRECT(nfl_game_result),MATCH(I$1,INDIRECT(nfl_game_result_header),0),FALSE)),"",VLOOKUP($B2601,INDIRECT(nfl_game_result),MATCH(I$1,INDIRECT(nfl_game_result_header),0),FALSE)),"error")</f>
        <v>6</v>
      </c>
      <c r="J2601" t="str">
        <f ca="1">IFERROR(IF(ISBLANK(VLOOKUP($B2601,INDIRECT(nfl_game_result),MATCH(J$1,INDIRECT(nfl_game_result_header),0),FALSE)),"",VLOOKUP($B2601,INDIRECT(nfl_game_result),MATCH(J$1,INDIRECT(nfl_game_result_header),0),FALSE)),"error")</f>
        <v>NYG</v>
      </c>
      <c r="K2601" t="str">
        <f ca="1">IFERROR(IF(ISBLANK(VLOOKUP($B2601,INDIRECT(nfl_game_result),MATCH(K$1,INDIRECT(nfl_game_result_header),0),FALSE)),"",VLOOKUP($B2601,INDIRECT(nfl_game_result),MATCH(K$1,INDIRECT(nfl_game_result_header),0),FALSE)),"error")</f>
        <v>NYG</v>
      </c>
      <c r="L2601" s="23" t="str">
        <f ca="1">IFERROR(IF(ISBLANK(VLOOKUP($B2601,INDIRECT(nfl_game_result),MATCH(L$1,INDIRECT(nfl_game_result_header),0),FALSE)),"",VLOOKUP($B2601,INDIRECT(nfl_game_result),MATCH(L$1,INDIRECT(nfl_game_result_header),0),FALSE)),"error")</f>
        <v/>
      </c>
      <c r="M2601" t="s">
        <v>16</v>
      </c>
      <c r="N2601">
        <v>-3</v>
      </c>
      <c r="O2601" t="s">
        <v>73</v>
      </c>
      <c r="P2601">
        <v>11</v>
      </c>
      <c r="V2601" s="23" t="s">
        <v>416</v>
      </c>
      <c r="W2601">
        <f ca="1">VALUE(LEFT(C2601, 4))</f>
        <v>2016</v>
      </c>
      <c r="X2601">
        <f ca="1">VALUE(MID(C2601,6,FIND("_",C2601,6)-6))</f>
        <v>15</v>
      </c>
      <c r="Y2601">
        <f ca="1">IF(NOT(OR(ISBLANK(D2601),ISBLANK(E2601),D2601="",E2601="")),D2601-E2601,"")</f>
        <v>-0.5</v>
      </c>
      <c r="Z2601">
        <f ca="1">IF(OR(NOT(ISNUMBER(D2601)),ISBLANK(D2601),D2601="",ISBLANK(N2601)),"",ABS(D2601-N2601))</f>
        <v>1.5</v>
      </c>
      <c r="AA2601">
        <f ca="1">IF(OR(ISBLANK(J2601),ISBLANK(O2601),J2601="",O2601=""),"",IF(J2601=O2601,1,0))</f>
        <v>0</v>
      </c>
      <c r="AB2601" t="str">
        <f ca="1">IF(OR(ISBLANK(K2601),ISBLANK(Q2601),K2601="",Q2601=""),"",IF(K2601=Q2601,1,0))</f>
        <v/>
      </c>
      <c r="AC2601" s="23" t="str">
        <f t="shared" ca="1" si="40"/>
        <v/>
      </c>
    </row>
    <row r="2602" spans="1:29" x14ac:dyDescent="0.25">
      <c r="A2602" s="23">
        <v>2601</v>
      </c>
      <c r="B2602">
        <v>1281</v>
      </c>
      <c r="C2602" t="str">
        <f ca="1">IFERROR(VLOOKUP($B2602,INDIRECT(nfl_game_result),MATCH(C$1,INDIRECT(nfl_game_result_header),0),FALSE),"error")</f>
        <v>2016_15_PHI@BAL</v>
      </c>
      <c r="D2602">
        <f ca="1">IFERROR(IF(ISBLANK(VLOOKUP($B2602,INDIRECT(nfl_game_result),MATCH(D$1,INDIRECT(nfl_game_result_header),0),FALSE)),"",VLOOKUP($B2602,INDIRECT(nfl_game_result),MATCH(D$1,INDIRECT(nfl_game_result_header),0),FALSE)),"error")</f>
        <v>-6</v>
      </c>
      <c r="E2602">
        <f ca="1">IFERROR(IF(ISBLANK(VLOOKUP($B2602,INDIRECT(nfl_game_result),MATCH(E$1,INDIRECT(nfl_game_result_header),0),FALSE)),"",VLOOKUP($B2602,INDIRECT(nfl_game_result),MATCH(E$1,INDIRECT(nfl_game_result_header),0),FALSE)),"error")</f>
        <v>-6</v>
      </c>
      <c r="F2602" s="23" t="str">
        <f ca="1">IFERROR(IF(ISBLANK(VLOOKUP($B2602,INDIRECT(nfl_game_result),MATCH(F$1,INDIRECT(nfl_game_result_header),0),FALSE)),"",VLOOKUP($B2602,INDIRECT(nfl_game_result),MATCH(F$1,INDIRECT(nfl_game_result_header),0),FALSE)),"error")</f>
        <v/>
      </c>
      <c r="G2602" s="23" t="str">
        <f ca="1">IFERROR(IF(ISBLANK(VLOOKUP($B2602,INDIRECT(nfl_game_result),MATCH(G$1,INDIRECT(nfl_game_result_header),0),FALSE)),"",VLOOKUP($B2602,INDIRECT(nfl_game_result),MATCH(G$1,INDIRECT(nfl_game_result_header),0),FALSE)),"error")</f>
        <v/>
      </c>
      <c r="H2602">
        <f ca="1">IFERROR(IF(ISBLANK(VLOOKUP($B2602,INDIRECT(nfl_game_result),MATCH(H$1,INDIRECT(nfl_game_result_header),0),FALSE)),"",VLOOKUP($B2602,INDIRECT(nfl_game_result),MATCH(H$1,INDIRECT(nfl_game_result_header),0),FALSE)),"error")</f>
        <v>27</v>
      </c>
      <c r="I2602">
        <f ca="1">IFERROR(IF(ISBLANK(VLOOKUP($B2602,INDIRECT(nfl_game_result),MATCH(I$1,INDIRECT(nfl_game_result_header),0),FALSE)),"",VLOOKUP($B2602,INDIRECT(nfl_game_result),MATCH(I$1,INDIRECT(nfl_game_result_header),0),FALSE)),"error")</f>
        <v>26</v>
      </c>
      <c r="J2602" t="str">
        <f ca="1">IFERROR(IF(ISBLANK(VLOOKUP($B2602,INDIRECT(nfl_game_result),MATCH(J$1,INDIRECT(nfl_game_result_header),0),FALSE)),"",VLOOKUP($B2602,INDIRECT(nfl_game_result),MATCH(J$1,INDIRECT(nfl_game_result_header),0),FALSE)),"error")</f>
        <v>PHI</v>
      </c>
      <c r="K2602" t="str">
        <f ca="1">IFERROR(IF(ISBLANK(VLOOKUP($B2602,INDIRECT(nfl_game_result),MATCH(K$1,INDIRECT(nfl_game_result_header),0),FALSE)),"",VLOOKUP($B2602,INDIRECT(nfl_game_result),MATCH(K$1,INDIRECT(nfl_game_result_header),0),FALSE)),"error")</f>
        <v>BAL</v>
      </c>
      <c r="L2602" s="23" t="str">
        <f ca="1">IFERROR(IF(ISBLANK(VLOOKUP($B2602,INDIRECT(nfl_game_result),MATCH(L$1,INDIRECT(nfl_game_result_header),0),FALSE)),"",VLOOKUP($B2602,INDIRECT(nfl_game_result),MATCH(L$1,INDIRECT(nfl_game_result_header),0),FALSE)),"error")</f>
        <v/>
      </c>
      <c r="M2602" t="s">
        <v>16</v>
      </c>
      <c r="N2602">
        <v>-4</v>
      </c>
      <c r="O2602" t="s">
        <v>86</v>
      </c>
      <c r="P2602">
        <v>14</v>
      </c>
      <c r="V2602" s="23" t="s">
        <v>416</v>
      </c>
      <c r="W2602">
        <f ca="1">VALUE(LEFT(C2602, 4))</f>
        <v>2016</v>
      </c>
      <c r="X2602">
        <f ca="1">VALUE(MID(C2602,6,FIND("_",C2602,6)-6))</f>
        <v>15</v>
      </c>
      <c r="Y2602">
        <f ca="1">IF(NOT(OR(ISBLANK(D2602),ISBLANK(E2602),D2602="",E2602="")),D2602-E2602,"")</f>
        <v>0</v>
      </c>
      <c r="Z2602">
        <f ca="1">IF(OR(NOT(ISNUMBER(D2602)),ISBLANK(D2602),D2602="",ISBLANK(N2602)),"",ABS(D2602-N2602))</f>
        <v>2</v>
      </c>
      <c r="AA2602">
        <f ca="1">IF(OR(ISBLANK(J2602),ISBLANK(O2602),J2602="",O2602=""),"",IF(J2602=O2602,1,0))</f>
        <v>1</v>
      </c>
      <c r="AB2602" t="str">
        <f ca="1">IF(OR(ISBLANK(K2602),ISBLANK(Q2602),K2602="",Q2602=""),"",IF(K2602=Q2602,1,0))</f>
        <v/>
      </c>
      <c r="AC2602" s="23" t="str">
        <f t="shared" ca="1" si="40"/>
        <v/>
      </c>
    </row>
    <row r="2603" spans="1:29" x14ac:dyDescent="0.25">
      <c r="A2603" s="23">
        <v>2602</v>
      </c>
      <c r="B2603">
        <v>1282</v>
      </c>
      <c r="C2603" t="str">
        <f ca="1">IFERROR(VLOOKUP($B2603,INDIRECT(nfl_game_result),MATCH(C$1,INDIRECT(nfl_game_result_header),0),FALSE),"error")</f>
        <v>2016_15_PIT@CIN</v>
      </c>
      <c r="D2603">
        <f ca="1">IFERROR(IF(ISBLANK(VLOOKUP($B2603,INDIRECT(nfl_game_result),MATCH(D$1,INDIRECT(nfl_game_result_header),0),FALSE)),"",VLOOKUP($B2603,INDIRECT(nfl_game_result),MATCH(D$1,INDIRECT(nfl_game_result_header),0),FALSE)),"error")</f>
        <v>3</v>
      </c>
      <c r="E2603">
        <f ca="1">IFERROR(IF(ISBLANK(VLOOKUP($B2603,INDIRECT(nfl_game_result),MATCH(E$1,INDIRECT(nfl_game_result_header),0),FALSE)),"",VLOOKUP($B2603,INDIRECT(nfl_game_result),MATCH(E$1,INDIRECT(nfl_game_result_header),0),FALSE)),"error")</f>
        <v>3</v>
      </c>
      <c r="F2603" s="23" t="str">
        <f ca="1">IFERROR(IF(ISBLANK(VLOOKUP($B2603,INDIRECT(nfl_game_result),MATCH(F$1,INDIRECT(nfl_game_result_header),0),FALSE)),"",VLOOKUP($B2603,INDIRECT(nfl_game_result),MATCH(F$1,INDIRECT(nfl_game_result_header),0),FALSE)),"error")</f>
        <v/>
      </c>
      <c r="G2603" s="23" t="str">
        <f ca="1">IFERROR(IF(ISBLANK(VLOOKUP($B2603,INDIRECT(nfl_game_result),MATCH(G$1,INDIRECT(nfl_game_result_header),0),FALSE)),"",VLOOKUP($B2603,INDIRECT(nfl_game_result),MATCH(G$1,INDIRECT(nfl_game_result_header),0),FALSE)),"error")</f>
        <v/>
      </c>
      <c r="H2603">
        <f ca="1">IFERROR(IF(ISBLANK(VLOOKUP($B2603,INDIRECT(nfl_game_result),MATCH(H$1,INDIRECT(nfl_game_result_header),0),FALSE)),"",VLOOKUP($B2603,INDIRECT(nfl_game_result),MATCH(H$1,INDIRECT(nfl_game_result_header),0),FALSE)),"error")</f>
        <v>20</v>
      </c>
      <c r="I2603">
        <f ca="1">IFERROR(IF(ISBLANK(VLOOKUP($B2603,INDIRECT(nfl_game_result),MATCH(I$1,INDIRECT(nfl_game_result_header),0),FALSE)),"",VLOOKUP($B2603,INDIRECT(nfl_game_result),MATCH(I$1,INDIRECT(nfl_game_result_header),0),FALSE)),"error")</f>
        <v>24</v>
      </c>
      <c r="J2603" t="str">
        <f ca="1">IFERROR(IF(ISBLANK(VLOOKUP($B2603,INDIRECT(nfl_game_result),MATCH(J$1,INDIRECT(nfl_game_result_header),0),FALSE)),"",VLOOKUP($B2603,INDIRECT(nfl_game_result),MATCH(J$1,INDIRECT(nfl_game_result_header),0),FALSE)),"error")</f>
        <v>PIT</v>
      </c>
      <c r="K2603" t="str">
        <f ca="1">IFERROR(IF(ISBLANK(VLOOKUP($B2603,INDIRECT(nfl_game_result),MATCH(K$1,INDIRECT(nfl_game_result_header),0),FALSE)),"",VLOOKUP($B2603,INDIRECT(nfl_game_result),MATCH(K$1,INDIRECT(nfl_game_result_header),0),FALSE)),"error")</f>
        <v>PIT</v>
      </c>
      <c r="L2603" s="23" t="str">
        <f ca="1">IFERROR(IF(ISBLANK(VLOOKUP($B2603,INDIRECT(nfl_game_result),MATCH(L$1,INDIRECT(nfl_game_result_header),0),FALSE)),"",VLOOKUP($B2603,INDIRECT(nfl_game_result),MATCH(L$1,INDIRECT(nfl_game_result_header),0),FALSE)),"error")</f>
        <v/>
      </c>
      <c r="M2603" t="s">
        <v>16</v>
      </c>
      <c r="N2603">
        <v>3.5</v>
      </c>
      <c r="O2603" t="s">
        <v>87</v>
      </c>
      <c r="P2603">
        <v>5</v>
      </c>
      <c r="V2603" s="23" t="s">
        <v>416</v>
      </c>
      <c r="W2603">
        <f ca="1">VALUE(LEFT(C2603, 4))</f>
        <v>2016</v>
      </c>
      <c r="X2603">
        <f ca="1">VALUE(MID(C2603,6,FIND("_",C2603,6)-6))</f>
        <v>15</v>
      </c>
      <c r="Y2603">
        <f ca="1">IF(NOT(OR(ISBLANK(D2603),ISBLANK(E2603),D2603="",E2603="")),D2603-E2603,"")</f>
        <v>0</v>
      </c>
      <c r="Z2603">
        <f ca="1">IF(OR(NOT(ISNUMBER(D2603)),ISBLANK(D2603),D2603="",ISBLANK(N2603)),"",ABS(D2603-N2603))</f>
        <v>0.5</v>
      </c>
      <c r="AA2603">
        <f ca="1">IF(OR(ISBLANK(J2603),ISBLANK(O2603),J2603="",O2603=""),"",IF(J2603=O2603,1,0))</f>
        <v>1</v>
      </c>
      <c r="AB2603" t="str">
        <f ca="1">IF(OR(ISBLANK(K2603),ISBLANK(Q2603),K2603="",Q2603=""),"",IF(K2603=Q2603,1,0))</f>
        <v/>
      </c>
      <c r="AC2603" s="23" t="str">
        <f t="shared" ca="1" si="40"/>
        <v/>
      </c>
    </row>
    <row r="2604" spans="1:29" x14ac:dyDescent="0.25">
      <c r="A2604" s="23">
        <v>2603</v>
      </c>
      <c r="B2604">
        <v>1283</v>
      </c>
      <c r="C2604" t="str">
        <f ca="1">IFERROR(VLOOKUP($B2604,INDIRECT(nfl_game_result),MATCH(C$1,INDIRECT(nfl_game_result_header),0),FALSE),"error")</f>
        <v>2016_15_IND@MIN</v>
      </c>
      <c r="D2604">
        <f ca="1">IFERROR(IF(ISBLANK(VLOOKUP($B2604,INDIRECT(nfl_game_result),MATCH(D$1,INDIRECT(nfl_game_result_header),0),FALSE)),"",VLOOKUP($B2604,INDIRECT(nfl_game_result),MATCH(D$1,INDIRECT(nfl_game_result_header),0),FALSE)),"error")</f>
        <v>-4</v>
      </c>
      <c r="E2604">
        <f ca="1">IFERROR(IF(ISBLANK(VLOOKUP($B2604,INDIRECT(nfl_game_result),MATCH(E$1,INDIRECT(nfl_game_result_header),0),FALSE)),"",VLOOKUP($B2604,INDIRECT(nfl_game_result),MATCH(E$1,INDIRECT(nfl_game_result_header),0),FALSE)),"error")</f>
        <v>-5</v>
      </c>
      <c r="F2604" s="23" t="str">
        <f ca="1">IFERROR(IF(ISBLANK(VLOOKUP($B2604,INDIRECT(nfl_game_result),MATCH(F$1,INDIRECT(nfl_game_result_header),0),FALSE)),"",VLOOKUP($B2604,INDIRECT(nfl_game_result),MATCH(F$1,INDIRECT(nfl_game_result_header),0),FALSE)),"error")</f>
        <v/>
      </c>
      <c r="G2604" s="23" t="str">
        <f ca="1">IFERROR(IF(ISBLANK(VLOOKUP($B2604,INDIRECT(nfl_game_result),MATCH(G$1,INDIRECT(nfl_game_result_header),0),FALSE)),"",VLOOKUP($B2604,INDIRECT(nfl_game_result),MATCH(G$1,INDIRECT(nfl_game_result_header),0),FALSE)),"error")</f>
        <v/>
      </c>
      <c r="H2604">
        <f ca="1">IFERROR(IF(ISBLANK(VLOOKUP($B2604,INDIRECT(nfl_game_result),MATCH(H$1,INDIRECT(nfl_game_result_header),0),FALSE)),"",VLOOKUP($B2604,INDIRECT(nfl_game_result),MATCH(H$1,INDIRECT(nfl_game_result_header),0),FALSE)),"error")</f>
        <v>6</v>
      </c>
      <c r="I2604">
        <f ca="1">IFERROR(IF(ISBLANK(VLOOKUP($B2604,INDIRECT(nfl_game_result),MATCH(I$1,INDIRECT(nfl_game_result_header),0),FALSE)),"",VLOOKUP($B2604,INDIRECT(nfl_game_result),MATCH(I$1,INDIRECT(nfl_game_result_header),0),FALSE)),"error")</f>
        <v>34</v>
      </c>
      <c r="J2604" t="str">
        <f ca="1">IFERROR(IF(ISBLANK(VLOOKUP($B2604,INDIRECT(nfl_game_result),MATCH(J$1,INDIRECT(nfl_game_result_header),0),FALSE)),"",VLOOKUP($B2604,INDIRECT(nfl_game_result),MATCH(J$1,INDIRECT(nfl_game_result_header),0),FALSE)),"error")</f>
        <v>IND</v>
      </c>
      <c r="K2604" t="str">
        <f ca="1">IFERROR(IF(ISBLANK(VLOOKUP($B2604,INDIRECT(nfl_game_result),MATCH(K$1,INDIRECT(nfl_game_result_header),0),FALSE)),"",VLOOKUP($B2604,INDIRECT(nfl_game_result),MATCH(K$1,INDIRECT(nfl_game_result_header),0),FALSE)),"error")</f>
        <v>IND</v>
      </c>
      <c r="L2604" s="23" t="str">
        <f ca="1">IFERROR(IF(ISBLANK(VLOOKUP($B2604,INDIRECT(nfl_game_result),MATCH(L$1,INDIRECT(nfl_game_result_header),0),FALSE)),"",VLOOKUP($B2604,INDIRECT(nfl_game_result),MATCH(L$1,INDIRECT(nfl_game_result_header),0),FALSE)),"error")</f>
        <v/>
      </c>
      <c r="M2604" t="s">
        <v>16</v>
      </c>
      <c r="N2604">
        <v>-3</v>
      </c>
      <c r="O2604" t="s">
        <v>76</v>
      </c>
      <c r="P2604">
        <v>1</v>
      </c>
      <c r="V2604" s="23" t="s">
        <v>416</v>
      </c>
      <c r="W2604">
        <f ca="1">VALUE(LEFT(C2604, 4))</f>
        <v>2016</v>
      </c>
      <c r="X2604">
        <f ca="1">VALUE(MID(C2604,6,FIND("_",C2604,6)-6))</f>
        <v>15</v>
      </c>
      <c r="Y2604">
        <f ca="1">IF(NOT(OR(ISBLANK(D2604),ISBLANK(E2604),D2604="",E2604="")),D2604-E2604,"")</f>
        <v>1</v>
      </c>
      <c r="Z2604">
        <f ca="1">IF(OR(NOT(ISNUMBER(D2604)),ISBLANK(D2604),D2604="",ISBLANK(N2604)),"",ABS(D2604-N2604))</f>
        <v>1</v>
      </c>
      <c r="AA2604">
        <f ca="1">IF(OR(ISBLANK(J2604),ISBLANK(O2604),J2604="",O2604=""),"",IF(J2604=O2604,1,0))</f>
        <v>1</v>
      </c>
      <c r="AB2604" t="str">
        <f ca="1">IF(OR(ISBLANK(K2604),ISBLANK(Q2604),K2604="",Q2604=""),"",IF(K2604=Q2604,1,0))</f>
        <v/>
      </c>
      <c r="AC2604" s="23" t="str">
        <f t="shared" ca="1" si="40"/>
        <v/>
      </c>
    </row>
    <row r="2605" spans="1:29" x14ac:dyDescent="0.25">
      <c r="A2605" s="23">
        <v>2604</v>
      </c>
      <c r="B2605">
        <v>1284</v>
      </c>
      <c r="C2605" t="str">
        <f ca="1">IFERROR(VLOOKUP($B2605,INDIRECT(nfl_game_result),MATCH(C$1,INDIRECT(nfl_game_result_header),0),FALSE),"error")</f>
        <v>2016_15_GBY@CHI</v>
      </c>
      <c r="D2605">
        <f ca="1">IFERROR(IF(ISBLANK(VLOOKUP($B2605,INDIRECT(nfl_game_result),MATCH(D$1,INDIRECT(nfl_game_result_header),0),FALSE)),"",VLOOKUP($B2605,INDIRECT(nfl_game_result),MATCH(D$1,INDIRECT(nfl_game_result_header),0),FALSE)),"error")</f>
        <v>5</v>
      </c>
      <c r="E2605">
        <f ca="1">IFERROR(IF(ISBLANK(VLOOKUP($B2605,INDIRECT(nfl_game_result),MATCH(E$1,INDIRECT(nfl_game_result_header),0),FALSE)),"",VLOOKUP($B2605,INDIRECT(nfl_game_result),MATCH(E$1,INDIRECT(nfl_game_result_header),0),FALSE)),"error")</f>
        <v>5.5</v>
      </c>
      <c r="F2605" s="23" t="str">
        <f ca="1">IFERROR(IF(ISBLANK(VLOOKUP($B2605,INDIRECT(nfl_game_result),MATCH(F$1,INDIRECT(nfl_game_result_header),0),FALSE)),"",VLOOKUP($B2605,INDIRECT(nfl_game_result),MATCH(F$1,INDIRECT(nfl_game_result_header),0),FALSE)),"error")</f>
        <v/>
      </c>
      <c r="G2605" s="23" t="str">
        <f ca="1">IFERROR(IF(ISBLANK(VLOOKUP($B2605,INDIRECT(nfl_game_result),MATCH(G$1,INDIRECT(nfl_game_result_header),0),FALSE)),"",VLOOKUP($B2605,INDIRECT(nfl_game_result),MATCH(G$1,INDIRECT(nfl_game_result_header),0),FALSE)),"error")</f>
        <v/>
      </c>
      <c r="H2605">
        <f ca="1">IFERROR(IF(ISBLANK(VLOOKUP($B2605,INDIRECT(nfl_game_result),MATCH(H$1,INDIRECT(nfl_game_result_header),0),FALSE)),"",VLOOKUP($B2605,INDIRECT(nfl_game_result),MATCH(H$1,INDIRECT(nfl_game_result_header),0),FALSE)),"error")</f>
        <v>27</v>
      </c>
      <c r="I2605">
        <f ca="1">IFERROR(IF(ISBLANK(VLOOKUP($B2605,INDIRECT(nfl_game_result),MATCH(I$1,INDIRECT(nfl_game_result_header),0),FALSE)),"",VLOOKUP($B2605,INDIRECT(nfl_game_result),MATCH(I$1,INDIRECT(nfl_game_result_header),0),FALSE)),"error")</f>
        <v>30</v>
      </c>
      <c r="J2605" t="str">
        <f ca="1">IFERROR(IF(ISBLANK(VLOOKUP($B2605,INDIRECT(nfl_game_result),MATCH(J$1,INDIRECT(nfl_game_result_header),0),FALSE)),"",VLOOKUP($B2605,INDIRECT(nfl_game_result),MATCH(J$1,INDIRECT(nfl_game_result_header),0),FALSE)),"error")</f>
        <v>CHI</v>
      </c>
      <c r="K2605" t="str">
        <f ca="1">IFERROR(IF(ISBLANK(VLOOKUP($B2605,INDIRECT(nfl_game_result),MATCH(K$1,INDIRECT(nfl_game_result_header),0),FALSE)),"",VLOOKUP($B2605,INDIRECT(nfl_game_result),MATCH(K$1,INDIRECT(nfl_game_result_header),0),FALSE)),"error")</f>
        <v>GBY</v>
      </c>
      <c r="L2605" s="23" t="str">
        <f ca="1">IFERROR(IF(ISBLANK(VLOOKUP($B2605,INDIRECT(nfl_game_result),MATCH(L$1,INDIRECT(nfl_game_result_header),0),FALSE)),"",VLOOKUP($B2605,INDIRECT(nfl_game_result),MATCH(L$1,INDIRECT(nfl_game_result_header),0),FALSE)),"error")</f>
        <v/>
      </c>
      <c r="M2605" t="s">
        <v>16</v>
      </c>
      <c r="N2605">
        <v>6</v>
      </c>
      <c r="O2605" t="s">
        <v>68</v>
      </c>
      <c r="P2605">
        <v>2</v>
      </c>
      <c r="V2605" s="23" t="s">
        <v>416</v>
      </c>
      <c r="W2605">
        <f ca="1">VALUE(LEFT(C2605, 4))</f>
        <v>2016</v>
      </c>
      <c r="X2605">
        <f ca="1">VALUE(MID(C2605,6,FIND("_",C2605,6)-6))</f>
        <v>15</v>
      </c>
      <c r="Y2605">
        <f ca="1">IF(NOT(OR(ISBLANK(D2605),ISBLANK(E2605),D2605="",E2605="")),D2605-E2605,"")</f>
        <v>-0.5</v>
      </c>
      <c r="Z2605">
        <f ca="1">IF(OR(NOT(ISNUMBER(D2605)),ISBLANK(D2605),D2605="",ISBLANK(N2605)),"",ABS(D2605-N2605))</f>
        <v>1</v>
      </c>
      <c r="AA2605">
        <f ca="1">IF(OR(ISBLANK(J2605),ISBLANK(O2605),J2605="",O2605=""),"",IF(J2605=O2605,1,0))</f>
        <v>1</v>
      </c>
      <c r="AB2605" t="str">
        <f ca="1">IF(OR(ISBLANK(K2605),ISBLANK(Q2605),K2605="",Q2605=""),"",IF(K2605=Q2605,1,0))</f>
        <v/>
      </c>
      <c r="AC2605" s="23" t="str">
        <f t="shared" ca="1" si="40"/>
        <v/>
      </c>
    </row>
    <row r="2606" spans="1:29" x14ac:dyDescent="0.25">
      <c r="A2606" s="23">
        <v>2605</v>
      </c>
      <c r="B2606">
        <v>1285</v>
      </c>
      <c r="C2606" t="str">
        <f ca="1">IFERROR(VLOOKUP($B2606,INDIRECT(nfl_game_result),MATCH(C$1,INDIRECT(nfl_game_result_header),0),FALSE),"error")</f>
        <v>2016_15_TEN@KCY</v>
      </c>
      <c r="D2606">
        <f ca="1">IFERROR(IF(ISBLANK(VLOOKUP($B2606,INDIRECT(nfl_game_result),MATCH(D$1,INDIRECT(nfl_game_result_header),0),FALSE)),"",VLOOKUP($B2606,INDIRECT(nfl_game_result),MATCH(D$1,INDIRECT(nfl_game_result_header),0),FALSE)),"error")</f>
        <v>-5.5</v>
      </c>
      <c r="E2606">
        <f ca="1">IFERROR(IF(ISBLANK(VLOOKUP($B2606,INDIRECT(nfl_game_result),MATCH(E$1,INDIRECT(nfl_game_result_header),0),FALSE)),"",VLOOKUP($B2606,INDIRECT(nfl_game_result),MATCH(E$1,INDIRECT(nfl_game_result_header),0),FALSE)),"error")</f>
        <v>-6</v>
      </c>
      <c r="F2606" s="23" t="str">
        <f ca="1">IFERROR(IF(ISBLANK(VLOOKUP($B2606,INDIRECT(nfl_game_result),MATCH(F$1,INDIRECT(nfl_game_result_header),0),FALSE)),"",VLOOKUP($B2606,INDIRECT(nfl_game_result),MATCH(F$1,INDIRECT(nfl_game_result_header),0),FALSE)),"error")</f>
        <v/>
      </c>
      <c r="G2606" s="23" t="str">
        <f ca="1">IFERROR(IF(ISBLANK(VLOOKUP($B2606,INDIRECT(nfl_game_result),MATCH(G$1,INDIRECT(nfl_game_result_header),0),FALSE)),"",VLOOKUP($B2606,INDIRECT(nfl_game_result),MATCH(G$1,INDIRECT(nfl_game_result_header),0),FALSE)),"error")</f>
        <v/>
      </c>
      <c r="H2606">
        <f ca="1">IFERROR(IF(ISBLANK(VLOOKUP($B2606,INDIRECT(nfl_game_result),MATCH(H$1,INDIRECT(nfl_game_result_header),0),FALSE)),"",VLOOKUP($B2606,INDIRECT(nfl_game_result),MATCH(H$1,INDIRECT(nfl_game_result_header),0),FALSE)),"error")</f>
        <v>17</v>
      </c>
      <c r="I2606">
        <f ca="1">IFERROR(IF(ISBLANK(VLOOKUP($B2606,INDIRECT(nfl_game_result),MATCH(I$1,INDIRECT(nfl_game_result_header),0),FALSE)),"",VLOOKUP($B2606,INDIRECT(nfl_game_result),MATCH(I$1,INDIRECT(nfl_game_result_header),0),FALSE)),"error")</f>
        <v>19</v>
      </c>
      <c r="J2606" t="str">
        <f ca="1">IFERROR(IF(ISBLANK(VLOOKUP($B2606,INDIRECT(nfl_game_result),MATCH(J$1,INDIRECT(nfl_game_result_header),0),FALSE)),"",VLOOKUP($B2606,INDIRECT(nfl_game_result),MATCH(J$1,INDIRECT(nfl_game_result_header),0),FALSE)),"error")</f>
        <v>TEN</v>
      </c>
      <c r="K2606" t="str">
        <f ca="1">IFERROR(IF(ISBLANK(VLOOKUP($B2606,INDIRECT(nfl_game_result),MATCH(K$1,INDIRECT(nfl_game_result_header),0),FALSE)),"",VLOOKUP($B2606,INDIRECT(nfl_game_result),MATCH(K$1,INDIRECT(nfl_game_result_header),0),FALSE)),"error")</f>
        <v>TEN</v>
      </c>
      <c r="L2606" s="23" t="str">
        <f ca="1">IFERROR(IF(ISBLANK(VLOOKUP($B2606,INDIRECT(nfl_game_result),MATCH(L$1,INDIRECT(nfl_game_result_header),0),FALSE)),"",VLOOKUP($B2606,INDIRECT(nfl_game_result),MATCH(L$1,INDIRECT(nfl_game_result_header),0),FALSE)),"error")</f>
        <v/>
      </c>
      <c r="M2606" t="s">
        <v>16</v>
      </c>
      <c r="N2606">
        <v>-5.5</v>
      </c>
      <c r="O2606" t="s">
        <v>331</v>
      </c>
      <c r="P2606">
        <v>9</v>
      </c>
      <c r="V2606" s="23" t="s">
        <v>416</v>
      </c>
      <c r="W2606">
        <f ca="1">VALUE(LEFT(C2606, 4))</f>
        <v>2016</v>
      </c>
      <c r="X2606">
        <f ca="1">VALUE(MID(C2606,6,FIND("_",C2606,6)-6))</f>
        <v>15</v>
      </c>
      <c r="Y2606">
        <f ca="1">IF(NOT(OR(ISBLANK(D2606),ISBLANK(E2606),D2606="",E2606="")),D2606-E2606,"")</f>
        <v>0.5</v>
      </c>
      <c r="Z2606">
        <f ca="1">IF(OR(NOT(ISNUMBER(D2606)),ISBLANK(D2606),D2606="",ISBLANK(N2606)),"",ABS(D2606-N2606))</f>
        <v>0</v>
      </c>
      <c r="AA2606">
        <f ca="1">IF(OR(ISBLANK(J2606),ISBLANK(O2606),J2606="",O2606=""),"",IF(J2606=O2606,1,0))</f>
        <v>0</v>
      </c>
      <c r="AB2606" t="str">
        <f ca="1">IF(OR(ISBLANK(K2606),ISBLANK(Q2606),K2606="",Q2606=""),"",IF(K2606=Q2606,1,0))</f>
        <v/>
      </c>
      <c r="AC2606" s="23" t="str">
        <f t="shared" ca="1" si="40"/>
        <v/>
      </c>
    </row>
    <row r="2607" spans="1:29" x14ac:dyDescent="0.25">
      <c r="A2607" s="23">
        <v>2606</v>
      </c>
      <c r="B2607">
        <v>1286</v>
      </c>
      <c r="C2607" t="str">
        <f ca="1">IFERROR(VLOOKUP($B2607,INDIRECT(nfl_game_result),MATCH(C$1,INDIRECT(nfl_game_result_header),0),FALSE),"error")</f>
        <v>2016_15_JAX@HOU</v>
      </c>
      <c r="D2607">
        <f ca="1">IFERROR(IF(ISBLANK(VLOOKUP($B2607,INDIRECT(nfl_game_result),MATCH(D$1,INDIRECT(nfl_game_result_header),0),FALSE)),"",VLOOKUP($B2607,INDIRECT(nfl_game_result),MATCH(D$1,INDIRECT(nfl_game_result_header),0),FALSE)),"error")</f>
        <v>-5.5</v>
      </c>
      <c r="E2607">
        <f ca="1">IFERROR(IF(ISBLANK(VLOOKUP($B2607,INDIRECT(nfl_game_result),MATCH(E$1,INDIRECT(nfl_game_result_header),0),FALSE)),"",VLOOKUP($B2607,INDIRECT(nfl_game_result),MATCH(E$1,INDIRECT(nfl_game_result_header),0),FALSE)),"error")</f>
        <v>-5</v>
      </c>
      <c r="F2607" s="23" t="str">
        <f ca="1">IFERROR(IF(ISBLANK(VLOOKUP($B2607,INDIRECT(nfl_game_result),MATCH(F$1,INDIRECT(nfl_game_result_header),0),FALSE)),"",VLOOKUP($B2607,INDIRECT(nfl_game_result),MATCH(F$1,INDIRECT(nfl_game_result_header),0),FALSE)),"error")</f>
        <v/>
      </c>
      <c r="G2607" s="23" t="str">
        <f ca="1">IFERROR(IF(ISBLANK(VLOOKUP($B2607,INDIRECT(nfl_game_result),MATCH(G$1,INDIRECT(nfl_game_result_header),0),FALSE)),"",VLOOKUP($B2607,INDIRECT(nfl_game_result),MATCH(G$1,INDIRECT(nfl_game_result_header),0),FALSE)),"error")</f>
        <v/>
      </c>
      <c r="H2607">
        <f ca="1">IFERROR(IF(ISBLANK(VLOOKUP($B2607,INDIRECT(nfl_game_result),MATCH(H$1,INDIRECT(nfl_game_result_header),0),FALSE)),"",VLOOKUP($B2607,INDIRECT(nfl_game_result),MATCH(H$1,INDIRECT(nfl_game_result_header),0),FALSE)),"error")</f>
        <v>21</v>
      </c>
      <c r="I2607">
        <f ca="1">IFERROR(IF(ISBLANK(VLOOKUP($B2607,INDIRECT(nfl_game_result),MATCH(I$1,INDIRECT(nfl_game_result_header),0),FALSE)),"",VLOOKUP($B2607,INDIRECT(nfl_game_result),MATCH(I$1,INDIRECT(nfl_game_result_header),0),FALSE)),"error")</f>
        <v>20</v>
      </c>
      <c r="J2607" t="str">
        <f ca="1">IFERROR(IF(ISBLANK(VLOOKUP($B2607,INDIRECT(nfl_game_result),MATCH(J$1,INDIRECT(nfl_game_result_header),0),FALSE)),"",VLOOKUP($B2607,INDIRECT(nfl_game_result),MATCH(J$1,INDIRECT(nfl_game_result_header),0),FALSE)),"error")</f>
        <v>JAX</v>
      </c>
      <c r="K2607" t="str">
        <f ca="1">IFERROR(IF(ISBLANK(VLOOKUP($B2607,INDIRECT(nfl_game_result),MATCH(K$1,INDIRECT(nfl_game_result_header),0),FALSE)),"",VLOOKUP($B2607,INDIRECT(nfl_game_result),MATCH(K$1,INDIRECT(nfl_game_result_header),0),FALSE)),"error")</f>
        <v>HOU</v>
      </c>
      <c r="L2607" s="23" t="str">
        <f ca="1">IFERROR(IF(ISBLANK(VLOOKUP($B2607,INDIRECT(nfl_game_result),MATCH(L$1,INDIRECT(nfl_game_result_header),0),FALSE)),"",VLOOKUP($B2607,INDIRECT(nfl_game_result),MATCH(L$1,INDIRECT(nfl_game_result_header),0),FALSE)),"error")</f>
        <v/>
      </c>
      <c r="M2607" t="s">
        <v>16</v>
      </c>
      <c r="N2607">
        <v>-5.5</v>
      </c>
      <c r="O2607" t="s">
        <v>77</v>
      </c>
      <c r="P2607">
        <v>4</v>
      </c>
      <c r="V2607" s="23" t="s">
        <v>416</v>
      </c>
      <c r="W2607">
        <f ca="1">VALUE(LEFT(C2607, 4))</f>
        <v>2016</v>
      </c>
      <c r="X2607">
        <f ca="1">VALUE(MID(C2607,6,FIND("_",C2607,6)-6))</f>
        <v>15</v>
      </c>
      <c r="Y2607">
        <f ca="1">IF(NOT(OR(ISBLANK(D2607),ISBLANK(E2607),D2607="",E2607="")),D2607-E2607,"")</f>
        <v>-0.5</v>
      </c>
      <c r="Z2607">
        <f ca="1">IF(OR(NOT(ISNUMBER(D2607)),ISBLANK(D2607),D2607="",ISBLANK(N2607)),"",ABS(D2607-N2607))</f>
        <v>0</v>
      </c>
      <c r="AA2607">
        <f ca="1">IF(OR(ISBLANK(J2607),ISBLANK(O2607),J2607="",O2607=""),"",IF(J2607=O2607,1,0))</f>
        <v>1</v>
      </c>
      <c r="AB2607" t="str">
        <f ca="1">IF(OR(ISBLANK(K2607),ISBLANK(Q2607),K2607="",Q2607=""),"",IF(K2607=Q2607,1,0))</f>
        <v/>
      </c>
      <c r="AC2607" s="23" t="str">
        <f t="shared" ca="1" si="40"/>
        <v/>
      </c>
    </row>
    <row r="2608" spans="1:29" x14ac:dyDescent="0.25">
      <c r="A2608" s="23">
        <v>2607</v>
      </c>
      <c r="B2608">
        <v>1287</v>
      </c>
      <c r="C2608" t="str">
        <f ca="1">IFERROR(VLOOKUP($B2608,INDIRECT(nfl_game_result),MATCH(C$1,INDIRECT(nfl_game_result_header),0),FALSE),"error")</f>
        <v>2016_15_NOR@ARI</v>
      </c>
      <c r="D2608">
        <f ca="1">IFERROR(IF(ISBLANK(VLOOKUP($B2608,INDIRECT(nfl_game_result),MATCH(D$1,INDIRECT(nfl_game_result_header),0),FALSE)),"",VLOOKUP($B2608,INDIRECT(nfl_game_result),MATCH(D$1,INDIRECT(nfl_game_result_header),0),FALSE)),"error")</f>
        <v>-2.5</v>
      </c>
      <c r="E2608">
        <f ca="1">IFERROR(IF(ISBLANK(VLOOKUP($B2608,INDIRECT(nfl_game_result),MATCH(E$1,INDIRECT(nfl_game_result_header),0),FALSE)),"",VLOOKUP($B2608,INDIRECT(nfl_game_result),MATCH(E$1,INDIRECT(nfl_game_result_header),0),FALSE)),"error")</f>
        <v>-3</v>
      </c>
      <c r="F2608" s="23" t="str">
        <f ca="1">IFERROR(IF(ISBLANK(VLOOKUP($B2608,INDIRECT(nfl_game_result),MATCH(F$1,INDIRECT(nfl_game_result_header),0),FALSE)),"",VLOOKUP($B2608,INDIRECT(nfl_game_result),MATCH(F$1,INDIRECT(nfl_game_result_header),0),FALSE)),"error")</f>
        <v/>
      </c>
      <c r="G2608" s="23" t="str">
        <f ca="1">IFERROR(IF(ISBLANK(VLOOKUP($B2608,INDIRECT(nfl_game_result),MATCH(G$1,INDIRECT(nfl_game_result_header),0),FALSE)),"",VLOOKUP($B2608,INDIRECT(nfl_game_result),MATCH(G$1,INDIRECT(nfl_game_result_header),0),FALSE)),"error")</f>
        <v/>
      </c>
      <c r="H2608">
        <f ca="1">IFERROR(IF(ISBLANK(VLOOKUP($B2608,INDIRECT(nfl_game_result),MATCH(H$1,INDIRECT(nfl_game_result_header),0),FALSE)),"",VLOOKUP($B2608,INDIRECT(nfl_game_result),MATCH(H$1,INDIRECT(nfl_game_result_header),0),FALSE)),"error")</f>
        <v>41</v>
      </c>
      <c r="I2608">
        <f ca="1">IFERROR(IF(ISBLANK(VLOOKUP($B2608,INDIRECT(nfl_game_result),MATCH(I$1,INDIRECT(nfl_game_result_header),0),FALSE)),"",VLOOKUP($B2608,INDIRECT(nfl_game_result),MATCH(I$1,INDIRECT(nfl_game_result_header),0),FALSE)),"error")</f>
        <v>48</v>
      </c>
      <c r="J2608" t="str">
        <f ca="1">IFERROR(IF(ISBLANK(VLOOKUP($B2608,INDIRECT(nfl_game_result),MATCH(J$1,INDIRECT(nfl_game_result_header),0),FALSE)),"",VLOOKUP($B2608,INDIRECT(nfl_game_result),MATCH(J$1,INDIRECT(nfl_game_result_header),0),FALSE)),"error")</f>
        <v>NOR</v>
      </c>
      <c r="K2608" t="str">
        <f ca="1">IFERROR(IF(ISBLANK(VLOOKUP($B2608,INDIRECT(nfl_game_result),MATCH(K$1,INDIRECT(nfl_game_result_header),0),FALSE)),"",VLOOKUP($B2608,INDIRECT(nfl_game_result),MATCH(K$1,INDIRECT(nfl_game_result_header),0),FALSE)),"error")</f>
        <v>NOR</v>
      </c>
      <c r="L2608" s="23" t="str">
        <f ca="1">IFERROR(IF(ISBLANK(VLOOKUP($B2608,INDIRECT(nfl_game_result),MATCH(L$1,INDIRECT(nfl_game_result_header),0),FALSE)),"",VLOOKUP($B2608,INDIRECT(nfl_game_result),MATCH(L$1,INDIRECT(nfl_game_result_header),0),FALSE)),"error")</f>
        <v/>
      </c>
      <c r="M2608" t="s">
        <v>16</v>
      </c>
      <c r="N2608">
        <v>-3</v>
      </c>
      <c r="O2608" t="s">
        <v>335</v>
      </c>
      <c r="P2608">
        <v>13</v>
      </c>
      <c r="V2608" s="23" t="s">
        <v>416</v>
      </c>
      <c r="W2608">
        <f ca="1">VALUE(LEFT(C2608, 4))</f>
        <v>2016</v>
      </c>
      <c r="X2608">
        <f ca="1">VALUE(MID(C2608,6,FIND("_",C2608,6)-6))</f>
        <v>15</v>
      </c>
      <c r="Y2608">
        <f ca="1">IF(NOT(OR(ISBLANK(D2608),ISBLANK(E2608),D2608="",E2608="")),D2608-E2608,"")</f>
        <v>0.5</v>
      </c>
      <c r="Z2608">
        <f ca="1">IF(OR(NOT(ISNUMBER(D2608)),ISBLANK(D2608),D2608="",ISBLANK(N2608)),"",ABS(D2608-N2608))</f>
        <v>0.5</v>
      </c>
      <c r="AA2608">
        <f ca="1">IF(OR(ISBLANK(J2608),ISBLANK(O2608),J2608="",O2608=""),"",IF(J2608=O2608,1,0))</f>
        <v>1</v>
      </c>
      <c r="AB2608" t="str">
        <f ca="1">IF(OR(ISBLANK(K2608),ISBLANK(Q2608),K2608="",Q2608=""),"",IF(K2608=Q2608,1,0))</f>
        <v/>
      </c>
      <c r="AC2608" s="23" t="str">
        <f t="shared" ca="1" si="40"/>
        <v/>
      </c>
    </row>
    <row r="2609" spans="1:29" x14ac:dyDescent="0.25">
      <c r="A2609" s="23">
        <v>2608</v>
      </c>
      <c r="B2609">
        <v>1288</v>
      </c>
      <c r="C2609" t="str">
        <f ca="1">IFERROR(VLOOKUP($B2609,INDIRECT(nfl_game_result),MATCH(C$1,INDIRECT(nfl_game_result_header),0),FALSE),"error")</f>
        <v>2016_15_SFO@ATL</v>
      </c>
      <c r="D2609">
        <f ca="1">IFERROR(IF(ISBLANK(VLOOKUP($B2609,INDIRECT(nfl_game_result),MATCH(D$1,INDIRECT(nfl_game_result_header),0),FALSE)),"",VLOOKUP($B2609,INDIRECT(nfl_game_result),MATCH(D$1,INDIRECT(nfl_game_result_header),0),FALSE)),"error")</f>
        <v>-12.5</v>
      </c>
      <c r="E2609">
        <f ca="1">IFERROR(IF(ISBLANK(VLOOKUP($B2609,INDIRECT(nfl_game_result),MATCH(E$1,INDIRECT(nfl_game_result_header),0),FALSE)),"",VLOOKUP($B2609,INDIRECT(nfl_game_result),MATCH(E$1,INDIRECT(nfl_game_result_header),0),FALSE)),"error")</f>
        <v>-13.5</v>
      </c>
      <c r="F2609" s="23" t="str">
        <f ca="1">IFERROR(IF(ISBLANK(VLOOKUP($B2609,INDIRECT(nfl_game_result),MATCH(F$1,INDIRECT(nfl_game_result_header),0),FALSE)),"",VLOOKUP($B2609,INDIRECT(nfl_game_result),MATCH(F$1,INDIRECT(nfl_game_result_header),0),FALSE)),"error")</f>
        <v/>
      </c>
      <c r="G2609" s="23" t="str">
        <f ca="1">IFERROR(IF(ISBLANK(VLOOKUP($B2609,INDIRECT(nfl_game_result),MATCH(G$1,INDIRECT(nfl_game_result_header),0),FALSE)),"",VLOOKUP($B2609,INDIRECT(nfl_game_result),MATCH(G$1,INDIRECT(nfl_game_result_header),0),FALSE)),"error")</f>
        <v/>
      </c>
      <c r="H2609">
        <f ca="1">IFERROR(IF(ISBLANK(VLOOKUP($B2609,INDIRECT(nfl_game_result),MATCH(H$1,INDIRECT(nfl_game_result_header),0),FALSE)),"",VLOOKUP($B2609,INDIRECT(nfl_game_result),MATCH(H$1,INDIRECT(nfl_game_result_header),0),FALSE)),"error")</f>
        <v>41</v>
      </c>
      <c r="I2609">
        <f ca="1">IFERROR(IF(ISBLANK(VLOOKUP($B2609,INDIRECT(nfl_game_result),MATCH(I$1,INDIRECT(nfl_game_result_header),0),FALSE)),"",VLOOKUP($B2609,INDIRECT(nfl_game_result),MATCH(I$1,INDIRECT(nfl_game_result_header),0),FALSE)),"error")</f>
        <v>13</v>
      </c>
      <c r="J2609" t="str">
        <f ca="1">IFERROR(IF(ISBLANK(VLOOKUP($B2609,INDIRECT(nfl_game_result),MATCH(J$1,INDIRECT(nfl_game_result_header),0),FALSE)),"",VLOOKUP($B2609,INDIRECT(nfl_game_result),MATCH(J$1,INDIRECT(nfl_game_result_header),0),FALSE)),"error")</f>
        <v>ATL</v>
      </c>
      <c r="K2609" t="str">
        <f ca="1">IFERROR(IF(ISBLANK(VLOOKUP($B2609,INDIRECT(nfl_game_result),MATCH(K$1,INDIRECT(nfl_game_result_header),0),FALSE)),"",VLOOKUP($B2609,INDIRECT(nfl_game_result),MATCH(K$1,INDIRECT(nfl_game_result_header),0),FALSE)),"error")</f>
        <v>ATL</v>
      </c>
      <c r="L2609" s="23" t="str">
        <f ca="1">IFERROR(IF(ISBLANK(VLOOKUP($B2609,INDIRECT(nfl_game_result),MATCH(L$1,INDIRECT(nfl_game_result_header),0),FALSE)),"",VLOOKUP($B2609,INDIRECT(nfl_game_result),MATCH(L$1,INDIRECT(nfl_game_result_header),0),FALSE)),"error")</f>
        <v/>
      </c>
      <c r="M2609" t="s">
        <v>16</v>
      </c>
      <c r="N2609">
        <v>-10.5</v>
      </c>
      <c r="O2609" t="s">
        <v>333</v>
      </c>
      <c r="P2609">
        <v>7</v>
      </c>
      <c r="V2609" s="23" t="s">
        <v>416</v>
      </c>
      <c r="W2609">
        <f ca="1">VALUE(LEFT(C2609, 4))</f>
        <v>2016</v>
      </c>
      <c r="X2609">
        <f ca="1">VALUE(MID(C2609,6,FIND("_",C2609,6)-6))</f>
        <v>15</v>
      </c>
      <c r="Y2609">
        <f ca="1">IF(NOT(OR(ISBLANK(D2609),ISBLANK(E2609),D2609="",E2609="")),D2609-E2609,"")</f>
        <v>1</v>
      </c>
      <c r="Z2609">
        <f ca="1">IF(OR(NOT(ISNUMBER(D2609)),ISBLANK(D2609),D2609="",ISBLANK(N2609)),"",ABS(D2609-N2609))</f>
        <v>2</v>
      </c>
      <c r="AA2609">
        <f ca="1">IF(OR(ISBLANK(J2609),ISBLANK(O2609),J2609="",O2609=""),"",IF(J2609=O2609,1,0))</f>
        <v>0</v>
      </c>
      <c r="AB2609" t="str">
        <f ca="1">IF(OR(ISBLANK(K2609),ISBLANK(Q2609),K2609="",Q2609=""),"",IF(K2609=Q2609,1,0))</f>
        <v/>
      </c>
      <c r="AC2609" s="23" t="str">
        <f t="shared" ca="1" si="40"/>
        <v/>
      </c>
    </row>
    <row r="2610" spans="1:29" x14ac:dyDescent="0.25">
      <c r="A2610" s="23">
        <v>2609</v>
      </c>
      <c r="B2610">
        <v>1289</v>
      </c>
      <c r="C2610" t="str">
        <f ca="1">IFERROR(VLOOKUP($B2610,INDIRECT(nfl_game_result),MATCH(C$1,INDIRECT(nfl_game_result_header),0),FALSE),"error")</f>
        <v>2016_15_NWE@DEN</v>
      </c>
      <c r="D2610">
        <f ca="1">IFERROR(IF(ISBLANK(VLOOKUP($B2610,INDIRECT(nfl_game_result),MATCH(D$1,INDIRECT(nfl_game_result_header),0),FALSE)),"",VLOOKUP($B2610,INDIRECT(nfl_game_result),MATCH(D$1,INDIRECT(nfl_game_result_header),0),FALSE)),"error")</f>
        <v>3</v>
      </c>
      <c r="E2610">
        <f ca="1">IFERROR(IF(ISBLANK(VLOOKUP($B2610,INDIRECT(nfl_game_result),MATCH(E$1,INDIRECT(nfl_game_result_header),0),FALSE)),"",VLOOKUP($B2610,INDIRECT(nfl_game_result),MATCH(E$1,INDIRECT(nfl_game_result_header),0),FALSE)),"error")</f>
        <v>3</v>
      </c>
      <c r="F2610" s="23" t="str">
        <f ca="1">IFERROR(IF(ISBLANK(VLOOKUP($B2610,INDIRECT(nfl_game_result),MATCH(F$1,INDIRECT(nfl_game_result_header),0),FALSE)),"",VLOOKUP($B2610,INDIRECT(nfl_game_result),MATCH(F$1,INDIRECT(nfl_game_result_header),0),FALSE)),"error")</f>
        <v/>
      </c>
      <c r="G2610" s="23" t="str">
        <f ca="1">IFERROR(IF(ISBLANK(VLOOKUP($B2610,INDIRECT(nfl_game_result),MATCH(G$1,INDIRECT(nfl_game_result_header),0),FALSE)),"",VLOOKUP($B2610,INDIRECT(nfl_game_result),MATCH(G$1,INDIRECT(nfl_game_result_header),0),FALSE)),"error")</f>
        <v/>
      </c>
      <c r="H2610">
        <f ca="1">IFERROR(IF(ISBLANK(VLOOKUP($B2610,INDIRECT(nfl_game_result),MATCH(H$1,INDIRECT(nfl_game_result_header),0),FALSE)),"",VLOOKUP($B2610,INDIRECT(nfl_game_result),MATCH(H$1,INDIRECT(nfl_game_result_header),0),FALSE)),"error")</f>
        <v>3</v>
      </c>
      <c r="I2610">
        <f ca="1">IFERROR(IF(ISBLANK(VLOOKUP($B2610,INDIRECT(nfl_game_result),MATCH(I$1,INDIRECT(nfl_game_result_header),0),FALSE)),"",VLOOKUP($B2610,INDIRECT(nfl_game_result),MATCH(I$1,INDIRECT(nfl_game_result_header),0),FALSE)),"error")</f>
        <v>16</v>
      </c>
      <c r="J2610" t="str">
        <f ca="1">IFERROR(IF(ISBLANK(VLOOKUP($B2610,INDIRECT(nfl_game_result),MATCH(J$1,INDIRECT(nfl_game_result_header),0),FALSE)),"",VLOOKUP($B2610,INDIRECT(nfl_game_result),MATCH(J$1,INDIRECT(nfl_game_result_header),0),FALSE)),"error")</f>
        <v>NWE</v>
      </c>
      <c r="K2610" t="str">
        <f ca="1">IFERROR(IF(ISBLANK(VLOOKUP($B2610,INDIRECT(nfl_game_result),MATCH(K$1,INDIRECT(nfl_game_result_header),0),FALSE)),"",VLOOKUP($B2610,INDIRECT(nfl_game_result),MATCH(K$1,INDIRECT(nfl_game_result_header),0),FALSE)),"error")</f>
        <v>NWE</v>
      </c>
      <c r="L2610" s="23" t="str">
        <f ca="1">IFERROR(IF(ISBLANK(VLOOKUP($B2610,INDIRECT(nfl_game_result),MATCH(L$1,INDIRECT(nfl_game_result_header),0),FALSE)),"",VLOOKUP($B2610,INDIRECT(nfl_game_result),MATCH(L$1,INDIRECT(nfl_game_result_header),0),FALSE)),"error")</f>
        <v/>
      </c>
      <c r="M2610" t="s">
        <v>16</v>
      </c>
      <c r="N2610">
        <v>1.5</v>
      </c>
      <c r="O2610" t="s">
        <v>332</v>
      </c>
      <c r="P2610">
        <v>12</v>
      </c>
      <c r="V2610" s="23" t="s">
        <v>416</v>
      </c>
      <c r="W2610">
        <f ca="1">VALUE(LEFT(C2610, 4))</f>
        <v>2016</v>
      </c>
      <c r="X2610">
        <f ca="1">VALUE(MID(C2610,6,FIND("_",C2610,6)-6))</f>
        <v>15</v>
      </c>
      <c r="Y2610">
        <f ca="1">IF(NOT(OR(ISBLANK(D2610),ISBLANK(E2610),D2610="",E2610="")),D2610-E2610,"")</f>
        <v>0</v>
      </c>
      <c r="Z2610">
        <f ca="1">IF(OR(NOT(ISNUMBER(D2610)),ISBLANK(D2610),D2610="",ISBLANK(N2610)),"",ABS(D2610-N2610))</f>
        <v>1.5</v>
      </c>
      <c r="AA2610">
        <f ca="1">IF(OR(ISBLANK(J2610),ISBLANK(O2610),J2610="",O2610=""),"",IF(J2610=O2610,1,0))</f>
        <v>1</v>
      </c>
      <c r="AB2610" t="str">
        <f ca="1">IF(OR(ISBLANK(K2610),ISBLANK(Q2610),K2610="",Q2610=""),"",IF(K2610=Q2610,1,0))</f>
        <v/>
      </c>
      <c r="AC2610" s="23" t="str">
        <f t="shared" ca="1" si="40"/>
        <v/>
      </c>
    </row>
    <row r="2611" spans="1:29" x14ac:dyDescent="0.25">
      <c r="A2611" s="23">
        <v>2610</v>
      </c>
      <c r="B2611">
        <v>1290</v>
      </c>
      <c r="C2611" t="str">
        <f ca="1">IFERROR(VLOOKUP($B2611,INDIRECT(nfl_game_result),MATCH(C$1,INDIRECT(nfl_game_result_header),0),FALSE),"error")</f>
        <v>2016_15_OAK@SD</v>
      </c>
      <c r="D2611">
        <f ca="1">IFERROR(IF(ISBLANK(VLOOKUP($B2611,INDIRECT(nfl_game_result),MATCH(D$1,INDIRECT(nfl_game_result_header),0),FALSE)),"",VLOOKUP($B2611,INDIRECT(nfl_game_result),MATCH(D$1,INDIRECT(nfl_game_result_header),0),FALSE)),"error")</f>
        <v>3</v>
      </c>
      <c r="E2611">
        <f ca="1">IFERROR(IF(ISBLANK(VLOOKUP($B2611,INDIRECT(nfl_game_result),MATCH(E$1,INDIRECT(nfl_game_result_header),0),FALSE)),"",VLOOKUP($B2611,INDIRECT(nfl_game_result),MATCH(E$1,INDIRECT(nfl_game_result_header),0),FALSE)),"error")</f>
        <v>2.5</v>
      </c>
      <c r="F2611" s="23" t="str">
        <f ca="1">IFERROR(IF(ISBLANK(VLOOKUP($B2611,INDIRECT(nfl_game_result),MATCH(F$1,INDIRECT(nfl_game_result_header),0),FALSE)),"",VLOOKUP($B2611,INDIRECT(nfl_game_result),MATCH(F$1,INDIRECT(nfl_game_result_header),0),FALSE)),"error")</f>
        <v/>
      </c>
      <c r="G2611" s="23" t="str">
        <f ca="1">IFERROR(IF(ISBLANK(VLOOKUP($B2611,INDIRECT(nfl_game_result),MATCH(G$1,INDIRECT(nfl_game_result_header),0),FALSE)),"",VLOOKUP($B2611,INDIRECT(nfl_game_result),MATCH(G$1,INDIRECT(nfl_game_result_header),0),FALSE)),"error")</f>
        <v/>
      </c>
      <c r="H2611">
        <f ca="1">IFERROR(IF(ISBLANK(VLOOKUP($B2611,INDIRECT(nfl_game_result),MATCH(H$1,INDIRECT(nfl_game_result_header),0),FALSE)),"",VLOOKUP($B2611,INDIRECT(nfl_game_result),MATCH(H$1,INDIRECT(nfl_game_result_header),0),FALSE)),"error")</f>
        <v>16</v>
      </c>
      <c r="I2611">
        <f ca="1">IFERROR(IF(ISBLANK(VLOOKUP($B2611,INDIRECT(nfl_game_result),MATCH(I$1,INDIRECT(nfl_game_result_header),0),FALSE)),"",VLOOKUP($B2611,INDIRECT(nfl_game_result),MATCH(I$1,INDIRECT(nfl_game_result_header),0),FALSE)),"error")</f>
        <v>19</v>
      </c>
      <c r="J2611" t="str">
        <f ca="1">IFERROR(IF(ISBLANK(VLOOKUP($B2611,INDIRECT(nfl_game_result),MATCH(J$1,INDIRECT(nfl_game_result_header),0),FALSE)),"",VLOOKUP($B2611,INDIRECT(nfl_game_result),MATCH(J$1,INDIRECT(nfl_game_result_header),0),FALSE)),"error")</f>
        <v>OAK</v>
      </c>
      <c r="K2611" t="str">
        <f ca="1">IFERROR(IF(ISBLANK(VLOOKUP($B2611,INDIRECT(nfl_game_result),MATCH(K$1,INDIRECT(nfl_game_result_header),0),FALSE)),"",VLOOKUP($B2611,INDIRECT(nfl_game_result),MATCH(K$1,INDIRECT(nfl_game_result_header),0),FALSE)),"error")</f>
        <v>OAK</v>
      </c>
      <c r="L2611" s="23" t="str">
        <f ca="1">IFERROR(IF(ISBLANK(VLOOKUP($B2611,INDIRECT(nfl_game_result),MATCH(L$1,INDIRECT(nfl_game_result_header),0),FALSE)),"",VLOOKUP($B2611,INDIRECT(nfl_game_result),MATCH(L$1,INDIRECT(nfl_game_result_header),0),FALSE)),"error")</f>
        <v/>
      </c>
      <c r="M2611" t="s">
        <v>16</v>
      </c>
      <c r="N2611">
        <v>3</v>
      </c>
      <c r="O2611" t="s">
        <v>85</v>
      </c>
      <c r="P2611">
        <v>16</v>
      </c>
      <c r="V2611" s="23" t="s">
        <v>416</v>
      </c>
      <c r="W2611">
        <f ca="1">VALUE(LEFT(C2611, 4))</f>
        <v>2016</v>
      </c>
      <c r="X2611">
        <f ca="1">VALUE(MID(C2611,6,FIND("_",C2611,6)-6))</f>
        <v>15</v>
      </c>
      <c r="Y2611">
        <f ca="1">IF(NOT(OR(ISBLANK(D2611),ISBLANK(E2611),D2611="",E2611="")),D2611-E2611,"")</f>
        <v>0.5</v>
      </c>
      <c r="Z2611">
        <f ca="1">IF(OR(NOT(ISNUMBER(D2611)),ISBLANK(D2611),D2611="",ISBLANK(N2611)),"",ABS(D2611-N2611))</f>
        <v>0</v>
      </c>
      <c r="AA2611">
        <f ca="1">IF(OR(ISBLANK(J2611),ISBLANK(O2611),J2611="",O2611=""),"",IF(J2611=O2611,1,0))</f>
        <v>1</v>
      </c>
      <c r="AB2611" t="str">
        <f ca="1">IF(OR(ISBLANK(K2611),ISBLANK(Q2611),K2611="",Q2611=""),"",IF(K2611=Q2611,1,0))</f>
        <v/>
      </c>
      <c r="AC2611" s="23" t="str">
        <f t="shared" ca="1" si="40"/>
        <v/>
      </c>
    </row>
    <row r="2612" spans="1:29" x14ac:dyDescent="0.25">
      <c r="A2612" s="23">
        <v>2611</v>
      </c>
      <c r="B2612">
        <v>1291</v>
      </c>
      <c r="C2612" t="str">
        <f ca="1">IFERROR(VLOOKUP($B2612,INDIRECT(nfl_game_result),MATCH(C$1,INDIRECT(nfl_game_result_header),0),FALSE),"error")</f>
        <v>2016_15_TBY@DAL</v>
      </c>
      <c r="D2612">
        <f ca="1">IFERROR(IF(ISBLANK(VLOOKUP($B2612,INDIRECT(nfl_game_result),MATCH(D$1,INDIRECT(nfl_game_result_header),0),FALSE)),"",VLOOKUP($B2612,INDIRECT(nfl_game_result),MATCH(D$1,INDIRECT(nfl_game_result_header),0),FALSE)),"error")</f>
        <v>-7.5</v>
      </c>
      <c r="E2612">
        <f ca="1">IFERROR(IF(ISBLANK(VLOOKUP($B2612,INDIRECT(nfl_game_result),MATCH(E$1,INDIRECT(nfl_game_result_header),0),FALSE)),"",VLOOKUP($B2612,INDIRECT(nfl_game_result),MATCH(E$1,INDIRECT(nfl_game_result_header),0),FALSE)),"error")</f>
        <v>-7</v>
      </c>
      <c r="F2612" s="23" t="str">
        <f ca="1">IFERROR(IF(ISBLANK(VLOOKUP($B2612,INDIRECT(nfl_game_result),MATCH(F$1,INDIRECT(nfl_game_result_header),0),FALSE)),"",VLOOKUP($B2612,INDIRECT(nfl_game_result),MATCH(F$1,INDIRECT(nfl_game_result_header),0),FALSE)),"error")</f>
        <v/>
      </c>
      <c r="G2612" s="23" t="str">
        <f ca="1">IFERROR(IF(ISBLANK(VLOOKUP($B2612,INDIRECT(nfl_game_result),MATCH(G$1,INDIRECT(nfl_game_result_header),0),FALSE)),"",VLOOKUP($B2612,INDIRECT(nfl_game_result),MATCH(G$1,INDIRECT(nfl_game_result_header),0),FALSE)),"error")</f>
        <v/>
      </c>
      <c r="H2612">
        <f ca="1">IFERROR(IF(ISBLANK(VLOOKUP($B2612,INDIRECT(nfl_game_result),MATCH(H$1,INDIRECT(nfl_game_result_header),0),FALSE)),"",VLOOKUP($B2612,INDIRECT(nfl_game_result),MATCH(H$1,INDIRECT(nfl_game_result_header),0),FALSE)),"error")</f>
        <v>26</v>
      </c>
      <c r="I2612">
        <f ca="1">IFERROR(IF(ISBLANK(VLOOKUP($B2612,INDIRECT(nfl_game_result),MATCH(I$1,INDIRECT(nfl_game_result_header),0),FALSE)),"",VLOOKUP($B2612,INDIRECT(nfl_game_result),MATCH(I$1,INDIRECT(nfl_game_result_header),0),FALSE)),"error")</f>
        <v>20</v>
      </c>
      <c r="J2612" t="str">
        <f ca="1">IFERROR(IF(ISBLANK(VLOOKUP($B2612,INDIRECT(nfl_game_result),MATCH(J$1,INDIRECT(nfl_game_result_header),0),FALSE)),"",VLOOKUP($B2612,INDIRECT(nfl_game_result),MATCH(J$1,INDIRECT(nfl_game_result_header),0),FALSE)),"error")</f>
        <v>TBY</v>
      </c>
      <c r="K2612" t="str">
        <f ca="1">IFERROR(IF(ISBLANK(VLOOKUP($B2612,INDIRECT(nfl_game_result),MATCH(K$1,INDIRECT(nfl_game_result_header),0),FALSE)),"",VLOOKUP($B2612,INDIRECT(nfl_game_result),MATCH(K$1,INDIRECT(nfl_game_result_header),0),FALSE)),"error")</f>
        <v>DAL</v>
      </c>
      <c r="L2612" s="23" t="str">
        <f ca="1">IFERROR(IF(ISBLANK(VLOOKUP($B2612,INDIRECT(nfl_game_result),MATCH(L$1,INDIRECT(nfl_game_result_header),0),FALSE)),"",VLOOKUP($B2612,INDIRECT(nfl_game_result),MATCH(L$1,INDIRECT(nfl_game_result_header),0),FALSE)),"error")</f>
        <v/>
      </c>
      <c r="M2612" t="s">
        <v>16</v>
      </c>
      <c r="N2612">
        <v>-5.5</v>
      </c>
      <c r="O2612" t="s">
        <v>334</v>
      </c>
      <c r="P2612">
        <v>3</v>
      </c>
      <c r="V2612" s="23" t="s">
        <v>416</v>
      </c>
      <c r="W2612">
        <f ca="1">VALUE(LEFT(C2612, 4))</f>
        <v>2016</v>
      </c>
      <c r="X2612">
        <f ca="1">VALUE(MID(C2612,6,FIND("_",C2612,6)-6))</f>
        <v>15</v>
      </c>
      <c r="Y2612">
        <f ca="1">IF(NOT(OR(ISBLANK(D2612),ISBLANK(E2612),D2612="",E2612="")),D2612-E2612,"")</f>
        <v>-0.5</v>
      </c>
      <c r="Z2612">
        <f ca="1">IF(OR(NOT(ISNUMBER(D2612)),ISBLANK(D2612),D2612="",ISBLANK(N2612)),"",ABS(D2612-N2612))</f>
        <v>2</v>
      </c>
      <c r="AA2612">
        <f ca="1">IF(OR(ISBLANK(J2612),ISBLANK(O2612),J2612="",O2612=""),"",IF(J2612=O2612,1,0))</f>
        <v>1</v>
      </c>
      <c r="AB2612" t="str">
        <f ca="1">IF(OR(ISBLANK(K2612),ISBLANK(Q2612),K2612="",Q2612=""),"",IF(K2612=Q2612,1,0))</f>
        <v/>
      </c>
      <c r="AC2612" s="23" t="str">
        <f t="shared" ca="1" si="40"/>
        <v/>
      </c>
    </row>
    <row r="2613" spans="1:29" x14ac:dyDescent="0.25">
      <c r="A2613" s="23">
        <v>2612</v>
      </c>
      <c r="B2613">
        <v>1292</v>
      </c>
      <c r="C2613" t="str">
        <f ca="1">IFERROR(VLOOKUP($B2613,INDIRECT(nfl_game_result),MATCH(C$1,INDIRECT(nfl_game_result_header),0),FALSE),"error")</f>
        <v>2016_15_CAR@WAS</v>
      </c>
      <c r="D2613">
        <f ca="1">IFERROR(IF(ISBLANK(VLOOKUP($B2613,INDIRECT(nfl_game_result),MATCH(D$1,INDIRECT(nfl_game_result_header),0),FALSE)),"",VLOOKUP($B2613,INDIRECT(nfl_game_result),MATCH(D$1,INDIRECT(nfl_game_result_header),0),FALSE)),"error")</f>
        <v>-4</v>
      </c>
      <c r="E2613">
        <f ca="1">IFERROR(IF(ISBLANK(VLOOKUP($B2613,INDIRECT(nfl_game_result),MATCH(E$1,INDIRECT(nfl_game_result_header),0),FALSE)),"",VLOOKUP($B2613,INDIRECT(nfl_game_result),MATCH(E$1,INDIRECT(nfl_game_result_header),0),FALSE)),"error")</f>
        <v>-7</v>
      </c>
      <c r="F2613" s="23" t="str">
        <f ca="1">IFERROR(IF(ISBLANK(VLOOKUP($B2613,INDIRECT(nfl_game_result),MATCH(F$1,INDIRECT(nfl_game_result_header),0),FALSE)),"",VLOOKUP($B2613,INDIRECT(nfl_game_result),MATCH(F$1,INDIRECT(nfl_game_result_header),0),FALSE)),"error")</f>
        <v/>
      </c>
      <c r="G2613" s="23" t="str">
        <f ca="1">IFERROR(IF(ISBLANK(VLOOKUP($B2613,INDIRECT(nfl_game_result),MATCH(G$1,INDIRECT(nfl_game_result_header),0),FALSE)),"",VLOOKUP($B2613,INDIRECT(nfl_game_result),MATCH(G$1,INDIRECT(nfl_game_result_header),0),FALSE)),"error")</f>
        <v/>
      </c>
      <c r="H2613">
        <f ca="1">IFERROR(IF(ISBLANK(VLOOKUP($B2613,INDIRECT(nfl_game_result),MATCH(H$1,INDIRECT(nfl_game_result_header),0),FALSE)),"",VLOOKUP($B2613,INDIRECT(nfl_game_result),MATCH(H$1,INDIRECT(nfl_game_result_header),0),FALSE)),"error")</f>
        <v>15</v>
      </c>
      <c r="I2613">
        <f ca="1">IFERROR(IF(ISBLANK(VLOOKUP($B2613,INDIRECT(nfl_game_result),MATCH(I$1,INDIRECT(nfl_game_result_header),0),FALSE)),"",VLOOKUP($B2613,INDIRECT(nfl_game_result),MATCH(I$1,INDIRECT(nfl_game_result_header),0),FALSE)),"error")</f>
        <v>26</v>
      </c>
      <c r="J2613" t="str">
        <f ca="1">IFERROR(IF(ISBLANK(VLOOKUP($B2613,INDIRECT(nfl_game_result),MATCH(J$1,INDIRECT(nfl_game_result_header),0),FALSE)),"",VLOOKUP($B2613,INDIRECT(nfl_game_result),MATCH(J$1,INDIRECT(nfl_game_result_header),0),FALSE)),"error")</f>
        <v>CAR</v>
      </c>
      <c r="K2613" t="str">
        <f ca="1">IFERROR(IF(ISBLANK(VLOOKUP($B2613,INDIRECT(nfl_game_result),MATCH(K$1,INDIRECT(nfl_game_result_header),0),FALSE)),"",VLOOKUP($B2613,INDIRECT(nfl_game_result),MATCH(K$1,INDIRECT(nfl_game_result_header),0),FALSE)),"error")</f>
        <v>CAR</v>
      </c>
      <c r="L2613" s="23" t="str">
        <f ca="1">IFERROR(IF(ISBLANK(VLOOKUP($B2613,INDIRECT(nfl_game_result),MATCH(L$1,INDIRECT(nfl_game_result_header),0),FALSE)),"",VLOOKUP($B2613,INDIRECT(nfl_game_result),MATCH(L$1,INDIRECT(nfl_game_result_header),0),FALSE)),"error")</f>
        <v/>
      </c>
      <c r="M2613" t="s">
        <v>16</v>
      </c>
      <c r="N2613">
        <v>-4</v>
      </c>
      <c r="O2613" t="s">
        <v>94</v>
      </c>
      <c r="P2613">
        <v>6</v>
      </c>
      <c r="V2613" s="23" t="s">
        <v>416</v>
      </c>
      <c r="W2613">
        <f ca="1">VALUE(LEFT(C2613, 4))</f>
        <v>2016</v>
      </c>
      <c r="X2613">
        <f ca="1">VALUE(MID(C2613,6,FIND("_",C2613,6)-6))</f>
        <v>15</v>
      </c>
      <c r="Y2613">
        <f ca="1">IF(NOT(OR(ISBLANK(D2613),ISBLANK(E2613),D2613="",E2613="")),D2613-E2613,"")</f>
        <v>3</v>
      </c>
      <c r="Z2613">
        <f ca="1">IF(OR(NOT(ISNUMBER(D2613)),ISBLANK(D2613),D2613="",ISBLANK(N2613)),"",ABS(D2613-N2613))</f>
        <v>0</v>
      </c>
      <c r="AA2613">
        <f ca="1">IF(OR(ISBLANK(J2613),ISBLANK(O2613),J2613="",O2613=""),"",IF(J2613=O2613,1,0))</f>
        <v>0</v>
      </c>
      <c r="AB2613" t="str">
        <f ca="1">IF(OR(ISBLANK(K2613),ISBLANK(Q2613),K2613="",Q2613=""),"",IF(K2613=Q2613,1,0))</f>
        <v/>
      </c>
      <c r="AC2613" s="23" t="str">
        <f t="shared" ca="1" si="40"/>
        <v/>
      </c>
    </row>
    <row r="2614" spans="1:29" x14ac:dyDescent="0.25">
      <c r="A2614" s="23">
        <v>2613</v>
      </c>
      <c r="B2614">
        <v>1277</v>
      </c>
      <c r="C2614" t="str">
        <f ca="1">IFERROR(VLOOKUP($B2614,INDIRECT(nfl_game_result),MATCH(C$1,INDIRECT(nfl_game_result_header),0),FALSE),"error")</f>
        <v>2016_15_LAR@SEA</v>
      </c>
      <c r="D2614">
        <f ca="1">IFERROR(IF(ISBLANK(VLOOKUP($B2614,INDIRECT(nfl_game_result),MATCH(D$1,INDIRECT(nfl_game_result_header),0),FALSE)),"",VLOOKUP($B2614,INDIRECT(nfl_game_result),MATCH(D$1,INDIRECT(nfl_game_result_header),0),FALSE)),"error")</f>
        <v>-13.5</v>
      </c>
      <c r="E2614">
        <f ca="1">IFERROR(IF(ISBLANK(VLOOKUP($B2614,INDIRECT(nfl_game_result),MATCH(E$1,INDIRECT(nfl_game_result_header),0),FALSE)),"",VLOOKUP($B2614,INDIRECT(nfl_game_result),MATCH(E$1,INDIRECT(nfl_game_result_header),0),FALSE)),"error")</f>
        <v>-14</v>
      </c>
      <c r="F2614" s="23" t="str">
        <f ca="1">IFERROR(IF(ISBLANK(VLOOKUP($B2614,INDIRECT(nfl_game_result),MATCH(F$1,INDIRECT(nfl_game_result_header),0),FALSE)),"",VLOOKUP($B2614,INDIRECT(nfl_game_result),MATCH(F$1,INDIRECT(nfl_game_result_header),0),FALSE)),"error")</f>
        <v/>
      </c>
      <c r="G2614" s="23" t="str">
        <f ca="1">IFERROR(IF(ISBLANK(VLOOKUP($B2614,INDIRECT(nfl_game_result),MATCH(G$1,INDIRECT(nfl_game_result_header),0),FALSE)),"",VLOOKUP($B2614,INDIRECT(nfl_game_result),MATCH(G$1,INDIRECT(nfl_game_result_header),0),FALSE)),"error")</f>
        <v/>
      </c>
      <c r="H2614">
        <f ca="1">IFERROR(IF(ISBLANK(VLOOKUP($B2614,INDIRECT(nfl_game_result),MATCH(H$1,INDIRECT(nfl_game_result_header),0),FALSE)),"",VLOOKUP($B2614,INDIRECT(nfl_game_result),MATCH(H$1,INDIRECT(nfl_game_result_header),0),FALSE)),"error")</f>
        <v>24</v>
      </c>
      <c r="I2614">
        <f ca="1">IFERROR(IF(ISBLANK(VLOOKUP($B2614,INDIRECT(nfl_game_result),MATCH(I$1,INDIRECT(nfl_game_result_header),0),FALSE)),"",VLOOKUP($B2614,INDIRECT(nfl_game_result),MATCH(I$1,INDIRECT(nfl_game_result_header),0),FALSE)),"error")</f>
        <v>3</v>
      </c>
      <c r="J2614" t="str">
        <f ca="1">IFERROR(IF(ISBLANK(VLOOKUP($B2614,INDIRECT(nfl_game_result),MATCH(J$1,INDIRECT(nfl_game_result_header),0),FALSE)),"",VLOOKUP($B2614,INDIRECT(nfl_game_result),MATCH(J$1,INDIRECT(nfl_game_result_header),0),FALSE)),"error")</f>
        <v>SEA</v>
      </c>
      <c r="K2614" t="str">
        <f ca="1">IFERROR(IF(ISBLANK(VLOOKUP($B2614,INDIRECT(nfl_game_result),MATCH(K$1,INDIRECT(nfl_game_result_header),0),FALSE)),"",VLOOKUP($B2614,INDIRECT(nfl_game_result),MATCH(K$1,INDIRECT(nfl_game_result_header),0),FALSE)),"error")</f>
        <v>SEA</v>
      </c>
      <c r="L2614" s="23" t="str">
        <f ca="1">IFERROR(IF(ISBLANK(VLOOKUP($B2614,INDIRECT(nfl_game_result),MATCH(L$1,INDIRECT(nfl_game_result_header),0),FALSE)),"",VLOOKUP($B2614,INDIRECT(nfl_game_result),MATCH(L$1,INDIRECT(nfl_game_result_header),0),FALSE)),"error")</f>
        <v/>
      </c>
      <c r="M2614" t="s">
        <v>14</v>
      </c>
      <c r="N2614">
        <v>-13</v>
      </c>
      <c r="O2614" t="s">
        <v>89</v>
      </c>
      <c r="P2614">
        <v>6</v>
      </c>
      <c r="Q2614" t="s">
        <v>89</v>
      </c>
      <c r="V2614" s="23" t="s">
        <v>416</v>
      </c>
      <c r="W2614">
        <f ca="1">VALUE(LEFT(C2614, 4))</f>
        <v>2016</v>
      </c>
      <c r="X2614">
        <f ca="1">VALUE(MID(C2614,6,FIND("_",C2614,6)-6))</f>
        <v>15</v>
      </c>
      <c r="Y2614">
        <f ca="1">IF(NOT(OR(ISBLANK(D2614),ISBLANK(E2614),D2614="",E2614="")),D2614-E2614,"")</f>
        <v>0.5</v>
      </c>
      <c r="Z2614">
        <f ca="1">IF(OR(NOT(ISNUMBER(D2614)),ISBLANK(D2614),D2614="",ISBLANK(N2614)),"",ABS(D2614-N2614))</f>
        <v>0.5</v>
      </c>
      <c r="AA2614">
        <f ca="1">IF(OR(ISBLANK(J2614),ISBLANK(O2614),J2614="",O2614=""),"",IF(J2614=O2614,1,0))</f>
        <v>1</v>
      </c>
      <c r="AB2614">
        <f ca="1">IF(OR(ISBLANK(K2614),ISBLANK(Q2614),K2614="",Q2614=""),"",IF(K2614=Q2614,1,0))</f>
        <v>1</v>
      </c>
      <c r="AC2614" s="23" t="str">
        <f t="shared" ca="1" si="40"/>
        <v/>
      </c>
    </row>
    <row r="2615" spans="1:29" x14ac:dyDescent="0.25">
      <c r="A2615" s="23">
        <v>2614</v>
      </c>
      <c r="B2615">
        <v>1278</v>
      </c>
      <c r="C2615" t="str">
        <f ca="1">IFERROR(VLOOKUP($B2615,INDIRECT(nfl_game_result),MATCH(C$1,INDIRECT(nfl_game_result_header),0),FALSE),"error")</f>
        <v>2016_15_MIA@NYJ</v>
      </c>
      <c r="D2615">
        <f ca="1">IFERROR(IF(ISBLANK(VLOOKUP($B2615,INDIRECT(nfl_game_result),MATCH(D$1,INDIRECT(nfl_game_result_header),0),FALSE)),"",VLOOKUP($B2615,INDIRECT(nfl_game_result),MATCH(D$1,INDIRECT(nfl_game_result_header),0),FALSE)),"error")</f>
        <v>3</v>
      </c>
      <c r="E2615">
        <f ca="1">IFERROR(IF(ISBLANK(VLOOKUP($B2615,INDIRECT(nfl_game_result),MATCH(E$1,INDIRECT(nfl_game_result_header),0),FALSE)),"",VLOOKUP($B2615,INDIRECT(nfl_game_result),MATCH(E$1,INDIRECT(nfl_game_result_header),0),FALSE)),"error")</f>
        <v>2.5</v>
      </c>
      <c r="F2615" s="23" t="str">
        <f ca="1">IFERROR(IF(ISBLANK(VLOOKUP($B2615,INDIRECT(nfl_game_result),MATCH(F$1,INDIRECT(nfl_game_result_header),0),FALSE)),"",VLOOKUP($B2615,INDIRECT(nfl_game_result),MATCH(F$1,INDIRECT(nfl_game_result_header),0),FALSE)),"error")</f>
        <v/>
      </c>
      <c r="G2615" s="23" t="str">
        <f ca="1">IFERROR(IF(ISBLANK(VLOOKUP($B2615,INDIRECT(nfl_game_result),MATCH(G$1,INDIRECT(nfl_game_result_header),0),FALSE)),"",VLOOKUP($B2615,INDIRECT(nfl_game_result),MATCH(G$1,INDIRECT(nfl_game_result_header),0),FALSE)),"error")</f>
        <v/>
      </c>
      <c r="H2615">
        <f ca="1">IFERROR(IF(ISBLANK(VLOOKUP($B2615,INDIRECT(nfl_game_result),MATCH(H$1,INDIRECT(nfl_game_result_header),0),FALSE)),"",VLOOKUP($B2615,INDIRECT(nfl_game_result),MATCH(H$1,INDIRECT(nfl_game_result_header),0),FALSE)),"error")</f>
        <v>13</v>
      </c>
      <c r="I2615">
        <f ca="1">IFERROR(IF(ISBLANK(VLOOKUP($B2615,INDIRECT(nfl_game_result),MATCH(I$1,INDIRECT(nfl_game_result_header),0),FALSE)),"",VLOOKUP($B2615,INDIRECT(nfl_game_result),MATCH(I$1,INDIRECT(nfl_game_result_header),0),FALSE)),"error")</f>
        <v>34</v>
      </c>
      <c r="J2615" t="str">
        <f ca="1">IFERROR(IF(ISBLANK(VLOOKUP($B2615,INDIRECT(nfl_game_result),MATCH(J$1,INDIRECT(nfl_game_result_header),0),FALSE)),"",VLOOKUP($B2615,INDIRECT(nfl_game_result),MATCH(J$1,INDIRECT(nfl_game_result_header),0),FALSE)),"error")</f>
        <v>MIA</v>
      </c>
      <c r="K2615" t="str">
        <f ca="1">IFERROR(IF(ISBLANK(VLOOKUP($B2615,INDIRECT(nfl_game_result),MATCH(K$1,INDIRECT(nfl_game_result_header),0),FALSE)),"",VLOOKUP($B2615,INDIRECT(nfl_game_result),MATCH(K$1,INDIRECT(nfl_game_result_header),0),FALSE)),"error")</f>
        <v>MIA</v>
      </c>
      <c r="L2615" s="23" t="str">
        <f ca="1">IFERROR(IF(ISBLANK(VLOOKUP($B2615,INDIRECT(nfl_game_result),MATCH(L$1,INDIRECT(nfl_game_result_header),0),FALSE)),"",VLOOKUP($B2615,INDIRECT(nfl_game_result),MATCH(L$1,INDIRECT(nfl_game_result_header),0),FALSE)),"error")</f>
        <v/>
      </c>
      <c r="M2615" t="s">
        <v>14</v>
      </c>
      <c r="N2615">
        <v>2.5</v>
      </c>
      <c r="O2615" t="s">
        <v>79</v>
      </c>
      <c r="P2615">
        <v>16</v>
      </c>
      <c r="Q2615" t="s">
        <v>79</v>
      </c>
      <c r="V2615" s="23" t="s">
        <v>416</v>
      </c>
      <c r="W2615">
        <f ca="1">VALUE(LEFT(C2615, 4))</f>
        <v>2016</v>
      </c>
      <c r="X2615">
        <f ca="1">VALUE(MID(C2615,6,FIND("_",C2615,6)-6))</f>
        <v>15</v>
      </c>
      <c r="Y2615">
        <f ca="1">IF(NOT(OR(ISBLANK(D2615),ISBLANK(E2615),D2615="",E2615="")),D2615-E2615,"")</f>
        <v>0.5</v>
      </c>
      <c r="Z2615">
        <f ca="1">IF(OR(NOT(ISNUMBER(D2615)),ISBLANK(D2615),D2615="",ISBLANK(N2615)),"",ABS(D2615-N2615))</f>
        <v>0.5</v>
      </c>
      <c r="AA2615">
        <f ca="1">IF(OR(ISBLANK(J2615),ISBLANK(O2615),J2615="",O2615=""),"",IF(J2615=O2615,1,0))</f>
        <v>1</v>
      </c>
      <c r="AB2615">
        <f ca="1">IF(OR(ISBLANK(K2615),ISBLANK(Q2615),K2615="",Q2615=""),"",IF(K2615=Q2615,1,0))</f>
        <v>1</v>
      </c>
      <c r="AC2615" s="23" t="str">
        <f t="shared" ca="1" si="40"/>
        <v/>
      </c>
    </row>
    <row r="2616" spans="1:29" x14ac:dyDescent="0.25">
      <c r="A2616" s="23">
        <v>2615</v>
      </c>
      <c r="B2616">
        <v>1279</v>
      </c>
      <c r="C2616" t="str">
        <f ca="1">IFERROR(VLOOKUP($B2616,INDIRECT(nfl_game_result),MATCH(C$1,INDIRECT(nfl_game_result_header),0),FALSE),"error")</f>
        <v>2016_15_CLE@BUF</v>
      </c>
      <c r="D2616">
        <f ca="1">IFERROR(IF(ISBLANK(VLOOKUP($B2616,INDIRECT(nfl_game_result),MATCH(D$1,INDIRECT(nfl_game_result_header),0),FALSE)),"",VLOOKUP($B2616,INDIRECT(nfl_game_result),MATCH(D$1,INDIRECT(nfl_game_result_header),0),FALSE)),"error")</f>
        <v>-10</v>
      </c>
      <c r="E2616">
        <f ca="1">IFERROR(IF(ISBLANK(VLOOKUP($B2616,INDIRECT(nfl_game_result),MATCH(E$1,INDIRECT(nfl_game_result_header),0),FALSE)),"",VLOOKUP($B2616,INDIRECT(nfl_game_result),MATCH(E$1,INDIRECT(nfl_game_result_header),0),FALSE)),"error")</f>
        <v>-10</v>
      </c>
      <c r="F2616" s="23" t="str">
        <f ca="1">IFERROR(IF(ISBLANK(VLOOKUP($B2616,INDIRECT(nfl_game_result),MATCH(F$1,INDIRECT(nfl_game_result_header),0),FALSE)),"",VLOOKUP($B2616,INDIRECT(nfl_game_result),MATCH(F$1,INDIRECT(nfl_game_result_header),0),FALSE)),"error")</f>
        <v/>
      </c>
      <c r="G2616" s="23" t="str">
        <f ca="1">IFERROR(IF(ISBLANK(VLOOKUP($B2616,INDIRECT(nfl_game_result),MATCH(G$1,INDIRECT(nfl_game_result_header),0),FALSE)),"",VLOOKUP($B2616,INDIRECT(nfl_game_result),MATCH(G$1,INDIRECT(nfl_game_result_header),0),FALSE)),"error")</f>
        <v/>
      </c>
      <c r="H2616">
        <f ca="1">IFERROR(IF(ISBLANK(VLOOKUP($B2616,INDIRECT(nfl_game_result),MATCH(H$1,INDIRECT(nfl_game_result_header),0),FALSE)),"",VLOOKUP($B2616,INDIRECT(nfl_game_result),MATCH(H$1,INDIRECT(nfl_game_result_header),0),FALSE)),"error")</f>
        <v>33</v>
      </c>
      <c r="I2616">
        <f ca="1">IFERROR(IF(ISBLANK(VLOOKUP($B2616,INDIRECT(nfl_game_result),MATCH(I$1,INDIRECT(nfl_game_result_header),0),FALSE)),"",VLOOKUP($B2616,INDIRECT(nfl_game_result),MATCH(I$1,INDIRECT(nfl_game_result_header),0),FALSE)),"error")</f>
        <v>13</v>
      </c>
      <c r="J2616" t="str">
        <f ca="1">IFERROR(IF(ISBLANK(VLOOKUP($B2616,INDIRECT(nfl_game_result),MATCH(J$1,INDIRECT(nfl_game_result_header),0),FALSE)),"",VLOOKUP($B2616,INDIRECT(nfl_game_result),MATCH(J$1,INDIRECT(nfl_game_result_header),0),FALSE)),"error")</f>
        <v>BUF</v>
      </c>
      <c r="K2616" t="str">
        <f ca="1">IFERROR(IF(ISBLANK(VLOOKUP($B2616,INDIRECT(nfl_game_result),MATCH(K$1,INDIRECT(nfl_game_result_header),0),FALSE)),"",VLOOKUP($B2616,INDIRECT(nfl_game_result),MATCH(K$1,INDIRECT(nfl_game_result_header),0),FALSE)),"error")</f>
        <v>BUF</v>
      </c>
      <c r="L2616" s="23" t="str">
        <f ca="1">IFERROR(IF(ISBLANK(VLOOKUP($B2616,INDIRECT(nfl_game_result),MATCH(L$1,INDIRECT(nfl_game_result_header),0),FALSE)),"",VLOOKUP($B2616,INDIRECT(nfl_game_result),MATCH(L$1,INDIRECT(nfl_game_result_header),0),FALSE)),"error")</f>
        <v/>
      </c>
      <c r="M2616" t="s">
        <v>14</v>
      </c>
      <c r="N2616">
        <v>-9</v>
      </c>
      <c r="O2616" t="s">
        <v>66</v>
      </c>
      <c r="P2616">
        <v>4</v>
      </c>
      <c r="Q2616" t="s">
        <v>66</v>
      </c>
      <c r="V2616" s="23" t="s">
        <v>416</v>
      </c>
      <c r="W2616">
        <f ca="1">VALUE(LEFT(C2616, 4))</f>
        <v>2016</v>
      </c>
      <c r="X2616">
        <f ca="1">VALUE(MID(C2616,6,FIND("_",C2616,6)-6))</f>
        <v>15</v>
      </c>
      <c r="Y2616">
        <f ca="1">IF(NOT(OR(ISBLANK(D2616),ISBLANK(E2616),D2616="",E2616="")),D2616-E2616,"")</f>
        <v>0</v>
      </c>
      <c r="Z2616">
        <f ca="1">IF(OR(NOT(ISNUMBER(D2616)),ISBLANK(D2616),D2616="",ISBLANK(N2616)),"",ABS(D2616-N2616))</f>
        <v>1</v>
      </c>
      <c r="AA2616">
        <f ca="1">IF(OR(ISBLANK(J2616),ISBLANK(O2616),J2616="",O2616=""),"",IF(J2616=O2616,1,0))</f>
        <v>1</v>
      </c>
      <c r="AB2616">
        <f ca="1">IF(OR(ISBLANK(K2616),ISBLANK(Q2616),K2616="",Q2616=""),"",IF(K2616=Q2616,1,0))</f>
        <v>1</v>
      </c>
      <c r="AC2616" s="23" t="str">
        <f t="shared" ca="1" si="40"/>
        <v/>
      </c>
    </row>
    <row r="2617" spans="1:29" x14ac:dyDescent="0.25">
      <c r="A2617" s="23">
        <v>2616</v>
      </c>
      <c r="B2617">
        <v>1280</v>
      </c>
      <c r="C2617" t="str">
        <f ca="1">IFERROR(VLOOKUP($B2617,INDIRECT(nfl_game_result),MATCH(C$1,INDIRECT(nfl_game_result_header),0),FALSE),"error")</f>
        <v>2016_15_DET@NYG</v>
      </c>
      <c r="D2617">
        <f ca="1">IFERROR(IF(ISBLANK(VLOOKUP($B2617,INDIRECT(nfl_game_result),MATCH(D$1,INDIRECT(nfl_game_result_header),0),FALSE)),"",VLOOKUP($B2617,INDIRECT(nfl_game_result),MATCH(D$1,INDIRECT(nfl_game_result_header),0),FALSE)),"error")</f>
        <v>-4.5</v>
      </c>
      <c r="E2617">
        <f ca="1">IFERROR(IF(ISBLANK(VLOOKUP($B2617,INDIRECT(nfl_game_result),MATCH(E$1,INDIRECT(nfl_game_result_header),0),FALSE)),"",VLOOKUP($B2617,INDIRECT(nfl_game_result),MATCH(E$1,INDIRECT(nfl_game_result_header),0),FALSE)),"error")</f>
        <v>-4</v>
      </c>
      <c r="F2617" s="23" t="str">
        <f ca="1">IFERROR(IF(ISBLANK(VLOOKUP($B2617,INDIRECT(nfl_game_result),MATCH(F$1,INDIRECT(nfl_game_result_header),0),FALSE)),"",VLOOKUP($B2617,INDIRECT(nfl_game_result),MATCH(F$1,INDIRECT(nfl_game_result_header),0),FALSE)),"error")</f>
        <v/>
      </c>
      <c r="G2617" s="23" t="str">
        <f ca="1">IFERROR(IF(ISBLANK(VLOOKUP($B2617,INDIRECT(nfl_game_result),MATCH(G$1,INDIRECT(nfl_game_result_header),0),FALSE)),"",VLOOKUP($B2617,INDIRECT(nfl_game_result),MATCH(G$1,INDIRECT(nfl_game_result_header),0),FALSE)),"error")</f>
        <v/>
      </c>
      <c r="H2617">
        <f ca="1">IFERROR(IF(ISBLANK(VLOOKUP($B2617,INDIRECT(nfl_game_result),MATCH(H$1,INDIRECT(nfl_game_result_header),0),FALSE)),"",VLOOKUP($B2617,INDIRECT(nfl_game_result),MATCH(H$1,INDIRECT(nfl_game_result_header),0),FALSE)),"error")</f>
        <v>17</v>
      </c>
      <c r="I2617">
        <f ca="1">IFERROR(IF(ISBLANK(VLOOKUP($B2617,INDIRECT(nfl_game_result),MATCH(I$1,INDIRECT(nfl_game_result_header),0),FALSE)),"",VLOOKUP($B2617,INDIRECT(nfl_game_result),MATCH(I$1,INDIRECT(nfl_game_result_header),0),FALSE)),"error")</f>
        <v>6</v>
      </c>
      <c r="J2617" t="str">
        <f ca="1">IFERROR(IF(ISBLANK(VLOOKUP($B2617,INDIRECT(nfl_game_result),MATCH(J$1,INDIRECT(nfl_game_result_header),0),FALSE)),"",VLOOKUP($B2617,INDIRECT(nfl_game_result),MATCH(J$1,INDIRECT(nfl_game_result_header),0),FALSE)),"error")</f>
        <v>NYG</v>
      </c>
      <c r="K2617" t="str">
        <f ca="1">IFERROR(IF(ISBLANK(VLOOKUP($B2617,INDIRECT(nfl_game_result),MATCH(K$1,INDIRECT(nfl_game_result_header),0),FALSE)),"",VLOOKUP($B2617,INDIRECT(nfl_game_result),MATCH(K$1,INDIRECT(nfl_game_result_header),0),FALSE)),"error")</f>
        <v>NYG</v>
      </c>
      <c r="L2617" s="23" t="str">
        <f ca="1">IFERROR(IF(ISBLANK(VLOOKUP($B2617,INDIRECT(nfl_game_result),MATCH(L$1,INDIRECT(nfl_game_result_header),0),FALSE)),"",VLOOKUP($B2617,INDIRECT(nfl_game_result),MATCH(L$1,INDIRECT(nfl_game_result_header),0),FALSE)),"error")</f>
        <v/>
      </c>
      <c r="M2617" t="s">
        <v>14</v>
      </c>
      <c r="N2617">
        <v>-3.5</v>
      </c>
      <c r="O2617" t="s">
        <v>83</v>
      </c>
      <c r="P2617">
        <v>1</v>
      </c>
      <c r="Q2617" t="s">
        <v>83</v>
      </c>
      <c r="V2617" s="23" t="s">
        <v>416</v>
      </c>
      <c r="W2617">
        <f ca="1">VALUE(LEFT(C2617, 4))</f>
        <v>2016</v>
      </c>
      <c r="X2617">
        <f ca="1">VALUE(MID(C2617,6,FIND("_",C2617,6)-6))</f>
        <v>15</v>
      </c>
      <c r="Y2617">
        <f ca="1">IF(NOT(OR(ISBLANK(D2617),ISBLANK(E2617),D2617="",E2617="")),D2617-E2617,"")</f>
        <v>-0.5</v>
      </c>
      <c r="Z2617">
        <f ca="1">IF(OR(NOT(ISNUMBER(D2617)),ISBLANK(D2617),D2617="",ISBLANK(N2617)),"",ABS(D2617-N2617))</f>
        <v>1</v>
      </c>
      <c r="AA2617">
        <f ca="1">IF(OR(ISBLANK(J2617),ISBLANK(O2617),J2617="",O2617=""),"",IF(J2617=O2617,1,0))</f>
        <v>1</v>
      </c>
      <c r="AB2617">
        <f ca="1">IF(OR(ISBLANK(K2617),ISBLANK(Q2617),K2617="",Q2617=""),"",IF(K2617=Q2617,1,0))</f>
        <v>1</v>
      </c>
      <c r="AC2617" s="23" t="str">
        <f t="shared" ca="1" si="40"/>
        <v/>
      </c>
    </row>
    <row r="2618" spans="1:29" x14ac:dyDescent="0.25">
      <c r="A2618" s="23">
        <v>2617</v>
      </c>
      <c r="B2618">
        <v>1281</v>
      </c>
      <c r="C2618" t="str">
        <f ca="1">IFERROR(VLOOKUP($B2618,INDIRECT(nfl_game_result),MATCH(C$1,INDIRECT(nfl_game_result_header),0),FALSE),"error")</f>
        <v>2016_15_PHI@BAL</v>
      </c>
      <c r="D2618">
        <f ca="1">IFERROR(IF(ISBLANK(VLOOKUP($B2618,INDIRECT(nfl_game_result),MATCH(D$1,INDIRECT(nfl_game_result_header),0),FALSE)),"",VLOOKUP($B2618,INDIRECT(nfl_game_result),MATCH(D$1,INDIRECT(nfl_game_result_header),0),FALSE)),"error")</f>
        <v>-6</v>
      </c>
      <c r="E2618">
        <f ca="1">IFERROR(IF(ISBLANK(VLOOKUP($B2618,INDIRECT(nfl_game_result),MATCH(E$1,INDIRECT(nfl_game_result_header),0),FALSE)),"",VLOOKUP($B2618,INDIRECT(nfl_game_result),MATCH(E$1,INDIRECT(nfl_game_result_header),0),FALSE)),"error")</f>
        <v>-6</v>
      </c>
      <c r="F2618" s="23" t="str">
        <f ca="1">IFERROR(IF(ISBLANK(VLOOKUP($B2618,INDIRECT(nfl_game_result),MATCH(F$1,INDIRECT(nfl_game_result_header),0),FALSE)),"",VLOOKUP($B2618,INDIRECT(nfl_game_result),MATCH(F$1,INDIRECT(nfl_game_result_header),0),FALSE)),"error")</f>
        <v/>
      </c>
      <c r="G2618" s="23" t="str">
        <f ca="1">IFERROR(IF(ISBLANK(VLOOKUP($B2618,INDIRECT(nfl_game_result),MATCH(G$1,INDIRECT(nfl_game_result_header),0),FALSE)),"",VLOOKUP($B2618,INDIRECT(nfl_game_result),MATCH(G$1,INDIRECT(nfl_game_result_header),0),FALSE)),"error")</f>
        <v/>
      </c>
      <c r="H2618">
        <f ca="1">IFERROR(IF(ISBLANK(VLOOKUP($B2618,INDIRECT(nfl_game_result),MATCH(H$1,INDIRECT(nfl_game_result_header),0),FALSE)),"",VLOOKUP($B2618,INDIRECT(nfl_game_result),MATCH(H$1,INDIRECT(nfl_game_result_header),0),FALSE)),"error")</f>
        <v>27</v>
      </c>
      <c r="I2618">
        <f ca="1">IFERROR(IF(ISBLANK(VLOOKUP($B2618,INDIRECT(nfl_game_result),MATCH(I$1,INDIRECT(nfl_game_result_header),0),FALSE)),"",VLOOKUP($B2618,INDIRECT(nfl_game_result),MATCH(I$1,INDIRECT(nfl_game_result_header),0),FALSE)),"error")</f>
        <v>26</v>
      </c>
      <c r="J2618" t="str">
        <f ca="1">IFERROR(IF(ISBLANK(VLOOKUP($B2618,INDIRECT(nfl_game_result),MATCH(J$1,INDIRECT(nfl_game_result_header),0),FALSE)),"",VLOOKUP($B2618,INDIRECT(nfl_game_result),MATCH(J$1,INDIRECT(nfl_game_result_header),0),FALSE)),"error")</f>
        <v>PHI</v>
      </c>
      <c r="K2618" t="str">
        <f ca="1">IFERROR(IF(ISBLANK(VLOOKUP($B2618,INDIRECT(nfl_game_result),MATCH(K$1,INDIRECT(nfl_game_result_header),0),FALSE)),"",VLOOKUP($B2618,INDIRECT(nfl_game_result),MATCH(K$1,INDIRECT(nfl_game_result_header),0),FALSE)),"error")</f>
        <v>BAL</v>
      </c>
      <c r="L2618" s="23" t="str">
        <f ca="1">IFERROR(IF(ISBLANK(VLOOKUP($B2618,INDIRECT(nfl_game_result),MATCH(L$1,INDIRECT(nfl_game_result_header),0),FALSE)),"",VLOOKUP($B2618,INDIRECT(nfl_game_result),MATCH(L$1,INDIRECT(nfl_game_result_header),0),FALSE)),"error")</f>
        <v/>
      </c>
      <c r="M2618" t="s">
        <v>14</v>
      </c>
      <c r="N2618">
        <v>-3.5</v>
      </c>
      <c r="O2618" t="s">
        <v>65</v>
      </c>
      <c r="P2618">
        <v>3</v>
      </c>
      <c r="Q2618" t="s">
        <v>65</v>
      </c>
      <c r="V2618" s="23" t="s">
        <v>416</v>
      </c>
      <c r="W2618">
        <f ca="1">VALUE(LEFT(C2618, 4))</f>
        <v>2016</v>
      </c>
      <c r="X2618">
        <f ca="1">VALUE(MID(C2618,6,FIND("_",C2618,6)-6))</f>
        <v>15</v>
      </c>
      <c r="Y2618">
        <f ca="1">IF(NOT(OR(ISBLANK(D2618),ISBLANK(E2618),D2618="",E2618="")),D2618-E2618,"")</f>
        <v>0</v>
      </c>
      <c r="Z2618">
        <f ca="1">IF(OR(NOT(ISNUMBER(D2618)),ISBLANK(D2618),D2618="",ISBLANK(N2618)),"",ABS(D2618-N2618))</f>
        <v>2.5</v>
      </c>
      <c r="AA2618">
        <f ca="1">IF(OR(ISBLANK(J2618),ISBLANK(O2618),J2618="",O2618=""),"",IF(J2618=O2618,1,0))</f>
        <v>0</v>
      </c>
      <c r="AB2618">
        <f ca="1">IF(OR(ISBLANK(K2618),ISBLANK(Q2618),K2618="",Q2618=""),"",IF(K2618=Q2618,1,0))</f>
        <v>1</v>
      </c>
      <c r="AC2618" s="23" t="str">
        <f t="shared" ca="1" si="40"/>
        <v/>
      </c>
    </row>
    <row r="2619" spans="1:29" x14ac:dyDescent="0.25">
      <c r="A2619" s="23">
        <v>2618</v>
      </c>
      <c r="B2619">
        <v>1282</v>
      </c>
      <c r="C2619" t="str">
        <f ca="1">IFERROR(VLOOKUP($B2619,INDIRECT(nfl_game_result),MATCH(C$1,INDIRECT(nfl_game_result_header),0),FALSE),"error")</f>
        <v>2016_15_PIT@CIN</v>
      </c>
      <c r="D2619">
        <f ca="1">IFERROR(IF(ISBLANK(VLOOKUP($B2619,INDIRECT(nfl_game_result),MATCH(D$1,INDIRECT(nfl_game_result_header),0),FALSE)),"",VLOOKUP($B2619,INDIRECT(nfl_game_result),MATCH(D$1,INDIRECT(nfl_game_result_header),0),FALSE)),"error")</f>
        <v>3</v>
      </c>
      <c r="E2619">
        <f ca="1">IFERROR(IF(ISBLANK(VLOOKUP($B2619,INDIRECT(nfl_game_result),MATCH(E$1,INDIRECT(nfl_game_result_header),0),FALSE)),"",VLOOKUP($B2619,INDIRECT(nfl_game_result),MATCH(E$1,INDIRECT(nfl_game_result_header),0),FALSE)),"error")</f>
        <v>3</v>
      </c>
      <c r="F2619" s="23" t="str">
        <f ca="1">IFERROR(IF(ISBLANK(VLOOKUP($B2619,INDIRECT(nfl_game_result),MATCH(F$1,INDIRECT(nfl_game_result_header),0),FALSE)),"",VLOOKUP($B2619,INDIRECT(nfl_game_result),MATCH(F$1,INDIRECT(nfl_game_result_header),0),FALSE)),"error")</f>
        <v/>
      </c>
      <c r="G2619" s="23" t="str">
        <f ca="1">IFERROR(IF(ISBLANK(VLOOKUP($B2619,INDIRECT(nfl_game_result),MATCH(G$1,INDIRECT(nfl_game_result_header),0),FALSE)),"",VLOOKUP($B2619,INDIRECT(nfl_game_result),MATCH(G$1,INDIRECT(nfl_game_result_header),0),FALSE)),"error")</f>
        <v/>
      </c>
      <c r="H2619">
        <f ca="1">IFERROR(IF(ISBLANK(VLOOKUP($B2619,INDIRECT(nfl_game_result),MATCH(H$1,INDIRECT(nfl_game_result_header),0),FALSE)),"",VLOOKUP($B2619,INDIRECT(nfl_game_result),MATCH(H$1,INDIRECT(nfl_game_result_header),0),FALSE)),"error")</f>
        <v>20</v>
      </c>
      <c r="I2619">
        <f ca="1">IFERROR(IF(ISBLANK(VLOOKUP($B2619,INDIRECT(nfl_game_result),MATCH(I$1,INDIRECT(nfl_game_result_header),0),FALSE)),"",VLOOKUP($B2619,INDIRECT(nfl_game_result),MATCH(I$1,INDIRECT(nfl_game_result_header),0),FALSE)),"error")</f>
        <v>24</v>
      </c>
      <c r="J2619" t="str">
        <f ca="1">IFERROR(IF(ISBLANK(VLOOKUP($B2619,INDIRECT(nfl_game_result),MATCH(J$1,INDIRECT(nfl_game_result_header),0),FALSE)),"",VLOOKUP($B2619,INDIRECT(nfl_game_result),MATCH(J$1,INDIRECT(nfl_game_result_header),0),FALSE)),"error")</f>
        <v>PIT</v>
      </c>
      <c r="K2619" t="str">
        <f ca="1">IFERROR(IF(ISBLANK(VLOOKUP($B2619,INDIRECT(nfl_game_result),MATCH(K$1,INDIRECT(nfl_game_result_header),0),FALSE)),"",VLOOKUP($B2619,INDIRECT(nfl_game_result),MATCH(K$1,INDIRECT(nfl_game_result_header),0),FALSE)),"error")</f>
        <v>PIT</v>
      </c>
      <c r="L2619" s="23" t="str">
        <f ca="1">IFERROR(IF(ISBLANK(VLOOKUP($B2619,INDIRECT(nfl_game_result),MATCH(L$1,INDIRECT(nfl_game_result_header),0),FALSE)),"",VLOOKUP($B2619,INDIRECT(nfl_game_result),MATCH(L$1,INDIRECT(nfl_game_result_header),0),FALSE)),"error")</f>
        <v/>
      </c>
      <c r="M2619" t="s">
        <v>14</v>
      </c>
      <c r="N2619">
        <v>3.5</v>
      </c>
      <c r="O2619" t="s">
        <v>69</v>
      </c>
      <c r="P2619">
        <v>10</v>
      </c>
      <c r="Q2619" t="s">
        <v>87</v>
      </c>
      <c r="V2619" s="23" t="s">
        <v>416</v>
      </c>
      <c r="W2619">
        <f ca="1">VALUE(LEFT(C2619, 4))</f>
        <v>2016</v>
      </c>
      <c r="X2619">
        <f ca="1">VALUE(MID(C2619,6,FIND("_",C2619,6)-6))</f>
        <v>15</v>
      </c>
      <c r="Y2619">
        <f ca="1">IF(NOT(OR(ISBLANK(D2619),ISBLANK(E2619),D2619="",E2619="")),D2619-E2619,"")</f>
        <v>0</v>
      </c>
      <c r="Z2619">
        <f ca="1">IF(OR(NOT(ISNUMBER(D2619)),ISBLANK(D2619),D2619="",ISBLANK(N2619)),"",ABS(D2619-N2619))</f>
        <v>0.5</v>
      </c>
      <c r="AA2619">
        <f ca="1">IF(OR(ISBLANK(J2619),ISBLANK(O2619),J2619="",O2619=""),"",IF(J2619=O2619,1,0))</f>
        <v>0</v>
      </c>
      <c r="AB2619">
        <f ca="1">IF(OR(ISBLANK(K2619),ISBLANK(Q2619),K2619="",Q2619=""),"",IF(K2619=Q2619,1,0))</f>
        <v>1</v>
      </c>
      <c r="AC2619" s="23" t="str">
        <f t="shared" ca="1" si="40"/>
        <v/>
      </c>
    </row>
    <row r="2620" spans="1:29" x14ac:dyDescent="0.25">
      <c r="A2620" s="23">
        <v>2619</v>
      </c>
      <c r="B2620">
        <v>1283</v>
      </c>
      <c r="C2620" t="str">
        <f ca="1">IFERROR(VLOOKUP($B2620,INDIRECT(nfl_game_result),MATCH(C$1,INDIRECT(nfl_game_result_header),0),FALSE),"error")</f>
        <v>2016_15_IND@MIN</v>
      </c>
      <c r="D2620">
        <f ca="1">IFERROR(IF(ISBLANK(VLOOKUP($B2620,INDIRECT(nfl_game_result),MATCH(D$1,INDIRECT(nfl_game_result_header),0),FALSE)),"",VLOOKUP($B2620,INDIRECT(nfl_game_result),MATCH(D$1,INDIRECT(nfl_game_result_header),0),FALSE)),"error")</f>
        <v>-4</v>
      </c>
      <c r="E2620">
        <f ca="1">IFERROR(IF(ISBLANK(VLOOKUP($B2620,INDIRECT(nfl_game_result),MATCH(E$1,INDIRECT(nfl_game_result_header),0),FALSE)),"",VLOOKUP($B2620,INDIRECT(nfl_game_result),MATCH(E$1,INDIRECT(nfl_game_result_header),0),FALSE)),"error")</f>
        <v>-5</v>
      </c>
      <c r="F2620" s="23" t="str">
        <f ca="1">IFERROR(IF(ISBLANK(VLOOKUP($B2620,INDIRECT(nfl_game_result),MATCH(F$1,INDIRECT(nfl_game_result_header),0),FALSE)),"",VLOOKUP($B2620,INDIRECT(nfl_game_result),MATCH(F$1,INDIRECT(nfl_game_result_header),0),FALSE)),"error")</f>
        <v/>
      </c>
      <c r="G2620" s="23" t="str">
        <f ca="1">IFERROR(IF(ISBLANK(VLOOKUP($B2620,INDIRECT(nfl_game_result),MATCH(G$1,INDIRECT(nfl_game_result_header),0),FALSE)),"",VLOOKUP($B2620,INDIRECT(nfl_game_result),MATCH(G$1,INDIRECT(nfl_game_result_header),0),FALSE)),"error")</f>
        <v/>
      </c>
      <c r="H2620">
        <f ca="1">IFERROR(IF(ISBLANK(VLOOKUP($B2620,INDIRECT(nfl_game_result),MATCH(H$1,INDIRECT(nfl_game_result_header),0),FALSE)),"",VLOOKUP($B2620,INDIRECT(nfl_game_result),MATCH(H$1,INDIRECT(nfl_game_result_header),0),FALSE)),"error")</f>
        <v>6</v>
      </c>
      <c r="I2620">
        <f ca="1">IFERROR(IF(ISBLANK(VLOOKUP($B2620,INDIRECT(nfl_game_result),MATCH(I$1,INDIRECT(nfl_game_result_header),0),FALSE)),"",VLOOKUP($B2620,INDIRECT(nfl_game_result),MATCH(I$1,INDIRECT(nfl_game_result_header),0),FALSE)),"error")</f>
        <v>34</v>
      </c>
      <c r="J2620" t="str">
        <f ca="1">IFERROR(IF(ISBLANK(VLOOKUP($B2620,INDIRECT(nfl_game_result),MATCH(J$1,INDIRECT(nfl_game_result_header),0),FALSE)),"",VLOOKUP($B2620,INDIRECT(nfl_game_result),MATCH(J$1,INDIRECT(nfl_game_result_header),0),FALSE)),"error")</f>
        <v>IND</v>
      </c>
      <c r="K2620" t="str">
        <f ca="1">IFERROR(IF(ISBLANK(VLOOKUP($B2620,INDIRECT(nfl_game_result),MATCH(K$1,INDIRECT(nfl_game_result_header),0),FALSE)),"",VLOOKUP($B2620,INDIRECT(nfl_game_result),MATCH(K$1,INDIRECT(nfl_game_result_header),0),FALSE)),"error")</f>
        <v>IND</v>
      </c>
      <c r="L2620" s="23" t="str">
        <f ca="1">IFERROR(IF(ISBLANK(VLOOKUP($B2620,INDIRECT(nfl_game_result),MATCH(L$1,INDIRECT(nfl_game_result_header),0),FALSE)),"",VLOOKUP($B2620,INDIRECT(nfl_game_result),MATCH(L$1,INDIRECT(nfl_game_result_header),0),FALSE)),"error")</f>
        <v/>
      </c>
      <c r="M2620" t="s">
        <v>14</v>
      </c>
      <c r="N2620">
        <v>-4</v>
      </c>
      <c r="O2620" t="s">
        <v>80</v>
      </c>
      <c r="P2620">
        <v>7</v>
      </c>
      <c r="Q2620" t="s">
        <v>80</v>
      </c>
      <c r="V2620" s="23" t="s">
        <v>416</v>
      </c>
      <c r="W2620">
        <f ca="1">VALUE(LEFT(C2620, 4))</f>
        <v>2016</v>
      </c>
      <c r="X2620">
        <f ca="1">VALUE(MID(C2620,6,FIND("_",C2620,6)-6))</f>
        <v>15</v>
      </c>
      <c r="Y2620">
        <f ca="1">IF(NOT(OR(ISBLANK(D2620),ISBLANK(E2620),D2620="",E2620="")),D2620-E2620,"")</f>
        <v>1</v>
      </c>
      <c r="Z2620">
        <f ca="1">IF(OR(NOT(ISNUMBER(D2620)),ISBLANK(D2620),D2620="",ISBLANK(N2620)),"",ABS(D2620-N2620))</f>
        <v>0</v>
      </c>
      <c r="AA2620">
        <f ca="1">IF(OR(ISBLANK(J2620),ISBLANK(O2620),J2620="",O2620=""),"",IF(J2620=O2620,1,0))</f>
        <v>0</v>
      </c>
      <c r="AB2620">
        <f ca="1">IF(OR(ISBLANK(K2620),ISBLANK(Q2620),K2620="",Q2620=""),"",IF(K2620=Q2620,1,0))</f>
        <v>0</v>
      </c>
      <c r="AC2620" s="23" t="str">
        <f t="shared" ca="1" si="40"/>
        <v/>
      </c>
    </row>
    <row r="2621" spans="1:29" x14ac:dyDescent="0.25">
      <c r="A2621" s="23">
        <v>2620</v>
      </c>
      <c r="B2621">
        <v>1284</v>
      </c>
      <c r="C2621" t="str">
        <f ca="1">IFERROR(VLOOKUP($B2621,INDIRECT(nfl_game_result),MATCH(C$1,INDIRECT(nfl_game_result_header),0),FALSE),"error")</f>
        <v>2016_15_GBY@CHI</v>
      </c>
      <c r="D2621">
        <f ca="1">IFERROR(IF(ISBLANK(VLOOKUP($B2621,INDIRECT(nfl_game_result),MATCH(D$1,INDIRECT(nfl_game_result_header),0),FALSE)),"",VLOOKUP($B2621,INDIRECT(nfl_game_result),MATCH(D$1,INDIRECT(nfl_game_result_header),0),FALSE)),"error")</f>
        <v>5</v>
      </c>
      <c r="E2621">
        <f ca="1">IFERROR(IF(ISBLANK(VLOOKUP($B2621,INDIRECT(nfl_game_result),MATCH(E$1,INDIRECT(nfl_game_result_header),0),FALSE)),"",VLOOKUP($B2621,INDIRECT(nfl_game_result),MATCH(E$1,INDIRECT(nfl_game_result_header),0),FALSE)),"error")</f>
        <v>5.5</v>
      </c>
      <c r="F2621" s="23" t="str">
        <f ca="1">IFERROR(IF(ISBLANK(VLOOKUP($B2621,INDIRECT(nfl_game_result),MATCH(F$1,INDIRECT(nfl_game_result_header),0),FALSE)),"",VLOOKUP($B2621,INDIRECT(nfl_game_result),MATCH(F$1,INDIRECT(nfl_game_result_header),0),FALSE)),"error")</f>
        <v/>
      </c>
      <c r="G2621" s="23" t="str">
        <f ca="1">IFERROR(IF(ISBLANK(VLOOKUP($B2621,INDIRECT(nfl_game_result),MATCH(G$1,INDIRECT(nfl_game_result_header),0),FALSE)),"",VLOOKUP($B2621,INDIRECT(nfl_game_result),MATCH(G$1,INDIRECT(nfl_game_result_header),0),FALSE)),"error")</f>
        <v/>
      </c>
      <c r="H2621">
        <f ca="1">IFERROR(IF(ISBLANK(VLOOKUP($B2621,INDIRECT(nfl_game_result),MATCH(H$1,INDIRECT(nfl_game_result_header),0),FALSE)),"",VLOOKUP($B2621,INDIRECT(nfl_game_result),MATCH(H$1,INDIRECT(nfl_game_result_header),0),FALSE)),"error")</f>
        <v>27</v>
      </c>
      <c r="I2621">
        <f ca="1">IFERROR(IF(ISBLANK(VLOOKUP($B2621,INDIRECT(nfl_game_result),MATCH(I$1,INDIRECT(nfl_game_result_header),0),FALSE)),"",VLOOKUP($B2621,INDIRECT(nfl_game_result),MATCH(I$1,INDIRECT(nfl_game_result_header),0),FALSE)),"error")</f>
        <v>30</v>
      </c>
      <c r="J2621" t="str">
        <f ca="1">IFERROR(IF(ISBLANK(VLOOKUP($B2621,INDIRECT(nfl_game_result),MATCH(J$1,INDIRECT(nfl_game_result_header),0),FALSE)),"",VLOOKUP($B2621,INDIRECT(nfl_game_result),MATCH(J$1,INDIRECT(nfl_game_result_header),0),FALSE)),"error")</f>
        <v>CHI</v>
      </c>
      <c r="K2621" t="str">
        <f ca="1">IFERROR(IF(ISBLANK(VLOOKUP($B2621,INDIRECT(nfl_game_result),MATCH(K$1,INDIRECT(nfl_game_result_header),0),FALSE)),"",VLOOKUP($B2621,INDIRECT(nfl_game_result),MATCH(K$1,INDIRECT(nfl_game_result_header),0),FALSE)),"error")</f>
        <v>GBY</v>
      </c>
      <c r="L2621" s="23" t="str">
        <f ca="1">IFERROR(IF(ISBLANK(VLOOKUP($B2621,INDIRECT(nfl_game_result),MATCH(L$1,INDIRECT(nfl_game_result_header),0),FALSE)),"",VLOOKUP($B2621,INDIRECT(nfl_game_result),MATCH(L$1,INDIRECT(nfl_game_result_header),0),FALSE)),"error")</f>
        <v/>
      </c>
      <c r="M2621" t="s">
        <v>14</v>
      </c>
      <c r="N2621">
        <v>6</v>
      </c>
      <c r="O2621" t="s">
        <v>68</v>
      </c>
      <c r="P2621">
        <v>14</v>
      </c>
      <c r="Q2621" t="s">
        <v>68</v>
      </c>
      <c r="V2621" s="23" t="s">
        <v>416</v>
      </c>
      <c r="W2621">
        <f ca="1">VALUE(LEFT(C2621, 4))</f>
        <v>2016</v>
      </c>
      <c r="X2621">
        <f ca="1">VALUE(MID(C2621,6,FIND("_",C2621,6)-6))</f>
        <v>15</v>
      </c>
      <c r="Y2621">
        <f ca="1">IF(NOT(OR(ISBLANK(D2621),ISBLANK(E2621),D2621="",E2621="")),D2621-E2621,"")</f>
        <v>-0.5</v>
      </c>
      <c r="Z2621">
        <f ca="1">IF(OR(NOT(ISNUMBER(D2621)),ISBLANK(D2621),D2621="",ISBLANK(N2621)),"",ABS(D2621-N2621))</f>
        <v>1</v>
      </c>
      <c r="AA2621">
        <f ca="1">IF(OR(ISBLANK(J2621),ISBLANK(O2621),J2621="",O2621=""),"",IF(J2621=O2621,1,0))</f>
        <v>1</v>
      </c>
      <c r="AB2621">
        <f ca="1">IF(OR(ISBLANK(K2621),ISBLANK(Q2621),K2621="",Q2621=""),"",IF(K2621=Q2621,1,0))</f>
        <v>0</v>
      </c>
      <c r="AC2621" s="23" t="str">
        <f t="shared" ca="1" si="40"/>
        <v/>
      </c>
    </row>
    <row r="2622" spans="1:29" x14ac:dyDescent="0.25">
      <c r="A2622" s="23">
        <v>2621</v>
      </c>
      <c r="B2622">
        <v>1285</v>
      </c>
      <c r="C2622" t="str">
        <f ca="1">IFERROR(VLOOKUP($B2622,INDIRECT(nfl_game_result),MATCH(C$1,INDIRECT(nfl_game_result_header),0),FALSE),"error")</f>
        <v>2016_15_TEN@KCY</v>
      </c>
      <c r="D2622">
        <f ca="1">IFERROR(IF(ISBLANK(VLOOKUP($B2622,INDIRECT(nfl_game_result),MATCH(D$1,INDIRECT(nfl_game_result_header),0),FALSE)),"",VLOOKUP($B2622,INDIRECT(nfl_game_result),MATCH(D$1,INDIRECT(nfl_game_result_header),0),FALSE)),"error")</f>
        <v>-5.5</v>
      </c>
      <c r="E2622">
        <f ca="1">IFERROR(IF(ISBLANK(VLOOKUP($B2622,INDIRECT(nfl_game_result),MATCH(E$1,INDIRECT(nfl_game_result_header),0),FALSE)),"",VLOOKUP($B2622,INDIRECT(nfl_game_result),MATCH(E$1,INDIRECT(nfl_game_result_header),0),FALSE)),"error")</f>
        <v>-6</v>
      </c>
      <c r="F2622" s="23" t="str">
        <f ca="1">IFERROR(IF(ISBLANK(VLOOKUP($B2622,INDIRECT(nfl_game_result),MATCH(F$1,INDIRECT(nfl_game_result_header),0),FALSE)),"",VLOOKUP($B2622,INDIRECT(nfl_game_result),MATCH(F$1,INDIRECT(nfl_game_result_header),0),FALSE)),"error")</f>
        <v/>
      </c>
      <c r="G2622" s="23" t="str">
        <f ca="1">IFERROR(IF(ISBLANK(VLOOKUP($B2622,INDIRECT(nfl_game_result),MATCH(G$1,INDIRECT(nfl_game_result_header),0),FALSE)),"",VLOOKUP($B2622,INDIRECT(nfl_game_result),MATCH(G$1,INDIRECT(nfl_game_result_header),0),FALSE)),"error")</f>
        <v/>
      </c>
      <c r="H2622">
        <f ca="1">IFERROR(IF(ISBLANK(VLOOKUP($B2622,INDIRECT(nfl_game_result),MATCH(H$1,INDIRECT(nfl_game_result_header),0),FALSE)),"",VLOOKUP($B2622,INDIRECT(nfl_game_result),MATCH(H$1,INDIRECT(nfl_game_result_header),0),FALSE)),"error")</f>
        <v>17</v>
      </c>
      <c r="I2622">
        <f ca="1">IFERROR(IF(ISBLANK(VLOOKUP($B2622,INDIRECT(nfl_game_result),MATCH(I$1,INDIRECT(nfl_game_result_header),0),FALSE)),"",VLOOKUP($B2622,INDIRECT(nfl_game_result),MATCH(I$1,INDIRECT(nfl_game_result_header),0),FALSE)),"error")</f>
        <v>19</v>
      </c>
      <c r="J2622" t="str">
        <f ca="1">IFERROR(IF(ISBLANK(VLOOKUP($B2622,INDIRECT(nfl_game_result),MATCH(J$1,INDIRECT(nfl_game_result_header),0),FALSE)),"",VLOOKUP($B2622,INDIRECT(nfl_game_result),MATCH(J$1,INDIRECT(nfl_game_result_header),0),FALSE)),"error")</f>
        <v>TEN</v>
      </c>
      <c r="K2622" t="str">
        <f ca="1">IFERROR(IF(ISBLANK(VLOOKUP($B2622,INDIRECT(nfl_game_result),MATCH(K$1,INDIRECT(nfl_game_result_header),0),FALSE)),"",VLOOKUP($B2622,INDIRECT(nfl_game_result),MATCH(K$1,INDIRECT(nfl_game_result_header),0),FALSE)),"error")</f>
        <v>TEN</v>
      </c>
      <c r="L2622" s="23" t="str">
        <f ca="1">IFERROR(IF(ISBLANK(VLOOKUP($B2622,INDIRECT(nfl_game_result),MATCH(L$1,INDIRECT(nfl_game_result_header),0),FALSE)),"",VLOOKUP($B2622,INDIRECT(nfl_game_result),MATCH(L$1,INDIRECT(nfl_game_result_header),0),FALSE)),"error")</f>
        <v/>
      </c>
      <c r="M2622" t="s">
        <v>14</v>
      </c>
      <c r="N2622">
        <v>-6</v>
      </c>
      <c r="O2622" t="s">
        <v>331</v>
      </c>
      <c r="P2622">
        <v>11</v>
      </c>
      <c r="Q2622" t="s">
        <v>331</v>
      </c>
      <c r="V2622" s="23" t="s">
        <v>416</v>
      </c>
      <c r="W2622">
        <f ca="1">VALUE(LEFT(C2622, 4))</f>
        <v>2016</v>
      </c>
      <c r="X2622">
        <f ca="1">VALUE(MID(C2622,6,FIND("_",C2622,6)-6))</f>
        <v>15</v>
      </c>
      <c r="Y2622">
        <f ca="1">IF(NOT(OR(ISBLANK(D2622),ISBLANK(E2622),D2622="",E2622="")),D2622-E2622,"")</f>
        <v>0.5</v>
      </c>
      <c r="Z2622">
        <f ca="1">IF(OR(NOT(ISNUMBER(D2622)),ISBLANK(D2622),D2622="",ISBLANK(N2622)),"",ABS(D2622-N2622))</f>
        <v>0.5</v>
      </c>
      <c r="AA2622">
        <f ca="1">IF(OR(ISBLANK(J2622),ISBLANK(O2622),J2622="",O2622=""),"",IF(J2622=O2622,1,0))</f>
        <v>0</v>
      </c>
      <c r="AB2622">
        <f ca="1">IF(OR(ISBLANK(K2622),ISBLANK(Q2622),K2622="",Q2622=""),"",IF(K2622=Q2622,1,0))</f>
        <v>0</v>
      </c>
      <c r="AC2622" s="23" t="str">
        <f t="shared" ca="1" si="40"/>
        <v/>
      </c>
    </row>
    <row r="2623" spans="1:29" x14ac:dyDescent="0.25">
      <c r="A2623" s="23">
        <v>2622</v>
      </c>
      <c r="B2623">
        <v>1286</v>
      </c>
      <c r="C2623" t="str">
        <f ca="1">IFERROR(VLOOKUP($B2623,INDIRECT(nfl_game_result),MATCH(C$1,INDIRECT(nfl_game_result_header),0),FALSE),"error")</f>
        <v>2016_15_JAX@HOU</v>
      </c>
      <c r="D2623">
        <f ca="1">IFERROR(IF(ISBLANK(VLOOKUP($B2623,INDIRECT(nfl_game_result),MATCH(D$1,INDIRECT(nfl_game_result_header),0),FALSE)),"",VLOOKUP($B2623,INDIRECT(nfl_game_result),MATCH(D$1,INDIRECT(nfl_game_result_header),0),FALSE)),"error")</f>
        <v>-5.5</v>
      </c>
      <c r="E2623">
        <f ca="1">IFERROR(IF(ISBLANK(VLOOKUP($B2623,INDIRECT(nfl_game_result),MATCH(E$1,INDIRECT(nfl_game_result_header),0),FALSE)),"",VLOOKUP($B2623,INDIRECT(nfl_game_result),MATCH(E$1,INDIRECT(nfl_game_result_header),0),FALSE)),"error")</f>
        <v>-5</v>
      </c>
      <c r="F2623" s="23" t="str">
        <f ca="1">IFERROR(IF(ISBLANK(VLOOKUP($B2623,INDIRECT(nfl_game_result),MATCH(F$1,INDIRECT(nfl_game_result_header),0),FALSE)),"",VLOOKUP($B2623,INDIRECT(nfl_game_result),MATCH(F$1,INDIRECT(nfl_game_result_header),0),FALSE)),"error")</f>
        <v/>
      </c>
      <c r="G2623" s="23" t="str">
        <f ca="1">IFERROR(IF(ISBLANK(VLOOKUP($B2623,INDIRECT(nfl_game_result),MATCH(G$1,INDIRECT(nfl_game_result_header),0),FALSE)),"",VLOOKUP($B2623,INDIRECT(nfl_game_result),MATCH(G$1,INDIRECT(nfl_game_result_header),0),FALSE)),"error")</f>
        <v/>
      </c>
      <c r="H2623">
        <f ca="1">IFERROR(IF(ISBLANK(VLOOKUP($B2623,INDIRECT(nfl_game_result),MATCH(H$1,INDIRECT(nfl_game_result_header),0),FALSE)),"",VLOOKUP($B2623,INDIRECT(nfl_game_result),MATCH(H$1,INDIRECT(nfl_game_result_header),0),FALSE)),"error")</f>
        <v>21</v>
      </c>
      <c r="I2623">
        <f ca="1">IFERROR(IF(ISBLANK(VLOOKUP($B2623,INDIRECT(nfl_game_result),MATCH(I$1,INDIRECT(nfl_game_result_header),0),FALSE)),"",VLOOKUP($B2623,INDIRECT(nfl_game_result),MATCH(I$1,INDIRECT(nfl_game_result_header),0),FALSE)),"error")</f>
        <v>20</v>
      </c>
      <c r="J2623" t="str">
        <f ca="1">IFERROR(IF(ISBLANK(VLOOKUP($B2623,INDIRECT(nfl_game_result),MATCH(J$1,INDIRECT(nfl_game_result_header),0),FALSE)),"",VLOOKUP($B2623,INDIRECT(nfl_game_result),MATCH(J$1,INDIRECT(nfl_game_result_header),0),FALSE)),"error")</f>
        <v>JAX</v>
      </c>
      <c r="K2623" t="str">
        <f ca="1">IFERROR(IF(ISBLANK(VLOOKUP($B2623,INDIRECT(nfl_game_result),MATCH(K$1,INDIRECT(nfl_game_result_header),0),FALSE)),"",VLOOKUP($B2623,INDIRECT(nfl_game_result),MATCH(K$1,INDIRECT(nfl_game_result_header),0),FALSE)),"error")</f>
        <v>HOU</v>
      </c>
      <c r="L2623" s="23" t="str">
        <f ca="1">IFERROR(IF(ISBLANK(VLOOKUP($B2623,INDIRECT(nfl_game_result),MATCH(L$1,INDIRECT(nfl_game_result_header),0),FALSE)),"",VLOOKUP($B2623,INDIRECT(nfl_game_result),MATCH(L$1,INDIRECT(nfl_game_result_header),0),FALSE)),"error")</f>
        <v/>
      </c>
      <c r="M2623" t="s">
        <v>14</v>
      </c>
      <c r="N2623">
        <v>-5</v>
      </c>
      <c r="O2623" t="s">
        <v>77</v>
      </c>
      <c r="P2623">
        <v>5</v>
      </c>
      <c r="Q2623" t="s">
        <v>77</v>
      </c>
      <c r="V2623" s="23" t="s">
        <v>416</v>
      </c>
      <c r="W2623">
        <f ca="1">VALUE(LEFT(C2623, 4))</f>
        <v>2016</v>
      </c>
      <c r="X2623">
        <f ca="1">VALUE(MID(C2623,6,FIND("_",C2623,6)-6))</f>
        <v>15</v>
      </c>
      <c r="Y2623">
        <f ca="1">IF(NOT(OR(ISBLANK(D2623),ISBLANK(E2623),D2623="",E2623="")),D2623-E2623,"")</f>
        <v>-0.5</v>
      </c>
      <c r="Z2623">
        <f ca="1">IF(OR(NOT(ISNUMBER(D2623)),ISBLANK(D2623),D2623="",ISBLANK(N2623)),"",ABS(D2623-N2623))</f>
        <v>0.5</v>
      </c>
      <c r="AA2623">
        <f ca="1">IF(OR(ISBLANK(J2623),ISBLANK(O2623),J2623="",O2623=""),"",IF(J2623=O2623,1,0))</f>
        <v>1</v>
      </c>
      <c r="AB2623">
        <f ca="1">IF(OR(ISBLANK(K2623),ISBLANK(Q2623),K2623="",Q2623=""),"",IF(K2623=Q2623,1,0))</f>
        <v>0</v>
      </c>
      <c r="AC2623" s="23" t="str">
        <f t="shared" ca="1" si="40"/>
        <v/>
      </c>
    </row>
    <row r="2624" spans="1:29" x14ac:dyDescent="0.25">
      <c r="A2624" s="23">
        <v>2623</v>
      </c>
      <c r="B2624">
        <v>1287</v>
      </c>
      <c r="C2624" t="str">
        <f ca="1">IFERROR(VLOOKUP($B2624,INDIRECT(nfl_game_result),MATCH(C$1,INDIRECT(nfl_game_result_header),0),FALSE),"error")</f>
        <v>2016_15_NOR@ARI</v>
      </c>
      <c r="D2624">
        <f ca="1">IFERROR(IF(ISBLANK(VLOOKUP($B2624,INDIRECT(nfl_game_result),MATCH(D$1,INDIRECT(nfl_game_result_header),0),FALSE)),"",VLOOKUP($B2624,INDIRECT(nfl_game_result),MATCH(D$1,INDIRECT(nfl_game_result_header),0),FALSE)),"error")</f>
        <v>-2.5</v>
      </c>
      <c r="E2624">
        <f ca="1">IFERROR(IF(ISBLANK(VLOOKUP($B2624,INDIRECT(nfl_game_result),MATCH(E$1,INDIRECT(nfl_game_result_header),0),FALSE)),"",VLOOKUP($B2624,INDIRECT(nfl_game_result),MATCH(E$1,INDIRECT(nfl_game_result_header),0),FALSE)),"error")</f>
        <v>-3</v>
      </c>
      <c r="F2624" s="23" t="str">
        <f ca="1">IFERROR(IF(ISBLANK(VLOOKUP($B2624,INDIRECT(nfl_game_result),MATCH(F$1,INDIRECT(nfl_game_result_header),0),FALSE)),"",VLOOKUP($B2624,INDIRECT(nfl_game_result),MATCH(F$1,INDIRECT(nfl_game_result_header),0),FALSE)),"error")</f>
        <v/>
      </c>
      <c r="G2624" s="23" t="str">
        <f ca="1">IFERROR(IF(ISBLANK(VLOOKUP($B2624,INDIRECT(nfl_game_result),MATCH(G$1,INDIRECT(nfl_game_result_header),0),FALSE)),"",VLOOKUP($B2624,INDIRECT(nfl_game_result),MATCH(G$1,INDIRECT(nfl_game_result_header),0),FALSE)),"error")</f>
        <v/>
      </c>
      <c r="H2624">
        <f ca="1">IFERROR(IF(ISBLANK(VLOOKUP($B2624,INDIRECT(nfl_game_result),MATCH(H$1,INDIRECT(nfl_game_result_header),0),FALSE)),"",VLOOKUP($B2624,INDIRECT(nfl_game_result),MATCH(H$1,INDIRECT(nfl_game_result_header),0),FALSE)),"error")</f>
        <v>41</v>
      </c>
      <c r="I2624">
        <f ca="1">IFERROR(IF(ISBLANK(VLOOKUP($B2624,INDIRECT(nfl_game_result),MATCH(I$1,INDIRECT(nfl_game_result_header),0),FALSE)),"",VLOOKUP($B2624,INDIRECT(nfl_game_result),MATCH(I$1,INDIRECT(nfl_game_result_header),0),FALSE)),"error")</f>
        <v>48</v>
      </c>
      <c r="J2624" t="str">
        <f ca="1">IFERROR(IF(ISBLANK(VLOOKUP($B2624,INDIRECT(nfl_game_result),MATCH(J$1,INDIRECT(nfl_game_result_header),0),FALSE)),"",VLOOKUP($B2624,INDIRECT(nfl_game_result),MATCH(J$1,INDIRECT(nfl_game_result_header),0),FALSE)),"error")</f>
        <v>NOR</v>
      </c>
      <c r="K2624" t="str">
        <f ca="1">IFERROR(IF(ISBLANK(VLOOKUP($B2624,INDIRECT(nfl_game_result),MATCH(K$1,INDIRECT(nfl_game_result_header),0),FALSE)),"",VLOOKUP($B2624,INDIRECT(nfl_game_result),MATCH(K$1,INDIRECT(nfl_game_result_header),0),FALSE)),"error")</f>
        <v>NOR</v>
      </c>
      <c r="L2624" s="23" t="str">
        <f ca="1">IFERROR(IF(ISBLANK(VLOOKUP($B2624,INDIRECT(nfl_game_result),MATCH(L$1,INDIRECT(nfl_game_result_header),0),FALSE)),"",VLOOKUP($B2624,INDIRECT(nfl_game_result),MATCH(L$1,INDIRECT(nfl_game_result_header),0),FALSE)),"error")</f>
        <v/>
      </c>
      <c r="M2624" t="s">
        <v>14</v>
      </c>
      <c r="N2624">
        <v>-3.5</v>
      </c>
      <c r="O2624" t="s">
        <v>335</v>
      </c>
      <c r="P2624">
        <v>13</v>
      </c>
      <c r="Q2624" t="s">
        <v>335</v>
      </c>
      <c r="V2624" s="23" t="s">
        <v>416</v>
      </c>
      <c r="W2624">
        <f ca="1">VALUE(LEFT(C2624, 4))</f>
        <v>2016</v>
      </c>
      <c r="X2624">
        <f ca="1">VALUE(MID(C2624,6,FIND("_",C2624,6)-6))</f>
        <v>15</v>
      </c>
      <c r="Y2624">
        <f ca="1">IF(NOT(OR(ISBLANK(D2624),ISBLANK(E2624),D2624="",E2624="")),D2624-E2624,"")</f>
        <v>0.5</v>
      </c>
      <c r="Z2624">
        <f ca="1">IF(OR(NOT(ISNUMBER(D2624)),ISBLANK(D2624),D2624="",ISBLANK(N2624)),"",ABS(D2624-N2624))</f>
        <v>1</v>
      </c>
      <c r="AA2624">
        <f ca="1">IF(OR(ISBLANK(J2624),ISBLANK(O2624),J2624="",O2624=""),"",IF(J2624=O2624,1,0))</f>
        <v>1</v>
      </c>
      <c r="AB2624">
        <f ca="1">IF(OR(ISBLANK(K2624),ISBLANK(Q2624),K2624="",Q2624=""),"",IF(K2624=Q2624,1,0))</f>
        <v>1</v>
      </c>
      <c r="AC2624" s="23" t="str">
        <f t="shared" ca="1" si="40"/>
        <v/>
      </c>
    </row>
    <row r="2625" spans="1:29" x14ac:dyDescent="0.25">
      <c r="A2625" s="23">
        <v>2624</v>
      </c>
      <c r="B2625">
        <v>1288</v>
      </c>
      <c r="C2625" t="str">
        <f ca="1">IFERROR(VLOOKUP($B2625,INDIRECT(nfl_game_result),MATCH(C$1,INDIRECT(nfl_game_result_header),0),FALSE),"error")</f>
        <v>2016_15_SFO@ATL</v>
      </c>
      <c r="D2625">
        <f ca="1">IFERROR(IF(ISBLANK(VLOOKUP($B2625,INDIRECT(nfl_game_result),MATCH(D$1,INDIRECT(nfl_game_result_header),0),FALSE)),"",VLOOKUP($B2625,INDIRECT(nfl_game_result),MATCH(D$1,INDIRECT(nfl_game_result_header),0),FALSE)),"error")</f>
        <v>-12.5</v>
      </c>
      <c r="E2625">
        <f ca="1">IFERROR(IF(ISBLANK(VLOOKUP($B2625,INDIRECT(nfl_game_result),MATCH(E$1,INDIRECT(nfl_game_result_header),0),FALSE)),"",VLOOKUP($B2625,INDIRECT(nfl_game_result),MATCH(E$1,INDIRECT(nfl_game_result_header),0),FALSE)),"error")</f>
        <v>-13.5</v>
      </c>
      <c r="F2625" s="23" t="str">
        <f ca="1">IFERROR(IF(ISBLANK(VLOOKUP($B2625,INDIRECT(nfl_game_result),MATCH(F$1,INDIRECT(nfl_game_result_header),0),FALSE)),"",VLOOKUP($B2625,INDIRECT(nfl_game_result),MATCH(F$1,INDIRECT(nfl_game_result_header),0),FALSE)),"error")</f>
        <v/>
      </c>
      <c r="G2625" s="23" t="str">
        <f ca="1">IFERROR(IF(ISBLANK(VLOOKUP($B2625,INDIRECT(nfl_game_result),MATCH(G$1,INDIRECT(nfl_game_result_header),0),FALSE)),"",VLOOKUP($B2625,INDIRECT(nfl_game_result),MATCH(G$1,INDIRECT(nfl_game_result_header),0),FALSE)),"error")</f>
        <v/>
      </c>
      <c r="H2625">
        <f ca="1">IFERROR(IF(ISBLANK(VLOOKUP($B2625,INDIRECT(nfl_game_result),MATCH(H$1,INDIRECT(nfl_game_result_header),0),FALSE)),"",VLOOKUP($B2625,INDIRECT(nfl_game_result),MATCH(H$1,INDIRECT(nfl_game_result_header),0),FALSE)),"error")</f>
        <v>41</v>
      </c>
      <c r="I2625">
        <f ca="1">IFERROR(IF(ISBLANK(VLOOKUP($B2625,INDIRECT(nfl_game_result),MATCH(I$1,INDIRECT(nfl_game_result_header),0),FALSE)),"",VLOOKUP($B2625,INDIRECT(nfl_game_result),MATCH(I$1,INDIRECT(nfl_game_result_header),0),FALSE)),"error")</f>
        <v>13</v>
      </c>
      <c r="J2625" t="str">
        <f ca="1">IFERROR(IF(ISBLANK(VLOOKUP($B2625,INDIRECT(nfl_game_result),MATCH(J$1,INDIRECT(nfl_game_result_header),0),FALSE)),"",VLOOKUP($B2625,INDIRECT(nfl_game_result),MATCH(J$1,INDIRECT(nfl_game_result_header),0),FALSE)),"error")</f>
        <v>ATL</v>
      </c>
      <c r="K2625" t="str">
        <f ca="1">IFERROR(IF(ISBLANK(VLOOKUP($B2625,INDIRECT(nfl_game_result),MATCH(K$1,INDIRECT(nfl_game_result_header),0),FALSE)),"",VLOOKUP($B2625,INDIRECT(nfl_game_result),MATCH(K$1,INDIRECT(nfl_game_result_header),0),FALSE)),"error")</f>
        <v>ATL</v>
      </c>
      <c r="L2625" s="23" t="str">
        <f ca="1">IFERROR(IF(ISBLANK(VLOOKUP($B2625,INDIRECT(nfl_game_result),MATCH(L$1,INDIRECT(nfl_game_result_header),0),FALSE)),"",VLOOKUP($B2625,INDIRECT(nfl_game_result),MATCH(L$1,INDIRECT(nfl_game_result_header),0),FALSE)),"error")</f>
        <v/>
      </c>
      <c r="M2625" t="s">
        <v>14</v>
      </c>
      <c r="N2625">
        <v>-14</v>
      </c>
      <c r="O2625" t="s">
        <v>20</v>
      </c>
      <c r="P2625">
        <v>2</v>
      </c>
      <c r="Q2625" t="s">
        <v>20</v>
      </c>
      <c r="V2625" s="23" t="s">
        <v>416</v>
      </c>
      <c r="W2625">
        <f ca="1">VALUE(LEFT(C2625, 4))</f>
        <v>2016</v>
      </c>
      <c r="X2625">
        <f ca="1">VALUE(MID(C2625,6,FIND("_",C2625,6)-6))</f>
        <v>15</v>
      </c>
      <c r="Y2625">
        <f ca="1">IF(NOT(OR(ISBLANK(D2625),ISBLANK(E2625),D2625="",E2625="")),D2625-E2625,"")</f>
        <v>1</v>
      </c>
      <c r="Z2625">
        <f ca="1">IF(OR(NOT(ISNUMBER(D2625)),ISBLANK(D2625),D2625="",ISBLANK(N2625)),"",ABS(D2625-N2625))</f>
        <v>1.5</v>
      </c>
      <c r="AA2625">
        <f ca="1">IF(OR(ISBLANK(J2625),ISBLANK(O2625),J2625="",O2625=""),"",IF(J2625=O2625,1,0))</f>
        <v>1</v>
      </c>
      <c r="AB2625">
        <f ca="1">IF(OR(ISBLANK(K2625),ISBLANK(Q2625),K2625="",Q2625=""),"",IF(K2625=Q2625,1,0))</f>
        <v>1</v>
      </c>
      <c r="AC2625" s="23" t="str">
        <f t="shared" ca="1" si="40"/>
        <v/>
      </c>
    </row>
    <row r="2626" spans="1:29" x14ac:dyDescent="0.25">
      <c r="A2626" s="23">
        <v>2625</v>
      </c>
      <c r="B2626">
        <v>1289</v>
      </c>
      <c r="C2626" t="str">
        <f ca="1">IFERROR(VLOOKUP($B2626,INDIRECT(nfl_game_result),MATCH(C$1,INDIRECT(nfl_game_result_header),0),FALSE),"error")</f>
        <v>2016_15_NWE@DEN</v>
      </c>
      <c r="D2626">
        <f ca="1">IFERROR(IF(ISBLANK(VLOOKUP($B2626,INDIRECT(nfl_game_result),MATCH(D$1,INDIRECT(nfl_game_result_header),0),FALSE)),"",VLOOKUP($B2626,INDIRECT(nfl_game_result),MATCH(D$1,INDIRECT(nfl_game_result_header),0),FALSE)),"error")</f>
        <v>3</v>
      </c>
      <c r="E2626">
        <f ca="1">IFERROR(IF(ISBLANK(VLOOKUP($B2626,INDIRECT(nfl_game_result),MATCH(E$1,INDIRECT(nfl_game_result_header),0),FALSE)),"",VLOOKUP($B2626,INDIRECT(nfl_game_result),MATCH(E$1,INDIRECT(nfl_game_result_header),0),FALSE)),"error")</f>
        <v>3</v>
      </c>
      <c r="F2626" s="23" t="str">
        <f ca="1">IFERROR(IF(ISBLANK(VLOOKUP($B2626,INDIRECT(nfl_game_result),MATCH(F$1,INDIRECT(nfl_game_result_header),0),FALSE)),"",VLOOKUP($B2626,INDIRECT(nfl_game_result),MATCH(F$1,INDIRECT(nfl_game_result_header),0),FALSE)),"error")</f>
        <v/>
      </c>
      <c r="G2626" s="23" t="str">
        <f ca="1">IFERROR(IF(ISBLANK(VLOOKUP($B2626,INDIRECT(nfl_game_result),MATCH(G$1,INDIRECT(nfl_game_result_header),0),FALSE)),"",VLOOKUP($B2626,INDIRECT(nfl_game_result),MATCH(G$1,INDIRECT(nfl_game_result_header),0),FALSE)),"error")</f>
        <v/>
      </c>
      <c r="H2626">
        <f ca="1">IFERROR(IF(ISBLANK(VLOOKUP($B2626,INDIRECT(nfl_game_result),MATCH(H$1,INDIRECT(nfl_game_result_header),0),FALSE)),"",VLOOKUP($B2626,INDIRECT(nfl_game_result),MATCH(H$1,INDIRECT(nfl_game_result_header),0),FALSE)),"error")</f>
        <v>3</v>
      </c>
      <c r="I2626">
        <f ca="1">IFERROR(IF(ISBLANK(VLOOKUP($B2626,INDIRECT(nfl_game_result),MATCH(I$1,INDIRECT(nfl_game_result_header),0),FALSE)),"",VLOOKUP($B2626,INDIRECT(nfl_game_result),MATCH(I$1,INDIRECT(nfl_game_result_header),0),FALSE)),"error")</f>
        <v>16</v>
      </c>
      <c r="J2626" t="str">
        <f ca="1">IFERROR(IF(ISBLANK(VLOOKUP($B2626,INDIRECT(nfl_game_result),MATCH(J$1,INDIRECT(nfl_game_result_header),0),FALSE)),"",VLOOKUP($B2626,INDIRECT(nfl_game_result),MATCH(J$1,INDIRECT(nfl_game_result_header),0),FALSE)),"error")</f>
        <v>NWE</v>
      </c>
      <c r="K2626" t="str">
        <f ca="1">IFERROR(IF(ISBLANK(VLOOKUP($B2626,INDIRECT(nfl_game_result),MATCH(K$1,INDIRECT(nfl_game_result_header),0),FALSE)),"",VLOOKUP($B2626,INDIRECT(nfl_game_result),MATCH(K$1,INDIRECT(nfl_game_result_header),0),FALSE)),"error")</f>
        <v>NWE</v>
      </c>
      <c r="L2626" s="23" t="str">
        <f ca="1">IFERROR(IF(ISBLANK(VLOOKUP($B2626,INDIRECT(nfl_game_result),MATCH(L$1,INDIRECT(nfl_game_result_header),0),FALSE)),"",VLOOKUP($B2626,INDIRECT(nfl_game_result),MATCH(L$1,INDIRECT(nfl_game_result_header),0),FALSE)),"error")</f>
        <v/>
      </c>
      <c r="M2626" t="s">
        <v>14</v>
      </c>
      <c r="N2626">
        <v>3.5</v>
      </c>
      <c r="O2626" t="s">
        <v>332</v>
      </c>
      <c r="P2626">
        <v>8</v>
      </c>
      <c r="Q2626" t="s">
        <v>332</v>
      </c>
      <c r="V2626" s="23" t="s">
        <v>416</v>
      </c>
      <c r="W2626">
        <f ca="1">VALUE(LEFT(C2626, 4))</f>
        <v>2016</v>
      </c>
      <c r="X2626">
        <f ca="1">VALUE(MID(C2626,6,FIND("_",C2626,6)-6))</f>
        <v>15</v>
      </c>
      <c r="Y2626">
        <f ca="1">IF(NOT(OR(ISBLANK(D2626),ISBLANK(E2626),D2626="",E2626="")),D2626-E2626,"")</f>
        <v>0</v>
      </c>
      <c r="Z2626">
        <f ca="1">IF(OR(NOT(ISNUMBER(D2626)),ISBLANK(D2626),D2626="",ISBLANK(N2626)),"",ABS(D2626-N2626))</f>
        <v>0.5</v>
      </c>
      <c r="AA2626">
        <f ca="1">IF(OR(ISBLANK(J2626),ISBLANK(O2626),J2626="",O2626=""),"",IF(J2626=O2626,1,0))</f>
        <v>1</v>
      </c>
      <c r="AB2626">
        <f ca="1">IF(OR(ISBLANK(K2626),ISBLANK(Q2626),K2626="",Q2626=""),"",IF(K2626=Q2626,1,0))</f>
        <v>1</v>
      </c>
      <c r="AC2626" s="23" t="str">
        <f t="shared" ca="1" si="40"/>
        <v/>
      </c>
    </row>
    <row r="2627" spans="1:29" x14ac:dyDescent="0.25">
      <c r="A2627" s="23">
        <v>2626</v>
      </c>
      <c r="B2627">
        <v>1290</v>
      </c>
      <c r="C2627" t="str">
        <f ca="1">IFERROR(VLOOKUP($B2627,INDIRECT(nfl_game_result),MATCH(C$1,INDIRECT(nfl_game_result_header),0),FALSE),"error")</f>
        <v>2016_15_OAK@SD</v>
      </c>
      <c r="D2627">
        <f ca="1">IFERROR(IF(ISBLANK(VLOOKUP($B2627,INDIRECT(nfl_game_result),MATCH(D$1,INDIRECT(nfl_game_result_header),0),FALSE)),"",VLOOKUP($B2627,INDIRECT(nfl_game_result),MATCH(D$1,INDIRECT(nfl_game_result_header),0),FALSE)),"error")</f>
        <v>3</v>
      </c>
      <c r="E2627">
        <f ca="1">IFERROR(IF(ISBLANK(VLOOKUP($B2627,INDIRECT(nfl_game_result),MATCH(E$1,INDIRECT(nfl_game_result_header),0),FALSE)),"",VLOOKUP($B2627,INDIRECT(nfl_game_result),MATCH(E$1,INDIRECT(nfl_game_result_header),0),FALSE)),"error")</f>
        <v>2.5</v>
      </c>
      <c r="F2627" s="23" t="str">
        <f ca="1">IFERROR(IF(ISBLANK(VLOOKUP($B2627,INDIRECT(nfl_game_result),MATCH(F$1,INDIRECT(nfl_game_result_header),0),FALSE)),"",VLOOKUP($B2627,INDIRECT(nfl_game_result),MATCH(F$1,INDIRECT(nfl_game_result_header),0),FALSE)),"error")</f>
        <v/>
      </c>
      <c r="G2627" s="23" t="str">
        <f ca="1">IFERROR(IF(ISBLANK(VLOOKUP($B2627,INDIRECT(nfl_game_result),MATCH(G$1,INDIRECT(nfl_game_result_header),0),FALSE)),"",VLOOKUP($B2627,INDIRECT(nfl_game_result),MATCH(G$1,INDIRECT(nfl_game_result_header),0),FALSE)),"error")</f>
        <v/>
      </c>
      <c r="H2627">
        <f ca="1">IFERROR(IF(ISBLANK(VLOOKUP($B2627,INDIRECT(nfl_game_result),MATCH(H$1,INDIRECT(nfl_game_result_header),0),FALSE)),"",VLOOKUP($B2627,INDIRECT(nfl_game_result),MATCH(H$1,INDIRECT(nfl_game_result_header),0),FALSE)),"error")</f>
        <v>16</v>
      </c>
      <c r="I2627">
        <f ca="1">IFERROR(IF(ISBLANK(VLOOKUP($B2627,INDIRECT(nfl_game_result),MATCH(I$1,INDIRECT(nfl_game_result_header),0),FALSE)),"",VLOOKUP($B2627,INDIRECT(nfl_game_result),MATCH(I$1,INDIRECT(nfl_game_result_header),0),FALSE)),"error")</f>
        <v>19</v>
      </c>
      <c r="J2627" t="str">
        <f ca="1">IFERROR(IF(ISBLANK(VLOOKUP($B2627,INDIRECT(nfl_game_result),MATCH(J$1,INDIRECT(nfl_game_result_header),0),FALSE)),"",VLOOKUP($B2627,INDIRECT(nfl_game_result),MATCH(J$1,INDIRECT(nfl_game_result_header),0),FALSE)),"error")</f>
        <v>OAK</v>
      </c>
      <c r="K2627" t="str">
        <f ca="1">IFERROR(IF(ISBLANK(VLOOKUP($B2627,INDIRECT(nfl_game_result),MATCH(K$1,INDIRECT(nfl_game_result_header),0),FALSE)),"",VLOOKUP($B2627,INDIRECT(nfl_game_result),MATCH(K$1,INDIRECT(nfl_game_result_header),0),FALSE)),"error")</f>
        <v>OAK</v>
      </c>
      <c r="L2627" s="23" t="str">
        <f ca="1">IFERROR(IF(ISBLANK(VLOOKUP($B2627,INDIRECT(nfl_game_result),MATCH(L$1,INDIRECT(nfl_game_result_header),0),FALSE)),"",VLOOKUP($B2627,INDIRECT(nfl_game_result),MATCH(L$1,INDIRECT(nfl_game_result_header),0),FALSE)),"error")</f>
        <v/>
      </c>
      <c r="M2627" t="s">
        <v>14</v>
      </c>
      <c r="N2627">
        <v>3.5</v>
      </c>
      <c r="O2627" t="s">
        <v>88</v>
      </c>
      <c r="P2627">
        <v>9</v>
      </c>
      <c r="Q2627" t="s">
        <v>85</v>
      </c>
      <c r="V2627" s="23" t="s">
        <v>416</v>
      </c>
      <c r="W2627">
        <f ca="1">VALUE(LEFT(C2627, 4))</f>
        <v>2016</v>
      </c>
      <c r="X2627">
        <f ca="1">VALUE(MID(C2627,6,FIND("_",C2627,6)-6))</f>
        <v>15</v>
      </c>
      <c r="Y2627">
        <f ca="1">IF(NOT(OR(ISBLANK(D2627),ISBLANK(E2627),D2627="",E2627="")),D2627-E2627,"")</f>
        <v>0.5</v>
      </c>
      <c r="Z2627">
        <f ca="1">IF(OR(NOT(ISNUMBER(D2627)),ISBLANK(D2627),D2627="",ISBLANK(N2627)),"",ABS(D2627-N2627))</f>
        <v>0.5</v>
      </c>
      <c r="AA2627">
        <f ca="1">IF(OR(ISBLANK(J2627),ISBLANK(O2627),J2627="",O2627=""),"",IF(J2627=O2627,1,0))</f>
        <v>0</v>
      </c>
      <c r="AB2627">
        <f ca="1">IF(OR(ISBLANK(K2627),ISBLANK(Q2627),K2627="",Q2627=""),"",IF(K2627=Q2627,1,0))</f>
        <v>1</v>
      </c>
      <c r="AC2627" s="23" t="str">
        <f t="shared" ca="1" si="40"/>
        <v/>
      </c>
    </row>
    <row r="2628" spans="1:29" x14ac:dyDescent="0.25">
      <c r="A2628" s="23">
        <v>2627</v>
      </c>
      <c r="B2628">
        <v>1291</v>
      </c>
      <c r="C2628" t="str">
        <f ca="1">IFERROR(VLOOKUP($B2628,INDIRECT(nfl_game_result),MATCH(C$1,INDIRECT(nfl_game_result_header),0),FALSE),"error")</f>
        <v>2016_15_TBY@DAL</v>
      </c>
      <c r="D2628">
        <f ca="1">IFERROR(IF(ISBLANK(VLOOKUP($B2628,INDIRECT(nfl_game_result),MATCH(D$1,INDIRECT(nfl_game_result_header),0),FALSE)),"",VLOOKUP($B2628,INDIRECT(nfl_game_result),MATCH(D$1,INDIRECT(nfl_game_result_header),0),FALSE)),"error")</f>
        <v>-7.5</v>
      </c>
      <c r="E2628">
        <f ca="1">IFERROR(IF(ISBLANK(VLOOKUP($B2628,INDIRECT(nfl_game_result),MATCH(E$1,INDIRECT(nfl_game_result_header),0),FALSE)),"",VLOOKUP($B2628,INDIRECT(nfl_game_result),MATCH(E$1,INDIRECT(nfl_game_result_header),0),FALSE)),"error")</f>
        <v>-7</v>
      </c>
      <c r="F2628" s="23" t="str">
        <f ca="1">IFERROR(IF(ISBLANK(VLOOKUP($B2628,INDIRECT(nfl_game_result),MATCH(F$1,INDIRECT(nfl_game_result_header),0),FALSE)),"",VLOOKUP($B2628,INDIRECT(nfl_game_result),MATCH(F$1,INDIRECT(nfl_game_result_header),0),FALSE)),"error")</f>
        <v/>
      </c>
      <c r="G2628" s="23" t="str">
        <f ca="1">IFERROR(IF(ISBLANK(VLOOKUP($B2628,INDIRECT(nfl_game_result),MATCH(G$1,INDIRECT(nfl_game_result_header),0),FALSE)),"",VLOOKUP($B2628,INDIRECT(nfl_game_result),MATCH(G$1,INDIRECT(nfl_game_result_header),0),FALSE)),"error")</f>
        <v/>
      </c>
      <c r="H2628">
        <f ca="1">IFERROR(IF(ISBLANK(VLOOKUP($B2628,INDIRECT(nfl_game_result),MATCH(H$1,INDIRECT(nfl_game_result_header),0),FALSE)),"",VLOOKUP($B2628,INDIRECT(nfl_game_result),MATCH(H$1,INDIRECT(nfl_game_result_header),0),FALSE)),"error")</f>
        <v>26</v>
      </c>
      <c r="I2628">
        <f ca="1">IFERROR(IF(ISBLANK(VLOOKUP($B2628,INDIRECT(nfl_game_result),MATCH(I$1,INDIRECT(nfl_game_result_header),0),FALSE)),"",VLOOKUP($B2628,INDIRECT(nfl_game_result),MATCH(I$1,INDIRECT(nfl_game_result_header),0),FALSE)),"error")</f>
        <v>20</v>
      </c>
      <c r="J2628" t="str">
        <f ca="1">IFERROR(IF(ISBLANK(VLOOKUP($B2628,INDIRECT(nfl_game_result),MATCH(J$1,INDIRECT(nfl_game_result_header),0),FALSE)),"",VLOOKUP($B2628,INDIRECT(nfl_game_result),MATCH(J$1,INDIRECT(nfl_game_result_header),0),FALSE)),"error")</f>
        <v>TBY</v>
      </c>
      <c r="K2628" t="str">
        <f ca="1">IFERROR(IF(ISBLANK(VLOOKUP($B2628,INDIRECT(nfl_game_result),MATCH(K$1,INDIRECT(nfl_game_result_header),0),FALSE)),"",VLOOKUP($B2628,INDIRECT(nfl_game_result),MATCH(K$1,INDIRECT(nfl_game_result_header),0),FALSE)),"error")</f>
        <v>DAL</v>
      </c>
      <c r="L2628" s="23" t="str">
        <f ca="1">IFERROR(IF(ISBLANK(VLOOKUP($B2628,INDIRECT(nfl_game_result),MATCH(L$1,INDIRECT(nfl_game_result_header),0),FALSE)),"",VLOOKUP($B2628,INDIRECT(nfl_game_result),MATCH(L$1,INDIRECT(nfl_game_result_header),0),FALSE)),"error")</f>
        <v/>
      </c>
      <c r="M2628" t="s">
        <v>14</v>
      </c>
      <c r="N2628">
        <v>-5</v>
      </c>
      <c r="O2628" t="s">
        <v>334</v>
      </c>
      <c r="P2628">
        <v>12</v>
      </c>
      <c r="Q2628" t="s">
        <v>334</v>
      </c>
      <c r="V2628" s="23" t="s">
        <v>416</v>
      </c>
      <c r="W2628">
        <f ca="1">VALUE(LEFT(C2628, 4))</f>
        <v>2016</v>
      </c>
      <c r="X2628">
        <f ca="1">VALUE(MID(C2628,6,FIND("_",C2628,6)-6))</f>
        <v>15</v>
      </c>
      <c r="Y2628">
        <f ca="1">IF(NOT(OR(ISBLANK(D2628),ISBLANK(E2628),D2628="",E2628="")),D2628-E2628,"")</f>
        <v>-0.5</v>
      </c>
      <c r="Z2628">
        <f ca="1">IF(OR(NOT(ISNUMBER(D2628)),ISBLANK(D2628),D2628="",ISBLANK(N2628)),"",ABS(D2628-N2628))</f>
        <v>2.5</v>
      </c>
      <c r="AA2628">
        <f ca="1">IF(OR(ISBLANK(J2628),ISBLANK(O2628),J2628="",O2628=""),"",IF(J2628=O2628,1,0))</f>
        <v>1</v>
      </c>
      <c r="AB2628">
        <f ca="1">IF(OR(ISBLANK(K2628),ISBLANK(Q2628),K2628="",Q2628=""),"",IF(K2628=Q2628,1,0))</f>
        <v>0</v>
      </c>
      <c r="AC2628" s="23" t="str">
        <f t="shared" ca="1" si="40"/>
        <v/>
      </c>
    </row>
    <row r="2629" spans="1:29" x14ac:dyDescent="0.25">
      <c r="A2629" s="23">
        <v>2628</v>
      </c>
      <c r="B2629">
        <v>1292</v>
      </c>
      <c r="C2629" t="str">
        <f ca="1">IFERROR(VLOOKUP($B2629,INDIRECT(nfl_game_result),MATCH(C$1,INDIRECT(nfl_game_result_header),0),FALSE),"error")</f>
        <v>2016_15_CAR@WAS</v>
      </c>
      <c r="D2629">
        <f ca="1">IFERROR(IF(ISBLANK(VLOOKUP($B2629,INDIRECT(nfl_game_result),MATCH(D$1,INDIRECT(nfl_game_result_header),0),FALSE)),"",VLOOKUP($B2629,INDIRECT(nfl_game_result),MATCH(D$1,INDIRECT(nfl_game_result_header),0),FALSE)),"error")</f>
        <v>-4</v>
      </c>
      <c r="E2629">
        <f ca="1">IFERROR(IF(ISBLANK(VLOOKUP($B2629,INDIRECT(nfl_game_result),MATCH(E$1,INDIRECT(nfl_game_result_header),0),FALSE)),"",VLOOKUP($B2629,INDIRECT(nfl_game_result),MATCH(E$1,INDIRECT(nfl_game_result_header),0),FALSE)),"error")</f>
        <v>-7</v>
      </c>
      <c r="F2629" s="23" t="str">
        <f ca="1">IFERROR(IF(ISBLANK(VLOOKUP($B2629,INDIRECT(nfl_game_result),MATCH(F$1,INDIRECT(nfl_game_result_header),0),FALSE)),"",VLOOKUP($B2629,INDIRECT(nfl_game_result),MATCH(F$1,INDIRECT(nfl_game_result_header),0),FALSE)),"error")</f>
        <v/>
      </c>
      <c r="G2629" s="23" t="str">
        <f ca="1">IFERROR(IF(ISBLANK(VLOOKUP($B2629,INDIRECT(nfl_game_result),MATCH(G$1,INDIRECT(nfl_game_result_header),0),FALSE)),"",VLOOKUP($B2629,INDIRECT(nfl_game_result),MATCH(G$1,INDIRECT(nfl_game_result_header),0),FALSE)),"error")</f>
        <v/>
      </c>
      <c r="H2629">
        <f ca="1">IFERROR(IF(ISBLANK(VLOOKUP($B2629,INDIRECT(nfl_game_result),MATCH(H$1,INDIRECT(nfl_game_result_header),0),FALSE)),"",VLOOKUP($B2629,INDIRECT(nfl_game_result),MATCH(H$1,INDIRECT(nfl_game_result_header),0),FALSE)),"error")</f>
        <v>15</v>
      </c>
      <c r="I2629">
        <f ca="1">IFERROR(IF(ISBLANK(VLOOKUP($B2629,INDIRECT(nfl_game_result),MATCH(I$1,INDIRECT(nfl_game_result_header),0),FALSE)),"",VLOOKUP($B2629,INDIRECT(nfl_game_result),MATCH(I$1,INDIRECT(nfl_game_result_header),0),FALSE)),"error")</f>
        <v>26</v>
      </c>
      <c r="J2629" t="str">
        <f ca="1">IFERROR(IF(ISBLANK(VLOOKUP($B2629,INDIRECT(nfl_game_result),MATCH(J$1,INDIRECT(nfl_game_result_header),0),FALSE)),"",VLOOKUP($B2629,INDIRECT(nfl_game_result),MATCH(J$1,INDIRECT(nfl_game_result_header),0),FALSE)),"error")</f>
        <v>CAR</v>
      </c>
      <c r="K2629" t="str">
        <f ca="1">IFERROR(IF(ISBLANK(VLOOKUP($B2629,INDIRECT(nfl_game_result),MATCH(K$1,INDIRECT(nfl_game_result_header),0),FALSE)),"",VLOOKUP($B2629,INDIRECT(nfl_game_result),MATCH(K$1,INDIRECT(nfl_game_result_header),0),FALSE)),"error")</f>
        <v>CAR</v>
      </c>
      <c r="L2629" s="23" t="str">
        <f ca="1">IFERROR(IF(ISBLANK(VLOOKUP($B2629,INDIRECT(nfl_game_result),MATCH(L$1,INDIRECT(nfl_game_result_header),0),FALSE)),"",VLOOKUP($B2629,INDIRECT(nfl_game_result),MATCH(L$1,INDIRECT(nfl_game_result_header),0),FALSE)),"error")</f>
        <v/>
      </c>
      <c r="M2629" t="s">
        <v>14</v>
      </c>
      <c r="N2629">
        <v>-3.5</v>
      </c>
      <c r="O2629" t="s">
        <v>67</v>
      </c>
      <c r="P2629">
        <v>15</v>
      </c>
      <c r="Q2629" t="s">
        <v>94</v>
      </c>
      <c r="V2629" s="23" t="s">
        <v>416</v>
      </c>
      <c r="W2629">
        <f ca="1">VALUE(LEFT(C2629, 4))</f>
        <v>2016</v>
      </c>
      <c r="X2629">
        <f ca="1">VALUE(MID(C2629,6,FIND("_",C2629,6)-6))</f>
        <v>15</v>
      </c>
      <c r="Y2629">
        <f ca="1">IF(NOT(OR(ISBLANK(D2629),ISBLANK(E2629),D2629="",E2629="")),D2629-E2629,"")</f>
        <v>3</v>
      </c>
      <c r="Z2629">
        <f ca="1">IF(OR(NOT(ISNUMBER(D2629)),ISBLANK(D2629),D2629="",ISBLANK(N2629)),"",ABS(D2629-N2629))</f>
        <v>0.5</v>
      </c>
      <c r="AA2629">
        <f ca="1">IF(OR(ISBLANK(J2629),ISBLANK(O2629),J2629="",O2629=""),"",IF(J2629=O2629,1,0))</f>
        <v>1</v>
      </c>
      <c r="AB2629">
        <f ca="1">IF(OR(ISBLANK(K2629),ISBLANK(Q2629),K2629="",Q2629=""),"",IF(K2629=Q2629,1,0))</f>
        <v>0</v>
      </c>
      <c r="AC2629" s="23" t="str">
        <f t="shared" ca="1" si="40"/>
        <v/>
      </c>
    </row>
    <row r="2630" spans="1:29" x14ac:dyDescent="0.25">
      <c r="A2630" s="23">
        <v>2629</v>
      </c>
      <c r="B2630">
        <v>1293</v>
      </c>
      <c r="C2630" t="str">
        <f ca="1">IFERROR(VLOOKUP($B2630,INDIRECT(nfl_game_result),MATCH(C$1,INDIRECT(nfl_game_result_header),0),FALSE),"error")</f>
        <v>2016_16_NYG@PHI</v>
      </c>
      <c r="D2630">
        <f ca="1">IFERROR(IF(ISBLANK(VLOOKUP($B2630,INDIRECT(nfl_game_result),MATCH(D$1,INDIRECT(nfl_game_result_header),0),FALSE)),"",VLOOKUP($B2630,INDIRECT(nfl_game_result),MATCH(D$1,INDIRECT(nfl_game_result_header),0),FALSE)),"error")</f>
        <v>-3</v>
      </c>
      <c r="E2630">
        <f ca="1">IFERROR(IF(ISBLANK(VLOOKUP($B2630,INDIRECT(nfl_game_result),MATCH(E$1,INDIRECT(nfl_game_result_header),0),FALSE)),"",VLOOKUP($B2630,INDIRECT(nfl_game_result),MATCH(E$1,INDIRECT(nfl_game_result_header),0),FALSE)),"error")</f>
        <v>1</v>
      </c>
      <c r="F2630" s="23" t="str">
        <f ca="1">IFERROR(IF(ISBLANK(VLOOKUP($B2630,INDIRECT(nfl_game_result),MATCH(F$1,INDIRECT(nfl_game_result_header),0),FALSE)),"",VLOOKUP($B2630,INDIRECT(nfl_game_result),MATCH(F$1,INDIRECT(nfl_game_result_header),0),FALSE)),"error")</f>
        <v/>
      </c>
      <c r="G2630" s="23" t="str">
        <f ca="1">IFERROR(IF(ISBLANK(VLOOKUP($B2630,INDIRECT(nfl_game_result),MATCH(G$1,INDIRECT(nfl_game_result_header),0),FALSE)),"",VLOOKUP($B2630,INDIRECT(nfl_game_result),MATCH(G$1,INDIRECT(nfl_game_result_header),0),FALSE)),"error")</f>
        <v/>
      </c>
      <c r="H2630">
        <f ca="1">IFERROR(IF(ISBLANK(VLOOKUP($B2630,INDIRECT(nfl_game_result),MATCH(H$1,INDIRECT(nfl_game_result_header),0),FALSE)),"",VLOOKUP($B2630,INDIRECT(nfl_game_result),MATCH(H$1,INDIRECT(nfl_game_result_header),0),FALSE)),"error")</f>
        <v>24</v>
      </c>
      <c r="I2630">
        <f ca="1">IFERROR(IF(ISBLANK(VLOOKUP($B2630,INDIRECT(nfl_game_result),MATCH(I$1,INDIRECT(nfl_game_result_header),0),FALSE)),"",VLOOKUP($B2630,INDIRECT(nfl_game_result),MATCH(I$1,INDIRECT(nfl_game_result_header),0),FALSE)),"error")</f>
        <v>19</v>
      </c>
      <c r="J2630" t="str">
        <f ca="1">IFERROR(IF(ISBLANK(VLOOKUP($B2630,INDIRECT(nfl_game_result),MATCH(J$1,INDIRECT(nfl_game_result_header),0),FALSE)),"",VLOOKUP($B2630,INDIRECT(nfl_game_result),MATCH(J$1,INDIRECT(nfl_game_result_header),0),FALSE)),"error")</f>
        <v>PHI</v>
      </c>
      <c r="K2630" t="str">
        <f ca="1">IFERROR(IF(ISBLANK(VLOOKUP($B2630,INDIRECT(nfl_game_result),MATCH(K$1,INDIRECT(nfl_game_result_header),0),FALSE)),"",VLOOKUP($B2630,INDIRECT(nfl_game_result),MATCH(K$1,INDIRECT(nfl_game_result_header),0),FALSE)),"error")</f>
        <v>PHI</v>
      </c>
      <c r="L2630" s="23" t="str">
        <f ca="1">IFERROR(IF(ISBLANK(VLOOKUP($B2630,INDIRECT(nfl_game_result),MATCH(L$1,INDIRECT(nfl_game_result_header),0),FALSE)),"",VLOOKUP($B2630,INDIRECT(nfl_game_result),MATCH(L$1,INDIRECT(nfl_game_result_header),0),FALSE)),"error")</f>
        <v/>
      </c>
      <c r="M2630" t="s">
        <v>16</v>
      </c>
      <c r="N2630">
        <v>2</v>
      </c>
      <c r="O2630" t="s">
        <v>83</v>
      </c>
      <c r="P2630">
        <v>12</v>
      </c>
      <c r="V2630" s="23" t="s">
        <v>416</v>
      </c>
      <c r="W2630">
        <f ca="1">VALUE(LEFT(C2630, 4))</f>
        <v>2016</v>
      </c>
      <c r="X2630">
        <f ca="1">VALUE(MID(C2630,6,FIND("_",C2630,6)-6))</f>
        <v>16</v>
      </c>
      <c r="Y2630">
        <f ca="1">IF(NOT(OR(ISBLANK(D2630),ISBLANK(E2630),D2630="",E2630="")),D2630-E2630,"")</f>
        <v>-4</v>
      </c>
      <c r="Z2630">
        <f ca="1">IF(OR(NOT(ISNUMBER(D2630)),ISBLANK(D2630),D2630="",ISBLANK(N2630)),"",ABS(D2630-N2630))</f>
        <v>5</v>
      </c>
      <c r="AA2630">
        <f ca="1">IF(OR(ISBLANK(J2630),ISBLANK(O2630),J2630="",O2630=""),"",IF(J2630=O2630,1,0))</f>
        <v>0</v>
      </c>
      <c r="AB2630" t="str">
        <f ca="1">IF(OR(ISBLANK(K2630),ISBLANK(Q2630),K2630="",Q2630=""),"",IF(K2630=Q2630,1,0))</f>
        <v/>
      </c>
      <c r="AC2630" s="23" t="str">
        <f t="shared" ca="1" si="40"/>
        <v/>
      </c>
    </row>
    <row r="2631" spans="1:29" x14ac:dyDescent="0.25">
      <c r="A2631" s="23">
        <v>2630</v>
      </c>
      <c r="B2631">
        <v>1294</v>
      </c>
      <c r="C2631" t="str">
        <f ca="1">IFERROR(VLOOKUP($B2631,INDIRECT(nfl_game_result),MATCH(C$1,INDIRECT(nfl_game_result_header),0),FALSE),"error")</f>
        <v>2016_16_ATL@CAR</v>
      </c>
      <c r="D2631">
        <f ca="1">IFERROR(IF(ISBLANK(VLOOKUP($B2631,INDIRECT(nfl_game_result),MATCH(D$1,INDIRECT(nfl_game_result_header),0),FALSE)),"",VLOOKUP($B2631,INDIRECT(nfl_game_result),MATCH(D$1,INDIRECT(nfl_game_result_header),0),FALSE)),"error")</f>
        <v>3.5</v>
      </c>
      <c r="E2631" t="str">
        <f ca="1">IFERROR(IF(ISBLANK(VLOOKUP($B2631,INDIRECT(nfl_game_result),MATCH(E$1,INDIRECT(nfl_game_result_header),0),FALSE)),"",VLOOKUP($B2631,INDIRECT(nfl_game_result),MATCH(E$1,INDIRECT(nfl_game_result_header),0),FALSE)),"error")</f>
        <v/>
      </c>
      <c r="F2631" s="23" t="str">
        <f ca="1">IFERROR(IF(ISBLANK(VLOOKUP($B2631,INDIRECT(nfl_game_result),MATCH(F$1,INDIRECT(nfl_game_result_header),0),FALSE)),"",VLOOKUP($B2631,INDIRECT(nfl_game_result),MATCH(F$1,INDIRECT(nfl_game_result_header),0),FALSE)),"error")</f>
        <v/>
      </c>
      <c r="G2631" s="23" t="str">
        <f ca="1">IFERROR(IF(ISBLANK(VLOOKUP($B2631,INDIRECT(nfl_game_result),MATCH(G$1,INDIRECT(nfl_game_result_header),0),FALSE)),"",VLOOKUP($B2631,INDIRECT(nfl_game_result),MATCH(G$1,INDIRECT(nfl_game_result_header),0),FALSE)),"error")</f>
        <v/>
      </c>
      <c r="H2631">
        <f ca="1">IFERROR(IF(ISBLANK(VLOOKUP($B2631,INDIRECT(nfl_game_result),MATCH(H$1,INDIRECT(nfl_game_result_header),0),FALSE)),"",VLOOKUP($B2631,INDIRECT(nfl_game_result),MATCH(H$1,INDIRECT(nfl_game_result_header),0),FALSE)),"error")</f>
        <v>16</v>
      </c>
      <c r="I2631">
        <f ca="1">IFERROR(IF(ISBLANK(VLOOKUP($B2631,INDIRECT(nfl_game_result),MATCH(I$1,INDIRECT(nfl_game_result_header),0),FALSE)),"",VLOOKUP($B2631,INDIRECT(nfl_game_result),MATCH(I$1,INDIRECT(nfl_game_result_header),0),FALSE)),"error")</f>
        <v>33</v>
      </c>
      <c r="J2631" t="str">
        <f ca="1">IFERROR(IF(ISBLANK(VLOOKUP($B2631,INDIRECT(nfl_game_result),MATCH(J$1,INDIRECT(nfl_game_result_header),0),FALSE)),"",VLOOKUP($B2631,INDIRECT(nfl_game_result),MATCH(J$1,INDIRECT(nfl_game_result_header),0),FALSE)),"error")</f>
        <v>ATL</v>
      </c>
      <c r="K2631" t="str">
        <f ca="1">IFERROR(IF(ISBLANK(VLOOKUP($B2631,INDIRECT(nfl_game_result),MATCH(K$1,INDIRECT(nfl_game_result_header),0),FALSE)),"",VLOOKUP($B2631,INDIRECT(nfl_game_result),MATCH(K$1,INDIRECT(nfl_game_result_header),0),FALSE)),"error")</f>
        <v>ATL</v>
      </c>
      <c r="L2631" s="23" t="str">
        <f ca="1">IFERROR(IF(ISBLANK(VLOOKUP($B2631,INDIRECT(nfl_game_result),MATCH(L$1,INDIRECT(nfl_game_result_header),0),FALSE)),"",VLOOKUP($B2631,INDIRECT(nfl_game_result),MATCH(L$1,INDIRECT(nfl_game_result_header),0),FALSE)),"error")</f>
        <v/>
      </c>
      <c r="M2631" t="s">
        <v>16</v>
      </c>
      <c r="N2631">
        <v>-2</v>
      </c>
      <c r="O2631" t="s">
        <v>20</v>
      </c>
      <c r="P2631">
        <v>14</v>
      </c>
      <c r="V2631" s="23" t="s">
        <v>416</v>
      </c>
      <c r="W2631">
        <f ca="1">VALUE(LEFT(C2631, 4))</f>
        <v>2016</v>
      </c>
      <c r="X2631">
        <f ca="1">VALUE(MID(C2631,6,FIND("_",C2631,6)-6))</f>
        <v>16</v>
      </c>
      <c r="Y2631" t="str">
        <f ca="1">IF(NOT(OR(ISBLANK(D2631),ISBLANK(E2631),D2631="",E2631="")),D2631-E2631,"")</f>
        <v/>
      </c>
      <c r="Z2631">
        <f ca="1">IF(OR(NOT(ISNUMBER(D2631)),ISBLANK(D2631),D2631="",ISBLANK(N2631)),"",ABS(D2631-N2631))</f>
        <v>5.5</v>
      </c>
      <c r="AA2631">
        <f ca="1">IF(OR(ISBLANK(J2631),ISBLANK(O2631),J2631="",O2631=""),"",IF(J2631=O2631,1,0))</f>
        <v>1</v>
      </c>
      <c r="AB2631" t="str">
        <f ca="1">IF(OR(ISBLANK(K2631),ISBLANK(Q2631),K2631="",Q2631=""),"",IF(K2631=Q2631,1,0))</f>
        <v/>
      </c>
      <c r="AC2631" s="23" t="str">
        <f t="shared" ca="1" si="40"/>
        <v/>
      </c>
    </row>
    <row r="2632" spans="1:29" x14ac:dyDescent="0.25">
      <c r="A2632" s="23">
        <v>2631</v>
      </c>
      <c r="B2632">
        <v>1295</v>
      </c>
      <c r="C2632" t="str">
        <f ca="1">IFERROR(VLOOKUP($B2632,INDIRECT(nfl_game_result),MATCH(C$1,INDIRECT(nfl_game_result_header),0),FALSE),"error")</f>
        <v>2016_16_MIA@BUF</v>
      </c>
      <c r="D2632">
        <f ca="1">IFERROR(IF(ISBLANK(VLOOKUP($B2632,INDIRECT(nfl_game_result),MATCH(D$1,INDIRECT(nfl_game_result_header),0),FALSE)),"",VLOOKUP($B2632,INDIRECT(nfl_game_result),MATCH(D$1,INDIRECT(nfl_game_result_header),0),FALSE)),"error")</f>
        <v>-3.5</v>
      </c>
      <c r="E2632" t="str">
        <f ca="1">IFERROR(IF(ISBLANK(VLOOKUP($B2632,INDIRECT(nfl_game_result),MATCH(E$1,INDIRECT(nfl_game_result_header),0),FALSE)),"",VLOOKUP($B2632,INDIRECT(nfl_game_result),MATCH(E$1,INDIRECT(nfl_game_result_header),0),FALSE)),"error")</f>
        <v/>
      </c>
      <c r="F2632" s="23" t="str">
        <f ca="1">IFERROR(IF(ISBLANK(VLOOKUP($B2632,INDIRECT(nfl_game_result),MATCH(F$1,INDIRECT(nfl_game_result_header),0),FALSE)),"",VLOOKUP($B2632,INDIRECT(nfl_game_result),MATCH(F$1,INDIRECT(nfl_game_result_header),0),FALSE)),"error")</f>
        <v/>
      </c>
      <c r="G2632" s="23" t="str">
        <f ca="1">IFERROR(IF(ISBLANK(VLOOKUP($B2632,INDIRECT(nfl_game_result),MATCH(G$1,INDIRECT(nfl_game_result_header),0),FALSE)),"",VLOOKUP($B2632,INDIRECT(nfl_game_result),MATCH(G$1,INDIRECT(nfl_game_result_header),0),FALSE)),"error")</f>
        <v/>
      </c>
      <c r="H2632">
        <f ca="1">IFERROR(IF(ISBLANK(VLOOKUP($B2632,INDIRECT(nfl_game_result),MATCH(H$1,INDIRECT(nfl_game_result_header),0),FALSE)),"",VLOOKUP($B2632,INDIRECT(nfl_game_result),MATCH(H$1,INDIRECT(nfl_game_result_header),0),FALSE)),"error")</f>
        <v>31</v>
      </c>
      <c r="I2632">
        <f ca="1">IFERROR(IF(ISBLANK(VLOOKUP($B2632,INDIRECT(nfl_game_result),MATCH(I$1,INDIRECT(nfl_game_result_header),0),FALSE)),"",VLOOKUP($B2632,INDIRECT(nfl_game_result),MATCH(I$1,INDIRECT(nfl_game_result_header),0),FALSE)),"error")</f>
        <v>34</v>
      </c>
      <c r="J2632" t="str">
        <f ca="1">IFERROR(IF(ISBLANK(VLOOKUP($B2632,INDIRECT(nfl_game_result),MATCH(J$1,INDIRECT(nfl_game_result_header),0),FALSE)),"",VLOOKUP($B2632,INDIRECT(nfl_game_result),MATCH(J$1,INDIRECT(nfl_game_result_header),0),FALSE)),"error")</f>
        <v>MIA</v>
      </c>
      <c r="K2632" t="str">
        <f ca="1">IFERROR(IF(ISBLANK(VLOOKUP($B2632,INDIRECT(nfl_game_result),MATCH(K$1,INDIRECT(nfl_game_result_header),0),FALSE)),"",VLOOKUP($B2632,INDIRECT(nfl_game_result),MATCH(K$1,INDIRECT(nfl_game_result_header),0),FALSE)),"error")</f>
        <v>MIA</v>
      </c>
      <c r="L2632" s="23" t="str">
        <f ca="1">IFERROR(IF(ISBLANK(VLOOKUP($B2632,INDIRECT(nfl_game_result),MATCH(L$1,INDIRECT(nfl_game_result_header),0),FALSE)),"",VLOOKUP($B2632,INDIRECT(nfl_game_result),MATCH(L$1,INDIRECT(nfl_game_result_header),0),FALSE)),"error")</f>
        <v/>
      </c>
      <c r="M2632" t="s">
        <v>16</v>
      </c>
      <c r="N2632">
        <v>-2</v>
      </c>
      <c r="O2632" t="s">
        <v>66</v>
      </c>
      <c r="P2632">
        <v>11</v>
      </c>
      <c r="V2632" s="23" t="s">
        <v>416</v>
      </c>
      <c r="W2632">
        <f ca="1">VALUE(LEFT(C2632, 4))</f>
        <v>2016</v>
      </c>
      <c r="X2632">
        <f ca="1">VALUE(MID(C2632,6,FIND("_",C2632,6)-6))</f>
        <v>16</v>
      </c>
      <c r="Y2632" t="str">
        <f ca="1">IF(NOT(OR(ISBLANK(D2632),ISBLANK(E2632),D2632="",E2632="")),D2632-E2632,"")</f>
        <v/>
      </c>
      <c r="Z2632">
        <f ca="1">IF(OR(NOT(ISNUMBER(D2632)),ISBLANK(D2632),D2632="",ISBLANK(N2632)),"",ABS(D2632-N2632))</f>
        <v>1.5</v>
      </c>
      <c r="AA2632">
        <f ca="1">IF(OR(ISBLANK(J2632),ISBLANK(O2632),J2632="",O2632=""),"",IF(J2632=O2632,1,0))</f>
        <v>0</v>
      </c>
      <c r="AB2632" t="str">
        <f ca="1">IF(OR(ISBLANK(K2632),ISBLANK(Q2632),K2632="",Q2632=""),"",IF(K2632=Q2632,1,0))</f>
        <v/>
      </c>
      <c r="AC2632" s="23" t="str">
        <f t="shared" ca="1" si="40"/>
        <v/>
      </c>
    </row>
    <row r="2633" spans="1:29" x14ac:dyDescent="0.25">
      <c r="A2633" s="23">
        <v>2632</v>
      </c>
      <c r="B2633">
        <v>1296</v>
      </c>
      <c r="C2633" t="str">
        <f ca="1">IFERROR(VLOOKUP($B2633,INDIRECT(nfl_game_result),MATCH(C$1,INDIRECT(nfl_game_result_header),0),FALSE),"error")</f>
        <v>2016_16_WAS@CHI</v>
      </c>
      <c r="D2633">
        <f ca="1">IFERROR(IF(ISBLANK(VLOOKUP($B2633,INDIRECT(nfl_game_result),MATCH(D$1,INDIRECT(nfl_game_result_header),0),FALSE)),"",VLOOKUP($B2633,INDIRECT(nfl_game_result),MATCH(D$1,INDIRECT(nfl_game_result_header),0),FALSE)),"error")</f>
        <v>3.5</v>
      </c>
      <c r="E2633" t="str">
        <f ca="1">IFERROR(IF(ISBLANK(VLOOKUP($B2633,INDIRECT(nfl_game_result),MATCH(E$1,INDIRECT(nfl_game_result_header),0),FALSE)),"",VLOOKUP($B2633,INDIRECT(nfl_game_result),MATCH(E$1,INDIRECT(nfl_game_result_header),0),FALSE)),"error")</f>
        <v/>
      </c>
      <c r="F2633" s="23" t="str">
        <f ca="1">IFERROR(IF(ISBLANK(VLOOKUP($B2633,INDIRECT(nfl_game_result),MATCH(F$1,INDIRECT(nfl_game_result_header),0),FALSE)),"",VLOOKUP($B2633,INDIRECT(nfl_game_result),MATCH(F$1,INDIRECT(nfl_game_result_header),0),FALSE)),"error")</f>
        <v/>
      </c>
      <c r="G2633" s="23" t="str">
        <f ca="1">IFERROR(IF(ISBLANK(VLOOKUP($B2633,INDIRECT(nfl_game_result),MATCH(G$1,INDIRECT(nfl_game_result_header),0),FALSE)),"",VLOOKUP($B2633,INDIRECT(nfl_game_result),MATCH(G$1,INDIRECT(nfl_game_result_header),0),FALSE)),"error")</f>
        <v/>
      </c>
      <c r="H2633">
        <f ca="1">IFERROR(IF(ISBLANK(VLOOKUP($B2633,INDIRECT(nfl_game_result),MATCH(H$1,INDIRECT(nfl_game_result_header),0),FALSE)),"",VLOOKUP($B2633,INDIRECT(nfl_game_result),MATCH(H$1,INDIRECT(nfl_game_result_header),0),FALSE)),"error")</f>
        <v>21</v>
      </c>
      <c r="I2633">
        <f ca="1">IFERROR(IF(ISBLANK(VLOOKUP($B2633,INDIRECT(nfl_game_result),MATCH(I$1,INDIRECT(nfl_game_result_header),0),FALSE)),"",VLOOKUP($B2633,INDIRECT(nfl_game_result),MATCH(I$1,INDIRECT(nfl_game_result_header),0),FALSE)),"error")</f>
        <v>41</v>
      </c>
      <c r="J2633" t="str">
        <f ca="1">IFERROR(IF(ISBLANK(VLOOKUP($B2633,INDIRECT(nfl_game_result),MATCH(J$1,INDIRECT(nfl_game_result_header),0),FALSE)),"",VLOOKUP($B2633,INDIRECT(nfl_game_result),MATCH(J$1,INDIRECT(nfl_game_result_header),0),FALSE)),"error")</f>
        <v>WAS</v>
      </c>
      <c r="K2633" t="str">
        <f ca="1">IFERROR(IF(ISBLANK(VLOOKUP($B2633,INDIRECT(nfl_game_result),MATCH(K$1,INDIRECT(nfl_game_result_header),0),FALSE)),"",VLOOKUP($B2633,INDIRECT(nfl_game_result),MATCH(K$1,INDIRECT(nfl_game_result_header),0),FALSE)),"error")</f>
        <v>WAS</v>
      </c>
      <c r="L2633" s="23" t="str">
        <f ca="1">IFERROR(IF(ISBLANK(VLOOKUP($B2633,INDIRECT(nfl_game_result),MATCH(L$1,INDIRECT(nfl_game_result_header),0),FALSE)),"",VLOOKUP($B2633,INDIRECT(nfl_game_result),MATCH(L$1,INDIRECT(nfl_game_result_header),0),FALSE)),"error")</f>
        <v/>
      </c>
      <c r="M2633" t="s">
        <v>16</v>
      </c>
      <c r="N2633">
        <v>4</v>
      </c>
      <c r="O2633" t="s">
        <v>94</v>
      </c>
      <c r="P2633">
        <v>3</v>
      </c>
      <c r="V2633" s="23" t="s">
        <v>416</v>
      </c>
      <c r="W2633">
        <f ca="1">VALUE(LEFT(C2633, 4))</f>
        <v>2016</v>
      </c>
      <c r="X2633">
        <f ca="1">VALUE(MID(C2633,6,FIND("_",C2633,6)-6))</f>
        <v>16</v>
      </c>
      <c r="Y2633" t="str">
        <f ca="1">IF(NOT(OR(ISBLANK(D2633),ISBLANK(E2633),D2633="",E2633="")),D2633-E2633,"")</f>
        <v/>
      </c>
      <c r="Z2633">
        <f ca="1">IF(OR(NOT(ISNUMBER(D2633)),ISBLANK(D2633),D2633="",ISBLANK(N2633)),"",ABS(D2633-N2633))</f>
        <v>0.5</v>
      </c>
      <c r="AA2633">
        <f ca="1">IF(OR(ISBLANK(J2633),ISBLANK(O2633),J2633="",O2633=""),"",IF(J2633=O2633,1,0))</f>
        <v>1</v>
      </c>
      <c r="AB2633" t="str">
        <f ca="1">IF(OR(ISBLANK(K2633),ISBLANK(Q2633),K2633="",Q2633=""),"",IF(K2633=Q2633,1,0))</f>
        <v/>
      </c>
      <c r="AC2633" s="23" t="str">
        <f t="shared" ca="1" si="40"/>
        <v/>
      </c>
    </row>
    <row r="2634" spans="1:29" x14ac:dyDescent="0.25">
      <c r="A2634" s="23">
        <v>2633</v>
      </c>
      <c r="B2634">
        <v>1297</v>
      </c>
      <c r="C2634" t="str">
        <f ca="1">IFERROR(VLOOKUP($B2634,INDIRECT(nfl_game_result),MATCH(C$1,INDIRECT(nfl_game_result_header),0),FALSE),"error")</f>
        <v>2016_16_NYJ@NWE</v>
      </c>
      <c r="D2634">
        <f ca="1">IFERROR(IF(ISBLANK(VLOOKUP($B2634,INDIRECT(nfl_game_result),MATCH(D$1,INDIRECT(nfl_game_result_header),0),FALSE)),"",VLOOKUP($B2634,INDIRECT(nfl_game_result),MATCH(D$1,INDIRECT(nfl_game_result_header),0),FALSE)),"error")</f>
        <v>-16.5</v>
      </c>
      <c r="E2634" t="str">
        <f ca="1">IFERROR(IF(ISBLANK(VLOOKUP($B2634,INDIRECT(nfl_game_result),MATCH(E$1,INDIRECT(nfl_game_result_header),0),FALSE)),"",VLOOKUP($B2634,INDIRECT(nfl_game_result),MATCH(E$1,INDIRECT(nfl_game_result_header),0),FALSE)),"error")</f>
        <v/>
      </c>
      <c r="F2634" s="23" t="str">
        <f ca="1">IFERROR(IF(ISBLANK(VLOOKUP($B2634,INDIRECT(nfl_game_result),MATCH(F$1,INDIRECT(nfl_game_result_header),0),FALSE)),"",VLOOKUP($B2634,INDIRECT(nfl_game_result),MATCH(F$1,INDIRECT(nfl_game_result_header),0),FALSE)),"error")</f>
        <v/>
      </c>
      <c r="G2634" s="23" t="str">
        <f ca="1">IFERROR(IF(ISBLANK(VLOOKUP($B2634,INDIRECT(nfl_game_result),MATCH(G$1,INDIRECT(nfl_game_result_header),0),FALSE)),"",VLOOKUP($B2634,INDIRECT(nfl_game_result),MATCH(G$1,INDIRECT(nfl_game_result_header),0),FALSE)),"error")</f>
        <v/>
      </c>
      <c r="H2634">
        <f ca="1">IFERROR(IF(ISBLANK(VLOOKUP($B2634,INDIRECT(nfl_game_result),MATCH(H$1,INDIRECT(nfl_game_result_header),0),FALSE)),"",VLOOKUP($B2634,INDIRECT(nfl_game_result),MATCH(H$1,INDIRECT(nfl_game_result_header),0),FALSE)),"error")</f>
        <v>41</v>
      </c>
      <c r="I2634">
        <f ca="1">IFERROR(IF(ISBLANK(VLOOKUP($B2634,INDIRECT(nfl_game_result),MATCH(I$1,INDIRECT(nfl_game_result_header),0),FALSE)),"",VLOOKUP($B2634,INDIRECT(nfl_game_result),MATCH(I$1,INDIRECT(nfl_game_result_header),0),FALSE)),"error")</f>
        <v>3</v>
      </c>
      <c r="J2634" t="str">
        <f ca="1">IFERROR(IF(ISBLANK(VLOOKUP($B2634,INDIRECT(nfl_game_result),MATCH(J$1,INDIRECT(nfl_game_result_header),0),FALSE)),"",VLOOKUP($B2634,INDIRECT(nfl_game_result),MATCH(J$1,INDIRECT(nfl_game_result_header),0),FALSE)),"error")</f>
        <v>NWE</v>
      </c>
      <c r="K2634" t="str">
        <f ca="1">IFERROR(IF(ISBLANK(VLOOKUP($B2634,INDIRECT(nfl_game_result),MATCH(K$1,INDIRECT(nfl_game_result_header),0),FALSE)),"",VLOOKUP($B2634,INDIRECT(nfl_game_result),MATCH(K$1,INDIRECT(nfl_game_result_header),0),FALSE)),"error")</f>
        <v>NWE</v>
      </c>
      <c r="L2634" s="23" t="str">
        <f ca="1">IFERROR(IF(ISBLANK(VLOOKUP($B2634,INDIRECT(nfl_game_result),MATCH(L$1,INDIRECT(nfl_game_result_header),0),FALSE)),"",VLOOKUP($B2634,INDIRECT(nfl_game_result),MATCH(L$1,INDIRECT(nfl_game_result_header),0),FALSE)),"error")</f>
        <v/>
      </c>
      <c r="M2634" t="s">
        <v>16</v>
      </c>
      <c r="N2634">
        <v>-13.5</v>
      </c>
      <c r="O2634" t="s">
        <v>84</v>
      </c>
      <c r="P2634">
        <v>16</v>
      </c>
      <c r="V2634" s="23" t="s">
        <v>416</v>
      </c>
      <c r="W2634">
        <f ca="1">VALUE(LEFT(C2634, 4))</f>
        <v>2016</v>
      </c>
      <c r="X2634">
        <f ca="1">VALUE(MID(C2634,6,FIND("_",C2634,6)-6))</f>
        <v>16</v>
      </c>
      <c r="Y2634" t="str">
        <f ca="1">IF(NOT(OR(ISBLANK(D2634),ISBLANK(E2634),D2634="",E2634="")),D2634-E2634,"")</f>
        <v/>
      </c>
      <c r="Z2634">
        <f ca="1">IF(OR(NOT(ISNUMBER(D2634)),ISBLANK(D2634),D2634="",ISBLANK(N2634)),"",ABS(D2634-N2634))</f>
        <v>3</v>
      </c>
      <c r="AA2634">
        <f ca="1">IF(OR(ISBLANK(J2634),ISBLANK(O2634),J2634="",O2634=""),"",IF(J2634=O2634,1,0))</f>
        <v>0</v>
      </c>
      <c r="AB2634" t="str">
        <f ca="1">IF(OR(ISBLANK(K2634),ISBLANK(Q2634),K2634="",Q2634=""),"",IF(K2634=Q2634,1,0))</f>
        <v/>
      </c>
      <c r="AC2634" s="23" t="str">
        <f t="shared" ca="1" si="40"/>
        <v/>
      </c>
    </row>
    <row r="2635" spans="1:29" x14ac:dyDescent="0.25">
      <c r="A2635" s="23">
        <v>2634</v>
      </c>
      <c r="B2635">
        <v>1298</v>
      </c>
      <c r="C2635" t="str">
        <f ca="1">IFERROR(VLOOKUP($B2635,INDIRECT(nfl_game_result),MATCH(C$1,INDIRECT(nfl_game_result_header),0),FALSE),"error")</f>
        <v>2016_16_SD@CLE</v>
      </c>
      <c r="D2635">
        <f ca="1">IFERROR(IF(ISBLANK(VLOOKUP($B2635,INDIRECT(nfl_game_result),MATCH(D$1,INDIRECT(nfl_game_result_header),0),FALSE)),"",VLOOKUP($B2635,INDIRECT(nfl_game_result),MATCH(D$1,INDIRECT(nfl_game_result_header),0),FALSE)),"error")</f>
        <v>6</v>
      </c>
      <c r="E2635" t="str">
        <f ca="1">IFERROR(IF(ISBLANK(VLOOKUP($B2635,INDIRECT(nfl_game_result),MATCH(E$1,INDIRECT(nfl_game_result_header),0),FALSE)),"",VLOOKUP($B2635,INDIRECT(nfl_game_result),MATCH(E$1,INDIRECT(nfl_game_result_header),0),FALSE)),"error")</f>
        <v/>
      </c>
      <c r="F2635" s="23" t="str">
        <f ca="1">IFERROR(IF(ISBLANK(VLOOKUP($B2635,INDIRECT(nfl_game_result),MATCH(F$1,INDIRECT(nfl_game_result_header),0),FALSE)),"",VLOOKUP($B2635,INDIRECT(nfl_game_result),MATCH(F$1,INDIRECT(nfl_game_result_header),0),FALSE)),"error")</f>
        <v/>
      </c>
      <c r="G2635" s="23" t="str">
        <f ca="1">IFERROR(IF(ISBLANK(VLOOKUP($B2635,INDIRECT(nfl_game_result),MATCH(G$1,INDIRECT(nfl_game_result_header),0),FALSE)),"",VLOOKUP($B2635,INDIRECT(nfl_game_result),MATCH(G$1,INDIRECT(nfl_game_result_header),0),FALSE)),"error")</f>
        <v/>
      </c>
      <c r="H2635">
        <f ca="1">IFERROR(IF(ISBLANK(VLOOKUP($B2635,INDIRECT(nfl_game_result),MATCH(H$1,INDIRECT(nfl_game_result_header),0),FALSE)),"",VLOOKUP($B2635,INDIRECT(nfl_game_result),MATCH(H$1,INDIRECT(nfl_game_result_header),0),FALSE)),"error")</f>
        <v>20</v>
      </c>
      <c r="I2635">
        <f ca="1">IFERROR(IF(ISBLANK(VLOOKUP($B2635,INDIRECT(nfl_game_result),MATCH(I$1,INDIRECT(nfl_game_result_header),0),FALSE)),"",VLOOKUP($B2635,INDIRECT(nfl_game_result),MATCH(I$1,INDIRECT(nfl_game_result_header),0),FALSE)),"error")</f>
        <v>17</v>
      </c>
      <c r="J2635" t="str">
        <f ca="1">IFERROR(IF(ISBLANK(VLOOKUP($B2635,INDIRECT(nfl_game_result),MATCH(J$1,INDIRECT(nfl_game_result_header),0),FALSE)),"",VLOOKUP($B2635,INDIRECT(nfl_game_result),MATCH(J$1,INDIRECT(nfl_game_result_header),0),FALSE)),"error")</f>
        <v>CLE</v>
      </c>
      <c r="K2635" t="str">
        <f ca="1">IFERROR(IF(ISBLANK(VLOOKUP($B2635,INDIRECT(nfl_game_result),MATCH(K$1,INDIRECT(nfl_game_result_header),0),FALSE)),"",VLOOKUP($B2635,INDIRECT(nfl_game_result),MATCH(K$1,INDIRECT(nfl_game_result_header),0),FALSE)),"error")</f>
        <v>CLE</v>
      </c>
      <c r="L2635" s="23" t="str">
        <f ca="1">IFERROR(IF(ISBLANK(VLOOKUP($B2635,INDIRECT(nfl_game_result),MATCH(L$1,INDIRECT(nfl_game_result_header),0),FALSE)),"",VLOOKUP($B2635,INDIRECT(nfl_game_result),MATCH(L$1,INDIRECT(nfl_game_result_header),0),FALSE)),"error")</f>
        <v/>
      </c>
      <c r="M2635" t="s">
        <v>16</v>
      </c>
      <c r="N2635">
        <v>7</v>
      </c>
      <c r="O2635" t="s">
        <v>88</v>
      </c>
      <c r="P2635">
        <v>9</v>
      </c>
      <c r="V2635" s="23" t="s">
        <v>416</v>
      </c>
      <c r="W2635">
        <f ca="1">VALUE(LEFT(C2635, 4))</f>
        <v>2016</v>
      </c>
      <c r="X2635">
        <f ca="1">VALUE(MID(C2635,6,FIND("_",C2635,6)-6))</f>
        <v>16</v>
      </c>
      <c r="Y2635" t="str">
        <f ca="1">IF(NOT(OR(ISBLANK(D2635),ISBLANK(E2635),D2635="",E2635="")),D2635-E2635,"")</f>
        <v/>
      </c>
      <c r="Z2635">
        <f ca="1">IF(OR(NOT(ISNUMBER(D2635)),ISBLANK(D2635),D2635="",ISBLANK(N2635)),"",ABS(D2635-N2635))</f>
        <v>1</v>
      </c>
      <c r="AA2635">
        <f ca="1">IF(OR(ISBLANK(J2635),ISBLANK(O2635),J2635="",O2635=""),"",IF(J2635=O2635,1,0))</f>
        <v>0</v>
      </c>
      <c r="AB2635" t="str">
        <f ca="1">IF(OR(ISBLANK(K2635),ISBLANK(Q2635),K2635="",Q2635=""),"",IF(K2635=Q2635,1,0))</f>
        <v/>
      </c>
      <c r="AC2635" s="23" t="str">
        <f t="shared" ca="1" si="40"/>
        <v/>
      </c>
    </row>
    <row r="2636" spans="1:29" x14ac:dyDescent="0.25">
      <c r="A2636" s="23">
        <v>2635</v>
      </c>
      <c r="B2636">
        <v>1299</v>
      </c>
      <c r="C2636" t="str">
        <f ca="1">IFERROR(VLOOKUP($B2636,INDIRECT(nfl_game_result),MATCH(C$1,INDIRECT(nfl_game_result_header),0),FALSE),"error")</f>
        <v>2016_16_TEN@JAX</v>
      </c>
      <c r="D2636">
        <f ca="1">IFERROR(IF(ISBLANK(VLOOKUP($B2636,INDIRECT(nfl_game_result),MATCH(D$1,INDIRECT(nfl_game_result_header),0),FALSE)),"",VLOOKUP($B2636,INDIRECT(nfl_game_result),MATCH(D$1,INDIRECT(nfl_game_result_header),0),FALSE)),"error")</f>
        <v>4.5</v>
      </c>
      <c r="E2636" t="str">
        <f ca="1">IFERROR(IF(ISBLANK(VLOOKUP($B2636,INDIRECT(nfl_game_result),MATCH(E$1,INDIRECT(nfl_game_result_header),0),FALSE)),"",VLOOKUP($B2636,INDIRECT(nfl_game_result),MATCH(E$1,INDIRECT(nfl_game_result_header),0),FALSE)),"error")</f>
        <v/>
      </c>
      <c r="F2636" s="23" t="str">
        <f ca="1">IFERROR(IF(ISBLANK(VLOOKUP($B2636,INDIRECT(nfl_game_result),MATCH(F$1,INDIRECT(nfl_game_result_header),0),FALSE)),"",VLOOKUP($B2636,INDIRECT(nfl_game_result),MATCH(F$1,INDIRECT(nfl_game_result_header),0),FALSE)),"error")</f>
        <v/>
      </c>
      <c r="G2636" s="23" t="str">
        <f ca="1">IFERROR(IF(ISBLANK(VLOOKUP($B2636,INDIRECT(nfl_game_result),MATCH(G$1,INDIRECT(nfl_game_result_header),0),FALSE)),"",VLOOKUP($B2636,INDIRECT(nfl_game_result),MATCH(G$1,INDIRECT(nfl_game_result_header),0),FALSE)),"error")</f>
        <v/>
      </c>
      <c r="H2636">
        <f ca="1">IFERROR(IF(ISBLANK(VLOOKUP($B2636,INDIRECT(nfl_game_result),MATCH(H$1,INDIRECT(nfl_game_result_header),0),FALSE)),"",VLOOKUP($B2636,INDIRECT(nfl_game_result),MATCH(H$1,INDIRECT(nfl_game_result_header),0),FALSE)),"error")</f>
        <v>38</v>
      </c>
      <c r="I2636">
        <f ca="1">IFERROR(IF(ISBLANK(VLOOKUP($B2636,INDIRECT(nfl_game_result),MATCH(I$1,INDIRECT(nfl_game_result_header),0),FALSE)),"",VLOOKUP($B2636,INDIRECT(nfl_game_result),MATCH(I$1,INDIRECT(nfl_game_result_header),0),FALSE)),"error")</f>
        <v>17</v>
      </c>
      <c r="J2636" t="str">
        <f ca="1">IFERROR(IF(ISBLANK(VLOOKUP($B2636,INDIRECT(nfl_game_result),MATCH(J$1,INDIRECT(nfl_game_result_header),0),FALSE)),"",VLOOKUP($B2636,INDIRECT(nfl_game_result),MATCH(J$1,INDIRECT(nfl_game_result_header),0),FALSE)),"error")</f>
        <v>JAX</v>
      </c>
      <c r="K2636" t="str">
        <f ca="1">IFERROR(IF(ISBLANK(VLOOKUP($B2636,INDIRECT(nfl_game_result),MATCH(K$1,INDIRECT(nfl_game_result_header),0),FALSE)),"",VLOOKUP($B2636,INDIRECT(nfl_game_result),MATCH(K$1,INDIRECT(nfl_game_result_header),0),FALSE)),"error")</f>
        <v>JAX</v>
      </c>
      <c r="L2636" s="23" t="str">
        <f ca="1">IFERROR(IF(ISBLANK(VLOOKUP($B2636,INDIRECT(nfl_game_result),MATCH(L$1,INDIRECT(nfl_game_result_header),0),FALSE)),"",VLOOKUP($B2636,INDIRECT(nfl_game_result),MATCH(L$1,INDIRECT(nfl_game_result_header),0),FALSE)),"error")</f>
        <v/>
      </c>
      <c r="M2636" t="s">
        <v>16</v>
      </c>
      <c r="N2636">
        <v>3.5</v>
      </c>
      <c r="O2636" t="s">
        <v>77</v>
      </c>
      <c r="P2636">
        <v>10</v>
      </c>
      <c r="V2636" s="23" t="s">
        <v>416</v>
      </c>
      <c r="W2636">
        <f ca="1">VALUE(LEFT(C2636, 4))</f>
        <v>2016</v>
      </c>
      <c r="X2636">
        <f ca="1">VALUE(MID(C2636,6,FIND("_",C2636,6)-6))</f>
        <v>16</v>
      </c>
      <c r="Y2636" t="str">
        <f ca="1">IF(NOT(OR(ISBLANK(D2636),ISBLANK(E2636),D2636="",E2636="")),D2636-E2636,"")</f>
        <v/>
      </c>
      <c r="Z2636">
        <f ca="1">IF(OR(NOT(ISNUMBER(D2636)),ISBLANK(D2636),D2636="",ISBLANK(N2636)),"",ABS(D2636-N2636))</f>
        <v>1</v>
      </c>
      <c r="AA2636">
        <f ca="1">IF(OR(ISBLANK(J2636),ISBLANK(O2636),J2636="",O2636=""),"",IF(J2636=O2636,1,0))</f>
        <v>1</v>
      </c>
      <c r="AB2636" t="str">
        <f ca="1">IF(OR(ISBLANK(K2636),ISBLANK(Q2636),K2636="",Q2636=""),"",IF(K2636=Q2636,1,0))</f>
        <v/>
      </c>
      <c r="AC2636" s="23" t="str">
        <f t="shared" ca="1" si="40"/>
        <v/>
      </c>
    </row>
    <row r="2637" spans="1:29" x14ac:dyDescent="0.25">
      <c r="A2637" s="23">
        <v>2636</v>
      </c>
      <c r="B2637">
        <v>1300</v>
      </c>
      <c r="C2637" t="str">
        <f ca="1">IFERROR(VLOOKUP($B2637,INDIRECT(nfl_game_result),MATCH(C$1,INDIRECT(nfl_game_result_header),0),FALSE),"error")</f>
        <v>2016_16_MIN@GBY</v>
      </c>
      <c r="D2637">
        <f ca="1">IFERROR(IF(ISBLANK(VLOOKUP($B2637,INDIRECT(nfl_game_result),MATCH(D$1,INDIRECT(nfl_game_result_header),0),FALSE)),"",VLOOKUP($B2637,INDIRECT(nfl_game_result),MATCH(D$1,INDIRECT(nfl_game_result_header),0),FALSE)),"error")</f>
        <v>-7</v>
      </c>
      <c r="E2637" t="str">
        <f ca="1">IFERROR(IF(ISBLANK(VLOOKUP($B2637,INDIRECT(nfl_game_result),MATCH(E$1,INDIRECT(nfl_game_result_header),0),FALSE)),"",VLOOKUP($B2637,INDIRECT(nfl_game_result),MATCH(E$1,INDIRECT(nfl_game_result_header),0),FALSE)),"error")</f>
        <v/>
      </c>
      <c r="F2637" s="23" t="str">
        <f ca="1">IFERROR(IF(ISBLANK(VLOOKUP($B2637,INDIRECT(nfl_game_result),MATCH(F$1,INDIRECT(nfl_game_result_header),0),FALSE)),"",VLOOKUP($B2637,INDIRECT(nfl_game_result),MATCH(F$1,INDIRECT(nfl_game_result_header),0),FALSE)),"error")</f>
        <v/>
      </c>
      <c r="G2637" s="23" t="str">
        <f ca="1">IFERROR(IF(ISBLANK(VLOOKUP($B2637,INDIRECT(nfl_game_result),MATCH(G$1,INDIRECT(nfl_game_result_header),0),FALSE)),"",VLOOKUP($B2637,INDIRECT(nfl_game_result),MATCH(G$1,INDIRECT(nfl_game_result_header),0),FALSE)),"error")</f>
        <v/>
      </c>
      <c r="H2637">
        <f ca="1">IFERROR(IF(ISBLANK(VLOOKUP($B2637,INDIRECT(nfl_game_result),MATCH(H$1,INDIRECT(nfl_game_result_header),0),FALSE)),"",VLOOKUP($B2637,INDIRECT(nfl_game_result),MATCH(H$1,INDIRECT(nfl_game_result_header),0),FALSE)),"error")</f>
        <v>38</v>
      </c>
      <c r="I2637">
        <f ca="1">IFERROR(IF(ISBLANK(VLOOKUP($B2637,INDIRECT(nfl_game_result),MATCH(I$1,INDIRECT(nfl_game_result_header),0),FALSE)),"",VLOOKUP($B2637,INDIRECT(nfl_game_result),MATCH(I$1,INDIRECT(nfl_game_result_header),0),FALSE)),"error")</f>
        <v>25</v>
      </c>
      <c r="J2637" t="str">
        <f ca="1">IFERROR(IF(ISBLANK(VLOOKUP($B2637,INDIRECT(nfl_game_result),MATCH(J$1,INDIRECT(nfl_game_result_header),0),FALSE)),"",VLOOKUP($B2637,INDIRECT(nfl_game_result),MATCH(J$1,INDIRECT(nfl_game_result_header),0),FALSE)),"error")</f>
        <v>GBY</v>
      </c>
      <c r="K2637" t="str">
        <f ca="1">IFERROR(IF(ISBLANK(VLOOKUP($B2637,INDIRECT(nfl_game_result),MATCH(K$1,INDIRECT(nfl_game_result_header),0),FALSE)),"",VLOOKUP($B2637,INDIRECT(nfl_game_result),MATCH(K$1,INDIRECT(nfl_game_result_header),0),FALSE)),"error")</f>
        <v>GBY</v>
      </c>
      <c r="L2637" s="23" t="str">
        <f ca="1">IFERROR(IF(ISBLANK(VLOOKUP($B2637,INDIRECT(nfl_game_result),MATCH(L$1,INDIRECT(nfl_game_result_header),0),FALSE)),"",VLOOKUP($B2637,INDIRECT(nfl_game_result),MATCH(L$1,INDIRECT(nfl_game_result_header),0),FALSE)),"error")</f>
        <v/>
      </c>
      <c r="M2637" t="s">
        <v>16</v>
      </c>
      <c r="N2637">
        <v>-6</v>
      </c>
      <c r="O2637" t="s">
        <v>80</v>
      </c>
      <c r="P2637">
        <v>4</v>
      </c>
      <c r="V2637" s="23" t="s">
        <v>416</v>
      </c>
      <c r="W2637">
        <f ca="1">VALUE(LEFT(C2637, 4))</f>
        <v>2016</v>
      </c>
      <c r="X2637">
        <f ca="1">VALUE(MID(C2637,6,FIND("_",C2637,6)-6))</f>
        <v>16</v>
      </c>
      <c r="Y2637" t="str">
        <f ca="1">IF(NOT(OR(ISBLANK(D2637),ISBLANK(E2637),D2637="",E2637="")),D2637-E2637,"")</f>
        <v/>
      </c>
      <c r="Z2637">
        <f ca="1">IF(OR(NOT(ISNUMBER(D2637)),ISBLANK(D2637),D2637="",ISBLANK(N2637)),"",ABS(D2637-N2637))</f>
        <v>1</v>
      </c>
      <c r="AA2637">
        <f ca="1">IF(OR(ISBLANK(J2637),ISBLANK(O2637),J2637="",O2637=""),"",IF(J2637=O2637,1,0))</f>
        <v>0</v>
      </c>
      <c r="AB2637" t="str">
        <f ca="1">IF(OR(ISBLANK(K2637),ISBLANK(Q2637),K2637="",Q2637=""),"",IF(K2637=Q2637,1,0))</f>
        <v/>
      </c>
      <c r="AC2637" s="23" t="str">
        <f t="shared" ca="1" si="40"/>
        <v/>
      </c>
    </row>
    <row r="2638" spans="1:29" x14ac:dyDescent="0.25">
      <c r="A2638" s="23">
        <v>2637</v>
      </c>
      <c r="B2638">
        <v>1301</v>
      </c>
      <c r="C2638" t="str">
        <f ca="1">IFERROR(VLOOKUP($B2638,INDIRECT(nfl_game_result),MATCH(C$1,INDIRECT(nfl_game_result_header),0),FALSE),"error")</f>
        <v>2016_16_IND@OAK</v>
      </c>
      <c r="D2638">
        <f ca="1">IFERROR(IF(ISBLANK(VLOOKUP($B2638,INDIRECT(nfl_game_result),MATCH(D$1,INDIRECT(nfl_game_result_header),0),FALSE)),"",VLOOKUP($B2638,INDIRECT(nfl_game_result),MATCH(D$1,INDIRECT(nfl_game_result_header),0),FALSE)),"error")</f>
        <v>-4</v>
      </c>
      <c r="E2638" t="str">
        <f ca="1">IFERROR(IF(ISBLANK(VLOOKUP($B2638,INDIRECT(nfl_game_result),MATCH(E$1,INDIRECT(nfl_game_result_header),0),FALSE)),"",VLOOKUP($B2638,INDIRECT(nfl_game_result),MATCH(E$1,INDIRECT(nfl_game_result_header),0),FALSE)),"error")</f>
        <v/>
      </c>
      <c r="F2638" s="23" t="str">
        <f ca="1">IFERROR(IF(ISBLANK(VLOOKUP($B2638,INDIRECT(nfl_game_result),MATCH(F$1,INDIRECT(nfl_game_result_header),0),FALSE)),"",VLOOKUP($B2638,INDIRECT(nfl_game_result),MATCH(F$1,INDIRECT(nfl_game_result_header),0),FALSE)),"error")</f>
        <v/>
      </c>
      <c r="G2638" s="23" t="str">
        <f ca="1">IFERROR(IF(ISBLANK(VLOOKUP($B2638,INDIRECT(nfl_game_result),MATCH(G$1,INDIRECT(nfl_game_result_header),0),FALSE)),"",VLOOKUP($B2638,INDIRECT(nfl_game_result),MATCH(G$1,INDIRECT(nfl_game_result_header),0),FALSE)),"error")</f>
        <v/>
      </c>
      <c r="H2638">
        <f ca="1">IFERROR(IF(ISBLANK(VLOOKUP($B2638,INDIRECT(nfl_game_result),MATCH(H$1,INDIRECT(nfl_game_result_header),0),FALSE)),"",VLOOKUP($B2638,INDIRECT(nfl_game_result),MATCH(H$1,INDIRECT(nfl_game_result_header),0),FALSE)),"error")</f>
        <v>33</v>
      </c>
      <c r="I2638">
        <f ca="1">IFERROR(IF(ISBLANK(VLOOKUP($B2638,INDIRECT(nfl_game_result),MATCH(I$1,INDIRECT(nfl_game_result_header),0),FALSE)),"",VLOOKUP($B2638,INDIRECT(nfl_game_result),MATCH(I$1,INDIRECT(nfl_game_result_header),0),FALSE)),"error")</f>
        <v>25</v>
      </c>
      <c r="J2638" t="str">
        <f ca="1">IFERROR(IF(ISBLANK(VLOOKUP($B2638,INDIRECT(nfl_game_result),MATCH(J$1,INDIRECT(nfl_game_result_header),0),FALSE)),"",VLOOKUP($B2638,INDIRECT(nfl_game_result),MATCH(J$1,INDIRECT(nfl_game_result_header),0),FALSE)),"error")</f>
        <v>OAK</v>
      </c>
      <c r="K2638" t="str">
        <f ca="1">IFERROR(IF(ISBLANK(VLOOKUP($B2638,INDIRECT(nfl_game_result),MATCH(K$1,INDIRECT(nfl_game_result_header),0),FALSE)),"",VLOOKUP($B2638,INDIRECT(nfl_game_result),MATCH(K$1,INDIRECT(nfl_game_result_header),0),FALSE)),"error")</f>
        <v>OAK</v>
      </c>
      <c r="L2638" s="23" t="str">
        <f ca="1">IFERROR(IF(ISBLANK(VLOOKUP($B2638,INDIRECT(nfl_game_result),MATCH(L$1,INDIRECT(nfl_game_result_header),0),FALSE)),"",VLOOKUP($B2638,INDIRECT(nfl_game_result),MATCH(L$1,INDIRECT(nfl_game_result_header),0),FALSE)),"error")</f>
        <v/>
      </c>
      <c r="M2638" t="s">
        <v>16</v>
      </c>
      <c r="N2638">
        <v>-4</v>
      </c>
      <c r="O2638" t="s">
        <v>76</v>
      </c>
      <c r="P2638">
        <v>1</v>
      </c>
      <c r="V2638" s="23" t="s">
        <v>416</v>
      </c>
      <c r="W2638">
        <f ca="1">VALUE(LEFT(C2638, 4))</f>
        <v>2016</v>
      </c>
      <c r="X2638">
        <f ca="1">VALUE(MID(C2638,6,FIND("_",C2638,6)-6))</f>
        <v>16</v>
      </c>
      <c r="Y2638" t="str">
        <f ca="1">IF(NOT(OR(ISBLANK(D2638),ISBLANK(E2638),D2638="",E2638="")),D2638-E2638,"")</f>
        <v/>
      </c>
      <c r="Z2638">
        <f ca="1">IF(OR(NOT(ISNUMBER(D2638)),ISBLANK(D2638),D2638="",ISBLANK(N2638)),"",ABS(D2638-N2638))</f>
        <v>0</v>
      </c>
      <c r="AA2638">
        <f ca="1">IF(OR(ISBLANK(J2638),ISBLANK(O2638),J2638="",O2638=""),"",IF(J2638=O2638,1,0))</f>
        <v>0</v>
      </c>
      <c r="AB2638" t="str">
        <f ca="1">IF(OR(ISBLANK(K2638),ISBLANK(Q2638),K2638="",Q2638=""),"",IF(K2638=Q2638,1,0))</f>
        <v/>
      </c>
      <c r="AC2638" s="23" t="str">
        <f t="shared" ca="1" si="40"/>
        <v/>
      </c>
    </row>
    <row r="2639" spans="1:29" x14ac:dyDescent="0.25">
      <c r="A2639" s="23">
        <v>2638</v>
      </c>
      <c r="B2639">
        <v>1302</v>
      </c>
      <c r="C2639" t="str">
        <f ca="1">IFERROR(VLOOKUP($B2639,INDIRECT(nfl_game_result),MATCH(C$1,INDIRECT(nfl_game_result_header),0),FALSE),"error")</f>
        <v>2016_16_TBY@NOR</v>
      </c>
      <c r="D2639">
        <f ca="1">IFERROR(IF(ISBLANK(VLOOKUP($B2639,INDIRECT(nfl_game_result),MATCH(D$1,INDIRECT(nfl_game_result_header),0),FALSE)),"",VLOOKUP($B2639,INDIRECT(nfl_game_result),MATCH(D$1,INDIRECT(nfl_game_result_header),0),FALSE)),"error")</f>
        <v>-3.5</v>
      </c>
      <c r="E2639" t="str">
        <f ca="1">IFERROR(IF(ISBLANK(VLOOKUP($B2639,INDIRECT(nfl_game_result),MATCH(E$1,INDIRECT(nfl_game_result_header),0),FALSE)),"",VLOOKUP($B2639,INDIRECT(nfl_game_result),MATCH(E$1,INDIRECT(nfl_game_result_header),0),FALSE)),"error")</f>
        <v/>
      </c>
      <c r="F2639" s="23" t="str">
        <f ca="1">IFERROR(IF(ISBLANK(VLOOKUP($B2639,INDIRECT(nfl_game_result),MATCH(F$1,INDIRECT(nfl_game_result_header),0),FALSE)),"",VLOOKUP($B2639,INDIRECT(nfl_game_result),MATCH(F$1,INDIRECT(nfl_game_result_header),0),FALSE)),"error")</f>
        <v/>
      </c>
      <c r="G2639" s="23" t="str">
        <f ca="1">IFERROR(IF(ISBLANK(VLOOKUP($B2639,INDIRECT(nfl_game_result),MATCH(G$1,INDIRECT(nfl_game_result_header),0),FALSE)),"",VLOOKUP($B2639,INDIRECT(nfl_game_result),MATCH(G$1,INDIRECT(nfl_game_result_header),0),FALSE)),"error")</f>
        <v/>
      </c>
      <c r="H2639">
        <f ca="1">IFERROR(IF(ISBLANK(VLOOKUP($B2639,INDIRECT(nfl_game_result),MATCH(H$1,INDIRECT(nfl_game_result_header),0),FALSE)),"",VLOOKUP($B2639,INDIRECT(nfl_game_result),MATCH(H$1,INDIRECT(nfl_game_result_header),0),FALSE)),"error")</f>
        <v>31</v>
      </c>
      <c r="I2639">
        <f ca="1">IFERROR(IF(ISBLANK(VLOOKUP($B2639,INDIRECT(nfl_game_result),MATCH(I$1,INDIRECT(nfl_game_result_header),0),FALSE)),"",VLOOKUP($B2639,INDIRECT(nfl_game_result),MATCH(I$1,INDIRECT(nfl_game_result_header),0),FALSE)),"error")</f>
        <v>24</v>
      </c>
      <c r="J2639" t="str">
        <f ca="1">IFERROR(IF(ISBLANK(VLOOKUP($B2639,INDIRECT(nfl_game_result),MATCH(J$1,INDIRECT(nfl_game_result_header),0),FALSE)),"",VLOOKUP($B2639,INDIRECT(nfl_game_result),MATCH(J$1,INDIRECT(nfl_game_result_header),0),FALSE)),"error")</f>
        <v>NOR</v>
      </c>
      <c r="K2639" t="str">
        <f ca="1">IFERROR(IF(ISBLANK(VLOOKUP($B2639,INDIRECT(nfl_game_result),MATCH(K$1,INDIRECT(nfl_game_result_header),0),FALSE)),"",VLOOKUP($B2639,INDIRECT(nfl_game_result),MATCH(K$1,INDIRECT(nfl_game_result_header),0),FALSE)),"error")</f>
        <v>NOR</v>
      </c>
      <c r="L2639" s="23" t="str">
        <f ca="1">IFERROR(IF(ISBLANK(VLOOKUP($B2639,INDIRECT(nfl_game_result),MATCH(L$1,INDIRECT(nfl_game_result_header),0),FALSE)),"",VLOOKUP($B2639,INDIRECT(nfl_game_result),MATCH(L$1,INDIRECT(nfl_game_result_header),0),FALSE)),"error")</f>
        <v/>
      </c>
      <c r="M2639" t="s">
        <v>16</v>
      </c>
      <c r="N2639">
        <v>-3</v>
      </c>
      <c r="O2639" t="s">
        <v>334</v>
      </c>
      <c r="P2639">
        <v>2</v>
      </c>
      <c r="V2639" s="23" t="s">
        <v>416</v>
      </c>
      <c r="W2639">
        <f ca="1">VALUE(LEFT(C2639, 4))</f>
        <v>2016</v>
      </c>
      <c r="X2639">
        <f ca="1">VALUE(MID(C2639,6,FIND("_",C2639,6)-6))</f>
        <v>16</v>
      </c>
      <c r="Y2639" t="str">
        <f ca="1">IF(NOT(OR(ISBLANK(D2639),ISBLANK(E2639),D2639="",E2639="")),D2639-E2639,"")</f>
        <v/>
      </c>
      <c r="Z2639">
        <f ca="1">IF(OR(NOT(ISNUMBER(D2639)),ISBLANK(D2639),D2639="",ISBLANK(N2639)),"",ABS(D2639-N2639))</f>
        <v>0.5</v>
      </c>
      <c r="AA2639">
        <f ca="1">IF(OR(ISBLANK(J2639),ISBLANK(O2639),J2639="",O2639=""),"",IF(J2639=O2639,1,0))</f>
        <v>0</v>
      </c>
      <c r="AB2639" t="str">
        <f ca="1">IF(OR(ISBLANK(K2639),ISBLANK(Q2639),K2639="",Q2639=""),"",IF(K2639=Q2639,1,0))</f>
        <v/>
      </c>
      <c r="AC2639" s="23" t="str">
        <f t="shared" ca="1" si="40"/>
        <v/>
      </c>
    </row>
    <row r="2640" spans="1:29" x14ac:dyDescent="0.25">
      <c r="A2640" s="23">
        <v>2639</v>
      </c>
      <c r="B2640">
        <v>1303</v>
      </c>
      <c r="C2640" t="str">
        <f ca="1">IFERROR(VLOOKUP($B2640,INDIRECT(nfl_game_result),MATCH(C$1,INDIRECT(nfl_game_result_header),0),FALSE),"error")</f>
        <v>2016_16_SFO@LAR</v>
      </c>
      <c r="D2640">
        <f ca="1">IFERROR(IF(ISBLANK(VLOOKUP($B2640,INDIRECT(nfl_game_result),MATCH(D$1,INDIRECT(nfl_game_result_header),0),FALSE)),"",VLOOKUP($B2640,INDIRECT(nfl_game_result),MATCH(D$1,INDIRECT(nfl_game_result_header),0),FALSE)),"error")</f>
        <v>-3</v>
      </c>
      <c r="E2640" t="str">
        <f ca="1">IFERROR(IF(ISBLANK(VLOOKUP($B2640,INDIRECT(nfl_game_result),MATCH(E$1,INDIRECT(nfl_game_result_header),0),FALSE)),"",VLOOKUP($B2640,INDIRECT(nfl_game_result),MATCH(E$1,INDIRECT(nfl_game_result_header),0),FALSE)),"error")</f>
        <v/>
      </c>
      <c r="F2640" s="23" t="str">
        <f ca="1">IFERROR(IF(ISBLANK(VLOOKUP($B2640,INDIRECT(nfl_game_result),MATCH(F$1,INDIRECT(nfl_game_result_header),0),FALSE)),"",VLOOKUP($B2640,INDIRECT(nfl_game_result),MATCH(F$1,INDIRECT(nfl_game_result_header),0),FALSE)),"error")</f>
        <v/>
      </c>
      <c r="G2640" s="23" t="str">
        <f ca="1">IFERROR(IF(ISBLANK(VLOOKUP($B2640,INDIRECT(nfl_game_result),MATCH(G$1,INDIRECT(nfl_game_result_header),0),FALSE)),"",VLOOKUP($B2640,INDIRECT(nfl_game_result),MATCH(G$1,INDIRECT(nfl_game_result_header),0),FALSE)),"error")</f>
        <v/>
      </c>
      <c r="H2640">
        <f ca="1">IFERROR(IF(ISBLANK(VLOOKUP($B2640,INDIRECT(nfl_game_result),MATCH(H$1,INDIRECT(nfl_game_result_header),0),FALSE)),"",VLOOKUP($B2640,INDIRECT(nfl_game_result),MATCH(H$1,INDIRECT(nfl_game_result_header),0),FALSE)),"error")</f>
        <v>21</v>
      </c>
      <c r="I2640">
        <f ca="1">IFERROR(IF(ISBLANK(VLOOKUP($B2640,INDIRECT(nfl_game_result),MATCH(I$1,INDIRECT(nfl_game_result_header),0),FALSE)),"",VLOOKUP($B2640,INDIRECT(nfl_game_result),MATCH(I$1,INDIRECT(nfl_game_result_header),0),FALSE)),"error")</f>
        <v>22</v>
      </c>
      <c r="J2640" t="str">
        <f ca="1">IFERROR(IF(ISBLANK(VLOOKUP($B2640,INDIRECT(nfl_game_result),MATCH(J$1,INDIRECT(nfl_game_result_header),0),FALSE)),"",VLOOKUP($B2640,INDIRECT(nfl_game_result),MATCH(J$1,INDIRECT(nfl_game_result_header),0),FALSE)),"error")</f>
        <v>SFO</v>
      </c>
      <c r="K2640" t="str">
        <f ca="1">IFERROR(IF(ISBLANK(VLOOKUP($B2640,INDIRECT(nfl_game_result),MATCH(K$1,INDIRECT(nfl_game_result_header),0),FALSE)),"",VLOOKUP($B2640,INDIRECT(nfl_game_result),MATCH(K$1,INDIRECT(nfl_game_result_header),0),FALSE)),"error")</f>
        <v>SFO</v>
      </c>
      <c r="L2640" s="23" t="str">
        <f ca="1">IFERROR(IF(ISBLANK(VLOOKUP($B2640,INDIRECT(nfl_game_result),MATCH(L$1,INDIRECT(nfl_game_result_header),0),FALSE)),"",VLOOKUP($B2640,INDIRECT(nfl_game_result),MATCH(L$1,INDIRECT(nfl_game_result_header),0),FALSE)),"error")</f>
        <v/>
      </c>
      <c r="M2640" t="s">
        <v>16</v>
      </c>
      <c r="N2640">
        <v>-3</v>
      </c>
      <c r="O2640" t="s">
        <v>333</v>
      </c>
      <c r="P2640">
        <v>6</v>
      </c>
      <c r="V2640" s="23" t="s">
        <v>416</v>
      </c>
      <c r="W2640">
        <f ca="1">VALUE(LEFT(C2640, 4))</f>
        <v>2016</v>
      </c>
      <c r="X2640">
        <f ca="1">VALUE(MID(C2640,6,FIND("_",C2640,6)-6))</f>
        <v>16</v>
      </c>
      <c r="Y2640" t="str">
        <f ca="1">IF(NOT(OR(ISBLANK(D2640),ISBLANK(E2640),D2640="",E2640="")),D2640-E2640,"")</f>
        <v/>
      </c>
      <c r="Z2640">
        <f ca="1">IF(OR(NOT(ISNUMBER(D2640)),ISBLANK(D2640),D2640="",ISBLANK(N2640)),"",ABS(D2640-N2640))</f>
        <v>0</v>
      </c>
      <c r="AA2640">
        <f ca="1">IF(OR(ISBLANK(J2640),ISBLANK(O2640),J2640="",O2640=""),"",IF(J2640=O2640,1,0))</f>
        <v>1</v>
      </c>
      <c r="AB2640" t="str">
        <f ca="1">IF(OR(ISBLANK(K2640),ISBLANK(Q2640),K2640="",Q2640=""),"",IF(K2640=Q2640,1,0))</f>
        <v/>
      </c>
      <c r="AC2640" s="23" t="str">
        <f t="shared" ca="1" si="40"/>
        <v/>
      </c>
    </row>
    <row r="2641" spans="1:29" x14ac:dyDescent="0.25">
      <c r="A2641" s="23">
        <v>2640</v>
      </c>
      <c r="B2641">
        <v>1304</v>
      </c>
      <c r="C2641" t="str">
        <f ca="1">IFERROR(VLOOKUP($B2641,INDIRECT(nfl_game_result),MATCH(C$1,INDIRECT(nfl_game_result_header),0),FALSE),"error")</f>
        <v>2016_16_ARI@SEA</v>
      </c>
      <c r="D2641">
        <f ca="1">IFERROR(IF(ISBLANK(VLOOKUP($B2641,INDIRECT(nfl_game_result),MATCH(D$1,INDIRECT(nfl_game_result_header),0),FALSE)),"",VLOOKUP($B2641,INDIRECT(nfl_game_result),MATCH(D$1,INDIRECT(nfl_game_result_header),0),FALSE)),"error")</f>
        <v>-8.5</v>
      </c>
      <c r="E2641" t="str">
        <f ca="1">IFERROR(IF(ISBLANK(VLOOKUP($B2641,INDIRECT(nfl_game_result),MATCH(E$1,INDIRECT(nfl_game_result_header),0),FALSE)),"",VLOOKUP($B2641,INDIRECT(nfl_game_result),MATCH(E$1,INDIRECT(nfl_game_result_header),0),FALSE)),"error")</f>
        <v/>
      </c>
      <c r="F2641" s="23" t="str">
        <f ca="1">IFERROR(IF(ISBLANK(VLOOKUP($B2641,INDIRECT(nfl_game_result),MATCH(F$1,INDIRECT(nfl_game_result_header),0),FALSE)),"",VLOOKUP($B2641,INDIRECT(nfl_game_result),MATCH(F$1,INDIRECT(nfl_game_result_header),0),FALSE)),"error")</f>
        <v/>
      </c>
      <c r="G2641" s="23" t="str">
        <f ca="1">IFERROR(IF(ISBLANK(VLOOKUP($B2641,INDIRECT(nfl_game_result),MATCH(G$1,INDIRECT(nfl_game_result_header),0),FALSE)),"",VLOOKUP($B2641,INDIRECT(nfl_game_result),MATCH(G$1,INDIRECT(nfl_game_result_header),0),FALSE)),"error")</f>
        <v/>
      </c>
      <c r="H2641">
        <f ca="1">IFERROR(IF(ISBLANK(VLOOKUP($B2641,INDIRECT(nfl_game_result),MATCH(H$1,INDIRECT(nfl_game_result_header),0),FALSE)),"",VLOOKUP($B2641,INDIRECT(nfl_game_result),MATCH(H$1,INDIRECT(nfl_game_result_header),0),FALSE)),"error")</f>
        <v>31</v>
      </c>
      <c r="I2641">
        <f ca="1">IFERROR(IF(ISBLANK(VLOOKUP($B2641,INDIRECT(nfl_game_result),MATCH(I$1,INDIRECT(nfl_game_result_header),0),FALSE)),"",VLOOKUP($B2641,INDIRECT(nfl_game_result),MATCH(I$1,INDIRECT(nfl_game_result_header),0),FALSE)),"error")</f>
        <v>34</v>
      </c>
      <c r="J2641" t="str">
        <f ca="1">IFERROR(IF(ISBLANK(VLOOKUP($B2641,INDIRECT(nfl_game_result),MATCH(J$1,INDIRECT(nfl_game_result_header),0),FALSE)),"",VLOOKUP($B2641,INDIRECT(nfl_game_result),MATCH(J$1,INDIRECT(nfl_game_result_header),0),FALSE)),"error")</f>
        <v>ARI</v>
      </c>
      <c r="K2641" t="str">
        <f ca="1">IFERROR(IF(ISBLANK(VLOOKUP($B2641,INDIRECT(nfl_game_result),MATCH(K$1,INDIRECT(nfl_game_result_header),0),FALSE)),"",VLOOKUP($B2641,INDIRECT(nfl_game_result),MATCH(K$1,INDIRECT(nfl_game_result_header),0),FALSE)),"error")</f>
        <v>ARI</v>
      </c>
      <c r="L2641" s="23" t="str">
        <f ca="1">IFERROR(IF(ISBLANK(VLOOKUP($B2641,INDIRECT(nfl_game_result),MATCH(L$1,INDIRECT(nfl_game_result_header),0),FALSE)),"",VLOOKUP($B2641,INDIRECT(nfl_game_result),MATCH(L$1,INDIRECT(nfl_game_result_header),0),FALSE)),"error")</f>
        <v/>
      </c>
      <c r="M2641" t="s">
        <v>16</v>
      </c>
      <c r="N2641">
        <v>-7.5</v>
      </c>
      <c r="O2641" t="s">
        <v>64</v>
      </c>
      <c r="P2641">
        <v>5</v>
      </c>
      <c r="V2641" s="23" t="s">
        <v>416</v>
      </c>
      <c r="W2641">
        <f ca="1">VALUE(LEFT(C2641, 4))</f>
        <v>2016</v>
      </c>
      <c r="X2641">
        <f ca="1">VALUE(MID(C2641,6,FIND("_",C2641,6)-6))</f>
        <v>16</v>
      </c>
      <c r="Y2641" t="str">
        <f ca="1">IF(NOT(OR(ISBLANK(D2641),ISBLANK(E2641),D2641="",E2641="")),D2641-E2641,"")</f>
        <v/>
      </c>
      <c r="Z2641">
        <f ca="1">IF(OR(NOT(ISNUMBER(D2641)),ISBLANK(D2641),D2641="",ISBLANK(N2641)),"",ABS(D2641-N2641))</f>
        <v>1</v>
      </c>
      <c r="AA2641">
        <f ca="1">IF(OR(ISBLANK(J2641),ISBLANK(O2641),J2641="",O2641=""),"",IF(J2641=O2641,1,0))</f>
        <v>1</v>
      </c>
      <c r="AB2641" t="str">
        <f ca="1">IF(OR(ISBLANK(K2641),ISBLANK(Q2641),K2641="",Q2641=""),"",IF(K2641=Q2641,1,0))</f>
        <v/>
      </c>
      <c r="AC2641" s="23" t="str">
        <f t="shared" ca="1" si="40"/>
        <v/>
      </c>
    </row>
    <row r="2642" spans="1:29" x14ac:dyDescent="0.25">
      <c r="A2642" s="23">
        <v>2641</v>
      </c>
      <c r="B2642">
        <v>1305</v>
      </c>
      <c r="C2642" t="str">
        <f ca="1">IFERROR(VLOOKUP($B2642,INDIRECT(nfl_game_result),MATCH(C$1,INDIRECT(nfl_game_result_header),0),FALSE),"error")</f>
        <v>2016_16_CIN@HOU</v>
      </c>
      <c r="D2642">
        <f ca="1">IFERROR(IF(ISBLANK(VLOOKUP($B2642,INDIRECT(nfl_game_result),MATCH(D$1,INDIRECT(nfl_game_result_header),0),FALSE)),"",VLOOKUP($B2642,INDIRECT(nfl_game_result),MATCH(D$1,INDIRECT(nfl_game_result_header),0),FALSE)),"error")</f>
        <v>-2</v>
      </c>
      <c r="E2642" t="str">
        <f ca="1">IFERROR(IF(ISBLANK(VLOOKUP($B2642,INDIRECT(nfl_game_result),MATCH(E$1,INDIRECT(nfl_game_result_header),0),FALSE)),"",VLOOKUP($B2642,INDIRECT(nfl_game_result),MATCH(E$1,INDIRECT(nfl_game_result_header),0),FALSE)),"error")</f>
        <v/>
      </c>
      <c r="F2642" s="23" t="str">
        <f ca="1">IFERROR(IF(ISBLANK(VLOOKUP($B2642,INDIRECT(nfl_game_result),MATCH(F$1,INDIRECT(nfl_game_result_header),0),FALSE)),"",VLOOKUP($B2642,INDIRECT(nfl_game_result),MATCH(F$1,INDIRECT(nfl_game_result_header),0),FALSE)),"error")</f>
        <v/>
      </c>
      <c r="G2642" s="23" t="str">
        <f ca="1">IFERROR(IF(ISBLANK(VLOOKUP($B2642,INDIRECT(nfl_game_result),MATCH(G$1,INDIRECT(nfl_game_result_header),0),FALSE)),"",VLOOKUP($B2642,INDIRECT(nfl_game_result),MATCH(G$1,INDIRECT(nfl_game_result_header),0),FALSE)),"error")</f>
        <v/>
      </c>
      <c r="H2642">
        <f ca="1">IFERROR(IF(ISBLANK(VLOOKUP($B2642,INDIRECT(nfl_game_result),MATCH(H$1,INDIRECT(nfl_game_result_header),0),FALSE)),"",VLOOKUP($B2642,INDIRECT(nfl_game_result),MATCH(H$1,INDIRECT(nfl_game_result_header),0),FALSE)),"error")</f>
        <v>12</v>
      </c>
      <c r="I2642">
        <f ca="1">IFERROR(IF(ISBLANK(VLOOKUP($B2642,INDIRECT(nfl_game_result),MATCH(I$1,INDIRECT(nfl_game_result_header),0),FALSE)),"",VLOOKUP($B2642,INDIRECT(nfl_game_result),MATCH(I$1,INDIRECT(nfl_game_result_header),0),FALSE)),"error")</f>
        <v>10</v>
      </c>
      <c r="J2642" t="str">
        <f ca="1">IFERROR(IF(ISBLANK(VLOOKUP($B2642,INDIRECT(nfl_game_result),MATCH(J$1,INDIRECT(nfl_game_result_header),0),FALSE)),"",VLOOKUP($B2642,INDIRECT(nfl_game_result),MATCH(J$1,INDIRECT(nfl_game_result_header),0),FALSE)),"error")</f>
        <v>na</v>
      </c>
      <c r="K2642" t="str">
        <f ca="1">IFERROR(IF(ISBLANK(VLOOKUP($B2642,INDIRECT(nfl_game_result),MATCH(K$1,INDIRECT(nfl_game_result_header),0),FALSE)),"",VLOOKUP($B2642,INDIRECT(nfl_game_result),MATCH(K$1,INDIRECT(nfl_game_result_header),0),FALSE)),"error")</f>
        <v>HOU</v>
      </c>
      <c r="L2642" s="23" t="str">
        <f ca="1">IFERROR(IF(ISBLANK(VLOOKUP($B2642,INDIRECT(nfl_game_result),MATCH(L$1,INDIRECT(nfl_game_result_header),0),FALSE)),"",VLOOKUP($B2642,INDIRECT(nfl_game_result),MATCH(L$1,INDIRECT(nfl_game_result_header),0),FALSE)),"error")</f>
        <v/>
      </c>
      <c r="M2642" t="s">
        <v>16</v>
      </c>
      <c r="N2642">
        <v>-1.5</v>
      </c>
      <c r="O2642" t="s">
        <v>69</v>
      </c>
      <c r="P2642">
        <v>13</v>
      </c>
      <c r="V2642" s="23" t="s">
        <v>416</v>
      </c>
      <c r="W2642">
        <f ca="1">VALUE(LEFT(C2642, 4))</f>
        <v>2016</v>
      </c>
      <c r="X2642">
        <f ca="1">VALUE(MID(C2642,6,FIND("_",C2642,6)-6))</f>
        <v>16</v>
      </c>
      <c r="Y2642" t="str">
        <f ca="1">IF(NOT(OR(ISBLANK(D2642),ISBLANK(E2642),D2642="",E2642="")),D2642-E2642,"")</f>
        <v/>
      </c>
      <c r="Z2642">
        <f ca="1">IF(OR(NOT(ISNUMBER(D2642)),ISBLANK(D2642),D2642="",ISBLANK(N2642)),"",ABS(D2642-N2642))</f>
        <v>0.5</v>
      </c>
      <c r="AA2642">
        <f ca="1">IF(OR(ISBLANK(J2642),ISBLANK(O2642),J2642="",O2642=""),"",IF(J2642=O2642,1,0))</f>
        <v>0</v>
      </c>
      <c r="AB2642" t="str">
        <f ca="1">IF(OR(ISBLANK(K2642),ISBLANK(Q2642),K2642="",Q2642=""),"",IF(K2642=Q2642,1,0))</f>
        <v/>
      </c>
      <c r="AC2642" s="23" t="str">
        <f t="shared" ref="AC2642:AC2705" ca="1" si="41">IF(OR(ISBLANK(L2642),ISBLANK(T2642),L2642="",T2642=""),"",IF(L2642=T2642,1,0))</f>
        <v/>
      </c>
    </row>
    <row r="2643" spans="1:29" x14ac:dyDescent="0.25">
      <c r="A2643" s="23">
        <v>2642</v>
      </c>
      <c r="B2643">
        <v>1306</v>
      </c>
      <c r="C2643" t="str">
        <f ca="1">IFERROR(VLOOKUP($B2643,INDIRECT(nfl_game_result),MATCH(C$1,INDIRECT(nfl_game_result_header),0),FALSE),"error")</f>
        <v>2016_16_BAL@PIT</v>
      </c>
      <c r="D2643">
        <f ca="1">IFERROR(IF(ISBLANK(VLOOKUP($B2643,INDIRECT(nfl_game_result),MATCH(D$1,INDIRECT(nfl_game_result_header),0),FALSE)),"",VLOOKUP($B2643,INDIRECT(nfl_game_result),MATCH(D$1,INDIRECT(nfl_game_result_header),0),FALSE)),"error")</f>
        <v>-5</v>
      </c>
      <c r="E2643">
        <f ca="1">IFERROR(IF(ISBLANK(VLOOKUP($B2643,INDIRECT(nfl_game_result),MATCH(E$1,INDIRECT(nfl_game_result_header),0),FALSE)),"",VLOOKUP($B2643,INDIRECT(nfl_game_result),MATCH(E$1,INDIRECT(nfl_game_result_header),0),FALSE)),"error")</f>
        <v>-5.5</v>
      </c>
      <c r="F2643" s="23" t="str">
        <f ca="1">IFERROR(IF(ISBLANK(VLOOKUP($B2643,INDIRECT(nfl_game_result),MATCH(F$1,INDIRECT(nfl_game_result_header),0),FALSE)),"",VLOOKUP($B2643,INDIRECT(nfl_game_result),MATCH(F$1,INDIRECT(nfl_game_result_header),0),FALSE)),"error")</f>
        <v/>
      </c>
      <c r="G2643" s="23" t="str">
        <f ca="1">IFERROR(IF(ISBLANK(VLOOKUP($B2643,INDIRECT(nfl_game_result),MATCH(G$1,INDIRECT(nfl_game_result_header),0),FALSE)),"",VLOOKUP($B2643,INDIRECT(nfl_game_result),MATCH(G$1,INDIRECT(nfl_game_result_header),0),FALSE)),"error")</f>
        <v/>
      </c>
      <c r="H2643">
        <f ca="1">IFERROR(IF(ISBLANK(VLOOKUP($B2643,INDIRECT(nfl_game_result),MATCH(H$1,INDIRECT(nfl_game_result_header),0),FALSE)),"",VLOOKUP($B2643,INDIRECT(nfl_game_result),MATCH(H$1,INDIRECT(nfl_game_result_header),0),FALSE)),"error")</f>
        <v>31</v>
      </c>
      <c r="I2643">
        <f ca="1">IFERROR(IF(ISBLANK(VLOOKUP($B2643,INDIRECT(nfl_game_result),MATCH(I$1,INDIRECT(nfl_game_result_header),0),FALSE)),"",VLOOKUP($B2643,INDIRECT(nfl_game_result),MATCH(I$1,INDIRECT(nfl_game_result_header),0),FALSE)),"error")</f>
        <v>27</v>
      </c>
      <c r="J2643" t="str">
        <f ca="1">IFERROR(IF(ISBLANK(VLOOKUP($B2643,INDIRECT(nfl_game_result),MATCH(J$1,INDIRECT(nfl_game_result_header),0),FALSE)),"",VLOOKUP($B2643,INDIRECT(nfl_game_result),MATCH(J$1,INDIRECT(nfl_game_result_header),0),FALSE)),"error")</f>
        <v>BAL</v>
      </c>
      <c r="K2643" t="str">
        <f ca="1">IFERROR(IF(ISBLANK(VLOOKUP($B2643,INDIRECT(nfl_game_result),MATCH(K$1,INDIRECT(nfl_game_result_header),0),FALSE)),"",VLOOKUP($B2643,INDIRECT(nfl_game_result),MATCH(K$1,INDIRECT(nfl_game_result_header),0),FALSE)),"error")</f>
        <v>PIT</v>
      </c>
      <c r="L2643" s="23" t="str">
        <f ca="1">IFERROR(IF(ISBLANK(VLOOKUP($B2643,INDIRECT(nfl_game_result),MATCH(L$1,INDIRECT(nfl_game_result_header),0),FALSE)),"",VLOOKUP($B2643,INDIRECT(nfl_game_result),MATCH(L$1,INDIRECT(nfl_game_result_header),0),FALSE)),"error")</f>
        <v/>
      </c>
      <c r="M2643" t="s">
        <v>16</v>
      </c>
      <c r="N2643">
        <v>-4</v>
      </c>
      <c r="O2643" t="s">
        <v>65</v>
      </c>
      <c r="P2643">
        <v>7</v>
      </c>
      <c r="V2643" s="23" t="s">
        <v>416</v>
      </c>
      <c r="W2643">
        <f ca="1">VALUE(LEFT(C2643, 4))</f>
        <v>2016</v>
      </c>
      <c r="X2643">
        <f ca="1">VALUE(MID(C2643,6,FIND("_",C2643,6)-6))</f>
        <v>16</v>
      </c>
      <c r="Y2643">
        <f ca="1">IF(NOT(OR(ISBLANK(D2643),ISBLANK(E2643),D2643="",E2643="")),D2643-E2643,"")</f>
        <v>0.5</v>
      </c>
      <c r="Z2643">
        <f ca="1">IF(OR(NOT(ISNUMBER(D2643)),ISBLANK(D2643),D2643="",ISBLANK(N2643)),"",ABS(D2643-N2643))</f>
        <v>1</v>
      </c>
      <c r="AA2643">
        <f ca="1">IF(OR(ISBLANK(J2643),ISBLANK(O2643),J2643="",O2643=""),"",IF(J2643=O2643,1,0))</f>
        <v>1</v>
      </c>
      <c r="AB2643" t="str">
        <f ca="1">IF(OR(ISBLANK(K2643),ISBLANK(Q2643),K2643="",Q2643=""),"",IF(K2643=Q2643,1,0))</f>
        <v/>
      </c>
      <c r="AC2643" s="23" t="str">
        <f t="shared" ca="1" si="41"/>
        <v/>
      </c>
    </row>
    <row r="2644" spans="1:29" x14ac:dyDescent="0.25">
      <c r="A2644" s="23">
        <v>2643</v>
      </c>
      <c r="B2644">
        <v>1307</v>
      </c>
      <c r="C2644" t="str">
        <f ca="1">IFERROR(VLOOKUP($B2644,INDIRECT(nfl_game_result),MATCH(C$1,INDIRECT(nfl_game_result_header),0),FALSE),"error")</f>
        <v>2016_16_DEN@KCY</v>
      </c>
      <c r="D2644">
        <f ca="1">IFERROR(IF(ISBLANK(VLOOKUP($B2644,INDIRECT(nfl_game_result),MATCH(D$1,INDIRECT(nfl_game_result_header),0),FALSE)),"",VLOOKUP($B2644,INDIRECT(nfl_game_result),MATCH(D$1,INDIRECT(nfl_game_result_header),0),FALSE)),"error")</f>
        <v>-5</v>
      </c>
      <c r="E2644">
        <f ca="1">IFERROR(IF(ISBLANK(VLOOKUP($B2644,INDIRECT(nfl_game_result),MATCH(E$1,INDIRECT(nfl_game_result_header),0),FALSE)),"",VLOOKUP($B2644,INDIRECT(nfl_game_result),MATCH(E$1,INDIRECT(nfl_game_result_header),0),FALSE)),"error")</f>
        <v>-3</v>
      </c>
      <c r="F2644" s="23" t="str">
        <f ca="1">IFERROR(IF(ISBLANK(VLOOKUP($B2644,INDIRECT(nfl_game_result),MATCH(F$1,INDIRECT(nfl_game_result_header),0),FALSE)),"",VLOOKUP($B2644,INDIRECT(nfl_game_result),MATCH(F$1,INDIRECT(nfl_game_result_header),0),FALSE)),"error")</f>
        <v/>
      </c>
      <c r="G2644" s="23" t="str">
        <f ca="1">IFERROR(IF(ISBLANK(VLOOKUP($B2644,INDIRECT(nfl_game_result),MATCH(G$1,INDIRECT(nfl_game_result_header),0),FALSE)),"",VLOOKUP($B2644,INDIRECT(nfl_game_result),MATCH(G$1,INDIRECT(nfl_game_result_header),0),FALSE)),"error")</f>
        <v/>
      </c>
      <c r="H2644">
        <f ca="1">IFERROR(IF(ISBLANK(VLOOKUP($B2644,INDIRECT(nfl_game_result),MATCH(H$1,INDIRECT(nfl_game_result_header),0),FALSE)),"",VLOOKUP($B2644,INDIRECT(nfl_game_result),MATCH(H$1,INDIRECT(nfl_game_result_header),0),FALSE)),"error")</f>
        <v>33</v>
      </c>
      <c r="I2644">
        <f ca="1">IFERROR(IF(ISBLANK(VLOOKUP($B2644,INDIRECT(nfl_game_result),MATCH(I$1,INDIRECT(nfl_game_result_header),0),FALSE)),"",VLOOKUP($B2644,INDIRECT(nfl_game_result),MATCH(I$1,INDIRECT(nfl_game_result_header),0),FALSE)),"error")</f>
        <v>10</v>
      </c>
      <c r="J2644" t="str">
        <f ca="1">IFERROR(IF(ISBLANK(VLOOKUP($B2644,INDIRECT(nfl_game_result),MATCH(J$1,INDIRECT(nfl_game_result_header),0),FALSE)),"",VLOOKUP($B2644,INDIRECT(nfl_game_result),MATCH(J$1,INDIRECT(nfl_game_result_header),0),FALSE)),"error")</f>
        <v>KCY</v>
      </c>
      <c r="K2644" t="str">
        <f ca="1">IFERROR(IF(ISBLANK(VLOOKUP($B2644,INDIRECT(nfl_game_result),MATCH(K$1,INDIRECT(nfl_game_result_header),0),FALSE)),"",VLOOKUP($B2644,INDIRECT(nfl_game_result),MATCH(K$1,INDIRECT(nfl_game_result_header),0),FALSE)),"error")</f>
        <v>KCY</v>
      </c>
      <c r="L2644" s="23" t="str">
        <f ca="1">IFERROR(IF(ISBLANK(VLOOKUP($B2644,INDIRECT(nfl_game_result),MATCH(L$1,INDIRECT(nfl_game_result_header),0),FALSE)),"",VLOOKUP($B2644,INDIRECT(nfl_game_result),MATCH(L$1,INDIRECT(nfl_game_result_header),0),FALSE)),"error")</f>
        <v/>
      </c>
      <c r="M2644" t="s">
        <v>16</v>
      </c>
      <c r="N2644">
        <v>-4.5</v>
      </c>
      <c r="O2644" t="s">
        <v>72</v>
      </c>
      <c r="P2644">
        <v>8</v>
      </c>
      <c r="V2644" s="23" t="s">
        <v>416</v>
      </c>
      <c r="W2644">
        <f ca="1">VALUE(LEFT(C2644, 4))</f>
        <v>2016</v>
      </c>
      <c r="X2644">
        <f ca="1">VALUE(MID(C2644,6,FIND("_",C2644,6)-6))</f>
        <v>16</v>
      </c>
      <c r="Y2644">
        <f ca="1">IF(NOT(OR(ISBLANK(D2644),ISBLANK(E2644),D2644="",E2644="")),D2644-E2644,"")</f>
        <v>-2</v>
      </c>
      <c r="Z2644">
        <f ca="1">IF(OR(NOT(ISNUMBER(D2644)),ISBLANK(D2644),D2644="",ISBLANK(N2644)),"",ABS(D2644-N2644))</f>
        <v>0.5</v>
      </c>
      <c r="AA2644">
        <f ca="1">IF(OR(ISBLANK(J2644),ISBLANK(O2644),J2644="",O2644=""),"",IF(J2644=O2644,1,0))</f>
        <v>0</v>
      </c>
      <c r="AB2644" t="str">
        <f ca="1">IF(OR(ISBLANK(K2644),ISBLANK(Q2644),K2644="",Q2644=""),"",IF(K2644=Q2644,1,0))</f>
        <v/>
      </c>
      <c r="AC2644" s="23" t="str">
        <f t="shared" ca="1" si="41"/>
        <v/>
      </c>
    </row>
    <row r="2645" spans="1:29" x14ac:dyDescent="0.25">
      <c r="A2645" s="23">
        <v>2644</v>
      </c>
      <c r="B2645">
        <v>1308</v>
      </c>
      <c r="C2645" t="str">
        <f ca="1">IFERROR(VLOOKUP($B2645,INDIRECT(nfl_game_result),MATCH(C$1,INDIRECT(nfl_game_result_header),0),FALSE),"error")</f>
        <v>2016_16_DET@DAL</v>
      </c>
      <c r="D2645">
        <f ca="1">IFERROR(IF(ISBLANK(VLOOKUP($B2645,INDIRECT(nfl_game_result),MATCH(D$1,INDIRECT(nfl_game_result_header),0),FALSE)),"",VLOOKUP($B2645,INDIRECT(nfl_game_result),MATCH(D$1,INDIRECT(nfl_game_result_header),0),FALSE)),"error")</f>
        <v>-7.5</v>
      </c>
      <c r="E2645">
        <f ca="1">IFERROR(IF(ISBLANK(VLOOKUP($B2645,INDIRECT(nfl_game_result),MATCH(E$1,INDIRECT(nfl_game_result_header),0),FALSE)),"",VLOOKUP($B2645,INDIRECT(nfl_game_result),MATCH(E$1,INDIRECT(nfl_game_result_header),0),FALSE)),"error")</f>
        <v>-6.5</v>
      </c>
      <c r="F2645" s="23" t="str">
        <f ca="1">IFERROR(IF(ISBLANK(VLOOKUP($B2645,INDIRECT(nfl_game_result),MATCH(F$1,INDIRECT(nfl_game_result_header),0),FALSE)),"",VLOOKUP($B2645,INDIRECT(nfl_game_result),MATCH(F$1,INDIRECT(nfl_game_result_header),0),FALSE)),"error")</f>
        <v/>
      </c>
      <c r="G2645" s="23" t="str">
        <f ca="1">IFERROR(IF(ISBLANK(VLOOKUP($B2645,INDIRECT(nfl_game_result),MATCH(G$1,INDIRECT(nfl_game_result_header),0),FALSE)),"",VLOOKUP($B2645,INDIRECT(nfl_game_result),MATCH(G$1,INDIRECT(nfl_game_result_header),0),FALSE)),"error")</f>
        <v/>
      </c>
      <c r="H2645">
        <f ca="1">IFERROR(IF(ISBLANK(VLOOKUP($B2645,INDIRECT(nfl_game_result),MATCH(H$1,INDIRECT(nfl_game_result_header),0),FALSE)),"",VLOOKUP($B2645,INDIRECT(nfl_game_result),MATCH(H$1,INDIRECT(nfl_game_result_header),0),FALSE)),"error")</f>
        <v>42</v>
      </c>
      <c r="I2645">
        <f ca="1">IFERROR(IF(ISBLANK(VLOOKUP($B2645,INDIRECT(nfl_game_result),MATCH(I$1,INDIRECT(nfl_game_result_header),0),FALSE)),"",VLOOKUP($B2645,INDIRECT(nfl_game_result),MATCH(I$1,INDIRECT(nfl_game_result_header),0),FALSE)),"error")</f>
        <v>21</v>
      </c>
      <c r="J2645" t="str">
        <f ca="1">IFERROR(IF(ISBLANK(VLOOKUP($B2645,INDIRECT(nfl_game_result),MATCH(J$1,INDIRECT(nfl_game_result_header),0),FALSE)),"",VLOOKUP($B2645,INDIRECT(nfl_game_result),MATCH(J$1,INDIRECT(nfl_game_result_header),0),FALSE)),"error")</f>
        <v>DAL</v>
      </c>
      <c r="K2645" t="str">
        <f ca="1">IFERROR(IF(ISBLANK(VLOOKUP($B2645,INDIRECT(nfl_game_result),MATCH(K$1,INDIRECT(nfl_game_result_header),0),FALSE)),"",VLOOKUP($B2645,INDIRECT(nfl_game_result),MATCH(K$1,INDIRECT(nfl_game_result_header),0),FALSE)),"error")</f>
        <v>DAL</v>
      </c>
      <c r="L2645" s="23" t="str">
        <f ca="1">IFERROR(IF(ISBLANK(VLOOKUP($B2645,INDIRECT(nfl_game_result),MATCH(L$1,INDIRECT(nfl_game_result_header),0),FALSE)),"",VLOOKUP($B2645,INDIRECT(nfl_game_result),MATCH(L$1,INDIRECT(nfl_game_result_header),0),FALSE)),"error")</f>
        <v/>
      </c>
      <c r="M2645" t="s">
        <v>16</v>
      </c>
      <c r="N2645">
        <v>-6</v>
      </c>
      <c r="O2645" t="s">
        <v>73</v>
      </c>
      <c r="P2645">
        <v>15</v>
      </c>
      <c r="V2645" s="23" t="s">
        <v>416</v>
      </c>
      <c r="W2645">
        <f ca="1">VALUE(LEFT(C2645, 4))</f>
        <v>2016</v>
      </c>
      <c r="X2645">
        <f ca="1">VALUE(MID(C2645,6,FIND("_",C2645,6)-6))</f>
        <v>16</v>
      </c>
      <c r="Y2645">
        <f ca="1">IF(NOT(OR(ISBLANK(D2645),ISBLANK(E2645),D2645="",E2645="")),D2645-E2645,"")</f>
        <v>-1</v>
      </c>
      <c r="Z2645">
        <f ca="1">IF(OR(NOT(ISNUMBER(D2645)),ISBLANK(D2645),D2645="",ISBLANK(N2645)),"",ABS(D2645-N2645))</f>
        <v>1.5</v>
      </c>
      <c r="AA2645">
        <f ca="1">IF(OR(ISBLANK(J2645),ISBLANK(O2645),J2645="",O2645=""),"",IF(J2645=O2645,1,0))</f>
        <v>0</v>
      </c>
      <c r="AB2645" t="str">
        <f ca="1">IF(OR(ISBLANK(K2645),ISBLANK(Q2645),K2645="",Q2645=""),"",IF(K2645=Q2645,1,0))</f>
        <v/>
      </c>
      <c r="AC2645" s="23" t="str">
        <f t="shared" ca="1" si="41"/>
        <v/>
      </c>
    </row>
    <row r="2646" spans="1:29" x14ac:dyDescent="0.25">
      <c r="A2646" s="23">
        <v>2645</v>
      </c>
      <c r="B2646">
        <v>1293</v>
      </c>
      <c r="C2646" t="str">
        <f ca="1">IFERROR(VLOOKUP($B2646,INDIRECT(nfl_game_result),MATCH(C$1,INDIRECT(nfl_game_result_header),0),FALSE),"error")</f>
        <v>2016_16_NYG@PHI</v>
      </c>
      <c r="D2646">
        <f ca="1">IFERROR(IF(ISBLANK(VLOOKUP($B2646,INDIRECT(nfl_game_result),MATCH(D$1,INDIRECT(nfl_game_result_header),0),FALSE)),"",VLOOKUP($B2646,INDIRECT(nfl_game_result),MATCH(D$1,INDIRECT(nfl_game_result_header),0),FALSE)),"error")</f>
        <v>-3</v>
      </c>
      <c r="E2646">
        <f ca="1">IFERROR(IF(ISBLANK(VLOOKUP($B2646,INDIRECT(nfl_game_result),MATCH(E$1,INDIRECT(nfl_game_result_header),0),FALSE)),"",VLOOKUP($B2646,INDIRECT(nfl_game_result),MATCH(E$1,INDIRECT(nfl_game_result_header),0),FALSE)),"error")</f>
        <v>1</v>
      </c>
      <c r="F2646" s="23" t="str">
        <f ca="1">IFERROR(IF(ISBLANK(VLOOKUP($B2646,INDIRECT(nfl_game_result),MATCH(F$1,INDIRECT(nfl_game_result_header),0),FALSE)),"",VLOOKUP($B2646,INDIRECT(nfl_game_result),MATCH(F$1,INDIRECT(nfl_game_result_header),0),FALSE)),"error")</f>
        <v/>
      </c>
      <c r="G2646" s="23" t="str">
        <f ca="1">IFERROR(IF(ISBLANK(VLOOKUP($B2646,INDIRECT(nfl_game_result),MATCH(G$1,INDIRECT(nfl_game_result_header),0),FALSE)),"",VLOOKUP($B2646,INDIRECT(nfl_game_result),MATCH(G$1,INDIRECT(nfl_game_result_header),0),FALSE)),"error")</f>
        <v/>
      </c>
      <c r="H2646">
        <f ca="1">IFERROR(IF(ISBLANK(VLOOKUP($B2646,INDIRECT(nfl_game_result),MATCH(H$1,INDIRECT(nfl_game_result_header),0),FALSE)),"",VLOOKUP($B2646,INDIRECT(nfl_game_result),MATCH(H$1,INDIRECT(nfl_game_result_header),0),FALSE)),"error")</f>
        <v>24</v>
      </c>
      <c r="I2646">
        <f ca="1">IFERROR(IF(ISBLANK(VLOOKUP($B2646,INDIRECT(nfl_game_result),MATCH(I$1,INDIRECT(nfl_game_result_header),0),FALSE)),"",VLOOKUP($B2646,INDIRECT(nfl_game_result),MATCH(I$1,INDIRECT(nfl_game_result_header),0),FALSE)),"error")</f>
        <v>19</v>
      </c>
      <c r="J2646" t="str">
        <f ca="1">IFERROR(IF(ISBLANK(VLOOKUP($B2646,INDIRECT(nfl_game_result),MATCH(J$1,INDIRECT(nfl_game_result_header),0),FALSE)),"",VLOOKUP($B2646,INDIRECT(nfl_game_result),MATCH(J$1,INDIRECT(nfl_game_result_header),0),FALSE)),"error")</f>
        <v>PHI</v>
      </c>
      <c r="K2646" t="str">
        <f ca="1">IFERROR(IF(ISBLANK(VLOOKUP($B2646,INDIRECT(nfl_game_result),MATCH(K$1,INDIRECT(nfl_game_result_header),0),FALSE)),"",VLOOKUP($B2646,INDIRECT(nfl_game_result),MATCH(K$1,INDIRECT(nfl_game_result_header),0),FALSE)),"error")</f>
        <v>PHI</v>
      </c>
      <c r="L2646" s="23" t="str">
        <f ca="1">IFERROR(IF(ISBLANK(VLOOKUP($B2646,INDIRECT(nfl_game_result),MATCH(L$1,INDIRECT(nfl_game_result_header),0),FALSE)),"",VLOOKUP($B2646,INDIRECT(nfl_game_result),MATCH(L$1,INDIRECT(nfl_game_result_header),0),FALSE)),"error")</f>
        <v/>
      </c>
      <c r="M2646" t="s">
        <v>14</v>
      </c>
      <c r="N2646">
        <v>3</v>
      </c>
      <c r="O2646" t="s">
        <v>83</v>
      </c>
      <c r="P2646">
        <v>6</v>
      </c>
      <c r="Q2646" t="s">
        <v>83</v>
      </c>
      <c r="V2646" s="23" t="s">
        <v>416</v>
      </c>
      <c r="W2646">
        <f ca="1">VALUE(LEFT(C2646, 4))</f>
        <v>2016</v>
      </c>
      <c r="X2646">
        <f ca="1">VALUE(MID(C2646,6,FIND("_",C2646,6)-6))</f>
        <v>16</v>
      </c>
      <c r="Y2646">
        <f ca="1">IF(NOT(OR(ISBLANK(D2646),ISBLANK(E2646),D2646="",E2646="")),D2646-E2646,"")</f>
        <v>-4</v>
      </c>
      <c r="Z2646">
        <f ca="1">IF(OR(NOT(ISNUMBER(D2646)),ISBLANK(D2646),D2646="",ISBLANK(N2646)),"",ABS(D2646-N2646))</f>
        <v>6</v>
      </c>
      <c r="AA2646">
        <f ca="1">IF(OR(ISBLANK(J2646),ISBLANK(O2646),J2646="",O2646=""),"",IF(J2646=O2646,1,0))</f>
        <v>0</v>
      </c>
      <c r="AB2646">
        <f ca="1">IF(OR(ISBLANK(K2646),ISBLANK(Q2646),K2646="",Q2646=""),"",IF(K2646=Q2646,1,0))</f>
        <v>0</v>
      </c>
      <c r="AC2646" s="23" t="str">
        <f t="shared" ca="1" si="41"/>
        <v/>
      </c>
    </row>
    <row r="2647" spans="1:29" x14ac:dyDescent="0.25">
      <c r="A2647" s="23">
        <v>2646</v>
      </c>
      <c r="B2647">
        <v>1294</v>
      </c>
      <c r="C2647" t="str">
        <f ca="1">IFERROR(VLOOKUP($B2647,INDIRECT(nfl_game_result),MATCH(C$1,INDIRECT(nfl_game_result_header),0),FALSE),"error")</f>
        <v>2016_16_ATL@CAR</v>
      </c>
      <c r="D2647">
        <f ca="1">IFERROR(IF(ISBLANK(VLOOKUP($B2647,INDIRECT(nfl_game_result),MATCH(D$1,INDIRECT(nfl_game_result_header),0),FALSE)),"",VLOOKUP($B2647,INDIRECT(nfl_game_result),MATCH(D$1,INDIRECT(nfl_game_result_header),0),FALSE)),"error")</f>
        <v>3.5</v>
      </c>
      <c r="E2647" t="str">
        <f ca="1">IFERROR(IF(ISBLANK(VLOOKUP($B2647,INDIRECT(nfl_game_result),MATCH(E$1,INDIRECT(nfl_game_result_header),0),FALSE)),"",VLOOKUP($B2647,INDIRECT(nfl_game_result),MATCH(E$1,INDIRECT(nfl_game_result_header),0),FALSE)),"error")</f>
        <v/>
      </c>
      <c r="F2647" s="23" t="str">
        <f ca="1">IFERROR(IF(ISBLANK(VLOOKUP($B2647,INDIRECT(nfl_game_result),MATCH(F$1,INDIRECT(nfl_game_result_header),0),FALSE)),"",VLOOKUP($B2647,INDIRECT(nfl_game_result),MATCH(F$1,INDIRECT(nfl_game_result_header),0),FALSE)),"error")</f>
        <v/>
      </c>
      <c r="G2647" s="23" t="str">
        <f ca="1">IFERROR(IF(ISBLANK(VLOOKUP($B2647,INDIRECT(nfl_game_result),MATCH(G$1,INDIRECT(nfl_game_result_header),0),FALSE)),"",VLOOKUP($B2647,INDIRECT(nfl_game_result),MATCH(G$1,INDIRECT(nfl_game_result_header),0),FALSE)),"error")</f>
        <v/>
      </c>
      <c r="H2647">
        <f ca="1">IFERROR(IF(ISBLANK(VLOOKUP($B2647,INDIRECT(nfl_game_result),MATCH(H$1,INDIRECT(nfl_game_result_header),0),FALSE)),"",VLOOKUP($B2647,INDIRECT(nfl_game_result),MATCH(H$1,INDIRECT(nfl_game_result_header),0),FALSE)),"error")</f>
        <v>16</v>
      </c>
      <c r="I2647">
        <f ca="1">IFERROR(IF(ISBLANK(VLOOKUP($B2647,INDIRECT(nfl_game_result),MATCH(I$1,INDIRECT(nfl_game_result_header),0),FALSE)),"",VLOOKUP($B2647,INDIRECT(nfl_game_result),MATCH(I$1,INDIRECT(nfl_game_result_header),0),FALSE)),"error")</f>
        <v>33</v>
      </c>
      <c r="J2647" t="str">
        <f ca="1">IFERROR(IF(ISBLANK(VLOOKUP($B2647,INDIRECT(nfl_game_result),MATCH(J$1,INDIRECT(nfl_game_result_header),0),FALSE)),"",VLOOKUP($B2647,INDIRECT(nfl_game_result),MATCH(J$1,INDIRECT(nfl_game_result_header),0),FALSE)),"error")</f>
        <v>ATL</v>
      </c>
      <c r="K2647" t="str">
        <f ca="1">IFERROR(IF(ISBLANK(VLOOKUP($B2647,INDIRECT(nfl_game_result),MATCH(K$1,INDIRECT(nfl_game_result_header),0),FALSE)),"",VLOOKUP($B2647,INDIRECT(nfl_game_result),MATCH(K$1,INDIRECT(nfl_game_result_header),0),FALSE)),"error")</f>
        <v>ATL</v>
      </c>
      <c r="L2647" s="23" t="str">
        <f ca="1">IFERROR(IF(ISBLANK(VLOOKUP($B2647,INDIRECT(nfl_game_result),MATCH(L$1,INDIRECT(nfl_game_result_header),0),FALSE)),"",VLOOKUP($B2647,INDIRECT(nfl_game_result),MATCH(L$1,INDIRECT(nfl_game_result_header),0),FALSE)),"error")</f>
        <v/>
      </c>
      <c r="M2647" t="s">
        <v>14</v>
      </c>
      <c r="N2647">
        <v>5</v>
      </c>
      <c r="O2647" t="s">
        <v>20</v>
      </c>
      <c r="P2647">
        <v>3</v>
      </c>
      <c r="Q2647" t="s">
        <v>20</v>
      </c>
      <c r="V2647" s="23" t="s">
        <v>416</v>
      </c>
      <c r="W2647">
        <f ca="1">VALUE(LEFT(C2647, 4))</f>
        <v>2016</v>
      </c>
      <c r="X2647">
        <f ca="1">VALUE(MID(C2647,6,FIND("_",C2647,6)-6))</f>
        <v>16</v>
      </c>
      <c r="Y2647" t="str">
        <f ca="1">IF(NOT(OR(ISBLANK(D2647),ISBLANK(E2647),D2647="",E2647="")),D2647-E2647,"")</f>
        <v/>
      </c>
      <c r="Z2647">
        <f ca="1">IF(OR(NOT(ISNUMBER(D2647)),ISBLANK(D2647),D2647="",ISBLANK(N2647)),"",ABS(D2647-N2647))</f>
        <v>1.5</v>
      </c>
      <c r="AA2647">
        <f ca="1">IF(OR(ISBLANK(J2647),ISBLANK(O2647),J2647="",O2647=""),"",IF(J2647=O2647,1,0))</f>
        <v>1</v>
      </c>
      <c r="AB2647">
        <f ca="1">IF(OR(ISBLANK(K2647),ISBLANK(Q2647),K2647="",Q2647=""),"",IF(K2647=Q2647,1,0))</f>
        <v>1</v>
      </c>
      <c r="AC2647" s="23" t="str">
        <f t="shared" ca="1" si="41"/>
        <v/>
      </c>
    </row>
    <row r="2648" spans="1:29" x14ac:dyDescent="0.25">
      <c r="A2648" s="23">
        <v>2647</v>
      </c>
      <c r="B2648">
        <v>1295</v>
      </c>
      <c r="C2648" t="str">
        <f ca="1">IFERROR(VLOOKUP($B2648,INDIRECT(nfl_game_result),MATCH(C$1,INDIRECT(nfl_game_result_header),0),FALSE),"error")</f>
        <v>2016_16_MIA@BUF</v>
      </c>
      <c r="D2648">
        <f ca="1">IFERROR(IF(ISBLANK(VLOOKUP($B2648,INDIRECT(nfl_game_result),MATCH(D$1,INDIRECT(nfl_game_result_header),0),FALSE)),"",VLOOKUP($B2648,INDIRECT(nfl_game_result),MATCH(D$1,INDIRECT(nfl_game_result_header),0),FALSE)),"error")</f>
        <v>-3.5</v>
      </c>
      <c r="E2648" t="str">
        <f ca="1">IFERROR(IF(ISBLANK(VLOOKUP($B2648,INDIRECT(nfl_game_result),MATCH(E$1,INDIRECT(nfl_game_result_header),0),FALSE)),"",VLOOKUP($B2648,INDIRECT(nfl_game_result),MATCH(E$1,INDIRECT(nfl_game_result_header),0),FALSE)),"error")</f>
        <v/>
      </c>
      <c r="F2648" s="23" t="str">
        <f ca="1">IFERROR(IF(ISBLANK(VLOOKUP($B2648,INDIRECT(nfl_game_result),MATCH(F$1,INDIRECT(nfl_game_result_header),0),FALSE)),"",VLOOKUP($B2648,INDIRECT(nfl_game_result),MATCH(F$1,INDIRECT(nfl_game_result_header),0),FALSE)),"error")</f>
        <v/>
      </c>
      <c r="G2648" s="23" t="str">
        <f ca="1">IFERROR(IF(ISBLANK(VLOOKUP($B2648,INDIRECT(nfl_game_result),MATCH(G$1,INDIRECT(nfl_game_result_header),0),FALSE)),"",VLOOKUP($B2648,INDIRECT(nfl_game_result),MATCH(G$1,INDIRECT(nfl_game_result_header),0),FALSE)),"error")</f>
        <v/>
      </c>
      <c r="H2648">
        <f ca="1">IFERROR(IF(ISBLANK(VLOOKUP($B2648,INDIRECT(nfl_game_result),MATCH(H$1,INDIRECT(nfl_game_result_header),0),FALSE)),"",VLOOKUP($B2648,INDIRECT(nfl_game_result),MATCH(H$1,INDIRECT(nfl_game_result_header),0),FALSE)),"error")</f>
        <v>31</v>
      </c>
      <c r="I2648">
        <f ca="1">IFERROR(IF(ISBLANK(VLOOKUP($B2648,INDIRECT(nfl_game_result),MATCH(I$1,INDIRECT(nfl_game_result_header),0),FALSE)),"",VLOOKUP($B2648,INDIRECT(nfl_game_result),MATCH(I$1,INDIRECT(nfl_game_result_header),0),FALSE)),"error")</f>
        <v>34</v>
      </c>
      <c r="J2648" t="str">
        <f ca="1">IFERROR(IF(ISBLANK(VLOOKUP($B2648,INDIRECT(nfl_game_result),MATCH(J$1,INDIRECT(nfl_game_result_header),0),FALSE)),"",VLOOKUP($B2648,INDIRECT(nfl_game_result),MATCH(J$1,INDIRECT(nfl_game_result_header),0),FALSE)),"error")</f>
        <v>MIA</v>
      </c>
      <c r="K2648" t="str">
        <f ca="1">IFERROR(IF(ISBLANK(VLOOKUP($B2648,INDIRECT(nfl_game_result),MATCH(K$1,INDIRECT(nfl_game_result_header),0),FALSE)),"",VLOOKUP($B2648,INDIRECT(nfl_game_result),MATCH(K$1,INDIRECT(nfl_game_result_header),0),FALSE)),"error")</f>
        <v>MIA</v>
      </c>
      <c r="L2648" s="23" t="str">
        <f ca="1">IFERROR(IF(ISBLANK(VLOOKUP($B2648,INDIRECT(nfl_game_result),MATCH(L$1,INDIRECT(nfl_game_result_header),0),FALSE)),"",VLOOKUP($B2648,INDIRECT(nfl_game_result),MATCH(L$1,INDIRECT(nfl_game_result_header),0),FALSE)),"error")</f>
        <v/>
      </c>
      <c r="M2648" t="s">
        <v>14</v>
      </c>
      <c r="N2648">
        <v>-2.5</v>
      </c>
      <c r="O2648" t="s">
        <v>66</v>
      </c>
      <c r="P2648">
        <v>2</v>
      </c>
      <c r="Q2648" t="s">
        <v>66</v>
      </c>
      <c r="V2648" s="23" t="s">
        <v>416</v>
      </c>
      <c r="W2648">
        <f ca="1">VALUE(LEFT(C2648, 4))</f>
        <v>2016</v>
      </c>
      <c r="X2648">
        <f ca="1">VALUE(MID(C2648,6,FIND("_",C2648,6)-6))</f>
        <v>16</v>
      </c>
      <c r="Y2648" t="str">
        <f ca="1">IF(NOT(OR(ISBLANK(D2648),ISBLANK(E2648),D2648="",E2648="")),D2648-E2648,"")</f>
        <v/>
      </c>
      <c r="Z2648">
        <f ca="1">IF(OR(NOT(ISNUMBER(D2648)),ISBLANK(D2648),D2648="",ISBLANK(N2648)),"",ABS(D2648-N2648))</f>
        <v>1</v>
      </c>
      <c r="AA2648">
        <f ca="1">IF(OR(ISBLANK(J2648),ISBLANK(O2648),J2648="",O2648=""),"",IF(J2648=O2648,1,0))</f>
        <v>0</v>
      </c>
      <c r="AB2648">
        <f ca="1">IF(OR(ISBLANK(K2648),ISBLANK(Q2648),K2648="",Q2648=""),"",IF(K2648=Q2648,1,0))</f>
        <v>0</v>
      </c>
      <c r="AC2648" s="23" t="str">
        <f t="shared" ca="1" si="41"/>
        <v/>
      </c>
    </row>
    <row r="2649" spans="1:29" x14ac:dyDescent="0.25">
      <c r="A2649" s="23">
        <v>2648</v>
      </c>
      <c r="B2649">
        <v>1296</v>
      </c>
      <c r="C2649" t="str">
        <f ca="1">IFERROR(VLOOKUP($B2649,INDIRECT(nfl_game_result),MATCH(C$1,INDIRECT(nfl_game_result_header),0),FALSE),"error")</f>
        <v>2016_16_WAS@CHI</v>
      </c>
      <c r="D2649">
        <f ca="1">IFERROR(IF(ISBLANK(VLOOKUP($B2649,INDIRECT(nfl_game_result),MATCH(D$1,INDIRECT(nfl_game_result_header),0),FALSE)),"",VLOOKUP($B2649,INDIRECT(nfl_game_result),MATCH(D$1,INDIRECT(nfl_game_result_header),0),FALSE)),"error")</f>
        <v>3.5</v>
      </c>
      <c r="E2649" t="str">
        <f ca="1">IFERROR(IF(ISBLANK(VLOOKUP($B2649,INDIRECT(nfl_game_result),MATCH(E$1,INDIRECT(nfl_game_result_header),0),FALSE)),"",VLOOKUP($B2649,INDIRECT(nfl_game_result),MATCH(E$1,INDIRECT(nfl_game_result_header),0),FALSE)),"error")</f>
        <v/>
      </c>
      <c r="F2649" s="23" t="str">
        <f ca="1">IFERROR(IF(ISBLANK(VLOOKUP($B2649,INDIRECT(nfl_game_result),MATCH(F$1,INDIRECT(nfl_game_result_header),0),FALSE)),"",VLOOKUP($B2649,INDIRECT(nfl_game_result),MATCH(F$1,INDIRECT(nfl_game_result_header),0),FALSE)),"error")</f>
        <v/>
      </c>
      <c r="G2649" s="23" t="str">
        <f ca="1">IFERROR(IF(ISBLANK(VLOOKUP($B2649,INDIRECT(nfl_game_result),MATCH(G$1,INDIRECT(nfl_game_result_header),0),FALSE)),"",VLOOKUP($B2649,INDIRECT(nfl_game_result),MATCH(G$1,INDIRECT(nfl_game_result_header),0),FALSE)),"error")</f>
        <v/>
      </c>
      <c r="H2649">
        <f ca="1">IFERROR(IF(ISBLANK(VLOOKUP($B2649,INDIRECT(nfl_game_result),MATCH(H$1,INDIRECT(nfl_game_result_header),0),FALSE)),"",VLOOKUP($B2649,INDIRECT(nfl_game_result),MATCH(H$1,INDIRECT(nfl_game_result_header),0),FALSE)),"error")</f>
        <v>21</v>
      </c>
      <c r="I2649">
        <f ca="1">IFERROR(IF(ISBLANK(VLOOKUP($B2649,INDIRECT(nfl_game_result),MATCH(I$1,INDIRECT(nfl_game_result_header),0),FALSE)),"",VLOOKUP($B2649,INDIRECT(nfl_game_result),MATCH(I$1,INDIRECT(nfl_game_result_header),0),FALSE)),"error")</f>
        <v>41</v>
      </c>
      <c r="J2649" t="str">
        <f ca="1">IFERROR(IF(ISBLANK(VLOOKUP($B2649,INDIRECT(nfl_game_result),MATCH(J$1,INDIRECT(nfl_game_result_header),0),FALSE)),"",VLOOKUP($B2649,INDIRECT(nfl_game_result),MATCH(J$1,INDIRECT(nfl_game_result_header),0),FALSE)),"error")</f>
        <v>WAS</v>
      </c>
      <c r="K2649" t="str">
        <f ca="1">IFERROR(IF(ISBLANK(VLOOKUP($B2649,INDIRECT(nfl_game_result),MATCH(K$1,INDIRECT(nfl_game_result_header),0),FALSE)),"",VLOOKUP($B2649,INDIRECT(nfl_game_result),MATCH(K$1,INDIRECT(nfl_game_result_header),0),FALSE)),"error")</f>
        <v>WAS</v>
      </c>
      <c r="L2649" s="23" t="str">
        <f ca="1">IFERROR(IF(ISBLANK(VLOOKUP($B2649,INDIRECT(nfl_game_result),MATCH(L$1,INDIRECT(nfl_game_result_header),0),FALSE)),"",VLOOKUP($B2649,INDIRECT(nfl_game_result),MATCH(L$1,INDIRECT(nfl_game_result_header),0),FALSE)),"error")</f>
        <v/>
      </c>
      <c r="M2649" t="s">
        <v>14</v>
      </c>
      <c r="N2649">
        <v>2.5</v>
      </c>
      <c r="O2649" t="s">
        <v>94</v>
      </c>
      <c r="P2649">
        <v>11</v>
      </c>
      <c r="Q2649" t="s">
        <v>94</v>
      </c>
      <c r="V2649" s="23" t="s">
        <v>416</v>
      </c>
      <c r="W2649">
        <f ca="1">VALUE(LEFT(C2649, 4))</f>
        <v>2016</v>
      </c>
      <c r="X2649">
        <f ca="1">VALUE(MID(C2649,6,FIND("_",C2649,6)-6))</f>
        <v>16</v>
      </c>
      <c r="Y2649" t="str">
        <f ca="1">IF(NOT(OR(ISBLANK(D2649),ISBLANK(E2649),D2649="",E2649="")),D2649-E2649,"")</f>
        <v/>
      </c>
      <c r="Z2649">
        <f ca="1">IF(OR(NOT(ISNUMBER(D2649)),ISBLANK(D2649),D2649="",ISBLANK(N2649)),"",ABS(D2649-N2649))</f>
        <v>1</v>
      </c>
      <c r="AA2649">
        <f ca="1">IF(OR(ISBLANK(J2649),ISBLANK(O2649),J2649="",O2649=""),"",IF(J2649=O2649,1,0))</f>
        <v>1</v>
      </c>
      <c r="AB2649">
        <f ca="1">IF(OR(ISBLANK(K2649),ISBLANK(Q2649),K2649="",Q2649=""),"",IF(K2649=Q2649,1,0))</f>
        <v>1</v>
      </c>
      <c r="AC2649" s="23" t="str">
        <f t="shared" ca="1" si="41"/>
        <v/>
      </c>
    </row>
    <row r="2650" spans="1:29" x14ac:dyDescent="0.25">
      <c r="A2650" s="23">
        <v>2649</v>
      </c>
      <c r="B2650">
        <v>1297</v>
      </c>
      <c r="C2650" t="str">
        <f ca="1">IFERROR(VLOOKUP($B2650,INDIRECT(nfl_game_result),MATCH(C$1,INDIRECT(nfl_game_result_header),0),FALSE),"error")</f>
        <v>2016_16_NYJ@NWE</v>
      </c>
      <c r="D2650">
        <f ca="1">IFERROR(IF(ISBLANK(VLOOKUP($B2650,INDIRECT(nfl_game_result),MATCH(D$1,INDIRECT(nfl_game_result_header),0),FALSE)),"",VLOOKUP($B2650,INDIRECT(nfl_game_result),MATCH(D$1,INDIRECT(nfl_game_result_header),0),FALSE)),"error")</f>
        <v>-16.5</v>
      </c>
      <c r="E2650" t="str">
        <f ca="1">IFERROR(IF(ISBLANK(VLOOKUP($B2650,INDIRECT(nfl_game_result),MATCH(E$1,INDIRECT(nfl_game_result_header),0),FALSE)),"",VLOOKUP($B2650,INDIRECT(nfl_game_result),MATCH(E$1,INDIRECT(nfl_game_result_header),0),FALSE)),"error")</f>
        <v/>
      </c>
      <c r="F2650" s="23" t="str">
        <f ca="1">IFERROR(IF(ISBLANK(VLOOKUP($B2650,INDIRECT(nfl_game_result),MATCH(F$1,INDIRECT(nfl_game_result_header),0),FALSE)),"",VLOOKUP($B2650,INDIRECT(nfl_game_result),MATCH(F$1,INDIRECT(nfl_game_result_header),0),FALSE)),"error")</f>
        <v/>
      </c>
      <c r="G2650" s="23" t="str">
        <f ca="1">IFERROR(IF(ISBLANK(VLOOKUP($B2650,INDIRECT(nfl_game_result),MATCH(G$1,INDIRECT(nfl_game_result_header),0),FALSE)),"",VLOOKUP($B2650,INDIRECT(nfl_game_result),MATCH(G$1,INDIRECT(nfl_game_result_header),0),FALSE)),"error")</f>
        <v/>
      </c>
      <c r="H2650">
        <f ca="1">IFERROR(IF(ISBLANK(VLOOKUP($B2650,INDIRECT(nfl_game_result),MATCH(H$1,INDIRECT(nfl_game_result_header),0),FALSE)),"",VLOOKUP($B2650,INDIRECT(nfl_game_result),MATCH(H$1,INDIRECT(nfl_game_result_header),0),FALSE)),"error")</f>
        <v>41</v>
      </c>
      <c r="I2650">
        <f ca="1">IFERROR(IF(ISBLANK(VLOOKUP($B2650,INDIRECT(nfl_game_result),MATCH(I$1,INDIRECT(nfl_game_result_header),0),FALSE)),"",VLOOKUP($B2650,INDIRECT(nfl_game_result),MATCH(I$1,INDIRECT(nfl_game_result_header),0),FALSE)),"error")</f>
        <v>3</v>
      </c>
      <c r="J2650" t="str">
        <f ca="1">IFERROR(IF(ISBLANK(VLOOKUP($B2650,INDIRECT(nfl_game_result),MATCH(J$1,INDIRECT(nfl_game_result_header),0),FALSE)),"",VLOOKUP($B2650,INDIRECT(nfl_game_result),MATCH(J$1,INDIRECT(nfl_game_result_header),0),FALSE)),"error")</f>
        <v>NWE</v>
      </c>
      <c r="K2650" t="str">
        <f ca="1">IFERROR(IF(ISBLANK(VLOOKUP($B2650,INDIRECT(nfl_game_result),MATCH(K$1,INDIRECT(nfl_game_result_header),0),FALSE)),"",VLOOKUP($B2650,INDIRECT(nfl_game_result),MATCH(K$1,INDIRECT(nfl_game_result_header),0),FALSE)),"error")</f>
        <v>NWE</v>
      </c>
      <c r="L2650" s="23" t="str">
        <f ca="1">IFERROR(IF(ISBLANK(VLOOKUP($B2650,INDIRECT(nfl_game_result),MATCH(L$1,INDIRECT(nfl_game_result_header),0),FALSE)),"",VLOOKUP($B2650,INDIRECT(nfl_game_result),MATCH(L$1,INDIRECT(nfl_game_result_header),0),FALSE)),"error")</f>
        <v/>
      </c>
      <c r="M2650" t="s">
        <v>14</v>
      </c>
      <c r="N2650">
        <v>-14</v>
      </c>
      <c r="O2650" t="s">
        <v>332</v>
      </c>
      <c r="P2650">
        <v>1</v>
      </c>
      <c r="Q2650" t="s">
        <v>332</v>
      </c>
      <c r="V2650" s="23" t="s">
        <v>416</v>
      </c>
      <c r="W2650">
        <f ca="1">VALUE(LEFT(C2650, 4))</f>
        <v>2016</v>
      </c>
      <c r="X2650">
        <f ca="1">VALUE(MID(C2650,6,FIND("_",C2650,6)-6))</f>
        <v>16</v>
      </c>
      <c r="Y2650" t="str">
        <f ca="1">IF(NOT(OR(ISBLANK(D2650),ISBLANK(E2650),D2650="",E2650="")),D2650-E2650,"")</f>
        <v/>
      </c>
      <c r="Z2650">
        <f ca="1">IF(OR(NOT(ISNUMBER(D2650)),ISBLANK(D2650),D2650="",ISBLANK(N2650)),"",ABS(D2650-N2650))</f>
        <v>2.5</v>
      </c>
      <c r="AA2650">
        <f ca="1">IF(OR(ISBLANK(J2650),ISBLANK(O2650),J2650="",O2650=""),"",IF(J2650=O2650,1,0))</f>
        <v>1</v>
      </c>
      <c r="AB2650">
        <f ca="1">IF(OR(ISBLANK(K2650),ISBLANK(Q2650),K2650="",Q2650=""),"",IF(K2650=Q2650,1,0))</f>
        <v>1</v>
      </c>
      <c r="AC2650" s="23" t="str">
        <f t="shared" ca="1" si="41"/>
        <v/>
      </c>
    </row>
    <row r="2651" spans="1:29" x14ac:dyDescent="0.25">
      <c r="A2651" s="23">
        <v>2650</v>
      </c>
      <c r="B2651">
        <v>1298</v>
      </c>
      <c r="C2651" t="str">
        <f ca="1">IFERROR(VLOOKUP($B2651,INDIRECT(nfl_game_result),MATCH(C$1,INDIRECT(nfl_game_result_header),0),FALSE),"error")</f>
        <v>2016_16_SD@CLE</v>
      </c>
      <c r="D2651">
        <f ca="1">IFERROR(IF(ISBLANK(VLOOKUP($B2651,INDIRECT(nfl_game_result),MATCH(D$1,INDIRECT(nfl_game_result_header),0),FALSE)),"",VLOOKUP($B2651,INDIRECT(nfl_game_result),MATCH(D$1,INDIRECT(nfl_game_result_header),0),FALSE)),"error")</f>
        <v>6</v>
      </c>
      <c r="E2651" t="str">
        <f ca="1">IFERROR(IF(ISBLANK(VLOOKUP($B2651,INDIRECT(nfl_game_result),MATCH(E$1,INDIRECT(nfl_game_result_header),0),FALSE)),"",VLOOKUP($B2651,INDIRECT(nfl_game_result),MATCH(E$1,INDIRECT(nfl_game_result_header),0),FALSE)),"error")</f>
        <v/>
      </c>
      <c r="F2651" s="23" t="str">
        <f ca="1">IFERROR(IF(ISBLANK(VLOOKUP($B2651,INDIRECT(nfl_game_result),MATCH(F$1,INDIRECT(nfl_game_result_header),0),FALSE)),"",VLOOKUP($B2651,INDIRECT(nfl_game_result),MATCH(F$1,INDIRECT(nfl_game_result_header),0),FALSE)),"error")</f>
        <v/>
      </c>
      <c r="G2651" s="23" t="str">
        <f ca="1">IFERROR(IF(ISBLANK(VLOOKUP($B2651,INDIRECT(nfl_game_result),MATCH(G$1,INDIRECT(nfl_game_result_header),0),FALSE)),"",VLOOKUP($B2651,INDIRECT(nfl_game_result),MATCH(G$1,INDIRECT(nfl_game_result_header),0),FALSE)),"error")</f>
        <v/>
      </c>
      <c r="H2651">
        <f ca="1">IFERROR(IF(ISBLANK(VLOOKUP($B2651,INDIRECT(nfl_game_result),MATCH(H$1,INDIRECT(nfl_game_result_header),0),FALSE)),"",VLOOKUP($B2651,INDIRECT(nfl_game_result),MATCH(H$1,INDIRECT(nfl_game_result_header),0),FALSE)),"error")</f>
        <v>20</v>
      </c>
      <c r="I2651">
        <f ca="1">IFERROR(IF(ISBLANK(VLOOKUP($B2651,INDIRECT(nfl_game_result),MATCH(I$1,INDIRECT(nfl_game_result_header),0),FALSE)),"",VLOOKUP($B2651,INDIRECT(nfl_game_result),MATCH(I$1,INDIRECT(nfl_game_result_header),0),FALSE)),"error")</f>
        <v>17</v>
      </c>
      <c r="J2651" t="str">
        <f ca="1">IFERROR(IF(ISBLANK(VLOOKUP($B2651,INDIRECT(nfl_game_result),MATCH(J$1,INDIRECT(nfl_game_result_header),0),FALSE)),"",VLOOKUP($B2651,INDIRECT(nfl_game_result),MATCH(J$1,INDIRECT(nfl_game_result_header),0),FALSE)),"error")</f>
        <v>CLE</v>
      </c>
      <c r="K2651" t="str">
        <f ca="1">IFERROR(IF(ISBLANK(VLOOKUP($B2651,INDIRECT(nfl_game_result),MATCH(K$1,INDIRECT(nfl_game_result_header),0),FALSE)),"",VLOOKUP($B2651,INDIRECT(nfl_game_result),MATCH(K$1,INDIRECT(nfl_game_result_header),0),FALSE)),"error")</f>
        <v>CLE</v>
      </c>
      <c r="L2651" s="23" t="str">
        <f ca="1">IFERROR(IF(ISBLANK(VLOOKUP($B2651,INDIRECT(nfl_game_result),MATCH(L$1,INDIRECT(nfl_game_result_header),0),FALSE)),"",VLOOKUP($B2651,INDIRECT(nfl_game_result),MATCH(L$1,INDIRECT(nfl_game_result_header),0),FALSE)),"error")</f>
        <v/>
      </c>
      <c r="M2651" t="s">
        <v>14</v>
      </c>
      <c r="N2651">
        <v>8</v>
      </c>
      <c r="O2651" t="s">
        <v>70</v>
      </c>
      <c r="P2651">
        <v>12</v>
      </c>
      <c r="Q2651" t="s">
        <v>70</v>
      </c>
      <c r="V2651" s="23" t="s">
        <v>416</v>
      </c>
      <c r="W2651">
        <f ca="1">VALUE(LEFT(C2651, 4))</f>
        <v>2016</v>
      </c>
      <c r="X2651">
        <f ca="1">VALUE(MID(C2651,6,FIND("_",C2651,6)-6))</f>
        <v>16</v>
      </c>
      <c r="Y2651" t="str">
        <f ca="1">IF(NOT(OR(ISBLANK(D2651),ISBLANK(E2651),D2651="",E2651="")),D2651-E2651,"")</f>
        <v/>
      </c>
      <c r="Z2651">
        <f ca="1">IF(OR(NOT(ISNUMBER(D2651)),ISBLANK(D2651),D2651="",ISBLANK(N2651)),"",ABS(D2651-N2651))</f>
        <v>2</v>
      </c>
      <c r="AA2651">
        <f ca="1">IF(OR(ISBLANK(J2651),ISBLANK(O2651),J2651="",O2651=""),"",IF(J2651=O2651,1,0))</f>
        <v>1</v>
      </c>
      <c r="AB2651">
        <f ca="1">IF(OR(ISBLANK(K2651),ISBLANK(Q2651),K2651="",Q2651=""),"",IF(K2651=Q2651,1,0))</f>
        <v>1</v>
      </c>
      <c r="AC2651" s="23" t="str">
        <f t="shared" ca="1" si="41"/>
        <v/>
      </c>
    </row>
    <row r="2652" spans="1:29" x14ac:dyDescent="0.25">
      <c r="A2652" s="23">
        <v>2651</v>
      </c>
      <c r="B2652">
        <v>1299</v>
      </c>
      <c r="C2652" t="str">
        <f ca="1">IFERROR(VLOOKUP($B2652,INDIRECT(nfl_game_result),MATCH(C$1,INDIRECT(nfl_game_result_header),0),FALSE),"error")</f>
        <v>2016_16_TEN@JAX</v>
      </c>
      <c r="D2652">
        <f ca="1">IFERROR(IF(ISBLANK(VLOOKUP($B2652,INDIRECT(nfl_game_result),MATCH(D$1,INDIRECT(nfl_game_result_header),0),FALSE)),"",VLOOKUP($B2652,INDIRECT(nfl_game_result),MATCH(D$1,INDIRECT(nfl_game_result_header),0),FALSE)),"error")</f>
        <v>4.5</v>
      </c>
      <c r="E2652" t="str">
        <f ca="1">IFERROR(IF(ISBLANK(VLOOKUP($B2652,INDIRECT(nfl_game_result),MATCH(E$1,INDIRECT(nfl_game_result_header),0),FALSE)),"",VLOOKUP($B2652,INDIRECT(nfl_game_result),MATCH(E$1,INDIRECT(nfl_game_result_header),0),FALSE)),"error")</f>
        <v/>
      </c>
      <c r="F2652" s="23" t="str">
        <f ca="1">IFERROR(IF(ISBLANK(VLOOKUP($B2652,INDIRECT(nfl_game_result),MATCH(F$1,INDIRECT(nfl_game_result_header),0),FALSE)),"",VLOOKUP($B2652,INDIRECT(nfl_game_result),MATCH(F$1,INDIRECT(nfl_game_result_header),0),FALSE)),"error")</f>
        <v/>
      </c>
      <c r="G2652" s="23" t="str">
        <f ca="1">IFERROR(IF(ISBLANK(VLOOKUP($B2652,INDIRECT(nfl_game_result),MATCH(G$1,INDIRECT(nfl_game_result_header),0),FALSE)),"",VLOOKUP($B2652,INDIRECT(nfl_game_result),MATCH(G$1,INDIRECT(nfl_game_result_header),0),FALSE)),"error")</f>
        <v/>
      </c>
      <c r="H2652">
        <f ca="1">IFERROR(IF(ISBLANK(VLOOKUP($B2652,INDIRECT(nfl_game_result),MATCH(H$1,INDIRECT(nfl_game_result_header),0),FALSE)),"",VLOOKUP($B2652,INDIRECT(nfl_game_result),MATCH(H$1,INDIRECT(nfl_game_result_header),0),FALSE)),"error")</f>
        <v>38</v>
      </c>
      <c r="I2652">
        <f ca="1">IFERROR(IF(ISBLANK(VLOOKUP($B2652,INDIRECT(nfl_game_result),MATCH(I$1,INDIRECT(nfl_game_result_header),0),FALSE)),"",VLOOKUP($B2652,INDIRECT(nfl_game_result),MATCH(I$1,INDIRECT(nfl_game_result_header),0),FALSE)),"error")</f>
        <v>17</v>
      </c>
      <c r="J2652" t="str">
        <f ca="1">IFERROR(IF(ISBLANK(VLOOKUP($B2652,INDIRECT(nfl_game_result),MATCH(J$1,INDIRECT(nfl_game_result_header),0),FALSE)),"",VLOOKUP($B2652,INDIRECT(nfl_game_result),MATCH(J$1,INDIRECT(nfl_game_result_header),0),FALSE)),"error")</f>
        <v>JAX</v>
      </c>
      <c r="K2652" t="str">
        <f ca="1">IFERROR(IF(ISBLANK(VLOOKUP($B2652,INDIRECT(nfl_game_result),MATCH(K$1,INDIRECT(nfl_game_result_header),0),FALSE)),"",VLOOKUP($B2652,INDIRECT(nfl_game_result),MATCH(K$1,INDIRECT(nfl_game_result_header),0),FALSE)),"error")</f>
        <v>JAX</v>
      </c>
      <c r="L2652" s="23" t="str">
        <f ca="1">IFERROR(IF(ISBLANK(VLOOKUP($B2652,INDIRECT(nfl_game_result),MATCH(L$1,INDIRECT(nfl_game_result_header),0),FALSE)),"",VLOOKUP($B2652,INDIRECT(nfl_game_result),MATCH(L$1,INDIRECT(nfl_game_result_header),0),FALSE)),"error")</f>
        <v/>
      </c>
      <c r="M2652" t="s">
        <v>14</v>
      </c>
      <c r="N2652">
        <v>3</v>
      </c>
      <c r="O2652" t="s">
        <v>77</v>
      </c>
      <c r="P2652">
        <v>8</v>
      </c>
      <c r="Q2652" t="s">
        <v>77</v>
      </c>
      <c r="V2652" s="23" t="s">
        <v>416</v>
      </c>
      <c r="W2652">
        <f ca="1">VALUE(LEFT(C2652, 4))</f>
        <v>2016</v>
      </c>
      <c r="X2652">
        <f ca="1">VALUE(MID(C2652,6,FIND("_",C2652,6)-6))</f>
        <v>16</v>
      </c>
      <c r="Y2652" t="str">
        <f ca="1">IF(NOT(OR(ISBLANK(D2652),ISBLANK(E2652),D2652="",E2652="")),D2652-E2652,"")</f>
        <v/>
      </c>
      <c r="Z2652">
        <f ca="1">IF(OR(NOT(ISNUMBER(D2652)),ISBLANK(D2652),D2652="",ISBLANK(N2652)),"",ABS(D2652-N2652))</f>
        <v>1.5</v>
      </c>
      <c r="AA2652">
        <f ca="1">IF(OR(ISBLANK(J2652),ISBLANK(O2652),J2652="",O2652=""),"",IF(J2652=O2652,1,0))</f>
        <v>1</v>
      </c>
      <c r="AB2652">
        <f ca="1">IF(OR(ISBLANK(K2652),ISBLANK(Q2652),K2652="",Q2652=""),"",IF(K2652=Q2652,1,0))</f>
        <v>1</v>
      </c>
      <c r="AC2652" s="23" t="str">
        <f t="shared" ca="1" si="41"/>
        <v/>
      </c>
    </row>
    <row r="2653" spans="1:29" x14ac:dyDescent="0.25">
      <c r="A2653" s="23">
        <v>2652</v>
      </c>
      <c r="B2653">
        <v>1300</v>
      </c>
      <c r="C2653" t="str">
        <f ca="1">IFERROR(VLOOKUP($B2653,INDIRECT(nfl_game_result),MATCH(C$1,INDIRECT(nfl_game_result_header),0),FALSE),"error")</f>
        <v>2016_16_MIN@GBY</v>
      </c>
      <c r="D2653">
        <f ca="1">IFERROR(IF(ISBLANK(VLOOKUP($B2653,INDIRECT(nfl_game_result),MATCH(D$1,INDIRECT(nfl_game_result_header),0),FALSE)),"",VLOOKUP($B2653,INDIRECT(nfl_game_result),MATCH(D$1,INDIRECT(nfl_game_result_header),0),FALSE)),"error")</f>
        <v>-7</v>
      </c>
      <c r="E2653" t="str">
        <f ca="1">IFERROR(IF(ISBLANK(VLOOKUP($B2653,INDIRECT(nfl_game_result),MATCH(E$1,INDIRECT(nfl_game_result_header),0),FALSE)),"",VLOOKUP($B2653,INDIRECT(nfl_game_result),MATCH(E$1,INDIRECT(nfl_game_result_header),0),FALSE)),"error")</f>
        <v/>
      </c>
      <c r="F2653" s="23" t="str">
        <f ca="1">IFERROR(IF(ISBLANK(VLOOKUP($B2653,INDIRECT(nfl_game_result),MATCH(F$1,INDIRECT(nfl_game_result_header),0),FALSE)),"",VLOOKUP($B2653,INDIRECT(nfl_game_result),MATCH(F$1,INDIRECT(nfl_game_result_header),0),FALSE)),"error")</f>
        <v/>
      </c>
      <c r="G2653" s="23" t="str">
        <f ca="1">IFERROR(IF(ISBLANK(VLOOKUP($B2653,INDIRECT(nfl_game_result),MATCH(G$1,INDIRECT(nfl_game_result_header),0),FALSE)),"",VLOOKUP($B2653,INDIRECT(nfl_game_result),MATCH(G$1,INDIRECT(nfl_game_result_header),0),FALSE)),"error")</f>
        <v/>
      </c>
      <c r="H2653">
        <f ca="1">IFERROR(IF(ISBLANK(VLOOKUP($B2653,INDIRECT(nfl_game_result),MATCH(H$1,INDIRECT(nfl_game_result_header),0),FALSE)),"",VLOOKUP($B2653,INDIRECT(nfl_game_result),MATCH(H$1,INDIRECT(nfl_game_result_header),0),FALSE)),"error")</f>
        <v>38</v>
      </c>
      <c r="I2653">
        <f ca="1">IFERROR(IF(ISBLANK(VLOOKUP($B2653,INDIRECT(nfl_game_result),MATCH(I$1,INDIRECT(nfl_game_result_header),0),FALSE)),"",VLOOKUP($B2653,INDIRECT(nfl_game_result),MATCH(I$1,INDIRECT(nfl_game_result_header),0),FALSE)),"error")</f>
        <v>25</v>
      </c>
      <c r="J2653" t="str">
        <f ca="1">IFERROR(IF(ISBLANK(VLOOKUP($B2653,INDIRECT(nfl_game_result),MATCH(J$1,INDIRECT(nfl_game_result_header),0),FALSE)),"",VLOOKUP($B2653,INDIRECT(nfl_game_result),MATCH(J$1,INDIRECT(nfl_game_result_header),0),FALSE)),"error")</f>
        <v>GBY</v>
      </c>
      <c r="K2653" t="str">
        <f ca="1">IFERROR(IF(ISBLANK(VLOOKUP($B2653,INDIRECT(nfl_game_result),MATCH(K$1,INDIRECT(nfl_game_result_header),0),FALSE)),"",VLOOKUP($B2653,INDIRECT(nfl_game_result),MATCH(K$1,INDIRECT(nfl_game_result_header),0),FALSE)),"error")</f>
        <v>GBY</v>
      </c>
      <c r="L2653" s="23" t="str">
        <f ca="1">IFERROR(IF(ISBLANK(VLOOKUP($B2653,INDIRECT(nfl_game_result),MATCH(L$1,INDIRECT(nfl_game_result_header),0),FALSE)),"",VLOOKUP($B2653,INDIRECT(nfl_game_result),MATCH(L$1,INDIRECT(nfl_game_result_header),0),FALSE)),"error")</f>
        <v/>
      </c>
      <c r="M2653" t="s">
        <v>14</v>
      </c>
      <c r="N2653">
        <v>-6</v>
      </c>
      <c r="O2653" t="s">
        <v>80</v>
      </c>
      <c r="P2653">
        <v>16</v>
      </c>
      <c r="Q2653" t="s">
        <v>80</v>
      </c>
      <c r="V2653" s="23" t="s">
        <v>416</v>
      </c>
      <c r="W2653">
        <f ca="1">VALUE(LEFT(C2653, 4))</f>
        <v>2016</v>
      </c>
      <c r="X2653">
        <f ca="1">VALUE(MID(C2653,6,FIND("_",C2653,6)-6))</f>
        <v>16</v>
      </c>
      <c r="Y2653" t="str">
        <f ca="1">IF(NOT(OR(ISBLANK(D2653),ISBLANK(E2653),D2653="",E2653="")),D2653-E2653,"")</f>
        <v/>
      </c>
      <c r="Z2653">
        <f ca="1">IF(OR(NOT(ISNUMBER(D2653)),ISBLANK(D2653),D2653="",ISBLANK(N2653)),"",ABS(D2653-N2653))</f>
        <v>1</v>
      </c>
      <c r="AA2653">
        <f ca="1">IF(OR(ISBLANK(J2653),ISBLANK(O2653),J2653="",O2653=""),"",IF(J2653=O2653,1,0))</f>
        <v>0</v>
      </c>
      <c r="AB2653">
        <f ca="1">IF(OR(ISBLANK(K2653),ISBLANK(Q2653),K2653="",Q2653=""),"",IF(K2653=Q2653,1,0))</f>
        <v>0</v>
      </c>
      <c r="AC2653" s="23" t="str">
        <f t="shared" ca="1" si="41"/>
        <v/>
      </c>
    </row>
    <row r="2654" spans="1:29" x14ac:dyDescent="0.25">
      <c r="A2654" s="23">
        <v>2653</v>
      </c>
      <c r="B2654">
        <v>1301</v>
      </c>
      <c r="C2654" t="str">
        <f ca="1">IFERROR(VLOOKUP($B2654,INDIRECT(nfl_game_result),MATCH(C$1,INDIRECT(nfl_game_result_header),0),FALSE),"error")</f>
        <v>2016_16_IND@OAK</v>
      </c>
      <c r="D2654">
        <f ca="1">IFERROR(IF(ISBLANK(VLOOKUP($B2654,INDIRECT(nfl_game_result),MATCH(D$1,INDIRECT(nfl_game_result_header),0),FALSE)),"",VLOOKUP($B2654,INDIRECT(nfl_game_result),MATCH(D$1,INDIRECT(nfl_game_result_header),0),FALSE)),"error")</f>
        <v>-4</v>
      </c>
      <c r="E2654" t="str">
        <f ca="1">IFERROR(IF(ISBLANK(VLOOKUP($B2654,INDIRECT(nfl_game_result),MATCH(E$1,INDIRECT(nfl_game_result_header),0),FALSE)),"",VLOOKUP($B2654,INDIRECT(nfl_game_result),MATCH(E$1,INDIRECT(nfl_game_result_header),0),FALSE)),"error")</f>
        <v/>
      </c>
      <c r="F2654" s="23" t="str">
        <f ca="1">IFERROR(IF(ISBLANK(VLOOKUP($B2654,INDIRECT(nfl_game_result),MATCH(F$1,INDIRECT(nfl_game_result_header),0),FALSE)),"",VLOOKUP($B2654,INDIRECT(nfl_game_result),MATCH(F$1,INDIRECT(nfl_game_result_header),0),FALSE)),"error")</f>
        <v/>
      </c>
      <c r="G2654" s="23" t="str">
        <f ca="1">IFERROR(IF(ISBLANK(VLOOKUP($B2654,INDIRECT(nfl_game_result),MATCH(G$1,INDIRECT(nfl_game_result_header),0),FALSE)),"",VLOOKUP($B2654,INDIRECT(nfl_game_result),MATCH(G$1,INDIRECT(nfl_game_result_header),0),FALSE)),"error")</f>
        <v/>
      </c>
      <c r="H2654">
        <f ca="1">IFERROR(IF(ISBLANK(VLOOKUP($B2654,INDIRECT(nfl_game_result),MATCH(H$1,INDIRECT(nfl_game_result_header),0),FALSE)),"",VLOOKUP($B2654,INDIRECT(nfl_game_result),MATCH(H$1,INDIRECT(nfl_game_result_header),0),FALSE)),"error")</f>
        <v>33</v>
      </c>
      <c r="I2654">
        <f ca="1">IFERROR(IF(ISBLANK(VLOOKUP($B2654,INDIRECT(nfl_game_result),MATCH(I$1,INDIRECT(nfl_game_result_header),0),FALSE)),"",VLOOKUP($B2654,INDIRECT(nfl_game_result),MATCH(I$1,INDIRECT(nfl_game_result_header),0),FALSE)),"error")</f>
        <v>25</v>
      </c>
      <c r="J2654" t="str">
        <f ca="1">IFERROR(IF(ISBLANK(VLOOKUP($B2654,INDIRECT(nfl_game_result),MATCH(J$1,INDIRECT(nfl_game_result_header),0),FALSE)),"",VLOOKUP($B2654,INDIRECT(nfl_game_result),MATCH(J$1,INDIRECT(nfl_game_result_header),0),FALSE)),"error")</f>
        <v>OAK</v>
      </c>
      <c r="K2654" t="str">
        <f ca="1">IFERROR(IF(ISBLANK(VLOOKUP($B2654,INDIRECT(nfl_game_result),MATCH(K$1,INDIRECT(nfl_game_result_header),0),FALSE)),"",VLOOKUP($B2654,INDIRECT(nfl_game_result),MATCH(K$1,INDIRECT(nfl_game_result_header),0),FALSE)),"error")</f>
        <v>OAK</v>
      </c>
      <c r="L2654" s="23" t="str">
        <f ca="1">IFERROR(IF(ISBLANK(VLOOKUP($B2654,INDIRECT(nfl_game_result),MATCH(L$1,INDIRECT(nfl_game_result_header),0),FALSE)),"",VLOOKUP($B2654,INDIRECT(nfl_game_result),MATCH(L$1,INDIRECT(nfl_game_result_header),0),FALSE)),"error")</f>
        <v/>
      </c>
      <c r="M2654" t="s">
        <v>14</v>
      </c>
      <c r="N2654">
        <v>-4.5</v>
      </c>
      <c r="O2654" t="s">
        <v>76</v>
      </c>
      <c r="P2654">
        <v>4</v>
      </c>
      <c r="Q2654" t="s">
        <v>76</v>
      </c>
      <c r="V2654" s="23" t="s">
        <v>416</v>
      </c>
      <c r="W2654">
        <f ca="1">VALUE(LEFT(C2654, 4))</f>
        <v>2016</v>
      </c>
      <c r="X2654">
        <f ca="1">VALUE(MID(C2654,6,FIND("_",C2654,6)-6))</f>
        <v>16</v>
      </c>
      <c r="Y2654" t="str">
        <f ca="1">IF(NOT(OR(ISBLANK(D2654),ISBLANK(E2654),D2654="",E2654="")),D2654-E2654,"")</f>
        <v/>
      </c>
      <c r="Z2654">
        <f ca="1">IF(OR(NOT(ISNUMBER(D2654)),ISBLANK(D2654),D2654="",ISBLANK(N2654)),"",ABS(D2654-N2654))</f>
        <v>0.5</v>
      </c>
      <c r="AA2654">
        <f ca="1">IF(OR(ISBLANK(J2654),ISBLANK(O2654),J2654="",O2654=""),"",IF(J2654=O2654,1,0))</f>
        <v>0</v>
      </c>
      <c r="AB2654">
        <f ca="1">IF(OR(ISBLANK(K2654),ISBLANK(Q2654),K2654="",Q2654=""),"",IF(K2654=Q2654,1,0))</f>
        <v>0</v>
      </c>
      <c r="AC2654" s="23" t="str">
        <f t="shared" ca="1" si="41"/>
        <v/>
      </c>
    </row>
    <row r="2655" spans="1:29" x14ac:dyDescent="0.25">
      <c r="A2655" s="23">
        <v>2654</v>
      </c>
      <c r="B2655">
        <v>1302</v>
      </c>
      <c r="C2655" t="str">
        <f ca="1">IFERROR(VLOOKUP($B2655,INDIRECT(nfl_game_result),MATCH(C$1,INDIRECT(nfl_game_result_header),0),FALSE),"error")</f>
        <v>2016_16_TBY@NOR</v>
      </c>
      <c r="D2655">
        <f ca="1">IFERROR(IF(ISBLANK(VLOOKUP($B2655,INDIRECT(nfl_game_result),MATCH(D$1,INDIRECT(nfl_game_result_header),0),FALSE)),"",VLOOKUP($B2655,INDIRECT(nfl_game_result),MATCH(D$1,INDIRECT(nfl_game_result_header),0),FALSE)),"error")</f>
        <v>-3.5</v>
      </c>
      <c r="E2655" t="str">
        <f ca="1">IFERROR(IF(ISBLANK(VLOOKUP($B2655,INDIRECT(nfl_game_result),MATCH(E$1,INDIRECT(nfl_game_result_header),0),FALSE)),"",VLOOKUP($B2655,INDIRECT(nfl_game_result),MATCH(E$1,INDIRECT(nfl_game_result_header),0),FALSE)),"error")</f>
        <v/>
      </c>
      <c r="F2655" s="23" t="str">
        <f ca="1">IFERROR(IF(ISBLANK(VLOOKUP($B2655,INDIRECT(nfl_game_result),MATCH(F$1,INDIRECT(nfl_game_result_header),0),FALSE)),"",VLOOKUP($B2655,INDIRECT(nfl_game_result),MATCH(F$1,INDIRECT(nfl_game_result_header),0),FALSE)),"error")</f>
        <v/>
      </c>
      <c r="G2655" s="23" t="str">
        <f ca="1">IFERROR(IF(ISBLANK(VLOOKUP($B2655,INDIRECT(nfl_game_result),MATCH(G$1,INDIRECT(nfl_game_result_header),0),FALSE)),"",VLOOKUP($B2655,INDIRECT(nfl_game_result),MATCH(G$1,INDIRECT(nfl_game_result_header),0),FALSE)),"error")</f>
        <v/>
      </c>
      <c r="H2655">
        <f ca="1">IFERROR(IF(ISBLANK(VLOOKUP($B2655,INDIRECT(nfl_game_result),MATCH(H$1,INDIRECT(nfl_game_result_header),0),FALSE)),"",VLOOKUP($B2655,INDIRECT(nfl_game_result),MATCH(H$1,INDIRECT(nfl_game_result_header),0),FALSE)),"error")</f>
        <v>31</v>
      </c>
      <c r="I2655">
        <f ca="1">IFERROR(IF(ISBLANK(VLOOKUP($B2655,INDIRECT(nfl_game_result),MATCH(I$1,INDIRECT(nfl_game_result_header),0),FALSE)),"",VLOOKUP($B2655,INDIRECT(nfl_game_result),MATCH(I$1,INDIRECT(nfl_game_result_header),0),FALSE)),"error")</f>
        <v>24</v>
      </c>
      <c r="J2655" t="str">
        <f ca="1">IFERROR(IF(ISBLANK(VLOOKUP($B2655,INDIRECT(nfl_game_result),MATCH(J$1,INDIRECT(nfl_game_result_header),0),FALSE)),"",VLOOKUP($B2655,INDIRECT(nfl_game_result),MATCH(J$1,INDIRECT(nfl_game_result_header),0),FALSE)),"error")</f>
        <v>NOR</v>
      </c>
      <c r="K2655" t="str">
        <f ca="1">IFERROR(IF(ISBLANK(VLOOKUP($B2655,INDIRECT(nfl_game_result),MATCH(K$1,INDIRECT(nfl_game_result_header),0),FALSE)),"",VLOOKUP($B2655,INDIRECT(nfl_game_result),MATCH(K$1,INDIRECT(nfl_game_result_header),0),FALSE)),"error")</f>
        <v>NOR</v>
      </c>
      <c r="L2655" s="23" t="str">
        <f ca="1">IFERROR(IF(ISBLANK(VLOOKUP($B2655,INDIRECT(nfl_game_result),MATCH(L$1,INDIRECT(nfl_game_result_header),0),FALSE)),"",VLOOKUP($B2655,INDIRECT(nfl_game_result),MATCH(L$1,INDIRECT(nfl_game_result_header),0),FALSE)),"error")</f>
        <v/>
      </c>
      <c r="M2655" t="s">
        <v>14</v>
      </c>
      <c r="N2655">
        <v>-3</v>
      </c>
      <c r="O2655" t="s">
        <v>335</v>
      </c>
      <c r="P2655">
        <v>9</v>
      </c>
      <c r="Q2655" t="s">
        <v>335</v>
      </c>
      <c r="V2655" s="23" t="s">
        <v>416</v>
      </c>
      <c r="W2655">
        <f ca="1">VALUE(LEFT(C2655, 4))</f>
        <v>2016</v>
      </c>
      <c r="X2655">
        <f ca="1">VALUE(MID(C2655,6,FIND("_",C2655,6)-6))</f>
        <v>16</v>
      </c>
      <c r="Y2655" t="str">
        <f ca="1">IF(NOT(OR(ISBLANK(D2655),ISBLANK(E2655),D2655="",E2655="")),D2655-E2655,"")</f>
        <v/>
      </c>
      <c r="Z2655">
        <f ca="1">IF(OR(NOT(ISNUMBER(D2655)),ISBLANK(D2655),D2655="",ISBLANK(N2655)),"",ABS(D2655-N2655))</f>
        <v>0.5</v>
      </c>
      <c r="AA2655">
        <f ca="1">IF(OR(ISBLANK(J2655),ISBLANK(O2655),J2655="",O2655=""),"",IF(J2655=O2655,1,0))</f>
        <v>1</v>
      </c>
      <c r="AB2655">
        <f ca="1">IF(OR(ISBLANK(K2655),ISBLANK(Q2655),K2655="",Q2655=""),"",IF(K2655=Q2655,1,0))</f>
        <v>1</v>
      </c>
      <c r="AC2655" s="23" t="str">
        <f t="shared" ca="1" si="41"/>
        <v/>
      </c>
    </row>
    <row r="2656" spans="1:29" x14ac:dyDescent="0.25">
      <c r="A2656" s="23">
        <v>2655</v>
      </c>
      <c r="B2656">
        <v>1303</v>
      </c>
      <c r="C2656" t="str">
        <f ca="1">IFERROR(VLOOKUP($B2656,INDIRECT(nfl_game_result),MATCH(C$1,INDIRECT(nfl_game_result_header),0),FALSE),"error")</f>
        <v>2016_16_SFO@LAR</v>
      </c>
      <c r="D2656">
        <f ca="1">IFERROR(IF(ISBLANK(VLOOKUP($B2656,INDIRECT(nfl_game_result),MATCH(D$1,INDIRECT(nfl_game_result_header),0),FALSE)),"",VLOOKUP($B2656,INDIRECT(nfl_game_result),MATCH(D$1,INDIRECT(nfl_game_result_header),0),FALSE)),"error")</f>
        <v>-3</v>
      </c>
      <c r="E2656" t="str">
        <f ca="1">IFERROR(IF(ISBLANK(VLOOKUP($B2656,INDIRECT(nfl_game_result),MATCH(E$1,INDIRECT(nfl_game_result_header),0),FALSE)),"",VLOOKUP($B2656,INDIRECT(nfl_game_result),MATCH(E$1,INDIRECT(nfl_game_result_header),0),FALSE)),"error")</f>
        <v/>
      </c>
      <c r="F2656" s="23" t="str">
        <f ca="1">IFERROR(IF(ISBLANK(VLOOKUP($B2656,INDIRECT(nfl_game_result),MATCH(F$1,INDIRECT(nfl_game_result_header),0),FALSE)),"",VLOOKUP($B2656,INDIRECT(nfl_game_result),MATCH(F$1,INDIRECT(nfl_game_result_header),0),FALSE)),"error")</f>
        <v/>
      </c>
      <c r="G2656" s="23" t="str">
        <f ca="1">IFERROR(IF(ISBLANK(VLOOKUP($B2656,INDIRECT(nfl_game_result),MATCH(G$1,INDIRECT(nfl_game_result_header),0),FALSE)),"",VLOOKUP($B2656,INDIRECT(nfl_game_result),MATCH(G$1,INDIRECT(nfl_game_result_header),0),FALSE)),"error")</f>
        <v/>
      </c>
      <c r="H2656">
        <f ca="1">IFERROR(IF(ISBLANK(VLOOKUP($B2656,INDIRECT(nfl_game_result),MATCH(H$1,INDIRECT(nfl_game_result_header),0),FALSE)),"",VLOOKUP($B2656,INDIRECT(nfl_game_result),MATCH(H$1,INDIRECT(nfl_game_result_header),0),FALSE)),"error")</f>
        <v>21</v>
      </c>
      <c r="I2656">
        <f ca="1">IFERROR(IF(ISBLANK(VLOOKUP($B2656,INDIRECT(nfl_game_result),MATCH(I$1,INDIRECT(nfl_game_result_header),0),FALSE)),"",VLOOKUP($B2656,INDIRECT(nfl_game_result),MATCH(I$1,INDIRECT(nfl_game_result_header),0),FALSE)),"error")</f>
        <v>22</v>
      </c>
      <c r="J2656" t="str">
        <f ca="1">IFERROR(IF(ISBLANK(VLOOKUP($B2656,INDIRECT(nfl_game_result),MATCH(J$1,INDIRECT(nfl_game_result_header),0),FALSE)),"",VLOOKUP($B2656,INDIRECT(nfl_game_result),MATCH(J$1,INDIRECT(nfl_game_result_header),0),FALSE)),"error")</f>
        <v>SFO</v>
      </c>
      <c r="K2656" t="str">
        <f ca="1">IFERROR(IF(ISBLANK(VLOOKUP($B2656,INDIRECT(nfl_game_result),MATCH(K$1,INDIRECT(nfl_game_result_header),0),FALSE)),"",VLOOKUP($B2656,INDIRECT(nfl_game_result),MATCH(K$1,INDIRECT(nfl_game_result_header),0),FALSE)),"error")</f>
        <v>SFO</v>
      </c>
      <c r="L2656" s="23" t="str">
        <f ca="1">IFERROR(IF(ISBLANK(VLOOKUP($B2656,INDIRECT(nfl_game_result),MATCH(L$1,INDIRECT(nfl_game_result_header),0),FALSE)),"",VLOOKUP($B2656,INDIRECT(nfl_game_result),MATCH(L$1,INDIRECT(nfl_game_result_header),0),FALSE)),"error")</f>
        <v/>
      </c>
      <c r="M2656" t="s">
        <v>14</v>
      </c>
      <c r="N2656">
        <v>-3</v>
      </c>
      <c r="O2656" t="s">
        <v>123</v>
      </c>
      <c r="P2656">
        <v>14</v>
      </c>
      <c r="Q2656" t="s">
        <v>123</v>
      </c>
      <c r="V2656" s="23" t="s">
        <v>416</v>
      </c>
      <c r="W2656">
        <f ca="1">VALUE(LEFT(C2656, 4))</f>
        <v>2016</v>
      </c>
      <c r="X2656">
        <f ca="1">VALUE(MID(C2656,6,FIND("_",C2656,6)-6))</f>
        <v>16</v>
      </c>
      <c r="Y2656" t="str">
        <f ca="1">IF(NOT(OR(ISBLANK(D2656),ISBLANK(E2656),D2656="",E2656="")),D2656-E2656,"")</f>
        <v/>
      </c>
      <c r="Z2656">
        <f ca="1">IF(OR(NOT(ISNUMBER(D2656)),ISBLANK(D2656),D2656="",ISBLANK(N2656)),"",ABS(D2656-N2656))</f>
        <v>0</v>
      </c>
      <c r="AA2656">
        <f ca="1">IF(OR(ISBLANK(J2656),ISBLANK(O2656),J2656="",O2656=""),"",IF(J2656=O2656,1,0))</f>
        <v>0</v>
      </c>
      <c r="AB2656">
        <f ca="1">IF(OR(ISBLANK(K2656),ISBLANK(Q2656),K2656="",Q2656=""),"",IF(K2656=Q2656,1,0))</f>
        <v>0</v>
      </c>
      <c r="AC2656" s="23" t="str">
        <f t="shared" ca="1" si="41"/>
        <v/>
      </c>
    </row>
    <row r="2657" spans="1:29" x14ac:dyDescent="0.25">
      <c r="A2657" s="23">
        <v>2656</v>
      </c>
      <c r="B2657">
        <v>1304</v>
      </c>
      <c r="C2657" t="str">
        <f ca="1">IFERROR(VLOOKUP($B2657,INDIRECT(nfl_game_result),MATCH(C$1,INDIRECT(nfl_game_result_header),0),FALSE),"error")</f>
        <v>2016_16_ARI@SEA</v>
      </c>
      <c r="D2657">
        <f ca="1">IFERROR(IF(ISBLANK(VLOOKUP($B2657,INDIRECT(nfl_game_result),MATCH(D$1,INDIRECT(nfl_game_result_header),0),FALSE)),"",VLOOKUP($B2657,INDIRECT(nfl_game_result),MATCH(D$1,INDIRECT(nfl_game_result_header),0),FALSE)),"error")</f>
        <v>-8.5</v>
      </c>
      <c r="E2657" t="str">
        <f ca="1">IFERROR(IF(ISBLANK(VLOOKUP($B2657,INDIRECT(nfl_game_result),MATCH(E$1,INDIRECT(nfl_game_result_header),0),FALSE)),"",VLOOKUP($B2657,INDIRECT(nfl_game_result),MATCH(E$1,INDIRECT(nfl_game_result_header),0),FALSE)),"error")</f>
        <v/>
      </c>
      <c r="F2657" s="23" t="str">
        <f ca="1">IFERROR(IF(ISBLANK(VLOOKUP($B2657,INDIRECT(nfl_game_result),MATCH(F$1,INDIRECT(nfl_game_result_header),0),FALSE)),"",VLOOKUP($B2657,INDIRECT(nfl_game_result),MATCH(F$1,INDIRECT(nfl_game_result_header),0),FALSE)),"error")</f>
        <v/>
      </c>
      <c r="G2657" s="23" t="str">
        <f ca="1">IFERROR(IF(ISBLANK(VLOOKUP($B2657,INDIRECT(nfl_game_result),MATCH(G$1,INDIRECT(nfl_game_result_header),0),FALSE)),"",VLOOKUP($B2657,INDIRECT(nfl_game_result),MATCH(G$1,INDIRECT(nfl_game_result_header),0),FALSE)),"error")</f>
        <v/>
      </c>
      <c r="H2657">
        <f ca="1">IFERROR(IF(ISBLANK(VLOOKUP($B2657,INDIRECT(nfl_game_result),MATCH(H$1,INDIRECT(nfl_game_result_header),0),FALSE)),"",VLOOKUP($B2657,INDIRECT(nfl_game_result),MATCH(H$1,INDIRECT(nfl_game_result_header),0),FALSE)),"error")</f>
        <v>31</v>
      </c>
      <c r="I2657">
        <f ca="1">IFERROR(IF(ISBLANK(VLOOKUP($B2657,INDIRECT(nfl_game_result),MATCH(I$1,INDIRECT(nfl_game_result_header),0),FALSE)),"",VLOOKUP($B2657,INDIRECT(nfl_game_result),MATCH(I$1,INDIRECT(nfl_game_result_header),0),FALSE)),"error")</f>
        <v>34</v>
      </c>
      <c r="J2657" t="str">
        <f ca="1">IFERROR(IF(ISBLANK(VLOOKUP($B2657,INDIRECT(nfl_game_result),MATCH(J$1,INDIRECT(nfl_game_result_header),0),FALSE)),"",VLOOKUP($B2657,INDIRECT(nfl_game_result),MATCH(J$1,INDIRECT(nfl_game_result_header),0),FALSE)),"error")</f>
        <v>ARI</v>
      </c>
      <c r="K2657" t="str">
        <f ca="1">IFERROR(IF(ISBLANK(VLOOKUP($B2657,INDIRECT(nfl_game_result),MATCH(K$1,INDIRECT(nfl_game_result_header),0),FALSE)),"",VLOOKUP($B2657,INDIRECT(nfl_game_result),MATCH(K$1,INDIRECT(nfl_game_result_header),0),FALSE)),"error")</f>
        <v>ARI</v>
      </c>
      <c r="L2657" s="23" t="str">
        <f ca="1">IFERROR(IF(ISBLANK(VLOOKUP($B2657,INDIRECT(nfl_game_result),MATCH(L$1,INDIRECT(nfl_game_result_header),0),FALSE)),"",VLOOKUP($B2657,INDIRECT(nfl_game_result),MATCH(L$1,INDIRECT(nfl_game_result_header),0),FALSE)),"error")</f>
        <v/>
      </c>
      <c r="M2657" t="s">
        <v>14</v>
      </c>
      <c r="N2657">
        <v>-7.5</v>
      </c>
      <c r="O2657" t="s">
        <v>89</v>
      </c>
      <c r="P2657">
        <v>10</v>
      </c>
      <c r="Q2657" t="s">
        <v>89</v>
      </c>
      <c r="V2657" s="23" t="s">
        <v>416</v>
      </c>
      <c r="W2657">
        <f ca="1">VALUE(LEFT(C2657, 4))</f>
        <v>2016</v>
      </c>
      <c r="X2657">
        <f ca="1">VALUE(MID(C2657,6,FIND("_",C2657,6)-6))</f>
        <v>16</v>
      </c>
      <c r="Y2657" t="str">
        <f ca="1">IF(NOT(OR(ISBLANK(D2657),ISBLANK(E2657),D2657="",E2657="")),D2657-E2657,"")</f>
        <v/>
      </c>
      <c r="Z2657">
        <f ca="1">IF(OR(NOT(ISNUMBER(D2657)),ISBLANK(D2657),D2657="",ISBLANK(N2657)),"",ABS(D2657-N2657))</f>
        <v>1</v>
      </c>
      <c r="AA2657">
        <f ca="1">IF(OR(ISBLANK(J2657),ISBLANK(O2657),J2657="",O2657=""),"",IF(J2657=O2657,1,0))</f>
        <v>0</v>
      </c>
      <c r="AB2657">
        <f ca="1">IF(OR(ISBLANK(K2657),ISBLANK(Q2657),K2657="",Q2657=""),"",IF(K2657=Q2657,1,0))</f>
        <v>0</v>
      </c>
      <c r="AC2657" s="23" t="str">
        <f t="shared" ca="1" si="41"/>
        <v/>
      </c>
    </row>
    <row r="2658" spans="1:29" x14ac:dyDescent="0.25">
      <c r="A2658" s="23">
        <v>2657</v>
      </c>
      <c r="B2658">
        <v>1305</v>
      </c>
      <c r="C2658" t="str">
        <f ca="1">IFERROR(VLOOKUP($B2658,INDIRECT(nfl_game_result),MATCH(C$1,INDIRECT(nfl_game_result_header),0),FALSE),"error")</f>
        <v>2016_16_CIN@HOU</v>
      </c>
      <c r="D2658">
        <f ca="1">IFERROR(IF(ISBLANK(VLOOKUP($B2658,INDIRECT(nfl_game_result),MATCH(D$1,INDIRECT(nfl_game_result_header),0),FALSE)),"",VLOOKUP($B2658,INDIRECT(nfl_game_result),MATCH(D$1,INDIRECT(nfl_game_result_header),0),FALSE)),"error")</f>
        <v>-2</v>
      </c>
      <c r="E2658" t="str">
        <f ca="1">IFERROR(IF(ISBLANK(VLOOKUP($B2658,INDIRECT(nfl_game_result),MATCH(E$1,INDIRECT(nfl_game_result_header),0),FALSE)),"",VLOOKUP($B2658,INDIRECT(nfl_game_result),MATCH(E$1,INDIRECT(nfl_game_result_header),0),FALSE)),"error")</f>
        <v/>
      </c>
      <c r="F2658" s="23" t="str">
        <f ca="1">IFERROR(IF(ISBLANK(VLOOKUP($B2658,INDIRECT(nfl_game_result),MATCH(F$1,INDIRECT(nfl_game_result_header),0),FALSE)),"",VLOOKUP($B2658,INDIRECT(nfl_game_result),MATCH(F$1,INDIRECT(nfl_game_result_header),0),FALSE)),"error")</f>
        <v/>
      </c>
      <c r="G2658" s="23" t="str">
        <f ca="1">IFERROR(IF(ISBLANK(VLOOKUP($B2658,INDIRECT(nfl_game_result),MATCH(G$1,INDIRECT(nfl_game_result_header),0),FALSE)),"",VLOOKUP($B2658,INDIRECT(nfl_game_result),MATCH(G$1,INDIRECT(nfl_game_result_header),0),FALSE)),"error")</f>
        <v/>
      </c>
      <c r="H2658">
        <f ca="1">IFERROR(IF(ISBLANK(VLOOKUP($B2658,INDIRECT(nfl_game_result),MATCH(H$1,INDIRECT(nfl_game_result_header),0),FALSE)),"",VLOOKUP($B2658,INDIRECT(nfl_game_result),MATCH(H$1,INDIRECT(nfl_game_result_header),0),FALSE)),"error")</f>
        <v>12</v>
      </c>
      <c r="I2658">
        <f ca="1">IFERROR(IF(ISBLANK(VLOOKUP($B2658,INDIRECT(nfl_game_result),MATCH(I$1,INDIRECT(nfl_game_result_header),0),FALSE)),"",VLOOKUP($B2658,INDIRECT(nfl_game_result),MATCH(I$1,INDIRECT(nfl_game_result_header),0),FALSE)),"error")</f>
        <v>10</v>
      </c>
      <c r="J2658" t="str">
        <f ca="1">IFERROR(IF(ISBLANK(VLOOKUP($B2658,INDIRECT(nfl_game_result),MATCH(J$1,INDIRECT(nfl_game_result_header),0),FALSE)),"",VLOOKUP($B2658,INDIRECT(nfl_game_result),MATCH(J$1,INDIRECT(nfl_game_result_header),0),FALSE)),"error")</f>
        <v>na</v>
      </c>
      <c r="K2658" t="str">
        <f ca="1">IFERROR(IF(ISBLANK(VLOOKUP($B2658,INDIRECT(nfl_game_result),MATCH(K$1,INDIRECT(nfl_game_result_header),0),FALSE)),"",VLOOKUP($B2658,INDIRECT(nfl_game_result),MATCH(K$1,INDIRECT(nfl_game_result_header),0),FALSE)),"error")</f>
        <v>HOU</v>
      </c>
      <c r="L2658" s="23" t="str">
        <f ca="1">IFERROR(IF(ISBLANK(VLOOKUP($B2658,INDIRECT(nfl_game_result),MATCH(L$1,INDIRECT(nfl_game_result_header),0),FALSE)),"",VLOOKUP($B2658,INDIRECT(nfl_game_result),MATCH(L$1,INDIRECT(nfl_game_result_header),0),FALSE)),"error")</f>
        <v/>
      </c>
      <c r="M2658" t="s">
        <v>14</v>
      </c>
      <c r="N2658">
        <v>-3</v>
      </c>
      <c r="O2658" t="s">
        <v>69</v>
      </c>
      <c r="P2658">
        <v>5</v>
      </c>
      <c r="Q2658" t="s">
        <v>69</v>
      </c>
      <c r="V2658" s="23" t="s">
        <v>416</v>
      </c>
      <c r="W2658">
        <f ca="1">VALUE(LEFT(C2658, 4))</f>
        <v>2016</v>
      </c>
      <c r="X2658">
        <f ca="1">VALUE(MID(C2658,6,FIND("_",C2658,6)-6))</f>
        <v>16</v>
      </c>
      <c r="Y2658" t="str">
        <f ca="1">IF(NOT(OR(ISBLANK(D2658),ISBLANK(E2658),D2658="",E2658="")),D2658-E2658,"")</f>
        <v/>
      </c>
      <c r="Z2658">
        <f ca="1">IF(OR(NOT(ISNUMBER(D2658)),ISBLANK(D2658),D2658="",ISBLANK(N2658)),"",ABS(D2658-N2658))</f>
        <v>1</v>
      </c>
      <c r="AA2658">
        <f ca="1">IF(OR(ISBLANK(J2658),ISBLANK(O2658),J2658="",O2658=""),"",IF(J2658=O2658,1,0))</f>
        <v>0</v>
      </c>
      <c r="AB2658">
        <f ca="1">IF(OR(ISBLANK(K2658),ISBLANK(Q2658),K2658="",Q2658=""),"",IF(K2658=Q2658,1,0))</f>
        <v>0</v>
      </c>
      <c r="AC2658" s="23" t="str">
        <f t="shared" ca="1" si="41"/>
        <v/>
      </c>
    </row>
    <row r="2659" spans="1:29" x14ac:dyDescent="0.25">
      <c r="A2659" s="23">
        <v>2658</v>
      </c>
      <c r="B2659">
        <v>1306</v>
      </c>
      <c r="C2659" t="str">
        <f ca="1">IFERROR(VLOOKUP($B2659,INDIRECT(nfl_game_result),MATCH(C$1,INDIRECT(nfl_game_result_header),0),FALSE),"error")</f>
        <v>2016_16_BAL@PIT</v>
      </c>
      <c r="D2659">
        <f ca="1">IFERROR(IF(ISBLANK(VLOOKUP($B2659,INDIRECT(nfl_game_result),MATCH(D$1,INDIRECT(nfl_game_result_header),0),FALSE)),"",VLOOKUP($B2659,INDIRECT(nfl_game_result),MATCH(D$1,INDIRECT(nfl_game_result_header),0),FALSE)),"error")</f>
        <v>-5</v>
      </c>
      <c r="E2659">
        <f ca="1">IFERROR(IF(ISBLANK(VLOOKUP($B2659,INDIRECT(nfl_game_result),MATCH(E$1,INDIRECT(nfl_game_result_header),0),FALSE)),"",VLOOKUP($B2659,INDIRECT(nfl_game_result),MATCH(E$1,INDIRECT(nfl_game_result_header),0),FALSE)),"error")</f>
        <v>-5.5</v>
      </c>
      <c r="F2659" s="23" t="str">
        <f ca="1">IFERROR(IF(ISBLANK(VLOOKUP($B2659,INDIRECT(nfl_game_result),MATCH(F$1,INDIRECT(nfl_game_result_header),0),FALSE)),"",VLOOKUP($B2659,INDIRECT(nfl_game_result),MATCH(F$1,INDIRECT(nfl_game_result_header),0),FALSE)),"error")</f>
        <v/>
      </c>
      <c r="G2659" s="23" t="str">
        <f ca="1">IFERROR(IF(ISBLANK(VLOOKUP($B2659,INDIRECT(nfl_game_result),MATCH(G$1,INDIRECT(nfl_game_result_header),0),FALSE)),"",VLOOKUP($B2659,INDIRECT(nfl_game_result),MATCH(G$1,INDIRECT(nfl_game_result_header),0),FALSE)),"error")</f>
        <v/>
      </c>
      <c r="H2659">
        <f ca="1">IFERROR(IF(ISBLANK(VLOOKUP($B2659,INDIRECT(nfl_game_result),MATCH(H$1,INDIRECT(nfl_game_result_header),0),FALSE)),"",VLOOKUP($B2659,INDIRECT(nfl_game_result),MATCH(H$1,INDIRECT(nfl_game_result_header),0),FALSE)),"error")</f>
        <v>31</v>
      </c>
      <c r="I2659">
        <f ca="1">IFERROR(IF(ISBLANK(VLOOKUP($B2659,INDIRECT(nfl_game_result),MATCH(I$1,INDIRECT(nfl_game_result_header),0),FALSE)),"",VLOOKUP($B2659,INDIRECT(nfl_game_result),MATCH(I$1,INDIRECT(nfl_game_result_header),0),FALSE)),"error")</f>
        <v>27</v>
      </c>
      <c r="J2659" t="str">
        <f ca="1">IFERROR(IF(ISBLANK(VLOOKUP($B2659,INDIRECT(nfl_game_result),MATCH(J$1,INDIRECT(nfl_game_result_header),0),FALSE)),"",VLOOKUP($B2659,INDIRECT(nfl_game_result),MATCH(J$1,INDIRECT(nfl_game_result_header),0),FALSE)),"error")</f>
        <v>BAL</v>
      </c>
      <c r="K2659" t="str">
        <f ca="1">IFERROR(IF(ISBLANK(VLOOKUP($B2659,INDIRECT(nfl_game_result),MATCH(K$1,INDIRECT(nfl_game_result_header),0),FALSE)),"",VLOOKUP($B2659,INDIRECT(nfl_game_result),MATCH(K$1,INDIRECT(nfl_game_result_header),0),FALSE)),"error")</f>
        <v>PIT</v>
      </c>
      <c r="L2659" s="23" t="str">
        <f ca="1">IFERROR(IF(ISBLANK(VLOOKUP($B2659,INDIRECT(nfl_game_result),MATCH(L$1,INDIRECT(nfl_game_result_header),0),FALSE)),"",VLOOKUP($B2659,INDIRECT(nfl_game_result),MATCH(L$1,INDIRECT(nfl_game_result_header),0),FALSE)),"error")</f>
        <v/>
      </c>
      <c r="M2659" t="s">
        <v>14</v>
      </c>
      <c r="N2659">
        <v>-3</v>
      </c>
      <c r="O2659" t="s">
        <v>87</v>
      </c>
      <c r="P2659">
        <v>15</v>
      </c>
      <c r="Q2659" t="s">
        <v>87</v>
      </c>
      <c r="V2659" s="23" t="s">
        <v>416</v>
      </c>
      <c r="W2659">
        <f ca="1">VALUE(LEFT(C2659, 4))</f>
        <v>2016</v>
      </c>
      <c r="X2659">
        <f ca="1">VALUE(MID(C2659,6,FIND("_",C2659,6)-6))</f>
        <v>16</v>
      </c>
      <c r="Y2659">
        <f ca="1">IF(NOT(OR(ISBLANK(D2659),ISBLANK(E2659),D2659="",E2659="")),D2659-E2659,"")</f>
        <v>0.5</v>
      </c>
      <c r="Z2659">
        <f ca="1">IF(OR(NOT(ISNUMBER(D2659)),ISBLANK(D2659),D2659="",ISBLANK(N2659)),"",ABS(D2659-N2659))</f>
        <v>2</v>
      </c>
      <c r="AA2659">
        <f ca="1">IF(OR(ISBLANK(J2659),ISBLANK(O2659),J2659="",O2659=""),"",IF(J2659=O2659,1,0))</f>
        <v>0</v>
      </c>
      <c r="AB2659">
        <f ca="1">IF(OR(ISBLANK(K2659),ISBLANK(Q2659),K2659="",Q2659=""),"",IF(K2659=Q2659,1,0))</f>
        <v>1</v>
      </c>
      <c r="AC2659" s="23" t="str">
        <f t="shared" ca="1" si="41"/>
        <v/>
      </c>
    </row>
    <row r="2660" spans="1:29" x14ac:dyDescent="0.25">
      <c r="A2660" s="23">
        <v>2659</v>
      </c>
      <c r="B2660">
        <v>1307</v>
      </c>
      <c r="C2660" t="str">
        <f ca="1">IFERROR(VLOOKUP($B2660,INDIRECT(nfl_game_result),MATCH(C$1,INDIRECT(nfl_game_result_header),0),FALSE),"error")</f>
        <v>2016_16_DEN@KCY</v>
      </c>
      <c r="D2660">
        <f ca="1">IFERROR(IF(ISBLANK(VLOOKUP($B2660,INDIRECT(nfl_game_result),MATCH(D$1,INDIRECT(nfl_game_result_header),0),FALSE)),"",VLOOKUP($B2660,INDIRECT(nfl_game_result),MATCH(D$1,INDIRECT(nfl_game_result_header),0),FALSE)),"error")</f>
        <v>-5</v>
      </c>
      <c r="E2660">
        <f ca="1">IFERROR(IF(ISBLANK(VLOOKUP($B2660,INDIRECT(nfl_game_result),MATCH(E$1,INDIRECT(nfl_game_result_header),0),FALSE)),"",VLOOKUP($B2660,INDIRECT(nfl_game_result),MATCH(E$1,INDIRECT(nfl_game_result_header),0),FALSE)),"error")</f>
        <v>-3</v>
      </c>
      <c r="F2660" s="23" t="str">
        <f ca="1">IFERROR(IF(ISBLANK(VLOOKUP($B2660,INDIRECT(nfl_game_result),MATCH(F$1,INDIRECT(nfl_game_result_header),0),FALSE)),"",VLOOKUP($B2660,INDIRECT(nfl_game_result),MATCH(F$1,INDIRECT(nfl_game_result_header),0),FALSE)),"error")</f>
        <v/>
      </c>
      <c r="G2660" s="23" t="str">
        <f ca="1">IFERROR(IF(ISBLANK(VLOOKUP($B2660,INDIRECT(nfl_game_result),MATCH(G$1,INDIRECT(nfl_game_result_header),0),FALSE)),"",VLOOKUP($B2660,INDIRECT(nfl_game_result),MATCH(G$1,INDIRECT(nfl_game_result_header),0),FALSE)),"error")</f>
        <v/>
      </c>
      <c r="H2660">
        <f ca="1">IFERROR(IF(ISBLANK(VLOOKUP($B2660,INDIRECT(nfl_game_result),MATCH(H$1,INDIRECT(nfl_game_result_header),0),FALSE)),"",VLOOKUP($B2660,INDIRECT(nfl_game_result),MATCH(H$1,INDIRECT(nfl_game_result_header),0),FALSE)),"error")</f>
        <v>33</v>
      </c>
      <c r="I2660">
        <f ca="1">IFERROR(IF(ISBLANK(VLOOKUP($B2660,INDIRECT(nfl_game_result),MATCH(I$1,INDIRECT(nfl_game_result_header),0),FALSE)),"",VLOOKUP($B2660,INDIRECT(nfl_game_result),MATCH(I$1,INDIRECT(nfl_game_result_header),0),FALSE)),"error")</f>
        <v>10</v>
      </c>
      <c r="J2660" t="str">
        <f ca="1">IFERROR(IF(ISBLANK(VLOOKUP($B2660,INDIRECT(nfl_game_result),MATCH(J$1,INDIRECT(nfl_game_result_header),0),FALSE)),"",VLOOKUP($B2660,INDIRECT(nfl_game_result),MATCH(J$1,INDIRECT(nfl_game_result_header),0),FALSE)),"error")</f>
        <v>KCY</v>
      </c>
      <c r="K2660" t="str">
        <f ca="1">IFERROR(IF(ISBLANK(VLOOKUP($B2660,INDIRECT(nfl_game_result),MATCH(K$1,INDIRECT(nfl_game_result_header),0),FALSE)),"",VLOOKUP($B2660,INDIRECT(nfl_game_result),MATCH(K$1,INDIRECT(nfl_game_result_header),0),FALSE)),"error")</f>
        <v>KCY</v>
      </c>
      <c r="L2660" s="23" t="str">
        <f ca="1">IFERROR(IF(ISBLANK(VLOOKUP($B2660,INDIRECT(nfl_game_result),MATCH(L$1,INDIRECT(nfl_game_result_header),0),FALSE)),"",VLOOKUP($B2660,INDIRECT(nfl_game_result),MATCH(L$1,INDIRECT(nfl_game_result_header),0),FALSE)),"error")</f>
        <v/>
      </c>
      <c r="M2660" t="s">
        <v>14</v>
      </c>
      <c r="N2660">
        <v>-5</v>
      </c>
      <c r="O2660" t="s">
        <v>331</v>
      </c>
      <c r="P2660">
        <v>7</v>
      </c>
      <c r="Q2660" t="s">
        <v>72</v>
      </c>
      <c r="V2660" s="23" t="s">
        <v>416</v>
      </c>
      <c r="W2660">
        <f ca="1">VALUE(LEFT(C2660, 4))</f>
        <v>2016</v>
      </c>
      <c r="X2660">
        <f ca="1">VALUE(MID(C2660,6,FIND("_",C2660,6)-6))</f>
        <v>16</v>
      </c>
      <c r="Y2660">
        <f ca="1">IF(NOT(OR(ISBLANK(D2660),ISBLANK(E2660),D2660="",E2660="")),D2660-E2660,"")</f>
        <v>-2</v>
      </c>
      <c r="Z2660">
        <f ca="1">IF(OR(NOT(ISNUMBER(D2660)),ISBLANK(D2660),D2660="",ISBLANK(N2660)),"",ABS(D2660-N2660))</f>
        <v>0</v>
      </c>
      <c r="AA2660">
        <f ca="1">IF(OR(ISBLANK(J2660),ISBLANK(O2660),J2660="",O2660=""),"",IF(J2660=O2660,1,0))</f>
        <v>1</v>
      </c>
      <c r="AB2660">
        <f ca="1">IF(OR(ISBLANK(K2660),ISBLANK(Q2660),K2660="",Q2660=""),"",IF(K2660=Q2660,1,0))</f>
        <v>0</v>
      </c>
      <c r="AC2660" s="23" t="str">
        <f t="shared" ca="1" si="41"/>
        <v/>
      </c>
    </row>
    <row r="2661" spans="1:29" x14ac:dyDescent="0.25">
      <c r="A2661" s="23">
        <v>2660</v>
      </c>
      <c r="B2661">
        <v>1308</v>
      </c>
      <c r="C2661" t="str">
        <f ca="1">IFERROR(VLOOKUP($B2661,INDIRECT(nfl_game_result),MATCH(C$1,INDIRECT(nfl_game_result_header),0),FALSE),"error")</f>
        <v>2016_16_DET@DAL</v>
      </c>
      <c r="D2661">
        <f ca="1">IFERROR(IF(ISBLANK(VLOOKUP($B2661,INDIRECT(nfl_game_result),MATCH(D$1,INDIRECT(nfl_game_result_header),0),FALSE)),"",VLOOKUP($B2661,INDIRECT(nfl_game_result),MATCH(D$1,INDIRECT(nfl_game_result_header),0),FALSE)),"error")</f>
        <v>-7.5</v>
      </c>
      <c r="E2661">
        <f ca="1">IFERROR(IF(ISBLANK(VLOOKUP($B2661,INDIRECT(nfl_game_result),MATCH(E$1,INDIRECT(nfl_game_result_header),0),FALSE)),"",VLOOKUP($B2661,INDIRECT(nfl_game_result),MATCH(E$1,INDIRECT(nfl_game_result_header),0),FALSE)),"error")</f>
        <v>-6.5</v>
      </c>
      <c r="F2661" s="23" t="str">
        <f ca="1">IFERROR(IF(ISBLANK(VLOOKUP($B2661,INDIRECT(nfl_game_result),MATCH(F$1,INDIRECT(nfl_game_result_header),0),FALSE)),"",VLOOKUP($B2661,INDIRECT(nfl_game_result),MATCH(F$1,INDIRECT(nfl_game_result_header),0),FALSE)),"error")</f>
        <v/>
      </c>
      <c r="G2661" s="23" t="str">
        <f ca="1">IFERROR(IF(ISBLANK(VLOOKUP($B2661,INDIRECT(nfl_game_result),MATCH(G$1,INDIRECT(nfl_game_result_header),0),FALSE)),"",VLOOKUP($B2661,INDIRECT(nfl_game_result),MATCH(G$1,INDIRECT(nfl_game_result_header),0),FALSE)),"error")</f>
        <v/>
      </c>
      <c r="H2661">
        <f ca="1">IFERROR(IF(ISBLANK(VLOOKUP($B2661,INDIRECT(nfl_game_result),MATCH(H$1,INDIRECT(nfl_game_result_header),0),FALSE)),"",VLOOKUP($B2661,INDIRECT(nfl_game_result),MATCH(H$1,INDIRECT(nfl_game_result_header),0),FALSE)),"error")</f>
        <v>42</v>
      </c>
      <c r="I2661">
        <f ca="1">IFERROR(IF(ISBLANK(VLOOKUP($B2661,INDIRECT(nfl_game_result),MATCH(I$1,INDIRECT(nfl_game_result_header),0),FALSE)),"",VLOOKUP($B2661,INDIRECT(nfl_game_result),MATCH(I$1,INDIRECT(nfl_game_result_header),0),FALSE)),"error")</f>
        <v>21</v>
      </c>
      <c r="J2661" t="str">
        <f ca="1">IFERROR(IF(ISBLANK(VLOOKUP($B2661,INDIRECT(nfl_game_result),MATCH(J$1,INDIRECT(nfl_game_result_header),0),FALSE)),"",VLOOKUP($B2661,INDIRECT(nfl_game_result),MATCH(J$1,INDIRECT(nfl_game_result_header),0),FALSE)),"error")</f>
        <v>DAL</v>
      </c>
      <c r="K2661" t="str">
        <f ca="1">IFERROR(IF(ISBLANK(VLOOKUP($B2661,INDIRECT(nfl_game_result),MATCH(K$1,INDIRECT(nfl_game_result_header),0),FALSE)),"",VLOOKUP($B2661,INDIRECT(nfl_game_result),MATCH(K$1,INDIRECT(nfl_game_result_header),0),FALSE)),"error")</f>
        <v>DAL</v>
      </c>
      <c r="L2661" s="23" t="str">
        <f ca="1">IFERROR(IF(ISBLANK(VLOOKUP($B2661,INDIRECT(nfl_game_result),MATCH(L$1,INDIRECT(nfl_game_result_header),0),FALSE)),"",VLOOKUP($B2661,INDIRECT(nfl_game_result),MATCH(L$1,INDIRECT(nfl_game_result_header),0),FALSE)),"error")</f>
        <v/>
      </c>
      <c r="M2661" t="s">
        <v>14</v>
      </c>
      <c r="N2661">
        <v>-7.5</v>
      </c>
      <c r="O2661" t="s">
        <v>71</v>
      </c>
      <c r="P2661">
        <v>13</v>
      </c>
      <c r="Q2661" t="s">
        <v>71</v>
      </c>
      <c r="V2661" s="23" t="s">
        <v>416</v>
      </c>
      <c r="W2661">
        <f ca="1">VALUE(LEFT(C2661, 4))</f>
        <v>2016</v>
      </c>
      <c r="X2661">
        <f ca="1">VALUE(MID(C2661,6,FIND("_",C2661,6)-6))</f>
        <v>16</v>
      </c>
      <c r="Y2661">
        <f ca="1">IF(NOT(OR(ISBLANK(D2661),ISBLANK(E2661),D2661="",E2661="")),D2661-E2661,"")</f>
        <v>-1</v>
      </c>
      <c r="Z2661">
        <f ca="1">IF(OR(NOT(ISNUMBER(D2661)),ISBLANK(D2661),D2661="",ISBLANK(N2661)),"",ABS(D2661-N2661))</f>
        <v>0</v>
      </c>
      <c r="AA2661">
        <f ca="1">IF(OR(ISBLANK(J2661),ISBLANK(O2661),J2661="",O2661=""),"",IF(J2661=O2661,1,0))</f>
        <v>1</v>
      </c>
      <c r="AB2661">
        <f ca="1">IF(OR(ISBLANK(K2661),ISBLANK(Q2661),K2661="",Q2661=""),"",IF(K2661=Q2661,1,0))</f>
        <v>1</v>
      </c>
      <c r="AC2661" s="23" t="str">
        <f t="shared" ca="1" si="41"/>
        <v/>
      </c>
    </row>
    <row r="2662" spans="1:29" x14ac:dyDescent="0.25">
      <c r="A2662" s="23">
        <v>2661</v>
      </c>
      <c r="B2662">
        <v>1309</v>
      </c>
      <c r="C2662" t="str">
        <f ca="1">IFERROR(VLOOKUP($B2662,INDIRECT(nfl_game_result),MATCH(C$1,INDIRECT(nfl_game_result_header),0),FALSE),"error")</f>
        <v>2016_17_NWE@MIA</v>
      </c>
      <c r="D2662">
        <f ca="1">IFERROR(IF(ISBLANK(VLOOKUP($B2662,INDIRECT(nfl_game_result),MATCH(D$1,INDIRECT(nfl_game_result_header),0),FALSE)),"",VLOOKUP($B2662,INDIRECT(nfl_game_result),MATCH(D$1,INDIRECT(nfl_game_result_header),0),FALSE)),"error")</f>
        <v>6</v>
      </c>
      <c r="E2662">
        <f ca="1">IFERROR(IF(ISBLANK(VLOOKUP($B2662,INDIRECT(nfl_game_result),MATCH(E$1,INDIRECT(nfl_game_result_header),0),FALSE)),"",VLOOKUP($B2662,INDIRECT(nfl_game_result),MATCH(E$1,INDIRECT(nfl_game_result_header),0),FALSE)),"error")</f>
        <v>8</v>
      </c>
      <c r="F2662" s="23" t="str">
        <f ca="1">IFERROR(IF(ISBLANK(VLOOKUP($B2662,INDIRECT(nfl_game_result),MATCH(F$1,INDIRECT(nfl_game_result_header),0),FALSE)),"",VLOOKUP($B2662,INDIRECT(nfl_game_result),MATCH(F$1,INDIRECT(nfl_game_result_header),0),FALSE)),"error")</f>
        <v/>
      </c>
      <c r="G2662" s="23" t="str">
        <f ca="1">IFERROR(IF(ISBLANK(VLOOKUP($B2662,INDIRECT(nfl_game_result),MATCH(G$1,INDIRECT(nfl_game_result_header),0),FALSE)),"",VLOOKUP($B2662,INDIRECT(nfl_game_result),MATCH(G$1,INDIRECT(nfl_game_result_header),0),FALSE)),"error")</f>
        <v/>
      </c>
      <c r="H2662">
        <f ca="1">IFERROR(IF(ISBLANK(VLOOKUP($B2662,INDIRECT(nfl_game_result),MATCH(H$1,INDIRECT(nfl_game_result_header),0),FALSE)),"",VLOOKUP($B2662,INDIRECT(nfl_game_result),MATCH(H$1,INDIRECT(nfl_game_result_header),0),FALSE)),"error")</f>
        <v>14</v>
      </c>
      <c r="I2662">
        <f ca="1">IFERROR(IF(ISBLANK(VLOOKUP($B2662,INDIRECT(nfl_game_result),MATCH(I$1,INDIRECT(nfl_game_result_header),0),FALSE)),"",VLOOKUP($B2662,INDIRECT(nfl_game_result),MATCH(I$1,INDIRECT(nfl_game_result_header),0),FALSE)),"error")</f>
        <v>35</v>
      </c>
      <c r="J2662" t="str">
        <f ca="1">IFERROR(IF(ISBLANK(VLOOKUP($B2662,INDIRECT(nfl_game_result),MATCH(J$1,INDIRECT(nfl_game_result_header),0),FALSE)),"",VLOOKUP($B2662,INDIRECT(nfl_game_result),MATCH(J$1,INDIRECT(nfl_game_result_header),0),FALSE)),"error")</f>
        <v>NWE</v>
      </c>
      <c r="K2662" t="str">
        <f ca="1">IFERROR(IF(ISBLANK(VLOOKUP($B2662,INDIRECT(nfl_game_result),MATCH(K$1,INDIRECT(nfl_game_result_header),0),FALSE)),"",VLOOKUP($B2662,INDIRECT(nfl_game_result),MATCH(K$1,INDIRECT(nfl_game_result_header),0),FALSE)),"error")</f>
        <v>NWE</v>
      </c>
      <c r="L2662" s="23" t="str">
        <f ca="1">IFERROR(IF(ISBLANK(VLOOKUP($B2662,INDIRECT(nfl_game_result),MATCH(L$1,INDIRECT(nfl_game_result_header),0),FALSE)),"",VLOOKUP($B2662,INDIRECT(nfl_game_result),MATCH(L$1,INDIRECT(nfl_game_result_header),0),FALSE)),"error")</f>
        <v/>
      </c>
      <c r="M2662" t="s">
        <v>16</v>
      </c>
      <c r="N2662">
        <v>6</v>
      </c>
      <c r="O2662" t="s">
        <v>79</v>
      </c>
      <c r="P2662">
        <v>12</v>
      </c>
      <c r="V2662" s="23" t="s">
        <v>416</v>
      </c>
      <c r="W2662">
        <f ca="1">VALUE(LEFT(C2662, 4))</f>
        <v>2016</v>
      </c>
      <c r="X2662">
        <f ca="1">VALUE(MID(C2662,6,FIND("_",C2662,6)-6))</f>
        <v>17</v>
      </c>
      <c r="Y2662">
        <f ca="1">IF(NOT(OR(ISBLANK(D2662),ISBLANK(E2662),D2662="",E2662="")),D2662-E2662,"")</f>
        <v>-2</v>
      </c>
      <c r="Z2662">
        <f ca="1">IF(OR(NOT(ISNUMBER(D2662)),ISBLANK(D2662),D2662="",ISBLANK(N2662)),"",ABS(D2662-N2662))</f>
        <v>0</v>
      </c>
      <c r="AA2662">
        <f ca="1">IF(OR(ISBLANK(J2662),ISBLANK(O2662),J2662="",O2662=""),"",IF(J2662=O2662,1,0))</f>
        <v>0</v>
      </c>
      <c r="AB2662" t="str">
        <f ca="1">IF(OR(ISBLANK(K2662),ISBLANK(Q2662),K2662="",Q2662=""),"",IF(K2662=Q2662,1,0))</f>
        <v/>
      </c>
      <c r="AC2662" s="23" t="str">
        <f t="shared" ca="1" si="41"/>
        <v/>
      </c>
    </row>
    <row r="2663" spans="1:29" x14ac:dyDescent="0.25">
      <c r="A2663" s="23">
        <v>2662</v>
      </c>
      <c r="B2663">
        <v>1310</v>
      </c>
      <c r="C2663" t="str">
        <f ca="1">IFERROR(VLOOKUP($B2663,INDIRECT(nfl_game_result),MATCH(C$1,INDIRECT(nfl_game_result_header),0),FALSE),"error")</f>
        <v>2016_17_JAX@IND</v>
      </c>
      <c r="D2663">
        <f ca="1">IFERROR(IF(ISBLANK(VLOOKUP($B2663,INDIRECT(nfl_game_result),MATCH(D$1,INDIRECT(nfl_game_result_header),0),FALSE)),"",VLOOKUP($B2663,INDIRECT(nfl_game_result),MATCH(D$1,INDIRECT(nfl_game_result_header),0),FALSE)),"error")</f>
        <v>-7</v>
      </c>
      <c r="E2663">
        <f ca="1">IFERROR(IF(ISBLANK(VLOOKUP($B2663,INDIRECT(nfl_game_result),MATCH(E$1,INDIRECT(nfl_game_result_header),0),FALSE)),"",VLOOKUP($B2663,INDIRECT(nfl_game_result),MATCH(E$1,INDIRECT(nfl_game_result_header),0),FALSE)),"error")</f>
        <v>-5.5</v>
      </c>
      <c r="F2663" s="23" t="str">
        <f ca="1">IFERROR(IF(ISBLANK(VLOOKUP($B2663,INDIRECT(nfl_game_result),MATCH(F$1,INDIRECT(nfl_game_result_header),0),FALSE)),"",VLOOKUP($B2663,INDIRECT(nfl_game_result),MATCH(F$1,INDIRECT(nfl_game_result_header),0),FALSE)),"error")</f>
        <v/>
      </c>
      <c r="G2663" s="23" t="str">
        <f ca="1">IFERROR(IF(ISBLANK(VLOOKUP($B2663,INDIRECT(nfl_game_result),MATCH(G$1,INDIRECT(nfl_game_result_header),0),FALSE)),"",VLOOKUP($B2663,INDIRECT(nfl_game_result),MATCH(G$1,INDIRECT(nfl_game_result_header),0),FALSE)),"error")</f>
        <v/>
      </c>
      <c r="H2663">
        <f ca="1">IFERROR(IF(ISBLANK(VLOOKUP($B2663,INDIRECT(nfl_game_result),MATCH(H$1,INDIRECT(nfl_game_result_header),0),FALSE)),"",VLOOKUP($B2663,INDIRECT(nfl_game_result),MATCH(H$1,INDIRECT(nfl_game_result_header),0),FALSE)),"error")</f>
        <v>24</v>
      </c>
      <c r="I2663">
        <f ca="1">IFERROR(IF(ISBLANK(VLOOKUP($B2663,INDIRECT(nfl_game_result),MATCH(I$1,INDIRECT(nfl_game_result_header),0),FALSE)),"",VLOOKUP($B2663,INDIRECT(nfl_game_result),MATCH(I$1,INDIRECT(nfl_game_result_header),0),FALSE)),"error")</f>
        <v>20</v>
      </c>
      <c r="J2663" t="str">
        <f ca="1">IFERROR(IF(ISBLANK(VLOOKUP($B2663,INDIRECT(nfl_game_result),MATCH(J$1,INDIRECT(nfl_game_result_header),0),FALSE)),"",VLOOKUP($B2663,INDIRECT(nfl_game_result),MATCH(J$1,INDIRECT(nfl_game_result_header),0),FALSE)),"error")</f>
        <v>JAX</v>
      </c>
      <c r="K2663" t="str">
        <f ca="1">IFERROR(IF(ISBLANK(VLOOKUP($B2663,INDIRECT(nfl_game_result),MATCH(K$1,INDIRECT(nfl_game_result_header),0),FALSE)),"",VLOOKUP($B2663,INDIRECT(nfl_game_result),MATCH(K$1,INDIRECT(nfl_game_result_header),0),FALSE)),"error")</f>
        <v>IND</v>
      </c>
      <c r="L2663" s="23" t="str">
        <f ca="1">IFERROR(IF(ISBLANK(VLOOKUP($B2663,INDIRECT(nfl_game_result),MATCH(L$1,INDIRECT(nfl_game_result_header),0),FALSE)),"",VLOOKUP($B2663,INDIRECT(nfl_game_result),MATCH(L$1,INDIRECT(nfl_game_result_header),0),FALSE)),"error")</f>
        <v/>
      </c>
      <c r="M2663" t="s">
        <v>16</v>
      </c>
      <c r="N2663">
        <v>-6.5</v>
      </c>
      <c r="O2663" t="s">
        <v>76</v>
      </c>
      <c r="P2663">
        <v>1</v>
      </c>
      <c r="V2663" s="23" t="s">
        <v>416</v>
      </c>
      <c r="W2663">
        <f ca="1">VALUE(LEFT(C2663, 4))</f>
        <v>2016</v>
      </c>
      <c r="X2663">
        <f ca="1">VALUE(MID(C2663,6,FIND("_",C2663,6)-6))</f>
        <v>17</v>
      </c>
      <c r="Y2663">
        <f ca="1">IF(NOT(OR(ISBLANK(D2663),ISBLANK(E2663),D2663="",E2663="")),D2663-E2663,"")</f>
        <v>-1.5</v>
      </c>
      <c r="Z2663">
        <f ca="1">IF(OR(NOT(ISNUMBER(D2663)),ISBLANK(D2663),D2663="",ISBLANK(N2663)),"",ABS(D2663-N2663))</f>
        <v>0.5</v>
      </c>
      <c r="AA2663">
        <f ca="1">IF(OR(ISBLANK(J2663),ISBLANK(O2663),J2663="",O2663=""),"",IF(J2663=O2663,1,0))</f>
        <v>0</v>
      </c>
      <c r="AB2663" t="str">
        <f ca="1">IF(OR(ISBLANK(K2663),ISBLANK(Q2663),K2663="",Q2663=""),"",IF(K2663=Q2663,1,0))</f>
        <v/>
      </c>
      <c r="AC2663" s="23" t="str">
        <f t="shared" ca="1" si="41"/>
        <v/>
      </c>
    </row>
    <row r="2664" spans="1:29" x14ac:dyDescent="0.25">
      <c r="A2664" s="23">
        <v>2663</v>
      </c>
      <c r="B2664">
        <v>1311</v>
      </c>
      <c r="C2664" t="str">
        <f ca="1">IFERROR(VLOOKUP($B2664,INDIRECT(nfl_game_result),MATCH(C$1,INDIRECT(nfl_game_result_header),0),FALSE),"error")</f>
        <v>2016_17_CAR@TBY</v>
      </c>
      <c r="D2664">
        <f ca="1">IFERROR(IF(ISBLANK(VLOOKUP($B2664,INDIRECT(nfl_game_result),MATCH(D$1,INDIRECT(nfl_game_result_header),0),FALSE)),"",VLOOKUP($B2664,INDIRECT(nfl_game_result),MATCH(D$1,INDIRECT(nfl_game_result_header),0),FALSE)),"error")</f>
        <v>-3.5</v>
      </c>
      <c r="E2664">
        <f ca="1">IFERROR(IF(ISBLANK(VLOOKUP($B2664,INDIRECT(nfl_game_result),MATCH(E$1,INDIRECT(nfl_game_result_header),0),FALSE)),"",VLOOKUP($B2664,INDIRECT(nfl_game_result),MATCH(E$1,INDIRECT(nfl_game_result_header),0),FALSE)),"error")</f>
        <v>-3</v>
      </c>
      <c r="F2664" s="23" t="str">
        <f ca="1">IFERROR(IF(ISBLANK(VLOOKUP($B2664,INDIRECT(nfl_game_result),MATCH(F$1,INDIRECT(nfl_game_result_header),0),FALSE)),"",VLOOKUP($B2664,INDIRECT(nfl_game_result),MATCH(F$1,INDIRECT(nfl_game_result_header),0),FALSE)),"error")</f>
        <v/>
      </c>
      <c r="G2664" s="23" t="str">
        <f ca="1">IFERROR(IF(ISBLANK(VLOOKUP($B2664,INDIRECT(nfl_game_result),MATCH(G$1,INDIRECT(nfl_game_result_header),0),FALSE)),"",VLOOKUP($B2664,INDIRECT(nfl_game_result),MATCH(G$1,INDIRECT(nfl_game_result_header),0),FALSE)),"error")</f>
        <v/>
      </c>
      <c r="H2664">
        <f ca="1">IFERROR(IF(ISBLANK(VLOOKUP($B2664,INDIRECT(nfl_game_result),MATCH(H$1,INDIRECT(nfl_game_result_header),0),FALSE)),"",VLOOKUP($B2664,INDIRECT(nfl_game_result),MATCH(H$1,INDIRECT(nfl_game_result_header),0),FALSE)),"error")</f>
        <v>17</v>
      </c>
      <c r="I2664">
        <f ca="1">IFERROR(IF(ISBLANK(VLOOKUP($B2664,INDIRECT(nfl_game_result),MATCH(I$1,INDIRECT(nfl_game_result_header),0),FALSE)),"",VLOOKUP($B2664,INDIRECT(nfl_game_result),MATCH(I$1,INDIRECT(nfl_game_result_header),0),FALSE)),"error")</f>
        <v>16</v>
      </c>
      <c r="J2664" t="str">
        <f ca="1">IFERROR(IF(ISBLANK(VLOOKUP($B2664,INDIRECT(nfl_game_result),MATCH(J$1,INDIRECT(nfl_game_result_header),0),FALSE)),"",VLOOKUP($B2664,INDIRECT(nfl_game_result),MATCH(J$1,INDIRECT(nfl_game_result_header),0),FALSE)),"error")</f>
        <v>CAR</v>
      </c>
      <c r="K2664" t="str">
        <f ca="1">IFERROR(IF(ISBLANK(VLOOKUP($B2664,INDIRECT(nfl_game_result),MATCH(K$1,INDIRECT(nfl_game_result_header),0),FALSE)),"",VLOOKUP($B2664,INDIRECT(nfl_game_result),MATCH(K$1,INDIRECT(nfl_game_result_header),0),FALSE)),"error")</f>
        <v>TBY</v>
      </c>
      <c r="L2664" s="23" t="str">
        <f ca="1">IFERROR(IF(ISBLANK(VLOOKUP($B2664,INDIRECT(nfl_game_result),MATCH(L$1,INDIRECT(nfl_game_result_header),0),FALSE)),"",VLOOKUP($B2664,INDIRECT(nfl_game_result),MATCH(L$1,INDIRECT(nfl_game_result_header),0),FALSE)),"error")</f>
        <v/>
      </c>
      <c r="M2664" t="s">
        <v>16</v>
      </c>
      <c r="N2664">
        <v>-3.5</v>
      </c>
      <c r="O2664" t="s">
        <v>334</v>
      </c>
      <c r="P2664">
        <v>16</v>
      </c>
      <c r="V2664" s="23" t="s">
        <v>416</v>
      </c>
      <c r="W2664">
        <f ca="1">VALUE(LEFT(C2664, 4))</f>
        <v>2016</v>
      </c>
      <c r="X2664">
        <f ca="1">VALUE(MID(C2664,6,FIND("_",C2664,6)-6))</f>
        <v>17</v>
      </c>
      <c r="Y2664">
        <f ca="1">IF(NOT(OR(ISBLANK(D2664),ISBLANK(E2664),D2664="",E2664="")),D2664-E2664,"")</f>
        <v>-0.5</v>
      </c>
      <c r="Z2664">
        <f ca="1">IF(OR(NOT(ISNUMBER(D2664)),ISBLANK(D2664),D2664="",ISBLANK(N2664)),"",ABS(D2664-N2664))</f>
        <v>0</v>
      </c>
      <c r="AA2664">
        <f ca="1">IF(OR(ISBLANK(J2664),ISBLANK(O2664),J2664="",O2664=""),"",IF(J2664=O2664,1,0))</f>
        <v>0</v>
      </c>
      <c r="AB2664" t="str">
        <f ca="1">IF(OR(ISBLANK(K2664),ISBLANK(Q2664),K2664="",Q2664=""),"",IF(K2664=Q2664,1,0))</f>
        <v/>
      </c>
      <c r="AC2664" s="23" t="str">
        <f t="shared" ca="1" si="41"/>
        <v/>
      </c>
    </row>
    <row r="2665" spans="1:29" x14ac:dyDescent="0.25">
      <c r="A2665" s="23">
        <v>2664</v>
      </c>
      <c r="B2665">
        <v>1312</v>
      </c>
      <c r="C2665" t="str">
        <f ca="1">IFERROR(VLOOKUP($B2665,INDIRECT(nfl_game_result),MATCH(C$1,INDIRECT(nfl_game_result_header),0),FALSE),"error")</f>
        <v>2016_17_CHI@MIN</v>
      </c>
      <c r="D2665">
        <f ca="1">IFERROR(IF(ISBLANK(VLOOKUP($B2665,INDIRECT(nfl_game_result),MATCH(D$1,INDIRECT(nfl_game_result_header),0),FALSE)),"",VLOOKUP($B2665,INDIRECT(nfl_game_result),MATCH(D$1,INDIRECT(nfl_game_result_header),0),FALSE)),"error")</f>
        <v>-6.5</v>
      </c>
      <c r="E2665">
        <f ca="1">IFERROR(IF(ISBLANK(VLOOKUP($B2665,INDIRECT(nfl_game_result),MATCH(E$1,INDIRECT(nfl_game_result_header),0),FALSE)),"",VLOOKUP($B2665,INDIRECT(nfl_game_result),MATCH(E$1,INDIRECT(nfl_game_result_header),0),FALSE)),"error")</f>
        <v>-6.5</v>
      </c>
      <c r="F2665" s="23" t="str">
        <f ca="1">IFERROR(IF(ISBLANK(VLOOKUP($B2665,INDIRECT(nfl_game_result),MATCH(F$1,INDIRECT(nfl_game_result_header),0),FALSE)),"",VLOOKUP($B2665,INDIRECT(nfl_game_result),MATCH(F$1,INDIRECT(nfl_game_result_header),0),FALSE)),"error")</f>
        <v/>
      </c>
      <c r="G2665" s="23" t="str">
        <f ca="1">IFERROR(IF(ISBLANK(VLOOKUP($B2665,INDIRECT(nfl_game_result),MATCH(G$1,INDIRECT(nfl_game_result_header),0),FALSE)),"",VLOOKUP($B2665,INDIRECT(nfl_game_result),MATCH(G$1,INDIRECT(nfl_game_result_header),0),FALSE)),"error")</f>
        <v/>
      </c>
      <c r="H2665">
        <f ca="1">IFERROR(IF(ISBLANK(VLOOKUP($B2665,INDIRECT(nfl_game_result),MATCH(H$1,INDIRECT(nfl_game_result_header),0),FALSE)),"",VLOOKUP($B2665,INDIRECT(nfl_game_result),MATCH(H$1,INDIRECT(nfl_game_result_header),0),FALSE)),"error")</f>
        <v>38</v>
      </c>
      <c r="I2665">
        <f ca="1">IFERROR(IF(ISBLANK(VLOOKUP($B2665,INDIRECT(nfl_game_result),MATCH(I$1,INDIRECT(nfl_game_result_header),0),FALSE)),"",VLOOKUP($B2665,INDIRECT(nfl_game_result),MATCH(I$1,INDIRECT(nfl_game_result_header),0),FALSE)),"error")</f>
        <v>10</v>
      </c>
      <c r="J2665" t="str">
        <f ca="1">IFERROR(IF(ISBLANK(VLOOKUP($B2665,INDIRECT(nfl_game_result),MATCH(J$1,INDIRECT(nfl_game_result_header),0),FALSE)),"",VLOOKUP($B2665,INDIRECT(nfl_game_result),MATCH(J$1,INDIRECT(nfl_game_result_header),0),FALSE)),"error")</f>
        <v>MIN</v>
      </c>
      <c r="K2665" t="str">
        <f ca="1">IFERROR(IF(ISBLANK(VLOOKUP($B2665,INDIRECT(nfl_game_result),MATCH(K$1,INDIRECT(nfl_game_result_header),0),FALSE)),"",VLOOKUP($B2665,INDIRECT(nfl_game_result),MATCH(K$1,INDIRECT(nfl_game_result_header),0),FALSE)),"error")</f>
        <v>MIN</v>
      </c>
      <c r="L2665" s="23" t="str">
        <f ca="1">IFERROR(IF(ISBLANK(VLOOKUP($B2665,INDIRECT(nfl_game_result),MATCH(L$1,INDIRECT(nfl_game_result_header),0),FALSE)),"",VLOOKUP($B2665,INDIRECT(nfl_game_result),MATCH(L$1,INDIRECT(nfl_game_result_header),0),FALSE)),"error")</f>
        <v/>
      </c>
      <c r="M2665" t="s">
        <v>16</v>
      </c>
      <c r="N2665">
        <v>-5.5</v>
      </c>
      <c r="O2665" t="s">
        <v>68</v>
      </c>
      <c r="P2665">
        <v>7</v>
      </c>
      <c r="V2665" s="23" t="s">
        <v>416</v>
      </c>
      <c r="W2665">
        <f ca="1">VALUE(LEFT(C2665, 4))</f>
        <v>2016</v>
      </c>
      <c r="X2665">
        <f ca="1">VALUE(MID(C2665,6,FIND("_",C2665,6)-6))</f>
        <v>17</v>
      </c>
      <c r="Y2665">
        <f ca="1">IF(NOT(OR(ISBLANK(D2665),ISBLANK(E2665),D2665="",E2665="")),D2665-E2665,"")</f>
        <v>0</v>
      </c>
      <c r="Z2665">
        <f ca="1">IF(OR(NOT(ISNUMBER(D2665)),ISBLANK(D2665),D2665="",ISBLANK(N2665)),"",ABS(D2665-N2665))</f>
        <v>1</v>
      </c>
      <c r="AA2665">
        <f ca="1">IF(OR(ISBLANK(J2665),ISBLANK(O2665),J2665="",O2665=""),"",IF(J2665=O2665,1,0))</f>
        <v>0</v>
      </c>
      <c r="AB2665" t="str">
        <f ca="1">IF(OR(ISBLANK(K2665),ISBLANK(Q2665),K2665="",Q2665=""),"",IF(K2665=Q2665,1,0))</f>
        <v/>
      </c>
      <c r="AC2665" s="23" t="str">
        <f t="shared" ca="1" si="41"/>
        <v/>
      </c>
    </row>
    <row r="2666" spans="1:29" x14ac:dyDescent="0.25">
      <c r="A2666" s="23">
        <v>2665</v>
      </c>
      <c r="B2666">
        <v>1313</v>
      </c>
      <c r="C2666" t="str">
        <f ca="1">IFERROR(VLOOKUP($B2666,INDIRECT(nfl_game_result),MATCH(C$1,INDIRECT(nfl_game_result_header),0),FALSE),"error")</f>
        <v>2016_17_CLE@PIT</v>
      </c>
      <c r="D2666">
        <f ca="1">IFERROR(IF(ISBLANK(VLOOKUP($B2666,INDIRECT(nfl_game_result),MATCH(D$1,INDIRECT(nfl_game_result_header),0),FALSE)),"",VLOOKUP($B2666,INDIRECT(nfl_game_result),MATCH(D$1,INDIRECT(nfl_game_result_header),0),FALSE)),"error")</f>
        <v>-12.5</v>
      </c>
      <c r="E2666">
        <f ca="1">IFERROR(IF(ISBLANK(VLOOKUP($B2666,INDIRECT(nfl_game_result),MATCH(E$1,INDIRECT(nfl_game_result_header),0),FALSE)),"",VLOOKUP($B2666,INDIRECT(nfl_game_result),MATCH(E$1,INDIRECT(nfl_game_result_header),0),FALSE)),"error")</f>
        <v>-4</v>
      </c>
      <c r="F2666" s="23" t="str">
        <f ca="1">IFERROR(IF(ISBLANK(VLOOKUP($B2666,INDIRECT(nfl_game_result),MATCH(F$1,INDIRECT(nfl_game_result_header),0),FALSE)),"",VLOOKUP($B2666,INDIRECT(nfl_game_result),MATCH(F$1,INDIRECT(nfl_game_result_header),0),FALSE)),"error")</f>
        <v/>
      </c>
      <c r="G2666" s="23" t="str">
        <f ca="1">IFERROR(IF(ISBLANK(VLOOKUP($B2666,INDIRECT(nfl_game_result),MATCH(G$1,INDIRECT(nfl_game_result_header),0),FALSE)),"",VLOOKUP($B2666,INDIRECT(nfl_game_result),MATCH(G$1,INDIRECT(nfl_game_result_header),0),FALSE)),"error")</f>
        <v/>
      </c>
      <c r="H2666">
        <f ca="1">IFERROR(IF(ISBLANK(VLOOKUP($B2666,INDIRECT(nfl_game_result),MATCH(H$1,INDIRECT(nfl_game_result_header),0),FALSE)),"",VLOOKUP($B2666,INDIRECT(nfl_game_result),MATCH(H$1,INDIRECT(nfl_game_result_header),0),FALSE)),"error")</f>
        <v>27</v>
      </c>
      <c r="I2666">
        <f ca="1">IFERROR(IF(ISBLANK(VLOOKUP($B2666,INDIRECT(nfl_game_result),MATCH(I$1,INDIRECT(nfl_game_result_header),0),FALSE)),"",VLOOKUP($B2666,INDIRECT(nfl_game_result),MATCH(I$1,INDIRECT(nfl_game_result_header),0),FALSE)),"error")</f>
        <v>24</v>
      </c>
      <c r="J2666" t="str">
        <f ca="1">IFERROR(IF(ISBLANK(VLOOKUP($B2666,INDIRECT(nfl_game_result),MATCH(J$1,INDIRECT(nfl_game_result_header),0),FALSE)),"",VLOOKUP($B2666,INDIRECT(nfl_game_result),MATCH(J$1,INDIRECT(nfl_game_result_header),0),FALSE)),"error")</f>
        <v>CLE</v>
      </c>
      <c r="K2666" t="str">
        <f ca="1">IFERROR(IF(ISBLANK(VLOOKUP($B2666,INDIRECT(nfl_game_result),MATCH(K$1,INDIRECT(nfl_game_result_header),0),FALSE)),"",VLOOKUP($B2666,INDIRECT(nfl_game_result),MATCH(K$1,INDIRECT(nfl_game_result_header),0),FALSE)),"error")</f>
        <v>PIT</v>
      </c>
      <c r="L2666" s="23" t="str">
        <f ca="1">IFERROR(IF(ISBLANK(VLOOKUP($B2666,INDIRECT(nfl_game_result),MATCH(L$1,INDIRECT(nfl_game_result_header),0),FALSE)),"",VLOOKUP($B2666,INDIRECT(nfl_game_result),MATCH(L$1,INDIRECT(nfl_game_result_header),0),FALSE)),"error")</f>
        <v/>
      </c>
      <c r="M2666" t="s">
        <v>16</v>
      </c>
      <c r="N2666">
        <v>-10.5</v>
      </c>
      <c r="O2666" t="s">
        <v>70</v>
      </c>
      <c r="P2666">
        <v>10</v>
      </c>
      <c r="V2666" s="23" t="s">
        <v>416</v>
      </c>
      <c r="W2666">
        <f ca="1">VALUE(LEFT(C2666, 4))</f>
        <v>2016</v>
      </c>
      <c r="X2666">
        <f ca="1">VALUE(MID(C2666,6,FIND("_",C2666,6)-6))</f>
        <v>17</v>
      </c>
      <c r="Y2666">
        <f ca="1">IF(NOT(OR(ISBLANK(D2666),ISBLANK(E2666),D2666="",E2666="")),D2666-E2666,"")</f>
        <v>-8.5</v>
      </c>
      <c r="Z2666">
        <f ca="1">IF(OR(NOT(ISNUMBER(D2666)),ISBLANK(D2666),D2666="",ISBLANK(N2666)),"",ABS(D2666-N2666))</f>
        <v>2</v>
      </c>
      <c r="AA2666">
        <f ca="1">IF(OR(ISBLANK(J2666),ISBLANK(O2666),J2666="",O2666=""),"",IF(J2666=O2666,1,0))</f>
        <v>1</v>
      </c>
      <c r="AB2666" t="str">
        <f ca="1">IF(OR(ISBLANK(K2666),ISBLANK(Q2666),K2666="",Q2666=""),"",IF(K2666=Q2666,1,0))</f>
        <v/>
      </c>
      <c r="AC2666" s="23" t="str">
        <f t="shared" ca="1" si="41"/>
        <v/>
      </c>
    </row>
    <row r="2667" spans="1:29" x14ac:dyDescent="0.25">
      <c r="A2667" s="23">
        <v>2666</v>
      </c>
      <c r="B2667">
        <v>1314</v>
      </c>
      <c r="C2667" t="str">
        <f ca="1">IFERROR(VLOOKUP($B2667,INDIRECT(nfl_game_result),MATCH(C$1,INDIRECT(nfl_game_result_header),0),FALSE),"error")</f>
        <v>2016_17_NOR@ATL</v>
      </c>
      <c r="D2667">
        <f ca="1">IFERROR(IF(ISBLANK(VLOOKUP($B2667,INDIRECT(nfl_game_result),MATCH(D$1,INDIRECT(nfl_game_result_header),0),FALSE)),"",VLOOKUP($B2667,INDIRECT(nfl_game_result),MATCH(D$1,INDIRECT(nfl_game_result_header),0),FALSE)),"error")</f>
        <v>-6.5</v>
      </c>
      <c r="E2667">
        <f ca="1">IFERROR(IF(ISBLANK(VLOOKUP($B2667,INDIRECT(nfl_game_result),MATCH(E$1,INDIRECT(nfl_game_result_header),0),FALSE)),"",VLOOKUP($B2667,INDIRECT(nfl_game_result),MATCH(E$1,INDIRECT(nfl_game_result_header),0),FALSE)),"error")</f>
        <v>-7.5</v>
      </c>
      <c r="F2667" s="23" t="str">
        <f ca="1">IFERROR(IF(ISBLANK(VLOOKUP($B2667,INDIRECT(nfl_game_result),MATCH(F$1,INDIRECT(nfl_game_result_header),0),FALSE)),"",VLOOKUP($B2667,INDIRECT(nfl_game_result),MATCH(F$1,INDIRECT(nfl_game_result_header),0),FALSE)),"error")</f>
        <v/>
      </c>
      <c r="G2667" s="23" t="str">
        <f ca="1">IFERROR(IF(ISBLANK(VLOOKUP($B2667,INDIRECT(nfl_game_result),MATCH(G$1,INDIRECT(nfl_game_result_header),0),FALSE)),"",VLOOKUP($B2667,INDIRECT(nfl_game_result),MATCH(G$1,INDIRECT(nfl_game_result_header),0),FALSE)),"error")</f>
        <v/>
      </c>
      <c r="H2667">
        <f ca="1">IFERROR(IF(ISBLANK(VLOOKUP($B2667,INDIRECT(nfl_game_result),MATCH(H$1,INDIRECT(nfl_game_result_header),0),FALSE)),"",VLOOKUP($B2667,INDIRECT(nfl_game_result),MATCH(H$1,INDIRECT(nfl_game_result_header),0),FALSE)),"error")</f>
        <v>38</v>
      </c>
      <c r="I2667">
        <f ca="1">IFERROR(IF(ISBLANK(VLOOKUP($B2667,INDIRECT(nfl_game_result),MATCH(I$1,INDIRECT(nfl_game_result_header),0),FALSE)),"",VLOOKUP($B2667,INDIRECT(nfl_game_result),MATCH(I$1,INDIRECT(nfl_game_result_header),0),FALSE)),"error")</f>
        <v>32</v>
      </c>
      <c r="J2667" t="str">
        <f ca="1">IFERROR(IF(ISBLANK(VLOOKUP($B2667,INDIRECT(nfl_game_result),MATCH(J$1,INDIRECT(nfl_game_result_header),0),FALSE)),"",VLOOKUP($B2667,INDIRECT(nfl_game_result),MATCH(J$1,INDIRECT(nfl_game_result_header),0),FALSE)),"error")</f>
        <v>NOR</v>
      </c>
      <c r="K2667" t="str">
        <f ca="1">IFERROR(IF(ISBLANK(VLOOKUP($B2667,INDIRECT(nfl_game_result),MATCH(K$1,INDIRECT(nfl_game_result_header),0),FALSE)),"",VLOOKUP($B2667,INDIRECT(nfl_game_result),MATCH(K$1,INDIRECT(nfl_game_result_header),0),FALSE)),"error")</f>
        <v>ATL</v>
      </c>
      <c r="L2667" s="23" t="str">
        <f ca="1">IFERROR(IF(ISBLANK(VLOOKUP($B2667,INDIRECT(nfl_game_result),MATCH(L$1,INDIRECT(nfl_game_result_header),0),FALSE)),"",VLOOKUP($B2667,INDIRECT(nfl_game_result),MATCH(L$1,INDIRECT(nfl_game_result_header),0),FALSE)),"error")</f>
        <v/>
      </c>
      <c r="M2667" t="s">
        <v>16</v>
      </c>
      <c r="N2667">
        <v>-4.5</v>
      </c>
      <c r="O2667" t="s">
        <v>335</v>
      </c>
      <c r="P2667">
        <v>5</v>
      </c>
      <c r="V2667" s="23" t="s">
        <v>416</v>
      </c>
      <c r="W2667">
        <f ca="1">VALUE(LEFT(C2667, 4))</f>
        <v>2016</v>
      </c>
      <c r="X2667">
        <f ca="1">VALUE(MID(C2667,6,FIND("_",C2667,6)-6))</f>
        <v>17</v>
      </c>
      <c r="Y2667">
        <f ca="1">IF(NOT(OR(ISBLANK(D2667),ISBLANK(E2667),D2667="",E2667="")),D2667-E2667,"")</f>
        <v>1</v>
      </c>
      <c r="Z2667">
        <f ca="1">IF(OR(NOT(ISNUMBER(D2667)),ISBLANK(D2667),D2667="",ISBLANK(N2667)),"",ABS(D2667-N2667))</f>
        <v>2</v>
      </c>
      <c r="AA2667">
        <f ca="1">IF(OR(ISBLANK(J2667),ISBLANK(O2667),J2667="",O2667=""),"",IF(J2667=O2667,1,0))</f>
        <v>1</v>
      </c>
      <c r="AB2667" t="str">
        <f ca="1">IF(OR(ISBLANK(K2667),ISBLANK(Q2667),K2667="",Q2667=""),"",IF(K2667=Q2667,1,0))</f>
        <v/>
      </c>
      <c r="AC2667" s="23" t="str">
        <f t="shared" ca="1" si="41"/>
        <v/>
      </c>
    </row>
    <row r="2668" spans="1:29" x14ac:dyDescent="0.25">
      <c r="A2668" s="23">
        <v>2667</v>
      </c>
      <c r="B2668">
        <v>1315</v>
      </c>
      <c r="C2668" t="str">
        <f ca="1">IFERROR(VLOOKUP($B2668,INDIRECT(nfl_game_result),MATCH(C$1,INDIRECT(nfl_game_result_header),0),FALSE),"error")</f>
        <v>2016_17_BUF@NYJ</v>
      </c>
      <c r="D2668">
        <f ca="1">IFERROR(IF(ISBLANK(VLOOKUP($B2668,INDIRECT(nfl_game_result),MATCH(D$1,INDIRECT(nfl_game_result_header),0),FALSE)),"",VLOOKUP($B2668,INDIRECT(nfl_game_result),MATCH(D$1,INDIRECT(nfl_game_result_header),0),FALSE)),"error")</f>
        <v>5</v>
      </c>
      <c r="E2668">
        <f ca="1">IFERROR(IF(ISBLANK(VLOOKUP($B2668,INDIRECT(nfl_game_result),MATCH(E$1,INDIRECT(nfl_game_result_header),0),FALSE)),"",VLOOKUP($B2668,INDIRECT(nfl_game_result),MATCH(E$1,INDIRECT(nfl_game_result_header),0),FALSE)),"error")</f>
        <v>4</v>
      </c>
      <c r="F2668" s="23" t="str">
        <f ca="1">IFERROR(IF(ISBLANK(VLOOKUP($B2668,INDIRECT(nfl_game_result),MATCH(F$1,INDIRECT(nfl_game_result_header),0),FALSE)),"",VLOOKUP($B2668,INDIRECT(nfl_game_result),MATCH(F$1,INDIRECT(nfl_game_result_header),0),FALSE)),"error")</f>
        <v/>
      </c>
      <c r="G2668" s="23" t="str">
        <f ca="1">IFERROR(IF(ISBLANK(VLOOKUP($B2668,INDIRECT(nfl_game_result),MATCH(G$1,INDIRECT(nfl_game_result_header),0),FALSE)),"",VLOOKUP($B2668,INDIRECT(nfl_game_result),MATCH(G$1,INDIRECT(nfl_game_result_header),0),FALSE)),"error")</f>
        <v/>
      </c>
      <c r="H2668">
        <f ca="1">IFERROR(IF(ISBLANK(VLOOKUP($B2668,INDIRECT(nfl_game_result),MATCH(H$1,INDIRECT(nfl_game_result_header),0),FALSE)),"",VLOOKUP($B2668,INDIRECT(nfl_game_result),MATCH(H$1,INDIRECT(nfl_game_result_header),0),FALSE)),"error")</f>
        <v>30</v>
      </c>
      <c r="I2668">
        <f ca="1">IFERROR(IF(ISBLANK(VLOOKUP($B2668,INDIRECT(nfl_game_result),MATCH(I$1,INDIRECT(nfl_game_result_header),0),FALSE)),"",VLOOKUP($B2668,INDIRECT(nfl_game_result),MATCH(I$1,INDIRECT(nfl_game_result_header),0),FALSE)),"error")</f>
        <v>10</v>
      </c>
      <c r="J2668" t="str">
        <f ca="1">IFERROR(IF(ISBLANK(VLOOKUP($B2668,INDIRECT(nfl_game_result),MATCH(J$1,INDIRECT(nfl_game_result_header),0),FALSE)),"",VLOOKUP($B2668,INDIRECT(nfl_game_result),MATCH(J$1,INDIRECT(nfl_game_result_header),0),FALSE)),"error")</f>
        <v>NYJ</v>
      </c>
      <c r="K2668" t="str">
        <f ca="1">IFERROR(IF(ISBLANK(VLOOKUP($B2668,INDIRECT(nfl_game_result),MATCH(K$1,INDIRECT(nfl_game_result_header),0),FALSE)),"",VLOOKUP($B2668,INDIRECT(nfl_game_result),MATCH(K$1,INDIRECT(nfl_game_result_header),0),FALSE)),"error")</f>
        <v>NYJ</v>
      </c>
      <c r="L2668" s="23" t="str">
        <f ca="1">IFERROR(IF(ISBLANK(VLOOKUP($B2668,INDIRECT(nfl_game_result),MATCH(L$1,INDIRECT(nfl_game_result_header),0),FALSE)),"",VLOOKUP($B2668,INDIRECT(nfl_game_result),MATCH(L$1,INDIRECT(nfl_game_result_header),0),FALSE)),"error")</f>
        <v/>
      </c>
      <c r="M2668" t="s">
        <v>16</v>
      </c>
      <c r="N2668">
        <v>6</v>
      </c>
      <c r="O2668" t="s">
        <v>66</v>
      </c>
      <c r="P2668">
        <v>14</v>
      </c>
      <c r="V2668" s="23" t="s">
        <v>416</v>
      </c>
      <c r="W2668">
        <f ca="1">VALUE(LEFT(C2668, 4))</f>
        <v>2016</v>
      </c>
      <c r="X2668">
        <f ca="1">VALUE(MID(C2668,6,FIND("_",C2668,6)-6))</f>
        <v>17</v>
      </c>
      <c r="Y2668">
        <f ca="1">IF(NOT(OR(ISBLANK(D2668),ISBLANK(E2668),D2668="",E2668="")),D2668-E2668,"")</f>
        <v>1</v>
      </c>
      <c r="Z2668">
        <f ca="1">IF(OR(NOT(ISNUMBER(D2668)),ISBLANK(D2668),D2668="",ISBLANK(N2668)),"",ABS(D2668-N2668))</f>
        <v>1</v>
      </c>
      <c r="AA2668">
        <f ca="1">IF(OR(ISBLANK(J2668),ISBLANK(O2668),J2668="",O2668=""),"",IF(J2668=O2668,1,0))</f>
        <v>0</v>
      </c>
      <c r="AB2668" t="str">
        <f ca="1">IF(OR(ISBLANK(K2668),ISBLANK(Q2668),K2668="",Q2668=""),"",IF(K2668=Q2668,1,0))</f>
        <v/>
      </c>
      <c r="AC2668" s="23" t="str">
        <f t="shared" ca="1" si="41"/>
        <v/>
      </c>
    </row>
    <row r="2669" spans="1:29" x14ac:dyDescent="0.25">
      <c r="A2669" s="23">
        <v>2668</v>
      </c>
      <c r="B2669">
        <v>1316</v>
      </c>
      <c r="C2669" t="str">
        <f ca="1">IFERROR(VLOOKUP($B2669,INDIRECT(nfl_game_result),MATCH(C$1,INDIRECT(nfl_game_result_header),0),FALSE),"error")</f>
        <v>2016_17_DAL@PHI</v>
      </c>
      <c r="D2669">
        <f ca="1">IFERROR(IF(ISBLANK(VLOOKUP($B2669,INDIRECT(nfl_game_result),MATCH(D$1,INDIRECT(nfl_game_result_header),0),FALSE)),"",VLOOKUP($B2669,INDIRECT(nfl_game_result),MATCH(D$1,INDIRECT(nfl_game_result_header),0),FALSE)),"error")</f>
        <v>-6</v>
      </c>
      <c r="E2669">
        <f ca="1">IFERROR(IF(ISBLANK(VLOOKUP($B2669,INDIRECT(nfl_game_result),MATCH(E$1,INDIRECT(nfl_game_result_header),0),FALSE)),"",VLOOKUP($B2669,INDIRECT(nfl_game_result),MATCH(E$1,INDIRECT(nfl_game_result_header),0),FALSE)),"error")</f>
        <v>-6.5</v>
      </c>
      <c r="F2669" s="23" t="str">
        <f ca="1">IFERROR(IF(ISBLANK(VLOOKUP($B2669,INDIRECT(nfl_game_result),MATCH(F$1,INDIRECT(nfl_game_result_header),0),FALSE)),"",VLOOKUP($B2669,INDIRECT(nfl_game_result),MATCH(F$1,INDIRECT(nfl_game_result_header),0),FALSE)),"error")</f>
        <v/>
      </c>
      <c r="G2669" s="23" t="str">
        <f ca="1">IFERROR(IF(ISBLANK(VLOOKUP($B2669,INDIRECT(nfl_game_result),MATCH(G$1,INDIRECT(nfl_game_result_header),0),FALSE)),"",VLOOKUP($B2669,INDIRECT(nfl_game_result),MATCH(G$1,INDIRECT(nfl_game_result_header),0),FALSE)),"error")</f>
        <v/>
      </c>
      <c r="H2669">
        <f ca="1">IFERROR(IF(ISBLANK(VLOOKUP($B2669,INDIRECT(nfl_game_result),MATCH(H$1,INDIRECT(nfl_game_result_header),0),FALSE)),"",VLOOKUP($B2669,INDIRECT(nfl_game_result),MATCH(H$1,INDIRECT(nfl_game_result_header),0),FALSE)),"error")</f>
        <v>27</v>
      </c>
      <c r="I2669">
        <f ca="1">IFERROR(IF(ISBLANK(VLOOKUP($B2669,INDIRECT(nfl_game_result),MATCH(I$1,INDIRECT(nfl_game_result_header),0),FALSE)),"",VLOOKUP($B2669,INDIRECT(nfl_game_result),MATCH(I$1,INDIRECT(nfl_game_result_header),0),FALSE)),"error")</f>
        <v>13</v>
      </c>
      <c r="J2669" t="str">
        <f ca="1">IFERROR(IF(ISBLANK(VLOOKUP($B2669,INDIRECT(nfl_game_result),MATCH(J$1,INDIRECT(nfl_game_result_header),0),FALSE)),"",VLOOKUP($B2669,INDIRECT(nfl_game_result),MATCH(J$1,INDIRECT(nfl_game_result_header),0),FALSE)),"error")</f>
        <v>PHI</v>
      </c>
      <c r="K2669" t="str">
        <f ca="1">IFERROR(IF(ISBLANK(VLOOKUP($B2669,INDIRECT(nfl_game_result),MATCH(K$1,INDIRECT(nfl_game_result_header),0),FALSE)),"",VLOOKUP($B2669,INDIRECT(nfl_game_result),MATCH(K$1,INDIRECT(nfl_game_result_header),0),FALSE)),"error")</f>
        <v>PHI</v>
      </c>
      <c r="L2669" s="23" t="str">
        <f ca="1">IFERROR(IF(ISBLANK(VLOOKUP($B2669,INDIRECT(nfl_game_result),MATCH(L$1,INDIRECT(nfl_game_result_header),0),FALSE)),"",VLOOKUP($B2669,INDIRECT(nfl_game_result),MATCH(L$1,INDIRECT(nfl_game_result_header),0),FALSE)),"error")</f>
        <v/>
      </c>
      <c r="M2669" t="s">
        <v>16</v>
      </c>
      <c r="N2669">
        <v>3.5</v>
      </c>
      <c r="O2669" t="s">
        <v>71</v>
      </c>
      <c r="P2669">
        <v>6</v>
      </c>
      <c r="V2669" s="23" t="s">
        <v>416</v>
      </c>
      <c r="W2669">
        <f ca="1">VALUE(LEFT(C2669, 4))</f>
        <v>2016</v>
      </c>
      <c r="X2669">
        <f ca="1">VALUE(MID(C2669,6,FIND("_",C2669,6)-6))</f>
        <v>17</v>
      </c>
      <c r="Y2669">
        <f ca="1">IF(NOT(OR(ISBLANK(D2669),ISBLANK(E2669),D2669="",E2669="")),D2669-E2669,"")</f>
        <v>0.5</v>
      </c>
      <c r="Z2669">
        <f ca="1">IF(OR(NOT(ISNUMBER(D2669)),ISBLANK(D2669),D2669="",ISBLANK(N2669)),"",ABS(D2669-N2669))</f>
        <v>9.5</v>
      </c>
      <c r="AA2669">
        <f ca="1">IF(OR(ISBLANK(J2669),ISBLANK(O2669),J2669="",O2669=""),"",IF(J2669=O2669,1,0))</f>
        <v>0</v>
      </c>
      <c r="AB2669" t="str">
        <f ca="1">IF(OR(ISBLANK(K2669),ISBLANK(Q2669),K2669="",Q2669=""),"",IF(K2669=Q2669,1,0))</f>
        <v/>
      </c>
      <c r="AC2669" s="23" t="str">
        <f t="shared" ca="1" si="41"/>
        <v/>
      </c>
    </row>
    <row r="2670" spans="1:29" x14ac:dyDescent="0.25">
      <c r="A2670" s="23">
        <v>2669</v>
      </c>
      <c r="B2670">
        <v>1317</v>
      </c>
      <c r="C2670" t="str">
        <f ca="1">IFERROR(VLOOKUP($B2670,INDIRECT(nfl_game_result),MATCH(C$1,INDIRECT(nfl_game_result_header),0),FALSE),"error")</f>
        <v>2016_17_GBY@DET</v>
      </c>
      <c r="D2670">
        <f ca="1">IFERROR(IF(ISBLANK(VLOOKUP($B2670,INDIRECT(nfl_game_result),MATCH(D$1,INDIRECT(nfl_game_result_header),0),FALSE)),"",VLOOKUP($B2670,INDIRECT(nfl_game_result),MATCH(D$1,INDIRECT(nfl_game_result_header),0),FALSE)),"error")</f>
        <v>3</v>
      </c>
      <c r="E2670">
        <f ca="1">IFERROR(IF(ISBLANK(VLOOKUP($B2670,INDIRECT(nfl_game_result),MATCH(E$1,INDIRECT(nfl_game_result_header),0),FALSE)),"",VLOOKUP($B2670,INDIRECT(nfl_game_result),MATCH(E$1,INDIRECT(nfl_game_result_header),0),FALSE)),"error")</f>
        <v>3.5</v>
      </c>
      <c r="F2670" s="23" t="str">
        <f ca="1">IFERROR(IF(ISBLANK(VLOOKUP($B2670,INDIRECT(nfl_game_result),MATCH(F$1,INDIRECT(nfl_game_result_header),0),FALSE)),"",VLOOKUP($B2670,INDIRECT(nfl_game_result),MATCH(F$1,INDIRECT(nfl_game_result_header),0),FALSE)),"error")</f>
        <v/>
      </c>
      <c r="G2670" s="23" t="str">
        <f ca="1">IFERROR(IF(ISBLANK(VLOOKUP($B2670,INDIRECT(nfl_game_result),MATCH(G$1,INDIRECT(nfl_game_result_header),0),FALSE)),"",VLOOKUP($B2670,INDIRECT(nfl_game_result),MATCH(G$1,INDIRECT(nfl_game_result_header),0),FALSE)),"error")</f>
        <v/>
      </c>
      <c r="H2670">
        <f ca="1">IFERROR(IF(ISBLANK(VLOOKUP($B2670,INDIRECT(nfl_game_result),MATCH(H$1,INDIRECT(nfl_game_result_header),0),FALSE)),"",VLOOKUP($B2670,INDIRECT(nfl_game_result),MATCH(H$1,INDIRECT(nfl_game_result_header),0),FALSE)),"error")</f>
        <v>24</v>
      </c>
      <c r="I2670">
        <f ca="1">IFERROR(IF(ISBLANK(VLOOKUP($B2670,INDIRECT(nfl_game_result),MATCH(I$1,INDIRECT(nfl_game_result_header),0),FALSE)),"",VLOOKUP($B2670,INDIRECT(nfl_game_result),MATCH(I$1,INDIRECT(nfl_game_result_header),0),FALSE)),"error")</f>
        <v>31</v>
      </c>
      <c r="J2670" t="str">
        <f ca="1">IFERROR(IF(ISBLANK(VLOOKUP($B2670,INDIRECT(nfl_game_result),MATCH(J$1,INDIRECT(nfl_game_result_header),0),FALSE)),"",VLOOKUP($B2670,INDIRECT(nfl_game_result),MATCH(J$1,INDIRECT(nfl_game_result_header),0),FALSE)),"error")</f>
        <v>GBY</v>
      </c>
      <c r="K2670" t="str">
        <f ca="1">IFERROR(IF(ISBLANK(VLOOKUP($B2670,INDIRECT(nfl_game_result),MATCH(K$1,INDIRECT(nfl_game_result_header),0),FALSE)),"",VLOOKUP($B2670,INDIRECT(nfl_game_result),MATCH(K$1,INDIRECT(nfl_game_result_header),0),FALSE)),"error")</f>
        <v>GBY</v>
      </c>
      <c r="L2670" s="23" t="str">
        <f ca="1">IFERROR(IF(ISBLANK(VLOOKUP($B2670,INDIRECT(nfl_game_result),MATCH(L$1,INDIRECT(nfl_game_result_header),0),FALSE)),"",VLOOKUP($B2670,INDIRECT(nfl_game_result),MATCH(L$1,INDIRECT(nfl_game_result_header),0),FALSE)),"error")</f>
        <v/>
      </c>
      <c r="M2670" t="s">
        <v>16</v>
      </c>
      <c r="N2670">
        <v>1</v>
      </c>
      <c r="O2670" t="s">
        <v>73</v>
      </c>
      <c r="P2670">
        <v>15</v>
      </c>
      <c r="V2670" s="23" t="s">
        <v>416</v>
      </c>
      <c r="W2670">
        <f ca="1">VALUE(LEFT(C2670, 4))</f>
        <v>2016</v>
      </c>
      <c r="X2670">
        <f ca="1">VALUE(MID(C2670,6,FIND("_",C2670,6)-6))</f>
        <v>17</v>
      </c>
      <c r="Y2670">
        <f ca="1">IF(NOT(OR(ISBLANK(D2670),ISBLANK(E2670),D2670="",E2670="")),D2670-E2670,"")</f>
        <v>-0.5</v>
      </c>
      <c r="Z2670">
        <f ca="1">IF(OR(NOT(ISNUMBER(D2670)),ISBLANK(D2670),D2670="",ISBLANK(N2670)),"",ABS(D2670-N2670))</f>
        <v>2</v>
      </c>
      <c r="AA2670">
        <f ca="1">IF(OR(ISBLANK(J2670),ISBLANK(O2670),J2670="",O2670=""),"",IF(J2670=O2670,1,0))</f>
        <v>0</v>
      </c>
      <c r="AB2670" t="str">
        <f ca="1">IF(OR(ISBLANK(K2670),ISBLANK(Q2670),K2670="",Q2670=""),"",IF(K2670=Q2670,1,0))</f>
        <v/>
      </c>
      <c r="AC2670" s="23" t="str">
        <f t="shared" ca="1" si="41"/>
        <v/>
      </c>
    </row>
    <row r="2671" spans="1:29" x14ac:dyDescent="0.25">
      <c r="A2671" s="23">
        <v>2670</v>
      </c>
      <c r="B2671">
        <v>1318</v>
      </c>
      <c r="C2671" t="str">
        <f ca="1">IFERROR(VLOOKUP($B2671,INDIRECT(nfl_game_result),MATCH(C$1,INDIRECT(nfl_game_result_header),0),FALSE),"error")</f>
        <v>2016_17_HOU@TEN</v>
      </c>
      <c r="D2671">
        <f ca="1">IFERROR(IF(ISBLANK(VLOOKUP($B2671,INDIRECT(nfl_game_result),MATCH(D$1,INDIRECT(nfl_game_result_header),0),FALSE)),"",VLOOKUP($B2671,INDIRECT(nfl_game_result),MATCH(D$1,INDIRECT(nfl_game_result_header),0),FALSE)),"error")</f>
        <v>-3</v>
      </c>
      <c r="E2671">
        <f ca="1">IFERROR(IF(ISBLANK(VLOOKUP($B2671,INDIRECT(nfl_game_result),MATCH(E$1,INDIRECT(nfl_game_result_header),0),FALSE)),"",VLOOKUP($B2671,INDIRECT(nfl_game_result),MATCH(E$1,INDIRECT(nfl_game_result_header),0),FALSE)),"error")</f>
        <v>-3</v>
      </c>
      <c r="F2671" s="23" t="str">
        <f ca="1">IFERROR(IF(ISBLANK(VLOOKUP($B2671,INDIRECT(nfl_game_result),MATCH(F$1,INDIRECT(nfl_game_result_header),0),FALSE)),"",VLOOKUP($B2671,INDIRECT(nfl_game_result),MATCH(F$1,INDIRECT(nfl_game_result_header),0),FALSE)),"error")</f>
        <v/>
      </c>
      <c r="G2671" s="23" t="str">
        <f ca="1">IFERROR(IF(ISBLANK(VLOOKUP($B2671,INDIRECT(nfl_game_result),MATCH(G$1,INDIRECT(nfl_game_result_header),0),FALSE)),"",VLOOKUP($B2671,INDIRECT(nfl_game_result),MATCH(G$1,INDIRECT(nfl_game_result_header),0),FALSE)),"error")</f>
        <v/>
      </c>
      <c r="H2671">
        <f ca="1">IFERROR(IF(ISBLANK(VLOOKUP($B2671,INDIRECT(nfl_game_result),MATCH(H$1,INDIRECT(nfl_game_result_header),0),FALSE)),"",VLOOKUP($B2671,INDIRECT(nfl_game_result),MATCH(H$1,INDIRECT(nfl_game_result_header),0),FALSE)),"error")</f>
        <v>24</v>
      </c>
      <c r="I2671">
        <f ca="1">IFERROR(IF(ISBLANK(VLOOKUP($B2671,INDIRECT(nfl_game_result),MATCH(I$1,INDIRECT(nfl_game_result_header),0),FALSE)),"",VLOOKUP($B2671,INDIRECT(nfl_game_result),MATCH(I$1,INDIRECT(nfl_game_result_header),0),FALSE)),"error")</f>
        <v>17</v>
      </c>
      <c r="J2671" t="str">
        <f ca="1">IFERROR(IF(ISBLANK(VLOOKUP($B2671,INDIRECT(nfl_game_result),MATCH(J$1,INDIRECT(nfl_game_result_header),0),FALSE)),"",VLOOKUP($B2671,INDIRECT(nfl_game_result),MATCH(J$1,INDIRECT(nfl_game_result_header),0),FALSE)),"error")</f>
        <v>TEN</v>
      </c>
      <c r="K2671" t="str">
        <f ca="1">IFERROR(IF(ISBLANK(VLOOKUP($B2671,INDIRECT(nfl_game_result),MATCH(K$1,INDIRECT(nfl_game_result_header),0),FALSE)),"",VLOOKUP($B2671,INDIRECT(nfl_game_result),MATCH(K$1,INDIRECT(nfl_game_result_header),0),FALSE)),"error")</f>
        <v>TEN</v>
      </c>
      <c r="L2671" s="23" t="str">
        <f ca="1">IFERROR(IF(ISBLANK(VLOOKUP($B2671,INDIRECT(nfl_game_result),MATCH(L$1,INDIRECT(nfl_game_result_header),0),FALSE)),"",VLOOKUP($B2671,INDIRECT(nfl_game_result),MATCH(L$1,INDIRECT(nfl_game_result_header),0),FALSE)),"error")</f>
        <v/>
      </c>
      <c r="M2671" t="s">
        <v>16</v>
      </c>
      <c r="N2671">
        <v>-2</v>
      </c>
      <c r="O2671" t="s">
        <v>75</v>
      </c>
      <c r="P2671">
        <v>3</v>
      </c>
      <c r="V2671" s="23" t="s">
        <v>416</v>
      </c>
      <c r="W2671">
        <f ca="1">VALUE(LEFT(C2671, 4))</f>
        <v>2016</v>
      </c>
      <c r="X2671">
        <f ca="1">VALUE(MID(C2671,6,FIND("_",C2671,6)-6))</f>
        <v>17</v>
      </c>
      <c r="Y2671">
        <f ca="1">IF(NOT(OR(ISBLANK(D2671),ISBLANK(E2671),D2671="",E2671="")),D2671-E2671,"")</f>
        <v>0</v>
      </c>
      <c r="Z2671">
        <f ca="1">IF(OR(NOT(ISNUMBER(D2671)),ISBLANK(D2671),D2671="",ISBLANK(N2671)),"",ABS(D2671-N2671))</f>
        <v>1</v>
      </c>
      <c r="AA2671">
        <f ca="1">IF(OR(ISBLANK(J2671),ISBLANK(O2671),J2671="",O2671=""),"",IF(J2671=O2671,1,0))</f>
        <v>0</v>
      </c>
      <c r="AB2671" t="str">
        <f ca="1">IF(OR(ISBLANK(K2671),ISBLANK(Q2671),K2671="",Q2671=""),"",IF(K2671=Q2671,1,0))</f>
        <v/>
      </c>
      <c r="AC2671" s="23" t="str">
        <f t="shared" ca="1" si="41"/>
        <v/>
      </c>
    </row>
    <row r="2672" spans="1:29" x14ac:dyDescent="0.25">
      <c r="A2672" s="23">
        <v>2671</v>
      </c>
      <c r="B2672">
        <v>1319</v>
      </c>
      <c r="C2672" t="str">
        <f ca="1">IFERROR(VLOOKUP($B2672,INDIRECT(nfl_game_result),MATCH(C$1,INDIRECT(nfl_game_result_header),0),FALSE),"error")</f>
        <v>2016_17_NYG@WAS</v>
      </c>
      <c r="D2672">
        <f ca="1">IFERROR(IF(ISBLANK(VLOOKUP($B2672,INDIRECT(nfl_game_result),MATCH(D$1,INDIRECT(nfl_game_result_header),0),FALSE)),"",VLOOKUP($B2672,INDIRECT(nfl_game_result),MATCH(D$1,INDIRECT(nfl_game_result_header),0),FALSE)),"error")</f>
        <v>-5</v>
      </c>
      <c r="E2672">
        <f ca="1">IFERROR(IF(ISBLANK(VLOOKUP($B2672,INDIRECT(nfl_game_result),MATCH(E$1,INDIRECT(nfl_game_result_header),0),FALSE)),"",VLOOKUP($B2672,INDIRECT(nfl_game_result),MATCH(E$1,INDIRECT(nfl_game_result_header),0),FALSE)),"error")</f>
        <v>-7</v>
      </c>
      <c r="F2672" s="23" t="str">
        <f ca="1">IFERROR(IF(ISBLANK(VLOOKUP($B2672,INDIRECT(nfl_game_result),MATCH(F$1,INDIRECT(nfl_game_result_header),0),FALSE)),"",VLOOKUP($B2672,INDIRECT(nfl_game_result),MATCH(F$1,INDIRECT(nfl_game_result_header),0),FALSE)),"error")</f>
        <v/>
      </c>
      <c r="G2672" s="23" t="str">
        <f ca="1">IFERROR(IF(ISBLANK(VLOOKUP($B2672,INDIRECT(nfl_game_result),MATCH(G$1,INDIRECT(nfl_game_result_header),0),FALSE)),"",VLOOKUP($B2672,INDIRECT(nfl_game_result),MATCH(G$1,INDIRECT(nfl_game_result_header),0),FALSE)),"error")</f>
        <v/>
      </c>
      <c r="H2672">
        <f ca="1">IFERROR(IF(ISBLANK(VLOOKUP($B2672,INDIRECT(nfl_game_result),MATCH(H$1,INDIRECT(nfl_game_result_header),0),FALSE)),"",VLOOKUP($B2672,INDIRECT(nfl_game_result),MATCH(H$1,INDIRECT(nfl_game_result_header),0),FALSE)),"error")</f>
        <v>10</v>
      </c>
      <c r="I2672">
        <f ca="1">IFERROR(IF(ISBLANK(VLOOKUP($B2672,INDIRECT(nfl_game_result),MATCH(I$1,INDIRECT(nfl_game_result_header),0),FALSE)),"",VLOOKUP($B2672,INDIRECT(nfl_game_result),MATCH(I$1,INDIRECT(nfl_game_result_header),0),FALSE)),"error")</f>
        <v>19</v>
      </c>
      <c r="J2672" t="str">
        <f ca="1">IFERROR(IF(ISBLANK(VLOOKUP($B2672,INDIRECT(nfl_game_result),MATCH(J$1,INDIRECT(nfl_game_result_header),0),FALSE)),"",VLOOKUP($B2672,INDIRECT(nfl_game_result),MATCH(J$1,INDIRECT(nfl_game_result_header),0),FALSE)),"error")</f>
        <v>NYG</v>
      </c>
      <c r="K2672" t="str">
        <f ca="1">IFERROR(IF(ISBLANK(VLOOKUP($B2672,INDIRECT(nfl_game_result),MATCH(K$1,INDIRECT(nfl_game_result_header),0),FALSE)),"",VLOOKUP($B2672,INDIRECT(nfl_game_result),MATCH(K$1,INDIRECT(nfl_game_result_header),0),FALSE)),"error")</f>
        <v>NYG</v>
      </c>
      <c r="L2672" s="23" t="str">
        <f ca="1">IFERROR(IF(ISBLANK(VLOOKUP($B2672,INDIRECT(nfl_game_result),MATCH(L$1,INDIRECT(nfl_game_result_header),0),FALSE)),"",VLOOKUP($B2672,INDIRECT(nfl_game_result),MATCH(L$1,INDIRECT(nfl_game_result_header),0),FALSE)),"error")</f>
        <v/>
      </c>
      <c r="M2672" t="s">
        <v>16</v>
      </c>
      <c r="N2672">
        <v>-2.5</v>
      </c>
      <c r="O2672" t="s">
        <v>94</v>
      </c>
      <c r="P2672">
        <v>8</v>
      </c>
      <c r="V2672" s="23" t="s">
        <v>416</v>
      </c>
      <c r="W2672">
        <f ca="1">VALUE(LEFT(C2672, 4))</f>
        <v>2016</v>
      </c>
      <c r="X2672">
        <f ca="1">VALUE(MID(C2672,6,FIND("_",C2672,6)-6))</f>
        <v>17</v>
      </c>
      <c r="Y2672">
        <f ca="1">IF(NOT(OR(ISBLANK(D2672),ISBLANK(E2672),D2672="",E2672="")),D2672-E2672,"")</f>
        <v>2</v>
      </c>
      <c r="Z2672">
        <f ca="1">IF(OR(NOT(ISNUMBER(D2672)),ISBLANK(D2672),D2672="",ISBLANK(N2672)),"",ABS(D2672-N2672))</f>
        <v>2.5</v>
      </c>
      <c r="AA2672">
        <f ca="1">IF(OR(ISBLANK(J2672),ISBLANK(O2672),J2672="",O2672=""),"",IF(J2672=O2672,1,0))</f>
        <v>0</v>
      </c>
      <c r="AB2672" t="str">
        <f ca="1">IF(OR(ISBLANK(K2672),ISBLANK(Q2672),K2672="",Q2672=""),"",IF(K2672=Q2672,1,0))</f>
        <v/>
      </c>
      <c r="AC2672" s="23" t="str">
        <f t="shared" ca="1" si="41"/>
        <v/>
      </c>
    </row>
    <row r="2673" spans="1:29" x14ac:dyDescent="0.25">
      <c r="A2673" s="23">
        <v>2672</v>
      </c>
      <c r="B2673">
        <v>1320</v>
      </c>
      <c r="C2673" t="str">
        <f ca="1">IFERROR(VLOOKUP($B2673,INDIRECT(nfl_game_result),MATCH(C$1,INDIRECT(nfl_game_result_header),0),FALSE),"error")</f>
        <v>2016_17_BAL@CIN</v>
      </c>
      <c r="D2673">
        <f ca="1">IFERROR(IF(ISBLANK(VLOOKUP($B2673,INDIRECT(nfl_game_result),MATCH(D$1,INDIRECT(nfl_game_result_header),0),FALSE)),"",VLOOKUP($B2673,INDIRECT(nfl_game_result),MATCH(D$1,INDIRECT(nfl_game_result_header),0),FALSE)),"error")</f>
        <v>-2.5</v>
      </c>
      <c r="E2673">
        <f ca="1">IFERROR(IF(ISBLANK(VLOOKUP($B2673,INDIRECT(nfl_game_result),MATCH(E$1,INDIRECT(nfl_game_result_header),0),FALSE)),"",VLOOKUP($B2673,INDIRECT(nfl_game_result),MATCH(E$1,INDIRECT(nfl_game_result_header),0),FALSE)),"error")</f>
        <v>1.5</v>
      </c>
      <c r="F2673" s="23" t="str">
        <f ca="1">IFERROR(IF(ISBLANK(VLOOKUP($B2673,INDIRECT(nfl_game_result),MATCH(F$1,INDIRECT(nfl_game_result_header),0),FALSE)),"",VLOOKUP($B2673,INDIRECT(nfl_game_result),MATCH(F$1,INDIRECT(nfl_game_result_header),0),FALSE)),"error")</f>
        <v/>
      </c>
      <c r="G2673" s="23" t="str">
        <f ca="1">IFERROR(IF(ISBLANK(VLOOKUP($B2673,INDIRECT(nfl_game_result),MATCH(G$1,INDIRECT(nfl_game_result_header),0),FALSE)),"",VLOOKUP($B2673,INDIRECT(nfl_game_result),MATCH(G$1,INDIRECT(nfl_game_result_header),0),FALSE)),"error")</f>
        <v/>
      </c>
      <c r="H2673">
        <f ca="1">IFERROR(IF(ISBLANK(VLOOKUP($B2673,INDIRECT(nfl_game_result),MATCH(H$1,INDIRECT(nfl_game_result_header),0),FALSE)),"",VLOOKUP($B2673,INDIRECT(nfl_game_result),MATCH(H$1,INDIRECT(nfl_game_result_header),0),FALSE)),"error")</f>
        <v>27</v>
      </c>
      <c r="I2673">
        <f ca="1">IFERROR(IF(ISBLANK(VLOOKUP($B2673,INDIRECT(nfl_game_result),MATCH(I$1,INDIRECT(nfl_game_result_header),0),FALSE)),"",VLOOKUP($B2673,INDIRECT(nfl_game_result),MATCH(I$1,INDIRECT(nfl_game_result_header),0),FALSE)),"error")</f>
        <v>10</v>
      </c>
      <c r="J2673" t="str">
        <f ca="1">IFERROR(IF(ISBLANK(VLOOKUP($B2673,INDIRECT(nfl_game_result),MATCH(J$1,INDIRECT(nfl_game_result_header),0),FALSE)),"",VLOOKUP($B2673,INDIRECT(nfl_game_result),MATCH(J$1,INDIRECT(nfl_game_result_header),0),FALSE)),"error")</f>
        <v>CIN</v>
      </c>
      <c r="K2673" t="str">
        <f ca="1">IFERROR(IF(ISBLANK(VLOOKUP($B2673,INDIRECT(nfl_game_result),MATCH(K$1,INDIRECT(nfl_game_result_header),0),FALSE)),"",VLOOKUP($B2673,INDIRECT(nfl_game_result),MATCH(K$1,INDIRECT(nfl_game_result_header),0),FALSE)),"error")</f>
        <v>CIN</v>
      </c>
      <c r="L2673" s="23" t="str">
        <f ca="1">IFERROR(IF(ISBLANK(VLOOKUP($B2673,INDIRECT(nfl_game_result),MATCH(L$1,INDIRECT(nfl_game_result_header),0),FALSE)),"",VLOOKUP($B2673,INDIRECT(nfl_game_result),MATCH(L$1,INDIRECT(nfl_game_result_header),0),FALSE)),"error")</f>
        <v/>
      </c>
      <c r="M2673" t="s">
        <v>16</v>
      </c>
      <c r="N2673">
        <v>-2</v>
      </c>
      <c r="O2673" t="s">
        <v>65</v>
      </c>
      <c r="P2673">
        <v>9</v>
      </c>
      <c r="V2673" s="23" t="s">
        <v>416</v>
      </c>
      <c r="W2673">
        <f ca="1">VALUE(LEFT(C2673, 4))</f>
        <v>2016</v>
      </c>
      <c r="X2673">
        <f ca="1">VALUE(MID(C2673,6,FIND("_",C2673,6)-6))</f>
        <v>17</v>
      </c>
      <c r="Y2673">
        <f ca="1">IF(NOT(OR(ISBLANK(D2673),ISBLANK(E2673),D2673="",E2673="")),D2673-E2673,"")</f>
        <v>-4</v>
      </c>
      <c r="Z2673">
        <f ca="1">IF(OR(NOT(ISNUMBER(D2673)),ISBLANK(D2673),D2673="",ISBLANK(N2673)),"",ABS(D2673-N2673))</f>
        <v>0.5</v>
      </c>
      <c r="AA2673">
        <f ca="1">IF(OR(ISBLANK(J2673),ISBLANK(O2673),J2673="",O2673=""),"",IF(J2673=O2673,1,0))</f>
        <v>0</v>
      </c>
      <c r="AB2673" t="str">
        <f ca="1">IF(OR(ISBLANK(K2673),ISBLANK(Q2673),K2673="",Q2673=""),"",IF(K2673=Q2673,1,0))</f>
        <v/>
      </c>
      <c r="AC2673" s="23" t="str">
        <f t="shared" ca="1" si="41"/>
        <v/>
      </c>
    </row>
    <row r="2674" spans="1:29" x14ac:dyDescent="0.25">
      <c r="A2674" s="23">
        <v>2673</v>
      </c>
      <c r="B2674">
        <v>1321</v>
      </c>
      <c r="C2674" t="str">
        <f ca="1">IFERROR(VLOOKUP($B2674,INDIRECT(nfl_game_result),MATCH(C$1,INDIRECT(nfl_game_result_header),0),FALSE),"error")</f>
        <v>2016_17_KCY@SD</v>
      </c>
      <c r="D2674">
        <f ca="1">IFERROR(IF(ISBLANK(VLOOKUP($B2674,INDIRECT(nfl_game_result),MATCH(D$1,INDIRECT(nfl_game_result_header),0),FALSE)),"",VLOOKUP($B2674,INDIRECT(nfl_game_result),MATCH(D$1,INDIRECT(nfl_game_result_header),0),FALSE)),"error")</f>
        <v>4.5</v>
      </c>
      <c r="E2674">
        <f ca="1">IFERROR(IF(ISBLANK(VLOOKUP($B2674,INDIRECT(nfl_game_result),MATCH(E$1,INDIRECT(nfl_game_result_header),0),FALSE)),"",VLOOKUP($B2674,INDIRECT(nfl_game_result),MATCH(E$1,INDIRECT(nfl_game_result_header),0),FALSE)),"error")</f>
        <v>5</v>
      </c>
      <c r="F2674" s="23" t="str">
        <f ca="1">IFERROR(IF(ISBLANK(VLOOKUP($B2674,INDIRECT(nfl_game_result),MATCH(F$1,INDIRECT(nfl_game_result_header),0),FALSE)),"",VLOOKUP($B2674,INDIRECT(nfl_game_result),MATCH(F$1,INDIRECT(nfl_game_result_header),0),FALSE)),"error")</f>
        <v/>
      </c>
      <c r="G2674" s="23" t="str">
        <f ca="1">IFERROR(IF(ISBLANK(VLOOKUP($B2674,INDIRECT(nfl_game_result),MATCH(G$1,INDIRECT(nfl_game_result_header),0),FALSE)),"",VLOOKUP($B2674,INDIRECT(nfl_game_result),MATCH(G$1,INDIRECT(nfl_game_result_header),0),FALSE)),"error")</f>
        <v/>
      </c>
      <c r="H2674">
        <f ca="1">IFERROR(IF(ISBLANK(VLOOKUP($B2674,INDIRECT(nfl_game_result),MATCH(H$1,INDIRECT(nfl_game_result_header),0),FALSE)),"",VLOOKUP($B2674,INDIRECT(nfl_game_result),MATCH(H$1,INDIRECT(nfl_game_result_header),0),FALSE)),"error")</f>
        <v>27</v>
      </c>
      <c r="I2674">
        <f ca="1">IFERROR(IF(ISBLANK(VLOOKUP($B2674,INDIRECT(nfl_game_result),MATCH(I$1,INDIRECT(nfl_game_result_header),0),FALSE)),"",VLOOKUP($B2674,INDIRECT(nfl_game_result),MATCH(I$1,INDIRECT(nfl_game_result_header),0),FALSE)),"error")</f>
        <v>37</v>
      </c>
      <c r="J2674" t="str">
        <f ca="1">IFERROR(IF(ISBLANK(VLOOKUP($B2674,INDIRECT(nfl_game_result),MATCH(J$1,INDIRECT(nfl_game_result_header),0),FALSE)),"",VLOOKUP($B2674,INDIRECT(nfl_game_result),MATCH(J$1,INDIRECT(nfl_game_result_header),0),FALSE)),"error")</f>
        <v>KCY</v>
      </c>
      <c r="K2674" t="str">
        <f ca="1">IFERROR(IF(ISBLANK(VLOOKUP($B2674,INDIRECT(nfl_game_result),MATCH(K$1,INDIRECT(nfl_game_result_header),0),FALSE)),"",VLOOKUP($B2674,INDIRECT(nfl_game_result),MATCH(K$1,INDIRECT(nfl_game_result_header),0),FALSE)),"error")</f>
        <v>KCY</v>
      </c>
      <c r="L2674" s="23" t="str">
        <f ca="1">IFERROR(IF(ISBLANK(VLOOKUP($B2674,INDIRECT(nfl_game_result),MATCH(L$1,INDIRECT(nfl_game_result_header),0),FALSE)),"",VLOOKUP($B2674,INDIRECT(nfl_game_result),MATCH(L$1,INDIRECT(nfl_game_result_header),0),FALSE)),"error")</f>
        <v/>
      </c>
      <c r="M2674" t="s">
        <v>16</v>
      </c>
      <c r="N2674">
        <v>4.5</v>
      </c>
      <c r="O2674" t="s">
        <v>331</v>
      </c>
      <c r="P2674">
        <v>4</v>
      </c>
      <c r="V2674" s="23" t="s">
        <v>416</v>
      </c>
      <c r="W2674">
        <f ca="1">VALUE(LEFT(C2674, 4))</f>
        <v>2016</v>
      </c>
      <c r="X2674">
        <f ca="1">VALUE(MID(C2674,6,FIND("_",C2674,6)-6))</f>
        <v>17</v>
      </c>
      <c r="Y2674">
        <f ca="1">IF(NOT(OR(ISBLANK(D2674),ISBLANK(E2674),D2674="",E2674="")),D2674-E2674,"")</f>
        <v>-0.5</v>
      </c>
      <c r="Z2674">
        <f ca="1">IF(OR(NOT(ISNUMBER(D2674)),ISBLANK(D2674),D2674="",ISBLANK(N2674)),"",ABS(D2674-N2674))</f>
        <v>0</v>
      </c>
      <c r="AA2674">
        <f ca="1">IF(OR(ISBLANK(J2674),ISBLANK(O2674),J2674="",O2674=""),"",IF(J2674=O2674,1,0))</f>
        <v>1</v>
      </c>
      <c r="AB2674" t="str">
        <f ca="1">IF(OR(ISBLANK(K2674),ISBLANK(Q2674),K2674="",Q2674=""),"",IF(K2674=Q2674,1,0))</f>
        <v/>
      </c>
      <c r="AC2674" s="23" t="str">
        <f t="shared" ca="1" si="41"/>
        <v/>
      </c>
    </row>
    <row r="2675" spans="1:29" x14ac:dyDescent="0.25">
      <c r="A2675" s="23">
        <v>2674</v>
      </c>
      <c r="B2675">
        <v>1322</v>
      </c>
      <c r="C2675" t="str">
        <f ca="1">IFERROR(VLOOKUP($B2675,INDIRECT(nfl_game_result),MATCH(C$1,INDIRECT(nfl_game_result_header),0),FALSE),"error")</f>
        <v>2016_17_OAK@DEN</v>
      </c>
      <c r="D2675">
        <f ca="1">IFERROR(IF(ISBLANK(VLOOKUP($B2675,INDIRECT(nfl_game_result),MATCH(D$1,INDIRECT(nfl_game_result_header),0),FALSE)),"",VLOOKUP($B2675,INDIRECT(nfl_game_result),MATCH(D$1,INDIRECT(nfl_game_result_header),0),FALSE)),"error")</f>
        <v>-3.5</v>
      </c>
      <c r="E2675">
        <f ca="1">IFERROR(IF(ISBLANK(VLOOKUP($B2675,INDIRECT(nfl_game_result),MATCH(E$1,INDIRECT(nfl_game_result_header),0),FALSE)),"",VLOOKUP($B2675,INDIRECT(nfl_game_result),MATCH(E$1,INDIRECT(nfl_game_result_header),0),FALSE)),"error")</f>
        <v>-1</v>
      </c>
      <c r="F2675" s="23" t="str">
        <f ca="1">IFERROR(IF(ISBLANK(VLOOKUP($B2675,INDIRECT(nfl_game_result),MATCH(F$1,INDIRECT(nfl_game_result_header),0),FALSE)),"",VLOOKUP($B2675,INDIRECT(nfl_game_result),MATCH(F$1,INDIRECT(nfl_game_result_header),0),FALSE)),"error")</f>
        <v/>
      </c>
      <c r="G2675" s="23" t="str">
        <f ca="1">IFERROR(IF(ISBLANK(VLOOKUP($B2675,INDIRECT(nfl_game_result),MATCH(G$1,INDIRECT(nfl_game_result_header),0),FALSE)),"",VLOOKUP($B2675,INDIRECT(nfl_game_result),MATCH(G$1,INDIRECT(nfl_game_result_header),0),FALSE)),"error")</f>
        <v/>
      </c>
      <c r="H2675">
        <f ca="1">IFERROR(IF(ISBLANK(VLOOKUP($B2675,INDIRECT(nfl_game_result),MATCH(H$1,INDIRECT(nfl_game_result_header),0),FALSE)),"",VLOOKUP($B2675,INDIRECT(nfl_game_result),MATCH(H$1,INDIRECT(nfl_game_result_header),0),FALSE)),"error")</f>
        <v>24</v>
      </c>
      <c r="I2675">
        <f ca="1">IFERROR(IF(ISBLANK(VLOOKUP($B2675,INDIRECT(nfl_game_result),MATCH(I$1,INDIRECT(nfl_game_result_header),0),FALSE)),"",VLOOKUP($B2675,INDIRECT(nfl_game_result),MATCH(I$1,INDIRECT(nfl_game_result_header),0),FALSE)),"error")</f>
        <v>6</v>
      </c>
      <c r="J2675" t="str">
        <f ca="1">IFERROR(IF(ISBLANK(VLOOKUP($B2675,INDIRECT(nfl_game_result),MATCH(J$1,INDIRECT(nfl_game_result_header),0),FALSE)),"",VLOOKUP($B2675,INDIRECT(nfl_game_result),MATCH(J$1,INDIRECT(nfl_game_result_header),0),FALSE)),"error")</f>
        <v>DEN</v>
      </c>
      <c r="K2675" t="str">
        <f ca="1">IFERROR(IF(ISBLANK(VLOOKUP($B2675,INDIRECT(nfl_game_result),MATCH(K$1,INDIRECT(nfl_game_result_header),0),FALSE)),"",VLOOKUP($B2675,INDIRECT(nfl_game_result),MATCH(K$1,INDIRECT(nfl_game_result_header),0),FALSE)),"error")</f>
        <v>DEN</v>
      </c>
      <c r="L2675" s="23" t="str">
        <f ca="1">IFERROR(IF(ISBLANK(VLOOKUP($B2675,INDIRECT(nfl_game_result),MATCH(L$1,INDIRECT(nfl_game_result_header),0),FALSE)),"",VLOOKUP($B2675,INDIRECT(nfl_game_result),MATCH(L$1,INDIRECT(nfl_game_result_header),0),FALSE)),"error")</f>
        <v/>
      </c>
      <c r="M2675" t="s">
        <v>16</v>
      </c>
      <c r="N2675">
        <v>-3.5</v>
      </c>
      <c r="O2675" t="s">
        <v>72</v>
      </c>
      <c r="P2675">
        <v>11</v>
      </c>
      <c r="V2675" s="23" t="s">
        <v>416</v>
      </c>
      <c r="W2675">
        <f ca="1">VALUE(LEFT(C2675, 4))</f>
        <v>2016</v>
      </c>
      <c r="X2675">
        <f ca="1">VALUE(MID(C2675,6,FIND("_",C2675,6)-6))</f>
        <v>17</v>
      </c>
      <c r="Y2675">
        <f ca="1">IF(NOT(OR(ISBLANK(D2675),ISBLANK(E2675),D2675="",E2675="")),D2675-E2675,"")</f>
        <v>-2.5</v>
      </c>
      <c r="Z2675">
        <f ca="1">IF(OR(NOT(ISNUMBER(D2675)),ISBLANK(D2675),D2675="",ISBLANK(N2675)),"",ABS(D2675-N2675))</f>
        <v>0</v>
      </c>
      <c r="AA2675">
        <f ca="1">IF(OR(ISBLANK(J2675),ISBLANK(O2675),J2675="",O2675=""),"",IF(J2675=O2675,1,0))</f>
        <v>1</v>
      </c>
      <c r="AB2675" t="str">
        <f ca="1">IF(OR(ISBLANK(K2675),ISBLANK(Q2675),K2675="",Q2675=""),"",IF(K2675=Q2675,1,0))</f>
        <v/>
      </c>
      <c r="AC2675" s="23" t="str">
        <f t="shared" ca="1" si="41"/>
        <v/>
      </c>
    </row>
    <row r="2676" spans="1:29" x14ac:dyDescent="0.25">
      <c r="A2676" s="23">
        <v>2675</v>
      </c>
      <c r="B2676">
        <v>1323</v>
      </c>
      <c r="C2676" t="str">
        <f ca="1">IFERROR(VLOOKUP($B2676,INDIRECT(nfl_game_result),MATCH(C$1,INDIRECT(nfl_game_result_header),0),FALSE),"error")</f>
        <v>2016_17_SEA@SFO</v>
      </c>
      <c r="D2676">
        <f ca="1">IFERROR(IF(ISBLANK(VLOOKUP($B2676,INDIRECT(nfl_game_result),MATCH(D$1,INDIRECT(nfl_game_result_header),0),FALSE)),"",VLOOKUP($B2676,INDIRECT(nfl_game_result),MATCH(D$1,INDIRECT(nfl_game_result_header),0),FALSE)),"error")</f>
        <v>9</v>
      </c>
      <c r="E2676">
        <f ca="1">IFERROR(IF(ISBLANK(VLOOKUP($B2676,INDIRECT(nfl_game_result),MATCH(E$1,INDIRECT(nfl_game_result_header),0),FALSE)),"",VLOOKUP($B2676,INDIRECT(nfl_game_result),MATCH(E$1,INDIRECT(nfl_game_result_header),0),FALSE)),"error")</f>
        <v>11</v>
      </c>
      <c r="F2676" s="23" t="str">
        <f ca="1">IFERROR(IF(ISBLANK(VLOOKUP($B2676,INDIRECT(nfl_game_result),MATCH(F$1,INDIRECT(nfl_game_result_header),0),FALSE)),"",VLOOKUP($B2676,INDIRECT(nfl_game_result),MATCH(F$1,INDIRECT(nfl_game_result_header),0),FALSE)),"error")</f>
        <v/>
      </c>
      <c r="G2676" s="23" t="str">
        <f ca="1">IFERROR(IF(ISBLANK(VLOOKUP($B2676,INDIRECT(nfl_game_result),MATCH(G$1,INDIRECT(nfl_game_result_header),0),FALSE)),"",VLOOKUP($B2676,INDIRECT(nfl_game_result),MATCH(G$1,INDIRECT(nfl_game_result_header),0),FALSE)),"error")</f>
        <v/>
      </c>
      <c r="H2676">
        <f ca="1">IFERROR(IF(ISBLANK(VLOOKUP($B2676,INDIRECT(nfl_game_result),MATCH(H$1,INDIRECT(nfl_game_result_header),0),FALSE)),"",VLOOKUP($B2676,INDIRECT(nfl_game_result),MATCH(H$1,INDIRECT(nfl_game_result_header),0),FALSE)),"error")</f>
        <v>23</v>
      </c>
      <c r="I2676">
        <f ca="1">IFERROR(IF(ISBLANK(VLOOKUP($B2676,INDIRECT(nfl_game_result),MATCH(I$1,INDIRECT(nfl_game_result_header),0),FALSE)),"",VLOOKUP($B2676,INDIRECT(nfl_game_result),MATCH(I$1,INDIRECT(nfl_game_result_header),0),FALSE)),"error")</f>
        <v>25</v>
      </c>
      <c r="J2676" t="str">
        <f ca="1">IFERROR(IF(ISBLANK(VLOOKUP($B2676,INDIRECT(nfl_game_result),MATCH(J$1,INDIRECT(nfl_game_result_header),0),FALSE)),"",VLOOKUP($B2676,INDIRECT(nfl_game_result),MATCH(J$1,INDIRECT(nfl_game_result_header),0),FALSE)),"error")</f>
        <v>SFO</v>
      </c>
      <c r="K2676" t="str">
        <f ca="1">IFERROR(IF(ISBLANK(VLOOKUP($B2676,INDIRECT(nfl_game_result),MATCH(K$1,INDIRECT(nfl_game_result_header),0),FALSE)),"",VLOOKUP($B2676,INDIRECT(nfl_game_result),MATCH(K$1,INDIRECT(nfl_game_result_header),0),FALSE)),"error")</f>
        <v>SEA</v>
      </c>
      <c r="L2676" s="23" t="str">
        <f ca="1">IFERROR(IF(ISBLANK(VLOOKUP($B2676,INDIRECT(nfl_game_result),MATCH(L$1,INDIRECT(nfl_game_result_header),0),FALSE)),"",VLOOKUP($B2676,INDIRECT(nfl_game_result),MATCH(L$1,INDIRECT(nfl_game_result_header),0),FALSE)),"error")</f>
        <v/>
      </c>
      <c r="M2676" t="s">
        <v>16</v>
      </c>
      <c r="N2676">
        <v>6.5</v>
      </c>
      <c r="O2676" t="s">
        <v>333</v>
      </c>
      <c r="P2676">
        <v>2</v>
      </c>
      <c r="V2676" s="23" t="s">
        <v>416</v>
      </c>
      <c r="W2676">
        <f ca="1">VALUE(LEFT(C2676, 4))</f>
        <v>2016</v>
      </c>
      <c r="X2676">
        <f ca="1">VALUE(MID(C2676,6,FIND("_",C2676,6)-6))</f>
        <v>17</v>
      </c>
      <c r="Y2676">
        <f ca="1">IF(NOT(OR(ISBLANK(D2676),ISBLANK(E2676),D2676="",E2676="")),D2676-E2676,"")</f>
        <v>-2</v>
      </c>
      <c r="Z2676">
        <f ca="1">IF(OR(NOT(ISNUMBER(D2676)),ISBLANK(D2676),D2676="",ISBLANK(N2676)),"",ABS(D2676-N2676))</f>
        <v>2.5</v>
      </c>
      <c r="AA2676">
        <f ca="1">IF(OR(ISBLANK(J2676),ISBLANK(O2676),J2676="",O2676=""),"",IF(J2676=O2676,1,0))</f>
        <v>1</v>
      </c>
      <c r="AB2676" t="str">
        <f ca="1">IF(OR(ISBLANK(K2676),ISBLANK(Q2676),K2676="",Q2676=""),"",IF(K2676=Q2676,1,0))</f>
        <v/>
      </c>
      <c r="AC2676" s="23" t="str">
        <f t="shared" ca="1" si="41"/>
        <v/>
      </c>
    </row>
    <row r="2677" spans="1:29" x14ac:dyDescent="0.25">
      <c r="A2677" s="23">
        <v>2676</v>
      </c>
      <c r="B2677">
        <v>1324</v>
      </c>
      <c r="C2677" t="str">
        <f ca="1">IFERROR(VLOOKUP($B2677,INDIRECT(nfl_game_result),MATCH(C$1,INDIRECT(nfl_game_result_header),0),FALSE),"error")</f>
        <v>2016_17_ARI@LAR</v>
      </c>
      <c r="D2677">
        <f ca="1">IFERROR(IF(ISBLANK(VLOOKUP($B2677,INDIRECT(nfl_game_result),MATCH(D$1,INDIRECT(nfl_game_result_header),0),FALSE)),"",VLOOKUP($B2677,INDIRECT(nfl_game_result),MATCH(D$1,INDIRECT(nfl_game_result_header),0),FALSE)),"error")</f>
        <v>7.5</v>
      </c>
      <c r="E2677">
        <f ca="1">IFERROR(IF(ISBLANK(VLOOKUP($B2677,INDIRECT(nfl_game_result),MATCH(E$1,INDIRECT(nfl_game_result_header),0),FALSE)),"",VLOOKUP($B2677,INDIRECT(nfl_game_result),MATCH(E$1,INDIRECT(nfl_game_result_header),0),FALSE)),"error")</f>
        <v>7</v>
      </c>
      <c r="F2677" s="23" t="str">
        <f ca="1">IFERROR(IF(ISBLANK(VLOOKUP($B2677,INDIRECT(nfl_game_result),MATCH(F$1,INDIRECT(nfl_game_result_header),0),FALSE)),"",VLOOKUP($B2677,INDIRECT(nfl_game_result),MATCH(F$1,INDIRECT(nfl_game_result_header),0),FALSE)),"error")</f>
        <v/>
      </c>
      <c r="G2677" s="23" t="str">
        <f ca="1">IFERROR(IF(ISBLANK(VLOOKUP($B2677,INDIRECT(nfl_game_result),MATCH(G$1,INDIRECT(nfl_game_result_header),0),FALSE)),"",VLOOKUP($B2677,INDIRECT(nfl_game_result),MATCH(G$1,INDIRECT(nfl_game_result_header),0),FALSE)),"error")</f>
        <v/>
      </c>
      <c r="H2677">
        <f ca="1">IFERROR(IF(ISBLANK(VLOOKUP($B2677,INDIRECT(nfl_game_result),MATCH(H$1,INDIRECT(nfl_game_result_header),0),FALSE)),"",VLOOKUP($B2677,INDIRECT(nfl_game_result),MATCH(H$1,INDIRECT(nfl_game_result_header),0),FALSE)),"error")</f>
        <v>6</v>
      </c>
      <c r="I2677">
        <f ca="1">IFERROR(IF(ISBLANK(VLOOKUP($B2677,INDIRECT(nfl_game_result),MATCH(I$1,INDIRECT(nfl_game_result_header),0),FALSE)),"",VLOOKUP($B2677,INDIRECT(nfl_game_result),MATCH(I$1,INDIRECT(nfl_game_result_header),0),FALSE)),"error")</f>
        <v>44</v>
      </c>
      <c r="J2677" t="str">
        <f ca="1">IFERROR(IF(ISBLANK(VLOOKUP($B2677,INDIRECT(nfl_game_result),MATCH(J$1,INDIRECT(nfl_game_result_header),0),FALSE)),"",VLOOKUP($B2677,INDIRECT(nfl_game_result),MATCH(J$1,INDIRECT(nfl_game_result_header),0),FALSE)),"error")</f>
        <v>ARI</v>
      </c>
      <c r="K2677" t="str">
        <f ca="1">IFERROR(IF(ISBLANK(VLOOKUP($B2677,INDIRECT(nfl_game_result),MATCH(K$1,INDIRECT(nfl_game_result_header),0),FALSE)),"",VLOOKUP($B2677,INDIRECT(nfl_game_result),MATCH(K$1,INDIRECT(nfl_game_result_header),0),FALSE)),"error")</f>
        <v>ARI</v>
      </c>
      <c r="L2677" s="23" t="str">
        <f ca="1">IFERROR(IF(ISBLANK(VLOOKUP($B2677,INDIRECT(nfl_game_result),MATCH(L$1,INDIRECT(nfl_game_result_header),0),FALSE)),"",VLOOKUP($B2677,INDIRECT(nfl_game_result),MATCH(L$1,INDIRECT(nfl_game_result_header),0),FALSE)),"error")</f>
        <v/>
      </c>
      <c r="M2677" t="s">
        <v>16</v>
      </c>
      <c r="N2677">
        <v>6.5</v>
      </c>
      <c r="O2677" t="s">
        <v>64</v>
      </c>
      <c r="P2677">
        <v>13</v>
      </c>
      <c r="V2677" s="23" t="s">
        <v>416</v>
      </c>
      <c r="W2677">
        <f ca="1">VALUE(LEFT(C2677, 4))</f>
        <v>2016</v>
      </c>
      <c r="X2677">
        <f ca="1">VALUE(MID(C2677,6,FIND("_",C2677,6)-6))</f>
        <v>17</v>
      </c>
      <c r="Y2677">
        <f ca="1">IF(NOT(OR(ISBLANK(D2677),ISBLANK(E2677),D2677="",E2677="")),D2677-E2677,"")</f>
        <v>0.5</v>
      </c>
      <c r="Z2677">
        <f ca="1">IF(OR(NOT(ISNUMBER(D2677)),ISBLANK(D2677),D2677="",ISBLANK(N2677)),"",ABS(D2677-N2677))</f>
        <v>1</v>
      </c>
      <c r="AA2677">
        <f ca="1">IF(OR(ISBLANK(J2677),ISBLANK(O2677),J2677="",O2677=""),"",IF(J2677=O2677,1,0))</f>
        <v>1</v>
      </c>
      <c r="AB2677" t="str">
        <f ca="1">IF(OR(ISBLANK(K2677),ISBLANK(Q2677),K2677="",Q2677=""),"",IF(K2677=Q2677,1,0))</f>
        <v/>
      </c>
      <c r="AC2677" s="23" t="str">
        <f t="shared" ca="1" si="41"/>
        <v/>
      </c>
    </row>
    <row r="2678" spans="1:29" x14ac:dyDescent="0.25">
      <c r="A2678" s="23">
        <v>2677</v>
      </c>
      <c r="B2678">
        <v>1309</v>
      </c>
      <c r="C2678" t="str">
        <f ca="1">IFERROR(VLOOKUP($B2678,INDIRECT(nfl_game_result),MATCH(C$1,INDIRECT(nfl_game_result_header),0),FALSE),"error")</f>
        <v>2016_17_NWE@MIA</v>
      </c>
      <c r="D2678">
        <f ca="1">IFERROR(IF(ISBLANK(VLOOKUP($B2678,INDIRECT(nfl_game_result),MATCH(D$1,INDIRECT(nfl_game_result_header),0),FALSE)),"",VLOOKUP($B2678,INDIRECT(nfl_game_result),MATCH(D$1,INDIRECT(nfl_game_result_header),0),FALSE)),"error")</f>
        <v>6</v>
      </c>
      <c r="E2678">
        <f ca="1">IFERROR(IF(ISBLANK(VLOOKUP($B2678,INDIRECT(nfl_game_result),MATCH(E$1,INDIRECT(nfl_game_result_header),0),FALSE)),"",VLOOKUP($B2678,INDIRECT(nfl_game_result),MATCH(E$1,INDIRECT(nfl_game_result_header),0),FALSE)),"error")</f>
        <v>8</v>
      </c>
      <c r="F2678" s="23" t="str">
        <f ca="1">IFERROR(IF(ISBLANK(VLOOKUP($B2678,INDIRECT(nfl_game_result),MATCH(F$1,INDIRECT(nfl_game_result_header),0),FALSE)),"",VLOOKUP($B2678,INDIRECT(nfl_game_result),MATCH(F$1,INDIRECT(nfl_game_result_header),0),FALSE)),"error")</f>
        <v/>
      </c>
      <c r="G2678" s="23" t="str">
        <f ca="1">IFERROR(IF(ISBLANK(VLOOKUP($B2678,INDIRECT(nfl_game_result),MATCH(G$1,INDIRECT(nfl_game_result_header),0),FALSE)),"",VLOOKUP($B2678,INDIRECT(nfl_game_result),MATCH(G$1,INDIRECT(nfl_game_result_header),0),FALSE)),"error")</f>
        <v/>
      </c>
      <c r="H2678">
        <f ca="1">IFERROR(IF(ISBLANK(VLOOKUP($B2678,INDIRECT(nfl_game_result),MATCH(H$1,INDIRECT(nfl_game_result_header),0),FALSE)),"",VLOOKUP($B2678,INDIRECT(nfl_game_result),MATCH(H$1,INDIRECT(nfl_game_result_header),0),FALSE)),"error")</f>
        <v>14</v>
      </c>
      <c r="I2678">
        <f ca="1">IFERROR(IF(ISBLANK(VLOOKUP($B2678,INDIRECT(nfl_game_result),MATCH(I$1,INDIRECT(nfl_game_result_header),0),FALSE)),"",VLOOKUP($B2678,INDIRECT(nfl_game_result),MATCH(I$1,INDIRECT(nfl_game_result_header),0),FALSE)),"error")</f>
        <v>35</v>
      </c>
      <c r="J2678" t="str">
        <f ca="1">IFERROR(IF(ISBLANK(VLOOKUP($B2678,INDIRECT(nfl_game_result),MATCH(J$1,INDIRECT(nfl_game_result_header),0),FALSE)),"",VLOOKUP($B2678,INDIRECT(nfl_game_result),MATCH(J$1,INDIRECT(nfl_game_result_header),0),FALSE)),"error")</f>
        <v>NWE</v>
      </c>
      <c r="K2678" t="str">
        <f ca="1">IFERROR(IF(ISBLANK(VLOOKUP($B2678,INDIRECT(nfl_game_result),MATCH(K$1,INDIRECT(nfl_game_result_header),0),FALSE)),"",VLOOKUP($B2678,INDIRECT(nfl_game_result),MATCH(K$1,INDIRECT(nfl_game_result_header),0),FALSE)),"error")</f>
        <v>NWE</v>
      </c>
      <c r="L2678" s="23" t="str">
        <f ca="1">IFERROR(IF(ISBLANK(VLOOKUP($B2678,INDIRECT(nfl_game_result),MATCH(L$1,INDIRECT(nfl_game_result_header),0),FALSE)),"",VLOOKUP($B2678,INDIRECT(nfl_game_result),MATCH(L$1,INDIRECT(nfl_game_result_header),0),FALSE)),"error")</f>
        <v/>
      </c>
      <c r="M2678" t="s">
        <v>14</v>
      </c>
      <c r="N2678">
        <v>7</v>
      </c>
      <c r="O2678" t="s">
        <v>332</v>
      </c>
      <c r="P2678">
        <v>4</v>
      </c>
      <c r="Q2678" t="s">
        <v>332</v>
      </c>
      <c r="V2678" s="23" t="s">
        <v>416</v>
      </c>
      <c r="W2678">
        <f ca="1">VALUE(LEFT(C2678, 4))</f>
        <v>2016</v>
      </c>
      <c r="X2678">
        <f ca="1">VALUE(MID(C2678,6,FIND("_",C2678,6)-6))</f>
        <v>17</v>
      </c>
      <c r="Y2678">
        <f ca="1">IF(NOT(OR(ISBLANK(D2678),ISBLANK(E2678),D2678="",E2678="")),D2678-E2678,"")</f>
        <v>-2</v>
      </c>
      <c r="Z2678">
        <f ca="1">IF(OR(NOT(ISNUMBER(D2678)),ISBLANK(D2678),D2678="",ISBLANK(N2678)),"",ABS(D2678-N2678))</f>
        <v>1</v>
      </c>
      <c r="AA2678">
        <f ca="1">IF(OR(ISBLANK(J2678),ISBLANK(O2678),J2678="",O2678=""),"",IF(J2678=O2678,1,0))</f>
        <v>1</v>
      </c>
      <c r="AB2678">
        <f ca="1">IF(OR(ISBLANK(K2678),ISBLANK(Q2678),K2678="",Q2678=""),"",IF(K2678=Q2678,1,0))</f>
        <v>1</v>
      </c>
      <c r="AC2678" s="23" t="str">
        <f t="shared" ca="1" si="41"/>
        <v/>
      </c>
    </row>
    <row r="2679" spans="1:29" x14ac:dyDescent="0.25">
      <c r="A2679" s="23">
        <v>2678</v>
      </c>
      <c r="B2679">
        <v>1310</v>
      </c>
      <c r="C2679" t="str">
        <f ca="1">IFERROR(VLOOKUP($B2679,INDIRECT(nfl_game_result),MATCH(C$1,INDIRECT(nfl_game_result_header),0),FALSE),"error")</f>
        <v>2016_17_JAX@IND</v>
      </c>
      <c r="D2679">
        <f ca="1">IFERROR(IF(ISBLANK(VLOOKUP($B2679,INDIRECT(nfl_game_result),MATCH(D$1,INDIRECT(nfl_game_result_header),0),FALSE)),"",VLOOKUP($B2679,INDIRECT(nfl_game_result),MATCH(D$1,INDIRECT(nfl_game_result_header),0),FALSE)),"error")</f>
        <v>-7</v>
      </c>
      <c r="E2679">
        <f ca="1">IFERROR(IF(ISBLANK(VLOOKUP($B2679,INDIRECT(nfl_game_result),MATCH(E$1,INDIRECT(nfl_game_result_header),0),FALSE)),"",VLOOKUP($B2679,INDIRECT(nfl_game_result),MATCH(E$1,INDIRECT(nfl_game_result_header),0),FALSE)),"error")</f>
        <v>-5.5</v>
      </c>
      <c r="F2679" s="23" t="str">
        <f ca="1">IFERROR(IF(ISBLANK(VLOOKUP($B2679,INDIRECT(nfl_game_result),MATCH(F$1,INDIRECT(nfl_game_result_header),0),FALSE)),"",VLOOKUP($B2679,INDIRECT(nfl_game_result),MATCH(F$1,INDIRECT(nfl_game_result_header),0),FALSE)),"error")</f>
        <v/>
      </c>
      <c r="G2679" s="23" t="str">
        <f ca="1">IFERROR(IF(ISBLANK(VLOOKUP($B2679,INDIRECT(nfl_game_result),MATCH(G$1,INDIRECT(nfl_game_result_header),0),FALSE)),"",VLOOKUP($B2679,INDIRECT(nfl_game_result),MATCH(G$1,INDIRECT(nfl_game_result_header),0),FALSE)),"error")</f>
        <v/>
      </c>
      <c r="H2679">
        <f ca="1">IFERROR(IF(ISBLANK(VLOOKUP($B2679,INDIRECT(nfl_game_result),MATCH(H$1,INDIRECT(nfl_game_result_header),0),FALSE)),"",VLOOKUP($B2679,INDIRECT(nfl_game_result),MATCH(H$1,INDIRECT(nfl_game_result_header),0),FALSE)),"error")</f>
        <v>24</v>
      </c>
      <c r="I2679">
        <f ca="1">IFERROR(IF(ISBLANK(VLOOKUP($B2679,INDIRECT(nfl_game_result),MATCH(I$1,INDIRECT(nfl_game_result_header),0),FALSE)),"",VLOOKUP($B2679,INDIRECT(nfl_game_result),MATCH(I$1,INDIRECT(nfl_game_result_header),0),FALSE)),"error")</f>
        <v>20</v>
      </c>
      <c r="J2679" t="str">
        <f ca="1">IFERROR(IF(ISBLANK(VLOOKUP($B2679,INDIRECT(nfl_game_result),MATCH(J$1,INDIRECT(nfl_game_result_header),0),FALSE)),"",VLOOKUP($B2679,INDIRECT(nfl_game_result),MATCH(J$1,INDIRECT(nfl_game_result_header),0),FALSE)),"error")</f>
        <v>JAX</v>
      </c>
      <c r="K2679" t="str">
        <f ca="1">IFERROR(IF(ISBLANK(VLOOKUP($B2679,INDIRECT(nfl_game_result),MATCH(K$1,INDIRECT(nfl_game_result_header),0),FALSE)),"",VLOOKUP($B2679,INDIRECT(nfl_game_result),MATCH(K$1,INDIRECT(nfl_game_result_header),0),FALSE)),"error")</f>
        <v>IND</v>
      </c>
      <c r="L2679" s="23" t="str">
        <f ca="1">IFERROR(IF(ISBLANK(VLOOKUP($B2679,INDIRECT(nfl_game_result),MATCH(L$1,INDIRECT(nfl_game_result_header),0),FALSE)),"",VLOOKUP($B2679,INDIRECT(nfl_game_result),MATCH(L$1,INDIRECT(nfl_game_result_header),0),FALSE)),"error")</f>
        <v/>
      </c>
      <c r="M2679" t="s">
        <v>14</v>
      </c>
      <c r="N2679">
        <v>-6</v>
      </c>
      <c r="O2679" t="s">
        <v>76</v>
      </c>
      <c r="P2679">
        <v>5</v>
      </c>
      <c r="Q2679" t="s">
        <v>76</v>
      </c>
      <c r="V2679" s="23" t="s">
        <v>416</v>
      </c>
      <c r="W2679">
        <f ca="1">VALUE(LEFT(C2679, 4))</f>
        <v>2016</v>
      </c>
      <c r="X2679">
        <f ca="1">VALUE(MID(C2679,6,FIND("_",C2679,6)-6))</f>
        <v>17</v>
      </c>
      <c r="Y2679">
        <f ca="1">IF(NOT(OR(ISBLANK(D2679),ISBLANK(E2679),D2679="",E2679="")),D2679-E2679,"")</f>
        <v>-1.5</v>
      </c>
      <c r="Z2679">
        <f ca="1">IF(OR(NOT(ISNUMBER(D2679)),ISBLANK(D2679),D2679="",ISBLANK(N2679)),"",ABS(D2679-N2679))</f>
        <v>1</v>
      </c>
      <c r="AA2679">
        <f ca="1">IF(OR(ISBLANK(J2679),ISBLANK(O2679),J2679="",O2679=""),"",IF(J2679=O2679,1,0))</f>
        <v>0</v>
      </c>
      <c r="AB2679">
        <f ca="1">IF(OR(ISBLANK(K2679),ISBLANK(Q2679),K2679="",Q2679=""),"",IF(K2679=Q2679,1,0))</f>
        <v>1</v>
      </c>
      <c r="AC2679" s="23" t="str">
        <f t="shared" ca="1" si="41"/>
        <v/>
      </c>
    </row>
    <row r="2680" spans="1:29" x14ac:dyDescent="0.25">
      <c r="A2680" s="23">
        <v>2679</v>
      </c>
      <c r="B2680">
        <v>1311</v>
      </c>
      <c r="C2680" t="str">
        <f ca="1">IFERROR(VLOOKUP($B2680,INDIRECT(nfl_game_result),MATCH(C$1,INDIRECT(nfl_game_result_header),0),FALSE),"error")</f>
        <v>2016_17_CAR@TBY</v>
      </c>
      <c r="D2680">
        <f ca="1">IFERROR(IF(ISBLANK(VLOOKUP($B2680,INDIRECT(nfl_game_result),MATCH(D$1,INDIRECT(nfl_game_result_header),0),FALSE)),"",VLOOKUP($B2680,INDIRECT(nfl_game_result),MATCH(D$1,INDIRECT(nfl_game_result_header),0),FALSE)),"error")</f>
        <v>-3.5</v>
      </c>
      <c r="E2680">
        <f ca="1">IFERROR(IF(ISBLANK(VLOOKUP($B2680,INDIRECT(nfl_game_result),MATCH(E$1,INDIRECT(nfl_game_result_header),0),FALSE)),"",VLOOKUP($B2680,INDIRECT(nfl_game_result),MATCH(E$1,INDIRECT(nfl_game_result_header),0),FALSE)),"error")</f>
        <v>-3</v>
      </c>
      <c r="F2680" s="23" t="str">
        <f ca="1">IFERROR(IF(ISBLANK(VLOOKUP($B2680,INDIRECT(nfl_game_result),MATCH(F$1,INDIRECT(nfl_game_result_header),0),FALSE)),"",VLOOKUP($B2680,INDIRECT(nfl_game_result),MATCH(F$1,INDIRECT(nfl_game_result_header),0),FALSE)),"error")</f>
        <v/>
      </c>
      <c r="G2680" s="23" t="str">
        <f ca="1">IFERROR(IF(ISBLANK(VLOOKUP($B2680,INDIRECT(nfl_game_result),MATCH(G$1,INDIRECT(nfl_game_result_header),0),FALSE)),"",VLOOKUP($B2680,INDIRECT(nfl_game_result),MATCH(G$1,INDIRECT(nfl_game_result_header),0),FALSE)),"error")</f>
        <v/>
      </c>
      <c r="H2680">
        <f ca="1">IFERROR(IF(ISBLANK(VLOOKUP($B2680,INDIRECT(nfl_game_result),MATCH(H$1,INDIRECT(nfl_game_result_header),0),FALSE)),"",VLOOKUP($B2680,INDIRECT(nfl_game_result),MATCH(H$1,INDIRECT(nfl_game_result_header),0),FALSE)),"error")</f>
        <v>17</v>
      </c>
      <c r="I2680">
        <f ca="1">IFERROR(IF(ISBLANK(VLOOKUP($B2680,INDIRECT(nfl_game_result),MATCH(I$1,INDIRECT(nfl_game_result_header),0),FALSE)),"",VLOOKUP($B2680,INDIRECT(nfl_game_result),MATCH(I$1,INDIRECT(nfl_game_result_header),0),FALSE)),"error")</f>
        <v>16</v>
      </c>
      <c r="J2680" t="str">
        <f ca="1">IFERROR(IF(ISBLANK(VLOOKUP($B2680,INDIRECT(nfl_game_result),MATCH(J$1,INDIRECT(nfl_game_result_header),0),FALSE)),"",VLOOKUP($B2680,INDIRECT(nfl_game_result),MATCH(J$1,INDIRECT(nfl_game_result_header),0),FALSE)),"error")</f>
        <v>CAR</v>
      </c>
      <c r="K2680" t="str">
        <f ca="1">IFERROR(IF(ISBLANK(VLOOKUP($B2680,INDIRECT(nfl_game_result),MATCH(K$1,INDIRECT(nfl_game_result_header),0),FALSE)),"",VLOOKUP($B2680,INDIRECT(nfl_game_result),MATCH(K$1,INDIRECT(nfl_game_result_header),0),FALSE)),"error")</f>
        <v>TBY</v>
      </c>
      <c r="L2680" s="23" t="str">
        <f ca="1">IFERROR(IF(ISBLANK(VLOOKUP($B2680,INDIRECT(nfl_game_result),MATCH(L$1,INDIRECT(nfl_game_result_header),0),FALSE)),"",VLOOKUP($B2680,INDIRECT(nfl_game_result),MATCH(L$1,INDIRECT(nfl_game_result_header),0),FALSE)),"error")</f>
        <v/>
      </c>
      <c r="M2680" t="s">
        <v>14</v>
      </c>
      <c r="N2680">
        <v>-4</v>
      </c>
      <c r="O2680" t="s">
        <v>334</v>
      </c>
      <c r="P2680">
        <v>3</v>
      </c>
      <c r="Q2680" t="s">
        <v>334</v>
      </c>
      <c r="V2680" s="23" t="s">
        <v>416</v>
      </c>
      <c r="W2680">
        <f ca="1">VALUE(LEFT(C2680, 4))</f>
        <v>2016</v>
      </c>
      <c r="X2680">
        <f ca="1">VALUE(MID(C2680,6,FIND("_",C2680,6)-6))</f>
        <v>17</v>
      </c>
      <c r="Y2680">
        <f ca="1">IF(NOT(OR(ISBLANK(D2680),ISBLANK(E2680),D2680="",E2680="")),D2680-E2680,"")</f>
        <v>-0.5</v>
      </c>
      <c r="Z2680">
        <f ca="1">IF(OR(NOT(ISNUMBER(D2680)),ISBLANK(D2680),D2680="",ISBLANK(N2680)),"",ABS(D2680-N2680))</f>
        <v>0.5</v>
      </c>
      <c r="AA2680">
        <f ca="1">IF(OR(ISBLANK(J2680),ISBLANK(O2680),J2680="",O2680=""),"",IF(J2680=O2680,1,0))</f>
        <v>0</v>
      </c>
      <c r="AB2680">
        <f ca="1">IF(OR(ISBLANK(K2680),ISBLANK(Q2680),K2680="",Q2680=""),"",IF(K2680=Q2680,1,0))</f>
        <v>1</v>
      </c>
      <c r="AC2680" s="23" t="str">
        <f t="shared" ca="1" si="41"/>
        <v/>
      </c>
    </row>
    <row r="2681" spans="1:29" x14ac:dyDescent="0.25">
      <c r="A2681" s="23">
        <v>2680</v>
      </c>
      <c r="B2681">
        <v>1312</v>
      </c>
      <c r="C2681" t="str">
        <f ca="1">IFERROR(VLOOKUP($B2681,INDIRECT(nfl_game_result),MATCH(C$1,INDIRECT(nfl_game_result_header),0),FALSE),"error")</f>
        <v>2016_17_CHI@MIN</v>
      </c>
      <c r="D2681">
        <f ca="1">IFERROR(IF(ISBLANK(VLOOKUP($B2681,INDIRECT(nfl_game_result),MATCH(D$1,INDIRECT(nfl_game_result_header),0),FALSE)),"",VLOOKUP($B2681,INDIRECT(nfl_game_result),MATCH(D$1,INDIRECT(nfl_game_result_header),0),FALSE)),"error")</f>
        <v>-6.5</v>
      </c>
      <c r="E2681">
        <f ca="1">IFERROR(IF(ISBLANK(VLOOKUP($B2681,INDIRECT(nfl_game_result),MATCH(E$1,INDIRECT(nfl_game_result_header),0),FALSE)),"",VLOOKUP($B2681,INDIRECT(nfl_game_result),MATCH(E$1,INDIRECT(nfl_game_result_header),0),FALSE)),"error")</f>
        <v>-6.5</v>
      </c>
      <c r="F2681" s="23" t="str">
        <f ca="1">IFERROR(IF(ISBLANK(VLOOKUP($B2681,INDIRECT(nfl_game_result),MATCH(F$1,INDIRECT(nfl_game_result_header),0),FALSE)),"",VLOOKUP($B2681,INDIRECT(nfl_game_result),MATCH(F$1,INDIRECT(nfl_game_result_header),0),FALSE)),"error")</f>
        <v/>
      </c>
      <c r="G2681" s="23" t="str">
        <f ca="1">IFERROR(IF(ISBLANK(VLOOKUP($B2681,INDIRECT(nfl_game_result),MATCH(G$1,INDIRECT(nfl_game_result_header),0),FALSE)),"",VLOOKUP($B2681,INDIRECT(nfl_game_result),MATCH(G$1,INDIRECT(nfl_game_result_header),0),FALSE)),"error")</f>
        <v/>
      </c>
      <c r="H2681">
        <f ca="1">IFERROR(IF(ISBLANK(VLOOKUP($B2681,INDIRECT(nfl_game_result),MATCH(H$1,INDIRECT(nfl_game_result_header),0),FALSE)),"",VLOOKUP($B2681,INDIRECT(nfl_game_result),MATCH(H$1,INDIRECT(nfl_game_result_header),0),FALSE)),"error")</f>
        <v>38</v>
      </c>
      <c r="I2681">
        <f ca="1">IFERROR(IF(ISBLANK(VLOOKUP($B2681,INDIRECT(nfl_game_result),MATCH(I$1,INDIRECT(nfl_game_result_header),0),FALSE)),"",VLOOKUP($B2681,INDIRECT(nfl_game_result),MATCH(I$1,INDIRECT(nfl_game_result_header),0),FALSE)),"error")</f>
        <v>10</v>
      </c>
      <c r="J2681" t="str">
        <f ca="1">IFERROR(IF(ISBLANK(VLOOKUP($B2681,INDIRECT(nfl_game_result),MATCH(J$1,INDIRECT(nfl_game_result_header),0),FALSE)),"",VLOOKUP($B2681,INDIRECT(nfl_game_result),MATCH(J$1,INDIRECT(nfl_game_result_header),0),FALSE)),"error")</f>
        <v>MIN</v>
      </c>
      <c r="K2681" t="str">
        <f ca="1">IFERROR(IF(ISBLANK(VLOOKUP($B2681,INDIRECT(nfl_game_result),MATCH(K$1,INDIRECT(nfl_game_result_header),0),FALSE)),"",VLOOKUP($B2681,INDIRECT(nfl_game_result),MATCH(K$1,INDIRECT(nfl_game_result_header),0),FALSE)),"error")</f>
        <v>MIN</v>
      </c>
      <c r="L2681" s="23" t="str">
        <f ca="1">IFERROR(IF(ISBLANK(VLOOKUP($B2681,INDIRECT(nfl_game_result),MATCH(L$1,INDIRECT(nfl_game_result_header),0),FALSE)),"",VLOOKUP($B2681,INDIRECT(nfl_game_result),MATCH(L$1,INDIRECT(nfl_game_result_header),0),FALSE)),"error")</f>
        <v/>
      </c>
      <c r="M2681" t="s">
        <v>14</v>
      </c>
      <c r="N2681">
        <v>-5</v>
      </c>
      <c r="O2681" t="s">
        <v>68</v>
      </c>
      <c r="P2681">
        <v>10</v>
      </c>
      <c r="Q2681" t="s">
        <v>68</v>
      </c>
      <c r="V2681" s="23" t="s">
        <v>416</v>
      </c>
      <c r="W2681">
        <f ca="1">VALUE(LEFT(C2681, 4))</f>
        <v>2016</v>
      </c>
      <c r="X2681">
        <f ca="1">VALUE(MID(C2681,6,FIND("_",C2681,6)-6))</f>
        <v>17</v>
      </c>
      <c r="Y2681">
        <f ca="1">IF(NOT(OR(ISBLANK(D2681),ISBLANK(E2681),D2681="",E2681="")),D2681-E2681,"")</f>
        <v>0</v>
      </c>
      <c r="Z2681">
        <f ca="1">IF(OR(NOT(ISNUMBER(D2681)),ISBLANK(D2681),D2681="",ISBLANK(N2681)),"",ABS(D2681-N2681))</f>
        <v>1.5</v>
      </c>
      <c r="AA2681">
        <f ca="1">IF(OR(ISBLANK(J2681),ISBLANK(O2681),J2681="",O2681=""),"",IF(J2681=O2681,1,0))</f>
        <v>0</v>
      </c>
      <c r="AB2681">
        <f ca="1">IF(OR(ISBLANK(K2681),ISBLANK(Q2681),K2681="",Q2681=""),"",IF(K2681=Q2681,1,0))</f>
        <v>0</v>
      </c>
      <c r="AC2681" s="23" t="str">
        <f t="shared" ca="1" si="41"/>
        <v/>
      </c>
    </row>
    <row r="2682" spans="1:29" x14ac:dyDescent="0.25">
      <c r="A2682" s="23">
        <v>2681</v>
      </c>
      <c r="B2682">
        <v>1313</v>
      </c>
      <c r="C2682" t="str">
        <f ca="1">IFERROR(VLOOKUP($B2682,INDIRECT(nfl_game_result),MATCH(C$1,INDIRECT(nfl_game_result_header),0),FALSE),"error")</f>
        <v>2016_17_CLE@PIT</v>
      </c>
      <c r="D2682">
        <f ca="1">IFERROR(IF(ISBLANK(VLOOKUP($B2682,INDIRECT(nfl_game_result),MATCH(D$1,INDIRECT(nfl_game_result_header),0),FALSE)),"",VLOOKUP($B2682,INDIRECT(nfl_game_result),MATCH(D$1,INDIRECT(nfl_game_result_header),0),FALSE)),"error")</f>
        <v>-12.5</v>
      </c>
      <c r="E2682">
        <f ca="1">IFERROR(IF(ISBLANK(VLOOKUP($B2682,INDIRECT(nfl_game_result),MATCH(E$1,INDIRECT(nfl_game_result_header),0),FALSE)),"",VLOOKUP($B2682,INDIRECT(nfl_game_result),MATCH(E$1,INDIRECT(nfl_game_result_header),0),FALSE)),"error")</f>
        <v>-4</v>
      </c>
      <c r="F2682" s="23" t="str">
        <f ca="1">IFERROR(IF(ISBLANK(VLOOKUP($B2682,INDIRECT(nfl_game_result),MATCH(F$1,INDIRECT(nfl_game_result_header),0),FALSE)),"",VLOOKUP($B2682,INDIRECT(nfl_game_result),MATCH(F$1,INDIRECT(nfl_game_result_header),0),FALSE)),"error")</f>
        <v/>
      </c>
      <c r="G2682" s="23" t="str">
        <f ca="1">IFERROR(IF(ISBLANK(VLOOKUP($B2682,INDIRECT(nfl_game_result),MATCH(G$1,INDIRECT(nfl_game_result_header),0),FALSE)),"",VLOOKUP($B2682,INDIRECT(nfl_game_result),MATCH(G$1,INDIRECT(nfl_game_result_header),0),FALSE)),"error")</f>
        <v/>
      </c>
      <c r="H2682">
        <f ca="1">IFERROR(IF(ISBLANK(VLOOKUP($B2682,INDIRECT(nfl_game_result),MATCH(H$1,INDIRECT(nfl_game_result_header),0),FALSE)),"",VLOOKUP($B2682,INDIRECT(nfl_game_result),MATCH(H$1,INDIRECT(nfl_game_result_header),0),FALSE)),"error")</f>
        <v>27</v>
      </c>
      <c r="I2682">
        <f ca="1">IFERROR(IF(ISBLANK(VLOOKUP($B2682,INDIRECT(nfl_game_result),MATCH(I$1,INDIRECT(nfl_game_result_header),0),FALSE)),"",VLOOKUP($B2682,INDIRECT(nfl_game_result),MATCH(I$1,INDIRECT(nfl_game_result_header),0),FALSE)),"error")</f>
        <v>24</v>
      </c>
      <c r="J2682" t="str">
        <f ca="1">IFERROR(IF(ISBLANK(VLOOKUP($B2682,INDIRECT(nfl_game_result),MATCH(J$1,INDIRECT(nfl_game_result_header),0),FALSE)),"",VLOOKUP($B2682,INDIRECT(nfl_game_result),MATCH(J$1,INDIRECT(nfl_game_result_header),0),FALSE)),"error")</f>
        <v>CLE</v>
      </c>
      <c r="K2682" t="str">
        <f ca="1">IFERROR(IF(ISBLANK(VLOOKUP($B2682,INDIRECT(nfl_game_result),MATCH(K$1,INDIRECT(nfl_game_result_header),0),FALSE)),"",VLOOKUP($B2682,INDIRECT(nfl_game_result),MATCH(K$1,INDIRECT(nfl_game_result_header),0),FALSE)),"error")</f>
        <v>PIT</v>
      </c>
      <c r="L2682" s="23" t="str">
        <f ca="1">IFERROR(IF(ISBLANK(VLOOKUP($B2682,INDIRECT(nfl_game_result),MATCH(L$1,INDIRECT(nfl_game_result_header),0),FALSE)),"",VLOOKUP($B2682,INDIRECT(nfl_game_result),MATCH(L$1,INDIRECT(nfl_game_result_header),0),FALSE)),"error")</f>
        <v/>
      </c>
      <c r="M2682" t="s">
        <v>14</v>
      </c>
      <c r="N2682">
        <v>-10</v>
      </c>
      <c r="O2682" t="s">
        <v>87</v>
      </c>
      <c r="P2682">
        <v>16</v>
      </c>
      <c r="Q2682" t="s">
        <v>87</v>
      </c>
      <c r="V2682" s="23" t="s">
        <v>416</v>
      </c>
      <c r="W2682">
        <f ca="1">VALUE(LEFT(C2682, 4))</f>
        <v>2016</v>
      </c>
      <c r="X2682">
        <f ca="1">VALUE(MID(C2682,6,FIND("_",C2682,6)-6))</f>
        <v>17</v>
      </c>
      <c r="Y2682">
        <f ca="1">IF(NOT(OR(ISBLANK(D2682),ISBLANK(E2682),D2682="",E2682="")),D2682-E2682,"")</f>
        <v>-8.5</v>
      </c>
      <c r="Z2682">
        <f ca="1">IF(OR(NOT(ISNUMBER(D2682)),ISBLANK(D2682),D2682="",ISBLANK(N2682)),"",ABS(D2682-N2682))</f>
        <v>2.5</v>
      </c>
      <c r="AA2682">
        <f ca="1">IF(OR(ISBLANK(J2682),ISBLANK(O2682),J2682="",O2682=""),"",IF(J2682=O2682,1,0))</f>
        <v>0</v>
      </c>
      <c r="AB2682">
        <f ca="1">IF(OR(ISBLANK(K2682),ISBLANK(Q2682),K2682="",Q2682=""),"",IF(K2682=Q2682,1,0))</f>
        <v>1</v>
      </c>
      <c r="AC2682" s="23" t="str">
        <f t="shared" ca="1" si="41"/>
        <v/>
      </c>
    </row>
    <row r="2683" spans="1:29" x14ac:dyDescent="0.25">
      <c r="A2683" s="23">
        <v>2682</v>
      </c>
      <c r="B2683">
        <v>1314</v>
      </c>
      <c r="C2683" t="str">
        <f ca="1">IFERROR(VLOOKUP($B2683,INDIRECT(nfl_game_result),MATCH(C$1,INDIRECT(nfl_game_result_header),0),FALSE),"error")</f>
        <v>2016_17_NOR@ATL</v>
      </c>
      <c r="D2683">
        <f ca="1">IFERROR(IF(ISBLANK(VLOOKUP($B2683,INDIRECT(nfl_game_result),MATCH(D$1,INDIRECT(nfl_game_result_header),0),FALSE)),"",VLOOKUP($B2683,INDIRECT(nfl_game_result),MATCH(D$1,INDIRECT(nfl_game_result_header),0),FALSE)),"error")</f>
        <v>-6.5</v>
      </c>
      <c r="E2683">
        <f ca="1">IFERROR(IF(ISBLANK(VLOOKUP($B2683,INDIRECT(nfl_game_result),MATCH(E$1,INDIRECT(nfl_game_result_header),0),FALSE)),"",VLOOKUP($B2683,INDIRECT(nfl_game_result),MATCH(E$1,INDIRECT(nfl_game_result_header),0),FALSE)),"error")</f>
        <v>-7.5</v>
      </c>
      <c r="F2683" s="23" t="str">
        <f ca="1">IFERROR(IF(ISBLANK(VLOOKUP($B2683,INDIRECT(nfl_game_result),MATCH(F$1,INDIRECT(nfl_game_result_header),0),FALSE)),"",VLOOKUP($B2683,INDIRECT(nfl_game_result),MATCH(F$1,INDIRECT(nfl_game_result_header),0),FALSE)),"error")</f>
        <v/>
      </c>
      <c r="G2683" s="23" t="str">
        <f ca="1">IFERROR(IF(ISBLANK(VLOOKUP($B2683,INDIRECT(nfl_game_result),MATCH(G$1,INDIRECT(nfl_game_result_header),0),FALSE)),"",VLOOKUP($B2683,INDIRECT(nfl_game_result),MATCH(G$1,INDIRECT(nfl_game_result_header),0),FALSE)),"error")</f>
        <v/>
      </c>
      <c r="H2683">
        <f ca="1">IFERROR(IF(ISBLANK(VLOOKUP($B2683,INDIRECT(nfl_game_result),MATCH(H$1,INDIRECT(nfl_game_result_header),0),FALSE)),"",VLOOKUP($B2683,INDIRECT(nfl_game_result),MATCH(H$1,INDIRECT(nfl_game_result_header),0),FALSE)),"error")</f>
        <v>38</v>
      </c>
      <c r="I2683">
        <f ca="1">IFERROR(IF(ISBLANK(VLOOKUP($B2683,INDIRECT(nfl_game_result),MATCH(I$1,INDIRECT(nfl_game_result_header),0),FALSE)),"",VLOOKUP($B2683,INDIRECT(nfl_game_result),MATCH(I$1,INDIRECT(nfl_game_result_header),0),FALSE)),"error")</f>
        <v>32</v>
      </c>
      <c r="J2683" t="str">
        <f ca="1">IFERROR(IF(ISBLANK(VLOOKUP($B2683,INDIRECT(nfl_game_result),MATCH(J$1,INDIRECT(nfl_game_result_header),0),FALSE)),"",VLOOKUP($B2683,INDIRECT(nfl_game_result),MATCH(J$1,INDIRECT(nfl_game_result_header),0),FALSE)),"error")</f>
        <v>NOR</v>
      </c>
      <c r="K2683" t="str">
        <f ca="1">IFERROR(IF(ISBLANK(VLOOKUP($B2683,INDIRECT(nfl_game_result),MATCH(K$1,INDIRECT(nfl_game_result_header),0),FALSE)),"",VLOOKUP($B2683,INDIRECT(nfl_game_result),MATCH(K$1,INDIRECT(nfl_game_result_header),0),FALSE)),"error")</f>
        <v>ATL</v>
      </c>
      <c r="L2683" s="23" t="str">
        <f ca="1">IFERROR(IF(ISBLANK(VLOOKUP($B2683,INDIRECT(nfl_game_result),MATCH(L$1,INDIRECT(nfl_game_result_header),0),FALSE)),"",VLOOKUP($B2683,INDIRECT(nfl_game_result),MATCH(L$1,INDIRECT(nfl_game_result_header),0),FALSE)),"error")</f>
        <v/>
      </c>
      <c r="M2683" t="s">
        <v>14</v>
      </c>
      <c r="N2683">
        <v>-7</v>
      </c>
      <c r="O2683" t="s">
        <v>20</v>
      </c>
      <c r="P2683">
        <v>2</v>
      </c>
      <c r="Q2683" t="s">
        <v>20</v>
      </c>
      <c r="V2683" s="23" t="s">
        <v>416</v>
      </c>
      <c r="W2683">
        <f ca="1">VALUE(LEFT(C2683, 4))</f>
        <v>2016</v>
      </c>
      <c r="X2683">
        <f ca="1">VALUE(MID(C2683,6,FIND("_",C2683,6)-6))</f>
        <v>17</v>
      </c>
      <c r="Y2683">
        <f ca="1">IF(NOT(OR(ISBLANK(D2683),ISBLANK(E2683),D2683="",E2683="")),D2683-E2683,"")</f>
        <v>1</v>
      </c>
      <c r="Z2683">
        <f ca="1">IF(OR(NOT(ISNUMBER(D2683)),ISBLANK(D2683),D2683="",ISBLANK(N2683)),"",ABS(D2683-N2683))</f>
        <v>0.5</v>
      </c>
      <c r="AA2683">
        <f ca="1">IF(OR(ISBLANK(J2683),ISBLANK(O2683),J2683="",O2683=""),"",IF(J2683=O2683,1,0))</f>
        <v>0</v>
      </c>
      <c r="AB2683">
        <f ca="1">IF(OR(ISBLANK(K2683),ISBLANK(Q2683),K2683="",Q2683=""),"",IF(K2683=Q2683,1,0))</f>
        <v>1</v>
      </c>
      <c r="AC2683" s="23" t="str">
        <f t="shared" ca="1" si="41"/>
        <v/>
      </c>
    </row>
    <row r="2684" spans="1:29" x14ac:dyDescent="0.25">
      <c r="A2684" s="23">
        <v>2683</v>
      </c>
      <c r="B2684">
        <v>1315</v>
      </c>
      <c r="C2684" t="str">
        <f ca="1">IFERROR(VLOOKUP($B2684,INDIRECT(nfl_game_result),MATCH(C$1,INDIRECT(nfl_game_result_header),0),FALSE),"error")</f>
        <v>2016_17_BUF@NYJ</v>
      </c>
      <c r="D2684">
        <f ca="1">IFERROR(IF(ISBLANK(VLOOKUP($B2684,INDIRECT(nfl_game_result),MATCH(D$1,INDIRECT(nfl_game_result_header),0),FALSE)),"",VLOOKUP($B2684,INDIRECT(nfl_game_result),MATCH(D$1,INDIRECT(nfl_game_result_header),0),FALSE)),"error")</f>
        <v>5</v>
      </c>
      <c r="E2684">
        <f ca="1">IFERROR(IF(ISBLANK(VLOOKUP($B2684,INDIRECT(nfl_game_result),MATCH(E$1,INDIRECT(nfl_game_result_header),0),FALSE)),"",VLOOKUP($B2684,INDIRECT(nfl_game_result),MATCH(E$1,INDIRECT(nfl_game_result_header),0),FALSE)),"error")</f>
        <v>4</v>
      </c>
      <c r="F2684" s="23" t="str">
        <f ca="1">IFERROR(IF(ISBLANK(VLOOKUP($B2684,INDIRECT(nfl_game_result),MATCH(F$1,INDIRECT(nfl_game_result_header),0),FALSE)),"",VLOOKUP($B2684,INDIRECT(nfl_game_result),MATCH(F$1,INDIRECT(nfl_game_result_header),0),FALSE)),"error")</f>
        <v/>
      </c>
      <c r="G2684" s="23" t="str">
        <f ca="1">IFERROR(IF(ISBLANK(VLOOKUP($B2684,INDIRECT(nfl_game_result),MATCH(G$1,INDIRECT(nfl_game_result_header),0),FALSE)),"",VLOOKUP($B2684,INDIRECT(nfl_game_result),MATCH(G$1,INDIRECT(nfl_game_result_header),0),FALSE)),"error")</f>
        <v/>
      </c>
      <c r="H2684">
        <f ca="1">IFERROR(IF(ISBLANK(VLOOKUP($B2684,INDIRECT(nfl_game_result),MATCH(H$1,INDIRECT(nfl_game_result_header),0),FALSE)),"",VLOOKUP($B2684,INDIRECT(nfl_game_result),MATCH(H$1,INDIRECT(nfl_game_result_header),0),FALSE)),"error")</f>
        <v>30</v>
      </c>
      <c r="I2684">
        <f ca="1">IFERROR(IF(ISBLANK(VLOOKUP($B2684,INDIRECT(nfl_game_result),MATCH(I$1,INDIRECT(nfl_game_result_header),0),FALSE)),"",VLOOKUP($B2684,INDIRECT(nfl_game_result),MATCH(I$1,INDIRECT(nfl_game_result_header),0),FALSE)),"error")</f>
        <v>10</v>
      </c>
      <c r="J2684" t="str">
        <f ca="1">IFERROR(IF(ISBLANK(VLOOKUP($B2684,INDIRECT(nfl_game_result),MATCH(J$1,INDIRECT(nfl_game_result_header),0),FALSE)),"",VLOOKUP($B2684,INDIRECT(nfl_game_result),MATCH(J$1,INDIRECT(nfl_game_result_header),0),FALSE)),"error")</f>
        <v>NYJ</v>
      </c>
      <c r="K2684" t="str">
        <f ca="1">IFERROR(IF(ISBLANK(VLOOKUP($B2684,INDIRECT(nfl_game_result),MATCH(K$1,INDIRECT(nfl_game_result_header),0),FALSE)),"",VLOOKUP($B2684,INDIRECT(nfl_game_result),MATCH(K$1,INDIRECT(nfl_game_result_header),0),FALSE)),"error")</f>
        <v>NYJ</v>
      </c>
      <c r="L2684" s="23" t="str">
        <f ca="1">IFERROR(IF(ISBLANK(VLOOKUP($B2684,INDIRECT(nfl_game_result),MATCH(L$1,INDIRECT(nfl_game_result_header),0),FALSE)),"",VLOOKUP($B2684,INDIRECT(nfl_game_result),MATCH(L$1,INDIRECT(nfl_game_result_header),0),FALSE)),"error")</f>
        <v/>
      </c>
      <c r="M2684" t="s">
        <v>14</v>
      </c>
      <c r="N2684">
        <v>3</v>
      </c>
      <c r="O2684" t="s">
        <v>84</v>
      </c>
      <c r="P2684">
        <v>15</v>
      </c>
      <c r="Q2684" t="s">
        <v>84</v>
      </c>
      <c r="V2684" s="23" t="s">
        <v>416</v>
      </c>
      <c r="W2684">
        <f ca="1">VALUE(LEFT(C2684, 4))</f>
        <v>2016</v>
      </c>
      <c r="X2684">
        <f ca="1">VALUE(MID(C2684,6,FIND("_",C2684,6)-6))</f>
        <v>17</v>
      </c>
      <c r="Y2684">
        <f ca="1">IF(NOT(OR(ISBLANK(D2684),ISBLANK(E2684),D2684="",E2684="")),D2684-E2684,"")</f>
        <v>1</v>
      </c>
      <c r="Z2684">
        <f ca="1">IF(OR(NOT(ISNUMBER(D2684)),ISBLANK(D2684),D2684="",ISBLANK(N2684)),"",ABS(D2684-N2684))</f>
        <v>2</v>
      </c>
      <c r="AA2684">
        <f ca="1">IF(OR(ISBLANK(J2684),ISBLANK(O2684),J2684="",O2684=""),"",IF(J2684=O2684,1,0))</f>
        <v>1</v>
      </c>
      <c r="AB2684">
        <f ca="1">IF(OR(ISBLANK(K2684),ISBLANK(Q2684),K2684="",Q2684=""),"",IF(K2684=Q2684,1,0))</f>
        <v>1</v>
      </c>
      <c r="AC2684" s="23" t="str">
        <f t="shared" ca="1" si="41"/>
        <v/>
      </c>
    </row>
    <row r="2685" spans="1:29" x14ac:dyDescent="0.25">
      <c r="A2685" s="23">
        <v>2684</v>
      </c>
      <c r="B2685">
        <v>1316</v>
      </c>
      <c r="C2685" t="str">
        <f ca="1">IFERROR(VLOOKUP($B2685,INDIRECT(nfl_game_result),MATCH(C$1,INDIRECT(nfl_game_result_header),0),FALSE),"error")</f>
        <v>2016_17_DAL@PHI</v>
      </c>
      <c r="D2685">
        <f ca="1">IFERROR(IF(ISBLANK(VLOOKUP($B2685,INDIRECT(nfl_game_result),MATCH(D$1,INDIRECT(nfl_game_result_header),0),FALSE)),"",VLOOKUP($B2685,INDIRECT(nfl_game_result),MATCH(D$1,INDIRECT(nfl_game_result_header),0),FALSE)),"error")</f>
        <v>-6</v>
      </c>
      <c r="E2685">
        <f ca="1">IFERROR(IF(ISBLANK(VLOOKUP($B2685,INDIRECT(nfl_game_result),MATCH(E$1,INDIRECT(nfl_game_result_header),0),FALSE)),"",VLOOKUP($B2685,INDIRECT(nfl_game_result),MATCH(E$1,INDIRECT(nfl_game_result_header),0),FALSE)),"error")</f>
        <v>-6.5</v>
      </c>
      <c r="F2685" s="23" t="str">
        <f ca="1">IFERROR(IF(ISBLANK(VLOOKUP($B2685,INDIRECT(nfl_game_result),MATCH(F$1,INDIRECT(nfl_game_result_header),0),FALSE)),"",VLOOKUP($B2685,INDIRECT(nfl_game_result),MATCH(F$1,INDIRECT(nfl_game_result_header),0),FALSE)),"error")</f>
        <v/>
      </c>
      <c r="G2685" s="23" t="str">
        <f ca="1">IFERROR(IF(ISBLANK(VLOOKUP($B2685,INDIRECT(nfl_game_result),MATCH(G$1,INDIRECT(nfl_game_result_header),0),FALSE)),"",VLOOKUP($B2685,INDIRECT(nfl_game_result),MATCH(G$1,INDIRECT(nfl_game_result_header),0),FALSE)),"error")</f>
        <v/>
      </c>
      <c r="H2685">
        <f ca="1">IFERROR(IF(ISBLANK(VLOOKUP($B2685,INDIRECT(nfl_game_result),MATCH(H$1,INDIRECT(nfl_game_result_header),0),FALSE)),"",VLOOKUP($B2685,INDIRECT(nfl_game_result),MATCH(H$1,INDIRECT(nfl_game_result_header),0),FALSE)),"error")</f>
        <v>27</v>
      </c>
      <c r="I2685">
        <f ca="1">IFERROR(IF(ISBLANK(VLOOKUP($B2685,INDIRECT(nfl_game_result),MATCH(I$1,INDIRECT(nfl_game_result_header),0),FALSE)),"",VLOOKUP($B2685,INDIRECT(nfl_game_result),MATCH(I$1,INDIRECT(nfl_game_result_header),0),FALSE)),"error")</f>
        <v>13</v>
      </c>
      <c r="J2685" t="str">
        <f ca="1">IFERROR(IF(ISBLANK(VLOOKUP($B2685,INDIRECT(nfl_game_result),MATCH(J$1,INDIRECT(nfl_game_result_header),0),FALSE)),"",VLOOKUP($B2685,INDIRECT(nfl_game_result),MATCH(J$1,INDIRECT(nfl_game_result_header),0),FALSE)),"error")</f>
        <v>PHI</v>
      </c>
      <c r="K2685" t="str">
        <f ca="1">IFERROR(IF(ISBLANK(VLOOKUP($B2685,INDIRECT(nfl_game_result),MATCH(K$1,INDIRECT(nfl_game_result_header),0),FALSE)),"",VLOOKUP($B2685,INDIRECT(nfl_game_result),MATCH(K$1,INDIRECT(nfl_game_result_header),0),FALSE)),"error")</f>
        <v>PHI</v>
      </c>
      <c r="L2685" s="23" t="str">
        <f ca="1">IFERROR(IF(ISBLANK(VLOOKUP($B2685,INDIRECT(nfl_game_result),MATCH(L$1,INDIRECT(nfl_game_result_header),0),FALSE)),"",VLOOKUP($B2685,INDIRECT(nfl_game_result),MATCH(L$1,INDIRECT(nfl_game_result_header),0),FALSE)),"error")</f>
        <v/>
      </c>
      <c r="M2685" t="s">
        <v>14</v>
      </c>
      <c r="N2685">
        <v>0</v>
      </c>
      <c r="O2685" t="s">
        <v>86</v>
      </c>
      <c r="P2685">
        <v>13</v>
      </c>
      <c r="Q2685" t="s">
        <v>86</v>
      </c>
      <c r="V2685" s="23" t="s">
        <v>416</v>
      </c>
      <c r="W2685">
        <f ca="1">VALUE(LEFT(C2685, 4))</f>
        <v>2016</v>
      </c>
      <c r="X2685">
        <f ca="1">VALUE(MID(C2685,6,FIND("_",C2685,6)-6))</f>
        <v>17</v>
      </c>
      <c r="Y2685">
        <f ca="1">IF(NOT(OR(ISBLANK(D2685),ISBLANK(E2685),D2685="",E2685="")),D2685-E2685,"")</f>
        <v>0.5</v>
      </c>
      <c r="Z2685">
        <f ca="1">IF(OR(NOT(ISNUMBER(D2685)),ISBLANK(D2685),D2685="",ISBLANK(N2685)),"",ABS(D2685-N2685))</f>
        <v>6</v>
      </c>
      <c r="AA2685">
        <f ca="1">IF(OR(ISBLANK(J2685),ISBLANK(O2685),J2685="",O2685=""),"",IF(J2685=O2685,1,0))</f>
        <v>1</v>
      </c>
      <c r="AB2685">
        <f ca="1">IF(OR(ISBLANK(K2685),ISBLANK(Q2685),K2685="",Q2685=""),"",IF(K2685=Q2685,1,0))</f>
        <v>1</v>
      </c>
      <c r="AC2685" s="23" t="str">
        <f t="shared" ca="1" si="41"/>
        <v/>
      </c>
    </row>
    <row r="2686" spans="1:29" x14ac:dyDescent="0.25">
      <c r="A2686" s="23">
        <v>2685</v>
      </c>
      <c r="B2686">
        <v>1317</v>
      </c>
      <c r="C2686" t="str">
        <f ca="1">IFERROR(VLOOKUP($B2686,INDIRECT(nfl_game_result),MATCH(C$1,INDIRECT(nfl_game_result_header),0),FALSE),"error")</f>
        <v>2016_17_GBY@DET</v>
      </c>
      <c r="D2686">
        <f ca="1">IFERROR(IF(ISBLANK(VLOOKUP($B2686,INDIRECT(nfl_game_result),MATCH(D$1,INDIRECT(nfl_game_result_header),0),FALSE)),"",VLOOKUP($B2686,INDIRECT(nfl_game_result),MATCH(D$1,INDIRECT(nfl_game_result_header),0),FALSE)),"error")</f>
        <v>3</v>
      </c>
      <c r="E2686">
        <f ca="1">IFERROR(IF(ISBLANK(VLOOKUP($B2686,INDIRECT(nfl_game_result),MATCH(E$1,INDIRECT(nfl_game_result_header),0),FALSE)),"",VLOOKUP($B2686,INDIRECT(nfl_game_result),MATCH(E$1,INDIRECT(nfl_game_result_header),0),FALSE)),"error")</f>
        <v>3.5</v>
      </c>
      <c r="F2686" s="23" t="str">
        <f ca="1">IFERROR(IF(ISBLANK(VLOOKUP($B2686,INDIRECT(nfl_game_result),MATCH(F$1,INDIRECT(nfl_game_result_header),0),FALSE)),"",VLOOKUP($B2686,INDIRECT(nfl_game_result),MATCH(F$1,INDIRECT(nfl_game_result_header),0),FALSE)),"error")</f>
        <v/>
      </c>
      <c r="G2686" s="23" t="str">
        <f ca="1">IFERROR(IF(ISBLANK(VLOOKUP($B2686,INDIRECT(nfl_game_result),MATCH(G$1,INDIRECT(nfl_game_result_header),0),FALSE)),"",VLOOKUP($B2686,INDIRECT(nfl_game_result),MATCH(G$1,INDIRECT(nfl_game_result_header),0),FALSE)),"error")</f>
        <v/>
      </c>
      <c r="H2686">
        <f ca="1">IFERROR(IF(ISBLANK(VLOOKUP($B2686,INDIRECT(nfl_game_result),MATCH(H$1,INDIRECT(nfl_game_result_header),0),FALSE)),"",VLOOKUP($B2686,INDIRECT(nfl_game_result),MATCH(H$1,INDIRECT(nfl_game_result_header),0),FALSE)),"error")</f>
        <v>24</v>
      </c>
      <c r="I2686">
        <f ca="1">IFERROR(IF(ISBLANK(VLOOKUP($B2686,INDIRECT(nfl_game_result),MATCH(I$1,INDIRECT(nfl_game_result_header),0),FALSE)),"",VLOOKUP($B2686,INDIRECT(nfl_game_result),MATCH(I$1,INDIRECT(nfl_game_result_header),0),FALSE)),"error")</f>
        <v>31</v>
      </c>
      <c r="J2686" t="str">
        <f ca="1">IFERROR(IF(ISBLANK(VLOOKUP($B2686,INDIRECT(nfl_game_result),MATCH(J$1,INDIRECT(nfl_game_result_header),0),FALSE)),"",VLOOKUP($B2686,INDIRECT(nfl_game_result),MATCH(J$1,INDIRECT(nfl_game_result_header),0),FALSE)),"error")</f>
        <v>GBY</v>
      </c>
      <c r="K2686" t="str">
        <f ca="1">IFERROR(IF(ISBLANK(VLOOKUP($B2686,INDIRECT(nfl_game_result),MATCH(K$1,INDIRECT(nfl_game_result_header),0),FALSE)),"",VLOOKUP($B2686,INDIRECT(nfl_game_result),MATCH(K$1,INDIRECT(nfl_game_result_header),0),FALSE)),"error")</f>
        <v>GBY</v>
      </c>
      <c r="L2686" s="23" t="str">
        <f ca="1">IFERROR(IF(ISBLANK(VLOOKUP($B2686,INDIRECT(nfl_game_result),MATCH(L$1,INDIRECT(nfl_game_result_header),0),FALSE)),"",VLOOKUP($B2686,INDIRECT(nfl_game_result),MATCH(L$1,INDIRECT(nfl_game_result_header),0),FALSE)),"error")</f>
        <v/>
      </c>
      <c r="M2686" t="s">
        <v>14</v>
      </c>
      <c r="N2686">
        <v>2.5</v>
      </c>
      <c r="O2686" t="s">
        <v>330</v>
      </c>
      <c r="P2686">
        <v>1</v>
      </c>
      <c r="Q2686" t="s">
        <v>330</v>
      </c>
      <c r="V2686" s="23" t="s">
        <v>416</v>
      </c>
      <c r="W2686">
        <f ca="1">VALUE(LEFT(C2686, 4))</f>
        <v>2016</v>
      </c>
      <c r="X2686">
        <f ca="1">VALUE(MID(C2686,6,FIND("_",C2686,6)-6))</f>
        <v>17</v>
      </c>
      <c r="Y2686">
        <f ca="1">IF(NOT(OR(ISBLANK(D2686),ISBLANK(E2686),D2686="",E2686="")),D2686-E2686,"")</f>
        <v>-0.5</v>
      </c>
      <c r="Z2686">
        <f ca="1">IF(OR(NOT(ISNUMBER(D2686)),ISBLANK(D2686),D2686="",ISBLANK(N2686)),"",ABS(D2686-N2686))</f>
        <v>0.5</v>
      </c>
      <c r="AA2686">
        <f ca="1">IF(OR(ISBLANK(J2686),ISBLANK(O2686),J2686="",O2686=""),"",IF(J2686=O2686,1,0))</f>
        <v>1</v>
      </c>
      <c r="AB2686">
        <f ca="1">IF(OR(ISBLANK(K2686),ISBLANK(Q2686),K2686="",Q2686=""),"",IF(K2686=Q2686,1,0))</f>
        <v>1</v>
      </c>
      <c r="AC2686" s="23" t="str">
        <f t="shared" ca="1" si="41"/>
        <v/>
      </c>
    </row>
    <row r="2687" spans="1:29" x14ac:dyDescent="0.25">
      <c r="A2687" s="23">
        <v>2686</v>
      </c>
      <c r="B2687">
        <v>1318</v>
      </c>
      <c r="C2687" t="str">
        <f ca="1">IFERROR(VLOOKUP($B2687,INDIRECT(nfl_game_result),MATCH(C$1,INDIRECT(nfl_game_result_header),0),FALSE),"error")</f>
        <v>2016_17_HOU@TEN</v>
      </c>
      <c r="D2687">
        <f ca="1">IFERROR(IF(ISBLANK(VLOOKUP($B2687,INDIRECT(nfl_game_result),MATCH(D$1,INDIRECT(nfl_game_result_header),0),FALSE)),"",VLOOKUP($B2687,INDIRECT(nfl_game_result),MATCH(D$1,INDIRECT(nfl_game_result_header),0),FALSE)),"error")</f>
        <v>-3</v>
      </c>
      <c r="E2687">
        <f ca="1">IFERROR(IF(ISBLANK(VLOOKUP($B2687,INDIRECT(nfl_game_result),MATCH(E$1,INDIRECT(nfl_game_result_header),0),FALSE)),"",VLOOKUP($B2687,INDIRECT(nfl_game_result),MATCH(E$1,INDIRECT(nfl_game_result_header),0),FALSE)),"error")</f>
        <v>-3</v>
      </c>
      <c r="F2687" s="23" t="str">
        <f ca="1">IFERROR(IF(ISBLANK(VLOOKUP($B2687,INDIRECT(nfl_game_result),MATCH(F$1,INDIRECT(nfl_game_result_header),0),FALSE)),"",VLOOKUP($B2687,INDIRECT(nfl_game_result),MATCH(F$1,INDIRECT(nfl_game_result_header),0),FALSE)),"error")</f>
        <v/>
      </c>
      <c r="G2687" s="23" t="str">
        <f ca="1">IFERROR(IF(ISBLANK(VLOOKUP($B2687,INDIRECT(nfl_game_result),MATCH(G$1,INDIRECT(nfl_game_result_header),0),FALSE)),"",VLOOKUP($B2687,INDIRECT(nfl_game_result),MATCH(G$1,INDIRECT(nfl_game_result_header),0),FALSE)),"error")</f>
        <v/>
      </c>
      <c r="H2687">
        <f ca="1">IFERROR(IF(ISBLANK(VLOOKUP($B2687,INDIRECT(nfl_game_result),MATCH(H$1,INDIRECT(nfl_game_result_header),0),FALSE)),"",VLOOKUP($B2687,INDIRECT(nfl_game_result),MATCH(H$1,INDIRECT(nfl_game_result_header),0),FALSE)),"error")</f>
        <v>24</v>
      </c>
      <c r="I2687">
        <f ca="1">IFERROR(IF(ISBLANK(VLOOKUP($B2687,INDIRECT(nfl_game_result),MATCH(I$1,INDIRECT(nfl_game_result_header),0),FALSE)),"",VLOOKUP($B2687,INDIRECT(nfl_game_result),MATCH(I$1,INDIRECT(nfl_game_result_header),0),FALSE)),"error")</f>
        <v>17</v>
      </c>
      <c r="J2687" t="str">
        <f ca="1">IFERROR(IF(ISBLANK(VLOOKUP($B2687,INDIRECT(nfl_game_result),MATCH(J$1,INDIRECT(nfl_game_result_header),0),FALSE)),"",VLOOKUP($B2687,INDIRECT(nfl_game_result),MATCH(J$1,INDIRECT(nfl_game_result_header),0),FALSE)),"error")</f>
        <v>TEN</v>
      </c>
      <c r="K2687" t="str">
        <f ca="1">IFERROR(IF(ISBLANK(VLOOKUP($B2687,INDIRECT(nfl_game_result),MATCH(K$1,INDIRECT(nfl_game_result_header),0),FALSE)),"",VLOOKUP($B2687,INDIRECT(nfl_game_result),MATCH(K$1,INDIRECT(nfl_game_result_header),0),FALSE)),"error")</f>
        <v>TEN</v>
      </c>
      <c r="L2687" s="23" t="str">
        <f ca="1">IFERROR(IF(ISBLANK(VLOOKUP($B2687,INDIRECT(nfl_game_result),MATCH(L$1,INDIRECT(nfl_game_result_header),0),FALSE)),"",VLOOKUP($B2687,INDIRECT(nfl_game_result),MATCH(L$1,INDIRECT(nfl_game_result_header),0),FALSE)),"error")</f>
        <v/>
      </c>
      <c r="M2687" t="s">
        <v>14</v>
      </c>
      <c r="N2687">
        <v>3.5</v>
      </c>
      <c r="O2687" t="s">
        <v>93</v>
      </c>
      <c r="P2687">
        <v>8</v>
      </c>
      <c r="Q2687" t="s">
        <v>93</v>
      </c>
      <c r="V2687" s="23" t="s">
        <v>416</v>
      </c>
      <c r="W2687">
        <f ca="1">VALUE(LEFT(C2687, 4))</f>
        <v>2016</v>
      </c>
      <c r="X2687">
        <f ca="1">VALUE(MID(C2687,6,FIND("_",C2687,6)-6))</f>
        <v>17</v>
      </c>
      <c r="Y2687">
        <f ca="1">IF(NOT(OR(ISBLANK(D2687),ISBLANK(E2687),D2687="",E2687="")),D2687-E2687,"")</f>
        <v>0</v>
      </c>
      <c r="Z2687">
        <f ca="1">IF(OR(NOT(ISNUMBER(D2687)),ISBLANK(D2687),D2687="",ISBLANK(N2687)),"",ABS(D2687-N2687))</f>
        <v>6.5</v>
      </c>
      <c r="AA2687">
        <f ca="1">IF(OR(ISBLANK(J2687),ISBLANK(O2687),J2687="",O2687=""),"",IF(J2687=O2687,1,0))</f>
        <v>1</v>
      </c>
      <c r="AB2687">
        <f ca="1">IF(OR(ISBLANK(K2687),ISBLANK(Q2687),K2687="",Q2687=""),"",IF(K2687=Q2687,1,0))</f>
        <v>1</v>
      </c>
      <c r="AC2687" s="23" t="str">
        <f t="shared" ca="1" si="41"/>
        <v/>
      </c>
    </row>
    <row r="2688" spans="1:29" x14ac:dyDescent="0.25">
      <c r="A2688" s="23">
        <v>2687</v>
      </c>
      <c r="B2688">
        <v>1319</v>
      </c>
      <c r="C2688" t="str">
        <f ca="1">IFERROR(VLOOKUP($B2688,INDIRECT(nfl_game_result),MATCH(C$1,INDIRECT(nfl_game_result_header),0),FALSE),"error")</f>
        <v>2016_17_NYG@WAS</v>
      </c>
      <c r="D2688">
        <f ca="1">IFERROR(IF(ISBLANK(VLOOKUP($B2688,INDIRECT(nfl_game_result),MATCH(D$1,INDIRECT(nfl_game_result_header),0),FALSE)),"",VLOOKUP($B2688,INDIRECT(nfl_game_result),MATCH(D$1,INDIRECT(nfl_game_result_header),0),FALSE)),"error")</f>
        <v>-5</v>
      </c>
      <c r="E2688">
        <f ca="1">IFERROR(IF(ISBLANK(VLOOKUP($B2688,INDIRECT(nfl_game_result),MATCH(E$1,INDIRECT(nfl_game_result_header),0),FALSE)),"",VLOOKUP($B2688,INDIRECT(nfl_game_result),MATCH(E$1,INDIRECT(nfl_game_result_header),0),FALSE)),"error")</f>
        <v>-7</v>
      </c>
      <c r="F2688" s="23" t="str">
        <f ca="1">IFERROR(IF(ISBLANK(VLOOKUP($B2688,INDIRECT(nfl_game_result),MATCH(F$1,INDIRECT(nfl_game_result_header),0),FALSE)),"",VLOOKUP($B2688,INDIRECT(nfl_game_result),MATCH(F$1,INDIRECT(nfl_game_result_header),0),FALSE)),"error")</f>
        <v/>
      </c>
      <c r="G2688" s="23" t="str">
        <f ca="1">IFERROR(IF(ISBLANK(VLOOKUP($B2688,INDIRECT(nfl_game_result),MATCH(G$1,INDIRECT(nfl_game_result_header),0),FALSE)),"",VLOOKUP($B2688,INDIRECT(nfl_game_result),MATCH(G$1,INDIRECT(nfl_game_result_header),0),FALSE)),"error")</f>
        <v/>
      </c>
      <c r="H2688">
        <f ca="1">IFERROR(IF(ISBLANK(VLOOKUP($B2688,INDIRECT(nfl_game_result),MATCH(H$1,INDIRECT(nfl_game_result_header),0),FALSE)),"",VLOOKUP($B2688,INDIRECT(nfl_game_result),MATCH(H$1,INDIRECT(nfl_game_result_header),0),FALSE)),"error")</f>
        <v>10</v>
      </c>
      <c r="I2688">
        <f ca="1">IFERROR(IF(ISBLANK(VLOOKUP($B2688,INDIRECT(nfl_game_result),MATCH(I$1,INDIRECT(nfl_game_result_header),0),FALSE)),"",VLOOKUP($B2688,INDIRECT(nfl_game_result),MATCH(I$1,INDIRECT(nfl_game_result_header),0),FALSE)),"error")</f>
        <v>19</v>
      </c>
      <c r="J2688" t="str">
        <f ca="1">IFERROR(IF(ISBLANK(VLOOKUP($B2688,INDIRECT(nfl_game_result),MATCH(J$1,INDIRECT(nfl_game_result_header),0),FALSE)),"",VLOOKUP($B2688,INDIRECT(nfl_game_result),MATCH(J$1,INDIRECT(nfl_game_result_header),0),FALSE)),"error")</f>
        <v>NYG</v>
      </c>
      <c r="K2688" t="str">
        <f ca="1">IFERROR(IF(ISBLANK(VLOOKUP($B2688,INDIRECT(nfl_game_result),MATCH(K$1,INDIRECT(nfl_game_result_header),0),FALSE)),"",VLOOKUP($B2688,INDIRECT(nfl_game_result),MATCH(K$1,INDIRECT(nfl_game_result_header),0),FALSE)),"error")</f>
        <v>NYG</v>
      </c>
      <c r="L2688" s="23" t="str">
        <f ca="1">IFERROR(IF(ISBLANK(VLOOKUP($B2688,INDIRECT(nfl_game_result),MATCH(L$1,INDIRECT(nfl_game_result_header),0),FALSE)),"",VLOOKUP($B2688,INDIRECT(nfl_game_result),MATCH(L$1,INDIRECT(nfl_game_result_header),0),FALSE)),"error")</f>
        <v/>
      </c>
      <c r="M2688" t="s">
        <v>14</v>
      </c>
      <c r="N2688">
        <v>-2.5</v>
      </c>
      <c r="O2688" t="s">
        <v>94</v>
      </c>
      <c r="P2688">
        <v>7</v>
      </c>
      <c r="Q2688" t="s">
        <v>94</v>
      </c>
      <c r="V2688" s="23" t="s">
        <v>416</v>
      </c>
      <c r="W2688">
        <f ca="1">VALUE(LEFT(C2688, 4))</f>
        <v>2016</v>
      </c>
      <c r="X2688">
        <f ca="1">VALUE(MID(C2688,6,FIND("_",C2688,6)-6))</f>
        <v>17</v>
      </c>
      <c r="Y2688">
        <f ca="1">IF(NOT(OR(ISBLANK(D2688),ISBLANK(E2688),D2688="",E2688="")),D2688-E2688,"")</f>
        <v>2</v>
      </c>
      <c r="Z2688">
        <f ca="1">IF(OR(NOT(ISNUMBER(D2688)),ISBLANK(D2688),D2688="",ISBLANK(N2688)),"",ABS(D2688-N2688))</f>
        <v>2.5</v>
      </c>
      <c r="AA2688">
        <f ca="1">IF(OR(ISBLANK(J2688),ISBLANK(O2688),J2688="",O2688=""),"",IF(J2688=O2688,1,0))</f>
        <v>0</v>
      </c>
      <c r="AB2688">
        <f ca="1">IF(OR(ISBLANK(K2688),ISBLANK(Q2688),K2688="",Q2688=""),"",IF(K2688=Q2688,1,0))</f>
        <v>0</v>
      </c>
      <c r="AC2688" s="23" t="str">
        <f t="shared" ca="1" si="41"/>
        <v/>
      </c>
    </row>
    <row r="2689" spans="1:29" x14ac:dyDescent="0.25">
      <c r="A2689" s="23">
        <v>2688</v>
      </c>
      <c r="B2689">
        <v>1320</v>
      </c>
      <c r="C2689" t="str">
        <f ca="1">IFERROR(VLOOKUP($B2689,INDIRECT(nfl_game_result),MATCH(C$1,INDIRECT(nfl_game_result_header),0),FALSE),"error")</f>
        <v>2016_17_BAL@CIN</v>
      </c>
      <c r="D2689">
        <f ca="1">IFERROR(IF(ISBLANK(VLOOKUP($B2689,INDIRECT(nfl_game_result),MATCH(D$1,INDIRECT(nfl_game_result_header),0),FALSE)),"",VLOOKUP($B2689,INDIRECT(nfl_game_result),MATCH(D$1,INDIRECT(nfl_game_result_header),0),FALSE)),"error")</f>
        <v>-2.5</v>
      </c>
      <c r="E2689">
        <f ca="1">IFERROR(IF(ISBLANK(VLOOKUP($B2689,INDIRECT(nfl_game_result),MATCH(E$1,INDIRECT(nfl_game_result_header),0),FALSE)),"",VLOOKUP($B2689,INDIRECT(nfl_game_result),MATCH(E$1,INDIRECT(nfl_game_result_header),0),FALSE)),"error")</f>
        <v>1.5</v>
      </c>
      <c r="F2689" s="23" t="str">
        <f ca="1">IFERROR(IF(ISBLANK(VLOOKUP($B2689,INDIRECT(nfl_game_result),MATCH(F$1,INDIRECT(nfl_game_result_header),0),FALSE)),"",VLOOKUP($B2689,INDIRECT(nfl_game_result),MATCH(F$1,INDIRECT(nfl_game_result_header),0),FALSE)),"error")</f>
        <v/>
      </c>
      <c r="G2689" s="23" t="str">
        <f ca="1">IFERROR(IF(ISBLANK(VLOOKUP($B2689,INDIRECT(nfl_game_result),MATCH(G$1,INDIRECT(nfl_game_result_header),0),FALSE)),"",VLOOKUP($B2689,INDIRECT(nfl_game_result),MATCH(G$1,INDIRECT(nfl_game_result_header),0),FALSE)),"error")</f>
        <v/>
      </c>
      <c r="H2689">
        <f ca="1">IFERROR(IF(ISBLANK(VLOOKUP($B2689,INDIRECT(nfl_game_result),MATCH(H$1,INDIRECT(nfl_game_result_header),0),FALSE)),"",VLOOKUP($B2689,INDIRECT(nfl_game_result),MATCH(H$1,INDIRECT(nfl_game_result_header),0),FALSE)),"error")</f>
        <v>27</v>
      </c>
      <c r="I2689">
        <f ca="1">IFERROR(IF(ISBLANK(VLOOKUP($B2689,INDIRECT(nfl_game_result),MATCH(I$1,INDIRECT(nfl_game_result_header),0),FALSE)),"",VLOOKUP($B2689,INDIRECT(nfl_game_result),MATCH(I$1,INDIRECT(nfl_game_result_header),0),FALSE)),"error")</f>
        <v>10</v>
      </c>
      <c r="J2689" t="str">
        <f ca="1">IFERROR(IF(ISBLANK(VLOOKUP($B2689,INDIRECT(nfl_game_result),MATCH(J$1,INDIRECT(nfl_game_result_header),0),FALSE)),"",VLOOKUP($B2689,INDIRECT(nfl_game_result),MATCH(J$1,INDIRECT(nfl_game_result_header),0),FALSE)),"error")</f>
        <v>CIN</v>
      </c>
      <c r="K2689" t="str">
        <f ca="1">IFERROR(IF(ISBLANK(VLOOKUP($B2689,INDIRECT(nfl_game_result),MATCH(K$1,INDIRECT(nfl_game_result_header),0),FALSE)),"",VLOOKUP($B2689,INDIRECT(nfl_game_result),MATCH(K$1,INDIRECT(nfl_game_result_header),0),FALSE)),"error")</f>
        <v>CIN</v>
      </c>
      <c r="L2689" s="23" t="str">
        <f ca="1">IFERROR(IF(ISBLANK(VLOOKUP($B2689,INDIRECT(nfl_game_result),MATCH(L$1,INDIRECT(nfl_game_result_header),0),FALSE)),"",VLOOKUP($B2689,INDIRECT(nfl_game_result),MATCH(L$1,INDIRECT(nfl_game_result_header),0),FALSE)),"error")</f>
        <v/>
      </c>
      <c r="M2689" t="s">
        <v>14</v>
      </c>
      <c r="N2689">
        <v>-2.5</v>
      </c>
      <c r="O2689" t="s">
        <v>69</v>
      </c>
      <c r="P2689">
        <v>9</v>
      </c>
      <c r="Q2689" t="s">
        <v>69</v>
      </c>
      <c r="V2689" s="23" t="s">
        <v>416</v>
      </c>
      <c r="W2689">
        <f ca="1">VALUE(LEFT(C2689, 4))</f>
        <v>2016</v>
      </c>
      <c r="X2689">
        <f ca="1">VALUE(MID(C2689,6,FIND("_",C2689,6)-6))</f>
        <v>17</v>
      </c>
      <c r="Y2689">
        <f ca="1">IF(NOT(OR(ISBLANK(D2689),ISBLANK(E2689),D2689="",E2689="")),D2689-E2689,"")</f>
        <v>-4</v>
      </c>
      <c r="Z2689">
        <f ca="1">IF(OR(NOT(ISNUMBER(D2689)),ISBLANK(D2689),D2689="",ISBLANK(N2689)),"",ABS(D2689-N2689))</f>
        <v>0</v>
      </c>
      <c r="AA2689">
        <f ca="1">IF(OR(ISBLANK(J2689),ISBLANK(O2689),J2689="",O2689=""),"",IF(J2689=O2689,1,0))</f>
        <v>1</v>
      </c>
      <c r="AB2689">
        <f ca="1">IF(OR(ISBLANK(K2689),ISBLANK(Q2689),K2689="",Q2689=""),"",IF(K2689=Q2689,1,0))</f>
        <v>1</v>
      </c>
      <c r="AC2689" s="23" t="str">
        <f t="shared" ca="1" si="41"/>
        <v/>
      </c>
    </row>
    <row r="2690" spans="1:29" x14ac:dyDescent="0.25">
      <c r="A2690" s="23">
        <v>2689</v>
      </c>
      <c r="B2690">
        <v>1321</v>
      </c>
      <c r="C2690" t="str">
        <f ca="1">IFERROR(VLOOKUP($B2690,INDIRECT(nfl_game_result),MATCH(C$1,INDIRECT(nfl_game_result_header),0),FALSE),"error")</f>
        <v>2016_17_KCY@SD</v>
      </c>
      <c r="D2690">
        <f ca="1">IFERROR(IF(ISBLANK(VLOOKUP($B2690,INDIRECT(nfl_game_result),MATCH(D$1,INDIRECT(nfl_game_result_header),0),FALSE)),"",VLOOKUP($B2690,INDIRECT(nfl_game_result),MATCH(D$1,INDIRECT(nfl_game_result_header),0),FALSE)),"error")</f>
        <v>4.5</v>
      </c>
      <c r="E2690">
        <f ca="1">IFERROR(IF(ISBLANK(VLOOKUP($B2690,INDIRECT(nfl_game_result),MATCH(E$1,INDIRECT(nfl_game_result_header),0),FALSE)),"",VLOOKUP($B2690,INDIRECT(nfl_game_result),MATCH(E$1,INDIRECT(nfl_game_result_header),0),FALSE)),"error")</f>
        <v>5</v>
      </c>
      <c r="F2690" s="23" t="str">
        <f ca="1">IFERROR(IF(ISBLANK(VLOOKUP($B2690,INDIRECT(nfl_game_result),MATCH(F$1,INDIRECT(nfl_game_result_header),0),FALSE)),"",VLOOKUP($B2690,INDIRECT(nfl_game_result),MATCH(F$1,INDIRECT(nfl_game_result_header),0),FALSE)),"error")</f>
        <v/>
      </c>
      <c r="G2690" s="23" t="str">
        <f ca="1">IFERROR(IF(ISBLANK(VLOOKUP($B2690,INDIRECT(nfl_game_result),MATCH(G$1,INDIRECT(nfl_game_result_header),0),FALSE)),"",VLOOKUP($B2690,INDIRECT(nfl_game_result),MATCH(G$1,INDIRECT(nfl_game_result_header),0),FALSE)),"error")</f>
        <v/>
      </c>
      <c r="H2690">
        <f ca="1">IFERROR(IF(ISBLANK(VLOOKUP($B2690,INDIRECT(nfl_game_result),MATCH(H$1,INDIRECT(nfl_game_result_header),0),FALSE)),"",VLOOKUP($B2690,INDIRECT(nfl_game_result),MATCH(H$1,INDIRECT(nfl_game_result_header),0),FALSE)),"error")</f>
        <v>27</v>
      </c>
      <c r="I2690">
        <f ca="1">IFERROR(IF(ISBLANK(VLOOKUP($B2690,INDIRECT(nfl_game_result),MATCH(I$1,INDIRECT(nfl_game_result_header),0),FALSE)),"",VLOOKUP($B2690,INDIRECT(nfl_game_result),MATCH(I$1,INDIRECT(nfl_game_result_header),0),FALSE)),"error")</f>
        <v>37</v>
      </c>
      <c r="J2690" t="str">
        <f ca="1">IFERROR(IF(ISBLANK(VLOOKUP($B2690,INDIRECT(nfl_game_result),MATCH(J$1,INDIRECT(nfl_game_result_header),0),FALSE)),"",VLOOKUP($B2690,INDIRECT(nfl_game_result),MATCH(J$1,INDIRECT(nfl_game_result_header),0),FALSE)),"error")</f>
        <v>KCY</v>
      </c>
      <c r="K2690" t="str">
        <f ca="1">IFERROR(IF(ISBLANK(VLOOKUP($B2690,INDIRECT(nfl_game_result),MATCH(K$1,INDIRECT(nfl_game_result_header),0),FALSE)),"",VLOOKUP($B2690,INDIRECT(nfl_game_result),MATCH(K$1,INDIRECT(nfl_game_result_header),0),FALSE)),"error")</f>
        <v>KCY</v>
      </c>
      <c r="L2690" s="23" t="str">
        <f ca="1">IFERROR(IF(ISBLANK(VLOOKUP($B2690,INDIRECT(nfl_game_result),MATCH(L$1,INDIRECT(nfl_game_result_header),0),FALSE)),"",VLOOKUP($B2690,INDIRECT(nfl_game_result),MATCH(L$1,INDIRECT(nfl_game_result_header),0),FALSE)),"error")</f>
        <v/>
      </c>
      <c r="M2690" t="s">
        <v>14</v>
      </c>
      <c r="N2690">
        <v>4.5</v>
      </c>
      <c r="O2690" t="s">
        <v>331</v>
      </c>
      <c r="P2690">
        <v>6</v>
      </c>
      <c r="Q2690" t="s">
        <v>331</v>
      </c>
      <c r="V2690" s="23" t="s">
        <v>416</v>
      </c>
      <c r="W2690">
        <f ca="1">VALUE(LEFT(C2690, 4))</f>
        <v>2016</v>
      </c>
      <c r="X2690">
        <f ca="1">VALUE(MID(C2690,6,FIND("_",C2690,6)-6))</f>
        <v>17</v>
      </c>
      <c r="Y2690">
        <f ca="1">IF(NOT(OR(ISBLANK(D2690),ISBLANK(E2690),D2690="",E2690="")),D2690-E2690,"")</f>
        <v>-0.5</v>
      </c>
      <c r="Z2690">
        <f ca="1">IF(OR(NOT(ISNUMBER(D2690)),ISBLANK(D2690),D2690="",ISBLANK(N2690)),"",ABS(D2690-N2690))</f>
        <v>0</v>
      </c>
      <c r="AA2690">
        <f ca="1">IF(OR(ISBLANK(J2690),ISBLANK(O2690),J2690="",O2690=""),"",IF(J2690=O2690,1,0))</f>
        <v>1</v>
      </c>
      <c r="AB2690">
        <f ca="1">IF(OR(ISBLANK(K2690),ISBLANK(Q2690),K2690="",Q2690=""),"",IF(K2690=Q2690,1,0))</f>
        <v>1</v>
      </c>
      <c r="AC2690" s="23" t="str">
        <f t="shared" ca="1" si="41"/>
        <v/>
      </c>
    </row>
    <row r="2691" spans="1:29" x14ac:dyDescent="0.25">
      <c r="A2691" s="23">
        <v>2690</v>
      </c>
      <c r="B2691">
        <v>1322</v>
      </c>
      <c r="C2691" t="str">
        <f ca="1">IFERROR(VLOOKUP($B2691,INDIRECT(nfl_game_result),MATCH(C$1,INDIRECT(nfl_game_result_header),0),FALSE),"error")</f>
        <v>2016_17_OAK@DEN</v>
      </c>
      <c r="D2691">
        <f ca="1">IFERROR(IF(ISBLANK(VLOOKUP($B2691,INDIRECT(nfl_game_result),MATCH(D$1,INDIRECT(nfl_game_result_header),0),FALSE)),"",VLOOKUP($B2691,INDIRECT(nfl_game_result),MATCH(D$1,INDIRECT(nfl_game_result_header),0),FALSE)),"error")</f>
        <v>-3.5</v>
      </c>
      <c r="E2691">
        <f ca="1">IFERROR(IF(ISBLANK(VLOOKUP($B2691,INDIRECT(nfl_game_result),MATCH(E$1,INDIRECT(nfl_game_result_header),0),FALSE)),"",VLOOKUP($B2691,INDIRECT(nfl_game_result),MATCH(E$1,INDIRECT(nfl_game_result_header),0),FALSE)),"error")</f>
        <v>-1</v>
      </c>
      <c r="F2691" s="23" t="str">
        <f ca="1">IFERROR(IF(ISBLANK(VLOOKUP($B2691,INDIRECT(nfl_game_result),MATCH(F$1,INDIRECT(nfl_game_result_header),0),FALSE)),"",VLOOKUP($B2691,INDIRECT(nfl_game_result),MATCH(F$1,INDIRECT(nfl_game_result_header),0),FALSE)),"error")</f>
        <v/>
      </c>
      <c r="G2691" s="23" t="str">
        <f ca="1">IFERROR(IF(ISBLANK(VLOOKUP($B2691,INDIRECT(nfl_game_result),MATCH(G$1,INDIRECT(nfl_game_result_header),0),FALSE)),"",VLOOKUP($B2691,INDIRECT(nfl_game_result),MATCH(G$1,INDIRECT(nfl_game_result_header),0),FALSE)),"error")</f>
        <v/>
      </c>
      <c r="H2691">
        <f ca="1">IFERROR(IF(ISBLANK(VLOOKUP($B2691,INDIRECT(nfl_game_result),MATCH(H$1,INDIRECT(nfl_game_result_header),0),FALSE)),"",VLOOKUP($B2691,INDIRECT(nfl_game_result),MATCH(H$1,INDIRECT(nfl_game_result_header),0),FALSE)),"error")</f>
        <v>24</v>
      </c>
      <c r="I2691">
        <f ca="1">IFERROR(IF(ISBLANK(VLOOKUP($B2691,INDIRECT(nfl_game_result),MATCH(I$1,INDIRECT(nfl_game_result_header),0),FALSE)),"",VLOOKUP($B2691,INDIRECT(nfl_game_result),MATCH(I$1,INDIRECT(nfl_game_result_header),0),FALSE)),"error")</f>
        <v>6</v>
      </c>
      <c r="J2691" t="str">
        <f ca="1">IFERROR(IF(ISBLANK(VLOOKUP($B2691,INDIRECT(nfl_game_result),MATCH(J$1,INDIRECT(nfl_game_result_header),0),FALSE)),"",VLOOKUP($B2691,INDIRECT(nfl_game_result),MATCH(J$1,INDIRECT(nfl_game_result_header),0),FALSE)),"error")</f>
        <v>DEN</v>
      </c>
      <c r="K2691" t="str">
        <f ca="1">IFERROR(IF(ISBLANK(VLOOKUP($B2691,INDIRECT(nfl_game_result),MATCH(K$1,INDIRECT(nfl_game_result_header),0),FALSE)),"",VLOOKUP($B2691,INDIRECT(nfl_game_result),MATCH(K$1,INDIRECT(nfl_game_result_header),0),FALSE)),"error")</f>
        <v>DEN</v>
      </c>
      <c r="L2691" s="23" t="str">
        <f ca="1">IFERROR(IF(ISBLANK(VLOOKUP($B2691,INDIRECT(nfl_game_result),MATCH(L$1,INDIRECT(nfl_game_result_header),0),FALSE)),"",VLOOKUP($B2691,INDIRECT(nfl_game_result),MATCH(L$1,INDIRECT(nfl_game_result_header),0),FALSE)),"error")</f>
        <v/>
      </c>
      <c r="M2691" t="s">
        <v>14</v>
      </c>
      <c r="N2691">
        <v>-3</v>
      </c>
      <c r="O2691" t="s">
        <v>72</v>
      </c>
      <c r="P2691">
        <v>12</v>
      </c>
      <c r="Q2691" t="s">
        <v>72</v>
      </c>
      <c r="V2691" s="23" t="s">
        <v>416</v>
      </c>
      <c r="W2691">
        <f ca="1">VALUE(LEFT(C2691, 4))</f>
        <v>2016</v>
      </c>
      <c r="X2691">
        <f ca="1">VALUE(MID(C2691,6,FIND("_",C2691,6)-6))</f>
        <v>17</v>
      </c>
      <c r="Y2691">
        <f ca="1">IF(NOT(OR(ISBLANK(D2691),ISBLANK(E2691),D2691="",E2691="")),D2691-E2691,"")</f>
        <v>-2.5</v>
      </c>
      <c r="Z2691">
        <f ca="1">IF(OR(NOT(ISNUMBER(D2691)),ISBLANK(D2691),D2691="",ISBLANK(N2691)),"",ABS(D2691-N2691))</f>
        <v>0.5</v>
      </c>
      <c r="AA2691">
        <f ca="1">IF(OR(ISBLANK(J2691),ISBLANK(O2691),J2691="",O2691=""),"",IF(J2691=O2691,1,0))</f>
        <v>1</v>
      </c>
      <c r="AB2691">
        <f ca="1">IF(OR(ISBLANK(K2691),ISBLANK(Q2691),K2691="",Q2691=""),"",IF(K2691=Q2691,1,0))</f>
        <v>1</v>
      </c>
      <c r="AC2691" s="23" t="str">
        <f t="shared" ca="1" si="41"/>
        <v/>
      </c>
    </row>
    <row r="2692" spans="1:29" x14ac:dyDescent="0.25">
      <c r="A2692" s="23">
        <v>2691</v>
      </c>
      <c r="B2692">
        <v>1323</v>
      </c>
      <c r="C2692" t="str">
        <f ca="1">IFERROR(VLOOKUP($B2692,INDIRECT(nfl_game_result),MATCH(C$1,INDIRECT(nfl_game_result_header),0),FALSE),"error")</f>
        <v>2016_17_SEA@SFO</v>
      </c>
      <c r="D2692">
        <f ca="1">IFERROR(IF(ISBLANK(VLOOKUP($B2692,INDIRECT(nfl_game_result),MATCH(D$1,INDIRECT(nfl_game_result_header),0),FALSE)),"",VLOOKUP($B2692,INDIRECT(nfl_game_result),MATCH(D$1,INDIRECT(nfl_game_result_header),0),FALSE)),"error")</f>
        <v>9</v>
      </c>
      <c r="E2692">
        <f ca="1">IFERROR(IF(ISBLANK(VLOOKUP($B2692,INDIRECT(nfl_game_result),MATCH(E$1,INDIRECT(nfl_game_result_header),0),FALSE)),"",VLOOKUP($B2692,INDIRECT(nfl_game_result),MATCH(E$1,INDIRECT(nfl_game_result_header),0),FALSE)),"error")</f>
        <v>11</v>
      </c>
      <c r="F2692" s="23" t="str">
        <f ca="1">IFERROR(IF(ISBLANK(VLOOKUP($B2692,INDIRECT(nfl_game_result),MATCH(F$1,INDIRECT(nfl_game_result_header),0),FALSE)),"",VLOOKUP($B2692,INDIRECT(nfl_game_result),MATCH(F$1,INDIRECT(nfl_game_result_header),0),FALSE)),"error")</f>
        <v/>
      </c>
      <c r="G2692" s="23" t="str">
        <f ca="1">IFERROR(IF(ISBLANK(VLOOKUP($B2692,INDIRECT(nfl_game_result),MATCH(G$1,INDIRECT(nfl_game_result_header),0),FALSE)),"",VLOOKUP($B2692,INDIRECT(nfl_game_result),MATCH(G$1,INDIRECT(nfl_game_result_header),0),FALSE)),"error")</f>
        <v/>
      </c>
      <c r="H2692">
        <f ca="1">IFERROR(IF(ISBLANK(VLOOKUP($B2692,INDIRECT(nfl_game_result),MATCH(H$1,INDIRECT(nfl_game_result_header),0),FALSE)),"",VLOOKUP($B2692,INDIRECT(nfl_game_result),MATCH(H$1,INDIRECT(nfl_game_result_header),0),FALSE)),"error")</f>
        <v>23</v>
      </c>
      <c r="I2692">
        <f ca="1">IFERROR(IF(ISBLANK(VLOOKUP($B2692,INDIRECT(nfl_game_result),MATCH(I$1,INDIRECT(nfl_game_result_header),0),FALSE)),"",VLOOKUP($B2692,INDIRECT(nfl_game_result),MATCH(I$1,INDIRECT(nfl_game_result_header),0),FALSE)),"error")</f>
        <v>25</v>
      </c>
      <c r="J2692" t="str">
        <f ca="1">IFERROR(IF(ISBLANK(VLOOKUP($B2692,INDIRECT(nfl_game_result),MATCH(J$1,INDIRECT(nfl_game_result_header),0),FALSE)),"",VLOOKUP($B2692,INDIRECT(nfl_game_result),MATCH(J$1,INDIRECT(nfl_game_result_header),0),FALSE)),"error")</f>
        <v>SFO</v>
      </c>
      <c r="K2692" t="str">
        <f ca="1">IFERROR(IF(ISBLANK(VLOOKUP($B2692,INDIRECT(nfl_game_result),MATCH(K$1,INDIRECT(nfl_game_result_header),0),FALSE)),"",VLOOKUP($B2692,INDIRECT(nfl_game_result),MATCH(K$1,INDIRECT(nfl_game_result_header),0),FALSE)),"error")</f>
        <v>SEA</v>
      </c>
      <c r="L2692" s="23" t="str">
        <f ca="1">IFERROR(IF(ISBLANK(VLOOKUP($B2692,INDIRECT(nfl_game_result),MATCH(L$1,INDIRECT(nfl_game_result_header),0),FALSE)),"",VLOOKUP($B2692,INDIRECT(nfl_game_result),MATCH(L$1,INDIRECT(nfl_game_result_header),0),FALSE)),"error")</f>
        <v/>
      </c>
      <c r="M2692" t="s">
        <v>14</v>
      </c>
      <c r="N2692">
        <v>7</v>
      </c>
      <c r="O2692" t="s">
        <v>89</v>
      </c>
      <c r="P2692">
        <v>11</v>
      </c>
      <c r="Q2692" t="s">
        <v>89</v>
      </c>
      <c r="V2692" s="23" t="s">
        <v>416</v>
      </c>
      <c r="W2692">
        <f ca="1">VALUE(LEFT(C2692, 4))</f>
        <v>2016</v>
      </c>
      <c r="X2692">
        <f ca="1">VALUE(MID(C2692,6,FIND("_",C2692,6)-6))</f>
        <v>17</v>
      </c>
      <c r="Y2692">
        <f ca="1">IF(NOT(OR(ISBLANK(D2692),ISBLANK(E2692),D2692="",E2692="")),D2692-E2692,"")</f>
        <v>-2</v>
      </c>
      <c r="Z2692">
        <f ca="1">IF(OR(NOT(ISNUMBER(D2692)),ISBLANK(D2692),D2692="",ISBLANK(N2692)),"",ABS(D2692-N2692))</f>
        <v>2</v>
      </c>
      <c r="AA2692">
        <f ca="1">IF(OR(ISBLANK(J2692),ISBLANK(O2692),J2692="",O2692=""),"",IF(J2692=O2692,1,0))</f>
        <v>0</v>
      </c>
      <c r="AB2692">
        <f ca="1">IF(OR(ISBLANK(K2692),ISBLANK(Q2692),K2692="",Q2692=""),"",IF(K2692=Q2692,1,0))</f>
        <v>1</v>
      </c>
      <c r="AC2692" s="23" t="str">
        <f t="shared" ca="1" si="41"/>
        <v/>
      </c>
    </row>
    <row r="2693" spans="1:29" x14ac:dyDescent="0.25">
      <c r="A2693" s="23">
        <v>2692</v>
      </c>
      <c r="B2693">
        <v>1324</v>
      </c>
      <c r="C2693" t="str">
        <f ca="1">IFERROR(VLOOKUP($B2693,INDIRECT(nfl_game_result),MATCH(C$1,INDIRECT(nfl_game_result_header),0),FALSE),"error")</f>
        <v>2016_17_ARI@LAR</v>
      </c>
      <c r="D2693">
        <f ca="1">IFERROR(IF(ISBLANK(VLOOKUP($B2693,INDIRECT(nfl_game_result),MATCH(D$1,INDIRECT(nfl_game_result_header),0),FALSE)),"",VLOOKUP($B2693,INDIRECT(nfl_game_result),MATCH(D$1,INDIRECT(nfl_game_result_header),0),FALSE)),"error")</f>
        <v>7.5</v>
      </c>
      <c r="E2693">
        <f ca="1">IFERROR(IF(ISBLANK(VLOOKUP($B2693,INDIRECT(nfl_game_result),MATCH(E$1,INDIRECT(nfl_game_result_header),0),FALSE)),"",VLOOKUP($B2693,INDIRECT(nfl_game_result),MATCH(E$1,INDIRECT(nfl_game_result_header),0),FALSE)),"error")</f>
        <v>7</v>
      </c>
      <c r="F2693" s="23" t="str">
        <f ca="1">IFERROR(IF(ISBLANK(VLOOKUP($B2693,INDIRECT(nfl_game_result),MATCH(F$1,INDIRECT(nfl_game_result_header),0),FALSE)),"",VLOOKUP($B2693,INDIRECT(nfl_game_result),MATCH(F$1,INDIRECT(nfl_game_result_header),0),FALSE)),"error")</f>
        <v/>
      </c>
      <c r="G2693" s="23" t="str">
        <f ca="1">IFERROR(IF(ISBLANK(VLOOKUP($B2693,INDIRECT(nfl_game_result),MATCH(G$1,INDIRECT(nfl_game_result_header),0),FALSE)),"",VLOOKUP($B2693,INDIRECT(nfl_game_result),MATCH(G$1,INDIRECT(nfl_game_result_header),0),FALSE)),"error")</f>
        <v/>
      </c>
      <c r="H2693">
        <f ca="1">IFERROR(IF(ISBLANK(VLOOKUP($B2693,INDIRECT(nfl_game_result),MATCH(H$1,INDIRECT(nfl_game_result_header),0),FALSE)),"",VLOOKUP($B2693,INDIRECT(nfl_game_result),MATCH(H$1,INDIRECT(nfl_game_result_header),0),FALSE)),"error")</f>
        <v>6</v>
      </c>
      <c r="I2693">
        <f ca="1">IFERROR(IF(ISBLANK(VLOOKUP($B2693,INDIRECT(nfl_game_result),MATCH(I$1,INDIRECT(nfl_game_result_header),0),FALSE)),"",VLOOKUP($B2693,INDIRECT(nfl_game_result),MATCH(I$1,INDIRECT(nfl_game_result_header),0),FALSE)),"error")</f>
        <v>44</v>
      </c>
      <c r="J2693" t="str">
        <f ca="1">IFERROR(IF(ISBLANK(VLOOKUP($B2693,INDIRECT(nfl_game_result),MATCH(J$1,INDIRECT(nfl_game_result_header),0),FALSE)),"",VLOOKUP($B2693,INDIRECT(nfl_game_result),MATCH(J$1,INDIRECT(nfl_game_result_header),0),FALSE)),"error")</f>
        <v>ARI</v>
      </c>
      <c r="K2693" t="str">
        <f ca="1">IFERROR(IF(ISBLANK(VLOOKUP($B2693,INDIRECT(nfl_game_result),MATCH(K$1,INDIRECT(nfl_game_result_header),0),FALSE)),"",VLOOKUP($B2693,INDIRECT(nfl_game_result),MATCH(K$1,INDIRECT(nfl_game_result_header),0),FALSE)),"error")</f>
        <v>ARI</v>
      </c>
      <c r="L2693" s="23" t="str">
        <f ca="1">IFERROR(IF(ISBLANK(VLOOKUP($B2693,INDIRECT(nfl_game_result),MATCH(L$1,INDIRECT(nfl_game_result_header),0),FALSE)),"",VLOOKUP($B2693,INDIRECT(nfl_game_result),MATCH(L$1,INDIRECT(nfl_game_result_header),0),FALSE)),"error")</f>
        <v/>
      </c>
      <c r="M2693" t="s">
        <v>14</v>
      </c>
      <c r="N2693">
        <v>3</v>
      </c>
      <c r="O2693" t="s">
        <v>123</v>
      </c>
      <c r="P2693">
        <v>14</v>
      </c>
      <c r="Q2693" t="s">
        <v>123</v>
      </c>
      <c r="V2693" s="23" t="s">
        <v>416</v>
      </c>
      <c r="W2693">
        <f ca="1">VALUE(LEFT(C2693, 4))</f>
        <v>2016</v>
      </c>
      <c r="X2693">
        <f ca="1">VALUE(MID(C2693,6,FIND("_",C2693,6)-6))</f>
        <v>17</v>
      </c>
      <c r="Y2693">
        <f ca="1">IF(NOT(OR(ISBLANK(D2693),ISBLANK(E2693),D2693="",E2693="")),D2693-E2693,"")</f>
        <v>0.5</v>
      </c>
      <c r="Z2693">
        <f ca="1">IF(OR(NOT(ISNUMBER(D2693)),ISBLANK(D2693),D2693="",ISBLANK(N2693)),"",ABS(D2693-N2693))</f>
        <v>4.5</v>
      </c>
      <c r="AA2693">
        <f ca="1">IF(OR(ISBLANK(J2693),ISBLANK(O2693),J2693="",O2693=""),"",IF(J2693=O2693,1,0))</f>
        <v>0</v>
      </c>
      <c r="AB2693">
        <f ca="1">IF(OR(ISBLANK(K2693),ISBLANK(Q2693),K2693="",Q2693=""),"",IF(K2693=Q2693,1,0))</f>
        <v>0</v>
      </c>
      <c r="AC2693" s="23" t="str">
        <f t="shared" ca="1" si="41"/>
        <v/>
      </c>
    </row>
    <row r="2694" spans="1:29" x14ac:dyDescent="0.25">
      <c r="A2694" s="23">
        <v>2693</v>
      </c>
      <c r="B2694">
        <v>1325</v>
      </c>
      <c r="C2694" t="str">
        <f ca="1">IFERROR(VLOOKUP($B2694,INDIRECT(nfl_game_result),MATCH(C$1,INDIRECT(nfl_game_result_header),0),FALSE),"error")</f>
        <v>2016_18_OAK@HOU</v>
      </c>
      <c r="D2694">
        <f ca="1">IFERROR(IF(ISBLANK(VLOOKUP($B2694,INDIRECT(nfl_game_result),MATCH(D$1,INDIRECT(nfl_game_result_header),0),FALSE)),"",VLOOKUP($B2694,INDIRECT(nfl_game_result),MATCH(D$1,INDIRECT(nfl_game_result_header),0),FALSE)),"error")</f>
        <v>-3</v>
      </c>
      <c r="E2694">
        <f ca="1">IFERROR(IF(ISBLANK(VLOOKUP($B2694,INDIRECT(nfl_game_result),MATCH(E$1,INDIRECT(nfl_game_result_header),0),FALSE)),"",VLOOKUP($B2694,INDIRECT(nfl_game_result),MATCH(E$1,INDIRECT(nfl_game_result_header),0),FALSE)),"error")</f>
        <v>-4</v>
      </c>
      <c r="F2694" s="23" t="str">
        <f ca="1">IFERROR(IF(ISBLANK(VLOOKUP($B2694,INDIRECT(nfl_game_result),MATCH(F$1,INDIRECT(nfl_game_result_header),0),FALSE)),"",VLOOKUP($B2694,INDIRECT(nfl_game_result),MATCH(F$1,INDIRECT(nfl_game_result_header),0),FALSE)),"error")</f>
        <v/>
      </c>
      <c r="G2694" s="23" t="str">
        <f ca="1">IFERROR(IF(ISBLANK(VLOOKUP($B2694,INDIRECT(nfl_game_result),MATCH(G$1,INDIRECT(nfl_game_result_header),0),FALSE)),"",VLOOKUP($B2694,INDIRECT(nfl_game_result),MATCH(G$1,INDIRECT(nfl_game_result_header),0),FALSE)),"error")</f>
        <v/>
      </c>
      <c r="H2694">
        <f ca="1">IFERROR(IF(ISBLANK(VLOOKUP($B2694,INDIRECT(nfl_game_result),MATCH(H$1,INDIRECT(nfl_game_result_header),0),FALSE)),"",VLOOKUP($B2694,INDIRECT(nfl_game_result),MATCH(H$1,INDIRECT(nfl_game_result_header),0),FALSE)),"error")</f>
        <v>27</v>
      </c>
      <c r="I2694">
        <f ca="1">IFERROR(IF(ISBLANK(VLOOKUP($B2694,INDIRECT(nfl_game_result),MATCH(I$1,INDIRECT(nfl_game_result_header),0),FALSE)),"",VLOOKUP($B2694,INDIRECT(nfl_game_result),MATCH(I$1,INDIRECT(nfl_game_result_header),0),FALSE)),"error")</f>
        <v>14</v>
      </c>
      <c r="J2694" t="str">
        <f ca="1">IFERROR(IF(ISBLANK(VLOOKUP($B2694,INDIRECT(nfl_game_result),MATCH(J$1,INDIRECT(nfl_game_result_header),0),FALSE)),"",VLOOKUP($B2694,INDIRECT(nfl_game_result),MATCH(J$1,INDIRECT(nfl_game_result_header),0),FALSE)),"error")</f>
        <v>HOU</v>
      </c>
      <c r="K2694" t="str">
        <f ca="1">IFERROR(IF(ISBLANK(VLOOKUP($B2694,INDIRECT(nfl_game_result),MATCH(K$1,INDIRECT(nfl_game_result_header),0),FALSE)),"",VLOOKUP($B2694,INDIRECT(nfl_game_result),MATCH(K$1,INDIRECT(nfl_game_result_header),0),FALSE)),"error")</f>
        <v>HOU</v>
      </c>
      <c r="L2694" s="23" t="str">
        <f ca="1">IFERROR(IF(ISBLANK(VLOOKUP($B2694,INDIRECT(nfl_game_result),MATCH(L$1,INDIRECT(nfl_game_result_header),0),FALSE)),"",VLOOKUP($B2694,INDIRECT(nfl_game_result),MATCH(L$1,INDIRECT(nfl_game_result_header),0),FALSE)),"error")</f>
        <v/>
      </c>
      <c r="M2694" t="s">
        <v>16</v>
      </c>
      <c r="N2694">
        <v>-3.5</v>
      </c>
      <c r="O2694" t="s">
        <v>75</v>
      </c>
      <c r="P2694">
        <v>3</v>
      </c>
      <c r="Q2694" t="s">
        <v>75</v>
      </c>
      <c r="V2694" s="23" t="s">
        <v>416</v>
      </c>
      <c r="W2694">
        <f ca="1">VALUE(LEFT(C2694, 4))</f>
        <v>2016</v>
      </c>
      <c r="X2694">
        <f ca="1">VALUE(MID(C2694,6,FIND("_",C2694,6)-6))</f>
        <v>18</v>
      </c>
      <c r="Y2694">
        <f ca="1">IF(NOT(OR(ISBLANK(D2694),ISBLANK(E2694),D2694="",E2694="")),D2694-E2694,"")</f>
        <v>1</v>
      </c>
      <c r="Z2694">
        <f ca="1">IF(OR(NOT(ISNUMBER(D2694)),ISBLANK(D2694),D2694="",ISBLANK(N2694)),"",ABS(D2694-N2694))</f>
        <v>0.5</v>
      </c>
      <c r="AA2694">
        <f ca="1">IF(OR(ISBLANK(J2694),ISBLANK(O2694),J2694="",O2694=""),"",IF(J2694=O2694,1,0))</f>
        <v>1</v>
      </c>
      <c r="AB2694">
        <f ca="1">IF(OR(ISBLANK(K2694),ISBLANK(Q2694),K2694="",Q2694=""),"",IF(K2694=Q2694,1,0))</f>
        <v>1</v>
      </c>
      <c r="AC2694" s="23" t="str">
        <f t="shared" ca="1" si="41"/>
        <v/>
      </c>
    </row>
    <row r="2695" spans="1:29" x14ac:dyDescent="0.25">
      <c r="A2695" s="23">
        <v>2694</v>
      </c>
      <c r="B2695">
        <v>1326</v>
      </c>
      <c r="C2695" t="str">
        <f ca="1">IFERROR(VLOOKUP($B2695,INDIRECT(nfl_game_result),MATCH(C$1,INDIRECT(nfl_game_result_header),0),FALSE),"error")</f>
        <v>2016_18_DET@SEA</v>
      </c>
      <c r="D2695">
        <f ca="1">IFERROR(IF(ISBLANK(VLOOKUP($B2695,INDIRECT(nfl_game_result),MATCH(D$1,INDIRECT(nfl_game_result_header),0),FALSE)),"",VLOOKUP($B2695,INDIRECT(nfl_game_result),MATCH(D$1,INDIRECT(nfl_game_result_header),0),FALSE)),"error")</f>
        <v>-7.5</v>
      </c>
      <c r="E2695">
        <f ca="1">IFERROR(IF(ISBLANK(VLOOKUP($B2695,INDIRECT(nfl_game_result),MATCH(E$1,INDIRECT(nfl_game_result_header),0),FALSE)),"",VLOOKUP($B2695,INDIRECT(nfl_game_result),MATCH(E$1,INDIRECT(nfl_game_result_header),0),FALSE)),"error")</f>
        <v>-9</v>
      </c>
      <c r="F2695" s="23" t="str">
        <f ca="1">IFERROR(IF(ISBLANK(VLOOKUP($B2695,INDIRECT(nfl_game_result),MATCH(F$1,INDIRECT(nfl_game_result_header),0),FALSE)),"",VLOOKUP($B2695,INDIRECT(nfl_game_result),MATCH(F$1,INDIRECT(nfl_game_result_header),0),FALSE)),"error")</f>
        <v/>
      </c>
      <c r="G2695" s="23" t="str">
        <f ca="1">IFERROR(IF(ISBLANK(VLOOKUP($B2695,INDIRECT(nfl_game_result),MATCH(G$1,INDIRECT(nfl_game_result_header),0),FALSE)),"",VLOOKUP($B2695,INDIRECT(nfl_game_result),MATCH(G$1,INDIRECT(nfl_game_result_header),0),FALSE)),"error")</f>
        <v/>
      </c>
      <c r="H2695">
        <f ca="1">IFERROR(IF(ISBLANK(VLOOKUP($B2695,INDIRECT(nfl_game_result),MATCH(H$1,INDIRECT(nfl_game_result_header),0),FALSE)),"",VLOOKUP($B2695,INDIRECT(nfl_game_result),MATCH(H$1,INDIRECT(nfl_game_result_header),0),FALSE)),"error")</f>
        <v>26</v>
      </c>
      <c r="I2695">
        <f ca="1">IFERROR(IF(ISBLANK(VLOOKUP($B2695,INDIRECT(nfl_game_result),MATCH(I$1,INDIRECT(nfl_game_result_header),0),FALSE)),"",VLOOKUP($B2695,INDIRECT(nfl_game_result),MATCH(I$1,INDIRECT(nfl_game_result_header),0),FALSE)),"error")</f>
        <v>6</v>
      </c>
      <c r="J2695" t="str">
        <f ca="1">IFERROR(IF(ISBLANK(VLOOKUP($B2695,INDIRECT(nfl_game_result),MATCH(J$1,INDIRECT(nfl_game_result_header),0),FALSE)),"",VLOOKUP($B2695,INDIRECT(nfl_game_result),MATCH(J$1,INDIRECT(nfl_game_result_header),0),FALSE)),"error")</f>
        <v>SEA</v>
      </c>
      <c r="K2695" t="str">
        <f ca="1">IFERROR(IF(ISBLANK(VLOOKUP($B2695,INDIRECT(nfl_game_result),MATCH(K$1,INDIRECT(nfl_game_result_header),0),FALSE)),"",VLOOKUP($B2695,INDIRECT(nfl_game_result),MATCH(K$1,INDIRECT(nfl_game_result_header),0),FALSE)),"error")</f>
        <v>SEA</v>
      </c>
      <c r="L2695" s="23" t="str">
        <f ca="1">IFERROR(IF(ISBLANK(VLOOKUP($B2695,INDIRECT(nfl_game_result),MATCH(L$1,INDIRECT(nfl_game_result_header),0),FALSE)),"",VLOOKUP($B2695,INDIRECT(nfl_game_result),MATCH(L$1,INDIRECT(nfl_game_result_header),0),FALSE)),"error")</f>
        <v/>
      </c>
      <c r="M2695" t="s">
        <v>16</v>
      </c>
      <c r="N2695">
        <v>-6</v>
      </c>
      <c r="O2695" t="s">
        <v>89</v>
      </c>
      <c r="P2695">
        <v>2</v>
      </c>
      <c r="Q2695" t="s">
        <v>89</v>
      </c>
      <c r="V2695" s="23" t="s">
        <v>416</v>
      </c>
      <c r="W2695">
        <f ca="1">VALUE(LEFT(C2695, 4))</f>
        <v>2016</v>
      </c>
      <c r="X2695">
        <f ca="1">VALUE(MID(C2695,6,FIND("_",C2695,6)-6))</f>
        <v>18</v>
      </c>
      <c r="Y2695">
        <f ca="1">IF(NOT(OR(ISBLANK(D2695),ISBLANK(E2695),D2695="",E2695="")),D2695-E2695,"")</f>
        <v>1.5</v>
      </c>
      <c r="Z2695">
        <f ca="1">IF(OR(NOT(ISNUMBER(D2695)),ISBLANK(D2695),D2695="",ISBLANK(N2695)),"",ABS(D2695-N2695))</f>
        <v>1.5</v>
      </c>
      <c r="AA2695">
        <f ca="1">IF(OR(ISBLANK(J2695),ISBLANK(O2695),J2695="",O2695=""),"",IF(J2695=O2695,1,0))</f>
        <v>1</v>
      </c>
      <c r="AB2695">
        <f ca="1">IF(OR(ISBLANK(K2695),ISBLANK(Q2695),K2695="",Q2695=""),"",IF(K2695=Q2695,1,0))</f>
        <v>1</v>
      </c>
      <c r="AC2695" s="23" t="str">
        <f t="shared" ca="1" si="41"/>
        <v/>
      </c>
    </row>
    <row r="2696" spans="1:29" x14ac:dyDescent="0.25">
      <c r="A2696" s="23">
        <v>2695</v>
      </c>
      <c r="B2696">
        <v>1327</v>
      </c>
      <c r="C2696" t="str">
        <f ca="1">IFERROR(VLOOKUP($B2696,INDIRECT(nfl_game_result),MATCH(C$1,INDIRECT(nfl_game_result_header),0),FALSE),"error")</f>
        <v>2016_18_MIA@PIT</v>
      </c>
      <c r="D2696">
        <f ca="1">IFERROR(IF(ISBLANK(VLOOKUP($B2696,INDIRECT(nfl_game_result),MATCH(D$1,INDIRECT(nfl_game_result_header),0),FALSE)),"",VLOOKUP($B2696,INDIRECT(nfl_game_result),MATCH(D$1,INDIRECT(nfl_game_result_header),0),FALSE)),"error")</f>
        <v>-10</v>
      </c>
      <c r="E2696">
        <f ca="1">IFERROR(IF(ISBLANK(VLOOKUP($B2696,INDIRECT(nfl_game_result),MATCH(E$1,INDIRECT(nfl_game_result_header),0),FALSE)),"",VLOOKUP($B2696,INDIRECT(nfl_game_result),MATCH(E$1,INDIRECT(nfl_game_result_header),0),FALSE)),"error")</f>
        <v>-12</v>
      </c>
      <c r="F2696" s="23" t="str">
        <f ca="1">IFERROR(IF(ISBLANK(VLOOKUP($B2696,INDIRECT(nfl_game_result),MATCH(F$1,INDIRECT(nfl_game_result_header),0),FALSE)),"",VLOOKUP($B2696,INDIRECT(nfl_game_result),MATCH(F$1,INDIRECT(nfl_game_result_header),0),FALSE)),"error")</f>
        <v/>
      </c>
      <c r="G2696" s="23" t="str">
        <f ca="1">IFERROR(IF(ISBLANK(VLOOKUP($B2696,INDIRECT(nfl_game_result),MATCH(G$1,INDIRECT(nfl_game_result_header),0),FALSE)),"",VLOOKUP($B2696,INDIRECT(nfl_game_result),MATCH(G$1,INDIRECT(nfl_game_result_header),0),FALSE)),"error")</f>
        <v/>
      </c>
      <c r="H2696">
        <f ca="1">IFERROR(IF(ISBLANK(VLOOKUP($B2696,INDIRECT(nfl_game_result),MATCH(H$1,INDIRECT(nfl_game_result_header),0),FALSE)),"",VLOOKUP($B2696,INDIRECT(nfl_game_result),MATCH(H$1,INDIRECT(nfl_game_result_header),0),FALSE)),"error")</f>
        <v>30</v>
      </c>
      <c r="I2696">
        <f ca="1">IFERROR(IF(ISBLANK(VLOOKUP($B2696,INDIRECT(nfl_game_result),MATCH(I$1,INDIRECT(nfl_game_result_header),0),FALSE)),"",VLOOKUP($B2696,INDIRECT(nfl_game_result),MATCH(I$1,INDIRECT(nfl_game_result_header),0),FALSE)),"error")</f>
        <v>12</v>
      </c>
      <c r="J2696" t="str">
        <f ca="1">IFERROR(IF(ISBLANK(VLOOKUP($B2696,INDIRECT(nfl_game_result),MATCH(J$1,INDIRECT(nfl_game_result_header),0),FALSE)),"",VLOOKUP($B2696,INDIRECT(nfl_game_result),MATCH(J$1,INDIRECT(nfl_game_result_header),0),FALSE)),"error")</f>
        <v>PIT</v>
      </c>
      <c r="K2696" t="str">
        <f ca="1">IFERROR(IF(ISBLANK(VLOOKUP($B2696,INDIRECT(nfl_game_result),MATCH(K$1,INDIRECT(nfl_game_result_header),0),FALSE)),"",VLOOKUP($B2696,INDIRECT(nfl_game_result),MATCH(K$1,INDIRECT(nfl_game_result_header),0),FALSE)),"error")</f>
        <v>PIT</v>
      </c>
      <c r="L2696" s="23" t="str">
        <f ca="1">IFERROR(IF(ISBLANK(VLOOKUP($B2696,INDIRECT(nfl_game_result),MATCH(L$1,INDIRECT(nfl_game_result_header),0),FALSE)),"",VLOOKUP($B2696,INDIRECT(nfl_game_result),MATCH(L$1,INDIRECT(nfl_game_result_header),0),FALSE)),"error")</f>
        <v/>
      </c>
      <c r="M2696" t="s">
        <v>16</v>
      </c>
      <c r="N2696">
        <v>-7</v>
      </c>
      <c r="O2696" t="s">
        <v>79</v>
      </c>
      <c r="P2696">
        <v>1</v>
      </c>
      <c r="Q2696" t="s">
        <v>87</v>
      </c>
      <c r="V2696" s="23" t="s">
        <v>416</v>
      </c>
      <c r="W2696">
        <f ca="1">VALUE(LEFT(C2696, 4))</f>
        <v>2016</v>
      </c>
      <c r="X2696">
        <f ca="1">VALUE(MID(C2696,6,FIND("_",C2696,6)-6))</f>
        <v>18</v>
      </c>
      <c r="Y2696">
        <f ca="1">IF(NOT(OR(ISBLANK(D2696),ISBLANK(E2696),D2696="",E2696="")),D2696-E2696,"")</f>
        <v>2</v>
      </c>
      <c r="Z2696">
        <f ca="1">IF(OR(NOT(ISNUMBER(D2696)),ISBLANK(D2696),D2696="",ISBLANK(N2696)),"",ABS(D2696-N2696))</f>
        <v>3</v>
      </c>
      <c r="AA2696">
        <f ca="1">IF(OR(ISBLANK(J2696),ISBLANK(O2696),J2696="",O2696=""),"",IF(J2696=O2696,1,0))</f>
        <v>0</v>
      </c>
      <c r="AB2696">
        <f ca="1">IF(OR(ISBLANK(K2696),ISBLANK(Q2696),K2696="",Q2696=""),"",IF(K2696=Q2696,1,0))</f>
        <v>1</v>
      </c>
      <c r="AC2696" s="23" t="str">
        <f t="shared" ca="1" si="41"/>
        <v/>
      </c>
    </row>
    <row r="2697" spans="1:29" x14ac:dyDescent="0.25">
      <c r="A2697" s="23">
        <v>2696</v>
      </c>
      <c r="B2697">
        <v>1328</v>
      </c>
      <c r="C2697" t="str">
        <f ca="1">IFERROR(VLOOKUP($B2697,INDIRECT(nfl_game_result),MATCH(C$1,INDIRECT(nfl_game_result_header),0),FALSE),"error")</f>
        <v>2016_18_NYG@GBY</v>
      </c>
      <c r="D2697">
        <f ca="1">IFERROR(IF(ISBLANK(VLOOKUP($B2697,INDIRECT(nfl_game_result),MATCH(D$1,INDIRECT(nfl_game_result_header),0),FALSE)),"",VLOOKUP($B2697,INDIRECT(nfl_game_result),MATCH(D$1,INDIRECT(nfl_game_result_header),0),FALSE)),"error")</f>
        <v>-3.5</v>
      </c>
      <c r="E2697">
        <f ca="1">IFERROR(IF(ISBLANK(VLOOKUP($B2697,INDIRECT(nfl_game_result),MATCH(E$1,INDIRECT(nfl_game_result_header),0),FALSE)),"",VLOOKUP($B2697,INDIRECT(nfl_game_result),MATCH(E$1,INDIRECT(nfl_game_result_header),0),FALSE)),"error")</f>
        <v>-5.5</v>
      </c>
      <c r="F2697" s="23" t="str">
        <f ca="1">IFERROR(IF(ISBLANK(VLOOKUP($B2697,INDIRECT(nfl_game_result),MATCH(F$1,INDIRECT(nfl_game_result_header),0),FALSE)),"",VLOOKUP($B2697,INDIRECT(nfl_game_result),MATCH(F$1,INDIRECT(nfl_game_result_header),0),FALSE)),"error")</f>
        <v/>
      </c>
      <c r="G2697" s="23" t="str">
        <f ca="1">IFERROR(IF(ISBLANK(VLOOKUP($B2697,INDIRECT(nfl_game_result),MATCH(G$1,INDIRECT(nfl_game_result_header),0),FALSE)),"",VLOOKUP($B2697,INDIRECT(nfl_game_result),MATCH(G$1,INDIRECT(nfl_game_result_header),0),FALSE)),"error")</f>
        <v/>
      </c>
      <c r="H2697">
        <f ca="1">IFERROR(IF(ISBLANK(VLOOKUP($B2697,INDIRECT(nfl_game_result),MATCH(H$1,INDIRECT(nfl_game_result_header),0),FALSE)),"",VLOOKUP($B2697,INDIRECT(nfl_game_result),MATCH(H$1,INDIRECT(nfl_game_result_header),0),FALSE)),"error")</f>
        <v>38</v>
      </c>
      <c r="I2697">
        <f ca="1">IFERROR(IF(ISBLANK(VLOOKUP($B2697,INDIRECT(nfl_game_result),MATCH(I$1,INDIRECT(nfl_game_result_header),0),FALSE)),"",VLOOKUP($B2697,INDIRECT(nfl_game_result),MATCH(I$1,INDIRECT(nfl_game_result_header),0),FALSE)),"error")</f>
        <v>13</v>
      </c>
      <c r="J2697" t="str">
        <f ca="1">IFERROR(IF(ISBLANK(VLOOKUP($B2697,INDIRECT(nfl_game_result),MATCH(J$1,INDIRECT(nfl_game_result_header),0),FALSE)),"",VLOOKUP($B2697,INDIRECT(nfl_game_result),MATCH(J$1,INDIRECT(nfl_game_result_header),0),FALSE)),"error")</f>
        <v>GBY</v>
      </c>
      <c r="K2697" t="str">
        <f ca="1">IFERROR(IF(ISBLANK(VLOOKUP($B2697,INDIRECT(nfl_game_result),MATCH(K$1,INDIRECT(nfl_game_result_header),0),FALSE)),"",VLOOKUP($B2697,INDIRECT(nfl_game_result),MATCH(K$1,INDIRECT(nfl_game_result_header),0),FALSE)),"error")</f>
        <v>GBY</v>
      </c>
      <c r="L2697" s="23" t="str">
        <f ca="1">IFERROR(IF(ISBLANK(VLOOKUP($B2697,INDIRECT(nfl_game_result),MATCH(L$1,INDIRECT(nfl_game_result_header),0),FALSE)),"",VLOOKUP($B2697,INDIRECT(nfl_game_result),MATCH(L$1,INDIRECT(nfl_game_result_header),0),FALSE)),"error")</f>
        <v/>
      </c>
      <c r="M2697" t="s">
        <v>16</v>
      </c>
      <c r="N2697">
        <v>-5</v>
      </c>
      <c r="O2697" t="s">
        <v>83</v>
      </c>
      <c r="P2697">
        <v>4</v>
      </c>
      <c r="Q2697" t="s">
        <v>83</v>
      </c>
      <c r="V2697" s="23" t="s">
        <v>416</v>
      </c>
      <c r="W2697">
        <f ca="1">VALUE(LEFT(C2697, 4))</f>
        <v>2016</v>
      </c>
      <c r="X2697">
        <f ca="1">VALUE(MID(C2697,6,FIND("_",C2697,6)-6))</f>
        <v>18</v>
      </c>
      <c r="Y2697">
        <f ca="1">IF(NOT(OR(ISBLANK(D2697),ISBLANK(E2697),D2697="",E2697="")),D2697-E2697,"")</f>
        <v>2</v>
      </c>
      <c r="Z2697">
        <f ca="1">IF(OR(NOT(ISNUMBER(D2697)),ISBLANK(D2697),D2697="",ISBLANK(N2697)),"",ABS(D2697-N2697))</f>
        <v>1.5</v>
      </c>
      <c r="AA2697">
        <f ca="1">IF(OR(ISBLANK(J2697),ISBLANK(O2697),J2697="",O2697=""),"",IF(J2697=O2697,1,0))</f>
        <v>0</v>
      </c>
      <c r="AB2697">
        <f ca="1">IF(OR(ISBLANK(K2697),ISBLANK(Q2697),K2697="",Q2697=""),"",IF(K2697=Q2697,1,0))</f>
        <v>0</v>
      </c>
      <c r="AC2697" s="23" t="str">
        <f t="shared" ca="1" si="41"/>
        <v/>
      </c>
    </row>
    <row r="2698" spans="1:29" x14ac:dyDescent="0.25">
      <c r="A2698" s="23">
        <v>2697</v>
      </c>
      <c r="B2698">
        <v>1325</v>
      </c>
      <c r="C2698" t="str">
        <f ca="1">IFERROR(VLOOKUP($B2698,INDIRECT(nfl_game_result),MATCH(C$1,INDIRECT(nfl_game_result_header),0),FALSE),"error")</f>
        <v>2016_18_OAK@HOU</v>
      </c>
      <c r="D2698">
        <f ca="1">IFERROR(IF(ISBLANK(VLOOKUP($B2698,INDIRECT(nfl_game_result),MATCH(D$1,INDIRECT(nfl_game_result_header),0),FALSE)),"",VLOOKUP($B2698,INDIRECT(nfl_game_result),MATCH(D$1,INDIRECT(nfl_game_result_header),0),FALSE)),"error")</f>
        <v>-3</v>
      </c>
      <c r="E2698">
        <f ca="1">IFERROR(IF(ISBLANK(VLOOKUP($B2698,INDIRECT(nfl_game_result),MATCH(E$1,INDIRECT(nfl_game_result_header),0),FALSE)),"",VLOOKUP($B2698,INDIRECT(nfl_game_result),MATCH(E$1,INDIRECT(nfl_game_result_header),0),FALSE)),"error")</f>
        <v>-4</v>
      </c>
      <c r="F2698" s="23" t="str">
        <f ca="1">IFERROR(IF(ISBLANK(VLOOKUP($B2698,INDIRECT(nfl_game_result),MATCH(F$1,INDIRECT(nfl_game_result_header),0),FALSE)),"",VLOOKUP($B2698,INDIRECT(nfl_game_result),MATCH(F$1,INDIRECT(nfl_game_result_header),0),FALSE)),"error")</f>
        <v/>
      </c>
      <c r="G2698" s="23" t="str">
        <f ca="1">IFERROR(IF(ISBLANK(VLOOKUP($B2698,INDIRECT(nfl_game_result),MATCH(G$1,INDIRECT(nfl_game_result_header),0),FALSE)),"",VLOOKUP($B2698,INDIRECT(nfl_game_result),MATCH(G$1,INDIRECT(nfl_game_result_header),0),FALSE)),"error")</f>
        <v/>
      </c>
      <c r="H2698">
        <f ca="1">IFERROR(IF(ISBLANK(VLOOKUP($B2698,INDIRECT(nfl_game_result),MATCH(H$1,INDIRECT(nfl_game_result_header),0),FALSE)),"",VLOOKUP($B2698,INDIRECT(nfl_game_result),MATCH(H$1,INDIRECT(nfl_game_result_header),0),FALSE)),"error")</f>
        <v>27</v>
      </c>
      <c r="I2698">
        <f ca="1">IFERROR(IF(ISBLANK(VLOOKUP($B2698,INDIRECT(nfl_game_result),MATCH(I$1,INDIRECT(nfl_game_result_header),0),FALSE)),"",VLOOKUP($B2698,INDIRECT(nfl_game_result),MATCH(I$1,INDIRECT(nfl_game_result_header),0),FALSE)),"error")</f>
        <v>14</v>
      </c>
      <c r="J2698" t="str">
        <f ca="1">IFERROR(IF(ISBLANK(VLOOKUP($B2698,INDIRECT(nfl_game_result),MATCH(J$1,INDIRECT(nfl_game_result_header),0),FALSE)),"",VLOOKUP($B2698,INDIRECT(nfl_game_result),MATCH(J$1,INDIRECT(nfl_game_result_header),0),FALSE)),"error")</f>
        <v>HOU</v>
      </c>
      <c r="K2698" t="str">
        <f ca="1">IFERROR(IF(ISBLANK(VLOOKUP($B2698,INDIRECT(nfl_game_result),MATCH(K$1,INDIRECT(nfl_game_result_header),0),FALSE)),"",VLOOKUP($B2698,INDIRECT(nfl_game_result),MATCH(K$1,INDIRECT(nfl_game_result_header),0),FALSE)),"error")</f>
        <v>HOU</v>
      </c>
      <c r="L2698" s="23" t="str">
        <f ca="1">IFERROR(IF(ISBLANK(VLOOKUP($B2698,INDIRECT(nfl_game_result),MATCH(L$1,INDIRECT(nfl_game_result_header),0),FALSE)),"",VLOOKUP($B2698,INDIRECT(nfl_game_result),MATCH(L$1,INDIRECT(nfl_game_result_header),0),FALSE)),"error")</f>
        <v/>
      </c>
      <c r="M2698" t="s">
        <v>14</v>
      </c>
      <c r="N2698">
        <v>-4.5</v>
      </c>
      <c r="O2698" t="s">
        <v>75</v>
      </c>
      <c r="P2698">
        <v>1</v>
      </c>
      <c r="Q2698" t="s">
        <v>75</v>
      </c>
      <c r="V2698" s="23" t="s">
        <v>416</v>
      </c>
      <c r="W2698">
        <f ca="1">VALUE(LEFT(C2698, 4))</f>
        <v>2016</v>
      </c>
      <c r="X2698">
        <f ca="1">VALUE(MID(C2698,6,FIND("_",C2698,6)-6))</f>
        <v>18</v>
      </c>
      <c r="Y2698">
        <f ca="1">IF(NOT(OR(ISBLANK(D2698),ISBLANK(E2698),D2698="",E2698="")),D2698-E2698,"")</f>
        <v>1</v>
      </c>
      <c r="Z2698">
        <f ca="1">IF(OR(NOT(ISNUMBER(D2698)),ISBLANK(D2698),D2698="",ISBLANK(N2698)),"",ABS(D2698-N2698))</f>
        <v>1.5</v>
      </c>
      <c r="AA2698">
        <f ca="1">IF(OR(ISBLANK(J2698),ISBLANK(O2698),J2698="",O2698=""),"",IF(J2698=O2698,1,0))</f>
        <v>1</v>
      </c>
      <c r="AB2698">
        <f ca="1">IF(OR(ISBLANK(K2698),ISBLANK(Q2698),K2698="",Q2698=""),"",IF(K2698=Q2698,1,0))</f>
        <v>1</v>
      </c>
      <c r="AC2698" s="23" t="str">
        <f t="shared" ca="1" si="41"/>
        <v/>
      </c>
    </row>
    <row r="2699" spans="1:29" x14ac:dyDescent="0.25">
      <c r="A2699" s="23">
        <v>2698</v>
      </c>
      <c r="B2699">
        <v>1326</v>
      </c>
      <c r="C2699" t="str">
        <f ca="1">IFERROR(VLOOKUP($B2699,INDIRECT(nfl_game_result),MATCH(C$1,INDIRECT(nfl_game_result_header),0),FALSE),"error")</f>
        <v>2016_18_DET@SEA</v>
      </c>
      <c r="D2699">
        <f ca="1">IFERROR(IF(ISBLANK(VLOOKUP($B2699,INDIRECT(nfl_game_result),MATCH(D$1,INDIRECT(nfl_game_result_header),0),FALSE)),"",VLOOKUP($B2699,INDIRECT(nfl_game_result),MATCH(D$1,INDIRECT(nfl_game_result_header),0),FALSE)),"error")</f>
        <v>-7.5</v>
      </c>
      <c r="E2699">
        <f ca="1">IFERROR(IF(ISBLANK(VLOOKUP($B2699,INDIRECT(nfl_game_result),MATCH(E$1,INDIRECT(nfl_game_result_header),0),FALSE)),"",VLOOKUP($B2699,INDIRECT(nfl_game_result),MATCH(E$1,INDIRECT(nfl_game_result_header),0),FALSE)),"error")</f>
        <v>-9</v>
      </c>
      <c r="F2699" s="23" t="str">
        <f ca="1">IFERROR(IF(ISBLANK(VLOOKUP($B2699,INDIRECT(nfl_game_result),MATCH(F$1,INDIRECT(nfl_game_result_header),0),FALSE)),"",VLOOKUP($B2699,INDIRECT(nfl_game_result),MATCH(F$1,INDIRECT(nfl_game_result_header),0),FALSE)),"error")</f>
        <v/>
      </c>
      <c r="G2699" s="23" t="str">
        <f ca="1">IFERROR(IF(ISBLANK(VLOOKUP($B2699,INDIRECT(nfl_game_result),MATCH(G$1,INDIRECT(nfl_game_result_header),0),FALSE)),"",VLOOKUP($B2699,INDIRECT(nfl_game_result),MATCH(G$1,INDIRECT(nfl_game_result_header),0),FALSE)),"error")</f>
        <v/>
      </c>
      <c r="H2699">
        <f ca="1">IFERROR(IF(ISBLANK(VLOOKUP($B2699,INDIRECT(nfl_game_result),MATCH(H$1,INDIRECT(nfl_game_result_header),0),FALSE)),"",VLOOKUP($B2699,INDIRECT(nfl_game_result),MATCH(H$1,INDIRECT(nfl_game_result_header),0),FALSE)),"error")</f>
        <v>26</v>
      </c>
      <c r="I2699">
        <f ca="1">IFERROR(IF(ISBLANK(VLOOKUP($B2699,INDIRECT(nfl_game_result),MATCH(I$1,INDIRECT(nfl_game_result_header),0),FALSE)),"",VLOOKUP($B2699,INDIRECT(nfl_game_result),MATCH(I$1,INDIRECT(nfl_game_result_header),0),FALSE)),"error")</f>
        <v>6</v>
      </c>
      <c r="J2699" t="str">
        <f ca="1">IFERROR(IF(ISBLANK(VLOOKUP($B2699,INDIRECT(nfl_game_result),MATCH(J$1,INDIRECT(nfl_game_result_header),0),FALSE)),"",VLOOKUP($B2699,INDIRECT(nfl_game_result),MATCH(J$1,INDIRECT(nfl_game_result_header),0),FALSE)),"error")</f>
        <v>SEA</v>
      </c>
      <c r="K2699" t="str">
        <f ca="1">IFERROR(IF(ISBLANK(VLOOKUP($B2699,INDIRECT(nfl_game_result),MATCH(K$1,INDIRECT(nfl_game_result_header),0),FALSE)),"",VLOOKUP($B2699,INDIRECT(nfl_game_result),MATCH(K$1,INDIRECT(nfl_game_result_header),0),FALSE)),"error")</f>
        <v>SEA</v>
      </c>
      <c r="L2699" s="23" t="str">
        <f ca="1">IFERROR(IF(ISBLANK(VLOOKUP($B2699,INDIRECT(nfl_game_result),MATCH(L$1,INDIRECT(nfl_game_result_header),0),FALSE)),"",VLOOKUP($B2699,INDIRECT(nfl_game_result),MATCH(L$1,INDIRECT(nfl_game_result_header),0),FALSE)),"error")</f>
        <v/>
      </c>
      <c r="M2699" t="s">
        <v>14</v>
      </c>
      <c r="N2699">
        <v>-7</v>
      </c>
      <c r="O2699" t="s">
        <v>73</v>
      </c>
      <c r="P2699">
        <v>4</v>
      </c>
      <c r="Q2699" t="s">
        <v>73</v>
      </c>
      <c r="V2699" s="23" t="s">
        <v>416</v>
      </c>
      <c r="W2699">
        <f ca="1">VALUE(LEFT(C2699, 4))</f>
        <v>2016</v>
      </c>
      <c r="X2699">
        <f ca="1">VALUE(MID(C2699,6,FIND("_",C2699,6)-6))</f>
        <v>18</v>
      </c>
      <c r="Y2699">
        <f ca="1">IF(NOT(OR(ISBLANK(D2699),ISBLANK(E2699),D2699="",E2699="")),D2699-E2699,"")</f>
        <v>1.5</v>
      </c>
      <c r="Z2699">
        <f ca="1">IF(OR(NOT(ISNUMBER(D2699)),ISBLANK(D2699),D2699="",ISBLANK(N2699)),"",ABS(D2699-N2699))</f>
        <v>0.5</v>
      </c>
      <c r="AA2699">
        <f ca="1">IF(OR(ISBLANK(J2699),ISBLANK(O2699),J2699="",O2699=""),"",IF(J2699=O2699,1,0))</f>
        <v>0</v>
      </c>
      <c r="AB2699">
        <f ca="1">IF(OR(ISBLANK(K2699),ISBLANK(Q2699),K2699="",Q2699=""),"",IF(K2699=Q2699,1,0))</f>
        <v>0</v>
      </c>
      <c r="AC2699" s="23" t="str">
        <f t="shared" ca="1" si="41"/>
        <v/>
      </c>
    </row>
    <row r="2700" spans="1:29" x14ac:dyDescent="0.25">
      <c r="A2700" s="23">
        <v>2699</v>
      </c>
      <c r="B2700">
        <v>1327</v>
      </c>
      <c r="C2700" t="str">
        <f ca="1">IFERROR(VLOOKUP($B2700,INDIRECT(nfl_game_result),MATCH(C$1,INDIRECT(nfl_game_result_header),0),FALSE),"error")</f>
        <v>2016_18_MIA@PIT</v>
      </c>
      <c r="D2700">
        <f ca="1">IFERROR(IF(ISBLANK(VLOOKUP($B2700,INDIRECT(nfl_game_result),MATCH(D$1,INDIRECT(nfl_game_result_header),0),FALSE)),"",VLOOKUP($B2700,INDIRECT(nfl_game_result),MATCH(D$1,INDIRECT(nfl_game_result_header),0),FALSE)),"error")</f>
        <v>-10</v>
      </c>
      <c r="E2700">
        <f ca="1">IFERROR(IF(ISBLANK(VLOOKUP($B2700,INDIRECT(nfl_game_result),MATCH(E$1,INDIRECT(nfl_game_result_header),0),FALSE)),"",VLOOKUP($B2700,INDIRECT(nfl_game_result),MATCH(E$1,INDIRECT(nfl_game_result_header),0),FALSE)),"error")</f>
        <v>-12</v>
      </c>
      <c r="F2700" s="23" t="str">
        <f ca="1">IFERROR(IF(ISBLANK(VLOOKUP($B2700,INDIRECT(nfl_game_result),MATCH(F$1,INDIRECT(nfl_game_result_header),0),FALSE)),"",VLOOKUP($B2700,INDIRECT(nfl_game_result),MATCH(F$1,INDIRECT(nfl_game_result_header),0),FALSE)),"error")</f>
        <v/>
      </c>
      <c r="G2700" s="23" t="str">
        <f ca="1">IFERROR(IF(ISBLANK(VLOOKUP($B2700,INDIRECT(nfl_game_result),MATCH(G$1,INDIRECT(nfl_game_result_header),0),FALSE)),"",VLOOKUP($B2700,INDIRECT(nfl_game_result),MATCH(G$1,INDIRECT(nfl_game_result_header),0),FALSE)),"error")</f>
        <v/>
      </c>
      <c r="H2700">
        <f ca="1">IFERROR(IF(ISBLANK(VLOOKUP($B2700,INDIRECT(nfl_game_result),MATCH(H$1,INDIRECT(nfl_game_result_header),0),FALSE)),"",VLOOKUP($B2700,INDIRECT(nfl_game_result),MATCH(H$1,INDIRECT(nfl_game_result_header),0),FALSE)),"error")</f>
        <v>30</v>
      </c>
      <c r="I2700">
        <f ca="1">IFERROR(IF(ISBLANK(VLOOKUP($B2700,INDIRECT(nfl_game_result),MATCH(I$1,INDIRECT(nfl_game_result_header),0),FALSE)),"",VLOOKUP($B2700,INDIRECT(nfl_game_result),MATCH(I$1,INDIRECT(nfl_game_result_header),0),FALSE)),"error")</f>
        <v>12</v>
      </c>
      <c r="J2700" t="str">
        <f ca="1">IFERROR(IF(ISBLANK(VLOOKUP($B2700,INDIRECT(nfl_game_result),MATCH(J$1,INDIRECT(nfl_game_result_header),0),FALSE)),"",VLOOKUP($B2700,INDIRECT(nfl_game_result),MATCH(J$1,INDIRECT(nfl_game_result_header),0),FALSE)),"error")</f>
        <v>PIT</v>
      </c>
      <c r="K2700" t="str">
        <f ca="1">IFERROR(IF(ISBLANK(VLOOKUP($B2700,INDIRECT(nfl_game_result),MATCH(K$1,INDIRECT(nfl_game_result_header),0),FALSE)),"",VLOOKUP($B2700,INDIRECT(nfl_game_result),MATCH(K$1,INDIRECT(nfl_game_result_header),0),FALSE)),"error")</f>
        <v>PIT</v>
      </c>
      <c r="L2700" s="23" t="str">
        <f ca="1">IFERROR(IF(ISBLANK(VLOOKUP($B2700,INDIRECT(nfl_game_result),MATCH(L$1,INDIRECT(nfl_game_result_header),0),FALSE)),"",VLOOKUP($B2700,INDIRECT(nfl_game_result),MATCH(L$1,INDIRECT(nfl_game_result_header),0),FALSE)),"error")</f>
        <v/>
      </c>
      <c r="M2700" t="s">
        <v>14</v>
      </c>
      <c r="N2700">
        <v>-7</v>
      </c>
      <c r="O2700" t="s">
        <v>79</v>
      </c>
      <c r="P2700">
        <v>2</v>
      </c>
      <c r="Q2700" t="s">
        <v>87</v>
      </c>
      <c r="V2700" s="23" t="s">
        <v>416</v>
      </c>
      <c r="W2700">
        <f ca="1">VALUE(LEFT(C2700, 4))</f>
        <v>2016</v>
      </c>
      <c r="X2700">
        <f ca="1">VALUE(MID(C2700,6,FIND("_",C2700,6)-6))</f>
        <v>18</v>
      </c>
      <c r="Y2700">
        <f ca="1">IF(NOT(OR(ISBLANK(D2700),ISBLANK(E2700),D2700="",E2700="")),D2700-E2700,"")</f>
        <v>2</v>
      </c>
      <c r="Z2700">
        <f ca="1">IF(OR(NOT(ISNUMBER(D2700)),ISBLANK(D2700),D2700="",ISBLANK(N2700)),"",ABS(D2700-N2700))</f>
        <v>3</v>
      </c>
      <c r="AA2700">
        <f ca="1">IF(OR(ISBLANK(J2700),ISBLANK(O2700),J2700="",O2700=""),"",IF(J2700=O2700,1,0))</f>
        <v>0</v>
      </c>
      <c r="AB2700">
        <f ca="1">IF(OR(ISBLANK(K2700),ISBLANK(Q2700),K2700="",Q2700=""),"",IF(K2700=Q2700,1,0))</f>
        <v>1</v>
      </c>
      <c r="AC2700" s="23" t="str">
        <f t="shared" ca="1" si="41"/>
        <v/>
      </c>
    </row>
    <row r="2701" spans="1:29" x14ac:dyDescent="0.25">
      <c r="A2701" s="23">
        <v>2700</v>
      </c>
      <c r="B2701">
        <v>1328</v>
      </c>
      <c r="C2701" t="str">
        <f ca="1">IFERROR(VLOOKUP($B2701,INDIRECT(nfl_game_result),MATCH(C$1,INDIRECT(nfl_game_result_header),0),FALSE),"error")</f>
        <v>2016_18_NYG@GBY</v>
      </c>
      <c r="D2701">
        <f ca="1">IFERROR(IF(ISBLANK(VLOOKUP($B2701,INDIRECT(nfl_game_result),MATCH(D$1,INDIRECT(nfl_game_result_header),0),FALSE)),"",VLOOKUP($B2701,INDIRECT(nfl_game_result),MATCH(D$1,INDIRECT(nfl_game_result_header),0),FALSE)),"error")</f>
        <v>-3.5</v>
      </c>
      <c r="E2701">
        <f ca="1">IFERROR(IF(ISBLANK(VLOOKUP($B2701,INDIRECT(nfl_game_result),MATCH(E$1,INDIRECT(nfl_game_result_header),0),FALSE)),"",VLOOKUP($B2701,INDIRECT(nfl_game_result),MATCH(E$1,INDIRECT(nfl_game_result_header),0),FALSE)),"error")</f>
        <v>-5.5</v>
      </c>
      <c r="F2701" s="23" t="str">
        <f ca="1">IFERROR(IF(ISBLANK(VLOOKUP($B2701,INDIRECT(nfl_game_result),MATCH(F$1,INDIRECT(nfl_game_result_header),0),FALSE)),"",VLOOKUP($B2701,INDIRECT(nfl_game_result),MATCH(F$1,INDIRECT(nfl_game_result_header),0),FALSE)),"error")</f>
        <v/>
      </c>
      <c r="G2701" s="23" t="str">
        <f ca="1">IFERROR(IF(ISBLANK(VLOOKUP($B2701,INDIRECT(nfl_game_result),MATCH(G$1,INDIRECT(nfl_game_result_header),0),FALSE)),"",VLOOKUP($B2701,INDIRECT(nfl_game_result),MATCH(G$1,INDIRECT(nfl_game_result_header),0),FALSE)),"error")</f>
        <v/>
      </c>
      <c r="H2701">
        <f ca="1">IFERROR(IF(ISBLANK(VLOOKUP($B2701,INDIRECT(nfl_game_result),MATCH(H$1,INDIRECT(nfl_game_result_header),0),FALSE)),"",VLOOKUP($B2701,INDIRECT(nfl_game_result),MATCH(H$1,INDIRECT(nfl_game_result_header),0),FALSE)),"error")</f>
        <v>38</v>
      </c>
      <c r="I2701">
        <f ca="1">IFERROR(IF(ISBLANK(VLOOKUP($B2701,INDIRECT(nfl_game_result),MATCH(I$1,INDIRECT(nfl_game_result_header),0),FALSE)),"",VLOOKUP($B2701,INDIRECT(nfl_game_result),MATCH(I$1,INDIRECT(nfl_game_result_header),0),FALSE)),"error")</f>
        <v>13</v>
      </c>
      <c r="J2701" t="str">
        <f ca="1">IFERROR(IF(ISBLANK(VLOOKUP($B2701,INDIRECT(nfl_game_result),MATCH(J$1,INDIRECT(nfl_game_result_header),0),FALSE)),"",VLOOKUP($B2701,INDIRECT(nfl_game_result),MATCH(J$1,INDIRECT(nfl_game_result_header),0),FALSE)),"error")</f>
        <v>GBY</v>
      </c>
      <c r="K2701" t="str">
        <f ca="1">IFERROR(IF(ISBLANK(VLOOKUP($B2701,INDIRECT(nfl_game_result),MATCH(K$1,INDIRECT(nfl_game_result_header),0),FALSE)),"",VLOOKUP($B2701,INDIRECT(nfl_game_result),MATCH(K$1,INDIRECT(nfl_game_result_header),0),FALSE)),"error")</f>
        <v>GBY</v>
      </c>
      <c r="L2701" s="23" t="str">
        <f ca="1">IFERROR(IF(ISBLANK(VLOOKUP($B2701,INDIRECT(nfl_game_result),MATCH(L$1,INDIRECT(nfl_game_result_header),0),FALSE)),"",VLOOKUP($B2701,INDIRECT(nfl_game_result),MATCH(L$1,INDIRECT(nfl_game_result_header),0),FALSE)),"error")</f>
        <v/>
      </c>
      <c r="M2701" t="s">
        <v>14</v>
      </c>
      <c r="N2701">
        <v>-5</v>
      </c>
      <c r="O2701" t="s">
        <v>83</v>
      </c>
      <c r="P2701">
        <v>3</v>
      </c>
      <c r="Q2701" t="s">
        <v>83</v>
      </c>
      <c r="V2701" s="23" t="s">
        <v>416</v>
      </c>
      <c r="W2701">
        <f ca="1">VALUE(LEFT(C2701, 4))</f>
        <v>2016</v>
      </c>
      <c r="X2701">
        <f ca="1">VALUE(MID(C2701,6,FIND("_",C2701,6)-6))</f>
        <v>18</v>
      </c>
      <c r="Y2701">
        <f ca="1">IF(NOT(OR(ISBLANK(D2701),ISBLANK(E2701),D2701="",E2701="")),D2701-E2701,"")</f>
        <v>2</v>
      </c>
      <c r="Z2701">
        <f ca="1">IF(OR(NOT(ISNUMBER(D2701)),ISBLANK(D2701),D2701="",ISBLANK(N2701)),"",ABS(D2701-N2701))</f>
        <v>1.5</v>
      </c>
      <c r="AA2701">
        <f ca="1">IF(OR(ISBLANK(J2701),ISBLANK(O2701),J2701="",O2701=""),"",IF(J2701=O2701,1,0))</f>
        <v>0</v>
      </c>
      <c r="AB2701">
        <f ca="1">IF(OR(ISBLANK(K2701),ISBLANK(Q2701),K2701="",Q2701=""),"",IF(K2701=Q2701,1,0))</f>
        <v>0</v>
      </c>
      <c r="AC2701" s="23" t="str">
        <f t="shared" ca="1" si="41"/>
        <v/>
      </c>
    </row>
    <row r="2702" spans="1:29" x14ac:dyDescent="0.25">
      <c r="A2702" s="23">
        <v>2701</v>
      </c>
      <c r="B2702">
        <v>1329</v>
      </c>
      <c r="C2702" t="str">
        <f ca="1">IFERROR(VLOOKUP($B2702,INDIRECT(nfl_game_result),MATCH(C$1,INDIRECT(nfl_game_result_header),0),FALSE),"error")</f>
        <v>2016_19_SEA@ATL</v>
      </c>
      <c r="D2702">
        <f ca="1">IFERROR(IF(ISBLANK(VLOOKUP($B2702,INDIRECT(nfl_game_result),MATCH(D$1,INDIRECT(nfl_game_result_header),0),FALSE)),"",VLOOKUP($B2702,INDIRECT(nfl_game_result),MATCH(D$1,INDIRECT(nfl_game_result_header),0),FALSE)),"error")</f>
        <v>-4</v>
      </c>
      <c r="E2702">
        <f ca="1">IFERROR(IF(ISBLANK(VLOOKUP($B2702,INDIRECT(nfl_game_result),MATCH(E$1,INDIRECT(nfl_game_result_header),0),FALSE)),"",VLOOKUP($B2702,INDIRECT(nfl_game_result),MATCH(E$1,INDIRECT(nfl_game_result_header),0),FALSE)),"error")</f>
        <v>-6.5</v>
      </c>
      <c r="F2702" s="23" t="str">
        <f ca="1">IFERROR(IF(ISBLANK(VLOOKUP($B2702,INDIRECT(nfl_game_result),MATCH(F$1,INDIRECT(nfl_game_result_header),0),FALSE)),"",VLOOKUP($B2702,INDIRECT(nfl_game_result),MATCH(F$1,INDIRECT(nfl_game_result_header),0),FALSE)),"error")</f>
        <v/>
      </c>
      <c r="G2702" s="23" t="str">
        <f ca="1">IFERROR(IF(ISBLANK(VLOOKUP($B2702,INDIRECT(nfl_game_result),MATCH(G$1,INDIRECT(nfl_game_result_header),0),FALSE)),"",VLOOKUP($B2702,INDIRECT(nfl_game_result),MATCH(G$1,INDIRECT(nfl_game_result_header),0),FALSE)),"error")</f>
        <v/>
      </c>
      <c r="H2702">
        <f ca="1">IFERROR(IF(ISBLANK(VLOOKUP($B2702,INDIRECT(nfl_game_result),MATCH(H$1,INDIRECT(nfl_game_result_header),0),FALSE)),"",VLOOKUP($B2702,INDIRECT(nfl_game_result),MATCH(H$1,INDIRECT(nfl_game_result_header),0),FALSE)),"error")</f>
        <v>36</v>
      </c>
      <c r="I2702">
        <f ca="1">IFERROR(IF(ISBLANK(VLOOKUP($B2702,INDIRECT(nfl_game_result),MATCH(I$1,INDIRECT(nfl_game_result_header),0),FALSE)),"",VLOOKUP($B2702,INDIRECT(nfl_game_result),MATCH(I$1,INDIRECT(nfl_game_result_header),0),FALSE)),"error")</f>
        <v>20</v>
      </c>
      <c r="J2702" t="str">
        <f ca="1">IFERROR(IF(ISBLANK(VLOOKUP($B2702,INDIRECT(nfl_game_result),MATCH(J$1,INDIRECT(nfl_game_result_header),0),FALSE)),"",VLOOKUP($B2702,INDIRECT(nfl_game_result),MATCH(J$1,INDIRECT(nfl_game_result_header),0),FALSE)),"error")</f>
        <v>ATL</v>
      </c>
      <c r="K2702" t="str">
        <f ca="1">IFERROR(IF(ISBLANK(VLOOKUP($B2702,INDIRECT(nfl_game_result),MATCH(K$1,INDIRECT(nfl_game_result_header),0),FALSE)),"",VLOOKUP($B2702,INDIRECT(nfl_game_result),MATCH(K$1,INDIRECT(nfl_game_result_header),0),FALSE)),"error")</f>
        <v>ATL</v>
      </c>
      <c r="L2702" s="23" t="str">
        <f ca="1">IFERROR(IF(ISBLANK(VLOOKUP($B2702,INDIRECT(nfl_game_result),MATCH(L$1,INDIRECT(nfl_game_result_header),0),FALSE)),"",VLOOKUP($B2702,INDIRECT(nfl_game_result),MATCH(L$1,INDIRECT(nfl_game_result_header),0),FALSE)),"error")</f>
        <v/>
      </c>
      <c r="M2702" t="s">
        <v>16</v>
      </c>
      <c r="N2702">
        <v>-3</v>
      </c>
      <c r="O2702" t="s">
        <v>20</v>
      </c>
      <c r="P2702">
        <v>1</v>
      </c>
      <c r="Q2702" t="s">
        <v>20</v>
      </c>
      <c r="V2702" s="23" t="s">
        <v>416</v>
      </c>
      <c r="W2702">
        <f ca="1">VALUE(LEFT(C2702, 4))</f>
        <v>2016</v>
      </c>
      <c r="X2702">
        <f ca="1">VALUE(MID(C2702,6,FIND("_",C2702,6)-6))</f>
        <v>19</v>
      </c>
      <c r="Y2702">
        <f ca="1">IF(NOT(OR(ISBLANK(D2702),ISBLANK(E2702),D2702="",E2702="")),D2702-E2702,"")</f>
        <v>2.5</v>
      </c>
      <c r="Z2702">
        <f ca="1">IF(OR(NOT(ISNUMBER(D2702)),ISBLANK(D2702),D2702="",ISBLANK(N2702)),"",ABS(D2702-N2702))</f>
        <v>1</v>
      </c>
      <c r="AA2702">
        <f ca="1">IF(OR(ISBLANK(J2702),ISBLANK(O2702),J2702="",O2702=""),"",IF(J2702=O2702,1,0))</f>
        <v>1</v>
      </c>
      <c r="AB2702">
        <f ca="1">IF(OR(ISBLANK(K2702),ISBLANK(Q2702),K2702="",Q2702=""),"",IF(K2702=Q2702,1,0))</f>
        <v>1</v>
      </c>
      <c r="AC2702" s="23" t="str">
        <f t="shared" ca="1" si="41"/>
        <v/>
      </c>
    </row>
    <row r="2703" spans="1:29" x14ac:dyDescent="0.25">
      <c r="A2703" s="23">
        <v>2702</v>
      </c>
      <c r="B2703">
        <v>1330</v>
      </c>
      <c r="C2703" t="str">
        <f ca="1">IFERROR(VLOOKUP($B2703,INDIRECT(nfl_game_result),MATCH(C$1,INDIRECT(nfl_game_result_header),0),FALSE),"error")</f>
        <v>2016_19_HOU@NWE</v>
      </c>
      <c r="D2703">
        <f ca="1">IFERROR(IF(ISBLANK(VLOOKUP($B2703,INDIRECT(nfl_game_result),MATCH(D$1,INDIRECT(nfl_game_result_header),0),FALSE)),"",VLOOKUP($B2703,INDIRECT(nfl_game_result),MATCH(D$1,INDIRECT(nfl_game_result_header),0),FALSE)),"error")</f>
        <v>-16</v>
      </c>
      <c r="E2703">
        <f ca="1">IFERROR(IF(ISBLANK(VLOOKUP($B2703,INDIRECT(nfl_game_result),MATCH(E$1,INDIRECT(nfl_game_result_header),0),FALSE)),"",VLOOKUP($B2703,INDIRECT(nfl_game_result),MATCH(E$1,INDIRECT(nfl_game_result_header),0),FALSE)),"error")</f>
        <v>-16</v>
      </c>
      <c r="F2703" s="23" t="str">
        <f ca="1">IFERROR(IF(ISBLANK(VLOOKUP($B2703,INDIRECT(nfl_game_result),MATCH(F$1,INDIRECT(nfl_game_result_header),0),FALSE)),"",VLOOKUP($B2703,INDIRECT(nfl_game_result),MATCH(F$1,INDIRECT(nfl_game_result_header),0),FALSE)),"error")</f>
        <v/>
      </c>
      <c r="G2703" s="23" t="str">
        <f ca="1">IFERROR(IF(ISBLANK(VLOOKUP($B2703,INDIRECT(nfl_game_result),MATCH(G$1,INDIRECT(nfl_game_result_header),0),FALSE)),"",VLOOKUP($B2703,INDIRECT(nfl_game_result),MATCH(G$1,INDIRECT(nfl_game_result_header),0),FALSE)),"error")</f>
        <v/>
      </c>
      <c r="H2703">
        <f ca="1">IFERROR(IF(ISBLANK(VLOOKUP($B2703,INDIRECT(nfl_game_result),MATCH(H$1,INDIRECT(nfl_game_result_header),0),FALSE)),"",VLOOKUP($B2703,INDIRECT(nfl_game_result),MATCH(H$1,INDIRECT(nfl_game_result_header),0),FALSE)),"error")</f>
        <v>34</v>
      </c>
      <c r="I2703">
        <f ca="1">IFERROR(IF(ISBLANK(VLOOKUP($B2703,INDIRECT(nfl_game_result),MATCH(I$1,INDIRECT(nfl_game_result_header),0),FALSE)),"",VLOOKUP($B2703,INDIRECT(nfl_game_result),MATCH(I$1,INDIRECT(nfl_game_result_header),0),FALSE)),"error")</f>
        <v>16</v>
      </c>
      <c r="J2703" t="str">
        <f ca="1">IFERROR(IF(ISBLANK(VLOOKUP($B2703,INDIRECT(nfl_game_result),MATCH(J$1,INDIRECT(nfl_game_result_header),0),FALSE)),"",VLOOKUP($B2703,INDIRECT(nfl_game_result),MATCH(J$1,INDIRECT(nfl_game_result_header),0),FALSE)),"error")</f>
        <v>NWE</v>
      </c>
      <c r="K2703" t="str">
        <f ca="1">IFERROR(IF(ISBLANK(VLOOKUP($B2703,INDIRECT(nfl_game_result),MATCH(K$1,INDIRECT(nfl_game_result_header),0),FALSE)),"",VLOOKUP($B2703,INDIRECT(nfl_game_result),MATCH(K$1,INDIRECT(nfl_game_result_header),0),FALSE)),"error")</f>
        <v>NWE</v>
      </c>
      <c r="L2703" s="23" t="str">
        <f ca="1">IFERROR(IF(ISBLANK(VLOOKUP($B2703,INDIRECT(nfl_game_result),MATCH(L$1,INDIRECT(nfl_game_result_header),0),FALSE)),"",VLOOKUP($B2703,INDIRECT(nfl_game_result),MATCH(L$1,INDIRECT(nfl_game_result_header),0),FALSE)),"error")</f>
        <v/>
      </c>
      <c r="M2703" t="s">
        <v>16</v>
      </c>
      <c r="N2703">
        <v>-10.5</v>
      </c>
      <c r="O2703" t="s">
        <v>332</v>
      </c>
      <c r="P2703">
        <v>2</v>
      </c>
      <c r="Q2703" t="s">
        <v>332</v>
      </c>
      <c r="V2703" s="23" t="s">
        <v>416</v>
      </c>
      <c r="W2703">
        <f ca="1">VALUE(LEFT(C2703, 4))</f>
        <v>2016</v>
      </c>
      <c r="X2703">
        <f ca="1">VALUE(MID(C2703,6,FIND("_",C2703,6)-6))</f>
        <v>19</v>
      </c>
      <c r="Y2703">
        <f ca="1">IF(NOT(OR(ISBLANK(D2703),ISBLANK(E2703),D2703="",E2703="")),D2703-E2703,"")</f>
        <v>0</v>
      </c>
      <c r="Z2703">
        <f ca="1">IF(OR(NOT(ISNUMBER(D2703)),ISBLANK(D2703),D2703="",ISBLANK(N2703)),"",ABS(D2703-N2703))</f>
        <v>5.5</v>
      </c>
      <c r="AA2703">
        <f ca="1">IF(OR(ISBLANK(J2703),ISBLANK(O2703),J2703="",O2703=""),"",IF(J2703=O2703,1,0))</f>
        <v>1</v>
      </c>
      <c r="AB2703">
        <f ca="1">IF(OR(ISBLANK(K2703),ISBLANK(Q2703),K2703="",Q2703=""),"",IF(K2703=Q2703,1,0))</f>
        <v>1</v>
      </c>
      <c r="AC2703" s="23" t="str">
        <f t="shared" ca="1" si="41"/>
        <v/>
      </c>
    </row>
    <row r="2704" spans="1:29" x14ac:dyDescent="0.25">
      <c r="A2704" s="23">
        <v>2703</v>
      </c>
      <c r="B2704">
        <v>1331</v>
      </c>
      <c r="C2704" t="str">
        <f ca="1">IFERROR(VLOOKUP($B2704,INDIRECT(nfl_game_result),MATCH(C$1,INDIRECT(nfl_game_result_header),0),FALSE),"error")</f>
        <v>2016_19_PIT@KCY</v>
      </c>
      <c r="D2704">
        <f ca="1">IFERROR(IF(ISBLANK(VLOOKUP($B2704,INDIRECT(nfl_game_result),MATCH(D$1,INDIRECT(nfl_game_result_header),0),FALSE)),"",VLOOKUP($B2704,INDIRECT(nfl_game_result),MATCH(D$1,INDIRECT(nfl_game_result_header),0),FALSE)),"error")</f>
        <v>-1</v>
      </c>
      <c r="E2704">
        <f ca="1">IFERROR(IF(ISBLANK(VLOOKUP($B2704,INDIRECT(nfl_game_result),MATCH(E$1,INDIRECT(nfl_game_result_header),0),FALSE)),"",VLOOKUP($B2704,INDIRECT(nfl_game_result),MATCH(E$1,INDIRECT(nfl_game_result_header),0),FALSE)),"error")</f>
        <v>-1</v>
      </c>
      <c r="F2704" s="23" t="str">
        <f ca="1">IFERROR(IF(ISBLANK(VLOOKUP($B2704,INDIRECT(nfl_game_result),MATCH(F$1,INDIRECT(nfl_game_result_header),0),FALSE)),"",VLOOKUP($B2704,INDIRECT(nfl_game_result),MATCH(F$1,INDIRECT(nfl_game_result_header),0),FALSE)),"error")</f>
        <v/>
      </c>
      <c r="G2704" s="23" t="str">
        <f ca="1">IFERROR(IF(ISBLANK(VLOOKUP($B2704,INDIRECT(nfl_game_result),MATCH(G$1,INDIRECT(nfl_game_result_header),0),FALSE)),"",VLOOKUP($B2704,INDIRECT(nfl_game_result),MATCH(G$1,INDIRECT(nfl_game_result_header),0),FALSE)),"error")</f>
        <v/>
      </c>
      <c r="H2704">
        <f ca="1">IFERROR(IF(ISBLANK(VLOOKUP($B2704,INDIRECT(nfl_game_result),MATCH(H$1,INDIRECT(nfl_game_result_header),0),FALSE)),"",VLOOKUP($B2704,INDIRECT(nfl_game_result),MATCH(H$1,INDIRECT(nfl_game_result_header),0),FALSE)),"error")</f>
        <v>16</v>
      </c>
      <c r="I2704">
        <f ca="1">IFERROR(IF(ISBLANK(VLOOKUP($B2704,INDIRECT(nfl_game_result),MATCH(I$1,INDIRECT(nfl_game_result_header),0),FALSE)),"",VLOOKUP($B2704,INDIRECT(nfl_game_result),MATCH(I$1,INDIRECT(nfl_game_result_header),0),FALSE)),"error")</f>
        <v>18</v>
      </c>
      <c r="J2704" t="str">
        <f ca="1">IFERROR(IF(ISBLANK(VLOOKUP($B2704,INDIRECT(nfl_game_result),MATCH(J$1,INDIRECT(nfl_game_result_header),0),FALSE)),"",VLOOKUP($B2704,INDIRECT(nfl_game_result),MATCH(J$1,INDIRECT(nfl_game_result_header),0),FALSE)),"error")</f>
        <v>PIT</v>
      </c>
      <c r="K2704" t="str">
        <f ca="1">IFERROR(IF(ISBLANK(VLOOKUP($B2704,INDIRECT(nfl_game_result),MATCH(K$1,INDIRECT(nfl_game_result_header),0),FALSE)),"",VLOOKUP($B2704,INDIRECT(nfl_game_result),MATCH(K$1,INDIRECT(nfl_game_result_header),0),FALSE)),"error")</f>
        <v>PIT</v>
      </c>
      <c r="L2704" s="23" t="str">
        <f ca="1">IFERROR(IF(ISBLANK(VLOOKUP($B2704,INDIRECT(nfl_game_result),MATCH(L$1,INDIRECT(nfl_game_result_header),0),FALSE)),"",VLOOKUP($B2704,INDIRECT(nfl_game_result),MATCH(L$1,INDIRECT(nfl_game_result_header),0),FALSE)),"error")</f>
        <v/>
      </c>
      <c r="M2704" t="s">
        <v>16</v>
      </c>
      <c r="N2704">
        <v>-2.5</v>
      </c>
      <c r="O2704" t="s">
        <v>331</v>
      </c>
      <c r="P2704">
        <v>3</v>
      </c>
      <c r="Q2704" t="s">
        <v>331</v>
      </c>
      <c r="V2704" s="23" t="s">
        <v>416</v>
      </c>
      <c r="W2704">
        <f ca="1">VALUE(LEFT(C2704, 4))</f>
        <v>2016</v>
      </c>
      <c r="X2704">
        <f ca="1">VALUE(MID(C2704,6,FIND("_",C2704,6)-6))</f>
        <v>19</v>
      </c>
      <c r="Y2704">
        <f ca="1">IF(NOT(OR(ISBLANK(D2704),ISBLANK(E2704),D2704="",E2704="")),D2704-E2704,"")</f>
        <v>0</v>
      </c>
      <c r="Z2704">
        <f ca="1">IF(OR(NOT(ISNUMBER(D2704)),ISBLANK(D2704),D2704="",ISBLANK(N2704)),"",ABS(D2704-N2704))</f>
        <v>1.5</v>
      </c>
      <c r="AA2704">
        <f ca="1">IF(OR(ISBLANK(J2704),ISBLANK(O2704),J2704="",O2704=""),"",IF(J2704=O2704,1,0))</f>
        <v>0</v>
      </c>
      <c r="AB2704">
        <f ca="1">IF(OR(ISBLANK(K2704),ISBLANK(Q2704),K2704="",Q2704=""),"",IF(K2704=Q2704,1,0))</f>
        <v>0</v>
      </c>
      <c r="AC2704" s="23" t="str">
        <f t="shared" ca="1" si="41"/>
        <v/>
      </c>
    </row>
    <row r="2705" spans="1:29" x14ac:dyDescent="0.25">
      <c r="A2705" s="23">
        <v>2704</v>
      </c>
      <c r="B2705">
        <v>1332</v>
      </c>
      <c r="C2705" t="str">
        <f ca="1">IFERROR(VLOOKUP($B2705,INDIRECT(nfl_game_result),MATCH(C$1,INDIRECT(nfl_game_result_header),0),FALSE),"error")</f>
        <v>2016_19_GBY@DAL</v>
      </c>
      <c r="D2705">
        <f ca="1">IFERROR(IF(ISBLANK(VLOOKUP($B2705,INDIRECT(nfl_game_result),MATCH(D$1,INDIRECT(nfl_game_result_header),0),FALSE)),"",VLOOKUP($B2705,INDIRECT(nfl_game_result),MATCH(D$1,INDIRECT(nfl_game_result_header),0),FALSE)),"error")</f>
        <v>-4</v>
      </c>
      <c r="E2705">
        <f ca="1">IFERROR(IF(ISBLANK(VLOOKUP($B2705,INDIRECT(nfl_game_result),MATCH(E$1,INDIRECT(nfl_game_result_header),0),FALSE)),"",VLOOKUP($B2705,INDIRECT(nfl_game_result),MATCH(E$1,INDIRECT(nfl_game_result_header),0),FALSE)),"error")</f>
        <v>-5</v>
      </c>
      <c r="F2705" s="23" t="str">
        <f ca="1">IFERROR(IF(ISBLANK(VLOOKUP($B2705,INDIRECT(nfl_game_result),MATCH(F$1,INDIRECT(nfl_game_result_header),0),FALSE)),"",VLOOKUP($B2705,INDIRECT(nfl_game_result),MATCH(F$1,INDIRECT(nfl_game_result_header),0),FALSE)),"error")</f>
        <v/>
      </c>
      <c r="G2705" s="23" t="str">
        <f ca="1">IFERROR(IF(ISBLANK(VLOOKUP($B2705,INDIRECT(nfl_game_result),MATCH(G$1,INDIRECT(nfl_game_result_header),0),FALSE)),"",VLOOKUP($B2705,INDIRECT(nfl_game_result),MATCH(G$1,INDIRECT(nfl_game_result_header),0),FALSE)),"error")</f>
        <v/>
      </c>
      <c r="H2705">
        <f ca="1">IFERROR(IF(ISBLANK(VLOOKUP($B2705,INDIRECT(nfl_game_result),MATCH(H$1,INDIRECT(nfl_game_result_header),0),FALSE)),"",VLOOKUP($B2705,INDIRECT(nfl_game_result),MATCH(H$1,INDIRECT(nfl_game_result_header),0),FALSE)),"error")</f>
        <v>31</v>
      </c>
      <c r="I2705">
        <f ca="1">IFERROR(IF(ISBLANK(VLOOKUP($B2705,INDIRECT(nfl_game_result),MATCH(I$1,INDIRECT(nfl_game_result_header),0),FALSE)),"",VLOOKUP($B2705,INDIRECT(nfl_game_result),MATCH(I$1,INDIRECT(nfl_game_result_header),0),FALSE)),"error")</f>
        <v>34</v>
      </c>
      <c r="J2705" t="str">
        <f ca="1">IFERROR(IF(ISBLANK(VLOOKUP($B2705,INDIRECT(nfl_game_result),MATCH(J$1,INDIRECT(nfl_game_result_header),0),FALSE)),"",VLOOKUP($B2705,INDIRECT(nfl_game_result),MATCH(J$1,INDIRECT(nfl_game_result_header),0),FALSE)),"error")</f>
        <v>GBY</v>
      </c>
      <c r="K2705" t="str">
        <f ca="1">IFERROR(IF(ISBLANK(VLOOKUP($B2705,INDIRECT(nfl_game_result),MATCH(K$1,INDIRECT(nfl_game_result_header),0),FALSE)),"",VLOOKUP($B2705,INDIRECT(nfl_game_result),MATCH(K$1,INDIRECT(nfl_game_result_header),0),FALSE)),"error")</f>
        <v>GBY</v>
      </c>
      <c r="L2705" s="23" t="str">
        <f ca="1">IFERROR(IF(ISBLANK(VLOOKUP($B2705,INDIRECT(nfl_game_result),MATCH(L$1,INDIRECT(nfl_game_result_header),0),FALSE)),"",VLOOKUP($B2705,INDIRECT(nfl_game_result),MATCH(L$1,INDIRECT(nfl_game_result_header),0),FALSE)),"error")</f>
        <v/>
      </c>
      <c r="M2705" t="s">
        <v>16</v>
      </c>
      <c r="N2705">
        <v>-4</v>
      </c>
      <c r="O2705" t="s">
        <v>330</v>
      </c>
      <c r="P2705">
        <v>4</v>
      </c>
      <c r="Q2705" t="s">
        <v>330</v>
      </c>
      <c r="V2705" s="23" t="s">
        <v>416</v>
      </c>
      <c r="W2705">
        <f ca="1">VALUE(LEFT(C2705, 4))</f>
        <v>2016</v>
      </c>
      <c r="X2705">
        <f ca="1">VALUE(MID(C2705,6,FIND("_",C2705,6)-6))</f>
        <v>19</v>
      </c>
      <c r="Y2705">
        <f ca="1">IF(NOT(OR(ISBLANK(D2705),ISBLANK(E2705),D2705="",E2705="")),D2705-E2705,"")</f>
        <v>1</v>
      </c>
      <c r="Z2705">
        <f ca="1">IF(OR(NOT(ISNUMBER(D2705)),ISBLANK(D2705),D2705="",ISBLANK(N2705)),"",ABS(D2705-N2705))</f>
        <v>0</v>
      </c>
      <c r="AA2705">
        <f ca="1">IF(OR(ISBLANK(J2705),ISBLANK(O2705),J2705="",O2705=""),"",IF(J2705=O2705,1,0))</f>
        <v>1</v>
      </c>
      <c r="AB2705">
        <f ca="1">IF(OR(ISBLANK(K2705),ISBLANK(Q2705),K2705="",Q2705=""),"",IF(K2705=Q2705,1,0))</f>
        <v>1</v>
      </c>
      <c r="AC2705" s="23" t="str">
        <f t="shared" ca="1" si="41"/>
        <v/>
      </c>
    </row>
    <row r="2706" spans="1:29" x14ac:dyDescent="0.25">
      <c r="A2706" s="23">
        <v>2705</v>
      </c>
      <c r="B2706">
        <v>1329</v>
      </c>
      <c r="C2706" t="str">
        <f ca="1">IFERROR(VLOOKUP($B2706,INDIRECT(nfl_game_result),MATCH(C$1,INDIRECT(nfl_game_result_header),0),FALSE),"error")</f>
        <v>2016_19_SEA@ATL</v>
      </c>
      <c r="D2706">
        <f ca="1">IFERROR(IF(ISBLANK(VLOOKUP($B2706,INDIRECT(nfl_game_result),MATCH(D$1,INDIRECT(nfl_game_result_header),0),FALSE)),"",VLOOKUP($B2706,INDIRECT(nfl_game_result),MATCH(D$1,INDIRECT(nfl_game_result_header),0),FALSE)),"error")</f>
        <v>-4</v>
      </c>
      <c r="E2706">
        <f ca="1">IFERROR(IF(ISBLANK(VLOOKUP($B2706,INDIRECT(nfl_game_result),MATCH(E$1,INDIRECT(nfl_game_result_header),0),FALSE)),"",VLOOKUP($B2706,INDIRECT(nfl_game_result),MATCH(E$1,INDIRECT(nfl_game_result_header),0),FALSE)),"error")</f>
        <v>-6.5</v>
      </c>
      <c r="F2706" s="23" t="str">
        <f ca="1">IFERROR(IF(ISBLANK(VLOOKUP($B2706,INDIRECT(nfl_game_result),MATCH(F$1,INDIRECT(nfl_game_result_header),0),FALSE)),"",VLOOKUP($B2706,INDIRECT(nfl_game_result),MATCH(F$1,INDIRECT(nfl_game_result_header),0),FALSE)),"error")</f>
        <v/>
      </c>
      <c r="G2706" s="23" t="str">
        <f ca="1">IFERROR(IF(ISBLANK(VLOOKUP($B2706,INDIRECT(nfl_game_result),MATCH(G$1,INDIRECT(nfl_game_result_header),0),FALSE)),"",VLOOKUP($B2706,INDIRECT(nfl_game_result),MATCH(G$1,INDIRECT(nfl_game_result_header),0),FALSE)),"error")</f>
        <v/>
      </c>
      <c r="H2706">
        <f ca="1">IFERROR(IF(ISBLANK(VLOOKUP($B2706,INDIRECT(nfl_game_result),MATCH(H$1,INDIRECT(nfl_game_result_header),0),FALSE)),"",VLOOKUP($B2706,INDIRECT(nfl_game_result),MATCH(H$1,INDIRECT(nfl_game_result_header),0),FALSE)),"error")</f>
        <v>36</v>
      </c>
      <c r="I2706">
        <f ca="1">IFERROR(IF(ISBLANK(VLOOKUP($B2706,INDIRECT(nfl_game_result),MATCH(I$1,INDIRECT(nfl_game_result_header),0),FALSE)),"",VLOOKUP($B2706,INDIRECT(nfl_game_result),MATCH(I$1,INDIRECT(nfl_game_result_header),0),FALSE)),"error")</f>
        <v>20</v>
      </c>
      <c r="J2706" t="str">
        <f ca="1">IFERROR(IF(ISBLANK(VLOOKUP($B2706,INDIRECT(nfl_game_result),MATCH(J$1,INDIRECT(nfl_game_result_header),0),FALSE)),"",VLOOKUP($B2706,INDIRECT(nfl_game_result),MATCH(J$1,INDIRECT(nfl_game_result_header),0),FALSE)),"error")</f>
        <v>ATL</v>
      </c>
      <c r="K2706" t="str">
        <f ca="1">IFERROR(IF(ISBLANK(VLOOKUP($B2706,INDIRECT(nfl_game_result),MATCH(K$1,INDIRECT(nfl_game_result_header),0),FALSE)),"",VLOOKUP($B2706,INDIRECT(nfl_game_result),MATCH(K$1,INDIRECT(nfl_game_result_header),0),FALSE)),"error")</f>
        <v>ATL</v>
      </c>
      <c r="L2706" s="23" t="str">
        <f ca="1">IFERROR(IF(ISBLANK(VLOOKUP($B2706,INDIRECT(nfl_game_result),MATCH(L$1,INDIRECT(nfl_game_result_header),0),FALSE)),"",VLOOKUP($B2706,INDIRECT(nfl_game_result),MATCH(L$1,INDIRECT(nfl_game_result_header),0),FALSE)),"error")</f>
        <v/>
      </c>
      <c r="M2706" t="s">
        <v>14</v>
      </c>
      <c r="N2706">
        <v>-3</v>
      </c>
      <c r="O2706" t="s">
        <v>20</v>
      </c>
      <c r="P2706">
        <v>2</v>
      </c>
      <c r="Q2706" t="s">
        <v>20</v>
      </c>
      <c r="V2706" s="23" t="s">
        <v>416</v>
      </c>
      <c r="W2706">
        <f ca="1">VALUE(LEFT(C2706, 4))</f>
        <v>2016</v>
      </c>
      <c r="X2706">
        <f ca="1">VALUE(MID(C2706,6,FIND("_",C2706,6)-6))</f>
        <v>19</v>
      </c>
      <c r="Y2706">
        <f ca="1">IF(NOT(OR(ISBLANK(D2706),ISBLANK(E2706),D2706="",E2706="")),D2706-E2706,"")</f>
        <v>2.5</v>
      </c>
      <c r="Z2706">
        <f ca="1">IF(OR(NOT(ISNUMBER(D2706)),ISBLANK(D2706),D2706="",ISBLANK(N2706)),"",ABS(D2706-N2706))</f>
        <v>1</v>
      </c>
      <c r="AA2706">
        <f ca="1">IF(OR(ISBLANK(J2706),ISBLANK(O2706),J2706="",O2706=""),"",IF(J2706=O2706,1,0))</f>
        <v>1</v>
      </c>
      <c r="AB2706">
        <f ca="1">IF(OR(ISBLANK(K2706),ISBLANK(Q2706),K2706="",Q2706=""),"",IF(K2706=Q2706,1,0))</f>
        <v>1</v>
      </c>
      <c r="AC2706" s="23" t="str">
        <f t="shared" ref="AC2706:AC2769" ca="1" si="42">IF(OR(ISBLANK(L2706),ISBLANK(T2706),L2706="",T2706=""),"",IF(L2706=T2706,1,0))</f>
        <v/>
      </c>
    </row>
    <row r="2707" spans="1:29" x14ac:dyDescent="0.25">
      <c r="A2707" s="23">
        <v>2706</v>
      </c>
      <c r="B2707">
        <v>1330</v>
      </c>
      <c r="C2707" t="str">
        <f ca="1">IFERROR(VLOOKUP($B2707,INDIRECT(nfl_game_result),MATCH(C$1,INDIRECT(nfl_game_result_header),0),FALSE),"error")</f>
        <v>2016_19_HOU@NWE</v>
      </c>
      <c r="D2707">
        <f ca="1">IFERROR(IF(ISBLANK(VLOOKUP($B2707,INDIRECT(nfl_game_result),MATCH(D$1,INDIRECT(nfl_game_result_header),0),FALSE)),"",VLOOKUP($B2707,INDIRECT(nfl_game_result),MATCH(D$1,INDIRECT(nfl_game_result_header),0),FALSE)),"error")</f>
        <v>-16</v>
      </c>
      <c r="E2707">
        <f ca="1">IFERROR(IF(ISBLANK(VLOOKUP($B2707,INDIRECT(nfl_game_result),MATCH(E$1,INDIRECT(nfl_game_result_header),0),FALSE)),"",VLOOKUP($B2707,INDIRECT(nfl_game_result),MATCH(E$1,INDIRECT(nfl_game_result_header),0),FALSE)),"error")</f>
        <v>-16</v>
      </c>
      <c r="F2707" s="23" t="str">
        <f ca="1">IFERROR(IF(ISBLANK(VLOOKUP($B2707,INDIRECT(nfl_game_result),MATCH(F$1,INDIRECT(nfl_game_result_header),0),FALSE)),"",VLOOKUP($B2707,INDIRECT(nfl_game_result),MATCH(F$1,INDIRECT(nfl_game_result_header),0),FALSE)),"error")</f>
        <v/>
      </c>
      <c r="G2707" s="23" t="str">
        <f ca="1">IFERROR(IF(ISBLANK(VLOOKUP($B2707,INDIRECT(nfl_game_result),MATCH(G$1,INDIRECT(nfl_game_result_header),0),FALSE)),"",VLOOKUP($B2707,INDIRECT(nfl_game_result),MATCH(G$1,INDIRECT(nfl_game_result_header),0),FALSE)),"error")</f>
        <v/>
      </c>
      <c r="H2707">
        <f ca="1">IFERROR(IF(ISBLANK(VLOOKUP($B2707,INDIRECT(nfl_game_result),MATCH(H$1,INDIRECT(nfl_game_result_header),0),FALSE)),"",VLOOKUP($B2707,INDIRECT(nfl_game_result),MATCH(H$1,INDIRECT(nfl_game_result_header),0),FALSE)),"error")</f>
        <v>34</v>
      </c>
      <c r="I2707">
        <f ca="1">IFERROR(IF(ISBLANK(VLOOKUP($B2707,INDIRECT(nfl_game_result),MATCH(I$1,INDIRECT(nfl_game_result_header),0),FALSE)),"",VLOOKUP($B2707,INDIRECT(nfl_game_result),MATCH(I$1,INDIRECT(nfl_game_result_header),0),FALSE)),"error")</f>
        <v>16</v>
      </c>
      <c r="J2707" t="str">
        <f ca="1">IFERROR(IF(ISBLANK(VLOOKUP($B2707,INDIRECT(nfl_game_result),MATCH(J$1,INDIRECT(nfl_game_result_header),0),FALSE)),"",VLOOKUP($B2707,INDIRECT(nfl_game_result),MATCH(J$1,INDIRECT(nfl_game_result_header),0),FALSE)),"error")</f>
        <v>NWE</v>
      </c>
      <c r="K2707" t="str">
        <f ca="1">IFERROR(IF(ISBLANK(VLOOKUP($B2707,INDIRECT(nfl_game_result),MATCH(K$1,INDIRECT(nfl_game_result_header),0),FALSE)),"",VLOOKUP($B2707,INDIRECT(nfl_game_result),MATCH(K$1,INDIRECT(nfl_game_result_header),0),FALSE)),"error")</f>
        <v>NWE</v>
      </c>
      <c r="L2707" s="23" t="str">
        <f ca="1">IFERROR(IF(ISBLANK(VLOOKUP($B2707,INDIRECT(nfl_game_result),MATCH(L$1,INDIRECT(nfl_game_result_header),0),FALSE)),"",VLOOKUP($B2707,INDIRECT(nfl_game_result),MATCH(L$1,INDIRECT(nfl_game_result_header),0),FALSE)),"error")</f>
        <v/>
      </c>
      <c r="M2707" t="s">
        <v>14</v>
      </c>
      <c r="N2707">
        <v>-12.5</v>
      </c>
      <c r="O2707" t="s">
        <v>332</v>
      </c>
      <c r="P2707">
        <v>1</v>
      </c>
      <c r="Q2707" t="s">
        <v>332</v>
      </c>
      <c r="V2707" s="23" t="s">
        <v>416</v>
      </c>
      <c r="W2707">
        <f ca="1">VALUE(LEFT(C2707, 4))</f>
        <v>2016</v>
      </c>
      <c r="X2707">
        <f ca="1">VALUE(MID(C2707,6,FIND("_",C2707,6)-6))</f>
        <v>19</v>
      </c>
      <c r="Y2707">
        <f ca="1">IF(NOT(OR(ISBLANK(D2707),ISBLANK(E2707),D2707="",E2707="")),D2707-E2707,"")</f>
        <v>0</v>
      </c>
      <c r="Z2707">
        <f ca="1">IF(OR(NOT(ISNUMBER(D2707)),ISBLANK(D2707),D2707="",ISBLANK(N2707)),"",ABS(D2707-N2707))</f>
        <v>3.5</v>
      </c>
      <c r="AA2707">
        <f ca="1">IF(OR(ISBLANK(J2707),ISBLANK(O2707),J2707="",O2707=""),"",IF(J2707=O2707,1,0))</f>
        <v>1</v>
      </c>
      <c r="AB2707">
        <f ca="1">IF(OR(ISBLANK(K2707),ISBLANK(Q2707),K2707="",Q2707=""),"",IF(K2707=Q2707,1,0))</f>
        <v>1</v>
      </c>
      <c r="AC2707" s="23" t="str">
        <f t="shared" ca="1" si="42"/>
        <v/>
      </c>
    </row>
    <row r="2708" spans="1:29" x14ac:dyDescent="0.25">
      <c r="A2708" s="23">
        <v>2707</v>
      </c>
      <c r="B2708">
        <v>1331</v>
      </c>
      <c r="C2708" t="str">
        <f ca="1">IFERROR(VLOOKUP($B2708,INDIRECT(nfl_game_result),MATCH(C$1,INDIRECT(nfl_game_result_header),0),FALSE),"error")</f>
        <v>2016_19_PIT@KCY</v>
      </c>
      <c r="D2708">
        <f ca="1">IFERROR(IF(ISBLANK(VLOOKUP($B2708,INDIRECT(nfl_game_result),MATCH(D$1,INDIRECT(nfl_game_result_header),0),FALSE)),"",VLOOKUP($B2708,INDIRECT(nfl_game_result),MATCH(D$1,INDIRECT(nfl_game_result_header),0),FALSE)),"error")</f>
        <v>-1</v>
      </c>
      <c r="E2708">
        <f ca="1">IFERROR(IF(ISBLANK(VLOOKUP($B2708,INDIRECT(nfl_game_result),MATCH(E$1,INDIRECT(nfl_game_result_header),0),FALSE)),"",VLOOKUP($B2708,INDIRECT(nfl_game_result),MATCH(E$1,INDIRECT(nfl_game_result_header),0),FALSE)),"error")</f>
        <v>-1</v>
      </c>
      <c r="F2708" s="23" t="str">
        <f ca="1">IFERROR(IF(ISBLANK(VLOOKUP($B2708,INDIRECT(nfl_game_result),MATCH(F$1,INDIRECT(nfl_game_result_header),0),FALSE)),"",VLOOKUP($B2708,INDIRECT(nfl_game_result),MATCH(F$1,INDIRECT(nfl_game_result_header),0),FALSE)),"error")</f>
        <v/>
      </c>
      <c r="G2708" s="23" t="str">
        <f ca="1">IFERROR(IF(ISBLANK(VLOOKUP($B2708,INDIRECT(nfl_game_result),MATCH(G$1,INDIRECT(nfl_game_result_header),0),FALSE)),"",VLOOKUP($B2708,INDIRECT(nfl_game_result),MATCH(G$1,INDIRECT(nfl_game_result_header),0),FALSE)),"error")</f>
        <v/>
      </c>
      <c r="H2708">
        <f ca="1">IFERROR(IF(ISBLANK(VLOOKUP($B2708,INDIRECT(nfl_game_result),MATCH(H$1,INDIRECT(nfl_game_result_header),0),FALSE)),"",VLOOKUP($B2708,INDIRECT(nfl_game_result),MATCH(H$1,INDIRECT(nfl_game_result_header),0),FALSE)),"error")</f>
        <v>16</v>
      </c>
      <c r="I2708">
        <f ca="1">IFERROR(IF(ISBLANK(VLOOKUP($B2708,INDIRECT(nfl_game_result),MATCH(I$1,INDIRECT(nfl_game_result_header),0),FALSE)),"",VLOOKUP($B2708,INDIRECT(nfl_game_result),MATCH(I$1,INDIRECT(nfl_game_result_header),0),FALSE)),"error")</f>
        <v>18</v>
      </c>
      <c r="J2708" t="str">
        <f ca="1">IFERROR(IF(ISBLANK(VLOOKUP($B2708,INDIRECT(nfl_game_result),MATCH(J$1,INDIRECT(nfl_game_result_header),0),FALSE)),"",VLOOKUP($B2708,INDIRECT(nfl_game_result),MATCH(J$1,INDIRECT(nfl_game_result_header),0),FALSE)),"error")</f>
        <v>PIT</v>
      </c>
      <c r="K2708" t="str">
        <f ca="1">IFERROR(IF(ISBLANK(VLOOKUP($B2708,INDIRECT(nfl_game_result),MATCH(K$1,INDIRECT(nfl_game_result_header),0),FALSE)),"",VLOOKUP($B2708,INDIRECT(nfl_game_result),MATCH(K$1,INDIRECT(nfl_game_result_header),0),FALSE)),"error")</f>
        <v>PIT</v>
      </c>
      <c r="L2708" s="23" t="str">
        <f ca="1">IFERROR(IF(ISBLANK(VLOOKUP($B2708,INDIRECT(nfl_game_result),MATCH(L$1,INDIRECT(nfl_game_result_header),0),FALSE)),"",VLOOKUP($B2708,INDIRECT(nfl_game_result),MATCH(L$1,INDIRECT(nfl_game_result_header),0),FALSE)),"error")</f>
        <v/>
      </c>
      <c r="M2708" t="s">
        <v>14</v>
      </c>
      <c r="N2708">
        <v>-3</v>
      </c>
      <c r="O2708" t="s">
        <v>331</v>
      </c>
      <c r="P2708">
        <v>4</v>
      </c>
      <c r="Q2708" t="s">
        <v>331</v>
      </c>
      <c r="V2708" s="23" t="s">
        <v>416</v>
      </c>
      <c r="W2708">
        <f ca="1">VALUE(LEFT(C2708, 4))</f>
        <v>2016</v>
      </c>
      <c r="X2708">
        <f ca="1">VALUE(MID(C2708,6,FIND("_",C2708,6)-6))</f>
        <v>19</v>
      </c>
      <c r="Y2708">
        <f ca="1">IF(NOT(OR(ISBLANK(D2708),ISBLANK(E2708),D2708="",E2708="")),D2708-E2708,"")</f>
        <v>0</v>
      </c>
      <c r="Z2708">
        <f ca="1">IF(OR(NOT(ISNUMBER(D2708)),ISBLANK(D2708),D2708="",ISBLANK(N2708)),"",ABS(D2708-N2708))</f>
        <v>2</v>
      </c>
      <c r="AA2708">
        <f ca="1">IF(OR(ISBLANK(J2708),ISBLANK(O2708),J2708="",O2708=""),"",IF(J2708=O2708,1,0))</f>
        <v>0</v>
      </c>
      <c r="AB2708">
        <f ca="1">IF(OR(ISBLANK(K2708),ISBLANK(Q2708),K2708="",Q2708=""),"",IF(K2708=Q2708,1,0))</f>
        <v>0</v>
      </c>
      <c r="AC2708" s="23" t="str">
        <f t="shared" ca="1" si="42"/>
        <v/>
      </c>
    </row>
    <row r="2709" spans="1:29" x14ac:dyDescent="0.25">
      <c r="A2709" s="23">
        <v>2708</v>
      </c>
      <c r="B2709">
        <v>1332</v>
      </c>
      <c r="C2709" t="str">
        <f ca="1">IFERROR(VLOOKUP($B2709,INDIRECT(nfl_game_result),MATCH(C$1,INDIRECT(nfl_game_result_header),0),FALSE),"error")</f>
        <v>2016_19_GBY@DAL</v>
      </c>
      <c r="D2709">
        <f ca="1">IFERROR(IF(ISBLANK(VLOOKUP($B2709,INDIRECT(nfl_game_result),MATCH(D$1,INDIRECT(nfl_game_result_header),0),FALSE)),"",VLOOKUP($B2709,INDIRECT(nfl_game_result),MATCH(D$1,INDIRECT(nfl_game_result_header),0),FALSE)),"error")</f>
        <v>-4</v>
      </c>
      <c r="E2709">
        <f ca="1">IFERROR(IF(ISBLANK(VLOOKUP($B2709,INDIRECT(nfl_game_result),MATCH(E$1,INDIRECT(nfl_game_result_header),0),FALSE)),"",VLOOKUP($B2709,INDIRECT(nfl_game_result),MATCH(E$1,INDIRECT(nfl_game_result_header),0),FALSE)),"error")</f>
        <v>-5</v>
      </c>
      <c r="F2709" s="23" t="str">
        <f ca="1">IFERROR(IF(ISBLANK(VLOOKUP($B2709,INDIRECT(nfl_game_result),MATCH(F$1,INDIRECT(nfl_game_result_header),0),FALSE)),"",VLOOKUP($B2709,INDIRECT(nfl_game_result),MATCH(F$1,INDIRECT(nfl_game_result_header),0),FALSE)),"error")</f>
        <v/>
      </c>
      <c r="G2709" s="23" t="str">
        <f ca="1">IFERROR(IF(ISBLANK(VLOOKUP($B2709,INDIRECT(nfl_game_result),MATCH(G$1,INDIRECT(nfl_game_result_header),0),FALSE)),"",VLOOKUP($B2709,INDIRECT(nfl_game_result),MATCH(G$1,INDIRECT(nfl_game_result_header),0),FALSE)),"error")</f>
        <v/>
      </c>
      <c r="H2709">
        <f ca="1">IFERROR(IF(ISBLANK(VLOOKUP($B2709,INDIRECT(nfl_game_result),MATCH(H$1,INDIRECT(nfl_game_result_header),0),FALSE)),"",VLOOKUP($B2709,INDIRECT(nfl_game_result),MATCH(H$1,INDIRECT(nfl_game_result_header),0),FALSE)),"error")</f>
        <v>31</v>
      </c>
      <c r="I2709">
        <f ca="1">IFERROR(IF(ISBLANK(VLOOKUP($B2709,INDIRECT(nfl_game_result),MATCH(I$1,INDIRECT(nfl_game_result_header),0),FALSE)),"",VLOOKUP($B2709,INDIRECT(nfl_game_result),MATCH(I$1,INDIRECT(nfl_game_result_header),0),FALSE)),"error")</f>
        <v>34</v>
      </c>
      <c r="J2709" t="str">
        <f ca="1">IFERROR(IF(ISBLANK(VLOOKUP($B2709,INDIRECT(nfl_game_result),MATCH(J$1,INDIRECT(nfl_game_result_header),0),FALSE)),"",VLOOKUP($B2709,INDIRECT(nfl_game_result),MATCH(J$1,INDIRECT(nfl_game_result_header),0),FALSE)),"error")</f>
        <v>GBY</v>
      </c>
      <c r="K2709" t="str">
        <f ca="1">IFERROR(IF(ISBLANK(VLOOKUP($B2709,INDIRECT(nfl_game_result),MATCH(K$1,INDIRECT(nfl_game_result_header),0),FALSE)),"",VLOOKUP($B2709,INDIRECT(nfl_game_result),MATCH(K$1,INDIRECT(nfl_game_result_header),0),FALSE)),"error")</f>
        <v>GBY</v>
      </c>
      <c r="L2709" s="23" t="str">
        <f ca="1">IFERROR(IF(ISBLANK(VLOOKUP($B2709,INDIRECT(nfl_game_result),MATCH(L$1,INDIRECT(nfl_game_result_header),0),FALSE)),"",VLOOKUP($B2709,INDIRECT(nfl_game_result),MATCH(L$1,INDIRECT(nfl_game_result_header),0),FALSE)),"error")</f>
        <v/>
      </c>
      <c r="M2709" t="s">
        <v>14</v>
      </c>
      <c r="N2709">
        <v>-4.5</v>
      </c>
      <c r="O2709" t="s">
        <v>330</v>
      </c>
      <c r="P2709">
        <v>3</v>
      </c>
      <c r="Q2709" t="s">
        <v>330</v>
      </c>
      <c r="V2709" s="23" t="s">
        <v>416</v>
      </c>
      <c r="W2709">
        <f ca="1">VALUE(LEFT(C2709, 4))</f>
        <v>2016</v>
      </c>
      <c r="X2709">
        <f ca="1">VALUE(MID(C2709,6,FIND("_",C2709,6)-6))</f>
        <v>19</v>
      </c>
      <c r="Y2709">
        <f ca="1">IF(NOT(OR(ISBLANK(D2709),ISBLANK(E2709),D2709="",E2709="")),D2709-E2709,"")</f>
        <v>1</v>
      </c>
      <c r="Z2709">
        <f ca="1">IF(OR(NOT(ISNUMBER(D2709)),ISBLANK(D2709),D2709="",ISBLANK(N2709)),"",ABS(D2709-N2709))</f>
        <v>0.5</v>
      </c>
      <c r="AA2709">
        <f ca="1">IF(OR(ISBLANK(J2709),ISBLANK(O2709),J2709="",O2709=""),"",IF(J2709=O2709,1,0))</f>
        <v>1</v>
      </c>
      <c r="AB2709">
        <f ca="1">IF(OR(ISBLANK(K2709),ISBLANK(Q2709),K2709="",Q2709=""),"",IF(K2709=Q2709,1,0))</f>
        <v>1</v>
      </c>
      <c r="AC2709" s="23" t="str">
        <f t="shared" ca="1" si="42"/>
        <v/>
      </c>
    </row>
    <row r="2710" spans="1:29" x14ac:dyDescent="0.25">
      <c r="A2710" s="23">
        <v>2709</v>
      </c>
      <c r="B2710">
        <v>1333</v>
      </c>
      <c r="C2710" t="str">
        <f ca="1">IFERROR(VLOOKUP($B2710,INDIRECT(nfl_game_result),MATCH(C$1,INDIRECT(nfl_game_result_header),0),FALSE),"error")</f>
        <v>2016_20_GBY@ATL</v>
      </c>
      <c r="D2710">
        <f ca="1">IFERROR(IF(ISBLANK(VLOOKUP($B2710,INDIRECT(nfl_game_result),MATCH(D$1,INDIRECT(nfl_game_result_header),0),FALSE)),"",VLOOKUP($B2710,INDIRECT(nfl_game_result),MATCH(D$1,INDIRECT(nfl_game_result_header),0),FALSE)),"error")</f>
        <v>-4</v>
      </c>
      <c r="E2710">
        <f ca="1">IFERROR(IF(ISBLANK(VLOOKUP($B2710,INDIRECT(nfl_game_result),MATCH(E$1,INDIRECT(nfl_game_result_header),0),FALSE)),"",VLOOKUP($B2710,INDIRECT(nfl_game_result),MATCH(E$1,INDIRECT(nfl_game_result_header),0),FALSE)),"error")</f>
        <v>-4</v>
      </c>
      <c r="F2710" s="23" t="str">
        <f ca="1">IFERROR(IF(ISBLANK(VLOOKUP($B2710,INDIRECT(nfl_game_result),MATCH(F$1,INDIRECT(nfl_game_result_header),0),FALSE)),"",VLOOKUP($B2710,INDIRECT(nfl_game_result),MATCH(F$1,INDIRECT(nfl_game_result_header),0),FALSE)),"error")</f>
        <v/>
      </c>
      <c r="G2710" s="23" t="str">
        <f ca="1">IFERROR(IF(ISBLANK(VLOOKUP($B2710,INDIRECT(nfl_game_result),MATCH(G$1,INDIRECT(nfl_game_result_header),0),FALSE)),"",VLOOKUP($B2710,INDIRECT(nfl_game_result),MATCH(G$1,INDIRECT(nfl_game_result_header),0),FALSE)),"error")</f>
        <v/>
      </c>
      <c r="H2710">
        <f ca="1">IFERROR(IF(ISBLANK(VLOOKUP($B2710,INDIRECT(nfl_game_result),MATCH(H$1,INDIRECT(nfl_game_result_header),0),FALSE)),"",VLOOKUP($B2710,INDIRECT(nfl_game_result),MATCH(H$1,INDIRECT(nfl_game_result_header),0),FALSE)),"error")</f>
        <v>44</v>
      </c>
      <c r="I2710">
        <f ca="1">IFERROR(IF(ISBLANK(VLOOKUP($B2710,INDIRECT(nfl_game_result),MATCH(I$1,INDIRECT(nfl_game_result_header),0),FALSE)),"",VLOOKUP($B2710,INDIRECT(nfl_game_result),MATCH(I$1,INDIRECT(nfl_game_result_header),0),FALSE)),"error")</f>
        <v>21</v>
      </c>
      <c r="J2710" t="str">
        <f ca="1">IFERROR(IF(ISBLANK(VLOOKUP($B2710,INDIRECT(nfl_game_result),MATCH(J$1,INDIRECT(nfl_game_result_header),0),FALSE)),"",VLOOKUP($B2710,INDIRECT(nfl_game_result),MATCH(J$1,INDIRECT(nfl_game_result_header),0),FALSE)),"error")</f>
        <v>ATL</v>
      </c>
      <c r="K2710" t="str">
        <f ca="1">IFERROR(IF(ISBLANK(VLOOKUP($B2710,INDIRECT(nfl_game_result),MATCH(K$1,INDIRECT(nfl_game_result_header),0),FALSE)),"",VLOOKUP($B2710,INDIRECT(nfl_game_result),MATCH(K$1,INDIRECT(nfl_game_result_header),0),FALSE)),"error")</f>
        <v>ATL</v>
      </c>
      <c r="L2710" s="23" t="str">
        <f ca="1">IFERROR(IF(ISBLANK(VLOOKUP($B2710,INDIRECT(nfl_game_result),MATCH(L$1,INDIRECT(nfl_game_result_header),0),FALSE)),"",VLOOKUP($B2710,INDIRECT(nfl_game_result),MATCH(L$1,INDIRECT(nfl_game_result_header),0),FALSE)),"error")</f>
        <v/>
      </c>
      <c r="M2710" t="s">
        <v>16</v>
      </c>
      <c r="N2710">
        <v>-2.5</v>
      </c>
      <c r="O2710" t="s">
        <v>20</v>
      </c>
      <c r="P2710">
        <v>2</v>
      </c>
      <c r="Q2710" t="s">
        <v>20</v>
      </c>
      <c r="V2710" s="23" t="s">
        <v>416</v>
      </c>
      <c r="W2710">
        <f ca="1">VALUE(LEFT(C2710, 4))</f>
        <v>2016</v>
      </c>
      <c r="X2710">
        <f ca="1">VALUE(MID(C2710,6,FIND("_",C2710,6)-6))</f>
        <v>20</v>
      </c>
      <c r="Y2710">
        <f ca="1">IF(NOT(OR(ISBLANK(D2710),ISBLANK(E2710),D2710="",E2710="")),D2710-E2710,"")</f>
        <v>0</v>
      </c>
      <c r="Z2710">
        <f ca="1">IF(OR(NOT(ISNUMBER(D2710)),ISBLANK(D2710),D2710="",ISBLANK(N2710)),"",ABS(D2710-N2710))</f>
        <v>1.5</v>
      </c>
      <c r="AA2710">
        <f ca="1">IF(OR(ISBLANK(J2710),ISBLANK(O2710),J2710="",O2710=""),"",IF(J2710=O2710,1,0))</f>
        <v>1</v>
      </c>
      <c r="AB2710">
        <f ca="1">IF(OR(ISBLANK(K2710),ISBLANK(Q2710),K2710="",Q2710=""),"",IF(K2710=Q2710,1,0))</f>
        <v>1</v>
      </c>
      <c r="AC2710" s="23" t="str">
        <f t="shared" ca="1" si="42"/>
        <v/>
      </c>
    </row>
    <row r="2711" spans="1:29" x14ac:dyDescent="0.25">
      <c r="A2711" s="23">
        <v>2710</v>
      </c>
      <c r="B2711">
        <v>1334</v>
      </c>
      <c r="C2711" t="str">
        <f ca="1">IFERROR(VLOOKUP($B2711,INDIRECT(nfl_game_result),MATCH(C$1,INDIRECT(nfl_game_result_header),0),FALSE),"error")</f>
        <v>2016_20_PIT@NWE</v>
      </c>
      <c r="D2711">
        <f ca="1">IFERROR(IF(ISBLANK(VLOOKUP($B2711,INDIRECT(nfl_game_result),MATCH(D$1,INDIRECT(nfl_game_result_header),0),FALSE)),"",VLOOKUP($B2711,INDIRECT(nfl_game_result),MATCH(D$1,INDIRECT(nfl_game_result_header),0),FALSE)),"error")</f>
        <v>-6</v>
      </c>
      <c r="E2711">
        <f ca="1">IFERROR(IF(ISBLANK(VLOOKUP($B2711,INDIRECT(nfl_game_result),MATCH(E$1,INDIRECT(nfl_game_result_header),0),FALSE)),"",VLOOKUP($B2711,INDIRECT(nfl_game_result),MATCH(E$1,INDIRECT(nfl_game_result_header),0),FALSE)),"error")</f>
        <v>-6</v>
      </c>
      <c r="F2711" s="23" t="str">
        <f ca="1">IFERROR(IF(ISBLANK(VLOOKUP($B2711,INDIRECT(nfl_game_result),MATCH(F$1,INDIRECT(nfl_game_result_header),0),FALSE)),"",VLOOKUP($B2711,INDIRECT(nfl_game_result),MATCH(F$1,INDIRECT(nfl_game_result_header),0),FALSE)),"error")</f>
        <v/>
      </c>
      <c r="G2711" s="23" t="str">
        <f ca="1">IFERROR(IF(ISBLANK(VLOOKUP($B2711,INDIRECT(nfl_game_result),MATCH(G$1,INDIRECT(nfl_game_result_header),0),FALSE)),"",VLOOKUP($B2711,INDIRECT(nfl_game_result),MATCH(G$1,INDIRECT(nfl_game_result_header),0),FALSE)),"error")</f>
        <v/>
      </c>
      <c r="H2711">
        <f ca="1">IFERROR(IF(ISBLANK(VLOOKUP($B2711,INDIRECT(nfl_game_result),MATCH(H$1,INDIRECT(nfl_game_result_header),0),FALSE)),"",VLOOKUP($B2711,INDIRECT(nfl_game_result),MATCH(H$1,INDIRECT(nfl_game_result_header),0),FALSE)),"error")</f>
        <v>36</v>
      </c>
      <c r="I2711">
        <f ca="1">IFERROR(IF(ISBLANK(VLOOKUP($B2711,INDIRECT(nfl_game_result),MATCH(I$1,INDIRECT(nfl_game_result_header),0),FALSE)),"",VLOOKUP($B2711,INDIRECT(nfl_game_result),MATCH(I$1,INDIRECT(nfl_game_result_header),0),FALSE)),"error")</f>
        <v>17</v>
      </c>
      <c r="J2711" t="str">
        <f ca="1">IFERROR(IF(ISBLANK(VLOOKUP($B2711,INDIRECT(nfl_game_result),MATCH(J$1,INDIRECT(nfl_game_result_header),0),FALSE)),"",VLOOKUP($B2711,INDIRECT(nfl_game_result),MATCH(J$1,INDIRECT(nfl_game_result_header),0),FALSE)),"error")</f>
        <v>NWE</v>
      </c>
      <c r="K2711" t="str">
        <f ca="1">IFERROR(IF(ISBLANK(VLOOKUP($B2711,INDIRECT(nfl_game_result),MATCH(K$1,INDIRECT(nfl_game_result_header),0),FALSE)),"",VLOOKUP($B2711,INDIRECT(nfl_game_result),MATCH(K$1,INDIRECT(nfl_game_result_header),0),FALSE)),"error")</f>
        <v>NWE</v>
      </c>
      <c r="L2711" s="23" t="str">
        <f ca="1">IFERROR(IF(ISBLANK(VLOOKUP($B2711,INDIRECT(nfl_game_result),MATCH(L$1,INDIRECT(nfl_game_result_header),0),FALSE)),"",VLOOKUP($B2711,INDIRECT(nfl_game_result),MATCH(L$1,INDIRECT(nfl_game_result_header),0),FALSE)),"error")</f>
        <v/>
      </c>
      <c r="M2711" t="s">
        <v>16</v>
      </c>
      <c r="N2711">
        <v>-6</v>
      </c>
      <c r="O2711" t="s">
        <v>332</v>
      </c>
      <c r="P2711">
        <v>1</v>
      </c>
      <c r="Q2711" t="s">
        <v>332</v>
      </c>
      <c r="V2711" s="23" t="s">
        <v>416</v>
      </c>
      <c r="W2711">
        <f ca="1">VALUE(LEFT(C2711, 4))</f>
        <v>2016</v>
      </c>
      <c r="X2711">
        <f ca="1">VALUE(MID(C2711,6,FIND("_",C2711,6)-6))</f>
        <v>20</v>
      </c>
      <c r="Y2711">
        <f ca="1">IF(NOT(OR(ISBLANK(D2711),ISBLANK(E2711),D2711="",E2711="")),D2711-E2711,"")</f>
        <v>0</v>
      </c>
      <c r="Z2711">
        <f ca="1">IF(OR(NOT(ISNUMBER(D2711)),ISBLANK(D2711),D2711="",ISBLANK(N2711)),"",ABS(D2711-N2711))</f>
        <v>0</v>
      </c>
      <c r="AA2711">
        <f ca="1">IF(OR(ISBLANK(J2711),ISBLANK(O2711),J2711="",O2711=""),"",IF(J2711=O2711,1,0))</f>
        <v>1</v>
      </c>
      <c r="AB2711">
        <f ca="1">IF(OR(ISBLANK(K2711),ISBLANK(Q2711),K2711="",Q2711=""),"",IF(K2711=Q2711,1,0))</f>
        <v>1</v>
      </c>
      <c r="AC2711" s="23" t="str">
        <f t="shared" ca="1" si="42"/>
        <v/>
      </c>
    </row>
    <row r="2712" spans="1:29" x14ac:dyDescent="0.25">
      <c r="A2712" s="23">
        <v>2711</v>
      </c>
      <c r="B2712">
        <v>1333</v>
      </c>
      <c r="C2712" t="str">
        <f ca="1">IFERROR(VLOOKUP($B2712,INDIRECT(nfl_game_result),MATCH(C$1,INDIRECT(nfl_game_result_header),0),FALSE),"error")</f>
        <v>2016_20_GBY@ATL</v>
      </c>
      <c r="D2712">
        <f ca="1">IFERROR(IF(ISBLANK(VLOOKUP($B2712,INDIRECT(nfl_game_result),MATCH(D$1,INDIRECT(nfl_game_result_header),0),FALSE)),"",VLOOKUP($B2712,INDIRECT(nfl_game_result),MATCH(D$1,INDIRECT(nfl_game_result_header),0),FALSE)),"error")</f>
        <v>-4</v>
      </c>
      <c r="E2712">
        <f ca="1">IFERROR(IF(ISBLANK(VLOOKUP($B2712,INDIRECT(nfl_game_result),MATCH(E$1,INDIRECT(nfl_game_result_header),0),FALSE)),"",VLOOKUP($B2712,INDIRECT(nfl_game_result),MATCH(E$1,INDIRECT(nfl_game_result_header),0),FALSE)),"error")</f>
        <v>-4</v>
      </c>
      <c r="F2712" s="23" t="str">
        <f ca="1">IFERROR(IF(ISBLANK(VLOOKUP($B2712,INDIRECT(nfl_game_result),MATCH(F$1,INDIRECT(nfl_game_result_header),0),FALSE)),"",VLOOKUP($B2712,INDIRECT(nfl_game_result),MATCH(F$1,INDIRECT(nfl_game_result_header),0),FALSE)),"error")</f>
        <v/>
      </c>
      <c r="G2712" s="23" t="str">
        <f ca="1">IFERROR(IF(ISBLANK(VLOOKUP($B2712,INDIRECT(nfl_game_result),MATCH(G$1,INDIRECT(nfl_game_result_header),0),FALSE)),"",VLOOKUP($B2712,INDIRECT(nfl_game_result),MATCH(G$1,INDIRECT(nfl_game_result_header),0),FALSE)),"error")</f>
        <v/>
      </c>
      <c r="H2712">
        <f ca="1">IFERROR(IF(ISBLANK(VLOOKUP($B2712,INDIRECT(nfl_game_result),MATCH(H$1,INDIRECT(nfl_game_result_header),0),FALSE)),"",VLOOKUP($B2712,INDIRECT(nfl_game_result),MATCH(H$1,INDIRECT(nfl_game_result_header),0),FALSE)),"error")</f>
        <v>44</v>
      </c>
      <c r="I2712">
        <f ca="1">IFERROR(IF(ISBLANK(VLOOKUP($B2712,INDIRECT(nfl_game_result),MATCH(I$1,INDIRECT(nfl_game_result_header),0),FALSE)),"",VLOOKUP($B2712,INDIRECT(nfl_game_result),MATCH(I$1,INDIRECT(nfl_game_result_header),0),FALSE)),"error")</f>
        <v>21</v>
      </c>
      <c r="J2712" t="str">
        <f ca="1">IFERROR(IF(ISBLANK(VLOOKUP($B2712,INDIRECT(nfl_game_result),MATCH(J$1,INDIRECT(nfl_game_result_header),0),FALSE)),"",VLOOKUP($B2712,INDIRECT(nfl_game_result),MATCH(J$1,INDIRECT(nfl_game_result_header),0),FALSE)),"error")</f>
        <v>ATL</v>
      </c>
      <c r="K2712" t="str">
        <f ca="1">IFERROR(IF(ISBLANK(VLOOKUP($B2712,INDIRECT(nfl_game_result),MATCH(K$1,INDIRECT(nfl_game_result_header),0),FALSE)),"",VLOOKUP($B2712,INDIRECT(nfl_game_result),MATCH(K$1,INDIRECT(nfl_game_result_header),0),FALSE)),"error")</f>
        <v>ATL</v>
      </c>
      <c r="L2712" s="23" t="str">
        <f ca="1">IFERROR(IF(ISBLANK(VLOOKUP($B2712,INDIRECT(nfl_game_result),MATCH(L$1,INDIRECT(nfl_game_result_header),0),FALSE)),"",VLOOKUP($B2712,INDIRECT(nfl_game_result),MATCH(L$1,INDIRECT(nfl_game_result_header),0),FALSE)),"error")</f>
        <v/>
      </c>
      <c r="M2712" t="s">
        <v>14</v>
      </c>
      <c r="N2712">
        <v>-2.5</v>
      </c>
      <c r="O2712" t="s">
        <v>20</v>
      </c>
      <c r="P2712">
        <v>1</v>
      </c>
      <c r="Q2712" t="s">
        <v>20</v>
      </c>
      <c r="V2712" s="23" t="s">
        <v>416</v>
      </c>
      <c r="W2712">
        <f ca="1">VALUE(LEFT(C2712, 4))</f>
        <v>2016</v>
      </c>
      <c r="X2712">
        <f ca="1">VALUE(MID(C2712,6,FIND("_",C2712,6)-6))</f>
        <v>20</v>
      </c>
      <c r="Y2712">
        <f ca="1">IF(NOT(OR(ISBLANK(D2712),ISBLANK(E2712),D2712="",E2712="")),D2712-E2712,"")</f>
        <v>0</v>
      </c>
      <c r="Z2712">
        <f ca="1">IF(OR(NOT(ISNUMBER(D2712)),ISBLANK(D2712),D2712="",ISBLANK(N2712)),"",ABS(D2712-N2712))</f>
        <v>1.5</v>
      </c>
      <c r="AA2712">
        <f ca="1">IF(OR(ISBLANK(J2712),ISBLANK(O2712),J2712="",O2712=""),"",IF(J2712=O2712,1,0))</f>
        <v>1</v>
      </c>
      <c r="AB2712">
        <f ca="1">IF(OR(ISBLANK(K2712),ISBLANK(Q2712),K2712="",Q2712=""),"",IF(K2712=Q2712,1,0))</f>
        <v>1</v>
      </c>
      <c r="AC2712" s="23" t="str">
        <f t="shared" ca="1" si="42"/>
        <v/>
      </c>
    </row>
    <row r="2713" spans="1:29" x14ac:dyDescent="0.25">
      <c r="A2713" s="23">
        <v>2712</v>
      </c>
      <c r="B2713">
        <v>1334</v>
      </c>
      <c r="C2713" t="str">
        <f ca="1">IFERROR(VLOOKUP($B2713,INDIRECT(nfl_game_result),MATCH(C$1,INDIRECT(nfl_game_result_header),0),FALSE),"error")</f>
        <v>2016_20_PIT@NWE</v>
      </c>
      <c r="D2713">
        <f ca="1">IFERROR(IF(ISBLANK(VLOOKUP($B2713,INDIRECT(nfl_game_result),MATCH(D$1,INDIRECT(nfl_game_result_header),0),FALSE)),"",VLOOKUP($B2713,INDIRECT(nfl_game_result),MATCH(D$1,INDIRECT(nfl_game_result_header),0),FALSE)),"error")</f>
        <v>-6</v>
      </c>
      <c r="E2713">
        <f ca="1">IFERROR(IF(ISBLANK(VLOOKUP($B2713,INDIRECT(nfl_game_result),MATCH(E$1,INDIRECT(nfl_game_result_header),0),FALSE)),"",VLOOKUP($B2713,INDIRECT(nfl_game_result),MATCH(E$1,INDIRECT(nfl_game_result_header),0),FALSE)),"error")</f>
        <v>-6</v>
      </c>
      <c r="F2713" s="23" t="str">
        <f ca="1">IFERROR(IF(ISBLANK(VLOOKUP($B2713,INDIRECT(nfl_game_result),MATCH(F$1,INDIRECT(nfl_game_result_header),0),FALSE)),"",VLOOKUP($B2713,INDIRECT(nfl_game_result),MATCH(F$1,INDIRECT(nfl_game_result_header),0),FALSE)),"error")</f>
        <v/>
      </c>
      <c r="G2713" s="23" t="str">
        <f ca="1">IFERROR(IF(ISBLANK(VLOOKUP($B2713,INDIRECT(nfl_game_result),MATCH(G$1,INDIRECT(nfl_game_result_header),0),FALSE)),"",VLOOKUP($B2713,INDIRECT(nfl_game_result),MATCH(G$1,INDIRECT(nfl_game_result_header),0),FALSE)),"error")</f>
        <v/>
      </c>
      <c r="H2713">
        <f ca="1">IFERROR(IF(ISBLANK(VLOOKUP($B2713,INDIRECT(nfl_game_result),MATCH(H$1,INDIRECT(nfl_game_result_header),0),FALSE)),"",VLOOKUP($B2713,INDIRECT(nfl_game_result),MATCH(H$1,INDIRECT(nfl_game_result_header),0),FALSE)),"error")</f>
        <v>36</v>
      </c>
      <c r="I2713">
        <f ca="1">IFERROR(IF(ISBLANK(VLOOKUP($B2713,INDIRECT(nfl_game_result),MATCH(I$1,INDIRECT(nfl_game_result_header),0),FALSE)),"",VLOOKUP($B2713,INDIRECT(nfl_game_result),MATCH(I$1,INDIRECT(nfl_game_result_header),0),FALSE)),"error")</f>
        <v>17</v>
      </c>
      <c r="J2713" t="str">
        <f ca="1">IFERROR(IF(ISBLANK(VLOOKUP($B2713,INDIRECT(nfl_game_result),MATCH(J$1,INDIRECT(nfl_game_result_header),0),FALSE)),"",VLOOKUP($B2713,INDIRECT(nfl_game_result),MATCH(J$1,INDIRECT(nfl_game_result_header),0),FALSE)),"error")</f>
        <v>NWE</v>
      </c>
      <c r="K2713" t="str">
        <f ca="1">IFERROR(IF(ISBLANK(VLOOKUP($B2713,INDIRECT(nfl_game_result),MATCH(K$1,INDIRECT(nfl_game_result_header),0),FALSE)),"",VLOOKUP($B2713,INDIRECT(nfl_game_result),MATCH(K$1,INDIRECT(nfl_game_result_header),0),FALSE)),"error")</f>
        <v>NWE</v>
      </c>
      <c r="L2713" s="23" t="str">
        <f ca="1">IFERROR(IF(ISBLANK(VLOOKUP($B2713,INDIRECT(nfl_game_result),MATCH(L$1,INDIRECT(nfl_game_result_header),0),FALSE)),"",VLOOKUP($B2713,INDIRECT(nfl_game_result),MATCH(L$1,INDIRECT(nfl_game_result_header),0),FALSE)),"error")</f>
        <v/>
      </c>
      <c r="M2713" t="s">
        <v>14</v>
      </c>
      <c r="N2713">
        <v>-4</v>
      </c>
      <c r="O2713" t="s">
        <v>87</v>
      </c>
      <c r="P2713">
        <v>2</v>
      </c>
      <c r="Q2713" t="s">
        <v>332</v>
      </c>
      <c r="V2713" s="23" t="s">
        <v>416</v>
      </c>
      <c r="W2713">
        <f ca="1">VALUE(LEFT(C2713, 4))</f>
        <v>2016</v>
      </c>
      <c r="X2713">
        <f ca="1">VALUE(MID(C2713,6,FIND("_",C2713,6)-6))</f>
        <v>20</v>
      </c>
      <c r="Y2713">
        <f ca="1">IF(NOT(OR(ISBLANK(D2713),ISBLANK(E2713),D2713="",E2713="")),D2713-E2713,"")</f>
        <v>0</v>
      </c>
      <c r="Z2713">
        <f ca="1">IF(OR(NOT(ISNUMBER(D2713)),ISBLANK(D2713),D2713="",ISBLANK(N2713)),"",ABS(D2713-N2713))</f>
        <v>2</v>
      </c>
      <c r="AA2713">
        <f ca="1">IF(OR(ISBLANK(J2713),ISBLANK(O2713),J2713="",O2713=""),"",IF(J2713=O2713,1,0))</f>
        <v>0</v>
      </c>
      <c r="AB2713">
        <f ca="1">IF(OR(ISBLANK(K2713),ISBLANK(Q2713),K2713="",Q2713=""),"",IF(K2713=Q2713,1,0))</f>
        <v>1</v>
      </c>
      <c r="AC2713" s="23" t="str">
        <f t="shared" ca="1" si="42"/>
        <v/>
      </c>
    </row>
    <row r="2714" spans="1:29" x14ac:dyDescent="0.25">
      <c r="A2714" s="23">
        <v>2713</v>
      </c>
      <c r="B2714">
        <v>1335</v>
      </c>
      <c r="C2714" t="str">
        <f ca="1">IFERROR(VLOOKUP($B2714,INDIRECT(nfl_game_result),MATCH(C$1,INDIRECT(nfl_game_result_header),0),FALSE),"error")</f>
        <v>2016_21_ATL@NWE</v>
      </c>
      <c r="D2714">
        <f ca="1">IFERROR(IF(ISBLANK(VLOOKUP($B2714,INDIRECT(nfl_game_result),MATCH(D$1,INDIRECT(nfl_game_result_header),0),FALSE)),"",VLOOKUP($B2714,INDIRECT(nfl_game_result),MATCH(D$1,INDIRECT(nfl_game_result_header),0),FALSE)),"error")</f>
        <v>-3</v>
      </c>
      <c r="E2714">
        <f ca="1">IFERROR(IF(ISBLANK(VLOOKUP($B2714,INDIRECT(nfl_game_result),MATCH(E$1,INDIRECT(nfl_game_result_header),0),FALSE)),"",VLOOKUP($B2714,INDIRECT(nfl_game_result),MATCH(E$1,INDIRECT(nfl_game_result_header),0),FALSE)),"error")</f>
        <v>-3</v>
      </c>
      <c r="F2714" s="23" t="str">
        <f ca="1">IFERROR(IF(ISBLANK(VLOOKUP($B2714,INDIRECT(nfl_game_result),MATCH(F$1,INDIRECT(nfl_game_result_header),0),FALSE)),"",VLOOKUP($B2714,INDIRECT(nfl_game_result),MATCH(F$1,INDIRECT(nfl_game_result_header),0),FALSE)),"error")</f>
        <v/>
      </c>
      <c r="G2714" s="23" t="str">
        <f ca="1">IFERROR(IF(ISBLANK(VLOOKUP($B2714,INDIRECT(nfl_game_result),MATCH(G$1,INDIRECT(nfl_game_result_header),0),FALSE)),"",VLOOKUP($B2714,INDIRECT(nfl_game_result),MATCH(G$1,INDIRECT(nfl_game_result_header),0),FALSE)),"error")</f>
        <v/>
      </c>
      <c r="H2714">
        <f ca="1">IFERROR(IF(ISBLANK(VLOOKUP($B2714,INDIRECT(nfl_game_result),MATCH(H$1,INDIRECT(nfl_game_result_header),0),FALSE)),"",VLOOKUP($B2714,INDIRECT(nfl_game_result),MATCH(H$1,INDIRECT(nfl_game_result_header),0),FALSE)),"error")</f>
        <v>34</v>
      </c>
      <c r="I2714">
        <f ca="1">IFERROR(IF(ISBLANK(VLOOKUP($B2714,INDIRECT(nfl_game_result),MATCH(I$1,INDIRECT(nfl_game_result_header),0),FALSE)),"",VLOOKUP($B2714,INDIRECT(nfl_game_result),MATCH(I$1,INDIRECT(nfl_game_result_header),0),FALSE)),"error")</f>
        <v>28</v>
      </c>
      <c r="J2714" t="str">
        <f ca="1">IFERROR(IF(ISBLANK(VLOOKUP($B2714,INDIRECT(nfl_game_result),MATCH(J$1,INDIRECT(nfl_game_result_header),0),FALSE)),"",VLOOKUP($B2714,INDIRECT(nfl_game_result),MATCH(J$1,INDIRECT(nfl_game_result_header),0),FALSE)),"error")</f>
        <v>NWE</v>
      </c>
      <c r="K2714" t="str">
        <f ca="1">IFERROR(IF(ISBLANK(VLOOKUP($B2714,INDIRECT(nfl_game_result),MATCH(K$1,INDIRECT(nfl_game_result_header),0),FALSE)),"",VLOOKUP($B2714,INDIRECT(nfl_game_result),MATCH(K$1,INDIRECT(nfl_game_result_header),0),FALSE)),"error")</f>
        <v>NWE</v>
      </c>
      <c r="L2714" s="23" t="str">
        <f ca="1">IFERROR(IF(ISBLANK(VLOOKUP($B2714,INDIRECT(nfl_game_result),MATCH(L$1,INDIRECT(nfl_game_result_header),0),FALSE)),"",VLOOKUP($B2714,INDIRECT(nfl_game_result),MATCH(L$1,INDIRECT(nfl_game_result_header),0),FALSE)),"error")</f>
        <v/>
      </c>
      <c r="M2714" t="s">
        <v>16</v>
      </c>
      <c r="N2714">
        <v>-2.5</v>
      </c>
      <c r="O2714" t="s">
        <v>332</v>
      </c>
      <c r="P2714">
        <v>1</v>
      </c>
      <c r="Q2714" t="s">
        <v>332</v>
      </c>
      <c r="R2714">
        <v>24</v>
      </c>
      <c r="S2714">
        <v>31</v>
      </c>
      <c r="V2714" s="23" t="s">
        <v>416</v>
      </c>
      <c r="W2714">
        <f ca="1">VALUE(LEFT(C2714, 4))</f>
        <v>2016</v>
      </c>
      <c r="X2714">
        <f ca="1">VALUE(MID(C2714,6,FIND("_",C2714,6)-6))</f>
        <v>21</v>
      </c>
      <c r="Y2714">
        <f ca="1">IF(NOT(OR(ISBLANK(D2714),ISBLANK(E2714),D2714="",E2714="")),D2714-E2714,"")</f>
        <v>0</v>
      </c>
      <c r="Z2714">
        <f ca="1">IF(OR(NOT(ISNUMBER(D2714)),ISBLANK(D2714),D2714="",ISBLANK(N2714)),"",ABS(D2714-N2714))</f>
        <v>0.5</v>
      </c>
      <c r="AA2714">
        <f ca="1">IF(OR(ISBLANK(J2714),ISBLANK(O2714),J2714="",O2714=""),"",IF(J2714=O2714,1,0))</f>
        <v>1</v>
      </c>
      <c r="AB2714">
        <f ca="1">IF(OR(ISBLANK(K2714),ISBLANK(Q2714),K2714="",Q2714=""),"",IF(K2714=Q2714,1,0))</f>
        <v>1</v>
      </c>
      <c r="AC2714" s="23" t="str">
        <f t="shared" ca="1" si="42"/>
        <v/>
      </c>
    </row>
    <row r="2715" spans="1:29" x14ac:dyDescent="0.25">
      <c r="A2715" s="23">
        <v>2714</v>
      </c>
      <c r="B2715">
        <v>1335</v>
      </c>
      <c r="C2715" t="str">
        <f ca="1">IFERROR(VLOOKUP($B2715,INDIRECT(nfl_game_result),MATCH(C$1,INDIRECT(nfl_game_result_header),0),FALSE),"error")</f>
        <v>2016_21_ATL@NWE</v>
      </c>
      <c r="D2715">
        <f ca="1">IFERROR(IF(ISBLANK(VLOOKUP($B2715,INDIRECT(nfl_game_result),MATCH(D$1,INDIRECT(nfl_game_result_header),0),FALSE)),"",VLOOKUP($B2715,INDIRECT(nfl_game_result),MATCH(D$1,INDIRECT(nfl_game_result_header),0),FALSE)),"error")</f>
        <v>-3</v>
      </c>
      <c r="E2715">
        <f ca="1">IFERROR(IF(ISBLANK(VLOOKUP($B2715,INDIRECT(nfl_game_result),MATCH(E$1,INDIRECT(nfl_game_result_header),0),FALSE)),"",VLOOKUP($B2715,INDIRECT(nfl_game_result),MATCH(E$1,INDIRECT(nfl_game_result_header),0),FALSE)),"error")</f>
        <v>-3</v>
      </c>
      <c r="F2715" s="23" t="str">
        <f ca="1">IFERROR(IF(ISBLANK(VLOOKUP($B2715,INDIRECT(nfl_game_result),MATCH(F$1,INDIRECT(nfl_game_result_header),0),FALSE)),"",VLOOKUP($B2715,INDIRECT(nfl_game_result),MATCH(F$1,INDIRECT(nfl_game_result_header),0),FALSE)),"error")</f>
        <v/>
      </c>
      <c r="G2715" s="23" t="str">
        <f ca="1">IFERROR(IF(ISBLANK(VLOOKUP($B2715,INDIRECT(nfl_game_result),MATCH(G$1,INDIRECT(nfl_game_result_header),0),FALSE)),"",VLOOKUP($B2715,INDIRECT(nfl_game_result),MATCH(G$1,INDIRECT(nfl_game_result_header),0),FALSE)),"error")</f>
        <v/>
      </c>
      <c r="H2715">
        <f ca="1">IFERROR(IF(ISBLANK(VLOOKUP($B2715,INDIRECT(nfl_game_result),MATCH(H$1,INDIRECT(nfl_game_result_header),0),FALSE)),"",VLOOKUP($B2715,INDIRECT(nfl_game_result),MATCH(H$1,INDIRECT(nfl_game_result_header),0),FALSE)),"error")</f>
        <v>34</v>
      </c>
      <c r="I2715">
        <f ca="1">IFERROR(IF(ISBLANK(VLOOKUP($B2715,INDIRECT(nfl_game_result),MATCH(I$1,INDIRECT(nfl_game_result_header),0),FALSE)),"",VLOOKUP($B2715,INDIRECT(nfl_game_result),MATCH(I$1,INDIRECT(nfl_game_result_header),0),FALSE)),"error")</f>
        <v>28</v>
      </c>
      <c r="J2715" t="str">
        <f ca="1">IFERROR(IF(ISBLANK(VLOOKUP($B2715,INDIRECT(nfl_game_result),MATCH(J$1,INDIRECT(nfl_game_result_header),0),FALSE)),"",VLOOKUP($B2715,INDIRECT(nfl_game_result),MATCH(J$1,INDIRECT(nfl_game_result_header),0),FALSE)),"error")</f>
        <v>NWE</v>
      </c>
      <c r="K2715" t="str">
        <f ca="1">IFERROR(IF(ISBLANK(VLOOKUP($B2715,INDIRECT(nfl_game_result),MATCH(K$1,INDIRECT(nfl_game_result_header),0),FALSE)),"",VLOOKUP($B2715,INDIRECT(nfl_game_result),MATCH(K$1,INDIRECT(nfl_game_result_header),0),FALSE)),"error")</f>
        <v>NWE</v>
      </c>
      <c r="L2715" s="23" t="str">
        <f ca="1">IFERROR(IF(ISBLANK(VLOOKUP($B2715,INDIRECT(nfl_game_result),MATCH(L$1,INDIRECT(nfl_game_result_header),0),FALSE)),"",VLOOKUP($B2715,INDIRECT(nfl_game_result),MATCH(L$1,INDIRECT(nfl_game_result_header),0),FALSE)),"error")</f>
        <v/>
      </c>
      <c r="M2715" t="s">
        <v>14</v>
      </c>
      <c r="N2715">
        <v>-5.5</v>
      </c>
      <c r="O2715" t="s">
        <v>332</v>
      </c>
      <c r="P2715">
        <v>1</v>
      </c>
      <c r="Q2715" t="s">
        <v>332</v>
      </c>
      <c r="R2715">
        <v>24</v>
      </c>
      <c r="S2715">
        <v>30</v>
      </c>
      <c r="V2715" s="23" t="s">
        <v>416</v>
      </c>
      <c r="W2715">
        <f ca="1">VALUE(LEFT(C2715, 4))</f>
        <v>2016</v>
      </c>
      <c r="X2715">
        <f ca="1">VALUE(MID(C2715,6,FIND("_",C2715,6)-6))</f>
        <v>21</v>
      </c>
      <c r="Y2715">
        <f ca="1">IF(NOT(OR(ISBLANK(D2715),ISBLANK(E2715),D2715="",E2715="")),D2715-E2715,"")</f>
        <v>0</v>
      </c>
      <c r="Z2715">
        <f ca="1">IF(OR(NOT(ISNUMBER(D2715)),ISBLANK(D2715),D2715="",ISBLANK(N2715)),"",ABS(D2715-N2715))</f>
        <v>2.5</v>
      </c>
      <c r="AA2715">
        <f ca="1">IF(OR(ISBLANK(J2715),ISBLANK(O2715),J2715="",O2715=""),"",IF(J2715=O2715,1,0))</f>
        <v>1</v>
      </c>
      <c r="AB2715">
        <f ca="1">IF(OR(ISBLANK(K2715),ISBLANK(Q2715),K2715="",Q2715=""),"",IF(K2715=Q2715,1,0))</f>
        <v>1</v>
      </c>
      <c r="AC2715" s="23" t="str">
        <f t="shared" ca="1" si="42"/>
        <v/>
      </c>
    </row>
    <row r="2716" spans="1:29" x14ac:dyDescent="0.25">
      <c r="A2716" s="23">
        <v>2715</v>
      </c>
      <c r="B2716">
        <v>1336</v>
      </c>
      <c r="C2716" t="str">
        <f ca="1">IFERROR(VLOOKUP($B2716,INDIRECT(nfl_game_result),MATCH(C$1,INDIRECT(nfl_game_result_header),0),FALSE),"error")</f>
        <v>2017_01_KCY@NWE</v>
      </c>
      <c r="D2716">
        <f ca="1">IFERROR(IF(ISBLANK(VLOOKUP($B2716,INDIRECT(nfl_game_result),MATCH(D$1,INDIRECT(nfl_game_result_header),0),FALSE)),"",VLOOKUP($B2716,INDIRECT(nfl_game_result),MATCH(D$1,INDIRECT(nfl_game_result_header),0),FALSE)),"error")</f>
        <v>-8.5</v>
      </c>
      <c r="E2716">
        <f ca="1">IFERROR(IF(ISBLANK(VLOOKUP($B2716,INDIRECT(nfl_game_result),MATCH(E$1,INDIRECT(nfl_game_result_header),0),FALSE)),"",VLOOKUP($B2716,INDIRECT(nfl_game_result),MATCH(E$1,INDIRECT(nfl_game_result_header),0),FALSE)),"error")</f>
        <v>-9</v>
      </c>
      <c r="F2716" s="23" t="str">
        <f ca="1">IFERROR(IF(ISBLANK(VLOOKUP($B2716,INDIRECT(nfl_game_result),MATCH(F$1,INDIRECT(nfl_game_result_header),0),FALSE)),"",VLOOKUP($B2716,INDIRECT(nfl_game_result),MATCH(F$1,INDIRECT(nfl_game_result_header),0),FALSE)),"error")</f>
        <v/>
      </c>
      <c r="G2716" s="23" t="str">
        <f ca="1">IFERROR(IF(ISBLANK(VLOOKUP($B2716,INDIRECT(nfl_game_result),MATCH(G$1,INDIRECT(nfl_game_result_header),0),FALSE)),"",VLOOKUP($B2716,INDIRECT(nfl_game_result),MATCH(G$1,INDIRECT(nfl_game_result_header),0),FALSE)),"error")</f>
        <v/>
      </c>
      <c r="H2716">
        <f ca="1">IFERROR(IF(ISBLANK(VLOOKUP($B2716,INDIRECT(nfl_game_result),MATCH(H$1,INDIRECT(nfl_game_result_header),0),FALSE)),"",VLOOKUP($B2716,INDIRECT(nfl_game_result),MATCH(H$1,INDIRECT(nfl_game_result_header),0),FALSE)),"error")</f>
        <v>27</v>
      </c>
      <c r="I2716">
        <f ca="1">IFERROR(IF(ISBLANK(VLOOKUP($B2716,INDIRECT(nfl_game_result),MATCH(I$1,INDIRECT(nfl_game_result_header),0),FALSE)),"",VLOOKUP($B2716,INDIRECT(nfl_game_result),MATCH(I$1,INDIRECT(nfl_game_result_header),0),FALSE)),"error")</f>
        <v>42</v>
      </c>
      <c r="J2716" t="str">
        <f ca="1">IFERROR(IF(ISBLANK(VLOOKUP($B2716,INDIRECT(nfl_game_result),MATCH(J$1,INDIRECT(nfl_game_result_header),0),FALSE)),"",VLOOKUP($B2716,INDIRECT(nfl_game_result),MATCH(J$1,INDIRECT(nfl_game_result_header),0),FALSE)),"error")</f>
        <v>KCY</v>
      </c>
      <c r="K2716" t="str">
        <f ca="1">IFERROR(IF(ISBLANK(VLOOKUP($B2716,INDIRECT(nfl_game_result),MATCH(K$1,INDIRECT(nfl_game_result_header),0),FALSE)),"",VLOOKUP($B2716,INDIRECT(nfl_game_result),MATCH(K$1,INDIRECT(nfl_game_result_header),0),FALSE)),"error")</f>
        <v>KCY</v>
      </c>
      <c r="L2716" s="23" t="str">
        <f ca="1">IFERROR(IF(ISBLANK(VLOOKUP($B2716,INDIRECT(nfl_game_result),MATCH(L$1,INDIRECT(nfl_game_result_header),0),FALSE)),"",VLOOKUP($B2716,INDIRECT(nfl_game_result),MATCH(L$1,INDIRECT(nfl_game_result_header),0),FALSE)),"error")</f>
        <v/>
      </c>
      <c r="M2716" t="s">
        <v>16</v>
      </c>
      <c r="N2716">
        <v>-7.5</v>
      </c>
      <c r="O2716" t="s">
        <v>331</v>
      </c>
      <c r="P2716">
        <v>0.57999999999999996</v>
      </c>
      <c r="V2716" s="23" t="s">
        <v>416</v>
      </c>
      <c r="W2716">
        <f ca="1">VALUE(LEFT(C2716, 4))</f>
        <v>2017</v>
      </c>
      <c r="X2716">
        <f ca="1">VALUE(MID(C2716,6,FIND("_",C2716,6)-6))</f>
        <v>1</v>
      </c>
      <c r="Y2716">
        <f ca="1">IF(NOT(OR(ISBLANK(D2716),ISBLANK(E2716),D2716="",E2716="")),D2716-E2716,"")</f>
        <v>0.5</v>
      </c>
      <c r="Z2716">
        <f ca="1">IF(OR(NOT(ISNUMBER(D2716)),ISBLANK(D2716),D2716="",ISBLANK(N2716)),"",ABS(D2716-N2716))</f>
        <v>1</v>
      </c>
      <c r="AA2716">
        <f ca="1">IF(OR(ISBLANK(J2716),ISBLANK(O2716),J2716="",O2716=""),"",IF(J2716=O2716,1,0))</f>
        <v>1</v>
      </c>
      <c r="AB2716" t="str">
        <f ca="1">IF(OR(ISBLANK(K2716),ISBLANK(Q2716),K2716="",Q2716=""),"",IF(K2716=Q2716,1,0))</f>
        <v/>
      </c>
      <c r="AC2716" s="23" t="str">
        <f t="shared" ca="1" si="42"/>
        <v/>
      </c>
    </row>
    <row r="2717" spans="1:29" x14ac:dyDescent="0.25">
      <c r="A2717" s="23">
        <v>2716</v>
      </c>
      <c r="B2717">
        <v>1337</v>
      </c>
      <c r="C2717" t="str">
        <f ca="1">IFERROR(VLOOKUP($B2717,INDIRECT(nfl_game_result),MATCH(C$1,INDIRECT(nfl_game_result_header),0),FALSE),"error")</f>
        <v>2017_01_NYJ@BUF</v>
      </c>
      <c r="D2717">
        <f ca="1">IFERROR(IF(ISBLANK(VLOOKUP($B2717,INDIRECT(nfl_game_result),MATCH(D$1,INDIRECT(nfl_game_result_header),0),FALSE)),"",VLOOKUP($B2717,INDIRECT(nfl_game_result),MATCH(D$1,INDIRECT(nfl_game_result_header),0),FALSE)),"error")</f>
        <v>-8.5</v>
      </c>
      <c r="E2717">
        <f ca="1">IFERROR(IF(ISBLANK(VLOOKUP($B2717,INDIRECT(nfl_game_result),MATCH(E$1,INDIRECT(nfl_game_result_header),0),FALSE)),"",VLOOKUP($B2717,INDIRECT(nfl_game_result),MATCH(E$1,INDIRECT(nfl_game_result_header),0),FALSE)),"error")</f>
        <v>-7.5</v>
      </c>
      <c r="F2717" s="23" t="str">
        <f ca="1">IFERROR(IF(ISBLANK(VLOOKUP($B2717,INDIRECT(nfl_game_result),MATCH(F$1,INDIRECT(nfl_game_result_header),0),FALSE)),"",VLOOKUP($B2717,INDIRECT(nfl_game_result),MATCH(F$1,INDIRECT(nfl_game_result_header),0),FALSE)),"error")</f>
        <v/>
      </c>
      <c r="G2717" s="23" t="str">
        <f ca="1">IFERROR(IF(ISBLANK(VLOOKUP($B2717,INDIRECT(nfl_game_result),MATCH(G$1,INDIRECT(nfl_game_result_header),0),FALSE)),"",VLOOKUP($B2717,INDIRECT(nfl_game_result),MATCH(G$1,INDIRECT(nfl_game_result_header),0),FALSE)),"error")</f>
        <v/>
      </c>
      <c r="H2717">
        <f ca="1">IFERROR(IF(ISBLANK(VLOOKUP($B2717,INDIRECT(nfl_game_result),MATCH(H$1,INDIRECT(nfl_game_result_header),0),FALSE)),"",VLOOKUP($B2717,INDIRECT(nfl_game_result),MATCH(H$1,INDIRECT(nfl_game_result_header),0),FALSE)),"error")</f>
        <v>21</v>
      </c>
      <c r="I2717">
        <f ca="1">IFERROR(IF(ISBLANK(VLOOKUP($B2717,INDIRECT(nfl_game_result),MATCH(I$1,INDIRECT(nfl_game_result_header),0),FALSE)),"",VLOOKUP($B2717,INDIRECT(nfl_game_result),MATCH(I$1,INDIRECT(nfl_game_result_header),0),FALSE)),"error")</f>
        <v>12</v>
      </c>
      <c r="J2717" t="str">
        <f ca="1">IFERROR(IF(ISBLANK(VLOOKUP($B2717,INDIRECT(nfl_game_result),MATCH(J$1,INDIRECT(nfl_game_result_header),0),FALSE)),"",VLOOKUP($B2717,INDIRECT(nfl_game_result),MATCH(J$1,INDIRECT(nfl_game_result_header),0),FALSE)),"error")</f>
        <v>BUF</v>
      </c>
      <c r="K2717" t="str">
        <f ca="1">IFERROR(IF(ISBLANK(VLOOKUP($B2717,INDIRECT(nfl_game_result),MATCH(K$1,INDIRECT(nfl_game_result_header),0),FALSE)),"",VLOOKUP($B2717,INDIRECT(nfl_game_result),MATCH(K$1,INDIRECT(nfl_game_result_header),0),FALSE)),"error")</f>
        <v>BUF</v>
      </c>
      <c r="L2717" s="23" t="str">
        <f ca="1">IFERROR(IF(ISBLANK(VLOOKUP($B2717,INDIRECT(nfl_game_result),MATCH(L$1,INDIRECT(nfl_game_result_header),0),FALSE)),"",VLOOKUP($B2717,INDIRECT(nfl_game_result),MATCH(L$1,INDIRECT(nfl_game_result_header),0),FALSE)),"error")</f>
        <v/>
      </c>
      <c r="M2717" t="s">
        <v>16</v>
      </c>
      <c r="N2717">
        <v>-7.5</v>
      </c>
      <c r="O2717" t="s">
        <v>84</v>
      </c>
      <c r="P2717">
        <v>0.6</v>
      </c>
      <c r="V2717" s="23" t="s">
        <v>416</v>
      </c>
      <c r="W2717">
        <f ca="1">VALUE(LEFT(C2717, 4))</f>
        <v>2017</v>
      </c>
      <c r="X2717">
        <f ca="1">VALUE(MID(C2717,6,FIND("_",C2717,6)-6))</f>
        <v>1</v>
      </c>
      <c r="Y2717">
        <f ca="1">IF(NOT(OR(ISBLANK(D2717),ISBLANK(E2717),D2717="",E2717="")),D2717-E2717,"")</f>
        <v>-1</v>
      </c>
      <c r="Z2717">
        <f ca="1">IF(OR(NOT(ISNUMBER(D2717)),ISBLANK(D2717),D2717="",ISBLANK(N2717)),"",ABS(D2717-N2717))</f>
        <v>1</v>
      </c>
      <c r="AA2717">
        <f ca="1">IF(OR(ISBLANK(J2717),ISBLANK(O2717),J2717="",O2717=""),"",IF(J2717=O2717,1,0))</f>
        <v>0</v>
      </c>
      <c r="AB2717" t="str">
        <f ca="1">IF(OR(ISBLANK(K2717),ISBLANK(Q2717),K2717="",Q2717=""),"",IF(K2717=Q2717,1,0))</f>
        <v/>
      </c>
      <c r="AC2717" s="23" t="str">
        <f t="shared" ca="1" si="42"/>
        <v/>
      </c>
    </row>
    <row r="2718" spans="1:29" x14ac:dyDescent="0.25">
      <c r="A2718" s="23">
        <v>2717</v>
      </c>
      <c r="B2718">
        <v>1338</v>
      </c>
      <c r="C2718" t="str">
        <f ca="1">IFERROR(VLOOKUP($B2718,INDIRECT(nfl_game_result),MATCH(C$1,INDIRECT(nfl_game_result_header),0),FALSE),"error")</f>
        <v>2017_01_JAX@HOU</v>
      </c>
      <c r="D2718">
        <f ca="1">IFERROR(IF(ISBLANK(VLOOKUP($B2718,INDIRECT(nfl_game_result),MATCH(D$1,INDIRECT(nfl_game_result_header),0),FALSE)),"",VLOOKUP($B2718,INDIRECT(nfl_game_result),MATCH(D$1,INDIRECT(nfl_game_result_header),0),FALSE)),"error")</f>
        <v>-5</v>
      </c>
      <c r="E2718">
        <f ca="1">IFERROR(IF(ISBLANK(VLOOKUP($B2718,INDIRECT(nfl_game_result),MATCH(E$1,INDIRECT(nfl_game_result_header),0),FALSE)),"",VLOOKUP($B2718,INDIRECT(nfl_game_result),MATCH(E$1,INDIRECT(nfl_game_result_header),0),FALSE)),"error")</f>
        <v>-5.5</v>
      </c>
      <c r="F2718" s="23" t="str">
        <f ca="1">IFERROR(IF(ISBLANK(VLOOKUP($B2718,INDIRECT(nfl_game_result),MATCH(F$1,INDIRECT(nfl_game_result_header),0),FALSE)),"",VLOOKUP($B2718,INDIRECT(nfl_game_result),MATCH(F$1,INDIRECT(nfl_game_result_header),0),FALSE)),"error")</f>
        <v/>
      </c>
      <c r="G2718" s="23" t="str">
        <f ca="1">IFERROR(IF(ISBLANK(VLOOKUP($B2718,INDIRECT(nfl_game_result),MATCH(G$1,INDIRECT(nfl_game_result_header),0),FALSE)),"",VLOOKUP($B2718,INDIRECT(nfl_game_result),MATCH(G$1,INDIRECT(nfl_game_result_header),0),FALSE)),"error")</f>
        <v/>
      </c>
      <c r="H2718">
        <f ca="1">IFERROR(IF(ISBLANK(VLOOKUP($B2718,INDIRECT(nfl_game_result),MATCH(H$1,INDIRECT(nfl_game_result_header),0),FALSE)),"",VLOOKUP($B2718,INDIRECT(nfl_game_result),MATCH(H$1,INDIRECT(nfl_game_result_header),0),FALSE)),"error")</f>
        <v>7</v>
      </c>
      <c r="I2718">
        <f ca="1">IFERROR(IF(ISBLANK(VLOOKUP($B2718,INDIRECT(nfl_game_result),MATCH(I$1,INDIRECT(nfl_game_result_header),0),FALSE)),"",VLOOKUP($B2718,INDIRECT(nfl_game_result),MATCH(I$1,INDIRECT(nfl_game_result_header),0),FALSE)),"error")</f>
        <v>29</v>
      </c>
      <c r="J2718" t="str">
        <f ca="1">IFERROR(IF(ISBLANK(VLOOKUP($B2718,INDIRECT(nfl_game_result),MATCH(J$1,INDIRECT(nfl_game_result_header),0),FALSE)),"",VLOOKUP($B2718,INDIRECT(nfl_game_result),MATCH(J$1,INDIRECT(nfl_game_result_header),0),FALSE)),"error")</f>
        <v>JAX</v>
      </c>
      <c r="K2718" t="str">
        <f ca="1">IFERROR(IF(ISBLANK(VLOOKUP($B2718,INDIRECT(nfl_game_result),MATCH(K$1,INDIRECT(nfl_game_result_header),0),FALSE)),"",VLOOKUP($B2718,INDIRECT(nfl_game_result),MATCH(K$1,INDIRECT(nfl_game_result_header),0),FALSE)),"error")</f>
        <v>JAX</v>
      </c>
      <c r="L2718" s="23" t="str">
        <f ca="1">IFERROR(IF(ISBLANK(VLOOKUP($B2718,INDIRECT(nfl_game_result),MATCH(L$1,INDIRECT(nfl_game_result_header),0),FALSE)),"",VLOOKUP($B2718,INDIRECT(nfl_game_result),MATCH(L$1,INDIRECT(nfl_game_result_header),0),FALSE)),"error")</f>
        <v/>
      </c>
      <c r="M2718" t="s">
        <v>16</v>
      </c>
      <c r="N2718">
        <v>-7.5</v>
      </c>
      <c r="O2718" t="s">
        <v>75</v>
      </c>
      <c r="P2718">
        <v>0.75</v>
      </c>
      <c r="V2718" s="23" t="s">
        <v>416</v>
      </c>
      <c r="W2718">
        <f ca="1">VALUE(LEFT(C2718, 4))</f>
        <v>2017</v>
      </c>
      <c r="X2718">
        <f ca="1">VALUE(MID(C2718,6,FIND("_",C2718,6)-6))</f>
        <v>1</v>
      </c>
      <c r="Y2718">
        <f ca="1">IF(NOT(OR(ISBLANK(D2718),ISBLANK(E2718),D2718="",E2718="")),D2718-E2718,"")</f>
        <v>0.5</v>
      </c>
      <c r="Z2718">
        <f ca="1">IF(OR(NOT(ISNUMBER(D2718)),ISBLANK(D2718),D2718="",ISBLANK(N2718)),"",ABS(D2718-N2718))</f>
        <v>2.5</v>
      </c>
      <c r="AA2718">
        <f ca="1">IF(OR(ISBLANK(J2718),ISBLANK(O2718),J2718="",O2718=""),"",IF(J2718=O2718,1,0))</f>
        <v>0</v>
      </c>
      <c r="AB2718" t="str">
        <f ca="1">IF(OR(ISBLANK(K2718),ISBLANK(Q2718),K2718="",Q2718=""),"",IF(K2718=Q2718,1,0))</f>
        <v/>
      </c>
      <c r="AC2718" s="23" t="str">
        <f t="shared" ca="1" si="42"/>
        <v/>
      </c>
    </row>
    <row r="2719" spans="1:29" x14ac:dyDescent="0.25">
      <c r="A2719" s="23">
        <v>2718</v>
      </c>
      <c r="B2719">
        <v>1339</v>
      </c>
      <c r="C2719" t="str">
        <f ca="1">IFERROR(VLOOKUP($B2719,INDIRECT(nfl_game_result),MATCH(C$1,INDIRECT(nfl_game_result_header),0),FALSE),"error")</f>
        <v>2017_01_PIT@CLE</v>
      </c>
      <c r="D2719">
        <f ca="1">IFERROR(IF(ISBLANK(VLOOKUP($B2719,INDIRECT(nfl_game_result),MATCH(D$1,INDIRECT(nfl_game_result_header),0),FALSE)),"",VLOOKUP($B2719,INDIRECT(nfl_game_result),MATCH(D$1,INDIRECT(nfl_game_result_header),0),FALSE)),"error")</f>
        <v>8.5</v>
      </c>
      <c r="E2719">
        <f ca="1">IFERROR(IF(ISBLANK(VLOOKUP($B2719,INDIRECT(nfl_game_result),MATCH(E$1,INDIRECT(nfl_game_result_header),0),FALSE)),"",VLOOKUP($B2719,INDIRECT(nfl_game_result),MATCH(E$1,INDIRECT(nfl_game_result_header),0),FALSE)),"error")</f>
        <v>10</v>
      </c>
      <c r="F2719" s="23" t="str">
        <f ca="1">IFERROR(IF(ISBLANK(VLOOKUP($B2719,INDIRECT(nfl_game_result),MATCH(F$1,INDIRECT(nfl_game_result_header),0),FALSE)),"",VLOOKUP($B2719,INDIRECT(nfl_game_result),MATCH(F$1,INDIRECT(nfl_game_result_header),0),FALSE)),"error")</f>
        <v/>
      </c>
      <c r="G2719" s="23" t="str">
        <f ca="1">IFERROR(IF(ISBLANK(VLOOKUP($B2719,INDIRECT(nfl_game_result),MATCH(G$1,INDIRECT(nfl_game_result_header),0),FALSE)),"",VLOOKUP($B2719,INDIRECT(nfl_game_result),MATCH(G$1,INDIRECT(nfl_game_result_header),0),FALSE)),"error")</f>
        <v/>
      </c>
      <c r="H2719">
        <f ca="1">IFERROR(IF(ISBLANK(VLOOKUP($B2719,INDIRECT(nfl_game_result),MATCH(H$1,INDIRECT(nfl_game_result_header),0),FALSE)),"",VLOOKUP($B2719,INDIRECT(nfl_game_result),MATCH(H$1,INDIRECT(nfl_game_result_header),0),FALSE)),"error")</f>
        <v>18</v>
      </c>
      <c r="I2719">
        <f ca="1">IFERROR(IF(ISBLANK(VLOOKUP($B2719,INDIRECT(nfl_game_result),MATCH(I$1,INDIRECT(nfl_game_result_header),0),FALSE)),"",VLOOKUP($B2719,INDIRECT(nfl_game_result),MATCH(I$1,INDIRECT(nfl_game_result_header),0),FALSE)),"error")</f>
        <v>21</v>
      </c>
      <c r="J2719" t="str">
        <f ca="1">IFERROR(IF(ISBLANK(VLOOKUP($B2719,INDIRECT(nfl_game_result),MATCH(J$1,INDIRECT(nfl_game_result_header),0),FALSE)),"",VLOOKUP($B2719,INDIRECT(nfl_game_result),MATCH(J$1,INDIRECT(nfl_game_result_header),0),FALSE)),"error")</f>
        <v>CLE</v>
      </c>
      <c r="K2719" t="str">
        <f ca="1">IFERROR(IF(ISBLANK(VLOOKUP($B2719,INDIRECT(nfl_game_result),MATCH(K$1,INDIRECT(nfl_game_result_header),0),FALSE)),"",VLOOKUP($B2719,INDIRECT(nfl_game_result),MATCH(K$1,INDIRECT(nfl_game_result_header),0),FALSE)),"error")</f>
        <v>PIT</v>
      </c>
      <c r="L2719" s="23" t="str">
        <f ca="1">IFERROR(IF(ISBLANK(VLOOKUP($B2719,INDIRECT(nfl_game_result),MATCH(L$1,INDIRECT(nfl_game_result_header),0),FALSE)),"",VLOOKUP($B2719,INDIRECT(nfl_game_result),MATCH(L$1,INDIRECT(nfl_game_result_header),0),FALSE)),"error")</f>
        <v/>
      </c>
      <c r="M2719" t="s">
        <v>16</v>
      </c>
      <c r="N2719">
        <v>6.5</v>
      </c>
      <c r="O2719" t="s">
        <v>70</v>
      </c>
      <c r="P2719">
        <v>0.61</v>
      </c>
      <c r="V2719" s="23" t="s">
        <v>416</v>
      </c>
      <c r="W2719">
        <f ca="1">VALUE(LEFT(C2719, 4))</f>
        <v>2017</v>
      </c>
      <c r="X2719">
        <f ca="1">VALUE(MID(C2719,6,FIND("_",C2719,6)-6))</f>
        <v>1</v>
      </c>
      <c r="Y2719">
        <f ca="1">IF(NOT(OR(ISBLANK(D2719),ISBLANK(E2719),D2719="",E2719="")),D2719-E2719,"")</f>
        <v>-1.5</v>
      </c>
      <c r="Z2719">
        <f ca="1">IF(OR(NOT(ISNUMBER(D2719)),ISBLANK(D2719),D2719="",ISBLANK(N2719)),"",ABS(D2719-N2719))</f>
        <v>2</v>
      </c>
      <c r="AA2719">
        <f ca="1">IF(OR(ISBLANK(J2719),ISBLANK(O2719),J2719="",O2719=""),"",IF(J2719=O2719,1,0))</f>
        <v>1</v>
      </c>
      <c r="AB2719" t="str">
        <f ca="1">IF(OR(ISBLANK(K2719),ISBLANK(Q2719),K2719="",Q2719=""),"",IF(K2719=Q2719,1,0))</f>
        <v/>
      </c>
      <c r="AC2719" s="23" t="str">
        <f t="shared" ca="1" si="42"/>
        <v/>
      </c>
    </row>
    <row r="2720" spans="1:29" x14ac:dyDescent="0.25">
      <c r="A2720" s="23">
        <v>2719</v>
      </c>
      <c r="B2720">
        <v>1340</v>
      </c>
      <c r="C2720" t="str">
        <f ca="1">IFERROR(VLOOKUP($B2720,INDIRECT(nfl_game_result),MATCH(C$1,INDIRECT(nfl_game_result_header),0),FALSE),"error")</f>
        <v>2017_01_ARI@DET</v>
      </c>
      <c r="D2720">
        <f ca="1">IFERROR(IF(ISBLANK(VLOOKUP($B2720,INDIRECT(nfl_game_result),MATCH(D$1,INDIRECT(nfl_game_result_header),0),FALSE)),"",VLOOKUP($B2720,INDIRECT(nfl_game_result),MATCH(D$1,INDIRECT(nfl_game_result_header),0),FALSE)),"error")</f>
        <v>1.5</v>
      </c>
      <c r="E2720">
        <f ca="1">IFERROR(IF(ISBLANK(VLOOKUP($B2720,INDIRECT(nfl_game_result),MATCH(E$1,INDIRECT(nfl_game_result_header),0),FALSE)),"",VLOOKUP($B2720,INDIRECT(nfl_game_result),MATCH(E$1,INDIRECT(nfl_game_result_header),0),FALSE)),"error")</f>
        <v>2</v>
      </c>
      <c r="F2720" s="23" t="str">
        <f ca="1">IFERROR(IF(ISBLANK(VLOOKUP($B2720,INDIRECT(nfl_game_result),MATCH(F$1,INDIRECT(nfl_game_result_header),0),FALSE)),"",VLOOKUP($B2720,INDIRECT(nfl_game_result),MATCH(F$1,INDIRECT(nfl_game_result_header),0),FALSE)),"error")</f>
        <v/>
      </c>
      <c r="G2720" s="23" t="str">
        <f ca="1">IFERROR(IF(ISBLANK(VLOOKUP($B2720,INDIRECT(nfl_game_result),MATCH(G$1,INDIRECT(nfl_game_result_header),0),FALSE)),"",VLOOKUP($B2720,INDIRECT(nfl_game_result),MATCH(G$1,INDIRECT(nfl_game_result_header),0),FALSE)),"error")</f>
        <v/>
      </c>
      <c r="H2720">
        <f ca="1">IFERROR(IF(ISBLANK(VLOOKUP($B2720,INDIRECT(nfl_game_result),MATCH(H$1,INDIRECT(nfl_game_result_header),0),FALSE)),"",VLOOKUP($B2720,INDIRECT(nfl_game_result),MATCH(H$1,INDIRECT(nfl_game_result_header),0),FALSE)),"error")</f>
        <v>35</v>
      </c>
      <c r="I2720">
        <f ca="1">IFERROR(IF(ISBLANK(VLOOKUP($B2720,INDIRECT(nfl_game_result),MATCH(I$1,INDIRECT(nfl_game_result_header),0),FALSE)),"",VLOOKUP($B2720,INDIRECT(nfl_game_result),MATCH(I$1,INDIRECT(nfl_game_result_header),0),FALSE)),"error")</f>
        <v>28</v>
      </c>
      <c r="J2720" t="str">
        <f ca="1">IFERROR(IF(ISBLANK(VLOOKUP($B2720,INDIRECT(nfl_game_result),MATCH(J$1,INDIRECT(nfl_game_result_header),0),FALSE)),"",VLOOKUP($B2720,INDIRECT(nfl_game_result),MATCH(J$1,INDIRECT(nfl_game_result_header),0),FALSE)),"error")</f>
        <v>DET</v>
      </c>
      <c r="K2720" t="str">
        <f ca="1">IFERROR(IF(ISBLANK(VLOOKUP($B2720,INDIRECT(nfl_game_result),MATCH(K$1,INDIRECT(nfl_game_result_header),0),FALSE)),"",VLOOKUP($B2720,INDIRECT(nfl_game_result),MATCH(K$1,INDIRECT(nfl_game_result_header),0),FALSE)),"error")</f>
        <v>DET</v>
      </c>
      <c r="L2720" s="23" t="str">
        <f ca="1">IFERROR(IF(ISBLANK(VLOOKUP($B2720,INDIRECT(nfl_game_result),MATCH(L$1,INDIRECT(nfl_game_result_header),0),FALSE)),"",VLOOKUP($B2720,INDIRECT(nfl_game_result),MATCH(L$1,INDIRECT(nfl_game_result_header),0),FALSE)),"error")</f>
        <v/>
      </c>
      <c r="M2720" t="s">
        <v>16</v>
      </c>
      <c r="N2720">
        <v>2.5</v>
      </c>
      <c r="O2720" t="s">
        <v>64</v>
      </c>
      <c r="P2720">
        <v>0.78</v>
      </c>
      <c r="V2720" s="23" t="s">
        <v>416</v>
      </c>
      <c r="W2720">
        <f ca="1">VALUE(LEFT(C2720, 4))</f>
        <v>2017</v>
      </c>
      <c r="X2720">
        <f ca="1">VALUE(MID(C2720,6,FIND("_",C2720,6)-6))</f>
        <v>1</v>
      </c>
      <c r="Y2720">
        <f ca="1">IF(NOT(OR(ISBLANK(D2720),ISBLANK(E2720),D2720="",E2720="")),D2720-E2720,"")</f>
        <v>-0.5</v>
      </c>
      <c r="Z2720">
        <f ca="1">IF(OR(NOT(ISNUMBER(D2720)),ISBLANK(D2720),D2720="",ISBLANK(N2720)),"",ABS(D2720-N2720))</f>
        <v>1</v>
      </c>
      <c r="AA2720">
        <f ca="1">IF(OR(ISBLANK(J2720),ISBLANK(O2720),J2720="",O2720=""),"",IF(J2720=O2720,1,0))</f>
        <v>0</v>
      </c>
      <c r="AB2720" t="str">
        <f ca="1">IF(OR(ISBLANK(K2720),ISBLANK(Q2720),K2720="",Q2720=""),"",IF(K2720=Q2720,1,0))</f>
        <v/>
      </c>
      <c r="AC2720" s="23" t="str">
        <f t="shared" ca="1" si="42"/>
        <v/>
      </c>
    </row>
    <row r="2721" spans="1:29" x14ac:dyDescent="0.25">
      <c r="A2721" s="23">
        <v>2720</v>
      </c>
      <c r="B2721">
        <v>1341</v>
      </c>
      <c r="C2721" t="str">
        <f ca="1">IFERROR(VLOOKUP($B2721,INDIRECT(nfl_game_result),MATCH(C$1,INDIRECT(nfl_game_result_header),0),FALSE),"error")</f>
        <v>2017_01_ATL@CHI</v>
      </c>
      <c r="D2721">
        <f ca="1">IFERROR(IF(ISBLANK(VLOOKUP($B2721,INDIRECT(nfl_game_result),MATCH(D$1,INDIRECT(nfl_game_result_header),0),FALSE)),"",VLOOKUP($B2721,INDIRECT(nfl_game_result),MATCH(D$1,INDIRECT(nfl_game_result_header),0),FALSE)),"error")</f>
        <v>7</v>
      </c>
      <c r="E2721">
        <f ca="1">IFERROR(IF(ISBLANK(VLOOKUP($B2721,INDIRECT(nfl_game_result),MATCH(E$1,INDIRECT(nfl_game_result_header),0),FALSE)),"",VLOOKUP($B2721,INDIRECT(nfl_game_result),MATCH(E$1,INDIRECT(nfl_game_result_header),0),FALSE)),"error")</f>
        <v>7</v>
      </c>
      <c r="F2721" s="23" t="str">
        <f ca="1">IFERROR(IF(ISBLANK(VLOOKUP($B2721,INDIRECT(nfl_game_result),MATCH(F$1,INDIRECT(nfl_game_result_header),0),FALSE)),"",VLOOKUP($B2721,INDIRECT(nfl_game_result),MATCH(F$1,INDIRECT(nfl_game_result_header),0),FALSE)),"error")</f>
        <v/>
      </c>
      <c r="G2721" s="23" t="str">
        <f ca="1">IFERROR(IF(ISBLANK(VLOOKUP($B2721,INDIRECT(nfl_game_result),MATCH(G$1,INDIRECT(nfl_game_result_header),0),FALSE)),"",VLOOKUP($B2721,INDIRECT(nfl_game_result),MATCH(G$1,INDIRECT(nfl_game_result_header),0),FALSE)),"error")</f>
        <v/>
      </c>
      <c r="H2721">
        <f ca="1">IFERROR(IF(ISBLANK(VLOOKUP($B2721,INDIRECT(nfl_game_result),MATCH(H$1,INDIRECT(nfl_game_result_header),0),FALSE)),"",VLOOKUP($B2721,INDIRECT(nfl_game_result),MATCH(H$1,INDIRECT(nfl_game_result_header),0),FALSE)),"error")</f>
        <v>17</v>
      </c>
      <c r="I2721">
        <f ca="1">IFERROR(IF(ISBLANK(VLOOKUP($B2721,INDIRECT(nfl_game_result),MATCH(I$1,INDIRECT(nfl_game_result_header),0),FALSE)),"",VLOOKUP($B2721,INDIRECT(nfl_game_result),MATCH(I$1,INDIRECT(nfl_game_result_header),0),FALSE)),"error")</f>
        <v>23</v>
      </c>
      <c r="J2721" t="str">
        <f ca="1">IFERROR(IF(ISBLANK(VLOOKUP($B2721,INDIRECT(nfl_game_result),MATCH(J$1,INDIRECT(nfl_game_result_header),0),FALSE)),"",VLOOKUP($B2721,INDIRECT(nfl_game_result),MATCH(J$1,INDIRECT(nfl_game_result_header),0),FALSE)),"error")</f>
        <v>CHI</v>
      </c>
      <c r="K2721" t="str">
        <f ca="1">IFERROR(IF(ISBLANK(VLOOKUP($B2721,INDIRECT(nfl_game_result),MATCH(K$1,INDIRECT(nfl_game_result_header),0),FALSE)),"",VLOOKUP($B2721,INDIRECT(nfl_game_result),MATCH(K$1,INDIRECT(nfl_game_result_header),0),FALSE)),"error")</f>
        <v>ATL</v>
      </c>
      <c r="L2721" s="23" t="str">
        <f ca="1">IFERROR(IF(ISBLANK(VLOOKUP($B2721,INDIRECT(nfl_game_result),MATCH(L$1,INDIRECT(nfl_game_result_header),0),FALSE)),"",VLOOKUP($B2721,INDIRECT(nfl_game_result),MATCH(L$1,INDIRECT(nfl_game_result_header),0),FALSE)),"error")</f>
        <v/>
      </c>
      <c r="M2721" t="s">
        <v>16</v>
      </c>
      <c r="N2721">
        <v>1</v>
      </c>
      <c r="O2721" t="s">
        <v>20</v>
      </c>
      <c r="P2721">
        <v>0.67</v>
      </c>
      <c r="V2721" s="23" t="s">
        <v>416</v>
      </c>
      <c r="W2721">
        <f ca="1">VALUE(LEFT(C2721, 4))</f>
        <v>2017</v>
      </c>
      <c r="X2721">
        <f ca="1">VALUE(MID(C2721,6,FIND("_",C2721,6)-6))</f>
        <v>1</v>
      </c>
      <c r="Y2721">
        <f ca="1">IF(NOT(OR(ISBLANK(D2721),ISBLANK(E2721),D2721="",E2721="")),D2721-E2721,"")</f>
        <v>0</v>
      </c>
      <c r="Z2721">
        <f ca="1">IF(OR(NOT(ISNUMBER(D2721)),ISBLANK(D2721),D2721="",ISBLANK(N2721)),"",ABS(D2721-N2721))</f>
        <v>6</v>
      </c>
      <c r="AA2721">
        <f ca="1">IF(OR(ISBLANK(J2721),ISBLANK(O2721),J2721="",O2721=""),"",IF(J2721=O2721,1,0))</f>
        <v>0</v>
      </c>
      <c r="AB2721" t="str">
        <f ca="1">IF(OR(ISBLANK(K2721),ISBLANK(Q2721),K2721="",Q2721=""),"",IF(K2721=Q2721,1,0))</f>
        <v/>
      </c>
      <c r="AC2721" s="23" t="str">
        <f t="shared" ca="1" si="42"/>
        <v/>
      </c>
    </row>
    <row r="2722" spans="1:29" x14ac:dyDescent="0.25">
      <c r="A2722" s="23">
        <v>2721</v>
      </c>
      <c r="B2722">
        <v>1342</v>
      </c>
      <c r="C2722" t="str">
        <f ca="1">IFERROR(VLOOKUP($B2722,INDIRECT(nfl_game_result),MATCH(C$1,INDIRECT(nfl_game_result_header),0),FALSE),"error")</f>
        <v>2017_01_OAK@TEN</v>
      </c>
      <c r="D2722">
        <f ca="1">IFERROR(IF(ISBLANK(VLOOKUP($B2722,INDIRECT(nfl_game_result),MATCH(D$1,INDIRECT(nfl_game_result_header),0),FALSE)),"",VLOOKUP($B2722,INDIRECT(nfl_game_result),MATCH(D$1,INDIRECT(nfl_game_result_header),0),FALSE)),"error")</f>
        <v>-2</v>
      </c>
      <c r="E2722">
        <f ca="1">IFERROR(IF(ISBLANK(VLOOKUP($B2722,INDIRECT(nfl_game_result),MATCH(E$1,INDIRECT(nfl_game_result_header),0),FALSE)),"",VLOOKUP($B2722,INDIRECT(nfl_game_result),MATCH(E$1,INDIRECT(nfl_game_result_header),0),FALSE)),"error")</f>
        <v>-2.5</v>
      </c>
      <c r="F2722" s="23" t="str">
        <f ca="1">IFERROR(IF(ISBLANK(VLOOKUP($B2722,INDIRECT(nfl_game_result),MATCH(F$1,INDIRECT(nfl_game_result_header),0),FALSE)),"",VLOOKUP($B2722,INDIRECT(nfl_game_result),MATCH(F$1,INDIRECT(nfl_game_result_header),0),FALSE)),"error")</f>
        <v/>
      </c>
      <c r="G2722" s="23" t="str">
        <f ca="1">IFERROR(IF(ISBLANK(VLOOKUP($B2722,INDIRECT(nfl_game_result),MATCH(G$1,INDIRECT(nfl_game_result_header),0),FALSE)),"",VLOOKUP($B2722,INDIRECT(nfl_game_result),MATCH(G$1,INDIRECT(nfl_game_result_header),0),FALSE)),"error")</f>
        <v/>
      </c>
      <c r="H2722">
        <f ca="1">IFERROR(IF(ISBLANK(VLOOKUP($B2722,INDIRECT(nfl_game_result),MATCH(H$1,INDIRECT(nfl_game_result_header),0),FALSE)),"",VLOOKUP($B2722,INDIRECT(nfl_game_result),MATCH(H$1,INDIRECT(nfl_game_result_header),0),FALSE)),"error")</f>
        <v>16</v>
      </c>
      <c r="I2722">
        <f ca="1">IFERROR(IF(ISBLANK(VLOOKUP($B2722,INDIRECT(nfl_game_result),MATCH(I$1,INDIRECT(nfl_game_result_header),0),FALSE)),"",VLOOKUP($B2722,INDIRECT(nfl_game_result),MATCH(I$1,INDIRECT(nfl_game_result_header),0),FALSE)),"error")</f>
        <v>26</v>
      </c>
      <c r="J2722" t="str">
        <f ca="1">IFERROR(IF(ISBLANK(VLOOKUP($B2722,INDIRECT(nfl_game_result),MATCH(J$1,INDIRECT(nfl_game_result_header),0),FALSE)),"",VLOOKUP($B2722,INDIRECT(nfl_game_result),MATCH(J$1,INDIRECT(nfl_game_result_header),0),FALSE)),"error")</f>
        <v>OAK</v>
      </c>
      <c r="K2722" t="str">
        <f ca="1">IFERROR(IF(ISBLANK(VLOOKUP($B2722,INDIRECT(nfl_game_result),MATCH(K$1,INDIRECT(nfl_game_result_header),0),FALSE)),"",VLOOKUP($B2722,INDIRECT(nfl_game_result),MATCH(K$1,INDIRECT(nfl_game_result_header),0),FALSE)),"error")</f>
        <v>OAK</v>
      </c>
      <c r="L2722" s="23" t="str">
        <f ca="1">IFERROR(IF(ISBLANK(VLOOKUP($B2722,INDIRECT(nfl_game_result),MATCH(L$1,INDIRECT(nfl_game_result_header),0),FALSE)),"",VLOOKUP($B2722,INDIRECT(nfl_game_result),MATCH(L$1,INDIRECT(nfl_game_result_header),0),FALSE)),"error")</f>
        <v/>
      </c>
      <c r="M2722" t="s">
        <v>16</v>
      </c>
      <c r="N2722">
        <v>-3</v>
      </c>
      <c r="O2722" t="s">
        <v>85</v>
      </c>
      <c r="P2722">
        <v>0.56000000000000005</v>
      </c>
      <c r="V2722" s="23" t="s">
        <v>416</v>
      </c>
      <c r="W2722">
        <f ca="1">VALUE(LEFT(C2722, 4))</f>
        <v>2017</v>
      </c>
      <c r="X2722">
        <f ca="1">VALUE(MID(C2722,6,FIND("_",C2722,6)-6))</f>
        <v>1</v>
      </c>
      <c r="Y2722">
        <f ca="1">IF(NOT(OR(ISBLANK(D2722),ISBLANK(E2722),D2722="",E2722="")),D2722-E2722,"")</f>
        <v>0.5</v>
      </c>
      <c r="Z2722">
        <f ca="1">IF(OR(NOT(ISNUMBER(D2722)),ISBLANK(D2722),D2722="",ISBLANK(N2722)),"",ABS(D2722-N2722))</f>
        <v>1</v>
      </c>
      <c r="AA2722">
        <f ca="1">IF(OR(ISBLANK(J2722),ISBLANK(O2722),J2722="",O2722=""),"",IF(J2722=O2722,1,0))</f>
        <v>1</v>
      </c>
      <c r="AB2722" t="str">
        <f ca="1">IF(OR(ISBLANK(K2722),ISBLANK(Q2722),K2722="",Q2722=""),"",IF(K2722=Q2722,1,0))</f>
        <v/>
      </c>
      <c r="AC2722" s="23" t="str">
        <f t="shared" ca="1" si="42"/>
        <v/>
      </c>
    </row>
    <row r="2723" spans="1:29" x14ac:dyDescent="0.25">
      <c r="A2723" s="23">
        <v>2722</v>
      </c>
      <c r="B2723">
        <v>1343</v>
      </c>
      <c r="C2723" t="str">
        <f ca="1">IFERROR(VLOOKUP($B2723,INDIRECT(nfl_game_result),MATCH(C$1,INDIRECT(nfl_game_result_header),0),FALSE),"error")</f>
        <v>2017_01_BAL@CIN</v>
      </c>
      <c r="D2723">
        <f ca="1">IFERROR(IF(ISBLANK(VLOOKUP($B2723,INDIRECT(nfl_game_result),MATCH(D$1,INDIRECT(nfl_game_result_header),0),FALSE)),"",VLOOKUP($B2723,INDIRECT(nfl_game_result),MATCH(D$1,INDIRECT(nfl_game_result_header),0),FALSE)),"error")</f>
        <v>-3</v>
      </c>
      <c r="E2723">
        <f ca="1">IFERROR(IF(ISBLANK(VLOOKUP($B2723,INDIRECT(nfl_game_result),MATCH(E$1,INDIRECT(nfl_game_result_header),0),FALSE)),"",VLOOKUP($B2723,INDIRECT(nfl_game_result),MATCH(E$1,INDIRECT(nfl_game_result_header),0),FALSE)),"error")</f>
        <v>-3</v>
      </c>
      <c r="F2723" s="23" t="str">
        <f ca="1">IFERROR(IF(ISBLANK(VLOOKUP($B2723,INDIRECT(nfl_game_result),MATCH(F$1,INDIRECT(nfl_game_result_header),0),FALSE)),"",VLOOKUP($B2723,INDIRECT(nfl_game_result),MATCH(F$1,INDIRECT(nfl_game_result_header),0),FALSE)),"error")</f>
        <v/>
      </c>
      <c r="G2723" s="23" t="str">
        <f ca="1">IFERROR(IF(ISBLANK(VLOOKUP($B2723,INDIRECT(nfl_game_result),MATCH(G$1,INDIRECT(nfl_game_result_header),0),FALSE)),"",VLOOKUP($B2723,INDIRECT(nfl_game_result),MATCH(G$1,INDIRECT(nfl_game_result_header),0),FALSE)),"error")</f>
        <v/>
      </c>
      <c r="H2723">
        <f ca="1">IFERROR(IF(ISBLANK(VLOOKUP($B2723,INDIRECT(nfl_game_result),MATCH(H$1,INDIRECT(nfl_game_result_header),0),FALSE)),"",VLOOKUP($B2723,INDIRECT(nfl_game_result),MATCH(H$1,INDIRECT(nfl_game_result_header),0),FALSE)),"error")</f>
        <v>0</v>
      </c>
      <c r="I2723">
        <f ca="1">IFERROR(IF(ISBLANK(VLOOKUP($B2723,INDIRECT(nfl_game_result),MATCH(I$1,INDIRECT(nfl_game_result_header),0),FALSE)),"",VLOOKUP($B2723,INDIRECT(nfl_game_result),MATCH(I$1,INDIRECT(nfl_game_result_header),0),FALSE)),"error")</f>
        <v>20</v>
      </c>
      <c r="J2723" t="str">
        <f ca="1">IFERROR(IF(ISBLANK(VLOOKUP($B2723,INDIRECT(nfl_game_result),MATCH(J$1,INDIRECT(nfl_game_result_header),0),FALSE)),"",VLOOKUP($B2723,INDIRECT(nfl_game_result),MATCH(J$1,INDIRECT(nfl_game_result_header),0),FALSE)),"error")</f>
        <v>BAL</v>
      </c>
      <c r="K2723" t="str">
        <f ca="1">IFERROR(IF(ISBLANK(VLOOKUP($B2723,INDIRECT(nfl_game_result),MATCH(K$1,INDIRECT(nfl_game_result_header),0),FALSE)),"",VLOOKUP($B2723,INDIRECT(nfl_game_result),MATCH(K$1,INDIRECT(nfl_game_result_header),0),FALSE)),"error")</f>
        <v>BAL</v>
      </c>
      <c r="L2723" s="23" t="str">
        <f ca="1">IFERROR(IF(ISBLANK(VLOOKUP($B2723,INDIRECT(nfl_game_result),MATCH(L$1,INDIRECT(nfl_game_result_header),0),FALSE)),"",VLOOKUP($B2723,INDIRECT(nfl_game_result),MATCH(L$1,INDIRECT(nfl_game_result_header),0),FALSE)),"error")</f>
        <v/>
      </c>
      <c r="M2723" t="s">
        <v>16</v>
      </c>
      <c r="N2723">
        <v>2</v>
      </c>
      <c r="O2723" t="s">
        <v>69</v>
      </c>
      <c r="P2723">
        <v>0.56999999999999995</v>
      </c>
      <c r="V2723" s="23" t="s">
        <v>416</v>
      </c>
      <c r="W2723">
        <f ca="1">VALUE(LEFT(C2723, 4))</f>
        <v>2017</v>
      </c>
      <c r="X2723">
        <f ca="1">VALUE(MID(C2723,6,FIND("_",C2723,6)-6))</f>
        <v>1</v>
      </c>
      <c r="Y2723">
        <f ca="1">IF(NOT(OR(ISBLANK(D2723),ISBLANK(E2723),D2723="",E2723="")),D2723-E2723,"")</f>
        <v>0</v>
      </c>
      <c r="Z2723">
        <f ca="1">IF(OR(NOT(ISNUMBER(D2723)),ISBLANK(D2723),D2723="",ISBLANK(N2723)),"",ABS(D2723-N2723))</f>
        <v>5</v>
      </c>
      <c r="AA2723">
        <f ca="1">IF(OR(ISBLANK(J2723),ISBLANK(O2723),J2723="",O2723=""),"",IF(J2723=O2723,1,0))</f>
        <v>0</v>
      </c>
      <c r="AB2723" t="str">
        <f ca="1">IF(OR(ISBLANK(K2723),ISBLANK(Q2723),K2723="",Q2723=""),"",IF(K2723=Q2723,1,0))</f>
        <v/>
      </c>
      <c r="AC2723" s="23" t="str">
        <f t="shared" ca="1" si="42"/>
        <v/>
      </c>
    </row>
    <row r="2724" spans="1:29" x14ac:dyDescent="0.25">
      <c r="A2724" s="23">
        <v>2723</v>
      </c>
      <c r="B2724">
        <v>1344</v>
      </c>
      <c r="C2724" t="str">
        <f ca="1">IFERROR(VLOOKUP($B2724,INDIRECT(nfl_game_result),MATCH(C$1,INDIRECT(nfl_game_result_header),0),FALSE),"error")</f>
        <v>2017_01_PHI@WAS</v>
      </c>
      <c r="D2724">
        <f ca="1">IFERROR(IF(ISBLANK(VLOOKUP($B2724,INDIRECT(nfl_game_result),MATCH(D$1,INDIRECT(nfl_game_result_header),0),FALSE)),"",VLOOKUP($B2724,INDIRECT(nfl_game_result),MATCH(D$1,INDIRECT(nfl_game_result_header),0),FALSE)),"error")</f>
        <v>1</v>
      </c>
      <c r="E2724">
        <f ca="1">IFERROR(IF(ISBLANK(VLOOKUP($B2724,INDIRECT(nfl_game_result),MATCH(E$1,INDIRECT(nfl_game_result_header),0),FALSE)),"",VLOOKUP($B2724,INDIRECT(nfl_game_result),MATCH(E$1,INDIRECT(nfl_game_result_header),0),FALSE)),"error")</f>
        <v>1</v>
      </c>
      <c r="F2724" s="23" t="str">
        <f ca="1">IFERROR(IF(ISBLANK(VLOOKUP($B2724,INDIRECT(nfl_game_result),MATCH(F$1,INDIRECT(nfl_game_result_header),0),FALSE)),"",VLOOKUP($B2724,INDIRECT(nfl_game_result),MATCH(F$1,INDIRECT(nfl_game_result_header),0),FALSE)),"error")</f>
        <v/>
      </c>
      <c r="G2724" s="23" t="str">
        <f ca="1">IFERROR(IF(ISBLANK(VLOOKUP($B2724,INDIRECT(nfl_game_result),MATCH(G$1,INDIRECT(nfl_game_result_header),0),FALSE)),"",VLOOKUP($B2724,INDIRECT(nfl_game_result),MATCH(G$1,INDIRECT(nfl_game_result_header),0),FALSE)),"error")</f>
        <v/>
      </c>
      <c r="H2724">
        <f ca="1">IFERROR(IF(ISBLANK(VLOOKUP($B2724,INDIRECT(nfl_game_result),MATCH(H$1,INDIRECT(nfl_game_result_header),0),FALSE)),"",VLOOKUP($B2724,INDIRECT(nfl_game_result),MATCH(H$1,INDIRECT(nfl_game_result_header),0),FALSE)),"error")</f>
        <v>17</v>
      </c>
      <c r="I2724">
        <f ca="1">IFERROR(IF(ISBLANK(VLOOKUP($B2724,INDIRECT(nfl_game_result),MATCH(I$1,INDIRECT(nfl_game_result_header),0),FALSE)),"",VLOOKUP($B2724,INDIRECT(nfl_game_result),MATCH(I$1,INDIRECT(nfl_game_result_header),0),FALSE)),"error")</f>
        <v>30</v>
      </c>
      <c r="J2724" t="str">
        <f ca="1">IFERROR(IF(ISBLANK(VLOOKUP($B2724,INDIRECT(nfl_game_result),MATCH(J$1,INDIRECT(nfl_game_result_header),0),FALSE)),"",VLOOKUP($B2724,INDIRECT(nfl_game_result),MATCH(J$1,INDIRECT(nfl_game_result_header),0),FALSE)),"error")</f>
        <v>PHI</v>
      </c>
      <c r="K2724" t="str">
        <f ca="1">IFERROR(IF(ISBLANK(VLOOKUP($B2724,INDIRECT(nfl_game_result),MATCH(K$1,INDIRECT(nfl_game_result_header),0),FALSE)),"",VLOOKUP($B2724,INDIRECT(nfl_game_result),MATCH(K$1,INDIRECT(nfl_game_result_header),0),FALSE)),"error")</f>
        <v>PHI</v>
      </c>
      <c r="L2724" s="23" t="str">
        <f ca="1">IFERROR(IF(ISBLANK(VLOOKUP($B2724,INDIRECT(nfl_game_result),MATCH(L$1,INDIRECT(nfl_game_result_header),0),FALSE)),"",VLOOKUP($B2724,INDIRECT(nfl_game_result),MATCH(L$1,INDIRECT(nfl_game_result_header),0),FALSE)),"error")</f>
        <v/>
      </c>
      <c r="M2724" t="s">
        <v>16</v>
      </c>
      <c r="N2724">
        <v>-4</v>
      </c>
      <c r="O2724" t="s">
        <v>94</v>
      </c>
      <c r="P2724">
        <v>0.53</v>
      </c>
      <c r="V2724" s="23" t="s">
        <v>416</v>
      </c>
      <c r="W2724">
        <f ca="1">VALUE(LEFT(C2724, 4))</f>
        <v>2017</v>
      </c>
      <c r="X2724">
        <f ca="1">VALUE(MID(C2724,6,FIND("_",C2724,6)-6))</f>
        <v>1</v>
      </c>
      <c r="Y2724">
        <f ca="1">IF(NOT(OR(ISBLANK(D2724),ISBLANK(E2724),D2724="",E2724="")),D2724-E2724,"")</f>
        <v>0</v>
      </c>
      <c r="Z2724">
        <f ca="1">IF(OR(NOT(ISNUMBER(D2724)),ISBLANK(D2724),D2724="",ISBLANK(N2724)),"",ABS(D2724-N2724))</f>
        <v>5</v>
      </c>
      <c r="AA2724">
        <f ca="1">IF(OR(ISBLANK(J2724),ISBLANK(O2724),J2724="",O2724=""),"",IF(J2724=O2724,1,0))</f>
        <v>0</v>
      </c>
      <c r="AB2724" t="str">
        <f ca="1">IF(OR(ISBLANK(K2724),ISBLANK(Q2724),K2724="",Q2724=""),"",IF(K2724=Q2724,1,0))</f>
        <v/>
      </c>
      <c r="AC2724" s="23" t="str">
        <f t="shared" ca="1" si="42"/>
        <v/>
      </c>
    </row>
    <row r="2725" spans="1:29" x14ac:dyDescent="0.25">
      <c r="A2725" s="23">
        <v>2724</v>
      </c>
      <c r="B2725">
        <v>1345</v>
      </c>
      <c r="C2725" t="str">
        <f ca="1">IFERROR(VLOOKUP($B2725,INDIRECT(nfl_game_result),MATCH(C$1,INDIRECT(nfl_game_result_header),0),FALSE),"error")</f>
        <v>2017_01_IND@LAR</v>
      </c>
      <c r="D2725">
        <f ca="1">IFERROR(IF(ISBLANK(VLOOKUP($B2725,INDIRECT(nfl_game_result),MATCH(D$1,INDIRECT(nfl_game_result_header),0),FALSE)),"",VLOOKUP($B2725,INDIRECT(nfl_game_result),MATCH(D$1,INDIRECT(nfl_game_result_header),0),FALSE)),"error")</f>
        <v>3</v>
      </c>
      <c r="E2725">
        <f ca="1">IFERROR(IF(ISBLANK(VLOOKUP($B2725,INDIRECT(nfl_game_result),MATCH(E$1,INDIRECT(nfl_game_result_header),0),FALSE)),"",VLOOKUP($B2725,INDIRECT(nfl_game_result),MATCH(E$1,INDIRECT(nfl_game_result_header),0),FALSE)),"error")</f>
        <v>-3.5</v>
      </c>
      <c r="F2725" s="23" t="str">
        <f ca="1">IFERROR(IF(ISBLANK(VLOOKUP($B2725,INDIRECT(nfl_game_result),MATCH(F$1,INDIRECT(nfl_game_result_header),0),FALSE)),"",VLOOKUP($B2725,INDIRECT(nfl_game_result),MATCH(F$1,INDIRECT(nfl_game_result_header),0),FALSE)),"error")</f>
        <v/>
      </c>
      <c r="G2725" s="23" t="str">
        <f ca="1">IFERROR(IF(ISBLANK(VLOOKUP($B2725,INDIRECT(nfl_game_result),MATCH(G$1,INDIRECT(nfl_game_result_header),0),FALSE)),"",VLOOKUP($B2725,INDIRECT(nfl_game_result),MATCH(G$1,INDIRECT(nfl_game_result_header),0),FALSE)),"error")</f>
        <v/>
      </c>
      <c r="H2725">
        <f ca="1">IFERROR(IF(ISBLANK(VLOOKUP($B2725,INDIRECT(nfl_game_result),MATCH(H$1,INDIRECT(nfl_game_result_header),0),FALSE)),"",VLOOKUP($B2725,INDIRECT(nfl_game_result),MATCH(H$1,INDIRECT(nfl_game_result_header),0),FALSE)),"error")</f>
        <v>46</v>
      </c>
      <c r="I2725">
        <f ca="1">IFERROR(IF(ISBLANK(VLOOKUP($B2725,INDIRECT(nfl_game_result),MATCH(I$1,INDIRECT(nfl_game_result_header),0),FALSE)),"",VLOOKUP($B2725,INDIRECT(nfl_game_result),MATCH(I$1,INDIRECT(nfl_game_result_header),0),FALSE)),"error")</f>
        <v>9</v>
      </c>
      <c r="J2725" t="str">
        <f ca="1">IFERROR(IF(ISBLANK(VLOOKUP($B2725,INDIRECT(nfl_game_result),MATCH(J$1,INDIRECT(nfl_game_result_header),0),FALSE)),"",VLOOKUP($B2725,INDIRECT(nfl_game_result),MATCH(J$1,INDIRECT(nfl_game_result_header),0),FALSE)),"error")</f>
        <v>LAR</v>
      </c>
      <c r="K2725" t="str">
        <f ca="1">IFERROR(IF(ISBLANK(VLOOKUP($B2725,INDIRECT(nfl_game_result),MATCH(K$1,INDIRECT(nfl_game_result_header),0),FALSE)),"",VLOOKUP($B2725,INDIRECT(nfl_game_result),MATCH(K$1,INDIRECT(nfl_game_result_header),0),FALSE)),"error")</f>
        <v>LAR</v>
      </c>
      <c r="L2725" s="23" t="str">
        <f ca="1">IFERROR(IF(ISBLANK(VLOOKUP($B2725,INDIRECT(nfl_game_result),MATCH(L$1,INDIRECT(nfl_game_result_header),0),FALSE)),"",VLOOKUP($B2725,INDIRECT(nfl_game_result),MATCH(L$1,INDIRECT(nfl_game_result_header),0),FALSE)),"error")</f>
        <v/>
      </c>
      <c r="M2725" t="s">
        <v>16</v>
      </c>
      <c r="N2725">
        <v>-3.5</v>
      </c>
      <c r="O2725" t="s">
        <v>123</v>
      </c>
      <c r="P2725">
        <v>0.62</v>
      </c>
      <c r="V2725" s="23" t="s">
        <v>416</v>
      </c>
      <c r="W2725">
        <f ca="1">VALUE(LEFT(C2725, 4))</f>
        <v>2017</v>
      </c>
      <c r="X2725">
        <f ca="1">VALUE(MID(C2725,6,FIND("_",C2725,6)-6))</f>
        <v>1</v>
      </c>
      <c r="Y2725">
        <f ca="1">IF(NOT(OR(ISBLANK(D2725),ISBLANK(E2725),D2725="",E2725="")),D2725-E2725,"")</f>
        <v>6.5</v>
      </c>
      <c r="Z2725">
        <f ca="1">IF(OR(NOT(ISNUMBER(D2725)),ISBLANK(D2725),D2725="",ISBLANK(N2725)),"",ABS(D2725-N2725))</f>
        <v>6.5</v>
      </c>
      <c r="AA2725">
        <f ca="1">IF(OR(ISBLANK(J2725),ISBLANK(O2725),J2725="",O2725=""),"",IF(J2725=O2725,1,0))</f>
        <v>1</v>
      </c>
      <c r="AB2725" t="str">
        <f ca="1">IF(OR(ISBLANK(K2725),ISBLANK(Q2725),K2725="",Q2725=""),"",IF(K2725=Q2725,1,0))</f>
        <v/>
      </c>
      <c r="AC2725" s="23" t="str">
        <f t="shared" ca="1" si="42"/>
        <v/>
      </c>
    </row>
    <row r="2726" spans="1:29" x14ac:dyDescent="0.25">
      <c r="A2726" s="23">
        <v>2725</v>
      </c>
      <c r="B2726">
        <v>1346</v>
      </c>
      <c r="C2726" t="str">
        <f ca="1">IFERROR(VLOOKUP($B2726,INDIRECT(nfl_game_result),MATCH(C$1,INDIRECT(nfl_game_result_header),0),FALSE),"error")</f>
        <v>2017_01_CAR@SFO</v>
      </c>
      <c r="D2726">
        <f ca="1">IFERROR(IF(ISBLANK(VLOOKUP($B2726,INDIRECT(nfl_game_result),MATCH(D$1,INDIRECT(nfl_game_result_header),0),FALSE)),"",VLOOKUP($B2726,INDIRECT(nfl_game_result),MATCH(D$1,INDIRECT(nfl_game_result_header),0),FALSE)),"error")</f>
        <v>5.5</v>
      </c>
      <c r="E2726">
        <f ca="1">IFERROR(IF(ISBLANK(VLOOKUP($B2726,INDIRECT(nfl_game_result),MATCH(E$1,INDIRECT(nfl_game_result_header),0),FALSE)),"",VLOOKUP($B2726,INDIRECT(nfl_game_result),MATCH(E$1,INDIRECT(nfl_game_result_header),0),FALSE)),"error")</f>
        <v>4.5</v>
      </c>
      <c r="F2726" s="23" t="str">
        <f ca="1">IFERROR(IF(ISBLANK(VLOOKUP($B2726,INDIRECT(nfl_game_result),MATCH(F$1,INDIRECT(nfl_game_result_header),0),FALSE)),"",VLOOKUP($B2726,INDIRECT(nfl_game_result),MATCH(F$1,INDIRECT(nfl_game_result_header),0),FALSE)),"error")</f>
        <v/>
      </c>
      <c r="G2726" s="23" t="str">
        <f ca="1">IFERROR(IF(ISBLANK(VLOOKUP($B2726,INDIRECT(nfl_game_result),MATCH(G$1,INDIRECT(nfl_game_result_header),0),FALSE)),"",VLOOKUP($B2726,INDIRECT(nfl_game_result),MATCH(G$1,INDIRECT(nfl_game_result_header),0),FALSE)),"error")</f>
        <v/>
      </c>
      <c r="H2726">
        <f ca="1">IFERROR(IF(ISBLANK(VLOOKUP($B2726,INDIRECT(nfl_game_result),MATCH(H$1,INDIRECT(nfl_game_result_header),0),FALSE)),"",VLOOKUP($B2726,INDIRECT(nfl_game_result),MATCH(H$1,INDIRECT(nfl_game_result_header),0),FALSE)),"error")</f>
        <v>3</v>
      </c>
      <c r="I2726">
        <f ca="1">IFERROR(IF(ISBLANK(VLOOKUP($B2726,INDIRECT(nfl_game_result),MATCH(I$1,INDIRECT(nfl_game_result_header),0),FALSE)),"",VLOOKUP($B2726,INDIRECT(nfl_game_result),MATCH(I$1,INDIRECT(nfl_game_result_header),0),FALSE)),"error")</f>
        <v>23</v>
      </c>
      <c r="J2726" t="str">
        <f ca="1">IFERROR(IF(ISBLANK(VLOOKUP($B2726,INDIRECT(nfl_game_result),MATCH(J$1,INDIRECT(nfl_game_result_header),0),FALSE)),"",VLOOKUP($B2726,INDIRECT(nfl_game_result),MATCH(J$1,INDIRECT(nfl_game_result_header),0),FALSE)),"error")</f>
        <v>CAR</v>
      </c>
      <c r="K2726" t="str">
        <f ca="1">IFERROR(IF(ISBLANK(VLOOKUP($B2726,INDIRECT(nfl_game_result),MATCH(K$1,INDIRECT(nfl_game_result_header),0),FALSE)),"",VLOOKUP($B2726,INDIRECT(nfl_game_result),MATCH(K$1,INDIRECT(nfl_game_result_header),0),FALSE)),"error")</f>
        <v>CAR</v>
      </c>
      <c r="L2726" s="23" t="str">
        <f ca="1">IFERROR(IF(ISBLANK(VLOOKUP($B2726,INDIRECT(nfl_game_result),MATCH(L$1,INDIRECT(nfl_game_result_header),0),FALSE)),"",VLOOKUP($B2726,INDIRECT(nfl_game_result),MATCH(L$1,INDIRECT(nfl_game_result_header),0),FALSE)),"error")</f>
        <v/>
      </c>
      <c r="M2726" t="s">
        <v>16</v>
      </c>
      <c r="N2726">
        <v>7.5</v>
      </c>
      <c r="O2726" t="s">
        <v>67</v>
      </c>
      <c r="P2726">
        <v>0.71</v>
      </c>
      <c r="V2726" s="23" t="s">
        <v>416</v>
      </c>
      <c r="W2726">
        <f ca="1">VALUE(LEFT(C2726, 4))</f>
        <v>2017</v>
      </c>
      <c r="X2726">
        <f ca="1">VALUE(MID(C2726,6,FIND("_",C2726,6)-6))</f>
        <v>1</v>
      </c>
      <c r="Y2726">
        <f ca="1">IF(NOT(OR(ISBLANK(D2726),ISBLANK(E2726),D2726="",E2726="")),D2726-E2726,"")</f>
        <v>1</v>
      </c>
      <c r="Z2726">
        <f ca="1">IF(OR(NOT(ISNUMBER(D2726)),ISBLANK(D2726),D2726="",ISBLANK(N2726)),"",ABS(D2726-N2726))</f>
        <v>2</v>
      </c>
      <c r="AA2726">
        <f ca="1">IF(OR(ISBLANK(J2726),ISBLANK(O2726),J2726="",O2726=""),"",IF(J2726=O2726,1,0))</f>
        <v>1</v>
      </c>
      <c r="AB2726" t="str">
        <f ca="1">IF(OR(ISBLANK(K2726),ISBLANK(Q2726),K2726="",Q2726=""),"",IF(K2726=Q2726,1,0))</f>
        <v/>
      </c>
      <c r="AC2726" s="23" t="str">
        <f t="shared" ca="1" si="42"/>
        <v/>
      </c>
    </row>
    <row r="2727" spans="1:29" x14ac:dyDescent="0.25">
      <c r="A2727" s="23">
        <v>2726</v>
      </c>
      <c r="B2727">
        <v>1347</v>
      </c>
      <c r="C2727" t="str">
        <f ca="1">IFERROR(VLOOKUP($B2727,INDIRECT(nfl_game_result),MATCH(C$1,INDIRECT(nfl_game_result_header),0),FALSE),"error")</f>
        <v>2017_01_SEA@GBY</v>
      </c>
      <c r="D2727">
        <f ca="1">IFERROR(IF(ISBLANK(VLOOKUP($B2727,INDIRECT(nfl_game_result),MATCH(D$1,INDIRECT(nfl_game_result_header),0),FALSE)),"",VLOOKUP($B2727,INDIRECT(nfl_game_result),MATCH(D$1,INDIRECT(nfl_game_result_header),0),FALSE)),"error")</f>
        <v>-3</v>
      </c>
      <c r="E2727">
        <f ca="1">IFERROR(IF(ISBLANK(VLOOKUP($B2727,INDIRECT(nfl_game_result),MATCH(E$1,INDIRECT(nfl_game_result_header),0),FALSE)),"",VLOOKUP($B2727,INDIRECT(nfl_game_result),MATCH(E$1,INDIRECT(nfl_game_result_header),0),FALSE)),"error")</f>
        <v>-2.5</v>
      </c>
      <c r="F2727" s="23" t="str">
        <f ca="1">IFERROR(IF(ISBLANK(VLOOKUP($B2727,INDIRECT(nfl_game_result),MATCH(F$1,INDIRECT(nfl_game_result_header),0),FALSE)),"",VLOOKUP($B2727,INDIRECT(nfl_game_result),MATCH(F$1,INDIRECT(nfl_game_result_header),0),FALSE)),"error")</f>
        <v/>
      </c>
      <c r="G2727" s="23" t="str">
        <f ca="1">IFERROR(IF(ISBLANK(VLOOKUP($B2727,INDIRECT(nfl_game_result),MATCH(G$1,INDIRECT(nfl_game_result_header),0),FALSE)),"",VLOOKUP($B2727,INDIRECT(nfl_game_result),MATCH(G$1,INDIRECT(nfl_game_result_header),0),FALSE)),"error")</f>
        <v/>
      </c>
      <c r="H2727">
        <f ca="1">IFERROR(IF(ISBLANK(VLOOKUP($B2727,INDIRECT(nfl_game_result),MATCH(H$1,INDIRECT(nfl_game_result_header),0),FALSE)),"",VLOOKUP($B2727,INDIRECT(nfl_game_result),MATCH(H$1,INDIRECT(nfl_game_result_header),0),FALSE)),"error")</f>
        <v>17</v>
      </c>
      <c r="I2727">
        <f ca="1">IFERROR(IF(ISBLANK(VLOOKUP($B2727,INDIRECT(nfl_game_result),MATCH(I$1,INDIRECT(nfl_game_result_header),0),FALSE)),"",VLOOKUP($B2727,INDIRECT(nfl_game_result),MATCH(I$1,INDIRECT(nfl_game_result_header),0),FALSE)),"error")</f>
        <v>9</v>
      </c>
      <c r="J2727" t="str">
        <f ca="1">IFERROR(IF(ISBLANK(VLOOKUP($B2727,INDIRECT(nfl_game_result),MATCH(J$1,INDIRECT(nfl_game_result_header),0),FALSE)),"",VLOOKUP($B2727,INDIRECT(nfl_game_result),MATCH(J$1,INDIRECT(nfl_game_result_header),0),FALSE)),"error")</f>
        <v>GBY</v>
      </c>
      <c r="K2727" t="str">
        <f ca="1">IFERROR(IF(ISBLANK(VLOOKUP($B2727,INDIRECT(nfl_game_result),MATCH(K$1,INDIRECT(nfl_game_result_header),0),FALSE)),"",VLOOKUP($B2727,INDIRECT(nfl_game_result),MATCH(K$1,INDIRECT(nfl_game_result_header),0),FALSE)),"error")</f>
        <v>GBY</v>
      </c>
      <c r="L2727" s="23" t="str">
        <f ca="1">IFERROR(IF(ISBLANK(VLOOKUP($B2727,INDIRECT(nfl_game_result),MATCH(L$1,INDIRECT(nfl_game_result_header),0),FALSE)),"",VLOOKUP($B2727,INDIRECT(nfl_game_result),MATCH(L$1,INDIRECT(nfl_game_result_header),0),FALSE)),"error")</f>
        <v/>
      </c>
      <c r="M2727" t="s">
        <v>16</v>
      </c>
      <c r="N2727">
        <v>-3.5</v>
      </c>
      <c r="O2727" t="s">
        <v>89</v>
      </c>
      <c r="P2727">
        <v>0.69</v>
      </c>
      <c r="V2727" s="23" t="s">
        <v>416</v>
      </c>
      <c r="W2727">
        <f ca="1">VALUE(LEFT(C2727, 4))</f>
        <v>2017</v>
      </c>
      <c r="X2727">
        <f ca="1">VALUE(MID(C2727,6,FIND("_",C2727,6)-6))</f>
        <v>1</v>
      </c>
      <c r="Y2727">
        <f ca="1">IF(NOT(OR(ISBLANK(D2727),ISBLANK(E2727),D2727="",E2727="")),D2727-E2727,"")</f>
        <v>-0.5</v>
      </c>
      <c r="Z2727">
        <f ca="1">IF(OR(NOT(ISNUMBER(D2727)),ISBLANK(D2727),D2727="",ISBLANK(N2727)),"",ABS(D2727-N2727))</f>
        <v>0.5</v>
      </c>
      <c r="AA2727">
        <f ca="1">IF(OR(ISBLANK(J2727),ISBLANK(O2727),J2727="",O2727=""),"",IF(J2727=O2727,1,0))</f>
        <v>0</v>
      </c>
      <c r="AB2727" t="str">
        <f ca="1">IF(OR(ISBLANK(K2727),ISBLANK(Q2727),K2727="",Q2727=""),"",IF(K2727=Q2727,1,0))</f>
        <v/>
      </c>
      <c r="AC2727" s="23" t="str">
        <f t="shared" ca="1" si="42"/>
        <v/>
      </c>
    </row>
    <row r="2728" spans="1:29" x14ac:dyDescent="0.25">
      <c r="A2728" s="23">
        <v>2727</v>
      </c>
      <c r="B2728">
        <v>1348</v>
      </c>
      <c r="C2728" t="str">
        <f ca="1">IFERROR(VLOOKUP($B2728,INDIRECT(nfl_game_result),MATCH(C$1,INDIRECT(nfl_game_result_header),0),FALSE),"error")</f>
        <v>2017_01_NYG@DAL</v>
      </c>
      <c r="D2728">
        <f ca="1">IFERROR(IF(ISBLANK(VLOOKUP($B2728,INDIRECT(nfl_game_result),MATCH(D$1,INDIRECT(nfl_game_result_header),0),FALSE)),"",VLOOKUP($B2728,INDIRECT(nfl_game_result),MATCH(D$1,INDIRECT(nfl_game_result_header),0),FALSE)),"error")</f>
        <v>-3.5</v>
      </c>
      <c r="E2728">
        <f ca="1">IFERROR(IF(ISBLANK(VLOOKUP($B2728,INDIRECT(nfl_game_result),MATCH(E$1,INDIRECT(nfl_game_result_header),0),FALSE)),"",VLOOKUP($B2728,INDIRECT(nfl_game_result),MATCH(E$1,INDIRECT(nfl_game_result_header),0),FALSE)),"error")</f>
        <v>-6</v>
      </c>
      <c r="F2728" s="23" t="str">
        <f ca="1">IFERROR(IF(ISBLANK(VLOOKUP($B2728,INDIRECT(nfl_game_result),MATCH(F$1,INDIRECT(nfl_game_result_header),0),FALSE)),"",VLOOKUP($B2728,INDIRECT(nfl_game_result),MATCH(F$1,INDIRECT(nfl_game_result_header),0),FALSE)),"error")</f>
        <v/>
      </c>
      <c r="G2728" s="23" t="str">
        <f ca="1">IFERROR(IF(ISBLANK(VLOOKUP($B2728,INDIRECT(nfl_game_result),MATCH(G$1,INDIRECT(nfl_game_result_header),0),FALSE)),"",VLOOKUP($B2728,INDIRECT(nfl_game_result),MATCH(G$1,INDIRECT(nfl_game_result_header),0),FALSE)),"error")</f>
        <v/>
      </c>
      <c r="H2728">
        <f ca="1">IFERROR(IF(ISBLANK(VLOOKUP($B2728,INDIRECT(nfl_game_result),MATCH(H$1,INDIRECT(nfl_game_result_header),0),FALSE)),"",VLOOKUP($B2728,INDIRECT(nfl_game_result),MATCH(H$1,INDIRECT(nfl_game_result_header),0),FALSE)),"error")</f>
        <v>19</v>
      </c>
      <c r="I2728">
        <f ca="1">IFERROR(IF(ISBLANK(VLOOKUP($B2728,INDIRECT(nfl_game_result),MATCH(I$1,INDIRECT(nfl_game_result_header),0),FALSE)),"",VLOOKUP($B2728,INDIRECT(nfl_game_result),MATCH(I$1,INDIRECT(nfl_game_result_header),0),FALSE)),"error")</f>
        <v>3</v>
      </c>
      <c r="J2728" t="str">
        <f ca="1">IFERROR(IF(ISBLANK(VLOOKUP($B2728,INDIRECT(nfl_game_result),MATCH(J$1,INDIRECT(nfl_game_result_header),0),FALSE)),"",VLOOKUP($B2728,INDIRECT(nfl_game_result),MATCH(J$1,INDIRECT(nfl_game_result_header),0),FALSE)),"error")</f>
        <v>DAL</v>
      </c>
      <c r="K2728" t="str">
        <f ca="1">IFERROR(IF(ISBLANK(VLOOKUP($B2728,INDIRECT(nfl_game_result),MATCH(K$1,INDIRECT(nfl_game_result_header),0),FALSE)),"",VLOOKUP($B2728,INDIRECT(nfl_game_result),MATCH(K$1,INDIRECT(nfl_game_result_header),0),FALSE)),"error")</f>
        <v>DAL</v>
      </c>
      <c r="L2728" s="23" t="str">
        <f ca="1">IFERROR(IF(ISBLANK(VLOOKUP($B2728,INDIRECT(nfl_game_result),MATCH(L$1,INDIRECT(nfl_game_result_header),0),FALSE)),"",VLOOKUP($B2728,INDIRECT(nfl_game_result),MATCH(L$1,INDIRECT(nfl_game_result_header),0),FALSE)),"error")</f>
        <v/>
      </c>
      <c r="M2728" t="s">
        <v>16</v>
      </c>
      <c r="N2728">
        <v>-3</v>
      </c>
      <c r="O2728" t="s">
        <v>71</v>
      </c>
      <c r="P2728">
        <v>0.55000000000000004</v>
      </c>
      <c r="V2728" s="23" t="s">
        <v>416</v>
      </c>
      <c r="W2728">
        <f ca="1">VALUE(LEFT(C2728, 4))</f>
        <v>2017</v>
      </c>
      <c r="X2728">
        <f ca="1">VALUE(MID(C2728,6,FIND("_",C2728,6)-6))</f>
        <v>1</v>
      </c>
      <c r="Y2728">
        <f ca="1">IF(NOT(OR(ISBLANK(D2728),ISBLANK(E2728),D2728="",E2728="")),D2728-E2728,"")</f>
        <v>2.5</v>
      </c>
      <c r="Z2728">
        <f ca="1">IF(OR(NOT(ISNUMBER(D2728)),ISBLANK(D2728),D2728="",ISBLANK(N2728)),"",ABS(D2728-N2728))</f>
        <v>0.5</v>
      </c>
      <c r="AA2728">
        <f ca="1">IF(OR(ISBLANK(J2728),ISBLANK(O2728),J2728="",O2728=""),"",IF(J2728=O2728,1,0))</f>
        <v>1</v>
      </c>
      <c r="AB2728" t="str">
        <f ca="1">IF(OR(ISBLANK(K2728),ISBLANK(Q2728),K2728="",Q2728=""),"",IF(K2728=Q2728,1,0))</f>
        <v/>
      </c>
      <c r="AC2728" s="23" t="str">
        <f t="shared" ca="1" si="42"/>
        <v/>
      </c>
    </row>
    <row r="2729" spans="1:29" x14ac:dyDescent="0.25">
      <c r="A2729" s="23">
        <v>2728</v>
      </c>
      <c r="B2729">
        <v>1349</v>
      </c>
      <c r="C2729" t="str">
        <f ca="1">IFERROR(VLOOKUP($B2729,INDIRECT(nfl_game_result),MATCH(C$1,INDIRECT(nfl_game_result_header),0),FALSE),"error")</f>
        <v>2017_01_NOR@MIN</v>
      </c>
      <c r="D2729">
        <f ca="1">IFERROR(IF(ISBLANK(VLOOKUP($B2729,INDIRECT(nfl_game_result),MATCH(D$1,INDIRECT(nfl_game_result_header),0),FALSE)),"",VLOOKUP($B2729,INDIRECT(nfl_game_result),MATCH(D$1,INDIRECT(nfl_game_result_header),0),FALSE)),"error")</f>
        <v>-3.5</v>
      </c>
      <c r="E2729">
        <f ca="1">IFERROR(IF(ISBLANK(VLOOKUP($B2729,INDIRECT(nfl_game_result),MATCH(E$1,INDIRECT(nfl_game_result_header),0),FALSE)),"",VLOOKUP($B2729,INDIRECT(nfl_game_result),MATCH(E$1,INDIRECT(nfl_game_result_header),0),FALSE)),"error")</f>
        <v>-3</v>
      </c>
      <c r="F2729" s="23" t="str">
        <f ca="1">IFERROR(IF(ISBLANK(VLOOKUP($B2729,INDIRECT(nfl_game_result),MATCH(F$1,INDIRECT(nfl_game_result_header),0),FALSE)),"",VLOOKUP($B2729,INDIRECT(nfl_game_result),MATCH(F$1,INDIRECT(nfl_game_result_header),0),FALSE)),"error")</f>
        <v/>
      </c>
      <c r="G2729" s="23" t="str">
        <f ca="1">IFERROR(IF(ISBLANK(VLOOKUP($B2729,INDIRECT(nfl_game_result),MATCH(G$1,INDIRECT(nfl_game_result_header),0),FALSE)),"",VLOOKUP($B2729,INDIRECT(nfl_game_result),MATCH(G$1,INDIRECT(nfl_game_result_header),0),FALSE)),"error")</f>
        <v/>
      </c>
      <c r="H2729">
        <f ca="1">IFERROR(IF(ISBLANK(VLOOKUP($B2729,INDIRECT(nfl_game_result),MATCH(H$1,INDIRECT(nfl_game_result_header),0),FALSE)),"",VLOOKUP($B2729,INDIRECT(nfl_game_result),MATCH(H$1,INDIRECT(nfl_game_result_header),0),FALSE)),"error")</f>
        <v>29</v>
      </c>
      <c r="I2729">
        <f ca="1">IFERROR(IF(ISBLANK(VLOOKUP($B2729,INDIRECT(nfl_game_result),MATCH(I$1,INDIRECT(nfl_game_result_header),0),FALSE)),"",VLOOKUP($B2729,INDIRECT(nfl_game_result),MATCH(I$1,INDIRECT(nfl_game_result_header),0),FALSE)),"error")</f>
        <v>19</v>
      </c>
      <c r="J2729" t="str">
        <f ca="1">IFERROR(IF(ISBLANK(VLOOKUP($B2729,INDIRECT(nfl_game_result),MATCH(J$1,INDIRECT(nfl_game_result_header),0),FALSE)),"",VLOOKUP($B2729,INDIRECT(nfl_game_result),MATCH(J$1,INDIRECT(nfl_game_result_header),0),FALSE)),"error")</f>
        <v>MIN</v>
      </c>
      <c r="K2729" t="str">
        <f ca="1">IFERROR(IF(ISBLANK(VLOOKUP($B2729,INDIRECT(nfl_game_result),MATCH(K$1,INDIRECT(nfl_game_result_header),0),FALSE)),"",VLOOKUP($B2729,INDIRECT(nfl_game_result),MATCH(K$1,INDIRECT(nfl_game_result_header),0),FALSE)),"error")</f>
        <v>MIN</v>
      </c>
      <c r="L2729" s="23" t="str">
        <f ca="1">IFERROR(IF(ISBLANK(VLOOKUP($B2729,INDIRECT(nfl_game_result),MATCH(L$1,INDIRECT(nfl_game_result_header),0),FALSE)),"",VLOOKUP($B2729,INDIRECT(nfl_game_result),MATCH(L$1,INDIRECT(nfl_game_result_header),0),FALSE)),"error")</f>
        <v/>
      </c>
      <c r="M2729" t="s">
        <v>16</v>
      </c>
      <c r="N2729">
        <v>-3</v>
      </c>
      <c r="O2729" t="s">
        <v>335</v>
      </c>
      <c r="P2729">
        <v>0.59</v>
      </c>
      <c r="V2729" s="23" t="s">
        <v>416</v>
      </c>
      <c r="W2729">
        <f ca="1">VALUE(LEFT(C2729, 4))</f>
        <v>2017</v>
      </c>
      <c r="X2729">
        <f ca="1">VALUE(MID(C2729,6,FIND("_",C2729,6)-6))</f>
        <v>1</v>
      </c>
      <c r="Y2729">
        <f ca="1">IF(NOT(OR(ISBLANK(D2729),ISBLANK(E2729),D2729="",E2729="")),D2729-E2729,"")</f>
        <v>-0.5</v>
      </c>
      <c r="Z2729">
        <f ca="1">IF(OR(NOT(ISNUMBER(D2729)),ISBLANK(D2729),D2729="",ISBLANK(N2729)),"",ABS(D2729-N2729))</f>
        <v>0.5</v>
      </c>
      <c r="AA2729">
        <f ca="1">IF(OR(ISBLANK(J2729),ISBLANK(O2729),J2729="",O2729=""),"",IF(J2729=O2729,1,0))</f>
        <v>0</v>
      </c>
      <c r="AB2729" t="str">
        <f ca="1">IF(OR(ISBLANK(K2729),ISBLANK(Q2729),K2729="",Q2729=""),"",IF(K2729=Q2729,1,0))</f>
        <v/>
      </c>
      <c r="AC2729" s="23" t="str">
        <f t="shared" ca="1" si="42"/>
        <v/>
      </c>
    </row>
    <row r="2730" spans="1:29" x14ac:dyDescent="0.25">
      <c r="A2730" s="23">
        <v>2729</v>
      </c>
      <c r="B2730">
        <v>1350</v>
      </c>
      <c r="C2730" t="str">
        <f ca="1">IFERROR(VLOOKUP($B2730,INDIRECT(nfl_game_result),MATCH(C$1,INDIRECT(nfl_game_result_header),0),FALSE),"error")</f>
        <v>2017_01_LAC@DEN</v>
      </c>
      <c r="D2730">
        <f ca="1">IFERROR(IF(ISBLANK(VLOOKUP($B2730,INDIRECT(nfl_game_result),MATCH(D$1,INDIRECT(nfl_game_result_header),0),FALSE)),"",VLOOKUP($B2730,INDIRECT(nfl_game_result),MATCH(D$1,INDIRECT(nfl_game_result_header),0),FALSE)),"error")</f>
        <v>-3.5</v>
      </c>
      <c r="E2730">
        <f ca="1">IFERROR(IF(ISBLANK(VLOOKUP($B2730,INDIRECT(nfl_game_result),MATCH(E$1,INDIRECT(nfl_game_result_header),0),FALSE)),"",VLOOKUP($B2730,INDIRECT(nfl_game_result),MATCH(E$1,INDIRECT(nfl_game_result_header),0),FALSE)),"error")</f>
        <v>-3</v>
      </c>
      <c r="F2730" s="23" t="str">
        <f ca="1">IFERROR(IF(ISBLANK(VLOOKUP($B2730,INDIRECT(nfl_game_result),MATCH(F$1,INDIRECT(nfl_game_result_header),0),FALSE)),"",VLOOKUP($B2730,INDIRECT(nfl_game_result),MATCH(F$1,INDIRECT(nfl_game_result_header),0),FALSE)),"error")</f>
        <v/>
      </c>
      <c r="G2730" s="23" t="str">
        <f ca="1">IFERROR(IF(ISBLANK(VLOOKUP($B2730,INDIRECT(nfl_game_result),MATCH(G$1,INDIRECT(nfl_game_result_header),0),FALSE)),"",VLOOKUP($B2730,INDIRECT(nfl_game_result),MATCH(G$1,INDIRECT(nfl_game_result_header),0),FALSE)),"error")</f>
        <v/>
      </c>
      <c r="H2730">
        <f ca="1">IFERROR(IF(ISBLANK(VLOOKUP($B2730,INDIRECT(nfl_game_result),MATCH(H$1,INDIRECT(nfl_game_result_header),0),FALSE)),"",VLOOKUP($B2730,INDIRECT(nfl_game_result),MATCH(H$1,INDIRECT(nfl_game_result_header),0),FALSE)),"error")</f>
        <v>24</v>
      </c>
      <c r="I2730">
        <f ca="1">IFERROR(IF(ISBLANK(VLOOKUP($B2730,INDIRECT(nfl_game_result),MATCH(I$1,INDIRECT(nfl_game_result_header),0),FALSE)),"",VLOOKUP($B2730,INDIRECT(nfl_game_result),MATCH(I$1,INDIRECT(nfl_game_result_header),0),FALSE)),"error")</f>
        <v>21</v>
      </c>
      <c r="J2730" t="str">
        <f ca="1">IFERROR(IF(ISBLANK(VLOOKUP($B2730,INDIRECT(nfl_game_result),MATCH(J$1,INDIRECT(nfl_game_result_header),0),FALSE)),"",VLOOKUP($B2730,INDIRECT(nfl_game_result),MATCH(J$1,INDIRECT(nfl_game_result_header),0),FALSE)),"error")</f>
        <v>na</v>
      </c>
      <c r="K2730" t="str">
        <f ca="1">IFERROR(IF(ISBLANK(VLOOKUP($B2730,INDIRECT(nfl_game_result),MATCH(K$1,INDIRECT(nfl_game_result_header),0),FALSE)),"",VLOOKUP($B2730,INDIRECT(nfl_game_result),MATCH(K$1,INDIRECT(nfl_game_result_header),0),FALSE)),"error")</f>
        <v>DEN</v>
      </c>
      <c r="L2730" s="23" t="str">
        <f ca="1">IFERROR(IF(ISBLANK(VLOOKUP($B2730,INDIRECT(nfl_game_result),MATCH(L$1,INDIRECT(nfl_game_result_header),0),FALSE)),"",VLOOKUP($B2730,INDIRECT(nfl_game_result),MATCH(L$1,INDIRECT(nfl_game_result_header),0),FALSE)),"error")</f>
        <v/>
      </c>
      <c r="M2730" t="s">
        <v>16</v>
      </c>
      <c r="N2730">
        <v>-3</v>
      </c>
      <c r="O2730" t="s">
        <v>122</v>
      </c>
      <c r="P2730">
        <v>0.54</v>
      </c>
      <c r="V2730" s="23" t="s">
        <v>416</v>
      </c>
      <c r="W2730">
        <f ca="1">VALUE(LEFT(C2730, 4))</f>
        <v>2017</v>
      </c>
      <c r="X2730">
        <f ca="1">VALUE(MID(C2730,6,FIND("_",C2730,6)-6))</f>
        <v>1</v>
      </c>
      <c r="Y2730">
        <f ca="1">IF(NOT(OR(ISBLANK(D2730),ISBLANK(E2730),D2730="",E2730="")),D2730-E2730,"")</f>
        <v>-0.5</v>
      </c>
      <c r="Z2730">
        <f ca="1">IF(OR(NOT(ISNUMBER(D2730)),ISBLANK(D2730),D2730="",ISBLANK(N2730)),"",ABS(D2730-N2730))</f>
        <v>0.5</v>
      </c>
      <c r="AA2730">
        <f ca="1">IF(OR(ISBLANK(J2730),ISBLANK(O2730),J2730="",O2730=""),"",IF(J2730=O2730,1,0))</f>
        <v>0</v>
      </c>
      <c r="AB2730" t="str">
        <f ca="1">IF(OR(ISBLANK(K2730),ISBLANK(Q2730),K2730="",Q2730=""),"",IF(K2730=Q2730,1,0))</f>
        <v/>
      </c>
      <c r="AC2730" s="23" t="str">
        <f t="shared" ca="1" si="42"/>
        <v/>
      </c>
    </row>
    <row r="2731" spans="1:29" x14ac:dyDescent="0.25">
      <c r="A2731" s="23">
        <v>2730</v>
      </c>
      <c r="B2731">
        <v>1336</v>
      </c>
      <c r="C2731" t="str">
        <f ca="1">IFERROR(VLOOKUP($B2731,INDIRECT(nfl_game_result),MATCH(C$1,INDIRECT(nfl_game_result_header),0),FALSE),"error")</f>
        <v>2017_01_KCY@NWE</v>
      </c>
      <c r="D2731">
        <f ca="1">IFERROR(IF(ISBLANK(VLOOKUP($B2731,INDIRECT(nfl_game_result),MATCH(D$1,INDIRECT(nfl_game_result_header),0),FALSE)),"",VLOOKUP($B2731,INDIRECT(nfl_game_result),MATCH(D$1,INDIRECT(nfl_game_result_header),0),FALSE)),"error")</f>
        <v>-8.5</v>
      </c>
      <c r="E2731">
        <f ca="1">IFERROR(IF(ISBLANK(VLOOKUP($B2731,INDIRECT(nfl_game_result),MATCH(E$1,INDIRECT(nfl_game_result_header),0),FALSE)),"",VLOOKUP($B2731,INDIRECT(nfl_game_result),MATCH(E$1,INDIRECT(nfl_game_result_header),0),FALSE)),"error")</f>
        <v>-9</v>
      </c>
      <c r="F2731" s="23" t="str">
        <f ca="1">IFERROR(IF(ISBLANK(VLOOKUP($B2731,INDIRECT(nfl_game_result),MATCH(F$1,INDIRECT(nfl_game_result_header),0),FALSE)),"",VLOOKUP($B2731,INDIRECT(nfl_game_result),MATCH(F$1,INDIRECT(nfl_game_result_header),0),FALSE)),"error")</f>
        <v/>
      </c>
      <c r="G2731" s="23" t="str">
        <f ca="1">IFERROR(IF(ISBLANK(VLOOKUP($B2731,INDIRECT(nfl_game_result),MATCH(G$1,INDIRECT(nfl_game_result_header),0),FALSE)),"",VLOOKUP($B2731,INDIRECT(nfl_game_result),MATCH(G$1,INDIRECT(nfl_game_result_header),0),FALSE)),"error")</f>
        <v/>
      </c>
      <c r="H2731">
        <f ca="1">IFERROR(IF(ISBLANK(VLOOKUP($B2731,INDIRECT(nfl_game_result),MATCH(H$1,INDIRECT(nfl_game_result_header),0),FALSE)),"",VLOOKUP($B2731,INDIRECT(nfl_game_result),MATCH(H$1,INDIRECT(nfl_game_result_header),0),FALSE)),"error")</f>
        <v>27</v>
      </c>
      <c r="I2731">
        <f ca="1">IFERROR(IF(ISBLANK(VLOOKUP($B2731,INDIRECT(nfl_game_result),MATCH(I$1,INDIRECT(nfl_game_result_header),0),FALSE)),"",VLOOKUP($B2731,INDIRECT(nfl_game_result),MATCH(I$1,INDIRECT(nfl_game_result_header),0),FALSE)),"error")</f>
        <v>42</v>
      </c>
      <c r="J2731" t="str">
        <f ca="1">IFERROR(IF(ISBLANK(VLOOKUP($B2731,INDIRECT(nfl_game_result),MATCH(J$1,INDIRECT(nfl_game_result_header),0),FALSE)),"",VLOOKUP($B2731,INDIRECT(nfl_game_result),MATCH(J$1,INDIRECT(nfl_game_result_header),0),FALSE)),"error")</f>
        <v>KCY</v>
      </c>
      <c r="K2731" t="str">
        <f ca="1">IFERROR(IF(ISBLANK(VLOOKUP($B2731,INDIRECT(nfl_game_result),MATCH(K$1,INDIRECT(nfl_game_result_header),0),FALSE)),"",VLOOKUP($B2731,INDIRECT(nfl_game_result),MATCH(K$1,INDIRECT(nfl_game_result_header),0),FALSE)),"error")</f>
        <v>KCY</v>
      </c>
      <c r="L2731" s="23" t="str">
        <f ca="1">IFERROR(IF(ISBLANK(VLOOKUP($B2731,INDIRECT(nfl_game_result),MATCH(L$1,INDIRECT(nfl_game_result_header),0),FALSE)),"",VLOOKUP($B2731,INDIRECT(nfl_game_result),MATCH(L$1,INDIRECT(nfl_game_result_header),0),FALSE)),"error")</f>
        <v/>
      </c>
      <c r="M2731" t="s">
        <v>14</v>
      </c>
      <c r="N2731">
        <v>-7</v>
      </c>
      <c r="O2731" t="s">
        <v>331</v>
      </c>
      <c r="P2731">
        <v>0.55000000000000004</v>
      </c>
      <c r="Q2731" t="s">
        <v>332</v>
      </c>
      <c r="V2731" s="23" t="s">
        <v>416</v>
      </c>
      <c r="W2731">
        <f ca="1">VALUE(LEFT(C2731, 4))</f>
        <v>2017</v>
      </c>
      <c r="X2731">
        <f ca="1">VALUE(MID(C2731,6,FIND("_",C2731,6)-6))</f>
        <v>1</v>
      </c>
      <c r="Y2731">
        <f ca="1">IF(NOT(OR(ISBLANK(D2731),ISBLANK(E2731),D2731="",E2731="")),D2731-E2731,"")</f>
        <v>0.5</v>
      </c>
      <c r="Z2731">
        <f ca="1">IF(OR(NOT(ISNUMBER(D2731)),ISBLANK(D2731),D2731="",ISBLANK(N2731)),"",ABS(D2731-N2731))</f>
        <v>1.5</v>
      </c>
      <c r="AA2731">
        <f ca="1">IF(OR(ISBLANK(J2731),ISBLANK(O2731),J2731="",O2731=""),"",IF(J2731=O2731,1,0))</f>
        <v>1</v>
      </c>
      <c r="AB2731">
        <f ca="1">IF(OR(ISBLANK(K2731),ISBLANK(Q2731),K2731="",Q2731=""),"",IF(K2731=Q2731,1,0))</f>
        <v>0</v>
      </c>
      <c r="AC2731" s="23" t="str">
        <f t="shared" ca="1" si="42"/>
        <v/>
      </c>
    </row>
    <row r="2732" spans="1:29" x14ac:dyDescent="0.25">
      <c r="A2732" s="23">
        <v>2731</v>
      </c>
      <c r="B2732">
        <v>1337</v>
      </c>
      <c r="C2732" t="str">
        <f ca="1">IFERROR(VLOOKUP($B2732,INDIRECT(nfl_game_result),MATCH(C$1,INDIRECT(nfl_game_result_header),0),FALSE),"error")</f>
        <v>2017_01_NYJ@BUF</v>
      </c>
      <c r="D2732">
        <f ca="1">IFERROR(IF(ISBLANK(VLOOKUP($B2732,INDIRECT(nfl_game_result),MATCH(D$1,INDIRECT(nfl_game_result_header),0),FALSE)),"",VLOOKUP($B2732,INDIRECT(nfl_game_result),MATCH(D$1,INDIRECT(nfl_game_result_header),0),FALSE)),"error")</f>
        <v>-8.5</v>
      </c>
      <c r="E2732">
        <f ca="1">IFERROR(IF(ISBLANK(VLOOKUP($B2732,INDIRECT(nfl_game_result),MATCH(E$1,INDIRECT(nfl_game_result_header),0),FALSE)),"",VLOOKUP($B2732,INDIRECT(nfl_game_result),MATCH(E$1,INDIRECT(nfl_game_result_header),0),FALSE)),"error")</f>
        <v>-7.5</v>
      </c>
      <c r="F2732" s="23" t="str">
        <f ca="1">IFERROR(IF(ISBLANK(VLOOKUP($B2732,INDIRECT(nfl_game_result),MATCH(F$1,INDIRECT(nfl_game_result_header),0),FALSE)),"",VLOOKUP($B2732,INDIRECT(nfl_game_result),MATCH(F$1,INDIRECT(nfl_game_result_header),0),FALSE)),"error")</f>
        <v/>
      </c>
      <c r="G2732" s="23" t="str">
        <f ca="1">IFERROR(IF(ISBLANK(VLOOKUP($B2732,INDIRECT(nfl_game_result),MATCH(G$1,INDIRECT(nfl_game_result_header),0),FALSE)),"",VLOOKUP($B2732,INDIRECT(nfl_game_result),MATCH(G$1,INDIRECT(nfl_game_result_header),0),FALSE)),"error")</f>
        <v/>
      </c>
      <c r="H2732">
        <f ca="1">IFERROR(IF(ISBLANK(VLOOKUP($B2732,INDIRECT(nfl_game_result),MATCH(H$1,INDIRECT(nfl_game_result_header),0),FALSE)),"",VLOOKUP($B2732,INDIRECT(nfl_game_result),MATCH(H$1,INDIRECT(nfl_game_result_header),0),FALSE)),"error")</f>
        <v>21</v>
      </c>
      <c r="I2732">
        <f ca="1">IFERROR(IF(ISBLANK(VLOOKUP($B2732,INDIRECT(nfl_game_result),MATCH(I$1,INDIRECT(nfl_game_result_header),0),FALSE)),"",VLOOKUP($B2732,INDIRECT(nfl_game_result),MATCH(I$1,INDIRECT(nfl_game_result_header),0),FALSE)),"error")</f>
        <v>12</v>
      </c>
      <c r="J2732" t="str">
        <f ca="1">IFERROR(IF(ISBLANK(VLOOKUP($B2732,INDIRECT(nfl_game_result),MATCH(J$1,INDIRECT(nfl_game_result_header),0),FALSE)),"",VLOOKUP($B2732,INDIRECT(nfl_game_result),MATCH(J$1,INDIRECT(nfl_game_result_header),0),FALSE)),"error")</f>
        <v>BUF</v>
      </c>
      <c r="K2732" t="str">
        <f ca="1">IFERROR(IF(ISBLANK(VLOOKUP($B2732,INDIRECT(nfl_game_result),MATCH(K$1,INDIRECT(nfl_game_result_header),0),FALSE)),"",VLOOKUP($B2732,INDIRECT(nfl_game_result),MATCH(K$1,INDIRECT(nfl_game_result_header),0),FALSE)),"error")</f>
        <v>BUF</v>
      </c>
      <c r="L2732" s="23" t="str">
        <f ca="1">IFERROR(IF(ISBLANK(VLOOKUP($B2732,INDIRECT(nfl_game_result),MATCH(L$1,INDIRECT(nfl_game_result_header),0),FALSE)),"",VLOOKUP($B2732,INDIRECT(nfl_game_result),MATCH(L$1,INDIRECT(nfl_game_result_header),0),FALSE)),"error")</f>
        <v/>
      </c>
      <c r="M2732" t="s">
        <v>14</v>
      </c>
      <c r="N2732">
        <v>-3.5</v>
      </c>
      <c r="O2732" t="s">
        <v>84</v>
      </c>
      <c r="P2732">
        <v>0.55000000000000004</v>
      </c>
      <c r="Q2732" t="s">
        <v>84</v>
      </c>
      <c r="V2732" s="23" t="s">
        <v>416</v>
      </c>
      <c r="W2732">
        <f ca="1">VALUE(LEFT(C2732, 4))</f>
        <v>2017</v>
      </c>
      <c r="X2732">
        <f ca="1">VALUE(MID(C2732,6,FIND("_",C2732,6)-6))</f>
        <v>1</v>
      </c>
      <c r="Y2732">
        <f ca="1">IF(NOT(OR(ISBLANK(D2732),ISBLANK(E2732),D2732="",E2732="")),D2732-E2732,"")</f>
        <v>-1</v>
      </c>
      <c r="Z2732">
        <f ca="1">IF(OR(NOT(ISNUMBER(D2732)),ISBLANK(D2732),D2732="",ISBLANK(N2732)),"",ABS(D2732-N2732))</f>
        <v>5</v>
      </c>
      <c r="AA2732">
        <f ca="1">IF(OR(ISBLANK(J2732),ISBLANK(O2732),J2732="",O2732=""),"",IF(J2732=O2732,1,0))</f>
        <v>0</v>
      </c>
      <c r="AB2732">
        <f ca="1">IF(OR(ISBLANK(K2732),ISBLANK(Q2732),K2732="",Q2732=""),"",IF(K2732=Q2732,1,0))</f>
        <v>0</v>
      </c>
      <c r="AC2732" s="23" t="str">
        <f t="shared" ca="1" si="42"/>
        <v/>
      </c>
    </row>
    <row r="2733" spans="1:29" x14ac:dyDescent="0.25">
      <c r="A2733" s="23">
        <v>2732</v>
      </c>
      <c r="B2733">
        <v>1338</v>
      </c>
      <c r="C2733" t="str">
        <f ca="1">IFERROR(VLOOKUP($B2733,INDIRECT(nfl_game_result),MATCH(C$1,INDIRECT(nfl_game_result_header),0),FALSE),"error")</f>
        <v>2017_01_JAX@HOU</v>
      </c>
      <c r="D2733">
        <f ca="1">IFERROR(IF(ISBLANK(VLOOKUP($B2733,INDIRECT(nfl_game_result),MATCH(D$1,INDIRECT(nfl_game_result_header),0),FALSE)),"",VLOOKUP($B2733,INDIRECT(nfl_game_result),MATCH(D$1,INDIRECT(nfl_game_result_header),0),FALSE)),"error")</f>
        <v>-5</v>
      </c>
      <c r="E2733">
        <f ca="1">IFERROR(IF(ISBLANK(VLOOKUP($B2733,INDIRECT(nfl_game_result),MATCH(E$1,INDIRECT(nfl_game_result_header),0),FALSE)),"",VLOOKUP($B2733,INDIRECT(nfl_game_result),MATCH(E$1,INDIRECT(nfl_game_result_header),0),FALSE)),"error")</f>
        <v>-5.5</v>
      </c>
      <c r="F2733" s="23" t="str">
        <f ca="1">IFERROR(IF(ISBLANK(VLOOKUP($B2733,INDIRECT(nfl_game_result),MATCH(F$1,INDIRECT(nfl_game_result_header),0),FALSE)),"",VLOOKUP($B2733,INDIRECT(nfl_game_result),MATCH(F$1,INDIRECT(nfl_game_result_header),0),FALSE)),"error")</f>
        <v/>
      </c>
      <c r="G2733" s="23" t="str">
        <f ca="1">IFERROR(IF(ISBLANK(VLOOKUP($B2733,INDIRECT(nfl_game_result),MATCH(G$1,INDIRECT(nfl_game_result_header),0),FALSE)),"",VLOOKUP($B2733,INDIRECT(nfl_game_result),MATCH(G$1,INDIRECT(nfl_game_result_header),0),FALSE)),"error")</f>
        <v/>
      </c>
      <c r="H2733">
        <f ca="1">IFERROR(IF(ISBLANK(VLOOKUP($B2733,INDIRECT(nfl_game_result),MATCH(H$1,INDIRECT(nfl_game_result_header),0),FALSE)),"",VLOOKUP($B2733,INDIRECT(nfl_game_result),MATCH(H$1,INDIRECT(nfl_game_result_header),0),FALSE)),"error")</f>
        <v>7</v>
      </c>
      <c r="I2733">
        <f ca="1">IFERROR(IF(ISBLANK(VLOOKUP($B2733,INDIRECT(nfl_game_result),MATCH(I$1,INDIRECT(nfl_game_result_header),0),FALSE)),"",VLOOKUP($B2733,INDIRECT(nfl_game_result),MATCH(I$1,INDIRECT(nfl_game_result_header),0),FALSE)),"error")</f>
        <v>29</v>
      </c>
      <c r="J2733" t="str">
        <f ca="1">IFERROR(IF(ISBLANK(VLOOKUP($B2733,INDIRECT(nfl_game_result),MATCH(J$1,INDIRECT(nfl_game_result_header),0),FALSE)),"",VLOOKUP($B2733,INDIRECT(nfl_game_result),MATCH(J$1,INDIRECT(nfl_game_result_header),0),FALSE)),"error")</f>
        <v>JAX</v>
      </c>
      <c r="K2733" t="str">
        <f ca="1">IFERROR(IF(ISBLANK(VLOOKUP($B2733,INDIRECT(nfl_game_result),MATCH(K$1,INDIRECT(nfl_game_result_header),0),FALSE)),"",VLOOKUP($B2733,INDIRECT(nfl_game_result),MATCH(K$1,INDIRECT(nfl_game_result_header),0),FALSE)),"error")</f>
        <v>JAX</v>
      </c>
      <c r="L2733" s="23" t="str">
        <f ca="1">IFERROR(IF(ISBLANK(VLOOKUP($B2733,INDIRECT(nfl_game_result),MATCH(L$1,INDIRECT(nfl_game_result_header),0),FALSE)),"",VLOOKUP($B2733,INDIRECT(nfl_game_result),MATCH(L$1,INDIRECT(nfl_game_result_header),0),FALSE)),"error")</f>
        <v/>
      </c>
      <c r="M2733" t="s">
        <v>14</v>
      </c>
      <c r="N2733">
        <v>-6</v>
      </c>
      <c r="O2733" t="s">
        <v>75</v>
      </c>
      <c r="P2733">
        <v>0.7</v>
      </c>
      <c r="Q2733" t="s">
        <v>75</v>
      </c>
      <c r="V2733" s="23" t="s">
        <v>416</v>
      </c>
      <c r="W2733">
        <f ca="1">VALUE(LEFT(C2733, 4))</f>
        <v>2017</v>
      </c>
      <c r="X2733">
        <f ca="1">VALUE(MID(C2733,6,FIND("_",C2733,6)-6))</f>
        <v>1</v>
      </c>
      <c r="Y2733">
        <f ca="1">IF(NOT(OR(ISBLANK(D2733),ISBLANK(E2733),D2733="",E2733="")),D2733-E2733,"")</f>
        <v>0.5</v>
      </c>
      <c r="Z2733">
        <f ca="1">IF(OR(NOT(ISNUMBER(D2733)),ISBLANK(D2733),D2733="",ISBLANK(N2733)),"",ABS(D2733-N2733))</f>
        <v>1</v>
      </c>
      <c r="AA2733">
        <f ca="1">IF(OR(ISBLANK(J2733),ISBLANK(O2733),J2733="",O2733=""),"",IF(J2733=O2733,1,0))</f>
        <v>0</v>
      </c>
      <c r="AB2733">
        <f ca="1">IF(OR(ISBLANK(K2733),ISBLANK(Q2733),K2733="",Q2733=""),"",IF(K2733=Q2733,1,0))</f>
        <v>0</v>
      </c>
      <c r="AC2733" s="23" t="str">
        <f t="shared" ca="1" si="42"/>
        <v/>
      </c>
    </row>
    <row r="2734" spans="1:29" x14ac:dyDescent="0.25">
      <c r="A2734" s="23">
        <v>2733</v>
      </c>
      <c r="B2734">
        <v>1339</v>
      </c>
      <c r="C2734" t="str">
        <f ca="1">IFERROR(VLOOKUP($B2734,INDIRECT(nfl_game_result),MATCH(C$1,INDIRECT(nfl_game_result_header),0),FALSE),"error")</f>
        <v>2017_01_PIT@CLE</v>
      </c>
      <c r="D2734">
        <f ca="1">IFERROR(IF(ISBLANK(VLOOKUP($B2734,INDIRECT(nfl_game_result),MATCH(D$1,INDIRECT(nfl_game_result_header),0),FALSE)),"",VLOOKUP($B2734,INDIRECT(nfl_game_result),MATCH(D$1,INDIRECT(nfl_game_result_header),0),FALSE)),"error")</f>
        <v>8.5</v>
      </c>
      <c r="E2734">
        <f ca="1">IFERROR(IF(ISBLANK(VLOOKUP($B2734,INDIRECT(nfl_game_result),MATCH(E$1,INDIRECT(nfl_game_result_header),0),FALSE)),"",VLOOKUP($B2734,INDIRECT(nfl_game_result),MATCH(E$1,INDIRECT(nfl_game_result_header),0),FALSE)),"error")</f>
        <v>10</v>
      </c>
      <c r="F2734" s="23" t="str">
        <f ca="1">IFERROR(IF(ISBLANK(VLOOKUP($B2734,INDIRECT(nfl_game_result),MATCH(F$1,INDIRECT(nfl_game_result_header),0),FALSE)),"",VLOOKUP($B2734,INDIRECT(nfl_game_result),MATCH(F$1,INDIRECT(nfl_game_result_header),0),FALSE)),"error")</f>
        <v/>
      </c>
      <c r="G2734" s="23" t="str">
        <f ca="1">IFERROR(IF(ISBLANK(VLOOKUP($B2734,INDIRECT(nfl_game_result),MATCH(G$1,INDIRECT(nfl_game_result_header),0),FALSE)),"",VLOOKUP($B2734,INDIRECT(nfl_game_result),MATCH(G$1,INDIRECT(nfl_game_result_header),0),FALSE)),"error")</f>
        <v/>
      </c>
      <c r="H2734">
        <f ca="1">IFERROR(IF(ISBLANK(VLOOKUP($B2734,INDIRECT(nfl_game_result),MATCH(H$1,INDIRECT(nfl_game_result_header),0),FALSE)),"",VLOOKUP($B2734,INDIRECT(nfl_game_result),MATCH(H$1,INDIRECT(nfl_game_result_header),0),FALSE)),"error")</f>
        <v>18</v>
      </c>
      <c r="I2734">
        <f ca="1">IFERROR(IF(ISBLANK(VLOOKUP($B2734,INDIRECT(nfl_game_result),MATCH(I$1,INDIRECT(nfl_game_result_header),0),FALSE)),"",VLOOKUP($B2734,INDIRECT(nfl_game_result),MATCH(I$1,INDIRECT(nfl_game_result_header),0),FALSE)),"error")</f>
        <v>21</v>
      </c>
      <c r="J2734" t="str">
        <f ca="1">IFERROR(IF(ISBLANK(VLOOKUP($B2734,INDIRECT(nfl_game_result),MATCH(J$1,INDIRECT(nfl_game_result_header),0),FALSE)),"",VLOOKUP($B2734,INDIRECT(nfl_game_result),MATCH(J$1,INDIRECT(nfl_game_result_header),0),FALSE)),"error")</f>
        <v>CLE</v>
      </c>
      <c r="K2734" t="str">
        <f ca="1">IFERROR(IF(ISBLANK(VLOOKUP($B2734,INDIRECT(nfl_game_result),MATCH(K$1,INDIRECT(nfl_game_result_header),0),FALSE)),"",VLOOKUP($B2734,INDIRECT(nfl_game_result),MATCH(K$1,INDIRECT(nfl_game_result_header),0),FALSE)),"error")</f>
        <v>PIT</v>
      </c>
      <c r="L2734" s="23" t="str">
        <f ca="1">IFERROR(IF(ISBLANK(VLOOKUP($B2734,INDIRECT(nfl_game_result),MATCH(L$1,INDIRECT(nfl_game_result_header),0),FALSE)),"",VLOOKUP($B2734,INDIRECT(nfl_game_result),MATCH(L$1,INDIRECT(nfl_game_result_header),0),FALSE)),"error")</f>
        <v/>
      </c>
      <c r="M2734" t="s">
        <v>14</v>
      </c>
      <c r="N2734">
        <v>6</v>
      </c>
      <c r="O2734" t="s">
        <v>87</v>
      </c>
      <c r="P2734">
        <v>0.7</v>
      </c>
      <c r="Q2734" t="s">
        <v>87</v>
      </c>
      <c r="V2734" s="23" t="s">
        <v>416</v>
      </c>
      <c r="W2734">
        <f ca="1">VALUE(LEFT(C2734, 4))</f>
        <v>2017</v>
      </c>
      <c r="X2734">
        <f ca="1">VALUE(MID(C2734,6,FIND("_",C2734,6)-6))</f>
        <v>1</v>
      </c>
      <c r="Y2734">
        <f ca="1">IF(NOT(OR(ISBLANK(D2734),ISBLANK(E2734),D2734="",E2734="")),D2734-E2734,"")</f>
        <v>-1.5</v>
      </c>
      <c r="Z2734">
        <f ca="1">IF(OR(NOT(ISNUMBER(D2734)),ISBLANK(D2734),D2734="",ISBLANK(N2734)),"",ABS(D2734-N2734))</f>
        <v>2.5</v>
      </c>
      <c r="AA2734">
        <f ca="1">IF(OR(ISBLANK(J2734),ISBLANK(O2734),J2734="",O2734=""),"",IF(J2734=O2734,1,0))</f>
        <v>0</v>
      </c>
      <c r="AB2734">
        <f ca="1">IF(OR(ISBLANK(K2734),ISBLANK(Q2734),K2734="",Q2734=""),"",IF(K2734=Q2734,1,0))</f>
        <v>1</v>
      </c>
      <c r="AC2734" s="23" t="str">
        <f t="shared" ca="1" si="42"/>
        <v/>
      </c>
    </row>
    <row r="2735" spans="1:29" x14ac:dyDescent="0.25">
      <c r="A2735" s="23">
        <v>2734</v>
      </c>
      <c r="B2735">
        <v>1340</v>
      </c>
      <c r="C2735" t="str">
        <f ca="1">IFERROR(VLOOKUP($B2735,INDIRECT(nfl_game_result),MATCH(C$1,INDIRECT(nfl_game_result_header),0),FALSE),"error")</f>
        <v>2017_01_ARI@DET</v>
      </c>
      <c r="D2735">
        <f ca="1">IFERROR(IF(ISBLANK(VLOOKUP($B2735,INDIRECT(nfl_game_result),MATCH(D$1,INDIRECT(nfl_game_result_header),0),FALSE)),"",VLOOKUP($B2735,INDIRECT(nfl_game_result),MATCH(D$1,INDIRECT(nfl_game_result_header),0),FALSE)),"error")</f>
        <v>1.5</v>
      </c>
      <c r="E2735">
        <f ca="1">IFERROR(IF(ISBLANK(VLOOKUP($B2735,INDIRECT(nfl_game_result),MATCH(E$1,INDIRECT(nfl_game_result_header),0),FALSE)),"",VLOOKUP($B2735,INDIRECT(nfl_game_result),MATCH(E$1,INDIRECT(nfl_game_result_header),0),FALSE)),"error")</f>
        <v>2</v>
      </c>
      <c r="F2735" s="23" t="str">
        <f ca="1">IFERROR(IF(ISBLANK(VLOOKUP($B2735,INDIRECT(nfl_game_result),MATCH(F$1,INDIRECT(nfl_game_result_header),0),FALSE)),"",VLOOKUP($B2735,INDIRECT(nfl_game_result),MATCH(F$1,INDIRECT(nfl_game_result_header),0),FALSE)),"error")</f>
        <v/>
      </c>
      <c r="G2735" s="23" t="str">
        <f ca="1">IFERROR(IF(ISBLANK(VLOOKUP($B2735,INDIRECT(nfl_game_result),MATCH(G$1,INDIRECT(nfl_game_result_header),0),FALSE)),"",VLOOKUP($B2735,INDIRECT(nfl_game_result),MATCH(G$1,INDIRECT(nfl_game_result_header),0),FALSE)),"error")</f>
        <v/>
      </c>
      <c r="H2735">
        <f ca="1">IFERROR(IF(ISBLANK(VLOOKUP($B2735,INDIRECT(nfl_game_result),MATCH(H$1,INDIRECT(nfl_game_result_header),0),FALSE)),"",VLOOKUP($B2735,INDIRECT(nfl_game_result),MATCH(H$1,INDIRECT(nfl_game_result_header),0),FALSE)),"error")</f>
        <v>35</v>
      </c>
      <c r="I2735">
        <f ca="1">IFERROR(IF(ISBLANK(VLOOKUP($B2735,INDIRECT(nfl_game_result),MATCH(I$1,INDIRECT(nfl_game_result_header),0),FALSE)),"",VLOOKUP($B2735,INDIRECT(nfl_game_result),MATCH(I$1,INDIRECT(nfl_game_result_header),0),FALSE)),"error")</f>
        <v>28</v>
      </c>
      <c r="J2735" t="str">
        <f ca="1">IFERROR(IF(ISBLANK(VLOOKUP($B2735,INDIRECT(nfl_game_result),MATCH(J$1,INDIRECT(nfl_game_result_header),0),FALSE)),"",VLOOKUP($B2735,INDIRECT(nfl_game_result),MATCH(J$1,INDIRECT(nfl_game_result_header),0),FALSE)),"error")</f>
        <v>DET</v>
      </c>
      <c r="K2735" t="str">
        <f ca="1">IFERROR(IF(ISBLANK(VLOOKUP($B2735,INDIRECT(nfl_game_result),MATCH(K$1,INDIRECT(nfl_game_result_header),0),FALSE)),"",VLOOKUP($B2735,INDIRECT(nfl_game_result),MATCH(K$1,INDIRECT(nfl_game_result_header),0),FALSE)),"error")</f>
        <v>DET</v>
      </c>
      <c r="L2735" s="23" t="str">
        <f ca="1">IFERROR(IF(ISBLANK(VLOOKUP($B2735,INDIRECT(nfl_game_result),MATCH(L$1,INDIRECT(nfl_game_result_header),0),FALSE)),"",VLOOKUP($B2735,INDIRECT(nfl_game_result),MATCH(L$1,INDIRECT(nfl_game_result_header),0),FALSE)),"error")</f>
        <v/>
      </c>
      <c r="M2735" t="s">
        <v>14</v>
      </c>
      <c r="N2735">
        <v>2.5</v>
      </c>
      <c r="O2735" t="s">
        <v>73</v>
      </c>
      <c r="P2735">
        <v>0.55000000000000004</v>
      </c>
      <c r="Q2735" t="s">
        <v>73</v>
      </c>
      <c r="V2735" s="23" t="s">
        <v>416</v>
      </c>
      <c r="W2735">
        <f ca="1">VALUE(LEFT(C2735, 4))</f>
        <v>2017</v>
      </c>
      <c r="X2735">
        <f ca="1">VALUE(MID(C2735,6,FIND("_",C2735,6)-6))</f>
        <v>1</v>
      </c>
      <c r="Y2735">
        <f ca="1">IF(NOT(OR(ISBLANK(D2735),ISBLANK(E2735),D2735="",E2735="")),D2735-E2735,"")</f>
        <v>-0.5</v>
      </c>
      <c r="Z2735">
        <f ca="1">IF(OR(NOT(ISNUMBER(D2735)),ISBLANK(D2735),D2735="",ISBLANK(N2735)),"",ABS(D2735-N2735))</f>
        <v>1</v>
      </c>
      <c r="AA2735">
        <f ca="1">IF(OR(ISBLANK(J2735),ISBLANK(O2735),J2735="",O2735=""),"",IF(J2735=O2735,1,0))</f>
        <v>1</v>
      </c>
      <c r="AB2735">
        <f ca="1">IF(OR(ISBLANK(K2735),ISBLANK(Q2735),K2735="",Q2735=""),"",IF(K2735=Q2735,1,0))</f>
        <v>1</v>
      </c>
      <c r="AC2735" s="23" t="str">
        <f t="shared" ca="1" si="42"/>
        <v/>
      </c>
    </row>
    <row r="2736" spans="1:29" x14ac:dyDescent="0.25">
      <c r="A2736" s="23">
        <v>2735</v>
      </c>
      <c r="B2736">
        <v>1341</v>
      </c>
      <c r="C2736" t="str">
        <f ca="1">IFERROR(VLOOKUP($B2736,INDIRECT(nfl_game_result),MATCH(C$1,INDIRECT(nfl_game_result_header),0),FALSE),"error")</f>
        <v>2017_01_ATL@CHI</v>
      </c>
      <c r="D2736">
        <f ca="1">IFERROR(IF(ISBLANK(VLOOKUP($B2736,INDIRECT(nfl_game_result),MATCH(D$1,INDIRECT(nfl_game_result_header),0),FALSE)),"",VLOOKUP($B2736,INDIRECT(nfl_game_result),MATCH(D$1,INDIRECT(nfl_game_result_header),0),FALSE)),"error")</f>
        <v>7</v>
      </c>
      <c r="E2736">
        <f ca="1">IFERROR(IF(ISBLANK(VLOOKUP($B2736,INDIRECT(nfl_game_result),MATCH(E$1,INDIRECT(nfl_game_result_header),0),FALSE)),"",VLOOKUP($B2736,INDIRECT(nfl_game_result),MATCH(E$1,INDIRECT(nfl_game_result_header),0),FALSE)),"error")</f>
        <v>7</v>
      </c>
      <c r="F2736" s="23" t="str">
        <f ca="1">IFERROR(IF(ISBLANK(VLOOKUP($B2736,INDIRECT(nfl_game_result),MATCH(F$1,INDIRECT(nfl_game_result_header),0),FALSE)),"",VLOOKUP($B2736,INDIRECT(nfl_game_result),MATCH(F$1,INDIRECT(nfl_game_result_header),0),FALSE)),"error")</f>
        <v/>
      </c>
      <c r="G2736" s="23" t="str">
        <f ca="1">IFERROR(IF(ISBLANK(VLOOKUP($B2736,INDIRECT(nfl_game_result),MATCH(G$1,INDIRECT(nfl_game_result_header),0),FALSE)),"",VLOOKUP($B2736,INDIRECT(nfl_game_result),MATCH(G$1,INDIRECT(nfl_game_result_header),0),FALSE)),"error")</f>
        <v/>
      </c>
      <c r="H2736">
        <f ca="1">IFERROR(IF(ISBLANK(VLOOKUP($B2736,INDIRECT(nfl_game_result),MATCH(H$1,INDIRECT(nfl_game_result_header),0),FALSE)),"",VLOOKUP($B2736,INDIRECT(nfl_game_result),MATCH(H$1,INDIRECT(nfl_game_result_header),0),FALSE)),"error")</f>
        <v>17</v>
      </c>
      <c r="I2736">
        <f ca="1">IFERROR(IF(ISBLANK(VLOOKUP($B2736,INDIRECT(nfl_game_result),MATCH(I$1,INDIRECT(nfl_game_result_header),0),FALSE)),"",VLOOKUP($B2736,INDIRECT(nfl_game_result),MATCH(I$1,INDIRECT(nfl_game_result_header),0),FALSE)),"error")</f>
        <v>23</v>
      </c>
      <c r="J2736" t="str">
        <f ca="1">IFERROR(IF(ISBLANK(VLOOKUP($B2736,INDIRECT(nfl_game_result),MATCH(J$1,INDIRECT(nfl_game_result_header),0),FALSE)),"",VLOOKUP($B2736,INDIRECT(nfl_game_result),MATCH(J$1,INDIRECT(nfl_game_result_header),0),FALSE)),"error")</f>
        <v>CHI</v>
      </c>
      <c r="K2736" t="str">
        <f ca="1">IFERROR(IF(ISBLANK(VLOOKUP($B2736,INDIRECT(nfl_game_result),MATCH(K$1,INDIRECT(nfl_game_result_header),0),FALSE)),"",VLOOKUP($B2736,INDIRECT(nfl_game_result),MATCH(K$1,INDIRECT(nfl_game_result_header),0),FALSE)),"error")</f>
        <v>ATL</v>
      </c>
      <c r="L2736" s="23" t="str">
        <f ca="1">IFERROR(IF(ISBLANK(VLOOKUP($B2736,INDIRECT(nfl_game_result),MATCH(L$1,INDIRECT(nfl_game_result_header),0),FALSE)),"",VLOOKUP($B2736,INDIRECT(nfl_game_result),MATCH(L$1,INDIRECT(nfl_game_result_header),0),FALSE)),"error")</f>
        <v/>
      </c>
      <c r="M2736" t="s">
        <v>14</v>
      </c>
      <c r="N2736">
        <v>7</v>
      </c>
      <c r="O2736" t="s">
        <v>68</v>
      </c>
      <c r="P2736">
        <v>0.55000000000000004</v>
      </c>
      <c r="Q2736" t="s">
        <v>20</v>
      </c>
      <c r="V2736" s="23" t="s">
        <v>416</v>
      </c>
      <c r="W2736">
        <f ca="1">VALUE(LEFT(C2736, 4))</f>
        <v>2017</v>
      </c>
      <c r="X2736">
        <f ca="1">VALUE(MID(C2736,6,FIND("_",C2736,6)-6))</f>
        <v>1</v>
      </c>
      <c r="Y2736">
        <f ca="1">IF(NOT(OR(ISBLANK(D2736),ISBLANK(E2736),D2736="",E2736="")),D2736-E2736,"")</f>
        <v>0</v>
      </c>
      <c r="Z2736">
        <f ca="1">IF(OR(NOT(ISNUMBER(D2736)),ISBLANK(D2736),D2736="",ISBLANK(N2736)),"",ABS(D2736-N2736))</f>
        <v>0</v>
      </c>
      <c r="AA2736">
        <f ca="1">IF(OR(ISBLANK(J2736),ISBLANK(O2736),J2736="",O2736=""),"",IF(J2736=O2736,1,0))</f>
        <v>1</v>
      </c>
      <c r="AB2736">
        <f ca="1">IF(OR(ISBLANK(K2736),ISBLANK(Q2736),K2736="",Q2736=""),"",IF(K2736=Q2736,1,0))</f>
        <v>1</v>
      </c>
      <c r="AC2736" s="23" t="str">
        <f t="shared" ca="1" si="42"/>
        <v/>
      </c>
    </row>
    <row r="2737" spans="1:29" x14ac:dyDescent="0.25">
      <c r="A2737" s="23">
        <v>2736</v>
      </c>
      <c r="B2737">
        <v>1342</v>
      </c>
      <c r="C2737" t="str">
        <f ca="1">IFERROR(VLOOKUP($B2737,INDIRECT(nfl_game_result),MATCH(C$1,INDIRECT(nfl_game_result_header),0),FALSE),"error")</f>
        <v>2017_01_OAK@TEN</v>
      </c>
      <c r="D2737">
        <f ca="1">IFERROR(IF(ISBLANK(VLOOKUP($B2737,INDIRECT(nfl_game_result),MATCH(D$1,INDIRECT(nfl_game_result_header),0),FALSE)),"",VLOOKUP($B2737,INDIRECT(nfl_game_result),MATCH(D$1,INDIRECT(nfl_game_result_header),0),FALSE)),"error")</f>
        <v>-2</v>
      </c>
      <c r="E2737">
        <f ca="1">IFERROR(IF(ISBLANK(VLOOKUP($B2737,INDIRECT(nfl_game_result),MATCH(E$1,INDIRECT(nfl_game_result_header),0),FALSE)),"",VLOOKUP($B2737,INDIRECT(nfl_game_result),MATCH(E$1,INDIRECT(nfl_game_result_header),0),FALSE)),"error")</f>
        <v>-2.5</v>
      </c>
      <c r="F2737" s="23" t="str">
        <f ca="1">IFERROR(IF(ISBLANK(VLOOKUP($B2737,INDIRECT(nfl_game_result),MATCH(F$1,INDIRECT(nfl_game_result_header),0),FALSE)),"",VLOOKUP($B2737,INDIRECT(nfl_game_result),MATCH(F$1,INDIRECT(nfl_game_result_header),0),FALSE)),"error")</f>
        <v/>
      </c>
      <c r="G2737" s="23" t="str">
        <f ca="1">IFERROR(IF(ISBLANK(VLOOKUP($B2737,INDIRECT(nfl_game_result),MATCH(G$1,INDIRECT(nfl_game_result_header),0),FALSE)),"",VLOOKUP($B2737,INDIRECT(nfl_game_result),MATCH(G$1,INDIRECT(nfl_game_result_header),0),FALSE)),"error")</f>
        <v/>
      </c>
      <c r="H2737">
        <f ca="1">IFERROR(IF(ISBLANK(VLOOKUP($B2737,INDIRECT(nfl_game_result),MATCH(H$1,INDIRECT(nfl_game_result_header),0),FALSE)),"",VLOOKUP($B2737,INDIRECT(nfl_game_result),MATCH(H$1,INDIRECT(nfl_game_result_header),0),FALSE)),"error")</f>
        <v>16</v>
      </c>
      <c r="I2737">
        <f ca="1">IFERROR(IF(ISBLANK(VLOOKUP($B2737,INDIRECT(nfl_game_result),MATCH(I$1,INDIRECT(nfl_game_result_header),0),FALSE)),"",VLOOKUP($B2737,INDIRECT(nfl_game_result),MATCH(I$1,INDIRECT(nfl_game_result_header),0),FALSE)),"error")</f>
        <v>26</v>
      </c>
      <c r="J2737" t="str">
        <f ca="1">IFERROR(IF(ISBLANK(VLOOKUP($B2737,INDIRECT(nfl_game_result),MATCH(J$1,INDIRECT(nfl_game_result_header),0),FALSE)),"",VLOOKUP($B2737,INDIRECT(nfl_game_result),MATCH(J$1,INDIRECT(nfl_game_result_header),0),FALSE)),"error")</f>
        <v>OAK</v>
      </c>
      <c r="K2737" t="str">
        <f ca="1">IFERROR(IF(ISBLANK(VLOOKUP($B2737,INDIRECT(nfl_game_result),MATCH(K$1,INDIRECT(nfl_game_result_header),0),FALSE)),"",VLOOKUP($B2737,INDIRECT(nfl_game_result),MATCH(K$1,INDIRECT(nfl_game_result_header),0),FALSE)),"error")</f>
        <v>OAK</v>
      </c>
      <c r="L2737" s="23" t="str">
        <f ca="1">IFERROR(IF(ISBLANK(VLOOKUP($B2737,INDIRECT(nfl_game_result),MATCH(L$1,INDIRECT(nfl_game_result_header),0),FALSE)),"",VLOOKUP($B2737,INDIRECT(nfl_game_result),MATCH(L$1,INDIRECT(nfl_game_result_header),0),FALSE)),"error")</f>
        <v/>
      </c>
      <c r="M2737" t="s">
        <v>14</v>
      </c>
      <c r="N2737">
        <v>-3</v>
      </c>
      <c r="O2737" t="s">
        <v>93</v>
      </c>
      <c r="P2737">
        <v>0.6</v>
      </c>
      <c r="Q2737" t="s">
        <v>93</v>
      </c>
      <c r="V2737" s="23" t="s">
        <v>416</v>
      </c>
      <c r="W2737">
        <f ca="1">VALUE(LEFT(C2737, 4))</f>
        <v>2017</v>
      </c>
      <c r="X2737">
        <f ca="1">VALUE(MID(C2737,6,FIND("_",C2737,6)-6))</f>
        <v>1</v>
      </c>
      <c r="Y2737">
        <f ca="1">IF(NOT(OR(ISBLANK(D2737),ISBLANK(E2737),D2737="",E2737="")),D2737-E2737,"")</f>
        <v>0.5</v>
      </c>
      <c r="Z2737">
        <f ca="1">IF(OR(NOT(ISNUMBER(D2737)),ISBLANK(D2737),D2737="",ISBLANK(N2737)),"",ABS(D2737-N2737))</f>
        <v>1</v>
      </c>
      <c r="AA2737">
        <f ca="1">IF(OR(ISBLANK(J2737),ISBLANK(O2737),J2737="",O2737=""),"",IF(J2737=O2737,1,0))</f>
        <v>0</v>
      </c>
      <c r="AB2737">
        <f ca="1">IF(OR(ISBLANK(K2737),ISBLANK(Q2737),K2737="",Q2737=""),"",IF(K2737=Q2737,1,0))</f>
        <v>0</v>
      </c>
      <c r="AC2737" s="23" t="str">
        <f t="shared" ca="1" si="42"/>
        <v/>
      </c>
    </row>
    <row r="2738" spans="1:29" x14ac:dyDescent="0.25">
      <c r="A2738" s="23">
        <v>2737</v>
      </c>
      <c r="B2738">
        <v>1343</v>
      </c>
      <c r="C2738" t="str">
        <f ca="1">IFERROR(VLOOKUP($B2738,INDIRECT(nfl_game_result),MATCH(C$1,INDIRECT(nfl_game_result_header),0),FALSE),"error")</f>
        <v>2017_01_BAL@CIN</v>
      </c>
      <c r="D2738">
        <f ca="1">IFERROR(IF(ISBLANK(VLOOKUP($B2738,INDIRECT(nfl_game_result),MATCH(D$1,INDIRECT(nfl_game_result_header),0),FALSE)),"",VLOOKUP($B2738,INDIRECT(nfl_game_result),MATCH(D$1,INDIRECT(nfl_game_result_header),0),FALSE)),"error")</f>
        <v>-3</v>
      </c>
      <c r="E2738">
        <f ca="1">IFERROR(IF(ISBLANK(VLOOKUP($B2738,INDIRECT(nfl_game_result),MATCH(E$1,INDIRECT(nfl_game_result_header),0),FALSE)),"",VLOOKUP($B2738,INDIRECT(nfl_game_result),MATCH(E$1,INDIRECT(nfl_game_result_header),0),FALSE)),"error")</f>
        <v>-3</v>
      </c>
      <c r="F2738" s="23" t="str">
        <f ca="1">IFERROR(IF(ISBLANK(VLOOKUP($B2738,INDIRECT(nfl_game_result),MATCH(F$1,INDIRECT(nfl_game_result_header),0),FALSE)),"",VLOOKUP($B2738,INDIRECT(nfl_game_result),MATCH(F$1,INDIRECT(nfl_game_result_header),0),FALSE)),"error")</f>
        <v/>
      </c>
      <c r="G2738" s="23" t="str">
        <f ca="1">IFERROR(IF(ISBLANK(VLOOKUP($B2738,INDIRECT(nfl_game_result),MATCH(G$1,INDIRECT(nfl_game_result_header),0),FALSE)),"",VLOOKUP($B2738,INDIRECT(nfl_game_result),MATCH(G$1,INDIRECT(nfl_game_result_header),0),FALSE)),"error")</f>
        <v/>
      </c>
      <c r="H2738">
        <f ca="1">IFERROR(IF(ISBLANK(VLOOKUP($B2738,INDIRECT(nfl_game_result),MATCH(H$1,INDIRECT(nfl_game_result_header),0),FALSE)),"",VLOOKUP($B2738,INDIRECT(nfl_game_result),MATCH(H$1,INDIRECT(nfl_game_result_header),0),FALSE)),"error")</f>
        <v>0</v>
      </c>
      <c r="I2738">
        <f ca="1">IFERROR(IF(ISBLANK(VLOOKUP($B2738,INDIRECT(nfl_game_result),MATCH(I$1,INDIRECT(nfl_game_result_header),0),FALSE)),"",VLOOKUP($B2738,INDIRECT(nfl_game_result),MATCH(I$1,INDIRECT(nfl_game_result_header),0),FALSE)),"error")</f>
        <v>20</v>
      </c>
      <c r="J2738" t="str">
        <f ca="1">IFERROR(IF(ISBLANK(VLOOKUP($B2738,INDIRECT(nfl_game_result),MATCH(J$1,INDIRECT(nfl_game_result_header),0),FALSE)),"",VLOOKUP($B2738,INDIRECT(nfl_game_result),MATCH(J$1,INDIRECT(nfl_game_result_header),0),FALSE)),"error")</f>
        <v>BAL</v>
      </c>
      <c r="K2738" t="str">
        <f ca="1">IFERROR(IF(ISBLANK(VLOOKUP($B2738,INDIRECT(nfl_game_result),MATCH(K$1,INDIRECT(nfl_game_result_header),0),FALSE)),"",VLOOKUP($B2738,INDIRECT(nfl_game_result),MATCH(K$1,INDIRECT(nfl_game_result_header),0),FALSE)),"error")</f>
        <v>BAL</v>
      </c>
      <c r="L2738" s="23" t="str">
        <f ca="1">IFERROR(IF(ISBLANK(VLOOKUP($B2738,INDIRECT(nfl_game_result),MATCH(L$1,INDIRECT(nfl_game_result_header),0),FALSE)),"",VLOOKUP($B2738,INDIRECT(nfl_game_result),MATCH(L$1,INDIRECT(nfl_game_result_header),0),FALSE)),"error")</f>
        <v/>
      </c>
      <c r="M2738" t="s">
        <v>14</v>
      </c>
      <c r="N2738">
        <v>-3</v>
      </c>
      <c r="O2738" t="s">
        <v>69</v>
      </c>
      <c r="P2738">
        <v>0.6</v>
      </c>
      <c r="Q2738" t="s">
        <v>69</v>
      </c>
      <c r="V2738" s="23" t="s">
        <v>416</v>
      </c>
      <c r="W2738">
        <f ca="1">VALUE(LEFT(C2738, 4))</f>
        <v>2017</v>
      </c>
      <c r="X2738">
        <f ca="1">VALUE(MID(C2738,6,FIND("_",C2738,6)-6))</f>
        <v>1</v>
      </c>
      <c r="Y2738">
        <f ca="1">IF(NOT(OR(ISBLANK(D2738),ISBLANK(E2738),D2738="",E2738="")),D2738-E2738,"")</f>
        <v>0</v>
      </c>
      <c r="Z2738">
        <f ca="1">IF(OR(NOT(ISNUMBER(D2738)),ISBLANK(D2738),D2738="",ISBLANK(N2738)),"",ABS(D2738-N2738))</f>
        <v>0</v>
      </c>
      <c r="AA2738">
        <f ca="1">IF(OR(ISBLANK(J2738),ISBLANK(O2738),J2738="",O2738=""),"",IF(J2738=O2738,1,0))</f>
        <v>0</v>
      </c>
      <c r="AB2738">
        <f ca="1">IF(OR(ISBLANK(K2738),ISBLANK(Q2738),K2738="",Q2738=""),"",IF(K2738=Q2738,1,0))</f>
        <v>0</v>
      </c>
      <c r="AC2738" s="23" t="str">
        <f t="shared" ca="1" si="42"/>
        <v/>
      </c>
    </row>
    <row r="2739" spans="1:29" x14ac:dyDescent="0.25">
      <c r="A2739" s="23">
        <v>2738</v>
      </c>
      <c r="B2739">
        <v>1344</v>
      </c>
      <c r="C2739" t="str">
        <f ca="1">IFERROR(VLOOKUP($B2739,INDIRECT(nfl_game_result),MATCH(C$1,INDIRECT(nfl_game_result_header),0),FALSE),"error")</f>
        <v>2017_01_PHI@WAS</v>
      </c>
      <c r="D2739">
        <f ca="1">IFERROR(IF(ISBLANK(VLOOKUP($B2739,INDIRECT(nfl_game_result),MATCH(D$1,INDIRECT(nfl_game_result_header),0),FALSE)),"",VLOOKUP($B2739,INDIRECT(nfl_game_result),MATCH(D$1,INDIRECT(nfl_game_result_header),0),FALSE)),"error")</f>
        <v>1</v>
      </c>
      <c r="E2739">
        <f ca="1">IFERROR(IF(ISBLANK(VLOOKUP($B2739,INDIRECT(nfl_game_result),MATCH(E$1,INDIRECT(nfl_game_result_header),0),FALSE)),"",VLOOKUP($B2739,INDIRECT(nfl_game_result),MATCH(E$1,INDIRECT(nfl_game_result_header),0),FALSE)),"error")</f>
        <v>1</v>
      </c>
      <c r="F2739" s="23" t="str">
        <f ca="1">IFERROR(IF(ISBLANK(VLOOKUP($B2739,INDIRECT(nfl_game_result),MATCH(F$1,INDIRECT(nfl_game_result_header),0),FALSE)),"",VLOOKUP($B2739,INDIRECT(nfl_game_result),MATCH(F$1,INDIRECT(nfl_game_result_header),0),FALSE)),"error")</f>
        <v/>
      </c>
      <c r="G2739" s="23" t="str">
        <f ca="1">IFERROR(IF(ISBLANK(VLOOKUP($B2739,INDIRECT(nfl_game_result),MATCH(G$1,INDIRECT(nfl_game_result_header),0),FALSE)),"",VLOOKUP($B2739,INDIRECT(nfl_game_result),MATCH(G$1,INDIRECT(nfl_game_result_header),0),FALSE)),"error")</f>
        <v/>
      </c>
      <c r="H2739">
        <f ca="1">IFERROR(IF(ISBLANK(VLOOKUP($B2739,INDIRECT(nfl_game_result),MATCH(H$1,INDIRECT(nfl_game_result_header),0),FALSE)),"",VLOOKUP($B2739,INDIRECT(nfl_game_result),MATCH(H$1,INDIRECT(nfl_game_result_header),0),FALSE)),"error")</f>
        <v>17</v>
      </c>
      <c r="I2739">
        <f ca="1">IFERROR(IF(ISBLANK(VLOOKUP($B2739,INDIRECT(nfl_game_result),MATCH(I$1,INDIRECT(nfl_game_result_header),0),FALSE)),"",VLOOKUP($B2739,INDIRECT(nfl_game_result),MATCH(I$1,INDIRECT(nfl_game_result_header),0),FALSE)),"error")</f>
        <v>30</v>
      </c>
      <c r="J2739" t="str">
        <f ca="1">IFERROR(IF(ISBLANK(VLOOKUP($B2739,INDIRECT(nfl_game_result),MATCH(J$1,INDIRECT(nfl_game_result_header),0),FALSE)),"",VLOOKUP($B2739,INDIRECT(nfl_game_result),MATCH(J$1,INDIRECT(nfl_game_result_header),0),FALSE)),"error")</f>
        <v>PHI</v>
      </c>
      <c r="K2739" t="str">
        <f ca="1">IFERROR(IF(ISBLANK(VLOOKUP($B2739,INDIRECT(nfl_game_result),MATCH(K$1,INDIRECT(nfl_game_result_header),0),FALSE)),"",VLOOKUP($B2739,INDIRECT(nfl_game_result),MATCH(K$1,INDIRECT(nfl_game_result_header),0),FALSE)),"error")</f>
        <v>PHI</v>
      </c>
      <c r="L2739" s="23" t="str">
        <f ca="1">IFERROR(IF(ISBLANK(VLOOKUP($B2739,INDIRECT(nfl_game_result),MATCH(L$1,INDIRECT(nfl_game_result_header),0),FALSE)),"",VLOOKUP($B2739,INDIRECT(nfl_game_result),MATCH(L$1,INDIRECT(nfl_game_result_header),0),FALSE)),"error")</f>
        <v/>
      </c>
      <c r="M2739" t="s">
        <v>14</v>
      </c>
      <c r="N2739">
        <v>-3</v>
      </c>
      <c r="O2739" t="s">
        <v>94</v>
      </c>
      <c r="P2739">
        <v>0.55000000000000004</v>
      </c>
      <c r="Q2739" t="s">
        <v>94</v>
      </c>
      <c r="V2739" s="23" t="s">
        <v>416</v>
      </c>
      <c r="W2739">
        <f ca="1">VALUE(LEFT(C2739, 4))</f>
        <v>2017</v>
      </c>
      <c r="X2739">
        <f ca="1">VALUE(MID(C2739,6,FIND("_",C2739,6)-6))</f>
        <v>1</v>
      </c>
      <c r="Y2739">
        <f ca="1">IF(NOT(OR(ISBLANK(D2739),ISBLANK(E2739),D2739="",E2739="")),D2739-E2739,"")</f>
        <v>0</v>
      </c>
      <c r="Z2739">
        <f ca="1">IF(OR(NOT(ISNUMBER(D2739)),ISBLANK(D2739),D2739="",ISBLANK(N2739)),"",ABS(D2739-N2739))</f>
        <v>4</v>
      </c>
      <c r="AA2739">
        <f ca="1">IF(OR(ISBLANK(J2739),ISBLANK(O2739),J2739="",O2739=""),"",IF(J2739=O2739,1,0))</f>
        <v>0</v>
      </c>
      <c r="AB2739">
        <f ca="1">IF(OR(ISBLANK(K2739),ISBLANK(Q2739),K2739="",Q2739=""),"",IF(K2739=Q2739,1,0))</f>
        <v>0</v>
      </c>
      <c r="AC2739" s="23" t="str">
        <f t="shared" ca="1" si="42"/>
        <v/>
      </c>
    </row>
    <row r="2740" spans="1:29" x14ac:dyDescent="0.25">
      <c r="A2740" s="23">
        <v>2739</v>
      </c>
      <c r="B2740">
        <v>1345</v>
      </c>
      <c r="C2740" t="str">
        <f ca="1">IFERROR(VLOOKUP($B2740,INDIRECT(nfl_game_result),MATCH(C$1,INDIRECT(nfl_game_result_header),0),FALSE),"error")</f>
        <v>2017_01_IND@LAR</v>
      </c>
      <c r="D2740">
        <f ca="1">IFERROR(IF(ISBLANK(VLOOKUP($B2740,INDIRECT(nfl_game_result),MATCH(D$1,INDIRECT(nfl_game_result_header),0),FALSE)),"",VLOOKUP($B2740,INDIRECT(nfl_game_result),MATCH(D$1,INDIRECT(nfl_game_result_header),0),FALSE)),"error")</f>
        <v>3</v>
      </c>
      <c r="E2740">
        <f ca="1">IFERROR(IF(ISBLANK(VLOOKUP($B2740,INDIRECT(nfl_game_result),MATCH(E$1,INDIRECT(nfl_game_result_header),0),FALSE)),"",VLOOKUP($B2740,INDIRECT(nfl_game_result),MATCH(E$1,INDIRECT(nfl_game_result_header),0),FALSE)),"error")</f>
        <v>-3.5</v>
      </c>
      <c r="F2740" s="23" t="str">
        <f ca="1">IFERROR(IF(ISBLANK(VLOOKUP($B2740,INDIRECT(nfl_game_result),MATCH(F$1,INDIRECT(nfl_game_result_header),0),FALSE)),"",VLOOKUP($B2740,INDIRECT(nfl_game_result),MATCH(F$1,INDIRECT(nfl_game_result_header),0),FALSE)),"error")</f>
        <v/>
      </c>
      <c r="G2740" s="23" t="str">
        <f ca="1">IFERROR(IF(ISBLANK(VLOOKUP($B2740,INDIRECT(nfl_game_result),MATCH(G$1,INDIRECT(nfl_game_result_header),0),FALSE)),"",VLOOKUP($B2740,INDIRECT(nfl_game_result),MATCH(G$1,INDIRECT(nfl_game_result_header),0),FALSE)),"error")</f>
        <v/>
      </c>
      <c r="H2740">
        <f ca="1">IFERROR(IF(ISBLANK(VLOOKUP($B2740,INDIRECT(nfl_game_result),MATCH(H$1,INDIRECT(nfl_game_result_header),0),FALSE)),"",VLOOKUP($B2740,INDIRECT(nfl_game_result),MATCH(H$1,INDIRECT(nfl_game_result_header),0),FALSE)),"error")</f>
        <v>46</v>
      </c>
      <c r="I2740">
        <f ca="1">IFERROR(IF(ISBLANK(VLOOKUP($B2740,INDIRECT(nfl_game_result),MATCH(I$1,INDIRECT(nfl_game_result_header),0),FALSE)),"",VLOOKUP($B2740,INDIRECT(nfl_game_result),MATCH(I$1,INDIRECT(nfl_game_result_header),0),FALSE)),"error")</f>
        <v>9</v>
      </c>
      <c r="J2740" t="str">
        <f ca="1">IFERROR(IF(ISBLANK(VLOOKUP($B2740,INDIRECT(nfl_game_result),MATCH(J$1,INDIRECT(nfl_game_result_header),0),FALSE)),"",VLOOKUP($B2740,INDIRECT(nfl_game_result),MATCH(J$1,INDIRECT(nfl_game_result_header),0),FALSE)),"error")</f>
        <v>LAR</v>
      </c>
      <c r="K2740" t="str">
        <f ca="1">IFERROR(IF(ISBLANK(VLOOKUP($B2740,INDIRECT(nfl_game_result),MATCH(K$1,INDIRECT(nfl_game_result_header),0),FALSE)),"",VLOOKUP($B2740,INDIRECT(nfl_game_result),MATCH(K$1,INDIRECT(nfl_game_result_header),0),FALSE)),"error")</f>
        <v>LAR</v>
      </c>
      <c r="L2740" s="23" t="str">
        <f ca="1">IFERROR(IF(ISBLANK(VLOOKUP($B2740,INDIRECT(nfl_game_result),MATCH(L$1,INDIRECT(nfl_game_result_header),0),FALSE)),"",VLOOKUP($B2740,INDIRECT(nfl_game_result),MATCH(L$1,INDIRECT(nfl_game_result_header),0),FALSE)),"error")</f>
        <v/>
      </c>
      <c r="M2740" t="s">
        <v>14</v>
      </c>
      <c r="N2740">
        <v>-2</v>
      </c>
      <c r="O2740" t="s">
        <v>123</v>
      </c>
      <c r="P2740">
        <v>0.7</v>
      </c>
      <c r="Q2740" t="s">
        <v>123</v>
      </c>
      <c r="V2740" s="23" t="s">
        <v>416</v>
      </c>
      <c r="W2740">
        <f ca="1">VALUE(LEFT(C2740, 4))</f>
        <v>2017</v>
      </c>
      <c r="X2740">
        <f ca="1">VALUE(MID(C2740,6,FIND("_",C2740,6)-6))</f>
        <v>1</v>
      </c>
      <c r="Y2740">
        <f ca="1">IF(NOT(OR(ISBLANK(D2740),ISBLANK(E2740),D2740="",E2740="")),D2740-E2740,"")</f>
        <v>6.5</v>
      </c>
      <c r="Z2740">
        <f ca="1">IF(OR(NOT(ISNUMBER(D2740)),ISBLANK(D2740),D2740="",ISBLANK(N2740)),"",ABS(D2740-N2740))</f>
        <v>5</v>
      </c>
      <c r="AA2740">
        <f ca="1">IF(OR(ISBLANK(J2740),ISBLANK(O2740),J2740="",O2740=""),"",IF(J2740=O2740,1,0))</f>
        <v>1</v>
      </c>
      <c r="AB2740">
        <f ca="1">IF(OR(ISBLANK(K2740),ISBLANK(Q2740),K2740="",Q2740=""),"",IF(K2740=Q2740,1,0))</f>
        <v>1</v>
      </c>
      <c r="AC2740" s="23" t="str">
        <f t="shared" ca="1" si="42"/>
        <v/>
      </c>
    </row>
    <row r="2741" spans="1:29" x14ac:dyDescent="0.25">
      <c r="A2741" s="23">
        <v>2740</v>
      </c>
      <c r="B2741">
        <v>1346</v>
      </c>
      <c r="C2741" t="str">
        <f ca="1">IFERROR(VLOOKUP($B2741,INDIRECT(nfl_game_result),MATCH(C$1,INDIRECT(nfl_game_result_header),0),FALSE),"error")</f>
        <v>2017_01_CAR@SFO</v>
      </c>
      <c r="D2741">
        <f ca="1">IFERROR(IF(ISBLANK(VLOOKUP($B2741,INDIRECT(nfl_game_result),MATCH(D$1,INDIRECT(nfl_game_result_header),0),FALSE)),"",VLOOKUP($B2741,INDIRECT(nfl_game_result),MATCH(D$1,INDIRECT(nfl_game_result_header),0),FALSE)),"error")</f>
        <v>5.5</v>
      </c>
      <c r="E2741">
        <f ca="1">IFERROR(IF(ISBLANK(VLOOKUP($B2741,INDIRECT(nfl_game_result),MATCH(E$1,INDIRECT(nfl_game_result_header),0),FALSE)),"",VLOOKUP($B2741,INDIRECT(nfl_game_result),MATCH(E$1,INDIRECT(nfl_game_result_header),0),FALSE)),"error")</f>
        <v>4.5</v>
      </c>
      <c r="F2741" s="23" t="str">
        <f ca="1">IFERROR(IF(ISBLANK(VLOOKUP($B2741,INDIRECT(nfl_game_result),MATCH(F$1,INDIRECT(nfl_game_result_header),0),FALSE)),"",VLOOKUP($B2741,INDIRECT(nfl_game_result),MATCH(F$1,INDIRECT(nfl_game_result_header),0),FALSE)),"error")</f>
        <v/>
      </c>
      <c r="G2741" s="23" t="str">
        <f ca="1">IFERROR(IF(ISBLANK(VLOOKUP($B2741,INDIRECT(nfl_game_result),MATCH(G$1,INDIRECT(nfl_game_result_header),0),FALSE)),"",VLOOKUP($B2741,INDIRECT(nfl_game_result),MATCH(G$1,INDIRECT(nfl_game_result_header),0),FALSE)),"error")</f>
        <v/>
      </c>
      <c r="H2741">
        <f ca="1">IFERROR(IF(ISBLANK(VLOOKUP($B2741,INDIRECT(nfl_game_result),MATCH(H$1,INDIRECT(nfl_game_result_header),0),FALSE)),"",VLOOKUP($B2741,INDIRECT(nfl_game_result),MATCH(H$1,INDIRECT(nfl_game_result_header),0),FALSE)),"error")</f>
        <v>3</v>
      </c>
      <c r="I2741">
        <f ca="1">IFERROR(IF(ISBLANK(VLOOKUP($B2741,INDIRECT(nfl_game_result),MATCH(I$1,INDIRECT(nfl_game_result_header),0),FALSE)),"",VLOOKUP($B2741,INDIRECT(nfl_game_result),MATCH(I$1,INDIRECT(nfl_game_result_header),0),FALSE)),"error")</f>
        <v>23</v>
      </c>
      <c r="J2741" t="str">
        <f ca="1">IFERROR(IF(ISBLANK(VLOOKUP($B2741,INDIRECT(nfl_game_result),MATCH(J$1,INDIRECT(nfl_game_result_header),0),FALSE)),"",VLOOKUP($B2741,INDIRECT(nfl_game_result),MATCH(J$1,INDIRECT(nfl_game_result_header),0),FALSE)),"error")</f>
        <v>CAR</v>
      </c>
      <c r="K2741" t="str">
        <f ca="1">IFERROR(IF(ISBLANK(VLOOKUP($B2741,INDIRECT(nfl_game_result),MATCH(K$1,INDIRECT(nfl_game_result_header),0),FALSE)),"",VLOOKUP($B2741,INDIRECT(nfl_game_result),MATCH(K$1,INDIRECT(nfl_game_result_header),0),FALSE)),"error")</f>
        <v>CAR</v>
      </c>
      <c r="L2741" s="23" t="str">
        <f ca="1">IFERROR(IF(ISBLANK(VLOOKUP($B2741,INDIRECT(nfl_game_result),MATCH(L$1,INDIRECT(nfl_game_result_header),0),FALSE)),"",VLOOKUP($B2741,INDIRECT(nfl_game_result),MATCH(L$1,INDIRECT(nfl_game_result_header),0),FALSE)),"error")</f>
        <v/>
      </c>
      <c r="M2741" t="s">
        <v>14</v>
      </c>
      <c r="N2741">
        <v>4</v>
      </c>
      <c r="O2741" t="s">
        <v>67</v>
      </c>
      <c r="P2741">
        <v>0.6</v>
      </c>
      <c r="Q2741" t="s">
        <v>67</v>
      </c>
      <c r="V2741" s="23" t="s">
        <v>416</v>
      </c>
      <c r="W2741">
        <f ca="1">VALUE(LEFT(C2741, 4))</f>
        <v>2017</v>
      </c>
      <c r="X2741">
        <f ca="1">VALUE(MID(C2741,6,FIND("_",C2741,6)-6))</f>
        <v>1</v>
      </c>
      <c r="Y2741">
        <f ca="1">IF(NOT(OR(ISBLANK(D2741),ISBLANK(E2741),D2741="",E2741="")),D2741-E2741,"")</f>
        <v>1</v>
      </c>
      <c r="Z2741">
        <f ca="1">IF(OR(NOT(ISNUMBER(D2741)),ISBLANK(D2741),D2741="",ISBLANK(N2741)),"",ABS(D2741-N2741))</f>
        <v>1.5</v>
      </c>
      <c r="AA2741">
        <f ca="1">IF(OR(ISBLANK(J2741),ISBLANK(O2741),J2741="",O2741=""),"",IF(J2741=O2741,1,0))</f>
        <v>1</v>
      </c>
      <c r="AB2741">
        <f ca="1">IF(OR(ISBLANK(K2741),ISBLANK(Q2741),K2741="",Q2741=""),"",IF(K2741=Q2741,1,0))</f>
        <v>1</v>
      </c>
      <c r="AC2741" s="23" t="str">
        <f t="shared" ca="1" si="42"/>
        <v/>
      </c>
    </row>
    <row r="2742" spans="1:29" x14ac:dyDescent="0.25">
      <c r="A2742" s="23">
        <v>2741</v>
      </c>
      <c r="B2742">
        <v>1347</v>
      </c>
      <c r="C2742" t="str">
        <f ca="1">IFERROR(VLOOKUP($B2742,INDIRECT(nfl_game_result),MATCH(C$1,INDIRECT(nfl_game_result_header),0),FALSE),"error")</f>
        <v>2017_01_SEA@GBY</v>
      </c>
      <c r="D2742">
        <f ca="1">IFERROR(IF(ISBLANK(VLOOKUP($B2742,INDIRECT(nfl_game_result),MATCH(D$1,INDIRECT(nfl_game_result_header),0),FALSE)),"",VLOOKUP($B2742,INDIRECT(nfl_game_result),MATCH(D$1,INDIRECT(nfl_game_result_header),0),FALSE)),"error")</f>
        <v>-3</v>
      </c>
      <c r="E2742">
        <f ca="1">IFERROR(IF(ISBLANK(VLOOKUP($B2742,INDIRECT(nfl_game_result),MATCH(E$1,INDIRECT(nfl_game_result_header),0),FALSE)),"",VLOOKUP($B2742,INDIRECT(nfl_game_result),MATCH(E$1,INDIRECT(nfl_game_result_header),0),FALSE)),"error")</f>
        <v>-2.5</v>
      </c>
      <c r="F2742" s="23" t="str">
        <f ca="1">IFERROR(IF(ISBLANK(VLOOKUP($B2742,INDIRECT(nfl_game_result),MATCH(F$1,INDIRECT(nfl_game_result_header),0),FALSE)),"",VLOOKUP($B2742,INDIRECT(nfl_game_result),MATCH(F$1,INDIRECT(nfl_game_result_header),0),FALSE)),"error")</f>
        <v/>
      </c>
      <c r="G2742" s="23" t="str">
        <f ca="1">IFERROR(IF(ISBLANK(VLOOKUP($B2742,INDIRECT(nfl_game_result),MATCH(G$1,INDIRECT(nfl_game_result_header),0),FALSE)),"",VLOOKUP($B2742,INDIRECT(nfl_game_result),MATCH(G$1,INDIRECT(nfl_game_result_header),0),FALSE)),"error")</f>
        <v/>
      </c>
      <c r="H2742">
        <f ca="1">IFERROR(IF(ISBLANK(VLOOKUP($B2742,INDIRECT(nfl_game_result),MATCH(H$1,INDIRECT(nfl_game_result_header),0),FALSE)),"",VLOOKUP($B2742,INDIRECT(nfl_game_result),MATCH(H$1,INDIRECT(nfl_game_result_header),0),FALSE)),"error")</f>
        <v>17</v>
      </c>
      <c r="I2742">
        <f ca="1">IFERROR(IF(ISBLANK(VLOOKUP($B2742,INDIRECT(nfl_game_result),MATCH(I$1,INDIRECT(nfl_game_result_header),0),FALSE)),"",VLOOKUP($B2742,INDIRECT(nfl_game_result),MATCH(I$1,INDIRECT(nfl_game_result_header),0),FALSE)),"error")</f>
        <v>9</v>
      </c>
      <c r="J2742" t="str">
        <f ca="1">IFERROR(IF(ISBLANK(VLOOKUP($B2742,INDIRECT(nfl_game_result),MATCH(J$1,INDIRECT(nfl_game_result_header),0),FALSE)),"",VLOOKUP($B2742,INDIRECT(nfl_game_result),MATCH(J$1,INDIRECT(nfl_game_result_header),0),FALSE)),"error")</f>
        <v>GBY</v>
      </c>
      <c r="K2742" t="str">
        <f ca="1">IFERROR(IF(ISBLANK(VLOOKUP($B2742,INDIRECT(nfl_game_result),MATCH(K$1,INDIRECT(nfl_game_result_header),0),FALSE)),"",VLOOKUP($B2742,INDIRECT(nfl_game_result),MATCH(K$1,INDIRECT(nfl_game_result_header),0),FALSE)),"error")</f>
        <v>GBY</v>
      </c>
      <c r="L2742" s="23" t="str">
        <f ca="1">IFERROR(IF(ISBLANK(VLOOKUP($B2742,INDIRECT(nfl_game_result),MATCH(L$1,INDIRECT(nfl_game_result_header),0),FALSE)),"",VLOOKUP($B2742,INDIRECT(nfl_game_result),MATCH(L$1,INDIRECT(nfl_game_result_header),0),FALSE)),"error")</f>
        <v/>
      </c>
      <c r="M2742" t="s">
        <v>14</v>
      </c>
      <c r="N2742">
        <v>-3.5</v>
      </c>
      <c r="O2742" t="s">
        <v>330</v>
      </c>
      <c r="P2742">
        <v>0.55000000000000004</v>
      </c>
      <c r="Q2742" t="s">
        <v>89</v>
      </c>
      <c r="V2742" s="23" t="s">
        <v>416</v>
      </c>
      <c r="W2742">
        <f ca="1">VALUE(LEFT(C2742, 4))</f>
        <v>2017</v>
      </c>
      <c r="X2742">
        <f ca="1">VALUE(MID(C2742,6,FIND("_",C2742,6)-6))</f>
        <v>1</v>
      </c>
      <c r="Y2742">
        <f ca="1">IF(NOT(OR(ISBLANK(D2742),ISBLANK(E2742),D2742="",E2742="")),D2742-E2742,"")</f>
        <v>-0.5</v>
      </c>
      <c r="Z2742">
        <f ca="1">IF(OR(NOT(ISNUMBER(D2742)),ISBLANK(D2742),D2742="",ISBLANK(N2742)),"",ABS(D2742-N2742))</f>
        <v>0.5</v>
      </c>
      <c r="AA2742">
        <f ca="1">IF(OR(ISBLANK(J2742),ISBLANK(O2742),J2742="",O2742=""),"",IF(J2742=O2742,1,0))</f>
        <v>1</v>
      </c>
      <c r="AB2742">
        <f ca="1">IF(OR(ISBLANK(K2742),ISBLANK(Q2742),K2742="",Q2742=""),"",IF(K2742=Q2742,1,0))</f>
        <v>0</v>
      </c>
      <c r="AC2742" s="23" t="str">
        <f t="shared" ca="1" si="42"/>
        <v/>
      </c>
    </row>
    <row r="2743" spans="1:29" x14ac:dyDescent="0.25">
      <c r="A2743" s="23">
        <v>2742</v>
      </c>
      <c r="B2743">
        <v>1348</v>
      </c>
      <c r="C2743" t="str">
        <f ca="1">IFERROR(VLOOKUP($B2743,INDIRECT(nfl_game_result),MATCH(C$1,INDIRECT(nfl_game_result_header),0),FALSE),"error")</f>
        <v>2017_01_NYG@DAL</v>
      </c>
      <c r="D2743">
        <f ca="1">IFERROR(IF(ISBLANK(VLOOKUP($B2743,INDIRECT(nfl_game_result),MATCH(D$1,INDIRECT(nfl_game_result_header),0),FALSE)),"",VLOOKUP($B2743,INDIRECT(nfl_game_result),MATCH(D$1,INDIRECT(nfl_game_result_header),0),FALSE)),"error")</f>
        <v>-3.5</v>
      </c>
      <c r="E2743">
        <f ca="1">IFERROR(IF(ISBLANK(VLOOKUP($B2743,INDIRECT(nfl_game_result),MATCH(E$1,INDIRECT(nfl_game_result_header),0),FALSE)),"",VLOOKUP($B2743,INDIRECT(nfl_game_result),MATCH(E$1,INDIRECT(nfl_game_result_header),0),FALSE)),"error")</f>
        <v>-6</v>
      </c>
      <c r="F2743" s="23" t="str">
        <f ca="1">IFERROR(IF(ISBLANK(VLOOKUP($B2743,INDIRECT(nfl_game_result),MATCH(F$1,INDIRECT(nfl_game_result_header),0),FALSE)),"",VLOOKUP($B2743,INDIRECT(nfl_game_result),MATCH(F$1,INDIRECT(nfl_game_result_header),0),FALSE)),"error")</f>
        <v/>
      </c>
      <c r="G2743" s="23" t="str">
        <f ca="1">IFERROR(IF(ISBLANK(VLOOKUP($B2743,INDIRECT(nfl_game_result),MATCH(G$1,INDIRECT(nfl_game_result_header),0),FALSE)),"",VLOOKUP($B2743,INDIRECT(nfl_game_result),MATCH(G$1,INDIRECT(nfl_game_result_header),0),FALSE)),"error")</f>
        <v/>
      </c>
      <c r="H2743">
        <f ca="1">IFERROR(IF(ISBLANK(VLOOKUP($B2743,INDIRECT(nfl_game_result),MATCH(H$1,INDIRECT(nfl_game_result_header),0),FALSE)),"",VLOOKUP($B2743,INDIRECT(nfl_game_result),MATCH(H$1,INDIRECT(nfl_game_result_header),0),FALSE)),"error")</f>
        <v>19</v>
      </c>
      <c r="I2743">
        <f ca="1">IFERROR(IF(ISBLANK(VLOOKUP($B2743,INDIRECT(nfl_game_result),MATCH(I$1,INDIRECT(nfl_game_result_header),0),FALSE)),"",VLOOKUP($B2743,INDIRECT(nfl_game_result),MATCH(I$1,INDIRECT(nfl_game_result_header),0),FALSE)),"error")</f>
        <v>3</v>
      </c>
      <c r="J2743" t="str">
        <f ca="1">IFERROR(IF(ISBLANK(VLOOKUP($B2743,INDIRECT(nfl_game_result),MATCH(J$1,INDIRECT(nfl_game_result_header),0),FALSE)),"",VLOOKUP($B2743,INDIRECT(nfl_game_result),MATCH(J$1,INDIRECT(nfl_game_result_header),0),FALSE)),"error")</f>
        <v>DAL</v>
      </c>
      <c r="K2743" t="str">
        <f ca="1">IFERROR(IF(ISBLANK(VLOOKUP($B2743,INDIRECT(nfl_game_result),MATCH(K$1,INDIRECT(nfl_game_result_header),0),FALSE)),"",VLOOKUP($B2743,INDIRECT(nfl_game_result),MATCH(K$1,INDIRECT(nfl_game_result_header),0),FALSE)),"error")</f>
        <v>DAL</v>
      </c>
      <c r="L2743" s="23" t="str">
        <f ca="1">IFERROR(IF(ISBLANK(VLOOKUP($B2743,INDIRECT(nfl_game_result),MATCH(L$1,INDIRECT(nfl_game_result_header),0),FALSE)),"",VLOOKUP($B2743,INDIRECT(nfl_game_result),MATCH(L$1,INDIRECT(nfl_game_result_header),0),FALSE)),"error")</f>
        <v/>
      </c>
      <c r="M2743" t="s">
        <v>14</v>
      </c>
      <c r="N2743">
        <v>-4</v>
      </c>
      <c r="O2743" t="s">
        <v>83</v>
      </c>
      <c r="P2743">
        <v>0.55000000000000004</v>
      </c>
      <c r="Q2743" t="s">
        <v>83</v>
      </c>
      <c r="V2743" s="23" t="s">
        <v>416</v>
      </c>
      <c r="W2743">
        <f ca="1">VALUE(LEFT(C2743, 4))</f>
        <v>2017</v>
      </c>
      <c r="X2743">
        <f ca="1">VALUE(MID(C2743,6,FIND("_",C2743,6)-6))</f>
        <v>1</v>
      </c>
      <c r="Y2743">
        <f ca="1">IF(NOT(OR(ISBLANK(D2743),ISBLANK(E2743),D2743="",E2743="")),D2743-E2743,"")</f>
        <v>2.5</v>
      </c>
      <c r="Z2743">
        <f ca="1">IF(OR(NOT(ISNUMBER(D2743)),ISBLANK(D2743),D2743="",ISBLANK(N2743)),"",ABS(D2743-N2743))</f>
        <v>0.5</v>
      </c>
      <c r="AA2743">
        <f ca="1">IF(OR(ISBLANK(J2743),ISBLANK(O2743),J2743="",O2743=""),"",IF(J2743=O2743,1,0))</f>
        <v>0</v>
      </c>
      <c r="AB2743">
        <f ca="1">IF(OR(ISBLANK(K2743),ISBLANK(Q2743),K2743="",Q2743=""),"",IF(K2743=Q2743,1,0))</f>
        <v>0</v>
      </c>
      <c r="AC2743" s="23" t="str">
        <f t="shared" ca="1" si="42"/>
        <v/>
      </c>
    </row>
    <row r="2744" spans="1:29" x14ac:dyDescent="0.25">
      <c r="A2744" s="23">
        <v>2743</v>
      </c>
      <c r="B2744">
        <v>1349</v>
      </c>
      <c r="C2744" t="str">
        <f ca="1">IFERROR(VLOOKUP($B2744,INDIRECT(nfl_game_result),MATCH(C$1,INDIRECT(nfl_game_result_header),0),FALSE),"error")</f>
        <v>2017_01_NOR@MIN</v>
      </c>
      <c r="D2744">
        <f ca="1">IFERROR(IF(ISBLANK(VLOOKUP($B2744,INDIRECT(nfl_game_result),MATCH(D$1,INDIRECT(nfl_game_result_header),0),FALSE)),"",VLOOKUP($B2744,INDIRECT(nfl_game_result),MATCH(D$1,INDIRECT(nfl_game_result_header),0),FALSE)),"error")</f>
        <v>-3.5</v>
      </c>
      <c r="E2744">
        <f ca="1">IFERROR(IF(ISBLANK(VLOOKUP($B2744,INDIRECT(nfl_game_result),MATCH(E$1,INDIRECT(nfl_game_result_header),0),FALSE)),"",VLOOKUP($B2744,INDIRECT(nfl_game_result),MATCH(E$1,INDIRECT(nfl_game_result_header),0),FALSE)),"error")</f>
        <v>-3</v>
      </c>
      <c r="F2744" s="23" t="str">
        <f ca="1">IFERROR(IF(ISBLANK(VLOOKUP($B2744,INDIRECT(nfl_game_result),MATCH(F$1,INDIRECT(nfl_game_result_header),0),FALSE)),"",VLOOKUP($B2744,INDIRECT(nfl_game_result),MATCH(F$1,INDIRECT(nfl_game_result_header),0),FALSE)),"error")</f>
        <v/>
      </c>
      <c r="G2744" s="23" t="str">
        <f ca="1">IFERROR(IF(ISBLANK(VLOOKUP($B2744,INDIRECT(nfl_game_result),MATCH(G$1,INDIRECT(nfl_game_result_header),0),FALSE)),"",VLOOKUP($B2744,INDIRECT(nfl_game_result),MATCH(G$1,INDIRECT(nfl_game_result_header),0),FALSE)),"error")</f>
        <v/>
      </c>
      <c r="H2744">
        <f ca="1">IFERROR(IF(ISBLANK(VLOOKUP($B2744,INDIRECT(nfl_game_result),MATCH(H$1,INDIRECT(nfl_game_result_header),0),FALSE)),"",VLOOKUP($B2744,INDIRECT(nfl_game_result),MATCH(H$1,INDIRECT(nfl_game_result_header),0),FALSE)),"error")</f>
        <v>29</v>
      </c>
      <c r="I2744">
        <f ca="1">IFERROR(IF(ISBLANK(VLOOKUP($B2744,INDIRECT(nfl_game_result),MATCH(I$1,INDIRECT(nfl_game_result_header),0),FALSE)),"",VLOOKUP($B2744,INDIRECT(nfl_game_result),MATCH(I$1,INDIRECT(nfl_game_result_header),0),FALSE)),"error")</f>
        <v>19</v>
      </c>
      <c r="J2744" t="str">
        <f ca="1">IFERROR(IF(ISBLANK(VLOOKUP($B2744,INDIRECT(nfl_game_result),MATCH(J$1,INDIRECT(nfl_game_result_header),0),FALSE)),"",VLOOKUP($B2744,INDIRECT(nfl_game_result),MATCH(J$1,INDIRECT(nfl_game_result_header),0),FALSE)),"error")</f>
        <v>MIN</v>
      </c>
      <c r="K2744" t="str">
        <f ca="1">IFERROR(IF(ISBLANK(VLOOKUP($B2744,INDIRECT(nfl_game_result),MATCH(K$1,INDIRECT(nfl_game_result_header),0),FALSE)),"",VLOOKUP($B2744,INDIRECT(nfl_game_result),MATCH(K$1,INDIRECT(nfl_game_result_header),0),FALSE)),"error")</f>
        <v>MIN</v>
      </c>
      <c r="L2744" s="23" t="str">
        <f ca="1">IFERROR(IF(ISBLANK(VLOOKUP($B2744,INDIRECT(nfl_game_result),MATCH(L$1,INDIRECT(nfl_game_result_header),0),FALSE)),"",VLOOKUP($B2744,INDIRECT(nfl_game_result),MATCH(L$1,INDIRECT(nfl_game_result_header),0),FALSE)),"error")</f>
        <v/>
      </c>
      <c r="M2744" t="s">
        <v>14</v>
      </c>
      <c r="N2744">
        <v>-3.5</v>
      </c>
      <c r="O2744" t="s">
        <v>80</v>
      </c>
      <c r="P2744">
        <v>0.6</v>
      </c>
      <c r="Q2744" t="s">
        <v>80</v>
      </c>
      <c r="V2744" s="23" t="s">
        <v>416</v>
      </c>
      <c r="W2744">
        <f ca="1">VALUE(LEFT(C2744, 4))</f>
        <v>2017</v>
      </c>
      <c r="X2744">
        <f ca="1">VALUE(MID(C2744,6,FIND("_",C2744,6)-6))</f>
        <v>1</v>
      </c>
      <c r="Y2744">
        <f ca="1">IF(NOT(OR(ISBLANK(D2744),ISBLANK(E2744),D2744="",E2744="")),D2744-E2744,"")</f>
        <v>-0.5</v>
      </c>
      <c r="Z2744">
        <f ca="1">IF(OR(NOT(ISNUMBER(D2744)),ISBLANK(D2744),D2744="",ISBLANK(N2744)),"",ABS(D2744-N2744))</f>
        <v>0</v>
      </c>
      <c r="AA2744">
        <f ca="1">IF(OR(ISBLANK(J2744),ISBLANK(O2744),J2744="",O2744=""),"",IF(J2744=O2744,1,0))</f>
        <v>1</v>
      </c>
      <c r="AB2744">
        <f ca="1">IF(OR(ISBLANK(K2744),ISBLANK(Q2744),K2744="",Q2744=""),"",IF(K2744=Q2744,1,0))</f>
        <v>1</v>
      </c>
      <c r="AC2744" s="23" t="str">
        <f t="shared" ca="1" si="42"/>
        <v/>
      </c>
    </row>
    <row r="2745" spans="1:29" x14ac:dyDescent="0.25">
      <c r="A2745" s="23">
        <v>2744</v>
      </c>
      <c r="B2745">
        <v>1350</v>
      </c>
      <c r="C2745" t="str">
        <f ca="1">IFERROR(VLOOKUP($B2745,INDIRECT(nfl_game_result),MATCH(C$1,INDIRECT(nfl_game_result_header),0),FALSE),"error")</f>
        <v>2017_01_LAC@DEN</v>
      </c>
      <c r="D2745">
        <f ca="1">IFERROR(IF(ISBLANK(VLOOKUP($B2745,INDIRECT(nfl_game_result),MATCH(D$1,INDIRECT(nfl_game_result_header),0),FALSE)),"",VLOOKUP($B2745,INDIRECT(nfl_game_result),MATCH(D$1,INDIRECT(nfl_game_result_header),0),FALSE)),"error")</f>
        <v>-3.5</v>
      </c>
      <c r="E2745">
        <f ca="1">IFERROR(IF(ISBLANK(VLOOKUP($B2745,INDIRECT(nfl_game_result),MATCH(E$1,INDIRECT(nfl_game_result_header),0),FALSE)),"",VLOOKUP($B2745,INDIRECT(nfl_game_result),MATCH(E$1,INDIRECT(nfl_game_result_header),0),FALSE)),"error")</f>
        <v>-3</v>
      </c>
      <c r="F2745" s="23" t="str">
        <f ca="1">IFERROR(IF(ISBLANK(VLOOKUP($B2745,INDIRECT(nfl_game_result),MATCH(F$1,INDIRECT(nfl_game_result_header),0),FALSE)),"",VLOOKUP($B2745,INDIRECT(nfl_game_result),MATCH(F$1,INDIRECT(nfl_game_result_header),0),FALSE)),"error")</f>
        <v/>
      </c>
      <c r="G2745" s="23" t="str">
        <f ca="1">IFERROR(IF(ISBLANK(VLOOKUP($B2745,INDIRECT(nfl_game_result),MATCH(G$1,INDIRECT(nfl_game_result_header),0),FALSE)),"",VLOOKUP($B2745,INDIRECT(nfl_game_result),MATCH(G$1,INDIRECT(nfl_game_result_header),0),FALSE)),"error")</f>
        <v/>
      </c>
      <c r="H2745">
        <f ca="1">IFERROR(IF(ISBLANK(VLOOKUP($B2745,INDIRECT(nfl_game_result),MATCH(H$1,INDIRECT(nfl_game_result_header),0),FALSE)),"",VLOOKUP($B2745,INDIRECT(nfl_game_result),MATCH(H$1,INDIRECT(nfl_game_result_header),0),FALSE)),"error")</f>
        <v>24</v>
      </c>
      <c r="I2745">
        <f ca="1">IFERROR(IF(ISBLANK(VLOOKUP($B2745,INDIRECT(nfl_game_result),MATCH(I$1,INDIRECT(nfl_game_result_header),0),FALSE)),"",VLOOKUP($B2745,INDIRECT(nfl_game_result),MATCH(I$1,INDIRECT(nfl_game_result_header),0),FALSE)),"error")</f>
        <v>21</v>
      </c>
      <c r="J2745" t="str">
        <f ca="1">IFERROR(IF(ISBLANK(VLOOKUP($B2745,INDIRECT(nfl_game_result),MATCH(J$1,INDIRECT(nfl_game_result_header),0),FALSE)),"",VLOOKUP($B2745,INDIRECT(nfl_game_result),MATCH(J$1,INDIRECT(nfl_game_result_header),0),FALSE)),"error")</f>
        <v>na</v>
      </c>
      <c r="K2745" t="str">
        <f ca="1">IFERROR(IF(ISBLANK(VLOOKUP($B2745,INDIRECT(nfl_game_result),MATCH(K$1,INDIRECT(nfl_game_result_header),0),FALSE)),"",VLOOKUP($B2745,INDIRECT(nfl_game_result),MATCH(K$1,INDIRECT(nfl_game_result_header),0),FALSE)),"error")</f>
        <v>DEN</v>
      </c>
      <c r="L2745" s="23" t="str">
        <f ca="1">IFERROR(IF(ISBLANK(VLOOKUP($B2745,INDIRECT(nfl_game_result),MATCH(L$1,INDIRECT(nfl_game_result_header),0),FALSE)),"",VLOOKUP($B2745,INDIRECT(nfl_game_result),MATCH(L$1,INDIRECT(nfl_game_result_header),0),FALSE)),"error")</f>
        <v/>
      </c>
      <c r="M2745" t="s">
        <v>14</v>
      </c>
      <c r="N2745">
        <v>-3.5</v>
      </c>
      <c r="O2745" t="s">
        <v>72</v>
      </c>
      <c r="P2745">
        <v>0.55000000000000004</v>
      </c>
      <c r="Q2745" t="s">
        <v>72</v>
      </c>
      <c r="V2745" s="23" t="s">
        <v>416</v>
      </c>
      <c r="W2745">
        <f ca="1">VALUE(LEFT(C2745, 4))</f>
        <v>2017</v>
      </c>
      <c r="X2745">
        <f ca="1">VALUE(MID(C2745,6,FIND("_",C2745,6)-6))</f>
        <v>1</v>
      </c>
      <c r="Y2745">
        <f ca="1">IF(NOT(OR(ISBLANK(D2745),ISBLANK(E2745),D2745="",E2745="")),D2745-E2745,"")</f>
        <v>-0.5</v>
      </c>
      <c r="Z2745">
        <f ca="1">IF(OR(NOT(ISNUMBER(D2745)),ISBLANK(D2745),D2745="",ISBLANK(N2745)),"",ABS(D2745-N2745))</f>
        <v>0</v>
      </c>
      <c r="AA2745">
        <f ca="1">IF(OR(ISBLANK(J2745),ISBLANK(O2745),J2745="",O2745=""),"",IF(J2745=O2745,1,0))</f>
        <v>0</v>
      </c>
      <c r="AB2745">
        <f ca="1">IF(OR(ISBLANK(K2745),ISBLANK(Q2745),K2745="",Q2745=""),"",IF(K2745=Q2745,1,0))</f>
        <v>1</v>
      </c>
      <c r="AC2745" s="23" t="str">
        <f t="shared" ca="1" si="42"/>
        <v/>
      </c>
    </row>
    <row r="2746" spans="1:29" x14ac:dyDescent="0.25">
      <c r="A2746" s="23">
        <v>2745</v>
      </c>
      <c r="B2746">
        <v>1351</v>
      </c>
      <c r="C2746" t="str">
        <f ca="1">IFERROR(VLOOKUP($B2746,INDIRECT(nfl_game_result),MATCH(C$1,INDIRECT(nfl_game_result_header),0),FALSE),"error")</f>
        <v>2017_02_HOU@CIN</v>
      </c>
      <c r="D2746">
        <f ca="1">IFERROR(IF(ISBLANK(VLOOKUP($B2746,INDIRECT(nfl_game_result),MATCH(D$1,INDIRECT(nfl_game_result_header),0),FALSE)),"",VLOOKUP($B2746,INDIRECT(nfl_game_result),MATCH(D$1,INDIRECT(nfl_game_result_header),0),FALSE)),"error")</f>
        <v>-3</v>
      </c>
      <c r="E2746">
        <f ca="1">IFERROR(IF(ISBLANK(VLOOKUP($B2746,INDIRECT(nfl_game_result),MATCH(E$1,INDIRECT(nfl_game_result_header),0),FALSE)),"",VLOOKUP($B2746,INDIRECT(nfl_game_result),MATCH(E$1,INDIRECT(nfl_game_result_header),0),FALSE)),"error")</f>
        <v>-3</v>
      </c>
      <c r="F2746" s="23" t="str">
        <f ca="1">IFERROR(IF(ISBLANK(VLOOKUP($B2746,INDIRECT(nfl_game_result),MATCH(F$1,INDIRECT(nfl_game_result_header),0),FALSE)),"",VLOOKUP($B2746,INDIRECT(nfl_game_result),MATCH(F$1,INDIRECT(nfl_game_result_header),0),FALSE)),"error")</f>
        <v/>
      </c>
      <c r="G2746" s="23" t="str">
        <f ca="1">IFERROR(IF(ISBLANK(VLOOKUP($B2746,INDIRECT(nfl_game_result),MATCH(G$1,INDIRECT(nfl_game_result_header),0),FALSE)),"",VLOOKUP($B2746,INDIRECT(nfl_game_result),MATCH(G$1,INDIRECT(nfl_game_result_header),0),FALSE)),"error")</f>
        <v/>
      </c>
      <c r="H2746">
        <f ca="1">IFERROR(IF(ISBLANK(VLOOKUP($B2746,INDIRECT(nfl_game_result),MATCH(H$1,INDIRECT(nfl_game_result_header),0),FALSE)),"",VLOOKUP($B2746,INDIRECT(nfl_game_result),MATCH(H$1,INDIRECT(nfl_game_result_header),0),FALSE)),"error")</f>
        <v>9</v>
      </c>
      <c r="I2746">
        <f ca="1">IFERROR(IF(ISBLANK(VLOOKUP($B2746,INDIRECT(nfl_game_result),MATCH(I$1,INDIRECT(nfl_game_result_header),0),FALSE)),"",VLOOKUP($B2746,INDIRECT(nfl_game_result),MATCH(I$1,INDIRECT(nfl_game_result_header),0),FALSE)),"error")</f>
        <v>13</v>
      </c>
      <c r="J2746" t="str">
        <f ca="1">IFERROR(IF(ISBLANK(VLOOKUP($B2746,INDIRECT(nfl_game_result),MATCH(J$1,INDIRECT(nfl_game_result_header),0),FALSE)),"",VLOOKUP($B2746,INDIRECT(nfl_game_result),MATCH(J$1,INDIRECT(nfl_game_result_header),0),FALSE)),"error")</f>
        <v>HOU</v>
      </c>
      <c r="K2746" t="str">
        <f ca="1">IFERROR(IF(ISBLANK(VLOOKUP($B2746,INDIRECT(nfl_game_result),MATCH(K$1,INDIRECT(nfl_game_result_header),0),FALSE)),"",VLOOKUP($B2746,INDIRECT(nfl_game_result),MATCH(K$1,INDIRECT(nfl_game_result_header),0),FALSE)),"error")</f>
        <v>HOU</v>
      </c>
      <c r="L2746" s="23" t="str">
        <f ca="1">IFERROR(IF(ISBLANK(VLOOKUP($B2746,INDIRECT(nfl_game_result),MATCH(L$1,INDIRECT(nfl_game_result_header),0),FALSE)),"",VLOOKUP($B2746,INDIRECT(nfl_game_result),MATCH(L$1,INDIRECT(nfl_game_result_header),0),FALSE)),"error")</f>
        <v/>
      </c>
      <c r="M2746" t="s">
        <v>16</v>
      </c>
      <c r="N2746">
        <v>-3.5</v>
      </c>
      <c r="O2746" t="s">
        <v>69</v>
      </c>
      <c r="P2746">
        <v>0.63</v>
      </c>
      <c r="V2746" s="23" t="s">
        <v>416</v>
      </c>
      <c r="W2746">
        <f ca="1">VALUE(LEFT(C2746, 4))</f>
        <v>2017</v>
      </c>
      <c r="X2746">
        <f ca="1">VALUE(MID(C2746,6,FIND("_",C2746,6)-6))</f>
        <v>2</v>
      </c>
      <c r="Y2746">
        <f ca="1">IF(NOT(OR(ISBLANK(D2746),ISBLANK(E2746),D2746="",E2746="")),D2746-E2746,"")</f>
        <v>0</v>
      </c>
      <c r="Z2746">
        <f ca="1">IF(OR(NOT(ISNUMBER(D2746)),ISBLANK(D2746),D2746="",ISBLANK(N2746)),"",ABS(D2746-N2746))</f>
        <v>0.5</v>
      </c>
      <c r="AA2746">
        <f ca="1">IF(OR(ISBLANK(J2746),ISBLANK(O2746),J2746="",O2746=""),"",IF(J2746=O2746,1,0))</f>
        <v>0</v>
      </c>
      <c r="AB2746" t="str">
        <f ca="1">IF(OR(ISBLANK(K2746),ISBLANK(Q2746),K2746="",Q2746=""),"",IF(K2746=Q2746,1,0))</f>
        <v/>
      </c>
      <c r="AC2746" s="23" t="str">
        <f t="shared" ca="1" si="42"/>
        <v/>
      </c>
    </row>
    <row r="2747" spans="1:29" x14ac:dyDescent="0.25">
      <c r="A2747" s="23">
        <v>2746</v>
      </c>
      <c r="B2747">
        <v>1352</v>
      </c>
      <c r="C2747" t="str">
        <f ca="1">IFERROR(VLOOKUP($B2747,INDIRECT(nfl_game_result),MATCH(C$1,INDIRECT(nfl_game_result_header),0),FALSE),"error")</f>
        <v>2017_02_CLE@BAL</v>
      </c>
      <c r="D2747">
        <f ca="1">IFERROR(IF(ISBLANK(VLOOKUP($B2747,INDIRECT(nfl_game_result),MATCH(D$1,INDIRECT(nfl_game_result_header),0),FALSE)),"",VLOOKUP($B2747,INDIRECT(nfl_game_result),MATCH(D$1,INDIRECT(nfl_game_result_header),0),FALSE)),"error")</f>
        <v>-7.5</v>
      </c>
      <c r="E2747">
        <f ca="1">IFERROR(IF(ISBLANK(VLOOKUP($B2747,INDIRECT(nfl_game_result),MATCH(E$1,INDIRECT(nfl_game_result_header),0),FALSE)),"",VLOOKUP($B2747,INDIRECT(nfl_game_result),MATCH(E$1,INDIRECT(nfl_game_result_header),0),FALSE)),"error")</f>
        <v>-8</v>
      </c>
      <c r="F2747" s="23" t="str">
        <f ca="1">IFERROR(IF(ISBLANK(VLOOKUP($B2747,INDIRECT(nfl_game_result),MATCH(F$1,INDIRECT(nfl_game_result_header),0),FALSE)),"",VLOOKUP($B2747,INDIRECT(nfl_game_result),MATCH(F$1,INDIRECT(nfl_game_result_header),0),FALSE)),"error")</f>
        <v/>
      </c>
      <c r="G2747" s="23" t="str">
        <f ca="1">IFERROR(IF(ISBLANK(VLOOKUP($B2747,INDIRECT(nfl_game_result),MATCH(G$1,INDIRECT(nfl_game_result_header),0),FALSE)),"",VLOOKUP($B2747,INDIRECT(nfl_game_result),MATCH(G$1,INDIRECT(nfl_game_result_header),0),FALSE)),"error")</f>
        <v/>
      </c>
      <c r="H2747">
        <f ca="1">IFERROR(IF(ISBLANK(VLOOKUP($B2747,INDIRECT(nfl_game_result),MATCH(H$1,INDIRECT(nfl_game_result_header),0),FALSE)),"",VLOOKUP($B2747,INDIRECT(nfl_game_result),MATCH(H$1,INDIRECT(nfl_game_result_header),0),FALSE)),"error")</f>
        <v>24</v>
      </c>
      <c r="I2747">
        <f ca="1">IFERROR(IF(ISBLANK(VLOOKUP($B2747,INDIRECT(nfl_game_result),MATCH(I$1,INDIRECT(nfl_game_result_header),0),FALSE)),"",VLOOKUP($B2747,INDIRECT(nfl_game_result),MATCH(I$1,INDIRECT(nfl_game_result_header),0),FALSE)),"error")</f>
        <v>10</v>
      </c>
      <c r="J2747" t="str">
        <f ca="1">IFERROR(IF(ISBLANK(VLOOKUP($B2747,INDIRECT(nfl_game_result),MATCH(J$1,INDIRECT(nfl_game_result_header),0),FALSE)),"",VLOOKUP($B2747,INDIRECT(nfl_game_result),MATCH(J$1,INDIRECT(nfl_game_result_header),0),FALSE)),"error")</f>
        <v>BAL</v>
      </c>
      <c r="K2747" t="str">
        <f ca="1">IFERROR(IF(ISBLANK(VLOOKUP($B2747,INDIRECT(nfl_game_result),MATCH(K$1,INDIRECT(nfl_game_result_header),0),FALSE)),"",VLOOKUP($B2747,INDIRECT(nfl_game_result),MATCH(K$1,INDIRECT(nfl_game_result_header),0),FALSE)),"error")</f>
        <v>BAL</v>
      </c>
      <c r="L2747" s="23" t="str">
        <f ca="1">IFERROR(IF(ISBLANK(VLOOKUP($B2747,INDIRECT(nfl_game_result),MATCH(L$1,INDIRECT(nfl_game_result_header),0),FALSE)),"",VLOOKUP($B2747,INDIRECT(nfl_game_result),MATCH(L$1,INDIRECT(nfl_game_result_header),0),FALSE)),"error")</f>
        <v/>
      </c>
      <c r="M2747" t="s">
        <v>16</v>
      </c>
      <c r="N2747">
        <v>-12</v>
      </c>
      <c r="O2747" t="s">
        <v>70</v>
      </c>
      <c r="P2747">
        <v>0.63</v>
      </c>
      <c r="V2747" s="23" t="s">
        <v>416</v>
      </c>
      <c r="W2747">
        <f ca="1">VALUE(LEFT(C2747, 4))</f>
        <v>2017</v>
      </c>
      <c r="X2747">
        <f ca="1">VALUE(MID(C2747,6,FIND("_",C2747,6)-6))</f>
        <v>2</v>
      </c>
      <c r="Y2747">
        <f ca="1">IF(NOT(OR(ISBLANK(D2747),ISBLANK(E2747),D2747="",E2747="")),D2747-E2747,"")</f>
        <v>0.5</v>
      </c>
      <c r="Z2747">
        <f ca="1">IF(OR(NOT(ISNUMBER(D2747)),ISBLANK(D2747),D2747="",ISBLANK(N2747)),"",ABS(D2747-N2747))</f>
        <v>4.5</v>
      </c>
      <c r="AA2747">
        <f ca="1">IF(OR(ISBLANK(J2747),ISBLANK(O2747),J2747="",O2747=""),"",IF(J2747=O2747,1,0))</f>
        <v>0</v>
      </c>
      <c r="AB2747" t="str">
        <f ca="1">IF(OR(ISBLANK(K2747),ISBLANK(Q2747),K2747="",Q2747=""),"",IF(K2747=Q2747,1,0))</f>
        <v/>
      </c>
      <c r="AC2747" s="23" t="str">
        <f t="shared" ca="1" si="42"/>
        <v/>
      </c>
    </row>
    <row r="2748" spans="1:29" x14ac:dyDescent="0.25">
      <c r="A2748" s="23">
        <v>2747</v>
      </c>
      <c r="B2748">
        <v>1353</v>
      </c>
      <c r="C2748" t="str">
        <f ca="1">IFERROR(VLOOKUP($B2748,INDIRECT(nfl_game_result),MATCH(C$1,INDIRECT(nfl_game_result_header),0),FALSE),"error")</f>
        <v>2017_02_CHI@TBY</v>
      </c>
      <c r="D2748">
        <f ca="1">IFERROR(IF(ISBLANK(VLOOKUP($B2748,INDIRECT(nfl_game_result),MATCH(D$1,INDIRECT(nfl_game_result_header),0),FALSE)),"",VLOOKUP($B2748,INDIRECT(nfl_game_result),MATCH(D$1,INDIRECT(nfl_game_result_header),0),FALSE)),"error")</f>
        <v>-5.5</v>
      </c>
      <c r="E2748">
        <f ca="1">IFERROR(IF(ISBLANK(VLOOKUP($B2748,INDIRECT(nfl_game_result),MATCH(E$1,INDIRECT(nfl_game_result_header),0),FALSE)),"",VLOOKUP($B2748,INDIRECT(nfl_game_result),MATCH(E$1,INDIRECT(nfl_game_result_header),0),FALSE)),"error")</f>
        <v>-6.5</v>
      </c>
      <c r="F2748" s="23" t="str">
        <f ca="1">IFERROR(IF(ISBLANK(VLOOKUP($B2748,INDIRECT(nfl_game_result),MATCH(F$1,INDIRECT(nfl_game_result_header),0),FALSE)),"",VLOOKUP($B2748,INDIRECT(nfl_game_result),MATCH(F$1,INDIRECT(nfl_game_result_header),0),FALSE)),"error")</f>
        <v/>
      </c>
      <c r="G2748" s="23" t="str">
        <f ca="1">IFERROR(IF(ISBLANK(VLOOKUP($B2748,INDIRECT(nfl_game_result),MATCH(G$1,INDIRECT(nfl_game_result_header),0),FALSE)),"",VLOOKUP($B2748,INDIRECT(nfl_game_result),MATCH(G$1,INDIRECT(nfl_game_result_header),0),FALSE)),"error")</f>
        <v/>
      </c>
      <c r="H2748">
        <f ca="1">IFERROR(IF(ISBLANK(VLOOKUP($B2748,INDIRECT(nfl_game_result),MATCH(H$1,INDIRECT(nfl_game_result_header),0),FALSE)),"",VLOOKUP($B2748,INDIRECT(nfl_game_result),MATCH(H$1,INDIRECT(nfl_game_result_header),0),FALSE)),"error")</f>
        <v>29</v>
      </c>
      <c r="I2748">
        <f ca="1">IFERROR(IF(ISBLANK(VLOOKUP($B2748,INDIRECT(nfl_game_result),MATCH(I$1,INDIRECT(nfl_game_result_header),0),FALSE)),"",VLOOKUP($B2748,INDIRECT(nfl_game_result),MATCH(I$1,INDIRECT(nfl_game_result_header),0),FALSE)),"error")</f>
        <v>7</v>
      </c>
      <c r="J2748" t="str">
        <f ca="1">IFERROR(IF(ISBLANK(VLOOKUP($B2748,INDIRECT(nfl_game_result),MATCH(J$1,INDIRECT(nfl_game_result_header),0),FALSE)),"",VLOOKUP($B2748,INDIRECT(nfl_game_result),MATCH(J$1,INDIRECT(nfl_game_result_header),0),FALSE)),"error")</f>
        <v>TBY</v>
      </c>
      <c r="K2748" t="str">
        <f ca="1">IFERROR(IF(ISBLANK(VLOOKUP($B2748,INDIRECT(nfl_game_result),MATCH(K$1,INDIRECT(nfl_game_result_header),0),FALSE)),"",VLOOKUP($B2748,INDIRECT(nfl_game_result),MATCH(K$1,INDIRECT(nfl_game_result_header),0),FALSE)),"error")</f>
        <v>TBY</v>
      </c>
      <c r="L2748" s="23" t="str">
        <f ca="1">IFERROR(IF(ISBLANK(VLOOKUP($B2748,INDIRECT(nfl_game_result),MATCH(L$1,INDIRECT(nfl_game_result_header),0),FALSE)),"",VLOOKUP($B2748,INDIRECT(nfl_game_result),MATCH(L$1,INDIRECT(nfl_game_result_header),0),FALSE)),"error")</f>
        <v/>
      </c>
      <c r="M2748" t="s">
        <v>16</v>
      </c>
      <c r="N2748">
        <v>-5.5</v>
      </c>
      <c r="O2748" t="s">
        <v>68</v>
      </c>
      <c r="P2748">
        <v>0.55000000000000004</v>
      </c>
      <c r="V2748" s="23" t="s">
        <v>416</v>
      </c>
      <c r="W2748">
        <f ca="1">VALUE(LEFT(C2748, 4))</f>
        <v>2017</v>
      </c>
      <c r="X2748">
        <f ca="1">VALUE(MID(C2748,6,FIND("_",C2748,6)-6))</f>
        <v>2</v>
      </c>
      <c r="Y2748">
        <f ca="1">IF(NOT(OR(ISBLANK(D2748),ISBLANK(E2748),D2748="",E2748="")),D2748-E2748,"")</f>
        <v>1</v>
      </c>
      <c r="Z2748">
        <f ca="1">IF(OR(NOT(ISNUMBER(D2748)),ISBLANK(D2748),D2748="",ISBLANK(N2748)),"",ABS(D2748-N2748))</f>
        <v>0</v>
      </c>
      <c r="AA2748">
        <f ca="1">IF(OR(ISBLANK(J2748),ISBLANK(O2748),J2748="",O2748=""),"",IF(J2748=O2748,1,0))</f>
        <v>0</v>
      </c>
      <c r="AB2748" t="str">
        <f ca="1">IF(OR(ISBLANK(K2748),ISBLANK(Q2748),K2748="",Q2748=""),"",IF(K2748=Q2748,1,0))</f>
        <v/>
      </c>
      <c r="AC2748" s="23" t="str">
        <f t="shared" ca="1" si="42"/>
        <v/>
      </c>
    </row>
    <row r="2749" spans="1:29" x14ac:dyDescent="0.25">
      <c r="A2749" s="23">
        <v>2748</v>
      </c>
      <c r="B2749">
        <v>1354</v>
      </c>
      <c r="C2749" t="str">
        <f ca="1">IFERROR(VLOOKUP($B2749,INDIRECT(nfl_game_result),MATCH(C$1,INDIRECT(nfl_game_result_header),0),FALSE),"error")</f>
        <v>2017_02_MIN@PIT</v>
      </c>
      <c r="D2749">
        <f ca="1">IFERROR(IF(ISBLANK(VLOOKUP($B2749,INDIRECT(nfl_game_result),MATCH(D$1,INDIRECT(nfl_game_result_header),0),FALSE)),"",VLOOKUP($B2749,INDIRECT(nfl_game_result),MATCH(D$1,INDIRECT(nfl_game_result_header),0),FALSE)),"error")</f>
        <v>-7</v>
      </c>
      <c r="E2749">
        <f ca="1">IFERROR(IF(ISBLANK(VLOOKUP($B2749,INDIRECT(nfl_game_result),MATCH(E$1,INDIRECT(nfl_game_result_header),0),FALSE)),"",VLOOKUP($B2749,INDIRECT(nfl_game_result),MATCH(E$1,INDIRECT(nfl_game_result_header),0),FALSE)),"error")</f>
        <v>-6</v>
      </c>
      <c r="F2749" s="23" t="str">
        <f ca="1">IFERROR(IF(ISBLANK(VLOOKUP($B2749,INDIRECT(nfl_game_result),MATCH(F$1,INDIRECT(nfl_game_result_header),0),FALSE)),"",VLOOKUP($B2749,INDIRECT(nfl_game_result),MATCH(F$1,INDIRECT(nfl_game_result_header),0),FALSE)),"error")</f>
        <v/>
      </c>
      <c r="G2749" s="23" t="str">
        <f ca="1">IFERROR(IF(ISBLANK(VLOOKUP($B2749,INDIRECT(nfl_game_result),MATCH(G$1,INDIRECT(nfl_game_result_header),0),FALSE)),"",VLOOKUP($B2749,INDIRECT(nfl_game_result),MATCH(G$1,INDIRECT(nfl_game_result_header),0),FALSE)),"error")</f>
        <v/>
      </c>
      <c r="H2749">
        <f ca="1">IFERROR(IF(ISBLANK(VLOOKUP($B2749,INDIRECT(nfl_game_result),MATCH(H$1,INDIRECT(nfl_game_result_header),0),FALSE)),"",VLOOKUP($B2749,INDIRECT(nfl_game_result),MATCH(H$1,INDIRECT(nfl_game_result_header),0),FALSE)),"error")</f>
        <v>26</v>
      </c>
      <c r="I2749">
        <f ca="1">IFERROR(IF(ISBLANK(VLOOKUP($B2749,INDIRECT(nfl_game_result),MATCH(I$1,INDIRECT(nfl_game_result_header),0),FALSE)),"",VLOOKUP($B2749,INDIRECT(nfl_game_result),MATCH(I$1,INDIRECT(nfl_game_result_header),0),FALSE)),"error")</f>
        <v>9</v>
      </c>
      <c r="J2749" t="str">
        <f ca="1">IFERROR(IF(ISBLANK(VLOOKUP($B2749,INDIRECT(nfl_game_result),MATCH(J$1,INDIRECT(nfl_game_result_header),0),FALSE)),"",VLOOKUP($B2749,INDIRECT(nfl_game_result),MATCH(J$1,INDIRECT(nfl_game_result_header),0),FALSE)),"error")</f>
        <v>PIT</v>
      </c>
      <c r="K2749" t="str">
        <f ca="1">IFERROR(IF(ISBLANK(VLOOKUP($B2749,INDIRECT(nfl_game_result),MATCH(K$1,INDIRECT(nfl_game_result_header),0),FALSE)),"",VLOOKUP($B2749,INDIRECT(nfl_game_result),MATCH(K$1,INDIRECT(nfl_game_result_header),0),FALSE)),"error")</f>
        <v>PIT</v>
      </c>
      <c r="L2749" s="23" t="str">
        <f ca="1">IFERROR(IF(ISBLANK(VLOOKUP($B2749,INDIRECT(nfl_game_result),MATCH(L$1,INDIRECT(nfl_game_result_header),0),FALSE)),"",VLOOKUP($B2749,INDIRECT(nfl_game_result),MATCH(L$1,INDIRECT(nfl_game_result_header),0),FALSE)),"error")</f>
        <v/>
      </c>
      <c r="M2749" t="s">
        <v>16</v>
      </c>
      <c r="N2749">
        <v>-5.5</v>
      </c>
      <c r="O2749" t="s">
        <v>80</v>
      </c>
      <c r="P2749">
        <v>0.56999999999999995</v>
      </c>
      <c r="V2749" s="23" t="s">
        <v>416</v>
      </c>
      <c r="W2749">
        <f ca="1">VALUE(LEFT(C2749, 4))</f>
        <v>2017</v>
      </c>
      <c r="X2749">
        <f ca="1">VALUE(MID(C2749,6,FIND("_",C2749,6)-6))</f>
        <v>2</v>
      </c>
      <c r="Y2749">
        <f ca="1">IF(NOT(OR(ISBLANK(D2749),ISBLANK(E2749),D2749="",E2749="")),D2749-E2749,"")</f>
        <v>-1</v>
      </c>
      <c r="Z2749">
        <f ca="1">IF(OR(NOT(ISNUMBER(D2749)),ISBLANK(D2749),D2749="",ISBLANK(N2749)),"",ABS(D2749-N2749))</f>
        <v>1.5</v>
      </c>
      <c r="AA2749">
        <f ca="1">IF(OR(ISBLANK(J2749),ISBLANK(O2749),J2749="",O2749=""),"",IF(J2749=O2749,1,0))</f>
        <v>0</v>
      </c>
      <c r="AB2749" t="str">
        <f ca="1">IF(OR(ISBLANK(K2749),ISBLANK(Q2749),K2749="",Q2749=""),"",IF(K2749=Q2749,1,0))</f>
        <v/>
      </c>
      <c r="AC2749" s="23" t="str">
        <f t="shared" ca="1" si="42"/>
        <v/>
      </c>
    </row>
    <row r="2750" spans="1:29" x14ac:dyDescent="0.25">
      <c r="A2750" s="23">
        <v>2749</v>
      </c>
      <c r="B2750">
        <v>1355</v>
      </c>
      <c r="C2750" t="str">
        <f ca="1">IFERROR(VLOOKUP($B2750,INDIRECT(nfl_game_result),MATCH(C$1,INDIRECT(nfl_game_result_header),0),FALSE),"error")</f>
        <v>2017_02_NWE@NOR</v>
      </c>
      <c r="D2750">
        <f ca="1">IFERROR(IF(ISBLANK(VLOOKUP($B2750,INDIRECT(nfl_game_result),MATCH(D$1,INDIRECT(nfl_game_result_header),0),FALSE)),"",VLOOKUP($B2750,INDIRECT(nfl_game_result),MATCH(D$1,INDIRECT(nfl_game_result_header),0),FALSE)),"error")</f>
        <v>4.5</v>
      </c>
      <c r="E2750">
        <f ca="1">IFERROR(IF(ISBLANK(VLOOKUP($B2750,INDIRECT(nfl_game_result),MATCH(E$1,INDIRECT(nfl_game_result_header),0),FALSE)),"",VLOOKUP($B2750,INDIRECT(nfl_game_result),MATCH(E$1,INDIRECT(nfl_game_result_header),0),FALSE)),"error")</f>
        <v>6.5</v>
      </c>
      <c r="F2750" s="23" t="str">
        <f ca="1">IFERROR(IF(ISBLANK(VLOOKUP($B2750,INDIRECT(nfl_game_result),MATCH(F$1,INDIRECT(nfl_game_result_header),0),FALSE)),"",VLOOKUP($B2750,INDIRECT(nfl_game_result),MATCH(F$1,INDIRECT(nfl_game_result_header),0),FALSE)),"error")</f>
        <v/>
      </c>
      <c r="G2750" s="23" t="str">
        <f ca="1">IFERROR(IF(ISBLANK(VLOOKUP($B2750,INDIRECT(nfl_game_result),MATCH(G$1,INDIRECT(nfl_game_result_header),0),FALSE)),"",VLOOKUP($B2750,INDIRECT(nfl_game_result),MATCH(G$1,INDIRECT(nfl_game_result_header),0),FALSE)),"error")</f>
        <v/>
      </c>
      <c r="H2750">
        <f ca="1">IFERROR(IF(ISBLANK(VLOOKUP($B2750,INDIRECT(nfl_game_result),MATCH(H$1,INDIRECT(nfl_game_result_header),0),FALSE)),"",VLOOKUP($B2750,INDIRECT(nfl_game_result),MATCH(H$1,INDIRECT(nfl_game_result_header),0),FALSE)),"error")</f>
        <v>20</v>
      </c>
      <c r="I2750">
        <f ca="1">IFERROR(IF(ISBLANK(VLOOKUP($B2750,INDIRECT(nfl_game_result),MATCH(I$1,INDIRECT(nfl_game_result_header),0),FALSE)),"",VLOOKUP($B2750,INDIRECT(nfl_game_result),MATCH(I$1,INDIRECT(nfl_game_result_header),0),FALSE)),"error")</f>
        <v>36</v>
      </c>
      <c r="J2750" t="str">
        <f ca="1">IFERROR(IF(ISBLANK(VLOOKUP($B2750,INDIRECT(nfl_game_result),MATCH(J$1,INDIRECT(nfl_game_result_header),0),FALSE)),"",VLOOKUP($B2750,INDIRECT(nfl_game_result),MATCH(J$1,INDIRECT(nfl_game_result_header),0),FALSE)),"error")</f>
        <v>NWE</v>
      </c>
      <c r="K2750" t="str">
        <f ca="1">IFERROR(IF(ISBLANK(VLOOKUP($B2750,INDIRECT(nfl_game_result),MATCH(K$1,INDIRECT(nfl_game_result_header),0),FALSE)),"",VLOOKUP($B2750,INDIRECT(nfl_game_result),MATCH(K$1,INDIRECT(nfl_game_result_header),0),FALSE)),"error")</f>
        <v>NWE</v>
      </c>
      <c r="L2750" s="23" t="str">
        <f ca="1">IFERROR(IF(ISBLANK(VLOOKUP($B2750,INDIRECT(nfl_game_result),MATCH(L$1,INDIRECT(nfl_game_result_header),0),FALSE)),"",VLOOKUP($B2750,INDIRECT(nfl_game_result),MATCH(L$1,INDIRECT(nfl_game_result_header),0),FALSE)),"error")</f>
        <v/>
      </c>
      <c r="M2750" t="s">
        <v>16</v>
      </c>
      <c r="N2750">
        <v>3.5</v>
      </c>
      <c r="O2750" t="s">
        <v>335</v>
      </c>
      <c r="P2750">
        <v>0.6</v>
      </c>
      <c r="V2750" s="23" t="s">
        <v>416</v>
      </c>
      <c r="W2750">
        <f ca="1">VALUE(LEFT(C2750, 4))</f>
        <v>2017</v>
      </c>
      <c r="X2750">
        <f ca="1">VALUE(MID(C2750,6,FIND("_",C2750,6)-6))</f>
        <v>2</v>
      </c>
      <c r="Y2750">
        <f ca="1">IF(NOT(OR(ISBLANK(D2750),ISBLANK(E2750),D2750="",E2750="")),D2750-E2750,"")</f>
        <v>-2</v>
      </c>
      <c r="Z2750">
        <f ca="1">IF(OR(NOT(ISNUMBER(D2750)),ISBLANK(D2750),D2750="",ISBLANK(N2750)),"",ABS(D2750-N2750))</f>
        <v>1</v>
      </c>
      <c r="AA2750">
        <f ca="1">IF(OR(ISBLANK(J2750),ISBLANK(O2750),J2750="",O2750=""),"",IF(J2750=O2750,1,0))</f>
        <v>0</v>
      </c>
      <c r="AB2750" t="str">
        <f ca="1">IF(OR(ISBLANK(K2750),ISBLANK(Q2750),K2750="",Q2750=""),"",IF(K2750=Q2750,1,0))</f>
        <v/>
      </c>
      <c r="AC2750" s="23" t="str">
        <f t="shared" ca="1" si="42"/>
        <v/>
      </c>
    </row>
    <row r="2751" spans="1:29" x14ac:dyDescent="0.25">
      <c r="A2751" s="23">
        <v>2750</v>
      </c>
      <c r="B2751">
        <v>1356</v>
      </c>
      <c r="C2751" t="str">
        <f ca="1">IFERROR(VLOOKUP($B2751,INDIRECT(nfl_game_result),MATCH(C$1,INDIRECT(nfl_game_result_header),0),FALSE),"error")</f>
        <v>2017_02_PHI@KCY</v>
      </c>
      <c r="D2751">
        <f ca="1">IFERROR(IF(ISBLANK(VLOOKUP($B2751,INDIRECT(nfl_game_result),MATCH(D$1,INDIRECT(nfl_game_result_header),0),FALSE)),"",VLOOKUP($B2751,INDIRECT(nfl_game_result),MATCH(D$1,INDIRECT(nfl_game_result_header),0),FALSE)),"error")</f>
        <v>-4.5</v>
      </c>
      <c r="E2751">
        <f ca="1">IFERROR(IF(ISBLANK(VLOOKUP($B2751,INDIRECT(nfl_game_result),MATCH(E$1,INDIRECT(nfl_game_result_header),0),FALSE)),"",VLOOKUP($B2751,INDIRECT(nfl_game_result),MATCH(E$1,INDIRECT(nfl_game_result_header),0),FALSE)),"error")</f>
        <v>-5.5</v>
      </c>
      <c r="F2751" s="23" t="str">
        <f ca="1">IFERROR(IF(ISBLANK(VLOOKUP($B2751,INDIRECT(nfl_game_result),MATCH(F$1,INDIRECT(nfl_game_result_header),0),FALSE)),"",VLOOKUP($B2751,INDIRECT(nfl_game_result),MATCH(F$1,INDIRECT(nfl_game_result_header),0),FALSE)),"error")</f>
        <v/>
      </c>
      <c r="G2751" s="23" t="str">
        <f ca="1">IFERROR(IF(ISBLANK(VLOOKUP($B2751,INDIRECT(nfl_game_result),MATCH(G$1,INDIRECT(nfl_game_result_header),0),FALSE)),"",VLOOKUP($B2751,INDIRECT(nfl_game_result),MATCH(G$1,INDIRECT(nfl_game_result_header),0),FALSE)),"error")</f>
        <v/>
      </c>
      <c r="H2751">
        <f ca="1">IFERROR(IF(ISBLANK(VLOOKUP($B2751,INDIRECT(nfl_game_result),MATCH(H$1,INDIRECT(nfl_game_result_header),0),FALSE)),"",VLOOKUP($B2751,INDIRECT(nfl_game_result),MATCH(H$1,INDIRECT(nfl_game_result_header),0),FALSE)),"error")</f>
        <v>27</v>
      </c>
      <c r="I2751">
        <f ca="1">IFERROR(IF(ISBLANK(VLOOKUP($B2751,INDIRECT(nfl_game_result),MATCH(I$1,INDIRECT(nfl_game_result_header),0),FALSE)),"",VLOOKUP($B2751,INDIRECT(nfl_game_result),MATCH(I$1,INDIRECT(nfl_game_result_header),0),FALSE)),"error")</f>
        <v>20</v>
      </c>
      <c r="J2751" t="str">
        <f ca="1">IFERROR(IF(ISBLANK(VLOOKUP($B2751,INDIRECT(nfl_game_result),MATCH(J$1,INDIRECT(nfl_game_result_header),0),FALSE)),"",VLOOKUP($B2751,INDIRECT(nfl_game_result),MATCH(J$1,INDIRECT(nfl_game_result_header),0),FALSE)),"error")</f>
        <v>KCY</v>
      </c>
      <c r="K2751" t="str">
        <f ca="1">IFERROR(IF(ISBLANK(VLOOKUP($B2751,INDIRECT(nfl_game_result),MATCH(K$1,INDIRECT(nfl_game_result_header),0),FALSE)),"",VLOOKUP($B2751,INDIRECT(nfl_game_result),MATCH(K$1,INDIRECT(nfl_game_result_header),0),FALSE)),"error")</f>
        <v>KCY</v>
      </c>
      <c r="L2751" s="23" t="str">
        <f ca="1">IFERROR(IF(ISBLANK(VLOOKUP($B2751,INDIRECT(nfl_game_result),MATCH(L$1,INDIRECT(nfl_game_result_header),0),FALSE)),"",VLOOKUP($B2751,INDIRECT(nfl_game_result),MATCH(L$1,INDIRECT(nfl_game_result_header),0),FALSE)),"error")</f>
        <v/>
      </c>
      <c r="M2751" t="s">
        <v>16</v>
      </c>
      <c r="N2751">
        <v>-5</v>
      </c>
      <c r="O2751" t="s">
        <v>331</v>
      </c>
      <c r="P2751">
        <v>0.56000000000000005</v>
      </c>
      <c r="V2751" s="23" t="s">
        <v>416</v>
      </c>
      <c r="W2751">
        <f ca="1">VALUE(LEFT(C2751, 4))</f>
        <v>2017</v>
      </c>
      <c r="X2751">
        <f ca="1">VALUE(MID(C2751,6,FIND("_",C2751,6)-6))</f>
        <v>2</v>
      </c>
      <c r="Y2751">
        <f ca="1">IF(NOT(OR(ISBLANK(D2751),ISBLANK(E2751),D2751="",E2751="")),D2751-E2751,"")</f>
        <v>1</v>
      </c>
      <c r="Z2751">
        <f ca="1">IF(OR(NOT(ISNUMBER(D2751)),ISBLANK(D2751),D2751="",ISBLANK(N2751)),"",ABS(D2751-N2751))</f>
        <v>0.5</v>
      </c>
      <c r="AA2751">
        <f ca="1">IF(OR(ISBLANK(J2751),ISBLANK(O2751),J2751="",O2751=""),"",IF(J2751=O2751,1,0))</f>
        <v>1</v>
      </c>
      <c r="AB2751" t="str">
        <f ca="1">IF(OR(ISBLANK(K2751),ISBLANK(Q2751),K2751="",Q2751=""),"",IF(K2751=Q2751,1,0))</f>
        <v/>
      </c>
      <c r="AC2751" s="23" t="str">
        <f t="shared" ca="1" si="42"/>
        <v/>
      </c>
    </row>
    <row r="2752" spans="1:29" x14ac:dyDescent="0.25">
      <c r="A2752" s="23">
        <v>2751</v>
      </c>
      <c r="B2752">
        <v>1357</v>
      </c>
      <c r="C2752" t="str">
        <f ca="1">IFERROR(VLOOKUP($B2752,INDIRECT(nfl_game_result),MATCH(C$1,INDIRECT(nfl_game_result_header),0),FALSE),"error")</f>
        <v>2017_02_TEN@JAX</v>
      </c>
      <c r="D2752">
        <f ca="1">IFERROR(IF(ISBLANK(VLOOKUP($B2752,INDIRECT(nfl_game_result),MATCH(D$1,INDIRECT(nfl_game_result_header),0),FALSE)),"",VLOOKUP($B2752,INDIRECT(nfl_game_result),MATCH(D$1,INDIRECT(nfl_game_result_header),0),FALSE)),"error")</f>
        <v>0</v>
      </c>
      <c r="E2752">
        <f ca="1">IFERROR(IF(ISBLANK(VLOOKUP($B2752,INDIRECT(nfl_game_result),MATCH(E$1,INDIRECT(nfl_game_result_header),0),FALSE)),"",VLOOKUP($B2752,INDIRECT(nfl_game_result),MATCH(E$1,INDIRECT(nfl_game_result_header),0),FALSE)),"error")</f>
        <v>1.5</v>
      </c>
      <c r="F2752" s="23" t="str">
        <f ca="1">IFERROR(IF(ISBLANK(VLOOKUP($B2752,INDIRECT(nfl_game_result),MATCH(F$1,INDIRECT(nfl_game_result_header),0),FALSE)),"",VLOOKUP($B2752,INDIRECT(nfl_game_result),MATCH(F$1,INDIRECT(nfl_game_result_header),0),FALSE)),"error")</f>
        <v/>
      </c>
      <c r="G2752" s="23" t="str">
        <f ca="1">IFERROR(IF(ISBLANK(VLOOKUP($B2752,INDIRECT(nfl_game_result),MATCH(G$1,INDIRECT(nfl_game_result_header),0),FALSE)),"",VLOOKUP($B2752,INDIRECT(nfl_game_result),MATCH(G$1,INDIRECT(nfl_game_result_header),0),FALSE)),"error")</f>
        <v/>
      </c>
      <c r="H2752">
        <f ca="1">IFERROR(IF(ISBLANK(VLOOKUP($B2752,INDIRECT(nfl_game_result),MATCH(H$1,INDIRECT(nfl_game_result_header),0),FALSE)),"",VLOOKUP($B2752,INDIRECT(nfl_game_result),MATCH(H$1,INDIRECT(nfl_game_result_header),0),FALSE)),"error")</f>
        <v>16</v>
      </c>
      <c r="I2752">
        <f ca="1">IFERROR(IF(ISBLANK(VLOOKUP($B2752,INDIRECT(nfl_game_result),MATCH(I$1,INDIRECT(nfl_game_result_header),0),FALSE)),"",VLOOKUP($B2752,INDIRECT(nfl_game_result),MATCH(I$1,INDIRECT(nfl_game_result_header),0),FALSE)),"error")</f>
        <v>37</v>
      </c>
      <c r="J2752" t="str">
        <f ca="1">IFERROR(IF(ISBLANK(VLOOKUP($B2752,INDIRECT(nfl_game_result),MATCH(J$1,INDIRECT(nfl_game_result_header),0),FALSE)),"",VLOOKUP($B2752,INDIRECT(nfl_game_result),MATCH(J$1,INDIRECT(nfl_game_result_header),0),FALSE)),"error")</f>
        <v>TEN</v>
      </c>
      <c r="K2752" t="str">
        <f ca="1">IFERROR(IF(ISBLANK(VLOOKUP($B2752,INDIRECT(nfl_game_result),MATCH(K$1,INDIRECT(nfl_game_result_header),0),FALSE)),"",VLOOKUP($B2752,INDIRECT(nfl_game_result),MATCH(K$1,INDIRECT(nfl_game_result_header),0),FALSE)),"error")</f>
        <v>TEN</v>
      </c>
      <c r="L2752" s="23" t="str">
        <f ca="1">IFERROR(IF(ISBLANK(VLOOKUP($B2752,INDIRECT(nfl_game_result),MATCH(L$1,INDIRECT(nfl_game_result_header),0),FALSE)),"",VLOOKUP($B2752,INDIRECT(nfl_game_result),MATCH(L$1,INDIRECT(nfl_game_result_header),0),FALSE)),"error")</f>
        <v/>
      </c>
      <c r="M2752" t="s">
        <v>16</v>
      </c>
      <c r="N2752">
        <v>2.5</v>
      </c>
      <c r="O2752" t="s">
        <v>93</v>
      </c>
      <c r="P2752">
        <v>0.67</v>
      </c>
      <c r="V2752" s="23" t="s">
        <v>416</v>
      </c>
      <c r="W2752">
        <f ca="1">VALUE(LEFT(C2752, 4))</f>
        <v>2017</v>
      </c>
      <c r="X2752">
        <f ca="1">VALUE(MID(C2752,6,FIND("_",C2752,6)-6))</f>
        <v>2</v>
      </c>
      <c r="Y2752">
        <f ca="1">IF(NOT(OR(ISBLANK(D2752),ISBLANK(E2752),D2752="",E2752="")),D2752-E2752,"")</f>
        <v>-1.5</v>
      </c>
      <c r="Z2752">
        <f ca="1">IF(OR(NOT(ISNUMBER(D2752)),ISBLANK(D2752),D2752="",ISBLANK(N2752)),"",ABS(D2752-N2752))</f>
        <v>2.5</v>
      </c>
      <c r="AA2752">
        <f ca="1">IF(OR(ISBLANK(J2752),ISBLANK(O2752),J2752="",O2752=""),"",IF(J2752=O2752,1,0))</f>
        <v>1</v>
      </c>
      <c r="AB2752" t="str">
        <f ca="1">IF(OR(ISBLANK(K2752),ISBLANK(Q2752),K2752="",Q2752=""),"",IF(K2752=Q2752,1,0))</f>
        <v/>
      </c>
      <c r="AC2752" s="23" t="str">
        <f t="shared" ca="1" si="42"/>
        <v/>
      </c>
    </row>
    <row r="2753" spans="1:29" x14ac:dyDescent="0.25">
      <c r="A2753" s="23">
        <v>2752</v>
      </c>
      <c r="B2753">
        <v>1358</v>
      </c>
      <c r="C2753" t="str">
        <f ca="1">IFERROR(VLOOKUP($B2753,INDIRECT(nfl_game_result),MATCH(C$1,INDIRECT(nfl_game_result_header),0),FALSE),"error")</f>
        <v>2017_02_ARI@IND</v>
      </c>
      <c r="D2753">
        <f ca="1">IFERROR(IF(ISBLANK(VLOOKUP($B2753,INDIRECT(nfl_game_result),MATCH(D$1,INDIRECT(nfl_game_result_header),0),FALSE)),"",VLOOKUP($B2753,INDIRECT(nfl_game_result),MATCH(D$1,INDIRECT(nfl_game_result_header),0),FALSE)),"error")</f>
        <v>7.5</v>
      </c>
      <c r="E2753">
        <f ca="1">IFERROR(IF(ISBLANK(VLOOKUP($B2753,INDIRECT(nfl_game_result),MATCH(E$1,INDIRECT(nfl_game_result_header),0),FALSE)),"",VLOOKUP($B2753,INDIRECT(nfl_game_result),MATCH(E$1,INDIRECT(nfl_game_result_header),0),FALSE)),"error")</f>
        <v>7</v>
      </c>
      <c r="F2753" s="23" t="str">
        <f ca="1">IFERROR(IF(ISBLANK(VLOOKUP($B2753,INDIRECT(nfl_game_result),MATCH(F$1,INDIRECT(nfl_game_result_header),0),FALSE)),"",VLOOKUP($B2753,INDIRECT(nfl_game_result),MATCH(F$1,INDIRECT(nfl_game_result_header),0),FALSE)),"error")</f>
        <v/>
      </c>
      <c r="G2753" s="23" t="str">
        <f ca="1">IFERROR(IF(ISBLANK(VLOOKUP($B2753,INDIRECT(nfl_game_result),MATCH(G$1,INDIRECT(nfl_game_result_header),0),FALSE)),"",VLOOKUP($B2753,INDIRECT(nfl_game_result),MATCH(G$1,INDIRECT(nfl_game_result_header),0),FALSE)),"error")</f>
        <v/>
      </c>
      <c r="H2753">
        <f ca="1">IFERROR(IF(ISBLANK(VLOOKUP($B2753,INDIRECT(nfl_game_result),MATCH(H$1,INDIRECT(nfl_game_result_header),0),FALSE)),"",VLOOKUP($B2753,INDIRECT(nfl_game_result),MATCH(H$1,INDIRECT(nfl_game_result_header),0),FALSE)),"error")</f>
        <v>13</v>
      </c>
      <c r="I2753">
        <f ca="1">IFERROR(IF(ISBLANK(VLOOKUP($B2753,INDIRECT(nfl_game_result),MATCH(I$1,INDIRECT(nfl_game_result_header),0),FALSE)),"",VLOOKUP($B2753,INDIRECT(nfl_game_result),MATCH(I$1,INDIRECT(nfl_game_result_header),0),FALSE)),"error")</f>
        <v>16</v>
      </c>
      <c r="J2753" t="str">
        <f ca="1">IFERROR(IF(ISBLANK(VLOOKUP($B2753,INDIRECT(nfl_game_result),MATCH(J$1,INDIRECT(nfl_game_result_header),0),FALSE)),"",VLOOKUP($B2753,INDIRECT(nfl_game_result),MATCH(J$1,INDIRECT(nfl_game_result_header),0),FALSE)),"error")</f>
        <v>IND</v>
      </c>
      <c r="K2753" t="str">
        <f ca="1">IFERROR(IF(ISBLANK(VLOOKUP($B2753,INDIRECT(nfl_game_result),MATCH(K$1,INDIRECT(nfl_game_result_header),0),FALSE)),"",VLOOKUP($B2753,INDIRECT(nfl_game_result),MATCH(K$1,INDIRECT(nfl_game_result_header),0),FALSE)),"error")</f>
        <v>ARI</v>
      </c>
      <c r="L2753" s="23" t="str">
        <f ca="1">IFERROR(IF(ISBLANK(VLOOKUP($B2753,INDIRECT(nfl_game_result),MATCH(L$1,INDIRECT(nfl_game_result_header),0),FALSE)),"",VLOOKUP($B2753,INDIRECT(nfl_game_result),MATCH(L$1,INDIRECT(nfl_game_result_header),0),FALSE)),"error")</f>
        <v/>
      </c>
      <c r="M2753" t="s">
        <v>16</v>
      </c>
      <c r="N2753">
        <v>4.5</v>
      </c>
      <c r="O2753" t="s">
        <v>64</v>
      </c>
      <c r="P2753">
        <v>0.69</v>
      </c>
      <c r="V2753" s="23" t="s">
        <v>416</v>
      </c>
      <c r="W2753">
        <f ca="1">VALUE(LEFT(C2753, 4))</f>
        <v>2017</v>
      </c>
      <c r="X2753">
        <f ca="1">VALUE(MID(C2753,6,FIND("_",C2753,6)-6))</f>
        <v>2</v>
      </c>
      <c r="Y2753">
        <f ca="1">IF(NOT(OR(ISBLANK(D2753),ISBLANK(E2753),D2753="",E2753="")),D2753-E2753,"")</f>
        <v>0.5</v>
      </c>
      <c r="Z2753">
        <f ca="1">IF(OR(NOT(ISNUMBER(D2753)),ISBLANK(D2753),D2753="",ISBLANK(N2753)),"",ABS(D2753-N2753))</f>
        <v>3</v>
      </c>
      <c r="AA2753">
        <f ca="1">IF(OR(ISBLANK(J2753),ISBLANK(O2753),J2753="",O2753=""),"",IF(J2753=O2753,1,0))</f>
        <v>0</v>
      </c>
      <c r="AB2753" t="str">
        <f ca="1">IF(OR(ISBLANK(K2753),ISBLANK(Q2753),K2753="",Q2753=""),"",IF(K2753=Q2753,1,0))</f>
        <v/>
      </c>
      <c r="AC2753" s="23" t="str">
        <f t="shared" ca="1" si="42"/>
        <v/>
      </c>
    </row>
    <row r="2754" spans="1:29" x14ac:dyDescent="0.25">
      <c r="A2754" s="23">
        <v>2753</v>
      </c>
      <c r="B2754">
        <v>1359</v>
      </c>
      <c r="C2754" t="str">
        <f ca="1">IFERROR(VLOOKUP($B2754,INDIRECT(nfl_game_result),MATCH(C$1,INDIRECT(nfl_game_result_header),0),FALSE),"error")</f>
        <v>2017_02_BUF@CAR</v>
      </c>
      <c r="D2754">
        <f ca="1">IFERROR(IF(ISBLANK(VLOOKUP($B2754,INDIRECT(nfl_game_result),MATCH(D$1,INDIRECT(nfl_game_result_header),0),FALSE)),"",VLOOKUP($B2754,INDIRECT(nfl_game_result),MATCH(D$1,INDIRECT(nfl_game_result_header),0),FALSE)),"error")</f>
        <v>-7.5</v>
      </c>
      <c r="E2754">
        <f ca="1">IFERROR(IF(ISBLANK(VLOOKUP($B2754,INDIRECT(nfl_game_result),MATCH(E$1,INDIRECT(nfl_game_result_header),0),FALSE)),"",VLOOKUP($B2754,INDIRECT(nfl_game_result),MATCH(E$1,INDIRECT(nfl_game_result_header),0),FALSE)),"error")</f>
        <v>-7</v>
      </c>
      <c r="F2754" s="23" t="str">
        <f ca="1">IFERROR(IF(ISBLANK(VLOOKUP($B2754,INDIRECT(nfl_game_result),MATCH(F$1,INDIRECT(nfl_game_result_header),0),FALSE)),"",VLOOKUP($B2754,INDIRECT(nfl_game_result),MATCH(F$1,INDIRECT(nfl_game_result_header),0),FALSE)),"error")</f>
        <v/>
      </c>
      <c r="G2754" s="23" t="str">
        <f ca="1">IFERROR(IF(ISBLANK(VLOOKUP($B2754,INDIRECT(nfl_game_result),MATCH(G$1,INDIRECT(nfl_game_result_header),0),FALSE)),"",VLOOKUP($B2754,INDIRECT(nfl_game_result),MATCH(G$1,INDIRECT(nfl_game_result_header),0),FALSE)),"error")</f>
        <v/>
      </c>
      <c r="H2754">
        <f ca="1">IFERROR(IF(ISBLANK(VLOOKUP($B2754,INDIRECT(nfl_game_result),MATCH(H$1,INDIRECT(nfl_game_result_header),0),FALSE)),"",VLOOKUP($B2754,INDIRECT(nfl_game_result),MATCH(H$1,INDIRECT(nfl_game_result_header),0),FALSE)),"error")</f>
        <v>9</v>
      </c>
      <c r="I2754">
        <f ca="1">IFERROR(IF(ISBLANK(VLOOKUP($B2754,INDIRECT(nfl_game_result),MATCH(I$1,INDIRECT(nfl_game_result_header),0),FALSE)),"",VLOOKUP($B2754,INDIRECT(nfl_game_result),MATCH(I$1,INDIRECT(nfl_game_result_header),0),FALSE)),"error")</f>
        <v>3</v>
      </c>
      <c r="J2754" t="str">
        <f ca="1">IFERROR(IF(ISBLANK(VLOOKUP($B2754,INDIRECT(nfl_game_result),MATCH(J$1,INDIRECT(nfl_game_result_header),0),FALSE)),"",VLOOKUP($B2754,INDIRECT(nfl_game_result),MATCH(J$1,INDIRECT(nfl_game_result_header),0),FALSE)),"error")</f>
        <v>BUF</v>
      </c>
      <c r="K2754" t="str">
        <f ca="1">IFERROR(IF(ISBLANK(VLOOKUP($B2754,INDIRECT(nfl_game_result),MATCH(K$1,INDIRECT(nfl_game_result_header),0),FALSE)),"",VLOOKUP($B2754,INDIRECT(nfl_game_result),MATCH(K$1,INDIRECT(nfl_game_result_header),0),FALSE)),"error")</f>
        <v>CAR</v>
      </c>
      <c r="L2754" s="23" t="str">
        <f ca="1">IFERROR(IF(ISBLANK(VLOOKUP($B2754,INDIRECT(nfl_game_result),MATCH(L$1,INDIRECT(nfl_game_result_header),0),FALSE)),"",VLOOKUP($B2754,INDIRECT(nfl_game_result),MATCH(L$1,INDIRECT(nfl_game_result_header),0),FALSE)),"error")</f>
        <v/>
      </c>
      <c r="M2754" t="s">
        <v>16</v>
      </c>
      <c r="N2754">
        <v>-7.5</v>
      </c>
      <c r="O2754" t="s">
        <v>66</v>
      </c>
      <c r="P2754">
        <v>0.61</v>
      </c>
      <c r="V2754" s="23" t="s">
        <v>416</v>
      </c>
      <c r="W2754">
        <f ca="1">VALUE(LEFT(C2754, 4))</f>
        <v>2017</v>
      </c>
      <c r="X2754">
        <f ca="1">VALUE(MID(C2754,6,FIND("_",C2754,6)-6))</f>
        <v>2</v>
      </c>
      <c r="Y2754">
        <f ca="1">IF(NOT(OR(ISBLANK(D2754),ISBLANK(E2754),D2754="",E2754="")),D2754-E2754,"")</f>
        <v>-0.5</v>
      </c>
      <c r="Z2754">
        <f ca="1">IF(OR(NOT(ISNUMBER(D2754)),ISBLANK(D2754),D2754="",ISBLANK(N2754)),"",ABS(D2754-N2754))</f>
        <v>0</v>
      </c>
      <c r="AA2754">
        <f ca="1">IF(OR(ISBLANK(J2754),ISBLANK(O2754),J2754="",O2754=""),"",IF(J2754=O2754,1,0))</f>
        <v>1</v>
      </c>
      <c r="AB2754" t="str">
        <f ca="1">IF(OR(ISBLANK(K2754),ISBLANK(Q2754),K2754="",Q2754=""),"",IF(K2754=Q2754,1,0))</f>
        <v/>
      </c>
      <c r="AC2754" s="23" t="str">
        <f t="shared" ca="1" si="42"/>
        <v/>
      </c>
    </row>
    <row r="2755" spans="1:29" x14ac:dyDescent="0.25">
      <c r="A2755" s="23">
        <v>2754</v>
      </c>
      <c r="B2755">
        <v>1360</v>
      </c>
      <c r="C2755" t="str">
        <f ca="1">IFERROR(VLOOKUP($B2755,INDIRECT(nfl_game_result),MATCH(C$1,INDIRECT(nfl_game_result_header),0),FALSE),"error")</f>
        <v>2017_02_NYJ@OAK</v>
      </c>
      <c r="D2755">
        <f ca="1">IFERROR(IF(ISBLANK(VLOOKUP($B2755,INDIRECT(nfl_game_result),MATCH(D$1,INDIRECT(nfl_game_result_header),0),FALSE)),"",VLOOKUP($B2755,INDIRECT(nfl_game_result),MATCH(D$1,INDIRECT(nfl_game_result_header),0),FALSE)),"error")</f>
        <v>-13.5</v>
      </c>
      <c r="E2755">
        <f ca="1">IFERROR(IF(ISBLANK(VLOOKUP($B2755,INDIRECT(nfl_game_result),MATCH(E$1,INDIRECT(nfl_game_result_header),0),FALSE)),"",VLOOKUP($B2755,INDIRECT(nfl_game_result),MATCH(E$1,INDIRECT(nfl_game_result_header),0),FALSE)),"error")</f>
        <v>-13.5</v>
      </c>
      <c r="F2755" s="23" t="str">
        <f ca="1">IFERROR(IF(ISBLANK(VLOOKUP($B2755,INDIRECT(nfl_game_result),MATCH(F$1,INDIRECT(nfl_game_result_header),0),FALSE)),"",VLOOKUP($B2755,INDIRECT(nfl_game_result),MATCH(F$1,INDIRECT(nfl_game_result_header),0),FALSE)),"error")</f>
        <v/>
      </c>
      <c r="G2755" s="23" t="str">
        <f ca="1">IFERROR(IF(ISBLANK(VLOOKUP($B2755,INDIRECT(nfl_game_result),MATCH(G$1,INDIRECT(nfl_game_result_header),0),FALSE)),"",VLOOKUP($B2755,INDIRECT(nfl_game_result),MATCH(G$1,INDIRECT(nfl_game_result_header),0),FALSE)),"error")</f>
        <v/>
      </c>
      <c r="H2755">
        <f ca="1">IFERROR(IF(ISBLANK(VLOOKUP($B2755,INDIRECT(nfl_game_result),MATCH(H$1,INDIRECT(nfl_game_result_header),0),FALSE)),"",VLOOKUP($B2755,INDIRECT(nfl_game_result),MATCH(H$1,INDIRECT(nfl_game_result_header),0),FALSE)),"error")</f>
        <v>45</v>
      </c>
      <c r="I2755">
        <f ca="1">IFERROR(IF(ISBLANK(VLOOKUP($B2755,INDIRECT(nfl_game_result),MATCH(I$1,INDIRECT(nfl_game_result_header),0),FALSE)),"",VLOOKUP($B2755,INDIRECT(nfl_game_result),MATCH(I$1,INDIRECT(nfl_game_result_header),0),FALSE)),"error")</f>
        <v>20</v>
      </c>
      <c r="J2755" t="str">
        <f ca="1">IFERROR(IF(ISBLANK(VLOOKUP($B2755,INDIRECT(nfl_game_result),MATCH(J$1,INDIRECT(nfl_game_result_header),0),FALSE)),"",VLOOKUP($B2755,INDIRECT(nfl_game_result),MATCH(J$1,INDIRECT(nfl_game_result_header),0),FALSE)),"error")</f>
        <v>OAK</v>
      </c>
      <c r="K2755" t="str">
        <f ca="1">IFERROR(IF(ISBLANK(VLOOKUP($B2755,INDIRECT(nfl_game_result),MATCH(K$1,INDIRECT(nfl_game_result_header),0),FALSE)),"",VLOOKUP($B2755,INDIRECT(nfl_game_result),MATCH(K$1,INDIRECT(nfl_game_result_header),0),FALSE)),"error")</f>
        <v>OAK</v>
      </c>
      <c r="L2755" s="23" t="str">
        <f ca="1">IFERROR(IF(ISBLANK(VLOOKUP($B2755,INDIRECT(nfl_game_result),MATCH(L$1,INDIRECT(nfl_game_result_header),0),FALSE)),"",VLOOKUP($B2755,INDIRECT(nfl_game_result),MATCH(L$1,INDIRECT(nfl_game_result_header),0),FALSE)),"error")</f>
        <v/>
      </c>
      <c r="M2755" t="s">
        <v>16</v>
      </c>
      <c r="N2755">
        <v>-14.5</v>
      </c>
      <c r="O2755" t="s">
        <v>85</v>
      </c>
      <c r="P2755">
        <v>0.73</v>
      </c>
      <c r="V2755" s="23" t="s">
        <v>416</v>
      </c>
      <c r="W2755">
        <f ca="1">VALUE(LEFT(C2755, 4))</f>
        <v>2017</v>
      </c>
      <c r="X2755">
        <f ca="1">VALUE(MID(C2755,6,FIND("_",C2755,6)-6))</f>
        <v>2</v>
      </c>
      <c r="Y2755">
        <f ca="1">IF(NOT(OR(ISBLANK(D2755),ISBLANK(E2755),D2755="",E2755="")),D2755-E2755,"")</f>
        <v>0</v>
      </c>
      <c r="Z2755">
        <f ca="1">IF(OR(NOT(ISNUMBER(D2755)),ISBLANK(D2755),D2755="",ISBLANK(N2755)),"",ABS(D2755-N2755))</f>
        <v>1</v>
      </c>
      <c r="AA2755">
        <f ca="1">IF(OR(ISBLANK(J2755),ISBLANK(O2755),J2755="",O2755=""),"",IF(J2755=O2755,1,0))</f>
        <v>1</v>
      </c>
      <c r="AB2755" t="str">
        <f ca="1">IF(OR(ISBLANK(K2755),ISBLANK(Q2755),K2755="",Q2755=""),"",IF(K2755=Q2755,1,0))</f>
        <v/>
      </c>
      <c r="AC2755" s="23" t="str">
        <f t="shared" ca="1" si="42"/>
        <v/>
      </c>
    </row>
    <row r="2756" spans="1:29" x14ac:dyDescent="0.25">
      <c r="A2756" s="23">
        <v>2755</v>
      </c>
      <c r="B2756">
        <v>1361</v>
      </c>
      <c r="C2756" t="str">
        <f ca="1">IFERROR(VLOOKUP($B2756,INDIRECT(nfl_game_result),MATCH(C$1,INDIRECT(nfl_game_result_header),0),FALSE),"error")</f>
        <v>2017_02_MIA@LAC</v>
      </c>
      <c r="D2756">
        <f ca="1">IFERROR(IF(ISBLANK(VLOOKUP($B2756,INDIRECT(nfl_game_result),MATCH(D$1,INDIRECT(nfl_game_result_header),0),FALSE)),"",VLOOKUP($B2756,INDIRECT(nfl_game_result),MATCH(D$1,INDIRECT(nfl_game_result_header),0),FALSE)),"error")</f>
        <v>-3</v>
      </c>
      <c r="E2756">
        <f ca="1">IFERROR(IF(ISBLANK(VLOOKUP($B2756,INDIRECT(nfl_game_result),MATCH(E$1,INDIRECT(nfl_game_result_header),0),FALSE)),"",VLOOKUP($B2756,INDIRECT(nfl_game_result),MATCH(E$1,INDIRECT(nfl_game_result_header),0),FALSE)),"error")</f>
        <v>-3.5</v>
      </c>
      <c r="F2756" s="23" t="str">
        <f ca="1">IFERROR(IF(ISBLANK(VLOOKUP($B2756,INDIRECT(nfl_game_result),MATCH(F$1,INDIRECT(nfl_game_result_header),0),FALSE)),"",VLOOKUP($B2756,INDIRECT(nfl_game_result),MATCH(F$1,INDIRECT(nfl_game_result_header),0),FALSE)),"error")</f>
        <v/>
      </c>
      <c r="G2756" s="23" t="str">
        <f ca="1">IFERROR(IF(ISBLANK(VLOOKUP($B2756,INDIRECT(nfl_game_result),MATCH(G$1,INDIRECT(nfl_game_result_header),0),FALSE)),"",VLOOKUP($B2756,INDIRECT(nfl_game_result),MATCH(G$1,INDIRECT(nfl_game_result_header),0),FALSE)),"error")</f>
        <v/>
      </c>
      <c r="H2756">
        <f ca="1">IFERROR(IF(ISBLANK(VLOOKUP($B2756,INDIRECT(nfl_game_result),MATCH(H$1,INDIRECT(nfl_game_result_header),0),FALSE)),"",VLOOKUP($B2756,INDIRECT(nfl_game_result),MATCH(H$1,INDIRECT(nfl_game_result_header),0),FALSE)),"error")</f>
        <v>17</v>
      </c>
      <c r="I2756">
        <f ca="1">IFERROR(IF(ISBLANK(VLOOKUP($B2756,INDIRECT(nfl_game_result),MATCH(I$1,INDIRECT(nfl_game_result_header),0),FALSE)),"",VLOOKUP($B2756,INDIRECT(nfl_game_result),MATCH(I$1,INDIRECT(nfl_game_result_header),0),FALSE)),"error")</f>
        <v>19</v>
      </c>
      <c r="J2756" t="str">
        <f ca="1">IFERROR(IF(ISBLANK(VLOOKUP($B2756,INDIRECT(nfl_game_result),MATCH(J$1,INDIRECT(nfl_game_result_header),0),FALSE)),"",VLOOKUP($B2756,INDIRECT(nfl_game_result),MATCH(J$1,INDIRECT(nfl_game_result_header),0),FALSE)),"error")</f>
        <v>MIA</v>
      </c>
      <c r="K2756" t="str">
        <f ca="1">IFERROR(IF(ISBLANK(VLOOKUP($B2756,INDIRECT(nfl_game_result),MATCH(K$1,INDIRECT(nfl_game_result_header),0),FALSE)),"",VLOOKUP($B2756,INDIRECT(nfl_game_result),MATCH(K$1,INDIRECT(nfl_game_result_header),0),FALSE)),"error")</f>
        <v>MIA</v>
      </c>
      <c r="L2756" s="23" t="str">
        <f ca="1">IFERROR(IF(ISBLANK(VLOOKUP($B2756,INDIRECT(nfl_game_result),MATCH(L$1,INDIRECT(nfl_game_result_header),0),FALSE)),"",VLOOKUP($B2756,INDIRECT(nfl_game_result),MATCH(L$1,INDIRECT(nfl_game_result_header),0),FALSE)),"error")</f>
        <v/>
      </c>
      <c r="M2756" t="s">
        <v>16</v>
      </c>
      <c r="N2756">
        <v>-4.5</v>
      </c>
      <c r="O2756" t="s">
        <v>122</v>
      </c>
      <c r="P2756">
        <v>0.53</v>
      </c>
      <c r="V2756" s="23" t="s">
        <v>416</v>
      </c>
      <c r="W2756">
        <f ca="1">VALUE(LEFT(C2756, 4))</f>
        <v>2017</v>
      </c>
      <c r="X2756">
        <f ca="1">VALUE(MID(C2756,6,FIND("_",C2756,6)-6))</f>
        <v>2</v>
      </c>
      <c r="Y2756">
        <f ca="1">IF(NOT(OR(ISBLANK(D2756),ISBLANK(E2756),D2756="",E2756="")),D2756-E2756,"")</f>
        <v>0.5</v>
      </c>
      <c r="Z2756">
        <f ca="1">IF(OR(NOT(ISNUMBER(D2756)),ISBLANK(D2756),D2756="",ISBLANK(N2756)),"",ABS(D2756-N2756))</f>
        <v>1.5</v>
      </c>
      <c r="AA2756">
        <f ca="1">IF(OR(ISBLANK(J2756),ISBLANK(O2756),J2756="",O2756=""),"",IF(J2756=O2756,1,0))</f>
        <v>0</v>
      </c>
      <c r="AB2756" t="str">
        <f ca="1">IF(OR(ISBLANK(K2756),ISBLANK(Q2756),K2756="",Q2756=""),"",IF(K2756=Q2756,1,0))</f>
        <v/>
      </c>
      <c r="AC2756" s="23" t="str">
        <f t="shared" ca="1" si="42"/>
        <v/>
      </c>
    </row>
    <row r="2757" spans="1:29" x14ac:dyDescent="0.25">
      <c r="A2757" s="23">
        <v>2756</v>
      </c>
      <c r="B2757">
        <v>1362</v>
      </c>
      <c r="C2757" t="str">
        <f ca="1">IFERROR(VLOOKUP($B2757,INDIRECT(nfl_game_result),MATCH(C$1,INDIRECT(nfl_game_result_header),0),FALSE),"error")</f>
        <v>2017_02_SFO@SEA</v>
      </c>
      <c r="D2757">
        <f ca="1">IFERROR(IF(ISBLANK(VLOOKUP($B2757,INDIRECT(nfl_game_result),MATCH(D$1,INDIRECT(nfl_game_result_header),0),FALSE)),"",VLOOKUP($B2757,INDIRECT(nfl_game_result),MATCH(D$1,INDIRECT(nfl_game_result_header),0),FALSE)),"error")</f>
        <v>-12.5</v>
      </c>
      <c r="E2757">
        <f ca="1">IFERROR(IF(ISBLANK(VLOOKUP($B2757,INDIRECT(nfl_game_result),MATCH(E$1,INDIRECT(nfl_game_result_header),0),FALSE)),"",VLOOKUP($B2757,INDIRECT(nfl_game_result),MATCH(E$1,INDIRECT(nfl_game_result_header),0),FALSE)),"error")</f>
        <v>-14</v>
      </c>
      <c r="F2757" s="23" t="str">
        <f ca="1">IFERROR(IF(ISBLANK(VLOOKUP($B2757,INDIRECT(nfl_game_result),MATCH(F$1,INDIRECT(nfl_game_result_header),0),FALSE)),"",VLOOKUP($B2757,INDIRECT(nfl_game_result),MATCH(F$1,INDIRECT(nfl_game_result_header),0),FALSE)),"error")</f>
        <v/>
      </c>
      <c r="G2757" s="23" t="str">
        <f ca="1">IFERROR(IF(ISBLANK(VLOOKUP($B2757,INDIRECT(nfl_game_result),MATCH(G$1,INDIRECT(nfl_game_result_header),0),FALSE)),"",VLOOKUP($B2757,INDIRECT(nfl_game_result),MATCH(G$1,INDIRECT(nfl_game_result_header),0),FALSE)),"error")</f>
        <v/>
      </c>
      <c r="H2757">
        <f ca="1">IFERROR(IF(ISBLANK(VLOOKUP($B2757,INDIRECT(nfl_game_result),MATCH(H$1,INDIRECT(nfl_game_result_header),0),FALSE)),"",VLOOKUP($B2757,INDIRECT(nfl_game_result),MATCH(H$1,INDIRECT(nfl_game_result_header),0),FALSE)),"error")</f>
        <v>12</v>
      </c>
      <c r="I2757">
        <f ca="1">IFERROR(IF(ISBLANK(VLOOKUP($B2757,INDIRECT(nfl_game_result),MATCH(I$1,INDIRECT(nfl_game_result_header),0),FALSE)),"",VLOOKUP($B2757,INDIRECT(nfl_game_result),MATCH(I$1,INDIRECT(nfl_game_result_header),0),FALSE)),"error")</f>
        <v>9</v>
      </c>
      <c r="J2757" t="str">
        <f ca="1">IFERROR(IF(ISBLANK(VLOOKUP($B2757,INDIRECT(nfl_game_result),MATCH(J$1,INDIRECT(nfl_game_result_header),0),FALSE)),"",VLOOKUP($B2757,INDIRECT(nfl_game_result),MATCH(J$1,INDIRECT(nfl_game_result_header),0),FALSE)),"error")</f>
        <v>SFO</v>
      </c>
      <c r="K2757" t="str">
        <f ca="1">IFERROR(IF(ISBLANK(VLOOKUP($B2757,INDIRECT(nfl_game_result),MATCH(K$1,INDIRECT(nfl_game_result_header),0),FALSE)),"",VLOOKUP($B2757,INDIRECT(nfl_game_result),MATCH(K$1,INDIRECT(nfl_game_result_header),0),FALSE)),"error")</f>
        <v>SEA</v>
      </c>
      <c r="L2757" s="23" t="str">
        <f ca="1">IFERROR(IF(ISBLANK(VLOOKUP($B2757,INDIRECT(nfl_game_result),MATCH(L$1,INDIRECT(nfl_game_result_header),0),FALSE)),"",VLOOKUP($B2757,INDIRECT(nfl_game_result),MATCH(L$1,INDIRECT(nfl_game_result_header),0),FALSE)),"error")</f>
        <v/>
      </c>
      <c r="M2757" t="s">
        <v>16</v>
      </c>
      <c r="N2757">
        <v>-12.5</v>
      </c>
      <c r="O2757" t="s">
        <v>89</v>
      </c>
      <c r="P2757">
        <v>0.65</v>
      </c>
      <c r="V2757" s="23" t="s">
        <v>416</v>
      </c>
      <c r="W2757">
        <f ca="1">VALUE(LEFT(C2757, 4))</f>
        <v>2017</v>
      </c>
      <c r="X2757">
        <f ca="1">VALUE(MID(C2757,6,FIND("_",C2757,6)-6))</f>
        <v>2</v>
      </c>
      <c r="Y2757">
        <f ca="1">IF(NOT(OR(ISBLANK(D2757),ISBLANK(E2757),D2757="",E2757="")),D2757-E2757,"")</f>
        <v>1.5</v>
      </c>
      <c r="Z2757">
        <f ca="1">IF(OR(NOT(ISNUMBER(D2757)),ISBLANK(D2757),D2757="",ISBLANK(N2757)),"",ABS(D2757-N2757))</f>
        <v>0</v>
      </c>
      <c r="AA2757">
        <f ca="1">IF(OR(ISBLANK(J2757),ISBLANK(O2757),J2757="",O2757=""),"",IF(J2757=O2757,1,0))</f>
        <v>0</v>
      </c>
      <c r="AB2757" t="str">
        <f ca="1">IF(OR(ISBLANK(K2757),ISBLANK(Q2757),K2757="",Q2757=""),"",IF(K2757=Q2757,1,0))</f>
        <v/>
      </c>
      <c r="AC2757" s="23" t="str">
        <f t="shared" ca="1" si="42"/>
        <v/>
      </c>
    </row>
    <row r="2758" spans="1:29" x14ac:dyDescent="0.25">
      <c r="A2758" s="23">
        <v>2757</v>
      </c>
      <c r="B2758">
        <v>1363</v>
      </c>
      <c r="C2758" t="str">
        <f ca="1">IFERROR(VLOOKUP($B2758,INDIRECT(nfl_game_result),MATCH(C$1,INDIRECT(nfl_game_result_header),0),FALSE),"error")</f>
        <v>2017_02_DAL@DEN</v>
      </c>
      <c r="D2758">
        <f ca="1">IFERROR(IF(ISBLANK(VLOOKUP($B2758,INDIRECT(nfl_game_result),MATCH(D$1,INDIRECT(nfl_game_result_header),0),FALSE)),"",VLOOKUP($B2758,INDIRECT(nfl_game_result),MATCH(D$1,INDIRECT(nfl_game_result_header),0),FALSE)),"error")</f>
        <v>1.5</v>
      </c>
      <c r="E2758">
        <f ca="1">IFERROR(IF(ISBLANK(VLOOKUP($B2758,INDIRECT(nfl_game_result),MATCH(E$1,INDIRECT(nfl_game_result_header),0),FALSE)),"",VLOOKUP($B2758,INDIRECT(nfl_game_result),MATCH(E$1,INDIRECT(nfl_game_result_header),0),FALSE)),"error")</f>
        <v>2.5</v>
      </c>
      <c r="F2758" s="23" t="str">
        <f ca="1">IFERROR(IF(ISBLANK(VLOOKUP($B2758,INDIRECT(nfl_game_result),MATCH(F$1,INDIRECT(nfl_game_result_header),0),FALSE)),"",VLOOKUP($B2758,INDIRECT(nfl_game_result),MATCH(F$1,INDIRECT(nfl_game_result_header),0),FALSE)),"error")</f>
        <v/>
      </c>
      <c r="G2758" s="23" t="str">
        <f ca="1">IFERROR(IF(ISBLANK(VLOOKUP($B2758,INDIRECT(nfl_game_result),MATCH(G$1,INDIRECT(nfl_game_result_header),0),FALSE)),"",VLOOKUP($B2758,INDIRECT(nfl_game_result),MATCH(G$1,INDIRECT(nfl_game_result_header),0),FALSE)),"error")</f>
        <v/>
      </c>
      <c r="H2758">
        <f ca="1">IFERROR(IF(ISBLANK(VLOOKUP($B2758,INDIRECT(nfl_game_result),MATCH(H$1,INDIRECT(nfl_game_result_header),0),FALSE)),"",VLOOKUP($B2758,INDIRECT(nfl_game_result),MATCH(H$1,INDIRECT(nfl_game_result_header),0),FALSE)),"error")</f>
        <v>42</v>
      </c>
      <c r="I2758">
        <f ca="1">IFERROR(IF(ISBLANK(VLOOKUP($B2758,INDIRECT(nfl_game_result),MATCH(I$1,INDIRECT(nfl_game_result_header),0),FALSE)),"",VLOOKUP($B2758,INDIRECT(nfl_game_result),MATCH(I$1,INDIRECT(nfl_game_result_header),0),FALSE)),"error")</f>
        <v>17</v>
      </c>
      <c r="J2758" t="str">
        <f ca="1">IFERROR(IF(ISBLANK(VLOOKUP($B2758,INDIRECT(nfl_game_result),MATCH(J$1,INDIRECT(nfl_game_result_header),0),FALSE)),"",VLOOKUP($B2758,INDIRECT(nfl_game_result),MATCH(J$1,INDIRECT(nfl_game_result_header),0),FALSE)),"error")</f>
        <v>DEN</v>
      </c>
      <c r="K2758" t="str">
        <f ca="1">IFERROR(IF(ISBLANK(VLOOKUP($B2758,INDIRECT(nfl_game_result),MATCH(K$1,INDIRECT(nfl_game_result_header),0),FALSE)),"",VLOOKUP($B2758,INDIRECT(nfl_game_result),MATCH(K$1,INDIRECT(nfl_game_result_header),0),FALSE)),"error")</f>
        <v>DEN</v>
      </c>
      <c r="L2758" s="23" t="str">
        <f ca="1">IFERROR(IF(ISBLANK(VLOOKUP($B2758,INDIRECT(nfl_game_result),MATCH(L$1,INDIRECT(nfl_game_result_header),0),FALSE)),"",VLOOKUP($B2758,INDIRECT(nfl_game_result),MATCH(L$1,INDIRECT(nfl_game_result_header),0),FALSE)),"error")</f>
        <v/>
      </c>
      <c r="M2758" t="s">
        <v>16</v>
      </c>
      <c r="N2758">
        <v>2</v>
      </c>
      <c r="O2758" t="s">
        <v>71</v>
      </c>
      <c r="P2758">
        <v>0.66</v>
      </c>
      <c r="V2758" s="23" t="s">
        <v>416</v>
      </c>
      <c r="W2758">
        <f ca="1">VALUE(LEFT(C2758, 4))</f>
        <v>2017</v>
      </c>
      <c r="X2758">
        <f ca="1">VALUE(MID(C2758,6,FIND("_",C2758,6)-6))</f>
        <v>2</v>
      </c>
      <c r="Y2758">
        <f ca="1">IF(NOT(OR(ISBLANK(D2758),ISBLANK(E2758),D2758="",E2758="")),D2758-E2758,"")</f>
        <v>-1</v>
      </c>
      <c r="Z2758">
        <f ca="1">IF(OR(NOT(ISNUMBER(D2758)),ISBLANK(D2758),D2758="",ISBLANK(N2758)),"",ABS(D2758-N2758))</f>
        <v>0.5</v>
      </c>
      <c r="AA2758">
        <f ca="1">IF(OR(ISBLANK(J2758),ISBLANK(O2758),J2758="",O2758=""),"",IF(J2758=O2758,1,0))</f>
        <v>0</v>
      </c>
      <c r="AB2758" t="str">
        <f ca="1">IF(OR(ISBLANK(K2758),ISBLANK(Q2758),K2758="",Q2758=""),"",IF(K2758=Q2758,1,0))</f>
        <v/>
      </c>
      <c r="AC2758" s="23" t="str">
        <f t="shared" ca="1" si="42"/>
        <v/>
      </c>
    </row>
    <row r="2759" spans="1:29" x14ac:dyDescent="0.25">
      <c r="A2759" s="23">
        <v>2758</v>
      </c>
      <c r="B2759">
        <v>1364</v>
      </c>
      <c r="C2759" t="str">
        <f ca="1">IFERROR(VLOOKUP($B2759,INDIRECT(nfl_game_result),MATCH(C$1,INDIRECT(nfl_game_result_header),0),FALSE),"error")</f>
        <v>2017_02_WAS@LAR</v>
      </c>
      <c r="D2759">
        <f ca="1">IFERROR(IF(ISBLANK(VLOOKUP($B2759,INDIRECT(nfl_game_result),MATCH(D$1,INDIRECT(nfl_game_result_header),0),FALSE)),"",VLOOKUP($B2759,INDIRECT(nfl_game_result),MATCH(D$1,INDIRECT(nfl_game_result_header),0),FALSE)),"error")</f>
        <v>-2.5</v>
      </c>
      <c r="E2759">
        <f ca="1">IFERROR(IF(ISBLANK(VLOOKUP($B2759,INDIRECT(nfl_game_result),MATCH(E$1,INDIRECT(nfl_game_result_header),0),FALSE)),"",VLOOKUP($B2759,INDIRECT(nfl_game_result),MATCH(E$1,INDIRECT(nfl_game_result_header),0),FALSE)),"error")</f>
        <v>-2.5</v>
      </c>
      <c r="F2759" s="23" t="str">
        <f ca="1">IFERROR(IF(ISBLANK(VLOOKUP($B2759,INDIRECT(nfl_game_result),MATCH(F$1,INDIRECT(nfl_game_result_header),0),FALSE)),"",VLOOKUP($B2759,INDIRECT(nfl_game_result),MATCH(F$1,INDIRECT(nfl_game_result_header),0),FALSE)),"error")</f>
        <v/>
      </c>
      <c r="G2759" s="23" t="str">
        <f ca="1">IFERROR(IF(ISBLANK(VLOOKUP($B2759,INDIRECT(nfl_game_result),MATCH(G$1,INDIRECT(nfl_game_result_header),0),FALSE)),"",VLOOKUP($B2759,INDIRECT(nfl_game_result),MATCH(G$1,INDIRECT(nfl_game_result_header),0),FALSE)),"error")</f>
        <v/>
      </c>
      <c r="H2759">
        <f ca="1">IFERROR(IF(ISBLANK(VLOOKUP($B2759,INDIRECT(nfl_game_result),MATCH(H$1,INDIRECT(nfl_game_result_header),0),FALSE)),"",VLOOKUP($B2759,INDIRECT(nfl_game_result),MATCH(H$1,INDIRECT(nfl_game_result_header),0),FALSE)),"error")</f>
        <v>20</v>
      </c>
      <c r="I2759">
        <f ca="1">IFERROR(IF(ISBLANK(VLOOKUP($B2759,INDIRECT(nfl_game_result),MATCH(I$1,INDIRECT(nfl_game_result_header),0),FALSE)),"",VLOOKUP($B2759,INDIRECT(nfl_game_result),MATCH(I$1,INDIRECT(nfl_game_result_header),0),FALSE)),"error")</f>
        <v>27</v>
      </c>
      <c r="J2759" t="str">
        <f ca="1">IFERROR(IF(ISBLANK(VLOOKUP($B2759,INDIRECT(nfl_game_result),MATCH(J$1,INDIRECT(nfl_game_result_header),0),FALSE)),"",VLOOKUP($B2759,INDIRECT(nfl_game_result),MATCH(J$1,INDIRECT(nfl_game_result_header),0),FALSE)),"error")</f>
        <v>WAS</v>
      </c>
      <c r="K2759" t="str">
        <f ca="1">IFERROR(IF(ISBLANK(VLOOKUP($B2759,INDIRECT(nfl_game_result),MATCH(K$1,INDIRECT(nfl_game_result_header),0),FALSE)),"",VLOOKUP($B2759,INDIRECT(nfl_game_result),MATCH(K$1,INDIRECT(nfl_game_result_header),0),FALSE)),"error")</f>
        <v>WAS</v>
      </c>
      <c r="L2759" s="23" t="str">
        <f ca="1">IFERROR(IF(ISBLANK(VLOOKUP($B2759,INDIRECT(nfl_game_result),MATCH(L$1,INDIRECT(nfl_game_result_header),0),FALSE)),"",VLOOKUP($B2759,INDIRECT(nfl_game_result),MATCH(L$1,INDIRECT(nfl_game_result_header),0),FALSE)),"error")</f>
        <v/>
      </c>
      <c r="M2759" t="s">
        <v>16</v>
      </c>
      <c r="N2759">
        <v>-3</v>
      </c>
      <c r="O2759" t="s">
        <v>123</v>
      </c>
      <c r="P2759">
        <v>0.59</v>
      </c>
      <c r="V2759" s="23" t="s">
        <v>416</v>
      </c>
      <c r="W2759">
        <f ca="1">VALUE(LEFT(C2759, 4))</f>
        <v>2017</v>
      </c>
      <c r="X2759">
        <f ca="1">VALUE(MID(C2759,6,FIND("_",C2759,6)-6))</f>
        <v>2</v>
      </c>
      <c r="Y2759">
        <f ca="1">IF(NOT(OR(ISBLANK(D2759),ISBLANK(E2759),D2759="",E2759="")),D2759-E2759,"")</f>
        <v>0</v>
      </c>
      <c r="Z2759">
        <f ca="1">IF(OR(NOT(ISNUMBER(D2759)),ISBLANK(D2759),D2759="",ISBLANK(N2759)),"",ABS(D2759-N2759))</f>
        <v>0.5</v>
      </c>
      <c r="AA2759">
        <f ca="1">IF(OR(ISBLANK(J2759),ISBLANK(O2759),J2759="",O2759=""),"",IF(J2759=O2759,1,0))</f>
        <v>0</v>
      </c>
      <c r="AB2759" t="str">
        <f ca="1">IF(OR(ISBLANK(K2759),ISBLANK(Q2759),K2759="",Q2759=""),"",IF(K2759=Q2759,1,0))</f>
        <v/>
      </c>
      <c r="AC2759" s="23" t="str">
        <f t="shared" ca="1" si="42"/>
        <v/>
      </c>
    </row>
    <row r="2760" spans="1:29" x14ac:dyDescent="0.25">
      <c r="A2760" s="23">
        <v>2759</v>
      </c>
      <c r="B2760">
        <v>1365</v>
      </c>
      <c r="C2760" t="str">
        <f ca="1">IFERROR(VLOOKUP($B2760,INDIRECT(nfl_game_result),MATCH(C$1,INDIRECT(nfl_game_result_header),0),FALSE),"error")</f>
        <v>2017_02_GBY@ATL</v>
      </c>
      <c r="D2760">
        <f ca="1">IFERROR(IF(ISBLANK(VLOOKUP($B2760,INDIRECT(nfl_game_result),MATCH(D$1,INDIRECT(nfl_game_result_header),0),FALSE)),"",VLOOKUP($B2760,INDIRECT(nfl_game_result),MATCH(D$1,INDIRECT(nfl_game_result_header),0),FALSE)),"error")</f>
        <v>-2.5</v>
      </c>
      <c r="E2760">
        <f ca="1">IFERROR(IF(ISBLANK(VLOOKUP($B2760,INDIRECT(nfl_game_result),MATCH(E$1,INDIRECT(nfl_game_result_header),0),FALSE)),"",VLOOKUP($B2760,INDIRECT(nfl_game_result),MATCH(E$1,INDIRECT(nfl_game_result_header),0),FALSE)),"error")</f>
        <v>-3</v>
      </c>
      <c r="F2760" s="23" t="str">
        <f ca="1">IFERROR(IF(ISBLANK(VLOOKUP($B2760,INDIRECT(nfl_game_result),MATCH(F$1,INDIRECT(nfl_game_result_header),0),FALSE)),"",VLOOKUP($B2760,INDIRECT(nfl_game_result),MATCH(F$1,INDIRECT(nfl_game_result_header),0),FALSE)),"error")</f>
        <v/>
      </c>
      <c r="G2760" s="23" t="str">
        <f ca="1">IFERROR(IF(ISBLANK(VLOOKUP($B2760,INDIRECT(nfl_game_result),MATCH(G$1,INDIRECT(nfl_game_result_header),0),FALSE)),"",VLOOKUP($B2760,INDIRECT(nfl_game_result),MATCH(G$1,INDIRECT(nfl_game_result_header),0),FALSE)),"error")</f>
        <v/>
      </c>
      <c r="H2760">
        <f ca="1">IFERROR(IF(ISBLANK(VLOOKUP($B2760,INDIRECT(nfl_game_result),MATCH(H$1,INDIRECT(nfl_game_result_header),0),FALSE)),"",VLOOKUP($B2760,INDIRECT(nfl_game_result),MATCH(H$1,INDIRECT(nfl_game_result_header),0),FALSE)),"error")</f>
        <v>34</v>
      </c>
      <c r="I2760">
        <f ca="1">IFERROR(IF(ISBLANK(VLOOKUP($B2760,INDIRECT(nfl_game_result),MATCH(I$1,INDIRECT(nfl_game_result_header),0),FALSE)),"",VLOOKUP($B2760,INDIRECT(nfl_game_result),MATCH(I$1,INDIRECT(nfl_game_result_header),0),FALSE)),"error")</f>
        <v>23</v>
      </c>
      <c r="J2760" t="str">
        <f ca="1">IFERROR(IF(ISBLANK(VLOOKUP($B2760,INDIRECT(nfl_game_result),MATCH(J$1,INDIRECT(nfl_game_result_header),0),FALSE)),"",VLOOKUP($B2760,INDIRECT(nfl_game_result),MATCH(J$1,INDIRECT(nfl_game_result_header),0),FALSE)),"error")</f>
        <v>ATL</v>
      </c>
      <c r="K2760" t="str">
        <f ca="1">IFERROR(IF(ISBLANK(VLOOKUP($B2760,INDIRECT(nfl_game_result),MATCH(K$1,INDIRECT(nfl_game_result_header),0),FALSE)),"",VLOOKUP($B2760,INDIRECT(nfl_game_result),MATCH(K$1,INDIRECT(nfl_game_result_header),0),FALSE)),"error")</f>
        <v>ATL</v>
      </c>
      <c r="L2760" s="23" t="str">
        <f ca="1">IFERROR(IF(ISBLANK(VLOOKUP($B2760,INDIRECT(nfl_game_result),MATCH(L$1,INDIRECT(nfl_game_result_header),0),FALSE)),"",VLOOKUP($B2760,INDIRECT(nfl_game_result),MATCH(L$1,INDIRECT(nfl_game_result_header),0),FALSE)),"error")</f>
        <v/>
      </c>
      <c r="M2760" t="s">
        <v>16</v>
      </c>
      <c r="N2760">
        <v>-2</v>
      </c>
      <c r="O2760" t="s">
        <v>330</v>
      </c>
      <c r="P2760">
        <v>0.64</v>
      </c>
      <c r="V2760" s="23" t="s">
        <v>416</v>
      </c>
      <c r="W2760">
        <f ca="1">VALUE(LEFT(C2760, 4))</f>
        <v>2017</v>
      </c>
      <c r="X2760">
        <f ca="1">VALUE(MID(C2760,6,FIND("_",C2760,6)-6))</f>
        <v>2</v>
      </c>
      <c r="Y2760">
        <f ca="1">IF(NOT(OR(ISBLANK(D2760),ISBLANK(E2760),D2760="",E2760="")),D2760-E2760,"")</f>
        <v>0.5</v>
      </c>
      <c r="Z2760">
        <f ca="1">IF(OR(NOT(ISNUMBER(D2760)),ISBLANK(D2760),D2760="",ISBLANK(N2760)),"",ABS(D2760-N2760))</f>
        <v>0.5</v>
      </c>
      <c r="AA2760">
        <f ca="1">IF(OR(ISBLANK(J2760),ISBLANK(O2760),J2760="",O2760=""),"",IF(J2760=O2760,1,0))</f>
        <v>0</v>
      </c>
      <c r="AB2760" t="str">
        <f ca="1">IF(OR(ISBLANK(K2760),ISBLANK(Q2760),K2760="",Q2760=""),"",IF(K2760=Q2760,1,0))</f>
        <v/>
      </c>
      <c r="AC2760" s="23" t="str">
        <f t="shared" ca="1" si="42"/>
        <v/>
      </c>
    </row>
    <row r="2761" spans="1:29" x14ac:dyDescent="0.25">
      <c r="A2761" s="23">
        <v>2760</v>
      </c>
      <c r="B2761">
        <v>1366</v>
      </c>
      <c r="C2761" t="str">
        <f ca="1">IFERROR(VLOOKUP($B2761,INDIRECT(nfl_game_result),MATCH(C$1,INDIRECT(nfl_game_result_header),0),FALSE),"error")</f>
        <v>2017_02_DET@NYG</v>
      </c>
      <c r="D2761">
        <f ca="1">IFERROR(IF(ISBLANK(VLOOKUP($B2761,INDIRECT(nfl_game_result),MATCH(D$1,INDIRECT(nfl_game_result_header),0),FALSE)),"",VLOOKUP($B2761,INDIRECT(nfl_game_result),MATCH(D$1,INDIRECT(nfl_game_result_header),0),FALSE)),"error")</f>
        <v>-5</v>
      </c>
      <c r="E2761">
        <f ca="1">IFERROR(IF(ISBLANK(VLOOKUP($B2761,INDIRECT(nfl_game_result),MATCH(E$1,INDIRECT(nfl_game_result_header),0),FALSE)),"",VLOOKUP($B2761,INDIRECT(nfl_game_result),MATCH(E$1,INDIRECT(nfl_game_result_header),0),FALSE)),"error")</f>
        <v>-3</v>
      </c>
      <c r="F2761" s="23" t="str">
        <f ca="1">IFERROR(IF(ISBLANK(VLOOKUP($B2761,INDIRECT(nfl_game_result),MATCH(F$1,INDIRECT(nfl_game_result_header),0),FALSE)),"",VLOOKUP($B2761,INDIRECT(nfl_game_result),MATCH(F$1,INDIRECT(nfl_game_result_header),0),FALSE)),"error")</f>
        <v/>
      </c>
      <c r="G2761" s="23" t="str">
        <f ca="1">IFERROR(IF(ISBLANK(VLOOKUP($B2761,INDIRECT(nfl_game_result),MATCH(G$1,INDIRECT(nfl_game_result_header),0),FALSE)),"",VLOOKUP($B2761,INDIRECT(nfl_game_result),MATCH(G$1,INDIRECT(nfl_game_result_header),0),FALSE)),"error")</f>
        <v/>
      </c>
      <c r="H2761">
        <f ca="1">IFERROR(IF(ISBLANK(VLOOKUP($B2761,INDIRECT(nfl_game_result),MATCH(H$1,INDIRECT(nfl_game_result_header),0),FALSE)),"",VLOOKUP($B2761,INDIRECT(nfl_game_result),MATCH(H$1,INDIRECT(nfl_game_result_header),0),FALSE)),"error")</f>
        <v>24</v>
      </c>
      <c r="I2761">
        <f ca="1">IFERROR(IF(ISBLANK(VLOOKUP($B2761,INDIRECT(nfl_game_result),MATCH(I$1,INDIRECT(nfl_game_result_header),0),FALSE)),"",VLOOKUP($B2761,INDIRECT(nfl_game_result),MATCH(I$1,INDIRECT(nfl_game_result_header),0),FALSE)),"error")</f>
        <v>10</v>
      </c>
      <c r="J2761" t="str">
        <f ca="1">IFERROR(IF(ISBLANK(VLOOKUP($B2761,INDIRECT(nfl_game_result),MATCH(J$1,INDIRECT(nfl_game_result_header),0),FALSE)),"",VLOOKUP($B2761,INDIRECT(nfl_game_result),MATCH(J$1,INDIRECT(nfl_game_result_header),0),FALSE)),"error")</f>
        <v>NYG</v>
      </c>
      <c r="K2761" t="str">
        <f ca="1">IFERROR(IF(ISBLANK(VLOOKUP($B2761,INDIRECT(nfl_game_result),MATCH(K$1,INDIRECT(nfl_game_result_header),0),FALSE)),"",VLOOKUP($B2761,INDIRECT(nfl_game_result),MATCH(K$1,INDIRECT(nfl_game_result_header),0),FALSE)),"error")</f>
        <v>NYG</v>
      </c>
      <c r="L2761" s="23" t="str">
        <f ca="1">IFERROR(IF(ISBLANK(VLOOKUP($B2761,INDIRECT(nfl_game_result),MATCH(L$1,INDIRECT(nfl_game_result_header),0),FALSE)),"",VLOOKUP($B2761,INDIRECT(nfl_game_result),MATCH(L$1,INDIRECT(nfl_game_result_header),0),FALSE)),"error")</f>
        <v/>
      </c>
      <c r="M2761" t="s">
        <v>16</v>
      </c>
      <c r="N2761">
        <v>-3</v>
      </c>
      <c r="O2761" t="s">
        <v>73</v>
      </c>
      <c r="P2761">
        <v>0.66</v>
      </c>
      <c r="V2761" s="23" t="s">
        <v>416</v>
      </c>
      <c r="W2761">
        <f ca="1">VALUE(LEFT(C2761, 4))</f>
        <v>2017</v>
      </c>
      <c r="X2761">
        <f ca="1">VALUE(MID(C2761,6,FIND("_",C2761,6)-6))</f>
        <v>2</v>
      </c>
      <c r="Y2761">
        <f ca="1">IF(NOT(OR(ISBLANK(D2761),ISBLANK(E2761),D2761="",E2761="")),D2761-E2761,"")</f>
        <v>-2</v>
      </c>
      <c r="Z2761">
        <f ca="1">IF(OR(NOT(ISNUMBER(D2761)),ISBLANK(D2761),D2761="",ISBLANK(N2761)),"",ABS(D2761-N2761))</f>
        <v>2</v>
      </c>
      <c r="AA2761">
        <f ca="1">IF(OR(ISBLANK(J2761),ISBLANK(O2761),J2761="",O2761=""),"",IF(J2761=O2761,1,0))</f>
        <v>0</v>
      </c>
      <c r="AB2761" t="str">
        <f ca="1">IF(OR(ISBLANK(K2761),ISBLANK(Q2761),K2761="",Q2761=""),"",IF(K2761=Q2761,1,0))</f>
        <v/>
      </c>
      <c r="AC2761" s="23" t="str">
        <f t="shared" ca="1" si="42"/>
        <v/>
      </c>
    </row>
    <row r="2762" spans="1:29" x14ac:dyDescent="0.25">
      <c r="A2762" s="23">
        <v>2761</v>
      </c>
      <c r="B2762">
        <v>1351</v>
      </c>
      <c r="C2762" t="str">
        <f ca="1">IFERROR(VLOOKUP($B2762,INDIRECT(nfl_game_result),MATCH(C$1,INDIRECT(nfl_game_result_header),0),FALSE),"error")</f>
        <v>2017_02_HOU@CIN</v>
      </c>
      <c r="D2762">
        <f ca="1">IFERROR(IF(ISBLANK(VLOOKUP($B2762,INDIRECT(nfl_game_result),MATCH(D$1,INDIRECT(nfl_game_result_header),0),FALSE)),"",VLOOKUP($B2762,INDIRECT(nfl_game_result),MATCH(D$1,INDIRECT(nfl_game_result_header),0),FALSE)),"error")</f>
        <v>-3</v>
      </c>
      <c r="E2762">
        <f ca="1">IFERROR(IF(ISBLANK(VLOOKUP($B2762,INDIRECT(nfl_game_result),MATCH(E$1,INDIRECT(nfl_game_result_header),0),FALSE)),"",VLOOKUP($B2762,INDIRECT(nfl_game_result),MATCH(E$1,INDIRECT(nfl_game_result_header),0),FALSE)),"error")</f>
        <v>-3</v>
      </c>
      <c r="F2762" s="23" t="str">
        <f ca="1">IFERROR(IF(ISBLANK(VLOOKUP($B2762,INDIRECT(nfl_game_result),MATCH(F$1,INDIRECT(nfl_game_result_header),0),FALSE)),"",VLOOKUP($B2762,INDIRECT(nfl_game_result),MATCH(F$1,INDIRECT(nfl_game_result_header),0),FALSE)),"error")</f>
        <v/>
      </c>
      <c r="G2762" s="23" t="str">
        <f ca="1">IFERROR(IF(ISBLANK(VLOOKUP($B2762,INDIRECT(nfl_game_result),MATCH(G$1,INDIRECT(nfl_game_result_header),0),FALSE)),"",VLOOKUP($B2762,INDIRECT(nfl_game_result),MATCH(G$1,INDIRECT(nfl_game_result_header),0),FALSE)),"error")</f>
        <v/>
      </c>
      <c r="H2762">
        <f ca="1">IFERROR(IF(ISBLANK(VLOOKUP($B2762,INDIRECT(nfl_game_result),MATCH(H$1,INDIRECT(nfl_game_result_header),0),FALSE)),"",VLOOKUP($B2762,INDIRECT(nfl_game_result),MATCH(H$1,INDIRECT(nfl_game_result_header),0),FALSE)),"error")</f>
        <v>9</v>
      </c>
      <c r="I2762">
        <f ca="1">IFERROR(IF(ISBLANK(VLOOKUP($B2762,INDIRECT(nfl_game_result),MATCH(I$1,INDIRECT(nfl_game_result_header),0),FALSE)),"",VLOOKUP($B2762,INDIRECT(nfl_game_result),MATCH(I$1,INDIRECT(nfl_game_result_header),0),FALSE)),"error")</f>
        <v>13</v>
      </c>
      <c r="J2762" t="str">
        <f ca="1">IFERROR(IF(ISBLANK(VLOOKUP($B2762,INDIRECT(nfl_game_result),MATCH(J$1,INDIRECT(nfl_game_result_header),0),FALSE)),"",VLOOKUP($B2762,INDIRECT(nfl_game_result),MATCH(J$1,INDIRECT(nfl_game_result_header),0),FALSE)),"error")</f>
        <v>HOU</v>
      </c>
      <c r="K2762" t="str">
        <f ca="1">IFERROR(IF(ISBLANK(VLOOKUP($B2762,INDIRECT(nfl_game_result),MATCH(K$1,INDIRECT(nfl_game_result_header),0),FALSE)),"",VLOOKUP($B2762,INDIRECT(nfl_game_result),MATCH(K$1,INDIRECT(nfl_game_result_header),0),FALSE)),"error")</f>
        <v>HOU</v>
      </c>
      <c r="L2762" s="23" t="str">
        <f ca="1">IFERROR(IF(ISBLANK(VLOOKUP($B2762,INDIRECT(nfl_game_result),MATCH(L$1,INDIRECT(nfl_game_result_header),0),FALSE)),"",VLOOKUP($B2762,INDIRECT(nfl_game_result),MATCH(L$1,INDIRECT(nfl_game_result_header),0),FALSE)),"error")</f>
        <v/>
      </c>
      <c r="M2762" t="s">
        <v>14</v>
      </c>
      <c r="N2762">
        <v>-3</v>
      </c>
      <c r="O2762" t="s">
        <v>69</v>
      </c>
      <c r="P2762">
        <v>0.6</v>
      </c>
      <c r="Q2762" t="s">
        <v>69</v>
      </c>
      <c r="V2762" s="23" t="s">
        <v>416</v>
      </c>
      <c r="W2762">
        <f ca="1">VALUE(LEFT(C2762, 4))</f>
        <v>2017</v>
      </c>
      <c r="X2762">
        <f ca="1">VALUE(MID(C2762,6,FIND("_",C2762,6)-6))</f>
        <v>2</v>
      </c>
      <c r="Y2762">
        <f ca="1">IF(NOT(OR(ISBLANK(D2762),ISBLANK(E2762),D2762="",E2762="")),D2762-E2762,"")</f>
        <v>0</v>
      </c>
      <c r="Z2762">
        <f ca="1">IF(OR(NOT(ISNUMBER(D2762)),ISBLANK(D2762),D2762="",ISBLANK(N2762)),"",ABS(D2762-N2762))</f>
        <v>0</v>
      </c>
      <c r="AA2762">
        <f ca="1">IF(OR(ISBLANK(J2762),ISBLANK(O2762),J2762="",O2762=""),"",IF(J2762=O2762,1,0))</f>
        <v>0</v>
      </c>
      <c r="AB2762">
        <f ca="1">IF(OR(ISBLANK(K2762),ISBLANK(Q2762),K2762="",Q2762=""),"",IF(K2762=Q2762,1,0))</f>
        <v>0</v>
      </c>
      <c r="AC2762" s="23" t="str">
        <f t="shared" ca="1" si="42"/>
        <v/>
      </c>
    </row>
    <row r="2763" spans="1:29" x14ac:dyDescent="0.25">
      <c r="A2763" s="23">
        <v>2762</v>
      </c>
      <c r="B2763">
        <v>1352</v>
      </c>
      <c r="C2763" t="str">
        <f ca="1">IFERROR(VLOOKUP($B2763,INDIRECT(nfl_game_result),MATCH(C$1,INDIRECT(nfl_game_result_header),0),FALSE),"error")</f>
        <v>2017_02_CLE@BAL</v>
      </c>
      <c r="D2763">
        <f ca="1">IFERROR(IF(ISBLANK(VLOOKUP($B2763,INDIRECT(nfl_game_result),MATCH(D$1,INDIRECT(nfl_game_result_header),0),FALSE)),"",VLOOKUP($B2763,INDIRECT(nfl_game_result),MATCH(D$1,INDIRECT(nfl_game_result_header),0),FALSE)),"error")</f>
        <v>-7.5</v>
      </c>
      <c r="E2763">
        <f ca="1">IFERROR(IF(ISBLANK(VLOOKUP($B2763,INDIRECT(nfl_game_result),MATCH(E$1,INDIRECT(nfl_game_result_header),0),FALSE)),"",VLOOKUP($B2763,INDIRECT(nfl_game_result),MATCH(E$1,INDIRECT(nfl_game_result_header),0),FALSE)),"error")</f>
        <v>-8</v>
      </c>
      <c r="F2763" s="23" t="str">
        <f ca="1">IFERROR(IF(ISBLANK(VLOOKUP($B2763,INDIRECT(nfl_game_result),MATCH(F$1,INDIRECT(nfl_game_result_header),0),FALSE)),"",VLOOKUP($B2763,INDIRECT(nfl_game_result),MATCH(F$1,INDIRECT(nfl_game_result_header),0),FALSE)),"error")</f>
        <v/>
      </c>
      <c r="G2763" s="23" t="str">
        <f ca="1">IFERROR(IF(ISBLANK(VLOOKUP($B2763,INDIRECT(nfl_game_result),MATCH(G$1,INDIRECT(nfl_game_result_header),0),FALSE)),"",VLOOKUP($B2763,INDIRECT(nfl_game_result),MATCH(G$1,INDIRECT(nfl_game_result_header),0),FALSE)),"error")</f>
        <v/>
      </c>
      <c r="H2763">
        <f ca="1">IFERROR(IF(ISBLANK(VLOOKUP($B2763,INDIRECT(nfl_game_result),MATCH(H$1,INDIRECT(nfl_game_result_header),0),FALSE)),"",VLOOKUP($B2763,INDIRECT(nfl_game_result),MATCH(H$1,INDIRECT(nfl_game_result_header),0),FALSE)),"error")</f>
        <v>24</v>
      </c>
      <c r="I2763">
        <f ca="1">IFERROR(IF(ISBLANK(VLOOKUP($B2763,INDIRECT(nfl_game_result),MATCH(I$1,INDIRECT(nfl_game_result_header),0),FALSE)),"",VLOOKUP($B2763,INDIRECT(nfl_game_result),MATCH(I$1,INDIRECT(nfl_game_result_header),0),FALSE)),"error")</f>
        <v>10</v>
      </c>
      <c r="J2763" t="str">
        <f ca="1">IFERROR(IF(ISBLANK(VLOOKUP($B2763,INDIRECT(nfl_game_result),MATCH(J$1,INDIRECT(nfl_game_result_header),0),FALSE)),"",VLOOKUP($B2763,INDIRECT(nfl_game_result),MATCH(J$1,INDIRECT(nfl_game_result_header),0),FALSE)),"error")</f>
        <v>BAL</v>
      </c>
      <c r="K2763" t="str">
        <f ca="1">IFERROR(IF(ISBLANK(VLOOKUP($B2763,INDIRECT(nfl_game_result),MATCH(K$1,INDIRECT(nfl_game_result_header),0),FALSE)),"",VLOOKUP($B2763,INDIRECT(nfl_game_result),MATCH(K$1,INDIRECT(nfl_game_result_header),0),FALSE)),"error")</f>
        <v>BAL</v>
      </c>
      <c r="L2763" s="23" t="str">
        <f ca="1">IFERROR(IF(ISBLANK(VLOOKUP($B2763,INDIRECT(nfl_game_result),MATCH(L$1,INDIRECT(nfl_game_result_header),0),FALSE)),"",VLOOKUP($B2763,INDIRECT(nfl_game_result),MATCH(L$1,INDIRECT(nfl_game_result_header),0),FALSE)),"error")</f>
        <v/>
      </c>
      <c r="M2763" t="s">
        <v>14</v>
      </c>
      <c r="N2763">
        <v>-8</v>
      </c>
      <c r="O2763" t="s">
        <v>65</v>
      </c>
      <c r="P2763">
        <v>0.65</v>
      </c>
      <c r="Q2763" t="s">
        <v>65</v>
      </c>
      <c r="V2763" s="23" t="s">
        <v>416</v>
      </c>
      <c r="W2763">
        <f ca="1">VALUE(LEFT(C2763, 4))</f>
        <v>2017</v>
      </c>
      <c r="X2763">
        <f ca="1">VALUE(MID(C2763,6,FIND("_",C2763,6)-6))</f>
        <v>2</v>
      </c>
      <c r="Y2763">
        <f ca="1">IF(NOT(OR(ISBLANK(D2763),ISBLANK(E2763),D2763="",E2763="")),D2763-E2763,"")</f>
        <v>0.5</v>
      </c>
      <c r="Z2763">
        <f ca="1">IF(OR(NOT(ISNUMBER(D2763)),ISBLANK(D2763),D2763="",ISBLANK(N2763)),"",ABS(D2763-N2763))</f>
        <v>0.5</v>
      </c>
      <c r="AA2763">
        <f ca="1">IF(OR(ISBLANK(J2763),ISBLANK(O2763),J2763="",O2763=""),"",IF(J2763=O2763,1,0))</f>
        <v>1</v>
      </c>
      <c r="AB2763">
        <f ca="1">IF(OR(ISBLANK(K2763),ISBLANK(Q2763),K2763="",Q2763=""),"",IF(K2763=Q2763,1,0))</f>
        <v>1</v>
      </c>
      <c r="AC2763" s="23" t="str">
        <f t="shared" ca="1" si="42"/>
        <v/>
      </c>
    </row>
    <row r="2764" spans="1:29" x14ac:dyDescent="0.25">
      <c r="A2764" s="23">
        <v>2763</v>
      </c>
      <c r="B2764">
        <v>1353</v>
      </c>
      <c r="C2764" t="str">
        <f ca="1">IFERROR(VLOOKUP($B2764,INDIRECT(nfl_game_result),MATCH(C$1,INDIRECT(nfl_game_result_header),0),FALSE),"error")</f>
        <v>2017_02_CHI@TBY</v>
      </c>
      <c r="D2764">
        <f ca="1">IFERROR(IF(ISBLANK(VLOOKUP($B2764,INDIRECT(nfl_game_result),MATCH(D$1,INDIRECT(nfl_game_result_header),0),FALSE)),"",VLOOKUP($B2764,INDIRECT(nfl_game_result),MATCH(D$1,INDIRECT(nfl_game_result_header),0),FALSE)),"error")</f>
        <v>-5.5</v>
      </c>
      <c r="E2764">
        <f ca="1">IFERROR(IF(ISBLANK(VLOOKUP($B2764,INDIRECT(nfl_game_result),MATCH(E$1,INDIRECT(nfl_game_result_header),0),FALSE)),"",VLOOKUP($B2764,INDIRECT(nfl_game_result),MATCH(E$1,INDIRECT(nfl_game_result_header),0),FALSE)),"error")</f>
        <v>-6.5</v>
      </c>
      <c r="F2764" s="23" t="str">
        <f ca="1">IFERROR(IF(ISBLANK(VLOOKUP($B2764,INDIRECT(nfl_game_result),MATCH(F$1,INDIRECT(nfl_game_result_header),0),FALSE)),"",VLOOKUP($B2764,INDIRECT(nfl_game_result),MATCH(F$1,INDIRECT(nfl_game_result_header),0),FALSE)),"error")</f>
        <v/>
      </c>
      <c r="G2764" s="23" t="str">
        <f ca="1">IFERROR(IF(ISBLANK(VLOOKUP($B2764,INDIRECT(nfl_game_result),MATCH(G$1,INDIRECT(nfl_game_result_header),0),FALSE)),"",VLOOKUP($B2764,INDIRECT(nfl_game_result),MATCH(G$1,INDIRECT(nfl_game_result_header),0),FALSE)),"error")</f>
        <v/>
      </c>
      <c r="H2764">
        <f ca="1">IFERROR(IF(ISBLANK(VLOOKUP($B2764,INDIRECT(nfl_game_result),MATCH(H$1,INDIRECT(nfl_game_result_header),0),FALSE)),"",VLOOKUP($B2764,INDIRECT(nfl_game_result),MATCH(H$1,INDIRECT(nfl_game_result_header),0),FALSE)),"error")</f>
        <v>29</v>
      </c>
      <c r="I2764">
        <f ca="1">IFERROR(IF(ISBLANK(VLOOKUP($B2764,INDIRECT(nfl_game_result),MATCH(I$1,INDIRECT(nfl_game_result_header),0),FALSE)),"",VLOOKUP($B2764,INDIRECT(nfl_game_result),MATCH(I$1,INDIRECT(nfl_game_result_header),0),FALSE)),"error")</f>
        <v>7</v>
      </c>
      <c r="J2764" t="str">
        <f ca="1">IFERROR(IF(ISBLANK(VLOOKUP($B2764,INDIRECT(nfl_game_result),MATCH(J$1,INDIRECT(nfl_game_result_header),0),FALSE)),"",VLOOKUP($B2764,INDIRECT(nfl_game_result),MATCH(J$1,INDIRECT(nfl_game_result_header),0),FALSE)),"error")</f>
        <v>TBY</v>
      </c>
      <c r="K2764" t="str">
        <f ca="1">IFERROR(IF(ISBLANK(VLOOKUP($B2764,INDIRECT(nfl_game_result),MATCH(K$1,INDIRECT(nfl_game_result_header),0),FALSE)),"",VLOOKUP($B2764,INDIRECT(nfl_game_result),MATCH(K$1,INDIRECT(nfl_game_result_header),0),FALSE)),"error")</f>
        <v>TBY</v>
      </c>
      <c r="L2764" s="23" t="str">
        <f ca="1">IFERROR(IF(ISBLANK(VLOOKUP($B2764,INDIRECT(nfl_game_result),MATCH(L$1,INDIRECT(nfl_game_result_header),0),FALSE)),"",VLOOKUP($B2764,INDIRECT(nfl_game_result),MATCH(L$1,INDIRECT(nfl_game_result_header),0),FALSE)),"error")</f>
        <v/>
      </c>
      <c r="M2764" t="s">
        <v>14</v>
      </c>
      <c r="N2764">
        <v>-5</v>
      </c>
      <c r="O2764" t="s">
        <v>68</v>
      </c>
      <c r="P2764">
        <v>0.64</v>
      </c>
      <c r="Q2764" t="s">
        <v>68</v>
      </c>
      <c r="V2764" s="23" t="s">
        <v>416</v>
      </c>
      <c r="W2764">
        <f ca="1">VALUE(LEFT(C2764, 4))</f>
        <v>2017</v>
      </c>
      <c r="X2764">
        <f ca="1">VALUE(MID(C2764,6,FIND("_",C2764,6)-6))</f>
        <v>2</v>
      </c>
      <c r="Y2764">
        <f ca="1">IF(NOT(OR(ISBLANK(D2764),ISBLANK(E2764),D2764="",E2764="")),D2764-E2764,"")</f>
        <v>1</v>
      </c>
      <c r="Z2764">
        <f ca="1">IF(OR(NOT(ISNUMBER(D2764)),ISBLANK(D2764),D2764="",ISBLANK(N2764)),"",ABS(D2764-N2764))</f>
        <v>0.5</v>
      </c>
      <c r="AA2764">
        <f ca="1">IF(OR(ISBLANK(J2764),ISBLANK(O2764),J2764="",O2764=""),"",IF(J2764=O2764,1,0))</f>
        <v>0</v>
      </c>
      <c r="AB2764">
        <f ca="1">IF(OR(ISBLANK(K2764),ISBLANK(Q2764),K2764="",Q2764=""),"",IF(K2764=Q2764,1,0))</f>
        <v>0</v>
      </c>
      <c r="AC2764" s="23" t="str">
        <f t="shared" ca="1" si="42"/>
        <v/>
      </c>
    </row>
    <row r="2765" spans="1:29" x14ac:dyDescent="0.25">
      <c r="A2765" s="23">
        <v>2764</v>
      </c>
      <c r="B2765">
        <v>1354</v>
      </c>
      <c r="C2765" t="str">
        <f ca="1">IFERROR(VLOOKUP($B2765,INDIRECT(nfl_game_result),MATCH(C$1,INDIRECT(nfl_game_result_header),0),FALSE),"error")</f>
        <v>2017_02_MIN@PIT</v>
      </c>
      <c r="D2765">
        <f ca="1">IFERROR(IF(ISBLANK(VLOOKUP($B2765,INDIRECT(nfl_game_result),MATCH(D$1,INDIRECT(nfl_game_result_header),0),FALSE)),"",VLOOKUP($B2765,INDIRECT(nfl_game_result),MATCH(D$1,INDIRECT(nfl_game_result_header),0),FALSE)),"error")</f>
        <v>-7</v>
      </c>
      <c r="E2765">
        <f ca="1">IFERROR(IF(ISBLANK(VLOOKUP($B2765,INDIRECT(nfl_game_result),MATCH(E$1,INDIRECT(nfl_game_result_header),0),FALSE)),"",VLOOKUP($B2765,INDIRECT(nfl_game_result),MATCH(E$1,INDIRECT(nfl_game_result_header),0),FALSE)),"error")</f>
        <v>-6</v>
      </c>
      <c r="F2765" s="23" t="str">
        <f ca="1">IFERROR(IF(ISBLANK(VLOOKUP($B2765,INDIRECT(nfl_game_result),MATCH(F$1,INDIRECT(nfl_game_result_header),0),FALSE)),"",VLOOKUP($B2765,INDIRECT(nfl_game_result),MATCH(F$1,INDIRECT(nfl_game_result_header),0),FALSE)),"error")</f>
        <v/>
      </c>
      <c r="G2765" s="23" t="str">
        <f ca="1">IFERROR(IF(ISBLANK(VLOOKUP($B2765,INDIRECT(nfl_game_result),MATCH(G$1,INDIRECT(nfl_game_result_header),0),FALSE)),"",VLOOKUP($B2765,INDIRECT(nfl_game_result),MATCH(G$1,INDIRECT(nfl_game_result_header),0),FALSE)),"error")</f>
        <v/>
      </c>
      <c r="H2765">
        <f ca="1">IFERROR(IF(ISBLANK(VLOOKUP($B2765,INDIRECT(nfl_game_result),MATCH(H$1,INDIRECT(nfl_game_result_header),0),FALSE)),"",VLOOKUP($B2765,INDIRECT(nfl_game_result),MATCH(H$1,INDIRECT(nfl_game_result_header),0),FALSE)),"error")</f>
        <v>26</v>
      </c>
      <c r="I2765">
        <f ca="1">IFERROR(IF(ISBLANK(VLOOKUP($B2765,INDIRECT(nfl_game_result),MATCH(I$1,INDIRECT(nfl_game_result_header),0),FALSE)),"",VLOOKUP($B2765,INDIRECT(nfl_game_result),MATCH(I$1,INDIRECT(nfl_game_result_header),0),FALSE)),"error")</f>
        <v>9</v>
      </c>
      <c r="J2765" t="str">
        <f ca="1">IFERROR(IF(ISBLANK(VLOOKUP($B2765,INDIRECT(nfl_game_result),MATCH(J$1,INDIRECT(nfl_game_result_header),0),FALSE)),"",VLOOKUP($B2765,INDIRECT(nfl_game_result),MATCH(J$1,INDIRECT(nfl_game_result_header),0),FALSE)),"error")</f>
        <v>PIT</v>
      </c>
      <c r="K2765" t="str">
        <f ca="1">IFERROR(IF(ISBLANK(VLOOKUP($B2765,INDIRECT(nfl_game_result),MATCH(K$1,INDIRECT(nfl_game_result_header),0),FALSE)),"",VLOOKUP($B2765,INDIRECT(nfl_game_result),MATCH(K$1,INDIRECT(nfl_game_result_header),0),FALSE)),"error")</f>
        <v>PIT</v>
      </c>
      <c r="L2765" s="23" t="str">
        <f ca="1">IFERROR(IF(ISBLANK(VLOOKUP($B2765,INDIRECT(nfl_game_result),MATCH(L$1,INDIRECT(nfl_game_result_header),0),FALSE)),"",VLOOKUP($B2765,INDIRECT(nfl_game_result),MATCH(L$1,INDIRECT(nfl_game_result_header),0),FALSE)),"error")</f>
        <v/>
      </c>
      <c r="M2765" t="s">
        <v>14</v>
      </c>
      <c r="N2765">
        <v>-5</v>
      </c>
      <c r="O2765" t="s">
        <v>87</v>
      </c>
      <c r="P2765">
        <v>0.6</v>
      </c>
      <c r="Q2765" t="s">
        <v>87</v>
      </c>
      <c r="V2765" s="23" t="s">
        <v>416</v>
      </c>
      <c r="W2765">
        <f ca="1">VALUE(LEFT(C2765, 4))</f>
        <v>2017</v>
      </c>
      <c r="X2765">
        <f ca="1">VALUE(MID(C2765,6,FIND("_",C2765,6)-6))</f>
        <v>2</v>
      </c>
      <c r="Y2765">
        <f ca="1">IF(NOT(OR(ISBLANK(D2765),ISBLANK(E2765),D2765="",E2765="")),D2765-E2765,"")</f>
        <v>-1</v>
      </c>
      <c r="Z2765">
        <f ca="1">IF(OR(NOT(ISNUMBER(D2765)),ISBLANK(D2765),D2765="",ISBLANK(N2765)),"",ABS(D2765-N2765))</f>
        <v>2</v>
      </c>
      <c r="AA2765">
        <f ca="1">IF(OR(ISBLANK(J2765),ISBLANK(O2765),J2765="",O2765=""),"",IF(J2765=O2765,1,0))</f>
        <v>1</v>
      </c>
      <c r="AB2765">
        <f ca="1">IF(OR(ISBLANK(K2765),ISBLANK(Q2765),K2765="",Q2765=""),"",IF(K2765=Q2765,1,0))</f>
        <v>1</v>
      </c>
      <c r="AC2765" s="23" t="str">
        <f t="shared" ca="1" si="42"/>
        <v/>
      </c>
    </row>
    <row r="2766" spans="1:29" x14ac:dyDescent="0.25">
      <c r="A2766" s="23">
        <v>2765</v>
      </c>
      <c r="B2766">
        <v>1355</v>
      </c>
      <c r="C2766" t="str">
        <f ca="1">IFERROR(VLOOKUP($B2766,INDIRECT(nfl_game_result),MATCH(C$1,INDIRECT(nfl_game_result_header),0),FALSE),"error")</f>
        <v>2017_02_NWE@NOR</v>
      </c>
      <c r="D2766">
        <f ca="1">IFERROR(IF(ISBLANK(VLOOKUP($B2766,INDIRECT(nfl_game_result),MATCH(D$1,INDIRECT(nfl_game_result_header),0),FALSE)),"",VLOOKUP($B2766,INDIRECT(nfl_game_result),MATCH(D$1,INDIRECT(nfl_game_result_header),0),FALSE)),"error")</f>
        <v>4.5</v>
      </c>
      <c r="E2766">
        <f ca="1">IFERROR(IF(ISBLANK(VLOOKUP($B2766,INDIRECT(nfl_game_result),MATCH(E$1,INDIRECT(nfl_game_result_header),0),FALSE)),"",VLOOKUP($B2766,INDIRECT(nfl_game_result),MATCH(E$1,INDIRECT(nfl_game_result_header),0),FALSE)),"error")</f>
        <v>6.5</v>
      </c>
      <c r="F2766" s="23" t="str">
        <f ca="1">IFERROR(IF(ISBLANK(VLOOKUP($B2766,INDIRECT(nfl_game_result),MATCH(F$1,INDIRECT(nfl_game_result_header),0),FALSE)),"",VLOOKUP($B2766,INDIRECT(nfl_game_result),MATCH(F$1,INDIRECT(nfl_game_result_header),0),FALSE)),"error")</f>
        <v/>
      </c>
      <c r="G2766" s="23" t="str">
        <f ca="1">IFERROR(IF(ISBLANK(VLOOKUP($B2766,INDIRECT(nfl_game_result),MATCH(G$1,INDIRECT(nfl_game_result_header),0),FALSE)),"",VLOOKUP($B2766,INDIRECT(nfl_game_result),MATCH(G$1,INDIRECT(nfl_game_result_header),0),FALSE)),"error")</f>
        <v/>
      </c>
      <c r="H2766">
        <f ca="1">IFERROR(IF(ISBLANK(VLOOKUP($B2766,INDIRECT(nfl_game_result),MATCH(H$1,INDIRECT(nfl_game_result_header),0),FALSE)),"",VLOOKUP($B2766,INDIRECT(nfl_game_result),MATCH(H$1,INDIRECT(nfl_game_result_header),0),FALSE)),"error")</f>
        <v>20</v>
      </c>
      <c r="I2766">
        <f ca="1">IFERROR(IF(ISBLANK(VLOOKUP($B2766,INDIRECT(nfl_game_result),MATCH(I$1,INDIRECT(nfl_game_result_header),0),FALSE)),"",VLOOKUP($B2766,INDIRECT(nfl_game_result),MATCH(I$1,INDIRECT(nfl_game_result_header),0),FALSE)),"error")</f>
        <v>36</v>
      </c>
      <c r="J2766" t="str">
        <f ca="1">IFERROR(IF(ISBLANK(VLOOKUP($B2766,INDIRECT(nfl_game_result),MATCH(J$1,INDIRECT(nfl_game_result_header),0),FALSE)),"",VLOOKUP($B2766,INDIRECT(nfl_game_result),MATCH(J$1,INDIRECT(nfl_game_result_header),0),FALSE)),"error")</f>
        <v>NWE</v>
      </c>
      <c r="K2766" t="str">
        <f ca="1">IFERROR(IF(ISBLANK(VLOOKUP($B2766,INDIRECT(nfl_game_result),MATCH(K$1,INDIRECT(nfl_game_result_header),0),FALSE)),"",VLOOKUP($B2766,INDIRECT(nfl_game_result),MATCH(K$1,INDIRECT(nfl_game_result_header),0),FALSE)),"error")</f>
        <v>NWE</v>
      </c>
      <c r="L2766" s="23" t="str">
        <f ca="1">IFERROR(IF(ISBLANK(VLOOKUP($B2766,INDIRECT(nfl_game_result),MATCH(L$1,INDIRECT(nfl_game_result_header),0),FALSE)),"",VLOOKUP($B2766,INDIRECT(nfl_game_result),MATCH(L$1,INDIRECT(nfl_game_result_header),0),FALSE)),"error")</f>
        <v/>
      </c>
      <c r="M2766" t="s">
        <v>14</v>
      </c>
      <c r="N2766">
        <v>3</v>
      </c>
      <c r="O2766" t="s">
        <v>335</v>
      </c>
      <c r="P2766">
        <v>0.52</v>
      </c>
      <c r="Q2766" t="s">
        <v>335</v>
      </c>
      <c r="V2766" s="23" t="s">
        <v>416</v>
      </c>
      <c r="W2766">
        <f ca="1">VALUE(LEFT(C2766, 4))</f>
        <v>2017</v>
      </c>
      <c r="X2766">
        <f ca="1">VALUE(MID(C2766,6,FIND("_",C2766,6)-6))</f>
        <v>2</v>
      </c>
      <c r="Y2766">
        <f ca="1">IF(NOT(OR(ISBLANK(D2766),ISBLANK(E2766),D2766="",E2766="")),D2766-E2766,"")</f>
        <v>-2</v>
      </c>
      <c r="Z2766">
        <f ca="1">IF(OR(NOT(ISNUMBER(D2766)),ISBLANK(D2766),D2766="",ISBLANK(N2766)),"",ABS(D2766-N2766))</f>
        <v>1.5</v>
      </c>
      <c r="AA2766">
        <f ca="1">IF(OR(ISBLANK(J2766),ISBLANK(O2766),J2766="",O2766=""),"",IF(J2766=O2766,1,0))</f>
        <v>0</v>
      </c>
      <c r="AB2766">
        <f ca="1">IF(OR(ISBLANK(K2766),ISBLANK(Q2766),K2766="",Q2766=""),"",IF(K2766=Q2766,1,0))</f>
        <v>0</v>
      </c>
      <c r="AC2766" s="23" t="str">
        <f t="shared" ca="1" si="42"/>
        <v/>
      </c>
    </row>
    <row r="2767" spans="1:29" x14ac:dyDescent="0.25">
      <c r="A2767" s="23">
        <v>2766</v>
      </c>
      <c r="B2767">
        <v>1356</v>
      </c>
      <c r="C2767" t="str">
        <f ca="1">IFERROR(VLOOKUP($B2767,INDIRECT(nfl_game_result),MATCH(C$1,INDIRECT(nfl_game_result_header),0),FALSE),"error")</f>
        <v>2017_02_PHI@KCY</v>
      </c>
      <c r="D2767">
        <f ca="1">IFERROR(IF(ISBLANK(VLOOKUP($B2767,INDIRECT(nfl_game_result),MATCH(D$1,INDIRECT(nfl_game_result_header),0),FALSE)),"",VLOOKUP($B2767,INDIRECT(nfl_game_result),MATCH(D$1,INDIRECT(nfl_game_result_header),0),FALSE)),"error")</f>
        <v>-4.5</v>
      </c>
      <c r="E2767">
        <f ca="1">IFERROR(IF(ISBLANK(VLOOKUP($B2767,INDIRECT(nfl_game_result),MATCH(E$1,INDIRECT(nfl_game_result_header),0),FALSE)),"",VLOOKUP($B2767,INDIRECT(nfl_game_result),MATCH(E$1,INDIRECT(nfl_game_result_header),0),FALSE)),"error")</f>
        <v>-5.5</v>
      </c>
      <c r="F2767" s="23" t="str">
        <f ca="1">IFERROR(IF(ISBLANK(VLOOKUP($B2767,INDIRECT(nfl_game_result),MATCH(F$1,INDIRECT(nfl_game_result_header),0),FALSE)),"",VLOOKUP($B2767,INDIRECT(nfl_game_result),MATCH(F$1,INDIRECT(nfl_game_result_header),0),FALSE)),"error")</f>
        <v/>
      </c>
      <c r="G2767" s="23" t="str">
        <f ca="1">IFERROR(IF(ISBLANK(VLOOKUP($B2767,INDIRECT(nfl_game_result),MATCH(G$1,INDIRECT(nfl_game_result_header),0),FALSE)),"",VLOOKUP($B2767,INDIRECT(nfl_game_result),MATCH(G$1,INDIRECT(nfl_game_result_header),0),FALSE)),"error")</f>
        <v/>
      </c>
      <c r="H2767">
        <f ca="1">IFERROR(IF(ISBLANK(VLOOKUP($B2767,INDIRECT(nfl_game_result),MATCH(H$1,INDIRECT(nfl_game_result_header),0),FALSE)),"",VLOOKUP($B2767,INDIRECT(nfl_game_result),MATCH(H$1,INDIRECT(nfl_game_result_header),0),FALSE)),"error")</f>
        <v>27</v>
      </c>
      <c r="I2767">
        <f ca="1">IFERROR(IF(ISBLANK(VLOOKUP($B2767,INDIRECT(nfl_game_result),MATCH(I$1,INDIRECT(nfl_game_result_header),0),FALSE)),"",VLOOKUP($B2767,INDIRECT(nfl_game_result),MATCH(I$1,INDIRECT(nfl_game_result_header),0),FALSE)),"error")</f>
        <v>20</v>
      </c>
      <c r="J2767" t="str">
        <f ca="1">IFERROR(IF(ISBLANK(VLOOKUP($B2767,INDIRECT(nfl_game_result),MATCH(J$1,INDIRECT(nfl_game_result_header),0),FALSE)),"",VLOOKUP($B2767,INDIRECT(nfl_game_result),MATCH(J$1,INDIRECT(nfl_game_result_header),0),FALSE)),"error")</f>
        <v>KCY</v>
      </c>
      <c r="K2767" t="str">
        <f ca="1">IFERROR(IF(ISBLANK(VLOOKUP($B2767,INDIRECT(nfl_game_result),MATCH(K$1,INDIRECT(nfl_game_result_header),0),FALSE)),"",VLOOKUP($B2767,INDIRECT(nfl_game_result),MATCH(K$1,INDIRECT(nfl_game_result_header),0),FALSE)),"error")</f>
        <v>KCY</v>
      </c>
      <c r="L2767" s="23" t="str">
        <f ca="1">IFERROR(IF(ISBLANK(VLOOKUP($B2767,INDIRECT(nfl_game_result),MATCH(L$1,INDIRECT(nfl_game_result_header),0),FALSE)),"",VLOOKUP($B2767,INDIRECT(nfl_game_result),MATCH(L$1,INDIRECT(nfl_game_result_header),0),FALSE)),"error")</f>
        <v/>
      </c>
      <c r="M2767" t="s">
        <v>14</v>
      </c>
      <c r="N2767">
        <v>-3.5</v>
      </c>
      <c r="O2767" t="s">
        <v>331</v>
      </c>
      <c r="P2767">
        <v>0.56999999999999995</v>
      </c>
      <c r="Q2767" t="s">
        <v>331</v>
      </c>
      <c r="V2767" s="23" t="s">
        <v>416</v>
      </c>
      <c r="W2767">
        <f ca="1">VALUE(LEFT(C2767, 4))</f>
        <v>2017</v>
      </c>
      <c r="X2767">
        <f ca="1">VALUE(MID(C2767,6,FIND("_",C2767,6)-6))</f>
        <v>2</v>
      </c>
      <c r="Y2767">
        <f ca="1">IF(NOT(OR(ISBLANK(D2767),ISBLANK(E2767),D2767="",E2767="")),D2767-E2767,"")</f>
        <v>1</v>
      </c>
      <c r="Z2767">
        <f ca="1">IF(OR(NOT(ISNUMBER(D2767)),ISBLANK(D2767),D2767="",ISBLANK(N2767)),"",ABS(D2767-N2767))</f>
        <v>1</v>
      </c>
      <c r="AA2767">
        <f ca="1">IF(OR(ISBLANK(J2767),ISBLANK(O2767),J2767="",O2767=""),"",IF(J2767=O2767,1,0))</f>
        <v>1</v>
      </c>
      <c r="AB2767">
        <f ca="1">IF(OR(ISBLANK(K2767),ISBLANK(Q2767),K2767="",Q2767=""),"",IF(K2767=Q2767,1,0))</f>
        <v>1</v>
      </c>
      <c r="AC2767" s="23" t="str">
        <f t="shared" ca="1" si="42"/>
        <v/>
      </c>
    </row>
    <row r="2768" spans="1:29" x14ac:dyDescent="0.25">
      <c r="A2768" s="23">
        <v>2767</v>
      </c>
      <c r="B2768">
        <v>1357</v>
      </c>
      <c r="C2768" t="str">
        <f ca="1">IFERROR(VLOOKUP($B2768,INDIRECT(nfl_game_result),MATCH(C$1,INDIRECT(nfl_game_result_header),0),FALSE),"error")</f>
        <v>2017_02_TEN@JAX</v>
      </c>
      <c r="D2768">
        <f ca="1">IFERROR(IF(ISBLANK(VLOOKUP($B2768,INDIRECT(nfl_game_result),MATCH(D$1,INDIRECT(nfl_game_result_header),0),FALSE)),"",VLOOKUP($B2768,INDIRECT(nfl_game_result),MATCH(D$1,INDIRECT(nfl_game_result_header),0),FALSE)),"error")</f>
        <v>0</v>
      </c>
      <c r="E2768">
        <f ca="1">IFERROR(IF(ISBLANK(VLOOKUP($B2768,INDIRECT(nfl_game_result),MATCH(E$1,INDIRECT(nfl_game_result_header),0),FALSE)),"",VLOOKUP($B2768,INDIRECT(nfl_game_result),MATCH(E$1,INDIRECT(nfl_game_result_header),0),FALSE)),"error")</f>
        <v>1.5</v>
      </c>
      <c r="F2768" s="23" t="str">
        <f ca="1">IFERROR(IF(ISBLANK(VLOOKUP($B2768,INDIRECT(nfl_game_result),MATCH(F$1,INDIRECT(nfl_game_result_header),0),FALSE)),"",VLOOKUP($B2768,INDIRECT(nfl_game_result),MATCH(F$1,INDIRECT(nfl_game_result_header),0),FALSE)),"error")</f>
        <v/>
      </c>
      <c r="G2768" s="23" t="str">
        <f ca="1">IFERROR(IF(ISBLANK(VLOOKUP($B2768,INDIRECT(nfl_game_result),MATCH(G$1,INDIRECT(nfl_game_result_header),0),FALSE)),"",VLOOKUP($B2768,INDIRECT(nfl_game_result),MATCH(G$1,INDIRECT(nfl_game_result_header),0),FALSE)),"error")</f>
        <v/>
      </c>
      <c r="H2768">
        <f ca="1">IFERROR(IF(ISBLANK(VLOOKUP($B2768,INDIRECT(nfl_game_result),MATCH(H$1,INDIRECT(nfl_game_result_header),0),FALSE)),"",VLOOKUP($B2768,INDIRECT(nfl_game_result),MATCH(H$1,INDIRECT(nfl_game_result_header),0),FALSE)),"error")</f>
        <v>16</v>
      </c>
      <c r="I2768">
        <f ca="1">IFERROR(IF(ISBLANK(VLOOKUP($B2768,INDIRECT(nfl_game_result),MATCH(I$1,INDIRECT(nfl_game_result_header),0),FALSE)),"",VLOOKUP($B2768,INDIRECT(nfl_game_result),MATCH(I$1,INDIRECT(nfl_game_result_header),0),FALSE)),"error")</f>
        <v>37</v>
      </c>
      <c r="J2768" t="str">
        <f ca="1">IFERROR(IF(ISBLANK(VLOOKUP($B2768,INDIRECT(nfl_game_result),MATCH(J$1,INDIRECT(nfl_game_result_header),0),FALSE)),"",VLOOKUP($B2768,INDIRECT(nfl_game_result),MATCH(J$1,INDIRECT(nfl_game_result_header),0),FALSE)),"error")</f>
        <v>TEN</v>
      </c>
      <c r="K2768" t="str">
        <f ca="1">IFERROR(IF(ISBLANK(VLOOKUP($B2768,INDIRECT(nfl_game_result),MATCH(K$1,INDIRECT(nfl_game_result_header),0),FALSE)),"",VLOOKUP($B2768,INDIRECT(nfl_game_result),MATCH(K$1,INDIRECT(nfl_game_result_header),0),FALSE)),"error")</f>
        <v>TEN</v>
      </c>
      <c r="L2768" s="23" t="str">
        <f ca="1">IFERROR(IF(ISBLANK(VLOOKUP($B2768,INDIRECT(nfl_game_result),MATCH(L$1,INDIRECT(nfl_game_result_header),0),FALSE)),"",VLOOKUP($B2768,INDIRECT(nfl_game_result),MATCH(L$1,INDIRECT(nfl_game_result_header),0),FALSE)),"error")</f>
        <v/>
      </c>
      <c r="M2768" t="s">
        <v>14</v>
      </c>
      <c r="N2768">
        <v>-2.5</v>
      </c>
      <c r="O2768" t="s">
        <v>93</v>
      </c>
      <c r="P2768">
        <v>0.61</v>
      </c>
      <c r="Q2768" t="s">
        <v>93</v>
      </c>
      <c r="V2768" s="23" t="s">
        <v>416</v>
      </c>
      <c r="W2768">
        <f ca="1">VALUE(LEFT(C2768, 4))</f>
        <v>2017</v>
      </c>
      <c r="X2768">
        <f ca="1">VALUE(MID(C2768,6,FIND("_",C2768,6)-6))</f>
        <v>2</v>
      </c>
      <c r="Y2768">
        <f ca="1">IF(NOT(OR(ISBLANK(D2768),ISBLANK(E2768),D2768="",E2768="")),D2768-E2768,"")</f>
        <v>-1.5</v>
      </c>
      <c r="Z2768">
        <f ca="1">IF(OR(NOT(ISNUMBER(D2768)),ISBLANK(D2768),D2768="",ISBLANK(N2768)),"",ABS(D2768-N2768))</f>
        <v>2.5</v>
      </c>
      <c r="AA2768">
        <f ca="1">IF(OR(ISBLANK(J2768),ISBLANK(O2768),J2768="",O2768=""),"",IF(J2768=O2768,1,0))</f>
        <v>1</v>
      </c>
      <c r="AB2768">
        <f ca="1">IF(OR(ISBLANK(K2768),ISBLANK(Q2768),K2768="",Q2768=""),"",IF(K2768=Q2768,1,0))</f>
        <v>1</v>
      </c>
      <c r="AC2768" s="23" t="str">
        <f t="shared" ca="1" si="42"/>
        <v/>
      </c>
    </row>
    <row r="2769" spans="1:29" x14ac:dyDescent="0.25">
      <c r="A2769" s="23">
        <v>2768</v>
      </c>
      <c r="B2769">
        <v>1358</v>
      </c>
      <c r="C2769" t="str">
        <f ca="1">IFERROR(VLOOKUP($B2769,INDIRECT(nfl_game_result),MATCH(C$1,INDIRECT(nfl_game_result_header),0),FALSE),"error")</f>
        <v>2017_02_ARI@IND</v>
      </c>
      <c r="D2769">
        <f ca="1">IFERROR(IF(ISBLANK(VLOOKUP($B2769,INDIRECT(nfl_game_result),MATCH(D$1,INDIRECT(nfl_game_result_header),0),FALSE)),"",VLOOKUP($B2769,INDIRECT(nfl_game_result),MATCH(D$1,INDIRECT(nfl_game_result_header),0),FALSE)),"error")</f>
        <v>7.5</v>
      </c>
      <c r="E2769">
        <f ca="1">IFERROR(IF(ISBLANK(VLOOKUP($B2769,INDIRECT(nfl_game_result),MATCH(E$1,INDIRECT(nfl_game_result_header),0),FALSE)),"",VLOOKUP($B2769,INDIRECT(nfl_game_result),MATCH(E$1,INDIRECT(nfl_game_result_header),0),FALSE)),"error")</f>
        <v>7</v>
      </c>
      <c r="F2769" s="23" t="str">
        <f ca="1">IFERROR(IF(ISBLANK(VLOOKUP($B2769,INDIRECT(nfl_game_result),MATCH(F$1,INDIRECT(nfl_game_result_header),0),FALSE)),"",VLOOKUP($B2769,INDIRECT(nfl_game_result),MATCH(F$1,INDIRECT(nfl_game_result_header),0),FALSE)),"error")</f>
        <v/>
      </c>
      <c r="G2769" s="23" t="str">
        <f ca="1">IFERROR(IF(ISBLANK(VLOOKUP($B2769,INDIRECT(nfl_game_result),MATCH(G$1,INDIRECT(nfl_game_result_header),0),FALSE)),"",VLOOKUP($B2769,INDIRECT(nfl_game_result),MATCH(G$1,INDIRECT(nfl_game_result_header),0),FALSE)),"error")</f>
        <v/>
      </c>
      <c r="H2769">
        <f ca="1">IFERROR(IF(ISBLANK(VLOOKUP($B2769,INDIRECT(nfl_game_result),MATCH(H$1,INDIRECT(nfl_game_result_header),0),FALSE)),"",VLOOKUP($B2769,INDIRECT(nfl_game_result),MATCH(H$1,INDIRECT(nfl_game_result_header),0),FALSE)),"error")</f>
        <v>13</v>
      </c>
      <c r="I2769">
        <f ca="1">IFERROR(IF(ISBLANK(VLOOKUP($B2769,INDIRECT(nfl_game_result),MATCH(I$1,INDIRECT(nfl_game_result_header),0),FALSE)),"",VLOOKUP($B2769,INDIRECT(nfl_game_result),MATCH(I$1,INDIRECT(nfl_game_result_header),0),FALSE)),"error")</f>
        <v>16</v>
      </c>
      <c r="J2769" t="str">
        <f ca="1">IFERROR(IF(ISBLANK(VLOOKUP($B2769,INDIRECT(nfl_game_result),MATCH(J$1,INDIRECT(nfl_game_result_header),0),FALSE)),"",VLOOKUP($B2769,INDIRECT(nfl_game_result),MATCH(J$1,INDIRECT(nfl_game_result_header),0),FALSE)),"error")</f>
        <v>IND</v>
      </c>
      <c r="K2769" t="str">
        <f ca="1">IFERROR(IF(ISBLANK(VLOOKUP($B2769,INDIRECT(nfl_game_result),MATCH(K$1,INDIRECT(nfl_game_result_header),0),FALSE)),"",VLOOKUP($B2769,INDIRECT(nfl_game_result),MATCH(K$1,INDIRECT(nfl_game_result_header),0),FALSE)),"error")</f>
        <v>ARI</v>
      </c>
      <c r="L2769" s="23" t="str">
        <f ca="1">IFERROR(IF(ISBLANK(VLOOKUP($B2769,INDIRECT(nfl_game_result),MATCH(L$1,INDIRECT(nfl_game_result_header),0),FALSE)),"",VLOOKUP($B2769,INDIRECT(nfl_game_result),MATCH(L$1,INDIRECT(nfl_game_result_header),0),FALSE)),"error")</f>
        <v/>
      </c>
      <c r="M2769" t="s">
        <v>14</v>
      </c>
      <c r="N2769">
        <v>5</v>
      </c>
      <c r="O2769" t="s">
        <v>76</v>
      </c>
      <c r="P2769">
        <v>0.51</v>
      </c>
      <c r="Q2769" t="s">
        <v>64</v>
      </c>
      <c r="V2769" s="23" t="s">
        <v>416</v>
      </c>
      <c r="W2769">
        <f ca="1">VALUE(LEFT(C2769, 4))</f>
        <v>2017</v>
      </c>
      <c r="X2769">
        <f ca="1">VALUE(MID(C2769,6,FIND("_",C2769,6)-6))</f>
        <v>2</v>
      </c>
      <c r="Y2769">
        <f ca="1">IF(NOT(OR(ISBLANK(D2769),ISBLANK(E2769),D2769="",E2769="")),D2769-E2769,"")</f>
        <v>0.5</v>
      </c>
      <c r="Z2769">
        <f ca="1">IF(OR(NOT(ISNUMBER(D2769)),ISBLANK(D2769),D2769="",ISBLANK(N2769)),"",ABS(D2769-N2769))</f>
        <v>2.5</v>
      </c>
      <c r="AA2769">
        <f ca="1">IF(OR(ISBLANK(J2769),ISBLANK(O2769),J2769="",O2769=""),"",IF(J2769=O2769,1,0))</f>
        <v>1</v>
      </c>
      <c r="AB2769">
        <f ca="1">IF(OR(ISBLANK(K2769),ISBLANK(Q2769),K2769="",Q2769=""),"",IF(K2769=Q2769,1,0))</f>
        <v>1</v>
      </c>
      <c r="AC2769" s="23" t="str">
        <f t="shared" ca="1" si="42"/>
        <v/>
      </c>
    </row>
    <row r="2770" spans="1:29" x14ac:dyDescent="0.25">
      <c r="A2770" s="23">
        <v>2769</v>
      </c>
      <c r="B2770">
        <v>1359</v>
      </c>
      <c r="C2770" t="str">
        <f ca="1">IFERROR(VLOOKUP($B2770,INDIRECT(nfl_game_result),MATCH(C$1,INDIRECT(nfl_game_result_header),0),FALSE),"error")</f>
        <v>2017_02_BUF@CAR</v>
      </c>
      <c r="D2770">
        <f ca="1">IFERROR(IF(ISBLANK(VLOOKUP($B2770,INDIRECT(nfl_game_result),MATCH(D$1,INDIRECT(nfl_game_result_header),0),FALSE)),"",VLOOKUP($B2770,INDIRECT(nfl_game_result),MATCH(D$1,INDIRECT(nfl_game_result_header),0),FALSE)),"error")</f>
        <v>-7.5</v>
      </c>
      <c r="E2770">
        <f ca="1">IFERROR(IF(ISBLANK(VLOOKUP($B2770,INDIRECT(nfl_game_result),MATCH(E$1,INDIRECT(nfl_game_result_header),0),FALSE)),"",VLOOKUP($B2770,INDIRECT(nfl_game_result),MATCH(E$1,INDIRECT(nfl_game_result_header),0),FALSE)),"error")</f>
        <v>-7</v>
      </c>
      <c r="F2770" s="23" t="str">
        <f ca="1">IFERROR(IF(ISBLANK(VLOOKUP($B2770,INDIRECT(nfl_game_result),MATCH(F$1,INDIRECT(nfl_game_result_header),0),FALSE)),"",VLOOKUP($B2770,INDIRECT(nfl_game_result),MATCH(F$1,INDIRECT(nfl_game_result_header),0),FALSE)),"error")</f>
        <v/>
      </c>
      <c r="G2770" s="23" t="str">
        <f ca="1">IFERROR(IF(ISBLANK(VLOOKUP($B2770,INDIRECT(nfl_game_result),MATCH(G$1,INDIRECT(nfl_game_result_header),0),FALSE)),"",VLOOKUP($B2770,INDIRECT(nfl_game_result),MATCH(G$1,INDIRECT(nfl_game_result_header),0),FALSE)),"error")</f>
        <v/>
      </c>
      <c r="H2770">
        <f ca="1">IFERROR(IF(ISBLANK(VLOOKUP($B2770,INDIRECT(nfl_game_result),MATCH(H$1,INDIRECT(nfl_game_result_header),0),FALSE)),"",VLOOKUP($B2770,INDIRECT(nfl_game_result),MATCH(H$1,INDIRECT(nfl_game_result_header),0),FALSE)),"error")</f>
        <v>9</v>
      </c>
      <c r="I2770">
        <f ca="1">IFERROR(IF(ISBLANK(VLOOKUP($B2770,INDIRECT(nfl_game_result),MATCH(I$1,INDIRECT(nfl_game_result_header),0),FALSE)),"",VLOOKUP($B2770,INDIRECT(nfl_game_result),MATCH(I$1,INDIRECT(nfl_game_result_header),0),FALSE)),"error")</f>
        <v>3</v>
      </c>
      <c r="J2770" t="str">
        <f ca="1">IFERROR(IF(ISBLANK(VLOOKUP($B2770,INDIRECT(nfl_game_result),MATCH(J$1,INDIRECT(nfl_game_result_header),0),FALSE)),"",VLOOKUP($B2770,INDIRECT(nfl_game_result),MATCH(J$1,INDIRECT(nfl_game_result_header),0),FALSE)),"error")</f>
        <v>BUF</v>
      </c>
      <c r="K2770" t="str">
        <f ca="1">IFERROR(IF(ISBLANK(VLOOKUP($B2770,INDIRECT(nfl_game_result),MATCH(K$1,INDIRECT(nfl_game_result_header),0),FALSE)),"",VLOOKUP($B2770,INDIRECT(nfl_game_result),MATCH(K$1,INDIRECT(nfl_game_result_header),0),FALSE)),"error")</f>
        <v>CAR</v>
      </c>
      <c r="L2770" s="23" t="str">
        <f ca="1">IFERROR(IF(ISBLANK(VLOOKUP($B2770,INDIRECT(nfl_game_result),MATCH(L$1,INDIRECT(nfl_game_result_header),0),FALSE)),"",VLOOKUP($B2770,INDIRECT(nfl_game_result),MATCH(L$1,INDIRECT(nfl_game_result_header),0),FALSE)),"error")</f>
        <v/>
      </c>
      <c r="M2770" t="s">
        <v>14</v>
      </c>
      <c r="N2770">
        <v>-9</v>
      </c>
      <c r="O2770" t="s">
        <v>66</v>
      </c>
      <c r="P2770">
        <v>0.63</v>
      </c>
      <c r="Q2770" t="s">
        <v>67</v>
      </c>
      <c r="V2770" s="23" t="s">
        <v>416</v>
      </c>
      <c r="W2770">
        <f ca="1">VALUE(LEFT(C2770, 4))</f>
        <v>2017</v>
      </c>
      <c r="X2770">
        <f ca="1">VALUE(MID(C2770,6,FIND("_",C2770,6)-6))</f>
        <v>2</v>
      </c>
      <c r="Y2770">
        <f ca="1">IF(NOT(OR(ISBLANK(D2770),ISBLANK(E2770),D2770="",E2770="")),D2770-E2770,"")</f>
        <v>-0.5</v>
      </c>
      <c r="Z2770">
        <f ca="1">IF(OR(NOT(ISNUMBER(D2770)),ISBLANK(D2770),D2770="",ISBLANK(N2770)),"",ABS(D2770-N2770))</f>
        <v>1.5</v>
      </c>
      <c r="AA2770">
        <f ca="1">IF(OR(ISBLANK(J2770),ISBLANK(O2770),J2770="",O2770=""),"",IF(J2770=O2770,1,0))</f>
        <v>1</v>
      </c>
      <c r="AB2770">
        <f ca="1">IF(OR(ISBLANK(K2770),ISBLANK(Q2770),K2770="",Q2770=""),"",IF(K2770=Q2770,1,0))</f>
        <v>1</v>
      </c>
      <c r="AC2770" s="23" t="str">
        <f t="shared" ref="AC2770:AC2833" ca="1" si="43">IF(OR(ISBLANK(L2770),ISBLANK(T2770),L2770="",T2770=""),"",IF(L2770=T2770,1,0))</f>
        <v/>
      </c>
    </row>
    <row r="2771" spans="1:29" x14ac:dyDescent="0.25">
      <c r="A2771" s="23">
        <v>2770</v>
      </c>
      <c r="B2771">
        <v>1360</v>
      </c>
      <c r="C2771" t="str">
        <f ca="1">IFERROR(VLOOKUP($B2771,INDIRECT(nfl_game_result),MATCH(C$1,INDIRECT(nfl_game_result_header),0),FALSE),"error")</f>
        <v>2017_02_NYJ@OAK</v>
      </c>
      <c r="D2771">
        <f ca="1">IFERROR(IF(ISBLANK(VLOOKUP($B2771,INDIRECT(nfl_game_result),MATCH(D$1,INDIRECT(nfl_game_result_header),0),FALSE)),"",VLOOKUP($B2771,INDIRECT(nfl_game_result),MATCH(D$1,INDIRECT(nfl_game_result_header),0),FALSE)),"error")</f>
        <v>-13.5</v>
      </c>
      <c r="E2771">
        <f ca="1">IFERROR(IF(ISBLANK(VLOOKUP($B2771,INDIRECT(nfl_game_result),MATCH(E$1,INDIRECT(nfl_game_result_header),0),FALSE)),"",VLOOKUP($B2771,INDIRECT(nfl_game_result),MATCH(E$1,INDIRECT(nfl_game_result_header),0),FALSE)),"error")</f>
        <v>-13.5</v>
      </c>
      <c r="F2771" s="23" t="str">
        <f ca="1">IFERROR(IF(ISBLANK(VLOOKUP($B2771,INDIRECT(nfl_game_result),MATCH(F$1,INDIRECT(nfl_game_result_header),0),FALSE)),"",VLOOKUP($B2771,INDIRECT(nfl_game_result),MATCH(F$1,INDIRECT(nfl_game_result_header),0),FALSE)),"error")</f>
        <v/>
      </c>
      <c r="G2771" s="23" t="str">
        <f ca="1">IFERROR(IF(ISBLANK(VLOOKUP($B2771,INDIRECT(nfl_game_result),MATCH(G$1,INDIRECT(nfl_game_result_header),0),FALSE)),"",VLOOKUP($B2771,INDIRECT(nfl_game_result),MATCH(G$1,INDIRECT(nfl_game_result_header),0),FALSE)),"error")</f>
        <v/>
      </c>
      <c r="H2771">
        <f ca="1">IFERROR(IF(ISBLANK(VLOOKUP($B2771,INDIRECT(nfl_game_result),MATCH(H$1,INDIRECT(nfl_game_result_header),0),FALSE)),"",VLOOKUP($B2771,INDIRECT(nfl_game_result),MATCH(H$1,INDIRECT(nfl_game_result_header),0),FALSE)),"error")</f>
        <v>45</v>
      </c>
      <c r="I2771">
        <f ca="1">IFERROR(IF(ISBLANK(VLOOKUP($B2771,INDIRECT(nfl_game_result),MATCH(I$1,INDIRECT(nfl_game_result_header),0),FALSE)),"",VLOOKUP($B2771,INDIRECT(nfl_game_result),MATCH(I$1,INDIRECT(nfl_game_result_header),0),FALSE)),"error")</f>
        <v>20</v>
      </c>
      <c r="J2771" t="str">
        <f ca="1">IFERROR(IF(ISBLANK(VLOOKUP($B2771,INDIRECT(nfl_game_result),MATCH(J$1,INDIRECT(nfl_game_result_header),0),FALSE)),"",VLOOKUP($B2771,INDIRECT(nfl_game_result),MATCH(J$1,INDIRECT(nfl_game_result_header),0),FALSE)),"error")</f>
        <v>OAK</v>
      </c>
      <c r="K2771" t="str">
        <f ca="1">IFERROR(IF(ISBLANK(VLOOKUP($B2771,INDIRECT(nfl_game_result),MATCH(K$1,INDIRECT(nfl_game_result_header),0),FALSE)),"",VLOOKUP($B2771,INDIRECT(nfl_game_result),MATCH(K$1,INDIRECT(nfl_game_result_header),0),FALSE)),"error")</f>
        <v>OAK</v>
      </c>
      <c r="L2771" s="23" t="str">
        <f ca="1">IFERROR(IF(ISBLANK(VLOOKUP($B2771,INDIRECT(nfl_game_result),MATCH(L$1,INDIRECT(nfl_game_result_header),0),FALSE)),"",VLOOKUP($B2771,INDIRECT(nfl_game_result),MATCH(L$1,INDIRECT(nfl_game_result_header),0),FALSE)),"error")</f>
        <v/>
      </c>
      <c r="M2771" t="s">
        <v>14</v>
      </c>
      <c r="N2771">
        <v>-12</v>
      </c>
      <c r="O2771" t="s">
        <v>85</v>
      </c>
      <c r="P2771">
        <v>0.8</v>
      </c>
      <c r="Q2771" t="s">
        <v>85</v>
      </c>
      <c r="V2771" s="23" t="s">
        <v>416</v>
      </c>
      <c r="W2771">
        <f ca="1">VALUE(LEFT(C2771, 4))</f>
        <v>2017</v>
      </c>
      <c r="X2771">
        <f ca="1">VALUE(MID(C2771,6,FIND("_",C2771,6)-6))</f>
        <v>2</v>
      </c>
      <c r="Y2771">
        <f ca="1">IF(NOT(OR(ISBLANK(D2771),ISBLANK(E2771),D2771="",E2771="")),D2771-E2771,"")</f>
        <v>0</v>
      </c>
      <c r="Z2771">
        <f ca="1">IF(OR(NOT(ISNUMBER(D2771)),ISBLANK(D2771),D2771="",ISBLANK(N2771)),"",ABS(D2771-N2771))</f>
        <v>1.5</v>
      </c>
      <c r="AA2771">
        <f ca="1">IF(OR(ISBLANK(J2771),ISBLANK(O2771),J2771="",O2771=""),"",IF(J2771=O2771,1,0))</f>
        <v>1</v>
      </c>
      <c r="AB2771">
        <f ca="1">IF(OR(ISBLANK(K2771),ISBLANK(Q2771),K2771="",Q2771=""),"",IF(K2771=Q2771,1,0))</f>
        <v>1</v>
      </c>
      <c r="AC2771" s="23" t="str">
        <f t="shared" ca="1" si="43"/>
        <v/>
      </c>
    </row>
    <row r="2772" spans="1:29" x14ac:dyDescent="0.25">
      <c r="A2772" s="23">
        <v>2771</v>
      </c>
      <c r="B2772">
        <v>1361</v>
      </c>
      <c r="C2772" t="str">
        <f ca="1">IFERROR(VLOOKUP($B2772,INDIRECT(nfl_game_result),MATCH(C$1,INDIRECT(nfl_game_result_header),0),FALSE),"error")</f>
        <v>2017_02_MIA@LAC</v>
      </c>
      <c r="D2772">
        <f ca="1">IFERROR(IF(ISBLANK(VLOOKUP($B2772,INDIRECT(nfl_game_result),MATCH(D$1,INDIRECT(nfl_game_result_header),0),FALSE)),"",VLOOKUP($B2772,INDIRECT(nfl_game_result),MATCH(D$1,INDIRECT(nfl_game_result_header),0),FALSE)),"error")</f>
        <v>-3</v>
      </c>
      <c r="E2772">
        <f ca="1">IFERROR(IF(ISBLANK(VLOOKUP($B2772,INDIRECT(nfl_game_result),MATCH(E$1,INDIRECT(nfl_game_result_header),0),FALSE)),"",VLOOKUP($B2772,INDIRECT(nfl_game_result),MATCH(E$1,INDIRECT(nfl_game_result_header),0),FALSE)),"error")</f>
        <v>-3.5</v>
      </c>
      <c r="F2772" s="23" t="str">
        <f ca="1">IFERROR(IF(ISBLANK(VLOOKUP($B2772,INDIRECT(nfl_game_result),MATCH(F$1,INDIRECT(nfl_game_result_header),0),FALSE)),"",VLOOKUP($B2772,INDIRECT(nfl_game_result),MATCH(F$1,INDIRECT(nfl_game_result_header),0),FALSE)),"error")</f>
        <v/>
      </c>
      <c r="G2772" s="23" t="str">
        <f ca="1">IFERROR(IF(ISBLANK(VLOOKUP($B2772,INDIRECT(nfl_game_result),MATCH(G$1,INDIRECT(nfl_game_result_header),0),FALSE)),"",VLOOKUP($B2772,INDIRECT(nfl_game_result),MATCH(G$1,INDIRECT(nfl_game_result_header),0),FALSE)),"error")</f>
        <v/>
      </c>
      <c r="H2772">
        <f ca="1">IFERROR(IF(ISBLANK(VLOOKUP($B2772,INDIRECT(nfl_game_result),MATCH(H$1,INDIRECT(nfl_game_result_header),0),FALSE)),"",VLOOKUP($B2772,INDIRECT(nfl_game_result),MATCH(H$1,INDIRECT(nfl_game_result_header),0),FALSE)),"error")</f>
        <v>17</v>
      </c>
      <c r="I2772">
        <f ca="1">IFERROR(IF(ISBLANK(VLOOKUP($B2772,INDIRECT(nfl_game_result),MATCH(I$1,INDIRECT(nfl_game_result_header),0),FALSE)),"",VLOOKUP($B2772,INDIRECT(nfl_game_result),MATCH(I$1,INDIRECT(nfl_game_result_header),0),FALSE)),"error")</f>
        <v>19</v>
      </c>
      <c r="J2772" t="str">
        <f ca="1">IFERROR(IF(ISBLANK(VLOOKUP($B2772,INDIRECT(nfl_game_result),MATCH(J$1,INDIRECT(nfl_game_result_header),0),FALSE)),"",VLOOKUP($B2772,INDIRECT(nfl_game_result),MATCH(J$1,INDIRECT(nfl_game_result_header),0),FALSE)),"error")</f>
        <v>MIA</v>
      </c>
      <c r="K2772" t="str">
        <f ca="1">IFERROR(IF(ISBLANK(VLOOKUP($B2772,INDIRECT(nfl_game_result),MATCH(K$1,INDIRECT(nfl_game_result_header),0),FALSE)),"",VLOOKUP($B2772,INDIRECT(nfl_game_result),MATCH(K$1,INDIRECT(nfl_game_result_header),0),FALSE)),"error")</f>
        <v>MIA</v>
      </c>
      <c r="L2772" s="23" t="str">
        <f ca="1">IFERROR(IF(ISBLANK(VLOOKUP($B2772,INDIRECT(nfl_game_result),MATCH(L$1,INDIRECT(nfl_game_result_header),0),FALSE)),"",VLOOKUP($B2772,INDIRECT(nfl_game_result),MATCH(L$1,INDIRECT(nfl_game_result_header),0),FALSE)),"error")</f>
        <v/>
      </c>
      <c r="M2772" t="s">
        <v>14</v>
      </c>
      <c r="N2772">
        <v>-3</v>
      </c>
      <c r="O2772" t="s">
        <v>122</v>
      </c>
      <c r="P2772">
        <v>0.7</v>
      </c>
      <c r="Q2772" t="s">
        <v>122</v>
      </c>
      <c r="V2772" s="23" t="s">
        <v>416</v>
      </c>
      <c r="W2772">
        <f ca="1">VALUE(LEFT(C2772, 4))</f>
        <v>2017</v>
      </c>
      <c r="X2772">
        <f ca="1">VALUE(MID(C2772,6,FIND("_",C2772,6)-6))</f>
        <v>2</v>
      </c>
      <c r="Y2772">
        <f ca="1">IF(NOT(OR(ISBLANK(D2772),ISBLANK(E2772),D2772="",E2772="")),D2772-E2772,"")</f>
        <v>0.5</v>
      </c>
      <c r="Z2772">
        <f ca="1">IF(OR(NOT(ISNUMBER(D2772)),ISBLANK(D2772),D2772="",ISBLANK(N2772)),"",ABS(D2772-N2772))</f>
        <v>0</v>
      </c>
      <c r="AA2772">
        <f ca="1">IF(OR(ISBLANK(J2772),ISBLANK(O2772),J2772="",O2772=""),"",IF(J2772=O2772,1,0))</f>
        <v>0</v>
      </c>
      <c r="AB2772">
        <f ca="1">IF(OR(ISBLANK(K2772),ISBLANK(Q2772),K2772="",Q2772=""),"",IF(K2772=Q2772,1,0))</f>
        <v>0</v>
      </c>
      <c r="AC2772" s="23" t="str">
        <f t="shared" ca="1" si="43"/>
        <v/>
      </c>
    </row>
    <row r="2773" spans="1:29" x14ac:dyDescent="0.25">
      <c r="A2773" s="23">
        <v>2772</v>
      </c>
      <c r="B2773">
        <v>1362</v>
      </c>
      <c r="C2773" t="str">
        <f ca="1">IFERROR(VLOOKUP($B2773,INDIRECT(nfl_game_result),MATCH(C$1,INDIRECT(nfl_game_result_header),0),FALSE),"error")</f>
        <v>2017_02_SFO@SEA</v>
      </c>
      <c r="D2773">
        <f ca="1">IFERROR(IF(ISBLANK(VLOOKUP($B2773,INDIRECT(nfl_game_result),MATCH(D$1,INDIRECT(nfl_game_result_header),0),FALSE)),"",VLOOKUP($B2773,INDIRECT(nfl_game_result),MATCH(D$1,INDIRECT(nfl_game_result_header),0),FALSE)),"error")</f>
        <v>-12.5</v>
      </c>
      <c r="E2773">
        <f ca="1">IFERROR(IF(ISBLANK(VLOOKUP($B2773,INDIRECT(nfl_game_result),MATCH(E$1,INDIRECT(nfl_game_result_header),0),FALSE)),"",VLOOKUP($B2773,INDIRECT(nfl_game_result),MATCH(E$1,INDIRECT(nfl_game_result_header),0),FALSE)),"error")</f>
        <v>-14</v>
      </c>
      <c r="F2773" s="23" t="str">
        <f ca="1">IFERROR(IF(ISBLANK(VLOOKUP($B2773,INDIRECT(nfl_game_result),MATCH(F$1,INDIRECT(nfl_game_result_header),0),FALSE)),"",VLOOKUP($B2773,INDIRECT(nfl_game_result),MATCH(F$1,INDIRECT(nfl_game_result_header),0),FALSE)),"error")</f>
        <v/>
      </c>
      <c r="G2773" s="23" t="str">
        <f ca="1">IFERROR(IF(ISBLANK(VLOOKUP($B2773,INDIRECT(nfl_game_result),MATCH(G$1,INDIRECT(nfl_game_result_header),0),FALSE)),"",VLOOKUP($B2773,INDIRECT(nfl_game_result),MATCH(G$1,INDIRECT(nfl_game_result_header),0),FALSE)),"error")</f>
        <v/>
      </c>
      <c r="H2773">
        <f ca="1">IFERROR(IF(ISBLANK(VLOOKUP($B2773,INDIRECT(nfl_game_result),MATCH(H$1,INDIRECT(nfl_game_result_header),0),FALSE)),"",VLOOKUP($B2773,INDIRECT(nfl_game_result),MATCH(H$1,INDIRECT(nfl_game_result_header),0),FALSE)),"error")</f>
        <v>12</v>
      </c>
      <c r="I2773">
        <f ca="1">IFERROR(IF(ISBLANK(VLOOKUP($B2773,INDIRECT(nfl_game_result),MATCH(I$1,INDIRECT(nfl_game_result_header),0),FALSE)),"",VLOOKUP($B2773,INDIRECT(nfl_game_result),MATCH(I$1,INDIRECT(nfl_game_result_header),0),FALSE)),"error")</f>
        <v>9</v>
      </c>
      <c r="J2773" t="str">
        <f ca="1">IFERROR(IF(ISBLANK(VLOOKUP($B2773,INDIRECT(nfl_game_result),MATCH(J$1,INDIRECT(nfl_game_result_header),0),FALSE)),"",VLOOKUP($B2773,INDIRECT(nfl_game_result),MATCH(J$1,INDIRECT(nfl_game_result_header),0),FALSE)),"error")</f>
        <v>SFO</v>
      </c>
      <c r="K2773" t="str">
        <f ca="1">IFERROR(IF(ISBLANK(VLOOKUP($B2773,INDIRECT(nfl_game_result),MATCH(K$1,INDIRECT(nfl_game_result_header),0),FALSE)),"",VLOOKUP($B2773,INDIRECT(nfl_game_result),MATCH(K$1,INDIRECT(nfl_game_result_header),0),FALSE)),"error")</f>
        <v>SEA</v>
      </c>
      <c r="L2773" s="23" t="str">
        <f ca="1">IFERROR(IF(ISBLANK(VLOOKUP($B2773,INDIRECT(nfl_game_result),MATCH(L$1,INDIRECT(nfl_game_result_header),0),FALSE)),"",VLOOKUP($B2773,INDIRECT(nfl_game_result),MATCH(L$1,INDIRECT(nfl_game_result_header),0),FALSE)),"error")</f>
        <v/>
      </c>
      <c r="M2773" t="s">
        <v>14</v>
      </c>
      <c r="N2773">
        <v>-12</v>
      </c>
      <c r="O2773" t="s">
        <v>89</v>
      </c>
      <c r="P2773">
        <v>0.62</v>
      </c>
      <c r="Q2773" t="s">
        <v>89</v>
      </c>
      <c r="V2773" s="23" t="s">
        <v>416</v>
      </c>
      <c r="W2773">
        <f ca="1">VALUE(LEFT(C2773, 4))</f>
        <v>2017</v>
      </c>
      <c r="X2773">
        <f ca="1">VALUE(MID(C2773,6,FIND("_",C2773,6)-6))</f>
        <v>2</v>
      </c>
      <c r="Y2773">
        <f ca="1">IF(NOT(OR(ISBLANK(D2773),ISBLANK(E2773),D2773="",E2773="")),D2773-E2773,"")</f>
        <v>1.5</v>
      </c>
      <c r="Z2773">
        <f ca="1">IF(OR(NOT(ISNUMBER(D2773)),ISBLANK(D2773),D2773="",ISBLANK(N2773)),"",ABS(D2773-N2773))</f>
        <v>0.5</v>
      </c>
      <c r="AA2773">
        <f ca="1">IF(OR(ISBLANK(J2773),ISBLANK(O2773),J2773="",O2773=""),"",IF(J2773=O2773,1,0))</f>
        <v>0</v>
      </c>
      <c r="AB2773">
        <f ca="1">IF(OR(ISBLANK(K2773),ISBLANK(Q2773),K2773="",Q2773=""),"",IF(K2773=Q2773,1,0))</f>
        <v>1</v>
      </c>
      <c r="AC2773" s="23" t="str">
        <f t="shared" ca="1" si="43"/>
        <v/>
      </c>
    </row>
    <row r="2774" spans="1:29" x14ac:dyDescent="0.25">
      <c r="A2774" s="23">
        <v>2773</v>
      </c>
      <c r="B2774">
        <v>1363</v>
      </c>
      <c r="C2774" t="str">
        <f ca="1">IFERROR(VLOOKUP($B2774,INDIRECT(nfl_game_result),MATCH(C$1,INDIRECT(nfl_game_result_header),0),FALSE),"error")</f>
        <v>2017_02_DAL@DEN</v>
      </c>
      <c r="D2774">
        <f ca="1">IFERROR(IF(ISBLANK(VLOOKUP($B2774,INDIRECT(nfl_game_result),MATCH(D$1,INDIRECT(nfl_game_result_header),0),FALSE)),"",VLOOKUP($B2774,INDIRECT(nfl_game_result),MATCH(D$1,INDIRECT(nfl_game_result_header),0),FALSE)),"error")</f>
        <v>1.5</v>
      </c>
      <c r="E2774">
        <f ca="1">IFERROR(IF(ISBLANK(VLOOKUP($B2774,INDIRECT(nfl_game_result),MATCH(E$1,INDIRECT(nfl_game_result_header),0),FALSE)),"",VLOOKUP($B2774,INDIRECT(nfl_game_result),MATCH(E$1,INDIRECT(nfl_game_result_header),0),FALSE)),"error")</f>
        <v>2.5</v>
      </c>
      <c r="F2774" s="23" t="str">
        <f ca="1">IFERROR(IF(ISBLANK(VLOOKUP($B2774,INDIRECT(nfl_game_result),MATCH(F$1,INDIRECT(nfl_game_result_header),0),FALSE)),"",VLOOKUP($B2774,INDIRECT(nfl_game_result),MATCH(F$1,INDIRECT(nfl_game_result_header),0),FALSE)),"error")</f>
        <v/>
      </c>
      <c r="G2774" s="23" t="str">
        <f ca="1">IFERROR(IF(ISBLANK(VLOOKUP($B2774,INDIRECT(nfl_game_result),MATCH(G$1,INDIRECT(nfl_game_result_header),0),FALSE)),"",VLOOKUP($B2774,INDIRECT(nfl_game_result),MATCH(G$1,INDIRECT(nfl_game_result_header),0),FALSE)),"error")</f>
        <v/>
      </c>
      <c r="H2774">
        <f ca="1">IFERROR(IF(ISBLANK(VLOOKUP($B2774,INDIRECT(nfl_game_result),MATCH(H$1,INDIRECT(nfl_game_result_header),0),FALSE)),"",VLOOKUP($B2774,INDIRECT(nfl_game_result),MATCH(H$1,INDIRECT(nfl_game_result_header),0),FALSE)),"error")</f>
        <v>42</v>
      </c>
      <c r="I2774">
        <f ca="1">IFERROR(IF(ISBLANK(VLOOKUP($B2774,INDIRECT(nfl_game_result),MATCH(I$1,INDIRECT(nfl_game_result_header),0),FALSE)),"",VLOOKUP($B2774,INDIRECT(nfl_game_result),MATCH(I$1,INDIRECT(nfl_game_result_header),0),FALSE)),"error")</f>
        <v>17</v>
      </c>
      <c r="J2774" t="str">
        <f ca="1">IFERROR(IF(ISBLANK(VLOOKUP($B2774,INDIRECT(nfl_game_result),MATCH(J$1,INDIRECT(nfl_game_result_header),0),FALSE)),"",VLOOKUP($B2774,INDIRECT(nfl_game_result),MATCH(J$1,INDIRECT(nfl_game_result_header),0),FALSE)),"error")</f>
        <v>DEN</v>
      </c>
      <c r="K2774" t="str">
        <f ca="1">IFERROR(IF(ISBLANK(VLOOKUP($B2774,INDIRECT(nfl_game_result),MATCH(K$1,INDIRECT(nfl_game_result_header),0),FALSE)),"",VLOOKUP($B2774,INDIRECT(nfl_game_result),MATCH(K$1,INDIRECT(nfl_game_result_header),0),FALSE)),"error")</f>
        <v>DEN</v>
      </c>
      <c r="L2774" s="23" t="str">
        <f ca="1">IFERROR(IF(ISBLANK(VLOOKUP($B2774,INDIRECT(nfl_game_result),MATCH(L$1,INDIRECT(nfl_game_result_header),0),FALSE)),"",VLOOKUP($B2774,INDIRECT(nfl_game_result),MATCH(L$1,INDIRECT(nfl_game_result_header),0),FALSE)),"error")</f>
        <v/>
      </c>
      <c r="M2774" t="s">
        <v>14</v>
      </c>
      <c r="N2774">
        <v>2.5</v>
      </c>
      <c r="O2774" t="s">
        <v>71</v>
      </c>
      <c r="P2774">
        <v>0.59</v>
      </c>
      <c r="Q2774" t="s">
        <v>71</v>
      </c>
      <c r="V2774" s="23" t="s">
        <v>416</v>
      </c>
      <c r="W2774">
        <f ca="1">VALUE(LEFT(C2774, 4))</f>
        <v>2017</v>
      </c>
      <c r="X2774">
        <f ca="1">VALUE(MID(C2774,6,FIND("_",C2774,6)-6))</f>
        <v>2</v>
      </c>
      <c r="Y2774">
        <f ca="1">IF(NOT(OR(ISBLANK(D2774),ISBLANK(E2774),D2774="",E2774="")),D2774-E2774,"")</f>
        <v>-1</v>
      </c>
      <c r="Z2774">
        <f ca="1">IF(OR(NOT(ISNUMBER(D2774)),ISBLANK(D2774),D2774="",ISBLANK(N2774)),"",ABS(D2774-N2774))</f>
        <v>1</v>
      </c>
      <c r="AA2774">
        <f ca="1">IF(OR(ISBLANK(J2774),ISBLANK(O2774),J2774="",O2774=""),"",IF(J2774=O2774,1,0))</f>
        <v>0</v>
      </c>
      <c r="AB2774">
        <f ca="1">IF(OR(ISBLANK(K2774),ISBLANK(Q2774),K2774="",Q2774=""),"",IF(K2774=Q2774,1,0))</f>
        <v>0</v>
      </c>
      <c r="AC2774" s="23" t="str">
        <f t="shared" ca="1" si="43"/>
        <v/>
      </c>
    </row>
    <row r="2775" spans="1:29" x14ac:dyDescent="0.25">
      <c r="A2775" s="23">
        <v>2774</v>
      </c>
      <c r="B2775">
        <v>1364</v>
      </c>
      <c r="C2775" t="str">
        <f ca="1">IFERROR(VLOOKUP($B2775,INDIRECT(nfl_game_result),MATCH(C$1,INDIRECT(nfl_game_result_header),0),FALSE),"error")</f>
        <v>2017_02_WAS@LAR</v>
      </c>
      <c r="D2775">
        <f ca="1">IFERROR(IF(ISBLANK(VLOOKUP($B2775,INDIRECT(nfl_game_result),MATCH(D$1,INDIRECT(nfl_game_result_header),0),FALSE)),"",VLOOKUP($B2775,INDIRECT(nfl_game_result),MATCH(D$1,INDIRECT(nfl_game_result_header),0),FALSE)),"error")</f>
        <v>-2.5</v>
      </c>
      <c r="E2775">
        <f ca="1">IFERROR(IF(ISBLANK(VLOOKUP($B2775,INDIRECT(nfl_game_result),MATCH(E$1,INDIRECT(nfl_game_result_header),0),FALSE)),"",VLOOKUP($B2775,INDIRECT(nfl_game_result),MATCH(E$1,INDIRECT(nfl_game_result_header),0),FALSE)),"error")</f>
        <v>-2.5</v>
      </c>
      <c r="F2775" s="23" t="str">
        <f ca="1">IFERROR(IF(ISBLANK(VLOOKUP($B2775,INDIRECT(nfl_game_result),MATCH(F$1,INDIRECT(nfl_game_result_header),0),FALSE)),"",VLOOKUP($B2775,INDIRECT(nfl_game_result),MATCH(F$1,INDIRECT(nfl_game_result_header),0),FALSE)),"error")</f>
        <v/>
      </c>
      <c r="G2775" s="23" t="str">
        <f ca="1">IFERROR(IF(ISBLANK(VLOOKUP($B2775,INDIRECT(nfl_game_result),MATCH(G$1,INDIRECT(nfl_game_result_header),0),FALSE)),"",VLOOKUP($B2775,INDIRECT(nfl_game_result),MATCH(G$1,INDIRECT(nfl_game_result_header),0),FALSE)),"error")</f>
        <v/>
      </c>
      <c r="H2775">
        <f ca="1">IFERROR(IF(ISBLANK(VLOOKUP($B2775,INDIRECT(nfl_game_result),MATCH(H$1,INDIRECT(nfl_game_result_header),0),FALSE)),"",VLOOKUP($B2775,INDIRECT(nfl_game_result),MATCH(H$1,INDIRECT(nfl_game_result_header),0),FALSE)),"error")</f>
        <v>20</v>
      </c>
      <c r="I2775">
        <f ca="1">IFERROR(IF(ISBLANK(VLOOKUP($B2775,INDIRECT(nfl_game_result),MATCH(I$1,INDIRECT(nfl_game_result_header),0),FALSE)),"",VLOOKUP($B2775,INDIRECT(nfl_game_result),MATCH(I$1,INDIRECT(nfl_game_result_header),0),FALSE)),"error")</f>
        <v>27</v>
      </c>
      <c r="J2775" t="str">
        <f ca="1">IFERROR(IF(ISBLANK(VLOOKUP($B2775,INDIRECT(nfl_game_result),MATCH(J$1,INDIRECT(nfl_game_result_header),0),FALSE)),"",VLOOKUP($B2775,INDIRECT(nfl_game_result),MATCH(J$1,INDIRECT(nfl_game_result_header),0),FALSE)),"error")</f>
        <v>WAS</v>
      </c>
      <c r="K2775" t="str">
        <f ca="1">IFERROR(IF(ISBLANK(VLOOKUP($B2775,INDIRECT(nfl_game_result),MATCH(K$1,INDIRECT(nfl_game_result_header),0),FALSE)),"",VLOOKUP($B2775,INDIRECT(nfl_game_result),MATCH(K$1,INDIRECT(nfl_game_result_header),0),FALSE)),"error")</f>
        <v>WAS</v>
      </c>
      <c r="L2775" s="23" t="str">
        <f ca="1">IFERROR(IF(ISBLANK(VLOOKUP($B2775,INDIRECT(nfl_game_result),MATCH(L$1,INDIRECT(nfl_game_result_header),0),FALSE)),"",VLOOKUP($B2775,INDIRECT(nfl_game_result),MATCH(L$1,INDIRECT(nfl_game_result_header),0),FALSE)),"error")</f>
        <v/>
      </c>
      <c r="M2775" t="s">
        <v>14</v>
      </c>
      <c r="N2775">
        <v>-3</v>
      </c>
      <c r="O2775" t="s">
        <v>123</v>
      </c>
      <c r="P2775">
        <v>0.54</v>
      </c>
      <c r="Q2775" t="s">
        <v>123</v>
      </c>
      <c r="V2775" s="23" t="s">
        <v>416</v>
      </c>
      <c r="W2775">
        <f ca="1">VALUE(LEFT(C2775, 4))</f>
        <v>2017</v>
      </c>
      <c r="X2775">
        <f ca="1">VALUE(MID(C2775,6,FIND("_",C2775,6)-6))</f>
        <v>2</v>
      </c>
      <c r="Y2775">
        <f ca="1">IF(NOT(OR(ISBLANK(D2775),ISBLANK(E2775),D2775="",E2775="")),D2775-E2775,"")</f>
        <v>0</v>
      </c>
      <c r="Z2775">
        <f ca="1">IF(OR(NOT(ISNUMBER(D2775)),ISBLANK(D2775),D2775="",ISBLANK(N2775)),"",ABS(D2775-N2775))</f>
        <v>0.5</v>
      </c>
      <c r="AA2775">
        <f ca="1">IF(OR(ISBLANK(J2775),ISBLANK(O2775),J2775="",O2775=""),"",IF(J2775=O2775,1,0))</f>
        <v>0</v>
      </c>
      <c r="AB2775">
        <f ca="1">IF(OR(ISBLANK(K2775),ISBLANK(Q2775),K2775="",Q2775=""),"",IF(K2775=Q2775,1,0))</f>
        <v>0</v>
      </c>
      <c r="AC2775" s="23" t="str">
        <f t="shared" ca="1" si="43"/>
        <v/>
      </c>
    </row>
    <row r="2776" spans="1:29" x14ac:dyDescent="0.25">
      <c r="A2776" s="23">
        <v>2775</v>
      </c>
      <c r="B2776">
        <v>1365</v>
      </c>
      <c r="C2776" t="str">
        <f ca="1">IFERROR(VLOOKUP($B2776,INDIRECT(nfl_game_result),MATCH(C$1,INDIRECT(nfl_game_result_header),0),FALSE),"error")</f>
        <v>2017_02_GBY@ATL</v>
      </c>
      <c r="D2776">
        <f ca="1">IFERROR(IF(ISBLANK(VLOOKUP($B2776,INDIRECT(nfl_game_result),MATCH(D$1,INDIRECT(nfl_game_result_header),0),FALSE)),"",VLOOKUP($B2776,INDIRECT(nfl_game_result),MATCH(D$1,INDIRECT(nfl_game_result_header),0),FALSE)),"error")</f>
        <v>-2.5</v>
      </c>
      <c r="E2776">
        <f ca="1">IFERROR(IF(ISBLANK(VLOOKUP($B2776,INDIRECT(nfl_game_result),MATCH(E$1,INDIRECT(nfl_game_result_header),0),FALSE)),"",VLOOKUP($B2776,INDIRECT(nfl_game_result),MATCH(E$1,INDIRECT(nfl_game_result_header),0),FALSE)),"error")</f>
        <v>-3</v>
      </c>
      <c r="F2776" s="23" t="str">
        <f ca="1">IFERROR(IF(ISBLANK(VLOOKUP($B2776,INDIRECT(nfl_game_result),MATCH(F$1,INDIRECT(nfl_game_result_header),0),FALSE)),"",VLOOKUP($B2776,INDIRECT(nfl_game_result),MATCH(F$1,INDIRECT(nfl_game_result_header),0),FALSE)),"error")</f>
        <v/>
      </c>
      <c r="G2776" s="23" t="str">
        <f ca="1">IFERROR(IF(ISBLANK(VLOOKUP($B2776,INDIRECT(nfl_game_result),MATCH(G$1,INDIRECT(nfl_game_result_header),0),FALSE)),"",VLOOKUP($B2776,INDIRECT(nfl_game_result),MATCH(G$1,INDIRECT(nfl_game_result_header),0),FALSE)),"error")</f>
        <v/>
      </c>
      <c r="H2776">
        <f ca="1">IFERROR(IF(ISBLANK(VLOOKUP($B2776,INDIRECT(nfl_game_result),MATCH(H$1,INDIRECT(nfl_game_result_header),0),FALSE)),"",VLOOKUP($B2776,INDIRECT(nfl_game_result),MATCH(H$1,INDIRECT(nfl_game_result_header),0),FALSE)),"error")</f>
        <v>34</v>
      </c>
      <c r="I2776">
        <f ca="1">IFERROR(IF(ISBLANK(VLOOKUP($B2776,INDIRECT(nfl_game_result),MATCH(I$1,INDIRECT(nfl_game_result_header),0),FALSE)),"",VLOOKUP($B2776,INDIRECT(nfl_game_result),MATCH(I$1,INDIRECT(nfl_game_result_header),0),FALSE)),"error")</f>
        <v>23</v>
      </c>
      <c r="J2776" t="str">
        <f ca="1">IFERROR(IF(ISBLANK(VLOOKUP($B2776,INDIRECT(nfl_game_result),MATCH(J$1,INDIRECT(nfl_game_result_header),0),FALSE)),"",VLOOKUP($B2776,INDIRECT(nfl_game_result),MATCH(J$1,INDIRECT(nfl_game_result_header),0),FALSE)),"error")</f>
        <v>ATL</v>
      </c>
      <c r="K2776" t="str">
        <f ca="1">IFERROR(IF(ISBLANK(VLOOKUP($B2776,INDIRECT(nfl_game_result),MATCH(K$1,INDIRECT(nfl_game_result_header),0),FALSE)),"",VLOOKUP($B2776,INDIRECT(nfl_game_result),MATCH(K$1,INDIRECT(nfl_game_result_header),0),FALSE)),"error")</f>
        <v>ATL</v>
      </c>
      <c r="L2776" s="23" t="str">
        <f ca="1">IFERROR(IF(ISBLANK(VLOOKUP($B2776,INDIRECT(nfl_game_result),MATCH(L$1,INDIRECT(nfl_game_result_header),0),FALSE)),"",VLOOKUP($B2776,INDIRECT(nfl_game_result),MATCH(L$1,INDIRECT(nfl_game_result_header),0),FALSE)),"error")</f>
        <v/>
      </c>
      <c r="M2776" t="s">
        <v>14</v>
      </c>
      <c r="N2776">
        <v>-1</v>
      </c>
      <c r="O2776" t="s">
        <v>330</v>
      </c>
      <c r="P2776">
        <v>0.66</v>
      </c>
      <c r="Q2776" t="s">
        <v>330</v>
      </c>
      <c r="V2776" s="23" t="s">
        <v>416</v>
      </c>
      <c r="W2776">
        <f ca="1">VALUE(LEFT(C2776, 4))</f>
        <v>2017</v>
      </c>
      <c r="X2776">
        <f ca="1">VALUE(MID(C2776,6,FIND("_",C2776,6)-6))</f>
        <v>2</v>
      </c>
      <c r="Y2776">
        <f ca="1">IF(NOT(OR(ISBLANK(D2776),ISBLANK(E2776),D2776="",E2776="")),D2776-E2776,"")</f>
        <v>0.5</v>
      </c>
      <c r="Z2776">
        <f ca="1">IF(OR(NOT(ISNUMBER(D2776)),ISBLANK(D2776),D2776="",ISBLANK(N2776)),"",ABS(D2776-N2776))</f>
        <v>1.5</v>
      </c>
      <c r="AA2776">
        <f ca="1">IF(OR(ISBLANK(J2776),ISBLANK(O2776),J2776="",O2776=""),"",IF(J2776=O2776,1,0))</f>
        <v>0</v>
      </c>
      <c r="AB2776">
        <f ca="1">IF(OR(ISBLANK(K2776),ISBLANK(Q2776),K2776="",Q2776=""),"",IF(K2776=Q2776,1,0))</f>
        <v>0</v>
      </c>
      <c r="AC2776" s="23" t="str">
        <f t="shared" ca="1" si="43"/>
        <v/>
      </c>
    </row>
    <row r="2777" spans="1:29" x14ac:dyDescent="0.25">
      <c r="A2777" s="23">
        <v>2776</v>
      </c>
      <c r="B2777">
        <v>1366</v>
      </c>
      <c r="C2777" t="str">
        <f ca="1">IFERROR(VLOOKUP($B2777,INDIRECT(nfl_game_result),MATCH(C$1,INDIRECT(nfl_game_result_header),0),FALSE),"error")</f>
        <v>2017_02_DET@NYG</v>
      </c>
      <c r="D2777">
        <f ca="1">IFERROR(IF(ISBLANK(VLOOKUP($B2777,INDIRECT(nfl_game_result),MATCH(D$1,INDIRECT(nfl_game_result_header),0),FALSE)),"",VLOOKUP($B2777,INDIRECT(nfl_game_result),MATCH(D$1,INDIRECT(nfl_game_result_header),0),FALSE)),"error")</f>
        <v>-5</v>
      </c>
      <c r="E2777">
        <f ca="1">IFERROR(IF(ISBLANK(VLOOKUP($B2777,INDIRECT(nfl_game_result),MATCH(E$1,INDIRECT(nfl_game_result_header),0),FALSE)),"",VLOOKUP($B2777,INDIRECT(nfl_game_result),MATCH(E$1,INDIRECT(nfl_game_result_header),0),FALSE)),"error")</f>
        <v>-3</v>
      </c>
      <c r="F2777" s="23" t="str">
        <f ca="1">IFERROR(IF(ISBLANK(VLOOKUP($B2777,INDIRECT(nfl_game_result),MATCH(F$1,INDIRECT(nfl_game_result_header),0),FALSE)),"",VLOOKUP($B2777,INDIRECT(nfl_game_result),MATCH(F$1,INDIRECT(nfl_game_result_header),0),FALSE)),"error")</f>
        <v/>
      </c>
      <c r="G2777" s="23" t="str">
        <f ca="1">IFERROR(IF(ISBLANK(VLOOKUP($B2777,INDIRECT(nfl_game_result),MATCH(G$1,INDIRECT(nfl_game_result_header),0),FALSE)),"",VLOOKUP($B2777,INDIRECT(nfl_game_result),MATCH(G$1,INDIRECT(nfl_game_result_header),0),FALSE)),"error")</f>
        <v/>
      </c>
      <c r="H2777">
        <f ca="1">IFERROR(IF(ISBLANK(VLOOKUP($B2777,INDIRECT(nfl_game_result),MATCH(H$1,INDIRECT(nfl_game_result_header),0),FALSE)),"",VLOOKUP($B2777,INDIRECT(nfl_game_result),MATCH(H$1,INDIRECT(nfl_game_result_header),0),FALSE)),"error")</f>
        <v>24</v>
      </c>
      <c r="I2777">
        <f ca="1">IFERROR(IF(ISBLANK(VLOOKUP($B2777,INDIRECT(nfl_game_result),MATCH(I$1,INDIRECT(nfl_game_result_header),0),FALSE)),"",VLOOKUP($B2777,INDIRECT(nfl_game_result),MATCH(I$1,INDIRECT(nfl_game_result_header),0),FALSE)),"error")</f>
        <v>10</v>
      </c>
      <c r="J2777" t="str">
        <f ca="1">IFERROR(IF(ISBLANK(VLOOKUP($B2777,INDIRECT(nfl_game_result),MATCH(J$1,INDIRECT(nfl_game_result_header),0),FALSE)),"",VLOOKUP($B2777,INDIRECT(nfl_game_result),MATCH(J$1,INDIRECT(nfl_game_result_header),0),FALSE)),"error")</f>
        <v>NYG</v>
      </c>
      <c r="K2777" t="str">
        <f ca="1">IFERROR(IF(ISBLANK(VLOOKUP($B2777,INDIRECT(nfl_game_result),MATCH(K$1,INDIRECT(nfl_game_result_header),0),FALSE)),"",VLOOKUP($B2777,INDIRECT(nfl_game_result),MATCH(K$1,INDIRECT(nfl_game_result_header),0),FALSE)),"error")</f>
        <v>NYG</v>
      </c>
      <c r="L2777" s="23" t="str">
        <f ca="1">IFERROR(IF(ISBLANK(VLOOKUP($B2777,INDIRECT(nfl_game_result),MATCH(L$1,INDIRECT(nfl_game_result_header),0),FALSE)),"",VLOOKUP($B2777,INDIRECT(nfl_game_result),MATCH(L$1,INDIRECT(nfl_game_result_header),0),FALSE)),"error")</f>
        <v/>
      </c>
      <c r="M2777" t="s">
        <v>14</v>
      </c>
      <c r="N2777">
        <v>-3</v>
      </c>
      <c r="O2777" t="s">
        <v>73</v>
      </c>
      <c r="P2777">
        <v>0.54</v>
      </c>
      <c r="Q2777" t="s">
        <v>73</v>
      </c>
      <c r="V2777" s="23" t="s">
        <v>416</v>
      </c>
      <c r="W2777">
        <f ca="1">VALUE(LEFT(C2777, 4))</f>
        <v>2017</v>
      </c>
      <c r="X2777">
        <f ca="1">VALUE(MID(C2777,6,FIND("_",C2777,6)-6))</f>
        <v>2</v>
      </c>
      <c r="Y2777">
        <f ca="1">IF(NOT(OR(ISBLANK(D2777),ISBLANK(E2777),D2777="",E2777="")),D2777-E2777,"")</f>
        <v>-2</v>
      </c>
      <c r="Z2777">
        <f ca="1">IF(OR(NOT(ISNUMBER(D2777)),ISBLANK(D2777),D2777="",ISBLANK(N2777)),"",ABS(D2777-N2777))</f>
        <v>2</v>
      </c>
      <c r="AA2777">
        <f ca="1">IF(OR(ISBLANK(J2777),ISBLANK(O2777),J2777="",O2777=""),"",IF(J2777=O2777,1,0))</f>
        <v>0</v>
      </c>
      <c r="AB2777">
        <f ca="1">IF(OR(ISBLANK(K2777),ISBLANK(Q2777),K2777="",Q2777=""),"",IF(K2777=Q2777,1,0))</f>
        <v>0</v>
      </c>
      <c r="AC2777" s="23" t="str">
        <f t="shared" ca="1" si="43"/>
        <v/>
      </c>
    </row>
    <row r="2778" spans="1:29" x14ac:dyDescent="0.25">
      <c r="A2778" s="23">
        <v>2777</v>
      </c>
      <c r="B2778">
        <v>1367</v>
      </c>
      <c r="C2778" t="str">
        <f ca="1">IFERROR(VLOOKUP($B2778,INDIRECT(nfl_game_result),MATCH(C$1,INDIRECT(nfl_game_result_header),0),FALSE),"error")</f>
        <v>2017_03_LAR@SFO</v>
      </c>
      <c r="D2778">
        <f ca="1">IFERROR(IF(ISBLANK(VLOOKUP($B2778,INDIRECT(nfl_game_result),MATCH(D$1,INDIRECT(nfl_game_result_header),0),FALSE)),"",VLOOKUP($B2778,INDIRECT(nfl_game_result),MATCH(D$1,INDIRECT(nfl_game_result_header),0),FALSE)),"error")</f>
        <v>2.5</v>
      </c>
      <c r="E2778">
        <f ca="1">IFERROR(IF(ISBLANK(VLOOKUP($B2778,INDIRECT(nfl_game_result),MATCH(E$1,INDIRECT(nfl_game_result_header),0),FALSE)),"",VLOOKUP($B2778,INDIRECT(nfl_game_result),MATCH(E$1,INDIRECT(nfl_game_result_header),0),FALSE)),"error")</f>
        <v>2.5</v>
      </c>
      <c r="F2778" s="23" t="str">
        <f ca="1">IFERROR(IF(ISBLANK(VLOOKUP($B2778,INDIRECT(nfl_game_result),MATCH(F$1,INDIRECT(nfl_game_result_header),0),FALSE)),"",VLOOKUP($B2778,INDIRECT(nfl_game_result),MATCH(F$1,INDIRECT(nfl_game_result_header),0),FALSE)),"error")</f>
        <v/>
      </c>
      <c r="G2778" s="23" t="str">
        <f ca="1">IFERROR(IF(ISBLANK(VLOOKUP($B2778,INDIRECT(nfl_game_result),MATCH(G$1,INDIRECT(nfl_game_result_header),0),FALSE)),"",VLOOKUP($B2778,INDIRECT(nfl_game_result),MATCH(G$1,INDIRECT(nfl_game_result_header),0),FALSE)),"error")</f>
        <v/>
      </c>
      <c r="H2778">
        <f ca="1">IFERROR(IF(ISBLANK(VLOOKUP($B2778,INDIRECT(nfl_game_result),MATCH(H$1,INDIRECT(nfl_game_result_header),0),FALSE)),"",VLOOKUP($B2778,INDIRECT(nfl_game_result),MATCH(H$1,INDIRECT(nfl_game_result_header),0),FALSE)),"error")</f>
        <v>41</v>
      </c>
      <c r="I2778">
        <f ca="1">IFERROR(IF(ISBLANK(VLOOKUP($B2778,INDIRECT(nfl_game_result),MATCH(I$1,INDIRECT(nfl_game_result_header),0),FALSE)),"",VLOOKUP($B2778,INDIRECT(nfl_game_result),MATCH(I$1,INDIRECT(nfl_game_result_header),0),FALSE)),"error")</f>
        <v>39</v>
      </c>
      <c r="J2778" t="str">
        <f ca="1">IFERROR(IF(ISBLANK(VLOOKUP($B2778,INDIRECT(nfl_game_result),MATCH(J$1,INDIRECT(nfl_game_result_header),0),FALSE)),"",VLOOKUP($B2778,INDIRECT(nfl_game_result),MATCH(J$1,INDIRECT(nfl_game_result_header),0),FALSE)),"error")</f>
        <v>SFO</v>
      </c>
      <c r="K2778" t="str">
        <f ca="1">IFERROR(IF(ISBLANK(VLOOKUP($B2778,INDIRECT(nfl_game_result),MATCH(K$1,INDIRECT(nfl_game_result_header),0),FALSE)),"",VLOOKUP($B2778,INDIRECT(nfl_game_result),MATCH(K$1,INDIRECT(nfl_game_result_header),0),FALSE)),"error")</f>
        <v>SFO</v>
      </c>
      <c r="L2778" s="23" t="str">
        <f ca="1">IFERROR(IF(ISBLANK(VLOOKUP($B2778,INDIRECT(nfl_game_result),MATCH(L$1,INDIRECT(nfl_game_result_header),0),FALSE)),"",VLOOKUP($B2778,INDIRECT(nfl_game_result),MATCH(L$1,INDIRECT(nfl_game_result_header),0),FALSE)),"error")</f>
        <v/>
      </c>
      <c r="M2778" t="s">
        <v>16</v>
      </c>
      <c r="N2778">
        <v>3</v>
      </c>
      <c r="O2778" t="s">
        <v>123</v>
      </c>
      <c r="P2778">
        <v>0.52</v>
      </c>
      <c r="V2778" s="23" t="s">
        <v>416</v>
      </c>
      <c r="W2778">
        <f ca="1">VALUE(LEFT(C2778, 4))</f>
        <v>2017</v>
      </c>
      <c r="X2778">
        <f ca="1">VALUE(MID(C2778,6,FIND("_",C2778,6)-6))</f>
        <v>3</v>
      </c>
      <c r="Y2778">
        <f ca="1">IF(NOT(OR(ISBLANK(D2778),ISBLANK(E2778),D2778="",E2778="")),D2778-E2778,"")</f>
        <v>0</v>
      </c>
      <c r="Z2778">
        <f ca="1">IF(OR(NOT(ISNUMBER(D2778)),ISBLANK(D2778),D2778="",ISBLANK(N2778)),"",ABS(D2778-N2778))</f>
        <v>0.5</v>
      </c>
      <c r="AA2778">
        <f ca="1">IF(OR(ISBLANK(J2778),ISBLANK(O2778),J2778="",O2778=""),"",IF(J2778=O2778,1,0))</f>
        <v>0</v>
      </c>
      <c r="AB2778" t="str">
        <f ca="1">IF(OR(ISBLANK(K2778),ISBLANK(Q2778),K2778="",Q2778=""),"",IF(K2778=Q2778,1,0))</f>
        <v/>
      </c>
      <c r="AC2778" s="23" t="str">
        <f t="shared" ca="1" si="43"/>
        <v/>
      </c>
    </row>
    <row r="2779" spans="1:29" x14ac:dyDescent="0.25">
      <c r="A2779" s="23">
        <v>2778</v>
      </c>
      <c r="B2779">
        <v>1368</v>
      </c>
      <c r="C2779" t="str">
        <f ca="1">IFERROR(VLOOKUP($B2779,INDIRECT(nfl_game_result),MATCH(C$1,INDIRECT(nfl_game_result_header),0),FALSE),"error")</f>
        <v>2017_03_BAL@JAX</v>
      </c>
      <c r="D2779">
        <f ca="1">IFERROR(IF(ISBLANK(VLOOKUP($B2779,INDIRECT(nfl_game_result),MATCH(D$1,INDIRECT(nfl_game_result_header),0),FALSE)),"",VLOOKUP($B2779,INDIRECT(nfl_game_result),MATCH(D$1,INDIRECT(nfl_game_result_header),0),FALSE)),"error")</f>
        <v>4</v>
      </c>
      <c r="E2779">
        <f ca="1">IFERROR(IF(ISBLANK(VLOOKUP($B2779,INDIRECT(nfl_game_result),MATCH(E$1,INDIRECT(nfl_game_result_header),0),FALSE)),"",VLOOKUP($B2779,INDIRECT(nfl_game_result),MATCH(E$1,INDIRECT(nfl_game_result_header),0),FALSE)),"error")</f>
        <v>3.5</v>
      </c>
      <c r="F2779" s="23" t="str">
        <f ca="1">IFERROR(IF(ISBLANK(VLOOKUP($B2779,INDIRECT(nfl_game_result),MATCH(F$1,INDIRECT(nfl_game_result_header),0),FALSE)),"",VLOOKUP($B2779,INDIRECT(nfl_game_result),MATCH(F$1,INDIRECT(nfl_game_result_header),0),FALSE)),"error")</f>
        <v/>
      </c>
      <c r="G2779" s="23" t="str">
        <f ca="1">IFERROR(IF(ISBLANK(VLOOKUP($B2779,INDIRECT(nfl_game_result),MATCH(G$1,INDIRECT(nfl_game_result_header),0),FALSE)),"",VLOOKUP($B2779,INDIRECT(nfl_game_result),MATCH(G$1,INDIRECT(nfl_game_result_header),0),FALSE)),"error")</f>
        <v/>
      </c>
      <c r="H2779">
        <f ca="1">IFERROR(IF(ISBLANK(VLOOKUP($B2779,INDIRECT(nfl_game_result),MATCH(H$1,INDIRECT(nfl_game_result_header),0),FALSE)),"",VLOOKUP($B2779,INDIRECT(nfl_game_result),MATCH(H$1,INDIRECT(nfl_game_result_header),0),FALSE)),"error")</f>
        <v>44</v>
      </c>
      <c r="I2779">
        <f ca="1">IFERROR(IF(ISBLANK(VLOOKUP($B2779,INDIRECT(nfl_game_result),MATCH(I$1,INDIRECT(nfl_game_result_header),0),FALSE)),"",VLOOKUP($B2779,INDIRECT(nfl_game_result),MATCH(I$1,INDIRECT(nfl_game_result_header),0),FALSE)),"error")</f>
        <v>7</v>
      </c>
      <c r="J2779" t="str">
        <f ca="1">IFERROR(IF(ISBLANK(VLOOKUP($B2779,INDIRECT(nfl_game_result),MATCH(J$1,INDIRECT(nfl_game_result_header),0),FALSE)),"",VLOOKUP($B2779,INDIRECT(nfl_game_result),MATCH(J$1,INDIRECT(nfl_game_result_header),0),FALSE)),"error")</f>
        <v>JAX</v>
      </c>
      <c r="K2779" t="str">
        <f ca="1">IFERROR(IF(ISBLANK(VLOOKUP($B2779,INDIRECT(nfl_game_result),MATCH(K$1,INDIRECT(nfl_game_result_header),0),FALSE)),"",VLOOKUP($B2779,INDIRECT(nfl_game_result),MATCH(K$1,INDIRECT(nfl_game_result_header),0),FALSE)),"error")</f>
        <v>JAX</v>
      </c>
      <c r="L2779" s="23" t="str">
        <f ca="1">IFERROR(IF(ISBLANK(VLOOKUP($B2779,INDIRECT(nfl_game_result),MATCH(L$1,INDIRECT(nfl_game_result_header),0),FALSE)),"",VLOOKUP($B2779,INDIRECT(nfl_game_result),MATCH(L$1,INDIRECT(nfl_game_result_header),0),FALSE)),"error")</f>
        <v/>
      </c>
      <c r="M2779" t="s">
        <v>16</v>
      </c>
      <c r="N2779">
        <v>5.5</v>
      </c>
      <c r="O2779" t="s">
        <v>65</v>
      </c>
      <c r="P2779">
        <v>0.75</v>
      </c>
      <c r="V2779" s="23" t="s">
        <v>416</v>
      </c>
      <c r="W2779">
        <f ca="1">VALUE(LEFT(C2779, 4))</f>
        <v>2017</v>
      </c>
      <c r="X2779">
        <f ca="1">VALUE(MID(C2779,6,FIND("_",C2779,6)-6))</f>
        <v>3</v>
      </c>
      <c r="Y2779">
        <f ca="1">IF(NOT(OR(ISBLANK(D2779),ISBLANK(E2779),D2779="",E2779="")),D2779-E2779,"")</f>
        <v>0.5</v>
      </c>
      <c r="Z2779">
        <f ca="1">IF(OR(NOT(ISNUMBER(D2779)),ISBLANK(D2779),D2779="",ISBLANK(N2779)),"",ABS(D2779-N2779))</f>
        <v>1.5</v>
      </c>
      <c r="AA2779">
        <f ca="1">IF(OR(ISBLANK(J2779),ISBLANK(O2779),J2779="",O2779=""),"",IF(J2779=O2779,1,0))</f>
        <v>0</v>
      </c>
      <c r="AB2779" t="str">
        <f ca="1">IF(OR(ISBLANK(K2779),ISBLANK(Q2779),K2779="",Q2779=""),"",IF(K2779=Q2779,1,0))</f>
        <v/>
      </c>
      <c r="AC2779" s="23" t="str">
        <f t="shared" ca="1" si="43"/>
        <v/>
      </c>
    </row>
    <row r="2780" spans="1:29" x14ac:dyDescent="0.25">
      <c r="A2780" s="23">
        <v>2779</v>
      </c>
      <c r="B2780">
        <v>1369</v>
      </c>
      <c r="C2780" t="str">
        <f ca="1">IFERROR(VLOOKUP($B2780,INDIRECT(nfl_game_result),MATCH(C$1,INDIRECT(nfl_game_result_header),0),FALSE),"error")</f>
        <v>2017_03_DEN@BUF</v>
      </c>
      <c r="D2780">
        <f ca="1">IFERROR(IF(ISBLANK(VLOOKUP($B2780,INDIRECT(nfl_game_result),MATCH(D$1,INDIRECT(nfl_game_result_header),0),FALSE)),"",VLOOKUP($B2780,INDIRECT(nfl_game_result),MATCH(D$1,INDIRECT(nfl_game_result_header),0),FALSE)),"error")</f>
        <v>2.5</v>
      </c>
      <c r="E2780">
        <f ca="1">IFERROR(IF(ISBLANK(VLOOKUP($B2780,INDIRECT(nfl_game_result),MATCH(E$1,INDIRECT(nfl_game_result_header),0),FALSE)),"",VLOOKUP($B2780,INDIRECT(nfl_game_result),MATCH(E$1,INDIRECT(nfl_game_result_header),0),FALSE)),"error")</f>
        <v>3</v>
      </c>
      <c r="F2780" s="23" t="str">
        <f ca="1">IFERROR(IF(ISBLANK(VLOOKUP($B2780,INDIRECT(nfl_game_result),MATCH(F$1,INDIRECT(nfl_game_result_header),0),FALSE)),"",VLOOKUP($B2780,INDIRECT(nfl_game_result),MATCH(F$1,INDIRECT(nfl_game_result_header),0),FALSE)),"error")</f>
        <v/>
      </c>
      <c r="G2780" s="23" t="str">
        <f ca="1">IFERROR(IF(ISBLANK(VLOOKUP($B2780,INDIRECT(nfl_game_result),MATCH(G$1,INDIRECT(nfl_game_result_header),0),FALSE)),"",VLOOKUP($B2780,INDIRECT(nfl_game_result),MATCH(G$1,INDIRECT(nfl_game_result_header),0),FALSE)),"error")</f>
        <v/>
      </c>
      <c r="H2780">
        <f ca="1">IFERROR(IF(ISBLANK(VLOOKUP($B2780,INDIRECT(nfl_game_result),MATCH(H$1,INDIRECT(nfl_game_result_header),0),FALSE)),"",VLOOKUP($B2780,INDIRECT(nfl_game_result),MATCH(H$1,INDIRECT(nfl_game_result_header),0),FALSE)),"error")</f>
        <v>26</v>
      </c>
      <c r="I2780">
        <f ca="1">IFERROR(IF(ISBLANK(VLOOKUP($B2780,INDIRECT(nfl_game_result),MATCH(I$1,INDIRECT(nfl_game_result_header),0),FALSE)),"",VLOOKUP($B2780,INDIRECT(nfl_game_result),MATCH(I$1,INDIRECT(nfl_game_result_header),0),FALSE)),"error")</f>
        <v>16</v>
      </c>
      <c r="J2780" t="str">
        <f ca="1">IFERROR(IF(ISBLANK(VLOOKUP($B2780,INDIRECT(nfl_game_result),MATCH(J$1,INDIRECT(nfl_game_result_header),0),FALSE)),"",VLOOKUP($B2780,INDIRECT(nfl_game_result),MATCH(J$1,INDIRECT(nfl_game_result_header),0),FALSE)),"error")</f>
        <v>BUF</v>
      </c>
      <c r="K2780" t="str">
        <f ca="1">IFERROR(IF(ISBLANK(VLOOKUP($B2780,INDIRECT(nfl_game_result),MATCH(K$1,INDIRECT(nfl_game_result_header),0),FALSE)),"",VLOOKUP($B2780,INDIRECT(nfl_game_result),MATCH(K$1,INDIRECT(nfl_game_result_header),0),FALSE)),"error")</f>
        <v>BUF</v>
      </c>
      <c r="L2780" s="23" t="str">
        <f ca="1">IFERROR(IF(ISBLANK(VLOOKUP($B2780,INDIRECT(nfl_game_result),MATCH(L$1,INDIRECT(nfl_game_result_header),0),FALSE)),"",VLOOKUP($B2780,INDIRECT(nfl_game_result),MATCH(L$1,INDIRECT(nfl_game_result_header),0),FALSE)),"error")</f>
        <v/>
      </c>
      <c r="M2780" t="s">
        <v>16</v>
      </c>
      <c r="N2780">
        <v>4.5</v>
      </c>
      <c r="O2780" t="s">
        <v>66</v>
      </c>
      <c r="P2780">
        <v>0.57999999999999996</v>
      </c>
      <c r="V2780" s="23" t="s">
        <v>416</v>
      </c>
      <c r="W2780">
        <f ca="1">VALUE(LEFT(C2780, 4))</f>
        <v>2017</v>
      </c>
      <c r="X2780">
        <f ca="1">VALUE(MID(C2780,6,FIND("_",C2780,6)-6))</f>
        <v>3</v>
      </c>
      <c r="Y2780">
        <f ca="1">IF(NOT(OR(ISBLANK(D2780),ISBLANK(E2780),D2780="",E2780="")),D2780-E2780,"")</f>
        <v>-0.5</v>
      </c>
      <c r="Z2780">
        <f ca="1">IF(OR(NOT(ISNUMBER(D2780)),ISBLANK(D2780),D2780="",ISBLANK(N2780)),"",ABS(D2780-N2780))</f>
        <v>2</v>
      </c>
      <c r="AA2780">
        <f ca="1">IF(OR(ISBLANK(J2780),ISBLANK(O2780),J2780="",O2780=""),"",IF(J2780=O2780,1,0))</f>
        <v>1</v>
      </c>
      <c r="AB2780" t="str">
        <f ca="1">IF(OR(ISBLANK(K2780),ISBLANK(Q2780),K2780="",Q2780=""),"",IF(K2780=Q2780,1,0))</f>
        <v/>
      </c>
      <c r="AC2780" s="23" t="str">
        <f t="shared" ca="1" si="43"/>
        <v/>
      </c>
    </row>
    <row r="2781" spans="1:29" x14ac:dyDescent="0.25">
      <c r="A2781" s="23">
        <v>2780</v>
      </c>
      <c r="B2781">
        <v>1370</v>
      </c>
      <c r="C2781" t="str">
        <f ca="1">IFERROR(VLOOKUP($B2781,INDIRECT(nfl_game_result),MATCH(C$1,INDIRECT(nfl_game_result_header),0),FALSE),"error")</f>
        <v>2017_03_PIT@CHI</v>
      </c>
      <c r="D2781">
        <f ca="1">IFERROR(IF(ISBLANK(VLOOKUP($B2781,INDIRECT(nfl_game_result),MATCH(D$1,INDIRECT(nfl_game_result_header),0),FALSE)),"",VLOOKUP($B2781,INDIRECT(nfl_game_result),MATCH(D$1,INDIRECT(nfl_game_result_header),0),FALSE)),"error")</f>
        <v>7.5</v>
      </c>
      <c r="E2781">
        <f ca="1">IFERROR(IF(ISBLANK(VLOOKUP($B2781,INDIRECT(nfl_game_result),MATCH(E$1,INDIRECT(nfl_game_result_header),0),FALSE)),"",VLOOKUP($B2781,INDIRECT(nfl_game_result),MATCH(E$1,INDIRECT(nfl_game_result_header),0),FALSE)),"error")</f>
        <v>7.5</v>
      </c>
      <c r="F2781" s="23" t="str">
        <f ca="1">IFERROR(IF(ISBLANK(VLOOKUP($B2781,INDIRECT(nfl_game_result),MATCH(F$1,INDIRECT(nfl_game_result_header),0),FALSE)),"",VLOOKUP($B2781,INDIRECT(nfl_game_result),MATCH(F$1,INDIRECT(nfl_game_result_header),0),FALSE)),"error")</f>
        <v/>
      </c>
      <c r="G2781" s="23" t="str">
        <f ca="1">IFERROR(IF(ISBLANK(VLOOKUP($B2781,INDIRECT(nfl_game_result),MATCH(G$1,INDIRECT(nfl_game_result_header),0),FALSE)),"",VLOOKUP($B2781,INDIRECT(nfl_game_result),MATCH(G$1,INDIRECT(nfl_game_result_header),0),FALSE)),"error")</f>
        <v/>
      </c>
      <c r="H2781">
        <f ca="1">IFERROR(IF(ISBLANK(VLOOKUP($B2781,INDIRECT(nfl_game_result),MATCH(H$1,INDIRECT(nfl_game_result_header),0),FALSE)),"",VLOOKUP($B2781,INDIRECT(nfl_game_result),MATCH(H$1,INDIRECT(nfl_game_result_header),0),FALSE)),"error")</f>
        <v>23</v>
      </c>
      <c r="I2781">
        <f ca="1">IFERROR(IF(ISBLANK(VLOOKUP($B2781,INDIRECT(nfl_game_result),MATCH(I$1,INDIRECT(nfl_game_result_header),0),FALSE)),"",VLOOKUP($B2781,INDIRECT(nfl_game_result),MATCH(I$1,INDIRECT(nfl_game_result_header),0),FALSE)),"error")</f>
        <v>17</v>
      </c>
      <c r="J2781" t="str">
        <f ca="1">IFERROR(IF(ISBLANK(VLOOKUP($B2781,INDIRECT(nfl_game_result),MATCH(J$1,INDIRECT(nfl_game_result_header),0),FALSE)),"",VLOOKUP($B2781,INDIRECT(nfl_game_result),MATCH(J$1,INDIRECT(nfl_game_result_header),0),FALSE)),"error")</f>
        <v>CHI</v>
      </c>
      <c r="K2781" t="str">
        <f ca="1">IFERROR(IF(ISBLANK(VLOOKUP($B2781,INDIRECT(nfl_game_result),MATCH(K$1,INDIRECT(nfl_game_result_header),0),FALSE)),"",VLOOKUP($B2781,INDIRECT(nfl_game_result),MATCH(K$1,INDIRECT(nfl_game_result_header),0),FALSE)),"error")</f>
        <v>CHI</v>
      </c>
      <c r="L2781" s="23" t="str">
        <f ca="1">IFERROR(IF(ISBLANK(VLOOKUP($B2781,INDIRECT(nfl_game_result),MATCH(L$1,INDIRECT(nfl_game_result_header),0),FALSE)),"",VLOOKUP($B2781,INDIRECT(nfl_game_result),MATCH(L$1,INDIRECT(nfl_game_result_header),0),FALSE)),"error")</f>
        <v/>
      </c>
      <c r="M2781" t="s">
        <v>16</v>
      </c>
      <c r="N2781">
        <v>9</v>
      </c>
      <c r="O2781" t="s">
        <v>68</v>
      </c>
      <c r="P2781">
        <v>0.51</v>
      </c>
      <c r="V2781" s="23" t="s">
        <v>416</v>
      </c>
      <c r="W2781">
        <f ca="1">VALUE(LEFT(C2781, 4))</f>
        <v>2017</v>
      </c>
      <c r="X2781">
        <f ca="1">VALUE(MID(C2781,6,FIND("_",C2781,6)-6))</f>
        <v>3</v>
      </c>
      <c r="Y2781">
        <f ca="1">IF(NOT(OR(ISBLANK(D2781),ISBLANK(E2781),D2781="",E2781="")),D2781-E2781,"")</f>
        <v>0</v>
      </c>
      <c r="Z2781">
        <f ca="1">IF(OR(NOT(ISNUMBER(D2781)),ISBLANK(D2781),D2781="",ISBLANK(N2781)),"",ABS(D2781-N2781))</f>
        <v>1.5</v>
      </c>
      <c r="AA2781">
        <f ca="1">IF(OR(ISBLANK(J2781),ISBLANK(O2781),J2781="",O2781=""),"",IF(J2781=O2781,1,0))</f>
        <v>1</v>
      </c>
      <c r="AB2781" t="str">
        <f ca="1">IF(OR(ISBLANK(K2781),ISBLANK(Q2781),K2781="",Q2781=""),"",IF(K2781=Q2781,1,0))</f>
        <v/>
      </c>
      <c r="AC2781" s="23" t="str">
        <f t="shared" ca="1" si="43"/>
        <v/>
      </c>
    </row>
    <row r="2782" spans="1:29" x14ac:dyDescent="0.25">
      <c r="A2782" s="23">
        <v>2781</v>
      </c>
      <c r="B2782">
        <v>1371</v>
      </c>
      <c r="C2782" t="str">
        <f ca="1">IFERROR(VLOOKUP($B2782,INDIRECT(nfl_game_result),MATCH(C$1,INDIRECT(nfl_game_result_header),0),FALSE),"error")</f>
        <v>2017_03_NOR@CAR</v>
      </c>
      <c r="D2782">
        <f ca="1">IFERROR(IF(ISBLANK(VLOOKUP($B2782,INDIRECT(nfl_game_result),MATCH(D$1,INDIRECT(nfl_game_result_header),0),FALSE)),"",VLOOKUP($B2782,INDIRECT(nfl_game_result),MATCH(D$1,INDIRECT(nfl_game_result_header),0),FALSE)),"error")</f>
        <v>6</v>
      </c>
      <c r="E2782">
        <f ca="1">IFERROR(IF(ISBLANK(VLOOKUP($B2782,INDIRECT(nfl_game_result),MATCH(E$1,INDIRECT(nfl_game_result_header),0),FALSE)),"",VLOOKUP($B2782,INDIRECT(nfl_game_result),MATCH(E$1,INDIRECT(nfl_game_result_header),0),FALSE)),"error")</f>
        <v>5.5</v>
      </c>
      <c r="F2782" s="23" t="str">
        <f ca="1">IFERROR(IF(ISBLANK(VLOOKUP($B2782,INDIRECT(nfl_game_result),MATCH(F$1,INDIRECT(nfl_game_result_header),0),FALSE)),"",VLOOKUP($B2782,INDIRECT(nfl_game_result),MATCH(F$1,INDIRECT(nfl_game_result_header),0),FALSE)),"error")</f>
        <v/>
      </c>
      <c r="G2782" s="23" t="str">
        <f ca="1">IFERROR(IF(ISBLANK(VLOOKUP($B2782,INDIRECT(nfl_game_result),MATCH(G$1,INDIRECT(nfl_game_result_header),0),FALSE)),"",VLOOKUP($B2782,INDIRECT(nfl_game_result),MATCH(G$1,INDIRECT(nfl_game_result_header),0),FALSE)),"error")</f>
        <v/>
      </c>
      <c r="H2782">
        <f ca="1">IFERROR(IF(ISBLANK(VLOOKUP($B2782,INDIRECT(nfl_game_result),MATCH(H$1,INDIRECT(nfl_game_result_header),0),FALSE)),"",VLOOKUP($B2782,INDIRECT(nfl_game_result),MATCH(H$1,INDIRECT(nfl_game_result_header),0),FALSE)),"error")</f>
        <v>34</v>
      </c>
      <c r="I2782">
        <f ca="1">IFERROR(IF(ISBLANK(VLOOKUP($B2782,INDIRECT(nfl_game_result),MATCH(I$1,INDIRECT(nfl_game_result_header),0),FALSE)),"",VLOOKUP($B2782,INDIRECT(nfl_game_result),MATCH(I$1,INDIRECT(nfl_game_result_header),0),FALSE)),"error")</f>
        <v>13</v>
      </c>
      <c r="J2782" t="str">
        <f ca="1">IFERROR(IF(ISBLANK(VLOOKUP($B2782,INDIRECT(nfl_game_result),MATCH(J$1,INDIRECT(nfl_game_result_header),0),FALSE)),"",VLOOKUP($B2782,INDIRECT(nfl_game_result),MATCH(J$1,INDIRECT(nfl_game_result_header),0),FALSE)),"error")</f>
        <v>CAR</v>
      </c>
      <c r="K2782" t="str">
        <f ca="1">IFERROR(IF(ISBLANK(VLOOKUP($B2782,INDIRECT(nfl_game_result),MATCH(K$1,INDIRECT(nfl_game_result_header),0),FALSE)),"",VLOOKUP($B2782,INDIRECT(nfl_game_result),MATCH(K$1,INDIRECT(nfl_game_result_header),0),FALSE)),"error")</f>
        <v>CAR</v>
      </c>
      <c r="L2782" s="23" t="str">
        <f ca="1">IFERROR(IF(ISBLANK(VLOOKUP($B2782,INDIRECT(nfl_game_result),MATCH(L$1,INDIRECT(nfl_game_result_header),0),FALSE)),"",VLOOKUP($B2782,INDIRECT(nfl_game_result),MATCH(L$1,INDIRECT(nfl_game_result_header),0),FALSE)),"error")</f>
        <v/>
      </c>
      <c r="M2782" t="s">
        <v>16</v>
      </c>
      <c r="N2782">
        <v>-4.5</v>
      </c>
      <c r="O2782" t="s">
        <v>335</v>
      </c>
      <c r="P2782">
        <v>0.74</v>
      </c>
      <c r="V2782" s="23" t="s">
        <v>416</v>
      </c>
      <c r="W2782">
        <f ca="1">VALUE(LEFT(C2782, 4))</f>
        <v>2017</v>
      </c>
      <c r="X2782">
        <f ca="1">VALUE(MID(C2782,6,FIND("_",C2782,6)-6))</f>
        <v>3</v>
      </c>
      <c r="Y2782">
        <f ca="1">IF(NOT(OR(ISBLANK(D2782),ISBLANK(E2782),D2782="",E2782="")),D2782-E2782,"")</f>
        <v>0.5</v>
      </c>
      <c r="Z2782">
        <f ca="1">IF(OR(NOT(ISNUMBER(D2782)),ISBLANK(D2782),D2782="",ISBLANK(N2782)),"",ABS(D2782-N2782))</f>
        <v>10.5</v>
      </c>
      <c r="AA2782">
        <f ca="1">IF(OR(ISBLANK(J2782),ISBLANK(O2782),J2782="",O2782=""),"",IF(J2782=O2782,1,0))</f>
        <v>0</v>
      </c>
      <c r="AB2782" t="str">
        <f ca="1">IF(OR(ISBLANK(K2782),ISBLANK(Q2782),K2782="",Q2782=""),"",IF(K2782=Q2782,1,0))</f>
        <v/>
      </c>
      <c r="AC2782" s="23" t="str">
        <f t="shared" ca="1" si="43"/>
        <v/>
      </c>
    </row>
    <row r="2783" spans="1:29" x14ac:dyDescent="0.25">
      <c r="A2783" s="23">
        <v>2782</v>
      </c>
      <c r="B2783">
        <v>1372</v>
      </c>
      <c r="C2783" t="str">
        <f ca="1">IFERROR(VLOOKUP($B2783,INDIRECT(nfl_game_result),MATCH(C$1,INDIRECT(nfl_game_result_header),0),FALSE),"error")</f>
        <v>2017_03_TBY@MIN</v>
      </c>
      <c r="D2783" t="str">
        <f ca="1">IFERROR(IF(ISBLANK(VLOOKUP($B2783,INDIRECT(nfl_game_result),MATCH(D$1,INDIRECT(nfl_game_result_header),0),FALSE)),"",VLOOKUP($B2783,INDIRECT(nfl_game_result),MATCH(D$1,INDIRECT(nfl_game_result_header),0),FALSE)),"error")</f>
        <v>NA</v>
      </c>
      <c r="E2783">
        <f ca="1">IFERROR(IF(ISBLANK(VLOOKUP($B2783,INDIRECT(nfl_game_result),MATCH(E$1,INDIRECT(nfl_game_result_header),0),FALSE)),"",VLOOKUP($B2783,INDIRECT(nfl_game_result),MATCH(E$1,INDIRECT(nfl_game_result_header),0),FALSE)),"error")</f>
        <v>-2.5</v>
      </c>
      <c r="F2783" s="23" t="str">
        <f ca="1">IFERROR(IF(ISBLANK(VLOOKUP($B2783,INDIRECT(nfl_game_result),MATCH(F$1,INDIRECT(nfl_game_result_header),0),FALSE)),"",VLOOKUP($B2783,INDIRECT(nfl_game_result),MATCH(F$1,INDIRECT(nfl_game_result_header),0),FALSE)),"error")</f>
        <v/>
      </c>
      <c r="G2783" s="23" t="str">
        <f ca="1">IFERROR(IF(ISBLANK(VLOOKUP($B2783,INDIRECT(nfl_game_result),MATCH(G$1,INDIRECT(nfl_game_result_header),0),FALSE)),"",VLOOKUP($B2783,INDIRECT(nfl_game_result),MATCH(G$1,INDIRECT(nfl_game_result_header),0),FALSE)),"error")</f>
        <v/>
      </c>
      <c r="H2783">
        <f ca="1">IFERROR(IF(ISBLANK(VLOOKUP($B2783,INDIRECT(nfl_game_result),MATCH(H$1,INDIRECT(nfl_game_result_header),0),FALSE)),"",VLOOKUP($B2783,INDIRECT(nfl_game_result),MATCH(H$1,INDIRECT(nfl_game_result_header),0),FALSE)),"error")</f>
        <v>34</v>
      </c>
      <c r="I2783">
        <f ca="1">IFERROR(IF(ISBLANK(VLOOKUP($B2783,INDIRECT(nfl_game_result),MATCH(I$1,INDIRECT(nfl_game_result_header),0),FALSE)),"",VLOOKUP($B2783,INDIRECT(nfl_game_result),MATCH(I$1,INDIRECT(nfl_game_result_header),0),FALSE)),"error")</f>
        <v>17</v>
      </c>
      <c r="J2783" t="str">
        <f ca="1">IFERROR(IF(ISBLANK(VLOOKUP($B2783,INDIRECT(nfl_game_result),MATCH(J$1,INDIRECT(nfl_game_result_header),0),FALSE)),"",VLOOKUP($B2783,INDIRECT(nfl_game_result),MATCH(J$1,INDIRECT(nfl_game_result_header),0),FALSE)),"error")</f>
        <v>MIN</v>
      </c>
      <c r="K2783" t="str">
        <f ca="1">IFERROR(IF(ISBLANK(VLOOKUP($B2783,INDIRECT(nfl_game_result),MATCH(K$1,INDIRECT(nfl_game_result_header),0),FALSE)),"",VLOOKUP($B2783,INDIRECT(nfl_game_result),MATCH(K$1,INDIRECT(nfl_game_result_header),0),FALSE)),"error")</f>
        <v>MIN</v>
      </c>
      <c r="L2783" s="23" t="str">
        <f ca="1">IFERROR(IF(ISBLANK(VLOOKUP($B2783,INDIRECT(nfl_game_result),MATCH(L$1,INDIRECT(nfl_game_result_header),0),FALSE)),"",VLOOKUP($B2783,INDIRECT(nfl_game_result),MATCH(L$1,INDIRECT(nfl_game_result_header),0),FALSE)),"error")</f>
        <v/>
      </c>
      <c r="M2783" t="s">
        <v>16</v>
      </c>
      <c r="N2783">
        <v>1.5</v>
      </c>
      <c r="O2783" t="s">
        <v>334</v>
      </c>
      <c r="P2783">
        <v>0.61</v>
      </c>
      <c r="V2783" s="23" t="s">
        <v>416</v>
      </c>
      <c r="W2783">
        <f ca="1">VALUE(LEFT(C2783, 4))</f>
        <v>2017</v>
      </c>
      <c r="X2783">
        <f ca="1">VALUE(MID(C2783,6,FIND("_",C2783,6)-6))</f>
        <v>3</v>
      </c>
      <c r="Y2783" t="e">
        <f ca="1">IF(NOT(OR(ISBLANK(D2783),ISBLANK(E2783),D2783="",E2783="")),D2783-E2783,"")</f>
        <v>#VALUE!</v>
      </c>
      <c r="Z2783" t="str">
        <f ca="1">IF(OR(NOT(ISNUMBER(D2783)),ISBLANK(D2783),D2783="",ISBLANK(N2783)),"",ABS(D2783-N2783))</f>
        <v/>
      </c>
      <c r="AA2783">
        <f ca="1">IF(OR(ISBLANK(J2783),ISBLANK(O2783),J2783="",O2783=""),"",IF(J2783=O2783,1,0))</f>
        <v>0</v>
      </c>
      <c r="AB2783" t="str">
        <f ca="1">IF(OR(ISBLANK(K2783),ISBLANK(Q2783),K2783="",Q2783=""),"",IF(K2783=Q2783,1,0))</f>
        <v/>
      </c>
      <c r="AC2783" s="23" t="str">
        <f t="shared" ca="1" si="43"/>
        <v/>
      </c>
    </row>
    <row r="2784" spans="1:29" x14ac:dyDescent="0.25">
      <c r="A2784" s="23">
        <v>2783</v>
      </c>
      <c r="B2784">
        <v>1373</v>
      </c>
      <c r="C2784" t="str">
        <f ca="1">IFERROR(VLOOKUP($B2784,INDIRECT(nfl_game_result),MATCH(C$1,INDIRECT(nfl_game_result_header),0),FALSE),"error")</f>
        <v>2017_03_CLE@IND</v>
      </c>
      <c r="D2784">
        <f ca="1">IFERROR(IF(ISBLANK(VLOOKUP($B2784,INDIRECT(nfl_game_result),MATCH(D$1,INDIRECT(nfl_game_result_header),0),FALSE)),"",VLOOKUP($B2784,INDIRECT(nfl_game_result),MATCH(D$1,INDIRECT(nfl_game_result_header),0),FALSE)),"error")</f>
        <v>1.5</v>
      </c>
      <c r="E2784">
        <f ca="1">IFERROR(IF(ISBLANK(VLOOKUP($B2784,INDIRECT(nfl_game_result),MATCH(E$1,INDIRECT(nfl_game_result_header),0),FALSE)),"",VLOOKUP($B2784,INDIRECT(nfl_game_result),MATCH(E$1,INDIRECT(nfl_game_result_header),0),FALSE)),"error")</f>
        <v>-1.5</v>
      </c>
      <c r="F2784" s="23" t="str">
        <f ca="1">IFERROR(IF(ISBLANK(VLOOKUP($B2784,INDIRECT(nfl_game_result),MATCH(F$1,INDIRECT(nfl_game_result_header),0),FALSE)),"",VLOOKUP($B2784,INDIRECT(nfl_game_result),MATCH(F$1,INDIRECT(nfl_game_result_header),0),FALSE)),"error")</f>
        <v/>
      </c>
      <c r="G2784" s="23" t="str">
        <f ca="1">IFERROR(IF(ISBLANK(VLOOKUP($B2784,INDIRECT(nfl_game_result),MATCH(G$1,INDIRECT(nfl_game_result_header),0),FALSE)),"",VLOOKUP($B2784,INDIRECT(nfl_game_result),MATCH(G$1,INDIRECT(nfl_game_result_header),0),FALSE)),"error")</f>
        <v/>
      </c>
      <c r="H2784">
        <f ca="1">IFERROR(IF(ISBLANK(VLOOKUP($B2784,INDIRECT(nfl_game_result),MATCH(H$1,INDIRECT(nfl_game_result_header),0),FALSE)),"",VLOOKUP($B2784,INDIRECT(nfl_game_result),MATCH(H$1,INDIRECT(nfl_game_result_header),0),FALSE)),"error")</f>
        <v>31</v>
      </c>
      <c r="I2784">
        <f ca="1">IFERROR(IF(ISBLANK(VLOOKUP($B2784,INDIRECT(nfl_game_result),MATCH(I$1,INDIRECT(nfl_game_result_header),0),FALSE)),"",VLOOKUP($B2784,INDIRECT(nfl_game_result),MATCH(I$1,INDIRECT(nfl_game_result_header),0),FALSE)),"error")</f>
        <v>28</v>
      </c>
      <c r="J2784" t="str">
        <f ca="1">IFERROR(IF(ISBLANK(VLOOKUP($B2784,INDIRECT(nfl_game_result),MATCH(J$1,INDIRECT(nfl_game_result_header),0),FALSE)),"",VLOOKUP($B2784,INDIRECT(nfl_game_result),MATCH(J$1,INDIRECT(nfl_game_result_header),0),FALSE)),"error")</f>
        <v>IND</v>
      </c>
      <c r="K2784" t="str">
        <f ca="1">IFERROR(IF(ISBLANK(VLOOKUP($B2784,INDIRECT(nfl_game_result),MATCH(K$1,INDIRECT(nfl_game_result_header),0),FALSE)),"",VLOOKUP($B2784,INDIRECT(nfl_game_result),MATCH(K$1,INDIRECT(nfl_game_result_header),0),FALSE)),"error")</f>
        <v>IND</v>
      </c>
      <c r="L2784" s="23" t="str">
        <f ca="1">IFERROR(IF(ISBLANK(VLOOKUP($B2784,INDIRECT(nfl_game_result),MATCH(L$1,INDIRECT(nfl_game_result_header),0),FALSE)),"",VLOOKUP($B2784,INDIRECT(nfl_game_result),MATCH(L$1,INDIRECT(nfl_game_result_header),0),FALSE)),"error")</f>
        <v/>
      </c>
      <c r="M2784" t="s">
        <v>16</v>
      </c>
      <c r="N2784">
        <v>-1.5</v>
      </c>
      <c r="O2784" t="s">
        <v>76</v>
      </c>
      <c r="P2784">
        <v>0.65</v>
      </c>
      <c r="V2784" s="23" t="s">
        <v>416</v>
      </c>
      <c r="W2784">
        <f ca="1">VALUE(LEFT(C2784, 4))</f>
        <v>2017</v>
      </c>
      <c r="X2784">
        <f ca="1">VALUE(MID(C2784,6,FIND("_",C2784,6)-6))</f>
        <v>3</v>
      </c>
      <c r="Y2784">
        <f ca="1">IF(NOT(OR(ISBLANK(D2784),ISBLANK(E2784),D2784="",E2784="")),D2784-E2784,"")</f>
        <v>3</v>
      </c>
      <c r="Z2784">
        <f ca="1">IF(OR(NOT(ISNUMBER(D2784)),ISBLANK(D2784),D2784="",ISBLANK(N2784)),"",ABS(D2784-N2784))</f>
        <v>3</v>
      </c>
      <c r="AA2784">
        <f ca="1">IF(OR(ISBLANK(J2784),ISBLANK(O2784),J2784="",O2784=""),"",IF(J2784=O2784,1,0))</f>
        <v>1</v>
      </c>
      <c r="AB2784" t="str">
        <f ca="1">IF(OR(ISBLANK(K2784),ISBLANK(Q2784),K2784="",Q2784=""),"",IF(K2784=Q2784,1,0))</f>
        <v/>
      </c>
      <c r="AC2784" s="23" t="str">
        <f t="shared" ca="1" si="43"/>
        <v/>
      </c>
    </row>
    <row r="2785" spans="1:29" x14ac:dyDescent="0.25">
      <c r="A2785" s="23">
        <v>2784</v>
      </c>
      <c r="B2785">
        <v>1374</v>
      </c>
      <c r="C2785" t="str">
        <f ca="1">IFERROR(VLOOKUP($B2785,INDIRECT(nfl_game_result),MATCH(C$1,INDIRECT(nfl_game_result_header),0),FALSE),"error")</f>
        <v>2017_03_MIA@NYJ</v>
      </c>
      <c r="D2785">
        <f ca="1">IFERROR(IF(ISBLANK(VLOOKUP($B2785,INDIRECT(nfl_game_result),MATCH(D$1,INDIRECT(nfl_game_result_header),0),FALSE)),"",VLOOKUP($B2785,INDIRECT(nfl_game_result),MATCH(D$1,INDIRECT(nfl_game_result_header),0),FALSE)),"error")</f>
        <v>6.5</v>
      </c>
      <c r="E2785">
        <f ca="1">IFERROR(IF(ISBLANK(VLOOKUP($B2785,INDIRECT(nfl_game_result),MATCH(E$1,INDIRECT(nfl_game_result_header),0),FALSE)),"",VLOOKUP($B2785,INDIRECT(nfl_game_result),MATCH(E$1,INDIRECT(nfl_game_result_header),0),FALSE)),"error")</f>
        <v>6</v>
      </c>
      <c r="F2785" s="23" t="str">
        <f ca="1">IFERROR(IF(ISBLANK(VLOOKUP($B2785,INDIRECT(nfl_game_result),MATCH(F$1,INDIRECT(nfl_game_result_header),0),FALSE)),"",VLOOKUP($B2785,INDIRECT(nfl_game_result),MATCH(F$1,INDIRECT(nfl_game_result_header),0),FALSE)),"error")</f>
        <v/>
      </c>
      <c r="G2785" s="23" t="str">
        <f ca="1">IFERROR(IF(ISBLANK(VLOOKUP($B2785,INDIRECT(nfl_game_result),MATCH(G$1,INDIRECT(nfl_game_result_header),0),FALSE)),"",VLOOKUP($B2785,INDIRECT(nfl_game_result),MATCH(G$1,INDIRECT(nfl_game_result_header),0),FALSE)),"error")</f>
        <v/>
      </c>
      <c r="H2785">
        <f ca="1">IFERROR(IF(ISBLANK(VLOOKUP($B2785,INDIRECT(nfl_game_result),MATCH(H$1,INDIRECT(nfl_game_result_header),0),FALSE)),"",VLOOKUP($B2785,INDIRECT(nfl_game_result),MATCH(H$1,INDIRECT(nfl_game_result_header),0),FALSE)),"error")</f>
        <v>20</v>
      </c>
      <c r="I2785">
        <f ca="1">IFERROR(IF(ISBLANK(VLOOKUP($B2785,INDIRECT(nfl_game_result),MATCH(I$1,INDIRECT(nfl_game_result_header),0),FALSE)),"",VLOOKUP($B2785,INDIRECT(nfl_game_result),MATCH(I$1,INDIRECT(nfl_game_result_header),0),FALSE)),"error")</f>
        <v>6</v>
      </c>
      <c r="J2785" t="str">
        <f ca="1">IFERROR(IF(ISBLANK(VLOOKUP($B2785,INDIRECT(nfl_game_result),MATCH(J$1,INDIRECT(nfl_game_result_header),0),FALSE)),"",VLOOKUP($B2785,INDIRECT(nfl_game_result),MATCH(J$1,INDIRECT(nfl_game_result_header),0),FALSE)),"error")</f>
        <v>NYJ</v>
      </c>
      <c r="K2785" t="str">
        <f ca="1">IFERROR(IF(ISBLANK(VLOOKUP($B2785,INDIRECT(nfl_game_result),MATCH(K$1,INDIRECT(nfl_game_result_header),0),FALSE)),"",VLOOKUP($B2785,INDIRECT(nfl_game_result),MATCH(K$1,INDIRECT(nfl_game_result_header),0),FALSE)),"error")</f>
        <v>NYJ</v>
      </c>
      <c r="L2785" s="23" t="str">
        <f ca="1">IFERROR(IF(ISBLANK(VLOOKUP($B2785,INDIRECT(nfl_game_result),MATCH(L$1,INDIRECT(nfl_game_result_header),0),FALSE)),"",VLOOKUP($B2785,INDIRECT(nfl_game_result),MATCH(L$1,INDIRECT(nfl_game_result_header),0),FALSE)),"error")</f>
        <v/>
      </c>
      <c r="M2785" t="s">
        <v>16</v>
      </c>
      <c r="N2785">
        <v>7</v>
      </c>
      <c r="O2785" t="s">
        <v>79</v>
      </c>
      <c r="P2785">
        <v>0.64</v>
      </c>
      <c r="V2785" s="23" t="s">
        <v>416</v>
      </c>
      <c r="W2785">
        <f ca="1">VALUE(LEFT(C2785, 4))</f>
        <v>2017</v>
      </c>
      <c r="X2785">
        <f ca="1">VALUE(MID(C2785,6,FIND("_",C2785,6)-6))</f>
        <v>3</v>
      </c>
      <c r="Y2785">
        <f ca="1">IF(NOT(OR(ISBLANK(D2785),ISBLANK(E2785),D2785="",E2785="")),D2785-E2785,"")</f>
        <v>0.5</v>
      </c>
      <c r="Z2785">
        <f ca="1">IF(OR(NOT(ISNUMBER(D2785)),ISBLANK(D2785),D2785="",ISBLANK(N2785)),"",ABS(D2785-N2785))</f>
        <v>0.5</v>
      </c>
      <c r="AA2785">
        <f ca="1">IF(OR(ISBLANK(J2785),ISBLANK(O2785),J2785="",O2785=""),"",IF(J2785=O2785,1,0))</f>
        <v>0</v>
      </c>
      <c r="AB2785" t="str">
        <f ca="1">IF(OR(ISBLANK(K2785),ISBLANK(Q2785),K2785="",Q2785=""),"",IF(K2785=Q2785,1,0))</f>
        <v/>
      </c>
      <c r="AC2785" s="23" t="str">
        <f t="shared" ca="1" si="43"/>
        <v/>
      </c>
    </row>
    <row r="2786" spans="1:29" x14ac:dyDescent="0.25">
      <c r="A2786" s="23">
        <v>2785</v>
      </c>
      <c r="B2786">
        <v>1375</v>
      </c>
      <c r="C2786" t="str">
        <f ca="1">IFERROR(VLOOKUP($B2786,INDIRECT(nfl_game_result),MATCH(C$1,INDIRECT(nfl_game_result_header),0),FALSE),"error")</f>
        <v>2017_03_HOU@NWE</v>
      </c>
      <c r="D2786">
        <f ca="1">IFERROR(IF(ISBLANK(VLOOKUP($B2786,INDIRECT(nfl_game_result),MATCH(D$1,INDIRECT(nfl_game_result_header),0),FALSE)),"",VLOOKUP($B2786,INDIRECT(nfl_game_result),MATCH(D$1,INDIRECT(nfl_game_result_header),0),FALSE)),"error")</f>
        <v>-13</v>
      </c>
      <c r="E2786">
        <f ca="1">IFERROR(IF(ISBLANK(VLOOKUP($B2786,INDIRECT(nfl_game_result),MATCH(E$1,INDIRECT(nfl_game_result_header),0),FALSE)),"",VLOOKUP($B2786,INDIRECT(nfl_game_result),MATCH(E$1,INDIRECT(nfl_game_result_header),0),FALSE)),"error")</f>
        <v>-14</v>
      </c>
      <c r="F2786" s="23" t="str">
        <f ca="1">IFERROR(IF(ISBLANK(VLOOKUP($B2786,INDIRECT(nfl_game_result),MATCH(F$1,INDIRECT(nfl_game_result_header),0),FALSE)),"",VLOOKUP($B2786,INDIRECT(nfl_game_result),MATCH(F$1,INDIRECT(nfl_game_result_header),0),FALSE)),"error")</f>
        <v/>
      </c>
      <c r="G2786" s="23" t="str">
        <f ca="1">IFERROR(IF(ISBLANK(VLOOKUP($B2786,INDIRECT(nfl_game_result),MATCH(G$1,INDIRECT(nfl_game_result_header),0),FALSE)),"",VLOOKUP($B2786,INDIRECT(nfl_game_result),MATCH(G$1,INDIRECT(nfl_game_result_header),0),FALSE)),"error")</f>
        <v/>
      </c>
      <c r="H2786">
        <f ca="1">IFERROR(IF(ISBLANK(VLOOKUP($B2786,INDIRECT(nfl_game_result),MATCH(H$1,INDIRECT(nfl_game_result_header),0),FALSE)),"",VLOOKUP($B2786,INDIRECT(nfl_game_result),MATCH(H$1,INDIRECT(nfl_game_result_header),0),FALSE)),"error")</f>
        <v>36</v>
      </c>
      <c r="I2786">
        <f ca="1">IFERROR(IF(ISBLANK(VLOOKUP($B2786,INDIRECT(nfl_game_result),MATCH(I$1,INDIRECT(nfl_game_result_header),0),FALSE)),"",VLOOKUP($B2786,INDIRECT(nfl_game_result),MATCH(I$1,INDIRECT(nfl_game_result_header),0),FALSE)),"error")</f>
        <v>33</v>
      </c>
      <c r="J2786" t="str">
        <f ca="1">IFERROR(IF(ISBLANK(VLOOKUP($B2786,INDIRECT(nfl_game_result),MATCH(J$1,INDIRECT(nfl_game_result_header),0),FALSE)),"",VLOOKUP($B2786,INDIRECT(nfl_game_result),MATCH(J$1,INDIRECT(nfl_game_result_header),0),FALSE)),"error")</f>
        <v>HOU</v>
      </c>
      <c r="K2786" t="str">
        <f ca="1">IFERROR(IF(ISBLANK(VLOOKUP($B2786,INDIRECT(nfl_game_result),MATCH(K$1,INDIRECT(nfl_game_result_header),0),FALSE)),"",VLOOKUP($B2786,INDIRECT(nfl_game_result),MATCH(K$1,INDIRECT(nfl_game_result_header),0),FALSE)),"error")</f>
        <v>NWE</v>
      </c>
      <c r="L2786" s="23" t="str">
        <f ca="1">IFERROR(IF(ISBLANK(VLOOKUP($B2786,INDIRECT(nfl_game_result),MATCH(L$1,INDIRECT(nfl_game_result_header),0),FALSE)),"",VLOOKUP($B2786,INDIRECT(nfl_game_result),MATCH(L$1,INDIRECT(nfl_game_result_header),0),FALSE)),"error")</f>
        <v/>
      </c>
      <c r="M2786" t="s">
        <v>16</v>
      </c>
      <c r="N2786">
        <v>-11</v>
      </c>
      <c r="O2786" t="s">
        <v>332</v>
      </c>
      <c r="P2786">
        <v>0.55000000000000004</v>
      </c>
      <c r="V2786" s="23" t="s">
        <v>416</v>
      </c>
      <c r="W2786">
        <f ca="1">VALUE(LEFT(C2786, 4))</f>
        <v>2017</v>
      </c>
      <c r="X2786">
        <f ca="1">VALUE(MID(C2786,6,FIND("_",C2786,6)-6))</f>
        <v>3</v>
      </c>
      <c r="Y2786">
        <f ca="1">IF(NOT(OR(ISBLANK(D2786),ISBLANK(E2786),D2786="",E2786="")),D2786-E2786,"")</f>
        <v>1</v>
      </c>
      <c r="Z2786">
        <f ca="1">IF(OR(NOT(ISNUMBER(D2786)),ISBLANK(D2786),D2786="",ISBLANK(N2786)),"",ABS(D2786-N2786))</f>
        <v>2</v>
      </c>
      <c r="AA2786">
        <f ca="1">IF(OR(ISBLANK(J2786),ISBLANK(O2786),J2786="",O2786=""),"",IF(J2786=O2786,1,0))</f>
        <v>0</v>
      </c>
      <c r="AB2786" t="str">
        <f ca="1">IF(OR(ISBLANK(K2786),ISBLANK(Q2786),K2786="",Q2786=""),"",IF(K2786=Q2786,1,0))</f>
        <v/>
      </c>
      <c r="AC2786" s="23" t="str">
        <f t="shared" ca="1" si="43"/>
        <v/>
      </c>
    </row>
    <row r="2787" spans="1:29" x14ac:dyDescent="0.25">
      <c r="A2787" s="23">
        <v>2786</v>
      </c>
      <c r="B2787">
        <v>1376</v>
      </c>
      <c r="C2787" t="str">
        <f ca="1">IFERROR(VLOOKUP($B2787,INDIRECT(nfl_game_result),MATCH(C$1,INDIRECT(nfl_game_result_header),0),FALSE),"error")</f>
        <v>2017_03_ATL@DET</v>
      </c>
      <c r="D2787">
        <f ca="1">IFERROR(IF(ISBLANK(VLOOKUP($B2787,INDIRECT(nfl_game_result),MATCH(D$1,INDIRECT(nfl_game_result_header),0),FALSE)),"",VLOOKUP($B2787,INDIRECT(nfl_game_result),MATCH(D$1,INDIRECT(nfl_game_result_header),0),FALSE)),"error")</f>
        <v>3.5</v>
      </c>
      <c r="E2787">
        <f ca="1">IFERROR(IF(ISBLANK(VLOOKUP($B2787,INDIRECT(nfl_game_result),MATCH(E$1,INDIRECT(nfl_game_result_header),0),FALSE)),"",VLOOKUP($B2787,INDIRECT(nfl_game_result),MATCH(E$1,INDIRECT(nfl_game_result_header),0),FALSE)),"error")</f>
        <v>3</v>
      </c>
      <c r="F2787" s="23" t="str">
        <f ca="1">IFERROR(IF(ISBLANK(VLOOKUP($B2787,INDIRECT(nfl_game_result),MATCH(F$1,INDIRECT(nfl_game_result_header),0),FALSE)),"",VLOOKUP($B2787,INDIRECT(nfl_game_result),MATCH(F$1,INDIRECT(nfl_game_result_header),0),FALSE)),"error")</f>
        <v/>
      </c>
      <c r="G2787" s="23" t="str">
        <f ca="1">IFERROR(IF(ISBLANK(VLOOKUP($B2787,INDIRECT(nfl_game_result),MATCH(G$1,INDIRECT(nfl_game_result_header),0),FALSE)),"",VLOOKUP($B2787,INDIRECT(nfl_game_result),MATCH(G$1,INDIRECT(nfl_game_result_header),0),FALSE)),"error")</f>
        <v/>
      </c>
      <c r="H2787">
        <f ca="1">IFERROR(IF(ISBLANK(VLOOKUP($B2787,INDIRECT(nfl_game_result),MATCH(H$1,INDIRECT(nfl_game_result_header),0),FALSE)),"",VLOOKUP($B2787,INDIRECT(nfl_game_result),MATCH(H$1,INDIRECT(nfl_game_result_header),0),FALSE)),"error")</f>
        <v>26</v>
      </c>
      <c r="I2787">
        <f ca="1">IFERROR(IF(ISBLANK(VLOOKUP($B2787,INDIRECT(nfl_game_result),MATCH(I$1,INDIRECT(nfl_game_result_header),0),FALSE)),"",VLOOKUP($B2787,INDIRECT(nfl_game_result),MATCH(I$1,INDIRECT(nfl_game_result_header),0),FALSE)),"error")</f>
        <v>30</v>
      </c>
      <c r="J2787" t="str">
        <f ca="1">IFERROR(IF(ISBLANK(VLOOKUP($B2787,INDIRECT(nfl_game_result),MATCH(J$1,INDIRECT(nfl_game_result_header),0),FALSE)),"",VLOOKUP($B2787,INDIRECT(nfl_game_result),MATCH(J$1,INDIRECT(nfl_game_result_header),0),FALSE)),"error")</f>
        <v>ATL</v>
      </c>
      <c r="K2787" t="str">
        <f ca="1">IFERROR(IF(ISBLANK(VLOOKUP($B2787,INDIRECT(nfl_game_result),MATCH(K$1,INDIRECT(nfl_game_result_header),0),FALSE)),"",VLOOKUP($B2787,INDIRECT(nfl_game_result),MATCH(K$1,INDIRECT(nfl_game_result_header),0),FALSE)),"error")</f>
        <v>ATL</v>
      </c>
      <c r="L2787" s="23" t="str">
        <f ca="1">IFERROR(IF(ISBLANK(VLOOKUP($B2787,INDIRECT(nfl_game_result),MATCH(L$1,INDIRECT(nfl_game_result_header),0),FALSE)),"",VLOOKUP($B2787,INDIRECT(nfl_game_result),MATCH(L$1,INDIRECT(nfl_game_result_header),0),FALSE)),"error")</f>
        <v/>
      </c>
      <c r="M2787" t="s">
        <v>16</v>
      </c>
      <c r="N2787">
        <v>2</v>
      </c>
      <c r="O2787" t="s">
        <v>20</v>
      </c>
      <c r="P2787">
        <v>0.56999999999999995</v>
      </c>
      <c r="V2787" s="23" t="s">
        <v>416</v>
      </c>
      <c r="W2787">
        <f ca="1">VALUE(LEFT(C2787, 4))</f>
        <v>2017</v>
      </c>
      <c r="X2787">
        <f ca="1">VALUE(MID(C2787,6,FIND("_",C2787,6)-6))</f>
        <v>3</v>
      </c>
      <c r="Y2787">
        <f ca="1">IF(NOT(OR(ISBLANK(D2787),ISBLANK(E2787),D2787="",E2787="")),D2787-E2787,"")</f>
        <v>0.5</v>
      </c>
      <c r="Z2787">
        <f ca="1">IF(OR(NOT(ISNUMBER(D2787)),ISBLANK(D2787),D2787="",ISBLANK(N2787)),"",ABS(D2787-N2787))</f>
        <v>1.5</v>
      </c>
      <c r="AA2787">
        <f ca="1">IF(OR(ISBLANK(J2787),ISBLANK(O2787),J2787="",O2787=""),"",IF(J2787=O2787,1,0))</f>
        <v>1</v>
      </c>
      <c r="AB2787" t="str">
        <f ca="1">IF(OR(ISBLANK(K2787),ISBLANK(Q2787),K2787="",Q2787=""),"",IF(K2787=Q2787,1,0))</f>
        <v/>
      </c>
      <c r="AC2787" s="23" t="str">
        <f t="shared" ca="1" si="43"/>
        <v/>
      </c>
    </row>
    <row r="2788" spans="1:29" x14ac:dyDescent="0.25">
      <c r="A2788" s="23">
        <v>2787</v>
      </c>
      <c r="B2788">
        <v>1377</v>
      </c>
      <c r="C2788" t="str">
        <f ca="1">IFERROR(VLOOKUP($B2788,INDIRECT(nfl_game_result),MATCH(C$1,INDIRECT(nfl_game_result_header),0),FALSE),"error")</f>
        <v>2017_03_NYG@PHI</v>
      </c>
      <c r="D2788">
        <f ca="1">IFERROR(IF(ISBLANK(VLOOKUP($B2788,INDIRECT(nfl_game_result),MATCH(D$1,INDIRECT(nfl_game_result_header),0),FALSE)),"",VLOOKUP($B2788,INDIRECT(nfl_game_result),MATCH(D$1,INDIRECT(nfl_game_result_header),0),FALSE)),"error")</f>
        <v>3.5</v>
      </c>
      <c r="E2788">
        <f ca="1">IFERROR(IF(ISBLANK(VLOOKUP($B2788,INDIRECT(nfl_game_result),MATCH(E$1,INDIRECT(nfl_game_result_header),0),FALSE)),"",VLOOKUP($B2788,INDIRECT(nfl_game_result),MATCH(E$1,INDIRECT(nfl_game_result_header),0),FALSE)),"error")</f>
        <v>6</v>
      </c>
      <c r="F2788" s="23" t="str">
        <f ca="1">IFERROR(IF(ISBLANK(VLOOKUP($B2788,INDIRECT(nfl_game_result),MATCH(F$1,INDIRECT(nfl_game_result_header),0),FALSE)),"",VLOOKUP($B2788,INDIRECT(nfl_game_result),MATCH(F$1,INDIRECT(nfl_game_result_header),0),FALSE)),"error")</f>
        <v/>
      </c>
      <c r="G2788" s="23" t="str">
        <f ca="1">IFERROR(IF(ISBLANK(VLOOKUP($B2788,INDIRECT(nfl_game_result),MATCH(G$1,INDIRECT(nfl_game_result_header),0),FALSE)),"",VLOOKUP($B2788,INDIRECT(nfl_game_result),MATCH(G$1,INDIRECT(nfl_game_result_header),0),FALSE)),"error")</f>
        <v/>
      </c>
      <c r="H2788">
        <f ca="1">IFERROR(IF(ISBLANK(VLOOKUP($B2788,INDIRECT(nfl_game_result),MATCH(H$1,INDIRECT(nfl_game_result_header),0),FALSE)),"",VLOOKUP($B2788,INDIRECT(nfl_game_result),MATCH(H$1,INDIRECT(nfl_game_result_header),0),FALSE)),"error")</f>
        <v>27</v>
      </c>
      <c r="I2788">
        <f ca="1">IFERROR(IF(ISBLANK(VLOOKUP($B2788,INDIRECT(nfl_game_result),MATCH(I$1,INDIRECT(nfl_game_result_header),0),FALSE)),"",VLOOKUP($B2788,INDIRECT(nfl_game_result),MATCH(I$1,INDIRECT(nfl_game_result_header),0),FALSE)),"error")</f>
        <v>24</v>
      </c>
      <c r="J2788" t="str">
        <f ca="1">IFERROR(IF(ISBLANK(VLOOKUP($B2788,INDIRECT(nfl_game_result),MATCH(J$1,INDIRECT(nfl_game_result_header),0),FALSE)),"",VLOOKUP($B2788,INDIRECT(nfl_game_result),MATCH(J$1,INDIRECT(nfl_game_result_header),0),FALSE)),"error")</f>
        <v>PHI</v>
      </c>
      <c r="K2788" t="str">
        <f ca="1">IFERROR(IF(ISBLANK(VLOOKUP($B2788,INDIRECT(nfl_game_result),MATCH(K$1,INDIRECT(nfl_game_result_header),0),FALSE)),"",VLOOKUP($B2788,INDIRECT(nfl_game_result),MATCH(K$1,INDIRECT(nfl_game_result_header),0),FALSE)),"error")</f>
        <v>PHI</v>
      </c>
      <c r="L2788" s="23" t="str">
        <f ca="1">IFERROR(IF(ISBLANK(VLOOKUP($B2788,INDIRECT(nfl_game_result),MATCH(L$1,INDIRECT(nfl_game_result_header),0),FALSE)),"",VLOOKUP($B2788,INDIRECT(nfl_game_result),MATCH(L$1,INDIRECT(nfl_game_result_header),0),FALSE)),"error")</f>
        <v/>
      </c>
      <c r="M2788" t="s">
        <v>16</v>
      </c>
      <c r="N2788">
        <v>-4</v>
      </c>
      <c r="O2788" t="s">
        <v>86</v>
      </c>
      <c r="P2788">
        <v>0.69</v>
      </c>
      <c r="V2788" s="23" t="s">
        <v>416</v>
      </c>
      <c r="W2788">
        <f ca="1">VALUE(LEFT(C2788, 4))</f>
        <v>2017</v>
      </c>
      <c r="X2788">
        <f ca="1">VALUE(MID(C2788,6,FIND("_",C2788,6)-6))</f>
        <v>3</v>
      </c>
      <c r="Y2788">
        <f ca="1">IF(NOT(OR(ISBLANK(D2788),ISBLANK(E2788),D2788="",E2788="")),D2788-E2788,"")</f>
        <v>-2.5</v>
      </c>
      <c r="Z2788">
        <f ca="1">IF(OR(NOT(ISNUMBER(D2788)),ISBLANK(D2788),D2788="",ISBLANK(N2788)),"",ABS(D2788-N2788))</f>
        <v>7.5</v>
      </c>
      <c r="AA2788">
        <f ca="1">IF(OR(ISBLANK(J2788),ISBLANK(O2788),J2788="",O2788=""),"",IF(J2788=O2788,1,0))</f>
        <v>1</v>
      </c>
      <c r="AB2788" t="str">
        <f ca="1">IF(OR(ISBLANK(K2788),ISBLANK(Q2788),K2788="",Q2788=""),"",IF(K2788=Q2788,1,0))</f>
        <v/>
      </c>
      <c r="AC2788" s="23" t="str">
        <f t="shared" ca="1" si="43"/>
        <v/>
      </c>
    </row>
    <row r="2789" spans="1:29" x14ac:dyDescent="0.25">
      <c r="A2789" s="23">
        <v>2788</v>
      </c>
      <c r="B2789">
        <v>1378</v>
      </c>
      <c r="C2789" t="str">
        <f ca="1">IFERROR(VLOOKUP($B2789,INDIRECT(nfl_game_result),MATCH(C$1,INDIRECT(nfl_game_result_header),0),FALSE),"error")</f>
        <v>2017_03_SEA@TEN</v>
      </c>
      <c r="D2789">
        <f ca="1">IFERROR(IF(ISBLANK(VLOOKUP($B2789,INDIRECT(nfl_game_result),MATCH(D$1,INDIRECT(nfl_game_result_header),0),FALSE)),"",VLOOKUP($B2789,INDIRECT(nfl_game_result),MATCH(D$1,INDIRECT(nfl_game_result_header),0),FALSE)),"error")</f>
        <v>-2</v>
      </c>
      <c r="E2789">
        <f ca="1">IFERROR(IF(ISBLANK(VLOOKUP($B2789,INDIRECT(nfl_game_result),MATCH(E$1,INDIRECT(nfl_game_result_header),0),FALSE)),"",VLOOKUP($B2789,INDIRECT(nfl_game_result),MATCH(E$1,INDIRECT(nfl_game_result_header),0),FALSE)),"error")</f>
        <v>-2.5</v>
      </c>
      <c r="F2789" s="23" t="str">
        <f ca="1">IFERROR(IF(ISBLANK(VLOOKUP($B2789,INDIRECT(nfl_game_result),MATCH(F$1,INDIRECT(nfl_game_result_header),0),FALSE)),"",VLOOKUP($B2789,INDIRECT(nfl_game_result),MATCH(F$1,INDIRECT(nfl_game_result_header),0),FALSE)),"error")</f>
        <v/>
      </c>
      <c r="G2789" s="23" t="str">
        <f ca="1">IFERROR(IF(ISBLANK(VLOOKUP($B2789,INDIRECT(nfl_game_result),MATCH(G$1,INDIRECT(nfl_game_result_header),0),FALSE)),"",VLOOKUP($B2789,INDIRECT(nfl_game_result),MATCH(G$1,INDIRECT(nfl_game_result_header),0),FALSE)),"error")</f>
        <v/>
      </c>
      <c r="H2789">
        <f ca="1">IFERROR(IF(ISBLANK(VLOOKUP($B2789,INDIRECT(nfl_game_result),MATCH(H$1,INDIRECT(nfl_game_result_header),0),FALSE)),"",VLOOKUP($B2789,INDIRECT(nfl_game_result),MATCH(H$1,INDIRECT(nfl_game_result_header),0),FALSE)),"error")</f>
        <v>33</v>
      </c>
      <c r="I2789">
        <f ca="1">IFERROR(IF(ISBLANK(VLOOKUP($B2789,INDIRECT(nfl_game_result),MATCH(I$1,INDIRECT(nfl_game_result_header),0),FALSE)),"",VLOOKUP($B2789,INDIRECT(nfl_game_result),MATCH(I$1,INDIRECT(nfl_game_result_header),0),FALSE)),"error")</f>
        <v>27</v>
      </c>
      <c r="J2789" t="str">
        <f ca="1">IFERROR(IF(ISBLANK(VLOOKUP($B2789,INDIRECT(nfl_game_result),MATCH(J$1,INDIRECT(nfl_game_result_header),0),FALSE)),"",VLOOKUP($B2789,INDIRECT(nfl_game_result),MATCH(J$1,INDIRECT(nfl_game_result_header),0),FALSE)),"error")</f>
        <v>TEN</v>
      </c>
      <c r="K2789" t="str">
        <f ca="1">IFERROR(IF(ISBLANK(VLOOKUP($B2789,INDIRECT(nfl_game_result),MATCH(K$1,INDIRECT(nfl_game_result_header),0),FALSE)),"",VLOOKUP($B2789,INDIRECT(nfl_game_result),MATCH(K$1,INDIRECT(nfl_game_result_header),0),FALSE)),"error")</f>
        <v>TEN</v>
      </c>
      <c r="L2789" s="23" t="str">
        <f ca="1">IFERROR(IF(ISBLANK(VLOOKUP($B2789,INDIRECT(nfl_game_result),MATCH(L$1,INDIRECT(nfl_game_result_header),0),FALSE)),"",VLOOKUP($B2789,INDIRECT(nfl_game_result),MATCH(L$1,INDIRECT(nfl_game_result_header),0),FALSE)),"error")</f>
        <v/>
      </c>
      <c r="M2789" t="s">
        <v>16</v>
      </c>
      <c r="N2789">
        <v>1.5</v>
      </c>
      <c r="O2789" t="s">
        <v>93</v>
      </c>
      <c r="P2789">
        <v>0.56000000000000005</v>
      </c>
      <c r="V2789" s="23" t="s">
        <v>416</v>
      </c>
      <c r="W2789">
        <f ca="1">VALUE(LEFT(C2789, 4))</f>
        <v>2017</v>
      </c>
      <c r="X2789">
        <f ca="1">VALUE(MID(C2789,6,FIND("_",C2789,6)-6))</f>
        <v>3</v>
      </c>
      <c r="Y2789">
        <f ca="1">IF(NOT(OR(ISBLANK(D2789),ISBLANK(E2789),D2789="",E2789="")),D2789-E2789,"")</f>
        <v>0.5</v>
      </c>
      <c r="Z2789">
        <f ca="1">IF(OR(NOT(ISNUMBER(D2789)),ISBLANK(D2789),D2789="",ISBLANK(N2789)),"",ABS(D2789-N2789))</f>
        <v>3.5</v>
      </c>
      <c r="AA2789">
        <f ca="1">IF(OR(ISBLANK(J2789),ISBLANK(O2789),J2789="",O2789=""),"",IF(J2789=O2789,1,0))</f>
        <v>1</v>
      </c>
      <c r="AB2789" t="str">
        <f ca="1">IF(OR(ISBLANK(K2789),ISBLANK(Q2789),K2789="",Q2789=""),"",IF(K2789=Q2789,1,0))</f>
        <v/>
      </c>
      <c r="AC2789" s="23" t="str">
        <f t="shared" ca="1" si="43"/>
        <v/>
      </c>
    </row>
    <row r="2790" spans="1:29" x14ac:dyDescent="0.25">
      <c r="A2790" s="23">
        <v>2789</v>
      </c>
      <c r="B2790">
        <v>1379</v>
      </c>
      <c r="C2790" t="str">
        <f ca="1">IFERROR(VLOOKUP($B2790,INDIRECT(nfl_game_result),MATCH(C$1,INDIRECT(nfl_game_result_header),0),FALSE),"error")</f>
        <v>2017_03_KCY@LAC</v>
      </c>
      <c r="D2790">
        <f ca="1">IFERROR(IF(ISBLANK(VLOOKUP($B2790,INDIRECT(nfl_game_result),MATCH(D$1,INDIRECT(nfl_game_result_header),0),FALSE)),"",VLOOKUP($B2790,INDIRECT(nfl_game_result),MATCH(D$1,INDIRECT(nfl_game_result_header),0),FALSE)),"error")</f>
        <v>2.5</v>
      </c>
      <c r="E2790">
        <f ca="1">IFERROR(IF(ISBLANK(VLOOKUP($B2790,INDIRECT(nfl_game_result),MATCH(E$1,INDIRECT(nfl_game_result_header),0),FALSE)),"",VLOOKUP($B2790,INDIRECT(nfl_game_result),MATCH(E$1,INDIRECT(nfl_game_result_header),0),FALSE)),"error")</f>
        <v>3</v>
      </c>
      <c r="F2790" s="23" t="str">
        <f ca="1">IFERROR(IF(ISBLANK(VLOOKUP($B2790,INDIRECT(nfl_game_result),MATCH(F$1,INDIRECT(nfl_game_result_header),0),FALSE)),"",VLOOKUP($B2790,INDIRECT(nfl_game_result),MATCH(F$1,INDIRECT(nfl_game_result_header),0),FALSE)),"error")</f>
        <v/>
      </c>
      <c r="G2790" s="23" t="str">
        <f ca="1">IFERROR(IF(ISBLANK(VLOOKUP($B2790,INDIRECT(nfl_game_result),MATCH(G$1,INDIRECT(nfl_game_result_header),0),FALSE)),"",VLOOKUP($B2790,INDIRECT(nfl_game_result),MATCH(G$1,INDIRECT(nfl_game_result_header),0),FALSE)),"error")</f>
        <v/>
      </c>
      <c r="H2790">
        <f ca="1">IFERROR(IF(ISBLANK(VLOOKUP($B2790,INDIRECT(nfl_game_result),MATCH(H$1,INDIRECT(nfl_game_result_header),0),FALSE)),"",VLOOKUP($B2790,INDIRECT(nfl_game_result),MATCH(H$1,INDIRECT(nfl_game_result_header),0),FALSE)),"error")</f>
        <v>10</v>
      </c>
      <c r="I2790">
        <f ca="1">IFERROR(IF(ISBLANK(VLOOKUP($B2790,INDIRECT(nfl_game_result),MATCH(I$1,INDIRECT(nfl_game_result_header),0),FALSE)),"",VLOOKUP($B2790,INDIRECT(nfl_game_result),MATCH(I$1,INDIRECT(nfl_game_result_header),0),FALSE)),"error")</f>
        <v>24</v>
      </c>
      <c r="J2790" t="str">
        <f ca="1">IFERROR(IF(ISBLANK(VLOOKUP($B2790,INDIRECT(nfl_game_result),MATCH(J$1,INDIRECT(nfl_game_result_header),0),FALSE)),"",VLOOKUP($B2790,INDIRECT(nfl_game_result),MATCH(J$1,INDIRECT(nfl_game_result_header),0),FALSE)),"error")</f>
        <v>KCY</v>
      </c>
      <c r="K2790" t="str">
        <f ca="1">IFERROR(IF(ISBLANK(VLOOKUP($B2790,INDIRECT(nfl_game_result),MATCH(K$1,INDIRECT(nfl_game_result_header),0),FALSE)),"",VLOOKUP($B2790,INDIRECT(nfl_game_result),MATCH(K$1,INDIRECT(nfl_game_result_header),0),FALSE)),"error")</f>
        <v>KCY</v>
      </c>
      <c r="L2790" s="23" t="str">
        <f ca="1">IFERROR(IF(ISBLANK(VLOOKUP($B2790,INDIRECT(nfl_game_result),MATCH(L$1,INDIRECT(nfl_game_result_header),0),FALSE)),"",VLOOKUP($B2790,INDIRECT(nfl_game_result),MATCH(L$1,INDIRECT(nfl_game_result_header),0),FALSE)),"error")</f>
        <v/>
      </c>
      <c r="M2790" t="s">
        <v>16</v>
      </c>
      <c r="N2790">
        <v>2.5</v>
      </c>
      <c r="O2790" t="s">
        <v>122</v>
      </c>
      <c r="P2790">
        <v>0.54</v>
      </c>
      <c r="V2790" s="23" t="s">
        <v>416</v>
      </c>
      <c r="W2790">
        <f ca="1">VALUE(LEFT(C2790, 4))</f>
        <v>2017</v>
      </c>
      <c r="X2790">
        <f ca="1">VALUE(MID(C2790,6,FIND("_",C2790,6)-6))</f>
        <v>3</v>
      </c>
      <c r="Y2790">
        <f ca="1">IF(NOT(OR(ISBLANK(D2790),ISBLANK(E2790),D2790="",E2790="")),D2790-E2790,"")</f>
        <v>-0.5</v>
      </c>
      <c r="Z2790">
        <f ca="1">IF(OR(NOT(ISNUMBER(D2790)),ISBLANK(D2790),D2790="",ISBLANK(N2790)),"",ABS(D2790-N2790))</f>
        <v>0</v>
      </c>
      <c r="AA2790">
        <f ca="1">IF(OR(ISBLANK(J2790),ISBLANK(O2790),J2790="",O2790=""),"",IF(J2790=O2790,1,0))</f>
        <v>0</v>
      </c>
      <c r="AB2790" t="str">
        <f ca="1">IF(OR(ISBLANK(K2790),ISBLANK(Q2790),K2790="",Q2790=""),"",IF(K2790=Q2790,1,0))</f>
        <v/>
      </c>
      <c r="AC2790" s="23" t="str">
        <f t="shared" ca="1" si="43"/>
        <v/>
      </c>
    </row>
    <row r="2791" spans="1:29" x14ac:dyDescent="0.25">
      <c r="A2791" s="23">
        <v>2790</v>
      </c>
      <c r="B2791">
        <v>1380</v>
      </c>
      <c r="C2791" t="str">
        <f ca="1">IFERROR(VLOOKUP($B2791,INDIRECT(nfl_game_result),MATCH(C$1,INDIRECT(nfl_game_result_header),0),FALSE),"error")</f>
        <v>2017_03_CIN@GBY</v>
      </c>
      <c r="D2791">
        <f ca="1">IFERROR(IF(ISBLANK(VLOOKUP($B2791,INDIRECT(nfl_game_result),MATCH(D$1,INDIRECT(nfl_game_result_header),0),FALSE)),"",VLOOKUP($B2791,INDIRECT(nfl_game_result),MATCH(D$1,INDIRECT(nfl_game_result_header),0),FALSE)),"error")</f>
        <v>-8.5</v>
      </c>
      <c r="E2791">
        <f ca="1">IFERROR(IF(ISBLANK(VLOOKUP($B2791,INDIRECT(nfl_game_result),MATCH(E$1,INDIRECT(nfl_game_result_header),0),FALSE)),"",VLOOKUP($B2791,INDIRECT(nfl_game_result),MATCH(E$1,INDIRECT(nfl_game_result_header),0),FALSE)),"error")</f>
        <v>-7.5</v>
      </c>
      <c r="F2791" s="23" t="str">
        <f ca="1">IFERROR(IF(ISBLANK(VLOOKUP($B2791,INDIRECT(nfl_game_result),MATCH(F$1,INDIRECT(nfl_game_result_header),0),FALSE)),"",VLOOKUP($B2791,INDIRECT(nfl_game_result),MATCH(F$1,INDIRECT(nfl_game_result_header),0),FALSE)),"error")</f>
        <v/>
      </c>
      <c r="G2791" s="23" t="str">
        <f ca="1">IFERROR(IF(ISBLANK(VLOOKUP($B2791,INDIRECT(nfl_game_result),MATCH(G$1,INDIRECT(nfl_game_result_header),0),FALSE)),"",VLOOKUP($B2791,INDIRECT(nfl_game_result),MATCH(G$1,INDIRECT(nfl_game_result_header),0),FALSE)),"error")</f>
        <v/>
      </c>
      <c r="H2791">
        <f ca="1">IFERROR(IF(ISBLANK(VLOOKUP($B2791,INDIRECT(nfl_game_result),MATCH(H$1,INDIRECT(nfl_game_result_header),0),FALSE)),"",VLOOKUP($B2791,INDIRECT(nfl_game_result),MATCH(H$1,INDIRECT(nfl_game_result_header),0),FALSE)),"error")</f>
        <v>27</v>
      </c>
      <c r="I2791">
        <f ca="1">IFERROR(IF(ISBLANK(VLOOKUP($B2791,INDIRECT(nfl_game_result),MATCH(I$1,INDIRECT(nfl_game_result_header),0),FALSE)),"",VLOOKUP($B2791,INDIRECT(nfl_game_result),MATCH(I$1,INDIRECT(nfl_game_result_header),0),FALSE)),"error")</f>
        <v>24</v>
      </c>
      <c r="J2791" t="str">
        <f ca="1">IFERROR(IF(ISBLANK(VLOOKUP($B2791,INDIRECT(nfl_game_result),MATCH(J$1,INDIRECT(nfl_game_result_header),0),FALSE)),"",VLOOKUP($B2791,INDIRECT(nfl_game_result),MATCH(J$1,INDIRECT(nfl_game_result_header),0),FALSE)),"error")</f>
        <v>CIN</v>
      </c>
      <c r="K2791" t="str">
        <f ca="1">IFERROR(IF(ISBLANK(VLOOKUP($B2791,INDIRECT(nfl_game_result),MATCH(K$1,INDIRECT(nfl_game_result_header),0),FALSE)),"",VLOOKUP($B2791,INDIRECT(nfl_game_result),MATCH(K$1,INDIRECT(nfl_game_result_header),0),FALSE)),"error")</f>
        <v>GBY</v>
      </c>
      <c r="L2791" s="23" t="str">
        <f ca="1">IFERROR(IF(ISBLANK(VLOOKUP($B2791,INDIRECT(nfl_game_result),MATCH(L$1,INDIRECT(nfl_game_result_header),0),FALSE)),"",VLOOKUP($B2791,INDIRECT(nfl_game_result),MATCH(L$1,INDIRECT(nfl_game_result_header),0),FALSE)),"error")</f>
        <v/>
      </c>
      <c r="M2791" t="s">
        <v>16</v>
      </c>
      <c r="N2791">
        <v>-9.5</v>
      </c>
      <c r="O2791" t="s">
        <v>69</v>
      </c>
      <c r="P2791">
        <v>0.62</v>
      </c>
      <c r="V2791" s="23" t="s">
        <v>416</v>
      </c>
      <c r="W2791">
        <f ca="1">VALUE(LEFT(C2791, 4))</f>
        <v>2017</v>
      </c>
      <c r="X2791">
        <f ca="1">VALUE(MID(C2791,6,FIND("_",C2791,6)-6))</f>
        <v>3</v>
      </c>
      <c r="Y2791">
        <f ca="1">IF(NOT(OR(ISBLANK(D2791),ISBLANK(E2791),D2791="",E2791="")),D2791-E2791,"")</f>
        <v>-1</v>
      </c>
      <c r="Z2791">
        <f ca="1">IF(OR(NOT(ISNUMBER(D2791)),ISBLANK(D2791),D2791="",ISBLANK(N2791)),"",ABS(D2791-N2791))</f>
        <v>1</v>
      </c>
      <c r="AA2791">
        <f ca="1">IF(OR(ISBLANK(J2791),ISBLANK(O2791),J2791="",O2791=""),"",IF(J2791=O2791,1,0))</f>
        <v>1</v>
      </c>
      <c r="AB2791" t="str">
        <f ca="1">IF(OR(ISBLANK(K2791),ISBLANK(Q2791),K2791="",Q2791=""),"",IF(K2791=Q2791,1,0))</f>
        <v/>
      </c>
      <c r="AC2791" s="23" t="str">
        <f t="shared" ca="1" si="43"/>
        <v/>
      </c>
    </row>
    <row r="2792" spans="1:29" x14ac:dyDescent="0.25">
      <c r="A2792" s="23">
        <v>2791</v>
      </c>
      <c r="B2792">
        <v>1381</v>
      </c>
      <c r="C2792" t="str">
        <f ca="1">IFERROR(VLOOKUP($B2792,INDIRECT(nfl_game_result),MATCH(C$1,INDIRECT(nfl_game_result_header),0),FALSE),"error")</f>
        <v>2017_03_OAK@WAS</v>
      </c>
      <c r="D2792">
        <f ca="1">IFERROR(IF(ISBLANK(VLOOKUP($B2792,INDIRECT(nfl_game_result),MATCH(D$1,INDIRECT(nfl_game_result_header),0),FALSE)),"",VLOOKUP($B2792,INDIRECT(nfl_game_result),MATCH(D$1,INDIRECT(nfl_game_result_header),0),FALSE)),"error")</f>
        <v>3.5</v>
      </c>
      <c r="E2792">
        <f ca="1">IFERROR(IF(ISBLANK(VLOOKUP($B2792,INDIRECT(nfl_game_result),MATCH(E$1,INDIRECT(nfl_game_result_header),0),FALSE)),"",VLOOKUP($B2792,INDIRECT(nfl_game_result),MATCH(E$1,INDIRECT(nfl_game_result_header),0),FALSE)),"error")</f>
        <v>3</v>
      </c>
      <c r="F2792" s="23" t="str">
        <f ca="1">IFERROR(IF(ISBLANK(VLOOKUP($B2792,INDIRECT(nfl_game_result),MATCH(F$1,INDIRECT(nfl_game_result_header),0),FALSE)),"",VLOOKUP($B2792,INDIRECT(nfl_game_result),MATCH(F$1,INDIRECT(nfl_game_result_header),0),FALSE)),"error")</f>
        <v/>
      </c>
      <c r="G2792" s="23" t="str">
        <f ca="1">IFERROR(IF(ISBLANK(VLOOKUP($B2792,INDIRECT(nfl_game_result),MATCH(G$1,INDIRECT(nfl_game_result_header),0),FALSE)),"",VLOOKUP($B2792,INDIRECT(nfl_game_result),MATCH(G$1,INDIRECT(nfl_game_result_header),0),FALSE)),"error")</f>
        <v/>
      </c>
      <c r="H2792">
        <f ca="1">IFERROR(IF(ISBLANK(VLOOKUP($B2792,INDIRECT(nfl_game_result),MATCH(H$1,INDIRECT(nfl_game_result_header),0),FALSE)),"",VLOOKUP($B2792,INDIRECT(nfl_game_result),MATCH(H$1,INDIRECT(nfl_game_result_header),0),FALSE)),"error")</f>
        <v>27</v>
      </c>
      <c r="I2792">
        <f ca="1">IFERROR(IF(ISBLANK(VLOOKUP($B2792,INDIRECT(nfl_game_result),MATCH(I$1,INDIRECT(nfl_game_result_header),0),FALSE)),"",VLOOKUP($B2792,INDIRECT(nfl_game_result),MATCH(I$1,INDIRECT(nfl_game_result_header),0),FALSE)),"error")</f>
        <v>10</v>
      </c>
      <c r="J2792" t="str">
        <f ca="1">IFERROR(IF(ISBLANK(VLOOKUP($B2792,INDIRECT(nfl_game_result),MATCH(J$1,INDIRECT(nfl_game_result_header),0),FALSE)),"",VLOOKUP($B2792,INDIRECT(nfl_game_result),MATCH(J$1,INDIRECT(nfl_game_result_header),0),FALSE)),"error")</f>
        <v>WAS</v>
      </c>
      <c r="K2792" t="str">
        <f ca="1">IFERROR(IF(ISBLANK(VLOOKUP($B2792,INDIRECT(nfl_game_result),MATCH(K$1,INDIRECT(nfl_game_result_header),0),FALSE)),"",VLOOKUP($B2792,INDIRECT(nfl_game_result),MATCH(K$1,INDIRECT(nfl_game_result_header),0),FALSE)),"error")</f>
        <v>WAS</v>
      </c>
      <c r="L2792" s="23" t="str">
        <f ca="1">IFERROR(IF(ISBLANK(VLOOKUP($B2792,INDIRECT(nfl_game_result),MATCH(L$1,INDIRECT(nfl_game_result_header),0),FALSE)),"",VLOOKUP($B2792,INDIRECT(nfl_game_result),MATCH(L$1,INDIRECT(nfl_game_result_header),0),FALSE)),"error")</f>
        <v/>
      </c>
      <c r="M2792" t="s">
        <v>16</v>
      </c>
      <c r="N2792">
        <v>3</v>
      </c>
      <c r="O2792" t="s">
        <v>85</v>
      </c>
      <c r="P2792">
        <v>0.59</v>
      </c>
      <c r="V2792" s="23" t="s">
        <v>416</v>
      </c>
      <c r="W2792">
        <f ca="1">VALUE(LEFT(C2792, 4))</f>
        <v>2017</v>
      </c>
      <c r="X2792">
        <f ca="1">VALUE(MID(C2792,6,FIND("_",C2792,6)-6))</f>
        <v>3</v>
      </c>
      <c r="Y2792">
        <f ca="1">IF(NOT(OR(ISBLANK(D2792),ISBLANK(E2792),D2792="",E2792="")),D2792-E2792,"")</f>
        <v>0.5</v>
      </c>
      <c r="Z2792">
        <f ca="1">IF(OR(NOT(ISNUMBER(D2792)),ISBLANK(D2792),D2792="",ISBLANK(N2792)),"",ABS(D2792-N2792))</f>
        <v>0.5</v>
      </c>
      <c r="AA2792">
        <f ca="1">IF(OR(ISBLANK(J2792),ISBLANK(O2792),J2792="",O2792=""),"",IF(J2792=O2792,1,0))</f>
        <v>0</v>
      </c>
      <c r="AB2792" t="str">
        <f ca="1">IF(OR(ISBLANK(K2792),ISBLANK(Q2792),K2792="",Q2792=""),"",IF(K2792=Q2792,1,0))</f>
        <v/>
      </c>
      <c r="AC2792" s="23" t="str">
        <f t="shared" ca="1" si="43"/>
        <v/>
      </c>
    </row>
    <row r="2793" spans="1:29" x14ac:dyDescent="0.25">
      <c r="A2793" s="23">
        <v>2792</v>
      </c>
      <c r="B2793">
        <v>1382</v>
      </c>
      <c r="C2793" t="str">
        <f ca="1">IFERROR(VLOOKUP($B2793,INDIRECT(nfl_game_result),MATCH(C$1,INDIRECT(nfl_game_result_header),0),FALSE),"error")</f>
        <v>2017_03_DAL@ARI</v>
      </c>
      <c r="D2793">
        <f ca="1">IFERROR(IF(ISBLANK(VLOOKUP($B2793,INDIRECT(nfl_game_result),MATCH(D$1,INDIRECT(nfl_game_result_header),0),FALSE)),"",VLOOKUP($B2793,INDIRECT(nfl_game_result),MATCH(D$1,INDIRECT(nfl_game_result_header),0),FALSE)),"error")</f>
        <v>3.5</v>
      </c>
      <c r="E2793">
        <f ca="1">IFERROR(IF(ISBLANK(VLOOKUP($B2793,INDIRECT(nfl_game_result),MATCH(E$1,INDIRECT(nfl_game_result_header),0),FALSE)),"",VLOOKUP($B2793,INDIRECT(nfl_game_result),MATCH(E$1,INDIRECT(nfl_game_result_header),0),FALSE)),"error")</f>
        <v>3</v>
      </c>
      <c r="F2793" s="23" t="str">
        <f ca="1">IFERROR(IF(ISBLANK(VLOOKUP($B2793,INDIRECT(nfl_game_result),MATCH(F$1,INDIRECT(nfl_game_result_header),0),FALSE)),"",VLOOKUP($B2793,INDIRECT(nfl_game_result),MATCH(F$1,INDIRECT(nfl_game_result_header),0),FALSE)),"error")</f>
        <v/>
      </c>
      <c r="G2793" s="23" t="str">
        <f ca="1">IFERROR(IF(ISBLANK(VLOOKUP($B2793,INDIRECT(nfl_game_result),MATCH(G$1,INDIRECT(nfl_game_result_header),0),FALSE)),"",VLOOKUP($B2793,INDIRECT(nfl_game_result),MATCH(G$1,INDIRECT(nfl_game_result_header),0),FALSE)),"error")</f>
        <v/>
      </c>
      <c r="H2793">
        <f ca="1">IFERROR(IF(ISBLANK(VLOOKUP($B2793,INDIRECT(nfl_game_result),MATCH(H$1,INDIRECT(nfl_game_result_header),0),FALSE)),"",VLOOKUP($B2793,INDIRECT(nfl_game_result),MATCH(H$1,INDIRECT(nfl_game_result_header),0),FALSE)),"error")</f>
        <v>17</v>
      </c>
      <c r="I2793">
        <f ca="1">IFERROR(IF(ISBLANK(VLOOKUP($B2793,INDIRECT(nfl_game_result),MATCH(I$1,INDIRECT(nfl_game_result_header),0),FALSE)),"",VLOOKUP($B2793,INDIRECT(nfl_game_result),MATCH(I$1,INDIRECT(nfl_game_result_header),0),FALSE)),"error")</f>
        <v>28</v>
      </c>
      <c r="J2793" t="str">
        <f ca="1">IFERROR(IF(ISBLANK(VLOOKUP($B2793,INDIRECT(nfl_game_result),MATCH(J$1,INDIRECT(nfl_game_result_header),0),FALSE)),"",VLOOKUP($B2793,INDIRECT(nfl_game_result),MATCH(J$1,INDIRECT(nfl_game_result_header),0),FALSE)),"error")</f>
        <v>DAL</v>
      </c>
      <c r="K2793" t="str">
        <f ca="1">IFERROR(IF(ISBLANK(VLOOKUP($B2793,INDIRECT(nfl_game_result),MATCH(K$1,INDIRECT(nfl_game_result_header),0),FALSE)),"",VLOOKUP($B2793,INDIRECT(nfl_game_result),MATCH(K$1,INDIRECT(nfl_game_result_header),0),FALSE)),"error")</f>
        <v>DAL</v>
      </c>
      <c r="L2793" s="23" t="str">
        <f ca="1">IFERROR(IF(ISBLANK(VLOOKUP($B2793,INDIRECT(nfl_game_result),MATCH(L$1,INDIRECT(nfl_game_result_header),0),FALSE)),"",VLOOKUP($B2793,INDIRECT(nfl_game_result),MATCH(L$1,INDIRECT(nfl_game_result_header),0),FALSE)),"error")</f>
        <v/>
      </c>
      <c r="M2793" t="s">
        <v>16</v>
      </c>
      <c r="N2793">
        <v>3</v>
      </c>
      <c r="O2793" t="s">
        <v>71</v>
      </c>
      <c r="P2793">
        <v>0.6</v>
      </c>
      <c r="V2793" s="23" t="s">
        <v>416</v>
      </c>
      <c r="W2793">
        <f ca="1">VALUE(LEFT(C2793, 4))</f>
        <v>2017</v>
      </c>
      <c r="X2793">
        <f ca="1">VALUE(MID(C2793,6,FIND("_",C2793,6)-6))</f>
        <v>3</v>
      </c>
      <c r="Y2793">
        <f ca="1">IF(NOT(OR(ISBLANK(D2793),ISBLANK(E2793),D2793="",E2793="")),D2793-E2793,"")</f>
        <v>0.5</v>
      </c>
      <c r="Z2793">
        <f ca="1">IF(OR(NOT(ISNUMBER(D2793)),ISBLANK(D2793),D2793="",ISBLANK(N2793)),"",ABS(D2793-N2793))</f>
        <v>0.5</v>
      </c>
      <c r="AA2793">
        <f ca="1">IF(OR(ISBLANK(J2793),ISBLANK(O2793),J2793="",O2793=""),"",IF(J2793=O2793,1,0))</f>
        <v>1</v>
      </c>
      <c r="AB2793" t="str">
        <f ca="1">IF(OR(ISBLANK(K2793),ISBLANK(Q2793),K2793="",Q2793=""),"",IF(K2793=Q2793,1,0))</f>
        <v/>
      </c>
      <c r="AC2793" s="23" t="str">
        <f t="shared" ca="1" si="43"/>
        <v/>
      </c>
    </row>
    <row r="2794" spans="1:29" x14ac:dyDescent="0.25">
      <c r="A2794" s="23">
        <v>2793</v>
      </c>
      <c r="B2794">
        <v>1367</v>
      </c>
      <c r="C2794" t="str">
        <f ca="1">IFERROR(VLOOKUP($B2794,INDIRECT(nfl_game_result),MATCH(C$1,INDIRECT(nfl_game_result_header),0),FALSE),"error")</f>
        <v>2017_03_LAR@SFO</v>
      </c>
      <c r="D2794">
        <f ca="1">IFERROR(IF(ISBLANK(VLOOKUP($B2794,INDIRECT(nfl_game_result),MATCH(D$1,INDIRECT(nfl_game_result_header),0),FALSE)),"",VLOOKUP($B2794,INDIRECT(nfl_game_result),MATCH(D$1,INDIRECT(nfl_game_result_header),0),FALSE)),"error")</f>
        <v>2.5</v>
      </c>
      <c r="E2794">
        <f ca="1">IFERROR(IF(ISBLANK(VLOOKUP($B2794,INDIRECT(nfl_game_result),MATCH(E$1,INDIRECT(nfl_game_result_header),0),FALSE)),"",VLOOKUP($B2794,INDIRECT(nfl_game_result),MATCH(E$1,INDIRECT(nfl_game_result_header),0),FALSE)),"error")</f>
        <v>2.5</v>
      </c>
      <c r="F2794" s="23" t="str">
        <f ca="1">IFERROR(IF(ISBLANK(VLOOKUP($B2794,INDIRECT(nfl_game_result),MATCH(F$1,INDIRECT(nfl_game_result_header),0),FALSE)),"",VLOOKUP($B2794,INDIRECT(nfl_game_result),MATCH(F$1,INDIRECT(nfl_game_result_header),0),FALSE)),"error")</f>
        <v/>
      </c>
      <c r="G2794" s="23" t="str">
        <f ca="1">IFERROR(IF(ISBLANK(VLOOKUP($B2794,INDIRECT(nfl_game_result),MATCH(G$1,INDIRECT(nfl_game_result_header),0),FALSE)),"",VLOOKUP($B2794,INDIRECT(nfl_game_result),MATCH(G$1,INDIRECT(nfl_game_result_header),0),FALSE)),"error")</f>
        <v/>
      </c>
      <c r="H2794">
        <f ca="1">IFERROR(IF(ISBLANK(VLOOKUP($B2794,INDIRECT(nfl_game_result),MATCH(H$1,INDIRECT(nfl_game_result_header),0),FALSE)),"",VLOOKUP($B2794,INDIRECT(nfl_game_result),MATCH(H$1,INDIRECT(nfl_game_result_header),0),FALSE)),"error")</f>
        <v>41</v>
      </c>
      <c r="I2794">
        <f ca="1">IFERROR(IF(ISBLANK(VLOOKUP($B2794,INDIRECT(nfl_game_result),MATCH(I$1,INDIRECT(nfl_game_result_header),0),FALSE)),"",VLOOKUP($B2794,INDIRECT(nfl_game_result),MATCH(I$1,INDIRECT(nfl_game_result_header),0),FALSE)),"error")</f>
        <v>39</v>
      </c>
      <c r="J2794" t="str">
        <f ca="1">IFERROR(IF(ISBLANK(VLOOKUP($B2794,INDIRECT(nfl_game_result),MATCH(J$1,INDIRECT(nfl_game_result_header),0),FALSE)),"",VLOOKUP($B2794,INDIRECT(nfl_game_result),MATCH(J$1,INDIRECT(nfl_game_result_header),0),FALSE)),"error")</f>
        <v>SFO</v>
      </c>
      <c r="K2794" t="str">
        <f ca="1">IFERROR(IF(ISBLANK(VLOOKUP($B2794,INDIRECT(nfl_game_result),MATCH(K$1,INDIRECT(nfl_game_result_header),0),FALSE)),"",VLOOKUP($B2794,INDIRECT(nfl_game_result),MATCH(K$1,INDIRECT(nfl_game_result_header),0),FALSE)),"error")</f>
        <v>SFO</v>
      </c>
      <c r="L2794" s="23" t="str">
        <f ca="1">IFERROR(IF(ISBLANK(VLOOKUP($B2794,INDIRECT(nfl_game_result),MATCH(L$1,INDIRECT(nfl_game_result_header),0),FALSE)),"",VLOOKUP($B2794,INDIRECT(nfl_game_result),MATCH(L$1,INDIRECT(nfl_game_result_header),0),FALSE)),"error")</f>
        <v/>
      </c>
      <c r="M2794" t="s">
        <v>14</v>
      </c>
      <c r="N2794">
        <v>3</v>
      </c>
      <c r="O2794" t="s">
        <v>333</v>
      </c>
      <c r="P2794">
        <v>0.55000000000000004</v>
      </c>
      <c r="Q2794" t="s">
        <v>333</v>
      </c>
      <c r="V2794" s="23" t="s">
        <v>416</v>
      </c>
      <c r="W2794">
        <f ca="1">VALUE(LEFT(C2794, 4))</f>
        <v>2017</v>
      </c>
      <c r="X2794">
        <f ca="1">VALUE(MID(C2794,6,FIND("_",C2794,6)-6))</f>
        <v>3</v>
      </c>
      <c r="Y2794">
        <f ca="1">IF(NOT(OR(ISBLANK(D2794),ISBLANK(E2794),D2794="",E2794="")),D2794-E2794,"")</f>
        <v>0</v>
      </c>
      <c r="Z2794">
        <f ca="1">IF(OR(NOT(ISNUMBER(D2794)),ISBLANK(D2794),D2794="",ISBLANK(N2794)),"",ABS(D2794-N2794))</f>
        <v>0.5</v>
      </c>
      <c r="AA2794">
        <f ca="1">IF(OR(ISBLANK(J2794),ISBLANK(O2794),J2794="",O2794=""),"",IF(J2794=O2794,1,0))</f>
        <v>1</v>
      </c>
      <c r="AB2794">
        <f ca="1">IF(OR(ISBLANK(K2794),ISBLANK(Q2794),K2794="",Q2794=""),"",IF(K2794=Q2794,1,0))</f>
        <v>1</v>
      </c>
      <c r="AC2794" s="23" t="str">
        <f t="shared" ca="1" si="43"/>
        <v/>
      </c>
    </row>
    <row r="2795" spans="1:29" x14ac:dyDescent="0.25">
      <c r="A2795" s="23">
        <v>2794</v>
      </c>
      <c r="B2795">
        <v>1368</v>
      </c>
      <c r="C2795" t="str">
        <f ca="1">IFERROR(VLOOKUP($B2795,INDIRECT(nfl_game_result),MATCH(C$1,INDIRECT(nfl_game_result_header),0),FALSE),"error")</f>
        <v>2017_03_BAL@JAX</v>
      </c>
      <c r="D2795">
        <f ca="1">IFERROR(IF(ISBLANK(VLOOKUP($B2795,INDIRECT(nfl_game_result),MATCH(D$1,INDIRECT(nfl_game_result_header),0),FALSE)),"",VLOOKUP($B2795,INDIRECT(nfl_game_result),MATCH(D$1,INDIRECT(nfl_game_result_header),0),FALSE)),"error")</f>
        <v>4</v>
      </c>
      <c r="E2795">
        <f ca="1">IFERROR(IF(ISBLANK(VLOOKUP($B2795,INDIRECT(nfl_game_result),MATCH(E$1,INDIRECT(nfl_game_result_header),0),FALSE)),"",VLOOKUP($B2795,INDIRECT(nfl_game_result),MATCH(E$1,INDIRECT(nfl_game_result_header),0),FALSE)),"error")</f>
        <v>3.5</v>
      </c>
      <c r="F2795" s="23" t="str">
        <f ca="1">IFERROR(IF(ISBLANK(VLOOKUP($B2795,INDIRECT(nfl_game_result),MATCH(F$1,INDIRECT(nfl_game_result_header),0),FALSE)),"",VLOOKUP($B2795,INDIRECT(nfl_game_result),MATCH(F$1,INDIRECT(nfl_game_result_header),0),FALSE)),"error")</f>
        <v/>
      </c>
      <c r="G2795" s="23" t="str">
        <f ca="1">IFERROR(IF(ISBLANK(VLOOKUP($B2795,INDIRECT(nfl_game_result),MATCH(G$1,INDIRECT(nfl_game_result_header),0),FALSE)),"",VLOOKUP($B2795,INDIRECT(nfl_game_result),MATCH(G$1,INDIRECT(nfl_game_result_header),0),FALSE)),"error")</f>
        <v/>
      </c>
      <c r="H2795">
        <f ca="1">IFERROR(IF(ISBLANK(VLOOKUP($B2795,INDIRECT(nfl_game_result),MATCH(H$1,INDIRECT(nfl_game_result_header),0),FALSE)),"",VLOOKUP($B2795,INDIRECT(nfl_game_result),MATCH(H$1,INDIRECT(nfl_game_result_header),0),FALSE)),"error")</f>
        <v>44</v>
      </c>
      <c r="I2795">
        <f ca="1">IFERROR(IF(ISBLANK(VLOOKUP($B2795,INDIRECT(nfl_game_result),MATCH(I$1,INDIRECT(nfl_game_result_header),0),FALSE)),"",VLOOKUP($B2795,INDIRECT(nfl_game_result),MATCH(I$1,INDIRECT(nfl_game_result_header),0),FALSE)),"error")</f>
        <v>7</v>
      </c>
      <c r="J2795" t="str">
        <f ca="1">IFERROR(IF(ISBLANK(VLOOKUP($B2795,INDIRECT(nfl_game_result),MATCH(J$1,INDIRECT(nfl_game_result_header),0),FALSE)),"",VLOOKUP($B2795,INDIRECT(nfl_game_result),MATCH(J$1,INDIRECT(nfl_game_result_header),0),FALSE)),"error")</f>
        <v>JAX</v>
      </c>
      <c r="K2795" t="str">
        <f ca="1">IFERROR(IF(ISBLANK(VLOOKUP($B2795,INDIRECT(nfl_game_result),MATCH(K$1,INDIRECT(nfl_game_result_header),0),FALSE)),"",VLOOKUP($B2795,INDIRECT(nfl_game_result),MATCH(K$1,INDIRECT(nfl_game_result_header),0),FALSE)),"error")</f>
        <v>JAX</v>
      </c>
      <c r="L2795" s="23" t="str">
        <f ca="1">IFERROR(IF(ISBLANK(VLOOKUP($B2795,INDIRECT(nfl_game_result),MATCH(L$1,INDIRECT(nfl_game_result_header),0),FALSE)),"",VLOOKUP($B2795,INDIRECT(nfl_game_result),MATCH(L$1,INDIRECT(nfl_game_result_header),0),FALSE)),"error")</f>
        <v/>
      </c>
      <c r="M2795" t="s">
        <v>14</v>
      </c>
      <c r="N2795">
        <v>4.5</v>
      </c>
      <c r="O2795" t="s">
        <v>65</v>
      </c>
      <c r="P2795">
        <v>0.65</v>
      </c>
      <c r="Q2795" t="s">
        <v>65</v>
      </c>
      <c r="V2795" s="23" t="s">
        <v>416</v>
      </c>
      <c r="W2795">
        <f ca="1">VALUE(LEFT(C2795, 4))</f>
        <v>2017</v>
      </c>
      <c r="X2795">
        <f ca="1">VALUE(MID(C2795,6,FIND("_",C2795,6)-6))</f>
        <v>3</v>
      </c>
      <c r="Y2795">
        <f ca="1">IF(NOT(OR(ISBLANK(D2795),ISBLANK(E2795),D2795="",E2795="")),D2795-E2795,"")</f>
        <v>0.5</v>
      </c>
      <c r="Z2795">
        <f ca="1">IF(OR(NOT(ISNUMBER(D2795)),ISBLANK(D2795),D2795="",ISBLANK(N2795)),"",ABS(D2795-N2795))</f>
        <v>0.5</v>
      </c>
      <c r="AA2795">
        <f ca="1">IF(OR(ISBLANK(J2795),ISBLANK(O2795),J2795="",O2795=""),"",IF(J2795=O2795,1,0))</f>
        <v>0</v>
      </c>
      <c r="AB2795">
        <f ca="1">IF(OR(ISBLANK(K2795),ISBLANK(Q2795),K2795="",Q2795=""),"",IF(K2795=Q2795,1,0))</f>
        <v>0</v>
      </c>
      <c r="AC2795" s="23" t="str">
        <f t="shared" ca="1" si="43"/>
        <v/>
      </c>
    </row>
    <row r="2796" spans="1:29" x14ac:dyDescent="0.25">
      <c r="A2796" s="23">
        <v>2795</v>
      </c>
      <c r="B2796">
        <v>1369</v>
      </c>
      <c r="C2796" t="str">
        <f ca="1">IFERROR(VLOOKUP($B2796,INDIRECT(nfl_game_result),MATCH(C$1,INDIRECT(nfl_game_result_header),0),FALSE),"error")</f>
        <v>2017_03_DEN@BUF</v>
      </c>
      <c r="D2796">
        <f ca="1">IFERROR(IF(ISBLANK(VLOOKUP($B2796,INDIRECT(nfl_game_result),MATCH(D$1,INDIRECT(nfl_game_result_header),0),FALSE)),"",VLOOKUP($B2796,INDIRECT(nfl_game_result),MATCH(D$1,INDIRECT(nfl_game_result_header),0),FALSE)),"error")</f>
        <v>2.5</v>
      </c>
      <c r="E2796">
        <f ca="1">IFERROR(IF(ISBLANK(VLOOKUP($B2796,INDIRECT(nfl_game_result),MATCH(E$1,INDIRECT(nfl_game_result_header),0),FALSE)),"",VLOOKUP($B2796,INDIRECT(nfl_game_result),MATCH(E$1,INDIRECT(nfl_game_result_header),0),FALSE)),"error")</f>
        <v>3</v>
      </c>
      <c r="F2796" s="23" t="str">
        <f ca="1">IFERROR(IF(ISBLANK(VLOOKUP($B2796,INDIRECT(nfl_game_result),MATCH(F$1,INDIRECT(nfl_game_result_header),0),FALSE)),"",VLOOKUP($B2796,INDIRECT(nfl_game_result),MATCH(F$1,INDIRECT(nfl_game_result_header),0),FALSE)),"error")</f>
        <v/>
      </c>
      <c r="G2796" s="23" t="str">
        <f ca="1">IFERROR(IF(ISBLANK(VLOOKUP($B2796,INDIRECT(nfl_game_result),MATCH(G$1,INDIRECT(nfl_game_result_header),0),FALSE)),"",VLOOKUP($B2796,INDIRECT(nfl_game_result),MATCH(G$1,INDIRECT(nfl_game_result_header),0),FALSE)),"error")</f>
        <v/>
      </c>
      <c r="H2796">
        <f ca="1">IFERROR(IF(ISBLANK(VLOOKUP($B2796,INDIRECT(nfl_game_result),MATCH(H$1,INDIRECT(nfl_game_result_header),0),FALSE)),"",VLOOKUP($B2796,INDIRECT(nfl_game_result),MATCH(H$1,INDIRECT(nfl_game_result_header),0),FALSE)),"error")</f>
        <v>26</v>
      </c>
      <c r="I2796">
        <f ca="1">IFERROR(IF(ISBLANK(VLOOKUP($B2796,INDIRECT(nfl_game_result),MATCH(I$1,INDIRECT(nfl_game_result_header),0),FALSE)),"",VLOOKUP($B2796,INDIRECT(nfl_game_result),MATCH(I$1,INDIRECT(nfl_game_result_header),0),FALSE)),"error")</f>
        <v>16</v>
      </c>
      <c r="J2796" t="str">
        <f ca="1">IFERROR(IF(ISBLANK(VLOOKUP($B2796,INDIRECT(nfl_game_result),MATCH(J$1,INDIRECT(nfl_game_result_header),0),FALSE)),"",VLOOKUP($B2796,INDIRECT(nfl_game_result),MATCH(J$1,INDIRECT(nfl_game_result_header),0),FALSE)),"error")</f>
        <v>BUF</v>
      </c>
      <c r="K2796" t="str">
        <f ca="1">IFERROR(IF(ISBLANK(VLOOKUP($B2796,INDIRECT(nfl_game_result),MATCH(K$1,INDIRECT(nfl_game_result_header),0),FALSE)),"",VLOOKUP($B2796,INDIRECT(nfl_game_result),MATCH(K$1,INDIRECT(nfl_game_result_header),0),FALSE)),"error")</f>
        <v>BUF</v>
      </c>
      <c r="L2796" s="23" t="str">
        <f ca="1">IFERROR(IF(ISBLANK(VLOOKUP($B2796,INDIRECT(nfl_game_result),MATCH(L$1,INDIRECT(nfl_game_result_header),0),FALSE)),"",VLOOKUP($B2796,INDIRECT(nfl_game_result),MATCH(L$1,INDIRECT(nfl_game_result_header),0),FALSE)),"error")</f>
        <v/>
      </c>
      <c r="M2796" t="s">
        <v>14</v>
      </c>
      <c r="N2796">
        <v>6.5</v>
      </c>
      <c r="O2796" t="s">
        <v>66</v>
      </c>
      <c r="P2796">
        <v>0.55000000000000004</v>
      </c>
      <c r="Q2796" t="s">
        <v>66</v>
      </c>
      <c r="V2796" s="23" t="s">
        <v>416</v>
      </c>
      <c r="W2796">
        <f ca="1">VALUE(LEFT(C2796, 4))</f>
        <v>2017</v>
      </c>
      <c r="X2796">
        <f ca="1">VALUE(MID(C2796,6,FIND("_",C2796,6)-6))</f>
        <v>3</v>
      </c>
      <c r="Y2796">
        <f ca="1">IF(NOT(OR(ISBLANK(D2796),ISBLANK(E2796),D2796="",E2796="")),D2796-E2796,"")</f>
        <v>-0.5</v>
      </c>
      <c r="Z2796">
        <f ca="1">IF(OR(NOT(ISNUMBER(D2796)),ISBLANK(D2796),D2796="",ISBLANK(N2796)),"",ABS(D2796-N2796))</f>
        <v>4</v>
      </c>
      <c r="AA2796">
        <f ca="1">IF(OR(ISBLANK(J2796),ISBLANK(O2796),J2796="",O2796=""),"",IF(J2796=O2796,1,0))</f>
        <v>1</v>
      </c>
      <c r="AB2796">
        <f ca="1">IF(OR(ISBLANK(K2796),ISBLANK(Q2796),K2796="",Q2796=""),"",IF(K2796=Q2796,1,0))</f>
        <v>1</v>
      </c>
      <c r="AC2796" s="23" t="str">
        <f t="shared" ca="1" si="43"/>
        <v/>
      </c>
    </row>
    <row r="2797" spans="1:29" x14ac:dyDescent="0.25">
      <c r="A2797" s="23">
        <v>2796</v>
      </c>
      <c r="B2797">
        <v>1370</v>
      </c>
      <c r="C2797" t="str">
        <f ca="1">IFERROR(VLOOKUP($B2797,INDIRECT(nfl_game_result),MATCH(C$1,INDIRECT(nfl_game_result_header),0),FALSE),"error")</f>
        <v>2017_03_PIT@CHI</v>
      </c>
      <c r="D2797">
        <f ca="1">IFERROR(IF(ISBLANK(VLOOKUP($B2797,INDIRECT(nfl_game_result),MATCH(D$1,INDIRECT(nfl_game_result_header),0),FALSE)),"",VLOOKUP($B2797,INDIRECT(nfl_game_result),MATCH(D$1,INDIRECT(nfl_game_result_header),0),FALSE)),"error")</f>
        <v>7.5</v>
      </c>
      <c r="E2797">
        <f ca="1">IFERROR(IF(ISBLANK(VLOOKUP($B2797,INDIRECT(nfl_game_result),MATCH(E$1,INDIRECT(nfl_game_result_header),0),FALSE)),"",VLOOKUP($B2797,INDIRECT(nfl_game_result),MATCH(E$1,INDIRECT(nfl_game_result_header),0),FALSE)),"error")</f>
        <v>7.5</v>
      </c>
      <c r="F2797" s="23" t="str">
        <f ca="1">IFERROR(IF(ISBLANK(VLOOKUP($B2797,INDIRECT(nfl_game_result),MATCH(F$1,INDIRECT(nfl_game_result_header),0),FALSE)),"",VLOOKUP($B2797,INDIRECT(nfl_game_result),MATCH(F$1,INDIRECT(nfl_game_result_header),0),FALSE)),"error")</f>
        <v/>
      </c>
      <c r="G2797" s="23" t="str">
        <f ca="1">IFERROR(IF(ISBLANK(VLOOKUP($B2797,INDIRECT(nfl_game_result),MATCH(G$1,INDIRECT(nfl_game_result_header),0),FALSE)),"",VLOOKUP($B2797,INDIRECT(nfl_game_result),MATCH(G$1,INDIRECT(nfl_game_result_header),0),FALSE)),"error")</f>
        <v/>
      </c>
      <c r="H2797">
        <f ca="1">IFERROR(IF(ISBLANK(VLOOKUP($B2797,INDIRECT(nfl_game_result),MATCH(H$1,INDIRECT(nfl_game_result_header),0),FALSE)),"",VLOOKUP($B2797,INDIRECT(nfl_game_result),MATCH(H$1,INDIRECT(nfl_game_result_header),0),FALSE)),"error")</f>
        <v>23</v>
      </c>
      <c r="I2797">
        <f ca="1">IFERROR(IF(ISBLANK(VLOOKUP($B2797,INDIRECT(nfl_game_result),MATCH(I$1,INDIRECT(nfl_game_result_header),0),FALSE)),"",VLOOKUP($B2797,INDIRECT(nfl_game_result),MATCH(I$1,INDIRECT(nfl_game_result_header),0),FALSE)),"error")</f>
        <v>17</v>
      </c>
      <c r="J2797" t="str">
        <f ca="1">IFERROR(IF(ISBLANK(VLOOKUP($B2797,INDIRECT(nfl_game_result),MATCH(J$1,INDIRECT(nfl_game_result_header),0),FALSE)),"",VLOOKUP($B2797,INDIRECT(nfl_game_result),MATCH(J$1,INDIRECT(nfl_game_result_header),0),FALSE)),"error")</f>
        <v>CHI</v>
      </c>
      <c r="K2797" t="str">
        <f ca="1">IFERROR(IF(ISBLANK(VLOOKUP($B2797,INDIRECT(nfl_game_result),MATCH(K$1,INDIRECT(nfl_game_result_header),0),FALSE)),"",VLOOKUP($B2797,INDIRECT(nfl_game_result),MATCH(K$1,INDIRECT(nfl_game_result_header),0),FALSE)),"error")</f>
        <v>CHI</v>
      </c>
      <c r="L2797" s="23" t="str">
        <f ca="1">IFERROR(IF(ISBLANK(VLOOKUP($B2797,INDIRECT(nfl_game_result),MATCH(L$1,INDIRECT(nfl_game_result_header),0),FALSE)),"",VLOOKUP($B2797,INDIRECT(nfl_game_result),MATCH(L$1,INDIRECT(nfl_game_result_header),0),FALSE)),"error")</f>
        <v/>
      </c>
      <c r="M2797" t="s">
        <v>14</v>
      </c>
      <c r="N2797">
        <v>7</v>
      </c>
      <c r="O2797" t="s">
        <v>68</v>
      </c>
      <c r="P2797">
        <v>0.54</v>
      </c>
      <c r="Q2797" t="s">
        <v>68</v>
      </c>
      <c r="V2797" s="23" t="s">
        <v>416</v>
      </c>
      <c r="W2797">
        <f ca="1">VALUE(LEFT(C2797, 4))</f>
        <v>2017</v>
      </c>
      <c r="X2797">
        <f ca="1">VALUE(MID(C2797,6,FIND("_",C2797,6)-6))</f>
        <v>3</v>
      </c>
      <c r="Y2797">
        <f ca="1">IF(NOT(OR(ISBLANK(D2797),ISBLANK(E2797),D2797="",E2797="")),D2797-E2797,"")</f>
        <v>0</v>
      </c>
      <c r="Z2797">
        <f ca="1">IF(OR(NOT(ISNUMBER(D2797)),ISBLANK(D2797),D2797="",ISBLANK(N2797)),"",ABS(D2797-N2797))</f>
        <v>0.5</v>
      </c>
      <c r="AA2797">
        <f ca="1">IF(OR(ISBLANK(J2797),ISBLANK(O2797),J2797="",O2797=""),"",IF(J2797=O2797,1,0))</f>
        <v>1</v>
      </c>
      <c r="AB2797">
        <f ca="1">IF(OR(ISBLANK(K2797),ISBLANK(Q2797),K2797="",Q2797=""),"",IF(K2797=Q2797,1,0))</f>
        <v>1</v>
      </c>
      <c r="AC2797" s="23" t="str">
        <f t="shared" ca="1" si="43"/>
        <v/>
      </c>
    </row>
    <row r="2798" spans="1:29" x14ac:dyDescent="0.25">
      <c r="A2798" s="23">
        <v>2797</v>
      </c>
      <c r="B2798">
        <v>1371</v>
      </c>
      <c r="C2798" t="str">
        <f ca="1">IFERROR(VLOOKUP($B2798,INDIRECT(nfl_game_result),MATCH(C$1,INDIRECT(nfl_game_result_header),0),FALSE),"error")</f>
        <v>2017_03_NOR@CAR</v>
      </c>
      <c r="D2798">
        <f ca="1">IFERROR(IF(ISBLANK(VLOOKUP($B2798,INDIRECT(nfl_game_result),MATCH(D$1,INDIRECT(nfl_game_result_header),0),FALSE)),"",VLOOKUP($B2798,INDIRECT(nfl_game_result),MATCH(D$1,INDIRECT(nfl_game_result_header),0),FALSE)),"error")</f>
        <v>6</v>
      </c>
      <c r="E2798">
        <f ca="1">IFERROR(IF(ISBLANK(VLOOKUP($B2798,INDIRECT(nfl_game_result),MATCH(E$1,INDIRECT(nfl_game_result_header),0),FALSE)),"",VLOOKUP($B2798,INDIRECT(nfl_game_result),MATCH(E$1,INDIRECT(nfl_game_result_header),0),FALSE)),"error")</f>
        <v>5.5</v>
      </c>
      <c r="F2798" s="23" t="str">
        <f ca="1">IFERROR(IF(ISBLANK(VLOOKUP($B2798,INDIRECT(nfl_game_result),MATCH(F$1,INDIRECT(nfl_game_result_header),0),FALSE)),"",VLOOKUP($B2798,INDIRECT(nfl_game_result),MATCH(F$1,INDIRECT(nfl_game_result_header),0),FALSE)),"error")</f>
        <v/>
      </c>
      <c r="G2798" s="23" t="str">
        <f ca="1">IFERROR(IF(ISBLANK(VLOOKUP($B2798,INDIRECT(nfl_game_result),MATCH(G$1,INDIRECT(nfl_game_result_header),0),FALSE)),"",VLOOKUP($B2798,INDIRECT(nfl_game_result),MATCH(G$1,INDIRECT(nfl_game_result_header),0),FALSE)),"error")</f>
        <v/>
      </c>
      <c r="H2798">
        <f ca="1">IFERROR(IF(ISBLANK(VLOOKUP($B2798,INDIRECT(nfl_game_result),MATCH(H$1,INDIRECT(nfl_game_result_header),0),FALSE)),"",VLOOKUP($B2798,INDIRECT(nfl_game_result),MATCH(H$1,INDIRECT(nfl_game_result_header),0),FALSE)),"error")</f>
        <v>34</v>
      </c>
      <c r="I2798">
        <f ca="1">IFERROR(IF(ISBLANK(VLOOKUP($B2798,INDIRECT(nfl_game_result),MATCH(I$1,INDIRECT(nfl_game_result_header),0),FALSE)),"",VLOOKUP($B2798,INDIRECT(nfl_game_result),MATCH(I$1,INDIRECT(nfl_game_result_header),0),FALSE)),"error")</f>
        <v>13</v>
      </c>
      <c r="J2798" t="str">
        <f ca="1">IFERROR(IF(ISBLANK(VLOOKUP($B2798,INDIRECT(nfl_game_result),MATCH(J$1,INDIRECT(nfl_game_result_header),0),FALSE)),"",VLOOKUP($B2798,INDIRECT(nfl_game_result),MATCH(J$1,INDIRECT(nfl_game_result_header),0),FALSE)),"error")</f>
        <v>CAR</v>
      </c>
      <c r="K2798" t="str">
        <f ca="1">IFERROR(IF(ISBLANK(VLOOKUP($B2798,INDIRECT(nfl_game_result),MATCH(K$1,INDIRECT(nfl_game_result_header),0),FALSE)),"",VLOOKUP($B2798,INDIRECT(nfl_game_result),MATCH(K$1,INDIRECT(nfl_game_result_header),0),FALSE)),"error")</f>
        <v>CAR</v>
      </c>
      <c r="L2798" s="23" t="str">
        <f ca="1">IFERROR(IF(ISBLANK(VLOOKUP($B2798,INDIRECT(nfl_game_result),MATCH(L$1,INDIRECT(nfl_game_result_header),0),FALSE)),"",VLOOKUP($B2798,INDIRECT(nfl_game_result),MATCH(L$1,INDIRECT(nfl_game_result_header),0),FALSE)),"error")</f>
        <v/>
      </c>
      <c r="M2798" t="s">
        <v>14</v>
      </c>
      <c r="N2798">
        <v>-5</v>
      </c>
      <c r="O2798" t="s">
        <v>67</v>
      </c>
      <c r="P2798">
        <v>0.62</v>
      </c>
      <c r="Q2798" t="s">
        <v>67</v>
      </c>
      <c r="V2798" s="23" t="s">
        <v>416</v>
      </c>
      <c r="W2798">
        <f ca="1">VALUE(LEFT(C2798, 4))</f>
        <v>2017</v>
      </c>
      <c r="X2798">
        <f ca="1">VALUE(MID(C2798,6,FIND("_",C2798,6)-6))</f>
        <v>3</v>
      </c>
      <c r="Y2798">
        <f ca="1">IF(NOT(OR(ISBLANK(D2798),ISBLANK(E2798),D2798="",E2798="")),D2798-E2798,"")</f>
        <v>0.5</v>
      </c>
      <c r="Z2798">
        <f ca="1">IF(OR(NOT(ISNUMBER(D2798)),ISBLANK(D2798),D2798="",ISBLANK(N2798)),"",ABS(D2798-N2798))</f>
        <v>11</v>
      </c>
      <c r="AA2798">
        <f ca="1">IF(OR(ISBLANK(J2798),ISBLANK(O2798),J2798="",O2798=""),"",IF(J2798=O2798,1,0))</f>
        <v>1</v>
      </c>
      <c r="AB2798">
        <f ca="1">IF(OR(ISBLANK(K2798),ISBLANK(Q2798),K2798="",Q2798=""),"",IF(K2798=Q2798,1,0))</f>
        <v>1</v>
      </c>
      <c r="AC2798" s="23" t="str">
        <f t="shared" ca="1" si="43"/>
        <v/>
      </c>
    </row>
    <row r="2799" spans="1:29" x14ac:dyDescent="0.25">
      <c r="A2799" s="23">
        <v>2798</v>
      </c>
      <c r="B2799">
        <v>1372</v>
      </c>
      <c r="C2799" t="str">
        <f ca="1">IFERROR(VLOOKUP($B2799,INDIRECT(nfl_game_result),MATCH(C$1,INDIRECT(nfl_game_result_header),0),FALSE),"error")</f>
        <v>2017_03_TBY@MIN</v>
      </c>
      <c r="D2799" t="str">
        <f ca="1">IFERROR(IF(ISBLANK(VLOOKUP($B2799,INDIRECT(nfl_game_result),MATCH(D$1,INDIRECT(nfl_game_result_header),0),FALSE)),"",VLOOKUP($B2799,INDIRECT(nfl_game_result),MATCH(D$1,INDIRECT(nfl_game_result_header),0),FALSE)),"error")</f>
        <v>NA</v>
      </c>
      <c r="E2799">
        <f ca="1">IFERROR(IF(ISBLANK(VLOOKUP($B2799,INDIRECT(nfl_game_result),MATCH(E$1,INDIRECT(nfl_game_result_header),0),FALSE)),"",VLOOKUP($B2799,INDIRECT(nfl_game_result),MATCH(E$1,INDIRECT(nfl_game_result_header),0),FALSE)),"error")</f>
        <v>-2.5</v>
      </c>
      <c r="F2799" s="23" t="str">
        <f ca="1">IFERROR(IF(ISBLANK(VLOOKUP($B2799,INDIRECT(nfl_game_result),MATCH(F$1,INDIRECT(nfl_game_result_header),0),FALSE)),"",VLOOKUP($B2799,INDIRECT(nfl_game_result),MATCH(F$1,INDIRECT(nfl_game_result_header),0),FALSE)),"error")</f>
        <v/>
      </c>
      <c r="G2799" s="23" t="str">
        <f ca="1">IFERROR(IF(ISBLANK(VLOOKUP($B2799,INDIRECT(nfl_game_result),MATCH(G$1,INDIRECT(nfl_game_result_header),0),FALSE)),"",VLOOKUP($B2799,INDIRECT(nfl_game_result),MATCH(G$1,INDIRECT(nfl_game_result_header),0),FALSE)),"error")</f>
        <v/>
      </c>
      <c r="H2799">
        <f ca="1">IFERROR(IF(ISBLANK(VLOOKUP($B2799,INDIRECT(nfl_game_result),MATCH(H$1,INDIRECT(nfl_game_result_header),0),FALSE)),"",VLOOKUP($B2799,INDIRECT(nfl_game_result),MATCH(H$1,INDIRECT(nfl_game_result_header),0),FALSE)),"error")</f>
        <v>34</v>
      </c>
      <c r="I2799">
        <f ca="1">IFERROR(IF(ISBLANK(VLOOKUP($B2799,INDIRECT(nfl_game_result),MATCH(I$1,INDIRECT(nfl_game_result_header),0),FALSE)),"",VLOOKUP($B2799,INDIRECT(nfl_game_result),MATCH(I$1,INDIRECT(nfl_game_result_header),0),FALSE)),"error")</f>
        <v>17</v>
      </c>
      <c r="J2799" t="str">
        <f ca="1">IFERROR(IF(ISBLANK(VLOOKUP($B2799,INDIRECT(nfl_game_result),MATCH(J$1,INDIRECT(nfl_game_result_header),0),FALSE)),"",VLOOKUP($B2799,INDIRECT(nfl_game_result),MATCH(J$1,INDIRECT(nfl_game_result_header),0),FALSE)),"error")</f>
        <v>MIN</v>
      </c>
      <c r="K2799" t="str">
        <f ca="1">IFERROR(IF(ISBLANK(VLOOKUP($B2799,INDIRECT(nfl_game_result),MATCH(K$1,INDIRECT(nfl_game_result_header),0),FALSE)),"",VLOOKUP($B2799,INDIRECT(nfl_game_result),MATCH(K$1,INDIRECT(nfl_game_result_header),0),FALSE)),"error")</f>
        <v>MIN</v>
      </c>
      <c r="L2799" s="23" t="str">
        <f ca="1">IFERROR(IF(ISBLANK(VLOOKUP($B2799,INDIRECT(nfl_game_result),MATCH(L$1,INDIRECT(nfl_game_result_header),0),FALSE)),"",VLOOKUP($B2799,INDIRECT(nfl_game_result),MATCH(L$1,INDIRECT(nfl_game_result_header),0),FALSE)),"error")</f>
        <v/>
      </c>
      <c r="M2799" t="s">
        <v>14</v>
      </c>
      <c r="N2799">
        <v>2.5</v>
      </c>
      <c r="O2799" t="s">
        <v>80</v>
      </c>
      <c r="P2799">
        <v>0.57999999999999996</v>
      </c>
      <c r="Q2799" t="s">
        <v>80</v>
      </c>
      <c r="V2799" s="23" t="s">
        <v>416</v>
      </c>
      <c r="W2799">
        <f ca="1">VALUE(LEFT(C2799, 4))</f>
        <v>2017</v>
      </c>
      <c r="X2799">
        <f ca="1">VALUE(MID(C2799,6,FIND("_",C2799,6)-6))</f>
        <v>3</v>
      </c>
      <c r="Y2799" t="e">
        <f ca="1">IF(NOT(OR(ISBLANK(D2799),ISBLANK(E2799),D2799="",E2799="")),D2799-E2799,"")</f>
        <v>#VALUE!</v>
      </c>
      <c r="Z2799" t="str">
        <f ca="1">IF(OR(NOT(ISNUMBER(D2799)),ISBLANK(D2799),D2799="",ISBLANK(N2799)),"",ABS(D2799-N2799))</f>
        <v/>
      </c>
      <c r="AA2799">
        <f ca="1">IF(OR(ISBLANK(J2799),ISBLANK(O2799),J2799="",O2799=""),"",IF(J2799=O2799,1,0))</f>
        <v>1</v>
      </c>
      <c r="AB2799">
        <f ca="1">IF(OR(ISBLANK(K2799),ISBLANK(Q2799),K2799="",Q2799=""),"",IF(K2799=Q2799,1,0))</f>
        <v>1</v>
      </c>
      <c r="AC2799" s="23" t="str">
        <f t="shared" ca="1" si="43"/>
        <v/>
      </c>
    </row>
    <row r="2800" spans="1:29" x14ac:dyDescent="0.25">
      <c r="A2800" s="23">
        <v>2799</v>
      </c>
      <c r="B2800">
        <v>1373</v>
      </c>
      <c r="C2800" t="str">
        <f ca="1">IFERROR(VLOOKUP($B2800,INDIRECT(nfl_game_result),MATCH(C$1,INDIRECT(nfl_game_result_header),0),FALSE),"error")</f>
        <v>2017_03_CLE@IND</v>
      </c>
      <c r="D2800">
        <f ca="1">IFERROR(IF(ISBLANK(VLOOKUP($B2800,INDIRECT(nfl_game_result),MATCH(D$1,INDIRECT(nfl_game_result_header),0),FALSE)),"",VLOOKUP($B2800,INDIRECT(nfl_game_result),MATCH(D$1,INDIRECT(nfl_game_result_header),0),FALSE)),"error")</f>
        <v>1.5</v>
      </c>
      <c r="E2800">
        <f ca="1">IFERROR(IF(ISBLANK(VLOOKUP($B2800,INDIRECT(nfl_game_result),MATCH(E$1,INDIRECT(nfl_game_result_header),0),FALSE)),"",VLOOKUP($B2800,INDIRECT(nfl_game_result),MATCH(E$1,INDIRECT(nfl_game_result_header),0),FALSE)),"error")</f>
        <v>-1.5</v>
      </c>
      <c r="F2800" s="23" t="str">
        <f ca="1">IFERROR(IF(ISBLANK(VLOOKUP($B2800,INDIRECT(nfl_game_result),MATCH(F$1,INDIRECT(nfl_game_result_header),0),FALSE)),"",VLOOKUP($B2800,INDIRECT(nfl_game_result),MATCH(F$1,INDIRECT(nfl_game_result_header),0),FALSE)),"error")</f>
        <v/>
      </c>
      <c r="G2800" s="23" t="str">
        <f ca="1">IFERROR(IF(ISBLANK(VLOOKUP($B2800,INDIRECT(nfl_game_result),MATCH(G$1,INDIRECT(nfl_game_result_header),0),FALSE)),"",VLOOKUP($B2800,INDIRECT(nfl_game_result),MATCH(G$1,INDIRECT(nfl_game_result_header),0),FALSE)),"error")</f>
        <v/>
      </c>
      <c r="H2800">
        <f ca="1">IFERROR(IF(ISBLANK(VLOOKUP($B2800,INDIRECT(nfl_game_result),MATCH(H$1,INDIRECT(nfl_game_result_header),0),FALSE)),"",VLOOKUP($B2800,INDIRECT(nfl_game_result),MATCH(H$1,INDIRECT(nfl_game_result_header),0),FALSE)),"error")</f>
        <v>31</v>
      </c>
      <c r="I2800">
        <f ca="1">IFERROR(IF(ISBLANK(VLOOKUP($B2800,INDIRECT(nfl_game_result),MATCH(I$1,INDIRECT(nfl_game_result_header),0),FALSE)),"",VLOOKUP($B2800,INDIRECT(nfl_game_result),MATCH(I$1,INDIRECT(nfl_game_result_header),0),FALSE)),"error")</f>
        <v>28</v>
      </c>
      <c r="J2800" t="str">
        <f ca="1">IFERROR(IF(ISBLANK(VLOOKUP($B2800,INDIRECT(nfl_game_result),MATCH(J$1,INDIRECT(nfl_game_result_header),0),FALSE)),"",VLOOKUP($B2800,INDIRECT(nfl_game_result),MATCH(J$1,INDIRECT(nfl_game_result_header),0),FALSE)),"error")</f>
        <v>IND</v>
      </c>
      <c r="K2800" t="str">
        <f ca="1">IFERROR(IF(ISBLANK(VLOOKUP($B2800,INDIRECT(nfl_game_result),MATCH(K$1,INDIRECT(nfl_game_result_header),0),FALSE)),"",VLOOKUP($B2800,INDIRECT(nfl_game_result),MATCH(K$1,INDIRECT(nfl_game_result_header),0),FALSE)),"error")</f>
        <v>IND</v>
      </c>
      <c r="L2800" s="23" t="str">
        <f ca="1">IFERROR(IF(ISBLANK(VLOOKUP($B2800,INDIRECT(nfl_game_result),MATCH(L$1,INDIRECT(nfl_game_result_header),0),FALSE)),"",VLOOKUP($B2800,INDIRECT(nfl_game_result),MATCH(L$1,INDIRECT(nfl_game_result_header),0),FALSE)),"error")</f>
        <v/>
      </c>
      <c r="M2800" t="s">
        <v>14</v>
      </c>
      <c r="N2800">
        <v>0</v>
      </c>
      <c r="O2800" t="s">
        <v>70</v>
      </c>
      <c r="P2800">
        <v>0.51</v>
      </c>
      <c r="Q2800" t="s">
        <v>70</v>
      </c>
      <c r="V2800" s="23" t="s">
        <v>416</v>
      </c>
      <c r="W2800">
        <f ca="1">VALUE(LEFT(C2800, 4))</f>
        <v>2017</v>
      </c>
      <c r="X2800">
        <f ca="1">VALUE(MID(C2800,6,FIND("_",C2800,6)-6))</f>
        <v>3</v>
      </c>
      <c r="Y2800">
        <f ca="1">IF(NOT(OR(ISBLANK(D2800),ISBLANK(E2800),D2800="",E2800="")),D2800-E2800,"")</f>
        <v>3</v>
      </c>
      <c r="Z2800">
        <f ca="1">IF(OR(NOT(ISNUMBER(D2800)),ISBLANK(D2800),D2800="",ISBLANK(N2800)),"",ABS(D2800-N2800))</f>
        <v>1.5</v>
      </c>
      <c r="AA2800">
        <f ca="1">IF(OR(ISBLANK(J2800),ISBLANK(O2800),J2800="",O2800=""),"",IF(J2800=O2800,1,0))</f>
        <v>0</v>
      </c>
      <c r="AB2800">
        <f ca="1">IF(OR(ISBLANK(K2800),ISBLANK(Q2800),K2800="",Q2800=""),"",IF(K2800=Q2800,1,0))</f>
        <v>0</v>
      </c>
      <c r="AC2800" s="23" t="str">
        <f t="shared" ca="1" si="43"/>
        <v/>
      </c>
    </row>
    <row r="2801" spans="1:29" x14ac:dyDescent="0.25">
      <c r="A2801" s="23">
        <v>2800</v>
      </c>
      <c r="B2801">
        <v>1374</v>
      </c>
      <c r="C2801" t="str">
        <f ca="1">IFERROR(VLOOKUP($B2801,INDIRECT(nfl_game_result),MATCH(C$1,INDIRECT(nfl_game_result_header),0),FALSE),"error")</f>
        <v>2017_03_MIA@NYJ</v>
      </c>
      <c r="D2801">
        <f ca="1">IFERROR(IF(ISBLANK(VLOOKUP($B2801,INDIRECT(nfl_game_result),MATCH(D$1,INDIRECT(nfl_game_result_header),0),FALSE)),"",VLOOKUP($B2801,INDIRECT(nfl_game_result),MATCH(D$1,INDIRECT(nfl_game_result_header),0),FALSE)),"error")</f>
        <v>6.5</v>
      </c>
      <c r="E2801">
        <f ca="1">IFERROR(IF(ISBLANK(VLOOKUP($B2801,INDIRECT(nfl_game_result),MATCH(E$1,INDIRECT(nfl_game_result_header),0),FALSE)),"",VLOOKUP($B2801,INDIRECT(nfl_game_result),MATCH(E$1,INDIRECT(nfl_game_result_header),0),FALSE)),"error")</f>
        <v>6</v>
      </c>
      <c r="F2801" s="23" t="str">
        <f ca="1">IFERROR(IF(ISBLANK(VLOOKUP($B2801,INDIRECT(nfl_game_result),MATCH(F$1,INDIRECT(nfl_game_result_header),0),FALSE)),"",VLOOKUP($B2801,INDIRECT(nfl_game_result),MATCH(F$1,INDIRECT(nfl_game_result_header),0),FALSE)),"error")</f>
        <v/>
      </c>
      <c r="G2801" s="23" t="str">
        <f ca="1">IFERROR(IF(ISBLANK(VLOOKUP($B2801,INDIRECT(nfl_game_result),MATCH(G$1,INDIRECT(nfl_game_result_header),0),FALSE)),"",VLOOKUP($B2801,INDIRECT(nfl_game_result),MATCH(G$1,INDIRECT(nfl_game_result_header),0),FALSE)),"error")</f>
        <v/>
      </c>
      <c r="H2801">
        <f ca="1">IFERROR(IF(ISBLANK(VLOOKUP($B2801,INDIRECT(nfl_game_result),MATCH(H$1,INDIRECT(nfl_game_result_header),0),FALSE)),"",VLOOKUP($B2801,INDIRECT(nfl_game_result),MATCH(H$1,INDIRECT(nfl_game_result_header),0),FALSE)),"error")</f>
        <v>20</v>
      </c>
      <c r="I2801">
        <f ca="1">IFERROR(IF(ISBLANK(VLOOKUP($B2801,INDIRECT(nfl_game_result),MATCH(I$1,INDIRECT(nfl_game_result_header),0),FALSE)),"",VLOOKUP($B2801,INDIRECT(nfl_game_result),MATCH(I$1,INDIRECT(nfl_game_result_header),0),FALSE)),"error")</f>
        <v>6</v>
      </c>
      <c r="J2801" t="str">
        <f ca="1">IFERROR(IF(ISBLANK(VLOOKUP($B2801,INDIRECT(nfl_game_result),MATCH(J$1,INDIRECT(nfl_game_result_header),0),FALSE)),"",VLOOKUP($B2801,INDIRECT(nfl_game_result),MATCH(J$1,INDIRECT(nfl_game_result_header),0),FALSE)),"error")</f>
        <v>NYJ</v>
      </c>
      <c r="K2801" t="str">
        <f ca="1">IFERROR(IF(ISBLANK(VLOOKUP($B2801,INDIRECT(nfl_game_result),MATCH(K$1,INDIRECT(nfl_game_result_header),0),FALSE)),"",VLOOKUP($B2801,INDIRECT(nfl_game_result),MATCH(K$1,INDIRECT(nfl_game_result_header),0),FALSE)),"error")</f>
        <v>NYJ</v>
      </c>
      <c r="L2801" s="23" t="str">
        <f ca="1">IFERROR(IF(ISBLANK(VLOOKUP($B2801,INDIRECT(nfl_game_result),MATCH(L$1,INDIRECT(nfl_game_result_header),0),FALSE)),"",VLOOKUP($B2801,INDIRECT(nfl_game_result),MATCH(L$1,INDIRECT(nfl_game_result_header),0),FALSE)),"error")</f>
        <v/>
      </c>
      <c r="M2801" t="s">
        <v>14</v>
      </c>
      <c r="N2801">
        <v>6</v>
      </c>
      <c r="O2801" t="s">
        <v>79</v>
      </c>
      <c r="P2801">
        <v>0.6</v>
      </c>
      <c r="Q2801" t="s">
        <v>79</v>
      </c>
      <c r="V2801" s="23" t="s">
        <v>416</v>
      </c>
      <c r="W2801">
        <f ca="1">VALUE(LEFT(C2801, 4))</f>
        <v>2017</v>
      </c>
      <c r="X2801">
        <f ca="1">VALUE(MID(C2801,6,FIND("_",C2801,6)-6))</f>
        <v>3</v>
      </c>
      <c r="Y2801">
        <f ca="1">IF(NOT(OR(ISBLANK(D2801),ISBLANK(E2801),D2801="",E2801="")),D2801-E2801,"")</f>
        <v>0.5</v>
      </c>
      <c r="Z2801">
        <f ca="1">IF(OR(NOT(ISNUMBER(D2801)),ISBLANK(D2801),D2801="",ISBLANK(N2801)),"",ABS(D2801-N2801))</f>
        <v>0.5</v>
      </c>
      <c r="AA2801">
        <f ca="1">IF(OR(ISBLANK(J2801),ISBLANK(O2801),J2801="",O2801=""),"",IF(J2801=O2801,1,0))</f>
        <v>0</v>
      </c>
      <c r="AB2801">
        <f ca="1">IF(OR(ISBLANK(K2801),ISBLANK(Q2801),K2801="",Q2801=""),"",IF(K2801=Q2801,1,0))</f>
        <v>0</v>
      </c>
      <c r="AC2801" s="23" t="str">
        <f t="shared" ca="1" si="43"/>
        <v/>
      </c>
    </row>
    <row r="2802" spans="1:29" x14ac:dyDescent="0.25">
      <c r="A2802" s="23">
        <v>2801</v>
      </c>
      <c r="B2802">
        <v>1375</v>
      </c>
      <c r="C2802" t="str">
        <f ca="1">IFERROR(VLOOKUP($B2802,INDIRECT(nfl_game_result),MATCH(C$1,INDIRECT(nfl_game_result_header),0),FALSE),"error")</f>
        <v>2017_03_HOU@NWE</v>
      </c>
      <c r="D2802">
        <f ca="1">IFERROR(IF(ISBLANK(VLOOKUP($B2802,INDIRECT(nfl_game_result),MATCH(D$1,INDIRECT(nfl_game_result_header),0),FALSE)),"",VLOOKUP($B2802,INDIRECT(nfl_game_result),MATCH(D$1,INDIRECT(nfl_game_result_header),0),FALSE)),"error")</f>
        <v>-13</v>
      </c>
      <c r="E2802">
        <f ca="1">IFERROR(IF(ISBLANK(VLOOKUP($B2802,INDIRECT(nfl_game_result),MATCH(E$1,INDIRECT(nfl_game_result_header),0),FALSE)),"",VLOOKUP($B2802,INDIRECT(nfl_game_result),MATCH(E$1,INDIRECT(nfl_game_result_header),0),FALSE)),"error")</f>
        <v>-14</v>
      </c>
      <c r="F2802" s="23" t="str">
        <f ca="1">IFERROR(IF(ISBLANK(VLOOKUP($B2802,INDIRECT(nfl_game_result),MATCH(F$1,INDIRECT(nfl_game_result_header),0),FALSE)),"",VLOOKUP($B2802,INDIRECT(nfl_game_result),MATCH(F$1,INDIRECT(nfl_game_result_header),0),FALSE)),"error")</f>
        <v/>
      </c>
      <c r="G2802" s="23" t="str">
        <f ca="1">IFERROR(IF(ISBLANK(VLOOKUP($B2802,INDIRECT(nfl_game_result),MATCH(G$1,INDIRECT(nfl_game_result_header),0),FALSE)),"",VLOOKUP($B2802,INDIRECT(nfl_game_result),MATCH(G$1,INDIRECT(nfl_game_result_header),0),FALSE)),"error")</f>
        <v/>
      </c>
      <c r="H2802">
        <f ca="1">IFERROR(IF(ISBLANK(VLOOKUP($B2802,INDIRECT(nfl_game_result),MATCH(H$1,INDIRECT(nfl_game_result_header),0),FALSE)),"",VLOOKUP($B2802,INDIRECT(nfl_game_result),MATCH(H$1,INDIRECT(nfl_game_result_header),0),FALSE)),"error")</f>
        <v>36</v>
      </c>
      <c r="I2802">
        <f ca="1">IFERROR(IF(ISBLANK(VLOOKUP($B2802,INDIRECT(nfl_game_result),MATCH(I$1,INDIRECT(nfl_game_result_header),0),FALSE)),"",VLOOKUP($B2802,INDIRECT(nfl_game_result),MATCH(I$1,INDIRECT(nfl_game_result_header),0),FALSE)),"error")</f>
        <v>33</v>
      </c>
      <c r="J2802" t="str">
        <f ca="1">IFERROR(IF(ISBLANK(VLOOKUP($B2802,INDIRECT(nfl_game_result),MATCH(J$1,INDIRECT(nfl_game_result_header),0),FALSE)),"",VLOOKUP($B2802,INDIRECT(nfl_game_result),MATCH(J$1,INDIRECT(nfl_game_result_header),0),FALSE)),"error")</f>
        <v>HOU</v>
      </c>
      <c r="K2802" t="str">
        <f ca="1">IFERROR(IF(ISBLANK(VLOOKUP($B2802,INDIRECT(nfl_game_result),MATCH(K$1,INDIRECT(nfl_game_result_header),0),FALSE)),"",VLOOKUP($B2802,INDIRECT(nfl_game_result),MATCH(K$1,INDIRECT(nfl_game_result_header),0),FALSE)),"error")</f>
        <v>NWE</v>
      </c>
      <c r="L2802" s="23" t="str">
        <f ca="1">IFERROR(IF(ISBLANK(VLOOKUP($B2802,INDIRECT(nfl_game_result),MATCH(L$1,INDIRECT(nfl_game_result_header),0),FALSE)),"",VLOOKUP($B2802,INDIRECT(nfl_game_result),MATCH(L$1,INDIRECT(nfl_game_result_header),0),FALSE)),"error")</f>
        <v/>
      </c>
      <c r="M2802" t="s">
        <v>14</v>
      </c>
      <c r="N2802">
        <v>-11</v>
      </c>
      <c r="O2802" t="s">
        <v>332</v>
      </c>
      <c r="P2802">
        <v>0.68</v>
      </c>
      <c r="Q2802" t="s">
        <v>332</v>
      </c>
      <c r="V2802" s="23" t="s">
        <v>416</v>
      </c>
      <c r="W2802">
        <f ca="1">VALUE(LEFT(C2802, 4))</f>
        <v>2017</v>
      </c>
      <c r="X2802">
        <f ca="1">VALUE(MID(C2802,6,FIND("_",C2802,6)-6))</f>
        <v>3</v>
      </c>
      <c r="Y2802">
        <f ca="1">IF(NOT(OR(ISBLANK(D2802),ISBLANK(E2802),D2802="",E2802="")),D2802-E2802,"")</f>
        <v>1</v>
      </c>
      <c r="Z2802">
        <f ca="1">IF(OR(NOT(ISNUMBER(D2802)),ISBLANK(D2802),D2802="",ISBLANK(N2802)),"",ABS(D2802-N2802))</f>
        <v>2</v>
      </c>
      <c r="AA2802">
        <f ca="1">IF(OR(ISBLANK(J2802),ISBLANK(O2802),J2802="",O2802=""),"",IF(J2802=O2802,1,0))</f>
        <v>0</v>
      </c>
      <c r="AB2802">
        <f ca="1">IF(OR(ISBLANK(K2802),ISBLANK(Q2802),K2802="",Q2802=""),"",IF(K2802=Q2802,1,0))</f>
        <v>1</v>
      </c>
      <c r="AC2802" s="23" t="str">
        <f t="shared" ca="1" si="43"/>
        <v/>
      </c>
    </row>
    <row r="2803" spans="1:29" x14ac:dyDescent="0.25">
      <c r="A2803" s="23">
        <v>2802</v>
      </c>
      <c r="B2803">
        <v>1376</v>
      </c>
      <c r="C2803" t="str">
        <f ca="1">IFERROR(VLOOKUP($B2803,INDIRECT(nfl_game_result),MATCH(C$1,INDIRECT(nfl_game_result_header),0),FALSE),"error")</f>
        <v>2017_03_ATL@DET</v>
      </c>
      <c r="D2803">
        <f ca="1">IFERROR(IF(ISBLANK(VLOOKUP($B2803,INDIRECT(nfl_game_result),MATCH(D$1,INDIRECT(nfl_game_result_header),0),FALSE)),"",VLOOKUP($B2803,INDIRECT(nfl_game_result),MATCH(D$1,INDIRECT(nfl_game_result_header),0),FALSE)),"error")</f>
        <v>3.5</v>
      </c>
      <c r="E2803">
        <f ca="1">IFERROR(IF(ISBLANK(VLOOKUP($B2803,INDIRECT(nfl_game_result),MATCH(E$1,INDIRECT(nfl_game_result_header),0),FALSE)),"",VLOOKUP($B2803,INDIRECT(nfl_game_result),MATCH(E$1,INDIRECT(nfl_game_result_header),0),FALSE)),"error")</f>
        <v>3</v>
      </c>
      <c r="F2803" s="23" t="str">
        <f ca="1">IFERROR(IF(ISBLANK(VLOOKUP($B2803,INDIRECT(nfl_game_result),MATCH(F$1,INDIRECT(nfl_game_result_header),0),FALSE)),"",VLOOKUP($B2803,INDIRECT(nfl_game_result),MATCH(F$1,INDIRECT(nfl_game_result_header),0),FALSE)),"error")</f>
        <v/>
      </c>
      <c r="G2803" s="23" t="str">
        <f ca="1">IFERROR(IF(ISBLANK(VLOOKUP($B2803,INDIRECT(nfl_game_result),MATCH(G$1,INDIRECT(nfl_game_result_header),0),FALSE)),"",VLOOKUP($B2803,INDIRECT(nfl_game_result),MATCH(G$1,INDIRECT(nfl_game_result_header),0),FALSE)),"error")</f>
        <v/>
      </c>
      <c r="H2803">
        <f ca="1">IFERROR(IF(ISBLANK(VLOOKUP($B2803,INDIRECT(nfl_game_result),MATCH(H$1,INDIRECT(nfl_game_result_header),0),FALSE)),"",VLOOKUP($B2803,INDIRECT(nfl_game_result),MATCH(H$1,INDIRECT(nfl_game_result_header),0),FALSE)),"error")</f>
        <v>26</v>
      </c>
      <c r="I2803">
        <f ca="1">IFERROR(IF(ISBLANK(VLOOKUP($B2803,INDIRECT(nfl_game_result),MATCH(I$1,INDIRECT(nfl_game_result_header),0),FALSE)),"",VLOOKUP($B2803,INDIRECT(nfl_game_result),MATCH(I$1,INDIRECT(nfl_game_result_header),0),FALSE)),"error")</f>
        <v>30</v>
      </c>
      <c r="J2803" t="str">
        <f ca="1">IFERROR(IF(ISBLANK(VLOOKUP($B2803,INDIRECT(nfl_game_result),MATCH(J$1,INDIRECT(nfl_game_result_header),0),FALSE)),"",VLOOKUP($B2803,INDIRECT(nfl_game_result),MATCH(J$1,INDIRECT(nfl_game_result_header),0),FALSE)),"error")</f>
        <v>ATL</v>
      </c>
      <c r="K2803" t="str">
        <f ca="1">IFERROR(IF(ISBLANK(VLOOKUP($B2803,INDIRECT(nfl_game_result),MATCH(K$1,INDIRECT(nfl_game_result_header),0),FALSE)),"",VLOOKUP($B2803,INDIRECT(nfl_game_result),MATCH(K$1,INDIRECT(nfl_game_result_header),0),FALSE)),"error")</f>
        <v>ATL</v>
      </c>
      <c r="L2803" s="23" t="str">
        <f ca="1">IFERROR(IF(ISBLANK(VLOOKUP($B2803,INDIRECT(nfl_game_result),MATCH(L$1,INDIRECT(nfl_game_result_header),0),FALSE)),"",VLOOKUP($B2803,INDIRECT(nfl_game_result),MATCH(L$1,INDIRECT(nfl_game_result_header),0),FALSE)),"error")</f>
        <v/>
      </c>
      <c r="M2803" t="s">
        <v>14</v>
      </c>
      <c r="N2803">
        <v>3</v>
      </c>
      <c r="O2803" t="s">
        <v>20</v>
      </c>
      <c r="P2803">
        <v>0.63</v>
      </c>
      <c r="Q2803" t="s">
        <v>20</v>
      </c>
      <c r="V2803" s="23" t="s">
        <v>416</v>
      </c>
      <c r="W2803">
        <f ca="1">VALUE(LEFT(C2803, 4))</f>
        <v>2017</v>
      </c>
      <c r="X2803">
        <f ca="1">VALUE(MID(C2803,6,FIND("_",C2803,6)-6))</f>
        <v>3</v>
      </c>
      <c r="Y2803">
        <f ca="1">IF(NOT(OR(ISBLANK(D2803),ISBLANK(E2803),D2803="",E2803="")),D2803-E2803,"")</f>
        <v>0.5</v>
      </c>
      <c r="Z2803">
        <f ca="1">IF(OR(NOT(ISNUMBER(D2803)),ISBLANK(D2803),D2803="",ISBLANK(N2803)),"",ABS(D2803-N2803))</f>
        <v>0.5</v>
      </c>
      <c r="AA2803">
        <f ca="1">IF(OR(ISBLANK(J2803),ISBLANK(O2803),J2803="",O2803=""),"",IF(J2803=O2803,1,0))</f>
        <v>1</v>
      </c>
      <c r="AB2803">
        <f ca="1">IF(OR(ISBLANK(K2803),ISBLANK(Q2803),K2803="",Q2803=""),"",IF(K2803=Q2803,1,0))</f>
        <v>1</v>
      </c>
      <c r="AC2803" s="23" t="str">
        <f t="shared" ca="1" si="43"/>
        <v/>
      </c>
    </row>
    <row r="2804" spans="1:29" x14ac:dyDescent="0.25">
      <c r="A2804" s="23">
        <v>2803</v>
      </c>
      <c r="B2804">
        <v>1377</v>
      </c>
      <c r="C2804" t="str">
        <f ca="1">IFERROR(VLOOKUP($B2804,INDIRECT(nfl_game_result),MATCH(C$1,INDIRECT(nfl_game_result_header),0),FALSE),"error")</f>
        <v>2017_03_NYG@PHI</v>
      </c>
      <c r="D2804">
        <f ca="1">IFERROR(IF(ISBLANK(VLOOKUP($B2804,INDIRECT(nfl_game_result),MATCH(D$1,INDIRECT(nfl_game_result_header),0),FALSE)),"",VLOOKUP($B2804,INDIRECT(nfl_game_result),MATCH(D$1,INDIRECT(nfl_game_result_header),0),FALSE)),"error")</f>
        <v>3.5</v>
      </c>
      <c r="E2804">
        <f ca="1">IFERROR(IF(ISBLANK(VLOOKUP($B2804,INDIRECT(nfl_game_result),MATCH(E$1,INDIRECT(nfl_game_result_header),0),FALSE)),"",VLOOKUP($B2804,INDIRECT(nfl_game_result),MATCH(E$1,INDIRECT(nfl_game_result_header),0),FALSE)),"error")</f>
        <v>6</v>
      </c>
      <c r="F2804" s="23" t="str">
        <f ca="1">IFERROR(IF(ISBLANK(VLOOKUP($B2804,INDIRECT(nfl_game_result),MATCH(F$1,INDIRECT(nfl_game_result_header),0),FALSE)),"",VLOOKUP($B2804,INDIRECT(nfl_game_result),MATCH(F$1,INDIRECT(nfl_game_result_header),0),FALSE)),"error")</f>
        <v/>
      </c>
      <c r="G2804" s="23" t="str">
        <f ca="1">IFERROR(IF(ISBLANK(VLOOKUP($B2804,INDIRECT(nfl_game_result),MATCH(G$1,INDIRECT(nfl_game_result_header),0),FALSE)),"",VLOOKUP($B2804,INDIRECT(nfl_game_result),MATCH(G$1,INDIRECT(nfl_game_result_header),0),FALSE)),"error")</f>
        <v/>
      </c>
      <c r="H2804">
        <f ca="1">IFERROR(IF(ISBLANK(VLOOKUP($B2804,INDIRECT(nfl_game_result),MATCH(H$1,INDIRECT(nfl_game_result_header),0),FALSE)),"",VLOOKUP($B2804,INDIRECT(nfl_game_result),MATCH(H$1,INDIRECT(nfl_game_result_header),0),FALSE)),"error")</f>
        <v>27</v>
      </c>
      <c r="I2804">
        <f ca="1">IFERROR(IF(ISBLANK(VLOOKUP($B2804,INDIRECT(nfl_game_result),MATCH(I$1,INDIRECT(nfl_game_result_header),0),FALSE)),"",VLOOKUP($B2804,INDIRECT(nfl_game_result),MATCH(I$1,INDIRECT(nfl_game_result_header),0),FALSE)),"error")</f>
        <v>24</v>
      </c>
      <c r="J2804" t="str">
        <f ca="1">IFERROR(IF(ISBLANK(VLOOKUP($B2804,INDIRECT(nfl_game_result),MATCH(J$1,INDIRECT(nfl_game_result_header),0),FALSE)),"",VLOOKUP($B2804,INDIRECT(nfl_game_result),MATCH(J$1,INDIRECT(nfl_game_result_header),0),FALSE)),"error")</f>
        <v>PHI</v>
      </c>
      <c r="K2804" t="str">
        <f ca="1">IFERROR(IF(ISBLANK(VLOOKUP($B2804,INDIRECT(nfl_game_result),MATCH(K$1,INDIRECT(nfl_game_result_header),0),FALSE)),"",VLOOKUP($B2804,INDIRECT(nfl_game_result),MATCH(K$1,INDIRECT(nfl_game_result_header),0),FALSE)),"error")</f>
        <v>PHI</v>
      </c>
      <c r="L2804" s="23" t="str">
        <f ca="1">IFERROR(IF(ISBLANK(VLOOKUP($B2804,INDIRECT(nfl_game_result),MATCH(L$1,INDIRECT(nfl_game_result_header),0),FALSE)),"",VLOOKUP($B2804,INDIRECT(nfl_game_result),MATCH(L$1,INDIRECT(nfl_game_result_header),0),FALSE)),"error")</f>
        <v/>
      </c>
      <c r="M2804" t="s">
        <v>14</v>
      </c>
      <c r="N2804">
        <v>-4.5</v>
      </c>
      <c r="O2804" t="s">
        <v>86</v>
      </c>
      <c r="P2804">
        <v>0.69</v>
      </c>
      <c r="Q2804" t="s">
        <v>86</v>
      </c>
      <c r="V2804" s="23" t="s">
        <v>416</v>
      </c>
      <c r="W2804">
        <f ca="1">VALUE(LEFT(C2804, 4))</f>
        <v>2017</v>
      </c>
      <c r="X2804">
        <f ca="1">VALUE(MID(C2804,6,FIND("_",C2804,6)-6))</f>
        <v>3</v>
      </c>
      <c r="Y2804">
        <f ca="1">IF(NOT(OR(ISBLANK(D2804),ISBLANK(E2804),D2804="",E2804="")),D2804-E2804,"")</f>
        <v>-2.5</v>
      </c>
      <c r="Z2804">
        <f ca="1">IF(OR(NOT(ISNUMBER(D2804)),ISBLANK(D2804),D2804="",ISBLANK(N2804)),"",ABS(D2804-N2804))</f>
        <v>8</v>
      </c>
      <c r="AA2804">
        <f ca="1">IF(OR(ISBLANK(J2804),ISBLANK(O2804),J2804="",O2804=""),"",IF(J2804=O2804,1,0))</f>
        <v>1</v>
      </c>
      <c r="AB2804">
        <f ca="1">IF(OR(ISBLANK(K2804),ISBLANK(Q2804),K2804="",Q2804=""),"",IF(K2804=Q2804,1,0))</f>
        <v>1</v>
      </c>
      <c r="AC2804" s="23" t="str">
        <f t="shared" ca="1" si="43"/>
        <v/>
      </c>
    </row>
    <row r="2805" spans="1:29" x14ac:dyDescent="0.25">
      <c r="A2805" s="23">
        <v>2804</v>
      </c>
      <c r="B2805">
        <v>1378</v>
      </c>
      <c r="C2805" t="str">
        <f ca="1">IFERROR(VLOOKUP($B2805,INDIRECT(nfl_game_result),MATCH(C$1,INDIRECT(nfl_game_result_header),0),FALSE),"error")</f>
        <v>2017_03_SEA@TEN</v>
      </c>
      <c r="D2805">
        <f ca="1">IFERROR(IF(ISBLANK(VLOOKUP($B2805,INDIRECT(nfl_game_result),MATCH(D$1,INDIRECT(nfl_game_result_header),0),FALSE)),"",VLOOKUP($B2805,INDIRECT(nfl_game_result),MATCH(D$1,INDIRECT(nfl_game_result_header),0),FALSE)),"error")</f>
        <v>-2</v>
      </c>
      <c r="E2805">
        <f ca="1">IFERROR(IF(ISBLANK(VLOOKUP($B2805,INDIRECT(nfl_game_result),MATCH(E$1,INDIRECT(nfl_game_result_header),0),FALSE)),"",VLOOKUP($B2805,INDIRECT(nfl_game_result),MATCH(E$1,INDIRECT(nfl_game_result_header),0),FALSE)),"error")</f>
        <v>-2.5</v>
      </c>
      <c r="F2805" s="23" t="str">
        <f ca="1">IFERROR(IF(ISBLANK(VLOOKUP($B2805,INDIRECT(nfl_game_result),MATCH(F$1,INDIRECT(nfl_game_result_header),0),FALSE)),"",VLOOKUP($B2805,INDIRECT(nfl_game_result),MATCH(F$1,INDIRECT(nfl_game_result_header),0),FALSE)),"error")</f>
        <v/>
      </c>
      <c r="G2805" s="23" t="str">
        <f ca="1">IFERROR(IF(ISBLANK(VLOOKUP($B2805,INDIRECT(nfl_game_result),MATCH(G$1,INDIRECT(nfl_game_result_header),0),FALSE)),"",VLOOKUP($B2805,INDIRECT(nfl_game_result),MATCH(G$1,INDIRECT(nfl_game_result_header),0),FALSE)),"error")</f>
        <v/>
      </c>
      <c r="H2805">
        <f ca="1">IFERROR(IF(ISBLANK(VLOOKUP($B2805,INDIRECT(nfl_game_result),MATCH(H$1,INDIRECT(nfl_game_result_header),0),FALSE)),"",VLOOKUP($B2805,INDIRECT(nfl_game_result),MATCH(H$1,INDIRECT(nfl_game_result_header),0),FALSE)),"error")</f>
        <v>33</v>
      </c>
      <c r="I2805">
        <f ca="1">IFERROR(IF(ISBLANK(VLOOKUP($B2805,INDIRECT(nfl_game_result),MATCH(I$1,INDIRECT(nfl_game_result_header),0),FALSE)),"",VLOOKUP($B2805,INDIRECT(nfl_game_result),MATCH(I$1,INDIRECT(nfl_game_result_header),0),FALSE)),"error")</f>
        <v>27</v>
      </c>
      <c r="J2805" t="str">
        <f ca="1">IFERROR(IF(ISBLANK(VLOOKUP($B2805,INDIRECT(nfl_game_result),MATCH(J$1,INDIRECT(nfl_game_result_header),0),FALSE)),"",VLOOKUP($B2805,INDIRECT(nfl_game_result),MATCH(J$1,INDIRECT(nfl_game_result_header),0),FALSE)),"error")</f>
        <v>TEN</v>
      </c>
      <c r="K2805" t="str">
        <f ca="1">IFERROR(IF(ISBLANK(VLOOKUP($B2805,INDIRECT(nfl_game_result),MATCH(K$1,INDIRECT(nfl_game_result_header),0),FALSE)),"",VLOOKUP($B2805,INDIRECT(nfl_game_result),MATCH(K$1,INDIRECT(nfl_game_result_header),0),FALSE)),"error")</f>
        <v>TEN</v>
      </c>
      <c r="L2805" s="23" t="str">
        <f ca="1">IFERROR(IF(ISBLANK(VLOOKUP($B2805,INDIRECT(nfl_game_result),MATCH(L$1,INDIRECT(nfl_game_result_header),0),FALSE)),"",VLOOKUP($B2805,INDIRECT(nfl_game_result),MATCH(L$1,INDIRECT(nfl_game_result_header),0),FALSE)),"error")</f>
        <v/>
      </c>
      <c r="M2805" t="s">
        <v>14</v>
      </c>
      <c r="N2805">
        <v>1</v>
      </c>
      <c r="O2805" t="s">
        <v>93</v>
      </c>
      <c r="P2805">
        <v>0.56000000000000005</v>
      </c>
      <c r="Q2805" t="s">
        <v>93</v>
      </c>
      <c r="V2805" s="23" t="s">
        <v>416</v>
      </c>
      <c r="W2805">
        <f ca="1">VALUE(LEFT(C2805, 4))</f>
        <v>2017</v>
      </c>
      <c r="X2805">
        <f ca="1">VALUE(MID(C2805,6,FIND("_",C2805,6)-6))</f>
        <v>3</v>
      </c>
      <c r="Y2805">
        <f ca="1">IF(NOT(OR(ISBLANK(D2805),ISBLANK(E2805),D2805="",E2805="")),D2805-E2805,"")</f>
        <v>0.5</v>
      </c>
      <c r="Z2805">
        <f ca="1">IF(OR(NOT(ISNUMBER(D2805)),ISBLANK(D2805),D2805="",ISBLANK(N2805)),"",ABS(D2805-N2805))</f>
        <v>3</v>
      </c>
      <c r="AA2805">
        <f ca="1">IF(OR(ISBLANK(J2805),ISBLANK(O2805),J2805="",O2805=""),"",IF(J2805=O2805,1,0))</f>
        <v>1</v>
      </c>
      <c r="AB2805">
        <f ca="1">IF(OR(ISBLANK(K2805),ISBLANK(Q2805),K2805="",Q2805=""),"",IF(K2805=Q2805,1,0))</f>
        <v>1</v>
      </c>
      <c r="AC2805" s="23" t="str">
        <f t="shared" ca="1" si="43"/>
        <v/>
      </c>
    </row>
    <row r="2806" spans="1:29" x14ac:dyDescent="0.25">
      <c r="A2806" s="23">
        <v>2805</v>
      </c>
      <c r="B2806">
        <v>1379</v>
      </c>
      <c r="C2806" t="str">
        <f ca="1">IFERROR(VLOOKUP($B2806,INDIRECT(nfl_game_result),MATCH(C$1,INDIRECT(nfl_game_result_header),0),FALSE),"error")</f>
        <v>2017_03_KCY@LAC</v>
      </c>
      <c r="D2806">
        <f ca="1">IFERROR(IF(ISBLANK(VLOOKUP($B2806,INDIRECT(nfl_game_result),MATCH(D$1,INDIRECT(nfl_game_result_header),0),FALSE)),"",VLOOKUP($B2806,INDIRECT(nfl_game_result),MATCH(D$1,INDIRECT(nfl_game_result_header),0),FALSE)),"error")</f>
        <v>2.5</v>
      </c>
      <c r="E2806">
        <f ca="1">IFERROR(IF(ISBLANK(VLOOKUP($B2806,INDIRECT(nfl_game_result),MATCH(E$1,INDIRECT(nfl_game_result_header),0),FALSE)),"",VLOOKUP($B2806,INDIRECT(nfl_game_result),MATCH(E$1,INDIRECT(nfl_game_result_header),0),FALSE)),"error")</f>
        <v>3</v>
      </c>
      <c r="F2806" s="23" t="str">
        <f ca="1">IFERROR(IF(ISBLANK(VLOOKUP($B2806,INDIRECT(nfl_game_result),MATCH(F$1,INDIRECT(nfl_game_result_header),0),FALSE)),"",VLOOKUP($B2806,INDIRECT(nfl_game_result),MATCH(F$1,INDIRECT(nfl_game_result_header),0),FALSE)),"error")</f>
        <v/>
      </c>
      <c r="G2806" s="23" t="str">
        <f ca="1">IFERROR(IF(ISBLANK(VLOOKUP($B2806,INDIRECT(nfl_game_result),MATCH(G$1,INDIRECT(nfl_game_result_header),0),FALSE)),"",VLOOKUP($B2806,INDIRECT(nfl_game_result),MATCH(G$1,INDIRECT(nfl_game_result_header),0),FALSE)),"error")</f>
        <v/>
      </c>
      <c r="H2806">
        <f ca="1">IFERROR(IF(ISBLANK(VLOOKUP($B2806,INDIRECT(nfl_game_result),MATCH(H$1,INDIRECT(nfl_game_result_header),0),FALSE)),"",VLOOKUP($B2806,INDIRECT(nfl_game_result),MATCH(H$1,INDIRECT(nfl_game_result_header),0),FALSE)),"error")</f>
        <v>10</v>
      </c>
      <c r="I2806">
        <f ca="1">IFERROR(IF(ISBLANK(VLOOKUP($B2806,INDIRECT(nfl_game_result),MATCH(I$1,INDIRECT(nfl_game_result_header),0),FALSE)),"",VLOOKUP($B2806,INDIRECT(nfl_game_result),MATCH(I$1,INDIRECT(nfl_game_result_header),0),FALSE)),"error")</f>
        <v>24</v>
      </c>
      <c r="J2806" t="str">
        <f ca="1">IFERROR(IF(ISBLANK(VLOOKUP($B2806,INDIRECT(nfl_game_result),MATCH(J$1,INDIRECT(nfl_game_result_header),0),FALSE)),"",VLOOKUP($B2806,INDIRECT(nfl_game_result),MATCH(J$1,INDIRECT(nfl_game_result_header),0),FALSE)),"error")</f>
        <v>KCY</v>
      </c>
      <c r="K2806" t="str">
        <f ca="1">IFERROR(IF(ISBLANK(VLOOKUP($B2806,INDIRECT(nfl_game_result),MATCH(K$1,INDIRECT(nfl_game_result_header),0),FALSE)),"",VLOOKUP($B2806,INDIRECT(nfl_game_result),MATCH(K$1,INDIRECT(nfl_game_result_header),0),FALSE)),"error")</f>
        <v>KCY</v>
      </c>
      <c r="L2806" s="23" t="str">
        <f ca="1">IFERROR(IF(ISBLANK(VLOOKUP($B2806,INDIRECT(nfl_game_result),MATCH(L$1,INDIRECT(nfl_game_result_header),0),FALSE)),"",VLOOKUP($B2806,INDIRECT(nfl_game_result),MATCH(L$1,INDIRECT(nfl_game_result_header),0),FALSE)),"error")</f>
        <v/>
      </c>
      <c r="M2806" t="s">
        <v>14</v>
      </c>
      <c r="N2806">
        <v>6</v>
      </c>
      <c r="O2806" t="s">
        <v>122</v>
      </c>
      <c r="P2806">
        <v>0.55000000000000004</v>
      </c>
      <c r="Q2806" t="s">
        <v>331</v>
      </c>
      <c r="V2806" s="23" t="s">
        <v>416</v>
      </c>
      <c r="W2806">
        <f ca="1">VALUE(LEFT(C2806, 4))</f>
        <v>2017</v>
      </c>
      <c r="X2806">
        <f ca="1">VALUE(MID(C2806,6,FIND("_",C2806,6)-6))</f>
        <v>3</v>
      </c>
      <c r="Y2806">
        <f ca="1">IF(NOT(OR(ISBLANK(D2806),ISBLANK(E2806),D2806="",E2806="")),D2806-E2806,"")</f>
        <v>-0.5</v>
      </c>
      <c r="Z2806">
        <f ca="1">IF(OR(NOT(ISNUMBER(D2806)),ISBLANK(D2806),D2806="",ISBLANK(N2806)),"",ABS(D2806-N2806))</f>
        <v>3.5</v>
      </c>
      <c r="AA2806">
        <f ca="1">IF(OR(ISBLANK(J2806),ISBLANK(O2806),J2806="",O2806=""),"",IF(J2806=O2806,1,0))</f>
        <v>0</v>
      </c>
      <c r="AB2806">
        <f ca="1">IF(OR(ISBLANK(K2806),ISBLANK(Q2806),K2806="",Q2806=""),"",IF(K2806=Q2806,1,0))</f>
        <v>1</v>
      </c>
      <c r="AC2806" s="23" t="str">
        <f t="shared" ca="1" si="43"/>
        <v/>
      </c>
    </row>
    <row r="2807" spans="1:29" x14ac:dyDescent="0.25">
      <c r="A2807" s="23">
        <v>2806</v>
      </c>
      <c r="B2807">
        <v>1380</v>
      </c>
      <c r="C2807" t="str">
        <f ca="1">IFERROR(VLOOKUP($B2807,INDIRECT(nfl_game_result),MATCH(C$1,INDIRECT(nfl_game_result_header),0),FALSE),"error")</f>
        <v>2017_03_CIN@GBY</v>
      </c>
      <c r="D2807">
        <f ca="1">IFERROR(IF(ISBLANK(VLOOKUP($B2807,INDIRECT(nfl_game_result),MATCH(D$1,INDIRECT(nfl_game_result_header),0),FALSE)),"",VLOOKUP($B2807,INDIRECT(nfl_game_result),MATCH(D$1,INDIRECT(nfl_game_result_header),0),FALSE)),"error")</f>
        <v>-8.5</v>
      </c>
      <c r="E2807">
        <f ca="1">IFERROR(IF(ISBLANK(VLOOKUP($B2807,INDIRECT(nfl_game_result),MATCH(E$1,INDIRECT(nfl_game_result_header),0),FALSE)),"",VLOOKUP($B2807,INDIRECT(nfl_game_result),MATCH(E$1,INDIRECT(nfl_game_result_header),0),FALSE)),"error")</f>
        <v>-7.5</v>
      </c>
      <c r="F2807" s="23" t="str">
        <f ca="1">IFERROR(IF(ISBLANK(VLOOKUP($B2807,INDIRECT(nfl_game_result),MATCH(F$1,INDIRECT(nfl_game_result_header),0),FALSE)),"",VLOOKUP($B2807,INDIRECT(nfl_game_result),MATCH(F$1,INDIRECT(nfl_game_result_header),0),FALSE)),"error")</f>
        <v/>
      </c>
      <c r="G2807" s="23" t="str">
        <f ca="1">IFERROR(IF(ISBLANK(VLOOKUP($B2807,INDIRECT(nfl_game_result),MATCH(G$1,INDIRECT(nfl_game_result_header),0),FALSE)),"",VLOOKUP($B2807,INDIRECT(nfl_game_result),MATCH(G$1,INDIRECT(nfl_game_result_header),0),FALSE)),"error")</f>
        <v/>
      </c>
      <c r="H2807">
        <f ca="1">IFERROR(IF(ISBLANK(VLOOKUP($B2807,INDIRECT(nfl_game_result),MATCH(H$1,INDIRECT(nfl_game_result_header),0),FALSE)),"",VLOOKUP($B2807,INDIRECT(nfl_game_result),MATCH(H$1,INDIRECT(nfl_game_result_header),0),FALSE)),"error")</f>
        <v>27</v>
      </c>
      <c r="I2807">
        <f ca="1">IFERROR(IF(ISBLANK(VLOOKUP($B2807,INDIRECT(nfl_game_result),MATCH(I$1,INDIRECT(nfl_game_result_header),0),FALSE)),"",VLOOKUP($B2807,INDIRECT(nfl_game_result),MATCH(I$1,INDIRECT(nfl_game_result_header),0),FALSE)),"error")</f>
        <v>24</v>
      </c>
      <c r="J2807" t="str">
        <f ca="1">IFERROR(IF(ISBLANK(VLOOKUP($B2807,INDIRECT(nfl_game_result),MATCH(J$1,INDIRECT(nfl_game_result_header),0),FALSE)),"",VLOOKUP($B2807,INDIRECT(nfl_game_result),MATCH(J$1,INDIRECT(nfl_game_result_header),0),FALSE)),"error")</f>
        <v>CIN</v>
      </c>
      <c r="K2807" t="str">
        <f ca="1">IFERROR(IF(ISBLANK(VLOOKUP($B2807,INDIRECT(nfl_game_result),MATCH(K$1,INDIRECT(nfl_game_result_header),0),FALSE)),"",VLOOKUP($B2807,INDIRECT(nfl_game_result),MATCH(K$1,INDIRECT(nfl_game_result_header),0),FALSE)),"error")</f>
        <v>GBY</v>
      </c>
      <c r="L2807" s="23" t="str">
        <f ca="1">IFERROR(IF(ISBLANK(VLOOKUP($B2807,INDIRECT(nfl_game_result),MATCH(L$1,INDIRECT(nfl_game_result_header),0),FALSE)),"",VLOOKUP($B2807,INDIRECT(nfl_game_result),MATCH(L$1,INDIRECT(nfl_game_result_header),0),FALSE)),"error")</f>
        <v/>
      </c>
      <c r="M2807" t="s">
        <v>14</v>
      </c>
      <c r="N2807">
        <v>-10.5</v>
      </c>
      <c r="O2807" t="s">
        <v>69</v>
      </c>
      <c r="P2807">
        <v>0.57999999999999996</v>
      </c>
      <c r="Q2807" t="s">
        <v>330</v>
      </c>
      <c r="V2807" s="23" t="s">
        <v>416</v>
      </c>
      <c r="W2807">
        <f ca="1">VALUE(LEFT(C2807, 4))</f>
        <v>2017</v>
      </c>
      <c r="X2807">
        <f ca="1">VALUE(MID(C2807,6,FIND("_",C2807,6)-6))</f>
        <v>3</v>
      </c>
      <c r="Y2807">
        <f ca="1">IF(NOT(OR(ISBLANK(D2807),ISBLANK(E2807),D2807="",E2807="")),D2807-E2807,"")</f>
        <v>-1</v>
      </c>
      <c r="Z2807">
        <f ca="1">IF(OR(NOT(ISNUMBER(D2807)),ISBLANK(D2807),D2807="",ISBLANK(N2807)),"",ABS(D2807-N2807))</f>
        <v>2</v>
      </c>
      <c r="AA2807">
        <f ca="1">IF(OR(ISBLANK(J2807),ISBLANK(O2807),J2807="",O2807=""),"",IF(J2807=O2807,1,0))</f>
        <v>1</v>
      </c>
      <c r="AB2807">
        <f ca="1">IF(OR(ISBLANK(K2807),ISBLANK(Q2807),K2807="",Q2807=""),"",IF(K2807=Q2807,1,0))</f>
        <v>1</v>
      </c>
      <c r="AC2807" s="23" t="str">
        <f t="shared" ca="1" si="43"/>
        <v/>
      </c>
    </row>
    <row r="2808" spans="1:29" x14ac:dyDescent="0.25">
      <c r="A2808" s="23">
        <v>2807</v>
      </c>
      <c r="B2808">
        <v>1381</v>
      </c>
      <c r="C2808" t="str">
        <f ca="1">IFERROR(VLOOKUP($B2808,INDIRECT(nfl_game_result),MATCH(C$1,INDIRECT(nfl_game_result_header),0),FALSE),"error")</f>
        <v>2017_03_OAK@WAS</v>
      </c>
      <c r="D2808">
        <f ca="1">IFERROR(IF(ISBLANK(VLOOKUP($B2808,INDIRECT(nfl_game_result),MATCH(D$1,INDIRECT(nfl_game_result_header),0),FALSE)),"",VLOOKUP($B2808,INDIRECT(nfl_game_result),MATCH(D$1,INDIRECT(nfl_game_result_header),0),FALSE)),"error")</f>
        <v>3.5</v>
      </c>
      <c r="E2808">
        <f ca="1">IFERROR(IF(ISBLANK(VLOOKUP($B2808,INDIRECT(nfl_game_result),MATCH(E$1,INDIRECT(nfl_game_result_header),0),FALSE)),"",VLOOKUP($B2808,INDIRECT(nfl_game_result),MATCH(E$1,INDIRECT(nfl_game_result_header),0),FALSE)),"error")</f>
        <v>3</v>
      </c>
      <c r="F2808" s="23" t="str">
        <f ca="1">IFERROR(IF(ISBLANK(VLOOKUP($B2808,INDIRECT(nfl_game_result),MATCH(F$1,INDIRECT(nfl_game_result_header),0),FALSE)),"",VLOOKUP($B2808,INDIRECT(nfl_game_result),MATCH(F$1,INDIRECT(nfl_game_result_header),0),FALSE)),"error")</f>
        <v/>
      </c>
      <c r="G2808" s="23" t="str">
        <f ca="1">IFERROR(IF(ISBLANK(VLOOKUP($B2808,INDIRECT(nfl_game_result),MATCH(G$1,INDIRECT(nfl_game_result_header),0),FALSE)),"",VLOOKUP($B2808,INDIRECT(nfl_game_result),MATCH(G$1,INDIRECT(nfl_game_result_header),0),FALSE)),"error")</f>
        <v/>
      </c>
      <c r="H2808">
        <f ca="1">IFERROR(IF(ISBLANK(VLOOKUP($B2808,INDIRECT(nfl_game_result),MATCH(H$1,INDIRECT(nfl_game_result_header),0),FALSE)),"",VLOOKUP($B2808,INDIRECT(nfl_game_result),MATCH(H$1,INDIRECT(nfl_game_result_header),0),FALSE)),"error")</f>
        <v>27</v>
      </c>
      <c r="I2808">
        <f ca="1">IFERROR(IF(ISBLANK(VLOOKUP($B2808,INDIRECT(nfl_game_result),MATCH(I$1,INDIRECT(nfl_game_result_header),0),FALSE)),"",VLOOKUP($B2808,INDIRECT(nfl_game_result),MATCH(I$1,INDIRECT(nfl_game_result_header),0),FALSE)),"error")</f>
        <v>10</v>
      </c>
      <c r="J2808" t="str">
        <f ca="1">IFERROR(IF(ISBLANK(VLOOKUP($B2808,INDIRECT(nfl_game_result),MATCH(J$1,INDIRECT(nfl_game_result_header),0),FALSE)),"",VLOOKUP($B2808,INDIRECT(nfl_game_result),MATCH(J$1,INDIRECT(nfl_game_result_header),0),FALSE)),"error")</f>
        <v>WAS</v>
      </c>
      <c r="K2808" t="str">
        <f ca="1">IFERROR(IF(ISBLANK(VLOOKUP($B2808,INDIRECT(nfl_game_result),MATCH(K$1,INDIRECT(nfl_game_result_header),0),FALSE)),"",VLOOKUP($B2808,INDIRECT(nfl_game_result),MATCH(K$1,INDIRECT(nfl_game_result_header),0),FALSE)),"error")</f>
        <v>WAS</v>
      </c>
      <c r="L2808" s="23" t="str">
        <f ca="1">IFERROR(IF(ISBLANK(VLOOKUP($B2808,INDIRECT(nfl_game_result),MATCH(L$1,INDIRECT(nfl_game_result_header),0),FALSE)),"",VLOOKUP($B2808,INDIRECT(nfl_game_result),MATCH(L$1,INDIRECT(nfl_game_result_header),0),FALSE)),"error")</f>
        <v/>
      </c>
      <c r="M2808" t="s">
        <v>14</v>
      </c>
      <c r="N2808">
        <v>4</v>
      </c>
      <c r="O2808" t="s">
        <v>85</v>
      </c>
      <c r="P2808">
        <v>0.6</v>
      </c>
      <c r="Q2808" t="s">
        <v>85</v>
      </c>
      <c r="V2808" s="23" t="s">
        <v>416</v>
      </c>
      <c r="W2808">
        <f ca="1">VALUE(LEFT(C2808, 4))</f>
        <v>2017</v>
      </c>
      <c r="X2808">
        <f ca="1">VALUE(MID(C2808,6,FIND("_",C2808,6)-6))</f>
        <v>3</v>
      </c>
      <c r="Y2808">
        <f ca="1">IF(NOT(OR(ISBLANK(D2808),ISBLANK(E2808),D2808="",E2808="")),D2808-E2808,"")</f>
        <v>0.5</v>
      </c>
      <c r="Z2808">
        <f ca="1">IF(OR(NOT(ISNUMBER(D2808)),ISBLANK(D2808),D2808="",ISBLANK(N2808)),"",ABS(D2808-N2808))</f>
        <v>0.5</v>
      </c>
      <c r="AA2808">
        <f ca="1">IF(OR(ISBLANK(J2808),ISBLANK(O2808),J2808="",O2808=""),"",IF(J2808=O2808,1,0))</f>
        <v>0</v>
      </c>
      <c r="AB2808">
        <f ca="1">IF(OR(ISBLANK(K2808),ISBLANK(Q2808),K2808="",Q2808=""),"",IF(K2808=Q2808,1,0))</f>
        <v>0</v>
      </c>
      <c r="AC2808" s="23" t="str">
        <f t="shared" ca="1" si="43"/>
        <v/>
      </c>
    </row>
    <row r="2809" spans="1:29" x14ac:dyDescent="0.25">
      <c r="A2809" s="23">
        <v>2808</v>
      </c>
      <c r="B2809">
        <v>1382</v>
      </c>
      <c r="C2809" t="str">
        <f ca="1">IFERROR(VLOOKUP($B2809,INDIRECT(nfl_game_result),MATCH(C$1,INDIRECT(nfl_game_result_header),0),FALSE),"error")</f>
        <v>2017_03_DAL@ARI</v>
      </c>
      <c r="D2809">
        <f ca="1">IFERROR(IF(ISBLANK(VLOOKUP($B2809,INDIRECT(nfl_game_result),MATCH(D$1,INDIRECT(nfl_game_result_header),0),FALSE)),"",VLOOKUP($B2809,INDIRECT(nfl_game_result),MATCH(D$1,INDIRECT(nfl_game_result_header),0),FALSE)),"error")</f>
        <v>3.5</v>
      </c>
      <c r="E2809">
        <f ca="1">IFERROR(IF(ISBLANK(VLOOKUP($B2809,INDIRECT(nfl_game_result),MATCH(E$1,INDIRECT(nfl_game_result_header),0),FALSE)),"",VLOOKUP($B2809,INDIRECT(nfl_game_result),MATCH(E$1,INDIRECT(nfl_game_result_header),0),FALSE)),"error")</f>
        <v>3</v>
      </c>
      <c r="F2809" s="23" t="str">
        <f ca="1">IFERROR(IF(ISBLANK(VLOOKUP($B2809,INDIRECT(nfl_game_result),MATCH(F$1,INDIRECT(nfl_game_result_header),0),FALSE)),"",VLOOKUP($B2809,INDIRECT(nfl_game_result),MATCH(F$1,INDIRECT(nfl_game_result_header),0),FALSE)),"error")</f>
        <v/>
      </c>
      <c r="G2809" s="23" t="str">
        <f ca="1">IFERROR(IF(ISBLANK(VLOOKUP($B2809,INDIRECT(nfl_game_result),MATCH(G$1,INDIRECT(nfl_game_result_header),0),FALSE)),"",VLOOKUP($B2809,INDIRECT(nfl_game_result),MATCH(G$1,INDIRECT(nfl_game_result_header),0),FALSE)),"error")</f>
        <v/>
      </c>
      <c r="H2809">
        <f ca="1">IFERROR(IF(ISBLANK(VLOOKUP($B2809,INDIRECT(nfl_game_result),MATCH(H$1,INDIRECT(nfl_game_result_header),0),FALSE)),"",VLOOKUP($B2809,INDIRECT(nfl_game_result),MATCH(H$1,INDIRECT(nfl_game_result_header),0),FALSE)),"error")</f>
        <v>17</v>
      </c>
      <c r="I2809">
        <f ca="1">IFERROR(IF(ISBLANK(VLOOKUP($B2809,INDIRECT(nfl_game_result),MATCH(I$1,INDIRECT(nfl_game_result_header),0),FALSE)),"",VLOOKUP($B2809,INDIRECT(nfl_game_result),MATCH(I$1,INDIRECT(nfl_game_result_header),0),FALSE)),"error")</f>
        <v>28</v>
      </c>
      <c r="J2809" t="str">
        <f ca="1">IFERROR(IF(ISBLANK(VLOOKUP($B2809,INDIRECT(nfl_game_result),MATCH(J$1,INDIRECT(nfl_game_result_header),0),FALSE)),"",VLOOKUP($B2809,INDIRECT(nfl_game_result),MATCH(J$1,INDIRECT(nfl_game_result_header),0),FALSE)),"error")</f>
        <v>DAL</v>
      </c>
      <c r="K2809" t="str">
        <f ca="1">IFERROR(IF(ISBLANK(VLOOKUP($B2809,INDIRECT(nfl_game_result),MATCH(K$1,INDIRECT(nfl_game_result_header),0),FALSE)),"",VLOOKUP($B2809,INDIRECT(nfl_game_result),MATCH(K$1,INDIRECT(nfl_game_result_header),0),FALSE)),"error")</f>
        <v>DAL</v>
      </c>
      <c r="L2809" s="23" t="str">
        <f ca="1">IFERROR(IF(ISBLANK(VLOOKUP($B2809,INDIRECT(nfl_game_result),MATCH(L$1,INDIRECT(nfl_game_result_header),0),FALSE)),"",VLOOKUP($B2809,INDIRECT(nfl_game_result),MATCH(L$1,INDIRECT(nfl_game_result_header),0),FALSE)),"error")</f>
        <v/>
      </c>
      <c r="M2809" t="s">
        <v>14</v>
      </c>
      <c r="N2809">
        <v>7</v>
      </c>
      <c r="O2809" t="s">
        <v>71</v>
      </c>
      <c r="P2809">
        <v>0.61</v>
      </c>
      <c r="Q2809" t="s">
        <v>71</v>
      </c>
      <c r="V2809" s="23" t="s">
        <v>416</v>
      </c>
      <c r="W2809">
        <f ca="1">VALUE(LEFT(C2809, 4))</f>
        <v>2017</v>
      </c>
      <c r="X2809">
        <f ca="1">VALUE(MID(C2809,6,FIND("_",C2809,6)-6))</f>
        <v>3</v>
      </c>
      <c r="Y2809">
        <f ca="1">IF(NOT(OR(ISBLANK(D2809),ISBLANK(E2809),D2809="",E2809="")),D2809-E2809,"")</f>
        <v>0.5</v>
      </c>
      <c r="Z2809">
        <f ca="1">IF(OR(NOT(ISNUMBER(D2809)),ISBLANK(D2809),D2809="",ISBLANK(N2809)),"",ABS(D2809-N2809))</f>
        <v>3.5</v>
      </c>
      <c r="AA2809">
        <f ca="1">IF(OR(ISBLANK(J2809),ISBLANK(O2809),J2809="",O2809=""),"",IF(J2809=O2809,1,0))</f>
        <v>1</v>
      </c>
      <c r="AB2809">
        <f ca="1">IF(OR(ISBLANK(K2809),ISBLANK(Q2809),K2809="",Q2809=""),"",IF(K2809=Q2809,1,0))</f>
        <v>1</v>
      </c>
      <c r="AC2809" s="23" t="str">
        <f t="shared" ca="1" si="43"/>
        <v/>
      </c>
    </row>
    <row r="2810" spans="1:29" x14ac:dyDescent="0.25">
      <c r="A2810" s="23">
        <v>2809</v>
      </c>
      <c r="B2810">
        <v>1383</v>
      </c>
      <c r="C2810" t="str">
        <f ca="1">IFERROR(VLOOKUP($B2810,INDIRECT(nfl_game_result),MATCH(C$1,INDIRECT(nfl_game_result_header),0),FALSE),"error")</f>
        <v>2017_04_CHI@GBY</v>
      </c>
      <c r="D2810">
        <f ca="1">IFERROR(IF(ISBLANK(VLOOKUP($B2810,INDIRECT(nfl_game_result),MATCH(D$1,INDIRECT(nfl_game_result_header),0),FALSE)),"",VLOOKUP($B2810,INDIRECT(nfl_game_result),MATCH(D$1,INDIRECT(nfl_game_result_header),0),FALSE)),"error")</f>
        <v>-7.5</v>
      </c>
      <c r="E2810">
        <f ca="1">IFERROR(IF(ISBLANK(VLOOKUP($B2810,INDIRECT(nfl_game_result),MATCH(E$1,INDIRECT(nfl_game_result_header),0),FALSE)),"",VLOOKUP($B2810,INDIRECT(nfl_game_result),MATCH(E$1,INDIRECT(nfl_game_result_header),0),FALSE)),"error")</f>
        <v>-7.5</v>
      </c>
      <c r="F2810" s="23" t="str">
        <f ca="1">IFERROR(IF(ISBLANK(VLOOKUP($B2810,INDIRECT(nfl_game_result),MATCH(F$1,INDIRECT(nfl_game_result_header),0),FALSE)),"",VLOOKUP($B2810,INDIRECT(nfl_game_result),MATCH(F$1,INDIRECT(nfl_game_result_header),0),FALSE)),"error")</f>
        <v/>
      </c>
      <c r="G2810" s="23" t="str">
        <f ca="1">IFERROR(IF(ISBLANK(VLOOKUP($B2810,INDIRECT(nfl_game_result),MATCH(G$1,INDIRECT(nfl_game_result_header),0),FALSE)),"",VLOOKUP($B2810,INDIRECT(nfl_game_result),MATCH(G$1,INDIRECT(nfl_game_result_header),0),FALSE)),"error")</f>
        <v/>
      </c>
      <c r="H2810">
        <f ca="1">IFERROR(IF(ISBLANK(VLOOKUP($B2810,INDIRECT(nfl_game_result),MATCH(H$1,INDIRECT(nfl_game_result_header),0),FALSE)),"",VLOOKUP($B2810,INDIRECT(nfl_game_result),MATCH(H$1,INDIRECT(nfl_game_result_header),0),FALSE)),"error")</f>
        <v>35</v>
      </c>
      <c r="I2810">
        <f ca="1">IFERROR(IF(ISBLANK(VLOOKUP($B2810,INDIRECT(nfl_game_result),MATCH(I$1,INDIRECT(nfl_game_result_header),0),FALSE)),"",VLOOKUP($B2810,INDIRECT(nfl_game_result),MATCH(I$1,INDIRECT(nfl_game_result_header),0),FALSE)),"error")</f>
        <v>14</v>
      </c>
      <c r="J2810" t="str">
        <f ca="1">IFERROR(IF(ISBLANK(VLOOKUP($B2810,INDIRECT(nfl_game_result),MATCH(J$1,INDIRECT(nfl_game_result_header),0),FALSE)),"",VLOOKUP($B2810,INDIRECT(nfl_game_result),MATCH(J$1,INDIRECT(nfl_game_result_header),0),FALSE)),"error")</f>
        <v>GBY</v>
      </c>
      <c r="K2810" t="str">
        <f ca="1">IFERROR(IF(ISBLANK(VLOOKUP($B2810,INDIRECT(nfl_game_result),MATCH(K$1,INDIRECT(nfl_game_result_header),0),FALSE)),"",VLOOKUP($B2810,INDIRECT(nfl_game_result),MATCH(K$1,INDIRECT(nfl_game_result_header),0),FALSE)),"error")</f>
        <v>GBY</v>
      </c>
      <c r="L2810" s="23" t="str">
        <f ca="1">IFERROR(IF(ISBLANK(VLOOKUP($B2810,INDIRECT(nfl_game_result),MATCH(L$1,INDIRECT(nfl_game_result_header),0),FALSE)),"",VLOOKUP($B2810,INDIRECT(nfl_game_result),MATCH(L$1,INDIRECT(nfl_game_result_header),0),FALSE)),"error")</f>
        <v/>
      </c>
      <c r="M2810" t="s">
        <v>16</v>
      </c>
      <c r="N2810">
        <v>-9.5</v>
      </c>
      <c r="O2810" t="s">
        <v>330</v>
      </c>
      <c r="P2810">
        <v>0.63</v>
      </c>
      <c r="V2810" s="23" t="s">
        <v>416</v>
      </c>
      <c r="W2810">
        <f ca="1">VALUE(LEFT(C2810, 4))</f>
        <v>2017</v>
      </c>
      <c r="X2810">
        <f ca="1">VALUE(MID(C2810,6,FIND("_",C2810,6)-6))</f>
        <v>4</v>
      </c>
      <c r="Y2810">
        <f ca="1">IF(NOT(OR(ISBLANK(D2810),ISBLANK(E2810),D2810="",E2810="")),D2810-E2810,"")</f>
        <v>0</v>
      </c>
      <c r="Z2810">
        <f ca="1">IF(OR(NOT(ISNUMBER(D2810)),ISBLANK(D2810),D2810="",ISBLANK(N2810)),"",ABS(D2810-N2810))</f>
        <v>2</v>
      </c>
      <c r="AA2810">
        <f ca="1">IF(OR(ISBLANK(J2810),ISBLANK(O2810),J2810="",O2810=""),"",IF(J2810=O2810,1,0))</f>
        <v>1</v>
      </c>
      <c r="AB2810" t="str">
        <f ca="1">IF(OR(ISBLANK(K2810),ISBLANK(Q2810),K2810="",Q2810=""),"",IF(K2810=Q2810,1,0))</f>
        <v/>
      </c>
      <c r="AC2810" s="23" t="str">
        <f t="shared" ca="1" si="43"/>
        <v/>
      </c>
    </row>
    <row r="2811" spans="1:29" x14ac:dyDescent="0.25">
      <c r="A2811" s="23">
        <v>2810</v>
      </c>
      <c r="B2811">
        <v>1384</v>
      </c>
      <c r="C2811" t="str">
        <f ca="1">IFERROR(VLOOKUP($B2811,INDIRECT(nfl_game_result),MATCH(C$1,INDIRECT(nfl_game_result_header),0),FALSE),"error")</f>
        <v>2017_04_NOR@MIA</v>
      </c>
      <c r="D2811">
        <f ca="1">IFERROR(IF(ISBLANK(VLOOKUP($B2811,INDIRECT(nfl_game_result),MATCH(D$1,INDIRECT(nfl_game_result_header),0),FALSE)),"",VLOOKUP($B2811,INDIRECT(nfl_game_result),MATCH(D$1,INDIRECT(nfl_game_result_header),0),FALSE)),"error")</f>
        <v>2.5</v>
      </c>
      <c r="E2811">
        <f ca="1">IFERROR(IF(ISBLANK(VLOOKUP($B2811,INDIRECT(nfl_game_result),MATCH(E$1,INDIRECT(nfl_game_result_header),0),FALSE)),"",VLOOKUP($B2811,INDIRECT(nfl_game_result),MATCH(E$1,INDIRECT(nfl_game_result_header),0),FALSE)),"error")</f>
        <v>3</v>
      </c>
      <c r="F2811" s="23" t="str">
        <f ca="1">IFERROR(IF(ISBLANK(VLOOKUP($B2811,INDIRECT(nfl_game_result),MATCH(F$1,INDIRECT(nfl_game_result_header),0),FALSE)),"",VLOOKUP($B2811,INDIRECT(nfl_game_result),MATCH(F$1,INDIRECT(nfl_game_result_header),0),FALSE)),"error")</f>
        <v/>
      </c>
      <c r="G2811" s="23" t="str">
        <f ca="1">IFERROR(IF(ISBLANK(VLOOKUP($B2811,INDIRECT(nfl_game_result),MATCH(G$1,INDIRECT(nfl_game_result_header),0),FALSE)),"",VLOOKUP($B2811,INDIRECT(nfl_game_result),MATCH(G$1,INDIRECT(nfl_game_result_header),0),FALSE)),"error")</f>
        <v/>
      </c>
      <c r="H2811">
        <f ca="1">IFERROR(IF(ISBLANK(VLOOKUP($B2811,INDIRECT(nfl_game_result),MATCH(H$1,INDIRECT(nfl_game_result_header),0),FALSE)),"",VLOOKUP($B2811,INDIRECT(nfl_game_result),MATCH(H$1,INDIRECT(nfl_game_result_header),0),FALSE)),"error")</f>
        <v>0</v>
      </c>
      <c r="I2811">
        <f ca="1">IFERROR(IF(ISBLANK(VLOOKUP($B2811,INDIRECT(nfl_game_result),MATCH(I$1,INDIRECT(nfl_game_result_header),0),FALSE)),"",VLOOKUP($B2811,INDIRECT(nfl_game_result),MATCH(I$1,INDIRECT(nfl_game_result_header),0),FALSE)),"error")</f>
        <v>20</v>
      </c>
      <c r="J2811" t="str">
        <f ca="1">IFERROR(IF(ISBLANK(VLOOKUP($B2811,INDIRECT(nfl_game_result),MATCH(J$1,INDIRECT(nfl_game_result_header),0),FALSE)),"",VLOOKUP($B2811,INDIRECT(nfl_game_result),MATCH(J$1,INDIRECT(nfl_game_result_header),0),FALSE)),"error")</f>
        <v>NOR</v>
      </c>
      <c r="K2811" t="str">
        <f ca="1">IFERROR(IF(ISBLANK(VLOOKUP($B2811,INDIRECT(nfl_game_result),MATCH(K$1,INDIRECT(nfl_game_result_header),0),FALSE)),"",VLOOKUP($B2811,INDIRECT(nfl_game_result),MATCH(K$1,INDIRECT(nfl_game_result_header),0),FALSE)),"error")</f>
        <v>NOR</v>
      </c>
      <c r="L2811" s="23" t="str">
        <f ca="1">IFERROR(IF(ISBLANK(VLOOKUP($B2811,INDIRECT(nfl_game_result),MATCH(L$1,INDIRECT(nfl_game_result_header),0),FALSE)),"",VLOOKUP($B2811,INDIRECT(nfl_game_result),MATCH(L$1,INDIRECT(nfl_game_result_header),0),FALSE)),"error")</f>
        <v/>
      </c>
      <c r="M2811" t="s">
        <v>16</v>
      </c>
      <c r="N2811">
        <v>4.5</v>
      </c>
      <c r="O2811" t="s">
        <v>335</v>
      </c>
      <c r="P2811">
        <v>0.57999999999999996</v>
      </c>
      <c r="V2811" s="23" t="s">
        <v>416</v>
      </c>
      <c r="W2811">
        <f ca="1">VALUE(LEFT(C2811, 4))</f>
        <v>2017</v>
      </c>
      <c r="X2811">
        <f ca="1">VALUE(MID(C2811,6,FIND("_",C2811,6)-6))</f>
        <v>4</v>
      </c>
      <c r="Y2811">
        <f ca="1">IF(NOT(OR(ISBLANK(D2811),ISBLANK(E2811),D2811="",E2811="")),D2811-E2811,"")</f>
        <v>-0.5</v>
      </c>
      <c r="Z2811">
        <f ca="1">IF(OR(NOT(ISNUMBER(D2811)),ISBLANK(D2811),D2811="",ISBLANK(N2811)),"",ABS(D2811-N2811))</f>
        <v>2</v>
      </c>
      <c r="AA2811">
        <f ca="1">IF(OR(ISBLANK(J2811),ISBLANK(O2811),J2811="",O2811=""),"",IF(J2811=O2811,1,0))</f>
        <v>1</v>
      </c>
      <c r="AB2811" t="str">
        <f ca="1">IF(OR(ISBLANK(K2811),ISBLANK(Q2811),K2811="",Q2811=""),"",IF(K2811=Q2811,1,0))</f>
        <v/>
      </c>
      <c r="AC2811" s="23" t="str">
        <f t="shared" ca="1" si="43"/>
        <v/>
      </c>
    </row>
    <row r="2812" spans="1:29" x14ac:dyDescent="0.25">
      <c r="A2812" s="23">
        <v>2811</v>
      </c>
      <c r="B2812">
        <v>1385</v>
      </c>
      <c r="C2812" t="str">
        <f ca="1">IFERROR(VLOOKUP($B2812,INDIRECT(nfl_game_result),MATCH(C$1,INDIRECT(nfl_game_result_header),0),FALSE),"error")</f>
        <v>2017_04_CAR@NWE</v>
      </c>
      <c r="D2812">
        <f ca="1">IFERROR(IF(ISBLANK(VLOOKUP($B2812,INDIRECT(nfl_game_result),MATCH(D$1,INDIRECT(nfl_game_result_header),0),FALSE)),"",VLOOKUP($B2812,INDIRECT(nfl_game_result),MATCH(D$1,INDIRECT(nfl_game_result_header),0),FALSE)),"error")</f>
        <v>-8.5</v>
      </c>
      <c r="E2812">
        <f ca="1">IFERROR(IF(ISBLANK(VLOOKUP($B2812,INDIRECT(nfl_game_result),MATCH(E$1,INDIRECT(nfl_game_result_header),0),FALSE)),"",VLOOKUP($B2812,INDIRECT(nfl_game_result),MATCH(E$1,INDIRECT(nfl_game_result_header),0),FALSE)),"error")</f>
        <v>-9</v>
      </c>
      <c r="F2812" s="23" t="str">
        <f ca="1">IFERROR(IF(ISBLANK(VLOOKUP($B2812,INDIRECT(nfl_game_result),MATCH(F$1,INDIRECT(nfl_game_result_header),0),FALSE)),"",VLOOKUP($B2812,INDIRECT(nfl_game_result),MATCH(F$1,INDIRECT(nfl_game_result_header),0),FALSE)),"error")</f>
        <v/>
      </c>
      <c r="G2812" s="23" t="str">
        <f ca="1">IFERROR(IF(ISBLANK(VLOOKUP($B2812,INDIRECT(nfl_game_result),MATCH(G$1,INDIRECT(nfl_game_result_header),0),FALSE)),"",VLOOKUP($B2812,INDIRECT(nfl_game_result),MATCH(G$1,INDIRECT(nfl_game_result_header),0),FALSE)),"error")</f>
        <v/>
      </c>
      <c r="H2812">
        <f ca="1">IFERROR(IF(ISBLANK(VLOOKUP($B2812,INDIRECT(nfl_game_result),MATCH(H$1,INDIRECT(nfl_game_result_header),0),FALSE)),"",VLOOKUP($B2812,INDIRECT(nfl_game_result),MATCH(H$1,INDIRECT(nfl_game_result_header),0),FALSE)),"error")</f>
        <v>30</v>
      </c>
      <c r="I2812">
        <f ca="1">IFERROR(IF(ISBLANK(VLOOKUP($B2812,INDIRECT(nfl_game_result),MATCH(I$1,INDIRECT(nfl_game_result_header),0),FALSE)),"",VLOOKUP($B2812,INDIRECT(nfl_game_result),MATCH(I$1,INDIRECT(nfl_game_result_header),0),FALSE)),"error")</f>
        <v>33</v>
      </c>
      <c r="J2812" t="str">
        <f ca="1">IFERROR(IF(ISBLANK(VLOOKUP($B2812,INDIRECT(nfl_game_result),MATCH(J$1,INDIRECT(nfl_game_result_header),0),FALSE)),"",VLOOKUP($B2812,INDIRECT(nfl_game_result),MATCH(J$1,INDIRECT(nfl_game_result_header),0),FALSE)),"error")</f>
        <v>CAR</v>
      </c>
      <c r="K2812" t="str">
        <f ca="1">IFERROR(IF(ISBLANK(VLOOKUP($B2812,INDIRECT(nfl_game_result),MATCH(K$1,INDIRECT(nfl_game_result_header),0),FALSE)),"",VLOOKUP($B2812,INDIRECT(nfl_game_result),MATCH(K$1,INDIRECT(nfl_game_result_header),0),FALSE)),"error")</f>
        <v>CAR</v>
      </c>
      <c r="L2812" s="23" t="str">
        <f ca="1">IFERROR(IF(ISBLANK(VLOOKUP($B2812,INDIRECT(nfl_game_result),MATCH(L$1,INDIRECT(nfl_game_result_header),0),FALSE)),"",VLOOKUP($B2812,INDIRECT(nfl_game_result),MATCH(L$1,INDIRECT(nfl_game_result_header),0),FALSE)),"error")</f>
        <v/>
      </c>
      <c r="M2812" t="s">
        <v>16</v>
      </c>
      <c r="N2812">
        <v>-10.5</v>
      </c>
      <c r="O2812" t="s">
        <v>332</v>
      </c>
      <c r="P2812">
        <v>0.6</v>
      </c>
      <c r="V2812" s="23" t="s">
        <v>416</v>
      </c>
      <c r="W2812">
        <f ca="1">VALUE(LEFT(C2812, 4))</f>
        <v>2017</v>
      </c>
      <c r="X2812">
        <f ca="1">VALUE(MID(C2812,6,FIND("_",C2812,6)-6))</f>
        <v>4</v>
      </c>
      <c r="Y2812">
        <f ca="1">IF(NOT(OR(ISBLANK(D2812),ISBLANK(E2812),D2812="",E2812="")),D2812-E2812,"")</f>
        <v>0.5</v>
      </c>
      <c r="Z2812">
        <f ca="1">IF(OR(NOT(ISNUMBER(D2812)),ISBLANK(D2812),D2812="",ISBLANK(N2812)),"",ABS(D2812-N2812))</f>
        <v>2</v>
      </c>
      <c r="AA2812">
        <f ca="1">IF(OR(ISBLANK(J2812),ISBLANK(O2812),J2812="",O2812=""),"",IF(J2812=O2812,1,0))</f>
        <v>0</v>
      </c>
      <c r="AB2812" t="str">
        <f ca="1">IF(OR(ISBLANK(K2812),ISBLANK(Q2812),K2812="",Q2812=""),"",IF(K2812=Q2812,1,0))</f>
        <v/>
      </c>
      <c r="AC2812" s="23" t="str">
        <f t="shared" ca="1" si="43"/>
        <v/>
      </c>
    </row>
    <row r="2813" spans="1:29" x14ac:dyDescent="0.25">
      <c r="A2813" s="23">
        <v>2812</v>
      </c>
      <c r="B2813">
        <v>1386</v>
      </c>
      <c r="C2813" t="str">
        <f ca="1">IFERROR(VLOOKUP($B2813,INDIRECT(nfl_game_result),MATCH(C$1,INDIRECT(nfl_game_result_header),0),FALSE),"error")</f>
        <v>2017_04_JAX@NYJ</v>
      </c>
      <c r="D2813">
        <f ca="1">IFERROR(IF(ISBLANK(VLOOKUP($B2813,INDIRECT(nfl_game_result),MATCH(D$1,INDIRECT(nfl_game_result_header),0),FALSE)),"",VLOOKUP($B2813,INDIRECT(nfl_game_result),MATCH(D$1,INDIRECT(nfl_game_result_header),0),FALSE)),"error")</f>
        <v>3.5</v>
      </c>
      <c r="E2813">
        <f ca="1">IFERROR(IF(ISBLANK(VLOOKUP($B2813,INDIRECT(nfl_game_result),MATCH(E$1,INDIRECT(nfl_game_result_header),0),FALSE)),"",VLOOKUP($B2813,INDIRECT(nfl_game_result),MATCH(E$1,INDIRECT(nfl_game_result_header),0),FALSE)),"error")</f>
        <v>3</v>
      </c>
      <c r="F2813" s="23" t="str">
        <f ca="1">IFERROR(IF(ISBLANK(VLOOKUP($B2813,INDIRECT(nfl_game_result),MATCH(F$1,INDIRECT(nfl_game_result_header),0),FALSE)),"",VLOOKUP($B2813,INDIRECT(nfl_game_result),MATCH(F$1,INDIRECT(nfl_game_result_header),0),FALSE)),"error")</f>
        <v/>
      </c>
      <c r="G2813" s="23" t="str">
        <f ca="1">IFERROR(IF(ISBLANK(VLOOKUP($B2813,INDIRECT(nfl_game_result),MATCH(G$1,INDIRECT(nfl_game_result_header),0),FALSE)),"",VLOOKUP($B2813,INDIRECT(nfl_game_result),MATCH(G$1,INDIRECT(nfl_game_result_header),0),FALSE)),"error")</f>
        <v/>
      </c>
      <c r="H2813">
        <f ca="1">IFERROR(IF(ISBLANK(VLOOKUP($B2813,INDIRECT(nfl_game_result),MATCH(H$1,INDIRECT(nfl_game_result_header),0),FALSE)),"",VLOOKUP($B2813,INDIRECT(nfl_game_result),MATCH(H$1,INDIRECT(nfl_game_result_header),0),FALSE)),"error")</f>
        <v>23</v>
      </c>
      <c r="I2813">
        <f ca="1">IFERROR(IF(ISBLANK(VLOOKUP($B2813,INDIRECT(nfl_game_result),MATCH(I$1,INDIRECT(nfl_game_result_header),0),FALSE)),"",VLOOKUP($B2813,INDIRECT(nfl_game_result),MATCH(I$1,INDIRECT(nfl_game_result_header),0),FALSE)),"error")</f>
        <v>20</v>
      </c>
      <c r="J2813" t="str">
        <f ca="1">IFERROR(IF(ISBLANK(VLOOKUP($B2813,INDIRECT(nfl_game_result),MATCH(J$1,INDIRECT(nfl_game_result_header),0),FALSE)),"",VLOOKUP($B2813,INDIRECT(nfl_game_result),MATCH(J$1,INDIRECT(nfl_game_result_header),0),FALSE)),"error")</f>
        <v>NYJ</v>
      </c>
      <c r="K2813" t="str">
        <f ca="1">IFERROR(IF(ISBLANK(VLOOKUP($B2813,INDIRECT(nfl_game_result),MATCH(K$1,INDIRECT(nfl_game_result_header),0),FALSE)),"",VLOOKUP($B2813,INDIRECT(nfl_game_result),MATCH(K$1,INDIRECT(nfl_game_result_header),0),FALSE)),"error")</f>
        <v>NYJ</v>
      </c>
      <c r="L2813" s="23" t="str">
        <f ca="1">IFERROR(IF(ISBLANK(VLOOKUP($B2813,INDIRECT(nfl_game_result),MATCH(L$1,INDIRECT(nfl_game_result_header),0),FALSE)),"",VLOOKUP($B2813,INDIRECT(nfl_game_result),MATCH(L$1,INDIRECT(nfl_game_result_header),0),FALSE)),"error")</f>
        <v/>
      </c>
      <c r="M2813" t="s">
        <v>16</v>
      </c>
      <c r="N2813">
        <v>5</v>
      </c>
      <c r="O2813" t="s">
        <v>77</v>
      </c>
      <c r="P2813">
        <v>0.62</v>
      </c>
      <c r="V2813" s="23" t="s">
        <v>416</v>
      </c>
      <c r="W2813">
        <f ca="1">VALUE(LEFT(C2813, 4))</f>
        <v>2017</v>
      </c>
      <c r="X2813">
        <f ca="1">VALUE(MID(C2813,6,FIND("_",C2813,6)-6))</f>
        <v>4</v>
      </c>
      <c r="Y2813">
        <f ca="1">IF(NOT(OR(ISBLANK(D2813),ISBLANK(E2813),D2813="",E2813="")),D2813-E2813,"")</f>
        <v>0.5</v>
      </c>
      <c r="Z2813">
        <f ca="1">IF(OR(NOT(ISNUMBER(D2813)),ISBLANK(D2813),D2813="",ISBLANK(N2813)),"",ABS(D2813-N2813))</f>
        <v>1.5</v>
      </c>
      <c r="AA2813">
        <f ca="1">IF(OR(ISBLANK(J2813),ISBLANK(O2813),J2813="",O2813=""),"",IF(J2813=O2813,1,0))</f>
        <v>0</v>
      </c>
      <c r="AB2813" t="str">
        <f ca="1">IF(OR(ISBLANK(K2813),ISBLANK(Q2813),K2813="",Q2813=""),"",IF(K2813=Q2813,1,0))</f>
        <v/>
      </c>
      <c r="AC2813" s="23" t="str">
        <f t="shared" ca="1" si="43"/>
        <v/>
      </c>
    </row>
    <row r="2814" spans="1:29" x14ac:dyDescent="0.25">
      <c r="A2814" s="23">
        <v>2813</v>
      </c>
      <c r="B2814">
        <v>1387</v>
      </c>
      <c r="C2814" t="str">
        <f ca="1">IFERROR(VLOOKUP($B2814,INDIRECT(nfl_game_result),MATCH(C$1,INDIRECT(nfl_game_result_header),0),FALSE),"error")</f>
        <v>2017_04_TEN@HOU</v>
      </c>
      <c r="D2814">
        <f ca="1">IFERROR(IF(ISBLANK(VLOOKUP($B2814,INDIRECT(nfl_game_result),MATCH(D$1,INDIRECT(nfl_game_result_header),0),FALSE)),"",VLOOKUP($B2814,INDIRECT(nfl_game_result),MATCH(D$1,INDIRECT(nfl_game_result_header),0),FALSE)),"error")</f>
        <v>1</v>
      </c>
      <c r="E2814">
        <f ca="1">IFERROR(IF(ISBLANK(VLOOKUP($B2814,INDIRECT(nfl_game_result),MATCH(E$1,INDIRECT(nfl_game_result_header),0),FALSE)),"",VLOOKUP($B2814,INDIRECT(nfl_game_result),MATCH(E$1,INDIRECT(nfl_game_result_header),0),FALSE)),"error")</f>
        <v>2.5</v>
      </c>
      <c r="F2814" s="23" t="str">
        <f ca="1">IFERROR(IF(ISBLANK(VLOOKUP($B2814,INDIRECT(nfl_game_result),MATCH(F$1,INDIRECT(nfl_game_result_header),0),FALSE)),"",VLOOKUP($B2814,INDIRECT(nfl_game_result),MATCH(F$1,INDIRECT(nfl_game_result_header),0),FALSE)),"error")</f>
        <v/>
      </c>
      <c r="G2814" s="23" t="str">
        <f ca="1">IFERROR(IF(ISBLANK(VLOOKUP($B2814,INDIRECT(nfl_game_result),MATCH(G$1,INDIRECT(nfl_game_result_header),0),FALSE)),"",VLOOKUP($B2814,INDIRECT(nfl_game_result),MATCH(G$1,INDIRECT(nfl_game_result_header),0),FALSE)),"error")</f>
        <v/>
      </c>
      <c r="H2814">
        <f ca="1">IFERROR(IF(ISBLANK(VLOOKUP($B2814,INDIRECT(nfl_game_result),MATCH(H$1,INDIRECT(nfl_game_result_header),0),FALSE)),"",VLOOKUP($B2814,INDIRECT(nfl_game_result),MATCH(H$1,INDIRECT(nfl_game_result_header),0),FALSE)),"error")</f>
        <v>57</v>
      </c>
      <c r="I2814">
        <f ca="1">IFERROR(IF(ISBLANK(VLOOKUP($B2814,INDIRECT(nfl_game_result),MATCH(I$1,INDIRECT(nfl_game_result_header),0),FALSE)),"",VLOOKUP($B2814,INDIRECT(nfl_game_result),MATCH(I$1,INDIRECT(nfl_game_result_header),0),FALSE)),"error")</f>
        <v>14</v>
      </c>
      <c r="J2814" t="str">
        <f ca="1">IFERROR(IF(ISBLANK(VLOOKUP($B2814,INDIRECT(nfl_game_result),MATCH(J$1,INDIRECT(nfl_game_result_header),0),FALSE)),"",VLOOKUP($B2814,INDIRECT(nfl_game_result),MATCH(J$1,INDIRECT(nfl_game_result_header),0),FALSE)),"error")</f>
        <v>HOU</v>
      </c>
      <c r="K2814" t="str">
        <f ca="1">IFERROR(IF(ISBLANK(VLOOKUP($B2814,INDIRECT(nfl_game_result),MATCH(K$1,INDIRECT(nfl_game_result_header),0),FALSE)),"",VLOOKUP($B2814,INDIRECT(nfl_game_result),MATCH(K$1,INDIRECT(nfl_game_result_header),0),FALSE)),"error")</f>
        <v>HOU</v>
      </c>
      <c r="L2814" s="23" t="str">
        <f ca="1">IFERROR(IF(ISBLANK(VLOOKUP($B2814,INDIRECT(nfl_game_result),MATCH(L$1,INDIRECT(nfl_game_result_header),0),FALSE)),"",VLOOKUP($B2814,INDIRECT(nfl_game_result),MATCH(L$1,INDIRECT(nfl_game_result_header),0),FALSE)),"error")</f>
        <v/>
      </c>
      <c r="M2814" t="s">
        <v>16</v>
      </c>
      <c r="N2814">
        <v>1</v>
      </c>
      <c r="O2814" t="s">
        <v>93</v>
      </c>
      <c r="P2814">
        <v>0.54</v>
      </c>
      <c r="V2814" s="23" t="s">
        <v>416</v>
      </c>
      <c r="W2814">
        <f ca="1">VALUE(LEFT(C2814, 4))</f>
        <v>2017</v>
      </c>
      <c r="X2814">
        <f ca="1">VALUE(MID(C2814,6,FIND("_",C2814,6)-6))</f>
        <v>4</v>
      </c>
      <c r="Y2814">
        <f ca="1">IF(NOT(OR(ISBLANK(D2814),ISBLANK(E2814),D2814="",E2814="")),D2814-E2814,"")</f>
        <v>-1.5</v>
      </c>
      <c r="Z2814">
        <f ca="1">IF(OR(NOT(ISNUMBER(D2814)),ISBLANK(D2814),D2814="",ISBLANK(N2814)),"",ABS(D2814-N2814))</f>
        <v>0</v>
      </c>
      <c r="AA2814">
        <f ca="1">IF(OR(ISBLANK(J2814),ISBLANK(O2814),J2814="",O2814=""),"",IF(J2814=O2814,1,0))</f>
        <v>0</v>
      </c>
      <c r="AB2814" t="str">
        <f ca="1">IF(OR(ISBLANK(K2814),ISBLANK(Q2814),K2814="",Q2814=""),"",IF(K2814=Q2814,1,0))</f>
        <v/>
      </c>
      <c r="AC2814" s="23" t="str">
        <f t="shared" ca="1" si="43"/>
        <v/>
      </c>
    </row>
    <row r="2815" spans="1:29" x14ac:dyDescent="0.25">
      <c r="A2815" s="23">
        <v>2814</v>
      </c>
      <c r="B2815">
        <v>1388</v>
      </c>
      <c r="C2815" t="str">
        <f ca="1">IFERROR(VLOOKUP($B2815,INDIRECT(nfl_game_result),MATCH(C$1,INDIRECT(nfl_game_result_header),0),FALSE),"error")</f>
        <v>2017_04_PIT@BAL</v>
      </c>
      <c r="D2815">
        <f ca="1">IFERROR(IF(ISBLANK(VLOOKUP($B2815,INDIRECT(nfl_game_result),MATCH(D$1,INDIRECT(nfl_game_result_header),0),FALSE)),"",VLOOKUP($B2815,INDIRECT(nfl_game_result),MATCH(D$1,INDIRECT(nfl_game_result_header),0),FALSE)),"error")</f>
        <v>2.5</v>
      </c>
      <c r="E2815">
        <f ca="1">IFERROR(IF(ISBLANK(VLOOKUP($B2815,INDIRECT(nfl_game_result),MATCH(E$1,INDIRECT(nfl_game_result_header),0),FALSE)),"",VLOOKUP($B2815,INDIRECT(nfl_game_result),MATCH(E$1,INDIRECT(nfl_game_result_header),0),FALSE)),"error")</f>
        <v>3</v>
      </c>
      <c r="F2815" s="23" t="str">
        <f ca="1">IFERROR(IF(ISBLANK(VLOOKUP($B2815,INDIRECT(nfl_game_result),MATCH(F$1,INDIRECT(nfl_game_result_header),0),FALSE)),"",VLOOKUP($B2815,INDIRECT(nfl_game_result),MATCH(F$1,INDIRECT(nfl_game_result_header),0),FALSE)),"error")</f>
        <v/>
      </c>
      <c r="G2815" s="23" t="str">
        <f ca="1">IFERROR(IF(ISBLANK(VLOOKUP($B2815,INDIRECT(nfl_game_result),MATCH(G$1,INDIRECT(nfl_game_result_header),0),FALSE)),"",VLOOKUP($B2815,INDIRECT(nfl_game_result),MATCH(G$1,INDIRECT(nfl_game_result_header),0),FALSE)),"error")</f>
        <v/>
      </c>
      <c r="H2815">
        <f ca="1">IFERROR(IF(ISBLANK(VLOOKUP($B2815,INDIRECT(nfl_game_result),MATCH(H$1,INDIRECT(nfl_game_result_header),0),FALSE)),"",VLOOKUP($B2815,INDIRECT(nfl_game_result),MATCH(H$1,INDIRECT(nfl_game_result_header),0),FALSE)),"error")</f>
        <v>9</v>
      </c>
      <c r="I2815">
        <f ca="1">IFERROR(IF(ISBLANK(VLOOKUP($B2815,INDIRECT(nfl_game_result),MATCH(I$1,INDIRECT(nfl_game_result_header),0),FALSE)),"",VLOOKUP($B2815,INDIRECT(nfl_game_result),MATCH(I$1,INDIRECT(nfl_game_result_header),0),FALSE)),"error")</f>
        <v>26</v>
      </c>
      <c r="J2815" t="str">
        <f ca="1">IFERROR(IF(ISBLANK(VLOOKUP($B2815,INDIRECT(nfl_game_result),MATCH(J$1,INDIRECT(nfl_game_result_header),0),FALSE)),"",VLOOKUP($B2815,INDIRECT(nfl_game_result),MATCH(J$1,INDIRECT(nfl_game_result_header),0),FALSE)),"error")</f>
        <v>PIT</v>
      </c>
      <c r="K2815" t="str">
        <f ca="1">IFERROR(IF(ISBLANK(VLOOKUP($B2815,INDIRECT(nfl_game_result),MATCH(K$1,INDIRECT(nfl_game_result_header),0),FALSE)),"",VLOOKUP($B2815,INDIRECT(nfl_game_result),MATCH(K$1,INDIRECT(nfl_game_result_header),0),FALSE)),"error")</f>
        <v>PIT</v>
      </c>
      <c r="L2815" s="23" t="str">
        <f ca="1">IFERROR(IF(ISBLANK(VLOOKUP($B2815,INDIRECT(nfl_game_result),MATCH(L$1,INDIRECT(nfl_game_result_header),0),FALSE)),"",VLOOKUP($B2815,INDIRECT(nfl_game_result),MATCH(L$1,INDIRECT(nfl_game_result_header),0),FALSE)),"error")</f>
        <v/>
      </c>
      <c r="M2815" t="s">
        <v>16</v>
      </c>
      <c r="N2815">
        <v>-2.5</v>
      </c>
      <c r="O2815" t="s">
        <v>87</v>
      </c>
      <c r="P2815">
        <v>0.65</v>
      </c>
      <c r="V2815" s="23" t="s">
        <v>416</v>
      </c>
      <c r="W2815">
        <f ca="1">VALUE(LEFT(C2815, 4))</f>
        <v>2017</v>
      </c>
      <c r="X2815">
        <f ca="1">VALUE(MID(C2815,6,FIND("_",C2815,6)-6))</f>
        <v>4</v>
      </c>
      <c r="Y2815">
        <f ca="1">IF(NOT(OR(ISBLANK(D2815),ISBLANK(E2815),D2815="",E2815="")),D2815-E2815,"")</f>
        <v>-0.5</v>
      </c>
      <c r="Z2815">
        <f ca="1">IF(OR(NOT(ISNUMBER(D2815)),ISBLANK(D2815),D2815="",ISBLANK(N2815)),"",ABS(D2815-N2815))</f>
        <v>5</v>
      </c>
      <c r="AA2815">
        <f ca="1">IF(OR(ISBLANK(J2815),ISBLANK(O2815),J2815="",O2815=""),"",IF(J2815=O2815,1,0))</f>
        <v>1</v>
      </c>
      <c r="AB2815" t="str">
        <f ca="1">IF(OR(ISBLANK(K2815),ISBLANK(Q2815),K2815="",Q2815=""),"",IF(K2815=Q2815,1,0))</f>
        <v/>
      </c>
      <c r="AC2815" s="23" t="str">
        <f t="shared" ca="1" si="43"/>
        <v/>
      </c>
    </row>
    <row r="2816" spans="1:29" x14ac:dyDescent="0.25">
      <c r="A2816" s="23">
        <v>2815</v>
      </c>
      <c r="B2816">
        <v>1389</v>
      </c>
      <c r="C2816" t="str">
        <f ca="1">IFERROR(VLOOKUP($B2816,INDIRECT(nfl_game_result),MATCH(C$1,INDIRECT(nfl_game_result_header),0),FALSE),"error")</f>
        <v>2017_04_CIN@CLE</v>
      </c>
      <c r="D2816">
        <f ca="1">IFERROR(IF(ISBLANK(VLOOKUP($B2816,INDIRECT(nfl_game_result),MATCH(D$1,INDIRECT(nfl_game_result_header),0),FALSE)),"",VLOOKUP($B2816,INDIRECT(nfl_game_result),MATCH(D$1,INDIRECT(nfl_game_result_header),0),FALSE)),"error")</f>
        <v>3</v>
      </c>
      <c r="E2816">
        <f ca="1">IFERROR(IF(ISBLANK(VLOOKUP($B2816,INDIRECT(nfl_game_result),MATCH(E$1,INDIRECT(nfl_game_result_header),0),FALSE)),"",VLOOKUP($B2816,INDIRECT(nfl_game_result),MATCH(E$1,INDIRECT(nfl_game_result_header),0),FALSE)),"error")</f>
        <v>3</v>
      </c>
      <c r="F2816" s="23" t="str">
        <f ca="1">IFERROR(IF(ISBLANK(VLOOKUP($B2816,INDIRECT(nfl_game_result),MATCH(F$1,INDIRECT(nfl_game_result_header),0),FALSE)),"",VLOOKUP($B2816,INDIRECT(nfl_game_result),MATCH(F$1,INDIRECT(nfl_game_result_header),0),FALSE)),"error")</f>
        <v/>
      </c>
      <c r="G2816" s="23" t="str">
        <f ca="1">IFERROR(IF(ISBLANK(VLOOKUP($B2816,INDIRECT(nfl_game_result),MATCH(G$1,INDIRECT(nfl_game_result_header),0),FALSE)),"",VLOOKUP($B2816,INDIRECT(nfl_game_result),MATCH(G$1,INDIRECT(nfl_game_result_header),0),FALSE)),"error")</f>
        <v/>
      </c>
      <c r="H2816">
        <f ca="1">IFERROR(IF(ISBLANK(VLOOKUP($B2816,INDIRECT(nfl_game_result),MATCH(H$1,INDIRECT(nfl_game_result_header),0),FALSE)),"",VLOOKUP($B2816,INDIRECT(nfl_game_result),MATCH(H$1,INDIRECT(nfl_game_result_header),0),FALSE)),"error")</f>
        <v>7</v>
      </c>
      <c r="I2816">
        <f ca="1">IFERROR(IF(ISBLANK(VLOOKUP($B2816,INDIRECT(nfl_game_result),MATCH(I$1,INDIRECT(nfl_game_result_header),0),FALSE)),"",VLOOKUP($B2816,INDIRECT(nfl_game_result),MATCH(I$1,INDIRECT(nfl_game_result_header),0),FALSE)),"error")</f>
        <v>31</v>
      </c>
      <c r="J2816" t="str">
        <f ca="1">IFERROR(IF(ISBLANK(VLOOKUP($B2816,INDIRECT(nfl_game_result),MATCH(J$1,INDIRECT(nfl_game_result_header),0),FALSE)),"",VLOOKUP($B2816,INDIRECT(nfl_game_result),MATCH(J$1,INDIRECT(nfl_game_result_header),0),FALSE)),"error")</f>
        <v>CIN</v>
      </c>
      <c r="K2816" t="str">
        <f ca="1">IFERROR(IF(ISBLANK(VLOOKUP($B2816,INDIRECT(nfl_game_result),MATCH(K$1,INDIRECT(nfl_game_result_header),0),FALSE)),"",VLOOKUP($B2816,INDIRECT(nfl_game_result),MATCH(K$1,INDIRECT(nfl_game_result_header),0),FALSE)),"error")</f>
        <v>CIN</v>
      </c>
      <c r="L2816" s="23" t="str">
        <f ca="1">IFERROR(IF(ISBLANK(VLOOKUP($B2816,INDIRECT(nfl_game_result),MATCH(L$1,INDIRECT(nfl_game_result_header),0),FALSE)),"",VLOOKUP($B2816,INDIRECT(nfl_game_result),MATCH(L$1,INDIRECT(nfl_game_result_header),0),FALSE)),"error")</f>
        <v/>
      </c>
      <c r="M2816" t="s">
        <v>16</v>
      </c>
      <c r="N2816">
        <v>4.5</v>
      </c>
      <c r="O2816" t="s">
        <v>69</v>
      </c>
      <c r="P2816">
        <v>0.6</v>
      </c>
      <c r="V2816" s="23" t="s">
        <v>416</v>
      </c>
      <c r="W2816">
        <f ca="1">VALUE(LEFT(C2816, 4))</f>
        <v>2017</v>
      </c>
      <c r="X2816">
        <f ca="1">VALUE(MID(C2816,6,FIND("_",C2816,6)-6))</f>
        <v>4</v>
      </c>
      <c r="Y2816">
        <f ca="1">IF(NOT(OR(ISBLANK(D2816),ISBLANK(E2816),D2816="",E2816="")),D2816-E2816,"")</f>
        <v>0</v>
      </c>
      <c r="Z2816">
        <f ca="1">IF(OR(NOT(ISNUMBER(D2816)),ISBLANK(D2816),D2816="",ISBLANK(N2816)),"",ABS(D2816-N2816))</f>
        <v>1.5</v>
      </c>
      <c r="AA2816">
        <f ca="1">IF(OR(ISBLANK(J2816),ISBLANK(O2816),J2816="",O2816=""),"",IF(J2816=O2816,1,0))</f>
        <v>1</v>
      </c>
      <c r="AB2816" t="str">
        <f ca="1">IF(OR(ISBLANK(K2816),ISBLANK(Q2816),K2816="",Q2816=""),"",IF(K2816=Q2816,1,0))</f>
        <v/>
      </c>
      <c r="AC2816" s="23" t="str">
        <f t="shared" ca="1" si="43"/>
        <v/>
      </c>
    </row>
    <row r="2817" spans="1:29" x14ac:dyDescent="0.25">
      <c r="A2817" s="23">
        <v>2816</v>
      </c>
      <c r="B2817">
        <v>1390</v>
      </c>
      <c r="C2817" t="str">
        <f ca="1">IFERROR(VLOOKUP($B2817,INDIRECT(nfl_game_result),MATCH(C$1,INDIRECT(nfl_game_result_header),0),FALSE),"error")</f>
        <v>2017_04_DET@MIN</v>
      </c>
      <c r="D2817">
        <f ca="1">IFERROR(IF(ISBLANK(VLOOKUP($B2817,INDIRECT(nfl_game_result),MATCH(D$1,INDIRECT(nfl_game_result_header),0),FALSE)),"",VLOOKUP($B2817,INDIRECT(nfl_game_result),MATCH(D$1,INDIRECT(nfl_game_result_header),0),FALSE)),"error")</f>
        <v>-3</v>
      </c>
      <c r="E2817">
        <f ca="1">IFERROR(IF(ISBLANK(VLOOKUP($B2817,INDIRECT(nfl_game_result),MATCH(E$1,INDIRECT(nfl_game_result_header),0),FALSE)),"",VLOOKUP($B2817,INDIRECT(nfl_game_result),MATCH(E$1,INDIRECT(nfl_game_result_header),0),FALSE)),"error")</f>
        <v>-2</v>
      </c>
      <c r="F2817" s="23" t="str">
        <f ca="1">IFERROR(IF(ISBLANK(VLOOKUP($B2817,INDIRECT(nfl_game_result),MATCH(F$1,INDIRECT(nfl_game_result_header),0),FALSE)),"",VLOOKUP($B2817,INDIRECT(nfl_game_result),MATCH(F$1,INDIRECT(nfl_game_result_header),0),FALSE)),"error")</f>
        <v/>
      </c>
      <c r="G2817" s="23" t="str">
        <f ca="1">IFERROR(IF(ISBLANK(VLOOKUP($B2817,INDIRECT(nfl_game_result),MATCH(G$1,INDIRECT(nfl_game_result_header),0),FALSE)),"",VLOOKUP($B2817,INDIRECT(nfl_game_result),MATCH(G$1,INDIRECT(nfl_game_result_header),0),FALSE)),"error")</f>
        <v/>
      </c>
      <c r="H2817">
        <f ca="1">IFERROR(IF(ISBLANK(VLOOKUP($B2817,INDIRECT(nfl_game_result),MATCH(H$1,INDIRECT(nfl_game_result_header),0),FALSE)),"",VLOOKUP($B2817,INDIRECT(nfl_game_result),MATCH(H$1,INDIRECT(nfl_game_result_header),0),FALSE)),"error")</f>
        <v>7</v>
      </c>
      <c r="I2817">
        <f ca="1">IFERROR(IF(ISBLANK(VLOOKUP($B2817,INDIRECT(nfl_game_result),MATCH(I$1,INDIRECT(nfl_game_result_header),0),FALSE)),"",VLOOKUP($B2817,INDIRECT(nfl_game_result),MATCH(I$1,INDIRECT(nfl_game_result_header),0),FALSE)),"error")</f>
        <v>14</v>
      </c>
      <c r="J2817" t="str">
        <f ca="1">IFERROR(IF(ISBLANK(VLOOKUP($B2817,INDIRECT(nfl_game_result),MATCH(J$1,INDIRECT(nfl_game_result_header),0),FALSE)),"",VLOOKUP($B2817,INDIRECT(nfl_game_result),MATCH(J$1,INDIRECT(nfl_game_result_header),0),FALSE)),"error")</f>
        <v>DET</v>
      </c>
      <c r="K2817" t="str">
        <f ca="1">IFERROR(IF(ISBLANK(VLOOKUP($B2817,INDIRECT(nfl_game_result),MATCH(K$1,INDIRECT(nfl_game_result_header),0),FALSE)),"",VLOOKUP($B2817,INDIRECT(nfl_game_result),MATCH(K$1,INDIRECT(nfl_game_result_header),0),FALSE)),"error")</f>
        <v>DET</v>
      </c>
      <c r="L2817" s="23" t="str">
        <f ca="1">IFERROR(IF(ISBLANK(VLOOKUP($B2817,INDIRECT(nfl_game_result),MATCH(L$1,INDIRECT(nfl_game_result_header),0),FALSE)),"",VLOOKUP($B2817,INDIRECT(nfl_game_result),MATCH(L$1,INDIRECT(nfl_game_result_header),0),FALSE)),"error")</f>
        <v/>
      </c>
      <c r="M2817" t="s">
        <v>16</v>
      </c>
      <c r="N2817">
        <v>-3</v>
      </c>
      <c r="O2817" t="s">
        <v>73</v>
      </c>
      <c r="P2817">
        <v>0.56999999999999995</v>
      </c>
      <c r="V2817" s="23" t="s">
        <v>416</v>
      </c>
      <c r="W2817">
        <f ca="1">VALUE(LEFT(C2817, 4))</f>
        <v>2017</v>
      </c>
      <c r="X2817">
        <f ca="1">VALUE(MID(C2817,6,FIND("_",C2817,6)-6))</f>
        <v>4</v>
      </c>
      <c r="Y2817">
        <f ca="1">IF(NOT(OR(ISBLANK(D2817),ISBLANK(E2817),D2817="",E2817="")),D2817-E2817,"")</f>
        <v>-1</v>
      </c>
      <c r="Z2817">
        <f ca="1">IF(OR(NOT(ISNUMBER(D2817)),ISBLANK(D2817),D2817="",ISBLANK(N2817)),"",ABS(D2817-N2817))</f>
        <v>0</v>
      </c>
      <c r="AA2817">
        <f ca="1">IF(OR(ISBLANK(J2817),ISBLANK(O2817),J2817="",O2817=""),"",IF(J2817=O2817,1,0))</f>
        <v>1</v>
      </c>
      <c r="AB2817" t="str">
        <f ca="1">IF(OR(ISBLANK(K2817),ISBLANK(Q2817),K2817="",Q2817=""),"",IF(K2817=Q2817,1,0))</f>
        <v/>
      </c>
      <c r="AC2817" s="23" t="str">
        <f t="shared" ca="1" si="43"/>
        <v/>
      </c>
    </row>
    <row r="2818" spans="1:29" x14ac:dyDescent="0.25">
      <c r="A2818" s="23">
        <v>2817</v>
      </c>
      <c r="B2818">
        <v>1391</v>
      </c>
      <c r="C2818" t="str">
        <f ca="1">IFERROR(VLOOKUP($B2818,INDIRECT(nfl_game_result),MATCH(C$1,INDIRECT(nfl_game_result_header),0),FALSE),"error")</f>
        <v>2017_04_LAR@DAL</v>
      </c>
      <c r="D2818">
        <f ca="1">IFERROR(IF(ISBLANK(VLOOKUP($B2818,INDIRECT(nfl_game_result),MATCH(D$1,INDIRECT(nfl_game_result_header),0),FALSE)),"",VLOOKUP($B2818,INDIRECT(nfl_game_result),MATCH(D$1,INDIRECT(nfl_game_result_header),0),FALSE)),"error")</f>
        <v>-8</v>
      </c>
      <c r="E2818">
        <f ca="1">IFERROR(IF(ISBLANK(VLOOKUP($B2818,INDIRECT(nfl_game_result),MATCH(E$1,INDIRECT(nfl_game_result_header),0),FALSE)),"",VLOOKUP($B2818,INDIRECT(nfl_game_result),MATCH(E$1,INDIRECT(nfl_game_result_header),0),FALSE)),"error")</f>
        <v>-6.5</v>
      </c>
      <c r="F2818" s="23" t="str">
        <f ca="1">IFERROR(IF(ISBLANK(VLOOKUP($B2818,INDIRECT(nfl_game_result),MATCH(F$1,INDIRECT(nfl_game_result_header),0),FALSE)),"",VLOOKUP($B2818,INDIRECT(nfl_game_result),MATCH(F$1,INDIRECT(nfl_game_result_header),0),FALSE)),"error")</f>
        <v/>
      </c>
      <c r="G2818" s="23" t="str">
        <f ca="1">IFERROR(IF(ISBLANK(VLOOKUP($B2818,INDIRECT(nfl_game_result),MATCH(G$1,INDIRECT(nfl_game_result_header),0),FALSE)),"",VLOOKUP($B2818,INDIRECT(nfl_game_result),MATCH(G$1,INDIRECT(nfl_game_result_header),0),FALSE)),"error")</f>
        <v/>
      </c>
      <c r="H2818">
        <f ca="1">IFERROR(IF(ISBLANK(VLOOKUP($B2818,INDIRECT(nfl_game_result),MATCH(H$1,INDIRECT(nfl_game_result_header),0),FALSE)),"",VLOOKUP($B2818,INDIRECT(nfl_game_result),MATCH(H$1,INDIRECT(nfl_game_result_header),0),FALSE)),"error")</f>
        <v>30</v>
      </c>
      <c r="I2818">
        <f ca="1">IFERROR(IF(ISBLANK(VLOOKUP($B2818,INDIRECT(nfl_game_result),MATCH(I$1,INDIRECT(nfl_game_result_header),0),FALSE)),"",VLOOKUP($B2818,INDIRECT(nfl_game_result),MATCH(I$1,INDIRECT(nfl_game_result_header),0),FALSE)),"error")</f>
        <v>35</v>
      </c>
      <c r="J2818" t="str">
        <f ca="1">IFERROR(IF(ISBLANK(VLOOKUP($B2818,INDIRECT(nfl_game_result),MATCH(J$1,INDIRECT(nfl_game_result_header),0),FALSE)),"",VLOOKUP($B2818,INDIRECT(nfl_game_result),MATCH(J$1,INDIRECT(nfl_game_result_header),0),FALSE)),"error")</f>
        <v>LAR</v>
      </c>
      <c r="K2818" t="str">
        <f ca="1">IFERROR(IF(ISBLANK(VLOOKUP($B2818,INDIRECT(nfl_game_result),MATCH(K$1,INDIRECT(nfl_game_result_header),0),FALSE)),"",VLOOKUP($B2818,INDIRECT(nfl_game_result),MATCH(K$1,INDIRECT(nfl_game_result_header),0),FALSE)),"error")</f>
        <v>LAR</v>
      </c>
      <c r="L2818" s="23" t="str">
        <f ca="1">IFERROR(IF(ISBLANK(VLOOKUP($B2818,INDIRECT(nfl_game_result),MATCH(L$1,INDIRECT(nfl_game_result_header),0),FALSE)),"",VLOOKUP($B2818,INDIRECT(nfl_game_result),MATCH(L$1,INDIRECT(nfl_game_result_header),0),FALSE)),"error")</f>
        <v/>
      </c>
      <c r="M2818" t="s">
        <v>16</v>
      </c>
      <c r="N2818">
        <v>-7.5</v>
      </c>
      <c r="O2818" t="s">
        <v>123</v>
      </c>
      <c r="P2818">
        <v>0.63</v>
      </c>
      <c r="V2818" s="23" t="s">
        <v>416</v>
      </c>
      <c r="W2818">
        <f ca="1">VALUE(LEFT(C2818, 4))</f>
        <v>2017</v>
      </c>
      <c r="X2818">
        <f ca="1">VALUE(MID(C2818,6,FIND("_",C2818,6)-6))</f>
        <v>4</v>
      </c>
      <c r="Y2818">
        <f ca="1">IF(NOT(OR(ISBLANK(D2818),ISBLANK(E2818),D2818="",E2818="")),D2818-E2818,"")</f>
        <v>-1.5</v>
      </c>
      <c r="Z2818">
        <f ca="1">IF(OR(NOT(ISNUMBER(D2818)),ISBLANK(D2818),D2818="",ISBLANK(N2818)),"",ABS(D2818-N2818))</f>
        <v>0.5</v>
      </c>
      <c r="AA2818">
        <f ca="1">IF(OR(ISBLANK(J2818),ISBLANK(O2818),J2818="",O2818=""),"",IF(J2818=O2818,1,0))</f>
        <v>1</v>
      </c>
      <c r="AB2818" t="str">
        <f ca="1">IF(OR(ISBLANK(K2818),ISBLANK(Q2818),K2818="",Q2818=""),"",IF(K2818=Q2818,1,0))</f>
        <v/>
      </c>
      <c r="AC2818" s="23" t="str">
        <f t="shared" ca="1" si="43"/>
        <v/>
      </c>
    </row>
    <row r="2819" spans="1:29" x14ac:dyDescent="0.25">
      <c r="A2819" s="23">
        <v>2818</v>
      </c>
      <c r="B2819">
        <v>1392</v>
      </c>
      <c r="C2819" t="str">
        <f ca="1">IFERROR(VLOOKUP($B2819,INDIRECT(nfl_game_result),MATCH(C$1,INDIRECT(nfl_game_result_header),0),FALSE),"error")</f>
        <v>2017_04_BUF@ATL</v>
      </c>
      <c r="D2819">
        <f ca="1">IFERROR(IF(ISBLANK(VLOOKUP($B2819,INDIRECT(nfl_game_result),MATCH(D$1,INDIRECT(nfl_game_result_header),0),FALSE)),"",VLOOKUP($B2819,INDIRECT(nfl_game_result),MATCH(D$1,INDIRECT(nfl_game_result_header),0),FALSE)),"error")</f>
        <v>-8.5</v>
      </c>
      <c r="E2819">
        <f ca="1">IFERROR(IF(ISBLANK(VLOOKUP($B2819,INDIRECT(nfl_game_result),MATCH(E$1,INDIRECT(nfl_game_result_header),0),FALSE)),"",VLOOKUP($B2819,INDIRECT(nfl_game_result),MATCH(E$1,INDIRECT(nfl_game_result_header),0),FALSE)),"error")</f>
        <v>-8</v>
      </c>
      <c r="F2819" s="23" t="str">
        <f ca="1">IFERROR(IF(ISBLANK(VLOOKUP($B2819,INDIRECT(nfl_game_result),MATCH(F$1,INDIRECT(nfl_game_result_header),0),FALSE)),"",VLOOKUP($B2819,INDIRECT(nfl_game_result),MATCH(F$1,INDIRECT(nfl_game_result_header),0),FALSE)),"error")</f>
        <v/>
      </c>
      <c r="G2819" s="23" t="str">
        <f ca="1">IFERROR(IF(ISBLANK(VLOOKUP($B2819,INDIRECT(nfl_game_result),MATCH(G$1,INDIRECT(nfl_game_result_header),0),FALSE)),"",VLOOKUP($B2819,INDIRECT(nfl_game_result),MATCH(G$1,INDIRECT(nfl_game_result_header),0),FALSE)),"error")</f>
        <v/>
      </c>
      <c r="H2819">
        <f ca="1">IFERROR(IF(ISBLANK(VLOOKUP($B2819,INDIRECT(nfl_game_result),MATCH(H$1,INDIRECT(nfl_game_result_header),0),FALSE)),"",VLOOKUP($B2819,INDIRECT(nfl_game_result),MATCH(H$1,INDIRECT(nfl_game_result_header),0),FALSE)),"error")</f>
        <v>17</v>
      </c>
      <c r="I2819">
        <f ca="1">IFERROR(IF(ISBLANK(VLOOKUP($B2819,INDIRECT(nfl_game_result),MATCH(I$1,INDIRECT(nfl_game_result_header),0),FALSE)),"",VLOOKUP($B2819,INDIRECT(nfl_game_result),MATCH(I$1,INDIRECT(nfl_game_result_header),0),FALSE)),"error")</f>
        <v>23</v>
      </c>
      <c r="J2819" t="str">
        <f ca="1">IFERROR(IF(ISBLANK(VLOOKUP($B2819,INDIRECT(nfl_game_result),MATCH(J$1,INDIRECT(nfl_game_result_header),0),FALSE)),"",VLOOKUP($B2819,INDIRECT(nfl_game_result),MATCH(J$1,INDIRECT(nfl_game_result_header),0),FALSE)),"error")</f>
        <v>BUF</v>
      </c>
      <c r="K2819" t="str">
        <f ca="1">IFERROR(IF(ISBLANK(VLOOKUP($B2819,INDIRECT(nfl_game_result),MATCH(K$1,INDIRECT(nfl_game_result_header),0),FALSE)),"",VLOOKUP($B2819,INDIRECT(nfl_game_result),MATCH(K$1,INDIRECT(nfl_game_result_header),0),FALSE)),"error")</f>
        <v>BUF</v>
      </c>
      <c r="L2819" s="23" t="str">
        <f ca="1">IFERROR(IF(ISBLANK(VLOOKUP($B2819,INDIRECT(nfl_game_result),MATCH(L$1,INDIRECT(nfl_game_result_header),0),FALSE)),"",VLOOKUP($B2819,INDIRECT(nfl_game_result),MATCH(L$1,INDIRECT(nfl_game_result_header),0),FALSE)),"error")</f>
        <v/>
      </c>
      <c r="M2819" t="s">
        <v>16</v>
      </c>
      <c r="N2819">
        <v>-8</v>
      </c>
      <c r="O2819" t="s">
        <v>66</v>
      </c>
      <c r="P2819">
        <v>0.59</v>
      </c>
      <c r="V2819" s="23" t="s">
        <v>416</v>
      </c>
      <c r="W2819">
        <f ca="1">VALUE(LEFT(C2819, 4))</f>
        <v>2017</v>
      </c>
      <c r="X2819">
        <f ca="1">VALUE(MID(C2819,6,FIND("_",C2819,6)-6))</f>
        <v>4</v>
      </c>
      <c r="Y2819">
        <f ca="1">IF(NOT(OR(ISBLANK(D2819),ISBLANK(E2819),D2819="",E2819="")),D2819-E2819,"")</f>
        <v>-0.5</v>
      </c>
      <c r="Z2819">
        <f ca="1">IF(OR(NOT(ISNUMBER(D2819)),ISBLANK(D2819),D2819="",ISBLANK(N2819)),"",ABS(D2819-N2819))</f>
        <v>0.5</v>
      </c>
      <c r="AA2819">
        <f ca="1">IF(OR(ISBLANK(J2819),ISBLANK(O2819),J2819="",O2819=""),"",IF(J2819=O2819,1,0))</f>
        <v>1</v>
      </c>
      <c r="AB2819" t="str">
        <f ca="1">IF(OR(ISBLANK(K2819),ISBLANK(Q2819),K2819="",Q2819=""),"",IF(K2819=Q2819,1,0))</f>
        <v/>
      </c>
      <c r="AC2819" s="23" t="str">
        <f t="shared" ca="1" si="43"/>
        <v/>
      </c>
    </row>
    <row r="2820" spans="1:29" x14ac:dyDescent="0.25">
      <c r="A2820" s="23">
        <v>2819</v>
      </c>
      <c r="B2820">
        <v>1393</v>
      </c>
      <c r="C2820" t="str">
        <f ca="1">IFERROR(VLOOKUP($B2820,INDIRECT(nfl_game_result),MATCH(C$1,INDIRECT(nfl_game_result_header),0),FALSE),"error")</f>
        <v>2017_04_PHI@LAC</v>
      </c>
      <c r="D2820">
        <f ca="1">IFERROR(IF(ISBLANK(VLOOKUP($B2820,INDIRECT(nfl_game_result),MATCH(D$1,INDIRECT(nfl_game_result_header),0),FALSE)),"",VLOOKUP($B2820,INDIRECT(nfl_game_result),MATCH(D$1,INDIRECT(nfl_game_result_header),0),FALSE)),"error")</f>
        <v>0</v>
      </c>
      <c r="E2820">
        <f ca="1">IFERROR(IF(ISBLANK(VLOOKUP($B2820,INDIRECT(nfl_game_result),MATCH(E$1,INDIRECT(nfl_game_result_header),0),FALSE)),"",VLOOKUP($B2820,INDIRECT(nfl_game_result),MATCH(E$1,INDIRECT(nfl_game_result_header),0),FALSE)),"error")</f>
        <v>-2</v>
      </c>
      <c r="F2820" s="23" t="str">
        <f ca="1">IFERROR(IF(ISBLANK(VLOOKUP($B2820,INDIRECT(nfl_game_result),MATCH(F$1,INDIRECT(nfl_game_result_header),0),FALSE)),"",VLOOKUP($B2820,INDIRECT(nfl_game_result),MATCH(F$1,INDIRECT(nfl_game_result_header),0),FALSE)),"error")</f>
        <v/>
      </c>
      <c r="G2820" s="23" t="str">
        <f ca="1">IFERROR(IF(ISBLANK(VLOOKUP($B2820,INDIRECT(nfl_game_result),MATCH(G$1,INDIRECT(nfl_game_result_header),0),FALSE)),"",VLOOKUP($B2820,INDIRECT(nfl_game_result),MATCH(G$1,INDIRECT(nfl_game_result_header),0),FALSE)),"error")</f>
        <v/>
      </c>
      <c r="H2820">
        <f ca="1">IFERROR(IF(ISBLANK(VLOOKUP($B2820,INDIRECT(nfl_game_result),MATCH(H$1,INDIRECT(nfl_game_result_header),0),FALSE)),"",VLOOKUP($B2820,INDIRECT(nfl_game_result),MATCH(H$1,INDIRECT(nfl_game_result_header),0),FALSE)),"error")</f>
        <v>24</v>
      </c>
      <c r="I2820">
        <f ca="1">IFERROR(IF(ISBLANK(VLOOKUP($B2820,INDIRECT(nfl_game_result),MATCH(I$1,INDIRECT(nfl_game_result_header),0),FALSE)),"",VLOOKUP($B2820,INDIRECT(nfl_game_result),MATCH(I$1,INDIRECT(nfl_game_result_header),0),FALSE)),"error")</f>
        <v>26</v>
      </c>
      <c r="J2820" t="str">
        <f ca="1">IFERROR(IF(ISBLANK(VLOOKUP($B2820,INDIRECT(nfl_game_result),MATCH(J$1,INDIRECT(nfl_game_result_header),0),FALSE)),"",VLOOKUP($B2820,INDIRECT(nfl_game_result),MATCH(J$1,INDIRECT(nfl_game_result_header),0),FALSE)),"error")</f>
        <v>PHI</v>
      </c>
      <c r="K2820" t="str">
        <f ca="1">IFERROR(IF(ISBLANK(VLOOKUP($B2820,INDIRECT(nfl_game_result),MATCH(K$1,INDIRECT(nfl_game_result_header),0),FALSE)),"",VLOOKUP($B2820,INDIRECT(nfl_game_result),MATCH(K$1,INDIRECT(nfl_game_result_header),0),FALSE)),"error")</f>
        <v>PHI</v>
      </c>
      <c r="L2820" s="23" t="str">
        <f ca="1">IFERROR(IF(ISBLANK(VLOOKUP($B2820,INDIRECT(nfl_game_result),MATCH(L$1,INDIRECT(nfl_game_result_header),0),FALSE)),"",VLOOKUP($B2820,INDIRECT(nfl_game_result),MATCH(L$1,INDIRECT(nfl_game_result_header),0),FALSE)),"error")</f>
        <v/>
      </c>
      <c r="M2820" t="s">
        <v>16</v>
      </c>
      <c r="N2820">
        <v>3</v>
      </c>
      <c r="O2820" t="s">
        <v>122</v>
      </c>
      <c r="P2820">
        <v>0.62</v>
      </c>
      <c r="V2820" s="23" t="s">
        <v>416</v>
      </c>
      <c r="W2820">
        <f ca="1">VALUE(LEFT(C2820, 4))</f>
        <v>2017</v>
      </c>
      <c r="X2820">
        <f ca="1">VALUE(MID(C2820,6,FIND("_",C2820,6)-6))</f>
        <v>4</v>
      </c>
      <c r="Y2820">
        <f ca="1">IF(NOT(OR(ISBLANK(D2820),ISBLANK(E2820),D2820="",E2820="")),D2820-E2820,"")</f>
        <v>2</v>
      </c>
      <c r="Z2820">
        <f ca="1">IF(OR(NOT(ISNUMBER(D2820)),ISBLANK(D2820),D2820="",ISBLANK(N2820)),"",ABS(D2820-N2820))</f>
        <v>3</v>
      </c>
      <c r="AA2820">
        <f ca="1">IF(OR(ISBLANK(J2820),ISBLANK(O2820),J2820="",O2820=""),"",IF(J2820=O2820,1,0))</f>
        <v>0</v>
      </c>
      <c r="AB2820" t="str">
        <f ca="1">IF(OR(ISBLANK(K2820),ISBLANK(Q2820),K2820="",Q2820=""),"",IF(K2820=Q2820,1,0))</f>
        <v/>
      </c>
      <c r="AC2820" s="23" t="str">
        <f t="shared" ca="1" si="43"/>
        <v/>
      </c>
    </row>
    <row r="2821" spans="1:29" x14ac:dyDescent="0.25">
      <c r="A2821" s="23">
        <v>2820</v>
      </c>
      <c r="B2821">
        <v>1394</v>
      </c>
      <c r="C2821" t="str">
        <f ca="1">IFERROR(VLOOKUP($B2821,INDIRECT(nfl_game_result),MATCH(C$1,INDIRECT(nfl_game_result_header),0),FALSE),"error")</f>
        <v>2017_04_SFO@ARI</v>
      </c>
      <c r="D2821">
        <f ca="1">IFERROR(IF(ISBLANK(VLOOKUP($B2821,INDIRECT(nfl_game_result),MATCH(D$1,INDIRECT(nfl_game_result_header),0),FALSE)),"",VLOOKUP($B2821,INDIRECT(nfl_game_result),MATCH(D$1,INDIRECT(nfl_game_result_header),0),FALSE)),"error")</f>
        <v>-7</v>
      </c>
      <c r="E2821">
        <f ca="1">IFERROR(IF(ISBLANK(VLOOKUP($B2821,INDIRECT(nfl_game_result),MATCH(E$1,INDIRECT(nfl_game_result_header),0),FALSE)),"",VLOOKUP($B2821,INDIRECT(nfl_game_result),MATCH(E$1,INDIRECT(nfl_game_result_header),0),FALSE)),"error")</f>
        <v>-6.5</v>
      </c>
      <c r="F2821" s="23" t="str">
        <f ca="1">IFERROR(IF(ISBLANK(VLOOKUP($B2821,INDIRECT(nfl_game_result),MATCH(F$1,INDIRECT(nfl_game_result_header),0),FALSE)),"",VLOOKUP($B2821,INDIRECT(nfl_game_result),MATCH(F$1,INDIRECT(nfl_game_result_header),0),FALSE)),"error")</f>
        <v/>
      </c>
      <c r="G2821" s="23" t="str">
        <f ca="1">IFERROR(IF(ISBLANK(VLOOKUP($B2821,INDIRECT(nfl_game_result),MATCH(G$1,INDIRECT(nfl_game_result_header),0),FALSE)),"",VLOOKUP($B2821,INDIRECT(nfl_game_result),MATCH(G$1,INDIRECT(nfl_game_result_header),0),FALSE)),"error")</f>
        <v/>
      </c>
      <c r="H2821">
        <f ca="1">IFERROR(IF(ISBLANK(VLOOKUP($B2821,INDIRECT(nfl_game_result),MATCH(H$1,INDIRECT(nfl_game_result_header),0),FALSE)),"",VLOOKUP($B2821,INDIRECT(nfl_game_result),MATCH(H$1,INDIRECT(nfl_game_result_header),0),FALSE)),"error")</f>
        <v>18</v>
      </c>
      <c r="I2821">
        <f ca="1">IFERROR(IF(ISBLANK(VLOOKUP($B2821,INDIRECT(nfl_game_result),MATCH(I$1,INDIRECT(nfl_game_result_header),0),FALSE)),"",VLOOKUP($B2821,INDIRECT(nfl_game_result),MATCH(I$1,INDIRECT(nfl_game_result_header),0),FALSE)),"error")</f>
        <v>15</v>
      </c>
      <c r="J2821" t="str">
        <f ca="1">IFERROR(IF(ISBLANK(VLOOKUP($B2821,INDIRECT(nfl_game_result),MATCH(J$1,INDIRECT(nfl_game_result_header),0),FALSE)),"",VLOOKUP($B2821,INDIRECT(nfl_game_result),MATCH(J$1,INDIRECT(nfl_game_result_header),0),FALSE)),"error")</f>
        <v>SFO</v>
      </c>
      <c r="K2821" t="str">
        <f ca="1">IFERROR(IF(ISBLANK(VLOOKUP($B2821,INDIRECT(nfl_game_result),MATCH(K$1,INDIRECT(nfl_game_result_header),0),FALSE)),"",VLOOKUP($B2821,INDIRECT(nfl_game_result),MATCH(K$1,INDIRECT(nfl_game_result_header),0),FALSE)),"error")</f>
        <v>ARI</v>
      </c>
      <c r="L2821" s="23" t="str">
        <f ca="1">IFERROR(IF(ISBLANK(VLOOKUP($B2821,INDIRECT(nfl_game_result),MATCH(L$1,INDIRECT(nfl_game_result_header),0),FALSE)),"",VLOOKUP($B2821,INDIRECT(nfl_game_result),MATCH(L$1,INDIRECT(nfl_game_result_header),0),FALSE)),"error")</f>
        <v/>
      </c>
      <c r="M2821" t="s">
        <v>16</v>
      </c>
      <c r="N2821">
        <v>-7.5</v>
      </c>
      <c r="O2821" t="s">
        <v>333</v>
      </c>
      <c r="P2821">
        <v>0.65</v>
      </c>
      <c r="V2821" s="23" t="s">
        <v>416</v>
      </c>
      <c r="W2821">
        <f ca="1">VALUE(LEFT(C2821, 4))</f>
        <v>2017</v>
      </c>
      <c r="X2821">
        <f ca="1">VALUE(MID(C2821,6,FIND("_",C2821,6)-6))</f>
        <v>4</v>
      </c>
      <c r="Y2821">
        <f ca="1">IF(NOT(OR(ISBLANK(D2821),ISBLANK(E2821),D2821="",E2821="")),D2821-E2821,"")</f>
        <v>-0.5</v>
      </c>
      <c r="Z2821">
        <f ca="1">IF(OR(NOT(ISNUMBER(D2821)),ISBLANK(D2821),D2821="",ISBLANK(N2821)),"",ABS(D2821-N2821))</f>
        <v>0.5</v>
      </c>
      <c r="AA2821">
        <f ca="1">IF(OR(ISBLANK(J2821),ISBLANK(O2821),J2821="",O2821=""),"",IF(J2821=O2821,1,0))</f>
        <v>1</v>
      </c>
      <c r="AB2821" t="str">
        <f ca="1">IF(OR(ISBLANK(K2821),ISBLANK(Q2821),K2821="",Q2821=""),"",IF(K2821=Q2821,1,0))</f>
        <v/>
      </c>
      <c r="AC2821" s="23" t="str">
        <f t="shared" ca="1" si="43"/>
        <v/>
      </c>
    </row>
    <row r="2822" spans="1:29" x14ac:dyDescent="0.25">
      <c r="A2822" s="23">
        <v>2821</v>
      </c>
      <c r="B2822">
        <v>1395</v>
      </c>
      <c r="C2822" t="str">
        <f ca="1">IFERROR(VLOOKUP($B2822,INDIRECT(nfl_game_result),MATCH(C$1,INDIRECT(nfl_game_result_header),0),FALSE),"error")</f>
        <v>2017_04_NYG@TBY</v>
      </c>
      <c r="D2822">
        <f ca="1">IFERROR(IF(ISBLANK(VLOOKUP($B2822,INDIRECT(nfl_game_result),MATCH(D$1,INDIRECT(nfl_game_result_header),0),FALSE)),"",VLOOKUP($B2822,INDIRECT(nfl_game_result),MATCH(D$1,INDIRECT(nfl_game_result_header),0),FALSE)),"error")</f>
        <v>-3.5</v>
      </c>
      <c r="E2822">
        <f ca="1">IFERROR(IF(ISBLANK(VLOOKUP($B2822,INDIRECT(nfl_game_result),MATCH(E$1,INDIRECT(nfl_game_result_header),0),FALSE)),"",VLOOKUP($B2822,INDIRECT(nfl_game_result),MATCH(E$1,INDIRECT(nfl_game_result_header),0),FALSE)),"error")</f>
        <v>-3</v>
      </c>
      <c r="F2822" s="23" t="str">
        <f ca="1">IFERROR(IF(ISBLANK(VLOOKUP($B2822,INDIRECT(nfl_game_result),MATCH(F$1,INDIRECT(nfl_game_result_header),0),FALSE)),"",VLOOKUP($B2822,INDIRECT(nfl_game_result),MATCH(F$1,INDIRECT(nfl_game_result_header),0),FALSE)),"error")</f>
        <v/>
      </c>
      <c r="G2822" s="23" t="str">
        <f ca="1">IFERROR(IF(ISBLANK(VLOOKUP($B2822,INDIRECT(nfl_game_result),MATCH(G$1,INDIRECT(nfl_game_result_header),0),FALSE)),"",VLOOKUP($B2822,INDIRECT(nfl_game_result),MATCH(G$1,INDIRECT(nfl_game_result_header),0),FALSE)),"error")</f>
        <v/>
      </c>
      <c r="H2822">
        <f ca="1">IFERROR(IF(ISBLANK(VLOOKUP($B2822,INDIRECT(nfl_game_result),MATCH(H$1,INDIRECT(nfl_game_result_header),0),FALSE)),"",VLOOKUP($B2822,INDIRECT(nfl_game_result),MATCH(H$1,INDIRECT(nfl_game_result_header),0),FALSE)),"error")</f>
        <v>25</v>
      </c>
      <c r="I2822">
        <f ca="1">IFERROR(IF(ISBLANK(VLOOKUP($B2822,INDIRECT(nfl_game_result),MATCH(I$1,INDIRECT(nfl_game_result_header),0),FALSE)),"",VLOOKUP($B2822,INDIRECT(nfl_game_result),MATCH(I$1,INDIRECT(nfl_game_result_header),0),FALSE)),"error")</f>
        <v>23</v>
      </c>
      <c r="J2822" t="str">
        <f ca="1">IFERROR(IF(ISBLANK(VLOOKUP($B2822,INDIRECT(nfl_game_result),MATCH(J$1,INDIRECT(nfl_game_result_header),0),FALSE)),"",VLOOKUP($B2822,INDIRECT(nfl_game_result),MATCH(J$1,INDIRECT(nfl_game_result_header),0),FALSE)),"error")</f>
        <v>NYG</v>
      </c>
      <c r="K2822" t="str">
        <f ca="1">IFERROR(IF(ISBLANK(VLOOKUP($B2822,INDIRECT(nfl_game_result),MATCH(K$1,INDIRECT(nfl_game_result_header),0),FALSE)),"",VLOOKUP($B2822,INDIRECT(nfl_game_result),MATCH(K$1,INDIRECT(nfl_game_result_header),0),FALSE)),"error")</f>
        <v>TBY</v>
      </c>
      <c r="L2822" s="23" t="str">
        <f ca="1">IFERROR(IF(ISBLANK(VLOOKUP($B2822,INDIRECT(nfl_game_result),MATCH(L$1,INDIRECT(nfl_game_result_header),0),FALSE)),"",VLOOKUP($B2822,INDIRECT(nfl_game_result),MATCH(L$1,INDIRECT(nfl_game_result_header),0),FALSE)),"error")</f>
        <v/>
      </c>
      <c r="M2822" t="s">
        <v>16</v>
      </c>
      <c r="N2822">
        <v>-6.5</v>
      </c>
      <c r="O2822" t="s">
        <v>334</v>
      </c>
      <c r="P2822">
        <v>0.53</v>
      </c>
      <c r="V2822" s="23" t="s">
        <v>416</v>
      </c>
      <c r="W2822">
        <f ca="1">VALUE(LEFT(C2822, 4))</f>
        <v>2017</v>
      </c>
      <c r="X2822">
        <f ca="1">VALUE(MID(C2822,6,FIND("_",C2822,6)-6))</f>
        <v>4</v>
      </c>
      <c r="Y2822">
        <f ca="1">IF(NOT(OR(ISBLANK(D2822),ISBLANK(E2822),D2822="",E2822="")),D2822-E2822,"")</f>
        <v>-0.5</v>
      </c>
      <c r="Z2822">
        <f ca="1">IF(OR(NOT(ISNUMBER(D2822)),ISBLANK(D2822),D2822="",ISBLANK(N2822)),"",ABS(D2822-N2822))</f>
        <v>3</v>
      </c>
      <c r="AA2822">
        <f ca="1">IF(OR(ISBLANK(J2822),ISBLANK(O2822),J2822="",O2822=""),"",IF(J2822=O2822,1,0))</f>
        <v>0</v>
      </c>
      <c r="AB2822" t="str">
        <f ca="1">IF(OR(ISBLANK(K2822),ISBLANK(Q2822),K2822="",Q2822=""),"",IF(K2822=Q2822,1,0))</f>
        <v/>
      </c>
      <c r="AC2822" s="23" t="str">
        <f t="shared" ca="1" si="43"/>
        <v/>
      </c>
    </row>
    <row r="2823" spans="1:29" x14ac:dyDescent="0.25">
      <c r="A2823" s="23">
        <v>2822</v>
      </c>
      <c r="B2823">
        <v>1396</v>
      </c>
      <c r="C2823" t="str">
        <f ca="1">IFERROR(VLOOKUP($B2823,INDIRECT(nfl_game_result),MATCH(C$1,INDIRECT(nfl_game_result_header),0),FALSE),"error")</f>
        <v>2017_04_OAK@DEN</v>
      </c>
      <c r="D2823">
        <f ca="1">IFERROR(IF(ISBLANK(VLOOKUP($B2823,INDIRECT(nfl_game_result),MATCH(D$1,INDIRECT(nfl_game_result_header),0),FALSE)),"",VLOOKUP($B2823,INDIRECT(nfl_game_result),MATCH(D$1,INDIRECT(nfl_game_result_header),0),FALSE)),"error")</f>
        <v>-1.5</v>
      </c>
      <c r="E2823">
        <f ca="1">IFERROR(IF(ISBLANK(VLOOKUP($B2823,INDIRECT(nfl_game_result),MATCH(E$1,INDIRECT(nfl_game_result_header),0),FALSE)),"",VLOOKUP($B2823,INDIRECT(nfl_game_result),MATCH(E$1,INDIRECT(nfl_game_result_header),0),FALSE)),"error")</f>
        <v>-3</v>
      </c>
      <c r="F2823" s="23" t="str">
        <f ca="1">IFERROR(IF(ISBLANK(VLOOKUP($B2823,INDIRECT(nfl_game_result),MATCH(F$1,INDIRECT(nfl_game_result_header),0),FALSE)),"",VLOOKUP($B2823,INDIRECT(nfl_game_result),MATCH(F$1,INDIRECT(nfl_game_result_header),0),FALSE)),"error")</f>
        <v/>
      </c>
      <c r="G2823" s="23" t="str">
        <f ca="1">IFERROR(IF(ISBLANK(VLOOKUP($B2823,INDIRECT(nfl_game_result),MATCH(G$1,INDIRECT(nfl_game_result_header),0),FALSE)),"",VLOOKUP($B2823,INDIRECT(nfl_game_result),MATCH(G$1,INDIRECT(nfl_game_result_header),0),FALSE)),"error")</f>
        <v/>
      </c>
      <c r="H2823">
        <f ca="1">IFERROR(IF(ISBLANK(VLOOKUP($B2823,INDIRECT(nfl_game_result),MATCH(H$1,INDIRECT(nfl_game_result_header),0),FALSE)),"",VLOOKUP($B2823,INDIRECT(nfl_game_result),MATCH(H$1,INDIRECT(nfl_game_result_header),0),FALSE)),"error")</f>
        <v>16</v>
      </c>
      <c r="I2823">
        <f ca="1">IFERROR(IF(ISBLANK(VLOOKUP($B2823,INDIRECT(nfl_game_result),MATCH(I$1,INDIRECT(nfl_game_result_header),0),FALSE)),"",VLOOKUP($B2823,INDIRECT(nfl_game_result),MATCH(I$1,INDIRECT(nfl_game_result_header),0),FALSE)),"error")</f>
        <v>10</v>
      </c>
      <c r="J2823" t="str">
        <f ca="1">IFERROR(IF(ISBLANK(VLOOKUP($B2823,INDIRECT(nfl_game_result),MATCH(J$1,INDIRECT(nfl_game_result_header),0),FALSE)),"",VLOOKUP($B2823,INDIRECT(nfl_game_result),MATCH(J$1,INDIRECT(nfl_game_result_header),0),FALSE)),"error")</f>
        <v>DEN</v>
      </c>
      <c r="K2823" t="str">
        <f ca="1">IFERROR(IF(ISBLANK(VLOOKUP($B2823,INDIRECT(nfl_game_result),MATCH(K$1,INDIRECT(nfl_game_result_header),0),FALSE)),"",VLOOKUP($B2823,INDIRECT(nfl_game_result),MATCH(K$1,INDIRECT(nfl_game_result_header),0),FALSE)),"error")</f>
        <v>DEN</v>
      </c>
      <c r="L2823" s="23" t="str">
        <f ca="1">IFERROR(IF(ISBLANK(VLOOKUP($B2823,INDIRECT(nfl_game_result),MATCH(L$1,INDIRECT(nfl_game_result_header),0),FALSE)),"",VLOOKUP($B2823,INDIRECT(nfl_game_result),MATCH(L$1,INDIRECT(nfl_game_result_header),0),FALSE)),"error")</f>
        <v/>
      </c>
      <c r="M2823" t="s">
        <v>16</v>
      </c>
      <c r="N2823">
        <v>-3</v>
      </c>
      <c r="O2823" t="s">
        <v>72</v>
      </c>
      <c r="P2823">
        <v>0.56000000000000005</v>
      </c>
      <c r="V2823" s="23" t="s">
        <v>416</v>
      </c>
      <c r="W2823">
        <f ca="1">VALUE(LEFT(C2823, 4))</f>
        <v>2017</v>
      </c>
      <c r="X2823">
        <f ca="1">VALUE(MID(C2823,6,FIND("_",C2823,6)-6))</f>
        <v>4</v>
      </c>
      <c r="Y2823">
        <f ca="1">IF(NOT(OR(ISBLANK(D2823),ISBLANK(E2823),D2823="",E2823="")),D2823-E2823,"")</f>
        <v>1.5</v>
      </c>
      <c r="Z2823">
        <f ca="1">IF(OR(NOT(ISNUMBER(D2823)),ISBLANK(D2823),D2823="",ISBLANK(N2823)),"",ABS(D2823-N2823))</f>
        <v>1.5</v>
      </c>
      <c r="AA2823">
        <f ca="1">IF(OR(ISBLANK(J2823),ISBLANK(O2823),J2823="",O2823=""),"",IF(J2823=O2823,1,0))</f>
        <v>1</v>
      </c>
      <c r="AB2823" t="str">
        <f ca="1">IF(OR(ISBLANK(K2823),ISBLANK(Q2823),K2823="",Q2823=""),"",IF(K2823=Q2823,1,0))</f>
        <v/>
      </c>
      <c r="AC2823" s="23" t="str">
        <f t="shared" ca="1" si="43"/>
        <v/>
      </c>
    </row>
    <row r="2824" spans="1:29" x14ac:dyDescent="0.25">
      <c r="A2824" s="23">
        <v>2823</v>
      </c>
      <c r="B2824">
        <v>1397</v>
      </c>
      <c r="C2824" t="str">
        <f ca="1">IFERROR(VLOOKUP($B2824,INDIRECT(nfl_game_result),MATCH(C$1,INDIRECT(nfl_game_result_header),0),FALSE),"error")</f>
        <v>2017_04_IND@SEA</v>
      </c>
      <c r="D2824">
        <f ca="1">IFERROR(IF(ISBLANK(VLOOKUP($B2824,INDIRECT(nfl_game_result),MATCH(D$1,INDIRECT(nfl_game_result_header),0),FALSE)),"",VLOOKUP($B2824,INDIRECT(nfl_game_result),MATCH(D$1,INDIRECT(nfl_game_result_header),0),FALSE)),"error")</f>
        <v>-13</v>
      </c>
      <c r="E2824">
        <f ca="1">IFERROR(IF(ISBLANK(VLOOKUP($B2824,INDIRECT(nfl_game_result),MATCH(E$1,INDIRECT(nfl_game_result_header),0),FALSE)),"",VLOOKUP($B2824,INDIRECT(nfl_game_result),MATCH(E$1,INDIRECT(nfl_game_result_header),0),FALSE)),"error")</f>
        <v>-13</v>
      </c>
      <c r="F2824" s="23" t="str">
        <f ca="1">IFERROR(IF(ISBLANK(VLOOKUP($B2824,INDIRECT(nfl_game_result),MATCH(F$1,INDIRECT(nfl_game_result_header),0),FALSE)),"",VLOOKUP($B2824,INDIRECT(nfl_game_result),MATCH(F$1,INDIRECT(nfl_game_result_header),0),FALSE)),"error")</f>
        <v/>
      </c>
      <c r="G2824" s="23" t="str">
        <f ca="1">IFERROR(IF(ISBLANK(VLOOKUP($B2824,INDIRECT(nfl_game_result),MATCH(G$1,INDIRECT(nfl_game_result_header),0),FALSE)),"",VLOOKUP($B2824,INDIRECT(nfl_game_result),MATCH(G$1,INDIRECT(nfl_game_result_header),0),FALSE)),"error")</f>
        <v/>
      </c>
      <c r="H2824">
        <f ca="1">IFERROR(IF(ISBLANK(VLOOKUP($B2824,INDIRECT(nfl_game_result),MATCH(H$1,INDIRECT(nfl_game_result_header),0),FALSE)),"",VLOOKUP($B2824,INDIRECT(nfl_game_result),MATCH(H$1,INDIRECT(nfl_game_result_header),0),FALSE)),"error")</f>
        <v>46</v>
      </c>
      <c r="I2824">
        <f ca="1">IFERROR(IF(ISBLANK(VLOOKUP($B2824,INDIRECT(nfl_game_result),MATCH(I$1,INDIRECT(nfl_game_result_header),0),FALSE)),"",VLOOKUP($B2824,INDIRECT(nfl_game_result),MATCH(I$1,INDIRECT(nfl_game_result_header),0),FALSE)),"error")</f>
        <v>18</v>
      </c>
      <c r="J2824" t="str">
        <f ca="1">IFERROR(IF(ISBLANK(VLOOKUP($B2824,INDIRECT(nfl_game_result),MATCH(J$1,INDIRECT(nfl_game_result_header),0),FALSE)),"",VLOOKUP($B2824,INDIRECT(nfl_game_result),MATCH(J$1,INDIRECT(nfl_game_result_header),0),FALSE)),"error")</f>
        <v>SEA</v>
      </c>
      <c r="K2824" t="str">
        <f ca="1">IFERROR(IF(ISBLANK(VLOOKUP($B2824,INDIRECT(nfl_game_result),MATCH(K$1,INDIRECT(nfl_game_result_header),0),FALSE)),"",VLOOKUP($B2824,INDIRECT(nfl_game_result),MATCH(K$1,INDIRECT(nfl_game_result_header),0),FALSE)),"error")</f>
        <v>SEA</v>
      </c>
      <c r="L2824" s="23" t="str">
        <f ca="1">IFERROR(IF(ISBLANK(VLOOKUP($B2824,INDIRECT(nfl_game_result),MATCH(L$1,INDIRECT(nfl_game_result_header),0),FALSE)),"",VLOOKUP($B2824,INDIRECT(nfl_game_result),MATCH(L$1,INDIRECT(nfl_game_result_header),0),FALSE)),"error")</f>
        <v/>
      </c>
      <c r="M2824" t="s">
        <v>16</v>
      </c>
      <c r="N2824">
        <v>-10.5</v>
      </c>
      <c r="O2824" t="s">
        <v>89</v>
      </c>
      <c r="P2824">
        <v>0.52</v>
      </c>
      <c r="V2824" s="23" t="s">
        <v>416</v>
      </c>
      <c r="W2824">
        <f ca="1">VALUE(LEFT(C2824, 4))</f>
        <v>2017</v>
      </c>
      <c r="X2824">
        <f ca="1">VALUE(MID(C2824,6,FIND("_",C2824,6)-6))</f>
        <v>4</v>
      </c>
      <c r="Y2824">
        <f ca="1">IF(NOT(OR(ISBLANK(D2824),ISBLANK(E2824),D2824="",E2824="")),D2824-E2824,"")</f>
        <v>0</v>
      </c>
      <c r="Z2824">
        <f ca="1">IF(OR(NOT(ISNUMBER(D2824)),ISBLANK(D2824),D2824="",ISBLANK(N2824)),"",ABS(D2824-N2824))</f>
        <v>2.5</v>
      </c>
      <c r="AA2824">
        <f ca="1">IF(OR(ISBLANK(J2824),ISBLANK(O2824),J2824="",O2824=""),"",IF(J2824=O2824,1,0))</f>
        <v>1</v>
      </c>
      <c r="AB2824" t="str">
        <f ca="1">IF(OR(ISBLANK(K2824),ISBLANK(Q2824),K2824="",Q2824=""),"",IF(K2824=Q2824,1,0))</f>
        <v/>
      </c>
      <c r="AC2824" s="23" t="str">
        <f t="shared" ca="1" si="43"/>
        <v/>
      </c>
    </row>
    <row r="2825" spans="1:29" x14ac:dyDescent="0.25">
      <c r="A2825" s="23">
        <v>2824</v>
      </c>
      <c r="B2825">
        <v>1398</v>
      </c>
      <c r="C2825" t="str">
        <f ca="1">IFERROR(VLOOKUP($B2825,INDIRECT(nfl_game_result),MATCH(C$1,INDIRECT(nfl_game_result_header),0),FALSE),"error")</f>
        <v>2017_04_WAS@KCY</v>
      </c>
      <c r="D2825">
        <f ca="1">IFERROR(IF(ISBLANK(VLOOKUP($B2825,INDIRECT(nfl_game_result),MATCH(D$1,INDIRECT(nfl_game_result_header),0),FALSE)),"",VLOOKUP($B2825,INDIRECT(nfl_game_result),MATCH(D$1,INDIRECT(nfl_game_result_header),0),FALSE)),"error")</f>
        <v>-7</v>
      </c>
      <c r="E2825">
        <f ca="1">IFERROR(IF(ISBLANK(VLOOKUP($B2825,INDIRECT(nfl_game_result),MATCH(E$1,INDIRECT(nfl_game_result_header),0),FALSE)),"",VLOOKUP($B2825,INDIRECT(nfl_game_result),MATCH(E$1,INDIRECT(nfl_game_result_header),0),FALSE)),"error")</f>
        <v>-7</v>
      </c>
      <c r="F2825" s="23" t="str">
        <f ca="1">IFERROR(IF(ISBLANK(VLOOKUP($B2825,INDIRECT(nfl_game_result),MATCH(F$1,INDIRECT(nfl_game_result_header),0),FALSE)),"",VLOOKUP($B2825,INDIRECT(nfl_game_result),MATCH(F$1,INDIRECT(nfl_game_result_header),0),FALSE)),"error")</f>
        <v/>
      </c>
      <c r="G2825" s="23" t="str">
        <f ca="1">IFERROR(IF(ISBLANK(VLOOKUP($B2825,INDIRECT(nfl_game_result),MATCH(G$1,INDIRECT(nfl_game_result_header),0),FALSE)),"",VLOOKUP($B2825,INDIRECT(nfl_game_result),MATCH(G$1,INDIRECT(nfl_game_result_header),0),FALSE)),"error")</f>
        <v/>
      </c>
      <c r="H2825">
        <f ca="1">IFERROR(IF(ISBLANK(VLOOKUP($B2825,INDIRECT(nfl_game_result),MATCH(H$1,INDIRECT(nfl_game_result_header),0),FALSE)),"",VLOOKUP($B2825,INDIRECT(nfl_game_result),MATCH(H$1,INDIRECT(nfl_game_result_header),0),FALSE)),"error")</f>
        <v>29</v>
      </c>
      <c r="I2825">
        <f ca="1">IFERROR(IF(ISBLANK(VLOOKUP($B2825,INDIRECT(nfl_game_result),MATCH(I$1,INDIRECT(nfl_game_result_header),0),FALSE)),"",VLOOKUP($B2825,INDIRECT(nfl_game_result),MATCH(I$1,INDIRECT(nfl_game_result_header),0),FALSE)),"error")</f>
        <v>20</v>
      </c>
      <c r="J2825" t="str">
        <f ca="1">IFERROR(IF(ISBLANK(VLOOKUP($B2825,INDIRECT(nfl_game_result),MATCH(J$1,INDIRECT(nfl_game_result_header),0),FALSE)),"",VLOOKUP($B2825,INDIRECT(nfl_game_result),MATCH(J$1,INDIRECT(nfl_game_result_header),0),FALSE)),"error")</f>
        <v>KCY</v>
      </c>
      <c r="K2825" t="str">
        <f ca="1">IFERROR(IF(ISBLANK(VLOOKUP($B2825,INDIRECT(nfl_game_result),MATCH(K$1,INDIRECT(nfl_game_result_header),0),FALSE)),"",VLOOKUP($B2825,INDIRECT(nfl_game_result),MATCH(K$1,INDIRECT(nfl_game_result_header),0),FALSE)),"error")</f>
        <v>KCY</v>
      </c>
      <c r="L2825" s="23" t="str">
        <f ca="1">IFERROR(IF(ISBLANK(VLOOKUP($B2825,INDIRECT(nfl_game_result),MATCH(L$1,INDIRECT(nfl_game_result_header),0),FALSE)),"",VLOOKUP($B2825,INDIRECT(nfl_game_result),MATCH(L$1,INDIRECT(nfl_game_result_header),0),FALSE)),"error")</f>
        <v/>
      </c>
      <c r="M2825" t="s">
        <v>16</v>
      </c>
      <c r="N2825">
        <v>-5</v>
      </c>
      <c r="O2825" t="s">
        <v>94</v>
      </c>
      <c r="P2825">
        <v>0.54</v>
      </c>
      <c r="V2825" s="23" t="s">
        <v>416</v>
      </c>
      <c r="W2825">
        <f ca="1">VALUE(LEFT(C2825, 4))</f>
        <v>2017</v>
      </c>
      <c r="X2825">
        <f ca="1">VALUE(MID(C2825,6,FIND("_",C2825,6)-6))</f>
        <v>4</v>
      </c>
      <c r="Y2825">
        <f ca="1">IF(NOT(OR(ISBLANK(D2825),ISBLANK(E2825),D2825="",E2825="")),D2825-E2825,"")</f>
        <v>0</v>
      </c>
      <c r="Z2825">
        <f ca="1">IF(OR(NOT(ISNUMBER(D2825)),ISBLANK(D2825),D2825="",ISBLANK(N2825)),"",ABS(D2825-N2825))</f>
        <v>2</v>
      </c>
      <c r="AA2825">
        <f ca="1">IF(OR(ISBLANK(J2825),ISBLANK(O2825),J2825="",O2825=""),"",IF(J2825=O2825,1,0))</f>
        <v>0</v>
      </c>
      <c r="AB2825" t="str">
        <f ca="1">IF(OR(ISBLANK(K2825),ISBLANK(Q2825),K2825="",Q2825=""),"",IF(K2825=Q2825,1,0))</f>
        <v/>
      </c>
      <c r="AC2825" s="23" t="str">
        <f t="shared" ca="1" si="43"/>
        <v/>
      </c>
    </row>
    <row r="2826" spans="1:29" x14ac:dyDescent="0.25">
      <c r="A2826" s="23">
        <v>2825</v>
      </c>
      <c r="B2826">
        <v>1383</v>
      </c>
      <c r="C2826" t="str">
        <f ca="1">IFERROR(VLOOKUP($B2826,INDIRECT(nfl_game_result),MATCH(C$1,INDIRECT(nfl_game_result_header),0),FALSE),"error")</f>
        <v>2017_04_CHI@GBY</v>
      </c>
      <c r="D2826">
        <f ca="1">IFERROR(IF(ISBLANK(VLOOKUP($B2826,INDIRECT(nfl_game_result),MATCH(D$1,INDIRECT(nfl_game_result_header),0),FALSE)),"",VLOOKUP($B2826,INDIRECT(nfl_game_result),MATCH(D$1,INDIRECT(nfl_game_result_header),0),FALSE)),"error")</f>
        <v>-7.5</v>
      </c>
      <c r="E2826">
        <f ca="1">IFERROR(IF(ISBLANK(VLOOKUP($B2826,INDIRECT(nfl_game_result),MATCH(E$1,INDIRECT(nfl_game_result_header),0),FALSE)),"",VLOOKUP($B2826,INDIRECT(nfl_game_result),MATCH(E$1,INDIRECT(nfl_game_result_header),0),FALSE)),"error")</f>
        <v>-7.5</v>
      </c>
      <c r="F2826" s="23" t="str">
        <f ca="1">IFERROR(IF(ISBLANK(VLOOKUP($B2826,INDIRECT(nfl_game_result),MATCH(F$1,INDIRECT(nfl_game_result_header),0),FALSE)),"",VLOOKUP($B2826,INDIRECT(nfl_game_result),MATCH(F$1,INDIRECT(nfl_game_result_header),0),FALSE)),"error")</f>
        <v/>
      </c>
      <c r="G2826" s="23" t="str">
        <f ca="1">IFERROR(IF(ISBLANK(VLOOKUP($B2826,INDIRECT(nfl_game_result),MATCH(G$1,INDIRECT(nfl_game_result_header),0),FALSE)),"",VLOOKUP($B2826,INDIRECT(nfl_game_result),MATCH(G$1,INDIRECT(nfl_game_result_header),0),FALSE)),"error")</f>
        <v/>
      </c>
      <c r="H2826">
        <f ca="1">IFERROR(IF(ISBLANK(VLOOKUP($B2826,INDIRECT(nfl_game_result),MATCH(H$1,INDIRECT(nfl_game_result_header),0),FALSE)),"",VLOOKUP($B2826,INDIRECT(nfl_game_result),MATCH(H$1,INDIRECT(nfl_game_result_header),0),FALSE)),"error")</f>
        <v>35</v>
      </c>
      <c r="I2826">
        <f ca="1">IFERROR(IF(ISBLANK(VLOOKUP($B2826,INDIRECT(nfl_game_result),MATCH(I$1,INDIRECT(nfl_game_result_header),0),FALSE)),"",VLOOKUP($B2826,INDIRECT(nfl_game_result),MATCH(I$1,INDIRECT(nfl_game_result_header),0),FALSE)),"error")</f>
        <v>14</v>
      </c>
      <c r="J2826" t="str">
        <f ca="1">IFERROR(IF(ISBLANK(VLOOKUP($B2826,INDIRECT(nfl_game_result),MATCH(J$1,INDIRECT(nfl_game_result_header),0),FALSE)),"",VLOOKUP($B2826,INDIRECT(nfl_game_result),MATCH(J$1,INDIRECT(nfl_game_result_header),0),FALSE)),"error")</f>
        <v>GBY</v>
      </c>
      <c r="K2826" t="str">
        <f ca="1">IFERROR(IF(ISBLANK(VLOOKUP($B2826,INDIRECT(nfl_game_result),MATCH(K$1,INDIRECT(nfl_game_result_header),0),FALSE)),"",VLOOKUP($B2826,INDIRECT(nfl_game_result),MATCH(K$1,INDIRECT(nfl_game_result_header),0),FALSE)),"error")</f>
        <v>GBY</v>
      </c>
      <c r="L2826" s="23" t="str">
        <f ca="1">IFERROR(IF(ISBLANK(VLOOKUP($B2826,INDIRECT(nfl_game_result),MATCH(L$1,INDIRECT(nfl_game_result_header),0),FALSE)),"",VLOOKUP($B2826,INDIRECT(nfl_game_result),MATCH(L$1,INDIRECT(nfl_game_result_header),0),FALSE)),"error")</f>
        <v/>
      </c>
      <c r="M2826" t="s">
        <v>14</v>
      </c>
      <c r="N2826">
        <v>-8</v>
      </c>
      <c r="O2826" t="s">
        <v>330</v>
      </c>
      <c r="P2826">
        <v>0.6</v>
      </c>
      <c r="Q2826" t="s">
        <v>330</v>
      </c>
      <c r="V2826" s="23" t="s">
        <v>416</v>
      </c>
      <c r="W2826">
        <f ca="1">VALUE(LEFT(C2826, 4))</f>
        <v>2017</v>
      </c>
      <c r="X2826">
        <f ca="1">VALUE(MID(C2826,6,FIND("_",C2826,6)-6))</f>
        <v>4</v>
      </c>
      <c r="Y2826">
        <f ca="1">IF(NOT(OR(ISBLANK(D2826),ISBLANK(E2826),D2826="",E2826="")),D2826-E2826,"")</f>
        <v>0</v>
      </c>
      <c r="Z2826">
        <f ca="1">IF(OR(NOT(ISNUMBER(D2826)),ISBLANK(D2826),D2826="",ISBLANK(N2826)),"",ABS(D2826-N2826))</f>
        <v>0.5</v>
      </c>
      <c r="AA2826">
        <f ca="1">IF(OR(ISBLANK(J2826),ISBLANK(O2826),J2826="",O2826=""),"",IF(J2826=O2826,1,0))</f>
        <v>1</v>
      </c>
      <c r="AB2826">
        <f ca="1">IF(OR(ISBLANK(K2826),ISBLANK(Q2826),K2826="",Q2826=""),"",IF(K2826=Q2826,1,0))</f>
        <v>1</v>
      </c>
      <c r="AC2826" s="23" t="str">
        <f t="shared" ca="1" si="43"/>
        <v/>
      </c>
    </row>
    <row r="2827" spans="1:29" x14ac:dyDescent="0.25">
      <c r="A2827" s="23">
        <v>2826</v>
      </c>
      <c r="B2827">
        <v>1384</v>
      </c>
      <c r="C2827" t="str">
        <f ca="1">IFERROR(VLOOKUP($B2827,INDIRECT(nfl_game_result),MATCH(C$1,INDIRECT(nfl_game_result_header),0),FALSE),"error")</f>
        <v>2017_04_NOR@MIA</v>
      </c>
      <c r="D2827">
        <f ca="1">IFERROR(IF(ISBLANK(VLOOKUP($B2827,INDIRECT(nfl_game_result),MATCH(D$1,INDIRECT(nfl_game_result_header),0),FALSE)),"",VLOOKUP($B2827,INDIRECT(nfl_game_result),MATCH(D$1,INDIRECT(nfl_game_result_header),0),FALSE)),"error")</f>
        <v>2.5</v>
      </c>
      <c r="E2827">
        <f ca="1">IFERROR(IF(ISBLANK(VLOOKUP($B2827,INDIRECT(nfl_game_result),MATCH(E$1,INDIRECT(nfl_game_result_header),0),FALSE)),"",VLOOKUP($B2827,INDIRECT(nfl_game_result),MATCH(E$1,INDIRECT(nfl_game_result_header),0),FALSE)),"error")</f>
        <v>3</v>
      </c>
      <c r="F2827" s="23" t="str">
        <f ca="1">IFERROR(IF(ISBLANK(VLOOKUP($B2827,INDIRECT(nfl_game_result),MATCH(F$1,INDIRECT(nfl_game_result_header),0),FALSE)),"",VLOOKUP($B2827,INDIRECT(nfl_game_result),MATCH(F$1,INDIRECT(nfl_game_result_header),0),FALSE)),"error")</f>
        <v/>
      </c>
      <c r="G2827" s="23" t="str">
        <f ca="1">IFERROR(IF(ISBLANK(VLOOKUP($B2827,INDIRECT(nfl_game_result),MATCH(G$1,INDIRECT(nfl_game_result_header),0),FALSE)),"",VLOOKUP($B2827,INDIRECT(nfl_game_result),MATCH(G$1,INDIRECT(nfl_game_result_header),0),FALSE)),"error")</f>
        <v/>
      </c>
      <c r="H2827">
        <f ca="1">IFERROR(IF(ISBLANK(VLOOKUP($B2827,INDIRECT(nfl_game_result),MATCH(H$1,INDIRECT(nfl_game_result_header),0),FALSE)),"",VLOOKUP($B2827,INDIRECT(nfl_game_result),MATCH(H$1,INDIRECT(nfl_game_result_header),0),FALSE)),"error")</f>
        <v>0</v>
      </c>
      <c r="I2827">
        <f ca="1">IFERROR(IF(ISBLANK(VLOOKUP($B2827,INDIRECT(nfl_game_result),MATCH(I$1,INDIRECT(nfl_game_result_header),0),FALSE)),"",VLOOKUP($B2827,INDIRECT(nfl_game_result),MATCH(I$1,INDIRECT(nfl_game_result_header),0),FALSE)),"error")</f>
        <v>20</v>
      </c>
      <c r="J2827" t="str">
        <f ca="1">IFERROR(IF(ISBLANK(VLOOKUP($B2827,INDIRECT(nfl_game_result),MATCH(J$1,INDIRECT(nfl_game_result_header),0),FALSE)),"",VLOOKUP($B2827,INDIRECT(nfl_game_result),MATCH(J$1,INDIRECT(nfl_game_result_header),0),FALSE)),"error")</f>
        <v>NOR</v>
      </c>
      <c r="K2827" t="str">
        <f ca="1">IFERROR(IF(ISBLANK(VLOOKUP($B2827,INDIRECT(nfl_game_result),MATCH(K$1,INDIRECT(nfl_game_result_header),0),FALSE)),"",VLOOKUP($B2827,INDIRECT(nfl_game_result),MATCH(K$1,INDIRECT(nfl_game_result_header),0),FALSE)),"error")</f>
        <v>NOR</v>
      </c>
      <c r="L2827" s="23" t="str">
        <f ca="1">IFERROR(IF(ISBLANK(VLOOKUP($B2827,INDIRECT(nfl_game_result),MATCH(L$1,INDIRECT(nfl_game_result_header),0),FALSE)),"",VLOOKUP($B2827,INDIRECT(nfl_game_result),MATCH(L$1,INDIRECT(nfl_game_result_header),0),FALSE)),"error")</f>
        <v/>
      </c>
      <c r="M2827" t="s">
        <v>14</v>
      </c>
      <c r="N2827">
        <v>-2.5</v>
      </c>
      <c r="O2827" t="s">
        <v>335</v>
      </c>
      <c r="P2827">
        <v>0.57999999999999996</v>
      </c>
      <c r="Q2827" t="s">
        <v>335</v>
      </c>
      <c r="V2827" s="23" t="s">
        <v>416</v>
      </c>
      <c r="W2827">
        <f ca="1">VALUE(LEFT(C2827, 4))</f>
        <v>2017</v>
      </c>
      <c r="X2827">
        <f ca="1">VALUE(MID(C2827,6,FIND("_",C2827,6)-6))</f>
        <v>4</v>
      </c>
      <c r="Y2827">
        <f ca="1">IF(NOT(OR(ISBLANK(D2827),ISBLANK(E2827),D2827="",E2827="")),D2827-E2827,"")</f>
        <v>-0.5</v>
      </c>
      <c r="Z2827">
        <f ca="1">IF(OR(NOT(ISNUMBER(D2827)),ISBLANK(D2827),D2827="",ISBLANK(N2827)),"",ABS(D2827-N2827))</f>
        <v>5</v>
      </c>
      <c r="AA2827">
        <f ca="1">IF(OR(ISBLANK(J2827),ISBLANK(O2827),J2827="",O2827=""),"",IF(J2827=O2827,1,0))</f>
        <v>1</v>
      </c>
      <c r="AB2827">
        <f ca="1">IF(OR(ISBLANK(K2827),ISBLANK(Q2827),K2827="",Q2827=""),"",IF(K2827=Q2827,1,0))</f>
        <v>1</v>
      </c>
      <c r="AC2827" s="23" t="str">
        <f t="shared" ca="1" si="43"/>
        <v/>
      </c>
    </row>
    <row r="2828" spans="1:29" x14ac:dyDescent="0.25">
      <c r="A2828" s="23">
        <v>2827</v>
      </c>
      <c r="B2828">
        <v>1385</v>
      </c>
      <c r="C2828" t="str">
        <f ca="1">IFERROR(VLOOKUP($B2828,INDIRECT(nfl_game_result),MATCH(C$1,INDIRECT(nfl_game_result_header),0),FALSE),"error")</f>
        <v>2017_04_CAR@NWE</v>
      </c>
      <c r="D2828">
        <f ca="1">IFERROR(IF(ISBLANK(VLOOKUP($B2828,INDIRECT(nfl_game_result),MATCH(D$1,INDIRECT(nfl_game_result_header),0),FALSE)),"",VLOOKUP($B2828,INDIRECT(nfl_game_result),MATCH(D$1,INDIRECT(nfl_game_result_header),0),FALSE)),"error")</f>
        <v>-8.5</v>
      </c>
      <c r="E2828">
        <f ca="1">IFERROR(IF(ISBLANK(VLOOKUP($B2828,INDIRECT(nfl_game_result),MATCH(E$1,INDIRECT(nfl_game_result_header),0),FALSE)),"",VLOOKUP($B2828,INDIRECT(nfl_game_result),MATCH(E$1,INDIRECT(nfl_game_result_header),0),FALSE)),"error")</f>
        <v>-9</v>
      </c>
      <c r="F2828" s="23" t="str">
        <f ca="1">IFERROR(IF(ISBLANK(VLOOKUP($B2828,INDIRECT(nfl_game_result),MATCH(F$1,INDIRECT(nfl_game_result_header),0),FALSE)),"",VLOOKUP($B2828,INDIRECT(nfl_game_result),MATCH(F$1,INDIRECT(nfl_game_result_header),0),FALSE)),"error")</f>
        <v/>
      </c>
      <c r="G2828" s="23" t="str">
        <f ca="1">IFERROR(IF(ISBLANK(VLOOKUP($B2828,INDIRECT(nfl_game_result),MATCH(G$1,INDIRECT(nfl_game_result_header),0),FALSE)),"",VLOOKUP($B2828,INDIRECT(nfl_game_result),MATCH(G$1,INDIRECT(nfl_game_result_header),0),FALSE)),"error")</f>
        <v/>
      </c>
      <c r="H2828">
        <f ca="1">IFERROR(IF(ISBLANK(VLOOKUP($B2828,INDIRECT(nfl_game_result),MATCH(H$1,INDIRECT(nfl_game_result_header),0),FALSE)),"",VLOOKUP($B2828,INDIRECT(nfl_game_result),MATCH(H$1,INDIRECT(nfl_game_result_header),0),FALSE)),"error")</f>
        <v>30</v>
      </c>
      <c r="I2828">
        <f ca="1">IFERROR(IF(ISBLANK(VLOOKUP($B2828,INDIRECT(nfl_game_result),MATCH(I$1,INDIRECT(nfl_game_result_header),0),FALSE)),"",VLOOKUP($B2828,INDIRECT(nfl_game_result),MATCH(I$1,INDIRECT(nfl_game_result_header),0),FALSE)),"error")</f>
        <v>33</v>
      </c>
      <c r="J2828" t="str">
        <f ca="1">IFERROR(IF(ISBLANK(VLOOKUP($B2828,INDIRECT(nfl_game_result),MATCH(J$1,INDIRECT(nfl_game_result_header),0),FALSE)),"",VLOOKUP($B2828,INDIRECT(nfl_game_result),MATCH(J$1,INDIRECT(nfl_game_result_header),0),FALSE)),"error")</f>
        <v>CAR</v>
      </c>
      <c r="K2828" t="str">
        <f ca="1">IFERROR(IF(ISBLANK(VLOOKUP($B2828,INDIRECT(nfl_game_result),MATCH(K$1,INDIRECT(nfl_game_result_header),0),FALSE)),"",VLOOKUP($B2828,INDIRECT(nfl_game_result),MATCH(K$1,INDIRECT(nfl_game_result_header),0),FALSE)),"error")</f>
        <v>CAR</v>
      </c>
      <c r="L2828" s="23" t="str">
        <f ca="1">IFERROR(IF(ISBLANK(VLOOKUP($B2828,INDIRECT(nfl_game_result),MATCH(L$1,INDIRECT(nfl_game_result_header),0),FALSE)),"",VLOOKUP($B2828,INDIRECT(nfl_game_result),MATCH(L$1,INDIRECT(nfl_game_result_header),0),FALSE)),"error")</f>
        <v/>
      </c>
      <c r="M2828" t="s">
        <v>14</v>
      </c>
      <c r="N2828">
        <v>8.5</v>
      </c>
      <c r="O2828" t="s">
        <v>332</v>
      </c>
      <c r="P2828">
        <v>0.7</v>
      </c>
      <c r="Q2828" t="s">
        <v>332</v>
      </c>
      <c r="V2828" s="23" t="s">
        <v>416</v>
      </c>
      <c r="W2828">
        <f ca="1">VALUE(LEFT(C2828, 4))</f>
        <v>2017</v>
      </c>
      <c r="X2828">
        <f ca="1">VALUE(MID(C2828,6,FIND("_",C2828,6)-6))</f>
        <v>4</v>
      </c>
      <c r="Y2828">
        <f ca="1">IF(NOT(OR(ISBLANK(D2828),ISBLANK(E2828),D2828="",E2828="")),D2828-E2828,"")</f>
        <v>0.5</v>
      </c>
      <c r="Z2828">
        <f ca="1">IF(OR(NOT(ISNUMBER(D2828)),ISBLANK(D2828),D2828="",ISBLANK(N2828)),"",ABS(D2828-N2828))</f>
        <v>17</v>
      </c>
      <c r="AA2828">
        <f ca="1">IF(OR(ISBLANK(J2828),ISBLANK(O2828),J2828="",O2828=""),"",IF(J2828=O2828,1,0))</f>
        <v>0</v>
      </c>
      <c r="AB2828">
        <f ca="1">IF(OR(ISBLANK(K2828),ISBLANK(Q2828),K2828="",Q2828=""),"",IF(K2828=Q2828,1,0))</f>
        <v>0</v>
      </c>
      <c r="AC2828" s="23" t="str">
        <f t="shared" ca="1" si="43"/>
        <v/>
      </c>
    </row>
    <row r="2829" spans="1:29" x14ac:dyDescent="0.25">
      <c r="A2829" s="23">
        <v>2828</v>
      </c>
      <c r="B2829">
        <v>1386</v>
      </c>
      <c r="C2829" t="str">
        <f ca="1">IFERROR(VLOOKUP($B2829,INDIRECT(nfl_game_result),MATCH(C$1,INDIRECT(nfl_game_result_header),0),FALSE),"error")</f>
        <v>2017_04_JAX@NYJ</v>
      </c>
      <c r="D2829">
        <f ca="1">IFERROR(IF(ISBLANK(VLOOKUP($B2829,INDIRECT(nfl_game_result),MATCH(D$1,INDIRECT(nfl_game_result_header),0),FALSE)),"",VLOOKUP($B2829,INDIRECT(nfl_game_result),MATCH(D$1,INDIRECT(nfl_game_result_header),0),FALSE)),"error")</f>
        <v>3.5</v>
      </c>
      <c r="E2829">
        <f ca="1">IFERROR(IF(ISBLANK(VLOOKUP($B2829,INDIRECT(nfl_game_result),MATCH(E$1,INDIRECT(nfl_game_result_header),0),FALSE)),"",VLOOKUP($B2829,INDIRECT(nfl_game_result),MATCH(E$1,INDIRECT(nfl_game_result_header),0),FALSE)),"error")</f>
        <v>3</v>
      </c>
      <c r="F2829" s="23" t="str">
        <f ca="1">IFERROR(IF(ISBLANK(VLOOKUP($B2829,INDIRECT(nfl_game_result),MATCH(F$1,INDIRECT(nfl_game_result_header),0),FALSE)),"",VLOOKUP($B2829,INDIRECT(nfl_game_result),MATCH(F$1,INDIRECT(nfl_game_result_header),0),FALSE)),"error")</f>
        <v/>
      </c>
      <c r="G2829" s="23" t="str">
        <f ca="1">IFERROR(IF(ISBLANK(VLOOKUP($B2829,INDIRECT(nfl_game_result),MATCH(G$1,INDIRECT(nfl_game_result_header),0),FALSE)),"",VLOOKUP($B2829,INDIRECT(nfl_game_result),MATCH(G$1,INDIRECT(nfl_game_result_header),0),FALSE)),"error")</f>
        <v/>
      </c>
      <c r="H2829">
        <f ca="1">IFERROR(IF(ISBLANK(VLOOKUP($B2829,INDIRECT(nfl_game_result),MATCH(H$1,INDIRECT(nfl_game_result_header),0),FALSE)),"",VLOOKUP($B2829,INDIRECT(nfl_game_result),MATCH(H$1,INDIRECT(nfl_game_result_header),0),FALSE)),"error")</f>
        <v>23</v>
      </c>
      <c r="I2829">
        <f ca="1">IFERROR(IF(ISBLANK(VLOOKUP($B2829,INDIRECT(nfl_game_result),MATCH(I$1,INDIRECT(nfl_game_result_header),0),FALSE)),"",VLOOKUP($B2829,INDIRECT(nfl_game_result),MATCH(I$1,INDIRECT(nfl_game_result_header),0),FALSE)),"error")</f>
        <v>20</v>
      </c>
      <c r="J2829" t="str">
        <f ca="1">IFERROR(IF(ISBLANK(VLOOKUP($B2829,INDIRECT(nfl_game_result),MATCH(J$1,INDIRECT(nfl_game_result_header),0),FALSE)),"",VLOOKUP($B2829,INDIRECT(nfl_game_result),MATCH(J$1,INDIRECT(nfl_game_result_header),0),FALSE)),"error")</f>
        <v>NYJ</v>
      </c>
      <c r="K2829" t="str">
        <f ca="1">IFERROR(IF(ISBLANK(VLOOKUP($B2829,INDIRECT(nfl_game_result),MATCH(K$1,INDIRECT(nfl_game_result_header),0),FALSE)),"",VLOOKUP($B2829,INDIRECT(nfl_game_result),MATCH(K$1,INDIRECT(nfl_game_result_header),0),FALSE)),"error")</f>
        <v>NYJ</v>
      </c>
      <c r="L2829" s="23" t="str">
        <f ca="1">IFERROR(IF(ISBLANK(VLOOKUP($B2829,INDIRECT(nfl_game_result),MATCH(L$1,INDIRECT(nfl_game_result_header),0),FALSE)),"",VLOOKUP($B2829,INDIRECT(nfl_game_result),MATCH(L$1,INDIRECT(nfl_game_result_header),0),FALSE)),"error")</f>
        <v/>
      </c>
      <c r="M2829" t="s">
        <v>14</v>
      </c>
      <c r="N2829">
        <v>2.5</v>
      </c>
      <c r="O2829" t="s">
        <v>84</v>
      </c>
      <c r="P2829">
        <v>0.53</v>
      </c>
      <c r="Q2829" t="s">
        <v>84</v>
      </c>
      <c r="V2829" s="23" t="s">
        <v>416</v>
      </c>
      <c r="W2829">
        <f ca="1">VALUE(LEFT(C2829, 4))</f>
        <v>2017</v>
      </c>
      <c r="X2829">
        <f ca="1">VALUE(MID(C2829,6,FIND("_",C2829,6)-6))</f>
        <v>4</v>
      </c>
      <c r="Y2829">
        <f ca="1">IF(NOT(OR(ISBLANK(D2829),ISBLANK(E2829),D2829="",E2829="")),D2829-E2829,"")</f>
        <v>0.5</v>
      </c>
      <c r="Z2829">
        <f ca="1">IF(OR(NOT(ISNUMBER(D2829)),ISBLANK(D2829),D2829="",ISBLANK(N2829)),"",ABS(D2829-N2829))</f>
        <v>1</v>
      </c>
      <c r="AA2829">
        <f ca="1">IF(OR(ISBLANK(J2829),ISBLANK(O2829),J2829="",O2829=""),"",IF(J2829=O2829,1,0))</f>
        <v>1</v>
      </c>
      <c r="AB2829">
        <f ca="1">IF(OR(ISBLANK(K2829),ISBLANK(Q2829),K2829="",Q2829=""),"",IF(K2829=Q2829,1,0))</f>
        <v>1</v>
      </c>
      <c r="AC2829" s="23" t="str">
        <f t="shared" ca="1" si="43"/>
        <v/>
      </c>
    </row>
    <row r="2830" spans="1:29" x14ac:dyDescent="0.25">
      <c r="A2830" s="23">
        <v>2829</v>
      </c>
      <c r="B2830">
        <v>1387</v>
      </c>
      <c r="C2830" t="str">
        <f ca="1">IFERROR(VLOOKUP($B2830,INDIRECT(nfl_game_result),MATCH(C$1,INDIRECT(nfl_game_result_header),0),FALSE),"error")</f>
        <v>2017_04_TEN@HOU</v>
      </c>
      <c r="D2830">
        <f ca="1">IFERROR(IF(ISBLANK(VLOOKUP($B2830,INDIRECT(nfl_game_result),MATCH(D$1,INDIRECT(nfl_game_result_header),0),FALSE)),"",VLOOKUP($B2830,INDIRECT(nfl_game_result),MATCH(D$1,INDIRECT(nfl_game_result_header),0),FALSE)),"error")</f>
        <v>1</v>
      </c>
      <c r="E2830">
        <f ca="1">IFERROR(IF(ISBLANK(VLOOKUP($B2830,INDIRECT(nfl_game_result),MATCH(E$1,INDIRECT(nfl_game_result_header),0),FALSE)),"",VLOOKUP($B2830,INDIRECT(nfl_game_result),MATCH(E$1,INDIRECT(nfl_game_result_header),0),FALSE)),"error")</f>
        <v>2.5</v>
      </c>
      <c r="F2830" s="23" t="str">
        <f ca="1">IFERROR(IF(ISBLANK(VLOOKUP($B2830,INDIRECT(nfl_game_result),MATCH(F$1,INDIRECT(nfl_game_result_header),0),FALSE)),"",VLOOKUP($B2830,INDIRECT(nfl_game_result),MATCH(F$1,INDIRECT(nfl_game_result_header),0),FALSE)),"error")</f>
        <v/>
      </c>
      <c r="G2830" s="23" t="str">
        <f ca="1">IFERROR(IF(ISBLANK(VLOOKUP($B2830,INDIRECT(nfl_game_result),MATCH(G$1,INDIRECT(nfl_game_result_header),0),FALSE)),"",VLOOKUP($B2830,INDIRECT(nfl_game_result),MATCH(G$1,INDIRECT(nfl_game_result_header),0),FALSE)),"error")</f>
        <v/>
      </c>
      <c r="H2830">
        <f ca="1">IFERROR(IF(ISBLANK(VLOOKUP($B2830,INDIRECT(nfl_game_result),MATCH(H$1,INDIRECT(nfl_game_result_header),0),FALSE)),"",VLOOKUP($B2830,INDIRECT(nfl_game_result),MATCH(H$1,INDIRECT(nfl_game_result_header),0),FALSE)),"error")</f>
        <v>57</v>
      </c>
      <c r="I2830">
        <f ca="1">IFERROR(IF(ISBLANK(VLOOKUP($B2830,INDIRECT(nfl_game_result),MATCH(I$1,INDIRECT(nfl_game_result_header),0),FALSE)),"",VLOOKUP($B2830,INDIRECT(nfl_game_result),MATCH(I$1,INDIRECT(nfl_game_result_header),0),FALSE)),"error")</f>
        <v>14</v>
      </c>
      <c r="J2830" t="str">
        <f ca="1">IFERROR(IF(ISBLANK(VLOOKUP($B2830,INDIRECT(nfl_game_result),MATCH(J$1,INDIRECT(nfl_game_result_header),0),FALSE)),"",VLOOKUP($B2830,INDIRECT(nfl_game_result),MATCH(J$1,INDIRECT(nfl_game_result_header),0),FALSE)),"error")</f>
        <v>HOU</v>
      </c>
      <c r="K2830" t="str">
        <f ca="1">IFERROR(IF(ISBLANK(VLOOKUP($B2830,INDIRECT(nfl_game_result),MATCH(K$1,INDIRECT(nfl_game_result_header),0),FALSE)),"",VLOOKUP($B2830,INDIRECT(nfl_game_result),MATCH(K$1,INDIRECT(nfl_game_result_header),0),FALSE)),"error")</f>
        <v>HOU</v>
      </c>
      <c r="L2830" s="23" t="str">
        <f ca="1">IFERROR(IF(ISBLANK(VLOOKUP($B2830,INDIRECT(nfl_game_result),MATCH(L$1,INDIRECT(nfl_game_result_header),0),FALSE)),"",VLOOKUP($B2830,INDIRECT(nfl_game_result),MATCH(L$1,INDIRECT(nfl_game_result_header),0),FALSE)),"error")</f>
        <v/>
      </c>
      <c r="M2830" t="s">
        <v>14</v>
      </c>
      <c r="N2830">
        <v>2.5</v>
      </c>
      <c r="O2830" t="s">
        <v>93</v>
      </c>
      <c r="P2830">
        <v>0.53</v>
      </c>
      <c r="Q2830" t="s">
        <v>93</v>
      </c>
      <c r="V2830" s="23" t="s">
        <v>416</v>
      </c>
      <c r="W2830">
        <f ca="1">VALUE(LEFT(C2830, 4))</f>
        <v>2017</v>
      </c>
      <c r="X2830">
        <f ca="1">VALUE(MID(C2830,6,FIND("_",C2830,6)-6))</f>
        <v>4</v>
      </c>
      <c r="Y2830">
        <f ca="1">IF(NOT(OR(ISBLANK(D2830),ISBLANK(E2830),D2830="",E2830="")),D2830-E2830,"")</f>
        <v>-1.5</v>
      </c>
      <c r="Z2830">
        <f ca="1">IF(OR(NOT(ISNUMBER(D2830)),ISBLANK(D2830),D2830="",ISBLANK(N2830)),"",ABS(D2830-N2830))</f>
        <v>1.5</v>
      </c>
      <c r="AA2830">
        <f ca="1">IF(OR(ISBLANK(J2830),ISBLANK(O2830),J2830="",O2830=""),"",IF(J2830=O2830,1,0))</f>
        <v>0</v>
      </c>
      <c r="AB2830">
        <f ca="1">IF(OR(ISBLANK(K2830),ISBLANK(Q2830),K2830="",Q2830=""),"",IF(K2830=Q2830,1,0))</f>
        <v>0</v>
      </c>
      <c r="AC2830" s="23" t="str">
        <f t="shared" ca="1" si="43"/>
        <v/>
      </c>
    </row>
    <row r="2831" spans="1:29" x14ac:dyDescent="0.25">
      <c r="A2831" s="23">
        <v>2830</v>
      </c>
      <c r="B2831">
        <v>1388</v>
      </c>
      <c r="C2831" t="str">
        <f ca="1">IFERROR(VLOOKUP($B2831,INDIRECT(nfl_game_result),MATCH(C$1,INDIRECT(nfl_game_result_header),0),FALSE),"error")</f>
        <v>2017_04_PIT@BAL</v>
      </c>
      <c r="D2831">
        <f ca="1">IFERROR(IF(ISBLANK(VLOOKUP($B2831,INDIRECT(nfl_game_result),MATCH(D$1,INDIRECT(nfl_game_result_header),0),FALSE)),"",VLOOKUP($B2831,INDIRECT(nfl_game_result),MATCH(D$1,INDIRECT(nfl_game_result_header),0),FALSE)),"error")</f>
        <v>2.5</v>
      </c>
      <c r="E2831">
        <f ca="1">IFERROR(IF(ISBLANK(VLOOKUP($B2831,INDIRECT(nfl_game_result),MATCH(E$1,INDIRECT(nfl_game_result_header),0),FALSE)),"",VLOOKUP($B2831,INDIRECT(nfl_game_result),MATCH(E$1,INDIRECT(nfl_game_result_header),0),FALSE)),"error")</f>
        <v>3</v>
      </c>
      <c r="F2831" s="23" t="str">
        <f ca="1">IFERROR(IF(ISBLANK(VLOOKUP($B2831,INDIRECT(nfl_game_result),MATCH(F$1,INDIRECT(nfl_game_result_header),0),FALSE)),"",VLOOKUP($B2831,INDIRECT(nfl_game_result),MATCH(F$1,INDIRECT(nfl_game_result_header),0),FALSE)),"error")</f>
        <v/>
      </c>
      <c r="G2831" s="23" t="str">
        <f ca="1">IFERROR(IF(ISBLANK(VLOOKUP($B2831,INDIRECT(nfl_game_result),MATCH(G$1,INDIRECT(nfl_game_result_header),0),FALSE)),"",VLOOKUP($B2831,INDIRECT(nfl_game_result),MATCH(G$1,INDIRECT(nfl_game_result_header),0),FALSE)),"error")</f>
        <v/>
      </c>
      <c r="H2831">
        <f ca="1">IFERROR(IF(ISBLANK(VLOOKUP($B2831,INDIRECT(nfl_game_result),MATCH(H$1,INDIRECT(nfl_game_result_header),0),FALSE)),"",VLOOKUP($B2831,INDIRECT(nfl_game_result),MATCH(H$1,INDIRECT(nfl_game_result_header),0),FALSE)),"error")</f>
        <v>9</v>
      </c>
      <c r="I2831">
        <f ca="1">IFERROR(IF(ISBLANK(VLOOKUP($B2831,INDIRECT(nfl_game_result),MATCH(I$1,INDIRECT(nfl_game_result_header),0),FALSE)),"",VLOOKUP($B2831,INDIRECT(nfl_game_result),MATCH(I$1,INDIRECT(nfl_game_result_header),0),FALSE)),"error")</f>
        <v>26</v>
      </c>
      <c r="J2831" t="str">
        <f ca="1">IFERROR(IF(ISBLANK(VLOOKUP($B2831,INDIRECT(nfl_game_result),MATCH(J$1,INDIRECT(nfl_game_result_header),0),FALSE)),"",VLOOKUP($B2831,INDIRECT(nfl_game_result),MATCH(J$1,INDIRECT(nfl_game_result_header),0),FALSE)),"error")</f>
        <v>PIT</v>
      </c>
      <c r="K2831" t="str">
        <f ca="1">IFERROR(IF(ISBLANK(VLOOKUP($B2831,INDIRECT(nfl_game_result),MATCH(K$1,INDIRECT(nfl_game_result_header),0),FALSE)),"",VLOOKUP($B2831,INDIRECT(nfl_game_result),MATCH(K$1,INDIRECT(nfl_game_result_header),0),FALSE)),"error")</f>
        <v>PIT</v>
      </c>
      <c r="L2831" s="23" t="str">
        <f ca="1">IFERROR(IF(ISBLANK(VLOOKUP($B2831,INDIRECT(nfl_game_result),MATCH(L$1,INDIRECT(nfl_game_result_header),0),FALSE)),"",VLOOKUP($B2831,INDIRECT(nfl_game_result),MATCH(L$1,INDIRECT(nfl_game_result_header),0),FALSE)),"error")</f>
        <v/>
      </c>
      <c r="M2831" t="s">
        <v>14</v>
      </c>
      <c r="N2831">
        <v>1.5</v>
      </c>
      <c r="O2831" t="s">
        <v>87</v>
      </c>
      <c r="P2831">
        <v>0.62</v>
      </c>
      <c r="Q2831" t="s">
        <v>87</v>
      </c>
      <c r="V2831" s="23" t="s">
        <v>416</v>
      </c>
      <c r="W2831">
        <f ca="1">VALUE(LEFT(C2831, 4))</f>
        <v>2017</v>
      </c>
      <c r="X2831">
        <f ca="1">VALUE(MID(C2831,6,FIND("_",C2831,6)-6))</f>
        <v>4</v>
      </c>
      <c r="Y2831">
        <f ca="1">IF(NOT(OR(ISBLANK(D2831),ISBLANK(E2831),D2831="",E2831="")),D2831-E2831,"")</f>
        <v>-0.5</v>
      </c>
      <c r="Z2831">
        <f ca="1">IF(OR(NOT(ISNUMBER(D2831)),ISBLANK(D2831),D2831="",ISBLANK(N2831)),"",ABS(D2831-N2831))</f>
        <v>1</v>
      </c>
      <c r="AA2831">
        <f ca="1">IF(OR(ISBLANK(J2831),ISBLANK(O2831),J2831="",O2831=""),"",IF(J2831=O2831,1,0))</f>
        <v>1</v>
      </c>
      <c r="AB2831">
        <f ca="1">IF(OR(ISBLANK(K2831),ISBLANK(Q2831),K2831="",Q2831=""),"",IF(K2831=Q2831,1,0))</f>
        <v>1</v>
      </c>
      <c r="AC2831" s="23" t="str">
        <f t="shared" ca="1" si="43"/>
        <v/>
      </c>
    </row>
    <row r="2832" spans="1:29" x14ac:dyDescent="0.25">
      <c r="A2832" s="23">
        <v>2831</v>
      </c>
      <c r="B2832">
        <v>1389</v>
      </c>
      <c r="C2832" t="str">
        <f ca="1">IFERROR(VLOOKUP($B2832,INDIRECT(nfl_game_result),MATCH(C$1,INDIRECT(nfl_game_result_header),0),FALSE),"error")</f>
        <v>2017_04_CIN@CLE</v>
      </c>
      <c r="D2832">
        <f ca="1">IFERROR(IF(ISBLANK(VLOOKUP($B2832,INDIRECT(nfl_game_result),MATCH(D$1,INDIRECT(nfl_game_result_header),0),FALSE)),"",VLOOKUP($B2832,INDIRECT(nfl_game_result),MATCH(D$1,INDIRECT(nfl_game_result_header),0),FALSE)),"error")</f>
        <v>3</v>
      </c>
      <c r="E2832">
        <f ca="1">IFERROR(IF(ISBLANK(VLOOKUP($B2832,INDIRECT(nfl_game_result),MATCH(E$1,INDIRECT(nfl_game_result_header),0),FALSE)),"",VLOOKUP($B2832,INDIRECT(nfl_game_result),MATCH(E$1,INDIRECT(nfl_game_result_header),0),FALSE)),"error")</f>
        <v>3</v>
      </c>
      <c r="F2832" s="23" t="str">
        <f ca="1">IFERROR(IF(ISBLANK(VLOOKUP($B2832,INDIRECT(nfl_game_result),MATCH(F$1,INDIRECT(nfl_game_result_header),0),FALSE)),"",VLOOKUP($B2832,INDIRECT(nfl_game_result),MATCH(F$1,INDIRECT(nfl_game_result_header),0),FALSE)),"error")</f>
        <v/>
      </c>
      <c r="G2832" s="23" t="str">
        <f ca="1">IFERROR(IF(ISBLANK(VLOOKUP($B2832,INDIRECT(nfl_game_result),MATCH(G$1,INDIRECT(nfl_game_result_header),0),FALSE)),"",VLOOKUP($B2832,INDIRECT(nfl_game_result),MATCH(G$1,INDIRECT(nfl_game_result_header),0),FALSE)),"error")</f>
        <v/>
      </c>
      <c r="H2832">
        <f ca="1">IFERROR(IF(ISBLANK(VLOOKUP($B2832,INDIRECT(nfl_game_result),MATCH(H$1,INDIRECT(nfl_game_result_header),0),FALSE)),"",VLOOKUP($B2832,INDIRECT(nfl_game_result),MATCH(H$1,INDIRECT(nfl_game_result_header),0),FALSE)),"error")</f>
        <v>7</v>
      </c>
      <c r="I2832">
        <f ca="1">IFERROR(IF(ISBLANK(VLOOKUP($B2832,INDIRECT(nfl_game_result),MATCH(I$1,INDIRECT(nfl_game_result_header),0),FALSE)),"",VLOOKUP($B2832,INDIRECT(nfl_game_result),MATCH(I$1,INDIRECT(nfl_game_result_header),0),FALSE)),"error")</f>
        <v>31</v>
      </c>
      <c r="J2832" t="str">
        <f ca="1">IFERROR(IF(ISBLANK(VLOOKUP($B2832,INDIRECT(nfl_game_result),MATCH(J$1,INDIRECT(nfl_game_result_header),0),FALSE)),"",VLOOKUP($B2832,INDIRECT(nfl_game_result),MATCH(J$1,INDIRECT(nfl_game_result_header),0),FALSE)),"error")</f>
        <v>CIN</v>
      </c>
      <c r="K2832" t="str">
        <f ca="1">IFERROR(IF(ISBLANK(VLOOKUP($B2832,INDIRECT(nfl_game_result),MATCH(K$1,INDIRECT(nfl_game_result_header),0),FALSE)),"",VLOOKUP($B2832,INDIRECT(nfl_game_result),MATCH(K$1,INDIRECT(nfl_game_result_header),0),FALSE)),"error")</f>
        <v>CIN</v>
      </c>
      <c r="L2832" s="23" t="str">
        <f ca="1">IFERROR(IF(ISBLANK(VLOOKUP($B2832,INDIRECT(nfl_game_result),MATCH(L$1,INDIRECT(nfl_game_result_header),0),FALSE)),"",VLOOKUP($B2832,INDIRECT(nfl_game_result),MATCH(L$1,INDIRECT(nfl_game_result_header),0),FALSE)),"error")</f>
        <v/>
      </c>
      <c r="M2832" t="s">
        <v>14</v>
      </c>
      <c r="N2832">
        <v>2.5</v>
      </c>
      <c r="O2832" t="s">
        <v>69</v>
      </c>
      <c r="P2832">
        <v>0.64</v>
      </c>
      <c r="Q2832" t="s">
        <v>69</v>
      </c>
      <c r="V2832" s="23" t="s">
        <v>416</v>
      </c>
      <c r="W2832">
        <f ca="1">VALUE(LEFT(C2832, 4))</f>
        <v>2017</v>
      </c>
      <c r="X2832">
        <f ca="1">VALUE(MID(C2832,6,FIND("_",C2832,6)-6))</f>
        <v>4</v>
      </c>
      <c r="Y2832">
        <f ca="1">IF(NOT(OR(ISBLANK(D2832),ISBLANK(E2832),D2832="",E2832="")),D2832-E2832,"")</f>
        <v>0</v>
      </c>
      <c r="Z2832">
        <f ca="1">IF(OR(NOT(ISNUMBER(D2832)),ISBLANK(D2832),D2832="",ISBLANK(N2832)),"",ABS(D2832-N2832))</f>
        <v>0.5</v>
      </c>
      <c r="AA2832">
        <f ca="1">IF(OR(ISBLANK(J2832),ISBLANK(O2832),J2832="",O2832=""),"",IF(J2832=O2832,1,0))</f>
        <v>1</v>
      </c>
      <c r="AB2832">
        <f ca="1">IF(OR(ISBLANK(K2832),ISBLANK(Q2832),K2832="",Q2832=""),"",IF(K2832=Q2832,1,0))</f>
        <v>1</v>
      </c>
      <c r="AC2832" s="23" t="str">
        <f t="shared" ca="1" si="43"/>
        <v/>
      </c>
    </row>
    <row r="2833" spans="1:29" x14ac:dyDescent="0.25">
      <c r="A2833" s="23">
        <v>2832</v>
      </c>
      <c r="B2833">
        <v>1390</v>
      </c>
      <c r="C2833" t="str">
        <f ca="1">IFERROR(VLOOKUP($B2833,INDIRECT(nfl_game_result),MATCH(C$1,INDIRECT(nfl_game_result_header),0),FALSE),"error")</f>
        <v>2017_04_DET@MIN</v>
      </c>
      <c r="D2833">
        <f ca="1">IFERROR(IF(ISBLANK(VLOOKUP($B2833,INDIRECT(nfl_game_result),MATCH(D$1,INDIRECT(nfl_game_result_header),0),FALSE)),"",VLOOKUP($B2833,INDIRECT(nfl_game_result),MATCH(D$1,INDIRECT(nfl_game_result_header),0),FALSE)),"error")</f>
        <v>-3</v>
      </c>
      <c r="E2833">
        <f ca="1">IFERROR(IF(ISBLANK(VLOOKUP($B2833,INDIRECT(nfl_game_result),MATCH(E$1,INDIRECT(nfl_game_result_header),0),FALSE)),"",VLOOKUP($B2833,INDIRECT(nfl_game_result),MATCH(E$1,INDIRECT(nfl_game_result_header),0),FALSE)),"error")</f>
        <v>-2</v>
      </c>
      <c r="F2833" s="23" t="str">
        <f ca="1">IFERROR(IF(ISBLANK(VLOOKUP($B2833,INDIRECT(nfl_game_result),MATCH(F$1,INDIRECT(nfl_game_result_header),0),FALSE)),"",VLOOKUP($B2833,INDIRECT(nfl_game_result),MATCH(F$1,INDIRECT(nfl_game_result_header),0),FALSE)),"error")</f>
        <v/>
      </c>
      <c r="G2833" s="23" t="str">
        <f ca="1">IFERROR(IF(ISBLANK(VLOOKUP($B2833,INDIRECT(nfl_game_result),MATCH(G$1,INDIRECT(nfl_game_result_header),0),FALSE)),"",VLOOKUP($B2833,INDIRECT(nfl_game_result),MATCH(G$1,INDIRECT(nfl_game_result_header),0),FALSE)),"error")</f>
        <v/>
      </c>
      <c r="H2833">
        <f ca="1">IFERROR(IF(ISBLANK(VLOOKUP($B2833,INDIRECT(nfl_game_result),MATCH(H$1,INDIRECT(nfl_game_result_header),0),FALSE)),"",VLOOKUP($B2833,INDIRECT(nfl_game_result),MATCH(H$1,INDIRECT(nfl_game_result_header),0),FALSE)),"error")</f>
        <v>7</v>
      </c>
      <c r="I2833">
        <f ca="1">IFERROR(IF(ISBLANK(VLOOKUP($B2833,INDIRECT(nfl_game_result),MATCH(I$1,INDIRECT(nfl_game_result_header),0),FALSE)),"",VLOOKUP($B2833,INDIRECT(nfl_game_result),MATCH(I$1,INDIRECT(nfl_game_result_header),0),FALSE)),"error")</f>
        <v>14</v>
      </c>
      <c r="J2833" t="str">
        <f ca="1">IFERROR(IF(ISBLANK(VLOOKUP($B2833,INDIRECT(nfl_game_result),MATCH(J$1,INDIRECT(nfl_game_result_header),0),FALSE)),"",VLOOKUP($B2833,INDIRECT(nfl_game_result),MATCH(J$1,INDIRECT(nfl_game_result_header),0),FALSE)),"error")</f>
        <v>DET</v>
      </c>
      <c r="K2833" t="str">
        <f ca="1">IFERROR(IF(ISBLANK(VLOOKUP($B2833,INDIRECT(nfl_game_result),MATCH(K$1,INDIRECT(nfl_game_result_header),0),FALSE)),"",VLOOKUP($B2833,INDIRECT(nfl_game_result),MATCH(K$1,INDIRECT(nfl_game_result_header),0),FALSE)),"error")</f>
        <v>DET</v>
      </c>
      <c r="L2833" s="23" t="str">
        <f ca="1">IFERROR(IF(ISBLANK(VLOOKUP($B2833,INDIRECT(nfl_game_result),MATCH(L$1,INDIRECT(nfl_game_result_header),0),FALSE)),"",VLOOKUP($B2833,INDIRECT(nfl_game_result),MATCH(L$1,INDIRECT(nfl_game_result_header),0),FALSE)),"error")</f>
        <v/>
      </c>
      <c r="M2833" t="s">
        <v>14</v>
      </c>
      <c r="N2833">
        <v>-3</v>
      </c>
      <c r="O2833" t="s">
        <v>80</v>
      </c>
      <c r="P2833">
        <v>0.56000000000000005</v>
      </c>
      <c r="Q2833" t="s">
        <v>80</v>
      </c>
      <c r="V2833" s="23" t="s">
        <v>416</v>
      </c>
      <c r="W2833">
        <f ca="1">VALUE(LEFT(C2833, 4))</f>
        <v>2017</v>
      </c>
      <c r="X2833">
        <f ca="1">VALUE(MID(C2833,6,FIND("_",C2833,6)-6))</f>
        <v>4</v>
      </c>
      <c r="Y2833">
        <f ca="1">IF(NOT(OR(ISBLANK(D2833),ISBLANK(E2833),D2833="",E2833="")),D2833-E2833,"")</f>
        <v>-1</v>
      </c>
      <c r="Z2833">
        <f ca="1">IF(OR(NOT(ISNUMBER(D2833)),ISBLANK(D2833),D2833="",ISBLANK(N2833)),"",ABS(D2833-N2833))</f>
        <v>0</v>
      </c>
      <c r="AA2833">
        <f ca="1">IF(OR(ISBLANK(J2833),ISBLANK(O2833),J2833="",O2833=""),"",IF(J2833=O2833,1,0))</f>
        <v>0</v>
      </c>
      <c r="AB2833">
        <f ca="1">IF(OR(ISBLANK(K2833),ISBLANK(Q2833),K2833="",Q2833=""),"",IF(K2833=Q2833,1,0))</f>
        <v>0</v>
      </c>
      <c r="AC2833" s="23" t="str">
        <f t="shared" ca="1" si="43"/>
        <v/>
      </c>
    </row>
    <row r="2834" spans="1:29" x14ac:dyDescent="0.25">
      <c r="A2834" s="23">
        <v>2833</v>
      </c>
      <c r="B2834">
        <v>1391</v>
      </c>
      <c r="C2834" t="str">
        <f ca="1">IFERROR(VLOOKUP($B2834,INDIRECT(nfl_game_result),MATCH(C$1,INDIRECT(nfl_game_result_header),0),FALSE),"error")</f>
        <v>2017_04_LAR@DAL</v>
      </c>
      <c r="D2834">
        <f ca="1">IFERROR(IF(ISBLANK(VLOOKUP($B2834,INDIRECT(nfl_game_result),MATCH(D$1,INDIRECT(nfl_game_result_header),0),FALSE)),"",VLOOKUP($B2834,INDIRECT(nfl_game_result),MATCH(D$1,INDIRECT(nfl_game_result_header),0),FALSE)),"error")</f>
        <v>-8</v>
      </c>
      <c r="E2834">
        <f ca="1">IFERROR(IF(ISBLANK(VLOOKUP($B2834,INDIRECT(nfl_game_result),MATCH(E$1,INDIRECT(nfl_game_result_header),0),FALSE)),"",VLOOKUP($B2834,INDIRECT(nfl_game_result),MATCH(E$1,INDIRECT(nfl_game_result_header),0),FALSE)),"error")</f>
        <v>-6.5</v>
      </c>
      <c r="F2834" s="23" t="str">
        <f ca="1">IFERROR(IF(ISBLANK(VLOOKUP($B2834,INDIRECT(nfl_game_result),MATCH(F$1,INDIRECT(nfl_game_result_header),0),FALSE)),"",VLOOKUP($B2834,INDIRECT(nfl_game_result),MATCH(F$1,INDIRECT(nfl_game_result_header),0),FALSE)),"error")</f>
        <v/>
      </c>
      <c r="G2834" s="23" t="str">
        <f ca="1">IFERROR(IF(ISBLANK(VLOOKUP($B2834,INDIRECT(nfl_game_result),MATCH(G$1,INDIRECT(nfl_game_result_header),0),FALSE)),"",VLOOKUP($B2834,INDIRECT(nfl_game_result),MATCH(G$1,INDIRECT(nfl_game_result_header),0),FALSE)),"error")</f>
        <v/>
      </c>
      <c r="H2834">
        <f ca="1">IFERROR(IF(ISBLANK(VLOOKUP($B2834,INDIRECT(nfl_game_result),MATCH(H$1,INDIRECT(nfl_game_result_header),0),FALSE)),"",VLOOKUP($B2834,INDIRECT(nfl_game_result),MATCH(H$1,INDIRECT(nfl_game_result_header),0),FALSE)),"error")</f>
        <v>30</v>
      </c>
      <c r="I2834">
        <f ca="1">IFERROR(IF(ISBLANK(VLOOKUP($B2834,INDIRECT(nfl_game_result),MATCH(I$1,INDIRECT(nfl_game_result_header),0),FALSE)),"",VLOOKUP($B2834,INDIRECT(nfl_game_result),MATCH(I$1,INDIRECT(nfl_game_result_header),0),FALSE)),"error")</f>
        <v>35</v>
      </c>
      <c r="J2834" t="str">
        <f ca="1">IFERROR(IF(ISBLANK(VLOOKUP($B2834,INDIRECT(nfl_game_result),MATCH(J$1,INDIRECT(nfl_game_result_header),0),FALSE)),"",VLOOKUP($B2834,INDIRECT(nfl_game_result),MATCH(J$1,INDIRECT(nfl_game_result_header),0),FALSE)),"error")</f>
        <v>LAR</v>
      </c>
      <c r="K2834" t="str">
        <f ca="1">IFERROR(IF(ISBLANK(VLOOKUP($B2834,INDIRECT(nfl_game_result),MATCH(K$1,INDIRECT(nfl_game_result_header),0),FALSE)),"",VLOOKUP($B2834,INDIRECT(nfl_game_result),MATCH(K$1,INDIRECT(nfl_game_result_header),0),FALSE)),"error")</f>
        <v>LAR</v>
      </c>
      <c r="L2834" s="23" t="str">
        <f ca="1">IFERROR(IF(ISBLANK(VLOOKUP($B2834,INDIRECT(nfl_game_result),MATCH(L$1,INDIRECT(nfl_game_result_header),0),FALSE)),"",VLOOKUP($B2834,INDIRECT(nfl_game_result),MATCH(L$1,INDIRECT(nfl_game_result_header),0),FALSE)),"error")</f>
        <v/>
      </c>
      <c r="M2834" t="s">
        <v>14</v>
      </c>
      <c r="N2834">
        <v>-7</v>
      </c>
      <c r="O2834" t="s">
        <v>123</v>
      </c>
      <c r="P2834">
        <v>0.61</v>
      </c>
      <c r="Q2834" t="s">
        <v>123</v>
      </c>
      <c r="V2834" s="23" t="s">
        <v>416</v>
      </c>
      <c r="W2834">
        <f ca="1">VALUE(LEFT(C2834, 4))</f>
        <v>2017</v>
      </c>
      <c r="X2834">
        <f ca="1">VALUE(MID(C2834,6,FIND("_",C2834,6)-6))</f>
        <v>4</v>
      </c>
      <c r="Y2834">
        <f ca="1">IF(NOT(OR(ISBLANK(D2834),ISBLANK(E2834),D2834="",E2834="")),D2834-E2834,"")</f>
        <v>-1.5</v>
      </c>
      <c r="Z2834">
        <f ca="1">IF(OR(NOT(ISNUMBER(D2834)),ISBLANK(D2834),D2834="",ISBLANK(N2834)),"",ABS(D2834-N2834))</f>
        <v>1</v>
      </c>
      <c r="AA2834">
        <f ca="1">IF(OR(ISBLANK(J2834),ISBLANK(O2834),J2834="",O2834=""),"",IF(J2834=O2834,1,0))</f>
        <v>1</v>
      </c>
      <c r="AB2834">
        <f ca="1">IF(OR(ISBLANK(K2834),ISBLANK(Q2834),K2834="",Q2834=""),"",IF(K2834=Q2834,1,0))</f>
        <v>1</v>
      </c>
      <c r="AC2834" s="23" t="str">
        <f t="shared" ref="AC2834:AC2897" ca="1" si="44">IF(OR(ISBLANK(L2834),ISBLANK(T2834),L2834="",T2834=""),"",IF(L2834=T2834,1,0))</f>
        <v/>
      </c>
    </row>
    <row r="2835" spans="1:29" x14ac:dyDescent="0.25">
      <c r="A2835" s="23">
        <v>2834</v>
      </c>
      <c r="B2835">
        <v>1392</v>
      </c>
      <c r="C2835" t="str">
        <f ca="1">IFERROR(VLOOKUP($B2835,INDIRECT(nfl_game_result),MATCH(C$1,INDIRECT(nfl_game_result_header),0),FALSE),"error")</f>
        <v>2017_04_BUF@ATL</v>
      </c>
      <c r="D2835">
        <f ca="1">IFERROR(IF(ISBLANK(VLOOKUP($B2835,INDIRECT(nfl_game_result),MATCH(D$1,INDIRECT(nfl_game_result_header),0),FALSE)),"",VLOOKUP($B2835,INDIRECT(nfl_game_result),MATCH(D$1,INDIRECT(nfl_game_result_header),0),FALSE)),"error")</f>
        <v>-8.5</v>
      </c>
      <c r="E2835">
        <f ca="1">IFERROR(IF(ISBLANK(VLOOKUP($B2835,INDIRECT(nfl_game_result),MATCH(E$1,INDIRECT(nfl_game_result_header),0),FALSE)),"",VLOOKUP($B2835,INDIRECT(nfl_game_result),MATCH(E$1,INDIRECT(nfl_game_result_header),0),FALSE)),"error")</f>
        <v>-8</v>
      </c>
      <c r="F2835" s="23" t="str">
        <f ca="1">IFERROR(IF(ISBLANK(VLOOKUP($B2835,INDIRECT(nfl_game_result),MATCH(F$1,INDIRECT(nfl_game_result_header),0),FALSE)),"",VLOOKUP($B2835,INDIRECT(nfl_game_result),MATCH(F$1,INDIRECT(nfl_game_result_header),0),FALSE)),"error")</f>
        <v/>
      </c>
      <c r="G2835" s="23" t="str">
        <f ca="1">IFERROR(IF(ISBLANK(VLOOKUP($B2835,INDIRECT(nfl_game_result),MATCH(G$1,INDIRECT(nfl_game_result_header),0),FALSE)),"",VLOOKUP($B2835,INDIRECT(nfl_game_result),MATCH(G$1,INDIRECT(nfl_game_result_header),0),FALSE)),"error")</f>
        <v/>
      </c>
      <c r="H2835">
        <f ca="1">IFERROR(IF(ISBLANK(VLOOKUP($B2835,INDIRECT(nfl_game_result),MATCH(H$1,INDIRECT(nfl_game_result_header),0),FALSE)),"",VLOOKUP($B2835,INDIRECT(nfl_game_result),MATCH(H$1,INDIRECT(nfl_game_result_header),0),FALSE)),"error")</f>
        <v>17</v>
      </c>
      <c r="I2835">
        <f ca="1">IFERROR(IF(ISBLANK(VLOOKUP($B2835,INDIRECT(nfl_game_result),MATCH(I$1,INDIRECT(nfl_game_result_header),0),FALSE)),"",VLOOKUP($B2835,INDIRECT(nfl_game_result),MATCH(I$1,INDIRECT(nfl_game_result_header),0),FALSE)),"error")</f>
        <v>23</v>
      </c>
      <c r="J2835" t="str">
        <f ca="1">IFERROR(IF(ISBLANK(VLOOKUP($B2835,INDIRECT(nfl_game_result),MATCH(J$1,INDIRECT(nfl_game_result_header),0),FALSE)),"",VLOOKUP($B2835,INDIRECT(nfl_game_result),MATCH(J$1,INDIRECT(nfl_game_result_header),0),FALSE)),"error")</f>
        <v>BUF</v>
      </c>
      <c r="K2835" t="str">
        <f ca="1">IFERROR(IF(ISBLANK(VLOOKUP($B2835,INDIRECT(nfl_game_result),MATCH(K$1,INDIRECT(nfl_game_result_header),0),FALSE)),"",VLOOKUP($B2835,INDIRECT(nfl_game_result),MATCH(K$1,INDIRECT(nfl_game_result_header),0),FALSE)),"error")</f>
        <v>BUF</v>
      </c>
      <c r="L2835" s="23" t="str">
        <f ca="1">IFERROR(IF(ISBLANK(VLOOKUP($B2835,INDIRECT(nfl_game_result),MATCH(L$1,INDIRECT(nfl_game_result_header),0),FALSE)),"",VLOOKUP($B2835,INDIRECT(nfl_game_result),MATCH(L$1,INDIRECT(nfl_game_result_header),0),FALSE)),"error")</f>
        <v/>
      </c>
      <c r="M2835" t="s">
        <v>14</v>
      </c>
      <c r="N2835">
        <v>-8.5</v>
      </c>
      <c r="O2835" t="s">
        <v>66</v>
      </c>
      <c r="P2835">
        <v>0.64</v>
      </c>
      <c r="Q2835" t="s">
        <v>20</v>
      </c>
      <c r="V2835" s="23" t="s">
        <v>416</v>
      </c>
      <c r="W2835">
        <f ca="1">VALUE(LEFT(C2835, 4))</f>
        <v>2017</v>
      </c>
      <c r="X2835">
        <f ca="1">VALUE(MID(C2835,6,FIND("_",C2835,6)-6))</f>
        <v>4</v>
      </c>
      <c r="Y2835">
        <f ca="1">IF(NOT(OR(ISBLANK(D2835),ISBLANK(E2835),D2835="",E2835="")),D2835-E2835,"")</f>
        <v>-0.5</v>
      </c>
      <c r="Z2835">
        <f ca="1">IF(OR(NOT(ISNUMBER(D2835)),ISBLANK(D2835),D2835="",ISBLANK(N2835)),"",ABS(D2835-N2835))</f>
        <v>0</v>
      </c>
      <c r="AA2835">
        <f ca="1">IF(OR(ISBLANK(J2835),ISBLANK(O2835),J2835="",O2835=""),"",IF(J2835=O2835,1,0))</f>
        <v>1</v>
      </c>
      <c r="AB2835">
        <f ca="1">IF(OR(ISBLANK(K2835),ISBLANK(Q2835),K2835="",Q2835=""),"",IF(K2835=Q2835,1,0))</f>
        <v>0</v>
      </c>
      <c r="AC2835" s="23" t="str">
        <f t="shared" ca="1" si="44"/>
        <v/>
      </c>
    </row>
    <row r="2836" spans="1:29" x14ac:dyDescent="0.25">
      <c r="A2836" s="23">
        <v>2835</v>
      </c>
      <c r="B2836">
        <v>1393</v>
      </c>
      <c r="C2836" t="str">
        <f ca="1">IFERROR(VLOOKUP($B2836,INDIRECT(nfl_game_result),MATCH(C$1,INDIRECT(nfl_game_result_header),0),FALSE),"error")</f>
        <v>2017_04_PHI@LAC</v>
      </c>
      <c r="D2836">
        <f ca="1">IFERROR(IF(ISBLANK(VLOOKUP($B2836,INDIRECT(nfl_game_result),MATCH(D$1,INDIRECT(nfl_game_result_header),0),FALSE)),"",VLOOKUP($B2836,INDIRECT(nfl_game_result),MATCH(D$1,INDIRECT(nfl_game_result_header),0),FALSE)),"error")</f>
        <v>0</v>
      </c>
      <c r="E2836">
        <f ca="1">IFERROR(IF(ISBLANK(VLOOKUP($B2836,INDIRECT(nfl_game_result),MATCH(E$1,INDIRECT(nfl_game_result_header),0),FALSE)),"",VLOOKUP($B2836,INDIRECT(nfl_game_result),MATCH(E$1,INDIRECT(nfl_game_result_header),0),FALSE)),"error")</f>
        <v>-2</v>
      </c>
      <c r="F2836" s="23" t="str">
        <f ca="1">IFERROR(IF(ISBLANK(VLOOKUP($B2836,INDIRECT(nfl_game_result),MATCH(F$1,INDIRECT(nfl_game_result_header),0),FALSE)),"",VLOOKUP($B2836,INDIRECT(nfl_game_result),MATCH(F$1,INDIRECT(nfl_game_result_header),0),FALSE)),"error")</f>
        <v/>
      </c>
      <c r="G2836" s="23" t="str">
        <f ca="1">IFERROR(IF(ISBLANK(VLOOKUP($B2836,INDIRECT(nfl_game_result),MATCH(G$1,INDIRECT(nfl_game_result_header),0),FALSE)),"",VLOOKUP($B2836,INDIRECT(nfl_game_result),MATCH(G$1,INDIRECT(nfl_game_result_header),0),FALSE)),"error")</f>
        <v/>
      </c>
      <c r="H2836">
        <f ca="1">IFERROR(IF(ISBLANK(VLOOKUP($B2836,INDIRECT(nfl_game_result),MATCH(H$1,INDIRECT(nfl_game_result_header),0),FALSE)),"",VLOOKUP($B2836,INDIRECT(nfl_game_result),MATCH(H$1,INDIRECT(nfl_game_result_header),0),FALSE)),"error")</f>
        <v>24</v>
      </c>
      <c r="I2836">
        <f ca="1">IFERROR(IF(ISBLANK(VLOOKUP($B2836,INDIRECT(nfl_game_result),MATCH(I$1,INDIRECT(nfl_game_result_header),0),FALSE)),"",VLOOKUP($B2836,INDIRECT(nfl_game_result),MATCH(I$1,INDIRECT(nfl_game_result_header),0),FALSE)),"error")</f>
        <v>26</v>
      </c>
      <c r="J2836" t="str">
        <f ca="1">IFERROR(IF(ISBLANK(VLOOKUP($B2836,INDIRECT(nfl_game_result),MATCH(J$1,INDIRECT(nfl_game_result_header),0),FALSE)),"",VLOOKUP($B2836,INDIRECT(nfl_game_result),MATCH(J$1,INDIRECT(nfl_game_result_header),0),FALSE)),"error")</f>
        <v>PHI</v>
      </c>
      <c r="K2836" t="str">
        <f ca="1">IFERROR(IF(ISBLANK(VLOOKUP($B2836,INDIRECT(nfl_game_result),MATCH(K$1,INDIRECT(nfl_game_result_header),0),FALSE)),"",VLOOKUP($B2836,INDIRECT(nfl_game_result),MATCH(K$1,INDIRECT(nfl_game_result_header),0),FALSE)),"error")</f>
        <v>PHI</v>
      </c>
      <c r="L2836" s="23" t="str">
        <f ca="1">IFERROR(IF(ISBLANK(VLOOKUP($B2836,INDIRECT(nfl_game_result),MATCH(L$1,INDIRECT(nfl_game_result_header),0),FALSE)),"",VLOOKUP($B2836,INDIRECT(nfl_game_result),MATCH(L$1,INDIRECT(nfl_game_result_header),0),FALSE)),"error")</f>
        <v/>
      </c>
      <c r="M2836" t="s">
        <v>14</v>
      </c>
      <c r="N2836">
        <v>3</v>
      </c>
      <c r="O2836" t="s">
        <v>122</v>
      </c>
      <c r="P2836">
        <v>0.51</v>
      </c>
      <c r="Q2836" t="s">
        <v>122</v>
      </c>
      <c r="V2836" s="23" t="s">
        <v>416</v>
      </c>
      <c r="W2836">
        <f ca="1">VALUE(LEFT(C2836, 4))</f>
        <v>2017</v>
      </c>
      <c r="X2836">
        <f ca="1">VALUE(MID(C2836,6,FIND("_",C2836,6)-6))</f>
        <v>4</v>
      </c>
      <c r="Y2836">
        <f ca="1">IF(NOT(OR(ISBLANK(D2836),ISBLANK(E2836),D2836="",E2836="")),D2836-E2836,"")</f>
        <v>2</v>
      </c>
      <c r="Z2836">
        <f ca="1">IF(OR(NOT(ISNUMBER(D2836)),ISBLANK(D2836),D2836="",ISBLANK(N2836)),"",ABS(D2836-N2836))</f>
        <v>3</v>
      </c>
      <c r="AA2836">
        <f ca="1">IF(OR(ISBLANK(J2836),ISBLANK(O2836),J2836="",O2836=""),"",IF(J2836=O2836,1,0))</f>
        <v>0</v>
      </c>
      <c r="AB2836">
        <f ca="1">IF(OR(ISBLANK(K2836),ISBLANK(Q2836),K2836="",Q2836=""),"",IF(K2836=Q2836,1,0))</f>
        <v>0</v>
      </c>
      <c r="AC2836" s="23" t="str">
        <f t="shared" ca="1" si="44"/>
        <v/>
      </c>
    </row>
    <row r="2837" spans="1:29" x14ac:dyDescent="0.25">
      <c r="A2837" s="23">
        <v>2836</v>
      </c>
      <c r="B2837">
        <v>1394</v>
      </c>
      <c r="C2837" t="str">
        <f ca="1">IFERROR(VLOOKUP($B2837,INDIRECT(nfl_game_result),MATCH(C$1,INDIRECT(nfl_game_result_header),0),FALSE),"error")</f>
        <v>2017_04_SFO@ARI</v>
      </c>
      <c r="D2837">
        <f ca="1">IFERROR(IF(ISBLANK(VLOOKUP($B2837,INDIRECT(nfl_game_result),MATCH(D$1,INDIRECT(nfl_game_result_header),0),FALSE)),"",VLOOKUP($B2837,INDIRECT(nfl_game_result),MATCH(D$1,INDIRECT(nfl_game_result_header),0),FALSE)),"error")</f>
        <v>-7</v>
      </c>
      <c r="E2837">
        <f ca="1">IFERROR(IF(ISBLANK(VLOOKUP($B2837,INDIRECT(nfl_game_result),MATCH(E$1,INDIRECT(nfl_game_result_header),0),FALSE)),"",VLOOKUP($B2837,INDIRECT(nfl_game_result),MATCH(E$1,INDIRECT(nfl_game_result_header),0),FALSE)),"error")</f>
        <v>-6.5</v>
      </c>
      <c r="F2837" s="23" t="str">
        <f ca="1">IFERROR(IF(ISBLANK(VLOOKUP($B2837,INDIRECT(nfl_game_result),MATCH(F$1,INDIRECT(nfl_game_result_header),0),FALSE)),"",VLOOKUP($B2837,INDIRECT(nfl_game_result),MATCH(F$1,INDIRECT(nfl_game_result_header),0),FALSE)),"error")</f>
        <v/>
      </c>
      <c r="G2837" s="23" t="str">
        <f ca="1">IFERROR(IF(ISBLANK(VLOOKUP($B2837,INDIRECT(nfl_game_result),MATCH(G$1,INDIRECT(nfl_game_result_header),0),FALSE)),"",VLOOKUP($B2837,INDIRECT(nfl_game_result),MATCH(G$1,INDIRECT(nfl_game_result_header),0),FALSE)),"error")</f>
        <v/>
      </c>
      <c r="H2837">
        <f ca="1">IFERROR(IF(ISBLANK(VLOOKUP($B2837,INDIRECT(nfl_game_result),MATCH(H$1,INDIRECT(nfl_game_result_header),0),FALSE)),"",VLOOKUP($B2837,INDIRECT(nfl_game_result),MATCH(H$1,INDIRECT(nfl_game_result_header),0),FALSE)),"error")</f>
        <v>18</v>
      </c>
      <c r="I2837">
        <f ca="1">IFERROR(IF(ISBLANK(VLOOKUP($B2837,INDIRECT(nfl_game_result),MATCH(I$1,INDIRECT(nfl_game_result_header),0),FALSE)),"",VLOOKUP($B2837,INDIRECT(nfl_game_result),MATCH(I$1,INDIRECT(nfl_game_result_header),0),FALSE)),"error")</f>
        <v>15</v>
      </c>
      <c r="J2837" t="str">
        <f ca="1">IFERROR(IF(ISBLANK(VLOOKUP($B2837,INDIRECT(nfl_game_result),MATCH(J$1,INDIRECT(nfl_game_result_header),0),FALSE)),"",VLOOKUP($B2837,INDIRECT(nfl_game_result),MATCH(J$1,INDIRECT(nfl_game_result_header),0),FALSE)),"error")</f>
        <v>SFO</v>
      </c>
      <c r="K2837" t="str">
        <f ca="1">IFERROR(IF(ISBLANK(VLOOKUP($B2837,INDIRECT(nfl_game_result),MATCH(K$1,INDIRECT(nfl_game_result_header),0),FALSE)),"",VLOOKUP($B2837,INDIRECT(nfl_game_result),MATCH(K$1,INDIRECT(nfl_game_result_header),0),FALSE)),"error")</f>
        <v>ARI</v>
      </c>
      <c r="L2837" s="23" t="str">
        <f ca="1">IFERROR(IF(ISBLANK(VLOOKUP($B2837,INDIRECT(nfl_game_result),MATCH(L$1,INDIRECT(nfl_game_result_header),0),FALSE)),"",VLOOKUP($B2837,INDIRECT(nfl_game_result),MATCH(L$1,INDIRECT(nfl_game_result_header),0),FALSE)),"error")</f>
        <v/>
      </c>
      <c r="M2837" t="s">
        <v>14</v>
      </c>
      <c r="N2837">
        <v>-7</v>
      </c>
      <c r="O2837" t="s">
        <v>333</v>
      </c>
      <c r="P2837">
        <v>0.54</v>
      </c>
      <c r="Q2837" t="s">
        <v>333</v>
      </c>
      <c r="V2837" s="23" t="s">
        <v>416</v>
      </c>
      <c r="W2837">
        <f ca="1">VALUE(LEFT(C2837, 4))</f>
        <v>2017</v>
      </c>
      <c r="X2837">
        <f ca="1">VALUE(MID(C2837,6,FIND("_",C2837,6)-6))</f>
        <v>4</v>
      </c>
      <c r="Y2837">
        <f ca="1">IF(NOT(OR(ISBLANK(D2837),ISBLANK(E2837),D2837="",E2837="")),D2837-E2837,"")</f>
        <v>-0.5</v>
      </c>
      <c r="Z2837">
        <f ca="1">IF(OR(NOT(ISNUMBER(D2837)),ISBLANK(D2837),D2837="",ISBLANK(N2837)),"",ABS(D2837-N2837))</f>
        <v>0</v>
      </c>
      <c r="AA2837">
        <f ca="1">IF(OR(ISBLANK(J2837),ISBLANK(O2837),J2837="",O2837=""),"",IF(J2837=O2837,1,0))</f>
        <v>1</v>
      </c>
      <c r="AB2837">
        <f ca="1">IF(OR(ISBLANK(K2837),ISBLANK(Q2837),K2837="",Q2837=""),"",IF(K2837=Q2837,1,0))</f>
        <v>0</v>
      </c>
      <c r="AC2837" s="23" t="str">
        <f t="shared" ca="1" si="44"/>
        <v/>
      </c>
    </row>
    <row r="2838" spans="1:29" x14ac:dyDescent="0.25">
      <c r="A2838" s="23">
        <v>2837</v>
      </c>
      <c r="B2838">
        <v>1395</v>
      </c>
      <c r="C2838" t="str">
        <f ca="1">IFERROR(VLOOKUP($B2838,INDIRECT(nfl_game_result),MATCH(C$1,INDIRECT(nfl_game_result_header),0),FALSE),"error")</f>
        <v>2017_04_NYG@TBY</v>
      </c>
      <c r="D2838">
        <f ca="1">IFERROR(IF(ISBLANK(VLOOKUP($B2838,INDIRECT(nfl_game_result),MATCH(D$1,INDIRECT(nfl_game_result_header),0),FALSE)),"",VLOOKUP($B2838,INDIRECT(nfl_game_result),MATCH(D$1,INDIRECT(nfl_game_result_header),0),FALSE)),"error")</f>
        <v>-3.5</v>
      </c>
      <c r="E2838">
        <f ca="1">IFERROR(IF(ISBLANK(VLOOKUP($B2838,INDIRECT(nfl_game_result),MATCH(E$1,INDIRECT(nfl_game_result_header),0),FALSE)),"",VLOOKUP($B2838,INDIRECT(nfl_game_result),MATCH(E$1,INDIRECT(nfl_game_result_header),0),FALSE)),"error")</f>
        <v>-3</v>
      </c>
      <c r="F2838" s="23" t="str">
        <f ca="1">IFERROR(IF(ISBLANK(VLOOKUP($B2838,INDIRECT(nfl_game_result),MATCH(F$1,INDIRECT(nfl_game_result_header),0),FALSE)),"",VLOOKUP($B2838,INDIRECT(nfl_game_result),MATCH(F$1,INDIRECT(nfl_game_result_header),0),FALSE)),"error")</f>
        <v/>
      </c>
      <c r="G2838" s="23" t="str">
        <f ca="1">IFERROR(IF(ISBLANK(VLOOKUP($B2838,INDIRECT(nfl_game_result),MATCH(G$1,INDIRECT(nfl_game_result_header),0),FALSE)),"",VLOOKUP($B2838,INDIRECT(nfl_game_result),MATCH(G$1,INDIRECT(nfl_game_result_header),0),FALSE)),"error")</f>
        <v/>
      </c>
      <c r="H2838">
        <f ca="1">IFERROR(IF(ISBLANK(VLOOKUP($B2838,INDIRECT(nfl_game_result),MATCH(H$1,INDIRECT(nfl_game_result_header),0),FALSE)),"",VLOOKUP($B2838,INDIRECT(nfl_game_result),MATCH(H$1,INDIRECT(nfl_game_result_header),0),FALSE)),"error")</f>
        <v>25</v>
      </c>
      <c r="I2838">
        <f ca="1">IFERROR(IF(ISBLANK(VLOOKUP($B2838,INDIRECT(nfl_game_result),MATCH(I$1,INDIRECT(nfl_game_result_header),0),FALSE)),"",VLOOKUP($B2838,INDIRECT(nfl_game_result),MATCH(I$1,INDIRECT(nfl_game_result_header),0),FALSE)),"error")</f>
        <v>23</v>
      </c>
      <c r="J2838" t="str">
        <f ca="1">IFERROR(IF(ISBLANK(VLOOKUP($B2838,INDIRECT(nfl_game_result),MATCH(J$1,INDIRECT(nfl_game_result_header),0),FALSE)),"",VLOOKUP($B2838,INDIRECT(nfl_game_result),MATCH(J$1,INDIRECT(nfl_game_result_header),0),FALSE)),"error")</f>
        <v>NYG</v>
      </c>
      <c r="K2838" t="str">
        <f ca="1">IFERROR(IF(ISBLANK(VLOOKUP($B2838,INDIRECT(nfl_game_result),MATCH(K$1,INDIRECT(nfl_game_result_header),0),FALSE)),"",VLOOKUP($B2838,INDIRECT(nfl_game_result),MATCH(K$1,INDIRECT(nfl_game_result_header),0),FALSE)),"error")</f>
        <v>TBY</v>
      </c>
      <c r="L2838" s="23" t="str">
        <f ca="1">IFERROR(IF(ISBLANK(VLOOKUP($B2838,INDIRECT(nfl_game_result),MATCH(L$1,INDIRECT(nfl_game_result_header),0),FALSE)),"",VLOOKUP($B2838,INDIRECT(nfl_game_result),MATCH(L$1,INDIRECT(nfl_game_result_header),0),FALSE)),"error")</f>
        <v/>
      </c>
      <c r="M2838" t="s">
        <v>14</v>
      </c>
      <c r="N2838">
        <v>-3</v>
      </c>
      <c r="O2838" t="s">
        <v>83</v>
      </c>
      <c r="P2838">
        <v>0.52</v>
      </c>
      <c r="Q2838" t="s">
        <v>83</v>
      </c>
      <c r="V2838" s="23" t="s">
        <v>416</v>
      </c>
      <c r="W2838">
        <f ca="1">VALUE(LEFT(C2838, 4))</f>
        <v>2017</v>
      </c>
      <c r="X2838">
        <f ca="1">VALUE(MID(C2838,6,FIND("_",C2838,6)-6))</f>
        <v>4</v>
      </c>
      <c r="Y2838">
        <f ca="1">IF(NOT(OR(ISBLANK(D2838),ISBLANK(E2838),D2838="",E2838="")),D2838-E2838,"")</f>
        <v>-0.5</v>
      </c>
      <c r="Z2838">
        <f ca="1">IF(OR(NOT(ISNUMBER(D2838)),ISBLANK(D2838),D2838="",ISBLANK(N2838)),"",ABS(D2838-N2838))</f>
        <v>0.5</v>
      </c>
      <c r="AA2838">
        <f ca="1">IF(OR(ISBLANK(J2838),ISBLANK(O2838),J2838="",O2838=""),"",IF(J2838=O2838,1,0))</f>
        <v>1</v>
      </c>
      <c r="AB2838">
        <f ca="1">IF(OR(ISBLANK(K2838),ISBLANK(Q2838),K2838="",Q2838=""),"",IF(K2838=Q2838,1,0))</f>
        <v>0</v>
      </c>
      <c r="AC2838" s="23" t="str">
        <f t="shared" ca="1" si="44"/>
        <v/>
      </c>
    </row>
    <row r="2839" spans="1:29" x14ac:dyDescent="0.25">
      <c r="A2839" s="23">
        <v>2838</v>
      </c>
      <c r="B2839">
        <v>1396</v>
      </c>
      <c r="C2839" t="str">
        <f ca="1">IFERROR(VLOOKUP($B2839,INDIRECT(nfl_game_result),MATCH(C$1,INDIRECT(nfl_game_result_header),0),FALSE),"error")</f>
        <v>2017_04_OAK@DEN</v>
      </c>
      <c r="D2839">
        <f ca="1">IFERROR(IF(ISBLANK(VLOOKUP($B2839,INDIRECT(nfl_game_result),MATCH(D$1,INDIRECT(nfl_game_result_header),0),FALSE)),"",VLOOKUP($B2839,INDIRECT(nfl_game_result),MATCH(D$1,INDIRECT(nfl_game_result_header),0),FALSE)),"error")</f>
        <v>-1.5</v>
      </c>
      <c r="E2839">
        <f ca="1">IFERROR(IF(ISBLANK(VLOOKUP($B2839,INDIRECT(nfl_game_result),MATCH(E$1,INDIRECT(nfl_game_result_header),0),FALSE)),"",VLOOKUP($B2839,INDIRECT(nfl_game_result),MATCH(E$1,INDIRECT(nfl_game_result_header),0),FALSE)),"error")</f>
        <v>-3</v>
      </c>
      <c r="F2839" s="23" t="str">
        <f ca="1">IFERROR(IF(ISBLANK(VLOOKUP($B2839,INDIRECT(nfl_game_result),MATCH(F$1,INDIRECT(nfl_game_result_header),0),FALSE)),"",VLOOKUP($B2839,INDIRECT(nfl_game_result),MATCH(F$1,INDIRECT(nfl_game_result_header),0),FALSE)),"error")</f>
        <v/>
      </c>
      <c r="G2839" s="23" t="str">
        <f ca="1">IFERROR(IF(ISBLANK(VLOOKUP($B2839,INDIRECT(nfl_game_result),MATCH(G$1,INDIRECT(nfl_game_result_header),0),FALSE)),"",VLOOKUP($B2839,INDIRECT(nfl_game_result),MATCH(G$1,INDIRECT(nfl_game_result_header),0),FALSE)),"error")</f>
        <v/>
      </c>
      <c r="H2839">
        <f ca="1">IFERROR(IF(ISBLANK(VLOOKUP($B2839,INDIRECT(nfl_game_result),MATCH(H$1,INDIRECT(nfl_game_result_header),0),FALSE)),"",VLOOKUP($B2839,INDIRECT(nfl_game_result),MATCH(H$1,INDIRECT(nfl_game_result_header),0),FALSE)),"error")</f>
        <v>16</v>
      </c>
      <c r="I2839">
        <f ca="1">IFERROR(IF(ISBLANK(VLOOKUP($B2839,INDIRECT(nfl_game_result),MATCH(I$1,INDIRECT(nfl_game_result_header),0),FALSE)),"",VLOOKUP($B2839,INDIRECT(nfl_game_result),MATCH(I$1,INDIRECT(nfl_game_result_header),0),FALSE)),"error")</f>
        <v>10</v>
      </c>
      <c r="J2839" t="str">
        <f ca="1">IFERROR(IF(ISBLANK(VLOOKUP($B2839,INDIRECT(nfl_game_result),MATCH(J$1,INDIRECT(nfl_game_result_header),0),FALSE)),"",VLOOKUP($B2839,INDIRECT(nfl_game_result),MATCH(J$1,INDIRECT(nfl_game_result_header),0),FALSE)),"error")</f>
        <v>DEN</v>
      </c>
      <c r="K2839" t="str">
        <f ca="1">IFERROR(IF(ISBLANK(VLOOKUP($B2839,INDIRECT(nfl_game_result),MATCH(K$1,INDIRECT(nfl_game_result_header),0),FALSE)),"",VLOOKUP($B2839,INDIRECT(nfl_game_result),MATCH(K$1,INDIRECT(nfl_game_result_header),0),FALSE)),"error")</f>
        <v>DEN</v>
      </c>
      <c r="L2839" s="23" t="str">
        <f ca="1">IFERROR(IF(ISBLANK(VLOOKUP($B2839,INDIRECT(nfl_game_result),MATCH(L$1,INDIRECT(nfl_game_result_header),0),FALSE)),"",VLOOKUP($B2839,INDIRECT(nfl_game_result),MATCH(L$1,INDIRECT(nfl_game_result_header),0),FALSE)),"error")</f>
        <v/>
      </c>
      <c r="M2839" t="s">
        <v>14</v>
      </c>
      <c r="N2839">
        <v>1</v>
      </c>
      <c r="O2839" t="s">
        <v>72</v>
      </c>
      <c r="P2839">
        <v>0.59</v>
      </c>
      <c r="Q2839" t="s">
        <v>72</v>
      </c>
      <c r="V2839" s="23" t="s">
        <v>416</v>
      </c>
      <c r="W2839">
        <f ca="1">VALUE(LEFT(C2839, 4))</f>
        <v>2017</v>
      </c>
      <c r="X2839">
        <f ca="1">VALUE(MID(C2839,6,FIND("_",C2839,6)-6))</f>
        <v>4</v>
      </c>
      <c r="Y2839">
        <f ca="1">IF(NOT(OR(ISBLANK(D2839),ISBLANK(E2839),D2839="",E2839="")),D2839-E2839,"")</f>
        <v>1.5</v>
      </c>
      <c r="Z2839">
        <f ca="1">IF(OR(NOT(ISNUMBER(D2839)),ISBLANK(D2839),D2839="",ISBLANK(N2839)),"",ABS(D2839-N2839))</f>
        <v>2.5</v>
      </c>
      <c r="AA2839">
        <f ca="1">IF(OR(ISBLANK(J2839),ISBLANK(O2839),J2839="",O2839=""),"",IF(J2839=O2839,1,0))</f>
        <v>1</v>
      </c>
      <c r="AB2839">
        <f ca="1">IF(OR(ISBLANK(K2839),ISBLANK(Q2839),K2839="",Q2839=""),"",IF(K2839=Q2839,1,0))</f>
        <v>1</v>
      </c>
      <c r="AC2839" s="23" t="str">
        <f t="shared" ca="1" si="44"/>
        <v/>
      </c>
    </row>
    <row r="2840" spans="1:29" x14ac:dyDescent="0.25">
      <c r="A2840" s="23">
        <v>2839</v>
      </c>
      <c r="B2840">
        <v>1397</v>
      </c>
      <c r="C2840" t="str">
        <f ca="1">IFERROR(VLOOKUP($B2840,INDIRECT(nfl_game_result),MATCH(C$1,INDIRECT(nfl_game_result_header),0),FALSE),"error")</f>
        <v>2017_04_IND@SEA</v>
      </c>
      <c r="D2840">
        <f ca="1">IFERROR(IF(ISBLANK(VLOOKUP($B2840,INDIRECT(nfl_game_result),MATCH(D$1,INDIRECT(nfl_game_result_header),0),FALSE)),"",VLOOKUP($B2840,INDIRECT(nfl_game_result),MATCH(D$1,INDIRECT(nfl_game_result_header),0),FALSE)),"error")</f>
        <v>-13</v>
      </c>
      <c r="E2840">
        <f ca="1">IFERROR(IF(ISBLANK(VLOOKUP($B2840,INDIRECT(nfl_game_result),MATCH(E$1,INDIRECT(nfl_game_result_header),0),FALSE)),"",VLOOKUP($B2840,INDIRECT(nfl_game_result),MATCH(E$1,INDIRECT(nfl_game_result_header),0),FALSE)),"error")</f>
        <v>-13</v>
      </c>
      <c r="F2840" s="23" t="str">
        <f ca="1">IFERROR(IF(ISBLANK(VLOOKUP($B2840,INDIRECT(nfl_game_result),MATCH(F$1,INDIRECT(nfl_game_result_header),0),FALSE)),"",VLOOKUP($B2840,INDIRECT(nfl_game_result),MATCH(F$1,INDIRECT(nfl_game_result_header),0),FALSE)),"error")</f>
        <v/>
      </c>
      <c r="G2840" s="23" t="str">
        <f ca="1">IFERROR(IF(ISBLANK(VLOOKUP($B2840,INDIRECT(nfl_game_result),MATCH(G$1,INDIRECT(nfl_game_result_header),0),FALSE)),"",VLOOKUP($B2840,INDIRECT(nfl_game_result),MATCH(G$1,INDIRECT(nfl_game_result_header),0),FALSE)),"error")</f>
        <v/>
      </c>
      <c r="H2840">
        <f ca="1">IFERROR(IF(ISBLANK(VLOOKUP($B2840,INDIRECT(nfl_game_result),MATCH(H$1,INDIRECT(nfl_game_result_header),0),FALSE)),"",VLOOKUP($B2840,INDIRECT(nfl_game_result),MATCH(H$1,INDIRECT(nfl_game_result_header),0),FALSE)),"error")</f>
        <v>46</v>
      </c>
      <c r="I2840">
        <f ca="1">IFERROR(IF(ISBLANK(VLOOKUP($B2840,INDIRECT(nfl_game_result),MATCH(I$1,INDIRECT(nfl_game_result_header),0),FALSE)),"",VLOOKUP($B2840,INDIRECT(nfl_game_result),MATCH(I$1,INDIRECT(nfl_game_result_header),0),FALSE)),"error")</f>
        <v>18</v>
      </c>
      <c r="J2840" t="str">
        <f ca="1">IFERROR(IF(ISBLANK(VLOOKUP($B2840,INDIRECT(nfl_game_result),MATCH(J$1,INDIRECT(nfl_game_result_header),0),FALSE)),"",VLOOKUP($B2840,INDIRECT(nfl_game_result),MATCH(J$1,INDIRECT(nfl_game_result_header),0),FALSE)),"error")</f>
        <v>SEA</v>
      </c>
      <c r="K2840" t="str">
        <f ca="1">IFERROR(IF(ISBLANK(VLOOKUP($B2840,INDIRECT(nfl_game_result),MATCH(K$1,INDIRECT(nfl_game_result_header),0),FALSE)),"",VLOOKUP($B2840,INDIRECT(nfl_game_result),MATCH(K$1,INDIRECT(nfl_game_result_header),0),FALSE)),"error")</f>
        <v>SEA</v>
      </c>
      <c r="L2840" s="23" t="str">
        <f ca="1">IFERROR(IF(ISBLANK(VLOOKUP($B2840,INDIRECT(nfl_game_result),MATCH(L$1,INDIRECT(nfl_game_result_header),0),FALSE)),"",VLOOKUP($B2840,INDIRECT(nfl_game_result),MATCH(L$1,INDIRECT(nfl_game_result_header),0),FALSE)),"error")</f>
        <v/>
      </c>
      <c r="M2840" t="s">
        <v>14</v>
      </c>
      <c r="N2840">
        <v>-12</v>
      </c>
      <c r="O2840" t="s">
        <v>89</v>
      </c>
      <c r="P2840">
        <v>0.65</v>
      </c>
      <c r="Q2840" t="s">
        <v>89</v>
      </c>
      <c r="V2840" s="23" t="s">
        <v>416</v>
      </c>
      <c r="W2840">
        <f ca="1">VALUE(LEFT(C2840, 4))</f>
        <v>2017</v>
      </c>
      <c r="X2840">
        <f ca="1">VALUE(MID(C2840,6,FIND("_",C2840,6)-6))</f>
        <v>4</v>
      </c>
      <c r="Y2840">
        <f ca="1">IF(NOT(OR(ISBLANK(D2840),ISBLANK(E2840),D2840="",E2840="")),D2840-E2840,"")</f>
        <v>0</v>
      </c>
      <c r="Z2840">
        <f ca="1">IF(OR(NOT(ISNUMBER(D2840)),ISBLANK(D2840),D2840="",ISBLANK(N2840)),"",ABS(D2840-N2840))</f>
        <v>1</v>
      </c>
      <c r="AA2840">
        <f ca="1">IF(OR(ISBLANK(J2840),ISBLANK(O2840),J2840="",O2840=""),"",IF(J2840=O2840,1,0))</f>
        <v>1</v>
      </c>
      <c r="AB2840">
        <f ca="1">IF(OR(ISBLANK(K2840),ISBLANK(Q2840),K2840="",Q2840=""),"",IF(K2840=Q2840,1,0))</f>
        <v>1</v>
      </c>
      <c r="AC2840" s="23" t="str">
        <f t="shared" ca="1" si="44"/>
        <v/>
      </c>
    </row>
    <row r="2841" spans="1:29" x14ac:dyDescent="0.25">
      <c r="A2841" s="23">
        <v>2840</v>
      </c>
      <c r="B2841">
        <v>1398</v>
      </c>
      <c r="C2841" t="str">
        <f ca="1">IFERROR(VLOOKUP($B2841,INDIRECT(nfl_game_result),MATCH(C$1,INDIRECT(nfl_game_result_header),0),FALSE),"error")</f>
        <v>2017_04_WAS@KCY</v>
      </c>
      <c r="D2841">
        <f ca="1">IFERROR(IF(ISBLANK(VLOOKUP($B2841,INDIRECT(nfl_game_result),MATCH(D$1,INDIRECT(nfl_game_result_header),0),FALSE)),"",VLOOKUP($B2841,INDIRECT(nfl_game_result),MATCH(D$1,INDIRECT(nfl_game_result_header),0),FALSE)),"error")</f>
        <v>-7</v>
      </c>
      <c r="E2841">
        <f ca="1">IFERROR(IF(ISBLANK(VLOOKUP($B2841,INDIRECT(nfl_game_result),MATCH(E$1,INDIRECT(nfl_game_result_header),0),FALSE)),"",VLOOKUP($B2841,INDIRECT(nfl_game_result),MATCH(E$1,INDIRECT(nfl_game_result_header),0),FALSE)),"error")</f>
        <v>-7</v>
      </c>
      <c r="F2841" s="23" t="str">
        <f ca="1">IFERROR(IF(ISBLANK(VLOOKUP($B2841,INDIRECT(nfl_game_result),MATCH(F$1,INDIRECT(nfl_game_result_header),0),FALSE)),"",VLOOKUP($B2841,INDIRECT(nfl_game_result),MATCH(F$1,INDIRECT(nfl_game_result_header),0),FALSE)),"error")</f>
        <v/>
      </c>
      <c r="G2841" s="23" t="str">
        <f ca="1">IFERROR(IF(ISBLANK(VLOOKUP($B2841,INDIRECT(nfl_game_result),MATCH(G$1,INDIRECT(nfl_game_result_header),0),FALSE)),"",VLOOKUP($B2841,INDIRECT(nfl_game_result),MATCH(G$1,INDIRECT(nfl_game_result_header),0),FALSE)),"error")</f>
        <v/>
      </c>
      <c r="H2841">
        <f ca="1">IFERROR(IF(ISBLANK(VLOOKUP($B2841,INDIRECT(nfl_game_result),MATCH(H$1,INDIRECT(nfl_game_result_header),0),FALSE)),"",VLOOKUP($B2841,INDIRECT(nfl_game_result),MATCH(H$1,INDIRECT(nfl_game_result_header),0),FALSE)),"error")</f>
        <v>29</v>
      </c>
      <c r="I2841">
        <f ca="1">IFERROR(IF(ISBLANK(VLOOKUP($B2841,INDIRECT(nfl_game_result),MATCH(I$1,INDIRECT(nfl_game_result_header),0),FALSE)),"",VLOOKUP($B2841,INDIRECT(nfl_game_result),MATCH(I$1,INDIRECT(nfl_game_result_header),0),FALSE)),"error")</f>
        <v>20</v>
      </c>
      <c r="J2841" t="str">
        <f ca="1">IFERROR(IF(ISBLANK(VLOOKUP($B2841,INDIRECT(nfl_game_result),MATCH(J$1,INDIRECT(nfl_game_result_header),0),FALSE)),"",VLOOKUP($B2841,INDIRECT(nfl_game_result),MATCH(J$1,INDIRECT(nfl_game_result_header),0),FALSE)),"error")</f>
        <v>KCY</v>
      </c>
      <c r="K2841" t="str">
        <f ca="1">IFERROR(IF(ISBLANK(VLOOKUP($B2841,INDIRECT(nfl_game_result),MATCH(K$1,INDIRECT(nfl_game_result_header),0),FALSE)),"",VLOOKUP($B2841,INDIRECT(nfl_game_result),MATCH(K$1,INDIRECT(nfl_game_result_header),0),FALSE)),"error")</f>
        <v>KCY</v>
      </c>
      <c r="L2841" s="23" t="str">
        <f ca="1">IFERROR(IF(ISBLANK(VLOOKUP($B2841,INDIRECT(nfl_game_result),MATCH(L$1,INDIRECT(nfl_game_result_header),0),FALSE)),"",VLOOKUP($B2841,INDIRECT(nfl_game_result),MATCH(L$1,INDIRECT(nfl_game_result_header),0),FALSE)),"error")</f>
        <v/>
      </c>
      <c r="M2841" t="s">
        <v>14</v>
      </c>
      <c r="N2841">
        <v>-7</v>
      </c>
      <c r="O2841" t="s">
        <v>94</v>
      </c>
      <c r="P2841">
        <v>0.52</v>
      </c>
      <c r="Q2841" t="s">
        <v>331</v>
      </c>
      <c r="V2841" s="23" t="s">
        <v>416</v>
      </c>
      <c r="W2841">
        <f ca="1">VALUE(LEFT(C2841, 4))</f>
        <v>2017</v>
      </c>
      <c r="X2841">
        <f ca="1">VALUE(MID(C2841,6,FIND("_",C2841,6)-6))</f>
        <v>4</v>
      </c>
      <c r="Y2841">
        <f ca="1">IF(NOT(OR(ISBLANK(D2841),ISBLANK(E2841),D2841="",E2841="")),D2841-E2841,"")</f>
        <v>0</v>
      </c>
      <c r="Z2841">
        <f ca="1">IF(OR(NOT(ISNUMBER(D2841)),ISBLANK(D2841),D2841="",ISBLANK(N2841)),"",ABS(D2841-N2841))</f>
        <v>0</v>
      </c>
      <c r="AA2841">
        <f ca="1">IF(OR(ISBLANK(J2841),ISBLANK(O2841),J2841="",O2841=""),"",IF(J2841=O2841,1,0))</f>
        <v>0</v>
      </c>
      <c r="AB2841">
        <f ca="1">IF(OR(ISBLANK(K2841),ISBLANK(Q2841),K2841="",Q2841=""),"",IF(K2841=Q2841,1,0))</f>
        <v>1</v>
      </c>
      <c r="AC2841" s="23" t="str">
        <f t="shared" ca="1" si="44"/>
        <v/>
      </c>
    </row>
    <row r="2842" spans="1:29" x14ac:dyDescent="0.25">
      <c r="A2842" s="23">
        <v>2841</v>
      </c>
      <c r="B2842">
        <v>1399</v>
      </c>
      <c r="C2842" t="str">
        <f ca="1">IFERROR(VLOOKUP($B2842,INDIRECT(nfl_game_result),MATCH(C$1,INDIRECT(nfl_game_result_header),0),FALSE),"error")</f>
        <v>2017_05_NWE@TBY</v>
      </c>
      <c r="D2842">
        <f ca="1">IFERROR(IF(ISBLANK(VLOOKUP($B2842,INDIRECT(nfl_game_result),MATCH(D$1,INDIRECT(nfl_game_result_header),0),FALSE)),"",VLOOKUP($B2842,INDIRECT(nfl_game_result),MATCH(D$1,INDIRECT(nfl_game_result_header),0),FALSE)),"error")</f>
        <v>5.5</v>
      </c>
      <c r="E2842">
        <f ca="1">IFERROR(IF(ISBLANK(VLOOKUP($B2842,INDIRECT(nfl_game_result),MATCH(E$1,INDIRECT(nfl_game_result_header),0),FALSE)),"",VLOOKUP($B2842,INDIRECT(nfl_game_result),MATCH(E$1,INDIRECT(nfl_game_result_header),0),FALSE)),"error")</f>
        <v>5</v>
      </c>
      <c r="F2842" s="23" t="str">
        <f ca="1">IFERROR(IF(ISBLANK(VLOOKUP($B2842,INDIRECT(nfl_game_result),MATCH(F$1,INDIRECT(nfl_game_result_header),0),FALSE)),"",VLOOKUP($B2842,INDIRECT(nfl_game_result),MATCH(F$1,INDIRECT(nfl_game_result_header),0),FALSE)),"error")</f>
        <v/>
      </c>
      <c r="G2842" s="23" t="str">
        <f ca="1">IFERROR(IF(ISBLANK(VLOOKUP($B2842,INDIRECT(nfl_game_result),MATCH(G$1,INDIRECT(nfl_game_result_header),0),FALSE)),"",VLOOKUP($B2842,INDIRECT(nfl_game_result),MATCH(G$1,INDIRECT(nfl_game_result_header),0),FALSE)),"error")</f>
        <v/>
      </c>
      <c r="H2842">
        <f ca="1">IFERROR(IF(ISBLANK(VLOOKUP($B2842,INDIRECT(nfl_game_result),MATCH(H$1,INDIRECT(nfl_game_result_header),0),FALSE)),"",VLOOKUP($B2842,INDIRECT(nfl_game_result),MATCH(H$1,INDIRECT(nfl_game_result_header),0),FALSE)),"error")</f>
        <v>14</v>
      </c>
      <c r="I2842">
        <f ca="1">IFERROR(IF(ISBLANK(VLOOKUP($B2842,INDIRECT(nfl_game_result),MATCH(I$1,INDIRECT(nfl_game_result_header),0),FALSE)),"",VLOOKUP($B2842,INDIRECT(nfl_game_result),MATCH(I$1,INDIRECT(nfl_game_result_header),0),FALSE)),"error")</f>
        <v>19</v>
      </c>
      <c r="J2842" t="str">
        <f ca="1">IFERROR(IF(ISBLANK(VLOOKUP($B2842,INDIRECT(nfl_game_result),MATCH(J$1,INDIRECT(nfl_game_result_header),0),FALSE)),"",VLOOKUP($B2842,INDIRECT(nfl_game_result),MATCH(J$1,INDIRECT(nfl_game_result_header),0),FALSE)),"error")</f>
        <v>na</v>
      </c>
      <c r="K2842" t="str">
        <f ca="1">IFERROR(IF(ISBLANK(VLOOKUP($B2842,INDIRECT(nfl_game_result),MATCH(K$1,INDIRECT(nfl_game_result_header),0),FALSE)),"",VLOOKUP($B2842,INDIRECT(nfl_game_result),MATCH(K$1,INDIRECT(nfl_game_result_header),0),FALSE)),"error")</f>
        <v>NWE</v>
      </c>
      <c r="L2842" s="23" t="str">
        <f ca="1">IFERROR(IF(ISBLANK(VLOOKUP($B2842,INDIRECT(nfl_game_result),MATCH(L$1,INDIRECT(nfl_game_result_header),0),FALSE)),"",VLOOKUP($B2842,INDIRECT(nfl_game_result),MATCH(L$1,INDIRECT(nfl_game_result_header),0),FALSE)),"error")</f>
        <v/>
      </c>
      <c r="M2842" t="s">
        <v>16</v>
      </c>
      <c r="N2842">
        <v>4</v>
      </c>
      <c r="O2842" t="s">
        <v>334</v>
      </c>
      <c r="P2842">
        <v>0.55000000000000004</v>
      </c>
      <c r="V2842" s="23" t="s">
        <v>416</v>
      </c>
      <c r="W2842">
        <f ca="1">VALUE(LEFT(C2842, 4))</f>
        <v>2017</v>
      </c>
      <c r="X2842">
        <f ca="1">VALUE(MID(C2842,6,FIND("_",C2842,6)-6))</f>
        <v>5</v>
      </c>
      <c r="Y2842">
        <f ca="1">IF(NOT(OR(ISBLANK(D2842),ISBLANK(E2842),D2842="",E2842="")),D2842-E2842,"")</f>
        <v>0.5</v>
      </c>
      <c r="Z2842">
        <f ca="1">IF(OR(NOT(ISNUMBER(D2842)),ISBLANK(D2842),D2842="",ISBLANK(N2842)),"",ABS(D2842-N2842))</f>
        <v>1.5</v>
      </c>
      <c r="AA2842">
        <f ca="1">IF(OR(ISBLANK(J2842),ISBLANK(O2842),J2842="",O2842=""),"",IF(J2842=O2842,1,0))</f>
        <v>0</v>
      </c>
      <c r="AB2842" t="str">
        <f ca="1">IF(OR(ISBLANK(K2842),ISBLANK(Q2842),K2842="",Q2842=""),"",IF(K2842=Q2842,1,0))</f>
        <v/>
      </c>
      <c r="AC2842" s="23" t="str">
        <f t="shared" ca="1" si="44"/>
        <v/>
      </c>
    </row>
    <row r="2843" spans="1:29" x14ac:dyDescent="0.25">
      <c r="A2843" s="23">
        <v>2842</v>
      </c>
      <c r="B2843">
        <v>1400</v>
      </c>
      <c r="C2843" t="str">
        <f ca="1">IFERROR(VLOOKUP($B2843,INDIRECT(nfl_game_result),MATCH(C$1,INDIRECT(nfl_game_result_header),0),FALSE),"error")</f>
        <v>2017_05_SFO@IND</v>
      </c>
      <c r="D2843">
        <f ca="1">IFERROR(IF(ISBLANK(VLOOKUP($B2843,INDIRECT(nfl_game_result),MATCH(D$1,INDIRECT(nfl_game_result_header),0),FALSE)),"",VLOOKUP($B2843,INDIRECT(nfl_game_result),MATCH(D$1,INDIRECT(nfl_game_result_header),0),FALSE)),"error")</f>
        <v>-1.5</v>
      </c>
      <c r="E2843">
        <f ca="1">IFERROR(IF(ISBLANK(VLOOKUP($B2843,INDIRECT(nfl_game_result),MATCH(E$1,INDIRECT(nfl_game_result_header),0),FALSE)),"",VLOOKUP($B2843,INDIRECT(nfl_game_result),MATCH(E$1,INDIRECT(nfl_game_result_header),0),FALSE)),"error")</f>
        <v>-1.5</v>
      </c>
      <c r="F2843" s="23" t="str">
        <f ca="1">IFERROR(IF(ISBLANK(VLOOKUP($B2843,INDIRECT(nfl_game_result),MATCH(F$1,INDIRECT(nfl_game_result_header),0),FALSE)),"",VLOOKUP($B2843,INDIRECT(nfl_game_result),MATCH(F$1,INDIRECT(nfl_game_result_header),0),FALSE)),"error")</f>
        <v/>
      </c>
      <c r="G2843" s="23" t="str">
        <f ca="1">IFERROR(IF(ISBLANK(VLOOKUP($B2843,INDIRECT(nfl_game_result),MATCH(G$1,INDIRECT(nfl_game_result_header),0),FALSE)),"",VLOOKUP($B2843,INDIRECT(nfl_game_result),MATCH(G$1,INDIRECT(nfl_game_result_header),0),FALSE)),"error")</f>
        <v/>
      </c>
      <c r="H2843">
        <f ca="1">IFERROR(IF(ISBLANK(VLOOKUP($B2843,INDIRECT(nfl_game_result),MATCH(H$1,INDIRECT(nfl_game_result_header),0),FALSE)),"",VLOOKUP($B2843,INDIRECT(nfl_game_result),MATCH(H$1,INDIRECT(nfl_game_result_header),0),FALSE)),"error")</f>
        <v>26</v>
      </c>
      <c r="I2843">
        <f ca="1">IFERROR(IF(ISBLANK(VLOOKUP($B2843,INDIRECT(nfl_game_result),MATCH(I$1,INDIRECT(nfl_game_result_header),0),FALSE)),"",VLOOKUP($B2843,INDIRECT(nfl_game_result),MATCH(I$1,INDIRECT(nfl_game_result_header),0),FALSE)),"error")</f>
        <v>23</v>
      </c>
      <c r="J2843" t="str">
        <f ca="1">IFERROR(IF(ISBLANK(VLOOKUP($B2843,INDIRECT(nfl_game_result),MATCH(J$1,INDIRECT(nfl_game_result_header),0),FALSE)),"",VLOOKUP($B2843,INDIRECT(nfl_game_result),MATCH(J$1,INDIRECT(nfl_game_result_header),0),FALSE)),"error")</f>
        <v>IND</v>
      </c>
      <c r="K2843" t="str">
        <f ca="1">IFERROR(IF(ISBLANK(VLOOKUP($B2843,INDIRECT(nfl_game_result),MATCH(K$1,INDIRECT(nfl_game_result_header),0),FALSE)),"",VLOOKUP($B2843,INDIRECT(nfl_game_result),MATCH(K$1,INDIRECT(nfl_game_result_header),0),FALSE)),"error")</f>
        <v>IND</v>
      </c>
      <c r="L2843" s="23" t="str">
        <f ca="1">IFERROR(IF(ISBLANK(VLOOKUP($B2843,INDIRECT(nfl_game_result),MATCH(L$1,INDIRECT(nfl_game_result_header),0),FALSE)),"",VLOOKUP($B2843,INDIRECT(nfl_game_result),MATCH(L$1,INDIRECT(nfl_game_result_header),0),FALSE)),"error")</f>
        <v/>
      </c>
      <c r="M2843" t="s">
        <v>16</v>
      </c>
      <c r="N2843">
        <v>-3</v>
      </c>
      <c r="O2843" t="s">
        <v>76</v>
      </c>
      <c r="P2843">
        <v>0.57999999999999996</v>
      </c>
      <c r="V2843" s="23" t="s">
        <v>416</v>
      </c>
      <c r="W2843">
        <f ca="1">VALUE(LEFT(C2843, 4))</f>
        <v>2017</v>
      </c>
      <c r="X2843">
        <f ca="1">VALUE(MID(C2843,6,FIND("_",C2843,6)-6))</f>
        <v>5</v>
      </c>
      <c r="Y2843">
        <f ca="1">IF(NOT(OR(ISBLANK(D2843),ISBLANK(E2843),D2843="",E2843="")),D2843-E2843,"")</f>
        <v>0</v>
      </c>
      <c r="Z2843">
        <f ca="1">IF(OR(NOT(ISNUMBER(D2843)),ISBLANK(D2843),D2843="",ISBLANK(N2843)),"",ABS(D2843-N2843))</f>
        <v>1.5</v>
      </c>
      <c r="AA2843">
        <f ca="1">IF(OR(ISBLANK(J2843),ISBLANK(O2843),J2843="",O2843=""),"",IF(J2843=O2843,1,0))</f>
        <v>1</v>
      </c>
      <c r="AB2843" t="str">
        <f ca="1">IF(OR(ISBLANK(K2843),ISBLANK(Q2843),K2843="",Q2843=""),"",IF(K2843=Q2843,1,0))</f>
        <v/>
      </c>
      <c r="AC2843" s="23" t="str">
        <f t="shared" ca="1" si="44"/>
        <v/>
      </c>
    </row>
    <row r="2844" spans="1:29" x14ac:dyDescent="0.25">
      <c r="A2844" s="23">
        <v>2843</v>
      </c>
      <c r="B2844">
        <v>1401</v>
      </c>
      <c r="C2844" t="str">
        <f ca="1">IFERROR(VLOOKUP($B2844,INDIRECT(nfl_game_result),MATCH(C$1,INDIRECT(nfl_game_result_header),0),FALSE),"error")</f>
        <v>2017_05_NYJ@CLE</v>
      </c>
      <c r="D2844">
        <f ca="1">IFERROR(IF(ISBLANK(VLOOKUP($B2844,INDIRECT(nfl_game_result),MATCH(D$1,INDIRECT(nfl_game_result_header),0),FALSE)),"",VLOOKUP($B2844,INDIRECT(nfl_game_result),MATCH(D$1,INDIRECT(nfl_game_result_header),0),FALSE)),"error")</f>
        <v>-2</v>
      </c>
      <c r="E2844">
        <f ca="1">IFERROR(IF(ISBLANK(VLOOKUP($B2844,INDIRECT(nfl_game_result),MATCH(E$1,INDIRECT(nfl_game_result_header),0),FALSE)),"",VLOOKUP($B2844,INDIRECT(nfl_game_result),MATCH(E$1,INDIRECT(nfl_game_result_header),0),FALSE)),"error")</f>
        <v>0</v>
      </c>
      <c r="F2844" s="23" t="str">
        <f ca="1">IFERROR(IF(ISBLANK(VLOOKUP($B2844,INDIRECT(nfl_game_result),MATCH(F$1,INDIRECT(nfl_game_result_header),0),FALSE)),"",VLOOKUP($B2844,INDIRECT(nfl_game_result),MATCH(F$1,INDIRECT(nfl_game_result_header),0),FALSE)),"error")</f>
        <v/>
      </c>
      <c r="G2844" s="23" t="str">
        <f ca="1">IFERROR(IF(ISBLANK(VLOOKUP($B2844,INDIRECT(nfl_game_result),MATCH(G$1,INDIRECT(nfl_game_result_header),0),FALSE)),"",VLOOKUP($B2844,INDIRECT(nfl_game_result),MATCH(G$1,INDIRECT(nfl_game_result_header),0),FALSE)),"error")</f>
        <v/>
      </c>
      <c r="H2844">
        <f ca="1">IFERROR(IF(ISBLANK(VLOOKUP($B2844,INDIRECT(nfl_game_result),MATCH(H$1,INDIRECT(nfl_game_result_header),0),FALSE)),"",VLOOKUP($B2844,INDIRECT(nfl_game_result),MATCH(H$1,INDIRECT(nfl_game_result_header),0),FALSE)),"error")</f>
        <v>17</v>
      </c>
      <c r="I2844">
        <f ca="1">IFERROR(IF(ISBLANK(VLOOKUP($B2844,INDIRECT(nfl_game_result),MATCH(I$1,INDIRECT(nfl_game_result_header),0),FALSE)),"",VLOOKUP($B2844,INDIRECT(nfl_game_result),MATCH(I$1,INDIRECT(nfl_game_result_header),0),FALSE)),"error")</f>
        <v>14</v>
      </c>
      <c r="J2844" t="str">
        <f ca="1">IFERROR(IF(ISBLANK(VLOOKUP($B2844,INDIRECT(nfl_game_result),MATCH(J$1,INDIRECT(nfl_game_result_header),0),FALSE)),"",VLOOKUP($B2844,INDIRECT(nfl_game_result),MATCH(J$1,INDIRECT(nfl_game_result_header),0),FALSE)),"error")</f>
        <v>CLE</v>
      </c>
      <c r="K2844" t="str">
        <f ca="1">IFERROR(IF(ISBLANK(VLOOKUP($B2844,INDIRECT(nfl_game_result),MATCH(K$1,INDIRECT(nfl_game_result_header),0),FALSE)),"",VLOOKUP($B2844,INDIRECT(nfl_game_result),MATCH(K$1,INDIRECT(nfl_game_result_header),0),FALSE)),"error")</f>
        <v>CLE</v>
      </c>
      <c r="L2844" s="23" t="str">
        <f ca="1">IFERROR(IF(ISBLANK(VLOOKUP($B2844,INDIRECT(nfl_game_result),MATCH(L$1,INDIRECT(nfl_game_result_header),0),FALSE)),"",VLOOKUP($B2844,INDIRECT(nfl_game_result),MATCH(L$1,INDIRECT(nfl_game_result_header),0),FALSE)),"error")</f>
        <v/>
      </c>
      <c r="M2844" t="s">
        <v>16</v>
      </c>
      <c r="N2844">
        <v>3</v>
      </c>
      <c r="O2844" t="s">
        <v>84</v>
      </c>
      <c r="P2844">
        <v>0.72</v>
      </c>
      <c r="V2844" s="23" t="s">
        <v>416</v>
      </c>
      <c r="W2844">
        <f ca="1">VALUE(LEFT(C2844, 4))</f>
        <v>2017</v>
      </c>
      <c r="X2844">
        <f ca="1">VALUE(MID(C2844,6,FIND("_",C2844,6)-6))</f>
        <v>5</v>
      </c>
      <c r="Y2844">
        <f ca="1">IF(NOT(OR(ISBLANK(D2844),ISBLANK(E2844),D2844="",E2844="")),D2844-E2844,"")</f>
        <v>-2</v>
      </c>
      <c r="Z2844">
        <f ca="1">IF(OR(NOT(ISNUMBER(D2844)),ISBLANK(D2844),D2844="",ISBLANK(N2844)),"",ABS(D2844-N2844))</f>
        <v>5</v>
      </c>
      <c r="AA2844">
        <f ca="1">IF(OR(ISBLANK(J2844),ISBLANK(O2844),J2844="",O2844=""),"",IF(J2844=O2844,1,0))</f>
        <v>0</v>
      </c>
      <c r="AB2844" t="str">
        <f ca="1">IF(OR(ISBLANK(K2844),ISBLANK(Q2844),K2844="",Q2844=""),"",IF(K2844=Q2844,1,0))</f>
        <v/>
      </c>
      <c r="AC2844" s="23" t="str">
        <f t="shared" ca="1" si="44"/>
        <v/>
      </c>
    </row>
    <row r="2845" spans="1:29" x14ac:dyDescent="0.25">
      <c r="A2845" s="23">
        <v>2844</v>
      </c>
      <c r="B2845">
        <v>1402</v>
      </c>
      <c r="C2845" t="str">
        <f ca="1">IFERROR(VLOOKUP($B2845,INDIRECT(nfl_game_result),MATCH(C$1,INDIRECT(nfl_game_result_header),0),FALSE),"error")</f>
        <v>2017_05_JAX@PIT</v>
      </c>
      <c r="D2845">
        <f ca="1">IFERROR(IF(ISBLANK(VLOOKUP($B2845,INDIRECT(nfl_game_result),MATCH(D$1,INDIRECT(nfl_game_result_header),0),FALSE)),"",VLOOKUP($B2845,INDIRECT(nfl_game_result),MATCH(D$1,INDIRECT(nfl_game_result_header),0),FALSE)),"error")</f>
        <v>-8.5</v>
      </c>
      <c r="E2845">
        <f ca="1">IFERROR(IF(ISBLANK(VLOOKUP($B2845,INDIRECT(nfl_game_result),MATCH(E$1,INDIRECT(nfl_game_result_header),0),FALSE)),"",VLOOKUP($B2845,INDIRECT(nfl_game_result),MATCH(E$1,INDIRECT(nfl_game_result_header),0),FALSE)),"error")</f>
        <v>-8</v>
      </c>
      <c r="F2845" s="23" t="str">
        <f ca="1">IFERROR(IF(ISBLANK(VLOOKUP($B2845,INDIRECT(nfl_game_result),MATCH(F$1,INDIRECT(nfl_game_result_header),0),FALSE)),"",VLOOKUP($B2845,INDIRECT(nfl_game_result),MATCH(F$1,INDIRECT(nfl_game_result_header),0),FALSE)),"error")</f>
        <v/>
      </c>
      <c r="G2845" s="23" t="str">
        <f ca="1">IFERROR(IF(ISBLANK(VLOOKUP($B2845,INDIRECT(nfl_game_result),MATCH(G$1,INDIRECT(nfl_game_result_header),0),FALSE)),"",VLOOKUP($B2845,INDIRECT(nfl_game_result),MATCH(G$1,INDIRECT(nfl_game_result_header),0),FALSE)),"error")</f>
        <v/>
      </c>
      <c r="H2845">
        <f ca="1">IFERROR(IF(ISBLANK(VLOOKUP($B2845,INDIRECT(nfl_game_result),MATCH(H$1,INDIRECT(nfl_game_result_header),0),FALSE)),"",VLOOKUP($B2845,INDIRECT(nfl_game_result),MATCH(H$1,INDIRECT(nfl_game_result_header),0),FALSE)),"error")</f>
        <v>9</v>
      </c>
      <c r="I2845">
        <f ca="1">IFERROR(IF(ISBLANK(VLOOKUP($B2845,INDIRECT(nfl_game_result),MATCH(I$1,INDIRECT(nfl_game_result_header),0),FALSE)),"",VLOOKUP($B2845,INDIRECT(nfl_game_result),MATCH(I$1,INDIRECT(nfl_game_result_header),0),FALSE)),"error")</f>
        <v>30</v>
      </c>
      <c r="J2845" t="str">
        <f ca="1">IFERROR(IF(ISBLANK(VLOOKUP($B2845,INDIRECT(nfl_game_result),MATCH(J$1,INDIRECT(nfl_game_result_header),0),FALSE)),"",VLOOKUP($B2845,INDIRECT(nfl_game_result),MATCH(J$1,INDIRECT(nfl_game_result_header),0),FALSE)),"error")</f>
        <v>JAX</v>
      </c>
      <c r="K2845" t="str">
        <f ca="1">IFERROR(IF(ISBLANK(VLOOKUP($B2845,INDIRECT(nfl_game_result),MATCH(K$1,INDIRECT(nfl_game_result_header),0),FALSE)),"",VLOOKUP($B2845,INDIRECT(nfl_game_result),MATCH(K$1,INDIRECT(nfl_game_result_header),0),FALSE)),"error")</f>
        <v>JAX</v>
      </c>
      <c r="L2845" s="23" t="str">
        <f ca="1">IFERROR(IF(ISBLANK(VLOOKUP($B2845,INDIRECT(nfl_game_result),MATCH(L$1,INDIRECT(nfl_game_result_header),0),FALSE)),"",VLOOKUP($B2845,INDIRECT(nfl_game_result),MATCH(L$1,INDIRECT(nfl_game_result_header),0),FALSE)),"error")</f>
        <v/>
      </c>
      <c r="M2845" t="s">
        <v>16</v>
      </c>
      <c r="N2845">
        <v>-7.5</v>
      </c>
      <c r="O2845" t="s">
        <v>77</v>
      </c>
      <c r="P2845">
        <v>0.59</v>
      </c>
      <c r="V2845" s="23" t="s">
        <v>416</v>
      </c>
      <c r="W2845">
        <f ca="1">VALUE(LEFT(C2845, 4))</f>
        <v>2017</v>
      </c>
      <c r="X2845">
        <f ca="1">VALUE(MID(C2845,6,FIND("_",C2845,6)-6))</f>
        <v>5</v>
      </c>
      <c r="Y2845">
        <f ca="1">IF(NOT(OR(ISBLANK(D2845),ISBLANK(E2845),D2845="",E2845="")),D2845-E2845,"")</f>
        <v>-0.5</v>
      </c>
      <c r="Z2845">
        <f ca="1">IF(OR(NOT(ISNUMBER(D2845)),ISBLANK(D2845),D2845="",ISBLANK(N2845)),"",ABS(D2845-N2845))</f>
        <v>1</v>
      </c>
      <c r="AA2845">
        <f ca="1">IF(OR(ISBLANK(J2845),ISBLANK(O2845),J2845="",O2845=""),"",IF(J2845=O2845,1,0))</f>
        <v>1</v>
      </c>
      <c r="AB2845" t="str">
        <f ca="1">IF(OR(ISBLANK(K2845),ISBLANK(Q2845),K2845="",Q2845=""),"",IF(K2845=Q2845,1,0))</f>
        <v/>
      </c>
      <c r="AC2845" s="23" t="str">
        <f t="shared" ca="1" si="44"/>
        <v/>
      </c>
    </row>
    <row r="2846" spans="1:29" x14ac:dyDescent="0.25">
      <c r="A2846" s="23">
        <v>2845</v>
      </c>
      <c r="B2846">
        <v>1403</v>
      </c>
      <c r="C2846" t="str">
        <f ca="1">IFERROR(VLOOKUP($B2846,INDIRECT(nfl_game_result),MATCH(C$1,INDIRECT(nfl_game_result_header),0),FALSE),"error")</f>
        <v>2017_05_LAC@NYG</v>
      </c>
      <c r="D2846">
        <f ca="1">IFERROR(IF(ISBLANK(VLOOKUP($B2846,INDIRECT(nfl_game_result),MATCH(D$1,INDIRECT(nfl_game_result_header),0),FALSE)),"",VLOOKUP($B2846,INDIRECT(nfl_game_result),MATCH(D$1,INDIRECT(nfl_game_result_header),0),FALSE)),"error")</f>
        <v>-3.5</v>
      </c>
      <c r="E2846">
        <f ca="1">IFERROR(IF(ISBLANK(VLOOKUP($B2846,INDIRECT(nfl_game_result),MATCH(E$1,INDIRECT(nfl_game_result_header),0),FALSE)),"",VLOOKUP($B2846,INDIRECT(nfl_game_result),MATCH(E$1,INDIRECT(nfl_game_result_header),0),FALSE)),"error")</f>
        <v>-3</v>
      </c>
      <c r="F2846" s="23" t="str">
        <f ca="1">IFERROR(IF(ISBLANK(VLOOKUP($B2846,INDIRECT(nfl_game_result),MATCH(F$1,INDIRECT(nfl_game_result_header),0),FALSE)),"",VLOOKUP($B2846,INDIRECT(nfl_game_result),MATCH(F$1,INDIRECT(nfl_game_result_header),0),FALSE)),"error")</f>
        <v/>
      </c>
      <c r="G2846" s="23" t="str">
        <f ca="1">IFERROR(IF(ISBLANK(VLOOKUP($B2846,INDIRECT(nfl_game_result),MATCH(G$1,INDIRECT(nfl_game_result_header),0),FALSE)),"",VLOOKUP($B2846,INDIRECT(nfl_game_result),MATCH(G$1,INDIRECT(nfl_game_result_header),0),FALSE)),"error")</f>
        <v/>
      </c>
      <c r="H2846">
        <f ca="1">IFERROR(IF(ISBLANK(VLOOKUP($B2846,INDIRECT(nfl_game_result),MATCH(H$1,INDIRECT(nfl_game_result_header),0),FALSE)),"",VLOOKUP($B2846,INDIRECT(nfl_game_result),MATCH(H$1,INDIRECT(nfl_game_result_header),0),FALSE)),"error")</f>
        <v>22</v>
      </c>
      <c r="I2846">
        <f ca="1">IFERROR(IF(ISBLANK(VLOOKUP($B2846,INDIRECT(nfl_game_result),MATCH(I$1,INDIRECT(nfl_game_result_header),0),FALSE)),"",VLOOKUP($B2846,INDIRECT(nfl_game_result),MATCH(I$1,INDIRECT(nfl_game_result_header),0),FALSE)),"error")</f>
        <v>27</v>
      </c>
      <c r="J2846" t="str">
        <f ca="1">IFERROR(IF(ISBLANK(VLOOKUP($B2846,INDIRECT(nfl_game_result),MATCH(J$1,INDIRECT(nfl_game_result_header),0),FALSE)),"",VLOOKUP($B2846,INDIRECT(nfl_game_result),MATCH(J$1,INDIRECT(nfl_game_result_header),0),FALSE)),"error")</f>
        <v>LAC</v>
      </c>
      <c r="K2846" t="str">
        <f ca="1">IFERROR(IF(ISBLANK(VLOOKUP($B2846,INDIRECT(nfl_game_result),MATCH(K$1,INDIRECT(nfl_game_result_header),0),FALSE)),"",VLOOKUP($B2846,INDIRECT(nfl_game_result),MATCH(K$1,INDIRECT(nfl_game_result_header),0),FALSE)),"error")</f>
        <v>LAC</v>
      </c>
      <c r="L2846" s="23" t="str">
        <f ca="1">IFERROR(IF(ISBLANK(VLOOKUP($B2846,INDIRECT(nfl_game_result),MATCH(L$1,INDIRECT(nfl_game_result_header),0),FALSE)),"",VLOOKUP($B2846,INDIRECT(nfl_game_result),MATCH(L$1,INDIRECT(nfl_game_result_header),0),FALSE)),"error")</f>
        <v/>
      </c>
      <c r="M2846" t="s">
        <v>16</v>
      </c>
      <c r="N2846">
        <v>-3.5</v>
      </c>
      <c r="O2846" t="s">
        <v>83</v>
      </c>
      <c r="P2846">
        <v>0.61</v>
      </c>
      <c r="V2846" s="23" t="s">
        <v>416</v>
      </c>
      <c r="W2846">
        <f ca="1">VALUE(LEFT(C2846, 4))</f>
        <v>2017</v>
      </c>
      <c r="X2846">
        <f ca="1">VALUE(MID(C2846,6,FIND("_",C2846,6)-6))</f>
        <v>5</v>
      </c>
      <c r="Y2846">
        <f ca="1">IF(NOT(OR(ISBLANK(D2846),ISBLANK(E2846),D2846="",E2846="")),D2846-E2846,"")</f>
        <v>-0.5</v>
      </c>
      <c r="Z2846">
        <f ca="1">IF(OR(NOT(ISNUMBER(D2846)),ISBLANK(D2846),D2846="",ISBLANK(N2846)),"",ABS(D2846-N2846))</f>
        <v>0</v>
      </c>
      <c r="AA2846">
        <f ca="1">IF(OR(ISBLANK(J2846),ISBLANK(O2846),J2846="",O2846=""),"",IF(J2846=O2846,1,0))</f>
        <v>0</v>
      </c>
      <c r="AB2846" t="str">
        <f ca="1">IF(OR(ISBLANK(K2846),ISBLANK(Q2846),K2846="",Q2846=""),"",IF(K2846=Q2846,1,0))</f>
        <v/>
      </c>
      <c r="AC2846" s="23" t="str">
        <f t="shared" ca="1" si="44"/>
        <v/>
      </c>
    </row>
    <row r="2847" spans="1:29" x14ac:dyDescent="0.25">
      <c r="A2847" s="23">
        <v>2846</v>
      </c>
      <c r="B2847">
        <v>1404</v>
      </c>
      <c r="C2847" t="str">
        <f ca="1">IFERROR(VLOOKUP($B2847,INDIRECT(nfl_game_result),MATCH(C$1,INDIRECT(nfl_game_result_header),0),FALSE),"error")</f>
        <v>2017_05_BUF@CIN</v>
      </c>
      <c r="D2847">
        <f ca="1">IFERROR(IF(ISBLANK(VLOOKUP($B2847,INDIRECT(nfl_game_result),MATCH(D$1,INDIRECT(nfl_game_result_header),0),FALSE)),"",VLOOKUP($B2847,INDIRECT(nfl_game_result),MATCH(D$1,INDIRECT(nfl_game_result_header),0),FALSE)),"error")</f>
        <v>-3</v>
      </c>
      <c r="E2847">
        <f ca="1">IFERROR(IF(ISBLANK(VLOOKUP($B2847,INDIRECT(nfl_game_result),MATCH(E$1,INDIRECT(nfl_game_result_header),0),FALSE)),"",VLOOKUP($B2847,INDIRECT(nfl_game_result),MATCH(E$1,INDIRECT(nfl_game_result_header),0),FALSE)),"error")</f>
        <v>-3</v>
      </c>
      <c r="F2847" s="23" t="str">
        <f ca="1">IFERROR(IF(ISBLANK(VLOOKUP($B2847,INDIRECT(nfl_game_result),MATCH(F$1,INDIRECT(nfl_game_result_header),0),FALSE)),"",VLOOKUP($B2847,INDIRECT(nfl_game_result),MATCH(F$1,INDIRECT(nfl_game_result_header),0),FALSE)),"error")</f>
        <v/>
      </c>
      <c r="G2847" s="23" t="str">
        <f ca="1">IFERROR(IF(ISBLANK(VLOOKUP($B2847,INDIRECT(nfl_game_result),MATCH(G$1,INDIRECT(nfl_game_result_header),0),FALSE)),"",VLOOKUP($B2847,INDIRECT(nfl_game_result),MATCH(G$1,INDIRECT(nfl_game_result_header),0),FALSE)),"error")</f>
        <v/>
      </c>
      <c r="H2847">
        <f ca="1">IFERROR(IF(ISBLANK(VLOOKUP($B2847,INDIRECT(nfl_game_result),MATCH(H$1,INDIRECT(nfl_game_result_header),0),FALSE)),"",VLOOKUP($B2847,INDIRECT(nfl_game_result),MATCH(H$1,INDIRECT(nfl_game_result_header),0),FALSE)),"error")</f>
        <v>20</v>
      </c>
      <c r="I2847">
        <f ca="1">IFERROR(IF(ISBLANK(VLOOKUP($B2847,INDIRECT(nfl_game_result),MATCH(I$1,INDIRECT(nfl_game_result_header),0),FALSE)),"",VLOOKUP($B2847,INDIRECT(nfl_game_result),MATCH(I$1,INDIRECT(nfl_game_result_header),0),FALSE)),"error")</f>
        <v>16</v>
      </c>
      <c r="J2847" t="str">
        <f ca="1">IFERROR(IF(ISBLANK(VLOOKUP($B2847,INDIRECT(nfl_game_result),MATCH(J$1,INDIRECT(nfl_game_result_header),0),FALSE)),"",VLOOKUP($B2847,INDIRECT(nfl_game_result),MATCH(J$1,INDIRECT(nfl_game_result_header),0),FALSE)),"error")</f>
        <v>CIN</v>
      </c>
      <c r="K2847" t="str">
        <f ca="1">IFERROR(IF(ISBLANK(VLOOKUP($B2847,INDIRECT(nfl_game_result),MATCH(K$1,INDIRECT(nfl_game_result_header),0),FALSE)),"",VLOOKUP($B2847,INDIRECT(nfl_game_result),MATCH(K$1,INDIRECT(nfl_game_result_header),0),FALSE)),"error")</f>
        <v>CIN</v>
      </c>
      <c r="L2847" s="23" t="str">
        <f ca="1">IFERROR(IF(ISBLANK(VLOOKUP($B2847,INDIRECT(nfl_game_result),MATCH(L$1,INDIRECT(nfl_game_result_header),0),FALSE)),"",VLOOKUP($B2847,INDIRECT(nfl_game_result),MATCH(L$1,INDIRECT(nfl_game_result_header),0),FALSE)),"error")</f>
        <v/>
      </c>
      <c r="M2847" t="s">
        <v>16</v>
      </c>
      <c r="N2847">
        <v>1.5</v>
      </c>
      <c r="O2847" t="s">
        <v>69</v>
      </c>
      <c r="P2847">
        <v>0.7</v>
      </c>
      <c r="V2847" s="23" t="s">
        <v>416</v>
      </c>
      <c r="W2847">
        <f ca="1">VALUE(LEFT(C2847, 4))</f>
        <v>2017</v>
      </c>
      <c r="X2847">
        <f ca="1">VALUE(MID(C2847,6,FIND("_",C2847,6)-6))</f>
        <v>5</v>
      </c>
      <c r="Y2847">
        <f ca="1">IF(NOT(OR(ISBLANK(D2847),ISBLANK(E2847),D2847="",E2847="")),D2847-E2847,"")</f>
        <v>0</v>
      </c>
      <c r="Z2847">
        <f ca="1">IF(OR(NOT(ISNUMBER(D2847)),ISBLANK(D2847),D2847="",ISBLANK(N2847)),"",ABS(D2847-N2847))</f>
        <v>4.5</v>
      </c>
      <c r="AA2847">
        <f ca="1">IF(OR(ISBLANK(J2847),ISBLANK(O2847),J2847="",O2847=""),"",IF(J2847=O2847,1,0))</f>
        <v>1</v>
      </c>
      <c r="AB2847" t="str">
        <f ca="1">IF(OR(ISBLANK(K2847),ISBLANK(Q2847),K2847="",Q2847=""),"",IF(K2847=Q2847,1,0))</f>
        <v/>
      </c>
      <c r="AC2847" s="23" t="str">
        <f t="shared" ca="1" si="44"/>
        <v/>
      </c>
    </row>
    <row r="2848" spans="1:29" x14ac:dyDescent="0.25">
      <c r="A2848" s="23">
        <v>2847</v>
      </c>
      <c r="B2848">
        <v>1405</v>
      </c>
      <c r="C2848" t="str">
        <f ca="1">IFERROR(VLOOKUP($B2848,INDIRECT(nfl_game_result),MATCH(C$1,INDIRECT(nfl_game_result_header),0),FALSE),"error")</f>
        <v>2017_05_CAR@DET</v>
      </c>
      <c r="D2848">
        <f ca="1">IFERROR(IF(ISBLANK(VLOOKUP($B2848,INDIRECT(nfl_game_result),MATCH(D$1,INDIRECT(nfl_game_result_header),0),FALSE)),"",VLOOKUP($B2848,INDIRECT(nfl_game_result),MATCH(D$1,INDIRECT(nfl_game_result_header),0),FALSE)),"error")</f>
        <v>-3</v>
      </c>
      <c r="E2848">
        <f ca="1">IFERROR(IF(ISBLANK(VLOOKUP($B2848,INDIRECT(nfl_game_result),MATCH(E$1,INDIRECT(nfl_game_result_header),0),FALSE)),"",VLOOKUP($B2848,INDIRECT(nfl_game_result),MATCH(E$1,INDIRECT(nfl_game_result_header),0),FALSE)),"error")</f>
        <v>-2.5</v>
      </c>
      <c r="F2848" s="23" t="str">
        <f ca="1">IFERROR(IF(ISBLANK(VLOOKUP($B2848,INDIRECT(nfl_game_result),MATCH(F$1,INDIRECT(nfl_game_result_header),0),FALSE)),"",VLOOKUP($B2848,INDIRECT(nfl_game_result),MATCH(F$1,INDIRECT(nfl_game_result_header),0),FALSE)),"error")</f>
        <v/>
      </c>
      <c r="G2848" s="23" t="str">
        <f ca="1">IFERROR(IF(ISBLANK(VLOOKUP($B2848,INDIRECT(nfl_game_result),MATCH(G$1,INDIRECT(nfl_game_result_header),0),FALSE)),"",VLOOKUP($B2848,INDIRECT(nfl_game_result),MATCH(G$1,INDIRECT(nfl_game_result_header),0),FALSE)),"error")</f>
        <v/>
      </c>
      <c r="H2848">
        <f ca="1">IFERROR(IF(ISBLANK(VLOOKUP($B2848,INDIRECT(nfl_game_result),MATCH(H$1,INDIRECT(nfl_game_result_header),0),FALSE)),"",VLOOKUP($B2848,INDIRECT(nfl_game_result),MATCH(H$1,INDIRECT(nfl_game_result_header),0),FALSE)),"error")</f>
        <v>24</v>
      </c>
      <c r="I2848">
        <f ca="1">IFERROR(IF(ISBLANK(VLOOKUP($B2848,INDIRECT(nfl_game_result),MATCH(I$1,INDIRECT(nfl_game_result_header),0),FALSE)),"",VLOOKUP($B2848,INDIRECT(nfl_game_result),MATCH(I$1,INDIRECT(nfl_game_result_header),0),FALSE)),"error")</f>
        <v>27</v>
      </c>
      <c r="J2848" t="str">
        <f ca="1">IFERROR(IF(ISBLANK(VLOOKUP($B2848,INDIRECT(nfl_game_result),MATCH(J$1,INDIRECT(nfl_game_result_header),0),FALSE)),"",VLOOKUP($B2848,INDIRECT(nfl_game_result),MATCH(J$1,INDIRECT(nfl_game_result_header),0),FALSE)),"error")</f>
        <v>CAR</v>
      </c>
      <c r="K2848" t="str">
        <f ca="1">IFERROR(IF(ISBLANK(VLOOKUP($B2848,INDIRECT(nfl_game_result),MATCH(K$1,INDIRECT(nfl_game_result_header),0),FALSE)),"",VLOOKUP($B2848,INDIRECT(nfl_game_result),MATCH(K$1,INDIRECT(nfl_game_result_header),0),FALSE)),"error")</f>
        <v>CAR</v>
      </c>
      <c r="L2848" s="23" t="str">
        <f ca="1">IFERROR(IF(ISBLANK(VLOOKUP($B2848,INDIRECT(nfl_game_result),MATCH(L$1,INDIRECT(nfl_game_result_header),0),FALSE)),"",VLOOKUP($B2848,INDIRECT(nfl_game_result),MATCH(L$1,INDIRECT(nfl_game_result_header),0),FALSE)),"error")</f>
        <v/>
      </c>
      <c r="M2848" t="s">
        <v>16</v>
      </c>
      <c r="N2848">
        <v>-3</v>
      </c>
      <c r="O2848" t="s">
        <v>73</v>
      </c>
      <c r="P2848">
        <v>0.52</v>
      </c>
      <c r="V2848" s="23" t="s">
        <v>416</v>
      </c>
      <c r="W2848">
        <f ca="1">VALUE(LEFT(C2848, 4))</f>
        <v>2017</v>
      </c>
      <c r="X2848">
        <f ca="1">VALUE(MID(C2848,6,FIND("_",C2848,6)-6))</f>
        <v>5</v>
      </c>
      <c r="Y2848">
        <f ca="1">IF(NOT(OR(ISBLANK(D2848),ISBLANK(E2848),D2848="",E2848="")),D2848-E2848,"")</f>
        <v>-0.5</v>
      </c>
      <c r="Z2848">
        <f ca="1">IF(OR(NOT(ISNUMBER(D2848)),ISBLANK(D2848),D2848="",ISBLANK(N2848)),"",ABS(D2848-N2848))</f>
        <v>0</v>
      </c>
      <c r="AA2848">
        <f ca="1">IF(OR(ISBLANK(J2848),ISBLANK(O2848),J2848="",O2848=""),"",IF(J2848=O2848,1,0))</f>
        <v>0</v>
      </c>
      <c r="AB2848" t="str">
        <f ca="1">IF(OR(ISBLANK(K2848),ISBLANK(Q2848),K2848="",Q2848=""),"",IF(K2848=Q2848,1,0))</f>
        <v/>
      </c>
      <c r="AC2848" s="23" t="str">
        <f t="shared" ca="1" si="44"/>
        <v/>
      </c>
    </row>
    <row r="2849" spans="1:29" x14ac:dyDescent="0.25">
      <c r="A2849" s="23">
        <v>2848</v>
      </c>
      <c r="B2849">
        <v>1406</v>
      </c>
      <c r="C2849" t="str">
        <f ca="1">IFERROR(VLOOKUP($B2849,INDIRECT(nfl_game_result),MATCH(C$1,INDIRECT(nfl_game_result_header),0),FALSE),"error")</f>
        <v>2017_05_TEN@MIA</v>
      </c>
      <c r="D2849">
        <f ca="1">IFERROR(IF(ISBLANK(VLOOKUP($B2849,INDIRECT(nfl_game_result),MATCH(D$1,INDIRECT(nfl_game_result_header),0),FALSE)),"",VLOOKUP($B2849,INDIRECT(nfl_game_result),MATCH(D$1,INDIRECT(nfl_game_result_header),0),FALSE)),"error")</f>
        <v>3</v>
      </c>
      <c r="E2849">
        <f ca="1">IFERROR(IF(ISBLANK(VLOOKUP($B2849,INDIRECT(nfl_game_result),MATCH(E$1,INDIRECT(nfl_game_result_header),0),FALSE)),"",VLOOKUP($B2849,INDIRECT(nfl_game_result),MATCH(E$1,INDIRECT(nfl_game_result_header),0),FALSE)),"error")</f>
        <v>-2.5</v>
      </c>
      <c r="F2849" s="23" t="str">
        <f ca="1">IFERROR(IF(ISBLANK(VLOOKUP($B2849,INDIRECT(nfl_game_result),MATCH(F$1,INDIRECT(nfl_game_result_header),0),FALSE)),"",VLOOKUP($B2849,INDIRECT(nfl_game_result),MATCH(F$1,INDIRECT(nfl_game_result_header),0),FALSE)),"error")</f>
        <v/>
      </c>
      <c r="G2849" s="23" t="str">
        <f ca="1">IFERROR(IF(ISBLANK(VLOOKUP($B2849,INDIRECT(nfl_game_result),MATCH(G$1,INDIRECT(nfl_game_result_header),0),FALSE)),"",VLOOKUP($B2849,INDIRECT(nfl_game_result),MATCH(G$1,INDIRECT(nfl_game_result_header),0),FALSE)),"error")</f>
        <v/>
      </c>
      <c r="H2849">
        <f ca="1">IFERROR(IF(ISBLANK(VLOOKUP($B2849,INDIRECT(nfl_game_result),MATCH(H$1,INDIRECT(nfl_game_result_header),0),FALSE)),"",VLOOKUP($B2849,INDIRECT(nfl_game_result),MATCH(H$1,INDIRECT(nfl_game_result_header),0),FALSE)),"error")</f>
        <v>16</v>
      </c>
      <c r="I2849">
        <f ca="1">IFERROR(IF(ISBLANK(VLOOKUP($B2849,INDIRECT(nfl_game_result),MATCH(I$1,INDIRECT(nfl_game_result_header),0),FALSE)),"",VLOOKUP($B2849,INDIRECT(nfl_game_result),MATCH(I$1,INDIRECT(nfl_game_result_header),0),FALSE)),"error")</f>
        <v>10</v>
      </c>
      <c r="J2849" t="str">
        <f ca="1">IFERROR(IF(ISBLANK(VLOOKUP($B2849,INDIRECT(nfl_game_result),MATCH(J$1,INDIRECT(nfl_game_result_header),0),FALSE)),"",VLOOKUP($B2849,INDIRECT(nfl_game_result),MATCH(J$1,INDIRECT(nfl_game_result_header),0),FALSE)),"error")</f>
        <v>MIA</v>
      </c>
      <c r="K2849" t="str">
        <f ca="1">IFERROR(IF(ISBLANK(VLOOKUP($B2849,INDIRECT(nfl_game_result),MATCH(K$1,INDIRECT(nfl_game_result_header),0),FALSE)),"",VLOOKUP($B2849,INDIRECT(nfl_game_result),MATCH(K$1,INDIRECT(nfl_game_result_header),0),FALSE)),"error")</f>
        <v>MIA</v>
      </c>
      <c r="L2849" s="23" t="str">
        <f ca="1">IFERROR(IF(ISBLANK(VLOOKUP($B2849,INDIRECT(nfl_game_result),MATCH(L$1,INDIRECT(nfl_game_result_header),0),FALSE)),"",VLOOKUP($B2849,INDIRECT(nfl_game_result),MATCH(L$1,INDIRECT(nfl_game_result_header),0),FALSE)),"error")</f>
        <v/>
      </c>
      <c r="M2849" t="s">
        <v>16</v>
      </c>
      <c r="N2849">
        <v>2.5</v>
      </c>
      <c r="O2849" t="s">
        <v>79</v>
      </c>
      <c r="P2849">
        <v>0.63</v>
      </c>
      <c r="V2849" s="23" t="s">
        <v>416</v>
      </c>
      <c r="W2849">
        <f ca="1">VALUE(LEFT(C2849, 4))</f>
        <v>2017</v>
      </c>
      <c r="X2849">
        <f ca="1">VALUE(MID(C2849,6,FIND("_",C2849,6)-6))</f>
        <v>5</v>
      </c>
      <c r="Y2849">
        <f ca="1">IF(NOT(OR(ISBLANK(D2849),ISBLANK(E2849),D2849="",E2849="")),D2849-E2849,"")</f>
        <v>5.5</v>
      </c>
      <c r="Z2849">
        <f ca="1">IF(OR(NOT(ISNUMBER(D2849)),ISBLANK(D2849),D2849="",ISBLANK(N2849)),"",ABS(D2849-N2849))</f>
        <v>0.5</v>
      </c>
      <c r="AA2849">
        <f ca="1">IF(OR(ISBLANK(J2849),ISBLANK(O2849),J2849="",O2849=""),"",IF(J2849=O2849,1,0))</f>
        <v>1</v>
      </c>
      <c r="AB2849" t="str">
        <f ca="1">IF(OR(ISBLANK(K2849),ISBLANK(Q2849),K2849="",Q2849=""),"",IF(K2849=Q2849,1,0))</f>
        <v/>
      </c>
      <c r="AC2849" s="23" t="str">
        <f t="shared" ca="1" si="44"/>
        <v/>
      </c>
    </row>
    <row r="2850" spans="1:29" x14ac:dyDescent="0.25">
      <c r="A2850" s="23">
        <v>2849</v>
      </c>
      <c r="B2850">
        <v>1407</v>
      </c>
      <c r="C2850" t="str">
        <f ca="1">IFERROR(VLOOKUP($B2850,INDIRECT(nfl_game_result),MATCH(C$1,INDIRECT(nfl_game_result_header),0),FALSE),"error")</f>
        <v>2017_05_ARI@PHI</v>
      </c>
      <c r="D2850">
        <f ca="1">IFERROR(IF(ISBLANK(VLOOKUP($B2850,INDIRECT(nfl_game_result),MATCH(D$1,INDIRECT(nfl_game_result_header),0),FALSE)),"",VLOOKUP($B2850,INDIRECT(nfl_game_result),MATCH(D$1,INDIRECT(nfl_game_result_header),0),FALSE)),"error")</f>
        <v>-6.5</v>
      </c>
      <c r="E2850">
        <f ca="1">IFERROR(IF(ISBLANK(VLOOKUP($B2850,INDIRECT(nfl_game_result),MATCH(E$1,INDIRECT(nfl_game_result_header),0),FALSE)),"",VLOOKUP($B2850,INDIRECT(nfl_game_result),MATCH(E$1,INDIRECT(nfl_game_result_header),0),FALSE)),"error")</f>
        <v>-6.5</v>
      </c>
      <c r="F2850" s="23" t="str">
        <f ca="1">IFERROR(IF(ISBLANK(VLOOKUP($B2850,INDIRECT(nfl_game_result),MATCH(F$1,INDIRECT(nfl_game_result_header),0),FALSE)),"",VLOOKUP($B2850,INDIRECT(nfl_game_result),MATCH(F$1,INDIRECT(nfl_game_result_header),0),FALSE)),"error")</f>
        <v/>
      </c>
      <c r="G2850" s="23" t="str">
        <f ca="1">IFERROR(IF(ISBLANK(VLOOKUP($B2850,INDIRECT(nfl_game_result),MATCH(G$1,INDIRECT(nfl_game_result_header),0),FALSE)),"",VLOOKUP($B2850,INDIRECT(nfl_game_result),MATCH(G$1,INDIRECT(nfl_game_result_header),0),FALSE)),"error")</f>
        <v/>
      </c>
      <c r="H2850">
        <f ca="1">IFERROR(IF(ISBLANK(VLOOKUP($B2850,INDIRECT(nfl_game_result),MATCH(H$1,INDIRECT(nfl_game_result_header),0),FALSE)),"",VLOOKUP($B2850,INDIRECT(nfl_game_result),MATCH(H$1,INDIRECT(nfl_game_result_header),0),FALSE)),"error")</f>
        <v>34</v>
      </c>
      <c r="I2850">
        <f ca="1">IFERROR(IF(ISBLANK(VLOOKUP($B2850,INDIRECT(nfl_game_result),MATCH(I$1,INDIRECT(nfl_game_result_header),0),FALSE)),"",VLOOKUP($B2850,INDIRECT(nfl_game_result),MATCH(I$1,INDIRECT(nfl_game_result_header),0),FALSE)),"error")</f>
        <v>7</v>
      </c>
      <c r="J2850" t="str">
        <f ca="1">IFERROR(IF(ISBLANK(VLOOKUP($B2850,INDIRECT(nfl_game_result),MATCH(J$1,INDIRECT(nfl_game_result_header),0),FALSE)),"",VLOOKUP($B2850,INDIRECT(nfl_game_result),MATCH(J$1,INDIRECT(nfl_game_result_header),0),FALSE)),"error")</f>
        <v>PHI</v>
      </c>
      <c r="K2850" t="str">
        <f ca="1">IFERROR(IF(ISBLANK(VLOOKUP($B2850,INDIRECT(nfl_game_result),MATCH(K$1,INDIRECT(nfl_game_result_header),0),FALSE)),"",VLOOKUP($B2850,INDIRECT(nfl_game_result),MATCH(K$1,INDIRECT(nfl_game_result_header),0),FALSE)),"error")</f>
        <v>PHI</v>
      </c>
      <c r="L2850" s="23" t="str">
        <f ca="1">IFERROR(IF(ISBLANK(VLOOKUP($B2850,INDIRECT(nfl_game_result),MATCH(L$1,INDIRECT(nfl_game_result_header),0),FALSE)),"",VLOOKUP($B2850,INDIRECT(nfl_game_result),MATCH(L$1,INDIRECT(nfl_game_result_header),0),FALSE)),"error")</f>
        <v/>
      </c>
      <c r="M2850" t="s">
        <v>16</v>
      </c>
      <c r="N2850">
        <v>-5.5</v>
      </c>
      <c r="O2850" t="s">
        <v>64</v>
      </c>
      <c r="P2850">
        <v>0.56000000000000005</v>
      </c>
      <c r="V2850" s="23" t="s">
        <v>416</v>
      </c>
      <c r="W2850">
        <f ca="1">VALUE(LEFT(C2850, 4))</f>
        <v>2017</v>
      </c>
      <c r="X2850">
        <f ca="1">VALUE(MID(C2850,6,FIND("_",C2850,6)-6))</f>
        <v>5</v>
      </c>
      <c r="Y2850">
        <f ca="1">IF(NOT(OR(ISBLANK(D2850),ISBLANK(E2850),D2850="",E2850="")),D2850-E2850,"")</f>
        <v>0</v>
      </c>
      <c r="Z2850">
        <f ca="1">IF(OR(NOT(ISNUMBER(D2850)),ISBLANK(D2850),D2850="",ISBLANK(N2850)),"",ABS(D2850-N2850))</f>
        <v>1</v>
      </c>
      <c r="AA2850">
        <f ca="1">IF(OR(ISBLANK(J2850),ISBLANK(O2850),J2850="",O2850=""),"",IF(J2850=O2850,1,0))</f>
        <v>0</v>
      </c>
      <c r="AB2850" t="str">
        <f ca="1">IF(OR(ISBLANK(K2850),ISBLANK(Q2850),K2850="",Q2850=""),"",IF(K2850=Q2850,1,0))</f>
        <v/>
      </c>
      <c r="AC2850" s="23" t="str">
        <f t="shared" ca="1" si="44"/>
        <v/>
      </c>
    </row>
    <row r="2851" spans="1:29" x14ac:dyDescent="0.25">
      <c r="A2851" s="23">
        <v>2850</v>
      </c>
      <c r="B2851">
        <v>1408</v>
      </c>
      <c r="C2851" t="str">
        <f ca="1">IFERROR(VLOOKUP($B2851,INDIRECT(nfl_game_result),MATCH(C$1,INDIRECT(nfl_game_result_header),0),FALSE),"error")</f>
        <v>2017_05_BAL@OAK</v>
      </c>
      <c r="D2851">
        <f ca="1">IFERROR(IF(ISBLANK(VLOOKUP($B2851,INDIRECT(nfl_game_result),MATCH(D$1,INDIRECT(nfl_game_result_header),0),FALSE)),"",VLOOKUP($B2851,INDIRECT(nfl_game_result),MATCH(D$1,INDIRECT(nfl_game_result_header),0),FALSE)),"error")</f>
        <v>-4</v>
      </c>
      <c r="E2851">
        <f ca="1">IFERROR(IF(ISBLANK(VLOOKUP($B2851,INDIRECT(nfl_game_result),MATCH(E$1,INDIRECT(nfl_game_result_header),0),FALSE)),"",VLOOKUP($B2851,INDIRECT(nfl_game_result),MATCH(E$1,INDIRECT(nfl_game_result_header),0),FALSE)),"error")</f>
        <v>-3</v>
      </c>
      <c r="F2851" s="23" t="str">
        <f ca="1">IFERROR(IF(ISBLANK(VLOOKUP($B2851,INDIRECT(nfl_game_result),MATCH(F$1,INDIRECT(nfl_game_result_header),0),FALSE)),"",VLOOKUP($B2851,INDIRECT(nfl_game_result),MATCH(F$1,INDIRECT(nfl_game_result_header),0),FALSE)),"error")</f>
        <v/>
      </c>
      <c r="G2851" s="23" t="str">
        <f ca="1">IFERROR(IF(ISBLANK(VLOOKUP($B2851,INDIRECT(nfl_game_result),MATCH(G$1,INDIRECT(nfl_game_result_header),0),FALSE)),"",VLOOKUP($B2851,INDIRECT(nfl_game_result),MATCH(G$1,INDIRECT(nfl_game_result_header),0),FALSE)),"error")</f>
        <v/>
      </c>
      <c r="H2851">
        <f ca="1">IFERROR(IF(ISBLANK(VLOOKUP($B2851,INDIRECT(nfl_game_result),MATCH(H$1,INDIRECT(nfl_game_result_header),0),FALSE)),"",VLOOKUP($B2851,INDIRECT(nfl_game_result),MATCH(H$1,INDIRECT(nfl_game_result_header),0),FALSE)),"error")</f>
        <v>17</v>
      </c>
      <c r="I2851">
        <f ca="1">IFERROR(IF(ISBLANK(VLOOKUP($B2851,INDIRECT(nfl_game_result),MATCH(I$1,INDIRECT(nfl_game_result_header),0),FALSE)),"",VLOOKUP($B2851,INDIRECT(nfl_game_result),MATCH(I$1,INDIRECT(nfl_game_result_header),0),FALSE)),"error")</f>
        <v>30</v>
      </c>
      <c r="J2851" t="str">
        <f ca="1">IFERROR(IF(ISBLANK(VLOOKUP($B2851,INDIRECT(nfl_game_result),MATCH(J$1,INDIRECT(nfl_game_result_header),0),FALSE)),"",VLOOKUP($B2851,INDIRECT(nfl_game_result),MATCH(J$1,INDIRECT(nfl_game_result_header),0),FALSE)),"error")</f>
        <v>BAL</v>
      </c>
      <c r="K2851" t="str">
        <f ca="1">IFERROR(IF(ISBLANK(VLOOKUP($B2851,INDIRECT(nfl_game_result),MATCH(K$1,INDIRECT(nfl_game_result_header),0),FALSE)),"",VLOOKUP($B2851,INDIRECT(nfl_game_result),MATCH(K$1,INDIRECT(nfl_game_result_header),0),FALSE)),"error")</f>
        <v>BAL</v>
      </c>
      <c r="L2851" s="23" t="str">
        <f ca="1">IFERROR(IF(ISBLANK(VLOOKUP($B2851,INDIRECT(nfl_game_result),MATCH(L$1,INDIRECT(nfl_game_result_header),0),FALSE)),"",VLOOKUP($B2851,INDIRECT(nfl_game_result),MATCH(L$1,INDIRECT(nfl_game_result_header),0),FALSE)),"error")</f>
        <v/>
      </c>
      <c r="M2851" t="s">
        <v>16</v>
      </c>
      <c r="N2851">
        <v>-6.5</v>
      </c>
      <c r="O2851" t="s">
        <v>65</v>
      </c>
      <c r="P2851">
        <v>0.53</v>
      </c>
      <c r="V2851" s="23" t="s">
        <v>416</v>
      </c>
      <c r="W2851">
        <f ca="1">VALUE(LEFT(C2851, 4))</f>
        <v>2017</v>
      </c>
      <c r="X2851">
        <f ca="1">VALUE(MID(C2851,6,FIND("_",C2851,6)-6))</f>
        <v>5</v>
      </c>
      <c r="Y2851">
        <f ca="1">IF(NOT(OR(ISBLANK(D2851),ISBLANK(E2851),D2851="",E2851="")),D2851-E2851,"")</f>
        <v>-1</v>
      </c>
      <c r="Z2851">
        <f ca="1">IF(OR(NOT(ISNUMBER(D2851)),ISBLANK(D2851),D2851="",ISBLANK(N2851)),"",ABS(D2851-N2851))</f>
        <v>2.5</v>
      </c>
      <c r="AA2851">
        <f ca="1">IF(OR(ISBLANK(J2851),ISBLANK(O2851),J2851="",O2851=""),"",IF(J2851=O2851,1,0))</f>
        <v>1</v>
      </c>
      <c r="AB2851" t="str">
        <f ca="1">IF(OR(ISBLANK(K2851),ISBLANK(Q2851),K2851="",Q2851=""),"",IF(K2851=Q2851,1,0))</f>
        <v/>
      </c>
      <c r="AC2851" s="23" t="str">
        <f t="shared" ca="1" si="44"/>
        <v/>
      </c>
    </row>
    <row r="2852" spans="1:29" x14ac:dyDescent="0.25">
      <c r="A2852" s="23">
        <v>2851</v>
      </c>
      <c r="B2852">
        <v>1409</v>
      </c>
      <c r="C2852" t="str">
        <f ca="1">IFERROR(VLOOKUP($B2852,INDIRECT(nfl_game_result),MATCH(C$1,INDIRECT(nfl_game_result_header),0),FALSE),"error")</f>
        <v>2017_05_SEA@LAR</v>
      </c>
      <c r="D2852">
        <f ca="1">IFERROR(IF(ISBLANK(VLOOKUP($B2852,INDIRECT(nfl_game_result),MATCH(D$1,INDIRECT(nfl_game_result_header),0),FALSE)),"",VLOOKUP($B2852,INDIRECT(nfl_game_result),MATCH(D$1,INDIRECT(nfl_game_result_header),0),FALSE)),"error")</f>
        <v>-2</v>
      </c>
      <c r="E2852">
        <f ca="1">IFERROR(IF(ISBLANK(VLOOKUP($B2852,INDIRECT(nfl_game_result),MATCH(E$1,INDIRECT(nfl_game_result_header),0),FALSE)),"",VLOOKUP($B2852,INDIRECT(nfl_game_result),MATCH(E$1,INDIRECT(nfl_game_result_header),0),FALSE)),"error")</f>
        <v>-1.5</v>
      </c>
      <c r="F2852" s="23" t="str">
        <f ca="1">IFERROR(IF(ISBLANK(VLOOKUP($B2852,INDIRECT(nfl_game_result),MATCH(F$1,INDIRECT(nfl_game_result_header),0),FALSE)),"",VLOOKUP($B2852,INDIRECT(nfl_game_result),MATCH(F$1,INDIRECT(nfl_game_result_header),0),FALSE)),"error")</f>
        <v/>
      </c>
      <c r="G2852" s="23" t="str">
        <f ca="1">IFERROR(IF(ISBLANK(VLOOKUP($B2852,INDIRECT(nfl_game_result),MATCH(G$1,INDIRECT(nfl_game_result_header),0),FALSE)),"",VLOOKUP($B2852,INDIRECT(nfl_game_result),MATCH(G$1,INDIRECT(nfl_game_result_header),0),FALSE)),"error")</f>
        <v/>
      </c>
      <c r="H2852">
        <f ca="1">IFERROR(IF(ISBLANK(VLOOKUP($B2852,INDIRECT(nfl_game_result),MATCH(H$1,INDIRECT(nfl_game_result_header),0),FALSE)),"",VLOOKUP($B2852,INDIRECT(nfl_game_result),MATCH(H$1,INDIRECT(nfl_game_result_header),0),FALSE)),"error")</f>
        <v>10</v>
      </c>
      <c r="I2852">
        <f ca="1">IFERROR(IF(ISBLANK(VLOOKUP($B2852,INDIRECT(nfl_game_result),MATCH(I$1,INDIRECT(nfl_game_result_header),0),FALSE)),"",VLOOKUP($B2852,INDIRECT(nfl_game_result),MATCH(I$1,INDIRECT(nfl_game_result_header),0),FALSE)),"error")</f>
        <v>16</v>
      </c>
      <c r="J2852" t="str">
        <f ca="1">IFERROR(IF(ISBLANK(VLOOKUP($B2852,INDIRECT(nfl_game_result),MATCH(J$1,INDIRECT(nfl_game_result_header),0),FALSE)),"",VLOOKUP($B2852,INDIRECT(nfl_game_result),MATCH(J$1,INDIRECT(nfl_game_result_header),0),FALSE)),"error")</f>
        <v>SEA</v>
      </c>
      <c r="K2852" t="str">
        <f ca="1">IFERROR(IF(ISBLANK(VLOOKUP($B2852,INDIRECT(nfl_game_result),MATCH(K$1,INDIRECT(nfl_game_result_header),0),FALSE)),"",VLOOKUP($B2852,INDIRECT(nfl_game_result),MATCH(K$1,INDIRECT(nfl_game_result_header),0),FALSE)),"error")</f>
        <v>SEA</v>
      </c>
      <c r="L2852" s="23" t="str">
        <f ca="1">IFERROR(IF(ISBLANK(VLOOKUP($B2852,INDIRECT(nfl_game_result),MATCH(L$1,INDIRECT(nfl_game_result_header),0),FALSE)),"",VLOOKUP($B2852,INDIRECT(nfl_game_result),MATCH(L$1,INDIRECT(nfl_game_result_header),0),FALSE)),"error")</f>
        <v/>
      </c>
      <c r="M2852" t="s">
        <v>16</v>
      </c>
      <c r="N2852">
        <v>1</v>
      </c>
      <c r="O2852" t="s">
        <v>123</v>
      </c>
      <c r="P2852">
        <v>0.54</v>
      </c>
      <c r="V2852" s="23" t="s">
        <v>416</v>
      </c>
      <c r="W2852">
        <f ca="1">VALUE(LEFT(C2852, 4))</f>
        <v>2017</v>
      </c>
      <c r="X2852">
        <f ca="1">VALUE(MID(C2852,6,FIND("_",C2852,6)-6))</f>
        <v>5</v>
      </c>
      <c r="Y2852">
        <f ca="1">IF(NOT(OR(ISBLANK(D2852),ISBLANK(E2852),D2852="",E2852="")),D2852-E2852,"")</f>
        <v>-0.5</v>
      </c>
      <c r="Z2852">
        <f ca="1">IF(OR(NOT(ISNUMBER(D2852)),ISBLANK(D2852),D2852="",ISBLANK(N2852)),"",ABS(D2852-N2852))</f>
        <v>3</v>
      </c>
      <c r="AA2852">
        <f ca="1">IF(OR(ISBLANK(J2852),ISBLANK(O2852),J2852="",O2852=""),"",IF(J2852=O2852,1,0))</f>
        <v>0</v>
      </c>
      <c r="AB2852" t="str">
        <f ca="1">IF(OR(ISBLANK(K2852),ISBLANK(Q2852),K2852="",Q2852=""),"",IF(K2852=Q2852,1,0))</f>
        <v/>
      </c>
      <c r="AC2852" s="23" t="str">
        <f t="shared" ca="1" si="44"/>
        <v/>
      </c>
    </row>
    <row r="2853" spans="1:29" x14ac:dyDescent="0.25">
      <c r="A2853" s="23">
        <v>2852</v>
      </c>
      <c r="B2853">
        <v>1410</v>
      </c>
      <c r="C2853" t="str">
        <f ca="1">IFERROR(VLOOKUP($B2853,INDIRECT(nfl_game_result),MATCH(C$1,INDIRECT(nfl_game_result_header),0),FALSE),"error")</f>
        <v>2017_05_GBY@DAL</v>
      </c>
      <c r="D2853">
        <f ca="1">IFERROR(IF(ISBLANK(VLOOKUP($B2853,INDIRECT(nfl_game_result),MATCH(D$1,INDIRECT(nfl_game_result_header),0),FALSE)),"",VLOOKUP($B2853,INDIRECT(nfl_game_result),MATCH(D$1,INDIRECT(nfl_game_result_header),0),FALSE)),"error")</f>
        <v>-2</v>
      </c>
      <c r="E2853">
        <f ca="1">IFERROR(IF(ISBLANK(VLOOKUP($B2853,INDIRECT(nfl_game_result),MATCH(E$1,INDIRECT(nfl_game_result_header),0),FALSE)),"",VLOOKUP($B2853,INDIRECT(nfl_game_result),MATCH(E$1,INDIRECT(nfl_game_result_header),0),FALSE)),"error")</f>
        <v>-3</v>
      </c>
      <c r="F2853" s="23" t="str">
        <f ca="1">IFERROR(IF(ISBLANK(VLOOKUP($B2853,INDIRECT(nfl_game_result),MATCH(F$1,INDIRECT(nfl_game_result_header),0),FALSE)),"",VLOOKUP($B2853,INDIRECT(nfl_game_result),MATCH(F$1,INDIRECT(nfl_game_result_header),0),FALSE)),"error")</f>
        <v/>
      </c>
      <c r="G2853" s="23" t="str">
        <f ca="1">IFERROR(IF(ISBLANK(VLOOKUP($B2853,INDIRECT(nfl_game_result),MATCH(G$1,INDIRECT(nfl_game_result_header),0),FALSE)),"",VLOOKUP($B2853,INDIRECT(nfl_game_result),MATCH(G$1,INDIRECT(nfl_game_result_header),0),FALSE)),"error")</f>
        <v/>
      </c>
      <c r="H2853">
        <f ca="1">IFERROR(IF(ISBLANK(VLOOKUP($B2853,INDIRECT(nfl_game_result),MATCH(H$1,INDIRECT(nfl_game_result_header),0),FALSE)),"",VLOOKUP($B2853,INDIRECT(nfl_game_result),MATCH(H$1,INDIRECT(nfl_game_result_header),0),FALSE)),"error")</f>
        <v>31</v>
      </c>
      <c r="I2853">
        <f ca="1">IFERROR(IF(ISBLANK(VLOOKUP($B2853,INDIRECT(nfl_game_result),MATCH(I$1,INDIRECT(nfl_game_result_header),0),FALSE)),"",VLOOKUP($B2853,INDIRECT(nfl_game_result),MATCH(I$1,INDIRECT(nfl_game_result_header),0),FALSE)),"error")</f>
        <v>35</v>
      </c>
      <c r="J2853" t="str">
        <f ca="1">IFERROR(IF(ISBLANK(VLOOKUP($B2853,INDIRECT(nfl_game_result),MATCH(J$1,INDIRECT(nfl_game_result_header),0),FALSE)),"",VLOOKUP($B2853,INDIRECT(nfl_game_result),MATCH(J$1,INDIRECT(nfl_game_result_header),0),FALSE)),"error")</f>
        <v>GBY</v>
      </c>
      <c r="K2853" t="str">
        <f ca="1">IFERROR(IF(ISBLANK(VLOOKUP($B2853,INDIRECT(nfl_game_result),MATCH(K$1,INDIRECT(nfl_game_result_header),0),FALSE)),"",VLOOKUP($B2853,INDIRECT(nfl_game_result),MATCH(K$1,INDIRECT(nfl_game_result_header),0),FALSE)),"error")</f>
        <v>GBY</v>
      </c>
      <c r="L2853" s="23" t="str">
        <f ca="1">IFERROR(IF(ISBLANK(VLOOKUP($B2853,INDIRECT(nfl_game_result),MATCH(L$1,INDIRECT(nfl_game_result_header),0),FALSE)),"",VLOOKUP($B2853,INDIRECT(nfl_game_result),MATCH(L$1,INDIRECT(nfl_game_result_header),0),FALSE)),"error")</f>
        <v/>
      </c>
      <c r="M2853" t="s">
        <v>16</v>
      </c>
      <c r="N2853">
        <v>2</v>
      </c>
      <c r="O2853" t="s">
        <v>330</v>
      </c>
      <c r="P2853">
        <v>0.73</v>
      </c>
      <c r="V2853" s="23" t="s">
        <v>416</v>
      </c>
      <c r="W2853">
        <f ca="1">VALUE(LEFT(C2853, 4))</f>
        <v>2017</v>
      </c>
      <c r="X2853">
        <f ca="1">VALUE(MID(C2853,6,FIND("_",C2853,6)-6))</f>
        <v>5</v>
      </c>
      <c r="Y2853">
        <f ca="1">IF(NOT(OR(ISBLANK(D2853),ISBLANK(E2853),D2853="",E2853="")),D2853-E2853,"")</f>
        <v>1</v>
      </c>
      <c r="Z2853">
        <f ca="1">IF(OR(NOT(ISNUMBER(D2853)),ISBLANK(D2853),D2853="",ISBLANK(N2853)),"",ABS(D2853-N2853))</f>
        <v>4</v>
      </c>
      <c r="AA2853">
        <f ca="1">IF(OR(ISBLANK(J2853),ISBLANK(O2853),J2853="",O2853=""),"",IF(J2853=O2853,1,0))</f>
        <v>1</v>
      </c>
      <c r="AB2853" t="str">
        <f ca="1">IF(OR(ISBLANK(K2853),ISBLANK(Q2853),K2853="",Q2853=""),"",IF(K2853=Q2853,1,0))</f>
        <v/>
      </c>
      <c r="AC2853" s="23" t="str">
        <f t="shared" ca="1" si="44"/>
        <v/>
      </c>
    </row>
    <row r="2854" spans="1:29" x14ac:dyDescent="0.25">
      <c r="A2854" s="23">
        <v>2853</v>
      </c>
      <c r="B2854">
        <v>1411</v>
      </c>
      <c r="C2854" t="str">
        <f ca="1">IFERROR(VLOOKUP($B2854,INDIRECT(nfl_game_result),MATCH(C$1,INDIRECT(nfl_game_result_header),0),FALSE),"error")</f>
        <v>2017_05_KCY@HOU</v>
      </c>
      <c r="D2854">
        <f ca="1">IFERROR(IF(ISBLANK(VLOOKUP($B2854,INDIRECT(nfl_game_result),MATCH(D$1,INDIRECT(nfl_game_result_header),0),FALSE)),"",VLOOKUP($B2854,INDIRECT(nfl_game_result),MATCH(D$1,INDIRECT(nfl_game_result_header),0),FALSE)),"error")</f>
        <v>1.5</v>
      </c>
      <c r="E2854">
        <f ca="1">IFERROR(IF(ISBLANK(VLOOKUP($B2854,INDIRECT(nfl_game_result),MATCH(E$1,INDIRECT(nfl_game_result_header),0),FALSE)),"",VLOOKUP($B2854,INDIRECT(nfl_game_result),MATCH(E$1,INDIRECT(nfl_game_result_header),0),FALSE)),"error")</f>
        <v>1</v>
      </c>
      <c r="F2854" s="23" t="str">
        <f ca="1">IFERROR(IF(ISBLANK(VLOOKUP($B2854,INDIRECT(nfl_game_result),MATCH(F$1,INDIRECT(nfl_game_result_header),0),FALSE)),"",VLOOKUP($B2854,INDIRECT(nfl_game_result),MATCH(F$1,INDIRECT(nfl_game_result_header),0),FALSE)),"error")</f>
        <v/>
      </c>
      <c r="G2854" s="23" t="str">
        <f ca="1">IFERROR(IF(ISBLANK(VLOOKUP($B2854,INDIRECT(nfl_game_result),MATCH(G$1,INDIRECT(nfl_game_result_header),0),FALSE)),"",VLOOKUP($B2854,INDIRECT(nfl_game_result),MATCH(G$1,INDIRECT(nfl_game_result_header),0),FALSE)),"error")</f>
        <v/>
      </c>
      <c r="H2854">
        <f ca="1">IFERROR(IF(ISBLANK(VLOOKUP($B2854,INDIRECT(nfl_game_result),MATCH(H$1,INDIRECT(nfl_game_result_header),0),FALSE)),"",VLOOKUP($B2854,INDIRECT(nfl_game_result),MATCH(H$1,INDIRECT(nfl_game_result_header),0),FALSE)),"error")</f>
        <v>34</v>
      </c>
      <c r="I2854">
        <f ca="1">IFERROR(IF(ISBLANK(VLOOKUP($B2854,INDIRECT(nfl_game_result),MATCH(I$1,INDIRECT(nfl_game_result_header),0),FALSE)),"",VLOOKUP($B2854,INDIRECT(nfl_game_result),MATCH(I$1,INDIRECT(nfl_game_result_header),0),FALSE)),"error")</f>
        <v>42</v>
      </c>
      <c r="J2854" t="str">
        <f ca="1">IFERROR(IF(ISBLANK(VLOOKUP($B2854,INDIRECT(nfl_game_result),MATCH(J$1,INDIRECT(nfl_game_result_header),0),FALSE)),"",VLOOKUP($B2854,INDIRECT(nfl_game_result),MATCH(J$1,INDIRECT(nfl_game_result_header),0),FALSE)),"error")</f>
        <v>KCY</v>
      </c>
      <c r="K2854" t="str">
        <f ca="1">IFERROR(IF(ISBLANK(VLOOKUP($B2854,INDIRECT(nfl_game_result),MATCH(K$1,INDIRECT(nfl_game_result_header),0),FALSE)),"",VLOOKUP($B2854,INDIRECT(nfl_game_result),MATCH(K$1,INDIRECT(nfl_game_result_header),0),FALSE)),"error")</f>
        <v>KCY</v>
      </c>
      <c r="L2854" s="23" t="str">
        <f ca="1">IFERROR(IF(ISBLANK(VLOOKUP($B2854,INDIRECT(nfl_game_result),MATCH(L$1,INDIRECT(nfl_game_result_header),0),FALSE)),"",VLOOKUP($B2854,INDIRECT(nfl_game_result),MATCH(L$1,INDIRECT(nfl_game_result_header),0),FALSE)),"error")</f>
        <v/>
      </c>
      <c r="M2854" t="s">
        <v>16</v>
      </c>
      <c r="N2854">
        <v>2</v>
      </c>
      <c r="O2854" t="s">
        <v>331</v>
      </c>
      <c r="P2854">
        <v>0.67</v>
      </c>
      <c r="V2854" s="23" t="s">
        <v>416</v>
      </c>
      <c r="W2854">
        <f ca="1">VALUE(LEFT(C2854, 4))</f>
        <v>2017</v>
      </c>
      <c r="X2854">
        <f ca="1">VALUE(MID(C2854,6,FIND("_",C2854,6)-6))</f>
        <v>5</v>
      </c>
      <c r="Y2854">
        <f ca="1">IF(NOT(OR(ISBLANK(D2854),ISBLANK(E2854),D2854="",E2854="")),D2854-E2854,"")</f>
        <v>0.5</v>
      </c>
      <c r="Z2854">
        <f ca="1">IF(OR(NOT(ISNUMBER(D2854)),ISBLANK(D2854),D2854="",ISBLANK(N2854)),"",ABS(D2854-N2854))</f>
        <v>0.5</v>
      </c>
      <c r="AA2854">
        <f ca="1">IF(OR(ISBLANK(J2854),ISBLANK(O2854),J2854="",O2854=""),"",IF(J2854=O2854,1,0))</f>
        <v>1</v>
      </c>
      <c r="AB2854" t="str">
        <f ca="1">IF(OR(ISBLANK(K2854),ISBLANK(Q2854),K2854="",Q2854=""),"",IF(K2854=Q2854,1,0))</f>
        <v/>
      </c>
      <c r="AC2854" s="23" t="str">
        <f t="shared" ca="1" si="44"/>
        <v/>
      </c>
    </row>
    <row r="2855" spans="1:29" x14ac:dyDescent="0.25">
      <c r="A2855" s="23">
        <v>2854</v>
      </c>
      <c r="B2855">
        <v>1412</v>
      </c>
      <c r="C2855" t="str">
        <f ca="1">IFERROR(VLOOKUP($B2855,INDIRECT(nfl_game_result),MATCH(C$1,INDIRECT(nfl_game_result_header),0),FALSE),"error")</f>
        <v>2017_05_MIN@CHI</v>
      </c>
      <c r="D2855">
        <f ca="1">IFERROR(IF(ISBLANK(VLOOKUP($B2855,INDIRECT(nfl_game_result),MATCH(D$1,INDIRECT(nfl_game_result_header),0),FALSE)),"",VLOOKUP($B2855,INDIRECT(nfl_game_result),MATCH(D$1,INDIRECT(nfl_game_result_header),0),FALSE)),"error")</f>
        <v>3</v>
      </c>
      <c r="E2855">
        <f ca="1">IFERROR(IF(ISBLANK(VLOOKUP($B2855,INDIRECT(nfl_game_result),MATCH(E$1,INDIRECT(nfl_game_result_header),0),FALSE)),"",VLOOKUP($B2855,INDIRECT(nfl_game_result),MATCH(E$1,INDIRECT(nfl_game_result_header),0),FALSE)),"error")</f>
        <v>3</v>
      </c>
      <c r="F2855" s="23" t="str">
        <f ca="1">IFERROR(IF(ISBLANK(VLOOKUP($B2855,INDIRECT(nfl_game_result),MATCH(F$1,INDIRECT(nfl_game_result_header),0),FALSE)),"",VLOOKUP($B2855,INDIRECT(nfl_game_result),MATCH(F$1,INDIRECT(nfl_game_result_header),0),FALSE)),"error")</f>
        <v/>
      </c>
      <c r="G2855" s="23" t="str">
        <f ca="1">IFERROR(IF(ISBLANK(VLOOKUP($B2855,INDIRECT(nfl_game_result),MATCH(G$1,INDIRECT(nfl_game_result_header),0),FALSE)),"",VLOOKUP($B2855,INDIRECT(nfl_game_result),MATCH(G$1,INDIRECT(nfl_game_result_header),0),FALSE)),"error")</f>
        <v/>
      </c>
      <c r="H2855">
        <f ca="1">IFERROR(IF(ISBLANK(VLOOKUP($B2855,INDIRECT(nfl_game_result),MATCH(H$1,INDIRECT(nfl_game_result_header),0),FALSE)),"",VLOOKUP($B2855,INDIRECT(nfl_game_result),MATCH(H$1,INDIRECT(nfl_game_result_header),0),FALSE)),"error")</f>
        <v>17</v>
      </c>
      <c r="I2855">
        <f ca="1">IFERROR(IF(ISBLANK(VLOOKUP($B2855,INDIRECT(nfl_game_result),MATCH(I$1,INDIRECT(nfl_game_result_header),0),FALSE)),"",VLOOKUP($B2855,INDIRECT(nfl_game_result),MATCH(I$1,INDIRECT(nfl_game_result_header),0),FALSE)),"error")</f>
        <v>20</v>
      </c>
      <c r="J2855" t="str">
        <f ca="1">IFERROR(IF(ISBLANK(VLOOKUP($B2855,INDIRECT(nfl_game_result),MATCH(J$1,INDIRECT(nfl_game_result_header),0),FALSE)),"",VLOOKUP($B2855,INDIRECT(nfl_game_result),MATCH(J$1,INDIRECT(nfl_game_result_header),0),FALSE)),"error")</f>
        <v>na</v>
      </c>
      <c r="K2855" t="str">
        <f ca="1">IFERROR(IF(ISBLANK(VLOOKUP($B2855,INDIRECT(nfl_game_result),MATCH(K$1,INDIRECT(nfl_game_result_header),0),FALSE)),"",VLOOKUP($B2855,INDIRECT(nfl_game_result),MATCH(K$1,INDIRECT(nfl_game_result_header),0),FALSE)),"error")</f>
        <v>MIN</v>
      </c>
      <c r="L2855" s="23" t="str">
        <f ca="1">IFERROR(IF(ISBLANK(VLOOKUP($B2855,INDIRECT(nfl_game_result),MATCH(L$1,INDIRECT(nfl_game_result_header),0),FALSE)),"",VLOOKUP($B2855,INDIRECT(nfl_game_result),MATCH(L$1,INDIRECT(nfl_game_result_header),0),FALSE)),"error")</f>
        <v/>
      </c>
      <c r="M2855" t="s">
        <v>16</v>
      </c>
      <c r="N2855">
        <v>3</v>
      </c>
      <c r="O2855" t="s">
        <v>80</v>
      </c>
      <c r="P2855">
        <v>0.64</v>
      </c>
      <c r="V2855" s="23" t="s">
        <v>416</v>
      </c>
      <c r="W2855">
        <f ca="1">VALUE(LEFT(C2855, 4))</f>
        <v>2017</v>
      </c>
      <c r="X2855">
        <f ca="1">VALUE(MID(C2855,6,FIND("_",C2855,6)-6))</f>
        <v>5</v>
      </c>
      <c r="Y2855">
        <f ca="1">IF(NOT(OR(ISBLANK(D2855),ISBLANK(E2855),D2855="",E2855="")),D2855-E2855,"")</f>
        <v>0</v>
      </c>
      <c r="Z2855">
        <f ca="1">IF(OR(NOT(ISNUMBER(D2855)),ISBLANK(D2855),D2855="",ISBLANK(N2855)),"",ABS(D2855-N2855))</f>
        <v>0</v>
      </c>
      <c r="AA2855">
        <f ca="1">IF(OR(ISBLANK(J2855),ISBLANK(O2855),J2855="",O2855=""),"",IF(J2855=O2855,1,0))</f>
        <v>0</v>
      </c>
      <c r="AB2855" t="str">
        <f ca="1">IF(OR(ISBLANK(K2855),ISBLANK(Q2855),K2855="",Q2855=""),"",IF(K2855=Q2855,1,0))</f>
        <v/>
      </c>
      <c r="AC2855" s="23" t="str">
        <f t="shared" ca="1" si="44"/>
        <v/>
      </c>
    </row>
    <row r="2856" spans="1:29" x14ac:dyDescent="0.25">
      <c r="A2856" s="23">
        <v>2855</v>
      </c>
      <c r="B2856">
        <v>1399</v>
      </c>
      <c r="C2856" t="str">
        <f ca="1">IFERROR(VLOOKUP($B2856,INDIRECT(nfl_game_result),MATCH(C$1,INDIRECT(nfl_game_result_header),0),FALSE),"error")</f>
        <v>2017_05_NWE@TBY</v>
      </c>
      <c r="D2856">
        <f ca="1">IFERROR(IF(ISBLANK(VLOOKUP($B2856,INDIRECT(nfl_game_result),MATCH(D$1,INDIRECT(nfl_game_result_header),0),FALSE)),"",VLOOKUP($B2856,INDIRECT(nfl_game_result),MATCH(D$1,INDIRECT(nfl_game_result_header),0),FALSE)),"error")</f>
        <v>5.5</v>
      </c>
      <c r="E2856">
        <f ca="1">IFERROR(IF(ISBLANK(VLOOKUP($B2856,INDIRECT(nfl_game_result),MATCH(E$1,INDIRECT(nfl_game_result_header),0),FALSE)),"",VLOOKUP($B2856,INDIRECT(nfl_game_result),MATCH(E$1,INDIRECT(nfl_game_result_header),0),FALSE)),"error")</f>
        <v>5</v>
      </c>
      <c r="F2856" s="23" t="str">
        <f ca="1">IFERROR(IF(ISBLANK(VLOOKUP($B2856,INDIRECT(nfl_game_result),MATCH(F$1,INDIRECT(nfl_game_result_header),0),FALSE)),"",VLOOKUP($B2856,INDIRECT(nfl_game_result),MATCH(F$1,INDIRECT(nfl_game_result_header),0),FALSE)),"error")</f>
        <v/>
      </c>
      <c r="G2856" s="23" t="str">
        <f ca="1">IFERROR(IF(ISBLANK(VLOOKUP($B2856,INDIRECT(nfl_game_result),MATCH(G$1,INDIRECT(nfl_game_result_header),0),FALSE)),"",VLOOKUP($B2856,INDIRECT(nfl_game_result),MATCH(G$1,INDIRECT(nfl_game_result_header),0),FALSE)),"error")</f>
        <v/>
      </c>
      <c r="H2856">
        <f ca="1">IFERROR(IF(ISBLANK(VLOOKUP($B2856,INDIRECT(nfl_game_result),MATCH(H$1,INDIRECT(nfl_game_result_header),0),FALSE)),"",VLOOKUP($B2856,INDIRECT(nfl_game_result),MATCH(H$1,INDIRECT(nfl_game_result_header),0),FALSE)),"error")</f>
        <v>14</v>
      </c>
      <c r="I2856">
        <f ca="1">IFERROR(IF(ISBLANK(VLOOKUP($B2856,INDIRECT(nfl_game_result),MATCH(I$1,INDIRECT(nfl_game_result_header),0),FALSE)),"",VLOOKUP($B2856,INDIRECT(nfl_game_result),MATCH(I$1,INDIRECT(nfl_game_result_header),0),FALSE)),"error")</f>
        <v>19</v>
      </c>
      <c r="J2856" t="str">
        <f ca="1">IFERROR(IF(ISBLANK(VLOOKUP($B2856,INDIRECT(nfl_game_result),MATCH(J$1,INDIRECT(nfl_game_result_header),0),FALSE)),"",VLOOKUP($B2856,INDIRECT(nfl_game_result),MATCH(J$1,INDIRECT(nfl_game_result_header),0),FALSE)),"error")</f>
        <v>na</v>
      </c>
      <c r="K2856" t="str">
        <f ca="1">IFERROR(IF(ISBLANK(VLOOKUP($B2856,INDIRECT(nfl_game_result),MATCH(K$1,INDIRECT(nfl_game_result_header),0),FALSE)),"",VLOOKUP($B2856,INDIRECT(nfl_game_result),MATCH(K$1,INDIRECT(nfl_game_result_header),0),FALSE)),"error")</f>
        <v>NWE</v>
      </c>
      <c r="L2856" s="23" t="str">
        <f ca="1">IFERROR(IF(ISBLANK(VLOOKUP($B2856,INDIRECT(nfl_game_result),MATCH(L$1,INDIRECT(nfl_game_result_header),0),FALSE)),"",VLOOKUP($B2856,INDIRECT(nfl_game_result),MATCH(L$1,INDIRECT(nfl_game_result_header),0),FALSE)),"error")</f>
        <v/>
      </c>
      <c r="M2856" t="s">
        <v>14</v>
      </c>
      <c r="N2856">
        <v>3</v>
      </c>
      <c r="O2856" t="s">
        <v>332</v>
      </c>
      <c r="P2856">
        <v>0.55000000000000004</v>
      </c>
      <c r="Q2856" t="s">
        <v>332</v>
      </c>
      <c r="V2856" s="23" t="s">
        <v>416</v>
      </c>
      <c r="W2856">
        <f ca="1">VALUE(LEFT(C2856, 4))</f>
        <v>2017</v>
      </c>
      <c r="X2856">
        <f ca="1">VALUE(MID(C2856,6,FIND("_",C2856,6)-6))</f>
        <v>5</v>
      </c>
      <c r="Y2856">
        <f ca="1">IF(NOT(OR(ISBLANK(D2856),ISBLANK(E2856),D2856="",E2856="")),D2856-E2856,"")</f>
        <v>0.5</v>
      </c>
      <c r="Z2856">
        <f ca="1">IF(OR(NOT(ISNUMBER(D2856)),ISBLANK(D2856),D2856="",ISBLANK(N2856)),"",ABS(D2856-N2856))</f>
        <v>2.5</v>
      </c>
      <c r="AA2856">
        <f ca="1">IF(OR(ISBLANK(J2856),ISBLANK(O2856),J2856="",O2856=""),"",IF(J2856=O2856,1,0))</f>
        <v>0</v>
      </c>
      <c r="AB2856">
        <f ca="1">IF(OR(ISBLANK(K2856),ISBLANK(Q2856),K2856="",Q2856=""),"",IF(K2856=Q2856,1,0))</f>
        <v>1</v>
      </c>
      <c r="AC2856" s="23" t="str">
        <f t="shared" ca="1" si="44"/>
        <v/>
      </c>
    </row>
    <row r="2857" spans="1:29" x14ac:dyDescent="0.25">
      <c r="A2857" s="23">
        <v>2856</v>
      </c>
      <c r="B2857">
        <v>1400</v>
      </c>
      <c r="C2857" t="str">
        <f ca="1">IFERROR(VLOOKUP($B2857,INDIRECT(nfl_game_result),MATCH(C$1,INDIRECT(nfl_game_result_header),0),FALSE),"error")</f>
        <v>2017_05_SFO@IND</v>
      </c>
      <c r="D2857">
        <f ca="1">IFERROR(IF(ISBLANK(VLOOKUP($B2857,INDIRECT(nfl_game_result),MATCH(D$1,INDIRECT(nfl_game_result_header),0),FALSE)),"",VLOOKUP($B2857,INDIRECT(nfl_game_result),MATCH(D$1,INDIRECT(nfl_game_result_header),0),FALSE)),"error")</f>
        <v>-1.5</v>
      </c>
      <c r="E2857">
        <f ca="1">IFERROR(IF(ISBLANK(VLOOKUP($B2857,INDIRECT(nfl_game_result),MATCH(E$1,INDIRECT(nfl_game_result_header),0),FALSE)),"",VLOOKUP($B2857,INDIRECT(nfl_game_result),MATCH(E$1,INDIRECT(nfl_game_result_header),0),FALSE)),"error")</f>
        <v>-1.5</v>
      </c>
      <c r="F2857" s="23" t="str">
        <f ca="1">IFERROR(IF(ISBLANK(VLOOKUP($B2857,INDIRECT(nfl_game_result),MATCH(F$1,INDIRECT(nfl_game_result_header),0),FALSE)),"",VLOOKUP($B2857,INDIRECT(nfl_game_result),MATCH(F$1,INDIRECT(nfl_game_result_header),0),FALSE)),"error")</f>
        <v/>
      </c>
      <c r="G2857" s="23" t="str">
        <f ca="1">IFERROR(IF(ISBLANK(VLOOKUP($B2857,INDIRECT(nfl_game_result),MATCH(G$1,INDIRECT(nfl_game_result_header),0),FALSE)),"",VLOOKUP($B2857,INDIRECT(nfl_game_result),MATCH(G$1,INDIRECT(nfl_game_result_header),0),FALSE)),"error")</f>
        <v/>
      </c>
      <c r="H2857">
        <f ca="1">IFERROR(IF(ISBLANK(VLOOKUP($B2857,INDIRECT(nfl_game_result),MATCH(H$1,INDIRECT(nfl_game_result_header),0),FALSE)),"",VLOOKUP($B2857,INDIRECT(nfl_game_result),MATCH(H$1,INDIRECT(nfl_game_result_header),0),FALSE)),"error")</f>
        <v>26</v>
      </c>
      <c r="I2857">
        <f ca="1">IFERROR(IF(ISBLANK(VLOOKUP($B2857,INDIRECT(nfl_game_result),MATCH(I$1,INDIRECT(nfl_game_result_header),0),FALSE)),"",VLOOKUP($B2857,INDIRECT(nfl_game_result),MATCH(I$1,INDIRECT(nfl_game_result_header),0),FALSE)),"error")</f>
        <v>23</v>
      </c>
      <c r="J2857" t="str">
        <f ca="1">IFERROR(IF(ISBLANK(VLOOKUP($B2857,INDIRECT(nfl_game_result),MATCH(J$1,INDIRECT(nfl_game_result_header),0),FALSE)),"",VLOOKUP($B2857,INDIRECT(nfl_game_result),MATCH(J$1,INDIRECT(nfl_game_result_header),0),FALSE)),"error")</f>
        <v>IND</v>
      </c>
      <c r="K2857" t="str">
        <f ca="1">IFERROR(IF(ISBLANK(VLOOKUP($B2857,INDIRECT(nfl_game_result),MATCH(K$1,INDIRECT(nfl_game_result_header),0),FALSE)),"",VLOOKUP($B2857,INDIRECT(nfl_game_result),MATCH(K$1,INDIRECT(nfl_game_result_header),0),FALSE)),"error")</f>
        <v>IND</v>
      </c>
      <c r="L2857" s="23" t="str">
        <f ca="1">IFERROR(IF(ISBLANK(VLOOKUP($B2857,INDIRECT(nfl_game_result),MATCH(L$1,INDIRECT(nfl_game_result_header),0),FALSE)),"",VLOOKUP($B2857,INDIRECT(nfl_game_result),MATCH(L$1,INDIRECT(nfl_game_result_header),0),FALSE)),"error")</f>
        <v/>
      </c>
      <c r="M2857" t="s">
        <v>14</v>
      </c>
      <c r="N2857">
        <v>-3</v>
      </c>
      <c r="O2857" t="s">
        <v>76</v>
      </c>
      <c r="P2857">
        <v>0.54</v>
      </c>
      <c r="Q2857" t="s">
        <v>76</v>
      </c>
      <c r="V2857" s="23" t="s">
        <v>416</v>
      </c>
      <c r="W2857">
        <f ca="1">VALUE(LEFT(C2857, 4))</f>
        <v>2017</v>
      </c>
      <c r="X2857">
        <f ca="1">VALUE(MID(C2857,6,FIND("_",C2857,6)-6))</f>
        <v>5</v>
      </c>
      <c r="Y2857">
        <f ca="1">IF(NOT(OR(ISBLANK(D2857),ISBLANK(E2857),D2857="",E2857="")),D2857-E2857,"")</f>
        <v>0</v>
      </c>
      <c r="Z2857">
        <f ca="1">IF(OR(NOT(ISNUMBER(D2857)),ISBLANK(D2857),D2857="",ISBLANK(N2857)),"",ABS(D2857-N2857))</f>
        <v>1.5</v>
      </c>
      <c r="AA2857">
        <f ca="1">IF(OR(ISBLANK(J2857),ISBLANK(O2857),J2857="",O2857=""),"",IF(J2857=O2857,1,0))</f>
        <v>1</v>
      </c>
      <c r="AB2857">
        <f ca="1">IF(OR(ISBLANK(K2857),ISBLANK(Q2857),K2857="",Q2857=""),"",IF(K2857=Q2857,1,0))</f>
        <v>1</v>
      </c>
      <c r="AC2857" s="23" t="str">
        <f t="shared" ca="1" si="44"/>
        <v/>
      </c>
    </row>
    <row r="2858" spans="1:29" x14ac:dyDescent="0.25">
      <c r="A2858" s="23">
        <v>2857</v>
      </c>
      <c r="B2858">
        <v>1401</v>
      </c>
      <c r="C2858" t="str">
        <f ca="1">IFERROR(VLOOKUP($B2858,INDIRECT(nfl_game_result),MATCH(C$1,INDIRECT(nfl_game_result_header),0),FALSE),"error")</f>
        <v>2017_05_NYJ@CLE</v>
      </c>
      <c r="D2858">
        <f ca="1">IFERROR(IF(ISBLANK(VLOOKUP($B2858,INDIRECT(nfl_game_result),MATCH(D$1,INDIRECT(nfl_game_result_header),0),FALSE)),"",VLOOKUP($B2858,INDIRECT(nfl_game_result),MATCH(D$1,INDIRECT(nfl_game_result_header),0),FALSE)),"error")</f>
        <v>-2</v>
      </c>
      <c r="E2858">
        <f ca="1">IFERROR(IF(ISBLANK(VLOOKUP($B2858,INDIRECT(nfl_game_result),MATCH(E$1,INDIRECT(nfl_game_result_header),0),FALSE)),"",VLOOKUP($B2858,INDIRECT(nfl_game_result),MATCH(E$1,INDIRECT(nfl_game_result_header),0),FALSE)),"error")</f>
        <v>0</v>
      </c>
      <c r="F2858" s="23" t="str">
        <f ca="1">IFERROR(IF(ISBLANK(VLOOKUP($B2858,INDIRECT(nfl_game_result),MATCH(F$1,INDIRECT(nfl_game_result_header),0),FALSE)),"",VLOOKUP($B2858,INDIRECT(nfl_game_result),MATCH(F$1,INDIRECT(nfl_game_result_header),0),FALSE)),"error")</f>
        <v/>
      </c>
      <c r="G2858" s="23" t="str">
        <f ca="1">IFERROR(IF(ISBLANK(VLOOKUP($B2858,INDIRECT(nfl_game_result),MATCH(G$1,INDIRECT(nfl_game_result_header),0),FALSE)),"",VLOOKUP($B2858,INDIRECT(nfl_game_result),MATCH(G$1,INDIRECT(nfl_game_result_header),0),FALSE)),"error")</f>
        <v/>
      </c>
      <c r="H2858">
        <f ca="1">IFERROR(IF(ISBLANK(VLOOKUP($B2858,INDIRECT(nfl_game_result),MATCH(H$1,INDIRECT(nfl_game_result_header),0),FALSE)),"",VLOOKUP($B2858,INDIRECT(nfl_game_result),MATCH(H$1,INDIRECT(nfl_game_result_header),0),FALSE)),"error")</f>
        <v>17</v>
      </c>
      <c r="I2858">
        <f ca="1">IFERROR(IF(ISBLANK(VLOOKUP($B2858,INDIRECT(nfl_game_result),MATCH(I$1,INDIRECT(nfl_game_result_header),0),FALSE)),"",VLOOKUP($B2858,INDIRECT(nfl_game_result),MATCH(I$1,INDIRECT(nfl_game_result_header),0),FALSE)),"error")</f>
        <v>14</v>
      </c>
      <c r="J2858" t="str">
        <f ca="1">IFERROR(IF(ISBLANK(VLOOKUP($B2858,INDIRECT(nfl_game_result),MATCH(J$1,INDIRECT(nfl_game_result_header),0),FALSE)),"",VLOOKUP($B2858,INDIRECT(nfl_game_result),MATCH(J$1,INDIRECT(nfl_game_result_header),0),FALSE)),"error")</f>
        <v>CLE</v>
      </c>
      <c r="K2858" t="str">
        <f ca="1">IFERROR(IF(ISBLANK(VLOOKUP($B2858,INDIRECT(nfl_game_result),MATCH(K$1,INDIRECT(nfl_game_result_header),0),FALSE)),"",VLOOKUP($B2858,INDIRECT(nfl_game_result),MATCH(K$1,INDIRECT(nfl_game_result_header),0),FALSE)),"error")</f>
        <v>CLE</v>
      </c>
      <c r="L2858" s="23" t="str">
        <f ca="1">IFERROR(IF(ISBLANK(VLOOKUP($B2858,INDIRECT(nfl_game_result),MATCH(L$1,INDIRECT(nfl_game_result_header),0),FALSE)),"",VLOOKUP($B2858,INDIRECT(nfl_game_result),MATCH(L$1,INDIRECT(nfl_game_result_header),0),FALSE)),"error")</f>
        <v/>
      </c>
      <c r="M2858" t="s">
        <v>14</v>
      </c>
      <c r="N2858">
        <v>0</v>
      </c>
      <c r="O2858" t="s">
        <v>70</v>
      </c>
      <c r="P2858">
        <v>0.51</v>
      </c>
      <c r="Q2858" t="s">
        <v>70</v>
      </c>
      <c r="V2858" s="23" t="s">
        <v>416</v>
      </c>
      <c r="W2858">
        <f ca="1">VALUE(LEFT(C2858, 4))</f>
        <v>2017</v>
      </c>
      <c r="X2858">
        <f ca="1">VALUE(MID(C2858,6,FIND("_",C2858,6)-6))</f>
        <v>5</v>
      </c>
      <c r="Y2858">
        <f ca="1">IF(NOT(OR(ISBLANK(D2858),ISBLANK(E2858),D2858="",E2858="")),D2858-E2858,"")</f>
        <v>-2</v>
      </c>
      <c r="Z2858">
        <f ca="1">IF(OR(NOT(ISNUMBER(D2858)),ISBLANK(D2858),D2858="",ISBLANK(N2858)),"",ABS(D2858-N2858))</f>
        <v>2</v>
      </c>
      <c r="AA2858">
        <f ca="1">IF(OR(ISBLANK(J2858),ISBLANK(O2858),J2858="",O2858=""),"",IF(J2858=O2858,1,0))</f>
        <v>1</v>
      </c>
      <c r="AB2858">
        <f ca="1">IF(OR(ISBLANK(K2858),ISBLANK(Q2858),K2858="",Q2858=""),"",IF(K2858=Q2858,1,0))</f>
        <v>1</v>
      </c>
      <c r="AC2858" s="23" t="str">
        <f t="shared" ca="1" si="44"/>
        <v/>
      </c>
    </row>
    <row r="2859" spans="1:29" x14ac:dyDescent="0.25">
      <c r="A2859" s="23">
        <v>2858</v>
      </c>
      <c r="B2859">
        <v>1402</v>
      </c>
      <c r="C2859" t="str">
        <f ca="1">IFERROR(VLOOKUP($B2859,INDIRECT(nfl_game_result),MATCH(C$1,INDIRECT(nfl_game_result_header),0),FALSE),"error")</f>
        <v>2017_05_JAX@PIT</v>
      </c>
      <c r="D2859">
        <f ca="1">IFERROR(IF(ISBLANK(VLOOKUP($B2859,INDIRECT(nfl_game_result),MATCH(D$1,INDIRECT(nfl_game_result_header),0),FALSE)),"",VLOOKUP($B2859,INDIRECT(nfl_game_result),MATCH(D$1,INDIRECT(nfl_game_result_header),0),FALSE)),"error")</f>
        <v>-8.5</v>
      </c>
      <c r="E2859">
        <f ca="1">IFERROR(IF(ISBLANK(VLOOKUP($B2859,INDIRECT(nfl_game_result),MATCH(E$1,INDIRECT(nfl_game_result_header),0),FALSE)),"",VLOOKUP($B2859,INDIRECT(nfl_game_result),MATCH(E$1,INDIRECT(nfl_game_result_header),0),FALSE)),"error")</f>
        <v>-8</v>
      </c>
      <c r="F2859" s="23" t="str">
        <f ca="1">IFERROR(IF(ISBLANK(VLOOKUP($B2859,INDIRECT(nfl_game_result),MATCH(F$1,INDIRECT(nfl_game_result_header),0),FALSE)),"",VLOOKUP($B2859,INDIRECT(nfl_game_result),MATCH(F$1,INDIRECT(nfl_game_result_header),0),FALSE)),"error")</f>
        <v/>
      </c>
      <c r="G2859" s="23" t="str">
        <f ca="1">IFERROR(IF(ISBLANK(VLOOKUP($B2859,INDIRECT(nfl_game_result),MATCH(G$1,INDIRECT(nfl_game_result_header),0),FALSE)),"",VLOOKUP($B2859,INDIRECT(nfl_game_result),MATCH(G$1,INDIRECT(nfl_game_result_header),0),FALSE)),"error")</f>
        <v/>
      </c>
      <c r="H2859">
        <f ca="1">IFERROR(IF(ISBLANK(VLOOKUP($B2859,INDIRECT(nfl_game_result),MATCH(H$1,INDIRECT(nfl_game_result_header),0),FALSE)),"",VLOOKUP($B2859,INDIRECT(nfl_game_result),MATCH(H$1,INDIRECT(nfl_game_result_header),0),FALSE)),"error")</f>
        <v>9</v>
      </c>
      <c r="I2859">
        <f ca="1">IFERROR(IF(ISBLANK(VLOOKUP($B2859,INDIRECT(nfl_game_result),MATCH(I$1,INDIRECT(nfl_game_result_header),0),FALSE)),"",VLOOKUP($B2859,INDIRECT(nfl_game_result),MATCH(I$1,INDIRECT(nfl_game_result_header),0),FALSE)),"error")</f>
        <v>30</v>
      </c>
      <c r="J2859" t="str">
        <f ca="1">IFERROR(IF(ISBLANK(VLOOKUP($B2859,INDIRECT(nfl_game_result),MATCH(J$1,INDIRECT(nfl_game_result_header),0),FALSE)),"",VLOOKUP($B2859,INDIRECT(nfl_game_result),MATCH(J$1,INDIRECT(nfl_game_result_header),0),FALSE)),"error")</f>
        <v>JAX</v>
      </c>
      <c r="K2859" t="str">
        <f ca="1">IFERROR(IF(ISBLANK(VLOOKUP($B2859,INDIRECT(nfl_game_result),MATCH(K$1,INDIRECT(nfl_game_result_header),0),FALSE)),"",VLOOKUP($B2859,INDIRECT(nfl_game_result),MATCH(K$1,INDIRECT(nfl_game_result_header),0),FALSE)),"error")</f>
        <v>JAX</v>
      </c>
      <c r="L2859" s="23" t="str">
        <f ca="1">IFERROR(IF(ISBLANK(VLOOKUP($B2859,INDIRECT(nfl_game_result),MATCH(L$1,INDIRECT(nfl_game_result_header),0),FALSE)),"",VLOOKUP($B2859,INDIRECT(nfl_game_result),MATCH(L$1,INDIRECT(nfl_game_result_header),0),FALSE)),"error")</f>
        <v/>
      </c>
      <c r="M2859" t="s">
        <v>14</v>
      </c>
      <c r="N2859">
        <v>-8.5</v>
      </c>
      <c r="O2859" t="s">
        <v>87</v>
      </c>
      <c r="P2859">
        <v>0.65</v>
      </c>
      <c r="Q2859" t="s">
        <v>87</v>
      </c>
      <c r="V2859" s="23" t="s">
        <v>416</v>
      </c>
      <c r="W2859">
        <f ca="1">VALUE(LEFT(C2859, 4))</f>
        <v>2017</v>
      </c>
      <c r="X2859">
        <f ca="1">VALUE(MID(C2859,6,FIND("_",C2859,6)-6))</f>
        <v>5</v>
      </c>
      <c r="Y2859">
        <f ca="1">IF(NOT(OR(ISBLANK(D2859),ISBLANK(E2859),D2859="",E2859="")),D2859-E2859,"")</f>
        <v>-0.5</v>
      </c>
      <c r="Z2859">
        <f ca="1">IF(OR(NOT(ISNUMBER(D2859)),ISBLANK(D2859),D2859="",ISBLANK(N2859)),"",ABS(D2859-N2859))</f>
        <v>0</v>
      </c>
      <c r="AA2859">
        <f ca="1">IF(OR(ISBLANK(J2859),ISBLANK(O2859),J2859="",O2859=""),"",IF(J2859=O2859,1,0))</f>
        <v>0</v>
      </c>
      <c r="AB2859">
        <f ca="1">IF(OR(ISBLANK(K2859),ISBLANK(Q2859),K2859="",Q2859=""),"",IF(K2859=Q2859,1,0))</f>
        <v>0</v>
      </c>
      <c r="AC2859" s="23" t="str">
        <f t="shared" ca="1" si="44"/>
        <v/>
      </c>
    </row>
    <row r="2860" spans="1:29" x14ac:dyDescent="0.25">
      <c r="A2860" s="23">
        <v>2859</v>
      </c>
      <c r="B2860">
        <v>1403</v>
      </c>
      <c r="C2860" t="str">
        <f ca="1">IFERROR(VLOOKUP($B2860,INDIRECT(nfl_game_result),MATCH(C$1,INDIRECT(nfl_game_result_header),0),FALSE),"error")</f>
        <v>2017_05_LAC@NYG</v>
      </c>
      <c r="D2860">
        <f ca="1">IFERROR(IF(ISBLANK(VLOOKUP($B2860,INDIRECT(nfl_game_result),MATCH(D$1,INDIRECT(nfl_game_result_header),0),FALSE)),"",VLOOKUP($B2860,INDIRECT(nfl_game_result),MATCH(D$1,INDIRECT(nfl_game_result_header),0),FALSE)),"error")</f>
        <v>-3.5</v>
      </c>
      <c r="E2860">
        <f ca="1">IFERROR(IF(ISBLANK(VLOOKUP($B2860,INDIRECT(nfl_game_result),MATCH(E$1,INDIRECT(nfl_game_result_header),0),FALSE)),"",VLOOKUP($B2860,INDIRECT(nfl_game_result),MATCH(E$1,INDIRECT(nfl_game_result_header),0),FALSE)),"error")</f>
        <v>-3</v>
      </c>
      <c r="F2860" s="23" t="str">
        <f ca="1">IFERROR(IF(ISBLANK(VLOOKUP($B2860,INDIRECT(nfl_game_result),MATCH(F$1,INDIRECT(nfl_game_result_header),0),FALSE)),"",VLOOKUP($B2860,INDIRECT(nfl_game_result),MATCH(F$1,INDIRECT(nfl_game_result_header),0),FALSE)),"error")</f>
        <v/>
      </c>
      <c r="G2860" s="23" t="str">
        <f ca="1">IFERROR(IF(ISBLANK(VLOOKUP($B2860,INDIRECT(nfl_game_result),MATCH(G$1,INDIRECT(nfl_game_result_header),0),FALSE)),"",VLOOKUP($B2860,INDIRECT(nfl_game_result),MATCH(G$1,INDIRECT(nfl_game_result_header),0),FALSE)),"error")</f>
        <v/>
      </c>
      <c r="H2860">
        <f ca="1">IFERROR(IF(ISBLANK(VLOOKUP($B2860,INDIRECT(nfl_game_result),MATCH(H$1,INDIRECT(nfl_game_result_header),0),FALSE)),"",VLOOKUP($B2860,INDIRECT(nfl_game_result),MATCH(H$1,INDIRECT(nfl_game_result_header),0),FALSE)),"error")</f>
        <v>22</v>
      </c>
      <c r="I2860">
        <f ca="1">IFERROR(IF(ISBLANK(VLOOKUP($B2860,INDIRECT(nfl_game_result),MATCH(I$1,INDIRECT(nfl_game_result_header),0),FALSE)),"",VLOOKUP($B2860,INDIRECT(nfl_game_result),MATCH(I$1,INDIRECT(nfl_game_result_header),0),FALSE)),"error")</f>
        <v>27</v>
      </c>
      <c r="J2860" t="str">
        <f ca="1">IFERROR(IF(ISBLANK(VLOOKUP($B2860,INDIRECT(nfl_game_result),MATCH(J$1,INDIRECT(nfl_game_result_header),0),FALSE)),"",VLOOKUP($B2860,INDIRECT(nfl_game_result),MATCH(J$1,INDIRECT(nfl_game_result_header),0),FALSE)),"error")</f>
        <v>LAC</v>
      </c>
      <c r="K2860" t="str">
        <f ca="1">IFERROR(IF(ISBLANK(VLOOKUP($B2860,INDIRECT(nfl_game_result),MATCH(K$1,INDIRECT(nfl_game_result_header),0),FALSE)),"",VLOOKUP($B2860,INDIRECT(nfl_game_result),MATCH(K$1,INDIRECT(nfl_game_result_header),0),FALSE)),"error")</f>
        <v>LAC</v>
      </c>
      <c r="L2860" s="23" t="str">
        <f ca="1">IFERROR(IF(ISBLANK(VLOOKUP($B2860,INDIRECT(nfl_game_result),MATCH(L$1,INDIRECT(nfl_game_result_header),0),FALSE)),"",VLOOKUP($B2860,INDIRECT(nfl_game_result),MATCH(L$1,INDIRECT(nfl_game_result_header),0),FALSE)),"error")</f>
        <v/>
      </c>
      <c r="M2860" t="s">
        <v>14</v>
      </c>
      <c r="N2860">
        <v>-4</v>
      </c>
      <c r="O2860" t="s">
        <v>83</v>
      </c>
      <c r="P2860">
        <v>0.56999999999999995</v>
      </c>
      <c r="Q2860" t="s">
        <v>83</v>
      </c>
      <c r="V2860" s="23" t="s">
        <v>416</v>
      </c>
      <c r="W2860">
        <f ca="1">VALUE(LEFT(C2860, 4))</f>
        <v>2017</v>
      </c>
      <c r="X2860">
        <f ca="1">VALUE(MID(C2860,6,FIND("_",C2860,6)-6))</f>
        <v>5</v>
      </c>
      <c r="Y2860">
        <f ca="1">IF(NOT(OR(ISBLANK(D2860),ISBLANK(E2860),D2860="",E2860="")),D2860-E2860,"")</f>
        <v>-0.5</v>
      </c>
      <c r="Z2860">
        <f ca="1">IF(OR(NOT(ISNUMBER(D2860)),ISBLANK(D2860),D2860="",ISBLANK(N2860)),"",ABS(D2860-N2860))</f>
        <v>0.5</v>
      </c>
      <c r="AA2860">
        <f ca="1">IF(OR(ISBLANK(J2860),ISBLANK(O2860),J2860="",O2860=""),"",IF(J2860=O2860,1,0))</f>
        <v>0</v>
      </c>
      <c r="AB2860">
        <f ca="1">IF(OR(ISBLANK(K2860),ISBLANK(Q2860),K2860="",Q2860=""),"",IF(K2860=Q2860,1,0))</f>
        <v>0</v>
      </c>
      <c r="AC2860" s="23" t="str">
        <f t="shared" ca="1" si="44"/>
        <v/>
      </c>
    </row>
    <row r="2861" spans="1:29" x14ac:dyDescent="0.25">
      <c r="A2861" s="23">
        <v>2860</v>
      </c>
      <c r="B2861">
        <v>1404</v>
      </c>
      <c r="C2861" t="str">
        <f ca="1">IFERROR(VLOOKUP($B2861,INDIRECT(nfl_game_result),MATCH(C$1,INDIRECT(nfl_game_result_header),0),FALSE),"error")</f>
        <v>2017_05_BUF@CIN</v>
      </c>
      <c r="D2861">
        <f ca="1">IFERROR(IF(ISBLANK(VLOOKUP($B2861,INDIRECT(nfl_game_result),MATCH(D$1,INDIRECT(nfl_game_result_header),0),FALSE)),"",VLOOKUP($B2861,INDIRECT(nfl_game_result),MATCH(D$1,INDIRECT(nfl_game_result_header),0),FALSE)),"error")</f>
        <v>-3</v>
      </c>
      <c r="E2861">
        <f ca="1">IFERROR(IF(ISBLANK(VLOOKUP($B2861,INDIRECT(nfl_game_result),MATCH(E$1,INDIRECT(nfl_game_result_header),0),FALSE)),"",VLOOKUP($B2861,INDIRECT(nfl_game_result),MATCH(E$1,INDIRECT(nfl_game_result_header),0),FALSE)),"error")</f>
        <v>-3</v>
      </c>
      <c r="F2861" s="23" t="str">
        <f ca="1">IFERROR(IF(ISBLANK(VLOOKUP($B2861,INDIRECT(nfl_game_result),MATCH(F$1,INDIRECT(nfl_game_result_header),0),FALSE)),"",VLOOKUP($B2861,INDIRECT(nfl_game_result),MATCH(F$1,INDIRECT(nfl_game_result_header),0),FALSE)),"error")</f>
        <v/>
      </c>
      <c r="G2861" s="23" t="str">
        <f ca="1">IFERROR(IF(ISBLANK(VLOOKUP($B2861,INDIRECT(nfl_game_result),MATCH(G$1,INDIRECT(nfl_game_result_header),0),FALSE)),"",VLOOKUP($B2861,INDIRECT(nfl_game_result),MATCH(G$1,INDIRECT(nfl_game_result_header),0),FALSE)),"error")</f>
        <v/>
      </c>
      <c r="H2861">
        <f ca="1">IFERROR(IF(ISBLANK(VLOOKUP($B2861,INDIRECT(nfl_game_result),MATCH(H$1,INDIRECT(nfl_game_result_header),0),FALSE)),"",VLOOKUP($B2861,INDIRECT(nfl_game_result),MATCH(H$1,INDIRECT(nfl_game_result_header),0),FALSE)),"error")</f>
        <v>20</v>
      </c>
      <c r="I2861">
        <f ca="1">IFERROR(IF(ISBLANK(VLOOKUP($B2861,INDIRECT(nfl_game_result),MATCH(I$1,INDIRECT(nfl_game_result_header),0),FALSE)),"",VLOOKUP($B2861,INDIRECT(nfl_game_result),MATCH(I$1,INDIRECT(nfl_game_result_header),0),FALSE)),"error")</f>
        <v>16</v>
      </c>
      <c r="J2861" t="str">
        <f ca="1">IFERROR(IF(ISBLANK(VLOOKUP($B2861,INDIRECT(nfl_game_result),MATCH(J$1,INDIRECT(nfl_game_result_header),0),FALSE)),"",VLOOKUP($B2861,INDIRECT(nfl_game_result),MATCH(J$1,INDIRECT(nfl_game_result_header),0),FALSE)),"error")</f>
        <v>CIN</v>
      </c>
      <c r="K2861" t="str">
        <f ca="1">IFERROR(IF(ISBLANK(VLOOKUP($B2861,INDIRECT(nfl_game_result),MATCH(K$1,INDIRECT(nfl_game_result_header),0),FALSE)),"",VLOOKUP($B2861,INDIRECT(nfl_game_result),MATCH(K$1,INDIRECT(nfl_game_result_header),0),FALSE)),"error")</f>
        <v>CIN</v>
      </c>
      <c r="L2861" s="23" t="str">
        <f ca="1">IFERROR(IF(ISBLANK(VLOOKUP($B2861,INDIRECT(nfl_game_result),MATCH(L$1,INDIRECT(nfl_game_result_header),0),FALSE)),"",VLOOKUP($B2861,INDIRECT(nfl_game_result),MATCH(L$1,INDIRECT(nfl_game_result_header),0),FALSE)),"error")</f>
        <v/>
      </c>
      <c r="M2861" t="s">
        <v>14</v>
      </c>
      <c r="N2861">
        <v>-2.5</v>
      </c>
      <c r="O2861" t="s">
        <v>69</v>
      </c>
      <c r="P2861">
        <v>0.64</v>
      </c>
      <c r="Q2861" t="s">
        <v>69</v>
      </c>
      <c r="V2861" s="23" t="s">
        <v>416</v>
      </c>
      <c r="W2861">
        <f ca="1">VALUE(LEFT(C2861, 4))</f>
        <v>2017</v>
      </c>
      <c r="X2861">
        <f ca="1">VALUE(MID(C2861,6,FIND("_",C2861,6)-6))</f>
        <v>5</v>
      </c>
      <c r="Y2861">
        <f ca="1">IF(NOT(OR(ISBLANK(D2861),ISBLANK(E2861),D2861="",E2861="")),D2861-E2861,"")</f>
        <v>0</v>
      </c>
      <c r="Z2861">
        <f ca="1">IF(OR(NOT(ISNUMBER(D2861)),ISBLANK(D2861),D2861="",ISBLANK(N2861)),"",ABS(D2861-N2861))</f>
        <v>0.5</v>
      </c>
      <c r="AA2861">
        <f ca="1">IF(OR(ISBLANK(J2861),ISBLANK(O2861),J2861="",O2861=""),"",IF(J2861=O2861,1,0))</f>
        <v>1</v>
      </c>
      <c r="AB2861">
        <f ca="1">IF(OR(ISBLANK(K2861),ISBLANK(Q2861),K2861="",Q2861=""),"",IF(K2861=Q2861,1,0))</f>
        <v>1</v>
      </c>
      <c r="AC2861" s="23" t="str">
        <f t="shared" ca="1" si="44"/>
        <v/>
      </c>
    </row>
    <row r="2862" spans="1:29" x14ac:dyDescent="0.25">
      <c r="A2862" s="23">
        <v>2861</v>
      </c>
      <c r="B2862">
        <v>1405</v>
      </c>
      <c r="C2862" t="str">
        <f ca="1">IFERROR(VLOOKUP($B2862,INDIRECT(nfl_game_result),MATCH(C$1,INDIRECT(nfl_game_result_header),0),FALSE),"error")</f>
        <v>2017_05_CAR@DET</v>
      </c>
      <c r="D2862">
        <f ca="1">IFERROR(IF(ISBLANK(VLOOKUP($B2862,INDIRECT(nfl_game_result),MATCH(D$1,INDIRECT(nfl_game_result_header),0),FALSE)),"",VLOOKUP($B2862,INDIRECT(nfl_game_result),MATCH(D$1,INDIRECT(nfl_game_result_header),0),FALSE)),"error")</f>
        <v>-3</v>
      </c>
      <c r="E2862">
        <f ca="1">IFERROR(IF(ISBLANK(VLOOKUP($B2862,INDIRECT(nfl_game_result),MATCH(E$1,INDIRECT(nfl_game_result_header),0),FALSE)),"",VLOOKUP($B2862,INDIRECT(nfl_game_result),MATCH(E$1,INDIRECT(nfl_game_result_header),0),FALSE)),"error")</f>
        <v>-2.5</v>
      </c>
      <c r="F2862" s="23" t="str">
        <f ca="1">IFERROR(IF(ISBLANK(VLOOKUP($B2862,INDIRECT(nfl_game_result),MATCH(F$1,INDIRECT(nfl_game_result_header),0),FALSE)),"",VLOOKUP($B2862,INDIRECT(nfl_game_result),MATCH(F$1,INDIRECT(nfl_game_result_header),0),FALSE)),"error")</f>
        <v/>
      </c>
      <c r="G2862" s="23" t="str">
        <f ca="1">IFERROR(IF(ISBLANK(VLOOKUP($B2862,INDIRECT(nfl_game_result),MATCH(G$1,INDIRECT(nfl_game_result_header),0),FALSE)),"",VLOOKUP($B2862,INDIRECT(nfl_game_result),MATCH(G$1,INDIRECT(nfl_game_result_header),0),FALSE)),"error")</f>
        <v/>
      </c>
      <c r="H2862">
        <f ca="1">IFERROR(IF(ISBLANK(VLOOKUP($B2862,INDIRECT(nfl_game_result),MATCH(H$1,INDIRECT(nfl_game_result_header),0),FALSE)),"",VLOOKUP($B2862,INDIRECT(nfl_game_result),MATCH(H$1,INDIRECT(nfl_game_result_header),0),FALSE)),"error")</f>
        <v>24</v>
      </c>
      <c r="I2862">
        <f ca="1">IFERROR(IF(ISBLANK(VLOOKUP($B2862,INDIRECT(nfl_game_result),MATCH(I$1,INDIRECT(nfl_game_result_header),0),FALSE)),"",VLOOKUP($B2862,INDIRECT(nfl_game_result),MATCH(I$1,INDIRECT(nfl_game_result_header),0),FALSE)),"error")</f>
        <v>27</v>
      </c>
      <c r="J2862" t="str">
        <f ca="1">IFERROR(IF(ISBLANK(VLOOKUP($B2862,INDIRECT(nfl_game_result),MATCH(J$1,INDIRECT(nfl_game_result_header),0),FALSE)),"",VLOOKUP($B2862,INDIRECT(nfl_game_result),MATCH(J$1,INDIRECT(nfl_game_result_header),0),FALSE)),"error")</f>
        <v>CAR</v>
      </c>
      <c r="K2862" t="str">
        <f ca="1">IFERROR(IF(ISBLANK(VLOOKUP($B2862,INDIRECT(nfl_game_result),MATCH(K$1,INDIRECT(nfl_game_result_header),0),FALSE)),"",VLOOKUP($B2862,INDIRECT(nfl_game_result),MATCH(K$1,INDIRECT(nfl_game_result_header),0),FALSE)),"error")</f>
        <v>CAR</v>
      </c>
      <c r="L2862" s="23" t="str">
        <f ca="1">IFERROR(IF(ISBLANK(VLOOKUP($B2862,INDIRECT(nfl_game_result),MATCH(L$1,INDIRECT(nfl_game_result_header),0),FALSE)),"",VLOOKUP($B2862,INDIRECT(nfl_game_result),MATCH(L$1,INDIRECT(nfl_game_result_header),0),FALSE)),"error")</f>
        <v/>
      </c>
      <c r="M2862" t="s">
        <v>14</v>
      </c>
      <c r="N2862">
        <v>-3</v>
      </c>
      <c r="O2862" t="s">
        <v>67</v>
      </c>
      <c r="P2862">
        <v>0.51</v>
      </c>
      <c r="Q2862" t="s">
        <v>67</v>
      </c>
      <c r="V2862" s="23" t="s">
        <v>416</v>
      </c>
      <c r="W2862">
        <f ca="1">VALUE(LEFT(C2862, 4))</f>
        <v>2017</v>
      </c>
      <c r="X2862">
        <f ca="1">VALUE(MID(C2862,6,FIND("_",C2862,6)-6))</f>
        <v>5</v>
      </c>
      <c r="Y2862">
        <f ca="1">IF(NOT(OR(ISBLANK(D2862),ISBLANK(E2862),D2862="",E2862="")),D2862-E2862,"")</f>
        <v>-0.5</v>
      </c>
      <c r="Z2862">
        <f ca="1">IF(OR(NOT(ISNUMBER(D2862)),ISBLANK(D2862),D2862="",ISBLANK(N2862)),"",ABS(D2862-N2862))</f>
        <v>0</v>
      </c>
      <c r="AA2862">
        <f ca="1">IF(OR(ISBLANK(J2862),ISBLANK(O2862),J2862="",O2862=""),"",IF(J2862=O2862,1,0))</f>
        <v>1</v>
      </c>
      <c r="AB2862">
        <f ca="1">IF(OR(ISBLANK(K2862),ISBLANK(Q2862),K2862="",Q2862=""),"",IF(K2862=Q2862,1,0))</f>
        <v>1</v>
      </c>
      <c r="AC2862" s="23" t="str">
        <f t="shared" ca="1" si="44"/>
        <v/>
      </c>
    </row>
    <row r="2863" spans="1:29" x14ac:dyDescent="0.25">
      <c r="A2863" s="23">
        <v>2862</v>
      </c>
      <c r="B2863">
        <v>1406</v>
      </c>
      <c r="C2863" t="str">
        <f ca="1">IFERROR(VLOOKUP($B2863,INDIRECT(nfl_game_result),MATCH(C$1,INDIRECT(nfl_game_result_header),0),FALSE),"error")</f>
        <v>2017_05_TEN@MIA</v>
      </c>
      <c r="D2863">
        <f ca="1">IFERROR(IF(ISBLANK(VLOOKUP($B2863,INDIRECT(nfl_game_result),MATCH(D$1,INDIRECT(nfl_game_result_header),0),FALSE)),"",VLOOKUP($B2863,INDIRECT(nfl_game_result),MATCH(D$1,INDIRECT(nfl_game_result_header),0),FALSE)),"error")</f>
        <v>3</v>
      </c>
      <c r="E2863">
        <f ca="1">IFERROR(IF(ISBLANK(VLOOKUP($B2863,INDIRECT(nfl_game_result),MATCH(E$1,INDIRECT(nfl_game_result_header),0),FALSE)),"",VLOOKUP($B2863,INDIRECT(nfl_game_result),MATCH(E$1,INDIRECT(nfl_game_result_header),0),FALSE)),"error")</f>
        <v>-2.5</v>
      </c>
      <c r="F2863" s="23" t="str">
        <f ca="1">IFERROR(IF(ISBLANK(VLOOKUP($B2863,INDIRECT(nfl_game_result),MATCH(F$1,INDIRECT(nfl_game_result_header),0),FALSE)),"",VLOOKUP($B2863,INDIRECT(nfl_game_result),MATCH(F$1,INDIRECT(nfl_game_result_header),0),FALSE)),"error")</f>
        <v/>
      </c>
      <c r="G2863" s="23" t="str">
        <f ca="1">IFERROR(IF(ISBLANK(VLOOKUP($B2863,INDIRECT(nfl_game_result),MATCH(G$1,INDIRECT(nfl_game_result_header),0),FALSE)),"",VLOOKUP($B2863,INDIRECT(nfl_game_result),MATCH(G$1,INDIRECT(nfl_game_result_header),0),FALSE)),"error")</f>
        <v/>
      </c>
      <c r="H2863">
        <f ca="1">IFERROR(IF(ISBLANK(VLOOKUP($B2863,INDIRECT(nfl_game_result),MATCH(H$1,INDIRECT(nfl_game_result_header),0),FALSE)),"",VLOOKUP($B2863,INDIRECT(nfl_game_result),MATCH(H$1,INDIRECT(nfl_game_result_header),0),FALSE)),"error")</f>
        <v>16</v>
      </c>
      <c r="I2863">
        <f ca="1">IFERROR(IF(ISBLANK(VLOOKUP($B2863,INDIRECT(nfl_game_result),MATCH(I$1,INDIRECT(nfl_game_result_header),0),FALSE)),"",VLOOKUP($B2863,INDIRECT(nfl_game_result),MATCH(I$1,INDIRECT(nfl_game_result_header),0),FALSE)),"error")</f>
        <v>10</v>
      </c>
      <c r="J2863" t="str">
        <f ca="1">IFERROR(IF(ISBLANK(VLOOKUP($B2863,INDIRECT(nfl_game_result),MATCH(J$1,INDIRECT(nfl_game_result_header),0),FALSE)),"",VLOOKUP($B2863,INDIRECT(nfl_game_result),MATCH(J$1,INDIRECT(nfl_game_result_header),0),FALSE)),"error")</f>
        <v>MIA</v>
      </c>
      <c r="K2863" t="str">
        <f ca="1">IFERROR(IF(ISBLANK(VLOOKUP($B2863,INDIRECT(nfl_game_result),MATCH(K$1,INDIRECT(nfl_game_result_header),0),FALSE)),"",VLOOKUP($B2863,INDIRECT(nfl_game_result),MATCH(K$1,INDIRECT(nfl_game_result_header),0),FALSE)),"error")</f>
        <v>MIA</v>
      </c>
      <c r="L2863" s="23" t="str">
        <f ca="1">IFERROR(IF(ISBLANK(VLOOKUP($B2863,INDIRECT(nfl_game_result),MATCH(L$1,INDIRECT(nfl_game_result_header),0),FALSE)),"",VLOOKUP($B2863,INDIRECT(nfl_game_result),MATCH(L$1,INDIRECT(nfl_game_result_header),0),FALSE)),"error")</f>
        <v/>
      </c>
      <c r="M2863" t="s">
        <v>14</v>
      </c>
      <c r="N2863">
        <v>-2</v>
      </c>
      <c r="O2863" t="s">
        <v>79</v>
      </c>
      <c r="P2863">
        <v>0.51</v>
      </c>
      <c r="Q2863" t="s">
        <v>79</v>
      </c>
      <c r="V2863" s="23" t="s">
        <v>416</v>
      </c>
      <c r="W2863">
        <f ca="1">VALUE(LEFT(C2863, 4))</f>
        <v>2017</v>
      </c>
      <c r="X2863">
        <f ca="1">VALUE(MID(C2863,6,FIND("_",C2863,6)-6))</f>
        <v>5</v>
      </c>
      <c r="Y2863">
        <f ca="1">IF(NOT(OR(ISBLANK(D2863),ISBLANK(E2863),D2863="",E2863="")),D2863-E2863,"")</f>
        <v>5.5</v>
      </c>
      <c r="Z2863">
        <f ca="1">IF(OR(NOT(ISNUMBER(D2863)),ISBLANK(D2863),D2863="",ISBLANK(N2863)),"",ABS(D2863-N2863))</f>
        <v>5</v>
      </c>
      <c r="AA2863">
        <f ca="1">IF(OR(ISBLANK(J2863),ISBLANK(O2863),J2863="",O2863=""),"",IF(J2863=O2863,1,0))</f>
        <v>1</v>
      </c>
      <c r="AB2863">
        <f ca="1">IF(OR(ISBLANK(K2863),ISBLANK(Q2863),K2863="",Q2863=""),"",IF(K2863=Q2863,1,0))</f>
        <v>1</v>
      </c>
      <c r="AC2863" s="23" t="str">
        <f t="shared" ca="1" si="44"/>
        <v/>
      </c>
    </row>
    <row r="2864" spans="1:29" x14ac:dyDescent="0.25">
      <c r="A2864" s="23">
        <v>2863</v>
      </c>
      <c r="B2864">
        <v>1407</v>
      </c>
      <c r="C2864" t="str">
        <f ca="1">IFERROR(VLOOKUP($B2864,INDIRECT(nfl_game_result),MATCH(C$1,INDIRECT(nfl_game_result_header),0),FALSE),"error")</f>
        <v>2017_05_ARI@PHI</v>
      </c>
      <c r="D2864">
        <f ca="1">IFERROR(IF(ISBLANK(VLOOKUP($B2864,INDIRECT(nfl_game_result),MATCH(D$1,INDIRECT(nfl_game_result_header),0),FALSE)),"",VLOOKUP($B2864,INDIRECT(nfl_game_result),MATCH(D$1,INDIRECT(nfl_game_result_header),0),FALSE)),"error")</f>
        <v>-6.5</v>
      </c>
      <c r="E2864">
        <f ca="1">IFERROR(IF(ISBLANK(VLOOKUP($B2864,INDIRECT(nfl_game_result),MATCH(E$1,INDIRECT(nfl_game_result_header),0),FALSE)),"",VLOOKUP($B2864,INDIRECT(nfl_game_result),MATCH(E$1,INDIRECT(nfl_game_result_header),0),FALSE)),"error")</f>
        <v>-6.5</v>
      </c>
      <c r="F2864" s="23" t="str">
        <f ca="1">IFERROR(IF(ISBLANK(VLOOKUP($B2864,INDIRECT(nfl_game_result),MATCH(F$1,INDIRECT(nfl_game_result_header),0),FALSE)),"",VLOOKUP($B2864,INDIRECT(nfl_game_result),MATCH(F$1,INDIRECT(nfl_game_result_header),0),FALSE)),"error")</f>
        <v/>
      </c>
      <c r="G2864" s="23" t="str">
        <f ca="1">IFERROR(IF(ISBLANK(VLOOKUP($B2864,INDIRECT(nfl_game_result),MATCH(G$1,INDIRECT(nfl_game_result_header),0),FALSE)),"",VLOOKUP($B2864,INDIRECT(nfl_game_result),MATCH(G$1,INDIRECT(nfl_game_result_header),0),FALSE)),"error")</f>
        <v/>
      </c>
      <c r="H2864">
        <f ca="1">IFERROR(IF(ISBLANK(VLOOKUP($B2864,INDIRECT(nfl_game_result),MATCH(H$1,INDIRECT(nfl_game_result_header),0),FALSE)),"",VLOOKUP($B2864,INDIRECT(nfl_game_result),MATCH(H$1,INDIRECT(nfl_game_result_header),0),FALSE)),"error")</f>
        <v>34</v>
      </c>
      <c r="I2864">
        <f ca="1">IFERROR(IF(ISBLANK(VLOOKUP($B2864,INDIRECT(nfl_game_result),MATCH(I$1,INDIRECT(nfl_game_result_header),0),FALSE)),"",VLOOKUP($B2864,INDIRECT(nfl_game_result),MATCH(I$1,INDIRECT(nfl_game_result_header),0),FALSE)),"error")</f>
        <v>7</v>
      </c>
      <c r="J2864" t="str">
        <f ca="1">IFERROR(IF(ISBLANK(VLOOKUP($B2864,INDIRECT(nfl_game_result),MATCH(J$1,INDIRECT(nfl_game_result_header),0),FALSE)),"",VLOOKUP($B2864,INDIRECT(nfl_game_result),MATCH(J$1,INDIRECT(nfl_game_result_header),0),FALSE)),"error")</f>
        <v>PHI</v>
      </c>
      <c r="K2864" t="str">
        <f ca="1">IFERROR(IF(ISBLANK(VLOOKUP($B2864,INDIRECT(nfl_game_result),MATCH(K$1,INDIRECT(nfl_game_result_header),0),FALSE)),"",VLOOKUP($B2864,INDIRECT(nfl_game_result),MATCH(K$1,INDIRECT(nfl_game_result_header),0),FALSE)),"error")</f>
        <v>PHI</v>
      </c>
      <c r="L2864" s="23" t="str">
        <f ca="1">IFERROR(IF(ISBLANK(VLOOKUP($B2864,INDIRECT(nfl_game_result),MATCH(L$1,INDIRECT(nfl_game_result_header),0),FALSE)),"",VLOOKUP($B2864,INDIRECT(nfl_game_result),MATCH(L$1,INDIRECT(nfl_game_result_header),0),FALSE)),"error")</f>
        <v/>
      </c>
      <c r="M2864" t="s">
        <v>14</v>
      </c>
      <c r="N2864">
        <v>-5.5</v>
      </c>
      <c r="O2864" t="s">
        <v>86</v>
      </c>
      <c r="P2864">
        <v>0.62</v>
      </c>
      <c r="Q2864" t="s">
        <v>86</v>
      </c>
      <c r="V2864" s="23" t="s">
        <v>416</v>
      </c>
      <c r="W2864">
        <f ca="1">VALUE(LEFT(C2864, 4))</f>
        <v>2017</v>
      </c>
      <c r="X2864">
        <f ca="1">VALUE(MID(C2864,6,FIND("_",C2864,6)-6))</f>
        <v>5</v>
      </c>
      <c r="Y2864">
        <f ca="1">IF(NOT(OR(ISBLANK(D2864),ISBLANK(E2864),D2864="",E2864="")),D2864-E2864,"")</f>
        <v>0</v>
      </c>
      <c r="Z2864">
        <f ca="1">IF(OR(NOT(ISNUMBER(D2864)),ISBLANK(D2864),D2864="",ISBLANK(N2864)),"",ABS(D2864-N2864))</f>
        <v>1</v>
      </c>
      <c r="AA2864">
        <f ca="1">IF(OR(ISBLANK(J2864),ISBLANK(O2864),J2864="",O2864=""),"",IF(J2864=O2864,1,0))</f>
        <v>1</v>
      </c>
      <c r="AB2864">
        <f ca="1">IF(OR(ISBLANK(K2864),ISBLANK(Q2864),K2864="",Q2864=""),"",IF(K2864=Q2864,1,0))</f>
        <v>1</v>
      </c>
      <c r="AC2864" s="23" t="str">
        <f t="shared" ca="1" si="44"/>
        <v/>
      </c>
    </row>
    <row r="2865" spans="1:29" x14ac:dyDescent="0.25">
      <c r="A2865" s="23">
        <v>2864</v>
      </c>
      <c r="B2865">
        <v>1408</v>
      </c>
      <c r="C2865" t="str">
        <f ca="1">IFERROR(VLOOKUP($B2865,INDIRECT(nfl_game_result),MATCH(C$1,INDIRECT(nfl_game_result_header),0),FALSE),"error")</f>
        <v>2017_05_BAL@OAK</v>
      </c>
      <c r="D2865">
        <f ca="1">IFERROR(IF(ISBLANK(VLOOKUP($B2865,INDIRECT(nfl_game_result),MATCH(D$1,INDIRECT(nfl_game_result_header),0),FALSE)),"",VLOOKUP($B2865,INDIRECT(nfl_game_result),MATCH(D$1,INDIRECT(nfl_game_result_header),0),FALSE)),"error")</f>
        <v>-4</v>
      </c>
      <c r="E2865">
        <f ca="1">IFERROR(IF(ISBLANK(VLOOKUP($B2865,INDIRECT(nfl_game_result),MATCH(E$1,INDIRECT(nfl_game_result_header),0),FALSE)),"",VLOOKUP($B2865,INDIRECT(nfl_game_result),MATCH(E$1,INDIRECT(nfl_game_result_header),0),FALSE)),"error")</f>
        <v>-3</v>
      </c>
      <c r="F2865" s="23" t="str">
        <f ca="1">IFERROR(IF(ISBLANK(VLOOKUP($B2865,INDIRECT(nfl_game_result),MATCH(F$1,INDIRECT(nfl_game_result_header),0),FALSE)),"",VLOOKUP($B2865,INDIRECT(nfl_game_result),MATCH(F$1,INDIRECT(nfl_game_result_header),0),FALSE)),"error")</f>
        <v/>
      </c>
      <c r="G2865" s="23" t="str">
        <f ca="1">IFERROR(IF(ISBLANK(VLOOKUP($B2865,INDIRECT(nfl_game_result),MATCH(G$1,INDIRECT(nfl_game_result_header),0),FALSE)),"",VLOOKUP($B2865,INDIRECT(nfl_game_result),MATCH(G$1,INDIRECT(nfl_game_result_header),0),FALSE)),"error")</f>
        <v/>
      </c>
      <c r="H2865">
        <f ca="1">IFERROR(IF(ISBLANK(VLOOKUP($B2865,INDIRECT(nfl_game_result),MATCH(H$1,INDIRECT(nfl_game_result_header),0),FALSE)),"",VLOOKUP($B2865,INDIRECT(nfl_game_result),MATCH(H$1,INDIRECT(nfl_game_result_header),0),FALSE)),"error")</f>
        <v>17</v>
      </c>
      <c r="I2865">
        <f ca="1">IFERROR(IF(ISBLANK(VLOOKUP($B2865,INDIRECT(nfl_game_result),MATCH(I$1,INDIRECT(nfl_game_result_header),0),FALSE)),"",VLOOKUP($B2865,INDIRECT(nfl_game_result),MATCH(I$1,INDIRECT(nfl_game_result_header),0),FALSE)),"error")</f>
        <v>30</v>
      </c>
      <c r="J2865" t="str">
        <f ca="1">IFERROR(IF(ISBLANK(VLOOKUP($B2865,INDIRECT(nfl_game_result),MATCH(J$1,INDIRECT(nfl_game_result_header),0),FALSE)),"",VLOOKUP($B2865,INDIRECT(nfl_game_result),MATCH(J$1,INDIRECT(nfl_game_result_header),0),FALSE)),"error")</f>
        <v>BAL</v>
      </c>
      <c r="K2865" t="str">
        <f ca="1">IFERROR(IF(ISBLANK(VLOOKUP($B2865,INDIRECT(nfl_game_result),MATCH(K$1,INDIRECT(nfl_game_result_header),0),FALSE)),"",VLOOKUP($B2865,INDIRECT(nfl_game_result),MATCH(K$1,INDIRECT(nfl_game_result_header),0),FALSE)),"error")</f>
        <v>BAL</v>
      </c>
      <c r="L2865" s="23" t="str">
        <f ca="1">IFERROR(IF(ISBLANK(VLOOKUP($B2865,INDIRECT(nfl_game_result),MATCH(L$1,INDIRECT(nfl_game_result_header),0),FALSE)),"",VLOOKUP($B2865,INDIRECT(nfl_game_result),MATCH(L$1,INDIRECT(nfl_game_result_header),0),FALSE)),"error")</f>
        <v/>
      </c>
      <c r="M2865" t="s">
        <v>14</v>
      </c>
      <c r="N2865">
        <v>-4</v>
      </c>
      <c r="O2865" t="s">
        <v>65</v>
      </c>
      <c r="P2865">
        <v>0.54</v>
      </c>
      <c r="Q2865" t="s">
        <v>65</v>
      </c>
      <c r="V2865" s="23" t="s">
        <v>416</v>
      </c>
      <c r="W2865">
        <f ca="1">VALUE(LEFT(C2865, 4))</f>
        <v>2017</v>
      </c>
      <c r="X2865">
        <f ca="1">VALUE(MID(C2865,6,FIND("_",C2865,6)-6))</f>
        <v>5</v>
      </c>
      <c r="Y2865">
        <f ca="1">IF(NOT(OR(ISBLANK(D2865),ISBLANK(E2865),D2865="",E2865="")),D2865-E2865,"")</f>
        <v>-1</v>
      </c>
      <c r="Z2865">
        <f ca="1">IF(OR(NOT(ISNUMBER(D2865)),ISBLANK(D2865),D2865="",ISBLANK(N2865)),"",ABS(D2865-N2865))</f>
        <v>0</v>
      </c>
      <c r="AA2865">
        <f ca="1">IF(OR(ISBLANK(J2865),ISBLANK(O2865),J2865="",O2865=""),"",IF(J2865=O2865,1,0))</f>
        <v>1</v>
      </c>
      <c r="AB2865">
        <f ca="1">IF(OR(ISBLANK(K2865),ISBLANK(Q2865),K2865="",Q2865=""),"",IF(K2865=Q2865,1,0))</f>
        <v>1</v>
      </c>
      <c r="AC2865" s="23" t="str">
        <f t="shared" ca="1" si="44"/>
        <v/>
      </c>
    </row>
    <row r="2866" spans="1:29" x14ac:dyDescent="0.25">
      <c r="A2866" s="23">
        <v>2865</v>
      </c>
      <c r="B2866">
        <v>1409</v>
      </c>
      <c r="C2866" t="str">
        <f ca="1">IFERROR(VLOOKUP($B2866,INDIRECT(nfl_game_result),MATCH(C$1,INDIRECT(nfl_game_result_header),0),FALSE),"error")</f>
        <v>2017_05_SEA@LAR</v>
      </c>
      <c r="D2866">
        <f ca="1">IFERROR(IF(ISBLANK(VLOOKUP($B2866,INDIRECT(nfl_game_result),MATCH(D$1,INDIRECT(nfl_game_result_header),0),FALSE)),"",VLOOKUP($B2866,INDIRECT(nfl_game_result),MATCH(D$1,INDIRECT(nfl_game_result_header),0),FALSE)),"error")</f>
        <v>-2</v>
      </c>
      <c r="E2866">
        <f ca="1">IFERROR(IF(ISBLANK(VLOOKUP($B2866,INDIRECT(nfl_game_result),MATCH(E$1,INDIRECT(nfl_game_result_header),0),FALSE)),"",VLOOKUP($B2866,INDIRECT(nfl_game_result),MATCH(E$1,INDIRECT(nfl_game_result_header),0),FALSE)),"error")</f>
        <v>-1.5</v>
      </c>
      <c r="F2866" s="23" t="str">
        <f ca="1">IFERROR(IF(ISBLANK(VLOOKUP($B2866,INDIRECT(nfl_game_result),MATCH(F$1,INDIRECT(nfl_game_result_header),0),FALSE)),"",VLOOKUP($B2866,INDIRECT(nfl_game_result),MATCH(F$1,INDIRECT(nfl_game_result_header),0),FALSE)),"error")</f>
        <v/>
      </c>
      <c r="G2866" s="23" t="str">
        <f ca="1">IFERROR(IF(ISBLANK(VLOOKUP($B2866,INDIRECT(nfl_game_result),MATCH(G$1,INDIRECT(nfl_game_result_header),0),FALSE)),"",VLOOKUP($B2866,INDIRECT(nfl_game_result),MATCH(G$1,INDIRECT(nfl_game_result_header),0),FALSE)),"error")</f>
        <v/>
      </c>
      <c r="H2866">
        <f ca="1">IFERROR(IF(ISBLANK(VLOOKUP($B2866,INDIRECT(nfl_game_result),MATCH(H$1,INDIRECT(nfl_game_result_header),0),FALSE)),"",VLOOKUP($B2866,INDIRECT(nfl_game_result),MATCH(H$1,INDIRECT(nfl_game_result_header),0),FALSE)),"error")</f>
        <v>10</v>
      </c>
      <c r="I2866">
        <f ca="1">IFERROR(IF(ISBLANK(VLOOKUP($B2866,INDIRECT(nfl_game_result),MATCH(I$1,INDIRECT(nfl_game_result_header),0),FALSE)),"",VLOOKUP($B2866,INDIRECT(nfl_game_result),MATCH(I$1,INDIRECT(nfl_game_result_header),0),FALSE)),"error")</f>
        <v>16</v>
      </c>
      <c r="J2866" t="str">
        <f ca="1">IFERROR(IF(ISBLANK(VLOOKUP($B2866,INDIRECT(nfl_game_result),MATCH(J$1,INDIRECT(nfl_game_result_header),0),FALSE)),"",VLOOKUP($B2866,INDIRECT(nfl_game_result),MATCH(J$1,INDIRECT(nfl_game_result_header),0),FALSE)),"error")</f>
        <v>SEA</v>
      </c>
      <c r="K2866" t="str">
        <f ca="1">IFERROR(IF(ISBLANK(VLOOKUP($B2866,INDIRECT(nfl_game_result),MATCH(K$1,INDIRECT(nfl_game_result_header),0),FALSE)),"",VLOOKUP($B2866,INDIRECT(nfl_game_result),MATCH(K$1,INDIRECT(nfl_game_result_header),0),FALSE)),"error")</f>
        <v>SEA</v>
      </c>
      <c r="L2866" s="23" t="str">
        <f ca="1">IFERROR(IF(ISBLANK(VLOOKUP($B2866,INDIRECT(nfl_game_result),MATCH(L$1,INDIRECT(nfl_game_result_header),0),FALSE)),"",VLOOKUP($B2866,INDIRECT(nfl_game_result),MATCH(L$1,INDIRECT(nfl_game_result_header),0),FALSE)),"error")</f>
        <v/>
      </c>
      <c r="M2866" t="s">
        <v>14</v>
      </c>
      <c r="N2866">
        <v>1</v>
      </c>
      <c r="O2866" t="s">
        <v>123</v>
      </c>
      <c r="P2866">
        <v>0.61</v>
      </c>
      <c r="Q2866" t="s">
        <v>123</v>
      </c>
      <c r="V2866" s="23" t="s">
        <v>416</v>
      </c>
      <c r="W2866">
        <f ca="1">VALUE(LEFT(C2866, 4))</f>
        <v>2017</v>
      </c>
      <c r="X2866">
        <f ca="1">VALUE(MID(C2866,6,FIND("_",C2866,6)-6))</f>
        <v>5</v>
      </c>
      <c r="Y2866">
        <f ca="1">IF(NOT(OR(ISBLANK(D2866),ISBLANK(E2866),D2866="",E2866="")),D2866-E2866,"")</f>
        <v>-0.5</v>
      </c>
      <c r="Z2866">
        <f ca="1">IF(OR(NOT(ISNUMBER(D2866)),ISBLANK(D2866),D2866="",ISBLANK(N2866)),"",ABS(D2866-N2866))</f>
        <v>3</v>
      </c>
      <c r="AA2866">
        <f ca="1">IF(OR(ISBLANK(J2866),ISBLANK(O2866),J2866="",O2866=""),"",IF(J2866=O2866,1,0))</f>
        <v>0</v>
      </c>
      <c r="AB2866">
        <f ca="1">IF(OR(ISBLANK(K2866),ISBLANK(Q2866),K2866="",Q2866=""),"",IF(K2866=Q2866,1,0))</f>
        <v>0</v>
      </c>
      <c r="AC2866" s="23" t="str">
        <f t="shared" ca="1" si="44"/>
        <v/>
      </c>
    </row>
    <row r="2867" spans="1:29" x14ac:dyDescent="0.25">
      <c r="A2867" s="23">
        <v>2866</v>
      </c>
      <c r="B2867">
        <v>1410</v>
      </c>
      <c r="C2867" t="str">
        <f ca="1">IFERROR(VLOOKUP($B2867,INDIRECT(nfl_game_result),MATCH(C$1,INDIRECT(nfl_game_result_header),0),FALSE),"error")</f>
        <v>2017_05_GBY@DAL</v>
      </c>
      <c r="D2867">
        <f ca="1">IFERROR(IF(ISBLANK(VLOOKUP($B2867,INDIRECT(nfl_game_result),MATCH(D$1,INDIRECT(nfl_game_result_header),0),FALSE)),"",VLOOKUP($B2867,INDIRECT(nfl_game_result),MATCH(D$1,INDIRECT(nfl_game_result_header),0),FALSE)),"error")</f>
        <v>-2</v>
      </c>
      <c r="E2867">
        <f ca="1">IFERROR(IF(ISBLANK(VLOOKUP($B2867,INDIRECT(nfl_game_result),MATCH(E$1,INDIRECT(nfl_game_result_header),0),FALSE)),"",VLOOKUP($B2867,INDIRECT(nfl_game_result),MATCH(E$1,INDIRECT(nfl_game_result_header),0),FALSE)),"error")</f>
        <v>-3</v>
      </c>
      <c r="F2867" s="23" t="str">
        <f ca="1">IFERROR(IF(ISBLANK(VLOOKUP($B2867,INDIRECT(nfl_game_result),MATCH(F$1,INDIRECT(nfl_game_result_header),0),FALSE)),"",VLOOKUP($B2867,INDIRECT(nfl_game_result),MATCH(F$1,INDIRECT(nfl_game_result_header),0),FALSE)),"error")</f>
        <v/>
      </c>
      <c r="G2867" s="23" t="str">
        <f ca="1">IFERROR(IF(ISBLANK(VLOOKUP($B2867,INDIRECT(nfl_game_result),MATCH(G$1,INDIRECT(nfl_game_result_header),0),FALSE)),"",VLOOKUP($B2867,INDIRECT(nfl_game_result),MATCH(G$1,INDIRECT(nfl_game_result_header),0),FALSE)),"error")</f>
        <v/>
      </c>
      <c r="H2867">
        <f ca="1">IFERROR(IF(ISBLANK(VLOOKUP($B2867,INDIRECT(nfl_game_result),MATCH(H$1,INDIRECT(nfl_game_result_header),0),FALSE)),"",VLOOKUP($B2867,INDIRECT(nfl_game_result),MATCH(H$1,INDIRECT(nfl_game_result_header),0),FALSE)),"error")</f>
        <v>31</v>
      </c>
      <c r="I2867">
        <f ca="1">IFERROR(IF(ISBLANK(VLOOKUP($B2867,INDIRECT(nfl_game_result),MATCH(I$1,INDIRECT(nfl_game_result_header),0),FALSE)),"",VLOOKUP($B2867,INDIRECT(nfl_game_result),MATCH(I$1,INDIRECT(nfl_game_result_header),0),FALSE)),"error")</f>
        <v>35</v>
      </c>
      <c r="J2867" t="str">
        <f ca="1">IFERROR(IF(ISBLANK(VLOOKUP($B2867,INDIRECT(nfl_game_result),MATCH(J$1,INDIRECT(nfl_game_result_header),0),FALSE)),"",VLOOKUP($B2867,INDIRECT(nfl_game_result),MATCH(J$1,INDIRECT(nfl_game_result_header),0),FALSE)),"error")</f>
        <v>GBY</v>
      </c>
      <c r="K2867" t="str">
        <f ca="1">IFERROR(IF(ISBLANK(VLOOKUP($B2867,INDIRECT(nfl_game_result),MATCH(K$1,INDIRECT(nfl_game_result_header),0),FALSE)),"",VLOOKUP($B2867,INDIRECT(nfl_game_result),MATCH(K$1,INDIRECT(nfl_game_result_header),0),FALSE)),"error")</f>
        <v>GBY</v>
      </c>
      <c r="L2867" s="23" t="str">
        <f ca="1">IFERROR(IF(ISBLANK(VLOOKUP($B2867,INDIRECT(nfl_game_result),MATCH(L$1,INDIRECT(nfl_game_result_header),0),FALSE)),"",VLOOKUP($B2867,INDIRECT(nfl_game_result),MATCH(L$1,INDIRECT(nfl_game_result_header),0),FALSE)),"error")</f>
        <v/>
      </c>
      <c r="M2867" t="s">
        <v>14</v>
      </c>
      <c r="N2867">
        <v>-3</v>
      </c>
      <c r="O2867" t="s">
        <v>71</v>
      </c>
      <c r="P2867">
        <v>0.57999999999999996</v>
      </c>
      <c r="Q2867" t="s">
        <v>71</v>
      </c>
      <c r="V2867" s="23" t="s">
        <v>416</v>
      </c>
      <c r="W2867">
        <f ca="1">VALUE(LEFT(C2867, 4))</f>
        <v>2017</v>
      </c>
      <c r="X2867">
        <f ca="1">VALUE(MID(C2867,6,FIND("_",C2867,6)-6))</f>
        <v>5</v>
      </c>
      <c r="Y2867">
        <f ca="1">IF(NOT(OR(ISBLANK(D2867),ISBLANK(E2867),D2867="",E2867="")),D2867-E2867,"")</f>
        <v>1</v>
      </c>
      <c r="Z2867">
        <f ca="1">IF(OR(NOT(ISNUMBER(D2867)),ISBLANK(D2867),D2867="",ISBLANK(N2867)),"",ABS(D2867-N2867))</f>
        <v>1</v>
      </c>
      <c r="AA2867">
        <f ca="1">IF(OR(ISBLANK(J2867),ISBLANK(O2867),J2867="",O2867=""),"",IF(J2867=O2867,1,0))</f>
        <v>0</v>
      </c>
      <c r="AB2867">
        <f ca="1">IF(OR(ISBLANK(K2867),ISBLANK(Q2867),K2867="",Q2867=""),"",IF(K2867=Q2867,1,0))</f>
        <v>0</v>
      </c>
      <c r="AC2867" s="23" t="str">
        <f t="shared" ca="1" si="44"/>
        <v/>
      </c>
    </row>
    <row r="2868" spans="1:29" x14ac:dyDescent="0.25">
      <c r="A2868" s="23">
        <v>2867</v>
      </c>
      <c r="B2868">
        <v>1411</v>
      </c>
      <c r="C2868" t="str">
        <f ca="1">IFERROR(VLOOKUP($B2868,INDIRECT(nfl_game_result),MATCH(C$1,INDIRECT(nfl_game_result_header),0),FALSE),"error")</f>
        <v>2017_05_KCY@HOU</v>
      </c>
      <c r="D2868">
        <f ca="1">IFERROR(IF(ISBLANK(VLOOKUP($B2868,INDIRECT(nfl_game_result),MATCH(D$1,INDIRECT(nfl_game_result_header),0),FALSE)),"",VLOOKUP($B2868,INDIRECT(nfl_game_result),MATCH(D$1,INDIRECT(nfl_game_result_header),0),FALSE)),"error")</f>
        <v>1.5</v>
      </c>
      <c r="E2868">
        <f ca="1">IFERROR(IF(ISBLANK(VLOOKUP($B2868,INDIRECT(nfl_game_result),MATCH(E$1,INDIRECT(nfl_game_result_header),0),FALSE)),"",VLOOKUP($B2868,INDIRECT(nfl_game_result),MATCH(E$1,INDIRECT(nfl_game_result_header),0),FALSE)),"error")</f>
        <v>1</v>
      </c>
      <c r="F2868" s="23" t="str">
        <f ca="1">IFERROR(IF(ISBLANK(VLOOKUP($B2868,INDIRECT(nfl_game_result),MATCH(F$1,INDIRECT(nfl_game_result_header),0),FALSE)),"",VLOOKUP($B2868,INDIRECT(nfl_game_result),MATCH(F$1,INDIRECT(nfl_game_result_header),0),FALSE)),"error")</f>
        <v/>
      </c>
      <c r="G2868" s="23" t="str">
        <f ca="1">IFERROR(IF(ISBLANK(VLOOKUP($B2868,INDIRECT(nfl_game_result),MATCH(G$1,INDIRECT(nfl_game_result_header),0),FALSE)),"",VLOOKUP($B2868,INDIRECT(nfl_game_result),MATCH(G$1,INDIRECT(nfl_game_result_header),0),FALSE)),"error")</f>
        <v/>
      </c>
      <c r="H2868">
        <f ca="1">IFERROR(IF(ISBLANK(VLOOKUP($B2868,INDIRECT(nfl_game_result),MATCH(H$1,INDIRECT(nfl_game_result_header),0),FALSE)),"",VLOOKUP($B2868,INDIRECT(nfl_game_result),MATCH(H$1,INDIRECT(nfl_game_result_header),0),FALSE)),"error")</f>
        <v>34</v>
      </c>
      <c r="I2868">
        <f ca="1">IFERROR(IF(ISBLANK(VLOOKUP($B2868,INDIRECT(nfl_game_result),MATCH(I$1,INDIRECT(nfl_game_result_header),0),FALSE)),"",VLOOKUP($B2868,INDIRECT(nfl_game_result),MATCH(I$1,INDIRECT(nfl_game_result_header),0),FALSE)),"error")</f>
        <v>42</v>
      </c>
      <c r="J2868" t="str">
        <f ca="1">IFERROR(IF(ISBLANK(VLOOKUP($B2868,INDIRECT(nfl_game_result),MATCH(J$1,INDIRECT(nfl_game_result_header),0),FALSE)),"",VLOOKUP($B2868,INDIRECT(nfl_game_result),MATCH(J$1,INDIRECT(nfl_game_result_header),0),FALSE)),"error")</f>
        <v>KCY</v>
      </c>
      <c r="K2868" t="str">
        <f ca="1">IFERROR(IF(ISBLANK(VLOOKUP($B2868,INDIRECT(nfl_game_result),MATCH(K$1,INDIRECT(nfl_game_result_header),0),FALSE)),"",VLOOKUP($B2868,INDIRECT(nfl_game_result),MATCH(K$1,INDIRECT(nfl_game_result_header),0),FALSE)),"error")</f>
        <v>KCY</v>
      </c>
      <c r="L2868" s="23" t="str">
        <f ca="1">IFERROR(IF(ISBLANK(VLOOKUP($B2868,INDIRECT(nfl_game_result),MATCH(L$1,INDIRECT(nfl_game_result_header),0),FALSE)),"",VLOOKUP($B2868,INDIRECT(nfl_game_result),MATCH(L$1,INDIRECT(nfl_game_result_header),0),FALSE)),"error")</f>
        <v/>
      </c>
      <c r="M2868" t="s">
        <v>14</v>
      </c>
      <c r="N2868">
        <v>3</v>
      </c>
      <c r="O2868" t="s">
        <v>75</v>
      </c>
      <c r="P2868">
        <v>0.59</v>
      </c>
      <c r="Q2868" t="s">
        <v>75</v>
      </c>
      <c r="V2868" s="23" t="s">
        <v>416</v>
      </c>
      <c r="W2868">
        <f ca="1">VALUE(LEFT(C2868, 4))</f>
        <v>2017</v>
      </c>
      <c r="X2868">
        <f ca="1">VALUE(MID(C2868,6,FIND("_",C2868,6)-6))</f>
        <v>5</v>
      </c>
      <c r="Y2868">
        <f ca="1">IF(NOT(OR(ISBLANK(D2868),ISBLANK(E2868),D2868="",E2868="")),D2868-E2868,"")</f>
        <v>0.5</v>
      </c>
      <c r="Z2868">
        <f ca="1">IF(OR(NOT(ISNUMBER(D2868)),ISBLANK(D2868),D2868="",ISBLANK(N2868)),"",ABS(D2868-N2868))</f>
        <v>1.5</v>
      </c>
      <c r="AA2868">
        <f ca="1">IF(OR(ISBLANK(J2868),ISBLANK(O2868),J2868="",O2868=""),"",IF(J2868=O2868,1,0))</f>
        <v>0</v>
      </c>
      <c r="AB2868">
        <f ca="1">IF(OR(ISBLANK(K2868),ISBLANK(Q2868),K2868="",Q2868=""),"",IF(K2868=Q2868,1,0))</f>
        <v>0</v>
      </c>
      <c r="AC2868" s="23" t="str">
        <f t="shared" ca="1" si="44"/>
        <v/>
      </c>
    </row>
    <row r="2869" spans="1:29" x14ac:dyDescent="0.25">
      <c r="A2869" s="23">
        <v>2868</v>
      </c>
      <c r="B2869">
        <v>1412</v>
      </c>
      <c r="C2869" t="str">
        <f ca="1">IFERROR(VLOOKUP($B2869,INDIRECT(nfl_game_result),MATCH(C$1,INDIRECT(nfl_game_result_header),0),FALSE),"error")</f>
        <v>2017_05_MIN@CHI</v>
      </c>
      <c r="D2869">
        <f ca="1">IFERROR(IF(ISBLANK(VLOOKUP($B2869,INDIRECT(nfl_game_result),MATCH(D$1,INDIRECT(nfl_game_result_header),0),FALSE)),"",VLOOKUP($B2869,INDIRECT(nfl_game_result),MATCH(D$1,INDIRECT(nfl_game_result_header),0),FALSE)),"error")</f>
        <v>3</v>
      </c>
      <c r="E2869">
        <f ca="1">IFERROR(IF(ISBLANK(VLOOKUP($B2869,INDIRECT(nfl_game_result),MATCH(E$1,INDIRECT(nfl_game_result_header),0),FALSE)),"",VLOOKUP($B2869,INDIRECT(nfl_game_result),MATCH(E$1,INDIRECT(nfl_game_result_header),0),FALSE)),"error")</f>
        <v>3</v>
      </c>
      <c r="F2869" s="23" t="str">
        <f ca="1">IFERROR(IF(ISBLANK(VLOOKUP($B2869,INDIRECT(nfl_game_result),MATCH(F$1,INDIRECT(nfl_game_result_header),0),FALSE)),"",VLOOKUP($B2869,INDIRECT(nfl_game_result),MATCH(F$1,INDIRECT(nfl_game_result_header),0),FALSE)),"error")</f>
        <v/>
      </c>
      <c r="G2869" s="23" t="str">
        <f ca="1">IFERROR(IF(ISBLANK(VLOOKUP($B2869,INDIRECT(nfl_game_result),MATCH(G$1,INDIRECT(nfl_game_result_header),0),FALSE)),"",VLOOKUP($B2869,INDIRECT(nfl_game_result),MATCH(G$1,INDIRECT(nfl_game_result_header),0),FALSE)),"error")</f>
        <v/>
      </c>
      <c r="H2869">
        <f ca="1">IFERROR(IF(ISBLANK(VLOOKUP($B2869,INDIRECT(nfl_game_result),MATCH(H$1,INDIRECT(nfl_game_result_header),0),FALSE)),"",VLOOKUP($B2869,INDIRECT(nfl_game_result),MATCH(H$1,INDIRECT(nfl_game_result_header),0),FALSE)),"error")</f>
        <v>17</v>
      </c>
      <c r="I2869">
        <f ca="1">IFERROR(IF(ISBLANK(VLOOKUP($B2869,INDIRECT(nfl_game_result),MATCH(I$1,INDIRECT(nfl_game_result_header),0),FALSE)),"",VLOOKUP($B2869,INDIRECT(nfl_game_result),MATCH(I$1,INDIRECT(nfl_game_result_header),0),FALSE)),"error")</f>
        <v>20</v>
      </c>
      <c r="J2869" t="str">
        <f ca="1">IFERROR(IF(ISBLANK(VLOOKUP($B2869,INDIRECT(nfl_game_result),MATCH(J$1,INDIRECT(nfl_game_result_header),0),FALSE)),"",VLOOKUP($B2869,INDIRECT(nfl_game_result),MATCH(J$1,INDIRECT(nfl_game_result_header),0),FALSE)),"error")</f>
        <v>na</v>
      </c>
      <c r="K2869" t="str">
        <f ca="1">IFERROR(IF(ISBLANK(VLOOKUP($B2869,INDIRECT(nfl_game_result),MATCH(K$1,INDIRECT(nfl_game_result_header),0),FALSE)),"",VLOOKUP($B2869,INDIRECT(nfl_game_result),MATCH(K$1,INDIRECT(nfl_game_result_header),0),FALSE)),"error")</f>
        <v>MIN</v>
      </c>
      <c r="L2869" s="23" t="str">
        <f ca="1">IFERROR(IF(ISBLANK(VLOOKUP($B2869,INDIRECT(nfl_game_result),MATCH(L$1,INDIRECT(nfl_game_result_header),0),FALSE)),"",VLOOKUP($B2869,INDIRECT(nfl_game_result),MATCH(L$1,INDIRECT(nfl_game_result_header),0),FALSE)),"error")</f>
        <v/>
      </c>
      <c r="M2869" t="s">
        <v>14</v>
      </c>
      <c r="N2869">
        <v>0</v>
      </c>
      <c r="O2869" t="s">
        <v>80</v>
      </c>
      <c r="P2869">
        <v>0.57999999999999996</v>
      </c>
      <c r="Q2869" t="s">
        <v>80</v>
      </c>
      <c r="V2869" s="23" t="s">
        <v>416</v>
      </c>
      <c r="W2869">
        <f ca="1">VALUE(LEFT(C2869, 4))</f>
        <v>2017</v>
      </c>
      <c r="X2869">
        <f ca="1">VALUE(MID(C2869,6,FIND("_",C2869,6)-6))</f>
        <v>5</v>
      </c>
      <c r="Y2869">
        <f ca="1">IF(NOT(OR(ISBLANK(D2869),ISBLANK(E2869),D2869="",E2869="")),D2869-E2869,"")</f>
        <v>0</v>
      </c>
      <c r="Z2869">
        <f ca="1">IF(OR(NOT(ISNUMBER(D2869)),ISBLANK(D2869),D2869="",ISBLANK(N2869)),"",ABS(D2869-N2869))</f>
        <v>3</v>
      </c>
      <c r="AA2869">
        <f ca="1">IF(OR(ISBLANK(J2869),ISBLANK(O2869),J2869="",O2869=""),"",IF(J2869=O2869,1,0))</f>
        <v>0</v>
      </c>
      <c r="AB2869">
        <f ca="1">IF(OR(ISBLANK(K2869),ISBLANK(Q2869),K2869="",Q2869=""),"",IF(K2869=Q2869,1,0))</f>
        <v>1</v>
      </c>
      <c r="AC2869" s="23" t="str">
        <f t="shared" ca="1" si="44"/>
        <v/>
      </c>
    </row>
    <row r="2870" spans="1:29" x14ac:dyDescent="0.25">
      <c r="A2870" s="23">
        <v>2869</v>
      </c>
      <c r="B2870">
        <v>1413</v>
      </c>
      <c r="C2870" t="str">
        <f ca="1">IFERROR(VLOOKUP($B2870,INDIRECT(nfl_game_result),MATCH(C$1,INDIRECT(nfl_game_result_header),0),FALSE),"error")</f>
        <v>2017_06_PHI@CAR</v>
      </c>
      <c r="D2870">
        <f ca="1">IFERROR(IF(ISBLANK(VLOOKUP($B2870,INDIRECT(nfl_game_result),MATCH(D$1,INDIRECT(nfl_game_result_header),0),FALSE)),"",VLOOKUP($B2870,INDIRECT(nfl_game_result),MATCH(D$1,INDIRECT(nfl_game_result_header),0),FALSE)),"error")</f>
        <v>-3</v>
      </c>
      <c r="E2870">
        <f ca="1">IFERROR(IF(ISBLANK(VLOOKUP($B2870,INDIRECT(nfl_game_result),MATCH(E$1,INDIRECT(nfl_game_result_header),0),FALSE)),"",VLOOKUP($B2870,INDIRECT(nfl_game_result),MATCH(E$1,INDIRECT(nfl_game_result_header),0),FALSE)),"error")</f>
        <v>-3</v>
      </c>
      <c r="F2870" s="23" t="str">
        <f ca="1">IFERROR(IF(ISBLANK(VLOOKUP($B2870,INDIRECT(nfl_game_result),MATCH(F$1,INDIRECT(nfl_game_result_header),0),FALSE)),"",VLOOKUP($B2870,INDIRECT(nfl_game_result),MATCH(F$1,INDIRECT(nfl_game_result_header),0),FALSE)),"error")</f>
        <v/>
      </c>
      <c r="G2870" s="23" t="str">
        <f ca="1">IFERROR(IF(ISBLANK(VLOOKUP($B2870,INDIRECT(nfl_game_result),MATCH(G$1,INDIRECT(nfl_game_result_header),0),FALSE)),"",VLOOKUP($B2870,INDIRECT(nfl_game_result),MATCH(G$1,INDIRECT(nfl_game_result_header),0),FALSE)),"error")</f>
        <v/>
      </c>
      <c r="H2870">
        <f ca="1">IFERROR(IF(ISBLANK(VLOOKUP($B2870,INDIRECT(nfl_game_result),MATCH(H$1,INDIRECT(nfl_game_result_header),0),FALSE)),"",VLOOKUP($B2870,INDIRECT(nfl_game_result),MATCH(H$1,INDIRECT(nfl_game_result_header),0),FALSE)),"error")</f>
        <v>23</v>
      </c>
      <c r="I2870">
        <f ca="1">IFERROR(IF(ISBLANK(VLOOKUP($B2870,INDIRECT(nfl_game_result),MATCH(I$1,INDIRECT(nfl_game_result_header),0),FALSE)),"",VLOOKUP($B2870,INDIRECT(nfl_game_result),MATCH(I$1,INDIRECT(nfl_game_result_header),0),FALSE)),"error")</f>
        <v>28</v>
      </c>
      <c r="J2870" t="str">
        <f ca="1">IFERROR(IF(ISBLANK(VLOOKUP($B2870,INDIRECT(nfl_game_result),MATCH(J$1,INDIRECT(nfl_game_result_header),0),FALSE)),"",VLOOKUP($B2870,INDIRECT(nfl_game_result),MATCH(J$1,INDIRECT(nfl_game_result_header),0),FALSE)),"error")</f>
        <v>PHI</v>
      </c>
      <c r="K2870" t="str">
        <f ca="1">IFERROR(IF(ISBLANK(VLOOKUP($B2870,INDIRECT(nfl_game_result),MATCH(K$1,INDIRECT(nfl_game_result_header),0),FALSE)),"",VLOOKUP($B2870,INDIRECT(nfl_game_result),MATCH(K$1,INDIRECT(nfl_game_result_header),0),FALSE)),"error")</f>
        <v>PHI</v>
      </c>
      <c r="L2870" s="23" t="str">
        <f ca="1">IFERROR(IF(ISBLANK(VLOOKUP($B2870,INDIRECT(nfl_game_result),MATCH(L$1,INDIRECT(nfl_game_result_header),0),FALSE)),"",VLOOKUP($B2870,INDIRECT(nfl_game_result),MATCH(L$1,INDIRECT(nfl_game_result_header),0),FALSE)),"error")</f>
        <v/>
      </c>
      <c r="M2870" t="s">
        <v>16</v>
      </c>
      <c r="N2870">
        <v>-3</v>
      </c>
      <c r="O2870" t="s">
        <v>67</v>
      </c>
      <c r="P2870">
        <v>0.6</v>
      </c>
      <c r="Q2870" t="s">
        <v>67</v>
      </c>
      <c r="V2870" s="23" t="s">
        <v>416</v>
      </c>
      <c r="W2870">
        <f ca="1">VALUE(LEFT(C2870, 4))</f>
        <v>2017</v>
      </c>
      <c r="X2870">
        <f ca="1">VALUE(MID(C2870,6,FIND("_",C2870,6)-6))</f>
        <v>6</v>
      </c>
      <c r="Y2870">
        <f ca="1">IF(NOT(OR(ISBLANK(D2870),ISBLANK(E2870),D2870="",E2870="")),D2870-E2870,"")</f>
        <v>0</v>
      </c>
      <c r="Z2870">
        <f ca="1">IF(OR(NOT(ISNUMBER(D2870)),ISBLANK(D2870),D2870="",ISBLANK(N2870)),"",ABS(D2870-N2870))</f>
        <v>0</v>
      </c>
      <c r="AA2870">
        <f ca="1">IF(OR(ISBLANK(J2870),ISBLANK(O2870),J2870="",O2870=""),"",IF(J2870=O2870,1,0))</f>
        <v>0</v>
      </c>
      <c r="AB2870">
        <f ca="1">IF(OR(ISBLANK(K2870),ISBLANK(Q2870),K2870="",Q2870=""),"",IF(K2870=Q2870,1,0))</f>
        <v>0</v>
      </c>
      <c r="AC2870" s="23" t="str">
        <f t="shared" ca="1" si="44"/>
        <v/>
      </c>
    </row>
    <row r="2871" spans="1:29" x14ac:dyDescent="0.25">
      <c r="A2871" s="23">
        <v>2870</v>
      </c>
      <c r="B2871">
        <v>1414</v>
      </c>
      <c r="C2871" t="str">
        <f ca="1">IFERROR(VLOOKUP($B2871,INDIRECT(nfl_game_result),MATCH(C$1,INDIRECT(nfl_game_result_header),0),FALSE),"error")</f>
        <v>2017_06_CHI@BAL</v>
      </c>
      <c r="D2871">
        <f ca="1">IFERROR(IF(ISBLANK(VLOOKUP($B2871,INDIRECT(nfl_game_result),MATCH(D$1,INDIRECT(nfl_game_result_header),0),FALSE)),"",VLOOKUP($B2871,INDIRECT(nfl_game_result),MATCH(D$1,INDIRECT(nfl_game_result_header),0),FALSE)),"error")</f>
        <v>-7</v>
      </c>
      <c r="E2871">
        <f ca="1">IFERROR(IF(ISBLANK(VLOOKUP($B2871,INDIRECT(nfl_game_result),MATCH(E$1,INDIRECT(nfl_game_result_header),0),FALSE)),"",VLOOKUP($B2871,INDIRECT(nfl_game_result),MATCH(E$1,INDIRECT(nfl_game_result_header),0),FALSE)),"error")</f>
        <v>-6.5</v>
      </c>
      <c r="F2871" s="23" t="str">
        <f ca="1">IFERROR(IF(ISBLANK(VLOOKUP($B2871,INDIRECT(nfl_game_result),MATCH(F$1,INDIRECT(nfl_game_result_header),0),FALSE)),"",VLOOKUP($B2871,INDIRECT(nfl_game_result),MATCH(F$1,INDIRECT(nfl_game_result_header),0),FALSE)),"error")</f>
        <v/>
      </c>
      <c r="G2871" s="23" t="str">
        <f ca="1">IFERROR(IF(ISBLANK(VLOOKUP($B2871,INDIRECT(nfl_game_result),MATCH(G$1,INDIRECT(nfl_game_result_header),0),FALSE)),"",VLOOKUP($B2871,INDIRECT(nfl_game_result),MATCH(G$1,INDIRECT(nfl_game_result_header),0),FALSE)),"error")</f>
        <v/>
      </c>
      <c r="H2871">
        <f ca="1">IFERROR(IF(ISBLANK(VLOOKUP($B2871,INDIRECT(nfl_game_result),MATCH(H$1,INDIRECT(nfl_game_result_header),0),FALSE)),"",VLOOKUP($B2871,INDIRECT(nfl_game_result),MATCH(H$1,INDIRECT(nfl_game_result_header),0),FALSE)),"error")</f>
        <v>24</v>
      </c>
      <c r="I2871">
        <f ca="1">IFERROR(IF(ISBLANK(VLOOKUP($B2871,INDIRECT(nfl_game_result),MATCH(I$1,INDIRECT(nfl_game_result_header),0),FALSE)),"",VLOOKUP($B2871,INDIRECT(nfl_game_result),MATCH(I$1,INDIRECT(nfl_game_result_header),0),FALSE)),"error")</f>
        <v>27</v>
      </c>
      <c r="J2871" t="str">
        <f ca="1">IFERROR(IF(ISBLANK(VLOOKUP($B2871,INDIRECT(nfl_game_result),MATCH(J$1,INDIRECT(nfl_game_result_header),0),FALSE)),"",VLOOKUP($B2871,INDIRECT(nfl_game_result),MATCH(J$1,INDIRECT(nfl_game_result_header),0),FALSE)),"error")</f>
        <v>CHI</v>
      </c>
      <c r="K2871" t="str">
        <f ca="1">IFERROR(IF(ISBLANK(VLOOKUP($B2871,INDIRECT(nfl_game_result),MATCH(K$1,INDIRECT(nfl_game_result_header),0),FALSE)),"",VLOOKUP($B2871,INDIRECT(nfl_game_result),MATCH(K$1,INDIRECT(nfl_game_result_header),0),FALSE)),"error")</f>
        <v>CHI</v>
      </c>
      <c r="L2871" s="23" t="str">
        <f ca="1">IFERROR(IF(ISBLANK(VLOOKUP($B2871,INDIRECT(nfl_game_result),MATCH(L$1,INDIRECT(nfl_game_result_header),0),FALSE)),"",VLOOKUP($B2871,INDIRECT(nfl_game_result),MATCH(L$1,INDIRECT(nfl_game_result_header),0),FALSE)),"error")</f>
        <v/>
      </c>
      <c r="M2871" t="s">
        <v>16</v>
      </c>
      <c r="N2871">
        <v>-5.5</v>
      </c>
      <c r="O2871" t="s">
        <v>68</v>
      </c>
      <c r="P2871">
        <v>0.66</v>
      </c>
      <c r="V2871" s="23" t="s">
        <v>416</v>
      </c>
      <c r="W2871">
        <f ca="1">VALUE(LEFT(C2871, 4))</f>
        <v>2017</v>
      </c>
      <c r="X2871">
        <f ca="1">VALUE(MID(C2871,6,FIND("_",C2871,6)-6))</f>
        <v>6</v>
      </c>
      <c r="Y2871">
        <f ca="1">IF(NOT(OR(ISBLANK(D2871),ISBLANK(E2871),D2871="",E2871="")),D2871-E2871,"")</f>
        <v>-0.5</v>
      </c>
      <c r="Z2871">
        <f ca="1">IF(OR(NOT(ISNUMBER(D2871)),ISBLANK(D2871),D2871="",ISBLANK(N2871)),"",ABS(D2871-N2871))</f>
        <v>1.5</v>
      </c>
      <c r="AA2871">
        <f ca="1">IF(OR(ISBLANK(J2871),ISBLANK(O2871),J2871="",O2871=""),"",IF(J2871=O2871,1,0))</f>
        <v>1</v>
      </c>
      <c r="AB2871" t="str">
        <f ca="1">IF(OR(ISBLANK(K2871),ISBLANK(Q2871),K2871="",Q2871=""),"",IF(K2871=Q2871,1,0))</f>
        <v/>
      </c>
      <c r="AC2871" s="23" t="str">
        <f t="shared" ca="1" si="44"/>
        <v/>
      </c>
    </row>
    <row r="2872" spans="1:29" x14ac:dyDescent="0.25">
      <c r="A2872" s="23">
        <v>2871</v>
      </c>
      <c r="B2872">
        <v>1415</v>
      </c>
      <c r="C2872" t="str">
        <f ca="1">IFERROR(VLOOKUP($B2872,INDIRECT(nfl_game_result),MATCH(C$1,INDIRECT(nfl_game_result_header),0),FALSE),"error")</f>
        <v>2017_06_GBY@MIN</v>
      </c>
      <c r="D2872" t="str">
        <f ca="1">IFERROR(IF(ISBLANK(VLOOKUP($B2872,INDIRECT(nfl_game_result),MATCH(D$1,INDIRECT(nfl_game_result_header),0),FALSE)),"",VLOOKUP($B2872,INDIRECT(nfl_game_result),MATCH(D$1,INDIRECT(nfl_game_result_header),0),FALSE)),"error")</f>
        <v>NA</v>
      </c>
      <c r="E2872">
        <f ca="1">IFERROR(IF(ISBLANK(VLOOKUP($B2872,INDIRECT(nfl_game_result),MATCH(E$1,INDIRECT(nfl_game_result_header),0),FALSE)),"",VLOOKUP($B2872,INDIRECT(nfl_game_result),MATCH(E$1,INDIRECT(nfl_game_result_header),0),FALSE)),"error")</f>
        <v>3</v>
      </c>
      <c r="F2872" s="23" t="str">
        <f ca="1">IFERROR(IF(ISBLANK(VLOOKUP($B2872,INDIRECT(nfl_game_result),MATCH(F$1,INDIRECT(nfl_game_result_header),0),FALSE)),"",VLOOKUP($B2872,INDIRECT(nfl_game_result),MATCH(F$1,INDIRECT(nfl_game_result_header),0),FALSE)),"error")</f>
        <v/>
      </c>
      <c r="G2872" s="23" t="str">
        <f ca="1">IFERROR(IF(ISBLANK(VLOOKUP($B2872,INDIRECT(nfl_game_result),MATCH(G$1,INDIRECT(nfl_game_result_header),0),FALSE)),"",VLOOKUP($B2872,INDIRECT(nfl_game_result),MATCH(G$1,INDIRECT(nfl_game_result_header),0),FALSE)),"error")</f>
        <v/>
      </c>
      <c r="H2872">
        <f ca="1">IFERROR(IF(ISBLANK(VLOOKUP($B2872,INDIRECT(nfl_game_result),MATCH(H$1,INDIRECT(nfl_game_result_header),0),FALSE)),"",VLOOKUP($B2872,INDIRECT(nfl_game_result),MATCH(H$1,INDIRECT(nfl_game_result_header),0),FALSE)),"error")</f>
        <v>23</v>
      </c>
      <c r="I2872">
        <f ca="1">IFERROR(IF(ISBLANK(VLOOKUP($B2872,INDIRECT(nfl_game_result),MATCH(I$1,INDIRECT(nfl_game_result_header),0),FALSE)),"",VLOOKUP($B2872,INDIRECT(nfl_game_result),MATCH(I$1,INDIRECT(nfl_game_result_header),0),FALSE)),"error")</f>
        <v>10</v>
      </c>
      <c r="J2872" t="str">
        <f ca="1">IFERROR(IF(ISBLANK(VLOOKUP($B2872,INDIRECT(nfl_game_result),MATCH(J$1,INDIRECT(nfl_game_result_header),0),FALSE)),"",VLOOKUP($B2872,INDIRECT(nfl_game_result),MATCH(J$1,INDIRECT(nfl_game_result_header),0),FALSE)),"error")</f>
        <v>MIN</v>
      </c>
      <c r="K2872" t="str">
        <f ca="1">IFERROR(IF(ISBLANK(VLOOKUP($B2872,INDIRECT(nfl_game_result),MATCH(K$1,INDIRECT(nfl_game_result_header),0),FALSE)),"",VLOOKUP($B2872,INDIRECT(nfl_game_result),MATCH(K$1,INDIRECT(nfl_game_result_header),0),FALSE)),"error")</f>
        <v>MIN</v>
      </c>
      <c r="L2872" s="23" t="str">
        <f ca="1">IFERROR(IF(ISBLANK(VLOOKUP($B2872,INDIRECT(nfl_game_result),MATCH(L$1,INDIRECT(nfl_game_result_header),0),FALSE)),"",VLOOKUP($B2872,INDIRECT(nfl_game_result),MATCH(L$1,INDIRECT(nfl_game_result_header),0),FALSE)),"error")</f>
        <v/>
      </c>
      <c r="M2872" t="s">
        <v>16</v>
      </c>
      <c r="N2872">
        <v>3</v>
      </c>
      <c r="O2872" t="s">
        <v>80</v>
      </c>
      <c r="P2872">
        <v>0.6</v>
      </c>
      <c r="V2872" s="23" t="s">
        <v>416</v>
      </c>
      <c r="W2872">
        <f ca="1">VALUE(LEFT(C2872, 4))</f>
        <v>2017</v>
      </c>
      <c r="X2872">
        <f ca="1">VALUE(MID(C2872,6,FIND("_",C2872,6)-6))</f>
        <v>6</v>
      </c>
      <c r="Y2872" t="e">
        <f ca="1">IF(NOT(OR(ISBLANK(D2872),ISBLANK(E2872),D2872="",E2872="")),D2872-E2872,"")</f>
        <v>#VALUE!</v>
      </c>
      <c r="Z2872" t="str">
        <f ca="1">IF(OR(NOT(ISNUMBER(D2872)),ISBLANK(D2872),D2872="",ISBLANK(N2872)),"",ABS(D2872-N2872))</f>
        <v/>
      </c>
      <c r="AA2872">
        <f ca="1">IF(OR(ISBLANK(J2872),ISBLANK(O2872),J2872="",O2872=""),"",IF(J2872=O2872,1,0))</f>
        <v>1</v>
      </c>
      <c r="AB2872" t="str">
        <f ca="1">IF(OR(ISBLANK(K2872),ISBLANK(Q2872),K2872="",Q2872=""),"",IF(K2872=Q2872,1,0))</f>
        <v/>
      </c>
      <c r="AC2872" s="23" t="str">
        <f t="shared" ca="1" si="44"/>
        <v/>
      </c>
    </row>
    <row r="2873" spans="1:29" x14ac:dyDescent="0.25">
      <c r="A2873" s="23">
        <v>2872</v>
      </c>
      <c r="B2873">
        <v>1416</v>
      </c>
      <c r="C2873" t="str">
        <f ca="1">IFERROR(VLOOKUP($B2873,INDIRECT(nfl_game_result),MATCH(C$1,INDIRECT(nfl_game_result_header),0),FALSE),"error")</f>
        <v>2017_06_SFO@WAS</v>
      </c>
      <c r="D2873">
        <f ca="1">IFERROR(IF(ISBLANK(VLOOKUP($B2873,INDIRECT(nfl_game_result),MATCH(D$1,INDIRECT(nfl_game_result_header),0),FALSE)),"",VLOOKUP($B2873,INDIRECT(nfl_game_result),MATCH(D$1,INDIRECT(nfl_game_result_header),0),FALSE)),"error")</f>
        <v>-10</v>
      </c>
      <c r="E2873">
        <f ca="1">IFERROR(IF(ISBLANK(VLOOKUP($B2873,INDIRECT(nfl_game_result),MATCH(E$1,INDIRECT(nfl_game_result_header),0),FALSE)),"",VLOOKUP($B2873,INDIRECT(nfl_game_result),MATCH(E$1,INDIRECT(nfl_game_result_header),0),FALSE)),"error")</f>
        <v>-11</v>
      </c>
      <c r="F2873" s="23" t="str">
        <f ca="1">IFERROR(IF(ISBLANK(VLOOKUP($B2873,INDIRECT(nfl_game_result),MATCH(F$1,INDIRECT(nfl_game_result_header),0),FALSE)),"",VLOOKUP($B2873,INDIRECT(nfl_game_result),MATCH(F$1,INDIRECT(nfl_game_result_header),0),FALSE)),"error")</f>
        <v/>
      </c>
      <c r="G2873" s="23" t="str">
        <f ca="1">IFERROR(IF(ISBLANK(VLOOKUP($B2873,INDIRECT(nfl_game_result),MATCH(G$1,INDIRECT(nfl_game_result_header),0),FALSE)),"",VLOOKUP($B2873,INDIRECT(nfl_game_result),MATCH(G$1,INDIRECT(nfl_game_result_header),0),FALSE)),"error")</f>
        <v/>
      </c>
      <c r="H2873">
        <f ca="1">IFERROR(IF(ISBLANK(VLOOKUP($B2873,INDIRECT(nfl_game_result),MATCH(H$1,INDIRECT(nfl_game_result_header),0),FALSE)),"",VLOOKUP($B2873,INDIRECT(nfl_game_result),MATCH(H$1,INDIRECT(nfl_game_result_header),0),FALSE)),"error")</f>
        <v>26</v>
      </c>
      <c r="I2873">
        <f ca="1">IFERROR(IF(ISBLANK(VLOOKUP($B2873,INDIRECT(nfl_game_result),MATCH(I$1,INDIRECT(nfl_game_result_header),0),FALSE)),"",VLOOKUP($B2873,INDIRECT(nfl_game_result),MATCH(I$1,INDIRECT(nfl_game_result_header),0),FALSE)),"error")</f>
        <v>24</v>
      </c>
      <c r="J2873" t="str">
        <f ca="1">IFERROR(IF(ISBLANK(VLOOKUP($B2873,INDIRECT(nfl_game_result),MATCH(J$1,INDIRECT(nfl_game_result_header),0),FALSE)),"",VLOOKUP($B2873,INDIRECT(nfl_game_result),MATCH(J$1,INDIRECT(nfl_game_result_header),0),FALSE)),"error")</f>
        <v>SFO</v>
      </c>
      <c r="K2873" t="str">
        <f ca="1">IFERROR(IF(ISBLANK(VLOOKUP($B2873,INDIRECT(nfl_game_result),MATCH(K$1,INDIRECT(nfl_game_result_header),0),FALSE)),"",VLOOKUP($B2873,INDIRECT(nfl_game_result),MATCH(K$1,INDIRECT(nfl_game_result_header),0),FALSE)),"error")</f>
        <v>WAS</v>
      </c>
      <c r="L2873" s="23" t="str">
        <f ca="1">IFERROR(IF(ISBLANK(VLOOKUP($B2873,INDIRECT(nfl_game_result),MATCH(L$1,INDIRECT(nfl_game_result_header),0),FALSE)),"",VLOOKUP($B2873,INDIRECT(nfl_game_result),MATCH(L$1,INDIRECT(nfl_game_result_header),0),FALSE)),"error")</f>
        <v/>
      </c>
      <c r="M2873" t="s">
        <v>16</v>
      </c>
      <c r="N2873">
        <v>-7.5</v>
      </c>
      <c r="O2873" t="s">
        <v>94</v>
      </c>
      <c r="P2873">
        <v>0.59</v>
      </c>
      <c r="V2873" s="23" t="s">
        <v>416</v>
      </c>
      <c r="W2873">
        <f ca="1">VALUE(LEFT(C2873, 4))</f>
        <v>2017</v>
      </c>
      <c r="X2873">
        <f ca="1">VALUE(MID(C2873,6,FIND("_",C2873,6)-6))</f>
        <v>6</v>
      </c>
      <c r="Y2873">
        <f ca="1">IF(NOT(OR(ISBLANK(D2873),ISBLANK(E2873),D2873="",E2873="")),D2873-E2873,"")</f>
        <v>1</v>
      </c>
      <c r="Z2873">
        <f ca="1">IF(OR(NOT(ISNUMBER(D2873)),ISBLANK(D2873),D2873="",ISBLANK(N2873)),"",ABS(D2873-N2873))</f>
        <v>2.5</v>
      </c>
      <c r="AA2873">
        <f ca="1">IF(OR(ISBLANK(J2873),ISBLANK(O2873),J2873="",O2873=""),"",IF(J2873=O2873,1,0))</f>
        <v>0</v>
      </c>
      <c r="AB2873" t="str">
        <f ca="1">IF(OR(ISBLANK(K2873),ISBLANK(Q2873),K2873="",Q2873=""),"",IF(K2873=Q2873,1,0))</f>
        <v/>
      </c>
      <c r="AC2873" s="23" t="str">
        <f t="shared" ca="1" si="44"/>
        <v/>
      </c>
    </row>
    <row r="2874" spans="1:29" x14ac:dyDescent="0.25">
      <c r="A2874" s="23">
        <v>2873</v>
      </c>
      <c r="B2874">
        <v>1417</v>
      </c>
      <c r="C2874" t="str">
        <f ca="1">IFERROR(VLOOKUP($B2874,INDIRECT(nfl_game_result),MATCH(C$1,INDIRECT(nfl_game_result_header),0),FALSE),"error")</f>
        <v>2017_06_DET@NOR</v>
      </c>
      <c r="D2874">
        <f ca="1">IFERROR(IF(ISBLANK(VLOOKUP($B2874,INDIRECT(nfl_game_result),MATCH(D$1,INDIRECT(nfl_game_result_header),0),FALSE)),"",VLOOKUP($B2874,INDIRECT(nfl_game_result),MATCH(D$1,INDIRECT(nfl_game_result_header),0),FALSE)),"error")</f>
        <v>-3.5</v>
      </c>
      <c r="E2874">
        <f ca="1">IFERROR(IF(ISBLANK(VLOOKUP($B2874,INDIRECT(nfl_game_result),MATCH(E$1,INDIRECT(nfl_game_result_header),0),FALSE)),"",VLOOKUP($B2874,INDIRECT(nfl_game_result),MATCH(E$1,INDIRECT(nfl_game_result_header),0),FALSE)),"error")</f>
        <v>-4.5</v>
      </c>
      <c r="F2874" s="23" t="str">
        <f ca="1">IFERROR(IF(ISBLANK(VLOOKUP($B2874,INDIRECT(nfl_game_result),MATCH(F$1,INDIRECT(nfl_game_result_header),0),FALSE)),"",VLOOKUP($B2874,INDIRECT(nfl_game_result),MATCH(F$1,INDIRECT(nfl_game_result_header),0),FALSE)),"error")</f>
        <v/>
      </c>
      <c r="G2874" s="23" t="str">
        <f ca="1">IFERROR(IF(ISBLANK(VLOOKUP($B2874,INDIRECT(nfl_game_result),MATCH(G$1,INDIRECT(nfl_game_result_header),0),FALSE)),"",VLOOKUP($B2874,INDIRECT(nfl_game_result),MATCH(G$1,INDIRECT(nfl_game_result_header),0),FALSE)),"error")</f>
        <v/>
      </c>
      <c r="H2874">
        <f ca="1">IFERROR(IF(ISBLANK(VLOOKUP($B2874,INDIRECT(nfl_game_result),MATCH(H$1,INDIRECT(nfl_game_result_header),0),FALSE)),"",VLOOKUP($B2874,INDIRECT(nfl_game_result),MATCH(H$1,INDIRECT(nfl_game_result_header),0),FALSE)),"error")</f>
        <v>52</v>
      </c>
      <c r="I2874">
        <f ca="1">IFERROR(IF(ISBLANK(VLOOKUP($B2874,INDIRECT(nfl_game_result),MATCH(I$1,INDIRECT(nfl_game_result_header),0),FALSE)),"",VLOOKUP($B2874,INDIRECT(nfl_game_result),MATCH(I$1,INDIRECT(nfl_game_result_header),0),FALSE)),"error")</f>
        <v>38</v>
      </c>
      <c r="J2874" t="str">
        <f ca="1">IFERROR(IF(ISBLANK(VLOOKUP($B2874,INDIRECT(nfl_game_result),MATCH(J$1,INDIRECT(nfl_game_result_header),0),FALSE)),"",VLOOKUP($B2874,INDIRECT(nfl_game_result),MATCH(J$1,INDIRECT(nfl_game_result_header),0),FALSE)),"error")</f>
        <v>NOR</v>
      </c>
      <c r="K2874" t="str">
        <f ca="1">IFERROR(IF(ISBLANK(VLOOKUP($B2874,INDIRECT(nfl_game_result),MATCH(K$1,INDIRECT(nfl_game_result_header),0),FALSE)),"",VLOOKUP($B2874,INDIRECT(nfl_game_result),MATCH(K$1,INDIRECT(nfl_game_result_header),0),FALSE)),"error")</f>
        <v>NOR</v>
      </c>
      <c r="L2874" s="23" t="str">
        <f ca="1">IFERROR(IF(ISBLANK(VLOOKUP($B2874,INDIRECT(nfl_game_result),MATCH(L$1,INDIRECT(nfl_game_result_header),0),FALSE)),"",VLOOKUP($B2874,INDIRECT(nfl_game_result),MATCH(L$1,INDIRECT(nfl_game_result_header),0),FALSE)),"error")</f>
        <v/>
      </c>
      <c r="M2874" t="s">
        <v>16</v>
      </c>
      <c r="N2874">
        <v>-3</v>
      </c>
      <c r="O2874" t="s">
        <v>73</v>
      </c>
      <c r="P2874">
        <v>0.61</v>
      </c>
      <c r="V2874" s="23" t="s">
        <v>416</v>
      </c>
      <c r="W2874">
        <f ca="1">VALUE(LEFT(C2874, 4))</f>
        <v>2017</v>
      </c>
      <c r="X2874">
        <f ca="1">VALUE(MID(C2874,6,FIND("_",C2874,6)-6))</f>
        <v>6</v>
      </c>
      <c r="Y2874">
        <f ca="1">IF(NOT(OR(ISBLANK(D2874),ISBLANK(E2874),D2874="",E2874="")),D2874-E2874,"")</f>
        <v>1</v>
      </c>
      <c r="Z2874">
        <f ca="1">IF(OR(NOT(ISNUMBER(D2874)),ISBLANK(D2874),D2874="",ISBLANK(N2874)),"",ABS(D2874-N2874))</f>
        <v>0.5</v>
      </c>
      <c r="AA2874">
        <f ca="1">IF(OR(ISBLANK(J2874),ISBLANK(O2874),J2874="",O2874=""),"",IF(J2874=O2874,1,0))</f>
        <v>0</v>
      </c>
      <c r="AB2874" t="str">
        <f ca="1">IF(OR(ISBLANK(K2874),ISBLANK(Q2874),K2874="",Q2874=""),"",IF(K2874=Q2874,1,0))</f>
        <v/>
      </c>
      <c r="AC2874" s="23" t="str">
        <f t="shared" ca="1" si="44"/>
        <v/>
      </c>
    </row>
    <row r="2875" spans="1:29" x14ac:dyDescent="0.25">
      <c r="A2875" s="23">
        <v>2874</v>
      </c>
      <c r="B2875">
        <v>1418</v>
      </c>
      <c r="C2875" t="str">
        <f ca="1">IFERROR(VLOOKUP($B2875,INDIRECT(nfl_game_result),MATCH(C$1,INDIRECT(nfl_game_result_header),0),FALSE),"error")</f>
        <v>2017_06_MIA@ATL</v>
      </c>
      <c r="D2875">
        <f ca="1">IFERROR(IF(ISBLANK(VLOOKUP($B2875,INDIRECT(nfl_game_result),MATCH(D$1,INDIRECT(nfl_game_result_header),0),FALSE)),"",VLOOKUP($B2875,INDIRECT(nfl_game_result),MATCH(D$1,INDIRECT(nfl_game_result_header),0),FALSE)),"error")</f>
        <v>-10.5</v>
      </c>
      <c r="E2875">
        <f ca="1">IFERROR(IF(ISBLANK(VLOOKUP($B2875,INDIRECT(nfl_game_result),MATCH(E$1,INDIRECT(nfl_game_result_header),0),FALSE)),"",VLOOKUP($B2875,INDIRECT(nfl_game_result),MATCH(E$1,INDIRECT(nfl_game_result_header),0),FALSE)),"error")</f>
        <v>-13</v>
      </c>
      <c r="F2875" s="23" t="str">
        <f ca="1">IFERROR(IF(ISBLANK(VLOOKUP($B2875,INDIRECT(nfl_game_result),MATCH(F$1,INDIRECT(nfl_game_result_header),0),FALSE)),"",VLOOKUP($B2875,INDIRECT(nfl_game_result),MATCH(F$1,INDIRECT(nfl_game_result_header),0),FALSE)),"error")</f>
        <v/>
      </c>
      <c r="G2875" s="23" t="str">
        <f ca="1">IFERROR(IF(ISBLANK(VLOOKUP($B2875,INDIRECT(nfl_game_result),MATCH(G$1,INDIRECT(nfl_game_result_header),0),FALSE)),"",VLOOKUP($B2875,INDIRECT(nfl_game_result),MATCH(G$1,INDIRECT(nfl_game_result_header),0),FALSE)),"error")</f>
        <v/>
      </c>
      <c r="H2875">
        <f ca="1">IFERROR(IF(ISBLANK(VLOOKUP($B2875,INDIRECT(nfl_game_result),MATCH(H$1,INDIRECT(nfl_game_result_header),0),FALSE)),"",VLOOKUP($B2875,INDIRECT(nfl_game_result),MATCH(H$1,INDIRECT(nfl_game_result_header),0),FALSE)),"error")</f>
        <v>17</v>
      </c>
      <c r="I2875">
        <f ca="1">IFERROR(IF(ISBLANK(VLOOKUP($B2875,INDIRECT(nfl_game_result),MATCH(I$1,INDIRECT(nfl_game_result_header),0),FALSE)),"",VLOOKUP($B2875,INDIRECT(nfl_game_result),MATCH(I$1,INDIRECT(nfl_game_result_header),0),FALSE)),"error")</f>
        <v>20</v>
      </c>
      <c r="J2875" t="str">
        <f ca="1">IFERROR(IF(ISBLANK(VLOOKUP($B2875,INDIRECT(nfl_game_result),MATCH(J$1,INDIRECT(nfl_game_result_header),0),FALSE)),"",VLOOKUP($B2875,INDIRECT(nfl_game_result),MATCH(J$1,INDIRECT(nfl_game_result_header),0),FALSE)),"error")</f>
        <v>MIA</v>
      </c>
      <c r="K2875" t="str">
        <f ca="1">IFERROR(IF(ISBLANK(VLOOKUP($B2875,INDIRECT(nfl_game_result),MATCH(K$1,INDIRECT(nfl_game_result_header),0),FALSE)),"",VLOOKUP($B2875,INDIRECT(nfl_game_result),MATCH(K$1,INDIRECT(nfl_game_result_header),0),FALSE)),"error")</f>
        <v>MIA</v>
      </c>
      <c r="L2875" s="23" t="str">
        <f ca="1">IFERROR(IF(ISBLANK(VLOOKUP($B2875,INDIRECT(nfl_game_result),MATCH(L$1,INDIRECT(nfl_game_result_header),0),FALSE)),"",VLOOKUP($B2875,INDIRECT(nfl_game_result),MATCH(L$1,INDIRECT(nfl_game_result_header),0),FALSE)),"error")</f>
        <v/>
      </c>
      <c r="M2875" t="s">
        <v>16</v>
      </c>
      <c r="N2875">
        <v>-8</v>
      </c>
      <c r="O2875" t="s">
        <v>20</v>
      </c>
      <c r="P2875">
        <v>0.54</v>
      </c>
      <c r="V2875" s="23" t="s">
        <v>416</v>
      </c>
      <c r="W2875">
        <f ca="1">VALUE(LEFT(C2875, 4))</f>
        <v>2017</v>
      </c>
      <c r="X2875">
        <f ca="1">VALUE(MID(C2875,6,FIND("_",C2875,6)-6))</f>
        <v>6</v>
      </c>
      <c r="Y2875">
        <f ca="1">IF(NOT(OR(ISBLANK(D2875),ISBLANK(E2875),D2875="",E2875="")),D2875-E2875,"")</f>
        <v>2.5</v>
      </c>
      <c r="Z2875">
        <f ca="1">IF(OR(NOT(ISNUMBER(D2875)),ISBLANK(D2875),D2875="",ISBLANK(N2875)),"",ABS(D2875-N2875))</f>
        <v>2.5</v>
      </c>
      <c r="AA2875">
        <f ca="1">IF(OR(ISBLANK(J2875),ISBLANK(O2875),J2875="",O2875=""),"",IF(J2875=O2875,1,0))</f>
        <v>0</v>
      </c>
      <c r="AB2875" t="str">
        <f ca="1">IF(OR(ISBLANK(K2875),ISBLANK(Q2875),K2875="",Q2875=""),"",IF(K2875=Q2875,1,0))</f>
        <v/>
      </c>
      <c r="AC2875" s="23" t="str">
        <f t="shared" ca="1" si="44"/>
        <v/>
      </c>
    </row>
    <row r="2876" spans="1:29" x14ac:dyDescent="0.25">
      <c r="A2876" s="23">
        <v>2875</v>
      </c>
      <c r="B2876">
        <v>1419</v>
      </c>
      <c r="C2876" t="str">
        <f ca="1">IFERROR(VLOOKUP($B2876,INDIRECT(nfl_game_result),MATCH(C$1,INDIRECT(nfl_game_result_header),0),FALSE),"error")</f>
        <v>2017_06_CLE@HOU</v>
      </c>
      <c r="D2876">
        <f ca="1">IFERROR(IF(ISBLANK(VLOOKUP($B2876,INDIRECT(nfl_game_result),MATCH(D$1,INDIRECT(nfl_game_result_header),0),FALSE)),"",VLOOKUP($B2876,INDIRECT(nfl_game_result),MATCH(D$1,INDIRECT(nfl_game_result_header),0),FALSE)),"error")</f>
        <v>-10.5</v>
      </c>
      <c r="E2876">
        <f ca="1">IFERROR(IF(ISBLANK(VLOOKUP($B2876,INDIRECT(nfl_game_result),MATCH(E$1,INDIRECT(nfl_game_result_header),0),FALSE)),"",VLOOKUP($B2876,INDIRECT(nfl_game_result),MATCH(E$1,INDIRECT(nfl_game_result_header),0),FALSE)),"error")</f>
        <v>-9</v>
      </c>
      <c r="F2876" s="23" t="str">
        <f ca="1">IFERROR(IF(ISBLANK(VLOOKUP($B2876,INDIRECT(nfl_game_result),MATCH(F$1,INDIRECT(nfl_game_result_header),0),FALSE)),"",VLOOKUP($B2876,INDIRECT(nfl_game_result),MATCH(F$1,INDIRECT(nfl_game_result_header),0),FALSE)),"error")</f>
        <v/>
      </c>
      <c r="G2876" s="23" t="str">
        <f ca="1">IFERROR(IF(ISBLANK(VLOOKUP($B2876,INDIRECT(nfl_game_result),MATCH(G$1,INDIRECT(nfl_game_result_header),0),FALSE)),"",VLOOKUP($B2876,INDIRECT(nfl_game_result),MATCH(G$1,INDIRECT(nfl_game_result_header),0),FALSE)),"error")</f>
        <v/>
      </c>
      <c r="H2876">
        <f ca="1">IFERROR(IF(ISBLANK(VLOOKUP($B2876,INDIRECT(nfl_game_result),MATCH(H$1,INDIRECT(nfl_game_result_header),0),FALSE)),"",VLOOKUP($B2876,INDIRECT(nfl_game_result),MATCH(H$1,INDIRECT(nfl_game_result_header),0),FALSE)),"error")</f>
        <v>33</v>
      </c>
      <c r="I2876">
        <f ca="1">IFERROR(IF(ISBLANK(VLOOKUP($B2876,INDIRECT(nfl_game_result),MATCH(I$1,INDIRECT(nfl_game_result_header),0),FALSE)),"",VLOOKUP($B2876,INDIRECT(nfl_game_result),MATCH(I$1,INDIRECT(nfl_game_result_header),0),FALSE)),"error")</f>
        <v>17</v>
      </c>
      <c r="J2876" t="str">
        <f ca="1">IFERROR(IF(ISBLANK(VLOOKUP($B2876,INDIRECT(nfl_game_result),MATCH(J$1,INDIRECT(nfl_game_result_header),0),FALSE)),"",VLOOKUP($B2876,INDIRECT(nfl_game_result),MATCH(J$1,INDIRECT(nfl_game_result_header),0),FALSE)),"error")</f>
        <v>HOU</v>
      </c>
      <c r="K2876" t="str">
        <f ca="1">IFERROR(IF(ISBLANK(VLOOKUP($B2876,INDIRECT(nfl_game_result),MATCH(K$1,INDIRECT(nfl_game_result_header),0),FALSE)),"",VLOOKUP($B2876,INDIRECT(nfl_game_result),MATCH(K$1,INDIRECT(nfl_game_result_header),0),FALSE)),"error")</f>
        <v>HOU</v>
      </c>
      <c r="L2876" s="23" t="str">
        <f ca="1">IFERROR(IF(ISBLANK(VLOOKUP($B2876,INDIRECT(nfl_game_result),MATCH(L$1,INDIRECT(nfl_game_result_header),0),FALSE)),"",VLOOKUP($B2876,INDIRECT(nfl_game_result),MATCH(L$1,INDIRECT(nfl_game_result_header),0),FALSE)),"error")</f>
        <v/>
      </c>
      <c r="M2876" t="s">
        <v>16</v>
      </c>
      <c r="N2876">
        <v>-11</v>
      </c>
      <c r="O2876" t="s">
        <v>70</v>
      </c>
      <c r="P2876">
        <v>0.69</v>
      </c>
      <c r="V2876" s="23" t="s">
        <v>416</v>
      </c>
      <c r="W2876">
        <f ca="1">VALUE(LEFT(C2876, 4))</f>
        <v>2017</v>
      </c>
      <c r="X2876">
        <f ca="1">VALUE(MID(C2876,6,FIND("_",C2876,6)-6))</f>
        <v>6</v>
      </c>
      <c r="Y2876">
        <f ca="1">IF(NOT(OR(ISBLANK(D2876),ISBLANK(E2876),D2876="",E2876="")),D2876-E2876,"")</f>
        <v>-1.5</v>
      </c>
      <c r="Z2876">
        <f ca="1">IF(OR(NOT(ISNUMBER(D2876)),ISBLANK(D2876),D2876="",ISBLANK(N2876)),"",ABS(D2876-N2876))</f>
        <v>0.5</v>
      </c>
      <c r="AA2876">
        <f ca="1">IF(OR(ISBLANK(J2876),ISBLANK(O2876),J2876="",O2876=""),"",IF(J2876=O2876,1,0))</f>
        <v>0</v>
      </c>
      <c r="AB2876" t="str">
        <f ca="1">IF(OR(ISBLANK(K2876),ISBLANK(Q2876),K2876="",Q2876=""),"",IF(K2876=Q2876,1,0))</f>
        <v/>
      </c>
      <c r="AC2876" s="23" t="str">
        <f t="shared" ca="1" si="44"/>
        <v/>
      </c>
    </row>
    <row r="2877" spans="1:29" x14ac:dyDescent="0.25">
      <c r="A2877" s="23">
        <v>2876</v>
      </c>
      <c r="B2877">
        <v>1420</v>
      </c>
      <c r="C2877" t="str">
        <f ca="1">IFERROR(VLOOKUP($B2877,INDIRECT(nfl_game_result),MATCH(C$1,INDIRECT(nfl_game_result_header),0),FALSE),"error")</f>
        <v>2017_06_NWE@NYJ</v>
      </c>
      <c r="D2877">
        <f ca="1">IFERROR(IF(ISBLANK(VLOOKUP($B2877,INDIRECT(nfl_game_result),MATCH(D$1,INDIRECT(nfl_game_result_header),0),FALSE)),"",VLOOKUP($B2877,INDIRECT(nfl_game_result),MATCH(D$1,INDIRECT(nfl_game_result_header),0),FALSE)),"error")</f>
        <v>9.5</v>
      </c>
      <c r="E2877">
        <f ca="1">IFERROR(IF(ISBLANK(VLOOKUP($B2877,INDIRECT(nfl_game_result),MATCH(E$1,INDIRECT(nfl_game_result_header),0),FALSE)),"",VLOOKUP($B2877,INDIRECT(nfl_game_result),MATCH(E$1,INDIRECT(nfl_game_result_header),0),FALSE)),"error")</f>
        <v>9.5</v>
      </c>
      <c r="F2877" s="23" t="str">
        <f ca="1">IFERROR(IF(ISBLANK(VLOOKUP($B2877,INDIRECT(nfl_game_result),MATCH(F$1,INDIRECT(nfl_game_result_header),0),FALSE)),"",VLOOKUP($B2877,INDIRECT(nfl_game_result),MATCH(F$1,INDIRECT(nfl_game_result_header),0),FALSE)),"error")</f>
        <v/>
      </c>
      <c r="G2877" s="23" t="str">
        <f ca="1">IFERROR(IF(ISBLANK(VLOOKUP($B2877,INDIRECT(nfl_game_result),MATCH(G$1,INDIRECT(nfl_game_result_header),0),FALSE)),"",VLOOKUP($B2877,INDIRECT(nfl_game_result),MATCH(G$1,INDIRECT(nfl_game_result_header),0),FALSE)),"error")</f>
        <v/>
      </c>
      <c r="H2877">
        <f ca="1">IFERROR(IF(ISBLANK(VLOOKUP($B2877,INDIRECT(nfl_game_result),MATCH(H$1,INDIRECT(nfl_game_result_header),0),FALSE)),"",VLOOKUP($B2877,INDIRECT(nfl_game_result),MATCH(H$1,INDIRECT(nfl_game_result_header),0),FALSE)),"error")</f>
        <v>17</v>
      </c>
      <c r="I2877">
        <f ca="1">IFERROR(IF(ISBLANK(VLOOKUP($B2877,INDIRECT(nfl_game_result),MATCH(I$1,INDIRECT(nfl_game_result_header),0),FALSE)),"",VLOOKUP($B2877,INDIRECT(nfl_game_result),MATCH(I$1,INDIRECT(nfl_game_result_header),0),FALSE)),"error")</f>
        <v>24</v>
      </c>
      <c r="J2877" t="str">
        <f ca="1">IFERROR(IF(ISBLANK(VLOOKUP($B2877,INDIRECT(nfl_game_result),MATCH(J$1,INDIRECT(nfl_game_result_header),0),FALSE)),"",VLOOKUP($B2877,INDIRECT(nfl_game_result),MATCH(J$1,INDIRECT(nfl_game_result_header),0),FALSE)),"error")</f>
        <v>NYJ</v>
      </c>
      <c r="K2877" t="str">
        <f ca="1">IFERROR(IF(ISBLANK(VLOOKUP($B2877,INDIRECT(nfl_game_result),MATCH(K$1,INDIRECT(nfl_game_result_header),0),FALSE)),"",VLOOKUP($B2877,INDIRECT(nfl_game_result),MATCH(K$1,INDIRECT(nfl_game_result_header),0),FALSE)),"error")</f>
        <v>NWE</v>
      </c>
      <c r="L2877" s="23" t="str">
        <f ca="1">IFERROR(IF(ISBLANK(VLOOKUP($B2877,INDIRECT(nfl_game_result),MATCH(L$1,INDIRECT(nfl_game_result_header),0),FALSE)),"",VLOOKUP($B2877,INDIRECT(nfl_game_result),MATCH(L$1,INDIRECT(nfl_game_result_header),0),FALSE)),"error")</f>
        <v/>
      </c>
      <c r="M2877" t="s">
        <v>16</v>
      </c>
      <c r="N2877">
        <v>10</v>
      </c>
      <c r="O2877" t="s">
        <v>332</v>
      </c>
      <c r="P2877">
        <v>0.56000000000000005</v>
      </c>
      <c r="V2877" s="23" t="s">
        <v>416</v>
      </c>
      <c r="W2877">
        <f ca="1">VALUE(LEFT(C2877, 4))</f>
        <v>2017</v>
      </c>
      <c r="X2877">
        <f ca="1">VALUE(MID(C2877,6,FIND("_",C2877,6)-6))</f>
        <v>6</v>
      </c>
      <c r="Y2877">
        <f ca="1">IF(NOT(OR(ISBLANK(D2877),ISBLANK(E2877),D2877="",E2877="")),D2877-E2877,"")</f>
        <v>0</v>
      </c>
      <c r="Z2877">
        <f ca="1">IF(OR(NOT(ISNUMBER(D2877)),ISBLANK(D2877),D2877="",ISBLANK(N2877)),"",ABS(D2877-N2877))</f>
        <v>0.5</v>
      </c>
      <c r="AA2877">
        <f ca="1">IF(OR(ISBLANK(J2877),ISBLANK(O2877),J2877="",O2877=""),"",IF(J2877=O2877,1,0))</f>
        <v>0</v>
      </c>
      <c r="AB2877" t="str">
        <f ca="1">IF(OR(ISBLANK(K2877),ISBLANK(Q2877),K2877="",Q2877=""),"",IF(K2877=Q2877,1,0))</f>
        <v/>
      </c>
      <c r="AC2877" s="23" t="str">
        <f t="shared" ca="1" si="44"/>
        <v/>
      </c>
    </row>
    <row r="2878" spans="1:29" x14ac:dyDescent="0.25">
      <c r="A2878" s="23">
        <v>2877</v>
      </c>
      <c r="B2878">
        <v>1421</v>
      </c>
      <c r="C2878" t="str">
        <f ca="1">IFERROR(VLOOKUP($B2878,INDIRECT(nfl_game_result),MATCH(C$1,INDIRECT(nfl_game_result_header),0),FALSE),"error")</f>
        <v>2017_06_TBY@ARI</v>
      </c>
      <c r="D2878">
        <f ca="1">IFERROR(IF(ISBLANK(VLOOKUP($B2878,INDIRECT(nfl_game_result),MATCH(D$1,INDIRECT(nfl_game_result_header),0),FALSE)),"",VLOOKUP($B2878,INDIRECT(nfl_game_result),MATCH(D$1,INDIRECT(nfl_game_result_header),0),FALSE)),"error")</f>
        <v>2</v>
      </c>
      <c r="E2878">
        <f ca="1">IFERROR(IF(ISBLANK(VLOOKUP($B2878,INDIRECT(nfl_game_result),MATCH(E$1,INDIRECT(nfl_game_result_header),0),FALSE)),"",VLOOKUP($B2878,INDIRECT(nfl_game_result),MATCH(E$1,INDIRECT(nfl_game_result_header),0),FALSE)),"error")</f>
        <v>1.5</v>
      </c>
      <c r="F2878" s="23" t="str">
        <f ca="1">IFERROR(IF(ISBLANK(VLOOKUP($B2878,INDIRECT(nfl_game_result),MATCH(F$1,INDIRECT(nfl_game_result_header),0),FALSE)),"",VLOOKUP($B2878,INDIRECT(nfl_game_result),MATCH(F$1,INDIRECT(nfl_game_result_header),0),FALSE)),"error")</f>
        <v/>
      </c>
      <c r="G2878" s="23" t="str">
        <f ca="1">IFERROR(IF(ISBLANK(VLOOKUP($B2878,INDIRECT(nfl_game_result),MATCH(G$1,INDIRECT(nfl_game_result_header),0),FALSE)),"",VLOOKUP($B2878,INDIRECT(nfl_game_result),MATCH(G$1,INDIRECT(nfl_game_result_header),0),FALSE)),"error")</f>
        <v/>
      </c>
      <c r="H2878">
        <f ca="1">IFERROR(IF(ISBLANK(VLOOKUP($B2878,INDIRECT(nfl_game_result),MATCH(H$1,INDIRECT(nfl_game_result_header),0),FALSE)),"",VLOOKUP($B2878,INDIRECT(nfl_game_result),MATCH(H$1,INDIRECT(nfl_game_result_header),0),FALSE)),"error")</f>
        <v>38</v>
      </c>
      <c r="I2878">
        <f ca="1">IFERROR(IF(ISBLANK(VLOOKUP($B2878,INDIRECT(nfl_game_result),MATCH(I$1,INDIRECT(nfl_game_result_header),0),FALSE)),"",VLOOKUP($B2878,INDIRECT(nfl_game_result),MATCH(I$1,INDIRECT(nfl_game_result_header),0),FALSE)),"error")</f>
        <v>33</v>
      </c>
      <c r="J2878" t="str">
        <f ca="1">IFERROR(IF(ISBLANK(VLOOKUP($B2878,INDIRECT(nfl_game_result),MATCH(J$1,INDIRECT(nfl_game_result_header),0),FALSE)),"",VLOOKUP($B2878,INDIRECT(nfl_game_result),MATCH(J$1,INDIRECT(nfl_game_result_header),0),FALSE)),"error")</f>
        <v>ARI</v>
      </c>
      <c r="K2878" t="str">
        <f ca="1">IFERROR(IF(ISBLANK(VLOOKUP($B2878,INDIRECT(nfl_game_result),MATCH(K$1,INDIRECT(nfl_game_result_header),0),FALSE)),"",VLOOKUP($B2878,INDIRECT(nfl_game_result),MATCH(K$1,INDIRECT(nfl_game_result_header),0),FALSE)),"error")</f>
        <v>ARI</v>
      </c>
      <c r="L2878" s="23" t="str">
        <f ca="1">IFERROR(IF(ISBLANK(VLOOKUP($B2878,INDIRECT(nfl_game_result),MATCH(L$1,INDIRECT(nfl_game_result_header),0),FALSE)),"",VLOOKUP($B2878,INDIRECT(nfl_game_result),MATCH(L$1,INDIRECT(nfl_game_result_header),0),FALSE)),"error")</f>
        <v/>
      </c>
      <c r="M2878" t="s">
        <v>16</v>
      </c>
      <c r="N2878">
        <v>1</v>
      </c>
      <c r="O2878" t="s">
        <v>334</v>
      </c>
      <c r="P2878">
        <v>0.57999999999999996</v>
      </c>
      <c r="V2878" s="23" t="s">
        <v>416</v>
      </c>
      <c r="W2878">
        <f ca="1">VALUE(LEFT(C2878, 4))</f>
        <v>2017</v>
      </c>
      <c r="X2878">
        <f ca="1">VALUE(MID(C2878,6,FIND("_",C2878,6)-6))</f>
        <v>6</v>
      </c>
      <c r="Y2878">
        <f ca="1">IF(NOT(OR(ISBLANK(D2878),ISBLANK(E2878),D2878="",E2878="")),D2878-E2878,"")</f>
        <v>0.5</v>
      </c>
      <c r="Z2878">
        <f ca="1">IF(OR(NOT(ISNUMBER(D2878)),ISBLANK(D2878),D2878="",ISBLANK(N2878)),"",ABS(D2878-N2878))</f>
        <v>1</v>
      </c>
      <c r="AA2878">
        <f ca="1">IF(OR(ISBLANK(J2878),ISBLANK(O2878),J2878="",O2878=""),"",IF(J2878=O2878,1,0))</f>
        <v>0</v>
      </c>
      <c r="AB2878" t="str">
        <f ca="1">IF(OR(ISBLANK(K2878),ISBLANK(Q2878),K2878="",Q2878=""),"",IF(K2878=Q2878,1,0))</f>
        <v/>
      </c>
      <c r="AC2878" s="23" t="str">
        <f t="shared" ca="1" si="44"/>
        <v/>
      </c>
    </row>
    <row r="2879" spans="1:29" x14ac:dyDescent="0.25">
      <c r="A2879" s="23">
        <v>2878</v>
      </c>
      <c r="B2879">
        <v>1422</v>
      </c>
      <c r="C2879" t="str">
        <f ca="1">IFERROR(VLOOKUP($B2879,INDIRECT(nfl_game_result),MATCH(C$1,INDIRECT(nfl_game_result_header),0),FALSE),"error")</f>
        <v>2017_06_LAR@JAX</v>
      </c>
      <c r="D2879">
        <f ca="1">IFERROR(IF(ISBLANK(VLOOKUP($B2879,INDIRECT(nfl_game_result),MATCH(D$1,INDIRECT(nfl_game_result_header),0),FALSE)),"",VLOOKUP($B2879,INDIRECT(nfl_game_result),MATCH(D$1,INDIRECT(nfl_game_result_header),0),FALSE)),"error")</f>
        <v>-2.5</v>
      </c>
      <c r="E2879">
        <f ca="1">IFERROR(IF(ISBLANK(VLOOKUP($B2879,INDIRECT(nfl_game_result),MATCH(E$1,INDIRECT(nfl_game_result_header),0),FALSE)),"",VLOOKUP($B2879,INDIRECT(nfl_game_result),MATCH(E$1,INDIRECT(nfl_game_result_header),0),FALSE)),"error")</f>
        <v>-2.5</v>
      </c>
      <c r="F2879" s="23" t="str">
        <f ca="1">IFERROR(IF(ISBLANK(VLOOKUP($B2879,INDIRECT(nfl_game_result),MATCH(F$1,INDIRECT(nfl_game_result_header),0),FALSE)),"",VLOOKUP($B2879,INDIRECT(nfl_game_result),MATCH(F$1,INDIRECT(nfl_game_result_header),0),FALSE)),"error")</f>
        <v/>
      </c>
      <c r="G2879" s="23" t="str">
        <f ca="1">IFERROR(IF(ISBLANK(VLOOKUP($B2879,INDIRECT(nfl_game_result),MATCH(G$1,INDIRECT(nfl_game_result_header),0),FALSE)),"",VLOOKUP($B2879,INDIRECT(nfl_game_result),MATCH(G$1,INDIRECT(nfl_game_result_header),0),FALSE)),"error")</f>
        <v/>
      </c>
      <c r="H2879">
        <f ca="1">IFERROR(IF(ISBLANK(VLOOKUP($B2879,INDIRECT(nfl_game_result),MATCH(H$1,INDIRECT(nfl_game_result_header),0),FALSE)),"",VLOOKUP($B2879,INDIRECT(nfl_game_result),MATCH(H$1,INDIRECT(nfl_game_result_header),0),FALSE)),"error")</f>
        <v>27</v>
      </c>
      <c r="I2879">
        <f ca="1">IFERROR(IF(ISBLANK(VLOOKUP($B2879,INDIRECT(nfl_game_result),MATCH(I$1,INDIRECT(nfl_game_result_header),0),FALSE)),"",VLOOKUP($B2879,INDIRECT(nfl_game_result),MATCH(I$1,INDIRECT(nfl_game_result_header),0),FALSE)),"error")</f>
        <v>17</v>
      </c>
      <c r="J2879" t="str">
        <f ca="1">IFERROR(IF(ISBLANK(VLOOKUP($B2879,INDIRECT(nfl_game_result),MATCH(J$1,INDIRECT(nfl_game_result_header),0),FALSE)),"",VLOOKUP($B2879,INDIRECT(nfl_game_result),MATCH(J$1,INDIRECT(nfl_game_result_header),0),FALSE)),"error")</f>
        <v>JAX</v>
      </c>
      <c r="K2879" t="str">
        <f ca="1">IFERROR(IF(ISBLANK(VLOOKUP($B2879,INDIRECT(nfl_game_result),MATCH(K$1,INDIRECT(nfl_game_result_header),0),FALSE)),"",VLOOKUP($B2879,INDIRECT(nfl_game_result),MATCH(K$1,INDIRECT(nfl_game_result_header),0),FALSE)),"error")</f>
        <v>JAX</v>
      </c>
      <c r="L2879" s="23" t="str">
        <f ca="1">IFERROR(IF(ISBLANK(VLOOKUP($B2879,INDIRECT(nfl_game_result),MATCH(L$1,INDIRECT(nfl_game_result_header),0),FALSE)),"",VLOOKUP($B2879,INDIRECT(nfl_game_result),MATCH(L$1,INDIRECT(nfl_game_result_header),0),FALSE)),"error")</f>
        <v/>
      </c>
      <c r="M2879" t="s">
        <v>16</v>
      </c>
      <c r="N2879">
        <v>1</v>
      </c>
      <c r="O2879" t="s">
        <v>123</v>
      </c>
      <c r="P2879">
        <v>0.63</v>
      </c>
      <c r="V2879" s="23" t="s">
        <v>416</v>
      </c>
      <c r="W2879">
        <f ca="1">VALUE(LEFT(C2879, 4))</f>
        <v>2017</v>
      </c>
      <c r="X2879">
        <f ca="1">VALUE(MID(C2879,6,FIND("_",C2879,6)-6))</f>
        <v>6</v>
      </c>
      <c r="Y2879">
        <f ca="1">IF(NOT(OR(ISBLANK(D2879),ISBLANK(E2879),D2879="",E2879="")),D2879-E2879,"")</f>
        <v>0</v>
      </c>
      <c r="Z2879">
        <f ca="1">IF(OR(NOT(ISNUMBER(D2879)),ISBLANK(D2879),D2879="",ISBLANK(N2879)),"",ABS(D2879-N2879))</f>
        <v>3.5</v>
      </c>
      <c r="AA2879">
        <f ca="1">IF(OR(ISBLANK(J2879),ISBLANK(O2879),J2879="",O2879=""),"",IF(J2879=O2879,1,0))</f>
        <v>0</v>
      </c>
      <c r="AB2879" t="str">
        <f ca="1">IF(OR(ISBLANK(K2879),ISBLANK(Q2879),K2879="",Q2879=""),"",IF(K2879=Q2879,1,0))</f>
        <v/>
      </c>
      <c r="AC2879" s="23" t="str">
        <f t="shared" ca="1" si="44"/>
        <v/>
      </c>
    </row>
    <row r="2880" spans="1:29" x14ac:dyDescent="0.25">
      <c r="A2880" s="23">
        <v>2879</v>
      </c>
      <c r="B2880">
        <v>1423</v>
      </c>
      <c r="C2880" t="str">
        <f ca="1">IFERROR(VLOOKUP($B2880,INDIRECT(nfl_game_result),MATCH(C$1,INDIRECT(nfl_game_result_header),0),FALSE),"error")</f>
        <v>2017_06_LAC@OAK</v>
      </c>
      <c r="D2880" t="str">
        <f ca="1">IFERROR(IF(ISBLANK(VLOOKUP($B2880,INDIRECT(nfl_game_result),MATCH(D$1,INDIRECT(nfl_game_result_header),0),FALSE)),"",VLOOKUP($B2880,INDIRECT(nfl_game_result),MATCH(D$1,INDIRECT(nfl_game_result_header),0),FALSE)),"error")</f>
        <v>NA</v>
      </c>
      <c r="E2880">
        <f ca="1">IFERROR(IF(ISBLANK(VLOOKUP($B2880,INDIRECT(nfl_game_result),MATCH(E$1,INDIRECT(nfl_game_result_header),0),FALSE)),"",VLOOKUP($B2880,INDIRECT(nfl_game_result),MATCH(E$1,INDIRECT(nfl_game_result_header),0),FALSE)),"error")</f>
        <v>-3.5</v>
      </c>
      <c r="F2880" s="23" t="str">
        <f ca="1">IFERROR(IF(ISBLANK(VLOOKUP($B2880,INDIRECT(nfl_game_result),MATCH(F$1,INDIRECT(nfl_game_result_header),0),FALSE)),"",VLOOKUP($B2880,INDIRECT(nfl_game_result),MATCH(F$1,INDIRECT(nfl_game_result_header),0),FALSE)),"error")</f>
        <v/>
      </c>
      <c r="G2880" s="23" t="str">
        <f ca="1">IFERROR(IF(ISBLANK(VLOOKUP($B2880,INDIRECT(nfl_game_result),MATCH(G$1,INDIRECT(nfl_game_result_header),0),FALSE)),"",VLOOKUP($B2880,INDIRECT(nfl_game_result),MATCH(G$1,INDIRECT(nfl_game_result_header),0),FALSE)),"error")</f>
        <v/>
      </c>
      <c r="H2880">
        <f ca="1">IFERROR(IF(ISBLANK(VLOOKUP($B2880,INDIRECT(nfl_game_result),MATCH(H$1,INDIRECT(nfl_game_result_header),0),FALSE)),"",VLOOKUP($B2880,INDIRECT(nfl_game_result),MATCH(H$1,INDIRECT(nfl_game_result_header),0),FALSE)),"error")</f>
        <v>16</v>
      </c>
      <c r="I2880">
        <f ca="1">IFERROR(IF(ISBLANK(VLOOKUP($B2880,INDIRECT(nfl_game_result),MATCH(I$1,INDIRECT(nfl_game_result_header),0),FALSE)),"",VLOOKUP($B2880,INDIRECT(nfl_game_result),MATCH(I$1,INDIRECT(nfl_game_result_header),0),FALSE)),"error")</f>
        <v>17</v>
      </c>
      <c r="J2880" t="str">
        <f ca="1">IFERROR(IF(ISBLANK(VLOOKUP($B2880,INDIRECT(nfl_game_result),MATCH(J$1,INDIRECT(nfl_game_result_header),0),FALSE)),"",VLOOKUP($B2880,INDIRECT(nfl_game_result),MATCH(J$1,INDIRECT(nfl_game_result_header),0),FALSE)),"error")</f>
        <v>LAC</v>
      </c>
      <c r="K2880" t="str">
        <f ca="1">IFERROR(IF(ISBLANK(VLOOKUP($B2880,INDIRECT(nfl_game_result),MATCH(K$1,INDIRECT(nfl_game_result_header),0),FALSE)),"",VLOOKUP($B2880,INDIRECT(nfl_game_result),MATCH(K$1,INDIRECT(nfl_game_result_header),0),FALSE)),"error")</f>
        <v>LAC</v>
      </c>
      <c r="L2880" s="23" t="str">
        <f ca="1">IFERROR(IF(ISBLANK(VLOOKUP($B2880,INDIRECT(nfl_game_result),MATCH(L$1,INDIRECT(nfl_game_result_header),0),FALSE)),"",VLOOKUP($B2880,INDIRECT(nfl_game_result),MATCH(L$1,INDIRECT(nfl_game_result_header),0),FALSE)),"error")</f>
        <v/>
      </c>
      <c r="M2880" t="s">
        <v>16</v>
      </c>
      <c r="N2880">
        <v>-3.5</v>
      </c>
      <c r="O2880" t="s">
        <v>122</v>
      </c>
      <c r="P2880">
        <v>0.64</v>
      </c>
      <c r="V2880" s="23" t="s">
        <v>416</v>
      </c>
      <c r="W2880">
        <f ca="1">VALUE(LEFT(C2880, 4))</f>
        <v>2017</v>
      </c>
      <c r="X2880">
        <f ca="1">VALUE(MID(C2880,6,FIND("_",C2880,6)-6))</f>
        <v>6</v>
      </c>
      <c r="Y2880" t="e">
        <f ca="1">IF(NOT(OR(ISBLANK(D2880),ISBLANK(E2880),D2880="",E2880="")),D2880-E2880,"")</f>
        <v>#VALUE!</v>
      </c>
      <c r="Z2880" t="str">
        <f ca="1">IF(OR(NOT(ISNUMBER(D2880)),ISBLANK(D2880),D2880="",ISBLANK(N2880)),"",ABS(D2880-N2880))</f>
        <v/>
      </c>
      <c r="AA2880">
        <f ca="1">IF(OR(ISBLANK(J2880),ISBLANK(O2880),J2880="",O2880=""),"",IF(J2880=O2880,1,0))</f>
        <v>1</v>
      </c>
      <c r="AB2880" t="str">
        <f ca="1">IF(OR(ISBLANK(K2880),ISBLANK(Q2880),K2880="",Q2880=""),"",IF(K2880=Q2880,1,0))</f>
        <v/>
      </c>
      <c r="AC2880" s="23" t="str">
        <f t="shared" ca="1" si="44"/>
        <v/>
      </c>
    </row>
    <row r="2881" spans="1:29" x14ac:dyDescent="0.25">
      <c r="A2881" s="23">
        <v>2880</v>
      </c>
      <c r="B2881">
        <v>1424</v>
      </c>
      <c r="C2881" t="str">
        <f ca="1">IFERROR(VLOOKUP($B2881,INDIRECT(nfl_game_result),MATCH(C$1,INDIRECT(nfl_game_result_header),0),FALSE),"error")</f>
        <v>2017_06_PIT@KCY</v>
      </c>
      <c r="D2881">
        <f ca="1">IFERROR(IF(ISBLANK(VLOOKUP($B2881,INDIRECT(nfl_game_result),MATCH(D$1,INDIRECT(nfl_game_result_header),0),FALSE)),"",VLOOKUP($B2881,INDIRECT(nfl_game_result),MATCH(D$1,INDIRECT(nfl_game_result_header),0),FALSE)),"error")</f>
        <v>-3</v>
      </c>
      <c r="E2881">
        <f ca="1">IFERROR(IF(ISBLANK(VLOOKUP($B2881,INDIRECT(nfl_game_result),MATCH(E$1,INDIRECT(nfl_game_result_header),0),FALSE)),"",VLOOKUP($B2881,INDIRECT(nfl_game_result),MATCH(E$1,INDIRECT(nfl_game_result_header),0),FALSE)),"error")</f>
        <v>-4</v>
      </c>
      <c r="F2881" s="23" t="str">
        <f ca="1">IFERROR(IF(ISBLANK(VLOOKUP($B2881,INDIRECT(nfl_game_result),MATCH(F$1,INDIRECT(nfl_game_result_header),0),FALSE)),"",VLOOKUP($B2881,INDIRECT(nfl_game_result),MATCH(F$1,INDIRECT(nfl_game_result_header),0),FALSE)),"error")</f>
        <v/>
      </c>
      <c r="G2881" s="23" t="str">
        <f ca="1">IFERROR(IF(ISBLANK(VLOOKUP($B2881,INDIRECT(nfl_game_result),MATCH(G$1,INDIRECT(nfl_game_result_header),0),FALSE)),"",VLOOKUP($B2881,INDIRECT(nfl_game_result),MATCH(G$1,INDIRECT(nfl_game_result_header),0),FALSE)),"error")</f>
        <v/>
      </c>
      <c r="H2881">
        <f ca="1">IFERROR(IF(ISBLANK(VLOOKUP($B2881,INDIRECT(nfl_game_result),MATCH(H$1,INDIRECT(nfl_game_result_header),0),FALSE)),"",VLOOKUP($B2881,INDIRECT(nfl_game_result),MATCH(H$1,INDIRECT(nfl_game_result_header),0),FALSE)),"error")</f>
        <v>13</v>
      </c>
      <c r="I2881">
        <f ca="1">IFERROR(IF(ISBLANK(VLOOKUP($B2881,INDIRECT(nfl_game_result),MATCH(I$1,INDIRECT(nfl_game_result_header),0),FALSE)),"",VLOOKUP($B2881,INDIRECT(nfl_game_result),MATCH(I$1,INDIRECT(nfl_game_result_header),0),FALSE)),"error")</f>
        <v>19</v>
      </c>
      <c r="J2881" t="str">
        <f ca="1">IFERROR(IF(ISBLANK(VLOOKUP($B2881,INDIRECT(nfl_game_result),MATCH(J$1,INDIRECT(nfl_game_result_header),0),FALSE)),"",VLOOKUP($B2881,INDIRECT(nfl_game_result),MATCH(J$1,INDIRECT(nfl_game_result_header),0),FALSE)),"error")</f>
        <v>PIT</v>
      </c>
      <c r="K2881" t="str">
        <f ca="1">IFERROR(IF(ISBLANK(VLOOKUP($B2881,INDIRECT(nfl_game_result),MATCH(K$1,INDIRECT(nfl_game_result_header),0),FALSE)),"",VLOOKUP($B2881,INDIRECT(nfl_game_result),MATCH(K$1,INDIRECT(nfl_game_result_header),0),FALSE)),"error")</f>
        <v>PIT</v>
      </c>
      <c r="L2881" s="23" t="str">
        <f ca="1">IFERROR(IF(ISBLANK(VLOOKUP($B2881,INDIRECT(nfl_game_result),MATCH(L$1,INDIRECT(nfl_game_result_header),0),FALSE)),"",VLOOKUP($B2881,INDIRECT(nfl_game_result),MATCH(L$1,INDIRECT(nfl_game_result_header),0),FALSE)),"error")</f>
        <v/>
      </c>
      <c r="M2881" t="s">
        <v>16</v>
      </c>
      <c r="N2881">
        <v>-4.5</v>
      </c>
      <c r="O2881" t="s">
        <v>87</v>
      </c>
      <c r="P2881">
        <v>0.65</v>
      </c>
      <c r="V2881" s="23" t="s">
        <v>416</v>
      </c>
      <c r="W2881">
        <f ca="1">VALUE(LEFT(C2881, 4))</f>
        <v>2017</v>
      </c>
      <c r="X2881">
        <f ca="1">VALUE(MID(C2881,6,FIND("_",C2881,6)-6))</f>
        <v>6</v>
      </c>
      <c r="Y2881">
        <f ca="1">IF(NOT(OR(ISBLANK(D2881),ISBLANK(E2881),D2881="",E2881="")),D2881-E2881,"")</f>
        <v>1</v>
      </c>
      <c r="Z2881">
        <f ca="1">IF(OR(NOT(ISNUMBER(D2881)),ISBLANK(D2881),D2881="",ISBLANK(N2881)),"",ABS(D2881-N2881))</f>
        <v>1.5</v>
      </c>
      <c r="AA2881">
        <f ca="1">IF(OR(ISBLANK(J2881),ISBLANK(O2881),J2881="",O2881=""),"",IF(J2881=O2881,1,0))</f>
        <v>1</v>
      </c>
      <c r="AB2881" t="str">
        <f ca="1">IF(OR(ISBLANK(K2881),ISBLANK(Q2881),K2881="",Q2881=""),"",IF(K2881=Q2881,1,0))</f>
        <v/>
      </c>
      <c r="AC2881" s="23" t="str">
        <f t="shared" ca="1" si="44"/>
        <v/>
      </c>
    </row>
    <row r="2882" spans="1:29" x14ac:dyDescent="0.25">
      <c r="A2882" s="23">
        <v>2881</v>
      </c>
      <c r="B2882">
        <v>1425</v>
      </c>
      <c r="C2882" t="str">
        <f ca="1">IFERROR(VLOOKUP($B2882,INDIRECT(nfl_game_result),MATCH(C$1,INDIRECT(nfl_game_result_header),0),FALSE),"error")</f>
        <v>2017_06_NYG@DEN</v>
      </c>
      <c r="D2882">
        <f ca="1">IFERROR(IF(ISBLANK(VLOOKUP($B2882,INDIRECT(nfl_game_result),MATCH(D$1,INDIRECT(nfl_game_result_header),0),FALSE)),"",VLOOKUP($B2882,INDIRECT(nfl_game_result),MATCH(D$1,INDIRECT(nfl_game_result_header),0),FALSE)),"error")</f>
        <v>-10</v>
      </c>
      <c r="E2882">
        <f ca="1">IFERROR(IF(ISBLANK(VLOOKUP($B2882,INDIRECT(nfl_game_result),MATCH(E$1,INDIRECT(nfl_game_result_header),0),FALSE)),"",VLOOKUP($B2882,INDIRECT(nfl_game_result),MATCH(E$1,INDIRECT(nfl_game_result_header),0),FALSE)),"error")</f>
        <v>-11.5</v>
      </c>
      <c r="F2882" s="23" t="str">
        <f ca="1">IFERROR(IF(ISBLANK(VLOOKUP($B2882,INDIRECT(nfl_game_result),MATCH(F$1,INDIRECT(nfl_game_result_header),0),FALSE)),"",VLOOKUP($B2882,INDIRECT(nfl_game_result),MATCH(F$1,INDIRECT(nfl_game_result_header),0),FALSE)),"error")</f>
        <v/>
      </c>
      <c r="G2882" s="23" t="str">
        <f ca="1">IFERROR(IF(ISBLANK(VLOOKUP($B2882,INDIRECT(nfl_game_result),MATCH(G$1,INDIRECT(nfl_game_result_header),0),FALSE)),"",VLOOKUP($B2882,INDIRECT(nfl_game_result),MATCH(G$1,INDIRECT(nfl_game_result_header),0),FALSE)),"error")</f>
        <v/>
      </c>
      <c r="H2882">
        <f ca="1">IFERROR(IF(ISBLANK(VLOOKUP($B2882,INDIRECT(nfl_game_result),MATCH(H$1,INDIRECT(nfl_game_result_header),0),FALSE)),"",VLOOKUP($B2882,INDIRECT(nfl_game_result),MATCH(H$1,INDIRECT(nfl_game_result_header),0),FALSE)),"error")</f>
        <v>10</v>
      </c>
      <c r="I2882">
        <f ca="1">IFERROR(IF(ISBLANK(VLOOKUP($B2882,INDIRECT(nfl_game_result),MATCH(I$1,INDIRECT(nfl_game_result_header),0),FALSE)),"",VLOOKUP($B2882,INDIRECT(nfl_game_result),MATCH(I$1,INDIRECT(nfl_game_result_header),0),FALSE)),"error")</f>
        <v>23</v>
      </c>
      <c r="J2882" t="str">
        <f ca="1">IFERROR(IF(ISBLANK(VLOOKUP($B2882,INDIRECT(nfl_game_result),MATCH(J$1,INDIRECT(nfl_game_result_header),0),FALSE)),"",VLOOKUP($B2882,INDIRECT(nfl_game_result),MATCH(J$1,INDIRECT(nfl_game_result_header),0),FALSE)),"error")</f>
        <v>NYG</v>
      </c>
      <c r="K2882" t="str">
        <f ca="1">IFERROR(IF(ISBLANK(VLOOKUP($B2882,INDIRECT(nfl_game_result),MATCH(K$1,INDIRECT(nfl_game_result_header),0),FALSE)),"",VLOOKUP($B2882,INDIRECT(nfl_game_result),MATCH(K$1,INDIRECT(nfl_game_result_header),0),FALSE)),"error")</f>
        <v>NYG</v>
      </c>
      <c r="L2882" s="23" t="str">
        <f ca="1">IFERROR(IF(ISBLANK(VLOOKUP($B2882,INDIRECT(nfl_game_result),MATCH(L$1,INDIRECT(nfl_game_result_header),0),FALSE)),"",VLOOKUP($B2882,INDIRECT(nfl_game_result),MATCH(L$1,INDIRECT(nfl_game_result_header),0),FALSE)),"error")</f>
        <v/>
      </c>
      <c r="M2882" t="s">
        <v>16</v>
      </c>
      <c r="N2882">
        <v>-8.5</v>
      </c>
      <c r="O2882" t="s">
        <v>72</v>
      </c>
      <c r="P2882">
        <v>0.7</v>
      </c>
      <c r="V2882" s="23" t="s">
        <v>416</v>
      </c>
      <c r="W2882">
        <f ca="1">VALUE(LEFT(C2882, 4))</f>
        <v>2017</v>
      </c>
      <c r="X2882">
        <f ca="1">VALUE(MID(C2882,6,FIND("_",C2882,6)-6))</f>
        <v>6</v>
      </c>
      <c r="Y2882">
        <f ca="1">IF(NOT(OR(ISBLANK(D2882),ISBLANK(E2882),D2882="",E2882="")),D2882-E2882,"")</f>
        <v>1.5</v>
      </c>
      <c r="Z2882">
        <f ca="1">IF(OR(NOT(ISNUMBER(D2882)),ISBLANK(D2882),D2882="",ISBLANK(N2882)),"",ABS(D2882-N2882))</f>
        <v>1.5</v>
      </c>
      <c r="AA2882">
        <f ca="1">IF(OR(ISBLANK(J2882),ISBLANK(O2882),J2882="",O2882=""),"",IF(J2882=O2882,1,0))</f>
        <v>0</v>
      </c>
      <c r="AB2882" t="str">
        <f ca="1">IF(OR(ISBLANK(K2882),ISBLANK(Q2882),K2882="",Q2882=""),"",IF(K2882=Q2882,1,0))</f>
        <v/>
      </c>
      <c r="AC2882" s="23" t="str">
        <f t="shared" ca="1" si="44"/>
        <v/>
      </c>
    </row>
    <row r="2883" spans="1:29" x14ac:dyDescent="0.25">
      <c r="A2883" s="23">
        <v>2882</v>
      </c>
      <c r="B2883">
        <v>1426</v>
      </c>
      <c r="C2883" t="str">
        <f ca="1">IFERROR(VLOOKUP($B2883,INDIRECT(nfl_game_result),MATCH(C$1,INDIRECT(nfl_game_result_header),0),FALSE),"error")</f>
        <v>2017_06_IND@TEN</v>
      </c>
      <c r="D2883" t="str">
        <f ca="1">IFERROR(IF(ISBLANK(VLOOKUP($B2883,INDIRECT(nfl_game_result),MATCH(D$1,INDIRECT(nfl_game_result_header),0),FALSE)),"",VLOOKUP($B2883,INDIRECT(nfl_game_result),MATCH(D$1,INDIRECT(nfl_game_result_header),0),FALSE)),"error")</f>
        <v>NA</v>
      </c>
      <c r="E2883">
        <f ca="1">IFERROR(IF(ISBLANK(VLOOKUP($B2883,INDIRECT(nfl_game_result),MATCH(E$1,INDIRECT(nfl_game_result_header),0),FALSE)),"",VLOOKUP($B2883,INDIRECT(nfl_game_result),MATCH(E$1,INDIRECT(nfl_game_result_header),0),FALSE)),"error")</f>
        <v>-5.5</v>
      </c>
      <c r="F2883" s="23" t="str">
        <f ca="1">IFERROR(IF(ISBLANK(VLOOKUP($B2883,INDIRECT(nfl_game_result),MATCH(F$1,INDIRECT(nfl_game_result_header),0),FALSE)),"",VLOOKUP($B2883,INDIRECT(nfl_game_result),MATCH(F$1,INDIRECT(nfl_game_result_header),0),FALSE)),"error")</f>
        <v/>
      </c>
      <c r="G2883" s="23" t="str">
        <f ca="1">IFERROR(IF(ISBLANK(VLOOKUP($B2883,INDIRECT(nfl_game_result),MATCH(G$1,INDIRECT(nfl_game_result_header),0),FALSE)),"",VLOOKUP($B2883,INDIRECT(nfl_game_result),MATCH(G$1,INDIRECT(nfl_game_result_header),0),FALSE)),"error")</f>
        <v/>
      </c>
      <c r="H2883">
        <f ca="1">IFERROR(IF(ISBLANK(VLOOKUP($B2883,INDIRECT(nfl_game_result),MATCH(H$1,INDIRECT(nfl_game_result_header),0),FALSE)),"",VLOOKUP($B2883,INDIRECT(nfl_game_result),MATCH(H$1,INDIRECT(nfl_game_result_header),0),FALSE)),"error")</f>
        <v>36</v>
      </c>
      <c r="I2883">
        <f ca="1">IFERROR(IF(ISBLANK(VLOOKUP($B2883,INDIRECT(nfl_game_result),MATCH(I$1,INDIRECT(nfl_game_result_header),0),FALSE)),"",VLOOKUP($B2883,INDIRECT(nfl_game_result),MATCH(I$1,INDIRECT(nfl_game_result_header),0),FALSE)),"error")</f>
        <v>22</v>
      </c>
      <c r="J2883" t="str">
        <f ca="1">IFERROR(IF(ISBLANK(VLOOKUP($B2883,INDIRECT(nfl_game_result),MATCH(J$1,INDIRECT(nfl_game_result_header),0),FALSE)),"",VLOOKUP($B2883,INDIRECT(nfl_game_result),MATCH(J$1,INDIRECT(nfl_game_result_header),0),FALSE)),"error")</f>
        <v>TEN</v>
      </c>
      <c r="K2883" t="str">
        <f ca="1">IFERROR(IF(ISBLANK(VLOOKUP($B2883,INDIRECT(nfl_game_result),MATCH(K$1,INDIRECT(nfl_game_result_header),0),FALSE)),"",VLOOKUP($B2883,INDIRECT(nfl_game_result),MATCH(K$1,INDIRECT(nfl_game_result_header),0),FALSE)),"error")</f>
        <v>TEN</v>
      </c>
      <c r="L2883" s="23" t="str">
        <f ca="1">IFERROR(IF(ISBLANK(VLOOKUP($B2883,INDIRECT(nfl_game_result),MATCH(L$1,INDIRECT(nfl_game_result_header),0),FALSE)),"",VLOOKUP($B2883,INDIRECT(nfl_game_result),MATCH(L$1,INDIRECT(nfl_game_result_header),0),FALSE)),"error")</f>
        <v/>
      </c>
      <c r="M2883" t="s">
        <v>16</v>
      </c>
      <c r="N2883">
        <v>-4.5</v>
      </c>
      <c r="O2883" t="s">
        <v>93</v>
      </c>
      <c r="P2883">
        <v>0.52</v>
      </c>
      <c r="V2883" s="23" t="s">
        <v>416</v>
      </c>
      <c r="W2883">
        <f ca="1">VALUE(LEFT(C2883, 4))</f>
        <v>2017</v>
      </c>
      <c r="X2883">
        <f ca="1">VALUE(MID(C2883,6,FIND("_",C2883,6)-6))</f>
        <v>6</v>
      </c>
      <c r="Y2883" t="e">
        <f ca="1">IF(NOT(OR(ISBLANK(D2883),ISBLANK(E2883),D2883="",E2883="")),D2883-E2883,"")</f>
        <v>#VALUE!</v>
      </c>
      <c r="Z2883" t="str">
        <f ca="1">IF(OR(NOT(ISNUMBER(D2883)),ISBLANK(D2883),D2883="",ISBLANK(N2883)),"",ABS(D2883-N2883))</f>
        <v/>
      </c>
      <c r="AA2883">
        <f ca="1">IF(OR(ISBLANK(J2883),ISBLANK(O2883),J2883="",O2883=""),"",IF(J2883=O2883,1,0))</f>
        <v>1</v>
      </c>
      <c r="AB2883" t="str">
        <f ca="1">IF(OR(ISBLANK(K2883),ISBLANK(Q2883),K2883="",Q2883=""),"",IF(K2883=Q2883,1,0))</f>
        <v/>
      </c>
      <c r="AC2883" s="23" t="str">
        <f t="shared" ca="1" si="44"/>
        <v/>
      </c>
    </row>
    <row r="2884" spans="1:29" x14ac:dyDescent="0.25">
      <c r="A2884" s="23">
        <v>2883</v>
      </c>
      <c r="B2884">
        <v>1413</v>
      </c>
      <c r="C2884" t="str">
        <f ca="1">IFERROR(VLOOKUP($B2884,INDIRECT(nfl_game_result),MATCH(C$1,INDIRECT(nfl_game_result_header),0),FALSE),"error")</f>
        <v>2017_06_PHI@CAR</v>
      </c>
      <c r="D2884">
        <f ca="1">IFERROR(IF(ISBLANK(VLOOKUP($B2884,INDIRECT(nfl_game_result),MATCH(D$1,INDIRECT(nfl_game_result_header),0),FALSE)),"",VLOOKUP($B2884,INDIRECT(nfl_game_result),MATCH(D$1,INDIRECT(nfl_game_result_header),0),FALSE)),"error")</f>
        <v>-3</v>
      </c>
      <c r="E2884">
        <f ca="1">IFERROR(IF(ISBLANK(VLOOKUP($B2884,INDIRECT(nfl_game_result),MATCH(E$1,INDIRECT(nfl_game_result_header),0),FALSE)),"",VLOOKUP($B2884,INDIRECT(nfl_game_result),MATCH(E$1,INDIRECT(nfl_game_result_header),0),FALSE)),"error")</f>
        <v>-3</v>
      </c>
      <c r="F2884" s="23" t="str">
        <f ca="1">IFERROR(IF(ISBLANK(VLOOKUP($B2884,INDIRECT(nfl_game_result),MATCH(F$1,INDIRECT(nfl_game_result_header),0),FALSE)),"",VLOOKUP($B2884,INDIRECT(nfl_game_result),MATCH(F$1,INDIRECT(nfl_game_result_header),0),FALSE)),"error")</f>
        <v/>
      </c>
      <c r="G2884" s="23" t="str">
        <f ca="1">IFERROR(IF(ISBLANK(VLOOKUP($B2884,INDIRECT(nfl_game_result),MATCH(G$1,INDIRECT(nfl_game_result_header),0),FALSE)),"",VLOOKUP($B2884,INDIRECT(nfl_game_result),MATCH(G$1,INDIRECT(nfl_game_result_header),0),FALSE)),"error")</f>
        <v/>
      </c>
      <c r="H2884">
        <f ca="1">IFERROR(IF(ISBLANK(VLOOKUP($B2884,INDIRECT(nfl_game_result),MATCH(H$1,INDIRECT(nfl_game_result_header),0),FALSE)),"",VLOOKUP($B2884,INDIRECT(nfl_game_result),MATCH(H$1,INDIRECT(nfl_game_result_header),0),FALSE)),"error")</f>
        <v>23</v>
      </c>
      <c r="I2884">
        <f ca="1">IFERROR(IF(ISBLANK(VLOOKUP($B2884,INDIRECT(nfl_game_result),MATCH(I$1,INDIRECT(nfl_game_result_header),0),FALSE)),"",VLOOKUP($B2884,INDIRECT(nfl_game_result),MATCH(I$1,INDIRECT(nfl_game_result_header),0),FALSE)),"error")</f>
        <v>28</v>
      </c>
      <c r="J2884" t="str">
        <f ca="1">IFERROR(IF(ISBLANK(VLOOKUP($B2884,INDIRECT(nfl_game_result),MATCH(J$1,INDIRECT(nfl_game_result_header),0),FALSE)),"",VLOOKUP($B2884,INDIRECT(nfl_game_result),MATCH(J$1,INDIRECT(nfl_game_result_header),0),FALSE)),"error")</f>
        <v>PHI</v>
      </c>
      <c r="K2884" t="str">
        <f ca="1">IFERROR(IF(ISBLANK(VLOOKUP($B2884,INDIRECT(nfl_game_result),MATCH(K$1,INDIRECT(nfl_game_result_header),0),FALSE)),"",VLOOKUP($B2884,INDIRECT(nfl_game_result),MATCH(K$1,INDIRECT(nfl_game_result_header),0),FALSE)),"error")</f>
        <v>PHI</v>
      </c>
      <c r="L2884" s="23" t="str">
        <f ca="1">IFERROR(IF(ISBLANK(VLOOKUP($B2884,INDIRECT(nfl_game_result),MATCH(L$1,INDIRECT(nfl_game_result_header),0),FALSE)),"",VLOOKUP($B2884,INDIRECT(nfl_game_result),MATCH(L$1,INDIRECT(nfl_game_result_header),0),FALSE)),"error")</f>
        <v/>
      </c>
      <c r="M2884" t="s">
        <v>14</v>
      </c>
      <c r="N2884">
        <v>-3</v>
      </c>
      <c r="O2884" t="s">
        <v>67</v>
      </c>
      <c r="P2884">
        <v>0.55000000000000004</v>
      </c>
      <c r="Q2884" t="s">
        <v>67</v>
      </c>
      <c r="V2884" s="23" t="s">
        <v>416</v>
      </c>
      <c r="W2884">
        <f ca="1">VALUE(LEFT(C2884, 4))</f>
        <v>2017</v>
      </c>
      <c r="X2884">
        <f ca="1">VALUE(MID(C2884,6,FIND("_",C2884,6)-6))</f>
        <v>6</v>
      </c>
      <c r="Y2884">
        <f ca="1">IF(NOT(OR(ISBLANK(D2884),ISBLANK(E2884),D2884="",E2884="")),D2884-E2884,"")</f>
        <v>0</v>
      </c>
      <c r="Z2884">
        <f ca="1">IF(OR(NOT(ISNUMBER(D2884)),ISBLANK(D2884),D2884="",ISBLANK(N2884)),"",ABS(D2884-N2884))</f>
        <v>0</v>
      </c>
      <c r="AA2884">
        <f ca="1">IF(OR(ISBLANK(J2884),ISBLANK(O2884),J2884="",O2884=""),"",IF(J2884=O2884,1,0))</f>
        <v>0</v>
      </c>
      <c r="AB2884">
        <f ca="1">IF(OR(ISBLANK(K2884),ISBLANK(Q2884),K2884="",Q2884=""),"",IF(K2884=Q2884,1,0))</f>
        <v>0</v>
      </c>
      <c r="AC2884" s="23" t="str">
        <f t="shared" ca="1" si="44"/>
        <v/>
      </c>
    </row>
    <row r="2885" spans="1:29" x14ac:dyDescent="0.25">
      <c r="A2885" s="23">
        <v>2884</v>
      </c>
      <c r="B2885">
        <v>1414</v>
      </c>
      <c r="C2885" t="str">
        <f ca="1">IFERROR(VLOOKUP($B2885,INDIRECT(nfl_game_result),MATCH(C$1,INDIRECT(nfl_game_result_header),0),FALSE),"error")</f>
        <v>2017_06_CHI@BAL</v>
      </c>
      <c r="D2885">
        <f ca="1">IFERROR(IF(ISBLANK(VLOOKUP($B2885,INDIRECT(nfl_game_result),MATCH(D$1,INDIRECT(nfl_game_result_header),0),FALSE)),"",VLOOKUP($B2885,INDIRECT(nfl_game_result),MATCH(D$1,INDIRECT(nfl_game_result_header),0),FALSE)),"error")</f>
        <v>-7</v>
      </c>
      <c r="E2885">
        <f ca="1">IFERROR(IF(ISBLANK(VLOOKUP($B2885,INDIRECT(nfl_game_result),MATCH(E$1,INDIRECT(nfl_game_result_header),0),FALSE)),"",VLOOKUP($B2885,INDIRECT(nfl_game_result),MATCH(E$1,INDIRECT(nfl_game_result_header),0),FALSE)),"error")</f>
        <v>-6.5</v>
      </c>
      <c r="F2885" s="23" t="str">
        <f ca="1">IFERROR(IF(ISBLANK(VLOOKUP($B2885,INDIRECT(nfl_game_result),MATCH(F$1,INDIRECT(nfl_game_result_header),0),FALSE)),"",VLOOKUP($B2885,INDIRECT(nfl_game_result),MATCH(F$1,INDIRECT(nfl_game_result_header),0),FALSE)),"error")</f>
        <v/>
      </c>
      <c r="G2885" s="23" t="str">
        <f ca="1">IFERROR(IF(ISBLANK(VLOOKUP($B2885,INDIRECT(nfl_game_result),MATCH(G$1,INDIRECT(nfl_game_result_header),0),FALSE)),"",VLOOKUP($B2885,INDIRECT(nfl_game_result),MATCH(G$1,INDIRECT(nfl_game_result_header),0),FALSE)),"error")</f>
        <v/>
      </c>
      <c r="H2885">
        <f ca="1">IFERROR(IF(ISBLANK(VLOOKUP($B2885,INDIRECT(nfl_game_result),MATCH(H$1,INDIRECT(nfl_game_result_header),0),FALSE)),"",VLOOKUP($B2885,INDIRECT(nfl_game_result),MATCH(H$1,INDIRECT(nfl_game_result_header),0),FALSE)),"error")</f>
        <v>24</v>
      </c>
      <c r="I2885">
        <f ca="1">IFERROR(IF(ISBLANK(VLOOKUP($B2885,INDIRECT(nfl_game_result),MATCH(I$1,INDIRECT(nfl_game_result_header),0),FALSE)),"",VLOOKUP($B2885,INDIRECT(nfl_game_result),MATCH(I$1,INDIRECT(nfl_game_result_header),0),FALSE)),"error")</f>
        <v>27</v>
      </c>
      <c r="J2885" t="str">
        <f ca="1">IFERROR(IF(ISBLANK(VLOOKUP($B2885,INDIRECT(nfl_game_result),MATCH(J$1,INDIRECT(nfl_game_result_header),0),FALSE)),"",VLOOKUP($B2885,INDIRECT(nfl_game_result),MATCH(J$1,INDIRECT(nfl_game_result_header),0),FALSE)),"error")</f>
        <v>CHI</v>
      </c>
      <c r="K2885" t="str">
        <f ca="1">IFERROR(IF(ISBLANK(VLOOKUP($B2885,INDIRECT(nfl_game_result),MATCH(K$1,INDIRECT(nfl_game_result_header),0),FALSE)),"",VLOOKUP($B2885,INDIRECT(nfl_game_result),MATCH(K$1,INDIRECT(nfl_game_result_header),0),FALSE)),"error")</f>
        <v>CHI</v>
      </c>
      <c r="L2885" s="23" t="str">
        <f ca="1">IFERROR(IF(ISBLANK(VLOOKUP($B2885,INDIRECT(nfl_game_result),MATCH(L$1,INDIRECT(nfl_game_result_header),0),FALSE)),"",VLOOKUP($B2885,INDIRECT(nfl_game_result),MATCH(L$1,INDIRECT(nfl_game_result_header),0),FALSE)),"error")</f>
        <v/>
      </c>
      <c r="M2885" t="s">
        <v>14</v>
      </c>
      <c r="N2885">
        <v>-5</v>
      </c>
      <c r="O2885" t="s">
        <v>65</v>
      </c>
      <c r="P2885">
        <v>0.6</v>
      </c>
      <c r="Q2885" t="s">
        <v>65</v>
      </c>
      <c r="V2885" s="23" t="s">
        <v>416</v>
      </c>
      <c r="W2885">
        <f ca="1">VALUE(LEFT(C2885, 4))</f>
        <v>2017</v>
      </c>
      <c r="X2885">
        <f ca="1">VALUE(MID(C2885,6,FIND("_",C2885,6)-6))</f>
        <v>6</v>
      </c>
      <c r="Y2885">
        <f ca="1">IF(NOT(OR(ISBLANK(D2885),ISBLANK(E2885),D2885="",E2885="")),D2885-E2885,"")</f>
        <v>-0.5</v>
      </c>
      <c r="Z2885">
        <f ca="1">IF(OR(NOT(ISNUMBER(D2885)),ISBLANK(D2885),D2885="",ISBLANK(N2885)),"",ABS(D2885-N2885))</f>
        <v>2</v>
      </c>
      <c r="AA2885">
        <f ca="1">IF(OR(ISBLANK(J2885),ISBLANK(O2885),J2885="",O2885=""),"",IF(J2885=O2885,1,0))</f>
        <v>0</v>
      </c>
      <c r="AB2885">
        <f ca="1">IF(OR(ISBLANK(K2885),ISBLANK(Q2885),K2885="",Q2885=""),"",IF(K2885=Q2885,1,0))</f>
        <v>0</v>
      </c>
      <c r="AC2885" s="23" t="str">
        <f t="shared" ca="1" si="44"/>
        <v/>
      </c>
    </row>
    <row r="2886" spans="1:29" x14ac:dyDescent="0.25">
      <c r="A2886" s="23">
        <v>2885</v>
      </c>
      <c r="B2886">
        <v>1415</v>
      </c>
      <c r="C2886" t="str">
        <f ca="1">IFERROR(VLOOKUP($B2886,INDIRECT(nfl_game_result),MATCH(C$1,INDIRECT(nfl_game_result_header),0),FALSE),"error")</f>
        <v>2017_06_GBY@MIN</v>
      </c>
      <c r="D2886" t="str">
        <f ca="1">IFERROR(IF(ISBLANK(VLOOKUP($B2886,INDIRECT(nfl_game_result),MATCH(D$1,INDIRECT(nfl_game_result_header),0),FALSE)),"",VLOOKUP($B2886,INDIRECT(nfl_game_result),MATCH(D$1,INDIRECT(nfl_game_result_header),0),FALSE)),"error")</f>
        <v>NA</v>
      </c>
      <c r="E2886">
        <f ca="1">IFERROR(IF(ISBLANK(VLOOKUP($B2886,INDIRECT(nfl_game_result),MATCH(E$1,INDIRECT(nfl_game_result_header),0),FALSE)),"",VLOOKUP($B2886,INDIRECT(nfl_game_result),MATCH(E$1,INDIRECT(nfl_game_result_header),0),FALSE)),"error")</f>
        <v>3</v>
      </c>
      <c r="F2886" s="23" t="str">
        <f ca="1">IFERROR(IF(ISBLANK(VLOOKUP($B2886,INDIRECT(nfl_game_result),MATCH(F$1,INDIRECT(nfl_game_result_header),0),FALSE)),"",VLOOKUP($B2886,INDIRECT(nfl_game_result),MATCH(F$1,INDIRECT(nfl_game_result_header),0),FALSE)),"error")</f>
        <v/>
      </c>
      <c r="G2886" s="23" t="str">
        <f ca="1">IFERROR(IF(ISBLANK(VLOOKUP($B2886,INDIRECT(nfl_game_result),MATCH(G$1,INDIRECT(nfl_game_result_header),0),FALSE)),"",VLOOKUP($B2886,INDIRECT(nfl_game_result),MATCH(G$1,INDIRECT(nfl_game_result_header),0),FALSE)),"error")</f>
        <v/>
      </c>
      <c r="H2886">
        <f ca="1">IFERROR(IF(ISBLANK(VLOOKUP($B2886,INDIRECT(nfl_game_result),MATCH(H$1,INDIRECT(nfl_game_result_header),0),FALSE)),"",VLOOKUP($B2886,INDIRECT(nfl_game_result),MATCH(H$1,INDIRECT(nfl_game_result_header),0),FALSE)),"error")</f>
        <v>23</v>
      </c>
      <c r="I2886">
        <f ca="1">IFERROR(IF(ISBLANK(VLOOKUP($B2886,INDIRECT(nfl_game_result),MATCH(I$1,INDIRECT(nfl_game_result_header),0),FALSE)),"",VLOOKUP($B2886,INDIRECT(nfl_game_result),MATCH(I$1,INDIRECT(nfl_game_result_header),0),FALSE)),"error")</f>
        <v>10</v>
      </c>
      <c r="J2886" t="str">
        <f ca="1">IFERROR(IF(ISBLANK(VLOOKUP($B2886,INDIRECT(nfl_game_result),MATCH(J$1,INDIRECT(nfl_game_result_header),0),FALSE)),"",VLOOKUP($B2886,INDIRECT(nfl_game_result),MATCH(J$1,INDIRECT(nfl_game_result_header),0),FALSE)),"error")</f>
        <v>MIN</v>
      </c>
      <c r="K2886" t="str">
        <f ca="1">IFERROR(IF(ISBLANK(VLOOKUP($B2886,INDIRECT(nfl_game_result),MATCH(K$1,INDIRECT(nfl_game_result_header),0),FALSE)),"",VLOOKUP($B2886,INDIRECT(nfl_game_result),MATCH(K$1,INDIRECT(nfl_game_result_header),0),FALSE)),"error")</f>
        <v>MIN</v>
      </c>
      <c r="L2886" s="23" t="str">
        <f ca="1">IFERROR(IF(ISBLANK(VLOOKUP($B2886,INDIRECT(nfl_game_result),MATCH(L$1,INDIRECT(nfl_game_result_header),0),FALSE)),"",VLOOKUP($B2886,INDIRECT(nfl_game_result),MATCH(L$1,INDIRECT(nfl_game_result_header),0),FALSE)),"error")</f>
        <v/>
      </c>
      <c r="M2886" t="s">
        <v>14</v>
      </c>
      <c r="N2886">
        <v>3.5</v>
      </c>
      <c r="O2886" t="s">
        <v>80</v>
      </c>
      <c r="P2886">
        <v>0.54</v>
      </c>
      <c r="Q2886" t="s">
        <v>80</v>
      </c>
      <c r="V2886" s="23" t="s">
        <v>416</v>
      </c>
      <c r="W2886">
        <f ca="1">VALUE(LEFT(C2886, 4))</f>
        <v>2017</v>
      </c>
      <c r="X2886">
        <f ca="1">VALUE(MID(C2886,6,FIND("_",C2886,6)-6))</f>
        <v>6</v>
      </c>
      <c r="Y2886" t="e">
        <f ca="1">IF(NOT(OR(ISBLANK(D2886),ISBLANK(E2886),D2886="",E2886="")),D2886-E2886,"")</f>
        <v>#VALUE!</v>
      </c>
      <c r="Z2886" t="str">
        <f ca="1">IF(OR(NOT(ISNUMBER(D2886)),ISBLANK(D2886),D2886="",ISBLANK(N2886)),"",ABS(D2886-N2886))</f>
        <v/>
      </c>
      <c r="AA2886">
        <f ca="1">IF(OR(ISBLANK(J2886),ISBLANK(O2886),J2886="",O2886=""),"",IF(J2886=O2886,1,0))</f>
        <v>1</v>
      </c>
      <c r="AB2886">
        <f ca="1">IF(OR(ISBLANK(K2886),ISBLANK(Q2886),K2886="",Q2886=""),"",IF(K2886=Q2886,1,0))</f>
        <v>1</v>
      </c>
      <c r="AC2886" s="23" t="str">
        <f t="shared" ca="1" si="44"/>
        <v/>
      </c>
    </row>
    <row r="2887" spans="1:29" x14ac:dyDescent="0.25">
      <c r="A2887" s="23">
        <v>2886</v>
      </c>
      <c r="B2887">
        <v>1416</v>
      </c>
      <c r="C2887" t="str">
        <f ca="1">IFERROR(VLOOKUP($B2887,INDIRECT(nfl_game_result),MATCH(C$1,INDIRECT(nfl_game_result_header),0),FALSE),"error")</f>
        <v>2017_06_SFO@WAS</v>
      </c>
      <c r="D2887">
        <f ca="1">IFERROR(IF(ISBLANK(VLOOKUP($B2887,INDIRECT(nfl_game_result),MATCH(D$1,INDIRECT(nfl_game_result_header),0),FALSE)),"",VLOOKUP($B2887,INDIRECT(nfl_game_result),MATCH(D$1,INDIRECT(nfl_game_result_header),0),FALSE)),"error")</f>
        <v>-10</v>
      </c>
      <c r="E2887">
        <f ca="1">IFERROR(IF(ISBLANK(VLOOKUP($B2887,INDIRECT(nfl_game_result),MATCH(E$1,INDIRECT(nfl_game_result_header),0),FALSE)),"",VLOOKUP($B2887,INDIRECT(nfl_game_result),MATCH(E$1,INDIRECT(nfl_game_result_header),0),FALSE)),"error")</f>
        <v>-11</v>
      </c>
      <c r="F2887" s="23" t="str">
        <f ca="1">IFERROR(IF(ISBLANK(VLOOKUP($B2887,INDIRECT(nfl_game_result),MATCH(F$1,INDIRECT(nfl_game_result_header),0),FALSE)),"",VLOOKUP($B2887,INDIRECT(nfl_game_result),MATCH(F$1,INDIRECT(nfl_game_result_header),0),FALSE)),"error")</f>
        <v/>
      </c>
      <c r="G2887" s="23" t="str">
        <f ca="1">IFERROR(IF(ISBLANK(VLOOKUP($B2887,INDIRECT(nfl_game_result),MATCH(G$1,INDIRECT(nfl_game_result_header),0),FALSE)),"",VLOOKUP($B2887,INDIRECT(nfl_game_result),MATCH(G$1,INDIRECT(nfl_game_result_header),0),FALSE)),"error")</f>
        <v/>
      </c>
      <c r="H2887">
        <f ca="1">IFERROR(IF(ISBLANK(VLOOKUP($B2887,INDIRECT(nfl_game_result),MATCH(H$1,INDIRECT(nfl_game_result_header),0),FALSE)),"",VLOOKUP($B2887,INDIRECT(nfl_game_result),MATCH(H$1,INDIRECT(nfl_game_result_header),0),FALSE)),"error")</f>
        <v>26</v>
      </c>
      <c r="I2887">
        <f ca="1">IFERROR(IF(ISBLANK(VLOOKUP($B2887,INDIRECT(nfl_game_result),MATCH(I$1,INDIRECT(nfl_game_result_header),0),FALSE)),"",VLOOKUP($B2887,INDIRECT(nfl_game_result),MATCH(I$1,INDIRECT(nfl_game_result_header),0),FALSE)),"error")</f>
        <v>24</v>
      </c>
      <c r="J2887" t="str">
        <f ca="1">IFERROR(IF(ISBLANK(VLOOKUP($B2887,INDIRECT(nfl_game_result),MATCH(J$1,INDIRECT(nfl_game_result_header),0),FALSE)),"",VLOOKUP($B2887,INDIRECT(nfl_game_result),MATCH(J$1,INDIRECT(nfl_game_result_header),0),FALSE)),"error")</f>
        <v>SFO</v>
      </c>
      <c r="K2887" t="str">
        <f ca="1">IFERROR(IF(ISBLANK(VLOOKUP($B2887,INDIRECT(nfl_game_result),MATCH(K$1,INDIRECT(nfl_game_result_header),0),FALSE)),"",VLOOKUP($B2887,INDIRECT(nfl_game_result),MATCH(K$1,INDIRECT(nfl_game_result_header),0),FALSE)),"error")</f>
        <v>WAS</v>
      </c>
      <c r="L2887" s="23" t="str">
        <f ca="1">IFERROR(IF(ISBLANK(VLOOKUP($B2887,INDIRECT(nfl_game_result),MATCH(L$1,INDIRECT(nfl_game_result_header),0),FALSE)),"",VLOOKUP($B2887,INDIRECT(nfl_game_result),MATCH(L$1,INDIRECT(nfl_game_result_header),0),FALSE)),"error")</f>
        <v/>
      </c>
      <c r="M2887" t="s">
        <v>14</v>
      </c>
      <c r="N2887">
        <v>-7.5</v>
      </c>
      <c r="O2887" t="s">
        <v>333</v>
      </c>
      <c r="P2887">
        <v>0.52</v>
      </c>
      <c r="Q2887" t="s">
        <v>333</v>
      </c>
      <c r="V2887" s="23" t="s">
        <v>416</v>
      </c>
      <c r="W2887">
        <f ca="1">VALUE(LEFT(C2887, 4))</f>
        <v>2017</v>
      </c>
      <c r="X2887">
        <f ca="1">VALUE(MID(C2887,6,FIND("_",C2887,6)-6))</f>
        <v>6</v>
      </c>
      <c r="Y2887">
        <f ca="1">IF(NOT(OR(ISBLANK(D2887),ISBLANK(E2887),D2887="",E2887="")),D2887-E2887,"")</f>
        <v>1</v>
      </c>
      <c r="Z2887">
        <f ca="1">IF(OR(NOT(ISNUMBER(D2887)),ISBLANK(D2887),D2887="",ISBLANK(N2887)),"",ABS(D2887-N2887))</f>
        <v>2.5</v>
      </c>
      <c r="AA2887">
        <f ca="1">IF(OR(ISBLANK(J2887),ISBLANK(O2887),J2887="",O2887=""),"",IF(J2887=O2887,1,0))</f>
        <v>1</v>
      </c>
      <c r="AB2887">
        <f ca="1">IF(OR(ISBLANK(K2887),ISBLANK(Q2887),K2887="",Q2887=""),"",IF(K2887=Q2887,1,0))</f>
        <v>0</v>
      </c>
      <c r="AC2887" s="23" t="str">
        <f t="shared" ca="1" si="44"/>
        <v/>
      </c>
    </row>
    <row r="2888" spans="1:29" x14ac:dyDescent="0.25">
      <c r="A2888" s="23">
        <v>2887</v>
      </c>
      <c r="B2888">
        <v>1417</v>
      </c>
      <c r="C2888" t="str">
        <f ca="1">IFERROR(VLOOKUP($B2888,INDIRECT(nfl_game_result),MATCH(C$1,INDIRECT(nfl_game_result_header),0),FALSE),"error")</f>
        <v>2017_06_DET@NOR</v>
      </c>
      <c r="D2888">
        <f ca="1">IFERROR(IF(ISBLANK(VLOOKUP($B2888,INDIRECT(nfl_game_result),MATCH(D$1,INDIRECT(nfl_game_result_header),0),FALSE)),"",VLOOKUP($B2888,INDIRECT(nfl_game_result),MATCH(D$1,INDIRECT(nfl_game_result_header),0),FALSE)),"error")</f>
        <v>-3.5</v>
      </c>
      <c r="E2888">
        <f ca="1">IFERROR(IF(ISBLANK(VLOOKUP($B2888,INDIRECT(nfl_game_result),MATCH(E$1,INDIRECT(nfl_game_result_header),0),FALSE)),"",VLOOKUP($B2888,INDIRECT(nfl_game_result),MATCH(E$1,INDIRECT(nfl_game_result_header),0),FALSE)),"error")</f>
        <v>-4.5</v>
      </c>
      <c r="F2888" s="23" t="str">
        <f ca="1">IFERROR(IF(ISBLANK(VLOOKUP($B2888,INDIRECT(nfl_game_result),MATCH(F$1,INDIRECT(nfl_game_result_header),0),FALSE)),"",VLOOKUP($B2888,INDIRECT(nfl_game_result),MATCH(F$1,INDIRECT(nfl_game_result_header),0),FALSE)),"error")</f>
        <v/>
      </c>
      <c r="G2888" s="23" t="str">
        <f ca="1">IFERROR(IF(ISBLANK(VLOOKUP($B2888,INDIRECT(nfl_game_result),MATCH(G$1,INDIRECT(nfl_game_result_header),0),FALSE)),"",VLOOKUP($B2888,INDIRECT(nfl_game_result),MATCH(G$1,INDIRECT(nfl_game_result_header),0),FALSE)),"error")</f>
        <v/>
      </c>
      <c r="H2888">
        <f ca="1">IFERROR(IF(ISBLANK(VLOOKUP($B2888,INDIRECT(nfl_game_result),MATCH(H$1,INDIRECT(nfl_game_result_header),0),FALSE)),"",VLOOKUP($B2888,INDIRECT(nfl_game_result),MATCH(H$1,INDIRECT(nfl_game_result_header),0),FALSE)),"error")</f>
        <v>52</v>
      </c>
      <c r="I2888">
        <f ca="1">IFERROR(IF(ISBLANK(VLOOKUP($B2888,INDIRECT(nfl_game_result),MATCH(I$1,INDIRECT(nfl_game_result_header),0),FALSE)),"",VLOOKUP($B2888,INDIRECT(nfl_game_result),MATCH(I$1,INDIRECT(nfl_game_result_header),0),FALSE)),"error")</f>
        <v>38</v>
      </c>
      <c r="J2888" t="str">
        <f ca="1">IFERROR(IF(ISBLANK(VLOOKUP($B2888,INDIRECT(nfl_game_result),MATCH(J$1,INDIRECT(nfl_game_result_header),0),FALSE)),"",VLOOKUP($B2888,INDIRECT(nfl_game_result),MATCH(J$1,INDIRECT(nfl_game_result_header),0),FALSE)),"error")</f>
        <v>NOR</v>
      </c>
      <c r="K2888" t="str">
        <f ca="1">IFERROR(IF(ISBLANK(VLOOKUP($B2888,INDIRECT(nfl_game_result),MATCH(K$1,INDIRECT(nfl_game_result_header),0),FALSE)),"",VLOOKUP($B2888,INDIRECT(nfl_game_result),MATCH(K$1,INDIRECT(nfl_game_result_header),0),FALSE)),"error")</f>
        <v>NOR</v>
      </c>
      <c r="L2888" s="23" t="str">
        <f ca="1">IFERROR(IF(ISBLANK(VLOOKUP($B2888,INDIRECT(nfl_game_result),MATCH(L$1,INDIRECT(nfl_game_result_header),0),FALSE)),"",VLOOKUP($B2888,INDIRECT(nfl_game_result),MATCH(L$1,INDIRECT(nfl_game_result_header),0),FALSE)),"error")</f>
        <v/>
      </c>
      <c r="M2888" t="s">
        <v>14</v>
      </c>
      <c r="N2888">
        <v>-3.5</v>
      </c>
      <c r="O2888" t="s">
        <v>335</v>
      </c>
      <c r="P2888">
        <v>0.65</v>
      </c>
      <c r="Q2888" t="s">
        <v>335</v>
      </c>
      <c r="V2888" s="23" t="s">
        <v>416</v>
      </c>
      <c r="W2888">
        <f ca="1">VALUE(LEFT(C2888, 4))</f>
        <v>2017</v>
      </c>
      <c r="X2888">
        <f ca="1">VALUE(MID(C2888,6,FIND("_",C2888,6)-6))</f>
        <v>6</v>
      </c>
      <c r="Y2888">
        <f ca="1">IF(NOT(OR(ISBLANK(D2888),ISBLANK(E2888),D2888="",E2888="")),D2888-E2888,"")</f>
        <v>1</v>
      </c>
      <c r="Z2888">
        <f ca="1">IF(OR(NOT(ISNUMBER(D2888)),ISBLANK(D2888),D2888="",ISBLANK(N2888)),"",ABS(D2888-N2888))</f>
        <v>0</v>
      </c>
      <c r="AA2888">
        <f ca="1">IF(OR(ISBLANK(J2888),ISBLANK(O2888),J2888="",O2888=""),"",IF(J2888=O2888,1,0))</f>
        <v>1</v>
      </c>
      <c r="AB2888">
        <f ca="1">IF(OR(ISBLANK(K2888),ISBLANK(Q2888),K2888="",Q2888=""),"",IF(K2888=Q2888,1,0))</f>
        <v>1</v>
      </c>
      <c r="AC2888" s="23" t="str">
        <f t="shared" ca="1" si="44"/>
        <v/>
      </c>
    </row>
    <row r="2889" spans="1:29" x14ac:dyDescent="0.25">
      <c r="A2889" s="23">
        <v>2888</v>
      </c>
      <c r="B2889">
        <v>1418</v>
      </c>
      <c r="C2889" t="str">
        <f ca="1">IFERROR(VLOOKUP($B2889,INDIRECT(nfl_game_result),MATCH(C$1,INDIRECT(nfl_game_result_header),0),FALSE),"error")</f>
        <v>2017_06_MIA@ATL</v>
      </c>
      <c r="D2889">
        <f ca="1">IFERROR(IF(ISBLANK(VLOOKUP($B2889,INDIRECT(nfl_game_result),MATCH(D$1,INDIRECT(nfl_game_result_header),0),FALSE)),"",VLOOKUP($B2889,INDIRECT(nfl_game_result),MATCH(D$1,INDIRECT(nfl_game_result_header),0),FALSE)),"error")</f>
        <v>-10.5</v>
      </c>
      <c r="E2889">
        <f ca="1">IFERROR(IF(ISBLANK(VLOOKUP($B2889,INDIRECT(nfl_game_result),MATCH(E$1,INDIRECT(nfl_game_result_header),0),FALSE)),"",VLOOKUP($B2889,INDIRECT(nfl_game_result),MATCH(E$1,INDIRECT(nfl_game_result_header),0),FALSE)),"error")</f>
        <v>-13</v>
      </c>
      <c r="F2889" s="23" t="str">
        <f ca="1">IFERROR(IF(ISBLANK(VLOOKUP($B2889,INDIRECT(nfl_game_result),MATCH(F$1,INDIRECT(nfl_game_result_header),0),FALSE)),"",VLOOKUP($B2889,INDIRECT(nfl_game_result),MATCH(F$1,INDIRECT(nfl_game_result_header),0),FALSE)),"error")</f>
        <v/>
      </c>
      <c r="G2889" s="23" t="str">
        <f ca="1">IFERROR(IF(ISBLANK(VLOOKUP($B2889,INDIRECT(nfl_game_result),MATCH(G$1,INDIRECT(nfl_game_result_header),0),FALSE)),"",VLOOKUP($B2889,INDIRECT(nfl_game_result),MATCH(G$1,INDIRECT(nfl_game_result_header),0),FALSE)),"error")</f>
        <v/>
      </c>
      <c r="H2889">
        <f ca="1">IFERROR(IF(ISBLANK(VLOOKUP($B2889,INDIRECT(nfl_game_result),MATCH(H$1,INDIRECT(nfl_game_result_header),0),FALSE)),"",VLOOKUP($B2889,INDIRECT(nfl_game_result),MATCH(H$1,INDIRECT(nfl_game_result_header),0),FALSE)),"error")</f>
        <v>17</v>
      </c>
      <c r="I2889">
        <f ca="1">IFERROR(IF(ISBLANK(VLOOKUP($B2889,INDIRECT(nfl_game_result),MATCH(I$1,INDIRECT(nfl_game_result_header),0),FALSE)),"",VLOOKUP($B2889,INDIRECT(nfl_game_result),MATCH(I$1,INDIRECT(nfl_game_result_header),0),FALSE)),"error")</f>
        <v>20</v>
      </c>
      <c r="J2889" t="str">
        <f ca="1">IFERROR(IF(ISBLANK(VLOOKUP($B2889,INDIRECT(nfl_game_result),MATCH(J$1,INDIRECT(nfl_game_result_header),0),FALSE)),"",VLOOKUP($B2889,INDIRECT(nfl_game_result),MATCH(J$1,INDIRECT(nfl_game_result_header),0),FALSE)),"error")</f>
        <v>MIA</v>
      </c>
      <c r="K2889" t="str">
        <f ca="1">IFERROR(IF(ISBLANK(VLOOKUP($B2889,INDIRECT(nfl_game_result),MATCH(K$1,INDIRECT(nfl_game_result_header),0),FALSE)),"",VLOOKUP($B2889,INDIRECT(nfl_game_result),MATCH(K$1,INDIRECT(nfl_game_result_header),0),FALSE)),"error")</f>
        <v>MIA</v>
      </c>
      <c r="L2889" s="23" t="str">
        <f ca="1">IFERROR(IF(ISBLANK(VLOOKUP($B2889,INDIRECT(nfl_game_result),MATCH(L$1,INDIRECT(nfl_game_result_header),0),FALSE)),"",VLOOKUP($B2889,INDIRECT(nfl_game_result),MATCH(L$1,INDIRECT(nfl_game_result_header),0),FALSE)),"error")</f>
        <v/>
      </c>
      <c r="M2889" t="s">
        <v>14</v>
      </c>
      <c r="N2889">
        <v>-7.5</v>
      </c>
      <c r="O2889" t="s">
        <v>20</v>
      </c>
      <c r="P2889">
        <v>0.66</v>
      </c>
      <c r="Q2889" t="s">
        <v>20</v>
      </c>
      <c r="V2889" s="23" t="s">
        <v>416</v>
      </c>
      <c r="W2889">
        <f ca="1">VALUE(LEFT(C2889, 4))</f>
        <v>2017</v>
      </c>
      <c r="X2889">
        <f ca="1">VALUE(MID(C2889,6,FIND("_",C2889,6)-6))</f>
        <v>6</v>
      </c>
      <c r="Y2889">
        <f ca="1">IF(NOT(OR(ISBLANK(D2889),ISBLANK(E2889),D2889="",E2889="")),D2889-E2889,"")</f>
        <v>2.5</v>
      </c>
      <c r="Z2889">
        <f ca="1">IF(OR(NOT(ISNUMBER(D2889)),ISBLANK(D2889),D2889="",ISBLANK(N2889)),"",ABS(D2889-N2889))</f>
        <v>3</v>
      </c>
      <c r="AA2889">
        <f ca="1">IF(OR(ISBLANK(J2889),ISBLANK(O2889),J2889="",O2889=""),"",IF(J2889=O2889,1,0))</f>
        <v>0</v>
      </c>
      <c r="AB2889">
        <f ca="1">IF(OR(ISBLANK(K2889),ISBLANK(Q2889),K2889="",Q2889=""),"",IF(K2889=Q2889,1,0))</f>
        <v>0</v>
      </c>
      <c r="AC2889" s="23" t="str">
        <f t="shared" ca="1" si="44"/>
        <v/>
      </c>
    </row>
    <row r="2890" spans="1:29" x14ac:dyDescent="0.25">
      <c r="A2890" s="23">
        <v>2889</v>
      </c>
      <c r="B2890">
        <v>1419</v>
      </c>
      <c r="C2890" t="str">
        <f ca="1">IFERROR(VLOOKUP($B2890,INDIRECT(nfl_game_result),MATCH(C$1,INDIRECT(nfl_game_result_header),0),FALSE),"error")</f>
        <v>2017_06_CLE@HOU</v>
      </c>
      <c r="D2890">
        <f ca="1">IFERROR(IF(ISBLANK(VLOOKUP($B2890,INDIRECT(nfl_game_result),MATCH(D$1,INDIRECT(nfl_game_result_header),0),FALSE)),"",VLOOKUP($B2890,INDIRECT(nfl_game_result),MATCH(D$1,INDIRECT(nfl_game_result_header),0),FALSE)),"error")</f>
        <v>-10.5</v>
      </c>
      <c r="E2890">
        <f ca="1">IFERROR(IF(ISBLANK(VLOOKUP($B2890,INDIRECT(nfl_game_result),MATCH(E$1,INDIRECT(nfl_game_result_header),0),FALSE)),"",VLOOKUP($B2890,INDIRECT(nfl_game_result),MATCH(E$1,INDIRECT(nfl_game_result_header),0),FALSE)),"error")</f>
        <v>-9</v>
      </c>
      <c r="F2890" s="23" t="str">
        <f ca="1">IFERROR(IF(ISBLANK(VLOOKUP($B2890,INDIRECT(nfl_game_result),MATCH(F$1,INDIRECT(nfl_game_result_header),0),FALSE)),"",VLOOKUP($B2890,INDIRECT(nfl_game_result),MATCH(F$1,INDIRECT(nfl_game_result_header),0),FALSE)),"error")</f>
        <v/>
      </c>
      <c r="G2890" s="23" t="str">
        <f ca="1">IFERROR(IF(ISBLANK(VLOOKUP($B2890,INDIRECT(nfl_game_result),MATCH(G$1,INDIRECT(nfl_game_result_header),0),FALSE)),"",VLOOKUP($B2890,INDIRECT(nfl_game_result),MATCH(G$1,INDIRECT(nfl_game_result_header),0),FALSE)),"error")</f>
        <v/>
      </c>
      <c r="H2890">
        <f ca="1">IFERROR(IF(ISBLANK(VLOOKUP($B2890,INDIRECT(nfl_game_result),MATCH(H$1,INDIRECT(nfl_game_result_header),0),FALSE)),"",VLOOKUP($B2890,INDIRECT(nfl_game_result),MATCH(H$1,INDIRECT(nfl_game_result_header),0),FALSE)),"error")</f>
        <v>33</v>
      </c>
      <c r="I2890">
        <f ca="1">IFERROR(IF(ISBLANK(VLOOKUP($B2890,INDIRECT(nfl_game_result),MATCH(I$1,INDIRECT(nfl_game_result_header),0),FALSE)),"",VLOOKUP($B2890,INDIRECT(nfl_game_result),MATCH(I$1,INDIRECT(nfl_game_result_header),0),FALSE)),"error")</f>
        <v>17</v>
      </c>
      <c r="J2890" t="str">
        <f ca="1">IFERROR(IF(ISBLANK(VLOOKUP($B2890,INDIRECT(nfl_game_result),MATCH(J$1,INDIRECT(nfl_game_result_header),0),FALSE)),"",VLOOKUP($B2890,INDIRECT(nfl_game_result),MATCH(J$1,INDIRECT(nfl_game_result_header),0),FALSE)),"error")</f>
        <v>HOU</v>
      </c>
      <c r="K2890" t="str">
        <f ca="1">IFERROR(IF(ISBLANK(VLOOKUP($B2890,INDIRECT(nfl_game_result),MATCH(K$1,INDIRECT(nfl_game_result_header),0),FALSE)),"",VLOOKUP($B2890,INDIRECT(nfl_game_result),MATCH(K$1,INDIRECT(nfl_game_result_header),0),FALSE)),"error")</f>
        <v>HOU</v>
      </c>
      <c r="L2890" s="23" t="str">
        <f ca="1">IFERROR(IF(ISBLANK(VLOOKUP($B2890,INDIRECT(nfl_game_result),MATCH(L$1,INDIRECT(nfl_game_result_header),0),FALSE)),"",VLOOKUP($B2890,INDIRECT(nfl_game_result),MATCH(L$1,INDIRECT(nfl_game_result_header),0),FALSE)),"error")</f>
        <v/>
      </c>
      <c r="M2890" t="s">
        <v>14</v>
      </c>
      <c r="N2890">
        <v>-12</v>
      </c>
      <c r="O2890" t="s">
        <v>70</v>
      </c>
      <c r="P2890">
        <v>0.51</v>
      </c>
      <c r="Q2890" t="s">
        <v>70</v>
      </c>
      <c r="V2890" s="23" t="s">
        <v>416</v>
      </c>
      <c r="W2890">
        <f ca="1">VALUE(LEFT(C2890, 4))</f>
        <v>2017</v>
      </c>
      <c r="X2890">
        <f ca="1">VALUE(MID(C2890,6,FIND("_",C2890,6)-6))</f>
        <v>6</v>
      </c>
      <c r="Y2890">
        <f ca="1">IF(NOT(OR(ISBLANK(D2890),ISBLANK(E2890),D2890="",E2890="")),D2890-E2890,"")</f>
        <v>-1.5</v>
      </c>
      <c r="Z2890">
        <f ca="1">IF(OR(NOT(ISNUMBER(D2890)),ISBLANK(D2890),D2890="",ISBLANK(N2890)),"",ABS(D2890-N2890))</f>
        <v>1.5</v>
      </c>
      <c r="AA2890">
        <f ca="1">IF(OR(ISBLANK(J2890),ISBLANK(O2890),J2890="",O2890=""),"",IF(J2890=O2890,1,0))</f>
        <v>0</v>
      </c>
      <c r="AB2890">
        <f ca="1">IF(OR(ISBLANK(K2890),ISBLANK(Q2890),K2890="",Q2890=""),"",IF(K2890=Q2890,1,0))</f>
        <v>0</v>
      </c>
      <c r="AC2890" s="23" t="str">
        <f t="shared" ca="1" si="44"/>
        <v/>
      </c>
    </row>
    <row r="2891" spans="1:29" x14ac:dyDescent="0.25">
      <c r="A2891" s="23">
        <v>2890</v>
      </c>
      <c r="B2891">
        <v>1420</v>
      </c>
      <c r="C2891" t="str">
        <f ca="1">IFERROR(VLOOKUP($B2891,INDIRECT(nfl_game_result),MATCH(C$1,INDIRECT(nfl_game_result_header),0),FALSE),"error")</f>
        <v>2017_06_NWE@NYJ</v>
      </c>
      <c r="D2891">
        <f ca="1">IFERROR(IF(ISBLANK(VLOOKUP($B2891,INDIRECT(nfl_game_result),MATCH(D$1,INDIRECT(nfl_game_result_header),0),FALSE)),"",VLOOKUP($B2891,INDIRECT(nfl_game_result),MATCH(D$1,INDIRECT(nfl_game_result_header),0),FALSE)),"error")</f>
        <v>9.5</v>
      </c>
      <c r="E2891">
        <f ca="1">IFERROR(IF(ISBLANK(VLOOKUP($B2891,INDIRECT(nfl_game_result),MATCH(E$1,INDIRECT(nfl_game_result_header),0),FALSE)),"",VLOOKUP($B2891,INDIRECT(nfl_game_result),MATCH(E$1,INDIRECT(nfl_game_result_header),0),FALSE)),"error")</f>
        <v>9.5</v>
      </c>
      <c r="F2891" s="23" t="str">
        <f ca="1">IFERROR(IF(ISBLANK(VLOOKUP($B2891,INDIRECT(nfl_game_result),MATCH(F$1,INDIRECT(nfl_game_result_header),0),FALSE)),"",VLOOKUP($B2891,INDIRECT(nfl_game_result),MATCH(F$1,INDIRECT(nfl_game_result_header),0),FALSE)),"error")</f>
        <v/>
      </c>
      <c r="G2891" s="23" t="str">
        <f ca="1">IFERROR(IF(ISBLANK(VLOOKUP($B2891,INDIRECT(nfl_game_result),MATCH(G$1,INDIRECT(nfl_game_result_header),0),FALSE)),"",VLOOKUP($B2891,INDIRECT(nfl_game_result),MATCH(G$1,INDIRECT(nfl_game_result_header),0),FALSE)),"error")</f>
        <v/>
      </c>
      <c r="H2891">
        <f ca="1">IFERROR(IF(ISBLANK(VLOOKUP($B2891,INDIRECT(nfl_game_result),MATCH(H$1,INDIRECT(nfl_game_result_header),0),FALSE)),"",VLOOKUP($B2891,INDIRECT(nfl_game_result),MATCH(H$1,INDIRECT(nfl_game_result_header),0),FALSE)),"error")</f>
        <v>17</v>
      </c>
      <c r="I2891">
        <f ca="1">IFERROR(IF(ISBLANK(VLOOKUP($B2891,INDIRECT(nfl_game_result),MATCH(I$1,INDIRECT(nfl_game_result_header),0),FALSE)),"",VLOOKUP($B2891,INDIRECT(nfl_game_result),MATCH(I$1,INDIRECT(nfl_game_result_header),0),FALSE)),"error")</f>
        <v>24</v>
      </c>
      <c r="J2891" t="str">
        <f ca="1">IFERROR(IF(ISBLANK(VLOOKUP($B2891,INDIRECT(nfl_game_result),MATCH(J$1,INDIRECT(nfl_game_result_header),0),FALSE)),"",VLOOKUP($B2891,INDIRECT(nfl_game_result),MATCH(J$1,INDIRECT(nfl_game_result_header),0),FALSE)),"error")</f>
        <v>NYJ</v>
      </c>
      <c r="K2891" t="str">
        <f ca="1">IFERROR(IF(ISBLANK(VLOOKUP($B2891,INDIRECT(nfl_game_result),MATCH(K$1,INDIRECT(nfl_game_result_header),0),FALSE)),"",VLOOKUP($B2891,INDIRECT(nfl_game_result),MATCH(K$1,INDIRECT(nfl_game_result_header),0),FALSE)),"error")</f>
        <v>NWE</v>
      </c>
      <c r="L2891" s="23" t="str">
        <f ca="1">IFERROR(IF(ISBLANK(VLOOKUP($B2891,INDIRECT(nfl_game_result),MATCH(L$1,INDIRECT(nfl_game_result_header),0),FALSE)),"",VLOOKUP($B2891,INDIRECT(nfl_game_result),MATCH(L$1,INDIRECT(nfl_game_result_header),0),FALSE)),"error")</f>
        <v/>
      </c>
      <c r="M2891" t="s">
        <v>14</v>
      </c>
      <c r="N2891">
        <v>7.5</v>
      </c>
      <c r="O2891" t="s">
        <v>332</v>
      </c>
      <c r="P2891">
        <v>0.54</v>
      </c>
      <c r="Q2891" t="s">
        <v>332</v>
      </c>
      <c r="V2891" s="23" t="s">
        <v>416</v>
      </c>
      <c r="W2891">
        <f ca="1">VALUE(LEFT(C2891, 4))</f>
        <v>2017</v>
      </c>
      <c r="X2891">
        <f ca="1">VALUE(MID(C2891,6,FIND("_",C2891,6)-6))</f>
        <v>6</v>
      </c>
      <c r="Y2891">
        <f ca="1">IF(NOT(OR(ISBLANK(D2891),ISBLANK(E2891),D2891="",E2891="")),D2891-E2891,"")</f>
        <v>0</v>
      </c>
      <c r="Z2891">
        <f ca="1">IF(OR(NOT(ISNUMBER(D2891)),ISBLANK(D2891),D2891="",ISBLANK(N2891)),"",ABS(D2891-N2891))</f>
        <v>2</v>
      </c>
      <c r="AA2891">
        <f ca="1">IF(OR(ISBLANK(J2891),ISBLANK(O2891),J2891="",O2891=""),"",IF(J2891=O2891,1,0))</f>
        <v>0</v>
      </c>
      <c r="AB2891">
        <f ca="1">IF(OR(ISBLANK(K2891),ISBLANK(Q2891),K2891="",Q2891=""),"",IF(K2891=Q2891,1,0))</f>
        <v>1</v>
      </c>
      <c r="AC2891" s="23" t="str">
        <f t="shared" ca="1" si="44"/>
        <v/>
      </c>
    </row>
    <row r="2892" spans="1:29" x14ac:dyDescent="0.25">
      <c r="A2892" s="23">
        <v>2891</v>
      </c>
      <c r="B2892">
        <v>1421</v>
      </c>
      <c r="C2892" t="str">
        <f ca="1">IFERROR(VLOOKUP($B2892,INDIRECT(nfl_game_result),MATCH(C$1,INDIRECT(nfl_game_result_header),0),FALSE),"error")</f>
        <v>2017_06_TBY@ARI</v>
      </c>
      <c r="D2892">
        <f ca="1">IFERROR(IF(ISBLANK(VLOOKUP($B2892,INDIRECT(nfl_game_result),MATCH(D$1,INDIRECT(nfl_game_result_header),0),FALSE)),"",VLOOKUP($B2892,INDIRECT(nfl_game_result),MATCH(D$1,INDIRECT(nfl_game_result_header),0),FALSE)),"error")</f>
        <v>2</v>
      </c>
      <c r="E2892">
        <f ca="1">IFERROR(IF(ISBLANK(VLOOKUP($B2892,INDIRECT(nfl_game_result),MATCH(E$1,INDIRECT(nfl_game_result_header),0),FALSE)),"",VLOOKUP($B2892,INDIRECT(nfl_game_result),MATCH(E$1,INDIRECT(nfl_game_result_header),0),FALSE)),"error")</f>
        <v>1.5</v>
      </c>
      <c r="F2892" s="23" t="str">
        <f ca="1">IFERROR(IF(ISBLANK(VLOOKUP($B2892,INDIRECT(nfl_game_result),MATCH(F$1,INDIRECT(nfl_game_result_header),0),FALSE)),"",VLOOKUP($B2892,INDIRECT(nfl_game_result),MATCH(F$1,INDIRECT(nfl_game_result_header),0),FALSE)),"error")</f>
        <v/>
      </c>
      <c r="G2892" s="23" t="str">
        <f ca="1">IFERROR(IF(ISBLANK(VLOOKUP($B2892,INDIRECT(nfl_game_result),MATCH(G$1,INDIRECT(nfl_game_result_header),0),FALSE)),"",VLOOKUP($B2892,INDIRECT(nfl_game_result),MATCH(G$1,INDIRECT(nfl_game_result_header),0),FALSE)),"error")</f>
        <v/>
      </c>
      <c r="H2892">
        <f ca="1">IFERROR(IF(ISBLANK(VLOOKUP($B2892,INDIRECT(nfl_game_result),MATCH(H$1,INDIRECT(nfl_game_result_header),0),FALSE)),"",VLOOKUP($B2892,INDIRECT(nfl_game_result),MATCH(H$1,INDIRECT(nfl_game_result_header),0),FALSE)),"error")</f>
        <v>38</v>
      </c>
      <c r="I2892">
        <f ca="1">IFERROR(IF(ISBLANK(VLOOKUP($B2892,INDIRECT(nfl_game_result),MATCH(I$1,INDIRECT(nfl_game_result_header),0),FALSE)),"",VLOOKUP($B2892,INDIRECT(nfl_game_result),MATCH(I$1,INDIRECT(nfl_game_result_header),0),FALSE)),"error")</f>
        <v>33</v>
      </c>
      <c r="J2892" t="str">
        <f ca="1">IFERROR(IF(ISBLANK(VLOOKUP($B2892,INDIRECT(nfl_game_result),MATCH(J$1,INDIRECT(nfl_game_result_header),0),FALSE)),"",VLOOKUP($B2892,INDIRECT(nfl_game_result),MATCH(J$1,INDIRECT(nfl_game_result_header),0),FALSE)),"error")</f>
        <v>ARI</v>
      </c>
      <c r="K2892" t="str">
        <f ca="1">IFERROR(IF(ISBLANK(VLOOKUP($B2892,INDIRECT(nfl_game_result),MATCH(K$1,INDIRECT(nfl_game_result_header),0),FALSE)),"",VLOOKUP($B2892,INDIRECT(nfl_game_result),MATCH(K$1,INDIRECT(nfl_game_result_header),0),FALSE)),"error")</f>
        <v>ARI</v>
      </c>
      <c r="L2892" s="23" t="str">
        <f ca="1">IFERROR(IF(ISBLANK(VLOOKUP($B2892,INDIRECT(nfl_game_result),MATCH(L$1,INDIRECT(nfl_game_result_header),0),FALSE)),"",VLOOKUP($B2892,INDIRECT(nfl_game_result),MATCH(L$1,INDIRECT(nfl_game_result_header),0),FALSE)),"error")</f>
        <v/>
      </c>
      <c r="M2892" t="s">
        <v>14</v>
      </c>
      <c r="N2892">
        <v>-2.5</v>
      </c>
      <c r="O2892" t="s">
        <v>334</v>
      </c>
      <c r="P2892">
        <v>0.53</v>
      </c>
      <c r="Q2892" t="s">
        <v>334</v>
      </c>
      <c r="V2892" s="23" t="s">
        <v>416</v>
      </c>
      <c r="W2892">
        <f ca="1">VALUE(LEFT(C2892, 4))</f>
        <v>2017</v>
      </c>
      <c r="X2892">
        <f ca="1">VALUE(MID(C2892,6,FIND("_",C2892,6)-6))</f>
        <v>6</v>
      </c>
      <c r="Y2892">
        <f ca="1">IF(NOT(OR(ISBLANK(D2892),ISBLANK(E2892),D2892="",E2892="")),D2892-E2892,"")</f>
        <v>0.5</v>
      </c>
      <c r="Z2892">
        <f ca="1">IF(OR(NOT(ISNUMBER(D2892)),ISBLANK(D2892),D2892="",ISBLANK(N2892)),"",ABS(D2892-N2892))</f>
        <v>4.5</v>
      </c>
      <c r="AA2892">
        <f ca="1">IF(OR(ISBLANK(J2892),ISBLANK(O2892),J2892="",O2892=""),"",IF(J2892=O2892,1,0))</f>
        <v>0</v>
      </c>
      <c r="AB2892">
        <f ca="1">IF(OR(ISBLANK(K2892),ISBLANK(Q2892),K2892="",Q2892=""),"",IF(K2892=Q2892,1,0))</f>
        <v>0</v>
      </c>
      <c r="AC2892" s="23" t="str">
        <f t="shared" ca="1" si="44"/>
        <v/>
      </c>
    </row>
    <row r="2893" spans="1:29" x14ac:dyDescent="0.25">
      <c r="A2893" s="23">
        <v>2892</v>
      </c>
      <c r="B2893">
        <v>1422</v>
      </c>
      <c r="C2893" t="str">
        <f ca="1">IFERROR(VLOOKUP($B2893,INDIRECT(nfl_game_result),MATCH(C$1,INDIRECT(nfl_game_result_header),0),FALSE),"error")</f>
        <v>2017_06_LAR@JAX</v>
      </c>
      <c r="D2893">
        <f ca="1">IFERROR(IF(ISBLANK(VLOOKUP($B2893,INDIRECT(nfl_game_result),MATCH(D$1,INDIRECT(nfl_game_result_header),0),FALSE)),"",VLOOKUP($B2893,INDIRECT(nfl_game_result),MATCH(D$1,INDIRECT(nfl_game_result_header),0),FALSE)),"error")</f>
        <v>-2.5</v>
      </c>
      <c r="E2893">
        <f ca="1">IFERROR(IF(ISBLANK(VLOOKUP($B2893,INDIRECT(nfl_game_result),MATCH(E$1,INDIRECT(nfl_game_result_header),0),FALSE)),"",VLOOKUP($B2893,INDIRECT(nfl_game_result),MATCH(E$1,INDIRECT(nfl_game_result_header),0),FALSE)),"error")</f>
        <v>-2.5</v>
      </c>
      <c r="F2893" s="23" t="str">
        <f ca="1">IFERROR(IF(ISBLANK(VLOOKUP($B2893,INDIRECT(nfl_game_result),MATCH(F$1,INDIRECT(nfl_game_result_header),0),FALSE)),"",VLOOKUP($B2893,INDIRECT(nfl_game_result),MATCH(F$1,INDIRECT(nfl_game_result_header),0),FALSE)),"error")</f>
        <v/>
      </c>
      <c r="G2893" s="23" t="str">
        <f ca="1">IFERROR(IF(ISBLANK(VLOOKUP($B2893,INDIRECT(nfl_game_result),MATCH(G$1,INDIRECT(nfl_game_result_header),0),FALSE)),"",VLOOKUP($B2893,INDIRECT(nfl_game_result),MATCH(G$1,INDIRECT(nfl_game_result_header),0),FALSE)),"error")</f>
        <v/>
      </c>
      <c r="H2893">
        <f ca="1">IFERROR(IF(ISBLANK(VLOOKUP($B2893,INDIRECT(nfl_game_result),MATCH(H$1,INDIRECT(nfl_game_result_header),0),FALSE)),"",VLOOKUP($B2893,INDIRECT(nfl_game_result),MATCH(H$1,INDIRECT(nfl_game_result_header),0),FALSE)),"error")</f>
        <v>27</v>
      </c>
      <c r="I2893">
        <f ca="1">IFERROR(IF(ISBLANK(VLOOKUP($B2893,INDIRECT(nfl_game_result),MATCH(I$1,INDIRECT(nfl_game_result_header),0),FALSE)),"",VLOOKUP($B2893,INDIRECT(nfl_game_result),MATCH(I$1,INDIRECT(nfl_game_result_header),0),FALSE)),"error")</f>
        <v>17</v>
      </c>
      <c r="J2893" t="str">
        <f ca="1">IFERROR(IF(ISBLANK(VLOOKUP($B2893,INDIRECT(nfl_game_result),MATCH(J$1,INDIRECT(nfl_game_result_header),0),FALSE)),"",VLOOKUP($B2893,INDIRECT(nfl_game_result),MATCH(J$1,INDIRECT(nfl_game_result_header),0),FALSE)),"error")</f>
        <v>JAX</v>
      </c>
      <c r="K2893" t="str">
        <f ca="1">IFERROR(IF(ISBLANK(VLOOKUP($B2893,INDIRECT(nfl_game_result),MATCH(K$1,INDIRECT(nfl_game_result_header),0),FALSE)),"",VLOOKUP($B2893,INDIRECT(nfl_game_result),MATCH(K$1,INDIRECT(nfl_game_result_header),0),FALSE)),"error")</f>
        <v>JAX</v>
      </c>
      <c r="L2893" s="23" t="str">
        <f ca="1">IFERROR(IF(ISBLANK(VLOOKUP($B2893,INDIRECT(nfl_game_result),MATCH(L$1,INDIRECT(nfl_game_result_header),0),FALSE)),"",VLOOKUP($B2893,INDIRECT(nfl_game_result),MATCH(L$1,INDIRECT(nfl_game_result_header),0),FALSE)),"error")</f>
        <v/>
      </c>
      <c r="M2893" t="s">
        <v>14</v>
      </c>
      <c r="N2893">
        <v>-3</v>
      </c>
      <c r="O2893" t="s">
        <v>77</v>
      </c>
      <c r="P2893">
        <v>0.56000000000000005</v>
      </c>
      <c r="Q2893" t="s">
        <v>77</v>
      </c>
      <c r="V2893" s="23" t="s">
        <v>416</v>
      </c>
      <c r="W2893">
        <f ca="1">VALUE(LEFT(C2893, 4))</f>
        <v>2017</v>
      </c>
      <c r="X2893">
        <f ca="1">VALUE(MID(C2893,6,FIND("_",C2893,6)-6))</f>
        <v>6</v>
      </c>
      <c r="Y2893">
        <f ca="1">IF(NOT(OR(ISBLANK(D2893),ISBLANK(E2893),D2893="",E2893="")),D2893-E2893,"")</f>
        <v>0</v>
      </c>
      <c r="Z2893">
        <f ca="1">IF(OR(NOT(ISNUMBER(D2893)),ISBLANK(D2893),D2893="",ISBLANK(N2893)),"",ABS(D2893-N2893))</f>
        <v>0.5</v>
      </c>
      <c r="AA2893">
        <f ca="1">IF(OR(ISBLANK(J2893),ISBLANK(O2893),J2893="",O2893=""),"",IF(J2893=O2893,1,0))</f>
        <v>1</v>
      </c>
      <c r="AB2893">
        <f ca="1">IF(OR(ISBLANK(K2893),ISBLANK(Q2893),K2893="",Q2893=""),"",IF(K2893=Q2893,1,0))</f>
        <v>1</v>
      </c>
      <c r="AC2893" s="23" t="str">
        <f t="shared" ca="1" si="44"/>
        <v/>
      </c>
    </row>
    <row r="2894" spans="1:29" x14ac:dyDescent="0.25">
      <c r="A2894" s="23">
        <v>2893</v>
      </c>
      <c r="B2894">
        <v>1423</v>
      </c>
      <c r="C2894" t="str">
        <f ca="1">IFERROR(VLOOKUP($B2894,INDIRECT(nfl_game_result),MATCH(C$1,INDIRECT(nfl_game_result_header),0),FALSE),"error")</f>
        <v>2017_06_LAC@OAK</v>
      </c>
      <c r="D2894" t="str">
        <f ca="1">IFERROR(IF(ISBLANK(VLOOKUP($B2894,INDIRECT(nfl_game_result),MATCH(D$1,INDIRECT(nfl_game_result_header),0),FALSE)),"",VLOOKUP($B2894,INDIRECT(nfl_game_result),MATCH(D$1,INDIRECT(nfl_game_result_header),0),FALSE)),"error")</f>
        <v>NA</v>
      </c>
      <c r="E2894">
        <f ca="1">IFERROR(IF(ISBLANK(VLOOKUP($B2894,INDIRECT(nfl_game_result),MATCH(E$1,INDIRECT(nfl_game_result_header),0),FALSE)),"",VLOOKUP($B2894,INDIRECT(nfl_game_result),MATCH(E$1,INDIRECT(nfl_game_result_header),0),FALSE)),"error")</f>
        <v>-3.5</v>
      </c>
      <c r="F2894" s="23" t="str">
        <f ca="1">IFERROR(IF(ISBLANK(VLOOKUP($B2894,INDIRECT(nfl_game_result),MATCH(F$1,INDIRECT(nfl_game_result_header),0),FALSE)),"",VLOOKUP($B2894,INDIRECT(nfl_game_result),MATCH(F$1,INDIRECT(nfl_game_result_header),0),FALSE)),"error")</f>
        <v/>
      </c>
      <c r="G2894" s="23" t="str">
        <f ca="1">IFERROR(IF(ISBLANK(VLOOKUP($B2894,INDIRECT(nfl_game_result),MATCH(G$1,INDIRECT(nfl_game_result_header),0),FALSE)),"",VLOOKUP($B2894,INDIRECT(nfl_game_result),MATCH(G$1,INDIRECT(nfl_game_result_header),0),FALSE)),"error")</f>
        <v/>
      </c>
      <c r="H2894">
        <f ca="1">IFERROR(IF(ISBLANK(VLOOKUP($B2894,INDIRECT(nfl_game_result),MATCH(H$1,INDIRECT(nfl_game_result_header),0),FALSE)),"",VLOOKUP($B2894,INDIRECT(nfl_game_result),MATCH(H$1,INDIRECT(nfl_game_result_header),0),FALSE)),"error")</f>
        <v>16</v>
      </c>
      <c r="I2894">
        <f ca="1">IFERROR(IF(ISBLANK(VLOOKUP($B2894,INDIRECT(nfl_game_result),MATCH(I$1,INDIRECT(nfl_game_result_header),0),FALSE)),"",VLOOKUP($B2894,INDIRECT(nfl_game_result),MATCH(I$1,INDIRECT(nfl_game_result_header),0),FALSE)),"error")</f>
        <v>17</v>
      </c>
      <c r="J2894" t="str">
        <f ca="1">IFERROR(IF(ISBLANK(VLOOKUP($B2894,INDIRECT(nfl_game_result),MATCH(J$1,INDIRECT(nfl_game_result_header),0),FALSE)),"",VLOOKUP($B2894,INDIRECT(nfl_game_result),MATCH(J$1,INDIRECT(nfl_game_result_header),0),FALSE)),"error")</f>
        <v>LAC</v>
      </c>
      <c r="K2894" t="str">
        <f ca="1">IFERROR(IF(ISBLANK(VLOOKUP($B2894,INDIRECT(nfl_game_result),MATCH(K$1,INDIRECT(nfl_game_result_header),0),FALSE)),"",VLOOKUP($B2894,INDIRECT(nfl_game_result),MATCH(K$1,INDIRECT(nfl_game_result_header),0),FALSE)),"error")</f>
        <v>LAC</v>
      </c>
      <c r="L2894" s="23" t="str">
        <f ca="1">IFERROR(IF(ISBLANK(VLOOKUP($B2894,INDIRECT(nfl_game_result),MATCH(L$1,INDIRECT(nfl_game_result_header),0),FALSE)),"",VLOOKUP($B2894,INDIRECT(nfl_game_result),MATCH(L$1,INDIRECT(nfl_game_result_header),0),FALSE)),"error")</f>
        <v/>
      </c>
      <c r="M2894" t="s">
        <v>14</v>
      </c>
      <c r="N2894">
        <v>-3</v>
      </c>
      <c r="O2894" t="s">
        <v>122</v>
      </c>
      <c r="P2894">
        <v>0.56999999999999995</v>
      </c>
      <c r="Q2894" t="s">
        <v>122</v>
      </c>
      <c r="V2894" s="23" t="s">
        <v>416</v>
      </c>
      <c r="W2894">
        <f ca="1">VALUE(LEFT(C2894, 4))</f>
        <v>2017</v>
      </c>
      <c r="X2894">
        <f ca="1">VALUE(MID(C2894,6,FIND("_",C2894,6)-6))</f>
        <v>6</v>
      </c>
      <c r="Y2894" t="e">
        <f ca="1">IF(NOT(OR(ISBLANK(D2894),ISBLANK(E2894),D2894="",E2894="")),D2894-E2894,"")</f>
        <v>#VALUE!</v>
      </c>
      <c r="Z2894" t="str">
        <f ca="1">IF(OR(NOT(ISNUMBER(D2894)),ISBLANK(D2894),D2894="",ISBLANK(N2894)),"",ABS(D2894-N2894))</f>
        <v/>
      </c>
      <c r="AA2894">
        <f ca="1">IF(OR(ISBLANK(J2894),ISBLANK(O2894),J2894="",O2894=""),"",IF(J2894=O2894,1,0))</f>
        <v>1</v>
      </c>
      <c r="AB2894">
        <f ca="1">IF(OR(ISBLANK(K2894),ISBLANK(Q2894),K2894="",Q2894=""),"",IF(K2894=Q2894,1,0))</f>
        <v>1</v>
      </c>
      <c r="AC2894" s="23" t="str">
        <f t="shared" ca="1" si="44"/>
        <v/>
      </c>
    </row>
    <row r="2895" spans="1:29" x14ac:dyDescent="0.25">
      <c r="A2895" s="23">
        <v>2894</v>
      </c>
      <c r="B2895">
        <v>1424</v>
      </c>
      <c r="C2895" t="str">
        <f ca="1">IFERROR(VLOOKUP($B2895,INDIRECT(nfl_game_result),MATCH(C$1,INDIRECT(nfl_game_result_header),0),FALSE),"error")</f>
        <v>2017_06_PIT@KCY</v>
      </c>
      <c r="D2895">
        <f ca="1">IFERROR(IF(ISBLANK(VLOOKUP($B2895,INDIRECT(nfl_game_result),MATCH(D$1,INDIRECT(nfl_game_result_header),0),FALSE)),"",VLOOKUP($B2895,INDIRECT(nfl_game_result),MATCH(D$1,INDIRECT(nfl_game_result_header),0),FALSE)),"error")</f>
        <v>-3</v>
      </c>
      <c r="E2895">
        <f ca="1">IFERROR(IF(ISBLANK(VLOOKUP($B2895,INDIRECT(nfl_game_result),MATCH(E$1,INDIRECT(nfl_game_result_header),0),FALSE)),"",VLOOKUP($B2895,INDIRECT(nfl_game_result),MATCH(E$1,INDIRECT(nfl_game_result_header),0),FALSE)),"error")</f>
        <v>-4</v>
      </c>
      <c r="F2895" s="23" t="str">
        <f ca="1">IFERROR(IF(ISBLANK(VLOOKUP($B2895,INDIRECT(nfl_game_result),MATCH(F$1,INDIRECT(nfl_game_result_header),0),FALSE)),"",VLOOKUP($B2895,INDIRECT(nfl_game_result),MATCH(F$1,INDIRECT(nfl_game_result_header),0),FALSE)),"error")</f>
        <v/>
      </c>
      <c r="G2895" s="23" t="str">
        <f ca="1">IFERROR(IF(ISBLANK(VLOOKUP($B2895,INDIRECT(nfl_game_result),MATCH(G$1,INDIRECT(nfl_game_result_header),0),FALSE)),"",VLOOKUP($B2895,INDIRECT(nfl_game_result),MATCH(G$1,INDIRECT(nfl_game_result_header),0),FALSE)),"error")</f>
        <v/>
      </c>
      <c r="H2895">
        <f ca="1">IFERROR(IF(ISBLANK(VLOOKUP($B2895,INDIRECT(nfl_game_result),MATCH(H$1,INDIRECT(nfl_game_result_header),0),FALSE)),"",VLOOKUP($B2895,INDIRECT(nfl_game_result),MATCH(H$1,INDIRECT(nfl_game_result_header),0),FALSE)),"error")</f>
        <v>13</v>
      </c>
      <c r="I2895">
        <f ca="1">IFERROR(IF(ISBLANK(VLOOKUP($B2895,INDIRECT(nfl_game_result),MATCH(I$1,INDIRECT(nfl_game_result_header),0),FALSE)),"",VLOOKUP($B2895,INDIRECT(nfl_game_result),MATCH(I$1,INDIRECT(nfl_game_result_header),0),FALSE)),"error")</f>
        <v>19</v>
      </c>
      <c r="J2895" t="str">
        <f ca="1">IFERROR(IF(ISBLANK(VLOOKUP($B2895,INDIRECT(nfl_game_result),MATCH(J$1,INDIRECT(nfl_game_result_header),0),FALSE)),"",VLOOKUP($B2895,INDIRECT(nfl_game_result),MATCH(J$1,INDIRECT(nfl_game_result_header),0),FALSE)),"error")</f>
        <v>PIT</v>
      </c>
      <c r="K2895" t="str">
        <f ca="1">IFERROR(IF(ISBLANK(VLOOKUP($B2895,INDIRECT(nfl_game_result),MATCH(K$1,INDIRECT(nfl_game_result_header),0),FALSE)),"",VLOOKUP($B2895,INDIRECT(nfl_game_result),MATCH(K$1,INDIRECT(nfl_game_result_header),0),FALSE)),"error")</f>
        <v>PIT</v>
      </c>
      <c r="L2895" s="23" t="str">
        <f ca="1">IFERROR(IF(ISBLANK(VLOOKUP($B2895,INDIRECT(nfl_game_result),MATCH(L$1,INDIRECT(nfl_game_result_header),0),FALSE)),"",VLOOKUP($B2895,INDIRECT(nfl_game_result),MATCH(L$1,INDIRECT(nfl_game_result_header),0),FALSE)),"error")</f>
        <v/>
      </c>
      <c r="M2895" t="s">
        <v>14</v>
      </c>
      <c r="N2895">
        <v>-6</v>
      </c>
      <c r="O2895" t="s">
        <v>87</v>
      </c>
      <c r="P2895">
        <v>0.62</v>
      </c>
      <c r="Q2895" t="s">
        <v>87</v>
      </c>
      <c r="V2895" s="23" t="s">
        <v>416</v>
      </c>
      <c r="W2895">
        <f ca="1">VALUE(LEFT(C2895, 4))</f>
        <v>2017</v>
      </c>
      <c r="X2895">
        <f ca="1">VALUE(MID(C2895,6,FIND("_",C2895,6)-6))</f>
        <v>6</v>
      </c>
      <c r="Y2895">
        <f ca="1">IF(NOT(OR(ISBLANK(D2895),ISBLANK(E2895),D2895="",E2895="")),D2895-E2895,"")</f>
        <v>1</v>
      </c>
      <c r="Z2895">
        <f ca="1">IF(OR(NOT(ISNUMBER(D2895)),ISBLANK(D2895),D2895="",ISBLANK(N2895)),"",ABS(D2895-N2895))</f>
        <v>3</v>
      </c>
      <c r="AA2895">
        <f ca="1">IF(OR(ISBLANK(J2895),ISBLANK(O2895),J2895="",O2895=""),"",IF(J2895=O2895,1,0))</f>
        <v>1</v>
      </c>
      <c r="AB2895">
        <f ca="1">IF(OR(ISBLANK(K2895),ISBLANK(Q2895),K2895="",Q2895=""),"",IF(K2895=Q2895,1,0))</f>
        <v>1</v>
      </c>
      <c r="AC2895" s="23" t="str">
        <f t="shared" ca="1" si="44"/>
        <v/>
      </c>
    </row>
    <row r="2896" spans="1:29" x14ac:dyDescent="0.25">
      <c r="A2896" s="23">
        <v>2895</v>
      </c>
      <c r="B2896">
        <v>1425</v>
      </c>
      <c r="C2896" t="str">
        <f ca="1">IFERROR(VLOOKUP($B2896,INDIRECT(nfl_game_result),MATCH(C$1,INDIRECT(nfl_game_result_header),0),FALSE),"error")</f>
        <v>2017_06_NYG@DEN</v>
      </c>
      <c r="D2896">
        <f ca="1">IFERROR(IF(ISBLANK(VLOOKUP($B2896,INDIRECT(nfl_game_result),MATCH(D$1,INDIRECT(nfl_game_result_header),0),FALSE)),"",VLOOKUP($B2896,INDIRECT(nfl_game_result),MATCH(D$1,INDIRECT(nfl_game_result_header),0),FALSE)),"error")</f>
        <v>-10</v>
      </c>
      <c r="E2896">
        <f ca="1">IFERROR(IF(ISBLANK(VLOOKUP($B2896,INDIRECT(nfl_game_result),MATCH(E$1,INDIRECT(nfl_game_result_header),0),FALSE)),"",VLOOKUP($B2896,INDIRECT(nfl_game_result),MATCH(E$1,INDIRECT(nfl_game_result_header),0),FALSE)),"error")</f>
        <v>-11.5</v>
      </c>
      <c r="F2896" s="23" t="str">
        <f ca="1">IFERROR(IF(ISBLANK(VLOOKUP($B2896,INDIRECT(nfl_game_result),MATCH(F$1,INDIRECT(nfl_game_result_header),0),FALSE)),"",VLOOKUP($B2896,INDIRECT(nfl_game_result),MATCH(F$1,INDIRECT(nfl_game_result_header),0),FALSE)),"error")</f>
        <v/>
      </c>
      <c r="G2896" s="23" t="str">
        <f ca="1">IFERROR(IF(ISBLANK(VLOOKUP($B2896,INDIRECT(nfl_game_result),MATCH(G$1,INDIRECT(nfl_game_result_header),0),FALSE)),"",VLOOKUP($B2896,INDIRECT(nfl_game_result),MATCH(G$1,INDIRECT(nfl_game_result_header),0),FALSE)),"error")</f>
        <v/>
      </c>
      <c r="H2896">
        <f ca="1">IFERROR(IF(ISBLANK(VLOOKUP($B2896,INDIRECT(nfl_game_result),MATCH(H$1,INDIRECT(nfl_game_result_header),0),FALSE)),"",VLOOKUP($B2896,INDIRECT(nfl_game_result),MATCH(H$1,INDIRECT(nfl_game_result_header),0),FALSE)),"error")</f>
        <v>10</v>
      </c>
      <c r="I2896">
        <f ca="1">IFERROR(IF(ISBLANK(VLOOKUP($B2896,INDIRECT(nfl_game_result),MATCH(I$1,INDIRECT(nfl_game_result_header),0),FALSE)),"",VLOOKUP($B2896,INDIRECT(nfl_game_result),MATCH(I$1,INDIRECT(nfl_game_result_header),0),FALSE)),"error")</f>
        <v>23</v>
      </c>
      <c r="J2896" t="str">
        <f ca="1">IFERROR(IF(ISBLANK(VLOOKUP($B2896,INDIRECT(nfl_game_result),MATCH(J$1,INDIRECT(nfl_game_result_header),0),FALSE)),"",VLOOKUP($B2896,INDIRECT(nfl_game_result),MATCH(J$1,INDIRECT(nfl_game_result_header),0),FALSE)),"error")</f>
        <v>NYG</v>
      </c>
      <c r="K2896" t="str">
        <f ca="1">IFERROR(IF(ISBLANK(VLOOKUP($B2896,INDIRECT(nfl_game_result),MATCH(K$1,INDIRECT(nfl_game_result_header),0),FALSE)),"",VLOOKUP($B2896,INDIRECT(nfl_game_result),MATCH(K$1,INDIRECT(nfl_game_result_header),0),FALSE)),"error")</f>
        <v>NYG</v>
      </c>
      <c r="L2896" s="23" t="str">
        <f ca="1">IFERROR(IF(ISBLANK(VLOOKUP($B2896,INDIRECT(nfl_game_result),MATCH(L$1,INDIRECT(nfl_game_result_header),0),FALSE)),"",VLOOKUP($B2896,INDIRECT(nfl_game_result),MATCH(L$1,INDIRECT(nfl_game_result_header),0),FALSE)),"error")</f>
        <v/>
      </c>
      <c r="M2896" t="s">
        <v>14</v>
      </c>
      <c r="N2896">
        <v>-8</v>
      </c>
      <c r="O2896" t="s">
        <v>72</v>
      </c>
      <c r="P2896">
        <v>0.64</v>
      </c>
      <c r="Q2896" t="s">
        <v>72</v>
      </c>
      <c r="V2896" s="23" t="s">
        <v>416</v>
      </c>
      <c r="W2896">
        <f ca="1">VALUE(LEFT(C2896, 4))</f>
        <v>2017</v>
      </c>
      <c r="X2896">
        <f ca="1">VALUE(MID(C2896,6,FIND("_",C2896,6)-6))</f>
        <v>6</v>
      </c>
      <c r="Y2896">
        <f ca="1">IF(NOT(OR(ISBLANK(D2896),ISBLANK(E2896),D2896="",E2896="")),D2896-E2896,"")</f>
        <v>1.5</v>
      </c>
      <c r="Z2896">
        <f ca="1">IF(OR(NOT(ISNUMBER(D2896)),ISBLANK(D2896),D2896="",ISBLANK(N2896)),"",ABS(D2896-N2896))</f>
        <v>2</v>
      </c>
      <c r="AA2896">
        <f ca="1">IF(OR(ISBLANK(J2896),ISBLANK(O2896),J2896="",O2896=""),"",IF(J2896=O2896,1,0))</f>
        <v>0</v>
      </c>
      <c r="AB2896">
        <f ca="1">IF(OR(ISBLANK(K2896),ISBLANK(Q2896),K2896="",Q2896=""),"",IF(K2896=Q2896,1,0))</f>
        <v>0</v>
      </c>
      <c r="AC2896" s="23" t="str">
        <f t="shared" ca="1" si="44"/>
        <v/>
      </c>
    </row>
    <row r="2897" spans="1:29" x14ac:dyDescent="0.25">
      <c r="A2897" s="23">
        <v>2896</v>
      </c>
      <c r="B2897">
        <v>1426</v>
      </c>
      <c r="C2897" t="str">
        <f ca="1">IFERROR(VLOOKUP($B2897,INDIRECT(nfl_game_result),MATCH(C$1,INDIRECT(nfl_game_result_header),0),FALSE),"error")</f>
        <v>2017_06_IND@TEN</v>
      </c>
      <c r="D2897" t="str">
        <f ca="1">IFERROR(IF(ISBLANK(VLOOKUP($B2897,INDIRECT(nfl_game_result),MATCH(D$1,INDIRECT(nfl_game_result_header),0),FALSE)),"",VLOOKUP($B2897,INDIRECT(nfl_game_result),MATCH(D$1,INDIRECT(nfl_game_result_header),0),FALSE)),"error")</f>
        <v>NA</v>
      </c>
      <c r="E2897">
        <f ca="1">IFERROR(IF(ISBLANK(VLOOKUP($B2897,INDIRECT(nfl_game_result),MATCH(E$1,INDIRECT(nfl_game_result_header),0),FALSE)),"",VLOOKUP($B2897,INDIRECT(nfl_game_result),MATCH(E$1,INDIRECT(nfl_game_result_header),0),FALSE)),"error")</f>
        <v>-5.5</v>
      </c>
      <c r="F2897" s="23" t="str">
        <f ca="1">IFERROR(IF(ISBLANK(VLOOKUP($B2897,INDIRECT(nfl_game_result),MATCH(F$1,INDIRECT(nfl_game_result_header),0),FALSE)),"",VLOOKUP($B2897,INDIRECT(nfl_game_result),MATCH(F$1,INDIRECT(nfl_game_result_header),0),FALSE)),"error")</f>
        <v/>
      </c>
      <c r="G2897" s="23" t="str">
        <f ca="1">IFERROR(IF(ISBLANK(VLOOKUP($B2897,INDIRECT(nfl_game_result),MATCH(G$1,INDIRECT(nfl_game_result_header),0),FALSE)),"",VLOOKUP($B2897,INDIRECT(nfl_game_result),MATCH(G$1,INDIRECT(nfl_game_result_header),0),FALSE)),"error")</f>
        <v/>
      </c>
      <c r="H2897">
        <f ca="1">IFERROR(IF(ISBLANK(VLOOKUP($B2897,INDIRECT(nfl_game_result),MATCH(H$1,INDIRECT(nfl_game_result_header),0),FALSE)),"",VLOOKUP($B2897,INDIRECT(nfl_game_result),MATCH(H$1,INDIRECT(nfl_game_result_header),0),FALSE)),"error")</f>
        <v>36</v>
      </c>
      <c r="I2897">
        <f ca="1">IFERROR(IF(ISBLANK(VLOOKUP($B2897,INDIRECT(nfl_game_result),MATCH(I$1,INDIRECT(nfl_game_result_header),0),FALSE)),"",VLOOKUP($B2897,INDIRECT(nfl_game_result),MATCH(I$1,INDIRECT(nfl_game_result_header),0),FALSE)),"error")</f>
        <v>22</v>
      </c>
      <c r="J2897" t="str">
        <f ca="1">IFERROR(IF(ISBLANK(VLOOKUP($B2897,INDIRECT(nfl_game_result),MATCH(J$1,INDIRECT(nfl_game_result_header),0),FALSE)),"",VLOOKUP($B2897,INDIRECT(nfl_game_result),MATCH(J$1,INDIRECT(nfl_game_result_header),0),FALSE)),"error")</f>
        <v>TEN</v>
      </c>
      <c r="K2897" t="str">
        <f ca="1">IFERROR(IF(ISBLANK(VLOOKUP($B2897,INDIRECT(nfl_game_result),MATCH(K$1,INDIRECT(nfl_game_result_header),0),FALSE)),"",VLOOKUP($B2897,INDIRECT(nfl_game_result),MATCH(K$1,INDIRECT(nfl_game_result_header),0),FALSE)),"error")</f>
        <v>TEN</v>
      </c>
      <c r="L2897" s="23" t="str">
        <f ca="1">IFERROR(IF(ISBLANK(VLOOKUP($B2897,INDIRECT(nfl_game_result),MATCH(L$1,INDIRECT(nfl_game_result_header),0),FALSE)),"",VLOOKUP($B2897,INDIRECT(nfl_game_result),MATCH(L$1,INDIRECT(nfl_game_result_header),0),FALSE)),"error")</f>
        <v/>
      </c>
      <c r="M2897" t="s">
        <v>14</v>
      </c>
      <c r="N2897">
        <v>-4</v>
      </c>
      <c r="O2897" t="s">
        <v>93</v>
      </c>
      <c r="P2897">
        <v>0.52</v>
      </c>
      <c r="Q2897" t="s">
        <v>93</v>
      </c>
      <c r="V2897" s="23" t="s">
        <v>416</v>
      </c>
      <c r="W2897">
        <f ca="1">VALUE(LEFT(C2897, 4))</f>
        <v>2017</v>
      </c>
      <c r="X2897">
        <f ca="1">VALUE(MID(C2897,6,FIND("_",C2897,6)-6))</f>
        <v>6</v>
      </c>
      <c r="Y2897" t="e">
        <f ca="1">IF(NOT(OR(ISBLANK(D2897),ISBLANK(E2897),D2897="",E2897="")),D2897-E2897,"")</f>
        <v>#VALUE!</v>
      </c>
      <c r="Z2897" t="str">
        <f ca="1">IF(OR(NOT(ISNUMBER(D2897)),ISBLANK(D2897),D2897="",ISBLANK(N2897)),"",ABS(D2897-N2897))</f>
        <v/>
      </c>
      <c r="AA2897">
        <f ca="1">IF(OR(ISBLANK(J2897),ISBLANK(O2897),J2897="",O2897=""),"",IF(J2897=O2897,1,0))</f>
        <v>1</v>
      </c>
      <c r="AB2897">
        <f ca="1">IF(OR(ISBLANK(K2897),ISBLANK(Q2897),K2897="",Q2897=""),"",IF(K2897=Q2897,1,0))</f>
        <v>1</v>
      </c>
      <c r="AC2897" s="23" t="str">
        <f t="shared" ca="1" si="44"/>
        <v/>
      </c>
    </row>
    <row r="2898" spans="1:29" x14ac:dyDescent="0.25">
      <c r="A2898" s="23">
        <v>2897</v>
      </c>
      <c r="B2898">
        <v>1427</v>
      </c>
      <c r="C2898" t="str">
        <f ca="1">IFERROR(VLOOKUP($B2898,INDIRECT(nfl_game_result),MATCH(C$1,INDIRECT(nfl_game_result_header),0),FALSE),"error")</f>
        <v>2017_07_KCY@OAK</v>
      </c>
      <c r="D2898">
        <f ca="1">IFERROR(IF(ISBLANK(VLOOKUP($B2898,INDIRECT(nfl_game_result),MATCH(D$1,INDIRECT(nfl_game_result_header),0),FALSE)),"",VLOOKUP($B2898,INDIRECT(nfl_game_result),MATCH(D$1,INDIRECT(nfl_game_result_header),0),FALSE)),"error")</f>
        <v>2.5</v>
      </c>
      <c r="E2898">
        <f ca="1">IFERROR(IF(ISBLANK(VLOOKUP($B2898,INDIRECT(nfl_game_result),MATCH(E$1,INDIRECT(nfl_game_result_header),0),FALSE)),"",VLOOKUP($B2898,INDIRECT(nfl_game_result),MATCH(E$1,INDIRECT(nfl_game_result_header),0),FALSE)),"error")</f>
        <v>2.5</v>
      </c>
      <c r="F2898" s="23" t="str">
        <f ca="1">IFERROR(IF(ISBLANK(VLOOKUP($B2898,INDIRECT(nfl_game_result),MATCH(F$1,INDIRECT(nfl_game_result_header),0),FALSE)),"",VLOOKUP($B2898,INDIRECT(nfl_game_result),MATCH(F$1,INDIRECT(nfl_game_result_header),0),FALSE)),"error")</f>
        <v/>
      </c>
      <c r="G2898" s="23" t="str">
        <f ca="1">IFERROR(IF(ISBLANK(VLOOKUP($B2898,INDIRECT(nfl_game_result),MATCH(G$1,INDIRECT(nfl_game_result_header),0),FALSE)),"",VLOOKUP($B2898,INDIRECT(nfl_game_result),MATCH(G$1,INDIRECT(nfl_game_result_header),0),FALSE)),"error")</f>
        <v/>
      </c>
      <c r="H2898">
        <f ca="1">IFERROR(IF(ISBLANK(VLOOKUP($B2898,INDIRECT(nfl_game_result),MATCH(H$1,INDIRECT(nfl_game_result_header),0),FALSE)),"",VLOOKUP($B2898,INDIRECT(nfl_game_result),MATCH(H$1,INDIRECT(nfl_game_result_header),0),FALSE)),"error")</f>
        <v>31</v>
      </c>
      <c r="I2898">
        <f ca="1">IFERROR(IF(ISBLANK(VLOOKUP($B2898,INDIRECT(nfl_game_result),MATCH(I$1,INDIRECT(nfl_game_result_header),0),FALSE)),"",VLOOKUP($B2898,INDIRECT(nfl_game_result),MATCH(I$1,INDIRECT(nfl_game_result_header),0),FALSE)),"error")</f>
        <v>30</v>
      </c>
      <c r="J2898" t="str">
        <f ca="1">IFERROR(IF(ISBLANK(VLOOKUP($B2898,INDIRECT(nfl_game_result),MATCH(J$1,INDIRECT(nfl_game_result_header),0),FALSE)),"",VLOOKUP($B2898,INDIRECT(nfl_game_result),MATCH(J$1,INDIRECT(nfl_game_result_header),0),FALSE)),"error")</f>
        <v>OAK</v>
      </c>
      <c r="K2898" t="str">
        <f ca="1">IFERROR(IF(ISBLANK(VLOOKUP($B2898,INDIRECT(nfl_game_result),MATCH(K$1,INDIRECT(nfl_game_result_header),0),FALSE)),"",VLOOKUP($B2898,INDIRECT(nfl_game_result),MATCH(K$1,INDIRECT(nfl_game_result_header),0),FALSE)),"error")</f>
        <v>OAK</v>
      </c>
      <c r="L2898" s="23" t="str">
        <f ca="1">IFERROR(IF(ISBLANK(VLOOKUP($B2898,INDIRECT(nfl_game_result),MATCH(L$1,INDIRECT(nfl_game_result_header),0),FALSE)),"",VLOOKUP($B2898,INDIRECT(nfl_game_result),MATCH(L$1,INDIRECT(nfl_game_result_header),0),FALSE)),"error")</f>
        <v/>
      </c>
      <c r="M2898" t="s">
        <v>16</v>
      </c>
      <c r="N2898">
        <v>3</v>
      </c>
      <c r="O2898" t="s">
        <v>331</v>
      </c>
      <c r="P2898">
        <v>0.62</v>
      </c>
      <c r="V2898" s="23" t="s">
        <v>416</v>
      </c>
      <c r="W2898">
        <f ca="1">VALUE(LEFT(C2898, 4))</f>
        <v>2017</v>
      </c>
      <c r="X2898">
        <f ca="1">VALUE(MID(C2898,6,FIND("_",C2898,6)-6))</f>
        <v>7</v>
      </c>
      <c r="Y2898">
        <f ca="1">IF(NOT(OR(ISBLANK(D2898),ISBLANK(E2898),D2898="",E2898="")),D2898-E2898,"")</f>
        <v>0</v>
      </c>
      <c r="Z2898">
        <f ca="1">IF(OR(NOT(ISNUMBER(D2898)),ISBLANK(D2898),D2898="",ISBLANK(N2898)),"",ABS(D2898-N2898))</f>
        <v>0.5</v>
      </c>
      <c r="AA2898">
        <f ca="1">IF(OR(ISBLANK(J2898),ISBLANK(O2898),J2898="",O2898=""),"",IF(J2898=O2898,1,0))</f>
        <v>0</v>
      </c>
      <c r="AB2898" t="str">
        <f ca="1">IF(OR(ISBLANK(K2898),ISBLANK(Q2898),K2898="",Q2898=""),"",IF(K2898=Q2898,1,0))</f>
        <v/>
      </c>
      <c r="AC2898" s="23" t="str">
        <f t="shared" ref="AC2898:AC2961" ca="1" si="45">IF(OR(ISBLANK(L2898),ISBLANK(T2898),L2898="",T2898=""),"",IF(L2898=T2898,1,0))</f>
        <v/>
      </c>
    </row>
    <row r="2899" spans="1:29" x14ac:dyDescent="0.25">
      <c r="A2899" s="23">
        <v>2898</v>
      </c>
      <c r="B2899">
        <v>1428</v>
      </c>
      <c r="C2899" t="str">
        <f ca="1">IFERROR(VLOOKUP($B2899,INDIRECT(nfl_game_result),MATCH(C$1,INDIRECT(nfl_game_result_header),0),FALSE),"error")</f>
        <v>2017_07_BAL@MIN</v>
      </c>
      <c r="D2899">
        <f ca="1">IFERROR(IF(ISBLANK(VLOOKUP($B2899,INDIRECT(nfl_game_result),MATCH(D$1,INDIRECT(nfl_game_result_header),0),FALSE)),"",VLOOKUP($B2899,INDIRECT(nfl_game_result),MATCH(D$1,INDIRECT(nfl_game_result_header),0),FALSE)),"error")</f>
        <v>-4.5</v>
      </c>
      <c r="E2899">
        <f ca="1">IFERROR(IF(ISBLANK(VLOOKUP($B2899,INDIRECT(nfl_game_result),MATCH(E$1,INDIRECT(nfl_game_result_header),0),FALSE)),"",VLOOKUP($B2899,INDIRECT(nfl_game_result),MATCH(E$1,INDIRECT(nfl_game_result_header),0),FALSE)),"error")</f>
        <v>-5.5</v>
      </c>
      <c r="F2899" s="23" t="str">
        <f ca="1">IFERROR(IF(ISBLANK(VLOOKUP($B2899,INDIRECT(nfl_game_result),MATCH(F$1,INDIRECT(nfl_game_result_header),0),FALSE)),"",VLOOKUP($B2899,INDIRECT(nfl_game_result),MATCH(F$1,INDIRECT(nfl_game_result_header),0),FALSE)),"error")</f>
        <v/>
      </c>
      <c r="G2899" s="23" t="str">
        <f ca="1">IFERROR(IF(ISBLANK(VLOOKUP($B2899,INDIRECT(nfl_game_result),MATCH(G$1,INDIRECT(nfl_game_result_header),0),FALSE)),"",VLOOKUP($B2899,INDIRECT(nfl_game_result),MATCH(G$1,INDIRECT(nfl_game_result_header),0),FALSE)),"error")</f>
        <v/>
      </c>
      <c r="H2899">
        <f ca="1">IFERROR(IF(ISBLANK(VLOOKUP($B2899,INDIRECT(nfl_game_result),MATCH(H$1,INDIRECT(nfl_game_result_header),0),FALSE)),"",VLOOKUP($B2899,INDIRECT(nfl_game_result),MATCH(H$1,INDIRECT(nfl_game_result_header),0),FALSE)),"error")</f>
        <v>24</v>
      </c>
      <c r="I2899">
        <f ca="1">IFERROR(IF(ISBLANK(VLOOKUP($B2899,INDIRECT(nfl_game_result),MATCH(I$1,INDIRECT(nfl_game_result_header),0),FALSE)),"",VLOOKUP($B2899,INDIRECT(nfl_game_result),MATCH(I$1,INDIRECT(nfl_game_result_header),0),FALSE)),"error")</f>
        <v>16</v>
      </c>
      <c r="J2899" t="str">
        <f ca="1">IFERROR(IF(ISBLANK(VLOOKUP($B2899,INDIRECT(nfl_game_result),MATCH(J$1,INDIRECT(nfl_game_result_header),0),FALSE)),"",VLOOKUP($B2899,INDIRECT(nfl_game_result),MATCH(J$1,INDIRECT(nfl_game_result_header),0),FALSE)),"error")</f>
        <v>MIN</v>
      </c>
      <c r="K2899" t="str">
        <f ca="1">IFERROR(IF(ISBLANK(VLOOKUP($B2899,INDIRECT(nfl_game_result),MATCH(K$1,INDIRECT(nfl_game_result_header),0),FALSE)),"",VLOOKUP($B2899,INDIRECT(nfl_game_result),MATCH(K$1,INDIRECT(nfl_game_result_header),0),FALSE)),"error")</f>
        <v>MIN</v>
      </c>
      <c r="L2899" s="23" t="str">
        <f ca="1">IFERROR(IF(ISBLANK(VLOOKUP($B2899,INDIRECT(nfl_game_result),MATCH(L$1,INDIRECT(nfl_game_result_header),0),FALSE)),"",VLOOKUP($B2899,INDIRECT(nfl_game_result),MATCH(L$1,INDIRECT(nfl_game_result_header),0),FALSE)),"error")</f>
        <v/>
      </c>
      <c r="M2899" t="s">
        <v>16</v>
      </c>
      <c r="N2899">
        <v>-5.5</v>
      </c>
      <c r="O2899" t="s">
        <v>80</v>
      </c>
      <c r="P2899">
        <v>0.54</v>
      </c>
      <c r="V2899" s="23" t="s">
        <v>416</v>
      </c>
      <c r="W2899">
        <f ca="1">VALUE(LEFT(C2899, 4))</f>
        <v>2017</v>
      </c>
      <c r="X2899">
        <f ca="1">VALUE(MID(C2899,6,FIND("_",C2899,6)-6))</f>
        <v>7</v>
      </c>
      <c r="Y2899">
        <f ca="1">IF(NOT(OR(ISBLANK(D2899),ISBLANK(E2899),D2899="",E2899="")),D2899-E2899,"")</f>
        <v>1</v>
      </c>
      <c r="Z2899">
        <f ca="1">IF(OR(NOT(ISNUMBER(D2899)),ISBLANK(D2899),D2899="",ISBLANK(N2899)),"",ABS(D2899-N2899))</f>
        <v>1</v>
      </c>
      <c r="AA2899">
        <f ca="1">IF(OR(ISBLANK(J2899),ISBLANK(O2899),J2899="",O2899=""),"",IF(J2899=O2899,1,0))</f>
        <v>1</v>
      </c>
      <c r="AB2899" t="str">
        <f ca="1">IF(OR(ISBLANK(K2899),ISBLANK(Q2899),K2899="",Q2899=""),"",IF(K2899=Q2899,1,0))</f>
        <v/>
      </c>
      <c r="AC2899" s="23" t="str">
        <f t="shared" ca="1" si="45"/>
        <v/>
      </c>
    </row>
    <row r="2900" spans="1:29" x14ac:dyDescent="0.25">
      <c r="A2900" s="23">
        <v>2899</v>
      </c>
      <c r="B2900">
        <v>1429</v>
      </c>
      <c r="C2900" t="str">
        <f ca="1">IFERROR(VLOOKUP($B2900,INDIRECT(nfl_game_result),MATCH(C$1,INDIRECT(nfl_game_result_header),0),FALSE),"error")</f>
        <v>2017_07_NOR@GBY</v>
      </c>
      <c r="D2900">
        <f ca="1">IFERROR(IF(ISBLANK(VLOOKUP($B2900,INDIRECT(nfl_game_result),MATCH(D$1,INDIRECT(nfl_game_result_header),0),FALSE)),"",VLOOKUP($B2900,INDIRECT(nfl_game_result),MATCH(D$1,INDIRECT(nfl_game_result_header),0),FALSE)),"error")</f>
        <v>4</v>
      </c>
      <c r="E2900">
        <f ca="1">IFERROR(IF(ISBLANK(VLOOKUP($B2900,INDIRECT(nfl_game_result),MATCH(E$1,INDIRECT(nfl_game_result_header),0),FALSE)),"",VLOOKUP($B2900,INDIRECT(nfl_game_result),MATCH(E$1,INDIRECT(nfl_game_result_header),0),FALSE)),"error")</f>
        <v>4</v>
      </c>
      <c r="F2900" s="23" t="str">
        <f ca="1">IFERROR(IF(ISBLANK(VLOOKUP($B2900,INDIRECT(nfl_game_result),MATCH(F$1,INDIRECT(nfl_game_result_header),0),FALSE)),"",VLOOKUP($B2900,INDIRECT(nfl_game_result),MATCH(F$1,INDIRECT(nfl_game_result_header),0),FALSE)),"error")</f>
        <v/>
      </c>
      <c r="G2900" s="23" t="str">
        <f ca="1">IFERROR(IF(ISBLANK(VLOOKUP($B2900,INDIRECT(nfl_game_result),MATCH(G$1,INDIRECT(nfl_game_result_header),0),FALSE)),"",VLOOKUP($B2900,INDIRECT(nfl_game_result),MATCH(G$1,INDIRECT(nfl_game_result_header),0),FALSE)),"error")</f>
        <v/>
      </c>
      <c r="H2900">
        <f ca="1">IFERROR(IF(ISBLANK(VLOOKUP($B2900,INDIRECT(nfl_game_result),MATCH(H$1,INDIRECT(nfl_game_result_header),0),FALSE)),"",VLOOKUP($B2900,INDIRECT(nfl_game_result),MATCH(H$1,INDIRECT(nfl_game_result_header),0),FALSE)),"error")</f>
        <v>17</v>
      </c>
      <c r="I2900">
        <f ca="1">IFERROR(IF(ISBLANK(VLOOKUP($B2900,INDIRECT(nfl_game_result),MATCH(I$1,INDIRECT(nfl_game_result_header),0),FALSE)),"",VLOOKUP($B2900,INDIRECT(nfl_game_result),MATCH(I$1,INDIRECT(nfl_game_result_header),0),FALSE)),"error")</f>
        <v>26</v>
      </c>
      <c r="J2900" t="str">
        <f ca="1">IFERROR(IF(ISBLANK(VLOOKUP($B2900,INDIRECT(nfl_game_result),MATCH(J$1,INDIRECT(nfl_game_result_header),0),FALSE)),"",VLOOKUP($B2900,INDIRECT(nfl_game_result),MATCH(J$1,INDIRECT(nfl_game_result_header),0),FALSE)),"error")</f>
        <v>NOR</v>
      </c>
      <c r="K2900" t="str">
        <f ca="1">IFERROR(IF(ISBLANK(VLOOKUP($B2900,INDIRECT(nfl_game_result),MATCH(K$1,INDIRECT(nfl_game_result_header),0),FALSE)),"",VLOOKUP($B2900,INDIRECT(nfl_game_result),MATCH(K$1,INDIRECT(nfl_game_result_header),0),FALSE)),"error")</f>
        <v>NOR</v>
      </c>
      <c r="L2900" s="23" t="str">
        <f ca="1">IFERROR(IF(ISBLANK(VLOOKUP($B2900,INDIRECT(nfl_game_result),MATCH(L$1,INDIRECT(nfl_game_result_header),0),FALSE)),"",VLOOKUP($B2900,INDIRECT(nfl_game_result),MATCH(L$1,INDIRECT(nfl_game_result_header),0),FALSE)),"error")</f>
        <v/>
      </c>
      <c r="M2900" t="s">
        <v>16</v>
      </c>
      <c r="N2900">
        <v>4</v>
      </c>
      <c r="O2900" t="s">
        <v>330</v>
      </c>
      <c r="P2900">
        <v>0.52</v>
      </c>
      <c r="V2900" s="23" t="s">
        <v>416</v>
      </c>
      <c r="W2900">
        <f ca="1">VALUE(LEFT(C2900, 4))</f>
        <v>2017</v>
      </c>
      <c r="X2900">
        <f ca="1">VALUE(MID(C2900,6,FIND("_",C2900,6)-6))</f>
        <v>7</v>
      </c>
      <c r="Y2900">
        <f ca="1">IF(NOT(OR(ISBLANK(D2900),ISBLANK(E2900),D2900="",E2900="")),D2900-E2900,"")</f>
        <v>0</v>
      </c>
      <c r="Z2900">
        <f ca="1">IF(OR(NOT(ISNUMBER(D2900)),ISBLANK(D2900),D2900="",ISBLANK(N2900)),"",ABS(D2900-N2900))</f>
        <v>0</v>
      </c>
      <c r="AA2900">
        <f ca="1">IF(OR(ISBLANK(J2900),ISBLANK(O2900),J2900="",O2900=""),"",IF(J2900=O2900,1,0))</f>
        <v>0</v>
      </c>
      <c r="AB2900" t="str">
        <f ca="1">IF(OR(ISBLANK(K2900),ISBLANK(Q2900),K2900="",Q2900=""),"",IF(K2900=Q2900,1,0))</f>
        <v/>
      </c>
      <c r="AC2900" s="23" t="str">
        <f t="shared" ca="1" si="45"/>
        <v/>
      </c>
    </row>
    <row r="2901" spans="1:29" x14ac:dyDescent="0.25">
      <c r="A2901" s="23">
        <v>2900</v>
      </c>
      <c r="B2901">
        <v>1430</v>
      </c>
      <c r="C2901" t="str">
        <f ca="1">IFERROR(VLOOKUP($B2901,INDIRECT(nfl_game_result),MATCH(C$1,INDIRECT(nfl_game_result_header),0),FALSE),"error")</f>
        <v>2017_07_NYJ@MIA</v>
      </c>
      <c r="D2901">
        <f ca="1">IFERROR(IF(ISBLANK(VLOOKUP($B2901,INDIRECT(nfl_game_result),MATCH(D$1,INDIRECT(nfl_game_result_header),0),FALSE)),"",VLOOKUP($B2901,INDIRECT(nfl_game_result),MATCH(D$1,INDIRECT(nfl_game_result_header),0),FALSE)),"error")</f>
        <v>-3</v>
      </c>
      <c r="E2901">
        <f ca="1">IFERROR(IF(ISBLANK(VLOOKUP($B2901,INDIRECT(nfl_game_result),MATCH(E$1,INDIRECT(nfl_game_result_header),0),FALSE)),"",VLOOKUP($B2901,INDIRECT(nfl_game_result),MATCH(E$1,INDIRECT(nfl_game_result_header),0),FALSE)),"error")</f>
        <v>-3</v>
      </c>
      <c r="F2901" s="23" t="str">
        <f ca="1">IFERROR(IF(ISBLANK(VLOOKUP($B2901,INDIRECT(nfl_game_result),MATCH(F$1,INDIRECT(nfl_game_result_header),0),FALSE)),"",VLOOKUP($B2901,INDIRECT(nfl_game_result),MATCH(F$1,INDIRECT(nfl_game_result_header),0),FALSE)),"error")</f>
        <v/>
      </c>
      <c r="G2901" s="23" t="str">
        <f ca="1">IFERROR(IF(ISBLANK(VLOOKUP($B2901,INDIRECT(nfl_game_result),MATCH(G$1,INDIRECT(nfl_game_result_header),0),FALSE)),"",VLOOKUP($B2901,INDIRECT(nfl_game_result),MATCH(G$1,INDIRECT(nfl_game_result_header),0),FALSE)),"error")</f>
        <v/>
      </c>
      <c r="H2901">
        <f ca="1">IFERROR(IF(ISBLANK(VLOOKUP($B2901,INDIRECT(nfl_game_result),MATCH(H$1,INDIRECT(nfl_game_result_header),0),FALSE)),"",VLOOKUP($B2901,INDIRECT(nfl_game_result),MATCH(H$1,INDIRECT(nfl_game_result_header),0),FALSE)),"error")</f>
        <v>31</v>
      </c>
      <c r="I2901">
        <f ca="1">IFERROR(IF(ISBLANK(VLOOKUP($B2901,INDIRECT(nfl_game_result),MATCH(I$1,INDIRECT(nfl_game_result_header),0),FALSE)),"",VLOOKUP($B2901,INDIRECT(nfl_game_result),MATCH(I$1,INDIRECT(nfl_game_result_header),0),FALSE)),"error")</f>
        <v>28</v>
      </c>
      <c r="J2901" t="str">
        <f ca="1">IFERROR(IF(ISBLANK(VLOOKUP($B2901,INDIRECT(nfl_game_result),MATCH(J$1,INDIRECT(nfl_game_result_header),0),FALSE)),"",VLOOKUP($B2901,INDIRECT(nfl_game_result),MATCH(J$1,INDIRECT(nfl_game_result_header),0),FALSE)),"error")</f>
        <v>na</v>
      </c>
      <c r="K2901" t="str">
        <f ca="1">IFERROR(IF(ISBLANK(VLOOKUP($B2901,INDIRECT(nfl_game_result),MATCH(K$1,INDIRECT(nfl_game_result_header),0),FALSE)),"",VLOOKUP($B2901,INDIRECT(nfl_game_result),MATCH(K$1,INDIRECT(nfl_game_result_header),0),FALSE)),"error")</f>
        <v>MIA</v>
      </c>
      <c r="L2901" s="23" t="str">
        <f ca="1">IFERROR(IF(ISBLANK(VLOOKUP($B2901,INDIRECT(nfl_game_result),MATCH(L$1,INDIRECT(nfl_game_result_header),0),FALSE)),"",VLOOKUP($B2901,INDIRECT(nfl_game_result),MATCH(L$1,INDIRECT(nfl_game_result_header),0),FALSE)),"error")</f>
        <v/>
      </c>
      <c r="M2901" t="s">
        <v>16</v>
      </c>
      <c r="N2901">
        <v>-2.5</v>
      </c>
      <c r="O2901" t="s">
        <v>84</v>
      </c>
      <c r="P2901">
        <v>0.65</v>
      </c>
      <c r="V2901" s="23" t="s">
        <v>416</v>
      </c>
      <c r="W2901">
        <f ca="1">VALUE(LEFT(C2901, 4))</f>
        <v>2017</v>
      </c>
      <c r="X2901">
        <f ca="1">VALUE(MID(C2901,6,FIND("_",C2901,6)-6))</f>
        <v>7</v>
      </c>
      <c r="Y2901">
        <f ca="1">IF(NOT(OR(ISBLANK(D2901),ISBLANK(E2901),D2901="",E2901="")),D2901-E2901,"")</f>
        <v>0</v>
      </c>
      <c r="Z2901">
        <f ca="1">IF(OR(NOT(ISNUMBER(D2901)),ISBLANK(D2901),D2901="",ISBLANK(N2901)),"",ABS(D2901-N2901))</f>
        <v>0.5</v>
      </c>
      <c r="AA2901">
        <f ca="1">IF(OR(ISBLANK(J2901),ISBLANK(O2901),J2901="",O2901=""),"",IF(J2901=O2901,1,0))</f>
        <v>0</v>
      </c>
      <c r="AB2901" t="str">
        <f ca="1">IF(OR(ISBLANK(K2901),ISBLANK(Q2901),K2901="",Q2901=""),"",IF(K2901=Q2901,1,0))</f>
        <v/>
      </c>
      <c r="AC2901" s="23" t="str">
        <f t="shared" ca="1" si="45"/>
        <v/>
      </c>
    </row>
    <row r="2902" spans="1:29" x14ac:dyDescent="0.25">
      <c r="A2902" s="23">
        <v>2901</v>
      </c>
      <c r="B2902">
        <v>1431</v>
      </c>
      <c r="C2902" t="str">
        <f ca="1">IFERROR(VLOOKUP($B2902,INDIRECT(nfl_game_result),MATCH(C$1,INDIRECT(nfl_game_result_header),0),FALSE),"error")</f>
        <v>2017_07_CAR@CHI</v>
      </c>
      <c r="D2902">
        <f ca="1">IFERROR(IF(ISBLANK(VLOOKUP($B2902,INDIRECT(nfl_game_result),MATCH(D$1,INDIRECT(nfl_game_result_header),0),FALSE)),"",VLOOKUP($B2902,INDIRECT(nfl_game_result),MATCH(D$1,INDIRECT(nfl_game_result_header),0),FALSE)),"error")</f>
        <v>3.5</v>
      </c>
      <c r="E2902">
        <f ca="1">IFERROR(IF(ISBLANK(VLOOKUP($B2902,INDIRECT(nfl_game_result),MATCH(E$1,INDIRECT(nfl_game_result_header),0),FALSE)),"",VLOOKUP($B2902,INDIRECT(nfl_game_result),MATCH(E$1,INDIRECT(nfl_game_result_header),0),FALSE)),"error")</f>
        <v>3</v>
      </c>
      <c r="F2902" s="23" t="str">
        <f ca="1">IFERROR(IF(ISBLANK(VLOOKUP($B2902,INDIRECT(nfl_game_result),MATCH(F$1,INDIRECT(nfl_game_result_header),0),FALSE)),"",VLOOKUP($B2902,INDIRECT(nfl_game_result),MATCH(F$1,INDIRECT(nfl_game_result_header),0),FALSE)),"error")</f>
        <v/>
      </c>
      <c r="G2902" s="23" t="str">
        <f ca="1">IFERROR(IF(ISBLANK(VLOOKUP($B2902,INDIRECT(nfl_game_result),MATCH(G$1,INDIRECT(nfl_game_result_header),0),FALSE)),"",VLOOKUP($B2902,INDIRECT(nfl_game_result),MATCH(G$1,INDIRECT(nfl_game_result_header),0),FALSE)),"error")</f>
        <v/>
      </c>
      <c r="H2902">
        <f ca="1">IFERROR(IF(ISBLANK(VLOOKUP($B2902,INDIRECT(nfl_game_result),MATCH(H$1,INDIRECT(nfl_game_result_header),0),FALSE)),"",VLOOKUP($B2902,INDIRECT(nfl_game_result),MATCH(H$1,INDIRECT(nfl_game_result_header),0),FALSE)),"error")</f>
        <v>17</v>
      </c>
      <c r="I2902">
        <f ca="1">IFERROR(IF(ISBLANK(VLOOKUP($B2902,INDIRECT(nfl_game_result),MATCH(I$1,INDIRECT(nfl_game_result_header),0),FALSE)),"",VLOOKUP($B2902,INDIRECT(nfl_game_result),MATCH(I$1,INDIRECT(nfl_game_result_header),0),FALSE)),"error")</f>
        <v>3</v>
      </c>
      <c r="J2902" t="str">
        <f ca="1">IFERROR(IF(ISBLANK(VLOOKUP($B2902,INDIRECT(nfl_game_result),MATCH(J$1,INDIRECT(nfl_game_result_header),0),FALSE)),"",VLOOKUP($B2902,INDIRECT(nfl_game_result),MATCH(J$1,INDIRECT(nfl_game_result_header),0),FALSE)),"error")</f>
        <v>CHI</v>
      </c>
      <c r="K2902" t="str">
        <f ca="1">IFERROR(IF(ISBLANK(VLOOKUP($B2902,INDIRECT(nfl_game_result),MATCH(K$1,INDIRECT(nfl_game_result_header),0),FALSE)),"",VLOOKUP($B2902,INDIRECT(nfl_game_result),MATCH(K$1,INDIRECT(nfl_game_result_header),0),FALSE)),"error")</f>
        <v>CHI</v>
      </c>
      <c r="L2902" s="23" t="str">
        <f ca="1">IFERROR(IF(ISBLANK(VLOOKUP($B2902,INDIRECT(nfl_game_result),MATCH(L$1,INDIRECT(nfl_game_result_header),0),FALSE)),"",VLOOKUP($B2902,INDIRECT(nfl_game_result),MATCH(L$1,INDIRECT(nfl_game_result_header),0),FALSE)),"error")</f>
        <v/>
      </c>
      <c r="M2902" t="s">
        <v>16</v>
      </c>
      <c r="N2902">
        <v>4</v>
      </c>
      <c r="O2902" t="s">
        <v>67</v>
      </c>
      <c r="P2902">
        <v>0.56000000000000005</v>
      </c>
      <c r="V2902" s="23" t="s">
        <v>416</v>
      </c>
      <c r="W2902">
        <f ca="1">VALUE(LEFT(C2902, 4))</f>
        <v>2017</v>
      </c>
      <c r="X2902">
        <f ca="1">VALUE(MID(C2902,6,FIND("_",C2902,6)-6))</f>
        <v>7</v>
      </c>
      <c r="Y2902">
        <f ca="1">IF(NOT(OR(ISBLANK(D2902),ISBLANK(E2902),D2902="",E2902="")),D2902-E2902,"")</f>
        <v>0.5</v>
      </c>
      <c r="Z2902">
        <f ca="1">IF(OR(NOT(ISNUMBER(D2902)),ISBLANK(D2902),D2902="",ISBLANK(N2902)),"",ABS(D2902-N2902))</f>
        <v>0.5</v>
      </c>
      <c r="AA2902">
        <f ca="1">IF(OR(ISBLANK(J2902),ISBLANK(O2902),J2902="",O2902=""),"",IF(J2902=O2902,1,0))</f>
        <v>0</v>
      </c>
      <c r="AB2902" t="str">
        <f ca="1">IF(OR(ISBLANK(K2902),ISBLANK(Q2902),K2902="",Q2902=""),"",IF(K2902=Q2902,1,0))</f>
        <v/>
      </c>
      <c r="AC2902" s="23" t="str">
        <f t="shared" ca="1" si="45"/>
        <v/>
      </c>
    </row>
    <row r="2903" spans="1:29" x14ac:dyDescent="0.25">
      <c r="A2903" s="23">
        <v>2902</v>
      </c>
      <c r="B2903">
        <v>1432</v>
      </c>
      <c r="C2903" t="str">
        <f ca="1">IFERROR(VLOOKUP($B2903,INDIRECT(nfl_game_result),MATCH(C$1,INDIRECT(nfl_game_result_header),0),FALSE),"error")</f>
        <v>2017_07_ARI@LAR</v>
      </c>
      <c r="D2903">
        <f ca="1">IFERROR(IF(ISBLANK(VLOOKUP($B2903,INDIRECT(nfl_game_result),MATCH(D$1,INDIRECT(nfl_game_result_header),0),FALSE)),"",VLOOKUP($B2903,INDIRECT(nfl_game_result),MATCH(D$1,INDIRECT(nfl_game_result_header),0),FALSE)),"error")</f>
        <v>-3.5</v>
      </c>
      <c r="E2903">
        <f ca="1">IFERROR(IF(ISBLANK(VLOOKUP($B2903,INDIRECT(nfl_game_result),MATCH(E$1,INDIRECT(nfl_game_result_header),0),FALSE)),"",VLOOKUP($B2903,INDIRECT(nfl_game_result),MATCH(E$1,INDIRECT(nfl_game_result_header),0),FALSE)),"error")</f>
        <v>-3</v>
      </c>
      <c r="F2903" s="23" t="str">
        <f ca="1">IFERROR(IF(ISBLANK(VLOOKUP($B2903,INDIRECT(nfl_game_result),MATCH(F$1,INDIRECT(nfl_game_result_header),0),FALSE)),"",VLOOKUP($B2903,INDIRECT(nfl_game_result),MATCH(F$1,INDIRECT(nfl_game_result_header),0),FALSE)),"error")</f>
        <v/>
      </c>
      <c r="G2903" s="23" t="str">
        <f ca="1">IFERROR(IF(ISBLANK(VLOOKUP($B2903,INDIRECT(nfl_game_result),MATCH(G$1,INDIRECT(nfl_game_result_header),0),FALSE)),"",VLOOKUP($B2903,INDIRECT(nfl_game_result),MATCH(G$1,INDIRECT(nfl_game_result_header),0),FALSE)),"error")</f>
        <v/>
      </c>
      <c r="H2903">
        <f ca="1">IFERROR(IF(ISBLANK(VLOOKUP($B2903,INDIRECT(nfl_game_result),MATCH(H$1,INDIRECT(nfl_game_result_header),0),FALSE)),"",VLOOKUP($B2903,INDIRECT(nfl_game_result),MATCH(H$1,INDIRECT(nfl_game_result_header),0),FALSE)),"error")</f>
        <v>33</v>
      </c>
      <c r="I2903">
        <f ca="1">IFERROR(IF(ISBLANK(VLOOKUP($B2903,INDIRECT(nfl_game_result),MATCH(I$1,INDIRECT(nfl_game_result_header),0),FALSE)),"",VLOOKUP($B2903,INDIRECT(nfl_game_result),MATCH(I$1,INDIRECT(nfl_game_result_header),0),FALSE)),"error")</f>
        <v>0</v>
      </c>
      <c r="J2903" t="str">
        <f ca="1">IFERROR(IF(ISBLANK(VLOOKUP($B2903,INDIRECT(nfl_game_result),MATCH(J$1,INDIRECT(nfl_game_result_header),0),FALSE)),"",VLOOKUP($B2903,INDIRECT(nfl_game_result),MATCH(J$1,INDIRECT(nfl_game_result_header),0),FALSE)),"error")</f>
        <v>LAR</v>
      </c>
      <c r="K2903" t="str">
        <f ca="1">IFERROR(IF(ISBLANK(VLOOKUP($B2903,INDIRECT(nfl_game_result),MATCH(K$1,INDIRECT(nfl_game_result_header),0),FALSE)),"",VLOOKUP($B2903,INDIRECT(nfl_game_result),MATCH(K$1,INDIRECT(nfl_game_result_header),0),FALSE)),"error")</f>
        <v>LAR</v>
      </c>
      <c r="L2903" s="23" t="str">
        <f ca="1">IFERROR(IF(ISBLANK(VLOOKUP($B2903,INDIRECT(nfl_game_result),MATCH(L$1,INDIRECT(nfl_game_result_header),0),FALSE)),"",VLOOKUP($B2903,INDIRECT(nfl_game_result),MATCH(L$1,INDIRECT(nfl_game_result_header),0),FALSE)),"error")</f>
        <v/>
      </c>
      <c r="M2903" t="s">
        <v>16</v>
      </c>
      <c r="N2903">
        <v>-4</v>
      </c>
      <c r="O2903" t="s">
        <v>123</v>
      </c>
      <c r="P2903">
        <v>0.51</v>
      </c>
      <c r="V2903" s="23" t="s">
        <v>416</v>
      </c>
      <c r="W2903">
        <f ca="1">VALUE(LEFT(C2903, 4))</f>
        <v>2017</v>
      </c>
      <c r="X2903">
        <f ca="1">VALUE(MID(C2903,6,FIND("_",C2903,6)-6))</f>
        <v>7</v>
      </c>
      <c r="Y2903">
        <f ca="1">IF(NOT(OR(ISBLANK(D2903),ISBLANK(E2903),D2903="",E2903="")),D2903-E2903,"")</f>
        <v>-0.5</v>
      </c>
      <c r="Z2903">
        <f ca="1">IF(OR(NOT(ISNUMBER(D2903)),ISBLANK(D2903),D2903="",ISBLANK(N2903)),"",ABS(D2903-N2903))</f>
        <v>0.5</v>
      </c>
      <c r="AA2903">
        <f ca="1">IF(OR(ISBLANK(J2903),ISBLANK(O2903),J2903="",O2903=""),"",IF(J2903=O2903,1,0))</f>
        <v>1</v>
      </c>
      <c r="AB2903" t="str">
        <f ca="1">IF(OR(ISBLANK(K2903),ISBLANK(Q2903),K2903="",Q2903=""),"",IF(K2903=Q2903,1,0))</f>
        <v/>
      </c>
      <c r="AC2903" s="23" t="str">
        <f t="shared" ca="1" si="45"/>
        <v/>
      </c>
    </row>
    <row r="2904" spans="1:29" x14ac:dyDescent="0.25">
      <c r="A2904" s="23">
        <v>2903</v>
      </c>
      <c r="B2904">
        <v>1433</v>
      </c>
      <c r="C2904" t="str">
        <f ca="1">IFERROR(VLOOKUP($B2904,INDIRECT(nfl_game_result),MATCH(C$1,INDIRECT(nfl_game_result_header),0),FALSE),"error")</f>
        <v>2017_07_TBY@BUF</v>
      </c>
      <c r="D2904">
        <f ca="1">IFERROR(IF(ISBLANK(VLOOKUP($B2904,INDIRECT(nfl_game_result),MATCH(D$1,INDIRECT(nfl_game_result_header),0),FALSE)),"",VLOOKUP($B2904,INDIRECT(nfl_game_result),MATCH(D$1,INDIRECT(nfl_game_result_header),0),FALSE)),"error")</f>
        <v>-3</v>
      </c>
      <c r="E2904">
        <f ca="1">IFERROR(IF(ISBLANK(VLOOKUP($B2904,INDIRECT(nfl_game_result),MATCH(E$1,INDIRECT(nfl_game_result_header),0),FALSE)),"",VLOOKUP($B2904,INDIRECT(nfl_game_result),MATCH(E$1,INDIRECT(nfl_game_result_header),0),FALSE)),"error")</f>
        <v>-3</v>
      </c>
      <c r="F2904" s="23" t="str">
        <f ca="1">IFERROR(IF(ISBLANK(VLOOKUP($B2904,INDIRECT(nfl_game_result),MATCH(F$1,INDIRECT(nfl_game_result_header),0),FALSE)),"",VLOOKUP($B2904,INDIRECT(nfl_game_result),MATCH(F$1,INDIRECT(nfl_game_result_header),0),FALSE)),"error")</f>
        <v/>
      </c>
      <c r="G2904" s="23" t="str">
        <f ca="1">IFERROR(IF(ISBLANK(VLOOKUP($B2904,INDIRECT(nfl_game_result),MATCH(G$1,INDIRECT(nfl_game_result_header),0),FALSE)),"",VLOOKUP($B2904,INDIRECT(nfl_game_result),MATCH(G$1,INDIRECT(nfl_game_result_header),0),FALSE)),"error")</f>
        <v/>
      </c>
      <c r="H2904">
        <f ca="1">IFERROR(IF(ISBLANK(VLOOKUP($B2904,INDIRECT(nfl_game_result),MATCH(H$1,INDIRECT(nfl_game_result_header),0),FALSE)),"",VLOOKUP($B2904,INDIRECT(nfl_game_result),MATCH(H$1,INDIRECT(nfl_game_result_header),0),FALSE)),"error")</f>
        <v>30</v>
      </c>
      <c r="I2904">
        <f ca="1">IFERROR(IF(ISBLANK(VLOOKUP($B2904,INDIRECT(nfl_game_result),MATCH(I$1,INDIRECT(nfl_game_result_header),0),FALSE)),"",VLOOKUP($B2904,INDIRECT(nfl_game_result),MATCH(I$1,INDIRECT(nfl_game_result_header),0),FALSE)),"error")</f>
        <v>27</v>
      </c>
      <c r="J2904" t="str">
        <f ca="1">IFERROR(IF(ISBLANK(VLOOKUP($B2904,INDIRECT(nfl_game_result),MATCH(J$1,INDIRECT(nfl_game_result_header),0),FALSE)),"",VLOOKUP($B2904,INDIRECT(nfl_game_result),MATCH(J$1,INDIRECT(nfl_game_result_header),0),FALSE)),"error")</f>
        <v>na</v>
      </c>
      <c r="K2904" t="str">
        <f ca="1">IFERROR(IF(ISBLANK(VLOOKUP($B2904,INDIRECT(nfl_game_result),MATCH(K$1,INDIRECT(nfl_game_result_header),0),FALSE)),"",VLOOKUP($B2904,INDIRECT(nfl_game_result),MATCH(K$1,INDIRECT(nfl_game_result_header),0),FALSE)),"error")</f>
        <v>BUF</v>
      </c>
      <c r="L2904" s="23" t="str">
        <f ca="1">IFERROR(IF(ISBLANK(VLOOKUP($B2904,INDIRECT(nfl_game_result),MATCH(L$1,INDIRECT(nfl_game_result_header),0),FALSE)),"",VLOOKUP($B2904,INDIRECT(nfl_game_result),MATCH(L$1,INDIRECT(nfl_game_result_header),0),FALSE)),"error")</f>
        <v/>
      </c>
      <c r="M2904" t="s">
        <v>16</v>
      </c>
      <c r="N2904">
        <v>-3</v>
      </c>
      <c r="O2904" t="s">
        <v>66</v>
      </c>
      <c r="P2904">
        <v>0.62</v>
      </c>
      <c r="V2904" s="23" t="s">
        <v>416</v>
      </c>
      <c r="W2904">
        <f ca="1">VALUE(LEFT(C2904, 4))</f>
        <v>2017</v>
      </c>
      <c r="X2904">
        <f ca="1">VALUE(MID(C2904,6,FIND("_",C2904,6)-6))</f>
        <v>7</v>
      </c>
      <c r="Y2904">
        <f ca="1">IF(NOT(OR(ISBLANK(D2904),ISBLANK(E2904),D2904="",E2904="")),D2904-E2904,"")</f>
        <v>0</v>
      </c>
      <c r="Z2904">
        <f ca="1">IF(OR(NOT(ISNUMBER(D2904)),ISBLANK(D2904),D2904="",ISBLANK(N2904)),"",ABS(D2904-N2904))</f>
        <v>0</v>
      </c>
      <c r="AA2904">
        <f ca="1">IF(OR(ISBLANK(J2904),ISBLANK(O2904),J2904="",O2904=""),"",IF(J2904=O2904,1,0))</f>
        <v>0</v>
      </c>
      <c r="AB2904" t="str">
        <f ca="1">IF(OR(ISBLANK(K2904),ISBLANK(Q2904),K2904="",Q2904=""),"",IF(K2904=Q2904,1,0))</f>
        <v/>
      </c>
      <c r="AC2904" s="23" t="str">
        <f t="shared" ca="1" si="45"/>
        <v/>
      </c>
    </row>
    <row r="2905" spans="1:29" x14ac:dyDescent="0.25">
      <c r="A2905" s="23">
        <v>2904</v>
      </c>
      <c r="B2905">
        <v>1434</v>
      </c>
      <c r="C2905" t="str">
        <f ca="1">IFERROR(VLOOKUP($B2905,INDIRECT(nfl_game_result),MATCH(C$1,INDIRECT(nfl_game_result_header),0),FALSE),"error")</f>
        <v>2017_07_JAX@IND</v>
      </c>
      <c r="D2905">
        <f ca="1">IFERROR(IF(ISBLANK(VLOOKUP($B2905,INDIRECT(nfl_game_result),MATCH(D$1,INDIRECT(nfl_game_result_header),0),FALSE)),"",VLOOKUP($B2905,INDIRECT(nfl_game_result),MATCH(D$1,INDIRECT(nfl_game_result_header),0),FALSE)),"error")</f>
        <v>3</v>
      </c>
      <c r="E2905">
        <f ca="1">IFERROR(IF(ISBLANK(VLOOKUP($B2905,INDIRECT(nfl_game_result),MATCH(E$1,INDIRECT(nfl_game_result_header),0),FALSE)),"",VLOOKUP($B2905,INDIRECT(nfl_game_result),MATCH(E$1,INDIRECT(nfl_game_result_header),0),FALSE)),"error")</f>
        <v>3</v>
      </c>
      <c r="F2905" s="23" t="str">
        <f ca="1">IFERROR(IF(ISBLANK(VLOOKUP($B2905,INDIRECT(nfl_game_result),MATCH(F$1,INDIRECT(nfl_game_result_header),0),FALSE)),"",VLOOKUP($B2905,INDIRECT(nfl_game_result),MATCH(F$1,INDIRECT(nfl_game_result_header),0),FALSE)),"error")</f>
        <v/>
      </c>
      <c r="G2905" s="23" t="str">
        <f ca="1">IFERROR(IF(ISBLANK(VLOOKUP($B2905,INDIRECT(nfl_game_result),MATCH(G$1,INDIRECT(nfl_game_result_header),0),FALSE)),"",VLOOKUP($B2905,INDIRECT(nfl_game_result),MATCH(G$1,INDIRECT(nfl_game_result_header),0),FALSE)),"error")</f>
        <v/>
      </c>
      <c r="H2905">
        <f ca="1">IFERROR(IF(ISBLANK(VLOOKUP($B2905,INDIRECT(nfl_game_result),MATCH(H$1,INDIRECT(nfl_game_result_header),0),FALSE)),"",VLOOKUP($B2905,INDIRECT(nfl_game_result),MATCH(H$1,INDIRECT(nfl_game_result_header),0),FALSE)),"error")</f>
        <v>0</v>
      </c>
      <c r="I2905">
        <f ca="1">IFERROR(IF(ISBLANK(VLOOKUP($B2905,INDIRECT(nfl_game_result),MATCH(I$1,INDIRECT(nfl_game_result_header),0),FALSE)),"",VLOOKUP($B2905,INDIRECT(nfl_game_result),MATCH(I$1,INDIRECT(nfl_game_result_header),0),FALSE)),"error")</f>
        <v>27</v>
      </c>
      <c r="J2905" t="str">
        <f ca="1">IFERROR(IF(ISBLANK(VLOOKUP($B2905,INDIRECT(nfl_game_result),MATCH(J$1,INDIRECT(nfl_game_result_header),0),FALSE)),"",VLOOKUP($B2905,INDIRECT(nfl_game_result),MATCH(J$1,INDIRECT(nfl_game_result_header),0),FALSE)),"error")</f>
        <v>JAX</v>
      </c>
      <c r="K2905" t="str">
        <f ca="1">IFERROR(IF(ISBLANK(VLOOKUP($B2905,INDIRECT(nfl_game_result),MATCH(K$1,INDIRECT(nfl_game_result_header),0),FALSE)),"",VLOOKUP($B2905,INDIRECT(nfl_game_result),MATCH(K$1,INDIRECT(nfl_game_result_header),0),FALSE)),"error")</f>
        <v>JAX</v>
      </c>
      <c r="L2905" s="23" t="str">
        <f ca="1">IFERROR(IF(ISBLANK(VLOOKUP($B2905,INDIRECT(nfl_game_result),MATCH(L$1,INDIRECT(nfl_game_result_header),0),FALSE)),"",VLOOKUP($B2905,INDIRECT(nfl_game_result),MATCH(L$1,INDIRECT(nfl_game_result_header),0),FALSE)),"error")</f>
        <v/>
      </c>
      <c r="M2905" t="s">
        <v>16</v>
      </c>
      <c r="N2905">
        <v>-1</v>
      </c>
      <c r="O2905" t="s">
        <v>76</v>
      </c>
      <c r="P2905">
        <v>0.67</v>
      </c>
      <c r="V2905" s="23" t="s">
        <v>416</v>
      </c>
      <c r="W2905">
        <f ca="1">VALUE(LEFT(C2905, 4))</f>
        <v>2017</v>
      </c>
      <c r="X2905">
        <f ca="1">VALUE(MID(C2905,6,FIND("_",C2905,6)-6))</f>
        <v>7</v>
      </c>
      <c r="Y2905">
        <f ca="1">IF(NOT(OR(ISBLANK(D2905),ISBLANK(E2905),D2905="",E2905="")),D2905-E2905,"")</f>
        <v>0</v>
      </c>
      <c r="Z2905">
        <f ca="1">IF(OR(NOT(ISNUMBER(D2905)),ISBLANK(D2905),D2905="",ISBLANK(N2905)),"",ABS(D2905-N2905))</f>
        <v>4</v>
      </c>
      <c r="AA2905">
        <f ca="1">IF(OR(ISBLANK(J2905),ISBLANK(O2905),J2905="",O2905=""),"",IF(J2905=O2905,1,0))</f>
        <v>0</v>
      </c>
      <c r="AB2905" t="str">
        <f ca="1">IF(OR(ISBLANK(K2905),ISBLANK(Q2905),K2905="",Q2905=""),"",IF(K2905=Q2905,1,0))</f>
        <v/>
      </c>
      <c r="AC2905" s="23" t="str">
        <f t="shared" ca="1" si="45"/>
        <v/>
      </c>
    </row>
    <row r="2906" spans="1:29" x14ac:dyDescent="0.25">
      <c r="A2906" s="23">
        <v>2905</v>
      </c>
      <c r="B2906">
        <v>1435</v>
      </c>
      <c r="C2906" t="str">
        <f ca="1">IFERROR(VLOOKUP($B2906,INDIRECT(nfl_game_result),MATCH(C$1,INDIRECT(nfl_game_result_header),0),FALSE),"error")</f>
        <v>2017_07_TEN@CLE</v>
      </c>
      <c r="D2906">
        <f ca="1">IFERROR(IF(ISBLANK(VLOOKUP($B2906,INDIRECT(nfl_game_result),MATCH(D$1,INDIRECT(nfl_game_result_header),0),FALSE)),"",VLOOKUP($B2906,INDIRECT(nfl_game_result),MATCH(D$1,INDIRECT(nfl_game_result_header),0),FALSE)),"error")</f>
        <v>6.5</v>
      </c>
      <c r="E2906">
        <f ca="1">IFERROR(IF(ISBLANK(VLOOKUP($B2906,INDIRECT(nfl_game_result),MATCH(E$1,INDIRECT(nfl_game_result_header),0),FALSE)),"",VLOOKUP($B2906,INDIRECT(nfl_game_result),MATCH(E$1,INDIRECT(nfl_game_result_header),0),FALSE)),"error")</f>
        <v>6</v>
      </c>
      <c r="F2906" s="23" t="str">
        <f ca="1">IFERROR(IF(ISBLANK(VLOOKUP($B2906,INDIRECT(nfl_game_result),MATCH(F$1,INDIRECT(nfl_game_result_header),0),FALSE)),"",VLOOKUP($B2906,INDIRECT(nfl_game_result),MATCH(F$1,INDIRECT(nfl_game_result_header),0),FALSE)),"error")</f>
        <v/>
      </c>
      <c r="G2906" s="23" t="str">
        <f ca="1">IFERROR(IF(ISBLANK(VLOOKUP($B2906,INDIRECT(nfl_game_result),MATCH(G$1,INDIRECT(nfl_game_result_header),0),FALSE)),"",VLOOKUP($B2906,INDIRECT(nfl_game_result),MATCH(G$1,INDIRECT(nfl_game_result_header),0),FALSE)),"error")</f>
        <v/>
      </c>
      <c r="H2906">
        <f ca="1">IFERROR(IF(ISBLANK(VLOOKUP($B2906,INDIRECT(nfl_game_result),MATCH(H$1,INDIRECT(nfl_game_result_header),0),FALSE)),"",VLOOKUP($B2906,INDIRECT(nfl_game_result),MATCH(H$1,INDIRECT(nfl_game_result_header),0),FALSE)),"error")</f>
        <v>9</v>
      </c>
      <c r="I2906">
        <f ca="1">IFERROR(IF(ISBLANK(VLOOKUP($B2906,INDIRECT(nfl_game_result),MATCH(I$1,INDIRECT(nfl_game_result_header),0),FALSE)),"",VLOOKUP($B2906,INDIRECT(nfl_game_result),MATCH(I$1,INDIRECT(nfl_game_result_header),0),FALSE)),"error")</f>
        <v>12</v>
      </c>
      <c r="J2906" t="str">
        <f ca="1">IFERROR(IF(ISBLANK(VLOOKUP($B2906,INDIRECT(nfl_game_result),MATCH(J$1,INDIRECT(nfl_game_result_header),0),FALSE)),"",VLOOKUP($B2906,INDIRECT(nfl_game_result),MATCH(J$1,INDIRECT(nfl_game_result_header),0),FALSE)),"error")</f>
        <v>CLE</v>
      </c>
      <c r="K2906" t="str">
        <f ca="1">IFERROR(IF(ISBLANK(VLOOKUP($B2906,INDIRECT(nfl_game_result),MATCH(K$1,INDIRECT(nfl_game_result_header),0),FALSE)),"",VLOOKUP($B2906,INDIRECT(nfl_game_result),MATCH(K$1,INDIRECT(nfl_game_result_header),0),FALSE)),"error")</f>
        <v>TEN</v>
      </c>
      <c r="L2906" s="23" t="str">
        <f ca="1">IFERROR(IF(ISBLANK(VLOOKUP($B2906,INDIRECT(nfl_game_result),MATCH(L$1,INDIRECT(nfl_game_result_header),0),FALSE)),"",VLOOKUP($B2906,INDIRECT(nfl_game_result),MATCH(L$1,INDIRECT(nfl_game_result_header),0),FALSE)),"error")</f>
        <v/>
      </c>
      <c r="M2906" t="s">
        <v>16</v>
      </c>
      <c r="N2906">
        <v>4.5</v>
      </c>
      <c r="O2906" t="s">
        <v>70</v>
      </c>
      <c r="P2906">
        <v>0.63</v>
      </c>
      <c r="V2906" s="23" t="s">
        <v>416</v>
      </c>
      <c r="W2906">
        <f ca="1">VALUE(LEFT(C2906, 4))</f>
        <v>2017</v>
      </c>
      <c r="X2906">
        <f ca="1">VALUE(MID(C2906,6,FIND("_",C2906,6)-6))</f>
        <v>7</v>
      </c>
      <c r="Y2906">
        <f ca="1">IF(NOT(OR(ISBLANK(D2906),ISBLANK(E2906),D2906="",E2906="")),D2906-E2906,"")</f>
        <v>0.5</v>
      </c>
      <c r="Z2906">
        <f ca="1">IF(OR(NOT(ISNUMBER(D2906)),ISBLANK(D2906),D2906="",ISBLANK(N2906)),"",ABS(D2906-N2906))</f>
        <v>2</v>
      </c>
      <c r="AA2906">
        <f ca="1">IF(OR(ISBLANK(J2906),ISBLANK(O2906),J2906="",O2906=""),"",IF(J2906=O2906,1,0))</f>
        <v>1</v>
      </c>
      <c r="AB2906" t="str">
        <f ca="1">IF(OR(ISBLANK(K2906),ISBLANK(Q2906),K2906="",Q2906=""),"",IF(K2906=Q2906,1,0))</f>
        <v/>
      </c>
      <c r="AC2906" s="23" t="str">
        <f t="shared" ca="1" si="45"/>
        <v/>
      </c>
    </row>
    <row r="2907" spans="1:29" x14ac:dyDescent="0.25">
      <c r="A2907" s="23">
        <v>2906</v>
      </c>
      <c r="B2907">
        <v>1436</v>
      </c>
      <c r="C2907" t="str">
        <f ca="1">IFERROR(VLOOKUP($B2907,INDIRECT(nfl_game_result),MATCH(C$1,INDIRECT(nfl_game_result_header),0),FALSE),"error")</f>
        <v>2017_07_DAL@SFO</v>
      </c>
      <c r="D2907">
        <f ca="1">IFERROR(IF(ISBLANK(VLOOKUP($B2907,INDIRECT(nfl_game_result),MATCH(D$1,INDIRECT(nfl_game_result_header),0),FALSE)),"",VLOOKUP($B2907,INDIRECT(nfl_game_result),MATCH(D$1,INDIRECT(nfl_game_result_header),0),FALSE)),"error")</f>
        <v>6</v>
      </c>
      <c r="E2907">
        <f ca="1">IFERROR(IF(ISBLANK(VLOOKUP($B2907,INDIRECT(nfl_game_result),MATCH(E$1,INDIRECT(nfl_game_result_header),0),FALSE)),"",VLOOKUP($B2907,INDIRECT(nfl_game_result),MATCH(E$1,INDIRECT(nfl_game_result_header),0),FALSE)),"error")</f>
        <v>6</v>
      </c>
      <c r="F2907" s="23" t="str">
        <f ca="1">IFERROR(IF(ISBLANK(VLOOKUP($B2907,INDIRECT(nfl_game_result),MATCH(F$1,INDIRECT(nfl_game_result_header),0),FALSE)),"",VLOOKUP($B2907,INDIRECT(nfl_game_result),MATCH(F$1,INDIRECT(nfl_game_result_header),0),FALSE)),"error")</f>
        <v/>
      </c>
      <c r="G2907" s="23" t="str">
        <f ca="1">IFERROR(IF(ISBLANK(VLOOKUP($B2907,INDIRECT(nfl_game_result),MATCH(G$1,INDIRECT(nfl_game_result_header),0),FALSE)),"",VLOOKUP($B2907,INDIRECT(nfl_game_result),MATCH(G$1,INDIRECT(nfl_game_result_header),0),FALSE)),"error")</f>
        <v/>
      </c>
      <c r="H2907">
        <f ca="1">IFERROR(IF(ISBLANK(VLOOKUP($B2907,INDIRECT(nfl_game_result),MATCH(H$1,INDIRECT(nfl_game_result_header),0),FALSE)),"",VLOOKUP($B2907,INDIRECT(nfl_game_result),MATCH(H$1,INDIRECT(nfl_game_result_header),0),FALSE)),"error")</f>
        <v>10</v>
      </c>
      <c r="I2907">
        <f ca="1">IFERROR(IF(ISBLANK(VLOOKUP($B2907,INDIRECT(nfl_game_result),MATCH(I$1,INDIRECT(nfl_game_result_header),0),FALSE)),"",VLOOKUP($B2907,INDIRECT(nfl_game_result),MATCH(I$1,INDIRECT(nfl_game_result_header),0),FALSE)),"error")</f>
        <v>40</v>
      </c>
      <c r="J2907" t="str">
        <f ca="1">IFERROR(IF(ISBLANK(VLOOKUP($B2907,INDIRECT(nfl_game_result),MATCH(J$1,INDIRECT(nfl_game_result_header),0),FALSE)),"",VLOOKUP($B2907,INDIRECT(nfl_game_result),MATCH(J$1,INDIRECT(nfl_game_result_header),0),FALSE)),"error")</f>
        <v>DAL</v>
      </c>
      <c r="K2907" t="str">
        <f ca="1">IFERROR(IF(ISBLANK(VLOOKUP($B2907,INDIRECT(nfl_game_result),MATCH(K$1,INDIRECT(nfl_game_result_header),0),FALSE)),"",VLOOKUP($B2907,INDIRECT(nfl_game_result),MATCH(K$1,INDIRECT(nfl_game_result_header),0),FALSE)),"error")</f>
        <v>DAL</v>
      </c>
      <c r="L2907" s="23" t="str">
        <f ca="1">IFERROR(IF(ISBLANK(VLOOKUP($B2907,INDIRECT(nfl_game_result),MATCH(L$1,INDIRECT(nfl_game_result_header),0),FALSE)),"",VLOOKUP($B2907,INDIRECT(nfl_game_result),MATCH(L$1,INDIRECT(nfl_game_result_header),0),FALSE)),"error")</f>
        <v/>
      </c>
      <c r="M2907" t="s">
        <v>16</v>
      </c>
      <c r="N2907">
        <v>4.5</v>
      </c>
      <c r="O2907" t="s">
        <v>333</v>
      </c>
      <c r="P2907">
        <v>0.57999999999999996</v>
      </c>
      <c r="V2907" s="23" t="s">
        <v>416</v>
      </c>
      <c r="W2907">
        <f ca="1">VALUE(LEFT(C2907, 4))</f>
        <v>2017</v>
      </c>
      <c r="X2907">
        <f ca="1">VALUE(MID(C2907,6,FIND("_",C2907,6)-6))</f>
        <v>7</v>
      </c>
      <c r="Y2907">
        <f ca="1">IF(NOT(OR(ISBLANK(D2907),ISBLANK(E2907),D2907="",E2907="")),D2907-E2907,"")</f>
        <v>0</v>
      </c>
      <c r="Z2907">
        <f ca="1">IF(OR(NOT(ISNUMBER(D2907)),ISBLANK(D2907),D2907="",ISBLANK(N2907)),"",ABS(D2907-N2907))</f>
        <v>1.5</v>
      </c>
      <c r="AA2907">
        <f ca="1">IF(OR(ISBLANK(J2907),ISBLANK(O2907),J2907="",O2907=""),"",IF(J2907=O2907,1,0))</f>
        <v>0</v>
      </c>
      <c r="AB2907" t="str">
        <f ca="1">IF(OR(ISBLANK(K2907),ISBLANK(Q2907),K2907="",Q2907=""),"",IF(K2907=Q2907,1,0))</f>
        <v/>
      </c>
      <c r="AC2907" s="23" t="str">
        <f t="shared" ca="1" si="45"/>
        <v/>
      </c>
    </row>
    <row r="2908" spans="1:29" x14ac:dyDescent="0.25">
      <c r="A2908" s="23">
        <v>2907</v>
      </c>
      <c r="B2908">
        <v>1437</v>
      </c>
      <c r="C2908" t="str">
        <f ca="1">IFERROR(VLOOKUP($B2908,INDIRECT(nfl_game_result),MATCH(C$1,INDIRECT(nfl_game_result_header),0),FALSE),"error")</f>
        <v>2017_07_CIN@PIT</v>
      </c>
      <c r="D2908">
        <f ca="1">IFERROR(IF(ISBLANK(VLOOKUP($B2908,INDIRECT(nfl_game_result),MATCH(D$1,INDIRECT(nfl_game_result_header),0),FALSE)),"",VLOOKUP($B2908,INDIRECT(nfl_game_result),MATCH(D$1,INDIRECT(nfl_game_result_header),0),FALSE)),"error")</f>
        <v>-6</v>
      </c>
      <c r="E2908">
        <f ca="1">IFERROR(IF(ISBLANK(VLOOKUP($B2908,INDIRECT(nfl_game_result),MATCH(E$1,INDIRECT(nfl_game_result_header),0),FALSE)),"",VLOOKUP($B2908,INDIRECT(nfl_game_result),MATCH(E$1,INDIRECT(nfl_game_result_header),0),FALSE)),"error")</f>
        <v>-5.5</v>
      </c>
      <c r="F2908" s="23" t="str">
        <f ca="1">IFERROR(IF(ISBLANK(VLOOKUP($B2908,INDIRECT(nfl_game_result),MATCH(F$1,INDIRECT(nfl_game_result_header),0),FALSE)),"",VLOOKUP($B2908,INDIRECT(nfl_game_result),MATCH(F$1,INDIRECT(nfl_game_result_header),0),FALSE)),"error")</f>
        <v/>
      </c>
      <c r="G2908" s="23" t="str">
        <f ca="1">IFERROR(IF(ISBLANK(VLOOKUP($B2908,INDIRECT(nfl_game_result),MATCH(G$1,INDIRECT(nfl_game_result_header),0),FALSE)),"",VLOOKUP($B2908,INDIRECT(nfl_game_result),MATCH(G$1,INDIRECT(nfl_game_result_header),0),FALSE)),"error")</f>
        <v/>
      </c>
      <c r="H2908">
        <f ca="1">IFERROR(IF(ISBLANK(VLOOKUP($B2908,INDIRECT(nfl_game_result),MATCH(H$1,INDIRECT(nfl_game_result_header),0),FALSE)),"",VLOOKUP($B2908,INDIRECT(nfl_game_result),MATCH(H$1,INDIRECT(nfl_game_result_header),0),FALSE)),"error")</f>
        <v>29</v>
      </c>
      <c r="I2908">
        <f ca="1">IFERROR(IF(ISBLANK(VLOOKUP($B2908,INDIRECT(nfl_game_result),MATCH(I$1,INDIRECT(nfl_game_result_header),0),FALSE)),"",VLOOKUP($B2908,INDIRECT(nfl_game_result),MATCH(I$1,INDIRECT(nfl_game_result_header),0),FALSE)),"error")</f>
        <v>14</v>
      </c>
      <c r="J2908" t="str">
        <f ca="1">IFERROR(IF(ISBLANK(VLOOKUP($B2908,INDIRECT(nfl_game_result),MATCH(J$1,INDIRECT(nfl_game_result_header),0),FALSE)),"",VLOOKUP($B2908,INDIRECT(nfl_game_result),MATCH(J$1,INDIRECT(nfl_game_result_header),0),FALSE)),"error")</f>
        <v>PIT</v>
      </c>
      <c r="K2908" t="str">
        <f ca="1">IFERROR(IF(ISBLANK(VLOOKUP($B2908,INDIRECT(nfl_game_result),MATCH(K$1,INDIRECT(nfl_game_result_header),0),FALSE)),"",VLOOKUP($B2908,INDIRECT(nfl_game_result),MATCH(K$1,INDIRECT(nfl_game_result_header),0),FALSE)),"error")</f>
        <v>PIT</v>
      </c>
      <c r="L2908" s="23" t="str">
        <f ca="1">IFERROR(IF(ISBLANK(VLOOKUP($B2908,INDIRECT(nfl_game_result),MATCH(L$1,INDIRECT(nfl_game_result_header),0),FALSE)),"",VLOOKUP($B2908,INDIRECT(nfl_game_result),MATCH(L$1,INDIRECT(nfl_game_result_header),0),FALSE)),"error")</f>
        <v/>
      </c>
      <c r="M2908" t="s">
        <v>16</v>
      </c>
      <c r="N2908">
        <v>-6</v>
      </c>
      <c r="O2908" t="s">
        <v>69</v>
      </c>
      <c r="P2908">
        <v>0.68</v>
      </c>
      <c r="V2908" s="23" t="s">
        <v>416</v>
      </c>
      <c r="W2908">
        <f ca="1">VALUE(LEFT(C2908, 4))</f>
        <v>2017</v>
      </c>
      <c r="X2908">
        <f ca="1">VALUE(MID(C2908,6,FIND("_",C2908,6)-6))</f>
        <v>7</v>
      </c>
      <c r="Y2908">
        <f ca="1">IF(NOT(OR(ISBLANK(D2908),ISBLANK(E2908),D2908="",E2908="")),D2908-E2908,"")</f>
        <v>-0.5</v>
      </c>
      <c r="Z2908">
        <f ca="1">IF(OR(NOT(ISNUMBER(D2908)),ISBLANK(D2908),D2908="",ISBLANK(N2908)),"",ABS(D2908-N2908))</f>
        <v>0</v>
      </c>
      <c r="AA2908">
        <f ca="1">IF(OR(ISBLANK(J2908),ISBLANK(O2908),J2908="",O2908=""),"",IF(J2908=O2908,1,0))</f>
        <v>0</v>
      </c>
      <c r="AB2908" t="str">
        <f ca="1">IF(OR(ISBLANK(K2908),ISBLANK(Q2908),K2908="",Q2908=""),"",IF(K2908=Q2908,1,0))</f>
        <v/>
      </c>
      <c r="AC2908" s="23" t="str">
        <f t="shared" ca="1" si="45"/>
        <v/>
      </c>
    </row>
    <row r="2909" spans="1:29" x14ac:dyDescent="0.25">
      <c r="A2909" s="23">
        <v>2908</v>
      </c>
      <c r="B2909">
        <v>1438</v>
      </c>
      <c r="C2909" t="str">
        <f ca="1">IFERROR(VLOOKUP($B2909,INDIRECT(nfl_game_result),MATCH(C$1,INDIRECT(nfl_game_result_header),0),FALSE),"error")</f>
        <v>2017_07_SEA@NYG</v>
      </c>
      <c r="D2909">
        <f ca="1">IFERROR(IF(ISBLANK(VLOOKUP($B2909,INDIRECT(nfl_game_result),MATCH(D$1,INDIRECT(nfl_game_result_header),0),FALSE)),"",VLOOKUP($B2909,INDIRECT(nfl_game_result),MATCH(D$1,INDIRECT(nfl_game_result_header),0),FALSE)),"error")</f>
        <v>6</v>
      </c>
      <c r="E2909">
        <f ca="1">IFERROR(IF(ISBLANK(VLOOKUP($B2909,INDIRECT(nfl_game_result),MATCH(E$1,INDIRECT(nfl_game_result_header),0),FALSE)),"",VLOOKUP($B2909,INDIRECT(nfl_game_result),MATCH(E$1,INDIRECT(nfl_game_result_header),0),FALSE)),"error")</f>
        <v>4</v>
      </c>
      <c r="F2909" s="23" t="str">
        <f ca="1">IFERROR(IF(ISBLANK(VLOOKUP($B2909,INDIRECT(nfl_game_result),MATCH(F$1,INDIRECT(nfl_game_result_header),0),FALSE)),"",VLOOKUP($B2909,INDIRECT(nfl_game_result),MATCH(F$1,INDIRECT(nfl_game_result_header),0),FALSE)),"error")</f>
        <v/>
      </c>
      <c r="G2909" s="23" t="str">
        <f ca="1">IFERROR(IF(ISBLANK(VLOOKUP($B2909,INDIRECT(nfl_game_result),MATCH(G$1,INDIRECT(nfl_game_result_header),0),FALSE)),"",VLOOKUP($B2909,INDIRECT(nfl_game_result),MATCH(G$1,INDIRECT(nfl_game_result_header),0),FALSE)),"error")</f>
        <v/>
      </c>
      <c r="H2909">
        <f ca="1">IFERROR(IF(ISBLANK(VLOOKUP($B2909,INDIRECT(nfl_game_result),MATCH(H$1,INDIRECT(nfl_game_result_header),0),FALSE)),"",VLOOKUP($B2909,INDIRECT(nfl_game_result),MATCH(H$1,INDIRECT(nfl_game_result_header),0),FALSE)),"error")</f>
        <v>7</v>
      </c>
      <c r="I2909">
        <f ca="1">IFERROR(IF(ISBLANK(VLOOKUP($B2909,INDIRECT(nfl_game_result),MATCH(I$1,INDIRECT(nfl_game_result_header),0),FALSE)),"",VLOOKUP($B2909,INDIRECT(nfl_game_result),MATCH(I$1,INDIRECT(nfl_game_result_header),0),FALSE)),"error")</f>
        <v>24</v>
      </c>
      <c r="J2909" t="str">
        <f ca="1">IFERROR(IF(ISBLANK(VLOOKUP($B2909,INDIRECT(nfl_game_result),MATCH(J$1,INDIRECT(nfl_game_result_header),0),FALSE)),"",VLOOKUP($B2909,INDIRECT(nfl_game_result),MATCH(J$1,INDIRECT(nfl_game_result_header),0),FALSE)),"error")</f>
        <v>SEA</v>
      </c>
      <c r="K2909" t="str">
        <f ca="1">IFERROR(IF(ISBLANK(VLOOKUP($B2909,INDIRECT(nfl_game_result),MATCH(K$1,INDIRECT(nfl_game_result_header),0),FALSE)),"",VLOOKUP($B2909,INDIRECT(nfl_game_result),MATCH(K$1,INDIRECT(nfl_game_result_header),0),FALSE)),"error")</f>
        <v>SEA</v>
      </c>
      <c r="L2909" s="23" t="str">
        <f ca="1">IFERROR(IF(ISBLANK(VLOOKUP($B2909,INDIRECT(nfl_game_result),MATCH(L$1,INDIRECT(nfl_game_result_header),0),FALSE)),"",VLOOKUP($B2909,INDIRECT(nfl_game_result),MATCH(L$1,INDIRECT(nfl_game_result_header),0),FALSE)),"error")</f>
        <v/>
      </c>
      <c r="M2909" t="s">
        <v>16</v>
      </c>
      <c r="N2909">
        <v>4</v>
      </c>
      <c r="O2909" t="s">
        <v>89</v>
      </c>
      <c r="P2909">
        <v>0.6</v>
      </c>
      <c r="V2909" s="23" t="s">
        <v>416</v>
      </c>
      <c r="W2909">
        <f ca="1">VALUE(LEFT(C2909, 4))</f>
        <v>2017</v>
      </c>
      <c r="X2909">
        <f ca="1">VALUE(MID(C2909,6,FIND("_",C2909,6)-6))</f>
        <v>7</v>
      </c>
      <c r="Y2909">
        <f ca="1">IF(NOT(OR(ISBLANK(D2909),ISBLANK(E2909),D2909="",E2909="")),D2909-E2909,"")</f>
        <v>2</v>
      </c>
      <c r="Z2909">
        <f ca="1">IF(OR(NOT(ISNUMBER(D2909)),ISBLANK(D2909),D2909="",ISBLANK(N2909)),"",ABS(D2909-N2909))</f>
        <v>2</v>
      </c>
      <c r="AA2909">
        <f ca="1">IF(OR(ISBLANK(J2909),ISBLANK(O2909),J2909="",O2909=""),"",IF(J2909=O2909,1,0))</f>
        <v>1</v>
      </c>
      <c r="AB2909" t="str">
        <f ca="1">IF(OR(ISBLANK(K2909),ISBLANK(Q2909),K2909="",Q2909=""),"",IF(K2909=Q2909,1,0))</f>
        <v/>
      </c>
      <c r="AC2909" s="23" t="str">
        <f t="shared" ca="1" si="45"/>
        <v/>
      </c>
    </row>
    <row r="2910" spans="1:29" x14ac:dyDescent="0.25">
      <c r="A2910" s="23">
        <v>2909</v>
      </c>
      <c r="B2910">
        <v>1439</v>
      </c>
      <c r="C2910" t="str">
        <f ca="1">IFERROR(VLOOKUP($B2910,INDIRECT(nfl_game_result),MATCH(C$1,INDIRECT(nfl_game_result_header),0),FALSE),"error")</f>
        <v>2017_07_DEN@LAC</v>
      </c>
      <c r="D2910">
        <f ca="1">IFERROR(IF(ISBLANK(VLOOKUP($B2910,INDIRECT(nfl_game_result),MATCH(D$1,INDIRECT(nfl_game_result_header),0),FALSE)),"",VLOOKUP($B2910,INDIRECT(nfl_game_result),MATCH(D$1,INDIRECT(nfl_game_result_header),0),FALSE)),"error")</f>
        <v>2</v>
      </c>
      <c r="E2910">
        <f ca="1">IFERROR(IF(ISBLANK(VLOOKUP($B2910,INDIRECT(nfl_game_result),MATCH(E$1,INDIRECT(nfl_game_result_header),0),FALSE)),"",VLOOKUP($B2910,INDIRECT(nfl_game_result),MATCH(E$1,INDIRECT(nfl_game_result_header),0),FALSE)),"error")</f>
        <v>0</v>
      </c>
      <c r="F2910" s="23" t="str">
        <f ca="1">IFERROR(IF(ISBLANK(VLOOKUP($B2910,INDIRECT(nfl_game_result),MATCH(F$1,INDIRECT(nfl_game_result_header),0),FALSE)),"",VLOOKUP($B2910,INDIRECT(nfl_game_result),MATCH(F$1,INDIRECT(nfl_game_result_header),0),FALSE)),"error")</f>
        <v/>
      </c>
      <c r="G2910" s="23" t="str">
        <f ca="1">IFERROR(IF(ISBLANK(VLOOKUP($B2910,INDIRECT(nfl_game_result),MATCH(G$1,INDIRECT(nfl_game_result_header),0),FALSE)),"",VLOOKUP($B2910,INDIRECT(nfl_game_result),MATCH(G$1,INDIRECT(nfl_game_result_header),0),FALSE)),"error")</f>
        <v/>
      </c>
      <c r="H2910">
        <f ca="1">IFERROR(IF(ISBLANK(VLOOKUP($B2910,INDIRECT(nfl_game_result),MATCH(H$1,INDIRECT(nfl_game_result_header),0),FALSE)),"",VLOOKUP($B2910,INDIRECT(nfl_game_result),MATCH(H$1,INDIRECT(nfl_game_result_header),0),FALSE)),"error")</f>
        <v>21</v>
      </c>
      <c r="I2910">
        <f ca="1">IFERROR(IF(ISBLANK(VLOOKUP($B2910,INDIRECT(nfl_game_result),MATCH(I$1,INDIRECT(nfl_game_result_header),0),FALSE)),"",VLOOKUP($B2910,INDIRECT(nfl_game_result),MATCH(I$1,INDIRECT(nfl_game_result_header),0),FALSE)),"error")</f>
        <v>0</v>
      </c>
      <c r="J2910" t="str">
        <f ca="1">IFERROR(IF(ISBLANK(VLOOKUP($B2910,INDIRECT(nfl_game_result),MATCH(J$1,INDIRECT(nfl_game_result_header),0),FALSE)),"",VLOOKUP($B2910,INDIRECT(nfl_game_result),MATCH(J$1,INDIRECT(nfl_game_result_header),0),FALSE)),"error")</f>
        <v>LAC</v>
      </c>
      <c r="K2910" t="str">
        <f ca="1">IFERROR(IF(ISBLANK(VLOOKUP($B2910,INDIRECT(nfl_game_result),MATCH(K$1,INDIRECT(nfl_game_result_header),0),FALSE)),"",VLOOKUP($B2910,INDIRECT(nfl_game_result),MATCH(K$1,INDIRECT(nfl_game_result_header),0),FALSE)),"error")</f>
        <v>LAC</v>
      </c>
      <c r="L2910" s="23" t="str">
        <f ca="1">IFERROR(IF(ISBLANK(VLOOKUP($B2910,INDIRECT(nfl_game_result),MATCH(L$1,INDIRECT(nfl_game_result_header),0),FALSE)),"",VLOOKUP($B2910,INDIRECT(nfl_game_result),MATCH(L$1,INDIRECT(nfl_game_result_header),0),FALSE)),"error")</f>
        <v/>
      </c>
      <c r="M2910" t="s">
        <v>16</v>
      </c>
      <c r="N2910">
        <v>1.5</v>
      </c>
      <c r="O2910" t="s">
        <v>72</v>
      </c>
      <c r="P2910">
        <v>0.72</v>
      </c>
      <c r="V2910" s="23" t="s">
        <v>416</v>
      </c>
      <c r="W2910">
        <f ca="1">VALUE(LEFT(C2910, 4))</f>
        <v>2017</v>
      </c>
      <c r="X2910">
        <f ca="1">VALUE(MID(C2910,6,FIND("_",C2910,6)-6))</f>
        <v>7</v>
      </c>
      <c r="Y2910">
        <f ca="1">IF(NOT(OR(ISBLANK(D2910),ISBLANK(E2910),D2910="",E2910="")),D2910-E2910,"")</f>
        <v>2</v>
      </c>
      <c r="Z2910">
        <f ca="1">IF(OR(NOT(ISNUMBER(D2910)),ISBLANK(D2910),D2910="",ISBLANK(N2910)),"",ABS(D2910-N2910))</f>
        <v>0.5</v>
      </c>
      <c r="AA2910">
        <f ca="1">IF(OR(ISBLANK(J2910),ISBLANK(O2910),J2910="",O2910=""),"",IF(J2910=O2910,1,0))</f>
        <v>0</v>
      </c>
      <c r="AB2910" t="str">
        <f ca="1">IF(OR(ISBLANK(K2910),ISBLANK(Q2910),K2910="",Q2910=""),"",IF(K2910=Q2910,1,0))</f>
        <v/>
      </c>
      <c r="AC2910" s="23" t="str">
        <f t="shared" ca="1" si="45"/>
        <v/>
      </c>
    </row>
    <row r="2911" spans="1:29" x14ac:dyDescent="0.25">
      <c r="A2911" s="23">
        <v>2910</v>
      </c>
      <c r="B2911">
        <v>1440</v>
      </c>
      <c r="C2911" t="str">
        <f ca="1">IFERROR(VLOOKUP($B2911,INDIRECT(nfl_game_result),MATCH(C$1,INDIRECT(nfl_game_result_header),0),FALSE),"error")</f>
        <v>2017_07_ATL@NWE</v>
      </c>
      <c r="D2911">
        <f ca="1">IFERROR(IF(ISBLANK(VLOOKUP($B2911,INDIRECT(nfl_game_result),MATCH(D$1,INDIRECT(nfl_game_result_header),0),FALSE)),"",VLOOKUP($B2911,INDIRECT(nfl_game_result),MATCH(D$1,INDIRECT(nfl_game_result_header),0),FALSE)),"error")</f>
        <v>-3.5</v>
      </c>
      <c r="E2911">
        <f ca="1">IFERROR(IF(ISBLANK(VLOOKUP($B2911,INDIRECT(nfl_game_result),MATCH(E$1,INDIRECT(nfl_game_result_header),0),FALSE)),"",VLOOKUP($B2911,INDIRECT(nfl_game_result),MATCH(E$1,INDIRECT(nfl_game_result_header),0),FALSE)),"error")</f>
        <v>-3</v>
      </c>
      <c r="F2911" s="23" t="str">
        <f ca="1">IFERROR(IF(ISBLANK(VLOOKUP($B2911,INDIRECT(nfl_game_result),MATCH(F$1,INDIRECT(nfl_game_result_header),0),FALSE)),"",VLOOKUP($B2911,INDIRECT(nfl_game_result),MATCH(F$1,INDIRECT(nfl_game_result_header),0),FALSE)),"error")</f>
        <v/>
      </c>
      <c r="G2911" s="23" t="str">
        <f ca="1">IFERROR(IF(ISBLANK(VLOOKUP($B2911,INDIRECT(nfl_game_result),MATCH(G$1,INDIRECT(nfl_game_result_header),0),FALSE)),"",VLOOKUP($B2911,INDIRECT(nfl_game_result),MATCH(G$1,INDIRECT(nfl_game_result_header),0),FALSE)),"error")</f>
        <v/>
      </c>
      <c r="H2911">
        <f ca="1">IFERROR(IF(ISBLANK(VLOOKUP($B2911,INDIRECT(nfl_game_result),MATCH(H$1,INDIRECT(nfl_game_result_header),0),FALSE)),"",VLOOKUP($B2911,INDIRECT(nfl_game_result),MATCH(H$1,INDIRECT(nfl_game_result_header),0),FALSE)),"error")</f>
        <v>23</v>
      </c>
      <c r="I2911">
        <f ca="1">IFERROR(IF(ISBLANK(VLOOKUP($B2911,INDIRECT(nfl_game_result),MATCH(I$1,INDIRECT(nfl_game_result_header),0),FALSE)),"",VLOOKUP($B2911,INDIRECT(nfl_game_result),MATCH(I$1,INDIRECT(nfl_game_result_header),0),FALSE)),"error")</f>
        <v>7</v>
      </c>
      <c r="J2911" t="str">
        <f ca="1">IFERROR(IF(ISBLANK(VLOOKUP($B2911,INDIRECT(nfl_game_result),MATCH(J$1,INDIRECT(nfl_game_result_header),0),FALSE)),"",VLOOKUP($B2911,INDIRECT(nfl_game_result),MATCH(J$1,INDIRECT(nfl_game_result_header),0),FALSE)),"error")</f>
        <v>NWE</v>
      </c>
      <c r="K2911" t="str">
        <f ca="1">IFERROR(IF(ISBLANK(VLOOKUP($B2911,INDIRECT(nfl_game_result),MATCH(K$1,INDIRECT(nfl_game_result_header),0),FALSE)),"",VLOOKUP($B2911,INDIRECT(nfl_game_result),MATCH(K$1,INDIRECT(nfl_game_result_header),0),FALSE)),"error")</f>
        <v>NWE</v>
      </c>
      <c r="L2911" s="23" t="str">
        <f ca="1">IFERROR(IF(ISBLANK(VLOOKUP($B2911,INDIRECT(nfl_game_result),MATCH(L$1,INDIRECT(nfl_game_result_header),0),FALSE)),"",VLOOKUP($B2911,INDIRECT(nfl_game_result),MATCH(L$1,INDIRECT(nfl_game_result_header),0),FALSE)),"error")</f>
        <v/>
      </c>
      <c r="M2911" t="s">
        <v>16</v>
      </c>
      <c r="N2911">
        <v>-6</v>
      </c>
      <c r="O2911" t="s">
        <v>336</v>
      </c>
      <c r="P2911">
        <v>0.59</v>
      </c>
      <c r="V2911" s="23" t="s">
        <v>416</v>
      </c>
      <c r="W2911">
        <f ca="1">VALUE(LEFT(C2911, 4))</f>
        <v>2017</v>
      </c>
      <c r="X2911">
        <f ca="1">VALUE(MID(C2911,6,FIND("_",C2911,6)-6))</f>
        <v>7</v>
      </c>
      <c r="Y2911">
        <f ca="1">IF(NOT(OR(ISBLANK(D2911),ISBLANK(E2911),D2911="",E2911="")),D2911-E2911,"")</f>
        <v>-0.5</v>
      </c>
      <c r="Z2911">
        <f ca="1">IF(OR(NOT(ISNUMBER(D2911)),ISBLANK(D2911),D2911="",ISBLANK(N2911)),"",ABS(D2911-N2911))</f>
        <v>2.5</v>
      </c>
      <c r="AA2911">
        <f ca="1">IF(OR(ISBLANK(J2911),ISBLANK(O2911),J2911="",O2911=""),"",IF(J2911=O2911,1,0))</f>
        <v>0</v>
      </c>
      <c r="AB2911" t="str">
        <f ca="1">IF(OR(ISBLANK(K2911),ISBLANK(Q2911),K2911="",Q2911=""),"",IF(K2911=Q2911,1,0))</f>
        <v/>
      </c>
      <c r="AC2911" s="23" t="str">
        <f t="shared" ca="1" si="45"/>
        <v/>
      </c>
    </row>
    <row r="2912" spans="1:29" x14ac:dyDescent="0.25">
      <c r="A2912" s="23">
        <v>2911</v>
      </c>
      <c r="B2912">
        <v>1441</v>
      </c>
      <c r="C2912" t="str">
        <f ca="1">IFERROR(VLOOKUP($B2912,INDIRECT(nfl_game_result),MATCH(C$1,INDIRECT(nfl_game_result_header),0),FALSE),"error")</f>
        <v>2017_07_WAS@PHI</v>
      </c>
      <c r="D2912">
        <f ca="1">IFERROR(IF(ISBLANK(VLOOKUP($B2912,INDIRECT(nfl_game_result),MATCH(D$1,INDIRECT(nfl_game_result_header),0),FALSE)),"",VLOOKUP($B2912,INDIRECT(nfl_game_result),MATCH(D$1,INDIRECT(nfl_game_result_header),0),FALSE)),"error")</f>
        <v>-5</v>
      </c>
      <c r="E2912">
        <f ca="1">IFERROR(IF(ISBLANK(VLOOKUP($B2912,INDIRECT(nfl_game_result),MATCH(E$1,INDIRECT(nfl_game_result_header),0),FALSE)),"",VLOOKUP($B2912,INDIRECT(nfl_game_result),MATCH(E$1,INDIRECT(nfl_game_result_header),0),FALSE)),"error")</f>
        <v>-4.5</v>
      </c>
      <c r="F2912" s="23" t="str">
        <f ca="1">IFERROR(IF(ISBLANK(VLOOKUP($B2912,INDIRECT(nfl_game_result),MATCH(F$1,INDIRECT(nfl_game_result_header),0),FALSE)),"",VLOOKUP($B2912,INDIRECT(nfl_game_result),MATCH(F$1,INDIRECT(nfl_game_result_header),0),FALSE)),"error")</f>
        <v/>
      </c>
      <c r="G2912" s="23" t="str">
        <f ca="1">IFERROR(IF(ISBLANK(VLOOKUP($B2912,INDIRECT(nfl_game_result),MATCH(G$1,INDIRECT(nfl_game_result_header),0),FALSE)),"",VLOOKUP($B2912,INDIRECT(nfl_game_result),MATCH(G$1,INDIRECT(nfl_game_result_header),0),FALSE)),"error")</f>
        <v/>
      </c>
      <c r="H2912">
        <f ca="1">IFERROR(IF(ISBLANK(VLOOKUP($B2912,INDIRECT(nfl_game_result),MATCH(H$1,INDIRECT(nfl_game_result_header),0),FALSE)),"",VLOOKUP($B2912,INDIRECT(nfl_game_result),MATCH(H$1,INDIRECT(nfl_game_result_header),0),FALSE)),"error")</f>
        <v>34</v>
      </c>
      <c r="I2912">
        <f ca="1">IFERROR(IF(ISBLANK(VLOOKUP($B2912,INDIRECT(nfl_game_result),MATCH(I$1,INDIRECT(nfl_game_result_header),0),FALSE)),"",VLOOKUP($B2912,INDIRECT(nfl_game_result),MATCH(I$1,INDIRECT(nfl_game_result_header),0),FALSE)),"error")</f>
        <v>24</v>
      </c>
      <c r="J2912" t="str">
        <f ca="1">IFERROR(IF(ISBLANK(VLOOKUP($B2912,INDIRECT(nfl_game_result),MATCH(J$1,INDIRECT(nfl_game_result_header),0),FALSE)),"",VLOOKUP($B2912,INDIRECT(nfl_game_result),MATCH(J$1,INDIRECT(nfl_game_result_header),0),FALSE)),"error")</f>
        <v>PHI</v>
      </c>
      <c r="K2912" t="str">
        <f ca="1">IFERROR(IF(ISBLANK(VLOOKUP($B2912,INDIRECT(nfl_game_result),MATCH(K$1,INDIRECT(nfl_game_result_header),0),FALSE)),"",VLOOKUP($B2912,INDIRECT(nfl_game_result),MATCH(K$1,INDIRECT(nfl_game_result_header),0),FALSE)),"error")</f>
        <v>PHI</v>
      </c>
      <c r="L2912" s="23" t="str">
        <f ca="1">IFERROR(IF(ISBLANK(VLOOKUP($B2912,INDIRECT(nfl_game_result),MATCH(L$1,INDIRECT(nfl_game_result_header),0),FALSE)),"",VLOOKUP($B2912,INDIRECT(nfl_game_result),MATCH(L$1,INDIRECT(nfl_game_result_header),0),FALSE)),"error")</f>
        <v/>
      </c>
      <c r="M2912" t="s">
        <v>16</v>
      </c>
      <c r="N2912">
        <v>-4</v>
      </c>
      <c r="O2912" t="s">
        <v>94</v>
      </c>
      <c r="P2912">
        <v>0.55000000000000004</v>
      </c>
      <c r="V2912" s="23" t="s">
        <v>416</v>
      </c>
      <c r="W2912">
        <f ca="1">VALUE(LEFT(C2912, 4))</f>
        <v>2017</v>
      </c>
      <c r="X2912">
        <f ca="1">VALUE(MID(C2912,6,FIND("_",C2912,6)-6))</f>
        <v>7</v>
      </c>
      <c r="Y2912">
        <f ca="1">IF(NOT(OR(ISBLANK(D2912),ISBLANK(E2912),D2912="",E2912="")),D2912-E2912,"")</f>
        <v>-0.5</v>
      </c>
      <c r="Z2912">
        <f ca="1">IF(OR(NOT(ISNUMBER(D2912)),ISBLANK(D2912),D2912="",ISBLANK(N2912)),"",ABS(D2912-N2912))</f>
        <v>1</v>
      </c>
      <c r="AA2912">
        <f ca="1">IF(OR(ISBLANK(J2912),ISBLANK(O2912),J2912="",O2912=""),"",IF(J2912=O2912,1,0))</f>
        <v>0</v>
      </c>
      <c r="AB2912" t="str">
        <f ca="1">IF(OR(ISBLANK(K2912),ISBLANK(Q2912),K2912="",Q2912=""),"",IF(K2912=Q2912,1,0))</f>
        <v/>
      </c>
      <c r="AC2912" s="23" t="str">
        <f t="shared" ca="1" si="45"/>
        <v/>
      </c>
    </row>
    <row r="2913" spans="1:29" x14ac:dyDescent="0.25">
      <c r="A2913" s="23">
        <v>2912</v>
      </c>
      <c r="B2913">
        <v>1427</v>
      </c>
      <c r="C2913" t="str">
        <f ca="1">IFERROR(VLOOKUP($B2913,INDIRECT(nfl_game_result),MATCH(C$1,INDIRECT(nfl_game_result_header),0),FALSE),"error")</f>
        <v>2017_07_KCY@OAK</v>
      </c>
      <c r="D2913">
        <f ca="1">IFERROR(IF(ISBLANK(VLOOKUP($B2913,INDIRECT(nfl_game_result),MATCH(D$1,INDIRECT(nfl_game_result_header),0),FALSE)),"",VLOOKUP($B2913,INDIRECT(nfl_game_result),MATCH(D$1,INDIRECT(nfl_game_result_header),0),FALSE)),"error")</f>
        <v>2.5</v>
      </c>
      <c r="E2913">
        <f ca="1">IFERROR(IF(ISBLANK(VLOOKUP($B2913,INDIRECT(nfl_game_result),MATCH(E$1,INDIRECT(nfl_game_result_header),0),FALSE)),"",VLOOKUP($B2913,INDIRECT(nfl_game_result),MATCH(E$1,INDIRECT(nfl_game_result_header),0),FALSE)),"error")</f>
        <v>2.5</v>
      </c>
      <c r="F2913" s="23" t="str">
        <f ca="1">IFERROR(IF(ISBLANK(VLOOKUP($B2913,INDIRECT(nfl_game_result),MATCH(F$1,INDIRECT(nfl_game_result_header),0),FALSE)),"",VLOOKUP($B2913,INDIRECT(nfl_game_result),MATCH(F$1,INDIRECT(nfl_game_result_header),0),FALSE)),"error")</f>
        <v/>
      </c>
      <c r="G2913" s="23" t="str">
        <f ca="1">IFERROR(IF(ISBLANK(VLOOKUP($B2913,INDIRECT(nfl_game_result),MATCH(G$1,INDIRECT(nfl_game_result_header),0),FALSE)),"",VLOOKUP($B2913,INDIRECT(nfl_game_result),MATCH(G$1,INDIRECT(nfl_game_result_header),0),FALSE)),"error")</f>
        <v/>
      </c>
      <c r="H2913">
        <f ca="1">IFERROR(IF(ISBLANK(VLOOKUP($B2913,INDIRECT(nfl_game_result),MATCH(H$1,INDIRECT(nfl_game_result_header),0),FALSE)),"",VLOOKUP($B2913,INDIRECT(nfl_game_result),MATCH(H$1,INDIRECT(nfl_game_result_header),0),FALSE)),"error")</f>
        <v>31</v>
      </c>
      <c r="I2913">
        <f ca="1">IFERROR(IF(ISBLANK(VLOOKUP($B2913,INDIRECT(nfl_game_result),MATCH(I$1,INDIRECT(nfl_game_result_header),0),FALSE)),"",VLOOKUP($B2913,INDIRECT(nfl_game_result),MATCH(I$1,INDIRECT(nfl_game_result_header),0),FALSE)),"error")</f>
        <v>30</v>
      </c>
      <c r="J2913" t="str">
        <f ca="1">IFERROR(IF(ISBLANK(VLOOKUP($B2913,INDIRECT(nfl_game_result),MATCH(J$1,INDIRECT(nfl_game_result_header),0),FALSE)),"",VLOOKUP($B2913,INDIRECT(nfl_game_result),MATCH(J$1,INDIRECT(nfl_game_result_header),0),FALSE)),"error")</f>
        <v>OAK</v>
      </c>
      <c r="K2913" t="str">
        <f ca="1">IFERROR(IF(ISBLANK(VLOOKUP($B2913,INDIRECT(nfl_game_result),MATCH(K$1,INDIRECT(nfl_game_result_header),0),FALSE)),"",VLOOKUP($B2913,INDIRECT(nfl_game_result),MATCH(K$1,INDIRECT(nfl_game_result_header),0),FALSE)),"error")</f>
        <v>OAK</v>
      </c>
      <c r="L2913" s="23" t="str">
        <f ca="1">IFERROR(IF(ISBLANK(VLOOKUP($B2913,INDIRECT(nfl_game_result),MATCH(L$1,INDIRECT(nfl_game_result_header),0),FALSE)),"",VLOOKUP($B2913,INDIRECT(nfl_game_result),MATCH(L$1,INDIRECT(nfl_game_result_header),0),FALSE)),"error")</f>
        <v/>
      </c>
      <c r="M2913" t="s">
        <v>14</v>
      </c>
      <c r="N2913">
        <v>4</v>
      </c>
      <c r="O2913" t="s">
        <v>331</v>
      </c>
      <c r="P2913">
        <v>0.65</v>
      </c>
      <c r="Q2913" t="s">
        <v>331</v>
      </c>
      <c r="V2913" s="23" t="s">
        <v>416</v>
      </c>
      <c r="W2913">
        <f ca="1">VALUE(LEFT(C2913, 4))</f>
        <v>2017</v>
      </c>
      <c r="X2913">
        <f ca="1">VALUE(MID(C2913,6,FIND("_",C2913,6)-6))</f>
        <v>7</v>
      </c>
      <c r="Y2913">
        <f ca="1">IF(NOT(OR(ISBLANK(D2913),ISBLANK(E2913),D2913="",E2913="")),D2913-E2913,"")</f>
        <v>0</v>
      </c>
      <c r="Z2913">
        <f ca="1">IF(OR(NOT(ISNUMBER(D2913)),ISBLANK(D2913),D2913="",ISBLANK(N2913)),"",ABS(D2913-N2913))</f>
        <v>1.5</v>
      </c>
      <c r="AA2913">
        <f ca="1">IF(OR(ISBLANK(J2913),ISBLANK(O2913),J2913="",O2913=""),"",IF(J2913=O2913,1,0))</f>
        <v>0</v>
      </c>
      <c r="AB2913">
        <f ca="1">IF(OR(ISBLANK(K2913),ISBLANK(Q2913),K2913="",Q2913=""),"",IF(K2913=Q2913,1,0))</f>
        <v>0</v>
      </c>
      <c r="AC2913" s="23" t="str">
        <f t="shared" ca="1" si="45"/>
        <v/>
      </c>
    </row>
    <row r="2914" spans="1:29" x14ac:dyDescent="0.25">
      <c r="A2914" s="23">
        <v>2913</v>
      </c>
      <c r="B2914">
        <v>1428</v>
      </c>
      <c r="C2914" t="str">
        <f ca="1">IFERROR(VLOOKUP($B2914,INDIRECT(nfl_game_result),MATCH(C$1,INDIRECT(nfl_game_result_header),0),FALSE),"error")</f>
        <v>2017_07_BAL@MIN</v>
      </c>
      <c r="D2914">
        <f ca="1">IFERROR(IF(ISBLANK(VLOOKUP($B2914,INDIRECT(nfl_game_result),MATCH(D$1,INDIRECT(nfl_game_result_header),0),FALSE)),"",VLOOKUP($B2914,INDIRECT(nfl_game_result),MATCH(D$1,INDIRECT(nfl_game_result_header),0),FALSE)),"error")</f>
        <v>-4.5</v>
      </c>
      <c r="E2914">
        <f ca="1">IFERROR(IF(ISBLANK(VLOOKUP($B2914,INDIRECT(nfl_game_result),MATCH(E$1,INDIRECT(nfl_game_result_header),0),FALSE)),"",VLOOKUP($B2914,INDIRECT(nfl_game_result),MATCH(E$1,INDIRECT(nfl_game_result_header),0),FALSE)),"error")</f>
        <v>-5.5</v>
      </c>
      <c r="F2914" s="23" t="str">
        <f ca="1">IFERROR(IF(ISBLANK(VLOOKUP($B2914,INDIRECT(nfl_game_result),MATCH(F$1,INDIRECT(nfl_game_result_header),0),FALSE)),"",VLOOKUP($B2914,INDIRECT(nfl_game_result),MATCH(F$1,INDIRECT(nfl_game_result_header),0),FALSE)),"error")</f>
        <v/>
      </c>
      <c r="G2914" s="23" t="str">
        <f ca="1">IFERROR(IF(ISBLANK(VLOOKUP($B2914,INDIRECT(nfl_game_result),MATCH(G$1,INDIRECT(nfl_game_result_header),0),FALSE)),"",VLOOKUP($B2914,INDIRECT(nfl_game_result),MATCH(G$1,INDIRECT(nfl_game_result_header),0),FALSE)),"error")</f>
        <v/>
      </c>
      <c r="H2914">
        <f ca="1">IFERROR(IF(ISBLANK(VLOOKUP($B2914,INDIRECT(nfl_game_result),MATCH(H$1,INDIRECT(nfl_game_result_header),0),FALSE)),"",VLOOKUP($B2914,INDIRECT(nfl_game_result),MATCH(H$1,INDIRECT(nfl_game_result_header),0),FALSE)),"error")</f>
        <v>24</v>
      </c>
      <c r="I2914">
        <f ca="1">IFERROR(IF(ISBLANK(VLOOKUP($B2914,INDIRECT(nfl_game_result),MATCH(I$1,INDIRECT(nfl_game_result_header),0),FALSE)),"",VLOOKUP($B2914,INDIRECT(nfl_game_result),MATCH(I$1,INDIRECT(nfl_game_result_header),0),FALSE)),"error")</f>
        <v>16</v>
      </c>
      <c r="J2914" t="str">
        <f ca="1">IFERROR(IF(ISBLANK(VLOOKUP($B2914,INDIRECT(nfl_game_result),MATCH(J$1,INDIRECT(nfl_game_result_header),0),FALSE)),"",VLOOKUP($B2914,INDIRECT(nfl_game_result),MATCH(J$1,INDIRECT(nfl_game_result_header),0),FALSE)),"error")</f>
        <v>MIN</v>
      </c>
      <c r="K2914" t="str">
        <f ca="1">IFERROR(IF(ISBLANK(VLOOKUP($B2914,INDIRECT(nfl_game_result),MATCH(K$1,INDIRECT(nfl_game_result_header),0),FALSE)),"",VLOOKUP($B2914,INDIRECT(nfl_game_result),MATCH(K$1,INDIRECT(nfl_game_result_header),0),FALSE)),"error")</f>
        <v>MIN</v>
      </c>
      <c r="L2914" s="23" t="str">
        <f ca="1">IFERROR(IF(ISBLANK(VLOOKUP($B2914,INDIRECT(nfl_game_result),MATCH(L$1,INDIRECT(nfl_game_result_header),0),FALSE)),"",VLOOKUP($B2914,INDIRECT(nfl_game_result),MATCH(L$1,INDIRECT(nfl_game_result_header),0),FALSE)),"error")</f>
        <v/>
      </c>
      <c r="M2914" t="s">
        <v>14</v>
      </c>
      <c r="N2914">
        <v>-4.5</v>
      </c>
      <c r="O2914" t="s">
        <v>80</v>
      </c>
      <c r="P2914">
        <v>0.53</v>
      </c>
      <c r="Q2914" t="s">
        <v>80</v>
      </c>
      <c r="V2914" s="23" t="s">
        <v>416</v>
      </c>
      <c r="W2914">
        <f ca="1">VALUE(LEFT(C2914, 4))</f>
        <v>2017</v>
      </c>
      <c r="X2914">
        <f ca="1">VALUE(MID(C2914,6,FIND("_",C2914,6)-6))</f>
        <v>7</v>
      </c>
      <c r="Y2914">
        <f ca="1">IF(NOT(OR(ISBLANK(D2914),ISBLANK(E2914),D2914="",E2914="")),D2914-E2914,"")</f>
        <v>1</v>
      </c>
      <c r="Z2914">
        <f ca="1">IF(OR(NOT(ISNUMBER(D2914)),ISBLANK(D2914),D2914="",ISBLANK(N2914)),"",ABS(D2914-N2914))</f>
        <v>0</v>
      </c>
      <c r="AA2914">
        <f ca="1">IF(OR(ISBLANK(J2914),ISBLANK(O2914),J2914="",O2914=""),"",IF(J2914=O2914,1,0))</f>
        <v>1</v>
      </c>
      <c r="AB2914">
        <f ca="1">IF(OR(ISBLANK(K2914),ISBLANK(Q2914),K2914="",Q2914=""),"",IF(K2914=Q2914,1,0))</f>
        <v>1</v>
      </c>
      <c r="AC2914" s="23" t="str">
        <f t="shared" ca="1" si="45"/>
        <v/>
      </c>
    </row>
    <row r="2915" spans="1:29" x14ac:dyDescent="0.25">
      <c r="A2915" s="23">
        <v>2914</v>
      </c>
      <c r="B2915">
        <v>1429</v>
      </c>
      <c r="C2915" t="str">
        <f ca="1">IFERROR(VLOOKUP($B2915,INDIRECT(nfl_game_result),MATCH(C$1,INDIRECT(nfl_game_result_header),0),FALSE),"error")</f>
        <v>2017_07_NOR@GBY</v>
      </c>
      <c r="D2915">
        <f ca="1">IFERROR(IF(ISBLANK(VLOOKUP($B2915,INDIRECT(nfl_game_result),MATCH(D$1,INDIRECT(nfl_game_result_header),0),FALSE)),"",VLOOKUP($B2915,INDIRECT(nfl_game_result),MATCH(D$1,INDIRECT(nfl_game_result_header),0),FALSE)),"error")</f>
        <v>4</v>
      </c>
      <c r="E2915">
        <f ca="1">IFERROR(IF(ISBLANK(VLOOKUP($B2915,INDIRECT(nfl_game_result),MATCH(E$1,INDIRECT(nfl_game_result_header),0),FALSE)),"",VLOOKUP($B2915,INDIRECT(nfl_game_result),MATCH(E$1,INDIRECT(nfl_game_result_header),0),FALSE)),"error")</f>
        <v>4</v>
      </c>
      <c r="F2915" s="23" t="str">
        <f ca="1">IFERROR(IF(ISBLANK(VLOOKUP($B2915,INDIRECT(nfl_game_result),MATCH(F$1,INDIRECT(nfl_game_result_header),0),FALSE)),"",VLOOKUP($B2915,INDIRECT(nfl_game_result),MATCH(F$1,INDIRECT(nfl_game_result_header),0),FALSE)),"error")</f>
        <v/>
      </c>
      <c r="G2915" s="23" t="str">
        <f ca="1">IFERROR(IF(ISBLANK(VLOOKUP($B2915,INDIRECT(nfl_game_result),MATCH(G$1,INDIRECT(nfl_game_result_header),0),FALSE)),"",VLOOKUP($B2915,INDIRECT(nfl_game_result),MATCH(G$1,INDIRECT(nfl_game_result_header),0),FALSE)),"error")</f>
        <v/>
      </c>
      <c r="H2915">
        <f ca="1">IFERROR(IF(ISBLANK(VLOOKUP($B2915,INDIRECT(nfl_game_result),MATCH(H$1,INDIRECT(nfl_game_result_header),0),FALSE)),"",VLOOKUP($B2915,INDIRECT(nfl_game_result),MATCH(H$1,INDIRECT(nfl_game_result_header),0),FALSE)),"error")</f>
        <v>17</v>
      </c>
      <c r="I2915">
        <f ca="1">IFERROR(IF(ISBLANK(VLOOKUP($B2915,INDIRECT(nfl_game_result),MATCH(I$1,INDIRECT(nfl_game_result_header),0),FALSE)),"",VLOOKUP($B2915,INDIRECT(nfl_game_result),MATCH(I$1,INDIRECT(nfl_game_result_header),0),FALSE)),"error")</f>
        <v>26</v>
      </c>
      <c r="J2915" t="str">
        <f ca="1">IFERROR(IF(ISBLANK(VLOOKUP($B2915,INDIRECT(nfl_game_result),MATCH(J$1,INDIRECT(nfl_game_result_header),0),FALSE)),"",VLOOKUP($B2915,INDIRECT(nfl_game_result),MATCH(J$1,INDIRECT(nfl_game_result_header),0),FALSE)),"error")</f>
        <v>NOR</v>
      </c>
      <c r="K2915" t="str">
        <f ca="1">IFERROR(IF(ISBLANK(VLOOKUP($B2915,INDIRECT(nfl_game_result),MATCH(K$1,INDIRECT(nfl_game_result_header),0),FALSE)),"",VLOOKUP($B2915,INDIRECT(nfl_game_result),MATCH(K$1,INDIRECT(nfl_game_result_header),0),FALSE)),"error")</f>
        <v>NOR</v>
      </c>
      <c r="L2915" s="23" t="str">
        <f ca="1">IFERROR(IF(ISBLANK(VLOOKUP($B2915,INDIRECT(nfl_game_result),MATCH(L$1,INDIRECT(nfl_game_result_header),0),FALSE)),"",VLOOKUP($B2915,INDIRECT(nfl_game_result),MATCH(L$1,INDIRECT(nfl_game_result_header),0),FALSE)),"error")</f>
        <v/>
      </c>
      <c r="M2915" t="s">
        <v>14</v>
      </c>
      <c r="N2915">
        <v>3</v>
      </c>
      <c r="O2915" t="s">
        <v>330</v>
      </c>
      <c r="P2915">
        <v>0.6</v>
      </c>
      <c r="Q2915" t="s">
        <v>330</v>
      </c>
      <c r="V2915" s="23" t="s">
        <v>416</v>
      </c>
      <c r="W2915">
        <f ca="1">VALUE(LEFT(C2915, 4))</f>
        <v>2017</v>
      </c>
      <c r="X2915">
        <f ca="1">VALUE(MID(C2915,6,FIND("_",C2915,6)-6))</f>
        <v>7</v>
      </c>
      <c r="Y2915">
        <f ca="1">IF(NOT(OR(ISBLANK(D2915),ISBLANK(E2915),D2915="",E2915="")),D2915-E2915,"")</f>
        <v>0</v>
      </c>
      <c r="Z2915">
        <f ca="1">IF(OR(NOT(ISNUMBER(D2915)),ISBLANK(D2915),D2915="",ISBLANK(N2915)),"",ABS(D2915-N2915))</f>
        <v>1</v>
      </c>
      <c r="AA2915">
        <f ca="1">IF(OR(ISBLANK(J2915),ISBLANK(O2915),J2915="",O2915=""),"",IF(J2915=O2915,1,0))</f>
        <v>0</v>
      </c>
      <c r="AB2915">
        <f ca="1">IF(OR(ISBLANK(K2915),ISBLANK(Q2915),K2915="",Q2915=""),"",IF(K2915=Q2915,1,0))</f>
        <v>0</v>
      </c>
      <c r="AC2915" s="23" t="str">
        <f t="shared" ca="1" si="45"/>
        <v/>
      </c>
    </row>
    <row r="2916" spans="1:29" x14ac:dyDescent="0.25">
      <c r="A2916" s="23">
        <v>2915</v>
      </c>
      <c r="B2916">
        <v>1430</v>
      </c>
      <c r="C2916" t="str">
        <f ca="1">IFERROR(VLOOKUP($B2916,INDIRECT(nfl_game_result),MATCH(C$1,INDIRECT(nfl_game_result_header),0),FALSE),"error")</f>
        <v>2017_07_NYJ@MIA</v>
      </c>
      <c r="D2916">
        <f ca="1">IFERROR(IF(ISBLANK(VLOOKUP($B2916,INDIRECT(nfl_game_result),MATCH(D$1,INDIRECT(nfl_game_result_header),0),FALSE)),"",VLOOKUP($B2916,INDIRECT(nfl_game_result),MATCH(D$1,INDIRECT(nfl_game_result_header),0),FALSE)),"error")</f>
        <v>-3</v>
      </c>
      <c r="E2916">
        <f ca="1">IFERROR(IF(ISBLANK(VLOOKUP($B2916,INDIRECT(nfl_game_result),MATCH(E$1,INDIRECT(nfl_game_result_header),0),FALSE)),"",VLOOKUP($B2916,INDIRECT(nfl_game_result),MATCH(E$1,INDIRECT(nfl_game_result_header),0),FALSE)),"error")</f>
        <v>-3</v>
      </c>
      <c r="F2916" s="23" t="str">
        <f ca="1">IFERROR(IF(ISBLANK(VLOOKUP($B2916,INDIRECT(nfl_game_result),MATCH(F$1,INDIRECT(nfl_game_result_header),0),FALSE)),"",VLOOKUP($B2916,INDIRECT(nfl_game_result),MATCH(F$1,INDIRECT(nfl_game_result_header),0),FALSE)),"error")</f>
        <v/>
      </c>
      <c r="G2916" s="23" t="str">
        <f ca="1">IFERROR(IF(ISBLANK(VLOOKUP($B2916,INDIRECT(nfl_game_result),MATCH(G$1,INDIRECT(nfl_game_result_header),0),FALSE)),"",VLOOKUP($B2916,INDIRECT(nfl_game_result),MATCH(G$1,INDIRECT(nfl_game_result_header),0),FALSE)),"error")</f>
        <v/>
      </c>
      <c r="H2916">
        <f ca="1">IFERROR(IF(ISBLANK(VLOOKUP($B2916,INDIRECT(nfl_game_result),MATCH(H$1,INDIRECT(nfl_game_result_header),0),FALSE)),"",VLOOKUP($B2916,INDIRECT(nfl_game_result),MATCH(H$1,INDIRECT(nfl_game_result_header),0),FALSE)),"error")</f>
        <v>31</v>
      </c>
      <c r="I2916">
        <f ca="1">IFERROR(IF(ISBLANK(VLOOKUP($B2916,INDIRECT(nfl_game_result),MATCH(I$1,INDIRECT(nfl_game_result_header),0),FALSE)),"",VLOOKUP($B2916,INDIRECT(nfl_game_result),MATCH(I$1,INDIRECT(nfl_game_result_header),0),FALSE)),"error")</f>
        <v>28</v>
      </c>
      <c r="J2916" t="str">
        <f ca="1">IFERROR(IF(ISBLANK(VLOOKUP($B2916,INDIRECT(nfl_game_result),MATCH(J$1,INDIRECT(nfl_game_result_header),0),FALSE)),"",VLOOKUP($B2916,INDIRECT(nfl_game_result),MATCH(J$1,INDIRECT(nfl_game_result_header),0),FALSE)),"error")</f>
        <v>na</v>
      </c>
      <c r="K2916" t="str">
        <f ca="1">IFERROR(IF(ISBLANK(VLOOKUP($B2916,INDIRECT(nfl_game_result),MATCH(K$1,INDIRECT(nfl_game_result_header),0),FALSE)),"",VLOOKUP($B2916,INDIRECT(nfl_game_result),MATCH(K$1,INDIRECT(nfl_game_result_header),0),FALSE)),"error")</f>
        <v>MIA</v>
      </c>
      <c r="L2916" s="23" t="str">
        <f ca="1">IFERROR(IF(ISBLANK(VLOOKUP($B2916,INDIRECT(nfl_game_result),MATCH(L$1,INDIRECT(nfl_game_result_header),0),FALSE)),"",VLOOKUP($B2916,INDIRECT(nfl_game_result),MATCH(L$1,INDIRECT(nfl_game_result_header),0),FALSE)),"error")</f>
        <v/>
      </c>
      <c r="M2916" t="s">
        <v>14</v>
      </c>
      <c r="N2916">
        <v>-3.5</v>
      </c>
      <c r="O2916" t="s">
        <v>84</v>
      </c>
      <c r="P2916">
        <v>0.57999999999999996</v>
      </c>
      <c r="Q2916" t="s">
        <v>84</v>
      </c>
      <c r="V2916" s="23" t="s">
        <v>416</v>
      </c>
      <c r="W2916">
        <f ca="1">VALUE(LEFT(C2916, 4))</f>
        <v>2017</v>
      </c>
      <c r="X2916">
        <f ca="1">VALUE(MID(C2916,6,FIND("_",C2916,6)-6))</f>
        <v>7</v>
      </c>
      <c r="Y2916">
        <f ca="1">IF(NOT(OR(ISBLANK(D2916),ISBLANK(E2916),D2916="",E2916="")),D2916-E2916,"")</f>
        <v>0</v>
      </c>
      <c r="Z2916">
        <f ca="1">IF(OR(NOT(ISNUMBER(D2916)),ISBLANK(D2916),D2916="",ISBLANK(N2916)),"",ABS(D2916-N2916))</f>
        <v>0.5</v>
      </c>
      <c r="AA2916">
        <f ca="1">IF(OR(ISBLANK(J2916),ISBLANK(O2916),J2916="",O2916=""),"",IF(J2916=O2916,1,0))</f>
        <v>0</v>
      </c>
      <c r="AB2916">
        <f ca="1">IF(OR(ISBLANK(K2916),ISBLANK(Q2916),K2916="",Q2916=""),"",IF(K2916=Q2916,1,0))</f>
        <v>0</v>
      </c>
      <c r="AC2916" s="23" t="str">
        <f t="shared" ca="1" si="45"/>
        <v/>
      </c>
    </row>
    <row r="2917" spans="1:29" x14ac:dyDescent="0.25">
      <c r="A2917" s="23">
        <v>2916</v>
      </c>
      <c r="B2917">
        <v>1431</v>
      </c>
      <c r="C2917" t="str">
        <f ca="1">IFERROR(VLOOKUP($B2917,INDIRECT(nfl_game_result),MATCH(C$1,INDIRECT(nfl_game_result_header),0),FALSE),"error")</f>
        <v>2017_07_CAR@CHI</v>
      </c>
      <c r="D2917">
        <f ca="1">IFERROR(IF(ISBLANK(VLOOKUP($B2917,INDIRECT(nfl_game_result),MATCH(D$1,INDIRECT(nfl_game_result_header),0),FALSE)),"",VLOOKUP($B2917,INDIRECT(nfl_game_result),MATCH(D$1,INDIRECT(nfl_game_result_header),0),FALSE)),"error")</f>
        <v>3.5</v>
      </c>
      <c r="E2917">
        <f ca="1">IFERROR(IF(ISBLANK(VLOOKUP($B2917,INDIRECT(nfl_game_result),MATCH(E$1,INDIRECT(nfl_game_result_header),0),FALSE)),"",VLOOKUP($B2917,INDIRECT(nfl_game_result),MATCH(E$1,INDIRECT(nfl_game_result_header),0),FALSE)),"error")</f>
        <v>3</v>
      </c>
      <c r="F2917" s="23" t="str">
        <f ca="1">IFERROR(IF(ISBLANK(VLOOKUP($B2917,INDIRECT(nfl_game_result),MATCH(F$1,INDIRECT(nfl_game_result_header),0),FALSE)),"",VLOOKUP($B2917,INDIRECT(nfl_game_result),MATCH(F$1,INDIRECT(nfl_game_result_header),0),FALSE)),"error")</f>
        <v/>
      </c>
      <c r="G2917" s="23" t="str">
        <f ca="1">IFERROR(IF(ISBLANK(VLOOKUP($B2917,INDIRECT(nfl_game_result),MATCH(G$1,INDIRECT(nfl_game_result_header),0),FALSE)),"",VLOOKUP($B2917,INDIRECT(nfl_game_result),MATCH(G$1,INDIRECT(nfl_game_result_header),0),FALSE)),"error")</f>
        <v/>
      </c>
      <c r="H2917">
        <f ca="1">IFERROR(IF(ISBLANK(VLOOKUP($B2917,INDIRECT(nfl_game_result),MATCH(H$1,INDIRECT(nfl_game_result_header),0),FALSE)),"",VLOOKUP($B2917,INDIRECT(nfl_game_result),MATCH(H$1,INDIRECT(nfl_game_result_header),0),FALSE)),"error")</f>
        <v>17</v>
      </c>
      <c r="I2917">
        <f ca="1">IFERROR(IF(ISBLANK(VLOOKUP($B2917,INDIRECT(nfl_game_result),MATCH(I$1,INDIRECT(nfl_game_result_header),0),FALSE)),"",VLOOKUP($B2917,INDIRECT(nfl_game_result),MATCH(I$1,INDIRECT(nfl_game_result_header),0),FALSE)),"error")</f>
        <v>3</v>
      </c>
      <c r="J2917" t="str">
        <f ca="1">IFERROR(IF(ISBLANK(VLOOKUP($B2917,INDIRECT(nfl_game_result),MATCH(J$1,INDIRECT(nfl_game_result_header),0),FALSE)),"",VLOOKUP($B2917,INDIRECT(nfl_game_result),MATCH(J$1,INDIRECT(nfl_game_result_header),0),FALSE)),"error")</f>
        <v>CHI</v>
      </c>
      <c r="K2917" t="str">
        <f ca="1">IFERROR(IF(ISBLANK(VLOOKUP($B2917,INDIRECT(nfl_game_result),MATCH(K$1,INDIRECT(nfl_game_result_header),0),FALSE)),"",VLOOKUP($B2917,INDIRECT(nfl_game_result),MATCH(K$1,INDIRECT(nfl_game_result_header),0),FALSE)),"error")</f>
        <v>CHI</v>
      </c>
      <c r="L2917" s="23" t="str">
        <f ca="1">IFERROR(IF(ISBLANK(VLOOKUP($B2917,INDIRECT(nfl_game_result),MATCH(L$1,INDIRECT(nfl_game_result_header),0),FALSE)),"",VLOOKUP($B2917,INDIRECT(nfl_game_result),MATCH(L$1,INDIRECT(nfl_game_result_header),0),FALSE)),"error")</f>
        <v/>
      </c>
      <c r="M2917" t="s">
        <v>14</v>
      </c>
      <c r="N2917">
        <v>3</v>
      </c>
      <c r="O2917" t="s">
        <v>67</v>
      </c>
      <c r="P2917">
        <v>0.62</v>
      </c>
      <c r="Q2917" t="s">
        <v>67</v>
      </c>
      <c r="V2917" s="23" t="s">
        <v>416</v>
      </c>
      <c r="W2917">
        <f ca="1">VALUE(LEFT(C2917, 4))</f>
        <v>2017</v>
      </c>
      <c r="X2917">
        <f ca="1">VALUE(MID(C2917,6,FIND("_",C2917,6)-6))</f>
        <v>7</v>
      </c>
      <c r="Y2917">
        <f ca="1">IF(NOT(OR(ISBLANK(D2917),ISBLANK(E2917),D2917="",E2917="")),D2917-E2917,"")</f>
        <v>0.5</v>
      </c>
      <c r="Z2917">
        <f ca="1">IF(OR(NOT(ISNUMBER(D2917)),ISBLANK(D2917),D2917="",ISBLANK(N2917)),"",ABS(D2917-N2917))</f>
        <v>0.5</v>
      </c>
      <c r="AA2917">
        <f ca="1">IF(OR(ISBLANK(J2917),ISBLANK(O2917),J2917="",O2917=""),"",IF(J2917=O2917,1,0))</f>
        <v>0</v>
      </c>
      <c r="AB2917">
        <f ca="1">IF(OR(ISBLANK(K2917),ISBLANK(Q2917),K2917="",Q2917=""),"",IF(K2917=Q2917,1,0))</f>
        <v>0</v>
      </c>
      <c r="AC2917" s="23" t="str">
        <f t="shared" ca="1" si="45"/>
        <v/>
      </c>
    </row>
    <row r="2918" spans="1:29" x14ac:dyDescent="0.25">
      <c r="A2918" s="23">
        <v>2917</v>
      </c>
      <c r="B2918">
        <v>1432</v>
      </c>
      <c r="C2918" t="str">
        <f ca="1">IFERROR(VLOOKUP($B2918,INDIRECT(nfl_game_result),MATCH(C$1,INDIRECT(nfl_game_result_header),0),FALSE),"error")</f>
        <v>2017_07_ARI@LAR</v>
      </c>
      <c r="D2918">
        <f ca="1">IFERROR(IF(ISBLANK(VLOOKUP($B2918,INDIRECT(nfl_game_result),MATCH(D$1,INDIRECT(nfl_game_result_header),0),FALSE)),"",VLOOKUP($B2918,INDIRECT(nfl_game_result),MATCH(D$1,INDIRECT(nfl_game_result_header),0),FALSE)),"error")</f>
        <v>-3.5</v>
      </c>
      <c r="E2918">
        <f ca="1">IFERROR(IF(ISBLANK(VLOOKUP($B2918,INDIRECT(nfl_game_result),MATCH(E$1,INDIRECT(nfl_game_result_header),0),FALSE)),"",VLOOKUP($B2918,INDIRECT(nfl_game_result),MATCH(E$1,INDIRECT(nfl_game_result_header),0),FALSE)),"error")</f>
        <v>-3</v>
      </c>
      <c r="F2918" s="23" t="str">
        <f ca="1">IFERROR(IF(ISBLANK(VLOOKUP($B2918,INDIRECT(nfl_game_result),MATCH(F$1,INDIRECT(nfl_game_result_header),0),FALSE)),"",VLOOKUP($B2918,INDIRECT(nfl_game_result),MATCH(F$1,INDIRECT(nfl_game_result_header),0),FALSE)),"error")</f>
        <v/>
      </c>
      <c r="G2918" s="23" t="str">
        <f ca="1">IFERROR(IF(ISBLANK(VLOOKUP($B2918,INDIRECT(nfl_game_result),MATCH(G$1,INDIRECT(nfl_game_result_header),0),FALSE)),"",VLOOKUP($B2918,INDIRECT(nfl_game_result),MATCH(G$1,INDIRECT(nfl_game_result_header),0),FALSE)),"error")</f>
        <v/>
      </c>
      <c r="H2918">
        <f ca="1">IFERROR(IF(ISBLANK(VLOOKUP($B2918,INDIRECT(nfl_game_result),MATCH(H$1,INDIRECT(nfl_game_result_header),0),FALSE)),"",VLOOKUP($B2918,INDIRECT(nfl_game_result),MATCH(H$1,INDIRECT(nfl_game_result_header),0),FALSE)),"error")</f>
        <v>33</v>
      </c>
      <c r="I2918">
        <f ca="1">IFERROR(IF(ISBLANK(VLOOKUP($B2918,INDIRECT(nfl_game_result),MATCH(I$1,INDIRECT(nfl_game_result_header),0),FALSE)),"",VLOOKUP($B2918,INDIRECT(nfl_game_result),MATCH(I$1,INDIRECT(nfl_game_result_header),0),FALSE)),"error")</f>
        <v>0</v>
      </c>
      <c r="J2918" t="str">
        <f ca="1">IFERROR(IF(ISBLANK(VLOOKUP($B2918,INDIRECT(nfl_game_result),MATCH(J$1,INDIRECT(nfl_game_result_header),0),FALSE)),"",VLOOKUP($B2918,INDIRECT(nfl_game_result),MATCH(J$1,INDIRECT(nfl_game_result_header),0),FALSE)),"error")</f>
        <v>LAR</v>
      </c>
      <c r="K2918" t="str">
        <f ca="1">IFERROR(IF(ISBLANK(VLOOKUP($B2918,INDIRECT(nfl_game_result),MATCH(K$1,INDIRECT(nfl_game_result_header),0),FALSE)),"",VLOOKUP($B2918,INDIRECT(nfl_game_result),MATCH(K$1,INDIRECT(nfl_game_result_header),0),FALSE)),"error")</f>
        <v>LAR</v>
      </c>
      <c r="L2918" s="23" t="str">
        <f ca="1">IFERROR(IF(ISBLANK(VLOOKUP($B2918,INDIRECT(nfl_game_result),MATCH(L$1,INDIRECT(nfl_game_result_header),0),FALSE)),"",VLOOKUP($B2918,INDIRECT(nfl_game_result),MATCH(L$1,INDIRECT(nfl_game_result_header),0),FALSE)),"error")</f>
        <v/>
      </c>
      <c r="M2918" t="s">
        <v>14</v>
      </c>
      <c r="N2918">
        <v>-4</v>
      </c>
      <c r="O2918" t="s">
        <v>64</v>
      </c>
      <c r="P2918">
        <v>0.51</v>
      </c>
      <c r="Q2918" t="s">
        <v>64</v>
      </c>
      <c r="V2918" s="23" t="s">
        <v>416</v>
      </c>
      <c r="W2918">
        <f ca="1">VALUE(LEFT(C2918, 4))</f>
        <v>2017</v>
      </c>
      <c r="X2918">
        <f ca="1">VALUE(MID(C2918,6,FIND("_",C2918,6)-6))</f>
        <v>7</v>
      </c>
      <c r="Y2918">
        <f ca="1">IF(NOT(OR(ISBLANK(D2918),ISBLANK(E2918),D2918="",E2918="")),D2918-E2918,"")</f>
        <v>-0.5</v>
      </c>
      <c r="Z2918">
        <f ca="1">IF(OR(NOT(ISNUMBER(D2918)),ISBLANK(D2918),D2918="",ISBLANK(N2918)),"",ABS(D2918-N2918))</f>
        <v>0.5</v>
      </c>
      <c r="AA2918">
        <f ca="1">IF(OR(ISBLANK(J2918),ISBLANK(O2918),J2918="",O2918=""),"",IF(J2918=O2918,1,0))</f>
        <v>0</v>
      </c>
      <c r="AB2918">
        <f ca="1">IF(OR(ISBLANK(K2918),ISBLANK(Q2918),K2918="",Q2918=""),"",IF(K2918=Q2918,1,0))</f>
        <v>0</v>
      </c>
      <c r="AC2918" s="23" t="str">
        <f t="shared" ca="1" si="45"/>
        <v/>
      </c>
    </row>
    <row r="2919" spans="1:29" x14ac:dyDescent="0.25">
      <c r="A2919" s="23">
        <v>2918</v>
      </c>
      <c r="B2919">
        <v>1433</v>
      </c>
      <c r="C2919" t="str">
        <f ca="1">IFERROR(VLOOKUP($B2919,INDIRECT(nfl_game_result),MATCH(C$1,INDIRECT(nfl_game_result_header),0),FALSE),"error")</f>
        <v>2017_07_TBY@BUF</v>
      </c>
      <c r="D2919">
        <f ca="1">IFERROR(IF(ISBLANK(VLOOKUP($B2919,INDIRECT(nfl_game_result),MATCH(D$1,INDIRECT(nfl_game_result_header),0),FALSE)),"",VLOOKUP($B2919,INDIRECT(nfl_game_result),MATCH(D$1,INDIRECT(nfl_game_result_header),0),FALSE)),"error")</f>
        <v>-3</v>
      </c>
      <c r="E2919">
        <f ca="1">IFERROR(IF(ISBLANK(VLOOKUP($B2919,INDIRECT(nfl_game_result),MATCH(E$1,INDIRECT(nfl_game_result_header),0),FALSE)),"",VLOOKUP($B2919,INDIRECT(nfl_game_result),MATCH(E$1,INDIRECT(nfl_game_result_header),0),FALSE)),"error")</f>
        <v>-3</v>
      </c>
      <c r="F2919" s="23" t="str">
        <f ca="1">IFERROR(IF(ISBLANK(VLOOKUP($B2919,INDIRECT(nfl_game_result),MATCH(F$1,INDIRECT(nfl_game_result_header),0),FALSE)),"",VLOOKUP($B2919,INDIRECT(nfl_game_result),MATCH(F$1,INDIRECT(nfl_game_result_header),0),FALSE)),"error")</f>
        <v/>
      </c>
      <c r="G2919" s="23" t="str">
        <f ca="1">IFERROR(IF(ISBLANK(VLOOKUP($B2919,INDIRECT(nfl_game_result),MATCH(G$1,INDIRECT(nfl_game_result_header),0),FALSE)),"",VLOOKUP($B2919,INDIRECT(nfl_game_result),MATCH(G$1,INDIRECT(nfl_game_result_header),0),FALSE)),"error")</f>
        <v/>
      </c>
      <c r="H2919">
        <f ca="1">IFERROR(IF(ISBLANK(VLOOKUP($B2919,INDIRECT(nfl_game_result),MATCH(H$1,INDIRECT(nfl_game_result_header),0),FALSE)),"",VLOOKUP($B2919,INDIRECT(nfl_game_result),MATCH(H$1,INDIRECT(nfl_game_result_header),0),FALSE)),"error")</f>
        <v>30</v>
      </c>
      <c r="I2919">
        <f ca="1">IFERROR(IF(ISBLANK(VLOOKUP($B2919,INDIRECT(nfl_game_result),MATCH(I$1,INDIRECT(nfl_game_result_header),0),FALSE)),"",VLOOKUP($B2919,INDIRECT(nfl_game_result),MATCH(I$1,INDIRECT(nfl_game_result_header),0),FALSE)),"error")</f>
        <v>27</v>
      </c>
      <c r="J2919" t="str">
        <f ca="1">IFERROR(IF(ISBLANK(VLOOKUP($B2919,INDIRECT(nfl_game_result),MATCH(J$1,INDIRECT(nfl_game_result_header),0),FALSE)),"",VLOOKUP($B2919,INDIRECT(nfl_game_result),MATCH(J$1,INDIRECT(nfl_game_result_header),0),FALSE)),"error")</f>
        <v>na</v>
      </c>
      <c r="K2919" t="str">
        <f ca="1">IFERROR(IF(ISBLANK(VLOOKUP($B2919,INDIRECT(nfl_game_result),MATCH(K$1,INDIRECT(nfl_game_result_header),0),FALSE)),"",VLOOKUP($B2919,INDIRECT(nfl_game_result),MATCH(K$1,INDIRECT(nfl_game_result_header),0),FALSE)),"error")</f>
        <v>BUF</v>
      </c>
      <c r="L2919" s="23" t="str">
        <f ca="1">IFERROR(IF(ISBLANK(VLOOKUP($B2919,INDIRECT(nfl_game_result),MATCH(L$1,INDIRECT(nfl_game_result_header),0),FALSE)),"",VLOOKUP($B2919,INDIRECT(nfl_game_result),MATCH(L$1,INDIRECT(nfl_game_result_header),0),FALSE)),"error")</f>
        <v/>
      </c>
      <c r="M2919" t="s">
        <v>14</v>
      </c>
      <c r="N2919">
        <v>-3</v>
      </c>
      <c r="O2919" t="s">
        <v>66</v>
      </c>
      <c r="P2919">
        <v>0.67</v>
      </c>
      <c r="Q2919" t="s">
        <v>66</v>
      </c>
      <c r="V2919" s="23" t="s">
        <v>416</v>
      </c>
      <c r="W2919">
        <f ca="1">VALUE(LEFT(C2919, 4))</f>
        <v>2017</v>
      </c>
      <c r="X2919">
        <f ca="1">VALUE(MID(C2919,6,FIND("_",C2919,6)-6))</f>
        <v>7</v>
      </c>
      <c r="Y2919">
        <f ca="1">IF(NOT(OR(ISBLANK(D2919),ISBLANK(E2919),D2919="",E2919="")),D2919-E2919,"")</f>
        <v>0</v>
      </c>
      <c r="Z2919">
        <f ca="1">IF(OR(NOT(ISNUMBER(D2919)),ISBLANK(D2919),D2919="",ISBLANK(N2919)),"",ABS(D2919-N2919))</f>
        <v>0</v>
      </c>
      <c r="AA2919">
        <f ca="1">IF(OR(ISBLANK(J2919),ISBLANK(O2919),J2919="",O2919=""),"",IF(J2919=O2919,1,0))</f>
        <v>0</v>
      </c>
      <c r="AB2919">
        <f ca="1">IF(OR(ISBLANK(K2919),ISBLANK(Q2919),K2919="",Q2919=""),"",IF(K2919=Q2919,1,0))</f>
        <v>1</v>
      </c>
      <c r="AC2919" s="23" t="str">
        <f t="shared" ca="1" si="45"/>
        <v/>
      </c>
    </row>
    <row r="2920" spans="1:29" x14ac:dyDescent="0.25">
      <c r="A2920" s="23">
        <v>2919</v>
      </c>
      <c r="B2920">
        <v>1434</v>
      </c>
      <c r="C2920" t="str">
        <f ca="1">IFERROR(VLOOKUP($B2920,INDIRECT(nfl_game_result),MATCH(C$1,INDIRECT(nfl_game_result_header),0),FALSE),"error")</f>
        <v>2017_07_JAX@IND</v>
      </c>
      <c r="D2920">
        <f ca="1">IFERROR(IF(ISBLANK(VLOOKUP($B2920,INDIRECT(nfl_game_result),MATCH(D$1,INDIRECT(nfl_game_result_header),0),FALSE)),"",VLOOKUP($B2920,INDIRECT(nfl_game_result),MATCH(D$1,INDIRECT(nfl_game_result_header),0),FALSE)),"error")</f>
        <v>3</v>
      </c>
      <c r="E2920">
        <f ca="1">IFERROR(IF(ISBLANK(VLOOKUP($B2920,INDIRECT(nfl_game_result),MATCH(E$1,INDIRECT(nfl_game_result_header),0),FALSE)),"",VLOOKUP($B2920,INDIRECT(nfl_game_result),MATCH(E$1,INDIRECT(nfl_game_result_header),0),FALSE)),"error")</f>
        <v>3</v>
      </c>
      <c r="F2920" s="23" t="str">
        <f ca="1">IFERROR(IF(ISBLANK(VLOOKUP($B2920,INDIRECT(nfl_game_result),MATCH(F$1,INDIRECT(nfl_game_result_header),0),FALSE)),"",VLOOKUP($B2920,INDIRECT(nfl_game_result),MATCH(F$1,INDIRECT(nfl_game_result_header),0),FALSE)),"error")</f>
        <v/>
      </c>
      <c r="G2920" s="23" t="str">
        <f ca="1">IFERROR(IF(ISBLANK(VLOOKUP($B2920,INDIRECT(nfl_game_result),MATCH(G$1,INDIRECT(nfl_game_result_header),0),FALSE)),"",VLOOKUP($B2920,INDIRECT(nfl_game_result),MATCH(G$1,INDIRECT(nfl_game_result_header),0),FALSE)),"error")</f>
        <v/>
      </c>
      <c r="H2920">
        <f ca="1">IFERROR(IF(ISBLANK(VLOOKUP($B2920,INDIRECT(nfl_game_result),MATCH(H$1,INDIRECT(nfl_game_result_header),0),FALSE)),"",VLOOKUP($B2920,INDIRECT(nfl_game_result),MATCH(H$1,INDIRECT(nfl_game_result_header),0),FALSE)),"error")</f>
        <v>0</v>
      </c>
      <c r="I2920">
        <f ca="1">IFERROR(IF(ISBLANK(VLOOKUP($B2920,INDIRECT(nfl_game_result),MATCH(I$1,INDIRECT(nfl_game_result_header),0),FALSE)),"",VLOOKUP($B2920,INDIRECT(nfl_game_result),MATCH(I$1,INDIRECT(nfl_game_result_header),0),FALSE)),"error")</f>
        <v>27</v>
      </c>
      <c r="J2920" t="str">
        <f ca="1">IFERROR(IF(ISBLANK(VLOOKUP($B2920,INDIRECT(nfl_game_result),MATCH(J$1,INDIRECT(nfl_game_result_header),0),FALSE)),"",VLOOKUP($B2920,INDIRECT(nfl_game_result),MATCH(J$1,INDIRECT(nfl_game_result_header),0),FALSE)),"error")</f>
        <v>JAX</v>
      </c>
      <c r="K2920" t="str">
        <f ca="1">IFERROR(IF(ISBLANK(VLOOKUP($B2920,INDIRECT(nfl_game_result),MATCH(K$1,INDIRECT(nfl_game_result_header),0),FALSE)),"",VLOOKUP($B2920,INDIRECT(nfl_game_result),MATCH(K$1,INDIRECT(nfl_game_result_header),0),FALSE)),"error")</f>
        <v>JAX</v>
      </c>
      <c r="L2920" s="23" t="str">
        <f ca="1">IFERROR(IF(ISBLANK(VLOOKUP($B2920,INDIRECT(nfl_game_result),MATCH(L$1,INDIRECT(nfl_game_result_header),0),FALSE)),"",VLOOKUP($B2920,INDIRECT(nfl_game_result),MATCH(L$1,INDIRECT(nfl_game_result_header),0),FALSE)),"error")</f>
        <v/>
      </c>
      <c r="M2920" t="s">
        <v>14</v>
      </c>
      <c r="N2920">
        <v>-2.5</v>
      </c>
      <c r="O2920" t="s">
        <v>76</v>
      </c>
      <c r="P2920">
        <v>0.54</v>
      </c>
      <c r="Q2920" t="s">
        <v>76</v>
      </c>
      <c r="V2920" s="23" t="s">
        <v>416</v>
      </c>
      <c r="W2920">
        <f ca="1">VALUE(LEFT(C2920, 4))</f>
        <v>2017</v>
      </c>
      <c r="X2920">
        <f ca="1">VALUE(MID(C2920,6,FIND("_",C2920,6)-6))</f>
        <v>7</v>
      </c>
      <c r="Y2920">
        <f ca="1">IF(NOT(OR(ISBLANK(D2920),ISBLANK(E2920),D2920="",E2920="")),D2920-E2920,"")</f>
        <v>0</v>
      </c>
      <c r="Z2920">
        <f ca="1">IF(OR(NOT(ISNUMBER(D2920)),ISBLANK(D2920),D2920="",ISBLANK(N2920)),"",ABS(D2920-N2920))</f>
        <v>5.5</v>
      </c>
      <c r="AA2920">
        <f ca="1">IF(OR(ISBLANK(J2920),ISBLANK(O2920),J2920="",O2920=""),"",IF(J2920=O2920,1,0))</f>
        <v>0</v>
      </c>
      <c r="AB2920">
        <f ca="1">IF(OR(ISBLANK(K2920),ISBLANK(Q2920),K2920="",Q2920=""),"",IF(K2920=Q2920,1,0))</f>
        <v>0</v>
      </c>
      <c r="AC2920" s="23" t="str">
        <f t="shared" ca="1" si="45"/>
        <v/>
      </c>
    </row>
    <row r="2921" spans="1:29" x14ac:dyDescent="0.25">
      <c r="A2921" s="23">
        <v>2920</v>
      </c>
      <c r="B2921">
        <v>1435</v>
      </c>
      <c r="C2921" t="str">
        <f ca="1">IFERROR(VLOOKUP($B2921,INDIRECT(nfl_game_result),MATCH(C$1,INDIRECT(nfl_game_result_header),0),FALSE),"error")</f>
        <v>2017_07_TEN@CLE</v>
      </c>
      <c r="D2921">
        <f ca="1">IFERROR(IF(ISBLANK(VLOOKUP($B2921,INDIRECT(nfl_game_result),MATCH(D$1,INDIRECT(nfl_game_result_header),0),FALSE)),"",VLOOKUP($B2921,INDIRECT(nfl_game_result),MATCH(D$1,INDIRECT(nfl_game_result_header),0),FALSE)),"error")</f>
        <v>6.5</v>
      </c>
      <c r="E2921">
        <f ca="1">IFERROR(IF(ISBLANK(VLOOKUP($B2921,INDIRECT(nfl_game_result),MATCH(E$1,INDIRECT(nfl_game_result_header),0),FALSE)),"",VLOOKUP($B2921,INDIRECT(nfl_game_result),MATCH(E$1,INDIRECT(nfl_game_result_header),0),FALSE)),"error")</f>
        <v>6</v>
      </c>
      <c r="F2921" s="23" t="str">
        <f ca="1">IFERROR(IF(ISBLANK(VLOOKUP($B2921,INDIRECT(nfl_game_result),MATCH(F$1,INDIRECT(nfl_game_result_header),0),FALSE)),"",VLOOKUP($B2921,INDIRECT(nfl_game_result),MATCH(F$1,INDIRECT(nfl_game_result_header),0),FALSE)),"error")</f>
        <v/>
      </c>
      <c r="G2921" s="23" t="str">
        <f ca="1">IFERROR(IF(ISBLANK(VLOOKUP($B2921,INDIRECT(nfl_game_result),MATCH(G$1,INDIRECT(nfl_game_result_header),0),FALSE)),"",VLOOKUP($B2921,INDIRECT(nfl_game_result),MATCH(G$1,INDIRECT(nfl_game_result_header),0),FALSE)),"error")</f>
        <v/>
      </c>
      <c r="H2921">
        <f ca="1">IFERROR(IF(ISBLANK(VLOOKUP($B2921,INDIRECT(nfl_game_result),MATCH(H$1,INDIRECT(nfl_game_result_header),0),FALSE)),"",VLOOKUP($B2921,INDIRECT(nfl_game_result),MATCH(H$1,INDIRECT(nfl_game_result_header),0),FALSE)),"error")</f>
        <v>9</v>
      </c>
      <c r="I2921">
        <f ca="1">IFERROR(IF(ISBLANK(VLOOKUP($B2921,INDIRECT(nfl_game_result),MATCH(I$1,INDIRECT(nfl_game_result_header),0),FALSE)),"",VLOOKUP($B2921,INDIRECT(nfl_game_result),MATCH(I$1,INDIRECT(nfl_game_result_header),0),FALSE)),"error")</f>
        <v>12</v>
      </c>
      <c r="J2921" t="str">
        <f ca="1">IFERROR(IF(ISBLANK(VLOOKUP($B2921,INDIRECT(nfl_game_result),MATCH(J$1,INDIRECT(nfl_game_result_header),0),FALSE)),"",VLOOKUP($B2921,INDIRECT(nfl_game_result),MATCH(J$1,INDIRECT(nfl_game_result_header),0),FALSE)),"error")</f>
        <v>CLE</v>
      </c>
      <c r="K2921" t="str">
        <f ca="1">IFERROR(IF(ISBLANK(VLOOKUP($B2921,INDIRECT(nfl_game_result),MATCH(K$1,INDIRECT(nfl_game_result_header),0),FALSE)),"",VLOOKUP($B2921,INDIRECT(nfl_game_result),MATCH(K$1,INDIRECT(nfl_game_result_header),0),FALSE)),"error")</f>
        <v>TEN</v>
      </c>
      <c r="L2921" s="23" t="str">
        <f ca="1">IFERROR(IF(ISBLANK(VLOOKUP($B2921,INDIRECT(nfl_game_result),MATCH(L$1,INDIRECT(nfl_game_result_header),0),FALSE)),"",VLOOKUP($B2921,INDIRECT(nfl_game_result),MATCH(L$1,INDIRECT(nfl_game_result_header),0),FALSE)),"error")</f>
        <v/>
      </c>
      <c r="M2921" t="s">
        <v>14</v>
      </c>
      <c r="N2921">
        <v>6</v>
      </c>
      <c r="O2921" t="s">
        <v>70</v>
      </c>
      <c r="P2921">
        <v>0.52</v>
      </c>
      <c r="Q2921" t="s">
        <v>93</v>
      </c>
      <c r="V2921" s="23" t="s">
        <v>416</v>
      </c>
      <c r="W2921">
        <f ca="1">VALUE(LEFT(C2921, 4))</f>
        <v>2017</v>
      </c>
      <c r="X2921">
        <f ca="1">VALUE(MID(C2921,6,FIND("_",C2921,6)-6))</f>
        <v>7</v>
      </c>
      <c r="Y2921">
        <f ca="1">IF(NOT(OR(ISBLANK(D2921),ISBLANK(E2921),D2921="",E2921="")),D2921-E2921,"")</f>
        <v>0.5</v>
      </c>
      <c r="Z2921">
        <f ca="1">IF(OR(NOT(ISNUMBER(D2921)),ISBLANK(D2921),D2921="",ISBLANK(N2921)),"",ABS(D2921-N2921))</f>
        <v>0.5</v>
      </c>
      <c r="AA2921">
        <f ca="1">IF(OR(ISBLANK(J2921),ISBLANK(O2921),J2921="",O2921=""),"",IF(J2921=O2921,1,0))</f>
        <v>1</v>
      </c>
      <c r="AB2921">
        <f ca="1">IF(OR(ISBLANK(K2921),ISBLANK(Q2921),K2921="",Q2921=""),"",IF(K2921=Q2921,1,0))</f>
        <v>1</v>
      </c>
      <c r="AC2921" s="23" t="str">
        <f t="shared" ca="1" si="45"/>
        <v/>
      </c>
    </row>
    <row r="2922" spans="1:29" x14ac:dyDescent="0.25">
      <c r="A2922" s="23">
        <v>2921</v>
      </c>
      <c r="B2922">
        <v>1436</v>
      </c>
      <c r="C2922" t="str">
        <f ca="1">IFERROR(VLOOKUP($B2922,INDIRECT(nfl_game_result),MATCH(C$1,INDIRECT(nfl_game_result_header),0),FALSE),"error")</f>
        <v>2017_07_DAL@SFO</v>
      </c>
      <c r="D2922">
        <f ca="1">IFERROR(IF(ISBLANK(VLOOKUP($B2922,INDIRECT(nfl_game_result),MATCH(D$1,INDIRECT(nfl_game_result_header),0),FALSE)),"",VLOOKUP($B2922,INDIRECT(nfl_game_result),MATCH(D$1,INDIRECT(nfl_game_result_header),0),FALSE)),"error")</f>
        <v>6</v>
      </c>
      <c r="E2922">
        <f ca="1">IFERROR(IF(ISBLANK(VLOOKUP($B2922,INDIRECT(nfl_game_result),MATCH(E$1,INDIRECT(nfl_game_result_header),0),FALSE)),"",VLOOKUP($B2922,INDIRECT(nfl_game_result),MATCH(E$1,INDIRECT(nfl_game_result_header),0),FALSE)),"error")</f>
        <v>6</v>
      </c>
      <c r="F2922" s="23" t="str">
        <f ca="1">IFERROR(IF(ISBLANK(VLOOKUP($B2922,INDIRECT(nfl_game_result),MATCH(F$1,INDIRECT(nfl_game_result_header),0),FALSE)),"",VLOOKUP($B2922,INDIRECT(nfl_game_result),MATCH(F$1,INDIRECT(nfl_game_result_header),0),FALSE)),"error")</f>
        <v/>
      </c>
      <c r="G2922" s="23" t="str">
        <f ca="1">IFERROR(IF(ISBLANK(VLOOKUP($B2922,INDIRECT(nfl_game_result),MATCH(G$1,INDIRECT(nfl_game_result_header),0),FALSE)),"",VLOOKUP($B2922,INDIRECT(nfl_game_result),MATCH(G$1,INDIRECT(nfl_game_result_header),0),FALSE)),"error")</f>
        <v/>
      </c>
      <c r="H2922">
        <f ca="1">IFERROR(IF(ISBLANK(VLOOKUP($B2922,INDIRECT(nfl_game_result),MATCH(H$1,INDIRECT(nfl_game_result_header),0),FALSE)),"",VLOOKUP($B2922,INDIRECT(nfl_game_result),MATCH(H$1,INDIRECT(nfl_game_result_header),0),FALSE)),"error")</f>
        <v>10</v>
      </c>
      <c r="I2922">
        <f ca="1">IFERROR(IF(ISBLANK(VLOOKUP($B2922,INDIRECT(nfl_game_result),MATCH(I$1,INDIRECT(nfl_game_result_header),0),FALSE)),"",VLOOKUP($B2922,INDIRECT(nfl_game_result),MATCH(I$1,INDIRECT(nfl_game_result_header),0),FALSE)),"error")</f>
        <v>40</v>
      </c>
      <c r="J2922" t="str">
        <f ca="1">IFERROR(IF(ISBLANK(VLOOKUP($B2922,INDIRECT(nfl_game_result),MATCH(J$1,INDIRECT(nfl_game_result_header),0),FALSE)),"",VLOOKUP($B2922,INDIRECT(nfl_game_result),MATCH(J$1,INDIRECT(nfl_game_result_header),0),FALSE)),"error")</f>
        <v>DAL</v>
      </c>
      <c r="K2922" t="str">
        <f ca="1">IFERROR(IF(ISBLANK(VLOOKUP($B2922,INDIRECT(nfl_game_result),MATCH(K$1,INDIRECT(nfl_game_result_header),0),FALSE)),"",VLOOKUP($B2922,INDIRECT(nfl_game_result),MATCH(K$1,INDIRECT(nfl_game_result_header),0),FALSE)),"error")</f>
        <v>DAL</v>
      </c>
      <c r="L2922" s="23" t="str">
        <f ca="1">IFERROR(IF(ISBLANK(VLOOKUP($B2922,INDIRECT(nfl_game_result),MATCH(L$1,INDIRECT(nfl_game_result_header),0),FALSE)),"",VLOOKUP($B2922,INDIRECT(nfl_game_result),MATCH(L$1,INDIRECT(nfl_game_result_header),0),FALSE)),"error")</f>
        <v/>
      </c>
      <c r="M2922" t="s">
        <v>14</v>
      </c>
      <c r="N2922">
        <v>6</v>
      </c>
      <c r="O2922" t="s">
        <v>71</v>
      </c>
      <c r="P2922">
        <v>0.6</v>
      </c>
      <c r="Q2922" t="s">
        <v>71</v>
      </c>
      <c r="V2922" s="23" t="s">
        <v>416</v>
      </c>
      <c r="W2922">
        <f ca="1">VALUE(LEFT(C2922, 4))</f>
        <v>2017</v>
      </c>
      <c r="X2922">
        <f ca="1">VALUE(MID(C2922,6,FIND("_",C2922,6)-6))</f>
        <v>7</v>
      </c>
      <c r="Y2922">
        <f ca="1">IF(NOT(OR(ISBLANK(D2922),ISBLANK(E2922),D2922="",E2922="")),D2922-E2922,"")</f>
        <v>0</v>
      </c>
      <c r="Z2922">
        <f ca="1">IF(OR(NOT(ISNUMBER(D2922)),ISBLANK(D2922),D2922="",ISBLANK(N2922)),"",ABS(D2922-N2922))</f>
        <v>0</v>
      </c>
      <c r="AA2922">
        <f ca="1">IF(OR(ISBLANK(J2922),ISBLANK(O2922),J2922="",O2922=""),"",IF(J2922=O2922,1,0))</f>
        <v>1</v>
      </c>
      <c r="AB2922">
        <f ca="1">IF(OR(ISBLANK(K2922),ISBLANK(Q2922),K2922="",Q2922=""),"",IF(K2922=Q2922,1,0))</f>
        <v>1</v>
      </c>
      <c r="AC2922" s="23" t="str">
        <f t="shared" ca="1" si="45"/>
        <v/>
      </c>
    </row>
    <row r="2923" spans="1:29" x14ac:dyDescent="0.25">
      <c r="A2923" s="23">
        <v>2922</v>
      </c>
      <c r="B2923">
        <v>1437</v>
      </c>
      <c r="C2923" t="str">
        <f ca="1">IFERROR(VLOOKUP($B2923,INDIRECT(nfl_game_result),MATCH(C$1,INDIRECT(nfl_game_result_header),0),FALSE),"error")</f>
        <v>2017_07_CIN@PIT</v>
      </c>
      <c r="D2923">
        <f ca="1">IFERROR(IF(ISBLANK(VLOOKUP($B2923,INDIRECT(nfl_game_result),MATCH(D$1,INDIRECT(nfl_game_result_header),0),FALSE)),"",VLOOKUP($B2923,INDIRECT(nfl_game_result),MATCH(D$1,INDIRECT(nfl_game_result_header),0),FALSE)),"error")</f>
        <v>-6</v>
      </c>
      <c r="E2923">
        <f ca="1">IFERROR(IF(ISBLANK(VLOOKUP($B2923,INDIRECT(nfl_game_result),MATCH(E$1,INDIRECT(nfl_game_result_header),0),FALSE)),"",VLOOKUP($B2923,INDIRECT(nfl_game_result),MATCH(E$1,INDIRECT(nfl_game_result_header),0),FALSE)),"error")</f>
        <v>-5.5</v>
      </c>
      <c r="F2923" s="23" t="str">
        <f ca="1">IFERROR(IF(ISBLANK(VLOOKUP($B2923,INDIRECT(nfl_game_result),MATCH(F$1,INDIRECT(nfl_game_result_header),0),FALSE)),"",VLOOKUP($B2923,INDIRECT(nfl_game_result),MATCH(F$1,INDIRECT(nfl_game_result_header),0),FALSE)),"error")</f>
        <v/>
      </c>
      <c r="G2923" s="23" t="str">
        <f ca="1">IFERROR(IF(ISBLANK(VLOOKUP($B2923,INDIRECT(nfl_game_result),MATCH(G$1,INDIRECT(nfl_game_result_header),0),FALSE)),"",VLOOKUP($B2923,INDIRECT(nfl_game_result),MATCH(G$1,INDIRECT(nfl_game_result_header),0),FALSE)),"error")</f>
        <v/>
      </c>
      <c r="H2923">
        <f ca="1">IFERROR(IF(ISBLANK(VLOOKUP($B2923,INDIRECT(nfl_game_result),MATCH(H$1,INDIRECT(nfl_game_result_header),0),FALSE)),"",VLOOKUP($B2923,INDIRECT(nfl_game_result),MATCH(H$1,INDIRECT(nfl_game_result_header),0),FALSE)),"error")</f>
        <v>29</v>
      </c>
      <c r="I2923">
        <f ca="1">IFERROR(IF(ISBLANK(VLOOKUP($B2923,INDIRECT(nfl_game_result),MATCH(I$1,INDIRECT(nfl_game_result_header),0),FALSE)),"",VLOOKUP($B2923,INDIRECT(nfl_game_result),MATCH(I$1,INDIRECT(nfl_game_result_header),0),FALSE)),"error")</f>
        <v>14</v>
      </c>
      <c r="J2923" t="str">
        <f ca="1">IFERROR(IF(ISBLANK(VLOOKUP($B2923,INDIRECT(nfl_game_result),MATCH(J$1,INDIRECT(nfl_game_result_header),0),FALSE)),"",VLOOKUP($B2923,INDIRECT(nfl_game_result),MATCH(J$1,INDIRECT(nfl_game_result_header),0),FALSE)),"error")</f>
        <v>PIT</v>
      </c>
      <c r="K2923" t="str">
        <f ca="1">IFERROR(IF(ISBLANK(VLOOKUP($B2923,INDIRECT(nfl_game_result),MATCH(K$1,INDIRECT(nfl_game_result_header),0),FALSE)),"",VLOOKUP($B2923,INDIRECT(nfl_game_result),MATCH(K$1,INDIRECT(nfl_game_result_header),0),FALSE)),"error")</f>
        <v>PIT</v>
      </c>
      <c r="L2923" s="23" t="str">
        <f ca="1">IFERROR(IF(ISBLANK(VLOOKUP($B2923,INDIRECT(nfl_game_result),MATCH(L$1,INDIRECT(nfl_game_result_header),0),FALSE)),"",VLOOKUP($B2923,INDIRECT(nfl_game_result),MATCH(L$1,INDIRECT(nfl_game_result_header),0),FALSE)),"error")</f>
        <v/>
      </c>
      <c r="M2923" t="s">
        <v>14</v>
      </c>
      <c r="N2923">
        <v>-7.5</v>
      </c>
      <c r="O2923" t="s">
        <v>69</v>
      </c>
      <c r="P2923">
        <v>0.52</v>
      </c>
      <c r="Q2923" t="s">
        <v>69</v>
      </c>
      <c r="V2923" s="23" t="s">
        <v>416</v>
      </c>
      <c r="W2923">
        <f ca="1">VALUE(LEFT(C2923, 4))</f>
        <v>2017</v>
      </c>
      <c r="X2923">
        <f ca="1">VALUE(MID(C2923,6,FIND("_",C2923,6)-6))</f>
        <v>7</v>
      </c>
      <c r="Y2923">
        <f ca="1">IF(NOT(OR(ISBLANK(D2923),ISBLANK(E2923),D2923="",E2923="")),D2923-E2923,"")</f>
        <v>-0.5</v>
      </c>
      <c r="Z2923">
        <f ca="1">IF(OR(NOT(ISNUMBER(D2923)),ISBLANK(D2923),D2923="",ISBLANK(N2923)),"",ABS(D2923-N2923))</f>
        <v>1.5</v>
      </c>
      <c r="AA2923">
        <f ca="1">IF(OR(ISBLANK(J2923),ISBLANK(O2923),J2923="",O2923=""),"",IF(J2923=O2923,1,0))</f>
        <v>0</v>
      </c>
      <c r="AB2923">
        <f ca="1">IF(OR(ISBLANK(K2923),ISBLANK(Q2923),K2923="",Q2923=""),"",IF(K2923=Q2923,1,0))</f>
        <v>0</v>
      </c>
      <c r="AC2923" s="23" t="str">
        <f t="shared" ca="1" si="45"/>
        <v/>
      </c>
    </row>
    <row r="2924" spans="1:29" x14ac:dyDescent="0.25">
      <c r="A2924" s="23">
        <v>2923</v>
      </c>
      <c r="B2924">
        <v>1438</v>
      </c>
      <c r="C2924" t="str">
        <f ca="1">IFERROR(VLOOKUP($B2924,INDIRECT(nfl_game_result),MATCH(C$1,INDIRECT(nfl_game_result_header),0),FALSE),"error")</f>
        <v>2017_07_SEA@NYG</v>
      </c>
      <c r="D2924">
        <f ca="1">IFERROR(IF(ISBLANK(VLOOKUP($B2924,INDIRECT(nfl_game_result),MATCH(D$1,INDIRECT(nfl_game_result_header),0),FALSE)),"",VLOOKUP($B2924,INDIRECT(nfl_game_result),MATCH(D$1,INDIRECT(nfl_game_result_header),0),FALSE)),"error")</f>
        <v>6</v>
      </c>
      <c r="E2924">
        <f ca="1">IFERROR(IF(ISBLANK(VLOOKUP($B2924,INDIRECT(nfl_game_result),MATCH(E$1,INDIRECT(nfl_game_result_header),0),FALSE)),"",VLOOKUP($B2924,INDIRECT(nfl_game_result),MATCH(E$1,INDIRECT(nfl_game_result_header),0),FALSE)),"error")</f>
        <v>4</v>
      </c>
      <c r="F2924" s="23" t="str">
        <f ca="1">IFERROR(IF(ISBLANK(VLOOKUP($B2924,INDIRECT(nfl_game_result),MATCH(F$1,INDIRECT(nfl_game_result_header),0),FALSE)),"",VLOOKUP($B2924,INDIRECT(nfl_game_result),MATCH(F$1,INDIRECT(nfl_game_result_header),0),FALSE)),"error")</f>
        <v/>
      </c>
      <c r="G2924" s="23" t="str">
        <f ca="1">IFERROR(IF(ISBLANK(VLOOKUP($B2924,INDIRECT(nfl_game_result),MATCH(G$1,INDIRECT(nfl_game_result_header),0),FALSE)),"",VLOOKUP($B2924,INDIRECT(nfl_game_result),MATCH(G$1,INDIRECT(nfl_game_result_header),0),FALSE)),"error")</f>
        <v/>
      </c>
      <c r="H2924">
        <f ca="1">IFERROR(IF(ISBLANK(VLOOKUP($B2924,INDIRECT(nfl_game_result),MATCH(H$1,INDIRECT(nfl_game_result_header),0),FALSE)),"",VLOOKUP($B2924,INDIRECT(nfl_game_result),MATCH(H$1,INDIRECT(nfl_game_result_header),0),FALSE)),"error")</f>
        <v>7</v>
      </c>
      <c r="I2924">
        <f ca="1">IFERROR(IF(ISBLANK(VLOOKUP($B2924,INDIRECT(nfl_game_result),MATCH(I$1,INDIRECT(nfl_game_result_header),0),FALSE)),"",VLOOKUP($B2924,INDIRECT(nfl_game_result),MATCH(I$1,INDIRECT(nfl_game_result_header),0),FALSE)),"error")</f>
        <v>24</v>
      </c>
      <c r="J2924" t="str">
        <f ca="1">IFERROR(IF(ISBLANK(VLOOKUP($B2924,INDIRECT(nfl_game_result),MATCH(J$1,INDIRECT(nfl_game_result_header),0),FALSE)),"",VLOOKUP($B2924,INDIRECT(nfl_game_result),MATCH(J$1,INDIRECT(nfl_game_result_header),0),FALSE)),"error")</f>
        <v>SEA</v>
      </c>
      <c r="K2924" t="str">
        <f ca="1">IFERROR(IF(ISBLANK(VLOOKUP($B2924,INDIRECT(nfl_game_result),MATCH(K$1,INDIRECT(nfl_game_result_header),0),FALSE)),"",VLOOKUP($B2924,INDIRECT(nfl_game_result),MATCH(K$1,INDIRECT(nfl_game_result_header),0),FALSE)),"error")</f>
        <v>SEA</v>
      </c>
      <c r="L2924" s="23" t="str">
        <f ca="1">IFERROR(IF(ISBLANK(VLOOKUP($B2924,INDIRECT(nfl_game_result),MATCH(L$1,INDIRECT(nfl_game_result_header),0),FALSE)),"",VLOOKUP($B2924,INDIRECT(nfl_game_result),MATCH(L$1,INDIRECT(nfl_game_result_header),0),FALSE)),"error")</f>
        <v/>
      </c>
      <c r="M2924" t="s">
        <v>14</v>
      </c>
      <c r="N2924">
        <v>5</v>
      </c>
      <c r="O2924" t="s">
        <v>83</v>
      </c>
      <c r="P2924">
        <v>0.54</v>
      </c>
      <c r="Q2924" t="s">
        <v>83</v>
      </c>
      <c r="V2924" s="23" t="s">
        <v>416</v>
      </c>
      <c r="W2924">
        <f ca="1">VALUE(LEFT(C2924, 4))</f>
        <v>2017</v>
      </c>
      <c r="X2924">
        <f ca="1">VALUE(MID(C2924,6,FIND("_",C2924,6)-6))</f>
        <v>7</v>
      </c>
      <c r="Y2924">
        <f ca="1">IF(NOT(OR(ISBLANK(D2924),ISBLANK(E2924),D2924="",E2924="")),D2924-E2924,"")</f>
        <v>2</v>
      </c>
      <c r="Z2924">
        <f ca="1">IF(OR(NOT(ISNUMBER(D2924)),ISBLANK(D2924),D2924="",ISBLANK(N2924)),"",ABS(D2924-N2924))</f>
        <v>1</v>
      </c>
      <c r="AA2924">
        <f ca="1">IF(OR(ISBLANK(J2924),ISBLANK(O2924),J2924="",O2924=""),"",IF(J2924=O2924,1,0))</f>
        <v>0</v>
      </c>
      <c r="AB2924">
        <f ca="1">IF(OR(ISBLANK(K2924),ISBLANK(Q2924),K2924="",Q2924=""),"",IF(K2924=Q2924,1,0))</f>
        <v>0</v>
      </c>
      <c r="AC2924" s="23" t="str">
        <f t="shared" ca="1" si="45"/>
        <v/>
      </c>
    </row>
    <row r="2925" spans="1:29" x14ac:dyDescent="0.25">
      <c r="A2925" s="23">
        <v>2924</v>
      </c>
      <c r="B2925">
        <v>1439</v>
      </c>
      <c r="C2925" t="str">
        <f ca="1">IFERROR(VLOOKUP($B2925,INDIRECT(nfl_game_result),MATCH(C$1,INDIRECT(nfl_game_result_header),0),FALSE),"error")</f>
        <v>2017_07_DEN@LAC</v>
      </c>
      <c r="D2925">
        <f ca="1">IFERROR(IF(ISBLANK(VLOOKUP($B2925,INDIRECT(nfl_game_result),MATCH(D$1,INDIRECT(nfl_game_result_header),0),FALSE)),"",VLOOKUP($B2925,INDIRECT(nfl_game_result),MATCH(D$1,INDIRECT(nfl_game_result_header),0),FALSE)),"error")</f>
        <v>2</v>
      </c>
      <c r="E2925">
        <f ca="1">IFERROR(IF(ISBLANK(VLOOKUP($B2925,INDIRECT(nfl_game_result),MATCH(E$1,INDIRECT(nfl_game_result_header),0),FALSE)),"",VLOOKUP($B2925,INDIRECT(nfl_game_result),MATCH(E$1,INDIRECT(nfl_game_result_header),0),FALSE)),"error")</f>
        <v>0</v>
      </c>
      <c r="F2925" s="23" t="str">
        <f ca="1">IFERROR(IF(ISBLANK(VLOOKUP($B2925,INDIRECT(nfl_game_result),MATCH(F$1,INDIRECT(nfl_game_result_header),0),FALSE)),"",VLOOKUP($B2925,INDIRECT(nfl_game_result),MATCH(F$1,INDIRECT(nfl_game_result_header),0),FALSE)),"error")</f>
        <v/>
      </c>
      <c r="G2925" s="23" t="str">
        <f ca="1">IFERROR(IF(ISBLANK(VLOOKUP($B2925,INDIRECT(nfl_game_result),MATCH(G$1,INDIRECT(nfl_game_result_header),0),FALSE)),"",VLOOKUP($B2925,INDIRECT(nfl_game_result),MATCH(G$1,INDIRECT(nfl_game_result_header),0),FALSE)),"error")</f>
        <v/>
      </c>
      <c r="H2925">
        <f ca="1">IFERROR(IF(ISBLANK(VLOOKUP($B2925,INDIRECT(nfl_game_result),MATCH(H$1,INDIRECT(nfl_game_result_header),0),FALSE)),"",VLOOKUP($B2925,INDIRECT(nfl_game_result),MATCH(H$1,INDIRECT(nfl_game_result_header),0),FALSE)),"error")</f>
        <v>21</v>
      </c>
      <c r="I2925">
        <f ca="1">IFERROR(IF(ISBLANK(VLOOKUP($B2925,INDIRECT(nfl_game_result),MATCH(I$1,INDIRECT(nfl_game_result_header),0),FALSE)),"",VLOOKUP($B2925,INDIRECT(nfl_game_result),MATCH(I$1,INDIRECT(nfl_game_result_header),0),FALSE)),"error")</f>
        <v>0</v>
      </c>
      <c r="J2925" t="str">
        <f ca="1">IFERROR(IF(ISBLANK(VLOOKUP($B2925,INDIRECT(nfl_game_result),MATCH(J$1,INDIRECT(nfl_game_result_header),0),FALSE)),"",VLOOKUP($B2925,INDIRECT(nfl_game_result),MATCH(J$1,INDIRECT(nfl_game_result_header),0),FALSE)),"error")</f>
        <v>LAC</v>
      </c>
      <c r="K2925" t="str">
        <f ca="1">IFERROR(IF(ISBLANK(VLOOKUP($B2925,INDIRECT(nfl_game_result),MATCH(K$1,INDIRECT(nfl_game_result_header),0),FALSE)),"",VLOOKUP($B2925,INDIRECT(nfl_game_result),MATCH(K$1,INDIRECT(nfl_game_result_header),0),FALSE)),"error")</f>
        <v>LAC</v>
      </c>
      <c r="L2925" s="23" t="str">
        <f ca="1">IFERROR(IF(ISBLANK(VLOOKUP($B2925,INDIRECT(nfl_game_result),MATCH(L$1,INDIRECT(nfl_game_result_header),0),FALSE)),"",VLOOKUP($B2925,INDIRECT(nfl_game_result),MATCH(L$1,INDIRECT(nfl_game_result_header),0),FALSE)),"error")</f>
        <v/>
      </c>
      <c r="M2925" t="s">
        <v>14</v>
      </c>
      <c r="N2925">
        <v>-3</v>
      </c>
      <c r="O2925" t="s">
        <v>72</v>
      </c>
      <c r="P2925">
        <v>0.59</v>
      </c>
      <c r="Q2925" t="s">
        <v>72</v>
      </c>
      <c r="V2925" s="23" t="s">
        <v>416</v>
      </c>
      <c r="W2925">
        <f ca="1">VALUE(LEFT(C2925, 4))</f>
        <v>2017</v>
      </c>
      <c r="X2925">
        <f ca="1">VALUE(MID(C2925,6,FIND("_",C2925,6)-6))</f>
        <v>7</v>
      </c>
      <c r="Y2925">
        <f ca="1">IF(NOT(OR(ISBLANK(D2925),ISBLANK(E2925),D2925="",E2925="")),D2925-E2925,"")</f>
        <v>2</v>
      </c>
      <c r="Z2925">
        <f ca="1">IF(OR(NOT(ISNUMBER(D2925)),ISBLANK(D2925),D2925="",ISBLANK(N2925)),"",ABS(D2925-N2925))</f>
        <v>5</v>
      </c>
      <c r="AA2925">
        <f ca="1">IF(OR(ISBLANK(J2925),ISBLANK(O2925),J2925="",O2925=""),"",IF(J2925=O2925,1,0))</f>
        <v>0</v>
      </c>
      <c r="AB2925">
        <f ca="1">IF(OR(ISBLANK(K2925),ISBLANK(Q2925),K2925="",Q2925=""),"",IF(K2925=Q2925,1,0))</f>
        <v>0</v>
      </c>
      <c r="AC2925" s="23" t="str">
        <f t="shared" ca="1" si="45"/>
        <v/>
      </c>
    </row>
    <row r="2926" spans="1:29" x14ac:dyDescent="0.25">
      <c r="A2926" s="23">
        <v>2925</v>
      </c>
      <c r="B2926">
        <v>1440</v>
      </c>
      <c r="C2926" t="str">
        <f ca="1">IFERROR(VLOOKUP($B2926,INDIRECT(nfl_game_result),MATCH(C$1,INDIRECT(nfl_game_result_header),0),FALSE),"error")</f>
        <v>2017_07_ATL@NWE</v>
      </c>
      <c r="D2926">
        <f ca="1">IFERROR(IF(ISBLANK(VLOOKUP($B2926,INDIRECT(nfl_game_result),MATCH(D$1,INDIRECT(nfl_game_result_header),0),FALSE)),"",VLOOKUP($B2926,INDIRECT(nfl_game_result),MATCH(D$1,INDIRECT(nfl_game_result_header),0),FALSE)),"error")</f>
        <v>-3.5</v>
      </c>
      <c r="E2926">
        <f ca="1">IFERROR(IF(ISBLANK(VLOOKUP($B2926,INDIRECT(nfl_game_result),MATCH(E$1,INDIRECT(nfl_game_result_header),0),FALSE)),"",VLOOKUP($B2926,INDIRECT(nfl_game_result),MATCH(E$1,INDIRECT(nfl_game_result_header),0),FALSE)),"error")</f>
        <v>-3</v>
      </c>
      <c r="F2926" s="23" t="str">
        <f ca="1">IFERROR(IF(ISBLANK(VLOOKUP($B2926,INDIRECT(nfl_game_result),MATCH(F$1,INDIRECT(nfl_game_result_header),0),FALSE)),"",VLOOKUP($B2926,INDIRECT(nfl_game_result),MATCH(F$1,INDIRECT(nfl_game_result_header),0),FALSE)),"error")</f>
        <v/>
      </c>
      <c r="G2926" s="23" t="str">
        <f ca="1">IFERROR(IF(ISBLANK(VLOOKUP($B2926,INDIRECT(nfl_game_result),MATCH(G$1,INDIRECT(nfl_game_result_header),0),FALSE)),"",VLOOKUP($B2926,INDIRECT(nfl_game_result),MATCH(G$1,INDIRECT(nfl_game_result_header),0),FALSE)),"error")</f>
        <v/>
      </c>
      <c r="H2926">
        <f ca="1">IFERROR(IF(ISBLANK(VLOOKUP($B2926,INDIRECT(nfl_game_result),MATCH(H$1,INDIRECT(nfl_game_result_header),0),FALSE)),"",VLOOKUP($B2926,INDIRECT(nfl_game_result),MATCH(H$1,INDIRECT(nfl_game_result_header),0),FALSE)),"error")</f>
        <v>23</v>
      </c>
      <c r="I2926">
        <f ca="1">IFERROR(IF(ISBLANK(VLOOKUP($B2926,INDIRECT(nfl_game_result),MATCH(I$1,INDIRECT(nfl_game_result_header),0),FALSE)),"",VLOOKUP($B2926,INDIRECT(nfl_game_result),MATCH(I$1,INDIRECT(nfl_game_result_header),0),FALSE)),"error")</f>
        <v>7</v>
      </c>
      <c r="J2926" t="str">
        <f ca="1">IFERROR(IF(ISBLANK(VLOOKUP($B2926,INDIRECT(nfl_game_result),MATCH(J$1,INDIRECT(nfl_game_result_header),0),FALSE)),"",VLOOKUP($B2926,INDIRECT(nfl_game_result),MATCH(J$1,INDIRECT(nfl_game_result_header),0),FALSE)),"error")</f>
        <v>NWE</v>
      </c>
      <c r="K2926" t="str">
        <f ca="1">IFERROR(IF(ISBLANK(VLOOKUP($B2926,INDIRECT(nfl_game_result),MATCH(K$1,INDIRECT(nfl_game_result_header),0),FALSE)),"",VLOOKUP($B2926,INDIRECT(nfl_game_result),MATCH(K$1,INDIRECT(nfl_game_result_header),0),FALSE)),"error")</f>
        <v>NWE</v>
      </c>
      <c r="L2926" s="23" t="str">
        <f ca="1">IFERROR(IF(ISBLANK(VLOOKUP($B2926,INDIRECT(nfl_game_result),MATCH(L$1,INDIRECT(nfl_game_result_header),0),FALSE)),"",VLOOKUP($B2926,INDIRECT(nfl_game_result),MATCH(L$1,INDIRECT(nfl_game_result_header),0),FALSE)),"error")</f>
        <v/>
      </c>
      <c r="M2926" t="s">
        <v>14</v>
      </c>
      <c r="N2926">
        <v>-6.5</v>
      </c>
      <c r="O2926" t="s">
        <v>332</v>
      </c>
      <c r="P2926">
        <v>0.52</v>
      </c>
      <c r="Q2926" t="s">
        <v>332</v>
      </c>
      <c r="V2926" s="23" t="s">
        <v>416</v>
      </c>
      <c r="W2926">
        <f ca="1">VALUE(LEFT(C2926, 4))</f>
        <v>2017</v>
      </c>
      <c r="X2926">
        <f ca="1">VALUE(MID(C2926,6,FIND("_",C2926,6)-6))</f>
        <v>7</v>
      </c>
      <c r="Y2926">
        <f ca="1">IF(NOT(OR(ISBLANK(D2926),ISBLANK(E2926),D2926="",E2926="")),D2926-E2926,"")</f>
        <v>-0.5</v>
      </c>
      <c r="Z2926">
        <f ca="1">IF(OR(NOT(ISNUMBER(D2926)),ISBLANK(D2926),D2926="",ISBLANK(N2926)),"",ABS(D2926-N2926))</f>
        <v>3</v>
      </c>
      <c r="AA2926">
        <f ca="1">IF(OR(ISBLANK(J2926),ISBLANK(O2926),J2926="",O2926=""),"",IF(J2926=O2926,1,0))</f>
        <v>1</v>
      </c>
      <c r="AB2926">
        <f ca="1">IF(OR(ISBLANK(K2926),ISBLANK(Q2926),K2926="",Q2926=""),"",IF(K2926=Q2926,1,0))</f>
        <v>1</v>
      </c>
      <c r="AC2926" s="23" t="str">
        <f t="shared" ca="1" si="45"/>
        <v/>
      </c>
    </row>
    <row r="2927" spans="1:29" x14ac:dyDescent="0.25">
      <c r="A2927" s="23">
        <v>2926</v>
      </c>
      <c r="B2927">
        <v>1441</v>
      </c>
      <c r="C2927" t="str">
        <f ca="1">IFERROR(VLOOKUP($B2927,INDIRECT(nfl_game_result),MATCH(C$1,INDIRECT(nfl_game_result_header),0),FALSE),"error")</f>
        <v>2017_07_WAS@PHI</v>
      </c>
      <c r="D2927">
        <f ca="1">IFERROR(IF(ISBLANK(VLOOKUP($B2927,INDIRECT(nfl_game_result),MATCH(D$1,INDIRECT(nfl_game_result_header),0),FALSE)),"",VLOOKUP($B2927,INDIRECT(nfl_game_result),MATCH(D$1,INDIRECT(nfl_game_result_header),0),FALSE)),"error")</f>
        <v>-5</v>
      </c>
      <c r="E2927">
        <f ca="1">IFERROR(IF(ISBLANK(VLOOKUP($B2927,INDIRECT(nfl_game_result),MATCH(E$1,INDIRECT(nfl_game_result_header),0),FALSE)),"",VLOOKUP($B2927,INDIRECT(nfl_game_result),MATCH(E$1,INDIRECT(nfl_game_result_header),0),FALSE)),"error")</f>
        <v>-4.5</v>
      </c>
      <c r="F2927" s="23" t="str">
        <f ca="1">IFERROR(IF(ISBLANK(VLOOKUP($B2927,INDIRECT(nfl_game_result),MATCH(F$1,INDIRECT(nfl_game_result_header),0),FALSE)),"",VLOOKUP($B2927,INDIRECT(nfl_game_result),MATCH(F$1,INDIRECT(nfl_game_result_header),0),FALSE)),"error")</f>
        <v/>
      </c>
      <c r="G2927" s="23" t="str">
        <f ca="1">IFERROR(IF(ISBLANK(VLOOKUP($B2927,INDIRECT(nfl_game_result),MATCH(G$1,INDIRECT(nfl_game_result_header),0),FALSE)),"",VLOOKUP($B2927,INDIRECT(nfl_game_result),MATCH(G$1,INDIRECT(nfl_game_result_header),0),FALSE)),"error")</f>
        <v/>
      </c>
      <c r="H2927">
        <f ca="1">IFERROR(IF(ISBLANK(VLOOKUP($B2927,INDIRECT(nfl_game_result),MATCH(H$1,INDIRECT(nfl_game_result_header),0),FALSE)),"",VLOOKUP($B2927,INDIRECT(nfl_game_result),MATCH(H$1,INDIRECT(nfl_game_result_header),0),FALSE)),"error")</f>
        <v>34</v>
      </c>
      <c r="I2927">
        <f ca="1">IFERROR(IF(ISBLANK(VLOOKUP($B2927,INDIRECT(nfl_game_result),MATCH(I$1,INDIRECT(nfl_game_result_header),0),FALSE)),"",VLOOKUP($B2927,INDIRECT(nfl_game_result),MATCH(I$1,INDIRECT(nfl_game_result_header),0),FALSE)),"error")</f>
        <v>24</v>
      </c>
      <c r="J2927" t="str">
        <f ca="1">IFERROR(IF(ISBLANK(VLOOKUP($B2927,INDIRECT(nfl_game_result),MATCH(J$1,INDIRECT(nfl_game_result_header),0),FALSE)),"",VLOOKUP($B2927,INDIRECT(nfl_game_result),MATCH(J$1,INDIRECT(nfl_game_result_header),0),FALSE)),"error")</f>
        <v>PHI</v>
      </c>
      <c r="K2927" t="str">
        <f ca="1">IFERROR(IF(ISBLANK(VLOOKUP($B2927,INDIRECT(nfl_game_result),MATCH(K$1,INDIRECT(nfl_game_result_header),0),FALSE)),"",VLOOKUP($B2927,INDIRECT(nfl_game_result),MATCH(K$1,INDIRECT(nfl_game_result_header),0),FALSE)),"error")</f>
        <v>PHI</v>
      </c>
      <c r="L2927" s="23" t="str">
        <f ca="1">IFERROR(IF(ISBLANK(VLOOKUP($B2927,INDIRECT(nfl_game_result),MATCH(L$1,INDIRECT(nfl_game_result_header),0),FALSE)),"",VLOOKUP($B2927,INDIRECT(nfl_game_result),MATCH(L$1,INDIRECT(nfl_game_result_header),0),FALSE)),"error")</f>
        <v/>
      </c>
      <c r="M2927" t="s">
        <v>14</v>
      </c>
      <c r="N2927">
        <v>-5</v>
      </c>
      <c r="O2927" t="s">
        <v>86</v>
      </c>
      <c r="P2927">
        <v>0.61</v>
      </c>
      <c r="Q2927" t="s">
        <v>86</v>
      </c>
      <c r="V2927" s="23" t="s">
        <v>416</v>
      </c>
      <c r="W2927">
        <f ca="1">VALUE(LEFT(C2927, 4))</f>
        <v>2017</v>
      </c>
      <c r="X2927">
        <f ca="1">VALUE(MID(C2927,6,FIND("_",C2927,6)-6))</f>
        <v>7</v>
      </c>
      <c r="Y2927">
        <f ca="1">IF(NOT(OR(ISBLANK(D2927),ISBLANK(E2927),D2927="",E2927="")),D2927-E2927,"")</f>
        <v>-0.5</v>
      </c>
      <c r="Z2927">
        <f ca="1">IF(OR(NOT(ISNUMBER(D2927)),ISBLANK(D2927),D2927="",ISBLANK(N2927)),"",ABS(D2927-N2927))</f>
        <v>0</v>
      </c>
      <c r="AA2927">
        <f ca="1">IF(OR(ISBLANK(J2927),ISBLANK(O2927),J2927="",O2927=""),"",IF(J2927=O2927,1,0))</f>
        <v>1</v>
      </c>
      <c r="AB2927">
        <f ca="1">IF(OR(ISBLANK(K2927),ISBLANK(Q2927),K2927="",Q2927=""),"",IF(K2927=Q2927,1,0))</f>
        <v>1</v>
      </c>
      <c r="AC2927" s="23" t="str">
        <f t="shared" ca="1" si="45"/>
        <v/>
      </c>
    </row>
    <row r="2928" spans="1:29" x14ac:dyDescent="0.25">
      <c r="A2928" s="23">
        <v>2927</v>
      </c>
      <c r="B2928">
        <v>1442</v>
      </c>
      <c r="C2928" t="str">
        <f ca="1">IFERROR(VLOOKUP($B2928,INDIRECT(nfl_game_result),MATCH(C$1,INDIRECT(nfl_game_result_header),0),FALSE),"error")</f>
        <v>2017_08_MIA@BAL</v>
      </c>
      <c r="D2928">
        <f ca="1">IFERROR(IF(ISBLANK(VLOOKUP($B2928,INDIRECT(nfl_game_result),MATCH(D$1,INDIRECT(nfl_game_result_header),0),FALSE)),"",VLOOKUP($B2928,INDIRECT(nfl_game_result),MATCH(D$1,INDIRECT(nfl_game_result_header),0),FALSE)),"error")</f>
        <v>-3.5</v>
      </c>
      <c r="E2928">
        <f ca="1">IFERROR(IF(ISBLANK(VLOOKUP($B2928,INDIRECT(nfl_game_result),MATCH(E$1,INDIRECT(nfl_game_result_header),0),FALSE)),"",VLOOKUP($B2928,INDIRECT(nfl_game_result),MATCH(E$1,INDIRECT(nfl_game_result_header),0),FALSE)),"error")</f>
        <v>-3.5</v>
      </c>
      <c r="F2928" s="23">
        <f ca="1">IFERROR(IF(ISBLANK(VLOOKUP($B2928,INDIRECT(nfl_game_result),MATCH(F$1,INDIRECT(nfl_game_result_header),0),FALSE)),"",VLOOKUP($B2928,INDIRECT(nfl_game_result),MATCH(F$1,INDIRECT(nfl_game_result_header),0),FALSE)),"error")</f>
        <v>37.5</v>
      </c>
      <c r="G2928" s="23" t="str">
        <f ca="1">IFERROR(IF(ISBLANK(VLOOKUP($B2928,INDIRECT(nfl_game_result),MATCH(G$1,INDIRECT(nfl_game_result_header),0),FALSE)),"",VLOOKUP($B2928,INDIRECT(nfl_game_result),MATCH(G$1,INDIRECT(nfl_game_result_header),0),FALSE)),"error")</f>
        <v/>
      </c>
      <c r="H2928">
        <f ca="1">IFERROR(IF(ISBLANK(VLOOKUP($B2928,INDIRECT(nfl_game_result),MATCH(H$1,INDIRECT(nfl_game_result_header),0),FALSE)),"",VLOOKUP($B2928,INDIRECT(nfl_game_result),MATCH(H$1,INDIRECT(nfl_game_result_header),0),FALSE)),"error")</f>
        <v>40</v>
      </c>
      <c r="I2928">
        <f ca="1">IFERROR(IF(ISBLANK(VLOOKUP($B2928,INDIRECT(nfl_game_result),MATCH(I$1,INDIRECT(nfl_game_result_header),0),FALSE)),"",VLOOKUP($B2928,INDIRECT(nfl_game_result),MATCH(I$1,INDIRECT(nfl_game_result_header),0),FALSE)),"error")</f>
        <v>0</v>
      </c>
      <c r="J2928" t="str">
        <f ca="1">IFERROR(IF(ISBLANK(VLOOKUP($B2928,INDIRECT(nfl_game_result),MATCH(J$1,INDIRECT(nfl_game_result_header),0),FALSE)),"",VLOOKUP($B2928,INDIRECT(nfl_game_result),MATCH(J$1,INDIRECT(nfl_game_result_header),0),FALSE)),"error")</f>
        <v>BAL</v>
      </c>
      <c r="K2928" t="str">
        <f ca="1">IFERROR(IF(ISBLANK(VLOOKUP($B2928,INDIRECT(nfl_game_result),MATCH(K$1,INDIRECT(nfl_game_result_header),0),FALSE)),"",VLOOKUP($B2928,INDIRECT(nfl_game_result),MATCH(K$1,INDIRECT(nfl_game_result_header),0),FALSE)),"error")</f>
        <v>BAL</v>
      </c>
      <c r="L2928" s="23" t="str">
        <f ca="1">IFERROR(IF(ISBLANK(VLOOKUP($B2928,INDIRECT(nfl_game_result),MATCH(L$1,INDIRECT(nfl_game_result_header),0),FALSE)),"",VLOOKUP($B2928,INDIRECT(nfl_game_result),MATCH(L$1,INDIRECT(nfl_game_result_header),0),FALSE)),"error")</f>
        <v/>
      </c>
      <c r="M2928" t="s">
        <v>16</v>
      </c>
      <c r="N2928">
        <v>-3</v>
      </c>
      <c r="O2928" t="s">
        <v>65</v>
      </c>
      <c r="P2928">
        <v>0.51</v>
      </c>
      <c r="V2928" s="23" t="s">
        <v>416</v>
      </c>
      <c r="W2928">
        <f ca="1">VALUE(LEFT(C2928, 4))</f>
        <v>2017</v>
      </c>
      <c r="X2928">
        <f ca="1">VALUE(MID(C2928,6,FIND("_",C2928,6)-6))</f>
        <v>8</v>
      </c>
      <c r="Y2928">
        <f ca="1">IF(NOT(OR(ISBLANK(D2928),ISBLANK(E2928),D2928="",E2928="")),D2928-E2928,"")</f>
        <v>0</v>
      </c>
      <c r="Z2928">
        <f ca="1">IF(OR(NOT(ISNUMBER(D2928)),ISBLANK(D2928),D2928="",ISBLANK(N2928)),"",ABS(D2928-N2928))</f>
        <v>0.5</v>
      </c>
      <c r="AA2928">
        <f ca="1">IF(OR(ISBLANK(J2928),ISBLANK(O2928),J2928="",O2928=""),"",IF(J2928=O2928,1,0))</f>
        <v>1</v>
      </c>
      <c r="AB2928" t="str">
        <f ca="1">IF(OR(ISBLANK(K2928),ISBLANK(Q2928),K2928="",Q2928=""),"",IF(K2928=Q2928,1,0))</f>
        <v/>
      </c>
      <c r="AC2928" s="23" t="str">
        <f t="shared" ca="1" si="45"/>
        <v/>
      </c>
    </row>
    <row r="2929" spans="1:29" x14ac:dyDescent="0.25">
      <c r="A2929" s="23">
        <v>2928</v>
      </c>
      <c r="B2929">
        <v>1443</v>
      </c>
      <c r="C2929" t="str">
        <f ca="1">IFERROR(VLOOKUP($B2929,INDIRECT(nfl_game_result),MATCH(C$1,INDIRECT(nfl_game_result_header),0),FALSE),"error")</f>
        <v>2017_08_MIN@CLE</v>
      </c>
      <c r="D2929">
        <f ca="1">IFERROR(IF(ISBLANK(VLOOKUP($B2929,INDIRECT(nfl_game_result),MATCH(D$1,INDIRECT(nfl_game_result_header),0),FALSE)),"",VLOOKUP($B2929,INDIRECT(nfl_game_result),MATCH(D$1,INDIRECT(nfl_game_result_header),0),FALSE)),"error")</f>
        <v>8</v>
      </c>
      <c r="E2929">
        <f ca="1">IFERROR(IF(ISBLANK(VLOOKUP($B2929,INDIRECT(nfl_game_result),MATCH(E$1,INDIRECT(nfl_game_result_header),0),FALSE)),"",VLOOKUP($B2929,INDIRECT(nfl_game_result),MATCH(E$1,INDIRECT(nfl_game_result_header),0),FALSE)),"error")</f>
        <v>9.5</v>
      </c>
      <c r="F2929" s="23">
        <f ca="1">IFERROR(IF(ISBLANK(VLOOKUP($B2929,INDIRECT(nfl_game_result),MATCH(F$1,INDIRECT(nfl_game_result_header),0),FALSE)),"",VLOOKUP($B2929,INDIRECT(nfl_game_result),MATCH(F$1,INDIRECT(nfl_game_result_header),0),FALSE)),"error")</f>
        <v>37.5</v>
      </c>
      <c r="G2929" s="23">
        <f ca="1">IFERROR(IF(ISBLANK(VLOOKUP($B2929,INDIRECT(nfl_game_result),MATCH(G$1,INDIRECT(nfl_game_result_header),0),FALSE)),"",VLOOKUP($B2929,INDIRECT(nfl_game_result),MATCH(G$1,INDIRECT(nfl_game_result_header),0),FALSE)),"error")</f>
        <v>38</v>
      </c>
      <c r="H2929">
        <f ca="1">IFERROR(IF(ISBLANK(VLOOKUP($B2929,INDIRECT(nfl_game_result),MATCH(H$1,INDIRECT(nfl_game_result_header),0),FALSE)),"",VLOOKUP($B2929,INDIRECT(nfl_game_result),MATCH(H$1,INDIRECT(nfl_game_result_header),0),FALSE)),"error")</f>
        <v>16</v>
      </c>
      <c r="I2929">
        <f ca="1">IFERROR(IF(ISBLANK(VLOOKUP($B2929,INDIRECT(nfl_game_result),MATCH(I$1,INDIRECT(nfl_game_result_header),0),FALSE)),"",VLOOKUP($B2929,INDIRECT(nfl_game_result),MATCH(I$1,INDIRECT(nfl_game_result_header),0),FALSE)),"error")</f>
        <v>33</v>
      </c>
      <c r="J2929" t="str">
        <f ca="1">IFERROR(IF(ISBLANK(VLOOKUP($B2929,INDIRECT(nfl_game_result),MATCH(J$1,INDIRECT(nfl_game_result_header),0),FALSE)),"",VLOOKUP($B2929,INDIRECT(nfl_game_result),MATCH(J$1,INDIRECT(nfl_game_result_header),0),FALSE)),"error")</f>
        <v>MIN</v>
      </c>
      <c r="K2929" t="str">
        <f ca="1">IFERROR(IF(ISBLANK(VLOOKUP($B2929,INDIRECT(nfl_game_result),MATCH(K$1,INDIRECT(nfl_game_result_header),0),FALSE)),"",VLOOKUP($B2929,INDIRECT(nfl_game_result),MATCH(K$1,INDIRECT(nfl_game_result_header),0),FALSE)),"error")</f>
        <v>MIN</v>
      </c>
      <c r="L2929" s="23" t="str">
        <f ca="1">IFERROR(IF(ISBLANK(VLOOKUP($B2929,INDIRECT(nfl_game_result),MATCH(L$1,INDIRECT(nfl_game_result_header),0),FALSE)),"",VLOOKUP($B2929,INDIRECT(nfl_game_result),MATCH(L$1,INDIRECT(nfl_game_result_header),0),FALSE)),"error")</f>
        <v>O</v>
      </c>
      <c r="M2929" t="s">
        <v>16</v>
      </c>
      <c r="N2929">
        <v>7.5</v>
      </c>
      <c r="O2929" t="s">
        <v>80</v>
      </c>
      <c r="P2929">
        <v>0.52</v>
      </c>
      <c r="V2929" s="23" t="s">
        <v>416</v>
      </c>
      <c r="W2929">
        <f ca="1">VALUE(LEFT(C2929, 4))</f>
        <v>2017</v>
      </c>
      <c r="X2929">
        <f ca="1">VALUE(MID(C2929,6,FIND("_",C2929,6)-6))</f>
        <v>8</v>
      </c>
      <c r="Y2929">
        <f ca="1">IF(NOT(OR(ISBLANK(D2929),ISBLANK(E2929),D2929="",E2929="")),D2929-E2929,"")</f>
        <v>-1.5</v>
      </c>
      <c r="Z2929">
        <f ca="1">IF(OR(NOT(ISNUMBER(D2929)),ISBLANK(D2929),D2929="",ISBLANK(N2929)),"",ABS(D2929-N2929))</f>
        <v>0.5</v>
      </c>
      <c r="AA2929">
        <f ca="1">IF(OR(ISBLANK(J2929),ISBLANK(O2929),J2929="",O2929=""),"",IF(J2929=O2929,1,0))</f>
        <v>1</v>
      </c>
      <c r="AB2929" t="str">
        <f ca="1">IF(OR(ISBLANK(K2929),ISBLANK(Q2929),K2929="",Q2929=""),"",IF(K2929=Q2929,1,0))</f>
        <v/>
      </c>
      <c r="AC2929" s="23" t="str">
        <f t="shared" ca="1" si="45"/>
        <v/>
      </c>
    </row>
    <row r="2930" spans="1:29" x14ac:dyDescent="0.25">
      <c r="A2930" s="23">
        <v>2929</v>
      </c>
      <c r="B2930">
        <v>1444</v>
      </c>
      <c r="C2930" t="str">
        <f ca="1">IFERROR(VLOOKUP($B2930,INDIRECT(nfl_game_result),MATCH(C$1,INDIRECT(nfl_game_result_header),0),FALSE),"error")</f>
        <v>2017_08_LAC@NWE</v>
      </c>
      <c r="D2930">
        <f ca="1">IFERROR(IF(ISBLANK(VLOOKUP($B2930,INDIRECT(nfl_game_result),MATCH(D$1,INDIRECT(nfl_game_result_header),0),FALSE)),"",VLOOKUP($B2930,INDIRECT(nfl_game_result),MATCH(D$1,INDIRECT(nfl_game_result_header),0),FALSE)),"error")</f>
        <v>-7</v>
      </c>
      <c r="E2930">
        <f ca="1">IFERROR(IF(ISBLANK(VLOOKUP($B2930,INDIRECT(nfl_game_result),MATCH(E$1,INDIRECT(nfl_game_result_header),0),FALSE)),"",VLOOKUP($B2930,INDIRECT(nfl_game_result),MATCH(E$1,INDIRECT(nfl_game_result_header),0),FALSE)),"error")</f>
        <v>-7</v>
      </c>
      <c r="F2930" s="23" t="str">
        <f ca="1">IFERROR(IF(ISBLANK(VLOOKUP($B2930,INDIRECT(nfl_game_result),MATCH(F$1,INDIRECT(nfl_game_result_header),0),FALSE)),"",VLOOKUP($B2930,INDIRECT(nfl_game_result),MATCH(F$1,INDIRECT(nfl_game_result_header),0),FALSE)),"error")</f>
        <v>off</v>
      </c>
      <c r="G2930" s="23">
        <f ca="1">IFERROR(IF(ISBLANK(VLOOKUP($B2930,INDIRECT(nfl_game_result),MATCH(G$1,INDIRECT(nfl_game_result_header),0),FALSE)),"",VLOOKUP($B2930,INDIRECT(nfl_game_result),MATCH(G$1,INDIRECT(nfl_game_result_header),0),FALSE)),"error")</f>
        <v>48</v>
      </c>
      <c r="H2930">
        <f ca="1">IFERROR(IF(ISBLANK(VLOOKUP($B2930,INDIRECT(nfl_game_result),MATCH(H$1,INDIRECT(nfl_game_result_header),0),FALSE)),"",VLOOKUP($B2930,INDIRECT(nfl_game_result),MATCH(H$1,INDIRECT(nfl_game_result_header),0),FALSE)),"error")</f>
        <v>21</v>
      </c>
      <c r="I2930">
        <f ca="1">IFERROR(IF(ISBLANK(VLOOKUP($B2930,INDIRECT(nfl_game_result),MATCH(I$1,INDIRECT(nfl_game_result_header),0),FALSE)),"",VLOOKUP($B2930,INDIRECT(nfl_game_result),MATCH(I$1,INDIRECT(nfl_game_result_header),0),FALSE)),"error")</f>
        <v>13</v>
      </c>
      <c r="J2930" t="str">
        <f ca="1">IFERROR(IF(ISBLANK(VLOOKUP($B2930,INDIRECT(nfl_game_result),MATCH(J$1,INDIRECT(nfl_game_result_header),0),FALSE)),"",VLOOKUP($B2930,INDIRECT(nfl_game_result),MATCH(J$1,INDIRECT(nfl_game_result_header),0),FALSE)),"error")</f>
        <v>NWE</v>
      </c>
      <c r="K2930" t="str">
        <f ca="1">IFERROR(IF(ISBLANK(VLOOKUP($B2930,INDIRECT(nfl_game_result),MATCH(K$1,INDIRECT(nfl_game_result_header),0),FALSE)),"",VLOOKUP($B2930,INDIRECT(nfl_game_result),MATCH(K$1,INDIRECT(nfl_game_result_header),0),FALSE)),"error")</f>
        <v>NWE</v>
      </c>
      <c r="L2930" s="23" t="str">
        <f ca="1">IFERROR(IF(ISBLANK(VLOOKUP($B2930,INDIRECT(nfl_game_result),MATCH(L$1,INDIRECT(nfl_game_result_header),0),FALSE)),"",VLOOKUP($B2930,INDIRECT(nfl_game_result),MATCH(L$1,INDIRECT(nfl_game_result_header),0),FALSE)),"error")</f>
        <v>U</v>
      </c>
      <c r="M2930" t="s">
        <v>16</v>
      </c>
      <c r="N2930">
        <v>-7.5</v>
      </c>
      <c r="O2930" t="s">
        <v>122</v>
      </c>
      <c r="P2930">
        <v>0.53</v>
      </c>
      <c r="V2930" s="23" t="s">
        <v>416</v>
      </c>
      <c r="W2930">
        <f ca="1">VALUE(LEFT(C2930, 4))</f>
        <v>2017</v>
      </c>
      <c r="X2930">
        <f ca="1">VALUE(MID(C2930,6,FIND("_",C2930,6)-6))</f>
        <v>8</v>
      </c>
      <c r="Y2930">
        <f ca="1">IF(NOT(OR(ISBLANK(D2930),ISBLANK(E2930),D2930="",E2930="")),D2930-E2930,"")</f>
        <v>0</v>
      </c>
      <c r="Z2930">
        <f ca="1">IF(OR(NOT(ISNUMBER(D2930)),ISBLANK(D2930),D2930="",ISBLANK(N2930)),"",ABS(D2930-N2930))</f>
        <v>0.5</v>
      </c>
      <c r="AA2930">
        <f ca="1">IF(OR(ISBLANK(J2930),ISBLANK(O2930),J2930="",O2930=""),"",IF(J2930=O2930,1,0))</f>
        <v>0</v>
      </c>
      <c r="AB2930" t="str">
        <f ca="1">IF(OR(ISBLANK(K2930),ISBLANK(Q2930),K2930="",Q2930=""),"",IF(K2930=Q2930,1,0))</f>
        <v/>
      </c>
      <c r="AC2930" s="23" t="str">
        <f t="shared" ca="1" si="45"/>
        <v/>
      </c>
    </row>
    <row r="2931" spans="1:29" x14ac:dyDescent="0.25">
      <c r="A2931" s="23">
        <v>2930</v>
      </c>
      <c r="B2931">
        <v>1445</v>
      </c>
      <c r="C2931" t="str">
        <f ca="1">IFERROR(VLOOKUP($B2931,INDIRECT(nfl_game_result),MATCH(C$1,INDIRECT(nfl_game_result_header),0),FALSE),"error")</f>
        <v>2017_08_CHI@NOR</v>
      </c>
      <c r="D2931">
        <f ca="1">IFERROR(IF(ISBLANK(VLOOKUP($B2931,INDIRECT(nfl_game_result),MATCH(D$1,INDIRECT(nfl_game_result_header),0),FALSE)),"",VLOOKUP($B2931,INDIRECT(nfl_game_result),MATCH(D$1,INDIRECT(nfl_game_result_header),0),FALSE)),"error")</f>
        <v>-8</v>
      </c>
      <c r="E2931">
        <f ca="1">IFERROR(IF(ISBLANK(VLOOKUP($B2931,INDIRECT(nfl_game_result),MATCH(E$1,INDIRECT(nfl_game_result_header),0),FALSE)),"",VLOOKUP($B2931,INDIRECT(nfl_game_result),MATCH(E$1,INDIRECT(nfl_game_result_header),0),FALSE)),"error")</f>
        <v>-9</v>
      </c>
      <c r="F2931" s="23">
        <f ca="1">IFERROR(IF(ISBLANK(VLOOKUP($B2931,INDIRECT(nfl_game_result),MATCH(F$1,INDIRECT(nfl_game_result_header),0),FALSE)),"",VLOOKUP($B2931,INDIRECT(nfl_game_result),MATCH(F$1,INDIRECT(nfl_game_result_header),0),FALSE)),"error")</f>
        <v>48</v>
      </c>
      <c r="G2931" s="23">
        <f ca="1">IFERROR(IF(ISBLANK(VLOOKUP($B2931,INDIRECT(nfl_game_result),MATCH(G$1,INDIRECT(nfl_game_result_header),0),FALSE)),"",VLOOKUP($B2931,INDIRECT(nfl_game_result),MATCH(G$1,INDIRECT(nfl_game_result_header),0),FALSE)),"error")</f>
        <v>47.5</v>
      </c>
      <c r="H2931">
        <f ca="1">IFERROR(IF(ISBLANK(VLOOKUP($B2931,INDIRECT(nfl_game_result),MATCH(H$1,INDIRECT(nfl_game_result_header),0),FALSE)),"",VLOOKUP($B2931,INDIRECT(nfl_game_result),MATCH(H$1,INDIRECT(nfl_game_result_header),0),FALSE)),"error")</f>
        <v>20</v>
      </c>
      <c r="I2931">
        <f ca="1">IFERROR(IF(ISBLANK(VLOOKUP($B2931,INDIRECT(nfl_game_result),MATCH(I$1,INDIRECT(nfl_game_result_header),0),FALSE)),"",VLOOKUP($B2931,INDIRECT(nfl_game_result),MATCH(I$1,INDIRECT(nfl_game_result_header),0),FALSE)),"error")</f>
        <v>12</v>
      </c>
      <c r="J2931" t="str">
        <f ca="1">IFERROR(IF(ISBLANK(VLOOKUP($B2931,INDIRECT(nfl_game_result),MATCH(J$1,INDIRECT(nfl_game_result_header),0),FALSE)),"",VLOOKUP($B2931,INDIRECT(nfl_game_result),MATCH(J$1,INDIRECT(nfl_game_result_header),0),FALSE)),"error")</f>
        <v>CHI</v>
      </c>
      <c r="K2931" t="str">
        <f ca="1">IFERROR(IF(ISBLANK(VLOOKUP($B2931,INDIRECT(nfl_game_result),MATCH(K$1,INDIRECT(nfl_game_result_header),0),FALSE)),"",VLOOKUP($B2931,INDIRECT(nfl_game_result),MATCH(K$1,INDIRECT(nfl_game_result_header),0),FALSE)),"error")</f>
        <v>NOR</v>
      </c>
      <c r="L2931" s="23" t="str">
        <f ca="1">IFERROR(IF(ISBLANK(VLOOKUP($B2931,INDIRECT(nfl_game_result),MATCH(L$1,INDIRECT(nfl_game_result_header),0),FALSE)),"",VLOOKUP($B2931,INDIRECT(nfl_game_result),MATCH(L$1,INDIRECT(nfl_game_result_header),0),FALSE)),"error")</f>
        <v>U</v>
      </c>
      <c r="M2931" t="s">
        <v>16</v>
      </c>
      <c r="N2931">
        <v>-8</v>
      </c>
      <c r="O2931" t="s">
        <v>335</v>
      </c>
      <c r="P2931">
        <v>0.55000000000000004</v>
      </c>
      <c r="V2931" s="23" t="s">
        <v>416</v>
      </c>
      <c r="W2931">
        <f ca="1">VALUE(LEFT(C2931, 4))</f>
        <v>2017</v>
      </c>
      <c r="X2931">
        <f ca="1">VALUE(MID(C2931,6,FIND("_",C2931,6)-6))</f>
        <v>8</v>
      </c>
      <c r="Y2931">
        <f ca="1">IF(NOT(OR(ISBLANK(D2931),ISBLANK(E2931),D2931="",E2931="")),D2931-E2931,"")</f>
        <v>1</v>
      </c>
      <c r="Z2931">
        <f ca="1">IF(OR(NOT(ISNUMBER(D2931)),ISBLANK(D2931),D2931="",ISBLANK(N2931)),"",ABS(D2931-N2931))</f>
        <v>0</v>
      </c>
      <c r="AA2931">
        <f ca="1">IF(OR(ISBLANK(J2931),ISBLANK(O2931),J2931="",O2931=""),"",IF(J2931=O2931,1,0))</f>
        <v>0</v>
      </c>
      <c r="AB2931" t="str">
        <f ca="1">IF(OR(ISBLANK(K2931),ISBLANK(Q2931),K2931="",Q2931=""),"",IF(K2931=Q2931,1,0))</f>
        <v/>
      </c>
      <c r="AC2931" s="23" t="str">
        <f t="shared" ca="1" si="45"/>
        <v/>
      </c>
    </row>
    <row r="2932" spans="1:29" x14ac:dyDescent="0.25">
      <c r="A2932" s="23">
        <v>2931</v>
      </c>
      <c r="B2932">
        <v>1446</v>
      </c>
      <c r="C2932" t="str">
        <f ca="1">IFERROR(VLOOKUP($B2932,INDIRECT(nfl_game_result),MATCH(C$1,INDIRECT(nfl_game_result_header),0),FALSE),"error")</f>
        <v>2017_08_CAR@TBY</v>
      </c>
      <c r="D2932">
        <f ca="1">IFERROR(IF(ISBLANK(VLOOKUP($B2932,INDIRECT(nfl_game_result),MATCH(D$1,INDIRECT(nfl_game_result_header),0),FALSE)),"",VLOOKUP($B2932,INDIRECT(nfl_game_result),MATCH(D$1,INDIRECT(nfl_game_result_header),0),FALSE)),"error")</f>
        <v>-2.5</v>
      </c>
      <c r="E2932">
        <f ca="1">IFERROR(IF(ISBLANK(VLOOKUP($B2932,INDIRECT(nfl_game_result),MATCH(E$1,INDIRECT(nfl_game_result_header),0),FALSE)),"",VLOOKUP($B2932,INDIRECT(nfl_game_result),MATCH(E$1,INDIRECT(nfl_game_result_header),0),FALSE)),"error")</f>
        <v>-1.5</v>
      </c>
      <c r="F2932" s="23">
        <f ca="1">IFERROR(IF(ISBLANK(VLOOKUP($B2932,INDIRECT(nfl_game_result),MATCH(F$1,INDIRECT(nfl_game_result_header),0),FALSE)),"",VLOOKUP($B2932,INDIRECT(nfl_game_result),MATCH(F$1,INDIRECT(nfl_game_result_header),0),FALSE)),"error")</f>
        <v>44</v>
      </c>
      <c r="G2932" s="23">
        <f ca="1">IFERROR(IF(ISBLANK(VLOOKUP($B2932,INDIRECT(nfl_game_result),MATCH(G$1,INDIRECT(nfl_game_result_header),0),FALSE)),"",VLOOKUP($B2932,INDIRECT(nfl_game_result),MATCH(G$1,INDIRECT(nfl_game_result_header),0),FALSE)),"error")</f>
        <v>46</v>
      </c>
      <c r="H2932">
        <f ca="1">IFERROR(IF(ISBLANK(VLOOKUP($B2932,INDIRECT(nfl_game_result),MATCH(H$1,INDIRECT(nfl_game_result_header),0),FALSE)),"",VLOOKUP($B2932,INDIRECT(nfl_game_result),MATCH(H$1,INDIRECT(nfl_game_result_header),0),FALSE)),"error")</f>
        <v>3</v>
      </c>
      <c r="I2932">
        <f ca="1">IFERROR(IF(ISBLANK(VLOOKUP($B2932,INDIRECT(nfl_game_result),MATCH(I$1,INDIRECT(nfl_game_result_header),0),FALSE)),"",VLOOKUP($B2932,INDIRECT(nfl_game_result),MATCH(I$1,INDIRECT(nfl_game_result_header),0),FALSE)),"error")</f>
        <v>17</v>
      </c>
      <c r="J2932" t="str">
        <f ca="1">IFERROR(IF(ISBLANK(VLOOKUP($B2932,INDIRECT(nfl_game_result),MATCH(J$1,INDIRECT(nfl_game_result_header),0),FALSE)),"",VLOOKUP($B2932,INDIRECT(nfl_game_result),MATCH(J$1,INDIRECT(nfl_game_result_header),0),FALSE)),"error")</f>
        <v>CAR</v>
      </c>
      <c r="K2932" t="str">
        <f ca="1">IFERROR(IF(ISBLANK(VLOOKUP($B2932,INDIRECT(nfl_game_result),MATCH(K$1,INDIRECT(nfl_game_result_header),0),FALSE)),"",VLOOKUP($B2932,INDIRECT(nfl_game_result),MATCH(K$1,INDIRECT(nfl_game_result_header),0),FALSE)),"error")</f>
        <v>CAR</v>
      </c>
      <c r="L2932" s="23" t="str">
        <f ca="1">IFERROR(IF(ISBLANK(VLOOKUP($B2932,INDIRECT(nfl_game_result),MATCH(L$1,INDIRECT(nfl_game_result_header),0),FALSE)),"",VLOOKUP($B2932,INDIRECT(nfl_game_result),MATCH(L$1,INDIRECT(nfl_game_result_header),0),FALSE)),"error")</f>
        <v>U</v>
      </c>
      <c r="M2932" t="s">
        <v>16</v>
      </c>
      <c r="N2932">
        <v>-1.5</v>
      </c>
      <c r="O2932" t="s">
        <v>67</v>
      </c>
      <c r="P2932">
        <v>0.6</v>
      </c>
      <c r="V2932" s="23" t="s">
        <v>416</v>
      </c>
      <c r="W2932">
        <f ca="1">VALUE(LEFT(C2932, 4))</f>
        <v>2017</v>
      </c>
      <c r="X2932">
        <f ca="1">VALUE(MID(C2932,6,FIND("_",C2932,6)-6))</f>
        <v>8</v>
      </c>
      <c r="Y2932">
        <f ca="1">IF(NOT(OR(ISBLANK(D2932),ISBLANK(E2932),D2932="",E2932="")),D2932-E2932,"")</f>
        <v>-1</v>
      </c>
      <c r="Z2932">
        <f ca="1">IF(OR(NOT(ISNUMBER(D2932)),ISBLANK(D2932),D2932="",ISBLANK(N2932)),"",ABS(D2932-N2932))</f>
        <v>1</v>
      </c>
      <c r="AA2932">
        <f ca="1">IF(OR(ISBLANK(J2932),ISBLANK(O2932),J2932="",O2932=""),"",IF(J2932=O2932,1,0))</f>
        <v>1</v>
      </c>
      <c r="AB2932" t="str">
        <f ca="1">IF(OR(ISBLANK(K2932),ISBLANK(Q2932),K2932="",Q2932=""),"",IF(K2932=Q2932,1,0))</f>
        <v/>
      </c>
      <c r="AC2932" s="23" t="str">
        <f t="shared" ca="1" si="45"/>
        <v/>
      </c>
    </row>
    <row r="2933" spans="1:29" x14ac:dyDescent="0.25">
      <c r="A2933" s="23">
        <v>2932</v>
      </c>
      <c r="B2933">
        <v>1447</v>
      </c>
      <c r="C2933" t="str">
        <f ca="1">IFERROR(VLOOKUP($B2933,INDIRECT(nfl_game_result),MATCH(C$1,INDIRECT(nfl_game_result_header),0),FALSE),"error")</f>
        <v>2017_08_IND@CIN</v>
      </c>
      <c r="D2933">
        <f ca="1">IFERROR(IF(ISBLANK(VLOOKUP($B2933,INDIRECT(nfl_game_result),MATCH(D$1,INDIRECT(nfl_game_result_header),0),FALSE)),"",VLOOKUP($B2933,INDIRECT(nfl_game_result),MATCH(D$1,INDIRECT(nfl_game_result_header),0),FALSE)),"error")</f>
        <v>-10</v>
      </c>
      <c r="E2933">
        <f ca="1">IFERROR(IF(ISBLANK(VLOOKUP($B2933,INDIRECT(nfl_game_result),MATCH(E$1,INDIRECT(nfl_game_result_header),0),FALSE)),"",VLOOKUP($B2933,INDIRECT(nfl_game_result),MATCH(E$1,INDIRECT(nfl_game_result_header),0),FALSE)),"error")</f>
        <v>-10.5</v>
      </c>
      <c r="F2933" s="23">
        <f ca="1">IFERROR(IF(ISBLANK(VLOOKUP($B2933,INDIRECT(nfl_game_result),MATCH(F$1,INDIRECT(nfl_game_result_header),0),FALSE)),"",VLOOKUP($B2933,INDIRECT(nfl_game_result),MATCH(F$1,INDIRECT(nfl_game_result_header),0),FALSE)),"error")</f>
        <v>41</v>
      </c>
      <c r="G2933" s="23">
        <f ca="1">IFERROR(IF(ISBLANK(VLOOKUP($B2933,INDIRECT(nfl_game_result),MATCH(G$1,INDIRECT(nfl_game_result_header),0),FALSE)),"",VLOOKUP($B2933,INDIRECT(nfl_game_result),MATCH(G$1,INDIRECT(nfl_game_result_header),0),FALSE)),"error")</f>
        <v>42</v>
      </c>
      <c r="H2933">
        <f ca="1">IFERROR(IF(ISBLANK(VLOOKUP($B2933,INDIRECT(nfl_game_result),MATCH(H$1,INDIRECT(nfl_game_result_header),0),FALSE)),"",VLOOKUP($B2933,INDIRECT(nfl_game_result),MATCH(H$1,INDIRECT(nfl_game_result_header),0),FALSE)),"error")</f>
        <v>24</v>
      </c>
      <c r="I2933">
        <f ca="1">IFERROR(IF(ISBLANK(VLOOKUP($B2933,INDIRECT(nfl_game_result),MATCH(I$1,INDIRECT(nfl_game_result_header),0),FALSE)),"",VLOOKUP($B2933,INDIRECT(nfl_game_result),MATCH(I$1,INDIRECT(nfl_game_result_header),0),FALSE)),"error")</f>
        <v>23</v>
      </c>
      <c r="J2933" t="str">
        <f ca="1">IFERROR(IF(ISBLANK(VLOOKUP($B2933,INDIRECT(nfl_game_result),MATCH(J$1,INDIRECT(nfl_game_result_header),0),FALSE)),"",VLOOKUP($B2933,INDIRECT(nfl_game_result),MATCH(J$1,INDIRECT(nfl_game_result_header),0),FALSE)),"error")</f>
        <v>IND</v>
      </c>
      <c r="K2933" t="str">
        <f ca="1">IFERROR(IF(ISBLANK(VLOOKUP($B2933,INDIRECT(nfl_game_result),MATCH(K$1,INDIRECT(nfl_game_result_header),0),FALSE)),"",VLOOKUP($B2933,INDIRECT(nfl_game_result),MATCH(K$1,INDIRECT(nfl_game_result_header),0),FALSE)),"error")</f>
        <v>CIN</v>
      </c>
      <c r="L2933" s="23" t="str">
        <f ca="1">IFERROR(IF(ISBLANK(VLOOKUP($B2933,INDIRECT(nfl_game_result),MATCH(L$1,INDIRECT(nfl_game_result_header),0),FALSE)),"",VLOOKUP($B2933,INDIRECT(nfl_game_result),MATCH(L$1,INDIRECT(nfl_game_result_header),0),FALSE)),"error")</f>
        <v>O</v>
      </c>
      <c r="M2933" t="s">
        <v>16</v>
      </c>
      <c r="N2933">
        <v>-6</v>
      </c>
      <c r="O2933" t="s">
        <v>76</v>
      </c>
      <c r="P2933">
        <v>0.7</v>
      </c>
      <c r="V2933" s="23" t="s">
        <v>416</v>
      </c>
      <c r="W2933">
        <f ca="1">VALUE(LEFT(C2933, 4))</f>
        <v>2017</v>
      </c>
      <c r="X2933">
        <f ca="1">VALUE(MID(C2933,6,FIND("_",C2933,6)-6))</f>
        <v>8</v>
      </c>
      <c r="Y2933">
        <f ca="1">IF(NOT(OR(ISBLANK(D2933),ISBLANK(E2933),D2933="",E2933="")),D2933-E2933,"")</f>
        <v>0.5</v>
      </c>
      <c r="Z2933">
        <f ca="1">IF(OR(NOT(ISNUMBER(D2933)),ISBLANK(D2933),D2933="",ISBLANK(N2933)),"",ABS(D2933-N2933))</f>
        <v>4</v>
      </c>
      <c r="AA2933">
        <f ca="1">IF(OR(ISBLANK(J2933),ISBLANK(O2933),J2933="",O2933=""),"",IF(J2933=O2933,1,0))</f>
        <v>1</v>
      </c>
      <c r="AB2933" t="str">
        <f ca="1">IF(OR(ISBLANK(K2933),ISBLANK(Q2933),K2933="",Q2933=""),"",IF(K2933=Q2933,1,0))</f>
        <v/>
      </c>
      <c r="AC2933" s="23" t="str">
        <f t="shared" ca="1" si="45"/>
        <v/>
      </c>
    </row>
    <row r="2934" spans="1:29" x14ac:dyDescent="0.25">
      <c r="A2934" s="23">
        <v>2933</v>
      </c>
      <c r="B2934">
        <v>1448</v>
      </c>
      <c r="C2934" t="str">
        <f ca="1">IFERROR(VLOOKUP($B2934,INDIRECT(nfl_game_result),MATCH(C$1,INDIRECT(nfl_game_result_header),0),FALSE),"error")</f>
        <v>2017_08_OAK@BUF</v>
      </c>
      <c r="D2934">
        <f ca="1">IFERROR(IF(ISBLANK(VLOOKUP($B2934,INDIRECT(nfl_game_result),MATCH(D$1,INDIRECT(nfl_game_result_header),0),FALSE)),"",VLOOKUP($B2934,INDIRECT(nfl_game_result),MATCH(D$1,INDIRECT(nfl_game_result_header),0),FALSE)),"error")</f>
        <v>-3</v>
      </c>
      <c r="E2934">
        <f ca="1">IFERROR(IF(ISBLANK(VLOOKUP($B2934,INDIRECT(nfl_game_result),MATCH(E$1,INDIRECT(nfl_game_result_header),0),FALSE)),"",VLOOKUP($B2934,INDIRECT(nfl_game_result),MATCH(E$1,INDIRECT(nfl_game_result_header),0),FALSE)),"error")</f>
        <v>-2.5</v>
      </c>
      <c r="F2934" s="23">
        <f ca="1">IFERROR(IF(ISBLANK(VLOOKUP($B2934,INDIRECT(nfl_game_result),MATCH(F$1,INDIRECT(nfl_game_result_header),0),FALSE)),"",VLOOKUP($B2934,INDIRECT(nfl_game_result),MATCH(F$1,INDIRECT(nfl_game_result_header),0),FALSE)),"error")</f>
        <v>44.5</v>
      </c>
      <c r="G2934" s="23">
        <f ca="1">IFERROR(IF(ISBLANK(VLOOKUP($B2934,INDIRECT(nfl_game_result),MATCH(G$1,INDIRECT(nfl_game_result_header),0),FALSE)),"",VLOOKUP($B2934,INDIRECT(nfl_game_result),MATCH(G$1,INDIRECT(nfl_game_result_header),0),FALSE)),"error")</f>
        <v>46.5</v>
      </c>
      <c r="H2934">
        <f ca="1">IFERROR(IF(ISBLANK(VLOOKUP($B2934,INDIRECT(nfl_game_result),MATCH(H$1,INDIRECT(nfl_game_result_header),0),FALSE)),"",VLOOKUP($B2934,INDIRECT(nfl_game_result),MATCH(H$1,INDIRECT(nfl_game_result_header),0),FALSE)),"error")</f>
        <v>34</v>
      </c>
      <c r="I2934">
        <f ca="1">IFERROR(IF(ISBLANK(VLOOKUP($B2934,INDIRECT(nfl_game_result),MATCH(I$1,INDIRECT(nfl_game_result_header),0),FALSE)),"",VLOOKUP($B2934,INDIRECT(nfl_game_result),MATCH(I$1,INDIRECT(nfl_game_result_header),0),FALSE)),"error")</f>
        <v>14</v>
      </c>
      <c r="J2934" t="str">
        <f ca="1">IFERROR(IF(ISBLANK(VLOOKUP($B2934,INDIRECT(nfl_game_result),MATCH(J$1,INDIRECT(nfl_game_result_header),0),FALSE)),"",VLOOKUP($B2934,INDIRECT(nfl_game_result),MATCH(J$1,INDIRECT(nfl_game_result_header),0),FALSE)),"error")</f>
        <v>BUF</v>
      </c>
      <c r="K2934" t="str">
        <f ca="1">IFERROR(IF(ISBLANK(VLOOKUP($B2934,INDIRECT(nfl_game_result),MATCH(K$1,INDIRECT(nfl_game_result_header),0),FALSE)),"",VLOOKUP($B2934,INDIRECT(nfl_game_result),MATCH(K$1,INDIRECT(nfl_game_result_header),0),FALSE)),"error")</f>
        <v>BUF</v>
      </c>
      <c r="L2934" s="23" t="str">
        <f ca="1">IFERROR(IF(ISBLANK(VLOOKUP($B2934,INDIRECT(nfl_game_result),MATCH(L$1,INDIRECT(nfl_game_result_header),0),FALSE)),"",VLOOKUP($B2934,INDIRECT(nfl_game_result),MATCH(L$1,INDIRECT(nfl_game_result_header),0),FALSE)),"error")</f>
        <v>O</v>
      </c>
      <c r="M2934" t="s">
        <v>16</v>
      </c>
      <c r="N2934">
        <v>-3</v>
      </c>
      <c r="O2934" t="s">
        <v>66</v>
      </c>
      <c r="P2934">
        <v>0.68</v>
      </c>
      <c r="V2934" s="23" t="s">
        <v>416</v>
      </c>
      <c r="W2934">
        <f ca="1">VALUE(LEFT(C2934, 4))</f>
        <v>2017</v>
      </c>
      <c r="X2934">
        <f ca="1">VALUE(MID(C2934,6,FIND("_",C2934,6)-6))</f>
        <v>8</v>
      </c>
      <c r="Y2934">
        <f ca="1">IF(NOT(OR(ISBLANK(D2934),ISBLANK(E2934),D2934="",E2934="")),D2934-E2934,"")</f>
        <v>-0.5</v>
      </c>
      <c r="Z2934">
        <f ca="1">IF(OR(NOT(ISNUMBER(D2934)),ISBLANK(D2934),D2934="",ISBLANK(N2934)),"",ABS(D2934-N2934))</f>
        <v>0</v>
      </c>
      <c r="AA2934">
        <f ca="1">IF(OR(ISBLANK(J2934),ISBLANK(O2934),J2934="",O2934=""),"",IF(J2934=O2934,1,0))</f>
        <v>1</v>
      </c>
      <c r="AB2934" t="str">
        <f ca="1">IF(OR(ISBLANK(K2934),ISBLANK(Q2934),K2934="",Q2934=""),"",IF(K2934=Q2934,1,0))</f>
        <v/>
      </c>
      <c r="AC2934" s="23" t="str">
        <f t="shared" ca="1" si="45"/>
        <v/>
      </c>
    </row>
    <row r="2935" spans="1:29" x14ac:dyDescent="0.25">
      <c r="A2935" s="23">
        <v>2934</v>
      </c>
      <c r="B2935">
        <v>1449</v>
      </c>
      <c r="C2935" t="str">
        <f ca="1">IFERROR(VLOOKUP($B2935,INDIRECT(nfl_game_result),MATCH(C$1,INDIRECT(nfl_game_result_header),0),FALSE),"error")</f>
        <v>2017_08_SFO@PHI</v>
      </c>
      <c r="D2935">
        <f ca="1">IFERROR(IF(ISBLANK(VLOOKUP($B2935,INDIRECT(nfl_game_result),MATCH(D$1,INDIRECT(nfl_game_result_header),0),FALSE)),"",VLOOKUP($B2935,INDIRECT(nfl_game_result),MATCH(D$1,INDIRECT(nfl_game_result_header),0),FALSE)),"error")</f>
        <v>-11</v>
      </c>
      <c r="E2935">
        <f ca="1">IFERROR(IF(ISBLANK(VLOOKUP($B2935,INDIRECT(nfl_game_result),MATCH(E$1,INDIRECT(nfl_game_result_header),0),FALSE)),"",VLOOKUP($B2935,INDIRECT(nfl_game_result),MATCH(E$1,INDIRECT(nfl_game_result_header),0),FALSE)),"error")</f>
        <v>-12.5</v>
      </c>
      <c r="F2935" s="23" t="str">
        <f ca="1">IFERROR(IF(ISBLANK(VLOOKUP($B2935,INDIRECT(nfl_game_result),MATCH(F$1,INDIRECT(nfl_game_result_header),0),FALSE)),"",VLOOKUP($B2935,INDIRECT(nfl_game_result),MATCH(F$1,INDIRECT(nfl_game_result_header),0),FALSE)),"error")</f>
        <v>off</v>
      </c>
      <c r="G2935" s="23">
        <f ca="1">IFERROR(IF(ISBLANK(VLOOKUP($B2935,INDIRECT(nfl_game_result),MATCH(G$1,INDIRECT(nfl_game_result_header),0),FALSE)),"",VLOOKUP($B2935,INDIRECT(nfl_game_result),MATCH(G$1,INDIRECT(nfl_game_result_header),0),FALSE)),"error")</f>
        <v>45.5</v>
      </c>
      <c r="H2935">
        <f ca="1">IFERROR(IF(ISBLANK(VLOOKUP($B2935,INDIRECT(nfl_game_result),MATCH(H$1,INDIRECT(nfl_game_result_header),0),FALSE)),"",VLOOKUP($B2935,INDIRECT(nfl_game_result),MATCH(H$1,INDIRECT(nfl_game_result_header),0),FALSE)),"error")</f>
        <v>33</v>
      </c>
      <c r="I2935">
        <f ca="1">IFERROR(IF(ISBLANK(VLOOKUP($B2935,INDIRECT(nfl_game_result),MATCH(I$1,INDIRECT(nfl_game_result_header),0),FALSE)),"",VLOOKUP($B2935,INDIRECT(nfl_game_result),MATCH(I$1,INDIRECT(nfl_game_result_header),0),FALSE)),"error")</f>
        <v>10</v>
      </c>
      <c r="J2935" t="str">
        <f ca="1">IFERROR(IF(ISBLANK(VLOOKUP($B2935,INDIRECT(nfl_game_result),MATCH(J$1,INDIRECT(nfl_game_result_header),0),FALSE)),"",VLOOKUP($B2935,INDIRECT(nfl_game_result),MATCH(J$1,INDIRECT(nfl_game_result_header),0),FALSE)),"error")</f>
        <v>PHI</v>
      </c>
      <c r="K2935" t="str">
        <f ca="1">IFERROR(IF(ISBLANK(VLOOKUP($B2935,INDIRECT(nfl_game_result),MATCH(K$1,INDIRECT(nfl_game_result_header),0),FALSE)),"",VLOOKUP($B2935,INDIRECT(nfl_game_result),MATCH(K$1,INDIRECT(nfl_game_result_header),0),FALSE)),"error")</f>
        <v>PHI</v>
      </c>
      <c r="L2935" s="23" t="str">
        <f ca="1">IFERROR(IF(ISBLANK(VLOOKUP($B2935,INDIRECT(nfl_game_result),MATCH(L$1,INDIRECT(nfl_game_result_header),0),FALSE)),"",VLOOKUP($B2935,INDIRECT(nfl_game_result),MATCH(L$1,INDIRECT(nfl_game_result_header),0),FALSE)),"error")</f>
        <v>U</v>
      </c>
      <c r="M2935" t="s">
        <v>16</v>
      </c>
      <c r="N2935">
        <v>-9.5</v>
      </c>
      <c r="O2935" t="s">
        <v>333</v>
      </c>
      <c r="P2935">
        <v>0.65</v>
      </c>
      <c r="V2935" s="23" t="s">
        <v>416</v>
      </c>
      <c r="W2935">
        <f ca="1">VALUE(LEFT(C2935, 4))</f>
        <v>2017</v>
      </c>
      <c r="X2935">
        <f ca="1">VALUE(MID(C2935,6,FIND("_",C2935,6)-6))</f>
        <v>8</v>
      </c>
      <c r="Y2935">
        <f ca="1">IF(NOT(OR(ISBLANK(D2935),ISBLANK(E2935),D2935="",E2935="")),D2935-E2935,"")</f>
        <v>1.5</v>
      </c>
      <c r="Z2935">
        <f ca="1">IF(OR(NOT(ISNUMBER(D2935)),ISBLANK(D2935),D2935="",ISBLANK(N2935)),"",ABS(D2935-N2935))</f>
        <v>1.5</v>
      </c>
      <c r="AA2935">
        <f ca="1">IF(OR(ISBLANK(J2935),ISBLANK(O2935),J2935="",O2935=""),"",IF(J2935=O2935,1,0))</f>
        <v>0</v>
      </c>
      <c r="AB2935" t="str">
        <f ca="1">IF(OR(ISBLANK(K2935),ISBLANK(Q2935),K2935="",Q2935=""),"",IF(K2935=Q2935,1,0))</f>
        <v/>
      </c>
      <c r="AC2935" s="23" t="str">
        <f t="shared" ca="1" si="45"/>
        <v/>
      </c>
    </row>
    <row r="2936" spans="1:29" x14ac:dyDescent="0.25">
      <c r="A2936" s="23">
        <v>2935</v>
      </c>
      <c r="B2936">
        <v>1450</v>
      </c>
      <c r="C2936" t="str">
        <f ca="1">IFERROR(VLOOKUP($B2936,INDIRECT(nfl_game_result),MATCH(C$1,INDIRECT(nfl_game_result_header),0),FALSE),"error")</f>
        <v>2017_08_ATL@NYJ</v>
      </c>
      <c r="D2936">
        <f ca="1">IFERROR(IF(ISBLANK(VLOOKUP($B2936,INDIRECT(nfl_game_result),MATCH(D$1,INDIRECT(nfl_game_result_header),0),FALSE)),"",VLOOKUP($B2936,INDIRECT(nfl_game_result),MATCH(D$1,INDIRECT(nfl_game_result_header),0),FALSE)),"error")</f>
        <v>7</v>
      </c>
      <c r="E2936">
        <f ca="1">IFERROR(IF(ISBLANK(VLOOKUP($B2936,INDIRECT(nfl_game_result),MATCH(E$1,INDIRECT(nfl_game_result_header),0),FALSE)),"",VLOOKUP($B2936,INDIRECT(nfl_game_result),MATCH(E$1,INDIRECT(nfl_game_result_header),0),FALSE)),"error")</f>
        <v>6</v>
      </c>
      <c r="F2936" s="23" t="str">
        <f ca="1">IFERROR(IF(ISBLANK(VLOOKUP($B2936,INDIRECT(nfl_game_result),MATCH(F$1,INDIRECT(nfl_game_result_header),0),FALSE)),"",VLOOKUP($B2936,INDIRECT(nfl_game_result),MATCH(F$1,INDIRECT(nfl_game_result_header),0),FALSE)),"error")</f>
        <v>off</v>
      </c>
      <c r="G2936" s="23">
        <f ca="1">IFERROR(IF(ISBLANK(VLOOKUP($B2936,INDIRECT(nfl_game_result),MATCH(G$1,INDIRECT(nfl_game_result_header),0),FALSE)),"",VLOOKUP($B2936,INDIRECT(nfl_game_result),MATCH(G$1,INDIRECT(nfl_game_result_header),0),FALSE)),"error")</f>
        <v>44.5</v>
      </c>
      <c r="H2936">
        <f ca="1">IFERROR(IF(ISBLANK(VLOOKUP($B2936,INDIRECT(nfl_game_result),MATCH(H$1,INDIRECT(nfl_game_result_header),0),FALSE)),"",VLOOKUP($B2936,INDIRECT(nfl_game_result),MATCH(H$1,INDIRECT(nfl_game_result_header),0),FALSE)),"error")</f>
        <v>20</v>
      </c>
      <c r="I2936">
        <f ca="1">IFERROR(IF(ISBLANK(VLOOKUP($B2936,INDIRECT(nfl_game_result),MATCH(I$1,INDIRECT(nfl_game_result_header),0),FALSE)),"",VLOOKUP($B2936,INDIRECT(nfl_game_result),MATCH(I$1,INDIRECT(nfl_game_result_header),0),FALSE)),"error")</f>
        <v>25</v>
      </c>
      <c r="J2936" t="str">
        <f ca="1">IFERROR(IF(ISBLANK(VLOOKUP($B2936,INDIRECT(nfl_game_result),MATCH(J$1,INDIRECT(nfl_game_result_header),0),FALSE)),"",VLOOKUP($B2936,INDIRECT(nfl_game_result),MATCH(J$1,INDIRECT(nfl_game_result_header),0),FALSE)),"error")</f>
        <v>NYJ</v>
      </c>
      <c r="K2936" t="str">
        <f ca="1">IFERROR(IF(ISBLANK(VLOOKUP($B2936,INDIRECT(nfl_game_result),MATCH(K$1,INDIRECT(nfl_game_result_header),0),FALSE)),"",VLOOKUP($B2936,INDIRECT(nfl_game_result),MATCH(K$1,INDIRECT(nfl_game_result_header),0),FALSE)),"error")</f>
        <v>ATL</v>
      </c>
      <c r="L2936" s="23" t="str">
        <f ca="1">IFERROR(IF(ISBLANK(VLOOKUP($B2936,INDIRECT(nfl_game_result),MATCH(L$1,INDIRECT(nfl_game_result_header),0),FALSE)),"",VLOOKUP($B2936,INDIRECT(nfl_game_result),MATCH(L$1,INDIRECT(nfl_game_result_header),0),FALSE)),"error")</f>
        <v>O</v>
      </c>
      <c r="M2936" t="s">
        <v>16</v>
      </c>
      <c r="N2936">
        <v>3</v>
      </c>
      <c r="O2936" t="s">
        <v>84</v>
      </c>
      <c r="P2936">
        <v>0.66</v>
      </c>
      <c r="V2936" s="23" t="s">
        <v>416</v>
      </c>
      <c r="W2936">
        <f ca="1">VALUE(LEFT(C2936, 4))</f>
        <v>2017</v>
      </c>
      <c r="X2936">
        <f ca="1">VALUE(MID(C2936,6,FIND("_",C2936,6)-6))</f>
        <v>8</v>
      </c>
      <c r="Y2936">
        <f ca="1">IF(NOT(OR(ISBLANK(D2936),ISBLANK(E2936),D2936="",E2936="")),D2936-E2936,"")</f>
        <v>1</v>
      </c>
      <c r="Z2936">
        <f ca="1">IF(OR(NOT(ISNUMBER(D2936)),ISBLANK(D2936),D2936="",ISBLANK(N2936)),"",ABS(D2936-N2936))</f>
        <v>4</v>
      </c>
      <c r="AA2936">
        <f ca="1">IF(OR(ISBLANK(J2936),ISBLANK(O2936),J2936="",O2936=""),"",IF(J2936=O2936,1,0))</f>
        <v>1</v>
      </c>
      <c r="AB2936" t="str">
        <f ca="1">IF(OR(ISBLANK(K2936),ISBLANK(Q2936),K2936="",Q2936=""),"",IF(K2936=Q2936,1,0))</f>
        <v/>
      </c>
      <c r="AC2936" s="23" t="str">
        <f t="shared" ca="1" si="45"/>
        <v/>
      </c>
    </row>
    <row r="2937" spans="1:29" x14ac:dyDescent="0.25">
      <c r="A2937" s="23">
        <v>2936</v>
      </c>
      <c r="B2937">
        <v>1451</v>
      </c>
      <c r="C2937" t="str">
        <f ca="1">IFERROR(VLOOKUP($B2937,INDIRECT(nfl_game_result),MATCH(C$1,INDIRECT(nfl_game_result_header),0),FALSE),"error")</f>
        <v>2017_08_HOU@SEA</v>
      </c>
      <c r="D2937">
        <f ca="1">IFERROR(IF(ISBLANK(VLOOKUP($B2937,INDIRECT(nfl_game_result),MATCH(D$1,INDIRECT(nfl_game_result_header),0),FALSE)),"",VLOOKUP($B2937,INDIRECT(nfl_game_result),MATCH(D$1,INDIRECT(nfl_game_result_header),0),FALSE)),"error")</f>
        <v>-5.5</v>
      </c>
      <c r="E2937">
        <f ca="1">IFERROR(IF(ISBLANK(VLOOKUP($B2937,INDIRECT(nfl_game_result),MATCH(E$1,INDIRECT(nfl_game_result_header),0),FALSE)),"",VLOOKUP($B2937,INDIRECT(nfl_game_result),MATCH(E$1,INDIRECT(nfl_game_result_header),0),FALSE)),"error")</f>
        <v>-6.5</v>
      </c>
      <c r="F2937" s="23">
        <f ca="1">IFERROR(IF(ISBLANK(VLOOKUP($B2937,INDIRECT(nfl_game_result),MATCH(F$1,INDIRECT(nfl_game_result_header),0),FALSE)),"",VLOOKUP($B2937,INDIRECT(nfl_game_result),MATCH(F$1,INDIRECT(nfl_game_result_header),0),FALSE)),"error")</f>
        <v>42</v>
      </c>
      <c r="G2937" s="23">
        <f ca="1">IFERROR(IF(ISBLANK(VLOOKUP($B2937,INDIRECT(nfl_game_result),MATCH(G$1,INDIRECT(nfl_game_result_header),0),FALSE)),"",VLOOKUP($B2937,INDIRECT(nfl_game_result),MATCH(G$1,INDIRECT(nfl_game_result_header),0),FALSE)),"error")</f>
        <v>45.5</v>
      </c>
      <c r="H2937">
        <f ca="1">IFERROR(IF(ISBLANK(VLOOKUP($B2937,INDIRECT(nfl_game_result),MATCH(H$1,INDIRECT(nfl_game_result_header),0),FALSE)),"",VLOOKUP($B2937,INDIRECT(nfl_game_result),MATCH(H$1,INDIRECT(nfl_game_result_header),0),FALSE)),"error")</f>
        <v>41</v>
      </c>
      <c r="I2937">
        <f ca="1">IFERROR(IF(ISBLANK(VLOOKUP($B2937,INDIRECT(nfl_game_result),MATCH(I$1,INDIRECT(nfl_game_result_header),0),FALSE)),"",VLOOKUP($B2937,INDIRECT(nfl_game_result),MATCH(I$1,INDIRECT(nfl_game_result_header),0),FALSE)),"error")</f>
        <v>38</v>
      </c>
      <c r="J2937" t="str">
        <f ca="1">IFERROR(IF(ISBLANK(VLOOKUP($B2937,INDIRECT(nfl_game_result),MATCH(J$1,INDIRECT(nfl_game_result_header),0),FALSE)),"",VLOOKUP($B2937,INDIRECT(nfl_game_result),MATCH(J$1,INDIRECT(nfl_game_result_header),0),FALSE)),"error")</f>
        <v>HOU</v>
      </c>
      <c r="K2937" t="str">
        <f ca="1">IFERROR(IF(ISBLANK(VLOOKUP($B2937,INDIRECT(nfl_game_result),MATCH(K$1,INDIRECT(nfl_game_result_header),0),FALSE)),"",VLOOKUP($B2937,INDIRECT(nfl_game_result),MATCH(K$1,INDIRECT(nfl_game_result_header),0),FALSE)),"error")</f>
        <v>SEA</v>
      </c>
      <c r="L2937" s="23" t="str">
        <f ca="1">IFERROR(IF(ISBLANK(VLOOKUP($B2937,INDIRECT(nfl_game_result),MATCH(L$1,INDIRECT(nfl_game_result_header),0),FALSE)),"",VLOOKUP($B2937,INDIRECT(nfl_game_result),MATCH(L$1,INDIRECT(nfl_game_result_header),0),FALSE)),"error")</f>
        <v>O</v>
      </c>
      <c r="M2937" t="s">
        <v>16</v>
      </c>
      <c r="N2937">
        <v>-7</v>
      </c>
      <c r="O2937" t="s">
        <v>89</v>
      </c>
      <c r="P2937">
        <v>0.57999999999999996</v>
      </c>
      <c r="V2937" s="23" t="s">
        <v>416</v>
      </c>
      <c r="W2937">
        <f ca="1">VALUE(LEFT(C2937, 4))</f>
        <v>2017</v>
      </c>
      <c r="X2937">
        <f ca="1">VALUE(MID(C2937,6,FIND("_",C2937,6)-6))</f>
        <v>8</v>
      </c>
      <c r="Y2937">
        <f ca="1">IF(NOT(OR(ISBLANK(D2937),ISBLANK(E2937),D2937="",E2937="")),D2937-E2937,"")</f>
        <v>1</v>
      </c>
      <c r="Z2937">
        <f ca="1">IF(OR(NOT(ISNUMBER(D2937)),ISBLANK(D2937),D2937="",ISBLANK(N2937)),"",ABS(D2937-N2937))</f>
        <v>1.5</v>
      </c>
      <c r="AA2937">
        <f ca="1">IF(OR(ISBLANK(J2937),ISBLANK(O2937),J2937="",O2937=""),"",IF(J2937=O2937,1,0))</f>
        <v>0</v>
      </c>
      <c r="AB2937" t="str">
        <f ca="1">IF(OR(ISBLANK(K2937),ISBLANK(Q2937),K2937="",Q2937=""),"",IF(K2937=Q2937,1,0))</f>
        <v/>
      </c>
      <c r="AC2937" s="23" t="str">
        <f t="shared" ca="1" si="45"/>
        <v/>
      </c>
    </row>
    <row r="2938" spans="1:29" x14ac:dyDescent="0.25">
      <c r="A2938" s="23">
        <v>2937</v>
      </c>
      <c r="B2938">
        <v>1452</v>
      </c>
      <c r="C2938" t="str">
        <f ca="1">IFERROR(VLOOKUP($B2938,INDIRECT(nfl_game_result),MATCH(C$1,INDIRECT(nfl_game_result_header),0),FALSE),"error")</f>
        <v>2017_08_DAL@WAS</v>
      </c>
      <c r="D2938">
        <f ca="1">IFERROR(IF(ISBLANK(VLOOKUP($B2938,INDIRECT(nfl_game_result),MATCH(D$1,INDIRECT(nfl_game_result_header),0),FALSE)),"",VLOOKUP($B2938,INDIRECT(nfl_game_result),MATCH(D$1,INDIRECT(nfl_game_result_header),0),FALSE)),"error")</f>
        <v>1</v>
      </c>
      <c r="E2938">
        <f ca="1">IFERROR(IF(ISBLANK(VLOOKUP($B2938,INDIRECT(nfl_game_result),MATCH(E$1,INDIRECT(nfl_game_result_header),0),FALSE)),"",VLOOKUP($B2938,INDIRECT(nfl_game_result),MATCH(E$1,INDIRECT(nfl_game_result_header),0),FALSE)),"error")</f>
        <v>2</v>
      </c>
      <c r="F2938" s="23" t="str">
        <f ca="1">IFERROR(IF(ISBLANK(VLOOKUP($B2938,INDIRECT(nfl_game_result),MATCH(F$1,INDIRECT(nfl_game_result_header),0),FALSE)),"",VLOOKUP($B2938,INDIRECT(nfl_game_result),MATCH(F$1,INDIRECT(nfl_game_result_header),0),FALSE)),"error")</f>
        <v>off</v>
      </c>
      <c r="G2938" s="23">
        <f ca="1">IFERROR(IF(ISBLANK(VLOOKUP($B2938,INDIRECT(nfl_game_result),MATCH(G$1,INDIRECT(nfl_game_result_header),0),FALSE)),"",VLOOKUP($B2938,INDIRECT(nfl_game_result),MATCH(G$1,INDIRECT(nfl_game_result_header),0),FALSE)),"error")</f>
        <v>47.5</v>
      </c>
      <c r="H2938">
        <f ca="1">IFERROR(IF(ISBLANK(VLOOKUP($B2938,INDIRECT(nfl_game_result),MATCH(H$1,INDIRECT(nfl_game_result_header),0),FALSE)),"",VLOOKUP($B2938,INDIRECT(nfl_game_result),MATCH(H$1,INDIRECT(nfl_game_result_header),0),FALSE)),"error")</f>
        <v>19</v>
      </c>
      <c r="I2938">
        <f ca="1">IFERROR(IF(ISBLANK(VLOOKUP($B2938,INDIRECT(nfl_game_result),MATCH(I$1,INDIRECT(nfl_game_result_header),0),FALSE)),"",VLOOKUP($B2938,INDIRECT(nfl_game_result),MATCH(I$1,INDIRECT(nfl_game_result_header),0),FALSE)),"error")</f>
        <v>33</v>
      </c>
      <c r="J2938" t="str">
        <f ca="1">IFERROR(IF(ISBLANK(VLOOKUP($B2938,INDIRECT(nfl_game_result),MATCH(J$1,INDIRECT(nfl_game_result_header),0),FALSE)),"",VLOOKUP($B2938,INDIRECT(nfl_game_result),MATCH(J$1,INDIRECT(nfl_game_result_header),0),FALSE)),"error")</f>
        <v>DAL</v>
      </c>
      <c r="K2938" t="str">
        <f ca="1">IFERROR(IF(ISBLANK(VLOOKUP($B2938,INDIRECT(nfl_game_result),MATCH(K$1,INDIRECT(nfl_game_result_header),0),FALSE)),"",VLOOKUP($B2938,INDIRECT(nfl_game_result),MATCH(K$1,INDIRECT(nfl_game_result_header),0),FALSE)),"error")</f>
        <v>DAL</v>
      </c>
      <c r="L2938" s="23" t="str">
        <f ca="1">IFERROR(IF(ISBLANK(VLOOKUP($B2938,INDIRECT(nfl_game_result),MATCH(L$1,INDIRECT(nfl_game_result_header),0),FALSE)),"",VLOOKUP($B2938,INDIRECT(nfl_game_result),MATCH(L$1,INDIRECT(nfl_game_result_header),0),FALSE)),"error")</f>
        <v>O</v>
      </c>
      <c r="M2938" t="s">
        <v>16</v>
      </c>
      <c r="N2938">
        <v>-1.5</v>
      </c>
      <c r="O2938" t="s">
        <v>71</v>
      </c>
      <c r="P2938">
        <v>0.62</v>
      </c>
      <c r="V2938" s="23" t="s">
        <v>416</v>
      </c>
      <c r="W2938">
        <f ca="1">VALUE(LEFT(C2938, 4))</f>
        <v>2017</v>
      </c>
      <c r="X2938">
        <f ca="1">VALUE(MID(C2938,6,FIND("_",C2938,6)-6))</f>
        <v>8</v>
      </c>
      <c r="Y2938">
        <f ca="1">IF(NOT(OR(ISBLANK(D2938),ISBLANK(E2938),D2938="",E2938="")),D2938-E2938,"")</f>
        <v>-1</v>
      </c>
      <c r="Z2938">
        <f ca="1">IF(OR(NOT(ISNUMBER(D2938)),ISBLANK(D2938),D2938="",ISBLANK(N2938)),"",ABS(D2938-N2938))</f>
        <v>2.5</v>
      </c>
      <c r="AA2938">
        <f ca="1">IF(OR(ISBLANK(J2938),ISBLANK(O2938),J2938="",O2938=""),"",IF(J2938=O2938,1,0))</f>
        <v>1</v>
      </c>
      <c r="AB2938" t="str">
        <f ca="1">IF(OR(ISBLANK(K2938),ISBLANK(Q2938),K2938="",Q2938=""),"",IF(K2938=Q2938,1,0))</f>
        <v/>
      </c>
      <c r="AC2938" s="23" t="str">
        <f t="shared" ca="1" si="45"/>
        <v/>
      </c>
    </row>
    <row r="2939" spans="1:29" x14ac:dyDescent="0.25">
      <c r="A2939" s="23">
        <v>2938</v>
      </c>
      <c r="B2939">
        <v>1453</v>
      </c>
      <c r="C2939" t="str">
        <f ca="1">IFERROR(VLOOKUP($B2939,INDIRECT(nfl_game_result),MATCH(C$1,INDIRECT(nfl_game_result_header),0),FALSE),"error")</f>
        <v>2017_08_PIT@DET</v>
      </c>
      <c r="D2939">
        <f ca="1">IFERROR(IF(ISBLANK(VLOOKUP($B2939,INDIRECT(nfl_game_result),MATCH(D$1,INDIRECT(nfl_game_result_header),0),FALSE)),"",VLOOKUP($B2939,INDIRECT(nfl_game_result),MATCH(D$1,INDIRECT(nfl_game_result_header),0),FALSE)),"error")</f>
        <v>3</v>
      </c>
      <c r="E2939">
        <f ca="1">IFERROR(IF(ISBLANK(VLOOKUP($B2939,INDIRECT(nfl_game_result),MATCH(E$1,INDIRECT(nfl_game_result_header),0),FALSE)),"",VLOOKUP($B2939,INDIRECT(nfl_game_result),MATCH(E$1,INDIRECT(nfl_game_result_header),0),FALSE)),"error")</f>
        <v>3</v>
      </c>
      <c r="F2939" s="23">
        <f ca="1">IFERROR(IF(ISBLANK(VLOOKUP($B2939,INDIRECT(nfl_game_result),MATCH(F$1,INDIRECT(nfl_game_result_header),0),FALSE)),"",VLOOKUP($B2939,INDIRECT(nfl_game_result),MATCH(F$1,INDIRECT(nfl_game_result_header),0),FALSE)),"error")</f>
        <v>45</v>
      </c>
      <c r="G2939" s="23">
        <f ca="1">IFERROR(IF(ISBLANK(VLOOKUP($B2939,INDIRECT(nfl_game_result),MATCH(G$1,INDIRECT(nfl_game_result_header),0),FALSE)),"",VLOOKUP($B2939,INDIRECT(nfl_game_result),MATCH(G$1,INDIRECT(nfl_game_result_header),0),FALSE)),"error")</f>
        <v>46</v>
      </c>
      <c r="H2939">
        <f ca="1">IFERROR(IF(ISBLANK(VLOOKUP($B2939,INDIRECT(nfl_game_result),MATCH(H$1,INDIRECT(nfl_game_result_header),0),FALSE)),"",VLOOKUP($B2939,INDIRECT(nfl_game_result),MATCH(H$1,INDIRECT(nfl_game_result_header),0),FALSE)),"error")</f>
        <v>15</v>
      </c>
      <c r="I2939">
        <f ca="1">IFERROR(IF(ISBLANK(VLOOKUP($B2939,INDIRECT(nfl_game_result),MATCH(I$1,INDIRECT(nfl_game_result_header),0),FALSE)),"",VLOOKUP($B2939,INDIRECT(nfl_game_result),MATCH(I$1,INDIRECT(nfl_game_result_header),0),FALSE)),"error")</f>
        <v>20</v>
      </c>
      <c r="J2939" t="str">
        <f ca="1">IFERROR(IF(ISBLANK(VLOOKUP($B2939,INDIRECT(nfl_game_result),MATCH(J$1,INDIRECT(nfl_game_result_header),0),FALSE)),"",VLOOKUP($B2939,INDIRECT(nfl_game_result),MATCH(J$1,INDIRECT(nfl_game_result_header),0),FALSE)),"error")</f>
        <v>PIT</v>
      </c>
      <c r="K2939" t="str">
        <f ca="1">IFERROR(IF(ISBLANK(VLOOKUP($B2939,INDIRECT(nfl_game_result),MATCH(K$1,INDIRECT(nfl_game_result_header),0),FALSE)),"",VLOOKUP($B2939,INDIRECT(nfl_game_result),MATCH(K$1,INDIRECT(nfl_game_result_header),0),FALSE)),"error")</f>
        <v>PIT</v>
      </c>
      <c r="L2939" s="23" t="str">
        <f ca="1">IFERROR(IF(ISBLANK(VLOOKUP($B2939,INDIRECT(nfl_game_result),MATCH(L$1,INDIRECT(nfl_game_result_header),0),FALSE)),"",VLOOKUP($B2939,INDIRECT(nfl_game_result),MATCH(L$1,INDIRECT(nfl_game_result_header),0),FALSE)),"error")</f>
        <v>U</v>
      </c>
      <c r="M2939" t="s">
        <v>16</v>
      </c>
      <c r="N2939">
        <v>2.5</v>
      </c>
      <c r="O2939" t="s">
        <v>73</v>
      </c>
      <c r="P2939">
        <v>0.63</v>
      </c>
      <c r="V2939" s="23" t="s">
        <v>416</v>
      </c>
      <c r="W2939">
        <f ca="1">VALUE(LEFT(C2939, 4))</f>
        <v>2017</v>
      </c>
      <c r="X2939">
        <f ca="1">VALUE(MID(C2939,6,FIND("_",C2939,6)-6))</f>
        <v>8</v>
      </c>
      <c r="Y2939">
        <f ca="1">IF(NOT(OR(ISBLANK(D2939),ISBLANK(E2939),D2939="",E2939="")),D2939-E2939,"")</f>
        <v>0</v>
      </c>
      <c r="Z2939">
        <f ca="1">IF(OR(NOT(ISNUMBER(D2939)),ISBLANK(D2939),D2939="",ISBLANK(N2939)),"",ABS(D2939-N2939))</f>
        <v>0.5</v>
      </c>
      <c r="AA2939">
        <f ca="1">IF(OR(ISBLANK(J2939),ISBLANK(O2939),J2939="",O2939=""),"",IF(J2939=O2939,1,0))</f>
        <v>0</v>
      </c>
      <c r="AB2939" t="str">
        <f ca="1">IF(OR(ISBLANK(K2939),ISBLANK(Q2939),K2939="",Q2939=""),"",IF(K2939=Q2939,1,0))</f>
        <v/>
      </c>
      <c r="AC2939" s="23" t="str">
        <f t="shared" ca="1" si="45"/>
        <v/>
      </c>
    </row>
    <row r="2940" spans="1:29" x14ac:dyDescent="0.25">
      <c r="A2940" s="23">
        <v>2939</v>
      </c>
      <c r="B2940">
        <v>1454</v>
      </c>
      <c r="C2940" t="str">
        <f ca="1">IFERROR(VLOOKUP($B2940,INDIRECT(nfl_game_result),MATCH(C$1,INDIRECT(nfl_game_result_header),0),FALSE),"error")</f>
        <v>2017_08_DEN@KCY</v>
      </c>
      <c r="D2940">
        <f ca="1">IFERROR(IF(ISBLANK(VLOOKUP($B2940,INDIRECT(nfl_game_result),MATCH(D$1,INDIRECT(nfl_game_result_header),0),FALSE)),"",VLOOKUP($B2940,INDIRECT(nfl_game_result),MATCH(D$1,INDIRECT(nfl_game_result_header),0),FALSE)),"error")</f>
        <v>-7</v>
      </c>
      <c r="E2940">
        <f ca="1">IFERROR(IF(ISBLANK(VLOOKUP($B2940,INDIRECT(nfl_game_result),MATCH(E$1,INDIRECT(nfl_game_result_header),0),FALSE)),"",VLOOKUP($B2940,INDIRECT(nfl_game_result),MATCH(E$1,INDIRECT(nfl_game_result_header),0),FALSE)),"error")</f>
        <v>-7</v>
      </c>
      <c r="F2940" s="23">
        <f ca="1">IFERROR(IF(ISBLANK(VLOOKUP($B2940,INDIRECT(nfl_game_result),MATCH(F$1,INDIRECT(nfl_game_result_header),0),FALSE)),"",VLOOKUP($B2940,INDIRECT(nfl_game_result),MATCH(F$1,INDIRECT(nfl_game_result_header),0),FALSE)),"error")</f>
        <v>43.5</v>
      </c>
      <c r="G2940" s="23">
        <f ca="1">IFERROR(IF(ISBLANK(VLOOKUP($B2940,INDIRECT(nfl_game_result),MATCH(G$1,INDIRECT(nfl_game_result_header),0),FALSE)),"",VLOOKUP($B2940,INDIRECT(nfl_game_result),MATCH(G$1,INDIRECT(nfl_game_result_header),0),FALSE)),"error")</f>
        <v>43</v>
      </c>
      <c r="H2940">
        <f ca="1">IFERROR(IF(ISBLANK(VLOOKUP($B2940,INDIRECT(nfl_game_result),MATCH(H$1,INDIRECT(nfl_game_result_header),0),FALSE)),"",VLOOKUP($B2940,INDIRECT(nfl_game_result),MATCH(H$1,INDIRECT(nfl_game_result_header),0),FALSE)),"error")</f>
        <v>29</v>
      </c>
      <c r="I2940">
        <f ca="1">IFERROR(IF(ISBLANK(VLOOKUP($B2940,INDIRECT(nfl_game_result),MATCH(I$1,INDIRECT(nfl_game_result_header),0),FALSE)),"",VLOOKUP($B2940,INDIRECT(nfl_game_result),MATCH(I$1,INDIRECT(nfl_game_result_header),0),FALSE)),"error")</f>
        <v>19</v>
      </c>
      <c r="J2940" t="str">
        <f ca="1">IFERROR(IF(ISBLANK(VLOOKUP($B2940,INDIRECT(nfl_game_result),MATCH(J$1,INDIRECT(nfl_game_result_header),0),FALSE)),"",VLOOKUP($B2940,INDIRECT(nfl_game_result),MATCH(J$1,INDIRECT(nfl_game_result_header),0),FALSE)),"error")</f>
        <v>KCY</v>
      </c>
      <c r="K2940" t="str">
        <f ca="1">IFERROR(IF(ISBLANK(VLOOKUP($B2940,INDIRECT(nfl_game_result),MATCH(K$1,INDIRECT(nfl_game_result_header),0),FALSE)),"",VLOOKUP($B2940,INDIRECT(nfl_game_result),MATCH(K$1,INDIRECT(nfl_game_result_header),0),FALSE)),"error")</f>
        <v>KCY</v>
      </c>
      <c r="L2940" s="23" t="str">
        <f ca="1">IFERROR(IF(ISBLANK(VLOOKUP($B2940,INDIRECT(nfl_game_result),MATCH(L$1,INDIRECT(nfl_game_result_header),0),FALSE)),"",VLOOKUP($B2940,INDIRECT(nfl_game_result),MATCH(L$1,INDIRECT(nfl_game_result_header),0),FALSE)),"error")</f>
        <v>O</v>
      </c>
      <c r="M2940" t="s">
        <v>16</v>
      </c>
      <c r="N2940">
        <v>-5</v>
      </c>
      <c r="O2940" t="s">
        <v>72</v>
      </c>
      <c r="P2940">
        <v>0.56000000000000005</v>
      </c>
      <c r="V2940" s="23" t="s">
        <v>416</v>
      </c>
      <c r="W2940">
        <f ca="1">VALUE(LEFT(C2940, 4))</f>
        <v>2017</v>
      </c>
      <c r="X2940">
        <f ca="1">VALUE(MID(C2940,6,FIND("_",C2940,6)-6))</f>
        <v>8</v>
      </c>
      <c r="Y2940">
        <f ca="1">IF(NOT(OR(ISBLANK(D2940),ISBLANK(E2940),D2940="",E2940="")),D2940-E2940,"")</f>
        <v>0</v>
      </c>
      <c r="Z2940">
        <f ca="1">IF(OR(NOT(ISNUMBER(D2940)),ISBLANK(D2940),D2940="",ISBLANK(N2940)),"",ABS(D2940-N2940))</f>
        <v>2</v>
      </c>
      <c r="AA2940">
        <f ca="1">IF(OR(ISBLANK(J2940),ISBLANK(O2940),J2940="",O2940=""),"",IF(J2940=O2940,1,0))</f>
        <v>0</v>
      </c>
      <c r="AB2940" t="str">
        <f ca="1">IF(OR(ISBLANK(K2940),ISBLANK(Q2940),K2940="",Q2940=""),"",IF(K2940=Q2940,1,0))</f>
        <v/>
      </c>
      <c r="AC2940" s="23" t="str">
        <f t="shared" ca="1" si="45"/>
        <v/>
      </c>
    </row>
    <row r="2941" spans="1:29" x14ac:dyDescent="0.25">
      <c r="A2941" s="23">
        <v>2940</v>
      </c>
      <c r="B2941">
        <v>1442</v>
      </c>
      <c r="C2941" t="str">
        <f ca="1">IFERROR(VLOOKUP($B2941,INDIRECT(nfl_game_result),MATCH(C$1,INDIRECT(nfl_game_result_header),0),FALSE),"error")</f>
        <v>2017_08_MIA@BAL</v>
      </c>
      <c r="D2941">
        <f ca="1">IFERROR(IF(ISBLANK(VLOOKUP($B2941,INDIRECT(nfl_game_result),MATCH(D$1,INDIRECT(nfl_game_result_header),0),FALSE)),"",VLOOKUP($B2941,INDIRECT(nfl_game_result),MATCH(D$1,INDIRECT(nfl_game_result_header),0),FALSE)),"error")</f>
        <v>-3.5</v>
      </c>
      <c r="E2941">
        <f ca="1">IFERROR(IF(ISBLANK(VLOOKUP($B2941,INDIRECT(nfl_game_result),MATCH(E$1,INDIRECT(nfl_game_result_header),0),FALSE)),"",VLOOKUP($B2941,INDIRECT(nfl_game_result),MATCH(E$1,INDIRECT(nfl_game_result_header),0),FALSE)),"error")</f>
        <v>-3.5</v>
      </c>
      <c r="F2941" s="23">
        <f ca="1">IFERROR(IF(ISBLANK(VLOOKUP($B2941,INDIRECT(nfl_game_result),MATCH(F$1,INDIRECT(nfl_game_result_header),0),FALSE)),"",VLOOKUP($B2941,INDIRECT(nfl_game_result),MATCH(F$1,INDIRECT(nfl_game_result_header),0),FALSE)),"error")</f>
        <v>37.5</v>
      </c>
      <c r="G2941" s="23" t="str">
        <f ca="1">IFERROR(IF(ISBLANK(VLOOKUP($B2941,INDIRECT(nfl_game_result),MATCH(G$1,INDIRECT(nfl_game_result_header),0),FALSE)),"",VLOOKUP($B2941,INDIRECT(nfl_game_result),MATCH(G$1,INDIRECT(nfl_game_result_header),0),FALSE)),"error")</f>
        <v/>
      </c>
      <c r="H2941">
        <f ca="1">IFERROR(IF(ISBLANK(VLOOKUP($B2941,INDIRECT(nfl_game_result),MATCH(H$1,INDIRECT(nfl_game_result_header),0),FALSE)),"",VLOOKUP($B2941,INDIRECT(nfl_game_result),MATCH(H$1,INDIRECT(nfl_game_result_header),0),FALSE)),"error")</f>
        <v>40</v>
      </c>
      <c r="I2941">
        <f ca="1">IFERROR(IF(ISBLANK(VLOOKUP($B2941,INDIRECT(nfl_game_result),MATCH(I$1,INDIRECT(nfl_game_result_header),0),FALSE)),"",VLOOKUP($B2941,INDIRECT(nfl_game_result),MATCH(I$1,INDIRECT(nfl_game_result_header),0),FALSE)),"error")</f>
        <v>0</v>
      </c>
      <c r="J2941" t="str">
        <f ca="1">IFERROR(IF(ISBLANK(VLOOKUP($B2941,INDIRECT(nfl_game_result),MATCH(J$1,INDIRECT(nfl_game_result_header),0),FALSE)),"",VLOOKUP($B2941,INDIRECT(nfl_game_result),MATCH(J$1,INDIRECT(nfl_game_result_header),0),FALSE)),"error")</f>
        <v>BAL</v>
      </c>
      <c r="K2941" t="str">
        <f ca="1">IFERROR(IF(ISBLANK(VLOOKUP($B2941,INDIRECT(nfl_game_result),MATCH(K$1,INDIRECT(nfl_game_result_header),0),FALSE)),"",VLOOKUP($B2941,INDIRECT(nfl_game_result),MATCH(K$1,INDIRECT(nfl_game_result_header),0),FALSE)),"error")</f>
        <v>BAL</v>
      </c>
      <c r="L2941" s="23" t="str">
        <f ca="1">IFERROR(IF(ISBLANK(VLOOKUP($B2941,INDIRECT(nfl_game_result),MATCH(L$1,INDIRECT(nfl_game_result_header),0),FALSE)),"",VLOOKUP($B2941,INDIRECT(nfl_game_result),MATCH(L$1,INDIRECT(nfl_game_result_header),0),FALSE)),"error")</f>
        <v/>
      </c>
      <c r="M2941" t="s">
        <v>14</v>
      </c>
      <c r="N2941">
        <v>0</v>
      </c>
      <c r="O2941" t="s">
        <v>79</v>
      </c>
      <c r="P2941">
        <v>0.51</v>
      </c>
      <c r="Q2941" t="s">
        <v>79</v>
      </c>
      <c r="V2941" s="23" t="s">
        <v>416</v>
      </c>
      <c r="W2941">
        <f ca="1">VALUE(LEFT(C2941, 4))</f>
        <v>2017</v>
      </c>
      <c r="X2941">
        <f ca="1">VALUE(MID(C2941,6,FIND("_",C2941,6)-6))</f>
        <v>8</v>
      </c>
      <c r="Y2941">
        <f ca="1">IF(NOT(OR(ISBLANK(D2941),ISBLANK(E2941),D2941="",E2941="")),D2941-E2941,"")</f>
        <v>0</v>
      </c>
      <c r="Z2941">
        <f ca="1">IF(OR(NOT(ISNUMBER(D2941)),ISBLANK(D2941),D2941="",ISBLANK(N2941)),"",ABS(D2941-N2941))</f>
        <v>3.5</v>
      </c>
      <c r="AA2941">
        <f ca="1">IF(OR(ISBLANK(J2941),ISBLANK(O2941),J2941="",O2941=""),"",IF(J2941=O2941,1,0))</f>
        <v>0</v>
      </c>
      <c r="AB2941">
        <f ca="1">IF(OR(ISBLANK(K2941),ISBLANK(Q2941),K2941="",Q2941=""),"",IF(K2941=Q2941,1,0))</f>
        <v>0</v>
      </c>
      <c r="AC2941" s="23" t="str">
        <f t="shared" ca="1" si="45"/>
        <v/>
      </c>
    </row>
    <row r="2942" spans="1:29" x14ac:dyDescent="0.25">
      <c r="A2942" s="23">
        <v>2941</v>
      </c>
      <c r="B2942">
        <v>1443</v>
      </c>
      <c r="C2942" t="str">
        <f ca="1">IFERROR(VLOOKUP($B2942,INDIRECT(nfl_game_result),MATCH(C$1,INDIRECT(nfl_game_result_header),0),FALSE),"error")</f>
        <v>2017_08_MIN@CLE</v>
      </c>
      <c r="D2942">
        <f ca="1">IFERROR(IF(ISBLANK(VLOOKUP($B2942,INDIRECT(nfl_game_result),MATCH(D$1,INDIRECT(nfl_game_result_header),0),FALSE)),"",VLOOKUP($B2942,INDIRECT(nfl_game_result),MATCH(D$1,INDIRECT(nfl_game_result_header),0),FALSE)),"error")</f>
        <v>8</v>
      </c>
      <c r="E2942">
        <f ca="1">IFERROR(IF(ISBLANK(VLOOKUP($B2942,INDIRECT(nfl_game_result),MATCH(E$1,INDIRECT(nfl_game_result_header),0),FALSE)),"",VLOOKUP($B2942,INDIRECT(nfl_game_result),MATCH(E$1,INDIRECT(nfl_game_result_header),0),FALSE)),"error")</f>
        <v>9.5</v>
      </c>
      <c r="F2942" s="23">
        <f ca="1">IFERROR(IF(ISBLANK(VLOOKUP($B2942,INDIRECT(nfl_game_result),MATCH(F$1,INDIRECT(nfl_game_result_header),0),FALSE)),"",VLOOKUP($B2942,INDIRECT(nfl_game_result),MATCH(F$1,INDIRECT(nfl_game_result_header),0),FALSE)),"error")</f>
        <v>37.5</v>
      </c>
      <c r="G2942" s="23">
        <f ca="1">IFERROR(IF(ISBLANK(VLOOKUP($B2942,INDIRECT(nfl_game_result),MATCH(G$1,INDIRECT(nfl_game_result_header),0),FALSE)),"",VLOOKUP($B2942,INDIRECT(nfl_game_result),MATCH(G$1,INDIRECT(nfl_game_result_header),0),FALSE)),"error")</f>
        <v>38</v>
      </c>
      <c r="H2942">
        <f ca="1">IFERROR(IF(ISBLANK(VLOOKUP($B2942,INDIRECT(nfl_game_result),MATCH(H$1,INDIRECT(nfl_game_result_header),0),FALSE)),"",VLOOKUP($B2942,INDIRECT(nfl_game_result),MATCH(H$1,INDIRECT(nfl_game_result_header),0),FALSE)),"error")</f>
        <v>16</v>
      </c>
      <c r="I2942">
        <f ca="1">IFERROR(IF(ISBLANK(VLOOKUP($B2942,INDIRECT(nfl_game_result),MATCH(I$1,INDIRECT(nfl_game_result_header),0),FALSE)),"",VLOOKUP($B2942,INDIRECT(nfl_game_result),MATCH(I$1,INDIRECT(nfl_game_result_header),0),FALSE)),"error")</f>
        <v>33</v>
      </c>
      <c r="J2942" t="str">
        <f ca="1">IFERROR(IF(ISBLANK(VLOOKUP($B2942,INDIRECT(nfl_game_result),MATCH(J$1,INDIRECT(nfl_game_result_header),0),FALSE)),"",VLOOKUP($B2942,INDIRECT(nfl_game_result),MATCH(J$1,INDIRECT(nfl_game_result_header),0),FALSE)),"error")</f>
        <v>MIN</v>
      </c>
      <c r="K2942" t="str">
        <f ca="1">IFERROR(IF(ISBLANK(VLOOKUP($B2942,INDIRECT(nfl_game_result),MATCH(K$1,INDIRECT(nfl_game_result_header),0),FALSE)),"",VLOOKUP($B2942,INDIRECT(nfl_game_result),MATCH(K$1,INDIRECT(nfl_game_result_header),0),FALSE)),"error")</f>
        <v>MIN</v>
      </c>
      <c r="L2942" s="23" t="str">
        <f ca="1">IFERROR(IF(ISBLANK(VLOOKUP($B2942,INDIRECT(nfl_game_result),MATCH(L$1,INDIRECT(nfl_game_result_header),0),FALSE)),"",VLOOKUP($B2942,INDIRECT(nfl_game_result),MATCH(L$1,INDIRECT(nfl_game_result_header),0),FALSE)),"error")</f>
        <v>O</v>
      </c>
      <c r="M2942" t="s">
        <v>14</v>
      </c>
      <c r="N2942">
        <v>9</v>
      </c>
      <c r="O2942" t="s">
        <v>80</v>
      </c>
      <c r="P2942">
        <v>0.65</v>
      </c>
      <c r="Q2942" t="s">
        <v>80</v>
      </c>
      <c r="V2942" s="23" t="s">
        <v>416</v>
      </c>
      <c r="W2942">
        <f ca="1">VALUE(LEFT(C2942, 4))</f>
        <v>2017</v>
      </c>
      <c r="X2942">
        <f ca="1">VALUE(MID(C2942,6,FIND("_",C2942,6)-6))</f>
        <v>8</v>
      </c>
      <c r="Y2942">
        <f ca="1">IF(NOT(OR(ISBLANK(D2942),ISBLANK(E2942),D2942="",E2942="")),D2942-E2942,"")</f>
        <v>-1.5</v>
      </c>
      <c r="Z2942">
        <f ca="1">IF(OR(NOT(ISNUMBER(D2942)),ISBLANK(D2942),D2942="",ISBLANK(N2942)),"",ABS(D2942-N2942))</f>
        <v>1</v>
      </c>
      <c r="AA2942">
        <f ca="1">IF(OR(ISBLANK(J2942),ISBLANK(O2942),J2942="",O2942=""),"",IF(J2942=O2942,1,0))</f>
        <v>1</v>
      </c>
      <c r="AB2942">
        <f ca="1">IF(OR(ISBLANK(K2942),ISBLANK(Q2942),K2942="",Q2942=""),"",IF(K2942=Q2942,1,0))</f>
        <v>1</v>
      </c>
      <c r="AC2942" s="23" t="str">
        <f t="shared" ca="1" si="45"/>
        <v/>
      </c>
    </row>
    <row r="2943" spans="1:29" x14ac:dyDescent="0.25">
      <c r="A2943" s="23">
        <v>2942</v>
      </c>
      <c r="B2943">
        <v>1444</v>
      </c>
      <c r="C2943" t="str">
        <f ca="1">IFERROR(VLOOKUP($B2943,INDIRECT(nfl_game_result),MATCH(C$1,INDIRECT(nfl_game_result_header),0),FALSE),"error")</f>
        <v>2017_08_LAC@NWE</v>
      </c>
      <c r="D2943">
        <f ca="1">IFERROR(IF(ISBLANK(VLOOKUP($B2943,INDIRECT(nfl_game_result),MATCH(D$1,INDIRECT(nfl_game_result_header),0),FALSE)),"",VLOOKUP($B2943,INDIRECT(nfl_game_result),MATCH(D$1,INDIRECT(nfl_game_result_header),0),FALSE)),"error")</f>
        <v>-7</v>
      </c>
      <c r="E2943">
        <f ca="1">IFERROR(IF(ISBLANK(VLOOKUP($B2943,INDIRECT(nfl_game_result),MATCH(E$1,INDIRECT(nfl_game_result_header),0),FALSE)),"",VLOOKUP($B2943,INDIRECT(nfl_game_result),MATCH(E$1,INDIRECT(nfl_game_result_header),0),FALSE)),"error")</f>
        <v>-7</v>
      </c>
      <c r="F2943" s="23" t="str">
        <f ca="1">IFERROR(IF(ISBLANK(VLOOKUP($B2943,INDIRECT(nfl_game_result),MATCH(F$1,INDIRECT(nfl_game_result_header),0),FALSE)),"",VLOOKUP($B2943,INDIRECT(nfl_game_result),MATCH(F$1,INDIRECT(nfl_game_result_header),0),FALSE)),"error")</f>
        <v>off</v>
      </c>
      <c r="G2943" s="23">
        <f ca="1">IFERROR(IF(ISBLANK(VLOOKUP($B2943,INDIRECT(nfl_game_result),MATCH(G$1,INDIRECT(nfl_game_result_header),0),FALSE)),"",VLOOKUP($B2943,INDIRECT(nfl_game_result),MATCH(G$1,INDIRECT(nfl_game_result_header),0),FALSE)),"error")</f>
        <v>48</v>
      </c>
      <c r="H2943">
        <f ca="1">IFERROR(IF(ISBLANK(VLOOKUP($B2943,INDIRECT(nfl_game_result),MATCH(H$1,INDIRECT(nfl_game_result_header),0),FALSE)),"",VLOOKUP($B2943,INDIRECT(nfl_game_result),MATCH(H$1,INDIRECT(nfl_game_result_header),0),FALSE)),"error")</f>
        <v>21</v>
      </c>
      <c r="I2943">
        <f ca="1">IFERROR(IF(ISBLANK(VLOOKUP($B2943,INDIRECT(nfl_game_result),MATCH(I$1,INDIRECT(nfl_game_result_header),0),FALSE)),"",VLOOKUP($B2943,INDIRECT(nfl_game_result),MATCH(I$1,INDIRECT(nfl_game_result_header),0),FALSE)),"error")</f>
        <v>13</v>
      </c>
      <c r="J2943" t="str">
        <f ca="1">IFERROR(IF(ISBLANK(VLOOKUP($B2943,INDIRECT(nfl_game_result),MATCH(J$1,INDIRECT(nfl_game_result_header),0),FALSE)),"",VLOOKUP($B2943,INDIRECT(nfl_game_result),MATCH(J$1,INDIRECT(nfl_game_result_header),0),FALSE)),"error")</f>
        <v>NWE</v>
      </c>
      <c r="K2943" t="str">
        <f ca="1">IFERROR(IF(ISBLANK(VLOOKUP($B2943,INDIRECT(nfl_game_result),MATCH(K$1,INDIRECT(nfl_game_result_header),0),FALSE)),"",VLOOKUP($B2943,INDIRECT(nfl_game_result),MATCH(K$1,INDIRECT(nfl_game_result_header),0),FALSE)),"error")</f>
        <v>NWE</v>
      </c>
      <c r="L2943" s="23" t="str">
        <f ca="1">IFERROR(IF(ISBLANK(VLOOKUP($B2943,INDIRECT(nfl_game_result),MATCH(L$1,INDIRECT(nfl_game_result_header),0),FALSE)),"",VLOOKUP($B2943,INDIRECT(nfl_game_result),MATCH(L$1,INDIRECT(nfl_game_result_header),0),FALSE)),"error")</f>
        <v>U</v>
      </c>
      <c r="M2943" t="s">
        <v>14</v>
      </c>
      <c r="N2943">
        <v>-6.5</v>
      </c>
      <c r="O2943" t="s">
        <v>122</v>
      </c>
      <c r="P2943">
        <v>0.6</v>
      </c>
      <c r="Q2943" t="s">
        <v>332</v>
      </c>
      <c r="V2943" s="23" t="s">
        <v>416</v>
      </c>
      <c r="W2943">
        <f ca="1">VALUE(LEFT(C2943, 4))</f>
        <v>2017</v>
      </c>
      <c r="X2943">
        <f ca="1">VALUE(MID(C2943,6,FIND("_",C2943,6)-6))</f>
        <v>8</v>
      </c>
      <c r="Y2943">
        <f ca="1">IF(NOT(OR(ISBLANK(D2943),ISBLANK(E2943),D2943="",E2943="")),D2943-E2943,"")</f>
        <v>0</v>
      </c>
      <c r="Z2943">
        <f ca="1">IF(OR(NOT(ISNUMBER(D2943)),ISBLANK(D2943),D2943="",ISBLANK(N2943)),"",ABS(D2943-N2943))</f>
        <v>0.5</v>
      </c>
      <c r="AA2943">
        <f ca="1">IF(OR(ISBLANK(J2943),ISBLANK(O2943),J2943="",O2943=""),"",IF(J2943=O2943,1,0))</f>
        <v>0</v>
      </c>
      <c r="AB2943">
        <f ca="1">IF(OR(ISBLANK(K2943),ISBLANK(Q2943),K2943="",Q2943=""),"",IF(K2943=Q2943,1,0))</f>
        <v>1</v>
      </c>
      <c r="AC2943" s="23" t="str">
        <f t="shared" ca="1" si="45"/>
        <v/>
      </c>
    </row>
    <row r="2944" spans="1:29" x14ac:dyDescent="0.25">
      <c r="A2944" s="23">
        <v>2943</v>
      </c>
      <c r="B2944">
        <v>1445</v>
      </c>
      <c r="C2944" t="str">
        <f ca="1">IFERROR(VLOOKUP($B2944,INDIRECT(nfl_game_result),MATCH(C$1,INDIRECT(nfl_game_result_header),0),FALSE),"error")</f>
        <v>2017_08_CHI@NOR</v>
      </c>
      <c r="D2944">
        <f ca="1">IFERROR(IF(ISBLANK(VLOOKUP($B2944,INDIRECT(nfl_game_result),MATCH(D$1,INDIRECT(nfl_game_result_header),0),FALSE)),"",VLOOKUP($B2944,INDIRECT(nfl_game_result),MATCH(D$1,INDIRECT(nfl_game_result_header),0),FALSE)),"error")</f>
        <v>-8</v>
      </c>
      <c r="E2944">
        <f ca="1">IFERROR(IF(ISBLANK(VLOOKUP($B2944,INDIRECT(nfl_game_result),MATCH(E$1,INDIRECT(nfl_game_result_header),0),FALSE)),"",VLOOKUP($B2944,INDIRECT(nfl_game_result),MATCH(E$1,INDIRECT(nfl_game_result_header),0),FALSE)),"error")</f>
        <v>-9</v>
      </c>
      <c r="F2944" s="23">
        <f ca="1">IFERROR(IF(ISBLANK(VLOOKUP($B2944,INDIRECT(nfl_game_result),MATCH(F$1,INDIRECT(nfl_game_result_header),0),FALSE)),"",VLOOKUP($B2944,INDIRECT(nfl_game_result),MATCH(F$1,INDIRECT(nfl_game_result_header),0),FALSE)),"error")</f>
        <v>48</v>
      </c>
      <c r="G2944" s="23">
        <f ca="1">IFERROR(IF(ISBLANK(VLOOKUP($B2944,INDIRECT(nfl_game_result),MATCH(G$1,INDIRECT(nfl_game_result_header),0),FALSE)),"",VLOOKUP($B2944,INDIRECT(nfl_game_result),MATCH(G$1,INDIRECT(nfl_game_result_header),0),FALSE)),"error")</f>
        <v>47.5</v>
      </c>
      <c r="H2944">
        <f ca="1">IFERROR(IF(ISBLANK(VLOOKUP($B2944,INDIRECT(nfl_game_result),MATCH(H$1,INDIRECT(nfl_game_result_header),0),FALSE)),"",VLOOKUP($B2944,INDIRECT(nfl_game_result),MATCH(H$1,INDIRECT(nfl_game_result_header),0),FALSE)),"error")</f>
        <v>20</v>
      </c>
      <c r="I2944">
        <f ca="1">IFERROR(IF(ISBLANK(VLOOKUP($B2944,INDIRECT(nfl_game_result),MATCH(I$1,INDIRECT(nfl_game_result_header),0),FALSE)),"",VLOOKUP($B2944,INDIRECT(nfl_game_result),MATCH(I$1,INDIRECT(nfl_game_result_header),0),FALSE)),"error")</f>
        <v>12</v>
      </c>
      <c r="J2944" t="str">
        <f ca="1">IFERROR(IF(ISBLANK(VLOOKUP($B2944,INDIRECT(nfl_game_result),MATCH(J$1,INDIRECT(nfl_game_result_header),0),FALSE)),"",VLOOKUP($B2944,INDIRECT(nfl_game_result),MATCH(J$1,INDIRECT(nfl_game_result_header),0),FALSE)),"error")</f>
        <v>CHI</v>
      </c>
      <c r="K2944" t="str">
        <f ca="1">IFERROR(IF(ISBLANK(VLOOKUP($B2944,INDIRECT(nfl_game_result),MATCH(K$1,INDIRECT(nfl_game_result_header),0),FALSE)),"",VLOOKUP($B2944,INDIRECT(nfl_game_result),MATCH(K$1,INDIRECT(nfl_game_result_header),0),FALSE)),"error")</f>
        <v>NOR</v>
      </c>
      <c r="L2944" s="23" t="str">
        <f ca="1">IFERROR(IF(ISBLANK(VLOOKUP($B2944,INDIRECT(nfl_game_result),MATCH(L$1,INDIRECT(nfl_game_result_header),0),FALSE)),"",VLOOKUP($B2944,INDIRECT(nfl_game_result),MATCH(L$1,INDIRECT(nfl_game_result_header),0),FALSE)),"error")</f>
        <v>U</v>
      </c>
      <c r="M2944" t="s">
        <v>14</v>
      </c>
      <c r="N2944">
        <v>-7</v>
      </c>
      <c r="O2944" t="s">
        <v>335</v>
      </c>
      <c r="P2944">
        <v>0.64</v>
      </c>
      <c r="Q2944" t="s">
        <v>335</v>
      </c>
      <c r="V2944" s="23" t="s">
        <v>416</v>
      </c>
      <c r="W2944">
        <f ca="1">VALUE(LEFT(C2944, 4))</f>
        <v>2017</v>
      </c>
      <c r="X2944">
        <f ca="1">VALUE(MID(C2944,6,FIND("_",C2944,6)-6))</f>
        <v>8</v>
      </c>
      <c r="Y2944">
        <f ca="1">IF(NOT(OR(ISBLANK(D2944),ISBLANK(E2944),D2944="",E2944="")),D2944-E2944,"")</f>
        <v>1</v>
      </c>
      <c r="Z2944">
        <f ca="1">IF(OR(NOT(ISNUMBER(D2944)),ISBLANK(D2944),D2944="",ISBLANK(N2944)),"",ABS(D2944-N2944))</f>
        <v>1</v>
      </c>
      <c r="AA2944">
        <f ca="1">IF(OR(ISBLANK(J2944),ISBLANK(O2944),J2944="",O2944=""),"",IF(J2944=O2944,1,0))</f>
        <v>0</v>
      </c>
      <c r="AB2944">
        <f ca="1">IF(OR(ISBLANK(K2944),ISBLANK(Q2944),K2944="",Q2944=""),"",IF(K2944=Q2944,1,0))</f>
        <v>1</v>
      </c>
      <c r="AC2944" s="23" t="str">
        <f t="shared" ca="1" si="45"/>
        <v/>
      </c>
    </row>
    <row r="2945" spans="1:29" x14ac:dyDescent="0.25">
      <c r="A2945" s="23">
        <v>2944</v>
      </c>
      <c r="B2945">
        <v>1446</v>
      </c>
      <c r="C2945" t="str">
        <f ca="1">IFERROR(VLOOKUP($B2945,INDIRECT(nfl_game_result),MATCH(C$1,INDIRECT(nfl_game_result_header),0),FALSE),"error")</f>
        <v>2017_08_CAR@TBY</v>
      </c>
      <c r="D2945">
        <f ca="1">IFERROR(IF(ISBLANK(VLOOKUP($B2945,INDIRECT(nfl_game_result),MATCH(D$1,INDIRECT(nfl_game_result_header),0),FALSE)),"",VLOOKUP($B2945,INDIRECT(nfl_game_result),MATCH(D$1,INDIRECT(nfl_game_result_header),0),FALSE)),"error")</f>
        <v>-2.5</v>
      </c>
      <c r="E2945">
        <f ca="1">IFERROR(IF(ISBLANK(VLOOKUP($B2945,INDIRECT(nfl_game_result),MATCH(E$1,INDIRECT(nfl_game_result_header),0),FALSE)),"",VLOOKUP($B2945,INDIRECT(nfl_game_result),MATCH(E$1,INDIRECT(nfl_game_result_header),0),FALSE)),"error")</f>
        <v>-1.5</v>
      </c>
      <c r="F2945" s="23">
        <f ca="1">IFERROR(IF(ISBLANK(VLOOKUP($B2945,INDIRECT(nfl_game_result),MATCH(F$1,INDIRECT(nfl_game_result_header),0),FALSE)),"",VLOOKUP($B2945,INDIRECT(nfl_game_result),MATCH(F$1,INDIRECT(nfl_game_result_header),0),FALSE)),"error")</f>
        <v>44</v>
      </c>
      <c r="G2945" s="23">
        <f ca="1">IFERROR(IF(ISBLANK(VLOOKUP($B2945,INDIRECT(nfl_game_result),MATCH(G$1,INDIRECT(nfl_game_result_header),0),FALSE)),"",VLOOKUP($B2945,INDIRECT(nfl_game_result),MATCH(G$1,INDIRECT(nfl_game_result_header),0),FALSE)),"error")</f>
        <v>46</v>
      </c>
      <c r="H2945">
        <f ca="1">IFERROR(IF(ISBLANK(VLOOKUP($B2945,INDIRECT(nfl_game_result),MATCH(H$1,INDIRECT(nfl_game_result_header),0),FALSE)),"",VLOOKUP($B2945,INDIRECT(nfl_game_result),MATCH(H$1,INDIRECT(nfl_game_result_header),0),FALSE)),"error")</f>
        <v>3</v>
      </c>
      <c r="I2945">
        <f ca="1">IFERROR(IF(ISBLANK(VLOOKUP($B2945,INDIRECT(nfl_game_result),MATCH(I$1,INDIRECT(nfl_game_result_header),0),FALSE)),"",VLOOKUP($B2945,INDIRECT(nfl_game_result),MATCH(I$1,INDIRECT(nfl_game_result_header),0),FALSE)),"error")</f>
        <v>17</v>
      </c>
      <c r="J2945" t="str">
        <f ca="1">IFERROR(IF(ISBLANK(VLOOKUP($B2945,INDIRECT(nfl_game_result),MATCH(J$1,INDIRECT(nfl_game_result_header),0),FALSE)),"",VLOOKUP($B2945,INDIRECT(nfl_game_result),MATCH(J$1,INDIRECT(nfl_game_result_header),0),FALSE)),"error")</f>
        <v>CAR</v>
      </c>
      <c r="K2945" t="str">
        <f ca="1">IFERROR(IF(ISBLANK(VLOOKUP($B2945,INDIRECT(nfl_game_result),MATCH(K$1,INDIRECT(nfl_game_result_header),0),FALSE)),"",VLOOKUP($B2945,INDIRECT(nfl_game_result),MATCH(K$1,INDIRECT(nfl_game_result_header),0),FALSE)),"error")</f>
        <v>CAR</v>
      </c>
      <c r="L2945" s="23" t="str">
        <f ca="1">IFERROR(IF(ISBLANK(VLOOKUP($B2945,INDIRECT(nfl_game_result),MATCH(L$1,INDIRECT(nfl_game_result_header),0),FALSE)),"",VLOOKUP($B2945,INDIRECT(nfl_game_result),MATCH(L$1,INDIRECT(nfl_game_result_header),0),FALSE)),"error")</f>
        <v>U</v>
      </c>
      <c r="M2945" t="s">
        <v>14</v>
      </c>
      <c r="N2945">
        <v>-2.5</v>
      </c>
      <c r="O2945" t="s">
        <v>67</v>
      </c>
      <c r="P2945">
        <v>0.65</v>
      </c>
      <c r="Q2945" t="s">
        <v>67</v>
      </c>
      <c r="V2945" s="23" t="s">
        <v>416</v>
      </c>
      <c r="W2945">
        <f ca="1">VALUE(LEFT(C2945, 4))</f>
        <v>2017</v>
      </c>
      <c r="X2945">
        <f ca="1">VALUE(MID(C2945,6,FIND("_",C2945,6)-6))</f>
        <v>8</v>
      </c>
      <c r="Y2945">
        <f ca="1">IF(NOT(OR(ISBLANK(D2945),ISBLANK(E2945),D2945="",E2945="")),D2945-E2945,"")</f>
        <v>-1</v>
      </c>
      <c r="Z2945">
        <f ca="1">IF(OR(NOT(ISNUMBER(D2945)),ISBLANK(D2945),D2945="",ISBLANK(N2945)),"",ABS(D2945-N2945))</f>
        <v>0</v>
      </c>
      <c r="AA2945">
        <f ca="1">IF(OR(ISBLANK(J2945),ISBLANK(O2945),J2945="",O2945=""),"",IF(J2945=O2945,1,0))</f>
        <v>1</v>
      </c>
      <c r="AB2945">
        <f ca="1">IF(OR(ISBLANK(K2945),ISBLANK(Q2945),K2945="",Q2945=""),"",IF(K2945=Q2945,1,0))</f>
        <v>1</v>
      </c>
      <c r="AC2945" s="23" t="str">
        <f t="shared" ca="1" si="45"/>
        <v/>
      </c>
    </row>
    <row r="2946" spans="1:29" x14ac:dyDescent="0.25">
      <c r="A2946" s="23">
        <v>2945</v>
      </c>
      <c r="B2946">
        <v>1447</v>
      </c>
      <c r="C2946" t="str">
        <f ca="1">IFERROR(VLOOKUP($B2946,INDIRECT(nfl_game_result),MATCH(C$1,INDIRECT(nfl_game_result_header),0),FALSE),"error")</f>
        <v>2017_08_IND@CIN</v>
      </c>
      <c r="D2946">
        <f ca="1">IFERROR(IF(ISBLANK(VLOOKUP($B2946,INDIRECT(nfl_game_result),MATCH(D$1,INDIRECT(nfl_game_result_header),0),FALSE)),"",VLOOKUP($B2946,INDIRECT(nfl_game_result),MATCH(D$1,INDIRECT(nfl_game_result_header),0),FALSE)),"error")</f>
        <v>-10</v>
      </c>
      <c r="E2946">
        <f ca="1">IFERROR(IF(ISBLANK(VLOOKUP($B2946,INDIRECT(nfl_game_result),MATCH(E$1,INDIRECT(nfl_game_result_header),0),FALSE)),"",VLOOKUP($B2946,INDIRECT(nfl_game_result),MATCH(E$1,INDIRECT(nfl_game_result_header),0),FALSE)),"error")</f>
        <v>-10.5</v>
      </c>
      <c r="F2946" s="23">
        <f ca="1">IFERROR(IF(ISBLANK(VLOOKUP($B2946,INDIRECT(nfl_game_result),MATCH(F$1,INDIRECT(nfl_game_result_header),0),FALSE)),"",VLOOKUP($B2946,INDIRECT(nfl_game_result),MATCH(F$1,INDIRECT(nfl_game_result_header),0),FALSE)),"error")</f>
        <v>41</v>
      </c>
      <c r="G2946" s="23">
        <f ca="1">IFERROR(IF(ISBLANK(VLOOKUP($B2946,INDIRECT(nfl_game_result),MATCH(G$1,INDIRECT(nfl_game_result_header),0),FALSE)),"",VLOOKUP($B2946,INDIRECT(nfl_game_result),MATCH(G$1,INDIRECT(nfl_game_result_header),0),FALSE)),"error")</f>
        <v>42</v>
      </c>
      <c r="H2946">
        <f ca="1">IFERROR(IF(ISBLANK(VLOOKUP($B2946,INDIRECT(nfl_game_result),MATCH(H$1,INDIRECT(nfl_game_result_header),0),FALSE)),"",VLOOKUP($B2946,INDIRECT(nfl_game_result),MATCH(H$1,INDIRECT(nfl_game_result_header),0),FALSE)),"error")</f>
        <v>24</v>
      </c>
      <c r="I2946">
        <f ca="1">IFERROR(IF(ISBLANK(VLOOKUP($B2946,INDIRECT(nfl_game_result),MATCH(I$1,INDIRECT(nfl_game_result_header),0),FALSE)),"",VLOOKUP($B2946,INDIRECT(nfl_game_result),MATCH(I$1,INDIRECT(nfl_game_result_header),0),FALSE)),"error")</f>
        <v>23</v>
      </c>
      <c r="J2946" t="str">
        <f ca="1">IFERROR(IF(ISBLANK(VLOOKUP($B2946,INDIRECT(nfl_game_result),MATCH(J$1,INDIRECT(nfl_game_result_header),0),FALSE)),"",VLOOKUP($B2946,INDIRECT(nfl_game_result),MATCH(J$1,INDIRECT(nfl_game_result_header),0),FALSE)),"error")</f>
        <v>IND</v>
      </c>
      <c r="K2946" t="str">
        <f ca="1">IFERROR(IF(ISBLANK(VLOOKUP($B2946,INDIRECT(nfl_game_result),MATCH(K$1,INDIRECT(nfl_game_result_header),0),FALSE)),"",VLOOKUP($B2946,INDIRECT(nfl_game_result),MATCH(K$1,INDIRECT(nfl_game_result_header),0),FALSE)),"error")</f>
        <v>CIN</v>
      </c>
      <c r="L2946" s="23" t="str">
        <f ca="1">IFERROR(IF(ISBLANK(VLOOKUP($B2946,INDIRECT(nfl_game_result),MATCH(L$1,INDIRECT(nfl_game_result_header),0),FALSE)),"",VLOOKUP($B2946,INDIRECT(nfl_game_result),MATCH(L$1,INDIRECT(nfl_game_result_header),0),FALSE)),"error")</f>
        <v>O</v>
      </c>
      <c r="M2946" t="s">
        <v>14</v>
      </c>
      <c r="N2946">
        <v>-6</v>
      </c>
      <c r="O2946" t="s">
        <v>69</v>
      </c>
      <c r="P2946">
        <v>0.61</v>
      </c>
      <c r="Q2946" t="s">
        <v>69</v>
      </c>
      <c r="V2946" s="23" t="s">
        <v>416</v>
      </c>
      <c r="W2946">
        <f ca="1">VALUE(LEFT(C2946, 4))</f>
        <v>2017</v>
      </c>
      <c r="X2946">
        <f ca="1">VALUE(MID(C2946,6,FIND("_",C2946,6)-6))</f>
        <v>8</v>
      </c>
      <c r="Y2946">
        <f ca="1">IF(NOT(OR(ISBLANK(D2946),ISBLANK(E2946),D2946="",E2946="")),D2946-E2946,"")</f>
        <v>0.5</v>
      </c>
      <c r="Z2946">
        <f ca="1">IF(OR(NOT(ISNUMBER(D2946)),ISBLANK(D2946),D2946="",ISBLANK(N2946)),"",ABS(D2946-N2946))</f>
        <v>4</v>
      </c>
      <c r="AA2946">
        <f ca="1">IF(OR(ISBLANK(J2946),ISBLANK(O2946),J2946="",O2946=""),"",IF(J2946=O2946,1,0))</f>
        <v>0</v>
      </c>
      <c r="AB2946">
        <f ca="1">IF(OR(ISBLANK(K2946),ISBLANK(Q2946),K2946="",Q2946=""),"",IF(K2946=Q2946,1,0))</f>
        <v>1</v>
      </c>
      <c r="AC2946" s="23" t="str">
        <f t="shared" ca="1" si="45"/>
        <v/>
      </c>
    </row>
    <row r="2947" spans="1:29" x14ac:dyDescent="0.25">
      <c r="A2947" s="23">
        <v>2946</v>
      </c>
      <c r="B2947">
        <v>1448</v>
      </c>
      <c r="C2947" t="str">
        <f ca="1">IFERROR(VLOOKUP($B2947,INDIRECT(nfl_game_result),MATCH(C$1,INDIRECT(nfl_game_result_header),0),FALSE),"error")</f>
        <v>2017_08_OAK@BUF</v>
      </c>
      <c r="D2947">
        <f ca="1">IFERROR(IF(ISBLANK(VLOOKUP($B2947,INDIRECT(nfl_game_result),MATCH(D$1,INDIRECT(nfl_game_result_header),0),FALSE)),"",VLOOKUP($B2947,INDIRECT(nfl_game_result),MATCH(D$1,INDIRECT(nfl_game_result_header),0),FALSE)),"error")</f>
        <v>-3</v>
      </c>
      <c r="E2947">
        <f ca="1">IFERROR(IF(ISBLANK(VLOOKUP($B2947,INDIRECT(nfl_game_result),MATCH(E$1,INDIRECT(nfl_game_result_header),0),FALSE)),"",VLOOKUP($B2947,INDIRECT(nfl_game_result),MATCH(E$1,INDIRECT(nfl_game_result_header),0),FALSE)),"error")</f>
        <v>-2.5</v>
      </c>
      <c r="F2947" s="23">
        <f ca="1">IFERROR(IF(ISBLANK(VLOOKUP($B2947,INDIRECT(nfl_game_result),MATCH(F$1,INDIRECT(nfl_game_result_header),0),FALSE)),"",VLOOKUP($B2947,INDIRECT(nfl_game_result),MATCH(F$1,INDIRECT(nfl_game_result_header),0),FALSE)),"error")</f>
        <v>44.5</v>
      </c>
      <c r="G2947" s="23">
        <f ca="1">IFERROR(IF(ISBLANK(VLOOKUP($B2947,INDIRECT(nfl_game_result),MATCH(G$1,INDIRECT(nfl_game_result_header),0),FALSE)),"",VLOOKUP($B2947,INDIRECT(nfl_game_result),MATCH(G$1,INDIRECT(nfl_game_result_header),0),FALSE)),"error")</f>
        <v>46.5</v>
      </c>
      <c r="H2947">
        <f ca="1">IFERROR(IF(ISBLANK(VLOOKUP($B2947,INDIRECT(nfl_game_result),MATCH(H$1,INDIRECT(nfl_game_result_header),0),FALSE)),"",VLOOKUP($B2947,INDIRECT(nfl_game_result),MATCH(H$1,INDIRECT(nfl_game_result_header),0),FALSE)),"error")</f>
        <v>34</v>
      </c>
      <c r="I2947">
        <f ca="1">IFERROR(IF(ISBLANK(VLOOKUP($B2947,INDIRECT(nfl_game_result),MATCH(I$1,INDIRECT(nfl_game_result_header),0),FALSE)),"",VLOOKUP($B2947,INDIRECT(nfl_game_result),MATCH(I$1,INDIRECT(nfl_game_result_header),0),FALSE)),"error")</f>
        <v>14</v>
      </c>
      <c r="J2947" t="str">
        <f ca="1">IFERROR(IF(ISBLANK(VLOOKUP($B2947,INDIRECT(nfl_game_result),MATCH(J$1,INDIRECT(nfl_game_result_header),0),FALSE)),"",VLOOKUP($B2947,INDIRECT(nfl_game_result),MATCH(J$1,INDIRECT(nfl_game_result_header),0),FALSE)),"error")</f>
        <v>BUF</v>
      </c>
      <c r="K2947" t="str">
        <f ca="1">IFERROR(IF(ISBLANK(VLOOKUP($B2947,INDIRECT(nfl_game_result),MATCH(K$1,INDIRECT(nfl_game_result_header),0),FALSE)),"",VLOOKUP($B2947,INDIRECT(nfl_game_result),MATCH(K$1,INDIRECT(nfl_game_result_header),0),FALSE)),"error")</f>
        <v>BUF</v>
      </c>
      <c r="L2947" s="23" t="str">
        <f ca="1">IFERROR(IF(ISBLANK(VLOOKUP($B2947,INDIRECT(nfl_game_result),MATCH(L$1,INDIRECT(nfl_game_result_header),0),FALSE)),"",VLOOKUP($B2947,INDIRECT(nfl_game_result),MATCH(L$1,INDIRECT(nfl_game_result_header),0),FALSE)),"error")</f>
        <v>O</v>
      </c>
      <c r="M2947" t="s">
        <v>14</v>
      </c>
      <c r="N2947">
        <v>0</v>
      </c>
      <c r="O2947" t="s">
        <v>66</v>
      </c>
      <c r="P2947">
        <v>0.62</v>
      </c>
      <c r="Q2947" t="s">
        <v>66</v>
      </c>
      <c r="V2947" s="23" t="s">
        <v>416</v>
      </c>
      <c r="W2947">
        <f ca="1">VALUE(LEFT(C2947, 4))</f>
        <v>2017</v>
      </c>
      <c r="X2947">
        <f ca="1">VALUE(MID(C2947,6,FIND("_",C2947,6)-6))</f>
        <v>8</v>
      </c>
      <c r="Y2947">
        <f ca="1">IF(NOT(OR(ISBLANK(D2947),ISBLANK(E2947),D2947="",E2947="")),D2947-E2947,"")</f>
        <v>-0.5</v>
      </c>
      <c r="Z2947">
        <f ca="1">IF(OR(NOT(ISNUMBER(D2947)),ISBLANK(D2947),D2947="",ISBLANK(N2947)),"",ABS(D2947-N2947))</f>
        <v>3</v>
      </c>
      <c r="AA2947">
        <f ca="1">IF(OR(ISBLANK(J2947),ISBLANK(O2947),J2947="",O2947=""),"",IF(J2947=O2947,1,0))</f>
        <v>1</v>
      </c>
      <c r="AB2947">
        <f ca="1">IF(OR(ISBLANK(K2947),ISBLANK(Q2947),K2947="",Q2947=""),"",IF(K2947=Q2947,1,0))</f>
        <v>1</v>
      </c>
      <c r="AC2947" s="23" t="str">
        <f t="shared" ca="1" si="45"/>
        <v/>
      </c>
    </row>
    <row r="2948" spans="1:29" x14ac:dyDescent="0.25">
      <c r="A2948" s="23">
        <v>2947</v>
      </c>
      <c r="B2948">
        <v>1449</v>
      </c>
      <c r="C2948" t="str">
        <f ca="1">IFERROR(VLOOKUP($B2948,INDIRECT(nfl_game_result),MATCH(C$1,INDIRECT(nfl_game_result_header),0),FALSE),"error")</f>
        <v>2017_08_SFO@PHI</v>
      </c>
      <c r="D2948">
        <f ca="1">IFERROR(IF(ISBLANK(VLOOKUP($B2948,INDIRECT(nfl_game_result),MATCH(D$1,INDIRECT(nfl_game_result_header),0),FALSE)),"",VLOOKUP($B2948,INDIRECT(nfl_game_result),MATCH(D$1,INDIRECT(nfl_game_result_header),0),FALSE)),"error")</f>
        <v>-11</v>
      </c>
      <c r="E2948">
        <f ca="1">IFERROR(IF(ISBLANK(VLOOKUP($B2948,INDIRECT(nfl_game_result),MATCH(E$1,INDIRECT(nfl_game_result_header),0),FALSE)),"",VLOOKUP($B2948,INDIRECT(nfl_game_result),MATCH(E$1,INDIRECT(nfl_game_result_header),0),FALSE)),"error")</f>
        <v>-12.5</v>
      </c>
      <c r="F2948" s="23" t="str">
        <f ca="1">IFERROR(IF(ISBLANK(VLOOKUP($B2948,INDIRECT(nfl_game_result),MATCH(F$1,INDIRECT(nfl_game_result_header),0),FALSE)),"",VLOOKUP($B2948,INDIRECT(nfl_game_result),MATCH(F$1,INDIRECT(nfl_game_result_header),0),FALSE)),"error")</f>
        <v>off</v>
      </c>
      <c r="G2948" s="23">
        <f ca="1">IFERROR(IF(ISBLANK(VLOOKUP($B2948,INDIRECT(nfl_game_result),MATCH(G$1,INDIRECT(nfl_game_result_header),0),FALSE)),"",VLOOKUP($B2948,INDIRECT(nfl_game_result),MATCH(G$1,INDIRECT(nfl_game_result_header),0),FALSE)),"error")</f>
        <v>45.5</v>
      </c>
      <c r="H2948">
        <f ca="1">IFERROR(IF(ISBLANK(VLOOKUP($B2948,INDIRECT(nfl_game_result),MATCH(H$1,INDIRECT(nfl_game_result_header),0),FALSE)),"",VLOOKUP($B2948,INDIRECT(nfl_game_result),MATCH(H$1,INDIRECT(nfl_game_result_header),0),FALSE)),"error")</f>
        <v>33</v>
      </c>
      <c r="I2948">
        <f ca="1">IFERROR(IF(ISBLANK(VLOOKUP($B2948,INDIRECT(nfl_game_result),MATCH(I$1,INDIRECT(nfl_game_result_header),0),FALSE)),"",VLOOKUP($B2948,INDIRECT(nfl_game_result),MATCH(I$1,INDIRECT(nfl_game_result_header),0),FALSE)),"error")</f>
        <v>10</v>
      </c>
      <c r="J2948" t="str">
        <f ca="1">IFERROR(IF(ISBLANK(VLOOKUP($B2948,INDIRECT(nfl_game_result),MATCH(J$1,INDIRECT(nfl_game_result_header),0),FALSE)),"",VLOOKUP($B2948,INDIRECT(nfl_game_result),MATCH(J$1,INDIRECT(nfl_game_result_header),0),FALSE)),"error")</f>
        <v>PHI</v>
      </c>
      <c r="K2948" t="str">
        <f ca="1">IFERROR(IF(ISBLANK(VLOOKUP($B2948,INDIRECT(nfl_game_result),MATCH(K$1,INDIRECT(nfl_game_result_header),0),FALSE)),"",VLOOKUP($B2948,INDIRECT(nfl_game_result),MATCH(K$1,INDIRECT(nfl_game_result_header),0),FALSE)),"error")</f>
        <v>PHI</v>
      </c>
      <c r="L2948" s="23" t="str">
        <f ca="1">IFERROR(IF(ISBLANK(VLOOKUP($B2948,INDIRECT(nfl_game_result),MATCH(L$1,INDIRECT(nfl_game_result_header),0),FALSE)),"",VLOOKUP($B2948,INDIRECT(nfl_game_result),MATCH(L$1,INDIRECT(nfl_game_result_header),0),FALSE)),"error")</f>
        <v>U</v>
      </c>
      <c r="M2948" t="s">
        <v>14</v>
      </c>
      <c r="N2948">
        <v>-10</v>
      </c>
      <c r="O2948" t="s">
        <v>333</v>
      </c>
      <c r="P2948">
        <v>0.52</v>
      </c>
      <c r="Q2948" t="s">
        <v>86</v>
      </c>
      <c r="V2948" s="23" t="s">
        <v>416</v>
      </c>
      <c r="W2948">
        <f ca="1">VALUE(LEFT(C2948, 4))</f>
        <v>2017</v>
      </c>
      <c r="X2948">
        <f ca="1">VALUE(MID(C2948,6,FIND("_",C2948,6)-6))</f>
        <v>8</v>
      </c>
      <c r="Y2948">
        <f ca="1">IF(NOT(OR(ISBLANK(D2948),ISBLANK(E2948),D2948="",E2948="")),D2948-E2948,"")</f>
        <v>1.5</v>
      </c>
      <c r="Z2948">
        <f ca="1">IF(OR(NOT(ISNUMBER(D2948)),ISBLANK(D2948),D2948="",ISBLANK(N2948)),"",ABS(D2948-N2948))</f>
        <v>1</v>
      </c>
      <c r="AA2948">
        <f ca="1">IF(OR(ISBLANK(J2948),ISBLANK(O2948),J2948="",O2948=""),"",IF(J2948=O2948,1,0))</f>
        <v>0</v>
      </c>
      <c r="AB2948">
        <f ca="1">IF(OR(ISBLANK(K2948),ISBLANK(Q2948),K2948="",Q2948=""),"",IF(K2948=Q2948,1,0))</f>
        <v>1</v>
      </c>
      <c r="AC2948" s="23" t="str">
        <f t="shared" ca="1" si="45"/>
        <v/>
      </c>
    </row>
    <row r="2949" spans="1:29" x14ac:dyDescent="0.25">
      <c r="A2949" s="23">
        <v>2948</v>
      </c>
      <c r="B2949">
        <v>1450</v>
      </c>
      <c r="C2949" t="str">
        <f ca="1">IFERROR(VLOOKUP($B2949,INDIRECT(nfl_game_result),MATCH(C$1,INDIRECT(nfl_game_result_header),0),FALSE),"error")</f>
        <v>2017_08_ATL@NYJ</v>
      </c>
      <c r="D2949">
        <f ca="1">IFERROR(IF(ISBLANK(VLOOKUP($B2949,INDIRECT(nfl_game_result),MATCH(D$1,INDIRECT(nfl_game_result_header),0),FALSE)),"",VLOOKUP($B2949,INDIRECT(nfl_game_result),MATCH(D$1,INDIRECT(nfl_game_result_header),0),FALSE)),"error")</f>
        <v>7</v>
      </c>
      <c r="E2949">
        <f ca="1">IFERROR(IF(ISBLANK(VLOOKUP($B2949,INDIRECT(nfl_game_result),MATCH(E$1,INDIRECT(nfl_game_result_header),0),FALSE)),"",VLOOKUP($B2949,INDIRECT(nfl_game_result),MATCH(E$1,INDIRECT(nfl_game_result_header),0),FALSE)),"error")</f>
        <v>6</v>
      </c>
      <c r="F2949" s="23" t="str">
        <f ca="1">IFERROR(IF(ISBLANK(VLOOKUP($B2949,INDIRECT(nfl_game_result),MATCH(F$1,INDIRECT(nfl_game_result_header),0),FALSE)),"",VLOOKUP($B2949,INDIRECT(nfl_game_result),MATCH(F$1,INDIRECT(nfl_game_result_header),0),FALSE)),"error")</f>
        <v>off</v>
      </c>
      <c r="G2949" s="23">
        <f ca="1">IFERROR(IF(ISBLANK(VLOOKUP($B2949,INDIRECT(nfl_game_result),MATCH(G$1,INDIRECT(nfl_game_result_header),0),FALSE)),"",VLOOKUP($B2949,INDIRECT(nfl_game_result),MATCH(G$1,INDIRECT(nfl_game_result_header),0),FALSE)),"error")</f>
        <v>44.5</v>
      </c>
      <c r="H2949">
        <f ca="1">IFERROR(IF(ISBLANK(VLOOKUP($B2949,INDIRECT(nfl_game_result),MATCH(H$1,INDIRECT(nfl_game_result_header),0),FALSE)),"",VLOOKUP($B2949,INDIRECT(nfl_game_result),MATCH(H$1,INDIRECT(nfl_game_result_header),0),FALSE)),"error")</f>
        <v>20</v>
      </c>
      <c r="I2949">
        <f ca="1">IFERROR(IF(ISBLANK(VLOOKUP($B2949,INDIRECT(nfl_game_result),MATCH(I$1,INDIRECT(nfl_game_result_header),0),FALSE)),"",VLOOKUP($B2949,INDIRECT(nfl_game_result),MATCH(I$1,INDIRECT(nfl_game_result_header),0),FALSE)),"error")</f>
        <v>25</v>
      </c>
      <c r="J2949" t="str">
        <f ca="1">IFERROR(IF(ISBLANK(VLOOKUP($B2949,INDIRECT(nfl_game_result),MATCH(J$1,INDIRECT(nfl_game_result_header),0),FALSE)),"",VLOOKUP($B2949,INDIRECT(nfl_game_result),MATCH(J$1,INDIRECT(nfl_game_result_header),0),FALSE)),"error")</f>
        <v>NYJ</v>
      </c>
      <c r="K2949" t="str">
        <f ca="1">IFERROR(IF(ISBLANK(VLOOKUP($B2949,INDIRECT(nfl_game_result),MATCH(K$1,INDIRECT(nfl_game_result_header),0),FALSE)),"",VLOOKUP($B2949,INDIRECT(nfl_game_result),MATCH(K$1,INDIRECT(nfl_game_result_header),0),FALSE)),"error")</f>
        <v>ATL</v>
      </c>
      <c r="L2949" s="23" t="str">
        <f ca="1">IFERROR(IF(ISBLANK(VLOOKUP($B2949,INDIRECT(nfl_game_result),MATCH(L$1,INDIRECT(nfl_game_result_header),0),FALSE)),"",VLOOKUP($B2949,INDIRECT(nfl_game_result),MATCH(L$1,INDIRECT(nfl_game_result_header),0),FALSE)),"error")</f>
        <v>O</v>
      </c>
      <c r="M2949" t="s">
        <v>14</v>
      </c>
      <c r="N2949">
        <v>1</v>
      </c>
      <c r="O2949" t="s">
        <v>84</v>
      </c>
      <c r="P2949">
        <v>0.55000000000000004</v>
      </c>
      <c r="Q2949" t="s">
        <v>20</v>
      </c>
      <c r="V2949" s="23" t="s">
        <v>416</v>
      </c>
      <c r="W2949">
        <f ca="1">VALUE(LEFT(C2949, 4))</f>
        <v>2017</v>
      </c>
      <c r="X2949">
        <f ca="1">VALUE(MID(C2949,6,FIND("_",C2949,6)-6))</f>
        <v>8</v>
      </c>
      <c r="Y2949">
        <f ca="1">IF(NOT(OR(ISBLANK(D2949),ISBLANK(E2949),D2949="",E2949="")),D2949-E2949,"")</f>
        <v>1</v>
      </c>
      <c r="Z2949">
        <f ca="1">IF(OR(NOT(ISNUMBER(D2949)),ISBLANK(D2949),D2949="",ISBLANK(N2949)),"",ABS(D2949-N2949))</f>
        <v>6</v>
      </c>
      <c r="AA2949">
        <f ca="1">IF(OR(ISBLANK(J2949),ISBLANK(O2949),J2949="",O2949=""),"",IF(J2949=O2949,1,0))</f>
        <v>1</v>
      </c>
      <c r="AB2949">
        <f ca="1">IF(OR(ISBLANK(K2949),ISBLANK(Q2949),K2949="",Q2949=""),"",IF(K2949=Q2949,1,0))</f>
        <v>1</v>
      </c>
      <c r="AC2949" s="23" t="str">
        <f t="shared" ca="1" si="45"/>
        <v/>
      </c>
    </row>
    <row r="2950" spans="1:29" x14ac:dyDescent="0.25">
      <c r="A2950" s="23">
        <v>2949</v>
      </c>
      <c r="B2950">
        <v>1451</v>
      </c>
      <c r="C2950" t="str">
        <f ca="1">IFERROR(VLOOKUP($B2950,INDIRECT(nfl_game_result),MATCH(C$1,INDIRECT(nfl_game_result_header),0),FALSE),"error")</f>
        <v>2017_08_HOU@SEA</v>
      </c>
      <c r="D2950">
        <f ca="1">IFERROR(IF(ISBLANK(VLOOKUP($B2950,INDIRECT(nfl_game_result),MATCH(D$1,INDIRECT(nfl_game_result_header),0),FALSE)),"",VLOOKUP($B2950,INDIRECT(nfl_game_result),MATCH(D$1,INDIRECT(nfl_game_result_header),0),FALSE)),"error")</f>
        <v>-5.5</v>
      </c>
      <c r="E2950">
        <f ca="1">IFERROR(IF(ISBLANK(VLOOKUP($B2950,INDIRECT(nfl_game_result),MATCH(E$1,INDIRECT(nfl_game_result_header),0),FALSE)),"",VLOOKUP($B2950,INDIRECT(nfl_game_result),MATCH(E$1,INDIRECT(nfl_game_result_header),0),FALSE)),"error")</f>
        <v>-6.5</v>
      </c>
      <c r="F2950" s="23">
        <f ca="1">IFERROR(IF(ISBLANK(VLOOKUP($B2950,INDIRECT(nfl_game_result),MATCH(F$1,INDIRECT(nfl_game_result_header),0),FALSE)),"",VLOOKUP($B2950,INDIRECT(nfl_game_result),MATCH(F$1,INDIRECT(nfl_game_result_header),0),FALSE)),"error")</f>
        <v>42</v>
      </c>
      <c r="G2950" s="23">
        <f ca="1">IFERROR(IF(ISBLANK(VLOOKUP($B2950,INDIRECT(nfl_game_result),MATCH(G$1,INDIRECT(nfl_game_result_header),0),FALSE)),"",VLOOKUP($B2950,INDIRECT(nfl_game_result),MATCH(G$1,INDIRECT(nfl_game_result_header),0),FALSE)),"error")</f>
        <v>45.5</v>
      </c>
      <c r="H2950">
        <f ca="1">IFERROR(IF(ISBLANK(VLOOKUP($B2950,INDIRECT(nfl_game_result),MATCH(H$1,INDIRECT(nfl_game_result_header),0),FALSE)),"",VLOOKUP($B2950,INDIRECT(nfl_game_result),MATCH(H$1,INDIRECT(nfl_game_result_header),0),FALSE)),"error")</f>
        <v>41</v>
      </c>
      <c r="I2950">
        <f ca="1">IFERROR(IF(ISBLANK(VLOOKUP($B2950,INDIRECT(nfl_game_result),MATCH(I$1,INDIRECT(nfl_game_result_header),0),FALSE)),"",VLOOKUP($B2950,INDIRECT(nfl_game_result),MATCH(I$1,INDIRECT(nfl_game_result_header),0),FALSE)),"error")</f>
        <v>38</v>
      </c>
      <c r="J2950" t="str">
        <f ca="1">IFERROR(IF(ISBLANK(VLOOKUP($B2950,INDIRECT(nfl_game_result),MATCH(J$1,INDIRECT(nfl_game_result_header),0),FALSE)),"",VLOOKUP($B2950,INDIRECT(nfl_game_result),MATCH(J$1,INDIRECT(nfl_game_result_header),0),FALSE)),"error")</f>
        <v>HOU</v>
      </c>
      <c r="K2950" t="str">
        <f ca="1">IFERROR(IF(ISBLANK(VLOOKUP($B2950,INDIRECT(nfl_game_result),MATCH(K$1,INDIRECT(nfl_game_result_header),0),FALSE)),"",VLOOKUP($B2950,INDIRECT(nfl_game_result),MATCH(K$1,INDIRECT(nfl_game_result_header),0),FALSE)),"error")</f>
        <v>SEA</v>
      </c>
      <c r="L2950" s="23" t="str">
        <f ca="1">IFERROR(IF(ISBLANK(VLOOKUP($B2950,INDIRECT(nfl_game_result),MATCH(L$1,INDIRECT(nfl_game_result_header),0),FALSE)),"",VLOOKUP($B2950,INDIRECT(nfl_game_result),MATCH(L$1,INDIRECT(nfl_game_result_header),0),FALSE)),"error")</f>
        <v>O</v>
      </c>
      <c r="M2950" t="s">
        <v>14</v>
      </c>
      <c r="N2950">
        <v>-6.5</v>
      </c>
      <c r="O2950" t="s">
        <v>89</v>
      </c>
      <c r="P2950">
        <v>0.54</v>
      </c>
      <c r="Q2950" t="s">
        <v>89</v>
      </c>
      <c r="V2950" s="23" t="s">
        <v>416</v>
      </c>
      <c r="W2950">
        <f ca="1">VALUE(LEFT(C2950, 4))</f>
        <v>2017</v>
      </c>
      <c r="X2950">
        <f ca="1">VALUE(MID(C2950,6,FIND("_",C2950,6)-6))</f>
        <v>8</v>
      </c>
      <c r="Y2950">
        <f ca="1">IF(NOT(OR(ISBLANK(D2950),ISBLANK(E2950),D2950="",E2950="")),D2950-E2950,"")</f>
        <v>1</v>
      </c>
      <c r="Z2950">
        <f ca="1">IF(OR(NOT(ISNUMBER(D2950)),ISBLANK(D2950),D2950="",ISBLANK(N2950)),"",ABS(D2950-N2950))</f>
        <v>1</v>
      </c>
      <c r="AA2950">
        <f ca="1">IF(OR(ISBLANK(J2950),ISBLANK(O2950),J2950="",O2950=""),"",IF(J2950=O2950,1,0))</f>
        <v>0</v>
      </c>
      <c r="AB2950">
        <f ca="1">IF(OR(ISBLANK(K2950),ISBLANK(Q2950),K2950="",Q2950=""),"",IF(K2950=Q2950,1,0))</f>
        <v>1</v>
      </c>
      <c r="AC2950" s="23" t="str">
        <f t="shared" ca="1" si="45"/>
        <v/>
      </c>
    </row>
    <row r="2951" spans="1:29" x14ac:dyDescent="0.25">
      <c r="A2951" s="23">
        <v>2950</v>
      </c>
      <c r="B2951">
        <v>1452</v>
      </c>
      <c r="C2951" t="str">
        <f ca="1">IFERROR(VLOOKUP($B2951,INDIRECT(nfl_game_result),MATCH(C$1,INDIRECT(nfl_game_result_header),0),FALSE),"error")</f>
        <v>2017_08_DAL@WAS</v>
      </c>
      <c r="D2951">
        <f ca="1">IFERROR(IF(ISBLANK(VLOOKUP($B2951,INDIRECT(nfl_game_result),MATCH(D$1,INDIRECT(nfl_game_result_header),0),FALSE)),"",VLOOKUP($B2951,INDIRECT(nfl_game_result),MATCH(D$1,INDIRECT(nfl_game_result_header),0),FALSE)),"error")</f>
        <v>1</v>
      </c>
      <c r="E2951">
        <f ca="1">IFERROR(IF(ISBLANK(VLOOKUP($B2951,INDIRECT(nfl_game_result),MATCH(E$1,INDIRECT(nfl_game_result_header),0),FALSE)),"",VLOOKUP($B2951,INDIRECT(nfl_game_result),MATCH(E$1,INDIRECT(nfl_game_result_header),0),FALSE)),"error")</f>
        <v>2</v>
      </c>
      <c r="F2951" s="23" t="str">
        <f ca="1">IFERROR(IF(ISBLANK(VLOOKUP($B2951,INDIRECT(nfl_game_result),MATCH(F$1,INDIRECT(nfl_game_result_header),0),FALSE)),"",VLOOKUP($B2951,INDIRECT(nfl_game_result),MATCH(F$1,INDIRECT(nfl_game_result_header),0),FALSE)),"error")</f>
        <v>off</v>
      </c>
      <c r="G2951" s="23">
        <f ca="1">IFERROR(IF(ISBLANK(VLOOKUP($B2951,INDIRECT(nfl_game_result),MATCH(G$1,INDIRECT(nfl_game_result_header),0),FALSE)),"",VLOOKUP($B2951,INDIRECT(nfl_game_result),MATCH(G$1,INDIRECT(nfl_game_result_header),0),FALSE)),"error")</f>
        <v>47.5</v>
      </c>
      <c r="H2951">
        <f ca="1">IFERROR(IF(ISBLANK(VLOOKUP($B2951,INDIRECT(nfl_game_result),MATCH(H$1,INDIRECT(nfl_game_result_header),0),FALSE)),"",VLOOKUP($B2951,INDIRECT(nfl_game_result),MATCH(H$1,INDIRECT(nfl_game_result_header),0),FALSE)),"error")</f>
        <v>19</v>
      </c>
      <c r="I2951">
        <f ca="1">IFERROR(IF(ISBLANK(VLOOKUP($B2951,INDIRECT(nfl_game_result),MATCH(I$1,INDIRECT(nfl_game_result_header),0),FALSE)),"",VLOOKUP($B2951,INDIRECT(nfl_game_result),MATCH(I$1,INDIRECT(nfl_game_result_header),0),FALSE)),"error")</f>
        <v>33</v>
      </c>
      <c r="J2951" t="str">
        <f ca="1">IFERROR(IF(ISBLANK(VLOOKUP($B2951,INDIRECT(nfl_game_result),MATCH(J$1,INDIRECT(nfl_game_result_header),0),FALSE)),"",VLOOKUP($B2951,INDIRECT(nfl_game_result),MATCH(J$1,INDIRECT(nfl_game_result_header),0),FALSE)),"error")</f>
        <v>DAL</v>
      </c>
      <c r="K2951" t="str">
        <f ca="1">IFERROR(IF(ISBLANK(VLOOKUP($B2951,INDIRECT(nfl_game_result),MATCH(K$1,INDIRECT(nfl_game_result_header),0),FALSE)),"",VLOOKUP($B2951,INDIRECT(nfl_game_result),MATCH(K$1,INDIRECT(nfl_game_result_header),0),FALSE)),"error")</f>
        <v>DAL</v>
      </c>
      <c r="L2951" s="23" t="str">
        <f ca="1">IFERROR(IF(ISBLANK(VLOOKUP($B2951,INDIRECT(nfl_game_result),MATCH(L$1,INDIRECT(nfl_game_result_header),0),FALSE)),"",VLOOKUP($B2951,INDIRECT(nfl_game_result),MATCH(L$1,INDIRECT(nfl_game_result_header),0),FALSE)),"error")</f>
        <v>O</v>
      </c>
      <c r="M2951" t="s">
        <v>14</v>
      </c>
      <c r="N2951">
        <v>0</v>
      </c>
      <c r="O2951" t="s">
        <v>94</v>
      </c>
      <c r="P2951">
        <v>0.56999999999999995</v>
      </c>
      <c r="Q2951" t="s">
        <v>94</v>
      </c>
      <c r="V2951" s="23" t="s">
        <v>416</v>
      </c>
      <c r="W2951">
        <f ca="1">VALUE(LEFT(C2951, 4))</f>
        <v>2017</v>
      </c>
      <c r="X2951">
        <f ca="1">VALUE(MID(C2951,6,FIND("_",C2951,6)-6))</f>
        <v>8</v>
      </c>
      <c r="Y2951">
        <f ca="1">IF(NOT(OR(ISBLANK(D2951),ISBLANK(E2951),D2951="",E2951="")),D2951-E2951,"")</f>
        <v>-1</v>
      </c>
      <c r="Z2951">
        <f ca="1">IF(OR(NOT(ISNUMBER(D2951)),ISBLANK(D2951),D2951="",ISBLANK(N2951)),"",ABS(D2951-N2951))</f>
        <v>1</v>
      </c>
      <c r="AA2951">
        <f ca="1">IF(OR(ISBLANK(J2951),ISBLANK(O2951),J2951="",O2951=""),"",IF(J2951=O2951,1,0))</f>
        <v>0</v>
      </c>
      <c r="AB2951">
        <f ca="1">IF(OR(ISBLANK(K2951),ISBLANK(Q2951),K2951="",Q2951=""),"",IF(K2951=Q2951,1,0))</f>
        <v>0</v>
      </c>
      <c r="AC2951" s="23" t="str">
        <f t="shared" ca="1" si="45"/>
        <v/>
      </c>
    </row>
    <row r="2952" spans="1:29" x14ac:dyDescent="0.25">
      <c r="A2952" s="23">
        <v>2951</v>
      </c>
      <c r="B2952">
        <v>1453</v>
      </c>
      <c r="C2952" t="str">
        <f ca="1">IFERROR(VLOOKUP($B2952,INDIRECT(nfl_game_result),MATCH(C$1,INDIRECT(nfl_game_result_header),0),FALSE),"error")</f>
        <v>2017_08_PIT@DET</v>
      </c>
      <c r="D2952">
        <f ca="1">IFERROR(IF(ISBLANK(VLOOKUP($B2952,INDIRECT(nfl_game_result),MATCH(D$1,INDIRECT(nfl_game_result_header),0),FALSE)),"",VLOOKUP($B2952,INDIRECT(nfl_game_result),MATCH(D$1,INDIRECT(nfl_game_result_header),0),FALSE)),"error")</f>
        <v>3</v>
      </c>
      <c r="E2952">
        <f ca="1">IFERROR(IF(ISBLANK(VLOOKUP($B2952,INDIRECT(nfl_game_result),MATCH(E$1,INDIRECT(nfl_game_result_header),0),FALSE)),"",VLOOKUP($B2952,INDIRECT(nfl_game_result),MATCH(E$1,INDIRECT(nfl_game_result_header),0),FALSE)),"error")</f>
        <v>3</v>
      </c>
      <c r="F2952" s="23">
        <f ca="1">IFERROR(IF(ISBLANK(VLOOKUP($B2952,INDIRECT(nfl_game_result),MATCH(F$1,INDIRECT(nfl_game_result_header),0),FALSE)),"",VLOOKUP($B2952,INDIRECT(nfl_game_result),MATCH(F$1,INDIRECT(nfl_game_result_header),0),FALSE)),"error")</f>
        <v>45</v>
      </c>
      <c r="G2952" s="23">
        <f ca="1">IFERROR(IF(ISBLANK(VLOOKUP($B2952,INDIRECT(nfl_game_result),MATCH(G$1,INDIRECT(nfl_game_result_header),0),FALSE)),"",VLOOKUP($B2952,INDIRECT(nfl_game_result),MATCH(G$1,INDIRECT(nfl_game_result_header),0),FALSE)),"error")</f>
        <v>46</v>
      </c>
      <c r="H2952">
        <f ca="1">IFERROR(IF(ISBLANK(VLOOKUP($B2952,INDIRECT(nfl_game_result),MATCH(H$1,INDIRECT(nfl_game_result_header),0),FALSE)),"",VLOOKUP($B2952,INDIRECT(nfl_game_result),MATCH(H$1,INDIRECT(nfl_game_result_header),0),FALSE)),"error")</f>
        <v>15</v>
      </c>
      <c r="I2952">
        <f ca="1">IFERROR(IF(ISBLANK(VLOOKUP($B2952,INDIRECT(nfl_game_result),MATCH(I$1,INDIRECT(nfl_game_result_header),0),FALSE)),"",VLOOKUP($B2952,INDIRECT(nfl_game_result),MATCH(I$1,INDIRECT(nfl_game_result_header),0),FALSE)),"error")</f>
        <v>20</v>
      </c>
      <c r="J2952" t="str">
        <f ca="1">IFERROR(IF(ISBLANK(VLOOKUP($B2952,INDIRECT(nfl_game_result),MATCH(J$1,INDIRECT(nfl_game_result_header),0),FALSE)),"",VLOOKUP($B2952,INDIRECT(nfl_game_result),MATCH(J$1,INDIRECT(nfl_game_result_header),0),FALSE)),"error")</f>
        <v>PIT</v>
      </c>
      <c r="K2952" t="str">
        <f ca="1">IFERROR(IF(ISBLANK(VLOOKUP($B2952,INDIRECT(nfl_game_result),MATCH(K$1,INDIRECT(nfl_game_result_header),0),FALSE)),"",VLOOKUP($B2952,INDIRECT(nfl_game_result),MATCH(K$1,INDIRECT(nfl_game_result_header),0),FALSE)),"error")</f>
        <v>PIT</v>
      </c>
      <c r="L2952" s="23" t="str">
        <f ca="1">IFERROR(IF(ISBLANK(VLOOKUP($B2952,INDIRECT(nfl_game_result),MATCH(L$1,INDIRECT(nfl_game_result_header),0),FALSE)),"",VLOOKUP($B2952,INDIRECT(nfl_game_result),MATCH(L$1,INDIRECT(nfl_game_result_header),0),FALSE)),"error")</f>
        <v>U</v>
      </c>
      <c r="M2952" t="s">
        <v>14</v>
      </c>
      <c r="N2952">
        <v>3</v>
      </c>
      <c r="O2952" t="s">
        <v>87</v>
      </c>
      <c r="P2952">
        <v>0.53</v>
      </c>
      <c r="Q2952" t="s">
        <v>87</v>
      </c>
      <c r="V2952" s="23" t="s">
        <v>416</v>
      </c>
      <c r="W2952">
        <f ca="1">VALUE(LEFT(C2952, 4))</f>
        <v>2017</v>
      </c>
      <c r="X2952">
        <f ca="1">VALUE(MID(C2952,6,FIND("_",C2952,6)-6))</f>
        <v>8</v>
      </c>
      <c r="Y2952">
        <f ca="1">IF(NOT(OR(ISBLANK(D2952),ISBLANK(E2952),D2952="",E2952="")),D2952-E2952,"")</f>
        <v>0</v>
      </c>
      <c r="Z2952">
        <f ca="1">IF(OR(NOT(ISNUMBER(D2952)),ISBLANK(D2952),D2952="",ISBLANK(N2952)),"",ABS(D2952-N2952))</f>
        <v>0</v>
      </c>
      <c r="AA2952">
        <f ca="1">IF(OR(ISBLANK(J2952),ISBLANK(O2952),J2952="",O2952=""),"",IF(J2952=O2952,1,0))</f>
        <v>1</v>
      </c>
      <c r="AB2952">
        <f ca="1">IF(OR(ISBLANK(K2952),ISBLANK(Q2952),K2952="",Q2952=""),"",IF(K2952=Q2952,1,0))</f>
        <v>1</v>
      </c>
      <c r="AC2952" s="23" t="str">
        <f t="shared" ca="1" si="45"/>
        <v/>
      </c>
    </row>
    <row r="2953" spans="1:29" x14ac:dyDescent="0.25">
      <c r="A2953" s="23">
        <v>2952</v>
      </c>
      <c r="B2953">
        <v>1454</v>
      </c>
      <c r="C2953" t="str">
        <f ca="1">IFERROR(VLOOKUP($B2953,INDIRECT(nfl_game_result),MATCH(C$1,INDIRECT(nfl_game_result_header),0),FALSE),"error")</f>
        <v>2017_08_DEN@KCY</v>
      </c>
      <c r="D2953">
        <f ca="1">IFERROR(IF(ISBLANK(VLOOKUP($B2953,INDIRECT(nfl_game_result),MATCH(D$1,INDIRECT(nfl_game_result_header),0),FALSE)),"",VLOOKUP($B2953,INDIRECT(nfl_game_result),MATCH(D$1,INDIRECT(nfl_game_result_header),0),FALSE)),"error")</f>
        <v>-7</v>
      </c>
      <c r="E2953">
        <f ca="1">IFERROR(IF(ISBLANK(VLOOKUP($B2953,INDIRECT(nfl_game_result),MATCH(E$1,INDIRECT(nfl_game_result_header),0),FALSE)),"",VLOOKUP($B2953,INDIRECT(nfl_game_result),MATCH(E$1,INDIRECT(nfl_game_result_header),0),FALSE)),"error")</f>
        <v>-7</v>
      </c>
      <c r="F2953" s="23">
        <f ca="1">IFERROR(IF(ISBLANK(VLOOKUP($B2953,INDIRECT(nfl_game_result),MATCH(F$1,INDIRECT(nfl_game_result_header),0),FALSE)),"",VLOOKUP($B2953,INDIRECT(nfl_game_result),MATCH(F$1,INDIRECT(nfl_game_result_header),0),FALSE)),"error")</f>
        <v>43.5</v>
      </c>
      <c r="G2953" s="23">
        <f ca="1">IFERROR(IF(ISBLANK(VLOOKUP($B2953,INDIRECT(nfl_game_result),MATCH(G$1,INDIRECT(nfl_game_result_header),0),FALSE)),"",VLOOKUP($B2953,INDIRECT(nfl_game_result),MATCH(G$1,INDIRECT(nfl_game_result_header),0),FALSE)),"error")</f>
        <v>43</v>
      </c>
      <c r="H2953">
        <f ca="1">IFERROR(IF(ISBLANK(VLOOKUP($B2953,INDIRECT(nfl_game_result),MATCH(H$1,INDIRECT(nfl_game_result_header),0),FALSE)),"",VLOOKUP($B2953,INDIRECT(nfl_game_result),MATCH(H$1,INDIRECT(nfl_game_result_header),0),FALSE)),"error")</f>
        <v>29</v>
      </c>
      <c r="I2953">
        <f ca="1">IFERROR(IF(ISBLANK(VLOOKUP($B2953,INDIRECT(nfl_game_result),MATCH(I$1,INDIRECT(nfl_game_result_header),0),FALSE)),"",VLOOKUP($B2953,INDIRECT(nfl_game_result),MATCH(I$1,INDIRECT(nfl_game_result_header),0),FALSE)),"error")</f>
        <v>19</v>
      </c>
      <c r="J2953" t="str">
        <f ca="1">IFERROR(IF(ISBLANK(VLOOKUP($B2953,INDIRECT(nfl_game_result),MATCH(J$1,INDIRECT(nfl_game_result_header),0),FALSE)),"",VLOOKUP($B2953,INDIRECT(nfl_game_result),MATCH(J$1,INDIRECT(nfl_game_result_header),0),FALSE)),"error")</f>
        <v>KCY</v>
      </c>
      <c r="K2953" t="str">
        <f ca="1">IFERROR(IF(ISBLANK(VLOOKUP($B2953,INDIRECT(nfl_game_result),MATCH(K$1,INDIRECT(nfl_game_result_header),0),FALSE)),"",VLOOKUP($B2953,INDIRECT(nfl_game_result),MATCH(K$1,INDIRECT(nfl_game_result_header),0),FALSE)),"error")</f>
        <v>KCY</v>
      </c>
      <c r="L2953" s="23" t="str">
        <f ca="1">IFERROR(IF(ISBLANK(VLOOKUP($B2953,INDIRECT(nfl_game_result),MATCH(L$1,INDIRECT(nfl_game_result_header),0),FALSE)),"",VLOOKUP($B2953,INDIRECT(nfl_game_result),MATCH(L$1,INDIRECT(nfl_game_result_header),0),FALSE)),"error")</f>
        <v>O</v>
      </c>
      <c r="M2953" t="s">
        <v>14</v>
      </c>
      <c r="N2953">
        <v>-7.5</v>
      </c>
      <c r="O2953" t="s">
        <v>331</v>
      </c>
      <c r="P2953">
        <v>0.59</v>
      </c>
      <c r="Q2953" t="s">
        <v>331</v>
      </c>
      <c r="V2953" s="23" t="s">
        <v>416</v>
      </c>
      <c r="W2953">
        <f ca="1">VALUE(LEFT(C2953, 4))</f>
        <v>2017</v>
      </c>
      <c r="X2953">
        <f ca="1">VALUE(MID(C2953,6,FIND("_",C2953,6)-6))</f>
        <v>8</v>
      </c>
      <c r="Y2953">
        <f ca="1">IF(NOT(OR(ISBLANK(D2953),ISBLANK(E2953),D2953="",E2953="")),D2953-E2953,"")</f>
        <v>0</v>
      </c>
      <c r="Z2953">
        <f ca="1">IF(OR(NOT(ISNUMBER(D2953)),ISBLANK(D2953),D2953="",ISBLANK(N2953)),"",ABS(D2953-N2953))</f>
        <v>0.5</v>
      </c>
      <c r="AA2953">
        <f ca="1">IF(OR(ISBLANK(J2953),ISBLANK(O2953),J2953="",O2953=""),"",IF(J2953=O2953,1,0))</f>
        <v>1</v>
      </c>
      <c r="AB2953">
        <f ca="1">IF(OR(ISBLANK(K2953),ISBLANK(Q2953),K2953="",Q2953=""),"",IF(K2953=Q2953,1,0))</f>
        <v>1</v>
      </c>
      <c r="AC2953" s="23" t="str">
        <f t="shared" ca="1" si="45"/>
        <v/>
      </c>
    </row>
    <row r="2954" spans="1:29" x14ac:dyDescent="0.25">
      <c r="A2954" s="23">
        <v>2953</v>
      </c>
      <c r="B2954">
        <v>1455</v>
      </c>
      <c r="C2954" t="str">
        <f ca="1">IFERROR(VLOOKUP($B2954,INDIRECT(nfl_game_result),MATCH(C$1,INDIRECT(nfl_game_result_header),0),FALSE),"error")</f>
        <v>2017_09_BUF@NYJ</v>
      </c>
      <c r="D2954">
        <f ca="1">IFERROR(IF(ISBLANK(VLOOKUP($B2954,INDIRECT(nfl_game_result),MATCH(D$1,INDIRECT(nfl_game_result_header),0),FALSE)),"",VLOOKUP($B2954,INDIRECT(nfl_game_result),MATCH(D$1,INDIRECT(nfl_game_result_header),0),FALSE)),"error")</f>
        <v>3.5</v>
      </c>
      <c r="E2954">
        <f ca="1">IFERROR(IF(ISBLANK(VLOOKUP($B2954,INDIRECT(nfl_game_result),MATCH(E$1,INDIRECT(nfl_game_result_header),0),FALSE)),"",VLOOKUP($B2954,INDIRECT(nfl_game_result),MATCH(E$1,INDIRECT(nfl_game_result_header),0),FALSE)),"error")</f>
        <v>3.5</v>
      </c>
      <c r="F2954" s="23">
        <f ca="1">IFERROR(IF(ISBLANK(VLOOKUP($B2954,INDIRECT(nfl_game_result),MATCH(F$1,INDIRECT(nfl_game_result_header),0),FALSE)),"",VLOOKUP($B2954,INDIRECT(nfl_game_result),MATCH(F$1,INDIRECT(nfl_game_result_header),0),FALSE)),"error")</f>
        <v>42</v>
      </c>
      <c r="G2954" s="23" t="str">
        <f ca="1">IFERROR(IF(ISBLANK(VLOOKUP($B2954,INDIRECT(nfl_game_result),MATCH(G$1,INDIRECT(nfl_game_result_header),0),FALSE)),"",VLOOKUP($B2954,INDIRECT(nfl_game_result),MATCH(G$1,INDIRECT(nfl_game_result_header),0),FALSE)),"error")</f>
        <v/>
      </c>
      <c r="H2954">
        <f ca="1">IFERROR(IF(ISBLANK(VLOOKUP($B2954,INDIRECT(nfl_game_result),MATCH(H$1,INDIRECT(nfl_game_result_header),0),FALSE)),"",VLOOKUP($B2954,INDIRECT(nfl_game_result),MATCH(H$1,INDIRECT(nfl_game_result_header),0),FALSE)),"error")</f>
        <v>34</v>
      </c>
      <c r="I2954">
        <f ca="1">IFERROR(IF(ISBLANK(VLOOKUP($B2954,INDIRECT(nfl_game_result),MATCH(I$1,INDIRECT(nfl_game_result_header),0),FALSE)),"",VLOOKUP($B2954,INDIRECT(nfl_game_result),MATCH(I$1,INDIRECT(nfl_game_result_header),0),FALSE)),"error")</f>
        <v>21</v>
      </c>
      <c r="J2954" t="str">
        <f ca="1">IFERROR(IF(ISBLANK(VLOOKUP($B2954,INDIRECT(nfl_game_result),MATCH(J$1,INDIRECT(nfl_game_result_header),0),FALSE)),"",VLOOKUP($B2954,INDIRECT(nfl_game_result),MATCH(J$1,INDIRECT(nfl_game_result_header),0),FALSE)),"error")</f>
        <v>NYJ</v>
      </c>
      <c r="K2954" t="str">
        <f ca="1">IFERROR(IF(ISBLANK(VLOOKUP($B2954,INDIRECT(nfl_game_result),MATCH(K$1,INDIRECT(nfl_game_result_header),0),FALSE)),"",VLOOKUP($B2954,INDIRECT(nfl_game_result),MATCH(K$1,INDIRECT(nfl_game_result_header),0),FALSE)),"error")</f>
        <v>NYJ</v>
      </c>
      <c r="L2954" s="23" t="str">
        <f ca="1">IFERROR(IF(ISBLANK(VLOOKUP($B2954,INDIRECT(nfl_game_result),MATCH(L$1,INDIRECT(nfl_game_result_header),0),FALSE)),"",VLOOKUP($B2954,INDIRECT(nfl_game_result),MATCH(L$1,INDIRECT(nfl_game_result_header),0),FALSE)),"error")</f>
        <v/>
      </c>
      <c r="M2954" t="s">
        <v>16</v>
      </c>
      <c r="N2954">
        <v>3</v>
      </c>
      <c r="O2954" t="s">
        <v>66</v>
      </c>
      <c r="P2954">
        <v>0.6</v>
      </c>
      <c r="Q2954" t="s">
        <v>66</v>
      </c>
      <c r="V2954" s="23" t="s">
        <v>416</v>
      </c>
      <c r="W2954">
        <f ca="1">VALUE(LEFT(C2954, 4))</f>
        <v>2017</v>
      </c>
      <c r="X2954">
        <f ca="1">VALUE(MID(C2954,6,FIND("_",C2954,6)-6))</f>
        <v>9</v>
      </c>
      <c r="Y2954">
        <f ca="1">IF(NOT(OR(ISBLANK(D2954),ISBLANK(E2954),D2954="",E2954="")),D2954-E2954,"")</f>
        <v>0</v>
      </c>
      <c r="Z2954">
        <f ca="1">IF(OR(NOT(ISNUMBER(D2954)),ISBLANK(D2954),D2954="",ISBLANK(N2954)),"",ABS(D2954-N2954))</f>
        <v>0.5</v>
      </c>
      <c r="AA2954">
        <f ca="1">IF(OR(ISBLANK(J2954),ISBLANK(O2954),J2954="",O2954=""),"",IF(J2954=O2954,1,0))</f>
        <v>0</v>
      </c>
      <c r="AB2954">
        <f ca="1">IF(OR(ISBLANK(K2954),ISBLANK(Q2954),K2954="",Q2954=""),"",IF(K2954=Q2954,1,0))</f>
        <v>0</v>
      </c>
      <c r="AC2954" s="23" t="str">
        <f t="shared" ca="1" si="45"/>
        <v/>
      </c>
    </row>
    <row r="2955" spans="1:29" x14ac:dyDescent="0.25">
      <c r="A2955" s="23">
        <v>2954</v>
      </c>
      <c r="B2955">
        <v>1456</v>
      </c>
      <c r="C2955" t="str">
        <f ca="1">IFERROR(VLOOKUP($B2955,INDIRECT(nfl_game_result),MATCH(C$1,INDIRECT(nfl_game_result_header),0),FALSE),"error")</f>
        <v>2017_09_TBY@NOR</v>
      </c>
      <c r="D2955">
        <f ca="1">IFERROR(IF(ISBLANK(VLOOKUP($B2955,INDIRECT(nfl_game_result),MATCH(D$1,INDIRECT(nfl_game_result_header),0),FALSE)),"",VLOOKUP($B2955,INDIRECT(nfl_game_result),MATCH(D$1,INDIRECT(nfl_game_result_header),0),FALSE)),"error")</f>
        <v>-7</v>
      </c>
      <c r="E2955">
        <f ca="1">IFERROR(IF(ISBLANK(VLOOKUP($B2955,INDIRECT(nfl_game_result),MATCH(E$1,INDIRECT(nfl_game_result_header),0),FALSE)),"",VLOOKUP($B2955,INDIRECT(nfl_game_result),MATCH(E$1,INDIRECT(nfl_game_result_header),0),FALSE)),"error")</f>
        <v>-7</v>
      </c>
      <c r="F2955" s="23">
        <f ca="1">IFERROR(IF(ISBLANK(VLOOKUP($B2955,INDIRECT(nfl_game_result),MATCH(F$1,INDIRECT(nfl_game_result_header),0),FALSE)),"",VLOOKUP($B2955,INDIRECT(nfl_game_result),MATCH(F$1,INDIRECT(nfl_game_result_header),0),FALSE)),"error")</f>
        <v>50</v>
      </c>
      <c r="G2955" s="23">
        <f ca="1">IFERROR(IF(ISBLANK(VLOOKUP($B2955,INDIRECT(nfl_game_result),MATCH(G$1,INDIRECT(nfl_game_result_header),0),FALSE)),"",VLOOKUP($B2955,INDIRECT(nfl_game_result),MATCH(G$1,INDIRECT(nfl_game_result_header),0),FALSE)),"error")</f>
        <v>52</v>
      </c>
      <c r="H2955">
        <f ca="1">IFERROR(IF(ISBLANK(VLOOKUP($B2955,INDIRECT(nfl_game_result),MATCH(H$1,INDIRECT(nfl_game_result_header),0),FALSE)),"",VLOOKUP($B2955,INDIRECT(nfl_game_result),MATCH(H$1,INDIRECT(nfl_game_result_header),0),FALSE)),"error")</f>
        <v>30</v>
      </c>
      <c r="I2955">
        <f ca="1">IFERROR(IF(ISBLANK(VLOOKUP($B2955,INDIRECT(nfl_game_result),MATCH(I$1,INDIRECT(nfl_game_result_header),0),FALSE)),"",VLOOKUP($B2955,INDIRECT(nfl_game_result),MATCH(I$1,INDIRECT(nfl_game_result_header),0),FALSE)),"error")</f>
        <v>10</v>
      </c>
      <c r="J2955" t="str">
        <f ca="1">IFERROR(IF(ISBLANK(VLOOKUP($B2955,INDIRECT(nfl_game_result),MATCH(J$1,INDIRECT(nfl_game_result_header),0),FALSE)),"",VLOOKUP($B2955,INDIRECT(nfl_game_result),MATCH(J$1,INDIRECT(nfl_game_result_header),0),FALSE)),"error")</f>
        <v>NOR</v>
      </c>
      <c r="K2955" t="str">
        <f ca="1">IFERROR(IF(ISBLANK(VLOOKUP($B2955,INDIRECT(nfl_game_result),MATCH(K$1,INDIRECT(nfl_game_result_header),0),FALSE)),"",VLOOKUP($B2955,INDIRECT(nfl_game_result),MATCH(K$1,INDIRECT(nfl_game_result_header),0),FALSE)),"error")</f>
        <v>NOR</v>
      </c>
      <c r="L2955" s="23" t="str">
        <f ca="1">IFERROR(IF(ISBLANK(VLOOKUP($B2955,INDIRECT(nfl_game_result),MATCH(L$1,INDIRECT(nfl_game_result_header),0),FALSE)),"",VLOOKUP($B2955,INDIRECT(nfl_game_result),MATCH(L$1,INDIRECT(nfl_game_result_header),0),FALSE)),"error")</f>
        <v>U</v>
      </c>
      <c r="M2955" t="s">
        <v>16</v>
      </c>
      <c r="N2955">
        <v>-7</v>
      </c>
      <c r="O2955" t="s">
        <v>92</v>
      </c>
      <c r="P2955">
        <v>0.64</v>
      </c>
      <c r="Q2955" t="s">
        <v>335</v>
      </c>
      <c r="V2955" s="23" t="s">
        <v>416</v>
      </c>
      <c r="W2955">
        <f ca="1">VALUE(LEFT(C2955, 4))</f>
        <v>2017</v>
      </c>
      <c r="X2955">
        <f ca="1">VALUE(MID(C2955,6,FIND("_",C2955,6)-6))</f>
        <v>9</v>
      </c>
      <c r="Y2955">
        <f ca="1">IF(NOT(OR(ISBLANK(D2955),ISBLANK(E2955),D2955="",E2955="")),D2955-E2955,"")</f>
        <v>0</v>
      </c>
      <c r="Z2955">
        <f ca="1">IF(OR(NOT(ISNUMBER(D2955)),ISBLANK(D2955),D2955="",ISBLANK(N2955)),"",ABS(D2955-N2955))</f>
        <v>0</v>
      </c>
      <c r="AA2955">
        <f ca="1">IF(OR(ISBLANK(J2955),ISBLANK(O2955),J2955="",O2955=""),"",IF(J2955=O2955,1,0))</f>
        <v>0</v>
      </c>
      <c r="AB2955">
        <f ca="1">IF(OR(ISBLANK(K2955),ISBLANK(Q2955),K2955="",Q2955=""),"",IF(K2955=Q2955,1,0))</f>
        <v>1</v>
      </c>
      <c r="AC2955" s="23" t="str">
        <f t="shared" ca="1" si="45"/>
        <v/>
      </c>
    </row>
    <row r="2956" spans="1:29" x14ac:dyDescent="0.25">
      <c r="A2956" s="23">
        <v>2955</v>
      </c>
      <c r="B2956">
        <v>1457</v>
      </c>
      <c r="C2956" t="str">
        <f ca="1">IFERROR(VLOOKUP($B2956,INDIRECT(nfl_game_result),MATCH(C$1,INDIRECT(nfl_game_result_header),0),FALSE),"error")</f>
        <v>2017_09_ATL@CAR</v>
      </c>
      <c r="D2956">
        <f ca="1">IFERROR(IF(ISBLANK(VLOOKUP($B2956,INDIRECT(nfl_game_result),MATCH(D$1,INDIRECT(nfl_game_result_header),0),FALSE)),"",VLOOKUP($B2956,INDIRECT(nfl_game_result),MATCH(D$1,INDIRECT(nfl_game_result_header),0),FALSE)),"error")</f>
        <v>-2</v>
      </c>
      <c r="E2956">
        <f ca="1">IFERROR(IF(ISBLANK(VLOOKUP($B2956,INDIRECT(nfl_game_result),MATCH(E$1,INDIRECT(nfl_game_result_header),0),FALSE)),"",VLOOKUP($B2956,INDIRECT(nfl_game_result),MATCH(E$1,INDIRECT(nfl_game_result_header),0),FALSE)),"error")</f>
        <v>2</v>
      </c>
      <c r="F2956" s="23">
        <f ca="1">IFERROR(IF(ISBLANK(VLOOKUP($B2956,INDIRECT(nfl_game_result),MATCH(F$1,INDIRECT(nfl_game_result_header),0),FALSE)),"",VLOOKUP($B2956,INDIRECT(nfl_game_result),MATCH(F$1,INDIRECT(nfl_game_result_header),0),FALSE)),"error")</f>
        <v>44</v>
      </c>
      <c r="G2956" s="23">
        <f ca="1">IFERROR(IF(ISBLANK(VLOOKUP($B2956,INDIRECT(nfl_game_result),MATCH(G$1,INDIRECT(nfl_game_result_header),0),FALSE)),"",VLOOKUP($B2956,INDIRECT(nfl_game_result),MATCH(G$1,INDIRECT(nfl_game_result_header),0),FALSE)),"error")</f>
        <v>42.5</v>
      </c>
      <c r="H2956">
        <f ca="1">IFERROR(IF(ISBLANK(VLOOKUP($B2956,INDIRECT(nfl_game_result),MATCH(H$1,INDIRECT(nfl_game_result_header),0),FALSE)),"",VLOOKUP($B2956,INDIRECT(nfl_game_result),MATCH(H$1,INDIRECT(nfl_game_result_header),0),FALSE)),"error")</f>
        <v>20</v>
      </c>
      <c r="I2956">
        <f ca="1">IFERROR(IF(ISBLANK(VLOOKUP($B2956,INDIRECT(nfl_game_result),MATCH(I$1,INDIRECT(nfl_game_result_header),0),FALSE)),"",VLOOKUP($B2956,INDIRECT(nfl_game_result),MATCH(I$1,INDIRECT(nfl_game_result_header),0),FALSE)),"error")</f>
        <v>17</v>
      </c>
      <c r="J2956" t="str">
        <f ca="1">IFERROR(IF(ISBLANK(VLOOKUP($B2956,INDIRECT(nfl_game_result),MATCH(J$1,INDIRECT(nfl_game_result_header),0),FALSE)),"",VLOOKUP($B2956,INDIRECT(nfl_game_result),MATCH(J$1,INDIRECT(nfl_game_result_header),0),FALSE)),"error")</f>
        <v>CAR</v>
      </c>
      <c r="K2956" t="str">
        <f ca="1">IFERROR(IF(ISBLANK(VLOOKUP($B2956,INDIRECT(nfl_game_result),MATCH(K$1,INDIRECT(nfl_game_result_header),0),FALSE)),"",VLOOKUP($B2956,INDIRECT(nfl_game_result),MATCH(K$1,INDIRECT(nfl_game_result_header),0),FALSE)),"error")</f>
        <v>CAR</v>
      </c>
      <c r="L2956" s="23" t="str">
        <f ca="1">IFERROR(IF(ISBLANK(VLOOKUP($B2956,INDIRECT(nfl_game_result),MATCH(L$1,INDIRECT(nfl_game_result_header),0),FALSE)),"",VLOOKUP($B2956,INDIRECT(nfl_game_result),MATCH(L$1,INDIRECT(nfl_game_result_header),0),FALSE)),"error")</f>
        <v>U</v>
      </c>
      <c r="M2956" t="s">
        <v>16</v>
      </c>
      <c r="N2956">
        <v>-3</v>
      </c>
      <c r="O2956" t="s">
        <v>67</v>
      </c>
      <c r="P2956">
        <v>0.6</v>
      </c>
      <c r="Q2956" t="s">
        <v>67</v>
      </c>
      <c r="V2956" s="23" t="s">
        <v>416</v>
      </c>
      <c r="W2956">
        <f ca="1">VALUE(LEFT(C2956, 4))</f>
        <v>2017</v>
      </c>
      <c r="X2956">
        <f ca="1">VALUE(MID(C2956,6,FIND("_",C2956,6)-6))</f>
        <v>9</v>
      </c>
      <c r="Y2956">
        <f ca="1">IF(NOT(OR(ISBLANK(D2956),ISBLANK(E2956),D2956="",E2956="")),D2956-E2956,"")</f>
        <v>-4</v>
      </c>
      <c r="Z2956">
        <f ca="1">IF(OR(NOT(ISNUMBER(D2956)),ISBLANK(D2956),D2956="",ISBLANK(N2956)),"",ABS(D2956-N2956))</f>
        <v>1</v>
      </c>
      <c r="AA2956">
        <f ca="1">IF(OR(ISBLANK(J2956),ISBLANK(O2956),J2956="",O2956=""),"",IF(J2956=O2956,1,0))</f>
        <v>1</v>
      </c>
      <c r="AB2956">
        <f ca="1">IF(OR(ISBLANK(K2956),ISBLANK(Q2956),K2956="",Q2956=""),"",IF(K2956=Q2956,1,0))</f>
        <v>1</v>
      </c>
      <c r="AC2956" s="23" t="str">
        <f t="shared" ca="1" si="45"/>
        <v/>
      </c>
    </row>
    <row r="2957" spans="1:29" x14ac:dyDescent="0.25">
      <c r="A2957" s="23">
        <v>2956</v>
      </c>
      <c r="B2957">
        <v>1458</v>
      </c>
      <c r="C2957" t="str">
        <f ca="1">IFERROR(VLOOKUP($B2957,INDIRECT(nfl_game_result),MATCH(C$1,INDIRECT(nfl_game_result_header),0),FALSE),"error")</f>
        <v>2017_09_LAR@NYG</v>
      </c>
      <c r="D2957">
        <f ca="1">IFERROR(IF(ISBLANK(VLOOKUP($B2957,INDIRECT(nfl_game_result),MATCH(D$1,INDIRECT(nfl_game_result_header),0),FALSE)),"",VLOOKUP($B2957,INDIRECT(nfl_game_result),MATCH(D$1,INDIRECT(nfl_game_result_header),0),FALSE)),"error")</f>
        <v>3.5</v>
      </c>
      <c r="E2957">
        <f ca="1">IFERROR(IF(ISBLANK(VLOOKUP($B2957,INDIRECT(nfl_game_result),MATCH(E$1,INDIRECT(nfl_game_result_header),0),FALSE)),"",VLOOKUP($B2957,INDIRECT(nfl_game_result),MATCH(E$1,INDIRECT(nfl_game_result_header),0),FALSE)),"error")</f>
        <v>4.5</v>
      </c>
      <c r="F2957" s="23" t="str">
        <f ca="1">IFERROR(IF(ISBLANK(VLOOKUP($B2957,INDIRECT(nfl_game_result),MATCH(F$1,INDIRECT(nfl_game_result_header),0),FALSE)),"",VLOOKUP($B2957,INDIRECT(nfl_game_result),MATCH(F$1,INDIRECT(nfl_game_result_header),0),FALSE)),"error")</f>
        <v>off</v>
      </c>
      <c r="G2957" s="23">
        <f ca="1">IFERROR(IF(ISBLANK(VLOOKUP($B2957,INDIRECT(nfl_game_result),MATCH(G$1,INDIRECT(nfl_game_result_header),0),FALSE)),"",VLOOKUP($B2957,INDIRECT(nfl_game_result),MATCH(G$1,INDIRECT(nfl_game_result_header),0),FALSE)),"error")</f>
        <v>42</v>
      </c>
      <c r="H2957">
        <f ca="1">IFERROR(IF(ISBLANK(VLOOKUP($B2957,INDIRECT(nfl_game_result),MATCH(H$1,INDIRECT(nfl_game_result_header),0),FALSE)),"",VLOOKUP($B2957,INDIRECT(nfl_game_result),MATCH(H$1,INDIRECT(nfl_game_result_header),0),FALSE)),"error")</f>
        <v>17</v>
      </c>
      <c r="I2957">
        <f ca="1">IFERROR(IF(ISBLANK(VLOOKUP($B2957,INDIRECT(nfl_game_result),MATCH(I$1,INDIRECT(nfl_game_result_header),0),FALSE)),"",VLOOKUP($B2957,INDIRECT(nfl_game_result),MATCH(I$1,INDIRECT(nfl_game_result_header),0),FALSE)),"error")</f>
        <v>51</v>
      </c>
      <c r="J2957" t="str">
        <f ca="1">IFERROR(IF(ISBLANK(VLOOKUP($B2957,INDIRECT(nfl_game_result),MATCH(J$1,INDIRECT(nfl_game_result_header),0),FALSE)),"",VLOOKUP($B2957,INDIRECT(nfl_game_result),MATCH(J$1,INDIRECT(nfl_game_result_header),0),FALSE)),"error")</f>
        <v>LAR</v>
      </c>
      <c r="K2957" t="str">
        <f ca="1">IFERROR(IF(ISBLANK(VLOOKUP($B2957,INDIRECT(nfl_game_result),MATCH(K$1,INDIRECT(nfl_game_result_header),0),FALSE)),"",VLOOKUP($B2957,INDIRECT(nfl_game_result),MATCH(K$1,INDIRECT(nfl_game_result_header),0),FALSE)),"error")</f>
        <v>LAR</v>
      </c>
      <c r="L2957" s="23" t="str">
        <f ca="1">IFERROR(IF(ISBLANK(VLOOKUP($B2957,INDIRECT(nfl_game_result),MATCH(L$1,INDIRECT(nfl_game_result_header),0),FALSE)),"",VLOOKUP($B2957,INDIRECT(nfl_game_result),MATCH(L$1,INDIRECT(nfl_game_result_header),0),FALSE)),"error")</f>
        <v>O</v>
      </c>
      <c r="M2957" t="s">
        <v>16</v>
      </c>
      <c r="N2957">
        <v>3</v>
      </c>
      <c r="O2957" t="s">
        <v>123</v>
      </c>
      <c r="P2957">
        <v>0.62</v>
      </c>
      <c r="Q2957" t="s">
        <v>123</v>
      </c>
      <c r="V2957" s="23" t="s">
        <v>416</v>
      </c>
      <c r="W2957">
        <f ca="1">VALUE(LEFT(C2957, 4))</f>
        <v>2017</v>
      </c>
      <c r="X2957">
        <f ca="1">VALUE(MID(C2957,6,FIND("_",C2957,6)-6))</f>
        <v>9</v>
      </c>
      <c r="Y2957">
        <f ca="1">IF(NOT(OR(ISBLANK(D2957),ISBLANK(E2957),D2957="",E2957="")),D2957-E2957,"")</f>
        <v>-1</v>
      </c>
      <c r="Z2957">
        <f ca="1">IF(OR(NOT(ISNUMBER(D2957)),ISBLANK(D2957),D2957="",ISBLANK(N2957)),"",ABS(D2957-N2957))</f>
        <v>0.5</v>
      </c>
      <c r="AA2957">
        <f ca="1">IF(OR(ISBLANK(J2957),ISBLANK(O2957),J2957="",O2957=""),"",IF(J2957=O2957,1,0))</f>
        <v>1</v>
      </c>
      <c r="AB2957">
        <f ca="1">IF(OR(ISBLANK(K2957),ISBLANK(Q2957),K2957="",Q2957=""),"",IF(K2957=Q2957,1,0))</f>
        <v>1</v>
      </c>
      <c r="AC2957" s="23" t="str">
        <f t="shared" ca="1" si="45"/>
        <v/>
      </c>
    </row>
    <row r="2958" spans="1:29" x14ac:dyDescent="0.25">
      <c r="A2958" s="23">
        <v>2957</v>
      </c>
      <c r="B2958">
        <v>1459</v>
      </c>
      <c r="C2958" t="str">
        <f ca="1">IFERROR(VLOOKUP($B2958,INDIRECT(nfl_game_result),MATCH(C$1,INDIRECT(nfl_game_result_header),0),FALSE),"error")</f>
        <v>2017_09_BAL@TEN</v>
      </c>
      <c r="D2958">
        <f ca="1">IFERROR(IF(ISBLANK(VLOOKUP($B2958,INDIRECT(nfl_game_result),MATCH(D$1,INDIRECT(nfl_game_result_header),0),FALSE)),"",VLOOKUP($B2958,INDIRECT(nfl_game_result),MATCH(D$1,INDIRECT(nfl_game_result_header),0),FALSE)),"error")</f>
        <v>-5.5</v>
      </c>
      <c r="E2958">
        <f ca="1">IFERROR(IF(ISBLANK(VLOOKUP($B2958,INDIRECT(nfl_game_result),MATCH(E$1,INDIRECT(nfl_game_result_header),0),FALSE)),"",VLOOKUP($B2958,INDIRECT(nfl_game_result),MATCH(E$1,INDIRECT(nfl_game_result_header),0),FALSE)),"error")</f>
        <v>-3.5</v>
      </c>
      <c r="F2958" s="23">
        <f ca="1">IFERROR(IF(ISBLANK(VLOOKUP($B2958,INDIRECT(nfl_game_result),MATCH(F$1,INDIRECT(nfl_game_result_header),0),FALSE)),"",VLOOKUP($B2958,INDIRECT(nfl_game_result),MATCH(F$1,INDIRECT(nfl_game_result_header),0),FALSE)),"error")</f>
        <v>43</v>
      </c>
      <c r="G2958" s="23">
        <f ca="1">IFERROR(IF(ISBLANK(VLOOKUP($B2958,INDIRECT(nfl_game_result),MATCH(G$1,INDIRECT(nfl_game_result_header),0),FALSE)),"",VLOOKUP($B2958,INDIRECT(nfl_game_result),MATCH(G$1,INDIRECT(nfl_game_result_header),0),FALSE)),"error")</f>
        <v>43</v>
      </c>
      <c r="H2958">
        <f ca="1">IFERROR(IF(ISBLANK(VLOOKUP($B2958,INDIRECT(nfl_game_result),MATCH(H$1,INDIRECT(nfl_game_result_header),0),FALSE)),"",VLOOKUP($B2958,INDIRECT(nfl_game_result),MATCH(H$1,INDIRECT(nfl_game_result_header),0),FALSE)),"error")</f>
        <v>23</v>
      </c>
      <c r="I2958">
        <f ca="1">IFERROR(IF(ISBLANK(VLOOKUP($B2958,INDIRECT(nfl_game_result),MATCH(I$1,INDIRECT(nfl_game_result_header),0),FALSE)),"",VLOOKUP($B2958,INDIRECT(nfl_game_result),MATCH(I$1,INDIRECT(nfl_game_result_header),0),FALSE)),"error")</f>
        <v>20</v>
      </c>
      <c r="J2958" t="str">
        <f ca="1">IFERROR(IF(ISBLANK(VLOOKUP($B2958,INDIRECT(nfl_game_result),MATCH(J$1,INDIRECT(nfl_game_result_header),0),FALSE)),"",VLOOKUP($B2958,INDIRECT(nfl_game_result),MATCH(J$1,INDIRECT(nfl_game_result_header),0),FALSE)),"error")</f>
        <v>BAL</v>
      </c>
      <c r="K2958" t="str">
        <f ca="1">IFERROR(IF(ISBLANK(VLOOKUP($B2958,INDIRECT(nfl_game_result),MATCH(K$1,INDIRECT(nfl_game_result_header),0),FALSE)),"",VLOOKUP($B2958,INDIRECT(nfl_game_result),MATCH(K$1,INDIRECT(nfl_game_result_header),0),FALSE)),"error")</f>
        <v>TEN</v>
      </c>
      <c r="L2958" s="23" t="str">
        <f ca="1">IFERROR(IF(ISBLANK(VLOOKUP($B2958,INDIRECT(nfl_game_result),MATCH(L$1,INDIRECT(nfl_game_result_header),0),FALSE)),"",VLOOKUP($B2958,INDIRECT(nfl_game_result),MATCH(L$1,INDIRECT(nfl_game_result_header),0),FALSE)),"error")</f>
        <v>E</v>
      </c>
      <c r="M2958" t="s">
        <v>16</v>
      </c>
      <c r="N2958">
        <v>-3</v>
      </c>
      <c r="O2958" t="s">
        <v>93</v>
      </c>
      <c r="P2958">
        <v>0.59</v>
      </c>
      <c r="Q2958" t="s">
        <v>93</v>
      </c>
      <c r="V2958" s="23" t="s">
        <v>416</v>
      </c>
      <c r="W2958">
        <f ca="1">VALUE(LEFT(C2958, 4))</f>
        <v>2017</v>
      </c>
      <c r="X2958">
        <f ca="1">VALUE(MID(C2958,6,FIND("_",C2958,6)-6))</f>
        <v>9</v>
      </c>
      <c r="Y2958">
        <f ca="1">IF(NOT(OR(ISBLANK(D2958),ISBLANK(E2958),D2958="",E2958="")),D2958-E2958,"")</f>
        <v>-2</v>
      </c>
      <c r="Z2958">
        <f ca="1">IF(OR(NOT(ISNUMBER(D2958)),ISBLANK(D2958),D2958="",ISBLANK(N2958)),"",ABS(D2958-N2958))</f>
        <v>2.5</v>
      </c>
      <c r="AA2958">
        <f ca="1">IF(OR(ISBLANK(J2958),ISBLANK(O2958),J2958="",O2958=""),"",IF(J2958=O2958,1,0))</f>
        <v>0</v>
      </c>
      <c r="AB2958">
        <f ca="1">IF(OR(ISBLANK(K2958),ISBLANK(Q2958),K2958="",Q2958=""),"",IF(K2958=Q2958,1,0))</f>
        <v>1</v>
      </c>
      <c r="AC2958" s="23" t="str">
        <f t="shared" ca="1" si="45"/>
        <v/>
      </c>
    </row>
    <row r="2959" spans="1:29" x14ac:dyDescent="0.25">
      <c r="A2959" s="23">
        <v>2958</v>
      </c>
      <c r="B2959">
        <v>1460</v>
      </c>
      <c r="C2959" t="str">
        <f ca="1">IFERROR(VLOOKUP($B2959,INDIRECT(nfl_game_result),MATCH(C$1,INDIRECT(nfl_game_result_header),0),FALSE),"error")</f>
        <v>2017_09_CIN@JAX</v>
      </c>
      <c r="D2959">
        <f ca="1">IFERROR(IF(ISBLANK(VLOOKUP($B2959,INDIRECT(nfl_game_result),MATCH(D$1,INDIRECT(nfl_game_result_header),0),FALSE)),"",VLOOKUP($B2959,INDIRECT(nfl_game_result),MATCH(D$1,INDIRECT(nfl_game_result_header),0),FALSE)),"error")</f>
        <v>-3.5</v>
      </c>
      <c r="E2959">
        <f ca="1">IFERROR(IF(ISBLANK(VLOOKUP($B2959,INDIRECT(nfl_game_result),MATCH(E$1,INDIRECT(nfl_game_result_header),0),FALSE)),"",VLOOKUP($B2959,INDIRECT(nfl_game_result),MATCH(E$1,INDIRECT(nfl_game_result_header),0),FALSE)),"error")</f>
        <v>-6</v>
      </c>
      <c r="F2959" s="23">
        <f ca="1">IFERROR(IF(ISBLANK(VLOOKUP($B2959,INDIRECT(nfl_game_result),MATCH(F$1,INDIRECT(nfl_game_result_header),0),FALSE)),"",VLOOKUP($B2959,INDIRECT(nfl_game_result),MATCH(F$1,INDIRECT(nfl_game_result_header),0),FALSE)),"error")</f>
        <v>39.5</v>
      </c>
      <c r="G2959" s="23">
        <f ca="1">IFERROR(IF(ISBLANK(VLOOKUP($B2959,INDIRECT(nfl_game_result),MATCH(G$1,INDIRECT(nfl_game_result_header),0),FALSE)),"",VLOOKUP($B2959,INDIRECT(nfl_game_result),MATCH(G$1,INDIRECT(nfl_game_result_header),0),FALSE)),"error")</f>
        <v>39</v>
      </c>
      <c r="H2959">
        <f ca="1">IFERROR(IF(ISBLANK(VLOOKUP($B2959,INDIRECT(nfl_game_result),MATCH(H$1,INDIRECT(nfl_game_result_header),0),FALSE)),"",VLOOKUP($B2959,INDIRECT(nfl_game_result),MATCH(H$1,INDIRECT(nfl_game_result_header),0),FALSE)),"error")</f>
        <v>23</v>
      </c>
      <c r="I2959">
        <f ca="1">IFERROR(IF(ISBLANK(VLOOKUP($B2959,INDIRECT(nfl_game_result),MATCH(I$1,INDIRECT(nfl_game_result_header),0),FALSE)),"",VLOOKUP($B2959,INDIRECT(nfl_game_result),MATCH(I$1,INDIRECT(nfl_game_result_header),0),FALSE)),"error")</f>
        <v>7</v>
      </c>
      <c r="J2959" t="str">
        <f ca="1">IFERROR(IF(ISBLANK(VLOOKUP($B2959,INDIRECT(nfl_game_result),MATCH(J$1,INDIRECT(nfl_game_result_header),0),FALSE)),"",VLOOKUP($B2959,INDIRECT(nfl_game_result),MATCH(J$1,INDIRECT(nfl_game_result_header),0),FALSE)),"error")</f>
        <v>JAX</v>
      </c>
      <c r="K2959" t="str">
        <f ca="1">IFERROR(IF(ISBLANK(VLOOKUP($B2959,INDIRECT(nfl_game_result),MATCH(K$1,INDIRECT(nfl_game_result_header),0),FALSE)),"",VLOOKUP($B2959,INDIRECT(nfl_game_result),MATCH(K$1,INDIRECT(nfl_game_result_header),0),FALSE)),"error")</f>
        <v>JAX</v>
      </c>
      <c r="L2959" s="23" t="str">
        <f ca="1">IFERROR(IF(ISBLANK(VLOOKUP($B2959,INDIRECT(nfl_game_result),MATCH(L$1,INDIRECT(nfl_game_result_header),0),FALSE)),"",VLOOKUP($B2959,INDIRECT(nfl_game_result),MATCH(L$1,INDIRECT(nfl_game_result_header),0),FALSE)),"error")</f>
        <v>U</v>
      </c>
      <c r="M2959" t="s">
        <v>16</v>
      </c>
      <c r="N2959">
        <v>-4.5</v>
      </c>
      <c r="O2959" t="s">
        <v>77</v>
      </c>
      <c r="P2959">
        <v>0.53</v>
      </c>
      <c r="Q2959" t="s">
        <v>77</v>
      </c>
      <c r="V2959" s="23" t="s">
        <v>416</v>
      </c>
      <c r="W2959">
        <f ca="1">VALUE(LEFT(C2959, 4))</f>
        <v>2017</v>
      </c>
      <c r="X2959">
        <f ca="1">VALUE(MID(C2959,6,FIND("_",C2959,6)-6))</f>
        <v>9</v>
      </c>
      <c r="Y2959">
        <f ca="1">IF(NOT(OR(ISBLANK(D2959),ISBLANK(E2959),D2959="",E2959="")),D2959-E2959,"")</f>
        <v>2.5</v>
      </c>
      <c r="Z2959">
        <f ca="1">IF(OR(NOT(ISNUMBER(D2959)),ISBLANK(D2959),D2959="",ISBLANK(N2959)),"",ABS(D2959-N2959))</f>
        <v>1</v>
      </c>
      <c r="AA2959">
        <f ca="1">IF(OR(ISBLANK(J2959),ISBLANK(O2959),J2959="",O2959=""),"",IF(J2959=O2959,1,0))</f>
        <v>1</v>
      </c>
      <c r="AB2959">
        <f ca="1">IF(OR(ISBLANK(K2959),ISBLANK(Q2959),K2959="",Q2959=""),"",IF(K2959=Q2959,1,0))</f>
        <v>1</v>
      </c>
      <c r="AC2959" s="23" t="str">
        <f t="shared" ca="1" si="45"/>
        <v/>
      </c>
    </row>
    <row r="2960" spans="1:29" x14ac:dyDescent="0.25">
      <c r="A2960" s="23">
        <v>2959</v>
      </c>
      <c r="B2960">
        <v>1461</v>
      </c>
      <c r="C2960" t="str">
        <f ca="1">IFERROR(VLOOKUP($B2960,INDIRECT(nfl_game_result),MATCH(C$1,INDIRECT(nfl_game_result_header),0),FALSE),"error")</f>
        <v>2017_09_DEN@PHI</v>
      </c>
      <c r="D2960">
        <f ca="1">IFERROR(IF(ISBLANK(VLOOKUP($B2960,INDIRECT(nfl_game_result),MATCH(D$1,INDIRECT(nfl_game_result_header),0),FALSE)),"",VLOOKUP($B2960,INDIRECT(nfl_game_result),MATCH(D$1,INDIRECT(nfl_game_result_header),0),FALSE)),"error")</f>
        <v>-7.5</v>
      </c>
      <c r="E2960">
        <f ca="1">IFERROR(IF(ISBLANK(VLOOKUP($B2960,INDIRECT(nfl_game_result),MATCH(E$1,INDIRECT(nfl_game_result_header),0),FALSE)),"",VLOOKUP($B2960,INDIRECT(nfl_game_result),MATCH(E$1,INDIRECT(nfl_game_result_header),0),FALSE)),"error")</f>
        <v>-7.5</v>
      </c>
      <c r="F2960" s="23" t="str">
        <f ca="1">IFERROR(IF(ISBLANK(VLOOKUP($B2960,INDIRECT(nfl_game_result),MATCH(F$1,INDIRECT(nfl_game_result_header),0),FALSE)),"",VLOOKUP($B2960,INDIRECT(nfl_game_result),MATCH(F$1,INDIRECT(nfl_game_result_header),0),FALSE)),"error")</f>
        <v>off</v>
      </c>
      <c r="G2960" s="23">
        <f ca="1">IFERROR(IF(ISBLANK(VLOOKUP($B2960,INDIRECT(nfl_game_result),MATCH(G$1,INDIRECT(nfl_game_result_header),0),FALSE)),"",VLOOKUP($B2960,INDIRECT(nfl_game_result),MATCH(G$1,INDIRECT(nfl_game_result_header),0),FALSE)),"error")</f>
        <v>41.5</v>
      </c>
      <c r="H2960">
        <f ca="1">IFERROR(IF(ISBLANK(VLOOKUP($B2960,INDIRECT(nfl_game_result),MATCH(H$1,INDIRECT(nfl_game_result_header),0),FALSE)),"",VLOOKUP($B2960,INDIRECT(nfl_game_result),MATCH(H$1,INDIRECT(nfl_game_result_header),0),FALSE)),"error")</f>
        <v>51</v>
      </c>
      <c r="I2960">
        <f ca="1">IFERROR(IF(ISBLANK(VLOOKUP($B2960,INDIRECT(nfl_game_result),MATCH(I$1,INDIRECT(nfl_game_result_header),0),FALSE)),"",VLOOKUP($B2960,INDIRECT(nfl_game_result),MATCH(I$1,INDIRECT(nfl_game_result_header),0),FALSE)),"error")</f>
        <v>23</v>
      </c>
      <c r="J2960" t="str">
        <f ca="1">IFERROR(IF(ISBLANK(VLOOKUP($B2960,INDIRECT(nfl_game_result),MATCH(J$1,INDIRECT(nfl_game_result_header),0),FALSE)),"",VLOOKUP($B2960,INDIRECT(nfl_game_result),MATCH(J$1,INDIRECT(nfl_game_result_header),0),FALSE)),"error")</f>
        <v>PHI</v>
      </c>
      <c r="K2960" t="str">
        <f ca="1">IFERROR(IF(ISBLANK(VLOOKUP($B2960,INDIRECT(nfl_game_result),MATCH(K$1,INDIRECT(nfl_game_result_header),0),FALSE)),"",VLOOKUP($B2960,INDIRECT(nfl_game_result),MATCH(K$1,INDIRECT(nfl_game_result_header),0),FALSE)),"error")</f>
        <v>PHI</v>
      </c>
      <c r="L2960" s="23" t="str">
        <f ca="1">IFERROR(IF(ISBLANK(VLOOKUP($B2960,INDIRECT(nfl_game_result),MATCH(L$1,INDIRECT(nfl_game_result_header),0),FALSE)),"",VLOOKUP($B2960,INDIRECT(nfl_game_result),MATCH(L$1,INDIRECT(nfl_game_result_header),0),FALSE)),"error")</f>
        <v>O</v>
      </c>
      <c r="M2960" t="s">
        <v>16</v>
      </c>
      <c r="N2960">
        <v>-7.5</v>
      </c>
      <c r="O2960" t="s">
        <v>72</v>
      </c>
      <c r="P2960">
        <v>0.68</v>
      </c>
      <c r="Q2960" t="s">
        <v>86</v>
      </c>
      <c r="V2960" s="23" t="s">
        <v>416</v>
      </c>
      <c r="W2960">
        <f ca="1">VALUE(LEFT(C2960, 4))</f>
        <v>2017</v>
      </c>
      <c r="X2960">
        <f ca="1">VALUE(MID(C2960,6,FIND("_",C2960,6)-6))</f>
        <v>9</v>
      </c>
      <c r="Y2960">
        <f ca="1">IF(NOT(OR(ISBLANK(D2960),ISBLANK(E2960),D2960="",E2960="")),D2960-E2960,"")</f>
        <v>0</v>
      </c>
      <c r="Z2960">
        <f ca="1">IF(OR(NOT(ISNUMBER(D2960)),ISBLANK(D2960),D2960="",ISBLANK(N2960)),"",ABS(D2960-N2960))</f>
        <v>0</v>
      </c>
      <c r="AA2960">
        <f ca="1">IF(OR(ISBLANK(J2960),ISBLANK(O2960),J2960="",O2960=""),"",IF(J2960=O2960,1,0))</f>
        <v>0</v>
      </c>
      <c r="AB2960">
        <f ca="1">IF(OR(ISBLANK(K2960),ISBLANK(Q2960),K2960="",Q2960=""),"",IF(K2960=Q2960,1,0))</f>
        <v>1</v>
      </c>
      <c r="AC2960" s="23" t="str">
        <f t="shared" ca="1" si="45"/>
        <v/>
      </c>
    </row>
    <row r="2961" spans="1:29" x14ac:dyDescent="0.25">
      <c r="A2961" s="23">
        <v>2960</v>
      </c>
      <c r="B2961">
        <v>1462</v>
      </c>
      <c r="C2961" t="str">
        <f ca="1">IFERROR(VLOOKUP($B2961,INDIRECT(nfl_game_result),MATCH(C$1,INDIRECT(nfl_game_result_header),0),FALSE),"error")</f>
        <v>2017_09_IND@HOU</v>
      </c>
      <c r="D2961">
        <f ca="1">IFERROR(IF(ISBLANK(VLOOKUP($B2961,INDIRECT(nfl_game_result),MATCH(D$1,INDIRECT(nfl_game_result_header),0),FALSE)),"",VLOOKUP($B2961,INDIRECT(nfl_game_result),MATCH(D$1,INDIRECT(nfl_game_result_header),0),FALSE)),"error")</f>
        <v>-13</v>
      </c>
      <c r="E2961">
        <f ca="1">IFERROR(IF(ISBLANK(VLOOKUP($B2961,INDIRECT(nfl_game_result),MATCH(E$1,INDIRECT(nfl_game_result_header),0),FALSE)),"",VLOOKUP($B2961,INDIRECT(nfl_game_result),MATCH(E$1,INDIRECT(nfl_game_result_header),0),FALSE)),"error")</f>
        <v>-7.5</v>
      </c>
      <c r="F2961" s="23">
        <f ca="1">IFERROR(IF(ISBLANK(VLOOKUP($B2961,INDIRECT(nfl_game_result),MATCH(F$1,INDIRECT(nfl_game_result_header),0),FALSE)),"",VLOOKUP($B2961,INDIRECT(nfl_game_result),MATCH(F$1,INDIRECT(nfl_game_result_header),0),FALSE)),"error")</f>
        <v>48</v>
      </c>
      <c r="G2961" s="23">
        <f ca="1">IFERROR(IF(ISBLANK(VLOOKUP($B2961,INDIRECT(nfl_game_result),MATCH(G$1,INDIRECT(nfl_game_result_header),0),FALSE)),"",VLOOKUP($B2961,INDIRECT(nfl_game_result),MATCH(G$1,INDIRECT(nfl_game_result_header),0),FALSE)),"error")</f>
        <v>45.5</v>
      </c>
      <c r="H2961">
        <f ca="1">IFERROR(IF(ISBLANK(VLOOKUP($B2961,INDIRECT(nfl_game_result),MATCH(H$1,INDIRECT(nfl_game_result_header),0),FALSE)),"",VLOOKUP($B2961,INDIRECT(nfl_game_result),MATCH(H$1,INDIRECT(nfl_game_result_header),0),FALSE)),"error")</f>
        <v>14</v>
      </c>
      <c r="I2961">
        <f ca="1">IFERROR(IF(ISBLANK(VLOOKUP($B2961,INDIRECT(nfl_game_result),MATCH(I$1,INDIRECT(nfl_game_result_header),0),FALSE)),"",VLOOKUP($B2961,INDIRECT(nfl_game_result),MATCH(I$1,INDIRECT(nfl_game_result_header),0),FALSE)),"error")</f>
        <v>20</v>
      </c>
      <c r="J2961" t="str">
        <f ca="1">IFERROR(IF(ISBLANK(VLOOKUP($B2961,INDIRECT(nfl_game_result),MATCH(J$1,INDIRECT(nfl_game_result_header),0),FALSE)),"",VLOOKUP($B2961,INDIRECT(nfl_game_result),MATCH(J$1,INDIRECT(nfl_game_result_header),0),FALSE)),"error")</f>
        <v>IND</v>
      </c>
      <c r="K2961" t="str">
        <f ca="1">IFERROR(IF(ISBLANK(VLOOKUP($B2961,INDIRECT(nfl_game_result),MATCH(K$1,INDIRECT(nfl_game_result_header),0),FALSE)),"",VLOOKUP($B2961,INDIRECT(nfl_game_result),MATCH(K$1,INDIRECT(nfl_game_result_header),0),FALSE)),"error")</f>
        <v>IND</v>
      </c>
      <c r="L2961" s="23" t="str">
        <f ca="1">IFERROR(IF(ISBLANK(VLOOKUP($B2961,INDIRECT(nfl_game_result),MATCH(L$1,INDIRECT(nfl_game_result_header),0),FALSE)),"",VLOOKUP($B2961,INDIRECT(nfl_game_result),MATCH(L$1,INDIRECT(nfl_game_result_header),0),FALSE)),"error")</f>
        <v>U</v>
      </c>
      <c r="M2961" t="s">
        <v>16</v>
      </c>
      <c r="N2961">
        <v>-6.5</v>
      </c>
      <c r="O2961" t="s">
        <v>76</v>
      </c>
      <c r="P2961">
        <v>0.66</v>
      </c>
      <c r="Q2961" t="s">
        <v>75</v>
      </c>
      <c r="V2961" s="23" t="s">
        <v>416</v>
      </c>
      <c r="W2961">
        <f ca="1">VALUE(LEFT(C2961, 4))</f>
        <v>2017</v>
      </c>
      <c r="X2961">
        <f ca="1">VALUE(MID(C2961,6,FIND("_",C2961,6)-6))</f>
        <v>9</v>
      </c>
      <c r="Y2961">
        <f ca="1">IF(NOT(OR(ISBLANK(D2961),ISBLANK(E2961),D2961="",E2961="")),D2961-E2961,"")</f>
        <v>-5.5</v>
      </c>
      <c r="Z2961">
        <f ca="1">IF(OR(NOT(ISNUMBER(D2961)),ISBLANK(D2961),D2961="",ISBLANK(N2961)),"",ABS(D2961-N2961))</f>
        <v>6.5</v>
      </c>
      <c r="AA2961">
        <f ca="1">IF(OR(ISBLANK(J2961),ISBLANK(O2961),J2961="",O2961=""),"",IF(J2961=O2961,1,0))</f>
        <v>1</v>
      </c>
      <c r="AB2961">
        <f ca="1">IF(OR(ISBLANK(K2961),ISBLANK(Q2961),K2961="",Q2961=""),"",IF(K2961=Q2961,1,0))</f>
        <v>0</v>
      </c>
      <c r="AC2961" s="23" t="str">
        <f t="shared" ca="1" si="45"/>
        <v/>
      </c>
    </row>
    <row r="2962" spans="1:29" x14ac:dyDescent="0.25">
      <c r="A2962" s="23">
        <v>2961</v>
      </c>
      <c r="B2962">
        <v>1463</v>
      </c>
      <c r="C2962" t="str">
        <f ca="1">IFERROR(VLOOKUP($B2962,INDIRECT(nfl_game_result),MATCH(C$1,INDIRECT(nfl_game_result_header),0),FALSE),"error")</f>
        <v>2017_09_WAS@SEA</v>
      </c>
      <c r="D2962">
        <f ca="1">IFERROR(IF(ISBLANK(VLOOKUP($B2962,INDIRECT(nfl_game_result),MATCH(D$1,INDIRECT(nfl_game_result_header),0),FALSE)),"",VLOOKUP($B2962,INDIRECT(nfl_game_result),MATCH(D$1,INDIRECT(nfl_game_result_header),0),FALSE)),"error")</f>
        <v>-7</v>
      </c>
      <c r="E2962">
        <f ca="1">IFERROR(IF(ISBLANK(VLOOKUP($B2962,INDIRECT(nfl_game_result),MATCH(E$1,INDIRECT(nfl_game_result_header),0),FALSE)),"",VLOOKUP($B2962,INDIRECT(nfl_game_result),MATCH(E$1,INDIRECT(nfl_game_result_header),0),FALSE)),"error")</f>
        <v>-7</v>
      </c>
      <c r="F2962" s="23">
        <f ca="1">IFERROR(IF(ISBLANK(VLOOKUP($B2962,INDIRECT(nfl_game_result),MATCH(F$1,INDIRECT(nfl_game_result_header),0),FALSE)),"",VLOOKUP($B2962,INDIRECT(nfl_game_result),MATCH(F$1,INDIRECT(nfl_game_result_header),0),FALSE)),"error")</f>
        <v>45</v>
      </c>
      <c r="G2962" s="23">
        <f ca="1">IFERROR(IF(ISBLANK(VLOOKUP($B2962,INDIRECT(nfl_game_result),MATCH(G$1,INDIRECT(nfl_game_result_header),0),FALSE)),"",VLOOKUP($B2962,INDIRECT(nfl_game_result),MATCH(G$1,INDIRECT(nfl_game_result_header),0),FALSE)),"error")</f>
        <v>45</v>
      </c>
      <c r="H2962">
        <f ca="1">IFERROR(IF(ISBLANK(VLOOKUP($B2962,INDIRECT(nfl_game_result),MATCH(H$1,INDIRECT(nfl_game_result_header),0),FALSE)),"",VLOOKUP($B2962,INDIRECT(nfl_game_result),MATCH(H$1,INDIRECT(nfl_game_result_header),0),FALSE)),"error")</f>
        <v>14</v>
      </c>
      <c r="I2962">
        <f ca="1">IFERROR(IF(ISBLANK(VLOOKUP($B2962,INDIRECT(nfl_game_result),MATCH(I$1,INDIRECT(nfl_game_result_header),0),FALSE)),"",VLOOKUP($B2962,INDIRECT(nfl_game_result),MATCH(I$1,INDIRECT(nfl_game_result_header),0),FALSE)),"error")</f>
        <v>17</v>
      </c>
      <c r="J2962" t="str">
        <f ca="1">IFERROR(IF(ISBLANK(VLOOKUP($B2962,INDIRECT(nfl_game_result),MATCH(J$1,INDIRECT(nfl_game_result_header),0),FALSE)),"",VLOOKUP($B2962,INDIRECT(nfl_game_result),MATCH(J$1,INDIRECT(nfl_game_result_header),0),FALSE)),"error")</f>
        <v>WAS</v>
      </c>
      <c r="K2962" t="str">
        <f ca="1">IFERROR(IF(ISBLANK(VLOOKUP($B2962,INDIRECT(nfl_game_result),MATCH(K$1,INDIRECT(nfl_game_result_header),0),FALSE)),"",VLOOKUP($B2962,INDIRECT(nfl_game_result),MATCH(K$1,INDIRECT(nfl_game_result_header),0),FALSE)),"error")</f>
        <v>WAS</v>
      </c>
      <c r="L2962" s="23" t="str">
        <f ca="1">IFERROR(IF(ISBLANK(VLOOKUP($B2962,INDIRECT(nfl_game_result),MATCH(L$1,INDIRECT(nfl_game_result_header),0),FALSE)),"",VLOOKUP($B2962,INDIRECT(nfl_game_result),MATCH(L$1,INDIRECT(nfl_game_result_header),0),FALSE)),"error")</f>
        <v>U</v>
      </c>
      <c r="M2962" t="s">
        <v>16</v>
      </c>
      <c r="N2962">
        <v>-6</v>
      </c>
      <c r="O2962" t="s">
        <v>94</v>
      </c>
      <c r="P2962">
        <v>0.51</v>
      </c>
      <c r="Q2962" t="s">
        <v>89</v>
      </c>
      <c r="V2962" s="23" t="s">
        <v>416</v>
      </c>
      <c r="W2962">
        <f ca="1">VALUE(LEFT(C2962, 4))</f>
        <v>2017</v>
      </c>
      <c r="X2962">
        <f ca="1">VALUE(MID(C2962,6,FIND("_",C2962,6)-6))</f>
        <v>9</v>
      </c>
      <c r="Y2962">
        <f ca="1">IF(NOT(OR(ISBLANK(D2962),ISBLANK(E2962),D2962="",E2962="")),D2962-E2962,"")</f>
        <v>0</v>
      </c>
      <c r="Z2962">
        <f ca="1">IF(OR(NOT(ISNUMBER(D2962)),ISBLANK(D2962),D2962="",ISBLANK(N2962)),"",ABS(D2962-N2962))</f>
        <v>1</v>
      </c>
      <c r="AA2962">
        <f ca="1">IF(OR(ISBLANK(J2962),ISBLANK(O2962),J2962="",O2962=""),"",IF(J2962=O2962,1,0))</f>
        <v>1</v>
      </c>
      <c r="AB2962">
        <f ca="1">IF(OR(ISBLANK(K2962),ISBLANK(Q2962),K2962="",Q2962=""),"",IF(K2962=Q2962,1,0))</f>
        <v>0</v>
      </c>
      <c r="AC2962" s="23" t="str">
        <f t="shared" ref="AC2962:AC3025" ca="1" si="46">IF(OR(ISBLANK(L2962),ISBLANK(T2962),L2962="",T2962=""),"",IF(L2962=T2962,1,0))</f>
        <v/>
      </c>
    </row>
    <row r="2963" spans="1:29" x14ac:dyDescent="0.25">
      <c r="A2963" s="23">
        <v>2962</v>
      </c>
      <c r="B2963">
        <v>1464</v>
      </c>
      <c r="C2963" t="str">
        <f ca="1">IFERROR(VLOOKUP($B2963,INDIRECT(nfl_game_result),MATCH(C$1,INDIRECT(nfl_game_result_header),0),FALSE),"error")</f>
        <v>2017_09_ARI@SFO</v>
      </c>
      <c r="D2963">
        <f ca="1">IFERROR(IF(ISBLANK(VLOOKUP($B2963,INDIRECT(nfl_game_result),MATCH(D$1,INDIRECT(nfl_game_result_header),0),FALSE)),"",VLOOKUP($B2963,INDIRECT(nfl_game_result),MATCH(D$1,INDIRECT(nfl_game_result_header),0),FALSE)),"error")</f>
        <v>2.5</v>
      </c>
      <c r="E2963">
        <f ca="1">IFERROR(IF(ISBLANK(VLOOKUP($B2963,INDIRECT(nfl_game_result),MATCH(E$1,INDIRECT(nfl_game_result_header),0),FALSE)),"",VLOOKUP($B2963,INDIRECT(nfl_game_result),MATCH(E$1,INDIRECT(nfl_game_result_header),0),FALSE)),"error")</f>
        <v>2.5</v>
      </c>
      <c r="F2963" s="23">
        <f ca="1">IFERROR(IF(ISBLANK(VLOOKUP($B2963,INDIRECT(nfl_game_result),MATCH(F$1,INDIRECT(nfl_game_result_header),0),FALSE)),"",VLOOKUP($B2963,INDIRECT(nfl_game_result),MATCH(F$1,INDIRECT(nfl_game_result_header),0),FALSE)),"error")</f>
        <v>39.5</v>
      </c>
      <c r="G2963" s="23">
        <f ca="1">IFERROR(IF(ISBLANK(VLOOKUP($B2963,INDIRECT(nfl_game_result),MATCH(G$1,INDIRECT(nfl_game_result_header),0),FALSE)),"",VLOOKUP($B2963,INDIRECT(nfl_game_result),MATCH(G$1,INDIRECT(nfl_game_result_header),0),FALSE)),"error")</f>
        <v>39.5</v>
      </c>
      <c r="H2963">
        <f ca="1">IFERROR(IF(ISBLANK(VLOOKUP($B2963,INDIRECT(nfl_game_result),MATCH(H$1,INDIRECT(nfl_game_result_header),0),FALSE)),"",VLOOKUP($B2963,INDIRECT(nfl_game_result),MATCH(H$1,INDIRECT(nfl_game_result_header),0),FALSE)),"error")</f>
        <v>10</v>
      </c>
      <c r="I2963">
        <f ca="1">IFERROR(IF(ISBLANK(VLOOKUP($B2963,INDIRECT(nfl_game_result),MATCH(I$1,INDIRECT(nfl_game_result_header),0),FALSE)),"",VLOOKUP($B2963,INDIRECT(nfl_game_result),MATCH(I$1,INDIRECT(nfl_game_result_header),0),FALSE)),"error")</f>
        <v>20</v>
      </c>
      <c r="J2963" t="str">
        <f ca="1">IFERROR(IF(ISBLANK(VLOOKUP($B2963,INDIRECT(nfl_game_result),MATCH(J$1,INDIRECT(nfl_game_result_header),0),FALSE)),"",VLOOKUP($B2963,INDIRECT(nfl_game_result),MATCH(J$1,INDIRECT(nfl_game_result_header),0),FALSE)),"error")</f>
        <v>ARI</v>
      </c>
      <c r="K2963" t="str">
        <f ca="1">IFERROR(IF(ISBLANK(VLOOKUP($B2963,INDIRECT(nfl_game_result),MATCH(K$1,INDIRECT(nfl_game_result_header),0),FALSE)),"",VLOOKUP($B2963,INDIRECT(nfl_game_result),MATCH(K$1,INDIRECT(nfl_game_result_header),0),FALSE)),"error")</f>
        <v>ARI</v>
      </c>
      <c r="L2963" s="23" t="str">
        <f ca="1">IFERROR(IF(ISBLANK(VLOOKUP($B2963,INDIRECT(nfl_game_result),MATCH(L$1,INDIRECT(nfl_game_result_header),0),FALSE)),"",VLOOKUP($B2963,INDIRECT(nfl_game_result),MATCH(L$1,INDIRECT(nfl_game_result_header),0),FALSE)),"error")</f>
        <v>U</v>
      </c>
      <c r="M2963" t="s">
        <v>16</v>
      </c>
      <c r="N2963">
        <v>4</v>
      </c>
      <c r="O2963" t="s">
        <v>333</v>
      </c>
      <c r="P2963">
        <v>0.61</v>
      </c>
      <c r="Q2963" t="s">
        <v>333</v>
      </c>
      <c r="V2963" s="23" t="s">
        <v>416</v>
      </c>
      <c r="W2963">
        <f ca="1">VALUE(LEFT(C2963, 4))</f>
        <v>2017</v>
      </c>
      <c r="X2963">
        <f ca="1">VALUE(MID(C2963,6,FIND("_",C2963,6)-6))</f>
        <v>9</v>
      </c>
      <c r="Y2963">
        <f ca="1">IF(NOT(OR(ISBLANK(D2963),ISBLANK(E2963),D2963="",E2963="")),D2963-E2963,"")</f>
        <v>0</v>
      </c>
      <c r="Z2963">
        <f ca="1">IF(OR(NOT(ISNUMBER(D2963)),ISBLANK(D2963),D2963="",ISBLANK(N2963)),"",ABS(D2963-N2963))</f>
        <v>1.5</v>
      </c>
      <c r="AA2963">
        <f ca="1">IF(OR(ISBLANK(J2963),ISBLANK(O2963),J2963="",O2963=""),"",IF(J2963=O2963,1,0))</f>
        <v>0</v>
      </c>
      <c r="AB2963">
        <f ca="1">IF(OR(ISBLANK(K2963),ISBLANK(Q2963),K2963="",Q2963=""),"",IF(K2963=Q2963,1,0))</f>
        <v>0</v>
      </c>
      <c r="AC2963" s="23" t="str">
        <f t="shared" ca="1" si="46"/>
        <v/>
      </c>
    </row>
    <row r="2964" spans="1:29" x14ac:dyDescent="0.25">
      <c r="A2964" s="23">
        <v>2963</v>
      </c>
      <c r="B2964">
        <v>1465</v>
      </c>
      <c r="C2964" t="str">
        <f ca="1">IFERROR(VLOOKUP($B2964,INDIRECT(nfl_game_result),MATCH(C$1,INDIRECT(nfl_game_result_header),0),FALSE),"error")</f>
        <v>2017_09_KCY@DAL</v>
      </c>
      <c r="D2964">
        <f ca="1">IFERROR(IF(ISBLANK(VLOOKUP($B2964,INDIRECT(nfl_game_result),MATCH(D$1,INDIRECT(nfl_game_result_header),0),FALSE)),"",VLOOKUP($B2964,INDIRECT(nfl_game_result),MATCH(D$1,INDIRECT(nfl_game_result_header),0),FALSE)),"error")</f>
        <v>-1.5</v>
      </c>
      <c r="E2964">
        <f ca="1">IFERROR(IF(ISBLANK(VLOOKUP($B2964,INDIRECT(nfl_game_result),MATCH(E$1,INDIRECT(nfl_game_result_header),0),FALSE)),"",VLOOKUP($B2964,INDIRECT(nfl_game_result),MATCH(E$1,INDIRECT(nfl_game_result_header),0),FALSE)),"error")</f>
        <v>-2.5</v>
      </c>
      <c r="F2964" s="23" t="str">
        <f ca="1">IFERROR(IF(ISBLANK(VLOOKUP($B2964,INDIRECT(nfl_game_result),MATCH(F$1,INDIRECT(nfl_game_result_header),0),FALSE)),"",VLOOKUP($B2964,INDIRECT(nfl_game_result),MATCH(F$1,INDIRECT(nfl_game_result_header),0),FALSE)),"error")</f>
        <v>off</v>
      </c>
      <c r="G2964" s="23">
        <f ca="1">IFERROR(IF(ISBLANK(VLOOKUP($B2964,INDIRECT(nfl_game_result),MATCH(G$1,INDIRECT(nfl_game_result_header),0),FALSE)),"",VLOOKUP($B2964,INDIRECT(nfl_game_result),MATCH(G$1,INDIRECT(nfl_game_result_header),0),FALSE)),"error")</f>
        <v>53.5</v>
      </c>
      <c r="H2964">
        <f ca="1">IFERROR(IF(ISBLANK(VLOOKUP($B2964,INDIRECT(nfl_game_result),MATCH(H$1,INDIRECT(nfl_game_result_header),0),FALSE)),"",VLOOKUP($B2964,INDIRECT(nfl_game_result),MATCH(H$1,INDIRECT(nfl_game_result_header),0),FALSE)),"error")</f>
        <v>28</v>
      </c>
      <c r="I2964">
        <f ca="1">IFERROR(IF(ISBLANK(VLOOKUP($B2964,INDIRECT(nfl_game_result),MATCH(I$1,INDIRECT(nfl_game_result_header),0),FALSE)),"",VLOOKUP($B2964,INDIRECT(nfl_game_result),MATCH(I$1,INDIRECT(nfl_game_result_header),0),FALSE)),"error")</f>
        <v>17</v>
      </c>
      <c r="J2964" t="str">
        <f ca="1">IFERROR(IF(ISBLANK(VLOOKUP($B2964,INDIRECT(nfl_game_result),MATCH(J$1,INDIRECT(nfl_game_result_header),0),FALSE)),"",VLOOKUP($B2964,INDIRECT(nfl_game_result),MATCH(J$1,INDIRECT(nfl_game_result_header),0),FALSE)),"error")</f>
        <v>DAL</v>
      </c>
      <c r="K2964" t="str">
        <f ca="1">IFERROR(IF(ISBLANK(VLOOKUP($B2964,INDIRECT(nfl_game_result),MATCH(K$1,INDIRECT(nfl_game_result_header),0),FALSE)),"",VLOOKUP($B2964,INDIRECT(nfl_game_result),MATCH(K$1,INDIRECT(nfl_game_result_header),0),FALSE)),"error")</f>
        <v>DAL</v>
      </c>
      <c r="L2964" s="23" t="str">
        <f ca="1">IFERROR(IF(ISBLANK(VLOOKUP($B2964,INDIRECT(nfl_game_result),MATCH(L$1,INDIRECT(nfl_game_result_header),0),FALSE)),"",VLOOKUP($B2964,INDIRECT(nfl_game_result),MATCH(L$1,INDIRECT(nfl_game_result_header),0),FALSE)),"error")</f>
        <v>U</v>
      </c>
      <c r="M2964" t="s">
        <v>16</v>
      </c>
      <c r="N2964">
        <v>-3.5</v>
      </c>
      <c r="O2964" t="s">
        <v>331</v>
      </c>
      <c r="P2964">
        <v>0.56999999999999995</v>
      </c>
      <c r="Q2964" t="s">
        <v>331</v>
      </c>
      <c r="V2964" s="23" t="s">
        <v>416</v>
      </c>
      <c r="W2964">
        <f ca="1">VALUE(LEFT(C2964, 4))</f>
        <v>2017</v>
      </c>
      <c r="X2964">
        <f ca="1">VALUE(MID(C2964,6,FIND("_",C2964,6)-6))</f>
        <v>9</v>
      </c>
      <c r="Y2964">
        <f ca="1">IF(NOT(OR(ISBLANK(D2964),ISBLANK(E2964),D2964="",E2964="")),D2964-E2964,"")</f>
        <v>1</v>
      </c>
      <c r="Z2964">
        <f ca="1">IF(OR(NOT(ISNUMBER(D2964)),ISBLANK(D2964),D2964="",ISBLANK(N2964)),"",ABS(D2964-N2964))</f>
        <v>2</v>
      </c>
      <c r="AA2964">
        <f ca="1">IF(OR(ISBLANK(J2964),ISBLANK(O2964),J2964="",O2964=""),"",IF(J2964=O2964,1,0))</f>
        <v>0</v>
      </c>
      <c r="AB2964">
        <f ca="1">IF(OR(ISBLANK(K2964),ISBLANK(Q2964),K2964="",Q2964=""),"",IF(K2964=Q2964,1,0))</f>
        <v>0</v>
      </c>
      <c r="AC2964" s="23" t="str">
        <f t="shared" ca="1" si="46"/>
        <v/>
      </c>
    </row>
    <row r="2965" spans="1:29" x14ac:dyDescent="0.25">
      <c r="A2965" s="23">
        <v>2964</v>
      </c>
      <c r="B2965">
        <v>1466</v>
      </c>
      <c r="C2965" t="str">
        <f ca="1">IFERROR(VLOOKUP($B2965,INDIRECT(nfl_game_result),MATCH(C$1,INDIRECT(nfl_game_result_header),0),FALSE),"error")</f>
        <v>2017_09_OAK@MIA</v>
      </c>
      <c r="D2965">
        <f ca="1">IFERROR(IF(ISBLANK(VLOOKUP($B2965,INDIRECT(nfl_game_result),MATCH(D$1,INDIRECT(nfl_game_result_header),0),FALSE)),"",VLOOKUP($B2965,INDIRECT(nfl_game_result),MATCH(D$1,INDIRECT(nfl_game_result_header),0),FALSE)),"error")</f>
        <v>2.5</v>
      </c>
      <c r="E2965">
        <f ca="1">IFERROR(IF(ISBLANK(VLOOKUP($B2965,INDIRECT(nfl_game_result),MATCH(E$1,INDIRECT(nfl_game_result_header),0),FALSE)),"",VLOOKUP($B2965,INDIRECT(nfl_game_result),MATCH(E$1,INDIRECT(nfl_game_result_header),0),FALSE)),"error")</f>
        <v>3</v>
      </c>
      <c r="F2965" s="23">
        <f ca="1">IFERROR(IF(ISBLANK(VLOOKUP($B2965,INDIRECT(nfl_game_result),MATCH(F$1,INDIRECT(nfl_game_result_header),0),FALSE)),"",VLOOKUP($B2965,INDIRECT(nfl_game_result),MATCH(F$1,INDIRECT(nfl_game_result_header),0),FALSE)),"error")</f>
        <v>43.5</v>
      </c>
      <c r="G2965" s="23">
        <f ca="1">IFERROR(IF(ISBLANK(VLOOKUP($B2965,INDIRECT(nfl_game_result),MATCH(G$1,INDIRECT(nfl_game_result_header),0),FALSE)),"",VLOOKUP($B2965,INDIRECT(nfl_game_result),MATCH(G$1,INDIRECT(nfl_game_result_header),0),FALSE)),"error")</f>
        <v>44</v>
      </c>
      <c r="H2965">
        <f ca="1">IFERROR(IF(ISBLANK(VLOOKUP($B2965,INDIRECT(nfl_game_result),MATCH(H$1,INDIRECT(nfl_game_result_header),0),FALSE)),"",VLOOKUP($B2965,INDIRECT(nfl_game_result),MATCH(H$1,INDIRECT(nfl_game_result_header),0),FALSE)),"error")</f>
        <v>24</v>
      </c>
      <c r="I2965">
        <f ca="1">IFERROR(IF(ISBLANK(VLOOKUP($B2965,INDIRECT(nfl_game_result),MATCH(I$1,INDIRECT(nfl_game_result_header),0),FALSE)),"",VLOOKUP($B2965,INDIRECT(nfl_game_result),MATCH(I$1,INDIRECT(nfl_game_result_header),0),FALSE)),"error")</f>
        <v>27</v>
      </c>
      <c r="J2965" t="str">
        <f ca="1">IFERROR(IF(ISBLANK(VLOOKUP($B2965,INDIRECT(nfl_game_result),MATCH(J$1,INDIRECT(nfl_game_result_header),0),FALSE)),"",VLOOKUP($B2965,INDIRECT(nfl_game_result),MATCH(J$1,INDIRECT(nfl_game_result_header),0),FALSE)),"error")</f>
        <v>na</v>
      </c>
      <c r="K2965" t="str">
        <f ca="1">IFERROR(IF(ISBLANK(VLOOKUP($B2965,INDIRECT(nfl_game_result),MATCH(K$1,INDIRECT(nfl_game_result_header),0),FALSE)),"",VLOOKUP($B2965,INDIRECT(nfl_game_result),MATCH(K$1,INDIRECT(nfl_game_result_header),0),FALSE)),"error")</f>
        <v>OAK</v>
      </c>
      <c r="L2965" s="23" t="str">
        <f ca="1">IFERROR(IF(ISBLANK(VLOOKUP($B2965,INDIRECT(nfl_game_result),MATCH(L$1,INDIRECT(nfl_game_result_header),0),FALSE)),"",VLOOKUP($B2965,INDIRECT(nfl_game_result),MATCH(L$1,INDIRECT(nfl_game_result_header),0),FALSE)),"error")</f>
        <v>O</v>
      </c>
      <c r="M2965" t="s">
        <v>16</v>
      </c>
      <c r="N2965">
        <v>3.5</v>
      </c>
      <c r="O2965" t="s">
        <v>79</v>
      </c>
      <c r="P2965">
        <v>0.57999999999999996</v>
      </c>
      <c r="Q2965" t="s">
        <v>79</v>
      </c>
      <c r="V2965" s="23" t="s">
        <v>416</v>
      </c>
      <c r="W2965">
        <f ca="1">VALUE(LEFT(C2965, 4))</f>
        <v>2017</v>
      </c>
      <c r="X2965">
        <f ca="1">VALUE(MID(C2965,6,FIND("_",C2965,6)-6))</f>
        <v>9</v>
      </c>
      <c r="Y2965">
        <f ca="1">IF(NOT(OR(ISBLANK(D2965),ISBLANK(E2965),D2965="",E2965="")),D2965-E2965,"")</f>
        <v>-0.5</v>
      </c>
      <c r="Z2965">
        <f ca="1">IF(OR(NOT(ISNUMBER(D2965)),ISBLANK(D2965),D2965="",ISBLANK(N2965)),"",ABS(D2965-N2965))</f>
        <v>1</v>
      </c>
      <c r="AA2965">
        <f ca="1">IF(OR(ISBLANK(J2965),ISBLANK(O2965),J2965="",O2965=""),"",IF(J2965=O2965,1,0))</f>
        <v>0</v>
      </c>
      <c r="AB2965">
        <f ca="1">IF(OR(ISBLANK(K2965),ISBLANK(Q2965),K2965="",Q2965=""),"",IF(K2965=Q2965,1,0))</f>
        <v>0</v>
      </c>
      <c r="AC2965" s="23" t="str">
        <f t="shared" ca="1" si="46"/>
        <v/>
      </c>
    </row>
    <row r="2966" spans="1:29" x14ac:dyDescent="0.25">
      <c r="A2966" s="23">
        <v>2965</v>
      </c>
      <c r="B2966">
        <v>1467</v>
      </c>
      <c r="C2966" t="str">
        <f ca="1">IFERROR(VLOOKUP($B2966,INDIRECT(nfl_game_result),MATCH(C$1,INDIRECT(nfl_game_result_header),0),FALSE),"error")</f>
        <v>2017_09_DET@GBY</v>
      </c>
      <c r="D2966">
        <f ca="1">IFERROR(IF(ISBLANK(VLOOKUP($B2966,INDIRECT(nfl_game_result),MATCH(D$1,INDIRECT(nfl_game_result_header),0),FALSE)),"",VLOOKUP($B2966,INDIRECT(nfl_game_result),MATCH(D$1,INDIRECT(nfl_game_result_header),0),FALSE)),"error")</f>
        <v>0</v>
      </c>
      <c r="E2966">
        <f ca="1">IFERROR(IF(ISBLANK(VLOOKUP($B2966,INDIRECT(nfl_game_result),MATCH(E$1,INDIRECT(nfl_game_result_header),0),FALSE)),"",VLOOKUP($B2966,INDIRECT(nfl_game_result),MATCH(E$1,INDIRECT(nfl_game_result_header),0),FALSE)),"error")</f>
        <v>2</v>
      </c>
      <c r="F2966" s="23" t="str">
        <f ca="1">IFERROR(IF(ISBLANK(VLOOKUP($B2966,INDIRECT(nfl_game_result),MATCH(F$1,INDIRECT(nfl_game_result_header),0),FALSE)),"",VLOOKUP($B2966,INDIRECT(nfl_game_result),MATCH(F$1,INDIRECT(nfl_game_result_header),0),FALSE)),"error")</f>
        <v>off</v>
      </c>
      <c r="G2966" s="23">
        <f ca="1">IFERROR(IF(ISBLANK(VLOOKUP($B2966,INDIRECT(nfl_game_result),MATCH(G$1,INDIRECT(nfl_game_result_header),0),FALSE)),"",VLOOKUP($B2966,INDIRECT(nfl_game_result),MATCH(G$1,INDIRECT(nfl_game_result_header),0),FALSE)),"error")</f>
        <v>43.5</v>
      </c>
      <c r="H2966">
        <f ca="1">IFERROR(IF(ISBLANK(VLOOKUP($B2966,INDIRECT(nfl_game_result),MATCH(H$1,INDIRECT(nfl_game_result_header),0),FALSE)),"",VLOOKUP($B2966,INDIRECT(nfl_game_result),MATCH(H$1,INDIRECT(nfl_game_result_header),0),FALSE)),"error")</f>
        <v>17</v>
      </c>
      <c r="I2966">
        <f ca="1">IFERROR(IF(ISBLANK(VLOOKUP($B2966,INDIRECT(nfl_game_result),MATCH(I$1,INDIRECT(nfl_game_result_header),0),FALSE)),"",VLOOKUP($B2966,INDIRECT(nfl_game_result),MATCH(I$1,INDIRECT(nfl_game_result_header),0),FALSE)),"error")</f>
        <v>30</v>
      </c>
      <c r="J2966" t="str">
        <f ca="1">IFERROR(IF(ISBLANK(VLOOKUP($B2966,INDIRECT(nfl_game_result),MATCH(J$1,INDIRECT(nfl_game_result_header),0),FALSE)),"",VLOOKUP($B2966,INDIRECT(nfl_game_result),MATCH(J$1,INDIRECT(nfl_game_result_header),0),FALSE)),"error")</f>
        <v>DET</v>
      </c>
      <c r="K2966" t="str">
        <f ca="1">IFERROR(IF(ISBLANK(VLOOKUP($B2966,INDIRECT(nfl_game_result),MATCH(K$1,INDIRECT(nfl_game_result_header),0),FALSE)),"",VLOOKUP($B2966,INDIRECT(nfl_game_result),MATCH(K$1,INDIRECT(nfl_game_result_header),0),FALSE)),"error")</f>
        <v>DET</v>
      </c>
      <c r="L2966" s="23" t="str">
        <f ca="1">IFERROR(IF(ISBLANK(VLOOKUP($B2966,INDIRECT(nfl_game_result),MATCH(L$1,INDIRECT(nfl_game_result_header),0),FALSE)),"",VLOOKUP($B2966,INDIRECT(nfl_game_result),MATCH(L$1,INDIRECT(nfl_game_result_header),0),FALSE)),"error")</f>
        <v>O</v>
      </c>
      <c r="M2966" t="s">
        <v>16</v>
      </c>
      <c r="N2966">
        <v>3</v>
      </c>
      <c r="O2966" t="s">
        <v>73</v>
      </c>
      <c r="P2966">
        <v>0.55000000000000004</v>
      </c>
      <c r="Q2966" t="s">
        <v>73</v>
      </c>
      <c r="V2966" s="23" t="s">
        <v>416</v>
      </c>
      <c r="W2966">
        <f ca="1">VALUE(LEFT(C2966, 4))</f>
        <v>2017</v>
      </c>
      <c r="X2966">
        <f ca="1">VALUE(MID(C2966,6,FIND("_",C2966,6)-6))</f>
        <v>9</v>
      </c>
      <c r="Y2966">
        <f ca="1">IF(NOT(OR(ISBLANK(D2966),ISBLANK(E2966),D2966="",E2966="")),D2966-E2966,"")</f>
        <v>-2</v>
      </c>
      <c r="Z2966">
        <f ca="1">IF(OR(NOT(ISNUMBER(D2966)),ISBLANK(D2966),D2966="",ISBLANK(N2966)),"",ABS(D2966-N2966))</f>
        <v>3</v>
      </c>
      <c r="AA2966">
        <f ca="1">IF(OR(ISBLANK(J2966),ISBLANK(O2966),J2966="",O2966=""),"",IF(J2966=O2966,1,0))</f>
        <v>1</v>
      </c>
      <c r="AB2966">
        <f ca="1">IF(OR(ISBLANK(K2966),ISBLANK(Q2966),K2966="",Q2966=""),"",IF(K2966=Q2966,1,0))</f>
        <v>1</v>
      </c>
      <c r="AC2966" s="23" t="str">
        <f t="shared" ca="1" si="46"/>
        <v/>
      </c>
    </row>
    <row r="2967" spans="1:29" x14ac:dyDescent="0.25">
      <c r="A2967" s="23">
        <v>2966</v>
      </c>
      <c r="B2967">
        <v>1455</v>
      </c>
      <c r="C2967" t="str">
        <f ca="1">IFERROR(VLOOKUP($B2967,INDIRECT(nfl_game_result),MATCH(C$1,INDIRECT(nfl_game_result_header),0),FALSE),"error")</f>
        <v>2017_09_BUF@NYJ</v>
      </c>
      <c r="D2967">
        <f ca="1">IFERROR(IF(ISBLANK(VLOOKUP($B2967,INDIRECT(nfl_game_result),MATCH(D$1,INDIRECT(nfl_game_result_header),0),FALSE)),"",VLOOKUP($B2967,INDIRECT(nfl_game_result),MATCH(D$1,INDIRECT(nfl_game_result_header),0),FALSE)),"error")</f>
        <v>3.5</v>
      </c>
      <c r="E2967">
        <f ca="1">IFERROR(IF(ISBLANK(VLOOKUP($B2967,INDIRECT(nfl_game_result),MATCH(E$1,INDIRECT(nfl_game_result_header),0),FALSE)),"",VLOOKUP($B2967,INDIRECT(nfl_game_result),MATCH(E$1,INDIRECT(nfl_game_result_header),0),FALSE)),"error")</f>
        <v>3.5</v>
      </c>
      <c r="F2967" s="23">
        <f ca="1">IFERROR(IF(ISBLANK(VLOOKUP($B2967,INDIRECT(nfl_game_result),MATCH(F$1,INDIRECT(nfl_game_result_header),0),FALSE)),"",VLOOKUP($B2967,INDIRECT(nfl_game_result),MATCH(F$1,INDIRECT(nfl_game_result_header),0),FALSE)),"error")</f>
        <v>42</v>
      </c>
      <c r="G2967" s="23" t="str">
        <f ca="1">IFERROR(IF(ISBLANK(VLOOKUP($B2967,INDIRECT(nfl_game_result),MATCH(G$1,INDIRECT(nfl_game_result_header),0),FALSE)),"",VLOOKUP($B2967,INDIRECT(nfl_game_result),MATCH(G$1,INDIRECT(nfl_game_result_header),0),FALSE)),"error")</f>
        <v/>
      </c>
      <c r="H2967">
        <f ca="1">IFERROR(IF(ISBLANK(VLOOKUP($B2967,INDIRECT(nfl_game_result),MATCH(H$1,INDIRECT(nfl_game_result_header),0),FALSE)),"",VLOOKUP($B2967,INDIRECT(nfl_game_result),MATCH(H$1,INDIRECT(nfl_game_result_header),0),FALSE)),"error")</f>
        <v>34</v>
      </c>
      <c r="I2967">
        <f ca="1">IFERROR(IF(ISBLANK(VLOOKUP($B2967,INDIRECT(nfl_game_result),MATCH(I$1,INDIRECT(nfl_game_result_header),0),FALSE)),"",VLOOKUP($B2967,INDIRECT(nfl_game_result),MATCH(I$1,INDIRECT(nfl_game_result_header),0),FALSE)),"error")</f>
        <v>21</v>
      </c>
      <c r="J2967" t="str">
        <f ca="1">IFERROR(IF(ISBLANK(VLOOKUP($B2967,INDIRECT(nfl_game_result),MATCH(J$1,INDIRECT(nfl_game_result_header),0),FALSE)),"",VLOOKUP($B2967,INDIRECT(nfl_game_result),MATCH(J$1,INDIRECT(nfl_game_result_header),0),FALSE)),"error")</f>
        <v>NYJ</v>
      </c>
      <c r="K2967" t="str">
        <f ca="1">IFERROR(IF(ISBLANK(VLOOKUP($B2967,INDIRECT(nfl_game_result),MATCH(K$1,INDIRECT(nfl_game_result_header),0),FALSE)),"",VLOOKUP($B2967,INDIRECT(nfl_game_result),MATCH(K$1,INDIRECT(nfl_game_result_header),0),FALSE)),"error")</f>
        <v>NYJ</v>
      </c>
      <c r="L2967" s="23" t="str">
        <f ca="1">IFERROR(IF(ISBLANK(VLOOKUP($B2967,INDIRECT(nfl_game_result),MATCH(L$1,INDIRECT(nfl_game_result_header),0),FALSE)),"",VLOOKUP($B2967,INDIRECT(nfl_game_result),MATCH(L$1,INDIRECT(nfl_game_result_header),0),FALSE)),"error")</f>
        <v/>
      </c>
      <c r="M2967" t="s">
        <v>14</v>
      </c>
      <c r="N2967">
        <v>5</v>
      </c>
      <c r="O2967" t="s">
        <v>84</v>
      </c>
      <c r="P2967">
        <v>0.55000000000000004</v>
      </c>
      <c r="Q2967" t="s">
        <v>84</v>
      </c>
      <c r="V2967" s="23" t="s">
        <v>416</v>
      </c>
      <c r="W2967">
        <f ca="1">VALUE(LEFT(C2967, 4))</f>
        <v>2017</v>
      </c>
      <c r="X2967">
        <f ca="1">VALUE(MID(C2967,6,FIND("_",C2967,6)-6))</f>
        <v>9</v>
      </c>
      <c r="Y2967">
        <f ca="1">IF(NOT(OR(ISBLANK(D2967),ISBLANK(E2967),D2967="",E2967="")),D2967-E2967,"")</f>
        <v>0</v>
      </c>
      <c r="Z2967">
        <f ca="1">IF(OR(NOT(ISNUMBER(D2967)),ISBLANK(D2967),D2967="",ISBLANK(N2967)),"",ABS(D2967-N2967))</f>
        <v>1.5</v>
      </c>
      <c r="AA2967">
        <f ca="1">IF(OR(ISBLANK(J2967),ISBLANK(O2967),J2967="",O2967=""),"",IF(J2967=O2967,1,0))</f>
        <v>1</v>
      </c>
      <c r="AB2967">
        <f ca="1">IF(OR(ISBLANK(K2967),ISBLANK(Q2967),K2967="",Q2967=""),"",IF(K2967=Q2967,1,0))</f>
        <v>1</v>
      </c>
      <c r="AC2967" s="23" t="str">
        <f t="shared" ca="1" si="46"/>
        <v/>
      </c>
    </row>
    <row r="2968" spans="1:29" x14ac:dyDescent="0.25">
      <c r="A2968" s="23">
        <v>2967</v>
      </c>
      <c r="B2968">
        <v>1456</v>
      </c>
      <c r="C2968" t="str">
        <f ca="1">IFERROR(VLOOKUP($B2968,INDIRECT(nfl_game_result),MATCH(C$1,INDIRECT(nfl_game_result_header),0),FALSE),"error")</f>
        <v>2017_09_TBY@NOR</v>
      </c>
      <c r="D2968">
        <f ca="1">IFERROR(IF(ISBLANK(VLOOKUP($B2968,INDIRECT(nfl_game_result),MATCH(D$1,INDIRECT(nfl_game_result_header),0),FALSE)),"",VLOOKUP($B2968,INDIRECT(nfl_game_result),MATCH(D$1,INDIRECT(nfl_game_result_header),0),FALSE)),"error")</f>
        <v>-7</v>
      </c>
      <c r="E2968">
        <f ca="1">IFERROR(IF(ISBLANK(VLOOKUP($B2968,INDIRECT(nfl_game_result),MATCH(E$1,INDIRECT(nfl_game_result_header),0),FALSE)),"",VLOOKUP($B2968,INDIRECT(nfl_game_result),MATCH(E$1,INDIRECT(nfl_game_result_header),0),FALSE)),"error")</f>
        <v>-7</v>
      </c>
      <c r="F2968" s="23">
        <f ca="1">IFERROR(IF(ISBLANK(VLOOKUP($B2968,INDIRECT(nfl_game_result),MATCH(F$1,INDIRECT(nfl_game_result_header),0),FALSE)),"",VLOOKUP($B2968,INDIRECT(nfl_game_result),MATCH(F$1,INDIRECT(nfl_game_result_header),0),FALSE)),"error")</f>
        <v>50</v>
      </c>
      <c r="G2968" s="23">
        <f ca="1">IFERROR(IF(ISBLANK(VLOOKUP($B2968,INDIRECT(nfl_game_result),MATCH(G$1,INDIRECT(nfl_game_result_header),0),FALSE)),"",VLOOKUP($B2968,INDIRECT(nfl_game_result),MATCH(G$1,INDIRECT(nfl_game_result_header),0),FALSE)),"error")</f>
        <v>52</v>
      </c>
      <c r="H2968">
        <f ca="1">IFERROR(IF(ISBLANK(VLOOKUP($B2968,INDIRECT(nfl_game_result),MATCH(H$1,INDIRECT(nfl_game_result_header),0),FALSE)),"",VLOOKUP($B2968,INDIRECT(nfl_game_result),MATCH(H$1,INDIRECT(nfl_game_result_header),0),FALSE)),"error")</f>
        <v>30</v>
      </c>
      <c r="I2968">
        <f ca="1">IFERROR(IF(ISBLANK(VLOOKUP($B2968,INDIRECT(nfl_game_result),MATCH(I$1,INDIRECT(nfl_game_result_header),0),FALSE)),"",VLOOKUP($B2968,INDIRECT(nfl_game_result),MATCH(I$1,INDIRECT(nfl_game_result_header),0),FALSE)),"error")</f>
        <v>10</v>
      </c>
      <c r="J2968" t="str">
        <f ca="1">IFERROR(IF(ISBLANK(VLOOKUP($B2968,INDIRECT(nfl_game_result),MATCH(J$1,INDIRECT(nfl_game_result_header),0),FALSE)),"",VLOOKUP($B2968,INDIRECT(nfl_game_result),MATCH(J$1,INDIRECT(nfl_game_result_header),0),FALSE)),"error")</f>
        <v>NOR</v>
      </c>
      <c r="K2968" t="str">
        <f ca="1">IFERROR(IF(ISBLANK(VLOOKUP($B2968,INDIRECT(nfl_game_result),MATCH(K$1,INDIRECT(nfl_game_result_header),0),FALSE)),"",VLOOKUP($B2968,INDIRECT(nfl_game_result),MATCH(K$1,INDIRECT(nfl_game_result_header),0),FALSE)),"error")</f>
        <v>NOR</v>
      </c>
      <c r="L2968" s="23" t="str">
        <f ca="1">IFERROR(IF(ISBLANK(VLOOKUP($B2968,INDIRECT(nfl_game_result),MATCH(L$1,INDIRECT(nfl_game_result_header),0),FALSE)),"",VLOOKUP($B2968,INDIRECT(nfl_game_result),MATCH(L$1,INDIRECT(nfl_game_result_header),0),FALSE)),"error")</f>
        <v>U</v>
      </c>
      <c r="M2968" t="s">
        <v>14</v>
      </c>
      <c r="N2968">
        <v>-8.5</v>
      </c>
      <c r="O2968" t="s">
        <v>334</v>
      </c>
      <c r="P2968">
        <v>0.52</v>
      </c>
      <c r="Q2968" t="s">
        <v>334</v>
      </c>
      <c r="V2968" s="23" t="s">
        <v>416</v>
      </c>
      <c r="W2968">
        <f ca="1">VALUE(LEFT(C2968, 4))</f>
        <v>2017</v>
      </c>
      <c r="X2968">
        <f ca="1">VALUE(MID(C2968,6,FIND("_",C2968,6)-6))</f>
        <v>9</v>
      </c>
      <c r="Y2968">
        <f ca="1">IF(NOT(OR(ISBLANK(D2968),ISBLANK(E2968),D2968="",E2968="")),D2968-E2968,"")</f>
        <v>0</v>
      </c>
      <c r="Z2968">
        <f ca="1">IF(OR(NOT(ISNUMBER(D2968)),ISBLANK(D2968),D2968="",ISBLANK(N2968)),"",ABS(D2968-N2968))</f>
        <v>1.5</v>
      </c>
      <c r="AA2968">
        <f ca="1">IF(OR(ISBLANK(J2968),ISBLANK(O2968),J2968="",O2968=""),"",IF(J2968=O2968,1,0))</f>
        <v>0</v>
      </c>
      <c r="AB2968">
        <f ca="1">IF(OR(ISBLANK(K2968),ISBLANK(Q2968),K2968="",Q2968=""),"",IF(K2968=Q2968,1,0))</f>
        <v>0</v>
      </c>
      <c r="AC2968" s="23" t="str">
        <f t="shared" ca="1" si="46"/>
        <v/>
      </c>
    </row>
    <row r="2969" spans="1:29" x14ac:dyDescent="0.25">
      <c r="A2969" s="23">
        <v>2968</v>
      </c>
      <c r="B2969">
        <v>1457</v>
      </c>
      <c r="C2969" t="str">
        <f ca="1">IFERROR(VLOOKUP($B2969,INDIRECT(nfl_game_result),MATCH(C$1,INDIRECT(nfl_game_result_header),0),FALSE),"error")</f>
        <v>2017_09_ATL@CAR</v>
      </c>
      <c r="D2969">
        <f ca="1">IFERROR(IF(ISBLANK(VLOOKUP($B2969,INDIRECT(nfl_game_result),MATCH(D$1,INDIRECT(nfl_game_result_header),0),FALSE)),"",VLOOKUP($B2969,INDIRECT(nfl_game_result),MATCH(D$1,INDIRECT(nfl_game_result_header),0),FALSE)),"error")</f>
        <v>-2</v>
      </c>
      <c r="E2969">
        <f ca="1">IFERROR(IF(ISBLANK(VLOOKUP($B2969,INDIRECT(nfl_game_result),MATCH(E$1,INDIRECT(nfl_game_result_header),0),FALSE)),"",VLOOKUP($B2969,INDIRECT(nfl_game_result),MATCH(E$1,INDIRECT(nfl_game_result_header),0),FALSE)),"error")</f>
        <v>2</v>
      </c>
      <c r="F2969" s="23">
        <f ca="1">IFERROR(IF(ISBLANK(VLOOKUP($B2969,INDIRECT(nfl_game_result),MATCH(F$1,INDIRECT(nfl_game_result_header),0),FALSE)),"",VLOOKUP($B2969,INDIRECT(nfl_game_result),MATCH(F$1,INDIRECT(nfl_game_result_header),0),FALSE)),"error")</f>
        <v>44</v>
      </c>
      <c r="G2969" s="23">
        <f ca="1">IFERROR(IF(ISBLANK(VLOOKUP($B2969,INDIRECT(nfl_game_result),MATCH(G$1,INDIRECT(nfl_game_result_header),0),FALSE)),"",VLOOKUP($B2969,INDIRECT(nfl_game_result),MATCH(G$1,INDIRECT(nfl_game_result_header),0),FALSE)),"error")</f>
        <v>42.5</v>
      </c>
      <c r="H2969">
        <f ca="1">IFERROR(IF(ISBLANK(VLOOKUP($B2969,INDIRECT(nfl_game_result),MATCH(H$1,INDIRECT(nfl_game_result_header),0),FALSE)),"",VLOOKUP($B2969,INDIRECT(nfl_game_result),MATCH(H$1,INDIRECT(nfl_game_result_header),0),FALSE)),"error")</f>
        <v>20</v>
      </c>
      <c r="I2969">
        <f ca="1">IFERROR(IF(ISBLANK(VLOOKUP($B2969,INDIRECT(nfl_game_result),MATCH(I$1,INDIRECT(nfl_game_result_header),0),FALSE)),"",VLOOKUP($B2969,INDIRECT(nfl_game_result),MATCH(I$1,INDIRECT(nfl_game_result_header),0),FALSE)),"error")</f>
        <v>17</v>
      </c>
      <c r="J2969" t="str">
        <f ca="1">IFERROR(IF(ISBLANK(VLOOKUP($B2969,INDIRECT(nfl_game_result),MATCH(J$1,INDIRECT(nfl_game_result_header),0),FALSE)),"",VLOOKUP($B2969,INDIRECT(nfl_game_result),MATCH(J$1,INDIRECT(nfl_game_result_header),0),FALSE)),"error")</f>
        <v>CAR</v>
      </c>
      <c r="K2969" t="str">
        <f ca="1">IFERROR(IF(ISBLANK(VLOOKUP($B2969,INDIRECT(nfl_game_result),MATCH(K$1,INDIRECT(nfl_game_result_header),0),FALSE)),"",VLOOKUP($B2969,INDIRECT(nfl_game_result),MATCH(K$1,INDIRECT(nfl_game_result_header),0),FALSE)),"error")</f>
        <v>CAR</v>
      </c>
      <c r="L2969" s="23" t="str">
        <f ca="1">IFERROR(IF(ISBLANK(VLOOKUP($B2969,INDIRECT(nfl_game_result),MATCH(L$1,INDIRECT(nfl_game_result_header),0),FALSE)),"",VLOOKUP($B2969,INDIRECT(nfl_game_result),MATCH(L$1,INDIRECT(nfl_game_result_header),0),FALSE)),"error")</f>
        <v>U</v>
      </c>
      <c r="M2969" t="s">
        <v>14</v>
      </c>
      <c r="N2969">
        <v>-3</v>
      </c>
      <c r="O2969" t="s">
        <v>67</v>
      </c>
      <c r="P2969">
        <v>0.51</v>
      </c>
      <c r="Q2969" t="s">
        <v>67</v>
      </c>
      <c r="V2969" s="23" t="s">
        <v>416</v>
      </c>
      <c r="W2969">
        <f ca="1">VALUE(LEFT(C2969, 4))</f>
        <v>2017</v>
      </c>
      <c r="X2969">
        <f ca="1">VALUE(MID(C2969,6,FIND("_",C2969,6)-6))</f>
        <v>9</v>
      </c>
      <c r="Y2969">
        <f ca="1">IF(NOT(OR(ISBLANK(D2969),ISBLANK(E2969),D2969="",E2969="")),D2969-E2969,"")</f>
        <v>-4</v>
      </c>
      <c r="Z2969">
        <f ca="1">IF(OR(NOT(ISNUMBER(D2969)),ISBLANK(D2969),D2969="",ISBLANK(N2969)),"",ABS(D2969-N2969))</f>
        <v>1</v>
      </c>
      <c r="AA2969">
        <f ca="1">IF(OR(ISBLANK(J2969),ISBLANK(O2969),J2969="",O2969=""),"",IF(J2969=O2969,1,0))</f>
        <v>1</v>
      </c>
      <c r="AB2969">
        <f ca="1">IF(OR(ISBLANK(K2969),ISBLANK(Q2969),K2969="",Q2969=""),"",IF(K2969=Q2969,1,0))</f>
        <v>1</v>
      </c>
      <c r="AC2969" s="23" t="str">
        <f t="shared" ca="1" si="46"/>
        <v/>
      </c>
    </row>
    <row r="2970" spans="1:29" x14ac:dyDescent="0.25">
      <c r="A2970" s="23">
        <v>2969</v>
      </c>
      <c r="B2970">
        <v>1458</v>
      </c>
      <c r="C2970" t="str">
        <f ca="1">IFERROR(VLOOKUP($B2970,INDIRECT(nfl_game_result),MATCH(C$1,INDIRECT(nfl_game_result_header),0),FALSE),"error")</f>
        <v>2017_09_LAR@NYG</v>
      </c>
      <c r="D2970">
        <f ca="1">IFERROR(IF(ISBLANK(VLOOKUP($B2970,INDIRECT(nfl_game_result),MATCH(D$1,INDIRECT(nfl_game_result_header),0),FALSE)),"",VLOOKUP($B2970,INDIRECT(nfl_game_result),MATCH(D$1,INDIRECT(nfl_game_result_header),0),FALSE)),"error")</f>
        <v>3.5</v>
      </c>
      <c r="E2970">
        <f ca="1">IFERROR(IF(ISBLANK(VLOOKUP($B2970,INDIRECT(nfl_game_result),MATCH(E$1,INDIRECT(nfl_game_result_header),0),FALSE)),"",VLOOKUP($B2970,INDIRECT(nfl_game_result),MATCH(E$1,INDIRECT(nfl_game_result_header),0),FALSE)),"error")</f>
        <v>4.5</v>
      </c>
      <c r="F2970" s="23" t="str">
        <f ca="1">IFERROR(IF(ISBLANK(VLOOKUP($B2970,INDIRECT(nfl_game_result),MATCH(F$1,INDIRECT(nfl_game_result_header),0),FALSE)),"",VLOOKUP($B2970,INDIRECT(nfl_game_result),MATCH(F$1,INDIRECT(nfl_game_result_header),0),FALSE)),"error")</f>
        <v>off</v>
      </c>
      <c r="G2970" s="23">
        <f ca="1">IFERROR(IF(ISBLANK(VLOOKUP($B2970,INDIRECT(nfl_game_result),MATCH(G$1,INDIRECT(nfl_game_result_header),0),FALSE)),"",VLOOKUP($B2970,INDIRECT(nfl_game_result),MATCH(G$1,INDIRECT(nfl_game_result_header),0),FALSE)),"error")</f>
        <v>42</v>
      </c>
      <c r="H2970">
        <f ca="1">IFERROR(IF(ISBLANK(VLOOKUP($B2970,INDIRECT(nfl_game_result),MATCH(H$1,INDIRECT(nfl_game_result_header),0),FALSE)),"",VLOOKUP($B2970,INDIRECT(nfl_game_result),MATCH(H$1,INDIRECT(nfl_game_result_header),0),FALSE)),"error")</f>
        <v>17</v>
      </c>
      <c r="I2970">
        <f ca="1">IFERROR(IF(ISBLANK(VLOOKUP($B2970,INDIRECT(nfl_game_result),MATCH(I$1,INDIRECT(nfl_game_result_header),0),FALSE)),"",VLOOKUP($B2970,INDIRECT(nfl_game_result),MATCH(I$1,INDIRECT(nfl_game_result_header),0),FALSE)),"error")</f>
        <v>51</v>
      </c>
      <c r="J2970" t="str">
        <f ca="1">IFERROR(IF(ISBLANK(VLOOKUP($B2970,INDIRECT(nfl_game_result),MATCH(J$1,INDIRECT(nfl_game_result_header),0),FALSE)),"",VLOOKUP($B2970,INDIRECT(nfl_game_result),MATCH(J$1,INDIRECT(nfl_game_result_header),0),FALSE)),"error")</f>
        <v>LAR</v>
      </c>
      <c r="K2970" t="str">
        <f ca="1">IFERROR(IF(ISBLANK(VLOOKUP($B2970,INDIRECT(nfl_game_result),MATCH(K$1,INDIRECT(nfl_game_result_header),0),FALSE)),"",VLOOKUP($B2970,INDIRECT(nfl_game_result),MATCH(K$1,INDIRECT(nfl_game_result_header),0),FALSE)),"error")</f>
        <v>LAR</v>
      </c>
      <c r="L2970" s="23" t="str">
        <f ca="1">IFERROR(IF(ISBLANK(VLOOKUP($B2970,INDIRECT(nfl_game_result),MATCH(L$1,INDIRECT(nfl_game_result_header),0),FALSE)),"",VLOOKUP($B2970,INDIRECT(nfl_game_result),MATCH(L$1,INDIRECT(nfl_game_result_header),0),FALSE)),"error")</f>
        <v>O</v>
      </c>
      <c r="M2970" t="s">
        <v>14</v>
      </c>
      <c r="N2970">
        <v>3</v>
      </c>
      <c r="O2970" t="s">
        <v>83</v>
      </c>
      <c r="P2970">
        <v>0.56000000000000005</v>
      </c>
      <c r="Q2970" t="s">
        <v>83</v>
      </c>
      <c r="V2970" s="23" t="s">
        <v>416</v>
      </c>
      <c r="W2970">
        <f ca="1">VALUE(LEFT(C2970, 4))</f>
        <v>2017</v>
      </c>
      <c r="X2970">
        <f ca="1">VALUE(MID(C2970,6,FIND("_",C2970,6)-6))</f>
        <v>9</v>
      </c>
      <c r="Y2970">
        <f ca="1">IF(NOT(OR(ISBLANK(D2970),ISBLANK(E2970),D2970="",E2970="")),D2970-E2970,"")</f>
        <v>-1</v>
      </c>
      <c r="Z2970">
        <f ca="1">IF(OR(NOT(ISNUMBER(D2970)),ISBLANK(D2970),D2970="",ISBLANK(N2970)),"",ABS(D2970-N2970))</f>
        <v>0.5</v>
      </c>
      <c r="AA2970">
        <f ca="1">IF(OR(ISBLANK(J2970),ISBLANK(O2970),J2970="",O2970=""),"",IF(J2970=O2970,1,0))</f>
        <v>0</v>
      </c>
      <c r="AB2970">
        <f ca="1">IF(OR(ISBLANK(K2970),ISBLANK(Q2970),K2970="",Q2970=""),"",IF(K2970=Q2970,1,0))</f>
        <v>0</v>
      </c>
      <c r="AC2970" s="23" t="str">
        <f t="shared" ca="1" si="46"/>
        <v/>
      </c>
    </row>
    <row r="2971" spans="1:29" x14ac:dyDescent="0.25">
      <c r="A2971" s="23">
        <v>2970</v>
      </c>
      <c r="B2971">
        <v>1459</v>
      </c>
      <c r="C2971" t="str">
        <f ca="1">IFERROR(VLOOKUP($B2971,INDIRECT(nfl_game_result),MATCH(C$1,INDIRECT(nfl_game_result_header),0),FALSE),"error")</f>
        <v>2017_09_BAL@TEN</v>
      </c>
      <c r="D2971">
        <f ca="1">IFERROR(IF(ISBLANK(VLOOKUP($B2971,INDIRECT(nfl_game_result),MATCH(D$1,INDIRECT(nfl_game_result_header),0),FALSE)),"",VLOOKUP($B2971,INDIRECT(nfl_game_result),MATCH(D$1,INDIRECT(nfl_game_result_header),0),FALSE)),"error")</f>
        <v>-5.5</v>
      </c>
      <c r="E2971">
        <f ca="1">IFERROR(IF(ISBLANK(VLOOKUP($B2971,INDIRECT(nfl_game_result),MATCH(E$1,INDIRECT(nfl_game_result_header),0),FALSE)),"",VLOOKUP($B2971,INDIRECT(nfl_game_result),MATCH(E$1,INDIRECT(nfl_game_result_header),0),FALSE)),"error")</f>
        <v>-3.5</v>
      </c>
      <c r="F2971" s="23">
        <f ca="1">IFERROR(IF(ISBLANK(VLOOKUP($B2971,INDIRECT(nfl_game_result),MATCH(F$1,INDIRECT(nfl_game_result_header),0),FALSE)),"",VLOOKUP($B2971,INDIRECT(nfl_game_result),MATCH(F$1,INDIRECT(nfl_game_result_header),0),FALSE)),"error")</f>
        <v>43</v>
      </c>
      <c r="G2971" s="23">
        <f ca="1">IFERROR(IF(ISBLANK(VLOOKUP($B2971,INDIRECT(nfl_game_result),MATCH(G$1,INDIRECT(nfl_game_result_header),0),FALSE)),"",VLOOKUP($B2971,INDIRECT(nfl_game_result),MATCH(G$1,INDIRECT(nfl_game_result_header),0),FALSE)),"error")</f>
        <v>43</v>
      </c>
      <c r="H2971">
        <f ca="1">IFERROR(IF(ISBLANK(VLOOKUP($B2971,INDIRECT(nfl_game_result),MATCH(H$1,INDIRECT(nfl_game_result_header),0),FALSE)),"",VLOOKUP($B2971,INDIRECT(nfl_game_result),MATCH(H$1,INDIRECT(nfl_game_result_header),0),FALSE)),"error")</f>
        <v>23</v>
      </c>
      <c r="I2971">
        <f ca="1">IFERROR(IF(ISBLANK(VLOOKUP($B2971,INDIRECT(nfl_game_result),MATCH(I$1,INDIRECT(nfl_game_result_header),0),FALSE)),"",VLOOKUP($B2971,INDIRECT(nfl_game_result),MATCH(I$1,INDIRECT(nfl_game_result_header),0),FALSE)),"error")</f>
        <v>20</v>
      </c>
      <c r="J2971" t="str">
        <f ca="1">IFERROR(IF(ISBLANK(VLOOKUP($B2971,INDIRECT(nfl_game_result),MATCH(J$1,INDIRECT(nfl_game_result_header),0),FALSE)),"",VLOOKUP($B2971,INDIRECT(nfl_game_result),MATCH(J$1,INDIRECT(nfl_game_result_header),0),FALSE)),"error")</f>
        <v>BAL</v>
      </c>
      <c r="K2971" t="str">
        <f ca="1">IFERROR(IF(ISBLANK(VLOOKUP($B2971,INDIRECT(nfl_game_result),MATCH(K$1,INDIRECT(nfl_game_result_header),0),FALSE)),"",VLOOKUP($B2971,INDIRECT(nfl_game_result),MATCH(K$1,INDIRECT(nfl_game_result_header),0),FALSE)),"error")</f>
        <v>TEN</v>
      </c>
      <c r="L2971" s="23" t="str">
        <f ca="1">IFERROR(IF(ISBLANK(VLOOKUP($B2971,INDIRECT(nfl_game_result),MATCH(L$1,INDIRECT(nfl_game_result_header),0),FALSE)),"",VLOOKUP($B2971,INDIRECT(nfl_game_result),MATCH(L$1,INDIRECT(nfl_game_result_header),0),FALSE)),"error")</f>
        <v>E</v>
      </c>
      <c r="M2971" t="s">
        <v>14</v>
      </c>
      <c r="N2971">
        <v>-2.5</v>
      </c>
      <c r="O2971" t="s">
        <v>65</v>
      </c>
      <c r="P2971">
        <v>0.55000000000000004</v>
      </c>
      <c r="Q2971" t="s">
        <v>65</v>
      </c>
      <c r="V2971" s="23" t="s">
        <v>416</v>
      </c>
      <c r="W2971">
        <f ca="1">VALUE(LEFT(C2971, 4))</f>
        <v>2017</v>
      </c>
      <c r="X2971">
        <f ca="1">VALUE(MID(C2971,6,FIND("_",C2971,6)-6))</f>
        <v>9</v>
      </c>
      <c r="Y2971">
        <f ca="1">IF(NOT(OR(ISBLANK(D2971),ISBLANK(E2971),D2971="",E2971="")),D2971-E2971,"")</f>
        <v>-2</v>
      </c>
      <c r="Z2971">
        <f ca="1">IF(OR(NOT(ISNUMBER(D2971)),ISBLANK(D2971),D2971="",ISBLANK(N2971)),"",ABS(D2971-N2971))</f>
        <v>3</v>
      </c>
      <c r="AA2971">
        <f ca="1">IF(OR(ISBLANK(J2971),ISBLANK(O2971),J2971="",O2971=""),"",IF(J2971=O2971,1,0))</f>
        <v>1</v>
      </c>
      <c r="AB2971">
        <f ca="1">IF(OR(ISBLANK(K2971),ISBLANK(Q2971),K2971="",Q2971=""),"",IF(K2971=Q2971,1,0))</f>
        <v>0</v>
      </c>
      <c r="AC2971" s="23" t="str">
        <f t="shared" ca="1" si="46"/>
        <v/>
      </c>
    </row>
    <row r="2972" spans="1:29" x14ac:dyDescent="0.25">
      <c r="A2972" s="23">
        <v>2971</v>
      </c>
      <c r="B2972">
        <v>1460</v>
      </c>
      <c r="C2972" t="str">
        <f ca="1">IFERROR(VLOOKUP($B2972,INDIRECT(nfl_game_result),MATCH(C$1,INDIRECT(nfl_game_result_header),0),FALSE),"error")</f>
        <v>2017_09_CIN@JAX</v>
      </c>
      <c r="D2972">
        <f ca="1">IFERROR(IF(ISBLANK(VLOOKUP($B2972,INDIRECT(nfl_game_result),MATCH(D$1,INDIRECT(nfl_game_result_header),0),FALSE)),"",VLOOKUP($B2972,INDIRECT(nfl_game_result),MATCH(D$1,INDIRECT(nfl_game_result_header),0),FALSE)),"error")</f>
        <v>-3.5</v>
      </c>
      <c r="E2972">
        <f ca="1">IFERROR(IF(ISBLANK(VLOOKUP($B2972,INDIRECT(nfl_game_result),MATCH(E$1,INDIRECT(nfl_game_result_header),0),FALSE)),"",VLOOKUP($B2972,INDIRECT(nfl_game_result),MATCH(E$1,INDIRECT(nfl_game_result_header),0),FALSE)),"error")</f>
        <v>-6</v>
      </c>
      <c r="F2972" s="23">
        <f ca="1">IFERROR(IF(ISBLANK(VLOOKUP($B2972,INDIRECT(nfl_game_result),MATCH(F$1,INDIRECT(nfl_game_result_header),0),FALSE)),"",VLOOKUP($B2972,INDIRECT(nfl_game_result),MATCH(F$1,INDIRECT(nfl_game_result_header),0),FALSE)),"error")</f>
        <v>39.5</v>
      </c>
      <c r="G2972" s="23">
        <f ca="1">IFERROR(IF(ISBLANK(VLOOKUP($B2972,INDIRECT(nfl_game_result),MATCH(G$1,INDIRECT(nfl_game_result_header),0),FALSE)),"",VLOOKUP($B2972,INDIRECT(nfl_game_result),MATCH(G$1,INDIRECT(nfl_game_result_header),0),FALSE)),"error")</f>
        <v>39</v>
      </c>
      <c r="H2972">
        <f ca="1">IFERROR(IF(ISBLANK(VLOOKUP($B2972,INDIRECT(nfl_game_result),MATCH(H$1,INDIRECT(nfl_game_result_header),0),FALSE)),"",VLOOKUP($B2972,INDIRECT(nfl_game_result),MATCH(H$1,INDIRECT(nfl_game_result_header),0),FALSE)),"error")</f>
        <v>23</v>
      </c>
      <c r="I2972">
        <f ca="1">IFERROR(IF(ISBLANK(VLOOKUP($B2972,INDIRECT(nfl_game_result),MATCH(I$1,INDIRECT(nfl_game_result_header),0),FALSE)),"",VLOOKUP($B2972,INDIRECT(nfl_game_result),MATCH(I$1,INDIRECT(nfl_game_result_header),0),FALSE)),"error")</f>
        <v>7</v>
      </c>
      <c r="J2972" t="str">
        <f ca="1">IFERROR(IF(ISBLANK(VLOOKUP($B2972,INDIRECT(nfl_game_result),MATCH(J$1,INDIRECT(nfl_game_result_header),0),FALSE)),"",VLOOKUP($B2972,INDIRECT(nfl_game_result),MATCH(J$1,INDIRECT(nfl_game_result_header),0),FALSE)),"error")</f>
        <v>JAX</v>
      </c>
      <c r="K2972" t="str">
        <f ca="1">IFERROR(IF(ISBLANK(VLOOKUP($B2972,INDIRECT(nfl_game_result),MATCH(K$1,INDIRECT(nfl_game_result_header),0),FALSE)),"",VLOOKUP($B2972,INDIRECT(nfl_game_result),MATCH(K$1,INDIRECT(nfl_game_result_header),0),FALSE)),"error")</f>
        <v>JAX</v>
      </c>
      <c r="L2972" s="23" t="str">
        <f ca="1">IFERROR(IF(ISBLANK(VLOOKUP($B2972,INDIRECT(nfl_game_result),MATCH(L$1,INDIRECT(nfl_game_result_header),0),FALSE)),"",VLOOKUP($B2972,INDIRECT(nfl_game_result),MATCH(L$1,INDIRECT(nfl_game_result_header),0),FALSE)),"error")</f>
        <v>U</v>
      </c>
      <c r="M2972" t="s">
        <v>14</v>
      </c>
      <c r="N2972">
        <v>-5</v>
      </c>
      <c r="O2972" t="s">
        <v>77</v>
      </c>
      <c r="P2972">
        <v>0.54</v>
      </c>
      <c r="Q2972" t="s">
        <v>77</v>
      </c>
      <c r="V2972" s="23" t="s">
        <v>416</v>
      </c>
      <c r="W2972">
        <f ca="1">VALUE(LEFT(C2972, 4))</f>
        <v>2017</v>
      </c>
      <c r="X2972">
        <f ca="1">VALUE(MID(C2972,6,FIND("_",C2972,6)-6))</f>
        <v>9</v>
      </c>
      <c r="Y2972">
        <f ca="1">IF(NOT(OR(ISBLANK(D2972),ISBLANK(E2972),D2972="",E2972="")),D2972-E2972,"")</f>
        <v>2.5</v>
      </c>
      <c r="Z2972">
        <f ca="1">IF(OR(NOT(ISNUMBER(D2972)),ISBLANK(D2972),D2972="",ISBLANK(N2972)),"",ABS(D2972-N2972))</f>
        <v>1.5</v>
      </c>
      <c r="AA2972">
        <f ca="1">IF(OR(ISBLANK(J2972),ISBLANK(O2972),J2972="",O2972=""),"",IF(J2972=O2972,1,0))</f>
        <v>1</v>
      </c>
      <c r="AB2972">
        <f ca="1">IF(OR(ISBLANK(K2972),ISBLANK(Q2972),K2972="",Q2972=""),"",IF(K2972=Q2972,1,0))</f>
        <v>1</v>
      </c>
      <c r="AC2972" s="23" t="str">
        <f t="shared" ca="1" si="46"/>
        <v/>
      </c>
    </row>
    <row r="2973" spans="1:29" x14ac:dyDescent="0.25">
      <c r="A2973" s="23">
        <v>2972</v>
      </c>
      <c r="B2973">
        <v>1461</v>
      </c>
      <c r="C2973" t="str">
        <f ca="1">IFERROR(VLOOKUP($B2973,INDIRECT(nfl_game_result),MATCH(C$1,INDIRECT(nfl_game_result_header),0),FALSE),"error")</f>
        <v>2017_09_DEN@PHI</v>
      </c>
      <c r="D2973">
        <f ca="1">IFERROR(IF(ISBLANK(VLOOKUP($B2973,INDIRECT(nfl_game_result),MATCH(D$1,INDIRECT(nfl_game_result_header),0),FALSE)),"",VLOOKUP($B2973,INDIRECT(nfl_game_result),MATCH(D$1,INDIRECT(nfl_game_result_header),0),FALSE)),"error")</f>
        <v>-7.5</v>
      </c>
      <c r="E2973">
        <f ca="1">IFERROR(IF(ISBLANK(VLOOKUP($B2973,INDIRECT(nfl_game_result),MATCH(E$1,INDIRECT(nfl_game_result_header),0),FALSE)),"",VLOOKUP($B2973,INDIRECT(nfl_game_result),MATCH(E$1,INDIRECT(nfl_game_result_header),0),FALSE)),"error")</f>
        <v>-7.5</v>
      </c>
      <c r="F2973" s="23" t="str">
        <f ca="1">IFERROR(IF(ISBLANK(VLOOKUP($B2973,INDIRECT(nfl_game_result),MATCH(F$1,INDIRECT(nfl_game_result_header),0),FALSE)),"",VLOOKUP($B2973,INDIRECT(nfl_game_result),MATCH(F$1,INDIRECT(nfl_game_result_header),0),FALSE)),"error")</f>
        <v>off</v>
      </c>
      <c r="G2973" s="23">
        <f ca="1">IFERROR(IF(ISBLANK(VLOOKUP($B2973,INDIRECT(nfl_game_result),MATCH(G$1,INDIRECT(nfl_game_result_header),0),FALSE)),"",VLOOKUP($B2973,INDIRECT(nfl_game_result),MATCH(G$1,INDIRECT(nfl_game_result_header),0),FALSE)),"error")</f>
        <v>41.5</v>
      </c>
      <c r="H2973">
        <f ca="1">IFERROR(IF(ISBLANK(VLOOKUP($B2973,INDIRECT(nfl_game_result),MATCH(H$1,INDIRECT(nfl_game_result_header),0),FALSE)),"",VLOOKUP($B2973,INDIRECT(nfl_game_result),MATCH(H$1,INDIRECT(nfl_game_result_header),0),FALSE)),"error")</f>
        <v>51</v>
      </c>
      <c r="I2973">
        <f ca="1">IFERROR(IF(ISBLANK(VLOOKUP($B2973,INDIRECT(nfl_game_result),MATCH(I$1,INDIRECT(nfl_game_result_header),0),FALSE)),"",VLOOKUP($B2973,INDIRECT(nfl_game_result),MATCH(I$1,INDIRECT(nfl_game_result_header),0),FALSE)),"error")</f>
        <v>23</v>
      </c>
      <c r="J2973" t="str">
        <f ca="1">IFERROR(IF(ISBLANK(VLOOKUP($B2973,INDIRECT(nfl_game_result),MATCH(J$1,INDIRECT(nfl_game_result_header),0),FALSE)),"",VLOOKUP($B2973,INDIRECT(nfl_game_result),MATCH(J$1,INDIRECT(nfl_game_result_header),0),FALSE)),"error")</f>
        <v>PHI</v>
      </c>
      <c r="K2973" t="str">
        <f ca="1">IFERROR(IF(ISBLANK(VLOOKUP($B2973,INDIRECT(nfl_game_result),MATCH(K$1,INDIRECT(nfl_game_result_header),0),FALSE)),"",VLOOKUP($B2973,INDIRECT(nfl_game_result),MATCH(K$1,INDIRECT(nfl_game_result_header),0),FALSE)),"error")</f>
        <v>PHI</v>
      </c>
      <c r="L2973" s="23" t="str">
        <f ca="1">IFERROR(IF(ISBLANK(VLOOKUP($B2973,INDIRECT(nfl_game_result),MATCH(L$1,INDIRECT(nfl_game_result_header),0),FALSE)),"",VLOOKUP($B2973,INDIRECT(nfl_game_result),MATCH(L$1,INDIRECT(nfl_game_result_header),0),FALSE)),"error")</f>
        <v>O</v>
      </c>
      <c r="M2973" t="s">
        <v>14</v>
      </c>
      <c r="N2973">
        <v>-8</v>
      </c>
      <c r="O2973" t="s">
        <v>72</v>
      </c>
      <c r="P2973">
        <v>0.51</v>
      </c>
      <c r="Q2973" t="s">
        <v>86</v>
      </c>
      <c r="V2973" s="23" t="s">
        <v>416</v>
      </c>
      <c r="W2973">
        <f ca="1">VALUE(LEFT(C2973, 4))</f>
        <v>2017</v>
      </c>
      <c r="X2973">
        <f ca="1">VALUE(MID(C2973,6,FIND("_",C2973,6)-6))</f>
        <v>9</v>
      </c>
      <c r="Y2973">
        <f ca="1">IF(NOT(OR(ISBLANK(D2973),ISBLANK(E2973),D2973="",E2973="")),D2973-E2973,"")</f>
        <v>0</v>
      </c>
      <c r="Z2973">
        <f ca="1">IF(OR(NOT(ISNUMBER(D2973)),ISBLANK(D2973),D2973="",ISBLANK(N2973)),"",ABS(D2973-N2973))</f>
        <v>0.5</v>
      </c>
      <c r="AA2973">
        <f ca="1">IF(OR(ISBLANK(J2973),ISBLANK(O2973),J2973="",O2973=""),"",IF(J2973=O2973,1,0))</f>
        <v>0</v>
      </c>
      <c r="AB2973">
        <f ca="1">IF(OR(ISBLANK(K2973),ISBLANK(Q2973),K2973="",Q2973=""),"",IF(K2973=Q2973,1,0))</f>
        <v>1</v>
      </c>
      <c r="AC2973" s="23" t="str">
        <f t="shared" ca="1" si="46"/>
        <v/>
      </c>
    </row>
    <row r="2974" spans="1:29" x14ac:dyDescent="0.25">
      <c r="A2974" s="23">
        <v>2973</v>
      </c>
      <c r="B2974">
        <v>1462</v>
      </c>
      <c r="C2974" t="str">
        <f ca="1">IFERROR(VLOOKUP($B2974,INDIRECT(nfl_game_result),MATCH(C$1,INDIRECT(nfl_game_result_header),0),FALSE),"error")</f>
        <v>2017_09_IND@HOU</v>
      </c>
      <c r="D2974">
        <f ca="1">IFERROR(IF(ISBLANK(VLOOKUP($B2974,INDIRECT(nfl_game_result),MATCH(D$1,INDIRECT(nfl_game_result_header),0),FALSE)),"",VLOOKUP($B2974,INDIRECT(nfl_game_result),MATCH(D$1,INDIRECT(nfl_game_result_header),0),FALSE)),"error")</f>
        <v>-13</v>
      </c>
      <c r="E2974">
        <f ca="1">IFERROR(IF(ISBLANK(VLOOKUP($B2974,INDIRECT(nfl_game_result),MATCH(E$1,INDIRECT(nfl_game_result_header),0),FALSE)),"",VLOOKUP($B2974,INDIRECT(nfl_game_result),MATCH(E$1,INDIRECT(nfl_game_result_header),0),FALSE)),"error")</f>
        <v>-7.5</v>
      </c>
      <c r="F2974" s="23">
        <f ca="1">IFERROR(IF(ISBLANK(VLOOKUP($B2974,INDIRECT(nfl_game_result),MATCH(F$1,INDIRECT(nfl_game_result_header),0),FALSE)),"",VLOOKUP($B2974,INDIRECT(nfl_game_result),MATCH(F$1,INDIRECT(nfl_game_result_header),0),FALSE)),"error")</f>
        <v>48</v>
      </c>
      <c r="G2974" s="23">
        <f ca="1">IFERROR(IF(ISBLANK(VLOOKUP($B2974,INDIRECT(nfl_game_result),MATCH(G$1,INDIRECT(nfl_game_result_header),0),FALSE)),"",VLOOKUP($B2974,INDIRECT(nfl_game_result),MATCH(G$1,INDIRECT(nfl_game_result_header),0),FALSE)),"error")</f>
        <v>45.5</v>
      </c>
      <c r="H2974">
        <f ca="1">IFERROR(IF(ISBLANK(VLOOKUP($B2974,INDIRECT(nfl_game_result),MATCH(H$1,INDIRECT(nfl_game_result_header),0),FALSE)),"",VLOOKUP($B2974,INDIRECT(nfl_game_result),MATCH(H$1,INDIRECT(nfl_game_result_header),0),FALSE)),"error")</f>
        <v>14</v>
      </c>
      <c r="I2974">
        <f ca="1">IFERROR(IF(ISBLANK(VLOOKUP($B2974,INDIRECT(nfl_game_result),MATCH(I$1,INDIRECT(nfl_game_result_header),0),FALSE)),"",VLOOKUP($B2974,INDIRECT(nfl_game_result),MATCH(I$1,INDIRECT(nfl_game_result_header),0),FALSE)),"error")</f>
        <v>20</v>
      </c>
      <c r="J2974" t="str">
        <f ca="1">IFERROR(IF(ISBLANK(VLOOKUP($B2974,INDIRECT(nfl_game_result),MATCH(J$1,INDIRECT(nfl_game_result_header),0),FALSE)),"",VLOOKUP($B2974,INDIRECT(nfl_game_result),MATCH(J$1,INDIRECT(nfl_game_result_header),0),FALSE)),"error")</f>
        <v>IND</v>
      </c>
      <c r="K2974" t="str">
        <f ca="1">IFERROR(IF(ISBLANK(VLOOKUP($B2974,INDIRECT(nfl_game_result),MATCH(K$1,INDIRECT(nfl_game_result_header),0),FALSE)),"",VLOOKUP($B2974,INDIRECT(nfl_game_result),MATCH(K$1,INDIRECT(nfl_game_result_header),0),FALSE)),"error")</f>
        <v>IND</v>
      </c>
      <c r="L2974" s="23" t="str">
        <f ca="1">IFERROR(IF(ISBLANK(VLOOKUP($B2974,INDIRECT(nfl_game_result),MATCH(L$1,INDIRECT(nfl_game_result_header),0),FALSE)),"",VLOOKUP($B2974,INDIRECT(nfl_game_result),MATCH(L$1,INDIRECT(nfl_game_result_header),0),FALSE)),"error")</f>
        <v>U</v>
      </c>
      <c r="M2974" t="s">
        <v>14</v>
      </c>
      <c r="N2974">
        <v>-10</v>
      </c>
      <c r="O2974" t="s">
        <v>75</v>
      </c>
      <c r="P2974">
        <v>0.6</v>
      </c>
      <c r="Q2974" t="s">
        <v>75</v>
      </c>
      <c r="V2974" s="23" t="s">
        <v>416</v>
      </c>
      <c r="W2974">
        <f ca="1">VALUE(LEFT(C2974, 4))</f>
        <v>2017</v>
      </c>
      <c r="X2974">
        <f ca="1">VALUE(MID(C2974,6,FIND("_",C2974,6)-6))</f>
        <v>9</v>
      </c>
      <c r="Y2974">
        <f ca="1">IF(NOT(OR(ISBLANK(D2974),ISBLANK(E2974),D2974="",E2974="")),D2974-E2974,"")</f>
        <v>-5.5</v>
      </c>
      <c r="Z2974">
        <f ca="1">IF(OR(NOT(ISNUMBER(D2974)),ISBLANK(D2974),D2974="",ISBLANK(N2974)),"",ABS(D2974-N2974))</f>
        <v>3</v>
      </c>
      <c r="AA2974">
        <f ca="1">IF(OR(ISBLANK(J2974),ISBLANK(O2974),J2974="",O2974=""),"",IF(J2974=O2974,1,0))</f>
        <v>0</v>
      </c>
      <c r="AB2974">
        <f ca="1">IF(OR(ISBLANK(K2974),ISBLANK(Q2974),K2974="",Q2974=""),"",IF(K2974=Q2974,1,0))</f>
        <v>0</v>
      </c>
      <c r="AC2974" s="23" t="str">
        <f t="shared" ca="1" si="46"/>
        <v/>
      </c>
    </row>
    <row r="2975" spans="1:29" x14ac:dyDescent="0.25">
      <c r="A2975" s="23">
        <v>2974</v>
      </c>
      <c r="B2975">
        <v>1463</v>
      </c>
      <c r="C2975" t="str">
        <f ca="1">IFERROR(VLOOKUP($B2975,INDIRECT(nfl_game_result),MATCH(C$1,INDIRECT(nfl_game_result_header),0),FALSE),"error")</f>
        <v>2017_09_WAS@SEA</v>
      </c>
      <c r="D2975">
        <f ca="1">IFERROR(IF(ISBLANK(VLOOKUP($B2975,INDIRECT(nfl_game_result),MATCH(D$1,INDIRECT(nfl_game_result_header),0),FALSE)),"",VLOOKUP($B2975,INDIRECT(nfl_game_result),MATCH(D$1,INDIRECT(nfl_game_result_header),0),FALSE)),"error")</f>
        <v>-7</v>
      </c>
      <c r="E2975">
        <f ca="1">IFERROR(IF(ISBLANK(VLOOKUP($B2975,INDIRECT(nfl_game_result),MATCH(E$1,INDIRECT(nfl_game_result_header),0),FALSE)),"",VLOOKUP($B2975,INDIRECT(nfl_game_result),MATCH(E$1,INDIRECT(nfl_game_result_header),0),FALSE)),"error")</f>
        <v>-7</v>
      </c>
      <c r="F2975" s="23">
        <f ca="1">IFERROR(IF(ISBLANK(VLOOKUP($B2975,INDIRECT(nfl_game_result),MATCH(F$1,INDIRECT(nfl_game_result_header),0),FALSE)),"",VLOOKUP($B2975,INDIRECT(nfl_game_result),MATCH(F$1,INDIRECT(nfl_game_result_header),0),FALSE)),"error")</f>
        <v>45</v>
      </c>
      <c r="G2975" s="23">
        <f ca="1">IFERROR(IF(ISBLANK(VLOOKUP($B2975,INDIRECT(nfl_game_result),MATCH(G$1,INDIRECT(nfl_game_result_header),0),FALSE)),"",VLOOKUP($B2975,INDIRECT(nfl_game_result),MATCH(G$1,INDIRECT(nfl_game_result_header),0),FALSE)),"error")</f>
        <v>45</v>
      </c>
      <c r="H2975">
        <f ca="1">IFERROR(IF(ISBLANK(VLOOKUP($B2975,INDIRECT(nfl_game_result),MATCH(H$1,INDIRECT(nfl_game_result_header),0),FALSE)),"",VLOOKUP($B2975,INDIRECT(nfl_game_result),MATCH(H$1,INDIRECT(nfl_game_result_header),0),FALSE)),"error")</f>
        <v>14</v>
      </c>
      <c r="I2975">
        <f ca="1">IFERROR(IF(ISBLANK(VLOOKUP($B2975,INDIRECT(nfl_game_result),MATCH(I$1,INDIRECT(nfl_game_result_header),0),FALSE)),"",VLOOKUP($B2975,INDIRECT(nfl_game_result),MATCH(I$1,INDIRECT(nfl_game_result_header),0),FALSE)),"error")</f>
        <v>17</v>
      </c>
      <c r="J2975" t="str">
        <f ca="1">IFERROR(IF(ISBLANK(VLOOKUP($B2975,INDIRECT(nfl_game_result),MATCH(J$1,INDIRECT(nfl_game_result_header),0),FALSE)),"",VLOOKUP($B2975,INDIRECT(nfl_game_result),MATCH(J$1,INDIRECT(nfl_game_result_header),0),FALSE)),"error")</f>
        <v>WAS</v>
      </c>
      <c r="K2975" t="str">
        <f ca="1">IFERROR(IF(ISBLANK(VLOOKUP($B2975,INDIRECT(nfl_game_result),MATCH(K$1,INDIRECT(nfl_game_result_header),0),FALSE)),"",VLOOKUP($B2975,INDIRECT(nfl_game_result),MATCH(K$1,INDIRECT(nfl_game_result_header),0),FALSE)),"error")</f>
        <v>WAS</v>
      </c>
      <c r="L2975" s="23" t="str">
        <f ca="1">IFERROR(IF(ISBLANK(VLOOKUP($B2975,INDIRECT(nfl_game_result),MATCH(L$1,INDIRECT(nfl_game_result_header),0),FALSE)),"",VLOOKUP($B2975,INDIRECT(nfl_game_result),MATCH(L$1,INDIRECT(nfl_game_result_header),0),FALSE)),"error")</f>
        <v>U</v>
      </c>
      <c r="M2975" t="s">
        <v>14</v>
      </c>
      <c r="N2975">
        <v>-5.5</v>
      </c>
      <c r="O2975" t="s">
        <v>89</v>
      </c>
      <c r="P2975">
        <v>0.7</v>
      </c>
      <c r="Q2975" t="s">
        <v>89</v>
      </c>
      <c r="V2975" s="23" t="s">
        <v>416</v>
      </c>
      <c r="W2975">
        <f ca="1">VALUE(LEFT(C2975, 4))</f>
        <v>2017</v>
      </c>
      <c r="X2975">
        <f ca="1">VALUE(MID(C2975,6,FIND("_",C2975,6)-6))</f>
        <v>9</v>
      </c>
      <c r="Y2975">
        <f ca="1">IF(NOT(OR(ISBLANK(D2975),ISBLANK(E2975),D2975="",E2975="")),D2975-E2975,"")</f>
        <v>0</v>
      </c>
      <c r="Z2975">
        <f ca="1">IF(OR(NOT(ISNUMBER(D2975)),ISBLANK(D2975),D2975="",ISBLANK(N2975)),"",ABS(D2975-N2975))</f>
        <v>1.5</v>
      </c>
      <c r="AA2975">
        <f ca="1">IF(OR(ISBLANK(J2975),ISBLANK(O2975),J2975="",O2975=""),"",IF(J2975=O2975,1,0))</f>
        <v>0</v>
      </c>
      <c r="AB2975">
        <f ca="1">IF(OR(ISBLANK(K2975),ISBLANK(Q2975),K2975="",Q2975=""),"",IF(K2975=Q2975,1,0))</f>
        <v>0</v>
      </c>
      <c r="AC2975" s="23" t="str">
        <f t="shared" ca="1" si="46"/>
        <v/>
      </c>
    </row>
    <row r="2976" spans="1:29" x14ac:dyDescent="0.25">
      <c r="A2976" s="23">
        <v>2975</v>
      </c>
      <c r="B2976">
        <v>1464</v>
      </c>
      <c r="C2976" t="str">
        <f ca="1">IFERROR(VLOOKUP($B2976,INDIRECT(nfl_game_result),MATCH(C$1,INDIRECT(nfl_game_result_header),0),FALSE),"error")</f>
        <v>2017_09_ARI@SFO</v>
      </c>
      <c r="D2976">
        <f ca="1">IFERROR(IF(ISBLANK(VLOOKUP($B2976,INDIRECT(nfl_game_result),MATCH(D$1,INDIRECT(nfl_game_result_header),0),FALSE)),"",VLOOKUP($B2976,INDIRECT(nfl_game_result),MATCH(D$1,INDIRECT(nfl_game_result_header),0),FALSE)),"error")</f>
        <v>2.5</v>
      </c>
      <c r="E2976">
        <f ca="1">IFERROR(IF(ISBLANK(VLOOKUP($B2976,INDIRECT(nfl_game_result),MATCH(E$1,INDIRECT(nfl_game_result_header),0),FALSE)),"",VLOOKUP($B2976,INDIRECT(nfl_game_result),MATCH(E$1,INDIRECT(nfl_game_result_header),0),FALSE)),"error")</f>
        <v>2.5</v>
      </c>
      <c r="F2976" s="23">
        <f ca="1">IFERROR(IF(ISBLANK(VLOOKUP($B2976,INDIRECT(nfl_game_result),MATCH(F$1,INDIRECT(nfl_game_result_header),0),FALSE)),"",VLOOKUP($B2976,INDIRECT(nfl_game_result),MATCH(F$1,INDIRECT(nfl_game_result_header),0),FALSE)),"error")</f>
        <v>39.5</v>
      </c>
      <c r="G2976" s="23">
        <f ca="1">IFERROR(IF(ISBLANK(VLOOKUP($B2976,INDIRECT(nfl_game_result),MATCH(G$1,INDIRECT(nfl_game_result_header),0),FALSE)),"",VLOOKUP($B2976,INDIRECT(nfl_game_result),MATCH(G$1,INDIRECT(nfl_game_result_header),0),FALSE)),"error")</f>
        <v>39.5</v>
      </c>
      <c r="H2976">
        <f ca="1">IFERROR(IF(ISBLANK(VLOOKUP($B2976,INDIRECT(nfl_game_result),MATCH(H$1,INDIRECT(nfl_game_result_header),0),FALSE)),"",VLOOKUP($B2976,INDIRECT(nfl_game_result),MATCH(H$1,INDIRECT(nfl_game_result_header),0),FALSE)),"error")</f>
        <v>10</v>
      </c>
      <c r="I2976">
        <f ca="1">IFERROR(IF(ISBLANK(VLOOKUP($B2976,INDIRECT(nfl_game_result),MATCH(I$1,INDIRECT(nfl_game_result_header),0),FALSE)),"",VLOOKUP($B2976,INDIRECT(nfl_game_result),MATCH(I$1,INDIRECT(nfl_game_result_header),0),FALSE)),"error")</f>
        <v>20</v>
      </c>
      <c r="J2976" t="str">
        <f ca="1">IFERROR(IF(ISBLANK(VLOOKUP($B2976,INDIRECT(nfl_game_result),MATCH(J$1,INDIRECT(nfl_game_result_header),0),FALSE)),"",VLOOKUP($B2976,INDIRECT(nfl_game_result),MATCH(J$1,INDIRECT(nfl_game_result_header),0),FALSE)),"error")</f>
        <v>ARI</v>
      </c>
      <c r="K2976" t="str">
        <f ca="1">IFERROR(IF(ISBLANK(VLOOKUP($B2976,INDIRECT(nfl_game_result),MATCH(K$1,INDIRECT(nfl_game_result_header),0),FALSE)),"",VLOOKUP($B2976,INDIRECT(nfl_game_result),MATCH(K$1,INDIRECT(nfl_game_result_header),0),FALSE)),"error")</f>
        <v>ARI</v>
      </c>
      <c r="L2976" s="23" t="str">
        <f ca="1">IFERROR(IF(ISBLANK(VLOOKUP($B2976,INDIRECT(nfl_game_result),MATCH(L$1,INDIRECT(nfl_game_result_header),0),FALSE)),"",VLOOKUP($B2976,INDIRECT(nfl_game_result),MATCH(L$1,INDIRECT(nfl_game_result_header),0),FALSE)),"error")</f>
        <v>U</v>
      </c>
      <c r="M2976" t="s">
        <v>14</v>
      </c>
      <c r="N2976">
        <v>0</v>
      </c>
      <c r="O2976" t="s">
        <v>64</v>
      </c>
      <c r="P2976">
        <v>0.56000000000000005</v>
      </c>
      <c r="Q2976" t="s">
        <v>64</v>
      </c>
      <c r="V2976" s="23" t="s">
        <v>416</v>
      </c>
      <c r="W2976">
        <f ca="1">VALUE(LEFT(C2976, 4))</f>
        <v>2017</v>
      </c>
      <c r="X2976">
        <f ca="1">VALUE(MID(C2976,6,FIND("_",C2976,6)-6))</f>
        <v>9</v>
      </c>
      <c r="Y2976">
        <f ca="1">IF(NOT(OR(ISBLANK(D2976),ISBLANK(E2976),D2976="",E2976="")),D2976-E2976,"")</f>
        <v>0</v>
      </c>
      <c r="Z2976">
        <f ca="1">IF(OR(NOT(ISNUMBER(D2976)),ISBLANK(D2976),D2976="",ISBLANK(N2976)),"",ABS(D2976-N2976))</f>
        <v>2.5</v>
      </c>
      <c r="AA2976">
        <f ca="1">IF(OR(ISBLANK(J2976),ISBLANK(O2976),J2976="",O2976=""),"",IF(J2976=O2976,1,0))</f>
        <v>1</v>
      </c>
      <c r="AB2976">
        <f ca="1">IF(OR(ISBLANK(K2976),ISBLANK(Q2976),K2976="",Q2976=""),"",IF(K2976=Q2976,1,0))</f>
        <v>1</v>
      </c>
      <c r="AC2976" s="23" t="str">
        <f t="shared" ca="1" si="46"/>
        <v/>
      </c>
    </row>
    <row r="2977" spans="1:29" x14ac:dyDescent="0.25">
      <c r="A2977" s="23">
        <v>2976</v>
      </c>
      <c r="B2977">
        <v>1465</v>
      </c>
      <c r="C2977" t="str">
        <f ca="1">IFERROR(VLOOKUP($B2977,INDIRECT(nfl_game_result),MATCH(C$1,INDIRECT(nfl_game_result_header),0),FALSE),"error")</f>
        <v>2017_09_KCY@DAL</v>
      </c>
      <c r="D2977">
        <f ca="1">IFERROR(IF(ISBLANK(VLOOKUP($B2977,INDIRECT(nfl_game_result),MATCH(D$1,INDIRECT(nfl_game_result_header),0),FALSE)),"",VLOOKUP($B2977,INDIRECT(nfl_game_result),MATCH(D$1,INDIRECT(nfl_game_result_header),0),FALSE)),"error")</f>
        <v>-1.5</v>
      </c>
      <c r="E2977">
        <f ca="1">IFERROR(IF(ISBLANK(VLOOKUP($B2977,INDIRECT(nfl_game_result),MATCH(E$1,INDIRECT(nfl_game_result_header),0),FALSE)),"",VLOOKUP($B2977,INDIRECT(nfl_game_result),MATCH(E$1,INDIRECT(nfl_game_result_header),0),FALSE)),"error")</f>
        <v>-2.5</v>
      </c>
      <c r="F2977" s="23" t="str">
        <f ca="1">IFERROR(IF(ISBLANK(VLOOKUP($B2977,INDIRECT(nfl_game_result),MATCH(F$1,INDIRECT(nfl_game_result_header),0),FALSE)),"",VLOOKUP($B2977,INDIRECT(nfl_game_result),MATCH(F$1,INDIRECT(nfl_game_result_header),0),FALSE)),"error")</f>
        <v>off</v>
      </c>
      <c r="G2977" s="23">
        <f ca="1">IFERROR(IF(ISBLANK(VLOOKUP($B2977,INDIRECT(nfl_game_result),MATCH(G$1,INDIRECT(nfl_game_result_header),0),FALSE)),"",VLOOKUP($B2977,INDIRECT(nfl_game_result),MATCH(G$1,INDIRECT(nfl_game_result_header),0),FALSE)),"error")</f>
        <v>53.5</v>
      </c>
      <c r="H2977">
        <f ca="1">IFERROR(IF(ISBLANK(VLOOKUP($B2977,INDIRECT(nfl_game_result),MATCH(H$1,INDIRECT(nfl_game_result_header),0),FALSE)),"",VLOOKUP($B2977,INDIRECT(nfl_game_result),MATCH(H$1,INDIRECT(nfl_game_result_header),0),FALSE)),"error")</f>
        <v>28</v>
      </c>
      <c r="I2977">
        <f ca="1">IFERROR(IF(ISBLANK(VLOOKUP($B2977,INDIRECT(nfl_game_result),MATCH(I$1,INDIRECT(nfl_game_result_header),0),FALSE)),"",VLOOKUP($B2977,INDIRECT(nfl_game_result),MATCH(I$1,INDIRECT(nfl_game_result_header),0),FALSE)),"error")</f>
        <v>17</v>
      </c>
      <c r="J2977" t="str">
        <f ca="1">IFERROR(IF(ISBLANK(VLOOKUP($B2977,INDIRECT(nfl_game_result),MATCH(J$1,INDIRECT(nfl_game_result_header),0),FALSE)),"",VLOOKUP($B2977,INDIRECT(nfl_game_result),MATCH(J$1,INDIRECT(nfl_game_result_header),0),FALSE)),"error")</f>
        <v>DAL</v>
      </c>
      <c r="K2977" t="str">
        <f ca="1">IFERROR(IF(ISBLANK(VLOOKUP($B2977,INDIRECT(nfl_game_result),MATCH(K$1,INDIRECT(nfl_game_result_header),0),FALSE)),"",VLOOKUP($B2977,INDIRECT(nfl_game_result),MATCH(K$1,INDIRECT(nfl_game_result_header),0),FALSE)),"error")</f>
        <v>DAL</v>
      </c>
      <c r="L2977" s="23" t="str">
        <f ca="1">IFERROR(IF(ISBLANK(VLOOKUP($B2977,INDIRECT(nfl_game_result),MATCH(L$1,INDIRECT(nfl_game_result_header),0),FALSE)),"",VLOOKUP($B2977,INDIRECT(nfl_game_result),MATCH(L$1,INDIRECT(nfl_game_result_header),0),FALSE)),"error")</f>
        <v>U</v>
      </c>
      <c r="M2977" t="s">
        <v>14</v>
      </c>
      <c r="N2977">
        <v>-3</v>
      </c>
      <c r="O2977" t="s">
        <v>71</v>
      </c>
      <c r="P2977">
        <v>0.56000000000000005</v>
      </c>
      <c r="Q2977" t="s">
        <v>71</v>
      </c>
      <c r="V2977" s="23" t="s">
        <v>416</v>
      </c>
      <c r="W2977">
        <f ca="1">VALUE(LEFT(C2977, 4))</f>
        <v>2017</v>
      </c>
      <c r="X2977">
        <f ca="1">VALUE(MID(C2977,6,FIND("_",C2977,6)-6))</f>
        <v>9</v>
      </c>
      <c r="Y2977">
        <f ca="1">IF(NOT(OR(ISBLANK(D2977),ISBLANK(E2977),D2977="",E2977="")),D2977-E2977,"")</f>
        <v>1</v>
      </c>
      <c r="Z2977">
        <f ca="1">IF(OR(NOT(ISNUMBER(D2977)),ISBLANK(D2977),D2977="",ISBLANK(N2977)),"",ABS(D2977-N2977))</f>
        <v>1.5</v>
      </c>
      <c r="AA2977">
        <f ca="1">IF(OR(ISBLANK(J2977),ISBLANK(O2977),J2977="",O2977=""),"",IF(J2977=O2977,1,0))</f>
        <v>1</v>
      </c>
      <c r="AB2977">
        <f ca="1">IF(OR(ISBLANK(K2977),ISBLANK(Q2977),K2977="",Q2977=""),"",IF(K2977=Q2977,1,0))</f>
        <v>1</v>
      </c>
      <c r="AC2977" s="23" t="str">
        <f t="shared" ca="1" si="46"/>
        <v/>
      </c>
    </row>
    <row r="2978" spans="1:29" x14ac:dyDescent="0.25">
      <c r="A2978" s="23">
        <v>2977</v>
      </c>
      <c r="B2978">
        <v>1466</v>
      </c>
      <c r="C2978" t="str">
        <f ca="1">IFERROR(VLOOKUP($B2978,INDIRECT(nfl_game_result),MATCH(C$1,INDIRECT(nfl_game_result_header),0),FALSE),"error")</f>
        <v>2017_09_OAK@MIA</v>
      </c>
      <c r="D2978">
        <f ca="1">IFERROR(IF(ISBLANK(VLOOKUP($B2978,INDIRECT(nfl_game_result),MATCH(D$1,INDIRECT(nfl_game_result_header),0),FALSE)),"",VLOOKUP($B2978,INDIRECT(nfl_game_result),MATCH(D$1,INDIRECT(nfl_game_result_header),0),FALSE)),"error")</f>
        <v>2.5</v>
      </c>
      <c r="E2978">
        <f ca="1">IFERROR(IF(ISBLANK(VLOOKUP($B2978,INDIRECT(nfl_game_result),MATCH(E$1,INDIRECT(nfl_game_result_header),0),FALSE)),"",VLOOKUP($B2978,INDIRECT(nfl_game_result),MATCH(E$1,INDIRECT(nfl_game_result_header),0),FALSE)),"error")</f>
        <v>3</v>
      </c>
      <c r="F2978" s="23">
        <f ca="1">IFERROR(IF(ISBLANK(VLOOKUP($B2978,INDIRECT(nfl_game_result),MATCH(F$1,INDIRECT(nfl_game_result_header),0),FALSE)),"",VLOOKUP($B2978,INDIRECT(nfl_game_result),MATCH(F$1,INDIRECT(nfl_game_result_header),0),FALSE)),"error")</f>
        <v>43.5</v>
      </c>
      <c r="G2978" s="23">
        <f ca="1">IFERROR(IF(ISBLANK(VLOOKUP($B2978,INDIRECT(nfl_game_result),MATCH(G$1,INDIRECT(nfl_game_result_header),0),FALSE)),"",VLOOKUP($B2978,INDIRECT(nfl_game_result),MATCH(G$1,INDIRECT(nfl_game_result_header),0),FALSE)),"error")</f>
        <v>44</v>
      </c>
      <c r="H2978">
        <f ca="1">IFERROR(IF(ISBLANK(VLOOKUP($B2978,INDIRECT(nfl_game_result),MATCH(H$1,INDIRECT(nfl_game_result_header),0),FALSE)),"",VLOOKUP($B2978,INDIRECT(nfl_game_result),MATCH(H$1,INDIRECT(nfl_game_result_header),0),FALSE)),"error")</f>
        <v>24</v>
      </c>
      <c r="I2978">
        <f ca="1">IFERROR(IF(ISBLANK(VLOOKUP($B2978,INDIRECT(nfl_game_result),MATCH(I$1,INDIRECT(nfl_game_result_header),0),FALSE)),"",VLOOKUP($B2978,INDIRECT(nfl_game_result),MATCH(I$1,INDIRECT(nfl_game_result_header),0),FALSE)),"error")</f>
        <v>27</v>
      </c>
      <c r="J2978" t="str">
        <f ca="1">IFERROR(IF(ISBLANK(VLOOKUP($B2978,INDIRECT(nfl_game_result),MATCH(J$1,INDIRECT(nfl_game_result_header),0),FALSE)),"",VLOOKUP($B2978,INDIRECT(nfl_game_result),MATCH(J$1,INDIRECT(nfl_game_result_header),0),FALSE)),"error")</f>
        <v>na</v>
      </c>
      <c r="K2978" t="str">
        <f ca="1">IFERROR(IF(ISBLANK(VLOOKUP($B2978,INDIRECT(nfl_game_result),MATCH(K$1,INDIRECT(nfl_game_result_header),0),FALSE)),"",VLOOKUP($B2978,INDIRECT(nfl_game_result),MATCH(K$1,INDIRECT(nfl_game_result_header),0),FALSE)),"error")</f>
        <v>OAK</v>
      </c>
      <c r="L2978" s="23" t="str">
        <f ca="1">IFERROR(IF(ISBLANK(VLOOKUP($B2978,INDIRECT(nfl_game_result),MATCH(L$1,INDIRECT(nfl_game_result_header),0),FALSE)),"",VLOOKUP($B2978,INDIRECT(nfl_game_result),MATCH(L$1,INDIRECT(nfl_game_result_header),0),FALSE)),"error")</f>
        <v>O</v>
      </c>
      <c r="M2978" t="s">
        <v>14</v>
      </c>
      <c r="N2978">
        <v>-1</v>
      </c>
      <c r="O2978" t="s">
        <v>79</v>
      </c>
      <c r="P2978">
        <v>0.57999999999999996</v>
      </c>
      <c r="Q2978" t="s">
        <v>79</v>
      </c>
      <c r="V2978" s="23" t="s">
        <v>416</v>
      </c>
      <c r="W2978">
        <f ca="1">VALUE(LEFT(C2978, 4))</f>
        <v>2017</v>
      </c>
      <c r="X2978">
        <f ca="1">VALUE(MID(C2978,6,FIND("_",C2978,6)-6))</f>
        <v>9</v>
      </c>
      <c r="Y2978">
        <f ca="1">IF(NOT(OR(ISBLANK(D2978),ISBLANK(E2978),D2978="",E2978="")),D2978-E2978,"")</f>
        <v>-0.5</v>
      </c>
      <c r="Z2978">
        <f ca="1">IF(OR(NOT(ISNUMBER(D2978)),ISBLANK(D2978),D2978="",ISBLANK(N2978)),"",ABS(D2978-N2978))</f>
        <v>3.5</v>
      </c>
      <c r="AA2978">
        <f ca="1">IF(OR(ISBLANK(J2978),ISBLANK(O2978),J2978="",O2978=""),"",IF(J2978=O2978,1,0))</f>
        <v>0</v>
      </c>
      <c r="AB2978">
        <f ca="1">IF(OR(ISBLANK(K2978),ISBLANK(Q2978),K2978="",Q2978=""),"",IF(K2978=Q2978,1,0))</f>
        <v>0</v>
      </c>
      <c r="AC2978" s="23" t="str">
        <f t="shared" ca="1" si="46"/>
        <v/>
      </c>
    </row>
    <row r="2979" spans="1:29" x14ac:dyDescent="0.25">
      <c r="A2979" s="23">
        <v>2978</v>
      </c>
      <c r="B2979">
        <v>1467</v>
      </c>
      <c r="C2979" t="str">
        <f ca="1">IFERROR(VLOOKUP($B2979,INDIRECT(nfl_game_result),MATCH(C$1,INDIRECT(nfl_game_result_header),0),FALSE),"error")</f>
        <v>2017_09_DET@GBY</v>
      </c>
      <c r="D2979">
        <f ca="1">IFERROR(IF(ISBLANK(VLOOKUP($B2979,INDIRECT(nfl_game_result),MATCH(D$1,INDIRECT(nfl_game_result_header),0),FALSE)),"",VLOOKUP($B2979,INDIRECT(nfl_game_result),MATCH(D$1,INDIRECT(nfl_game_result_header),0),FALSE)),"error")</f>
        <v>0</v>
      </c>
      <c r="E2979">
        <f ca="1">IFERROR(IF(ISBLANK(VLOOKUP($B2979,INDIRECT(nfl_game_result),MATCH(E$1,INDIRECT(nfl_game_result_header),0),FALSE)),"",VLOOKUP($B2979,INDIRECT(nfl_game_result),MATCH(E$1,INDIRECT(nfl_game_result_header),0),FALSE)),"error")</f>
        <v>2</v>
      </c>
      <c r="F2979" s="23" t="str">
        <f ca="1">IFERROR(IF(ISBLANK(VLOOKUP($B2979,INDIRECT(nfl_game_result),MATCH(F$1,INDIRECT(nfl_game_result_header),0),FALSE)),"",VLOOKUP($B2979,INDIRECT(nfl_game_result),MATCH(F$1,INDIRECT(nfl_game_result_header),0),FALSE)),"error")</f>
        <v>off</v>
      </c>
      <c r="G2979" s="23">
        <f ca="1">IFERROR(IF(ISBLANK(VLOOKUP($B2979,INDIRECT(nfl_game_result),MATCH(G$1,INDIRECT(nfl_game_result_header),0),FALSE)),"",VLOOKUP($B2979,INDIRECT(nfl_game_result),MATCH(G$1,INDIRECT(nfl_game_result_header),0),FALSE)),"error")</f>
        <v>43.5</v>
      </c>
      <c r="H2979">
        <f ca="1">IFERROR(IF(ISBLANK(VLOOKUP($B2979,INDIRECT(nfl_game_result),MATCH(H$1,INDIRECT(nfl_game_result_header),0),FALSE)),"",VLOOKUP($B2979,INDIRECT(nfl_game_result),MATCH(H$1,INDIRECT(nfl_game_result_header),0),FALSE)),"error")</f>
        <v>17</v>
      </c>
      <c r="I2979">
        <f ca="1">IFERROR(IF(ISBLANK(VLOOKUP($B2979,INDIRECT(nfl_game_result),MATCH(I$1,INDIRECT(nfl_game_result_header),0),FALSE)),"",VLOOKUP($B2979,INDIRECT(nfl_game_result),MATCH(I$1,INDIRECT(nfl_game_result_header),0),FALSE)),"error")</f>
        <v>30</v>
      </c>
      <c r="J2979" t="str">
        <f ca="1">IFERROR(IF(ISBLANK(VLOOKUP($B2979,INDIRECT(nfl_game_result),MATCH(J$1,INDIRECT(nfl_game_result_header),0),FALSE)),"",VLOOKUP($B2979,INDIRECT(nfl_game_result),MATCH(J$1,INDIRECT(nfl_game_result_header),0),FALSE)),"error")</f>
        <v>DET</v>
      </c>
      <c r="K2979" t="str">
        <f ca="1">IFERROR(IF(ISBLANK(VLOOKUP($B2979,INDIRECT(nfl_game_result),MATCH(K$1,INDIRECT(nfl_game_result_header),0),FALSE)),"",VLOOKUP($B2979,INDIRECT(nfl_game_result),MATCH(K$1,INDIRECT(nfl_game_result_header),0),FALSE)),"error")</f>
        <v>DET</v>
      </c>
      <c r="L2979" s="23" t="str">
        <f ca="1">IFERROR(IF(ISBLANK(VLOOKUP($B2979,INDIRECT(nfl_game_result),MATCH(L$1,INDIRECT(nfl_game_result_header),0),FALSE)),"",VLOOKUP($B2979,INDIRECT(nfl_game_result),MATCH(L$1,INDIRECT(nfl_game_result_header),0),FALSE)),"error")</f>
        <v>O</v>
      </c>
      <c r="M2979" t="s">
        <v>14</v>
      </c>
      <c r="N2979">
        <v>2.5</v>
      </c>
      <c r="O2979" t="s">
        <v>73</v>
      </c>
      <c r="P2979">
        <v>0.52</v>
      </c>
      <c r="Q2979" t="s">
        <v>73</v>
      </c>
      <c r="V2979" s="23" t="s">
        <v>416</v>
      </c>
      <c r="W2979">
        <f ca="1">VALUE(LEFT(C2979, 4))</f>
        <v>2017</v>
      </c>
      <c r="X2979">
        <f ca="1">VALUE(MID(C2979,6,FIND("_",C2979,6)-6))</f>
        <v>9</v>
      </c>
      <c r="Y2979">
        <f ca="1">IF(NOT(OR(ISBLANK(D2979),ISBLANK(E2979),D2979="",E2979="")),D2979-E2979,"")</f>
        <v>-2</v>
      </c>
      <c r="Z2979">
        <f ca="1">IF(OR(NOT(ISNUMBER(D2979)),ISBLANK(D2979),D2979="",ISBLANK(N2979)),"",ABS(D2979-N2979))</f>
        <v>2.5</v>
      </c>
      <c r="AA2979">
        <f ca="1">IF(OR(ISBLANK(J2979),ISBLANK(O2979),J2979="",O2979=""),"",IF(J2979=O2979,1,0))</f>
        <v>1</v>
      </c>
      <c r="AB2979">
        <f ca="1">IF(OR(ISBLANK(K2979),ISBLANK(Q2979),K2979="",Q2979=""),"",IF(K2979=Q2979,1,0))</f>
        <v>1</v>
      </c>
      <c r="AC2979" s="23" t="str">
        <f t="shared" ca="1" si="46"/>
        <v/>
      </c>
    </row>
    <row r="2980" spans="1:29" x14ac:dyDescent="0.25">
      <c r="A2980" s="23">
        <v>2979</v>
      </c>
      <c r="B2980">
        <v>1468</v>
      </c>
      <c r="C2980" t="str">
        <f ca="1">IFERROR(VLOOKUP($B2980,INDIRECT(nfl_game_result),MATCH(C$1,INDIRECT(nfl_game_result_header),0),FALSE),"error")</f>
        <v>2017_10_SEA@ARI</v>
      </c>
      <c r="D2980">
        <f ca="1">IFERROR(IF(ISBLANK(VLOOKUP($B2980,INDIRECT(nfl_game_result),MATCH(D$1,INDIRECT(nfl_game_result_header),0),FALSE)),"",VLOOKUP($B2980,INDIRECT(nfl_game_result),MATCH(D$1,INDIRECT(nfl_game_result_header),0),FALSE)),"error")</f>
        <v>6</v>
      </c>
      <c r="E2980">
        <f ca="1">IFERROR(IF(ISBLANK(VLOOKUP($B2980,INDIRECT(nfl_game_result),MATCH(E$1,INDIRECT(nfl_game_result_header),0),FALSE)),"",VLOOKUP($B2980,INDIRECT(nfl_game_result),MATCH(E$1,INDIRECT(nfl_game_result_header),0),FALSE)),"error")</f>
        <v>6.5</v>
      </c>
      <c r="F2980" s="23">
        <f ca="1">IFERROR(IF(ISBLANK(VLOOKUP($B2980,INDIRECT(nfl_game_result),MATCH(F$1,INDIRECT(nfl_game_result_header),0),FALSE)),"",VLOOKUP($B2980,INDIRECT(nfl_game_result),MATCH(F$1,INDIRECT(nfl_game_result_header),0),FALSE)),"error")</f>
        <v>42.5</v>
      </c>
      <c r="G2980" s="23" t="str">
        <f ca="1">IFERROR(IF(ISBLANK(VLOOKUP($B2980,INDIRECT(nfl_game_result),MATCH(G$1,INDIRECT(nfl_game_result_header),0),FALSE)),"",VLOOKUP($B2980,INDIRECT(nfl_game_result),MATCH(G$1,INDIRECT(nfl_game_result_header),0),FALSE)),"error")</f>
        <v/>
      </c>
      <c r="H2980">
        <f ca="1">IFERROR(IF(ISBLANK(VLOOKUP($B2980,INDIRECT(nfl_game_result),MATCH(H$1,INDIRECT(nfl_game_result_header),0),FALSE)),"",VLOOKUP($B2980,INDIRECT(nfl_game_result),MATCH(H$1,INDIRECT(nfl_game_result_header),0),FALSE)),"error")</f>
        <v>16</v>
      </c>
      <c r="I2980">
        <f ca="1">IFERROR(IF(ISBLANK(VLOOKUP($B2980,INDIRECT(nfl_game_result),MATCH(I$1,INDIRECT(nfl_game_result_header),0),FALSE)),"",VLOOKUP($B2980,INDIRECT(nfl_game_result),MATCH(I$1,INDIRECT(nfl_game_result_header),0),FALSE)),"error")</f>
        <v>22</v>
      </c>
      <c r="J2980" t="str">
        <f ca="1">IFERROR(IF(ISBLANK(VLOOKUP($B2980,INDIRECT(nfl_game_result),MATCH(J$1,INDIRECT(nfl_game_result_header),0),FALSE)),"",VLOOKUP($B2980,INDIRECT(nfl_game_result),MATCH(J$1,INDIRECT(nfl_game_result_header),0),FALSE)),"error")</f>
        <v>ARI</v>
      </c>
      <c r="K2980" t="str">
        <f ca="1">IFERROR(IF(ISBLANK(VLOOKUP($B2980,INDIRECT(nfl_game_result),MATCH(K$1,INDIRECT(nfl_game_result_header),0),FALSE)),"",VLOOKUP($B2980,INDIRECT(nfl_game_result),MATCH(K$1,INDIRECT(nfl_game_result_header),0),FALSE)),"error")</f>
        <v>SEA</v>
      </c>
      <c r="L2980" s="23" t="str">
        <f ca="1">IFERROR(IF(ISBLANK(VLOOKUP($B2980,INDIRECT(nfl_game_result),MATCH(L$1,INDIRECT(nfl_game_result_header),0),FALSE)),"",VLOOKUP($B2980,INDIRECT(nfl_game_result),MATCH(L$1,INDIRECT(nfl_game_result_header),0),FALSE)),"error")</f>
        <v/>
      </c>
      <c r="M2980" t="s">
        <v>16</v>
      </c>
      <c r="N2980">
        <v>5.5</v>
      </c>
      <c r="O2980" t="s">
        <v>89</v>
      </c>
      <c r="P2980">
        <v>0.6</v>
      </c>
      <c r="Q2980" t="s">
        <v>89</v>
      </c>
      <c r="V2980" s="23" t="s">
        <v>416</v>
      </c>
      <c r="W2980">
        <f ca="1">VALUE(LEFT(C2980, 4))</f>
        <v>2017</v>
      </c>
      <c r="X2980">
        <f ca="1">VALUE(MID(C2980,6,FIND("_",C2980,6)-6))</f>
        <v>10</v>
      </c>
      <c r="Y2980">
        <f ca="1">IF(NOT(OR(ISBLANK(D2980),ISBLANK(E2980),D2980="",E2980="")),D2980-E2980,"")</f>
        <v>-0.5</v>
      </c>
      <c r="Z2980">
        <f ca="1">IF(OR(NOT(ISNUMBER(D2980)),ISBLANK(D2980),D2980="",ISBLANK(N2980)),"",ABS(D2980-N2980))</f>
        <v>0.5</v>
      </c>
      <c r="AA2980">
        <f ca="1">IF(OR(ISBLANK(J2980),ISBLANK(O2980),J2980="",O2980=""),"",IF(J2980=O2980,1,0))</f>
        <v>0</v>
      </c>
      <c r="AB2980">
        <f ca="1">IF(OR(ISBLANK(K2980),ISBLANK(Q2980),K2980="",Q2980=""),"",IF(K2980=Q2980,1,0))</f>
        <v>1</v>
      </c>
      <c r="AC2980" s="23" t="str">
        <f t="shared" ca="1" si="46"/>
        <v/>
      </c>
    </row>
    <row r="2981" spans="1:29" x14ac:dyDescent="0.25">
      <c r="A2981" s="23">
        <v>2980</v>
      </c>
      <c r="B2981">
        <v>1469</v>
      </c>
      <c r="C2981" t="str">
        <f ca="1">IFERROR(VLOOKUP($B2981,INDIRECT(nfl_game_result),MATCH(C$1,INDIRECT(nfl_game_result_header),0),FALSE),"error")</f>
        <v>2017_10_NYJ@TBY</v>
      </c>
      <c r="D2981">
        <f ca="1">IFERROR(IF(ISBLANK(VLOOKUP($B2981,INDIRECT(nfl_game_result),MATCH(D$1,INDIRECT(nfl_game_result_header),0),FALSE)),"",VLOOKUP($B2981,INDIRECT(nfl_game_result),MATCH(D$1,INDIRECT(nfl_game_result_header),0),FALSE)),"error")</f>
        <v>0</v>
      </c>
      <c r="E2981">
        <f ca="1">IFERROR(IF(ISBLANK(VLOOKUP($B2981,INDIRECT(nfl_game_result),MATCH(E$1,INDIRECT(nfl_game_result_header),0),FALSE)),"",VLOOKUP($B2981,INDIRECT(nfl_game_result),MATCH(E$1,INDIRECT(nfl_game_result_header),0),FALSE)),"error")</f>
        <v>2</v>
      </c>
      <c r="F2981" s="23" t="str">
        <f ca="1">IFERROR(IF(ISBLANK(VLOOKUP($B2981,INDIRECT(nfl_game_result),MATCH(F$1,INDIRECT(nfl_game_result_header),0),FALSE)),"",VLOOKUP($B2981,INDIRECT(nfl_game_result),MATCH(F$1,INDIRECT(nfl_game_result_header),0),FALSE)),"error")</f>
        <v>off</v>
      </c>
      <c r="G2981" s="23">
        <f ca="1">IFERROR(IF(ISBLANK(VLOOKUP($B2981,INDIRECT(nfl_game_result),MATCH(G$1,INDIRECT(nfl_game_result_header),0),FALSE)),"",VLOOKUP($B2981,INDIRECT(nfl_game_result),MATCH(G$1,INDIRECT(nfl_game_result_header),0),FALSE)),"error")</f>
        <v>43.5</v>
      </c>
      <c r="H2981">
        <f ca="1">IFERROR(IF(ISBLANK(VLOOKUP($B2981,INDIRECT(nfl_game_result),MATCH(H$1,INDIRECT(nfl_game_result_header),0),FALSE)),"",VLOOKUP($B2981,INDIRECT(nfl_game_result),MATCH(H$1,INDIRECT(nfl_game_result_header),0),FALSE)),"error")</f>
        <v>15</v>
      </c>
      <c r="I2981">
        <f ca="1">IFERROR(IF(ISBLANK(VLOOKUP($B2981,INDIRECT(nfl_game_result),MATCH(I$1,INDIRECT(nfl_game_result_header),0),FALSE)),"",VLOOKUP($B2981,INDIRECT(nfl_game_result),MATCH(I$1,INDIRECT(nfl_game_result_header),0),FALSE)),"error")</f>
        <v>10</v>
      </c>
      <c r="J2981" t="str">
        <f ca="1">IFERROR(IF(ISBLANK(VLOOKUP($B2981,INDIRECT(nfl_game_result),MATCH(J$1,INDIRECT(nfl_game_result_header),0),FALSE)),"",VLOOKUP($B2981,INDIRECT(nfl_game_result),MATCH(J$1,INDIRECT(nfl_game_result_header),0),FALSE)),"error")</f>
        <v>TBY</v>
      </c>
      <c r="K2981" t="str">
        <f ca="1">IFERROR(IF(ISBLANK(VLOOKUP($B2981,INDIRECT(nfl_game_result),MATCH(K$1,INDIRECT(nfl_game_result_header),0),FALSE)),"",VLOOKUP($B2981,INDIRECT(nfl_game_result),MATCH(K$1,INDIRECT(nfl_game_result_header),0),FALSE)),"error")</f>
        <v>TBY</v>
      </c>
      <c r="L2981" s="23" t="str">
        <f ca="1">IFERROR(IF(ISBLANK(VLOOKUP($B2981,INDIRECT(nfl_game_result),MATCH(L$1,INDIRECT(nfl_game_result_header),0),FALSE)),"",VLOOKUP($B2981,INDIRECT(nfl_game_result),MATCH(L$1,INDIRECT(nfl_game_result_header),0),FALSE)),"error")</f>
        <v>U</v>
      </c>
      <c r="M2981" t="s">
        <v>16</v>
      </c>
      <c r="N2981">
        <v>-2.5</v>
      </c>
      <c r="O2981" t="s">
        <v>84</v>
      </c>
      <c r="P2981">
        <v>0.56000000000000005</v>
      </c>
      <c r="Q2981" t="s">
        <v>84</v>
      </c>
      <c r="V2981" s="23" t="s">
        <v>416</v>
      </c>
      <c r="W2981">
        <f ca="1">VALUE(LEFT(C2981, 4))</f>
        <v>2017</v>
      </c>
      <c r="X2981">
        <f ca="1">VALUE(MID(C2981,6,FIND("_",C2981,6)-6))</f>
        <v>10</v>
      </c>
      <c r="Y2981">
        <f ca="1">IF(NOT(OR(ISBLANK(D2981),ISBLANK(E2981),D2981="",E2981="")),D2981-E2981,"")</f>
        <v>-2</v>
      </c>
      <c r="Z2981">
        <f ca="1">IF(OR(NOT(ISNUMBER(D2981)),ISBLANK(D2981),D2981="",ISBLANK(N2981)),"",ABS(D2981-N2981))</f>
        <v>2.5</v>
      </c>
      <c r="AA2981">
        <f ca="1">IF(OR(ISBLANK(J2981),ISBLANK(O2981),J2981="",O2981=""),"",IF(J2981=O2981,1,0))</f>
        <v>0</v>
      </c>
      <c r="AB2981">
        <f ca="1">IF(OR(ISBLANK(K2981),ISBLANK(Q2981),K2981="",Q2981=""),"",IF(K2981=Q2981,1,0))</f>
        <v>0</v>
      </c>
      <c r="AC2981" s="23" t="str">
        <f t="shared" ca="1" si="46"/>
        <v/>
      </c>
    </row>
    <row r="2982" spans="1:29" x14ac:dyDescent="0.25">
      <c r="A2982" s="23">
        <v>2981</v>
      </c>
      <c r="B2982">
        <v>1470</v>
      </c>
      <c r="C2982" t="str">
        <f ca="1">IFERROR(VLOOKUP($B2982,INDIRECT(nfl_game_result),MATCH(C$1,INDIRECT(nfl_game_result_header),0),FALSE),"error")</f>
        <v>2017_10_NOR@BUF</v>
      </c>
      <c r="D2982">
        <f ca="1">IFERROR(IF(ISBLANK(VLOOKUP($B2982,INDIRECT(nfl_game_result),MATCH(D$1,INDIRECT(nfl_game_result_header),0),FALSE)),"",VLOOKUP($B2982,INDIRECT(nfl_game_result),MATCH(D$1,INDIRECT(nfl_game_result_header),0),FALSE)),"error")</f>
        <v>2</v>
      </c>
      <c r="E2982">
        <f ca="1">IFERROR(IF(ISBLANK(VLOOKUP($B2982,INDIRECT(nfl_game_result),MATCH(E$1,INDIRECT(nfl_game_result_header),0),FALSE)),"",VLOOKUP($B2982,INDIRECT(nfl_game_result),MATCH(E$1,INDIRECT(nfl_game_result_header),0),FALSE)),"error")</f>
        <v>3</v>
      </c>
      <c r="F2982" s="23">
        <f ca="1">IFERROR(IF(ISBLANK(VLOOKUP($B2982,INDIRECT(nfl_game_result),MATCH(F$1,INDIRECT(nfl_game_result_header),0),FALSE)),"",VLOOKUP($B2982,INDIRECT(nfl_game_result),MATCH(F$1,INDIRECT(nfl_game_result_header),0),FALSE)),"error")</f>
        <v>47.5</v>
      </c>
      <c r="G2982" s="23">
        <f ca="1">IFERROR(IF(ISBLANK(VLOOKUP($B2982,INDIRECT(nfl_game_result),MATCH(G$1,INDIRECT(nfl_game_result_header),0),FALSE)),"",VLOOKUP($B2982,INDIRECT(nfl_game_result),MATCH(G$1,INDIRECT(nfl_game_result_header),0),FALSE)),"error")</f>
        <v>48</v>
      </c>
      <c r="H2982">
        <f ca="1">IFERROR(IF(ISBLANK(VLOOKUP($B2982,INDIRECT(nfl_game_result),MATCH(H$1,INDIRECT(nfl_game_result_header),0),FALSE)),"",VLOOKUP($B2982,INDIRECT(nfl_game_result),MATCH(H$1,INDIRECT(nfl_game_result_header),0),FALSE)),"error")</f>
        <v>10</v>
      </c>
      <c r="I2982">
        <f ca="1">IFERROR(IF(ISBLANK(VLOOKUP($B2982,INDIRECT(nfl_game_result),MATCH(I$1,INDIRECT(nfl_game_result_header),0),FALSE)),"",VLOOKUP($B2982,INDIRECT(nfl_game_result),MATCH(I$1,INDIRECT(nfl_game_result_header),0),FALSE)),"error")</f>
        <v>47</v>
      </c>
      <c r="J2982" t="str">
        <f ca="1">IFERROR(IF(ISBLANK(VLOOKUP($B2982,INDIRECT(nfl_game_result),MATCH(J$1,INDIRECT(nfl_game_result_header),0),FALSE)),"",VLOOKUP($B2982,INDIRECT(nfl_game_result),MATCH(J$1,INDIRECT(nfl_game_result_header),0),FALSE)),"error")</f>
        <v>NOR</v>
      </c>
      <c r="K2982" t="str">
        <f ca="1">IFERROR(IF(ISBLANK(VLOOKUP($B2982,INDIRECT(nfl_game_result),MATCH(K$1,INDIRECT(nfl_game_result_header),0),FALSE)),"",VLOOKUP($B2982,INDIRECT(nfl_game_result),MATCH(K$1,INDIRECT(nfl_game_result_header),0),FALSE)),"error")</f>
        <v>NOR</v>
      </c>
      <c r="L2982" s="23" t="str">
        <f ca="1">IFERROR(IF(ISBLANK(VLOOKUP($B2982,INDIRECT(nfl_game_result),MATCH(L$1,INDIRECT(nfl_game_result_header),0),FALSE)),"",VLOOKUP($B2982,INDIRECT(nfl_game_result),MATCH(L$1,INDIRECT(nfl_game_result_header),0),FALSE)),"error")</f>
        <v>O</v>
      </c>
      <c r="M2982" t="s">
        <v>16</v>
      </c>
      <c r="N2982">
        <v>1.5</v>
      </c>
      <c r="O2982" t="s">
        <v>66</v>
      </c>
      <c r="P2982">
        <v>0.52</v>
      </c>
      <c r="Q2982" t="s">
        <v>66</v>
      </c>
      <c r="V2982" s="23" t="s">
        <v>416</v>
      </c>
      <c r="W2982">
        <f ca="1">VALUE(LEFT(C2982, 4))</f>
        <v>2017</v>
      </c>
      <c r="X2982">
        <f ca="1">VALUE(MID(C2982,6,FIND("_",C2982,6)-6))</f>
        <v>10</v>
      </c>
      <c r="Y2982">
        <f ca="1">IF(NOT(OR(ISBLANK(D2982),ISBLANK(E2982),D2982="",E2982="")),D2982-E2982,"")</f>
        <v>-1</v>
      </c>
      <c r="Z2982">
        <f ca="1">IF(OR(NOT(ISNUMBER(D2982)),ISBLANK(D2982),D2982="",ISBLANK(N2982)),"",ABS(D2982-N2982))</f>
        <v>0.5</v>
      </c>
      <c r="AA2982">
        <f ca="1">IF(OR(ISBLANK(J2982),ISBLANK(O2982),J2982="",O2982=""),"",IF(J2982=O2982,1,0))</f>
        <v>0</v>
      </c>
      <c r="AB2982">
        <f ca="1">IF(OR(ISBLANK(K2982),ISBLANK(Q2982),K2982="",Q2982=""),"",IF(K2982=Q2982,1,0))</f>
        <v>0</v>
      </c>
      <c r="AC2982" s="23" t="str">
        <f t="shared" ca="1" si="46"/>
        <v/>
      </c>
    </row>
    <row r="2983" spans="1:29" x14ac:dyDescent="0.25">
      <c r="A2983" s="23">
        <v>2982</v>
      </c>
      <c r="B2983">
        <v>1471</v>
      </c>
      <c r="C2983" t="str">
        <f ca="1">IFERROR(VLOOKUP($B2983,INDIRECT(nfl_game_result),MATCH(C$1,INDIRECT(nfl_game_result_header),0),FALSE),"error")</f>
        <v>2017_10_CLE@DET</v>
      </c>
      <c r="D2983">
        <f ca="1">IFERROR(IF(ISBLANK(VLOOKUP($B2983,INDIRECT(nfl_game_result),MATCH(D$1,INDIRECT(nfl_game_result_header),0),FALSE)),"",VLOOKUP($B2983,INDIRECT(nfl_game_result),MATCH(D$1,INDIRECT(nfl_game_result_header),0),FALSE)),"error")</f>
        <v>-9.5</v>
      </c>
      <c r="E2983">
        <f ca="1">IFERROR(IF(ISBLANK(VLOOKUP($B2983,INDIRECT(nfl_game_result),MATCH(E$1,INDIRECT(nfl_game_result_header),0),FALSE)),"",VLOOKUP($B2983,INDIRECT(nfl_game_result),MATCH(E$1,INDIRECT(nfl_game_result_header),0),FALSE)),"error")</f>
        <v>-11</v>
      </c>
      <c r="F2983" s="23" t="str">
        <f ca="1">IFERROR(IF(ISBLANK(VLOOKUP($B2983,INDIRECT(nfl_game_result),MATCH(F$1,INDIRECT(nfl_game_result_header),0),FALSE)),"",VLOOKUP($B2983,INDIRECT(nfl_game_result),MATCH(F$1,INDIRECT(nfl_game_result_header),0),FALSE)),"error")</f>
        <v>off</v>
      </c>
      <c r="G2983" s="23">
        <f ca="1">IFERROR(IF(ISBLANK(VLOOKUP($B2983,INDIRECT(nfl_game_result),MATCH(G$1,INDIRECT(nfl_game_result_header),0),FALSE)),"",VLOOKUP($B2983,INDIRECT(nfl_game_result),MATCH(G$1,INDIRECT(nfl_game_result_header),0),FALSE)),"error")</f>
        <v>43.5</v>
      </c>
      <c r="H2983">
        <f ca="1">IFERROR(IF(ISBLANK(VLOOKUP($B2983,INDIRECT(nfl_game_result),MATCH(H$1,INDIRECT(nfl_game_result_header),0),FALSE)),"",VLOOKUP($B2983,INDIRECT(nfl_game_result),MATCH(H$1,INDIRECT(nfl_game_result_header),0),FALSE)),"error")</f>
        <v>38</v>
      </c>
      <c r="I2983">
        <f ca="1">IFERROR(IF(ISBLANK(VLOOKUP($B2983,INDIRECT(nfl_game_result),MATCH(I$1,INDIRECT(nfl_game_result_header),0),FALSE)),"",VLOOKUP($B2983,INDIRECT(nfl_game_result),MATCH(I$1,INDIRECT(nfl_game_result_header),0),FALSE)),"error")</f>
        <v>24</v>
      </c>
      <c r="J2983" t="str">
        <f ca="1">IFERROR(IF(ISBLANK(VLOOKUP($B2983,INDIRECT(nfl_game_result),MATCH(J$1,INDIRECT(nfl_game_result_header),0),FALSE)),"",VLOOKUP($B2983,INDIRECT(nfl_game_result),MATCH(J$1,INDIRECT(nfl_game_result_header),0),FALSE)),"error")</f>
        <v>DET</v>
      </c>
      <c r="K2983" t="str">
        <f ca="1">IFERROR(IF(ISBLANK(VLOOKUP($B2983,INDIRECT(nfl_game_result),MATCH(K$1,INDIRECT(nfl_game_result_header),0),FALSE)),"",VLOOKUP($B2983,INDIRECT(nfl_game_result),MATCH(K$1,INDIRECT(nfl_game_result_header),0),FALSE)),"error")</f>
        <v>DET</v>
      </c>
      <c r="L2983" s="23" t="str">
        <f ca="1">IFERROR(IF(ISBLANK(VLOOKUP($B2983,INDIRECT(nfl_game_result),MATCH(L$1,INDIRECT(nfl_game_result_header),0),FALSE)),"",VLOOKUP($B2983,INDIRECT(nfl_game_result),MATCH(L$1,INDIRECT(nfl_game_result_header),0),FALSE)),"error")</f>
        <v>O</v>
      </c>
      <c r="M2983" t="s">
        <v>16</v>
      </c>
      <c r="N2983">
        <v>-11</v>
      </c>
      <c r="O2983" t="s">
        <v>73</v>
      </c>
      <c r="P2983">
        <v>0.57999999999999996</v>
      </c>
      <c r="Q2983" t="s">
        <v>73</v>
      </c>
      <c r="V2983" s="23" t="s">
        <v>416</v>
      </c>
      <c r="W2983">
        <f ca="1">VALUE(LEFT(C2983, 4))</f>
        <v>2017</v>
      </c>
      <c r="X2983">
        <f ca="1">VALUE(MID(C2983,6,FIND("_",C2983,6)-6))</f>
        <v>10</v>
      </c>
      <c r="Y2983">
        <f ca="1">IF(NOT(OR(ISBLANK(D2983),ISBLANK(E2983),D2983="",E2983="")),D2983-E2983,"")</f>
        <v>1.5</v>
      </c>
      <c r="Z2983">
        <f ca="1">IF(OR(NOT(ISNUMBER(D2983)),ISBLANK(D2983),D2983="",ISBLANK(N2983)),"",ABS(D2983-N2983))</f>
        <v>1.5</v>
      </c>
      <c r="AA2983">
        <f ca="1">IF(OR(ISBLANK(J2983),ISBLANK(O2983),J2983="",O2983=""),"",IF(J2983=O2983,1,0))</f>
        <v>1</v>
      </c>
      <c r="AB2983">
        <f ca="1">IF(OR(ISBLANK(K2983),ISBLANK(Q2983),K2983="",Q2983=""),"",IF(K2983=Q2983,1,0))</f>
        <v>1</v>
      </c>
      <c r="AC2983" s="23" t="str">
        <f t="shared" ca="1" si="46"/>
        <v/>
      </c>
    </row>
    <row r="2984" spans="1:29" x14ac:dyDescent="0.25">
      <c r="A2984" s="23">
        <v>2983</v>
      </c>
      <c r="B2984">
        <v>1472</v>
      </c>
      <c r="C2984" t="str">
        <f ca="1">IFERROR(VLOOKUP($B2984,INDIRECT(nfl_game_result),MATCH(C$1,INDIRECT(nfl_game_result_header),0),FALSE),"error")</f>
        <v>2017_10_CIN@TEN</v>
      </c>
      <c r="D2984">
        <f ca="1">IFERROR(IF(ISBLANK(VLOOKUP($B2984,INDIRECT(nfl_game_result),MATCH(D$1,INDIRECT(nfl_game_result_header),0),FALSE)),"",VLOOKUP($B2984,INDIRECT(nfl_game_result),MATCH(D$1,INDIRECT(nfl_game_result_header),0),FALSE)),"error")</f>
        <v>-5.5</v>
      </c>
      <c r="E2984">
        <f ca="1">IFERROR(IF(ISBLANK(VLOOKUP($B2984,INDIRECT(nfl_game_result),MATCH(E$1,INDIRECT(nfl_game_result_header),0),FALSE)),"",VLOOKUP($B2984,INDIRECT(nfl_game_result),MATCH(E$1,INDIRECT(nfl_game_result_header),0),FALSE)),"error")</f>
        <v>-4.5</v>
      </c>
      <c r="F2984" s="23">
        <f ca="1">IFERROR(IF(ISBLANK(VLOOKUP($B2984,INDIRECT(nfl_game_result),MATCH(F$1,INDIRECT(nfl_game_result_header),0),FALSE)),"",VLOOKUP($B2984,INDIRECT(nfl_game_result),MATCH(F$1,INDIRECT(nfl_game_result_header),0),FALSE)),"error")</f>
        <v>40.5</v>
      </c>
      <c r="G2984" s="23">
        <f ca="1">IFERROR(IF(ISBLANK(VLOOKUP($B2984,INDIRECT(nfl_game_result),MATCH(G$1,INDIRECT(nfl_game_result_header),0),FALSE)),"",VLOOKUP($B2984,INDIRECT(nfl_game_result),MATCH(G$1,INDIRECT(nfl_game_result_header),0),FALSE)),"error")</f>
        <v>40.5</v>
      </c>
      <c r="H2984">
        <f ca="1">IFERROR(IF(ISBLANK(VLOOKUP($B2984,INDIRECT(nfl_game_result),MATCH(H$1,INDIRECT(nfl_game_result_header),0),FALSE)),"",VLOOKUP($B2984,INDIRECT(nfl_game_result),MATCH(H$1,INDIRECT(nfl_game_result_header),0),FALSE)),"error")</f>
        <v>24</v>
      </c>
      <c r="I2984">
        <f ca="1">IFERROR(IF(ISBLANK(VLOOKUP($B2984,INDIRECT(nfl_game_result),MATCH(I$1,INDIRECT(nfl_game_result_header),0),FALSE)),"",VLOOKUP($B2984,INDIRECT(nfl_game_result),MATCH(I$1,INDIRECT(nfl_game_result_header),0),FALSE)),"error")</f>
        <v>20</v>
      </c>
      <c r="J2984" t="str">
        <f ca="1">IFERROR(IF(ISBLANK(VLOOKUP($B2984,INDIRECT(nfl_game_result),MATCH(J$1,INDIRECT(nfl_game_result_header),0),FALSE)),"",VLOOKUP($B2984,INDIRECT(nfl_game_result),MATCH(J$1,INDIRECT(nfl_game_result_header),0),FALSE)),"error")</f>
        <v>CIN</v>
      </c>
      <c r="K2984" t="str">
        <f ca="1">IFERROR(IF(ISBLANK(VLOOKUP($B2984,INDIRECT(nfl_game_result),MATCH(K$1,INDIRECT(nfl_game_result_header),0),FALSE)),"",VLOOKUP($B2984,INDIRECT(nfl_game_result),MATCH(K$1,INDIRECT(nfl_game_result_header),0),FALSE)),"error")</f>
        <v>TEN</v>
      </c>
      <c r="L2984" s="23" t="str">
        <f ca="1">IFERROR(IF(ISBLANK(VLOOKUP($B2984,INDIRECT(nfl_game_result),MATCH(L$1,INDIRECT(nfl_game_result_header),0),FALSE)),"",VLOOKUP($B2984,INDIRECT(nfl_game_result),MATCH(L$1,INDIRECT(nfl_game_result_header),0),FALSE)),"error")</f>
        <v>O</v>
      </c>
      <c r="M2984" t="s">
        <v>16</v>
      </c>
      <c r="N2984">
        <v>-5</v>
      </c>
      <c r="O2984" t="s">
        <v>93</v>
      </c>
      <c r="P2984">
        <v>0.53</v>
      </c>
      <c r="Q2984" t="s">
        <v>93</v>
      </c>
      <c r="V2984" s="23" t="s">
        <v>416</v>
      </c>
      <c r="W2984">
        <f ca="1">VALUE(LEFT(C2984, 4))</f>
        <v>2017</v>
      </c>
      <c r="X2984">
        <f ca="1">VALUE(MID(C2984,6,FIND("_",C2984,6)-6))</f>
        <v>10</v>
      </c>
      <c r="Y2984">
        <f ca="1">IF(NOT(OR(ISBLANK(D2984),ISBLANK(E2984),D2984="",E2984="")),D2984-E2984,"")</f>
        <v>-1</v>
      </c>
      <c r="Z2984">
        <f ca="1">IF(OR(NOT(ISNUMBER(D2984)),ISBLANK(D2984),D2984="",ISBLANK(N2984)),"",ABS(D2984-N2984))</f>
        <v>0.5</v>
      </c>
      <c r="AA2984">
        <f ca="1">IF(OR(ISBLANK(J2984),ISBLANK(O2984),J2984="",O2984=""),"",IF(J2984=O2984,1,0))</f>
        <v>0</v>
      </c>
      <c r="AB2984">
        <f ca="1">IF(OR(ISBLANK(K2984),ISBLANK(Q2984),K2984="",Q2984=""),"",IF(K2984=Q2984,1,0))</f>
        <v>1</v>
      </c>
      <c r="AC2984" s="23" t="str">
        <f t="shared" ca="1" si="46"/>
        <v/>
      </c>
    </row>
    <row r="2985" spans="1:29" x14ac:dyDescent="0.25">
      <c r="A2985" s="23">
        <v>2984</v>
      </c>
      <c r="B2985">
        <v>1473</v>
      </c>
      <c r="C2985" t="str">
        <f ca="1">IFERROR(VLOOKUP($B2985,INDIRECT(nfl_game_result),MATCH(C$1,INDIRECT(nfl_game_result_header),0),FALSE),"error")</f>
        <v>2017_10_GBY@CHI</v>
      </c>
      <c r="D2985">
        <f ca="1">IFERROR(IF(ISBLANK(VLOOKUP($B2985,INDIRECT(nfl_game_result),MATCH(D$1,INDIRECT(nfl_game_result_header),0),FALSE)),"",VLOOKUP($B2985,INDIRECT(nfl_game_result),MATCH(D$1,INDIRECT(nfl_game_result_header),0),FALSE)),"error")</f>
        <v>-3</v>
      </c>
      <c r="E2985">
        <f ca="1">IFERROR(IF(ISBLANK(VLOOKUP($B2985,INDIRECT(nfl_game_result),MATCH(E$1,INDIRECT(nfl_game_result_header),0),FALSE)),"",VLOOKUP($B2985,INDIRECT(nfl_game_result),MATCH(E$1,INDIRECT(nfl_game_result_header),0),FALSE)),"error")</f>
        <v>-5.5</v>
      </c>
      <c r="F2985" s="23" t="str">
        <f ca="1">IFERROR(IF(ISBLANK(VLOOKUP($B2985,INDIRECT(nfl_game_result),MATCH(F$1,INDIRECT(nfl_game_result_header),0),FALSE)),"",VLOOKUP($B2985,INDIRECT(nfl_game_result),MATCH(F$1,INDIRECT(nfl_game_result_header),0),FALSE)),"error")</f>
        <v>off</v>
      </c>
      <c r="G2985" s="23">
        <f ca="1">IFERROR(IF(ISBLANK(VLOOKUP($B2985,INDIRECT(nfl_game_result),MATCH(G$1,INDIRECT(nfl_game_result_header),0),FALSE)),"",VLOOKUP($B2985,INDIRECT(nfl_game_result),MATCH(G$1,INDIRECT(nfl_game_result_header),0),FALSE)),"error")</f>
        <v>37.5</v>
      </c>
      <c r="H2985">
        <f ca="1">IFERROR(IF(ISBLANK(VLOOKUP($B2985,INDIRECT(nfl_game_result),MATCH(H$1,INDIRECT(nfl_game_result_header),0),FALSE)),"",VLOOKUP($B2985,INDIRECT(nfl_game_result),MATCH(H$1,INDIRECT(nfl_game_result_header),0),FALSE)),"error")</f>
        <v>16</v>
      </c>
      <c r="I2985">
        <f ca="1">IFERROR(IF(ISBLANK(VLOOKUP($B2985,INDIRECT(nfl_game_result),MATCH(I$1,INDIRECT(nfl_game_result_header),0),FALSE)),"",VLOOKUP($B2985,INDIRECT(nfl_game_result),MATCH(I$1,INDIRECT(nfl_game_result_header),0),FALSE)),"error")</f>
        <v>23</v>
      </c>
      <c r="J2985" t="str">
        <f ca="1">IFERROR(IF(ISBLANK(VLOOKUP($B2985,INDIRECT(nfl_game_result),MATCH(J$1,INDIRECT(nfl_game_result_header),0),FALSE)),"",VLOOKUP($B2985,INDIRECT(nfl_game_result),MATCH(J$1,INDIRECT(nfl_game_result_header),0),FALSE)),"error")</f>
        <v>GBY</v>
      </c>
      <c r="K2985" t="str">
        <f ca="1">IFERROR(IF(ISBLANK(VLOOKUP($B2985,INDIRECT(nfl_game_result),MATCH(K$1,INDIRECT(nfl_game_result_header),0),FALSE)),"",VLOOKUP($B2985,INDIRECT(nfl_game_result),MATCH(K$1,INDIRECT(nfl_game_result_header),0),FALSE)),"error")</f>
        <v>GBY</v>
      </c>
      <c r="L2985" s="23" t="str">
        <f ca="1">IFERROR(IF(ISBLANK(VLOOKUP($B2985,INDIRECT(nfl_game_result),MATCH(L$1,INDIRECT(nfl_game_result_header),0),FALSE)),"",VLOOKUP($B2985,INDIRECT(nfl_game_result),MATCH(L$1,INDIRECT(nfl_game_result_header),0),FALSE)),"error")</f>
        <v>O</v>
      </c>
      <c r="M2985" t="s">
        <v>16</v>
      </c>
      <c r="N2985">
        <v>-3</v>
      </c>
      <c r="O2985" t="s">
        <v>68</v>
      </c>
      <c r="P2985">
        <v>0.61</v>
      </c>
      <c r="Q2985" t="s">
        <v>68</v>
      </c>
      <c r="V2985" s="23" t="s">
        <v>416</v>
      </c>
      <c r="W2985">
        <f ca="1">VALUE(LEFT(C2985, 4))</f>
        <v>2017</v>
      </c>
      <c r="X2985">
        <f ca="1">VALUE(MID(C2985,6,FIND("_",C2985,6)-6))</f>
        <v>10</v>
      </c>
      <c r="Y2985">
        <f ca="1">IF(NOT(OR(ISBLANK(D2985),ISBLANK(E2985),D2985="",E2985="")),D2985-E2985,"")</f>
        <v>2.5</v>
      </c>
      <c r="Z2985">
        <f ca="1">IF(OR(NOT(ISNUMBER(D2985)),ISBLANK(D2985),D2985="",ISBLANK(N2985)),"",ABS(D2985-N2985))</f>
        <v>0</v>
      </c>
      <c r="AA2985">
        <f ca="1">IF(OR(ISBLANK(J2985),ISBLANK(O2985),J2985="",O2985=""),"",IF(J2985=O2985,1,0))</f>
        <v>0</v>
      </c>
      <c r="AB2985">
        <f ca="1">IF(OR(ISBLANK(K2985),ISBLANK(Q2985),K2985="",Q2985=""),"",IF(K2985=Q2985,1,0))</f>
        <v>0</v>
      </c>
      <c r="AC2985" s="23" t="str">
        <f t="shared" ca="1" si="46"/>
        <v/>
      </c>
    </row>
    <row r="2986" spans="1:29" x14ac:dyDescent="0.25">
      <c r="A2986" s="23">
        <v>2985</v>
      </c>
      <c r="B2986">
        <v>1474</v>
      </c>
      <c r="C2986" t="str">
        <f ca="1">IFERROR(VLOOKUP($B2986,INDIRECT(nfl_game_result),MATCH(C$1,INDIRECT(nfl_game_result_header),0),FALSE),"error")</f>
        <v>2017_10_LAC@JAX</v>
      </c>
      <c r="D2986">
        <f ca="1">IFERROR(IF(ISBLANK(VLOOKUP($B2986,INDIRECT(nfl_game_result),MATCH(D$1,INDIRECT(nfl_game_result_header),0),FALSE)),"",VLOOKUP($B2986,INDIRECT(nfl_game_result),MATCH(D$1,INDIRECT(nfl_game_result_header),0),FALSE)),"error")</f>
        <v>-4.5</v>
      </c>
      <c r="E2986">
        <f ca="1">IFERROR(IF(ISBLANK(VLOOKUP($B2986,INDIRECT(nfl_game_result),MATCH(E$1,INDIRECT(nfl_game_result_header),0),FALSE)),"",VLOOKUP($B2986,INDIRECT(nfl_game_result),MATCH(E$1,INDIRECT(nfl_game_result_header),0),FALSE)),"error")</f>
        <v>-5</v>
      </c>
      <c r="F2986" s="23">
        <f ca="1">IFERROR(IF(ISBLANK(VLOOKUP($B2986,INDIRECT(nfl_game_result),MATCH(F$1,INDIRECT(nfl_game_result_header),0),FALSE)),"",VLOOKUP($B2986,INDIRECT(nfl_game_result),MATCH(F$1,INDIRECT(nfl_game_result_header),0),FALSE)),"error")</f>
        <v>41.5</v>
      </c>
      <c r="G2986" s="23">
        <f ca="1">IFERROR(IF(ISBLANK(VLOOKUP($B2986,INDIRECT(nfl_game_result),MATCH(G$1,INDIRECT(nfl_game_result_header),0),FALSE)),"",VLOOKUP($B2986,INDIRECT(nfl_game_result),MATCH(G$1,INDIRECT(nfl_game_result_header),0),FALSE)),"error")</f>
        <v>41</v>
      </c>
      <c r="H2986">
        <f ca="1">IFERROR(IF(ISBLANK(VLOOKUP($B2986,INDIRECT(nfl_game_result),MATCH(H$1,INDIRECT(nfl_game_result_header),0),FALSE)),"",VLOOKUP($B2986,INDIRECT(nfl_game_result),MATCH(H$1,INDIRECT(nfl_game_result_header),0),FALSE)),"error")</f>
        <v>20</v>
      </c>
      <c r="I2986">
        <f ca="1">IFERROR(IF(ISBLANK(VLOOKUP($B2986,INDIRECT(nfl_game_result),MATCH(I$1,INDIRECT(nfl_game_result_header),0),FALSE)),"",VLOOKUP($B2986,INDIRECT(nfl_game_result),MATCH(I$1,INDIRECT(nfl_game_result_header),0),FALSE)),"error")</f>
        <v>17</v>
      </c>
      <c r="J2986" t="str">
        <f ca="1">IFERROR(IF(ISBLANK(VLOOKUP($B2986,INDIRECT(nfl_game_result),MATCH(J$1,INDIRECT(nfl_game_result_header),0),FALSE)),"",VLOOKUP($B2986,INDIRECT(nfl_game_result),MATCH(J$1,INDIRECT(nfl_game_result_header),0),FALSE)),"error")</f>
        <v>LAC</v>
      </c>
      <c r="K2986" t="str">
        <f ca="1">IFERROR(IF(ISBLANK(VLOOKUP($B2986,INDIRECT(nfl_game_result),MATCH(K$1,INDIRECT(nfl_game_result_header),0),FALSE)),"",VLOOKUP($B2986,INDIRECT(nfl_game_result),MATCH(K$1,INDIRECT(nfl_game_result_header),0),FALSE)),"error")</f>
        <v>JAX</v>
      </c>
      <c r="L2986" s="23" t="str">
        <f ca="1">IFERROR(IF(ISBLANK(VLOOKUP($B2986,INDIRECT(nfl_game_result),MATCH(L$1,INDIRECT(nfl_game_result_header),0),FALSE)),"",VLOOKUP($B2986,INDIRECT(nfl_game_result),MATCH(L$1,INDIRECT(nfl_game_result_header),0),FALSE)),"error")</f>
        <v>U</v>
      </c>
      <c r="M2986" t="s">
        <v>16</v>
      </c>
      <c r="N2986">
        <v>-4.5</v>
      </c>
      <c r="O2986" t="s">
        <v>77</v>
      </c>
      <c r="P2986">
        <v>0.6</v>
      </c>
      <c r="Q2986" t="s">
        <v>77</v>
      </c>
      <c r="V2986" s="23" t="s">
        <v>416</v>
      </c>
      <c r="W2986">
        <f ca="1">VALUE(LEFT(C2986, 4))</f>
        <v>2017</v>
      </c>
      <c r="X2986">
        <f ca="1">VALUE(MID(C2986,6,FIND("_",C2986,6)-6))</f>
        <v>10</v>
      </c>
      <c r="Y2986">
        <f ca="1">IF(NOT(OR(ISBLANK(D2986),ISBLANK(E2986),D2986="",E2986="")),D2986-E2986,"")</f>
        <v>0.5</v>
      </c>
      <c r="Z2986">
        <f ca="1">IF(OR(NOT(ISNUMBER(D2986)),ISBLANK(D2986),D2986="",ISBLANK(N2986)),"",ABS(D2986-N2986))</f>
        <v>0</v>
      </c>
      <c r="AA2986">
        <f ca="1">IF(OR(ISBLANK(J2986),ISBLANK(O2986),J2986="",O2986=""),"",IF(J2986=O2986,1,0))</f>
        <v>0</v>
      </c>
      <c r="AB2986">
        <f ca="1">IF(OR(ISBLANK(K2986),ISBLANK(Q2986),K2986="",Q2986=""),"",IF(K2986=Q2986,1,0))</f>
        <v>1</v>
      </c>
      <c r="AC2986" s="23" t="str">
        <f t="shared" ca="1" si="46"/>
        <v/>
      </c>
    </row>
    <row r="2987" spans="1:29" x14ac:dyDescent="0.25">
      <c r="A2987" s="23">
        <v>2986</v>
      </c>
      <c r="B2987">
        <v>1475</v>
      </c>
      <c r="C2987" t="str">
        <f ca="1">IFERROR(VLOOKUP($B2987,INDIRECT(nfl_game_result),MATCH(C$1,INDIRECT(nfl_game_result_header),0),FALSE),"error")</f>
        <v>2017_10_MIN@WAS</v>
      </c>
      <c r="D2987">
        <f ca="1">IFERROR(IF(ISBLANK(VLOOKUP($B2987,INDIRECT(nfl_game_result),MATCH(D$1,INDIRECT(nfl_game_result_header),0),FALSE)),"",VLOOKUP($B2987,INDIRECT(nfl_game_result),MATCH(D$1,INDIRECT(nfl_game_result_header),0),FALSE)),"error")</f>
        <v>2</v>
      </c>
      <c r="E2987">
        <f ca="1">IFERROR(IF(ISBLANK(VLOOKUP($B2987,INDIRECT(nfl_game_result),MATCH(E$1,INDIRECT(nfl_game_result_header),0),FALSE)),"",VLOOKUP($B2987,INDIRECT(nfl_game_result),MATCH(E$1,INDIRECT(nfl_game_result_header),0),FALSE)),"error")</f>
        <v>2</v>
      </c>
      <c r="F2987" s="23">
        <f ca="1">IFERROR(IF(ISBLANK(VLOOKUP($B2987,INDIRECT(nfl_game_result),MATCH(F$1,INDIRECT(nfl_game_result_header),0),FALSE)),"",VLOOKUP($B2987,INDIRECT(nfl_game_result),MATCH(F$1,INDIRECT(nfl_game_result_header),0),FALSE)),"error")</f>
        <v>42.5</v>
      </c>
      <c r="G2987" s="23">
        <f ca="1">IFERROR(IF(ISBLANK(VLOOKUP($B2987,INDIRECT(nfl_game_result),MATCH(G$1,INDIRECT(nfl_game_result_header),0),FALSE)),"",VLOOKUP($B2987,INDIRECT(nfl_game_result),MATCH(G$1,INDIRECT(nfl_game_result_header),0),FALSE)),"error")</f>
        <v>43.5</v>
      </c>
      <c r="H2987">
        <f ca="1">IFERROR(IF(ISBLANK(VLOOKUP($B2987,INDIRECT(nfl_game_result),MATCH(H$1,INDIRECT(nfl_game_result_header),0),FALSE)),"",VLOOKUP($B2987,INDIRECT(nfl_game_result),MATCH(H$1,INDIRECT(nfl_game_result_header),0),FALSE)),"error")</f>
        <v>30</v>
      </c>
      <c r="I2987">
        <f ca="1">IFERROR(IF(ISBLANK(VLOOKUP($B2987,INDIRECT(nfl_game_result),MATCH(I$1,INDIRECT(nfl_game_result_header),0),FALSE)),"",VLOOKUP($B2987,INDIRECT(nfl_game_result),MATCH(I$1,INDIRECT(nfl_game_result_header),0),FALSE)),"error")</f>
        <v>38</v>
      </c>
      <c r="J2987" t="str">
        <f ca="1">IFERROR(IF(ISBLANK(VLOOKUP($B2987,INDIRECT(nfl_game_result),MATCH(J$1,INDIRECT(nfl_game_result_header),0),FALSE)),"",VLOOKUP($B2987,INDIRECT(nfl_game_result),MATCH(J$1,INDIRECT(nfl_game_result_header),0),FALSE)),"error")</f>
        <v>MIN</v>
      </c>
      <c r="K2987" t="str">
        <f ca="1">IFERROR(IF(ISBLANK(VLOOKUP($B2987,INDIRECT(nfl_game_result),MATCH(K$1,INDIRECT(nfl_game_result_header),0),FALSE)),"",VLOOKUP($B2987,INDIRECT(nfl_game_result),MATCH(K$1,INDIRECT(nfl_game_result_header),0),FALSE)),"error")</f>
        <v>MIN</v>
      </c>
      <c r="L2987" s="23" t="str">
        <f ca="1">IFERROR(IF(ISBLANK(VLOOKUP($B2987,INDIRECT(nfl_game_result),MATCH(L$1,INDIRECT(nfl_game_result_header),0),FALSE)),"",VLOOKUP($B2987,INDIRECT(nfl_game_result),MATCH(L$1,INDIRECT(nfl_game_result_header),0),FALSE)),"error")</f>
        <v>O</v>
      </c>
      <c r="M2987" t="s">
        <v>16</v>
      </c>
      <c r="N2987">
        <v>-2.5</v>
      </c>
      <c r="O2987" t="s">
        <v>80</v>
      </c>
      <c r="P2987">
        <v>0.59</v>
      </c>
      <c r="Q2987" t="s">
        <v>80</v>
      </c>
      <c r="V2987" s="23" t="s">
        <v>416</v>
      </c>
      <c r="W2987">
        <f ca="1">VALUE(LEFT(C2987, 4))</f>
        <v>2017</v>
      </c>
      <c r="X2987">
        <f ca="1">VALUE(MID(C2987,6,FIND("_",C2987,6)-6))</f>
        <v>10</v>
      </c>
      <c r="Y2987">
        <f ca="1">IF(NOT(OR(ISBLANK(D2987),ISBLANK(E2987),D2987="",E2987="")),D2987-E2987,"")</f>
        <v>0</v>
      </c>
      <c r="Z2987">
        <f ca="1">IF(OR(NOT(ISNUMBER(D2987)),ISBLANK(D2987),D2987="",ISBLANK(N2987)),"",ABS(D2987-N2987))</f>
        <v>4.5</v>
      </c>
      <c r="AA2987">
        <f ca="1">IF(OR(ISBLANK(J2987),ISBLANK(O2987),J2987="",O2987=""),"",IF(J2987=O2987,1,0))</f>
        <v>1</v>
      </c>
      <c r="AB2987">
        <f ca="1">IF(OR(ISBLANK(K2987),ISBLANK(Q2987),K2987="",Q2987=""),"",IF(K2987=Q2987,1,0))</f>
        <v>1</v>
      </c>
      <c r="AC2987" s="23" t="str">
        <f t="shared" ca="1" si="46"/>
        <v/>
      </c>
    </row>
    <row r="2988" spans="1:29" x14ac:dyDescent="0.25">
      <c r="A2988" s="23">
        <v>2987</v>
      </c>
      <c r="B2988">
        <v>1476</v>
      </c>
      <c r="C2988" t="str">
        <f ca="1">IFERROR(VLOOKUP($B2988,INDIRECT(nfl_game_result),MATCH(C$1,INDIRECT(nfl_game_result_header),0),FALSE),"error")</f>
        <v>2017_10_PIT@IND</v>
      </c>
      <c r="D2988">
        <f ca="1">IFERROR(IF(ISBLANK(VLOOKUP($B2988,INDIRECT(nfl_game_result),MATCH(D$1,INDIRECT(nfl_game_result_header),0),FALSE)),"",VLOOKUP($B2988,INDIRECT(nfl_game_result),MATCH(D$1,INDIRECT(nfl_game_result_header),0),FALSE)),"error")</f>
        <v>10</v>
      </c>
      <c r="E2988">
        <f ca="1">IFERROR(IF(ISBLANK(VLOOKUP($B2988,INDIRECT(nfl_game_result),MATCH(E$1,INDIRECT(nfl_game_result_header),0),FALSE)),"",VLOOKUP($B2988,INDIRECT(nfl_game_result),MATCH(E$1,INDIRECT(nfl_game_result_header),0),FALSE)),"error")</f>
        <v>10</v>
      </c>
      <c r="F2988" s="23">
        <f ca="1">IFERROR(IF(ISBLANK(VLOOKUP($B2988,INDIRECT(nfl_game_result),MATCH(F$1,INDIRECT(nfl_game_result_header),0),FALSE)),"",VLOOKUP($B2988,INDIRECT(nfl_game_result),MATCH(F$1,INDIRECT(nfl_game_result_header),0),FALSE)),"error")</f>
        <v>-43</v>
      </c>
      <c r="G2988" s="23">
        <f ca="1">IFERROR(IF(ISBLANK(VLOOKUP($B2988,INDIRECT(nfl_game_result),MATCH(G$1,INDIRECT(nfl_game_result_header),0),FALSE)),"",VLOOKUP($B2988,INDIRECT(nfl_game_result),MATCH(G$1,INDIRECT(nfl_game_result_header),0),FALSE)),"error")</f>
        <v>45</v>
      </c>
      <c r="H2988">
        <f ca="1">IFERROR(IF(ISBLANK(VLOOKUP($B2988,INDIRECT(nfl_game_result),MATCH(H$1,INDIRECT(nfl_game_result_header),0),FALSE)),"",VLOOKUP($B2988,INDIRECT(nfl_game_result),MATCH(H$1,INDIRECT(nfl_game_result_header),0),FALSE)),"error")</f>
        <v>17</v>
      </c>
      <c r="I2988">
        <f ca="1">IFERROR(IF(ISBLANK(VLOOKUP($B2988,INDIRECT(nfl_game_result),MATCH(I$1,INDIRECT(nfl_game_result_header),0),FALSE)),"",VLOOKUP($B2988,INDIRECT(nfl_game_result),MATCH(I$1,INDIRECT(nfl_game_result_header),0),FALSE)),"error")</f>
        <v>20</v>
      </c>
      <c r="J2988" t="str">
        <f ca="1">IFERROR(IF(ISBLANK(VLOOKUP($B2988,INDIRECT(nfl_game_result),MATCH(J$1,INDIRECT(nfl_game_result_header),0),FALSE)),"",VLOOKUP($B2988,INDIRECT(nfl_game_result),MATCH(J$1,INDIRECT(nfl_game_result_header),0),FALSE)),"error")</f>
        <v>IND</v>
      </c>
      <c r="K2988" t="str">
        <f ca="1">IFERROR(IF(ISBLANK(VLOOKUP($B2988,INDIRECT(nfl_game_result),MATCH(K$1,INDIRECT(nfl_game_result_header),0),FALSE)),"",VLOOKUP($B2988,INDIRECT(nfl_game_result),MATCH(K$1,INDIRECT(nfl_game_result_header),0),FALSE)),"error")</f>
        <v>PIT</v>
      </c>
      <c r="L2988" s="23" t="str">
        <f ca="1">IFERROR(IF(ISBLANK(VLOOKUP($B2988,INDIRECT(nfl_game_result),MATCH(L$1,INDIRECT(nfl_game_result_header),0),FALSE)),"",VLOOKUP($B2988,INDIRECT(nfl_game_result),MATCH(L$1,INDIRECT(nfl_game_result_header),0),FALSE)),"error")</f>
        <v>U</v>
      </c>
      <c r="M2988" t="s">
        <v>16</v>
      </c>
      <c r="N2988">
        <v>7.5</v>
      </c>
      <c r="O2988" t="s">
        <v>76</v>
      </c>
      <c r="P2988">
        <v>0.51</v>
      </c>
      <c r="Q2988" t="s">
        <v>87</v>
      </c>
      <c r="V2988" s="23" t="s">
        <v>416</v>
      </c>
      <c r="W2988">
        <f ca="1">VALUE(LEFT(C2988, 4))</f>
        <v>2017</v>
      </c>
      <c r="X2988">
        <f ca="1">VALUE(MID(C2988,6,FIND("_",C2988,6)-6))</f>
        <v>10</v>
      </c>
      <c r="Y2988">
        <f ca="1">IF(NOT(OR(ISBLANK(D2988),ISBLANK(E2988),D2988="",E2988="")),D2988-E2988,"")</f>
        <v>0</v>
      </c>
      <c r="Z2988">
        <f ca="1">IF(OR(NOT(ISNUMBER(D2988)),ISBLANK(D2988),D2988="",ISBLANK(N2988)),"",ABS(D2988-N2988))</f>
        <v>2.5</v>
      </c>
      <c r="AA2988">
        <f ca="1">IF(OR(ISBLANK(J2988),ISBLANK(O2988),J2988="",O2988=""),"",IF(J2988=O2988,1,0))</f>
        <v>1</v>
      </c>
      <c r="AB2988">
        <f ca="1">IF(OR(ISBLANK(K2988),ISBLANK(Q2988),K2988="",Q2988=""),"",IF(K2988=Q2988,1,0))</f>
        <v>1</v>
      </c>
      <c r="AC2988" s="23" t="str">
        <f t="shared" ca="1" si="46"/>
        <v/>
      </c>
    </row>
    <row r="2989" spans="1:29" x14ac:dyDescent="0.25">
      <c r="A2989" s="23">
        <v>2988</v>
      </c>
      <c r="B2989">
        <v>1477</v>
      </c>
      <c r="C2989" t="str">
        <f ca="1">IFERROR(VLOOKUP($B2989,INDIRECT(nfl_game_result),MATCH(C$1,INDIRECT(nfl_game_result_header),0),FALSE),"error")</f>
        <v>2017_10_HOU@LAR</v>
      </c>
      <c r="D2989">
        <f ca="1">IFERROR(IF(ISBLANK(VLOOKUP($B2989,INDIRECT(nfl_game_result),MATCH(D$1,INDIRECT(nfl_game_result_header),0),FALSE)),"",VLOOKUP($B2989,INDIRECT(nfl_game_result),MATCH(D$1,INDIRECT(nfl_game_result_header),0),FALSE)),"error")</f>
        <v>-11</v>
      </c>
      <c r="E2989">
        <f ca="1">IFERROR(IF(ISBLANK(VLOOKUP($B2989,INDIRECT(nfl_game_result),MATCH(E$1,INDIRECT(nfl_game_result_header),0),FALSE)),"",VLOOKUP($B2989,INDIRECT(nfl_game_result),MATCH(E$1,INDIRECT(nfl_game_result_header),0),FALSE)),"error")</f>
        <v>-12</v>
      </c>
      <c r="F2989" s="23">
        <f ca="1">IFERROR(IF(ISBLANK(VLOOKUP($B2989,INDIRECT(nfl_game_result),MATCH(F$1,INDIRECT(nfl_game_result_header),0),FALSE)),"",VLOOKUP($B2989,INDIRECT(nfl_game_result),MATCH(F$1,INDIRECT(nfl_game_result_header),0),FALSE)),"error")</f>
        <v>47</v>
      </c>
      <c r="G2989" s="23">
        <f ca="1">IFERROR(IF(ISBLANK(VLOOKUP($B2989,INDIRECT(nfl_game_result),MATCH(G$1,INDIRECT(nfl_game_result_header),0),FALSE)),"",VLOOKUP($B2989,INDIRECT(nfl_game_result),MATCH(G$1,INDIRECT(nfl_game_result_header),0),FALSE)),"error")</f>
        <v>46</v>
      </c>
      <c r="H2989">
        <f ca="1">IFERROR(IF(ISBLANK(VLOOKUP($B2989,INDIRECT(nfl_game_result),MATCH(H$1,INDIRECT(nfl_game_result_header),0),FALSE)),"",VLOOKUP($B2989,INDIRECT(nfl_game_result),MATCH(H$1,INDIRECT(nfl_game_result_header),0),FALSE)),"error")</f>
        <v>33</v>
      </c>
      <c r="I2989">
        <f ca="1">IFERROR(IF(ISBLANK(VLOOKUP($B2989,INDIRECT(nfl_game_result),MATCH(I$1,INDIRECT(nfl_game_result_header),0),FALSE)),"",VLOOKUP($B2989,INDIRECT(nfl_game_result),MATCH(I$1,INDIRECT(nfl_game_result_header),0),FALSE)),"error")</f>
        <v>7</v>
      </c>
      <c r="J2989" t="str">
        <f ca="1">IFERROR(IF(ISBLANK(VLOOKUP($B2989,INDIRECT(nfl_game_result),MATCH(J$1,INDIRECT(nfl_game_result_header),0),FALSE)),"",VLOOKUP($B2989,INDIRECT(nfl_game_result),MATCH(J$1,INDIRECT(nfl_game_result_header),0),FALSE)),"error")</f>
        <v>LAR</v>
      </c>
      <c r="K2989" t="str">
        <f ca="1">IFERROR(IF(ISBLANK(VLOOKUP($B2989,INDIRECT(nfl_game_result),MATCH(K$1,INDIRECT(nfl_game_result_header),0),FALSE)),"",VLOOKUP($B2989,INDIRECT(nfl_game_result),MATCH(K$1,INDIRECT(nfl_game_result_header),0),FALSE)),"error")</f>
        <v>LAR</v>
      </c>
      <c r="L2989" s="23" t="str">
        <f ca="1">IFERROR(IF(ISBLANK(VLOOKUP($B2989,INDIRECT(nfl_game_result),MATCH(L$1,INDIRECT(nfl_game_result_header),0),FALSE)),"",VLOOKUP($B2989,INDIRECT(nfl_game_result),MATCH(L$1,INDIRECT(nfl_game_result_header),0),FALSE)),"error")</f>
        <v>U</v>
      </c>
      <c r="M2989" t="s">
        <v>16</v>
      </c>
      <c r="N2989">
        <v>-9</v>
      </c>
      <c r="O2989" t="s">
        <v>123</v>
      </c>
      <c r="P2989">
        <v>0.64</v>
      </c>
      <c r="Q2989" t="s">
        <v>123</v>
      </c>
      <c r="V2989" s="23" t="s">
        <v>416</v>
      </c>
      <c r="W2989">
        <f ca="1">VALUE(LEFT(C2989, 4))</f>
        <v>2017</v>
      </c>
      <c r="X2989">
        <f ca="1">VALUE(MID(C2989,6,FIND("_",C2989,6)-6))</f>
        <v>10</v>
      </c>
      <c r="Y2989">
        <f ca="1">IF(NOT(OR(ISBLANK(D2989),ISBLANK(E2989),D2989="",E2989="")),D2989-E2989,"")</f>
        <v>1</v>
      </c>
      <c r="Z2989">
        <f ca="1">IF(OR(NOT(ISNUMBER(D2989)),ISBLANK(D2989),D2989="",ISBLANK(N2989)),"",ABS(D2989-N2989))</f>
        <v>2</v>
      </c>
      <c r="AA2989">
        <f ca="1">IF(OR(ISBLANK(J2989),ISBLANK(O2989),J2989="",O2989=""),"",IF(J2989=O2989,1,0))</f>
        <v>1</v>
      </c>
      <c r="AB2989">
        <f ca="1">IF(OR(ISBLANK(K2989),ISBLANK(Q2989),K2989="",Q2989=""),"",IF(K2989=Q2989,1,0))</f>
        <v>1</v>
      </c>
      <c r="AC2989" s="23" t="str">
        <f t="shared" ca="1" si="46"/>
        <v/>
      </c>
    </row>
    <row r="2990" spans="1:29" x14ac:dyDescent="0.25">
      <c r="A2990" s="23">
        <v>2989</v>
      </c>
      <c r="B2990">
        <v>1478</v>
      </c>
      <c r="C2990" t="str">
        <f ca="1">IFERROR(VLOOKUP($B2990,INDIRECT(nfl_game_result),MATCH(C$1,INDIRECT(nfl_game_result_header),0),FALSE),"error")</f>
        <v>2017_10_NYG@SFO</v>
      </c>
      <c r="D2990">
        <f ca="1">IFERROR(IF(ISBLANK(VLOOKUP($B2990,INDIRECT(nfl_game_result),MATCH(D$1,INDIRECT(nfl_game_result_header),0),FALSE)),"",VLOOKUP($B2990,INDIRECT(nfl_game_result),MATCH(D$1,INDIRECT(nfl_game_result_header),0),FALSE)),"error")</f>
        <v>-1</v>
      </c>
      <c r="E2990">
        <f ca="1">IFERROR(IF(ISBLANK(VLOOKUP($B2990,INDIRECT(nfl_game_result),MATCH(E$1,INDIRECT(nfl_game_result_header),0),FALSE)),"",VLOOKUP($B2990,INDIRECT(nfl_game_result),MATCH(E$1,INDIRECT(nfl_game_result_header),0),FALSE)),"error")</f>
        <v>2.5</v>
      </c>
      <c r="F2990" s="23">
        <f ca="1">IFERROR(IF(ISBLANK(VLOOKUP($B2990,INDIRECT(nfl_game_result),MATCH(F$1,INDIRECT(nfl_game_result_header),0),FALSE)),"",VLOOKUP($B2990,INDIRECT(nfl_game_result),MATCH(F$1,INDIRECT(nfl_game_result_header),0),FALSE)),"error")</f>
        <v>42</v>
      </c>
      <c r="G2990" s="23">
        <f ca="1">IFERROR(IF(ISBLANK(VLOOKUP($B2990,INDIRECT(nfl_game_result),MATCH(G$1,INDIRECT(nfl_game_result_header),0),FALSE)),"",VLOOKUP($B2990,INDIRECT(nfl_game_result),MATCH(G$1,INDIRECT(nfl_game_result_header),0),FALSE)),"error")</f>
        <v>42</v>
      </c>
      <c r="H2990">
        <f ca="1">IFERROR(IF(ISBLANK(VLOOKUP($B2990,INDIRECT(nfl_game_result),MATCH(H$1,INDIRECT(nfl_game_result_header),0),FALSE)),"",VLOOKUP($B2990,INDIRECT(nfl_game_result),MATCH(H$1,INDIRECT(nfl_game_result_header),0),FALSE)),"error")</f>
        <v>31</v>
      </c>
      <c r="I2990">
        <f ca="1">IFERROR(IF(ISBLANK(VLOOKUP($B2990,INDIRECT(nfl_game_result),MATCH(I$1,INDIRECT(nfl_game_result_header),0),FALSE)),"",VLOOKUP($B2990,INDIRECT(nfl_game_result),MATCH(I$1,INDIRECT(nfl_game_result_header),0),FALSE)),"error")</f>
        <v>21</v>
      </c>
      <c r="J2990" t="str">
        <f ca="1">IFERROR(IF(ISBLANK(VLOOKUP($B2990,INDIRECT(nfl_game_result),MATCH(J$1,INDIRECT(nfl_game_result_header),0),FALSE)),"",VLOOKUP($B2990,INDIRECT(nfl_game_result),MATCH(J$1,INDIRECT(nfl_game_result_header),0),FALSE)),"error")</f>
        <v>SFO</v>
      </c>
      <c r="K2990" t="str">
        <f ca="1">IFERROR(IF(ISBLANK(VLOOKUP($B2990,INDIRECT(nfl_game_result),MATCH(K$1,INDIRECT(nfl_game_result_header),0),FALSE)),"",VLOOKUP($B2990,INDIRECT(nfl_game_result),MATCH(K$1,INDIRECT(nfl_game_result_header),0),FALSE)),"error")</f>
        <v>SFO</v>
      </c>
      <c r="L2990" s="23" t="str">
        <f ca="1">IFERROR(IF(ISBLANK(VLOOKUP($B2990,INDIRECT(nfl_game_result),MATCH(L$1,INDIRECT(nfl_game_result_header),0),FALSE)),"",VLOOKUP($B2990,INDIRECT(nfl_game_result),MATCH(L$1,INDIRECT(nfl_game_result_header),0),FALSE)),"error")</f>
        <v>O</v>
      </c>
      <c r="M2990" t="s">
        <v>16</v>
      </c>
      <c r="N2990">
        <v>1.5</v>
      </c>
      <c r="O2990" t="s">
        <v>83</v>
      </c>
      <c r="P2990">
        <v>0.62</v>
      </c>
      <c r="Q2990" t="s">
        <v>83</v>
      </c>
      <c r="V2990" s="23" t="s">
        <v>416</v>
      </c>
      <c r="W2990">
        <f ca="1">VALUE(LEFT(C2990, 4))</f>
        <v>2017</v>
      </c>
      <c r="X2990">
        <f ca="1">VALUE(MID(C2990,6,FIND("_",C2990,6)-6))</f>
        <v>10</v>
      </c>
      <c r="Y2990">
        <f ca="1">IF(NOT(OR(ISBLANK(D2990),ISBLANK(E2990),D2990="",E2990="")),D2990-E2990,"")</f>
        <v>-3.5</v>
      </c>
      <c r="Z2990">
        <f ca="1">IF(OR(NOT(ISNUMBER(D2990)),ISBLANK(D2990),D2990="",ISBLANK(N2990)),"",ABS(D2990-N2990))</f>
        <v>2.5</v>
      </c>
      <c r="AA2990">
        <f ca="1">IF(OR(ISBLANK(J2990),ISBLANK(O2990),J2990="",O2990=""),"",IF(J2990=O2990,1,0))</f>
        <v>0</v>
      </c>
      <c r="AB2990">
        <f ca="1">IF(OR(ISBLANK(K2990),ISBLANK(Q2990),K2990="",Q2990=""),"",IF(K2990=Q2990,1,0))</f>
        <v>0</v>
      </c>
      <c r="AC2990" s="23" t="str">
        <f t="shared" ca="1" si="46"/>
        <v/>
      </c>
    </row>
    <row r="2991" spans="1:29" x14ac:dyDescent="0.25">
      <c r="A2991" s="23">
        <v>2990</v>
      </c>
      <c r="B2991">
        <v>1479</v>
      </c>
      <c r="C2991" t="str">
        <f ca="1">IFERROR(VLOOKUP($B2991,INDIRECT(nfl_game_result),MATCH(C$1,INDIRECT(nfl_game_result_header),0),FALSE),"error")</f>
        <v>2017_10_DAL@ATL</v>
      </c>
      <c r="D2991">
        <f ca="1">IFERROR(IF(ISBLANK(VLOOKUP($B2991,INDIRECT(nfl_game_result),MATCH(D$1,INDIRECT(nfl_game_result_header),0),FALSE)),"",VLOOKUP($B2991,INDIRECT(nfl_game_result),MATCH(D$1,INDIRECT(nfl_game_result_header),0),FALSE)),"error")</f>
        <v>-3</v>
      </c>
      <c r="E2991">
        <f ca="1">IFERROR(IF(ISBLANK(VLOOKUP($B2991,INDIRECT(nfl_game_result),MATCH(E$1,INDIRECT(nfl_game_result_header),0),FALSE)),"",VLOOKUP($B2991,INDIRECT(nfl_game_result),MATCH(E$1,INDIRECT(nfl_game_result_header),0),FALSE)),"error")</f>
        <v>-3.5</v>
      </c>
      <c r="F2991" s="23">
        <f ca="1">IFERROR(IF(ISBLANK(VLOOKUP($B2991,INDIRECT(nfl_game_result),MATCH(F$1,INDIRECT(nfl_game_result_header),0),FALSE)),"",VLOOKUP($B2991,INDIRECT(nfl_game_result),MATCH(F$1,INDIRECT(nfl_game_result_header),0),FALSE)),"error")</f>
        <v>50.5</v>
      </c>
      <c r="G2991" s="23">
        <f ca="1">IFERROR(IF(ISBLANK(VLOOKUP($B2991,INDIRECT(nfl_game_result),MATCH(G$1,INDIRECT(nfl_game_result_header),0),FALSE)),"",VLOOKUP($B2991,INDIRECT(nfl_game_result),MATCH(G$1,INDIRECT(nfl_game_result_header),0),FALSE)),"error")</f>
        <v>49.5</v>
      </c>
      <c r="H2991">
        <f ca="1">IFERROR(IF(ISBLANK(VLOOKUP($B2991,INDIRECT(nfl_game_result),MATCH(H$1,INDIRECT(nfl_game_result_header),0),FALSE)),"",VLOOKUP($B2991,INDIRECT(nfl_game_result),MATCH(H$1,INDIRECT(nfl_game_result_header),0),FALSE)),"error")</f>
        <v>27</v>
      </c>
      <c r="I2991">
        <f ca="1">IFERROR(IF(ISBLANK(VLOOKUP($B2991,INDIRECT(nfl_game_result),MATCH(I$1,INDIRECT(nfl_game_result_header),0),FALSE)),"",VLOOKUP($B2991,INDIRECT(nfl_game_result),MATCH(I$1,INDIRECT(nfl_game_result_header),0),FALSE)),"error")</f>
        <v>7</v>
      </c>
      <c r="J2991" t="str">
        <f ca="1">IFERROR(IF(ISBLANK(VLOOKUP($B2991,INDIRECT(nfl_game_result),MATCH(J$1,INDIRECT(nfl_game_result_header),0),FALSE)),"",VLOOKUP($B2991,INDIRECT(nfl_game_result),MATCH(J$1,INDIRECT(nfl_game_result_header),0),FALSE)),"error")</f>
        <v>ATL</v>
      </c>
      <c r="K2991" t="str">
        <f ca="1">IFERROR(IF(ISBLANK(VLOOKUP($B2991,INDIRECT(nfl_game_result),MATCH(K$1,INDIRECT(nfl_game_result_header),0),FALSE)),"",VLOOKUP($B2991,INDIRECT(nfl_game_result),MATCH(K$1,INDIRECT(nfl_game_result_header),0),FALSE)),"error")</f>
        <v>ATL</v>
      </c>
      <c r="L2991" s="23" t="str">
        <f ca="1">IFERROR(IF(ISBLANK(VLOOKUP($B2991,INDIRECT(nfl_game_result),MATCH(L$1,INDIRECT(nfl_game_result_header),0),FALSE)),"",VLOOKUP($B2991,INDIRECT(nfl_game_result),MATCH(L$1,INDIRECT(nfl_game_result_header),0),FALSE)),"error")</f>
        <v>U</v>
      </c>
      <c r="M2991" t="s">
        <v>16</v>
      </c>
      <c r="N2991">
        <v>2</v>
      </c>
      <c r="O2991" t="s">
        <v>71</v>
      </c>
      <c r="P2991">
        <v>0.67</v>
      </c>
      <c r="Q2991" t="s">
        <v>71</v>
      </c>
      <c r="V2991" s="23" t="s">
        <v>416</v>
      </c>
      <c r="W2991">
        <f ca="1">VALUE(LEFT(C2991, 4))</f>
        <v>2017</v>
      </c>
      <c r="X2991">
        <f ca="1">VALUE(MID(C2991,6,FIND("_",C2991,6)-6))</f>
        <v>10</v>
      </c>
      <c r="Y2991">
        <f ca="1">IF(NOT(OR(ISBLANK(D2991),ISBLANK(E2991),D2991="",E2991="")),D2991-E2991,"")</f>
        <v>0.5</v>
      </c>
      <c r="Z2991">
        <f ca="1">IF(OR(NOT(ISNUMBER(D2991)),ISBLANK(D2991),D2991="",ISBLANK(N2991)),"",ABS(D2991-N2991))</f>
        <v>5</v>
      </c>
      <c r="AA2991">
        <f ca="1">IF(OR(ISBLANK(J2991),ISBLANK(O2991),J2991="",O2991=""),"",IF(J2991=O2991,1,0))</f>
        <v>0</v>
      </c>
      <c r="AB2991">
        <f ca="1">IF(OR(ISBLANK(K2991),ISBLANK(Q2991),K2991="",Q2991=""),"",IF(K2991=Q2991,1,0))</f>
        <v>0</v>
      </c>
      <c r="AC2991" s="23" t="str">
        <f t="shared" ca="1" si="46"/>
        <v/>
      </c>
    </row>
    <row r="2992" spans="1:29" x14ac:dyDescent="0.25">
      <c r="A2992" s="23">
        <v>2991</v>
      </c>
      <c r="B2992">
        <v>1480</v>
      </c>
      <c r="C2992" t="str">
        <f ca="1">IFERROR(VLOOKUP($B2992,INDIRECT(nfl_game_result),MATCH(C$1,INDIRECT(nfl_game_result_header),0),FALSE),"error")</f>
        <v>2017_10_NWE@DEN</v>
      </c>
      <c r="D2992">
        <f ca="1">IFERROR(IF(ISBLANK(VLOOKUP($B2992,INDIRECT(nfl_game_result),MATCH(D$1,INDIRECT(nfl_game_result_header),0),FALSE)),"",VLOOKUP($B2992,INDIRECT(nfl_game_result),MATCH(D$1,INDIRECT(nfl_game_result_header),0),FALSE)),"error")</f>
        <v>7.5</v>
      </c>
      <c r="E2992">
        <f ca="1">IFERROR(IF(ISBLANK(VLOOKUP($B2992,INDIRECT(nfl_game_result),MATCH(E$1,INDIRECT(nfl_game_result_header),0),FALSE)),"",VLOOKUP($B2992,INDIRECT(nfl_game_result),MATCH(E$1,INDIRECT(nfl_game_result_header),0),FALSE)),"error")</f>
        <v>7.5</v>
      </c>
      <c r="F2992" s="23">
        <f ca="1">IFERROR(IF(ISBLANK(VLOOKUP($B2992,INDIRECT(nfl_game_result),MATCH(F$1,INDIRECT(nfl_game_result_header),0),FALSE)),"",VLOOKUP($B2992,INDIRECT(nfl_game_result),MATCH(F$1,INDIRECT(nfl_game_result_header),0),FALSE)),"error")</f>
        <v>46.5</v>
      </c>
      <c r="G2992" s="23">
        <f ca="1">IFERROR(IF(ISBLANK(VLOOKUP($B2992,INDIRECT(nfl_game_result),MATCH(G$1,INDIRECT(nfl_game_result_header),0),FALSE)),"",VLOOKUP($B2992,INDIRECT(nfl_game_result),MATCH(G$1,INDIRECT(nfl_game_result_header),0),FALSE)),"error")</f>
        <v>44.5</v>
      </c>
      <c r="H2992">
        <f ca="1">IFERROR(IF(ISBLANK(VLOOKUP($B2992,INDIRECT(nfl_game_result),MATCH(H$1,INDIRECT(nfl_game_result_header),0),FALSE)),"",VLOOKUP($B2992,INDIRECT(nfl_game_result),MATCH(H$1,INDIRECT(nfl_game_result_header),0),FALSE)),"error")</f>
        <v>16</v>
      </c>
      <c r="I2992">
        <f ca="1">IFERROR(IF(ISBLANK(VLOOKUP($B2992,INDIRECT(nfl_game_result),MATCH(I$1,INDIRECT(nfl_game_result_header),0),FALSE)),"",VLOOKUP($B2992,INDIRECT(nfl_game_result),MATCH(I$1,INDIRECT(nfl_game_result_header),0),FALSE)),"error")</f>
        <v>41</v>
      </c>
      <c r="J2992" t="str">
        <f ca="1">IFERROR(IF(ISBLANK(VLOOKUP($B2992,INDIRECT(nfl_game_result),MATCH(J$1,INDIRECT(nfl_game_result_header),0),FALSE)),"",VLOOKUP($B2992,INDIRECT(nfl_game_result),MATCH(J$1,INDIRECT(nfl_game_result_header),0),FALSE)),"error")</f>
        <v>NWE</v>
      </c>
      <c r="K2992" t="str">
        <f ca="1">IFERROR(IF(ISBLANK(VLOOKUP($B2992,INDIRECT(nfl_game_result),MATCH(K$1,INDIRECT(nfl_game_result_header),0),FALSE)),"",VLOOKUP($B2992,INDIRECT(nfl_game_result),MATCH(K$1,INDIRECT(nfl_game_result_header),0),FALSE)),"error")</f>
        <v>NWE</v>
      </c>
      <c r="L2992" s="23" t="str">
        <f ca="1">IFERROR(IF(ISBLANK(VLOOKUP($B2992,INDIRECT(nfl_game_result),MATCH(L$1,INDIRECT(nfl_game_result_header),0),FALSE)),"",VLOOKUP($B2992,INDIRECT(nfl_game_result),MATCH(L$1,INDIRECT(nfl_game_result_header),0),FALSE)),"error")</f>
        <v>O</v>
      </c>
      <c r="M2992" t="s">
        <v>16</v>
      </c>
      <c r="N2992">
        <v>7.5</v>
      </c>
      <c r="O2992" t="s">
        <v>332</v>
      </c>
      <c r="P2992">
        <v>0.55000000000000004</v>
      </c>
      <c r="Q2992" t="s">
        <v>332</v>
      </c>
      <c r="V2992" s="23" t="s">
        <v>416</v>
      </c>
      <c r="W2992">
        <f ca="1">VALUE(LEFT(C2992, 4))</f>
        <v>2017</v>
      </c>
      <c r="X2992">
        <f ca="1">VALUE(MID(C2992,6,FIND("_",C2992,6)-6))</f>
        <v>10</v>
      </c>
      <c r="Y2992">
        <f ca="1">IF(NOT(OR(ISBLANK(D2992),ISBLANK(E2992),D2992="",E2992="")),D2992-E2992,"")</f>
        <v>0</v>
      </c>
      <c r="Z2992">
        <f ca="1">IF(OR(NOT(ISNUMBER(D2992)),ISBLANK(D2992),D2992="",ISBLANK(N2992)),"",ABS(D2992-N2992))</f>
        <v>0</v>
      </c>
      <c r="AA2992">
        <f ca="1">IF(OR(ISBLANK(J2992),ISBLANK(O2992),J2992="",O2992=""),"",IF(J2992=O2992,1,0))</f>
        <v>1</v>
      </c>
      <c r="AB2992">
        <f ca="1">IF(OR(ISBLANK(K2992),ISBLANK(Q2992),K2992="",Q2992=""),"",IF(K2992=Q2992,1,0))</f>
        <v>1</v>
      </c>
      <c r="AC2992" s="23" t="str">
        <f t="shared" ca="1" si="46"/>
        <v/>
      </c>
    </row>
    <row r="2993" spans="1:29" x14ac:dyDescent="0.25">
      <c r="A2993" s="23">
        <v>2992</v>
      </c>
      <c r="B2993">
        <v>1481</v>
      </c>
      <c r="C2993" t="str">
        <f ca="1">IFERROR(VLOOKUP($B2993,INDIRECT(nfl_game_result),MATCH(C$1,INDIRECT(nfl_game_result_header),0),FALSE),"error")</f>
        <v>2017_10_MIA@CAR</v>
      </c>
      <c r="D2993">
        <f ca="1">IFERROR(IF(ISBLANK(VLOOKUP($B2993,INDIRECT(nfl_game_result),MATCH(D$1,INDIRECT(nfl_game_result_header),0),FALSE)),"",VLOOKUP($B2993,INDIRECT(nfl_game_result),MATCH(D$1,INDIRECT(nfl_game_result_header),0),FALSE)),"error")</f>
        <v>-8</v>
      </c>
      <c r="E2993">
        <f ca="1">IFERROR(IF(ISBLANK(VLOOKUP($B2993,INDIRECT(nfl_game_result),MATCH(E$1,INDIRECT(nfl_game_result_header),0),FALSE)),"",VLOOKUP($B2993,INDIRECT(nfl_game_result),MATCH(E$1,INDIRECT(nfl_game_result_header),0),FALSE)),"error")</f>
        <v>-9</v>
      </c>
      <c r="F2993" s="23" t="str">
        <f ca="1">IFERROR(IF(ISBLANK(VLOOKUP($B2993,INDIRECT(nfl_game_result),MATCH(F$1,INDIRECT(nfl_game_result_header),0),FALSE)),"",VLOOKUP($B2993,INDIRECT(nfl_game_result),MATCH(F$1,INDIRECT(nfl_game_result_header),0),FALSE)),"error")</f>
        <v>off</v>
      </c>
      <c r="G2993" s="23">
        <f ca="1">IFERROR(IF(ISBLANK(VLOOKUP($B2993,INDIRECT(nfl_game_result),MATCH(G$1,INDIRECT(nfl_game_result_header),0),FALSE)),"",VLOOKUP($B2993,INDIRECT(nfl_game_result),MATCH(G$1,INDIRECT(nfl_game_result_header),0),FALSE)),"error")</f>
        <v>38.5</v>
      </c>
      <c r="H2993">
        <f ca="1">IFERROR(IF(ISBLANK(VLOOKUP($B2993,INDIRECT(nfl_game_result),MATCH(H$1,INDIRECT(nfl_game_result_header),0),FALSE)),"",VLOOKUP($B2993,INDIRECT(nfl_game_result),MATCH(H$1,INDIRECT(nfl_game_result_header),0),FALSE)),"error")</f>
        <v>45</v>
      </c>
      <c r="I2993">
        <f ca="1">IFERROR(IF(ISBLANK(VLOOKUP($B2993,INDIRECT(nfl_game_result),MATCH(I$1,INDIRECT(nfl_game_result_header),0),FALSE)),"",VLOOKUP($B2993,INDIRECT(nfl_game_result),MATCH(I$1,INDIRECT(nfl_game_result_header),0),FALSE)),"error")</f>
        <v>21</v>
      </c>
      <c r="J2993" t="str">
        <f ca="1">IFERROR(IF(ISBLANK(VLOOKUP($B2993,INDIRECT(nfl_game_result),MATCH(J$1,INDIRECT(nfl_game_result_header),0),FALSE)),"",VLOOKUP($B2993,INDIRECT(nfl_game_result),MATCH(J$1,INDIRECT(nfl_game_result_header),0),FALSE)),"error")</f>
        <v>CAR</v>
      </c>
      <c r="K2993" t="str">
        <f ca="1">IFERROR(IF(ISBLANK(VLOOKUP($B2993,INDIRECT(nfl_game_result),MATCH(K$1,INDIRECT(nfl_game_result_header),0),FALSE)),"",VLOOKUP($B2993,INDIRECT(nfl_game_result),MATCH(K$1,INDIRECT(nfl_game_result_header),0),FALSE)),"error")</f>
        <v>CAR</v>
      </c>
      <c r="L2993" s="23" t="str">
        <f ca="1">IFERROR(IF(ISBLANK(VLOOKUP($B2993,INDIRECT(nfl_game_result),MATCH(L$1,INDIRECT(nfl_game_result_header),0),FALSE)),"",VLOOKUP($B2993,INDIRECT(nfl_game_result),MATCH(L$1,INDIRECT(nfl_game_result_header),0),FALSE)),"error")</f>
        <v>O</v>
      </c>
      <c r="M2993" t="s">
        <v>16</v>
      </c>
      <c r="N2993">
        <v>-7.5</v>
      </c>
      <c r="O2993" t="s">
        <v>79</v>
      </c>
      <c r="P2993">
        <v>0.66</v>
      </c>
      <c r="Q2993" t="s">
        <v>67</v>
      </c>
      <c r="V2993" s="23" t="s">
        <v>416</v>
      </c>
      <c r="W2993">
        <f ca="1">VALUE(LEFT(C2993, 4))</f>
        <v>2017</v>
      </c>
      <c r="X2993">
        <f ca="1">VALUE(MID(C2993,6,FIND("_",C2993,6)-6))</f>
        <v>10</v>
      </c>
      <c r="Y2993">
        <f ca="1">IF(NOT(OR(ISBLANK(D2993),ISBLANK(E2993),D2993="",E2993="")),D2993-E2993,"")</f>
        <v>1</v>
      </c>
      <c r="Z2993">
        <f ca="1">IF(OR(NOT(ISNUMBER(D2993)),ISBLANK(D2993),D2993="",ISBLANK(N2993)),"",ABS(D2993-N2993))</f>
        <v>0.5</v>
      </c>
      <c r="AA2993">
        <f ca="1">IF(OR(ISBLANK(J2993),ISBLANK(O2993),J2993="",O2993=""),"",IF(J2993=O2993,1,0))</f>
        <v>0</v>
      </c>
      <c r="AB2993">
        <f ca="1">IF(OR(ISBLANK(K2993),ISBLANK(Q2993),K2993="",Q2993=""),"",IF(K2993=Q2993,1,0))</f>
        <v>1</v>
      </c>
      <c r="AC2993" s="23" t="str">
        <f t="shared" ca="1" si="46"/>
        <v/>
      </c>
    </row>
    <row r="2994" spans="1:29" x14ac:dyDescent="0.25">
      <c r="A2994" s="23">
        <v>2993</v>
      </c>
      <c r="B2994">
        <v>1468</v>
      </c>
      <c r="C2994" t="str">
        <f ca="1">IFERROR(VLOOKUP($B2994,INDIRECT(nfl_game_result),MATCH(C$1,INDIRECT(nfl_game_result_header),0),FALSE),"error")</f>
        <v>2017_10_SEA@ARI</v>
      </c>
      <c r="D2994">
        <f ca="1">IFERROR(IF(ISBLANK(VLOOKUP($B2994,INDIRECT(nfl_game_result),MATCH(D$1,INDIRECT(nfl_game_result_header),0),FALSE)),"",VLOOKUP($B2994,INDIRECT(nfl_game_result),MATCH(D$1,INDIRECT(nfl_game_result_header),0),FALSE)),"error")</f>
        <v>6</v>
      </c>
      <c r="E2994">
        <f ca="1">IFERROR(IF(ISBLANK(VLOOKUP($B2994,INDIRECT(nfl_game_result),MATCH(E$1,INDIRECT(nfl_game_result_header),0),FALSE)),"",VLOOKUP($B2994,INDIRECT(nfl_game_result),MATCH(E$1,INDIRECT(nfl_game_result_header),0),FALSE)),"error")</f>
        <v>6.5</v>
      </c>
      <c r="F2994" s="23">
        <f ca="1">IFERROR(IF(ISBLANK(VLOOKUP($B2994,INDIRECT(nfl_game_result),MATCH(F$1,INDIRECT(nfl_game_result_header),0),FALSE)),"",VLOOKUP($B2994,INDIRECT(nfl_game_result),MATCH(F$1,INDIRECT(nfl_game_result_header),0),FALSE)),"error")</f>
        <v>42.5</v>
      </c>
      <c r="G2994" s="23" t="str">
        <f ca="1">IFERROR(IF(ISBLANK(VLOOKUP($B2994,INDIRECT(nfl_game_result),MATCH(G$1,INDIRECT(nfl_game_result_header),0),FALSE)),"",VLOOKUP($B2994,INDIRECT(nfl_game_result),MATCH(G$1,INDIRECT(nfl_game_result_header),0),FALSE)),"error")</f>
        <v/>
      </c>
      <c r="H2994">
        <f ca="1">IFERROR(IF(ISBLANK(VLOOKUP($B2994,INDIRECT(nfl_game_result),MATCH(H$1,INDIRECT(nfl_game_result_header),0),FALSE)),"",VLOOKUP($B2994,INDIRECT(nfl_game_result),MATCH(H$1,INDIRECT(nfl_game_result_header),0),FALSE)),"error")</f>
        <v>16</v>
      </c>
      <c r="I2994">
        <f ca="1">IFERROR(IF(ISBLANK(VLOOKUP($B2994,INDIRECT(nfl_game_result),MATCH(I$1,INDIRECT(nfl_game_result_header),0),FALSE)),"",VLOOKUP($B2994,INDIRECT(nfl_game_result),MATCH(I$1,INDIRECT(nfl_game_result_header),0),FALSE)),"error")</f>
        <v>22</v>
      </c>
      <c r="J2994" t="str">
        <f ca="1">IFERROR(IF(ISBLANK(VLOOKUP($B2994,INDIRECT(nfl_game_result),MATCH(J$1,INDIRECT(nfl_game_result_header),0),FALSE)),"",VLOOKUP($B2994,INDIRECT(nfl_game_result),MATCH(J$1,INDIRECT(nfl_game_result_header),0),FALSE)),"error")</f>
        <v>ARI</v>
      </c>
      <c r="K2994" t="str">
        <f ca="1">IFERROR(IF(ISBLANK(VLOOKUP($B2994,INDIRECT(nfl_game_result),MATCH(K$1,INDIRECT(nfl_game_result_header),0),FALSE)),"",VLOOKUP($B2994,INDIRECT(nfl_game_result),MATCH(K$1,INDIRECT(nfl_game_result_header),0),FALSE)),"error")</f>
        <v>SEA</v>
      </c>
      <c r="L2994" s="23" t="str">
        <f ca="1">IFERROR(IF(ISBLANK(VLOOKUP($B2994,INDIRECT(nfl_game_result),MATCH(L$1,INDIRECT(nfl_game_result_header),0),FALSE)),"",VLOOKUP($B2994,INDIRECT(nfl_game_result),MATCH(L$1,INDIRECT(nfl_game_result_header),0),FALSE)),"error")</f>
        <v/>
      </c>
      <c r="M2994" t="s">
        <v>14</v>
      </c>
      <c r="N2994">
        <v>6</v>
      </c>
      <c r="O2994" t="s">
        <v>64</v>
      </c>
      <c r="P2994">
        <v>0.55000000000000004</v>
      </c>
      <c r="Q2994" t="s">
        <v>89</v>
      </c>
      <c r="V2994" s="23" t="s">
        <v>416</v>
      </c>
      <c r="W2994">
        <f ca="1">VALUE(LEFT(C2994, 4))</f>
        <v>2017</v>
      </c>
      <c r="X2994">
        <f ca="1">VALUE(MID(C2994,6,FIND("_",C2994,6)-6))</f>
        <v>10</v>
      </c>
      <c r="Y2994">
        <f ca="1">IF(NOT(OR(ISBLANK(D2994),ISBLANK(E2994),D2994="",E2994="")),D2994-E2994,"")</f>
        <v>-0.5</v>
      </c>
      <c r="Z2994">
        <f ca="1">IF(OR(NOT(ISNUMBER(D2994)),ISBLANK(D2994),D2994="",ISBLANK(N2994)),"",ABS(D2994-N2994))</f>
        <v>0</v>
      </c>
      <c r="AA2994">
        <f ca="1">IF(OR(ISBLANK(J2994),ISBLANK(O2994),J2994="",O2994=""),"",IF(J2994=O2994,1,0))</f>
        <v>1</v>
      </c>
      <c r="AB2994">
        <f ca="1">IF(OR(ISBLANK(K2994),ISBLANK(Q2994),K2994="",Q2994=""),"",IF(K2994=Q2994,1,0))</f>
        <v>1</v>
      </c>
      <c r="AC2994" s="23" t="str">
        <f t="shared" ca="1" si="46"/>
        <v/>
      </c>
    </row>
    <row r="2995" spans="1:29" x14ac:dyDescent="0.25">
      <c r="A2995" s="23">
        <v>2994</v>
      </c>
      <c r="B2995">
        <v>1469</v>
      </c>
      <c r="C2995" t="str">
        <f ca="1">IFERROR(VLOOKUP($B2995,INDIRECT(nfl_game_result),MATCH(C$1,INDIRECT(nfl_game_result_header),0),FALSE),"error")</f>
        <v>2017_10_NYJ@TBY</v>
      </c>
      <c r="D2995">
        <f ca="1">IFERROR(IF(ISBLANK(VLOOKUP($B2995,INDIRECT(nfl_game_result),MATCH(D$1,INDIRECT(nfl_game_result_header),0),FALSE)),"",VLOOKUP($B2995,INDIRECT(nfl_game_result),MATCH(D$1,INDIRECT(nfl_game_result_header),0),FALSE)),"error")</f>
        <v>0</v>
      </c>
      <c r="E2995">
        <f ca="1">IFERROR(IF(ISBLANK(VLOOKUP($B2995,INDIRECT(nfl_game_result),MATCH(E$1,INDIRECT(nfl_game_result_header),0),FALSE)),"",VLOOKUP($B2995,INDIRECT(nfl_game_result),MATCH(E$1,INDIRECT(nfl_game_result_header),0),FALSE)),"error")</f>
        <v>2</v>
      </c>
      <c r="F2995" s="23" t="str">
        <f ca="1">IFERROR(IF(ISBLANK(VLOOKUP($B2995,INDIRECT(nfl_game_result),MATCH(F$1,INDIRECT(nfl_game_result_header),0),FALSE)),"",VLOOKUP($B2995,INDIRECT(nfl_game_result),MATCH(F$1,INDIRECT(nfl_game_result_header),0),FALSE)),"error")</f>
        <v>off</v>
      </c>
      <c r="G2995" s="23">
        <f ca="1">IFERROR(IF(ISBLANK(VLOOKUP($B2995,INDIRECT(nfl_game_result),MATCH(G$1,INDIRECT(nfl_game_result_header),0),FALSE)),"",VLOOKUP($B2995,INDIRECT(nfl_game_result),MATCH(G$1,INDIRECT(nfl_game_result_header),0),FALSE)),"error")</f>
        <v>43.5</v>
      </c>
      <c r="H2995">
        <f ca="1">IFERROR(IF(ISBLANK(VLOOKUP($B2995,INDIRECT(nfl_game_result),MATCH(H$1,INDIRECT(nfl_game_result_header),0),FALSE)),"",VLOOKUP($B2995,INDIRECT(nfl_game_result),MATCH(H$1,INDIRECT(nfl_game_result_header),0),FALSE)),"error")</f>
        <v>15</v>
      </c>
      <c r="I2995">
        <f ca="1">IFERROR(IF(ISBLANK(VLOOKUP($B2995,INDIRECT(nfl_game_result),MATCH(I$1,INDIRECT(nfl_game_result_header),0),FALSE)),"",VLOOKUP($B2995,INDIRECT(nfl_game_result),MATCH(I$1,INDIRECT(nfl_game_result_header),0),FALSE)),"error")</f>
        <v>10</v>
      </c>
      <c r="J2995" t="str">
        <f ca="1">IFERROR(IF(ISBLANK(VLOOKUP($B2995,INDIRECT(nfl_game_result),MATCH(J$1,INDIRECT(nfl_game_result_header),0),FALSE)),"",VLOOKUP($B2995,INDIRECT(nfl_game_result),MATCH(J$1,INDIRECT(nfl_game_result_header),0),FALSE)),"error")</f>
        <v>TBY</v>
      </c>
      <c r="K2995" t="str">
        <f ca="1">IFERROR(IF(ISBLANK(VLOOKUP($B2995,INDIRECT(nfl_game_result),MATCH(K$1,INDIRECT(nfl_game_result_header),0),FALSE)),"",VLOOKUP($B2995,INDIRECT(nfl_game_result),MATCH(K$1,INDIRECT(nfl_game_result_header),0),FALSE)),"error")</f>
        <v>TBY</v>
      </c>
      <c r="L2995" s="23" t="str">
        <f ca="1">IFERROR(IF(ISBLANK(VLOOKUP($B2995,INDIRECT(nfl_game_result),MATCH(L$1,INDIRECT(nfl_game_result_header),0),FALSE)),"",VLOOKUP($B2995,INDIRECT(nfl_game_result),MATCH(L$1,INDIRECT(nfl_game_result_header),0),FALSE)),"error")</f>
        <v>U</v>
      </c>
      <c r="M2995" t="s">
        <v>14</v>
      </c>
      <c r="N2995">
        <v>0</v>
      </c>
      <c r="O2995" t="s">
        <v>84</v>
      </c>
      <c r="P2995">
        <v>0.57999999999999996</v>
      </c>
      <c r="Q2995" t="s">
        <v>84</v>
      </c>
      <c r="V2995" s="23" t="s">
        <v>416</v>
      </c>
      <c r="W2995">
        <f ca="1">VALUE(LEFT(C2995, 4))</f>
        <v>2017</v>
      </c>
      <c r="X2995">
        <f ca="1">VALUE(MID(C2995,6,FIND("_",C2995,6)-6))</f>
        <v>10</v>
      </c>
      <c r="Y2995">
        <f ca="1">IF(NOT(OR(ISBLANK(D2995),ISBLANK(E2995),D2995="",E2995="")),D2995-E2995,"")</f>
        <v>-2</v>
      </c>
      <c r="Z2995">
        <f ca="1">IF(OR(NOT(ISNUMBER(D2995)),ISBLANK(D2995),D2995="",ISBLANK(N2995)),"",ABS(D2995-N2995))</f>
        <v>0</v>
      </c>
      <c r="AA2995">
        <f ca="1">IF(OR(ISBLANK(J2995),ISBLANK(O2995),J2995="",O2995=""),"",IF(J2995=O2995,1,0))</f>
        <v>0</v>
      </c>
      <c r="AB2995">
        <f ca="1">IF(OR(ISBLANK(K2995),ISBLANK(Q2995),K2995="",Q2995=""),"",IF(K2995=Q2995,1,0))</f>
        <v>0</v>
      </c>
      <c r="AC2995" s="23" t="str">
        <f t="shared" ca="1" si="46"/>
        <v/>
      </c>
    </row>
    <row r="2996" spans="1:29" x14ac:dyDescent="0.25">
      <c r="A2996" s="23">
        <v>2995</v>
      </c>
      <c r="B2996">
        <v>1470</v>
      </c>
      <c r="C2996" t="str">
        <f ca="1">IFERROR(VLOOKUP($B2996,INDIRECT(nfl_game_result),MATCH(C$1,INDIRECT(nfl_game_result_header),0),FALSE),"error")</f>
        <v>2017_10_NOR@BUF</v>
      </c>
      <c r="D2996">
        <f ca="1">IFERROR(IF(ISBLANK(VLOOKUP($B2996,INDIRECT(nfl_game_result),MATCH(D$1,INDIRECT(nfl_game_result_header),0),FALSE)),"",VLOOKUP($B2996,INDIRECT(nfl_game_result),MATCH(D$1,INDIRECT(nfl_game_result_header),0),FALSE)),"error")</f>
        <v>2</v>
      </c>
      <c r="E2996">
        <f ca="1">IFERROR(IF(ISBLANK(VLOOKUP($B2996,INDIRECT(nfl_game_result),MATCH(E$1,INDIRECT(nfl_game_result_header),0),FALSE)),"",VLOOKUP($B2996,INDIRECT(nfl_game_result),MATCH(E$1,INDIRECT(nfl_game_result_header),0),FALSE)),"error")</f>
        <v>3</v>
      </c>
      <c r="F2996" s="23">
        <f ca="1">IFERROR(IF(ISBLANK(VLOOKUP($B2996,INDIRECT(nfl_game_result),MATCH(F$1,INDIRECT(nfl_game_result_header),0),FALSE)),"",VLOOKUP($B2996,INDIRECT(nfl_game_result),MATCH(F$1,INDIRECT(nfl_game_result_header),0),FALSE)),"error")</f>
        <v>47.5</v>
      </c>
      <c r="G2996" s="23">
        <f ca="1">IFERROR(IF(ISBLANK(VLOOKUP($B2996,INDIRECT(nfl_game_result),MATCH(G$1,INDIRECT(nfl_game_result_header),0),FALSE)),"",VLOOKUP($B2996,INDIRECT(nfl_game_result),MATCH(G$1,INDIRECT(nfl_game_result_header),0),FALSE)),"error")</f>
        <v>48</v>
      </c>
      <c r="H2996">
        <f ca="1">IFERROR(IF(ISBLANK(VLOOKUP($B2996,INDIRECT(nfl_game_result),MATCH(H$1,INDIRECT(nfl_game_result_header),0),FALSE)),"",VLOOKUP($B2996,INDIRECT(nfl_game_result),MATCH(H$1,INDIRECT(nfl_game_result_header),0),FALSE)),"error")</f>
        <v>10</v>
      </c>
      <c r="I2996">
        <f ca="1">IFERROR(IF(ISBLANK(VLOOKUP($B2996,INDIRECT(nfl_game_result),MATCH(I$1,INDIRECT(nfl_game_result_header),0),FALSE)),"",VLOOKUP($B2996,INDIRECT(nfl_game_result),MATCH(I$1,INDIRECT(nfl_game_result_header),0),FALSE)),"error")</f>
        <v>47</v>
      </c>
      <c r="J2996" t="str">
        <f ca="1">IFERROR(IF(ISBLANK(VLOOKUP($B2996,INDIRECT(nfl_game_result),MATCH(J$1,INDIRECT(nfl_game_result_header),0),FALSE)),"",VLOOKUP($B2996,INDIRECT(nfl_game_result),MATCH(J$1,INDIRECT(nfl_game_result_header),0),FALSE)),"error")</f>
        <v>NOR</v>
      </c>
      <c r="K2996" t="str">
        <f ca="1">IFERROR(IF(ISBLANK(VLOOKUP($B2996,INDIRECT(nfl_game_result),MATCH(K$1,INDIRECT(nfl_game_result_header),0),FALSE)),"",VLOOKUP($B2996,INDIRECT(nfl_game_result),MATCH(K$1,INDIRECT(nfl_game_result_header),0),FALSE)),"error")</f>
        <v>NOR</v>
      </c>
      <c r="L2996" s="23" t="str">
        <f ca="1">IFERROR(IF(ISBLANK(VLOOKUP($B2996,INDIRECT(nfl_game_result),MATCH(L$1,INDIRECT(nfl_game_result_header),0),FALSE)),"",VLOOKUP($B2996,INDIRECT(nfl_game_result),MATCH(L$1,INDIRECT(nfl_game_result_header),0),FALSE)),"error")</f>
        <v>O</v>
      </c>
      <c r="M2996" t="s">
        <v>14</v>
      </c>
      <c r="N2996">
        <v>3</v>
      </c>
      <c r="O2996" t="s">
        <v>66</v>
      </c>
      <c r="P2996">
        <v>0.61</v>
      </c>
      <c r="Q2996" t="s">
        <v>66</v>
      </c>
      <c r="V2996" s="23" t="s">
        <v>416</v>
      </c>
      <c r="W2996">
        <f ca="1">VALUE(LEFT(C2996, 4))</f>
        <v>2017</v>
      </c>
      <c r="X2996">
        <f ca="1">VALUE(MID(C2996,6,FIND("_",C2996,6)-6))</f>
        <v>10</v>
      </c>
      <c r="Y2996">
        <f ca="1">IF(NOT(OR(ISBLANK(D2996),ISBLANK(E2996),D2996="",E2996="")),D2996-E2996,"")</f>
        <v>-1</v>
      </c>
      <c r="Z2996">
        <f ca="1">IF(OR(NOT(ISNUMBER(D2996)),ISBLANK(D2996),D2996="",ISBLANK(N2996)),"",ABS(D2996-N2996))</f>
        <v>1</v>
      </c>
      <c r="AA2996">
        <f ca="1">IF(OR(ISBLANK(J2996),ISBLANK(O2996),J2996="",O2996=""),"",IF(J2996=O2996,1,0))</f>
        <v>0</v>
      </c>
      <c r="AB2996">
        <f ca="1">IF(OR(ISBLANK(K2996),ISBLANK(Q2996),K2996="",Q2996=""),"",IF(K2996=Q2996,1,0))</f>
        <v>0</v>
      </c>
      <c r="AC2996" s="23" t="str">
        <f t="shared" ca="1" si="46"/>
        <v/>
      </c>
    </row>
    <row r="2997" spans="1:29" x14ac:dyDescent="0.25">
      <c r="A2997" s="23">
        <v>2996</v>
      </c>
      <c r="B2997">
        <v>1471</v>
      </c>
      <c r="C2997" t="str">
        <f ca="1">IFERROR(VLOOKUP($B2997,INDIRECT(nfl_game_result),MATCH(C$1,INDIRECT(nfl_game_result_header),0),FALSE),"error")</f>
        <v>2017_10_CLE@DET</v>
      </c>
      <c r="D2997">
        <f ca="1">IFERROR(IF(ISBLANK(VLOOKUP($B2997,INDIRECT(nfl_game_result),MATCH(D$1,INDIRECT(nfl_game_result_header),0),FALSE)),"",VLOOKUP($B2997,INDIRECT(nfl_game_result),MATCH(D$1,INDIRECT(nfl_game_result_header),0),FALSE)),"error")</f>
        <v>-9.5</v>
      </c>
      <c r="E2997">
        <f ca="1">IFERROR(IF(ISBLANK(VLOOKUP($B2997,INDIRECT(nfl_game_result),MATCH(E$1,INDIRECT(nfl_game_result_header),0),FALSE)),"",VLOOKUP($B2997,INDIRECT(nfl_game_result),MATCH(E$1,INDIRECT(nfl_game_result_header),0),FALSE)),"error")</f>
        <v>-11</v>
      </c>
      <c r="F2997" s="23" t="str">
        <f ca="1">IFERROR(IF(ISBLANK(VLOOKUP($B2997,INDIRECT(nfl_game_result),MATCH(F$1,INDIRECT(nfl_game_result_header),0),FALSE)),"",VLOOKUP($B2997,INDIRECT(nfl_game_result),MATCH(F$1,INDIRECT(nfl_game_result_header),0),FALSE)),"error")</f>
        <v>off</v>
      </c>
      <c r="G2997" s="23">
        <f ca="1">IFERROR(IF(ISBLANK(VLOOKUP($B2997,INDIRECT(nfl_game_result),MATCH(G$1,INDIRECT(nfl_game_result_header),0),FALSE)),"",VLOOKUP($B2997,INDIRECT(nfl_game_result),MATCH(G$1,INDIRECT(nfl_game_result_header),0),FALSE)),"error")</f>
        <v>43.5</v>
      </c>
      <c r="H2997">
        <f ca="1">IFERROR(IF(ISBLANK(VLOOKUP($B2997,INDIRECT(nfl_game_result),MATCH(H$1,INDIRECT(nfl_game_result_header),0),FALSE)),"",VLOOKUP($B2997,INDIRECT(nfl_game_result),MATCH(H$1,INDIRECT(nfl_game_result_header),0),FALSE)),"error")</f>
        <v>38</v>
      </c>
      <c r="I2997">
        <f ca="1">IFERROR(IF(ISBLANK(VLOOKUP($B2997,INDIRECT(nfl_game_result),MATCH(I$1,INDIRECT(nfl_game_result_header),0),FALSE)),"",VLOOKUP($B2997,INDIRECT(nfl_game_result),MATCH(I$1,INDIRECT(nfl_game_result_header),0),FALSE)),"error")</f>
        <v>24</v>
      </c>
      <c r="J2997" t="str">
        <f ca="1">IFERROR(IF(ISBLANK(VLOOKUP($B2997,INDIRECT(nfl_game_result),MATCH(J$1,INDIRECT(nfl_game_result_header),0),FALSE)),"",VLOOKUP($B2997,INDIRECT(nfl_game_result),MATCH(J$1,INDIRECT(nfl_game_result_header),0),FALSE)),"error")</f>
        <v>DET</v>
      </c>
      <c r="K2997" t="str">
        <f ca="1">IFERROR(IF(ISBLANK(VLOOKUP($B2997,INDIRECT(nfl_game_result),MATCH(K$1,INDIRECT(nfl_game_result_header),0),FALSE)),"",VLOOKUP($B2997,INDIRECT(nfl_game_result),MATCH(K$1,INDIRECT(nfl_game_result_header),0),FALSE)),"error")</f>
        <v>DET</v>
      </c>
      <c r="L2997" s="23" t="str">
        <f ca="1">IFERROR(IF(ISBLANK(VLOOKUP($B2997,INDIRECT(nfl_game_result),MATCH(L$1,INDIRECT(nfl_game_result_header),0),FALSE)),"",VLOOKUP($B2997,INDIRECT(nfl_game_result),MATCH(L$1,INDIRECT(nfl_game_result_header),0),FALSE)),"error")</f>
        <v>O</v>
      </c>
      <c r="M2997" t="s">
        <v>14</v>
      </c>
      <c r="N2997">
        <v>-8.5</v>
      </c>
      <c r="O2997" t="s">
        <v>73</v>
      </c>
      <c r="P2997">
        <v>0.59</v>
      </c>
      <c r="Q2997" t="s">
        <v>73</v>
      </c>
      <c r="V2997" s="23" t="s">
        <v>416</v>
      </c>
      <c r="W2997">
        <f ca="1">VALUE(LEFT(C2997, 4))</f>
        <v>2017</v>
      </c>
      <c r="X2997">
        <f ca="1">VALUE(MID(C2997,6,FIND("_",C2997,6)-6))</f>
        <v>10</v>
      </c>
      <c r="Y2997">
        <f ca="1">IF(NOT(OR(ISBLANK(D2997),ISBLANK(E2997),D2997="",E2997="")),D2997-E2997,"")</f>
        <v>1.5</v>
      </c>
      <c r="Z2997">
        <f ca="1">IF(OR(NOT(ISNUMBER(D2997)),ISBLANK(D2997),D2997="",ISBLANK(N2997)),"",ABS(D2997-N2997))</f>
        <v>1</v>
      </c>
      <c r="AA2997">
        <f ca="1">IF(OR(ISBLANK(J2997),ISBLANK(O2997),J2997="",O2997=""),"",IF(J2997=O2997,1,0))</f>
        <v>1</v>
      </c>
      <c r="AB2997">
        <f ca="1">IF(OR(ISBLANK(K2997),ISBLANK(Q2997),K2997="",Q2997=""),"",IF(K2997=Q2997,1,0))</f>
        <v>1</v>
      </c>
      <c r="AC2997" s="23" t="str">
        <f t="shared" ca="1" si="46"/>
        <v/>
      </c>
    </row>
    <row r="2998" spans="1:29" x14ac:dyDescent="0.25">
      <c r="A2998" s="23">
        <v>2997</v>
      </c>
      <c r="B2998">
        <v>1472</v>
      </c>
      <c r="C2998" t="str">
        <f ca="1">IFERROR(VLOOKUP($B2998,INDIRECT(nfl_game_result),MATCH(C$1,INDIRECT(nfl_game_result_header),0),FALSE),"error")</f>
        <v>2017_10_CIN@TEN</v>
      </c>
      <c r="D2998">
        <f ca="1">IFERROR(IF(ISBLANK(VLOOKUP($B2998,INDIRECT(nfl_game_result),MATCH(D$1,INDIRECT(nfl_game_result_header),0),FALSE)),"",VLOOKUP($B2998,INDIRECT(nfl_game_result),MATCH(D$1,INDIRECT(nfl_game_result_header),0),FALSE)),"error")</f>
        <v>-5.5</v>
      </c>
      <c r="E2998">
        <f ca="1">IFERROR(IF(ISBLANK(VLOOKUP($B2998,INDIRECT(nfl_game_result),MATCH(E$1,INDIRECT(nfl_game_result_header),0),FALSE)),"",VLOOKUP($B2998,INDIRECT(nfl_game_result),MATCH(E$1,INDIRECT(nfl_game_result_header),0),FALSE)),"error")</f>
        <v>-4.5</v>
      </c>
      <c r="F2998" s="23">
        <f ca="1">IFERROR(IF(ISBLANK(VLOOKUP($B2998,INDIRECT(nfl_game_result),MATCH(F$1,INDIRECT(nfl_game_result_header),0),FALSE)),"",VLOOKUP($B2998,INDIRECT(nfl_game_result),MATCH(F$1,INDIRECT(nfl_game_result_header),0),FALSE)),"error")</f>
        <v>40.5</v>
      </c>
      <c r="G2998" s="23">
        <f ca="1">IFERROR(IF(ISBLANK(VLOOKUP($B2998,INDIRECT(nfl_game_result),MATCH(G$1,INDIRECT(nfl_game_result_header),0),FALSE)),"",VLOOKUP($B2998,INDIRECT(nfl_game_result),MATCH(G$1,INDIRECT(nfl_game_result_header),0),FALSE)),"error")</f>
        <v>40.5</v>
      </c>
      <c r="H2998">
        <f ca="1">IFERROR(IF(ISBLANK(VLOOKUP($B2998,INDIRECT(nfl_game_result),MATCH(H$1,INDIRECT(nfl_game_result_header),0),FALSE)),"",VLOOKUP($B2998,INDIRECT(nfl_game_result),MATCH(H$1,INDIRECT(nfl_game_result_header),0),FALSE)),"error")</f>
        <v>24</v>
      </c>
      <c r="I2998">
        <f ca="1">IFERROR(IF(ISBLANK(VLOOKUP($B2998,INDIRECT(nfl_game_result),MATCH(I$1,INDIRECT(nfl_game_result_header),0),FALSE)),"",VLOOKUP($B2998,INDIRECT(nfl_game_result),MATCH(I$1,INDIRECT(nfl_game_result_header),0),FALSE)),"error")</f>
        <v>20</v>
      </c>
      <c r="J2998" t="str">
        <f ca="1">IFERROR(IF(ISBLANK(VLOOKUP($B2998,INDIRECT(nfl_game_result),MATCH(J$1,INDIRECT(nfl_game_result_header),0),FALSE)),"",VLOOKUP($B2998,INDIRECT(nfl_game_result),MATCH(J$1,INDIRECT(nfl_game_result_header),0),FALSE)),"error")</f>
        <v>CIN</v>
      </c>
      <c r="K2998" t="str">
        <f ca="1">IFERROR(IF(ISBLANK(VLOOKUP($B2998,INDIRECT(nfl_game_result),MATCH(K$1,INDIRECT(nfl_game_result_header),0),FALSE)),"",VLOOKUP($B2998,INDIRECT(nfl_game_result),MATCH(K$1,INDIRECT(nfl_game_result_header),0),FALSE)),"error")</f>
        <v>TEN</v>
      </c>
      <c r="L2998" s="23" t="str">
        <f ca="1">IFERROR(IF(ISBLANK(VLOOKUP($B2998,INDIRECT(nfl_game_result),MATCH(L$1,INDIRECT(nfl_game_result_header),0),FALSE)),"",VLOOKUP($B2998,INDIRECT(nfl_game_result),MATCH(L$1,INDIRECT(nfl_game_result_header),0),FALSE)),"error")</f>
        <v>O</v>
      </c>
      <c r="M2998" t="s">
        <v>14</v>
      </c>
      <c r="N2998">
        <v>-6.5</v>
      </c>
      <c r="O2998" t="s">
        <v>69</v>
      </c>
      <c r="P2998">
        <v>0.57999999999999996</v>
      </c>
      <c r="Q2998" t="s">
        <v>93</v>
      </c>
      <c r="V2998" s="23" t="s">
        <v>416</v>
      </c>
      <c r="W2998">
        <f ca="1">VALUE(LEFT(C2998, 4))</f>
        <v>2017</v>
      </c>
      <c r="X2998">
        <f ca="1">VALUE(MID(C2998,6,FIND("_",C2998,6)-6))</f>
        <v>10</v>
      </c>
      <c r="Y2998">
        <f ca="1">IF(NOT(OR(ISBLANK(D2998),ISBLANK(E2998),D2998="",E2998="")),D2998-E2998,"")</f>
        <v>-1</v>
      </c>
      <c r="Z2998">
        <f ca="1">IF(OR(NOT(ISNUMBER(D2998)),ISBLANK(D2998),D2998="",ISBLANK(N2998)),"",ABS(D2998-N2998))</f>
        <v>1</v>
      </c>
      <c r="AA2998">
        <f ca="1">IF(OR(ISBLANK(J2998),ISBLANK(O2998),J2998="",O2998=""),"",IF(J2998=O2998,1,0))</f>
        <v>1</v>
      </c>
      <c r="AB2998">
        <f ca="1">IF(OR(ISBLANK(K2998),ISBLANK(Q2998),K2998="",Q2998=""),"",IF(K2998=Q2998,1,0))</f>
        <v>1</v>
      </c>
      <c r="AC2998" s="23" t="str">
        <f t="shared" ca="1" si="46"/>
        <v/>
      </c>
    </row>
    <row r="2999" spans="1:29" x14ac:dyDescent="0.25">
      <c r="A2999" s="23">
        <v>2998</v>
      </c>
      <c r="B2999">
        <v>1473</v>
      </c>
      <c r="C2999" t="str">
        <f ca="1">IFERROR(VLOOKUP($B2999,INDIRECT(nfl_game_result),MATCH(C$1,INDIRECT(nfl_game_result_header),0),FALSE),"error")</f>
        <v>2017_10_GBY@CHI</v>
      </c>
      <c r="D2999">
        <f ca="1">IFERROR(IF(ISBLANK(VLOOKUP($B2999,INDIRECT(nfl_game_result),MATCH(D$1,INDIRECT(nfl_game_result_header),0),FALSE)),"",VLOOKUP($B2999,INDIRECT(nfl_game_result),MATCH(D$1,INDIRECT(nfl_game_result_header),0),FALSE)),"error")</f>
        <v>-3</v>
      </c>
      <c r="E2999">
        <f ca="1">IFERROR(IF(ISBLANK(VLOOKUP($B2999,INDIRECT(nfl_game_result),MATCH(E$1,INDIRECT(nfl_game_result_header),0),FALSE)),"",VLOOKUP($B2999,INDIRECT(nfl_game_result),MATCH(E$1,INDIRECT(nfl_game_result_header),0),FALSE)),"error")</f>
        <v>-5.5</v>
      </c>
      <c r="F2999" s="23" t="str">
        <f ca="1">IFERROR(IF(ISBLANK(VLOOKUP($B2999,INDIRECT(nfl_game_result),MATCH(F$1,INDIRECT(nfl_game_result_header),0),FALSE)),"",VLOOKUP($B2999,INDIRECT(nfl_game_result),MATCH(F$1,INDIRECT(nfl_game_result_header),0),FALSE)),"error")</f>
        <v>off</v>
      </c>
      <c r="G2999" s="23">
        <f ca="1">IFERROR(IF(ISBLANK(VLOOKUP($B2999,INDIRECT(nfl_game_result),MATCH(G$1,INDIRECT(nfl_game_result_header),0),FALSE)),"",VLOOKUP($B2999,INDIRECT(nfl_game_result),MATCH(G$1,INDIRECT(nfl_game_result_header),0),FALSE)),"error")</f>
        <v>37.5</v>
      </c>
      <c r="H2999">
        <f ca="1">IFERROR(IF(ISBLANK(VLOOKUP($B2999,INDIRECT(nfl_game_result),MATCH(H$1,INDIRECT(nfl_game_result_header),0),FALSE)),"",VLOOKUP($B2999,INDIRECT(nfl_game_result),MATCH(H$1,INDIRECT(nfl_game_result_header),0),FALSE)),"error")</f>
        <v>16</v>
      </c>
      <c r="I2999">
        <f ca="1">IFERROR(IF(ISBLANK(VLOOKUP($B2999,INDIRECT(nfl_game_result),MATCH(I$1,INDIRECT(nfl_game_result_header),0),FALSE)),"",VLOOKUP($B2999,INDIRECT(nfl_game_result),MATCH(I$1,INDIRECT(nfl_game_result_header),0),FALSE)),"error")</f>
        <v>23</v>
      </c>
      <c r="J2999" t="str">
        <f ca="1">IFERROR(IF(ISBLANK(VLOOKUP($B2999,INDIRECT(nfl_game_result),MATCH(J$1,INDIRECT(nfl_game_result_header),0),FALSE)),"",VLOOKUP($B2999,INDIRECT(nfl_game_result),MATCH(J$1,INDIRECT(nfl_game_result_header),0),FALSE)),"error")</f>
        <v>GBY</v>
      </c>
      <c r="K2999" t="str">
        <f ca="1">IFERROR(IF(ISBLANK(VLOOKUP($B2999,INDIRECT(nfl_game_result),MATCH(K$1,INDIRECT(nfl_game_result_header),0),FALSE)),"",VLOOKUP($B2999,INDIRECT(nfl_game_result),MATCH(K$1,INDIRECT(nfl_game_result_header),0),FALSE)),"error")</f>
        <v>GBY</v>
      </c>
      <c r="L2999" s="23" t="str">
        <f ca="1">IFERROR(IF(ISBLANK(VLOOKUP($B2999,INDIRECT(nfl_game_result),MATCH(L$1,INDIRECT(nfl_game_result_header),0),FALSE)),"",VLOOKUP($B2999,INDIRECT(nfl_game_result),MATCH(L$1,INDIRECT(nfl_game_result_header),0),FALSE)),"error")</f>
        <v>O</v>
      </c>
      <c r="M2999" t="s">
        <v>14</v>
      </c>
      <c r="N2999">
        <v>-2.5</v>
      </c>
      <c r="O2999" t="s">
        <v>330</v>
      </c>
      <c r="P2999">
        <v>0.53</v>
      </c>
      <c r="Q2999" t="s">
        <v>68</v>
      </c>
      <c r="V2999" s="23" t="s">
        <v>416</v>
      </c>
      <c r="W2999">
        <f ca="1">VALUE(LEFT(C2999, 4))</f>
        <v>2017</v>
      </c>
      <c r="X2999">
        <f ca="1">VALUE(MID(C2999,6,FIND("_",C2999,6)-6))</f>
        <v>10</v>
      </c>
      <c r="Y2999">
        <f ca="1">IF(NOT(OR(ISBLANK(D2999),ISBLANK(E2999),D2999="",E2999="")),D2999-E2999,"")</f>
        <v>2.5</v>
      </c>
      <c r="Z2999">
        <f ca="1">IF(OR(NOT(ISNUMBER(D2999)),ISBLANK(D2999),D2999="",ISBLANK(N2999)),"",ABS(D2999-N2999))</f>
        <v>0.5</v>
      </c>
      <c r="AA2999">
        <f ca="1">IF(OR(ISBLANK(J2999),ISBLANK(O2999),J2999="",O2999=""),"",IF(J2999=O2999,1,0))</f>
        <v>1</v>
      </c>
      <c r="AB2999">
        <f ca="1">IF(OR(ISBLANK(K2999),ISBLANK(Q2999),K2999="",Q2999=""),"",IF(K2999=Q2999,1,0))</f>
        <v>0</v>
      </c>
      <c r="AC2999" s="23" t="str">
        <f t="shared" ca="1" si="46"/>
        <v/>
      </c>
    </row>
    <row r="3000" spans="1:29" x14ac:dyDescent="0.25">
      <c r="A3000" s="23">
        <v>2999</v>
      </c>
      <c r="B3000">
        <v>1474</v>
      </c>
      <c r="C3000" t="str">
        <f ca="1">IFERROR(VLOOKUP($B3000,INDIRECT(nfl_game_result),MATCH(C$1,INDIRECT(nfl_game_result_header),0),FALSE),"error")</f>
        <v>2017_10_LAC@JAX</v>
      </c>
      <c r="D3000">
        <f ca="1">IFERROR(IF(ISBLANK(VLOOKUP($B3000,INDIRECT(nfl_game_result),MATCH(D$1,INDIRECT(nfl_game_result_header),0),FALSE)),"",VLOOKUP($B3000,INDIRECT(nfl_game_result),MATCH(D$1,INDIRECT(nfl_game_result_header),0),FALSE)),"error")</f>
        <v>-4.5</v>
      </c>
      <c r="E3000">
        <f ca="1">IFERROR(IF(ISBLANK(VLOOKUP($B3000,INDIRECT(nfl_game_result),MATCH(E$1,INDIRECT(nfl_game_result_header),0),FALSE)),"",VLOOKUP($B3000,INDIRECT(nfl_game_result),MATCH(E$1,INDIRECT(nfl_game_result_header),0),FALSE)),"error")</f>
        <v>-5</v>
      </c>
      <c r="F3000" s="23">
        <f ca="1">IFERROR(IF(ISBLANK(VLOOKUP($B3000,INDIRECT(nfl_game_result),MATCH(F$1,INDIRECT(nfl_game_result_header),0),FALSE)),"",VLOOKUP($B3000,INDIRECT(nfl_game_result),MATCH(F$1,INDIRECT(nfl_game_result_header),0),FALSE)),"error")</f>
        <v>41.5</v>
      </c>
      <c r="G3000" s="23">
        <f ca="1">IFERROR(IF(ISBLANK(VLOOKUP($B3000,INDIRECT(nfl_game_result),MATCH(G$1,INDIRECT(nfl_game_result_header),0),FALSE)),"",VLOOKUP($B3000,INDIRECT(nfl_game_result),MATCH(G$1,INDIRECT(nfl_game_result_header),0),FALSE)),"error")</f>
        <v>41</v>
      </c>
      <c r="H3000">
        <f ca="1">IFERROR(IF(ISBLANK(VLOOKUP($B3000,INDIRECT(nfl_game_result),MATCH(H$1,INDIRECT(nfl_game_result_header),0),FALSE)),"",VLOOKUP($B3000,INDIRECT(nfl_game_result),MATCH(H$1,INDIRECT(nfl_game_result_header),0),FALSE)),"error")</f>
        <v>20</v>
      </c>
      <c r="I3000">
        <f ca="1">IFERROR(IF(ISBLANK(VLOOKUP($B3000,INDIRECT(nfl_game_result),MATCH(I$1,INDIRECT(nfl_game_result_header),0),FALSE)),"",VLOOKUP($B3000,INDIRECT(nfl_game_result),MATCH(I$1,INDIRECT(nfl_game_result_header),0),FALSE)),"error")</f>
        <v>17</v>
      </c>
      <c r="J3000" t="str">
        <f ca="1">IFERROR(IF(ISBLANK(VLOOKUP($B3000,INDIRECT(nfl_game_result),MATCH(J$1,INDIRECT(nfl_game_result_header),0),FALSE)),"",VLOOKUP($B3000,INDIRECT(nfl_game_result),MATCH(J$1,INDIRECT(nfl_game_result_header),0),FALSE)),"error")</f>
        <v>LAC</v>
      </c>
      <c r="K3000" t="str">
        <f ca="1">IFERROR(IF(ISBLANK(VLOOKUP($B3000,INDIRECT(nfl_game_result),MATCH(K$1,INDIRECT(nfl_game_result_header),0),FALSE)),"",VLOOKUP($B3000,INDIRECT(nfl_game_result),MATCH(K$1,INDIRECT(nfl_game_result_header),0),FALSE)),"error")</f>
        <v>JAX</v>
      </c>
      <c r="L3000" s="23" t="str">
        <f ca="1">IFERROR(IF(ISBLANK(VLOOKUP($B3000,INDIRECT(nfl_game_result),MATCH(L$1,INDIRECT(nfl_game_result_header),0),FALSE)),"",VLOOKUP($B3000,INDIRECT(nfl_game_result),MATCH(L$1,INDIRECT(nfl_game_result_header),0),FALSE)),"error")</f>
        <v>U</v>
      </c>
      <c r="M3000" t="s">
        <v>14</v>
      </c>
      <c r="N3000">
        <v>-4.5</v>
      </c>
      <c r="O3000" t="s">
        <v>77</v>
      </c>
      <c r="P3000">
        <v>0.56999999999999995</v>
      </c>
      <c r="Q3000" t="s">
        <v>77</v>
      </c>
      <c r="V3000" s="23" t="s">
        <v>416</v>
      </c>
      <c r="W3000">
        <f ca="1">VALUE(LEFT(C3000, 4))</f>
        <v>2017</v>
      </c>
      <c r="X3000">
        <f ca="1">VALUE(MID(C3000,6,FIND("_",C3000,6)-6))</f>
        <v>10</v>
      </c>
      <c r="Y3000">
        <f ca="1">IF(NOT(OR(ISBLANK(D3000),ISBLANK(E3000),D3000="",E3000="")),D3000-E3000,"")</f>
        <v>0.5</v>
      </c>
      <c r="Z3000">
        <f ca="1">IF(OR(NOT(ISNUMBER(D3000)),ISBLANK(D3000),D3000="",ISBLANK(N3000)),"",ABS(D3000-N3000))</f>
        <v>0</v>
      </c>
      <c r="AA3000">
        <f ca="1">IF(OR(ISBLANK(J3000),ISBLANK(O3000),J3000="",O3000=""),"",IF(J3000=O3000,1,0))</f>
        <v>0</v>
      </c>
      <c r="AB3000">
        <f ca="1">IF(OR(ISBLANK(K3000),ISBLANK(Q3000),K3000="",Q3000=""),"",IF(K3000=Q3000,1,0))</f>
        <v>1</v>
      </c>
      <c r="AC3000" s="23" t="str">
        <f t="shared" ca="1" si="46"/>
        <v/>
      </c>
    </row>
    <row r="3001" spans="1:29" x14ac:dyDescent="0.25">
      <c r="A3001" s="23">
        <v>3000</v>
      </c>
      <c r="B3001">
        <v>1475</v>
      </c>
      <c r="C3001" t="str">
        <f ca="1">IFERROR(VLOOKUP($B3001,INDIRECT(nfl_game_result),MATCH(C$1,INDIRECT(nfl_game_result_header),0),FALSE),"error")</f>
        <v>2017_10_MIN@WAS</v>
      </c>
      <c r="D3001">
        <f ca="1">IFERROR(IF(ISBLANK(VLOOKUP($B3001,INDIRECT(nfl_game_result),MATCH(D$1,INDIRECT(nfl_game_result_header),0),FALSE)),"",VLOOKUP($B3001,INDIRECT(nfl_game_result),MATCH(D$1,INDIRECT(nfl_game_result_header),0),FALSE)),"error")</f>
        <v>2</v>
      </c>
      <c r="E3001">
        <f ca="1">IFERROR(IF(ISBLANK(VLOOKUP($B3001,INDIRECT(nfl_game_result),MATCH(E$1,INDIRECT(nfl_game_result_header),0),FALSE)),"",VLOOKUP($B3001,INDIRECT(nfl_game_result),MATCH(E$1,INDIRECT(nfl_game_result_header),0),FALSE)),"error")</f>
        <v>2</v>
      </c>
      <c r="F3001" s="23">
        <f ca="1">IFERROR(IF(ISBLANK(VLOOKUP($B3001,INDIRECT(nfl_game_result),MATCH(F$1,INDIRECT(nfl_game_result_header),0),FALSE)),"",VLOOKUP($B3001,INDIRECT(nfl_game_result),MATCH(F$1,INDIRECT(nfl_game_result_header),0),FALSE)),"error")</f>
        <v>42.5</v>
      </c>
      <c r="G3001" s="23">
        <f ca="1">IFERROR(IF(ISBLANK(VLOOKUP($B3001,INDIRECT(nfl_game_result),MATCH(G$1,INDIRECT(nfl_game_result_header),0),FALSE)),"",VLOOKUP($B3001,INDIRECT(nfl_game_result),MATCH(G$1,INDIRECT(nfl_game_result_header),0),FALSE)),"error")</f>
        <v>43.5</v>
      </c>
      <c r="H3001">
        <f ca="1">IFERROR(IF(ISBLANK(VLOOKUP($B3001,INDIRECT(nfl_game_result),MATCH(H$1,INDIRECT(nfl_game_result_header),0),FALSE)),"",VLOOKUP($B3001,INDIRECT(nfl_game_result),MATCH(H$1,INDIRECT(nfl_game_result_header),0),FALSE)),"error")</f>
        <v>30</v>
      </c>
      <c r="I3001">
        <f ca="1">IFERROR(IF(ISBLANK(VLOOKUP($B3001,INDIRECT(nfl_game_result),MATCH(I$1,INDIRECT(nfl_game_result_header),0),FALSE)),"",VLOOKUP($B3001,INDIRECT(nfl_game_result),MATCH(I$1,INDIRECT(nfl_game_result_header),0),FALSE)),"error")</f>
        <v>38</v>
      </c>
      <c r="J3001" t="str">
        <f ca="1">IFERROR(IF(ISBLANK(VLOOKUP($B3001,INDIRECT(nfl_game_result),MATCH(J$1,INDIRECT(nfl_game_result_header),0),FALSE)),"",VLOOKUP($B3001,INDIRECT(nfl_game_result),MATCH(J$1,INDIRECT(nfl_game_result_header),0),FALSE)),"error")</f>
        <v>MIN</v>
      </c>
      <c r="K3001" t="str">
        <f ca="1">IFERROR(IF(ISBLANK(VLOOKUP($B3001,INDIRECT(nfl_game_result),MATCH(K$1,INDIRECT(nfl_game_result_header),0),FALSE)),"",VLOOKUP($B3001,INDIRECT(nfl_game_result),MATCH(K$1,INDIRECT(nfl_game_result_header),0),FALSE)),"error")</f>
        <v>MIN</v>
      </c>
      <c r="L3001" s="23" t="str">
        <f ca="1">IFERROR(IF(ISBLANK(VLOOKUP($B3001,INDIRECT(nfl_game_result),MATCH(L$1,INDIRECT(nfl_game_result_header),0),FALSE)),"",VLOOKUP($B3001,INDIRECT(nfl_game_result),MATCH(L$1,INDIRECT(nfl_game_result_header),0),FALSE)),"error")</f>
        <v>O</v>
      </c>
      <c r="M3001" t="s">
        <v>14</v>
      </c>
      <c r="N3001">
        <v>0</v>
      </c>
      <c r="O3001" t="s">
        <v>94</v>
      </c>
      <c r="P3001">
        <v>0.56000000000000005</v>
      </c>
      <c r="Q3001" t="s">
        <v>94</v>
      </c>
      <c r="V3001" s="23" t="s">
        <v>416</v>
      </c>
      <c r="W3001">
        <f ca="1">VALUE(LEFT(C3001, 4))</f>
        <v>2017</v>
      </c>
      <c r="X3001">
        <f ca="1">VALUE(MID(C3001,6,FIND("_",C3001,6)-6))</f>
        <v>10</v>
      </c>
      <c r="Y3001">
        <f ca="1">IF(NOT(OR(ISBLANK(D3001),ISBLANK(E3001),D3001="",E3001="")),D3001-E3001,"")</f>
        <v>0</v>
      </c>
      <c r="Z3001">
        <f ca="1">IF(OR(NOT(ISNUMBER(D3001)),ISBLANK(D3001),D3001="",ISBLANK(N3001)),"",ABS(D3001-N3001))</f>
        <v>2</v>
      </c>
      <c r="AA3001">
        <f ca="1">IF(OR(ISBLANK(J3001),ISBLANK(O3001),J3001="",O3001=""),"",IF(J3001=O3001,1,0))</f>
        <v>0</v>
      </c>
      <c r="AB3001">
        <f ca="1">IF(OR(ISBLANK(K3001),ISBLANK(Q3001),K3001="",Q3001=""),"",IF(K3001=Q3001,1,0))</f>
        <v>0</v>
      </c>
      <c r="AC3001" s="23" t="str">
        <f t="shared" ca="1" si="46"/>
        <v/>
      </c>
    </row>
    <row r="3002" spans="1:29" x14ac:dyDescent="0.25">
      <c r="A3002" s="23">
        <v>3001</v>
      </c>
      <c r="B3002">
        <v>1476</v>
      </c>
      <c r="C3002" t="str">
        <f ca="1">IFERROR(VLOOKUP($B3002,INDIRECT(nfl_game_result),MATCH(C$1,INDIRECT(nfl_game_result_header),0),FALSE),"error")</f>
        <v>2017_10_PIT@IND</v>
      </c>
      <c r="D3002">
        <f ca="1">IFERROR(IF(ISBLANK(VLOOKUP($B3002,INDIRECT(nfl_game_result),MATCH(D$1,INDIRECT(nfl_game_result_header),0),FALSE)),"",VLOOKUP($B3002,INDIRECT(nfl_game_result),MATCH(D$1,INDIRECT(nfl_game_result_header),0),FALSE)),"error")</f>
        <v>10</v>
      </c>
      <c r="E3002">
        <f ca="1">IFERROR(IF(ISBLANK(VLOOKUP($B3002,INDIRECT(nfl_game_result),MATCH(E$1,INDIRECT(nfl_game_result_header),0),FALSE)),"",VLOOKUP($B3002,INDIRECT(nfl_game_result),MATCH(E$1,INDIRECT(nfl_game_result_header),0),FALSE)),"error")</f>
        <v>10</v>
      </c>
      <c r="F3002" s="23">
        <f ca="1">IFERROR(IF(ISBLANK(VLOOKUP($B3002,INDIRECT(nfl_game_result),MATCH(F$1,INDIRECT(nfl_game_result_header),0),FALSE)),"",VLOOKUP($B3002,INDIRECT(nfl_game_result),MATCH(F$1,INDIRECT(nfl_game_result_header),0),FALSE)),"error")</f>
        <v>-43</v>
      </c>
      <c r="G3002" s="23">
        <f ca="1">IFERROR(IF(ISBLANK(VLOOKUP($B3002,INDIRECT(nfl_game_result),MATCH(G$1,INDIRECT(nfl_game_result_header),0),FALSE)),"",VLOOKUP($B3002,INDIRECT(nfl_game_result),MATCH(G$1,INDIRECT(nfl_game_result_header),0),FALSE)),"error")</f>
        <v>45</v>
      </c>
      <c r="H3002">
        <f ca="1">IFERROR(IF(ISBLANK(VLOOKUP($B3002,INDIRECT(nfl_game_result),MATCH(H$1,INDIRECT(nfl_game_result_header),0),FALSE)),"",VLOOKUP($B3002,INDIRECT(nfl_game_result),MATCH(H$1,INDIRECT(nfl_game_result_header),0),FALSE)),"error")</f>
        <v>17</v>
      </c>
      <c r="I3002">
        <f ca="1">IFERROR(IF(ISBLANK(VLOOKUP($B3002,INDIRECT(nfl_game_result),MATCH(I$1,INDIRECT(nfl_game_result_header),0),FALSE)),"",VLOOKUP($B3002,INDIRECT(nfl_game_result),MATCH(I$1,INDIRECT(nfl_game_result_header),0),FALSE)),"error")</f>
        <v>20</v>
      </c>
      <c r="J3002" t="str">
        <f ca="1">IFERROR(IF(ISBLANK(VLOOKUP($B3002,INDIRECT(nfl_game_result),MATCH(J$1,INDIRECT(nfl_game_result_header),0),FALSE)),"",VLOOKUP($B3002,INDIRECT(nfl_game_result),MATCH(J$1,INDIRECT(nfl_game_result_header),0),FALSE)),"error")</f>
        <v>IND</v>
      </c>
      <c r="K3002" t="str">
        <f ca="1">IFERROR(IF(ISBLANK(VLOOKUP($B3002,INDIRECT(nfl_game_result),MATCH(K$1,INDIRECT(nfl_game_result_header),0),FALSE)),"",VLOOKUP($B3002,INDIRECT(nfl_game_result),MATCH(K$1,INDIRECT(nfl_game_result_header),0),FALSE)),"error")</f>
        <v>PIT</v>
      </c>
      <c r="L3002" s="23" t="str">
        <f ca="1">IFERROR(IF(ISBLANK(VLOOKUP($B3002,INDIRECT(nfl_game_result),MATCH(L$1,INDIRECT(nfl_game_result_header),0),FALSE)),"",VLOOKUP($B3002,INDIRECT(nfl_game_result),MATCH(L$1,INDIRECT(nfl_game_result_header),0),FALSE)),"error")</f>
        <v>U</v>
      </c>
      <c r="M3002" t="s">
        <v>14</v>
      </c>
      <c r="N3002">
        <v>6</v>
      </c>
      <c r="O3002" t="s">
        <v>76</v>
      </c>
      <c r="P3002">
        <v>0.6</v>
      </c>
      <c r="Q3002" t="s">
        <v>87</v>
      </c>
      <c r="V3002" s="23" t="s">
        <v>416</v>
      </c>
      <c r="W3002">
        <f ca="1">VALUE(LEFT(C3002, 4))</f>
        <v>2017</v>
      </c>
      <c r="X3002">
        <f ca="1">VALUE(MID(C3002,6,FIND("_",C3002,6)-6))</f>
        <v>10</v>
      </c>
      <c r="Y3002">
        <f ca="1">IF(NOT(OR(ISBLANK(D3002),ISBLANK(E3002),D3002="",E3002="")),D3002-E3002,"")</f>
        <v>0</v>
      </c>
      <c r="Z3002">
        <f ca="1">IF(OR(NOT(ISNUMBER(D3002)),ISBLANK(D3002),D3002="",ISBLANK(N3002)),"",ABS(D3002-N3002))</f>
        <v>4</v>
      </c>
      <c r="AA3002">
        <f ca="1">IF(OR(ISBLANK(J3002),ISBLANK(O3002),J3002="",O3002=""),"",IF(J3002=O3002,1,0))</f>
        <v>1</v>
      </c>
      <c r="AB3002">
        <f ca="1">IF(OR(ISBLANK(K3002),ISBLANK(Q3002),K3002="",Q3002=""),"",IF(K3002=Q3002,1,0))</f>
        <v>1</v>
      </c>
      <c r="AC3002" s="23" t="str">
        <f t="shared" ca="1" si="46"/>
        <v/>
      </c>
    </row>
    <row r="3003" spans="1:29" x14ac:dyDescent="0.25">
      <c r="A3003" s="23">
        <v>3002</v>
      </c>
      <c r="B3003">
        <v>1477</v>
      </c>
      <c r="C3003" t="str">
        <f ca="1">IFERROR(VLOOKUP($B3003,INDIRECT(nfl_game_result),MATCH(C$1,INDIRECT(nfl_game_result_header),0),FALSE),"error")</f>
        <v>2017_10_HOU@LAR</v>
      </c>
      <c r="D3003">
        <f ca="1">IFERROR(IF(ISBLANK(VLOOKUP($B3003,INDIRECT(nfl_game_result),MATCH(D$1,INDIRECT(nfl_game_result_header),0),FALSE)),"",VLOOKUP($B3003,INDIRECT(nfl_game_result),MATCH(D$1,INDIRECT(nfl_game_result_header),0),FALSE)),"error")</f>
        <v>-11</v>
      </c>
      <c r="E3003">
        <f ca="1">IFERROR(IF(ISBLANK(VLOOKUP($B3003,INDIRECT(nfl_game_result),MATCH(E$1,INDIRECT(nfl_game_result_header),0),FALSE)),"",VLOOKUP($B3003,INDIRECT(nfl_game_result),MATCH(E$1,INDIRECT(nfl_game_result_header),0),FALSE)),"error")</f>
        <v>-12</v>
      </c>
      <c r="F3003" s="23">
        <f ca="1">IFERROR(IF(ISBLANK(VLOOKUP($B3003,INDIRECT(nfl_game_result),MATCH(F$1,INDIRECT(nfl_game_result_header),0),FALSE)),"",VLOOKUP($B3003,INDIRECT(nfl_game_result),MATCH(F$1,INDIRECT(nfl_game_result_header),0),FALSE)),"error")</f>
        <v>47</v>
      </c>
      <c r="G3003" s="23">
        <f ca="1">IFERROR(IF(ISBLANK(VLOOKUP($B3003,INDIRECT(nfl_game_result),MATCH(G$1,INDIRECT(nfl_game_result_header),0),FALSE)),"",VLOOKUP($B3003,INDIRECT(nfl_game_result),MATCH(G$1,INDIRECT(nfl_game_result_header),0),FALSE)),"error")</f>
        <v>46</v>
      </c>
      <c r="H3003">
        <f ca="1">IFERROR(IF(ISBLANK(VLOOKUP($B3003,INDIRECT(nfl_game_result),MATCH(H$1,INDIRECT(nfl_game_result_header),0),FALSE)),"",VLOOKUP($B3003,INDIRECT(nfl_game_result),MATCH(H$1,INDIRECT(nfl_game_result_header),0),FALSE)),"error")</f>
        <v>33</v>
      </c>
      <c r="I3003">
        <f ca="1">IFERROR(IF(ISBLANK(VLOOKUP($B3003,INDIRECT(nfl_game_result),MATCH(I$1,INDIRECT(nfl_game_result_header),0),FALSE)),"",VLOOKUP($B3003,INDIRECT(nfl_game_result),MATCH(I$1,INDIRECT(nfl_game_result_header),0),FALSE)),"error")</f>
        <v>7</v>
      </c>
      <c r="J3003" t="str">
        <f ca="1">IFERROR(IF(ISBLANK(VLOOKUP($B3003,INDIRECT(nfl_game_result),MATCH(J$1,INDIRECT(nfl_game_result_header),0),FALSE)),"",VLOOKUP($B3003,INDIRECT(nfl_game_result),MATCH(J$1,INDIRECT(nfl_game_result_header),0),FALSE)),"error")</f>
        <v>LAR</v>
      </c>
      <c r="K3003" t="str">
        <f ca="1">IFERROR(IF(ISBLANK(VLOOKUP($B3003,INDIRECT(nfl_game_result),MATCH(K$1,INDIRECT(nfl_game_result_header),0),FALSE)),"",VLOOKUP($B3003,INDIRECT(nfl_game_result),MATCH(K$1,INDIRECT(nfl_game_result_header),0),FALSE)),"error")</f>
        <v>LAR</v>
      </c>
      <c r="L3003" s="23" t="str">
        <f ca="1">IFERROR(IF(ISBLANK(VLOOKUP($B3003,INDIRECT(nfl_game_result),MATCH(L$1,INDIRECT(nfl_game_result_header),0),FALSE)),"",VLOOKUP($B3003,INDIRECT(nfl_game_result),MATCH(L$1,INDIRECT(nfl_game_result_header),0),FALSE)),"error")</f>
        <v>U</v>
      </c>
      <c r="M3003" t="s">
        <v>14</v>
      </c>
      <c r="N3003">
        <v>-8</v>
      </c>
      <c r="O3003" t="s">
        <v>123</v>
      </c>
      <c r="P3003">
        <v>0.64</v>
      </c>
      <c r="Q3003" t="s">
        <v>123</v>
      </c>
      <c r="V3003" s="23" t="s">
        <v>416</v>
      </c>
      <c r="W3003">
        <f ca="1">VALUE(LEFT(C3003, 4))</f>
        <v>2017</v>
      </c>
      <c r="X3003">
        <f ca="1">VALUE(MID(C3003,6,FIND("_",C3003,6)-6))</f>
        <v>10</v>
      </c>
      <c r="Y3003">
        <f ca="1">IF(NOT(OR(ISBLANK(D3003),ISBLANK(E3003),D3003="",E3003="")),D3003-E3003,"")</f>
        <v>1</v>
      </c>
      <c r="Z3003">
        <f ca="1">IF(OR(NOT(ISNUMBER(D3003)),ISBLANK(D3003),D3003="",ISBLANK(N3003)),"",ABS(D3003-N3003))</f>
        <v>3</v>
      </c>
      <c r="AA3003">
        <f ca="1">IF(OR(ISBLANK(J3003),ISBLANK(O3003),J3003="",O3003=""),"",IF(J3003=O3003,1,0))</f>
        <v>1</v>
      </c>
      <c r="AB3003">
        <f ca="1">IF(OR(ISBLANK(K3003),ISBLANK(Q3003),K3003="",Q3003=""),"",IF(K3003=Q3003,1,0))</f>
        <v>1</v>
      </c>
      <c r="AC3003" s="23" t="str">
        <f t="shared" ca="1" si="46"/>
        <v/>
      </c>
    </row>
    <row r="3004" spans="1:29" x14ac:dyDescent="0.25">
      <c r="A3004" s="23">
        <v>3003</v>
      </c>
      <c r="B3004">
        <v>1478</v>
      </c>
      <c r="C3004" t="str">
        <f ca="1">IFERROR(VLOOKUP($B3004,INDIRECT(nfl_game_result),MATCH(C$1,INDIRECT(nfl_game_result_header),0),FALSE),"error")</f>
        <v>2017_10_NYG@SFO</v>
      </c>
      <c r="D3004">
        <f ca="1">IFERROR(IF(ISBLANK(VLOOKUP($B3004,INDIRECT(nfl_game_result),MATCH(D$1,INDIRECT(nfl_game_result_header),0),FALSE)),"",VLOOKUP($B3004,INDIRECT(nfl_game_result),MATCH(D$1,INDIRECT(nfl_game_result_header),0),FALSE)),"error")</f>
        <v>-1</v>
      </c>
      <c r="E3004">
        <f ca="1">IFERROR(IF(ISBLANK(VLOOKUP($B3004,INDIRECT(nfl_game_result),MATCH(E$1,INDIRECT(nfl_game_result_header),0),FALSE)),"",VLOOKUP($B3004,INDIRECT(nfl_game_result),MATCH(E$1,INDIRECT(nfl_game_result_header),0),FALSE)),"error")</f>
        <v>2.5</v>
      </c>
      <c r="F3004" s="23">
        <f ca="1">IFERROR(IF(ISBLANK(VLOOKUP($B3004,INDIRECT(nfl_game_result),MATCH(F$1,INDIRECT(nfl_game_result_header),0),FALSE)),"",VLOOKUP($B3004,INDIRECT(nfl_game_result),MATCH(F$1,INDIRECT(nfl_game_result_header),0),FALSE)),"error")</f>
        <v>42</v>
      </c>
      <c r="G3004" s="23">
        <f ca="1">IFERROR(IF(ISBLANK(VLOOKUP($B3004,INDIRECT(nfl_game_result),MATCH(G$1,INDIRECT(nfl_game_result_header),0),FALSE)),"",VLOOKUP($B3004,INDIRECT(nfl_game_result),MATCH(G$1,INDIRECT(nfl_game_result_header),0),FALSE)),"error")</f>
        <v>42</v>
      </c>
      <c r="H3004">
        <f ca="1">IFERROR(IF(ISBLANK(VLOOKUP($B3004,INDIRECT(nfl_game_result),MATCH(H$1,INDIRECT(nfl_game_result_header),0),FALSE)),"",VLOOKUP($B3004,INDIRECT(nfl_game_result),MATCH(H$1,INDIRECT(nfl_game_result_header),0),FALSE)),"error")</f>
        <v>31</v>
      </c>
      <c r="I3004">
        <f ca="1">IFERROR(IF(ISBLANK(VLOOKUP($B3004,INDIRECT(nfl_game_result),MATCH(I$1,INDIRECT(nfl_game_result_header),0),FALSE)),"",VLOOKUP($B3004,INDIRECT(nfl_game_result),MATCH(I$1,INDIRECT(nfl_game_result_header),0),FALSE)),"error")</f>
        <v>21</v>
      </c>
      <c r="J3004" t="str">
        <f ca="1">IFERROR(IF(ISBLANK(VLOOKUP($B3004,INDIRECT(nfl_game_result),MATCH(J$1,INDIRECT(nfl_game_result_header),0),FALSE)),"",VLOOKUP($B3004,INDIRECT(nfl_game_result),MATCH(J$1,INDIRECT(nfl_game_result_header),0),FALSE)),"error")</f>
        <v>SFO</v>
      </c>
      <c r="K3004" t="str">
        <f ca="1">IFERROR(IF(ISBLANK(VLOOKUP($B3004,INDIRECT(nfl_game_result),MATCH(K$1,INDIRECT(nfl_game_result_header),0),FALSE)),"",VLOOKUP($B3004,INDIRECT(nfl_game_result),MATCH(K$1,INDIRECT(nfl_game_result_header),0),FALSE)),"error")</f>
        <v>SFO</v>
      </c>
      <c r="L3004" s="23" t="str">
        <f ca="1">IFERROR(IF(ISBLANK(VLOOKUP($B3004,INDIRECT(nfl_game_result),MATCH(L$1,INDIRECT(nfl_game_result_header),0),FALSE)),"",VLOOKUP($B3004,INDIRECT(nfl_game_result),MATCH(L$1,INDIRECT(nfl_game_result_header),0),FALSE)),"error")</f>
        <v>O</v>
      </c>
      <c r="M3004" t="s">
        <v>14</v>
      </c>
      <c r="N3004">
        <v>-2</v>
      </c>
      <c r="O3004" t="s">
        <v>83</v>
      </c>
      <c r="P3004">
        <v>0.54</v>
      </c>
      <c r="Q3004" t="s">
        <v>83</v>
      </c>
      <c r="V3004" s="23" t="s">
        <v>416</v>
      </c>
      <c r="W3004">
        <f ca="1">VALUE(LEFT(C3004, 4))</f>
        <v>2017</v>
      </c>
      <c r="X3004">
        <f ca="1">VALUE(MID(C3004,6,FIND("_",C3004,6)-6))</f>
        <v>10</v>
      </c>
      <c r="Y3004">
        <f ca="1">IF(NOT(OR(ISBLANK(D3004),ISBLANK(E3004),D3004="",E3004="")),D3004-E3004,"")</f>
        <v>-3.5</v>
      </c>
      <c r="Z3004">
        <f ca="1">IF(OR(NOT(ISNUMBER(D3004)),ISBLANK(D3004),D3004="",ISBLANK(N3004)),"",ABS(D3004-N3004))</f>
        <v>1</v>
      </c>
      <c r="AA3004">
        <f ca="1">IF(OR(ISBLANK(J3004),ISBLANK(O3004),J3004="",O3004=""),"",IF(J3004=O3004,1,0))</f>
        <v>0</v>
      </c>
      <c r="AB3004">
        <f ca="1">IF(OR(ISBLANK(K3004),ISBLANK(Q3004),K3004="",Q3004=""),"",IF(K3004=Q3004,1,0))</f>
        <v>0</v>
      </c>
      <c r="AC3004" s="23" t="str">
        <f t="shared" ca="1" si="46"/>
        <v/>
      </c>
    </row>
    <row r="3005" spans="1:29" x14ac:dyDescent="0.25">
      <c r="A3005" s="23">
        <v>3004</v>
      </c>
      <c r="B3005">
        <v>1479</v>
      </c>
      <c r="C3005" t="str">
        <f ca="1">IFERROR(VLOOKUP($B3005,INDIRECT(nfl_game_result),MATCH(C$1,INDIRECT(nfl_game_result_header),0),FALSE),"error")</f>
        <v>2017_10_DAL@ATL</v>
      </c>
      <c r="D3005">
        <f ca="1">IFERROR(IF(ISBLANK(VLOOKUP($B3005,INDIRECT(nfl_game_result),MATCH(D$1,INDIRECT(nfl_game_result_header),0),FALSE)),"",VLOOKUP($B3005,INDIRECT(nfl_game_result),MATCH(D$1,INDIRECT(nfl_game_result_header),0),FALSE)),"error")</f>
        <v>-3</v>
      </c>
      <c r="E3005">
        <f ca="1">IFERROR(IF(ISBLANK(VLOOKUP($B3005,INDIRECT(nfl_game_result),MATCH(E$1,INDIRECT(nfl_game_result_header),0),FALSE)),"",VLOOKUP($B3005,INDIRECT(nfl_game_result),MATCH(E$1,INDIRECT(nfl_game_result_header),0),FALSE)),"error")</f>
        <v>-3.5</v>
      </c>
      <c r="F3005" s="23">
        <f ca="1">IFERROR(IF(ISBLANK(VLOOKUP($B3005,INDIRECT(nfl_game_result),MATCH(F$1,INDIRECT(nfl_game_result_header),0),FALSE)),"",VLOOKUP($B3005,INDIRECT(nfl_game_result),MATCH(F$1,INDIRECT(nfl_game_result_header),0),FALSE)),"error")</f>
        <v>50.5</v>
      </c>
      <c r="G3005" s="23">
        <f ca="1">IFERROR(IF(ISBLANK(VLOOKUP($B3005,INDIRECT(nfl_game_result),MATCH(G$1,INDIRECT(nfl_game_result_header),0),FALSE)),"",VLOOKUP($B3005,INDIRECT(nfl_game_result),MATCH(G$1,INDIRECT(nfl_game_result_header),0),FALSE)),"error")</f>
        <v>49.5</v>
      </c>
      <c r="H3005">
        <f ca="1">IFERROR(IF(ISBLANK(VLOOKUP($B3005,INDIRECT(nfl_game_result),MATCH(H$1,INDIRECT(nfl_game_result_header),0),FALSE)),"",VLOOKUP($B3005,INDIRECT(nfl_game_result),MATCH(H$1,INDIRECT(nfl_game_result_header),0),FALSE)),"error")</f>
        <v>27</v>
      </c>
      <c r="I3005">
        <f ca="1">IFERROR(IF(ISBLANK(VLOOKUP($B3005,INDIRECT(nfl_game_result),MATCH(I$1,INDIRECT(nfl_game_result_header),0),FALSE)),"",VLOOKUP($B3005,INDIRECT(nfl_game_result),MATCH(I$1,INDIRECT(nfl_game_result_header),0),FALSE)),"error")</f>
        <v>7</v>
      </c>
      <c r="J3005" t="str">
        <f ca="1">IFERROR(IF(ISBLANK(VLOOKUP($B3005,INDIRECT(nfl_game_result),MATCH(J$1,INDIRECT(nfl_game_result_header),0),FALSE)),"",VLOOKUP($B3005,INDIRECT(nfl_game_result),MATCH(J$1,INDIRECT(nfl_game_result_header),0),FALSE)),"error")</f>
        <v>ATL</v>
      </c>
      <c r="K3005" t="str">
        <f ca="1">IFERROR(IF(ISBLANK(VLOOKUP($B3005,INDIRECT(nfl_game_result),MATCH(K$1,INDIRECT(nfl_game_result_header),0),FALSE)),"",VLOOKUP($B3005,INDIRECT(nfl_game_result),MATCH(K$1,INDIRECT(nfl_game_result_header),0),FALSE)),"error")</f>
        <v>ATL</v>
      </c>
      <c r="L3005" s="23" t="str">
        <f ca="1">IFERROR(IF(ISBLANK(VLOOKUP($B3005,INDIRECT(nfl_game_result),MATCH(L$1,INDIRECT(nfl_game_result_header),0),FALSE)),"",VLOOKUP($B3005,INDIRECT(nfl_game_result),MATCH(L$1,INDIRECT(nfl_game_result_header),0),FALSE)),"error")</f>
        <v>U</v>
      </c>
      <c r="M3005" t="s">
        <v>14</v>
      </c>
      <c r="N3005">
        <v>1</v>
      </c>
      <c r="O3005" t="s">
        <v>20</v>
      </c>
      <c r="P3005">
        <v>0.53</v>
      </c>
      <c r="Q3005" t="s">
        <v>20</v>
      </c>
      <c r="V3005" s="23" t="s">
        <v>416</v>
      </c>
      <c r="W3005">
        <f ca="1">VALUE(LEFT(C3005, 4))</f>
        <v>2017</v>
      </c>
      <c r="X3005">
        <f ca="1">VALUE(MID(C3005,6,FIND("_",C3005,6)-6))</f>
        <v>10</v>
      </c>
      <c r="Y3005">
        <f ca="1">IF(NOT(OR(ISBLANK(D3005),ISBLANK(E3005),D3005="",E3005="")),D3005-E3005,"")</f>
        <v>0.5</v>
      </c>
      <c r="Z3005">
        <f ca="1">IF(OR(NOT(ISNUMBER(D3005)),ISBLANK(D3005),D3005="",ISBLANK(N3005)),"",ABS(D3005-N3005))</f>
        <v>4</v>
      </c>
      <c r="AA3005">
        <f ca="1">IF(OR(ISBLANK(J3005),ISBLANK(O3005),J3005="",O3005=""),"",IF(J3005=O3005,1,0))</f>
        <v>1</v>
      </c>
      <c r="AB3005">
        <f ca="1">IF(OR(ISBLANK(K3005),ISBLANK(Q3005),K3005="",Q3005=""),"",IF(K3005=Q3005,1,0))</f>
        <v>1</v>
      </c>
      <c r="AC3005" s="23" t="str">
        <f t="shared" ca="1" si="46"/>
        <v/>
      </c>
    </row>
    <row r="3006" spans="1:29" x14ac:dyDescent="0.25">
      <c r="A3006" s="23">
        <v>3005</v>
      </c>
      <c r="B3006">
        <v>1480</v>
      </c>
      <c r="C3006" t="str">
        <f ca="1">IFERROR(VLOOKUP($B3006,INDIRECT(nfl_game_result),MATCH(C$1,INDIRECT(nfl_game_result_header),0),FALSE),"error")</f>
        <v>2017_10_NWE@DEN</v>
      </c>
      <c r="D3006">
        <f ca="1">IFERROR(IF(ISBLANK(VLOOKUP($B3006,INDIRECT(nfl_game_result),MATCH(D$1,INDIRECT(nfl_game_result_header),0),FALSE)),"",VLOOKUP($B3006,INDIRECT(nfl_game_result),MATCH(D$1,INDIRECT(nfl_game_result_header),0),FALSE)),"error")</f>
        <v>7.5</v>
      </c>
      <c r="E3006">
        <f ca="1">IFERROR(IF(ISBLANK(VLOOKUP($B3006,INDIRECT(nfl_game_result),MATCH(E$1,INDIRECT(nfl_game_result_header),0),FALSE)),"",VLOOKUP($B3006,INDIRECT(nfl_game_result),MATCH(E$1,INDIRECT(nfl_game_result_header),0),FALSE)),"error")</f>
        <v>7.5</v>
      </c>
      <c r="F3006" s="23">
        <f ca="1">IFERROR(IF(ISBLANK(VLOOKUP($B3006,INDIRECT(nfl_game_result),MATCH(F$1,INDIRECT(nfl_game_result_header),0),FALSE)),"",VLOOKUP($B3006,INDIRECT(nfl_game_result),MATCH(F$1,INDIRECT(nfl_game_result_header),0),FALSE)),"error")</f>
        <v>46.5</v>
      </c>
      <c r="G3006" s="23">
        <f ca="1">IFERROR(IF(ISBLANK(VLOOKUP($B3006,INDIRECT(nfl_game_result),MATCH(G$1,INDIRECT(nfl_game_result_header),0),FALSE)),"",VLOOKUP($B3006,INDIRECT(nfl_game_result),MATCH(G$1,INDIRECT(nfl_game_result_header),0),FALSE)),"error")</f>
        <v>44.5</v>
      </c>
      <c r="H3006">
        <f ca="1">IFERROR(IF(ISBLANK(VLOOKUP($B3006,INDIRECT(nfl_game_result),MATCH(H$1,INDIRECT(nfl_game_result_header),0),FALSE)),"",VLOOKUP($B3006,INDIRECT(nfl_game_result),MATCH(H$1,INDIRECT(nfl_game_result_header),0),FALSE)),"error")</f>
        <v>16</v>
      </c>
      <c r="I3006">
        <f ca="1">IFERROR(IF(ISBLANK(VLOOKUP($B3006,INDIRECT(nfl_game_result),MATCH(I$1,INDIRECT(nfl_game_result_header),0),FALSE)),"",VLOOKUP($B3006,INDIRECT(nfl_game_result),MATCH(I$1,INDIRECT(nfl_game_result_header),0),FALSE)),"error")</f>
        <v>41</v>
      </c>
      <c r="J3006" t="str">
        <f ca="1">IFERROR(IF(ISBLANK(VLOOKUP($B3006,INDIRECT(nfl_game_result),MATCH(J$1,INDIRECT(nfl_game_result_header),0),FALSE)),"",VLOOKUP($B3006,INDIRECT(nfl_game_result),MATCH(J$1,INDIRECT(nfl_game_result_header),0),FALSE)),"error")</f>
        <v>NWE</v>
      </c>
      <c r="K3006" t="str">
        <f ca="1">IFERROR(IF(ISBLANK(VLOOKUP($B3006,INDIRECT(nfl_game_result),MATCH(K$1,INDIRECT(nfl_game_result_header),0),FALSE)),"",VLOOKUP($B3006,INDIRECT(nfl_game_result),MATCH(K$1,INDIRECT(nfl_game_result_header),0),FALSE)),"error")</f>
        <v>NWE</v>
      </c>
      <c r="L3006" s="23" t="str">
        <f ca="1">IFERROR(IF(ISBLANK(VLOOKUP($B3006,INDIRECT(nfl_game_result),MATCH(L$1,INDIRECT(nfl_game_result_header),0),FALSE)),"",VLOOKUP($B3006,INDIRECT(nfl_game_result),MATCH(L$1,INDIRECT(nfl_game_result_header),0),FALSE)),"error")</f>
        <v>O</v>
      </c>
      <c r="M3006" t="s">
        <v>14</v>
      </c>
      <c r="N3006">
        <v>8</v>
      </c>
      <c r="O3006" t="s">
        <v>72</v>
      </c>
      <c r="P3006">
        <v>0.51</v>
      </c>
      <c r="Q3006" t="s">
        <v>332</v>
      </c>
      <c r="V3006" s="23" t="s">
        <v>416</v>
      </c>
      <c r="W3006">
        <f ca="1">VALUE(LEFT(C3006, 4))</f>
        <v>2017</v>
      </c>
      <c r="X3006">
        <f ca="1">VALUE(MID(C3006,6,FIND("_",C3006,6)-6))</f>
        <v>10</v>
      </c>
      <c r="Y3006">
        <f ca="1">IF(NOT(OR(ISBLANK(D3006),ISBLANK(E3006),D3006="",E3006="")),D3006-E3006,"")</f>
        <v>0</v>
      </c>
      <c r="Z3006">
        <f ca="1">IF(OR(NOT(ISNUMBER(D3006)),ISBLANK(D3006),D3006="",ISBLANK(N3006)),"",ABS(D3006-N3006))</f>
        <v>0.5</v>
      </c>
      <c r="AA3006">
        <f ca="1">IF(OR(ISBLANK(J3006),ISBLANK(O3006),J3006="",O3006=""),"",IF(J3006=O3006,1,0))</f>
        <v>0</v>
      </c>
      <c r="AB3006">
        <f ca="1">IF(OR(ISBLANK(K3006),ISBLANK(Q3006),K3006="",Q3006=""),"",IF(K3006=Q3006,1,0))</f>
        <v>1</v>
      </c>
      <c r="AC3006" s="23" t="str">
        <f t="shared" ca="1" si="46"/>
        <v/>
      </c>
    </row>
    <row r="3007" spans="1:29" x14ac:dyDescent="0.25">
      <c r="A3007" s="23">
        <v>3006</v>
      </c>
      <c r="B3007">
        <v>1481</v>
      </c>
      <c r="C3007" t="str">
        <f ca="1">IFERROR(VLOOKUP($B3007,INDIRECT(nfl_game_result),MATCH(C$1,INDIRECT(nfl_game_result_header),0),FALSE),"error")</f>
        <v>2017_10_MIA@CAR</v>
      </c>
      <c r="D3007">
        <f ca="1">IFERROR(IF(ISBLANK(VLOOKUP($B3007,INDIRECT(nfl_game_result),MATCH(D$1,INDIRECT(nfl_game_result_header),0),FALSE)),"",VLOOKUP($B3007,INDIRECT(nfl_game_result),MATCH(D$1,INDIRECT(nfl_game_result_header),0),FALSE)),"error")</f>
        <v>-8</v>
      </c>
      <c r="E3007">
        <f ca="1">IFERROR(IF(ISBLANK(VLOOKUP($B3007,INDIRECT(nfl_game_result),MATCH(E$1,INDIRECT(nfl_game_result_header),0),FALSE)),"",VLOOKUP($B3007,INDIRECT(nfl_game_result),MATCH(E$1,INDIRECT(nfl_game_result_header),0),FALSE)),"error")</f>
        <v>-9</v>
      </c>
      <c r="F3007" s="23" t="str">
        <f ca="1">IFERROR(IF(ISBLANK(VLOOKUP($B3007,INDIRECT(nfl_game_result),MATCH(F$1,INDIRECT(nfl_game_result_header),0),FALSE)),"",VLOOKUP($B3007,INDIRECT(nfl_game_result),MATCH(F$1,INDIRECT(nfl_game_result_header),0),FALSE)),"error")</f>
        <v>off</v>
      </c>
      <c r="G3007" s="23">
        <f ca="1">IFERROR(IF(ISBLANK(VLOOKUP($B3007,INDIRECT(nfl_game_result),MATCH(G$1,INDIRECT(nfl_game_result_header),0),FALSE)),"",VLOOKUP($B3007,INDIRECT(nfl_game_result),MATCH(G$1,INDIRECT(nfl_game_result_header),0),FALSE)),"error")</f>
        <v>38.5</v>
      </c>
      <c r="H3007">
        <f ca="1">IFERROR(IF(ISBLANK(VLOOKUP($B3007,INDIRECT(nfl_game_result),MATCH(H$1,INDIRECT(nfl_game_result_header),0),FALSE)),"",VLOOKUP($B3007,INDIRECT(nfl_game_result),MATCH(H$1,INDIRECT(nfl_game_result_header),0),FALSE)),"error")</f>
        <v>45</v>
      </c>
      <c r="I3007">
        <f ca="1">IFERROR(IF(ISBLANK(VLOOKUP($B3007,INDIRECT(nfl_game_result),MATCH(I$1,INDIRECT(nfl_game_result_header),0),FALSE)),"",VLOOKUP($B3007,INDIRECT(nfl_game_result),MATCH(I$1,INDIRECT(nfl_game_result_header),0),FALSE)),"error")</f>
        <v>21</v>
      </c>
      <c r="J3007" t="str">
        <f ca="1">IFERROR(IF(ISBLANK(VLOOKUP($B3007,INDIRECT(nfl_game_result),MATCH(J$1,INDIRECT(nfl_game_result_header),0),FALSE)),"",VLOOKUP($B3007,INDIRECT(nfl_game_result),MATCH(J$1,INDIRECT(nfl_game_result_header),0),FALSE)),"error")</f>
        <v>CAR</v>
      </c>
      <c r="K3007" t="str">
        <f ca="1">IFERROR(IF(ISBLANK(VLOOKUP($B3007,INDIRECT(nfl_game_result),MATCH(K$1,INDIRECT(nfl_game_result_header),0),FALSE)),"",VLOOKUP($B3007,INDIRECT(nfl_game_result),MATCH(K$1,INDIRECT(nfl_game_result_header),0),FALSE)),"error")</f>
        <v>CAR</v>
      </c>
      <c r="L3007" s="23" t="str">
        <f ca="1">IFERROR(IF(ISBLANK(VLOOKUP($B3007,INDIRECT(nfl_game_result),MATCH(L$1,INDIRECT(nfl_game_result_header),0),FALSE)),"",VLOOKUP($B3007,INDIRECT(nfl_game_result),MATCH(L$1,INDIRECT(nfl_game_result_header),0),FALSE)),"error")</f>
        <v>O</v>
      </c>
      <c r="M3007" t="s">
        <v>14</v>
      </c>
      <c r="N3007">
        <v>-6</v>
      </c>
      <c r="O3007" t="s">
        <v>67</v>
      </c>
      <c r="P3007">
        <v>0.6</v>
      </c>
      <c r="Q3007" t="s">
        <v>67</v>
      </c>
      <c r="V3007" s="23" t="s">
        <v>416</v>
      </c>
      <c r="W3007">
        <f ca="1">VALUE(LEFT(C3007, 4))</f>
        <v>2017</v>
      </c>
      <c r="X3007">
        <f ca="1">VALUE(MID(C3007,6,FIND("_",C3007,6)-6))</f>
        <v>10</v>
      </c>
      <c r="Y3007">
        <f ca="1">IF(NOT(OR(ISBLANK(D3007),ISBLANK(E3007),D3007="",E3007="")),D3007-E3007,"")</f>
        <v>1</v>
      </c>
      <c r="Z3007">
        <f ca="1">IF(OR(NOT(ISNUMBER(D3007)),ISBLANK(D3007),D3007="",ISBLANK(N3007)),"",ABS(D3007-N3007))</f>
        <v>2</v>
      </c>
      <c r="AA3007">
        <f ca="1">IF(OR(ISBLANK(J3007),ISBLANK(O3007),J3007="",O3007=""),"",IF(J3007=O3007,1,0))</f>
        <v>1</v>
      </c>
      <c r="AB3007">
        <f ca="1">IF(OR(ISBLANK(K3007),ISBLANK(Q3007),K3007="",Q3007=""),"",IF(K3007=Q3007,1,0))</f>
        <v>1</v>
      </c>
      <c r="AC3007" s="23" t="str">
        <f t="shared" ca="1" si="46"/>
        <v/>
      </c>
    </row>
    <row r="3008" spans="1:29" x14ac:dyDescent="0.25">
      <c r="A3008" s="23">
        <v>3007</v>
      </c>
      <c r="B3008">
        <v>1482</v>
      </c>
      <c r="C3008" t="str">
        <f ca="1">IFERROR(VLOOKUP($B3008,INDIRECT(nfl_game_result),MATCH(C$1,INDIRECT(nfl_game_result_header),0),FALSE),"error")</f>
        <v>2017_11_TEN@PIT</v>
      </c>
      <c r="D3008">
        <f ca="1">IFERROR(IF(ISBLANK(VLOOKUP($B3008,INDIRECT(nfl_game_result),MATCH(D$1,INDIRECT(nfl_game_result_header),0),FALSE)),"",VLOOKUP($B3008,INDIRECT(nfl_game_result),MATCH(D$1,INDIRECT(nfl_game_result_header),0),FALSE)),"error")</f>
        <v>-7</v>
      </c>
      <c r="E3008">
        <f ca="1">IFERROR(IF(ISBLANK(VLOOKUP($B3008,INDIRECT(nfl_game_result),MATCH(E$1,INDIRECT(nfl_game_result_header),0),FALSE)),"",VLOOKUP($B3008,INDIRECT(nfl_game_result),MATCH(E$1,INDIRECT(nfl_game_result_header),0),FALSE)),"error")</f>
        <v>-7</v>
      </c>
      <c r="F3008" s="23">
        <f ca="1">IFERROR(IF(ISBLANK(VLOOKUP($B3008,INDIRECT(nfl_game_result),MATCH(F$1,INDIRECT(nfl_game_result_header),0),FALSE)),"",VLOOKUP($B3008,INDIRECT(nfl_game_result),MATCH(F$1,INDIRECT(nfl_game_result_header),0),FALSE)),"error")</f>
        <v>43.5</v>
      </c>
      <c r="G3008" s="23" t="str">
        <f ca="1">IFERROR(IF(ISBLANK(VLOOKUP($B3008,INDIRECT(nfl_game_result),MATCH(G$1,INDIRECT(nfl_game_result_header),0),FALSE)),"",VLOOKUP($B3008,INDIRECT(nfl_game_result),MATCH(G$1,INDIRECT(nfl_game_result_header),0),FALSE)),"error")</f>
        <v/>
      </c>
      <c r="H3008">
        <f ca="1">IFERROR(IF(ISBLANK(VLOOKUP($B3008,INDIRECT(nfl_game_result),MATCH(H$1,INDIRECT(nfl_game_result_header),0),FALSE)),"",VLOOKUP($B3008,INDIRECT(nfl_game_result),MATCH(H$1,INDIRECT(nfl_game_result_header),0),FALSE)),"error")</f>
        <v>40</v>
      </c>
      <c r="I3008">
        <f ca="1">IFERROR(IF(ISBLANK(VLOOKUP($B3008,INDIRECT(nfl_game_result),MATCH(I$1,INDIRECT(nfl_game_result_header),0),FALSE)),"",VLOOKUP($B3008,INDIRECT(nfl_game_result),MATCH(I$1,INDIRECT(nfl_game_result_header),0),FALSE)),"error")</f>
        <v>17</v>
      </c>
      <c r="J3008" t="str">
        <f ca="1">IFERROR(IF(ISBLANK(VLOOKUP($B3008,INDIRECT(nfl_game_result),MATCH(J$1,INDIRECT(nfl_game_result_header),0),FALSE)),"",VLOOKUP($B3008,INDIRECT(nfl_game_result),MATCH(J$1,INDIRECT(nfl_game_result_header),0),FALSE)),"error")</f>
        <v>PIT</v>
      </c>
      <c r="K3008" t="str">
        <f ca="1">IFERROR(IF(ISBLANK(VLOOKUP($B3008,INDIRECT(nfl_game_result),MATCH(K$1,INDIRECT(nfl_game_result_header),0),FALSE)),"",VLOOKUP($B3008,INDIRECT(nfl_game_result),MATCH(K$1,INDIRECT(nfl_game_result_header),0),FALSE)),"error")</f>
        <v>PIT</v>
      </c>
      <c r="L3008" s="23" t="str">
        <f ca="1">IFERROR(IF(ISBLANK(VLOOKUP($B3008,INDIRECT(nfl_game_result),MATCH(L$1,INDIRECT(nfl_game_result_header),0),FALSE)),"",VLOOKUP($B3008,INDIRECT(nfl_game_result),MATCH(L$1,INDIRECT(nfl_game_result_header),0),FALSE)),"error")</f>
        <v/>
      </c>
      <c r="M3008" t="s">
        <v>16</v>
      </c>
      <c r="N3008">
        <v>-7</v>
      </c>
      <c r="O3008" t="s">
        <v>87</v>
      </c>
      <c r="P3008">
        <v>0.51</v>
      </c>
      <c r="Q3008" t="s">
        <v>87</v>
      </c>
      <c r="V3008" s="23" t="s">
        <v>416</v>
      </c>
      <c r="W3008">
        <f ca="1">VALUE(LEFT(C3008, 4))</f>
        <v>2017</v>
      </c>
      <c r="X3008">
        <f ca="1">VALUE(MID(C3008,6,FIND("_",C3008,6)-6))</f>
        <v>11</v>
      </c>
      <c r="Y3008">
        <f ca="1">IF(NOT(OR(ISBLANK(D3008),ISBLANK(E3008),D3008="",E3008="")),D3008-E3008,"")</f>
        <v>0</v>
      </c>
      <c r="Z3008">
        <f ca="1">IF(OR(NOT(ISNUMBER(D3008)),ISBLANK(D3008),D3008="",ISBLANK(N3008)),"",ABS(D3008-N3008))</f>
        <v>0</v>
      </c>
      <c r="AA3008">
        <f ca="1">IF(OR(ISBLANK(J3008),ISBLANK(O3008),J3008="",O3008=""),"",IF(J3008=O3008,1,0))</f>
        <v>1</v>
      </c>
      <c r="AB3008">
        <f ca="1">IF(OR(ISBLANK(K3008),ISBLANK(Q3008),K3008="",Q3008=""),"",IF(K3008=Q3008,1,0))</f>
        <v>1</v>
      </c>
      <c r="AC3008" s="23" t="str">
        <f t="shared" ca="1" si="46"/>
        <v/>
      </c>
    </row>
    <row r="3009" spans="1:29" x14ac:dyDescent="0.25">
      <c r="A3009" s="23">
        <v>3008</v>
      </c>
      <c r="B3009">
        <v>1483</v>
      </c>
      <c r="C3009" t="str">
        <f ca="1">IFERROR(VLOOKUP($B3009,INDIRECT(nfl_game_result),MATCH(C$1,INDIRECT(nfl_game_result_header),0),FALSE),"error")</f>
        <v>2017_11_JAX@CLE</v>
      </c>
      <c r="D3009">
        <f ca="1">IFERROR(IF(ISBLANK(VLOOKUP($B3009,INDIRECT(nfl_game_result),MATCH(D$1,INDIRECT(nfl_game_result_header),0),FALSE)),"",VLOOKUP($B3009,INDIRECT(nfl_game_result),MATCH(D$1,INDIRECT(nfl_game_result_header),0),FALSE)),"error")</f>
        <v>8</v>
      </c>
      <c r="E3009">
        <f ca="1">IFERROR(IF(ISBLANK(VLOOKUP($B3009,INDIRECT(nfl_game_result),MATCH(E$1,INDIRECT(nfl_game_result_header),0),FALSE)),"",VLOOKUP($B3009,INDIRECT(nfl_game_result),MATCH(E$1,INDIRECT(nfl_game_result_header),0),FALSE)),"error")</f>
        <v>7.5</v>
      </c>
      <c r="F3009" s="23">
        <f ca="1">IFERROR(IF(ISBLANK(VLOOKUP($B3009,INDIRECT(nfl_game_result),MATCH(F$1,INDIRECT(nfl_game_result_header),0),FALSE)),"",VLOOKUP($B3009,INDIRECT(nfl_game_result),MATCH(F$1,INDIRECT(nfl_game_result_header),0),FALSE)),"error")</f>
        <v>38</v>
      </c>
      <c r="G3009" s="23">
        <f ca="1">IFERROR(IF(ISBLANK(VLOOKUP($B3009,INDIRECT(nfl_game_result),MATCH(G$1,INDIRECT(nfl_game_result_header),0),FALSE)),"",VLOOKUP($B3009,INDIRECT(nfl_game_result),MATCH(G$1,INDIRECT(nfl_game_result_header),0),FALSE)),"error")</f>
        <v>35</v>
      </c>
      <c r="H3009">
        <f ca="1">IFERROR(IF(ISBLANK(VLOOKUP($B3009,INDIRECT(nfl_game_result),MATCH(H$1,INDIRECT(nfl_game_result_header),0),FALSE)),"",VLOOKUP($B3009,INDIRECT(nfl_game_result),MATCH(H$1,INDIRECT(nfl_game_result_header),0),FALSE)),"error")</f>
        <v>7</v>
      </c>
      <c r="I3009">
        <f ca="1">IFERROR(IF(ISBLANK(VLOOKUP($B3009,INDIRECT(nfl_game_result),MATCH(I$1,INDIRECT(nfl_game_result_header),0),FALSE)),"",VLOOKUP($B3009,INDIRECT(nfl_game_result),MATCH(I$1,INDIRECT(nfl_game_result_header),0),FALSE)),"error")</f>
        <v>19</v>
      </c>
      <c r="J3009" t="str">
        <f ca="1">IFERROR(IF(ISBLANK(VLOOKUP($B3009,INDIRECT(nfl_game_result),MATCH(J$1,INDIRECT(nfl_game_result_header),0),FALSE)),"",VLOOKUP($B3009,INDIRECT(nfl_game_result),MATCH(J$1,INDIRECT(nfl_game_result_header),0),FALSE)),"error")</f>
        <v>JAX</v>
      </c>
      <c r="K3009" t="str">
        <f ca="1">IFERROR(IF(ISBLANK(VLOOKUP($B3009,INDIRECT(nfl_game_result),MATCH(K$1,INDIRECT(nfl_game_result_header),0),FALSE)),"",VLOOKUP($B3009,INDIRECT(nfl_game_result),MATCH(K$1,INDIRECT(nfl_game_result_header),0),FALSE)),"error")</f>
        <v>JAX</v>
      </c>
      <c r="L3009" s="23" t="str">
        <f ca="1">IFERROR(IF(ISBLANK(VLOOKUP($B3009,INDIRECT(nfl_game_result),MATCH(L$1,INDIRECT(nfl_game_result_header),0),FALSE)),"",VLOOKUP($B3009,INDIRECT(nfl_game_result),MATCH(L$1,INDIRECT(nfl_game_result_header),0),FALSE)),"error")</f>
        <v>U</v>
      </c>
      <c r="M3009" t="s">
        <v>16</v>
      </c>
      <c r="N3009">
        <v>5</v>
      </c>
      <c r="O3009" t="s">
        <v>77</v>
      </c>
      <c r="P3009">
        <v>0.59</v>
      </c>
      <c r="Q3009" t="s">
        <v>77</v>
      </c>
      <c r="V3009" s="23" t="s">
        <v>416</v>
      </c>
      <c r="W3009">
        <f ca="1">VALUE(LEFT(C3009, 4))</f>
        <v>2017</v>
      </c>
      <c r="X3009">
        <f ca="1">VALUE(MID(C3009,6,FIND("_",C3009,6)-6))</f>
        <v>11</v>
      </c>
      <c r="Y3009">
        <f ca="1">IF(NOT(OR(ISBLANK(D3009),ISBLANK(E3009),D3009="",E3009="")),D3009-E3009,"")</f>
        <v>0.5</v>
      </c>
      <c r="Z3009">
        <f ca="1">IF(OR(NOT(ISNUMBER(D3009)),ISBLANK(D3009),D3009="",ISBLANK(N3009)),"",ABS(D3009-N3009))</f>
        <v>3</v>
      </c>
      <c r="AA3009">
        <f ca="1">IF(OR(ISBLANK(J3009),ISBLANK(O3009),J3009="",O3009=""),"",IF(J3009=O3009,1,0))</f>
        <v>1</v>
      </c>
      <c r="AB3009">
        <f ca="1">IF(OR(ISBLANK(K3009),ISBLANK(Q3009),K3009="",Q3009=""),"",IF(K3009=Q3009,1,0))</f>
        <v>1</v>
      </c>
      <c r="AC3009" s="23" t="str">
        <f t="shared" ca="1" si="46"/>
        <v/>
      </c>
    </row>
    <row r="3010" spans="1:29" x14ac:dyDescent="0.25">
      <c r="A3010" s="23">
        <v>3009</v>
      </c>
      <c r="B3010">
        <v>1484</v>
      </c>
      <c r="C3010" t="str">
        <f ca="1">IFERROR(VLOOKUP($B3010,INDIRECT(nfl_game_result),MATCH(C$1,INDIRECT(nfl_game_result_header),0),FALSE),"error")</f>
        <v>2017_11_TBY@MIA</v>
      </c>
      <c r="D3010">
        <f ca="1">IFERROR(IF(ISBLANK(VLOOKUP($B3010,INDIRECT(nfl_game_result),MATCH(D$1,INDIRECT(nfl_game_result_header),0),FALSE)),"",VLOOKUP($B3010,INDIRECT(nfl_game_result),MATCH(D$1,INDIRECT(nfl_game_result_header),0),FALSE)),"error")</f>
        <v>-2.5</v>
      </c>
      <c r="E3010">
        <f ca="1">IFERROR(IF(ISBLANK(VLOOKUP($B3010,INDIRECT(nfl_game_result),MATCH(E$1,INDIRECT(nfl_game_result_header),0),FALSE)),"",VLOOKUP($B3010,INDIRECT(nfl_game_result),MATCH(E$1,INDIRECT(nfl_game_result_header),0),FALSE)),"error")</f>
        <v>1</v>
      </c>
      <c r="F3010" s="23" t="str">
        <f ca="1">IFERROR(IF(ISBLANK(VLOOKUP($B3010,INDIRECT(nfl_game_result),MATCH(F$1,INDIRECT(nfl_game_result_header),0),FALSE)),"",VLOOKUP($B3010,INDIRECT(nfl_game_result),MATCH(F$1,INDIRECT(nfl_game_result_header),0),FALSE)),"error")</f>
        <v>off</v>
      </c>
      <c r="G3010" s="23">
        <f ca="1">IFERROR(IF(ISBLANK(VLOOKUP($B3010,INDIRECT(nfl_game_result),MATCH(G$1,INDIRECT(nfl_game_result_header),0),FALSE)),"",VLOOKUP($B3010,INDIRECT(nfl_game_result),MATCH(G$1,INDIRECT(nfl_game_result_header),0),FALSE)),"error")</f>
        <v>42</v>
      </c>
      <c r="H3010">
        <f ca="1">IFERROR(IF(ISBLANK(VLOOKUP($B3010,INDIRECT(nfl_game_result),MATCH(H$1,INDIRECT(nfl_game_result_header),0),FALSE)),"",VLOOKUP($B3010,INDIRECT(nfl_game_result),MATCH(H$1,INDIRECT(nfl_game_result_header),0),FALSE)),"error")</f>
        <v>20</v>
      </c>
      <c r="I3010">
        <f ca="1">IFERROR(IF(ISBLANK(VLOOKUP($B3010,INDIRECT(nfl_game_result),MATCH(I$1,INDIRECT(nfl_game_result_header),0),FALSE)),"",VLOOKUP($B3010,INDIRECT(nfl_game_result),MATCH(I$1,INDIRECT(nfl_game_result_header),0),FALSE)),"error")</f>
        <v>30</v>
      </c>
      <c r="J3010" t="str">
        <f ca="1">IFERROR(IF(ISBLANK(VLOOKUP($B3010,INDIRECT(nfl_game_result),MATCH(J$1,INDIRECT(nfl_game_result_header),0),FALSE)),"",VLOOKUP($B3010,INDIRECT(nfl_game_result),MATCH(J$1,INDIRECT(nfl_game_result_header),0),FALSE)),"error")</f>
        <v>TBY</v>
      </c>
      <c r="K3010" t="str">
        <f ca="1">IFERROR(IF(ISBLANK(VLOOKUP($B3010,INDIRECT(nfl_game_result),MATCH(K$1,INDIRECT(nfl_game_result_header),0),FALSE)),"",VLOOKUP($B3010,INDIRECT(nfl_game_result),MATCH(K$1,INDIRECT(nfl_game_result_header),0),FALSE)),"error")</f>
        <v>TBY</v>
      </c>
      <c r="L3010" s="23" t="str">
        <f ca="1">IFERROR(IF(ISBLANK(VLOOKUP($B3010,INDIRECT(nfl_game_result),MATCH(L$1,INDIRECT(nfl_game_result_header),0),FALSE)),"",VLOOKUP($B3010,INDIRECT(nfl_game_result),MATCH(L$1,INDIRECT(nfl_game_result_header),0),FALSE)),"error")</f>
        <v>O</v>
      </c>
      <c r="M3010" t="s">
        <v>16</v>
      </c>
      <c r="N3010">
        <v>-3</v>
      </c>
      <c r="O3010" t="s">
        <v>334</v>
      </c>
      <c r="P3010">
        <v>0.62</v>
      </c>
      <c r="Q3010" t="s">
        <v>334</v>
      </c>
      <c r="V3010" s="23" t="s">
        <v>416</v>
      </c>
      <c r="W3010">
        <f ca="1">VALUE(LEFT(C3010, 4))</f>
        <v>2017</v>
      </c>
      <c r="X3010">
        <f ca="1">VALUE(MID(C3010,6,FIND("_",C3010,6)-6))</f>
        <v>11</v>
      </c>
      <c r="Y3010">
        <f ca="1">IF(NOT(OR(ISBLANK(D3010),ISBLANK(E3010),D3010="",E3010="")),D3010-E3010,"")</f>
        <v>-3.5</v>
      </c>
      <c r="Z3010">
        <f ca="1">IF(OR(NOT(ISNUMBER(D3010)),ISBLANK(D3010),D3010="",ISBLANK(N3010)),"",ABS(D3010-N3010))</f>
        <v>0.5</v>
      </c>
      <c r="AA3010">
        <f ca="1">IF(OR(ISBLANK(J3010),ISBLANK(O3010),J3010="",O3010=""),"",IF(J3010=O3010,1,0))</f>
        <v>1</v>
      </c>
      <c r="AB3010">
        <f ca="1">IF(OR(ISBLANK(K3010),ISBLANK(Q3010),K3010="",Q3010=""),"",IF(K3010=Q3010,1,0))</f>
        <v>1</v>
      </c>
      <c r="AC3010" s="23" t="str">
        <f t="shared" ca="1" si="46"/>
        <v/>
      </c>
    </row>
    <row r="3011" spans="1:29" x14ac:dyDescent="0.25">
      <c r="A3011" s="23">
        <v>3010</v>
      </c>
      <c r="B3011">
        <v>1485</v>
      </c>
      <c r="C3011" t="str">
        <f ca="1">IFERROR(VLOOKUP($B3011,INDIRECT(nfl_game_result),MATCH(C$1,INDIRECT(nfl_game_result_header),0),FALSE),"error")</f>
        <v>2017_11_BAL@GBY</v>
      </c>
      <c r="D3011">
        <f ca="1">IFERROR(IF(ISBLANK(VLOOKUP($B3011,INDIRECT(nfl_game_result),MATCH(D$1,INDIRECT(nfl_game_result_header),0),FALSE)),"",VLOOKUP($B3011,INDIRECT(nfl_game_result),MATCH(D$1,INDIRECT(nfl_game_result_header),0),FALSE)),"error")</f>
        <v>2</v>
      </c>
      <c r="E3011">
        <f ca="1">IFERROR(IF(ISBLANK(VLOOKUP($B3011,INDIRECT(nfl_game_result),MATCH(E$1,INDIRECT(nfl_game_result_header),0),FALSE)),"",VLOOKUP($B3011,INDIRECT(nfl_game_result),MATCH(E$1,INDIRECT(nfl_game_result_header),0),FALSE)),"error")</f>
        <v>2</v>
      </c>
      <c r="F3011" s="23">
        <f ca="1">IFERROR(IF(ISBLANK(VLOOKUP($B3011,INDIRECT(nfl_game_result),MATCH(F$1,INDIRECT(nfl_game_result_header),0),FALSE)),"",VLOOKUP($B3011,INDIRECT(nfl_game_result),MATCH(F$1,INDIRECT(nfl_game_result_header),0),FALSE)),"error")</f>
        <v>38</v>
      </c>
      <c r="G3011" s="23">
        <f ca="1">IFERROR(IF(ISBLANK(VLOOKUP($B3011,INDIRECT(nfl_game_result),MATCH(G$1,INDIRECT(nfl_game_result_header),0),FALSE)),"",VLOOKUP($B3011,INDIRECT(nfl_game_result),MATCH(G$1,INDIRECT(nfl_game_result_header),0),FALSE)),"error")</f>
        <v>38</v>
      </c>
      <c r="H3011">
        <f ca="1">IFERROR(IF(ISBLANK(VLOOKUP($B3011,INDIRECT(nfl_game_result),MATCH(H$1,INDIRECT(nfl_game_result_header),0),FALSE)),"",VLOOKUP($B3011,INDIRECT(nfl_game_result),MATCH(H$1,INDIRECT(nfl_game_result_header),0),FALSE)),"error")</f>
        <v>0</v>
      </c>
      <c r="I3011">
        <f ca="1">IFERROR(IF(ISBLANK(VLOOKUP($B3011,INDIRECT(nfl_game_result),MATCH(I$1,INDIRECT(nfl_game_result_header),0),FALSE)),"",VLOOKUP($B3011,INDIRECT(nfl_game_result),MATCH(I$1,INDIRECT(nfl_game_result_header),0),FALSE)),"error")</f>
        <v>23</v>
      </c>
      <c r="J3011" t="str">
        <f ca="1">IFERROR(IF(ISBLANK(VLOOKUP($B3011,INDIRECT(nfl_game_result),MATCH(J$1,INDIRECT(nfl_game_result_header),0),FALSE)),"",VLOOKUP($B3011,INDIRECT(nfl_game_result),MATCH(J$1,INDIRECT(nfl_game_result_header),0),FALSE)),"error")</f>
        <v>BAL</v>
      </c>
      <c r="K3011" t="str">
        <f ca="1">IFERROR(IF(ISBLANK(VLOOKUP($B3011,INDIRECT(nfl_game_result),MATCH(K$1,INDIRECT(nfl_game_result_header),0),FALSE)),"",VLOOKUP($B3011,INDIRECT(nfl_game_result),MATCH(K$1,INDIRECT(nfl_game_result_header),0),FALSE)),"error")</f>
        <v>BAL</v>
      </c>
      <c r="L3011" s="23" t="str">
        <f ca="1">IFERROR(IF(ISBLANK(VLOOKUP($B3011,INDIRECT(nfl_game_result),MATCH(L$1,INDIRECT(nfl_game_result_header),0),FALSE)),"",VLOOKUP($B3011,INDIRECT(nfl_game_result),MATCH(L$1,INDIRECT(nfl_game_result_header),0),FALSE)),"error")</f>
        <v>U</v>
      </c>
      <c r="M3011" t="s">
        <v>16</v>
      </c>
      <c r="N3011">
        <v>2.5</v>
      </c>
      <c r="O3011" t="s">
        <v>65</v>
      </c>
      <c r="P3011">
        <v>0.54</v>
      </c>
      <c r="Q3011" t="s">
        <v>65</v>
      </c>
      <c r="V3011" s="23" t="s">
        <v>416</v>
      </c>
      <c r="W3011">
        <f ca="1">VALUE(LEFT(C3011, 4))</f>
        <v>2017</v>
      </c>
      <c r="X3011">
        <f ca="1">VALUE(MID(C3011,6,FIND("_",C3011,6)-6))</f>
        <v>11</v>
      </c>
      <c r="Y3011">
        <f ca="1">IF(NOT(OR(ISBLANK(D3011),ISBLANK(E3011),D3011="",E3011="")),D3011-E3011,"")</f>
        <v>0</v>
      </c>
      <c r="Z3011">
        <f ca="1">IF(OR(NOT(ISNUMBER(D3011)),ISBLANK(D3011),D3011="",ISBLANK(N3011)),"",ABS(D3011-N3011))</f>
        <v>0.5</v>
      </c>
      <c r="AA3011">
        <f ca="1">IF(OR(ISBLANK(J3011),ISBLANK(O3011),J3011="",O3011=""),"",IF(J3011=O3011,1,0))</f>
        <v>1</v>
      </c>
      <c r="AB3011">
        <f ca="1">IF(OR(ISBLANK(K3011),ISBLANK(Q3011),K3011="",Q3011=""),"",IF(K3011=Q3011,1,0))</f>
        <v>1</v>
      </c>
      <c r="AC3011" s="23" t="str">
        <f t="shared" ca="1" si="46"/>
        <v/>
      </c>
    </row>
    <row r="3012" spans="1:29" x14ac:dyDescent="0.25">
      <c r="A3012" s="23">
        <v>3011</v>
      </c>
      <c r="B3012">
        <v>1486</v>
      </c>
      <c r="C3012" t="str">
        <f ca="1">IFERROR(VLOOKUP($B3012,INDIRECT(nfl_game_result),MATCH(C$1,INDIRECT(nfl_game_result_header),0),FALSE),"error")</f>
        <v>2017_11_DET@CHI</v>
      </c>
      <c r="D3012">
        <f ca="1">IFERROR(IF(ISBLANK(VLOOKUP($B3012,INDIRECT(nfl_game_result),MATCH(D$1,INDIRECT(nfl_game_result_header),0),FALSE)),"",VLOOKUP($B3012,INDIRECT(nfl_game_result),MATCH(D$1,INDIRECT(nfl_game_result_header),0),FALSE)),"error")</f>
        <v>3</v>
      </c>
      <c r="E3012">
        <f ca="1">IFERROR(IF(ISBLANK(VLOOKUP($B3012,INDIRECT(nfl_game_result),MATCH(E$1,INDIRECT(nfl_game_result_header),0),FALSE)),"",VLOOKUP($B3012,INDIRECT(nfl_game_result),MATCH(E$1,INDIRECT(nfl_game_result_header),0),FALSE)),"error")</f>
        <v>3</v>
      </c>
      <c r="F3012" s="23">
        <f ca="1">IFERROR(IF(ISBLANK(VLOOKUP($B3012,INDIRECT(nfl_game_result),MATCH(F$1,INDIRECT(nfl_game_result_header),0),FALSE)),"",VLOOKUP($B3012,INDIRECT(nfl_game_result),MATCH(F$1,INDIRECT(nfl_game_result_header),0),FALSE)),"error")</f>
        <v>44</v>
      </c>
      <c r="G3012" s="23">
        <f ca="1">IFERROR(IF(ISBLANK(VLOOKUP($B3012,INDIRECT(nfl_game_result),MATCH(G$1,INDIRECT(nfl_game_result_header),0),FALSE)),"",VLOOKUP($B3012,INDIRECT(nfl_game_result),MATCH(G$1,INDIRECT(nfl_game_result_header),0),FALSE)),"error")</f>
        <v>41</v>
      </c>
      <c r="H3012">
        <f ca="1">IFERROR(IF(ISBLANK(VLOOKUP($B3012,INDIRECT(nfl_game_result),MATCH(H$1,INDIRECT(nfl_game_result_header),0),FALSE)),"",VLOOKUP($B3012,INDIRECT(nfl_game_result),MATCH(H$1,INDIRECT(nfl_game_result_header),0),FALSE)),"error")</f>
        <v>24</v>
      </c>
      <c r="I3012">
        <f ca="1">IFERROR(IF(ISBLANK(VLOOKUP($B3012,INDIRECT(nfl_game_result),MATCH(I$1,INDIRECT(nfl_game_result_header),0),FALSE)),"",VLOOKUP($B3012,INDIRECT(nfl_game_result),MATCH(I$1,INDIRECT(nfl_game_result_header),0),FALSE)),"error")</f>
        <v>27</v>
      </c>
      <c r="J3012" t="str">
        <f ca="1">IFERROR(IF(ISBLANK(VLOOKUP($B3012,INDIRECT(nfl_game_result),MATCH(J$1,INDIRECT(nfl_game_result_header),0),FALSE)),"",VLOOKUP($B3012,INDIRECT(nfl_game_result),MATCH(J$1,INDIRECT(nfl_game_result_header),0),FALSE)),"error")</f>
        <v>na</v>
      </c>
      <c r="K3012" t="str">
        <f ca="1">IFERROR(IF(ISBLANK(VLOOKUP($B3012,INDIRECT(nfl_game_result),MATCH(K$1,INDIRECT(nfl_game_result_header),0),FALSE)),"",VLOOKUP($B3012,INDIRECT(nfl_game_result),MATCH(K$1,INDIRECT(nfl_game_result_header),0),FALSE)),"error")</f>
        <v>DET</v>
      </c>
      <c r="L3012" s="23" t="str">
        <f ca="1">IFERROR(IF(ISBLANK(VLOOKUP($B3012,INDIRECT(nfl_game_result),MATCH(L$1,INDIRECT(nfl_game_result_header),0),FALSE)),"",VLOOKUP($B3012,INDIRECT(nfl_game_result),MATCH(L$1,INDIRECT(nfl_game_result_header),0),FALSE)),"error")</f>
        <v>O</v>
      </c>
      <c r="M3012" t="s">
        <v>16</v>
      </c>
      <c r="N3012">
        <v>2.5</v>
      </c>
      <c r="O3012" t="s">
        <v>68</v>
      </c>
      <c r="P3012">
        <v>0.52</v>
      </c>
      <c r="Q3012" t="s">
        <v>73</v>
      </c>
      <c r="V3012" s="23" t="s">
        <v>416</v>
      </c>
      <c r="W3012">
        <f ca="1">VALUE(LEFT(C3012, 4))</f>
        <v>2017</v>
      </c>
      <c r="X3012">
        <f ca="1">VALUE(MID(C3012,6,FIND("_",C3012,6)-6))</f>
        <v>11</v>
      </c>
      <c r="Y3012">
        <f ca="1">IF(NOT(OR(ISBLANK(D3012),ISBLANK(E3012),D3012="",E3012="")),D3012-E3012,"")</f>
        <v>0</v>
      </c>
      <c r="Z3012">
        <f ca="1">IF(OR(NOT(ISNUMBER(D3012)),ISBLANK(D3012),D3012="",ISBLANK(N3012)),"",ABS(D3012-N3012))</f>
        <v>0.5</v>
      </c>
      <c r="AA3012">
        <f ca="1">IF(OR(ISBLANK(J3012),ISBLANK(O3012),J3012="",O3012=""),"",IF(J3012=O3012,1,0))</f>
        <v>0</v>
      </c>
      <c r="AB3012">
        <f ca="1">IF(OR(ISBLANK(K3012),ISBLANK(Q3012),K3012="",Q3012=""),"",IF(K3012=Q3012,1,0))</f>
        <v>1</v>
      </c>
      <c r="AC3012" s="23" t="str">
        <f t="shared" ca="1" si="46"/>
        <v/>
      </c>
    </row>
    <row r="3013" spans="1:29" x14ac:dyDescent="0.25">
      <c r="A3013" s="23">
        <v>3012</v>
      </c>
      <c r="B3013">
        <v>1487</v>
      </c>
      <c r="C3013" t="str">
        <f ca="1">IFERROR(VLOOKUP($B3013,INDIRECT(nfl_game_result),MATCH(C$1,INDIRECT(nfl_game_result_header),0),FALSE),"error")</f>
        <v>2017_11_LAR@MIN</v>
      </c>
      <c r="D3013">
        <f ca="1">IFERROR(IF(ISBLANK(VLOOKUP($B3013,INDIRECT(nfl_game_result),MATCH(D$1,INDIRECT(nfl_game_result_header),0),FALSE)),"",VLOOKUP($B3013,INDIRECT(nfl_game_result),MATCH(D$1,INDIRECT(nfl_game_result_header),0),FALSE)),"error")</f>
        <v>-1.5</v>
      </c>
      <c r="E3013">
        <f ca="1">IFERROR(IF(ISBLANK(VLOOKUP($B3013,INDIRECT(nfl_game_result),MATCH(E$1,INDIRECT(nfl_game_result_header),0),FALSE)),"",VLOOKUP($B3013,INDIRECT(nfl_game_result),MATCH(E$1,INDIRECT(nfl_game_result_header),0),FALSE)),"error")</f>
        <v>-2.5</v>
      </c>
      <c r="F3013" s="23">
        <f ca="1">IFERROR(IF(ISBLANK(VLOOKUP($B3013,INDIRECT(nfl_game_result),MATCH(F$1,INDIRECT(nfl_game_result_header),0),FALSE)),"",VLOOKUP($B3013,INDIRECT(nfl_game_result),MATCH(F$1,INDIRECT(nfl_game_result_header),0),FALSE)),"error")</f>
        <v>46</v>
      </c>
      <c r="G3013" s="23">
        <f ca="1">IFERROR(IF(ISBLANK(VLOOKUP($B3013,INDIRECT(nfl_game_result),MATCH(G$1,INDIRECT(nfl_game_result_header),0),FALSE)),"",VLOOKUP($B3013,INDIRECT(nfl_game_result),MATCH(G$1,INDIRECT(nfl_game_result_header),0),FALSE)),"error")</f>
        <v>45.5</v>
      </c>
      <c r="H3013">
        <f ca="1">IFERROR(IF(ISBLANK(VLOOKUP($B3013,INDIRECT(nfl_game_result),MATCH(H$1,INDIRECT(nfl_game_result_header),0),FALSE)),"",VLOOKUP($B3013,INDIRECT(nfl_game_result),MATCH(H$1,INDIRECT(nfl_game_result_header),0),FALSE)),"error")</f>
        <v>24</v>
      </c>
      <c r="I3013">
        <f ca="1">IFERROR(IF(ISBLANK(VLOOKUP($B3013,INDIRECT(nfl_game_result),MATCH(I$1,INDIRECT(nfl_game_result_header),0),FALSE)),"",VLOOKUP($B3013,INDIRECT(nfl_game_result),MATCH(I$1,INDIRECT(nfl_game_result_header),0),FALSE)),"error")</f>
        <v>7</v>
      </c>
      <c r="J3013" t="str">
        <f ca="1">IFERROR(IF(ISBLANK(VLOOKUP($B3013,INDIRECT(nfl_game_result),MATCH(J$1,INDIRECT(nfl_game_result_header),0),FALSE)),"",VLOOKUP($B3013,INDIRECT(nfl_game_result),MATCH(J$1,INDIRECT(nfl_game_result_header),0),FALSE)),"error")</f>
        <v>MIN</v>
      </c>
      <c r="K3013" t="str">
        <f ca="1">IFERROR(IF(ISBLANK(VLOOKUP($B3013,INDIRECT(nfl_game_result),MATCH(K$1,INDIRECT(nfl_game_result_header),0),FALSE)),"",VLOOKUP($B3013,INDIRECT(nfl_game_result),MATCH(K$1,INDIRECT(nfl_game_result_header),0),FALSE)),"error")</f>
        <v>MIN</v>
      </c>
      <c r="L3013" s="23" t="str">
        <f ca="1">IFERROR(IF(ISBLANK(VLOOKUP($B3013,INDIRECT(nfl_game_result),MATCH(L$1,INDIRECT(nfl_game_result_header),0),FALSE)),"",VLOOKUP($B3013,INDIRECT(nfl_game_result),MATCH(L$1,INDIRECT(nfl_game_result_header),0),FALSE)),"error")</f>
        <v>U</v>
      </c>
      <c r="M3013" t="s">
        <v>16</v>
      </c>
      <c r="N3013">
        <v>-1</v>
      </c>
      <c r="O3013" t="s">
        <v>123</v>
      </c>
      <c r="P3013">
        <v>0.59</v>
      </c>
      <c r="Q3013" t="s">
        <v>123</v>
      </c>
      <c r="V3013" s="23" t="s">
        <v>416</v>
      </c>
      <c r="W3013">
        <f ca="1">VALUE(LEFT(C3013, 4))</f>
        <v>2017</v>
      </c>
      <c r="X3013">
        <f ca="1">VALUE(MID(C3013,6,FIND("_",C3013,6)-6))</f>
        <v>11</v>
      </c>
      <c r="Y3013">
        <f ca="1">IF(NOT(OR(ISBLANK(D3013),ISBLANK(E3013),D3013="",E3013="")),D3013-E3013,"")</f>
        <v>1</v>
      </c>
      <c r="Z3013">
        <f ca="1">IF(OR(NOT(ISNUMBER(D3013)),ISBLANK(D3013),D3013="",ISBLANK(N3013)),"",ABS(D3013-N3013))</f>
        <v>0.5</v>
      </c>
      <c r="AA3013">
        <f ca="1">IF(OR(ISBLANK(J3013),ISBLANK(O3013),J3013="",O3013=""),"",IF(J3013=O3013,1,0))</f>
        <v>0</v>
      </c>
      <c r="AB3013">
        <f ca="1">IF(OR(ISBLANK(K3013),ISBLANK(Q3013),K3013="",Q3013=""),"",IF(K3013=Q3013,1,0))</f>
        <v>0</v>
      </c>
      <c r="AC3013" s="23" t="str">
        <f t="shared" ca="1" si="46"/>
        <v/>
      </c>
    </row>
    <row r="3014" spans="1:29" x14ac:dyDescent="0.25">
      <c r="A3014" s="23">
        <v>3013</v>
      </c>
      <c r="B3014">
        <v>1488</v>
      </c>
      <c r="C3014" t="str">
        <f ca="1">IFERROR(VLOOKUP($B3014,INDIRECT(nfl_game_result),MATCH(C$1,INDIRECT(nfl_game_result_header),0),FALSE),"error")</f>
        <v>2017_11_ARI@HOU</v>
      </c>
      <c r="D3014">
        <f ca="1">IFERROR(IF(ISBLANK(VLOOKUP($B3014,INDIRECT(nfl_game_result),MATCH(D$1,INDIRECT(nfl_game_result_header),0),FALSE)),"",VLOOKUP($B3014,INDIRECT(nfl_game_result),MATCH(D$1,INDIRECT(nfl_game_result_header),0),FALSE)),"error")</f>
        <v>2</v>
      </c>
      <c r="E3014">
        <f ca="1">IFERROR(IF(ISBLANK(VLOOKUP($B3014,INDIRECT(nfl_game_result),MATCH(E$1,INDIRECT(nfl_game_result_header),0),FALSE)),"",VLOOKUP($B3014,INDIRECT(nfl_game_result),MATCH(E$1,INDIRECT(nfl_game_result_header),0),FALSE)),"error")</f>
        <v>-2</v>
      </c>
      <c r="F3014" s="23" t="str">
        <f ca="1">IFERROR(IF(ISBLANK(VLOOKUP($B3014,INDIRECT(nfl_game_result),MATCH(F$1,INDIRECT(nfl_game_result_header),0),FALSE)),"",VLOOKUP($B3014,INDIRECT(nfl_game_result),MATCH(F$1,INDIRECT(nfl_game_result_header),0),FALSE)),"error")</f>
        <v>off</v>
      </c>
      <c r="G3014" s="23">
        <f ca="1">IFERROR(IF(ISBLANK(VLOOKUP($B3014,INDIRECT(nfl_game_result),MATCH(G$1,INDIRECT(nfl_game_result_header),0),FALSE)),"",VLOOKUP($B3014,INDIRECT(nfl_game_result),MATCH(G$1,INDIRECT(nfl_game_result_header),0),FALSE)),"error")</f>
        <v>38.5</v>
      </c>
      <c r="H3014">
        <f ca="1">IFERROR(IF(ISBLANK(VLOOKUP($B3014,INDIRECT(nfl_game_result),MATCH(H$1,INDIRECT(nfl_game_result_header),0),FALSE)),"",VLOOKUP($B3014,INDIRECT(nfl_game_result),MATCH(H$1,INDIRECT(nfl_game_result_header),0),FALSE)),"error")</f>
        <v>31</v>
      </c>
      <c r="I3014">
        <f ca="1">IFERROR(IF(ISBLANK(VLOOKUP($B3014,INDIRECT(nfl_game_result),MATCH(I$1,INDIRECT(nfl_game_result_header),0),FALSE)),"",VLOOKUP($B3014,INDIRECT(nfl_game_result),MATCH(I$1,INDIRECT(nfl_game_result_header),0),FALSE)),"error")</f>
        <v>21</v>
      </c>
      <c r="J3014" t="str">
        <f ca="1">IFERROR(IF(ISBLANK(VLOOKUP($B3014,INDIRECT(nfl_game_result),MATCH(J$1,INDIRECT(nfl_game_result_header),0),FALSE)),"",VLOOKUP($B3014,INDIRECT(nfl_game_result),MATCH(J$1,INDIRECT(nfl_game_result_header),0),FALSE)),"error")</f>
        <v>HOU</v>
      </c>
      <c r="K3014" t="str">
        <f ca="1">IFERROR(IF(ISBLANK(VLOOKUP($B3014,INDIRECT(nfl_game_result),MATCH(K$1,INDIRECT(nfl_game_result_header),0),FALSE)),"",VLOOKUP($B3014,INDIRECT(nfl_game_result),MATCH(K$1,INDIRECT(nfl_game_result_header),0),FALSE)),"error")</f>
        <v>HOU</v>
      </c>
      <c r="L3014" s="23" t="str">
        <f ca="1">IFERROR(IF(ISBLANK(VLOOKUP($B3014,INDIRECT(nfl_game_result),MATCH(L$1,INDIRECT(nfl_game_result_header),0),FALSE)),"",VLOOKUP($B3014,INDIRECT(nfl_game_result),MATCH(L$1,INDIRECT(nfl_game_result_header),0),FALSE)),"error")</f>
        <v>O</v>
      </c>
      <c r="M3014" t="s">
        <v>16</v>
      </c>
      <c r="N3014">
        <v>-3</v>
      </c>
      <c r="O3014" t="s">
        <v>64</v>
      </c>
      <c r="P3014">
        <v>0.66</v>
      </c>
      <c r="Q3014" t="s">
        <v>64</v>
      </c>
      <c r="V3014" s="23" t="s">
        <v>416</v>
      </c>
      <c r="W3014">
        <f ca="1">VALUE(LEFT(C3014, 4))</f>
        <v>2017</v>
      </c>
      <c r="X3014">
        <f ca="1">VALUE(MID(C3014,6,FIND("_",C3014,6)-6))</f>
        <v>11</v>
      </c>
      <c r="Y3014">
        <f ca="1">IF(NOT(OR(ISBLANK(D3014),ISBLANK(E3014),D3014="",E3014="")),D3014-E3014,"")</f>
        <v>4</v>
      </c>
      <c r="Z3014">
        <f ca="1">IF(OR(NOT(ISNUMBER(D3014)),ISBLANK(D3014),D3014="",ISBLANK(N3014)),"",ABS(D3014-N3014))</f>
        <v>5</v>
      </c>
      <c r="AA3014">
        <f ca="1">IF(OR(ISBLANK(J3014),ISBLANK(O3014),J3014="",O3014=""),"",IF(J3014=O3014,1,0))</f>
        <v>0</v>
      </c>
      <c r="AB3014">
        <f ca="1">IF(OR(ISBLANK(K3014),ISBLANK(Q3014),K3014="",Q3014=""),"",IF(K3014=Q3014,1,0))</f>
        <v>0</v>
      </c>
      <c r="AC3014" s="23" t="str">
        <f t="shared" ca="1" si="46"/>
        <v/>
      </c>
    </row>
    <row r="3015" spans="1:29" x14ac:dyDescent="0.25">
      <c r="A3015" s="23">
        <v>3014</v>
      </c>
      <c r="B3015">
        <v>1489</v>
      </c>
      <c r="C3015" t="str">
        <f ca="1">IFERROR(VLOOKUP($B3015,INDIRECT(nfl_game_result),MATCH(C$1,INDIRECT(nfl_game_result_header),0),FALSE),"error")</f>
        <v>2017_11_KCY@NYG</v>
      </c>
      <c r="D3015">
        <f ca="1">IFERROR(IF(ISBLANK(VLOOKUP($B3015,INDIRECT(nfl_game_result),MATCH(D$1,INDIRECT(nfl_game_result_header),0),FALSE)),"",VLOOKUP($B3015,INDIRECT(nfl_game_result),MATCH(D$1,INDIRECT(nfl_game_result_header),0),FALSE)),"error")</f>
        <v>11.5</v>
      </c>
      <c r="E3015">
        <f ca="1">IFERROR(IF(ISBLANK(VLOOKUP($B3015,INDIRECT(nfl_game_result),MATCH(E$1,INDIRECT(nfl_game_result_header),0),FALSE)),"",VLOOKUP($B3015,INDIRECT(nfl_game_result),MATCH(E$1,INDIRECT(nfl_game_result_header),0),FALSE)),"error")</f>
        <v>10</v>
      </c>
      <c r="F3015" s="23">
        <f ca="1">IFERROR(IF(ISBLANK(VLOOKUP($B3015,INDIRECT(nfl_game_result),MATCH(F$1,INDIRECT(nfl_game_result_header),0),FALSE)),"",VLOOKUP($B3015,INDIRECT(nfl_game_result),MATCH(F$1,INDIRECT(nfl_game_result_header),0),FALSE)),"error")</f>
        <v>44</v>
      </c>
      <c r="G3015" s="23">
        <f ca="1">IFERROR(IF(ISBLANK(VLOOKUP($B3015,INDIRECT(nfl_game_result),MATCH(G$1,INDIRECT(nfl_game_result_header),0),FALSE)),"",VLOOKUP($B3015,INDIRECT(nfl_game_result),MATCH(G$1,INDIRECT(nfl_game_result_header),0),FALSE)),"error")</f>
        <v>45.5</v>
      </c>
      <c r="H3015">
        <f ca="1">IFERROR(IF(ISBLANK(VLOOKUP($B3015,INDIRECT(nfl_game_result),MATCH(H$1,INDIRECT(nfl_game_result_header),0),FALSE)),"",VLOOKUP($B3015,INDIRECT(nfl_game_result),MATCH(H$1,INDIRECT(nfl_game_result_header),0),FALSE)),"error")</f>
        <v>12</v>
      </c>
      <c r="I3015">
        <f ca="1">IFERROR(IF(ISBLANK(VLOOKUP($B3015,INDIRECT(nfl_game_result),MATCH(I$1,INDIRECT(nfl_game_result_header),0),FALSE)),"",VLOOKUP($B3015,INDIRECT(nfl_game_result),MATCH(I$1,INDIRECT(nfl_game_result_header),0),FALSE)),"error")</f>
        <v>9</v>
      </c>
      <c r="J3015" t="str">
        <f ca="1">IFERROR(IF(ISBLANK(VLOOKUP($B3015,INDIRECT(nfl_game_result),MATCH(J$1,INDIRECT(nfl_game_result_header),0),FALSE)),"",VLOOKUP($B3015,INDIRECT(nfl_game_result),MATCH(J$1,INDIRECT(nfl_game_result_header),0),FALSE)),"error")</f>
        <v>NYG</v>
      </c>
      <c r="K3015" t="str">
        <f ca="1">IFERROR(IF(ISBLANK(VLOOKUP($B3015,INDIRECT(nfl_game_result),MATCH(K$1,INDIRECT(nfl_game_result_header),0),FALSE)),"",VLOOKUP($B3015,INDIRECT(nfl_game_result),MATCH(K$1,INDIRECT(nfl_game_result_header),0),FALSE)),"error")</f>
        <v>NYG</v>
      </c>
      <c r="L3015" s="23" t="str">
        <f ca="1">IFERROR(IF(ISBLANK(VLOOKUP($B3015,INDIRECT(nfl_game_result),MATCH(L$1,INDIRECT(nfl_game_result_header),0),FALSE)),"",VLOOKUP($B3015,INDIRECT(nfl_game_result),MATCH(L$1,INDIRECT(nfl_game_result_header),0),FALSE)),"error")</f>
        <v>U</v>
      </c>
      <c r="M3015" t="s">
        <v>16</v>
      </c>
      <c r="N3015">
        <v>8</v>
      </c>
      <c r="O3015" t="s">
        <v>331</v>
      </c>
      <c r="P3015">
        <v>0.67</v>
      </c>
      <c r="Q3015" t="s">
        <v>331</v>
      </c>
      <c r="V3015" s="23" t="s">
        <v>416</v>
      </c>
      <c r="W3015">
        <f ca="1">VALUE(LEFT(C3015, 4))</f>
        <v>2017</v>
      </c>
      <c r="X3015">
        <f ca="1">VALUE(MID(C3015,6,FIND("_",C3015,6)-6))</f>
        <v>11</v>
      </c>
      <c r="Y3015">
        <f ca="1">IF(NOT(OR(ISBLANK(D3015),ISBLANK(E3015),D3015="",E3015="")),D3015-E3015,"")</f>
        <v>1.5</v>
      </c>
      <c r="Z3015">
        <f ca="1">IF(OR(NOT(ISNUMBER(D3015)),ISBLANK(D3015),D3015="",ISBLANK(N3015)),"",ABS(D3015-N3015))</f>
        <v>3.5</v>
      </c>
      <c r="AA3015">
        <f ca="1">IF(OR(ISBLANK(J3015),ISBLANK(O3015),J3015="",O3015=""),"",IF(J3015=O3015,1,0))</f>
        <v>0</v>
      </c>
      <c r="AB3015">
        <f ca="1">IF(OR(ISBLANK(K3015),ISBLANK(Q3015),K3015="",Q3015=""),"",IF(K3015=Q3015,1,0))</f>
        <v>0</v>
      </c>
      <c r="AC3015" s="23" t="str">
        <f t="shared" ca="1" si="46"/>
        <v/>
      </c>
    </row>
    <row r="3016" spans="1:29" x14ac:dyDescent="0.25">
      <c r="A3016" s="23">
        <v>3015</v>
      </c>
      <c r="B3016">
        <v>1490</v>
      </c>
      <c r="C3016" t="str">
        <f ca="1">IFERROR(VLOOKUP($B3016,INDIRECT(nfl_game_result),MATCH(C$1,INDIRECT(nfl_game_result_header),0),FALSE),"error")</f>
        <v>2017_11_WAS@NOR</v>
      </c>
      <c r="D3016">
        <f ca="1">IFERROR(IF(ISBLANK(VLOOKUP($B3016,INDIRECT(nfl_game_result),MATCH(D$1,INDIRECT(nfl_game_result_header),0),FALSE)),"",VLOOKUP($B3016,INDIRECT(nfl_game_result),MATCH(D$1,INDIRECT(nfl_game_result_header),0),FALSE)),"error")</f>
        <v>-7.5</v>
      </c>
      <c r="E3016">
        <f ca="1">IFERROR(IF(ISBLANK(VLOOKUP($B3016,INDIRECT(nfl_game_result),MATCH(E$1,INDIRECT(nfl_game_result_header),0),FALSE)),"",VLOOKUP($B3016,INDIRECT(nfl_game_result),MATCH(E$1,INDIRECT(nfl_game_result_header),0),FALSE)),"error")</f>
        <v>-7.5</v>
      </c>
      <c r="F3016" s="23">
        <f ca="1">IFERROR(IF(ISBLANK(VLOOKUP($B3016,INDIRECT(nfl_game_result),MATCH(F$1,INDIRECT(nfl_game_result_header),0),FALSE)),"",VLOOKUP($B3016,INDIRECT(nfl_game_result),MATCH(F$1,INDIRECT(nfl_game_result_header),0),FALSE)),"error")</f>
        <v>50</v>
      </c>
      <c r="G3016" s="23">
        <f ca="1">IFERROR(IF(ISBLANK(VLOOKUP($B3016,INDIRECT(nfl_game_result),MATCH(G$1,INDIRECT(nfl_game_result_header),0),FALSE)),"",VLOOKUP($B3016,INDIRECT(nfl_game_result),MATCH(G$1,INDIRECT(nfl_game_result_header),0),FALSE)),"error")</f>
        <v>52</v>
      </c>
      <c r="H3016">
        <f ca="1">IFERROR(IF(ISBLANK(VLOOKUP($B3016,INDIRECT(nfl_game_result),MATCH(H$1,INDIRECT(nfl_game_result_header),0),FALSE)),"",VLOOKUP($B3016,INDIRECT(nfl_game_result),MATCH(H$1,INDIRECT(nfl_game_result_header),0),FALSE)),"error")</f>
        <v>34</v>
      </c>
      <c r="I3016">
        <f ca="1">IFERROR(IF(ISBLANK(VLOOKUP($B3016,INDIRECT(nfl_game_result),MATCH(I$1,INDIRECT(nfl_game_result_header),0),FALSE)),"",VLOOKUP($B3016,INDIRECT(nfl_game_result),MATCH(I$1,INDIRECT(nfl_game_result_header),0),FALSE)),"error")</f>
        <v>31</v>
      </c>
      <c r="J3016" t="str">
        <f ca="1">IFERROR(IF(ISBLANK(VLOOKUP($B3016,INDIRECT(nfl_game_result),MATCH(J$1,INDIRECT(nfl_game_result_header),0),FALSE)),"",VLOOKUP($B3016,INDIRECT(nfl_game_result),MATCH(J$1,INDIRECT(nfl_game_result_header),0),FALSE)),"error")</f>
        <v>WAS</v>
      </c>
      <c r="K3016" t="str">
        <f ca="1">IFERROR(IF(ISBLANK(VLOOKUP($B3016,INDIRECT(nfl_game_result),MATCH(K$1,INDIRECT(nfl_game_result_header),0),FALSE)),"",VLOOKUP($B3016,INDIRECT(nfl_game_result),MATCH(K$1,INDIRECT(nfl_game_result_header),0),FALSE)),"error")</f>
        <v>NOR</v>
      </c>
      <c r="L3016" s="23" t="str">
        <f ca="1">IFERROR(IF(ISBLANK(VLOOKUP($B3016,INDIRECT(nfl_game_result),MATCH(L$1,INDIRECT(nfl_game_result_header),0),FALSE)),"",VLOOKUP($B3016,INDIRECT(nfl_game_result),MATCH(L$1,INDIRECT(nfl_game_result_header),0),FALSE)),"error")</f>
        <v>O</v>
      </c>
      <c r="M3016" t="s">
        <v>16</v>
      </c>
      <c r="N3016">
        <v>-6.5</v>
      </c>
      <c r="O3016" t="s">
        <v>94</v>
      </c>
      <c r="P3016">
        <v>0.56999999999999995</v>
      </c>
      <c r="Q3016" t="s">
        <v>335</v>
      </c>
      <c r="V3016" s="23" t="s">
        <v>416</v>
      </c>
      <c r="W3016">
        <f ca="1">VALUE(LEFT(C3016, 4))</f>
        <v>2017</v>
      </c>
      <c r="X3016">
        <f ca="1">VALUE(MID(C3016,6,FIND("_",C3016,6)-6))</f>
        <v>11</v>
      </c>
      <c r="Y3016">
        <f ca="1">IF(NOT(OR(ISBLANK(D3016),ISBLANK(E3016),D3016="",E3016="")),D3016-E3016,"")</f>
        <v>0</v>
      </c>
      <c r="Z3016">
        <f ca="1">IF(OR(NOT(ISNUMBER(D3016)),ISBLANK(D3016),D3016="",ISBLANK(N3016)),"",ABS(D3016-N3016))</f>
        <v>1</v>
      </c>
      <c r="AA3016">
        <f ca="1">IF(OR(ISBLANK(J3016),ISBLANK(O3016),J3016="",O3016=""),"",IF(J3016=O3016,1,0))</f>
        <v>1</v>
      </c>
      <c r="AB3016">
        <f ca="1">IF(OR(ISBLANK(K3016),ISBLANK(Q3016),K3016="",Q3016=""),"",IF(K3016=Q3016,1,0))</f>
        <v>1</v>
      </c>
      <c r="AC3016" s="23" t="str">
        <f t="shared" ca="1" si="46"/>
        <v/>
      </c>
    </row>
    <row r="3017" spans="1:29" x14ac:dyDescent="0.25">
      <c r="A3017" s="23">
        <v>3016</v>
      </c>
      <c r="B3017">
        <v>1491</v>
      </c>
      <c r="C3017" t="str">
        <f ca="1">IFERROR(VLOOKUP($B3017,INDIRECT(nfl_game_result),MATCH(C$1,INDIRECT(nfl_game_result_header),0),FALSE),"error")</f>
        <v>2017_11_BUF@LAC</v>
      </c>
      <c r="D3017">
        <f ca="1">IFERROR(IF(ISBLANK(VLOOKUP($B3017,INDIRECT(nfl_game_result),MATCH(D$1,INDIRECT(nfl_game_result_header),0),FALSE)),"",VLOOKUP($B3017,INDIRECT(nfl_game_result),MATCH(D$1,INDIRECT(nfl_game_result_header),0),FALSE)),"error")</f>
        <v>-4</v>
      </c>
      <c r="E3017">
        <f ca="1">IFERROR(IF(ISBLANK(VLOOKUP($B3017,INDIRECT(nfl_game_result),MATCH(E$1,INDIRECT(nfl_game_result_header),0),FALSE)),"",VLOOKUP($B3017,INDIRECT(nfl_game_result),MATCH(E$1,INDIRECT(nfl_game_result_header),0),FALSE)),"error")</f>
        <v>-6</v>
      </c>
      <c r="F3017" s="23">
        <f ca="1">IFERROR(IF(ISBLANK(VLOOKUP($B3017,INDIRECT(nfl_game_result),MATCH(F$1,INDIRECT(nfl_game_result_header),0),FALSE)),"",VLOOKUP($B3017,INDIRECT(nfl_game_result),MATCH(F$1,INDIRECT(nfl_game_result_header),0),FALSE)),"error")</f>
        <v>44</v>
      </c>
      <c r="G3017" s="23">
        <f ca="1">IFERROR(IF(ISBLANK(VLOOKUP($B3017,INDIRECT(nfl_game_result),MATCH(G$1,INDIRECT(nfl_game_result_header),0),FALSE)),"",VLOOKUP($B3017,INDIRECT(nfl_game_result),MATCH(G$1,INDIRECT(nfl_game_result_header),0),FALSE)),"error")</f>
        <v>41</v>
      </c>
      <c r="H3017">
        <f ca="1">IFERROR(IF(ISBLANK(VLOOKUP($B3017,INDIRECT(nfl_game_result),MATCH(H$1,INDIRECT(nfl_game_result_header),0),FALSE)),"",VLOOKUP($B3017,INDIRECT(nfl_game_result),MATCH(H$1,INDIRECT(nfl_game_result_header),0),FALSE)),"error")</f>
        <v>54</v>
      </c>
      <c r="I3017">
        <f ca="1">IFERROR(IF(ISBLANK(VLOOKUP($B3017,INDIRECT(nfl_game_result),MATCH(I$1,INDIRECT(nfl_game_result_header),0),FALSE)),"",VLOOKUP($B3017,INDIRECT(nfl_game_result),MATCH(I$1,INDIRECT(nfl_game_result_header),0),FALSE)),"error")</f>
        <v>24</v>
      </c>
      <c r="J3017" t="str">
        <f ca="1">IFERROR(IF(ISBLANK(VLOOKUP($B3017,INDIRECT(nfl_game_result),MATCH(J$1,INDIRECT(nfl_game_result_header),0),FALSE)),"",VLOOKUP($B3017,INDIRECT(nfl_game_result),MATCH(J$1,INDIRECT(nfl_game_result_header),0),FALSE)),"error")</f>
        <v>LAC</v>
      </c>
      <c r="K3017" t="str">
        <f ca="1">IFERROR(IF(ISBLANK(VLOOKUP($B3017,INDIRECT(nfl_game_result),MATCH(K$1,INDIRECT(nfl_game_result_header),0),FALSE)),"",VLOOKUP($B3017,INDIRECT(nfl_game_result),MATCH(K$1,INDIRECT(nfl_game_result_header),0),FALSE)),"error")</f>
        <v>LAC</v>
      </c>
      <c r="L3017" s="23" t="str">
        <f ca="1">IFERROR(IF(ISBLANK(VLOOKUP($B3017,INDIRECT(nfl_game_result),MATCH(L$1,INDIRECT(nfl_game_result_header),0),FALSE)),"",VLOOKUP($B3017,INDIRECT(nfl_game_result),MATCH(L$1,INDIRECT(nfl_game_result_header),0),FALSE)),"error")</f>
        <v>O</v>
      </c>
      <c r="M3017" t="s">
        <v>16</v>
      </c>
      <c r="N3017">
        <v>-3</v>
      </c>
      <c r="O3017" t="s">
        <v>122</v>
      </c>
      <c r="P3017">
        <v>0.55000000000000004</v>
      </c>
      <c r="Q3017" t="s">
        <v>122</v>
      </c>
      <c r="V3017" s="23" t="s">
        <v>416</v>
      </c>
      <c r="W3017">
        <f ca="1">VALUE(LEFT(C3017, 4))</f>
        <v>2017</v>
      </c>
      <c r="X3017">
        <f ca="1">VALUE(MID(C3017,6,FIND("_",C3017,6)-6))</f>
        <v>11</v>
      </c>
      <c r="Y3017">
        <f ca="1">IF(NOT(OR(ISBLANK(D3017),ISBLANK(E3017),D3017="",E3017="")),D3017-E3017,"")</f>
        <v>2</v>
      </c>
      <c r="Z3017">
        <f ca="1">IF(OR(NOT(ISNUMBER(D3017)),ISBLANK(D3017),D3017="",ISBLANK(N3017)),"",ABS(D3017-N3017))</f>
        <v>1</v>
      </c>
      <c r="AA3017">
        <f ca="1">IF(OR(ISBLANK(J3017),ISBLANK(O3017),J3017="",O3017=""),"",IF(J3017=O3017,1,0))</f>
        <v>1</v>
      </c>
      <c r="AB3017">
        <f ca="1">IF(OR(ISBLANK(K3017),ISBLANK(Q3017),K3017="",Q3017=""),"",IF(K3017=Q3017,1,0))</f>
        <v>1</v>
      </c>
      <c r="AC3017" s="23" t="str">
        <f t="shared" ca="1" si="46"/>
        <v/>
      </c>
    </row>
    <row r="3018" spans="1:29" x14ac:dyDescent="0.25">
      <c r="A3018" s="23">
        <v>3017</v>
      </c>
      <c r="B3018">
        <v>1492</v>
      </c>
      <c r="C3018" t="str">
        <f ca="1">IFERROR(VLOOKUP($B3018,INDIRECT(nfl_game_result),MATCH(C$1,INDIRECT(nfl_game_result_header),0),FALSE),"error")</f>
        <v>2017_11_CIN@DEN</v>
      </c>
      <c r="D3018">
        <f ca="1">IFERROR(IF(ISBLANK(VLOOKUP($B3018,INDIRECT(nfl_game_result),MATCH(D$1,INDIRECT(nfl_game_result_header),0),FALSE)),"",VLOOKUP($B3018,INDIRECT(nfl_game_result),MATCH(D$1,INDIRECT(nfl_game_result_header),0),FALSE)),"error")</f>
        <v>-2.5</v>
      </c>
      <c r="E3018">
        <f ca="1">IFERROR(IF(ISBLANK(VLOOKUP($B3018,INDIRECT(nfl_game_result),MATCH(E$1,INDIRECT(nfl_game_result_header),0),FALSE)),"",VLOOKUP($B3018,INDIRECT(nfl_game_result),MATCH(E$1,INDIRECT(nfl_game_result_header),0),FALSE)),"error")</f>
        <v>-2.5</v>
      </c>
      <c r="F3018" s="23" t="str">
        <f ca="1">IFERROR(IF(ISBLANK(VLOOKUP($B3018,INDIRECT(nfl_game_result),MATCH(F$1,INDIRECT(nfl_game_result_header),0),FALSE)),"",VLOOKUP($B3018,INDIRECT(nfl_game_result),MATCH(F$1,INDIRECT(nfl_game_result_header),0),FALSE)),"error")</f>
        <v>off</v>
      </c>
      <c r="G3018" s="23">
        <f ca="1">IFERROR(IF(ISBLANK(VLOOKUP($B3018,INDIRECT(nfl_game_result),MATCH(G$1,INDIRECT(nfl_game_result_header),0),FALSE)),"",VLOOKUP($B3018,INDIRECT(nfl_game_result),MATCH(G$1,INDIRECT(nfl_game_result_header),0),FALSE)),"error")</f>
        <v>38.5</v>
      </c>
      <c r="H3018">
        <f ca="1">IFERROR(IF(ISBLANK(VLOOKUP($B3018,INDIRECT(nfl_game_result),MATCH(H$1,INDIRECT(nfl_game_result_header),0),FALSE)),"",VLOOKUP($B3018,INDIRECT(nfl_game_result),MATCH(H$1,INDIRECT(nfl_game_result_header),0),FALSE)),"error")</f>
        <v>17</v>
      </c>
      <c r="I3018">
        <f ca="1">IFERROR(IF(ISBLANK(VLOOKUP($B3018,INDIRECT(nfl_game_result),MATCH(I$1,INDIRECT(nfl_game_result_header),0),FALSE)),"",VLOOKUP($B3018,INDIRECT(nfl_game_result),MATCH(I$1,INDIRECT(nfl_game_result_header),0),FALSE)),"error")</f>
        <v>20</v>
      </c>
      <c r="J3018" t="str">
        <f ca="1">IFERROR(IF(ISBLANK(VLOOKUP($B3018,INDIRECT(nfl_game_result),MATCH(J$1,INDIRECT(nfl_game_result_header),0),FALSE)),"",VLOOKUP($B3018,INDIRECT(nfl_game_result),MATCH(J$1,INDIRECT(nfl_game_result_header),0),FALSE)),"error")</f>
        <v>CIN</v>
      </c>
      <c r="K3018" t="str">
        <f ca="1">IFERROR(IF(ISBLANK(VLOOKUP($B3018,INDIRECT(nfl_game_result),MATCH(K$1,INDIRECT(nfl_game_result_header),0),FALSE)),"",VLOOKUP($B3018,INDIRECT(nfl_game_result),MATCH(K$1,INDIRECT(nfl_game_result_header),0),FALSE)),"error")</f>
        <v>CIN</v>
      </c>
      <c r="L3018" s="23" t="str">
        <f ca="1">IFERROR(IF(ISBLANK(VLOOKUP($B3018,INDIRECT(nfl_game_result),MATCH(L$1,INDIRECT(nfl_game_result_header),0),FALSE)),"",VLOOKUP($B3018,INDIRECT(nfl_game_result),MATCH(L$1,INDIRECT(nfl_game_result_header),0),FALSE)),"error")</f>
        <v>U</v>
      </c>
      <c r="M3018" t="s">
        <v>16</v>
      </c>
      <c r="N3018">
        <v>-3</v>
      </c>
      <c r="O3018" t="s">
        <v>72</v>
      </c>
      <c r="P3018">
        <v>0.65</v>
      </c>
      <c r="Q3018" t="s">
        <v>72</v>
      </c>
      <c r="V3018" s="23" t="s">
        <v>416</v>
      </c>
      <c r="W3018">
        <f ca="1">VALUE(LEFT(C3018, 4))</f>
        <v>2017</v>
      </c>
      <c r="X3018">
        <f ca="1">VALUE(MID(C3018,6,FIND("_",C3018,6)-6))</f>
        <v>11</v>
      </c>
      <c r="Y3018">
        <f ca="1">IF(NOT(OR(ISBLANK(D3018),ISBLANK(E3018),D3018="",E3018="")),D3018-E3018,"")</f>
        <v>0</v>
      </c>
      <c r="Z3018">
        <f ca="1">IF(OR(NOT(ISNUMBER(D3018)),ISBLANK(D3018),D3018="",ISBLANK(N3018)),"",ABS(D3018-N3018))</f>
        <v>0.5</v>
      </c>
      <c r="AA3018">
        <f ca="1">IF(OR(ISBLANK(J3018),ISBLANK(O3018),J3018="",O3018=""),"",IF(J3018=O3018,1,0))</f>
        <v>0</v>
      </c>
      <c r="AB3018">
        <f ca="1">IF(OR(ISBLANK(K3018),ISBLANK(Q3018),K3018="",Q3018=""),"",IF(K3018=Q3018,1,0))</f>
        <v>0</v>
      </c>
      <c r="AC3018" s="23" t="str">
        <f t="shared" ca="1" si="46"/>
        <v/>
      </c>
    </row>
    <row r="3019" spans="1:29" x14ac:dyDescent="0.25">
      <c r="A3019" s="23">
        <v>3018</v>
      </c>
      <c r="B3019">
        <v>1493</v>
      </c>
      <c r="C3019" t="str">
        <f ca="1">IFERROR(VLOOKUP($B3019,INDIRECT(nfl_game_result),MATCH(C$1,INDIRECT(nfl_game_result_header),0),FALSE),"error")</f>
        <v>2017_11_NWE@OAK</v>
      </c>
      <c r="D3019">
        <f ca="1">IFERROR(IF(ISBLANK(VLOOKUP($B3019,INDIRECT(nfl_game_result),MATCH(D$1,INDIRECT(nfl_game_result_header),0),FALSE)),"",VLOOKUP($B3019,INDIRECT(nfl_game_result),MATCH(D$1,INDIRECT(nfl_game_result_header),0),FALSE)),"error")</f>
        <v>5.5</v>
      </c>
      <c r="E3019">
        <f ca="1">IFERROR(IF(ISBLANK(VLOOKUP($B3019,INDIRECT(nfl_game_result),MATCH(E$1,INDIRECT(nfl_game_result_header),0),FALSE)),"",VLOOKUP($B3019,INDIRECT(nfl_game_result),MATCH(E$1,INDIRECT(nfl_game_result_header),0),FALSE)),"error")</f>
        <v>7</v>
      </c>
      <c r="F3019" s="23" t="str">
        <f ca="1">IFERROR(IF(ISBLANK(VLOOKUP($B3019,INDIRECT(nfl_game_result),MATCH(F$1,INDIRECT(nfl_game_result_header),0),FALSE)),"",VLOOKUP($B3019,INDIRECT(nfl_game_result),MATCH(F$1,INDIRECT(nfl_game_result_header),0),FALSE)),"error")</f>
        <v>off</v>
      </c>
      <c r="G3019" s="23">
        <f ca="1">IFERROR(IF(ISBLANK(VLOOKUP($B3019,INDIRECT(nfl_game_result),MATCH(G$1,INDIRECT(nfl_game_result_header),0),FALSE)),"",VLOOKUP($B3019,INDIRECT(nfl_game_result),MATCH(G$1,INDIRECT(nfl_game_result_header),0),FALSE)),"error")</f>
        <v>54.5</v>
      </c>
      <c r="H3019">
        <f ca="1">IFERROR(IF(ISBLANK(VLOOKUP($B3019,INDIRECT(nfl_game_result),MATCH(H$1,INDIRECT(nfl_game_result_header),0),FALSE)),"",VLOOKUP($B3019,INDIRECT(nfl_game_result),MATCH(H$1,INDIRECT(nfl_game_result_header),0),FALSE)),"error")</f>
        <v>8</v>
      </c>
      <c r="I3019">
        <f ca="1">IFERROR(IF(ISBLANK(VLOOKUP($B3019,INDIRECT(nfl_game_result),MATCH(I$1,INDIRECT(nfl_game_result_header),0),FALSE)),"",VLOOKUP($B3019,INDIRECT(nfl_game_result),MATCH(I$1,INDIRECT(nfl_game_result_header),0),FALSE)),"error")</f>
        <v>33</v>
      </c>
      <c r="J3019" t="str">
        <f ca="1">IFERROR(IF(ISBLANK(VLOOKUP($B3019,INDIRECT(nfl_game_result),MATCH(J$1,INDIRECT(nfl_game_result_header),0),FALSE)),"",VLOOKUP($B3019,INDIRECT(nfl_game_result),MATCH(J$1,INDIRECT(nfl_game_result_header),0),FALSE)),"error")</f>
        <v>NWE</v>
      </c>
      <c r="K3019" t="str">
        <f ca="1">IFERROR(IF(ISBLANK(VLOOKUP($B3019,INDIRECT(nfl_game_result),MATCH(K$1,INDIRECT(nfl_game_result_header),0),FALSE)),"",VLOOKUP($B3019,INDIRECT(nfl_game_result),MATCH(K$1,INDIRECT(nfl_game_result_header),0),FALSE)),"error")</f>
        <v>NWE</v>
      </c>
      <c r="L3019" s="23" t="str">
        <f ca="1">IFERROR(IF(ISBLANK(VLOOKUP($B3019,INDIRECT(nfl_game_result),MATCH(L$1,INDIRECT(nfl_game_result_header),0),FALSE)),"",VLOOKUP($B3019,INDIRECT(nfl_game_result),MATCH(L$1,INDIRECT(nfl_game_result_header),0),FALSE)),"error")</f>
        <v>U</v>
      </c>
      <c r="M3019" t="s">
        <v>16</v>
      </c>
      <c r="N3019">
        <v>7.5</v>
      </c>
      <c r="O3019" t="s">
        <v>332</v>
      </c>
      <c r="P3019">
        <v>0.6</v>
      </c>
      <c r="Q3019" t="s">
        <v>332</v>
      </c>
      <c r="V3019" s="23" t="s">
        <v>416</v>
      </c>
      <c r="W3019">
        <f ca="1">VALUE(LEFT(C3019, 4))</f>
        <v>2017</v>
      </c>
      <c r="X3019">
        <f ca="1">VALUE(MID(C3019,6,FIND("_",C3019,6)-6))</f>
        <v>11</v>
      </c>
      <c r="Y3019">
        <f ca="1">IF(NOT(OR(ISBLANK(D3019),ISBLANK(E3019),D3019="",E3019="")),D3019-E3019,"")</f>
        <v>-1.5</v>
      </c>
      <c r="Z3019">
        <f ca="1">IF(OR(NOT(ISNUMBER(D3019)),ISBLANK(D3019),D3019="",ISBLANK(N3019)),"",ABS(D3019-N3019))</f>
        <v>2</v>
      </c>
      <c r="AA3019">
        <f ca="1">IF(OR(ISBLANK(J3019),ISBLANK(O3019),J3019="",O3019=""),"",IF(J3019=O3019,1,0))</f>
        <v>1</v>
      </c>
      <c r="AB3019">
        <f ca="1">IF(OR(ISBLANK(K3019),ISBLANK(Q3019),K3019="",Q3019=""),"",IF(K3019=Q3019,1,0))</f>
        <v>1</v>
      </c>
      <c r="AC3019" s="23" t="str">
        <f t="shared" ca="1" si="46"/>
        <v/>
      </c>
    </row>
    <row r="3020" spans="1:29" x14ac:dyDescent="0.25">
      <c r="A3020" s="23">
        <v>3019</v>
      </c>
      <c r="B3020">
        <v>1494</v>
      </c>
      <c r="C3020" t="str">
        <f ca="1">IFERROR(VLOOKUP($B3020,INDIRECT(nfl_game_result),MATCH(C$1,INDIRECT(nfl_game_result_header),0),FALSE),"error")</f>
        <v>2017_11_PHI@DAL</v>
      </c>
      <c r="D3020">
        <f ca="1">IFERROR(IF(ISBLANK(VLOOKUP($B3020,INDIRECT(nfl_game_result),MATCH(D$1,INDIRECT(nfl_game_result_header),0),FALSE)),"",VLOOKUP($B3020,INDIRECT(nfl_game_result),MATCH(D$1,INDIRECT(nfl_game_result_header),0),FALSE)),"error")</f>
        <v>3.5</v>
      </c>
      <c r="E3020">
        <f ca="1">IFERROR(IF(ISBLANK(VLOOKUP($B3020,INDIRECT(nfl_game_result),MATCH(E$1,INDIRECT(nfl_game_result_header),0),FALSE)),"",VLOOKUP($B3020,INDIRECT(nfl_game_result),MATCH(E$1,INDIRECT(nfl_game_result_header),0),FALSE)),"error")</f>
        <v>6</v>
      </c>
      <c r="F3020" s="23">
        <f ca="1">IFERROR(IF(ISBLANK(VLOOKUP($B3020,INDIRECT(nfl_game_result),MATCH(F$1,INDIRECT(nfl_game_result_header),0),FALSE)),"",VLOOKUP($B3020,INDIRECT(nfl_game_result),MATCH(F$1,INDIRECT(nfl_game_result_header),0),FALSE)),"error")</f>
        <v>47</v>
      </c>
      <c r="G3020" s="23">
        <f ca="1">IFERROR(IF(ISBLANK(VLOOKUP($B3020,INDIRECT(nfl_game_result),MATCH(G$1,INDIRECT(nfl_game_result_header),0),FALSE)),"",VLOOKUP($B3020,INDIRECT(nfl_game_result),MATCH(G$1,INDIRECT(nfl_game_result_header),0),FALSE)),"error")</f>
        <v>48</v>
      </c>
      <c r="H3020">
        <f ca="1">IFERROR(IF(ISBLANK(VLOOKUP($B3020,INDIRECT(nfl_game_result),MATCH(H$1,INDIRECT(nfl_game_result_header),0),FALSE)),"",VLOOKUP($B3020,INDIRECT(nfl_game_result),MATCH(H$1,INDIRECT(nfl_game_result_header),0),FALSE)),"error")</f>
        <v>9</v>
      </c>
      <c r="I3020">
        <f ca="1">IFERROR(IF(ISBLANK(VLOOKUP($B3020,INDIRECT(nfl_game_result),MATCH(I$1,INDIRECT(nfl_game_result_header),0),FALSE)),"",VLOOKUP($B3020,INDIRECT(nfl_game_result),MATCH(I$1,INDIRECT(nfl_game_result_header),0),FALSE)),"error")</f>
        <v>37</v>
      </c>
      <c r="J3020" t="str">
        <f ca="1">IFERROR(IF(ISBLANK(VLOOKUP($B3020,INDIRECT(nfl_game_result),MATCH(J$1,INDIRECT(nfl_game_result_header),0),FALSE)),"",VLOOKUP($B3020,INDIRECT(nfl_game_result),MATCH(J$1,INDIRECT(nfl_game_result_header),0),FALSE)),"error")</f>
        <v>PHI</v>
      </c>
      <c r="K3020" t="str">
        <f ca="1">IFERROR(IF(ISBLANK(VLOOKUP($B3020,INDIRECT(nfl_game_result),MATCH(K$1,INDIRECT(nfl_game_result_header),0),FALSE)),"",VLOOKUP($B3020,INDIRECT(nfl_game_result),MATCH(K$1,INDIRECT(nfl_game_result_header),0),FALSE)),"error")</f>
        <v>PHI</v>
      </c>
      <c r="L3020" s="23" t="str">
        <f ca="1">IFERROR(IF(ISBLANK(VLOOKUP($B3020,INDIRECT(nfl_game_result),MATCH(L$1,INDIRECT(nfl_game_result_header),0),FALSE)),"",VLOOKUP($B3020,INDIRECT(nfl_game_result),MATCH(L$1,INDIRECT(nfl_game_result_header),0),FALSE)),"error")</f>
        <v>U</v>
      </c>
      <c r="M3020" t="s">
        <v>16</v>
      </c>
      <c r="N3020">
        <v>2</v>
      </c>
      <c r="O3020" t="s">
        <v>86</v>
      </c>
      <c r="P3020">
        <v>0.53</v>
      </c>
      <c r="Q3020" t="s">
        <v>86</v>
      </c>
      <c r="V3020" s="23" t="s">
        <v>416</v>
      </c>
      <c r="W3020">
        <f ca="1">VALUE(LEFT(C3020, 4))</f>
        <v>2017</v>
      </c>
      <c r="X3020">
        <f ca="1">VALUE(MID(C3020,6,FIND("_",C3020,6)-6))</f>
        <v>11</v>
      </c>
      <c r="Y3020">
        <f ca="1">IF(NOT(OR(ISBLANK(D3020),ISBLANK(E3020),D3020="",E3020="")),D3020-E3020,"")</f>
        <v>-2.5</v>
      </c>
      <c r="Z3020">
        <f ca="1">IF(OR(NOT(ISNUMBER(D3020)),ISBLANK(D3020),D3020="",ISBLANK(N3020)),"",ABS(D3020-N3020))</f>
        <v>1.5</v>
      </c>
      <c r="AA3020">
        <f ca="1">IF(OR(ISBLANK(J3020),ISBLANK(O3020),J3020="",O3020=""),"",IF(J3020=O3020,1,0))</f>
        <v>1</v>
      </c>
      <c r="AB3020">
        <f ca="1">IF(OR(ISBLANK(K3020),ISBLANK(Q3020),K3020="",Q3020=""),"",IF(K3020=Q3020,1,0))</f>
        <v>1</v>
      </c>
      <c r="AC3020" s="23" t="str">
        <f t="shared" ca="1" si="46"/>
        <v/>
      </c>
    </row>
    <row r="3021" spans="1:29" x14ac:dyDescent="0.25">
      <c r="A3021" s="23">
        <v>3020</v>
      </c>
      <c r="B3021">
        <v>1495</v>
      </c>
      <c r="C3021" t="str">
        <f ca="1">IFERROR(VLOOKUP($B3021,INDIRECT(nfl_game_result),MATCH(C$1,INDIRECT(nfl_game_result_header),0),FALSE),"error")</f>
        <v>2017_11_ATL@SEA</v>
      </c>
      <c r="D3021">
        <f ca="1">IFERROR(IF(ISBLANK(VLOOKUP($B3021,INDIRECT(nfl_game_result),MATCH(D$1,INDIRECT(nfl_game_result_header),0),FALSE)),"",VLOOKUP($B3021,INDIRECT(nfl_game_result),MATCH(D$1,INDIRECT(nfl_game_result_header),0),FALSE)),"error")</f>
        <v>-3</v>
      </c>
      <c r="E3021">
        <f ca="1">IFERROR(IF(ISBLANK(VLOOKUP($B3021,INDIRECT(nfl_game_result),MATCH(E$1,INDIRECT(nfl_game_result_header),0),FALSE)),"",VLOOKUP($B3021,INDIRECT(nfl_game_result),MATCH(E$1,INDIRECT(nfl_game_result_header),0),FALSE)),"error")</f>
        <v>-2</v>
      </c>
      <c r="F3021" s="23">
        <f ca="1">IFERROR(IF(ISBLANK(VLOOKUP($B3021,INDIRECT(nfl_game_result),MATCH(F$1,INDIRECT(nfl_game_result_header),0),FALSE)),"",VLOOKUP($B3021,INDIRECT(nfl_game_result),MATCH(F$1,INDIRECT(nfl_game_result_header),0),FALSE)),"error")</f>
        <v>45</v>
      </c>
      <c r="G3021" s="23">
        <f ca="1">IFERROR(IF(ISBLANK(VLOOKUP($B3021,INDIRECT(nfl_game_result),MATCH(G$1,INDIRECT(nfl_game_result_header),0),FALSE)),"",VLOOKUP($B3021,INDIRECT(nfl_game_result),MATCH(G$1,INDIRECT(nfl_game_result_header),0),FALSE)),"error")</f>
        <v>45</v>
      </c>
      <c r="H3021">
        <f ca="1">IFERROR(IF(ISBLANK(VLOOKUP($B3021,INDIRECT(nfl_game_result),MATCH(H$1,INDIRECT(nfl_game_result_header),0),FALSE)),"",VLOOKUP($B3021,INDIRECT(nfl_game_result),MATCH(H$1,INDIRECT(nfl_game_result_header),0),FALSE)),"error")</f>
        <v>31</v>
      </c>
      <c r="I3021">
        <f ca="1">IFERROR(IF(ISBLANK(VLOOKUP($B3021,INDIRECT(nfl_game_result),MATCH(I$1,INDIRECT(nfl_game_result_header),0),FALSE)),"",VLOOKUP($B3021,INDIRECT(nfl_game_result),MATCH(I$1,INDIRECT(nfl_game_result_header),0),FALSE)),"error")</f>
        <v>34</v>
      </c>
      <c r="J3021" t="str">
        <f ca="1">IFERROR(IF(ISBLANK(VLOOKUP($B3021,INDIRECT(nfl_game_result),MATCH(J$1,INDIRECT(nfl_game_result_header),0),FALSE)),"",VLOOKUP($B3021,INDIRECT(nfl_game_result),MATCH(J$1,INDIRECT(nfl_game_result_header),0),FALSE)),"error")</f>
        <v>ATL</v>
      </c>
      <c r="K3021" t="str">
        <f ca="1">IFERROR(IF(ISBLANK(VLOOKUP($B3021,INDIRECT(nfl_game_result),MATCH(K$1,INDIRECT(nfl_game_result_header),0),FALSE)),"",VLOOKUP($B3021,INDIRECT(nfl_game_result),MATCH(K$1,INDIRECT(nfl_game_result_header),0),FALSE)),"error")</f>
        <v>ATL</v>
      </c>
      <c r="L3021" s="23" t="str">
        <f ca="1">IFERROR(IF(ISBLANK(VLOOKUP($B3021,INDIRECT(nfl_game_result),MATCH(L$1,INDIRECT(nfl_game_result_header),0),FALSE)),"",VLOOKUP($B3021,INDIRECT(nfl_game_result),MATCH(L$1,INDIRECT(nfl_game_result_header),0),FALSE)),"error")</f>
        <v>O</v>
      </c>
      <c r="M3021" t="s">
        <v>16</v>
      </c>
      <c r="N3021">
        <v>-4.5</v>
      </c>
      <c r="O3021" t="s">
        <v>20</v>
      </c>
      <c r="P3021">
        <v>0.61</v>
      </c>
      <c r="Q3021" t="s">
        <v>20</v>
      </c>
      <c r="V3021" s="23" t="s">
        <v>416</v>
      </c>
      <c r="W3021">
        <f ca="1">VALUE(LEFT(C3021, 4))</f>
        <v>2017</v>
      </c>
      <c r="X3021">
        <f ca="1">VALUE(MID(C3021,6,FIND("_",C3021,6)-6))</f>
        <v>11</v>
      </c>
      <c r="Y3021">
        <f ca="1">IF(NOT(OR(ISBLANK(D3021),ISBLANK(E3021),D3021="",E3021="")),D3021-E3021,"")</f>
        <v>-1</v>
      </c>
      <c r="Z3021">
        <f ca="1">IF(OR(NOT(ISNUMBER(D3021)),ISBLANK(D3021),D3021="",ISBLANK(N3021)),"",ABS(D3021-N3021))</f>
        <v>1.5</v>
      </c>
      <c r="AA3021">
        <f ca="1">IF(OR(ISBLANK(J3021),ISBLANK(O3021),J3021="",O3021=""),"",IF(J3021=O3021,1,0))</f>
        <v>1</v>
      </c>
      <c r="AB3021">
        <f ca="1">IF(OR(ISBLANK(K3021),ISBLANK(Q3021),K3021="",Q3021=""),"",IF(K3021=Q3021,1,0))</f>
        <v>1</v>
      </c>
      <c r="AC3021" s="23" t="str">
        <f t="shared" ca="1" si="46"/>
        <v/>
      </c>
    </row>
    <row r="3022" spans="1:29" x14ac:dyDescent="0.25">
      <c r="A3022" s="23">
        <v>3021</v>
      </c>
      <c r="B3022">
        <v>1482</v>
      </c>
      <c r="C3022" t="str">
        <f ca="1">IFERROR(VLOOKUP($B3022,INDIRECT(nfl_game_result),MATCH(C$1,INDIRECT(nfl_game_result_header),0),FALSE),"error")</f>
        <v>2017_11_TEN@PIT</v>
      </c>
      <c r="D3022">
        <f ca="1">IFERROR(IF(ISBLANK(VLOOKUP($B3022,INDIRECT(nfl_game_result),MATCH(D$1,INDIRECT(nfl_game_result_header),0),FALSE)),"",VLOOKUP($B3022,INDIRECT(nfl_game_result),MATCH(D$1,INDIRECT(nfl_game_result_header),0),FALSE)),"error")</f>
        <v>-7</v>
      </c>
      <c r="E3022">
        <f ca="1">IFERROR(IF(ISBLANK(VLOOKUP($B3022,INDIRECT(nfl_game_result),MATCH(E$1,INDIRECT(nfl_game_result_header),0),FALSE)),"",VLOOKUP($B3022,INDIRECT(nfl_game_result),MATCH(E$1,INDIRECT(nfl_game_result_header),0),FALSE)),"error")</f>
        <v>-7</v>
      </c>
      <c r="F3022" s="23">
        <f ca="1">IFERROR(IF(ISBLANK(VLOOKUP($B3022,INDIRECT(nfl_game_result),MATCH(F$1,INDIRECT(nfl_game_result_header),0),FALSE)),"",VLOOKUP($B3022,INDIRECT(nfl_game_result),MATCH(F$1,INDIRECT(nfl_game_result_header),0),FALSE)),"error")</f>
        <v>43.5</v>
      </c>
      <c r="G3022" s="23" t="str">
        <f ca="1">IFERROR(IF(ISBLANK(VLOOKUP($B3022,INDIRECT(nfl_game_result),MATCH(G$1,INDIRECT(nfl_game_result_header),0),FALSE)),"",VLOOKUP($B3022,INDIRECT(nfl_game_result),MATCH(G$1,INDIRECT(nfl_game_result_header),0),FALSE)),"error")</f>
        <v/>
      </c>
      <c r="H3022">
        <f ca="1">IFERROR(IF(ISBLANK(VLOOKUP($B3022,INDIRECT(nfl_game_result),MATCH(H$1,INDIRECT(nfl_game_result_header),0),FALSE)),"",VLOOKUP($B3022,INDIRECT(nfl_game_result),MATCH(H$1,INDIRECT(nfl_game_result_header),0),FALSE)),"error")</f>
        <v>40</v>
      </c>
      <c r="I3022">
        <f ca="1">IFERROR(IF(ISBLANK(VLOOKUP($B3022,INDIRECT(nfl_game_result),MATCH(I$1,INDIRECT(nfl_game_result_header),0),FALSE)),"",VLOOKUP($B3022,INDIRECT(nfl_game_result),MATCH(I$1,INDIRECT(nfl_game_result_header),0),FALSE)),"error")</f>
        <v>17</v>
      </c>
      <c r="J3022" t="str">
        <f ca="1">IFERROR(IF(ISBLANK(VLOOKUP($B3022,INDIRECT(nfl_game_result),MATCH(J$1,INDIRECT(nfl_game_result_header),0),FALSE)),"",VLOOKUP($B3022,INDIRECT(nfl_game_result),MATCH(J$1,INDIRECT(nfl_game_result_header),0),FALSE)),"error")</f>
        <v>PIT</v>
      </c>
      <c r="K3022" t="str">
        <f ca="1">IFERROR(IF(ISBLANK(VLOOKUP($B3022,INDIRECT(nfl_game_result),MATCH(K$1,INDIRECT(nfl_game_result_header),0),FALSE)),"",VLOOKUP($B3022,INDIRECT(nfl_game_result),MATCH(K$1,INDIRECT(nfl_game_result_header),0),FALSE)),"error")</f>
        <v>PIT</v>
      </c>
      <c r="L3022" s="23" t="str">
        <f ca="1">IFERROR(IF(ISBLANK(VLOOKUP($B3022,INDIRECT(nfl_game_result),MATCH(L$1,INDIRECT(nfl_game_result_header),0),FALSE)),"",VLOOKUP($B3022,INDIRECT(nfl_game_result),MATCH(L$1,INDIRECT(nfl_game_result_header),0),FALSE)),"error")</f>
        <v/>
      </c>
      <c r="M3022" t="s">
        <v>14</v>
      </c>
      <c r="N3022">
        <v>-7</v>
      </c>
      <c r="O3022" t="s">
        <v>87</v>
      </c>
      <c r="P3022">
        <v>0.62</v>
      </c>
      <c r="Q3022" t="s">
        <v>87</v>
      </c>
      <c r="V3022" s="23" t="s">
        <v>416</v>
      </c>
      <c r="W3022">
        <f ca="1">VALUE(LEFT(C3022, 4))</f>
        <v>2017</v>
      </c>
      <c r="X3022">
        <f ca="1">VALUE(MID(C3022,6,FIND("_",C3022,6)-6))</f>
        <v>11</v>
      </c>
      <c r="Y3022">
        <f ca="1">IF(NOT(OR(ISBLANK(D3022),ISBLANK(E3022),D3022="",E3022="")),D3022-E3022,"")</f>
        <v>0</v>
      </c>
      <c r="Z3022">
        <f ca="1">IF(OR(NOT(ISNUMBER(D3022)),ISBLANK(D3022),D3022="",ISBLANK(N3022)),"",ABS(D3022-N3022))</f>
        <v>0</v>
      </c>
      <c r="AA3022">
        <f ca="1">IF(OR(ISBLANK(J3022),ISBLANK(O3022),J3022="",O3022=""),"",IF(J3022=O3022,1,0))</f>
        <v>1</v>
      </c>
      <c r="AB3022">
        <f ca="1">IF(OR(ISBLANK(K3022),ISBLANK(Q3022),K3022="",Q3022=""),"",IF(K3022=Q3022,1,0))</f>
        <v>1</v>
      </c>
      <c r="AC3022" s="23" t="str">
        <f t="shared" ca="1" si="46"/>
        <v/>
      </c>
    </row>
    <row r="3023" spans="1:29" x14ac:dyDescent="0.25">
      <c r="A3023" s="23">
        <v>3022</v>
      </c>
      <c r="B3023">
        <v>1483</v>
      </c>
      <c r="C3023" t="str">
        <f ca="1">IFERROR(VLOOKUP($B3023,INDIRECT(nfl_game_result),MATCH(C$1,INDIRECT(nfl_game_result_header),0),FALSE),"error")</f>
        <v>2017_11_JAX@CLE</v>
      </c>
      <c r="D3023">
        <f ca="1">IFERROR(IF(ISBLANK(VLOOKUP($B3023,INDIRECT(nfl_game_result),MATCH(D$1,INDIRECT(nfl_game_result_header),0),FALSE)),"",VLOOKUP($B3023,INDIRECT(nfl_game_result),MATCH(D$1,INDIRECT(nfl_game_result_header),0),FALSE)),"error")</f>
        <v>8</v>
      </c>
      <c r="E3023">
        <f ca="1">IFERROR(IF(ISBLANK(VLOOKUP($B3023,INDIRECT(nfl_game_result),MATCH(E$1,INDIRECT(nfl_game_result_header),0),FALSE)),"",VLOOKUP($B3023,INDIRECT(nfl_game_result),MATCH(E$1,INDIRECT(nfl_game_result_header),0),FALSE)),"error")</f>
        <v>7.5</v>
      </c>
      <c r="F3023" s="23">
        <f ca="1">IFERROR(IF(ISBLANK(VLOOKUP($B3023,INDIRECT(nfl_game_result),MATCH(F$1,INDIRECT(nfl_game_result_header),0),FALSE)),"",VLOOKUP($B3023,INDIRECT(nfl_game_result),MATCH(F$1,INDIRECT(nfl_game_result_header),0),FALSE)),"error")</f>
        <v>38</v>
      </c>
      <c r="G3023" s="23">
        <f ca="1">IFERROR(IF(ISBLANK(VLOOKUP($B3023,INDIRECT(nfl_game_result),MATCH(G$1,INDIRECT(nfl_game_result_header),0),FALSE)),"",VLOOKUP($B3023,INDIRECT(nfl_game_result),MATCH(G$1,INDIRECT(nfl_game_result_header),0),FALSE)),"error")</f>
        <v>35</v>
      </c>
      <c r="H3023">
        <f ca="1">IFERROR(IF(ISBLANK(VLOOKUP($B3023,INDIRECT(nfl_game_result),MATCH(H$1,INDIRECT(nfl_game_result_header),0),FALSE)),"",VLOOKUP($B3023,INDIRECT(nfl_game_result),MATCH(H$1,INDIRECT(nfl_game_result_header),0),FALSE)),"error")</f>
        <v>7</v>
      </c>
      <c r="I3023">
        <f ca="1">IFERROR(IF(ISBLANK(VLOOKUP($B3023,INDIRECT(nfl_game_result),MATCH(I$1,INDIRECT(nfl_game_result_header),0),FALSE)),"",VLOOKUP($B3023,INDIRECT(nfl_game_result),MATCH(I$1,INDIRECT(nfl_game_result_header),0),FALSE)),"error")</f>
        <v>19</v>
      </c>
      <c r="J3023" t="str">
        <f ca="1">IFERROR(IF(ISBLANK(VLOOKUP($B3023,INDIRECT(nfl_game_result),MATCH(J$1,INDIRECT(nfl_game_result_header),0),FALSE)),"",VLOOKUP($B3023,INDIRECT(nfl_game_result),MATCH(J$1,INDIRECT(nfl_game_result_header),0),FALSE)),"error")</f>
        <v>JAX</v>
      </c>
      <c r="K3023" t="str">
        <f ca="1">IFERROR(IF(ISBLANK(VLOOKUP($B3023,INDIRECT(nfl_game_result),MATCH(K$1,INDIRECT(nfl_game_result_header),0),FALSE)),"",VLOOKUP($B3023,INDIRECT(nfl_game_result),MATCH(K$1,INDIRECT(nfl_game_result_header),0),FALSE)),"error")</f>
        <v>JAX</v>
      </c>
      <c r="L3023" s="23" t="str">
        <f ca="1">IFERROR(IF(ISBLANK(VLOOKUP($B3023,INDIRECT(nfl_game_result),MATCH(L$1,INDIRECT(nfl_game_result_header),0),FALSE)),"",VLOOKUP($B3023,INDIRECT(nfl_game_result),MATCH(L$1,INDIRECT(nfl_game_result_header),0),FALSE)),"error")</f>
        <v>U</v>
      </c>
      <c r="M3023" t="s">
        <v>14</v>
      </c>
      <c r="N3023">
        <v>8</v>
      </c>
      <c r="O3023" t="s">
        <v>77</v>
      </c>
      <c r="P3023">
        <v>0.56000000000000005</v>
      </c>
      <c r="Q3023" t="s">
        <v>70</v>
      </c>
      <c r="V3023" s="23" t="s">
        <v>416</v>
      </c>
      <c r="W3023">
        <f ca="1">VALUE(LEFT(C3023, 4))</f>
        <v>2017</v>
      </c>
      <c r="X3023">
        <f ca="1">VALUE(MID(C3023,6,FIND("_",C3023,6)-6))</f>
        <v>11</v>
      </c>
      <c r="Y3023">
        <f ca="1">IF(NOT(OR(ISBLANK(D3023),ISBLANK(E3023),D3023="",E3023="")),D3023-E3023,"")</f>
        <v>0.5</v>
      </c>
      <c r="Z3023">
        <f ca="1">IF(OR(NOT(ISNUMBER(D3023)),ISBLANK(D3023),D3023="",ISBLANK(N3023)),"",ABS(D3023-N3023))</f>
        <v>0</v>
      </c>
      <c r="AA3023">
        <f ca="1">IF(OR(ISBLANK(J3023),ISBLANK(O3023),J3023="",O3023=""),"",IF(J3023=O3023,1,0))</f>
        <v>1</v>
      </c>
      <c r="AB3023">
        <f ca="1">IF(OR(ISBLANK(K3023),ISBLANK(Q3023),K3023="",Q3023=""),"",IF(K3023=Q3023,1,0))</f>
        <v>0</v>
      </c>
      <c r="AC3023" s="23" t="str">
        <f t="shared" ca="1" si="46"/>
        <v/>
      </c>
    </row>
    <row r="3024" spans="1:29" x14ac:dyDescent="0.25">
      <c r="A3024" s="23">
        <v>3023</v>
      </c>
      <c r="B3024">
        <v>1484</v>
      </c>
      <c r="C3024" t="str">
        <f ca="1">IFERROR(VLOOKUP($B3024,INDIRECT(nfl_game_result),MATCH(C$1,INDIRECT(nfl_game_result_header),0),FALSE),"error")</f>
        <v>2017_11_TBY@MIA</v>
      </c>
      <c r="D3024">
        <f ca="1">IFERROR(IF(ISBLANK(VLOOKUP($B3024,INDIRECT(nfl_game_result),MATCH(D$1,INDIRECT(nfl_game_result_header),0),FALSE)),"",VLOOKUP($B3024,INDIRECT(nfl_game_result),MATCH(D$1,INDIRECT(nfl_game_result_header),0),FALSE)),"error")</f>
        <v>-2.5</v>
      </c>
      <c r="E3024">
        <f ca="1">IFERROR(IF(ISBLANK(VLOOKUP($B3024,INDIRECT(nfl_game_result),MATCH(E$1,INDIRECT(nfl_game_result_header),0),FALSE)),"",VLOOKUP($B3024,INDIRECT(nfl_game_result),MATCH(E$1,INDIRECT(nfl_game_result_header),0),FALSE)),"error")</f>
        <v>1</v>
      </c>
      <c r="F3024" s="23" t="str">
        <f ca="1">IFERROR(IF(ISBLANK(VLOOKUP($B3024,INDIRECT(nfl_game_result),MATCH(F$1,INDIRECT(nfl_game_result_header),0),FALSE)),"",VLOOKUP($B3024,INDIRECT(nfl_game_result),MATCH(F$1,INDIRECT(nfl_game_result_header),0),FALSE)),"error")</f>
        <v>off</v>
      </c>
      <c r="G3024" s="23">
        <f ca="1">IFERROR(IF(ISBLANK(VLOOKUP($B3024,INDIRECT(nfl_game_result),MATCH(G$1,INDIRECT(nfl_game_result_header),0),FALSE)),"",VLOOKUP($B3024,INDIRECT(nfl_game_result),MATCH(G$1,INDIRECT(nfl_game_result_header),0),FALSE)),"error")</f>
        <v>42</v>
      </c>
      <c r="H3024">
        <f ca="1">IFERROR(IF(ISBLANK(VLOOKUP($B3024,INDIRECT(nfl_game_result),MATCH(H$1,INDIRECT(nfl_game_result_header),0),FALSE)),"",VLOOKUP($B3024,INDIRECT(nfl_game_result),MATCH(H$1,INDIRECT(nfl_game_result_header),0),FALSE)),"error")</f>
        <v>20</v>
      </c>
      <c r="I3024">
        <f ca="1">IFERROR(IF(ISBLANK(VLOOKUP($B3024,INDIRECT(nfl_game_result),MATCH(I$1,INDIRECT(nfl_game_result_header),0),FALSE)),"",VLOOKUP($B3024,INDIRECT(nfl_game_result),MATCH(I$1,INDIRECT(nfl_game_result_header),0),FALSE)),"error")</f>
        <v>30</v>
      </c>
      <c r="J3024" t="str">
        <f ca="1">IFERROR(IF(ISBLANK(VLOOKUP($B3024,INDIRECT(nfl_game_result),MATCH(J$1,INDIRECT(nfl_game_result_header),0),FALSE)),"",VLOOKUP($B3024,INDIRECT(nfl_game_result),MATCH(J$1,INDIRECT(nfl_game_result_header),0),FALSE)),"error")</f>
        <v>TBY</v>
      </c>
      <c r="K3024" t="str">
        <f ca="1">IFERROR(IF(ISBLANK(VLOOKUP($B3024,INDIRECT(nfl_game_result),MATCH(K$1,INDIRECT(nfl_game_result_header),0),FALSE)),"",VLOOKUP($B3024,INDIRECT(nfl_game_result),MATCH(K$1,INDIRECT(nfl_game_result_header),0),FALSE)),"error")</f>
        <v>TBY</v>
      </c>
      <c r="L3024" s="23" t="str">
        <f ca="1">IFERROR(IF(ISBLANK(VLOOKUP($B3024,INDIRECT(nfl_game_result),MATCH(L$1,INDIRECT(nfl_game_result_header),0),FALSE)),"",VLOOKUP($B3024,INDIRECT(nfl_game_result),MATCH(L$1,INDIRECT(nfl_game_result_header),0),FALSE)),"error")</f>
        <v>O</v>
      </c>
      <c r="M3024" t="s">
        <v>14</v>
      </c>
      <c r="N3024">
        <v>-3</v>
      </c>
      <c r="O3024" t="s">
        <v>79</v>
      </c>
      <c r="P3024">
        <v>0.59</v>
      </c>
      <c r="Q3024" t="s">
        <v>79</v>
      </c>
      <c r="V3024" s="23" t="s">
        <v>416</v>
      </c>
      <c r="W3024">
        <f ca="1">VALUE(LEFT(C3024, 4))</f>
        <v>2017</v>
      </c>
      <c r="X3024">
        <f ca="1">VALUE(MID(C3024,6,FIND("_",C3024,6)-6))</f>
        <v>11</v>
      </c>
      <c r="Y3024">
        <f ca="1">IF(NOT(OR(ISBLANK(D3024),ISBLANK(E3024),D3024="",E3024="")),D3024-E3024,"")</f>
        <v>-3.5</v>
      </c>
      <c r="Z3024">
        <f ca="1">IF(OR(NOT(ISNUMBER(D3024)),ISBLANK(D3024),D3024="",ISBLANK(N3024)),"",ABS(D3024-N3024))</f>
        <v>0.5</v>
      </c>
      <c r="AA3024">
        <f ca="1">IF(OR(ISBLANK(J3024),ISBLANK(O3024),J3024="",O3024=""),"",IF(J3024=O3024,1,0))</f>
        <v>0</v>
      </c>
      <c r="AB3024">
        <f ca="1">IF(OR(ISBLANK(K3024),ISBLANK(Q3024),K3024="",Q3024=""),"",IF(K3024=Q3024,1,0))</f>
        <v>0</v>
      </c>
      <c r="AC3024" s="23" t="str">
        <f t="shared" ca="1" si="46"/>
        <v/>
      </c>
    </row>
    <row r="3025" spans="1:29" x14ac:dyDescent="0.25">
      <c r="A3025" s="23">
        <v>3024</v>
      </c>
      <c r="B3025">
        <v>1485</v>
      </c>
      <c r="C3025" t="str">
        <f ca="1">IFERROR(VLOOKUP($B3025,INDIRECT(nfl_game_result),MATCH(C$1,INDIRECT(nfl_game_result_header),0),FALSE),"error")</f>
        <v>2017_11_BAL@GBY</v>
      </c>
      <c r="D3025">
        <f ca="1">IFERROR(IF(ISBLANK(VLOOKUP($B3025,INDIRECT(nfl_game_result),MATCH(D$1,INDIRECT(nfl_game_result_header),0),FALSE)),"",VLOOKUP($B3025,INDIRECT(nfl_game_result),MATCH(D$1,INDIRECT(nfl_game_result_header),0),FALSE)),"error")</f>
        <v>2</v>
      </c>
      <c r="E3025">
        <f ca="1">IFERROR(IF(ISBLANK(VLOOKUP($B3025,INDIRECT(nfl_game_result),MATCH(E$1,INDIRECT(nfl_game_result_header),0),FALSE)),"",VLOOKUP($B3025,INDIRECT(nfl_game_result),MATCH(E$1,INDIRECT(nfl_game_result_header),0),FALSE)),"error")</f>
        <v>2</v>
      </c>
      <c r="F3025" s="23">
        <f ca="1">IFERROR(IF(ISBLANK(VLOOKUP($B3025,INDIRECT(nfl_game_result),MATCH(F$1,INDIRECT(nfl_game_result_header),0),FALSE)),"",VLOOKUP($B3025,INDIRECT(nfl_game_result),MATCH(F$1,INDIRECT(nfl_game_result_header),0),FALSE)),"error")</f>
        <v>38</v>
      </c>
      <c r="G3025" s="23">
        <f ca="1">IFERROR(IF(ISBLANK(VLOOKUP($B3025,INDIRECT(nfl_game_result),MATCH(G$1,INDIRECT(nfl_game_result_header),0),FALSE)),"",VLOOKUP($B3025,INDIRECT(nfl_game_result),MATCH(G$1,INDIRECT(nfl_game_result_header),0),FALSE)),"error")</f>
        <v>38</v>
      </c>
      <c r="H3025">
        <f ca="1">IFERROR(IF(ISBLANK(VLOOKUP($B3025,INDIRECT(nfl_game_result),MATCH(H$1,INDIRECT(nfl_game_result_header),0),FALSE)),"",VLOOKUP($B3025,INDIRECT(nfl_game_result),MATCH(H$1,INDIRECT(nfl_game_result_header),0),FALSE)),"error")</f>
        <v>0</v>
      </c>
      <c r="I3025">
        <f ca="1">IFERROR(IF(ISBLANK(VLOOKUP($B3025,INDIRECT(nfl_game_result),MATCH(I$1,INDIRECT(nfl_game_result_header),0),FALSE)),"",VLOOKUP($B3025,INDIRECT(nfl_game_result),MATCH(I$1,INDIRECT(nfl_game_result_header),0),FALSE)),"error")</f>
        <v>23</v>
      </c>
      <c r="J3025" t="str">
        <f ca="1">IFERROR(IF(ISBLANK(VLOOKUP($B3025,INDIRECT(nfl_game_result),MATCH(J$1,INDIRECT(nfl_game_result_header),0),FALSE)),"",VLOOKUP($B3025,INDIRECT(nfl_game_result),MATCH(J$1,INDIRECT(nfl_game_result_header),0),FALSE)),"error")</f>
        <v>BAL</v>
      </c>
      <c r="K3025" t="str">
        <f ca="1">IFERROR(IF(ISBLANK(VLOOKUP($B3025,INDIRECT(nfl_game_result),MATCH(K$1,INDIRECT(nfl_game_result_header),0),FALSE)),"",VLOOKUP($B3025,INDIRECT(nfl_game_result),MATCH(K$1,INDIRECT(nfl_game_result_header),0),FALSE)),"error")</f>
        <v>BAL</v>
      </c>
      <c r="L3025" s="23" t="str">
        <f ca="1">IFERROR(IF(ISBLANK(VLOOKUP($B3025,INDIRECT(nfl_game_result),MATCH(L$1,INDIRECT(nfl_game_result_header),0),FALSE)),"",VLOOKUP($B3025,INDIRECT(nfl_game_result),MATCH(L$1,INDIRECT(nfl_game_result_header),0),FALSE)),"error")</f>
        <v>U</v>
      </c>
      <c r="M3025" t="s">
        <v>14</v>
      </c>
      <c r="N3025">
        <v>-3</v>
      </c>
      <c r="O3025" t="s">
        <v>65</v>
      </c>
      <c r="P3025">
        <v>0.65</v>
      </c>
      <c r="Q3025" t="s">
        <v>65</v>
      </c>
      <c r="V3025" s="23" t="s">
        <v>416</v>
      </c>
      <c r="W3025">
        <f ca="1">VALUE(LEFT(C3025, 4))</f>
        <v>2017</v>
      </c>
      <c r="X3025">
        <f ca="1">VALUE(MID(C3025,6,FIND("_",C3025,6)-6))</f>
        <v>11</v>
      </c>
      <c r="Y3025">
        <f ca="1">IF(NOT(OR(ISBLANK(D3025),ISBLANK(E3025),D3025="",E3025="")),D3025-E3025,"")</f>
        <v>0</v>
      </c>
      <c r="Z3025">
        <f ca="1">IF(OR(NOT(ISNUMBER(D3025)),ISBLANK(D3025),D3025="",ISBLANK(N3025)),"",ABS(D3025-N3025))</f>
        <v>5</v>
      </c>
      <c r="AA3025">
        <f ca="1">IF(OR(ISBLANK(J3025),ISBLANK(O3025),J3025="",O3025=""),"",IF(J3025=O3025,1,0))</f>
        <v>1</v>
      </c>
      <c r="AB3025">
        <f ca="1">IF(OR(ISBLANK(K3025),ISBLANK(Q3025),K3025="",Q3025=""),"",IF(K3025=Q3025,1,0))</f>
        <v>1</v>
      </c>
      <c r="AC3025" s="23" t="str">
        <f t="shared" ca="1" si="46"/>
        <v/>
      </c>
    </row>
    <row r="3026" spans="1:29" x14ac:dyDescent="0.25">
      <c r="A3026" s="23">
        <v>3025</v>
      </c>
      <c r="B3026">
        <v>1486</v>
      </c>
      <c r="C3026" t="str">
        <f ca="1">IFERROR(VLOOKUP($B3026,INDIRECT(nfl_game_result),MATCH(C$1,INDIRECT(nfl_game_result_header),0),FALSE),"error")</f>
        <v>2017_11_DET@CHI</v>
      </c>
      <c r="D3026">
        <f ca="1">IFERROR(IF(ISBLANK(VLOOKUP($B3026,INDIRECT(nfl_game_result),MATCH(D$1,INDIRECT(nfl_game_result_header),0),FALSE)),"",VLOOKUP($B3026,INDIRECT(nfl_game_result),MATCH(D$1,INDIRECT(nfl_game_result_header),0),FALSE)),"error")</f>
        <v>3</v>
      </c>
      <c r="E3026">
        <f ca="1">IFERROR(IF(ISBLANK(VLOOKUP($B3026,INDIRECT(nfl_game_result),MATCH(E$1,INDIRECT(nfl_game_result_header),0),FALSE)),"",VLOOKUP($B3026,INDIRECT(nfl_game_result),MATCH(E$1,INDIRECT(nfl_game_result_header),0),FALSE)),"error")</f>
        <v>3</v>
      </c>
      <c r="F3026" s="23">
        <f ca="1">IFERROR(IF(ISBLANK(VLOOKUP($B3026,INDIRECT(nfl_game_result),MATCH(F$1,INDIRECT(nfl_game_result_header),0),FALSE)),"",VLOOKUP($B3026,INDIRECT(nfl_game_result),MATCH(F$1,INDIRECT(nfl_game_result_header),0),FALSE)),"error")</f>
        <v>44</v>
      </c>
      <c r="G3026" s="23">
        <f ca="1">IFERROR(IF(ISBLANK(VLOOKUP($B3026,INDIRECT(nfl_game_result),MATCH(G$1,INDIRECT(nfl_game_result_header),0),FALSE)),"",VLOOKUP($B3026,INDIRECT(nfl_game_result),MATCH(G$1,INDIRECT(nfl_game_result_header),0),FALSE)),"error")</f>
        <v>41</v>
      </c>
      <c r="H3026">
        <f ca="1">IFERROR(IF(ISBLANK(VLOOKUP($B3026,INDIRECT(nfl_game_result),MATCH(H$1,INDIRECT(nfl_game_result_header),0),FALSE)),"",VLOOKUP($B3026,INDIRECT(nfl_game_result),MATCH(H$1,INDIRECT(nfl_game_result_header),0),FALSE)),"error")</f>
        <v>24</v>
      </c>
      <c r="I3026">
        <f ca="1">IFERROR(IF(ISBLANK(VLOOKUP($B3026,INDIRECT(nfl_game_result),MATCH(I$1,INDIRECT(nfl_game_result_header),0),FALSE)),"",VLOOKUP($B3026,INDIRECT(nfl_game_result),MATCH(I$1,INDIRECT(nfl_game_result_header),0),FALSE)),"error")</f>
        <v>27</v>
      </c>
      <c r="J3026" t="str">
        <f ca="1">IFERROR(IF(ISBLANK(VLOOKUP($B3026,INDIRECT(nfl_game_result),MATCH(J$1,INDIRECT(nfl_game_result_header),0),FALSE)),"",VLOOKUP($B3026,INDIRECT(nfl_game_result),MATCH(J$1,INDIRECT(nfl_game_result_header),0),FALSE)),"error")</f>
        <v>na</v>
      </c>
      <c r="K3026" t="str">
        <f ca="1">IFERROR(IF(ISBLANK(VLOOKUP($B3026,INDIRECT(nfl_game_result),MATCH(K$1,INDIRECT(nfl_game_result_header),0),FALSE)),"",VLOOKUP($B3026,INDIRECT(nfl_game_result),MATCH(K$1,INDIRECT(nfl_game_result_header),0),FALSE)),"error")</f>
        <v>DET</v>
      </c>
      <c r="L3026" s="23" t="str">
        <f ca="1">IFERROR(IF(ISBLANK(VLOOKUP($B3026,INDIRECT(nfl_game_result),MATCH(L$1,INDIRECT(nfl_game_result_header),0),FALSE)),"",VLOOKUP($B3026,INDIRECT(nfl_game_result),MATCH(L$1,INDIRECT(nfl_game_result_header),0),FALSE)),"error")</f>
        <v>O</v>
      </c>
      <c r="M3026" t="s">
        <v>14</v>
      </c>
      <c r="N3026">
        <v>3</v>
      </c>
      <c r="O3026" t="s">
        <v>68</v>
      </c>
      <c r="P3026">
        <v>0.56000000000000005</v>
      </c>
      <c r="Q3026" t="s">
        <v>68</v>
      </c>
      <c r="V3026" s="23" t="s">
        <v>416</v>
      </c>
      <c r="W3026">
        <f ca="1">VALUE(LEFT(C3026, 4))</f>
        <v>2017</v>
      </c>
      <c r="X3026">
        <f ca="1">VALUE(MID(C3026,6,FIND("_",C3026,6)-6))</f>
        <v>11</v>
      </c>
      <c r="Y3026">
        <f ca="1">IF(NOT(OR(ISBLANK(D3026),ISBLANK(E3026),D3026="",E3026="")),D3026-E3026,"")</f>
        <v>0</v>
      </c>
      <c r="Z3026">
        <f ca="1">IF(OR(NOT(ISNUMBER(D3026)),ISBLANK(D3026),D3026="",ISBLANK(N3026)),"",ABS(D3026-N3026))</f>
        <v>0</v>
      </c>
      <c r="AA3026">
        <f ca="1">IF(OR(ISBLANK(J3026),ISBLANK(O3026),J3026="",O3026=""),"",IF(J3026=O3026,1,0))</f>
        <v>0</v>
      </c>
      <c r="AB3026">
        <f ca="1">IF(OR(ISBLANK(K3026),ISBLANK(Q3026),K3026="",Q3026=""),"",IF(K3026=Q3026,1,0))</f>
        <v>0</v>
      </c>
      <c r="AC3026" s="23" t="str">
        <f t="shared" ref="AC3026:AC3089" ca="1" si="47">IF(OR(ISBLANK(L3026),ISBLANK(T3026),L3026="",T3026=""),"",IF(L3026=T3026,1,0))</f>
        <v/>
      </c>
    </row>
    <row r="3027" spans="1:29" x14ac:dyDescent="0.25">
      <c r="A3027" s="23">
        <v>3026</v>
      </c>
      <c r="B3027">
        <v>1487</v>
      </c>
      <c r="C3027" t="str">
        <f ca="1">IFERROR(VLOOKUP($B3027,INDIRECT(nfl_game_result),MATCH(C$1,INDIRECT(nfl_game_result_header),0),FALSE),"error")</f>
        <v>2017_11_LAR@MIN</v>
      </c>
      <c r="D3027">
        <f ca="1">IFERROR(IF(ISBLANK(VLOOKUP($B3027,INDIRECT(nfl_game_result),MATCH(D$1,INDIRECT(nfl_game_result_header),0),FALSE)),"",VLOOKUP($B3027,INDIRECT(nfl_game_result),MATCH(D$1,INDIRECT(nfl_game_result_header),0),FALSE)),"error")</f>
        <v>-1.5</v>
      </c>
      <c r="E3027">
        <f ca="1">IFERROR(IF(ISBLANK(VLOOKUP($B3027,INDIRECT(nfl_game_result),MATCH(E$1,INDIRECT(nfl_game_result_header),0),FALSE)),"",VLOOKUP($B3027,INDIRECT(nfl_game_result),MATCH(E$1,INDIRECT(nfl_game_result_header),0),FALSE)),"error")</f>
        <v>-2.5</v>
      </c>
      <c r="F3027" s="23">
        <f ca="1">IFERROR(IF(ISBLANK(VLOOKUP($B3027,INDIRECT(nfl_game_result),MATCH(F$1,INDIRECT(nfl_game_result_header),0),FALSE)),"",VLOOKUP($B3027,INDIRECT(nfl_game_result),MATCH(F$1,INDIRECT(nfl_game_result_header),0),FALSE)),"error")</f>
        <v>46</v>
      </c>
      <c r="G3027" s="23">
        <f ca="1">IFERROR(IF(ISBLANK(VLOOKUP($B3027,INDIRECT(nfl_game_result),MATCH(G$1,INDIRECT(nfl_game_result_header),0),FALSE)),"",VLOOKUP($B3027,INDIRECT(nfl_game_result),MATCH(G$1,INDIRECT(nfl_game_result_header),0),FALSE)),"error")</f>
        <v>45.5</v>
      </c>
      <c r="H3027">
        <f ca="1">IFERROR(IF(ISBLANK(VLOOKUP($B3027,INDIRECT(nfl_game_result),MATCH(H$1,INDIRECT(nfl_game_result_header),0),FALSE)),"",VLOOKUP($B3027,INDIRECT(nfl_game_result),MATCH(H$1,INDIRECT(nfl_game_result_header),0),FALSE)),"error")</f>
        <v>24</v>
      </c>
      <c r="I3027">
        <f ca="1">IFERROR(IF(ISBLANK(VLOOKUP($B3027,INDIRECT(nfl_game_result),MATCH(I$1,INDIRECT(nfl_game_result_header),0),FALSE)),"",VLOOKUP($B3027,INDIRECT(nfl_game_result),MATCH(I$1,INDIRECT(nfl_game_result_header),0),FALSE)),"error")</f>
        <v>7</v>
      </c>
      <c r="J3027" t="str">
        <f ca="1">IFERROR(IF(ISBLANK(VLOOKUP($B3027,INDIRECT(nfl_game_result),MATCH(J$1,INDIRECT(nfl_game_result_header),0),FALSE)),"",VLOOKUP($B3027,INDIRECT(nfl_game_result),MATCH(J$1,INDIRECT(nfl_game_result_header),0),FALSE)),"error")</f>
        <v>MIN</v>
      </c>
      <c r="K3027" t="str">
        <f ca="1">IFERROR(IF(ISBLANK(VLOOKUP($B3027,INDIRECT(nfl_game_result),MATCH(K$1,INDIRECT(nfl_game_result_header),0),FALSE)),"",VLOOKUP($B3027,INDIRECT(nfl_game_result),MATCH(K$1,INDIRECT(nfl_game_result_header),0),FALSE)),"error")</f>
        <v>MIN</v>
      </c>
      <c r="L3027" s="23" t="str">
        <f ca="1">IFERROR(IF(ISBLANK(VLOOKUP($B3027,INDIRECT(nfl_game_result),MATCH(L$1,INDIRECT(nfl_game_result_header),0),FALSE)),"",VLOOKUP($B3027,INDIRECT(nfl_game_result),MATCH(L$1,INDIRECT(nfl_game_result_header),0),FALSE)),"error")</f>
        <v>U</v>
      </c>
      <c r="M3027" t="s">
        <v>14</v>
      </c>
      <c r="N3027">
        <v>-3</v>
      </c>
      <c r="O3027" t="s">
        <v>80</v>
      </c>
      <c r="P3027">
        <v>0.51</v>
      </c>
      <c r="Q3027" t="s">
        <v>80</v>
      </c>
      <c r="V3027" s="23" t="s">
        <v>416</v>
      </c>
      <c r="W3027">
        <f ca="1">VALUE(LEFT(C3027, 4))</f>
        <v>2017</v>
      </c>
      <c r="X3027">
        <f ca="1">VALUE(MID(C3027,6,FIND("_",C3027,6)-6))</f>
        <v>11</v>
      </c>
      <c r="Y3027">
        <f ca="1">IF(NOT(OR(ISBLANK(D3027),ISBLANK(E3027),D3027="",E3027="")),D3027-E3027,"")</f>
        <v>1</v>
      </c>
      <c r="Z3027">
        <f ca="1">IF(OR(NOT(ISNUMBER(D3027)),ISBLANK(D3027),D3027="",ISBLANK(N3027)),"",ABS(D3027-N3027))</f>
        <v>1.5</v>
      </c>
      <c r="AA3027">
        <f ca="1">IF(OR(ISBLANK(J3027),ISBLANK(O3027),J3027="",O3027=""),"",IF(J3027=O3027,1,0))</f>
        <v>1</v>
      </c>
      <c r="AB3027">
        <f ca="1">IF(OR(ISBLANK(K3027),ISBLANK(Q3027),K3027="",Q3027=""),"",IF(K3027=Q3027,1,0))</f>
        <v>1</v>
      </c>
      <c r="AC3027" s="23" t="str">
        <f t="shared" ca="1" si="47"/>
        <v/>
      </c>
    </row>
    <row r="3028" spans="1:29" x14ac:dyDescent="0.25">
      <c r="A3028" s="23">
        <v>3027</v>
      </c>
      <c r="B3028">
        <v>1488</v>
      </c>
      <c r="C3028" t="str">
        <f ca="1">IFERROR(VLOOKUP($B3028,INDIRECT(nfl_game_result),MATCH(C$1,INDIRECT(nfl_game_result_header),0),FALSE),"error")</f>
        <v>2017_11_ARI@HOU</v>
      </c>
      <c r="D3028">
        <f ca="1">IFERROR(IF(ISBLANK(VLOOKUP($B3028,INDIRECT(nfl_game_result),MATCH(D$1,INDIRECT(nfl_game_result_header),0),FALSE)),"",VLOOKUP($B3028,INDIRECT(nfl_game_result),MATCH(D$1,INDIRECT(nfl_game_result_header),0),FALSE)),"error")</f>
        <v>2</v>
      </c>
      <c r="E3028">
        <f ca="1">IFERROR(IF(ISBLANK(VLOOKUP($B3028,INDIRECT(nfl_game_result),MATCH(E$1,INDIRECT(nfl_game_result_header),0),FALSE)),"",VLOOKUP($B3028,INDIRECT(nfl_game_result),MATCH(E$1,INDIRECT(nfl_game_result_header),0),FALSE)),"error")</f>
        <v>-2</v>
      </c>
      <c r="F3028" s="23" t="str">
        <f ca="1">IFERROR(IF(ISBLANK(VLOOKUP($B3028,INDIRECT(nfl_game_result),MATCH(F$1,INDIRECT(nfl_game_result_header),0),FALSE)),"",VLOOKUP($B3028,INDIRECT(nfl_game_result),MATCH(F$1,INDIRECT(nfl_game_result_header),0),FALSE)),"error")</f>
        <v>off</v>
      </c>
      <c r="G3028" s="23">
        <f ca="1">IFERROR(IF(ISBLANK(VLOOKUP($B3028,INDIRECT(nfl_game_result),MATCH(G$1,INDIRECT(nfl_game_result_header),0),FALSE)),"",VLOOKUP($B3028,INDIRECT(nfl_game_result),MATCH(G$1,INDIRECT(nfl_game_result_header),0),FALSE)),"error")</f>
        <v>38.5</v>
      </c>
      <c r="H3028">
        <f ca="1">IFERROR(IF(ISBLANK(VLOOKUP($B3028,INDIRECT(nfl_game_result),MATCH(H$1,INDIRECT(nfl_game_result_header),0),FALSE)),"",VLOOKUP($B3028,INDIRECT(nfl_game_result),MATCH(H$1,INDIRECT(nfl_game_result_header),0),FALSE)),"error")</f>
        <v>31</v>
      </c>
      <c r="I3028">
        <f ca="1">IFERROR(IF(ISBLANK(VLOOKUP($B3028,INDIRECT(nfl_game_result),MATCH(I$1,INDIRECT(nfl_game_result_header),0),FALSE)),"",VLOOKUP($B3028,INDIRECT(nfl_game_result),MATCH(I$1,INDIRECT(nfl_game_result_header),0),FALSE)),"error")</f>
        <v>21</v>
      </c>
      <c r="J3028" t="str">
        <f ca="1">IFERROR(IF(ISBLANK(VLOOKUP($B3028,INDIRECT(nfl_game_result),MATCH(J$1,INDIRECT(nfl_game_result_header),0),FALSE)),"",VLOOKUP($B3028,INDIRECT(nfl_game_result),MATCH(J$1,INDIRECT(nfl_game_result_header),0),FALSE)),"error")</f>
        <v>HOU</v>
      </c>
      <c r="K3028" t="str">
        <f ca="1">IFERROR(IF(ISBLANK(VLOOKUP($B3028,INDIRECT(nfl_game_result),MATCH(K$1,INDIRECT(nfl_game_result_header),0),FALSE)),"",VLOOKUP($B3028,INDIRECT(nfl_game_result),MATCH(K$1,INDIRECT(nfl_game_result_header),0),FALSE)),"error")</f>
        <v>HOU</v>
      </c>
      <c r="L3028" s="23" t="str">
        <f ca="1">IFERROR(IF(ISBLANK(VLOOKUP($B3028,INDIRECT(nfl_game_result),MATCH(L$1,INDIRECT(nfl_game_result_header),0),FALSE)),"",VLOOKUP($B3028,INDIRECT(nfl_game_result),MATCH(L$1,INDIRECT(nfl_game_result_header),0),FALSE)),"error")</f>
        <v>O</v>
      </c>
      <c r="M3028" t="s">
        <v>14</v>
      </c>
      <c r="N3028">
        <v>-1</v>
      </c>
      <c r="O3028" t="s">
        <v>75</v>
      </c>
      <c r="P3028">
        <v>0.52</v>
      </c>
      <c r="Q3028" t="s">
        <v>75</v>
      </c>
      <c r="V3028" s="23" t="s">
        <v>416</v>
      </c>
      <c r="W3028">
        <f ca="1">VALUE(LEFT(C3028, 4))</f>
        <v>2017</v>
      </c>
      <c r="X3028">
        <f ca="1">VALUE(MID(C3028,6,FIND("_",C3028,6)-6))</f>
        <v>11</v>
      </c>
      <c r="Y3028">
        <f ca="1">IF(NOT(OR(ISBLANK(D3028),ISBLANK(E3028),D3028="",E3028="")),D3028-E3028,"")</f>
        <v>4</v>
      </c>
      <c r="Z3028">
        <f ca="1">IF(OR(NOT(ISNUMBER(D3028)),ISBLANK(D3028),D3028="",ISBLANK(N3028)),"",ABS(D3028-N3028))</f>
        <v>3</v>
      </c>
      <c r="AA3028">
        <f ca="1">IF(OR(ISBLANK(J3028),ISBLANK(O3028),J3028="",O3028=""),"",IF(J3028=O3028,1,0))</f>
        <v>1</v>
      </c>
      <c r="AB3028">
        <f ca="1">IF(OR(ISBLANK(K3028),ISBLANK(Q3028),K3028="",Q3028=""),"",IF(K3028=Q3028,1,0))</f>
        <v>1</v>
      </c>
      <c r="AC3028" s="23" t="str">
        <f t="shared" ca="1" si="47"/>
        <v/>
      </c>
    </row>
    <row r="3029" spans="1:29" x14ac:dyDescent="0.25">
      <c r="A3029" s="23">
        <v>3028</v>
      </c>
      <c r="B3029">
        <v>1489</v>
      </c>
      <c r="C3029" t="str">
        <f ca="1">IFERROR(VLOOKUP($B3029,INDIRECT(nfl_game_result),MATCH(C$1,INDIRECT(nfl_game_result_header),0),FALSE),"error")</f>
        <v>2017_11_KCY@NYG</v>
      </c>
      <c r="D3029">
        <f ca="1">IFERROR(IF(ISBLANK(VLOOKUP($B3029,INDIRECT(nfl_game_result),MATCH(D$1,INDIRECT(nfl_game_result_header),0),FALSE)),"",VLOOKUP($B3029,INDIRECT(nfl_game_result),MATCH(D$1,INDIRECT(nfl_game_result_header),0),FALSE)),"error")</f>
        <v>11.5</v>
      </c>
      <c r="E3029">
        <f ca="1">IFERROR(IF(ISBLANK(VLOOKUP($B3029,INDIRECT(nfl_game_result),MATCH(E$1,INDIRECT(nfl_game_result_header),0),FALSE)),"",VLOOKUP($B3029,INDIRECT(nfl_game_result),MATCH(E$1,INDIRECT(nfl_game_result_header),0),FALSE)),"error")</f>
        <v>10</v>
      </c>
      <c r="F3029" s="23">
        <f ca="1">IFERROR(IF(ISBLANK(VLOOKUP($B3029,INDIRECT(nfl_game_result),MATCH(F$1,INDIRECT(nfl_game_result_header),0),FALSE)),"",VLOOKUP($B3029,INDIRECT(nfl_game_result),MATCH(F$1,INDIRECT(nfl_game_result_header),0),FALSE)),"error")</f>
        <v>44</v>
      </c>
      <c r="G3029" s="23">
        <f ca="1">IFERROR(IF(ISBLANK(VLOOKUP($B3029,INDIRECT(nfl_game_result),MATCH(G$1,INDIRECT(nfl_game_result_header),0),FALSE)),"",VLOOKUP($B3029,INDIRECT(nfl_game_result),MATCH(G$1,INDIRECT(nfl_game_result_header),0),FALSE)),"error")</f>
        <v>45.5</v>
      </c>
      <c r="H3029">
        <f ca="1">IFERROR(IF(ISBLANK(VLOOKUP($B3029,INDIRECT(nfl_game_result),MATCH(H$1,INDIRECT(nfl_game_result_header),0),FALSE)),"",VLOOKUP($B3029,INDIRECT(nfl_game_result),MATCH(H$1,INDIRECT(nfl_game_result_header),0),FALSE)),"error")</f>
        <v>12</v>
      </c>
      <c r="I3029">
        <f ca="1">IFERROR(IF(ISBLANK(VLOOKUP($B3029,INDIRECT(nfl_game_result),MATCH(I$1,INDIRECT(nfl_game_result_header),0),FALSE)),"",VLOOKUP($B3029,INDIRECT(nfl_game_result),MATCH(I$1,INDIRECT(nfl_game_result_header),0),FALSE)),"error")</f>
        <v>9</v>
      </c>
      <c r="J3029" t="str">
        <f ca="1">IFERROR(IF(ISBLANK(VLOOKUP($B3029,INDIRECT(nfl_game_result),MATCH(J$1,INDIRECT(nfl_game_result_header),0),FALSE)),"",VLOOKUP($B3029,INDIRECT(nfl_game_result),MATCH(J$1,INDIRECT(nfl_game_result_header),0),FALSE)),"error")</f>
        <v>NYG</v>
      </c>
      <c r="K3029" t="str">
        <f ca="1">IFERROR(IF(ISBLANK(VLOOKUP($B3029,INDIRECT(nfl_game_result),MATCH(K$1,INDIRECT(nfl_game_result_header),0),FALSE)),"",VLOOKUP($B3029,INDIRECT(nfl_game_result),MATCH(K$1,INDIRECT(nfl_game_result_header),0),FALSE)),"error")</f>
        <v>NYG</v>
      </c>
      <c r="L3029" s="23" t="str">
        <f ca="1">IFERROR(IF(ISBLANK(VLOOKUP($B3029,INDIRECT(nfl_game_result),MATCH(L$1,INDIRECT(nfl_game_result_header),0),FALSE)),"",VLOOKUP($B3029,INDIRECT(nfl_game_result),MATCH(L$1,INDIRECT(nfl_game_result_header),0),FALSE)),"error")</f>
        <v>U</v>
      </c>
      <c r="M3029" t="s">
        <v>14</v>
      </c>
      <c r="N3029">
        <v>8</v>
      </c>
      <c r="O3029" t="s">
        <v>83</v>
      </c>
      <c r="P3029">
        <v>0.56999999999999995</v>
      </c>
      <c r="Q3029" t="s">
        <v>331</v>
      </c>
      <c r="V3029" s="23" t="s">
        <v>416</v>
      </c>
      <c r="W3029">
        <f ca="1">VALUE(LEFT(C3029, 4))</f>
        <v>2017</v>
      </c>
      <c r="X3029">
        <f ca="1">VALUE(MID(C3029,6,FIND("_",C3029,6)-6))</f>
        <v>11</v>
      </c>
      <c r="Y3029">
        <f ca="1">IF(NOT(OR(ISBLANK(D3029),ISBLANK(E3029),D3029="",E3029="")),D3029-E3029,"")</f>
        <v>1.5</v>
      </c>
      <c r="Z3029">
        <f ca="1">IF(OR(NOT(ISNUMBER(D3029)),ISBLANK(D3029),D3029="",ISBLANK(N3029)),"",ABS(D3029-N3029))</f>
        <v>3.5</v>
      </c>
      <c r="AA3029">
        <f ca="1">IF(OR(ISBLANK(J3029),ISBLANK(O3029),J3029="",O3029=""),"",IF(J3029=O3029,1,0))</f>
        <v>1</v>
      </c>
      <c r="AB3029">
        <f ca="1">IF(OR(ISBLANK(K3029),ISBLANK(Q3029),K3029="",Q3029=""),"",IF(K3029=Q3029,1,0))</f>
        <v>0</v>
      </c>
      <c r="AC3029" s="23" t="str">
        <f t="shared" ca="1" si="47"/>
        <v/>
      </c>
    </row>
    <row r="3030" spans="1:29" x14ac:dyDescent="0.25">
      <c r="A3030" s="23">
        <v>3029</v>
      </c>
      <c r="B3030">
        <v>1490</v>
      </c>
      <c r="C3030" t="str">
        <f ca="1">IFERROR(VLOOKUP($B3030,INDIRECT(nfl_game_result),MATCH(C$1,INDIRECT(nfl_game_result_header),0),FALSE),"error")</f>
        <v>2017_11_WAS@NOR</v>
      </c>
      <c r="D3030">
        <f ca="1">IFERROR(IF(ISBLANK(VLOOKUP($B3030,INDIRECT(nfl_game_result),MATCH(D$1,INDIRECT(nfl_game_result_header),0),FALSE)),"",VLOOKUP($B3030,INDIRECT(nfl_game_result),MATCH(D$1,INDIRECT(nfl_game_result_header),0),FALSE)),"error")</f>
        <v>-7.5</v>
      </c>
      <c r="E3030">
        <f ca="1">IFERROR(IF(ISBLANK(VLOOKUP($B3030,INDIRECT(nfl_game_result),MATCH(E$1,INDIRECT(nfl_game_result_header),0),FALSE)),"",VLOOKUP($B3030,INDIRECT(nfl_game_result),MATCH(E$1,INDIRECT(nfl_game_result_header),0),FALSE)),"error")</f>
        <v>-7.5</v>
      </c>
      <c r="F3030" s="23">
        <f ca="1">IFERROR(IF(ISBLANK(VLOOKUP($B3030,INDIRECT(nfl_game_result),MATCH(F$1,INDIRECT(nfl_game_result_header),0),FALSE)),"",VLOOKUP($B3030,INDIRECT(nfl_game_result),MATCH(F$1,INDIRECT(nfl_game_result_header),0),FALSE)),"error")</f>
        <v>50</v>
      </c>
      <c r="G3030" s="23">
        <f ca="1">IFERROR(IF(ISBLANK(VLOOKUP($B3030,INDIRECT(nfl_game_result),MATCH(G$1,INDIRECT(nfl_game_result_header),0),FALSE)),"",VLOOKUP($B3030,INDIRECT(nfl_game_result),MATCH(G$1,INDIRECT(nfl_game_result_header),0),FALSE)),"error")</f>
        <v>52</v>
      </c>
      <c r="H3030">
        <f ca="1">IFERROR(IF(ISBLANK(VLOOKUP($B3030,INDIRECT(nfl_game_result),MATCH(H$1,INDIRECT(nfl_game_result_header),0),FALSE)),"",VLOOKUP($B3030,INDIRECT(nfl_game_result),MATCH(H$1,INDIRECT(nfl_game_result_header),0),FALSE)),"error")</f>
        <v>34</v>
      </c>
      <c r="I3030">
        <f ca="1">IFERROR(IF(ISBLANK(VLOOKUP($B3030,INDIRECT(nfl_game_result),MATCH(I$1,INDIRECT(nfl_game_result_header),0),FALSE)),"",VLOOKUP($B3030,INDIRECT(nfl_game_result),MATCH(I$1,INDIRECT(nfl_game_result_header),0),FALSE)),"error")</f>
        <v>31</v>
      </c>
      <c r="J3030" t="str">
        <f ca="1">IFERROR(IF(ISBLANK(VLOOKUP($B3030,INDIRECT(nfl_game_result),MATCH(J$1,INDIRECT(nfl_game_result_header),0),FALSE)),"",VLOOKUP($B3030,INDIRECT(nfl_game_result),MATCH(J$1,INDIRECT(nfl_game_result_header),0),FALSE)),"error")</f>
        <v>WAS</v>
      </c>
      <c r="K3030" t="str">
        <f ca="1">IFERROR(IF(ISBLANK(VLOOKUP($B3030,INDIRECT(nfl_game_result),MATCH(K$1,INDIRECT(nfl_game_result_header),0),FALSE)),"",VLOOKUP($B3030,INDIRECT(nfl_game_result),MATCH(K$1,INDIRECT(nfl_game_result_header),0),FALSE)),"error")</f>
        <v>NOR</v>
      </c>
      <c r="L3030" s="23" t="str">
        <f ca="1">IFERROR(IF(ISBLANK(VLOOKUP($B3030,INDIRECT(nfl_game_result),MATCH(L$1,INDIRECT(nfl_game_result_header),0),FALSE)),"",VLOOKUP($B3030,INDIRECT(nfl_game_result),MATCH(L$1,INDIRECT(nfl_game_result_header),0),FALSE)),"error")</f>
        <v>O</v>
      </c>
      <c r="M3030" t="s">
        <v>14</v>
      </c>
      <c r="N3030">
        <v>-7</v>
      </c>
      <c r="O3030" t="s">
        <v>335</v>
      </c>
      <c r="P3030">
        <v>0.6</v>
      </c>
      <c r="Q3030" t="s">
        <v>335</v>
      </c>
      <c r="V3030" s="23" t="s">
        <v>416</v>
      </c>
      <c r="W3030">
        <f ca="1">VALUE(LEFT(C3030, 4))</f>
        <v>2017</v>
      </c>
      <c r="X3030">
        <f ca="1">VALUE(MID(C3030,6,FIND("_",C3030,6)-6))</f>
        <v>11</v>
      </c>
      <c r="Y3030">
        <f ca="1">IF(NOT(OR(ISBLANK(D3030),ISBLANK(E3030),D3030="",E3030="")),D3030-E3030,"")</f>
        <v>0</v>
      </c>
      <c r="Z3030">
        <f ca="1">IF(OR(NOT(ISNUMBER(D3030)),ISBLANK(D3030),D3030="",ISBLANK(N3030)),"",ABS(D3030-N3030))</f>
        <v>0.5</v>
      </c>
      <c r="AA3030">
        <f ca="1">IF(OR(ISBLANK(J3030),ISBLANK(O3030),J3030="",O3030=""),"",IF(J3030=O3030,1,0))</f>
        <v>0</v>
      </c>
      <c r="AB3030">
        <f ca="1">IF(OR(ISBLANK(K3030),ISBLANK(Q3030),K3030="",Q3030=""),"",IF(K3030=Q3030,1,0))</f>
        <v>1</v>
      </c>
      <c r="AC3030" s="23" t="str">
        <f t="shared" ca="1" si="47"/>
        <v/>
      </c>
    </row>
    <row r="3031" spans="1:29" x14ac:dyDescent="0.25">
      <c r="A3031" s="23">
        <v>3030</v>
      </c>
      <c r="B3031">
        <v>1491</v>
      </c>
      <c r="C3031" t="str">
        <f ca="1">IFERROR(VLOOKUP($B3031,INDIRECT(nfl_game_result),MATCH(C$1,INDIRECT(nfl_game_result_header),0),FALSE),"error")</f>
        <v>2017_11_BUF@LAC</v>
      </c>
      <c r="D3031">
        <f ca="1">IFERROR(IF(ISBLANK(VLOOKUP($B3031,INDIRECT(nfl_game_result),MATCH(D$1,INDIRECT(nfl_game_result_header),0),FALSE)),"",VLOOKUP($B3031,INDIRECT(nfl_game_result),MATCH(D$1,INDIRECT(nfl_game_result_header),0),FALSE)),"error")</f>
        <v>-4</v>
      </c>
      <c r="E3031">
        <f ca="1">IFERROR(IF(ISBLANK(VLOOKUP($B3031,INDIRECT(nfl_game_result),MATCH(E$1,INDIRECT(nfl_game_result_header),0),FALSE)),"",VLOOKUP($B3031,INDIRECT(nfl_game_result),MATCH(E$1,INDIRECT(nfl_game_result_header),0),FALSE)),"error")</f>
        <v>-6</v>
      </c>
      <c r="F3031" s="23">
        <f ca="1">IFERROR(IF(ISBLANK(VLOOKUP($B3031,INDIRECT(nfl_game_result),MATCH(F$1,INDIRECT(nfl_game_result_header),0),FALSE)),"",VLOOKUP($B3031,INDIRECT(nfl_game_result),MATCH(F$1,INDIRECT(nfl_game_result_header),0),FALSE)),"error")</f>
        <v>44</v>
      </c>
      <c r="G3031" s="23">
        <f ca="1">IFERROR(IF(ISBLANK(VLOOKUP($B3031,INDIRECT(nfl_game_result),MATCH(G$1,INDIRECT(nfl_game_result_header),0),FALSE)),"",VLOOKUP($B3031,INDIRECT(nfl_game_result),MATCH(G$1,INDIRECT(nfl_game_result_header),0),FALSE)),"error")</f>
        <v>41</v>
      </c>
      <c r="H3031">
        <f ca="1">IFERROR(IF(ISBLANK(VLOOKUP($B3031,INDIRECT(nfl_game_result),MATCH(H$1,INDIRECT(nfl_game_result_header),0),FALSE)),"",VLOOKUP($B3031,INDIRECT(nfl_game_result),MATCH(H$1,INDIRECT(nfl_game_result_header),0),FALSE)),"error")</f>
        <v>54</v>
      </c>
      <c r="I3031">
        <f ca="1">IFERROR(IF(ISBLANK(VLOOKUP($B3031,INDIRECT(nfl_game_result),MATCH(I$1,INDIRECT(nfl_game_result_header),0),FALSE)),"",VLOOKUP($B3031,INDIRECT(nfl_game_result),MATCH(I$1,INDIRECT(nfl_game_result_header),0),FALSE)),"error")</f>
        <v>24</v>
      </c>
      <c r="J3031" t="str">
        <f ca="1">IFERROR(IF(ISBLANK(VLOOKUP($B3031,INDIRECT(nfl_game_result),MATCH(J$1,INDIRECT(nfl_game_result_header),0),FALSE)),"",VLOOKUP($B3031,INDIRECT(nfl_game_result),MATCH(J$1,INDIRECT(nfl_game_result_header),0),FALSE)),"error")</f>
        <v>LAC</v>
      </c>
      <c r="K3031" t="str">
        <f ca="1">IFERROR(IF(ISBLANK(VLOOKUP($B3031,INDIRECT(nfl_game_result),MATCH(K$1,INDIRECT(nfl_game_result_header),0),FALSE)),"",VLOOKUP($B3031,INDIRECT(nfl_game_result),MATCH(K$1,INDIRECT(nfl_game_result_header),0),FALSE)),"error")</f>
        <v>LAC</v>
      </c>
      <c r="L3031" s="23" t="str">
        <f ca="1">IFERROR(IF(ISBLANK(VLOOKUP($B3031,INDIRECT(nfl_game_result),MATCH(L$1,INDIRECT(nfl_game_result_header),0),FALSE)),"",VLOOKUP($B3031,INDIRECT(nfl_game_result),MATCH(L$1,INDIRECT(nfl_game_result_header),0),FALSE)),"error")</f>
        <v>O</v>
      </c>
      <c r="M3031" t="s">
        <v>14</v>
      </c>
      <c r="N3031">
        <v>-3</v>
      </c>
      <c r="O3031" t="s">
        <v>122</v>
      </c>
      <c r="P3031">
        <v>0.59</v>
      </c>
      <c r="Q3031" t="s">
        <v>122</v>
      </c>
      <c r="V3031" s="23" t="s">
        <v>416</v>
      </c>
      <c r="W3031">
        <f ca="1">VALUE(LEFT(C3031, 4))</f>
        <v>2017</v>
      </c>
      <c r="X3031">
        <f ca="1">VALUE(MID(C3031,6,FIND("_",C3031,6)-6))</f>
        <v>11</v>
      </c>
      <c r="Y3031">
        <f ca="1">IF(NOT(OR(ISBLANK(D3031),ISBLANK(E3031),D3031="",E3031="")),D3031-E3031,"")</f>
        <v>2</v>
      </c>
      <c r="Z3031">
        <f ca="1">IF(OR(NOT(ISNUMBER(D3031)),ISBLANK(D3031),D3031="",ISBLANK(N3031)),"",ABS(D3031-N3031))</f>
        <v>1</v>
      </c>
      <c r="AA3031">
        <f ca="1">IF(OR(ISBLANK(J3031),ISBLANK(O3031),J3031="",O3031=""),"",IF(J3031=O3031,1,0))</f>
        <v>1</v>
      </c>
      <c r="AB3031">
        <f ca="1">IF(OR(ISBLANK(K3031),ISBLANK(Q3031),K3031="",Q3031=""),"",IF(K3031=Q3031,1,0))</f>
        <v>1</v>
      </c>
      <c r="AC3031" s="23" t="str">
        <f t="shared" ca="1" si="47"/>
        <v/>
      </c>
    </row>
    <row r="3032" spans="1:29" x14ac:dyDescent="0.25">
      <c r="A3032" s="23">
        <v>3031</v>
      </c>
      <c r="B3032">
        <v>1492</v>
      </c>
      <c r="C3032" t="str">
        <f ca="1">IFERROR(VLOOKUP($B3032,INDIRECT(nfl_game_result),MATCH(C$1,INDIRECT(nfl_game_result_header),0),FALSE),"error")</f>
        <v>2017_11_CIN@DEN</v>
      </c>
      <c r="D3032">
        <f ca="1">IFERROR(IF(ISBLANK(VLOOKUP($B3032,INDIRECT(nfl_game_result),MATCH(D$1,INDIRECT(nfl_game_result_header),0),FALSE)),"",VLOOKUP($B3032,INDIRECT(nfl_game_result),MATCH(D$1,INDIRECT(nfl_game_result_header),0),FALSE)),"error")</f>
        <v>-2.5</v>
      </c>
      <c r="E3032">
        <f ca="1">IFERROR(IF(ISBLANK(VLOOKUP($B3032,INDIRECT(nfl_game_result),MATCH(E$1,INDIRECT(nfl_game_result_header),0),FALSE)),"",VLOOKUP($B3032,INDIRECT(nfl_game_result),MATCH(E$1,INDIRECT(nfl_game_result_header),0),FALSE)),"error")</f>
        <v>-2.5</v>
      </c>
      <c r="F3032" s="23" t="str">
        <f ca="1">IFERROR(IF(ISBLANK(VLOOKUP($B3032,INDIRECT(nfl_game_result),MATCH(F$1,INDIRECT(nfl_game_result_header),0),FALSE)),"",VLOOKUP($B3032,INDIRECT(nfl_game_result),MATCH(F$1,INDIRECT(nfl_game_result_header),0),FALSE)),"error")</f>
        <v>off</v>
      </c>
      <c r="G3032" s="23">
        <f ca="1">IFERROR(IF(ISBLANK(VLOOKUP($B3032,INDIRECT(nfl_game_result),MATCH(G$1,INDIRECT(nfl_game_result_header),0),FALSE)),"",VLOOKUP($B3032,INDIRECT(nfl_game_result),MATCH(G$1,INDIRECT(nfl_game_result_header),0),FALSE)),"error")</f>
        <v>38.5</v>
      </c>
      <c r="H3032">
        <f ca="1">IFERROR(IF(ISBLANK(VLOOKUP($B3032,INDIRECT(nfl_game_result),MATCH(H$1,INDIRECT(nfl_game_result_header),0),FALSE)),"",VLOOKUP($B3032,INDIRECT(nfl_game_result),MATCH(H$1,INDIRECT(nfl_game_result_header),0),FALSE)),"error")</f>
        <v>17</v>
      </c>
      <c r="I3032">
        <f ca="1">IFERROR(IF(ISBLANK(VLOOKUP($B3032,INDIRECT(nfl_game_result),MATCH(I$1,INDIRECT(nfl_game_result_header),0),FALSE)),"",VLOOKUP($B3032,INDIRECT(nfl_game_result),MATCH(I$1,INDIRECT(nfl_game_result_header),0),FALSE)),"error")</f>
        <v>20</v>
      </c>
      <c r="J3032" t="str">
        <f ca="1">IFERROR(IF(ISBLANK(VLOOKUP($B3032,INDIRECT(nfl_game_result),MATCH(J$1,INDIRECT(nfl_game_result_header),0),FALSE)),"",VLOOKUP($B3032,INDIRECT(nfl_game_result),MATCH(J$1,INDIRECT(nfl_game_result_header),0),FALSE)),"error")</f>
        <v>CIN</v>
      </c>
      <c r="K3032" t="str">
        <f ca="1">IFERROR(IF(ISBLANK(VLOOKUP($B3032,INDIRECT(nfl_game_result),MATCH(K$1,INDIRECT(nfl_game_result_header),0),FALSE)),"",VLOOKUP($B3032,INDIRECT(nfl_game_result),MATCH(K$1,INDIRECT(nfl_game_result_header),0),FALSE)),"error")</f>
        <v>CIN</v>
      </c>
      <c r="L3032" s="23" t="str">
        <f ca="1">IFERROR(IF(ISBLANK(VLOOKUP($B3032,INDIRECT(nfl_game_result),MATCH(L$1,INDIRECT(nfl_game_result_header),0),FALSE)),"",VLOOKUP($B3032,INDIRECT(nfl_game_result),MATCH(L$1,INDIRECT(nfl_game_result_header),0),FALSE)),"error")</f>
        <v>U</v>
      </c>
      <c r="M3032" t="s">
        <v>14</v>
      </c>
      <c r="N3032">
        <v>0</v>
      </c>
      <c r="O3032" t="s">
        <v>72</v>
      </c>
      <c r="P3032">
        <v>0.55000000000000004</v>
      </c>
      <c r="Q3032" t="s">
        <v>72</v>
      </c>
      <c r="V3032" s="23" t="s">
        <v>416</v>
      </c>
      <c r="W3032">
        <f ca="1">VALUE(LEFT(C3032, 4))</f>
        <v>2017</v>
      </c>
      <c r="X3032">
        <f ca="1">VALUE(MID(C3032,6,FIND("_",C3032,6)-6))</f>
        <v>11</v>
      </c>
      <c r="Y3032">
        <f ca="1">IF(NOT(OR(ISBLANK(D3032),ISBLANK(E3032),D3032="",E3032="")),D3032-E3032,"")</f>
        <v>0</v>
      </c>
      <c r="Z3032">
        <f ca="1">IF(OR(NOT(ISNUMBER(D3032)),ISBLANK(D3032),D3032="",ISBLANK(N3032)),"",ABS(D3032-N3032))</f>
        <v>2.5</v>
      </c>
      <c r="AA3032">
        <f ca="1">IF(OR(ISBLANK(J3032),ISBLANK(O3032),J3032="",O3032=""),"",IF(J3032=O3032,1,0))</f>
        <v>0</v>
      </c>
      <c r="AB3032">
        <f ca="1">IF(OR(ISBLANK(K3032),ISBLANK(Q3032),K3032="",Q3032=""),"",IF(K3032=Q3032,1,0))</f>
        <v>0</v>
      </c>
      <c r="AC3032" s="23" t="str">
        <f t="shared" ca="1" si="47"/>
        <v/>
      </c>
    </row>
    <row r="3033" spans="1:29" x14ac:dyDescent="0.25">
      <c r="A3033" s="23">
        <v>3032</v>
      </c>
      <c r="B3033">
        <v>1493</v>
      </c>
      <c r="C3033" t="str">
        <f ca="1">IFERROR(VLOOKUP($B3033,INDIRECT(nfl_game_result),MATCH(C$1,INDIRECT(nfl_game_result_header),0),FALSE),"error")</f>
        <v>2017_11_NWE@OAK</v>
      </c>
      <c r="D3033">
        <f ca="1">IFERROR(IF(ISBLANK(VLOOKUP($B3033,INDIRECT(nfl_game_result),MATCH(D$1,INDIRECT(nfl_game_result_header),0),FALSE)),"",VLOOKUP($B3033,INDIRECT(nfl_game_result),MATCH(D$1,INDIRECT(nfl_game_result_header),0),FALSE)),"error")</f>
        <v>5.5</v>
      </c>
      <c r="E3033">
        <f ca="1">IFERROR(IF(ISBLANK(VLOOKUP($B3033,INDIRECT(nfl_game_result),MATCH(E$1,INDIRECT(nfl_game_result_header),0),FALSE)),"",VLOOKUP($B3033,INDIRECT(nfl_game_result),MATCH(E$1,INDIRECT(nfl_game_result_header),0),FALSE)),"error")</f>
        <v>7</v>
      </c>
      <c r="F3033" s="23" t="str">
        <f ca="1">IFERROR(IF(ISBLANK(VLOOKUP($B3033,INDIRECT(nfl_game_result),MATCH(F$1,INDIRECT(nfl_game_result_header),0),FALSE)),"",VLOOKUP($B3033,INDIRECT(nfl_game_result),MATCH(F$1,INDIRECT(nfl_game_result_header),0),FALSE)),"error")</f>
        <v>off</v>
      </c>
      <c r="G3033" s="23">
        <f ca="1">IFERROR(IF(ISBLANK(VLOOKUP($B3033,INDIRECT(nfl_game_result),MATCH(G$1,INDIRECT(nfl_game_result_header),0),FALSE)),"",VLOOKUP($B3033,INDIRECT(nfl_game_result),MATCH(G$1,INDIRECT(nfl_game_result_header),0),FALSE)),"error")</f>
        <v>54.5</v>
      </c>
      <c r="H3033">
        <f ca="1">IFERROR(IF(ISBLANK(VLOOKUP($B3033,INDIRECT(nfl_game_result),MATCH(H$1,INDIRECT(nfl_game_result_header),0),FALSE)),"",VLOOKUP($B3033,INDIRECT(nfl_game_result),MATCH(H$1,INDIRECT(nfl_game_result_header),0),FALSE)),"error")</f>
        <v>8</v>
      </c>
      <c r="I3033">
        <f ca="1">IFERROR(IF(ISBLANK(VLOOKUP($B3033,INDIRECT(nfl_game_result),MATCH(I$1,INDIRECT(nfl_game_result_header),0),FALSE)),"",VLOOKUP($B3033,INDIRECT(nfl_game_result),MATCH(I$1,INDIRECT(nfl_game_result_header),0),FALSE)),"error")</f>
        <v>33</v>
      </c>
      <c r="J3033" t="str">
        <f ca="1">IFERROR(IF(ISBLANK(VLOOKUP($B3033,INDIRECT(nfl_game_result),MATCH(J$1,INDIRECT(nfl_game_result_header),0),FALSE)),"",VLOOKUP($B3033,INDIRECT(nfl_game_result),MATCH(J$1,INDIRECT(nfl_game_result_header),0),FALSE)),"error")</f>
        <v>NWE</v>
      </c>
      <c r="K3033" t="str">
        <f ca="1">IFERROR(IF(ISBLANK(VLOOKUP($B3033,INDIRECT(nfl_game_result),MATCH(K$1,INDIRECT(nfl_game_result_header),0),FALSE)),"",VLOOKUP($B3033,INDIRECT(nfl_game_result),MATCH(K$1,INDIRECT(nfl_game_result_header),0),FALSE)),"error")</f>
        <v>NWE</v>
      </c>
      <c r="L3033" s="23" t="str">
        <f ca="1">IFERROR(IF(ISBLANK(VLOOKUP($B3033,INDIRECT(nfl_game_result),MATCH(L$1,INDIRECT(nfl_game_result_header),0),FALSE)),"",VLOOKUP($B3033,INDIRECT(nfl_game_result),MATCH(L$1,INDIRECT(nfl_game_result_header),0),FALSE)),"error")</f>
        <v>U</v>
      </c>
      <c r="M3033" t="s">
        <v>14</v>
      </c>
      <c r="N3033">
        <v>7.5</v>
      </c>
      <c r="O3033" t="s">
        <v>332</v>
      </c>
      <c r="P3033">
        <v>0.57999999999999996</v>
      </c>
      <c r="Q3033" t="s">
        <v>332</v>
      </c>
      <c r="V3033" s="23" t="s">
        <v>416</v>
      </c>
      <c r="W3033">
        <f ca="1">VALUE(LEFT(C3033, 4))</f>
        <v>2017</v>
      </c>
      <c r="X3033">
        <f ca="1">VALUE(MID(C3033,6,FIND("_",C3033,6)-6))</f>
        <v>11</v>
      </c>
      <c r="Y3033">
        <f ca="1">IF(NOT(OR(ISBLANK(D3033),ISBLANK(E3033),D3033="",E3033="")),D3033-E3033,"")</f>
        <v>-1.5</v>
      </c>
      <c r="Z3033">
        <f ca="1">IF(OR(NOT(ISNUMBER(D3033)),ISBLANK(D3033),D3033="",ISBLANK(N3033)),"",ABS(D3033-N3033))</f>
        <v>2</v>
      </c>
      <c r="AA3033">
        <f ca="1">IF(OR(ISBLANK(J3033),ISBLANK(O3033),J3033="",O3033=""),"",IF(J3033=O3033,1,0))</f>
        <v>1</v>
      </c>
      <c r="AB3033">
        <f ca="1">IF(OR(ISBLANK(K3033),ISBLANK(Q3033),K3033="",Q3033=""),"",IF(K3033=Q3033,1,0))</f>
        <v>1</v>
      </c>
      <c r="AC3033" s="23" t="str">
        <f t="shared" ca="1" si="47"/>
        <v/>
      </c>
    </row>
    <row r="3034" spans="1:29" x14ac:dyDescent="0.25">
      <c r="A3034" s="23">
        <v>3033</v>
      </c>
      <c r="B3034">
        <v>1494</v>
      </c>
      <c r="C3034" t="str">
        <f ca="1">IFERROR(VLOOKUP($B3034,INDIRECT(nfl_game_result),MATCH(C$1,INDIRECT(nfl_game_result_header),0),FALSE),"error")</f>
        <v>2017_11_PHI@DAL</v>
      </c>
      <c r="D3034">
        <f ca="1">IFERROR(IF(ISBLANK(VLOOKUP($B3034,INDIRECT(nfl_game_result),MATCH(D$1,INDIRECT(nfl_game_result_header),0),FALSE)),"",VLOOKUP($B3034,INDIRECT(nfl_game_result),MATCH(D$1,INDIRECT(nfl_game_result_header),0),FALSE)),"error")</f>
        <v>3.5</v>
      </c>
      <c r="E3034">
        <f ca="1">IFERROR(IF(ISBLANK(VLOOKUP($B3034,INDIRECT(nfl_game_result),MATCH(E$1,INDIRECT(nfl_game_result_header),0),FALSE)),"",VLOOKUP($B3034,INDIRECT(nfl_game_result),MATCH(E$1,INDIRECT(nfl_game_result_header),0),FALSE)),"error")</f>
        <v>6</v>
      </c>
      <c r="F3034" s="23">
        <f ca="1">IFERROR(IF(ISBLANK(VLOOKUP($B3034,INDIRECT(nfl_game_result),MATCH(F$1,INDIRECT(nfl_game_result_header),0),FALSE)),"",VLOOKUP($B3034,INDIRECT(nfl_game_result),MATCH(F$1,INDIRECT(nfl_game_result_header),0),FALSE)),"error")</f>
        <v>47</v>
      </c>
      <c r="G3034" s="23">
        <f ca="1">IFERROR(IF(ISBLANK(VLOOKUP($B3034,INDIRECT(nfl_game_result),MATCH(G$1,INDIRECT(nfl_game_result_header),0),FALSE)),"",VLOOKUP($B3034,INDIRECT(nfl_game_result),MATCH(G$1,INDIRECT(nfl_game_result_header),0),FALSE)),"error")</f>
        <v>48</v>
      </c>
      <c r="H3034">
        <f ca="1">IFERROR(IF(ISBLANK(VLOOKUP($B3034,INDIRECT(nfl_game_result),MATCH(H$1,INDIRECT(nfl_game_result_header),0),FALSE)),"",VLOOKUP($B3034,INDIRECT(nfl_game_result),MATCH(H$1,INDIRECT(nfl_game_result_header),0),FALSE)),"error")</f>
        <v>9</v>
      </c>
      <c r="I3034">
        <f ca="1">IFERROR(IF(ISBLANK(VLOOKUP($B3034,INDIRECT(nfl_game_result),MATCH(I$1,INDIRECT(nfl_game_result_header),0),FALSE)),"",VLOOKUP($B3034,INDIRECT(nfl_game_result),MATCH(I$1,INDIRECT(nfl_game_result_header),0),FALSE)),"error")</f>
        <v>37</v>
      </c>
      <c r="J3034" t="str">
        <f ca="1">IFERROR(IF(ISBLANK(VLOOKUP($B3034,INDIRECT(nfl_game_result),MATCH(J$1,INDIRECT(nfl_game_result_header),0),FALSE)),"",VLOOKUP($B3034,INDIRECT(nfl_game_result),MATCH(J$1,INDIRECT(nfl_game_result_header),0),FALSE)),"error")</f>
        <v>PHI</v>
      </c>
      <c r="K3034" t="str">
        <f ca="1">IFERROR(IF(ISBLANK(VLOOKUP($B3034,INDIRECT(nfl_game_result),MATCH(K$1,INDIRECT(nfl_game_result_header),0),FALSE)),"",VLOOKUP($B3034,INDIRECT(nfl_game_result),MATCH(K$1,INDIRECT(nfl_game_result_header),0),FALSE)),"error")</f>
        <v>PHI</v>
      </c>
      <c r="L3034" s="23" t="str">
        <f ca="1">IFERROR(IF(ISBLANK(VLOOKUP($B3034,INDIRECT(nfl_game_result),MATCH(L$1,INDIRECT(nfl_game_result_header),0),FALSE)),"",VLOOKUP($B3034,INDIRECT(nfl_game_result),MATCH(L$1,INDIRECT(nfl_game_result_header),0),FALSE)),"error")</f>
        <v>U</v>
      </c>
      <c r="M3034" t="s">
        <v>14</v>
      </c>
      <c r="N3034">
        <v>4</v>
      </c>
      <c r="O3034" t="s">
        <v>71</v>
      </c>
      <c r="P3034">
        <v>0.53</v>
      </c>
      <c r="Q3034" t="s">
        <v>71</v>
      </c>
      <c r="V3034" s="23" t="s">
        <v>416</v>
      </c>
      <c r="W3034">
        <f ca="1">VALUE(LEFT(C3034, 4))</f>
        <v>2017</v>
      </c>
      <c r="X3034">
        <f ca="1">VALUE(MID(C3034,6,FIND("_",C3034,6)-6))</f>
        <v>11</v>
      </c>
      <c r="Y3034">
        <f ca="1">IF(NOT(OR(ISBLANK(D3034),ISBLANK(E3034),D3034="",E3034="")),D3034-E3034,"")</f>
        <v>-2.5</v>
      </c>
      <c r="Z3034">
        <f ca="1">IF(OR(NOT(ISNUMBER(D3034)),ISBLANK(D3034),D3034="",ISBLANK(N3034)),"",ABS(D3034-N3034))</f>
        <v>0.5</v>
      </c>
      <c r="AA3034">
        <f ca="1">IF(OR(ISBLANK(J3034),ISBLANK(O3034),J3034="",O3034=""),"",IF(J3034=O3034,1,0))</f>
        <v>0</v>
      </c>
      <c r="AB3034">
        <f ca="1">IF(OR(ISBLANK(K3034),ISBLANK(Q3034),K3034="",Q3034=""),"",IF(K3034=Q3034,1,0))</f>
        <v>0</v>
      </c>
      <c r="AC3034" s="23" t="str">
        <f t="shared" ca="1" si="47"/>
        <v/>
      </c>
    </row>
    <row r="3035" spans="1:29" x14ac:dyDescent="0.25">
      <c r="A3035" s="23">
        <v>3034</v>
      </c>
      <c r="B3035">
        <v>1495</v>
      </c>
      <c r="C3035" t="str">
        <f ca="1">IFERROR(VLOOKUP($B3035,INDIRECT(nfl_game_result),MATCH(C$1,INDIRECT(nfl_game_result_header),0),FALSE),"error")</f>
        <v>2017_11_ATL@SEA</v>
      </c>
      <c r="D3035">
        <f ca="1">IFERROR(IF(ISBLANK(VLOOKUP($B3035,INDIRECT(nfl_game_result),MATCH(D$1,INDIRECT(nfl_game_result_header),0),FALSE)),"",VLOOKUP($B3035,INDIRECT(nfl_game_result),MATCH(D$1,INDIRECT(nfl_game_result_header),0),FALSE)),"error")</f>
        <v>-3</v>
      </c>
      <c r="E3035">
        <f ca="1">IFERROR(IF(ISBLANK(VLOOKUP($B3035,INDIRECT(nfl_game_result),MATCH(E$1,INDIRECT(nfl_game_result_header),0),FALSE)),"",VLOOKUP($B3035,INDIRECT(nfl_game_result),MATCH(E$1,INDIRECT(nfl_game_result_header),0),FALSE)),"error")</f>
        <v>-2</v>
      </c>
      <c r="F3035" s="23">
        <f ca="1">IFERROR(IF(ISBLANK(VLOOKUP($B3035,INDIRECT(nfl_game_result),MATCH(F$1,INDIRECT(nfl_game_result_header),0),FALSE)),"",VLOOKUP($B3035,INDIRECT(nfl_game_result),MATCH(F$1,INDIRECT(nfl_game_result_header),0),FALSE)),"error")</f>
        <v>45</v>
      </c>
      <c r="G3035" s="23">
        <f ca="1">IFERROR(IF(ISBLANK(VLOOKUP($B3035,INDIRECT(nfl_game_result),MATCH(G$1,INDIRECT(nfl_game_result_header),0),FALSE)),"",VLOOKUP($B3035,INDIRECT(nfl_game_result),MATCH(G$1,INDIRECT(nfl_game_result_header),0),FALSE)),"error")</f>
        <v>45</v>
      </c>
      <c r="H3035">
        <f ca="1">IFERROR(IF(ISBLANK(VLOOKUP($B3035,INDIRECT(nfl_game_result),MATCH(H$1,INDIRECT(nfl_game_result_header),0),FALSE)),"",VLOOKUP($B3035,INDIRECT(nfl_game_result),MATCH(H$1,INDIRECT(nfl_game_result_header),0),FALSE)),"error")</f>
        <v>31</v>
      </c>
      <c r="I3035">
        <f ca="1">IFERROR(IF(ISBLANK(VLOOKUP($B3035,INDIRECT(nfl_game_result),MATCH(I$1,INDIRECT(nfl_game_result_header),0),FALSE)),"",VLOOKUP($B3035,INDIRECT(nfl_game_result),MATCH(I$1,INDIRECT(nfl_game_result_header),0),FALSE)),"error")</f>
        <v>34</v>
      </c>
      <c r="J3035" t="str">
        <f ca="1">IFERROR(IF(ISBLANK(VLOOKUP($B3035,INDIRECT(nfl_game_result),MATCH(J$1,INDIRECT(nfl_game_result_header),0),FALSE)),"",VLOOKUP($B3035,INDIRECT(nfl_game_result),MATCH(J$1,INDIRECT(nfl_game_result_header),0),FALSE)),"error")</f>
        <v>ATL</v>
      </c>
      <c r="K3035" t="str">
        <f ca="1">IFERROR(IF(ISBLANK(VLOOKUP($B3035,INDIRECT(nfl_game_result),MATCH(K$1,INDIRECT(nfl_game_result_header),0),FALSE)),"",VLOOKUP($B3035,INDIRECT(nfl_game_result),MATCH(K$1,INDIRECT(nfl_game_result_header),0),FALSE)),"error")</f>
        <v>ATL</v>
      </c>
      <c r="L3035" s="23" t="str">
        <f ca="1">IFERROR(IF(ISBLANK(VLOOKUP($B3035,INDIRECT(nfl_game_result),MATCH(L$1,INDIRECT(nfl_game_result_header),0),FALSE)),"",VLOOKUP($B3035,INDIRECT(nfl_game_result),MATCH(L$1,INDIRECT(nfl_game_result_header),0),FALSE)),"error")</f>
        <v>O</v>
      </c>
      <c r="M3035" t="s">
        <v>14</v>
      </c>
      <c r="N3035">
        <v>-4.5</v>
      </c>
      <c r="O3035" t="s">
        <v>89</v>
      </c>
      <c r="P3035">
        <v>0.54</v>
      </c>
      <c r="Q3035" t="s">
        <v>89</v>
      </c>
      <c r="V3035" s="23" t="s">
        <v>416</v>
      </c>
      <c r="W3035">
        <f ca="1">VALUE(LEFT(C3035, 4))</f>
        <v>2017</v>
      </c>
      <c r="X3035">
        <f ca="1">VALUE(MID(C3035,6,FIND("_",C3035,6)-6))</f>
        <v>11</v>
      </c>
      <c r="Y3035">
        <f ca="1">IF(NOT(OR(ISBLANK(D3035),ISBLANK(E3035),D3035="",E3035="")),D3035-E3035,"")</f>
        <v>-1</v>
      </c>
      <c r="Z3035">
        <f ca="1">IF(OR(NOT(ISNUMBER(D3035)),ISBLANK(D3035),D3035="",ISBLANK(N3035)),"",ABS(D3035-N3035))</f>
        <v>1.5</v>
      </c>
      <c r="AA3035">
        <f ca="1">IF(OR(ISBLANK(J3035),ISBLANK(O3035),J3035="",O3035=""),"",IF(J3035=O3035,1,0))</f>
        <v>0</v>
      </c>
      <c r="AB3035">
        <f ca="1">IF(OR(ISBLANK(K3035),ISBLANK(Q3035),K3035="",Q3035=""),"",IF(K3035=Q3035,1,0))</f>
        <v>0</v>
      </c>
      <c r="AC3035" s="23" t="str">
        <f t="shared" ca="1" si="47"/>
        <v/>
      </c>
    </row>
    <row r="3036" spans="1:29" x14ac:dyDescent="0.25">
      <c r="A3036" s="23">
        <v>3035</v>
      </c>
      <c r="B3036">
        <v>1496</v>
      </c>
      <c r="C3036" t="str">
        <f ca="1">IFERROR(VLOOKUP($B3036,INDIRECT(nfl_game_result),MATCH(C$1,INDIRECT(nfl_game_result_header),0),FALSE),"error")</f>
        <v>2017_12_MIN@DET</v>
      </c>
      <c r="D3036">
        <f ca="1">IFERROR(IF(ISBLANK(VLOOKUP($B3036,INDIRECT(nfl_game_result),MATCH(D$1,INDIRECT(nfl_game_result_header),0),FALSE)),"",VLOOKUP($B3036,INDIRECT(nfl_game_result),MATCH(D$1,INDIRECT(nfl_game_result_header),0),FALSE)),"error")</f>
        <v>1.5</v>
      </c>
      <c r="E3036">
        <f ca="1">IFERROR(IF(ISBLANK(VLOOKUP($B3036,INDIRECT(nfl_game_result),MATCH(E$1,INDIRECT(nfl_game_result_header),0),FALSE)),"",VLOOKUP($B3036,INDIRECT(nfl_game_result),MATCH(E$1,INDIRECT(nfl_game_result_header),0),FALSE)),"error")</f>
        <v>3</v>
      </c>
      <c r="F3036" s="23">
        <f ca="1">IFERROR(IF(ISBLANK(VLOOKUP($B3036,INDIRECT(nfl_game_result),MATCH(F$1,INDIRECT(nfl_game_result_header),0),FALSE)),"",VLOOKUP($B3036,INDIRECT(nfl_game_result),MATCH(F$1,INDIRECT(nfl_game_result_header),0),FALSE)),"error")</f>
        <v>44.5</v>
      </c>
      <c r="G3036" s="23">
        <f ca="1">IFERROR(IF(ISBLANK(VLOOKUP($B3036,INDIRECT(nfl_game_result),MATCH(G$1,INDIRECT(nfl_game_result_header),0),FALSE)),"",VLOOKUP($B3036,INDIRECT(nfl_game_result),MATCH(G$1,INDIRECT(nfl_game_result_header),0),FALSE)),"error")</f>
        <v>44.5</v>
      </c>
      <c r="H3036">
        <f ca="1">IFERROR(IF(ISBLANK(VLOOKUP($B3036,INDIRECT(nfl_game_result),MATCH(H$1,INDIRECT(nfl_game_result_header),0),FALSE)),"",VLOOKUP($B3036,INDIRECT(nfl_game_result),MATCH(H$1,INDIRECT(nfl_game_result_header),0),FALSE)),"error")</f>
        <v>23</v>
      </c>
      <c r="I3036">
        <f ca="1">IFERROR(IF(ISBLANK(VLOOKUP($B3036,INDIRECT(nfl_game_result),MATCH(I$1,INDIRECT(nfl_game_result_header),0),FALSE)),"",VLOOKUP($B3036,INDIRECT(nfl_game_result),MATCH(I$1,INDIRECT(nfl_game_result_header),0),FALSE)),"error")</f>
        <v>30</v>
      </c>
      <c r="J3036" t="str">
        <f ca="1">IFERROR(IF(ISBLANK(VLOOKUP($B3036,INDIRECT(nfl_game_result),MATCH(J$1,INDIRECT(nfl_game_result_header),0),FALSE)),"",VLOOKUP($B3036,INDIRECT(nfl_game_result),MATCH(J$1,INDIRECT(nfl_game_result_header),0),FALSE)),"error")</f>
        <v>MIN</v>
      </c>
      <c r="K3036" t="str">
        <f ca="1">IFERROR(IF(ISBLANK(VLOOKUP($B3036,INDIRECT(nfl_game_result),MATCH(K$1,INDIRECT(nfl_game_result_header),0),FALSE)),"",VLOOKUP($B3036,INDIRECT(nfl_game_result),MATCH(K$1,INDIRECT(nfl_game_result_header),0),FALSE)),"error")</f>
        <v>MIN</v>
      </c>
      <c r="L3036" s="23" t="str">
        <f ca="1">IFERROR(IF(ISBLANK(VLOOKUP($B3036,INDIRECT(nfl_game_result),MATCH(L$1,INDIRECT(nfl_game_result_header),0),FALSE)),"",VLOOKUP($B3036,INDIRECT(nfl_game_result),MATCH(L$1,INDIRECT(nfl_game_result_header),0),FALSE)),"error")</f>
        <v>O</v>
      </c>
      <c r="M3036" t="s">
        <v>16</v>
      </c>
      <c r="N3036">
        <v>-2.5</v>
      </c>
      <c r="O3036" t="s">
        <v>73</v>
      </c>
      <c r="P3036">
        <v>0.6</v>
      </c>
      <c r="Q3036" t="s">
        <v>73</v>
      </c>
      <c r="V3036" s="23" t="s">
        <v>416</v>
      </c>
      <c r="W3036">
        <f ca="1">VALUE(LEFT(C3036, 4))</f>
        <v>2017</v>
      </c>
      <c r="X3036">
        <f ca="1">VALUE(MID(C3036,6,FIND("_",C3036,6)-6))</f>
        <v>12</v>
      </c>
      <c r="Y3036">
        <f ca="1">IF(NOT(OR(ISBLANK(D3036),ISBLANK(E3036),D3036="",E3036="")),D3036-E3036,"")</f>
        <v>-1.5</v>
      </c>
      <c r="Z3036">
        <f ca="1">IF(OR(NOT(ISNUMBER(D3036)),ISBLANK(D3036),D3036="",ISBLANK(N3036)),"",ABS(D3036-N3036))</f>
        <v>4</v>
      </c>
      <c r="AA3036">
        <f ca="1">IF(OR(ISBLANK(J3036),ISBLANK(O3036),J3036="",O3036=""),"",IF(J3036=O3036,1,0))</f>
        <v>0</v>
      </c>
      <c r="AB3036">
        <f ca="1">IF(OR(ISBLANK(K3036),ISBLANK(Q3036),K3036="",Q3036=""),"",IF(K3036=Q3036,1,0))</f>
        <v>0</v>
      </c>
      <c r="AC3036" s="23" t="str">
        <f t="shared" ca="1" si="47"/>
        <v/>
      </c>
    </row>
    <row r="3037" spans="1:29" x14ac:dyDescent="0.25">
      <c r="A3037" s="23">
        <v>3036</v>
      </c>
      <c r="B3037">
        <v>1497</v>
      </c>
      <c r="C3037" t="str">
        <f ca="1">IFERROR(VLOOKUP($B3037,INDIRECT(nfl_game_result),MATCH(C$1,INDIRECT(nfl_game_result_header),0),FALSE),"error")</f>
        <v>2017_12_LAC@DAL</v>
      </c>
      <c r="D3037">
        <f ca="1">IFERROR(IF(ISBLANK(VLOOKUP($B3037,INDIRECT(nfl_game_result),MATCH(D$1,INDIRECT(nfl_game_result_header),0),FALSE)),"",VLOOKUP($B3037,INDIRECT(nfl_game_result),MATCH(D$1,INDIRECT(nfl_game_result_header),0),FALSE)),"error")</f>
        <v>-1</v>
      </c>
      <c r="E3037">
        <f ca="1">IFERROR(IF(ISBLANK(VLOOKUP($B3037,INDIRECT(nfl_game_result),MATCH(E$1,INDIRECT(nfl_game_result_header),0),FALSE)),"",VLOOKUP($B3037,INDIRECT(nfl_game_result),MATCH(E$1,INDIRECT(nfl_game_result_header),0),FALSE)),"error")</f>
        <v>2</v>
      </c>
      <c r="F3037" s="23">
        <f ca="1">IFERROR(IF(ISBLANK(VLOOKUP($B3037,INDIRECT(nfl_game_result),MATCH(F$1,INDIRECT(nfl_game_result_header),0),FALSE)),"",VLOOKUP($B3037,INDIRECT(nfl_game_result),MATCH(F$1,INDIRECT(nfl_game_result_header),0),FALSE)),"error")</f>
        <v>48</v>
      </c>
      <c r="G3037" s="23">
        <f ca="1">IFERROR(IF(ISBLANK(VLOOKUP($B3037,INDIRECT(nfl_game_result),MATCH(G$1,INDIRECT(nfl_game_result_header),0),FALSE)),"",VLOOKUP($B3037,INDIRECT(nfl_game_result),MATCH(G$1,INDIRECT(nfl_game_result_header),0),FALSE)),"error")</f>
        <v>48</v>
      </c>
      <c r="H3037">
        <f ca="1">IFERROR(IF(ISBLANK(VLOOKUP($B3037,INDIRECT(nfl_game_result),MATCH(H$1,INDIRECT(nfl_game_result_header),0),FALSE)),"",VLOOKUP($B3037,INDIRECT(nfl_game_result),MATCH(H$1,INDIRECT(nfl_game_result_header),0),FALSE)),"error")</f>
        <v>6</v>
      </c>
      <c r="I3037">
        <f ca="1">IFERROR(IF(ISBLANK(VLOOKUP($B3037,INDIRECT(nfl_game_result),MATCH(I$1,INDIRECT(nfl_game_result_header),0),FALSE)),"",VLOOKUP($B3037,INDIRECT(nfl_game_result),MATCH(I$1,INDIRECT(nfl_game_result_header),0),FALSE)),"error")</f>
        <v>28</v>
      </c>
      <c r="J3037" t="str">
        <f ca="1">IFERROR(IF(ISBLANK(VLOOKUP($B3037,INDIRECT(nfl_game_result),MATCH(J$1,INDIRECT(nfl_game_result_header),0),FALSE)),"",VLOOKUP($B3037,INDIRECT(nfl_game_result),MATCH(J$1,INDIRECT(nfl_game_result_header),0),FALSE)),"error")</f>
        <v>LAC</v>
      </c>
      <c r="K3037" t="str">
        <f ca="1">IFERROR(IF(ISBLANK(VLOOKUP($B3037,INDIRECT(nfl_game_result),MATCH(K$1,INDIRECT(nfl_game_result_header),0),FALSE)),"",VLOOKUP($B3037,INDIRECT(nfl_game_result),MATCH(K$1,INDIRECT(nfl_game_result_header),0),FALSE)),"error")</f>
        <v>LAC</v>
      </c>
      <c r="L3037" s="23" t="str">
        <f ca="1">IFERROR(IF(ISBLANK(VLOOKUP($B3037,INDIRECT(nfl_game_result),MATCH(L$1,INDIRECT(nfl_game_result_header),0),FALSE)),"",VLOOKUP($B3037,INDIRECT(nfl_game_result),MATCH(L$1,INDIRECT(nfl_game_result_header),0),FALSE)),"error")</f>
        <v>U</v>
      </c>
      <c r="M3037" t="s">
        <v>16</v>
      </c>
      <c r="N3037">
        <v>-4.5</v>
      </c>
      <c r="O3037" t="s">
        <v>71</v>
      </c>
      <c r="P3037">
        <v>0.52</v>
      </c>
      <c r="Q3037" t="s">
        <v>71</v>
      </c>
      <c r="V3037" s="23" t="s">
        <v>416</v>
      </c>
      <c r="W3037">
        <f ca="1">VALUE(LEFT(C3037, 4))</f>
        <v>2017</v>
      </c>
      <c r="X3037">
        <f ca="1">VALUE(MID(C3037,6,FIND("_",C3037,6)-6))</f>
        <v>12</v>
      </c>
      <c r="Y3037">
        <f ca="1">IF(NOT(OR(ISBLANK(D3037),ISBLANK(E3037),D3037="",E3037="")),D3037-E3037,"")</f>
        <v>-3</v>
      </c>
      <c r="Z3037">
        <f ca="1">IF(OR(NOT(ISNUMBER(D3037)),ISBLANK(D3037),D3037="",ISBLANK(N3037)),"",ABS(D3037-N3037))</f>
        <v>3.5</v>
      </c>
      <c r="AA3037">
        <f ca="1">IF(OR(ISBLANK(J3037),ISBLANK(O3037),J3037="",O3037=""),"",IF(J3037=O3037,1,0))</f>
        <v>0</v>
      </c>
      <c r="AB3037">
        <f ca="1">IF(OR(ISBLANK(K3037),ISBLANK(Q3037),K3037="",Q3037=""),"",IF(K3037=Q3037,1,0))</f>
        <v>0</v>
      </c>
      <c r="AC3037" s="23" t="str">
        <f t="shared" ca="1" si="47"/>
        <v/>
      </c>
    </row>
    <row r="3038" spans="1:29" x14ac:dyDescent="0.25">
      <c r="A3038" s="23">
        <v>3037</v>
      </c>
      <c r="B3038">
        <v>1498</v>
      </c>
      <c r="C3038" t="str">
        <f ca="1">IFERROR(VLOOKUP($B3038,INDIRECT(nfl_game_result),MATCH(C$1,INDIRECT(nfl_game_result_header),0),FALSE),"error")</f>
        <v>2017_12_NYG@WAS</v>
      </c>
      <c r="D3038">
        <f ca="1">IFERROR(IF(ISBLANK(VLOOKUP($B3038,INDIRECT(nfl_game_result),MATCH(D$1,INDIRECT(nfl_game_result_header),0),FALSE)),"",VLOOKUP($B3038,INDIRECT(nfl_game_result),MATCH(D$1,INDIRECT(nfl_game_result_header),0),FALSE)),"error")</f>
        <v>-7</v>
      </c>
      <c r="E3038">
        <f ca="1">IFERROR(IF(ISBLANK(VLOOKUP($B3038,INDIRECT(nfl_game_result),MATCH(E$1,INDIRECT(nfl_game_result_header),0),FALSE)),"",VLOOKUP($B3038,INDIRECT(nfl_game_result),MATCH(E$1,INDIRECT(nfl_game_result_header),0),FALSE)),"error")</f>
        <v>-7.5</v>
      </c>
      <c r="F3038" s="23">
        <f ca="1">IFERROR(IF(ISBLANK(VLOOKUP($B3038,INDIRECT(nfl_game_result),MATCH(F$1,INDIRECT(nfl_game_result_header),0),FALSE)),"",VLOOKUP($B3038,INDIRECT(nfl_game_result),MATCH(F$1,INDIRECT(nfl_game_result_header),0),FALSE)),"error")</f>
        <v>44</v>
      </c>
      <c r="G3038" s="23">
        <f ca="1">IFERROR(IF(ISBLANK(VLOOKUP($B3038,INDIRECT(nfl_game_result),MATCH(G$1,INDIRECT(nfl_game_result_header),0),FALSE)),"",VLOOKUP($B3038,INDIRECT(nfl_game_result),MATCH(G$1,INDIRECT(nfl_game_result_header),0),FALSE)),"error")</f>
        <v>44.5</v>
      </c>
      <c r="H3038">
        <f ca="1">IFERROR(IF(ISBLANK(VLOOKUP($B3038,INDIRECT(nfl_game_result),MATCH(H$1,INDIRECT(nfl_game_result_header),0),FALSE)),"",VLOOKUP($B3038,INDIRECT(nfl_game_result),MATCH(H$1,INDIRECT(nfl_game_result_header),0),FALSE)),"error")</f>
        <v>20</v>
      </c>
      <c r="I3038">
        <f ca="1">IFERROR(IF(ISBLANK(VLOOKUP($B3038,INDIRECT(nfl_game_result),MATCH(I$1,INDIRECT(nfl_game_result_header),0),FALSE)),"",VLOOKUP($B3038,INDIRECT(nfl_game_result),MATCH(I$1,INDIRECT(nfl_game_result_header),0),FALSE)),"error")</f>
        <v>10</v>
      </c>
      <c r="J3038" t="str">
        <f ca="1">IFERROR(IF(ISBLANK(VLOOKUP($B3038,INDIRECT(nfl_game_result),MATCH(J$1,INDIRECT(nfl_game_result_header),0),FALSE)),"",VLOOKUP($B3038,INDIRECT(nfl_game_result),MATCH(J$1,INDIRECT(nfl_game_result_header),0),FALSE)),"error")</f>
        <v>WAS</v>
      </c>
      <c r="K3038" t="str">
        <f ca="1">IFERROR(IF(ISBLANK(VLOOKUP($B3038,INDIRECT(nfl_game_result),MATCH(K$1,INDIRECT(nfl_game_result_header),0),FALSE)),"",VLOOKUP($B3038,INDIRECT(nfl_game_result),MATCH(K$1,INDIRECT(nfl_game_result_header),0),FALSE)),"error")</f>
        <v>WAS</v>
      </c>
      <c r="L3038" s="23" t="str">
        <f ca="1">IFERROR(IF(ISBLANK(VLOOKUP($B3038,INDIRECT(nfl_game_result),MATCH(L$1,INDIRECT(nfl_game_result_header),0),FALSE)),"",VLOOKUP($B3038,INDIRECT(nfl_game_result),MATCH(L$1,INDIRECT(nfl_game_result_header),0),FALSE)),"error")</f>
        <v>U</v>
      </c>
      <c r="M3038" t="s">
        <v>16</v>
      </c>
      <c r="N3038">
        <v>-7</v>
      </c>
      <c r="O3038" t="s">
        <v>94</v>
      </c>
      <c r="P3038">
        <v>0.56000000000000005</v>
      </c>
      <c r="Q3038" t="s">
        <v>94</v>
      </c>
      <c r="V3038" s="23" t="s">
        <v>416</v>
      </c>
      <c r="W3038">
        <f ca="1">VALUE(LEFT(C3038, 4))</f>
        <v>2017</v>
      </c>
      <c r="X3038">
        <f ca="1">VALUE(MID(C3038,6,FIND("_",C3038,6)-6))</f>
        <v>12</v>
      </c>
      <c r="Y3038">
        <f ca="1">IF(NOT(OR(ISBLANK(D3038),ISBLANK(E3038),D3038="",E3038="")),D3038-E3038,"")</f>
        <v>0.5</v>
      </c>
      <c r="Z3038">
        <f ca="1">IF(OR(NOT(ISNUMBER(D3038)),ISBLANK(D3038),D3038="",ISBLANK(N3038)),"",ABS(D3038-N3038))</f>
        <v>0</v>
      </c>
      <c r="AA3038">
        <f ca="1">IF(OR(ISBLANK(J3038),ISBLANK(O3038),J3038="",O3038=""),"",IF(J3038=O3038,1,0))</f>
        <v>1</v>
      </c>
      <c r="AB3038">
        <f ca="1">IF(OR(ISBLANK(K3038),ISBLANK(Q3038),K3038="",Q3038=""),"",IF(K3038=Q3038,1,0))</f>
        <v>1</v>
      </c>
      <c r="AC3038" s="23" t="str">
        <f t="shared" ca="1" si="47"/>
        <v/>
      </c>
    </row>
    <row r="3039" spans="1:29" x14ac:dyDescent="0.25">
      <c r="A3039" s="23">
        <v>3038</v>
      </c>
      <c r="B3039">
        <v>1499</v>
      </c>
      <c r="C3039" t="str">
        <f ca="1">IFERROR(VLOOKUP($B3039,INDIRECT(nfl_game_result),MATCH(C$1,INDIRECT(nfl_game_result_header),0),FALSE),"error")</f>
        <v>2017_12_CLE@CIN</v>
      </c>
      <c r="D3039">
        <f ca="1">IFERROR(IF(ISBLANK(VLOOKUP($B3039,INDIRECT(nfl_game_result),MATCH(D$1,INDIRECT(nfl_game_result_header),0),FALSE)),"",VLOOKUP($B3039,INDIRECT(nfl_game_result),MATCH(D$1,INDIRECT(nfl_game_result_header),0),FALSE)),"error")</f>
        <v>-8.5</v>
      </c>
      <c r="E3039">
        <f ca="1">IFERROR(IF(ISBLANK(VLOOKUP($B3039,INDIRECT(nfl_game_result),MATCH(E$1,INDIRECT(nfl_game_result_header),0),FALSE)),"",VLOOKUP($B3039,INDIRECT(nfl_game_result),MATCH(E$1,INDIRECT(nfl_game_result_header),0),FALSE)),"error")</f>
        <v>-8</v>
      </c>
      <c r="F3039" s="23">
        <f ca="1">IFERROR(IF(ISBLANK(VLOOKUP($B3039,INDIRECT(nfl_game_result),MATCH(F$1,INDIRECT(nfl_game_result_header),0),FALSE)),"",VLOOKUP($B3039,INDIRECT(nfl_game_result),MATCH(F$1,INDIRECT(nfl_game_result_header),0),FALSE)),"error")</f>
        <v>38.5</v>
      </c>
      <c r="G3039" s="23">
        <f ca="1">IFERROR(IF(ISBLANK(VLOOKUP($B3039,INDIRECT(nfl_game_result),MATCH(G$1,INDIRECT(nfl_game_result_header),0),FALSE)),"",VLOOKUP($B3039,INDIRECT(nfl_game_result),MATCH(G$1,INDIRECT(nfl_game_result_header),0),FALSE)),"error")</f>
        <v>38</v>
      </c>
      <c r="H3039">
        <f ca="1">IFERROR(IF(ISBLANK(VLOOKUP($B3039,INDIRECT(nfl_game_result),MATCH(H$1,INDIRECT(nfl_game_result_header),0),FALSE)),"",VLOOKUP($B3039,INDIRECT(nfl_game_result),MATCH(H$1,INDIRECT(nfl_game_result_header),0),FALSE)),"error")</f>
        <v>30</v>
      </c>
      <c r="I3039">
        <f ca="1">IFERROR(IF(ISBLANK(VLOOKUP($B3039,INDIRECT(nfl_game_result),MATCH(I$1,INDIRECT(nfl_game_result_header),0),FALSE)),"",VLOOKUP($B3039,INDIRECT(nfl_game_result),MATCH(I$1,INDIRECT(nfl_game_result_header),0),FALSE)),"error")</f>
        <v>16</v>
      </c>
      <c r="J3039" t="str">
        <f ca="1">IFERROR(IF(ISBLANK(VLOOKUP($B3039,INDIRECT(nfl_game_result),MATCH(J$1,INDIRECT(nfl_game_result_header),0),FALSE)),"",VLOOKUP($B3039,INDIRECT(nfl_game_result),MATCH(J$1,INDIRECT(nfl_game_result_header),0),FALSE)),"error")</f>
        <v>CIN</v>
      </c>
      <c r="K3039" t="str">
        <f ca="1">IFERROR(IF(ISBLANK(VLOOKUP($B3039,INDIRECT(nfl_game_result),MATCH(K$1,INDIRECT(nfl_game_result_header),0),FALSE)),"",VLOOKUP($B3039,INDIRECT(nfl_game_result),MATCH(K$1,INDIRECT(nfl_game_result_header),0),FALSE)),"error")</f>
        <v>CIN</v>
      </c>
      <c r="L3039" s="23" t="str">
        <f ca="1">IFERROR(IF(ISBLANK(VLOOKUP($B3039,INDIRECT(nfl_game_result),MATCH(L$1,INDIRECT(nfl_game_result_header),0),FALSE)),"",VLOOKUP($B3039,INDIRECT(nfl_game_result),MATCH(L$1,INDIRECT(nfl_game_result_header),0),FALSE)),"error")</f>
        <v>O</v>
      </c>
      <c r="M3039" t="s">
        <v>16</v>
      </c>
      <c r="N3039">
        <v>-11</v>
      </c>
      <c r="O3039" t="s">
        <v>70</v>
      </c>
      <c r="P3039">
        <v>0.56000000000000005</v>
      </c>
      <c r="Q3039" t="s">
        <v>69</v>
      </c>
      <c r="V3039" s="23" t="s">
        <v>416</v>
      </c>
      <c r="W3039">
        <f ca="1">VALUE(LEFT(C3039, 4))</f>
        <v>2017</v>
      </c>
      <c r="X3039">
        <f ca="1">VALUE(MID(C3039,6,FIND("_",C3039,6)-6))</f>
        <v>12</v>
      </c>
      <c r="Y3039">
        <f ca="1">IF(NOT(OR(ISBLANK(D3039),ISBLANK(E3039),D3039="",E3039="")),D3039-E3039,"")</f>
        <v>-0.5</v>
      </c>
      <c r="Z3039">
        <f ca="1">IF(OR(NOT(ISNUMBER(D3039)),ISBLANK(D3039),D3039="",ISBLANK(N3039)),"",ABS(D3039-N3039))</f>
        <v>2.5</v>
      </c>
      <c r="AA3039">
        <f ca="1">IF(OR(ISBLANK(J3039),ISBLANK(O3039),J3039="",O3039=""),"",IF(J3039=O3039,1,0))</f>
        <v>0</v>
      </c>
      <c r="AB3039">
        <f ca="1">IF(OR(ISBLANK(K3039),ISBLANK(Q3039),K3039="",Q3039=""),"",IF(K3039=Q3039,1,0))</f>
        <v>1</v>
      </c>
      <c r="AC3039" s="23" t="str">
        <f t="shared" ca="1" si="47"/>
        <v/>
      </c>
    </row>
    <row r="3040" spans="1:29" x14ac:dyDescent="0.25">
      <c r="A3040" s="23">
        <v>3039</v>
      </c>
      <c r="B3040">
        <v>1500</v>
      </c>
      <c r="C3040" t="str">
        <f ca="1">IFERROR(VLOOKUP($B3040,INDIRECT(nfl_game_result),MATCH(C$1,INDIRECT(nfl_game_result_header),0),FALSE),"error")</f>
        <v>2017_12_CAR@NYJ</v>
      </c>
      <c r="D3040">
        <f ca="1">IFERROR(IF(ISBLANK(VLOOKUP($B3040,INDIRECT(nfl_game_result),MATCH(D$1,INDIRECT(nfl_game_result_header),0),FALSE)),"",VLOOKUP($B3040,INDIRECT(nfl_game_result),MATCH(D$1,INDIRECT(nfl_game_result_header),0),FALSE)),"error")</f>
        <v>4.5</v>
      </c>
      <c r="E3040">
        <f ca="1">IFERROR(IF(ISBLANK(VLOOKUP($B3040,INDIRECT(nfl_game_result),MATCH(E$1,INDIRECT(nfl_game_result_header),0),FALSE)),"",VLOOKUP($B3040,INDIRECT(nfl_game_result),MATCH(E$1,INDIRECT(nfl_game_result_header),0),FALSE)),"error")</f>
        <v>5.5</v>
      </c>
      <c r="F3040" s="23">
        <f ca="1">IFERROR(IF(ISBLANK(VLOOKUP($B3040,INDIRECT(nfl_game_result),MATCH(F$1,INDIRECT(nfl_game_result_header),0),FALSE)),"",VLOOKUP($B3040,INDIRECT(nfl_game_result),MATCH(F$1,INDIRECT(nfl_game_result_header),0),FALSE)),"error")</f>
        <v>40</v>
      </c>
      <c r="G3040" s="23">
        <f ca="1">IFERROR(IF(ISBLANK(VLOOKUP($B3040,INDIRECT(nfl_game_result),MATCH(G$1,INDIRECT(nfl_game_result_header),0),FALSE)),"",VLOOKUP($B3040,INDIRECT(nfl_game_result),MATCH(G$1,INDIRECT(nfl_game_result_header),0),FALSE)),"error")</f>
        <v>40</v>
      </c>
      <c r="H3040">
        <f ca="1">IFERROR(IF(ISBLANK(VLOOKUP($B3040,INDIRECT(nfl_game_result),MATCH(H$1,INDIRECT(nfl_game_result_header),0),FALSE)),"",VLOOKUP($B3040,INDIRECT(nfl_game_result),MATCH(H$1,INDIRECT(nfl_game_result_header),0),FALSE)),"error")</f>
        <v>27</v>
      </c>
      <c r="I3040">
        <f ca="1">IFERROR(IF(ISBLANK(VLOOKUP($B3040,INDIRECT(nfl_game_result),MATCH(I$1,INDIRECT(nfl_game_result_header),0),FALSE)),"",VLOOKUP($B3040,INDIRECT(nfl_game_result),MATCH(I$1,INDIRECT(nfl_game_result_header),0),FALSE)),"error")</f>
        <v>35</v>
      </c>
      <c r="J3040" t="str">
        <f ca="1">IFERROR(IF(ISBLANK(VLOOKUP($B3040,INDIRECT(nfl_game_result),MATCH(J$1,INDIRECT(nfl_game_result_header),0),FALSE)),"",VLOOKUP($B3040,INDIRECT(nfl_game_result),MATCH(J$1,INDIRECT(nfl_game_result_header),0),FALSE)),"error")</f>
        <v>CAR</v>
      </c>
      <c r="K3040" t="str">
        <f ca="1">IFERROR(IF(ISBLANK(VLOOKUP($B3040,INDIRECT(nfl_game_result),MATCH(K$1,INDIRECT(nfl_game_result_header),0),FALSE)),"",VLOOKUP($B3040,INDIRECT(nfl_game_result),MATCH(K$1,INDIRECT(nfl_game_result_header),0),FALSE)),"error")</f>
        <v>CAR</v>
      </c>
      <c r="L3040" s="23" t="str">
        <f ca="1">IFERROR(IF(ISBLANK(VLOOKUP($B3040,INDIRECT(nfl_game_result),MATCH(L$1,INDIRECT(nfl_game_result_header),0),FALSE)),"",VLOOKUP($B3040,INDIRECT(nfl_game_result),MATCH(L$1,INDIRECT(nfl_game_result_header),0),FALSE)),"error")</f>
        <v>O</v>
      </c>
      <c r="M3040" t="s">
        <v>16</v>
      </c>
      <c r="N3040">
        <v>5.5</v>
      </c>
      <c r="O3040" t="s">
        <v>67</v>
      </c>
      <c r="P3040">
        <v>0.55000000000000004</v>
      </c>
      <c r="Q3040" t="s">
        <v>67</v>
      </c>
      <c r="V3040" s="23" t="s">
        <v>416</v>
      </c>
      <c r="W3040">
        <f ca="1">VALUE(LEFT(C3040, 4))</f>
        <v>2017</v>
      </c>
      <c r="X3040">
        <f ca="1">VALUE(MID(C3040,6,FIND("_",C3040,6)-6))</f>
        <v>12</v>
      </c>
      <c r="Y3040">
        <f ca="1">IF(NOT(OR(ISBLANK(D3040),ISBLANK(E3040),D3040="",E3040="")),D3040-E3040,"")</f>
        <v>-1</v>
      </c>
      <c r="Z3040">
        <f ca="1">IF(OR(NOT(ISNUMBER(D3040)),ISBLANK(D3040),D3040="",ISBLANK(N3040)),"",ABS(D3040-N3040))</f>
        <v>1</v>
      </c>
      <c r="AA3040">
        <f ca="1">IF(OR(ISBLANK(J3040),ISBLANK(O3040),J3040="",O3040=""),"",IF(J3040=O3040,1,0))</f>
        <v>1</v>
      </c>
      <c r="AB3040">
        <f ca="1">IF(OR(ISBLANK(K3040),ISBLANK(Q3040),K3040="",Q3040=""),"",IF(K3040=Q3040,1,0))</f>
        <v>1</v>
      </c>
      <c r="AC3040" s="23" t="str">
        <f t="shared" ca="1" si="47"/>
        <v/>
      </c>
    </row>
    <row r="3041" spans="1:29" x14ac:dyDescent="0.25">
      <c r="A3041" s="23">
        <v>3040</v>
      </c>
      <c r="B3041">
        <v>1501</v>
      </c>
      <c r="C3041" t="str">
        <f ca="1">IFERROR(VLOOKUP($B3041,INDIRECT(nfl_game_result),MATCH(C$1,INDIRECT(nfl_game_result_header),0),FALSE),"error")</f>
        <v>2017_12_TEN@IND</v>
      </c>
      <c r="D3041">
        <f ca="1">IFERROR(IF(ISBLANK(VLOOKUP($B3041,INDIRECT(nfl_game_result),MATCH(D$1,INDIRECT(nfl_game_result_header),0),FALSE)),"",VLOOKUP($B3041,INDIRECT(nfl_game_result),MATCH(D$1,INDIRECT(nfl_game_result_header),0),FALSE)),"error")</f>
        <v>4.5</v>
      </c>
      <c r="E3041">
        <f ca="1">IFERROR(IF(ISBLANK(VLOOKUP($B3041,INDIRECT(nfl_game_result),MATCH(E$1,INDIRECT(nfl_game_result_header),0),FALSE)),"",VLOOKUP($B3041,INDIRECT(nfl_game_result),MATCH(E$1,INDIRECT(nfl_game_result_header),0),FALSE)),"error")</f>
        <v>3</v>
      </c>
      <c r="F3041" s="23">
        <f ca="1">IFERROR(IF(ISBLANK(VLOOKUP($B3041,INDIRECT(nfl_game_result),MATCH(F$1,INDIRECT(nfl_game_result_header),0),FALSE)),"",VLOOKUP($B3041,INDIRECT(nfl_game_result),MATCH(F$1,INDIRECT(nfl_game_result_header),0),FALSE)),"error")</f>
        <v>44</v>
      </c>
      <c r="G3041" s="23">
        <f ca="1">IFERROR(IF(ISBLANK(VLOOKUP($B3041,INDIRECT(nfl_game_result),MATCH(G$1,INDIRECT(nfl_game_result_header),0),FALSE)),"",VLOOKUP($B3041,INDIRECT(nfl_game_result),MATCH(G$1,INDIRECT(nfl_game_result_header),0),FALSE)),"error")</f>
        <v>45.5</v>
      </c>
      <c r="H3041">
        <f ca="1">IFERROR(IF(ISBLANK(VLOOKUP($B3041,INDIRECT(nfl_game_result),MATCH(H$1,INDIRECT(nfl_game_result_header),0),FALSE)),"",VLOOKUP($B3041,INDIRECT(nfl_game_result),MATCH(H$1,INDIRECT(nfl_game_result_header),0),FALSE)),"error")</f>
        <v>16</v>
      </c>
      <c r="I3041">
        <f ca="1">IFERROR(IF(ISBLANK(VLOOKUP($B3041,INDIRECT(nfl_game_result),MATCH(I$1,INDIRECT(nfl_game_result_header),0),FALSE)),"",VLOOKUP($B3041,INDIRECT(nfl_game_result),MATCH(I$1,INDIRECT(nfl_game_result_header),0),FALSE)),"error")</f>
        <v>20</v>
      </c>
      <c r="J3041" t="str">
        <f ca="1">IFERROR(IF(ISBLANK(VLOOKUP($B3041,INDIRECT(nfl_game_result),MATCH(J$1,INDIRECT(nfl_game_result_header),0),FALSE)),"",VLOOKUP($B3041,INDIRECT(nfl_game_result),MATCH(J$1,INDIRECT(nfl_game_result_header),0),FALSE)),"error")</f>
        <v>TEN</v>
      </c>
      <c r="K3041" t="str">
        <f ca="1">IFERROR(IF(ISBLANK(VLOOKUP($B3041,INDIRECT(nfl_game_result),MATCH(K$1,INDIRECT(nfl_game_result_header),0),FALSE)),"",VLOOKUP($B3041,INDIRECT(nfl_game_result),MATCH(K$1,INDIRECT(nfl_game_result_header),0),FALSE)),"error")</f>
        <v>TEN</v>
      </c>
      <c r="L3041" s="23" t="str">
        <f ca="1">IFERROR(IF(ISBLANK(VLOOKUP($B3041,INDIRECT(nfl_game_result),MATCH(L$1,INDIRECT(nfl_game_result_header),0),FALSE)),"",VLOOKUP($B3041,INDIRECT(nfl_game_result),MATCH(L$1,INDIRECT(nfl_game_result_header),0),FALSE)),"error")</f>
        <v>U</v>
      </c>
      <c r="M3041" t="s">
        <v>16</v>
      </c>
      <c r="N3041">
        <v>2.5</v>
      </c>
      <c r="O3041" t="s">
        <v>76</v>
      </c>
      <c r="P3041">
        <v>0.52</v>
      </c>
      <c r="Q3041" t="s">
        <v>93</v>
      </c>
      <c r="V3041" s="23" t="s">
        <v>416</v>
      </c>
      <c r="W3041">
        <f ca="1">VALUE(LEFT(C3041, 4))</f>
        <v>2017</v>
      </c>
      <c r="X3041">
        <f ca="1">VALUE(MID(C3041,6,FIND("_",C3041,6)-6))</f>
        <v>12</v>
      </c>
      <c r="Y3041">
        <f ca="1">IF(NOT(OR(ISBLANK(D3041),ISBLANK(E3041),D3041="",E3041="")),D3041-E3041,"")</f>
        <v>1.5</v>
      </c>
      <c r="Z3041">
        <f ca="1">IF(OR(NOT(ISNUMBER(D3041)),ISBLANK(D3041),D3041="",ISBLANK(N3041)),"",ABS(D3041-N3041))</f>
        <v>2</v>
      </c>
      <c r="AA3041">
        <f ca="1">IF(OR(ISBLANK(J3041),ISBLANK(O3041),J3041="",O3041=""),"",IF(J3041=O3041,1,0))</f>
        <v>0</v>
      </c>
      <c r="AB3041">
        <f ca="1">IF(OR(ISBLANK(K3041),ISBLANK(Q3041),K3041="",Q3041=""),"",IF(K3041=Q3041,1,0))</f>
        <v>1</v>
      </c>
      <c r="AC3041" s="23" t="str">
        <f t="shared" ca="1" si="47"/>
        <v/>
      </c>
    </row>
    <row r="3042" spans="1:29" x14ac:dyDescent="0.25">
      <c r="A3042" s="23">
        <v>3041</v>
      </c>
      <c r="B3042">
        <v>1502</v>
      </c>
      <c r="C3042" t="str">
        <f ca="1">IFERROR(VLOOKUP($B3042,INDIRECT(nfl_game_result),MATCH(C$1,INDIRECT(nfl_game_result_header),0),FALSE),"error")</f>
        <v>2017_12_TBY@ATL</v>
      </c>
      <c r="D3042">
        <f ca="1">IFERROR(IF(ISBLANK(VLOOKUP($B3042,INDIRECT(nfl_game_result),MATCH(D$1,INDIRECT(nfl_game_result_header),0),FALSE)),"",VLOOKUP($B3042,INDIRECT(nfl_game_result),MATCH(D$1,INDIRECT(nfl_game_result_header),0),FALSE)),"error")</f>
        <v>-8.5</v>
      </c>
      <c r="E3042">
        <f ca="1">IFERROR(IF(ISBLANK(VLOOKUP($B3042,INDIRECT(nfl_game_result),MATCH(E$1,INDIRECT(nfl_game_result_header),0),FALSE)),"",VLOOKUP($B3042,INDIRECT(nfl_game_result),MATCH(E$1,INDIRECT(nfl_game_result_header),0),FALSE)),"error")</f>
        <v>-9.5</v>
      </c>
      <c r="F3042" s="23">
        <f ca="1">IFERROR(IF(ISBLANK(VLOOKUP($B3042,INDIRECT(nfl_game_result),MATCH(F$1,INDIRECT(nfl_game_result_header),0),FALSE)),"",VLOOKUP($B3042,INDIRECT(nfl_game_result),MATCH(F$1,INDIRECT(nfl_game_result_header),0),FALSE)),"error")</f>
        <v>48.5</v>
      </c>
      <c r="G3042" s="23">
        <f ca="1">IFERROR(IF(ISBLANK(VLOOKUP($B3042,INDIRECT(nfl_game_result),MATCH(G$1,INDIRECT(nfl_game_result_header),0),FALSE)),"",VLOOKUP($B3042,INDIRECT(nfl_game_result),MATCH(G$1,INDIRECT(nfl_game_result_header),0),FALSE)),"error")</f>
        <v>48.5</v>
      </c>
      <c r="H3042">
        <f ca="1">IFERROR(IF(ISBLANK(VLOOKUP($B3042,INDIRECT(nfl_game_result),MATCH(H$1,INDIRECT(nfl_game_result_header),0),FALSE)),"",VLOOKUP($B3042,INDIRECT(nfl_game_result),MATCH(H$1,INDIRECT(nfl_game_result_header),0),FALSE)),"error")</f>
        <v>34</v>
      </c>
      <c r="I3042">
        <f ca="1">IFERROR(IF(ISBLANK(VLOOKUP($B3042,INDIRECT(nfl_game_result),MATCH(I$1,INDIRECT(nfl_game_result_header),0),FALSE)),"",VLOOKUP($B3042,INDIRECT(nfl_game_result),MATCH(I$1,INDIRECT(nfl_game_result_header),0),FALSE)),"error")</f>
        <v>20</v>
      </c>
      <c r="J3042" t="str">
        <f ca="1">IFERROR(IF(ISBLANK(VLOOKUP($B3042,INDIRECT(nfl_game_result),MATCH(J$1,INDIRECT(nfl_game_result_header),0),FALSE)),"",VLOOKUP($B3042,INDIRECT(nfl_game_result),MATCH(J$1,INDIRECT(nfl_game_result_header),0),FALSE)),"error")</f>
        <v>ATL</v>
      </c>
      <c r="K3042" t="str">
        <f ca="1">IFERROR(IF(ISBLANK(VLOOKUP($B3042,INDIRECT(nfl_game_result),MATCH(K$1,INDIRECT(nfl_game_result_header),0),FALSE)),"",VLOOKUP($B3042,INDIRECT(nfl_game_result),MATCH(K$1,INDIRECT(nfl_game_result_header),0),FALSE)),"error")</f>
        <v>ATL</v>
      </c>
      <c r="L3042" s="23" t="str">
        <f ca="1">IFERROR(IF(ISBLANK(VLOOKUP($B3042,INDIRECT(nfl_game_result),MATCH(L$1,INDIRECT(nfl_game_result_header),0),FALSE)),"",VLOOKUP($B3042,INDIRECT(nfl_game_result),MATCH(L$1,INDIRECT(nfl_game_result_header),0),FALSE)),"error")</f>
        <v>O</v>
      </c>
      <c r="M3042" t="s">
        <v>16</v>
      </c>
      <c r="N3042">
        <v>-7</v>
      </c>
      <c r="O3042" t="s">
        <v>334</v>
      </c>
      <c r="P3042">
        <v>0.66</v>
      </c>
      <c r="Q3042" t="s">
        <v>20</v>
      </c>
      <c r="V3042" s="23" t="s">
        <v>416</v>
      </c>
      <c r="W3042">
        <f ca="1">VALUE(LEFT(C3042, 4))</f>
        <v>2017</v>
      </c>
      <c r="X3042">
        <f ca="1">VALUE(MID(C3042,6,FIND("_",C3042,6)-6))</f>
        <v>12</v>
      </c>
      <c r="Y3042">
        <f ca="1">IF(NOT(OR(ISBLANK(D3042),ISBLANK(E3042),D3042="",E3042="")),D3042-E3042,"")</f>
        <v>1</v>
      </c>
      <c r="Z3042">
        <f ca="1">IF(OR(NOT(ISNUMBER(D3042)),ISBLANK(D3042),D3042="",ISBLANK(N3042)),"",ABS(D3042-N3042))</f>
        <v>1.5</v>
      </c>
      <c r="AA3042">
        <f ca="1">IF(OR(ISBLANK(J3042),ISBLANK(O3042),J3042="",O3042=""),"",IF(J3042=O3042,1,0))</f>
        <v>0</v>
      </c>
      <c r="AB3042">
        <f ca="1">IF(OR(ISBLANK(K3042),ISBLANK(Q3042),K3042="",Q3042=""),"",IF(K3042=Q3042,1,0))</f>
        <v>1</v>
      </c>
      <c r="AC3042" s="23" t="str">
        <f t="shared" ca="1" si="47"/>
        <v/>
      </c>
    </row>
    <row r="3043" spans="1:29" x14ac:dyDescent="0.25">
      <c r="A3043" s="23">
        <v>3042</v>
      </c>
      <c r="B3043">
        <v>1503</v>
      </c>
      <c r="C3043" t="str">
        <f ca="1">IFERROR(VLOOKUP($B3043,INDIRECT(nfl_game_result),MATCH(C$1,INDIRECT(nfl_game_result_header),0),FALSE),"error")</f>
        <v>2017_12_MIA@NWE</v>
      </c>
      <c r="D3043">
        <f ca="1">IFERROR(IF(ISBLANK(VLOOKUP($B3043,INDIRECT(nfl_game_result),MATCH(D$1,INDIRECT(nfl_game_result_header),0),FALSE)),"",VLOOKUP($B3043,INDIRECT(nfl_game_result),MATCH(D$1,INDIRECT(nfl_game_result_header),0),FALSE)),"error")</f>
        <v>-16.5</v>
      </c>
      <c r="E3043">
        <f ca="1">IFERROR(IF(ISBLANK(VLOOKUP($B3043,INDIRECT(nfl_game_result),MATCH(E$1,INDIRECT(nfl_game_result_header),0),FALSE)),"",VLOOKUP($B3043,INDIRECT(nfl_game_result),MATCH(E$1,INDIRECT(nfl_game_result_header),0),FALSE)),"error")</f>
        <v>-16.5</v>
      </c>
      <c r="F3043" s="23">
        <f ca="1">IFERROR(IF(ISBLANK(VLOOKUP($B3043,INDIRECT(nfl_game_result),MATCH(F$1,INDIRECT(nfl_game_result_header),0),FALSE)),"",VLOOKUP($B3043,INDIRECT(nfl_game_result),MATCH(F$1,INDIRECT(nfl_game_result_header),0),FALSE)),"error")</f>
        <v>48</v>
      </c>
      <c r="G3043" s="23">
        <f ca="1">IFERROR(IF(ISBLANK(VLOOKUP($B3043,INDIRECT(nfl_game_result),MATCH(G$1,INDIRECT(nfl_game_result_header),0),FALSE)),"",VLOOKUP($B3043,INDIRECT(nfl_game_result),MATCH(G$1,INDIRECT(nfl_game_result_header),0),FALSE)),"error")</f>
        <v>47.5</v>
      </c>
      <c r="H3043">
        <f ca="1">IFERROR(IF(ISBLANK(VLOOKUP($B3043,INDIRECT(nfl_game_result),MATCH(H$1,INDIRECT(nfl_game_result_header),0),FALSE)),"",VLOOKUP($B3043,INDIRECT(nfl_game_result),MATCH(H$1,INDIRECT(nfl_game_result_header),0),FALSE)),"error")</f>
        <v>35</v>
      </c>
      <c r="I3043">
        <f ca="1">IFERROR(IF(ISBLANK(VLOOKUP($B3043,INDIRECT(nfl_game_result),MATCH(I$1,INDIRECT(nfl_game_result_header),0),FALSE)),"",VLOOKUP($B3043,INDIRECT(nfl_game_result),MATCH(I$1,INDIRECT(nfl_game_result_header),0),FALSE)),"error")</f>
        <v>17</v>
      </c>
      <c r="J3043" t="str">
        <f ca="1">IFERROR(IF(ISBLANK(VLOOKUP($B3043,INDIRECT(nfl_game_result),MATCH(J$1,INDIRECT(nfl_game_result_header),0),FALSE)),"",VLOOKUP($B3043,INDIRECT(nfl_game_result),MATCH(J$1,INDIRECT(nfl_game_result_header),0),FALSE)),"error")</f>
        <v>NWE</v>
      </c>
      <c r="K3043" t="str">
        <f ca="1">IFERROR(IF(ISBLANK(VLOOKUP($B3043,INDIRECT(nfl_game_result),MATCH(K$1,INDIRECT(nfl_game_result_header),0),FALSE)),"",VLOOKUP($B3043,INDIRECT(nfl_game_result),MATCH(K$1,INDIRECT(nfl_game_result_header),0),FALSE)),"error")</f>
        <v>NWE</v>
      </c>
      <c r="L3043" s="23" t="str">
        <f ca="1">IFERROR(IF(ISBLANK(VLOOKUP($B3043,INDIRECT(nfl_game_result),MATCH(L$1,INDIRECT(nfl_game_result_header),0),FALSE)),"",VLOOKUP($B3043,INDIRECT(nfl_game_result),MATCH(L$1,INDIRECT(nfl_game_result_header),0),FALSE)),"error")</f>
        <v>O</v>
      </c>
      <c r="M3043" t="s">
        <v>16</v>
      </c>
      <c r="N3043">
        <v>-13</v>
      </c>
      <c r="O3043" t="s">
        <v>332</v>
      </c>
      <c r="P3043">
        <v>0.56999999999999995</v>
      </c>
      <c r="Q3043" t="s">
        <v>332</v>
      </c>
      <c r="V3043" s="23" t="s">
        <v>416</v>
      </c>
      <c r="W3043">
        <f ca="1">VALUE(LEFT(C3043, 4))</f>
        <v>2017</v>
      </c>
      <c r="X3043">
        <f ca="1">VALUE(MID(C3043,6,FIND("_",C3043,6)-6))</f>
        <v>12</v>
      </c>
      <c r="Y3043">
        <f ca="1">IF(NOT(OR(ISBLANK(D3043),ISBLANK(E3043),D3043="",E3043="")),D3043-E3043,"")</f>
        <v>0</v>
      </c>
      <c r="Z3043">
        <f ca="1">IF(OR(NOT(ISNUMBER(D3043)),ISBLANK(D3043),D3043="",ISBLANK(N3043)),"",ABS(D3043-N3043))</f>
        <v>3.5</v>
      </c>
      <c r="AA3043">
        <f ca="1">IF(OR(ISBLANK(J3043),ISBLANK(O3043),J3043="",O3043=""),"",IF(J3043=O3043,1,0))</f>
        <v>1</v>
      </c>
      <c r="AB3043">
        <f ca="1">IF(OR(ISBLANK(K3043),ISBLANK(Q3043),K3043="",Q3043=""),"",IF(K3043=Q3043,1,0))</f>
        <v>1</v>
      </c>
      <c r="AC3043" s="23" t="str">
        <f t="shared" ca="1" si="47"/>
        <v/>
      </c>
    </row>
    <row r="3044" spans="1:29" x14ac:dyDescent="0.25">
      <c r="A3044" s="23">
        <v>3043</v>
      </c>
      <c r="B3044">
        <v>1504</v>
      </c>
      <c r="C3044" t="str">
        <f ca="1">IFERROR(VLOOKUP($B3044,INDIRECT(nfl_game_result),MATCH(C$1,INDIRECT(nfl_game_result_header),0),FALSE),"error")</f>
        <v>2017_12_CHI@PHI</v>
      </c>
      <c r="D3044">
        <f ca="1">IFERROR(IF(ISBLANK(VLOOKUP($B3044,INDIRECT(nfl_game_result),MATCH(D$1,INDIRECT(nfl_game_result_header),0),FALSE)),"",VLOOKUP($B3044,INDIRECT(nfl_game_result),MATCH(D$1,INDIRECT(nfl_game_result_header),0),FALSE)),"error")</f>
        <v>-13</v>
      </c>
      <c r="E3044">
        <f ca="1">IFERROR(IF(ISBLANK(VLOOKUP($B3044,INDIRECT(nfl_game_result),MATCH(E$1,INDIRECT(nfl_game_result_header),0),FALSE)),"",VLOOKUP($B3044,INDIRECT(nfl_game_result),MATCH(E$1,INDIRECT(nfl_game_result_header),0),FALSE)),"error")</f>
        <v>-14</v>
      </c>
      <c r="F3044" s="23">
        <f ca="1">IFERROR(IF(ISBLANK(VLOOKUP($B3044,INDIRECT(nfl_game_result),MATCH(F$1,INDIRECT(nfl_game_result_header),0),FALSE)),"",VLOOKUP($B3044,INDIRECT(nfl_game_result),MATCH(F$1,INDIRECT(nfl_game_result_header),0),FALSE)),"error")</f>
        <v>44</v>
      </c>
      <c r="G3044" s="23">
        <f ca="1">IFERROR(IF(ISBLANK(VLOOKUP($B3044,INDIRECT(nfl_game_result),MATCH(G$1,INDIRECT(nfl_game_result_header),0),FALSE)),"",VLOOKUP($B3044,INDIRECT(nfl_game_result),MATCH(G$1,INDIRECT(nfl_game_result_header),0),FALSE)),"error")</f>
        <v>44</v>
      </c>
      <c r="H3044">
        <f ca="1">IFERROR(IF(ISBLANK(VLOOKUP($B3044,INDIRECT(nfl_game_result),MATCH(H$1,INDIRECT(nfl_game_result_header),0),FALSE)),"",VLOOKUP($B3044,INDIRECT(nfl_game_result),MATCH(H$1,INDIRECT(nfl_game_result_header),0),FALSE)),"error")</f>
        <v>31</v>
      </c>
      <c r="I3044">
        <f ca="1">IFERROR(IF(ISBLANK(VLOOKUP($B3044,INDIRECT(nfl_game_result),MATCH(I$1,INDIRECT(nfl_game_result_header),0),FALSE)),"",VLOOKUP($B3044,INDIRECT(nfl_game_result),MATCH(I$1,INDIRECT(nfl_game_result_header),0),FALSE)),"error")</f>
        <v>3</v>
      </c>
      <c r="J3044" t="str">
        <f ca="1">IFERROR(IF(ISBLANK(VLOOKUP($B3044,INDIRECT(nfl_game_result),MATCH(J$1,INDIRECT(nfl_game_result_header),0),FALSE)),"",VLOOKUP($B3044,INDIRECT(nfl_game_result),MATCH(J$1,INDIRECT(nfl_game_result_header),0),FALSE)),"error")</f>
        <v>PHI</v>
      </c>
      <c r="K3044" t="str">
        <f ca="1">IFERROR(IF(ISBLANK(VLOOKUP($B3044,INDIRECT(nfl_game_result),MATCH(K$1,INDIRECT(nfl_game_result_header),0),FALSE)),"",VLOOKUP($B3044,INDIRECT(nfl_game_result),MATCH(K$1,INDIRECT(nfl_game_result_header),0),FALSE)),"error")</f>
        <v>PHI</v>
      </c>
      <c r="L3044" s="23" t="str">
        <f ca="1">IFERROR(IF(ISBLANK(VLOOKUP($B3044,INDIRECT(nfl_game_result),MATCH(L$1,INDIRECT(nfl_game_result_header),0),FALSE)),"",VLOOKUP($B3044,INDIRECT(nfl_game_result),MATCH(L$1,INDIRECT(nfl_game_result_header),0),FALSE)),"error")</f>
        <v>U</v>
      </c>
      <c r="M3044" t="s">
        <v>16</v>
      </c>
      <c r="N3044">
        <v>-8.5</v>
      </c>
      <c r="O3044" t="s">
        <v>68</v>
      </c>
      <c r="P3044">
        <v>0.63</v>
      </c>
      <c r="Q3044" t="s">
        <v>86</v>
      </c>
      <c r="V3044" s="23" t="s">
        <v>416</v>
      </c>
      <c r="W3044">
        <f ca="1">VALUE(LEFT(C3044, 4))</f>
        <v>2017</v>
      </c>
      <c r="X3044">
        <f ca="1">VALUE(MID(C3044,6,FIND("_",C3044,6)-6))</f>
        <v>12</v>
      </c>
      <c r="Y3044">
        <f ca="1">IF(NOT(OR(ISBLANK(D3044),ISBLANK(E3044),D3044="",E3044="")),D3044-E3044,"")</f>
        <v>1</v>
      </c>
      <c r="Z3044">
        <f ca="1">IF(OR(NOT(ISNUMBER(D3044)),ISBLANK(D3044),D3044="",ISBLANK(N3044)),"",ABS(D3044-N3044))</f>
        <v>4.5</v>
      </c>
      <c r="AA3044">
        <f ca="1">IF(OR(ISBLANK(J3044),ISBLANK(O3044),J3044="",O3044=""),"",IF(J3044=O3044,1,0))</f>
        <v>0</v>
      </c>
      <c r="AB3044">
        <f ca="1">IF(OR(ISBLANK(K3044),ISBLANK(Q3044),K3044="",Q3044=""),"",IF(K3044=Q3044,1,0))</f>
        <v>1</v>
      </c>
      <c r="AC3044" s="23" t="str">
        <f t="shared" ca="1" si="47"/>
        <v/>
      </c>
    </row>
    <row r="3045" spans="1:29" x14ac:dyDescent="0.25">
      <c r="A3045" s="23">
        <v>3044</v>
      </c>
      <c r="B3045">
        <v>1505</v>
      </c>
      <c r="C3045" t="str">
        <f ca="1">IFERROR(VLOOKUP($B3045,INDIRECT(nfl_game_result),MATCH(C$1,INDIRECT(nfl_game_result_header),0),FALSE),"error")</f>
        <v>2017_12_BUF@KCY</v>
      </c>
      <c r="D3045">
        <f ca="1">IFERROR(IF(ISBLANK(VLOOKUP($B3045,INDIRECT(nfl_game_result),MATCH(D$1,INDIRECT(nfl_game_result_header),0),FALSE)),"",VLOOKUP($B3045,INDIRECT(nfl_game_result),MATCH(D$1,INDIRECT(nfl_game_result_header),0),FALSE)),"error")</f>
        <v>-9.5</v>
      </c>
      <c r="E3045">
        <f ca="1">IFERROR(IF(ISBLANK(VLOOKUP($B3045,INDIRECT(nfl_game_result),MATCH(E$1,INDIRECT(nfl_game_result_header),0),FALSE)),"",VLOOKUP($B3045,INDIRECT(nfl_game_result),MATCH(E$1,INDIRECT(nfl_game_result_header),0),FALSE)),"error")</f>
        <v>-10</v>
      </c>
      <c r="F3045" s="23">
        <f ca="1">IFERROR(IF(ISBLANK(VLOOKUP($B3045,INDIRECT(nfl_game_result),MATCH(F$1,INDIRECT(nfl_game_result_header),0),FALSE)),"",VLOOKUP($B3045,INDIRECT(nfl_game_result),MATCH(F$1,INDIRECT(nfl_game_result_header),0),FALSE)),"error")</f>
        <v>45</v>
      </c>
      <c r="G3045" s="23">
        <f ca="1">IFERROR(IF(ISBLANK(VLOOKUP($B3045,INDIRECT(nfl_game_result),MATCH(G$1,INDIRECT(nfl_game_result_header),0),FALSE)),"",VLOOKUP($B3045,INDIRECT(nfl_game_result),MATCH(G$1,INDIRECT(nfl_game_result_header),0),FALSE)),"error")</f>
        <v>46.5</v>
      </c>
      <c r="H3045">
        <f ca="1">IFERROR(IF(ISBLANK(VLOOKUP($B3045,INDIRECT(nfl_game_result),MATCH(H$1,INDIRECT(nfl_game_result_header),0),FALSE)),"",VLOOKUP($B3045,INDIRECT(nfl_game_result),MATCH(H$1,INDIRECT(nfl_game_result_header),0),FALSE)),"error")</f>
        <v>10</v>
      </c>
      <c r="I3045">
        <f ca="1">IFERROR(IF(ISBLANK(VLOOKUP($B3045,INDIRECT(nfl_game_result),MATCH(I$1,INDIRECT(nfl_game_result_header),0),FALSE)),"",VLOOKUP($B3045,INDIRECT(nfl_game_result),MATCH(I$1,INDIRECT(nfl_game_result_header),0),FALSE)),"error")</f>
        <v>16</v>
      </c>
      <c r="J3045" t="str">
        <f ca="1">IFERROR(IF(ISBLANK(VLOOKUP($B3045,INDIRECT(nfl_game_result),MATCH(J$1,INDIRECT(nfl_game_result_header),0),FALSE)),"",VLOOKUP($B3045,INDIRECT(nfl_game_result),MATCH(J$1,INDIRECT(nfl_game_result_header),0),FALSE)),"error")</f>
        <v>BUF</v>
      </c>
      <c r="K3045" t="str">
        <f ca="1">IFERROR(IF(ISBLANK(VLOOKUP($B3045,INDIRECT(nfl_game_result),MATCH(K$1,INDIRECT(nfl_game_result_header),0),FALSE)),"",VLOOKUP($B3045,INDIRECT(nfl_game_result),MATCH(K$1,INDIRECT(nfl_game_result_header),0),FALSE)),"error")</f>
        <v>BUF</v>
      </c>
      <c r="L3045" s="23" t="str">
        <f ca="1">IFERROR(IF(ISBLANK(VLOOKUP($B3045,INDIRECT(nfl_game_result),MATCH(L$1,INDIRECT(nfl_game_result_header),0),FALSE)),"",VLOOKUP($B3045,INDIRECT(nfl_game_result),MATCH(L$1,INDIRECT(nfl_game_result_header),0),FALSE)),"error")</f>
        <v>U</v>
      </c>
      <c r="M3045" t="s">
        <v>16</v>
      </c>
      <c r="N3045">
        <v>-7</v>
      </c>
      <c r="O3045" t="s">
        <v>66</v>
      </c>
      <c r="P3045">
        <v>0.67</v>
      </c>
      <c r="Q3045" t="s">
        <v>331</v>
      </c>
      <c r="V3045" s="23" t="s">
        <v>416</v>
      </c>
      <c r="W3045">
        <f ca="1">VALUE(LEFT(C3045, 4))</f>
        <v>2017</v>
      </c>
      <c r="X3045">
        <f ca="1">VALUE(MID(C3045,6,FIND("_",C3045,6)-6))</f>
        <v>12</v>
      </c>
      <c r="Y3045">
        <f ca="1">IF(NOT(OR(ISBLANK(D3045),ISBLANK(E3045),D3045="",E3045="")),D3045-E3045,"")</f>
        <v>0.5</v>
      </c>
      <c r="Z3045">
        <f ca="1">IF(OR(NOT(ISNUMBER(D3045)),ISBLANK(D3045),D3045="",ISBLANK(N3045)),"",ABS(D3045-N3045))</f>
        <v>2.5</v>
      </c>
      <c r="AA3045">
        <f ca="1">IF(OR(ISBLANK(J3045),ISBLANK(O3045),J3045="",O3045=""),"",IF(J3045=O3045,1,0))</f>
        <v>1</v>
      </c>
      <c r="AB3045">
        <f ca="1">IF(OR(ISBLANK(K3045),ISBLANK(Q3045),K3045="",Q3045=""),"",IF(K3045=Q3045,1,0))</f>
        <v>0</v>
      </c>
      <c r="AC3045" s="23" t="str">
        <f t="shared" ca="1" si="47"/>
        <v/>
      </c>
    </row>
    <row r="3046" spans="1:29" x14ac:dyDescent="0.25">
      <c r="A3046" s="23">
        <v>3045</v>
      </c>
      <c r="B3046">
        <v>1506</v>
      </c>
      <c r="C3046" t="str">
        <f ca="1">IFERROR(VLOOKUP($B3046,INDIRECT(nfl_game_result),MATCH(C$1,INDIRECT(nfl_game_result_header),0),FALSE),"error")</f>
        <v>2017_12_SEA@SFO</v>
      </c>
      <c r="D3046">
        <f ca="1">IFERROR(IF(ISBLANK(VLOOKUP($B3046,INDIRECT(nfl_game_result),MATCH(D$1,INDIRECT(nfl_game_result_header),0),FALSE)),"",VLOOKUP($B3046,INDIRECT(nfl_game_result),MATCH(D$1,INDIRECT(nfl_game_result_header),0),FALSE)),"error")</f>
        <v>6.5</v>
      </c>
      <c r="E3046">
        <f ca="1">IFERROR(IF(ISBLANK(VLOOKUP($B3046,INDIRECT(nfl_game_result),MATCH(E$1,INDIRECT(nfl_game_result_header),0),FALSE)),"",VLOOKUP($B3046,INDIRECT(nfl_game_result),MATCH(E$1,INDIRECT(nfl_game_result_header),0),FALSE)),"error")</f>
        <v>6.5</v>
      </c>
      <c r="F3046" s="23">
        <f ca="1">IFERROR(IF(ISBLANK(VLOOKUP($B3046,INDIRECT(nfl_game_result),MATCH(F$1,INDIRECT(nfl_game_result_header),0),FALSE)),"",VLOOKUP($B3046,INDIRECT(nfl_game_result),MATCH(F$1,INDIRECT(nfl_game_result_header),0),FALSE)),"error")</f>
        <v>42</v>
      </c>
      <c r="G3046" s="23">
        <f ca="1">IFERROR(IF(ISBLANK(VLOOKUP($B3046,INDIRECT(nfl_game_result),MATCH(G$1,INDIRECT(nfl_game_result_header),0),FALSE)),"",VLOOKUP($B3046,INDIRECT(nfl_game_result),MATCH(G$1,INDIRECT(nfl_game_result_header),0),FALSE)),"error")</f>
        <v>45.5</v>
      </c>
      <c r="H3046">
        <f ca="1">IFERROR(IF(ISBLANK(VLOOKUP($B3046,INDIRECT(nfl_game_result),MATCH(H$1,INDIRECT(nfl_game_result_header),0),FALSE)),"",VLOOKUP($B3046,INDIRECT(nfl_game_result),MATCH(H$1,INDIRECT(nfl_game_result_header),0),FALSE)),"error")</f>
        <v>13</v>
      </c>
      <c r="I3046">
        <f ca="1">IFERROR(IF(ISBLANK(VLOOKUP($B3046,INDIRECT(nfl_game_result),MATCH(I$1,INDIRECT(nfl_game_result_header),0),FALSE)),"",VLOOKUP($B3046,INDIRECT(nfl_game_result),MATCH(I$1,INDIRECT(nfl_game_result_header),0),FALSE)),"error")</f>
        <v>24</v>
      </c>
      <c r="J3046" t="str">
        <f ca="1">IFERROR(IF(ISBLANK(VLOOKUP($B3046,INDIRECT(nfl_game_result),MATCH(J$1,INDIRECT(nfl_game_result_header),0),FALSE)),"",VLOOKUP($B3046,INDIRECT(nfl_game_result),MATCH(J$1,INDIRECT(nfl_game_result_header),0),FALSE)),"error")</f>
        <v>SEA</v>
      </c>
      <c r="K3046" t="str">
        <f ca="1">IFERROR(IF(ISBLANK(VLOOKUP($B3046,INDIRECT(nfl_game_result),MATCH(K$1,INDIRECT(nfl_game_result_header),0),FALSE)),"",VLOOKUP($B3046,INDIRECT(nfl_game_result),MATCH(K$1,INDIRECT(nfl_game_result_header),0),FALSE)),"error")</f>
        <v>SEA</v>
      </c>
      <c r="L3046" s="23" t="str">
        <f ca="1">IFERROR(IF(ISBLANK(VLOOKUP($B3046,INDIRECT(nfl_game_result),MATCH(L$1,INDIRECT(nfl_game_result_header),0),FALSE)),"",VLOOKUP($B3046,INDIRECT(nfl_game_result),MATCH(L$1,INDIRECT(nfl_game_result_header),0),FALSE)),"error")</f>
        <v>U</v>
      </c>
      <c r="M3046" t="s">
        <v>16</v>
      </c>
      <c r="N3046">
        <v>6</v>
      </c>
      <c r="O3046" t="s">
        <v>333</v>
      </c>
      <c r="P3046">
        <v>0.53</v>
      </c>
      <c r="Q3046" t="s">
        <v>89</v>
      </c>
      <c r="V3046" s="23" t="s">
        <v>416</v>
      </c>
      <c r="W3046">
        <f ca="1">VALUE(LEFT(C3046, 4))</f>
        <v>2017</v>
      </c>
      <c r="X3046">
        <f ca="1">VALUE(MID(C3046,6,FIND("_",C3046,6)-6))</f>
        <v>12</v>
      </c>
      <c r="Y3046">
        <f ca="1">IF(NOT(OR(ISBLANK(D3046),ISBLANK(E3046),D3046="",E3046="")),D3046-E3046,"")</f>
        <v>0</v>
      </c>
      <c r="Z3046">
        <f ca="1">IF(OR(NOT(ISNUMBER(D3046)),ISBLANK(D3046),D3046="",ISBLANK(N3046)),"",ABS(D3046-N3046))</f>
        <v>0.5</v>
      </c>
      <c r="AA3046">
        <f ca="1">IF(OR(ISBLANK(J3046),ISBLANK(O3046),J3046="",O3046=""),"",IF(J3046=O3046,1,0))</f>
        <v>0</v>
      </c>
      <c r="AB3046">
        <f ca="1">IF(OR(ISBLANK(K3046),ISBLANK(Q3046),K3046="",Q3046=""),"",IF(K3046=Q3046,1,0))</f>
        <v>1</v>
      </c>
      <c r="AC3046" s="23" t="str">
        <f t="shared" ca="1" si="47"/>
        <v/>
      </c>
    </row>
    <row r="3047" spans="1:29" x14ac:dyDescent="0.25">
      <c r="A3047" s="23">
        <v>3046</v>
      </c>
      <c r="B3047">
        <v>1507</v>
      </c>
      <c r="C3047" t="str">
        <f ca="1">IFERROR(VLOOKUP($B3047,INDIRECT(nfl_game_result),MATCH(C$1,INDIRECT(nfl_game_result_header),0),FALSE),"error")</f>
        <v>2017_12_DEN@OAK</v>
      </c>
      <c r="D3047">
        <f ca="1">IFERROR(IF(ISBLANK(VLOOKUP($B3047,INDIRECT(nfl_game_result),MATCH(D$1,INDIRECT(nfl_game_result_header),0),FALSE)),"",VLOOKUP($B3047,INDIRECT(nfl_game_result),MATCH(D$1,INDIRECT(nfl_game_result_header),0),FALSE)),"error")</f>
        <v>-5</v>
      </c>
      <c r="E3047">
        <f ca="1">IFERROR(IF(ISBLANK(VLOOKUP($B3047,INDIRECT(nfl_game_result),MATCH(E$1,INDIRECT(nfl_game_result_header),0),FALSE)),"",VLOOKUP($B3047,INDIRECT(nfl_game_result),MATCH(E$1,INDIRECT(nfl_game_result_header),0),FALSE)),"error")</f>
        <v>-5</v>
      </c>
      <c r="F3047" s="23">
        <f ca="1">IFERROR(IF(ISBLANK(VLOOKUP($B3047,INDIRECT(nfl_game_result),MATCH(F$1,INDIRECT(nfl_game_result_header),0),FALSE)),"",VLOOKUP($B3047,INDIRECT(nfl_game_result),MATCH(F$1,INDIRECT(nfl_game_result_header),0),FALSE)),"error")</f>
        <v>43</v>
      </c>
      <c r="G3047" s="23">
        <f ca="1">IFERROR(IF(ISBLANK(VLOOKUP($B3047,INDIRECT(nfl_game_result),MATCH(G$1,INDIRECT(nfl_game_result_header),0),FALSE)),"",VLOOKUP($B3047,INDIRECT(nfl_game_result),MATCH(G$1,INDIRECT(nfl_game_result_header),0),FALSE)),"error")</f>
        <v>43</v>
      </c>
      <c r="H3047">
        <f ca="1">IFERROR(IF(ISBLANK(VLOOKUP($B3047,INDIRECT(nfl_game_result),MATCH(H$1,INDIRECT(nfl_game_result_header),0),FALSE)),"",VLOOKUP($B3047,INDIRECT(nfl_game_result),MATCH(H$1,INDIRECT(nfl_game_result_header),0),FALSE)),"error")</f>
        <v>21</v>
      </c>
      <c r="I3047">
        <f ca="1">IFERROR(IF(ISBLANK(VLOOKUP($B3047,INDIRECT(nfl_game_result),MATCH(I$1,INDIRECT(nfl_game_result_header),0),FALSE)),"",VLOOKUP($B3047,INDIRECT(nfl_game_result),MATCH(I$1,INDIRECT(nfl_game_result_header),0),FALSE)),"error")</f>
        <v>14</v>
      </c>
      <c r="J3047" t="str">
        <f ca="1">IFERROR(IF(ISBLANK(VLOOKUP($B3047,INDIRECT(nfl_game_result),MATCH(J$1,INDIRECT(nfl_game_result_header),0),FALSE)),"",VLOOKUP($B3047,INDIRECT(nfl_game_result),MATCH(J$1,INDIRECT(nfl_game_result_header),0),FALSE)),"error")</f>
        <v>OAK</v>
      </c>
      <c r="K3047" t="str">
        <f ca="1">IFERROR(IF(ISBLANK(VLOOKUP($B3047,INDIRECT(nfl_game_result),MATCH(K$1,INDIRECT(nfl_game_result_header),0),FALSE)),"",VLOOKUP($B3047,INDIRECT(nfl_game_result),MATCH(K$1,INDIRECT(nfl_game_result_header),0),FALSE)),"error")</f>
        <v>OAK</v>
      </c>
      <c r="L3047" s="23" t="str">
        <f ca="1">IFERROR(IF(ISBLANK(VLOOKUP($B3047,INDIRECT(nfl_game_result),MATCH(L$1,INDIRECT(nfl_game_result_header),0),FALSE)),"",VLOOKUP($B3047,INDIRECT(nfl_game_result),MATCH(L$1,INDIRECT(nfl_game_result_header),0),FALSE)),"error")</f>
        <v>U</v>
      </c>
      <c r="M3047" t="s">
        <v>16</v>
      </c>
      <c r="N3047">
        <v>-4</v>
      </c>
      <c r="O3047" t="s">
        <v>85</v>
      </c>
      <c r="P3047">
        <v>0.62</v>
      </c>
      <c r="Q3047" t="s">
        <v>85</v>
      </c>
      <c r="V3047" s="23" t="s">
        <v>416</v>
      </c>
      <c r="W3047">
        <f ca="1">VALUE(LEFT(C3047, 4))</f>
        <v>2017</v>
      </c>
      <c r="X3047">
        <f ca="1">VALUE(MID(C3047,6,FIND("_",C3047,6)-6))</f>
        <v>12</v>
      </c>
      <c r="Y3047">
        <f ca="1">IF(NOT(OR(ISBLANK(D3047),ISBLANK(E3047),D3047="",E3047="")),D3047-E3047,"")</f>
        <v>0</v>
      </c>
      <c r="Z3047">
        <f ca="1">IF(OR(NOT(ISNUMBER(D3047)),ISBLANK(D3047),D3047="",ISBLANK(N3047)),"",ABS(D3047-N3047))</f>
        <v>1</v>
      </c>
      <c r="AA3047">
        <f ca="1">IF(OR(ISBLANK(J3047),ISBLANK(O3047),J3047="",O3047=""),"",IF(J3047=O3047,1,0))</f>
        <v>1</v>
      </c>
      <c r="AB3047">
        <f ca="1">IF(OR(ISBLANK(K3047),ISBLANK(Q3047),K3047="",Q3047=""),"",IF(K3047=Q3047,1,0))</f>
        <v>1</v>
      </c>
      <c r="AC3047" s="23" t="str">
        <f t="shared" ca="1" si="47"/>
        <v/>
      </c>
    </row>
    <row r="3048" spans="1:29" x14ac:dyDescent="0.25">
      <c r="A3048" s="23">
        <v>3047</v>
      </c>
      <c r="B3048">
        <v>1508</v>
      </c>
      <c r="C3048" t="str">
        <f ca="1">IFERROR(VLOOKUP($B3048,INDIRECT(nfl_game_result),MATCH(C$1,INDIRECT(nfl_game_result_header),0),FALSE),"error")</f>
        <v>2017_12_NOR@LAR</v>
      </c>
      <c r="D3048">
        <f ca="1">IFERROR(IF(ISBLANK(VLOOKUP($B3048,INDIRECT(nfl_game_result),MATCH(D$1,INDIRECT(nfl_game_result_header),0),FALSE)),"",VLOOKUP($B3048,INDIRECT(nfl_game_result),MATCH(D$1,INDIRECT(nfl_game_result_header),0),FALSE)),"error")</f>
        <v>-2.5</v>
      </c>
      <c r="E3048">
        <f ca="1">IFERROR(IF(ISBLANK(VLOOKUP($B3048,INDIRECT(nfl_game_result),MATCH(E$1,INDIRECT(nfl_game_result_header),0),FALSE)),"",VLOOKUP($B3048,INDIRECT(nfl_game_result),MATCH(E$1,INDIRECT(nfl_game_result_header),0),FALSE)),"error")</f>
        <v>-2.5</v>
      </c>
      <c r="F3048" s="23">
        <f ca="1">IFERROR(IF(ISBLANK(VLOOKUP($B3048,INDIRECT(nfl_game_result),MATCH(F$1,INDIRECT(nfl_game_result_header),0),FALSE)),"",VLOOKUP($B3048,INDIRECT(nfl_game_result),MATCH(F$1,INDIRECT(nfl_game_result_header),0),FALSE)),"error")</f>
        <v>54</v>
      </c>
      <c r="G3048" s="23">
        <f ca="1">IFERROR(IF(ISBLANK(VLOOKUP($B3048,INDIRECT(nfl_game_result),MATCH(G$1,INDIRECT(nfl_game_result_header),0),FALSE)),"",VLOOKUP($B3048,INDIRECT(nfl_game_result),MATCH(G$1,INDIRECT(nfl_game_result_header),0),FALSE)),"error")</f>
        <v>53.5</v>
      </c>
      <c r="H3048">
        <f ca="1">IFERROR(IF(ISBLANK(VLOOKUP($B3048,INDIRECT(nfl_game_result),MATCH(H$1,INDIRECT(nfl_game_result_header),0),FALSE)),"",VLOOKUP($B3048,INDIRECT(nfl_game_result),MATCH(H$1,INDIRECT(nfl_game_result_header),0),FALSE)),"error")</f>
        <v>26</v>
      </c>
      <c r="I3048">
        <f ca="1">IFERROR(IF(ISBLANK(VLOOKUP($B3048,INDIRECT(nfl_game_result),MATCH(I$1,INDIRECT(nfl_game_result_header),0),FALSE)),"",VLOOKUP($B3048,INDIRECT(nfl_game_result),MATCH(I$1,INDIRECT(nfl_game_result_header),0),FALSE)),"error")</f>
        <v>20</v>
      </c>
      <c r="J3048" t="str">
        <f ca="1">IFERROR(IF(ISBLANK(VLOOKUP($B3048,INDIRECT(nfl_game_result),MATCH(J$1,INDIRECT(nfl_game_result_header),0),FALSE)),"",VLOOKUP($B3048,INDIRECT(nfl_game_result),MATCH(J$1,INDIRECT(nfl_game_result_header),0),FALSE)),"error")</f>
        <v>LAR</v>
      </c>
      <c r="K3048" t="str">
        <f ca="1">IFERROR(IF(ISBLANK(VLOOKUP($B3048,INDIRECT(nfl_game_result),MATCH(K$1,INDIRECT(nfl_game_result_header),0),FALSE)),"",VLOOKUP($B3048,INDIRECT(nfl_game_result),MATCH(K$1,INDIRECT(nfl_game_result_header),0),FALSE)),"error")</f>
        <v>LAR</v>
      </c>
      <c r="L3048" s="23" t="str">
        <f ca="1">IFERROR(IF(ISBLANK(VLOOKUP($B3048,INDIRECT(nfl_game_result),MATCH(L$1,INDIRECT(nfl_game_result_header),0),FALSE)),"",VLOOKUP($B3048,INDIRECT(nfl_game_result),MATCH(L$1,INDIRECT(nfl_game_result_header),0),FALSE)),"error")</f>
        <v>U</v>
      </c>
      <c r="M3048" t="s">
        <v>16</v>
      </c>
      <c r="N3048">
        <v>-2</v>
      </c>
      <c r="O3048" t="s">
        <v>123</v>
      </c>
      <c r="P3048">
        <v>0.61</v>
      </c>
      <c r="Q3048" t="s">
        <v>123</v>
      </c>
      <c r="V3048" s="23" t="s">
        <v>416</v>
      </c>
      <c r="W3048">
        <f ca="1">VALUE(LEFT(C3048, 4))</f>
        <v>2017</v>
      </c>
      <c r="X3048">
        <f ca="1">VALUE(MID(C3048,6,FIND("_",C3048,6)-6))</f>
        <v>12</v>
      </c>
      <c r="Y3048">
        <f ca="1">IF(NOT(OR(ISBLANK(D3048),ISBLANK(E3048),D3048="",E3048="")),D3048-E3048,"")</f>
        <v>0</v>
      </c>
      <c r="Z3048">
        <f ca="1">IF(OR(NOT(ISNUMBER(D3048)),ISBLANK(D3048),D3048="",ISBLANK(N3048)),"",ABS(D3048-N3048))</f>
        <v>0.5</v>
      </c>
      <c r="AA3048">
        <f ca="1">IF(OR(ISBLANK(J3048),ISBLANK(O3048),J3048="",O3048=""),"",IF(J3048=O3048,1,0))</f>
        <v>1</v>
      </c>
      <c r="AB3048">
        <f ca="1">IF(OR(ISBLANK(K3048),ISBLANK(Q3048),K3048="",Q3048=""),"",IF(K3048=Q3048,1,0))</f>
        <v>1</v>
      </c>
      <c r="AC3048" s="23" t="str">
        <f t="shared" ca="1" si="47"/>
        <v/>
      </c>
    </row>
    <row r="3049" spans="1:29" x14ac:dyDescent="0.25">
      <c r="A3049" s="23">
        <v>3048</v>
      </c>
      <c r="B3049">
        <v>1509</v>
      </c>
      <c r="C3049" t="str">
        <f ca="1">IFERROR(VLOOKUP($B3049,INDIRECT(nfl_game_result),MATCH(C$1,INDIRECT(nfl_game_result_header),0),FALSE),"error")</f>
        <v>2017_12_JAX@ARI</v>
      </c>
      <c r="D3049">
        <f ca="1">IFERROR(IF(ISBLANK(VLOOKUP($B3049,INDIRECT(nfl_game_result),MATCH(D$1,INDIRECT(nfl_game_result_header),0),FALSE)),"",VLOOKUP($B3049,INDIRECT(nfl_game_result),MATCH(D$1,INDIRECT(nfl_game_result_header),0),FALSE)),"error")</f>
        <v>4.5</v>
      </c>
      <c r="E3049">
        <f ca="1">IFERROR(IF(ISBLANK(VLOOKUP($B3049,INDIRECT(nfl_game_result),MATCH(E$1,INDIRECT(nfl_game_result_header),0),FALSE)),"",VLOOKUP($B3049,INDIRECT(nfl_game_result),MATCH(E$1,INDIRECT(nfl_game_result_header),0),FALSE)),"error")</f>
        <v>5.5</v>
      </c>
      <c r="F3049" s="23">
        <f ca="1">IFERROR(IF(ISBLANK(VLOOKUP($B3049,INDIRECT(nfl_game_result),MATCH(F$1,INDIRECT(nfl_game_result_header),0),FALSE)),"",VLOOKUP($B3049,INDIRECT(nfl_game_result),MATCH(F$1,INDIRECT(nfl_game_result_header),0),FALSE)),"error")</f>
        <v>38</v>
      </c>
      <c r="G3049" s="23">
        <f ca="1">IFERROR(IF(ISBLANK(VLOOKUP($B3049,INDIRECT(nfl_game_result),MATCH(G$1,INDIRECT(nfl_game_result_header),0),FALSE)),"",VLOOKUP($B3049,INDIRECT(nfl_game_result),MATCH(G$1,INDIRECT(nfl_game_result_header),0),FALSE)),"error")</f>
        <v>38</v>
      </c>
      <c r="H3049">
        <f ca="1">IFERROR(IF(ISBLANK(VLOOKUP($B3049,INDIRECT(nfl_game_result),MATCH(H$1,INDIRECT(nfl_game_result_header),0),FALSE)),"",VLOOKUP($B3049,INDIRECT(nfl_game_result),MATCH(H$1,INDIRECT(nfl_game_result_header),0),FALSE)),"error")</f>
        <v>27</v>
      </c>
      <c r="I3049">
        <f ca="1">IFERROR(IF(ISBLANK(VLOOKUP($B3049,INDIRECT(nfl_game_result),MATCH(I$1,INDIRECT(nfl_game_result_header),0),FALSE)),"",VLOOKUP($B3049,INDIRECT(nfl_game_result),MATCH(I$1,INDIRECT(nfl_game_result_header),0),FALSE)),"error")</f>
        <v>24</v>
      </c>
      <c r="J3049" t="str">
        <f ca="1">IFERROR(IF(ISBLANK(VLOOKUP($B3049,INDIRECT(nfl_game_result),MATCH(J$1,INDIRECT(nfl_game_result_header),0),FALSE)),"",VLOOKUP($B3049,INDIRECT(nfl_game_result),MATCH(J$1,INDIRECT(nfl_game_result_header),0),FALSE)),"error")</f>
        <v>ARI</v>
      </c>
      <c r="K3049" t="str">
        <f ca="1">IFERROR(IF(ISBLANK(VLOOKUP($B3049,INDIRECT(nfl_game_result),MATCH(K$1,INDIRECT(nfl_game_result_header),0),FALSE)),"",VLOOKUP($B3049,INDIRECT(nfl_game_result),MATCH(K$1,INDIRECT(nfl_game_result_header),0),FALSE)),"error")</f>
        <v>ARI</v>
      </c>
      <c r="L3049" s="23" t="str">
        <f ca="1">IFERROR(IF(ISBLANK(VLOOKUP($B3049,INDIRECT(nfl_game_result),MATCH(L$1,INDIRECT(nfl_game_result_header),0),FALSE)),"",VLOOKUP($B3049,INDIRECT(nfl_game_result),MATCH(L$1,INDIRECT(nfl_game_result_header),0),FALSE)),"error")</f>
        <v>O</v>
      </c>
      <c r="M3049" t="s">
        <v>16</v>
      </c>
      <c r="N3049">
        <v>5</v>
      </c>
      <c r="O3049" t="s">
        <v>77</v>
      </c>
      <c r="P3049">
        <v>0.59</v>
      </c>
      <c r="Q3049" t="s">
        <v>77</v>
      </c>
      <c r="V3049" s="23" t="s">
        <v>416</v>
      </c>
      <c r="W3049">
        <f ca="1">VALUE(LEFT(C3049, 4))</f>
        <v>2017</v>
      </c>
      <c r="X3049">
        <f ca="1">VALUE(MID(C3049,6,FIND("_",C3049,6)-6))</f>
        <v>12</v>
      </c>
      <c r="Y3049">
        <f ca="1">IF(NOT(OR(ISBLANK(D3049),ISBLANK(E3049),D3049="",E3049="")),D3049-E3049,"")</f>
        <v>-1</v>
      </c>
      <c r="Z3049">
        <f ca="1">IF(OR(NOT(ISNUMBER(D3049)),ISBLANK(D3049),D3049="",ISBLANK(N3049)),"",ABS(D3049-N3049))</f>
        <v>0.5</v>
      </c>
      <c r="AA3049">
        <f ca="1">IF(OR(ISBLANK(J3049),ISBLANK(O3049),J3049="",O3049=""),"",IF(J3049=O3049,1,0))</f>
        <v>0</v>
      </c>
      <c r="AB3049">
        <f ca="1">IF(OR(ISBLANK(K3049),ISBLANK(Q3049),K3049="",Q3049=""),"",IF(K3049=Q3049,1,0))</f>
        <v>0</v>
      </c>
      <c r="AC3049" s="23" t="str">
        <f t="shared" ca="1" si="47"/>
        <v/>
      </c>
    </row>
    <row r="3050" spans="1:29" x14ac:dyDescent="0.25">
      <c r="A3050" s="23">
        <v>3049</v>
      </c>
      <c r="B3050">
        <v>1510</v>
      </c>
      <c r="C3050" t="str">
        <f ca="1">IFERROR(VLOOKUP($B3050,INDIRECT(nfl_game_result),MATCH(C$1,INDIRECT(nfl_game_result_header),0),FALSE),"error")</f>
        <v>2017_12_GBY@PIT</v>
      </c>
      <c r="D3050">
        <f ca="1">IFERROR(IF(ISBLANK(VLOOKUP($B3050,INDIRECT(nfl_game_result),MATCH(D$1,INDIRECT(nfl_game_result_header),0),FALSE)),"",VLOOKUP($B3050,INDIRECT(nfl_game_result),MATCH(D$1,INDIRECT(nfl_game_result_header),0),FALSE)),"error")</f>
        <v>-13.5</v>
      </c>
      <c r="E3050">
        <f ca="1">IFERROR(IF(ISBLANK(VLOOKUP($B3050,INDIRECT(nfl_game_result),MATCH(E$1,INDIRECT(nfl_game_result_header),0),FALSE)),"",VLOOKUP($B3050,INDIRECT(nfl_game_result),MATCH(E$1,INDIRECT(nfl_game_result_header),0),FALSE)),"error")</f>
        <v>-14</v>
      </c>
      <c r="F3050" s="23">
        <f ca="1">IFERROR(IF(ISBLANK(VLOOKUP($B3050,INDIRECT(nfl_game_result),MATCH(F$1,INDIRECT(nfl_game_result_header),0),FALSE)),"",VLOOKUP($B3050,INDIRECT(nfl_game_result),MATCH(F$1,INDIRECT(nfl_game_result_header),0),FALSE)),"error")</f>
        <v>41.5</v>
      </c>
      <c r="G3050" s="23">
        <f ca="1">IFERROR(IF(ISBLANK(VLOOKUP($B3050,INDIRECT(nfl_game_result),MATCH(G$1,INDIRECT(nfl_game_result_header),0),FALSE)),"",VLOOKUP($B3050,INDIRECT(nfl_game_result),MATCH(G$1,INDIRECT(nfl_game_result_header),0),FALSE)),"error")</f>
        <v>43.5</v>
      </c>
      <c r="H3050">
        <f ca="1">IFERROR(IF(ISBLANK(VLOOKUP($B3050,INDIRECT(nfl_game_result),MATCH(H$1,INDIRECT(nfl_game_result_header),0),FALSE)),"",VLOOKUP($B3050,INDIRECT(nfl_game_result),MATCH(H$1,INDIRECT(nfl_game_result_header),0),FALSE)),"error")</f>
        <v>31</v>
      </c>
      <c r="I3050">
        <f ca="1">IFERROR(IF(ISBLANK(VLOOKUP($B3050,INDIRECT(nfl_game_result),MATCH(I$1,INDIRECT(nfl_game_result_header),0),FALSE)),"",VLOOKUP($B3050,INDIRECT(nfl_game_result),MATCH(I$1,INDIRECT(nfl_game_result_header),0),FALSE)),"error")</f>
        <v>28</v>
      </c>
      <c r="J3050" t="str">
        <f ca="1">IFERROR(IF(ISBLANK(VLOOKUP($B3050,INDIRECT(nfl_game_result),MATCH(J$1,INDIRECT(nfl_game_result_header),0),FALSE)),"",VLOOKUP($B3050,INDIRECT(nfl_game_result),MATCH(J$1,INDIRECT(nfl_game_result_header),0),FALSE)),"error")</f>
        <v>GBY</v>
      </c>
      <c r="K3050" t="str">
        <f ca="1">IFERROR(IF(ISBLANK(VLOOKUP($B3050,INDIRECT(nfl_game_result),MATCH(K$1,INDIRECT(nfl_game_result_header),0),FALSE)),"",VLOOKUP($B3050,INDIRECT(nfl_game_result),MATCH(K$1,INDIRECT(nfl_game_result_header),0),FALSE)),"error")</f>
        <v>PIT</v>
      </c>
      <c r="L3050" s="23" t="str">
        <f ca="1">IFERROR(IF(ISBLANK(VLOOKUP($B3050,INDIRECT(nfl_game_result),MATCH(L$1,INDIRECT(nfl_game_result_header),0),FALSE)),"",VLOOKUP($B3050,INDIRECT(nfl_game_result),MATCH(L$1,INDIRECT(nfl_game_result_header),0),FALSE)),"error")</f>
        <v>O</v>
      </c>
      <c r="M3050" t="s">
        <v>16</v>
      </c>
      <c r="N3050">
        <v>-12</v>
      </c>
      <c r="O3050" t="s">
        <v>87</v>
      </c>
      <c r="P3050">
        <v>0.57999999999999996</v>
      </c>
      <c r="Q3050" t="s">
        <v>87</v>
      </c>
      <c r="V3050" s="23" t="s">
        <v>416</v>
      </c>
      <c r="W3050">
        <f ca="1">VALUE(LEFT(C3050, 4))</f>
        <v>2017</v>
      </c>
      <c r="X3050">
        <f ca="1">VALUE(MID(C3050,6,FIND("_",C3050,6)-6))</f>
        <v>12</v>
      </c>
      <c r="Y3050">
        <f ca="1">IF(NOT(OR(ISBLANK(D3050),ISBLANK(E3050),D3050="",E3050="")),D3050-E3050,"")</f>
        <v>0.5</v>
      </c>
      <c r="Z3050">
        <f ca="1">IF(OR(NOT(ISNUMBER(D3050)),ISBLANK(D3050),D3050="",ISBLANK(N3050)),"",ABS(D3050-N3050))</f>
        <v>1.5</v>
      </c>
      <c r="AA3050">
        <f ca="1">IF(OR(ISBLANK(J3050),ISBLANK(O3050),J3050="",O3050=""),"",IF(J3050=O3050,1,0))</f>
        <v>0</v>
      </c>
      <c r="AB3050">
        <f ca="1">IF(OR(ISBLANK(K3050),ISBLANK(Q3050),K3050="",Q3050=""),"",IF(K3050=Q3050,1,0))</f>
        <v>1</v>
      </c>
      <c r="AC3050" s="23" t="str">
        <f t="shared" ca="1" si="47"/>
        <v/>
      </c>
    </row>
    <row r="3051" spans="1:29" x14ac:dyDescent="0.25">
      <c r="A3051" s="23">
        <v>3050</v>
      </c>
      <c r="B3051">
        <v>1511</v>
      </c>
      <c r="C3051" t="str">
        <f ca="1">IFERROR(VLOOKUP($B3051,INDIRECT(nfl_game_result),MATCH(C$1,INDIRECT(nfl_game_result_header),0),FALSE),"error")</f>
        <v>2017_12_HOU@BAL</v>
      </c>
      <c r="D3051">
        <f ca="1">IFERROR(IF(ISBLANK(VLOOKUP($B3051,INDIRECT(nfl_game_result),MATCH(D$1,INDIRECT(nfl_game_result_header),0),FALSE)),"",VLOOKUP($B3051,INDIRECT(nfl_game_result),MATCH(D$1,INDIRECT(nfl_game_result_header),0),FALSE)),"error")</f>
        <v>-7</v>
      </c>
      <c r="E3051">
        <f ca="1">IFERROR(IF(ISBLANK(VLOOKUP($B3051,INDIRECT(nfl_game_result),MATCH(E$1,INDIRECT(nfl_game_result_header),0),FALSE)),"",VLOOKUP($B3051,INDIRECT(nfl_game_result),MATCH(E$1,INDIRECT(nfl_game_result_header),0),FALSE)),"error")</f>
        <v>-7</v>
      </c>
      <c r="F3051" s="23">
        <f ca="1">IFERROR(IF(ISBLANK(VLOOKUP($B3051,INDIRECT(nfl_game_result),MATCH(F$1,INDIRECT(nfl_game_result_header),0),FALSE)),"",VLOOKUP($B3051,INDIRECT(nfl_game_result),MATCH(F$1,INDIRECT(nfl_game_result_header),0),FALSE)),"error")</f>
        <v>38</v>
      </c>
      <c r="G3051" s="23">
        <f ca="1">IFERROR(IF(ISBLANK(VLOOKUP($B3051,INDIRECT(nfl_game_result),MATCH(G$1,INDIRECT(nfl_game_result_header),0),FALSE)),"",VLOOKUP($B3051,INDIRECT(nfl_game_result),MATCH(G$1,INDIRECT(nfl_game_result_header),0),FALSE)),"error")</f>
        <v>38</v>
      </c>
      <c r="H3051">
        <f ca="1">IFERROR(IF(ISBLANK(VLOOKUP($B3051,INDIRECT(nfl_game_result),MATCH(H$1,INDIRECT(nfl_game_result_header),0),FALSE)),"",VLOOKUP($B3051,INDIRECT(nfl_game_result),MATCH(H$1,INDIRECT(nfl_game_result_header),0),FALSE)),"error")</f>
        <v>23</v>
      </c>
      <c r="I3051">
        <f ca="1">IFERROR(IF(ISBLANK(VLOOKUP($B3051,INDIRECT(nfl_game_result),MATCH(I$1,INDIRECT(nfl_game_result_header),0),FALSE)),"",VLOOKUP($B3051,INDIRECT(nfl_game_result),MATCH(I$1,INDIRECT(nfl_game_result_header),0),FALSE)),"error")</f>
        <v>16</v>
      </c>
      <c r="J3051" t="str">
        <f ca="1">IFERROR(IF(ISBLANK(VLOOKUP($B3051,INDIRECT(nfl_game_result),MATCH(J$1,INDIRECT(nfl_game_result_header),0),FALSE)),"",VLOOKUP($B3051,INDIRECT(nfl_game_result),MATCH(J$1,INDIRECT(nfl_game_result_header),0),FALSE)),"error")</f>
        <v>na</v>
      </c>
      <c r="K3051" t="str">
        <f ca="1">IFERROR(IF(ISBLANK(VLOOKUP($B3051,INDIRECT(nfl_game_result),MATCH(K$1,INDIRECT(nfl_game_result_header),0),FALSE)),"",VLOOKUP($B3051,INDIRECT(nfl_game_result),MATCH(K$1,INDIRECT(nfl_game_result_header),0),FALSE)),"error")</f>
        <v>BAL</v>
      </c>
      <c r="L3051" s="23" t="str">
        <f ca="1">IFERROR(IF(ISBLANK(VLOOKUP($B3051,INDIRECT(nfl_game_result),MATCH(L$1,INDIRECT(nfl_game_result_header),0),FALSE)),"",VLOOKUP($B3051,INDIRECT(nfl_game_result),MATCH(L$1,INDIRECT(nfl_game_result_header),0),FALSE)),"error")</f>
        <v>O</v>
      </c>
      <c r="M3051" t="s">
        <v>16</v>
      </c>
      <c r="N3051">
        <v>-5</v>
      </c>
      <c r="O3051" t="s">
        <v>75</v>
      </c>
      <c r="P3051">
        <v>0.54</v>
      </c>
      <c r="Q3051" t="s">
        <v>65</v>
      </c>
      <c r="V3051" s="23" t="s">
        <v>416</v>
      </c>
      <c r="W3051">
        <f ca="1">VALUE(LEFT(C3051, 4))</f>
        <v>2017</v>
      </c>
      <c r="X3051">
        <f ca="1">VALUE(MID(C3051,6,FIND("_",C3051,6)-6))</f>
        <v>12</v>
      </c>
      <c r="Y3051">
        <f ca="1">IF(NOT(OR(ISBLANK(D3051),ISBLANK(E3051),D3051="",E3051="")),D3051-E3051,"")</f>
        <v>0</v>
      </c>
      <c r="Z3051">
        <f ca="1">IF(OR(NOT(ISNUMBER(D3051)),ISBLANK(D3051),D3051="",ISBLANK(N3051)),"",ABS(D3051-N3051))</f>
        <v>2</v>
      </c>
      <c r="AA3051">
        <f ca="1">IF(OR(ISBLANK(J3051),ISBLANK(O3051),J3051="",O3051=""),"",IF(J3051=O3051,1,0))</f>
        <v>0</v>
      </c>
      <c r="AB3051">
        <f ca="1">IF(OR(ISBLANK(K3051),ISBLANK(Q3051),K3051="",Q3051=""),"",IF(K3051=Q3051,1,0))</f>
        <v>1</v>
      </c>
      <c r="AC3051" s="23" t="str">
        <f t="shared" ca="1" si="47"/>
        <v/>
      </c>
    </row>
    <row r="3052" spans="1:29" x14ac:dyDescent="0.25">
      <c r="A3052" s="23">
        <v>3051</v>
      </c>
      <c r="B3052">
        <v>1496</v>
      </c>
      <c r="C3052" t="str">
        <f ca="1">IFERROR(VLOOKUP($B3052,INDIRECT(nfl_game_result),MATCH(C$1,INDIRECT(nfl_game_result_header),0),FALSE),"error")</f>
        <v>2017_12_MIN@DET</v>
      </c>
      <c r="D3052">
        <f ca="1">IFERROR(IF(ISBLANK(VLOOKUP($B3052,INDIRECT(nfl_game_result),MATCH(D$1,INDIRECT(nfl_game_result_header),0),FALSE)),"",VLOOKUP($B3052,INDIRECT(nfl_game_result),MATCH(D$1,INDIRECT(nfl_game_result_header),0),FALSE)),"error")</f>
        <v>1.5</v>
      </c>
      <c r="E3052">
        <f ca="1">IFERROR(IF(ISBLANK(VLOOKUP($B3052,INDIRECT(nfl_game_result),MATCH(E$1,INDIRECT(nfl_game_result_header),0),FALSE)),"",VLOOKUP($B3052,INDIRECT(nfl_game_result),MATCH(E$1,INDIRECT(nfl_game_result_header),0),FALSE)),"error")</f>
        <v>3</v>
      </c>
      <c r="F3052" s="23">
        <f ca="1">IFERROR(IF(ISBLANK(VLOOKUP($B3052,INDIRECT(nfl_game_result),MATCH(F$1,INDIRECT(nfl_game_result_header),0),FALSE)),"",VLOOKUP($B3052,INDIRECT(nfl_game_result),MATCH(F$1,INDIRECT(nfl_game_result_header),0),FALSE)),"error")</f>
        <v>44.5</v>
      </c>
      <c r="G3052" s="23">
        <f ca="1">IFERROR(IF(ISBLANK(VLOOKUP($B3052,INDIRECT(nfl_game_result),MATCH(G$1,INDIRECT(nfl_game_result_header),0),FALSE)),"",VLOOKUP($B3052,INDIRECT(nfl_game_result),MATCH(G$1,INDIRECT(nfl_game_result_header),0),FALSE)),"error")</f>
        <v>44.5</v>
      </c>
      <c r="H3052">
        <f ca="1">IFERROR(IF(ISBLANK(VLOOKUP($B3052,INDIRECT(nfl_game_result),MATCH(H$1,INDIRECT(nfl_game_result_header),0),FALSE)),"",VLOOKUP($B3052,INDIRECT(nfl_game_result),MATCH(H$1,INDIRECT(nfl_game_result_header),0),FALSE)),"error")</f>
        <v>23</v>
      </c>
      <c r="I3052">
        <f ca="1">IFERROR(IF(ISBLANK(VLOOKUP($B3052,INDIRECT(nfl_game_result),MATCH(I$1,INDIRECT(nfl_game_result_header),0),FALSE)),"",VLOOKUP($B3052,INDIRECT(nfl_game_result),MATCH(I$1,INDIRECT(nfl_game_result_header),0),FALSE)),"error")</f>
        <v>30</v>
      </c>
      <c r="J3052" t="str">
        <f ca="1">IFERROR(IF(ISBLANK(VLOOKUP($B3052,INDIRECT(nfl_game_result),MATCH(J$1,INDIRECT(nfl_game_result_header),0),FALSE)),"",VLOOKUP($B3052,INDIRECT(nfl_game_result),MATCH(J$1,INDIRECT(nfl_game_result_header),0),FALSE)),"error")</f>
        <v>MIN</v>
      </c>
      <c r="K3052" t="str">
        <f ca="1">IFERROR(IF(ISBLANK(VLOOKUP($B3052,INDIRECT(nfl_game_result),MATCH(K$1,INDIRECT(nfl_game_result_header),0),FALSE)),"",VLOOKUP($B3052,INDIRECT(nfl_game_result),MATCH(K$1,INDIRECT(nfl_game_result_header),0),FALSE)),"error")</f>
        <v>MIN</v>
      </c>
      <c r="L3052" s="23" t="str">
        <f ca="1">IFERROR(IF(ISBLANK(VLOOKUP($B3052,INDIRECT(nfl_game_result),MATCH(L$1,INDIRECT(nfl_game_result_header),0),FALSE)),"",VLOOKUP($B3052,INDIRECT(nfl_game_result),MATCH(L$1,INDIRECT(nfl_game_result_header),0),FALSE)),"error")</f>
        <v>O</v>
      </c>
      <c r="M3052" t="s">
        <v>14</v>
      </c>
      <c r="N3052">
        <v>3.5</v>
      </c>
      <c r="O3052" t="s">
        <v>80</v>
      </c>
      <c r="P3052">
        <v>0.59</v>
      </c>
      <c r="Q3052" t="s">
        <v>80</v>
      </c>
      <c r="V3052" s="23" t="s">
        <v>416</v>
      </c>
      <c r="W3052">
        <f ca="1">VALUE(LEFT(C3052, 4))</f>
        <v>2017</v>
      </c>
      <c r="X3052">
        <f ca="1">VALUE(MID(C3052,6,FIND("_",C3052,6)-6))</f>
        <v>12</v>
      </c>
      <c r="Y3052">
        <f ca="1">IF(NOT(OR(ISBLANK(D3052),ISBLANK(E3052),D3052="",E3052="")),D3052-E3052,"")</f>
        <v>-1.5</v>
      </c>
      <c r="Z3052">
        <f ca="1">IF(OR(NOT(ISNUMBER(D3052)),ISBLANK(D3052),D3052="",ISBLANK(N3052)),"",ABS(D3052-N3052))</f>
        <v>2</v>
      </c>
      <c r="AA3052">
        <f ca="1">IF(OR(ISBLANK(J3052),ISBLANK(O3052),J3052="",O3052=""),"",IF(J3052=O3052,1,0))</f>
        <v>1</v>
      </c>
      <c r="AB3052">
        <f ca="1">IF(OR(ISBLANK(K3052),ISBLANK(Q3052),K3052="",Q3052=""),"",IF(K3052=Q3052,1,0))</f>
        <v>1</v>
      </c>
      <c r="AC3052" s="23" t="str">
        <f t="shared" ca="1" si="47"/>
        <v/>
      </c>
    </row>
    <row r="3053" spans="1:29" x14ac:dyDescent="0.25">
      <c r="A3053" s="23">
        <v>3052</v>
      </c>
      <c r="B3053">
        <v>1497</v>
      </c>
      <c r="C3053" t="str">
        <f ca="1">IFERROR(VLOOKUP($B3053,INDIRECT(nfl_game_result),MATCH(C$1,INDIRECT(nfl_game_result_header),0),FALSE),"error")</f>
        <v>2017_12_LAC@DAL</v>
      </c>
      <c r="D3053">
        <f ca="1">IFERROR(IF(ISBLANK(VLOOKUP($B3053,INDIRECT(nfl_game_result),MATCH(D$1,INDIRECT(nfl_game_result_header),0),FALSE)),"",VLOOKUP($B3053,INDIRECT(nfl_game_result),MATCH(D$1,INDIRECT(nfl_game_result_header),0),FALSE)),"error")</f>
        <v>-1</v>
      </c>
      <c r="E3053">
        <f ca="1">IFERROR(IF(ISBLANK(VLOOKUP($B3053,INDIRECT(nfl_game_result),MATCH(E$1,INDIRECT(nfl_game_result_header),0),FALSE)),"",VLOOKUP($B3053,INDIRECT(nfl_game_result),MATCH(E$1,INDIRECT(nfl_game_result_header),0),FALSE)),"error")</f>
        <v>2</v>
      </c>
      <c r="F3053" s="23">
        <f ca="1">IFERROR(IF(ISBLANK(VLOOKUP($B3053,INDIRECT(nfl_game_result),MATCH(F$1,INDIRECT(nfl_game_result_header),0),FALSE)),"",VLOOKUP($B3053,INDIRECT(nfl_game_result),MATCH(F$1,INDIRECT(nfl_game_result_header),0),FALSE)),"error")</f>
        <v>48</v>
      </c>
      <c r="G3053" s="23">
        <f ca="1">IFERROR(IF(ISBLANK(VLOOKUP($B3053,INDIRECT(nfl_game_result),MATCH(G$1,INDIRECT(nfl_game_result_header),0),FALSE)),"",VLOOKUP($B3053,INDIRECT(nfl_game_result),MATCH(G$1,INDIRECT(nfl_game_result_header),0),FALSE)),"error")</f>
        <v>48</v>
      </c>
      <c r="H3053">
        <f ca="1">IFERROR(IF(ISBLANK(VLOOKUP($B3053,INDIRECT(nfl_game_result),MATCH(H$1,INDIRECT(nfl_game_result_header),0),FALSE)),"",VLOOKUP($B3053,INDIRECT(nfl_game_result),MATCH(H$1,INDIRECT(nfl_game_result_header),0),FALSE)),"error")</f>
        <v>6</v>
      </c>
      <c r="I3053">
        <f ca="1">IFERROR(IF(ISBLANK(VLOOKUP($B3053,INDIRECT(nfl_game_result),MATCH(I$1,INDIRECT(nfl_game_result_header),0),FALSE)),"",VLOOKUP($B3053,INDIRECT(nfl_game_result),MATCH(I$1,INDIRECT(nfl_game_result_header),0),FALSE)),"error")</f>
        <v>28</v>
      </c>
      <c r="J3053" t="str">
        <f ca="1">IFERROR(IF(ISBLANK(VLOOKUP($B3053,INDIRECT(nfl_game_result),MATCH(J$1,INDIRECT(nfl_game_result_header),0),FALSE)),"",VLOOKUP($B3053,INDIRECT(nfl_game_result),MATCH(J$1,INDIRECT(nfl_game_result_header),0),FALSE)),"error")</f>
        <v>LAC</v>
      </c>
      <c r="K3053" t="str">
        <f ca="1">IFERROR(IF(ISBLANK(VLOOKUP($B3053,INDIRECT(nfl_game_result),MATCH(K$1,INDIRECT(nfl_game_result_header),0),FALSE)),"",VLOOKUP($B3053,INDIRECT(nfl_game_result),MATCH(K$1,INDIRECT(nfl_game_result_header),0),FALSE)),"error")</f>
        <v>LAC</v>
      </c>
      <c r="L3053" s="23" t="str">
        <f ca="1">IFERROR(IF(ISBLANK(VLOOKUP($B3053,INDIRECT(nfl_game_result),MATCH(L$1,INDIRECT(nfl_game_result_header),0),FALSE)),"",VLOOKUP($B3053,INDIRECT(nfl_game_result),MATCH(L$1,INDIRECT(nfl_game_result_header),0),FALSE)),"error")</f>
        <v>U</v>
      </c>
      <c r="M3053" t="s">
        <v>14</v>
      </c>
      <c r="N3053">
        <v>-3.5</v>
      </c>
      <c r="O3053" t="s">
        <v>122</v>
      </c>
      <c r="P3053">
        <v>0.54</v>
      </c>
      <c r="Q3053" t="s">
        <v>122</v>
      </c>
      <c r="V3053" s="23" t="s">
        <v>416</v>
      </c>
      <c r="W3053">
        <f ca="1">VALUE(LEFT(C3053, 4))</f>
        <v>2017</v>
      </c>
      <c r="X3053">
        <f ca="1">VALUE(MID(C3053,6,FIND("_",C3053,6)-6))</f>
        <v>12</v>
      </c>
      <c r="Y3053">
        <f ca="1">IF(NOT(OR(ISBLANK(D3053),ISBLANK(E3053),D3053="",E3053="")),D3053-E3053,"")</f>
        <v>-3</v>
      </c>
      <c r="Z3053">
        <f ca="1">IF(OR(NOT(ISNUMBER(D3053)),ISBLANK(D3053),D3053="",ISBLANK(N3053)),"",ABS(D3053-N3053))</f>
        <v>2.5</v>
      </c>
      <c r="AA3053">
        <f ca="1">IF(OR(ISBLANK(J3053),ISBLANK(O3053),J3053="",O3053=""),"",IF(J3053=O3053,1,0))</f>
        <v>1</v>
      </c>
      <c r="AB3053">
        <f ca="1">IF(OR(ISBLANK(K3053),ISBLANK(Q3053),K3053="",Q3053=""),"",IF(K3053=Q3053,1,0))</f>
        <v>1</v>
      </c>
      <c r="AC3053" s="23" t="str">
        <f t="shared" ca="1" si="47"/>
        <v/>
      </c>
    </row>
    <row r="3054" spans="1:29" x14ac:dyDescent="0.25">
      <c r="A3054" s="23">
        <v>3053</v>
      </c>
      <c r="B3054">
        <v>1498</v>
      </c>
      <c r="C3054" t="str">
        <f ca="1">IFERROR(VLOOKUP($B3054,INDIRECT(nfl_game_result),MATCH(C$1,INDIRECT(nfl_game_result_header),0),FALSE),"error")</f>
        <v>2017_12_NYG@WAS</v>
      </c>
      <c r="D3054">
        <f ca="1">IFERROR(IF(ISBLANK(VLOOKUP($B3054,INDIRECT(nfl_game_result),MATCH(D$1,INDIRECT(nfl_game_result_header),0),FALSE)),"",VLOOKUP($B3054,INDIRECT(nfl_game_result),MATCH(D$1,INDIRECT(nfl_game_result_header),0),FALSE)),"error")</f>
        <v>-7</v>
      </c>
      <c r="E3054">
        <f ca="1">IFERROR(IF(ISBLANK(VLOOKUP($B3054,INDIRECT(nfl_game_result),MATCH(E$1,INDIRECT(nfl_game_result_header),0),FALSE)),"",VLOOKUP($B3054,INDIRECT(nfl_game_result),MATCH(E$1,INDIRECT(nfl_game_result_header),0),FALSE)),"error")</f>
        <v>-7.5</v>
      </c>
      <c r="F3054" s="23">
        <f ca="1">IFERROR(IF(ISBLANK(VLOOKUP($B3054,INDIRECT(nfl_game_result),MATCH(F$1,INDIRECT(nfl_game_result_header),0),FALSE)),"",VLOOKUP($B3054,INDIRECT(nfl_game_result),MATCH(F$1,INDIRECT(nfl_game_result_header),0),FALSE)),"error")</f>
        <v>44</v>
      </c>
      <c r="G3054" s="23">
        <f ca="1">IFERROR(IF(ISBLANK(VLOOKUP($B3054,INDIRECT(nfl_game_result),MATCH(G$1,INDIRECT(nfl_game_result_header),0),FALSE)),"",VLOOKUP($B3054,INDIRECT(nfl_game_result),MATCH(G$1,INDIRECT(nfl_game_result_header),0),FALSE)),"error")</f>
        <v>44.5</v>
      </c>
      <c r="H3054">
        <f ca="1">IFERROR(IF(ISBLANK(VLOOKUP($B3054,INDIRECT(nfl_game_result),MATCH(H$1,INDIRECT(nfl_game_result_header),0),FALSE)),"",VLOOKUP($B3054,INDIRECT(nfl_game_result),MATCH(H$1,INDIRECT(nfl_game_result_header),0),FALSE)),"error")</f>
        <v>20</v>
      </c>
      <c r="I3054">
        <f ca="1">IFERROR(IF(ISBLANK(VLOOKUP($B3054,INDIRECT(nfl_game_result),MATCH(I$1,INDIRECT(nfl_game_result_header),0),FALSE)),"",VLOOKUP($B3054,INDIRECT(nfl_game_result),MATCH(I$1,INDIRECT(nfl_game_result_header),0),FALSE)),"error")</f>
        <v>10</v>
      </c>
      <c r="J3054" t="str">
        <f ca="1">IFERROR(IF(ISBLANK(VLOOKUP($B3054,INDIRECT(nfl_game_result),MATCH(J$1,INDIRECT(nfl_game_result_header),0),FALSE)),"",VLOOKUP($B3054,INDIRECT(nfl_game_result),MATCH(J$1,INDIRECT(nfl_game_result_header),0),FALSE)),"error")</f>
        <v>WAS</v>
      </c>
      <c r="K3054" t="str">
        <f ca="1">IFERROR(IF(ISBLANK(VLOOKUP($B3054,INDIRECT(nfl_game_result),MATCH(K$1,INDIRECT(nfl_game_result_header),0),FALSE)),"",VLOOKUP($B3054,INDIRECT(nfl_game_result),MATCH(K$1,INDIRECT(nfl_game_result_header),0),FALSE)),"error")</f>
        <v>WAS</v>
      </c>
      <c r="L3054" s="23" t="str">
        <f ca="1">IFERROR(IF(ISBLANK(VLOOKUP($B3054,INDIRECT(nfl_game_result),MATCH(L$1,INDIRECT(nfl_game_result_header),0),FALSE)),"",VLOOKUP($B3054,INDIRECT(nfl_game_result),MATCH(L$1,INDIRECT(nfl_game_result_header),0),FALSE)),"error")</f>
        <v>U</v>
      </c>
      <c r="M3054" t="s">
        <v>14</v>
      </c>
      <c r="N3054">
        <v>-7</v>
      </c>
      <c r="O3054" t="s">
        <v>94</v>
      </c>
      <c r="P3054">
        <v>0.56999999999999995</v>
      </c>
      <c r="Q3054" t="s">
        <v>94</v>
      </c>
      <c r="V3054" s="23" t="s">
        <v>416</v>
      </c>
      <c r="W3054">
        <f ca="1">VALUE(LEFT(C3054, 4))</f>
        <v>2017</v>
      </c>
      <c r="X3054">
        <f ca="1">VALUE(MID(C3054,6,FIND("_",C3054,6)-6))</f>
        <v>12</v>
      </c>
      <c r="Y3054">
        <f ca="1">IF(NOT(OR(ISBLANK(D3054),ISBLANK(E3054),D3054="",E3054="")),D3054-E3054,"")</f>
        <v>0.5</v>
      </c>
      <c r="Z3054">
        <f ca="1">IF(OR(NOT(ISNUMBER(D3054)),ISBLANK(D3054),D3054="",ISBLANK(N3054)),"",ABS(D3054-N3054))</f>
        <v>0</v>
      </c>
      <c r="AA3054">
        <f ca="1">IF(OR(ISBLANK(J3054),ISBLANK(O3054),J3054="",O3054=""),"",IF(J3054=O3054,1,0))</f>
        <v>1</v>
      </c>
      <c r="AB3054">
        <f ca="1">IF(OR(ISBLANK(K3054),ISBLANK(Q3054),K3054="",Q3054=""),"",IF(K3054=Q3054,1,0))</f>
        <v>1</v>
      </c>
      <c r="AC3054" s="23" t="str">
        <f t="shared" ca="1" si="47"/>
        <v/>
      </c>
    </row>
    <row r="3055" spans="1:29" x14ac:dyDescent="0.25">
      <c r="A3055" s="23">
        <v>3054</v>
      </c>
      <c r="B3055">
        <v>1499</v>
      </c>
      <c r="C3055" t="str">
        <f ca="1">IFERROR(VLOOKUP($B3055,INDIRECT(nfl_game_result),MATCH(C$1,INDIRECT(nfl_game_result_header),0),FALSE),"error")</f>
        <v>2017_12_CLE@CIN</v>
      </c>
      <c r="D3055">
        <f ca="1">IFERROR(IF(ISBLANK(VLOOKUP($B3055,INDIRECT(nfl_game_result),MATCH(D$1,INDIRECT(nfl_game_result_header),0),FALSE)),"",VLOOKUP($B3055,INDIRECT(nfl_game_result),MATCH(D$1,INDIRECT(nfl_game_result_header),0),FALSE)),"error")</f>
        <v>-8.5</v>
      </c>
      <c r="E3055">
        <f ca="1">IFERROR(IF(ISBLANK(VLOOKUP($B3055,INDIRECT(nfl_game_result),MATCH(E$1,INDIRECT(nfl_game_result_header),0),FALSE)),"",VLOOKUP($B3055,INDIRECT(nfl_game_result),MATCH(E$1,INDIRECT(nfl_game_result_header),0),FALSE)),"error")</f>
        <v>-8</v>
      </c>
      <c r="F3055" s="23">
        <f ca="1">IFERROR(IF(ISBLANK(VLOOKUP($B3055,INDIRECT(nfl_game_result),MATCH(F$1,INDIRECT(nfl_game_result_header),0),FALSE)),"",VLOOKUP($B3055,INDIRECT(nfl_game_result),MATCH(F$1,INDIRECT(nfl_game_result_header),0),FALSE)),"error")</f>
        <v>38.5</v>
      </c>
      <c r="G3055" s="23">
        <f ca="1">IFERROR(IF(ISBLANK(VLOOKUP($B3055,INDIRECT(nfl_game_result),MATCH(G$1,INDIRECT(nfl_game_result_header),0),FALSE)),"",VLOOKUP($B3055,INDIRECT(nfl_game_result),MATCH(G$1,INDIRECT(nfl_game_result_header),0),FALSE)),"error")</f>
        <v>38</v>
      </c>
      <c r="H3055">
        <f ca="1">IFERROR(IF(ISBLANK(VLOOKUP($B3055,INDIRECT(nfl_game_result),MATCH(H$1,INDIRECT(nfl_game_result_header),0),FALSE)),"",VLOOKUP($B3055,INDIRECT(nfl_game_result),MATCH(H$1,INDIRECT(nfl_game_result_header),0),FALSE)),"error")</f>
        <v>30</v>
      </c>
      <c r="I3055">
        <f ca="1">IFERROR(IF(ISBLANK(VLOOKUP($B3055,INDIRECT(nfl_game_result),MATCH(I$1,INDIRECT(nfl_game_result_header),0),FALSE)),"",VLOOKUP($B3055,INDIRECT(nfl_game_result),MATCH(I$1,INDIRECT(nfl_game_result_header),0),FALSE)),"error")</f>
        <v>16</v>
      </c>
      <c r="J3055" t="str">
        <f ca="1">IFERROR(IF(ISBLANK(VLOOKUP($B3055,INDIRECT(nfl_game_result),MATCH(J$1,INDIRECT(nfl_game_result_header),0),FALSE)),"",VLOOKUP($B3055,INDIRECT(nfl_game_result),MATCH(J$1,INDIRECT(nfl_game_result_header),0),FALSE)),"error")</f>
        <v>CIN</v>
      </c>
      <c r="K3055" t="str">
        <f ca="1">IFERROR(IF(ISBLANK(VLOOKUP($B3055,INDIRECT(nfl_game_result),MATCH(K$1,INDIRECT(nfl_game_result_header),0),FALSE)),"",VLOOKUP($B3055,INDIRECT(nfl_game_result),MATCH(K$1,INDIRECT(nfl_game_result_header),0),FALSE)),"error")</f>
        <v>CIN</v>
      </c>
      <c r="L3055" s="23" t="str">
        <f ca="1">IFERROR(IF(ISBLANK(VLOOKUP($B3055,INDIRECT(nfl_game_result),MATCH(L$1,INDIRECT(nfl_game_result_header),0),FALSE)),"",VLOOKUP($B3055,INDIRECT(nfl_game_result),MATCH(L$1,INDIRECT(nfl_game_result_header),0),FALSE)),"error")</f>
        <v>O</v>
      </c>
      <c r="M3055" t="s">
        <v>14</v>
      </c>
      <c r="N3055">
        <v>-10</v>
      </c>
      <c r="O3055" t="s">
        <v>70</v>
      </c>
      <c r="P3055">
        <v>0.54</v>
      </c>
      <c r="Q3055" t="s">
        <v>70</v>
      </c>
      <c r="V3055" s="23" t="s">
        <v>416</v>
      </c>
      <c r="W3055">
        <f ca="1">VALUE(LEFT(C3055, 4))</f>
        <v>2017</v>
      </c>
      <c r="X3055">
        <f ca="1">VALUE(MID(C3055,6,FIND("_",C3055,6)-6))</f>
        <v>12</v>
      </c>
      <c r="Y3055">
        <f ca="1">IF(NOT(OR(ISBLANK(D3055),ISBLANK(E3055),D3055="",E3055="")),D3055-E3055,"")</f>
        <v>-0.5</v>
      </c>
      <c r="Z3055">
        <f ca="1">IF(OR(NOT(ISNUMBER(D3055)),ISBLANK(D3055),D3055="",ISBLANK(N3055)),"",ABS(D3055-N3055))</f>
        <v>1.5</v>
      </c>
      <c r="AA3055">
        <f ca="1">IF(OR(ISBLANK(J3055),ISBLANK(O3055),J3055="",O3055=""),"",IF(J3055=O3055,1,0))</f>
        <v>0</v>
      </c>
      <c r="AB3055">
        <f ca="1">IF(OR(ISBLANK(K3055),ISBLANK(Q3055),K3055="",Q3055=""),"",IF(K3055=Q3055,1,0))</f>
        <v>0</v>
      </c>
      <c r="AC3055" s="23" t="str">
        <f t="shared" ca="1" si="47"/>
        <v/>
      </c>
    </row>
    <row r="3056" spans="1:29" x14ac:dyDescent="0.25">
      <c r="A3056" s="23">
        <v>3055</v>
      </c>
      <c r="B3056">
        <v>1500</v>
      </c>
      <c r="C3056" t="str">
        <f ca="1">IFERROR(VLOOKUP($B3056,INDIRECT(nfl_game_result),MATCH(C$1,INDIRECT(nfl_game_result_header),0),FALSE),"error")</f>
        <v>2017_12_CAR@NYJ</v>
      </c>
      <c r="D3056">
        <f ca="1">IFERROR(IF(ISBLANK(VLOOKUP($B3056,INDIRECT(nfl_game_result),MATCH(D$1,INDIRECT(nfl_game_result_header),0),FALSE)),"",VLOOKUP($B3056,INDIRECT(nfl_game_result),MATCH(D$1,INDIRECT(nfl_game_result_header),0),FALSE)),"error")</f>
        <v>4.5</v>
      </c>
      <c r="E3056">
        <f ca="1">IFERROR(IF(ISBLANK(VLOOKUP($B3056,INDIRECT(nfl_game_result),MATCH(E$1,INDIRECT(nfl_game_result_header),0),FALSE)),"",VLOOKUP($B3056,INDIRECT(nfl_game_result),MATCH(E$1,INDIRECT(nfl_game_result_header),0),FALSE)),"error")</f>
        <v>5.5</v>
      </c>
      <c r="F3056" s="23">
        <f ca="1">IFERROR(IF(ISBLANK(VLOOKUP($B3056,INDIRECT(nfl_game_result),MATCH(F$1,INDIRECT(nfl_game_result_header),0),FALSE)),"",VLOOKUP($B3056,INDIRECT(nfl_game_result),MATCH(F$1,INDIRECT(nfl_game_result_header),0),FALSE)),"error")</f>
        <v>40</v>
      </c>
      <c r="G3056" s="23">
        <f ca="1">IFERROR(IF(ISBLANK(VLOOKUP($B3056,INDIRECT(nfl_game_result),MATCH(G$1,INDIRECT(nfl_game_result_header),0),FALSE)),"",VLOOKUP($B3056,INDIRECT(nfl_game_result),MATCH(G$1,INDIRECT(nfl_game_result_header),0),FALSE)),"error")</f>
        <v>40</v>
      </c>
      <c r="H3056">
        <f ca="1">IFERROR(IF(ISBLANK(VLOOKUP($B3056,INDIRECT(nfl_game_result),MATCH(H$1,INDIRECT(nfl_game_result_header),0),FALSE)),"",VLOOKUP($B3056,INDIRECT(nfl_game_result),MATCH(H$1,INDIRECT(nfl_game_result_header),0),FALSE)),"error")</f>
        <v>27</v>
      </c>
      <c r="I3056">
        <f ca="1">IFERROR(IF(ISBLANK(VLOOKUP($B3056,INDIRECT(nfl_game_result),MATCH(I$1,INDIRECT(nfl_game_result_header),0),FALSE)),"",VLOOKUP($B3056,INDIRECT(nfl_game_result),MATCH(I$1,INDIRECT(nfl_game_result_header),0),FALSE)),"error")</f>
        <v>35</v>
      </c>
      <c r="J3056" t="str">
        <f ca="1">IFERROR(IF(ISBLANK(VLOOKUP($B3056,INDIRECT(nfl_game_result),MATCH(J$1,INDIRECT(nfl_game_result_header),0),FALSE)),"",VLOOKUP($B3056,INDIRECT(nfl_game_result),MATCH(J$1,INDIRECT(nfl_game_result_header),0),FALSE)),"error")</f>
        <v>CAR</v>
      </c>
      <c r="K3056" t="str">
        <f ca="1">IFERROR(IF(ISBLANK(VLOOKUP($B3056,INDIRECT(nfl_game_result),MATCH(K$1,INDIRECT(nfl_game_result_header),0),FALSE)),"",VLOOKUP($B3056,INDIRECT(nfl_game_result),MATCH(K$1,INDIRECT(nfl_game_result_header),0),FALSE)),"error")</f>
        <v>CAR</v>
      </c>
      <c r="L3056" s="23" t="str">
        <f ca="1">IFERROR(IF(ISBLANK(VLOOKUP($B3056,INDIRECT(nfl_game_result),MATCH(L$1,INDIRECT(nfl_game_result_header),0),FALSE)),"",VLOOKUP($B3056,INDIRECT(nfl_game_result),MATCH(L$1,INDIRECT(nfl_game_result_header),0),FALSE)),"error")</f>
        <v>O</v>
      </c>
      <c r="M3056" t="s">
        <v>14</v>
      </c>
      <c r="N3056">
        <v>4.5</v>
      </c>
      <c r="O3056" t="s">
        <v>67</v>
      </c>
      <c r="P3056">
        <v>0.52</v>
      </c>
      <c r="Q3056" t="s">
        <v>67</v>
      </c>
      <c r="V3056" s="23" t="s">
        <v>416</v>
      </c>
      <c r="W3056">
        <f ca="1">VALUE(LEFT(C3056, 4))</f>
        <v>2017</v>
      </c>
      <c r="X3056">
        <f ca="1">VALUE(MID(C3056,6,FIND("_",C3056,6)-6))</f>
        <v>12</v>
      </c>
      <c r="Y3056">
        <f ca="1">IF(NOT(OR(ISBLANK(D3056),ISBLANK(E3056),D3056="",E3056="")),D3056-E3056,"")</f>
        <v>-1</v>
      </c>
      <c r="Z3056">
        <f ca="1">IF(OR(NOT(ISNUMBER(D3056)),ISBLANK(D3056),D3056="",ISBLANK(N3056)),"",ABS(D3056-N3056))</f>
        <v>0</v>
      </c>
      <c r="AA3056">
        <f ca="1">IF(OR(ISBLANK(J3056),ISBLANK(O3056),J3056="",O3056=""),"",IF(J3056=O3056,1,0))</f>
        <v>1</v>
      </c>
      <c r="AB3056">
        <f ca="1">IF(OR(ISBLANK(K3056),ISBLANK(Q3056),K3056="",Q3056=""),"",IF(K3056=Q3056,1,0))</f>
        <v>1</v>
      </c>
      <c r="AC3056" s="23" t="str">
        <f t="shared" ca="1" si="47"/>
        <v/>
      </c>
    </row>
    <row r="3057" spans="1:29" x14ac:dyDescent="0.25">
      <c r="A3057" s="23">
        <v>3056</v>
      </c>
      <c r="B3057">
        <v>1501</v>
      </c>
      <c r="C3057" t="str">
        <f ca="1">IFERROR(VLOOKUP($B3057,INDIRECT(nfl_game_result),MATCH(C$1,INDIRECT(nfl_game_result_header),0),FALSE),"error")</f>
        <v>2017_12_TEN@IND</v>
      </c>
      <c r="D3057">
        <f ca="1">IFERROR(IF(ISBLANK(VLOOKUP($B3057,INDIRECT(nfl_game_result),MATCH(D$1,INDIRECT(nfl_game_result_header),0),FALSE)),"",VLOOKUP($B3057,INDIRECT(nfl_game_result),MATCH(D$1,INDIRECT(nfl_game_result_header),0),FALSE)),"error")</f>
        <v>4.5</v>
      </c>
      <c r="E3057">
        <f ca="1">IFERROR(IF(ISBLANK(VLOOKUP($B3057,INDIRECT(nfl_game_result),MATCH(E$1,INDIRECT(nfl_game_result_header),0),FALSE)),"",VLOOKUP($B3057,INDIRECT(nfl_game_result),MATCH(E$1,INDIRECT(nfl_game_result_header),0),FALSE)),"error")</f>
        <v>3</v>
      </c>
      <c r="F3057" s="23">
        <f ca="1">IFERROR(IF(ISBLANK(VLOOKUP($B3057,INDIRECT(nfl_game_result),MATCH(F$1,INDIRECT(nfl_game_result_header),0),FALSE)),"",VLOOKUP($B3057,INDIRECT(nfl_game_result),MATCH(F$1,INDIRECT(nfl_game_result_header),0),FALSE)),"error")</f>
        <v>44</v>
      </c>
      <c r="G3057" s="23">
        <f ca="1">IFERROR(IF(ISBLANK(VLOOKUP($B3057,INDIRECT(nfl_game_result),MATCH(G$1,INDIRECT(nfl_game_result_header),0),FALSE)),"",VLOOKUP($B3057,INDIRECT(nfl_game_result),MATCH(G$1,INDIRECT(nfl_game_result_header),0),FALSE)),"error")</f>
        <v>45.5</v>
      </c>
      <c r="H3057">
        <f ca="1">IFERROR(IF(ISBLANK(VLOOKUP($B3057,INDIRECT(nfl_game_result),MATCH(H$1,INDIRECT(nfl_game_result_header),0),FALSE)),"",VLOOKUP($B3057,INDIRECT(nfl_game_result),MATCH(H$1,INDIRECT(nfl_game_result_header),0),FALSE)),"error")</f>
        <v>16</v>
      </c>
      <c r="I3057">
        <f ca="1">IFERROR(IF(ISBLANK(VLOOKUP($B3057,INDIRECT(nfl_game_result),MATCH(I$1,INDIRECT(nfl_game_result_header),0),FALSE)),"",VLOOKUP($B3057,INDIRECT(nfl_game_result),MATCH(I$1,INDIRECT(nfl_game_result_header),0),FALSE)),"error")</f>
        <v>20</v>
      </c>
      <c r="J3057" t="str">
        <f ca="1">IFERROR(IF(ISBLANK(VLOOKUP($B3057,INDIRECT(nfl_game_result),MATCH(J$1,INDIRECT(nfl_game_result_header),0),FALSE)),"",VLOOKUP($B3057,INDIRECT(nfl_game_result),MATCH(J$1,INDIRECT(nfl_game_result_header),0),FALSE)),"error")</f>
        <v>TEN</v>
      </c>
      <c r="K3057" t="str">
        <f ca="1">IFERROR(IF(ISBLANK(VLOOKUP($B3057,INDIRECT(nfl_game_result),MATCH(K$1,INDIRECT(nfl_game_result_header),0),FALSE)),"",VLOOKUP($B3057,INDIRECT(nfl_game_result),MATCH(K$1,INDIRECT(nfl_game_result_header),0),FALSE)),"error")</f>
        <v>TEN</v>
      </c>
      <c r="L3057" s="23" t="str">
        <f ca="1">IFERROR(IF(ISBLANK(VLOOKUP($B3057,INDIRECT(nfl_game_result),MATCH(L$1,INDIRECT(nfl_game_result_header),0),FALSE)),"",VLOOKUP($B3057,INDIRECT(nfl_game_result),MATCH(L$1,INDIRECT(nfl_game_result_header),0),FALSE)),"error")</f>
        <v>U</v>
      </c>
      <c r="M3057" t="s">
        <v>14</v>
      </c>
      <c r="N3057">
        <v>3.5</v>
      </c>
      <c r="O3057" t="s">
        <v>76</v>
      </c>
      <c r="P3057">
        <v>0.57999999999999996</v>
      </c>
      <c r="Q3057" t="s">
        <v>76</v>
      </c>
      <c r="V3057" s="23" t="s">
        <v>416</v>
      </c>
      <c r="W3057">
        <f ca="1">VALUE(LEFT(C3057, 4))</f>
        <v>2017</v>
      </c>
      <c r="X3057">
        <f ca="1">VALUE(MID(C3057,6,FIND("_",C3057,6)-6))</f>
        <v>12</v>
      </c>
      <c r="Y3057">
        <f ca="1">IF(NOT(OR(ISBLANK(D3057),ISBLANK(E3057),D3057="",E3057="")),D3057-E3057,"")</f>
        <v>1.5</v>
      </c>
      <c r="Z3057">
        <f ca="1">IF(OR(NOT(ISNUMBER(D3057)),ISBLANK(D3057),D3057="",ISBLANK(N3057)),"",ABS(D3057-N3057))</f>
        <v>1</v>
      </c>
      <c r="AA3057">
        <f ca="1">IF(OR(ISBLANK(J3057),ISBLANK(O3057),J3057="",O3057=""),"",IF(J3057=O3057,1,0))</f>
        <v>0</v>
      </c>
      <c r="AB3057">
        <f ca="1">IF(OR(ISBLANK(K3057),ISBLANK(Q3057),K3057="",Q3057=""),"",IF(K3057=Q3057,1,0))</f>
        <v>0</v>
      </c>
      <c r="AC3057" s="23" t="str">
        <f t="shared" ca="1" si="47"/>
        <v/>
      </c>
    </row>
    <row r="3058" spans="1:29" x14ac:dyDescent="0.25">
      <c r="A3058" s="23">
        <v>3057</v>
      </c>
      <c r="B3058">
        <v>1502</v>
      </c>
      <c r="C3058" t="str">
        <f ca="1">IFERROR(VLOOKUP($B3058,INDIRECT(nfl_game_result),MATCH(C$1,INDIRECT(nfl_game_result_header),0),FALSE),"error")</f>
        <v>2017_12_TBY@ATL</v>
      </c>
      <c r="D3058">
        <f ca="1">IFERROR(IF(ISBLANK(VLOOKUP($B3058,INDIRECT(nfl_game_result),MATCH(D$1,INDIRECT(nfl_game_result_header),0),FALSE)),"",VLOOKUP($B3058,INDIRECT(nfl_game_result),MATCH(D$1,INDIRECT(nfl_game_result_header),0),FALSE)),"error")</f>
        <v>-8.5</v>
      </c>
      <c r="E3058">
        <f ca="1">IFERROR(IF(ISBLANK(VLOOKUP($B3058,INDIRECT(nfl_game_result),MATCH(E$1,INDIRECT(nfl_game_result_header),0),FALSE)),"",VLOOKUP($B3058,INDIRECT(nfl_game_result),MATCH(E$1,INDIRECT(nfl_game_result_header),0),FALSE)),"error")</f>
        <v>-9.5</v>
      </c>
      <c r="F3058" s="23">
        <f ca="1">IFERROR(IF(ISBLANK(VLOOKUP($B3058,INDIRECT(nfl_game_result),MATCH(F$1,INDIRECT(nfl_game_result_header),0),FALSE)),"",VLOOKUP($B3058,INDIRECT(nfl_game_result),MATCH(F$1,INDIRECT(nfl_game_result_header),0),FALSE)),"error")</f>
        <v>48.5</v>
      </c>
      <c r="G3058" s="23">
        <f ca="1">IFERROR(IF(ISBLANK(VLOOKUP($B3058,INDIRECT(nfl_game_result),MATCH(G$1,INDIRECT(nfl_game_result_header),0),FALSE)),"",VLOOKUP($B3058,INDIRECT(nfl_game_result),MATCH(G$1,INDIRECT(nfl_game_result_header),0),FALSE)),"error")</f>
        <v>48.5</v>
      </c>
      <c r="H3058">
        <f ca="1">IFERROR(IF(ISBLANK(VLOOKUP($B3058,INDIRECT(nfl_game_result),MATCH(H$1,INDIRECT(nfl_game_result_header),0),FALSE)),"",VLOOKUP($B3058,INDIRECT(nfl_game_result),MATCH(H$1,INDIRECT(nfl_game_result_header),0),FALSE)),"error")</f>
        <v>34</v>
      </c>
      <c r="I3058">
        <f ca="1">IFERROR(IF(ISBLANK(VLOOKUP($B3058,INDIRECT(nfl_game_result),MATCH(I$1,INDIRECT(nfl_game_result_header),0),FALSE)),"",VLOOKUP($B3058,INDIRECT(nfl_game_result),MATCH(I$1,INDIRECT(nfl_game_result_header),0),FALSE)),"error")</f>
        <v>20</v>
      </c>
      <c r="J3058" t="str">
        <f ca="1">IFERROR(IF(ISBLANK(VLOOKUP($B3058,INDIRECT(nfl_game_result),MATCH(J$1,INDIRECT(nfl_game_result_header),0),FALSE)),"",VLOOKUP($B3058,INDIRECT(nfl_game_result),MATCH(J$1,INDIRECT(nfl_game_result_header),0),FALSE)),"error")</f>
        <v>ATL</v>
      </c>
      <c r="K3058" t="str">
        <f ca="1">IFERROR(IF(ISBLANK(VLOOKUP($B3058,INDIRECT(nfl_game_result),MATCH(K$1,INDIRECT(nfl_game_result_header),0),FALSE)),"",VLOOKUP($B3058,INDIRECT(nfl_game_result),MATCH(K$1,INDIRECT(nfl_game_result_header),0),FALSE)),"error")</f>
        <v>ATL</v>
      </c>
      <c r="L3058" s="23" t="str">
        <f ca="1">IFERROR(IF(ISBLANK(VLOOKUP($B3058,INDIRECT(nfl_game_result),MATCH(L$1,INDIRECT(nfl_game_result_header),0),FALSE)),"",VLOOKUP($B3058,INDIRECT(nfl_game_result),MATCH(L$1,INDIRECT(nfl_game_result_header),0),FALSE)),"error")</f>
        <v>O</v>
      </c>
      <c r="M3058" t="s">
        <v>14</v>
      </c>
      <c r="N3058">
        <v>-7</v>
      </c>
      <c r="O3058" t="s">
        <v>20</v>
      </c>
      <c r="P3058">
        <v>0.55000000000000004</v>
      </c>
      <c r="Q3058" t="s">
        <v>20</v>
      </c>
      <c r="V3058" s="23" t="s">
        <v>416</v>
      </c>
      <c r="W3058">
        <f ca="1">VALUE(LEFT(C3058, 4))</f>
        <v>2017</v>
      </c>
      <c r="X3058">
        <f ca="1">VALUE(MID(C3058,6,FIND("_",C3058,6)-6))</f>
        <v>12</v>
      </c>
      <c r="Y3058">
        <f ca="1">IF(NOT(OR(ISBLANK(D3058),ISBLANK(E3058),D3058="",E3058="")),D3058-E3058,"")</f>
        <v>1</v>
      </c>
      <c r="Z3058">
        <f ca="1">IF(OR(NOT(ISNUMBER(D3058)),ISBLANK(D3058),D3058="",ISBLANK(N3058)),"",ABS(D3058-N3058))</f>
        <v>1.5</v>
      </c>
      <c r="AA3058">
        <f ca="1">IF(OR(ISBLANK(J3058),ISBLANK(O3058),J3058="",O3058=""),"",IF(J3058=O3058,1,0))</f>
        <v>1</v>
      </c>
      <c r="AB3058">
        <f ca="1">IF(OR(ISBLANK(K3058),ISBLANK(Q3058),K3058="",Q3058=""),"",IF(K3058=Q3058,1,0))</f>
        <v>1</v>
      </c>
      <c r="AC3058" s="23" t="str">
        <f t="shared" ca="1" si="47"/>
        <v/>
      </c>
    </row>
    <row r="3059" spans="1:29" x14ac:dyDescent="0.25">
      <c r="A3059" s="23">
        <v>3058</v>
      </c>
      <c r="B3059">
        <v>1503</v>
      </c>
      <c r="C3059" t="str">
        <f ca="1">IFERROR(VLOOKUP($B3059,INDIRECT(nfl_game_result),MATCH(C$1,INDIRECT(nfl_game_result_header),0),FALSE),"error")</f>
        <v>2017_12_MIA@NWE</v>
      </c>
      <c r="D3059">
        <f ca="1">IFERROR(IF(ISBLANK(VLOOKUP($B3059,INDIRECT(nfl_game_result),MATCH(D$1,INDIRECT(nfl_game_result_header),0),FALSE)),"",VLOOKUP($B3059,INDIRECT(nfl_game_result),MATCH(D$1,INDIRECT(nfl_game_result_header),0),FALSE)),"error")</f>
        <v>-16.5</v>
      </c>
      <c r="E3059">
        <f ca="1">IFERROR(IF(ISBLANK(VLOOKUP($B3059,INDIRECT(nfl_game_result),MATCH(E$1,INDIRECT(nfl_game_result_header),0),FALSE)),"",VLOOKUP($B3059,INDIRECT(nfl_game_result),MATCH(E$1,INDIRECT(nfl_game_result_header),0),FALSE)),"error")</f>
        <v>-16.5</v>
      </c>
      <c r="F3059" s="23">
        <f ca="1">IFERROR(IF(ISBLANK(VLOOKUP($B3059,INDIRECT(nfl_game_result),MATCH(F$1,INDIRECT(nfl_game_result_header),0),FALSE)),"",VLOOKUP($B3059,INDIRECT(nfl_game_result),MATCH(F$1,INDIRECT(nfl_game_result_header),0),FALSE)),"error")</f>
        <v>48</v>
      </c>
      <c r="G3059" s="23">
        <f ca="1">IFERROR(IF(ISBLANK(VLOOKUP($B3059,INDIRECT(nfl_game_result),MATCH(G$1,INDIRECT(nfl_game_result_header),0),FALSE)),"",VLOOKUP($B3059,INDIRECT(nfl_game_result),MATCH(G$1,INDIRECT(nfl_game_result_header),0),FALSE)),"error")</f>
        <v>47.5</v>
      </c>
      <c r="H3059">
        <f ca="1">IFERROR(IF(ISBLANK(VLOOKUP($B3059,INDIRECT(nfl_game_result),MATCH(H$1,INDIRECT(nfl_game_result_header),0),FALSE)),"",VLOOKUP($B3059,INDIRECT(nfl_game_result),MATCH(H$1,INDIRECT(nfl_game_result_header),0),FALSE)),"error")</f>
        <v>35</v>
      </c>
      <c r="I3059">
        <f ca="1">IFERROR(IF(ISBLANK(VLOOKUP($B3059,INDIRECT(nfl_game_result),MATCH(I$1,INDIRECT(nfl_game_result_header),0),FALSE)),"",VLOOKUP($B3059,INDIRECT(nfl_game_result),MATCH(I$1,INDIRECT(nfl_game_result_header),0),FALSE)),"error")</f>
        <v>17</v>
      </c>
      <c r="J3059" t="str">
        <f ca="1">IFERROR(IF(ISBLANK(VLOOKUP($B3059,INDIRECT(nfl_game_result),MATCH(J$1,INDIRECT(nfl_game_result_header),0),FALSE)),"",VLOOKUP($B3059,INDIRECT(nfl_game_result),MATCH(J$1,INDIRECT(nfl_game_result_header),0),FALSE)),"error")</f>
        <v>NWE</v>
      </c>
      <c r="K3059" t="str">
        <f ca="1">IFERROR(IF(ISBLANK(VLOOKUP($B3059,INDIRECT(nfl_game_result),MATCH(K$1,INDIRECT(nfl_game_result_header),0),FALSE)),"",VLOOKUP($B3059,INDIRECT(nfl_game_result),MATCH(K$1,INDIRECT(nfl_game_result_header),0),FALSE)),"error")</f>
        <v>NWE</v>
      </c>
      <c r="L3059" s="23" t="str">
        <f ca="1">IFERROR(IF(ISBLANK(VLOOKUP($B3059,INDIRECT(nfl_game_result),MATCH(L$1,INDIRECT(nfl_game_result_header),0),FALSE)),"",VLOOKUP($B3059,INDIRECT(nfl_game_result),MATCH(L$1,INDIRECT(nfl_game_result_header),0),FALSE)),"error")</f>
        <v>O</v>
      </c>
      <c r="M3059" t="s">
        <v>14</v>
      </c>
      <c r="N3059">
        <v>-9.5</v>
      </c>
      <c r="O3059" t="s">
        <v>79</v>
      </c>
      <c r="P3059">
        <v>0.51</v>
      </c>
      <c r="Q3059" t="s">
        <v>332</v>
      </c>
      <c r="V3059" s="23" t="s">
        <v>416</v>
      </c>
      <c r="W3059">
        <f ca="1">VALUE(LEFT(C3059, 4))</f>
        <v>2017</v>
      </c>
      <c r="X3059">
        <f ca="1">VALUE(MID(C3059,6,FIND("_",C3059,6)-6))</f>
        <v>12</v>
      </c>
      <c r="Y3059">
        <f ca="1">IF(NOT(OR(ISBLANK(D3059),ISBLANK(E3059),D3059="",E3059="")),D3059-E3059,"")</f>
        <v>0</v>
      </c>
      <c r="Z3059">
        <f ca="1">IF(OR(NOT(ISNUMBER(D3059)),ISBLANK(D3059),D3059="",ISBLANK(N3059)),"",ABS(D3059-N3059))</f>
        <v>7</v>
      </c>
      <c r="AA3059">
        <f ca="1">IF(OR(ISBLANK(J3059),ISBLANK(O3059),J3059="",O3059=""),"",IF(J3059=O3059,1,0))</f>
        <v>0</v>
      </c>
      <c r="AB3059">
        <f ca="1">IF(OR(ISBLANK(K3059),ISBLANK(Q3059),K3059="",Q3059=""),"",IF(K3059=Q3059,1,0))</f>
        <v>1</v>
      </c>
      <c r="AC3059" s="23" t="str">
        <f t="shared" ca="1" si="47"/>
        <v/>
      </c>
    </row>
    <row r="3060" spans="1:29" x14ac:dyDescent="0.25">
      <c r="A3060" s="23">
        <v>3059</v>
      </c>
      <c r="B3060">
        <v>1504</v>
      </c>
      <c r="C3060" t="str">
        <f ca="1">IFERROR(VLOOKUP($B3060,INDIRECT(nfl_game_result),MATCH(C$1,INDIRECT(nfl_game_result_header),0),FALSE),"error")</f>
        <v>2017_12_CHI@PHI</v>
      </c>
      <c r="D3060">
        <f ca="1">IFERROR(IF(ISBLANK(VLOOKUP($B3060,INDIRECT(nfl_game_result),MATCH(D$1,INDIRECT(nfl_game_result_header),0),FALSE)),"",VLOOKUP($B3060,INDIRECT(nfl_game_result),MATCH(D$1,INDIRECT(nfl_game_result_header),0),FALSE)),"error")</f>
        <v>-13</v>
      </c>
      <c r="E3060">
        <f ca="1">IFERROR(IF(ISBLANK(VLOOKUP($B3060,INDIRECT(nfl_game_result),MATCH(E$1,INDIRECT(nfl_game_result_header),0),FALSE)),"",VLOOKUP($B3060,INDIRECT(nfl_game_result),MATCH(E$1,INDIRECT(nfl_game_result_header),0),FALSE)),"error")</f>
        <v>-14</v>
      </c>
      <c r="F3060" s="23">
        <f ca="1">IFERROR(IF(ISBLANK(VLOOKUP($B3060,INDIRECT(nfl_game_result),MATCH(F$1,INDIRECT(nfl_game_result_header),0),FALSE)),"",VLOOKUP($B3060,INDIRECT(nfl_game_result),MATCH(F$1,INDIRECT(nfl_game_result_header),0),FALSE)),"error")</f>
        <v>44</v>
      </c>
      <c r="G3060" s="23">
        <f ca="1">IFERROR(IF(ISBLANK(VLOOKUP($B3060,INDIRECT(nfl_game_result),MATCH(G$1,INDIRECT(nfl_game_result_header),0),FALSE)),"",VLOOKUP($B3060,INDIRECT(nfl_game_result),MATCH(G$1,INDIRECT(nfl_game_result_header),0),FALSE)),"error")</f>
        <v>44</v>
      </c>
      <c r="H3060">
        <f ca="1">IFERROR(IF(ISBLANK(VLOOKUP($B3060,INDIRECT(nfl_game_result),MATCH(H$1,INDIRECT(nfl_game_result_header),0),FALSE)),"",VLOOKUP($B3060,INDIRECT(nfl_game_result),MATCH(H$1,INDIRECT(nfl_game_result_header),0),FALSE)),"error")</f>
        <v>31</v>
      </c>
      <c r="I3060">
        <f ca="1">IFERROR(IF(ISBLANK(VLOOKUP($B3060,INDIRECT(nfl_game_result),MATCH(I$1,INDIRECT(nfl_game_result_header),0),FALSE)),"",VLOOKUP($B3060,INDIRECT(nfl_game_result),MATCH(I$1,INDIRECT(nfl_game_result_header),0),FALSE)),"error")</f>
        <v>3</v>
      </c>
      <c r="J3060" t="str">
        <f ca="1">IFERROR(IF(ISBLANK(VLOOKUP($B3060,INDIRECT(nfl_game_result),MATCH(J$1,INDIRECT(nfl_game_result_header),0),FALSE)),"",VLOOKUP($B3060,INDIRECT(nfl_game_result),MATCH(J$1,INDIRECT(nfl_game_result_header),0),FALSE)),"error")</f>
        <v>PHI</v>
      </c>
      <c r="K3060" t="str">
        <f ca="1">IFERROR(IF(ISBLANK(VLOOKUP($B3060,INDIRECT(nfl_game_result),MATCH(K$1,INDIRECT(nfl_game_result_header),0),FALSE)),"",VLOOKUP($B3060,INDIRECT(nfl_game_result),MATCH(K$1,INDIRECT(nfl_game_result_header),0),FALSE)),"error")</f>
        <v>PHI</v>
      </c>
      <c r="L3060" s="23" t="str">
        <f ca="1">IFERROR(IF(ISBLANK(VLOOKUP($B3060,INDIRECT(nfl_game_result),MATCH(L$1,INDIRECT(nfl_game_result_header),0),FALSE)),"",VLOOKUP($B3060,INDIRECT(nfl_game_result),MATCH(L$1,INDIRECT(nfl_game_result_header),0),FALSE)),"error")</f>
        <v>U</v>
      </c>
      <c r="M3060" t="s">
        <v>14</v>
      </c>
      <c r="N3060">
        <v>-10.5</v>
      </c>
      <c r="O3060" t="s">
        <v>86</v>
      </c>
      <c r="P3060">
        <v>0.59</v>
      </c>
      <c r="Q3060" t="s">
        <v>86</v>
      </c>
      <c r="V3060" s="23" t="s">
        <v>416</v>
      </c>
      <c r="W3060">
        <f ca="1">VALUE(LEFT(C3060, 4))</f>
        <v>2017</v>
      </c>
      <c r="X3060">
        <f ca="1">VALUE(MID(C3060,6,FIND("_",C3060,6)-6))</f>
        <v>12</v>
      </c>
      <c r="Y3060">
        <f ca="1">IF(NOT(OR(ISBLANK(D3060),ISBLANK(E3060),D3060="",E3060="")),D3060-E3060,"")</f>
        <v>1</v>
      </c>
      <c r="Z3060">
        <f ca="1">IF(OR(NOT(ISNUMBER(D3060)),ISBLANK(D3060),D3060="",ISBLANK(N3060)),"",ABS(D3060-N3060))</f>
        <v>2.5</v>
      </c>
      <c r="AA3060">
        <f ca="1">IF(OR(ISBLANK(J3060),ISBLANK(O3060),J3060="",O3060=""),"",IF(J3060=O3060,1,0))</f>
        <v>1</v>
      </c>
      <c r="AB3060">
        <f ca="1">IF(OR(ISBLANK(K3060),ISBLANK(Q3060),K3060="",Q3060=""),"",IF(K3060=Q3060,1,0))</f>
        <v>1</v>
      </c>
      <c r="AC3060" s="23" t="str">
        <f t="shared" ca="1" si="47"/>
        <v/>
      </c>
    </row>
    <row r="3061" spans="1:29" x14ac:dyDescent="0.25">
      <c r="A3061" s="23">
        <v>3060</v>
      </c>
      <c r="B3061">
        <v>1505</v>
      </c>
      <c r="C3061" t="str">
        <f ca="1">IFERROR(VLOOKUP($B3061,INDIRECT(nfl_game_result),MATCH(C$1,INDIRECT(nfl_game_result_header),0),FALSE),"error")</f>
        <v>2017_12_BUF@KCY</v>
      </c>
      <c r="D3061">
        <f ca="1">IFERROR(IF(ISBLANK(VLOOKUP($B3061,INDIRECT(nfl_game_result),MATCH(D$1,INDIRECT(nfl_game_result_header),0),FALSE)),"",VLOOKUP($B3061,INDIRECT(nfl_game_result),MATCH(D$1,INDIRECT(nfl_game_result_header),0),FALSE)),"error")</f>
        <v>-9.5</v>
      </c>
      <c r="E3061">
        <f ca="1">IFERROR(IF(ISBLANK(VLOOKUP($B3061,INDIRECT(nfl_game_result),MATCH(E$1,INDIRECT(nfl_game_result_header),0),FALSE)),"",VLOOKUP($B3061,INDIRECT(nfl_game_result),MATCH(E$1,INDIRECT(nfl_game_result_header),0),FALSE)),"error")</f>
        <v>-10</v>
      </c>
      <c r="F3061" s="23">
        <f ca="1">IFERROR(IF(ISBLANK(VLOOKUP($B3061,INDIRECT(nfl_game_result),MATCH(F$1,INDIRECT(nfl_game_result_header),0),FALSE)),"",VLOOKUP($B3061,INDIRECT(nfl_game_result),MATCH(F$1,INDIRECT(nfl_game_result_header),0),FALSE)),"error")</f>
        <v>45</v>
      </c>
      <c r="G3061" s="23">
        <f ca="1">IFERROR(IF(ISBLANK(VLOOKUP($B3061,INDIRECT(nfl_game_result),MATCH(G$1,INDIRECT(nfl_game_result_header),0),FALSE)),"",VLOOKUP($B3061,INDIRECT(nfl_game_result),MATCH(G$1,INDIRECT(nfl_game_result_header),0),FALSE)),"error")</f>
        <v>46.5</v>
      </c>
      <c r="H3061">
        <f ca="1">IFERROR(IF(ISBLANK(VLOOKUP($B3061,INDIRECT(nfl_game_result),MATCH(H$1,INDIRECT(nfl_game_result_header),0),FALSE)),"",VLOOKUP($B3061,INDIRECT(nfl_game_result),MATCH(H$1,INDIRECT(nfl_game_result_header),0),FALSE)),"error")</f>
        <v>10</v>
      </c>
      <c r="I3061">
        <f ca="1">IFERROR(IF(ISBLANK(VLOOKUP($B3061,INDIRECT(nfl_game_result),MATCH(I$1,INDIRECT(nfl_game_result_header),0),FALSE)),"",VLOOKUP($B3061,INDIRECT(nfl_game_result),MATCH(I$1,INDIRECT(nfl_game_result_header),0),FALSE)),"error")</f>
        <v>16</v>
      </c>
      <c r="J3061" t="str">
        <f ca="1">IFERROR(IF(ISBLANK(VLOOKUP($B3061,INDIRECT(nfl_game_result),MATCH(J$1,INDIRECT(nfl_game_result_header),0),FALSE)),"",VLOOKUP($B3061,INDIRECT(nfl_game_result),MATCH(J$1,INDIRECT(nfl_game_result_header),0),FALSE)),"error")</f>
        <v>BUF</v>
      </c>
      <c r="K3061" t="str">
        <f ca="1">IFERROR(IF(ISBLANK(VLOOKUP($B3061,INDIRECT(nfl_game_result),MATCH(K$1,INDIRECT(nfl_game_result_header),0),FALSE)),"",VLOOKUP($B3061,INDIRECT(nfl_game_result),MATCH(K$1,INDIRECT(nfl_game_result_header),0),FALSE)),"error")</f>
        <v>BUF</v>
      </c>
      <c r="L3061" s="23" t="str">
        <f ca="1">IFERROR(IF(ISBLANK(VLOOKUP($B3061,INDIRECT(nfl_game_result),MATCH(L$1,INDIRECT(nfl_game_result_header),0),FALSE)),"",VLOOKUP($B3061,INDIRECT(nfl_game_result),MATCH(L$1,INDIRECT(nfl_game_result_header),0),FALSE)),"error")</f>
        <v>U</v>
      </c>
      <c r="M3061" t="s">
        <v>14</v>
      </c>
      <c r="N3061">
        <v>-8.5</v>
      </c>
      <c r="O3061" t="s">
        <v>331</v>
      </c>
      <c r="P3061">
        <v>0.62</v>
      </c>
      <c r="Q3061" t="s">
        <v>331</v>
      </c>
      <c r="V3061" s="23" t="s">
        <v>416</v>
      </c>
      <c r="W3061">
        <f ca="1">VALUE(LEFT(C3061, 4))</f>
        <v>2017</v>
      </c>
      <c r="X3061">
        <f ca="1">VALUE(MID(C3061,6,FIND("_",C3061,6)-6))</f>
        <v>12</v>
      </c>
      <c r="Y3061">
        <f ca="1">IF(NOT(OR(ISBLANK(D3061),ISBLANK(E3061),D3061="",E3061="")),D3061-E3061,"")</f>
        <v>0.5</v>
      </c>
      <c r="Z3061">
        <f ca="1">IF(OR(NOT(ISNUMBER(D3061)),ISBLANK(D3061),D3061="",ISBLANK(N3061)),"",ABS(D3061-N3061))</f>
        <v>1</v>
      </c>
      <c r="AA3061">
        <f ca="1">IF(OR(ISBLANK(J3061),ISBLANK(O3061),J3061="",O3061=""),"",IF(J3061=O3061,1,0))</f>
        <v>0</v>
      </c>
      <c r="AB3061">
        <f ca="1">IF(OR(ISBLANK(K3061),ISBLANK(Q3061),K3061="",Q3061=""),"",IF(K3061=Q3061,1,0))</f>
        <v>0</v>
      </c>
      <c r="AC3061" s="23" t="str">
        <f t="shared" ca="1" si="47"/>
        <v/>
      </c>
    </row>
    <row r="3062" spans="1:29" x14ac:dyDescent="0.25">
      <c r="A3062" s="23">
        <v>3061</v>
      </c>
      <c r="B3062">
        <v>1506</v>
      </c>
      <c r="C3062" t="str">
        <f ca="1">IFERROR(VLOOKUP($B3062,INDIRECT(nfl_game_result),MATCH(C$1,INDIRECT(nfl_game_result_header),0),FALSE),"error")</f>
        <v>2017_12_SEA@SFO</v>
      </c>
      <c r="D3062">
        <f ca="1">IFERROR(IF(ISBLANK(VLOOKUP($B3062,INDIRECT(nfl_game_result),MATCH(D$1,INDIRECT(nfl_game_result_header),0),FALSE)),"",VLOOKUP($B3062,INDIRECT(nfl_game_result),MATCH(D$1,INDIRECT(nfl_game_result_header),0),FALSE)),"error")</f>
        <v>6.5</v>
      </c>
      <c r="E3062">
        <f ca="1">IFERROR(IF(ISBLANK(VLOOKUP($B3062,INDIRECT(nfl_game_result),MATCH(E$1,INDIRECT(nfl_game_result_header),0),FALSE)),"",VLOOKUP($B3062,INDIRECT(nfl_game_result),MATCH(E$1,INDIRECT(nfl_game_result_header),0),FALSE)),"error")</f>
        <v>6.5</v>
      </c>
      <c r="F3062" s="23">
        <f ca="1">IFERROR(IF(ISBLANK(VLOOKUP($B3062,INDIRECT(nfl_game_result),MATCH(F$1,INDIRECT(nfl_game_result_header),0),FALSE)),"",VLOOKUP($B3062,INDIRECT(nfl_game_result),MATCH(F$1,INDIRECT(nfl_game_result_header),0),FALSE)),"error")</f>
        <v>42</v>
      </c>
      <c r="G3062" s="23">
        <f ca="1">IFERROR(IF(ISBLANK(VLOOKUP($B3062,INDIRECT(nfl_game_result),MATCH(G$1,INDIRECT(nfl_game_result_header),0),FALSE)),"",VLOOKUP($B3062,INDIRECT(nfl_game_result),MATCH(G$1,INDIRECT(nfl_game_result_header),0),FALSE)),"error")</f>
        <v>45.5</v>
      </c>
      <c r="H3062">
        <f ca="1">IFERROR(IF(ISBLANK(VLOOKUP($B3062,INDIRECT(nfl_game_result),MATCH(H$1,INDIRECT(nfl_game_result_header),0),FALSE)),"",VLOOKUP($B3062,INDIRECT(nfl_game_result),MATCH(H$1,INDIRECT(nfl_game_result_header),0),FALSE)),"error")</f>
        <v>13</v>
      </c>
      <c r="I3062">
        <f ca="1">IFERROR(IF(ISBLANK(VLOOKUP($B3062,INDIRECT(nfl_game_result),MATCH(I$1,INDIRECT(nfl_game_result_header),0),FALSE)),"",VLOOKUP($B3062,INDIRECT(nfl_game_result),MATCH(I$1,INDIRECT(nfl_game_result_header),0),FALSE)),"error")</f>
        <v>24</v>
      </c>
      <c r="J3062" t="str">
        <f ca="1">IFERROR(IF(ISBLANK(VLOOKUP($B3062,INDIRECT(nfl_game_result),MATCH(J$1,INDIRECT(nfl_game_result_header),0),FALSE)),"",VLOOKUP($B3062,INDIRECT(nfl_game_result),MATCH(J$1,INDIRECT(nfl_game_result_header),0),FALSE)),"error")</f>
        <v>SEA</v>
      </c>
      <c r="K3062" t="str">
        <f ca="1">IFERROR(IF(ISBLANK(VLOOKUP($B3062,INDIRECT(nfl_game_result),MATCH(K$1,INDIRECT(nfl_game_result_header),0),FALSE)),"",VLOOKUP($B3062,INDIRECT(nfl_game_result),MATCH(K$1,INDIRECT(nfl_game_result_header),0),FALSE)),"error")</f>
        <v>SEA</v>
      </c>
      <c r="L3062" s="23" t="str">
        <f ca="1">IFERROR(IF(ISBLANK(VLOOKUP($B3062,INDIRECT(nfl_game_result),MATCH(L$1,INDIRECT(nfl_game_result_header),0),FALSE)),"",VLOOKUP($B3062,INDIRECT(nfl_game_result),MATCH(L$1,INDIRECT(nfl_game_result_header),0),FALSE)),"error")</f>
        <v>U</v>
      </c>
      <c r="M3062" t="s">
        <v>14</v>
      </c>
      <c r="N3062">
        <v>6.5</v>
      </c>
      <c r="O3062" t="s">
        <v>333</v>
      </c>
      <c r="P3062">
        <v>0.55000000000000004</v>
      </c>
      <c r="Q3062" t="s">
        <v>333</v>
      </c>
      <c r="V3062" s="23" t="s">
        <v>416</v>
      </c>
      <c r="W3062">
        <f ca="1">VALUE(LEFT(C3062, 4))</f>
        <v>2017</v>
      </c>
      <c r="X3062">
        <f ca="1">VALUE(MID(C3062,6,FIND("_",C3062,6)-6))</f>
        <v>12</v>
      </c>
      <c r="Y3062">
        <f ca="1">IF(NOT(OR(ISBLANK(D3062),ISBLANK(E3062),D3062="",E3062="")),D3062-E3062,"")</f>
        <v>0</v>
      </c>
      <c r="Z3062">
        <f ca="1">IF(OR(NOT(ISNUMBER(D3062)),ISBLANK(D3062),D3062="",ISBLANK(N3062)),"",ABS(D3062-N3062))</f>
        <v>0</v>
      </c>
      <c r="AA3062">
        <f ca="1">IF(OR(ISBLANK(J3062),ISBLANK(O3062),J3062="",O3062=""),"",IF(J3062=O3062,1,0))</f>
        <v>0</v>
      </c>
      <c r="AB3062">
        <f ca="1">IF(OR(ISBLANK(K3062),ISBLANK(Q3062),K3062="",Q3062=""),"",IF(K3062=Q3062,1,0))</f>
        <v>0</v>
      </c>
      <c r="AC3062" s="23" t="str">
        <f t="shared" ca="1" si="47"/>
        <v/>
      </c>
    </row>
    <row r="3063" spans="1:29" x14ac:dyDescent="0.25">
      <c r="A3063" s="23">
        <v>3062</v>
      </c>
      <c r="B3063">
        <v>1507</v>
      </c>
      <c r="C3063" t="str">
        <f ca="1">IFERROR(VLOOKUP($B3063,INDIRECT(nfl_game_result),MATCH(C$1,INDIRECT(nfl_game_result_header),0),FALSE),"error")</f>
        <v>2017_12_DEN@OAK</v>
      </c>
      <c r="D3063">
        <f ca="1">IFERROR(IF(ISBLANK(VLOOKUP($B3063,INDIRECT(nfl_game_result),MATCH(D$1,INDIRECT(nfl_game_result_header),0),FALSE)),"",VLOOKUP($B3063,INDIRECT(nfl_game_result),MATCH(D$1,INDIRECT(nfl_game_result_header),0),FALSE)),"error")</f>
        <v>-5</v>
      </c>
      <c r="E3063">
        <f ca="1">IFERROR(IF(ISBLANK(VLOOKUP($B3063,INDIRECT(nfl_game_result),MATCH(E$1,INDIRECT(nfl_game_result_header),0),FALSE)),"",VLOOKUP($B3063,INDIRECT(nfl_game_result),MATCH(E$1,INDIRECT(nfl_game_result_header),0),FALSE)),"error")</f>
        <v>-5</v>
      </c>
      <c r="F3063" s="23">
        <f ca="1">IFERROR(IF(ISBLANK(VLOOKUP($B3063,INDIRECT(nfl_game_result),MATCH(F$1,INDIRECT(nfl_game_result_header),0),FALSE)),"",VLOOKUP($B3063,INDIRECT(nfl_game_result),MATCH(F$1,INDIRECT(nfl_game_result_header),0),FALSE)),"error")</f>
        <v>43</v>
      </c>
      <c r="G3063" s="23">
        <f ca="1">IFERROR(IF(ISBLANK(VLOOKUP($B3063,INDIRECT(nfl_game_result),MATCH(G$1,INDIRECT(nfl_game_result_header),0),FALSE)),"",VLOOKUP($B3063,INDIRECT(nfl_game_result),MATCH(G$1,INDIRECT(nfl_game_result_header),0),FALSE)),"error")</f>
        <v>43</v>
      </c>
      <c r="H3063">
        <f ca="1">IFERROR(IF(ISBLANK(VLOOKUP($B3063,INDIRECT(nfl_game_result),MATCH(H$1,INDIRECT(nfl_game_result_header),0),FALSE)),"",VLOOKUP($B3063,INDIRECT(nfl_game_result),MATCH(H$1,INDIRECT(nfl_game_result_header),0),FALSE)),"error")</f>
        <v>21</v>
      </c>
      <c r="I3063">
        <f ca="1">IFERROR(IF(ISBLANK(VLOOKUP($B3063,INDIRECT(nfl_game_result),MATCH(I$1,INDIRECT(nfl_game_result_header),0),FALSE)),"",VLOOKUP($B3063,INDIRECT(nfl_game_result),MATCH(I$1,INDIRECT(nfl_game_result_header),0),FALSE)),"error")</f>
        <v>14</v>
      </c>
      <c r="J3063" t="str">
        <f ca="1">IFERROR(IF(ISBLANK(VLOOKUP($B3063,INDIRECT(nfl_game_result),MATCH(J$1,INDIRECT(nfl_game_result_header),0),FALSE)),"",VLOOKUP($B3063,INDIRECT(nfl_game_result),MATCH(J$1,INDIRECT(nfl_game_result_header),0),FALSE)),"error")</f>
        <v>OAK</v>
      </c>
      <c r="K3063" t="str">
        <f ca="1">IFERROR(IF(ISBLANK(VLOOKUP($B3063,INDIRECT(nfl_game_result),MATCH(K$1,INDIRECT(nfl_game_result_header),0),FALSE)),"",VLOOKUP($B3063,INDIRECT(nfl_game_result),MATCH(K$1,INDIRECT(nfl_game_result_header),0),FALSE)),"error")</f>
        <v>OAK</v>
      </c>
      <c r="L3063" s="23" t="str">
        <f ca="1">IFERROR(IF(ISBLANK(VLOOKUP($B3063,INDIRECT(nfl_game_result),MATCH(L$1,INDIRECT(nfl_game_result_header),0),FALSE)),"",VLOOKUP($B3063,INDIRECT(nfl_game_result),MATCH(L$1,INDIRECT(nfl_game_result_header),0),FALSE)),"error")</f>
        <v>U</v>
      </c>
      <c r="M3063" t="s">
        <v>14</v>
      </c>
      <c r="N3063">
        <v>-3</v>
      </c>
      <c r="O3063" t="s">
        <v>85</v>
      </c>
      <c r="P3063">
        <v>0.53</v>
      </c>
      <c r="Q3063" t="s">
        <v>85</v>
      </c>
      <c r="V3063" s="23" t="s">
        <v>416</v>
      </c>
      <c r="W3063">
        <f ca="1">VALUE(LEFT(C3063, 4))</f>
        <v>2017</v>
      </c>
      <c r="X3063">
        <f ca="1">VALUE(MID(C3063,6,FIND("_",C3063,6)-6))</f>
        <v>12</v>
      </c>
      <c r="Y3063">
        <f ca="1">IF(NOT(OR(ISBLANK(D3063),ISBLANK(E3063),D3063="",E3063="")),D3063-E3063,"")</f>
        <v>0</v>
      </c>
      <c r="Z3063">
        <f ca="1">IF(OR(NOT(ISNUMBER(D3063)),ISBLANK(D3063),D3063="",ISBLANK(N3063)),"",ABS(D3063-N3063))</f>
        <v>2</v>
      </c>
      <c r="AA3063">
        <f ca="1">IF(OR(ISBLANK(J3063),ISBLANK(O3063),J3063="",O3063=""),"",IF(J3063=O3063,1,0))</f>
        <v>1</v>
      </c>
      <c r="AB3063">
        <f ca="1">IF(OR(ISBLANK(K3063),ISBLANK(Q3063),K3063="",Q3063=""),"",IF(K3063=Q3063,1,0))</f>
        <v>1</v>
      </c>
      <c r="AC3063" s="23" t="str">
        <f t="shared" ca="1" si="47"/>
        <v/>
      </c>
    </row>
    <row r="3064" spans="1:29" x14ac:dyDescent="0.25">
      <c r="A3064" s="23">
        <v>3063</v>
      </c>
      <c r="B3064">
        <v>1508</v>
      </c>
      <c r="C3064" t="str">
        <f ca="1">IFERROR(VLOOKUP($B3064,INDIRECT(nfl_game_result),MATCH(C$1,INDIRECT(nfl_game_result_header),0),FALSE),"error")</f>
        <v>2017_12_NOR@LAR</v>
      </c>
      <c r="D3064">
        <f ca="1">IFERROR(IF(ISBLANK(VLOOKUP($B3064,INDIRECT(nfl_game_result),MATCH(D$1,INDIRECT(nfl_game_result_header),0),FALSE)),"",VLOOKUP($B3064,INDIRECT(nfl_game_result),MATCH(D$1,INDIRECT(nfl_game_result_header),0),FALSE)),"error")</f>
        <v>-2.5</v>
      </c>
      <c r="E3064">
        <f ca="1">IFERROR(IF(ISBLANK(VLOOKUP($B3064,INDIRECT(nfl_game_result),MATCH(E$1,INDIRECT(nfl_game_result_header),0),FALSE)),"",VLOOKUP($B3064,INDIRECT(nfl_game_result),MATCH(E$1,INDIRECT(nfl_game_result_header),0),FALSE)),"error")</f>
        <v>-2.5</v>
      </c>
      <c r="F3064" s="23">
        <f ca="1">IFERROR(IF(ISBLANK(VLOOKUP($B3064,INDIRECT(nfl_game_result),MATCH(F$1,INDIRECT(nfl_game_result_header),0),FALSE)),"",VLOOKUP($B3064,INDIRECT(nfl_game_result),MATCH(F$1,INDIRECT(nfl_game_result_header),0),FALSE)),"error")</f>
        <v>54</v>
      </c>
      <c r="G3064" s="23">
        <f ca="1">IFERROR(IF(ISBLANK(VLOOKUP($B3064,INDIRECT(nfl_game_result),MATCH(G$1,INDIRECT(nfl_game_result_header),0),FALSE)),"",VLOOKUP($B3064,INDIRECT(nfl_game_result),MATCH(G$1,INDIRECT(nfl_game_result_header),0),FALSE)),"error")</f>
        <v>53.5</v>
      </c>
      <c r="H3064">
        <f ca="1">IFERROR(IF(ISBLANK(VLOOKUP($B3064,INDIRECT(nfl_game_result),MATCH(H$1,INDIRECT(nfl_game_result_header),0),FALSE)),"",VLOOKUP($B3064,INDIRECT(nfl_game_result),MATCH(H$1,INDIRECT(nfl_game_result_header),0),FALSE)),"error")</f>
        <v>26</v>
      </c>
      <c r="I3064">
        <f ca="1">IFERROR(IF(ISBLANK(VLOOKUP($B3064,INDIRECT(nfl_game_result),MATCH(I$1,INDIRECT(nfl_game_result_header),0),FALSE)),"",VLOOKUP($B3064,INDIRECT(nfl_game_result),MATCH(I$1,INDIRECT(nfl_game_result_header),0),FALSE)),"error")</f>
        <v>20</v>
      </c>
      <c r="J3064" t="str">
        <f ca="1">IFERROR(IF(ISBLANK(VLOOKUP($B3064,INDIRECT(nfl_game_result),MATCH(J$1,INDIRECT(nfl_game_result_header),0),FALSE)),"",VLOOKUP($B3064,INDIRECT(nfl_game_result),MATCH(J$1,INDIRECT(nfl_game_result_header),0),FALSE)),"error")</f>
        <v>LAR</v>
      </c>
      <c r="K3064" t="str">
        <f ca="1">IFERROR(IF(ISBLANK(VLOOKUP($B3064,INDIRECT(nfl_game_result),MATCH(K$1,INDIRECT(nfl_game_result_header),0),FALSE)),"",VLOOKUP($B3064,INDIRECT(nfl_game_result),MATCH(K$1,INDIRECT(nfl_game_result_header),0),FALSE)),"error")</f>
        <v>LAR</v>
      </c>
      <c r="L3064" s="23" t="str">
        <f ca="1">IFERROR(IF(ISBLANK(VLOOKUP($B3064,INDIRECT(nfl_game_result),MATCH(L$1,INDIRECT(nfl_game_result_header),0),FALSE)),"",VLOOKUP($B3064,INDIRECT(nfl_game_result),MATCH(L$1,INDIRECT(nfl_game_result_header),0),FALSE)),"error")</f>
        <v>U</v>
      </c>
      <c r="M3064" t="s">
        <v>14</v>
      </c>
      <c r="N3064">
        <v>1</v>
      </c>
      <c r="O3064" t="s">
        <v>123</v>
      </c>
      <c r="P3064">
        <v>0.52</v>
      </c>
      <c r="Q3064" t="s">
        <v>123</v>
      </c>
      <c r="V3064" s="23" t="s">
        <v>416</v>
      </c>
      <c r="W3064">
        <f ca="1">VALUE(LEFT(C3064, 4))</f>
        <v>2017</v>
      </c>
      <c r="X3064">
        <f ca="1">VALUE(MID(C3064,6,FIND("_",C3064,6)-6))</f>
        <v>12</v>
      </c>
      <c r="Y3064">
        <f ca="1">IF(NOT(OR(ISBLANK(D3064),ISBLANK(E3064),D3064="",E3064="")),D3064-E3064,"")</f>
        <v>0</v>
      </c>
      <c r="Z3064">
        <f ca="1">IF(OR(NOT(ISNUMBER(D3064)),ISBLANK(D3064),D3064="",ISBLANK(N3064)),"",ABS(D3064-N3064))</f>
        <v>3.5</v>
      </c>
      <c r="AA3064">
        <f ca="1">IF(OR(ISBLANK(J3064),ISBLANK(O3064),J3064="",O3064=""),"",IF(J3064=O3064,1,0))</f>
        <v>1</v>
      </c>
      <c r="AB3064">
        <f ca="1">IF(OR(ISBLANK(K3064),ISBLANK(Q3064),K3064="",Q3064=""),"",IF(K3064=Q3064,1,0))</f>
        <v>1</v>
      </c>
      <c r="AC3064" s="23" t="str">
        <f t="shared" ca="1" si="47"/>
        <v/>
      </c>
    </row>
    <row r="3065" spans="1:29" x14ac:dyDescent="0.25">
      <c r="A3065" s="23">
        <v>3064</v>
      </c>
      <c r="B3065">
        <v>1509</v>
      </c>
      <c r="C3065" t="str">
        <f ca="1">IFERROR(VLOOKUP($B3065,INDIRECT(nfl_game_result),MATCH(C$1,INDIRECT(nfl_game_result_header),0),FALSE),"error")</f>
        <v>2017_12_JAX@ARI</v>
      </c>
      <c r="D3065">
        <f ca="1">IFERROR(IF(ISBLANK(VLOOKUP($B3065,INDIRECT(nfl_game_result),MATCH(D$1,INDIRECT(nfl_game_result_header),0),FALSE)),"",VLOOKUP($B3065,INDIRECT(nfl_game_result),MATCH(D$1,INDIRECT(nfl_game_result_header),0),FALSE)),"error")</f>
        <v>4.5</v>
      </c>
      <c r="E3065">
        <f ca="1">IFERROR(IF(ISBLANK(VLOOKUP($B3065,INDIRECT(nfl_game_result),MATCH(E$1,INDIRECT(nfl_game_result_header),0),FALSE)),"",VLOOKUP($B3065,INDIRECT(nfl_game_result),MATCH(E$1,INDIRECT(nfl_game_result_header),0),FALSE)),"error")</f>
        <v>5.5</v>
      </c>
      <c r="F3065" s="23">
        <f ca="1">IFERROR(IF(ISBLANK(VLOOKUP($B3065,INDIRECT(nfl_game_result),MATCH(F$1,INDIRECT(nfl_game_result_header),0),FALSE)),"",VLOOKUP($B3065,INDIRECT(nfl_game_result),MATCH(F$1,INDIRECT(nfl_game_result_header),0),FALSE)),"error")</f>
        <v>38</v>
      </c>
      <c r="G3065" s="23">
        <f ca="1">IFERROR(IF(ISBLANK(VLOOKUP($B3065,INDIRECT(nfl_game_result),MATCH(G$1,INDIRECT(nfl_game_result_header),0),FALSE)),"",VLOOKUP($B3065,INDIRECT(nfl_game_result),MATCH(G$1,INDIRECT(nfl_game_result_header),0),FALSE)),"error")</f>
        <v>38</v>
      </c>
      <c r="H3065">
        <f ca="1">IFERROR(IF(ISBLANK(VLOOKUP($B3065,INDIRECT(nfl_game_result),MATCH(H$1,INDIRECT(nfl_game_result_header),0),FALSE)),"",VLOOKUP($B3065,INDIRECT(nfl_game_result),MATCH(H$1,INDIRECT(nfl_game_result_header),0),FALSE)),"error")</f>
        <v>27</v>
      </c>
      <c r="I3065">
        <f ca="1">IFERROR(IF(ISBLANK(VLOOKUP($B3065,INDIRECT(nfl_game_result),MATCH(I$1,INDIRECT(nfl_game_result_header),0),FALSE)),"",VLOOKUP($B3065,INDIRECT(nfl_game_result),MATCH(I$1,INDIRECT(nfl_game_result_header),0),FALSE)),"error")</f>
        <v>24</v>
      </c>
      <c r="J3065" t="str">
        <f ca="1">IFERROR(IF(ISBLANK(VLOOKUP($B3065,INDIRECT(nfl_game_result),MATCH(J$1,INDIRECT(nfl_game_result_header),0),FALSE)),"",VLOOKUP($B3065,INDIRECT(nfl_game_result),MATCH(J$1,INDIRECT(nfl_game_result_header),0),FALSE)),"error")</f>
        <v>ARI</v>
      </c>
      <c r="K3065" t="str">
        <f ca="1">IFERROR(IF(ISBLANK(VLOOKUP($B3065,INDIRECT(nfl_game_result),MATCH(K$1,INDIRECT(nfl_game_result_header),0),FALSE)),"",VLOOKUP($B3065,INDIRECT(nfl_game_result),MATCH(K$1,INDIRECT(nfl_game_result_header),0),FALSE)),"error")</f>
        <v>ARI</v>
      </c>
      <c r="L3065" s="23" t="str">
        <f ca="1">IFERROR(IF(ISBLANK(VLOOKUP($B3065,INDIRECT(nfl_game_result),MATCH(L$1,INDIRECT(nfl_game_result_header),0),FALSE)),"",VLOOKUP($B3065,INDIRECT(nfl_game_result),MATCH(L$1,INDIRECT(nfl_game_result_header),0),FALSE)),"error")</f>
        <v>O</v>
      </c>
      <c r="M3065" t="s">
        <v>14</v>
      </c>
      <c r="N3065">
        <v>8.5</v>
      </c>
      <c r="O3065" t="s">
        <v>64</v>
      </c>
      <c r="P3065">
        <v>0.51</v>
      </c>
      <c r="Q3065" t="s">
        <v>64</v>
      </c>
      <c r="V3065" s="23" t="s">
        <v>416</v>
      </c>
      <c r="W3065">
        <f ca="1">VALUE(LEFT(C3065, 4))</f>
        <v>2017</v>
      </c>
      <c r="X3065">
        <f ca="1">VALUE(MID(C3065,6,FIND("_",C3065,6)-6))</f>
        <v>12</v>
      </c>
      <c r="Y3065">
        <f ca="1">IF(NOT(OR(ISBLANK(D3065),ISBLANK(E3065),D3065="",E3065="")),D3065-E3065,"")</f>
        <v>-1</v>
      </c>
      <c r="Z3065">
        <f ca="1">IF(OR(NOT(ISNUMBER(D3065)),ISBLANK(D3065),D3065="",ISBLANK(N3065)),"",ABS(D3065-N3065))</f>
        <v>4</v>
      </c>
      <c r="AA3065">
        <f ca="1">IF(OR(ISBLANK(J3065),ISBLANK(O3065),J3065="",O3065=""),"",IF(J3065=O3065,1,0))</f>
        <v>1</v>
      </c>
      <c r="AB3065">
        <f ca="1">IF(OR(ISBLANK(K3065),ISBLANK(Q3065),K3065="",Q3065=""),"",IF(K3065=Q3065,1,0))</f>
        <v>1</v>
      </c>
      <c r="AC3065" s="23" t="str">
        <f t="shared" ca="1" si="47"/>
        <v/>
      </c>
    </row>
    <row r="3066" spans="1:29" x14ac:dyDescent="0.25">
      <c r="A3066" s="23">
        <v>3065</v>
      </c>
      <c r="B3066">
        <v>1510</v>
      </c>
      <c r="C3066" t="str">
        <f ca="1">IFERROR(VLOOKUP($B3066,INDIRECT(nfl_game_result),MATCH(C$1,INDIRECT(nfl_game_result_header),0),FALSE),"error")</f>
        <v>2017_12_GBY@PIT</v>
      </c>
      <c r="D3066">
        <f ca="1">IFERROR(IF(ISBLANK(VLOOKUP($B3066,INDIRECT(nfl_game_result),MATCH(D$1,INDIRECT(nfl_game_result_header),0),FALSE)),"",VLOOKUP($B3066,INDIRECT(nfl_game_result),MATCH(D$1,INDIRECT(nfl_game_result_header),0),FALSE)),"error")</f>
        <v>-13.5</v>
      </c>
      <c r="E3066">
        <f ca="1">IFERROR(IF(ISBLANK(VLOOKUP($B3066,INDIRECT(nfl_game_result),MATCH(E$1,INDIRECT(nfl_game_result_header),0),FALSE)),"",VLOOKUP($B3066,INDIRECT(nfl_game_result),MATCH(E$1,INDIRECT(nfl_game_result_header),0),FALSE)),"error")</f>
        <v>-14</v>
      </c>
      <c r="F3066" s="23">
        <f ca="1">IFERROR(IF(ISBLANK(VLOOKUP($B3066,INDIRECT(nfl_game_result),MATCH(F$1,INDIRECT(nfl_game_result_header),0),FALSE)),"",VLOOKUP($B3066,INDIRECT(nfl_game_result),MATCH(F$1,INDIRECT(nfl_game_result_header),0),FALSE)),"error")</f>
        <v>41.5</v>
      </c>
      <c r="G3066" s="23">
        <f ca="1">IFERROR(IF(ISBLANK(VLOOKUP($B3066,INDIRECT(nfl_game_result),MATCH(G$1,INDIRECT(nfl_game_result_header),0),FALSE)),"",VLOOKUP($B3066,INDIRECT(nfl_game_result),MATCH(G$1,INDIRECT(nfl_game_result_header),0),FALSE)),"error")</f>
        <v>43.5</v>
      </c>
      <c r="H3066">
        <f ca="1">IFERROR(IF(ISBLANK(VLOOKUP($B3066,INDIRECT(nfl_game_result),MATCH(H$1,INDIRECT(nfl_game_result_header),0),FALSE)),"",VLOOKUP($B3066,INDIRECT(nfl_game_result),MATCH(H$1,INDIRECT(nfl_game_result_header),0),FALSE)),"error")</f>
        <v>31</v>
      </c>
      <c r="I3066">
        <f ca="1">IFERROR(IF(ISBLANK(VLOOKUP($B3066,INDIRECT(nfl_game_result),MATCH(I$1,INDIRECT(nfl_game_result_header),0),FALSE)),"",VLOOKUP($B3066,INDIRECT(nfl_game_result),MATCH(I$1,INDIRECT(nfl_game_result_header),0),FALSE)),"error")</f>
        <v>28</v>
      </c>
      <c r="J3066" t="str">
        <f ca="1">IFERROR(IF(ISBLANK(VLOOKUP($B3066,INDIRECT(nfl_game_result),MATCH(J$1,INDIRECT(nfl_game_result_header),0),FALSE)),"",VLOOKUP($B3066,INDIRECT(nfl_game_result),MATCH(J$1,INDIRECT(nfl_game_result_header),0),FALSE)),"error")</f>
        <v>GBY</v>
      </c>
      <c r="K3066" t="str">
        <f ca="1">IFERROR(IF(ISBLANK(VLOOKUP($B3066,INDIRECT(nfl_game_result),MATCH(K$1,INDIRECT(nfl_game_result_header),0),FALSE)),"",VLOOKUP($B3066,INDIRECT(nfl_game_result),MATCH(K$1,INDIRECT(nfl_game_result_header),0),FALSE)),"error")</f>
        <v>PIT</v>
      </c>
      <c r="L3066" s="23" t="str">
        <f ca="1">IFERROR(IF(ISBLANK(VLOOKUP($B3066,INDIRECT(nfl_game_result),MATCH(L$1,INDIRECT(nfl_game_result_header),0),FALSE)),"",VLOOKUP($B3066,INDIRECT(nfl_game_result),MATCH(L$1,INDIRECT(nfl_game_result_header),0),FALSE)),"error")</f>
        <v>O</v>
      </c>
      <c r="M3066" t="s">
        <v>14</v>
      </c>
      <c r="N3066">
        <v>-12.5</v>
      </c>
      <c r="O3066" t="s">
        <v>87</v>
      </c>
      <c r="P3066">
        <v>0.63</v>
      </c>
      <c r="Q3066" t="s">
        <v>87</v>
      </c>
      <c r="V3066" s="23" t="s">
        <v>416</v>
      </c>
      <c r="W3066">
        <f ca="1">VALUE(LEFT(C3066, 4))</f>
        <v>2017</v>
      </c>
      <c r="X3066">
        <f ca="1">VALUE(MID(C3066,6,FIND("_",C3066,6)-6))</f>
        <v>12</v>
      </c>
      <c r="Y3066">
        <f ca="1">IF(NOT(OR(ISBLANK(D3066),ISBLANK(E3066),D3066="",E3066="")),D3066-E3066,"")</f>
        <v>0.5</v>
      </c>
      <c r="Z3066">
        <f ca="1">IF(OR(NOT(ISNUMBER(D3066)),ISBLANK(D3066),D3066="",ISBLANK(N3066)),"",ABS(D3066-N3066))</f>
        <v>1</v>
      </c>
      <c r="AA3066">
        <f ca="1">IF(OR(ISBLANK(J3066),ISBLANK(O3066),J3066="",O3066=""),"",IF(J3066=O3066,1,0))</f>
        <v>0</v>
      </c>
      <c r="AB3066">
        <f ca="1">IF(OR(ISBLANK(K3066),ISBLANK(Q3066),K3066="",Q3066=""),"",IF(K3066=Q3066,1,0))</f>
        <v>1</v>
      </c>
      <c r="AC3066" s="23" t="str">
        <f t="shared" ca="1" si="47"/>
        <v/>
      </c>
    </row>
    <row r="3067" spans="1:29" x14ac:dyDescent="0.25">
      <c r="A3067" s="23">
        <v>3066</v>
      </c>
      <c r="B3067">
        <v>1511</v>
      </c>
      <c r="C3067" t="str">
        <f ca="1">IFERROR(VLOOKUP($B3067,INDIRECT(nfl_game_result),MATCH(C$1,INDIRECT(nfl_game_result_header),0),FALSE),"error")</f>
        <v>2017_12_HOU@BAL</v>
      </c>
      <c r="D3067">
        <f ca="1">IFERROR(IF(ISBLANK(VLOOKUP($B3067,INDIRECT(nfl_game_result),MATCH(D$1,INDIRECT(nfl_game_result_header),0),FALSE)),"",VLOOKUP($B3067,INDIRECT(nfl_game_result),MATCH(D$1,INDIRECT(nfl_game_result_header),0),FALSE)),"error")</f>
        <v>-7</v>
      </c>
      <c r="E3067">
        <f ca="1">IFERROR(IF(ISBLANK(VLOOKUP($B3067,INDIRECT(nfl_game_result),MATCH(E$1,INDIRECT(nfl_game_result_header),0),FALSE)),"",VLOOKUP($B3067,INDIRECT(nfl_game_result),MATCH(E$1,INDIRECT(nfl_game_result_header),0),FALSE)),"error")</f>
        <v>-7</v>
      </c>
      <c r="F3067" s="23">
        <f ca="1">IFERROR(IF(ISBLANK(VLOOKUP($B3067,INDIRECT(nfl_game_result),MATCH(F$1,INDIRECT(nfl_game_result_header),0),FALSE)),"",VLOOKUP($B3067,INDIRECT(nfl_game_result),MATCH(F$1,INDIRECT(nfl_game_result_header),0),FALSE)),"error")</f>
        <v>38</v>
      </c>
      <c r="G3067" s="23">
        <f ca="1">IFERROR(IF(ISBLANK(VLOOKUP($B3067,INDIRECT(nfl_game_result),MATCH(G$1,INDIRECT(nfl_game_result_header),0),FALSE)),"",VLOOKUP($B3067,INDIRECT(nfl_game_result),MATCH(G$1,INDIRECT(nfl_game_result_header),0),FALSE)),"error")</f>
        <v>38</v>
      </c>
      <c r="H3067">
        <f ca="1">IFERROR(IF(ISBLANK(VLOOKUP($B3067,INDIRECT(nfl_game_result),MATCH(H$1,INDIRECT(nfl_game_result_header),0),FALSE)),"",VLOOKUP($B3067,INDIRECT(nfl_game_result),MATCH(H$1,INDIRECT(nfl_game_result_header),0),FALSE)),"error")</f>
        <v>23</v>
      </c>
      <c r="I3067">
        <f ca="1">IFERROR(IF(ISBLANK(VLOOKUP($B3067,INDIRECT(nfl_game_result),MATCH(I$1,INDIRECT(nfl_game_result_header),0),FALSE)),"",VLOOKUP($B3067,INDIRECT(nfl_game_result),MATCH(I$1,INDIRECT(nfl_game_result_header),0),FALSE)),"error")</f>
        <v>16</v>
      </c>
      <c r="J3067" t="str">
        <f ca="1">IFERROR(IF(ISBLANK(VLOOKUP($B3067,INDIRECT(nfl_game_result),MATCH(J$1,INDIRECT(nfl_game_result_header),0),FALSE)),"",VLOOKUP($B3067,INDIRECT(nfl_game_result),MATCH(J$1,INDIRECT(nfl_game_result_header),0),FALSE)),"error")</f>
        <v>na</v>
      </c>
      <c r="K3067" t="str">
        <f ca="1">IFERROR(IF(ISBLANK(VLOOKUP($B3067,INDIRECT(nfl_game_result),MATCH(K$1,INDIRECT(nfl_game_result_header),0),FALSE)),"",VLOOKUP($B3067,INDIRECT(nfl_game_result),MATCH(K$1,INDIRECT(nfl_game_result_header),0),FALSE)),"error")</f>
        <v>BAL</v>
      </c>
      <c r="L3067" s="23" t="str">
        <f ca="1">IFERROR(IF(ISBLANK(VLOOKUP($B3067,INDIRECT(nfl_game_result),MATCH(L$1,INDIRECT(nfl_game_result_header),0),FALSE)),"",VLOOKUP($B3067,INDIRECT(nfl_game_result),MATCH(L$1,INDIRECT(nfl_game_result_header),0),FALSE)),"error")</f>
        <v>O</v>
      </c>
      <c r="M3067" t="s">
        <v>14</v>
      </c>
      <c r="N3067">
        <v>-4</v>
      </c>
      <c r="O3067" t="s">
        <v>65</v>
      </c>
      <c r="P3067">
        <v>0.61</v>
      </c>
      <c r="Q3067" t="s">
        <v>65</v>
      </c>
      <c r="V3067" s="23" t="s">
        <v>416</v>
      </c>
      <c r="W3067">
        <f ca="1">VALUE(LEFT(C3067, 4))</f>
        <v>2017</v>
      </c>
      <c r="X3067">
        <f ca="1">VALUE(MID(C3067,6,FIND("_",C3067,6)-6))</f>
        <v>12</v>
      </c>
      <c r="Y3067">
        <f ca="1">IF(NOT(OR(ISBLANK(D3067),ISBLANK(E3067),D3067="",E3067="")),D3067-E3067,"")</f>
        <v>0</v>
      </c>
      <c r="Z3067">
        <f ca="1">IF(OR(NOT(ISNUMBER(D3067)),ISBLANK(D3067),D3067="",ISBLANK(N3067)),"",ABS(D3067-N3067))</f>
        <v>3</v>
      </c>
      <c r="AA3067">
        <f ca="1">IF(OR(ISBLANK(J3067),ISBLANK(O3067),J3067="",O3067=""),"",IF(J3067=O3067,1,0))</f>
        <v>0</v>
      </c>
      <c r="AB3067">
        <f ca="1">IF(OR(ISBLANK(K3067),ISBLANK(Q3067),K3067="",Q3067=""),"",IF(K3067=Q3067,1,0))</f>
        <v>1</v>
      </c>
      <c r="AC3067" s="23" t="str">
        <f t="shared" ca="1" si="47"/>
        <v/>
      </c>
    </row>
    <row r="3068" spans="1:29" x14ac:dyDescent="0.25">
      <c r="A3068" s="23">
        <v>3067</v>
      </c>
      <c r="B3068">
        <v>1512</v>
      </c>
      <c r="C3068" t="str">
        <f ca="1">IFERROR(VLOOKUP($B3068,INDIRECT(nfl_game_result),MATCH(C$1,INDIRECT(nfl_game_result_header),0),FALSE),"error")</f>
        <v>2017_13_WAS@DAL</v>
      </c>
      <c r="D3068">
        <f ca="1">IFERROR(IF(ISBLANK(VLOOKUP($B3068,INDIRECT(nfl_game_result),MATCH(D$1,INDIRECT(nfl_game_result_header),0),FALSE)),"",VLOOKUP($B3068,INDIRECT(nfl_game_result),MATCH(D$1,INDIRECT(nfl_game_result_header),0),FALSE)),"error")</f>
        <v>-1.5</v>
      </c>
      <c r="E3068">
        <f ca="1">IFERROR(IF(ISBLANK(VLOOKUP($B3068,INDIRECT(nfl_game_result),MATCH(E$1,INDIRECT(nfl_game_result_header),0),FALSE)),"",VLOOKUP($B3068,INDIRECT(nfl_game_result),MATCH(E$1,INDIRECT(nfl_game_result_header),0),FALSE)),"error")</f>
        <v>-1.5</v>
      </c>
      <c r="F3068" s="23">
        <f ca="1">IFERROR(IF(ISBLANK(VLOOKUP($B3068,INDIRECT(nfl_game_result),MATCH(F$1,INDIRECT(nfl_game_result_header),0),FALSE)),"",VLOOKUP($B3068,INDIRECT(nfl_game_result),MATCH(F$1,INDIRECT(nfl_game_result_header),0),FALSE)),"error")</f>
        <v>44</v>
      </c>
      <c r="G3068" s="23">
        <f ca="1">IFERROR(IF(ISBLANK(VLOOKUP($B3068,INDIRECT(nfl_game_result),MATCH(G$1,INDIRECT(nfl_game_result_header),0),FALSE)),"",VLOOKUP($B3068,INDIRECT(nfl_game_result),MATCH(G$1,INDIRECT(nfl_game_result_header),0),FALSE)),"error")</f>
        <v>46.5</v>
      </c>
      <c r="H3068">
        <f ca="1">IFERROR(IF(ISBLANK(VLOOKUP($B3068,INDIRECT(nfl_game_result),MATCH(H$1,INDIRECT(nfl_game_result_header),0),FALSE)),"",VLOOKUP($B3068,INDIRECT(nfl_game_result),MATCH(H$1,INDIRECT(nfl_game_result_header),0),FALSE)),"error")</f>
        <v>38</v>
      </c>
      <c r="I3068">
        <f ca="1">IFERROR(IF(ISBLANK(VLOOKUP($B3068,INDIRECT(nfl_game_result),MATCH(I$1,INDIRECT(nfl_game_result_header),0),FALSE)),"",VLOOKUP($B3068,INDIRECT(nfl_game_result),MATCH(I$1,INDIRECT(nfl_game_result_header),0),FALSE)),"error")</f>
        <v>14</v>
      </c>
      <c r="J3068" t="str">
        <f ca="1">IFERROR(IF(ISBLANK(VLOOKUP($B3068,INDIRECT(nfl_game_result),MATCH(J$1,INDIRECT(nfl_game_result_header),0),FALSE)),"",VLOOKUP($B3068,INDIRECT(nfl_game_result),MATCH(J$1,INDIRECT(nfl_game_result_header),0),FALSE)),"error")</f>
        <v>DAL</v>
      </c>
      <c r="K3068" t="str">
        <f ca="1">IFERROR(IF(ISBLANK(VLOOKUP($B3068,INDIRECT(nfl_game_result),MATCH(K$1,INDIRECT(nfl_game_result_header),0),FALSE)),"",VLOOKUP($B3068,INDIRECT(nfl_game_result),MATCH(K$1,INDIRECT(nfl_game_result_header),0),FALSE)),"error")</f>
        <v>DAL</v>
      </c>
      <c r="L3068" s="23" t="str">
        <f ca="1">IFERROR(IF(ISBLANK(VLOOKUP($B3068,INDIRECT(nfl_game_result),MATCH(L$1,INDIRECT(nfl_game_result_header),0),FALSE)),"",VLOOKUP($B3068,INDIRECT(nfl_game_result),MATCH(L$1,INDIRECT(nfl_game_result_header),0),FALSE)),"error")</f>
        <v>O</v>
      </c>
      <c r="M3068" t="s">
        <v>16</v>
      </c>
      <c r="N3068">
        <v>-2</v>
      </c>
      <c r="O3068" t="s">
        <v>94</v>
      </c>
      <c r="P3068">
        <v>0.6</v>
      </c>
      <c r="Q3068" t="s">
        <v>94</v>
      </c>
      <c r="V3068" s="23" t="s">
        <v>416</v>
      </c>
      <c r="W3068">
        <f ca="1">VALUE(LEFT(C3068, 4))</f>
        <v>2017</v>
      </c>
      <c r="X3068">
        <f ca="1">VALUE(MID(C3068,6,FIND("_",C3068,6)-6))</f>
        <v>13</v>
      </c>
      <c r="Y3068">
        <f ca="1">IF(NOT(OR(ISBLANK(D3068),ISBLANK(E3068),D3068="",E3068="")),D3068-E3068,"")</f>
        <v>0</v>
      </c>
      <c r="Z3068">
        <f ca="1">IF(OR(NOT(ISNUMBER(D3068)),ISBLANK(D3068),D3068="",ISBLANK(N3068)),"",ABS(D3068-N3068))</f>
        <v>0.5</v>
      </c>
      <c r="AA3068">
        <f ca="1">IF(OR(ISBLANK(J3068),ISBLANK(O3068),J3068="",O3068=""),"",IF(J3068=O3068,1,0))</f>
        <v>0</v>
      </c>
      <c r="AB3068">
        <f ca="1">IF(OR(ISBLANK(K3068),ISBLANK(Q3068),K3068="",Q3068=""),"",IF(K3068=Q3068,1,0))</f>
        <v>0</v>
      </c>
      <c r="AC3068" s="23" t="str">
        <f t="shared" ca="1" si="47"/>
        <v/>
      </c>
    </row>
    <row r="3069" spans="1:29" x14ac:dyDescent="0.25">
      <c r="A3069" s="23">
        <v>3068</v>
      </c>
      <c r="B3069">
        <v>1513</v>
      </c>
      <c r="C3069" t="str">
        <f ca="1">IFERROR(VLOOKUP($B3069,INDIRECT(nfl_game_result),MATCH(C$1,INDIRECT(nfl_game_result_header),0),FALSE),"error")</f>
        <v>2017_13_KCY@NYJ</v>
      </c>
      <c r="D3069">
        <f ca="1">IFERROR(IF(ISBLANK(VLOOKUP($B3069,INDIRECT(nfl_game_result),MATCH(D$1,INDIRECT(nfl_game_result_header),0),FALSE)),"",VLOOKUP($B3069,INDIRECT(nfl_game_result),MATCH(D$1,INDIRECT(nfl_game_result_header),0),FALSE)),"error")</f>
        <v>3.5</v>
      </c>
      <c r="E3069">
        <f ca="1">IFERROR(IF(ISBLANK(VLOOKUP($B3069,INDIRECT(nfl_game_result),MATCH(E$1,INDIRECT(nfl_game_result_header),0),FALSE)),"",VLOOKUP($B3069,INDIRECT(nfl_game_result),MATCH(E$1,INDIRECT(nfl_game_result_header),0),FALSE)),"error")</f>
        <v>3.5</v>
      </c>
      <c r="F3069" s="23">
        <f ca="1">IFERROR(IF(ISBLANK(VLOOKUP($B3069,INDIRECT(nfl_game_result),MATCH(F$1,INDIRECT(nfl_game_result_header),0),FALSE)),"",VLOOKUP($B3069,INDIRECT(nfl_game_result),MATCH(F$1,INDIRECT(nfl_game_result_header),0),FALSE)),"error")</f>
        <v>43.5</v>
      </c>
      <c r="G3069" s="23">
        <f ca="1">IFERROR(IF(ISBLANK(VLOOKUP($B3069,INDIRECT(nfl_game_result),MATCH(G$1,INDIRECT(nfl_game_result_header),0),FALSE)),"",VLOOKUP($B3069,INDIRECT(nfl_game_result),MATCH(G$1,INDIRECT(nfl_game_result_header),0),FALSE)),"error")</f>
        <v>43.5</v>
      </c>
      <c r="H3069">
        <f ca="1">IFERROR(IF(ISBLANK(VLOOKUP($B3069,INDIRECT(nfl_game_result),MATCH(H$1,INDIRECT(nfl_game_result_header),0),FALSE)),"",VLOOKUP($B3069,INDIRECT(nfl_game_result),MATCH(H$1,INDIRECT(nfl_game_result_header),0),FALSE)),"error")</f>
        <v>38</v>
      </c>
      <c r="I3069">
        <f ca="1">IFERROR(IF(ISBLANK(VLOOKUP($B3069,INDIRECT(nfl_game_result),MATCH(I$1,INDIRECT(nfl_game_result_header),0),FALSE)),"",VLOOKUP($B3069,INDIRECT(nfl_game_result),MATCH(I$1,INDIRECT(nfl_game_result_header),0),FALSE)),"error")</f>
        <v>31</v>
      </c>
      <c r="J3069" t="str">
        <f ca="1">IFERROR(IF(ISBLANK(VLOOKUP($B3069,INDIRECT(nfl_game_result),MATCH(J$1,INDIRECT(nfl_game_result_header),0),FALSE)),"",VLOOKUP($B3069,INDIRECT(nfl_game_result),MATCH(J$1,INDIRECT(nfl_game_result_header),0),FALSE)),"error")</f>
        <v>NYJ</v>
      </c>
      <c r="K3069" t="str">
        <f ca="1">IFERROR(IF(ISBLANK(VLOOKUP($B3069,INDIRECT(nfl_game_result),MATCH(K$1,INDIRECT(nfl_game_result_header),0),FALSE)),"",VLOOKUP($B3069,INDIRECT(nfl_game_result),MATCH(K$1,INDIRECT(nfl_game_result_header),0),FALSE)),"error")</f>
        <v>NYJ</v>
      </c>
      <c r="L3069" s="23" t="str">
        <f ca="1">IFERROR(IF(ISBLANK(VLOOKUP($B3069,INDIRECT(nfl_game_result),MATCH(L$1,INDIRECT(nfl_game_result_header),0),FALSE)),"",VLOOKUP($B3069,INDIRECT(nfl_game_result),MATCH(L$1,INDIRECT(nfl_game_result_header),0),FALSE)),"error")</f>
        <v>O</v>
      </c>
      <c r="M3069" t="s">
        <v>16</v>
      </c>
      <c r="N3069">
        <v>1.5</v>
      </c>
      <c r="O3069" t="s">
        <v>331</v>
      </c>
      <c r="P3069">
        <v>0.62</v>
      </c>
      <c r="Q3069" t="s">
        <v>331</v>
      </c>
      <c r="V3069" s="23" t="s">
        <v>416</v>
      </c>
      <c r="W3069">
        <f ca="1">VALUE(LEFT(C3069, 4))</f>
        <v>2017</v>
      </c>
      <c r="X3069">
        <f ca="1">VALUE(MID(C3069,6,FIND("_",C3069,6)-6))</f>
        <v>13</v>
      </c>
      <c r="Y3069">
        <f ca="1">IF(NOT(OR(ISBLANK(D3069),ISBLANK(E3069),D3069="",E3069="")),D3069-E3069,"")</f>
        <v>0</v>
      </c>
      <c r="Z3069">
        <f ca="1">IF(OR(NOT(ISNUMBER(D3069)),ISBLANK(D3069),D3069="",ISBLANK(N3069)),"",ABS(D3069-N3069))</f>
        <v>2</v>
      </c>
      <c r="AA3069">
        <f ca="1">IF(OR(ISBLANK(J3069),ISBLANK(O3069),J3069="",O3069=""),"",IF(J3069=O3069,1,0))</f>
        <v>0</v>
      </c>
      <c r="AB3069">
        <f ca="1">IF(OR(ISBLANK(K3069),ISBLANK(Q3069),K3069="",Q3069=""),"",IF(K3069=Q3069,1,0))</f>
        <v>0</v>
      </c>
      <c r="AC3069" s="23" t="str">
        <f t="shared" ca="1" si="47"/>
        <v/>
      </c>
    </row>
    <row r="3070" spans="1:29" x14ac:dyDescent="0.25">
      <c r="A3070" s="23">
        <v>3069</v>
      </c>
      <c r="B3070">
        <v>1514</v>
      </c>
      <c r="C3070" t="str">
        <f ca="1">IFERROR(VLOOKUP($B3070,INDIRECT(nfl_game_result),MATCH(C$1,INDIRECT(nfl_game_result_header),0),FALSE),"error")</f>
        <v>2017_13_NWE@BUF</v>
      </c>
      <c r="D3070">
        <f ca="1">IFERROR(IF(ISBLANK(VLOOKUP($B3070,INDIRECT(nfl_game_result),MATCH(D$1,INDIRECT(nfl_game_result_header),0),FALSE)),"",VLOOKUP($B3070,INDIRECT(nfl_game_result),MATCH(D$1,INDIRECT(nfl_game_result_header),0),FALSE)),"error")</f>
        <v>8</v>
      </c>
      <c r="E3070">
        <f ca="1">IFERROR(IF(ISBLANK(VLOOKUP($B3070,INDIRECT(nfl_game_result),MATCH(E$1,INDIRECT(nfl_game_result_header),0),FALSE)),"",VLOOKUP($B3070,INDIRECT(nfl_game_result),MATCH(E$1,INDIRECT(nfl_game_result_header),0),FALSE)),"error")</f>
        <v>9</v>
      </c>
      <c r="F3070" s="23">
        <f ca="1">IFERROR(IF(ISBLANK(VLOOKUP($B3070,INDIRECT(nfl_game_result),MATCH(F$1,INDIRECT(nfl_game_result_header),0),FALSE)),"",VLOOKUP($B3070,INDIRECT(nfl_game_result),MATCH(F$1,INDIRECT(nfl_game_result_header),0),FALSE)),"error")</f>
        <v>49</v>
      </c>
      <c r="G3070" s="23">
        <f ca="1">IFERROR(IF(ISBLANK(VLOOKUP($B3070,INDIRECT(nfl_game_result),MATCH(G$1,INDIRECT(nfl_game_result_header),0),FALSE)),"",VLOOKUP($B3070,INDIRECT(nfl_game_result),MATCH(G$1,INDIRECT(nfl_game_result_header),0),FALSE)),"error")</f>
        <v>48.5</v>
      </c>
      <c r="H3070">
        <f ca="1">IFERROR(IF(ISBLANK(VLOOKUP($B3070,INDIRECT(nfl_game_result),MATCH(H$1,INDIRECT(nfl_game_result_header),0),FALSE)),"",VLOOKUP($B3070,INDIRECT(nfl_game_result),MATCH(H$1,INDIRECT(nfl_game_result_header),0),FALSE)),"error")</f>
        <v>3</v>
      </c>
      <c r="I3070">
        <f ca="1">IFERROR(IF(ISBLANK(VLOOKUP($B3070,INDIRECT(nfl_game_result),MATCH(I$1,INDIRECT(nfl_game_result_header),0),FALSE)),"",VLOOKUP($B3070,INDIRECT(nfl_game_result),MATCH(I$1,INDIRECT(nfl_game_result_header),0),FALSE)),"error")</f>
        <v>23</v>
      </c>
      <c r="J3070" t="str">
        <f ca="1">IFERROR(IF(ISBLANK(VLOOKUP($B3070,INDIRECT(nfl_game_result),MATCH(J$1,INDIRECT(nfl_game_result_header),0),FALSE)),"",VLOOKUP($B3070,INDIRECT(nfl_game_result),MATCH(J$1,INDIRECT(nfl_game_result_header),0),FALSE)),"error")</f>
        <v>NWE</v>
      </c>
      <c r="K3070" t="str">
        <f ca="1">IFERROR(IF(ISBLANK(VLOOKUP($B3070,INDIRECT(nfl_game_result),MATCH(K$1,INDIRECT(nfl_game_result_header),0),FALSE)),"",VLOOKUP($B3070,INDIRECT(nfl_game_result),MATCH(K$1,INDIRECT(nfl_game_result_header),0),FALSE)),"error")</f>
        <v>NWE</v>
      </c>
      <c r="L3070" s="23" t="str">
        <f ca="1">IFERROR(IF(ISBLANK(VLOOKUP($B3070,INDIRECT(nfl_game_result),MATCH(L$1,INDIRECT(nfl_game_result_header),0),FALSE)),"",VLOOKUP($B3070,INDIRECT(nfl_game_result),MATCH(L$1,INDIRECT(nfl_game_result_header),0),FALSE)),"error")</f>
        <v>U</v>
      </c>
      <c r="M3070" t="s">
        <v>16</v>
      </c>
      <c r="N3070">
        <v>9.5</v>
      </c>
      <c r="O3070" t="s">
        <v>332</v>
      </c>
      <c r="P3070">
        <v>0.65</v>
      </c>
      <c r="Q3070" t="s">
        <v>332</v>
      </c>
      <c r="V3070" s="23" t="s">
        <v>416</v>
      </c>
      <c r="W3070">
        <f ca="1">VALUE(LEFT(C3070, 4))</f>
        <v>2017</v>
      </c>
      <c r="X3070">
        <f ca="1">VALUE(MID(C3070,6,FIND("_",C3070,6)-6))</f>
        <v>13</v>
      </c>
      <c r="Y3070">
        <f ca="1">IF(NOT(OR(ISBLANK(D3070),ISBLANK(E3070),D3070="",E3070="")),D3070-E3070,"")</f>
        <v>-1</v>
      </c>
      <c r="Z3070">
        <f ca="1">IF(OR(NOT(ISNUMBER(D3070)),ISBLANK(D3070),D3070="",ISBLANK(N3070)),"",ABS(D3070-N3070))</f>
        <v>1.5</v>
      </c>
      <c r="AA3070">
        <f ca="1">IF(OR(ISBLANK(J3070),ISBLANK(O3070),J3070="",O3070=""),"",IF(J3070=O3070,1,0))</f>
        <v>1</v>
      </c>
      <c r="AB3070">
        <f ca="1">IF(OR(ISBLANK(K3070),ISBLANK(Q3070),K3070="",Q3070=""),"",IF(K3070=Q3070,1,0))</f>
        <v>1</v>
      </c>
      <c r="AC3070" s="23" t="str">
        <f t="shared" ca="1" si="47"/>
        <v/>
      </c>
    </row>
    <row r="3071" spans="1:29" x14ac:dyDescent="0.25">
      <c r="A3071" s="23">
        <v>3070</v>
      </c>
      <c r="B3071">
        <v>1515</v>
      </c>
      <c r="C3071" t="str">
        <f ca="1">IFERROR(VLOOKUP($B3071,INDIRECT(nfl_game_result),MATCH(C$1,INDIRECT(nfl_game_result_header),0),FALSE),"error")</f>
        <v>2017_13_DEN@MIA</v>
      </c>
      <c r="D3071">
        <f ca="1">IFERROR(IF(ISBLANK(VLOOKUP($B3071,INDIRECT(nfl_game_result),MATCH(D$1,INDIRECT(nfl_game_result_header),0),FALSE)),"",VLOOKUP($B3071,INDIRECT(nfl_game_result),MATCH(D$1,INDIRECT(nfl_game_result_header),0),FALSE)),"error")</f>
        <v>1</v>
      </c>
      <c r="E3071">
        <f ca="1">IFERROR(IF(ISBLANK(VLOOKUP($B3071,INDIRECT(nfl_game_result),MATCH(E$1,INDIRECT(nfl_game_result_header),0),FALSE)),"",VLOOKUP($B3071,INDIRECT(nfl_game_result),MATCH(E$1,INDIRECT(nfl_game_result_header),0),FALSE)),"error")</f>
        <v>1.5</v>
      </c>
      <c r="F3071" s="23">
        <f ca="1">IFERROR(IF(ISBLANK(VLOOKUP($B3071,INDIRECT(nfl_game_result),MATCH(F$1,INDIRECT(nfl_game_result_header),0),FALSE)),"",VLOOKUP($B3071,INDIRECT(nfl_game_result),MATCH(F$1,INDIRECT(nfl_game_result_header),0),FALSE)),"error")</f>
        <v>38</v>
      </c>
      <c r="G3071" s="23">
        <f ca="1">IFERROR(IF(ISBLANK(VLOOKUP($B3071,INDIRECT(nfl_game_result),MATCH(G$1,INDIRECT(nfl_game_result_header),0),FALSE)),"",VLOOKUP($B3071,INDIRECT(nfl_game_result),MATCH(G$1,INDIRECT(nfl_game_result_header),0),FALSE)),"error")</f>
        <v>40</v>
      </c>
      <c r="H3071">
        <f ca="1">IFERROR(IF(ISBLANK(VLOOKUP($B3071,INDIRECT(nfl_game_result),MATCH(H$1,INDIRECT(nfl_game_result_header),0),FALSE)),"",VLOOKUP($B3071,INDIRECT(nfl_game_result),MATCH(H$1,INDIRECT(nfl_game_result_header),0),FALSE)),"error")</f>
        <v>35</v>
      </c>
      <c r="I3071">
        <f ca="1">IFERROR(IF(ISBLANK(VLOOKUP($B3071,INDIRECT(nfl_game_result),MATCH(I$1,INDIRECT(nfl_game_result_header),0),FALSE)),"",VLOOKUP($B3071,INDIRECT(nfl_game_result),MATCH(I$1,INDIRECT(nfl_game_result_header),0),FALSE)),"error")</f>
        <v>9</v>
      </c>
      <c r="J3071" t="str">
        <f ca="1">IFERROR(IF(ISBLANK(VLOOKUP($B3071,INDIRECT(nfl_game_result),MATCH(J$1,INDIRECT(nfl_game_result_header),0),FALSE)),"",VLOOKUP($B3071,INDIRECT(nfl_game_result),MATCH(J$1,INDIRECT(nfl_game_result_header),0),FALSE)),"error")</f>
        <v>MIA</v>
      </c>
      <c r="K3071" t="str">
        <f ca="1">IFERROR(IF(ISBLANK(VLOOKUP($B3071,INDIRECT(nfl_game_result),MATCH(K$1,INDIRECT(nfl_game_result_header),0),FALSE)),"",VLOOKUP($B3071,INDIRECT(nfl_game_result),MATCH(K$1,INDIRECT(nfl_game_result_header),0),FALSE)),"error")</f>
        <v>MIA</v>
      </c>
      <c r="L3071" s="23" t="str">
        <f ca="1">IFERROR(IF(ISBLANK(VLOOKUP($B3071,INDIRECT(nfl_game_result),MATCH(L$1,INDIRECT(nfl_game_result_header),0),FALSE)),"",VLOOKUP($B3071,INDIRECT(nfl_game_result),MATCH(L$1,INDIRECT(nfl_game_result_header),0),FALSE)),"error")</f>
        <v>O</v>
      </c>
      <c r="M3071" t="s">
        <v>16</v>
      </c>
      <c r="N3071">
        <v>-3</v>
      </c>
      <c r="O3071" t="s">
        <v>79</v>
      </c>
      <c r="P3071">
        <v>0.56000000000000005</v>
      </c>
      <c r="Q3071" t="s">
        <v>79</v>
      </c>
      <c r="V3071" s="23" t="s">
        <v>416</v>
      </c>
      <c r="W3071">
        <f ca="1">VALUE(LEFT(C3071, 4))</f>
        <v>2017</v>
      </c>
      <c r="X3071">
        <f ca="1">VALUE(MID(C3071,6,FIND("_",C3071,6)-6))</f>
        <v>13</v>
      </c>
      <c r="Y3071">
        <f ca="1">IF(NOT(OR(ISBLANK(D3071),ISBLANK(E3071),D3071="",E3071="")),D3071-E3071,"")</f>
        <v>-0.5</v>
      </c>
      <c r="Z3071">
        <f ca="1">IF(OR(NOT(ISNUMBER(D3071)),ISBLANK(D3071),D3071="",ISBLANK(N3071)),"",ABS(D3071-N3071))</f>
        <v>4</v>
      </c>
      <c r="AA3071">
        <f ca="1">IF(OR(ISBLANK(J3071),ISBLANK(O3071),J3071="",O3071=""),"",IF(J3071=O3071,1,0))</f>
        <v>1</v>
      </c>
      <c r="AB3071">
        <f ca="1">IF(OR(ISBLANK(K3071),ISBLANK(Q3071),K3071="",Q3071=""),"",IF(K3071=Q3071,1,0))</f>
        <v>1</v>
      </c>
      <c r="AC3071" s="23" t="str">
        <f t="shared" ca="1" si="47"/>
        <v/>
      </c>
    </row>
    <row r="3072" spans="1:29" x14ac:dyDescent="0.25">
      <c r="A3072" s="23">
        <v>3071</v>
      </c>
      <c r="B3072">
        <v>1516</v>
      </c>
      <c r="C3072" t="str">
        <f ca="1">IFERROR(VLOOKUP($B3072,INDIRECT(nfl_game_result),MATCH(C$1,INDIRECT(nfl_game_result_header),0),FALSE),"error")</f>
        <v>2017_13_SFO@CHI</v>
      </c>
      <c r="D3072">
        <f ca="1">IFERROR(IF(ISBLANK(VLOOKUP($B3072,INDIRECT(nfl_game_result),MATCH(D$1,INDIRECT(nfl_game_result_header),0),FALSE)),"",VLOOKUP($B3072,INDIRECT(nfl_game_result),MATCH(D$1,INDIRECT(nfl_game_result_header),0),FALSE)),"error")</f>
        <v>-3.5</v>
      </c>
      <c r="E3072">
        <f ca="1">IFERROR(IF(ISBLANK(VLOOKUP($B3072,INDIRECT(nfl_game_result),MATCH(E$1,INDIRECT(nfl_game_result_header),0),FALSE)),"",VLOOKUP($B3072,INDIRECT(nfl_game_result),MATCH(E$1,INDIRECT(nfl_game_result_header),0),FALSE)),"error")</f>
        <v>-3</v>
      </c>
      <c r="F3072" s="23">
        <f ca="1">IFERROR(IF(ISBLANK(VLOOKUP($B3072,INDIRECT(nfl_game_result),MATCH(F$1,INDIRECT(nfl_game_result_header),0),FALSE)),"",VLOOKUP($B3072,INDIRECT(nfl_game_result),MATCH(F$1,INDIRECT(nfl_game_result_header),0),FALSE)),"error")</f>
        <v>39.5</v>
      </c>
      <c r="G3072" s="23">
        <f ca="1">IFERROR(IF(ISBLANK(VLOOKUP($B3072,INDIRECT(nfl_game_result),MATCH(G$1,INDIRECT(nfl_game_result_header),0),FALSE)),"",VLOOKUP($B3072,INDIRECT(nfl_game_result),MATCH(G$1,INDIRECT(nfl_game_result_header),0),FALSE)),"error")</f>
        <v>41</v>
      </c>
      <c r="H3072">
        <f ca="1">IFERROR(IF(ISBLANK(VLOOKUP($B3072,INDIRECT(nfl_game_result),MATCH(H$1,INDIRECT(nfl_game_result_header),0),FALSE)),"",VLOOKUP($B3072,INDIRECT(nfl_game_result),MATCH(H$1,INDIRECT(nfl_game_result_header),0),FALSE)),"error")</f>
        <v>14</v>
      </c>
      <c r="I3072">
        <f ca="1">IFERROR(IF(ISBLANK(VLOOKUP($B3072,INDIRECT(nfl_game_result),MATCH(I$1,INDIRECT(nfl_game_result_header),0),FALSE)),"",VLOOKUP($B3072,INDIRECT(nfl_game_result),MATCH(I$1,INDIRECT(nfl_game_result_header),0),FALSE)),"error")</f>
        <v>15</v>
      </c>
      <c r="J3072" t="str">
        <f ca="1">IFERROR(IF(ISBLANK(VLOOKUP($B3072,INDIRECT(nfl_game_result),MATCH(J$1,INDIRECT(nfl_game_result_header),0),FALSE)),"",VLOOKUP($B3072,INDIRECT(nfl_game_result),MATCH(J$1,INDIRECT(nfl_game_result_header),0),FALSE)),"error")</f>
        <v>SFO</v>
      </c>
      <c r="K3072" t="str">
        <f ca="1">IFERROR(IF(ISBLANK(VLOOKUP($B3072,INDIRECT(nfl_game_result),MATCH(K$1,INDIRECT(nfl_game_result_header),0),FALSE)),"",VLOOKUP($B3072,INDIRECT(nfl_game_result),MATCH(K$1,INDIRECT(nfl_game_result_header),0),FALSE)),"error")</f>
        <v>SFO</v>
      </c>
      <c r="L3072" s="23" t="str">
        <f ca="1">IFERROR(IF(ISBLANK(VLOOKUP($B3072,INDIRECT(nfl_game_result),MATCH(L$1,INDIRECT(nfl_game_result_header),0),FALSE)),"",VLOOKUP($B3072,INDIRECT(nfl_game_result),MATCH(L$1,INDIRECT(nfl_game_result_header),0),FALSE)),"error")</f>
        <v>U</v>
      </c>
      <c r="M3072" t="s">
        <v>16</v>
      </c>
      <c r="N3072">
        <v>-4.5</v>
      </c>
      <c r="O3072" t="s">
        <v>333</v>
      </c>
      <c r="P3072">
        <v>0.56999999999999995</v>
      </c>
      <c r="Q3072" t="s">
        <v>333</v>
      </c>
      <c r="V3072" s="23" t="s">
        <v>416</v>
      </c>
      <c r="W3072">
        <f ca="1">VALUE(LEFT(C3072, 4))</f>
        <v>2017</v>
      </c>
      <c r="X3072">
        <f ca="1">VALUE(MID(C3072,6,FIND("_",C3072,6)-6))</f>
        <v>13</v>
      </c>
      <c r="Y3072">
        <f ca="1">IF(NOT(OR(ISBLANK(D3072),ISBLANK(E3072),D3072="",E3072="")),D3072-E3072,"")</f>
        <v>-0.5</v>
      </c>
      <c r="Z3072">
        <f ca="1">IF(OR(NOT(ISNUMBER(D3072)),ISBLANK(D3072),D3072="",ISBLANK(N3072)),"",ABS(D3072-N3072))</f>
        <v>1</v>
      </c>
      <c r="AA3072">
        <f ca="1">IF(OR(ISBLANK(J3072),ISBLANK(O3072),J3072="",O3072=""),"",IF(J3072=O3072,1,0))</f>
        <v>1</v>
      </c>
      <c r="AB3072">
        <f ca="1">IF(OR(ISBLANK(K3072),ISBLANK(Q3072),K3072="",Q3072=""),"",IF(K3072=Q3072,1,0))</f>
        <v>1</v>
      </c>
      <c r="AC3072" s="23" t="str">
        <f t="shared" ca="1" si="47"/>
        <v/>
      </c>
    </row>
    <row r="3073" spans="1:29" x14ac:dyDescent="0.25">
      <c r="A3073" s="23">
        <v>3072</v>
      </c>
      <c r="B3073">
        <v>1517</v>
      </c>
      <c r="C3073" t="str">
        <f ca="1">IFERROR(VLOOKUP($B3073,INDIRECT(nfl_game_result),MATCH(C$1,INDIRECT(nfl_game_result_header),0),FALSE),"error")</f>
        <v>2017_13_DET@BAL</v>
      </c>
      <c r="D3073">
        <f ca="1">IFERROR(IF(ISBLANK(VLOOKUP($B3073,INDIRECT(nfl_game_result),MATCH(D$1,INDIRECT(nfl_game_result_header),0),FALSE)),"",VLOOKUP($B3073,INDIRECT(nfl_game_result),MATCH(D$1,INDIRECT(nfl_game_result_header),0),FALSE)),"error")</f>
        <v>-3</v>
      </c>
      <c r="E3073">
        <f ca="1">IFERROR(IF(ISBLANK(VLOOKUP($B3073,INDIRECT(nfl_game_result),MATCH(E$1,INDIRECT(nfl_game_result_header),0),FALSE)),"",VLOOKUP($B3073,INDIRECT(nfl_game_result),MATCH(E$1,INDIRECT(nfl_game_result_header),0),FALSE)),"error")</f>
        <v>-3</v>
      </c>
      <c r="F3073" s="23">
        <f ca="1">IFERROR(IF(ISBLANK(VLOOKUP($B3073,INDIRECT(nfl_game_result),MATCH(F$1,INDIRECT(nfl_game_result_header),0),FALSE)),"",VLOOKUP($B3073,INDIRECT(nfl_game_result),MATCH(F$1,INDIRECT(nfl_game_result_header),0),FALSE)),"error")</f>
        <v>41</v>
      </c>
      <c r="G3073" s="23">
        <f ca="1">IFERROR(IF(ISBLANK(VLOOKUP($B3073,INDIRECT(nfl_game_result),MATCH(G$1,INDIRECT(nfl_game_result_header),0),FALSE)),"",VLOOKUP($B3073,INDIRECT(nfl_game_result),MATCH(G$1,INDIRECT(nfl_game_result_header),0),FALSE)),"error")</f>
        <v>43.5</v>
      </c>
      <c r="H3073">
        <f ca="1">IFERROR(IF(ISBLANK(VLOOKUP($B3073,INDIRECT(nfl_game_result),MATCH(H$1,INDIRECT(nfl_game_result_header),0),FALSE)),"",VLOOKUP($B3073,INDIRECT(nfl_game_result),MATCH(H$1,INDIRECT(nfl_game_result_header),0),FALSE)),"error")</f>
        <v>44</v>
      </c>
      <c r="I3073">
        <f ca="1">IFERROR(IF(ISBLANK(VLOOKUP($B3073,INDIRECT(nfl_game_result),MATCH(I$1,INDIRECT(nfl_game_result_header),0),FALSE)),"",VLOOKUP($B3073,INDIRECT(nfl_game_result),MATCH(I$1,INDIRECT(nfl_game_result_header),0),FALSE)),"error")</f>
        <v>20</v>
      </c>
      <c r="J3073" t="str">
        <f ca="1">IFERROR(IF(ISBLANK(VLOOKUP($B3073,INDIRECT(nfl_game_result),MATCH(J$1,INDIRECT(nfl_game_result_header),0),FALSE)),"",VLOOKUP($B3073,INDIRECT(nfl_game_result),MATCH(J$1,INDIRECT(nfl_game_result_header),0),FALSE)),"error")</f>
        <v>BAL</v>
      </c>
      <c r="K3073" t="str">
        <f ca="1">IFERROR(IF(ISBLANK(VLOOKUP($B3073,INDIRECT(nfl_game_result),MATCH(K$1,INDIRECT(nfl_game_result_header),0),FALSE)),"",VLOOKUP($B3073,INDIRECT(nfl_game_result),MATCH(K$1,INDIRECT(nfl_game_result_header),0),FALSE)),"error")</f>
        <v>BAL</v>
      </c>
      <c r="L3073" s="23" t="str">
        <f ca="1">IFERROR(IF(ISBLANK(VLOOKUP($B3073,INDIRECT(nfl_game_result),MATCH(L$1,INDIRECT(nfl_game_result_header),0),FALSE)),"",VLOOKUP($B3073,INDIRECT(nfl_game_result),MATCH(L$1,INDIRECT(nfl_game_result_header),0),FALSE)),"error")</f>
        <v>O</v>
      </c>
      <c r="M3073" t="s">
        <v>16</v>
      </c>
      <c r="N3073">
        <v>-3</v>
      </c>
      <c r="O3073" t="s">
        <v>65</v>
      </c>
      <c r="P3073">
        <v>0.53</v>
      </c>
      <c r="Q3073" t="s">
        <v>65</v>
      </c>
      <c r="V3073" s="23" t="s">
        <v>416</v>
      </c>
      <c r="W3073">
        <f ca="1">VALUE(LEFT(C3073, 4))</f>
        <v>2017</v>
      </c>
      <c r="X3073">
        <f ca="1">VALUE(MID(C3073,6,FIND("_",C3073,6)-6))</f>
        <v>13</v>
      </c>
      <c r="Y3073">
        <f ca="1">IF(NOT(OR(ISBLANK(D3073),ISBLANK(E3073),D3073="",E3073="")),D3073-E3073,"")</f>
        <v>0</v>
      </c>
      <c r="Z3073">
        <f ca="1">IF(OR(NOT(ISNUMBER(D3073)),ISBLANK(D3073),D3073="",ISBLANK(N3073)),"",ABS(D3073-N3073))</f>
        <v>0</v>
      </c>
      <c r="AA3073">
        <f ca="1">IF(OR(ISBLANK(J3073),ISBLANK(O3073),J3073="",O3073=""),"",IF(J3073=O3073,1,0))</f>
        <v>1</v>
      </c>
      <c r="AB3073">
        <f ca="1">IF(OR(ISBLANK(K3073),ISBLANK(Q3073),K3073="",Q3073=""),"",IF(K3073=Q3073,1,0))</f>
        <v>1</v>
      </c>
      <c r="AC3073" s="23" t="str">
        <f t="shared" ca="1" si="47"/>
        <v/>
      </c>
    </row>
    <row r="3074" spans="1:29" x14ac:dyDescent="0.25">
      <c r="A3074" s="23">
        <v>3073</v>
      </c>
      <c r="B3074">
        <v>1518</v>
      </c>
      <c r="C3074" t="str">
        <f ca="1">IFERROR(VLOOKUP($B3074,INDIRECT(nfl_game_result),MATCH(C$1,INDIRECT(nfl_game_result_header),0),FALSE),"error")</f>
        <v>2017_13_MIN@ATL</v>
      </c>
      <c r="D3074">
        <f ca="1">IFERROR(IF(ISBLANK(VLOOKUP($B3074,INDIRECT(nfl_game_result),MATCH(D$1,INDIRECT(nfl_game_result_header),0),FALSE)),"",VLOOKUP($B3074,INDIRECT(nfl_game_result),MATCH(D$1,INDIRECT(nfl_game_result_header),0),FALSE)),"error")</f>
        <v>-3</v>
      </c>
      <c r="E3074">
        <f ca="1">IFERROR(IF(ISBLANK(VLOOKUP($B3074,INDIRECT(nfl_game_result),MATCH(E$1,INDIRECT(nfl_game_result_header),0),FALSE)),"",VLOOKUP($B3074,INDIRECT(nfl_game_result),MATCH(E$1,INDIRECT(nfl_game_result_header),0),FALSE)),"error")</f>
        <v>-3</v>
      </c>
      <c r="F3074" s="23">
        <f ca="1">IFERROR(IF(ISBLANK(VLOOKUP($B3074,INDIRECT(nfl_game_result),MATCH(F$1,INDIRECT(nfl_game_result_header),0),FALSE)),"",VLOOKUP($B3074,INDIRECT(nfl_game_result),MATCH(F$1,INDIRECT(nfl_game_result_header),0),FALSE)),"error")</f>
        <v>47.5</v>
      </c>
      <c r="G3074" s="23">
        <f ca="1">IFERROR(IF(ISBLANK(VLOOKUP($B3074,INDIRECT(nfl_game_result),MATCH(G$1,INDIRECT(nfl_game_result_header),0),FALSE)),"",VLOOKUP($B3074,INDIRECT(nfl_game_result),MATCH(G$1,INDIRECT(nfl_game_result_header),0),FALSE)),"error")</f>
        <v>47</v>
      </c>
      <c r="H3074">
        <f ca="1">IFERROR(IF(ISBLANK(VLOOKUP($B3074,INDIRECT(nfl_game_result),MATCH(H$1,INDIRECT(nfl_game_result_header),0),FALSE)),"",VLOOKUP($B3074,INDIRECT(nfl_game_result),MATCH(H$1,INDIRECT(nfl_game_result_header),0),FALSE)),"error")</f>
        <v>9</v>
      </c>
      <c r="I3074">
        <f ca="1">IFERROR(IF(ISBLANK(VLOOKUP($B3074,INDIRECT(nfl_game_result),MATCH(I$1,INDIRECT(nfl_game_result_header),0),FALSE)),"",VLOOKUP($B3074,INDIRECT(nfl_game_result),MATCH(I$1,INDIRECT(nfl_game_result_header),0),FALSE)),"error")</f>
        <v>14</v>
      </c>
      <c r="J3074" t="str">
        <f ca="1">IFERROR(IF(ISBLANK(VLOOKUP($B3074,INDIRECT(nfl_game_result),MATCH(J$1,INDIRECT(nfl_game_result_header),0),FALSE)),"",VLOOKUP($B3074,INDIRECT(nfl_game_result),MATCH(J$1,INDIRECT(nfl_game_result_header),0),FALSE)),"error")</f>
        <v>MIN</v>
      </c>
      <c r="K3074" t="str">
        <f ca="1">IFERROR(IF(ISBLANK(VLOOKUP($B3074,INDIRECT(nfl_game_result),MATCH(K$1,INDIRECT(nfl_game_result_header),0),FALSE)),"",VLOOKUP($B3074,INDIRECT(nfl_game_result),MATCH(K$1,INDIRECT(nfl_game_result_header),0),FALSE)),"error")</f>
        <v>MIN</v>
      </c>
      <c r="L3074" s="23" t="str">
        <f ca="1">IFERROR(IF(ISBLANK(VLOOKUP($B3074,INDIRECT(nfl_game_result),MATCH(L$1,INDIRECT(nfl_game_result_header),0),FALSE)),"",VLOOKUP($B3074,INDIRECT(nfl_game_result),MATCH(L$1,INDIRECT(nfl_game_result_header),0),FALSE)),"error")</f>
        <v>U</v>
      </c>
      <c r="M3074" t="s">
        <v>16</v>
      </c>
      <c r="N3074">
        <v>1</v>
      </c>
      <c r="O3074" t="s">
        <v>80</v>
      </c>
      <c r="P3074">
        <v>0.52</v>
      </c>
      <c r="Q3074" t="s">
        <v>80</v>
      </c>
      <c r="V3074" s="23" t="s">
        <v>416</v>
      </c>
      <c r="W3074">
        <f ca="1">VALUE(LEFT(C3074, 4))</f>
        <v>2017</v>
      </c>
      <c r="X3074">
        <f ca="1">VALUE(MID(C3074,6,FIND("_",C3074,6)-6))</f>
        <v>13</v>
      </c>
      <c r="Y3074">
        <f ca="1">IF(NOT(OR(ISBLANK(D3074),ISBLANK(E3074),D3074="",E3074="")),D3074-E3074,"")</f>
        <v>0</v>
      </c>
      <c r="Z3074">
        <f ca="1">IF(OR(NOT(ISNUMBER(D3074)),ISBLANK(D3074),D3074="",ISBLANK(N3074)),"",ABS(D3074-N3074))</f>
        <v>4</v>
      </c>
      <c r="AA3074">
        <f ca="1">IF(OR(ISBLANK(J3074),ISBLANK(O3074),J3074="",O3074=""),"",IF(J3074=O3074,1,0))</f>
        <v>1</v>
      </c>
      <c r="AB3074">
        <f ca="1">IF(OR(ISBLANK(K3074),ISBLANK(Q3074),K3074="",Q3074=""),"",IF(K3074=Q3074,1,0))</f>
        <v>1</v>
      </c>
      <c r="AC3074" s="23" t="str">
        <f t="shared" ca="1" si="47"/>
        <v/>
      </c>
    </row>
    <row r="3075" spans="1:29" x14ac:dyDescent="0.25">
      <c r="A3075" s="23">
        <v>3074</v>
      </c>
      <c r="B3075">
        <v>1519</v>
      </c>
      <c r="C3075" t="str">
        <f ca="1">IFERROR(VLOOKUP($B3075,INDIRECT(nfl_game_result),MATCH(C$1,INDIRECT(nfl_game_result_header),0),FALSE),"error")</f>
        <v>2017_13_TBY@GBY</v>
      </c>
      <c r="D3075">
        <f ca="1">IFERROR(IF(ISBLANK(VLOOKUP($B3075,INDIRECT(nfl_game_result),MATCH(D$1,INDIRECT(nfl_game_result_header),0),FALSE)),"",VLOOKUP($B3075,INDIRECT(nfl_game_result),MATCH(D$1,INDIRECT(nfl_game_result_header),0),FALSE)),"error")</f>
        <v>-1</v>
      </c>
      <c r="E3075">
        <f ca="1">IFERROR(IF(ISBLANK(VLOOKUP($B3075,INDIRECT(nfl_game_result),MATCH(E$1,INDIRECT(nfl_game_result_header),0),FALSE)),"",VLOOKUP($B3075,INDIRECT(nfl_game_result),MATCH(E$1,INDIRECT(nfl_game_result_header),0),FALSE)),"error")</f>
        <v>-2.5</v>
      </c>
      <c r="F3075" s="23">
        <f ca="1">IFERROR(IF(ISBLANK(VLOOKUP($B3075,INDIRECT(nfl_game_result),MATCH(F$1,INDIRECT(nfl_game_result_header),0),FALSE)),"",VLOOKUP($B3075,INDIRECT(nfl_game_result),MATCH(F$1,INDIRECT(nfl_game_result_header),0),FALSE)),"error")</f>
        <v>43</v>
      </c>
      <c r="G3075" s="23">
        <f ca="1">IFERROR(IF(ISBLANK(VLOOKUP($B3075,INDIRECT(nfl_game_result),MATCH(G$1,INDIRECT(nfl_game_result_header),0),FALSE)),"",VLOOKUP($B3075,INDIRECT(nfl_game_result),MATCH(G$1,INDIRECT(nfl_game_result_header),0),FALSE)),"error")</f>
        <v>45</v>
      </c>
      <c r="H3075">
        <f ca="1">IFERROR(IF(ISBLANK(VLOOKUP($B3075,INDIRECT(nfl_game_result),MATCH(H$1,INDIRECT(nfl_game_result_header),0),FALSE)),"",VLOOKUP($B3075,INDIRECT(nfl_game_result),MATCH(H$1,INDIRECT(nfl_game_result_header),0),FALSE)),"error")</f>
        <v>26</v>
      </c>
      <c r="I3075">
        <f ca="1">IFERROR(IF(ISBLANK(VLOOKUP($B3075,INDIRECT(nfl_game_result),MATCH(I$1,INDIRECT(nfl_game_result_header),0),FALSE)),"",VLOOKUP($B3075,INDIRECT(nfl_game_result),MATCH(I$1,INDIRECT(nfl_game_result_header),0),FALSE)),"error")</f>
        <v>20</v>
      </c>
      <c r="J3075" t="str">
        <f ca="1">IFERROR(IF(ISBLANK(VLOOKUP($B3075,INDIRECT(nfl_game_result),MATCH(J$1,INDIRECT(nfl_game_result_header),0),FALSE)),"",VLOOKUP($B3075,INDIRECT(nfl_game_result),MATCH(J$1,INDIRECT(nfl_game_result_header),0),FALSE)),"error")</f>
        <v>GBY</v>
      </c>
      <c r="K3075" t="str">
        <f ca="1">IFERROR(IF(ISBLANK(VLOOKUP($B3075,INDIRECT(nfl_game_result),MATCH(K$1,INDIRECT(nfl_game_result_header),0),FALSE)),"",VLOOKUP($B3075,INDIRECT(nfl_game_result),MATCH(K$1,INDIRECT(nfl_game_result_header),0),FALSE)),"error")</f>
        <v>GBY</v>
      </c>
      <c r="L3075" s="23" t="str">
        <f ca="1">IFERROR(IF(ISBLANK(VLOOKUP($B3075,INDIRECT(nfl_game_result),MATCH(L$1,INDIRECT(nfl_game_result_header),0),FALSE)),"",VLOOKUP($B3075,INDIRECT(nfl_game_result),MATCH(L$1,INDIRECT(nfl_game_result_header),0),FALSE)),"error")</f>
        <v>O</v>
      </c>
      <c r="M3075" t="s">
        <v>16</v>
      </c>
      <c r="N3075">
        <v>-1</v>
      </c>
      <c r="O3075" t="s">
        <v>330</v>
      </c>
      <c r="P3075">
        <v>0.66</v>
      </c>
      <c r="Q3075" t="s">
        <v>330</v>
      </c>
      <c r="V3075" s="23" t="s">
        <v>416</v>
      </c>
      <c r="W3075">
        <f ca="1">VALUE(LEFT(C3075, 4))</f>
        <v>2017</v>
      </c>
      <c r="X3075">
        <f ca="1">VALUE(MID(C3075,6,FIND("_",C3075,6)-6))</f>
        <v>13</v>
      </c>
      <c r="Y3075">
        <f ca="1">IF(NOT(OR(ISBLANK(D3075),ISBLANK(E3075),D3075="",E3075="")),D3075-E3075,"")</f>
        <v>1.5</v>
      </c>
      <c r="Z3075">
        <f ca="1">IF(OR(NOT(ISNUMBER(D3075)),ISBLANK(D3075),D3075="",ISBLANK(N3075)),"",ABS(D3075-N3075))</f>
        <v>0</v>
      </c>
      <c r="AA3075">
        <f ca="1">IF(OR(ISBLANK(J3075),ISBLANK(O3075),J3075="",O3075=""),"",IF(J3075=O3075,1,0))</f>
        <v>1</v>
      </c>
      <c r="AB3075">
        <f ca="1">IF(OR(ISBLANK(K3075),ISBLANK(Q3075),K3075="",Q3075=""),"",IF(K3075=Q3075,1,0))</f>
        <v>1</v>
      </c>
      <c r="AC3075" s="23" t="str">
        <f t="shared" ca="1" si="47"/>
        <v/>
      </c>
    </row>
    <row r="3076" spans="1:29" x14ac:dyDescent="0.25">
      <c r="A3076" s="23">
        <v>3075</v>
      </c>
      <c r="B3076">
        <v>1520</v>
      </c>
      <c r="C3076" t="str">
        <f ca="1">IFERROR(VLOOKUP($B3076,INDIRECT(nfl_game_result),MATCH(C$1,INDIRECT(nfl_game_result_header),0),FALSE),"error")</f>
        <v>2017_13_HOU@TEN</v>
      </c>
      <c r="D3076">
        <f ca="1">IFERROR(IF(ISBLANK(VLOOKUP($B3076,INDIRECT(nfl_game_result),MATCH(D$1,INDIRECT(nfl_game_result_header),0),FALSE)),"",VLOOKUP($B3076,INDIRECT(nfl_game_result),MATCH(D$1,INDIRECT(nfl_game_result_header),0),FALSE)),"error")</f>
        <v>-6.5</v>
      </c>
      <c r="E3076">
        <f ca="1">IFERROR(IF(ISBLANK(VLOOKUP($B3076,INDIRECT(nfl_game_result),MATCH(E$1,INDIRECT(nfl_game_result_header),0),FALSE)),"",VLOOKUP($B3076,INDIRECT(nfl_game_result),MATCH(E$1,INDIRECT(nfl_game_result_header),0),FALSE)),"error")</f>
        <v>-7</v>
      </c>
      <c r="F3076" s="23">
        <f ca="1">IFERROR(IF(ISBLANK(VLOOKUP($B3076,INDIRECT(nfl_game_result),MATCH(F$1,INDIRECT(nfl_game_result_header),0),FALSE)),"",VLOOKUP($B3076,INDIRECT(nfl_game_result),MATCH(F$1,INDIRECT(nfl_game_result_header),0),FALSE)),"error")</f>
        <v>42.5</v>
      </c>
      <c r="G3076" s="23">
        <f ca="1">IFERROR(IF(ISBLANK(VLOOKUP($B3076,INDIRECT(nfl_game_result),MATCH(G$1,INDIRECT(nfl_game_result_header),0),FALSE)),"",VLOOKUP($B3076,INDIRECT(nfl_game_result),MATCH(G$1,INDIRECT(nfl_game_result_header),0),FALSE)),"error")</f>
        <v>43</v>
      </c>
      <c r="H3076">
        <f ca="1">IFERROR(IF(ISBLANK(VLOOKUP($B3076,INDIRECT(nfl_game_result),MATCH(H$1,INDIRECT(nfl_game_result_header),0),FALSE)),"",VLOOKUP($B3076,INDIRECT(nfl_game_result),MATCH(H$1,INDIRECT(nfl_game_result_header),0),FALSE)),"error")</f>
        <v>24</v>
      </c>
      <c r="I3076">
        <f ca="1">IFERROR(IF(ISBLANK(VLOOKUP($B3076,INDIRECT(nfl_game_result),MATCH(I$1,INDIRECT(nfl_game_result_header),0),FALSE)),"",VLOOKUP($B3076,INDIRECT(nfl_game_result),MATCH(I$1,INDIRECT(nfl_game_result_header),0),FALSE)),"error")</f>
        <v>13</v>
      </c>
      <c r="J3076" t="str">
        <f ca="1">IFERROR(IF(ISBLANK(VLOOKUP($B3076,INDIRECT(nfl_game_result),MATCH(J$1,INDIRECT(nfl_game_result_header),0),FALSE)),"",VLOOKUP($B3076,INDIRECT(nfl_game_result),MATCH(J$1,INDIRECT(nfl_game_result_header),0),FALSE)),"error")</f>
        <v>TEN</v>
      </c>
      <c r="K3076" t="str">
        <f ca="1">IFERROR(IF(ISBLANK(VLOOKUP($B3076,INDIRECT(nfl_game_result),MATCH(K$1,INDIRECT(nfl_game_result_header),0),FALSE)),"",VLOOKUP($B3076,INDIRECT(nfl_game_result),MATCH(K$1,INDIRECT(nfl_game_result_header),0),FALSE)),"error")</f>
        <v>TEN</v>
      </c>
      <c r="L3076" s="23" t="str">
        <f ca="1">IFERROR(IF(ISBLANK(VLOOKUP($B3076,INDIRECT(nfl_game_result),MATCH(L$1,INDIRECT(nfl_game_result_header),0),FALSE)),"",VLOOKUP($B3076,INDIRECT(nfl_game_result),MATCH(L$1,INDIRECT(nfl_game_result_header),0),FALSE)),"error")</f>
        <v>U</v>
      </c>
      <c r="M3076" t="s">
        <v>16</v>
      </c>
      <c r="N3076">
        <v>-4.5</v>
      </c>
      <c r="O3076" t="s">
        <v>93</v>
      </c>
      <c r="P3076">
        <v>0.57999999999999996</v>
      </c>
      <c r="Q3076" t="s">
        <v>93</v>
      </c>
      <c r="V3076" s="23" t="s">
        <v>416</v>
      </c>
      <c r="W3076">
        <f ca="1">VALUE(LEFT(C3076, 4))</f>
        <v>2017</v>
      </c>
      <c r="X3076">
        <f ca="1">VALUE(MID(C3076,6,FIND("_",C3076,6)-6))</f>
        <v>13</v>
      </c>
      <c r="Y3076">
        <f ca="1">IF(NOT(OR(ISBLANK(D3076),ISBLANK(E3076),D3076="",E3076="")),D3076-E3076,"")</f>
        <v>0.5</v>
      </c>
      <c r="Z3076">
        <f ca="1">IF(OR(NOT(ISNUMBER(D3076)),ISBLANK(D3076),D3076="",ISBLANK(N3076)),"",ABS(D3076-N3076))</f>
        <v>2</v>
      </c>
      <c r="AA3076">
        <f ca="1">IF(OR(ISBLANK(J3076),ISBLANK(O3076),J3076="",O3076=""),"",IF(J3076=O3076,1,0))</f>
        <v>1</v>
      </c>
      <c r="AB3076">
        <f ca="1">IF(OR(ISBLANK(K3076),ISBLANK(Q3076),K3076="",Q3076=""),"",IF(K3076=Q3076,1,0))</f>
        <v>1</v>
      </c>
      <c r="AC3076" s="23" t="str">
        <f t="shared" ca="1" si="47"/>
        <v/>
      </c>
    </row>
    <row r="3077" spans="1:29" x14ac:dyDescent="0.25">
      <c r="A3077" s="23">
        <v>3076</v>
      </c>
      <c r="B3077">
        <v>1521</v>
      </c>
      <c r="C3077" t="str">
        <f ca="1">IFERROR(VLOOKUP($B3077,INDIRECT(nfl_game_result),MATCH(C$1,INDIRECT(nfl_game_result_header),0),FALSE),"error")</f>
        <v>2017_13_IND@JAX</v>
      </c>
      <c r="D3077">
        <f ca="1">IFERROR(IF(ISBLANK(VLOOKUP($B3077,INDIRECT(nfl_game_result),MATCH(D$1,INDIRECT(nfl_game_result_header),0),FALSE)),"",VLOOKUP($B3077,INDIRECT(nfl_game_result),MATCH(D$1,INDIRECT(nfl_game_result_header),0),FALSE)),"error")</f>
        <v>-9.5</v>
      </c>
      <c r="E3077">
        <f ca="1">IFERROR(IF(ISBLANK(VLOOKUP($B3077,INDIRECT(nfl_game_result),MATCH(E$1,INDIRECT(nfl_game_result_header),0),FALSE)),"",VLOOKUP($B3077,INDIRECT(nfl_game_result),MATCH(E$1,INDIRECT(nfl_game_result_header),0),FALSE)),"error")</f>
        <v>-9.5</v>
      </c>
      <c r="F3077" s="23">
        <f ca="1">IFERROR(IF(ISBLANK(VLOOKUP($B3077,INDIRECT(nfl_game_result),MATCH(F$1,INDIRECT(nfl_game_result_header),0),FALSE)),"",VLOOKUP($B3077,INDIRECT(nfl_game_result),MATCH(F$1,INDIRECT(nfl_game_result_header),0),FALSE)),"error")</f>
        <v>40.5</v>
      </c>
      <c r="G3077" s="23">
        <f ca="1">IFERROR(IF(ISBLANK(VLOOKUP($B3077,INDIRECT(nfl_game_result),MATCH(G$1,INDIRECT(nfl_game_result_header),0),FALSE)),"",VLOOKUP($B3077,INDIRECT(nfl_game_result),MATCH(G$1,INDIRECT(nfl_game_result_header),0),FALSE)),"error")</f>
        <v>40.5</v>
      </c>
      <c r="H3077">
        <f ca="1">IFERROR(IF(ISBLANK(VLOOKUP($B3077,INDIRECT(nfl_game_result),MATCH(H$1,INDIRECT(nfl_game_result_header),0),FALSE)),"",VLOOKUP($B3077,INDIRECT(nfl_game_result),MATCH(H$1,INDIRECT(nfl_game_result_header),0),FALSE)),"error")</f>
        <v>30</v>
      </c>
      <c r="I3077">
        <f ca="1">IFERROR(IF(ISBLANK(VLOOKUP($B3077,INDIRECT(nfl_game_result),MATCH(I$1,INDIRECT(nfl_game_result_header),0),FALSE)),"",VLOOKUP($B3077,INDIRECT(nfl_game_result),MATCH(I$1,INDIRECT(nfl_game_result_header),0),FALSE)),"error")</f>
        <v>10</v>
      </c>
      <c r="J3077" t="str">
        <f ca="1">IFERROR(IF(ISBLANK(VLOOKUP($B3077,INDIRECT(nfl_game_result),MATCH(J$1,INDIRECT(nfl_game_result_header),0),FALSE)),"",VLOOKUP($B3077,INDIRECT(nfl_game_result),MATCH(J$1,INDIRECT(nfl_game_result_header),0),FALSE)),"error")</f>
        <v>JAX</v>
      </c>
      <c r="K3077" t="str">
        <f ca="1">IFERROR(IF(ISBLANK(VLOOKUP($B3077,INDIRECT(nfl_game_result),MATCH(K$1,INDIRECT(nfl_game_result_header),0),FALSE)),"",VLOOKUP($B3077,INDIRECT(nfl_game_result),MATCH(K$1,INDIRECT(nfl_game_result_header),0),FALSE)),"error")</f>
        <v>JAX</v>
      </c>
      <c r="L3077" s="23" t="str">
        <f ca="1">IFERROR(IF(ISBLANK(VLOOKUP($B3077,INDIRECT(nfl_game_result),MATCH(L$1,INDIRECT(nfl_game_result_header),0),FALSE)),"",VLOOKUP($B3077,INDIRECT(nfl_game_result),MATCH(L$1,INDIRECT(nfl_game_result_header),0),FALSE)),"error")</f>
        <v>U</v>
      </c>
      <c r="M3077" t="s">
        <v>16</v>
      </c>
      <c r="N3077">
        <v>-6.5</v>
      </c>
      <c r="O3077" t="s">
        <v>76</v>
      </c>
      <c r="P3077">
        <v>0.64</v>
      </c>
      <c r="Q3077" t="s">
        <v>77</v>
      </c>
      <c r="V3077" s="23" t="s">
        <v>416</v>
      </c>
      <c r="W3077">
        <f ca="1">VALUE(LEFT(C3077, 4))</f>
        <v>2017</v>
      </c>
      <c r="X3077">
        <f ca="1">VALUE(MID(C3077,6,FIND("_",C3077,6)-6))</f>
        <v>13</v>
      </c>
      <c r="Y3077">
        <f ca="1">IF(NOT(OR(ISBLANK(D3077),ISBLANK(E3077),D3077="",E3077="")),D3077-E3077,"")</f>
        <v>0</v>
      </c>
      <c r="Z3077">
        <f ca="1">IF(OR(NOT(ISNUMBER(D3077)),ISBLANK(D3077),D3077="",ISBLANK(N3077)),"",ABS(D3077-N3077))</f>
        <v>3</v>
      </c>
      <c r="AA3077">
        <f ca="1">IF(OR(ISBLANK(J3077),ISBLANK(O3077),J3077="",O3077=""),"",IF(J3077=O3077,1,0))</f>
        <v>0</v>
      </c>
      <c r="AB3077">
        <f ca="1">IF(OR(ISBLANK(K3077),ISBLANK(Q3077),K3077="",Q3077=""),"",IF(K3077=Q3077,1,0))</f>
        <v>1</v>
      </c>
      <c r="AC3077" s="23" t="str">
        <f t="shared" ca="1" si="47"/>
        <v/>
      </c>
    </row>
    <row r="3078" spans="1:29" x14ac:dyDescent="0.25">
      <c r="A3078" s="23">
        <v>3077</v>
      </c>
      <c r="B3078">
        <v>1522</v>
      </c>
      <c r="C3078" t="str">
        <f ca="1">IFERROR(VLOOKUP($B3078,INDIRECT(nfl_game_result),MATCH(C$1,INDIRECT(nfl_game_result_header),0),FALSE),"error")</f>
        <v>2017_13_CLE@LAC</v>
      </c>
      <c r="D3078">
        <f ca="1">IFERROR(IF(ISBLANK(VLOOKUP($B3078,INDIRECT(nfl_game_result),MATCH(D$1,INDIRECT(nfl_game_result_header),0),FALSE)),"",VLOOKUP($B3078,INDIRECT(nfl_game_result),MATCH(D$1,INDIRECT(nfl_game_result_header),0),FALSE)),"error")</f>
        <v>-13</v>
      </c>
      <c r="E3078">
        <f ca="1">IFERROR(IF(ISBLANK(VLOOKUP($B3078,INDIRECT(nfl_game_result),MATCH(E$1,INDIRECT(nfl_game_result_header),0),FALSE)),"",VLOOKUP($B3078,INDIRECT(nfl_game_result),MATCH(E$1,INDIRECT(nfl_game_result_header),0),FALSE)),"error")</f>
        <v>-14</v>
      </c>
      <c r="F3078" s="23">
        <f ca="1">IFERROR(IF(ISBLANK(VLOOKUP($B3078,INDIRECT(nfl_game_result),MATCH(F$1,INDIRECT(nfl_game_result_header),0),FALSE)),"",VLOOKUP($B3078,INDIRECT(nfl_game_result),MATCH(F$1,INDIRECT(nfl_game_result_header),0),FALSE)),"error")</f>
        <v>42.5</v>
      </c>
      <c r="G3078" s="23">
        <f ca="1">IFERROR(IF(ISBLANK(VLOOKUP($B3078,INDIRECT(nfl_game_result),MATCH(G$1,INDIRECT(nfl_game_result_header),0),FALSE)),"",VLOOKUP($B3078,INDIRECT(nfl_game_result),MATCH(G$1,INDIRECT(nfl_game_result_header),0),FALSE)),"error")</f>
        <v>48</v>
      </c>
      <c r="H3078">
        <f ca="1">IFERROR(IF(ISBLANK(VLOOKUP($B3078,INDIRECT(nfl_game_result),MATCH(H$1,INDIRECT(nfl_game_result_header),0),FALSE)),"",VLOOKUP($B3078,INDIRECT(nfl_game_result),MATCH(H$1,INDIRECT(nfl_game_result_header),0),FALSE)),"error")</f>
        <v>19</v>
      </c>
      <c r="I3078">
        <f ca="1">IFERROR(IF(ISBLANK(VLOOKUP($B3078,INDIRECT(nfl_game_result),MATCH(I$1,INDIRECT(nfl_game_result_header),0),FALSE)),"",VLOOKUP($B3078,INDIRECT(nfl_game_result),MATCH(I$1,INDIRECT(nfl_game_result_header),0),FALSE)),"error")</f>
        <v>10</v>
      </c>
      <c r="J3078" t="str">
        <f ca="1">IFERROR(IF(ISBLANK(VLOOKUP($B3078,INDIRECT(nfl_game_result),MATCH(J$1,INDIRECT(nfl_game_result_header),0),FALSE)),"",VLOOKUP($B3078,INDIRECT(nfl_game_result),MATCH(J$1,INDIRECT(nfl_game_result_header),0),FALSE)),"error")</f>
        <v>CLE</v>
      </c>
      <c r="K3078" t="str">
        <f ca="1">IFERROR(IF(ISBLANK(VLOOKUP($B3078,INDIRECT(nfl_game_result),MATCH(K$1,INDIRECT(nfl_game_result_header),0),FALSE)),"",VLOOKUP($B3078,INDIRECT(nfl_game_result),MATCH(K$1,INDIRECT(nfl_game_result_header),0),FALSE)),"error")</f>
        <v>LAC</v>
      </c>
      <c r="L3078" s="23" t="str">
        <f ca="1">IFERROR(IF(ISBLANK(VLOOKUP($B3078,INDIRECT(nfl_game_result),MATCH(L$1,INDIRECT(nfl_game_result_header),0),FALSE)),"",VLOOKUP($B3078,INDIRECT(nfl_game_result),MATCH(L$1,INDIRECT(nfl_game_result_header),0),FALSE)),"error")</f>
        <v>U</v>
      </c>
      <c r="M3078" t="s">
        <v>16</v>
      </c>
      <c r="N3078">
        <v>-11</v>
      </c>
      <c r="O3078" t="s">
        <v>122</v>
      </c>
      <c r="P3078">
        <v>0.63</v>
      </c>
      <c r="Q3078" t="s">
        <v>122</v>
      </c>
      <c r="V3078" s="23" t="s">
        <v>416</v>
      </c>
      <c r="W3078">
        <f ca="1">VALUE(LEFT(C3078, 4))</f>
        <v>2017</v>
      </c>
      <c r="X3078">
        <f ca="1">VALUE(MID(C3078,6,FIND("_",C3078,6)-6))</f>
        <v>13</v>
      </c>
      <c r="Y3078">
        <f ca="1">IF(NOT(OR(ISBLANK(D3078),ISBLANK(E3078),D3078="",E3078="")),D3078-E3078,"")</f>
        <v>1</v>
      </c>
      <c r="Z3078">
        <f ca="1">IF(OR(NOT(ISNUMBER(D3078)),ISBLANK(D3078),D3078="",ISBLANK(N3078)),"",ABS(D3078-N3078))</f>
        <v>2</v>
      </c>
      <c r="AA3078">
        <f ca="1">IF(OR(ISBLANK(J3078),ISBLANK(O3078),J3078="",O3078=""),"",IF(J3078=O3078,1,0))</f>
        <v>0</v>
      </c>
      <c r="AB3078">
        <f ca="1">IF(OR(ISBLANK(K3078),ISBLANK(Q3078),K3078="",Q3078=""),"",IF(K3078=Q3078,1,0))</f>
        <v>1</v>
      </c>
      <c r="AC3078" s="23" t="str">
        <f t="shared" ca="1" si="47"/>
        <v/>
      </c>
    </row>
    <row r="3079" spans="1:29" x14ac:dyDescent="0.25">
      <c r="A3079" s="23">
        <v>3078</v>
      </c>
      <c r="B3079">
        <v>1523</v>
      </c>
      <c r="C3079" t="str">
        <f ca="1">IFERROR(VLOOKUP($B3079,INDIRECT(nfl_game_result),MATCH(C$1,INDIRECT(nfl_game_result_header),0),FALSE),"error")</f>
        <v>2017_13_LAR@ARI</v>
      </c>
      <c r="D3079">
        <f ca="1">IFERROR(IF(ISBLANK(VLOOKUP($B3079,INDIRECT(nfl_game_result),MATCH(D$1,INDIRECT(nfl_game_result_header),0),FALSE)),"",VLOOKUP($B3079,INDIRECT(nfl_game_result),MATCH(D$1,INDIRECT(nfl_game_result_header),0),FALSE)),"error")</f>
        <v>7</v>
      </c>
      <c r="E3079">
        <f ca="1">IFERROR(IF(ISBLANK(VLOOKUP($B3079,INDIRECT(nfl_game_result),MATCH(E$1,INDIRECT(nfl_game_result_header),0),FALSE)),"",VLOOKUP($B3079,INDIRECT(nfl_game_result),MATCH(E$1,INDIRECT(nfl_game_result_header),0),FALSE)),"error")</f>
        <v>-7</v>
      </c>
      <c r="F3079" s="23">
        <f ca="1">IFERROR(IF(ISBLANK(VLOOKUP($B3079,INDIRECT(nfl_game_result),MATCH(F$1,INDIRECT(nfl_game_result_header),0),FALSE)),"",VLOOKUP($B3079,INDIRECT(nfl_game_result),MATCH(F$1,INDIRECT(nfl_game_result_header),0),FALSE)),"error")</f>
        <v>45.5</v>
      </c>
      <c r="G3079" s="23">
        <f ca="1">IFERROR(IF(ISBLANK(VLOOKUP($B3079,INDIRECT(nfl_game_result),MATCH(G$1,INDIRECT(nfl_game_result_header),0),FALSE)),"",VLOOKUP($B3079,INDIRECT(nfl_game_result),MATCH(G$1,INDIRECT(nfl_game_result_header),0),FALSE)),"error")</f>
        <v>44.5</v>
      </c>
      <c r="H3079">
        <f ca="1">IFERROR(IF(ISBLANK(VLOOKUP($B3079,INDIRECT(nfl_game_result),MATCH(H$1,INDIRECT(nfl_game_result_header),0),FALSE)),"",VLOOKUP($B3079,INDIRECT(nfl_game_result),MATCH(H$1,INDIRECT(nfl_game_result_header),0),FALSE)),"error")</f>
        <v>16</v>
      </c>
      <c r="I3079">
        <f ca="1">IFERROR(IF(ISBLANK(VLOOKUP($B3079,INDIRECT(nfl_game_result),MATCH(I$1,INDIRECT(nfl_game_result_header),0),FALSE)),"",VLOOKUP($B3079,INDIRECT(nfl_game_result),MATCH(I$1,INDIRECT(nfl_game_result_header),0),FALSE)),"error")</f>
        <v>32</v>
      </c>
      <c r="J3079" t="str">
        <f ca="1">IFERROR(IF(ISBLANK(VLOOKUP($B3079,INDIRECT(nfl_game_result),MATCH(J$1,INDIRECT(nfl_game_result_header),0),FALSE)),"",VLOOKUP($B3079,INDIRECT(nfl_game_result),MATCH(J$1,INDIRECT(nfl_game_result_header),0),FALSE)),"error")</f>
        <v>LAR</v>
      </c>
      <c r="K3079" t="str">
        <f ca="1">IFERROR(IF(ISBLANK(VLOOKUP($B3079,INDIRECT(nfl_game_result),MATCH(K$1,INDIRECT(nfl_game_result_header),0),FALSE)),"",VLOOKUP($B3079,INDIRECT(nfl_game_result),MATCH(K$1,INDIRECT(nfl_game_result_header),0),FALSE)),"error")</f>
        <v>LAR</v>
      </c>
      <c r="L3079" s="23" t="str">
        <f ca="1">IFERROR(IF(ISBLANK(VLOOKUP($B3079,INDIRECT(nfl_game_result),MATCH(L$1,INDIRECT(nfl_game_result_header),0),FALSE)),"",VLOOKUP($B3079,INDIRECT(nfl_game_result),MATCH(L$1,INDIRECT(nfl_game_result_header),0),FALSE)),"error")</f>
        <v>O</v>
      </c>
      <c r="M3079" t="s">
        <v>16</v>
      </c>
      <c r="N3079">
        <v>6</v>
      </c>
      <c r="O3079" t="s">
        <v>123</v>
      </c>
      <c r="P3079">
        <v>0.61</v>
      </c>
      <c r="Q3079" t="s">
        <v>123</v>
      </c>
      <c r="V3079" s="23" t="s">
        <v>416</v>
      </c>
      <c r="W3079">
        <f ca="1">VALUE(LEFT(C3079, 4))</f>
        <v>2017</v>
      </c>
      <c r="X3079">
        <f ca="1">VALUE(MID(C3079,6,FIND("_",C3079,6)-6))</f>
        <v>13</v>
      </c>
      <c r="Y3079">
        <f ca="1">IF(NOT(OR(ISBLANK(D3079),ISBLANK(E3079),D3079="",E3079="")),D3079-E3079,"")</f>
        <v>14</v>
      </c>
      <c r="Z3079">
        <f ca="1">IF(OR(NOT(ISNUMBER(D3079)),ISBLANK(D3079),D3079="",ISBLANK(N3079)),"",ABS(D3079-N3079))</f>
        <v>1</v>
      </c>
      <c r="AA3079">
        <f ca="1">IF(OR(ISBLANK(J3079),ISBLANK(O3079),J3079="",O3079=""),"",IF(J3079=O3079,1,0))</f>
        <v>1</v>
      </c>
      <c r="AB3079">
        <f ca="1">IF(OR(ISBLANK(K3079),ISBLANK(Q3079),K3079="",Q3079=""),"",IF(K3079=Q3079,1,0))</f>
        <v>1</v>
      </c>
      <c r="AC3079" s="23" t="str">
        <f t="shared" ca="1" si="47"/>
        <v/>
      </c>
    </row>
    <row r="3080" spans="1:29" x14ac:dyDescent="0.25">
      <c r="A3080" s="23">
        <v>3079</v>
      </c>
      <c r="B3080">
        <v>1524</v>
      </c>
      <c r="C3080" t="str">
        <f ca="1">IFERROR(VLOOKUP($B3080,INDIRECT(nfl_game_result),MATCH(C$1,INDIRECT(nfl_game_result_header),0),FALSE),"error")</f>
        <v>2017_13_NYG@OAK</v>
      </c>
      <c r="D3080">
        <f ca="1">IFERROR(IF(ISBLANK(VLOOKUP($B3080,INDIRECT(nfl_game_result),MATCH(D$1,INDIRECT(nfl_game_result_header),0),FALSE)),"",VLOOKUP($B3080,INDIRECT(nfl_game_result),MATCH(D$1,INDIRECT(nfl_game_result_header),0),FALSE)),"error")</f>
        <v>-7.5</v>
      </c>
      <c r="E3080">
        <f ca="1">IFERROR(IF(ISBLANK(VLOOKUP($B3080,INDIRECT(nfl_game_result),MATCH(E$1,INDIRECT(nfl_game_result_header),0),FALSE)),"",VLOOKUP($B3080,INDIRECT(nfl_game_result),MATCH(E$1,INDIRECT(nfl_game_result_header),0),FALSE)),"error")</f>
        <v>-8.5</v>
      </c>
      <c r="F3080" s="23">
        <f ca="1">IFERROR(IF(ISBLANK(VLOOKUP($B3080,INDIRECT(nfl_game_result),MATCH(F$1,INDIRECT(nfl_game_result_header),0),FALSE)),"",VLOOKUP($B3080,INDIRECT(nfl_game_result),MATCH(F$1,INDIRECT(nfl_game_result_header),0),FALSE)),"error")</f>
        <v>41.5</v>
      </c>
      <c r="G3080" s="23">
        <f ca="1">IFERROR(IF(ISBLANK(VLOOKUP($B3080,INDIRECT(nfl_game_result),MATCH(G$1,INDIRECT(nfl_game_result_header),0),FALSE)),"",VLOOKUP($B3080,INDIRECT(nfl_game_result),MATCH(G$1,INDIRECT(nfl_game_result_header),0),FALSE)),"error")</f>
        <v>41.5</v>
      </c>
      <c r="H3080">
        <f ca="1">IFERROR(IF(ISBLANK(VLOOKUP($B3080,INDIRECT(nfl_game_result),MATCH(H$1,INDIRECT(nfl_game_result_header),0),FALSE)),"",VLOOKUP($B3080,INDIRECT(nfl_game_result),MATCH(H$1,INDIRECT(nfl_game_result_header),0),FALSE)),"error")</f>
        <v>24</v>
      </c>
      <c r="I3080">
        <f ca="1">IFERROR(IF(ISBLANK(VLOOKUP($B3080,INDIRECT(nfl_game_result),MATCH(I$1,INDIRECT(nfl_game_result_header),0),FALSE)),"",VLOOKUP($B3080,INDIRECT(nfl_game_result),MATCH(I$1,INDIRECT(nfl_game_result_header),0),FALSE)),"error")</f>
        <v>17</v>
      </c>
      <c r="J3080" t="str">
        <f ca="1">IFERROR(IF(ISBLANK(VLOOKUP($B3080,INDIRECT(nfl_game_result),MATCH(J$1,INDIRECT(nfl_game_result_header),0),FALSE)),"",VLOOKUP($B3080,INDIRECT(nfl_game_result),MATCH(J$1,INDIRECT(nfl_game_result_header),0),FALSE)),"error")</f>
        <v>NYG</v>
      </c>
      <c r="K3080" t="str">
        <f ca="1">IFERROR(IF(ISBLANK(VLOOKUP($B3080,INDIRECT(nfl_game_result),MATCH(K$1,INDIRECT(nfl_game_result_header),0),FALSE)),"",VLOOKUP($B3080,INDIRECT(nfl_game_result),MATCH(K$1,INDIRECT(nfl_game_result_header),0),FALSE)),"error")</f>
        <v>OAK</v>
      </c>
      <c r="L3080" s="23" t="str">
        <f ca="1">IFERROR(IF(ISBLANK(VLOOKUP($B3080,INDIRECT(nfl_game_result),MATCH(L$1,INDIRECT(nfl_game_result_header),0),FALSE)),"",VLOOKUP($B3080,INDIRECT(nfl_game_result),MATCH(L$1,INDIRECT(nfl_game_result_header),0),FALSE)),"error")</f>
        <v>U</v>
      </c>
      <c r="M3080" t="s">
        <v>16</v>
      </c>
      <c r="N3080">
        <v>-4.5</v>
      </c>
      <c r="O3080" t="s">
        <v>85</v>
      </c>
      <c r="P3080">
        <v>0.51</v>
      </c>
      <c r="Q3080" t="s">
        <v>85</v>
      </c>
      <c r="V3080" s="23" t="s">
        <v>416</v>
      </c>
      <c r="W3080">
        <f ca="1">VALUE(LEFT(C3080, 4))</f>
        <v>2017</v>
      </c>
      <c r="X3080">
        <f ca="1">VALUE(MID(C3080,6,FIND("_",C3080,6)-6))</f>
        <v>13</v>
      </c>
      <c r="Y3080">
        <f ca="1">IF(NOT(OR(ISBLANK(D3080),ISBLANK(E3080),D3080="",E3080="")),D3080-E3080,"")</f>
        <v>1</v>
      </c>
      <c r="Z3080">
        <f ca="1">IF(OR(NOT(ISNUMBER(D3080)),ISBLANK(D3080),D3080="",ISBLANK(N3080)),"",ABS(D3080-N3080))</f>
        <v>3</v>
      </c>
      <c r="AA3080">
        <f ca="1">IF(OR(ISBLANK(J3080),ISBLANK(O3080),J3080="",O3080=""),"",IF(J3080=O3080,1,0))</f>
        <v>0</v>
      </c>
      <c r="AB3080">
        <f ca="1">IF(OR(ISBLANK(K3080),ISBLANK(Q3080),K3080="",Q3080=""),"",IF(K3080=Q3080,1,0))</f>
        <v>1</v>
      </c>
      <c r="AC3080" s="23" t="str">
        <f t="shared" ca="1" si="47"/>
        <v/>
      </c>
    </row>
    <row r="3081" spans="1:29" x14ac:dyDescent="0.25">
      <c r="A3081" s="23">
        <v>3080</v>
      </c>
      <c r="B3081">
        <v>1525</v>
      </c>
      <c r="C3081" t="str">
        <f ca="1">IFERROR(VLOOKUP($B3081,INDIRECT(nfl_game_result),MATCH(C$1,INDIRECT(nfl_game_result_header),0),FALSE),"error")</f>
        <v>2017_13_CAR@NOR</v>
      </c>
      <c r="D3081">
        <f ca="1">IFERROR(IF(ISBLANK(VLOOKUP($B3081,INDIRECT(nfl_game_result),MATCH(D$1,INDIRECT(nfl_game_result_header),0),FALSE)),"",VLOOKUP($B3081,INDIRECT(nfl_game_result),MATCH(D$1,INDIRECT(nfl_game_result_header),0),FALSE)),"error")</f>
        <v>-4</v>
      </c>
      <c r="E3081">
        <f ca="1">IFERROR(IF(ISBLANK(VLOOKUP($B3081,INDIRECT(nfl_game_result),MATCH(E$1,INDIRECT(nfl_game_result_header),0),FALSE)),"",VLOOKUP($B3081,INDIRECT(nfl_game_result),MATCH(E$1,INDIRECT(nfl_game_result_header),0),FALSE)),"error")</f>
        <v>-5</v>
      </c>
      <c r="F3081" s="23">
        <f ca="1">IFERROR(IF(ISBLANK(VLOOKUP($B3081,INDIRECT(nfl_game_result),MATCH(F$1,INDIRECT(nfl_game_result_header),0),FALSE)),"",VLOOKUP($B3081,INDIRECT(nfl_game_result),MATCH(F$1,INDIRECT(nfl_game_result_header),0),FALSE)),"error")</f>
        <v>48</v>
      </c>
      <c r="G3081" s="23">
        <f ca="1">IFERROR(IF(ISBLANK(VLOOKUP($B3081,INDIRECT(nfl_game_result),MATCH(G$1,INDIRECT(nfl_game_result_header),0),FALSE)),"",VLOOKUP($B3081,INDIRECT(nfl_game_result),MATCH(G$1,INDIRECT(nfl_game_result_header),0),FALSE)),"error")</f>
        <v>48</v>
      </c>
      <c r="H3081">
        <f ca="1">IFERROR(IF(ISBLANK(VLOOKUP($B3081,INDIRECT(nfl_game_result),MATCH(H$1,INDIRECT(nfl_game_result_header),0),FALSE)),"",VLOOKUP($B3081,INDIRECT(nfl_game_result),MATCH(H$1,INDIRECT(nfl_game_result_header),0),FALSE)),"error")</f>
        <v>31</v>
      </c>
      <c r="I3081">
        <f ca="1">IFERROR(IF(ISBLANK(VLOOKUP($B3081,INDIRECT(nfl_game_result),MATCH(I$1,INDIRECT(nfl_game_result_header),0),FALSE)),"",VLOOKUP($B3081,INDIRECT(nfl_game_result),MATCH(I$1,INDIRECT(nfl_game_result_header),0),FALSE)),"error")</f>
        <v>21</v>
      </c>
      <c r="J3081" t="str">
        <f ca="1">IFERROR(IF(ISBLANK(VLOOKUP($B3081,INDIRECT(nfl_game_result),MATCH(J$1,INDIRECT(nfl_game_result_header),0),FALSE)),"",VLOOKUP($B3081,INDIRECT(nfl_game_result),MATCH(J$1,INDIRECT(nfl_game_result_header),0),FALSE)),"error")</f>
        <v>NOR</v>
      </c>
      <c r="K3081" t="str">
        <f ca="1">IFERROR(IF(ISBLANK(VLOOKUP($B3081,INDIRECT(nfl_game_result),MATCH(K$1,INDIRECT(nfl_game_result_header),0),FALSE)),"",VLOOKUP($B3081,INDIRECT(nfl_game_result),MATCH(K$1,INDIRECT(nfl_game_result_header),0),FALSE)),"error")</f>
        <v>NOR</v>
      </c>
      <c r="L3081" s="23" t="str">
        <f ca="1">IFERROR(IF(ISBLANK(VLOOKUP($B3081,INDIRECT(nfl_game_result),MATCH(L$1,INDIRECT(nfl_game_result_header),0),FALSE)),"",VLOOKUP($B3081,INDIRECT(nfl_game_result),MATCH(L$1,INDIRECT(nfl_game_result_header),0),FALSE)),"error")</f>
        <v>O</v>
      </c>
      <c r="M3081" t="s">
        <v>16</v>
      </c>
      <c r="N3081">
        <v>-3</v>
      </c>
      <c r="O3081" t="s">
        <v>67</v>
      </c>
      <c r="P3081">
        <v>0.59</v>
      </c>
      <c r="Q3081" t="s">
        <v>67</v>
      </c>
      <c r="V3081" s="23" t="s">
        <v>416</v>
      </c>
      <c r="W3081">
        <f ca="1">VALUE(LEFT(C3081, 4))</f>
        <v>2017</v>
      </c>
      <c r="X3081">
        <f ca="1">VALUE(MID(C3081,6,FIND("_",C3081,6)-6))</f>
        <v>13</v>
      </c>
      <c r="Y3081">
        <f ca="1">IF(NOT(OR(ISBLANK(D3081),ISBLANK(E3081),D3081="",E3081="")),D3081-E3081,"")</f>
        <v>1</v>
      </c>
      <c r="Z3081">
        <f ca="1">IF(OR(NOT(ISNUMBER(D3081)),ISBLANK(D3081),D3081="",ISBLANK(N3081)),"",ABS(D3081-N3081))</f>
        <v>1</v>
      </c>
      <c r="AA3081">
        <f ca="1">IF(OR(ISBLANK(J3081),ISBLANK(O3081),J3081="",O3081=""),"",IF(J3081=O3081,1,0))</f>
        <v>0</v>
      </c>
      <c r="AB3081">
        <f ca="1">IF(OR(ISBLANK(K3081),ISBLANK(Q3081),K3081="",Q3081=""),"",IF(K3081=Q3081,1,0))</f>
        <v>0</v>
      </c>
      <c r="AC3081" s="23" t="str">
        <f t="shared" ca="1" si="47"/>
        <v/>
      </c>
    </row>
    <row r="3082" spans="1:29" x14ac:dyDescent="0.25">
      <c r="A3082" s="23">
        <v>3081</v>
      </c>
      <c r="B3082">
        <v>1526</v>
      </c>
      <c r="C3082" t="str">
        <f ca="1">IFERROR(VLOOKUP($B3082,INDIRECT(nfl_game_result),MATCH(C$1,INDIRECT(nfl_game_result_header),0),FALSE),"error")</f>
        <v>2017_13_PHI@SEA</v>
      </c>
      <c r="D3082">
        <f ca="1">IFERROR(IF(ISBLANK(VLOOKUP($B3082,INDIRECT(nfl_game_result),MATCH(D$1,INDIRECT(nfl_game_result_header),0),FALSE)),"",VLOOKUP($B3082,INDIRECT(nfl_game_result),MATCH(D$1,INDIRECT(nfl_game_result_header),0),FALSE)),"error")</f>
        <v>4</v>
      </c>
      <c r="E3082">
        <f ca="1">IFERROR(IF(ISBLANK(VLOOKUP($B3082,INDIRECT(nfl_game_result),MATCH(E$1,INDIRECT(nfl_game_result_header),0),FALSE)),"",VLOOKUP($B3082,INDIRECT(nfl_game_result),MATCH(E$1,INDIRECT(nfl_game_result_header),0),FALSE)),"error")</f>
        <v>5</v>
      </c>
      <c r="F3082" s="23">
        <f ca="1">IFERROR(IF(ISBLANK(VLOOKUP($B3082,INDIRECT(nfl_game_result),MATCH(F$1,INDIRECT(nfl_game_result_header),0),FALSE)),"",VLOOKUP($B3082,INDIRECT(nfl_game_result),MATCH(F$1,INDIRECT(nfl_game_result_header),0),FALSE)),"error")</f>
        <v>48</v>
      </c>
      <c r="G3082" s="23">
        <f ca="1">IFERROR(IF(ISBLANK(VLOOKUP($B3082,INDIRECT(nfl_game_result),MATCH(G$1,INDIRECT(nfl_game_result_header),0),FALSE)),"",VLOOKUP($B3082,INDIRECT(nfl_game_result),MATCH(G$1,INDIRECT(nfl_game_result_header),0),FALSE)),"error")</f>
        <v>47</v>
      </c>
      <c r="H3082">
        <f ca="1">IFERROR(IF(ISBLANK(VLOOKUP($B3082,INDIRECT(nfl_game_result),MATCH(H$1,INDIRECT(nfl_game_result_header),0),FALSE)),"",VLOOKUP($B3082,INDIRECT(nfl_game_result),MATCH(H$1,INDIRECT(nfl_game_result_header),0),FALSE)),"error")</f>
        <v>24</v>
      </c>
      <c r="I3082">
        <f ca="1">IFERROR(IF(ISBLANK(VLOOKUP($B3082,INDIRECT(nfl_game_result),MATCH(I$1,INDIRECT(nfl_game_result_header),0),FALSE)),"",VLOOKUP($B3082,INDIRECT(nfl_game_result),MATCH(I$1,INDIRECT(nfl_game_result_header),0),FALSE)),"error")</f>
        <v>10</v>
      </c>
      <c r="J3082" t="str">
        <f ca="1">IFERROR(IF(ISBLANK(VLOOKUP($B3082,INDIRECT(nfl_game_result),MATCH(J$1,INDIRECT(nfl_game_result_header),0),FALSE)),"",VLOOKUP($B3082,INDIRECT(nfl_game_result),MATCH(J$1,INDIRECT(nfl_game_result_header),0),FALSE)),"error")</f>
        <v>SEA</v>
      </c>
      <c r="K3082" t="str">
        <f ca="1">IFERROR(IF(ISBLANK(VLOOKUP($B3082,INDIRECT(nfl_game_result),MATCH(K$1,INDIRECT(nfl_game_result_header),0),FALSE)),"",VLOOKUP($B3082,INDIRECT(nfl_game_result),MATCH(K$1,INDIRECT(nfl_game_result_header),0),FALSE)),"error")</f>
        <v>SEA</v>
      </c>
      <c r="L3082" s="23" t="str">
        <f ca="1">IFERROR(IF(ISBLANK(VLOOKUP($B3082,INDIRECT(nfl_game_result),MATCH(L$1,INDIRECT(nfl_game_result_header),0),FALSE)),"",VLOOKUP($B3082,INDIRECT(nfl_game_result),MATCH(L$1,INDIRECT(nfl_game_result_header),0),FALSE)),"error")</f>
        <v>U</v>
      </c>
      <c r="M3082" t="s">
        <v>16</v>
      </c>
      <c r="N3082">
        <v>4</v>
      </c>
      <c r="O3082" t="s">
        <v>86</v>
      </c>
      <c r="P3082">
        <v>0.67</v>
      </c>
      <c r="Q3082" t="s">
        <v>86</v>
      </c>
      <c r="V3082" s="23" t="s">
        <v>416</v>
      </c>
      <c r="W3082">
        <f ca="1">VALUE(LEFT(C3082, 4))</f>
        <v>2017</v>
      </c>
      <c r="X3082">
        <f ca="1">VALUE(MID(C3082,6,FIND("_",C3082,6)-6))</f>
        <v>13</v>
      </c>
      <c r="Y3082">
        <f ca="1">IF(NOT(OR(ISBLANK(D3082),ISBLANK(E3082),D3082="",E3082="")),D3082-E3082,"")</f>
        <v>-1</v>
      </c>
      <c r="Z3082">
        <f ca="1">IF(OR(NOT(ISNUMBER(D3082)),ISBLANK(D3082),D3082="",ISBLANK(N3082)),"",ABS(D3082-N3082))</f>
        <v>0</v>
      </c>
      <c r="AA3082">
        <f ca="1">IF(OR(ISBLANK(J3082),ISBLANK(O3082),J3082="",O3082=""),"",IF(J3082=O3082,1,0))</f>
        <v>0</v>
      </c>
      <c r="AB3082">
        <f ca="1">IF(OR(ISBLANK(K3082),ISBLANK(Q3082),K3082="",Q3082=""),"",IF(K3082=Q3082,1,0))</f>
        <v>0</v>
      </c>
      <c r="AC3082" s="23" t="str">
        <f t="shared" ca="1" si="47"/>
        <v/>
      </c>
    </row>
    <row r="3083" spans="1:29" x14ac:dyDescent="0.25">
      <c r="A3083" s="23">
        <v>3082</v>
      </c>
      <c r="B3083">
        <v>1527</v>
      </c>
      <c r="C3083" t="str">
        <f ca="1">IFERROR(VLOOKUP($B3083,INDIRECT(nfl_game_result),MATCH(C$1,INDIRECT(nfl_game_result_header),0),FALSE),"error")</f>
        <v>2017_13_PIT@CIN</v>
      </c>
      <c r="D3083">
        <f ca="1">IFERROR(IF(ISBLANK(VLOOKUP($B3083,INDIRECT(nfl_game_result),MATCH(D$1,INDIRECT(nfl_game_result_header),0),FALSE)),"",VLOOKUP($B3083,INDIRECT(nfl_game_result),MATCH(D$1,INDIRECT(nfl_game_result_header),0),FALSE)),"error")</f>
        <v>6</v>
      </c>
      <c r="E3083">
        <f ca="1">IFERROR(IF(ISBLANK(VLOOKUP($B3083,INDIRECT(nfl_game_result),MATCH(E$1,INDIRECT(nfl_game_result_header),0),FALSE)),"",VLOOKUP($B3083,INDIRECT(nfl_game_result),MATCH(E$1,INDIRECT(nfl_game_result_header),0),FALSE)),"error")</f>
        <v>5</v>
      </c>
      <c r="F3083" s="23">
        <f ca="1">IFERROR(IF(ISBLANK(VLOOKUP($B3083,INDIRECT(nfl_game_result),MATCH(F$1,INDIRECT(nfl_game_result_header),0),FALSE)),"",VLOOKUP($B3083,INDIRECT(nfl_game_result),MATCH(F$1,INDIRECT(nfl_game_result_header),0),FALSE)),"error")</f>
        <v>43</v>
      </c>
      <c r="G3083" s="23">
        <f ca="1">IFERROR(IF(ISBLANK(VLOOKUP($B3083,INDIRECT(nfl_game_result),MATCH(G$1,INDIRECT(nfl_game_result_header),0),FALSE)),"",VLOOKUP($B3083,INDIRECT(nfl_game_result),MATCH(G$1,INDIRECT(nfl_game_result_header),0),FALSE)),"error")</f>
        <v>43</v>
      </c>
      <c r="H3083">
        <f ca="1">IFERROR(IF(ISBLANK(VLOOKUP($B3083,INDIRECT(nfl_game_result),MATCH(H$1,INDIRECT(nfl_game_result_header),0),FALSE)),"",VLOOKUP($B3083,INDIRECT(nfl_game_result),MATCH(H$1,INDIRECT(nfl_game_result_header),0),FALSE)),"error")</f>
        <v>20</v>
      </c>
      <c r="I3083">
        <f ca="1">IFERROR(IF(ISBLANK(VLOOKUP($B3083,INDIRECT(nfl_game_result),MATCH(I$1,INDIRECT(nfl_game_result_header),0),FALSE)),"",VLOOKUP($B3083,INDIRECT(nfl_game_result),MATCH(I$1,INDIRECT(nfl_game_result_header),0),FALSE)),"error")</f>
        <v>23</v>
      </c>
      <c r="J3083" t="str">
        <f ca="1">IFERROR(IF(ISBLANK(VLOOKUP($B3083,INDIRECT(nfl_game_result),MATCH(J$1,INDIRECT(nfl_game_result_header),0),FALSE)),"",VLOOKUP($B3083,INDIRECT(nfl_game_result),MATCH(J$1,INDIRECT(nfl_game_result_header),0),FALSE)),"error")</f>
        <v>CIN</v>
      </c>
      <c r="K3083" t="str">
        <f ca="1">IFERROR(IF(ISBLANK(VLOOKUP($B3083,INDIRECT(nfl_game_result),MATCH(K$1,INDIRECT(nfl_game_result_header),0),FALSE)),"",VLOOKUP($B3083,INDIRECT(nfl_game_result),MATCH(K$1,INDIRECT(nfl_game_result_header),0),FALSE)),"error")</f>
        <v>PIT</v>
      </c>
      <c r="L3083" s="23" t="str">
        <f ca="1">IFERROR(IF(ISBLANK(VLOOKUP($B3083,INDIRECT(nfl_game_result),MATCH(L$1,INDIRECT(nfl_game_result_header),0),FALSE)),"",VLOOKUP($B3083,INDIRECT(nfl_game_result),MATCH(L$1,INDIRECT(nfl_game_result_header),0),FALSE)),"error")</f>
        <v>E</v>
      </c>
      <c r="M3083" t="s">
        <v>16</v>
      </c>
      <c r="N3083">
        <v>4.5</v>
      </c>
      <c r="O3083" t="s">
        <v>69</v>
      </c>
      <c r="P3083">
        <v>0.55000000000000004</v>
      </c>
      <c r="Q3083" t="s">
        <v>87</v>
      </c>
      <c r="V3083" s="23" t="s">
        <v>416</v>
      </c>
      <c r="W3083">
        <f ca="1">VALUE(LEFT(C3083, 4))</f>
        <v>2017</v>
      </c>
      <c r="X3083">
        <f ca="1">VALUE(MID(C3083,6,FIND("_",C3083,6)-6))</f>
        <v>13</v>
      </c>
      <c r="Y3083">
        <f ca="1">IF(NOT(OR(ISBLANK(D3083),ISBLANK(E3083),D3083="",E3083="")),D3083-E3083,"")</f>
        <v>1</v>
      </c>
      <c r="Z3083">
        <f ca="1">IF(OR(NOT(ISNUMBER(D3083)),ISBLANK(D3083),D3083="",ISBLANK(N3083)),"",ABS(D3083-N3083))</f>
        <v>1.5</v>
      </c>
      <c r="AA3083">
        <f ca="1">IF(OR(ISBLANK(J3083),ISBLANK(O3083),J3083="",O3083=""),"",IF(J3083=O3083,1,0))</f>
        <v>1</v>
      </c>
      <c r="AB3083">
        <f ca="1">IF(OR(ISBLANK(K3083),ISBLANK(Q3083),K3083="",Q3083=""),"",IF(K3083=Q3083,1,0))</f>
        <v>1</v>
      </c>
      <c r="AC3083" s="23" t="str">
        <f t="shared" ca="1" si="47"/>
        <v/>
      </c>
    </row>
    <row r="3084" spans="1:29" x14ac:dyDescent="0.25">
      <c r="A3084" s="23">
        <v>3083</v>
      </c>
      <c r="B3084">
        <v>1512</v>
      </c>
      <c r="C3084" t="str">
        <f ca="1">IFERROR(VLOOKUP($B3084,INDIRECT(nfl_game_result),MATCH(C$1,INDIRECT(nfl_game_result_header),0),FALSE),"error")</f>
        <v>2017_13_WAS@DAL</v>
      </c>
      <c r="D3084">
        <f ca="1">IFERROR(IF(ISBLANK(VLOOKUP($B3084,INDIRECT(nfl_game_result),MATCH(D$1,INDIRECT(nfl_game_result_header),0),FALSE)),"",VLOOKUP($B3084,INDIRECT(nfl_game_result),MATCH(D$1,INDIRECT(nfl_game_result_header),0),FALSE)),"error")</f>
        <v>-1.5</v>
      </c>
      <c r="E3084">
        <f ca="1">IFERROR(IF(ISBLANK(VLOOKUP($B3084,INDIRECT(nfl_game_result),MATCH(E$1,INDIRECT(nfl_game_result_header),0),FALSE)),"",VLOOKUP($B3084,INDIRECT(nfl_game_result),MATCH(E$1,INDIRECT(nfl_game_result_header),0),FALSE)),"error")</f>
        <v>-1.5</v>
      </c>
      <c r="F3084" s="23">
        <f ca="1">IFERROR(IF(ISBLANK(VLOOKUP($B3084,INDIRECT(nfl_game_result),MATCH(F$1,INDIRECT(nfl_game_result_header),0),FALSE)),"",VLOOKUP($B3084,INDIRECT(nfl_game_result),MATCH(F$1,INDIRECT(nfl_game_result_header),0),FALSE)),"error")</f>
        <v>44</v>
      </c>
      <c r="G3084" s="23">
        <f ca="1">IFERROR(IF(ISBLANK(VLOOKUP($B3084,INDIRECT(nfl_game_result),MATCH(G$1,INDIRECT(nfl_game_result_header),0),FALSE)),"",VLOOKUP($B3084,INDIRECT(nfl_game_result),MATCH(G$1,INDIRECT(nfl_game_result_header),0),FALSE)),"error")</f>
        <v>46.5</v>
      </c>
      <c r="H3084">
        <f ca="1">IFERROR(IF(ISBLANK(VLOOKUP($B3084,INDIRECT(nfl_game_result),MATCH(H$1,INDIRECT(nfl_game_result_header),0),FALSE)),"",VLOOKUP($B3084,INDIRECT(nfl_game_result),MATCH(H$1,INDIRECT(nfl_game_result_header),0),FALSE)),"error")</f>
        <v>38</v>
      </c>
      <c r="I3084">
        <f ca="1">IFERROR(IF(ISBLANK(VLOOKUP($B3084,INDIRECT(nfl_game_result),MATCH(I$1,INDIRECT(nfl_game_result_header),0),FALSE)),"",VLOOKUP($B3084,INDIRECT(nfl_game_result),MATCH(I$1,INDIRECT(nfl_game_result_header),0),FALSE)),"error")</f>
        <v>14</v>
      </c>
      <c r="J3084" t="str">
        <f ca="1">IFERROR(IF(ISBLANK(VLOOKUP($B3084,INDIRECT(nfl_game_result),MATCH(J$1,INDIRECT(nfl_game_result_header),0),FALSE)),"",VLOOKUP($B3084,INDIRECT(nfl_game_result),MATCH(J$1,INDIRECT(nfl_game_result_header),0),FALSE)),"error")</f>
        <v>DAL</v>
      </c>
      <c r="K3084" t="str">
        <f ca="1">IFERROR(IF(ISBLANK(VLOOKUP($B3084,INDIRECT(nfl_game_result),MATCH(K$1,INDIRECT(nfl_game_result_header),0),FALSE)),"",VLOOKUP($B3084,INDIRECT(nfl_game_result),MATCH(K$1,INDIRECT(nfl_game_result_header),0),FALSE)),"error")</f>
        <v>DAL</v>
      </c>
      <c r="L3084" s="23" t="str">
        <f ca="1">IFERROR(IF(ISBLANK(VLOOKUP($B3084,INDIRECT(nfl_game_result),MATCH(L$1,INDIRECT(nfl_game_result_header),0),FALSE)),"",VLOOKUP($B3084,INDIRECT(nfl_game_result),MATCH(L$1,INDIRECT(nfl_game_result_header),0),FALSE)),"error")</f>
        <v>O</v>
      </c>
      <c r="M3084" t="s">
        <v>14</v>
      </c>
      <c r="N3084">
        <v>-3</v>
      </c>
      <c r="O3084" t="s">
        <v>94</v>
      </c>
      <c r="P3084">
        <v>0.6</v>
      </c>
      <c r="Q3084" t="s">
        <v>94</v>
      </c>
      <c r="V3084" s="23" t="s">
        <v>416</v>
      </c>
      <c r="W3084">
        <f ca="1">VALUE(LEFT(C3084, 4))</f>
        <v>2017</v>
      </c>
      <c r="X3084">
        <f ca="1">VALUE(MID(C3084,6,FIND("_",C3084,6)-6))</f>
        <v>13</v>
      </c>
      <c r="Y3084">
        <f ca="1">IF(NOT(OR(ISBLANK(D3084),ISBLANK(E3084),D3084="",E3084="")),D3084-E3084,"")</f>
        <v>0</v>
      </c>
      <c r="Z3084">
        <f ca="1">IF(OR(NOT(ISNUMBER(D3084)),ISBLANK(D3084),D3084="",ISBLANK(N3084)),"",ABS(D3084-N3084))</f>
        <v>1.5</v>
      </c>
      <c r="AA3084">
        <f ca="1">IF(OR(ISBLANK(J3084),ISBLANK(O3084),J3084="",O3084=""),"",IF(J3084=O3084,1,0))</f>
        <v>0</v>
      </c>
      <c r="AB3084">
        <f ca="1">IF(OR(ISBLANK(K3084),ISBLANK(Q3084),K3084="",Q3084=""),"",IF(K3084=Q3084,1,0))</f>
        <v>0</v>
      </c>
      <c r="AC3084" s="23" t="str">
        <f t="shared" ca="1" si="47"/>
        <v/>
      </c>
    </row>
    <row r="3085" spans="1:29" x14ac:dyDescent="0.25">
      <c r="A3085" s="23">
        <v>3084</v>
      </c>
      <c r="B3085">
        <v>1513</v>
      </c>
      <c r="C3085" t="str">
        <f ca="1">IFERROR(VLOOKUP($B3085,INDIRECT(nfl_game_result),MATCH(C$1,INDIRECT(nfl_game_result_header),0),FALSE),"error")</f>
        <v>2017_13_KCY@NYJ</v>
      </c>
      <c r="D3085">
        <f ca="1">IFERROR(IF(ISBLANK(VLOOKUP($B3085,INDIRECT(nfl_game_result),MATCH(D$1,INDIRECT(nfl_game_result_header),0),FALSE)),"",VLOOKUP($B3085,INDIRECT(nfl_game_result),MATCH(D$1,INDIRECT(nfl_game_result_header),0),FALSE)),"error")</f>
        <v>3.5</v>
      </c>
      <c r="E3085">
        <f ca="1">IFERROR(IF(ISBLANK(VLOOKUP($B3085,INDIRECT(nfl_game_result),MATCH(E$1,INDIRECT(nfl_game_result_header),0),FALSE)),"",VLOOKUP($B3085,INDIRECT(nfl_game_result),MATCH(E$1,INDIRECT(nfl_game_result_header),0),FALSE)),"error")</f>
        <v>3.5</v>
      </c>
      <c r="F3085" s="23">
        <f ca="1">IFERROR(IF(ISBLANK(VLOOKUP($B3085,INDIRECT(nfl_game_result),MATCH(F$1,INDIRECT(nfl_game_result_header),0),FALSE)),"",VLOOKUP($B3085,INDIRECT(nfl_game_result),MATCH(F$1,INDIRECT(nfl_game_result_header),0),FALSE)),"error")</f>
        <v>43.5</v>
      </c>
      <c r="G3085" s="23">
        <f ca="1">IFERROR(IF(ISBLANK(VLOOKUP($B3085,INDIRECT(nfl_game_result),MATCH(G$1,INDIRECT(nfl_game_result_header),0),FALSE)),"",VLOOKUP($B3085,INDIRECT(nfl_game_result),MATCH(G$1,INDIRECT(nfl_game_result_header),0),FALSE)),"error")</f>
        <v>43.5</v>
      </c>
      <c r="H3085">
        <f ca="1">IFERROR(IF(ISBLANK(VLOOKUP($B3085,INDIRECT(nfl_game_result),MATCH(H$1,INDIRECT(nfl_game_result_header),0),FALSE)),"",VLOOKUP($B3085,INDIRECT(nfl_game_result),MATCH(H$1,INDIRECT(nfl_game_result_header),0),FALSE)),"error")</f>
        <v>38</v>
      </c>
      <c r="I3085">
        <f ca="1">IFERROR(IF(ISBLANK(VLOOKUP($B3085,INDIRECT(nfl_game_result),MATCH(I$1,INDIRECT(nfl_game_result_header),0),FALSE)),"",VLOOKUP($B3085,INDIRECT(nfl_game_result),MATCH(I$1,INDIRECT(nfl_game_result_header),0),FALSE)),"error")</f>
        <v>31</v>
      </c>
      <c r="J3085" t="str">
        <f ca="1">IFERROR(IF(ISBLANK(VLOOKUP($B3085,INDIRECT(nfl_game_result),MATCH(J$1,INDIRECT(nfl_game_result_header),0),FALSE)),"",VLOOKUP($B3085,INDIRECT(nfl_game_result),MATCH(J$1,INDIRECT(nfl_game_result_header),0),FALSE)),"error")</f>
        <v>NYJ</v>
      </c>
      <c r="K3085" t="str">
        <f ca="1">IFERROR(IF(ISBLANK(VLOOKUP($B3085,INDIRECT(nfl_game_result),MATCH(K$1,INDIRECT(nfl_game_result_header),0),FALSE)),"",VLOOKUP($B3085,INDIRECT(nfl_game_result),MATCH(K$1,INDIRECT(nfl_game_result_header),0),FALSE)),"error")</f>
        <v>NYJ</v>
      </c>
      <c r="L3085" s="23" t="str">
        <f ca="1">IFERROR(IF(ISBLANK(VLOOKUP($B3085,INDIRECT(nfl_game_result),MATCH(L$1,INDIRECT(nfl_game_result_header),0),FALSE)),"",VLOOKUP($B3085,INDIRECT(nfl_game_result),MATCH(L$1,INDIRECT(nfl_game_result_header),0),FALSE)),"error")</f>
        <v>O</v>
      </c>
      <c r="M3085" t="s">
        <v>14</v>
      </c>
      <c r="N3085">
        <v>4.5</v>
      </c>
      <c r="O3085" t="s">
        <v>331</v>
      </c>
      <c r="P3085">
        <v>0.61</v>
      </c>
      <c r="Q3085" t="s">
        <v>331</v>
      </c>
      <c r="V3085" s="23" t="s">
        <v>416</v>
      </c>
      <c r="W3085">
        <f ca="1">VALUE(LEFT(C3085, 4))</f>
        <v>2017</v>
      </c>
      <c r="X3085">
        <f ca="1">VALUE(MID(C3085,6,FIND("_",C3085,6)-6))</f>
        <v>13</v>
      </c>
      <c r="Y3085">
        <f ca="1">IF(NOT(OR(ISBLANK(D3085),ISBLANK(E3085),D3085="",E3085="")),D3085-E3085,"")</f>
        <v>0</v>
      </c>
      <c r="Z3085">
        <f ca="1">IF(OR(NOT(ISNUMBER(D3085)),ISBLANK(D3085),D3085="",ISBLANK(N3085)),"",ABS(D3085-N3085))</f>
        <v>1</v>
      </c>
      <c r="AA3085">
        <f ca="1">IF(OR(ISBLANK(J3085),ISBLANK(O3085),J3085="",O3085=""),"",IF(J3085=O3085,1,0))</f>
        <v>0</v>
      </c>
      <c r="AB3085">
        <f ca="1">IF(OR(ISBLANK(K3085),ISBLANK(Q3085),K3085="",Q3085=""),"",IF(K3085=Q3085,1,0))</f>
        <v>0</v>
      </c>
      <c r="AC3085" s="23" t="str">
        <f t="shared" ca="1" si="47"/>
        <v/>
      </c>
    </row>
    <row r="3086" spans="1:29" x14ac:dyDescent="0.25">
      <c r="A3086" s="23">
        <v>3085</v>
      </c>
      <c r="B3086">
        <v>1514</v>
      </c>
      <c r="C3086" t="str">
        <f ca="1">IFERROR(VLOOKUP($B3086,INDIRECT(nfl_game_result),MATCH(C$1,INDIRECT(nfl_game_result_header),0),FALSE),"error")</f>
        <v>2017_13_NWE@BUF</v>
      </c>
      <c r="D3086">
        <f ca="1">IFERROR(IF(ISBLANK(VLOOKUP($B3086,INDIRECT(nfl_game_result),MATCH(D$1,INDIRECT(nfl_game_result_header),0),FALSE)),"",VLOOKUP($B3086,INDIRECT(nfl_game_result),MATCH(D$1,INDIRECT(nfl_game_result_header),0),FALSE)),"error")</f>
        <v>8</v>
      </c>
      <c r="E3086">
        <f ca="1">IFERROR(IF(ISBLANK(VLOOKUP($B3086,INDIRECT(nfl_game_result),MATCH(E$1,INDIRECT(nfl_game_result_header),0),FALSE)),"",VLOOKUP($B3086,INDIRECT(nfl_game_result),MATCH(E$1,INDIRECT(nfl_game_result_header),0),FALSE)),"error")</f>
        <v>9</v>
      </c>
      <c r="F3086" s="23">
        <f ca="1">IFERROR(IF(ISBLANK(VLOOKUP($B3086,INDIRECT(nfl_game_result),MATCH(F$1,INDIRECT(nfl_game_result_header),0),FALSE)),"",VLOOKUP($B3086,INDIRECT(nfl_game_result),MATCH(F$1,INDIRECT(nfl_game_result_header),0),FALSE)),"error")</f>
        <v>49</v>
      </c>
      <c r="G3086" s="23">
        <f ca="1">IFERROR(IF(ISBLANK(VLOOKUP($B3086,INDIRECT(nfl_game_result),MATCH(G$1,INDIRECT(nfl_game_result_header),0),FALSE)),"",VLOOKUP($B3086,INDIRECT(nfl_game_result),MATCH(G$1,INDIRECT(nfl_game_result_header),0),FALSE)),"error")</f>
        <v>48.5</v>
      </c>
      <c r="H3086">
        <f ca="1">IFERROR(IF(ISBLANK(VLOOKUP($B3086,INDIRECT(nfl_game_result),MATCH(H$1,INDIRECT(nfl_game_result_header),0),FALSE)),"",VLOOKUP($B3086,INDIRECT(nfl_game_result),MATCH(H$1,INDIRECT(nfl_game_result_header),0),FALSE)),"error")</f>
        <v>3</v>
      </c>
      <c r="I3086">
        <f ca="1">IFERROR(IF(ISBLANK(VLOOKUP($B3086,INDIRECT(nfl_game_result),MATCH(I$1,INDIRECT(nfl_game_result_header),0),FALSE)),"",VLOOKUP($B3086,INDIRECT(nfl_game_result),MATCH(I$1,INDIRECT(nfl_game_result_header),0),FALSE)),"error")</f>
        <v>23</v>
      </c>
      <c r="J3086" t="str">
        <f ca="1">IFERROR(IF(ISBLANK(VLOOKUP($B3086,INDIRECT(nfl_game_result),MATCH(J$1,INDIRECT(nfl_game_result_header),0),FALSE)),"",VLOOKUP($B3086,INDIRECT(nfl_game_result),MATCH(J$1,INDIRECT(nfl_game_result_header),0),FALSE)),"error")</f>
        <v>NWE</v>
      </c>
      <c r="K3086" t="str">
        <f ca="1">IFERROR(IF(ISBLANK(VLOOKUP($B3086,INDIRECT(nfl_game_result),MATCH(K$1,INDIRECT(nfl_game_result_header),0),FALSE)),"",VLOOKUP($B3086,INDIRECT(nfl_game_result),MATCH(K$1,INDIRECT(nfl_game_result_header),0),FALSE)),"error")</f>
        <v>NWE</v>
      </c>
      <c r="L3086" s="23" t="str">
        <f ca="1">IFERROR(IF(ISBLANK(VLOOKUP($B3086,INDIRECT(nfl_game_result),MATCH(L$1,INDIRECT(nfl_game_result_header),0),FALSE)),"",VLOOKUP($B3086,INDIRECT(nfl_game_result),MATCH(L$1,INDIRECT(nfl_game_result_header),0),FALSE)),"error")</f>
        <v>U</v>
      </c>
      <c r="M3086" t="s">
        <v>14</v>
      </c>
      <c r="N3086">
        <v>8.5</v>
      </c>
      <c r="O3086" t="s">
        <v>66</v>
      </c>
      <c r="P3086">
        <v>0.53</v>
      </c>
      <c r="Q3086" t="s">
        <v>332</v>
      </c>
      <c r="V3086" s="23" t="s">
        <v>416</v>
      </c>
      <c r="W3086">
        <f ca="1">VALUE(LEFT(C3086, 4))</f>
        <v>2017</v>
      </c>
      <c r="X3086">
        <f ca="1">VALUE(MID(C3086,6,FIND("_",C3086,6)-6))</f>
        <v>13</v>
      </c>
      <c r="Y3086">
        <f ca="1">IF(NOT(OR(ISBLANK(D3086),ISBLANK(E3086),D3086="",E3086="")),D3086-E3086,"")</f>
        <v>-1</v>
      </c>
      <c r="Z3086">
        <f ca="1">IF(OR(NOT(ISNUMBER(D3086)),ISBLANK(D3086),D3086="",ISBLANK(N3086)),"",ABS(D3086-N3086))</f>
        <v>0.5</v>
      </c>
      <c r="AA3086">
        <f ca="1">IF(OR(ISBLANK(J3086),ISBLANK(O3086),J3086="",O3086=""),"",IF(J3086=O3086,1,0))</f>
        <v>0</v>
      </c>
      <c r="AB3086">
        <f ca="1">IF(OR(ISBLANK(K3086),ISBLANK(Q3086),K3086="",Q3086=""),"",IF(K3086=Q3086,1,0))</f>
        <v>1</v>
      </c>
      <c r="AC3086" s="23" t="str">
        <f t="shared" ca="1" si="47"/>
        <v/>
      </c>
    </row>
    <row r="3087" spans="1:29" x14ac:dyDescent="0.25">
      <c r="A3087" s="23">
        <v>3086</v>
      </c>
      <c r="B3087">
        <v>1515</v>
      </c>
      <c r="C3087" t="str">
        <f ca="1">IFERROR(VLOOKUP($B3087,INDIRECT(nfl_game_result),MATCH(C$1,INDIRECT(nfl_game_result_header),0),FALSE),"error")</f>
        <v>2017_13_DEN@MIA</v>
      </c>
      <c r="D3087">
        <f ca="1">IFERROR(IF(ISBLANK(VLOOKUP($B3087,INDIRECT(nfl_game_result),MATCH(D$1,INDIRECT(nfl_game_result_header),0),FALSE)),"",VLOOKUP($B3087,INDIRECT(nfl_game_result),MATCH(D$1,INDIRECT(nfl_game_result_header),0),FALSE)),"error")</f>
        <v>1</v>
      </c>
      <c r="E3087">
        <f ca="1">IFERROR(IF(ISBLANK(VLOOKUP($B3087,INDIRECT(nfl_game_result),MATCH(E$1,INDIRECT(nfl_game_result_header),0),FALSE)),"",VLOOKUP($B3087,INDIRECT(nfl_game_result),MATCH(E$1,INDIRECT(nfl_game_result_header),0),FALSE)),"error")</f>
        <v>1.5</v>
      </c>
      <c r="F3087" s="23">
        <f ca="1">IFERROR(IF(ISBLANK(VLOOKUP($B3087,INDIRECT(nfl_game_result),MATCH(F$1,INDIRECT(nfl_game_result_header),0),FALSE)),"",VLOOKUP($B3087,INDIRECT(nfl_game_result),MATCH(F$1,INDIRECT(nfl_game_result_header),0),FALSE)),"error")</f>
        <v>38</v>
      </c>
      <c r="G3087" s="23">
        <f ca="1">IFERROR(IF(ISBLANK(VLOOKUP($B3087,INDIRECT(nfl_game_result),MATCH(G$1,INDIRECT(nfl_game_result_header),0),FALSE)),"",VLOOKUP($B3087,INDIRECT(nfl_game_result),MATCH(G$1,INDIRECT(nfl_game_result_header),0),FALSE)),"error")</f>
        <v>40</v>
      </c>
      <c r="H3087">
        <f ca="1">IFERROR(IF(ISBLANK(VLOOKUP($B3087,INDIRECT(nfl_game_result),MATCH(H$1,INDIRECT(nfl_game_result_header),0),FALSE)),"",VLOOKUP($B3087,INDIRECT(nfl_game_result),MATCH(H$1,INDIRECT(nfl_game_result_header),0),FALSE)),"error")</f>
        <v>35</v>
      </c>
      <c r="I3087">
        <f ca="1">IFERROR(IF(ISBLANK(VLOOKUP($B3087,INDIRECT(nfl_game_result),MATCH(I$1,INDIRECT(nfl_game_result_header),0),FALSE)),"",VLOOKUP($B3087,INDIRECT(nfl_game_result),MATCH(I$1,INDIRECT(nfl_game_result_header),0),FALSE)),"error")</f>
        <v>9</v>
      </c>
      <c r="J3087" t="str">
        <f ca="1">IFERROR(IF(ISBLANK(VLOOKUP($B3087,INDIRECT(nfl_game_result),MATCH(J$1,INDIRECT(nfl_game_result_header),0),FALSE)),"",VLOOKUP($B3087,INDIRECT(nfl_game_result),MATCH(J$1,INDIRECT(nfl_game_result_header),0),FALSE)),"error")</f>
        <v>MIA</v>
      </c>
      <c r="K3087" t="str">
        <f ca="1">IFERROR(IF(ISBLANK(VLOOKUP($B3087,INDIRECT(nfl_game_result),MATCH(K$1,INDIRECT(nfl_game_result_header),0),FALSE)),"",VLOOKUP($B3087,INDIRECT(nfl_game_result),MATCH(K$1,INDIRECT(nfl_game_result_header),0),FALSE)),"error")</f>
        <v>MIA</v>
      </c>
      <c r="L3087" s="23" t="str">
        <f ca="1">IFERROR(IF(ISBLANK(VLOOKUP($B3087,INDIRECT(nfl_game_result),MATCH(L$1,INDIRECT(nfl_game_result_header),0),FALSE)),"",VLOOKUP($B3087,INDIRECT(nfl_game_result),MATCH(L$1,INDIRECT(nfl_game_result_header),0),FALSE)),"error")</f>
        <v>O</v>
      </c>
      <c r="M3087" t="s">
        <v>14</v>
      </c>
      <c r="N3087">
        <v>-3</v>
      </c>
      <c r="O3087" t="s">
        <v>79</v>
      </c>
      <c r="P3087">
        <v>0.51</v>
      </c>
      <c r="Q3087" t="s">
        <v>79</v>
      </c>
      <c r="V3087" s="23" t="s">
        <v>416</v>
      </c>
      <c r="W3087">
        <f ca="1">VALUE(LEFT(C3087, 4))</f>
        <v>2017</v>
      </c>
      <c r="X3087">
        <f ca="1">VALUE(MID(C3087,6,FIND("_",C3087,6)-6))</f>
        <v>13</v>
      </c>
      <c r="Y3087">
        <f ca="1">IF(NOT(OR(ISBLANK(D3087),ISBLANK(E3087),D3087="",E3087="")),D3087-E3087,"")</f>
        <v>-0.5</v>
      </c>
      <c r="Z3087">
        <f ca="1">IF(OR(NOT(ISNUMBER(D3087)),ISBLANK(D3087),D3087="",ISBLANK(N3087)),"",ABS(D3087-N3087))</f>
        <v>4</v>
      </c>
      <c r="AA3087">
        <f ca="1">IF(OR(ISBLANK(J3087),ISBLANK(O3087),J3087="",O3087=""),"",IF(J3087=O3087,1,0))</f>
        <v>1</v>
      </c>
      <c r="AB3087">
        <f ca="1">IF(OR(ISBLANK(K3087),ISBLANK(Q3087),K3087="",Q3087=""),"",IF(K3087=Q3087,1,0))</f>
        <v>1</v>
      </c>
      <c r="AC3087" s="23" t="str">
        <f t="shared" ca="1" si="47"/>
        <v/>
      </c>
    </row>
    <row r="3088" spans="1:29" x14ac:dyDescent="0.25">
      <c r="A3088" s="23">
        <v>3087</v>
      </c>
      <c r="B3088">
        <v>1516</v>
      </c>
      <c r="C3088" t="str">
        <f ca="1">IFERROR(VLOOKUP($B3088,INDIRECT(nfl_game_result),MATCH(C$1,INDIRECT(nfl_game_result_header),0),FALSE),"error")</f>
        <v>2017_13_SFO@CHI</v>
      </c>
      <c r="D3088">
        <f ca="1">IFERROR(IF(ISBLANK(VLOOKUP($B3088,INDIRECT(nfl_game_result),MATCH(D$1,INDIRECT(nfl_game_result_header),0),FALSE)),"",VLOOKUP($B3088,INDIRECT(nfl_game_result),MATCH(D$1,INDIRECT(nfl_game_result_header),0),FALSE)),"error")</f>
        <v>-3.5</v>
      </c>
      <c r="E3088">
        <f ca="1">IFERROR(IF(ISBLANK(VLOOKUP($B3088,INDIRECT(nfl_game_result),MATCH(E$1,INDIRECT(nfl_game_result_header),0),FALSE)),"",VLOOKUP($B3088,INDIRECT(nfl_game_result),MATCH(E$1,INDIRECT(nfl_game_result_header),0),FALSE)),"error")</f>
        <v>-3</v>
      </c>
      <c r="F3088" s="23">
        <f ca="1">IFERROR(IF(ISBLANK(VLOOKUP($B3088,INDIRECT(nfl_game_result),MATCH(F$1,INDIRECT(nfl_game_result_header),0),FALSE)),"",VLOOKUP($B3088,INDIRECT(nfl_game_result),MATCH(F$1,INDIRECT(nfl_game_result_header),0),FALSE)),"error")</f>
        <v>39.5</v>
      </c>
      <c r="G3088" s="23">
        <f ca="1">IFERROR(IF(ISBLANK(VLOOKUP($B3088,INDIRECT(nfl_game_result),MATCH(G$1,INDIRECT(nfl_game_result_header),0),FALSE)),"",VLOOKUP($B3088,INDIRECT(nfl_game_result),MATCH(G$1,INDIRECT(nfl_game_result_header),0),FALSE)),"error")</f>
        <v>41</v>
      </c>
      <c r="H3088">
        <f ca="1">IFERROR(IF(ISBLANK(VLOOKUP($B3088,INDIRECT(nfl_game_result),MATCH(H$1,INDIRECT(nfl_game_result_header),0),FALSE)),"",VLOOKUP($B3088,INDIRECT(nfl_game_result),MATCH(H$1,INDIRECT(nfl_game_result_header),0),FALSE)),"error")</f>
        <v>14</v>
      </c>
      <c r="I3088">
        <f ca="1">IFERROR(IF(ISBLANK(VLOOKUP($B3088,INDIRECT(nfl_game_result),MATCH(I$1,INDIRECT(nfl_game_result_header),0),FALSE)),"",VLOOKUP($B3088,INDIRECT(nfl_game_result),MATCH(I$1,INDIRECT(nfl_game_result_header),0),FALSE)),"error")</f>
        <v>15</v>
      </c>
      <c r="J3088" t="str">
        <f ca="1">IFERROR(IF(ISBLANK(VLOOKUP($B3088,INDIRECT(nfl_game_result),MATCH(J$1,INDIRECT(nfl_game_result_header),0),FALSE)),"",VLOOKUP($B3088,INDIRECT(nfl_game_result),MATCH(J$1,INDIRECT(nfl_game_result_header),0),FALSE)),"error")</f>
        <v>SFO</v>
      </c>
      <c r="K3088" t="str">
        <f ca="1">IFERROR(IF(ISBLANK(VLOOKUP($B3088,INDIRECT(nfl_game_result),MATCH(K$1,INDIRECT(nfl_game_result_header),0),FALSE)),"",VLOOKUP($B3088,INDIRECT(nfl_game_result),MATCH(K$1,INDIRECT(nfl_game_result_header),0),FALSE)),"error")</f>
        <v>SFO</v>
      </c>
      <c r="L3088" s="23" t="str">
        <f ca="1">IFERROR(IF(ISBLANK(VLOOKUP($B3088,INDIRECT(nfl_game_result),MATCH(L$1,INDIRECT(nfl_game_result_header),0),FALSE)),"",VLOOKUP($B3088,INDIRECT(nfl_game_result),MATCH(L$1,INDIRECT(nfl_game_result_header),0),FALSE)),"error")</f>
        <v>U</v>
      </c>
      <c r="M3088" t="s">
        <v>14</v>
      </c>
      <c r="N3088">
        <v>-3</v>
      </c>
      <c r="O3088" t="s">
        <v>333</v>
      </c>
      <c r="P3088">
        <v>0.63</v>
      </c>
      <c r="Q3088" t="s">
        <v>333</v>
      </c>
      <c r="V3088" s="23" t="s">
        <v>416</v>
      </c>
      <c r="W3088">
        <f ca="1">VALUE(LEFT(C3088, 4))</f>
        <v>2017</v>
      </c>
      <c r="X3088">
        <f ca="1">VALUE(MID(C3088,6,FIND("_",C3088,6)-6))</f>
        <v>13</v>
      </c>
      <c r="Y3088">
        <f ca="1">IF(NOT(OR(ISBLANK(D3088),ISBLANK(E3088),D3088="",E3088="")),D3088-E3088,"")</f>
        <v>-0.5</v>
      </c>
      <c r="Z3088">
        <f ca="1">IF(OR(NOT(ISNUMBER(D3088)),ISBLANK(D3088),D3088="",ISBLANK(N3088)),"",ABS(D3088-N3088))</f>
        <v>0.5</v>
      </c>
      <c r="AA3088">
        <f ca="1">IF(OR(ISBLANK(J3088),ISBLANK(O3088),J3088="",O3088=""),"",IF(J3088=O3088,1,0))</f>
        <v>1</v>
      </c>
      <c r="AB3088">
        <f ca="1">IF(OR(ISBLANK(K3088),ISBLANK(Q3088),K3088="",Q3088=""),"",IF(K3088=Q3088,1,0))</f>
        <v>1</v>
      </c>
      <c r="AC3088" s="23" t="str">
        <f t="shared" ca="1" si="47"/>
        <v/>
      </c>
    </row>
    <row r="3089" spans="1:29" x14ac:dyDescent="0.25">
      <c r="A3089" s="23">
        <v>3088</v>
      </c>
      <c r="B3089">
        <v>1517</v>
      </c>
      <c r="C3089" t="str">
        <f ca="1">IFERROR(VLOOKUP($B3089,INDIRECT(nfl_game_result),MATCH(C$1,INDIRECT(nfl_game_result_header),0),FALSE),"error")</f>
        <v>2017_13_DET@BAL</v>
      </c>
      <c r="D3089">
        <f ca="1">IFERROR(IF(ISBLANK(VLOOKUP($B3089,INDIRECT(nfl_game_result),MATCH(D$1,INDIRECT(nfl_game_result_header),0),FALSE)),"",VLOOKUP($B3089,INDIRECT(nfl_game_result),MATCH(D$1,INDIRECT(nfl_game_result_header),0),FALSE)),"error")</f>
        <v>-3</v>
      </c>
      <c r="E3089">
        <f ca="1">IFERROR(IF(ISBLANK(VLOOKUP($B3089,INDIRECT(nfl_game_result),MATCH(E$1,INDIRECT(nfl_game_result_header),0),FALSE)),"",VLOOKUP($B3089,INDIRECT(nfl_game_result),MATCH(E$1,INDIRECT(nfl_game_result_header),0),FALSE)),"error")</f>
        <v>-3</v>
      </c>
      <c r="F3089" s="23">
        <f ca="1">IFERROR(IF(ISBLANK(VLOOKUP($B3089,INDIRECT(nfl_game_result),MATCH(F$1,INDIRECT(nfl_game_result_header),0),FALSE)),"",VLOOKUP($B3089,INDIRECT(nfl_game_result),MATCH(F$1,INDIRECT(nfl_game_result_header),0),FALSE)),"error")</f>
        <v>41</v>
      </c>
      <c r="G3089" s="23">
        <f ca="1">IFERROR(IF(ISBLANK(VLOOKUP($B3089,INDIRECT(nfl_game_result),MATCH(G$1,INDIRECT(nfl_game_result_header),0),FALSE)),"",VLOOKUP($B3089,INDIRECT(nfl_game_result),MATCH(G$1,INDIRECT(nfl_game_result_header),0),FALSE)),"error")</f>
        <v>43.5</v>
      </c>
      <c r="H3089">
        <f ca="1">IFERROR(IF(ISBLANK(VLOOKUP($B3089,INDIRECT(nfl_game_result),MATCH(H$1,INDIRECT(nfl_game_result_header),0),FALSE)),"",VLOOKUP($B3089,INDIRECT(nfl_game_result),MATCH(H$1,INDIRECT(nfl_game_result_header),0),FALSE)),"error")</f>
        <v>44</v>
      </c>
      <c r="I3089">
        <f ca="1">IFERROR(IF(ISBLANK(VLOOKUP($B3089,INDIRECT(nfl_game_result),MATCH(I$1,INDIRECT(nfl_game_result_header),0),FALSE)),"",VLOOKUP($B3089,INDIRECT(nfl_game_result),MATCH(I$1,INDIRECT(nfl_game_result_header),0),FALSE)),"error")</f>
        <v>20</v>
      </c>
      <c r="J3089" t="str">
        <f ca="1">IFERROR(IF(ISBLANK(VLOOKUP($B3089,INDIRECT(nfl_game_result),MATCH(J$1,INDIRECT(nfl_game_result_header),0),FALSE)),"",VLOOKUP($B3089,INDIRECT(nfl_game_result),MATCH(J$1,INDIRECT(nfl_game_result_header),0),FALSE)),"error")</f>
        <v>BAL</v>
      </c>
      <c r="K3089" t="str">
        <f ca="1">IFERROR(IF(ISBLANK(VLOOKUP($B3089,INDIRECT(nfl_game_result),MATCH(K$1,INDIRECT(nfl_game_result_header),0),FALSE)),"",VLOOKUP($B3089,INDIRECT(nfl_game_result),MATCH(K$1,INDIRECT(nfl_game_result_header),0),FALSE)),"error")</f>
        <v>BAL</v>
      </c>
      <c r="L3089" s="23" t="str">
        <f ca="1">IFERROR(IF(ISBLANK(VLOOKUP($B3089,INDIRECT(nfl_game_result),MATCH(L$1,INDIRECT(nfl_game_result_header),0),FALSE)),"",VLOOKUP($B3089,INDIRECT(nfl_game_result),MATCH(L$1,INDIRECT(nfl_game_result_header),0),FALSE)),"error")</f>
        <v>O</v>
      </c>
      <c r="M3089" t="s">
        <v>14</v>
      </c>
      <c r="N3089">
        <v>-3</v>
      </c>
      <c r="O3089" t="s">
        <v>65</v>
      </c>
      <c r="P3089">
        <v>0.62</v>
      </c>
      <c r="Q3089" t="s">
        <v>65</v>
      </c>
      <c r="V3089" s="23" t="s">
        <v>416</v>
      </c>
      <c r="W3089">
        <f ca="1">VALUE(LEFT(C3089, 4))</f>
        <v>2017</v>
      </c>
      <c r="X3089">
        <f ca="1">VALUE(MID(C3089,6,FIND("_",C3089,6)-6))</f>
        <v>13</v>
      </c>
      <c r="Y3089">
        <f ca="1">IF(NOT(OR(ISBLANK(D3089),ISBLANK(E3089),D3089="",E3089="")),D3089-E3089,"")</f>
        <v>0</v>
      </c>
      <c r="Z3089">
        <f ca="1">IF(OR(NOT(ISNUMBER(D3089)),ISBLANK(D3089),D3089="",ISBLANK(N3089)),"",ABS(D3089-N3089))</f>
        <v>0</v>
      </c>
      <c r="AA3089">
        <f ca="1">IF(OR(ISBLANK(J3089),ISBLANK(O3089),J3089="",O3089=""),"",IF(J3089=O3089,1,0))</f>
        <v>1</v>
      </c>
      <c r="AB3089">
        <f ca="1">IF(OR(ISBLANK(K3089),ISBLANK(Q3089),K3089="",Q3089=""),"",IF(K3089=Q3089,1,0))</f>
        <v>1</v>
      </c>
      <c r="AC3089" s="23" t="str">
        <f t="shared" ca="1" si="47"/>
        <v/>
      </c>
    </row>
    <row r="3090" spans="1:29" x14ac:dyDescent="0.25">
      <c r="A3090" s="23">
        <v>3089</v>
      </c>
      <c r="B3090">
        <v>1518</v>
      </c>
      <c r="C3090" t="str">
        <f ca="1">IFERROR(VLOOKUP($B3090,INDIRECT(nfl_game_result),MATCH(C$1,INDIRECT(nfl_game_result_header),0),FALSE),"error")</f>
        <v>2017_13_MIN@ATL</v>
      </c>
      <c r="D3090">
        <f ca="1">IFERROR(IF(ISBLANK(VLOOKUP($B3090,INDIRECT(nfl_game_result),MATCH(D$1,INDIRECT(nfl_game_result_header),0),FALSE)),"",VLOOKUP($B3090,INDIRECT(nfl_game_result),MATCH(D$1,INDIRECT(nfl_game_result_header),0),FALSE)),"error")</f>
        <v>-3</v>
      </c>
      <c r="E3090">
        <f ca="1">IFERROR(IF(ISBLANK(VLOOKUP($B3090,INDIRECT(nfl_game_result),MATCH(E$1,INDIRECT(nfl_game_result_header),0),FALSE)),"",VLOOKUP($B3090,INDIRECT(nfl_game_result),MATCH(E$1,INDIRECT(nfl_game_result_header),0),FALSE)),"error")</f>
        <v>-3</v>
      </c>
      <c r="F3090" s="23">
        <f ca="1">IFERROR(IF(ISBLANK(VLOOKUP($B3090,INDIRECT(nfl_game_result),MATCH(F$1,INDIRECT(nfl_game_result_header),0),FALSE)),"",VLOOKUP($B3090,INDIRECT(nfl_game_result),MATCH(F$1,INDIRECT(nfl_game_result_header),0),FALSE)),"error")</f>
        <v>47.5</v>
      </c>
      <c r="G3090" s="23">
        <f ca="1">IFERROR(IF(ISBLANK(VLOOKUP($B3090,INDIRECT(nfl_game_result),MATCH(G$1,INDIRECT(nfl_game_result_header),0),FALSE)),"",VLOOKUP($B3090,INDIRECT(nfl_game_result),MATCH(G$1,INDIRECT(nfl_game_result_header),0),FALSE)),"error")</f>
        <v>47</v>
      </c>
      <c r="H3090">
        <f ca="1">IFERROR(IF(ISBLANK(VLOOKUP($B3090,INDIRECT(nfl_game_result),MATCH(H$1,INDIRECT(nfl_game_result_header),0),FALSE)),"",VLOOKUP($B3090,INDIRECT(nfl_game_result),MATCH(H$1,INDIRECT(nfl_game_result_header),0),FALSE)),"error")</f>
        <v>9</v>
      </c>
      <c r="I3090">
        <f ca="1">IFERROR(IF(ISBLANK(VLOOKUP($B3090,INDIRECT(nfl_game_result),MATCH(I$1,INDIRECT(nfl_game_result_header),0),FALSE)),"",VLOOKUP($B3090,INDIRECT(nfl_game_result),MATCH(I$1,INDIRECT(nfl_game_result_header),0),FALSE)),"error")</f>
        <v>14</v>
      </c>
      <c r="J3090" t="str">
        <f ca="1">IFERROR(IF(ISBLANK(VLOOKUP($B3090,INDIRECT(nfl_game_result),MATCH(J$1,INDIRECT(nfl_game_result_header),0),FALSE)),"",VLOOKUP($B3090,INDIRECT(nfl_game_result),MATCH(J$1,INDIRECT(nfl_game_result_header),0),FALSE)),"error")</f>
        <v>MIN</v>
      </c>
      <c r="K3090" t="str">
        <f ca="1">IFERROR(IF(ISBLANK(VLOOKUP($B3090,INDIRECT(nfl_game_result),MATCH(K$1,INDIRECT(nfl_game_result_header),0),FALSE)),"",VLOOKUP($B3090,INDIRECT(nfl_game_result),MATCH(K$1,INDIRECT(nfl_game_result_header),0),FALSE)),"error")</f>
        <v>MIN</v>
      </c>
      <c r="L3090" s="23" t="str">
        <f ca="1">IFERROR(IF(ISBLANK(VLOOKUP($B3090,INDIRECT(nfl_game_result),MATCH(L$1,INDIRECT(nfl_game_result_header),0),FALSE)),"",VLOOKUP($B3090,INDIRECT(nfl_game_result),MATCH(L$1,INDIRECT(nfl_game_result_header),0),FALSE)),"error")</f>
        <v>U</v>
      </c>
      <c r="M3090" t="s">
        <v>14</v>
      </c>
      <c r="N3090">
        <v>-1</v>
      </c>
      <c r="O3090" t="s">
        <v>20</v>
      </c>
      <c r="P3090">
        <v>0.52</v>
      </c>
      <c r="Q3090" t="s">
        <v>20</v>
      </c>
      <c r="V3090" s="23" t="s">
        <v>416</v>
      </c>
      <c r="W3090">
        <f ca="1">VALUE(LEFT(C3090, 4))</f>
        <v>2017</v>
      </c>
      <c r="X3090">
        <f ca="1">VALUE(MID(C3090,6,FIND("_",C3090,6)-6))</f>
        <v>13</v>
      </c>
      <c r="Y3090">
        <f ca="1">IF(NOT(OR(ISBLANK(D3090),ISBLANK(E3090),D3090="",E3090="")),D3090-E3090,"")</f>
        <v>0</v>
      </c>
      <c r="Z3090">
        <f ca="1">IF(OR(NOT(ISNUMBER(D3090)),ISBLANK(D3090),D3090="",ISBLANK(N3090)),"",ABS(D3090-N3090))</f>
        <v>2</v>
      </c>
      <c r="AA3090">
        <f ca="1">IF(OR(ISBLANK(J3090),ISBLANK(O3090),J3090="",O3090=""),"",IF(J3090=O3090,1,0))</f>
        <v>0</v>
      </c>
      <c r="AB3090">
        <f ca="1">IF(OR(ISBLANK(K3090),ISBLANK(Q3090),K3090="",Q3090=""),"",IF(K3090=Q3090,1,0))</f>
        <v>0</v>
      </c>
      <c r="AC3090" s="23" t="str">
        <f t="shared" ref="AC3090:AC3153" ca="1" si="48">IF(OR(ISBLANK(L3090),ISBLANK(T3090),L3090="",T3090=""),"",IF(L3090=T3090,1,0))</f>
        <v/>
      </c>
    </row>
    <row r="3091" spans="1:29" x14ac:dyDescent="0.25">
      <c r="A3091" s="23">
        <v>3090</v>
      </c>
      <c r="B3091">
        <v>1519</v>
      </c>
      <c r="C3091" t="str">
        <f ca="1">IFERROR(VLOOKUP($B3091,INDIRECT(nfl_game_result),MATCH(C$1,INDIRECT(nfl_game_result_header),0),FALSE),"error")</f>
        <v>2017_13_TBY@GBY</v>
      </c>
      <c r="D3091">
        <f ca="1">IFERROR(IF(ISBLANK(VLOOKUP($B3091,INDIRECT(nfl_game_result),MATCH(D$1,INDIRECT(nfl_game_result_header),0),FALSE)),"",VLOOKUP($B3091,INDIRECT(nfl_game_result),MATCH(D$1,INDIRECT(nfl_game_result_header),0),FALSE)),"error")</f>
        <v>-1</v>
      </c>
      <c r="E3091">
        <f ca="1">IFERROR(IF(ISBLANK(VLOOKUP($B3091,INDIRECT(nfl_game_result),MATCH(E$1,INDIRECT(nfl_game_result_header),0),FALSE)),"",VLOOKUP($B3091,INDIRECT(nfl_game_result),MATCH(E$1,INDIRECT(nfl_game_result_header),0),FALSE)),"error")</f>
        <v>-2.5</v>
      </c>
      <c r="F3091" s="23">
        <f ca="1">IFERROR(IF(ISBLANK(VLOOKUP($B3091,INDIRECT(nfl_game_result),MATCH(F$1,INDIRECT(nfl_game_result_header),0),FALSE)),"",VLOOKUP($B3091,INDIRECT(nfl_game_result),MATCH(F$1,INDIRECT(nfl_game_result_header),0),FALSE)),"error")</f>
        <v>43</v>
      </c>
      <c r="G3091" s="23">
        <f ca="1">IFERROR(IF(ISBLANK(VLOOKUP($B3091,INDIRECT(nfl_game_result),MATCH(G$1,INDIRECT(nfl_game_result_header),0),FALSE)),"",VLOOKUP($B3091,INDIRECT(nfl_game_result),MATCH(G$1,INDIRECT(nfl_game_result_header),0),FALSE)),"error")</f>
        <v>45</v>
      </c>
      <c r="H3091">
        <f ca="1">IFERROR(IF(ISBLANK(VLOOKUP($B3091,INDIRECT(nfl_game_result),MATCH(H$1,INDIRECT(nfl_game_result_header),0),FALSE)),"",VLOOKUP($B3091,INDIRECT(nfl_game_result),MATCH(H$1,INDIRECT(nfl_game_result_header),0),FALSE)),"error")</f>
        <v>26</v>
      </c>
      <c r="I3091">
        <f ca="1">IFERROR(IF(ISBLANK(VLOOKUP($B3091,INDIRECT(nfl_game_result),MATCH(I$1,INDIRECT(nfl_game_result_header),0),FALSE)),"",VLOOKUP($B3091,INDIRECT(nfl_game_result),MATCH(I$1,INDIRECT(nfl_game_result_header),0),FALSE)),"error")</f>
        <v>20</v>
      </c>
      <c r="J3091" t="str">
        <f ca="1">IFERROR(IF(ISBLANK(VLOOKUP($B3091,INDIRECT(nfl_game_result),MATCH(J$1,INDIRECT(nfl_game_result_header),0),FALSE)),"",VLOOKUP($B3091,INDIRECT(nfl_game_result),MATCH(J$1,INDIRECT(nfl_game_result_header),0),FALSE)),"error")</f>
        <v>GBY</v>
      </c>
      <c r="K3091" t="str">
        <f ca="1">IFERROR(IF(ISBLANK(VLOOKUP($B3091,INDIRECT(nfl_game_result),MATCH(K$1,INDIRECT(nfl_game_result_header),0),FALSE)),"",VLOOKUP($B3091,INDIRECT(nfl_game_result),MATCH(K$1,INDIRECT(nfl_game_result_header),0),FALSE)),"error")</f>
        <v>GBY</v>
      </c>
      <c r="L3091" s="23" t="str">
        <f ca="1">IFERROR(IF(ISBLANK(VLOOKUP($B3091,INDIRECT(nfl_game_result),MATCH(L$1,INDIRECT(nfl_game_result_header),0),FALSE)),"",VLOOKUP($B3091,INDIRECT(nfl_game_result),MATCH(L$1,INDIRECT(nfl_game_result_header),0),FALSE)),"error")</f>
        <v>O</v>
      </c>
      <c r="M3091" t="s">
        <v>14</v>
      </c>
      <c r="N3091">
        <v>-4.5</v>
      </c>
      <c r="O3091" t="s">
        <v>330</v>
      </c>
      <c r="P3091">
        <v>0.53</v>
      </c>
      <c r="Q3091" t="s">
        <v>330</v>
      </c>
      <c r="V3091" s="23" t="s">
        <v>416</v>
      </c>
      <c r="W3091">
        <f ca="1">VALUE(LEFT(C3091, 4))</f>
        <v>2017</v>
      </c>
      <c r="X3091">
        <f ca="1">VALUE(MID(C3091,6,FIND("_",C3091,6)-6))</f>
        <v>13</v>
      </c>
      <c r="Y3091">
        <f ca="1">IF(NOT(OR(ISBLANK(D3091),ISBLANK(E3091),D3091="",E3091="")),D3091-E3091,"")</f>
        <v>1.5</v>
      </c>
      <c r="Z3091">
        <f ca="1">IF(OR(NOT(ISNUMBER(D3091)),ISBLANK(D3091),D3091="",ISBLANK(N3091)),"",ABS(D3091-N3091))</f>
        <v>3.5</v>
      </c>
      <c r="AA3091">
        <f ca="1">IF(OR(ISBLANK(J3091),ISBLANK(O3091),J3091="",O3091=""),"",IF(J3091=O3091,1,0))</f>
        <v>1</v>
      </c>
      <c r="AB3091">
        <f ca="1">IF(OR(ISBLANK(K3091),ISBLANK(Q3091),K3091="",Q3091=""),"",IF(K3091=Q3091,1,0))</f>
        <v>1</v>
      </c>
      <c r="AC3091" s="23" t="str">
        <f t="shared" ca="1" si="48"/>
        <v/>
      </c>
    </row>
    <row r="3092" spans="1:29" x14ac:dyDescent="0.25">
      <c r="A3092" s="23">
        <v>3091</v>
      </c>
      <c r="B3092">
        <v>1520</v>
      </c>
      <c r="C3092" t="str">
        <f ca="1">IFERROR(VLOOKUP($B3092,INDIRECT(nfl_game_result),MATCH(C$1,INDIRECT(nfl_game_result_header),0),FALSE),"error")</f>
        <v>2017_13_HOU@TEN</v>
      </c>
      <c r="D3092">
        <f ca="1">IFERROR(IF(ISBLANK(VLOOKUP($B3092,INDIRECT(nfl_game_result),MATCH(D$1,INDIRECT(nfl_game_result_header),0),FALSE)),"",VLOOKUP($B3092,INDIRECT(nfl_game_result),MATCH(D$1,INDIRECT(nfl_game_result_header),0),FALSE)),"error")</f>
        <v>-6.5</v>
      </c>
      <c r="E3092">
        <f ca="1">IFERROR(IF(ISBLANK(VLOOKUP($B3092,INDIRECT(nfl_game_result),MATCH(E$1,INDIRECT(nfl_game_result_header),0),FALSE)),"",VLOOKUP($B3092,INDIRECT(nfl_game_result),MATCH(E$1,INDIRECT(nfl_game_result_header),0),FALSE)),"error")</f>
        <v>-7</v>
      </c>
      <c r="F3092" s="23">
        <f ca="1">IFERROR(IF(ISBLANK(VLOOKUP($B3092,INDIRECT(nfl_game_result),MATCH(F$1,INDIRECT(nfl_game_result_header),0),FALSE)),"",VLOOKUP($B3092,INDIRECT(nfl_game_result),MATCH(F$1,INDIRECT(nfl_game_result_header),0),FALSE)),"error")</f>
        <v>42.5</v>
      </c>
      <c r="G3092" s="23">
        <f ca="1">IFERROR(IF(ISBLANK(VLOOKUP($B3092,INDIRECT(nfl_game_result),MATCH(G$1,INDIRECT(nfl_game_result_header),0),FALSE)),"",VLOOKUP($B3092,INDIRECT(nfl_game_result),MATCH(G$1,INDIRECT(nfl_game_result_header),0),FALSE)),"error")</f>
        <v>43</v>
      </c>
      <c r="H3092">
        <f ca="1">IFERROR(IF(ISBLANK(VLOOKUP($B3092,INDIRECT(nfl_game_result),MATCH(H$1,INDIRECT(nfl_game_result_header),0),FALSE)),"",VLOOKUP($B3092,INDIRECT(nfl_game_result),MATCH(H$1,INDIRECT(nfl_game_result_header),0),FALSE)),"error")</f>
        <v>24</v>
      </c>
      <c r="I3092">
        <f ca="1">IFERROR(IF(ISBLANK(VLOOKUP($B3092,INDIRECT(nfl_game_result),MATCH(I$1,INDIRECT(nfl_game_result_header),0),FALSE)),"",VLOOKUP($B3092,INDIRECT(nfl_game_result),MATCH(I$1,INDIRECT(nfl_game_result_header),0),FALSE)),"error")</f>
        <v>13</v>
      </c>
      <c r="J3092" t="str">
        <f ca="1">IFERROR(IF(ISBLANK(VLOOKUP($B3092,INDIRECT(nfl_game_result),MATCH(J$1,INDIRECT(nfl_game_result_header),0),FALSE)),"",VLOOKUP($B3092,INDIRECT(nfl_game_result),MATCH(J$1,INDIRECT(nfl_game_result_header),0),FALSE)),"error")</f>
        <v>TEN</v>
      </c>
      <c r="K3092" t="str">
        <f ca="1">IFERROR(IF(ISBLANK(VLOOKUP($B3092,INDIRECT(nfl_game_result),MATCH(K$1,INDIRECT(nfl_game_result_header),0),FALSE)),"",VLOOKUP($B3092,INDIRECT(nfl_game_result),MATCH(K$1,INDIRECT(nfl_game_result_header),0),FALSE)),"error")</f>
        <v>TEN</v>
      </c>
      <c r="L3092" s="23" t="str">
        <f ca="1">IFERROR(IF(ISBLANK(VLOOKUP($B3092,INDIRECT(nfl_game_result),MATCH(L$1,INDIRECT(nfl_game_result_header),0),FALSE)),"",VLOOKUP($B3092,INDIRECT(nfl_game_result),MATCH(L$1,INDIRECT(nfl_game_result_header),0),FALSE)),"error")</f>
        <v>U</v>
      </c>
      <c r="M3092" t="s">
        <v>14</v>
      </c>
      <c r="N3092">
        <v>-5</v>
      </c>
      <c r="O3092" t="s">
        <v>93</v>
      </c>
      <c r="P3092">
        <v>0.55000000000000004</v>
      </c>
      <c r="Q3092" t="s">
        <v>93</v>
      </c>
      <c r="V3092" s="23" t="s">
        <v>416</v>
      </c>
      <c r="W3092">
        <f ca="1">VALUE(LEFT(C3092, 4))</f>
        <v>2017</v>
      </c>
      <c r="X3092">
        <f ca="1">VALUE(MID(C3092,6,FIND("_",C3092,6)-6))</f>
        <v>13</v>
      </c>
      <c r="Y3092">
        <f ca="1">IF(NOT(OR(ISBLANK(D3092),ISBLANK(E3092),D3092="",E3092="")),D3092-E3092,"")</f>
        <v>0.5</v>
      </c>
      <c r="Z3092">
        <f ca="1">IF(OR(NOT(ISNUMBER(D3092)),ISBLANK(D3092),D3092="",ISBLANK(N3092)),"",ABS(D3092-N3092))</f>
        <v>1.5</v>
      </c>
      <c r="AA3092">
        <f ca="1">IF(OR(ISBLANK(J3092),ISBLANK(O3092),J3092="",O3092=""),"",IF(J3092=O3092,1,0))</f>
        <v>1</v>
      </c>
      <c r="AB3092">
        <f ca="1">IF(OR(ISBLANK(K3092),ISBLANK(Q3092),K3092="",Q3092=""),"",IF(K3092=Q3092,1,0))</f>
        <v>1</v>
      </c>
      <c r="AC3092" s="23" t="str">
        <f t="shared" ca="1" si="48"/>
        <v/>
      </c>
    </row>
    <row r="3093" spans="1:29" x14ac:dyDescent="0.25">
      <c r="A3093" s="23">
        <v>3092</v>
      </c>
      <c r="B3093">
        <v>1521</v>
      </c>
      <c r="C3093" t="str">
        <f ca="1">IFERROR(VLOOKUP($B3093,INDIRECT(nfl_game_result),MATCH(C$1,INDIRECT(nfl_game_result_header),0),FALSE),"error")</f>
        <v>2017_13_IND@JAX</v>
      </c>
      <c r="D3093">
        <f ca="1">IFERROR(IF(ISBLANK(VLOOKUP($B3093,INDIRECT(nfl_game_result),MATCH(D$1,INDIRECT(nfl_game_result_header),0),FALSE)),"",VLOOKUP($B3093,INDIRECT(nfl_game_result),MATCH(D$1,INDIRECT(nfl_game_result_header),0),FALSE)),"error")</f>
        <v>-9.5</v>
      </c>
      <c r="E3093">
        <f ca="1">IFERROR(IF(ISBLANK(VLOOKUP($B3093,INDIRECT(nfl_game_result),MATCH(E$1,INDIRECT(nfl_game_result_header),0),FALSE)),"",VLOOKUP($B3093,INDIRECT(nfl_game_result),MATCH(E$1,INDIRECT(nfl_game_result_header),0),FALSE)),"error")</f>
        <v>-9.5</v>
      </c>
      <c r="F3093" s="23">
        <f ca="1">IFERROR(IF(ISBLANK(VLOOKUP($B3093,INDIRECT(nfl_game_result),MATCH(F$1,INDIRECT(nfl_game_result_header),0),FALSE)),"",VLOOKUP($B3093,INDIRECT(nfl_game_result),MATCH(F$1,INDIRECT(nfl_game_result_header),0),FALSE)),"error")</f>
        <v>40.5</v>
      </c>
      <c r="G3093" s="23">
        <f ca="1">IFERROR(IF(ISBLANK(VLOOKUP($B3093,INDIRECT(nfl_game_result),MATCH(G$1,INDIRECT(nfl_game_result_header),0),FALSE)),"",VLOOKUP($B3093,INDIRECT(nfl_game_result),MATCH(G$1,INDIRECT(nfl_game_result_header),0),FALSE)),"error")</f>
        <v>40.5</v>
      </c>
      <c r="H3093">
        <f ca="1">IFERROR(IF(ISBLANK(VLOOKUP($B3093,INDIRECT(nfl_game_result),MATCH(H$1,INDIRECT(nfl_game_result_header),0),FALSE)),"",VLOOKUP($B3093,INDIRECT(nfl_game_result),MATCH(H$1,INDIRECT(nfl_game_result_header),0),FALSE)),"error")</f>
        <v>30</v>
      </c>
      <c r="I3093">
        <f ca="1">IFERROR(IF(ISBLANK(VLOOKUP($B3093,INDIRECT(nfl_game_result),MATCH(I$1,INDIRECT(nfl_game_result_header),0),FALSE)),"",VLOOKUP($B3093,INDIRECT(nfl_game_result),MATCH(I$1,INDIRECT(nfl_game_result_header),0),FALSE)),"error")</f>
        <v>10</v>
      </c>
      <c r="J3093" t="str">
        <f ca="1">IFERROR(IF(ISBLANK(VLOOKUP($B3093,INDIRECT(nfl_game_result),MATCH(J$1,INDIRECT(nfl_game_result_header),0),FALSE)),"",VLOOKUP($B3093,INDIRECT(nfl_game_result),MATCH(J$1,INDIRECT(nfl_game_result_header),0),FALSE)),"error")</f>
        <v>JAX</v>
      </c>
      <c r="K3093" t="str">
        <f ca="1">IFERROR(IF(ISBLANK(VLOOKUP($B3093,INDIRECT(nfl_game_result),MATCH(K$1,INDIRECT(nfl_game_result_header),0),FALSE)),"",VLOOKUP($B3093,INDIRECT(nfl_game_result),MATCH(K$1,INDIRECT(nfl_game_result_header),0),FALSE)),"error")</f>
        <v>JAX</v>
      </c>
      <c r="L3093" s="23" t="str">
        <f ca="1">IFERROR(IF(ISBLANK(VLOOKUP($B3093,INDIRECT(nfl_game_result),MATCH(L$1,INDIRECT(nfl_game_result_header),0),FALSE)),"",VLOOKUP($B3093,INDIRECT(nfl_game_result),MATCH(L$1,INDIRECT(nfl_game_result_header),0),FALSE)),"error")</f>
        <v>U</v>
      </c>
      <c r="M3093" t="s">
        <v>14</v>
      </c>
      <c r="N3093">
        <v>-6.5</v>
      </c>
      <c r="O3093" t="s">
        <v>77</v>
      </c>
      <c r="P3093">
        <v>0.57999999999999996</v>
      </c>
      <c r="Q3093" t="s">
        <v>77</v>
      </c>
      <c r="V3093" s="23" t="s">
        <v>416</v>
      </c>
      <c r="W3093">
        <f ca="1">VALUE(LEFT(C3093, 4))</f>
        <v>2017</v>
      </c>
      <c r="X3093">
        <f ca="1">VALUE(MID(C3093,6,FIND("_",C3093,6)-6))</f>
        <v>13</v>
      </c>
      <c r="Y3093">
        <f ca="1">IF(NOT(OR(ISBLANK(D3093),ISBLANK(E3093),D3093="",E3093="")),D3093-E3093,"")</f>
        <v>0</v>
      </c>
      <c r="Z3093">
        <f ca="1">IF(OR(NOT(ISNUMBER(D3093)),ISBLANK(D3093),D3093="",ISBLANK(N3093)),"",ABS(D3093-N3093))</f>
        <v>3</v>
      </c>
      <c r="AA3093">
        <f ca="1">IF(OR(ISBLANK(J3093),ISBLANK(O3093),J3093="",O3093=""),"",IF(J3093=O3093,1,0))</f>
        <v>1</v>
      </c>
      <c r="AB3093">
        <f ca="1">IF(OR(ISBLANK(K3093),ISBLANK(Q3093),K3093="",Q3093=""),"",IF(K3093=Q3093,1,0))</f>
        <v>1</v>
      </c>
      <c r="AC3093" s="23" t="str">
        <f t="shared" ca="1" si="48"/>
        <v/>
      </c>
    </row>
    <row r="3094" spans="1:29" x14ac:dyDescent="0.25">
      <c r="A3094" s="23">
        <v>3093</v>
      </c>
      <c r="B3094">
        <v>1522</v>
      </c>
      <c r="C3094" t="str">
        <f ca="1">IFERROR(VLOOKUP($B3094,INDIRECT(nfl_game_result),MATCH(C$1,INDIRECT(nfl_game_result_header),0),FALSE),"error")</f>
        <v>2017_13_CLE@LAC</v>
      </c>
      <c r="D3094">
        <f ca="1">IFERROR(IF(ISBLANK(VLOOKUP($B3094,INDIRECT(nfl_game_result),MATCH(D$1,INDIRECT(nfl_game_result_header),0),FALSE)),"",VLOOKUP($B3094,INDIRECT(nfl_game_result),MATCH(D$1,INDIRECT(nfl_game_result_header),0),FALSE)),"error")</f>
        <v>-13</v>
      </c>
      <c r="E3094">
        <f ca="1">IFERROR(IF(ISBLANK(VLOOKUP($B3094,INDIRECT(nfl_game_result),MATCH(E$1,INDIRECT(nfl_game_result_header),0),FALSE)),"",VLOOKUP($B3094,INDIRECT(nfl_game_result),MATCH(E$1,INDIRECT(nfl_game_result_header),0),FALSE)),"error")</f>
        <v>-14</v>
      </c>
      <c r="F3094" s="23">
        <f ca="1">IFERROR(IF(ISBLANK(VLOOKUP($B3094,INDIRECT(nfl_game_result),MATCH(F$1,INDIRECT(nfl_game_result_header),0),FALSE)),"",VLOOKUP($B3094,INDIRECT(nfl_game_result),MATCH(F$1,INDIRECT(nfl_game_result_header),0),FALSE)),"error")</f>
        <v>42.5</v>
      </c>
      <c r="G3094" s="23">
        <f ca="1">IFERROR(IF(ISBLANK(VLOOKUP($B3094,INDIRECT(nfl_game_result),MATCH(G$1,INDIRECT(nfl_game_result_header),0),FALSE)),"",VLOOKUP($B3094,INDIRECT(nfl_game_result),MATCH(G$1,INDIRECT(nfl_game_result_header),0),FALSE)),"error")</f>
        <v>48</v>
      </c>
      <c r="H3094">
        <f ca="1">IFERROR(IF(ISBLANK(VLOOKUP($B3094,INDIRECT(nfl_game_result),MATCH(H$1,INDIRECT(nfl_game_result_header),0),FALSE)),"",VLOOKUP($B3094,INDIRECT(nfl_game_result),MATCH(H$1,INDIRECT(nfl_game_result_header),0),FALSE)),"error")</f>
        <v>19</v>
      </c>
      <c r="I3094">
        <f ca="1">IFERROR(IF(ISBLANK(VLOOKUP($B3094,INDIRECT(nfl_game_result),MATCH(I$1,INDIRECT(nfl_game_result_header),0),FALSE)),"",VLOOKUP($B3094,INDIRECT(nfl_game_result),MATCH(I$1,INDIRECT(nfl_game_result_header),0),FALSE)),"error")</f>
        <v>10</v>
      </c>
      <c r="J3094" t="str">
        <f ca="1">IFERROR(IF(ISBLANK(VLOOKUP($B3094,INDIRECT(nfl_game_result),MATCH(J$1,INDIRECT(nfl_game_result_header),0),FALSE)),"",VLOOKUP($B3094,INDIRECT(nfl_game_result),MATCH(J$1,INDIRECT(nfl_game_result_header),0),FALSE)),"error")</f>
        <v>CLE</v>
      </c>
      <c r="K3094" t="str">
        <f ca="1">IFERROR(IF(ISBLANK(VLOOKUP($B3094,INDIRECT(nfl_game_result),MATCH(K$1,INDIRECT(nfl_game_result_header),0),FALSE)),"",VLOOKUP($B3094,INDIRECT(nfl_game_result),MATCH(K$1,INDIRECT(nfl_game_result_header),0),FALSE)),"error")</f>
        <v>LAC</v>
      </c>
      <c r="L3094" s="23" t="str">
        <f ca="1">IFERROR(IF(ISBLANK(VLOOKUP($B3094,INDIRECT(nfl_game_result),MATCH(L$1,INDIRECT(nfl_game_result_header),0),FALSE)),"",VLOOKUP($B3094,INDIRECT(nfl_game_result),MATCH(L$1,INDIRECT(nfl_game_result_header),0),FALSE)),"error")</f>
        <v>U</v>
      </c>
      <c r="M3094" t="s">
        <v>14</v>
      </c>
      <c r="N3094">
        <v>-14</v>
      </c>
      <c r="O3094" t="s">
        <v>70</v>
      </c>
      <c r="P3094">
        <v>0.51</v>
      </c>
      <c r="Q3094" t="s">
        <v>122</v>
      </c>
      <c r="V3094" s="23" t="s">
        <v>416</v>
      </c>
      <c r="W3094">
        <f ca="1">VALUE(LEFT(C3094, 4))</f>
        <v>2017</v>
      </c>
      <c r="X3094">
        <f ca="1">VALUE(MID(C3094,6,FIND("_",C3094,6)-6))</f>
        <v>13</v>
      </c>
      <c r="Y3094">
        <f ca="1">IF(NOT(OR(ISBLANK(D3094),ISBLANK(E3094),D3094="",E3094="")),D3094-E3094,"")</f>
        <v>1</v>
      </c>
      <c r="Z3094">
        <f ca="1">IF(OR(NOT(ISNUMBER(D3094)),ISBLANK(D3094),D3094="",ISBLANK(N3094)),"",ABS(D3094-N3094))</f>
        <v>1</v>
      </c>
      <c r="AA3094">
        <f ca="1">IF(OR(ISBLANK(J3094),ISBLANK(O3094),J3094="",O3094=""),"",IF(J3094=O3094,1,0))</f>
        <v>1</v>
      </c>
      <c r="AB3094">
        <f ca="1">IF(OR(ISBLANK(K3094),ISBLANK(Q3094),K3094="",Q3094=""),"",IF(K3094=Q3094,1,0))</f>
        <v>1</v>
      </c>
      <c r="AC3094" s="23" t="str">
        <f t="shared" ca="1" si="48"/>
        <v/>
      </c>
    </row>
    <row r="3095" spans="1:29" x14ac:dyDescent="0.25">
      <c r="A3095" s="23">
        <v>3094</v>
      </c>
      <c r="B3095">
        <v>1523</v>
      </c>
      <c r="C3095" t="str">
        <f ca="1">IFERROR(VLOOKUP($B3095,INDIRECT(nfl_game_result),MATCH(C$1,INDIRECT(nfl_game_result_header),0),FALSE),"error")</f>
        <v>2017_13_LAR@ARI</v>
      </c>
      <c r="D3095">
        <f ca="1">IFERROR(IF(ISBLANK(VLOOKUP($B3095,INDIRECT(nfl_game_result),MATCH(D$1,INDIRECT(nfl_game_result_header),0),FALSE)),"",VLOOKUP($B3095,INDIRECT(nfl_game_result),MATCH(D$1,INDIRECT(nfl_game_result_header),0),FALSE)),"error")</f>
        <v>7</v>
      </c>
      <c r="E3095">
        <f ca="1">IFERROR(IF(ISBLANK(VLOOKUP($B3095,INDIRECT(nfl_game_result),MATCH(E$1,INDIRECT(nfl_game_result_header),0),FALSE)),"",VLOOKUP($B3095,INDIRECT(nfl_game_result),MATCH(E$1,INDIRECT(nfl_game_result_header),0),FALSE)),"error")</f>
        <v>-7</v>
      </c>
      <c r="F3095" s="23">
        <f ca="1">IFERROR(IF(ISBLANK(VLOOKUP($B3095,INDIRECT(nfl_game_result),MATCH(F$1,INDIRECT(nfl_game_result_header),0),FALSE)),"",VLOOKUP($B3095,INDIRECT(nfl_game_result),MATCH(F$1,INDIRECT(nfl_game_result_header),0),FALSE)),"error")</f>
        <v>45.5</v>
      </c>
      <c r="G3095" s="23">
        <f ca="1">IFERROR(IF(ISBLANK(VLOOKUP($B3095,INDIRECT(nfl_game_result),MATCH(G$1,INDIRECT(nfl_game_result_header),0),FALSE)),"",VLOOKUP($B3095,INDIRECT(nfl_game_result),MATCH(G$1,INDIRECT(nfl_game_result_header),0),FALSE)),"error")</f>
        <v>44.5</v>
      </c>
      <c r="H3095">
        <f ca="1">IFERROR(IF(ISBLANK(VLOOKUP($B3095,INDIRECT(nfl_game_result),MATCH(H$1,INDIRECT(nfl_game_result_header),0),FALSE)),"",VLOOKUP($B3095,INDIRECT(nfl_game_result),MATCH(H$1,INDIRECT(nfl_game_result_header),0),FALSE)),"error")</f>
        <v>16</v>
      </c>
      <c r="I3095">
        <f ca="1">IFERROR(IF(ISBLANK(VLOOKUP($B3095,INDIRECT(nfl_game_result),MATCH(I$1,INDIRECT(nfl_game_result_header),0),FALSE)),"",VLOOKUP($B3095,INDIRECT(nfl_game_result),MATCH(I$1,INDIRECT(nfl_game_result_header),0),FALSE)),"error")</f>
        <v>32</v>
      </c>
      <c r="J3095" t="str">
        <f ca="1">IFERROR(IF(ISBLANK(VLOOKUP($B3095,INDIRECT(nfl_game_result),MATCH(J$1,INDIRECT(nfl_game_result_header),0),FALSE)),"",VLOOKUP($B3095,INDIRECT(nfl_game_result),MATCH(J$1,INDIRECT(nfl_game_result_header),0),FALSE)),"error")</f>
        <v>LAR</v>
      </c>
      <c r="K3095" t="str">
        <f ca="1">IFERROR(IF(ISBLANK(VLOOKUP($B3095,INDIRECT(nfl_game_result),MATCH(K$1,INDIRECT(nfl_game_result_header),0),FALSE)),"",VLOOKUP($B3095,INDIRECT(nfl_game_result),MATCH(K$1,INDIRECT(nfl_game_result_header),0),FALSE)),"error")</f>
        <v>LAR</v>
      </c>
      <c r="L3095" s="23" t="str">
        <f ca="1">IFERROR(IF(ISBLANK(VLOOKUP($B3095,INDIRECT(nfl_game_result),MATCH(L$1,INDIRECT(nfl_game_result_header),0),FALSE)),"",VLOOKUP($B3095,INDIRECT(nfl_game_result),MATCH(L$1,INDIRECT(nfl_game_result_header),0),FALSE)),"error")</f>
        <v>O</v>
      </c>
      <c r="M3095" t="s">
        <v>14</v>
      </c>
      <c r="N3095">
        <v>7</v>
      </c>
      <c r="O3095" t="s">
        <v>64</v>
      </c>
      <c r="P3095">
        <v>0.57999999999999996</v>
      </c>
      <c r="Q3095" t="s">
        <v>64</v>
      </c>
      <c r="V3095" s="23" t="s">
        <v>416</v>
      </c>
      <c r="W3095">
        <f ca="1">VALUE(LEFT(C3095, 4))</f>
        <v>2017</v>
      </c>
      <c r="X3095">
        <f ca="1">VALUE(MID(C3095,6,FIND("_",C3095,6)-6))</f>
        <v>13</v>
      </c>
      <c r="Y3095">
        <f ca="1">IF(NOT(OR(ISBLANK(D3095),ISBLANK(E3095),D3095="",E3095="")),D3095-E3095,"")</f>
        <v>14</v>
      </c>
      <c r="Z3095">
        <f ca="1">IF(OR(NOT(ISNUMBER(D3095)),ISBLANK(D3095),D3095="",ISBLANK(N3095)),"",ABS(D3095-N3095))</f>
        <v>0</v>
      </c>
      <c r="AA3095">
        <f ca="1">IF(OR(ISBLANK(J3095),ISBLANK(O3095),J3095="",O3095=""),"",IF(J3095=O3095,1,0))</f>
        <v>0</v>
      </c>
      <c r="AB3095">
        <f ca="1">IF(OR(ISBLANK(K3095),ISBLANK(Q3095),K3095="",Q3095=""),"",IF(K3095=Q3095,1,0))</f>
        <v>0</v>
      </c>
      <c r="AC3095" s="23" t="str">
        <f t="shared" ca="1" si="48"/>
        <v/>
      </c>
    </row>
    <row r="3096" spans="1:29" x14ac:dyDescent="0.25">
      <c r="A3096" s="23">
        <v>3095</v>
      </c>
      <c r="B3096">
        <v>1524</v>
      </c>
      <c r="C3096" t="str">
        <f ca="1">IFERROR(VLOOKUP($B3096,INDIRECT(nfl_game_result),MATCH(C$1,INDIRECT(nfl_game_result_header),0),FALSE),"error")</f>
        <v>2017_13_NYG@OAK</v>
      </c>
      <c r="D3096">
        <f ca="1">IFERROR(IF(ISBLANK(VLOOKUP($B3096,INDIRECT(nfl_game_result),MATCH(D$1,INDIRECT(nfl_game_result_header),0),FALSE)),"",VLOOKUP($B3096,INDIRECT(nfl_game_result),MATCH(D$1,INDIRECT(nfl_game_result_header),0),FALSE)),"error")</f>
        <v>-7.5</v>
      </c>
      <c r="E3096">
        <f ca="1">IFERROR(IF(ISBLANK(VLOOKUP($B3096,INDIRECT(nfl_game_result),MATCH(E$1,INDIRECT(nfl_game_result_header),0),FALSE)),"",VLOOKUP($B3096,INDIRECT(nfl_game_result),MATCH(E$1,INDIRECT(nfl_game_result_header),0),FALSE)),"error")</f>
        <v>-8.5</v>
      </c>
      <c r="F3096" s="23">
        <f ca="1">IFERROR(IF(ISBLANK(VLOOKUP($B3096,INDIRECT(nfl_game_result),MATCH(F$1,INDIRECT(nfl_game_result_header),0),FALSE)),"",VLOOKUP($B3096,INDIRECT(nfl_game_result),MATCH(F$1,INDIRECT(nfl_game_result_header),0),FALSE)),"error")</f>
        <v>41.5</v>
      </c>
      <c r="G3096" s="23">
        <f ca="1">IFERROR(IF(ISBLANK(VLOOKUP($B3096,INDIRECT(nfl_game_result),MATCH(G$1,INDIRECT(nfl_game_result_header),0),FALSE)),"",VLOOKUP($B3096,INDIRECT(nfl_game_result),MATCH(G$1,INDIRECT(nfl_game_result_header),0),FALSE)),"error")</f>
        <v>41.5</v>
      </c>
      <c r="H3096">
        <f ca="1">IFERROR(IF(ISBLANK(VLOOKUP($B3096,INDIRECT(nfl_game_result),MATCH(H$1,INDIRECT(nfl_game_result_header),0),FALSE)),"",VLOOKUP($B3096,INDIRECT(nfl_game_result),MATCH(H$1,INDIRECT(nfl_game_result_header),0),FALSE)),"error")</f>
        <v>24</v>
      </c>
      <c r="I3096">
        <f ca="1">IFERROR(IF(ISBLANK(VLOOKUP($B3096,INDIRECT(nfl_game_result),MATCH(I$1,INDIRECT(nfl_game_result_header),0),FALSE)),"",VLOOKUP($B3096,INDIRECT(nfl_game_result),MATCH(I$1,INDIRECT(nfl_game_result_header),0),FALSE)),"error")</f>
        <v>17</v>
      </c>
      <c r="J3096" t="str">
        <f ca="1">IFERROR(IF(ISBLANK(VLOOKUP($B3096,INDIRECT(nfl_game_result),MATCH(J$1,INDIRECT(nfl_game_result_header),0),FALSE)),"",VLOOKUP($B3096,INDIRECT(nfl_game_result),MATCH(J$1,INDIRECT(nfl_game_result_header),0),FALSE)),"error")</f>
        <v>NYG</v>
      </c>
      <c r="K3096" t="str">
        <f ca="1">IFERROR(IF(ISBLANK(VLOOKUP($B3096,INDIRECT(nfl_game_result),MATCH(K$1,INDIRECT(nfl_game_result_header),0),FALSE)),"",VLOOKUP($B3096,INDIRECT(nfl_game_result),MATCH(K$1,INDIRECT(nfl_game_result_header),0),FALSE)),"error")</f>
        <v>OAK</v>
      </c>
      <c r="L3096" s="23" t="str">
        <f ca="1">IFERROR(IF(ISBLANK(VLOOKUP($B3096,INDIRECT(nfl_game_result),MATCH(L$1,INDIRECT(nfl_game_result_header),0),FALSE)),"",VLOOKUP($B3096,INDIRECT(nfl_game_result),MATCH(L$1,INDIRECT(nfl_game_result_header),0),FALSE)),"error")</f>
        <v>U</v>
      </c>
      <c r="M3096" t="s">
        <v>14</v>
      </c>
      <c r="N3096">
        <v>-6.5</v>
      </c>
      <c r="O3096" t="s">
        <v>85</v>
      </c>
      <c r="P3096">
        <v>0.57999999999999996</v>
      </c>
      <c r="Q3096" t="s">
        <v>85</v>
      </c>
      <c r="V3096" s="23" t="s">
        <v>416</v>
      </c>
      <c r="W3096">
        <f ca="1">VALUE(LEFT(C3096, 4))</f>
        <v>2017</v>
      </c>
      <c r="X3096">
        <f ca="1">VALUE(MID(C3096,6,FIND("_",C3096,6)-6))</f>
        <v>13</v>
      </c>
      <c r="Y3096">
        <f ca="1">IF(NOT(OR(ISBLANK(D3096),ISBLANK(E3096),D3096="",E3096="")),D3096-E3096,"")</f>
        <v>1</v>
      </c>
      <c r="Z3096">
        <f ca="1">IF(OR(NOT(ISNUMBER(D3096)),ISBLANK(D3096),D3096="",ISBLANK(N3096)),"",ABS(D3096-N3096))</f>
        <v>1</v>
      </c>
      <c r="AA3096">
        <f ca="1">IF(OR(ISBLANK(J3096),ISBLANK(O3096),J3096="",O3096=""),"",IF(J3096=O3096,1,0))</f>
        <v>0</v>
      </c>
      <c r="AB3096">
        <f ca="1">IF(OR(ISBLANK(K3096),ISBLANK(Q3096),K3096="",Q3096=""),"",IF(K3096=Q3096,1,0))</f>
        <v>1</v>
      </c>
      <c r="AC3096" s="23" t="str">
        <f t="shared" ca="1" si="48"/>
        <v/>
      </c>
    </row>
    <row r="3097" spans="1:29" x14ac:dyDescent="0.25">
      <c r="A3097" s="23">
        <v>3096</v>
      </c>
      <c r="B3097">
        <v>1525</v>
      </c>
      <c r="C3097" t="str">
        <f ca="1">IFERROR(VLOOKUP($B3097,INDIRECT(nfl_game_result),MATCH(C$1,INDIRECT(nfl_game_result_header),0),FALSE),"error")</f>
        <v>2017_13_CAR@NOR</v>
      </c>
      <c r="D3097">
        <f ca="1">IFERROR(IF(ISBLANK(VLOOKUP($B3097,INDIRECT(nfl_game_result),MATCH(D$1,INDIRECT(nfl_game_result_header),0),FALSE)),"",VLOOKUP($B3097,INDIRECT(nfl_game_result),MATCH(D$1,INDIRECT(nfl_game_result_header),0),FALSE)),"error")</f>
        <v>-4</v>
      </c>
      <c r="E3097">
        <f ca="1">IFERROR(IF(ISBLANK(VLOOKUP($B3097,INDIRECT(nfl_game_result),MATCH(E$1,INDIRECT(nfl_game_result_header),0),FALSE)),"",VLOOKUP($B3097,INDIRECT(nfl_game_result),MATCH(E$1,INDIRECT(nfl_game_result_header),0),FALSE)),"error")</f>
        <v>-5</v>
      </c>
      <c r="F3097" s="23">
        <f ca="1">IFERROR(IF(ISBLANK(VLOOKUP($B3097,INDIRECT(nfl_game_result),MATCH(F$1,INDIRECT(nfl_game_result_header),0),FALSE)),"",VLOOKUP($B3097,INDIRECT(nfl_game_result),MATCH(F$1,INDIRECT(nfl_game_result_header),0),FALSE)),"error")</f>
        <v>48</v>
      </c>
      <c r="G3097" s="23">
        <f ca="1">IFERROR(IF(ISBLANK(VLOOKUP($B3097,INDIRECT(nfl_game_result),MATCH(G$1,INDIRECT(nfl_game_result_header),0),FALSE)),"",VLOOKUP($B3097,INDIRECT(nfl_game_result),MATCH(G$1,INDIRECT(nfl_game_result_header),0),FALSE)),"error")</f>
        <v>48</v>
      </c>
      <c r="H3097">
        <f ca="1">IFERROR(IF(ISBLANK(VLOOKUP($B3097,INDIRECT(nfl_game_result),MATCH(H$1,INDIRECT(nfl_game_result_header),0),FALSE)),"",VLOOKUP($B3097,INDIRECT(nfl_game_result),MATCH(H$1,INDIRECT(nfl_game_result_header),0),FALSE)),"error")</f>
        <v>31</v>
      </c>
      <c r="I3097">
        <f ca="1">IFERROR(IF(ISBLANK(VLOOKUP($B3097,INDIRECT(nfl_game_result),MATCH(I$1,INDIRECT(nfl_game_result_header),0),FALSE)),"",VLOOKUP($B3097,INDIRECT(nfl_game_result),MATCH(I$1,INDIRECT(nfl_game_result_header),0),FALSE)),"error")</f>
        <v>21</v>
      </c>
      <c r="J3097" t="str">
        <f ca="1">IFERROR(IF(ISBLANK(VLOOKUP($B3097,INDIRECT(nfl_game_result),MATCH(J$1,INDIRECT(nfl_game_result_header),0),FALSE)),"",VLOOKUP($B3097,INDIRECT(nfl_game_result),MATCH(J$1,INDIRECT(nfl_game_result_header),0),FALSE)),"error")</f>
        <v>NOR</v>
      </c>
      <c r="K3097" t="str">
        <f ca="1">IFERROR(IF(ISBLANK(VLOOKUP($B3097,INDIRECT(nfl_game_result),MATCH(K$1,INDIRECT(nfl_game_result_header),0),FALSE)),"",VLOOKUP($B3097,INDIRECT(nfl_game_result),MATCH(K$1,INDIRECT(nfl_game_result_header),0),FALSE)),"error")</f>
        <v>NOR</v>
      </c>
      <c r="L3097" s="23" t="str">
        <f ca="1">IFERROR(IF(ISBLANK(VLOOKUP($B3097,INDIRECT(nfl_game_result),MATCH(L$1,INDIRECT(nfl_game_result_header),0),FALSE)),"",VLOOKUP($B3097,INDIRECT(nfl_game_result),MATCH(L$1,INDIRECT(nfl_game_result_header),0),FALSE)),"error")</f>
        <v>O</v>
      </c>
      <c r="M3097" t="s">
        <v>14</v>
      </c>
      <c r="N3097">
        <v>-4</v>
      </c>
      <c r="O3097" t="s">
        <v>335</v>
      </c>
      <c r="P3097">
        <v>0.62</v>
      </c>
      <c r="Q3097" t="s">
        <v>335</v>
      </c>
      <c r="V3097" s="23" t="s">
        <v>416</v>
      </c>
      <c r="W3097">
        <f ca="1">VALUE(LEFT(C3097, 4))</f>
        <v>2017</v>
      </c>
      <c r="X3097">
        <f ca="1">VALUE(MID(C3097,6,FIND("_",C3097,6)-6))</f>
        <v>13</v>
      </c>
      <c r="Y3097">
        <f ca="1">IF(NOT(OR(ISBLANK(D3097),ISBLANK(E3097),D3097="",E3097="")),D3097-E3097,"")</f>
        <v>1</v>
      </c>
      <c r="Z3097">
        <f ca="1">IF(OR(NOT(ISNUMBER(D3097)),ISBLANK(D3097),D3097="",ISBLANK(N3097)),"",ABS(D3097-N3097))</f>
        <v>0</v>
      </c>
      <c r="AA3097">
        <f ca="1">IF(OR(ISBLANK(J3097),ISBLANK(O3097),J3097="",O3097=""),"",IF(J3097=O3097,1,0))</f>
        <v>1</v>
      </c>
      <c r="AB3097">
        <f ca="1">IF(OR(ISBLANK(K3097),ISBLANK(Q3097),K3097="",Q3097=""),"",IF(K3097=Q3097,1,0))</f>
        <v>1</v>
      </c>
      <c r="AC3097" s="23" t="str">
        <f t="shared" ca="1" si="48"/>
        <v/>
      </c>
    </row>
    <row r="3098" spans="1:29" x14ac:dyDescent="0.25">
      <c r="A3098" s="23">
        <v>3097</v>
      </c>
      <c r="B3098">
        <v>1526</v>
      </c>
      <c r="C3098" t="str">
        <f ca="1">IFERROR(VLOOKUP($B3098,INDIRECT(nfl_game_result),MATCH(C$1,INDIRECT(nfl_game_result_header),0),FALSE),"error")</f>
        <v>2017_13_PHI@SEA</v>
      </c>
      <c r="D3098">
        <f ca="1">IFERROR(IF(ISBLANK(VLOOKUP($B3098,INDIRECT(nfl_game_result),MATCH(D$1,INDIRECT(nfl_game_result_header),0),FALSE)),"",VLOOKUP($B3098,INDIRECT(nfl_game_result),MATCH(D$1,INDIRECT(nfl_game_result_header),0),FALSE)),"error")</f>
        <v>4</v>
      </c>
      <c r="E3098">
        <f ca="1">IFERROR(IF(ISBLANK(VLOOKUP($B3098,INDIRECT(nfl_game_result),MATCH(E$1,INDIRECT(nfl_game_result_header),0),FALSE)),"",VLOOKUP($B3098,INDIRECT(nfl_game_result),MATCH(E$1,INDIRECT(nfl_game_result_header),0),FALSE)),"error")</f>
        <v>5</v>
      </c>
      <c r="F3098" s="23">
        <f ca="1">IFERROR(IF(ISBLANK(VLOOKUP($B3098,INDIRECT(nfl_game_result),MATCH(F$1,INDIRECT(nfl_game_result_header),0),FALSE)),"",VLOOKUP($B3098,INDIRECT(nfl_game_result),MATCH(F$1,INDIRECT(nfl_game_result_header),0),FALSE)),"error")</f>
        <v>48</v>
      </c>
      <c r="G3098" s="23">
        <f ca="1">IFERROR(IF(ISBLANK(VLOOKUP($B3098,INDIRECT(nfl_game_result),MATCH(G$1,INDIRECT(nfl_game_result_header),0),FALSE)),"",VLOOKUP($B3098,INDIRECT(nfl_game_result),MATCH(G$1,INDIRECT(nfl_game_result_header),0),FALSE)),"error")</f>
        <v>47</v>
      </c>
      <c r="H3098">
        <f ca="1">IFERROR(IF(ISBLANK(VLOOKUP($B3098,INDIRECT(nfl_game_result),MATCH(H$1,INDIRECT(nfl_game_result_header),0),FALSE)),"",VLOOKUP($B3098,INDIRECT(nfl_game_result),MATCH(H$1,INDIRECT(nfl_game_result_header),0),FALSE)),"error")</f>
        <v>24</v>
      </c>
      <c r="I3098">
        <f ca="1">IFERROR(IF(ISBLANK(VLOOKUP($B3098,INDIRECT(nfl_game_result),MATCH(I$1,INDIRECT(nfl_game_result_header),0),FALSE)),"",VLOOKUP($B3098,INDIRECT(nfl_game_result),MATCH(I$1,INDIRECT(nfl_game_result_header),0),FALSE)),"error")</f>
        <v>10</v>
      </c>
      <c r="J3098" t="str">
        <f ca="1">IFERROR(IF(ISBLANK(VLOOKUP($B3098,INDIRECT(nfl_game_result),MATCH(J$1,INDIRECT(nfl_game_result_header),0),FALSE)),"",VLOOKUP($B3098,INDIRECT(nfl_game_result),MATCH(J$1,INDIRECT(nfl_game_result_header),0),FALSE)),"error")</f>
        <v>SEA</v>
      </c>
      <c r="K3098" t="str">
        <f ca="1">IFERROR(IF(ISBLANK(VLOOKUP($B3098,INDIRECT(nfl_game_result),MATCH(K$1,INDIRECT(nfl_game_result_header),0),FALSE)),"",VLOOKUP($B3098,INDIRECT(nfl_game_result),MATCH(K$1,INDIRECT(nfl_game_result_header),0),FALSE)),"error")</f>
        <v>SEA</v>
      </c>
      <c r="L3098" s="23" t="str">
        <f ca="1">IFERROR(IF(ISBLANK(VLOOKUP($B3098,INDIRECT(nfl_game_result),MATCH(L$1,INDIRECT(nfl_game_result_header),0),FALSE)),"",VLOOKUP($B3098,INDIRECT(nfl_game_result),MATCH(L$1,INDIRECT(nfl_game_result_header),0),FALSE)),"error")</f>
        <v>U</v>
      </c>
      <c r="M3098" t="s">
        <v>14</v>
      </c>
      <c r="N3098">
        <v>3.5</v>
      </c>
      <c r="O3098" t="s">
        <v>89</v>
      </c>
      <c r="P3098">
        <v>0.53</v>
      </c>
      <c r="Q3098" t="s">
        <v>89</v>
      </c>
      <c r="V3098" s="23" t="s">
        <v>416</v>
      </c>
      <c r="W3098">
        <f ca="1">VALUE(LEFT(C3098, 4))</f>
        <v>2017</v>
      </c>
      <c r="X3098">
        <f ca="1">VALUE(MID(C3098,6,FIND("_",C3098,6)-6))</f>
        <v>13</v>
      </c>
      <c r="Y3098">
        <f ca="1">IF(NOT(OR(ISBLANK(D3098),ISBLANK(E3098),D3098="",E3098="")),D3098-E3098,"")</f>
        <v>-1</v>
      </c>
      <c r="Z3098">
        <f ca="1">IF(OR(NOT(ISNUMBER(D3098)),ISBLANK(D3098),D3098="",ISBLANK(N3098)),"",ABS(D3098-N3098))</f>
        <v>0.5</v>
      </c>
      <c r="AA3098">
        <f ca="1">IF(OR(ISBLANK(J3098),ISBLANK(O3098),J3098="",O3098=""),"",IF(J3098=O3098,1,0))</f>
        <v>1</v>
      </c>
      <c r="AB3098">
        <f ca="1">IF(OR(ISBLANK(K3098),ISBLANK(Q3098),K3098="",Q3098=""),"",IF(K3098=Q3098,1,0))</f>
        <v>1</v>
      </c>
      <c r="AC3098" s="23" t="str">
        <f t="shared" ca="1" si="48"/>
        <v/>
      </c>
    </row>
    <row r="3099" spans="1:29" x14ac:dyDescent="0.25">
      <c r="A3099" s="23">
        <v>3098</v>
      </c>
      <c r="B3099">
        <v>1527</v>
      </c>
      <c r="C3099" t="str">
        <f ca="1">IFERROR(VLOOKUP($B3099,INDIRECT(nfl_game_result),MATCH(C$1,INDIRECT(nfl_game_result_header),0),FALSE),"error")</f>
        <v>2017_13_PIT@CIN</v>
      </c>
      <c r="D3099">
        <f ca="1">IFERROR(IF(ISBLANK(VLOOKUP($B3099,INDIRECT(nfl_game_result),MATCH(D$1,INDIRECT(nfl_game_result_header),0),FALSE)),"",VLOOKUP($B3099,INDIRECT(nfl_game_result),MATCH(D$1,INDIRECT(nfl_game_result_header),0),FALSE)),"error")</f>
        <v>6</v>
      </c>
      <c r="E3099">
        <f ca="1">IFERROR(IF(ISBLANK(VLOOKUP($B3099,INDIRECT(nfl_game_result),MATCH(E$1,INDIRECT(nfl_game_result_header),0),FALSE)),"",VLOOKUP($B3099,INDIRECT(nfl_game_result),MATCH(E$1,INDIRECT(nfl_game_result_header),0),FALSE)),"error")</f>
        <v>5</v>
      </c>
      <c r="F3099" s="23">
        <f ca="1">IFERROR(IF(ISBLANK(VLOOKUP($B3099,INDIRECT(nfl_game_result),MATCH(F$1,INDIRECT(nfl_game_result_header),0),FALSE)),"",VLOOKUP($B3099,INDIRECT(nfl_game_result),MATCH(F$1,INDIRECT(nfl_game_result_header),0),FALSE)),"error")</f>
        <v>43</v>
      </c>
      <c r="G3099" s="23">
        <f ca="1">IFERROR(IF(ISBLANK(VLOOKUP($B3099,INDIRECT(nfl_game_result),MATCH(G$1,INDIRECT(nfl_game_result_header),0),FALSE)),"",VLOOKUP($B3099,INDIRECT(nfl_game_result),MATCH(G$1,INDIRECT(nfl_game_result_header),0),FALSE)),"error")</f>
        <v>43</v>
      </c>
      <c r="H3099">
        <f ca="1">IFERROR(IF(ISBLANK(VLOOKUP($B3099,INDIRECT(nfl_game_result),MATCH(H$1,INDIRECT(nfl_game_result_header),0),FALSE)),"",VLOOKUP($B3099,INDIRECT(nfl_game_result),MATCH(H$1,INDIRECT(nfl_game_result_header),0),FALSE)),"error")</f>
        <v>20</v>
      </c>
      <c r="I3099">
        <f ca="1">IFERROR(IF(ISBLANK(VLOOKUP($B3099,INDIRECT(nfl_game_result),MATCH(I$1,INDIRECT(nfl_game_result_header),0),FALSE)),"",VLOOKUP($B3099,INDIRECT(nfl_game_result),MATCH(I$1,INDIRECT(nfl_game_result_header),0),FALSE)),"error")</f>
        <v>23</v>
      </c>
      <c r="J3099" t="str">
        <f ca="1">IFERROR(IF(ISBLANK(VLOOKUP($B3099,INDIRECT(nfl_game_result),MATCH(J$1,INDIRECT(nfl_game_result_header),0),FALSE)),"",VLOOKUP($B3099,INDIRECT(nfl_game_result),MATCH(J$1,INDIRECT(nfl_game_result_header),0),FALSE)),"error")</f>
        <v>CIN</v>
      </c>
      <c r="K3099" t="str">
        <f ca="1">IFERROR(IF(ISBLANK(VLOOKUP($B3099,INDIRECT(nfl_game_result),MATCH(K$1,INDIRECT(nfl_game_result_header),0),FALSE)),"",VLOOKUP($B3099,INDIRECT(nfl_game_result),MATCH(K$1,INDIRECT(nfl_game_result_header),0),FALSE)),"error")</f>
        <v>PIT</v>
      </c>
      <c r="L3099" s="23" t="str">
        <f ca="1">IFERROR(IF(ISBLANK(VLOOKUP($B3099,INDIRECT(nfl_game_result),MATCH(L$1,INDIRECT(nfl_game_result_header),0),FALSE)),"",VLOOKUP($B3099,INDIRECT(nfl_game_result),MATCH(L$1,INDIRECT(nfl_game_result_header),0),FALSE)),"error")</f>
        <v>E</v>
      </c>
      <c r="M3099" t="s">
        <v>14</v>
      </c>
      <c r="N3099">
        <v>7.5</v>
      </c>
      <c r="O3099" t="s">
        <v>69</v>
      </c>
      <c r="P3099">
        <v>0.62</v>
      </c>
      <c r="Q3099" t="s">
        <v>69</v>
      </c>
      <c r="V3099" s="23" t="s">
        <v>416</v>
      </c>
      <c r="W3099">
        <f ca="1">VALUE(LEFT(C3099, 4))</f>
        <v>2017</v>
      </c>
      <c r="X3099">
        <f ca="1">VALUE(MID(C3099,6,FIND("_",C3099,6)-6))</f>
        <v>13</v>
      </c>
      <c r="Y3099">
        <f ca="1">IF(NOT(OR(ISBLANK(D3099),ISBLANK(E3099),D3099="",E3099="")),D3099-E3099,"")</f>
        <v>1</v>
      </c>
      <c r="Z3099">
        <f ca="1">IF(OR(NOT(ISNUMBER(D3099)),ISBLANK(D3099),D3099="",ISBLANK(N3099)),"",ABS(D3099-N3099))</f>
        <v>1.5</v>
      </c>
      <c r="AA3099">
        <f ca="1">IF(OR(ISBLANK(J3099),ISBLANK(O3099),J3099="",O3099=""),"",IF(J3099=O3099,1,0))</f>
        <v>1</v>
      </c>
      <c r="AB3099">
        <f ca="1">IF(OR(ISBLANK(K3099),ISBLANK(Q3099),K3099="",Q3099=""),"",IF(K3099=Q3099,1,0))</f>
        <v>0</v>
      </c>
      <c r="AC3099" s="23" t="str">
        <f t="shared" ca="1" si="48"/>
        <v/>
      </c>
    </row>
    <row r="3100" spans="1:29" x14ac:dyDescent="0.25">
      <c r="A3100" s="23">
        <v>3099</v>
      </c>
      <c r="B3100">
        <v>1528</v>
      </c>
      <c r="C3100" t="str">
        <f ca="1">IFERROR(VLOOKUP($B3100,INDIRECT(nfl_game_result),MATCH(C$1,INDIRECT(nfl_game_result_header),0),FALSE),"error")</f>
        <v>2017_14_NOR@ATL</v>
      </c>
      <c r="D3100">
        <f ca="1">IFERROR(IF(ISBLANK(VLOOKUP($B3100,INDIRECT(nfl_game_result),MATCH(D$1,INDIRECT(nfl_game_result_header),0),FALSE)),"",VLOOKUP($B3100,INDIRECT(nfl_game_result),MATCH(D$1,INDIRECT(nfl_game_result_header),0),FALSE)),"error")</f>
        <v>-1.5</v>
      </c>
      <c r="E3100">
        <f ca="1">IFERROR(IF(ISBLANK(VLOOKUP($B3100,INDIRECT(nfl_game_result),MATCH(E$1,INDIRECT(nfl_game_result_header),0),FALSE)),"",VLOOKUP($B3100,INDIRECT(nfl_game_result),MATCH(E$1,INDIRECT(nfl_game_result_header),0),FALSE)),"error")</f>
        <v>1.5</v>
      </c>
      <c r="F3100" s="23">
        <f ca="1">IFERROR(IF(ISBLANK(VLOOKUP($B3100,INDIRECT(nfl_game_result),MATCH(F$1,INDIRECT(nfl_game_result_header),0),FALSE)),"",VLOOKUP($B3100,INDIRECT(nfl_game_result),MATCH(F$1,INDIRECT(nfl_game_result_header),0),FALSE)),"error")</f>
        <v>54.5</v>
      </c>
      <c r="G3100" s="23">
        <f ca="1">IFERROR(IF(ISBLANK(VLOOKUP($B3100,INDIRECT(nfl_game_result),MATCH(G$1,INDIRECT(nfl_game_result_header),0),FALSE)),"",VLOOKUP($B3100,INDIRECT(nfl_game_result),MATCH(G$1,INDIRECT(nfl_game_result_header),0),FALSE)),"error")</f>
        <v>51.5</v>
      </c>
      <c r="H3100">
        <f ca="1">IFERROR(IF(ISBLANK(VLOOKUP($B3100,INDIRECT(nfl_game_result),MATCH(H$1,INDIRECT(nfl_game_result_header),0),FALSE)),"",VLOOKUP($B3100,INDIRECT(nfl_game_result),MATCH(H$1,INDIRECT(nfl_game_result_header),0),FALSE)),"error")</f>
        <v>20</v>
      </c>
      <c r="I3100">
        <f ca="1">IFERROR(IF(ISBLANK(VLOOKUP($B3100,INDIRECT(nfl_game_result),MATCH(I$1,INDIRECT(nfl_game_result_header),0),FALSE)),"",VLOOKUP($B3100,INDIRECT(nfl_game_result),MATCH(I$1,INDIRECT(nfl_game_result_header),0),FALSE)),"error")</f>
        <v>17</v>
      </c>
      <c r="J3100" t="str">
        <f ca="1">IFERROR(IF(ISBLANK(VLOOKUP($B3100,INDIRECT(nfl_game_result),MATCH(J$1,INDIRECT(nfl_game_result_header),0),FALSE)),"",VLOOKUP($B3100,INDIRECT(nfl_game_result),MATCH(J$1,INDIRECT(nfl_game_result_header),0),FALSE)),"error")</f>
        <v>ATL</v>
      </c>
      <c r="K3100" t="str">
        <f ca="1">IFERROR(IF(ISBLANK(VLOOKUP($B3100,INDIRECT(nfl_game_result),MATCH(K$1,INDIRECT(nfl_game_result_header),0),FALSE)),"",VLOOKUP($B3100,INDIRECT(nfl_game_result),MATCH(K$1,INDIRECT(nfl_game_result_header),0),FALSE)),"error")</f>
        <v>ATL</v>
      </c>
      <c r="L3100" s="23" t="str">
        <f ca="1">IFERROR(IF(ISBLANK(VLOOKUP($B3100,INDIRECT(nfl_game_result),MATCH(L$1,INDIRECT(nfl_game_result_header),0),FALSE)),"",VLOOKUP($B3100,INDIRECT(nfl_game_result),MATCH(L$1,INDIRECT(nfl_game_result_header),0),FALSE)),"error")</f>
        <v>U</v>
      </c>
      <c r="M3100" t="s">
        <v>16</v>
      </c>
      <c r="N3100">
        <v>-1.5</v>
      </c>
      <c r="O3100" t="s">
        <v>20</v>
      </c>
      <c r="P3100">
        <v>0.55000000000000004</v>
      </c>
      <c r="Q3100" t="s">
        <v>20</v>
      </c>
      <c r="V3100" s="23" t="s">
        <v>416</v>
      </c>
      <c r="W3100">
        <f ca="1">VALUE(LEFT(C3100, 4))</f>
        <v>2017</v>
      </c>
      <c r="X3100">
        <f ca="1">VALUE(MID(C3100,6,FIND("_",C3100,6)-6))</f>
        <v>14</v>
      </c>
      <c r="Y3100">
        <f ca="1">IF(NOT(OR(ISBLANK(D3100),ISBLANK(E3100),D3100="",E3100="")),D3100-E3100,"")</f>
        <v>-3</v>
      </c>
      <c r="Z3100">
        <f ca="1">IF(OR(NOT(ISNUMBER(D3100)),ISBLANK(D3100),D3100="",ISBLANK(N3100)),"",ABS(D3100-N3100))</f>
        <v>0</v>
      </c>
      <c r="AA3100">
        <f ca="1">IF(OR(ISBLANK(J3100),ISBLANK(O3100),J3100="",O3100=""),"",IF(J3100=O3100,1,0))</f>
        <v>1</v>
      </c>
      <c r="AB3100">
        <f ca="1">IF(OR(ISBLANK(K3100),ISBLANK(Q3100),K3100="",Q3100=""),"",IF(K3100=Q3100,1,0))</f>
        <v>1</v>
      </c>
      <c r="AC3100" s="23" t="str">
        <f t="shared" ca="1" si="48"/>
        <v/>
      </c>
    </row>
    <row r="3101" spans="1:29" x14ac:dyDescent="0.25">
      <c r="A3101" s="23">
        <v>3100</v>
      </c>
      <c r="B3101">
        <v>1529</v>
      </c>
      <c r="C3101" t="str">
        <f ca="1">IFERROR(VLOOKUP($B3101,INDIRECT(nfl_game_result),MATCH(C$1,INDIRECT(nfl_game_result_header),0),FALSE),"error")</f>
        <v>2017_14_GBY@CLE</v>
      </c>
      <c r="D3101">
        <f ca="1">IFERROR(IF(ISBLANK(VLOOKUP($B3101,INDIRECT(nfl_game_result),MATCH(D$1,INDIRECT(nfl_game_result_header),0),FALSE)),"",VLOOKUP($B3101,INDIRECT(nfl_game_result),MATCH(D$1,INDIRECT(nfl_game_result_header),0),FALSE)),"error")</f>
        <v>3.5</v>
      </c>
      <c r="E3101">
        <f ca="1">IFERROR(IF(ISBLANK(VLOOKUP($B3101,INDIRECT(nfl_game_result),MATCH(E$1,INDIRECT(nfl_game_result_header),0),FALSE)),"",VLOOKUP($B3101,INDIRECT(nfl_game_result),MATCH(E$1,INDIRECT(nfl_game_result_header),0),FALSE)),"error")</f>
        <v>3</v>
      </c>
      <c r="F3101" s="23">
        <f ca="1">IFERROR(IF(ISBLANK(VLOOKUP($B3101,INDIRECT(nfl_game_result),MATCH(F$1,INDIRECT(nfl_game_result_header),0),FALSE)),"",VLOOKUP($B3101,INDIRECT(nfl_game_result),MATCH(F$1,INDIRECT(nfl_game_result_header),0),FALSE)),"error")</f>
        <v>41</v>
      </c>
      <c r="G3101" s="23">
        <f ca="1">IFERROR(IF(ISBLANK(VLOOKUP($B3101,INDIRECT(nfl_game_result),MATCH(G$1,INDIRECT(nfl_game_result_header),0),FALSE)),"",VLOOKUP($B3101,INDIRECT(nfl_game_result),MATCH(G$1,INDIRECT(nfl_game_result_header),0),FALSE)),"error")</f>
        <v>39.5</v>
      </c>
      <c r="H3101">
        <f ca="1">IFERROR(IF(ISBLANK(VLOOKUP($B3101,INDIRECT(nfl_game_result),MATCH(H$1,INDIRECT(nfl_game_result_header),0),FALSE)),"",VLOOKUP($B3101,INDIRECT(nfl_game_result),MATCH(H$1,INDIRECT(nfl_game_result_header),0),FALSE)),"error")</f>
        <v>21</v>
      </c>
      <c r="I3101">
        <f ca="1">IFERROR(IF(ISBLANK(VLOOKUP($B3101,INDIRECT(nfl_game_result),MATCH(I$1,INDIRECT(nfl_game_result_header),0),FALSE)),"",VLOOKUP($B3101,INDIRECT(nfl_game_result),MATCH(I$1,INDIRECT(nfl_game_result_header),0),FALSE)),"error")</f>
        <v>27</v>
      </c>
      <c r="J3101" t="str">
        <f ca="1">IFERROR(IF(ISBLANK(VLOOKUP($B3101,INDIRECT(nfl_game_result),MATCH(J$1,INDIRECT(nfl_game_result_header),0),FALSE)),"",VLOOKUP($B3101,INDIRECT(nfl_game_result),MATCH(J$1,INDIRECT(nfl_game_result_header),0),FALSE)),"error")</f>
        <v>GBY</v>
      </c>
      <c r="K3101" t="str">
        <f ca="1">IFERROR(IF(ISBLANK(VLOOKUP($B3101,INDIRECT(nfl_game_result),MATCH(K$1,INDIRECT(nfl_game_result_header),0),FALSE)),"",VLOOKUP($B3101,INDIRECT(nfl_game_result),MATCH(K$1,INDIRECT(nfl_game_result_header),0),FALSE)),"error")</f>
        <v>GBY</v>
      </c>
      <c r="L3101" s="23" t="str">
        <f ca="1">IFERROR(IF(ISBLANK(VLOOKUP($B3101,INDIRECT(nfl_game_result),MATCH(L$1,INDIRECT(nfl_game_result_header),0),FALSE)),"",VLOOKUP($B3101,INDIRECT(nfl_game_result),MATCH(L$1,INDIRECT(nfl_game_result_header),0),FALSE)),"error")</f>
        <v>O</v>
      </c>
      <c r="M3101" t="s">
        <v>16</v>
      </c>
      <c r="N3101">
        <v>4.5</v>
      </c>
      <c r="O3101" t="s">
        <v>70</v>
      </c>
      <c r="P3101">
        <v>0.51</v>
      </c>
      <c r="Q3101" t="s">
        <v>330</v>
      </c>
      <c r="V3101" s="23" t="s">
        <v>416</v>
      </c>
      <c r="W3101">
        <f ca="1">VALUE(LEFT(C3101, 4))</f>
        <v>2017</v>
      </c>
      <c r="X3101">
        <f ca="1">VALUE(MID(C3101,6,FIND("_",C3101,6)-6))</f>
        <v>14</v>
      </c>
      <c r="Y3101">
        <f ca="1">IF(NOT(OR(ISBLANK(D3101),ISBLANK(E3101),D3101="",E3101="")),D3101-E3101,"")</f>
        <v>0.5</v>
      </c>
      <c r="Z3101">
        <f ca="1">IF(OR(NOT(ISNUMBER(D3101)),ISBLANK(D3101),D3101="",ISBLANK(N3101)),"",ABS(D3101-N3101))</f>
        <v>1</v>
      </c>
      <c r="AA3101">
        <f ca="1">IF(OR(ISBLANK(J3101),ISBLANK(O3101),J3101="",O3101=""),"",IF(J3101=O3101,1,0))</f>
        <v>0</v>
      </c>
      <c r="AB3101">
        <f ca="1">IF(OR(ISBLANK(K3101),ISBLANK(Q3101),K3101="",Q3101=""),"",IF(K3101=Q3101,1,0))</f>
        <v>1</v>
      </c>
      <c r="AC3101" s="23" t="str">
        <f t="shared" ca="1" si="48"/>
        <v/>
      </c>
    </row>
    <row r="3102" spans="1:29" x14ac:dyDescent="0.25">
      <c r="A3102" s="23">
        <v>3101</v>
      </c>
      <c r="B3102">
        <v>1530</v>
      </c>
      <c r="C3102" t="str">
        <f ca="1">IFERROR(VLOOKUP($B3102,INDIRECT(nfl_game_result),MATCH(C$1,INDIRECT(nfl_game_result_header),0),FALSE),"error")</f>
        <v>2017_14_DET@TBY</v>
      </c>
      <c r="D3102">
        <f ca="1">IFERROR(IF(ISBLANK(VLOOKUP($B3102,INDIRECT(nfl_game_result),MATCH(D$1,INDIRECT(nfl_game_result_header),0),FALSE)),"",VLOOKUP($B3102,INDIRECT(nfl_game_result),MATCH(D$1,INDIRECT(nfl_game_result_header),0),FALSE)),"error")</f>
        <v>1</v>
      </c>
      <c r="E3102">
        <f ca="1">IFERROR(IF(ISBLANK(VLOOKUP($B3102,INDIRECT(nfl_game_result),MATCH(E$1,INDIRECT(nfl_game_result_header),0),FALSE)),"",VLOOKUP($B3102,INDIRECT(nfl_game_result),MATCH(E$1,INDIRECT(nfl_game_result_header),0),FALSE)),"error")</f>
        <v>3</v>
      </c>
      <c r="F3102" s="23" t="str">
        <f ca="1">IFERROR(IF(ISBLANK(VLOOKUP($B3102,INDIRECT(nfl_game_result),MATCH(F$1,INDIRECT(nfl_game_result_header),0),FALSE)),"",VLOOKUP($B3102,INDIRECT(nfl_game_result),MATCH(F$1,INDIRECT(nfl_game_result_header),0),FALSE)),"error")</f>
        <v>off</v>
      </c>
      <c r="G3102" s="23">
        <f ca="1">IFERROR(IF(ISBLANK(VLOOKUP($B3102,INDIRECT(nfl_game_result),MATCH(G$1,INDIRECT(nfl_game_result_header),0),FALSE)),"",VLOOKUP($B3102,INDIRECT(nfl_game_result),MATCH(G$1,INDIRECT(nfl_game_result_header),0),FALSE)),"error")</f>
        <v>44.5</v>
      </c>
      <c r="H3102">
        <f ca="1">IFERROR(IF(ISBLANK(VLOOKUP($B3102,INDIRECT(nfl_game_result),MATCH(H$1,INDIRECT(nfl_game_result_header),0),FALSE)),"",VLOOKUP($B3102,INDIRECT(nfl_game_result),MATCH(H$1,INDIRECT(nfl_game_result_header),0),FALSE)),"error")</f>
        <v>21</v>
      </c>
      <c r="I3102">
        <f ca="1">IFERROR(IF(ISBLANK(VLOOKUP($B3102,INDIRECT(nfl_game_result),MATCH(I$1,INDIRECT(nfl_game_result_header),0),FALSE)),"",VLOOKUP($B3102,INDIRECT(nfl_game_result),MATCH(I$1,INDIRECT(nfl_game_result_header),0),FALSE)),"error")</f>
        <v>24</v>
      </c>
      <c r="J3102" t="str">
        <f ca="1">IFERROR(IF(ISBLANK(VLOOKUP($B3102,INDIRECT(nfl_game_result),MATCH(J$1,INDIRECT(nfl_game_result_header),0),FALSE)),"",VLOOKUP($B3102,INDIRECT(nfl_game_result),MATCH(J$1,INDIRECT(nfl_game_result_header),0),FALSE)),"error")</f>
        <v>na</v>
      </c>
      <c r="K3102" t="str">
        <f ca="1">IFERROR(IF(ISBLANK(VLOOKUP($B3102,INDIRECT(nfl_game_result),MATCH(K$1,INDIRECT(nfl_game_result_header),0),FALSE)),"",VLOOKUP($B3102,INDIRECT(nfl_game_result),MATCH(K$1,INDIRECT(nfl_game_result_header),0),FALSE)),"error")</f>
        <v>DET</v>
      </c>
      <c r="L3102" s="23" t="str">
        <f ca="1">IFERROR(IF(ISBLANK(VLOOKUP($B3102,INDIRECT(nfl_game_result),MATCH(L$1,INDIRECT(nfl_game_result_header),0),FALSE)),"",VLOOKUP($B3102,INDIRECT(nfl_game_result),MATCH(L$1,INDIRECT(nfl_game_result_header),0),FALSE)),"error")</f>
        <v>O</v>
      </c>
      <c r="M3102" t="s">
        <v>16</v>
      </c>
      <c r="N3102">
        <v>-3</v>
      </c>
      <c r="O3102" t="s">
        <v>334</v>
      </c>
      <c r="P3102">
        <v>0.54</v>
      </c>
      <c r="Q3102" t="s">
        <v>334</v>
      </c>
      <c r="V3102" s="23" t="s">
        <v>416</v>
      </c>
      <c r="W3102">
        <f ca="1">VALUE(LEFT(C3102, 4))</f>
        <v>2017</v>
      </c>
      <c r="X3102">
        <f ca="1">VALUE(MID(C3102,6,FIND("_",C3102,6)-6))</f>
        <v>14</v>
      </c>
      <c r="Y3102">
        <f ca="1">IF(NOT(OR(ISBLANK(D3102),ISBLANK(E3102),D3102="",E3102="")),D3102-E3102,"")</f>
        <v>-2</v>
      </c>
      <c r="Z3102">
        <f ca="1">IF(OR(NOT(ISNUMBER(D3102)),ISBLANK(D3102),D3102="",ISBLANK(N3102)),"",ABS(D3102-N3102))</f>
        <v>4</v>
      </c>
      <c r="AA3102">
        <f ca="1">IF(OR(ISBLANK(J3102),ISBLANK(O3102),J3102="",O3102=""),"",IF(J3102=O3102,1,0))</f>
        <v>0</v>
      </c>
      <c r="AB3102">
        <f ca="1">IF(OR(ISBLANK(K3102),ISBLANK(Q3102),K3102="",Q3102=""),"",IF(K3102=Q3102,1,0))</f>
        <v>0</v>
      </c>
      <c r="AC3102" s="23" t="str">
        <f t="shared" ca="1" si="48"/>
        <v/>
      </c>
    </row>
    <row r="3103" spans="1:29" x14ac:dyDescent="0.25">
      <c r="A3103" s="23">
        <v>3102</v>
      </c>
      <c r="B3103">
        <v>1531</v>
      </c>
      <c r="C3103" t="str">
        <f ca="1">IFERROR(VLOOKUP($B3103,INDIRECT(nfl_game_result),MATCH(C$1,INDIRECT(nfl_game_result_header),0),FALSE),"error")</f>
        <v>2017_14_OAK@KCY</v>
      </c>
      <c r="D3103">
        <f ca="1">IFERROR(IF(ISBLANK(VLOOKUP($B3103,INDIRECT(nfl_game_result),MATCH(D$1,INDIRECT(nfl_game_result_header),0),FALSE)),"",VLOOKUP($B3103,INDIRECT(nfl_game_result),MATCH(D$1,INDIRECT(nfl_game_result_header),0),FALSE)),"error")</f>
        <v>-3.5</v>
      </c>
      <c r="E3103">
        <f ca="1">IFERROR(IF(ISBLANK(VLOOKUP($B3103,INDIRECT(nfl_game_result),MATCH(E$1,INDIRECT(nfl_game_result_header),0),FALSE)),"",VLOOKUP($B3103,INDIRECT(nfl_game_result),MATCH(E$1,INDIRECT(nfl_game_result_header),0),FALSE)),"error")</f>
        <v>-4</v>
      </c>
      <c r="F3103" s="23">
        <f ca="1">IFERROR(IF(ISBLANK(VLOOKUP($B3103,INDIRECT(nfl_game_result),MATCH(F$1,INDIRECT(nfl_game_result_header),0),FALSE)),"",VLOOKUP($B3103,INDIRECT(nfl_game_result),MATCH(F$1,INDIRECT(nfl_game_result_header),0),FALSE)),"error")</f>
        <v>47.5</v>
      </c>
      <c r="G3103" s="23">
        <f ca="1">IFERROR(IF(ISBLANK(VLOOKUP($B3103,INDIRECT(nfl_game_result),MATCH(G$1,INDIRECT(nfl_game_result_header),0),FALSE)),"",VLOOKUP($B3103,INDIRECT(nfl_game_result),MATCH(G$1,INDIRECT(nfl_game_result_header),0),FALSE)),"error")</f>
        <v>48.5</v>
      </c>
      <c r="H3103">
        <f ca="1">IFERROR(IF(ISBLANK(VLOOKUP($B3103,INDIRECT(nfl_game_result),MATCH(H$1,INDIRECT(nfl_game_result_header),0),FALSE)),"",VLOOKUP($B3103,INDIRECT(nfl_game_result),MATCH(H$1,INDIRECT(nfl_game_result_header),0),FALSE)),"error")</f>
        <v>26</v>
      </c>
      <c r="I3103">
        <f ca="1">IFERROR(IF(ISBLANK(VLOOKUP($B3103,INDIRECT(nfl_game_result),MATCH(I$1,INDIRECT(nfl_game_result_header),0),FALSE)),"",VLOOKUP($B3103,INDIRECT(nfl_game_result),MATCH(I$1,INDIRECT(nfl_game_result_header),0),FALSE)),"error")</f>
        <v>15</v>
      </c>
      <c r="J3103" t="str">
        <f ca="1">IFERROR(IF(ISBLANK(VLOOKUP($B3103,INDIRECT(nfl_game_result),MATCH(J$1,INDIRECT(nfl_game_result_header),0),FALSE)),"",VLOOKUP($B3103,INDIRECT(nfl_game_result),MATCH(J$1,INDIRECT(nfl_game_result_header),0),FALSE)),"error")</f>
        <v>KCY</v>
      </c>
      <c r="K3103" t="str">
        <f ca="1">IFERROR(IF(ISBLANK(VLOOKUP($B3103,INDIRECT(nfl_game_result),MATCH(K$1,INDIRECT(nfl_game_result_header),0),FALSE)),"",VLOOKUP($B3103,INDIRECT(nfl_game_result),MATCH(K$1,INDIRECT(nfl_game_result_header),0),FALSE)),"error")</f>
        <v>KCY</v>
      </c>
      <c r="L3103" s="23" t="str">
        <f ca="1">IFERROR(IF(ISBLANK(VLOOKUP($B3103,INDIRECT(nfl_game_result),MATCH(L$1,INDIRECT(nfl_game_result_header),0),FALSE)),"",VLOOKUP($B3103,INDIRECT(nfl_game_result),MATCH(L$1,INDIRECT(nfl_game_result_header),0),FALSE)),"error")</f>
        <v>U</v>
      </c>
      <c r="M3103" t="s">
        <v>16</v>
      </c>
      <c r="N3103">
        <v>-3</v>
      </c>
      <c r="O3103" t="s">
        <v>331</v>
      </c>
      <c r="P3103">
        <v>0.64</v>
      </c>
      <c r="Q3103" t="s">
        <v>331</v>
      </c>
      <c r="V3103" s="23" t="s">
        <v>416</v>
      </c>
      <c r="W3103">
        <f ca="1">VALUE(LEFT(C3103, 4))</f>
        <v>2017</v>
      </c>
      <c r="X3103">
        <f ca="1">VALUE(MID(C3103,6,FIND("_",C3103,6)-6))</f>
        <v>14</v>
      </c>
      <c r="Y3103">
        <f ca="1">IF(NOT(OR(ISBLANK(D3103),ISBLANK(E3103),D3103="",E3103="")),D3103-E3103,"")</f>
        <v>0.5</v>
      </c>
      <c r="Z3103">
        <f ca="1">IF(OR(NOT(ISNUMBER(D3103)),ISBLANK(D3103),D3103="",ISBLANK(N3103)),"",ABS(D3103-N3103))</f>
        <v>0.5</v>
      </c>
      <c r="AA3103">
        <f ca="1">IF(OR(ISBLANK(J3103),ISBLANK(O3103),J3103="",O3103=""),"",IF(J3103=O3103,1,0))</f>
        <v>1</v>
      </c>
      <c r="AB3103">
        <f ca="1">IF(OR(ISBLANK(K3103),ISBLANK(Q3103),K3103="",Q3103=""),"",IF(K3103=Q3103,1,0))</f>
        <v>1</v>
      </c>
      <c r="AC3103" s="23" t="str">
        <f t="shared" ca="1" si="48"/>
        <v/>
      </c>
    </row>
    <row r="3104" spans="1:29" x14ac:dyDescent="0.25">
      <c r="A3104" s="23">
        <v>3103</v>
      </c>
      <c r="B3104">
        <v>1532</v>
      </c>
      <c r="C3104" t="str">
        <f ca="1">IFERROR(VLOOKUP($B3104,INDIRECT(nfl_game_result),MATCH(C$1,INDIRECT(nfl_game_result_header),0),FALSE),"error")</f>
        <v>2017_14_MIN@CAR</v>
      </c>
      <c r="D3104">
        <f ca="1">IFERROR(IF(ISBLANK(VLOOKUP($B3104,INDIRECT(nfl_game_result),MATCH(D$1,INDIRECT(nfl_game_result_header),0),FALSE)),"",VLOOKUP($B3104,INDIRECT(nfl_game_result),MATCH(D$1,INDIRECT(nfl_game_result_header),0),FALSE)),"error")</f>
        <v>1.5</v>
      </c>
      <c r="E3104">
        <f ca="1">IFERROR(IF(ISBLANK(VLOOKUP($B3104,INDIRECT(nfl_game_result),MATCH(E$1,INDIRECT(nfl_game_result_header),0),FALSE)),"",VLOOKUP($B3104,INDIRECT(nfl_game_result),MATCH(E$1,INDIRECT(nfl_game_result_header),0),FALSE)),"error")</f>
        <v>2.5</v>
      </c>
      <c r="F3104" s="23">
        <f ca="1">IFERROR(IF(ISBLANK(VLOOKUP($B3104,INDIRECT(nfl_game_result),MATCH(F$1,INDIRECT(nfl_game_result_header),0),FALSE)),"",VLOOKUP($B3104,INDIRECT(nfl_game_result),MATCH(F$1,INDIRECT(nfl_game_result_header),0),FALSE)),"error")</f>
        <v>42</v>
      </c>
      <c r="G3104" s="23">
        <f ca="1">IFERROR(IF(ISBLANK(VLOOKUP($B3104,INDIRECT(nfl_game_result),MATCH(G$1,INDIRECT(nfl_game_result_header),0),FALSE)),"",VLOOKUP($B3104,INDIRECT(nfl_game_result),MATCH(G$1,INDIRECT(nfl_game_result_header),0),FALSE)),"error")</f>
        <v>40</v>
      </c>
      <c r="H3104">
        <f ca="1">IFERROR(IF(ISBLANK(VLOOKUP($B3104,INDIRECT(nfl_game_result),MATCH(H$1,INDIRECT(nfl_game_result_header),0),FALSE)),"",VLOOKUP($B3104,INDIRECT(nfl_game_result),MATCH(H$1,INDIRECT(nfl_game_result_header),0),FALSE)),"error")</f>
        <v>31</v>
      </c>
      <c r="I3104">
        <f ca="1">IFERROR(IF(ISBLANK(VLOOKUP($B3104,INDIRECT(nfl_game_result),MATCH(I$1,INDIRECT(nfl_game_result_header),0),FALSE)),"",VLOOKUP($B3104,INDIRECT(nfl_game_result),MATCH(I$1,INDIRECT(nfl_game_result_header),0),FALSE)),"error")</f>
        <v>24</v>
      </c>
      <c r="J3104" t="str">
        <f ca="1">IFERROR(IF(ISBLANK(VLOOKUP($B3104,INDIRECT(nfl_game_result),MATCH(J$1,INDIRECT(nfl_game_result_header),0),FALSE)),"",VLOOKUP($B3104,INDIRECT(nfl_game_result),MATCH(J$1,INDIRECT(nfl_game_result_header),0),FALSE)),"error")</f>
        <v>CAR</v>
      </c>
      <c r="K3104" t="str">
        <f ca="1">IFERROR(IF(ISBLANK(VLOOKUP($B3104,INDIRECT(nfl_game_result),MATCH(K$1,INDIRECT(nfl_game_result_header),0),FALSE)),"",VLOOKUP($B3104,INDIRECT(nfl_game_result),MATCH(K$1,INDIRECT(nfl_game_result_header),0),FALSE)),"error")</f>
        <v>CAR</v>
      </c>
      <c r="L3104" s="23" t="str">
        <f ca="1">IFERROR(IF(ISBLANK(VLOOKUP($B3104,INDIRECT(nfl_game_result),MATCH(L$1,INDIRECT(nfl_game_result_header),0),FALSE)),"",VLOOKUP($B3104,INDIRECT(nfl_game_result),MATCH(L$1,INDIRECT(nfl_game_result_header),0),FALSE)),"error")</f>
        <v>O</v>
      </c>
      <c r="M3104" t="s">
        <v>16</v>
      </c>
      <c r="N3104">
        <v>1</v>
      </c>
      <c r="O3104" t="s">
        <v>80</v>
      </c>
      <c r="P3104">
        <v>0.66</v>
      </c>
      <c r="Q3104" t="s">
        <v>80</v>
      </c>
      <c r="V3104" s="23" t="s">
        <v>416</v>
      </c>
      <c r="W3104">
        <f ca="1">VALUE(LEFT(C3104, 4))</f>
        <v>2017</v>
      </c>
      <c r="X3104">
        <f ca="1">VALUE(MID(C3104,6,FIND("_",C3104,6)-6))</f>
        <v>14</v>
      </c>
      <c r="Y3104">
        <f ca="1">IF(NOT(OR(ISBLANK(D3104),ISBLANK(E3104),D3104="",E3104="")),D3104-E3104,"")</f>
        <v>-1</v>
      </c>
      <c r="Z3104">
        <f ca="1">IF(OR(NOT(ISNUMBER(D3104)),ISBLANK(D3104),D3104="",ISBLANK(N3104)),"",ABS(D3104-N3104))</f>
        <v>0.5</v>
      </c>
      <c r="AA3104">
        <f ca="1">IF(OR(ISBLANK(J3104),ISBLANK(O3104),J3104="",O3104=""),"",IF(J3104=O3104,1,0))</f>
        <v>0</v>
      </c>
      <c r="AB3104">
        <f ca="1">IF(OR(ISBLANK(K3104),ISBLANK(Q3104),K3104="",Q3104=""),"",IF(K3104=Q3104,1,0))</f>
        <v>0</v>
      </c>
      <c r="AC3104" s="23" t="str">
        <f t="shared" ca="1" si="48"/>
        <v/>
      </c>
    </row>
    <row r="3105" spans="1:29" x14ac:dyDescent="0.25">
      <c r="A3105" s="23">
        <v>3104</v>
      </c>
      <c r="B3105">
        <v>1533</v>
      </c>
      <c r="C3105" t="str">
        <f ca="1">IFERROR(VLOOKUP($B3105,INDIRECT(nfl_game_result),MATCH(C$1,INDIRECT(nfl_game_result_header),0),FALSE),"error")</f>
        <v>2017_14_SFO@HOU</v>
      </c>
      <c r="D3105">
        <f ca="1">IFERROR(IF(ISBLANK(VLOOKUP($B3105,INDIRECT(nfl_game_result),MATCH(D$1,INDIRECT(nfl_game_result_header),0),FALSE)),"",VLOOKUP($B3105,INDIRECT(nfl_game_result),MATCH(D$1,INDIRECT(nfl_game_result_header),0),FALSE)),"error")</f>
        <v>-1.5</v>
      </c>
      <c r="E3105">
        <f ca="1">IFERROR(IF(ISBLANK(VLOOKUP($B3105,INDIRECT(nfl_game_result),MATCH(E$1,INDIRECT(nfl_game_result_header),0),FALSE)),"",VLOOKUP($B3105,INDIRECT(nfl_game_result),MATCH(E$1,INDIRECT(nfl_game_result_header),0),FALSE)),"error")</f>
        <v>-2.5</v>
      </c>
      <c r="F3105" s="23">
        <f ca="1">IFERROR(IF(ISBLANK(VLOOKUP($B3105,INDIRECT(nfl_game_result),MATCH(F$1,INDIRECT(nfl_game_result_header),0),FALSE)),"",VLOOKUP($B3105,INDIRECT(nfl_game_result),MATCH(F$1,INDIRECT(nfl_game_result_header),0),FALSE)),"error")</f>
        <v>42.5</v>
      </c>
      <c r="G3105" s="23">
        <f ca="1">IFERROR(IF(ISBLANK(VLOOKUP($B3105,INDIRECT(nfl_game_result),MATCH(G$1,INDIRECT(nfl_game_result_header),0),FALSE)),"",VLOOKUP($B3105,INDIRECT(nfl_game_result),MATCH(G$1,INDIRECT(nfl_game_result_header),0),FALSE)),"error")</f>
        <v>45</v>
      </c>
      <c r="H3105">
        <f ca="1">IFERROR(IF(ISBLANK(VLOOKUP($B3105,INDIRECT(nfl_game_result),MATCH(H$1,INDIRECT(nfl_game_result_header),0),FALSE)),"",VLOOKUP($B3105,INDIRECT(nfl_game_result),MATCH(H$1,INDIRECT(nfl_game_result_header),0),FALSE)),"error")</f>
        <v>16</v>
      </c>
      <c r="I3105">
        <f ca="1">IFERROR(IF(ISBLANK(VLOOKUP($B3105,INDIRECT(nfl_game_result),MATCH(I$1,INDIRECT(nfl_game_result_header),0),FALSE)),"",VLOOKUP($B3105,INDIRECT(nfl_game_result),MATCH(I$1,INDIRECT(nfl_game_result_header),0),FALSE)),"error")</f>
        <v>26</v>
      </c>
      <c r="J3105" t="str">
        <f ca="1">IFERROR(IF(ISBLANK(VLOOKUP($B3105,INDIRECT(nfl_game_result),MATCH(J$1,INDIRECT(nfl_game_result_header),0),FALSE)),"",VLOOKUP($B3105,INDIRECT(nfl_game_result),MATCH(J$1,INDIRECT(nfl_game_result_header),0),FALSE)),"error")</f>
        <v>SFO</v>
      </c>
      <c r="K3105" t="str">
        <f ca="1">IFERROR(IF(ISBLANK(VLOOKUP($B3105,INDIRECT(nfl_game_result),MATCH(K$1,INDIRECT(nfl_game_result_header),0),FALSE)),"",VLOOKUP($B3105,INDIRECT(nfl_game_result),MATCH(K$1,INDIRECT(nfl_game_result_header),0),FALSE)),"error")</f>
        <v>SFO</v>
      </c>
      <c r="L3105" s="23" t="str">
        <f ca="1">IFERROR(IF(ISBLANK(VLOOKUP($B3105,INDIRECT(nfl_game_result),MATCH(L$1,INDIRECT(nfl_game_result_header),0),FALSE)),"",VLOOKUP($B3105,INDIRECT(nfl_game_result),MATCH(L$1,INDIRECT(nfl_game_result_header),0),FALSE)),"error")</f>
        <v>U</v>
      </c>
      <c r="M3105" t="s">
        <v>16</v>
      </c>
      <c r="N3105">
        <v>-2</v>
      </c>
      <c r="O3105" t="s">
        <v>333</v>
      </c>
      <c r="P3105">
        <v>0.65</v>
      </c>
      <c r="Q3105" t="s">
        <v>333</v>
      </c>
      <c r="V3105" s="23" t="s">
        <v>416</v>
      </c>
      <c r="W3105">
        <f ca="1">VALUE(LEFT(C3105, 4))</f>
        <v>2017</v>
      </c>
      <c r="X3105">
        <f ca="1">VALUE(MID(C3105,6,FIND("_",C3105,6)-6))</f>
        <v>14</v>
      </c>
      <c r="Y3105">
        <f ca="1">IF(NOT(OR(ISBLANK(D3105),ISBLANK(E3105),D3105="",E3105="")),D3105-E3105,"")</f>
        <v>1</v>
      </c>
      <c r="Z3105">
        <f ca="1">IF(OR(NOT(ISNUMBER(D3105)),ISBLANK(D3105),D3105="",ISBLANK(N3105)),"",ABS(D3105-N3105))</f>
        <v>0.5</v>
      </c>
      <c r="AA3105">
        <f ca="1">IF(OR(ISBLANK(J3105),ISBLANK(O3105),J3105="",O3105=""),"",IF(J3105=O3105,1,0))</f>
        <v>1</v>
      </c>
      <c r="AB3105">
        <f ca="1">IF(OR(ISBLANK(K3105),ISBLANK(Q3105),K3105="",Q3105=""),"",IF(K3105=Q3105,1,0))</f>
        <v>1</v>
      </c>
      <c r="AC3105" s="23" t="str">
        <f t="shared" ca="1" si="48"/>
        <v/>
      </c>
    </row>
    <row r="3106" spans="1:29" x14ac:dyDescent="0.25">
      <c r="A3106" s="23">
        <v>3105</v>
      </c>
      <c r="B3106">
        <v>1534</v>
      </c>
      <c r="C3106" t="str">
        <f ca="1">IFERROR(VLOOKUP($B3106,INDIRECT(nfl_game_result),MATCH(C$1,INDIRECT(nfl_game_result_header),0),FALSE),"error")</f>
        <v>2017_14_IND@BUF</v>
      </c>
      <c r="D3106">
        <f ca="1">IFERROR(IF(ISBLANK(VLOOKUP($B3106,INDIRECT(nfl_game_result),MATCH(D$1,INDIRECT(nfl_game_result_header),0),FALSE)),"",VLOOKUP($B3106,INDIRECT(nfl_game_result),MATCH(D$1,INDIRECT(nfl_game_result_header),0),FALSE)),"error")</f>
        <v>-4</v>
      </c>
      <c r="E3106">
        <f ca="1">IFERROR(IF(ISBLANK(VLOOKUP($B3106,INDIRECT(nfl_game_result),MATCH(E$1,INDIRECT(nfl_game_result_header),0),FALSE)),"",VLOOKUP($B3106,INDIRECT(nfl_game_result),MATCH(E$1,INDIRECT(nfl_game_result_header),0),FALSE)),"error")</f>
        <v>-3</v>
      </c>
      <c r="F3106" s="23" t="str">
        <f ca="1">IFERROR(IF(ISBLANK(VLOOKUP($B3106,INDIRECT(nfl_game_result),MATCH(F$1,INDIRECT(nfl_game_result_header),0),FALSE)),"",VLOOKUP($B3106,INDIRECT(nfl_game_result),MATCH(F$1,INDIRECT(nfl_game_result_header),0),FALSE)),"error")</f>
        <v>off</v>
      </c>
      <c r="G3106" s="23">
        <f ca="1">IFERROR(IF(ISBLANK(VLOOKUP($B3106,INDIRECT(nfl_game_result),MATCH(G$1,INDIRECT(nfl_game_result_header),0),FALSE)),"",VLOOKUP($B3106,INDIRECT(nfl_game_result),MATCH(G$1,INDIRECT(nfl_game_result_header),0),FALSE)),"error")</f>
        <v>39.5</v>
      </c>
      <c r="H3106">
        <f ca="1">IFERROR(IF(ISBLANK(VLOOKUP($B3106,INDIRECT(nfl_game_result),MATCH(H$1,INDIRECT(nfl_game_result_header),0),FALSE)),"",VLOOKUP($B3106,INDIRECT(nfl_game_result),MATCH(H$1,INDIRECT(nfl_game_result_header),0),FALSE)),"error")</f>
        <v>13</v>
      </c>
      <c r="I3106">
        <f ca="1">IFERROR(IF(ISBLANK(VLOOKUP($B3106,INDIRECT(nfl_game_result),MATCH(I$1,INDIRECT(nfl_game_result_header),0),FALSE)),"",VLOOKUP($B3106,INDIRECT(nfl_game_result),MATCH(I$1,INDIRECT(nfl_game_result_header),0),FALSE)),"error")</f>
        <v>7</v>
      </c>
      <c r="J3106" t="str">
        <f ca="1">IFERROR(IF(ISBLANK(VLOOKUP($B3106,INDIRECT(nfl_game_result),MATCH(J$1,INDIRECT(nfl_game_result_header),0),FALSE)),"",VLOOKUP($B3106,INDIRECT(nfl_game_result),MATCH(J$1,INDIRECT(nfl_game_result_header),0),FALSE)),"error")</f>
        <v>BUF</v>
      </c>
      <c r="K3106" t="str">
        <f ca="1">IFERROR(IF(ISBLANK(VLOOKUP($B3106,INDIRECT(nfl_game_result),MATCH(K$1,INDIRECT(nfl_game_result_header),0),FALSE)),"",VLOOKUP($B3106,INDIRECT(nfl_game_result),MATCH(K$1,INDIRECT(nfl_game_result_header),0),FALSE)),"error")</f>
        <v>BUF</v>
      </c>
      <c r="L3106" s="23" t="str">
        <f ca="1">IFERROR(IF(ISBLANK(VLOOKUP($B3106,INDIRECT(nfl_game_result),MATCH(L$1,INDIRECT(nfl_game_result_header),0),FALSE)),"",VLOOKUP($B3106,INDIRECT(nfl_game_result),MATCH(L$1,INDIRECT(nfl_game_result_header),0),FALSE)),"error")</f>
        <v>U</v>
      </c>
      <c r="M3106" t="s">
        <v>16</v>
      </c>
      <c r="N3106">
        <v>1</v>
      </c>
      <c r="O3106" t="s">
        <v>76</v>
      </c>
      <c r="P3106">
        <v>0.56999999999999995</v>
      </c>
      <c r="Q3106" t="s">
        <v>76</v>
      </c>
      <c r="V3106" s="23" t="s">
        <v>416</v>
      </c>
      <c r="W3106">
        <f ca="1">VALUE(LEFT(C3106, 4))</f>
        <v>2017</v>
      </c>
      <c r="X3106">
        <f ca="1">VALUE(MID(C3106,6,FIND("_",C3106,6)-6))</f>
        <v>14</v>
      </c>
      <c r="Y3106">
        <f ca="1">IF(NOT(OR(ISBLANK(D3106),ISBLANK(E3106),D3106="",E3106="")),D3106-E3106,"")</f>
        <v>-1</v>
      </c>
      <c r="Z3106">
        <f ca="1">IF(OR(NOT(ISNUMBER(D3106)),ISBLANK(D3106),D3106="",ISBLANK(N3106)),"",ABS(D3106-N3106))</f>
        <v>5</v>
      </c>
      <c r="AA3106">
        <f ca="1">IF(OR(ISBLANK(J3106),ISBLANK(O3106),J3106="",O3106=""),"",IF(J3106=O3106,1,0))</f>
        <v>0</v>
      </c>
      <c r="AB3106">
        <f ca="1">IF(OR(ISBLANK(K3106),ISBLANK(Q3106),K3106="",Q3106=""),"",IF(K3106=Q3106,1,0))</f>
        <v>0</v>
      </c>
      <c r="AC3106" s="23" t="str">
        <f t="shared" ca="1" si="48"/>
        <v/>
      </c>
    </row>
    <row r="3107" spans="1:29" x14ac:dyDescent="0.25">
      <c r="A3107" s="23">
        <v>3106</v>
      </c>
      <c r="B3107">
        <v>1535</v>
      </c>
      <c r="C3107" t="str">
        <f ca="1">IFERROR(VLOOKUP($B3107,INDIRECT(nfl_game_result),MATCH(C$1,INDIRECT(nfl_game_result_header),0),FALSE),"error")</f>
        <v>2017_14_CHI@CIN</v>
      </c>
      <c r="D3107">
        <f ca="1">IFERROR(IF(ISBLANK(VLOOKUP($B3107,INDIRECT(nfl_game_result),MATCH(D$1,INDIRECT(nfl_game_result_header),0),FALSE)),"",VLOOKUP($B3107,INDIRECT(nfl_game_result),MATCH(D$1,INDIRECT(nfl_game_result_header),0),FALSE)),"error")</f>
        <v>-6.5</v>
      </c>
      <c r="E3107">
        <f ca="1">IFERROR(IF(ISBLANK(VLOOKUP($B3107,INDIRECT(nfl_game_result),MATCH(E$1,INDIRECT(nfl_game_result_header),0),FALSE)),"",VLOOKUP($B3107,INDIRECT(nfl_game_result),MATCH(E$1,INDIRECT(nfl_game_result_header),0),FALSE)),"error")</f>
        <v>-6.5</v>
      </c>
      <c r="F3107" s="23">
        <f ca="1">IFERROR(IF(ISBLANK(VLOOKUP($B3107,INDIRECT(nfl_game_result),MATCH(F$1,INDIRECT(nfl_game_result_header),0),FALSE)),"",VLOOKUP($B3107,INDIRECT(nfl_game_result),MATCH(F$1,INDIRECT(nfl_game_result_header),0),FALSE)),"error")</f>
        <v>37</v>
      </c>
      <c r="G3107" s="23">
        <f ca="1">IFERROR(IF(ISBLANK(VLOOKUP($B3107,INDIRECT(nfl_game_result),MATCH(G$1,INDIRECT(nfl_game_result_header),0),FALSE)),"",VLOOKUP($B3107,INDIRECT(nfl_game_result),MATCH(G$1,INDIRECT(nfl_game_result_header),0),FALSE)),"error")</f>
        <v>38.5</v>
      </c>
      <c r="H3107">
        <f ca="1">IFERROR(IF(ISBLANK(VLOOKUP($B3107,INDIRECT(nfl_game_result),MATCH(H$1,INDIRECT(nfl_game_result_header),0),FALSE)),"",VLOOKUP($B3107,INDIRECT(nfl_game_result),MATCH(H$1,INDIRECT(nfl_game_result_header),0),FALSE)),"error")</f>
        <v>7</v>
      </c>
      <c r="I3107">
        <f ca="1">IFERROR(IF(ISBLANK(VLOOKUP($B3107,INDIRECT(nfl_game_result),MATCH(I$1,INDIRECT(nfl_game_result_header),0),FALSE)),"",VLOOKUP($B3107,INDIRECT(nfl_game_result),MATCH(I$1,INDIRECT(nfl_game_result_header),0),FALSE)),"error")</f>
        <v>33</v>
      </c>
      <c r="J3107" t="str">
        <f ca="1">IFERROR(IF(ISBLANK(VLOOKUP($B3107,INDIRECT(nfl_game_result),MATCH(J$1,INDIRECT(nfl_game_result_header),0),FALSE)),"",VLOOKUP($B3107,INDIRECT(nfl_game_result),MATCH(J$1,INDIRECT(nfl_game_result_header),0),FALSE)),"error")</f>
        <v>CHI</v>
      </c>
      <c r="K3107" t="str">
        <f ca="1">IFERROR(IF(ISBLANK(VLOOKUP($B3107,INDIRECT(nfl_game_result),MATCH(K$1,INDIRECT(nfl_game_result_header),0),FALSE)),"",VLOOKUP($B3107,INDIRECT(nfl_game_result),MATCH(K$1,INDIRECT(nfl_game_result_header),0),FALSE)),"error")</f>
        <v>CHI</v>
      </c>
      <c r="L3107" s="23" t="str">
        <f ca="1">IFERROR(IF(ISBLANK(VLOOKUP($B3107,INDIRECT(nfl_game_result),MATCH(L$1,INDIRECT(nfl_game_result_header),0),FALSE)),"",VLOOKUP($B3107,INDIRECT(nfl_game_result),MATCH(L$1,INDIRECT(nfl_game_result_header),0),FALSE)),"error")</f>
        <v>O</v>
      </c>
      <c r="M3107" t="s">
        <v>16</v>
      </c>
      <c r="N3107">
        <v>-6</v>
      </c>
      <c r="O3107" t="s">
        <v>68</v>
      </c>
      <c r="P3107">
        <v>0.57999999999999996</v>
      </c>
      <c r="Q3107" t="s">
        <v>69</v>
      </c>
      <c r="V3107" s="23" t="s">
        <v>416</v>
      </c>
      <c r="W3107">
        <f ca="1">VALUE(LEFT(C3107, 4))</f>
        <v>2017</v>
      </c>
      <c r="X3107">
        <f ca="1">VALUE(MID(C3107,6,FIND("_",C3107,6)-6))</f>
        <v>14</v>
      </c>
      <c r="Y3107">
        <f ca="1">IF(NOT(OR(ISBLANK(D3107),ISBLANK(E3107),D3107="",E3107="")),D3107-E3107,"")</f>
        <v>0</v>
      </c>
      <c r="Z3107">
        <f ca="1">IF(OR(NOT(ISNUMBER(D3107)),ISBLANK(D3107),D3107="",ISBLANK(N3107)),"",ABS(D3107-N3107))</f>
        <v>0.5</v>
      </c>
      <c r="AA3107">
        <f ca="1">IF(OR(ISBLANK(J3107),ISBLANK(O3107),J3107="",O3107=""),"",IF(J3107=O3107,1,0))</f>
        <v>1</v>
      </c>
      <c r="AB3107">
        <f ca="1">IF(OR(ISBLANK(K3107),ISBLANK(Q3107),K3107="",Q3107=""),"",IF(K3107=Q3107,1,0))</f>
        <v>0</v>
      </c>
      <c r="AC3107" s="23" t="str">
        <f t="shared" ca="1" si="48"/>
        <v/>
      </c>
    </row>
    <row r="3108" spans="1:29" x14ac:dyDescent="0.25">
      <c r="A3108" s="23">
        <v>3107</v>
      </c>
      <c r="B3108">
        <v>1536</v>
      </c>
      <c r="C3108" t="str">
        <f ca="1">IFERROR(VLOOKUP($B3108,INDIRECT(nfl_game_result),MATCH(C$1,INDIRECT(nfl_game_result_header),0),FALSE),"error")</f>
        <v>2017_14_DAL@NYG</v>
      </c>
      <c r="D3108">
        <f ca="1">IFERROR(IF(ISBLANK(VLOOKUP($B3108,INDIRECT(nfl_game_result),MATCH(D$1,INDIRECT(nfl_game_result_header),0),FALSE)),"",VLOOKUP($B3108,INDIRECT(nfl_game_result),MATCH(D$1,INDIRECT(nfl_game_result_header),0),FALSE)),"error")</f>
        <v>6</v>
      </c>
      <c r="E3108">
        <f ca="1">IFERROR(IF(ISBLANK(VLOOKUP($B3108,INDIRECT(nfl_game_result),MATCH(E$1,INDIRECT(nfl_game_result_header),0),FALSE)),"",VLOOKUP($B3108,INDIRECT(nfl_game_result),MATCH(E$1,INDIRECT(nfl_game_result_header),0),FALSE)),"error")</f>
        <v>3.5</v>
      </c>
      <c r="F3108" s="23">
        <f ca="1">IFERROR(IF(ISBLANK(VLOOKUP($B3108,INDIRECT(nfl_game_result),MATCH(F$1,INDIRECT(nfl_game_result_header),0),FALSE)),"",VLOOKUP($B3108,INDIRECT(nfl_game_result),MATCH(F$1,INDIRECT(nfl_game_result_header),0),FALSE)),"error")</f>
        <v>41</v>
      </c>
      <c r="G3108" s="23">
        <f ca="1">IFERROR(IF(ISBLANK(VLOOKUP($B3108,INDIRECT(nfl_game_result),MATCH(G$1,INDIRECT(nfl_game_result_header),0),FALSE)),"",VLOOKUP($B3108,INDIRECT(nfl_game_result),MATCH(G$1,INDIRECT(nfl_game_result_header),0),FALSE)),"error")</f>
        <v>41.5</v>
      </c>
      <c r="H3108">
        <f ca="1">IFERROR(IF(ISBLANK(VLOOKUP($B3108,INDIRECT(nfl_game_result),MATCH(H$1,INDIRECT(nfl_game_result_header),0),FALSE)),"",VLOOKUP($B3108,INDIRECT(nfl_game_result),MATCH(H$1,INDIRECT(nfl_game_result_header),0),FALSE)),"error")</f>
        <v>10</v>
      </c>
      <c r="I3108">
        <f ca="1">IFERROR(IF(ISBLANK(VLOOKUP($B3108,INDIRECT(nfl_game_result),MATCH(I$1,INDIRECT(nfl_game_result_header),0),FALSE)),"",VLOOKUP($B3108,INDIRECT(nfl_game_result),MATCH(I$1,INDIRECT(nfl_game_result_header),0),FALSE)),"error")</f>
        <v>30</v>
      </c>
      <c r="J3108" t="str">
        <f ca="1">IFERROR(IF(ISBLANK(VLOOKUP($B3108,INDIRECT(nfl_game_result),MATCH(J$1,INDIRECT(nfl_game_result_header),0),FALSE)),"",VLOOKUP($B3108,INDIRECT(nfl_game_result),MATCH(J$1,INDIRECT(nfl_game_result_header),0),FALSE)),"error")</f>
        <v>DAL</v>
      </c>
      <c r="K3108" t="str">
        <f ca="1">IFERROR(IF(ISBLANK(VLOOKUP($B3108,INDIRECT(nfl_game_result),MATCH(K$1,INDIRECT(nfl_game_result_header),0),FALSE)),"",VLOOKUP($B3108,INDIRECT(nfl_game_result),MATCH(K$1,INDIRECT(nfl_game_result_header),0),FALSE)),"error")</f>
        <v>DAL</v>
      </c>
      <c r="L3108" s="23" t="str">
        <f ca="1">IFERROR(IF(ISBLANK(VLOOKUP($B3108,INDIRECT(nfl_game_result),MATCH(L$1,INDIRECT(nfl_game_result_header),0),FALSE)),"",VLOOKUP($B3108,INDIRECT(nfl_game_result),MATCH(L$1,INDIRECT(nfl_game_result_header),0),FALSE)),"error")</f>
        <v>U</v>
      </c>
      <c r="M3108" t="s">
        <v>16</v>
      </c>
      <c r="N3108">
        <v>5</v>
      </c>
      <c r="O3108" t="s">
        <v>71</v>
      </c>
      <c r="P3108">
        <v>0.61</v>
      </c>
      <c r="Q3108" t="s">
        <v>71</v>
      </c>
      <c r="V3108" s="23" t="s">
        <v>416</v>
      </c>
      <c r="W3108">
        <f ca="1">VALUE(LEFT(C3108, 4))</f>
        <v>2017</v>
      </c>
      <c r="X3108">
        <f ca="1">VALUE(MID(C3108,6,FIND("_",C3108,6)-6))</f>
        <v>14</v>
      </c>
      <c r="Y3108">
        <f ca="1">IF(NOT(OR(ISBLANK(D3108),ISBLANK(E3108),D3108="",E3108="")),D3108-E3108,"")</f>
        <v>2.5</v>
      </c>
      <c r="Z3108">
        <f ca="1">IF(OR(NOT(ISNUMBER(D3108)),ISBLANK(D3108),D3108="",ISBLANK(N3108)),"",ABS(D3108-N3108))</f>
        <v>1</v>
      </c>
      <c r="AA3108">
        <f ca="1">IF(OR(ISBLANK(J3108),ISBLANK(O3108),J3108="",O3108=""),"",IF(J3108=O3108,1,0))</f>
        <v>1</v>
      </c>
      <c r="AB3108">
        <f ca="1">IF(OR(ISBLANK(K3108),ISBLANK(Q3108),K3108="",Q3108=""),"",IF(K3108=Q3108,1,0))</f>
        <v>1</v>
      </c>
      <c r="AC3108" s="23" t="str">
        <f t="shared" ca="1" si="48"/>
        <v/>
      </c>
    </row>
    <row r="3109" spans="1:29" x14ac:dyDescent="0.25">
      <c r="A3109" s="23">
        <v>3108</v>
      </c>
      <c r="B3109">
        <v>1537</v>
      </c>
      <c r="C3109" t="str">
        <f ca="1">IFERROR(VLOOKUP($B3109,INDIRECT(nfl_game_result),MATCH(C$1,INDIRECT(nfl_game_result_header),0),FALSE),"error")</f>
        <v>2017_14_TEN@ARI</v>
      </c>
      <c r="D3109">
        <f ca="1">IFERROR(IF(ISBLANK(VLOOKUP($B3109,INDIRECT(nfl_game_result),MATCH(D$1,INDIRECT(nfl_game_result_header),0),FALSE)),"",VLOOKUP($B3109,INDIRECT(nfl_game_result),MATCH(D$1,INDIRECT(nfl_game_result_header),0),FALSE)),"error")</f>
        <v>3</v>
      </c>
      <c r="E3109">
        <f ca="1">IFERROR(IF(ISBLANK(VLOOKUP($B3109,INDIRECT(nfl_game_result),MATCH(E$1,INDIRECT(nfl_game_result_header),0),FALSE)),"",VLOOKUP($B3109,INDIRECT(nfl_game_result),MATCH(E$1,INDIRECT(nfl_game_result_header),0),FALSE)),"error")</f>
        <v>3</v>
      </c>
      <c r="F3109" s="23">
        <f ca="1">IFERROR(IF(ISBLANK(VLOOKUP($B3109,INDIRECT(nfl_game_result),MATCH(F$1,INDIRECT(nfl_game_result_header),0),FALSE)),"",VLOOKUP($B3109,INDIRECT(nfl_game_result),MATCH(F$1,INDIRECT(nfl_game_result_header),0),FALSE)),"error")</f>
        <v>44</v>
      </c>
      <c r="G3109" s="23">
        <f ca="1">IFERROR(IF(ISBLANK(VLOOKUP($B3109,INDIRECT(nfl_game_result),MATCH(G$1,INDIRECT(nfl_game_result_header),0),FALSE)),"",VLOOKUP($B3109,INDIRECT(nfl_game_result),MATCH(G$1,INDIRECT(nfl_game_result_header),0),FALSE)),"error")</f>
        <v>43</v>
      </c>
      <c r="H3109">
        <f ca="1">IFERROR(IF(ISBLANK(VLOOKUP($B3109,INDIRECT(nfl_game_result),MATCH(H$1,INDIRECT(nfl_game_result_header),0),FALSE)),"",VLOOKUP($B3109,INDIRECT(nfl_game_result),MATCH(H$1,INDIRECT(nfl_game_result_header),0),FALSE)),"error")</f>
        <v>12</v>
      </c>
      <c r="I3109">
        <f ca="1">IFERROR(IF(ISBLANK(VLOOKUP($B3109,INDIRECT(nfl_game_result),MATCH(I$1,INDIRECT(nfl_game_result_header),0),FALSE)),"",VLOOKUP($B3109,INDIRECT(nfl_game_result),MATCH(I$1,INDIRECT(nfl_game_result_header),0),FALSE)),"error")</f>
        <v>7</v>
      </c>
      <c r="J3109" t="str">
        <f ca="1">IFERROR(IF(ISBLANK(VLOOKUP($B3109,INDIRECT(nfl_game_result),MATCH(J$1,INDIRECT(nfl_game_result_header),0),FALSE)),"",VLOOKUP($B3109,INDIRECT(nfl_game_result),MATCH(J$1,INDIRECT(nfl_game_result_header),0),FALSE)),"error")</f>
        <v>ARI</v>
      </c>
      <c r="K3109" t="str">
        <f ca="1">IFERROR(IF(ISBLANK(VLOOKUP($B3109,INDIRECT(nfl_game_result),MATCH(K$1,INDIRECT(nfl_game_result_header),0),FALSE)),"",VLOOKUP($B3109,INDIRECT(nfl_game_result),MATCH(K$1,INDIRECT(nfl_game_result_header),0),FALSE)),"error")</f>
        <v>ARI</v>
      </c>
      <c r="L3109" s="23" t="str">
        <f ca="1">IFERROR(IF(ISBLANK(VLOOKUP($B3109,INDIRECT(nfl_game_result),MATCH(L$1,INDIRECT(nfl_game_result_header),0),FALSE)),"",VLOOKUP($B3109,INDIRECT(nfl_game_result),MATCH(L$1,INDIRECT(nfl_game_result_header),0),FALSE)),"error")</f>
        <v>U</v>
      </c>
      <c r="M3109" t="s">
        <v>16</v>
      </c>
      <c r="N3109">
        <v>3.5</v>
      </c>
      <c r="O3109" t="s">
        <v>64</v>
      </c>
      <c r="P3109">
        <v>0.56000000000000005</v>
      </c>
      <c r="Q3109" t="s">
        <v>64</v>
      </c>
      <c r="V3109" s="23" t="s">
        <v>416</v>
      </c>
      <c r="W3109">
        <f ca="1">VALUE(LEFT(C3109, 4))</f>
        <v>2017</v>
      </c>
      <c r="X3109">
        <f ca="1">VALUE(MID(C3109,6,FIND("_",C3109,6)-6))</f>
        <v>14</v>
      </c>
      <c r="Y3109">
        <f ca="1">IF(NOT(OR(ISBLANK(D3109),ISBLANK(E3109),D3109="",E3109="")),D3109-E3109,"")</f>
        <v>0</v>
      </c>
      <c r="Z3109">
        <f ca="1">IF(OR(NOT(ISNUMBER(D3109)),ISBLANK(D3109),D3109="",ISBLANK(N3109)),"",ABS(D3109-N3109))</f>
        <v>0.5</v>
      </c>
      <c r="AA3109">
        <f ca="1">IF(OR(ISBLANK(J3109),ISBLANK(O3109),J3109="",O3109=""),"",IF(J3109=O3109,1,0))</f>
        <v>1</v>
      </c>
      <c r="AB3109">
        <f ca="1">IF(OR(ISBLANK(K3109),ISBLANK(Q3109),K3109="",Q3109=""),"",IF(K3109=Q3109,1,0))</f>
        <v>1</v>
      </c>
      <c r="AC3109" s="23" t="str">
        <f t="shared" ca="1" si="48"/>
        <v/>
      </c>
    </row>
    <row r="3110" spans="1:29" x14ac:dyDescent="0.25">
      <c r="A3110" s="23">
        <v>3109</v>
      </c>
      <c r="B3110">
        <v>1538</v>
      </c>
      <c r="C3110" t="str">
        <f ca="1">IFERROR(VLOOKUP($B3110,INDIRECT(nfl_game_result),MATCH(C$1,INDIRECT(nfl_game_result_header),0),FALSE),"error")</f>
        <v>2017_14_NYJ@DEN</v>
      </c>
      <c r="D3110">
        <f ca="1">IFERROR(IF(ISBLANK(VLOOKUP($B3110,INDIRECT(nfl_game_result),MATCH(D$1,INDIRECT(nfl_game_result_header),0),FALSE)),"",VLOOKUP($B3110,INDIRECT(nfl_game_result),MATCH(D$1,INDIRECT(nfl_game_result_header),0),FALSE)),"error")</f>
        <v>-1</v>
      </c>
      <c r="E3110">
        <f ca="1">IFERROR(IF(ISBLANK(VLOOKUP($B3110,INDIRECT(nfl_game_result),MATCH(E$1,INDIRECT(nfl_game_result_header),0),FALSE)),"",VLOOKUP($B3110,INDIRECT(nfl_game_result),MATCH(E$1,INDIRECT(nfl_game_result_header),0),FALSE)),"error")</f>
        <v>1</v>
      </c>
      <c r="F3110" s="23">
        <f ca="1">IFERROR(IF(ISBLANK(VLOOKUP($B3110,INDIRECT(nfl_game_result),MATCH(F$1,INDIRECT(nfl_game_result_header),0),FALSE)),"",VLOOKUP($B3110,INDIRECT(nfl_game_result),MATCH(F$1,INDIRECT(nfl_game_result_header),0),FALSE)),"error")</f>
        <v>40.5</v>
      </c>
      <c r="G3110" s="23">
        <f ca="1">IFERROR(IF(ISBLANK(VLOOKUP($B3110,INDIRECT(nfl_game_result),MATCH(G$1,INDIRECT(nfl_game_result_header),0),FALSE)),"",VLOOKUP($B3110,INDIRECT(nfl_game_result),MATCH(G$1,INDIRECT(nfl_game_result_header),0),FALSE)),"error")</f>
        <v>41.5</v>
      </c>
      <c r="H3110">
        <f ca="1">IFERROR(IF(ISBLANK(VLOOKUP($B3110,INDIRECT(nfl_game_result),MATCH(H$1,INDIRECT(nfl_game_result_header),0),FALSE)),"",VLOOKUP($B3110,INDIRECT(nfl_game_result),MATCH(H$1,INDIRECT(nfl_game_result_header),0),FALSE)),"error")</f>
        <v>23</v>
      </c>
      <c r="I3110">
        <f ca="1">IFERROR(IF(ISBLANK(VLOOKUP($B3110,INDIRECT(nfl_game_result),MATCH(I$1,INDIRECT(nfl_game_result_header),0),FALSE)),"",VLOOKUP($B3110,INDIRECT(nfl_game_result),MATCH(I$1,INDIRECT(nfl_game_result_header),0),FALSE)),"error")</f>
        <v>0</v>
      </c>
      <c r="J3110" t="str">
        <f ca="1">IFERROR(IF(ISBLANK(VLOOKUP($B3110,INDIRECT(nfl_game_result),MATCH(J$1,INDIRECT(nfl_game_result_header),0),FALSE)),"",VLOOKUP($B3110,INDIRECT(nfl_game_result),MATCH(J$1,INDIRECT(nfl_game_result_header),0),FALSE)),"error")</f>
        <v>DEN</v>
      </c>
      <c r="K3110" t="str">
        <f ca="1">IFERROR(IF(ISBLANK(VLOOKUP($B3110,INDIRECT(nfl_game_result),MATCH(K$1,INDIRECT(nfl_game_result_header),0),FALSE)),"",VLOOKUP($B3110,INDIRECT(nfl_game_result),MATCH(K$1,INDIRECT(nfl_game_result_header),0),FALSE)),"error")</f>
        <v>DEN</v>
      </c>
      <c r="L3110" s="23" t="str">
        <f ca="1">IFERROR(IF(ISBLANK(VLOOKUP($B3110,INDIRECT(nfl_game_result),MATCH(L$1,INDIRECT(nfl_game_result_header),0),FALSE)),"",VLOOKUP($B3110,INDIRECT(nfl_game_result),MATCH(L$1,INDIRECT(nfl_game_result_header),0),FALSE)),"error")</f>
        <v>U</v>
      </c>
      <c r="M3110" t="s">
        <v>16</v>
      </c>
      <c r="N3110">
        <v>-3</v>
      </c>
      <c r="O3110" t="s">
        <v>84</v>
      </c>
      <c r="P3110">
        <v>0.67</v>
      </c>
      <c r="Q3110" t="s">
        <v>84</v>
      </c>
      <c r="V3110" s="23" t="s">
        <v>416</v>
      </c>
      <c r="W3110">
        <f ca="1">VALUE(LEFT(C3110, 4))</f>
        <v>2017</v>
      </c>
      <c r="X3110">
        <f ca="1">VALUE(MID(C3110,6,FIND("_",C3110,6)-6))</f>
        <v>14</v>
      </c>
      <c r="Y3110">
        <f ca="1">IF(NOT(OR(ISBLANK(D3110),ISBLANK(E3110),D3110="",E3110="")),D3110-E3110,"")</f>
        <v>-2</v>
      </c>
      <c r="Z3110">
        <f ca="1">IF(OR(NOT(ISNUMBER(D3110)),ISBLANK(D3110),D3110="",ISBLANK(N3110)),"",ABS(D3110-N3110))</f>
        <v>2</v>
      </c>
      <c r="AA3110">
        <f ca="1">IF(OR(ISBLANK(J3110),ISBLANK(O3110),J3110="",O3110=""),"",IF(J3110=O3110,1,0))</f>
        <v>0</v>
      </c>
      <c r="AB3110">
        <f ca="1">IF(OR(ISBLANK(K3110),ISBLANK(Q3110),K3110="",Q3110=""),"",IF(K3110=Q3110,1,0))</f>
        <v>0</v>
      </c>
      <c r="AC3110" s="23" t="str">
        <f t="shared" ca="1" si="48"/>
        <v/>
      </c>
    </row>
    <row r="3111" spans="1:29" x14ac:dyDescent="0.25">
      <c r="A3111" s="23">
        <v>3110</v>
      </c>
      <c r="B3111">
        <v>1539</v>
      </c>
      <c r="C3111" t="str">
        <f ca="1">IFERROR(VLOOKUP($B3111,INDIRECT(nfl_game_result),MATCH(C$1,INDIRECT(nfl_game_result_header),0),FALSE),"error")</f>
        <v>2017_14_WAS@LAC</v>
      </c>
      <c r="D3111">
        <f ca="1">IFERROR(IF(ISBLANK(VLOOKUP($B3111,INDIRECT(nfl_game_result),MATCH(D$1,INDIRECT(nfl_game_result_header),0),FALSE)),"",VLOOKUP($B3111,INDIRECT(nfl_game_result),MATCH(D$1,INDIRECT(nfl_game_result_header),0),FALSE)),"error")</f>
        <v>-6.5</v>
      </c>
      <c r="E3111">
        <f ca="1">IFERROR(IF(ISBLANK(VLOOKUP($B3111,INDIRECT(nfl_game_result),MATCH(E$1,INDIRECT(nfl_game_result_header),0),FALSE)),"",VLOOKUP($B3111,INDIRECT(nfl_game_result),MATCH(E$1,INDIRECT(nfl_game_result_header),0),FALSE)),"error")</f>
        <v>-6</v>
      </c>
      <c r="F3111" s="23">
        <f ca="1">IFERROR(IF(ISBLANK(VLOOKUP($B3111,INDIRECT(nfl_game_result),MATCH(F$1,INDIRECT(nfl_game_result_header),0),FALSE)),"",VLOOKUP($B3111,INDIRECT(nfl_game_result),MATCH(F$1,INDIRECT(nfl_game_result_header),0),FALSE)),"error")</f>
        <v>46</v>
      </c>
      <c r="G3111" s="23">
        <f ca="1">IFERROR(IF(ISBLANK(VLOOKUP($B3111,INDIRECT(nfl_game_result),MATCH(G$1,INDIRECT(nfl_game_result_header),0),FALSE)),"",VLOOKUP($B3111,INDIRECT(nfl_game_result),MATCH(G$1,INDIRECT(nfl_game_result_header),0),FALSE)),"error")</f>
        <v>46.5</v>
      </c>
      <c r="H3111">
        <f ca="1">IFERROR(IF(ISBLANK(VLOOKUP($B3111,INDIRECT(nfl_game_result),MATCH(H$1,INDIRECT(nfl_game_result_header),0),FALSE)),"",VLOOKUP($B3111,INDIRECT(nfl_game_result),MATCH(H$1,INDIRECT(nfl_game_result_header),0),FALSE)),"error")</f>
        <v>30</v>
      </c>
      <c r="I3111">
        <f ca="1">IFERROR(IF(ISBLANK(VLOOKUP($B3111,INDIRECT(nfl_game_result),MATCH(I$1,INDIRECT(nfl_game_result_header),0),FALSE)),"",VLOOKUP($B3111,INDIRECT(nfl_game_result),MATCH(I$1,INDIRECT(nfl_game_result_header),0),FALSE)),"error")</f>
        <v>13</v>
      </c>
      <c r="J3111" t="str">
        <f ca="1">IFERROR(IF(ISBLANK(VLOOKUP($B3111,INDIRECT(nfl_game_result),MATCH(J$1,INDIRECT(nfl_game_result_header),0),FALSE)),"",VLOOKUP($B3111,INDIRECT(nfl_game_result),MATCH(J$1,INDIRECT(nfl_game_result_header),0),FALSE)),"error")</f>
        <v>LAC</v>
      </c>
      <c r="K3111" t="str">
        <f ca="1">IFERROR(IF(ISBLANK(VLOOKUP($B3111,INDIRECT(nfl_game_result),MATCH(K$1,INDIRECT(nfl_game_result_header),0),FALSE)),"",VLOOKUP($B3111,INDIRECT(nfl_game_result),MATCH(K$1,INDIRECT(nfl_game_result_header),0),FALSE)),"error")</f>
        <v>LAC</v>
      </c>
      <c r="L3111" s="23" t="str">
        <f ca="1">IFERROR(IF(ISBLANK(VLOOKUP($B3111,INDIRECT(nfl_game_result),MATCH(L$1,INDIRECT(nfl_game_result_header),0),FALSE)),"",VLOOKUP($B3111,INDIRECT(nfl_game_result),MATCH(L$1,INDIRECT(nfl_game_result_header),0),FALSE)),"error")</f>
        <v>U</v>
      </c>
      <c r="M3111" t="s">
        <v>16</v>
      </c>
      <c r="N3111">
        <v>-4</v>
      </c>
      <c r="O3111" t="s">
        <v>94</v>
      </c>
      <c r="P3111">
        <v>0.59</v>
      </c>
      <c r="Q3111" t="s">
        <v>122</v>
      </c>
      <c r="V3111" s="23" t="s">
        <v>416</v>
      </c>
      <c r="W3111">
        <f ca="1">VALUE(LEFT(C3111, 4))</f>
        <v>2017</v>
      </c>
      <c r="X3111">
        <f ca="1">VALUE(MID(C3111,6,FIND("_",C3111,6)-6))</f>
        <v>14</v>
      </c>
      <c r="Y3111">
        <f ca="1">IF(NOT(OR(ISBLANK(D3111),ISBLANK(E3111),D3111="",E3111="")),D3111-E3111,"")</f>
        <v>-0.5</v>
      </c>
      <c r="Z3111">
        <f ca="1">IF(OR(NOT(ISNUMBER(D3111)),ISBLANK(D3111),D3111="",ISBLANK(N3111)),"",ABS(D3111-N3111))</f>
        <v>2.5</v>
      </c>
      <c r="AA3111">
        <f ca="1">IF(OR(ISBLANK(J3111),ISBLANK(O3111),J3111="",O3111=""),"",IF(J3111=O3111,1,0))</f>
        <v>0</v>
      </c>
      <c r="AB3111">
        <f ca="1">IF(OR(ISBLANK(K3111),ISBLANK(Q3111),K3111="",Q3111=""),"",IF(K3111=Q3111,1,0))</f>
        <v>1</v>
      </c>
      <c r="AC3111" s="23" t="str">
        <f t="shared" ca="1" si="48"/>
        <v/>
      </c>
    </row>
    <row r="3112" spans="1:29" x14ac:dyDescent="0.25">
      <c r="A3112" s="23">
        <v>3111</v>
      </c>
      <c r="B3112">
        <v>1540</v>
      </c>
      <c r="C3112" t="str">
        <f ca="1">IFERROR(VLOOKUP($B3112,INDIRECT(nfl_game_result),MATCH(C$1,INDIRECT(nfl_game_result_header),0),FALSE),"error")</f>
        <v>2017_14_SEA@JAX</v>
      </c>
      <c r="D3112">
        <f ca="1">IFERROR(IF(ISBLANK(VLOOKUP($B3112,INDIRECT(nfl_game_result),MATCH(D$1,INDIRECT(nfl_game_result_header),0),FALSE)),"",VLOOKUP($B3112,INDIRECT(nfl_game_result),MATCH(D$1,INDIRECT(nfl_game_result_header),0),FALSE)),"error")</f>
        <v>-2.5</v>
      </c>
      <c r="E3112">
        <f ca="1">IFERROR(IF(ISBLANK(VLOOKUP($B3112,INDIRECT(nfl_game_result),MATCH(E$1,INDIRECT(nfl_game_result_header),0),FALSE)),"",VLOOKUP($B3112,INDIRECT(nfl_game_result),MATCH(E$1,INDIRECT(nfl_game_result_header),0),FALSE)),"error")</f>
        <v>-2.5</v>
      </c>
      <c r="F3112" s="23">
        <f ca="1">IFERROR(IF(ISBLANK(VLOOKUP($B3112,INDIRECT(nfl_game_result),MATCH(F$1,INDIRECT(nfl_game_result_header),0),FALSE)),"",VLOOKUP($B3112,INDIRECT(nfl_game_result),MATCH(F$1,INDIRECT(nfl_game_result_header),0),FALSE)),"error")</f>
        <v>39.5</v>
      </c>
      <c r="G3112" s="23">
        <f ca="1">IFERROR(IF(ISBLANK(VLOOKUP($B3112,INDIRECT(nfl_game_result),MATCH(G$1,INDIRECT(nfl_game_result_header),0),FALSE)),"",VLOOKUP($B3112,INDIRECT(nfl_game_result),MATCH(G$1,INDIRECT(nfl_game_result_header),0),FALSE)),"error")</f>
        <v>40</v>
      </c>
      <c r="H3112">
        <f ca="1">IFERROR(IF(ISBLANK(VLOOKUP($B3112,INDIRECT(nfl_game_result),MATCH(H$1,INDIRECT(nfl_game_result_header),0),FALSE)),"",VLOOKUP($B3112,INDIRECT(nfl_game_result),MATCH(H$1,INDIRECT(nfl_game_result_header),0),FALSE)),"error")</f>
        <v>30</v>
      </c>
      <c r="I3112">
        <f ca="1">IFERROR(IF(ISBLANK(VLOOKUP($B3112,INDIRECT(nfl_game_result),MATCH(I$1,INDIRECT(nfl_game_result_header),0),FALSE)),"",VLOOKUP($B3112,INDIRECT(nfl_game_result),MATCH(I$1,INDIRECT(nfl_game_result_header),0),FALSE)),"error")</f>
        <v>24</v>
      </c>
      <c r="J3112" t="str">
        <f ca="1">IFERROR(IF(ISBLANK(VLOOKUP($B3112,INDIRECT(nfl_game_result),MATCH(J$1,INDIRECT(nfl_game_result_header),0),FALSE)),"",VLOOKUP($B3112,INDIRECT(nfl_game_result),MATCH(J$1,INDIRECT(nfl_game_result_header),0),FALSE)),"error")</f>
        <v>JAX</v>
      </c>
      <c r="K3112" t="str">
        <f ca="1">IFERROR(IF(ISBLANK(VLOOKUP($B3112,INDIRECT(nfl_game_result),MATCH(K$1,INDIRECT(nfl_game_result_header),0),FALSE)),"",VLOOKUP($B3112,INDIRECT(nfl_game_result),MATCH(K$1,INDIRECT(nfl_game_result_header),0),FALSE)),"error")</f>
        <v>JAX</v>
      </c>
      <c r="L3112" s="23" t="str">
        <f ca="1">IFERROR(IF(ISBLANK(VLOOKUP($B3112,INDIRECT(nfl_game_result),MATCH(L$1,INDIRECT(nfl_game_result_header),0),FALSE)),"",VLOOKUP($B3112,INDIRECT(nfl_game_result),MATCH(L$1,INDIRECT(nfl_game_result_header),0),FALSE)),"error")</f>
        <v>O</v>
      </c>
      <c r="M3112" t="s">
        <v>16</v>
      </c>
      <c r="N3112">
        <v>1.5</v>
      </c>
      <c r="O3112" t="s">
        <v>89</v>
      </c>
      <c r="P3112">
        <v>0.52</v>
      </c>
      <c r="Q3112" t="s">
        <v>89</v>
      </c>
      <c r="V3112" s="23" t="s">
        <v>416</v>
      </c>
      <c r="W3112">
        <f ca="1">VALUE(LEFT(C3112, 4))</f>
        <v>2017</v>
      </c>
      <c r="X3112">
        <f ca="1">VALUE(MID(C3112,6,FIND("_",C3112,6)-6))</f>
        <v>14</v>
      </c>
      <c r="Y3112">
        <f ca="1">IF(NOT(OR(ISBLANK(D3112),ISBLANK(E3112),D3112="",E3112="")),D3112-E3112,"")</f>
        <v>0</v>
      </c>
      <c r="Z3112">
        <f ca="1">IF(OR(NOT(ISNUMBER(D3112)),ISBLANK(D3112),D3112="",ISBLANK(N3112)),"",ABS(D3112-N3112))</f>
        <v>4</v>
      </c>
      <c r="AA3112">
        <f ca="1">IF(OR(ISBLANK(J3112),ISBLANK(O3112),J3112="",O3112=""),"",IF(J3112=O3112,1,0))</f>
        <v>0</v>
      </c>
      <c r="AB3112">
        <f ca="1">IF(OR(ISBLANK(K3112),ISBLANK(Q3112),K3112="",Q3112=""),"",IF(K3112=Q3112,1,0))</f>
        <v>0</v>
      </c>
      <c r="AC3112" s="23" t="str">
        <f t="shared" ca="1" si="48"/>
        <v/>
      </c>
    </row>
    <row r="3113" spans="1:29" x14ac:dyDescent="0.25">
      <c r="A3113" s="23">
        <v>3112</v>
      </c>
      <c r="B3113">
        <v>1541</v>
      </c>
      <c r="C3113" t="str">
        <f ca="1">IFERROR(VLOOKUP($B3113,INDIRECT(nfl_game_result),MATCH(C$1,INDIRECT(nfl_game_result_header),0),FALSE),"error")</f>
        <v>2017_14_PHI@LAR</v>
      </c>
      <c r="D3113">
        <f ca="1">IFERROR(IF(ISBLANK(VLOOKUP($B3113,INDIRECT(nfl_game_result),MATCH(D$1,INDIRECT(nfl_game_result_header),0),FALSE)),"",VLOOKUP($B3113,INDIRECT(nfl_game_result),MATCH(D$1,INDIRECT(nfl_game_result_header),0),FALSE)),"error")</f>
        <v>1.5</v>
      </c>
      <c r="E3113">
        <f ca="1">IFERROR(IF(ISBLANK(VLOOKUP($B3113,INDIRECT(nfl_game_result),MATCH(E$1,INDIRECT(nfl_game_result_header),0),FALSE)),"",VLOOKUP($B3113,INDIRECT(nfl_game_result),MATCH(E$1,INDIRECT(nfl_game_result_header),0),FALSE)),"error")</f>
        <v>-1</v>
      </c>
      <c r="F3113" s="23">
        <f ca="1">IFERROR(IF(ISBLANK(VLOOKUP($B3113,INDIRECT(nfl_game_result),MATCH(F$1,INDIRECT(nfl_game_result_header),0),FALSE)),"",VLOOKUP($B3113,INDIRECT(nfl_game_result),MATCH(F$1,INDIRECT(nfl_game_result_header),0),FALSE)),"error")</f>
        <v>51</v>
      </c>
      <c r="G3113" s="23">
        <f ca="1">IFERROR(IF(ISBLANK(VLOOKUP($B3113,INDIRECT(nfl_game_result),MATCH(G$1,INDIRECT(nfl_game_result_header),0),FALSE)),"",VLOOKUP($B3113,INDIRECT(nfl_game_result),MATCH(G$1,INDIRECT(nfl_game_result_header),0),FALSE)),"error")</f>
        <v>48</v>
      </c>
      <c r="H3113">
        <f ca="1">IFERROR(IF(ISBLANK(VLOOKUP($B3113,INDIRECT(nfl_game_result),MATCH(H$1,INDIRECT(nfl_game_result_header),0),FALSE)),"",VLOOKUP($B3113,INDIRECT(nfl_game_result),MATCH(H$1,INDIRECT(nfl_game_result_header),0),FALSE)),"error")</f>
        <v>43</v>
      </c>
      <c r="I3113">
        <f ca="1">IFERROR(IF(ISBLANK(VLOOKUP($B3113,INDIRECT(nfl_game_result),MATCH(I$1,INDIRECT(nfl_game_result_header),0),FALSE)),"",VLOOKUP($B3113,INDIRECT(nfl_game_result),MATCH(I$1,INDIRECT(nfl_game_result_header),0),FALSE)),"error")</f>
        <v>35</v>
      </c>
      <c r="J3113" t="str">
        <f ca="1">IFERROR(IF(ISBLANK(VLOOKUP($B3113,INDIRECT(nfl_game_result),MATCH(J$1,INDIRECT(nfl_game_result_header),0),FALSE)),"",VLOOKUP($B3113,INDIRECT(nfl_game_result),MATCH(J$1,INDIRECT(nfl_game_result_header),0),FALSE)),"error")</f>
        <v>LAR</v>
      </c>
      <c r="K3113" t="str">
        <f ca="1">IFERROR(IF(ISBLANK(VLOOKUP($B3113,INDIRECT(nfl_game_result),MATCH(K$1,INDIRECT(nfl_game_result_header),0),FALSE)),"",VLOOKUP($B3113,INDIRECT(nfl_game_result),MATCH(K$1,INDIRECT(nfl_game_result_header),0),FALSE)),"error")</f>
        <v>LAR</v>
      </c>
      <c r="L3113" s="23" t="str">
        <f ca="1">IFERROR(IF(ISBLANK(VLOOKUP($B3113,INDIRECT(nfl_game_result),MATCH(L$1,INDIRECT(nfl_game_result_header),0),FALSE)),"",VLOOKUP($B3113,INDIRECT(nfl_game_result),MATCH(L$1,INDIRECT(nfl_game_result_header),0),FALSE)),"error")</f>
        <v>O</v>
      </c>
      <c r="M3113" t="s">
        <v>16</v>
      </c>
      <c r="N3113">
        <v>-1</v>
      </c>
      <c r="O3113" t="s">
        <v>86</v>
      </c>
      <c r="P3113">
        <v>0.63</v>
      </c>
      <c r="Q3113" t="s">
        <v>86</v>
      </c>
      <c r="V3113" s="23" t="s">
        <v>416</v>
      </c>
      <c r="W3113">
        <f ca="1">VALUE(LEFT(C3113, 4))</f>
        <v>2017</v>
      </c>
      <c r="X3113">
        <f ca="1">VALUE(MID(C3113,6,FIND("_",C3113,6)-6))</f>
        <v>14</v>
      </c>
      <c r="Y3113">
        <f ca="1">IF(NOT(OR(ISBLANK(D3113),ISBLANK(E3113),D3113="",E3113="")),D3113-E3113,"")</f>
        <v>2.5</v>
      </c>
      <c r="Z3113">
        <f ca="1">IF(OR(NOT(ISNUMBER(D3113)),ISBLANK(D3113),D3113="",ISBLANK(N3113)),"",ABS(D3113-N3113))</f>
        <v>2.5</v>
      </c>
      <c r="AA3113">
        <f ca="1">IF(OR(ISBLANK(J3113),ISBLANK(O3113),J3113="",O3113=""),"",IF(J3113=O3113,1,0))</f>
        <v>0</v>
      </c>
      <c r="AB3113">
        <f ca="1">IF(OR(ISBLANK(K3113),ISBLANK(Q3113),K3113="",Q3113=""),"",IF(K3113=Q3113,1,0))</f>
        <v>0</v>
      </c>
      <c r="AC3113" s="23" t="str">
        <f t="shared" ca="1" si="48"/>
        <v/>
      </c>
    </row>
    <row r="3114" spans="1:29" x14ac:dyDescent="0.25">
      <c r="A3114" s="23">
        <v>3113</v>
      </c>
      <c r="B3114">
        <v>1542</v>
      </c>
      <c r="C3114" t="str">
        <f ca="1">IFERROR(VLOOKUP($B3114,INDIRECT(nfl_game_result),MATCH(C$1,INDIRECT(nfl_game_result_header),0),FALSE),"error")</f>
        <v>2017_14_BAL@PIT</v>
      </c>
      <c r="D3114">
        <f ca="1">IFERROR(IF(ISBLANK(VLOOKUP($B3114,INDIRECT(nfl_game_result),MATCH(D$1,INDIRECT(nfl_game_result_header),0),FALSE)),"",VLOOKUP($B3114,INDIRECT(nfl_game_result),MATCH(D$1,INDIRECT(nfl_game_result_header),0),FALSE)),"error")</f>
        <v>-7</v>
      </c>
      <c r="E3114">
        <f ca="1">IFERROR(IF(ISBLANK(VLOOKUP($B3114,INDIRECT(nfl_game_result),MATCH(E$1,INDIRECT(nfl_game_result_header),0),FALSE)),"",VLOOKUP($B3114,INDIRECT(nfl_game_result),MATCH(E$1,INDIRECT(nfl_game_result_header),0),FALSE)),"error")</f>
        <v>-4.5</v>
      </c>
      <c r="F3114" s="23">
        <f ca="1">IFERROR(IF(ISBLANK(VLOOKUP($B3114,INDIRECT(nfl_game_result),MATCH(F$1,INDIRECT(nfl_game_result_header),0),FALSE)),"",VLOOKUP($B3114,INDIRECT(nfl_game_result),MATCH(F$1,INDIRECT(nfl_game_result_header),0),FALSE)),"error")</f>
        <v>44</v>
      </c>
      <c r="G3114" s="23">
        <f ca="1">IFERROR(IF(ISBLANK(VLOOKUP($B3114,INDIRECT(nfl_game_result),MATCH(G$1,INDIRECT(nfl_game_result_header),0),FALSE)),"",VLOOKUP($B3114,INDIRECT(nfl_game_result),MATCH(G$1,INDIRECT(nfl_game_result_header),0),FALSE)),"error")</f>
        <v>443.5</v>
      </c>
      <c r="H3114">
        <f ca="1">IFERROR(IF(ISBLANK(VLOOKUP($B3114,INDIRECT(nfl_game_result),MATCH(H$1,INDIRECT(nfl_game_result_header),0),FALSE)),"",VLOOKUP($B3114,INDIRECT(nfl_game_result),MATCH(H$1,INDIRECT(nfl_game_result_header),0),FALSE)),"error")</f>
        <v>39</v>
      </c>
      <c r="I3114">
        <f ca="1">IFERROR(IF(ISBLANK(VLOOKUP($B3114,INDIRECT(nfl_game_result),MATCH(I$1,INDIRECT(nfl_game_result_header),0),FALSE)),"",VLOOKUP($B3114,INDIRECT(nfl_game_result),MATCH(I$1,INDIRECT(nfl_game_result_header),0),FALSE)),"error")</f>
        <v>38</v>
      </c>
      <c r="J3114" t="str">
        <f ca="1">IFERROR(IF(ISBLANK(VLOOKUP($B3114,INDIRECT(nfl_game_result),MATCH(J$1,INDIRECT(nfl_game_result_header),0),FALSE)),"",VLOOKUP($B3114,INDIRECT(nfl_game_result),MATCH(J$1,INDIRECT(nfl_game_result_header),0),FALSE)),"error")</f>
        <v>BAL</v>
      </c>
      <c r="K3114" t="str">
        <f ca="1">IFERROR(IF(ISBLANK(VLOOKUP($B3114,INDIRECT(nfl_game_result),MATCH(K$1,INDIRECT(nfl_game_result_header),0),FALSE)),"",VLOOKUP($B3114,INDIRECT(nfl_game_result),MATCH(K$1,INDIRECT(nfl_game_result_header),0),FALSE)),"error")</f>
        <v>PIT</v>
      </c>
      <c r="L3114" s="23" t="str">
        <f ca="1">IFERROR(IF(ISBLANK(VLOOKUP($B3114,INDIRECT(nfl_game_result),MATCH(L$1,INDIRECT(nfl_game_result_header),0),FALSE)),"",VLOOKUP($B3114,INDIRECT(nfl_game_result),MATCH(L$1,INDIRECT(nfl_game_result_header),0),FALSE)),"error")</f>
        <v>U</v>
      </c>
      <c r="M3114" t="s">
        <v>16</v>
      </c>
      <c r="N3114">
        <v>-4.5</v>
      </c>
      <c r="O3114" t="s">
        <v>65</v>
      </c>
      <c r="P3114">
        <v>0.62</v>
      </c>
      <c r="Q3114" t="s">
        <v>87</v>
      </c>
      <c r="V3114" s="23" t="s">
        <v>416</v>
      </c>
      <c r="W3114">
        <f ca="1">VALUE(LEFT(C3114, 4))</f>
        <v>2017</v>
      </c>
      <c r="X3114">
        <f ca="1">VALUE(MID(C3114,6,FIND("_",C3114,6)-6))</f>
        <v>14</v>
      </c>
      <c r="Y3114">
        <f ca="1">IF(NOT(OR(ISBLANK(D3114),ISBLANK(E3114),D3114="",E3114="")),D3114-E3114,"")</f>
        <v>-2.5</v>
      </c>
      <c r="Z3114">
        <f ca="1">IF(OR(NOT(ISNUMBER(D3114)),ISBLANK(D3114),D3114="",ISBLANK(N3114)),"",ABS(D3114-N3114))</f>
        <v>2.5</v>
      </c>
      <c r="AA3114">
        <f ca="1">IF(OR(ISBLANK(J3114),ISBLANK(O3114),J3114="",O3114=""),"",IF(J3114=O3114,1,0))</f>
        <v>1</v>
      </c>
      <c r="AB3114">
        <f ca="1">IF(OR(ISBLANK(K3114),ISBLANK(Q3114),K3114="",Q3114=""),"",IF(K3114=Q3114,1,0))</f>
        <v>1</v>
      </c>
      <c r="AC3114" s="23" t="str">
        <f t="shared" ca="1" si="48"/>
        <v/>
      </c>
    </row>
    <row r="3115" spans="1:29" x14ac:dyDescent="0.25">
      <c r="A3115" s="23">
        <v>3114</v>
      </c>
      <c r="B3115">
        <v>1543</v>
      </c>
      <c r="C3115" t="str">
        <f ca="1">IFERROR(VLOOKUP($B3115,INDIRECT(nfl_game_result),MATCH(C$1,INDIRECT(nfl_game_result_header),0),FALSE),"error")</f>
        <v>2017_14_NWE@MIA</v>
      </c>
      <c r="D3115">
        <f ca="1">IFERROR(IF(ISBLANK(VLOOKUP($B3115,INDIRECT(nfl_game_result),MATCH(D$1,INDIRECT(nfl_game_result_header),0),FALSE)),"",VLOOKUP($B3115,INDIRECT(nfl_game_result),MATCH(D$1,INDIRECT(nfl_game_result_header),0),FALSE)),"error")</f>
        <v>12</v>
      </c>
      <c r="E3115">
        <f ca="1">IFERROR(IF(ISBLANK(VLOOKUP($B3115,INDIRECT(nfl_game_result),MATCH(E$1,INDIRECT(nfl_game_result_header),0),FALSE)),"",VLOOKUP($B3115,INDIRECT(nfl_game_result),MATCH(E$1,INDIRECT(nfl_game_result_header),0),FALSE)),"error")</f>
        <v>11</v>
      </c>
      <c r="F3115" s="23">
        <f ca="1">IFERROR(IF(ISBLANK(VLOOKUP($B3115,INDIRECT(nfl_game_result),MATCH(F$1,INDIRECT(nfl_game_result_header),0),FALSE)),"",VLOOKUP($B3115,INDIRECT(nfl_game_result),MATCH(F$1,INDIRECT(nfl_game_result_header),0),FALSE)),"error")</f>
        <v>47.5</v>
      </c>
      <c r="G3115" s="23">
        <f ca="1">IFERROR(IF(ISBLANK(VLOOKUP($B3115,INDIRECT(nfl_game_result),MATCH(G$1,INDIRECT(nfl_game_result_header),0),FALSE)),"",VLOOKUP($B3115,INDIRECT(nfl_game_result),MATCH(G$1,INDIRECT(nfl_game_result_header),0),FALSE)),"error")</f>
        <v>47.5</v>
      </c>
      <c r="H3115">
        <f ca="1">IFERROR(IF(ISBLANK(VLOOKUP($B3115,INDIRECT(nfl_game_result),MATCH(H$1,INDIRECT(nfl_game_result_header),0),FALSE)),"",VLOOKUP($B3115,INDIRECT(nfl_game_result),MATCH(H$1,INDIRECT(nfl_game_result_header),0),FALSE)),"error")</f>
        <v>27</v>
      </c>
      <c r="I3115">
        <f ca="1">IFERROR(IF(ISBLANK(VLOOKUP($B3115,INDIRECT(nfl_game_result),MATCH(I$1,INDIRECT(nfl_game_result_header),0),FALSE)),"",VLOOKUP($B3115,INDIRECT(nfl_game_result),MATCH(I$1,INDIRECT(nfl_game_result_header),0),FALSE)),"error")</f>
        <v>20</v>
      </c>
      <c r="J3115" t="str">
        <f ca="1">IFERROR(IF(ISBLANK(VLOOKUP($B3115,INDIRECT(nfl_game_result),MATCH(J$1,INDIRECT(nfl_game_result_header),0),FALSE)),"",VLOOKUP($B3115,INDIRECT(nfl_game_result),MATCH(J$1,INDIRECT(nfl_game_result_header),0),FALSE)),"error")</f>
        <v>MIA</v>
      </c>
      <c r="K3115" t="str">
        <f ca="1">IFERROR(IF(ISBLANK(VLOOKUP($B3115,INDIRECT(nfl_game_result),MATCH(K$1,INDIRECT(nfl_game_result_header),0),FALSE)),"",VLOOKUP($B3115,INDIRECT(nfl_game_result),MATCH(K$1,INDIRECT(nfl_game_result_header),0),FALSE)),"error")</f>
        <v>MIA</v>
      </c>
      <c r="L3115" s="23" t="str">
        <f ca="1">IFERROR(IF(ISBLANK(VLOOKUP($B3115,INDIRECT(nfl_game_result),MATCH(L$1,INDIRECT(nfl_game_result_header),0),FALSE)),"",VLOOKUP($B3115,INDIRECT(nfl_game_result),MATCH(L$1,INDIRECT(nfl_game_result_header),0),FALSE)),"error")</f>
        <v>U</v>
      </c>
      <c r="M3115" t="s">
        <v>16</v>
      </c>
      <c r="N3115">
        <v>11.5</v>
      </c>
      <c r="O3115" t="s">
        <v>332</v>
      </c>
      <c r="P3115">
        <v>0.6</v>
      </c>
      <c r="Q3115" t="s">
        <v>332</v>
      </c>
      <c r="V3115" s="23" t="s">
        <v>416</v>
      </c>
      <c r="W3115">
        <f ca="1">VALUE(LEFT(C3115, 4))</f>
        <v>2017</v>
      </c>
      <c r="X3115">
        <f ca="1">VALUE(MID(C3115,6,FIND("_",C3115,6)-6))</f>
        <v>14</v>
      </c>
      <c r="Y3115">
        <f ca="1">IF(NOT(OR(ISBLANK(D3115),ISBLANK(E3115),D3115="",E3115="")),D3115-E3115,"")</f>
        <v>1</v>
      </c>
      <c r="Z3115">
        <f ca="1">IF(OR(NOT(ISNUMBER(D3115)),ISBLANK(D3115),D3115="",ISBLANK(N3115)),"",ABS(D3115-N3115))</f>
        <v>0.5</v>
      </c>
      <c r="AA3115">
        <f ca="1">IF(OR(ISBLANK(J3115),ISBLANK(O3115),J3115="",O3115=""),"",IF(J3115=O3115,1,0))</f>
        <v>0</v>
      </c>
      <c r="AB3115">
        <f ca="1">IF(OR(ISBLANK(K3115),ISBLANK(Q3115),K3115="",Q3115=""),"",IF(K3115=Q3115,1,0))</f>
        <v>0</v>
      </c>
      <c r="AC3115" s="23" t="str">
        <f t="shared" ca="1" si="48"/>
        <v/>
      </c>
    </row>
    <row r="3116" spans="1:29" x14ac:dyDescent="0.25">
      <c r="A3116" s="23">
        <v>3115</v>
      </c>
      <c r="B3116">
        <v>1528</v>
      </c>
      <c r="C3116" t="str">
        <f ca="1">IFERROR(VLOOKUP($B3116,INDIRECT(nfl_game_result),MATCH(C$1,INDIRECT(nfl_game_result_header),0),FALSE),"error")</f>
        <v>2017_14_NOR@ATL</v>
      </c>
      <c r="D3116">
        <f ca="1">IFERROR(IF(ISBLANK(VLOOKUP($B3116,INDIRECT(nfl_game_result),MATCH(D$1,INDIRECT(nfl_game_result_header),0),FALSE)),"",VLOOKUP($B3116,INDIRECT(nfl_game_result),MATCH(D$1,INDIRECT(nfl_game_result_header),0),FALSE)),"error")</f>
        <v>-1.5</v>
      </c>
      <c r="E3116">
        <f ca="1">IFERROR(IF(ISBLANK(VLOOKUP($B3116,INDIRECT(nfl_game_result),MATCH(E$1,INDIRECT(nfl_game_result_header),0),FALSE)),"",VLOOKUP($B3116,INDIRECT(nfl_game_result),MATCH(E$1,INDIRECT(nfl_game_result_header),0),FALSE)),"error")</f>
        <v>1.5</v>
      </c>
      <c r="F3116" s="23">
        <f ca="1">IFERROR(IF(ISBLANK(VLOOKUP($B3116,INDIRECT(nfl_game_result),MATCH(F$1,INDIRECT(nfl_game_result_header),0),FALSE)),"",VLOOKUP($B3116,INDIRECT(nfl_game_result),MATCH(F$1,INDIRECT(nfl_game_result_header),0),FALSE)),"error")</f>
        <v>54.5</v>
      </c>
      <c r="G3116" s="23">
        <f ca="1">IFERROR(IF(ISBLANK(VLOOKUP($B3116,INDIRECT(nfl_game_result),MATCH(G$1,INDIRECT(nfl_game_result_header),0),FALSE)),"",VLOOKUP($B3116,INDIRECT(nfl_game_result),MATCH(G$1,INDIRECT(nfl_game_result_header),0),FALSE)),"error")</f>
        <v>51.5</v>
      </c>
      <c r="H3116">
        <f ca="1">IFERROR(IF(ISBLANK(VLOOKUP($B3116,INDIRECT(nfl_game_result),MATCH(H$1,INDIRECT(nfl_game_result_header),0),FALSE)),"",VLOOKUP($B3116,INDIRECT(nfl_game_result),MATCH(H$1,INDIRECT(nfl_game_result_header),0),FALSE)),"error")</f>
        <v>20</v>
      </c>
      <c r="I3116">
        <f ca="1">IFERROR(IF(ISBLANK(VLOOKUP($B3116,INDIRECT(nfl_game_result),MATCH(I$1,INDIRECT(nfl_game_result_header),0),FALSE)),"",VLOOKUP($B3116,INDIRECT(nfl_game_result),MATCH(I$1,INDIRECT(nfl_game_result_header),0),FALSE)),"error")</f>
        <v>17</v>
      </c>
      <c r="J3116" t="str">
        <f ca="1">IFERROR(IF(ISBLANK(VLOOKUP($B3116,INDIRECT(nfl_game_result),MATCH(J$1,INDIRECT(nfl_game_result_header),0),FALSE)),"",VLOOKUP($B3116,INDIRECT(nfl_game_result),MATCH(J$1,INDIRECT(nfl_game_result_header),0),FALSE)),"error")</f>
        <v>ATL</v>
      </c>
      <c r="K3116" t="str">
        <f ca="1">IFERROR(IF(ISBLANK(VLOOKUP($B3116,INDIRECT(nfl_game_result),MATCH(K$1,INDIRECT(nfl_game_result_header),0),FALSE)),"",VLOOKUP($B3116,INDIRECT(nfl_game_result),MATCH(K$1,INDIRECT(nfl_game_result_header),0),FALSE)),"error")</f>
        <v>ATL</v>
      </c>
      <c r="L3116" s="23" t="str">
        <f ca="1">IFERROR(IF(ISBLANK(VLOOKUP($B3116,INDIRECT(nfl_game_result),MATCH(L$1,INDIRECT(nfl_game_result_header),0),FALSE)),"",VLOOKUP($B3116,INDIRECT(nfl_game_result),MATCH(L$1,INDIRECT(nfl_game_result_header),0),FALSE)),"error")</f>
        <v>U</v>
      </c>
      <c r="M3116" t="s">
        <v>14</v>
      </c>
      <c r="N3116">
        <v>-2</v>
      </c>
      <c r="O3116" t="s">
        <v>335</v>
      </c>
      <c r="P3116">
        <v>0.55000000000000004</v>
      </c>
      <c r="Q3116" t="s">
        <v>335</v>
      </c>
      <c r="V3116" s="23" t="s">
        <v>416</v>
      </c>
      <c r="W3116">
        <f ca="1">VALUE(LEFT(C3116, 4))</f>
        <v>2017</v>
      </c>
      <c r="X3116">
        <f ca="1">VALUE(MID(C3116,6,FIND("_",C3116,6)-6))</f>
        <v>14</v>
      </c>
      <c r="Y3116">
        <f ca="1">IF(NOT(OR(ISBLANK(D3116),ISBLANK(E3116),D3116="",E3116="")),D3116-E3116,"")</f>
        <v>-3</v>
      </c>
      <c r="Z3116">
        <f ca="1">IF(OR(NOT(ISNUMBER(D3116)),ISBLANK(D3116),D3116="",ISBLANK(N3116)),"",ABS(D3116-N3116))</f>
        <v>0.5</v>
      </c>
      <c r="AA3116">
        <f ca="1">IF(OR(ISBLANK(J3116),ISBLANK(O3116),J3116="",O3116=""),"",IF(J3116=O3116,1,0))</f>
        <v>0</v>
      </c>
      <c r="AB3116">
        <f ca="1">IF(OR(ISBLANK(K3116),ISBLANK(Q3116),K3116="",Q3116=""),"",IF(K3116=Q3116,1,0))</f>
        <v>0</v>
      </c>
      <c r="AC3116" s="23" t="str">
        <f t="shared" ca="1" si="48"/>
        <v/>
      </c>
    </row>
    <row r="3117" spans="1:29" x14ac:dyDescent="0.25">
      <c r="A3117" s="23">
        <v>3116</v>
      </c>
      <c r="B3117">
        <v>1529</v>
      </c>
      <c r="C3117" t="str">
        <f ca="1">IFERROR(VLOOKUP($B3117,INDIRECT(nfl_game_result),MATCH(C$1,INDIRECT(nfl_game_result_header),0),FALSE),"error")</f>
        <v>2017_14_GBY@CLE</v>
      </c>
      <c r="D3117">
        <f ca="1">IFERROR(IF(ISBLANK(VLOOKUP($B3117,INDIRECT(nfl_game_result),MATCH(D$1,INDIRECT(nfl_game_result_header),0),FALSE)),"",VLOOKUP($B3117,INDIRECT(nfl_game_result),MATCH(D$1,INDIRECT(nfl_game_result_header),0),FALSE)),"error")</f>
        <v>3.5</v>
      </c>
      <c r="E3117">
        <f ca="1">IFERROR(IF(ISBLANK(VLOOKUP($B3117,INDIRECT(nfl_game_result),MATCH(E$1,INDIRECT(nfl_game_result_header),0),FALSE)),"",VLOOKUP($B3117,INDIRECT(nfl_game_result),MATCH(E$1,INDIRECT(nfl_game_result_header),0),FALSE)),"error")</f>
        <v>3</v>
      </c>
      <c r="F3117" s="23">
        <f ca="1">IFERROR(IF(ISBLANK(VLOOKUP($B3117,INDIRECT(nfl_game_result),MATCH(F$1,INDIRECT(nfl_game_result_header),0),FALSE)),"",VLOOKUP($B3117,INDIRECT(nfl_game_result),MATCH(F$1,INDIRECT(nfl_game_result_header),0),FALSE)),"error")</f>
        <v>41</v>
      </c>
      <c r="G3117" s="23">
        <f ca="1">IFERROR(IF(ISBLANK(VLOOKUP($B3117,INDIRECT(nfl_game_result),MATCH(G$1,INDIRECT(nfl_game_result_header),0),FALSE)),"",VLOOKUP($B3117,INDIRECT(nfl_game_result),MATCH(G$1,INDIRECT(nfl_game_result_header),0),FALSE)),"error")</f>
        <v>39.5</v>
      </c>
      <c r="H3117">
        <f ca="1">IFERROR(IF(ISBLANK(VLOOKUP($B3117,INDIRECT(nfl_game_result),MATCH(H$1,INDIRECT(nfl_game_result_header),0),FALSE)),"",VLOOKUP($B3117,INDIRECT(nfl_game_result),MATCH(H$1,INDIRECT(nfl_game_result_header),0),FALSE)),"error")</f>
        <v>21</v>
      </c>
      <c r="I3117">
        <f ca="1">IFERROR(IF(ISBLANK(VLOOKUP($B3117,INDIRECT(nfl_game_result),MATCH(I$1,INDIRECT(nfl_game_result_header),0),FALSE)),"",VLOOKUP($B3117,INDIRECT(nfl_game_result),MATCH(I$1,INDIRECT(nfl_game_result_header),0),FALSE)),"error")</f>
        <v>27</v>
      </c>
      <c r="J3117" t="str">
        <f ca="1">IFERROR(IF(ISBLANK(VLOOKUP($B3117,INDIRECT(nfl_game_result),MATCH(J$1,INDIRECT(nfl_game_result_header),0),FALSE)),"",VLOOKUP($B3117,INDIRECT(nfl_game_result),MATCH(J$1,INDIRECT(nfl_game_result_header),0),FALSE)),"error")</f>
        <v>GBY</v>
      </c>
      <c r="K3117" t="str">
        <f ca="1">IFERROR(IF(ISBLANK(VLOOKUP($B3117,INDIRECT(nfl_game_result),MATCH(K$1,INDIRECT(nfl_game_result_header),0),FALSE)),"",VLOOKUP($B3117,INDIRECT(nfl_game_result),MATCH(K$1,INDIRECT(nfl_game_result_header),0),FALSE)),"error")</f>
        <v>GBY</v>
      </c>
      <c r="L3117" s="23" t="str">
        <f ca="1">IFERROR(IF(ISBLANK(VLOOKUP($B3117,INDIRECT(nfl_game_result),MATCH(L$1,INDIRECT(nfl_game_result_header),0),FALSE)),"",VLOOKUP($B3117,INDIRECT(nfl_game_result),MATCH(L$1,INDIRECT(nfl_game_result_header),0),FALSE)),"error")</f>
        <v>O</v>
      </c>
      <c r="M3117" t="s">
        <v>14</v>
      </c>
      <c r="N3117">
        <v>8</v>
      </c>
      <c r="O3117" t="s">
        <v>70</v>
      </c>
      <c r="P3117">
        <v>0.53</v>
      </c>
      <c r="Q3117" t="s">
        <v>70</v>
      </c>
      <c r="V3117" s="23" t="s">
        <v>416</v>
      </c>
      <c r="W3117">
        <f ca="1">VALUE(LEFT(C3117, 4))</f>
        <v>2017</v>
      </c>
      <c r="X3117">
        <f ca="1">VALUE(MID(C3117,6,FIND("_",C3117,6)-6))</f>
        <v>14</v>
      </c>
      <c r="Y3117">
        <f ca="1">IF(NOT(OR(ISBLANK(D3117),ISBLANK(E3117),D3117="",E3117="")),D3117-E3117,"")</f>
        <v>0.5</v>
      </c>
      <c r="Z3117">
        <f ca="1">IF(OR(NOT(ISNUMBER(D3117)),ISBLANK(D3117),D3117="",ISBLANK(N3117)),"",ABS(D3117-N3117))</f>
        <v>4.5</v>
      </c>
      <c r="AA3117">
        <f ca="1">IF(OR(ISBLANK(J3117),ISBLANK(O3117),J3117="",O3117=""),"",IF(J3117=O3117,1,0))</f>
        <v>0</v>
      </c>
      <c r="AB3117">
        <f ca="1">IF(OR(ISBLANK(K3117),ISBLANK(Q3117),K3117="",Q3117=""),"",IF(K3117=Q3117,1,0))</f>
        <v>0</v>
      </c>
      <c r="AC3117" s="23" t="str">
        <f t="shared" ca="1" si="48"/>
        <v/>
      </c>
    </row>
    <row r="3118" spans="1:29" x14ac:dyDescent="0.25">
      <c r="A3118" s="23">
        <v>3117</v>
      </c>
      <c r="B3118">
        <v>1530</v>
      </c>
      <c r="C3118" t="str">
        <f ca="1">IFERROR(VLOOKUP($B3118,INDIRECT(nfl_game_result),MATCH(C$1,INDIRECT(nfl_game_result_header),0),FALSE),"error")</f>
        <v>2017_14_DET@TBY</v>
      </c>
      <c r="D3118">
        <f ca="1">IFERROR(IF(ISBLANK(VLOOKUP($B3118,INDIRECT(nfl_game_result),MATCH(D$1,INDIRECT(nfl_game_result_header),0),FALSE)),"",VLOOKUP($B3118,INDIRECT(nfl_game_result),MATCH(D$1,INDIRECT(nfl_game_result_header),0),FALSE)),"error")</f>
        <v>1</v>
      </c>
      <c r="E3118">
        <f ca="1">IFERROR(IF(ISBLANK(VLOOKUP($B3118,INDIRECT(nfl_game_result),MATCH(E$1,INDIRECT(nfl_game_result_header),0),FALSE)),"",VLOOKUP($B3118,INDIRECT(nfl_game_result),MATCH(E$1,INDIRECT(nfl_game_result_header),0),FALSE)),"error")</f>
        <v>3</v>
      </c>
      <c r="F3118" s="23" t="str">
        <f ca="1">IFERROR(IF(ISBLANK(VLOOKUP($B3118,INDIRECT(nfl_game_result),MATCH(F$1,INDIRECT(nfl_game_result_header),0),FALSE)),"",VLOOKUP($B3118,INDIRECT(nfl_game_result),MATCH(F$1,INDIRECT(nfl_game_result_header),0),FALSE)),"error")</f>
        <v>off</v>
      </c>
      <c r="G3118" s="23">
        <f ca="1">IFERROR(IF(ISBLANK(VLOOKUP($B3118,INDIRECT(nfl_game_result),MATCH(G$1,INDIRECT(nfl_game_result_header),0),FALSE)),"",VLOOKUP($B3118,INDIRECT(nfl_game_result),MATCH(G$1,INDIRECT(nfl_game_result_header),0),FALSE)),"error")</f>
        <v>44.5</v>
      </c>
      <c r="H3118">
        <f ca="1">IFERROR(IF(ISBLANK(VLOOKUP($B3118,INDIRECT(nfl_game_result),MATCH(H$1,INDIRECT(nfl_game_result_header),0),FALSE)),"",VLOOKUP($B3118,INDIRECT(nfl_game_result),MATCH(H$1,INDIRECT(nfl_game_result_header),0),FALSE)),"error")</f>
        <v>21</v>
      </c>
      <c r="I3118">
        <f ca="1">IFERROR(IF(ISBLANK(VLOOKUP($B3118,INDIRECT(nfl_game_result),MATCH(I$1,INDIRECT(nfl_game_result_header),0),FALSE)),"",VLOOKUP($B3118,INDIRECT(nfl_game_result),MATCH(I$1,INDIRECT(nfl_game_result_header),0),FALSE)),"error")</f>
        <v>24</v>
      </c>
      <c r="J3118" t="str">
        <f ca="1">IFERROR(IF(ISBLANK(VLOOKUP($B3118,INDIRECT(nfl_game_result),MATCH(J$1,INDIRECT(nfl_game_result_header),0),FALSE)),"",VLOOKUP($B3118,INDIRECT(nfl_game_result),MATCH(J$1,INDIRECT(nfl_game_result_header),0),FALSE)),"error")</f>
        <v>na</v>
      </c>
      <c r="K3118" t="str">
        <f ca="1">IFERROR(IF(ISBLANK(VLOOKUP($B3118,INDIRECT(nfl_game_result),MATCH(K$1,INDIRECT(nfl_game_result_header),0),FALSE)),"",VLOOKUP($B3118,INDIRECT(nfl_game_result),MATCH(K$1,INDIRECT(nfl_game_result_header),0),FALSE)),"error")</f>
        <v>DET</v>
      </c>
      <c r="L3118" s="23" t="str">
        <f ca="1">IFERROR(IF(ISBLANK(VLOOKUP($B3118,INDIRECT(nfl_game_result),MATCH(L$1,INDIRECT(nfl_game_result_header),0),FALSE)),"",VLOOKUP($B3118,INDIRECT(nfl_game_result),MATCH(L$1,INDIRECT(nfl_game_result_header),0),FALSE)),"error")</f>
        <v>O</v>
      </c>
      <c r="M3118" t="s">
        <v>14</v>
      </c>
      <c r="N3118">
        <v>-3</v>
      </c>
      <c r="O3118" t="s">
        <v>334</v>
      </c>
      <c r="P3118">
        <v>0.61</v>
      </c>
      <c r="Q3118" t="s">
        <v>334</v>
      </c>
      <c r="V3118" s="23" t="s">
        <v>416</v>
      </c>
      <c r="W3118">
        <f ca="1">VALUE(LEFT(C3118, 4))</f>
        <v>2017</v>
      </c>
      <c r="X3118">
        <f ca="1">VALUE(MID(C3118,6,FIND("_",C3118,6)-6))</f>
        <v>14</v>
      </c>
      <c r="Y3118">
        <f ca="1">IF(NOT(OR(ISBLANK(D3118),ISBLANK(E3118),D3118="",E3118="")),D3118-E3118,"")</f>
        <v>-2</v>
      </c>
      <c r="Z3118">
        <f ca="1">IF(OR(NOT(ISNUMBER(D3118)),ISBLANK(D3118),D3118="",ISBLANK(N3118)),"",ABS(D3118-N3118))</f>
        <v>4</v>
      </c>
      <c r="AA3118">
        <f ca="1">IF(OR(ISBLANK(J3118),ISBLANK(O3118),J3118="",O3118=""),"",IF(J3118=O3118,1,0))</f>
        <v>0</v>
      </c>
      <c r="AB3118">
        <f ca="1">IF(OR(ISBLANK(K3118),ISBLANK(Q3118),K3118="",Q3118=""),"",IF(K3118=Q3118,1,0))</f>
        <v>0</v>
      </c>
      <c r="AC3118" s="23" t="str">
        <f t="shared" ca="1" si="48"/>
        <v/>
      </c>
    </row>
    <row r="3119" spans="1:29" x14ac:dyDescent="0.25">
      <c r="A3119" s="23">
        <v>3118</v>
      </c>
      <c r="B3119">
        <v>1531</v>
      </c>
      <c r="C3119" t="str">
        <f ca="1">IFERROR(VLOOKUP($B3119,INDIRECT(nfl_game_result),MATCH(C$1,INDIRECT(nfl_game_result_header),0),FALSE),"error")</f>
        <v>2017_14_OAK@KCY</v>
      </c>
      <c r="D3119">
        <f ca="1">IFERROR(IF(ISBLANK(VLOOKUP($B3119,INDIRECT(nfl_game_result),MATCH(D$1,INDIRECT(nfl_game_result_header),0),FALSE)),"",VLOOKUP($B3119,INDIRECT(nfl_game_result),MATCH(D$1,INDIRECT(nfl_game_result_header),0),FALSE)),"error")</f>
        <v>-3.5</v>
      </c>
      <c r="E3119">
        <f ca="1">IFERROR(IF(ISBLANK(VLOOKUP($B3119,INDIRECT(nfl_game_result),MATCH(E$1,INDIRECT(nfl_game_result_header),0),FALSE)),"",VLOOKUP($B3119,INDIRECT(nfl_game_result),MATCH(E$1,INDIRECT(nfl_game_result_header),0),FALSE)),"error")</f>
        <v>-4</v>
      </c>
      <c r="F3119" s="23">
        <f ca="1">IFERROR(IF(ISBLANK(VLOOKUP($B3119,INDIRECT(nfl_game_result),MATCH(F$1,INDIRECT(nfl_game_result_header),0),FALSE)),"",VLOOKUP($B3119,INDIRECT(nfl_game_result),MATCH(F$1,INDIRECT(nfl_game_result_header),0),FALSE)),"error")</f>
        <v>47.5</v>
      </c>
      <c r="G3119" s="23">
        <f ca="1">IFERROR(IF(ISBLANK(VLOOKUP($B3119,INDIRECT(nfl_game_result),MATCH(G$1,INDIRECT(nfl_game_result_header),0),FALSE)),"",VLOOKUP($B3119,INDIRECT(nfl_game_result),MATCH(G$1,INDIRECT(nfl_game_result_header),0),FALSE)),"error")</f>
        <v>48.5</v>
      </c>
      <c r="H3119">
        <f ca="1">IFERROR(IF(ISBLANK(VLOOKUP($B3119,INDIRECT(nfl_game_result),MATCH(H$1,INDIRECT(nfl_game_result_header),0),FALSE)),"",VLOOKUP($B3119,INDIRECT(nfl_game_result),MATCH(H$1,INDIRECT(nfl_game_result_header),0),FALSE)),"error")</f>
        <v>26</v>
      </c>
      <c r="I3119">
        <f ca="1">IFERROR(IF(ISBLANK(VLOOKUP($B3119,INDIRECT(nfl_game_result),MATCH(I$1,INDIRECT(nfl_game_result_header),0),FALSE)),"",VLOOKUP($B3119,INDIRECT(nfl_game_result),MATCH(I$1,INDIRECT(nfl_game_result_header),0),FALSE)),"error")</f>
        <v>15</v>
      </c>
      <c r="J3119" t="str">
        <f ca="1">IFERROR(IF(ISBLANK(VLOOKUP($B3119,INDIRECT(nfl_game_result),MATCH(J$1,INDIRECT(nfl_game_result_header),0),FALSE)),"",VLOOKUP($B3119,INDIRECT(nfl_game_result),MATCH(J$1,INDIRECT(nfl_game_result_header),0),FALSE)),"error")</f>
        <v>KCY</v>
      </c>
      <c r="K3119" t="str">
        <f ca="1">IFERROR(IF(ISBLANK(VLOOKUP($B3119,INDIRECT(nfl_game_result),MATCH(K$1,INDIRECT(nfl_game_result_header),0),FALSE)),"",VLOOKUP($B3119,INDIRECT(nfl_game_result),MATCH(K$1,INDIRECT(nfl_game_result_header),0),FALSE)),"error")</f>
        <v>KCY</v>
      </c>
      <c r="L3119" s="23" t="str">
        <f ca="1">IFERROR(IF(ISBLANK(VLOOKUP($B3119,INDIRECT(nfl_game_result),MATCH(L$1,INDIRECT(nfl_game_result_header),0),FALSE)),"",VLOOKUP($B3119,INDIRECT(nfl_game_result),MATCH(L$1,INDIRECT(nfl_game_result_header),0),FALSE)),"error")</f>
        <v>U</v>
      </c>
      <c r="M3119" t="s">
        <v>14</v>
      </c>
      <c r="N3119">
        <v>-5</v>
      </c>
      <c r="O3119" t="s">
        <v>331</v>
      </c>
      <c r="P3119">
        <v>0.52</v>
      </c>
      <c r="Q3119" t="s">
        <v>331</v>
      </c>
      <c r="V3119" s="23" t="s">
        <v>416</v>
      </c>
      <c r="W3119">
        <f ca="1">VALUE(LEFT(C3119, 4))</f>
        <v>2017</v>
      </c>
      <c r="X3119">
        <f ca="1">VALUE(MID(C3119,6,FIND("_",C3119,6)-6))</f>
        <v>14</v>
      </c>
      <c r="Y3119">
        <f ca="1">IF(NOT(OR(ISBLANK(D3119),ISBLANK(E3119),D3119="",E3119="")),D3119-E3119,"")</f>
        <v>0.5</v>
      </c>
      <c r="Z3119">
        <f ca="1">IF(OR(NOT(ISNUMBER(D3119)),ISBLANK(D3119),D3119="",ISBLANK(N3119)),"",ABS(D3119-N3119))</f>
        <v>1.5</v>
      </c>
      <c r="AA3119">
        <f ca="1">IF(OR(ISBLANK(J3119),ISBLANK(O3119),J3119="",O3119=""),"",IF(J3119=O3119,1,0))</f>
        <v>1</v>
      </c>
      <c r="AB3119">
        <f ca="1">IF(OR(ISBLANK(K3119),ISBLANK(Q3119),K3119="",Q3119=""),"",IF(K3119=Q3119,1,0))</f>
        <v>1</v>
      </c>
      <c r="AC3119" s="23" t="str">
        <f t="shared" ca="1" si="48"/>
        <v/>
      </c>
    </row>
    <row r="3120" spans="1:29" x14ac:dyDescent="0.25">
      <c r="A3120" s="23">
        <v>3119</v>
      </c>
      <c r="B3120">
        <v>1532</v>
      </c>
      <c r="C3120" t="str">
        <f ca="1">IFERROR(VLOOKUP($B3120,INDIRECT(nfl_game_result),MATCH(C$1,INDIRECT(nfl_game_result_header),0),FALSE),"error")</f>
        <v>2017_14_MIN@CAR</v>
      </c>
      <c r="D3120">
        <f ca="1">IFERROR(IF(ISBLANK(VLOOKUP($B3120,INDIRECT(nfl_game_result),MATCH(D$1,INDIRECT(nfl_game_result_header),0),FALSE)),"",VLOOKUP($B3120,INDIRECT(nfl_game_result),MATCH(D$1,INDIRECT(nfl_game_result_header),0),FALSE)),"error")</f>
        <v>1.5</v>
      </c>
      <c r="E3120">
        <f ca="1">IFERROR(IF(ISBLANK(VLOOKUP($B3120,INDIRECT(nfl_game_result),MATCH(E$1,INDIRECT(nfl_game_result_header),0),FALSE)),"",VLOOKUP($B3120,INDIRECT(nfl_game_result),MATCH(E$1,INDIRECT(nfl_game_result_header),0),FALSE)),"error")</f>
        <v>2.5</v>
      </c>
      <c r="F3120" s="23">
        <f ca="1">IFERROR(IF(ISBLANK(VLOOKUP($B3120,INDIRECT(nfl_game_result),MATCH(F$1,INDIRECT(nfl_game_result_header),0),FALSE)),"",VLOOKUP($B3120,INDIRECT(nfl_game_result),MATCH(F$1,INDIRECT(nfl_game_result_header),0),FALSE)),"error")</f>
        <v>42</v>
      </c>
      <c r="G3120" s="23">
        <f ca="1">IFERROR(IF(ISBLANK(VLOOKUP($B3120,INDIRECT(nfl_game_result),MATCH(G$1,INDIRECT(nfl_game_result_header),0),FALSE)),"",VLOOKUP($B3120,INDIRECT(nfl_game_result),MATCH(G$1,INDIRECT(nfl_game_result_header),0),FALSE)),"error")</f>
        <v>40</v>
      </c>
      <c r="H3120">
        <f ca="1">IFERROR(IF(ISBLANK(VLOOKUP($B3120,INDIRECT(nfl_game_result),MATCH(H$1,INDIRECT(nfl_game_result_header),0),FALSE)),"",VLOOKUP($B3120,INDIRECT(nfl_game_result),MATCH(H$1,INDIRECT(nfl_game_result_header),0),FALSE)),"error")</f>
        <v>31</v>
      </c>
      <c r="I3120">
        <f ca="1">IFERROR(IF(ISBLANK(VLOOKUP($B3120,INDIRECT(nfl_game_result),MATCH(I$1,INDIRECT(nfl_game_result_header),0),FALSE)),"",VLOOKUP($B3120,INDIRECT(nfl_game_result),MATCH(I$1,INDIRECT(nfl_game_result_header),0),FALSE)),"error")</f>
        <v>24</v>
      </c>
      <c r="J3120" t="str">
        <f ca="1">IFERROR(IF(ISBLANK(VLOOKUP($B3120,INDIRECT(nfl_game_result),MATCH(J$1,INDIRECT(nfl_game_result_header),0),FALSE)),"",VLOOKUP($B3120,INDIRECT(nfl_game_result),MATCH(J$1,INDIRECT(nfl_game_result_header),0),FALSE)),"error")</f>
        <v>CAR</v>
      </c>
      <c r="K3120" t="str">
        <f ca="1">IFERROR(IF(ISBLANK(VLOOKUP($B3120,INDIRECT(nfl_game_result),MATCH(K$1,INDIRECT(nfl_game_result_header),0),FALSE)),"",VLOOKUP($B3120,INDIRECT(nfl_game_result),MATCH(K$1,INDIRECT(nfl_game_result_header),0),FALSE)),"error")</f>
        <v>CAR</v>
      </c>
      <c r="L3120" s="23" t="str">
        <f ca="1">IFERROR(IF(ISBLANK(VLOOKUP($B3120,INDIRECT(nfl_game_result),MATCH(L$1,INDIRECT(nfl_game_result_header),0),FALSE)),"",VLOOKUP($B3120,INDIRECT(nfl_game_result),MATCH(L$1,INDIRECT(nfl_game_result_header),0),FALSE)),"error")</f>
        <v>O</v>
      </c>
      <c r="M3120" t="s">
        <v>14</v>
      </c>
      <c r="N3120">
        <v>0</v>
      </c>
      <c r="O3120" t="s">
        <v>67</v>
      </c>
      <c r="P3120">
        <v>0.62</v>
      </c>
      <c r="Q3120" t="s">
        <v>67</v>
      </c>
      <c r="V3120" s="23" t="s">
        <v>416</v>
      </c>
      <c r="W3120">
        <f ca="1">VALUE(LEFT(C3120, 4))</f>
        <v>2017</v>
      </c>
      <c r="X3120">
        <f ca="1">VALUE(MID(C3120,6,FIND("_",C3120,6)-6))</f>
        <v>14</v>
      </c>
      <c r="Y3120">
        <f ca="1">IF(NOT(OR(ISBLANK(D3120),ISBLANK(E3120),D3120="",E3120="")),D3120-E3120,"")</f>
        <v>-1</v>
      </c>
      <c r="Z3120">
        <f ca="1">IF(OR(NOT(ISNUMBER(D3120)),ISBLANK(D3120),D3120="",ISBLANK(N3120)),"",ABS(D3120-N3120))</f>
        <v>1.5</v>
      </c>
      <c r="AA3120">
        <f ca="1">IF(OR(ISBLANK(J3120),ISBLANK(O3120),J3120="",O3120=""),"",IF(J3120=O3120,1,0))</f>
        <v>1</v>
      </c>
      <c r="AB3120">
        <f ca="1">IF(OR(ISBLANK(K3120),ISBLANK(Q3120),K3120="",Q3120=""),"",IF(K3120=Q3120,1,0))</f>
        <v>1</v>
      </c>
      <c r="AC3120" s="23" t="str">
        <f t="shared" ca="1" si="48"/>
        <v/>
      </c>
    </row>
    <row r="3121" spans="1:29" x14ac:dyDescent="0.25">
      <c r="A3121" s="23">
        <v>3120</v>
      </c>
      <c r="B3121">
        <v>1533</v>
      </c>
      <c r="C3121" t="str">
        <f ca="1">IFERROR(VLOOKUP($B3121,INDIRECT(nfl_game_result),MATCH(C$1,INDIRECT(nfl_game_result_header),0),FALSE),"error")</f>
        <v>2017_14_SFO@HOU</v>
      </c>
      <c r="D3121">
        <f ca="1">IFERROR(IF(ISBLANK(VLOOKUP($B3121,INDIRECT(nfl_game_result),MATCH(D$1,INDIRECT(nfl_game_result_header),0),FALSE)),"",VLOOKUP($B3121,INDIRECT(nfl_game_result),MATCH(D$1,INDIRECT(nfl_game_result_header),0),FALSE)),"error")</f>
        <v>-1.5</v>
      </c>
      <c r="E3121">
        <f ca="1">IFERROR(IF(ISBLANK(VLOOKUP($B3121,INDIRECT(nfl_game_result),MATCH(E$1,INDIRECT(nfl_game_result_header),0),FALSE)),"",VLOOKUP($B3121,INDIRECT(nfl_game_result),MATCH(E$1,INDIRECT(nfl_game_result_header),0),FALSE)),"error")</f>
        <v>-2.5</v>
      </c>
      <c r="F3121" s="23">
        <f ca="1">IFERROR(IF(ISBLANK(VLOOKUP($B3121,INDIRECT(nfl_game_result),MATCH(F$1,INDIRECT(nfl_game_result_header),0),FALSE)),"",VLOOKUP($B3121,INDIRECT(nfl_game_result),MATCH(F$1,INDIRECT(nfl_game_result_header),0),FALSE)),"error")</f>
        <v>42.5</v>
      </c>
      <c r="G3121" s="23">
        <f ca="1">IFERROR(IF(ISBLANK(VLOOKUP($B3121,INDIRECT(nfl_game_result),MATCH(G$1,INDIRECT(nfl_game_result_header),0),FALSE)),"",VLOOKUP($B3121,INDIRECT(nfl_game_result),MATCH(G$1,INDIRECT(nfl_game_result_header),0),FALSE)),"error")</f>
        <v>45</v>
      </c>
      <c r="H3121">
        <f ca="1">IFERROR(IF(ISBLANK(VLOOKUP($B3121,INDIRECT(nfl_game_result),MATCH(H$1,INDIRECT(nfl_game_result_header),0),FALSE)),"",VLOOKUP($B3121,INDIRECT(nfl_game_result),MATCH(H$1,INDIRECT(nfl_game_result_header),0),FALSE)),"error")</f>
        <v>16</v>
      </c>
      <c r="I3121">
        <f ca="1">IFERROR(IF(ISBLANK(VLOOKUP($B3121,INDIRECT(nfl_game_result),MATCH(I$1,INDIRECT(nfl_game_result_header),0),FALSE)),"",VLOOKUP($B3121,INDIRECT(nfl_game_result),MATCH(I$1,INDIRECT(nfl_game_result_header),0),FALSE)),"error")</f>
        <v>26</v>
      </c>
      <c r="J3121" t="str">
        <f ca="1">IFERROR(IF(ISBLANK(VLOOKUP($B3121,INDIRECT(nfl_game_result),MATCH(J$1,INDIRECT(nfl_game_result_header),0),FALSE)),"",VLOOKUP($B3121,INDIRECT(nfl_game_result),MATCH(J$1,INDIRECT(nfl_game_result_header),0),FALSE)),"error")</f>
        <v>SFO</v>
      </c>
      <c r="K3121" t="str">
        <f ca="1">IFERROR(IF(ISBLANK(VLOOKUP($B3121,INDIRECT(nfl_game_result),MATCH(K$1,INDIRECT(nfl_game_result_header),0),FALSE)),"",VLOOKUP($B3121,INDIRECT(nfl_game_result),MATCH(K$1,INDIRECT(nfl_game_result_header),0),FALSE)),"error")</f>
        <v>SFO</v>
      </c>
      <c r="L3121" s="23" t="str">
        <f ca="1">IFERROR(IF(ISBLANK(VLOOKUP($B3121,INDIRECT(nfl_game_result),MATCH(L$1,INDIRECT(nfl_game_result_header),0),FALSE)),"",VLOOKUP($B3121,INDIRECT(nfl_game_result),MATCH(L$1,INDIRECT(nfl_game_result_header),0),FALSE)),"error")</f>
        <v>U</v>
      </c>
      <c r="M3121" t="s">
        <v>14</v>
      </c>
      <c r="N3121">
        <v>-3</v>
      </c>
      <c r="O3121" t="s">
        <v>333</v>
      </c>
      <c r="P3121">
        <v>0.6</v>
      </c>
      <c r="Q3121" t="s">
        <v>333</v>
      </c>
      <c r="V3121" s="23" t="s">
        <v>416</v>
      </c>
      <c r="W3121">
        <f ca="1">VALUE(LEFT(C3121, 4))</f>
        <v>2017</v>
      </c>
      <c r="X3121">
        <f ca="1">VALUE(MID(C3121,6,FIND("_",C3121,6)-6))</f>
        <v>14</v>
      </c>
      <c r="Y3121">
        <f ca="1">IF(NOT(OR(ISBLANK(D3121),ISBLANK(E3121),D3121="",E3121="")),D3121-E3121,"")</f>
        <v>1</v>
      </c>
      <c r="Z3121">
        <f ca="1">IF(OR(NOT(ISNUMBER(D3121)),ISBLANK(D3121),D3121="",ISBLANK(N3121)),"",ABS(D3121-N3121))</f>
        <v>1.5</v>
      </c>
      <c r="AA3121">
        <f ca="1">IF(OR(ISBLANK(J3121),ISBLANK(O3121),J3121="",O3121=""),"",IF(J3121=O3121,1,0))</f>
        <v>1</v>
      </c>
      <c r="AB3121">
        <f ca="1">IF(OR(ISBLANK(K3121),ISBLANK(Q3121),K3121="",Q3121=""),"",IF(K3121=Q3121,1,0))</f>
        <v>1</v>
      </c>
      <c r="AC3121" s="23" t="str">
        <f t="shared" ca="1" si="48"/>
        <v/>
      </c>
    </row>
    <row r="3122" spans="1:29" x14ac:dyDescent="0.25">
      <c r="A3122" s="23">
        <v>3121</v>
      </c>
      <c r="B3122">
        <v>1534</v>
      </c>
      <c r="C3122" t="str">
        <f ca="1">IFERROR(VLOOKUP($B3122,INDIRECT(nfl_game_result),MATCH(C$1,INDIRECT(nfl_game_result_header),0),FALSE),"error")</f>
        <v>2017_14_IND@BUF</v>
      </c>
      <c r="D3122">
        <f ca="1">IFERROR(IF(ISBLANK(VLOOKUP($B3122,INDIRECT(nfl_game_result),MATCH(D$1,INDIRECT(nfl_game_result_header),0),FALSE)),"",VLOOKUP($B3122,INDIRECT(nfl_game_result),MATCH(D$1,INDIRECT(nfl_game_result_header),0),FALSE)),"error")</f>
        <v>-4</v>
      </c>
      <c r="E3122">
        <f ca="1">IFERROR(IF(ISBLANK(VLOOKUP($B3122,INDIRECT(nfl_game_result),MATCH(E$1,INDIRECT(nfl_game_result_header),0),FALSE)),"",VLOOKUP($B3122,INDIRECT(nfl_game_result),MATCH(E$1,INDIRECT(nfl_game_result_header),0),FALSE)),"error")</f>
        <v>-3</v>
      </c>
      <c r="F3122" s="23" t="str">
        <f ca="1">IFERROR(IF(ISBLANK(VLOOKUP($B3122,INDIRECT(nfl_game_result),MATCH(F$1,INDIRECT(nfl_game_result_header),0),FALSE)),"",VLOOKUP($B3122,INDIRECT(nfl_game_result),MATCH(F$1,INDIRECT(nfl_game_result_header),0),FALSE)),"error")</f>
        <v>off</v>
      </c>
      <c r="G3122" s="23">
        <f ca="1">IFERROR(IF(ISBLANK(VLOOKUP($B3122,INDIRECT(nfl_game_result),MATCH(G$1,INDIRECT(nfl_game_result_header),0),FALSE)),"",VLOOKUP($B3122,INDIRECT(nfl_game_result),MATCH(G$1,INDIRECT(nfl_game_result_header),0),FALSE)),"error")</f>
        <v>39.5</v>
      </c>
      <c r="H3122">
        <f ca="1">IFERROR(IF(ISBLANK(VLOOKUP($B3122,INDIRECT(nfl_game_result),MATCH(H$1,INDIRECT(nfl_game_result_header),0),FALSE)),"",VLOOKUP($B3122,INDIRECT(nfl_game_result),MATCH(H$1,INDIRECT(nfl_game_result_header),0),FALSE)),"error")</f>
        <v>13</v>
      </c>
      <c r="I3122">
        <f ca="1">IFERROR(IF(ISBLANK(VLOOKUP($B3122,INDIRECT(nfl_game_result),MATCH(I$1,INDIRECT(nfl_game_result_header),0),FALSE)),"",VLOOKUP($B3122,INDIRECT(nfl_game_result),MATCH(I$1,INDIRECT(nfl_game_result_header),0),FALSE)),"error")</f>
        <v>7</v>
      </c>
      <c r="J3122" t="str">
        <f ca="1">IFERROR(IF(ISBLANK(VLOOKUP($B3122,INDIRECT(nfl_game_result),MATCH(J$1,INDIRECT(nfl_game_result_header),0),FALSE)),"",VLOOKUP($B3122,INDIRECT(nfl_game_result),MATCH(J$1,INDIRECT(nfl_game_result_header),0),FALSE)),"error")</f>
        <v>BUF</v>
      </c>
      <c r="K3122" t="str">
        <f ca="1">IFERROR(IF(ISBLANK(VLOOKUP($B3122,INDIRECT(nfl_game_result),MATCH(K$1,INDIRECT(nfl_game_result_header),0),FALSE)),"",VLOOKUP($B3122,INDIRECT(nfl_game_result),MATCH(K$1,INDIRECT(nfl_game_result_header),0),FALSE)),"error")</f>
        <v>BUF</v>
      </c>
      <c r="L3122" s="23" t="str">
        <f ca="1">IFERROR(IF(ISBLANK(VLOOKUP($B3122,INDIRECT(nfl_game_result),MATCH(L$1,INDIRECT(nfl_game_result_header),0),FALSE)),"",VLOOKUP($B3122,INDIRECT(nfl_game_result),MATCH(L$1,INDIRECT(nfl_game_result_header),0),FALSE)),"error")</f>
        <v>U</v>
      </c>
      <c r="M3122" t="s">
        <v>14</v>
      </c>
      <c r="N3122">
        <v>0</v>
      </c>
      <c r="O3122" t="s">
        <v>66</v>
      </c>
      <c r="P3122">
        <v>0.51</v>
      </c>
      <c r="Q3122" t="s">
        <v>66</v>
      </c>
      <c r="V3122" s="23" t="s">
        <v>416</v>
      </c>
      <c r="W3122">
        <f ca="1">VALUE(LEFT(C3122, 4))</f>
        <v>2017</v>
      </c>
      <c r="X3122">
        <f ca="1">VALUE(MID(C3122,6,FIND("_",C3122,6)-6))</f>
        <v>14</v>
      </c>
      <c r="Y3122">
        <f ca="1">IF(NOT(OR(ISBLANK(D3122),ISBLANK(E3122),D3122="",E3122="")),D3122-E3122,"")</f>
        <v>-1</v>
      </c>
      <c r="Z3122">
        <f ca="1">IF(OR(NOT(ISNUMBER(D3122)),ISBLANK(D3122),D3122="",ISBLANK(N3122)),"",ABS(D3122-N3122))</f>
        <v>4</v>
      </c>
      <c r="AA3122">
        <f ca="1">IF(OR(ISBLANK(J3122),ISBLANK(O3122),J3122="",O3122=""),"",IF(J3122=O3122,1,0))</f>
        <v>1</v>
      </c>
      <c r="AB3122">
        <f ca="1">IF(OR(ISBLANK(K3122),ISBLANK(Q3122),K3122="",Q3122=""),"",IF(K3122=Q3122,1,0))</f>
        <v>1</v>
      </c>
      <c r="AC3122" s="23" t="str">
        <f t="shared" ca="1" si="48"/>
        <v/>
      </c>
    </row>
    <row r="3123" spans="1:29" x14ac:dyDescent="0.25">
      <c r="A3123" s="23">
        <v>3122</v>
      </c>
      <c r="B3123">
        <v>1535</v>
      </c>
      <c r="C3123" t="str">
        <f ca="1">IFERROR(VLOOKUP($B3123,INDIRECT(nfl_game_result),MATCH(C$1,INDIRECT(nfl_game_result_header),0),FALSE),"error")</f>
        <v>2017_14_CHI@CIN</v>
      </c>
      <c r="D3123">
        <f ca="1">IFERROR(IF(ISBLANK(VLOOKUP($B3123,INDIRECT(nfl_game_result),MATCH(D$1,INDIRECT(nfl_game_result_header),0),FALSE)),"",VLOOKUP($B3123,INDIRECT(nfl_game_result),MATCH(D$1,INDIRECT(nfl_game_result_header),0),FALSE)),"error")</f>
        <v>-6.5</v>
      </c>
      <c r="E3123">
        <f ca="1">IFERROR(IF(ISBLANK(VLOOKUP($B3123,INDIRECT(nfl_game_result),MATCH(E$1,INDIRECT(nfl_game_result_header),0),FALSE)),"",VLOOKUP($B3123,INDIRECT(nfl_game_result),MATCH(E$1,INDIRECT(nfl_game_result_header),0),FALSE)),"error")</f>
        <v>-6.5</v>
      </c>
      <c r="F3123" s="23">
        <f ca="1">IFERROR(IF(ISBLANK(VLOOKUP($B3123,INDIRECT(nfl_game_result),MATCH(F$1,INDIRECT(nfl_game_result_header),0),FALSE)),"",VLOOKUP($B3123,INDIRECT(nfl_game_result),MATCH(F$1,INDIRECT(nfl_game_result_header),0),FALSE)),"error")</f>
        <v>37</v>
      </c>
      <c r="G3123" s="23">
        <f ca="1">IFERROR(IF(ISBLANK(VLOOKUP($B3123,INDIRECT(nfl_game_result),MATCH(G$1,INDIRECT(nfl_game_result_header),0),FALSE)),"",VLOOKUP($B3123,INDIRECT(nfl_game_result),MATCH(G$1,INDIRECT(nfl_game_result_header),0),FALSE)),"error")</f>
        <v>38.5</v>
      </c>
      <c r="H3123">
        <f ca="1">IFERROR(IF(ISBLANK(VLOOKUP($B3123,INDIRECT(nfl_game_result),MATCH(H$1,INDIRECT(nfl_game_result_header),0),FALSE)),"",VLOOKUP($B3123,INDIRECT(nfl_game_result),MATCH(H$1,INDIRECT(nfl_game_result_header),0),FALSE)),"error")</f>
        <v>7</v>
      </c>
      <c r="I3123">
        <f ca="1">IFERROR(IF(ISBLANK(VLOOKUP($B3123,INDIRECT(nfl_game_result),MATCH(I$1,INDIRECT(nfl_game_result_header),0),FALSE)),"",VLOOKUP($B3123,INDIRECT(nfl_game_result),MATCH(I$1,INDIRECT(nfl_game_result_header),0),FALSE)),"error")</f>
        <v>33</v>
      </c>
      <c r="J3123" t="str">
        <f ca="1">IFERROR(IF(ISBLANK(VLOOKUP($B3123,INDIRECT(nfl_game_result),MATCH(J$1,INDIRECT(nfl_game_result_header),0),FALSE)),"",VLOOKUP($B3123,INDIRECT(nfl_game_result),MATCH(J$1,INDIRECT(nfl_game_result_header),0),FALSE)),"error")</f>
        <v>CHI</v>
      </c>
      <c r="K3123" t="str">
        <f ca="1">IFERROR(IF(ISBLANK(VLOOKUP($B3123,INDIRECT(nfl_game_result),MATCH(K$1,INDIRECT(nfl_game_result_header),0),FALSE)),"",VLOOKUP($B3123,INDIRECT(nfl_game_result),MATCH(K$1,INDIRECT(nfl_game_result_header),0),FALSE)),"error")</f>
        <v>CHI</v>
      </c>
      <c r="L3123" s="23" t="str">
        <f ca="1">IFERROR(IF(ISBLANK(VLOOKUP($B3123,INDIRECT(nfl_game_result),MATCH(L$1,INDIRECT(nfl_game_result_header),0),FALSE)),"",VLOOKUP($B3123,INDIRECT(nfl_game_result),MATCH(L$1,INDIRECT(nfl_game_result_header),0),FALSE)),"error")</f>
        <v>O</v>
      </c>
      <c r="M3123" t="s">
        <v>14</v>
      </c>
      <c r="N3123">
        <v>-7</v>
      </c>
      <c r="O3123" t="s">
        <v>68</v>
      </c>
      <c r="P3123">
        <v>0.59</v>
      </c>
      <c r="Q3123" t="s">
        <v>68</v>
      </c>
      <c r="V3123" s="23" t="s">
        <v>416</v>
      </c>
      <c r="W3123">
        <f ca="1">VALUE(LEFT(C3123, 4))</f>
        <v>2017</v>
      </c>
      <c r="X3123">
        <f ca="1">VALUE(MID(C3123,6,FIND("_",C3123,6)-6))</f>
        <v>14</v>
      </c>
      <c r="Y3123">
        <f ca="1">IF(NOT(OR(ISBLANK(D3123),ISBLANK(E3123),D3123="",E3123="")),D3123-E3123,"")</f>
        <v>0</v>
      </c>
      <c r="Z3123">
        <f ca="1">IF(OR(NOT(ISNUMBER(D3123)),ISBLANK(D3123),D3123="",ISBLANK(N3123)),"",ABS(D3123-N3123))</f>
        <v>0.5</v>
      </c>
      <c r="AA3123">
        <f ca="1">IF(OR(ISBLANK(J3123),ISBLANK(O3123),J3123="",O3123=""),"",IF(J3123=O3123,1,0))</f>
        <v>1</v>
      </c>
      <c r="AB3123">
        <f ca="1">IF(OR(ISBLANK(K3123),ISBLANK(Q3123),K3123="",Q3123=""),"",IF(K3123=Q3123,1,0))</f>
        <v>1</v>
      </c>
      <c r="AC3123" s="23" t="str">
        <f t="shared" ca="1" si="48"/>
        <v/>
      </c>
    </row>
    <row r="3124" spans="1:29" x14ac:dyDescent="0.25">
      <c r="A3124" s="23">
        <v>3123</v>
      </c>
      <c r="B3124">
        <v>1536</v>
      </c>
      <c r="C3124" t="str">
        <f ca="1">IFERROR(VLOOKUP($B3124,INDIRECT(nfl_game_result),MATCH(C$1,INDIRECT(nfl_game_result_header),0),FALSE),"error")</f>
        <v>2017_14_DAL@NYG</v>
      </c>
      <c r="D3124">
        <f ca="1">IFERROR(IF(ISBLANK(VLOOKUP($B3124,INDIRECT(nfl_game_result),MATCH(D$1,INDIRECT(nfl_game_result_header),0),FALSE)),"",VLOOKUP($B3124,INDIRECT(nfl_game_result),MATCH(D$1,INDIRECT(nfl_game_result_header),0),FALSE)),"error")</f>
        <v>6</v>
      </c>
      <c r="E3124">
        <f ca="1">IFERROR(IF(ISBLANK(VLOOKUP($B3124,INDIRECT(nfl_game_result),MATCH(E$1,INDIRECT(nfl_game_result_header),0),FALSE)),"",VLOOKUP($B3124,INDIRECT(nfl_game_result),MATCH(E$1,INDIRECT(nfl_game_result_header),0),FALSE)),"error")</f>
        <v>3.5</v>
      </c>
      <c r="F3124" s="23">
        <f ca="1">IFERROR(IF(ISBLANK(VLOOKUP($B3124,INDIRECT(nfl_game_result),MATCH(F$1,INDIRECT(nfl_game_result_header),0),FALSE)),"",VLOOKUP($B3124,INDIRECT(nfl_game_result),MATCH(F$1,INDIRECT(nfl_game_result_header),0),FALSE)),"error")</f>
        <v>41</v>
      </c>
      <c r="G3124" s="23">
        <f ca="1">IFERROR(IF(ISBLANK(VLOOKUP($B3124,INDIRECT(nfl_game_result),MATCH(G$1,INDIRECT(nfl_game_result_header),0),FALSE)),"",VLOOKUP($B3124,INDIRECT(nfl_game_result),MATCH(G$1,INDIRECT(nfl_game_result_header),0),FALSE)),"error")</f>
        <v>41.5</v>
      </c>
      <c r="H3124">
        <f ca="1">IFERROR(IF(ISBLANK(VLOOKUP($B3124,INDIRECT(nfl_game_result),MATCH(H$1,INDIRECT(nfl_game_result_header),0),FALSE)),"",VLOOKUP($B3124,INDIRECT(nfl_game_result),MATCH(H$1,INDIRECT(nfl_game_result_header),0),FALSE)),"error")</f>
        <v>10</v>
      </c>
      <c r="I3124">
        <f ca="1">IFERROR(IF(ISBLANK(VLOOKUP($B3124,INDIRECT(nfl_game_result),MATCH(I$1,INDIRECT(nfl_game_result_header),0),FALSE)),"",VLOOKUP($B3124,INDIRECT(nfl_game_result),MATCH(I$1,INDIRECT(nfl_game_result_header),0),FALSE)),"error")</f>
        <v>30</v>
      </c>
      <c r="J3124" t="str">
        <f ca="1">IFERROR(IF(ISBLANK(VLOOKUP($B3124,INDIRECT(nfl_game_result),MATCH(J$1,INDIRECT(nfl_game_result_header),0),FALSE)),"",VLOOKUP($B3124,INDIRECT(nfl_game_result),MATCH(J$1,INDIRECT(nfl_game_result_header),0),FALSE)),"error")</f>
        <v>DAL</v>
      </c>
      <c r="K3124" t="str">
        <f ca="1">IFERROR(IF(ISBLANK(VLOOKUP($B3124,INDIRECT(nfl_game_result),MATCH(K$1,INDIRECT(nfl_game_result_header),0),FALSE)),"",VLOOKUP($B3124,INDIRECT(nfl_game_result),MATCH(K$1,INDIRECT(nfl_game_result_header),0),FALSE)),"error")</f>
        <v>DAL</v>
      </c>
      <c r="L3124" s="23" t="str">
        <f ca="1">IFERROR(IF(ISBLANK(VLOOKUP($B3124,INDIRECT(nfl_game_result),MATCH(L$1,INDIRECT(nfl_game_result_header),0),FALSE)),"",VLOOKUP($B3124,INDIRECT(nfl_game_result),MATCH(L$1,INDIRECT(nfl_game_result_header),0),FALSE)),"error")</f>
        <v>U</v>
      </c>
      <c r="M3124" t="s">
        <v>14</v>
      </c>
      <c r="N3124">
        <v>6</v>
      </c>
      <c r="O3124" t="s">
        <v>83</v>
      </c>
      <c r="P3124">
        <v>0.62</v>
      </c>
      <c r="Q3124" t="s">
        <v>83</v>
      </c>
      <c r="V3124" s="23" t="s">
        <v>416</v>
      </c>
      <c r="W3124">
        <f ca="1">VALUE(LEFT(C3124, 4))</f>
        <v>2017</v>
      </c>
      <c r="X3124">
        <f ca="1">VALUE(MID(C3124,6,FIND("_",C3124,6)-6))</f>
        <v>14</v>
      </c>
      <c r="Y3124">
        <f ca="1">IF(NOT(OR(ISBLANK(D3124),ISBLANK(E3124),D3124="",E3124="")),D3124-E3124,"")</f>
        <v>2.5</v>
      </c>
      <c r="Z3124">
        <f ca="1">IF(OR(NOT(ISNUMBER(D3124)),ISBLANK(D3124),D3124="",ISBLANK(N3124)),"",ABS(D3124-N3124))</f>
        <v>0</v>
      </c>
      <c r="AA3124">
        <f ca="1">IF(OR(ISBLANK(J3124),ISBLANK(O3124),J3124="",O3124=""),"",IF(J3124=O3124,1,0))</f>
        <v>0</v>
      </c>
      <c r="AB3124">
        <f ca="1">IF(OR(ISBLANK(K3124),ISBLANK(Q3124),K3124="",Q3124=""),"",IF(K3124=Q3124,1,0))</f>
        <v>0</v>
      </c>
      <c r="AC3124" s="23" t="str">
        <f t="shared" ca="1" si="48"/>
        <v/>
      </c>
    </row>
    <row r="3125" spans="1:29" x14ac:dyDescent="0.25">
      <c r="A3125" s="23">
        <v>3124</v>
      </c>
      <c r="B3125">
        <v>1537</v>
      </c>
      <c r="C3125" t="str">
        <f ca="1">IFERROR(VLOOKUP($B3125,INDIRECT(nfl_game_result),MATCH(C$1,INDIRECT(nfl_game_result_header),0),FALSE),"error")</f>
        <v>2017_14_TEN@ARI</v>
      </c>
      <c r="D3125">
        <f ca="1">IFERROR(IF(ISBLANK(VLOOKUP($B3125,INDIRECT(nfl_game_result),MATCH(D$1,INDIRECT(nfl_game_result_header),0),FALSE)),"",VLOOKUP($B3125,INDIRECT(nfl_game_result),MATCH(D$1,INDIRECT(nfl_game_result_header),0),FALSE)),"error")</f>
        <v>3</v>
      </c>
      <c r="E3125">
        <f ca="1">IFERROR(IF(ISBLANK(VLOOKUP($B3125,INDIRECT(nfl_game_result),MATCH(E$1,INDIRECT(nfl_game_result_header),0),FALSE)),"",VLOOKUP($B3125,INDIRECT(nfl_game_result),MATCH(E$1,INDIRECT(nfl_game_result_header),0),FALSE)),"error")</f>
        <v>3</v>
      </c>
      <c r="F3125" s="23">
        <f ca="1">IFERROR(IF(ISBLANK(VLOOKUP($B3125,INDIRECT(nfl_game_result),MATCH(F$1,INDIRECT(nfl_game_result_header),0),FALSE)),"",VLOOKUP($B3125,INDIRECT(nfl_game_result),MATCH(F$1,INDIRECT(nfl_game_result_header),0),FALSE)),"error")</f>
        <v>44</v>
      </c>
      <c r="G3125" s="23">
        <f ca="1">IFERROR(IF(ISBLANK(VLOOKUP($B3125,INDIRECT(nfl_game_result),MATCH(G$1,INDIRECT(nfl_game_result_header),0),FALSE)),"",VLOOKUP($B3125,INDIRECT(nfl_game_result),MATCH(G$1,INDIRECT(nfl_game_result_header),0),FALSE)),"error")</f>
        <v>43</v>
      </c>
      <c r="H3125">
        <f ca="1">IFERROR(IF(ISBLANK(VLOOKUP($B3125,INDIRECT(nfl_game_result),MATCH(H$1,INDIRECT(nfl_game_result_header),0),FALSE)),"",VLOOKUP($B3125,INDIRECT(nfl_game_result),MATCH(H$1,INDIRECT(nfl_game_result_header),0),FALSE)),"error")</f>
        <v>12</v>
      </c>
      <c r="I3125">
        <f ca="1">IFERROR(IF(ISBLANK(VLOOKUP($B3125,INDIRECT(nfl_game_result),MATCH(I$1,INDIRECT(nfl_game_result_header),0),FALSE)),"",VLOOKUP($B3125,INDIRECT(nfl_game_result),MATCH(I$1,INDIRECT(nfl_game_result_header),0),FALSE)),"error")</f>
        <v>7</v>
      </c>
      <c r="J3125" t="str">
        <f ca="1">IFERROR(IF(ISBLANK(VLOOKUP($B3125,INDIRECT(nfl_game_result),MATCH(J$1,INDIRECT(nfl_game_result_header),0),FALSE)),"",VLOOKUP($B3125,INDIRECT(nfl_game_result),MATCH(J$1,INDIRECT(nfl_game_result_header),0),FALSE)),"error")</f>
        <v>ARI</v>
      </c>
      <c r="K3125" t="str">
        <f ca="1">IFERROR(IF(ISBLANK(VLOOKUP($B3125,INDIRECT(nfl_game_result),MATCH(K$1,INDIRECT(nfl_game_result_header),0),FALSE)),"",VLOOKUP($B3125,INDIRECT(nfl_game_result),MATCH(K$1,INDIRECT(nfl_game_result_header),0),FALSE)),"error")</f>
        <v>ARI</v>
      </c>
      <c r="L3125" s="23" t="str">
        <f ca="1">IFERROR(IF(ISBLANK(VLOOKUP($B3125,INDIRECT(nfl_game_result),MATCH(L$1,INDIRECT(nfl_game_result_header),0),FALSE)),"",VLOOKUP($B3125,INDIRECT(nfl_game_result),MATCH(L$1,INDIRECT(nfl_game_result_header),0),FALSE)),"error")</f>
        <v>U</v>
      </c>
      <c r="M3125" t="s">
        <v>14</v>
      </c>
      <c r="N3125">
        <v>4.5</v>
      </c>
      <c r="O3125" t="s">
        <v>93</v>
      </c>
      <c r="P3125">
        <v>0.6</v>
      </c>
      <c r="Q3125" t="s">
        <v>93</v>
      </c>
      <c r="V3125" s="23" t="s">
        <v>416</v>
      </c>
      <c r="W3125">
        <f ca="1">VALUE(LEFT(C3125, 4))</f>
        <v>2017</v>
      </c>
      <c r="X3125">
        <f ca="1">VALUE(MID(C3125,6,FIND("_",C3125,6)-6))</f>
        <v>14</v>
      </c>
      <c r="Y3125">
        <f ca="1">IF(NOT(OR(ISBLANK(D3125),ISBLANK(E3125),D3125="",E3125="")),D3125-E3125,"")</f>
        <v>0</v>
      </c>
      <c r="Z3125">
        <f ca="1">IF(OR(NOT(ISNUMBER(D3125)),ISBLANK(D3125),D3125="",ISBLANK(N3125)),"",ABS(D3125-N3125))</f>
        <v>1.5</v>
      </c>
      <c r="AA3125">
        <f ca="1">IF(OR(ISBLANK(J3125),ISBLANK(O3125),J3125="",O3125=""),"",IF(J3125=O3125,1,0))</f>
        <v>0</v>
      </c>
      <c r="AB3125">
        <f ca="1">IF(OR(ISBLANK(K3125),ISBLANK(Q3125),K3125="",Q3125=""),"",IF(K3125=Q3125,1,0))</f>
        <v>0</v>
      </c>
      <c r="AC3125" s="23" t="str">
        <f t="shared" ca="1" si="48"/>
        <v/>
      </c>
    </row>
    <row r="3126" spans="1:29" x14ac:dyDescent="0.25">
      <c r="A3126" s="23">
        <v>3125</v>
      </c>
      <c r="B3126">
        <v>1538</v>
      </c>
      <c r="C3126" t="str">
        <f ca="1">IFERROR(VLOOKUP($B3126,INDIRECT(nfl_game_result),MATCH(C$1,INDIRECT(nfl_game_result_header),0),FALSE),"error")</f>
        <v>2017_14_NYJ@DEN</v>
      </c>
      <c r="D3126">
        <f ca="1">IFERROR(IF(ISBLANK(VLOOKUP($B3126,INDIRECT(nfl_game_result),MATCH(D$1,INDIRECT(nfl_game_result_header),0),FALSE)),"",VLOOKUP($B3126,INDIRECT(nfl_game_result),MATCH(D$1,INDIRECT(nfl_game_result_header),0),FALSE)),"error")</f>
        <v>-1</v>
      </c>
      <c r="E3126">
        <f ca="1">IFERROR(IF(ISBLANK(VLOOKUP($B3126,INDIRECT(nfl_game_result),MATCH(E$1,INDIRECT(nfl_game_result_header),0),FALSE)),"",VLOOKUP($B3126,INDIRECT(nfl_game_result),MATCH(E$1,INDIRECT(nfl_game_result_header),0),FALSE)),"error")</f>
        <v>1</v>
      </c>
      <c r="F3126" s="23">
        <f ca="1">IFERROR(IF(ISBLANK(VLOOKUP($B3126,INDIRECT(nfl_game_result),MATCH(F$1,INDIRECT(nfl_game_result_header),0),FALSE)),"",VLOOKUP($B3126,INDIRECT(nfl_game_result),MATCH(F$1,INDIRECT(nfl_game_result_header),0),FALSE)),"error")</f>
        <v>40.5</v>
      </c>
      <c r="G3126" s="23">
        <f ca="1">IFERROR(IF(ISBLANK(VLOOKUP($B3126,INDIRECT(nfl_game_result),MATCH(G$1,INDIRECT(nfl_game_result_header),0),FALSE)),"",VLOOKUP($B3126,INDIRECT(nfl_game_result),MATCH(G$1,INDIRECT(nfl_game_result_header),0),FALSE)),"error")</f>
        <v>41.5</v>
      </c>
      <c r="H3126">
        <f ca="1">IFERROR(IF(ISBLANK(VLOOKUP($B3126,INDIRECT(nfl_game_result),MATCH(H$1,INDIRECT(nfl_game_result_header),0),FALSE)),"",VLOOKUP($B3126,INDIRECT(nfl_game_result),MATCH(H$1,INDIRECT(nfl_game_result_header),0),FALSE)),"error")</f>
        <v>23</v>
      </c>
      <c r="I3126">
        <f ca="1">IFERROR(IF(ISBLANK(VLOOKUP($B3126,INDIRECT(nfl_game_result),MATCH(I$1,INDIRECT(nfl_game_result_header),0),FALSE)),"",VLOOKUP($B3126,INDIRECT(nfl_game_result),MATCH(I$1,INDIRECT(nfl_game_result_header),0),FALSE)),"error")</f>
        <v>0</v>
      </c>
      <c r="J3126" t="str">
        <f ca="1">IFERROR(IF(ISBLANK(VLOOKUP($B3126,INDIRECT(nfl_game_result),MATCH(J$1,INDIRECT(nfl_game_result_header),0),FALSE)),"",VLOOKUP($B3126,INDIRECT(nfl_game_result),MATCH(J$1,INDIRECT(nfl_game_result_header),0),FALSE)),"error")</f>
        <v>DEN</v>
      </c>
      <c r="K3126" t="str">
        <f ca="1">IFERROR(IF(ISBLANK(VLOOKUP($B3126,INDIRECT(nfl_game_result),MATCH(K$1,INDIRECT(nfl_game_result_header),0),FALSE)),"",VLOOKUP($B3126,INDIRECT(nfl_game_result),MATCH(K$1,INDIRECT(nfl_game_result_header),0),FALSE)),"error")</f>
        <v>DEN</v>
      </c>
      <c r="L3126" s="23" t="str">
        <f ca="1">IFERROR(IF(ISBLANK(VLOOKUP($B3126,INDIRECT(nfl_game_result),MATCH(L$1,INDIRECT(nfl_game_result_header),0),FALSE)),"",VLOOKUP($B3126,INDIRECT(nfl_game_result),MATCH(L$1,INDIRECT(nfl_game_result_header),0),FALSE)),"error")</f>
        <v>U</v>
      </c>
      <c r="M3126" t="s">
        <v>14</v>
      </c>
      <c r="N3126">
        <v>-2</v>
      </c>
      <c r="O3126" t="s">
        <v>72</v>
      </c>
      <c r="P3126">
        <v>0.51</v>
      </c>
      <c r="Q3126" t="s">
        <v>72</v>
      </c>
      <c r="V3126" s="23" t="s">
        <v>416</v>
      </c>
      <c r="W3126">
        <f ca="1">VALUE(LEFT(C3126, 4))</f>
        <v>2017</v>
      </c>
      <c r="X3126">
        <f ca="1">VALUE(MID(C3126,6,FIND("_",C3126,6)-6))</f>
        <v>14</v>
      </c>
      <c r="Y3126">
        <f ca="1">IF(NOT(OR(ISBLANK(D3126),ISBLANK(E3126),D3126="",E3126="")),D3126-E3126,"")</f>
        <v>-2</v>
      </c>
      <c r="Z3126">
        <f ca="1">IF(OR(NOT(ISNUMBER(D3126)),ISBLANK(D3126),D3126="",ISBLANK(N3126)),"",ABS(D3126-N3126))</f>
        <v>1</v>
      </c>
      <c r="AA3126">
        <f ca="1">IF(OR(ISBLANK(J3126),ISBLANK(O3126),J3126="",O3126=""),"",IF(J3126=O3126,1,0))</f>
        <v>1</v>
      </c>
      <c r="AB3126">
        <f ca="1">IF(OR(ISBLANK(K3126),ISBLANK(Q3126),K3126="",Q3126=""),"",IF(K3126=Q3126,1,0))</f>
        <v>1</v>
      </c>
      <c r="AC3126" s="23" t="str">
        <f t="shared" ca="1" si="48"/>
        <v/>
      </c>
    </row>
    <row r="3127" spans="1:29" x14ac:dyDescent="0.25">
      <c r="A3127" s="23">
        <v>3126</v>
      </c>
      <c r="B3127">
        <v>1539</v>
      </c>
      <c r="C3127" t="str">
        <f ca="1">IFERROR(VLOOKUP($B3127,INDIRECT(nfl_game_result),MATCH(C$1,INDIRECT(nfl_game_result_header),0),FALSE),"error")</f>
        <v>2017_14_WAS@LAC</v>
      </c>
      <c r="D3127">
        <f ca="1">IFERROR(IF(ISBLANK(VLOOKUP($B3127,INDIRECT(nfl_game_result),MATCH(D$1,INDIRECT(nfl_game_result_header),0),FALSE)),"",VLOOKUP($B3127,INDIRECT(nfl_game_result),MATCH(D$1,INDIRECT(nfl_game_result_header),0),FALSE)),"error")</f>
        <v>-6.5</v>
      </c>
      <c r="E3127">
        <f ca="1">IFERROR(IF(ISBLANK(VLOOKUP($B3127,INDIRECT(nfl_game_result),MATCH(E$1,INDIRECT(nfl_game_result_header),0),FALSE)),"",VLOOKUP($B3127,INDIRECT(nfl_game_result),MATCH(E$1,INDIRECT(nfl_game_result_header),0),FALSE)),"error")</f>
        <v>-6</v>
      </c>
      <c r="F3127" s="23">
        <f ca="1">IFERROR(IF(ISBLANK(VLOOKUP($B3127,INDIRECT(nfl_game_result),MATCH(F$1,INDIRECT(nfl_game_result_header),0),FALSE)),"",VLOOKUP($B3127,INDIRECT(nfl_game_result),MATCH(F$1,INDIRECT(nfl_game_result_header),0),FALSE)),"error")</f>
        <v>46</v>
      </c>
      <c r="G3127" s="23">
        <f ca="1">IFERROR(IF(ISBLANK(VLOOKUP($B3127,INDIRECT(nfl_game_result),MATCH(G$1,INDIRECT(nfl_game_result_header),0),FALSE)),"",VLOOKUP($B3127,INDIRECT(nfl_game_result),MATCH(G$1,INDIRECT(nfl_game_result_header),0),FALSE)),"error")</f>
        <v>46.5</v>
      </c>
      <c r="H3127">
        <f ca="1">IFERROR(IF(ISBLANK(VLOOKUP($B3127,INDIRECT(nfl_game_result),MATCH(H$1,INDIRECT(nfl_game_result_header),0),FALSE)),"",VLOOKUP($B3127,INDIRECT(nfl_game_result),MATCH(H$1,INDIRECT(nfl_game_result_header),0),FALSE)),"error")</f>
        <v>30</v>
      </c>
      <c r="I3127">
        <f ca="1">IFERROR(IF(ISBLANK(VLOOKUP($B3127,INDIRECT(nfl_game_result),MATCH(I$1,INDIRECT(nfl_game_result_header),0),FALSE)),"",VLOOKUP($B3127,INDIRECT(nfl_game_result),MATCH(I$1,INDIRECT(nfl_game_result_header),0),FALSE)),"error")</f>
        <v>13</v>
      </c>
      <c r="J3127" t="str">
        <f ca="1">IFERROR(IF(ISBLANK(VLOOKUP($B3127,INDIRECT(nfl_game_result),MATCH(J$1,INDIRECT(nfl_game_result_header),0),FALSE)),"",VLOOKUP($B3127,INDIRECT(nfl_game_result),MATCH(J$1,INDIRECT(nfl_game_result_header),0),FALSE)),"error")</f>
        <v>LAC</v>
      </c>
      <c r="K3127" t="str">
        <f ca="1">IFERROR(IF(ISBLANK(VLOOKUP($B3127,INDIRECT(nfl_game_result),MATCH(K$1,INDIRECT(nfl_game_result_header),0),FALSE)),"",VLOOKUP($B3127,INDIRECT(nfl_game_result),MATCH(K$1,INDIRECT(nfl_game_result_header),0),FALSE)),"error")</f>
        <v>LAC</v>
      </c>
      <c r="L3127" s="23" t="str">
        <f ca="1">IFERROR(IF(ISBLANK(VLOOKUP($B3127,INDIRECT(nfl_game_result),MATCH(L$1,INDIRECT(nfl_game_result_header),0),FALSE)),"",VLOOKUP($B3127,INDIRECT(nfl_game_result),MATCH(L$1,INDIRECT(nfl_game_result_header),0),FALSE)),"error")</f>
        <v>U</v>
      </c>
      <c r="M3127" t="s">
        <v>14</v>
      </c>
      <c r="N3127">
        <v>-5</v>
      </c>
      <c r="O3127" t="s">
        <v>122</v>
      </c>
      <c r="P3127">
        <v>0.56999999999999995</v>
      </c>
      <c r="Q3127" t="s">
        <v>122</v>
      </c>
      <c r="V3127" s="23" t="s">
        <v>416</v>
      </c>
      <c r="W3127">
        <f ca="1">VALUE(LEFT(C3127, 4))</f>
        <v>2017</v>
      </c>
      <c r="X3127">
        <f ca="1">VALUE(MID(C3127,6,FIND("_",C3127,6)-6))</f>
        <v>14</v>
      </c>
      <c r="Y3127">
        <f ca="1">IF(NOT(OR(ISBLANK(D3127),ISBLANK(E3127),D3127="",E3127="")),D3127-E3127,"")</f>
        <v>-0.5</v>
      </c>
      <c r="Z3127">
        <f ca="1">IF(OR(NOT(ISNUMBER(D3127)),ISBLANK(D3127),D3127="",ISBLANK(N3127)),"",ABS(D3127-N3127))</f>
        <v>1.5</v>
      </c>
      <c r="AA3127">
        <f ca="1">IF(OR(ISBLANK(J3127),ISBLANK(O3127),J3127="",O3127=""),"",IF(J3127=O3127,1,0))</f>
        <v>1</v>
      </c>
      <c r="AB3127">
        <f ca="1">IF(OR(ISBLANK(K3127),ISBLANK(Q3127),K3127="",Q3127=""),"",IF(K3127=Q3127,1,0))</f>
        <v>1</v>
      </c>
      <c r="AC3127" s="23" t="str">
        <f t="shared" ca="1" si="48"/>
        <v/>
      </c>
    </row>
    <row r="3128" spans="1:29" x14ac:dyDescent="0.25">
      <c r="A3128" s="23">
        <v>3127</v>
      </c>
      <c r="B3128">
        <v>1540</v>
      </c>
      <c r="C3128" t="str">
        <f ca="1">IFERROR(VLOOKUP($B3128,INDIRECT(nfl_game_result),MATCH(C$1,INDIRECT(nfl_game_result_header),0),FALSE),"error")</f>
        <v>2017_14_SEA@JAX</v>
      </c>
      <c r="D3128">
        <f ca="1">IFERROR(IF(ISBLANK(VLOOKUP($B3128,INDIRECT(nfl_game_result),MATCH(D$1,INDIRECT(nfl_game_result_header),0),FALSE)),"",VLOOKUP($B3128,INDIRECT(nfl_game_result),MATCH(D$1,INDIRECT(nfl_game_result_header),0),FALSE)),"error")</f>
        <v>-2.5</v>
      </c>
      <c r="E3128">
        <f ca="1">IFERROR(IF(ISBLANK(VLOOKUP($B3128,INDIRECT(nfl_game_result),MATCH(E$1,INDIRECT(nfl_game_result_header),0),FALSE)),"",VLOOKUP($B3128,INDIRECT(nfl_game_result),MATCH(E$1,INDIRECT(nfl_game_result_header),0),FALSE)),"error")</f>
        <v>-2.5</v>
      </c>
      <c r="F3128" s="23">
        <f ca="1">IFERROR(IF(ISBLANK(VLOOKUP($B3128,INDIRECT(nfl_game_result),MATCH(F$1,INDIRECT(nfl_game_result_header),0),FALSE)),"",VLOOKUP($B3128,INDIRECT(nfl_game_result),MATCH(F$1,INDIRECT(nfl_game_result_header),0),FALSE)),"error")</f>
        <v>39.5</v>
      </c>
      <c r="G3128" s="23">
        <f ca="1">IFERROR(IF(ISBLANK(VLOOKUP($B3128,INDIRECT(nfl_game_result),MATCH(G$1,INDIRECT(nfl_game_result_header),0),FALSE)),"",VLOOKUP($B3128,INDIRECT(nfl_game_result),MATCH(G$1,INDIRECT(nfl_game_result_header),0),FALSE)),"error")</f>
        <v>40</v>
      </c>
      <c r="H3128">
        <f ca="1">IFERROR(IF(ISBLANK(VLOOKUP($B3128,INDIRECT(nfl_game_result),MATCH(H$1,INDIRECT(nfl_game_result_header),0),FALSE)),"",VLOOKUP($B3128,INDIRECT(nfl_game_result),MATCH(H$1,INDIRECT(nfl_game_result_header),0),FALSE)),"error")</f>
        <v>30</v>
      </c>
      <c r="I3128">
        <f ca="1">IFERROR(IF(ISBLANK(VLOOKUP($B3128,INDIRECT(nfl_game_result),MATCH(I$1,INDIRECT(nfl_game_result_header),0),FALSE)),"",VLOOKUP($B3128,INDIRECT(nfl_game_result),MATCH(I$1,INDIRECT(nfl_game_result_header),0),FALSE)),"error")</f>
        <v>24</v>
      </c>
      <c r="J3128" t="str">
        <f ca="1">IFERROR(IF(ISBLANK(VLOOKUP($B3128,INDIRECT(nfl_game_result),MATCH(J$1,INDIRECT(nfl_game_result_header),0),FALSE)),"",VLOOKUP($B3128,INDIRECT(nfl_game_result),MATCH(J$1,INDIRECT(nfl_game_result_header),0),FALSE)),"error")</f>
        <v>JAX</v>
      </c>
      <c r="K3128" t="str">
        <f ca="1">IFERROR(IF(ISBLANK(VLOOKUP($B3128,INDIRECT(nfl_game_result),MATCH(K$1,INDIRECT(nfl_game_result_header),0),FALSE)),"",VLOOKUP($B3128,INDIRECT(nfl_game_result),MATCH(K$1,INDIRECT(nfl_game_result_header),0),FALSE)),"error")</f>
        <v>JAX</v>
      </c>
      <c r="L3128" s="23" t="str">
        <f ca="1">IFERROR(IF(ISBLANK(VLOOKUP($B3128,INDIRECT(nfl_game_result),MATCH(L$1,INDIRECT(nfl_game_result_header),0),FALSE)),"",VLOOKUP($B3128,INDIRECT(nfl_game_result),MATCH(L$1,INDIRECT(nfl_game_result_header),0),FALSE)),"error")</f>
        <v>O</v>
      </c>
      <c r="M3128" t="s">
        <v>14</v>
      </c>
      <c r="N3128">
        <v>-3</v>
      </c>
      <c r="O3128" t="s">
        <v>77</v>
      </c>
      <c r="P3128">
        <v>0.56000000000000005</v>
      </c>
      <c r="Q3128" t="s">
        <v>77</v>
      </c>
      <c r="V3128" s="23" t="s">
        <v>416</v>
      </c>
      <c r="W3128">
        <f ca="1">VALUE(LEFT(C3128, 4))</f>
        <v>2017</v>
      </c>
      <c r="X3128">
        <f ca="1">VALUE(MID(C3128,6,FIND("_",C3128,6)-6))</f>
        <v>14</v>
      </c>
      <c r="Y3128">
        <f ca="1">IF(NOT(OR(ISBLANK(D3128),ISBLANK(E3128),D3128="",E3128="")),D3128-E3128,"")</f>
        <v>0</v>
      </c>
      <c r="Z3128">
        <f ca="1">IF(OR(NOT(ISNUMBER(D3128)),ISBLANK(D3128),D3128="",ISBLANK(N3128)),"",ABS(D3128-N3128))</f>
        <v>0.5</v>
      </c>
      <c r="AA3128">
        <f ca="1">IF(OR(ISBLANK(J3128),ISBLANK(O3128),J3128="",O3128=""),"",IF(J3128=O3128,1,0))</f>
        <v>1</v>
      </c>
      <c r="AB3128">
        <f ca="1">IF(OR(ISBLANK(K3128),ISBLANK(Q3128),K3128="",Q3128=""),"",IF(K3128=Q3128,1,0))</f>
        <v>1</v>
      </c>
      <c r="AC3128" s="23" t="str">
        <f t="shared" ca="1" si="48"/>
        <v/>
      </c>
    </row>
    <row r="3129" spans="1:29" x14ac:dyDescent="0.25">
      <c r="A3129" s="23">
        <v>3128</v>
      </c>
      <c r="B3129">
        <v>1541</v>
      </c>
      <c r="C3129" t="str">
        <f ca="1">IFERROR(VLOOKUP($B3129,INDIRECT(nfl_game_result),MATCH(C$1,INDIRECT(nfl_game_result_header),0),FALSE),"error")</f>
        <v>2017_14_PHI@LAR</v>
      </c>
      <c r="D3129">
        <f ca="1">IFERROR(IF(ISBLANK(VLOOKUP($B3129,INDIRECT(nfl_game_result),MATCH(D$1,INDIRECT(nfl_game_result_header),0),FALSE)),"",VLOOKUP($B3129,INDIRECT(nfl_game_result),MATCH(D$1,INDIRECT(nfl_game_result_header),0),FALSE)),"error")</f>
        <v>1.5</v>
      </c>
      <c r="E3129">
        <f ca="1">IFERROR(IF(ISBLANK(VLOOKUP($B3129,INDIRECT(nfl_game_result),MATCH(E$1,INDIRECT(nfl_game_result_header),0),FALSE)),"",VLOOKUP($B3129,INDIRECT(nfl_game_result),MATCH(E$1,INDIRECT(nfl_game_result_header),0),FALSE)),"error")</f>
        <v>-1</v>
      </c>
      <c r="F3129" s="23">
        <f ca="1">IFERROR(IF(ISBLANK(VLOOKUP($B3129,INDIRECT(nfl_game_result),MATCH(F$1,INDIRECT(nfl_game_result_header),0),FALSE)),"",VLOOKUP($B3129,INDIRECT(nfl_game_result),MATCH(F$1,INDIRECT(nfl_game_result_header),0),FALSE)),"error")</f>
        <v>51</v>
      </c>
      <c r="G3129" s="23">
        <f ca="1">IFERROR(IF(ISBLANK(VLOOKUP($B3129,INDIRECT(nfl_game_result),MATCH(G$1,INDIRECT(nfl_game_result_header),0),FALSE)),"",VLOOKUP($B3129,INDIRECT(nfl_game_result),MATCH(G$1,INDIRECT(nfl_game_result_header),0),FALSE)),"error")</f>
        <v>48</v>
      </c>
      <c r="H3129">
        <f ca="1">IFERROR(IF(ISBLANK(VLOOKUP($B3129,INDIRECT(nfl_game_result),MATCH(H$1,INDIRECT(nfl_game_result_header),0),FALSE)),"",VLOOKUP($B3129,INDIRECT(nfl_game_result),MATCH(H$1,INDIRECT(nfl_game_result_header),0),FALSE)),"error")</f>
        <v>43</v>
      </c>
      <c r="I3129">
        <f ca="1">IFERROR(IF(ISBLANK(VLOOKUP($B3129,INDIRECT(nfl_game_result),MATCH(I$1,INDIRECT(nfl_game_result_header),0),FALSE)),"",VLOOKUP($B3129,INDIRECT(nfl_game_result),MATCH(I$1,INDIRECT(nfl_game_result_header),0),FALSE)),"error")</f>
        <v>35</v>
      </c>
      <c r="J3129" t="str">
        <f ca="1">IFERROR(IF(ISBLANK(VLOOKUP($B3129,INDIRECT(nfl_game_result),MATCH(J$1,INDIRECT(nfl_game_result_header),0),FALSE)),"",VLOOKUP($B3129,INDIRECT(nfl_game_result),MATCH(J$1,INDIRECT(nfl_game_result_header),0),FALSE)),"error")</f>
        <v>LAR</v>
      </c>
      <c r="K3129" t="str">
        <f ca="1">IFERROR(IF(ISBLANK(VLOOKUP($B3129,INDIRECT(nfl_game_result),MATCH(K$1,INDIRECT(nfl_game_result_header),0),FALSE)),"",VLOOKUP($B3129,INDIRECT(nfl_game_result),MATCH(K$1,INDIRECT(nfl_game_result_header),0),FALSE)),"error")</f>
        <v>LAR</v>
      </c>
      <c r="L3129" s="23" t="str">
        <f ca="1">IFERROR(IF(ISBLANK(VLOOKUP($B3129,INDIRECT(nfl_game_result),MATCH(L$1,INDIRECT(nfl_game_result_header),0),FALSE)),"",VLOOKUP($B3129,INDIRECT(nfl_game_result),MATCH(L$1,INDIRECT(nfl_game_result_header),0),FALSE)),"error")</f>
        <v>O</v>
      </c>
      <c r="M3129" t="s">
        <v>14</v>
      </c>
      <c r="N3129">
        <v>0</v>
      </c>
      <c r="O3129" t="s">
        <v>86</v>
      </c>
      <c r="P3129">
        <v>0.55000000000000004</v>
      </c>
      <c r="Q3129" t="s">
        <v>86</v>
      </c>
      <c r="V3129" s="23" t="s">
        <v>416</v>
      </c>
      <c r="W3129">
        <f ca="1">VALUE(LEFT(C3129, 4))</f>
        <v>2017</v>
      </c>
      <c r="X3129">
        <f ca="1">VALUE(MID(C3129,6,FIND("_",C3129,6)-6))</f>
        <v>14</v>
      </c>
      <c r="Y3129">
        <f ca="1">IF(NOT(OR(ISBLANK(D3129),ISBLANK(E3129),D3129="",E3129="")),D3129-E3129,"")</f>
        <v>2.5</v>
      </c>
      <c r="Z3129">
        <f ca="1">IF(OR(NOT(ISNUMBER(D3129)),ISBLANK(D3129),D3129="",ISBLANK(N3129)),"",ABS(D3129-N3129))</f>
        <v>1.5</v>
      </c>
      <c r="AA3129">
        <f ca="1">IF(OR(ISBLANK(J3129),ISBLANK(O3129),J3129="",O3129=""),"",IF(J3129=O3129,1,0))</f>
        <v>0</v>
      </c>
      <c r="AB3129">
        <f ca="1">IF(OR(ISBLANK(K3129),ISBLANK(Q3129),K3129="",Q3129=""),"",IF(K3129=Q3129,1,0))</f>
        <v>0</v>
      </c>
      <c r="AC3129" s="23" t="str">
        <f t="shared" ca="1" si="48"/>
        <v/>
      </c>
    </row>
    <row r="3130" spans="1:29" x14ac:dyDescent="0.25">
      <c r="A3130" s="23">
        <v>3129</v>
      </c>
      <c r="B3130">
        <v>1542</v>
      </c>
      <c r="C3130" t="str">
        <f ca="1">IFERROR(VLOOKUP($B3130,INDIRECT(nfl_game_result),MATCH(C$1,INDIRECT(nfl_game_result_header),0),FALSE),"error")</f>
        <v>2017_14_BAL@PIT</v>
      </c>
      <c r="D3130">
        <f ca="1">IFERROR(IF(ISBLANK(VLOOKUP($B3130,INDIRECT(nfl_game_result),MATCH(D$1,INDIRECT(nfl_game_result_header),0),FALSE)),"",VLOOKUP($B3130,INDIRECT(nfl_game_result),MATCH(D$1,INDIRECT(nfl_game_result_header),0),FALSE)),"error")</f>
        <v>-7</v>
      </c>
      <c r="E3130">
        <f ca="1">IFERROR(IF(ISBLANK(VLOOKUP($B3130,INDIRECT(nfl_game_result),MATCH(E$1,INDIRECT(nfl_game_result_header),0),FALSE)),"",VLOOKUP($B3130,INDIRECT(nfl_game_result),MATCH(E$1,INDIRECT(nfl_game_result_header),0),FALSE)),"error")</f>
        <v>-4.5</v>
      </c>
      <c r="F3130" s="23">
        <f ca="1">IFERROR(IF(ISBLANK(VLOOKUP($B3130,INDIRECT(nfl_game_result),MATCH(F$1,INDIRECT(nfl_game_result_header),0),FALSE)),"",VLOOKUP($B3130,INDIRECT(nfl_game_result),MATCH(F$1,INDIRECT(nfl_game_result_header),0),FALSE)),"error")</f>
        <v>44</v>
      </c>
      <c r="G3130" s="23">
        <f ca="1">IFERROR(IF(ISBLANK(VLOOKUP($B3130,INDIRECT(nfl_game_result),MATCH(G$1,INDIRECT(nfl_game_result_header),0),FALSE)),"",VLOOKUP($B3130,INDIRECT(nfl_game_result),MATCH(G$1,INDIRECT(nfl_game_result_header),0),FALSE)),"error")</f>
        <v>443.5</v>
      </c>
      <c r="H3130">
        <f ca="1">IFERROR(IF(ISBLANK(VLOOKUP($B3130,INDIRECT(nfl_game_result),MATCH(H$1,INDIRECT(nfl_game_result_header),0),FALSE)),"",VLOOKUP($B3130,INDIRECT(nfl_game_result),MATCH(H$1,INDIRECT(nfl_game_result_header),0),FALSE)),"error")</f>
        <v>39</v>
      </c>
      <c r="I3130">
        <f ca="1">IFERROR(IF(ISBLANK(VLOOKUP($B3130,INDIRECT(nfl_game_result),MATCH(I$1,INDIRECT(nfl_game_result_header),0),FALSE)),"",VLOOKUP($B3130,INDIRECT(nfl_game_result),MATCH(I$1,INDIRECT(nfl_game_result_header),0),FALSE)),"error")</f>
        <v>38</v>
      </c>
      <c r="J3130" t="str">
        <f ca="1">IFERROR(IF(ISBLANK(VLOOKUP($B3130,INDIRECT(nfl_game_result),MATCH(J$1,INDIRECT(nfl_game_result_header),0),FALSE)),"",VLOOKUP($B3130,INDIRECT(nfl_game_result),MATCH(J$1,INDIRECT(nfl_game_result_header),0),FALSE)),"error")</f>
        <v>BAL</v>
      </c>
      <c r="K3130" t="str">
        <f ca="1">IFERROR(IF(ISBLANK(VLOOKUP($B3130,INDIRECT(nfl_game_result),MATCH(K$1,INDIRECT(nfl_game_result_header),0),FALSE)),"",VLOOKUP($B3130,INDIRECT(nfl_game_result),MATCH(K$1,INDIRECT(nfl_game_result_header),0),FALSE)),"error")</f>
        <v>PIT</v>
      </c>
      <c r="L3130" s="23" t="str">
        <f ca="1">IFERROR(IF(ISBLANK(VLOOKUP($B3130,INDIRECT(nfl_game_result),MATCH(L$1,INDIRECT(nfl_game_result_header),0),FALSE)),"",VLOOKUP($B3130,INDIRECT(nfl_game_result),MATCH(L$1,INDIRECT(nfl_game_result_header),0),FALSE)),"error")</f>
        <v>U</v>
      </c>
      <c r="M3130" t="s">
        <v>14</v>
      </c>
      <c r="N3130">
        <v>-7</v>
      </c>
      <c r="O3130" t="s">
        <v>65</v>
      </c>
      <c r="P3130">
        <v>0.7</v>
      </c>
      <c r="Q3130" t="s">
        <v>65</v>
      </c>
      <c r="V3130" s="23" t="s">
        <v>416</v>
      </c>
      <c r="W3130">
        <f ca="1">VALUE(LEFT(C3130, 4))</f>
        <v>2017</v>
      </c>
      <c r="X3130">
        <f ca="1">VALUE(MID(C3130,6,FIND("_",C3130,6)-6))</f>
        <v>14</v>
      </c>
      <c r="Y3130">
        <f ca="1">IF(NOT(OR(ISBLANK(D3130),ISBLANK(E3130),D3130="",E3130="")),D3130-E3130,"")</f>
        <v>-2.5</v>
      </c>
      <c r="Z3130">
        <f ca="1">IF(OR(NOT(ISNUMBER(D3130)),ISBLANK(D3130),D3130="",ISBLANK(N3130)),"",ABS(D3130-N3130))</f>
        <v>0</v>
      </c>
      <c r="AA3130">
        <f ca="1">IF(OR(ISBLANK(J3130),ISBLANK(O3130),J3130="",O3130=""),"",IF(J3130=O3130,1,0))</f>
        <v>1</v>
      </c>
      <c r="AB3130">
        <f ca="1">IF(OR(ISBLANK(K3130),ISBLANK(Q3130),K3130="",Q3130=""),"",IF(K3130=Q3130,1,0))</f>
        <v>0</v>
      </c>
      <c r="AC3130" s="23" t="str">
        <f t="shared" ca="1" si="48"/>
        <v/>
      </c>
    </row>
    <row r="3131" spans="1:29" x14ac:dyDescent="0.25">
      <c r="A3131" s="23">
        <v>3130</v>
      </c>
      <c r="B3131">
        <v>1543</v>
      </c>
      <c r="C3131" t="str">
        <f ca="1">IFERROR(VLOOKUP($B3131,INDIRECT(nfl_game_result),MATCH(C$1,INDIRECT(nfl_game_result_header),0),FALSE),"error")</f>
        <v>2017_14_NWE@MIA</v>
      </c>
      <c r="D3131">
        <f ca="1">IFERROR(IF(ISBLANK(VLOOKUP($B3131,INDIRECT(nfl_game_result),MATCH(D$1,INDIRECT(nfl_game_result_header),0),FALSE)),"",VLOOKUP($B3131,INDIRECT(nfl_game_result),MATCH(D$1,INDIRECT(nfl_game_result_header),0),FALSE)),"error")</f>
        <v>12</v>
      </c>
      <c r="E3131">
        <f ca="1">IFERROR(IF(ISBLANK(VLOOKUP($B3131,INDIRECT(nfl_game_result),MATCH(E$1,INDIRECT(nfl_game_result_header),0),FALSE)),"",VLOOKUP($B3131,INDIRECT(nfl_game_result),MATCH(E$1,INDIRECT(nfl_game_result_header),0),FALSE)),"error")</f>
        <v>11</v>
      </c>
      <c r="F3131" s="23">
        <f ca="1">IFERROR(IF(ISBLANK(VLOOKUP($B3131,INDIRECT(nfl_game_result),MATCH(F$1,INDIRECT(nfl_game_result_header),0),FALSE)),"",VLOOKUP($B3131,INDIRECT(nfl_game_result),MATCH(F$1,INDIRECT(nfl_game_result_header),0),FALSE)),"error")</f>
        <v>47.5</v>
      </c>
      <c r="G3131" s="23">
        <f ca="1">IFERROR(IF(ISBLANK(VLOOKUP($B3131,INDIRECT(nfl_game_result),MATCH(G$1,INDIRECT(nfl_game_result_header),0),FALSE)),"",VLOOKUP($B3131,INDIRECT(nfl_game_result),MATCH(G$1,INDIRECT(nfl_game_result_header),0),FALSE)),"error")</f>
        <v>47.5</v>
      </c>
      <c r="H3131">
        <f ca="1">IFERROR(IF(ISBLANK(VLOOKUP($B3131,INDIRECT(nfl_game_result),MATCH(H$1,INDIRECT(nfl_game_result_header),0),FALSE)),"",VLOOKUP($B3131,INDIRECT(nfl_game_result),MATCH(H$1,INDIRECT(nfl_game_result_header),0),FALSE)),"error")</f>
        <v>27</v>
      </c>
      <c r="I3131">
        <f ca="1">IFERROR(IF(ISBLANK(VLOOKUP($B3131,INDIRECT(nfl_game_result),MATCH(I$1,INDIRECT(nfl_game_result_header),0),FALSE)),"",VLOOKUP($B3131,INDIRECT(nfl_game_result),MATCH(I$1,INDIRECT(nfl_game_result_header),0),FALSE)),"error")</f>
        <v>20</v>
      </c>
      <c r="J3131" t="str">
        <f ca="1">IFERROR(IF(ISBLANK(VLOOKUP($B3131,INDIRECT(nfl_game_result),MATCH(J$1,INDIRECT(nfl_game_result_header),0),FALSE)),"",VLOOKUP($B3131,INDIRECT(nfl_game_result),MATCH(J$1,INDIRECT(nfl_game_result_header),0),FALSE)),"error")</f>
        <v>MIA</v>
      </c>
      <c r="K3131" t="str">
        <f ca="1">IFERROR(IF(ISBLANK(VLOOKUP($B3131,INDIRECT(nfl_game_result),MATCH(K$1,INDIRECT(nfl_game_result_header),0),FALSE)),"",VLOOKUP($B3131,INDIRECT(nfl_game_result),MATCH(K$1,INDIRECT(nfl_game_result_header),0),FALSE)),"error")</f>
        <v>MIA</v>
      </c>
      <c r="L3131" s="23" t="str">
        <f ca="1">IFERROR(IF(ISBLANK(VLOOKUP($B3131,INDIRECT(nfl_game_result),MATCH(L$1,INDIRECT(nfl_game_result_header),0),FALSE)),"",VLOOKUP($B3131,INDIRECT(nfl_game_result),MATCH(L$1,INDIRECT(nfl_game_result_header),0),FALSE)),"error")</f>
        <v>U</v>
      </c>
      <c r="M3131" t="s">
        <v>14</v>
      </c>
      <c r="N3131">
        <v>12.5</v>
      </c>
      <c r="O3131" t="s">
        <v>79</v>
      </c>
      <c r="P3131">
        <v>0.54</v>
      </c>
      <c r="Q3131" t="s">
        <v>332</v>
      </c>
      <c r="V3131" s="23" t="s">
        <v>416</v>
      </c>
      <c r="W3131">
        <f ca="1">VALUE(LEFT(C3131, 4))</f>
        <v>2017</v>
      </c>
      <c r="X3131">
        <f ca="1">VALUE(MID(C3131,6,FIND("_",C3131,6)-6))</f>
        <v>14</v>
      </c>
      <c r="Y3131">
        <f ca="1">IF(NOT(OR(ISBLANK(D3131),ISBLANK(E3131),D3131="",E3131="")),D3131-E3131,"")</f>
        <v>1</v>
      </c>
      <c r="Z3131">
        <f ca="1">IF(OR(NOT(ISNUMBER(D3131)),ISBLANK(D3131),D3131="",ISBLANK(N3131)),"",ABS(D3131-N3131))</f>
        <v>0.5</v>
      </c>
      <c r="AA3131">
        <f ca="1">IF(OR(ISBLANK(J3131),ISBLANK(O3131),J3131="",O3131=""),"",IF(J3131=O3131,1,0))</f>
        <v>1</v>
      </c>
      <c r="AB3131">
        <f ca="1">IF(OR(ISBLANK(K3131),ISBLANK(Q3131),K3131="",Q3131=""),"",IF(K3131=Q3131,1,0))</f>
        <v>0</v>
      </c>
      <c r="AC3131" s="23" t="str">
        <f t="shared" ca="1" si="48"/>
        <v/>
      </c>
    </row>
    <row r="3132" spans="1:29" x14ac:dyDescent="0.25">
      <c r="A3132" s="23">
        <v>3131</v>
      </c>
      <c r="B3132">
        <v>1544</v>
      </c>
      <c r="C3132" t="str">
        <f ca="1">IFERROR(VLOOKUP($B3132,INDIRECT(nfl_game_result),MATCH(C$1,INDIRECT(nfl_game_result_header),0),FALSE),"error")</f>
        <v>2017_15_DEN@IND</v>
      </c>
      <c r="D3132">
        <f ca="1">IFERROR(IF(ISBLANK(VLOOKUP($B3132,INDIRECT(nfl_game_result),MATCH(D$1,INDIRECT(nfl_game_result_header),0),FALSE)),"",VLOOKUP($B3132,INDIRECT(nfl_game_result),MATCH(D$1,INDIRECT(nfl_game_result_header),0),FALSE)),"error")</f>
        <v>2</v>
      </c>
      <c r="E3132">
        <f ca="1">IFERROR(IF(ISBLANK(VLOOKUP($B3132,INDIRECT(nfl_game_result),MATCH(E$1,INDIRECT(nfl_game_result_header),0),FALSE)),"",VLOOKUP($B3132,INDIRECT(nfl_game_result),MATCH(E$1,INDIRECT(nfl_game_result_header),0),FALSE)),"error")</f>
        <v>2</v>
      </c>
      <c r="F3132" s="23">
        <f ca="1">IFERROR(IF(ISBLANK(VLOOKUP($B3132,INDIRECT(nfl_game_result),MATCH(F$1,INDIRECT(nfl_game_result_header),0),FALSE)),"",VLOOKUP($B3132,INDIRECT(nfl_game_result),MATCH(F$1,INDIRECT(nfl_game_result_header),0),FALSE)),"error")</f>
        <v>41</v>
      </c>
      <c r="G3132" s="23">
        <f ca="1">IFERROR(IF(ISBLANK(VLOOKUP($B3132,INDIRECT(nfl_game_result),MATCH(G$1,INDIRECT(nfl_game_result_header),0),FALSE)),"",VLOOKUP($B3132,INDIRECT(nfl_game_result),MATCH(G$1,INDIRECT(nfl_game_result_header),0),FALSE)),"error")</f>
        <v>41</v>
      </c>
      <c r="H3132">
        <f ca="1">IFERROR(IF(ISBLANK(VLOOKUP($B3132,INDIRECT(nfl_game_result),MATCH(H$1,INDIRECT(nfl_game_result_header),0),FALSE)),"",VLOOKUP($B3132,INDIRECT(nfl_game_result),MATCH(H$1,INDIRECT(nfl_game_result_header),0),FALSE)),"error")</f>
        <v>13</v>
      </c>
      <c r="I3132">
        <f ca="1">IFERROR(IF(ISBLANK(VLOOKUP($B3132,INDIRECT(nfl_game_result),MATCH(I$1,INDIRECT(nfl_game_result_header),0),FALSE)),"",VLOOKUP($B3132,INDIRECT(nfl_game_result),MATCH(I$1,INDIRECT(nfl_game_result_header),0),FALSE)),"error")</f>
        <v>25</v>
      </c>
      <c r="J3132" t="str">
        <f ca="1">IFERROR(IF(ISBLANK(VLOOKUP($B3132,INDIRECT(nfl_game_result),MATCH(J$1,INDIRECT(nfl_game_result_header),0),FALSE)),"",VLOOKUP($B3132,INDIRECT(nfl_game_result),MATCH(J$1,INDIRECT(nfl_game_result_header),0),FALSE)),"error")</f>
        <v>DEN</v>
      </c>
      <c r="K3132" t="str">
        <f ca="1">IFERROR(IF(ISBLANK(VLOOKUP($B3132,INDIRECT(nfl_game_result),MATCH(K$1,INDIRECT(nfl_game_result_header),0),FALSE)),"",VLOOKUP($B3132,INDIRECT(nfl_game_result),MATCH(K$1,INDIRECT(nfl_game_result_header),0),FALSE)),"error")</f>
        <v>DEN</v>
      </c>
      <c r="L3132" s="23" t="str">
        <f ca="1">IFERROR(IF(ISBLANK(VLOOKUP($B3132,INDIRECT(nfl_game_result),MATCH(L$1,INDIRECT(nfl_game_result_header),0),FALSE)),"",VLOOKUP($B3132,INDIRECT(nfl_game_result),MATCH(L$1,INDIRECT(nfl_game_result_header),0),FALSE)),"error")</f>
        <v>U</v>
      </c>
      <c r="M3132" t="s">
        <v>16</v>
      </c>
      <c r="N3132">
        <v>2.5</v>
      </c>
      <c r="O3132" t="s">
        <v>76</v>
      </c>
      <c r="P3132">
        <v>0.51</v>
      </c>
      <c r="Q3132" t="s">
        <v>76</v>
      </c>
      <c r="V3132" s="23" t="s">
        <v>416</v>
      </c>
      <c r="W3132">
        <f ca="1">VALUE(LEFT(C3132, 4))</f>
        <v>2017</v>
      </c>
      <c r="X3132">
        <f ca="1">VALUE(MID(C3132,6,FIND("_",C3132,6)-6))</f>
        <v>15</v>
      </c>
      <c r="Y3132">
        <f ca="1">IF(NOT(OR(ISBLANK(D3132),ISBLANK(E3132),D3132="",E3132="")),D3132-E3132,"")</f>
        <v>0</v>
      </c>
      <c r="Z3132">
        <f ca="1">IF(OR(NOT(ISNUMBER(D3132)),ISBLANK(D3132),D3132="",ISBLANK(N3132)),"",ABS(D3132-N3132))</f>
        <v>0.5</v>
      </c>
      <c r="AA3132">
        <f ca="1">IF(OR(ISBLANK(J3132),ISBLANK(O3132),J3132="",O3132=""),"",IF(J3132=O3132,1,0))</f>
        <v>0</v>
      </c>
      <c r="AB3132">
        <f ca="1">IF(OR(ISBLANK(K3132),ISBLANK(Q3132),K3132="",Q3132=""),"",IF(K3132=Q3132,1,0))</f>
        <v>0</v>
      </c>
      <c r="AC3132" s="23" t="str">
        <f t="shared" ca="1" si="48"/>
        <v/>
      </c>
    </row>
    <row r="3133" spans="1:29" x14ac:dyDescent="0.25">
      <c r="A3133" s="23">
        <v>3132</v>
      </c>
      <c r="B3133">
        <v>1545</v>
      </c>
      <c r="C3133" t="str">
        <f ca="1">IFERROR(VLOOKUP($B3133,INDIRECT(nfl_game_result),MATCH(C$1,INDIRECT(nfl_game_result_header),0),FALSE),"error")</f>
        <v>2017_15_CHI@DET</v>
      </c>
      <c r="D3133">
        <f ca="1">IFERROR(IF(ISBLANK(VLOOKUP($B3133,INDIRECT(nfl_game_result),MATCH(D$1,INDIRECT(nfl_game_result_header),0),FALSE)),"",VLOOKUP($B3133,INDIRECT(nfl_game_result),MATCH(D$1,INDIRECT(nfl_game_result_header),0),FALSE)),"error")</f>
        <v>-6.5</v>
      </c>
      <c r="E3133">
        <f ca="1">IFERROR(IF(ISBLANK(VLOOKUP($B3133,INDIRECT(nfl_game_result),MATCH(E$1,INDIRECT(nfl_game_result_header),0),FALSE)),"",VLOOKUP($B3133,INDIRECT(nfl_game_result),MATCH(E$1,INDIRECT(nfl_game_result_header),0),FALSE)),"error")</f>
        <v>-5</v>
      </c>
      <c r="F3133" s="23">
        <f ca="1">IFERROR(IF(ISBLANK(VLOOKUP($B3133,INDIRECT(nfl_game_result),MATCH(F$1,INDIRECT(nfl_game_result_header),0),FALSE)),"",VLOOKUP($B3133,INDIRECT(nfl_game_result),MATCH(F$1,INDIRECT(nfl_game_result_header),0),FALSE)),"error")</f>
        <v>43.5</v>
      </c>
      <c r="G3133" s="23">
        <f ca="1">IFERROR(IF(ISBLANK(VLOOKUP($B3133,INDIRECT(nfl_game_result),MATCH(G$1,INDIRECT(nfl_game_result_header),0),FALSE)),"",VLOOKUP($B3133,INDIRECT(nfl_game_result),MATCH(G$1,INDIRECT(nfl_game_result_header),0),FALSE)),"error")</f>
        <v>44</v>
      </c>
      <c r="H3133">
        <f ca="1">IFERROR(IF(ISBLANK(VLOOKUP($B3133,INDIRECT(nfl_game_result),MATCH(H$1,INDIRECT(nfl_game_result_header),0),FALSE)),"",VLOOKUP($B3133,INDIRECT(nfl_game_result),MATCH(H$1,INDIRECT(nfl_game_result_header),0),FALSE)),"error")</f>
        <v>20</v>
      </c>
      <c r="I3133">
        <f ca="1">IFERROR(IF(ISBLANK(VLOOKUP($B3133,INDIRECT(nfl_game_result),MATCH(I$1,INDIRECT(nfl_game_result_header),0),FALSE)),"",VLOOKUP($B3133,INDIRECT(nfl_game_result),MATCH(I$1,INDIRECT(nfl_game_result_header),0),FALSE)),"error")</f>
        <v>10</v>
      </c>
      <c r="J3133" t="str">
        <f ca="1">IFERROR(IF(ISBLANK(VLOOKUP($B3133,INDIRECT(nfl_game_result),MATCH(J$1,INDIRECT(nfl_game_result_header),0),FALSE)),"",VLOOKUP($B3133,INDIRECT(nfl_game_result),MATCH(J$1,INDIRECT(nfl_game_result_header),0),FALSE)),"error")</f>
        <v>DET</v>
      </c>
      <c r="K3133" t="str">
        <f ca="1">IFERROR(IF(ISBLANK(VLOOKUP($B3133,INDIRECT(nfl_game_result),MATCH(K$1,INDIRECT(nfl_game_result_header),0),FALSE)),"",VLOOKUP($B3133,INDIRECT(nfl_game_result),MATCH(K$1,INDIRECT(nfl_game_result_header),0),FALSE)),"error")</f>
        <v>DET</v>
      </c>
      <c r="L3133" s="23" t="str">
        <f ca="1">IFERROR(IF(ISBLANK(VLOOKUP($B3133,INDIRECT(nfl_game_result),MATCH(L$1,INDIRECT(nfl_game_result_header),0),FALSE)),"",VLOOKUP($B3133,INDIRECT(nfl_game_result),MATCH(L$1,INDIRECT(nfl_game_result_header),0),FALSE)),"error")</f>
        <v>U</v>
      </c>
      <c r="M3133" t="s">
        <v>16</v>
      </c>
      <c r="N3133">
        <v>-5.5</v>
      </c>
      <c r="O3133" t="s">
        <v>68</v>
      </c>
      <c r="P3133">
        <v>0.54</v>
      </c>
      <c r="Q3133" t="s">
        <v>73</v>
      </c>
      <c r="V3133" s="23" t="s">
        <v>416</v>
      </c>
      <c r="W3133">
        <f ca="1">VALUE(LEFT(C3133, 4))</f>
        <v>2017</v>
      </c>
      <c r="X3133">
        <f ca="1">VALUE(MID(C3133,6,FIND("_",C3133,6)-6))</f>
        <v>15</v>
      </c>
      <c r="Y3133">
        <f ca="1">IF(NOT(OR(ISBLANK(D3133),ISBLANK(E3133),D3133="",E3133="")),D3133-E3133,"")</f>
        <v>-1.5</v>
      </c>
      <c r="Z3133">
        <f ca="1">IF(OR(NOT(ISNUMBER(D3133)),ISBLANK(D3133),D3133="",ISBLANK(N3133)),"",ABS(D3133-N3133))</f>
        <v>1</v>
      </c>
      <c r="AA3133">
        <f ca="1">IF(OR(ISBLANK(J3133),ISBLANK(O3133),J3133="",O3133=""),"",IF(J3133=O3133,1,0))</f>
        <v>0</v>
      </c>
      <c r="AB3133">
        <f ca="1">IF(OR(ISBLANK(K3133),ISBLANK(Q3133),K3133="",Q3133=""),"",IF(K3133=Q3133,1,0))</f>
        <v>1</v>
      </c>
      <c r="AC3133" s="23" t="str">
        <f t="shared" ca="1" si="48"/>
        <v/>
      </c>
    </row>
    <row r="3134" spans="1:29" x14ac:dyDescent="0.25">
      <c r="A3134" s="23">
        <v>3133</v>
      </c>
      <c r="B3134">
        <v>1546</v>
      </c>
      <c r="C3134" t="str">
        <f ca="1">IFERROR(VLOOKUP($B3134,INDIRECT(nfl_game_result),MATCH(C$1,INDIRECT(nfl_game_result_header),0),FALSE),"error")</f>
        <v>2017_15_LAC@KCY</v>
      </c>
      <c r="D3134">
        <f ca="1">IFERROR(IF(ISBLANK(VLOOKUP($B3134,INDIRECT(nfl_game_result),MATCH(D$1,INDIRECT(nfl_game_result_header),0),FALSE)),"",VLOOKUP($B3134,INDIRECT(nfl_game_result),MATCH(D$1,INDIRECT(nfl_game_result_header),0),FALSE)),"error")</f>
        <v>-1</v>
      </c>
      <c r="E3134">
        <f ca="1">IFERROR(IF(ISBLANK(VLOOKUP($B3134,INDIRECT(nfl_game_result),MATCH(E$1,INDIRECT(nfl_game_result_header),0),FALSE)),"",VLOOKUP($B3134,INDIRECT(nfl_game_result),MATCH(E$1,INDIRECT(nfl_game_result_header),0),FALSE)),"error")</f>
        <v>1</v>
      </c>
      <c r="F3134" s="23">
        <f ca="1">IFERROR(IF(ISBLANK(VLOOKUP($B3134,INDIRECT(nfl_game_result),MATCH(F$1,INDIRECT(nfl_game_result_header),0),FALSE)),"",VLOOKUP($B3134,INDIRECT(nfl_game_result),MATCH(F$1,INDIRECT(nfl_game_result_header),0),FALSE)),"error")</f>
        <v>45.5</v>
      </c>
      <c r="G3134" s="23">
        <f ca="1">IFERROR(IF(ISBLANK(VLOOKUP($B3134,INDIRECT(nfl_game_result),MATCH(G$1,INDIRECT(nfl_game_result_header),0),FALSE)),"",VLOOKUP($B3134,INDIRECT(nfl_game_result),MATCH(G$1,INDIRECT(nfl_game_result_header),0),FALSE)),"error")</f>
        <v>46</v>
      </c>
      <c r="H3134">
        <f ca="1">IFERROR(IF(ISBLANK(VLOOKUP($B3134,INDIRECT(nfl_game_result),MATCH(H$1,INDIRECT(nfl_game_result_header),0),FALSE)),"",VLOOKUP($B3134,INDIRECT(nfl_game_result),MATCH(H$1,INDIRECT(nfl_game_result_header),0),FALSE)),"error")</f>
        <v>30</v>
      </c>
      <c r="I3134">
        <f ca="1">IFERROR(IF(ISBLANK(VLOOKUP($B3134,INDIRECT(nfl_game_result),MATCH(I$1,INDIRECT(nfl_game_result_header),0),FALSE)),"",VLOOKUP($B3134,INDIRECT(nfl_game_result),MATCH(I$1,INDIRECT(nfl_game_result_header),0),FALSE)),"error")</f>
        <v>13</v>
      </c>
      <c r="J3134" t="str">
        <f ca="1">IFERROR(IF(ISBLANK(VLOOKUP($B3134,INDIRECT(nfl_game_result),MATCH(J$1,INDIRECT(nfl_game_result_header),0),FALSE)),"",VLOOKUP($B3134,INDIRECT(nfl_game_result),MATCH(J$1,INDIRECT(nfl_game_result_header),0),FALSE)),"error")</f>
        <v>KCY</v>
      </c>
      <c r="K3134" t="str">
        <f ca="1">IFERROR(IF(ISBLANK(VLOOKUP($B3134,INDIRECT(nfl_game_result),MATCH(K$1,INDIRECT(nfl_game_result_header),0),FALSE)),"",VLOOKUP($B3134,INDIRECT(nfl_game_result),MATCH(K$1,INDIRECT(nfl_game_result_header),0),FALSE)),"error")</f>
        <v>KCY</v>
      </c>
      <c r="L3134" s="23" t="str">
        <f ca="1">IFERROR(IF(ISBLANK(VLOOKUP($B3134,INDIRECT(nfl_game_result),MATCH(L$1,INDIRECT(nfl_game_result_header),0),FALSE)),"",VLOOKUP($B3134,INDIRECT(nfl_game_result),MATCH(L$1,INDIRECT(nfl_game_result_header),0),FALSE)),"error")</f>
        <v>U</v>
      </c>
      <c r="M3134" t="s">
        <v>16</v>
      </c>
      <c r="N3134">
        <v>1</v>
      </c>
      <c r="O3134" t="s">
        <v>122</v>
      </c>
      <c r="P3134">
        <v>0.56000000000000005</v>
      </c>
      <c r="Q3134" t="s">
        <v>122</v>
      </c>
      <c r="V3134" s="23" t="s">
        <v>416</v>
      </c>
      <c r="W3134">
        <f ca="1">VALUE(LEFT(C3134, 4))</f>
        <v>2017</v>
      </c>
      <c r="X3134">
        <f ca="1">VALUE(MID(C3134,6,FIND("_",C3134,6)-6))</f>
        <v>15</v>
      </c>
      <c r="Y3134">
        <f ca="1">IF(NOT(OR(ISBLANK(D3134),ISBLANK(E3134),D3134="",E3134="")),D3134-E3134,"")</f>
        <v>-2</v>
      </c>
      <c r="Z3134">
        <f ca="1">IF(OR(NOT(ISNUMBER(D3134)),ISBLANK(D3134),D3134="",ISBLANK(N3134)),"",ABS(D3134-N3134))</f>
        <v>2</v>
      </c>
      <c r="AA3134">
        <f ca="1">IF(OR(ISBLANK(J3134),ISBLANK(O3134),J3134="",O3134=""),"",IF(J3134=O3134,1,0))</f>
        <v>0</v>
      </c>
      <c r="AB3134">
        <f ca="1">IF(OR(ISBLANK(K3134),ISBLANK(Q3134),K3134="",Q3134=""),"",IF(K3134=Q3134,1,0))</f>
        <v>0</v>
      </c>
      <c r="AC3134" s="23" t="str">
        <f t="shared" ca="1" si="48"/>
        <v/>
      </c>
    </row>
    <row r="3135" spans="1:29" x14ac:dyDescent="0.25">
      <c r="A3135" s="23">
        <v>3134</v>
      </c>
      <c r="B3135">
        <v>1547</v>
      </c>
      <c r="C3135" t="str">
        <f ca="1">IFERROR(VLOOKUP($B3135,INDIRECT(nfl_game_result),MATCH(C$1,INDIRECT(nfl_game_result_header),0),FALSE),"error")</f>
        <v>2017_15_PHI@NYG</v>
      </c>
      <c r="D3135">
        <f ca="1">IFERROR(IF(ISBLANK(VLOOKUP($B3135,INDIRECT(nfl_game_result),MATCH(D$1,INDIRECT(nfl_game_result_header),0),FALSE)),"",VLOOKUP($B3135,INDIRECT(nfl_game_result),MATCH(D$1,INDIRECT(nfl_game_result_header),0),FALSE)),"error")</f>
        <v>8</v>
      </c>
      <c r="E3135">
        <f ca="1">IFERROR(IF(ISBLANK(VLOOKUP($B3135,INDIRECT(nfl_game_result),MATCH(E$1,INDIRECT(nfl_game_result_header),0),FALSE)),"",VLOOKUP($B3135,INDIRECT(nfl_game_result),MATCH(E$1,INDIRECT(nfl_game_result_header),0),FALSE)),"error")</f>
        <v>7.5</v>
      </c>
      <c r="F3135" s="23">
        <f ca="1">IFERROR(IF(ISBLANK(VLOOKUP($B3135,INDIRECT(nfl_game_result),MATCH(F$1,INDIRECT(nfl_game_result_header),0),FALSE)),"",VLOOKUP($B3135,INDIRECT(nfl_game_result),MATCH(F$1,INDIRECT(nfl_game_result_header),0),FALSE)),"error")</f>
        <v>40</v>
      </c>
      <c r="G3135" s="23">
        <f ca="1">IFERROR(IF(ISBLANK(VLOOKUP($B3135,INDIRECT(nfl_game_result),MATCH(G$1,INDIRECT(nfl_game_result_header),0),FALSE)),"",VLOOKUP($B3135,INDIRECT(nfl_game_result),MATCH(G$1,INDIRECT(nfl_game_result_header),0),FALSE)),"error")</f>
        <v>40</v>
      </c>
      <c r="H3135">
        <f ca="1">IFERROR(IF(ISBLANK(VLOOKUP($B3135,INDIRECT(nfl_game_result),MATCH(H$1,INDIRECT(nfl_game_result_header),0),FALSE)),"",VLOOKUP($B3135,INDIRECT(nfl_game_result),MATCH(H$1,INDIRECT(nfl_game_result_header),0),FALSE)),"error")</f>
        <v>29</v>
      </c>
      <c r="I3135">
        <f ca="1">IFERROR(IF(ISBLANK(VLOOKUP($B3135,INDIRECT(nfl_game_result),MATCH(I$1,INDIRECT(nfl_game_result_header),0),FALSE)),"",VLOOKUP($B3135,INDIRECT(nfl_game_result),MATCH(I$1,INDIRECT(nfl_game_result_header),0),FALSE)),"error")</f>
        <v>34</v>
      </c>
      <c r="J3135" t="str">
        <f ca="1">IFERROR(IF(ISBLANK(VLOOKUP($B3135,INDIRECT(nfl_game_result),MATCH(J$1,INDIRECT(nfl_game_result_header),0),FALSE)),"",VLOOKUP($B3135,INDIRECT(nfl_game_result),MATCH(J$1,INDIRECT(nfl_game_result_header),0),FALSE)),"error")</f>
        <v>NYG</v>
      </c>
      <c r="K3135" t="str">
        <f ca="1">IFERROR(IF(ISBLANK(VLOOKUP($B3135,INDIRECT(nfl_game_result),MATCH(K$1,INDIRECT(nfl_game_result_header),0),FALSE)),"",VLOOKUP($B3135,INDIRECT(nfl_game_result),MATCH(K$1,INDIRECT(nfl_game_result_header),0),FALSE)),"error")</f>
        <v>PHI</v>
      </c>
      <c r="L3135" s="23" t="str">
        <f ca="1">IFERROR(IF(ISBLANK(VLOOKUP($B3135,INDIRECT(nfl_game_result),MATCH(L$1,INDIRECT(nfl_game_result_header),0),FALSE)),"",VLOOKUP($B3135,INDIRECT(nfl_game_result),MATCH(L$1,INDIRECT(nfl_game_result_header),0),FALSE)),"error")</f>
        <v>O</v>
      </c>
      <c r="M3135" t="s">
        <v>16</v>
      </c>
      <c r="N3135">
        <v>3</v>
      </c>
      <c r="O3135" t="s">
        <v>86</v>
      </c>
      <c r="P3135">
        <v>0.53</v>
      </c>
      <c r="Q3135" t="s">
        <v>86</v>
      </c>
      <c r="V3135" s="23" t="s">
        <v>416</v>
      </c>
      <c r="W3135">
        <f ca="1">VALUE(LEFT(C3135, 4))</f>
        <v>2017</v>
      </c>
      <c r="X3135">
        <f ca="1">VALUE(MID(C3135,6,FIND("_",C3135,6)-6))</f>
        <v>15</v>
      </c>
      <c r="Y3135">
        <f ca="1">IF(NOT(OR(ISBLANK(D3135),ISBLANK(E3135),D3135="",E3135="")),D3135-E3135,"")</f>
        <v>0.5</v>
      </c>
      <c r="Z3135">
        <f ca="1">IF(OR(NOT(ISNUMBER(D3135)),ISBLANK(D3135),D3135="",ISBLANK(N3135)),"",ABS(D3135-N3135))</f>
        <v>5</v>
      </c>
      <c r="AA3135">
        <f ca="1">IF(OR(ISBLANK(J3135),ISBLANK(O3135),J3135="",O3135=""),"",IF(J3135=O3135,1,0))</f>
        <v>0</v>
      </c>
      <c r="AB3135">
        <f ca="1">IF(OR(ISBLANK(K3135),ISBLANK(Q3135),K3135="",Q3135=""),"",IF(K3135=Q3135,1,0))</f>
        <v>1</v>
      </c>
      <c r="AC3135" s="23" t="str">
        <f t="shared" ca="1" si="48"/>
        <v/>
      </c>
    </row>
    <row r="3136" spans="1:29" x14ac:dyDescent="0.25">
      <c r="A3136" s="23">
        <v>3135</v>
      </c>
      <c r="B3136">
        <v>1548</v>
      </c>
      <c r="C3136" t="str">
        <f ca="1">IFERROR(VLOOKUP($B3136,INDIRECT(nfl_game_result),MATCH(C$1,INDIRECT(nfl_game_result_header),0),FALSE),"error")</f>
        <v>2017_15_CIN@MIN</v>
      </c>
      <c r="D3136">
        <f ca="1">IFERROR(IF(ISBLANK(VLOOKUP($B3136,INDIRECT(nfl_game_result),MATCH(D$1,INDIRECT(nfl_game_result_header),0),FALSE)),"",VLOOKUP($B3136,INDIRECT(nfl_game_result),MATCH(D$1,INDIRECT(nfl_game_result_header),0),FALSE)),"error")</f>
        <v>-10.5</v>
      </c>
      <c r="E3136">
        <f ca="1">IFERROR(IF(ISBLANK(VLOOKUP($B3136,INDIRECT(nfl_game_result),MATCH(E$1,INDIRECT(nfl_game_result_header),0),FALSE)),"",VLOOKUP($B3136,INDIRECT(nfl_game_result),MATCH(E$1,INDIRECT(nfl_game_result_header),0),FALSE)),"error")</f>
        <v>-10.5</v>
      </c>
      <c r="F3136" s="23">
        <f ca="1">IFERROR(IF(ISBLANK(VLOOKUP($B3136,INDIRECT(nfl_game_result),MATCH(F$1,INDIRECT(nfl_game_result_header),0),FALSE)),"",VLOOKUP($B3136,INDIRECT(nfl_game_result),MATCH(F$1,INDIRECT(nfl_game_result_header),0),FALSE)),"error")</f>
        <v>41</v>
      </c>
      <c r="G3136" s="23">
        <f ca="1">IFERROR(IF(ISBLANK(VLOOKUP($B3136,INDIRECT(nfl_game_result),MATCH(G$1,INDIRECT(nfl_game_result_header),0),FALSE)),"",VLOOKUP($B3136,INDIRECT(nfl_game_result),MATCH(G$1,INDIRECT(nfl_game_result_header),0),FALSE)),"error")</f>
        <v>42</v>
      </c>
      <c r="H3136">
        <f ca="1">IFERROR(IF(ISBLANK(VLOOKUP($B3136,INDIRECT(nfl_game_result),MATCH(H$1,INDIRECT(nfl_game_result_header),0),FALSE)),"",VLOOKUP($B3136,INDIRECT(nfl_game_result),MATCH(H$1,INDIRECT(nfl_game_result_header),0),FALSE)),"error")</f>
        <v>34</v>
      </c>
      <c r="I3136">
        <f ca="1">IFERROR(IF(ISBLANK(VLOOKUP($B3136,INDIRECT(nfl_game_result),MATCH(I$1,INDIRECT(nfl_game_result_header),0),FALSE)),"",VLOOKUP($B3136,INDIRECT(nfl_game_result),MATCH(I$1,INDIRECT(nfl_game_result_header),0),FALSE)),"error")</f>
        <v>7</v>
      </c>
      <c r="J3136" t="str">
        <f ca="1">IFERROR(IF(ISBLANK(VLOOKUP($B3136,INDIRECT(nfl_game_result),MATCH(J$1,INDIRECT(nfl_game_result_header),0),FALSE)),"",VLOOKUP($B3136,INDIRECT(nfl_game_result),MATCH(J$1,INDIRECT(nfl_game_result_header),0),FALSE)),"error")</f>
        <v>MIN</v>
      </c>
      <c r="K3136" t="str">
        <f ca="1">IFERROR(IF(ISBLANK(VLOOKUP($B3136,INDIRECT(nfl_game_result),MATCH(K$1,INDIRECT(nfl_game_result_header),0),FALSE)),"",VLOOKUP($B3136,INDIRECT(nfl_game_result),MATCH(K$1,INDIRECT(nfl_game_result_header),0),FALSE)),"error")</f>
        <v>MIN</v>
      </c>
      <c r="L3136" s="23" t="str">
        <f ca="1">IFERROR(IF(ISBLANK(VLOOKUP($B3136,INDIRECT(nfl_game_result),MATCH(L$1,INDIRECT(nfl_game_result_header),0),FALSE)),"",VLOOKUP($B3136,INDIRECT(nfl_game_result),MATCH(L$1,INDIRECT(nfl_game_result_header),0),FALSE)),"error")</f>
        <v>U</v>
      </c>
      <c r="M3136" t="s">
        <v>16</v>
      </c>
      <c r="N3136">
        <v>-8.5</v>
      </c>
      <c r="O3136" t="s">
        <v>80</v>
      </c>
      <c r="P3136">
        <v>0.54</v>
      </c>
      <c r="Q3136" t="s">
        <v>80</v>
      </c>
      <c r="V3136" s="23" t="s">
        <v>416</v>
      </c>
      <c r="W3136">
        <f ca="1">VALUE(LEFT(C3136, 4))</f>
        <v>2017</v>
      </c>
      <c r="X3136">
        <f ca="1">VALUE(MID(C3136,6,FIND("_",C3136,6)-6))</f>
        <v>15</v>
      </c>
      <c r="Y3136">
        <f ca="1">IF(NOT(OR(ISBLANK(D3136),ISBLANK(E3136),D3136="",E3136="")),D3136-E3136,"")</f>
        <v>0</v>
      </c>
      <c r="Z3136">
        <f ca="1">IF(OR(NOT(ISNUMBER(D3136)),ISBLANK(D3136),D3136="",ISBLANK(N3136)),"",ABS(D3136-N3136))</f>
        <v>2</v>
      </c>
      <c r="AA3136">
        <f ca="1">IF(OR(ISBLANK(J3136),ISBLANK(O3136),J3136="",O3136=""),"",IF(J3136=O3136,1,0))</f>
        <v>1</v>
      </c>
      <c r="AB3136">
        <f ca="1">IF(OR(ISBLANK(K3136),ISBLANK(Q3136),K3136="",Q3136=""),"",IF(K3136=Q3136,1,0))</f>
        <v>1</v>
      </c>
      <c r="AC3136" s="23" t="str">
        <f t="shared" ca="1" si="48"/>
        <v/>
      </c>
    </row>
    <row r="3137" spans="1:29" x14ac:dyDescent="0.25">
      <c r="A3137" s="23">
        <v>3136</v>
      </c>
      <c r="B3137">
        <v>1549</v>
      </c>
      <c r="C3137" t="str">
        <f ca="1">IFERROR(VLOOKUP($B3137,INDIRECT(nfl_game_result),MATCH(C$1,INDIRECT(nfl_game_result_header),0),FALSE),"error")</f>
        <v>2017_15_BAL@CLE</v>
      </c>
      <c r="D3137">
        <f ca="1">IFERROR(IF(ISBLANK(VLOOKUP($B3137,INDIRECT(nfl_game_result),MATCH(D$1,INDIRECT(nfl_game_result_header),0),FALSE)),"",VLOOKUP($B3137,INDIRECT(nfl_game_result),MATCH(D$1,INDIRECT(nfl_game_result_header),0),FALSE)),"error")</f>
        <v>7</v>
      </c>
      <c r="E3137">
        <f ca="1">IFERROR(IF(ISBLANK(VLOOKUP($B3137,INDIRECT(nfl_game_result),MATCH(E$1,INDIRECT(nfl_game_result_header),0),FALSE)),"",VLOOKUP($B3137,INDIRECT(nfl_game_result),MATCH(E$1,INDIRECT(nfl_game_result_header),0),FALSE)),"error")</f>
        <v>-7</v>
      </c>
      <c r="F3137" s="23">
        <f ca="1">IFERROR(IF(ISBLANK(VLOOKUP($B3137,INDIRECT(nfl_game_result),MATCH(F$1,INDIRECT(nfl_game_result_header),0),FALSE)),"",VLOOKUP($B3137,INDIRECT(nfl_game_result),MATCH(F$1,INDIRECT(nfl_game_result_header),0),FALSE)),"error")</f>
        <v>40</v>
      </c>
      <c r="G3137" s="23">
        <f ca="1">IFERROR(IF(ISBLANK(VLOOKUP($B3137,INDIRECT(nfl_game_result),MATCH(G$1,INDIRECT(nfl_game_result_header),0),FALSE)),"",VLOOKUP($B3137,INDIRECT(nfl_game_result),MATCH(G$1,INDIRECT(nfl_game_result_header),0),FALSE)),"error")</f>
        <v>40</v>
      </c>
      <c r="H3137">
        <f ca="1">IFERROR(IF(ISBLANK(VLOOKUP($B3137,INDIRECT(nfl_game_result),MATCH(H$1,INDIRECT(nfl_game_result_header),0),FALSE)),"",VLOOKUP($B3137,INDIRECT(nfl_game_result),MATCH(H$1,INDIRECT(nfl_game_result_header),0),FALSE)),"error")</f>
        <v>10</v>
      </c>
      <c r="I3137">
        <f ca="1">IFERROR(IF(ISBLANK(VLOOKUP($B3137,INDIRECT(nfl_game_result),MATCH(I$1,INDIRECT(nfl_game_result_header),0),FALSE)),"",VLOOKUP($B3137,INDIRECT(nfl_game_result),MATCH(I$1,INDIRECT(nfl_game_result_header),0),FALSE)),"error")</f>
        <v>27</v>
      </c>
      <c r="J3137" t="str">
        <f ca="1">IFERROR(IF(ISBLANK(VLOOKUP($B3137,INDIRECT(nfl_game_result),MATCH(J$1,INDIRECT(nfl_game_result_header),0),FALSE)),"",VLOOKUP($B3137,INDIRECT(nfl_game_result),MATCH(J$1,INDIRECT(nfl_game_result_header),0),FALSE)),"error")</f>
        <v>BAL</v>
      </c>
      <c r="K3137" t="str">
        <f ca="1">IFERROR(IF(ISBLANK(VLOOKUP($B3137,INDIRECT(nfl_game_result),MATCH(K$1,INDIRECT(nfl_game_result_header),0),FALSE)),"",VLOOKUP($B3137,INDIRECT(nfl_game_result),MATCH(K$1,INDIRECT(nfl_game_result_header),0),FALSE)),"error")</f>
        <v>BAL</v>
      </c>
      <c r="L3137" s="23" t="str">
        <f ca="1">IFERROR(IF(ISBLANK(VLOOKUP($B3137,INDIRECT(nfl_game_result),MATCH(L$1,INDIRECT(nfl_game_result_header),0),FALSE)),"",VLOOKUP($B3137,INDIRECT(nfl_game_result),MATCH(L$1,INDIRECT(nfl_game_result_header),0),FALSE)),"error")</f>
        <v>U</v>
      </c>
      <c r="M3137" t="s">
        <v>16</v>
      </c>
      <c r="N3137">
        <v>5.5</v>
      </c>
      <c r="O3137" t="s">
        <v>65</v>
      </c>
      <c r="P3137">
        <v>0.62</v>
      </c>
      <c r="Q3137" t="s">
        <v>65</v>
      </c>
      <c r="V3137" s="23" t="s">
        <v>416</v>
      </c>
      <c r="W3137">
        <f ca="1">VALUE(LEFT(C3137, 4))</f>
        <v>2017</v>
      </c>
      <c r="X3137">
        <f ca="1">VALUE(MID(C3137,6,FIND("_",C3137,6)-6))</f>
        <v>15</v>
      </c>
      <c r="Y3137">
        <f ca="1">IF(NOT(OR(ISBLANK(D3137),ISBLANK(E3137),D3137="",E3137="")),D3137-E3137,"")</f>
        <v>14</v>
      </c>
      <c r="Z3137">
        <f ca="1">IF(OR(NOT(ISNUMBER(D3137)),ISBLANK(D3137),D3137="",ISBLANK(N3137)),"",ABS(D3137-N3137))</f>
        <v>1.5</v>
      </c>
      <c r="AA3137">
        <f ca="1">IF(OR(ISBLANK(J3137),ISBLANK(O3137),J3137="",O3137=""),"",IF(J3137=O3137,1,0))</f>
        <v>1</v>
      </c>
      <c r="AB3137">
        <f ca="1">IF(OR(ISBLANK(K3137),ISBLANK(Q3137),K3137="",Q3137=""),"",IF(K3137=Q3137,1,0))</f>
        <v>1</v>
      </c>
      <c r="AC3137" s="23" t="str">
        <f t="shared" ca="1" si="48"/>
        <v/>
      </c>
    </row>
    <row r="3138" spans="1:29" x14ac:dyDescent="0.25">
      <c r="A3138" s="23">
        <v>3137</v>
      </c>
      <c r="B3138">
        <v>1550</v>
      </c>
      <c r="C3138" t="str">
        <f ca="1">IFERROR(VLOOKUP($B3138,INDIRECT(nfl_game_result),MATCH(C$1,INDIRECT(nfl_game_result_header),0),FALSE),"error")</f>
        <v>2017_15_ARI@WAS</v>
      </c>
      <c r="D3138">
        <f ca="1">IFERROR(IF(ISBLANK(VLOOKUP($B3138,INDIRECT(nfl_game_result),MATCH(D$1,INDIRECT(nfl_game_result_header),0),FALSE)),"",VLOOKUP($B3138,INDIRECT(nfl_game_result),MATCH(D$1,INDIRECT(nfl_game_result_header),0),FALSE)),"error")</f>
        <v>-4.5</v>
      </c>
      <c r="E3138">
        <f ca="1">IFERROR(IF(ISBLANK(VLOOKUP($B3138,INDIRECT(nfl_game_result),MATCH(E$1,INDIRECT(nfl_game_result_header),0),FALSE)),"",VLOOKUP($B3138,INDIRECT(nfl_game_result),MATCH(E$1,INDIRECT(nfl_game_result_header),0),FALSE)),"error")</f>
        <v>-4.5</v>
      </c>
      <c r="F3138" s="23">
        <f ca="1">IFERROR(IF(ISBLANK(VLOOKUP($B3138,INDIRECT(nfl_game_result),MATCH(F$1,INDIRECT(nfl_game_result_header),0),FALSE)),"",VLOOKUP($B3138,INDIRECT(nfl_game_result),MATCH(F$1,INDIRECT(nfl_game_result_header),0),FALSE)),"error")</f>
        <v>44</v>
      </c>
      <c r="G3138" s="23">
        <f ca="1">IFERROR(IF(ISBLANK(VLOOKUP($B3138,INDIRECT(nfl_game_result),MATCH(G$1,INDIRECT(nfl_game_result_header),0),FALSE)),"",VLOOKUP($B3138,INDIRECT(nfl_game_result),MATCH(G$1,INDIRECT(nfl_game_result_header),0),FALSE)),"error")</f>
        <v>43</v>
      </c>
      <c r="H3138">
        <f ca="1">IFERROR(IF(ISBLANK(VLOOKUP($B3138,INDIRECT(nfl_game_result),MATCH(H$1,INDIRECT(nfl_game_result_header),0),FALSE)),"",VLOOKUP($B3138,INDIRECT(nfl_game_result),MATCH(H$1,INDIRECT(nfl_game_result_header),0),FALSE)),"error")</f>
        <v>20</v>
      </c>
      <c r="I3138">
        <f ca="1">IFERROR(IF(ISBLANK(VLOOKUP($B3138,INDIRECT(nfl_game_result),MATCH(I$1,INDIRECT(nfl_game_result_header),0),FALSE)),"",VLOOKUP($B3138,INDIRECT(nfl_game_result),MATCH(I$1,INDIRECT(nfl_game_result_header),0),FALSE)),"error")</f>
        <v>15</v>
      </c>
      <c r="J3138" t="str">
        <f ca="1">IFERROR(IF(ISBLANK(VLOOKUP($B3138,INDIRECT(nfl_game_result),MATCH(J$1,INDIRECT(nfl_game_result_header),0),FALSE)),"",VLOOKUP($B3138,INDIRECT(nfl_game_result),MATCH(J$1,INDIRECT(nfl_game_result_header),0),FALSE)),"error")</f>
        <v>WAS</v>
      </c>
      <c r="K3138" t="str">
        <f ca="1">IFERROR(IF(ISBLANK(VLOOKUP($B3138,INDIRECT(nfl_game_result),MATCH(K$1,INDIRECT(nfl_game_result_header),0),FALSE)),"",VLOOKUP($B3138,INDIRECT(nfl_game_result),MATCH(K$1,INDIRECT(nfl_game_result_header),0),FALSE)),"error")</f>
        <v>WAS</v>
      </c>
      <c r="L3138" s="23" t="str">
        <f ca="1">IFERROR(IF(ISBLANK(VLOOKUP($B3138,INDIRECT(nfl_game_result),MATCH(L$1,INDIRECT(nfl_game_result_header),0),FALSE)),"",VLOOKUP($B3138,INDIRECT(nfl_game_result),MATCH(L$1,INDIRECT(nfl_game_result_header),0),FALSE)),"error")</f>
        <v>U</v>
      </c>
      <c r="M3138" t="s">
        <v>16</v>
      </c>
      <c r="N3138">
        <v>-4</v>
      </c>
      <c r="O3138" t="s">
        <v>64</v>
      </c>
      <c r="P3138">
        <v>0.56000000000000005</v>
      </c>
      <c r="Q3138" t="s">
        <v>64</v>
      </c>
      <c r="V3138" s="23" t="s">
        <v>416</v>
      </c>
      <c r="W3138">
        <f ca="1">VALUE(LEFT(C3138, 4))</f>
        <v>2017</v>
      </c>
      <c r="X3138">
        <f ca="1">VALUE(MID(C3138,6,FIND("_",C3138,6)-6))</f>
        <v>15</v>
      </c>
      <c r="Y3138">
        <f ca="1">IF(NOT(OR(ISBLANK(D3138),ISBLANK(E3138),D3138="",E3138="")),D3138-E3138,"")</f>
        <v>0</v>
      </c>
      <c r="Z3138">
        <f ca="1">IF(OR(NOT(ISNUMBER(D3138)),ISBLANK(D3138),D3138="",ISBLANK(N3138)),"",ABS(D3138-N3138))</f>
        <v>0.5</v>
      </c>
      <c r="AA3138">
        <f ca="1">IF(OR(ISBLANK(J3138),ISBLANK(O3138),J3138="",O3138=""),"",IF(J3138=O3138,1,0))</f>
        <v>0</v>
      </c>
      <c r="AB3138">
        <f ca="1">IF(OR(ISBLANK(K3138),ISBLANK(Q3138),K3138="",Q3138=""),"",IF(K3138=Q3138,1,0))</f>
        <v>0</v>
      </c>
      <c r="AC3138" s="23" t="str">
        <f t="shared" ca="1" si="48"/>
        <v/>
      </c>
    </row>
    <row r="3139" spans="1:29" x14ac:dyDescent="0.25">
      <c r="A3139" s="23">
        <v>3138</v>
      </c>
      <c r="B3139">
        <v>1551</v>
      </c>
      <c r="C3139" t="str">
        <f ca="1">IFERROR(VLOOKUP($B3139,INDIRECT(nfl_game_result),MATCH(C$1,INDIRECT(nfl_game_result_header),0),FALSE),"error")</f>
        <v>2017_15_GBY@CAR</v>
      </c>
      <c r="D3139">
        <f ca="1">IFERROR(IF(ISBLANK(VLOOKUP($B3139,INDIRECT(nfl_game_result),MATCH(D$1,INDIRECT(nfl_game_result_header),0),FALSE)),"",VLOOKUP($B3139,INDIRECT(nfl_game_result),MATCH(D$1,INDIRECT(nfl_game_result_header),0),FALSE)),"error")</f>
        <v>-2</v>
      </c>
      <c r="E3139">
        <f ca="1">IFERROR(IF(ISBLANK(VLOOKUP($B3139,INDIRECT(nfl_game_result),MATCH(E$1,INDIRECT(nfl_game_result_header),0),FALSE)),"",VLOOKUP($B3139,INDIRECT(nfl_game_result),MATCH(E$1,INDIRECT(nfl_game_result_header),0),FALSE)),"error")</f>
        <v>-3</v>
      </c>
      <c r="F3139" s="23">
        <f ca="1">IFERROR(IF(ISBLANK(VLOOKUP($B3139,INDIRECT(nfl_game_result),MATCH(F$1,INDIRECT(nfl_game_result_header),0),FALSE)),"",VLOOKUP($B3139,INDIRECT(nfl_game_result),MATCH(F$1,INDIRECT(nfl_game_result_header),0),FALSE)),"error")</f>
        <v>44.5</v>
      </c>
      <c r="G3139" s="23">
        <f ca="1">IFERROR(IF(ISBLANK(VLOOKUP($B3139,INDIRECT(nfl_game_result),MATCH(G$1,INDIRECT(nfl_game_result_header),0),FALSE)),"",VLOOKUP($B3139,INDIRECT(nfl_game_result),MATCH(G$1,INDIRECT(nfl_game_result_header),0),FALSE)),"error")</f>
        <v>47</v>
      </c>
      <c r="H3139">
        <f ca="1">IFERROR(IF(ISBLANK(VLOOKUP($B3139,INDIRECT(nfl_game_result),MATCH(H$1,INDIRECT(nfl_game_result_header),0),FALSE)),"",VLOOKUP($B3139,INDIRECT(nfl_game_result),MATCH(H$1,INDIRECT(nfl_game_result_header),0),FALSE)),"error")</f>
        <v>31</v>
      </c>
      <c r="I3139">
        <f ca="1">IFERROR(IF(ISBLANK(VLOOKUP($B3139,INDIRECT(nfl_game_result),MATCH(I$1,INDIRECT(nfl_game_result_header),0),FALSE)),"",VLOOKUP($B3139,INDIRECT(nfl_game_result),MATCH(I$1,INDIRECT(nfl_game_result_header),0),FALSE)),"error")</f>
        <v>24</v>
      </c>
      <c r="J3139" t="str">
        <f ca="1">IFERROR(IF(ISBLANK(VLOOKUP($B3139,INDIRECT(nfl_game_result),MATCH(J$1,INDIRECT(nfl_game_result_header),0),FALSE)),"",VLOOKUP($B3139,INDIRECT(nfl_game_result),MATCH(J$1,INDIRECT(nfl_game_result_header),0),FALSE)),"error")</f>
        <v>CAR</v>
      </c>
      <c r="K3139" t="str">
        <f ca="1">IFERROR(IF(ISBLANK(VLOOKUP($B3139,INDIRECT(nfl_game_result),MATCH(K$1,INDIRECT(nfl_game_result_header),0),FALSE)),"",VLOOKUP($B3139,INDIRECT(nfl_game_result),MATCH(K$1,INDIRECT(nfl_game_result_header),0),FALSE)),"error")</f>
        <v>CAR</v>
      </c>
      <c r="L3139" s="23" t="str">
        <f ca="1">IFERROR(IF(ISBLANK(VLOOKUP($B3139,INDIRECT(nfl_game_result),MATCH(L$1,INDIRECT(nfl_game_result_header),0),FALSE)),"",VLOOKUP($B3139,INDIRECT(nfl_game_result),MATCH(L$1,INDIRECT(nfl_game_result_header),0),FALSE)),"error")</f>
        <v>O</v>
      </c>
      <c r="M3139" t="s">
        <v>16</v>
      </c>
      <c r="N3139">
        <v>-2</v>
      </c>
      <c r="O3139" t="s">
        <v>67</v>
      </c>
      <c r="P3139">
        <v>0.61</v>
      </c>
      <c r="Q3139" t="s">
        <v>67</v>
      </c>
      <c r="V3139" s="23" t="s">
        <v>416</v>
      </c>
      <c r="W3139">
        <f ca="1">VALUE(LEFT(C3139, 4))</f>
        <v>2017</v>
      </c>
      <c r="X3139">
        <f ca="1">VALUE(MID(C3139,6,FIND("_",C3139,6)-6))</f>
        <v>15</v>
      </c>
      <c r="Y3139">
        <f ca="1">IF(NOT(OR(ISBLANK(D3139),ISBLANK(E3139),D3139="",E3139="")),D3139-E3139,"")</f>
        <v>1</v>
      </c>
      <c r="Z3139">
        <f ca="1">IF(OR(NOT(ISNUMBER(D3139)),ISBLANK(D3139),D3139="",ISBLANK(N3139)),"",ABS(D3139-N3139))</f>
        <v>0</v>
      </c>
      <c r="AA3139">
        <f ca="1">IF(OR(ISBLANK(J3139),ISBLANK(O3139),J3139="",O3139=""),"",IF(J3139=O3139,1,0))</f>
        <v>1</v>
      </c>
      <c r="AB3139">
        <f ca="1">IF(OR(ISBLANK(K3139),ISBLANK(Q3139),K3139="",Q3139=""),"",IF(K3139=Q3139,1,0))</f>
        <v>1</v>
      </c>
      <c r="AC3139" s="23" t="str">
        <f t="shared" ca="1" si="48"/>
        <v/>
      </c>
    </row>
    <row r="3140" spans="1:29" x14ac:dyDescent="0.25">
      <c r="A3140" s="23">
        <v>3139</v>
      </c>
      <c r="B3140">
        <v>1552</v>
      </c>
      <c r="C3140" t="str">
        <f ca="1">IFERROR(VLOOKUP($B3140,INDIRECT(nfl_game_result),MATCH(C$1,INDIRECT(nfl_game_result_header),0),FALSE),"error")</f>
        <v>2017_15_NYJ@NOR</v>
      </c>
      <c r="D3140">
        <f ca="1">IFERROR(IF(ISBLANK(VLOOKUP($B3140,INDIRECT(nfl_game_result),MATCH(D$1,INDIRECT(nfl_game_result_header),0),FALSE)),"",VLOOKUP($B3140,INDIRECT(nfl_game_result),MATCH(D$1,INDIRECT(nfl_game_result_header),0),FALSE)),"error")</f>
        <v>-15</v>
      </c>
      <c r="E3140">
        <f ca="1">IFERROR(IF(ISBLANK(VLOOKUP($B3140,INDIRECT(nfl_game_result),MATCH(E$1,INDIRECT(nfl_game_result_header),0),FALSE)),"",VLOOKUP($B3140,INDIRECT(nfl_game_result),MATCH(E$1,INDIRECT(nfl_game_result_header),0),FALSE)),"error")</f>
        <v>-15.5</v>
      </c>
      <c r="F3140" s="23">
        <f ca="1">IFERROR(IF(ISBLANK(VLOOKUP($B3140,INDIRECT(nfl_game_result),MATCH(F$1,INDIRECT(nfl_game_result_header),0),FALSE)),"",VLOOKUP($B3140,INDIRECT(nfl_game_result),MATCH(F$1,INDIRECT(nfl_game_result_header),0),FALSE)),"error")</f>
        <v>47</v>
      </c>
      <c r="G3140" s="23">
        <f ca="1">IFERROR(IF(ISBLANK(VLOOKUP($B3140,INDIRECT(nfl_game_result),MATCH(G$1,INDIRECT(nfl_game_result_header),0),FALSE)),"",VLOOKUP($B3140,INDIRECT(nfl_game_result),MATCH(G$1,INDIRECT(nfl_game_result_header),0),FALSE)),"error")</f>
        <v>47.5</v>
      </c>
      <c r="H3140">
        <f ca="1">IFERROR(IF(ISBLANK(VLOOKUP($B3140,INDIRECT(nfl_game_result),MATCH(H$1,INDIRECT(nfl_game_result_header),0),FALSE)),"",VLOOKUP($B3140,INDIRECT(nfl_game_result),MATCH(H$1,INDIRECT(nfl_game_result_header),0),FALSE)),"error")</f>
        <v>31</v>
      </c>
      <c r="I3140">
        <f ca="1">IFERROR(IF(ISBLANK(VLOOKUP($B3140,INDIRECT(nfl_game_result),MATCH(I$1,INDIRECT(nfl_game_result_header),0),FALSE)),"",VLOOKUP($B3140,INDIRECT(nfl_game_result),MATCH(I$1,INDIRECT(nfl_game_result_header),0),FALSE)),"error")</f>
        <v>19</v>
      </c>
      <c r="J3140" t="str">
        <f ca="1">IFERROR(IF(ISBLANK(VLOOKUP($B3140,INDIRECT(nfl_game_result),MATCH(J$1,INDIRECT(nfl_game_result_header),0),FALSE)),"",VLOOKUP($B3140,INDIRECT(nfl_game_result),MATCH(J$1,INDIRECT(nfl_game_result_header),0),FALSE)),"error")</f>
        <v>NYJ</v>
      </c>
      <c r="K3140" t="str">
        <f ca="1">IFERROR(IF(ISBLANK(VLOOKUP($B3140,INDIRECT(nfl_game_result),MATCH(K$1,INDIRECT(nfl_game_result_header),0),FALSE)),"",VLOOKUP($B3140,INDIRECT(nfl_game_result),MATCH(K$1,INDIRECT(nfl_game_result_header),0),FALSE)),"error")</f>
        <v>NOR</v>
      </c>
      <c r="L3140" s="23" t="str">
        <f ca="1">IFERROR(IF(ISBLANK(VLOOKUP($B3140,INDIRECT(nfl_game_result),MATCH(L$1,INDIRECT(nfl_game_result_header),0),FALSE)),"",VLOOKUP($B3140,INDIRECT(nfl_game_result),MATCH(L$1,INDIRECT(nfl_game_result_header),0),FALSE)),"error")</f>
        <v>O</v>
      </c>
      <c r="M3140" t="s">
        <v>16</v>
      </c>
      <c r="N3140">
        <v>-9.5</v>
      </c>
      <c r="O3140" t="s">
        <v>335</v>
      </c>
      <c r="P3140">
        <v>0.69</v>
      </c>
      <c r="Q3140" t="s">
        <v>335</v>
      </c>
      <c r="V3140" s="23" t="s">
        <v>416</v>
      </c>
      <c r="W3140">
        <f ca="1">VALUE(LEFT(C3140, 4))</f>
        <v>2017</v>
      </c>
      <c r="X3140">
        <f ca="1">VALUE(MID(C3140,6,FIND("_",C3140,6)-6))</f>
        <v>15</v>
      </c>
      <c r="Y3140">
        <f ca="1">IF(NOT(OR(ISBLANK(D3140),ISBLANK(E3140),D3140="",E3140="")),D3140-E3140,"")</f>
        <v>0.5</v>
      </c>
      <c r="Z3140">
        <f ca="1">IF(OR(NOT(ISNUMBER(D3140)),ISBLANK(D3140),D3140="",ISBLANK(N3140)),"",ABS(D3140-N3140))</f>
        <v>5.5</v>
      </c>
      <c r="AA3140">
        <f ca="1">IF(OR(ISBLANK(J3140),ISBLANK(O3140),J3140="",O3140=""),"",IF(J3140=O3140,1,0))</f>
        <v>0</v>
      </c>
      <c r="AB3140">
        <f ca="1">IF(OR(ISBLANK(K3140),ISBLANK(Q3140),K3140="",Q3140=""),"",IF(K3140=Q3140,1,0))</f>
        <v>1</v>
      </c>
      <c r="AC3140" s="23" t="str">
        <f t="shared" ca="1" si="48"/>
        <v/>
      </c>
    </row>
    <row r="3141" spans="1:29" x14ac:dyDescent="0.25">
      <c r="A3141" s="23">
        <v>3140</v>
      </c>
      <c r="B3141">
        <v>1553</v>
      </c>
      <c r="C3141" t="str">
        <f ca="1">IFERROR(VLOOKUP($B3141,INDIRECT(nfl_game_result),MATCH(C$1,INDIRECT(nfl_game_result_header),0),FALSE),"error")</f>
        <v>2017_15_MIA@BUF</v>
      </c>
      <c r="D3141">
        <f ca="1">IFERROR(IF(ISBLANK(VLOOKUP($B3141,INDIRECT(nfl_game_result),MATCH(D$1,INDIRECT(nfl_game_result_header),0),FALSE)),"",VLOOKUP($B3141,INDIRECT(nfl_game_result),MATCH(D$1,INDIRECT(nfl_game_result_header),0),FALSE)),"error")</f>
        <v>-4</v>
      </c>
      <c r="E3141">
        <f ca="1">IFERROR(IF(ISBLANK(VLOOKUP($B3141,INDIRECT(nfl_game_result),MATCH(E$1,INDIRECT(nfl_game_result_header),0),FALSE)),"",VLOOKUP($B3141,INDIRECT(nfl_game_result),MATCH(E$1,INDIRECT(nfl_game_result_header),0),FALSE)),"error")</f>
        <v>-3.5</v>
      </c>
      <c r="F3141" s="23">
        <f ca="1">IFERROR(IF(ISBLANK(VLOOKUP($B3141,INDIRECT(nfl_game_result),MATCH(F$1,INDIRECT(nfl_game_result_header),0),FALSE)),"",VLOOKUP($B3141,INDIRECT(nfl_game_result),MATCH(F$1,INDIRECT(nfl_game_result_header),0),FALSE)),"error")</f>
        <v>38.5</v>
      </c>
      <c r="G3141" s="23">
        <f ca="1">IFERROR(IF(ISBLANK(VLOOKUP($B3141,INDIRECT(nfl_game_result),MATCH(G$1,INDIRECT(nfl_game_result_header),0),FALSE)),"",VLOOKUP($B3141,INDIRECT(nfl_game_result),MATCH(G$1,INDIRECT(nfl_game_result_header),0),FALSE)),"error")</f>
        <v>38.5</v>
      </c>
      <c r="H3141">
        <f ca="1">IFERROR(IF(ISBLANK(VLOOKUP($B3141,INDIRECT(nfl_game_result),MATCH(H$1,INDIRECT(nfl_game_result_header),0),FALSE)),"",VLOOKUP($B3141,INDIRECT(nfl_game_result),MATCH(H$1,INDIRECT(nfl_game_result_header),0),FALSE)),"error")</f>
        <v>24</v>
      </c>
      <c r="I3141">
        <f ca="1">IFERROR(IF(ISBLANK(VLOOKUP($B3141,INDIRECT(nfl_game_result),MATCH(I$1,INDIRECT(nfl_game_result_header),0),FALSE)),"",VLOOKUP($B3141,INDIRECT(nfl_game_result),MATCH(I$1,INDIRECT(nfl_game_result_header),0),FALSE)),"error")</f>
        <v>16</v>
      </c>
      <c r="J3141" t="str">
        <f ca="1">IFERROR(IF(ISBLANK(VLOOKUP($B3141,INDIRECT(nfl_game_result),MATCH(J$1,INDIRECT(nfl_game_result_header),0),FALSE)),"",VLOOKUP($B3141,INDIRECT(nfl_game_result),MATCH(J$1,INDIRECT(nfl_game_result_header),0),FALSE)),"error")</f>
        <v>BUF</v>
      </c>
      <c r="K3141" t="str">
        <f ca="1">IFERROR(IF(ISBLANK(VLOOKUP($B3141,INDIRECT(nfl_game_result),MATCH(K$1,INDIRECT(nfl_game_result_header),0),FALSE)),"",VLOOKUP($B3141,INDIRECT(nfl_game_result),MATCH(K$1,INDIRECT(nfl_game_result_header),0),FALSE)),"error")</f>
        <v>BUF</v>
      </c>
      <c r="L3141" s="23" t="str">
        <f ca="1">IFERROR(IF(ISBLANK(VLOOKUP($B3141,INDIRECT(nfl_game_result),MATCH(L$1,INDIRECT(nfl_game_result_header),0),FALSE)),"",VLOOKUP($B3141,INDIRECT(nfl_game_result),MATCH(L$1,INDIRECT(nfl_game_result_header),0),FALSE)),"error")</f>
        <v>O</v>
      </c>
      <c r="M3141" t="s">
        <v>16</v>
      </c>
      <c r="N3141">
        <v>-5</v>
      </c>
      <c r="O3141" t="s">
        <v>66</v>
      </c>
      <c r="P3141">
        <v>0.67</v>
      </c>
      <c r="Q3141" t="s">
        <v>66</v>
      </c>
      <c r="V3141" s="23" t="s">
        <v>416</v>
      </c>
      <c r="W3141">
        <f ca="1">VALUE(LEFT(C3141, 4))</f>
        <v>2017</v>
      </c>
      <c r="X3141">
        <f ca="1">VALUE(MID(C3141,6,FIND("_",C3141,6)-6))</f>
        <v>15</v>
      </c>
      <c r="Y3141">
        <f ca="1">IF(NOT(OR(ISBLANK(D3141),ISBLANK(E3141),D3141="",E3141="")),D3141-E3141,"")</f>
        <v>-0.5</v>
      </c>
      <c r="Z3141">
        <f ca="1">IF(OR(NOT(ISNUMBER(D3141)),ISBLANK(D3141),D3141="",ISBLANK(N3141)),"",ABS(D3141-N3141))</f>
        <v>1</v>
      </c>
      <c r="AA3141">
        <f ca="1">IF(OR(ISBLANK(J3141),ISBLANK(O3141),J3141="",O3141=""),"",IF(J3141=O3141,1,0))</f>
        <v>1</v>
      </c>
      <c r="AB3141">
        <f ca="1">IF(OR(ISBLANK(K3141),ISBLANK(Q3141),K3141="",Q3141=""),"",IF(K3141=Q3141,1,0))</f>
        <v>1</v>
      </c>
      <c r="AC3141" s="23" t="str">
        <f t="shared" ca="1" si="48"/>
        <v/>
      </c>
    </row>
    <row r="3142" spans="1:29" x14ac:dyDescent="0.25">
      <c r="A3142" s="23">
        <v>3141</v>
      </c>
      <c r="B3142">
        <v>1554</v>
      </c>
      <c r="C3142" t="str">
        <f ca="1">IFERROR(VLOOKUP($B3142,INDIRECT(nfl_game_result),MATCH(C$1,INDIRECT(nfl_game_result_header),0),FALSE),"error")</f>
        <v>2017_15_HOU@JAX</v>
      </c>
      <c r="D3142">
        <f ca="1">IFERROR(IF(ISBLANK(VLOOKUP($B3142,INDIRECT(nfl_game_result),MATCH(D$1,INDIRECT(nfl_game_result_header),0),FALSE)),"",VLOOKUP($B3142,INDIRECT(nfl_game_result),MATCH(D$1,INDIRECT(nfl_game_result_header),0),FALSE)),"error")</f>
        <v>-11.5</v>
      </c>
      <c r="E3142">
        <f ca="1">IFERROR(IF(ISBLANK(VLOOKUP($B3142,INDIRECT(nfl_game_result),MATCH(E$1,INDIRECT(nfl_game_result_header),0),FALSE)),"",VLOOKUP($B3142,INDIRECT(nfl_game_result),MATCH(E$1,INDIRECT(nfl_game_result_header),0),FALSE)),"error")</f>
        <v>-11</v>
      </c>
      <c r="F3142" s="23">
        <f ca="1">IFERROR(IF(ISBLANK(VLOOKUP($B3142,INDIRECT(nfl_game_result),MATCH(F$1,INDIRECT(nfl_game_result_header),0),FALSE)),"",VLOOKUP($B3142,INDIRECT(nfl_game_result),MATCH(F$1,INDIRECT(nfl_game_result_header),0),FALSE)),"error")</f>
        <v>39.5</v>
      </c>
      <c r="G3142" s="23">
        <f ca="1">IFERROR(IF(ISBLANK(VLOOKUP($B3142,INDIRECT(nfl_game_result),MATCH(G$1,INDIRECT(nfl_game_result_header),0),FALSE)),"",VLOOKUP($B3142,INDIRECT(nfl_game_result),MATCH(G$1,INDIRECT(nfl_game_result_header),0),FALSE)),"error")</f>
        <v>39</v>
      </c>
      <c r="H3142">
        <f ca="1">IFERROR(IF(ISBLANK(VLOOKUP($B3142,INDIRECT(nfl_game_result),MATCH(H$1,INDIRECT(nfl_game_result_header),0),FALSE)),"",VLOOKUP($B3142,INDIRECT(nfl_game_result),MATCH(H$1,INDIRECT(nfl_game_result_header),0),FALSE)),"error")</f>
        <v>45</v>
      </c>
      <c r="I3142">
        <f ca="1">IFERROR(IF(ISBLANK(VLOOKUP($B3142,INDIRECT(nfl_game_result),MATCH(I$1,INDIRECT(nfl_game_result_header),0),FALSE)),"",VLOOKUP($B3142,INDIRECT(nfl_game_result),MATCH(I$1,INDIRECT(nfl_game_result_header),0),FALSE)),"error")</f>
        <v>7</v>
      </c>
      <c r="J3142" t="str">
        <f ca="1">IFERROR(IF(ISBLANK(VLOOKUP($B3142,INDIRECT(nfl_game_result),MATCH(J$1,INDIRECT(nfl_game_result_header),0),FALSE)),"",VLOOKUP($B3142,INDIRECT(nfl_game_result),MATCH(J$1,INDIRECT(nfl_game_result_header),0),FALSE)),"error")</f>
        <v>JAX</v>
      </c>
      <c r="K3142" t="str">
        <f ca="1">IFERROR(IF(ISBLANK(VLOOKUP($B3142,INDIRECT(nfl_game_result),MATCH(K$1,INDIRECT(nfl_game_result_header),0),FALSE)),"",VLOOKUP($B3142,INDIRECT(nfl_game_result),MATCH(K$1,INDIRECT(nfl_game_result_header),0),FALSE)),"error")</f>
        <v>JAX</v>
      </c>
      <c r="L3142" s="23" t="str">
        <f ca="1">IFERROR(IF(ISBLANK(VLOOKUP($B3142,INDIRECT(nfl_game_result),MATCH(L$1,INDIRECT(nfl_game_result_header),0),FALSE)),"",VLOOKUP($B3142,INDIRECT(nfl_game_result),MATCH(L$1,INDIRECT(nfl_game_result_header),0),FALSE)),"error")</f>
        <v>O</v>
      </c>
      <c r="M3142" t="s">
        <v>16</v>
      </c>
      <c r="N3142">
        <v>-11</v>
      </c>
      <c r="O3142" t="s">
        <v>77</v>
      </c>
      <c r="P3142">
        <v>0.56999999999999995</v>
      </c>
      <c r="Q3142" t="s">
        <v>77</v>
      </c>
      <c r="V3142" s="23" t="s">
        <v>416</v>
      </c>
      <c r="W3142">
        <f ca="1">VALUE(LEFT(C3142, 4))</f>
        <v>2017</v>
      </c>
      <c r="X3142">
        <f ca="1">VALUE(MID(C3142,6,FIND("_",C3142,6)-6))</f>
        <v>15</v>
      </c>
      <c r="Y3142">
        <f ca="1">IF(NOT(OR(ISBLANK(D3142),ISBLANK(E3142),D3142="",E3142="")),D3142-E3142,"")</f>
        <v>-0.5</v>
      </c>
      <c r="Z3142">
        <f ca="1">IF(OR(NOT(ISNUMBER(D3142)),ISBLANK(D3142),D3142="",ISBLANK(N3142)),"",ABS(D3142-N3142))</f>
        <v>0.5</v>
      </c>
      <c r="AA3142">
        <f ca="1">IF(OR(ISBLANK(J3142),ISBLANK(O3142),J3142="",O3142=""),"",IF(J3142=O3142,1,0))</f>
        <v>1</v>
      </c>
      <c r="AB3142">
        <f ca="1">IF(OR(ISBLANK(K3142),ISBLANK(Q3142),K3142="",Q3142=""),"",IF(K3142=Q3142,1,0))</f>
        <v>1</v>
      </c>
      <c r="AC3142" s="23" t="str">
        <f t="shared" ca="1" si="48"/>
        <v/>
      </c>
    </row>
    <row r="3143" spans="1:29" x14ac:dyDescent="0.25">
      <c r="A3143" s="23">
        <v>3142</v>
      </c>
      <c r="B3143">
        <v>1555</v>
      </c>
      <c r="C3143" t="str">
        <f ca="1">IFERROR(VLOOKUP($B3143,INDIRECT(nfl_game_result),MATCH(C$1,INDIRECT(nfl_game_result_header),0),FALSE),"error")</f>
        <v>2017_15_LAR@SEA</v>
      </c>
      <c r="D3143">
        <f ca="1">IFERROR(IF(ISBLANK(VLOOKUP($B3143,INDIRECT(nfl_game_result),MATCH(D$1,INDIRECT(nfl_game_result_header),0),FALSE)),"",VLOOKUP($B3143,INDIRECT(nfl_game_result),MATCH(D$1,INDIRECT(nfl_game_result_header),0),FALSE)),"error")</f>
        <v>-1</v>
      </c>
      <c r="E3143">
        <f ca="1">IFERROR(IF(ISBLANK(VLOOKUP($B3143,INDIRECT(nfl_game_result),MATCH(E$1,INDIRECT(nfl_game_result_header),0),FALSE)),"",VLOOKUP($B3143,INDIRECT(nfl_game_result),MATCH(E$1,INDIRECT(nfl_game_result_header),0),FALSE)),"error")</f>
        <v>-2.5</v>
      </c>
      <c r="F3143" s="23">
        <f ca="1">IFERROR(IF(ISBLANK(VLOOKUP($B3143,INDIRECT(nfl_game_result),MATCH(F$1,INDIRECT(nfl_game_result_header),0),FALSE)),"",VLOOKUP($B3143,INDIRECT(nfl_game_result),MATCH(F$1,INDIRECT(nfl_game_result_header),0),FALSE)),"error")</f>
        <v>47.5</v>
      </c>
      <c r="G3143" s="23">
        <f ca="1">IFERROR(IF(ISBLANK(VLOOKUP($B3143,INDIRECT(nfl_game_result),MATCH(G$1,INDIRECT(nfl_game_result_header),0),FALSE)),"",VLOOKUP($B3143,INDIRECT(nfl_game_result),MATCH(G$1,INDIRECT(nfl_game_result_header),0),FALSE)),"error")</f>
        <v>47.5</v>
      </c>
      <c r="H3143">
        <f ca="1">IFERROR(IF(ISBLANK(VLOOKUP($B3143,INDIRECT(nfl_game_result),MATCH(H$1,INDIRECT(nfl_game_result_header),0),FALSE)),"",VLOOKUP($B3143,INDIRECT(nfl_game_result),MATCH(H$1,INDIRECT(nfl_game_result_header),0),FALSE)),"error")</f>
        <v>7</v>
      </c>
      <c r="I3143">
        <f ca="1">IFERROR(IF(ISBLANK(VLOOKUP($B3143,INDIRECT(nfl_game_result),MATCH(I$1,INDIRECT(nfl_game_result_header),0),FALSE)),"",VLOOKUP($B3143,INDIRECT(nfl_game_result),MATCH(I$1,INDIRECT(nfl_game_result_header),0),FALSE)),"error")</f>
        <v>42</v>
      </c>
      <c r="J3143" t="str">
        <f ca="1">IFERROR(IF(ISBLANK(VLOOKUP($B3143,INDIRECT(nfl_game_result),MATCH(J$1,INDIRECT(nfl_game_result_header),0),FALSE)),"",VLOOKUP($B3143,INDIRECT(nfl_game_result),MATCH(J$1,INDIRECT(nfl_game_result_header),0),FALSE)),"error")</f>
        <v>LAR</v>
      </c>
      <c r="K3143" t="str">
        <f ca="1">IFERROR(IF(ISBLANK(VLOOKUP($B3143,INDIRECT(nfl_game_result),MATCH(K$1,INDIRECT(nfl_game_result_header),0),FALSE)),"",VLOOKUP($B3143,INDIRECT(nfl_game_result),MATCH(K$1,INDIRECT(nfl_game_result_header),0),FALSE)),"error")</f>
        <v>LAR</v>
      </c>
      <c r="L3143" s="23" t="str">
        <f ca="1">IFERROR(IF(ISBLANK(VLOOKUP($B3143,INDIRECT(nfl_game_result),MATCH(L$1,INDIRECT(nfl_game_result_header),0),FALSE)),"",VLOOKUP($B3143,INDIRECT(nfl_game_result),MATCH(L$1,INDIRECT(nfl_game_result_header),0),FALSE)),"error")</f>
        <v>O</v>
      </c>
      <c r="M3143" t="s">
        <v>16</v>
      </c>
      <c r="N3143">
        <v>-3</v>
      </c>
      <c r="O3143" t="s">
        <v>123</v>
      </c>
      <c r="P3143">
        <v>0.57999999999999996</v>
      </c>
      <c r="Q3143" t="s">
        <v>123</v>
      </c>
      <c r="V3143" s="23" t="s">
        <v>416</v>
      </c>
      <c r="W3143">
        <f ca="1">VALUE(LEFT(C3143, 4))</f>
        <v>2017</v>
      </c>
      <c r="X3143">
        <f ca="1">VALUE(MID(C3143,6,FIND("_",C3143,6)-6))</f>
        <v>15</v>
      </c>
      <c r="Y3143">
        <f ca="1">IF(NOT(OR(ISBLANK(D3143),ISBLANK(E3143),D3143="",E3143="")),D3143-E3143,"")</f>
        <v>1.5</v>
      </c>
      <c r="Z3143">
        <f ca="1">IF(OR(NOT(ISNUMBER(D3143)),ISBLANK(D3143),D3143="",ISBLANK(N3143)),"",ABS(D3143-N3143))</f>
        <v>2</v>
      </c>
      <c r="AA3143">
        <f ca="1">IF(OR(ISBLANK(J3143),ISBLANK(O3143),J3143="",O3143=""),"",IF(J3143=O3143,1,0))</f>
        <v>1</v>
      </c>
      <c r="AB3143">
        <f ca="1">IF(OR(ISBLANK(K3143),ISBLANK(Q3143),K3143="",Q3143=""),"",IF(K3143=Q3143,1,0))</f>
        <v>1</v>
      </c>
      <c r="AC3143" s="23" t="str">
        <f t="shared" ca="1" si="48"/>
        <v/>
      </c>
    </row>
    <row r="3144" spans="1:29" x14ac:dyDescent="0.25">
      <c r="A3144" s="23">
        <v>3143</v>
      </c>
      <c r="B3144">
        <v>1556</v>
      </c>
      <c r="C3144" t="str">
        <f ca="1">IFERROR(VLOOKUP($B3144,INDIRECT(nfl_game_result),MATCH(C$1,INDIRECT(nfl_game_result_header),0),FALSE),"error")</f>
        <v>2017_15_TEN@SFO</v>
      </c>
      <c r="D3144">
        <f ca="1">IFERROR(IF(ISBLANK(VLOOKUP($B3144,INDIRECT(nfl_game_result),MATCH(D$1,INDIRECT(nfl_game_result_header),0),FALSE)),"",VLOOKUP($B3144,INDIRECT(nfl_game_result),MATCH(D$1,INDIRECT(nfl_game_result_header),0),FALSE)),"error")</f>
        <v>2</v>
      </c>
      <c r="E3144">
        <f ca="1">IFERROR(IF(ISBLANK(VLOOKUP($B3144,INDIRECT(nfl_game_result),MATCH(E$1,INDIRECT(nfl_game_result_header),0),FALSE)),"",VLOOKUP($B3144,INDIRECT(nfl_game_result),MATCH(E$1,INDIRECT(nfl_game_result_header),0),FALSE)),"error")</f>
        <v>-2</v>
      </c>
      <c r="F3144" s="23">
        <f ca="1">IFERROR(IF(ISBLANK(VLOOKUP($B3144,INDIRECT(nfl_game_result),MATCH(F$1,INDIRECT(nfl_game_result_header),0),FALSE)),"",VLOOKUP($B3144,INDIRECT(nfl_game_result),MATCH(F$1,INDIRECT(nfl_game_result_header),0),FALSE)),"error")</f>
        <v>44</v>
      </c>
      <c r="G3144" s="23">
        <f ca="1">IFERROR(IF(ISBLANK(VLOOKUP($B3144,INDIRECT(nfl_game_result),MATCH(G$1,INDIRECT(nfl_game_result_header),0),FALSE)),"",VLOOKUP($B3144,INDIRECT(nfl_game_result),MATCH(G$1,INDIRECT(nfl_game_result_header),0),FALSE)),"error")</f>
        <v>44.5</v>
      </c>
      <c r="H3144">
        <f ca="1">IFERROR(IF(ISBLANK(VLOOKUP($B3144,INDIRECT(nfl_game_result),MATCH(H$1,INDIRECT(nfl_game_result_header),0),FALSE)),"",VLOOKUP($B3144,INDIRECT(nfl_game_result),MATCH(H$1,INDIRECT(nfl_game_result_header),0),FALSE)),"error")</f>
        <v>25</v>
      </c>
      <c r="I3144">
        <f ca="1">IFERROR(IF(ISBLANK(VLOOKUP($B3144,INDIRECT(nfl_game_result),MATCH(I$1,INDIRECT(nfl_game_result_header),0),FALSE)),"",VLOOKUP($B3144,INDIRECT(nfl_game_result),MATCH(I$1,INDIRECT(nfl_game_result_header),0),FALSE)),"error")</f>
        <v>23</v>
      </c>
      <c r="J3144" t="str">
        <f ca="1">IFERROR(IF(ISBLANK(VLOOKUP($B3144,INDIRECT(nfl_game_result),MATCH(J$1,INDIRECT(nfl_game_result_header),0),FALSE)),"",VLOOKUP($B3144,INDIRECT(nfl_game_result),MATCH(J$1,INDIRECT(nfl_game_result_header),0),FALSE)),"error")</f>
        <v>na</v>
      </c>
      <c r="K3144" t="str">
        <f ca="1">IFERROR(IF(ISBLANK(VLOOKUP($B3144,INDIRECT(nfl_game_result),MATCH(K$1,INDIRECT(nfl_game_result_header),0),FALSE)),"",VLOOKUP($B3144,INDIRECT(nfl_game_result),MATCH(K$1,INDIRECT(nfl_game_result_header),0),FALSE)),"error")</f>
        <v>SFO</v>
      </c>
      <c r="L3144" s="23" t="str">
        <f ca="1">IFERROR(IF(ISBLANK(VLOOKUP($B3144,INDIRECT(nfl_game_result),MATCH(L$1,INDIRECT(nfl_game_result_header),0),FALSE)),"",VLOOKUP($B3144,INDIRECT(nfl_game_result),MATCH(L$1,INDIRECT(nfl_game_result_header),0),FALSE)),"error")</f>
        <v>O</v>
      </c>
      <c r="M3144" t="s">
        <v>16</v>
      </c>
      <c r="N3144">
        <v>1</v>
      </c>
      <c r="O3144" t="s">
        <v>333</v>
      </c>
      <c r="P3144">
        <v>0.66</v>
      </c>
      <c r="Q3144" t="s">
        <v>333</v>
      </c>
      <c r="V3144" s="23" t="s">
        <v>416</v>
      </c>
      <c r="W3144">
        <f ca="1">VALUE(LEFT(C3144, 4))</f>
        <v>2017</v>
      </c>
      <c r="X3144">
        <f ca="1">VALUE(MID(C3144,6,FIND("_",C3144,6)-6))</f>
        <v>15</v>
      </c>
      <c r="Y3144">
        <f ca="1">IF(NOT(OR(ISBLANK(D3144),ISBLANK(E3144),D3144="",E3144="")),D3144-E3144,"")</f>
        <v>4</v>
      </c>
      <c r="Z3144">
        <f ca="1">IF(OR(NOT(ISNUMBER(D3144)),ISBLANK(D3144),D3144="",ISBLANK(N3144)),"",ABS(D3144-N3144))</f>
        <v>1</v>
      </c>
      <c r="AA3144">
        <f ca="1">IF(OR(ISBLANK(J3144),ISBLANK(O3144),J3144="",O3144=""),"",IF(J3144=O3144,1,0))</f>
        <v>0</v>
      </c>
      <c r="AB3144">
        <f ca="1">IF(OR(ISBLANK(K3144),ISBLANK(Q3144),K3144="",Q3144=""),"",IF(K3144=Q3144,1,0))</f>
        <v>1</v>
      </c>
      <c r="AC3144" s="23" t="str">
        <f t="shared" ca="1" si="48"/>
        <v/>
      </c>
    </row>
    <row r="3145" spans="1:29" x14ac:dyDescent="0.25">
      <c r="A3145" s="23">
        <v>3144</v>
      </c>
      <c r="B3145">
        <v>1557</v>
      </c>
      <c r="C3145" t="str">
        <f ca="1">IFERROR(VLOOKUP($B3145,INDIRECT(nfl_game_result),MATCH(C$1,INDIRECT(nfl_game_result_header),0),FALSE),"error")</f>
        <v>2017_15_NWE@PIT</v>
      </c>
      <c r="D3145">
        <f ca="1">IFERROR(IF(ISBLANK(VLOOKUP($B3145,INDIRECT(nfl_game_result),MATCH(D$1,INDIRECT(nfl_game_result_header),0),FALSE)),"",VLOOKUP($B3145,INDIRECT(nfl_game_result),MATCH(D$1,INDIRECT(nfl_game_result_header),0),FALSE)),"error")</f>
        <v>2.5</v>
      </c>
      <c r="E3145">
        <f ca="1">IFERROR(IF(ISBLANK(VLOOKUP($B3145,INDIRECT(nfl_game_result),MATCH(E$1,INDIRECT(nfl_game_result_header),0),FALSE)),"",VLOOKUP($B3145,INDIRECT(nfl_game_result),MATCH(E$1,INDIRECT(nfl_game_result_header),0),FALSE)),"error")</f>
        <v>3</v>
      </c>
      <c r="F3145" s="23">
        <f ca="1">IFERROR(IF(ISBLANK(VLOOKUP($B3145,INDIRECT(nfl_game_result),MATCH(F$1,INDIRECT(nfl_game_result_header),0),FALSE)),"",VLOOKUP($B3145,INDIRECT(nfl_game_result),MATCH(F$1,INDIRECT(nfl_game_result_header),0),FALSE)),"error")</f>
        <v>53</v>
      </c>
      <c r="G3145" s="23">
        <f ca="1">IFERROR(IF(ISBLANK(VLOOKUP($B3145,INDIRECT(nfl_game_result),MATCH(G$1,INDIRECT(nfl_game_result_header),0),FALSE)),"",VLOOKUP($B3145,INDIRECT(nfl_game_result),MATCH(G$1,INDIRECT(nfl_game_result_header),0),FALSE)),"error")</f>
        <v>53.5</v>
      </c>
      <c r="H3145">
        <f ca="1">IFERROR(IF(ISBLANK(VLOOKUP($B3145,INDIRECT(nfl_game_result),MATCH(H$1,INDIRECT(nfl_game_result_header),0),FALSE)),"",VLOOKUP($B3145,INDIRECT(nfl_game_result),MATCH(H$1,INDIRECT(nfl_game_result_header),0),FALSE)),"error")</f>
        <v>24</v>
      </c>
      <c r="I3145">
        <f ca="1">IFERROR(IF(ISBLANK(VLOOKUP($B3145,INDIRECT(nfl_game_result),MATCH(I$1,INDIRECT(nfl_game_result_header),0),FALSE)),"",VLOOKUP($B3145,INDIRECT(nfl_game_result),MATCH(I$1,INDIRECT(nfl_game_result_header),0),FALSE)),"error")</f>
        <v>27</v>
      </c>
      <c r="J3145" t="str">
        <f ca="1">IFERROR(IF(ISBLANK(VLOOKUP($B3145,INDIRECT(nfl_game_result),MATCH(J$1,INDIRECT(nfl_game_result_header),0),FALSE)),"",VLOOKUP($B3145,INDIRECT(nfl_game_result),MATCH(J$1,INDIRECT(nfl_game_result_header),0),FALSE)),"error")</f>
        <v>na</v>
      </c>
      <c r="K3145" t="str">
        <f ca="1">IFERROR(IF(ISBLANK(VLOOKUP($B3145,INDIRECT(nfl_game_result),MATCH(K$1,INDIRECT(nfl_game_result_header),0),FALSE)),"",VLOOKUP($B3145,INDIRECT(nfl_game_result),MATCH(K$1,INDIRECT(nfl_game_result_header),0),FALSE)),"error")</f>
        <v>NWE</v>
      </c>
      <c r="L3145" s="23" t="str">
        <f ca="1">IFERROR(IF(ISBLANK(VLOOKUP($B3145,INDIRECT(nfl_game_result),MATCH(L$1,INDIRECT(nfl_game_result_header),0),FALSE)),"",VLOOKUP($B3145,INDIRECT(nfl_game_result),MATCH(L$1,INDIRECT(nfl_game_result_header),0),FALSE)),"error")</f>
        <v>U</v>
      </c>
      <c r="M3145" t="s">
        <v>16</v>
      </c>
      <c r="N3145">
        <v>3</v>
      </c>
      <c r="O3145" t="s">
        <v>336</v>
      </c>
      <c r="P3145">
        <v>0.59</v>
      </c>
      <c r="Q3145" t="s">
        <v>336</v>
      </c>
      <c r="V3145" s="23" t="s">
        <v>416</v>
      </c>
      <c r="W3145">
        <f ca="1">VALUE(LEFT(C3145, 4))</f>
        <v>2017</v>
      </c>
      <c r="X3145">
        <f ca="1">VALUE(MID(C3145,6,FIND("_",C3145,6)-6))</f>
        <v>15</v>
      </c>
      <c r="Y3145">
        <f ca="1">IF(NOT(OR(ISBLANK(D3145),ISBLANK(E3145),D3145="",E3145="")),D3145-E3145,"")</f>
        <v>-0.5</v>
      </c>
      <c r="Z3145">
        <f ca="1">IF(OR(NOT(ISNUMBER(D3145)),ISBLANK(D3145),D3145="",ISBLANK(N3145)),"",ABS(D3145-N3145))</f>
        <v>0.5</v>
      </c>
      <c r="AA3145">
        <f ca="1">IF(OR(ISBLANK(J3145),ISBLANK(O3145),J3145="",O3145=""),"",IF(J3145=O3145,1,0))</f>
        <v>0</v>
      </c>
      <c r="AB3145">
        <f ca="1">IF(OR(ISBLANK(K3145),ISBLANK(Q3145),K3145="",Q3145=""),"",IF(K3145=Q3145,1,0))</f>
        <v>0</v>
      </c>
      <c r="AC3145" s="23" t="str">
        <f t="shared" ca="1" si="48"/>
        <v/>
      </c>
    </row>
    <row r="3146" spans="1:29" x14ac:dyDescent="0.25">
      <c r="A3146" s="23">
        <v>3145</v>
      </c>
      <c r="B3146">
        <v>1558</v>
      </c>
      <c r="C3146" t="str">
        <f ca="1">IFERROR(VLOOKUP($B3146,INDIRECT(nfl_game_result),MATCH(C$1,INDIRECT(nfl_game_result_header),0),FALSE),"error")</f>
        <v>2017_15_DAL@OAK</v>
      </c>
      <c r="D3146">
        <f ca="1">IFERROR(IF(ISBLANK(VLOOKUP($B3146,INDIRECT(nfl_game_result),MATCH(D$1,INDIRECT(nfl_game_result_header),0),FALSE)),"",VLOOKUP($B3146,INDIRECT(nfl_game_result),MATCH(D$1,INDIRECT(nfl_game_result_header),0),FALSE)),"error")</f>
        <v>2.5</v>
      </c>
      <c r="E3146">
        <f ca="1">IFERROR(IF(ISBLANK(VLOOKUP($B3146,INDIRECT(nfl_game_result),MATCH(E$1,INDIRECT(nfl_game_result_header),0),FALSE)),"",VLOOKUP($B3146,INDIRECT(nfl_game_result),MATCH(E$1,INDIRECT(nfl_game_result_header),0),FALSE)),"error")</f>
        <v>3</v>
      </c>
      <c r="F3146" s="23">
        <f ca="1">IFERROR(IF(ISBLANK(VLOOKUP($B3146,INDIRECT(nfl_game_result),MATCH(F$1,INDIRECT(nfl_game_result_header),0),FALSE)),"",VLOOKUP($B3146,INDIRECT(nfl_game_result),MATCH(F$1,INDIRECT(nfl_game_result_header),0),FALSE)),"error")</f>
        <v>46</v>
      </c>
      <c r="G3146" s="23">
        <f ca="1">IFERROR(IF(ISBLANK(VLOOKUP($B3146,INDIRECT(nfl_game_result),MATCH(G$1,INDIRECT(nfl_game_result_header),0),FALSE)),"",VLOOKUP($B3146,INDIRECT(nfl_game_result),MATCH(G$1,INDIRECT(nfl_game_result_header),0),FALSE)),"error")</f>
        <v>46</v>
      </c>
      <c r="H3146">
        <f ca="1">IFERROR(IF(ISBLANK(VLOOKUP($B3146,INDIRECT(nfl_game_result),MATCH(H$1,INDIRECT(nfl_game_result_header),0),FALSE)),"",VLOOKUP($B3146,INDIRECT(nfl_game_result),MATCH(H$1,INDIRECT(nfl_game_result_header),0),FALSE)),"error")</f>
        <v>17</v>
      </c>
      <c r="I3146">
        <f ca="1">IFERROR(IF(ISBLANK(VLOOKUP($B3146,INDIRECT(nfl_game_result),MATCH(I$1,INDIRECT(nfl_game_result_header),0),FALSE)),"",VLOOKUP($B3146,INDIRECT(nfl_game_result),MATCH(I$1,INDIRECT(nfl_game_result_header),0),FALSE)),"error")</f>
        <v>20</v>
      </c>
      <c r="J3146" t="str">
        <f ca="1">IFERROR(IF(ISBLANK(VLOOKUP($B3146,INDIRECT(nfl_game_result),MATCH(J$1,INDIRECT(nfl_game_result_header),0),FALSE)),"",VLOOKUP($B3146,INDIRECT(nfl_game_result),MATCH(J$1,INDIRECT(nfl_game_result_header),0),FALSE)),"error")</f>
        <v>na</v>
      </c>
      <c r="K3146" t="str">
        <f ca="1">IFERROR(IF(ISBLANK(VLOOKUP($B3146,INDIRECT(nfl_game_result),MATCH(K$1,INDIRECT(nfl_game_result_header),0),FALSE)),"",VLOOKUP($B3146,INDIRECT(nfl_game_result),MATCH(K$1,INDIRECT(nfl_game_result_header),0),FALSE)),"error")</f>
        <v>DAL</v>
      </c>
      <c r="L3146" s="23" t="str">
        <f ca="1">IFERROR(IF(ISBLANK(VLOOKUP($B3146,INDIRECT(nfl_game_result),MATCH(L$1,INDIRECT(nfl_game_result_header),0),FALSE)),"",VLOOKUP($B3146,INDIRECT(nfl_game_result),MATCH(L$1,INDIRECT(nfl_game_result_header),0),FALSE)),"error")</f>
        <v>U</v>
      </c>
      <c r="M3146" t="s">
        <v>16</v>
      </c>
      <c r="N3146">
        <v>3.5</v>
      </c>
      <c r="O3146" t="s">
        <v>71</v>
      </c>
      <c r="P3146">
        <v>0.64</v>
      </c>
      <c r="Q3146" t="s">
        <v>71</v>
      </c>
      <c r="V3146" s="23" t="s">
        <v>416</v>
      </c>
      <c r="W3146">
        <f ca="1">VALUE(LEFT(C3146, 4))</f>
        <v>2017</v>
      </c>
      <c r="X3146">
        <f ca="1">VALUE(MID(C3146,6,FIND("_",C3146,6)-6))</f>
        <v>15</v>
      </c>
      <c r="Y3146">
        <f ca="1">IF(NOT(OR(ISBLANK(D3146),ISBLANK(E3146),D3146="",E3146="")),D3146-E3146,"")</f>
        <v>-0.5</v>
      </c>
      <c r="Z3146">
        <f ca="1">IF(OR(NOT(ISNUMBER(D3146)),ISBLANK(D3146),D3146="",ISBLANK(N3146)),"",ABS(D3146-N3146))</f>
        <v>1</v>
      </c>
      <c r="AA3146">
        <f ca="1">IF(OR(ISBLANK(J3146),ISBLANK(O3146),J3146="",O3146=""),"",IF(J3146=O3146,1,0))</f>
        <v>0</v>
      </c>
      <c r="AB3146">
        <f ca="1">IF(OR(ISBLANK(K3146),ISBLANK(Q3146),K3146="",Q3146=""),"",IF(K3146=Q3146,1,0))</f>
        <v>1</v>
      </c>
      <c r="AC3146" s="23" t="str">
        <f t="shared" ca="1" si="48"/>
        <v/>
      </c>
    </row>
    <row r="3147" spans="1:29" x14ac:dyDescent="0.25">
      <c r="A3147" s="23">
        <v>3146</v>
      </c>
      <c r="B3147">
        <v>1559</v>
      </c>
      <c r="C3147" t="str">
        <f ca="1">IFERROR(VLOOKUP($B3147,INDIRECT(nfl_game_result),MATCH(C$1,INDIRECT(nfl_game_result_header),0),FALSE),"error")</f>
        <v>2017_15_ATL@TBY</v>
      </c>
      <c r="D3147">
        <f ca="1">IFERROR(IF(ISBLANK(VLOOKUP($B3147,INDIRECT(nfl_game_result),MATCH(D$1,INDIRECT(nfl_game_result_header),0),FALSE)),"",VLOOKUP($B3147,INDIRECT(nfl_game_result),MATCH(D$1,INDIRECT(nfl_game_result_header),0),FALSE)),"error")</f>
        <v>5</v>
      </c>
      <c r="E3147">
        <f ca="1">IFERROR(IF(ISBLANK(VLOOKUP($B3147,INDIRECT(nfl_game_result),MATCH(E$1,INDIRECT(nfl_game_result_header),0),FALSE)),"",VLOOKUP($B3147,INDIRECT(nfl_game_result),MATCH(E$1,INDIRECT(nfl_game_result_header),0),FALSE)),"error")</f>
        <v>6</v>
      </c>
      <c r="F3147" s="23">
        <f ca="1">IFERROR(IF(ISBLANK(VLOOKUP($B3147,INDIRECT(nfl_game_result),MATCH(F$1,INDIRECT(nfl_game_result_header),0),FALSE)),"",VLOOKUP($B3147,INDIRECT(nfl_game_result),MATCH(F$1,INDIRECT(nfl_game_result_header),0),FALSE)),"error")</f>
        <v>47.5</v>
      </c>
      <c r="G3147" s="23">
        <f ca="1">IFERROR(IF(ISBLANK(VLOOKUP($B3147,INDIRECT(nfl_game_result),MATCH(G$1,INDIRECT(nfl_game_result_header),0),FALSE)),"",VLOOKUP($B3147,INDIRECT(nfl_game_result),MATCH(G$1,INDIRECT(nfl_game_result_header),0),FALSE)),"error")</f>
        <v>48.5</v>
      </c>
      <c r="H3147">
        <f ca="1">IFERROR(IF(ISBLANK(VLOOKUP($B3147,INDIRECT(nfl_game_result),MATCH(H$1,INDIRECT(nfl_game_result_header),0),FALSE)),"",VLOOKUP($B3147,INDIRECT(nfl_game_result),MATCH(H$1,INDIRECT(nfl_game_result_header),0),FALSE)),"error")</f>
        <v>21</v>
      </c>
      <c r="I3147">
        <f ca="1">IFERROR(IF(ISBLANK(VLOOKUP($B3147,INDIRECT(nfl_game_result),MATCH(I$1,INDIRECT(nfl_game_result_header),0),FALSE)),"",VLOOKUP($B3147,INDIRECT(nfl_game_result),MATCH(I$1,INDIRECT(nfl_game_result_header),0),FALSE)),"error")</f>
        <v>24</v>
      </c>
      <c r="J3147" t="str">
        <f ca="1">IFERROR(IF(ISBLANK(VLOOKUP($B3147,INDIRECT(nfl_game_result),MATCH(J$1,INDIRECT(nfl_game_result_header),0),FALSE)),"",VLOOKUP($B3147,INDIRECT(nfl_game_result),MATCH(J$1,INDIRECT(nfl_game_result_header),0),FALSE)),"error")</f>
        <v>TBY</v>
      </c>
      <c r="K3147" t="str">
        <f ca="1">IFERROR(IF(ISBLANK(VLOOKUP($B3147,INDIRECT(nfl_game_result),MATCH(K$1,INDIRECT(nfl_game_result_header),0),FALSE)),"",VLOOKUP($B3147,INDIRECT(nfl_game_result),MATCH(K$1,INDIRECT(nfl_game_result_header),0),FALSE)),"error")</f>
        <v>ATL</v>
      </c>
      <c r="L3147" s="23" t="str">
        <f ca="1">IFERROR(IF(ISBLANK(VLOOKUP($B3147,INDIRECT(nfl_game_result),MATCH(L$1,INDIRECT(nfl_game_result_header),0),FALSE)),"",VLOOKUP($B3147,INDIRECT(nfl_game_result),MATCH(L$1,INDIRECT(nfl_game_result_header),0),FALSE)),"error")</f>
        <v>U</v>
      </c>
      <c r="M3147" t="s">
        <v>16</v>
      </c>
      <c r="N3147">
        <v>4.5</v>
      </c>
      <c r="O3147" t="s">
        <v>334</v>
      </c>
      <c r="P3147">
        <v>0.55000000000000004</v>
      </c>
      <c r="Q3147" t="s">
        <v>20</v>
      </c>
      <c r="V3147" s="23" t="s">
        <v>416</v>
      </c>
      <c r="W3147">
        <f ca="1">VALUE(LEFT(C3147, 4))</f>
        <v>2017</v>
      </c>
      <c r="X3147">
        <f ca="1">VALUE(MID(C3147,6,FIND("_",C3147,6)-6))</f>
        <v>15</v>
      </c>
      <c r="Y3147">
        <f ca="1">IF(NOT(OR(ISBLANK(D3147),ISBLANK(E3147),D3147="",E3147="")),D3147-E3147,"")</f>
        <v>-1</v>
      </c>
      <c r="Z3147">
        <f ca="1">IF(OR(NOT(ISNUMBER(D3147)),ISBLANK(D3147),D3147="",ISBLANK(N3147)),"",ABS(D3147-N3147))</f>
        <v>0.5</v>
      </c>
      <c r="AA3147">
        <f ca="1">IF(OR(ISBLANK(J3147),ISBLANK(O3147),J3147="",O3147=""),"",IF(J3147=O3147,1,0))</f>
        <v>1</v>
      </c>
      <c r="AB3147">
        <f ca="1">IF(OR(ISBLANK(K3147),ISBLANK(Q3147),K3147="",Q3147=""),"",IF(K3147=Q3147,1,0))</f>
        <v>1</v>
      </c>
      <c r="AC3147" s="23" t="str">
        <f t="shared" ca="1" si="48"/>
        <v/>
      </c>
    </row>
    <row r="3148" spans="1:29" x14ac:dyDescent="0.25">
      <c r="A3148" s="23">
        <v>3147</v>
      </c>
      <c r="B3148">
        <v>1544</v>
      </c>
      <c r="C3148" t="str">
        <f ca="1">IFERROR(VLOOKUP($B3148,INDIRECT(nfl_game_result),MATCH(C$1,INDIRECT(nfl_game_result_header),0),FALSE),"error")</f>
        <v>2017_15_DEN@IND</v>
      </c>
      <c r="D3148">
        <f ca="1">IFERROR(IF(ISBLANK(VLOOKUP($B3148,INDIRECT(nfl_game_result),MATCH(D$1,INDIRECT(nfl_game_result_header),0),FALSE)),"",VLOOKUP($B3148,INDIRECT(nfl_game_result),MATCH(D$1,INDIRECT(nfl_game_result_header),0),FALSE)),"error")</f>
        <v>2</v>
      </c>
      <c r="E3148">
        <f ca="1">IFERROR(IF(ISBLANK(VLOOKUP($B3148,INDIRECT(nfl_game_result),MATCH(E$1,INDIRECT(nfl_game_result_header),0),FALSE)),"",VLOOKUP($B3148,INDIRECT(nfl_game_result),MATCH(E$1,INDIRECT(nfl_game_result_header),0),FALSE)),"error")</f>
        <v>2</v>
      </c>
      <c r="F3148" s="23">
        <f ca="1">IFERROR(IF(ISBLANK(VLOOKUP($B3148,INDIRECT(nfl_game_result),MATCH(F$1,INDIRECT(nfl_game_result_header),0),FALSE)),"",VLOOKUP($B3148,INDIRECT(nfl_game_result),MATCH(F$1,INDIRECT(nfl_game_result_header),0),FALSE)),"error")</f>
        <v>41</v>
      </c>
      <c r="G3148" s="23">
        <f ca="1">IFERROR(IF(ISBLANK(VLOOKUP($B3148,INDIRECT(nfl_game_result),MATCH(G$1,INDIRECT(nfl_game_result_header),0),FALSE)),"",VLOOKUP($B3148,INDIRECT(nfl_game_result),MATCH(G$1,INDIRECT(nfl_game_result_header),0),FALSE)),"error")</f>
        <v>41</v>
      </c>
      <c r="H3148">
        <f ca="1">IFERROR(IF(ISBLANK(VLOOKUP($B3148,INDIRECT(nfl_game_result),MATCH(H$1,INDIRECT(nfl_game_result_header),0),FALSE)),"",VLOOKUP($B3148,INDIRECT(nfl_game_result),MATCH(H$1,INDIRECT(nfl_game_result_header),0),FALSE)),"error")</f>
        <v>13</v>
      </c>
      <c r="I3148">
        <f ca="1">IFERROR(IF(ISBLANK(VLOOKUP($B3148,INDIRECT(nfl_game_result),MATCH(I$1,INDIRECT(nfl_game_result_header),0),FALSE)),"",VLOOKUP($B3148,INDIRECT(nfl_game_result),MATCH(I$1,INDIRECT(nfl_game_result_header),0),FALSE)),"error")</f>
        <v>25</v>
      </c>
      <c r="J3148" t="str">
        <f ca="1">IFERROR(IF(ISBLANK(VLOOKUP($B3148,INDIRECT(nfl_game_result),MATCH(J$1,INDIRECT(nfl_game_result_header),0),FALSE)),"",VLOOKUP($B3148,INDIRECT(nfl_game_result),MATCH(J$1,INDIRECT(nfl_game_result_header),0),FALSE)),"error")</f>
        <v>DEN</v>
      </c>
      <c r="K3148" t="str">
        <f ca="1">IFERROR(IF(ISBLANK(VLOOKUP($B3148,INDIRECT(nfl_game_result),MATCH(K$1,INDIRECT(nfl_game_result_header),0),FALSE)),"",VLOOKUP($B3148,INDIRECT(nfl_game_result),MATCH(K$1,INDIRECT(nfl_game_result_header),0),FALSE)),"error")</f>
        <v>DEN</v>
      </c>
      <c r="L3148" s="23" t="str">
        <f ca="1">IFERROR(IF(ISBLANK(VLOOKUP($B3148,INDIRECT(nfl_game_result),MATCH(L$1,INDIRECT(nfl_game_result_header),0),FALSE)),"",VLOOKUP($B3148,INDIRECT(nfl_game_result),MATCH(L$1,INDIRECT(nfl_game_result_header),0),FALSE)),"error")</f>
        <v>U</v>
      </c>
      <c r="M3148" t="s">
        <v>14</v>
      </c>
      <c r="N3148">
        <v>-1</v>
      </c>
      <c r="O3148" t="s">
        <v>72</v>
      </c>
      <c r="P3148">
        <v>0.53</v>
      </c>
      <c r="Q3148" t="s">
        <v>72</v>
      </c>
      <c r="V3148" s="23" t="s">
        <v>416</v>
      </c>
      <c r="W3148">
        <f ca="1">VALUE(LEFT(C3148, 4))</f>
        <v>2017</v>
      </c>
      <c r="X3148">
        <f ca="1">VALUE(MID(C3148,6,FIND("_",C3148,6)-6))</f>
        <v>15</v>
      </c>
      <c r="Y3148">
        <f ca="1">IF(NOT(OR(ISBLANK(D3148),ISBLANK(E3148),D3148="",E3148="")),D3148-E3148,"")</f>
        <v>0</v>
      </c>
      <c r="Z3148">
        <f ca="1">IF(OR(NOT(ISNUMBER(D3148)),ISBLANK(D3148),D3148="",ISBLANK(N3148)),"",ABS(D3148-N3148))</f>
        <v>3</v>
      </c>
      <c r="AA3148">
        <f ca="1">IF(OR(ISBLANK(J3148),ISBLANK(O3148),J3148="",O3148=""),"",IF(J3148=O3148,1,0))</f>
        <v>1</v>
      </c>
      <c r="AB3148">
        <f ca="1">IF(OR(ISBLANK(K3148),ISBLANK(Q3148),K3148="",Q3148=""),"",IF(K3148=Q3148,1,0))</f>
        <v>1</v>
      </c>
      <c r="AC3148" s="23" t="str">
        <f t="shared" ca="1" si="48"/>
        <v/>
      </c>
    </row>
    <row r="3149" spans="1:29" x14ac:dyDescent="0.25">
      <c r="A3149" s="23">
        <v>3148</v>
      </c>
      <c r="B3149">
        <v>1545</v>
      </c>
      <c r="C3149" t="str">
        <f ca="1">IFERROR(VLOOKUP($B3149,INDIRECT(nfl_game_result),MATCH(C$1,INDIRECT(nfl_game_result_header),0),FALSE),"error")</f>
        <v>2017_15_CHI@DET</v>
      </c>
      <c r="D3149">
        <f ca="1">IFERROR(IF(ISBLANK(VLOOKUP($B3149,INDIRECT(nfl_game_result),MATCH(D$1,INDIRECT(nfl_game_result_header),0),FALSE)),"",VLOOKUP($B3149,INDIRECT(nfl_game_result),MATCH(D$1,INDIRECT(nfl_game_result_header),0),FALSE)),"error")</f>
        <v>-6.5</v>
      </c>
      <c r="E3149">
        <f ca="1">IFERROR(IF(ISBLANK(VLOOKUP($B3149,INDIRECT(nfl_game_result),MATCH(E$1,INDIRECT(nfl_game_result_header),0),FALSE)),"",VLOOKUP($B3149,INDIRECT(nfl_game_result),MATCH(E$1,INDIRECT(nfl_game_result_header),0),FALSE)),"error")</f>
        <v>-5</v>
      </c>
      <c r="F3149" s="23">
        <f ca="1">IFERROR(IF(ISBLANK(VLOOKUP($B3149,INDIRECT(nfl_game_result),MATCH(F$1,INDIRECT(nfl_game_result_header),0),FALSE)),"",VLOOKUP($B3149,INDIRECT(nfl_game_result),MATCH(F$1,INDIRECT(nfl_game_result_header),0),FALSE)),"error")</f>
        <v>43.5</v>
      </c>
      <c r="G3149" s="23">
        <f ca="1">IFERROR(IF(ISBLANK(VLOOKUP($B3149,INDIRECT(nfl_game_result),MATCH(G$1,INDIRECT(nfl_game_result_header),0),FALSE)),"",VLOOKUP($B3149,INDIRECT(nfl_game_result),MATCH(G$1,INDIRECT(nfl_game_result_header),0),FALSE)),"error")</f>
        <v>44</v>
      </c>
      <c r="H3149">
        <f ca="1">IFERROR(IF(ISBLANK(VLOOKUP($B3149,INDIRECT(nfl_game_result),MATCH(H$1,INDIRECT(nfl_game_result_header),0),FALSE)),"",VLOOKUP($B3149,INDIRECT(nfl_game_result),MATCH(H$1,INDIRECT(nfl_game_result_header),0),FALSE)),"error")</f>
        <v>20</v>
      </c>
      <c r="I3149">
        <f ca="1">IFERROR(IF(ISBLANK(VLOOKUP($B3149,INDIRECT(nfl_game_result),MATCH(I$1,INDIRECT(nfl_game_result_header),0),FALSE)),"",VLOOKUP($B3149,INDIRECT(nfl_game_result),MATCH(I$1,INDIRECT(nfl_game_result_header),0),FALSE)),"error")</f>
        <v>10</v>
      </c>
      <c r="J3149" t="str">
        <f ca="1">IFERROR(IF(ISBLANK(VLOOKUP($B3149,INDIRECT(nfl_game_result),MATCH(J$1,INDIRECT(nfl_game_result_header),0),FALSE)),"",VLOOKUP($B3149,INDIRECT(nfl_game_result),MATCH(J$1,INDIRECT(nfl_game_result_header),0),FALSE)),"error")</f>
        <v>DET</v>
      </c>
      <c r="K3149" t="str">
        <f ca="1">IFERROR(IF(ISBLANK(VLOOKUP($B3149,INDIRECT(nfl_game_result),MATCH(K$1,INDIRECT(nfl_game_result_header),0),FALSE)),"",VLOOKUP($B3149,INDIRECT(nfl_game_result),MATCH(K$1,INDIRECT(nfl_game_result_header),0),FALSE)),"error")</f>
        <v>DET</v>
      </c>
      <c r="L3149" s="23" t="str">
        <f ca="1">IFERROR(IF(ISBLANK(VLOOKUP($B3149,INDIRECT(nfl_game_result),MATCH(L$1,INDIRECT(nfl_game_result_header),0),FALSE)),"",VLOOKUP($B3149,INDIRECT(nfl_game_result),MATCH(L$1,INDIRECT(nfl_game_result_header),0),FALSE)),"error")</f>
        <v>U</v>
      </c>
      <c r="M3149" t="s">
        <v>14</v>
      </c>
      <c r="N3149">
        <v>-7</v>
      </c>
      <c r="O3149" t="s">
        <v>73</v>
      </c>
      <c r="P3149">
        <v>0.55000000000000004</v>
      </c>
      <c r="Q3149" t="s">
        <v>73</v>
      </c>
      <c r="V3149" s="23" t="s">
        <v>416</v>
      </c>
      <c r="W3149">
        <f ca="1">VALUE(LEFT(C3149, 4))</f>
        <v>2017</v>
      </c>
      <c r="X3149">
        <f ca="1">VALUE(MID(C3149,6,FIND("_",C3149,6)-6))</f>
        <v>15</v>
      </c>
      <c r="Y3149">
        <f ca="1">IF(NOT(OR(ISBLANK(D3149),ISBLANK(E3149),D3149="",E3149="")),D3149-E3149,"")</f>
        <v>-1.5</v>
      </c>
      <c r="Z3149">
        <f ca="1">IF(OR(NOT(ISNUMBER(D3149)),ISBLANK(D3149),D3149="",ISBLANK(N3149)),"",ABS(D3149-N3149))</f>
        <v>0.5</v>
      </c>
      <c r="AA3149">
        <f ca="1">IF(OR(ISBLANK(J3149),ISBLANK(O3149),J3149="",O3149=""),"",IF(J3149=O3149,1,0))</f>
        <v>1</v>
      </c>
      <c r="AB3149">
        <f ca="1">IF(OR(ISBLANK(K3149),ISBLANK(Q3149),K3149="",Q3149=""),"",IF(K3149=Q3149,1,0))</f>
        <v>1</v>
      </c>
      <c r="AC3149" s="23" t="str">
        <f t="shared" ca="1" si="48"/>
        <v/>
      </c>
    </row>
    <row r="3150" spans="1:29" x14ac:dyDescent="0.25">
      <c r="A3150" s="23">
        <v>3149</v>
      </c>
      <c r="B3150">
        <v>1546</v>
      </c>
      <c r="C3150" t="str">
        <f ca="1">IFERROR(VLOOKUP($B3150,INDIRECT(nfl_game_result),MATCH(C$1,INDIRECT(nfl_game_result_header),0),FALSE),"error")</f>
        <v>2017_15_LAC@KCY</v>
      </c>
      <c r="D3150">
        <f ca="1">IFERROR(IF(ISBLANK(VLOOKUP($B3150,INDIRECT(nfl_game_result),MATCH(D$1,INDIRECT(nfl_game_result_header),0),FALSE)),"",VLOOKUP($B3150,INDIRECT(nfl_game_result),MATCH(D$1,INDIRECT(nfl_game_result_header),0),FALSE)),"error")</f>
        <v>-1</v>
      </c>
      <c r="E3150">
        <f ca="1">IFERROR(IF(ISBLANK(VLOOKUP($B3150,INDIRECT(nfl_game_result),MATCH(E$1,INDIRECT(nfl_game_result_header),0),FALSE)),"",VLOOKUP($B3150,INDIRECT(nfl_game_result),MATCH(E$1,INDIRECT(nfl_game_result_header),0),FALSE)),"error")</f>
        <v>1</v>
      </c>
      <c r="F3150" s="23">
        <f ca="1">IFERROR(IF(ISBLANK(VLOOKUP($B3150,INDIRECT(nfl_game_result),MATCH(F$1,INDIRECT(nfl_game_result_header),0),FALSE)),"",VLOOKUP($B3150,INDIRECT(nfl_game_result),MATCH(F$1,INDIRECT(nfl_game_result_header),0),FALSE)),"error")</f>
        <v>45.5</v>
      </c>
      <c r="G3150" s="23">
        <f ca="1">IFERROR(IF(ISBLANK(VLOOKUP($B3150,INDIRECT(nfl_game_result),MATCH(G$1,INDIRECT(nfl_game_result_header),0),FALSE)),"",VLOOKUP($B3150,INDIRECT(nfl_game_result),MATCH(G$1,INDIRECT(nfl_game_result_header),0),FALSE)),"error")</f>
        <v>46</v>
      </c>
      <c r="H3150">
        <f ca="1">IFERROR(IF(ISBLANK(VLOOKUP($B3150,INDIRECT(nfl_game_result),MATCH(H$1,INDIRECT(nfl_game_result_header),0),FALSE)),"",VLOOKUP($B3150,INDIRECT(nfl_game_result),MATCH(H$1,INDIRECT(nfl_game_result_header),0),FALSE)),"error")</f>
        <v>30</v>
      </c>
      <c r="I3150">
        <f ca="1">IFERROR(IF(ISBLANK(VLOOKUP($B3150,INDIRECT(nfl_game_result),MATCH(I$1,INDIRECT(nfl_game_result_header),0),FALSE)),"",VLOOKUP($B3150,INDIRECT(nfl_game_result),MATCH(I$1,INDIRECT(nfl_game_result_header),0),FALSE)),"error")</f>
        <v>13</v>
      </c>
      <c r="J3150" t="str">
        <f ca="1">IFERROR(IF(ISBLANK(VLOOKUP($B3150,INDIRECT(nfl_game_result),MATCH(J$1,INDIRECT(nfl_game_result_header),0),FALSE)),"",VLOOKUP($B3150,INDIRECT(nfl_game_result),MATCH(J$1,INDIRECT(nfl_game_result_header),0),FALSE)),"error")</f>
        <v>KCY</v>
      </c>
      <c r="K3150" t="str">
        <f ca="1">IFERROR(IF(ISBLANK(VLOOKUP($B3150,INDIRECT(nfl_game_result),MATCH(K$1,INDIRECT(nfl_game_result_header),0),FALSE)),"",VLOOKUP($B3150,INDIRECT(nfl_game_result),MATCH(K$1,INDIRECT(nfl_game_result_header),0),FALSE)),"error")</f>
        <v>KCY</v>
      </c>
      <c r="L3150" s="23" t="str">
        <f ca="1">IFERROR(IF(ISBLANK(VLOOKUP($B3150,INDIRECT(nfl_game_result),MATCH(L$1,INDIRECT(nfl_game_result_header),0),FALSE)),"",VLOOKUP($B3150,INDIRECT(nfl_game_result),MATCH(L$1,INDIRECT(nfl_game_result_header),0),FALSE)),"error")</f>
        <v>U</v>
      </c>
      <c r="M3150" t="s">
        <v>14</v>
      </c>
      <c r="N3150">
        <v>-2.5</v>
      </c>
      <c r="O3150" t="s">
        <v>331</v>
      </c>
      <c r="P3150">
        <v>0.54</v>
      </c>
      <c r="Q3150" t="s">
        <v>331</v>
      </c>
      <c r="V3150" s="23" t="s">
        <v>416</v>
      </c>
      <c r="W3150">
        <f ca="1">VALUE(LEFT(C3150, 4))</f>
        <v>2017</v>
      </c>
      <c r="X3150">
        <f ca="1">VALUE(MID(C3150,6,FIND("_",C3150,6)-6))</f>
        <v>15</v>
      </c>
      <c r="Y3150">
        <f ca="1">IF(NOT(OR(ISBLANK(D3150),ISBLANK(E3150),D3150="",E3150="")),D3150-E3150,"")</f>
        <v>-2</v>
      </c>
      <c r="Z3150">
        <f ca="1">IF(OR(NOT(ISNUMBER(D3150)),ISBLANK(D3150),D3150="",ISBLANK(N3150)),"",ABS(D3150-N3150))</f>
        <v>1.5</v>
      </c>
      <c r="AA3150">
        <f ca="1">IF(OR(ISBLANK(J3150),ISBLANK(O3150),J3150="",O3150=""),"",IF(J3150=O3150,1,0))</f>
        <v>1</v>
      </c>
      <c r="AB3150">
        <f ca="1">IF(OR(ISBLANK(K3150),ISBLANK(Q3150),K3150="",Q3150=""),"",IF(K3150=Q3150,1,0))</f>
        <v>1</v>
      </c>
      <c r="AC3150" s="23" t="str">
        <f t="shared" ca="1" si="48"/>
        <v/>
      </c>
    </row>
    <row r="3151" spans="1:29" x14ac:dyDescent="0.25">
      <c r="A3151" s="23">
        <v>3150</v>
      </c>
      <c r="B3151">
        <v>1547</v>
      </c>
      <c r="C3151" t="str">
        <f ca="1">IFERROR(VLOOKUP($B3151,INDIRECT(nfl_game_result),MATCH(C$1,INDIRECT(nfl_game_result_header),0),FALSE),"error")</f>
        <v>2017_15_PHI@NYG</v>
      </c>
      <c r="D3151">
        <f ca="1">IFERROR(IF(ISBLANK(VLOOKUP($B3151,INDIRECT(nfl_game_result),MATCH(D$1,INDIRECT(nfl_game_result_header),0),FALSE)),"",VLOOKUP($B3151,INDIRECT(nfl_game_result),MATCH(D$1,INDIRECT(nfl_game_result_header),0),FALSE)),"error")</f>
        <v>8</v>
      </c>
      <c r="E3151">
        <f ca="1">IFERROR(IF(ISBLANK(VLOOKUP($B3151,INDIRECT(nfl_game_result),MATCH(E$1,INDIRECT(nfl_game_result_header),0),FALSE)),"",VLOOKUP($B3151,INDIRECT(nfl_game_result),MATCH(E$1,INDIRECT(nfl_game_result_header),0),FALSE)),"error")</f>
        <v>7.5</v>
      </c>
      <c r="F3151" s="23">
        <f ca="1">IFERROR(IF(ISBLANK(VLOOKUP($B3151,INDIRECT(nfl_game_result),MATCH(F$1,INDIRECT(nfl_game_result_header),0),FALSE)),"",VLOOKUP($B3151,INDIRECT(nfl_game_result),MATCH(F$1,INDIRECT(nfl_game_result_header),0),FALSE)),"error")</f>
        <v>40</v>
      </c>
      <c r="G3151" s="23">
        <f ca="1">IFERROR(IF(ISBLANK(VLOOKUP($B3151,INDIRECT(nfl_game_result),MATCH(G$1,INDIRECT(nfl_game_result_header),0),FALSE)),"",VLOOKUP($B3151,INDIRECT(nfl_game_result),MATCH(G$1,INDIRECT(nfl_game_result_header),0),FALSE)),"error")</f>
        <v>40</v>
      </c>
      <c r="H3151">
        <f ca="1">IFERROR(IF(ISBLANK(VLOOKUP($B3151,INDIRECT(nfl_game_result),MATCH(H$1,INDIRECT(nfl_game_result_header),0),FALSE)),"",VLOOKUP($B3151,INDIRECT(nfl_game_result),MATCH(H$1,INDIRECT(nfl_game_result_header),0),FALSE)),"error")</f>
        <v>29</v>
      </c>
      <c r="I3151">
        <f ca="1">IFERROR(IF(ISBLANK(VLOOKUP($B3151,INDIRECT(nfl_game_result),MATCH(I$1,INDIRECT(nfl_game_result_header),0),FALSE)),"",VLOOKUP($B3151,INDIRECT(nfl_game_result),MATCH(I$1,INDIRECT(nfl_game_result_header),0),FALSE)),"error")</f>
        <v>34</v>
      </c>
      <c r="J3151" t="str">
        <f ca="1">IFERROR(IF(ISBLANK(VLOOKUP($B3151,INDIRECT(nfl_game_result),MATCH(J$1,INDIRECT(nfl_game_result_header),0),FALSE)),"",VLOOKUP($B3151,INDIRECT(nfl_game_result),MATCH(J$1,INDIRECT(nfl_game_result_header),0),FALSE)),"error")</f>
        <v>NYG</v>
      </c>
      <c r="K3151" t="str">
        <f ca="1">IFERROR(IF(ISBLANK(VLOOKUP($B3151,INDIRECT(nfl_game_result),MATCH(K$1,INDIRECT(nfl_game_result_header),0),FALSE)),"",VLOOKUP($B3151,INDIRECT(nfl_game_result),MATCH(K$1,INDIRECT(nfl_game_result_header),0),FALSE)),"error")</f>
        <v>PHI</v>
      </c>
      <c r="L3151" s="23" t="str">
        <f ca="1">IFERROR(IF(ISBLANK(VLOOKUP($B3151,INDIRECT(nfl_game_result),MATCH(L$1,INDIRECT(nfl_game_result_header),0),FALSE)),"",VLOOKUP($B3151,INDIRECT(nfl_game_result),MATCH(L$1,INDIRECT(nfl_game_result_header),0),FALSE)),"error")</f>
        <v>O</v>
      </c>
      <c r="M3151" t="s">
        <v>14</v>
      </c>
      <c r="N3151">
        <v>3</v>
      </c>
      <c r="O3151" t="s">
        <v>86</v>
      </c>
      <c r="P3151">
        <v>0.63</v>
      </c>
      <c r="Q3151" t="s">
        <v>86</v>
      </c>
      <c r="V3151" s="23" t="s">
        <v>416</v>
      </c>
      <c r="W3151">
        <f ca="1">VALUE(LEFT(C3151, 4))</f>
        <v>2017</v>
      </c>
      <c r="X3151">
        <f ca="1">VALUE(MID(C3151,6,FIND("_",C3151,6)-6))</f>
        <v>15</v>
      </c>
      <c r="Y3151">
        <f ca="1">IF(NOT(OR(ISBLANK(D3151),ISBLANK(E3151),D3151="",E3151="")),D3151-E3151,"")</f>
        <v>0.5</v>
      </c>
      <c r="Z3151">
        <f ca="1">IF(OR(NOT(ISNUMBER(D3151)),ISBLANK(D3151),D3151="",ISBLANK(N3151)),"",ABS(D3151-N3151))</f>
        <v>5</v>
      </c>
      <c r="AA3151">
        <f ca="1">IF(OR(ISBLANK(J3151),ISBLANK(O3151),J3151="",O3151=""),"",IF(J3151=O3151,1,0))</f>
        <v>0</v>
      </c>
      <c r="AB3151">
        <f ca="1">IF(OR(ISBLANK(K3151),ISBLANK(Q3151),K3151="",Q3151=""),"",IF(K3151=Q3151,1,0))</f>
        <v>1</v>
      </c>
      <c r="AC3151" s="23" t="str">
        <f t="shared" ca="1" si="48"/>
        <v/>
      </c>
    </row>
    <row r="3152" spans="1:29" x14ac:dyDescent="0.25">
      <c r="A3152" s="23">
        <v>3151</v>
      </c>
      <c r="B3152">
        <v>1548</v>
      </c>
      <c r="C3152" t="str">
        <f ca="1">IFERROR(VLOOKUP($B3152,INDIRECT(nfl_game_result),MATCH(C$1,INDIRECT(nfl_game_result_header),0),FALSE),"error")</f>
        <v>2017_15_CIN@MIN</v>
      </c>
      <c r="D3152">
        <f ca="1">IFERROR(IF(ISBLANK(VLOOKUP($B3152,INDIRECT(nfl_game_result),MATCH(D$1,INDIRECT(nfl_game_result_header),0),FALSE)),"",VLOOKUP($B3152,INDIRECT(nfl_game_result),MATCH(D$1,INDIRECT(nfl_game_result_header),0),FALSE)),"error")</f>
        <v>-10.5</v>
      </c>
      <c r="E3152">
        <f ca="1">IFERROR(IF(ISBLANK(VLOOKUP($B3152,INDIRECT(nfl_game_result),MATCH(E$1,INDIRECT(nfl_game_result_header),0),FALSE)),"",VLOOKUP($B3152,INDIRECT(nfl_game_result),MATCH(E$1,INDIRECT(nfl_game_result_header),0),FALSE)),"error")</f>
        <v>-10.5</v>
      </c>
      <c r="F3152" s="23">
        <f ca="1">IFERROR(IF(ISBLANK(VLOOKUP($B3152,INDIRECT(nfl_game_result),MATCH(F$1,INDIRECT(nfl_game_result_header),0),FALSE)),"",VLOOKUP($B3152,INDIRECT(nfl_game_result),MATCH(F$1,INDIRECT(nfl_game_result_header),0),FALSE)),"error")</f>
        <v>41</v>
      </c>
      <c r="G3152" s="23">
        <f ca="1">IFERROR(IF(ISBLANK(VLOOKUP($B3152,INDIRECT(nfl_game_result),MATCH(G$1,INDIRECT(nfl_game_result_header),0),FALSE)),"",VLOOKUP($B3152,INDIRECT(nfl_game_result),MATCH(G$1,INDIRECT(nfl_game_result_header),0),FALSE)),"error")</f>
        <v>42</v>
      </c>
      <c r="H3152">
        <f ca="1">IFERROR(IF(ISBLANK(VLOOKUP($B3152,INDIRECT(nfl_game_result),MATCH(H$1,INDIRECT(nfl_game_result_header),0),FALSE)),"",VLOOKUP($B3152,INDIRECT(nfl_game_result),MATCH(H$1,INDIRECT(nfl_game_result_header),0),FALSE)),"error")</f>
        <v>34</v>
      </c>
      <c r="I3152">
        <f ca="1">IFERROR(IF(ISBLANK(VLOOKUP($B3152,INDIRECT(nfl_game_result),MATCH(I$1,INDIRECT(nfl_game_result_header),0),FALSE)),"",VLOOKUP($B3152,INDIRECT(nfl_game_result),MATCH(I$1,INDIRECT(nfl_game_result_header),0),FALSE)),"error")</f>
        <v>7</v>
      </c>
      <c r="J3152" t="str">
        <f ca="1">IFERROR(IF(ISBLANK(VLOOKUP($B3152,INDIRECT(nfl_game_result),MATCH(J$1,INDIRECT(nfl_game_result_header),0),FALSE)),"",VLOOKUP($B3152,INDIRECT(nfl_game_result),MATCH(J$1,INDIRECT(nfl_game_result_header),0),FALSE)),"error")</f>
        <v>MIN</v>
      </c>
      <c r="K3152" t="str">
        <f ca="1">IFERROR(IF(ISBLANK(VLOOKUP($B3152,INDIRECT(nfl_game_result),MATCH(K$1,INDIRECT(nfl_game_result_header),0),FALSE)),"",VLOOKUP($B3152,INDIRECT(nfl_game_result),MATCH(K$1,INDIRECT(nfl_game_result_header),0),FALSE)),"error")</f>
        <v>MIN</v>
      </c>
      <c r="L3152" s="23" t="str">
        <f ca="1">IFERROR(IF(ISBLANK(VLOOKUP($B3152,INDIRECT(nfl_game_result),MATCH(L$1,INDIRECT(nfl_game_result_header),0),FALSE)),"",VLOOKUP($B3152,INDIRECT(nfl_game_result),MATCH(L$1,INDIRECT(nfl_game_result_header),0),FALSE)),"error")</f>
        <v>U</v>
      </c>
      <c r="M3152" t="s">
        <v>14</v>
      </c>
      <c r="N3152">
        <v>-9.5</v>
      </c>
      <c r="O3152" t="s">
        <v>80</v>
      </c>
      <c r="P3152">
        <v>0.68</v>
      </c>
      <c r="Q3152" t="s">
        <v>80</v>
      </c>
      <c r="V3152" s="23" t="s">
        <v>416</v>
      </c>
      <c r="W3152">
        <f ca="1">VALUE(LEFT(C3152, 4))</f>
        <v>2017</v>
      </c>
      <c r="X3152">
        <f ca="1">VALUE(MID(C3152,6,FIND("_",C3152,6)-6))</f>
        <v>15</v>
      </c>
      <c r="Y3152">
        <f ca="1">IF(NOT(OR(ISBLANK(D3152),ISBLANK(E3152),D3152="",E3152="")),D3152-E3152,"")</f>
        <v>0</v>
      </c>
      <c r="Z3152">
        <f ca="1">IF(OR(NOT(ISNUMBER(D3152)),ISBLANK(D3152),D3152="",ISBLANK(N3152)),"",ABS(D3152-N3152))</f>
        <v>1</v>
      </c>
      <c r="AA3152">
        <f ca="1">IF(OR(ISBLANK(J3152),ISBLANK(O3152),J3152="",O3152=""),"",IF(J3152=O3152,1,0))</f>
        <v>1</v>
      </c>
      <c r="AB3152">
        <f ca="1">IF(OR(ISBLANK(K3152),ISBLANK(Q3152),K3152="",Q3152=""),"",IF(K3152=Q3152,1,0))</f>
        <v>1</v>
      </c>
      <c r="AC3152" s="23" t="str">
        <f t="shared" ca="1" si="48"/>
        <v/>
      </c>
    </row>
    <row r="3153" spans="1:29" x14ac:dyDescent="0.25">
      <c r="A3153" s="23">
        <v>3152</v>
      </c>
      <c r="B3153">
        <v>1549</v>
      </c>
      <c r="C3153" t="str">
        <f ca="1">IFERROR(VLOOKUP($B3153,INDIRECT(nfl_game_result),MATCH(C$1,INDIRECT(nfl_game_result_header),0),FALSE),"error")</f>
        <v>2017_15_BAL@CLE</v>
      </c>
      <c r="D3153">
        <f ca="1">IFERROR(IF(ISBLANK(VLOOKUP($B3153,INDIRECT(nfl_game_result),MATCH(D$1,INDIRECT(nfl_game_result_header),0),FALSE)),"",VLOOKUP($B3153,INDIRECT(nfl_game_result),MATCH(D$1,INDIRECT(nfl_game_result_header),0),FALSE)),"error")</f>
        <v>7</v>
      </c>
      <c r="E3153">
        <f ca="1">IFERROR(IF(ISBLANK(VLOOKUP($B3153,INDIRECT(nfl_game_result),MATCH(E$1,INDIRECT(nfl_game_result_header),0),FALSE)),"",VLOOKUP($B3153,INDIRECT(nfl_game_result),MATCH(E$1,INDIRECT(nfl_game_result_header),0),FALSE)),"error")</f>
        <v>-7</v>
      </c>
      <c r="F3153" s="23">
        <f ca="1">IFERROR(IF(ISBLANK(VLOOKUP($B3153,INDIRECT(nfl_game_result),MATCH(F$1,INDIRECT(nfl_game_result_header),0),FALSE)),"",VLOOKUP($B3153,INDIRECT(nfl_game_result),MATCH(F$1,INDIRECT(nfl_game_result_header),0),FALSE)),"error")</f>
        <v>40</v>
      </c>
      <c r="G3153" s="23">
        <f ca="1">IFERROR(IF(ISBLANK(VLOOKUP($B3153,INDIRECT(nfl_game_result),MATCH(G$1,INDIRECT(nfl_game_result_header),0),FALSE)),"",VLOOKUP($B3153,INDIRECT(nfl_game_result),MATCH(G$1,INDIRECT(nfl_game_result_header),0),FALSE)),"error")</f>
        <v>40</v>
      </c>
      <c r="H3153">
        <f ca="1">IFERROR(IF(ISBLANK(VLOOKUP($B3153,INDIRECT(nfl_game_result),MATCH(H$1,INDIRECT(nfl_game_result_header),0),FALSE)),"",VLOOKUP($B3153,INDIRECT(nfl_game_result),MATCH(H$1,INDIRECT(nfl_game_result_header),0),FALSE)),"error")</f>
        <v>10</v>
      </c>
      <c r="I3153">
        <f ca="1">IFERROR(IF(ISBLANK(VLOOKUP($B3153,INDIRECT(nfl_game_result),MATCH(I$1,INDIRECT(nfl_game_result_header),0),FALSE)),"",VLOOKUP($B3153,INDIRECT(nfl_game_result),MATCH(I$1,INDIRECT(nfl_game_result_header),0),FALSE)),"error")</f>
        <v>27</v>
      </c>
      <c r="J3153" t="str">
        <f ca="1">IFERROR(IF(ISBLANK(VLOOKUP($B3153,INDIRECT(nfl_game_result),MATCH(J$1,INDIRECT(nfl_game_result_header),0),FALSE)),"",VLOOKUP($B3153,INDIRECT(nfl_game_result),MATCH(J$1,INDIRECT(nfl_game_result_header),0),FALSE)),"error")</f>
        <v>BAL</v>
      </c>
      <c r="K3153" t="str">
        <f ca="1">IFERROR(IF(ISBLANK(VLOOKUP($B3153,INDIRECT(nfl_game_result),MATCH(K$1,INDIRECT(nfl_game_result_header),0),FALSE)),"",VLOOKUP($B3153,INDIRECT(nfl_game_result),MATCH(K$1,INDIRECT(nfl_game_result_header),0),FALSE)),"error")</f>
        <v>BAL</v>
      </c>
      <c r="L3153" s="23" t="str">
        <f ca="1">IFERROR(IF(ISBLANK(VLOOKUP($B3153,INDIRECT(nfl_game_result),MATCH(L$1,INDIRECT(nfl_game_result_header),0),FALSE)),"",VLOOKUP($B3153,INDIRECT(nfl_game_result),MATCH(L$1,INDIRECT(nfl_game_result_header),0),FALSE)),"error")</f>
        <v>U</v>
      </c>
      <c r="M3153" t="s">
        <v>14</v>
      </c>
      <c r="N3153">
        <v>7</v>
      </c>
      <c r="O3153" t="s">
        <v>70</v>
      </c>
      <c r="P3153">
        <v>0.52</v>
      </c>
      <c r="Q3153" t="s">
        <v>70</v>
      </c>
      <c r="V3153" s="23" t="s">
        <v>416</v>
      </c>
      <c r="W3153">
        <f ca="1">VALUE(LEFT(C3153, 4))</f>
        <v>2017</v>
      </c>
      <c r="X3153">
        <f ca="1">VALUE(MID(C3153,6,FIND("_",C3153,6)-6))</f>
        <v>15</v>
      </c>
      <c r="Y3153">
        <f ca="1">IF(NOT(OR(ISBLANK(D3153),ISBLANK(E3153),D3153="",E3153="")),D3153-E3153,"")</f>
        <v>14</v>
      </c>
      <c r="Z3153">
        <f ca="1">IF(OR(NOT(ISNUMBER(D3153)),ISBLANK(D3153),D3153="",ISBLANK(N3153)),"",ABS(D3153-N3153))</f>
        <v>0</v>
      </c>
      <c r="AA3153">
        <f ca="1">IF(OR(ISBLANK(J3153),ISBLANK(O3153),J3153="",O3153=""),"",IF(J3153=O3153,1,0))</f>
        <v>0</v>
      </c>
      <c r="AB3153">
        <f ca="1">IF(OR(ISBLANK(K3153),ISBLANK(Q3153),K3153="",Q3153=""),"",IF(K3153=Q3153,1,0))</f>
        <v>0</v>
      </c>
      <c r="AC3153" s="23" t="str">
        <f t="shared" ca="1" si="48"/>
        <v/>
      </c>
    </row>
    <row r="3154" spans="1:29" x14ac:dyDescent="0.25">
      <c r="A3154" s="23">
        <v>3153</v>
      </c>
      <c r="B3154">
        <v>1550</v>
      </c>
      <c r="C3154" t="str">
        <f ca="1">IFERROR(VLOOKUP($B3154,INDIRECT(nfl_game_result),MATCH(C$1,INDIRECT(nfl_game_result_header),0),FALSE),"error")</f>
        <v>2017_15_ARI@WAS</v>
      </c>
      <c r="D3154">
        <f ca="1">IFERROR(IF(ISBLANK(VLOOKUP($B3154,INDIRECT(nfl_game_result),MATCH(D$1,INDIRECT(nfl_game_result_header),0),FALSE)),"",VLOOKUP($B3154,INDIRECT(nfl_game_result),MATCH(D$1,INDIRECT(nfl_game_result_header),0),FALSE)),"error")</f>
        <v>-4.5</v>
      </c>
      <c r="E3154">
        <f ca="1">IFERROR(IF(ISBLANK(VLOOKUP($B3154,INDIRECT(nfl_game_result),MATCH(E$1,INDIRECT(nfl_game_result_header),0),FALSE)),"",VLOOKUP($B3154,INDIRECT(nfl_game_result),MATCH(E$1,INDIRECT(nfl_game_result_header),0),FALSE)),"error")</f>
        <v>-4.5</v>
      </c>
      <c r="F3154" s="23">
        <f ca="1">IFERROR(IF(ISBLANK(VLOOKUP($B3154,INDIRECT(nfl_game_result),MATCH(F$1,INDIRECT(nfl_game_result_header),0),FALSE)),"",VLOOKUP($B3154,INDIRECT(nfl_game_result),MATCH(F$1,INDIRECT(nfl_game_result_header),0),FALSE)),"error")</f>
        <v>44</v>
      </c>
      <c r="G3154" s="23">
        <f ca="1">IFERROR(IF(ISBLANK(VLOOKUP($B3154,INDIRECT(nfl_game_result),MATCH(G$1,INDIRECT(nfl_game_result_header),0),FALSE)),"",VLOOKUP($B3154,INDIRECT(nfl_game_result),MATCH(G$1,INDIRECT(nfl_game_result_header),0),FALSE)),"error")</f>
        <v>43</v>
      </c>
      <c r="H3154">
        <f ca="1">IFERROR(IF(ISBLANK(VLOOKUP($B3154,INDIRECT(nfl_game_result),MATCH(H$1,INDIRECT(nfl_game_result_header),0),FALSE)),"",VLOOKUP($B3154,INDIRECT(nfl_game_result),MATCH(H$1,INDIRECT(nfl_game_result_header),0),FALSE)),"error")</f>
        <v>20</v>
      </c>
      <c r="I3154">
        <f ca="1">IFERROR(IF(ISBLANK(VLOOKUP($B3154,INDIRECT(nfl_game_result),MATCH(I$1,INDIRECT(nfl_game_result_header),0),FALSE)),"",VLOOKUP($B3154,INDIRECT(nfl_game_result),MATCH(I$1,INDIRECT(nfl_game_result_header),0),FALSE)),"error")</f>
        <v>15</v>
      </c>
      <c r="J3154" t="str">
        <f ca="1">IFERROR(IF(ISBLANK(VLOOKUP($B3154,INDIRECT(nfl_game_result),MATCH(J$1,INDIRECT(nfl_game_result_header),0),FALSE)),"",VLOOKUP($B3154,INDIRECT(nfl_game_result),MATCH(J$1,INDIRECT(nfl_game_result_header),0),FALSE)),"error")</f>
        <v>WAS</v>
      </c>
      <c r="K3154" t="str">
        <f ca="1">IFERROR(IF(ISBLANK(VLOOKUP($B3154,INDIRECT(nfl_game_result),MATCH(K$1,INDIRECT(nfl_game_result_header),0),FALSE)),"",VLOOKUP($B3154,INDIRECT(nfl_game_result),MATCH(K$1,INDIRECT(nfl_game_result_header),0),FALSE)),"error")</f>
        <v>WAS</v>
      </c>
      <c r="L3154" s="23" t="str">
        <f ca="1">IFERROR(IF(ISBLANK(VLOOKUP($B3154,INDIRECT(nfl_game_result),MATCH(L$1,INDIRECT(nfl_game_result_header),0),FALSE)),"",VLOOKUP($B3154,INDIRECT(nfl_game_result),MATCH(L$1,INDIRECT(nfl_game_result_header),0),FALSE)),"error")</f>
        <v>U</v>
      </c>
      <c r="M3154" t="s">
        <v>14</v>
      </c>
      <c r="N3154">
        <v>-3</v>
      </c>
      <c r="O3154" t="s">
        <v>94</v>
      </c>
      <c r="P3154">
        <v>0.6</v>
      </c>
      <c r="Q3154" t="s">
        <v>94</v>
      </c>
      <c r="V3154" s="23" t="s">
        <v>416</v>
      </c>
      <c r="W3154">
        <f ca="1">VALUE(LEFT(C3154, 4))</f>
        <v>2017</v>
      </c>
      <c r="X3154">
        <f ca="1">VALUE(MID(C3154,6,FIND("_",C3154,6)-6))</f>
        <v>15</v>
      </c>
      <c r="Y3154">
        <f ca="1">IF(NOT(OR(ISBLANK(D3154),ISBLANK(E3154),D3154="",E3154="")),D3154-E3154,"")</f>
        <v>0</v>
      </c>
      <c r="Z3154">
        <f ca="1">IF(OR(NOT(ISNUMBER(D3154)),ISBLANK(D3154),D3154="",ISBLANK(N3154)),"",ABS(D3154-N3154))</f>
        <v>1.5</v>
      </c>
      <c r="AA3154">
        <f ca="1">IF(OR(ISBLANK(J3154),ISBLANK(O3154),J3154="",O3154=""),"",IF(J3154=O3154,1,0))</f>
        <v>1</v>
      </c>
      <c r="AB3154">
        <f ca="1">IF(OR(ISBLANK(K3154),ISBLANK(Q3154),K3154="",Q3154=""),"",IF(K3154=Q3154,1,0))</f>
        <v>1</v>
      </c>
      <c r="AC3154" s="23" t="str">
        <f t="shared" ref="AC3154:AC3217" ca="1" si="49">IF(OR(ISBLANK(L3154),ISBLANK(T3154),L3154="",T3154=""),"",IF(L3154=T3154,1,0))</f>
        <v/>
      </c>
    </row>
    <row r="3155" spans="1:29" x14ac:dyDescent="0.25">
      <c r="A3155" s="23">
        <v>3154</v>
      </c>
      <c r="B3155">
        <v>1551</v>
      </c>
      <c r="C3155" t="str">
        <f ca="1">IFERROR(VLOOKUP($B3155,INDIRECT(nfl_game_result),MATCH(C$1,INDIRECT(nfl_game_result_header),0),FALSE),"error")</f>
        <v>2017_15_GBY@CAR</v>
      </c>
      <c r="D3155">
        <f ca="1">IFERROR(IF(ISBLANK(VLOOKUP($B3155,INDIRECT(nfl_game_result),MATCH(D$1,INDIRECT(nfl_game_result_header),0),FALSE)),"",VLOOKUP($B3155,INDIRECT(nfl_game_result),MATCH(D$1,INDIRECT(nfl_game_result_header),0),FALSE)),"error")</f>
        <v>-2</v>
      </c>
      <c r="E3155">
        <f ca="1">IFERROR(IF(ISBLANK(VLOOKUP($B3155,INDIRECT(nfl_game_result),MATCH(E$1,INDIRECT(nfl_game_result_header),0),FALSE)),"",VLOOKUP($B3155,INDIRECT(nfl_game_result),MATCH(E$1,INDIRECT(nfl_game_result_header),0),FALSE)),"error")</f>
        <v>-3</v>
      </c>
      <c r="F3155" s="23">
        <f ca="1">IFERROR(IF(ISBLANK(VLOOKUP($B3155,INDIRECT(nfl_game_result),MATCH(F$1,INDIRECT(nfl_game_result_header),0),FALSE)),"",VLOOKUP($B3155,INDIRECT(nfl_game_result),MATCH(F$1,INDIRECT(nfl_game_result_header),0),FALSE)),"error")</f>
        <v>44.5</v>
      </c>
      <c r="G3155" s="23">
        <f ca="1">IFERROR(IF(ISBLANK(VLOOKUP($B3155,INDIRECT(nfl_game_result),MATCH(G$1,INDIRECT(nfl_game_result_header),0),FALSE)),"",VLOOKUP($B3155,INDIRECT(nfl_game_result),MATCH(G$1,INDIRECT(nfl_game_result_header),0),FALSE)),"error")</f>
        <v>47</v>
      </c>
      <c r="H3155">
        <f ca="1">IFERROR(IF(ISBLANK(VLOOKUP($B3155,INDIRECT(nfl_game_result),MATCH(H$1,INDIRECT(nfl_game_result_header),0),FALSE)),"",VLOOKUP($B3155,INDIRECT(nfl_game_result),MATCH(H$1,INDIRECT(nfl_game_result_header),0),FALSE)),"error")</f>
        <v>31</v>
      </c>
      <c r="I3155">
        <f ca="1">IFERROR(IF(ISBLANK(VLOOKUP($B3155,INDIRECT(nfl_game_result),MATCH(I$1,INDIRECT(nfl_game_result_header),0),FALSE)),"",VLOOKUP($B3155,INDIRECT(nfl_game_result),MATCH(I$1,INDIRECT(nfl_game_result_header),0),FALSE)),"error")</f>
        <v>24</v>
      </c>
      <c r="J3155" t="str">
        <f ca="1">IFERROR(IF(ISBLANK(VLOOKUP($B3155,INDIRECT(nfl_game_result),MATCH(J$1,INDIRECT(nfl_game_result_header),0),FALSE)),"",VLOOKUP($B3155,INDIRECT(nfl_game_result),MATCH(J$1,INDIRECT(nfl_game_result_header),0),FALSE)),"error")</f>
        <v>CAR</v>
      </c>
      <c r="K3155" t="str">
        <f ca="1">IFERROR(IF(ISBLANK(VLOOKUP($B3155,INDIRECT(nfl_game_result),MATCH(K$1,INDIRECT(nfl_game_result_header),0),FALSE)),"",VLOOKUP($B3155,INDIRECT(nfl_game_result),MATCH(K$1,INDIRECT(nfl_game_result_header),0),FALSE)),"error")</f>
        <v>CAR</v>
      </c>
      <c r="L3155" s="23" t="str">
        <f ca="1">IFERROR(IF(ISBLANK(VLOOKUP($B3155,INDIRECT(nfl_game_result),MATCH(L$1,INDIRECT(nfl_game_result_header),0),FALSE)),"",VLOOKUP($B3155,INDIRECT(nfl_game_result),MATCH(L$1,INDIRECT(nfl_game_result_header),0),FALSE)),"error")</f>
        <v>O</v>
      </c>
      <c r="M3155" t="s">
        <v>14</v>
      </c>
      <c r="N3155">
        <v>-3.5</v>
      </c>
      <c r="O3155" t="s">
        <v>67</v>
      </c>
      <c r="P3155">
        <v>0.59</v>
      </c>
      <c r="Q3155" t="s">
        <v>67</v>
      </c>
      <c r="V3155" s="23" t="s">
        <v>416</v>
      </c>
      <c r="W3155">
        <f ca="1">VALUE(LEFT(C3155, 4))</f>
        <v>2017</v>
      </c>
      <c r="X3155">
        <f ca="1">VALUE(MID(C3155,6,FIND("_",C3155,6)-6))</f>
        <v>15</v>
      </c>
      <c r="Y3155">
        <f ca="1">IF(NOT(OR(ISBLANK(D3155),ISBLANK(E3155),D3155="",E3155="")),D3155-E3155,"")</f>
        <v>1</v>
      </c>
      <c r="Z3155">
        <f ca="1">IF(OR(NOT(ISNUMBER(D3155)),ISBLANK(D3155),D3155="",ISBLANK(N3155)),"",ABS(D3155-N3155))</f>
        <v>1.5</v>
      </c>
      <c r="AA3155">
        <f ca="1">IF(OR(ISBLANK(J3155),ISBLANK(O3155),J3155="",O3155=""),"",IF(J3155=O3155,1,0))</f>
        <v>1</v>
      </c>
      <c r="AB3155">
        <f ca="1">IF(OR(ISBLANK(K3155),ISBLANK(Q3155),K3155="",Q3155=""),"",IF(K3155=Q3155,1,0))</f>
        <v>1</v>
      </c>
      <c r="AC3155" s="23" t="str">
        <f t="shared" ca="1" si="49"/>
        <v/>
      </c>
    </row>
    <row r="3156" spans="1:29" x14ac:dyDescent="0.25">
      <c r="A3156" s="23">
        <v>3155</v>
      </c>
      <c r="B3156">
        <v>1552</v>
      </c>
      <c r="C3156" t="str">
        <f ca="1">IFERROR(VLOOKUP($B3156,INDIRECT(nfl_game_result),MATCH(C$1,INDIRECT(nfl_game_result_header),0),FALSE),"error")</f>
        <v>2017_15_NYJ@NOR</v>
      </c>
      <c r="D3156">
        <f ca="1">IFERROR(IF(ISBLANK(VLOOKUP($B3156,INDIRECT(nfl_game_result),MATCH(D$1,INDIRECT(nfl_game_result_header),0),FALSE)),"",VLOOKUP($B3156,INDIRECT(nfl_game_result),MATCH(D$1,INDIRECT(nfl_game_result_header),0),FALSE)),"error")</f>
        <v>-15</v>
      </c>
      <c r="E3156">
        <f ca="1">IFERROR(IF(ISBLANK(VLOOKUP($B3156,INDIRECT(nfl_game_result),MATCH(E$1,INDIRECT(nfl_game_result_header),0),FALSE)),"",VLOOKUP($B3156,INDIRECT(nfl_game_result),MATCH(E$1,INDIRECT(nfl_game_result_header),0),FALSE)),"error")</f>
        <v>-15.5</v>
      </c>
      <c r="F3156" s="23">
        <f ca="1">IFERROR(IF(ISBLANK(VLOOKUP($B3156,INDIRECT(nfl_game_result),MATCH(F$1,INDIRECT(nfl_game_result_header),0),FALSE)),"",VLOOKUP($B3156,INDIRECT(nfl_game_result),MATCH(F$1,INDIRECT(nfl_game_result_header),0),FALSE)),"error")</f>
        <v>47</v>
      </c>
      <c r="G3156" s="23">
        <f ca="1">IFERROR(IF(ISBLANK(VLOOKUP($B3156,INDIRECT(nfl_game_result),MATCH(G$1,INDIRECT(nfl_game_result_header),0),FALSE)),"",VLOOKUP($B3156,INDIRECT(nfl_game_result),MATCH(G$1,INDIRECT(nfl_game_result_header),0),FALSE)),"error")</f>
        <v>47.5</v>
      </c>
      <c r="H3156">
        <f ca="1">IFERROR(IF(ISBLANK(VLOOKUP($B3156,INDIRECT(nfl_game_result),MATCH(H$1,INDIRECT(nfl_game_result_header),0),FALSE)),"",VLOOKUP($B3156,INDIRECT(nfl_game_result),MATCH(H$1,INDIRECT(nfl_game_result_header),0),FALSE)),"error")</f>
        <v>31</v>
      </c>
      <c r="I3156">
        <f ca="1">IFERROR(IF(ISBLANK(VLOOKUP($B3156,INDIRECT(nfl_game_result),MATCH(I$1,INDIRECT(nfl_game_result_header),0),FALSE)),"",VLOOKUP($B3156,INDIRECT(nfl_game_result),MATCH(I$1,INDIRECT(nfl_game_result_header),0),FALSE)),"error")</f>
        <v>19</v>
      </c>
      <c r="J3156" t="str">
        <f ca="1">IFERROR(IF(ISBLANK(VLOOKUP($B3156,INDIRECT(nfl_game_result),MATCH(J$1,INDIRECT(nfl_game_result_header),0),FALSE)),"",VLOOKUP($B3156,INDIRECT(nfl_game_result),MATCH(J$1,INDIRECT(nfl_game_result_header),0),FALSE)),"error")</f>
        <v>NYJ</v>
      </c>
      <c r="K3156" t="str">
        <f ca="1">IFERROR(IF(ISBLANK(VLOOKUP($B3156,INDIRECT(nfl_game_result),MATCH(K$1,INDIRECT(nfl_game_result_header),0),FALSE)),"",VLOOKUP($B3156,INDIRECT(nfl_game_result),MATCH(K$1,INDIRECT(nfl_game_result_header),0),FALSE)),"error")</f>
        <v>NOR</v>
      </c>
      <c r="L3156" s="23" t="str">
        <f ca="1">IFERROR(IF(ISBLANK(VLOOKUP($B3156,INDIRECT(nfl_game_result),MATCH(L$1,INDIRECT(nfl_game_result_header),0),FALSE)),"",VLOOKUP($B3156,INDIRECT(nfl_game_result),MATCH(L$1,INDIRECT(nfl_game_result_header),0),FALSE)),"error")</f>
        <v>O</v>
      </c>
      <c r="M3156" t="s">
        <v>14</v>
      </c>
      <c r="N3156">
        <v>-13</v>
      </c>
      <c r="O3156" t="s">
        <v>335</v>
      </c>
      <c r="P3156">
        <v>0.57999999999999996</v>
      </c>
      <c r="Q3156" t="s">
        <v>335</v>
      </c>
      <c r="V3156" s="23" t="s">
        <v>416</v>
      </c>
      <c r="W3156">
        <f ca="1">VALUE(LEFT(C3156, 4))</f>
        <v>2017</v>
      </c>
      <c r="X3156">
        <f ca="1">VALUE(MID(C3156,6,FIND("_",C3156,6)-6))</f>
        <v>15</v>
      </c>
      <c r="Y3156">
        <f ca="1">IF(NOT(OR(ISBLANK(D3156),ISBLANK(E3156),D3156="",E3156="")),D3156-E3156,"")</f>
        <v>0.5</v>
      </c>
      <c r="Z3156">
        <f ca="1">IF(OR(NOT(ISNUMBER(D3156)),ISBLANK(D3156),D3156="",ISBLANK(N3156)),"",ABS(D3156-N3156))</f>
        <v>2</v>
      </c>
      <c r="AA3156">
        <f ca="1">IF(OR(ISBLANK(J3156),ISBLANK(O3156),J3156="",O3156=""),"",IF(J3156=O3156,1,0))</f>
        <v>0</v>
      </c>
      <c r="AB3156">
        <f ca="1">IF(OR(ISBLANK(K3156),ISBLANK(Q3156),K3156="",Q3156=""),"",IF(K3156=Q3156,1,0))</f>
        <v>1</v>
      </c>
      <c r="AC3156" s="23" t="str">
        <f t="shared" ca="1" si="49"/>
        <v/>
      </c>
    </row>
    <row r="3157" spans="1:29" x14ac:dyDescent="0.25">
      <c r="A3157" s="23">
        <v>3156</v>
      </c>
      <c r="B3157">
        <v>1553</v>
      </c>
      <c r="C3157" t="str">
        <f ca="1">IFERROR(VLOOKUP($B3157,INDIRECT(nfl_game_result),MATCH(C$1,INDIRECT(nfl_game_result_header),0),FALSE),"error")</f>
        <v>2017_15_MIA@BUF</v>
      </c>
      <c r="D3157">
        <f ca="1">IFERROR(IF(ISBLANK(VLOOKUP($B3157,INDIRECT(nfl_game_result),MATCH(D$1,INDIRECT(nfl_game_result_header),0),FALSE)),"",VLOOKUP($B3157,INDIRECT(nfl_game_result),MATCH(D$1,INDIRECT(nfl_game_result_header),0),FALSE)),"error")</f>
        <v>-4</v>
      </c>
      <c r="E3157">
        <f ca="1">IFERROR(IF(ISBLANK(VLOOKUP($B3157,INDIRECT(nfl_game_result),MATCH(E$1,INDIRECT(nfl_game_result_header),0),FALSE)),"",VLOOKUP($B3157,INDIRECT(nfl_game_result),MATCH(E$1,INDIRECT(nfl_game_result_header),0),FALSE)),"error")</f>
        <v>-3.5</v>
      </c>
      <c r="F3157" s="23">
        <f ca="1">IFERROR(IF(ISBLANK(VLOOKUP($B3157,INDIRECT(nfl_game_result),MATCH(F$1,INDIRECT(nfl_game_result_header),0),FALSE)),"",VLOOKUP($B3157,INDIRECT(nfl_game_result),MATCH(F$1,INDIRECT(nfl_game_result_header),0),FALSE)),"error")</f>
        <v>38.5</v>
      </c>
      <c r="G3157" s="23">
        <f ca="1">IFERROR(IF(ISBLANK(VLOOKUP($B3157,INDIRECT(nfl_game_result),MATCH(G$1,INDIRECT(nfl_game_result_header),0),FALSE)),"",VLOOKUP($B3157,INDIRECT(nfl_game_result),MATCH(G$1,INDIRECT(nfl_game_result_header),0),FALSE)),"error")</f>
        <v>38.5</v>
      </c>
      <c r="H3157">
        <f ca="1">IFERROR(IF(ISBLANK(VLOOKUP($B3157,INDIRECT(nfl_game_result),MATCH(H$1,INDIRECT(nfl_game_result_header),0),FALSE)),"",VLOOKUP($B3157,INDIRECT(nfl_game_result),MATCH(H$1,INDIRECT(nfl_game_result_header),0),FALSE)),"error")</f>
        <v>24</v>
      </c>
      <c r="I3157">
        <f ca="1">IFERROR(IF(ISBLANK(VLOOKUP($B3157,INDIRECT(nfl_game_result),MATCH(I$1,INDIRECT(nfl_game_result_header),0),FALSE)),"",VLOOKUP($B3157,INDIRECT(nfl_game_result),MATCH(I$1,INDIRECT(nfl_game_result_header),0),FALSE)),"error")</f>
        <v>16</v>
      </c>
      <c r="J3157" t="str">
        <f ca="1">IFERROR(IF(ISBLANK(VLOOKUP($B3157,INDIRECT(nfl_game_result),MATCH(J$1,INDIRECT(nfl_game_result_header),0),FALSE)),"",VLOOKUP($B3157,INDIRECT(nfl_game_result),MATCH(J$1,INDIRECT(nfl_game_result_header),0),FALSE)),"error")</f>
        <v>BUF</v>
      </c>
      <c r="K3157" t="str">
        <f ca="1">IFERROR(IF(ISBLANK(VLOOKUP($B3157,INDIRECT(nfl_game_result),MATCH(K$1,INDIRECT(nfl_game_result_header),0),FALSE)),"",VLOOKUP($B3157,INDIRECT(nfl_game_result),MATCH(K$1,INDIRECT(nfl_game_result_header),0),FALSE)),"error")</f>
        <v>BUF</v>
      </c>
      <c r="L3157" s="23" t="str">
        <f ca="1">IFERROR(IF(ISBLANK(VLOOKUP($B3157,INDIRECT(nfl_game_result),MATCH(L$1,INDIRECT(nfl_game_result_header),0),FALSE)),"",VLOOKUP($B3157,INDIRECT(nfl_game_result),MATCH(L$1,INDIRECT(nfl_game_result_header),0),FALSE)),"error")</f>
        <v>O</v>
      </c>
      <c r="M3157" t="s">
        <v>14</v>
      </c>
      <c r="N3157">
        <v>-4</v>
      </c>
      <c r="O3157" t="s">
        <v>66</v>
      </c>
      <c r="P3157">
        <v>0.51</v>
      </c>
      <c r="Q3157" t="s">
        <v>66</v>
      </c>
      <c r="V3157" s="23" t="s">
        <v>416</v>
      </c>
      <c r="W3157">
        <f ca="1">VALUE(LEFT(C3157, 4))</f>
        <v>2017</v>
      </c>
      <c r="X3157">
        <f ca="1">VALUE(MID(C3157,6,FIND("_",C3157,6)-6))</f>
        <v>15</v>
      </c>
      <c r="Y3157">
        <f ca="1">IF(NOT(OR(ISBLANK(D3157),ISBLANK(E3157),D3157="",E3157="")),D3157-E3157,"")</f>
        <v>-0.5</v>
      </c>
      <c r="Z3157">
        <f ca="1">IF(OR(NOT(ISNUMBER(D3157)),ISBLANK(D3157),D3157="",ISBLANK(N3157)),"",ABS(D3157-N3157))</f>
        <v>0</v>
      </c>
      <c r="AA3157">
        <f ca="1">IF(OR(ISBLANK(J3157),ISBLANK(O3157),J3157="",O3157=""),"",IF(J3157=O3157,1,0))</f>
        <v>1</v>
      </c>
      <c r="AB3157">
        <f ca="1">IF(OR(ISBLANK(K3157),ISBLANK(Q3157),K3157="",Q3157=""),"",IF(K3157=Q3157,1,0))</f>
        <v>1</v>
      </c>
      <c r="AC3157" s="23" t="str">
        <f t="shared" ca="1" si="49"/>
        <v/>
      </c>
    </row>
    <row r="3158" spans="1:29" x14ac:dyDescent="0.25">
      <c r="A3158" s="23">
        <v>3157</v>
      </c>
      <c r="B3158">
        <v>1554</v>
      </c>
      <c r="C3158" t="str">
        <f ca="1">IFERROR(VLOOKUP($B3158,INDIRECT(nfl_game_result),MATCH(C$1,INDIRECT(nfl_game_result_header),0),FALSE),"error")</f>
        <v>2017_15_HOU@JAX</v>
      </c>
      <c r="D3158">
        <f ca="1">IFERROR(IF(ISBLANK(VLOOKUP($B3158,INDIRECT(nfl_game_result),MATCH(D$1,INDIRECT(nfl_game_result_header),0),FALSE)),"",VLOOKUP($B3158,INDIRECT(nfl_game_result),MATCH(D$1,INDIRECT(nfl_game_result_header),0),FALSE)),"error")</f>
        <v>-11.5</v>
      </c>
      <c r="E3158">
        <f ca="1">IFERROR(IF(ISBLANK(VLOOKUP($B3158,INDIRECT(nfl_game_result),MATCH(E$1,INDIRECT(nfl_game_result_header),0),FALSE)),"",VLOOKUP($B3158,INDIRECT(nfl_game_result),MATCH(E$1,INDIRECT(nfl_game_result_header),0),FALSE)),"error")</f>
        <v>-11</v>
      </c>
      <c r="F3158" s="23">
        <f ca="1">IFERROR(IF(ISBLANK(VLOOKUP($B3158,INDIRECT(nfl_game_result),MATCH(F$1,INDIRECT(nfl_game_result_header),0),FALSE)),"",VLOOKUP($B3158,INDIRECT(nfl_game_result),MATCH(F$1,INDIRECT(nfl_game_result_header),0),FALSE)),"error")</f>
        <v>39.5</v>
      </c>
      <c r="G3158" s="23">
        <f ca="1">IFERROR(IF(ISBLANK(VLOOKUP($B3158,INDIRECT(nfl_game_result),MATCH(G$1,INDIRECT(nfl_game_result_header),0),FALSE)),"",VLOOKUP($B3158,INDIRECT(nfl_game_result),MATCH(G$1,INDIRECT(nfl_game_result_header),0),FALSE)),"error")</f>
        <v>39</v>
      </c>
      <c r="H3158">
        <f ca="1">IFERROR(IF(ISBLANK(VLOOKUP($B3158,INDIRECT(nfl_game_result),MATCH(H$1,INDIRECT(nfl_game_result_header),0),FALSE)),"",VLOOKUP($B3158,INDIRECT(nfl_game_result),MATCH(H$1,INDIRECT(nfl_game_result_header),0),FALSE)),"error")</f>
        <v>45</v>
      </c>
      <c r="I3158">
        <f ca="1">IFERROR(IF(ISBLANK(VLOOKUP($B3158,INDIRECT(nfl_game_result),MATCH(I$1,INDIRECT(nfl_game_result_header),0),FALSE)),"",VLOOKUP($B3158,INDIRECT(nfl_game_result),MATCH(I$1,INDIRECT(nfl_game_result_header),0),FALSE)),"error")</f>
        <v>7</v>
      </c>
      <c r="J3158" t="str">
        <f ca="1">IFERROR(IF(ISBLANK(VLOOKUP($B3158,INDIRECT(nfl_game_result),MATCH(J$1,INDIRECT(nfl_game_result_header),0),FALSE)),"",VLOOKUP($B3158,INDIRECT(nfl_game_result),MATCH(J$1,INDIRECT(nfl_game_result_header),0),FALSE)),"error")</f>
        <v>JAX</v>
      </c>
      <c r="K3158" t="str">
        <f ca="1">IFERROR(IF(ISBLANK(VLOOKUP($B3158,INDIRECT(nfl_game_result),MATCH(K$1,INDIRECT(nfl_game_result_header),0),FALSE)),"",VLOOKUP($B3158,INDIRECT(nfl_game_result),MATCH(K$1,INDIRECT(nfl_game_result_header),0),FALSE)),"error")</f>
        <v>JAX</v>
      </c>
      <c r="L3158" s="23" t="str">
        <f ca="1">IFERROR(IF(ISBLANK(VLOOKUP($B3158,INDIRECT(nfl_game_result),MATCH(L$1,INDIRECT(nfl_game_result_header),0),FALSE)),"",VLOOKUP($B3158,INDIRECT(nfl_game_result),MATCH(L$1,INDIRECT(nfl_game_result_header),0),FALSE)),"error")</f>
        <v>O</v>
      </c>
      <c r="M3158" t="s">
        <v>14</v>
      </c>
      <c r="N3158">
        <v>-10</v>
      </c>
      <c r="O3158" t="s">
        <v>75</v>
      </c>
      <c r="P3158">
        <v>0.51</v>
      </c>
      <c r="Q3158" t="s">
        <v>77</v>
      </c>
      <c r="V3158" s="23" t="s">
        <v>416</v>
      </c>
      <c r="W3158">
        <f ca="1">VALUE(LEFT(C3158, 4))</f>
        <v>2017</v>
      </c>
      <c r="X3158">
        <f ca="1">VALUE(MID(C3158,6,FIND("_",C3158,6)-6))</f>
        <v>15</v>
      </c>
      <c r="Y3158">
        <f ca="1">IF(NOT(OR(ISBLANK(D3158),ISBLANK(E3158),D3158="",E3158="")),D3158-E3158,"")</f>
        <v>-0.5</v>
      </c>
      <c r="Z3158">
        <f ca="1">IF(OR(NOT(ISNUMBER(D3158)),ISBLANK(D3158),D3158="",ISBLANK(N3158)),"",ABS(D3158-N3158))</f>
        <v>1.5</v>
      </c>
      <c r="AA3158">
        <f ca="1">IF(OR(ISBLANK(J3158),ISBLANK(O3158),J3158="",O3158=""),"",IF(J3158=O3158,1,0))</f>
        <v>0</v>
      </c>
      <c r="AB3158">
        <f ca="1">IF(OR(ISBLANK(K3158),ISBLANK(Q3158),K3158="",Q3158=""),"",IF(K3158=Q3158,1,0))</f>
        <v>1</v>
      </c>
      <c r="AC3158" s="23" t="str">
        <f t="shared" ca="1" si="49"/>
        <v/>
      </c>
    </row>
    <row r="3159" spans="1:29" x14ac:dyDescent="0.25">
      <c r="A3159" s="23">
        <v>3158</v>
      </c>
      <c r="B3159">
        <v>1555</v>
      </c>
      <c r="C3159" t="str">
        <f ca="1">IFERROR(VLOOKUP($B3159,INDIRECT(nfl_game_result),MATCH(C$1,INDIRECT(nfl_game_result_header),0),FALSE),"error")</f>
        <v>2017_15_LAR@SEA</v>
      </c>
      <c r="D3159">
        <f ca="1">IFERROR(IF(ISBLANK(VLOOKUP($B3159,INDIRECT(nfl_game_result),MATCH(D$1,INDIRECT(nfl_game_result_header),0),FALSE)),"",VLOOKUP($B3159,INDIRECT(nfl_game_result),MATCH(D$1,INDIRECT(nfl_game_result_header),0),FALSE)),"error")</f>
        <v>-1</v>
      </c>
      <c r="E3159">
        <f ca="1">IFERROR(IF(ISBLANK(VLOOKUP($B3159,INDIRECT(nfl_game_result),MATCH(E$1,INDIRECT(nfl_game_result_header),0),FALSE)),"",VLOOKUP($B3159,INDIRECT(nfl_game_result),MATCH(E$1,INDIRECT(nfl_game_result_header),0),FALSE)),"error")</f>
        <v>-2.5</v>
      </c>
      <c r="F3159" s="23">
        <f ca="1">IFERROR(IF(ISBLANK(VLOOKUP($B3159,INDIRECT(nfl_game_result),MATCH(F$1,INDIRECT(nfl_game_result_header),0),FALSE)),"",VLOOKUP($B3159,INDIRECT(nfl_game_result),MATCH(F$1,INDIRECT(nfl_game_result_header),0),FALSE)),"error")</f>
        <v>47.5</v>
      </c>
      <c r="G3159" s="23">
        <f ca="1">IFERROR(IF(ISBLANK(VLOOKUP($B3159,INDIRECT(nfl_game_result),MATCH(G$1,INDIRECT(nfl_game_result_header),0),FALSE)),"",VLOOKUP($B3159,INDIRECT(nfl_game_result),MATCH(G$1,INDIRECT(nfl_game_result_header),0),FALSE)),"error")</f>
        <v>47.5</v>
      </c>
      <c r="H3159">
        <f ca="1">IFERROR(IF(ISBLANK(VLOOKUP($B3159,INDIRECT(nfl_game_result),MATCH(H$1,INDIRECT(nfl_game_result_header),0),FALSE)),"",VLOOKUP($B3159,INDIRECT(nfl_game_result),MATCH(H$1,INDIRECT(nfl_game_result_header),0),FALSE)),"error")</f>
        <v>7</v>
      </c>
      <c r="I3159">
        <f ca="1">IFERROR(IF(ISBLANK(VLOOKUP($B3159,INDIRECT(nfl_game_result),MATCH(I$1,INDIRECT(nfl_game_result_header),0),FALSE)),"",VLOOKUP($B3159,INDIRECT(nfl_game_result),MATCH(I$1,INDIRECT(nfl_game_result_header),0),FALSE)),"error")</f>
        <v>42</v>
      </c>
      <c r="J3159" t="str">
        <f ca="1">IFERROR(IF(ISBLANK(VLOOKUP($B3159,INDIRECT(nfl_game_result),MATCH(J$1,INDIRECT(nfl_game_result_header),0),FALSE)),"",VLOOKUP($B3159,INDIRECT(nfl_game_result),MATCH(J$1,INDIRECT(nfl_game_result_header),0),FALSE)),"error")</f>
        <v>LAR</v>
      </c>
      <c r="K3159" t="str">
        <f ca="1">IFERROR(IF(ISBLANK(VLOOKUP($B3159,INDIRECT(nfl_game_result),MATCH(K$1,INDIRECT(nfl_game_result_header),0),FALSE)),"",VLOOKUP($B3159,INDIRECT(nfl_game_result),MATCH(K$1,INDIRECT(nfl_game_result_header),0),FALSE)),"error")</f>
        <v>LAR</v>
      </c>
      <c r="L3159" s="23" t="str">
        <f ca="1">IFERROR(IF(ISBLANK(VLOOKUP($B3159,INDIRECT(nfl_game_result),MATCH(L$1,INDIRECT(nfl_game_result_header),0),FALSE)),"",VLOOKUP($B3159,INDIRECT(nfl_game_result),MATCH(L$1,INDIRECT(nfl_game_result_header),0),FALSE)),"error")</f>
        <v>O</v>
      </c>
      <c r="M3159" t="s">
        <v>14</v>
      </c>
      <c r="N3159">
        <v>-3</v>
      </c>
      <c r="O3159" t="s">
        <v>123</v>
      </c>
      <c r="P3159">
        <v>0.54</v>
      </c>
      <c r="Q3159" t="s">
        <v>123</v>
      </c>
      <c r="V3159" s="23" t="s">
        <v>416</v>
      </c>
      <c r="W3159">
        <f ca="1">VALUE(LEFT(C3159, 4))</f>
        <v>2017</v>
      </c>
      <c r="X3159">
        <f ca="1">VALUE(MID(C3159,6,FIND("_",C3159,6)-6))</f>
        <v>15</v>
      </c>
      <c r="Y3159">
        <f ca="1">IF(NOT(OR(ISBLANK(D3159),ISBLANK(E3159),D3159="",E3159="")),D3159-E3159,"")</f>
        <v>1.5</v>
      </c>
      <c r="Z3159">
        <f ca="1">IF(OR(NOT(ISNUMBER(D3159)),ISBLANK(D3159),D3159="",ISBLANK(N3159)),"",ABS(D3159-N3159))</f>
        <v>2</v>
      </c>
      <c r="AA3159">
        <f ca="1">IF(OR(ISBLANK(J3159),ISBLANK(O3159),J3159="",O3159=""),"",IF(J3159=O3159,1,0))</f>
        <v>1</v>
      </c>
      <c r="AB3159">
        <f ca="1">IF(OR(ISBLANK(K3159),ISBLANK(Q3159),K3159="",Q3159=""),"",IF(K3159=Q3159,1,0))</f>
        <v>1</v>
      </c>
      <c r="AC3159" s="23" t="str">
        <f t="shared" ca="1" si="49"/>
        <v/>
      </c>
    </row>
    <row r="3160" spans="1:29" x14ac:dyDescent="0.25">
      <c r="A3160" s="23">
        <v>3159</v>
      </c>
      <c r="B3160">
        <v>1556</v>
      </c>
      <c r="C3160" t="str">
        <f ca="1">IFERROR(VLOOKUP($B3160,INDIRECT(nfl_game_result),MATCH(C$1,INDIRECT(nfl_game_result_header),0),FALSE),"error")</f>
        <v>2017_15_TEN@SFO</v>
      </c>
      <c r="D3160">
        <f ca="1">IFERROR(IF(ISBLANK(VLOOKUP($B3160,INDIRECT(nfl_game_result),MATCH(D$1,INDIRECT(nfl_game_result_header),0),FALSE)),"",VLOOKUP($B3160,INDIRECT(nfl_game_result),MATCH(D$1,INDIRECT(nfl_game_result_header),0),FALSE)),"error")</f>
        <v>2</v>
      </c>
      <c r="E3160">
        <f ca="1">IFERROR(IF(ISBLANK(VLOOKUP($B3160,INDIRECT(nfl_game_result),MATCH(E$1,INDIRECT(nfl_game_result_header),0),FALSE)),"",VLOOKUP($B3160,INDIRECT(nfl_game_result),MATCH(E$1,INDIRECT(nfl_game_result_header),0),FALSE)),"error")</f>
        <v>-2</v>
      </c>
      <c r="F3160" s="23">
        <f ca="1">IFERROR(IF(ISBLANK(VLOOKUP($B3160,INDIRECT(nfl_game_result),MATCH(F$1,INDIRECT(nfl_game_result_header),0),FALSE)),"",VLOOKUP($B3160,INDIRECT(nfl_game_result),MATCH(F$1,INDIRECT(nfl_game_result_header),0),FALSE)),"error")</f>
        <v>44</v>
      </c>
      <c r="G3160" s="23">
        <f ca="1">IFERROR(IF(ISBLANK(VLOOKUP($B3160,INDIRECT(nfl_game_result),MATCH(G$1,INDIRECT(nfl_game_result_header),0),FALSE)),"",VLOOKUP($B3160,INDIRECT(nfl_game_result),MATCH(G$1,INDIRECT(nfl_game_result_header),0),FALSE)),"error")</f>
        <v>44.5</v>
      </c>
      <c r="H3160">
        <f ca="1">IFERROR(IF(ISBLANK(VLOOKUP($B3160,INDIRECT(nfl_game_result),MATCH(H$1,INDIRECT(nfl_game_result_header),0),FALSE)),"",VLOOKUP($B3160,INDIRECT(nfl_game_result),MATCH(H$1,INDIRECT(nfl_game_result_header),0),FALSE)),"error")</f>
        <v>25</v>
      </c>
      <c r="I3160">
        <f ca="1">IFERROR(IF(ISBLANK(VLOOKUP($B3160,INDIRECT(nfl_game_result),MATCH(I$1,INDIRECT(nfl_game_result_header),0),FALSE)),"",VLOOKUP($B3160,INDIRECT(nfl_game_result),MATCH(I$1,INDIRECT(nfl_game_result_header),0),FALSE)),"error")</f>
        <v>23</v>
      </c>
      <c r="J3160" t="str">
        <f ca="1">IFERROR(IF(ISBLANK(VLOOKUP($B3160,INDIRECT(nfl_game_result),MATCH(J$1,INDIRECT(nfl_game_result_header),0),FALSE)),"",VLOOKUP($B3160,INDIRECT(nfl_game_result),MATCH(J$1,INDIRECT(nfl_game_result_header),0),FALSE)),"error")</f>
        <v>na</v>
      </c>
      <c r="K3160" t="str">
        <f ca="1">IFERROR(IF(ISBLANK(VLOOKUP($B3160,INDIRECT(nfl_game_result),MATCH(K$1,INDIRECT(nfl_game_result_header),0),FALSE)),"",VLOOKUP($B3160,INDIRECT(nfl_game_result),MATCH(K$1,INDIRECT(nfl_game_result_header),0),FALSE)),"error")</f>
        <v>SFO</v>
      </c>
      <c r="L3160" s="23" t="str">
        <f ca="1">IFERROR(IF(ISBLANK(VLOOKUP($B3160,INDIRECT(nfl_game_result),MATCH(L$1,INDIRECT(nfl_game_result_header),0),FALSE)),"",VLOOKUP($B3160,INDIRECT(nfl_game_result),MATCH(L$1,INDIRECT(nfl_game_result_header),0),FALSE)),"error")</f>
        <v>O</v>
      </c>
      <c r="M3160" t="s">
        <v>14</v>
      </c>
      <c r="N3160">
        <v>-1</v>
      </c>
      <c r="O3160" t="s">
        <v>333</v>
      </c>
      <c r="P3160">
        <v>0.56000000000000005</v>
      </c>
      <c r="Q3160" t="s">
        <v>333</v>
      </c>
      <c r="V3160" s="23" t="s">
        <v>416</v>
      </c>
      <c r="W3160">
        <f ca="1">VALUE(LEFT(C3160, 4))</f>
        <v>2017</v>
      </c>
      <c r="X3160">
        <f ca="1">VALUE(MID(C3160,6,FIND("_",C3160,6)-6))</f>
        <v>15</v>
      </c>
      <c r="Y3160">
        <f ca="1">IF(NOT(OR(ISBLANK(D3160),ISBLANK(E3160),D3160="",E3160="")),D3160-E3160,"")</f>
        <v>4</v>
      </c>
      <c r="Z3160">
        <f ca="1">IF(OR(NOT(ISNUMBER(D3160)),ISBLANK(D3160),D3160="",ISBLANK(N3160)),"",ABS(D3160-N3160))</f>
        <v>3</v>
      </c>
      <c r="AA3160">
        <f ca="1">IF(OR(ISBLANK(J3160),ISBLANK(O3160),J3160="",O3160=""),"",IF(J3160=O3160,1,0))</f>
        <v>0</v>
      </c>
      <c r="AB3160">
        <f ca="1">IF(OR(ISBLANK(K3160),ISBLANK(Q3160),K3160="",Q3160=""),"",IF(K3160=Q3160,1,0))</f>
        <v>1</v>
      </c>
      <c r="AC3160" s="23" t="str">
        <f t="shared" ca="1" si="49"/>
        <v/>
      </c>
    </row>
    <row r="3161" spans="1:29" x14ac:dyDescent="0.25">
      <c r="A3161" s="23">
        <v>3160</v>
      </c>
      <c r="B3161">
        <v>1557</v>
      </c>
      <c r="C3161" t="str">
        <f ca="1">IFERROR(VLOOKUP($B3161,INDIRECT(nfl_game_result),MATCH(C$1,INDIRECT(nfl_game_result_header),0),FALSE),"error")</f>
        <v>2017_15_NWE@PIT</v>
      </c>
      <c r="D3161">
        <f ca="1">IFERROR(IF(ISBLANK(VLOOKUP($B3161,INDIRECT(nfl_game_result),MATCH(D$1,INDIRECT(nfl_game_result_header),0),FALSE)),"",VLOOKUP($B3161,INDIRECT(nfl_game_result),MATCH(D$1,INDIRECT(nfl_game_result_header),0),FALSE)),"error")</f>
        <v>2.5</v>
      </c>
      <c r="E3161">
        <f ca="1">IFERROR(IF(ISBLANK(VLOOKUP($B3161,INDIRECT(nfl_game_result),MATCH(E$1,INDIRECT(nfl_game_result_header),0),FALSE)),"",VLOOKUP($B3161,INDIRECT(nfl_game_result),MATCH(E$1,INDIRECT(nfl_game_result_header),0),FALSE)),"error")</f>
        <v>3</v>
      </c>
      <c r="F3161" s="23">
        <f ca="1">IFERROR(IF(ISBLANK(VLOOKUP($B3161,INDIRECT(nfl_game_result),MATCH(F$1,INDIRECT(nfl_game_result_header),0),FALSE)),"",VLOOKUP($B3161,INDIRECT(nfl_game_result),MATCH(F$1,INDIRECT(nfl_game_result_header),0),FALSE)),"error")</f>
        <v>53</v>
      </c>
      <c r="G3161" s="23">
        <f ca="1">IFERROR(IF(ISBLANK(VLOOKUP($B3161,INDIRECT(nfl_game_result),MATCH(G$1,INDIRECT(nfl_game_result_header),0),FALSE)),"",VLOOKUP($B3161,INDIRECT(nfl_game_result),MATCH(G$1,INDIRECT(nfl_game_result_header),0),FALSE)),"error")</f>
        <v>53.5</v>
      </c>
      <c r="H3161">
        <f ca="1">IFERROR(IF(ISBLANK(VLOOKUP($B3161,INDIRECT(nfl_game_result),MATCH(H$1,INDIRECT(nfl_game_result_header),0),FALSE)),"",VLOOKUP($B3161,INDIRECT(nfl_game_result),MATCH(H$1,INDIRECT(nfl_game_result_header),0),FALSE)),"error")</f>
        <v>24</v>
      </c>
      <c r="I3161">
        <f ca="1">IFERROR(IF(ISBLANK(VLOOKUP($B3161,INDIRECT(nfl_game_result),MATCH(I$1,INDIRECT(nfl_game_result_header),0),FALSE)),"",VLOOKUP($B3161,INDIRECT(nfl_game_result),MATCH(I$1,INDIRECT(nfl_game_result_header),0),FALSE)),"error")</f>
        <v>27</v>
      </c>
      <c r="J3161" t="str">
        <f ca="1">IFERROR(IF(ISBLANK(VLOOKUP($B3161,INDIRECT(nfl_game_result),MATCH(J$1,INDIRECT(nfl_game_result_header),0),FALSE)),"",VLOOKUP($B3161,INDIRECT(nfl_game_result),MATCH(J$1,INDIRECT(nfl_game_result_header),0),FALSE)),"error")</f>
        <v>na</v>
      </c>
      <c r="K3161" t="str">
        <f ca="1">IFERROR(IF(ISBLANK(VLOOKUP($B3161,INDIRECT(nfl_game_result),MATCH(K$1,INDIRECT(nfl_game_result_header),0),FALSE)),"",VLOOKUP($B3161,INDIRECT(nfl_game_result),MATCH(K$1,INDIRECT(nfl_game_result_header),0),FALSE)),"error")</f>
        <v>NWE</v>
      </c>
      <c r="L3161" s="23" t="str">
        <f ca="1">IFERROR(IF(ISBLANK(VLOOKUP($B3161,INDIRECT(nfl_game_result),MATCH(L$1,INDIRECT(nfl_game_result_header),0),FALSE)),"",VLOOKUP($B3161,INDIRECT(nfl_game_result),MATCH(L$1,INDIRECT(nfl_game_result_header),0),FALSE)),"error")</f>
        <v>U</v>
      </c>
      <c r="M3161" t="s">
        <v>14</v>
      </c>
      <c r="N3161">
        <v>-2.5</v>
      </c>
      <c r="O3161" t="s">
        <v>332</v>
      </c>
      <c r="P3161">
        <v>0.52</v>
      </c>
      <c r="Q3161" t="s">
        <v>332</v>
      </c>
      <c r="V3161" s="23" t="s">
        <v>416</v>
      </c>
      <c r="W3161">
        <f ca="1">VALUE(LEFT(C3161, 4))</f>
        <v>2017</v>
      </c>
      <c r="X3161">
        <f ca="1">VALUE(MID(C3161,6,FIND("_",C3161,6)-6))</f>
        <v>15</v>
      </c>
      <c r="Y3161">
        <f ca="1">IF(NOT(OR(ISBLANK(D3161),ISBLANK(E3161),D3161="",E3161="")),D3161-E3161,"")</f>
        <v>-0.5</v>
      </c>
      <c r="Z3161">
        <f ca="1">IF(OR(NOT(ISNUMBER(D3161)),ISBLANK(D3161),D3161="",ISBLANK(N3161)),"",ABS(D3161-N3161))</f>
        <v>5</v>
      </c>
      <c r="AA3161">
        <f ca="1">IF(OR(ISBLANK(J3161),ISBLANK(O3161),J3161="",O3161=""),"",IF(J3161=O3161,1,0))</f>
        <v>0</v>
      </c>
      <c r="AB3161">
        <f ca="1">IF(OR(ISBLANK(K3161),ISBLANK(Q3161),K3161="",Q3161=""),"",IF(K3161=Q3161,1,0))</f>
        <v>1</v>
      </c>
      <c r="AC3161" s="23" t="str">
        <f t="shared" ca="1" si="49"/>
        <v/>
      </c>
    </row>
    <row r="3162" spans="1:29" x14ac:dyDescent="0.25">
      <c r="A3162" s="23">
        <v>3161</v>
      </c>
      <c r="B3162">
        <v>1558</v>
      </c>
      <c r="C3162" t="str">
        <f ca="1">IFERROR(VLOOKUP($B3162,INDIRECT(nfl_game_result),MATCH(C$1,INDIRECT(nfl_game_result_header),0),FALSE),"error")</f>
        <v>2017_15_DAL@OAK</v>
      </c>
      <c r="D3162">
        <f ca="1">IFERROR(IF(ISBLANK(VLOOKUP($B3162,INDIRECT(nfl_game_result),MATCH(D$1,INDIRECT(nfl_game_result_header),0),FALSE)),"",VLOOKUP($B3162,INDIRECT(nfl_game_result),MATCH(D$1,INDIRECT(nfl_game_result_header),0),FALSE)),"error")</f>
        <v>2.5</v>
      </c>
      <c r="E3162">
        <f ca="1">IFERROR(IF(ISBLANK(VLOOKUP($B3162,INDIRECT(nfl_game_result),MATCH(E$1,INDIRECT(nfl_game_result_header),0),FALSE)),"",VLOOKUP($B3162,INDIRECT(nfl_game_result),MATCH(E$1,INDIRECT(nfl_game_result_header),0),FALSE)),"error")</f>
        <v>3</v>
      </c>
      <c r="F3162" s="23">
        <f ca="1">IFERROR(IF(ISBLANK(VLOOKUP($B3162,INDIRECT(nfl_game_result),MATCH(F$1,INDIRECT(nfl_game_result_header),0),FALSE)),"",VLOOKUP($B3162,INDIRECT(nfl_game_result),MATCH(F$1,INDIRECT(nfl_game_result_header),0),FALSE)),"error")</f>
        <v>46</v>
      </c>
      <c r="G3162" s="23">
        <f ca="1">IFERROR(IF(ISBLANK(VLOOKUP($B3162,INDIRECT(nfl_game_result),MATCH(G$1,INDIRECT(nfl_game_result_header),0),FALSE)),"",VLOOKUP($B3162,INDIRECT(nfl_game_result),MATCH(G$1,INDIRECT(nfl_game_result_header),0),FALSE)),"error")</f>
        <v>46</v>
      </c>
      <c r="H3162">
        <f ca="1">IFERROR(IF(ISBLANK(VLOOKUP($B3162,INDIRECT(nfl_game_result),MATCH(H$1,INDIRECT(nfl_game_result_header),0),FALSE)),"",VLOOKUP($B3162,INDIRECT(nfl_game_result),MATCH(H$1,INDIRECT(nfl_game_result_header),0),FALSE)),"error")</f>
        <v>17</v>
      </c>
      <c r="I3162">
        <f ca="1">IFERROR(IF(ISBLANK(VLOOKUP($B3162,INDIRECT(nfl_game_result),MATCH(I$1,INDIRECT(nfl_game_result_header),0),FALSE)),"",VLOOKUP($B3162,INDIRECT(nfl_game_result),MATCH(I$1,INDIRECT(nfl_game_result_header),0),FALSE)),"error")</f>
        <v>20</v>
      </c>
      <c r="J3162" t="str">
        <f ca="1">IFERROR(IF(ISBLANK(VLOOKUP($B3162,INDIRECT(nfl_game_result),MATCH(J$1,INDIRECT(nfl_game_result_header),0),FALSE)),"",VLOOKUP($B3162,INDIRECT(nfl_game_result),MATCH(J$1,INDIRECT(nfl_game_result_header),0),FALSE)),"error")</f>
        <v>na</v>
      </c>
      <c r="K3162" t="str">
        <f ca="1">IFERROR(IF(ISBLANK(VLOOKUP($B3162,INDIRECT(nfl_game_result),MATCH(K$1,INDIRECT(nfl_game_result_header),0),FALSE)),"",VLOOKUP($B3162,INDIRECT(nfl_game_result),MATCH(K$1,INDIRECT(nfl_game_result_header),0),FALSE)),"error")</f>
        <v>DAL</v>
      </c>
      <c r="L3162" s="23" t="str">
        <f ca="1">IFERROR(IF(ISBLANK(VLOOKUP($B3162,INDIRECT(nfl_game_result),MATCH(L$1,INDIRECT(nfl_game_result_header),0),FALSE)),"",VLOOKUP($B3162,INDIRECT(nfl_game_result),MATCH(L$1,INDIRECT(nfl_game_result_header),0),FALSE)),"error")</f>
        <v>U</v>
      </c>
      <c r="M3162" t="s">
        <v>14</v>
      </c>
      <c r="N3162">
        <v>2.5</v>
      </c>
      <c r="O3162" t="s">
        <v>71</v>
      </c>
      <c r="P3162">
        <v>0.59</v>
      </c>
      <c r="Q3162" t="s">
        <v>71</v>
      </c>
      <c r="V3162" s="23" t="s">
        <v>416</v>
      </c>
      <c r="W3162">
        <f ca="1">VALUE(LEFT(C3162, 4))</f>
        <v>2017</v>
      </c>
      <c r="X3162">
        <f ca="1">VALUE(MID(C3162,6,FIND("_",C3162,6)-6))</f>
        <v>15</v>
      </c>
      <c r="Y3162">
        <f ca="1">IF(NOT(OR(ISBLANK(D3162),ISBLANK(E3162),D3162="",E3162="")),D3162-E3162,"")</f>
        <v>-0.5</v>
      </c>
      <c r="Z3162">
        <f ca="1">IF(OR(NOT(ISNUMBER(D3162)),ISBLANK(D3162),D3162="",ISBLANK(N3162)),"",ABS(D3162-N3162))</f>
        <v>0</v>
      </c>
      <c r="AA3162">
        <f ca="1">IF(OR(ISBLANK(J3162),ISBLANK(O3162),J3162="",O3162=""),"",IF(J3162=O3162,1,0))</f>
        <v>0</v>
      </c>
      <c r="AB3162">
        <f ca="1">IF(OR(ISBLANK(K3162),ISBLANK(Q3162),K3162="",Q3162=""),"",IF(K3162=Q3162,1,0))</f>
        <v>1</v>
      </c>
      <c r="AC3162" s="23" t="str">
        <f t="shared" ca="1" si="49"/>
        <v/>
      </c>
    </row>
    <row r="3163" spans="1:29" x14ac:dyDescent="0.25">
      <c r="A3163" s="23">
        <v>3162</v>
      </c>
      <c r="B3163">
        <v>1559</v>
      </c>
      <c r="C3163" t="str">
        <f ca="1">IFERROR(VLOOKUP($B3163,INDIRECT(nfl_game_result),MATCH(C$1,INDIRECT(nfl_game_result_header),0),FALSE),"error")</f>
        <v>2017_15_ATL@TBY</v>
      </c>
      <c r="D3163">
        <f ca="1">IFERROR(IF(ISBLANK(VLOOKUP($B3163,INDIRECT(nfl_game_result),MATCH(D$1,INDIRECT(nfl_game_result_header),0),FALSE)),"",VLOOKUP($B3163,INDIRECT(nfl_game_result),MATCH(D$1,INDIRECT(nfl_game_result_header),0),FALSE)),"error")</f>
        <v>5</v>
      </c>
      <c r="E3163">
        <f ca="1">IFERROR(IF(ISBLANK(VLOOKUP($B3163,INDIRECT(nfl_game_result),MATCH(E$1,INDIRECT(nfl_game_result_header),0),FALSE)),"",VLOOKUP($B3163,INDIRECT(nfl_game_result),MATCH(E$1,INDIRECT(nfl_game_result_header),0),FALSE)),"error")</f>
        <v>6</v>
      </c>
      <c r="F3163" s="23">
        <f ca="1">IFERROR(IF(ISBLANK(VLOOKUP($B3163,INDIRECT(nfl_game_result),MATCH(F$1,INDIRECT(nfl_game_result_header),0),FALSE)),"",VLOOKUP($B3163,INDIRECT(nfl_game_result),MATCH(F$1,INDIRECT(nfl_game_result_header),0),FALSE)),"error")</f>
        <v>47.5</v>
      </c>
      <c r="G3163" s="23">
        <f ca="1">IFERROR(IF(ISBLANK(VLOOKUP($B3163,INDIRECT(nfl_game_result),MATCH(G$1,INDIRECT(nfl_game_result_header),0),FALSE)),"",VLOOKUP($B3163,INDIRECT(nfl_game_result),MATCH(G$1,INDIRECT(nfl_game_result_header),0),FALSE)),"error")</f>
        <v>48.5</v>
      </c>
      <c r="H3163">
        <f ca="1">IFERROR(IF(ISBLANK(VLOOKUP($B3163,INDIRECT(nfl_game_result),MATCH(H$1,INDIRECT(nfl_game_result_header),0),FALSE)),"",VLOOKUP($B3163,INDIRECT(nfl_game_result),MATCH(H$1,INDIRECT(nfl_game_result_header),0),FALSE)),"error")</f>
        <v>21</v>
      </c>
      <c r="I3163">
        <f ca="1">IFERROR(IF(ISBLANK(VLOOKUP($B3163,INDIRECT(nfl_game_result),MATCH(I$1,INDIRECT(nfl_game_result_header),0),FALSE)),"",VLOOKUP($B3163,INDIRECT(nfl_game_result),MATCH(I$1,INDIRECT(nfl_game_result_header),0),FALSE)),"error")</f>
        <v>24</v>
      </c>
      <c r="J3163" t="str">
        <f ca="1">IFERROR(IF(ISBLANK(VLOOKUP($B3163,INDIRECT(nfl_game_result),MATCH(J$1,INDIRECT(nfl_game_result_header),0),FALSE)),"",VLOOKUP($B3163,INDIRECT(nfl_game_result),MATCH(J$1,INDIRECT(nfl_game_result_header),0),FALSE)),"error")</f>
        <v>TBY</v>
      </c>
      <c r="K3163" t="str">
        <f ca="1">IFERROR(IF(ISBLANK(VLOOKUP($B3163,INDIRECT(nfl_game_result),MATCH(K$1,INDIRECT(nfl_game_result_header),0),FALSE)),"",VLOOKUP($B3163,INDIRECT(nfl_game_result),MATCH(K$1,INDIRECT(nfl_game_result_header),0),FALSE)),"error")</f>
        <v>ATL</v>
      </c>
      <c r="L3163" s="23" t="str">
        <f ca="1">IFERROR(IF(ISBLANK(VLOOKUP($B3163,INDIRECT(nfl_game_result),MATCH(L$1,INDIRECT(nfl_game_result_header),0),FALSE)),"",VLOOKUP($B3163,INDIRECT(nfl_game_result),MATCH(L$1,INDIRECT(nfl_game_result_header),0),FALSE)),"error")</f>
        <v>U</v>
      </c>
      <c r="M3163" t="s">
        <v>14</v>
      </c>
      <c r="N3163">
        <v>8</v>
      </c>
      <c r="O3163" t="s">
        <v>20</v>
      </c>
      <c r="P3163">
        <v>0.61</v>
      </c>
      <c r="Q3163" t="s">
        <v>20</v>
      </c>
      <c r="V3163" s="23" t="s">
        <v>416</v>
      </c>
      <c r="W3163">
        <f ca="1">VALUE(LEFT(C3163, 4))</f>
        <v>2017</v>
      </c>
      <c r="X3163">
        <f ca="1">VALUE(MID(C3163,6,FIND("_",C3163,6)-6))</f>
        <v>15</v>
      </c>
      <c r="Y3163">
        <f ca="1">IF(NOT(OR(ISBLANK(D3163),ISBLANK(E3163),D3163="",E3163="")),D3163-E3163,"")</f>
        <v>-1</v>
      </c>
      <c r="Z3163">
        <f ca="1">IF(OR(NOT(ISNUMBER(D3163)),ISBLANK(D3163),D3163="",ISBLANK(N3163)),"",ABS(D3163-N3163))</f>
        <v>3</v>
      </c>
      <c r="AA3163">
        <f ca="1">IF(OR(ISBLANK(J3163),ISBLANK(O3163),J3163="",O3163=""),"",IF(J3163=O3163,1,0))</f>
        <v>0</v>
      </c>
      <c r="AB3163">
        <f ca="1">IF(OR(ISBLANK(K3163),ISBLANK(Q3163),K3163="",Q3163=""),"",IF(K3163=Q3163,1,0))</f>
        <v>1</v>
      </c>
      <c r="AC3163" s="23" t="str">
        <f t="shared" ca="1" si="49"/>
        <v/>
      </c>
    </row>
    <row r="3164" spans="1:29" x14ac:dyDescent="0.25">
      <c r="A3164" s="23">
        <v>3163</v>
      </c>
      <c r="B3164">
        <v>1560</v>
      </c>
      <c r="C3164" t="str">
        <f ca="1">IFERROR(VLOOKUP($B3164,INDIRECT(nfl_game_result),MATCH(C$1,INDIRECT(nfl_game_result_header),0),FALSE),"error")</f>
        <v>2017_16_IND@BAL</v>
      </c>
      <c r="D3164">
        <f ca="1">IFERROR(IF(ISBLANK(VLOOKUP($B3164,INDIRECT(nfl_game_result),MATCH(D$1,INDIRECT(nfl_game_result_header),0),FALSE)),"",VLOOKUP($B3164,INDIRECT(nfl_game_result),MATCH(D$1,INDIRECT(nfl_game_result_header),0),FALSE)),"error")</f>
        <v>-13.5</v>
      </c>
      <c r="E3164">
        <f ca="1">IFERROR(IF(ISBLANK(VLOOKUP($B3164,INDIRECT(nfl_game_result),MATCH(E$1,INDIRECT(nfl_game_result_header),0),FALSE)),"",VLOOKUP($B3164,INDIRECT(nfl_game_result),MATCH(E$1,INDIRECT(nfl_game_result_header),0),FALSE)),"error")</f>
        <v>-13.5</v>
      </c>
      <c r="F3164" s="23">
        <f ca="1">IFERROR(IF(ISBLANK(VLOOKUP($B3164,INDIRECT(nfl_game_result),MATCH(F$1,INDIRECT(nfl_game_result_header),0),FALSE)),"",VLOOKUP($B3164,INDIRECT(nfl_game_result),MATCH(F$1,INDIRECT(nfl_game_result_header),0),FALSE)),"error")</f>
        <v>41.5</v>
      </c>
      <c r="G3164" s="23">
        <f ca="1">IFERROR(IF(ISBLANK(VLOOKUP($B3164,INDIRECT(nfl_game_result),MATCH(G$1,INDIRECT(nfl_game_result_header),0),FALSE)),"",VLOOKUP($B3164,INDIRECT(nfl_game_result),MATCH(G$1,INDIRECT(nfl_game_result_header),0),FALSE)),"error")</f>
        <v>41</v>
      </c>
      <c r="H3164">
        <f ca="1">IFERROR(IF(ISBLANK(VLOOKUP($B3164,INDIRECT(nfl_game_result),MATCH(H$1,INDIRECT(nfl_game_result_header),0),FALSE)),"",VLOOKUP($B3164,INDIRECT(nfl_game_result),MATCH(H$1,INDIRECT(nfl_game_result_header),0),FALSE)),"error")</f>
        <v>23</v>
      </c>
      <c r="I3164">
        <f ca="1">IFERROR(IF(ISBLANK(VLOOKUP($B3164,INDIRECT(nfl_game_result),MATCH(I$1,INDIRECT(nfl_game_result_header),0),FALSE)),"",VLOOKUP($B3164,INDIRECT(nfl_game_result),MATCH(I$1,INDIRECT(nfl_game_result_header),0),FALSE)),"error")</f>
        <v>16</v>
      </c>
      <c r="J3164" t="str">
        <f ca="1">IFERROR(IF(ISBLANK(VLOOKUP($B3164,INDIRECT(nfl_game_result),MATCH(J$1,INDIRECT(nfl_game_result_header),0),FALSE)),"",VLOOKUP($B3164,INDIRECT(nfl_game_result),MATCH(J$1,INDIRECT(nfl_game_result_header),0),FALSE)),"error")</f>
        <v>IND</v>
      </c>
      <c r="K3164" t="str">
        <f ca="1">IFERROR(IF(ISBLANK(VLOOKUP($B3164,INDIRECT(nfl_game_result),MATCH(K$1,INDIRECT(nfl_game_result_header),0),FALSE)),"",VLOOKUP($B3164,INDIRECT(nfl_game_result),MATCH(K$1,INDIRECT(nfl_game_result_header),0),FALSE)),"error")</f>
        <v>BAL</v>
      </c>
      <c r="L3164" s="23" t="str">
        <f ca="1">IFERROR(IF(ISBLANK(VLOOKUP($B3164,INDIRECT(nfl_game_result),MATCH(L$1,INDIRECT(nfl_game_result_header),0),FALSE)),"",VLOOKUP($B3164,INDIRECT(nfl_game_result),MATCH(L$1,INDIRECT(nfl_game_result_header),0),FALSE)),"error")</f>
        <v>U</v>
      </c>
      <c r="M3164" t="s">
        <v>16</v>
      </c>
      <c r="N3164">
        <v>-8</v>
      </c>
      <c r="O3164" t="s">
        <v>76</v>
      </c>
      <c r="P3164">
        <v>0.52</v>
      </c>
      <c r="Q3164" t="s">
        <v>65</v>
      </c>
      <c r="V3164" s="23" t="s">
        <v>416</v>
      </c>
      <c r="W3164">
        <f ca="1">VALUE(LEFT(C3164, 4))</f>
        <v>2017</v>
      </c>
      <c r="X3164">
        <f ca="1">VALUE(MID(C3164,6,FIND("_",C3164,6)-6))</f>
        <v>16</v>
      </c>
      <c r="Y3164">
        <f ca="1">IF(NOT(OR(ISBLANK(D3164),ISBLANK(E3164),D3164="",E3164="")),D3164-E3164,"")</f>
        <v>0</v>
      </c>
      <c r="Z3164">
        <f ca="1">IF(OR(NOT(ISNUMBER(D3164)),ISBLANK(D3164),D3164="",ISBLANK(N3164)),"",ABS(D3164-N3164))</f>
        <v>5.5</v>
      </c>
      <c r="AA3164">
        <f ca="1">IF(OR(ISBLANK(J3164),ISBLANK(O3164),J3164="",O3164=""),"",IF(J3164=O3164,1,0))</f>
        <v>1</v>
      </c>
      <c r="AB3164">
        <f ca="1">IF(OR(ISBLANK(K3164),ISBLANK(Q3164),K3164="",Q3164=""),"",IF(K3164=Q3164,1,0))</f>
        <v>1</v>
      </c>
      <c r="AC3164" s="23" t="str">
        <f t="shared" ca="1" si="49"/>
        <v/>
      </c>
    </row>
    <row r="3165" spans="1:29" x14ac:dyDescent="0.25">
      <c r="A3165" s="23">
        <v>3164</v>
      </c>
      <c r="B3165">
        <v>1561</v>
      </c>
      <c r="C3165" t="str">
        <f ca="1">IFERROR(VLOOKUP($B3165,INDIRECT(nfl_game_result),MATCH(C$1,INDIRECT(nfl_game_result_header),0),FALSE),"error")</f>
        <v>2017_16_MIN@GBY</v>
      </c>
      <c r="D3165">
        <f ca="1">IFERROR(IF(ISBLANK(VLOOKUP($B3165,INDIRECT(nfl_game_result),MATCH(D$1,INDIRECT(nfl_game_result_header),0),FALSE)),"",VLOOKUP($B3165,INDIRECT(nfl_game_result),MATCH(D$1,INDIRECT(nfl_game_result_header),0),FALSE)),"error")</f>
        <v>-9</v>
      </c>
      <c r="E3165">
        <f ca="1">IFERROR(IF(ISBLANK(VLOOKUP($B3165,INDIRECT(nfl_game_result),MATCH(E$1,INDIRECT(nfl_game_result_header),0),FALSE)),"",VLOOKUP($B3165,INDIRECT(nfl_game_result),MATCH(E$1,INDIRECT(nfl_game_result_header),0),FALSE)),"error")</f>
        <v>-9</v>
      </c>
      <c r="F3165" s="23">
        <f ca="1">IFERROR(IF(ISBLANK(VLOOKUP($B3165,INDIRECT(nfl_game_result),MATCH(F$1,INDIRECT(nfl_game_result_header),0),FALSE)),"",VLOOKUP($B3165,INDIRECT(nfl_game_result),MATCH(F$1,INDIRECT(nfl_game_result_header),0),FALSE)),"error")</f>
        <v>42</v>
      </c>
      <c r="G3165" s="23">
        <f ca="1">IFERROR(IF(ISBLANK(VLOOKUP($B3165,INDIRECT(nfl_game_result),MATCH(G$1,INDIRECT(nfl_game_result_header),0),FALSE)),"",VLOOKUP($B3165,INDIRECT(nfl_game_result),MATCH(G$1,INDIRECT(nfl_game_result_header),0),FALSE)),"error")</f>
        <v>41</v>
      </c>
      <c r="H3165">
        <f ca="1">IFERROR(IF(ISBLANK(VLOOKUP($B3165,INDIRECT(nfl_game_result),MATCH(H$1,INDIRECT(nfl_game_result_header),0),FALSE)),"",VLOOKUP($B3165,INDIRECT(nfl_game_result),MATCH(H$1,INDIRECT(nfl_game_result_header),0),FALSE)),"error")</f>
        <v>0</v>
      </c>
      <c r="I3165">
        <f ca="1">IFERROR(IF(ISBLANK(VLOOKUP($B3165,INDIRECT(nfl_game_result),MATCH(I$1,INDIRECT(nfl_game_result_header),0),FALSE)),"",VLOOKUP($B3165,INDIRECT(nfl_game_result),MATCH(I$1,INDIRECT(nfl_game_result_header),0),FALSE)),"error")</f>
        <v>16</v>
      </c>
      <c r="J3165" t="str">
        <f ca="1">IFERROR(IF(ISBLANK(VLOOKUP($B3165,INDIRECT(nfl_game_result),MATCH(J$1,INDIRECT(nfl_game_result_header),0),FALSE)),"",VLOOKUP($B3165,INDIRECT(nfl_game_result),MATCH(J$1,INDIRECT(nfl_game_result_header),0),FALSE)),"error")</f>
        <v>MIN</v>
      </c>
      <c r="K3165" t="str">
        <f ca="1">IFERROR(IF(ISBLANK(VLOOKUP($B3165,INDIRECT(nfl_game_result),MATCH(K$1,INDIRECT(nfl_game_result_header),0),FALSE)),"",VLOOKUP($B3165,INDIRECT(nfl_game_result),MATCH(K$1,INDIRECT(nfl_game_result_header),0),FALSE)),"error")</f>
        <v>MIN</v>
      </c>
      <c r="L3165" s="23" t="str">
        <f ca="1">IFERROR(IF(ISBLANK(VLOOKUP($B3165,INDIRECT(nfl_game_result),MATCH(L$1,INDIRECT(nfl_game_result_header),0),FALSE)),"",VLOOKUP($B3165,INDIRECT(nfl_game_result),MATCH(L$1,INDIRECT(nfl_game_result_header),0),FALSE)),"error")</f>
        <v>U</v>
      </c>
      <c r="M3165" t="s">
        <v>16</v>
      </c>
      <c r="N3165">
        <v>-3</v>
      </c>
      <c r="O3165" t="s">
        <v>80</v>
      </c>
      <c r="P3165">
        <v>0.55000000000000004</v>
      </c>
      <c r="Q3165" t="s">
        <v>80</v>
      </c>
      <c r="V3165" s="23" t="s">
        <v>416</v>
      </c>
      <c r="W3165">
        <f ca="1">VALUE(LEFT(C3165, 4))</f>
        <v>2017</v>
      </c>
      <c r="X3165">
        <f ca="1">VALUE(MID(C3165,6,FIND("_",C3165,6)-6))</f>
        <v>16</v>
      </c>
      <c r="Y3165">
        <f ca="1">IF(NOT(OR(ISBLANK(D3165),ISBLANK(E3165),D3165="",E3165="")),D3165-E3165,"")</f>
        <v>0</v>
      </c>
      <c r="Z3165">
        <f ca="1">IF(OR(NOT(ISNUMBER(D3165)),ISBLANK(D3165),D3165="",ISBLANK(N3165)),"",ABS(D3165-N3165))</f>
        <v>6</v>
      </c>
      <c r="AA3165">
        <f ca="1">IF(OR(ISBLANK(J3165),ISBLANK(O3165),J3165="",O3165=""),"",IF(J3165=O3165,1,0))</f>
        <v>1</v>
      </c>
      <c r="AB3165">
        <f ca="1">IF(OR(ISBLANK(K3165),ISBLANK(Q3165),K3165="",Q3165=""),"",IF(K3165=Q3165,1,0))</f>
        <v>1</v>
      </c>
      <c r="AC3165" s="23" t="str">
        <f t="shared" ca="1" si="49"/>
        <v/>
      </c>
    </row>
    <row r="3166" spans="1:29" x14ac:dyDescent="0.25">
      <c r="A3166" s="23">
        <v>3165</v>
      </c>
      <c r="B3166">
        <v>1562</v>
      </c>
      <c r="C3166" t="str">
        <f ca="1">IFERROR(VLOOKUP($B3166,INDIRECT(nfl_game_result),MATCH(C$1,INDIRECT(nfl_game_result_header),0),FALSE),"error")</f>
        <v>2017_16_LAR@TEN</v>
      </c>
      <c r="D3166">
        <f ca="1">IFERROR(IF(ISBLANK(VLOOKUP($B3166,INDIRECT(nfl_game_result),MATCH(D$1,INDIRECT(nfl_game_result_header),0),FALSE)),"",VLOOKUP($B3166,INDIRECT(nfl_game_result),MATCH(D$1,INDIRECT(nfl_game_result_header),0),FALSE)),"error")</f>
        <v>6.5</v>
      </c>
      <c r="E3166">
        <f ca="1">IFERROR(IF(ISBLANK(VLOOKUP($B3166,INDIRECT(nfl_game_result),MATCH(E$1,INDIRECT(nfl_game_result_header),0),FALSE)),"",VLOOKUP($B3166,INDIRECT(nfl_game_result),MATCH(E$1,INDIRECT(nfl_game_result_header),0),FALSE)),"error")</f>
        <v>6.5</v>
      </c>
      <c r="F3166" s="23">
        <f ca="1">IFERROR(IF(ISBLANK(VLOOKUP($B3166,INDIRECT(nfl_game_result),MATCH(F$1,INDIRECT(nfl_game_result_header),0),FALSE)),"",VLOOKUP($B3166,INDIRECT(nfl_game_result),MATCH(F$1,INDIRECT(nfl_game_result_header),0),FALSE)),"error")</f>
        <v>48.5</v>
      </c>
      <c r="G3166" s="23">
        <f ca="1">IFERROR(IF(ISBLANK(VLOOKUP($B3166,INDIRECT(nfl_game_result),MATCH(G$1,INDIRECT(nfl_game_result_header),0),FALSE)),"",VLOOKUP($B3166,INDIRECT(nfl_game_result),MATCH(G$1,INDIRECT(nfl_game_result_header),0),FALSE)),"error")</f>
        <v>47.5</v>
      </c>
      <c r="H3166">
        <f ca="1">IFERROR(IF(ISBLANK(VLOOKUP($B3166,INDIRECT(nfl_game_result),MATCH(H$1,INDIRECT(nfl_game_result_header),0),FALSE)),"",VLOOKUP($B3166,INDIRECT(nfl_game_result),MATCH(H$1,INDIRECT(nfl_game_result_header),0),FALSE)),"error")</f>
        <v>23</v>
      </c>
      <c r="I3166">
        <f ca="1">IFERROR(IF(ISBLANK(VLOOKUP($B3166,INDIRECT(nfl_game_result),MATCH(I$1,INDIRECT(nfl_game_result_header),0),FALSE)),"",VLOOKUP($B3166,INDIRECT(nfl_game_result),MATCH(I$1,INDIRECT(nfl_game_result_header),0),FALSE)),"error")</f>
        <v>27</v>
      </c>
      <c r="J3166" t="str">
        <f ca="1">IFERROR(IF(ISBLANK(VLOOKUP($B3166,INDIRECT(nfl_game_result),MATCH(J$1,INDIRECT(nfl_game_result_header),0),FALSE)),"",VLOOKUP($B3166,INDIRECT(nfl_game_result),MATCH(J$1,INDIRECT(nfl_game_result_header),0),FALSE)),"error")</f>
        <v>TEN</v>
      </c>
      <c r="K3166" t="str">
        <f ca="1">IFERROR(IF(ISBLANK(VLOOKUP($B3166,INDIRECT(nfl_game_result),MATCH(K$1,INDIRECT(nfl_game_result_header),0),FALSE)),"",VLOOKUP($B3166,INDIRECT(nfl_game_result),MATCH(K$1,INDIRECT(nfl_game_result_header),0),FALSE)),"error")</f>
        <v>LAR</v>
      </c>
      <c r="L3166" s="23" t="str">
        <f ca="1">IFERROR(IF(ISBLANK(VLOOKUP($B3166,INDIRECT(nfl_game_result),MATCH(L$1,INDIRECT(nfl_game_result_header),0),FALSE)),"",VLOOKUP($B3166,INDIRECT(nfl_game_result),MATCH(L$1,INDIRECT(nfl_game_result_header),0),FALSE)),"error")</f>
        <v>O</v>
      </c>
      <c r="M3166" t="s">
        <v>16</v>
      </c>
      <c r="N3166">
        <v>6</v>
      </c>
      <c r="O3166" t="s">
        <v>123</v>
      </c>
      <c r="P3166">
        <v>0.66</v>
      </c>
      <c r="Q3166" t="s">
        <v>123</v>
      </c>
      <c r="V3166" s="23" t="s">
        <v>416</v>
      </c>
      <c r="W3166">
        <f ca="1">VALUE(LEFT(C3166, 4))</f>
        <v>2017</v>
      </c>
      <c r="X3166">
        <f ca="1">VALUE(MID(C3166,6,FIND("_",C3166,6)-6))</f>
        <v>16</v>
      </c>
      <c r="Y3166">
        <f ca="1">IF(NOT(OR(ISBLANK(D3166),ISBLANK(E3166),D3166="",E3166="")),D3166-E3166,"")</f>
        <v>0</v>
      </c>
      <c r="Z3166">
        <f ca="1">IF(OR(NOT(ISNUMBER(D3166)),ISBLANK(D3166),D3166="",ISBLANK(N3166)),"",ABS(D3166-N3166))</f>
        <v>0.5</v>
      </c>
      <c r="AA3166">
        <f ca="1">IF(OR(ISBLANK(J3166),ISBLANK(O3166),J3166="",O3166=""),"",IF(J3166=O3166,1,0))</f>
        <v>0</v>
      </c>
      <c r="AB3166">
        <f ca="1">IF(OR(ISBLANK(K3166),ISBLANK(Q3166),K3166="",Q3166=""),"",IF(K3166=Q3166,1,0))</f>
        <v>1</v>
      </c>
      <c r="AC3166" s="23" t="str">
        <f t="shared" ca="1" si="49"/>
        <v/>
      </c>
    </row>
    <row r="3167" spans="1:29" x14ac:dyDescent="0.25">
      <c r="A3167" s="23">
        <v>3166</v>
      </c>
      <c r="B3167">
        <v>1563</v>
      </c>
      <c r="C3167" t="str">
        <f ca="1">IFERROR(VLOOKUP($B3167,INDIRECT(nfl_game_result),MATCH(C$1,INDIRECT(nfl_game_result_header),0),FALSE),"error")</f>
        <v>2017_16_BUF@NWE</v>
      </c>
      <c r="D3167">
        <f ca="1">IFERROR(IF(ISBLANK(VLOOKUP($B3167,INDIRECT(nfl_game_result),MATCH(D$1,INDIRECT(nfl_game_result_header),0),FALSE)),"",VLOOKUP($B3167,INDIRECT(nfl_game_result),MATCH(D$1,INDIRECT(nfl_game_result_header),0),FALSE)),"error")</f>
        <v>-12.5</v>
      </c>
      <c r="E3167">
        <f ca="1">IFERROR(IF(ISBLANK(VLOOKUP($B3167,INDIRECT(nfl_game_result),MATCH(E$1,INDIRECT(nfl_game_result_header),0),FALSE)),"",VLOOKUP($B3167,INDIRECT(nfl_game_result),MATCH(E$1,INDIRECT(nfl_game_result_header),0),FALSE)),"error")</f>
        <v>-12</v>
      </c>
      <c r="F3167" s="23">
        <f ca="1">IFERROR(IF(ISBLANK(VLOOKUP($B3167,INDIRECT(nfl_game_result),MATCH(F$1,INDIRECT(nfl_game_result_header),0),FALSE)),"",VLOOKUP($B3167,INDIRECT(nfl_game_result),MATCH(F$1,INDIRECT(nfl_game_result_header),0),FALSE)),"error")</f>
        <v>47</v>
      </c>
      <c r="G3167" s="23">
        <f ca="1">IFERROR(IF(ISBLANK(VLOOKUP($B3167,INDIRECT(nfl_game_result),MATCH(G$1,INDIRECT(nfl_game_result_header),0),FALSE)),"",VLOOKUP($B3167,INDIRECT(nfl_game_result),MATCH(G$1,INDIRECT(nfl_game_result_header),0),FALSE)),"error")</f>
        <v>47</v>
      </c>
      <c r="H3167">
        <f ca="1">IFERROR(IF(ISBLANK(VLOOKUP($B3167,INDIRECT(nfl_game_result),MATCH(H$1,INDIRECT(nfl_game_result_header),0),FALSE)),"",VLOOKUP($B3167,INDIRECT(nfl_game_result),MATCH(H$1,INDIRECT(nfl_game_result_header),0),FALSE)),"error")</f>
        <v>37</v>
      </c>
      <c r="I3167">
        <f ca="1">IFERROR(IF(ISBLANK(VLOOKUP($B3167,INDIRECT(nfl_game_result),MATCH(I$1,INDIRECT(nfl_game_result_header),0),FALSE)),"",VLOOKUP($B3167,INDIRECT(nfl_game_result),MATCH(I$1,INDIRECT(nfl_game_result_header),0),FALSE)),"error")</f>
        <v>16</v>
      </c>
      <c r="J3167" t="str">
        <f ca="1">IFERROR(IF(ISBLANK(VLOOKUP($B3167,INDIRECT(nfl_game_result),MATCH(J$1,INDIRECT(nfl_game_result_header),0),FALSE)),"",VLOOKUP($B3167,INDIRECT(nfl_game_result),MATCH(J$1,INDIRECT(nfl_game_result_header),0),FALSE)),"error")</f>
        <v>NWE</v>
      </c>
      <c r="K3167" t="str">
        <f ca="1">IFERROR(IF(ISBLANK(VLOOKUP($B3167,INDIRECT(nfl_game_result),MATCH(K$1,INDIRECT(nfl_game_result_header),0),FALSE)),"",VLOOKUP($B3167,INDIRECT(nfl_game_result),MATCH(K$1,INDIRECT(nfl_game_result_header),0),FALSE)),"error")</f>
        <v>NWE</v>
      </c>
      <c r="L3167" s="23" t="str">
        <f ca="1">IFERROR(IF(ISBLANK(VLOOKUP($B3167,INDIRECT(nfl_game_result),MATCH(L$1,INDIRECT(nfl_game_result_header),0),FALSE)),"",VLOOKUP($B3167,INDIRECT(nfl_game_result),MATCH(L$1,INDIRECT(nfl_game_result_header),0),FALSE)),"error")</f>
        <v>O</v>
      </c>
      <c r="M3167" t="s">
        <v>16</v>
      </c>
      <c r="N3167">
        <v>-12</v>
      </c>
      <c r="O3167" t="s">
        <v>332</v>
      </c>
      <c r="P3167">
        <v>0.6</v>
      </c>
      <c r="Q3167" t="s">
        <v>332</v>
      </c>
      <c r="V3167" s="23" t="s">
        <v>416</v>
      </c>
      <c r="W3167">
        <f ca="1">VALUE(LEFT(C3167, 4))</f>
        <v>2017</v>
      </c>
      <c r="X3167">
        <f ca="1">VALUE(MID(C3167,6,FIND("_",C3167,6)-6))</f>
        <v>16</v>
      </c>
      <c r="Y3167">
        <f ca="1">IF(NOT(OR(ISBLANK(D3167),ISBLANK(E3167),D3167="",E3167="")),D3167-E3167,"")</f>
        <v>-0.5</v>
      </c>
      <c r="Z3167">
        <f ca="1">IF(OR(NOT(ISNUMBER(D3167)),ISBLANK(D3167),D3167="",ISBLANK(N3167)),"",ABS(D3167-N3167))</f>
        <v>0.5</v>
      </c>
      <c r="AA3167">
        <f ca="1">IF(OR(ISBLANK(J3167),ISBLANK(O3167),J3167="",O3167=""),"",IF(J3167=O3167,1,0))</f>
        <v>1</v>
      </c>
      <c r="AB3167">
        <f ca="1">IF(OR(ISBLANK(K3167),ISBLANK(Q3167),K3167="",Q3167=""),"",IF(K3167=Q3167,1,0))</f>
        <v>1</v>
      </c>
      <c r="AC3167" s="23" t="str">
        <f t="shared" ca="1" si="49"/>
        <v/>
      </c>
    </row>
    <row r="3168" spans="1:29" x14ac:dyDescent="0.25">
      <c r="A3168" s="23">
        <v>3167</v>
      </c>
      <c r="B3168">
        <v>1564</v>
      </c>
      <c r="C3168" t="str">
        <f ca="1">IFERROR(VLOOKUP($B3168,INDIRECT(nfl_game_result),MATCH(C$1,INDIRECT(nfl_game_result_header),0),FALSE),"error")</f>
        <v>2017_16_CLE@CHI</v>
      </c>
      <c r="D3168">
        <f ca="1">IFERROR(IF(ISBLANK(VLOOKUP($B3168,INDIRECT(nfl_game_result),MATCH(D$1,INDIRECT(nfl_game_result_header),0),FALSE)),"",VLOOKUP($B3168,INDIRECT(nfl_game_result),MATCH(D$1,INDIRECT(nfl_game_result_header),0),FALSE)),"error")</f>
        <v>-6.5</v>
      </c>
      <c r="E3168">
        <f ca="1">IFERROR(IF(ISBLANK(VLOOKUP($B3168,INDIRECT(nfl_game_result),MATCH(E$1,INDIRECT(nfl_game_result_header),0),FALSE)),"",VLOOKUP($B3168,INDIRECT(nfl_game_result),MATCH(E$1,INDIRECT(nfl_game_result_header),0),FALSE)),"error")</f>
        <v>-6.5</v>
      </c>
      <c r="F3168" s="23">
        <f ca="1">IFERROR(IF(ISBLANK(VLOOKUP($B3168,INDIRECT(nfl_game_result),MATCH(F$1,INDIRECT(nfl_game_result_header),0),FALSE)),"",VLOOKUP($B3168,INDIRECT(nfl_game_result),MATCH(F$1,INDIRECT(nfl_game_result_header),0),FALSE)),"error")</f>
        <v>38.5</v>
      </c>
      <c r="G3168" s="23">
        <f ca="1">IFERROR(IF(ISBLANK(VLOOKUP($B3168,INDIRECT(nfl_game_result),MATCH(G$1,INDIRECT(nfl_game_result_header),0),FALSE)),"",VLOOKUP($B3168,INDIRECT(nfl_game_result),MATCH(G$1,INDIRECT(nfl_game_result_header),0),FALSE)),"error")</f>
        <v>38.5</v>
      </c>
      <c r="H3168">
        <f ca="1">IFERROR(IF(ISBLANK(VLOOKUP($B3168,INDIRECT(nfl_game_result),MATCH(H$1,INDIRECT(nfl_game_result_header),0),FALSE)),"",VLOOKUP($B3168,INDIRECT(nfl_game_result),MATCH(H$1,INDIRECT(nfl_game_result_header),0),FALSE)),"error")</f>
        <v>20</v>
      </c>
      <c r="I3168">
        <f ca="1">IFERROR(IF(ISBLANK(VLOOKUP($B3168,INDIRECT(nfl_game_result),MATCH(I$1,INDIRECT(nfl_game_result_header),0),FALSE)),"",VLOOKUP($B3168,INDIRECT(nfl_game_result),MATCH(I$1,INDIRECT(nfl_game_result_header),0),FALSE)),"error")</f>
        <v>3</v>
      </c>
      <c r="J3168" t="str">
        <f ca="1">IFERROR(IF(ISBLANK(VLOOKUP($B3168,INDIRECT(nfl_game_result),MATCH(J$1,INDIRECT(nfl_game_result_header),0),FALSE)),"",VLOOKUP($B3168,INDIRECT(nfl_game_result),MATCH(J$1,INDIRECT(nfl_game_result_header),0),FALSE)),"error")</f>
        <v>CHI</v>
      </c>
      <c r="K3168" t="str">
        <f ca="1">IFERROR(IF(ISBLANK(VLOOKUP($B3168,INDIRECT(nfl_game_result),MATCH(K$1,INDIRECT(nfl_game_result_header),0),FALSE)),"",VLOOKUP($B3168,INDIRECT(nfl_game_result),MATCH(K$1,INDIRECT(nfl_game_result_header),0),FALSE)),"error")</f>
        <v>CHI</v>
      </c>
      <c r="L3168" s="23" t="str">
        <f ca="1">IFERROR(IF(ISBLANK(VLOOKUP($B3168,INDIRECT(nfl_game_result),MATCH(L$1,INDIRECT(nfl_game_result_header),0),FALSE)),"",VLOOKUP($B3168,INDIRECT(nfl_game_result),MATCH(L$1,INDIRECT(nfl_game_result_header),0),FALSE)),"error")</f>
        <v>U</v>
      </c>
      <c r="M3168" t="s">
        <v>16</v>
      </c>
      <c r="N3168">
        <v>-5</v>
      </c>
      <c r="O3168" t="s">
        <v>70</v>
      </c>
      <c r="P3168">
        <v>0.56000000000000005</v>
      </c>
      <c r="Q3168" t="s">
        <v>70</v>
      </c>
      <c r="V3168" s="23" t="s">
        <v>416</v>
      </c>
      <c r="W3168">
        <f ca="1">VALUE(LEFT(C3168, 4))</f>
        <v>2017</v>
      </c>
      <c r="X3168">
        <f ca="1">VALUE(MID(C3168,6,FIND("_",C3168,6)-6))</f>
        <v>16</v>
      </c>
      <c r="Y3168">
        <f ca="1">IF(NOT(OR(ISBLANK(D3168),ISBLANK(E3168),D3168="",E3168="")),D3168-E3168,"")</f>
        <v>0</v>
      </c>
      <c r="Z3168">
        <f ca="1">IF(OR(NOT(ISNUMBER(D3168)),ISBLANK(D3168),D3168="",ISBLANK(N3168)),"",ABS(D3168-N3168))</f>
        <v>1.5</v>
      </c>
      <c r="AA3168">
        <f ca="1">IF(OR(ISBLANK(J3168),ISBLANK(O3168),J3168="",O3168=""),"",IF(J3168=O3168,1,0))</f>
        <v>0</v>
      </c>
      <c r="AB3168">
        <f ca="1">IF(OR(ISBLANK(K3168),ISBLANK(Q3168),K3168="",Q3168=""),"",IF(K3168=Q3168,1,0))</f>
        <v>0</v>
      </c>
      <c r="AC3168" s="23" t="str">
        <f t="shared" ca="1" si="49"/>
        <v/>
      </c>
    </row>
    <row r="3169" spans="1:29" x14ac:dyDescent="0.25">
      <c r="A3169" s="23">
        <v>3168</v>
      </c>
      <c r="B3169">
        <v>1565</v>
      </c>
      <c r="C3169" t="str">
        <f ca="1">IFERROR(VLOOKUP($B3169,INDIRECT(nfl_game_result),MATCH(C$1,INDIRECT(nfl_game_result_header),0),FALSE),"error")</f>
        <v>2017_16_ATL@NOR</v>
      </c>
      <c r="D3169">
        <f ca="1">IFERROR(IF(ISBLANK(VLOOKUP($B3169,INDIRECT(nfl_game_result),MATCH(D$1,INDIRECT(nfl_game_result_header),0),FALSE)),"",VLOOKUP($B3169,INDIRECT(nfl_game_result),MATCH(D$1,INDIRECT(nfl_game_result_header),0),FALSE)),"error")</f>
        <v>-5.5</v>
      </c>
      <c r="E3169">
        <f ca="1">IFERROR(IF(ISBLANK(VLOOKUP($B3169,INDIRECT(nfl_game_result),MATCH(E$1,INDIRECT(nfl_game_result_header),0),FALSE)),"",VLOOKUP($B3169,INDIRECT(nfl_game_result),MATCH(E$1,INDIRECT(nfl_game_result_header),0),FALSE)),"error")</f>
        <v>-5.5</v>
      </c>
      <c r="F3169" s="23">
        <f ca="1">IFERROR(IF(ISBLANK(VLOOKUP($B3169,INDIRECT(nfl_game_result),MATCH(F$1,INDIRECT(nfl_game_result_header),0),FALSE)),"",VLOOKUP($B3169,INDIRECT(nfl_game_result),MATCH(F$1,INDIRECT(nfl_game_result_header),0),FALSE)),"error")</f>
        <v>53</v>
      </c>
      <c r="G3169" s="23">
        <f ca="1">IFERROR(IF(ISBLANK(VLOOKUP($B3169,INDIRECT(nfl_game_result),MATCH(G$1,INDIRECT(nfl_game_result_header),0),FALSE)),"",VLOOKUP($B3169,INDIRECT(nfl_game_result),MATCH(G$1,INDIRECT(nfl_game_result_header),0),FALSE)),"error")</f>
        <v>52.5</v>
      </c>
      <c r="H3169">
        <f ca="1">IFERROR(IF(ISBLANK(VLOOKUP($B3169,INDIRECT(nfl_game_result),MATCH(H$1,INDIRECT(nfl_game_result_header),0),FALSE)),"",VLOOKUP($B3169,INDIRECT(nfl_game_result),MATCH(H$1,INDIRECT(nfl_game_result_header),0),FALSE)),"error")</f>
        <v>23</v>
      </c>
      <c r="I3169">
        <f ca="1">IFERROR(IF(ISBLANK(VLOOKUP($B3169,INDIRECT(nfl_game_result),MATCH(I$1,INDIRECT(nfl_game_result_header),0),FALSE)),"",VLOOKUP($B3169,INDIRECT(nfl_game_result),MATCH(I$1,INDIRECT(nfl_game_result_header),0),FALSE)),"error")</f>
        <v>13</v>
      </c>
      <c r="J3169" t="str">
        <f ca="1">IFERROR(IF(ISBLANK(VLOOKUP($B3169,INDIRECT(nfl_game_result),MATCH(J$1,INDIRECT(nfl_game_result_header),0),FALSE)),"",VLOOKUP($B3169,INDIRECT(nfl_game_result),MATCH(J$1,INDIRECT(nfl_game_result_header),0),FALSE)),"error")</f>
        <v>NOR</v>
      </c>
      <c r="K3169" t="str">
        <f ca="1">IFERROR(IF(ISBLANK(VLOOKUP($B3169,INDIRECT(nfl_game_result),MATCH(K$1,INDIRECT(nfl_game_result_header),0),FALSE)),"",VLOOKUP($B3169,INDIRECT(nfl_game_result),MATCH(K$1,INDIRECT(nfl_game_result_header),0),FALSE)),"error")</f>
        <v>NOR</v>
      </c>
      <c r="L3169" s="23" t="str">
        <f ca="1">IFERROR(IF(ISBLANK(VLOOKUP($B3169,INDIRECT(nfl_game_result),MATCH(L$1,INDIRECT(nfl_game_result_header),0),FALSE)),"",VLOOKUP($B3169,INDIRECT(nfl_game_result),MATCH(L$1,INDIRECT(nfl_game_result_header),0),FALSE)),"error")</f>
        <v>U</v>
      </c>
      <c r="M3169" t="s">
        <v>16</v>
      </c>
      <c r="N3169">
        <v>-4.5</v>
      </c>
      <c r="O3169" t="s">
        <v>20</v>
      </c>
      <c r="P3169">
        <v>0.56999999999999995</v>
      </c>
      <c r="Q3169" t="s">
        <v>335</v>
      </c>
      <c r="V3169" s="23" t="s">
        <v>416</v>
      </c>
      <c r="W3169">
        <f ca="1">VALUE(LEFT(C3169, 4))</f>
        <v>2017</v>
      </c>
      <c r="X3169">
        <f ca="1">VALUE(MID(C3169,6,FIND("_",C3169,6)-6))</f>
        <v>16</v>
      </c>
      <c r="Y3169">
        <f ca="1">IF(NOT(OR(ISBLANK(D3169),ISBLANK(E3169),D3169="",E3169="")),D3169-E3169,"")</f>
        <v>0</v>
      </c>
      <c r="Z3169">
        <f ca="1">IF(OR(NOT(ISNUMBER(D3169)),ISBLANK(D3169),D3169="",ISBLANK(N3169)),"",ABS(D3169-N3169))</f>
        <v>1</v>
      </c>
      <c r="AA3169">
        <f ca="1">IF(OR(ISBLANK(J3169),ISBLANK(O3169),J3169="",O3169=""),"",IF(J3169=O3169,1,0))</f>
        <v>0</v>
      </c>
      <c r="AB3169">
        <f ca="1">IF(OR(ISBLANK(K3169),ISBLANK(Q3169),K3169="",Q3169=""),"",IF(K3169=Q3169,1,0))</f>
        <v>1</v>
      </c>
      <c r="AC3169" s="23" t="str">
        <f t="shared" ca="1" si="49"/>
        <v/>
      </c>
    </row>
    <row r="3170" spans="1:29" x14ac:dyDescent="0.25">
      <c r="A3170" s="23">
        <v>3169</v>
      </c>
      <c r="B3170">
        <v>1566</v>
      </c>
      <c r="C3170" t="str">
        <f ca="1">IFERROR(VLOOKUP($B3170,INDIRECT(nfl_game_result),MATCH(C$1,INDIRECT(nfl_game_result_header),0),FALSE),"error")</f>
        <v>2017_16_DET@CIN</v>
      </c>
      <c r="D3170">
        <f ca="1">IFERROR(IF(ISBLANK(VLOOKUP($B3170,INDIRECT(nfl_game_result),MATCH(D$1,INDIRECT(nfl_game_result_header),0),FALSE)),"",VLOOKUP($B3170,INDIRECT(nfl_game_result),MATCH(D$1,INDIRECT(nfl_game_result_header),0),FALSE)),"error")</f>
        <v>4</v>
      </c>
      <c r="E3170">
        <f ca="1">IFERROR(IF(ISBLANK(VLOOKUP($B3170,INDIRECT(nfl_game_result),MATCH(E$1,INDIRECT(nfl_game_result_header),0),FALSE)),"",VLOOKUP($B3170,INDIRECT(nfl_game_result),MATCH(E$1,INDIRECT(nfl_game_result_header),0),FALSE)),"error")</f>
        <v>4</v>
      </c>
      <c r="F3170" s="23">
        <f ca="1">IFERROR(IF(ISBLANK(VLOOKUP($B3170,INDIRECT(nfl_game_result),MATCH(F$1,INDIRECT(nfl_game_result_header),0),FALSE)),"",VLOOKUP($B3170,INDIRECT(nfl_game_result),MATCH(F$1,INDIRECT(nfl_game_result_header),0),FALSE)),"error")</f>
        <v>43</v>
      </c>
      <c r="G3170" s="23">
        <f ca="1">IFERROR(IF(ISBLANK(VLOOKUP($B3170,INDIRECT(nfl_game_result),MATCH(G$1,INDIRECT(nfl_game_result_header),0),FALSE)),"",VLOOKUP($B3170,INDIRECT(nfl_game_result),MATCH(G$1,INDIRECT(nfl_game_result_header),0),FALSE)),"error")</f>
        <v>44</v>
      </c>
      <c r="H3170">
        <f ca="1">IFERROR(IF(ISBLANK(VLOOKUP($B3170,INDIRECT(nfl_game_result),MATCH(H$1,INDIRECT(nfl_game_result_header),0),FALSE)),"",VLOOKUP($B3170,INDIRECT(nfl_game_result),MATCH(H$1,INDIRECT(nfl_game_result_header),0),FALSE)),"error")</f>
        <v>26</v>
      </c>
      <c r="I3170">
        <f ca="1">IFERROR(IF(ISBLANK(VLOOKUP($B3170,INDIRECT(nfl_game_result),MATCH(I$1,INDIRECT(nfl_game_result_header),0),FALSE)),"",VLOOKUP($B3170,INDIRECT(nfl_game_result),MATCH(I$1,INDIRECT(nfl_game_result_header),0),FALSE)),"error")</f>
        <v>17</v>
      </c>
      <c r="J3170" t="str">
        <f ca="1">IFERROR(IF(ISBLANK(VLOOKUP($B3170,INDIRECT(nfl_game_result),MATCH(J$1,INDIRECT(nfl_game_result_header),0),FALSE)),"",VLOOKUP($B3170,INDIRECT(nfl_game_result),MATCH(J$1,INDIRECT(nfl_game_result_header),0),FALSE)),"error")</f>
        <v>CIN</v>
      </c>
      <c r="K3170" t="str">
        <f ca="1">IFERROR(IF(ISBLANK(VLOOKUP($B3170,INDIRECT(nfl_game_result),MATCH(K$1,INDIRECT(nfl_game_result_header),0),FALSE)),"",VLOOKUP($B3170,INDIRECT(nfl_game_result),MATCH(K$1,INDIRECT(nfl_game_result_header),0),FALSE)),"error")</f>
        <v>CIN</v>
      </c>
      <c r="L3170" s="23" t="str">
        <f ca="1">IFERROR(IF(ISBLANK(VLOOKUP($B3170,INDIRECT(nfl_game_result),MATCH(L$1,INDIRECT(nfl_game_result_header),0),FALSE)),"",VLOOKUP($B3170,INDIRECT(nfl_game_result),MATCH(L$1,INDIRECT(nfl_game_result_header),0),FALSE)),"error")</f>
        <v>U</v>
      </c>
      <c r="M3170" t="s">
        <v>16</v>
      </c>
      <c r="N3170">
        <v>3.5</v>
      </c>
      <c r="O3170" t="s">
        <v>69</v>
      </c>
      <c r="P3170">
        <v>0.53</v>
      </c>
      <c r="Q3170" t="s">
        <v>69</v>
      </c>
      <c r="V3170" s="23" t="s">
        <v>416</v>
      </c>
      <c r="W3170">
        <f ca="1">VALUE(LEFT(C3170, 4))</f>
        <v>2017</v>
      </c>
      <c r="X3170">
        <f ca="1">VALUE(MID(C3170,6,FIND("_",C3170,6)-6))</f>
        <v>16</v>
      </c>
      <c r="Y3170">
        <f ca="1">IF(NOT(OR(ISBLANK(D3170),ISBLANK(E3170),D3170="",E3170="")),D3170-E3170,"")</f>
        <v>0</v>
      </c>
      <c r="Z3170">
        <f ca="1">IF(OR(NOT(ISNUMBER(D3170)),ISBLANK(D3170),D3170="",ISBLANK(N3170)),"",ABS(D3170-N3170))</f>
        <v>0.5</v>
      </c>
      <c r="AA3170">
        <f ca="1">IF(OR(ISBLANK(J3170),ISBLANK(O3170),J3170="",O3170=""),"",IF(J3170=O3170,1,0))</f>
        <v>1</v>
      </c>
      <c r="AB3170">
        <f ca="1">IF(OR(ISBLANK(K3170),ISBLANK(Q3170),K3170="",Q3170=""),"",IF(K3170=Q3170,1,0))</f>
        <v>1</v>
      </c>
      <c r="AC3170" s="23" t="str">
        <f t="shared" ca="1" si="49"/>
        <v/>
      </c>
    </row>
    <row r="3171" spans="1:29" x14ac:dyDescent="0.25">
      <c r="A3171" s="23">
        <v>3170</v>
      </c>
      <c r="B3171">
        <v>1567</v>
      </c>
      <c r="C3171" t="str">
        <f ca="1">IFERROR(VLOOKUP($B3171,INDIRECT(nfl_game_result),MATCH(C$1,INDIRECT(nfl_game_result_header),0),FALSE),"error")</f>
        <v>2017_16_TBY@CAR</v>
      </c>
      <c r="D3171">
        <f ca="1">IFERROR(IF(ISBLANK(VLOOKUP($B3171,INDIRECT(nfl_game_result),MATCH(D$1,INDIRECT(nfl_game_result_header),0),FALSE)),"",VLOOKUP($B3171,INDIRECT(nfl_game_result),MATCH(D$1,INDIRECT(nfl_game_result_header),0),FALSE)),"error")</f>
        <v>-9.5</v>
      </c>
      <c r="E3171">
        <f ca="1">IFERROR(IF(ISBLANK(VLOOKUP($B3171,INDIRECT(nfl_game_result),MATCH(E$1,INDIRECT(nfl_game_result_header),0),FALSE)),"",VLOOKUP($B3171,INDIRECT(nfl_game_result),MATCH(E$1,INDIRECT(nfl_game_result_header),0),FALSE)),"error")</f>
        <v>-10</v>
      </c>
      <c r="F3171" s="23">
        <f ca="1">IFERROR(IF(ISBLANK(VLOOKUP($B3171,INDIRECT(nfl_game_result),MATCH(F$1,INDIRECT(nfl_game_result_header),0),FALSE)),"",VLOOKUP($B3171,INDIRECT(nfl_game_result),MATCH(F$1,INDIRECT(nfl_game_result_header),0),FALSE)),"error")</f>
        <v>46.5</v>
      </c>
      <c r="G3171" s="23">
        <f ca="1">IFERROR(IF(ISBLANK(VLOOKUP($B3171,INDIRECT(nfl_game_result),MATCH(G$1,INDIRECT(nfl_game_result_header),0),FALSE)),"",VLOOKUP($B3171,INDIRECT(nfl_game_result),MATCH(G$1,INDIRECT(nfl_game_result_header),0),FALSE)),"error")</f>
        <v>46.5</v>
      </c>
      <c r="H3171">
        <f ca="1">IFERROR(IF(ISBLANK(VLOOKUP($B3171,INDIRECT(nfl_game_result),MATCH(H$1,INDIRECT(nfl_game_result_header),0),FALSE)),"",VLOOKUP($B3171,INDIRECT(nfl_game_result),MATCH(H$1,INDIRECT(nfl_game_result_header),0),FALSE)),"error")</f>
        <v>22</v>
      </c>
      <c r="I3171">
        <f ca="1">IFERROR(IF(ISBLANK(VLOOKUP($B3171,INDIRECT(nfl_game_result),MATCH(I$1,INDIRECT(nfl_game_result_header),0),FALSE)),"",VLOOKUP($B3171,INDIRECT(nfl_game_result),MATCH(I$1,INDIRECT(nfl_game_result_header),0),FALSE)),"error")</f>
        <v>19</v>
      </c>
      <c r="J3171" t="str">
        <f ca="1">IFERROR(IF(ISBLANK(VLOOKUP($B3171,INDIRECT(nfl_game_result),MATCH(J$1,INDIRECT(nfl_game_result_header),0),FALSE)),"",VLOOKUP($B3171,INDIRECT(nfl_game_result),MATCH(J$1,INDIRECT(nfl_game_result_header),0),FALSE)),"error")</f>
        <v>TBY</v>
      </c>
      <c r="K3171" t="str">
        <f ca="1">IFERROR(IF(ISBLANK(VLOOKUP($B3171,INDIRECT(nfl_game_result),MATCH(K$1,INDIRECT(nfl_game_result_header),0),FALSE)),"",VLOOKUP($B3171,INDIRECT(nfl_game_result),MATCH(K$1,INDIRECT(nfl_game_result_header),0),FALSE)),"error")</f>
        <v>CAR</v>
      </c>
      <c r="L3171" s="23" t="str">
        <f ca="1">IFERROR(IF(ISBLANK(VLOOKUP($B3171,INDIRECT(nfl_game_result),MATCH(L$1,INDIRECT(nfl_game_result_header),0),FALSE)),"",VLOOKUP($B3171,INDIRECT(nfl_game_result),MATCH(L$1,INDIRECT(nfl_game_result_header),0),FALSE)),"error")</f>
        <v>U</v>
      </c>
      <c r="M3171" t="s">
        <v>16</v>
      </c>
      <c r="N3171">
        <v>-7.5</v>
      </c>
      <c r="O3171" t="s">
        <v>67</v>
      </c>
      <c r="P3171">
        <v>0.62</v>
      </c>
      <c r="Q3171" t="s">
        <v>67</v>
      </c>
      <c r="V3171" s="23" t="s">
        <v>416</v>
      </c>
      <c r="W3171">
        <f ca="1">VALUE(LEFT(C3171, 4))</f>
        <v>2017</v>
      </c>
      <c r="X3171">
        <f ca="1">VALUE(MID(C3171,6,FIND("_",C3171,6)-6))</f>
        <v>16</v>
      </c>
      <c r="Y3171">
        <f ca="1">IF(NOT(OR(ISBLANK(D3171),ISBLANK(E3171),D3171="",E3171="")),D3171-E3171,"")</f>
        <v>0.5</v>
      </c>
      <c r="Z3171">
        <f ca="1">IF(OR(NOT(ISNUMBER(D3171)),ISBLANK(D3171),D3171="",ISBLANK(N3171)),"",ABS(D3171-N3171))</f>
        <v>2</v>
      </c>
      <c r="AA3171">
        <f ca="1">IF(OR(ISBLANK(J3171),ISBLANK(O3171),J3171="",O3171=""),"",IF(J3171=O3171,1,0))</f>
        <v>0</v>
      </c>
      <c r="AB3171">
        <f ca="1">IF(OR(ISBLANK(K3171),ISBLANK(Q3171),K3171="",Q3171=""),"",IF(K3171=Q3171,1,0))</f>
        <v>1</v>
      </c>
      <c r="AC3171" s="23" t="str">
        <f t="shared" ca="1" si="49"/>
        <v/>
      </c>
    </row>
    <row r="3172" spans="1:29" x14ac:dyDescent="0.25">
      <c r="A3172" s="23">
        <v>3171</v>
      </c>
      <c r="B3172">
        <v>1568</v>
      </c>
      <c r="C3172" t="str">
        <f ca="1">IFERROR(VLOOKUP($B3172,INDIRECT(nfl_game_result),MATCH(C$1,INDIRECT(nfl_game_result_header),0),FALSE),"error")</f>
        <v>2017_16_MIA@KCY</v>
      </c>
      <c r="D3172">
        <f ca="1">IFERROR(IF(ISBLANK(VLOOKUP($B3172,INDIRECT(nfl_game_result),MATCH(D$1,INDIRECT(nfl_game_result_header),0),FALSE)),"",VLOOKUP($B3172,INDIRECT(nfl_game_result),MATCH(D$1,INDIRECT(nfl_game_result_header),0),FALSE)),"error")</f>
        <v>-10</v>
      </c>
      <c r="E3172">
        <f ca="1">IFERROR(IF(ISBLANK(VLOOKUP($B3172,INDIRECT(nfl_game_result),MATCH(E$1,INDIRECT(nfl_game_result_header),0),FALSE)),"",VLOOKUP($B3172,INDIRECT(nfl_game_result),MATCH(E$1,INDIRECT(nfl_game_result_header),0),FALSE)),"error")</f>
        <v>-10.5</v>
      </c>
      <c r="F3172" s="23">
        <f ca="1">IFERROR(IF(ISBLANK(VLOOKUP($B3172,INDIRECT(nfl_game_result),MATCH(F$1,INDIRECT(nfl_game_result_header),0),FALSE)),"",VLOOKUP($B3172,INDIRECT(nfl_game_result),MATCH(F$1,INDIRECT(nfl_game_result_header),0),FALSE)),"error")</f>
        <v>44.5</v>
      </c>
      <c r="G3172" s="23">
        <f ca="1">IFERROR(IF(ISBLANK(VLOOKUP($B3172,INDIRECT(nfl_game_result),MATCH(G$1,INDIRECT(nfl_game_result_header),0),FALSE)),"",VLOOKUP($B3172,INDIRECT(nfl_game_result),MATCH(G$1,INDIRECT(nfl_game_result_header),0),FALSE)),"error")</f>
        <v>43.5</v>
      </c>
      <c r="H3172">
        <f ca="1">IFERROR(IF(ISBLANK(VLOOKUP($B3172,INDIRECT(nfl_game_result),MATCH(H$1,INDIRECT(nfl_game_result_header),0),FALSE)),"",VLOOKUP($B3172,INDIRECT(nfl_game_result),MATCH(H$1,INDIRECT(nfl_game_result_header),0),FALSE)),"error")</f>
        <v>29</v>
      </c>
      <c r="I3172">
        <f ca="1">IFERROR(IF(ISBLANK(VLOOKUP($B3172,INDIRECT(nfl_game_result),MATCH(I$1,INDIRECT(nfl_game_result_header),0),FALSE)),"",VLOOKUP($B3172,INDIRECT(nfl_game_result),MATCH(I$1,INDIRECT(nfl_game_result_header),0),FALSE)),"error")</f>
        <v>13</v>
      </c>
      <c r="J3172" t="str">
        <f ca="1">IFERROR(IF(ISBLANK(VLOOKUP($B3172,INDIRECT(nfl_game_result),MATCH(J$1,INDIRECT(nfl_game_result_header),0),FALSE)),"",VLOOKUP($B3172,INDIRECT(nfl_game_result),MATCH(J$1,INDIRECT(nfl_game_result_header),0),FALSE)),"error")</f>
        <v>KCY</v>
      </c>
      <c r="K3172" t="str">
        <f ca="1">IFERROR(IF(ISBLANK(VLOOKUP($B3172,INDIRECT(nfl_game_result),MATCH(K$1,INDIRECT(nfl_game_result_header),0),FALSE)),"",VLOOKUP($B3172,INDIRECT(nfl_game_result),MATCH(K$1,INDIRECT(nfl_game_result_header),0),FALSE)),"error")</f>
        <v>KCY</v>
      </c>
      <c r="L3172" s="23" t="str">
        <f ca="1">IFERROR(IF(ISBLANK(VLOOKUP($B3172,INDIRECT(nfl_game_result),MATCH(L$1,INDIRECT(nfl_game_result_header),0),FALSE)),"",VLOOKUP($B3172,INDIRECT(nfl_game_result),MATCH(L$1,INDIRECT(nfl_game_result_header),0),FALSE)),"error")</f>
        <v>U</v>
      </c>
      <c r="M3172" t="s">
        <v>16</v>
      </c>
      <c r="N3172">
        <v>-7.5</v>
      </c>
      <c r="O3172" t="s">
        <v>331</v>
      </c>
      <c r="P3172">
        <v>0.61</v>
      </c>
      <c r="Q3172" t="s">
        <v>331</v>
      </c>
      <c r="V3172" s="23" t="s">
        <v>416</v>
      </c>
      <c r="W3172">
        <f ca="1">VALUE(LEFT(C3172, 4))</f>
        <v>2017</v>
      </c>
      <c r="X3172">
        <f ca="1">VALUE(MID(C3172,6,FIND("_",C3172,6)-6))</f>
        <v>16</v>
      </c>
      <c r="Y3172">
        <f ca="1">IF(NOT(OR(ISBLANK(D3172),ISBLANK(E3172),D3172="",E3172="")),D3172-E3172,"")</f>
        <v>0.5</v>
      </c>
      <c r="Z3172">
        <f ca="1">IF(OR(NOT(ISNUMBER(D3172)),ISBLANK(D3172),D3172="",ISBLANK(N3172)),"",ABS(D3172-N3172))</f>
        <v>2.5</v>
      </c>
      <c r="AA3172">
        <f ca="1">IF(OR(ISBLANK(J3172),ISBLANK(O3172),J3172="",O3172=""),"",IF(J3172=O3172,1,0))</f>
        <v>1</v>
      </c>
      <c r="AB3172">
        <f ca="1">IF(OR(ISBLANK(K3172),ISBLANK(Q3172),K3172="",Q3172=""),"",IF(K3172=Q3172,1,0))</f>
        <v>1</v>
      </c>
      <c r="AC3172" s="23" t="str">
        <f t="shared" ca="1" si="49"/>
        <v/>
      </c>
    </row>
    <row r="3173" spans="1:29" x14ac:dyDescent="0.25">
      <c r="A3173" s="23">
        <v>3172</v>
      </c>
      <c r="B3173">
        <v>1569</v>
      </c>
      <c r="C3173" t="str">
        <f ca="1">IFERROR(VLOOKUP($B3173,INDIRECT(nfl_game_result),MATCH(C$1,INDIRECT(nfl_game_result_header),0),FALSE),"error")</f>
        <v>2017_16_DEN@WAS</v>
      </c>
      <c r="D3173">
        <f ca="1">IFERROR(IF(ISBLANK(VLOOKUP($B3173,INDIRECT(nfl_game_result),MATCH(D$1,INDIRECT(nfl_game_result_header),0),FALSE)),"",VLOOKUP($B3173,INDIRECT(nfl_game_result),MATCH(D$1,INDIRECT(nfl_game_result_header),0),FALSE)),"error")</f>
        <v>-3.5</v>
      </c>
      <c r="E3173">
        <f ca="1">IFERROR(IF(ISBLANK(VLOOKUP($B3173,INDIRECT(nfl_game_result),MATCH(E$1,INDIRECT(nfl_game_result_header),0),FALSE)),"",VLOOKUP($B3173,INDIRECT(nfl_game_result),MATCH(E$1,INDIRECT(nfl_game_result_header),0),FALSE)),"error")</f>
        <v>-3.5</v>
      </c>
      <c r="F3173" s="23">
        <f ca="1">IFERROR(IF(ISBLANK(VLOOKUP($B3173,INDIRECT(nfl_game_result),MATCH(F$1,INDIRECT(nfl_game_result_header),0),FALSE)),"",VLOOKUP($B3173,INDIRECT(nfl_game_result),MATCH(F$1,INDIRECT(nfl_game_result_header),0),FALSE)),"error")</f>
        <v>41</v>
      </c>
      <c r="G3173" s="23">
        <f ca="1">IFERROR(IF(ISBLANK(VLOOKUP($B3173,INDIRECT(nfl_game_result),MATCH(G$1,INDIRECT(nfl_game_result_header),0),FALSE)),"",VLOOKUP($B3173,INDIRECT(nfl_game_result),MATCH(G$1,INDIRECT(nfl_game_result_header),0),FALSE)),"error")</f>
        <v>40.5</v>
      </c>
      <c r="H3173">
        <f ca="1">IFERROR(IF(ISBLANK(VLOOKUP($B3173,INDIRECT(nfl_game_result),MATCH(H$1,INDIRECT(nfl_game_result_header),0),FALSE)),"",VLOOKUP($B3173,INDIRECT(nfl_game_result),MATCH(H$1,INDIRECT(nfl_game_result_header),0),FALSE)),"error")</f>
        <v>27</v>
      </c>
      <c r="I3173">
        <f ca="1">IFERROR(IF(ISBLANK(VLOOKUP($B3173,INDIRECT(nfl_game_result),MATCH(I$1,INDIRECT(nfl_game_result_header),0),FALSE)),"",VLOOKUP($B3173,INDIRECT(nfl_game_result),MATCH(I$1,INDIRECT(nfl_game_result_header),0),FALSE)),"error")</f>
        <v>11</v>
      </c>
      <c r="J3173" t="str">
        <f ca="1">IFERROR(IF(ISBLANK(VLOOKUP($B3173,INDIRECT(nfl_game_result),MATCH(J$1,INDIRECT(nfl_game_result_header),0),FALSE)),"",VLOOKUP($B3173,INDIRECT(nfl_game_result),MATCH(J$1,INDIRECT(nfl_game_result_header),0),FALSE)),"error")</f>
        <v>WAS</v>
      </c>
      <c r="K3173" t="str">
        <f ca="1">IFERROR(IF(ISBLANK(VLOOKUP($B3173,INDIRECT(nfl_game_result),MATCH(K$1,INDIRECT(nfl_game_result_header),0),FALSE)),"",VLOOKUP($B3173,INDIRECT(nfl_game_result),MATCH(K$1,INDIRECT(nfl_game_result_header),0),FALSE)),"error")</f>
        <v>WAS</v>
      </c>
      <c r="L3173" s="23" t="str">
        <f ca="1">IFERROR(IF(ISBLANK(VLOOKUP($B3173,INDIRECT(nfl_game_result),MATCH(L$1,INDIRECT(nfl_game_result_header),0),FALSE)),"",VLOOKUP($B3173,INDIRECT(nfl_game_result),MATCH(L$1,INDIRECT(nfl_game_result_header),0),FALSE)),"error")</f>
        <v>U</v>
      </c>
      <c r="M3173" t="s">
        <v>16</v>
      </c>
      <c r="N3173">
        <v>-4</v>
      </c>
      <c r="O3173" t="s">
        <v>72</v>
      </c>
      <c r="P3173">
        <v>0.59</v>
      </c>
      <c r="Q3173" t="s">
        <v>72</v>
      </c>
      <c r="V3173" s="23" t="s">
        <v>416</v>
      </c>
      <c r="W3173">
        <f ca="1">VALUE(LEFT(C3173, 4))</f>
        <v>2017</v>
      </c>
      <c r="X3173">
        <f ca="1">VALUE(MID(C3173,6,FIND("_",C3173,6)-6))</f>
        <v>16</v>
      </c>
      <c r="Y3173">
        <f ca="1">IF(NOT(OR(ISBLANK(D3173),ISBLANK(E3173),D3173="",E3173="")),D3173-E3173,"")</f>
        <v>0</v>
      </c>
      <c r="Z3173">
        <f ca="1">IF(OR(NOT(ISNUMBER(D3173)),ISBLANK(D3173),D3173="",ISBLANK(N3173)),"",ABS(D3173-N3173))</f>
        <v>0.5</v>
      </c>
      <c r="AA3173">
        <f ca="1">IF(OR(ISBLANK(J3173),ISBLANK(O3173),J3173="",O3173=""),"",IF(J3173=O3173,1,0))</f>
        <v>0</v>
      </c>
      <c r="AB3173">
        <f ca="1">IF(OR(ISBLANK(K3173),ISBLANK(Q3173),K3173="",Q3173=""),"",IF(K3173=Q3173,1,0))</f>
        <v>0</v>
      </c>
      <c r="AC3173" s="23" t="str">
        <f t="shared" ca="1" si="49"/>
        <v/>
      </c>
    </row>
    <row r="3174" spans="1:29" x14ac:dyDescent="0.25">
      <c r="A3174" s="23">
        <v>3173</v>
      </c>
      <c r="B3174">
        <v>1570</v>
      </c>
      <c r="C3174" t="str">
        <f ca="1">IFERROR(VLOOKUP($B3174,INDIRECT(nfl_game_result),MATCH(C$1,INDIRECT(nfl_game_result_header),0),FALSE),"error")</f>
        <v>2017_16_LAC@NYJ</v>
      </c>
      <c r="D3174">
        <f ca="1">IFERROR(IF(ISBLANK(VLOOKUP($B3174,INDIRECT(nfl_game_result),MATCH(D$1,INDIRECT(nfl_game_result_header),0),FALSE)),"",VLOOKUP($B3174,INDIRECT(nfl_game_result),MATCH(D$1,INDIRECT(nfl_game_result_header),0),FALSE)),"error")</f>
        <v>7</v>
      </c>
      <c r="E3174">
        <f ca="1">IFERROR(IF(ISBLANK(VLOOKUP($B3174,INDIRECT(nfl_game_result),MATCH(E$1,INDIRECT(nfl_game_result_header),0),FALSE)),"",VLOOKUP($B3174,INDIRECT(nfl_game_result),MATCH(E$1,INDIRECT(nfl_game_result_header),0),FALSE)),"error")</f>
        <v>7</v>
      </c>
      <c r="F3174" s="23">
        <f ca="1">IFERROR(IF(ISBLANK(VLOOKUP($B3174,INDIRECT(nfl_game_result),MATCH(F$1,INDIRECT(nfl_game_result_header),0),FALSE)),"",VLOOKUP($B3174,INDIRECT(nfl_game_result),MATCH(F$1,INDIRECT(nfl_game_result_header),0),FALSE)),"error")</f>
        <v>42.5</v>
      </c>
      <c r="G3174" s="23">
        <f ca="1">IFERROR(IF(ISBLANK(VLOOKUP($B3174,INDIRECT(nfl_game_result),MATCH(G$1,INDIRECT(nfl_game_result_header),0),FALSE)),"",VLOOKUP($B3174,INDIRECT(nfl_game_result),MATCH(G$1,INDIRECT(nfl_game_result_header),0),FALSE)),"error")</f>
        <v>42.5</v>
      </c>
      <c r="H3174">
        <f ca="1">IFERROR(IF(ISBLANK(VLOOKUP($B3174,INDIRECT(nfl_game_result),MATCH(H$1,INDIRECT(nfl_game_result_header),0),FALSE)),"",VLOOKUP($B3174,INDIRECT(nfl_game_result),MATCH(H$1,INDIRECT(nfl_game_result_header),0),FALSE)),"error")</f>
        <v>7</v>
      </c>
      <c r="I3174">
        <f ca="1">IFERROR(IF(ISBLANK(VLOOKUP($B3174,INDIRECT(nfl_game_result),MATCH(I$1,INDIRECT(nfl_game_result_header),0),FALSE)),"",VLOOKUP($B3174,INDIRECT(nfl_game_result),MATCH(I$1,INDIRECT(nfl_game_result_header),0),FALSE)),"error")</f>
        <v>14</v>
      </c>
      <c r="J3174" t="str">
        <f ca="1">IFERROR(IF(ISBLANK(VLOOKUP($B3174,INDIRECT(nfl_game_result),MATCH(J$1,INDIRECT(nfl_game_result_header),0),FALSE)),"",VLOOKUP($B3174,INDIRECT(nfl_game_result),MATCH(J$1,INDIRECT(nfl_game_result_header),0),FALSE)),"error")</f>
        <v>na</v>
      </c>
      <c r="K3174" t="str">
        <f ca="1">IFERROR(IF(ISBLANK(VLOOKUP($B3174,INDIRECT(nfl_game_result),MATCH(K$1,INDIRECT(nfl_game_result_header),0),FALSE)),"",VLOOKUP($B3174,INDIRECT(nfl_game_result),MATCH(K$1,INDIRECT(nfl_game_result_header),0),FALSE)),"error")</f>
        <v>LAC</v>
      </c>
      <c r="L3174" s="23" t="str">
        <f ca="1">IFERROR(IF(ISBLANK(VLOOKUP($B3174,INDIRECT(nfl_game_result),MATCH(L$1,INDIRECT(nfl_game_result_header),0),FALSE)),"",VLOOKUP($B3174,INDIRECT(nfl_game_result),MATCH(L$1,INDIRECT(nfl_game_result_header),0),FALSE)),"error")</f>
        <v>U</v>
      </c>
      <c r="M3174" t="s">
        <v>16</v>
      </c>
      <c r="N3174">
        <v>5.5</v>
      </c>
      <c r="O3174" t="s">
        <v>122</v>
      </c>
      <c r="P3174">
        <v>0.51</v>
      </c>
      <c r="Q3174" t="s">
        <v>122</v>
      </c>
      <c r="V3174" s="23" t="s">
        <v>416</v>
      </c>
      <c r="W3174">
        <f ca="1">VALUE(LEFT(C3174, 4))</f>
        <v>2017</v>
      </c>
      <c r="X3174">
        <f ca="1">VALUE(MID(C3174,6,FIND("_",C3174,6)-6))</f>
        <v>16</v>
      </c>
      <c r="Y3174">
        <f ca="1">IF(NOT(OR(ISBLANK(D3174),ISBLANK(E3174),D3174="",E3174="")),D3174-E3174,"")</f>
        <v>0</v>
      </c>
      <c r="Z3174">
        <f ca="1">IF(OR(NOT(ISNUMBER(D3174)),ISBLANK(D3174),D3174="",ISBLANK(N3174)),"",ABS(D3174-N3174))</f>
        <v>1.5</v>
      </c>
      <c r="AA3174">
        <f ca="1">IF(OR(ISBLANK(J3174),ISBLANK(O3174),J3174="",O3174=""),"",IF(J3174=O3174,1,0))</f>
        <v>0</v>
      </c>
      <c r="AB3174">
        <f ca="1">IF(OR(ISBLANK(K3174),ISBLANK(Q3174),K3174="",Q3174=""),"",IF(K3174=Q3174,1,0))</f>
        <v>1</v>
      </c>
      <c r="AC3174" s="23" t="str">
        <f t="shared" ca="1" si="49"/>
        <v/>
      </c>
    </row>
    <row r="3175" spans="1:29" x14ac:dyDescent="0.25">
      <c r="A3175" s="23">
        <v>3174</v>
      </c>
      <c r="B3175">
        <v>1571</v>
      </c>
      <c r="C3175" t="str">
        <f ca="1">IFERROR(VLOOKUP($B3175,INDIRECT(nfl_game_result),MATCH(C$1,INDIRECT(nfl_game_result_header),0),FALSE),"error")</f>
        <v>2017_16_JAX@SFO</v>
      </c>
      <c r="D3175">
        <f ca="1">IFERROR(IF(ISBLANK(VLOOKUP($B3175,INDIRECT(nfl_game_result),MATCH(D$1,INDIRECT(nfl_game_result_header),0),FALSE)),"",VLOOKUP($B3175,INDIRECT(nfl_game_result),MATCH(D$1,INDIRECT(nfl_game_result_header),0),FALSE)),"error")</f>
        <v>5</v>
      </c>
      <c r="E3175">
        <f ca="1">IFERROR(IF(ISBLANK(VLOOKUP($B3175,INDIRECT(nfl_game_result),MATCH(E$1,INDIRECT(nfl_game_result_header),0),FALSE)),"",VLOOKUP($B3175,INDIRECT(nfl_game_result),MATCH(E$1,INDIRECT(nfl_game_result_header),0),FALSE)),"error")</f>
        <v>4</v>
      </c>
      <c r="F3175" s="23">
        <f ca="1">IFERROR(IF(ISBLANK(VLOOKUP($B3175,INDIRECT(nfl_game_result),MATCH(F$1,INDIRECT(nfl_game_result_header),0),FALSE)),"",VLOOKUP($B3175,INDIRECT(nfl_game_result),MATCH(F$1,INDIRECT(nfl_game_result_header),0),FALSE)),"error")</f>
        <v>42.5</v>
      </c>
      <c r="G3175" s="23">
        <f ca="1">IFERROR(IF(ISBLANK(VLOOKUP($B3175,INDIRECT(nfl_game_result),MATCH(G$1,INDIRECT(nfl_game_result_header),0),FALSE)),"",VLOOKUP($B3175,INDIRECT(nfl_game_result),MATCH(G$1,INDIRECT(nfl_game_result_header),0),FALSE)),"error")</f>
        <v>42</v>
      </c>
      <c r="H3175">
        <f ca="1">IFERROR(IF(ISBLANK(VLOOKUP($B3175,INDIRECT(nfl_game_result),MATCH(H$1,INDIRECT(nfl_game_result_header),0),FALSE)),"",VLOOKUP($B3175,INDIRECT(nfl_game_result),MATCH(H$1,INDIRECT(nfl_game_result_header),0),FALSE)),"error")</f>
        <v>44</v>
      </c>
      <c r="I3175">
        <f ca="1">IFERROR(IF(ISBLANK(VLOOKUP($B3175,INDIRECT(nfl_game_result),MATCH(I$1,INDIRECT(nfl_game_result_header),0),FALSE)),"",VLOOKUP($B3175,INDIRECT(nfl_game_result),MATCH(I$1,INDIRECT(nfl_game_result_header),0),FALSE)),"error")</f>
        <v>33</v>
      </c>
      <c r="J3175" t="str">
        <f ca="1">IFERROR(IF(ISBLANK(VLOOKUP($B3175,INDIRECT(nfl_game_result),MATCH(J$1,INDIRECT(nfl_game_result_header),0),FALSE)),"",VLOOKUP($B3175,INDIRECT(nfl_game_result),MATCH(J$1,INDIRECT(nfl_game_result_header),0),FALSE)),"error")</f>
        <v>SFO</v>
      </c>
      <c r="K3175" t="str">
        <f ca="1">IFERROR(IF(ISBLANK(VLOOKUP($B3175,INDIRECT(nfl_game_result),MATCH(K$1,INDIRECT(nfl_game_result_header),0),FALSE)),"",VLOOKUP($B3175,INDIRECT(nfl_game_result),MATCH(K$1,INDIRECT(nfl_game_result_header),0),FALSE)),"error")</f>
        <v>SFO</v>
      </c>
      <c r="L3175" s="23" t="str">
        <f ca="1">IFERROR(IF(ISBLANK(VLOOKUP($B3175,INDIRECT(nfl_game_result),MATCH(L$1,INDIRECT(nfl_game_result_header),0),FALSE)),"",VLOOKUP($B3175,INDIRECT(nfl_game_result),MATCH(L$1,INDIRECT(nfl_game_result_header),0),FALSE)),"error")</f>
        <v>O</v>
      </c>
      <c r="M3175" t="s">
        <v>16</v>
      </c>
      <c r="N3175">
        <v>3</v>
      </c>
      <c r="O3175" t="s">
        <v>333</v>
      </c>
      <c r="P3175">
        <v>0.54</v>
      </c>
      <c r="Q3175" t="s">
        <v>333</v>
      </c>
      <c r="V3175" s="23" t="s">
        <v>416</v>
      </c>
      <c r="W3175">
        <f ca="1">VALUE(LEFT(C3175, 4))</f>
        <v>2017</v>
      </c>
      <c r="X3175">
        <f ca="1">VALUE(MID(C3175,6,FIND("_",C3175,6)-6))</f>
        <v>16</v>
      </c>
      <c r="Y3175">
        <f ca="1">IF(NOT(OR(ISBLANK(D3175),ISBLANK(E3175),D3175="",E3175="")),D3175-E3175,"")</f>
        <v>1</v>
      </c>
      <c r="Z3175">
        <f ca="1">IF(OR(NOT(ISNUMBER(D3175)),ISBLANK(D3175),D3175="",ISBLANK(N3175)),"",ABS(D3175-N3175))</f>
        <v>2</v>
      </c>
      <c r="AA3175">
        <f ca="1">IF(OR(ISBLANK(J3175),ISBLANK(O3175),J3175="",O3175=""),"",IF(J3175=O3175,1,0))</f>
        <v>1</v>
      </c>
      <c r="AB3175">
        <f ca="1">IF(OR(ISBLANK(K3175),ISBLANK(Q3175),K3175="",Q3175=""),"",IF(K3175=Q3175,1,0))</f>
        <v>1</v>
      </c>
      <c r="AC3175" s="23" t="str">
        <f t="shared" ca="1" si="49"/>
        <v/>
      </c>
    </row>
    <row r="3176" spans="1:29" x14ac:dyDescent="0.25">
      <c r="A3176" s="23">
        <v>3175</v>
      </c>
      <c r="B3176">
        <v>1572</v>
      </c>
      <c r="C3176" t="str">
        <f ca="1">IFERROR(VLOOKUP($B3176,INDIRECT(nfl_game_result),MATCH(C$1,INDIRECT(nfl_game_result_header),0),FALSE),"error")</f>
        <v>2017_16_SEA@DAL</v>
      </c>
      <c r="D3176">
        <f ca="1">IFERROR(IF(ISBLANK(VLOOKUP($B3176,INDIRECT(nfl_game_result),MATCH(D$1,INDIRECT(nfl_game_result_header),0),FALSE)),"",VLOOKUP($B3176,INDIRECT(nfl_game_result),MATCH(D$1,INDIRECT(nfl_game_result_header),0),FALSE)),"error")</f>
        <v>-4.5</v>
      </c>
      <c r="E3176">
        <f ca="1">IFERROR(IF(ISBLANK(VLOOKUP($B3176,INDIRECT(nfl_game_result),MATCH(E$1,INDIRECT(nfl_game_result_header),0),FALSE)),"",VLOOKUP($B3176,INDIRECT(nfl_game_result),MATCH(E$1,INDIRECT(nfl_game_result_header),0),FALSE)),"error")</f>
        <v>-5</v>
      </c>
      <c r="F3176" s="23">
        <f ca="1">IFERROR(IF(ISBLANK(VLOOKUP($B3176,INDIRECT(nfl_game_result),MATCH(F$1,INDIRECT(nfl_game_result_header),0),FALSE)),"",VLOOKUP($B3176,INDIRECT(nfl_game_result),MATCH(F$1,INDIRECT(nfl_game_result_header),0),FALSE)),"error")</f>
        <v>47</v>
      </c>
      <c r="G3176" s="23">
        <f ca="1">IFERROR(IF(ISBLANK(VLOOKUP($B3176,INDIRECT(nfl_game_result),MATCH(G$1,INDIRECT(nfl_game_result_header),0),FALSE)),"",VLOOKUP($B3176,INDIRECT(nfl_game_result),MATCH(G$1,INDIRECT(nfl_game_result_header),0),FALSE)),"error")</f>
        <v>47.5</v>
      </c>
      <c r="H3176">
        <f ca="1">IFERROR(IF(ISBLANK(VLOOKUP($B3176,INDIRECT(nfl_game_result),MATCH(H$1,INDIRECT(nfl_game_result_header),0),FALSE)),"",VLOOKUP($B3176,INDIRECT(nfl_game_result),MATCH(H$1,INDIRECT(nfl_game_result_header),0),FALSE)),"error")</f>
        <v>12</v>
      </c>
      <c r="I3176">
        <f ca="1">IFERROR(IF(ISBLANK(VLOOKUP($B3176,INDIRECT(nfl_game_result),MATCH(I$1,INDIRECT(nfl_game_result_header),0),FALSE)),"",VLOOKUP($B3176,INDIRECT(nfl_game_result),MATCH(I$1,INDIRECT(nfl_game_result_header),0),FALSE)),"error")</f>
        <v>21</v>
      </c>
      <c r="J3176" t="str">
        <f ca="1">IFERROR(IF(ISBLANK(VLOOKUP($B3176,INDIRECT(nfl_game_result),MATCH(J$1,INDIRECT(nfl_game_result_header),0),FALSE)),"",VLOOKUP($B3176,INDIRECT(nfl_game_result),MATCH(J$1,INDIRECT(nfl_game_result_header),0),FALSE)),"error")</f>
        <v>SEA</v>
      </c>
      <c r="K3176" t="str">
        <f ca="1">IFERROR(IF(ISBLANK(VLOOKUP($B3176,INDIRECT(nfl_game_result),MATCH(K$1,INDIRECT(nfl_game_result_header),0),FALSE)),"",VLOOKUP($B3176,INDIRECT(nfl_game_result),MATCH(K$1,INDIRECT(nfl_game_result_header),0),FALSE)),"error")</f>
        <v>SEA</v>
      </c>
      <c r="L3176" s="23" t="str">
        <f ca="1">IFERROR(IF(ISBLANK(VLOOKUP($B3176,INDIRECT(nfl_game_result),MATCH(L$1,INDIRECT(nfl_game_result_header),0),FALSE)),"",VLOOKUP($B3176,INDIRECT(nfl_game_result),MATCH(L$1,INDIRECT(nfl_game_result_header),0),FALSE)),"error")</f>
        <v>U</v>
      </c>
      <c r="M3176" t="s">
        <v>16</v>
      </c>
      <c r="N3176">
        <v>-3.5</v>
      </c>
      <c r="O3176" t="s">
        <v>71</v>
      </c>
      <c r="P3176">
        <v>0.64</v>
      </c>
      <c r="Q3176" t="s">
        <v>71</v>
      </c>
      <c r="V3176" s="23" t="s">
        <v>416</v>
      </c>
      <c r="W3176">
        <f ca="1">VALUE(LEFT(C3176, 4))</f>
        <v>2017</v>
      </c>
      <c r="X3176">
        <f ca="1">VALUE(MID(C3176,6,FIND("_",C3176,6)-6))</f>
        <v>16</v>
      </c>
      <c r="Y3176">
        <f ca="1">IF(NOT(OR(ISBLANK(D3176),ISBLANK(E3176),D3176="",E3176="")),D3176-E3176,"")</f>
        <v>0.5</v>
      </c>
      <c r="Z3176">
        <f ca="1">IF(OR(NOT(ISNUMBER(D3176)),ISBLANK(D3176),D3176="",ISBLANK(N3176)),"",ABS(D3176-N3176))</f>
        <v>1</v>
      </c>
      <c r="AA3176">
        <f ca="1">IF(OR(ISBLANK(J3176),ISBLANK(O3176),J3176="",O3176=""),"",IF(J3176=O3176,1,0))</f>
        <v>0</v>
      </c>
      <c r="AB3176">
        <f ca="1">IF(OR(ISBLANK(K3176),ISBLANK(Q3176),K3176="",Q3176=""),"",IF(K3176=Q3176,1,0))</f>
        <v>0</v>
      </c>
      <c r="AC3176" s="23" t="str">
        <f t="shared" ca="1" si="49"/>
        <v/>
      </c>
    </row>
    <row r="3177" spans="1:29" x14ac:dyDescent="0.25">
      <c r="A3177" s="23">
        <v>3176</v>
      </c>
      <c r="B3177">
        <v>1573</v>
      </c>
      <c r="C3177" t="str">
        <f ca="1">IFERROR(VLOOKUP($B3177,INDIRECT(nfl_game_result),MATCH(C$1,INDIRECT(nfl_game_result_header),0),FALSE),"error")</f>
        <v>2017_16_NYG@ARI</v>
      </c>
      <c r="D3177">
        <f ca="1">IFERROR(IF(ISBLANK(VLOOKUP($B3177,INDIRECT(nfl_game_result),MATCH(D$1,INDIRECT(nfl_game_result_header),0),FALSE)),"",VLOOKUP($B3177,INDIRECT(nfl_game_result),MATCH(D$1,INDIRECT(nfl_game_result_header),0),FALSE)),"error")</f>
        <v>-4.5</v>
      </c>
      <c r="E3177">
        <f ca="1">IFERROR(IF(ISBLANK(VLOOKUP($B3177,INDIRECT(nfl_game_result),MATCH(E$1,INDIRECT(nfl_game_result_header),0),FALSE)),"",VLOOKUP($B3177,INDIRECT(nfl_game_result),MATCH(E$1,INDIRECT(nfl_game_result_header),0),FALSE)),"error")</f>
        <v>-3.5</v>
      </c>
      <c r="F3177" s="23">
        <f ca="1">IFERROR(IF(ISBLANK(VLOOKUP($B3177,INDIRECT(nfl_game_result),MATCH(F$1,INDIRECT(nfl_game_result_header),0),FALSE)),"",VLOOKUP($B3177,INDIRECT(nfl_game_result),MATCH(F$1,INDIRECT(nfl_game_result_header),0),FALSE)),"error")</f>
        <v>40</v>
      </c>
      <c r="G3177" s="23">
        <f ca="1">IFERROR(IF(ISBLANK(VLOOKUP($B3177,INDIRECT(nfl_game_result),MATCH(G$1,INDIRECT(nfl_game_result_header),0),FALSE)),"",VLOOKUP($B3177,INDIRECT(nfl_game_result),MATCH(G$1,INDIRECT(nfl_game_result_header),0),FALSE)),"error")</f>
        <v>40</v>
      </c>
      <c r="H3177">
        <f ca="1">IFERROR(IF(ISBLANK(VLOOKUP($B3177,INDIRECT(nfl_game_result),MATCH(H$1,INDIRECT(nfl_game_result_header),0),FALSE)),"",VLOOKUP($B3177,INDIRECT(nfl_game_result),MATCH(H$1,INDIRECT(nfl_game_result_header),0),FALSE)),"error")</f>
        <v>23</v>
      </c>
      <c r="I3177">
        <f ca="1">IFERROR(IF(ISBLANK(VLOOKUP($B3177,INDIRECT(nfl_game_result),MATCH(I$1,INDIRECT(nfl_game_result_header),0),FALSE)),"",VLOOKUP($B3177,INDIRECT(nfl_game_result),MATCH(I$1,INDIRECT(nfl_game_result_header),0),FALSE)),"error")</f>
        <v>0</v>
      </c>
      <c r="J3177" t="str">
        <f ca="1">IFERROR(IF(ISBLANK(VLOOKUP($B3177,INDIRECT(nfl_game_result),MATCH(J$1,INDIRECT(nfl_game_result_header),0),FALSE)),"",VLOOKUP($B3177,INDIRECT(nfl_game_result),MATCH(J$1,INDIRECT(nfl_game_result_header),0),FALSE)),"error")</f>
        <v>ARI</v>
      </c>
      <c r="K3177" t="str">
        <f ca="1">IFERROR(IF(ISBLANK(VLOOKUP($B3177,INDIRECT(nfl_game_result),MATCH(K$1,INDIRECT(nfl_game_result_header),0),FALSE)),"",VLOOKUP($B3177,INDIRECT(nfl_game_result),MATCH(K$1,INDIRECT(nfl_game_result_header),0),FALSE)),"error")</f>
        <v>ARI</v>
      </c>
      <c r="L3177" s="23" t="str">
        <f ca="1">IFERROR(IF(ISBLANK(VLOOKUP($B3177,INDIRECT(nfl_game_result),MATCH(L$1,INDIRECT(nfl_game_result_header),0),FALSE)),"",VLOOKUP($B3177,INDIRECT(nfl_game_result),MATCH(L$1,INDIRECT(nfl_game_result_header),0),FALSE)),"error")</f>
        <v>U</v>
      </c>
      <c r="M3177" t="s">
        <v>16</v>
      </c>
      <c r="N3177">
        <v>-3</v>
      </c>
      <c r="O3177" t="s">
        <v>64</v>
      </c>
      <c r="P3177">
        <v>0.55000000000000004</v>
      </c>
      <c r="Q3177" t="s">
        <v>64</v>
      </c>
      <c r="V3177" s="23" t="s">
        <v>416</v>
      </c>
      <c r="W3177">
        <f ca="1">VALUE(LEFT(C3177, 4))</f>
        <v>2017</v>
      </c>
      <c r="X3177">
        <f ca="1">VALUE(MID(C3177,6,FIND("_",C3177,6)-6))</f>
        <v>16</v>
      </c>
      <c r="Y3177">
        <f ca="1">IF(NOT(OR(ISBLANK(D3177),ISBLANK(E3177),D3177="",E3177="")),D3177-E3177,"")</f>
        <v>-1</v>
      </c>
      <c r="Z3177">
        <f ca="1">IF(OR(NOT(ISNUMBER(D3177)),ISBLANK(D3177),D3177="",ISBLANK(N3177)),"",ABS(D3177-N3177))</f>
        <v>1.5</v>
      </c>
      <c r="AA3177">
        <f ca="1">IF(OR(ISBLANK(J3177),ISBLANK(O3177),J3177="",O3177=""),"",IF(J3177=O3177,1,0))</f>
        <v>1</v>
      </c>
      <c r="AB3177">
        <f ca="1">IF(OR(ISBLANK(K3177),ISBLANK(Q3177),K3177="",Q3177=""),"",IF(K3177=Q3177,1,0))</f>
        <v>1</v>
      </c>
      <c r="AC3177" s="23" t="str">
        <f t="shared" ca="1" si="49"/>
        <v/>
      </c>
    </row>
    <row r="3178" spans="1:29" x14ac:dyDescent="0.25">
      <c r="A3178" s="23">
        <v>3177</v>
      </c>
      <c r="B3178">
        <v>1574</v>
      </c>
      <c r="C3178" t="str">
        <f ca="1">IFERROR(VLOOKUP($B3178,INDIRECT(nfl_game_result),MATCH(C$1,INDIRECT(nfl_game_result_header),0),FALSE),"error")</f>
        <v>2017_16_PIT@HOU</v>
      </c>
      <c r="D3178">
        <f ca="1">IFERROR(IF(ISBLANK(VLOOKUP($B3178,INDIRECT(nfl_game_result),MATCH(D$1,INDIRECT(nfl_game_result_header),0),FALSE)),"",VLOOKUP($B3178,INDIRECT(nfl_game_result),MATCH(D$1,INDIRECT(nfl_game_result_header),0),FALSE)),"error")</f>
        <v>10</v>
      </c>
      <c r="E3178">
        <f ca="1">IFERROR(IF(ISBLANK(VLOOKUP($B3178,INDIRECT(nfl_game_result),MATCH(E$1,INDIRECT(nfl_game_result_header),0),FALSE)),"",VLOOKUP($B3178,INDIRECT(nfl_game_result),MATCH(E$1,INDIRECT(nfl_game_result_header),0),FALSE)),"error")</f>
        <v>9.5</v>
      </c>
      <c r="F3178" s="23">
        <f ca="1">IFERROR(IF(ISBLANK(VLOOKUP($B3178,INDIRECT(nfl_game_result),MATCH(F$1,INDIRECT(nfl_game_result_header),0),FALSE)),"",VLOOKUP($B3178,INDIRECT(nfl_game_result),MATCH(F$1,INDIRECT(nfl_game_result_header),0),FALSE)),"error")</f>
        <v>44</v>
      </c>
      <c r="G3178" s="23">
        <f ca="1">IFERROR(IF(ISBLANK(VLOOKUP($B3178,INDIRECT(nfl_game_result),MATCH(G$1,INDIRECT(nfl_game_result_header),0),FALSE)),"",VLOOKUP($B3178,INDIRECT(nfl_game_result),MATCH(G$1,INDIRECT(nfl_game_result_header),0),FALSE)),"error")</f>
        <v>45</v>
      </c>
      <c r="H3178">
        <f ca="1">IFERROR(IF(ISBLANK(VLOOKUP($B3178,INDIRECT(nfl_game_result),MATCH(H$1,INDIRECT(nfl_game_result_header),0),FALSE)),"",VLOOKUP($B3178,INDIRECT(nfl_game_result),MATCH(H$1,INDIRECT(nfl_game_result_header),0),FALSE)),"error")</f>
        <v>6</v>
      </c>
      <c r="I3178">
        <f ca="1">IFERROR(IF(ISBLANK(VLOOKUP($B3178,INDIRECT(nfl_game_result),MATCH(I$1,INDIRECT(nfl_game_result_header),0),FALSE)),"",VLOOKUP($B3178,INDIRECT(nfl_game_result),MATCH(I$1,INDIRECT(nfl_game_result_header),0),FALSE)),"error")</f>
        <v>34</v>
      </c>
      <c r="J3178" t="str">
        <f ca="1">IFERROR(IF(ISBLANK(VLOOKUP($B3178,INDIRECT(nfl_game_result),MATCH(J$1,INDIRECT(nfl_game_result_header),0),FALSE)),"",VLOOKUP($B3178,INDIRECT(nfl_game_result),MATCH(J$1,INDIRECT(nfl_game_result_header),0),FALSE)),"error")</f>
        <v>PIT</v>
      </c>
      <c r="K3178" t="str">
        <f ca="1">IFERROR(IF(ISBLANK(VLOOKUP($B3178,INDIRECT(nfl_game_result),MATCH(K$1,INDIRECT(nfl_game_result_header),0),FALSE)),"",VLOOKUP($B3178,INDIRECT(nfl_game_result),MATCH(K$1,INDIRECT(nfl_game_result_header),0),FALSE)),"error")</f>
        <v>PIT</v>
      </c>
      <c r="L3178" s="23" t="str">
        <f ca="1">IFERROR(IF(ISBLANK(VLOOKUP($B3178,INDIRECT(nfl_game_result),MATCH(L$1,INDIRECT(nfl_game_result_header),0),FALSE)),"",VLOOKUP($B3178,INDIRECT(nfl_game_result),MATCH(L$1,INDIRECT(nfl_game_result_header),0),FALSE)),"error")</f>
        <v>U</v>
      </c>
      <c r="M3178" t="s">
        <v>16</v>
      </c>
      <c r="N3178">
        <v>9</v>
      </c>
      <c r="O3178" t="s">
        <v>75</v>
      </c>
      <c r="P3178">
        <v>0.56999999999999995</v>
      </c>
      <c r="Q3178" t="s">
        <v>87</v>
      </c>
      <c r="V3178" s="23" t="s">
        <v>416</v>
      </c>
      <c r="W3178">
        <f ca="1">VALUE(LEFT(C3178, 4))</f>
        <v>2017</v>
      </c>
      <c r="X3178">
        <f ca="1">VALUE(MID(C3178,6,FIND("_",C3178,6)-6))</f>
        <v>16</v>
      </c>
      <c r="Y3178">
        <f ca="1">IF(NOT(OR(ISBLANK(D3178),ISBLANK(E3178),D3178="",E3178="")),D3178-E3178,"")</f>
        <v>0.5</v>
      </c>
      <c r="Z3178">
        <f ca="1">IF(OR(NOT(ISNUMBER(D3178)),ISBLANK(D3178),D3178="",ISBLANK(N3178)),"",ABS(D3178-N3178))</f>
        <v>1</v>
      </c>
      <c r="AA3178">
        <f ca="1">IF(OR(ISBLANK(J3178),ISBLANK(O3178),J3178="",O3178=""),"",IF(J3178=O3178,1,0))</f>
        <v>0</v>
      </c>
      <c r="AB3178">
        <f ca="1">IF(OR(ISBLANK(K3178),ISBLANK(Q3178),K3178="",Q3178=""),"",IF(K3178=Q3178,1,0))</f>
        <v>1</v>
      </c>
      <c r="AC3178" s="23" t="str">
        <f t="shared" ca="1" si="49"/>
        <v/>
      </c>
    </row>
    <row r="3179" spans="1:29" x14ac:dyDescent="0.25">
      <c r="A3179" s="23">
        <v>3178</v>
      </c>
      <c r="B3179">
        <v>1575</v>
      </c>
      <c r="C3179" t="str">
        <f ca="1">IFERROR(VLOOKUP($B3179,INDIRECT(nfl_game_result),MATCH(C$1,INDIRECT(nfl_game_result_header),0),FALSE),"error")</f>
        <v>2017_16_OAK@PHI</v>
      </c>
      <c r="D3179">
        <f ca="1">IFERROR(IF(ISBLANK(VLOOKUP($B3179,INDIRECT(nfl_game_result),MATCH(D$1,INDIRECT(nfl_game_result_header),0),FALSE)),"",VLOOKUP($B3179,INDIRECT(nfl_game_result),MATCH(D$1,INDIRECT(nfl_game_result_header),0),FALSE)),"error")</f>
        <v>-9</v>
      </c>
      <c r="E3179">
        <f ca="1">IFERROR(IF(ISBLANK(VLOOKUP($B3179,INDIRECT(nfl_game_result),MATCH(E$1,INDIRECT(nfl_game_result_header),0),FALSE)),"",VLOOKUP($B3179,INDIRECT(nfl_game_result),MATCH(E$1,INDIRECT(nfl_game_result_header),0),FALSE)),"error")</f>
        <v>-9</v>
      </c>
      <c r="F3179" s="23">
        <f ca="1">IFERROR(IF(ISBLANK(VLOOKUP($B3179,INDIRECT(nfl_game_result),MATCH(F$1,INDIRECT(nfl_game_result_header),0),FALSE)),"",VLOOKUP($B3179,INDIRECT(nfl_game_result),MATCH(F$1,INDIRECT(nfl_game_result_header),0),FALSE)),"error")</f>
        <v>48.5</v>
      </c>
      <c r="G3179" s="23">
        <f ca="1">IFERROR(IF(ISBLANK(VLOOKUP($B3179,INDIRECT(nfl_game_result),MATCH(G$1,INDIRECT(nfl_game_result_header),0),FALSE)),"",VLOOKUP($B3179,INDIRECT(nfl_game_result),MATCH(G$1,INDIRECT(nfl_game_result_header),0),FALSE)),"error")</f>
        <v>47.5</v>
      </c>
      <c r="H3179">
        <f ca="1">IFERROR(IF(ISBLANK(VLOOKUP($B3179,INDIRECT(nfl_game_result),MATCH(H$1,INDIRECT(nfl_game_result_header),0),FALSE)),"",VLOOKUP($B3179,INDIRECT(nfl_game_result),MATCH(H$1,INDIRECT(nfl_game_result_header),0),FALSE)),"error")</f>
        <v>19</v>
      </c>
      <c r="I3179">
        <f ca="1">IFERROR(IF(ISBLANK(VLOOKUP($B3179,INDIRECT(nfl_game_result),MATCH(I$1,INDIRECT(nfl_game_result_header),0),FALSE)),"",VLOOKUP($B3179,INDIRECT(nfl_game_result),MATCH(I$1,INDIRECT(nfl_game_result_header),0),FALSE)),"error")</f>
        <v>10</v>
      </c>
      <c r="J3179" t="str">
        <f ca="1">IFERROR(IF(ISBLANK(VLOOKUP($B3179,INDIRECT(nfl_game_result),MATCH(J$1,INDIRECT(nfl_game_result_header),0),FALSE)),"",VLOOKUP($B3179,INDIRECT(nfl_game_result),MATCH(J$1,INDIRECT(nfl_game_result_header),0),FALSE)),"error")</f>
        <v>na</v>
      </c>
      <c r="K3179" t="str">
        <f ca="1">IFERROR(IF(ISBLANK(VLOOKUP($B3179,INDIRECT(nfl_game_result),MATCH(K$1,INDIRECT(nfl_game_result_header),0),FALSE)),"",VLOOKUP($B3179,INDIRECT(nfl_game_result),MATCH(K$1,INDIRECT(nfl_game_result_header),0),FALSE)),"error")</f>
        <v>PHI</v>
      </c>
      <c r="L3179" s="23" t="str">
        <f ca="1">IFERROR(IF(ISBLANK(VLOOKUP($B3179,INDIRECT(nfl_game_result),MATCH(L$1,INDIRECT(nfl_game_result_header),0),FALSE)),"",VLOOKUP($B3179,INDIRECT(nfl_game_result),MATCH(L$1,INDIRECT(nfl_game_result_header),0),FALSE)),"error")</f>
        <v>U</v>
      </c>
      <c r="M3179" t="s">
        <v>16</v>
      </c>
      <c r="N3179">
        <v>-7</v>
      </c>
      <c r="O3179" t="s">
        <v>86</v>
      </c>
      <c r="P3179">
        <v>0.56999999999999995</v>
      </c>
      <c r="Q3179" t="s">
        <v>86</v>
      </c>
      <c r="V3179" s="23" t="s">
        <v>416</v>
      </c>
      <c r="W3179">
        <f ca="1">VALUE(LEFT(C3179, 4))</f>
        <v>2017</v>
      </c>
      <c r="X3179">
        <f ca="1">VALUE(MID(C3179,6,FIND("_",C3179,6)-6))</f>
        <v>16</v>
      </c>
      <c r="Y3179">
        <f ca="1">IF(NOT(OR(ISBLANK(D3179),ISBLANK(E3179),D3179="",E3179="")),D3179-E3179,"")</f>
        <v>0</v>
      </c>
      <c r="Z3179">
        <f ca="1">IF(OR(NOT(ISNUMBER(D3179)),ISBLANK(D3179),D3179="",ISBLANK(N3179)),"",ABS(D3179-N3179))</f>
        <v>2</v>
      </c>
      <c r="AA3179">
        <f ca="1">IF(OR(ISBLANK(J3179),ISBLANK(O3179),J3179="",O3179=""),"",IF(J3179=O3179,1,0))</f>
        <v>0</v>
      </c>
      <c r="AB3179">
        <f ca="1">IF(OR(ISBLANK(K3179),ISBLANK(Q3179),K3179="",Q3179=""),"",IF(K3179=Q3179,1,0))</f>
        <v>1</v>
      </c>
      <c r="AC3179" s="23" t="str">
        <f t="shared" ca="1" si="49"/>
        <v/>
      </c>
    </row>
    <row r="3180" spans="1:29" x14ac:dyDescent="0.25">
      <c r="A3180" s="23">
        <v>3179</v>
      </c>
      <c r="B3180">
        <v>1560</v>
      </c>
      <c r="C3180" t="str">
        <f ca="1">IFERROR(VLOOKUP($B3180,INDIRECT(nfl_game_result),MATCH(C$1,INDIRECT(nfl_game_result_header),0),FALSE),"error")</f>
        <v>2017_16_IND@BAL</v>
      </c>
      <c r="D3180">
        <f ca="1">IFERROR(IF(ISBLANK(VLOOKUP($B3180,INDIRECT(nfl_game_result),MATCH(D$1,INDIRECT(nfl_game_result_header),0),FALSE)),"",VLOOKUP($B3180,INDIRECT(nfl_game_result),MATCH(D$1,INDIRECT(nfl_game_result_header),0),FALSE)),"error")</f>
        <v>-13.5</v>
      </c>
      <c r="E3180">
        <f ca="1">IFERROR(IF(ISBLANK(VLOOKUP($B3180,INDIRECT(nfl_game_result),MATCH(E$1,INDIRECT(nfl_game_result_header),0),FALSE)),"",VLOOKUP($B3180,INDIRECT(nfl_game_result),MATCH(E$1,INDIRECT(nfl_game_result_header),0),FALSE)),"error")</f>
        <v>-13.5</v>
      </c>
      <c r="F3180" s="23">
        <f ca="1">IFERROR(IF(ISBLANK(VLOOKUP($B3180,INDIRECT(nfl_game_result),MATCH(F$1,INDIRECT(nfl_game_result_header),0),FALSE)),"",VLOOKUP($B3180,INDIRECT(nfl_game_result),MATCH(F$1,INDIRECT(nfl_game_result_header),0),FALSE)),"error")</f>
        <v>41.5</v>
      </c>
      <c r="G3180" s="23">
        <f ca="1">IFERROR(IF(ISBLANK(VLOOKUP($B3180,INDIRECT(nfl_game_result),MATCH(G$1,INDIRECT(nfl_game_result_header),0),FALSE)),"",VLOOKUP($B3180,INDIRECT(nfl_game_result),MATCH(G$1,INDIRECT(nfl_game_result_header),0),FALSE)),"error")</f>
        <v>41</v>
      </c>
      <c r="H3180">
        <f ca="1">IFERROR(IF(ISBLANK(VLOOKUP($B3180,INDIRECT(nfl_game_result),MATCH(H$1,INDIRECT(nfl_game_result_header),0),FALSE)),"",VLOOKUP($B3180,INDIRECT(nfl_game_result),MATCH(H$1,INDIRECT(nfl_game_result_header),0),FALSE)),"error")</f>
        <v>23</v>
      </c>
      <c r="I3180">
        <f ca="1">IFERROR(IF(ISBLANK(VLOOKUP($B3180,INDIRECT(nfl_game_result),MATCH(I$1,INDIRECT(nfl_game_result_header),0),FALSE)),"",VLOOKUP($B3180,INDIRECT(nfl_game_result),MATCH(I$1,INDIRECT(nfl_game_result_header),0),FALSE)),"error")</f>
        <v>16</v>
      </c>
      <c r="J3180" t="str">
        <f ca="1">IFERROR(IF(ISBLANK(VLOOKUP($B3180,INDIRECT(nfl_game_result),MATCH(J$1,INDIRECT(nfl_game_result_header),0),FALSE)),"",VLOOKUP($B3180,INDIRECT(nfl_game_result),MATCH(J$1,INDIRECT(nfl_game_result_header),0),FALSE)),"error")</f>
        <v>IND</v>
      </c>
      <c r="K3180" t="str">
        <f ca="1">IFERROR(IF(ISBLANK(VLOOKUP($B3180,INDIRECT(nfl_game_result),MATCH(K$1,INDIRECT(nfl_game_result_header),0),FALSE)),"",VLOOKUP($B3180,INDIRECT(nfl_game_result),MATCH(K$1,INDIRECT(nfl_game_result_header),0),FALSE)),"error")</f>
        <v>BAL</v>
      </c>
      <c r="L3180" s="23" t="str">
        <f ca="1">IFERROR(IF(ISBLANK(VLOOKUP($B3180,INDIRECT(nfl_game_result),MATCH(L$1,INDIRECT(nfl_game_result_header),0),FALSE)),"",VLOOKUP($B3180,INDIRECT(nfl_game_result),MATCH(L$1,INDIRECT(nfl_game_result_header),0),FALSE)),"error")</f>
        <v>U</v>
      </c>
      <c r="M3180" t="s">
        <v>14</v>
      </c>
      <c r="N3180">
        <v>-9.5</v>
      </c>
      <c r="O3180" t="s">
        <v>65</v>
      </c>
      <c r="P3180">
        <v>0.55000000000000004</v>
      </c>
      <c r="Q3180" t="s">
        <v>65</v>
      </c>
      <c r="V3180" s="23" t="s">
        <v>416</v>
      </c>
      <c r="W3180">
        <f ca="1">VALUE(LEFT(C3180, 4))</f>
        <v>2017</v>
      </c>
      <c r="X3180">
        <f ca="1">VALUE(MID(C3180,6,FIND("_",C3180,6)-6))</f>
        <v>16</v>
      </c>
      <c r="Y3180">
        <f ca="1">IF(NOT(OR(ISBLANK(D3180),ISBLANK(E3180),D3180="",E3180="")),D3180-E3180,"")</f>
        <v>0</v>
      </c>
      <c r="Z3180">
        <f ca="1">IF(OR(NOT(ISNUMBER(D3180)),ISBLANK(D3180),D3180="",ISBLANK(N3180)),"",ABS(D3180-N3180))</f>
        <v>4</v>
      </c>
      <c r="AA3180">
        <f ca="1">IF(OR(ISBLANK(J3180),ISBLANK(O3180),J3180="",O3180=""),"",IF(J3180=O3180,1,0))</f>
        <v>0</v>
      </c>
      <c r="AB3180">
        <f ca="1">IF(OR(ISBLANK(K3180),ISBLANK(Q3180),K3180="",Q3180=""),"",IF(K3180=Q3180,1,0))</f>
        <v>1</v>
      </c>
      <c r="AC3180" s="23" t="str">
        <f t="shared" ca="1" si="49"/>
        <v/>
      </c>
    </row>
    <row r="3181" spans="1:29" x14ac:dyDescent="0.25">
      <c r="A3181" s="23">
        <v>3180</v>
      </c>
      <c r="B3181">
        <v>1561</v>
      </c>
      <c r="C3181" t="str">
        <f ca="1">IFERROR(VLOOKUP($B3181,INDIRECT(nfl_game_result),MATCH(C$1,INDIRECT(nfl_game_result_header),0),FALSE),"error")</f>
        <v>2017_16_MIN@GBY</v>
      </c>
      <c r="D3181">
        <f ca="1">IFERROR(IF(ISBLANK(VLOOKUP($B3181,INDIRECT(nfl_game_result),MATCH(D$1,INDIRECT(nfl_game_result_header),0),FALSE)),"",VLOOKUP($B3181,INDIRECT(nfl_game_result),MATCH(D$1,INDIRECT(nfl_game_result_header),0),FALSE)),"error")</f>
        <v>-9</v>
      </c>
      <c r="E3181">
        <f ca="1">IFERROR(IF(ISBLANK(VLOOKUP($B3181,INDIRECT(nfl_game_result),MATCH(E$1,INDIRECT(nfl_game_result_header),0),FALSE)),"",VLOOKUP($B3181,INDIRECT(nfl_game_result),MATCH(E$1,INDIRECT(nfl_game_result_header),0),FALSE)),"error")</f>
        <v>-9</v>
      </c>
      <c r="F3181" s="23">
        <f ca="1">IFERROR(IF(ISBLANK(VLOOKUP($B3181,INDIRECT(nfl_game_result),MATCH(F$1,INDIRECT(nfl_game_result_header),0),FALSE)),"",VLOOKUP($B3181,INDIRECT(nfl_game_result),MATCH(F$1,INDIRECT(nfl_game_result_header),0),FALSE)),"error")</f>
        <v>42</v>
      </c>
      <c r="G3181" s="23">
        <f ca="1">IFERROR(IF(ISBLANK(VLOOKUP($B3181,INDIRECT(nfl_game_result),MATCH(G$1,INDIRECT(nfl_game_result_header),0),FALSE)),"",VLOOKUP($B3181,INDIRECT(nfl_game_result),MATCH(G$1,INDIRECT(nfl_game_result_header),0),FALSE)),"error")</f>
        <v>41</v>
      </c>
      <c r="H3181">
        <f ca="1">IFERROR(IF(ISBLANK(VLOOKUP($B3181,INDIRECT(nfl_game_result),MATCH(H$1,INDIRECT(nfl_game_result_header),0),FALSE)),"",VLOOKUP($B3181,INDIRECT(nfl_game_result),MATCH(H$1,INDIRECT(nfl_game_result_header),0),FALSE)),"error")</f>
        <v>0</v>
      </c>
      <c r="I3181">
        <f ca="1">IFERROR(IF(ISBLANK(VLOOKUP($B3181,INDIRECT(nfl_game_result),MATCH(I$1,INDIRECT(nfl_game_result_header),0),FALSE)),"",VLOOKUP($B3181,INDIRECT(nfl_game_result),MATCH(I$1,INDIRECT(nfl_game_result_header),0),FALSE)),"error")</f>
        <v>16</v>
      </c>
      <c r="J3181" t="str">
        <f ca="1">IFERROR(IF(ISBLANK(VLOOKUP($B3181,INDIRECT(nfl_game_result),MATCH(J$1,INDIRECT(nfl_game_result_header),0),FALSE)),"",VLOOKUP($B3181,INDIRECT(nfl_game_result),MATCH(J$1,INDIRECT(nfl_game_result_header),0),FALSE)),"error")</f>
        <v>MIN</v>
      </c>
      <c r="K3181" t="str">
        <f ca="1">IFERROR(IF(ISBLANK(VLOOKUP($B3181,INDIRECT(nfl_game_result),MATCH(K$1,INDIRECT(nfl_game_result_header),0),FALSE)),"",VLOOKUP($B3181,INDIRECT(nfl_game_result),MATCH(K$1,INDIRECT(nfl_game_result_header),0),FALSE)),"error")</f>
        <v>MIN</v>
      </c>
      <c r="L3181" s="23" t="str">
        <f ca="1">IFERROR(IF(ISBLANK(VLOOKUP($B3181,INDIRECT(nfl_game_result),MATCH(L$1,INDIRECT(nfl_game_result_header),0),FALSE)),"",VLOOKUP($B3181,INDIRECT(nfl_game_result),MATCH(L$1,INDIRECT(nfl_game_result_header),0),FALSE)),"error")</f>
        <v>U</v>
      </c>
      <c r="M3181" t="s">
        <v>14</v>
      </c>
      <c r="N3181">
        <v>3</v>
      </c>
      <c r="O3181" t="s">
        <v>80</v>
      </c>
      <c r="P3181">
        <v>0.57999999999999996</v>
      </c>
      <c r="Q3181" t="s">
        <v>80</v>
      </c>
      <c r="V3181" s="23" t="s">
        <v>416</v>
      </c>
      <c r="W3181">
        <f ca="1">VALUE(LEFT(C3181, 4))</f>
        <v>2017</v>
      </c>
      <c r="X3181">
        <f ca="1">VALUE(MID(C3181,6,FIND("_",C3181,6)-6))</f>
        <v>16</v>
      </c>
      <c r="Y3181">
        <f ca="1">IF(NOT(OR(ISBLANK(D3181),ISBLANK(E3181),D3181="",E3181="")),D3181-E3181,"")</f>
        <v>0</v>
      </c>
      <c r="Z3181">
        <f ca="1">IF(OR(NOT(ISNUMBER(D3181)),ISBLANK(D3181),D3181="",ISBLANK(N3181)),"",ABS(D3181-N3181))</f>
        <v>12</v>
      </c>
      <c r="AA3181">
        <f ca="1">IF(OR(ISBLANK(J3181),ISBLANK(O3181),J3181="",O3181=""),"",IF(J3181=O3181,1,0))</f>
        <v>1</v>
      </c>
      <c r="AB3181">
        <f ca="1">IF(OR(ISBLANK(K3181),ISBLANK(Q3181),K3181="",Q3181=""),"",IF(K3181=Q3181,1,0))</f>
        <v>1</v>
      </c>
      <c r="AC3181" s="23" t="str">
        <f t="shared" ca="1" si="49"/>
        <v/>
      </c>
    </row>
    <row r="3182" spans="1:29" x14ac:dyDescent="0.25">
      <c r="A3182" s="23">
        <v>3181</v>
      </c>
      <c r="B3182">
        <v>1562</v>
      </c>
      <c r="C3182" t="str">
        <f ca="1">IFERROR(VLOOKUP($B3182,INDIRECT(nfl_game_result),MATCH(C$1,INDIRECT(nfl_game_result_header),0),FALSE),"error")</f>
        <v>2017_16_LAR@TEN</v>
      </c>
      <c r="D3182">
        <f ca="1">IFERROR(IF(ISBLANK(VLOOKUP($B3182,INDIRECT(nfl_game_result),MATCH(D$1,INDIRECT(nfl_game_result_header),0),FALSE)),"",VLOOKUP($B3182,INDIRECT(nfl_game_result),MATCH(D$1,INDIRECT(nfl_game_result_header),0),FALSE)),"error")</f>
        <v>6.5</v>
      </c>
      <c r="E3182">
        <f ca="1">IFERROR(IF(ISBLANK(VLOOKUP($B3182,INDIRECT(nfl_game_result),MATCH(E$1,INDIRECT(nfl_game_result_header),0),FALSE)),"",VLOOKUP($B3182,INDIRECT(nfl_game_result),MATCH(E$1,INDIRECT(nfl_game_result_header),0),FALSE)),"error")</f>
        <v>6.5</v>
      </c>
      <c r="F3182" s="23">
        <f ca="1">IFERROR(IF(ISBLANK(VLOOKUP($B3182,INDIRECT(nfl_game_result),MATCH(F$1,INDIRECT(nfl_game_result_header),0),FALSE)),"",VLOOKUP($B3182,INDIRECT(nfl_game_result),MATCH(F$1,INDIRECT(nfl_game_result_header),0),FALSE)),"error")</f>
        <v>48.5</v>
      </c>
      <c r="G3182" s="23">
        <f ca="1">IFERROR(IF(ISBLANK(VLOOKUP($B3182,INDIRECT(nfl_game_result),MATCH(G$1,INDIRECT(nfl_game_result_header),0),FALSE)),"",VLOOKUP($B3182,INDIRECT(nfl_game_result),MATCH(G$1,INDIRECT(nfl_game_result_header),0),FALSE)),"error")</f>
        <v>47.5</v>
      </c>
      <c r="H3182">
        <f ca="1">IFERROR(IF(ISBLANK(VLOOKUP($B3182,INDIRECT(nfl_game_result),MATCH(H$1,INDIRECT(nfl_game_result_header),0),FALSE)),"",VLOOKUP($B3182,INDIRECT(nfl_game_result),MATCH(H$1,INDIRECT(nfl_game_result_header),0),FALSE)),"error")</f>
        <v>23</v>
      </c>
      <c r="I3182">
        <f ca="1">IFERROR(IF(ISBLANK(VLOOKUP($B3182,INDIRECT(nfl_game_result),MATCH(I$1,INDIRECT(nfl_game_result_header),0),FALSE)),"",VLOOKUP($B3182,INDIRECT(nfl_game_result),MATCH(I$1,INDIRECT(nfl_game_result_header),0),FALSE)),"error")</f>
        <v>27</v>
      </c>
      <c r="J3182" t="str">
        <f ca="1">IFERROR(IF(ISBLANK(VLOOKUP($B3182,INDIRECT(nfl_game_result),MATCH(J$1,INDIRECT(nfl_game_result_header),0),FALSE)),"",VLOOKUP($B3182,INDIRECT(nfl_game_result),MATCH(J$1,INDIRECT(nfl_game_result_header),0),FALSE)),"error")</f>
        <v>TEN</v>
      </c>
      <c r="K3182" t="str">
        <f ca="1">IFERROR(IF(ISBLANK(VLOOKUP($B3182,INDIRECT(nfl_game_result),MATCH(K$1,INDIRECT(nfl_game_result_header),0),FALSE)),"",VLOOKUP($B3182,INDIRECT(nfl_game_result),MATCH(K$1,INDIRECT(nfl_game_result_header),0),FALSE)),"error")</f>
        <v>LAR</v>
      </c>
      <c r="L3182" s="23" t="str">
        <f ca="1">IFERROR(IF(ISBLANK(VLOOKUP($B3182,INDIRECT(nfl_game_result),MATCH(L$1,INDIRECT(nfl_game_result_header),0),FALSE)),"",VLOOKUP($B3182,INDIRECT(nfl_game_result),MATCH(L$1,INDIRECT(nfl_game_result_header),0),FALSE)),"error")</f>
        <v>O</v>
      </c>
      <c r="M3182" t="s">
        <v>14</v>
      </c>
      <c r="N3182">
        <v>5</v>
      </c>
      <c r="O3182" t="s">
        <v>93</v>
      </c>
      <c r="P3182">
        <v>0.59</v>
      </c>
      <c r="Q3182" t="s">
        <v>123</v>
      </c>
      <c r="V3182" s="23" t="s">
        <v>416</v>
      </c>
      <c r="W3182">
        <f ca="1">VALUE(LEFT(C3182, 4))</f>
        <v>2017</v>
      </c>
      <c r="X3182">
        <f ca="1">VALUE(MID(C3182,6,FIND("_",C3182,6)-6))</f>
        <v>16</v>
      </c>
      <c r="Y3182">
        <f ca="1">IF(NOT(OR(ISBLANK(D3182),ISBLANK(E3182),D3182="",E3182="")),D3182-E3182,"")</f>
        <v>0</v>
      </c>
      <c r="Z3182">
        <f ca="1">IF(OR(NOT(ISNUMBER(D3182)),ISBLANK(D3182),D3182="",ISBLANK(N3182)),"",ABS(D3182-N3182))</f>
        <v>1.5</v>
      </c>
      <c r="AA3182">
        <f ca="1">IF(OR(ISBLANK(J3182),ISBLANK(O3182),J3182="",O3182=""),"",IF(J3182=O3182,1,0))</f>
        <v>1</v>
      </c>
      <c r="AB3182">
        <f ca="1">IF(OR(ISBLANK(K3182),ISBLANK(Q3182),K3182="",Q3182=""),"",IF(K3182=Q3182,1,0))</f>
        <v>1</v>
      </c>
      <c r="AC3182" s="23" t="str">
        <f t="shared" ca="1" si="49"/>
        <v/>
      </c>
    </row>
    <row r="3183" spans="1:29" x14ac:dyDescent="0.25">
      <c r="A3183" s="23">
        <v>3182</v>
      </c>
      <c r="B3183">
        <v>1563</v>
      </c>
      <c r="C3183" t="str">
        <f ca="1">IFERROR(VLOOKUP($B3183,INDIRECT(nfl_game_result),MATCH(C$1,INDIRECT(nfl_game_result_header),0),FALSE),"error")</f>
        <v>2017_16_BUF@NWE</v>
      </c>
      <c r="D3183">
        <f ca="1">IFERROR(IF(ISBLANK(VLOOKUP($B3183,INDIRECT(nfl_game_result),MATCH(D$1,INDIRECT(nfl_game_result_header),0),FALSE)),"",VLOOKUP($B3183,INDIRECT(nfl_game_result),MATCH(D$1,INDIRECT(nfl_game_result_header),0),FALSE)),"error")</f>
        <v>-12.5</v>
      </c>
      <c r="E3183">
        <f ca="1">IFERROR(IF(ISBLANK(VLOOKUP($B3183,INDIRECT(nfl_game_result),MATCH(E$1,INDIRECT(nfl_game_result_header),0),FALSE)),"",VLOOKUP($B3183,INDIRECT(nfl_game_result),MATCH(E$1,INDIRECT(nfl_game_result_header),0),FALSE)),"error")</f>
        <v>-12</v>
      </c>
      <c r="F3183" s="23">
        <f ca="1">IFERROR(IF(ISBLANK(VLOOKUP($B3183,INDIRECT(nfl_game_result),MATCH(F$1,INDIRECT(nfl_game_result_header),0),FALSE)),"",VLOOKUP($B3183,INDIRECT(nfl_game_result),MATCH(F$1,INDIRECT(nfl_game_result_header),0),FALSE)),"error")</f>
        <v>47</v>
      </c>
      <c r="G3183" s="23">
        <f ca="1">IFERROR(IF(ISBLANK(VLOOKUP($B3183,INDIRECT(nfl_game_result),MATCH(G$1,INDIRECT(nfl_game_result_header),0),FALSE)),"",VLOOKUP($B3183,INDIRECT(nfl_game_result),MATCH(G$1,INDIRECT(nfl_game_result_header),0),FALSE)),"error")</f>
        <v>47</v>
      </c>
      <c r="H3183">
        <f ca="1">IFERROR(IF(ISBLANK(VLOOKUP($B3183,INDIRECT(nfl_game_result),MATCH(H$1,INDIRECT(nfl_game_result_header),0),FALSE)),"",VLOOKUP($B3183,INDIRECT(nfl_game_result),MATCH(H$1,INDIRECT(nfl_game_result_header),0),FALSE)),"error")</f>
        <v>37</v>
      </c>
      <c r="I3183">
        <f ca="1">IFERROR(IF(ISBLANK(VLOOKUP($B3183,INDIRECT(nfl_game_result),MATCH(I$1,INDIRECT(nfl_game_result_header),0),FALSE)),"",VLOOKUP($B3183,INDIRECT(nfl_game_result),MATCH(I$1,INDIRECT(nfl_game_result_header),0),FALSE)),"error")</f>
        <v>16</v>
      </c>
      <c r="J3183" t="str">
        <f ca="1">IFERROR(IF(ISBLANK(VLOOKUP($B3183,INDIRECT(nfl_game_result),MATCH(J$1,INDIRECT(nfl_game_result_header),0),FALSE)),"",VLOOKUP($B3183,INDIRECT(nfl_game_result),MATCH(J$1,INDIRECT(nfl_game_result_header),0),FALSE)),"error")</f>
        <v>NWE</v>
      </c>
      <c r="K3183" t="str">
        <f ca="1">IFERROR(IF(ISBLANK(VLOOKUP($B3183,INDIRECT(nfl_game_result),MATCH(K$1,INDIRECT(nfl_game_result_header),0),FALSE)),"",VLOOKUP($B3183,INDIRECT(nfl_game_result),MATCH(K$1,INDIRECT(nfl_game_result_header),0),FALSE)),"error")</f>
        <v>NWE</v>
      </c>
      <c r="L3183" s="23" t="str">
        <f ca="1">IFERROR(IF(ISBLANK(VLOOKUP($B3183,INDIRECT(nfl_game_result),MATCH(L$1,INDIRECT(nfl_game_result_header),0),FALSE)),"",VLOOKUP($B3183,INDIRECT(nfl_game_result),MATCH(L$1,INDIRECT(nfl_game_result_header),0),FALSE)),"error")</f>
        <v>O</v>
      </c>
      <c r="M3183" t="s">
        <v>14</v>
      </c>
      <c r="N3183">
        <v>-10</v>
      </c>
      <c r="O3183" t="s">
        <v>332</v>
      </c>
      <c r="P3183">
        <v>0.62</v>
      </c>
      <c r="Q3183" t="s">
        <v>332</v>
      </c>
      <c r="V3183" s="23" t="s">
        <v>416</v>
      </c>
      <c r="W3183">
        <f ca="1">VALUE(LEFT(C3183, 4))</f>
        <v>2017</v>
      </c>
      <c r="X3183">
        <f ca="1">VALUE(MID(C3183,6,FIND("_",C3183,6)-6))</f>
        <v>16</v>
      </c>
      <c r="Y3183">
        <f ca="1">IF(NOT(OR(ISBLANK(D3183),ISBLANK(E3183),D3183="",E3183="")),D3183-E3183,"")</f>
        <v>-0.5</v>
      </c>
      <c r="Z3183">
        <f ca="1">IF(OR(NOT(ISNUMBER(D3183)),ISBLANK(D3183),D3183="",ISBLANK(N3183)),"",ABS(D3183-N3183))</f>
        <v>2.5</v>
      </c>
      <c r="AA3183">
        <f ca="1">IF(OR(ISBLANK(J3183),ISBLANK(O3183),J3183="",O3183=""),"",IF(J3183=O3183,1,0))</f>
        <v>1</v>
      </c>
      <c r="AB3183">
        <f ca="1">IF(OR(ISBLANK(K3183),ISBLANK(Q3183),K3183="",Q3183=""),"",IF(K3183=Q3183,1,0))</f>
        <v>1</v>
      </c>
      <c r="AC3183" s="23" t="str">
        <f t="shared" ca="1" si="49"/>
        <v/>
      </c>
    </row>
    <row r="3184" spans="1:29" x14ac:dyDescent="0.25">
      <c r="A3184" s="23">
        <v>3183</v>
      </c>
      <c r="B3184">
        <v>1564</v>
      </c>
      <c r="C3184" t="str">
        <f ca="1">IFERROR(VLOOKUP($B3184,INDIRECT(nfl_game_result),MATCH(C$1,INDIRECT(nfl_game_result_header),0),FALSE),"error")</f>
        <v>2017_16_CLE@CHI</v>
      </c>
      <c r="D3184">
        <f ca="1">IFERROR(IF(ISBLANK(VLOOKUP($B3184,INDIRECT(nfl_game_result),MATCH(D$1,INDIRECT(nfl_game_result_header),0),FALSE)),"",VLOOKUP($B3184,INDIRECT(nfl_game_result),MATCH(D$1,INDIRECT(nfl_game_result_header),0),FALSE)),"error")</f>
        <v>-6.5</v>
      </c>
      <c r="E3184">
        <f ca="1">IFERROR(IF(ISBLANK(VLOOKUP($B3184,INDIRECT(nfl_game_result),MATCH(E$1,INDIRECT(nfl_game_result_header),0),FALSE)),"",VLOOKUP($B3184,INDIRECT(nfl_game_result),MATCH(E$1,INDIRECT(nfl_game_result_header),0),FALSE)),"error")</f>
        <v>-6.5</v>
      </c>
      <c r="F3184" s="23">
        <f ca="1">IFERROR(IF(ISBLANK(VLOOKUP($B3184,INDIRECT(nfl_game_result),MATCH(F$1,INDIRECT(nfl_game_result_header),0),FALSE)),"",VLOOKUP($B3184,INDIRECT(nfl_game_result),MATCH(F$1,INDIRECT(nfl_game_result_header),0),FALSE)),"error")</f>
        <v>38.5</v>
      </c>
      <c r="G3184" s="23">
        <f ca="1">IFERROR(IF(ISBLANK(VLOOKUP($B3184,INDIRECT(nfl_game_result),MATCH(G$1,INDIRECT(nfl_game_result_header),0),FALSE)),"",VLOOKUP($B3184,INDIRECT(nfl_game_result),MATCH(G$1,INDIRECT(nfl_game_result_header),0),FALSE)),"error")</f>
        <v>38.5</v>
      </c>
      <c r="H3184">
        <f ca="1">IFERROR(IF(ISBLANK(VLOOKUP($B3184,INDIRECT(nfl_game_result),MATCH(H$1,INDIRECT(nfl_game_result_header),0),FALSE)),"",VLOOKUP($B3184,INDIRECT(nfl_game_result),MATCH(H$1,INDIRECT(nfl_game_result_header),0),FALSE)),"error")</f>
        <v>20</v>
      </c>
      <c r="I3184">
        <f ca="1">IFERROR(IF(ISBLANK(VLOOKUP($B3184,INDIRECT(nfl_game_result),MATCH(I$1,INDIRECT(nfl_game_result_header),0),FALSE)),"",VLOOKUP($B3184,INDIRECT(nfl_game_result),MATCH(I$1,INDIRECT(nfl_game_result_header),0),FALSE)),"error")</f>
        <v>3</v>
      </c>
      <c r="J3184" t="str">
        <f ca="1">IFERROR(IF(ISBLANK(VLOOKUP($B3184,INDIRECT(nfl_game_result),MATCH(J$1,INDIRECT(nfl_game_result_header),0),FALSE)),"",VLOOKUP($B3184,INDIRECT(nfl_game_result),MATCH(J$1,INDIRECT(nfl_game_result_header),0),FALSE)),"error")</f>
        <v>CHI</v>
      </c>
      <c r="K3184" t="str">
        <f ca="1">IFERROR(IF(ISBLANK(VLOOKUP($B3184,INDIRECT(nfl_game_result),MATCH(K$1,INDIRECT(nfl_game_result_header),0),FALSE)),"",VLOOKUP($B3184,INDIRECT(nfl_game_result),MATCH(K$1,INDIRECT(nfl_game_result_header),0),FALSE)),"error")</f>
        <v>CHI</v>
      </c>
      <c r="L3184" s="23" t="str">
        <f ca="1">IFERROR(IF(ISBLANK(VLOOKUP($B3184,INDIRECT(nfl_game_result),MATCH(L$1,INDIRECT(nfl_game_result_header),0),FALSE)),"",VLOOKUP($B3184,INDIRECT(nfl_game_result),MATCH(L$1,INDIRECT(nfl_game_result_header),0),FALSE)),"error")</f>
        <v>U</v>
      </c>
      <c r="M3184" t="s">
        <v>14</v>
      </c>
      <c r="N3184">
        <v>-7</v>
      </c>
      <c r="O3184" t="s">
        <v>68</v>
      </c>
      <c r="P3184">
        <v>0.53</v>
      </c>
      <c r="Q3184" t="s">
        <v>68</v>
      </c>
      <c r="V3184" s="23" t="s">
        <v>416</v>
      </c>
      <c r="W3184">
        <f ca="1">VALUE(LEFT(C3184, 4))</f>
        <v>2017</v>
      </c>
      <c r="X3184">
        <f ca="1">VALUE(MID(C3184,6,FIND("_",C3184,6)-6))</f>
        <v>16</v>
      </c>
      <c r="Y3184">
        <f ca="1">IF(NOT(OR(ISBLANK(D3184),ISBLANK(E3184),D3184="",E3184="")),D3184-E3184,"")</f>
        <v>0</v>
      </c>
      <c r="Z3184">
        <f ca="1">IF(OR(NOT(ISNUMBER(D3184)),ISBLANK(D3184),D3184="",ISBLANK(N3184)),"",ABS(D3184-N3184))</f>
        <v>0.5</v>
      </c>
      <c r="AA3184">
        <f ca="1">IF(OR(ISBLANK(J3184),ISBLANK(O3184),J3184="",O3184=""),"",IF(J3184=O3184,1,0))</f>
        <v>1</v>
      </c>
      <c r="AB3184">
        <f ca="1">IF(OR(ISBLANK(K3184),ISBLANK(Q3184),K3184="",Q3184=""),"",IF(K3184=Q3184,1,0))</f>
        <v>1</v>
      </c>
      <c r="AC3184" s="23" t="str">
        <f t="shared" ca="1" si="49"/>
        <v/>
      </c>
    </row>
    <row r="3185" spans="1:29" x14ac:dyDescent="0.25">
      <c r="A3185" s="23">
        <v>3184</v>
      </c>
      <c r="B3185">
        <v>1565</v>
      </c>
      <c r="C3185" t="str">
        <f ca="1">IFERROR(VLOOKUP($B3185,INDIRECT(nfl_game_result),MATCH(C$1,INDIRECT(nfl_game_result_header),0),FALSE),"error")</f>
        <v>2017_16_ATL@NOR</v>
      </c>
      <c r="D3185">
        <f ca="1">IFERROR(IF(ISBLANK(VLOOKUP($B3185,INDIRECT(nfl_game_result),MATCH(D$1,INDIRECT(nfl_game_result_header),0),FALSE)),"",VLOOKUP($B3185,INDIRECT(nfl_game_result),MATCH(D$1,INDIRECT(nfl_game_result_header),0),FALSE)),"error")</f>
        <v>-5.5</v>
      </c>
      <c r="E3185">
        <f ca="1">IFERROR(IF(ISBLANK(VLOOKUP($B3185,INDIRECT(nfl_game_result),MATCH(E$1,INDIRECT(nfl_game_result_header),0),FALSE)),"",VLOOKUP($B3185,INDIRECT(nfl_game_result),MATCH(E$1,INDIRECT(nfl_game_result_header),0),FALSE)),"error")</f>
        <v>-5.5</v>
      </c>
      <c r="F3185" s="23">
        <f ca="1">IFERROR(IF(ISBLANK(VLOOKUP($B3185,INDIRECT(nfl_game_result),MATCH(F$1,INDIRECT(nfl_game_result_header),0),FALSE)),"",VLOOKUP($B3185,INDIRECT(nfl_game_result),MATCH(F$1,INDIRECT(nfl_game_result_header),0),FALSE)),"error")</f>
        <v>53</v>
      </c>
      <c r="G3185" s="23">
        <f ca="1">IFERROR(IF(ISBLANK(VLOOKUP($B3185,INDIRECT(nfl_game_result),MATCH(G$1,INDIRECT(nfl_game_result_header),0),FALSE)),"",VLOOKUP($B3185,INDIRECT(nfl_game_result),MATCH(G$1,INDIRECT(nfl_game_result_header),0),FALSE)),"error")</f>
        <v>52.5</v>
      </c>
      <c r="H3185">
        <f ca="1">IFERROR(IF(ISBLANK(VLOOKUP($B3185,INDIRECT(nfl_game_result),MATCH(H$1,INDIRECT(nfl_game_result_header),0),FALSE)),"",VLOOKUP($B3185,INDIRECT(nfl_game_result),MATCH(H$1,INDIRECT(nfl_game_result_header),0),FALSE)),"error")</f>
        <v>23</v>
      </c>
      <c r="I3185">
        <f ca="1">IFERROR(IF(ISBLANK(VLOOKUP($B3185,INDIRECT(nfl_game_result),MATCH(I$1,INDIRECT(nfl_game_result_header),0),FALSE)),"",VLOOKUP($B3185,INDIRECT(nfl_game_result),MATCH(I$1,INDIRECT(nfl_game_result_header),0),FALSE)),"error")</f>
        <v>13</v>
      </c>
      <c r="J3185" t="str">
        <f ca="1">IFERROR(IF(ISBLANK(VLOOKUP($B3185,INDIRECT(nfl_game_result),MATCH(J$1,INDIRECT(nfl_game_result_header),0),FALSE)),"",VLOOKUP($B3185,INDIRECT(nfl_game_result),MATCH(J$1,INDIRECT(nfl_game_result_header),0),FALSE)),"error")</f>
        <v>NOR</v>
      </c>
      <c r="K3185" t="str">
        <f ca="1">IFERROR(IF(ISBLANK(VLOOKUP($B3185,INDIRECT(nfl_game_result),MATCH(K$1,INDIRECT(nfl_game_result_header),0),FALSE)),"",VLOOKUP($B3185,INDIRECT(nfl_game_result),MATCH(K$1,INDIRECT(nfl_game_result_header),0),FALSE)),"error")</f>
        <v>NOR</v>
      </c>
      <c r="L3185" s="23" t="str">
        <f ca="1">IFERROR(IF(ISBLANK(VLOOKUP($B3185,INDIRECT(nfl_game_result),MATCH(L$1,INDIRECT(nfl_game_result_header),0),FALSE)),"",VLOOKUP($B3185,INDIRECT(nfl_game_result),MATCH(L$1,INDIRECT(nfl_game_result_header),0),FALSE)),"error")</f>
        <v>U</v>
      </c>
      <c r="M3185" t="s">
        <v>14</v>
      </c>
      <c r="N3185">
        <v>-4.5</v>
      </c>
      <c r="O3185" t="s">
        <v>335</v>
      </c>
      <c r="P3185">
        <v>0.65</v>
      </c>
      <c r="Q3185" t="s">
        <v>335</v>
      </c>
      <c r="V3185" s="23" t="s">
        <v>416</v>
      </c>
      <c r="W3185">
        <f ca="1">VALUE(LEFT(C3185, 4))</f>
        <v>2017</v>
      </c>
      <c r="X3185">
        <f ca="1">VALUE(MID(C3185,6,FIND("_",C3185,6)-6))</f>
        <v>16</v>
      </c>
      <c r="Y3185">
        <f ca="1">IF(NOT(OR(ISBLANK(D3185),ISBLANK(E3185),D3185="",E3185="")),D3185-E3185,"")</f>
        <v>0</v>
      </c>
      <c r="Z3185">
        <f ca="1">IF(OR(NOT(ISNUMBER(D3185)),ISBLANK(D3185),D3185="",ISBLANK(N3185)),"",ABS(D3185-N3185))</f>
        <v>1</v>
      </c>
      <c r="AA3185">
        <f ca="1">IF(OR(ISBLANK(J3185),ISBLANK(O3185),J3185="",O3185=""),"",IF(J3185=O3185,1,0))</f>
        <v>1</v>
      </c>
      <c r="AB3185">
        <f ca="1">IF(OR(ISBLANK(K3185),ISBLANK(Q3185),K3185="",Q3185=""),"",IF(K3185=Q3185,1,0))</f>
        <v>1</v>
      </c>
      <c r="AC3185" s="23" t="str">
        <f t="shared" ca="1" si="49"/>
        <v/>
      </c>
    </row>
    <row r="3186" spans="1:29" x14ac:dyDescent="0.25">
      <c r="A3186" s="23">
        <v>3185</v>
      </c>
      <c r="B3186">
        <v>1566</v>
      </c>
      <c r="C3186" t="str">
        <f ca="1">IFERROR(VLOOKUP($B3186,INDIRECT(nfl_game_result),MATCH(C$1,INDIRECT(nfl_game_result_header),0),FALSE),"error")</f>
        <v>2017_16_DET@CIN</v>
      </c>
      <c r="D3186">
        <f ca="1">IFERROR(IF(ISBLANK(VLOOKUP($B3186,INDIRECT(nfl_game_result),MATCH(D$1,INDIRECT(nfl_game_result_header),0),FALSE)),"",VLOOKUP($B3186,INDIRECT(nfl_game_result),MATCH(D$1,INDIRECT(nfl_game_result_header),0),FALSE)),"error")</f>
        <v>4</v>
      </c>
      <c r="E3186">
        <f ca="1">IFERROR(IF(ISBLANK(VLOOKUP($B3186,INDIRECT(nfl_game_result),MATCH(E$1,INDIRECT(nfl_game_result_header),0),FALSE)),"",VLOOKUP($B3186,INDIRECT(nfl_game_result),MATCH(E$1,INDIRECT(nfl_game_result_header),0),FALSE)),"error")</f>
        <v>4</v>
      </c>
      <c r="F3186" s="23">
        <f ca="1">IFERROR(IF(ISBLANK(VLOOKUP($B3186,INDIRECT(nfl_game_result),MATCH(F$1,INDIRECT(nfl_game_result_header),0),FALSE)),"",VLOOKUP($B3186,INDIRECT(nfl_game_result),MATCH(F$1,INDIRECT(nfl_game_result_header),0),FALSE)),"error")</f>
        <v>43</v>
      </c>
      <c r="G3186" s="23">
        <f ca="1">IFERROR(IF(ISBLANK(VLOOKUP($B3186,INDIRECT(nfl_game_result),MATCH(G$1,INDIRECT(nfl_game_result_header),0),FALSE)),"",VLOOKUP($B3186,INDIRECT(nfl_game_result),MATCH(G$1,INDIRECT(nfl_game_result_header),0),FALSE)),"error")</f>
        <v>44</v>
      </c>
      <c r="H3186">
        <f ca="1">IFERROR(IF(ISBLANK(VLOOKUP($B3186,INDIRECT(nfl_game_result),MATCH(H$1,INDIRECT(nfl_game_result_header),0),FALSE)),"",VLOOKUP($B3186,INDIRECT(nfl_game_result),MATCH(H$1,INDIRECT(nfl_game_result_header),0),FALSE)),"error")</f>
        <v>26</v>
      </c>
      <c r="I3186">
        <f ca="1">IFERROR(IF(ISBLANK(VLOOKUP($B3186,INDIRECT(nfl_game_result),MATCH(I$1,INDIRECT(nfl_game_result_header),0),FALSE)),"",VLOOKUP($B3186,INDIRECT(nfl_game_result),MATCH(I$1,INDIRECT(nfl_game_result_header),0),FALSE)),"error")</f>
        <v>17</v>
      </c>
      <c r="J3186" t="str">
        <f ca="1">IFERROR(IF(ISBLANK(VLOOKUP($B3186,INDIRECT(nfl_game_result),MATCH(J$1,INDIRECT(nfl_game_result_header),0),FALSE)),"",VLOOKUP($B3186,INDIRECT(nfl_game_result),MATCH(J$1,INDIRECT(nfl_game_result_header),0),FALSE)),"error")</f>
        <v>CIN</v>
      </c>
      <c r="K3186" t="str">
        <f ca="1">IFERROR(IF(ISBLANK(VLOOKUP($B3186,INDIRECT(nfl_game_result),MATCH(K$1,INDIRECT(nfl_game_result_header),0),FALSE)),"",VLOOKUP($B3186,INDIRECT(nfl_game_result),MATCH(K$1,INDIRECT(nfl_game_result_header),0),FALSE)),"error")</f>
        <v>CIN</v>
      </c>
      <c r="L3186" s="23" t="str">
        <f ca="1">IFERROR(IF(ISBLANK(VLOOKUP($B3186,INDIRECT(nfl_game_result),MATCH(L$1,INDIRECT(nfl_game_result_header),0),FALSE)),"",VLOOKUP($B3186,INDIRECT(nfl_game_result),MATCH(L$1,INDIRECT(nfl_game_result_header),0),FALSE)),"error")</f>
        <v>U</v>
      </c>
      <c r="M3186" t="s">
        <v>14</v>
      </c>
      <c r="N3186">
        <v>7</v>
      </c>
      <c r="O3186" t="s">
        <v>73</v>
      </c>
      <c r="P3186">
        <v>0.61</v>
      </c>
      <c r="Q3186" t="s">
        <v>73</v>
      </c>
      <c r="V3186" s="23" t="s">
        <v>416</v>
      </c>
      <c r="W3186">
        <f ca="1">VALUE(LEFT(C3186, 4))</f>
        <v>2017</v>
      </c>
      <c r="X3186">
        <f ca="1">VALUE(MID(C3186,6,FIND("_",C3186,6)-6))</f>
        <v>16</v>
      </c>
      <c r="Y3186">
        <f ca="1">IF(NOT(OR(ISBLANK(D3186),ISBLANK(E3186),D3186="",E3186="")),D3186-E3186,"")</f>
        <v>0</v>
      </c>
      <c r="Z3186">
        <f ca="1">IF(OR(NOT(ISNUMBER(D3186)),ISBLANK(D3186),D3186="",ISBLANK(N3186)),"",ABS(D3186-N3186))</f>
        <v>3</v>
      </c>
      <c r="AA3186">
        <f ca="1">IF(OR(ISBLANK(J3186),ISBLANK(O3186),J3186="",O3186=""),"",IF(J3186=O3186,1,0))</f>
        <v>0</v>
      </c>
      <c r="AB3186">
        <f ca="1">IF(OR(ISBLANK(K3186),ISBLANK(Q3186),K3186="",Q3186=""),"",IF(K3186=Q3186,1,0))</f>
        <v>0</v>
      </c>
      <c r="AC3186" s="23" t="str">
        <f t="shared" ca="1" si="49"/>
        <v/>
      </c>
    </row>
    <row r="3187" spans="1:29" x14ac:dyDescent="0.25">
      <c r="A3187" s="23">
        <v>3186</v>
      </c>
      <c r="B3187">
        <v>1567</v>
      </c>
      <c r="C3187" t="str">
        <f ca="1">IFERROR(VLOOKUP($B3187,INDIRECT(nfl_game_result),MATCH(C$1,INDIRECT(nfl_game_result_header),0),FALSE),"error")</f>
        <v>2017_16_TBY@CAR</v>
      </c>
      <c r="D3187">
        <f ca="1">IFERROR(IF(ISBLANK(VLOOKUP($B3187,INDIRECT(nfl_game_result),MATCH(D$1,INDIRECT(nfl_game_result_header),0),FALSE)),"",VLOOKUP($B3187,INDIRECT(nfl_game_result),MATCH(D$1,INDIRECT(nfl_game_result_header),0),FALSE)),"error")</f>
        <v>-9.5</v>
      </c>
      <c r="E3187">
        <f ca="1">IFERROR(IF(ISBLANK(VLOOKUP($B3187,INDIRECT(nfl_game_result),MATCH(E$1,INDIRECT(nfl_game_result_header),0),FALSE)),"",VLOOKUP($B3187,INDIRECT(nfl_game_result),MATCH(E$1,INDIRECT(nfl_game_result_header),0),FALSE)),"error")</f>
        <v>-10</v>
      </c>
      <c r="F3187" s="23">
        <f ca="1">IFERROR(IF(ISBLANK(VLOOKUP($B3187,INDIRECT(nfl_game_result),MATCH(F$1,INDIRECT(nfl_game_result_header),0),FALSE)),"",VLOOKUP($B3187,INDIRECT(nfl_game_result),MATCH(F$1,INDIRECT(nfl_game_result_header),0),FALSE)),"error")</f>
        <v>46.5</v>
      </c>
      <c r="G3187" s="23">
        <f ca="1">IFERROR(IF(ISBLANK(VLOOKUP($B3187,INDIRECT(nfl_game_result),MATCH(G$1,INDIRECT(nfl_game_result_header),0),FALSE)),"",VLOOKUP($B3187,INDIRECT(nfl_game_result),MATCH(G$1,INDIRECT(nfl_game_result_header),0),FALSE)),"error")</f>
        <v>46.5</v>
      </c>
      <c r="H3187">
        <f ca="1">IFERROR(IF(ISBLANK(VLOOKUP($B3187,INDIRECT(nfl_game_result),MATCH(H$1,INDIRECT(nfl_game_result_header),0),FALSE)),"",VLOOKUP($B3187,INDIRECT(nfl_game_result),MATCH(H$1,INDIRECT(nfl_game_result_header),0),FALSE)),"error")</f>
        <v>22</v>
      </c>
      <c r="I3187">
        <f ca="1">IFERROR(IF(ISBLANK(VLOOKUP($B3187,INDIRECT(nfl_game_result),MATCH(I$1,INDIRECT(nfl_game_result_header),0),FALSE)),"",VLOOKUP($B3187,INDIRECT(nfl_game_result),MATCH(I$1,INDIRECT(nfl_game_result_header),0),FALSE)),"error")</f>
        <v>19</v>
      </c>
      <c r="J3187" t="str">
        <f ca="1">IFERROR(IF(ISBLANK(VLOOKUP($B3187,INDIRECT(nfl_game_result),MATCH(J$1,INDIRECT(nfl_game_result_header),0),FALSE)),"",VLOOKUP($B3187,INDIRECT(nfl_game_result),MATCH(J$1,INDIRECT(nfl_game_result_header),0),FALSE)),"error")</f>
        <v>TBY</v>
      </c>
      <c r="K3187" t="str">
        <f ca="1">IFERROR(IF(ISBLANK(VLOOKUP($B3187,INDIRECT(nfl_game_result),MATCH(K$1,INDIRECT(nfl_game_result_header),0),FALSE)),"",VLOOKUP($B3187,INDIRECT(nfl_game_result),MATCH(K$1,INDIRECT(nfl_game_result_header),0),FALSE)),"error")</f>
        <v>CAR</v>
      </c>
      <c r="L3187" s="23" t="str">
        <f ca="1">IFERROR(IF(ISBLANK(VLOOKUP($B3187,INDIRECT(nfl_game_result),MATCH(L$1,INDIRECT(nfl_game_result_header),0),FALSE)),"",VLOOKUP($B3187,INDIRECT(nfl_game_result),MATCH(L$1,INDIRECT(nfl_game_result_header),0),FALSE)),"error")</f>
        <v>U</v>
      </c>
      <c r="M3187" t="s">
        <v>14</v>
      </c>
      <c r="N3187">
        <v>-9</v>
      </c>
      <c r="O3187" t="s">
        <v>67</v>
      </c>
      <c r="P3187">
        <v>0.66</v>
      </c>
      <c r="Q3187" t="s">
        <v>67</v>
      </c>
      <c r="V3187" s="23" t="s">
        <v>416</v>
      </c>
      <c r="W3187">
        <f ca="1">VALUE(LEFT(C3187, 4))</f>
        <v>2017</v>
      </c>
      <c r="X3187">
        <f ca="1">VALUE(MID(C3187,6,FIND("_",C3187,6)-6))</f>
        <v>16</v>
      </c>
      <c r="Y3187">
        <f ca="1">IF(NOT(OR(ISBLANK(D3187),ISBLANK(E3187),D3187="",E3187="")),D3187-E3187,"")</f>
        <v>0.5</v>
      </c>
      <c r="Z3187">
        <f ca="1">IF(OR(NOT(ISNUMBER(D3187)),ISBLANK(D3187),D3187="",ISBLANK(N3187)),"",ABS(D3187-N3187))</f>
        <v>0.5</v>
      </c>
      <c r="AA3187">
        <f ca="1">IF(OR(ISBLANK(J3187),ISBLANK(O3187),J3187="",O3187=""),"",IF(J3187=O3187,1,0))</f>
        <v>0</v>
      </c>
      <c r="AB3187">
        <f ca="1">IF(OR(ISBLANK(K3187),ISBLANK(Q3187),K3187="",Q3187=""),"",IF(K3187=Q3187,1,0))</f>
        <v>1</v>
      </c>
      <c r="AC3187" s="23" t="str">
        <f t="shared" ca="1" si="49"/>
        <v/>
      </c>
    </row>
    <row r="3188" spans="1:29" x14ac:dyDescent="0.25">
      <c r="A3188" s="23">
        <v>3187</v>
      </c>
      <c r="B3188">
        <v>1568</v>
      </c>
      <c r="C3188" t="str">
        <f ca="1">IFERROR(VLOOKUP($B3188,INDIRECT(nfl_game_result),MATCH(C$1,INDIRECT(nfl_game_result_header),0),FALSE),"error")</f>
        <v>2017_16_MIA@KCY</v>
      </c>
      <c r="D3188">
        <f ca="1">IFERROR(IF(ISBLANK(VLOOKUP($B3188,INDIRECT(nfl_game_result),MATCH(D$1,INDIRECT(nfl_game_result_header),0),FALSE)),"",VLOOKUP($B3188,INDIRECT(nfl_game_result),MATCH(D$1,INDIRECT(nfl_game_result_header),0),FALSE)),"error")</f>
        <v>-10</v>
      </c>
      <c r="E3188">
        <f ca="1">IFERROR(IF(ISBLANK(VLOOKUP($B3188,INDIRECT(nfl_game_result),MATCH(E$1,INDIRECT(nfl_game_result_header),0),FALSE)),"",VLOOKUP($B3188,INDIRECT(nfl_game_result),MATCH(E$1,INDIRECT(nfl_game_result_header),0),FALSE)),"error")</f>
        <v>-10.5</v>
      </c>
      <c r="F3188" s="23">
        <f ca="1">IFERROR(IF(ISBLANK(VLOOKUP($B3188,INDIRECT(nfl_game_result),MATCH(F$1,INDIRECT(nfl_game_result_header),0),FALSE)),"",VLOOKUP($B3188,INDIRECT(nfl_game_result),MATCH(F$1,INDIRECT(nfl_game_result_header),0),FALSE)),"error")</f>
        <v>44.5</v>
      </c>
      <c r="G3188" s="23">
        <f ca="1">IFERROR(IF(ISBLANK(VLOOKUP($B3188,INDIRECT(nfl_game_result),MATCH(G$1,INDIRECT(nfl_game_result_header),0),FALSE)),"",VLOOKUP($B3188,INDIRECT(nfl_game_result),MATCH(G$1,INDIRECT(nfl_game_result_header),0),FALSE)),"error")</f>
        <v>43.5</v>
      </c>
      <c r="H3188">
        <f ca="1">IFERROR(IF(ISBLANK(VLOOKUP($B3188,INDIRECT(nfl_game_result),MATCH(H$1,INDIRECT(nfl_game_result_header),0),FALSE)),"",VLOOKUP($B3188,INDIRECT(nfl_game_result),MATCH(H$1,INDIRECT(nfl_game_result_header),0),FALSE)),"error")</f>
        <v>29</v>
      </c>
      <c r="I3188">
        <f ca="1">IFERROR(IF(ISBLANK(VLOOKUP($B3188,INDIRECT(nfl_game_result),MATCH(I$1,INDIRECT(nfl_game_result_header),0),FALSE)),"",VLOOKUP($B3188,INDIRECT(nfl_game_result),MATCH(I$1,INDIRECT(nfl_game_result_header),0),FALSE)),"error")</f>
        <v>13</v>
      </c>
      <c r="J3188" t="str">
        <f ca="1">IFERROR(IF(ISBLANK(VLOOKUP($B3188,INDIRECT(nfl_game_result),MATCH(J$1,INDIRECT(nfl_game_result_header),0),FALSE)),"",VLOOKUP($B3188,INDIRECT(nfl_game_result),MATCH(J$1,INDIRECT(nfl_game_result_header),0),FALSE)),"error")</f>
        <v>KCY</v>
      </c>
      <c r="K3188" t="str">
        <f ca="1">IFERROR(IF(ISBLANK(VLOOKUP($B3188,INDIRECT(nfl_game_result),MATCH(K$1,INDIRECT(nfl_game_result_header),0),FALSE)),"",VLOOKUP($B3188,INDIRECT(nfl_game_result),MATCH(K$1,INDIRECT(nfl_game_result_header),0),FALSE)),"error")</f>
        <v>KCY</v>
      </c>
      <c r="L3188" s="23" t="str">
        <f ca="1">IFERROR(IF(ISBLANK(VLOOKUP($B3188,INDIRECT(nfl_game_result),MATCH(L$1,INDIRECT(nfl_game_result_header),0),FALSE)),"",VLOOKUP($B3188,INDIRECT(nfl_game_result),MATCH(L$1,INDIRECT(nfl_game_result_header),0),FALSE)),"error")</f>
        <v>U</v>
      </c>
      <c r="M3188" t="s">
        <v>14</v>
      </c>
      <c r="N3188">
        <v>-8</v>
      </c>
      <c r="O3188" t="s">
        <v>79</v>
      </c>
      <c r="P3188">
        <v>0.52</v>
      </c>
      <c r="Q3188" t="s">
        <v>331</v>
      </c>
      <c r="V3188" s="23" t="s">
        <v>416</v>
      </c>
      <c r="W3188">
        <f ca="1">VALUE(LEFT(C3188, 4))</f>
        <v>2017</v>
      </c>
      <c r="X3188">
        <f ca="1">VALUE(MID(C3188,6,FIND("_",C3188,6)-6))</f>
        <v>16</v>
      </c>
      <c r="Y3188">
        <f ca="1">IF(NOT(OR(ISBLANK(D3188),ISBLANK(E3188),D3188="",E3188="")),D3188-E3188,"")</f>
        <v>0.5</v>
      </c>
      <c r="Z3188">
        <f ca="1">IF(OR(NOT(ISNUMBER(D3188)),ISBLANK(D3188),D3188="",ISBLANK(N3188)),"",ABS(D3188-N3188))</f>
        <v>2</v>
      </c>
      <c r="AA3188">
        <f ca="1">IF(OR(ISBLANK(J3188),ISBLANK(O3188),J3188="",O3188=""),"",IF(J3188=O3188,1,0))</f>
        <v>0</v>
      </c>
      <c r="AB3188">
        <f ca="1">IF(OR(ISBLANK(K3188),ISBLANK(Q3188),K3188="",Q3188=""),"",IF(K3188=Q3188,1,0))</f>
        <v>1</v>
      </c>
      <c r="AC3188" s="23" t="str">
        <f t="shared" ca="1" si="49"/>
        <v/>
      </c>
    </row>
    <row r="3189" spans="1:29" x14ac:dyDescent="0.25">
      <c r="A3189" s="23">
        <v>3188</v>
      </c>
      <c r="B3189">
        <v>1569</v>
      </c>
      <c r="C3189" t="str">
        <f ca="1">IFERROR(VLOOKUP($B3189,INDIRECT(nfl_game_result),MATCH(C$1,INDIRECT(nfl_game_result_header),0),FALSE),"error")</f>
        <v>2017_16_DEN@WAS</v>
      </c>
      <c r="D3189">
        <f ca="1">IFERROR(IF(ISBLANK(VLOOKUP($B3189,INDIRECT(nfl_game_result),MATCH(D$1,INDIRECT(nfl_game_result_header),0),FALSE)),"",VLOOKUP($B3189,INDIRECT(nfl_game_result),MATCH(D$1,INDIRECT(nfl_game_result_header),0),FALSE)),"error")</f>
        <v>-3.5</v>
      </c>
      <c r="E3189">
        <f ca="1">IFERROR(IF(ISBLANK(VLOOKUP($B3189,INDIRECT(nfl_game_result),MATCH(E$1,INDIRECT(nfl_game_result_header),0),FALSE)),"",VLOOKUP($B3189,INDIRECT(nfl_game_result),MATCH(E$1,INDIRECT(nfl_game_result_header),0),FALSE)),"error")</f>
        <v>-3.5</v>
      </c>
      <c r="F3189" s="23">
        <f ca="1">IFERROR(IF(ISBLANK(VLOOKUP($B3189,INDIRECT(nfl_game_result),MATCH(F$1,INDIRECT(nfl_game_result_header),0),FALSE)),"",VLOOKUP($B3189,INDIRECT(nfl_game_result),MATCH(F$1,INDIRECT(nfl_game_result_header),0),FALSE)),"error")</f>
        <v>41</v>
      </c>
      <c r="G3189" s="23">
        <f ca="1">IFERROR(IF(ISBLANK(VLOOKUP($B3189,INDIRECT(nfl_game_result),MATCH(G$1,INDIRECT(nfl_game_result_header),0),FALSE)),"",VLOOKUP($B3189,INDIRECT(nfl_game_result),MATCH(G$1,INDIRECT(nfl_game_result_header),0),FALSE)),"error")</f>
        <v>40.5</v>
      </c>
      <c r="H3189">
        <f ca="1">IFERROR(IF(ISBLANK(VLOOKUP($B3189,INDIRECT(nfl_game_result),MATCH(H$1,INDIRECT(nfl_game_result_header),0),FALSE)),"",VLOOKUP($B3189,INDIRECT(nfl_game_result),MATCH(H$1,INDIRECT(nfl_game_result_header),0),FALSE)),"error")</f>
        <v>27</v>
      </c>
      <c r="I3189">
        <f ca="1">IFERROR(IF(ISBLANK(VLOOKUP($B3189,INDIRECT(nfl_game_result),MATCH(I$1,INDIRECT(nfl_game_result_header),0),FALSE)),"",VLOOKUP($B3189,INDIRECT(nfl_game_result),MATCH(I$1,INDIRECT(nfl_game_result_header),0),FALSE)),"error")</f>
        <v>11</v>
      </c>
      <c r="J3189" t="str">
        <f ca="1">IFERROR(IF(ISBLANK(VLOOKUP($B3189,INDIRECT(nfl_game_result),MATCH(J$1,INDIRECT(nfl_game_result_header),0),FALSE)),"",VLOOKUP($B3189,INDIRECT(nfl_game_result),MATCH(J$1,INDIRECT(nfl_game_result_header),0),FALSE)),"error")</f>
        <v>WAS</v>
      </c>
      <c r="K3189" t="str">
        <f ca="1">IFERROR(IF(ISBLANK(VLOOKUP($B3189,INDIRECT(nfl_game_result),MATCH(K$1,INDIRECT(nfl_game_result_header),0),FALSE)),"",VLOOKUP($B3189,INDIRECT(nfl_game_result),MATCH(K$1,INDIRECT(nfl_game_result_header),0),FALSE)),"error")</f>
        <v>WAS</v>
      </c>
      <c r="L3189" s="23" t="str">
        <f ca="1">IFERROR(IF(ISBLANK(VLOOKUP($B3189,INDIRECT(nfl_game_result),MATCH(L$1,INDIRECT(nfl_game_result_header),0),FALSE)),"",VLOOKUP($B3189,INDIRECT(nfl_game_result),MATCH(L$1,INDIRECT(nfl_game_result_header),0),FALSE)),"error")</f>
        <v>U</v>
      </c>
      <c r="M3189" t="s">
        <v>14</v>
      </c>
      <c r="N3189">
        <v>-5</v>
      </c>
      <c r="O3189" t="s">
        <v>72</v>
      </c>
      <c r="P3189">
        <v>0.53</v>
      </c>
      <c r="Q3189" t="s">
        <v>72</v>
      </c>
      <c r="V3189" s="23" t="s">
        <v>416</v>
      </c>
      <c r="W3189">
        <f ca="1">VALUE(LEFT(C3189, 4))</f>
        <v>2017</v>
      </c>
      <c r="X3189">
        <f ca="1">VALUE(MID(C3189,6,FIND("_",C3189,6)-6))</f>
        <v>16</v>
      </c>
      <c r="Y3189">
        <f ca="1">IF(NOT(OR(ISBLANK(D3189),ISBLANK(E3189),D3189="",E3189="")),D3189-E3189,"")</f>
        <v>0</v>
      </c>
      <c r="Z3189">
        <f ca="1">IF(OR(NOT(ISNUMBER(D3189)),ISBLANK(D3189),D3189="",ISBLANK(N3189)),"",ABS(D3189-N3189))</f>
        <v>1.5</v>
      </c>
      <c r="AA3189">
        <f ca="1">IF(OR(ISBLANK(J3189),ISBLANK(O3189),J3189="",O3189=""),"",IF(J3189=O3189,1,0))</f>
        <v>0</v>
      </c>
      <c r="AB3189">
        <f ca="1">IF(OR(ISBLANK(K3189),ISBLANK(Q3189),K3189="",Q3189=""),"",IF(K3189=Q3189,1,0))</f>
        <v>0</v>
      </c>
      <c r="AC3189" s="23" t="str">
        <f t="shared" ca="1" si="49"/>
        <v/>
      </c>
    </row>
    <row r="3190" spans="1:29" x14ac:dyDescent="0.25">
      <c r="A3190" s="23">
        <v>3189</v>
      </c>
      <c r="B3190">
        <v>1570</v>
      </c>
      <c r="C3190" t="str">
        <f ca="1">IFERROR(VLOOKUP($B3190,INDIRECT(nfl_game_result),MATCH(C$1,INDIRECT(nfl_game_result_header),0),FALSE),"error")</f>
        <v>2017_16_LAC@NYJ</v>
      </c>
      <c r="D3190">
        <f ca="1">IFERROR(IF(ISBLANK(VLOOKUP($B3190,INDIRECT(nfl_game_result),MATCH(D$1,INDIRECT(nfl_game_result_header),0),FALSE)),"",VLOOKUP($B3190,INDIRECT(nfl_game_result),MATCH(D$1,INDIRECT(nfl_game_result_header),0),FALSE)),"error")</f>
        <v>7</v>
      </c>
      <c r="E3190">
        <f ca="1">IFERROR(IF(ISBLANK(VLOOKUP($B3190,INDIRECT(nfl_game_result),MATCH(E$1,INDIRECT(nfl_game_result_header),0),FALSE)),"",VLOOKUP($B3190,INDIRECT(nfl_game_result),MATCH(E$1,INDIRECT(nfl_game_result_header),0),FALSE)),"error")</f>
        <v>7</v>
      </c>
      <c r="F3190" s="23">
        <f ca="1">IFERROR(IF(ISBLANK(VLOOKUP($B3190,INDIRECT(nfl_game_result),MATCH(F$1,INDIRECT(nfl_game_result_header),0),FALSE)),"",VLOOKUP($B3190,INDIRECT(nfl_game_result),MATCH(F$1,INDIRECT(nfl_game_result_header),0),FALSE)),"error")</f>
        <v>42.5</v>
      </c>
      <c r="G3190" s="23">
        <f ca="1">IFERROR(IF(ISBLANK(VLOOKUP($B3190,INDIRECT(nfl_game_result),MATCH(G$1,INDIRECT(nfl_game_result_header),0),FALSE)),"",VLOOKUP($B3190,INDIRECT(nfl_game_result),MATCH(G$1,INDIRECT(nfl_game_result_header),0),FALSE)),"error")</f>
        <v>42.5</v>
      </c>
      <c r="H3190">
        <f ca="1">IFERROR(IF(ISBLANK(VLOOKUP($B3190,INDIRECT(nfl_game_result),MATCH(H$1,INDIRECT(nfl_game_result_header),0),FALSE)),"",VLOOKUP($B3190,INDIRECT(nfl_game_result),MATCH(H$1,INDIRECT(nfl_game_result_header),0),FALSE)),"error")</f>
        <v>7</v>
      </c>
      <c r="I3190">
        <f ca="1">IFERROR(IF(ISBLANK(VLOOKUP($B3190,INDIRECT(nfl_game_result),MATCH(I$1,INDIRECT(nfl_game_result_header),0),FALSE)),"",VLOOKUP($B3190,INDIRECT(nfl_game_result),MATCH(I$1,INDIRECT(nfl_game_result_header),0),FALSE)),"error")</f>
        <v>14</v>
      </c>
      <c r="J3190" t="str">
        <f ca="1">IFERROR(IF(ISBLANK(VLOOKUP($B3190,INDIRECT(nfl_game_result),MATCH(J$1,INDIRECT(nfl_game_result_header),0),FALSE)),"",VLOOKUP($B3190,INDIRECT(nfl_game_result),MATCH(J$1,INDIRECT(nfl_game_result_header),0),FALSE)),"error")</f>
        <v>na</v>
      </c>
      <c r="K3190" t="str">
        <f ca="1">IFERROR(IF(ISBLANK(VLOOKUP($B3190,INDIRECT(nfl_game_result),MATCH(K$1,INDIRECT(nfl_game_result_header),0),FALSE)),"",VLOOKUP($B3190,INDIRECT(nfl_game_result),MATCH(K$1,INDIRECT(nfl_game_result_header),0),FALSE)),"error")</f>
        <v>LAC</v>
      </c>
      <c r="L3190" s="23" t="str">
        <f ca="1">IFERROR(IF(ISBLANK(VLOOKUP($B3190,INDIRECT(nfl_game_result),MATCH(L$1,INDIRECT(nfl_game_result_header),0),FALSE)),"",VLOOKUP($B3190,INDIRECT(nfl_game_result),MATCH(L$1,INDIRECT(nfl_game_result_header),0),FALSE)),"error")</f>
        <v>U</v>
      </c>
      <c r="M3190" t="s">
        <v>14</v>
      </c>
      <c r="N3190">
        <v>7</v>
      </c>
      <c r="O3190" t="s">
        <v>84</v>
      </c>
      <c r="P3190">
        <v>0.51</v>
      </c>
      <c r="Q3190" t="s">
        <v>122</v>
      </c>
      <c r="V3190" s="23" t="s">
        <v>416</v>
      </c>
      <c r="W3190">
        <f ca="1">VALUE(LEFT(C3190, 4))</f>
        <v>2017</v>
      </c>
      <c r="X3190">
        <f ca="1">VALUE(MID(C3190,6,FIND("_",C3190,6)-6))</f>
        <v>16</v>
      </c>
      <c r="Y3190">
        <f ca="1">IF(NOT(OR(ISBLANK(D3190),ISBLANK(E3190),D3190="",E3190="")),D3190-E3190,"")</f>
        <v>0</v>
      </c>
      <c r="Z3190">
        <f ca="1">IF(OR(NOT(ISNUMBER(D3190)),ISBLANK(D3190),D3190="",ISBLANK(N3190)),"",ABS(D3190-N3190))</f>
        <v>0</v>
      </c>
      <c r="AA3190">
        <f ca="1">IF(OR(ISBLANK(J3190),ISBLANK(O3190),J3190="",O3190=""),"",IF(J3190=O3190,1,0))</f>
        <v>0</v>
      </c>
      <c r="AB3190">
        <f ca="1">IF(OR(ISBLANK(K3190),ISBLANK(Q3190),K3190="",Q3190=""),"",IF(K3190=Q3190,1,0))</f>
        <v>1</v>
      </c>
      <c r="AC3190" s="23" t="str">
        <f t="shared" ca="1" si="49"/>
        <v/>
      </c>
    </row>
    <row r="3191" spans="1:29" x14ac:dyDescent="0.25">
      <c r="A3191" s="23">
        <v>3190</v>
      </c>
      <c r="B3191">
        <v>1571</v>
      </c>
      <c r="C3191" t="str">
        <f ca="1">IFERROR(VLOOKUP($B3191,INDIRECT(nfl_game_result),MATCH(C$1,INDIRECT(nfl_game_result_header),0),FALSE),"error")</f>
        <v>2017_16_JAX@SFO</v>
      </c>
      <c r="D3191">
        <f ca="1">IFERROR(IF(ISBLANK(VLOOKUP($B3191,INDIRECT(nfl_game_result),MATCH(D$1,INDIRECT(nfl_game_result_header),0),FALSE)),"",VLOOKUP($B3191,INDIRECT(nfl_game_result),MATCH(D$1,INDIRECT(nfl_game_result_header),0),FALSE)),"error")</f>
        <v>5</v>
      </c>
      <c r="E3191">
        <f ca="1">IFERROR(IF(ISBLANK(VLOOKUP($B3191,INDIRECT(nfl_game_result),MATCH(E$1,INDIRECT(nfl_game_result_header),0),FALSE)),"",VLOOKUP($B3191,INDIRECT(nfl_game_result),MATCH(E$1,INDIRECT(nfl_game_result_header),0),FALSE)),"error")</f>
        <v>4</v>
      </c>
      <c r="F3191" s="23">
        <f ca="1">IFERROR(IF(ISBLANK(VLOOKUP($B3191,INDIRECT(nfl_game_result),MATCH(F$1,INDIRECT(nfl_game_result_header),0),FALSE)),"",VLOOKUP($B3191,INDIRECT(nfl_game_result),MATCH(F$1,INDIRECT(nfl_game_result_header),0),FALSE)),"error")</f>
        <v>42.5</v>
      </c>
      <c r="G3191" s="23">
        <f ca="1">IFERROR(IF(ISBLANK(VLOOKUP($B3191,INDIRECT(nfl_game_result),MATCH(G$1,INDIRECT(nfl_game_result_header),0),FALSE)),"",VLOOKUP($B3191,INDIRECT(nfl_game_result),MATCH(G$1,INDIRECT(nfl_game_result_header),0),FALSE)),"error")</f>
        <v>42</v>
      </c>
      <c r="H3191">
        <f ca="1">IFERROR(IF(ISBLANK(VLOOKUP($B3191,INDIRECT(nfl_game_result),MATCH(H$1,INDIRECT(nfl_game_result_header),0),FALSE)),"",VLOOKUP($B3191,INDIRECT(nfl_game_result),MATCH(H$1,INDIRECT(nfl_game_result_header),0),FALSE)),"error")</f>
        <v>44</v>
      </c>
      <c r="I3191">
        <f ca="1">IFERROR(IF(ISBLANK(VLOOKUP($B3191,INDIRECT(nfl_game_result),MATCH(I$1,INDIRECT(nfl_game_result_header),0),FALSE)),"",VLOOKUP($B3191,INDIRECT(nfl_game_result),MATCH(I$1,INDIRECT(nfl_game_result_header),0),FALSE)),"error")</f>
        <v>33</v>
      </c>
      <c r="J3191" t="str">
        <f ca="1">IFERROR(IF(ISBLANK(VLOOKUP($B3191,INDIRECT(nfl_game_result),MATCH(J$1,INDIRECT(nfl_game_result_header),0),FALSE)),"",VLOOKUP($B3191,INDIRECT(nfl_game_result),MATCH(J$1,INDIRECT(nfl_game_result_header),0),FALSE)),"error")</f>
        <v>SFO</v>
      </c>
      <c r="K3191" t="str">
        <f ca="1">IFERROR(IF(ISBLANK(VLOOKUP($B3191,INDIRECT(nfl_game_result),MATCH(K$1,INDIRECT(nfl_game_result_header),0),FALSE)),"",VLOOKUP($B3191,INDIRECT(nfl_game_result),MATCH(K$1,INDIRECT(nfl_game_result_header),0),FALSE)),"error")</f>
        <v>SFO</v>
      </c>
      <c r="L3191" s="23" t="str">
        <f ca="1">IFERROR(IF(ISBLANK(VLOOKUP($B3191,INDIRECT(nfl_game_result),MATCH(L$1,INDIRECT(nfl_game_result_header),0),FALSE)),"",VLOOKUP($B3191,INDIRECT(nfl_game_result),MATCH(L$1,INDIRECT(nfl_game_result_header),0),FALSE)),"error")</f>
        <v>O</v>
      </c>
      <c r="M3191" t="s">
        <v>14</v>
      </c>
      <c r="N3191">
        <v>6</v>
      </c>
      <c r="O3191" t="s">
        <v>333</v>
      </c>
      <c r="P3191">
        <v>0.52</v>
      </c>
      <c r="Q3191" t="s">
        <v>77</v>
      </c>
      <c r="V3191" s="23" t="s">
        <v>416</v>
      </c>
      <c r="W3191">
        <f ca="1">VALUE(LEFT(C3191, 4))</f>
        <v>2017</v>
      </c>
      <c r="X3191">
        <f ca="1">VALUE(MID(C3191,6,FIND("_",C3191,6)-6))</f>
        <v>16</v>
      </c>
      <c r="Y3191">
        <f ca="1">IF(NOT(OR(ISBLANK(D3191),ISBLANK(E3191),D3191="",E3191="")),D3191-E3191,"")</f>
        <v>1</v>
      </c>
      <c r="Z3191">
        <f ca="1">IF(OR(NOT(ISNUMBER(D3191)),ISBLANK(D3191),D3191="",ISBLANK(N3191)),"",ABS(D3191-N3191))</f>
        <v>1</v>
      </c>
      <c r="AA3191">
        <f ca="1">IF(OR(ISBLANK(J3191),ISBLANK(O3191),J3191="",O3191=""),"",IF(J3191=O3191,1,0))</f>
        <v>1</v>
      </c>
      <c r="AB3191">
        <f ca="1">IF(OR(ISBLANK(K3191),ISBLANK(Q3191),K3191="",Q3191=""),"",IF(K3191=Q3191,1,0))</f>
        <v>0</v>
      </c>
      <c r="AC3191" s="23" t="str">
        <f t="shared" ca="1" si="49"/>
        <v/>
      </c>
    </row>
    <row r="3192" spans="1:29" x14ac:dyDescent="0.25">
      <c r="A3192" s="23">
        <v>3191</v>
      </c>
      <c r="B3192">
        <v>1572</v>
      </c>
      <c r="C3192" t="str">
        <f ca="1">IFERROR(VLOOKUP($B3192,INDIRECT(nfl_game_result),MATCH(C$1,INDIRECT(nfl_game_result_header),0),FALSE),"error")</f>
        <v>2017_16_SEA@DAL</v>
      </c>
      <c r="D3192">
        <f ca="1">IFERROR(IF(ISBLANK(VLOOKUP($B3192,INDIRECT(nfl_game_result),MATCH(D$1,INDIRECT(nfl_game_result_header),0),FALSE)),"",VLOOKUP($B3192,INDIRECT(nfl_game_result),MATCH(D$1,INDIRECT(nfl_game_result_header),0),FALSE)),"error")</f>
        <v>-4.5</v>
      </c>
      <c r="E3192">
        <f ca="1">IFERROR(IF(ISBLANK(VLOOKUP($B3192,INDIRECT(nfl_game_result),MATCH(E$1,INDIRECT(nfl_game_result_header),0),FALSE)),"",VLOOKUP($B3192,INDIRECT(nfl_game_result),MATCH(E$1,INDIRECT(nfl_game_result_header),0),FALSE)),"error")</f>
        <v>-5</v>
      </c>
      <c r="F3192" s="23">
        <f ca="1">IFERROR(IF(ISBLANK(VLOOKUP($B3192,INDIRECT(nfl_game_result),MATCH(F$1,INDIRECT(nfl_game_result_header),0),FALSE)),"",VLOOKUP($B3192,INDIRECT(nfl_game_result),MATCH(F$1,INDIRECT(nfl_game_result_header),0),FALSE)),"error")</f>
        <v>47</v>
      </c>
      <c r="G3192" s="23">
        <f ca="1">IFERROR(IF(ISBLANK(VLOOKUP($B3192,INDIRECT(nfl_game_result),MATCH(G$1,INDIRECT(nfl_game_result_header),0),FALSE)),"",VLOOKUP($B3192,INDIRECT(nfl_game_result),MATCH(G$1,INDIRECT(nfl_game_result_header),0),FALSE)),"error")</f>
        <v>47.5</v>
      </c>
      <c r="H3192">
        <f ca="1">IFERROR(IF(ISBLANK(VLOOKUP($B3192,INDIRECT(nfl_game_result),MATCH(H$1,INDIRECT(nfl_game_result_header),0),FALSE)),"",VLOOKUP($B3192,INDIRECT(nfl_game_result),MATCH(H$1,INDIRECT(nfl_game_result_header),0),FALSE)),"error")</f>
        <v>12</v>
      </c>
      <c r="I3192">
        <f ca="1">IFERROR(IF(ISBLANK(VLOOKUP($B3192,INDIRECT(nfl_game_result),MATCH(I$1,INDIRECT(nfl_game_result_header),0),FALSE)),"",VLOOKUP($B3192,INDIRECT(nfl_game_result),MATCH(I$1,INDIRECT(nfl_game_result_header),0),FALSE)),"error")</f>
        <v>21</v>
      </c>
      <c r="J3192" t="str">
        <f ca="1">IFERROR(IF(ISBLANK(VLOOKUP($B3192,INDIRECT(nfl_game_result),MATCH(J$1,INDIRECT(nfl_game_result_header),0),FALSE)),"",VLOOKUP($B3192,INDIRECT(nfl_game_result),MATCH(J$1,INDIRECT(nfl_game_result_header),0),FALSE)),"error")</f>
        <v>SEA</v>
      </c>
      <c r="K3192" t="str">
        <f ca="1">IFERROR(IF(ISBLANK(VLOOKUP($B3192,INDIRECT(nfl_game_result),MATCH(K$1,INDIRECT(nfl_game_result_header),0),FALSE)),"",VLOOKUP($B3192,INDIRECT(nfl_game_result),MATCH(K$1,INDIRECT(nfl_game_result_header),0),FALSE)),"error")</f>
        <v>SEA</v>
      </c>
      <c r="L3192" s="23" t="str">
        <f ca="1">IFERROR(IF(ISBLANK(VLOOKUP($B3192,INDIRECT(nfl_game_result),MATCH(L$1,INDIRECT(nfl_game_result_header),0),FALSE)),"",VLOOKUP($B3192,INDIRECT(nfl_game_result),MATCH(L$1,INDIRECT(nfl_game_result_header),0),FALSE)),"error")</f>
        <v>U</v>
      </c>
      <c r="M3192" t="s">
        <v>14</v>
      </c>
      <c r="N3192">
        <v>-3</v>
      </c>
      <c r="O3192" t="s">
        <v>71</v>
      </c>
      <c r="P3192">
        <v>0.56000000000000005</v>
      </c>
      <c r="Q3192" t="s">
        <v>71</v>
      </c>
      <c r="V3192" s="23" t="s">
        <v>416</v>
      </c>
      <c r="W3192">
        <f ca="1">VALUE(LEFT(C3192, 4))</f>
        <v>2017</v>
      </c>
      <c r="X3192">
        <f ca="1">VALUE(MID(C3192,6,FIND("_",C3192,6)-6))</f>
        <v>16</v>
      </c>
      <c r="Y3192">
        <f ca="1">IF(NOT(OR(ISBLANK(D3192),ISBLANK(E3192),D3192="",E3192="")),D3192-E3192,"")</f>
        <v>0.5</v>
      </c>
      <c r="Z3192">
        <f ca="1">IF(OR(NOT(ISNUMBER(D3192)),ISBLANK(D3192),D3192="",ISBLANK(N3192)),"",ABS(D3192-N3192))</f>
        <v>1.5</v>
      </c>
      <c r="AA3192">
        <f ca="1">IF(OR(ISBLANK(J3192),ISBLANK(O3192),J3192="",O3192=""),"",IF(J3192=O3192,1,0))</f>
        <v>0</v>
      </c>
      <c r="AB3192">
        <f ca="1">IF(OR(ISBLANK(K3192),ISBLANK(Q3192),K3192="",Q3192=""),"",IF(K3192=Q3192,1,0))</f>
        <v>0</v>
      </c>
      <c r="AC3192" s="23" t="str">
        <f t="shared" ca="1" si="49"/>
        <v/>
      </c>
    </row>
    <row r="3193" spans="1:29" x14ac:dyDescent="0.25">
      <c r="A3193" s="23">
        <v>3192</v>
      </c>
      <c r="B3193">
        <v>1573</v>
      </c>
      <c r="C3193" t="str">
        <f ca="1">IFERROR(VLOOKUP($B3193,INDIRECT(nfl_game_result),MATCH(C$1,INDIRECT(nfl_game_result_header),0),FALSE),"error")</f>
        <v>2017_16_NYG@ARI</v>
      </c>
      <c r="D3193">
        <f ca="1">IFERROR(IF(ISBLANK(VLOOKUP($B3193,INDIRECT(nfl_game_result),MATCH(D$1,INDIRECT(nfl_game_result_header),0),FALSE)),"",VLOOKUP($B3193,INDIRECT(nfl_game_result),MATCH(D$1,INDIRECT(nfl_game_result_header),0),FALSE)),"error")</f>
        <v>-4.5</v>
      </c>
      <c r="E3193">
        <f ca="1">IFERROR(IF(ISBLANK(VLOOKUP($B3193,INDIRECT(nfl_game_result),MATCH(E$1,INDIRECT(nfl_game_result_header),0),FALSE)),"",VLOOKUP($B3193,INDIRECT(nfl_game_result),MATCH(E$1,INDIRECT(nfl_game_result_header),0),FALSE)),"error")</f>
        <v>-3.5</v>
      </c>
      <c r="F3193" s="23">
        <f ca="1">IFERROR(IF(ISBLANK(VLOOKUP($B3193,INDIRECT(nfl_game_result),MATCH(F$1,INDIRECT(nfl_game_result_header),0),FALSE)),"",VLOOKUP($B3193,INDIRECT(nfl_game_result),MATCH(F$1,INDIRECT(nfl_game_result_header),0),FALSE)),"error")</f>
        <v>40</v>
      </c>
      <c r="G3193" s="23">
        <f ca="1">IFERROR(IF(ISBLANK(VLOOKUP($B3193,INDIRECT(nfl_game_result),MATCH(G$1,INDIRECT(nfl_game_result_header),0),FALSE)),"",VLOOKUP($B3193,INDIRECT(nfl_game_result),MATCH(G$1,INDIRECT(nfl_game_result_header),0),FALSE)),"error")</f>
        <v>40</v>
      </c>
      <c r="H3193">
        <f ca="1">IFERROR(IF(ISBLANK(VLOOKUP($B3193,INDIRECT(nfl_game_result),MATCH(H$1,INDIRECT(nfl_game_result_header),0),FALSE)),"",VLOOKUP($B3193,INDIRECT(nfl_game_result),MATCH(H$1,INDIRECT(nfl_game_result_header),0),FALSE)),"error")</f>
        <v>23</v>
      </c>
      <c r="I3193">
        <f ca="1">IFERROR(IF(ISBLANK(VLOOKUP($B3193,INDIRECT(nfl_game_result),MATCH(I$1,INDIRECT(nfl_game_result_header),0),FALSE)),"",VLOOKUP($B3193,INDIRECT(nfl_game_result),MATCH(I$1,INDIRECT(nfl_game_result_header),0),FALSE)),"error")</f>
        <v>0</v>
      </c>
      <c r="J3193" t="str">
        <f ca="1">IFERROR(IF(ISBLANK(VLOOKUP($B3193,INDIRECT(nfl_game_result),MATCH(J$1,INDIRECT(nfl_game_result_header),0),FALSE)),"",VLOOKUP($B3193,INDIRECT(nfl_game_result),MATCH(J$1,INDIRECT(nfl_game_result_header),0),FALSE)),"error")</f>
        <v>ARI</v>
      </c>
      <c r="K3193" t="str">
        <f ca="1">IFERROR(IF(ISBLANK(VLOOKUP($B3193,INDIRECT(nfl_game_result),MATCH(K$1,INDIRECT(nfl_game_result_header),0),FALSE)),"",VLOOKUP($B3193,INDIRECT(nfl_game_result),MATCH(K$1,INDIRECT(nfl_game_result_header),0),FALSE)),"error")</f>
        <v>ARI</v>
      </c>
      <c r="L3193" s="23" t="str">
        <f ca="1">IFERROR(IF(ISBLANK(VLOOKUP($B3193,INDIRECT(nfl_game_result),MATCH(L$1,INDIRECT(nfl_game_result_header),0),FALSE)),"",VLOOKUP($B3193,INDIRECT(nfl_game_result),MATCH(L$1,INDIRECT(nfl_game_result_header),0),FALSE)),"error")</f>
        <v>U</v>
      </c>
      <c r="M3193" t="s">
        <v>14</v>
      </c>
      <c r="N3193">
        <v>-4.5</v>
      </c>
      <c r="O3193" t="s">
        <v>83</v>
      </c>
      <c r="P3193">
        <v>0.51</v>
      </c>
      <c r="Q3193" t="s">
        <v>83</v>
      </c>
      <c r="V3193" s="23" t="s">
        <v>416</v>
      </c>
      <c r="W3193">
        <f ca="1">VALUE(LEFT(C3193, 4))</f>
        <v>2017</v>
      </c>
      <c r="X3193">
        <f ca="1">VALUE(MID(C3193,6,FIND("_",C3193,6)-6))</f>
        <v>16</v>
      </c>
      <c r="Y3193">
        <f ca="1">IF(NOT(OR(ISBLANK(D3193),ISBLANK(E3193),D3193="",E3193="")),D3193-E3193,"")</f>
        <v>-1</v>
      </c>
      <c r="Z3193">
        <f ca="1">IF(OR(NOT(ISNUMBER(D3193)),ISBLANK(D3193),D3193="",ISBLANK(N3193)),"",ABS(D3193-N3193))</f>
        <v>0</v>
      </c>
      <c r="AA3193">
        <f ca="1">IF(OR(ISBLANK(J3193),ISBLANK(O3193),J3193="",O3193=""),"",IF(J3193=O3193,1,0))</f>
        <v>0</v>
      </c>
      <c r="AB3193">
        <f ca="1">IF(OR(ISBLANK(K3193),ISBLANK(Q3193),K3193="",Q3193=""),"",IF(K3193=Q3193,1,0))</f>
        <v>0</v>
      </c>
      <c r="AC3193" s="23" t="str">
        <f t="shared" ca="1" si="49"/>
        <v/>
      </c>
    </row>
    <row r="3194" spans="1:29" x14ac:dyDescent="0.25">
      <c r="A3194" s="23">
        <v>3193</v>
      </c>
      <c r="B3194">
        <v>1574</v>
      </c>
      <c r="C3194" t="str">
        <f ca="1">IFERROR(VLOOKUP($B3194,INDIRECT(nfl_game_result),MATCH(C$1,INDIRECT(nfl_game_result_header),0),FALSE),"error")</f>
        <v>2017_16_PIT@HOU</v>
      </c>
      <c r="D3194">
        <f ca="1">IFERROR(IF(ISBLANK(VLOOKUP($B3194,INDIRECT(nfl_game_result),MATCH(D$1,INDIRECT(nfl_game_result_header),0),FALSE)),"",VLOOKUP($B3194,INDIRECT(nfl_game_result),MATCH(D$1,INDIRECT(nfl_game_result_header),0),FALSE)),"error")</f>
        <v>10</v>
      </c>
      <c r="E3194">
        <f ca="1">IFERROR(IF(ISBLANK(VLOOKUP($B3194,INDIRECT(nfl_game_result),MATCH(E$1,INDIRECT(nfl_game_result_header),0),FALSE)),"",VLOOKUP($B3194,INDIRECT(nfl_game_result),MATCH(E$1,INDIRECT(nfl_game_result_header),0),FALSE)),"error")</f>
        <v>9.5</v>
      </c>
      <c r="F3194" s="23">
        <f ca="1">IFERROR(IF(ISBLANK(VLOOKUP($B3194,INDIRECT(nfl_game_result),MATCH(F$1,INDIRECT(nfl_game_result_header),0),FALSE)),"",VLOOKUP($B3194,INDIRECT(nfl_game_result),MATCH(F$1,INDIRECT(nfl_game_result_header),0),FALSE)),"error")</f>
        <v>44</v>
      </c>
      <c r="G3194" s="23">
        <f ca="1">IFERROR(IF(ISBLANK(VLOOKUP($B3194,INDIRECT(nfl_game_result),MATCH(G$1,INDIRECT(nfl_game_result_header),0),FALSE)),"",VLOOKUP($B3194,INDIRECT(nfl_game_result),MATCH(G$1,INDIRECT(nfl_game_result_header),0),FALSE)),"error")</f>
        <v>45</v>
      </c>
      <c r="H3194">
        <f ca="1">IFERROR(IF(ISBLANK(VLOOKUP($B3194,INDIRECT(nfl_game_result),MATCH(H$1,INDIRECT(nfl_game_result_header),0),FALSE)),"",VLOOKUP($B3194,INDIRECT(nfl_game_result),MATCH(H$1,INDIRECT(nfl_game_result_header),0),FALSE)),"error")</f>
        <v>6</v>
      </c>
      <c r="I3194">
        <f ca="1">IFERROR(IF(ISBLANK(VLOOKUP($B3194,INDIRECT(nfl_game_result),MATCH(I$1,INDIRECT(nfl_game_result_header),0),FALSE)),"",VLOOKUP($B3194,INDIRECT(nfl_game_result),MATCH(I$1,INDIRECT(nfl_game_result_header),0),FALSE)),"error")</f>
        <v>34</v>
      </c>
      <c r="J3194" t="str">
        <f ca="1">IFERROR(IF(ISBLANK(VLOOKUP($B3194,INDIRECT(nfl_game_result),MATCH(J$1,INDIRECT(nfl_game_result_header),0),FALSE)),"",VLOOKUP($B3194,INDIRECT(nfl_game_result),MATCH(J$1,INDIRECT(nfl_game_result_header),0),FALSE)),"error")</f>
        <v>PIT</v>
      </c>
      <c r="K3194" t="str">
        <f ca="1">IFERROR(IF(ISBLANK(VLOOKUP($B3194,INDIRECT(nfl_game_result),MATCH(K$1,INDIRECT(nfl_game_result_header),0),FALSE)),"",VLOOKUP($B3194,INDIRECT(nfl_game_result),MATCH(K$1,INDIRECT(nfl_game_result_header),0),FALSE)),"error")</f>
        <v>PIT</v>
      </c>
      <c r="L3194" s="23" t="str">
        <f ca="1">IFERROR(IF(ISBLANK(VLOOKUP($B3194,INDIRECT(nfl_game_result),MATCH(L$1,INDIRECT(nfl_game_result_header),0),FALSE)),"",VLOOKUP($B3194,INDIRECT(nfl_game_result),MATCH(L$1,INDIRECT(nfl_game_result_header),0),FALSE)),"error")</f>
        <v>U</v>
      </c>
      <c r="M3194" t="s">
        <v>14</v>
      </c>
      <c r="N3194">
        <v>8</v>
      </c>
      <c r="O3194" t="s">
        <v>75</v>
      </c>
      <c r="P3194">
        <v>0.55000000000000004</v>
      </c>
      <c r="Q3194" t="s">
        <v>87</v>
      </c>
      <c r="V3194" s="23" t="s">
        <v>416</v>
      </c>
      <c r="W3194">
        <f ca="1">VALUE(LEFT(C3194, 4))</f>
        <v>2017</v>
      </c>
      <c r="X3194">
        <f ca="1">VALUE(MID(C3194,6,FIND("_",C3194,6)-6))</f>
        <v>16</v>
      </c>
      <c r="Y3194">
        <f ca="1">IF(NOT(OR(ISBLANK(D3194),ISBLANK(E3194),D3194="",E3194="")),D3194-E3194,"")</f>
        <v>0.5</v>
      </c>
      <c r="Z3194">
        <f ca="1">IF(OR(NOT(ISNUMBER(D3194)),ISBLANK(D3194),D3194="",ISBLANK(N3194)),"",ABS(D3194-N3194))</f>
        <v>2</v>
      </c>
      <c r="AA3194">
        <f ca="1">IF(OR(ISBLANK(J3194),ISBLANK(O3194),J3194="",O3194=""),"",IF(J3194=O3194,1,0))</f>
        <v>0</v>
      </c>
      <c r="AB3194">
        <f ca="1">IF(OR(ISBLANK(K3194),ISBLANK(Q3194),K3194="",Q3194=""),"",IF(K3194=Q3194,1,0))</f>
        <v>1</v>
      </c>
      <c r="AC3194" s="23" t="str">
        <f t="shared" ca="1" si="49"/>
        <v/>
      </c>
    </row>
    <row r="3195" spans="1:29" x14ac:dyDescent="0.25">
      <c r="A3195" s="23">
        <v>3194</v>
      </c>
      <c r="B3195">
        <v>1575</v>
      </c>
      <c r="C3195" t="str">
        <f ca="1">IFERROR(VLOOKUP($B3195,INDIRECT(nfl_game_result),MATCH(C$1,INDIRECT(nfl_game_result_header),0),FALSE),"error")</f>
        <v>2017_16_OAK@PHI</v>
      </c>
      <c r="D3195">
        <f ca="1">IFERROR(IF(ISBLANK(VLOOKUP($B3195,INDIRECT(nfl_game_result),MATCH(D$1,INDIRECT(nfl_game_result_header),0),FALSE)),"",VLOOKUP($B3195,INDIRECT(nfl_game_result),MATCH(D$1,INDIRECT(nfl_game_result_header),0),FALSE)),"error")</f>
        <v>-9</v>
      </c>
      <c r="E3195">
        <f ca="1">IFERROR(IF(ISBLANK(VLOOKUP($B3195,INDIRECT(nfl_game_result),MATCH(E$1,INDIRECT(nfl_game_result_header),0),FALSE)),"",VLOOKUP($B3195,INDIRECT(nfl_game_result),MATCH(E$1,INDIRECT(nfl_game_result_header),0),FALSE)),"error")</f>
        <v>-9</v>
      </c>
      <c r="F3195" s="23">
        <f ca="1">IFERROR(IF(ISBLANK(VLOOKUP($B3195,INDIRECT(nfl_game_result),MATCH(F$1,INDIRECT(nfl_game_result_header),0),FALSE)),"",VLOOKUP($B3195,INDIRECT(nfl_game_result),MATCH(F$1,INDIRECT(nfl_game_result_header),0),FALSE)),"error")</f>
        <v>48.5</v>
      </c>
      <c r="G3195" s="23">
        <f ca="1">IFERROR(IF(ISBLANK(VLOOKUP($B3195,INDIRECT(nfl_game_result),MATCH(G$1,INDIRECT(nfl_game_result_header),0),FALSE)),"",VLOOKUP($B3195,INDIRECT(nfl_game_result),MATCH(G$1,INDIRECT(nfl_game_result_header),0),FALSE)),"error")</f>
        <v>47.5</v>
      </c>
      <c r="H3195">
        <f ca="1">IFERROR(IF(ISBLANK(VLOOKUP($B3195,INDIRECT(nfl_game_result),MATCH(H$1,INDIRECT(nfl_game_result_header),0),FALSE)),"",VLOOKUP($B3195,INDIRECT(nfl_game_result),MATCH(H$1,INDIRECT(nfl_game_result_header),0),FALSE)),"error")</f>
        <v>19</v>
      </c>
      <c r="I3195">
        <f ca="1">IFERROR(IF(ISBLANK(VLOOKUP($B3195,INDIRECT(nfl_game_result),MATCH(I$1,INDIRECT(nfl_game_result_header),0),FALSE)),"",VLOOKUP($B3195,INDIRECT(nfl_game_result),MATCH(I$1,INDIRECT(nfl_game_result_header),0),FALSE)),"error")</f>
        <v>10</v>
      </c>
      <c r="J3195" t="str">
        <f ca="1">IFERROR(IF(ISBLANK(VLOOKUP($B3195,INDIRECT(nfl_game_result),MATCH(J$1,INDIRECT(nfl_game_result_header),0),FALSE)),"",VLOOKUP($B3195,INDIRECT(nfl_game_result),MATCH(J$1,INDIRECT(nfl_game_result_header),0),FALSE)),"error")</f>
        <v>na</v>
      </c>
      <c r="K3195" t="str">
        <f ca="1">IFERROR(IF(ISBLANK(VLOOKUP($B3195,INDIRECT(nfl_game_result),MATCH(K$1,INDIRECT(nfl_game_result_header),0),FALSE)),"",VLOOKUP($B3195,INDIRECT(nfl_game_result),MATCH(K$1,INDIRECT(nfl_game_result_header),0),FALSE)),"error")</f>
        <v>PHI</v>
      </c>
      <c r="L3195" s="23" t="str">
        <f ca="1">IFERROR(IF(ISBLANK(VLOOKUP($B3195,INDIRECT(nfl_game_result),MATCH(L$1,INDIRECT(nfl_game_result_header),0),FALSE)),"",VLOOKUP($B3195,INDIRECT(nfl_game_result),MATCH(L$1,INDIRECT(nfl_game_result_header),0),FALSE)),"error")</f>
        <v>U</v>
      </c>
      <c r="M3195" t="s">
        <v>14</v>
      </c>
      <c r="N3195">
        <v>-7.5</v>
      </c>
      <c r="O3195" t="s">
        <v>86</v>
      </c>
      <c r="P3195">
        <v>0.6</v>
      </c>
      <c r="Q3195" t="s">
        <v>86</v>
      </c>
      <c r="V3195" s="23" t="s">
        <v>416</v>
      </c>
      <c r="W3195">
        <f ca="1">VALUE(LEFT(C3195, 4))</f>
        <v>2017</v>
      </c>
      <c r="X3195">
        <f ca="1">VALUE(MID(C3195,6,FIND("_",C3195,6)-6))</f>
        <v>16</v>
      </c>
      <c r="Y3195">
        <f ca="1">IF(NOT(OR(ISBLANK(D3195),ISBLANK(E3195),D3195="",E3195="")),D3195-E3195,"")</f>
        <v>0</v>
      </c>
      <c r="Z3195">
        <f ca="1">IF(OR(NOT(ISNUMBER(D3195)),ISBLANK(D3195),D3195="",ISBLANK(N3195)),"",ABS(D3195-N3195))</f>
        <v>1.5</v>
      </c>
      <c r="AA3195">
        <f ca="1">IF(OR(ISBLANK(J3195),ISBLANK(O3195),J3195="",O3195=""),"",IF(J3195=O3195,1,0))</f>
        <v>0</v>
      </c>
      <c r="AB3195">
        <f ca="1">IF(OR(ISBLANK(K3195),ISBLANK(Q3195),K3195="",Q3195=""),"",IF(K3195=Q3195,1,0))</f>
        <v>1</v>
      </c>
      <c r="AC3195" s="23" t="str">
        <f t="shared" ca="1" si="49"/>
        <v/>
      </c>
    </row>
    <row r="3196" spans="1:29" x14ac:dyDescent="0.25">
      <c r="A3196" s="23">
        <v>3195</v>
      </c>
      <c r="B3196">
        <v>1576</v>
      </c>
      <c r="C3196" t="str">
        <f ca="1">IFERROR(VLOOKUP($B3196,INDIRECT(nfl_game_result),MATCH(C$1,INDIRECT(nfl_game_result_header),0),FALSE),"error")</f>
        <v>2017_17_GBY@DET</v>
      </c>
      <c r="D3196">
        <f ca="1">IFERROR(IF(ISBLANK(VLOOKUP($B3196,INDIRECT(nfl_game_result),MATCH(D$1,INDIRECT(nfl_game_result_header),0),FALSE)),"",VLOOKUP($B3196,INDIRECT(nfl_game_result),MATCH(D$1,INDIRECT(nfl_game_result_header),0),FALSE)),"error")</f>
        <v>-7</v>
      </c>
      <c r="E3196">
        <f ca="1">IFERROR(IF(ISBLANK(VLOOKUP($B3196,INDIRECT(nfl_game_result),MATCH(E$1,INDIRECT(nfl_game_result_header),0),FALSE)),"",VLOOKUP($B3196,INDIRECT(nfl_game_result),MATCH(E$1,INDIRECT(nfl_game_result_header),0),FALSE)),"error")</f>
        <v>-7</v>
      </c>
      <c r="F3196" s="23">
        <f ca="1">IFERROR(IF(ISBLANK(VLOOKUP($B3196,INDIRECT(nfl_game_result),MATCH(F$1,INDIRECT(nfl_game_result_header),0),FALSE)),"",VLOOKUP($B3196,INDIRECT(nfl_game_result),MATCH(F$1,INDIRECT(nfl_game_result_header),0),FALSE)),"error")</f>
        <v>43</v>
      </c>
      <c r="G3196" s="23">
        <f ca="1">IFERROR(IF(ISBLANK(VLOOKUP($B3196,INDIRECT(nfl_game_result),MATCH(G$1,INDIRECT(nfl_game_result_header),0),FALSE)),"",VLOOKUP($B3196,INDIRECT(nfl_game_result),MATCH(G$1,INDIRECT(nfl_game_result_header),0),FALSE)),"error")</f>
        <v>44.5</v>
      </c>
      <c r="H3196">
        <f ca="1">IFERROR(IF(ISBLANK(VLOOKUP($B3196,INDIRECT(nfl_game_result),MATCH(H$1,INDIRECT(nfl_game_result_header),0),FALSE)),"",VLOOKUP($B3196,INDIRECT(nfl_game_result),MATCH(H$1,INDIRECT(nfl_game_result_header),0),FALSE)),"error")</f>
        <v>35</v>
      </c>
      <c r="I3196">
        <f ca="1">IFERROR(IF(ISBLANK(VLOOKUP($B3196,INDIRECT(nfl_game_result),MATCH(I$1,INDIRECT(nfl_game_result_header),0),FALSE)),"",VLOOKUP($B3196,INDIRECT(nfl_game_result),MATCH(I$1,INDIRECT(nfl_game_result_header),0),FALSE)),"error")</f>
        <v>11</v>
      </c>
      <c r="J3196" t="str">
        <f ca="1">IFERROR(IF(ISBLANK(VLOOKUP($B3196,INDIRECT(nfl_game_result),MATCH(J$1,INDIRECT(nfl_game_result_header),0),FALSE)),"",VLOOKUP($B3196,INDIRECT(nfl_game_result),MATCH(J$1,INDIRECT(nfl_game_result_header),0),FALSE)),"error")</f>
        <v>DET</v>
      </c>
      <c r="K3196" t="str">
        <f ca="1">IFERROR(IF(ISBLANK(VLOOKUP($B3196,INDIRECT(nfl_game_result),MATCH(K$1,INDIRECT(nfl_game_result_header),0),FALSE)),"",VLOOKUP($B3196,INDIRECT(nfl_game_result),MATCH(K$1,INDIRECT(nfl_game_result_header),0),FALSE)),"error")</f>
        <v>DET</v>
      </c>
      <c r="L3196" s="23" t="str">
        <f ca="1">IFERROR(IF(ISBLANK(VLOOKUP($B3196,INDIRECT(nfl_game_result),MATCH(L$1,INDIRECT(nfl_game_result_header),0),FALSE)),"",VLOOKUP($B3196,INDIRECT(nfl_game_result),MATCH(L$1,INDIRECT(nfl_game_result_header),0),FALSE)),"error")</f>
        <v>O</v>
      </c>
      <c r="M3196" t="s">
        <v>16</v>
      </c>
      <c r="N3196">
        <v>-6</v>
      </c>
      <c r="O3196" t="s">
        <v>73</v>
      </c>
      <c r="P3196">
        <v>0.6</v>
      </c>
      <c r="Q3196" t="s">
        <v>73</v>
      </c>
      <c r="V3196" s="23" t="s">
        <v>416</v>
      </c>
      <c r="W3196">
        <f ca="1">VALUE(LEFT(C3196, 4))</f>
        <v>2017</v>
      </c>
      <c r="X3196">
        <f ca="1">VALUE(MID(C3196,6,FIND("_",C3196,6)-6))</f>
        <v>17</v>
      </c>
      <c r="Y3196">
        <f ca="1">IF(NOT(OR(ISBLANK(D3196),ISBLANK(E3196),D3196="",E3196="")),D3196-E3196,"")</f>
        <v>0</v>
      </c>
      <c r="Z3196">
        <f ca="1">IF(OR(NOT(ISNUMBER(D3196)),ISBLANK(D3196),D3196="",ISBLANK(N3196)),"",ABS(D3196-N3196))</f>
        <v>1</v>
      </c>
      <c r="AA3196">
        <f ca="1">IF(OR(ISBLANK(J3196),ISBLANK(O3196),J3196="",O3196=""),"",IF(J3196=O3196,1,0))</f>
        <v>1</v>
      </c>
      <c r="AB3196">
        <f ca="1">IF(OR(ISBLANK(K3196),ISBLANK(Q3196),K3196="",Q3196=""),"",IF(K3196=Q3196,1,0))</f>
        <v>1</v>
      </c>
      <c r="AC3196" s="23" t="str">
        <f t="shared" ca="1" si="49"/>
        <v/>
      </c>
    </row>
    <row r="3197" spans="1:29" x14ac:dyDescent="0.25">
      <c r="A3197" s="23">
        <v>3196</v>
      </c>
      <c r="B3197">
        <v>1577</v>
      </c>
      <c r="C3197" t="str">
        <f ca="1">IFERROR(VLOOKUP($B3197,INDIRECT(nfl_game_result),MATCH(C$1,INDIRECT(nfl_game_result_header),0),FALSE),"error")</f>
        <v>2017_17_CHI@MIN</v>
      </c>
      <c r="D3197">
        <f ca="1">IFERROR(IF(ISBLANK(VLOOKUP($B3197,INDIRECT(nfl_game_result),MATCH(D$1,INDIRECT(nfl_game_result_header),0),FALSE)),"",VLOOKUP($B3197,INDIRECT(nfl_game_result),MATCH(D$1,INDIRECT(nfl_game_result_header),0),FALSE)),"error")</f>
        <v>-12</v>
      </c>
      <c r="E3197">
        <f ca="1">IFERROR(IF(ISBLANK(VLOOKUP($B3197,INDIRECT(nfl_game_result),MATCH(E$1,INDIRECT(nfl_game_result_header),0),FALSE)),"",VLOOKUP($B3197,INDIRECT(nfl_game_result),MATCH(E$1,INDIRECT(nfl_game_result_header),0),FALSE)),"error")</f>
        <v>-12.5</v>
      </c>
      <c r="F3197" s="23">
        <f ca="1">IFERROR(IF(ISBLANK(VLOOKUP($B3197,INDIRECT(nfl_game_result),MATCH(F$1,INDIRECT(nfl_game_result_header),0),FALSE)),"",VLOOKUP($B3197,INDIRECT(nfl_game_result),MATCH(F$1,INDIRECT(nfl_game_result_header),0),FALSE)),"error")</f>
        <v>39.5</v>
      </c>
      <c r="G3197" s="23">
        <f ca="1">IFERROR(IF(ISBLANK(VLOOKUP($B3197,INDIRECT(nfl_game_result),MATCH(G$1,INDIRECT(nfl_game_result_header),0),FALSE)),"",VLOOKUP($B3197,INDIRECT(nfl_game_result),MATCH(G$1,INDIRECT(nfl_game_result_header),0),FALSE)),"error")</f>
        <v>38.5</v>
      </c>
      <c r="H3197">
        <f ca="1">IFERROR(IF(ISBLANK(VLOOKUP($B3197,INDIRECT(nfl_game_result),MATCH(H$1,INDIRECT(nfl_game_result_header),0),FALSE)),"",VLOOKUP($B3197,INDIRECT(nfl_game_result),MATCH(H$1,INDIRECT(nfl_game_result_header),0),FALSE)),"error")</f>
        <v>23</v>
      </c>
      <c r="I3197">
        <f ca="1">IFERROR(IF(ISBLANK(VLOOKUP($B3197,INDIRECT(nfl_game_result),MATCH(I$1,INDIRECT(nfl_game_result_header),0),FALSE)),"",VLOOKUP($B3197,INDIRECT(nfl_game_result),MATCH(I$1,INDIRECT(nfl_game_result_header),0),FALSE)),"error")</f>
        <v>10</v>
      </c>
      <c r="J3197" t="str">
        <f ca="1">IFERROR(IF(ISBLANK(VLOOKUP($B3197,INDIRECT(nfl_game_result),MATCH(J$1,INDIRECT(nfl_game_result_header),0),FALSE)),"",VLOOKUP($B3197,INDIRECT(nfl_game_result),MATCH(J$1,INDIRECT(nfl_game_result_header),0),FALSE)),"error")</f>
        <v>MIN</v>
      </c>
      <c r="K3197" t="str">
        <f ca="1">IFERROR(IF(ISBLANK(VLOOKUP($B3197,INDIRECT(nfl_game_result),MATCH(K$1,INDIRECT(nfl_game_result_header),0),FALSE)),"",VLOOKUP($B3197,INDIRECT(nfl_game_result),MATCH(K$1,INDIRECT(nfl_game_result_header),0),FALSE)),"error")</f>
        <v>MIN</v>
      </c>
      <c r="L3197" s="23" t="str">
        <f ca="1">IFERROR(IF(ISBLANK(VLOOKUP($B3197,INDIRECT(nfl_game_result),MATCH(L$1,INDIRECT(nfl_game_result_header),0),FALSE)),"",VLOOKUP($B3197,INDIRECT(nfl_game_result),MATCH(L$1,INDIRECT(nfl_game_result_header),0),FALSE)),"error")</f>
        <v>U</v>
      </c>
      <c r="M3197" t="s">
        <v>16</v>
      </c>
      <c r="N3197">
        <v>-9</v>
      </c>
      <c r="O3197" t="s">
        <v>80</v>
      </c>
      <c r="P3197">
        <v>0.65</v>
      </c>
      <c r="Q3197" t="s">
        <v>80</v>
      </c>
      <c r="V3197" s="23" t="s">
        <v>416</v>
      </c>
      <c r="W3197">
        <f ca="1">VALUE(LEFT(C3197, 4))</f>
        <v>2017</v>
      </c>
      <c r="X3197">
        <f ca="1">VALUE(MID(C3197,6,FIND("_",C3197,6)-6))</f>
        <v>17</v>
      </c>
      <c r="Y3197">
        <f ca="1">IF(NOT(OR(ISBLANK(D3197),ISBLANK(E3197),D3197="",E3197="")),D3197-E3197,"")</f>
        <v>0.5</v>
      </c>
      <c r="Z3197">
        <f ca="1">IF(OR(NOT(ISNUMBER(D3197)),ISBLANK(D3197),D3197="",ISBLANK(N3197)),"",ABS(D3197-N3197))</f>
        <v>3</v>
      </c>
      <c r="AA3197">
        <f ca="1">IF(OR(ISBLANK(J3197),ISBLANK(O3197),J3197="",O3197=""),"",IF(J3197=O3197,1,0))</f>
        <v>1</v>
      </c>
      <c r="AB3197">
        <f ca="1">IF(OR(ISBLANK(K3197),ISBLANK(Q3197),K3197="",Q3197=""),"",IF(K3197=Q3197,1,0))</f>
        <v>1</v>
      </c>
      <c r="AC3197" s="23" t="str">
        <f t="shared" ca="1" si="49"/>
        <v/>
      </c>
    </row>
    <row r="3198" spans="1:29" x14ac:dyDescent="0.25">
      <c r="A3198" s="23">
        <v>3197</v>
      </c>
      <c r="B3198">
        <v>1578</v>
      </c>
      <c r="C3198" t="str">
        <f ca="1">IFERROR(VLOOKUP($B3198,INDIRECT(nfl_game_result),MATCH(C$1,INDIRECT(nfl_game_result_header),0),FALSE),"error")</f>
        <v>2017_17_HOU@IND</v>
      </c>
      <c r="D3198">
        <f ca="1">IFERROR(IF(ISBLANK(VLOOKUP($B3198,INDIRECT(nfl_game_result),MATCH(D$1,INDIRECT(nfl_game_result_header),0),FALSE)),"",VLOOKUP($B3198,INDIRECT(nfl_game_result),MATCH(D$1,INDIRECT(nfl_game_result_header),0),FALSE)),"error")</f>
        <v>-3.5</v>
      </c>
      <c r="E3198">
        <f ca="1">IFERROR(IF(ISBLANK(VLOOKUP($B3198,INDIRECT(nfl_game_result),MATCH(E$1,INDIRECT(nfl_game_result_header),0),FALSE)),"",VLOOKUP($B3198,INDIRECT(nfl_game_result),MATCH(E$1,INDIRECT(nfl_game_result_header),0),FALSE)),"error")</f>
        <v>-5.5</v>
      </c>
      <c r="F3198" s="23">
        <f ca="1">IFERROR(IF(ISBLANK(VLOOKUP($B3198,INDIRECT(nfl_game_result),MATCH(F$1,INDIRECT(nfl_game_result_header),0),FALSE)),"",VLOOKUP($B3198,INDIRECT(nfl_game_result),MATCH(F$1,INDIRECT(nfl_game_result_header),0),FALSE)),"error")</f>
        <v>41</v>
      </c>
      <c r="G3198" s="23">
        <f ca="1">IFERROR(IF(ISBLANK(VLOOKUP($B3198,INDIRECT(nfl_game_result),MATCH(G$1,INDIRECT(nfl_game_result_header),0),FALSE)),"",VLOOKUP($B3198,INDIRECT(nfl_game_result),MATCH(G$1,INDIRECT(nfl_game_result_header),0),FALSE)),"error")</f>
        <v>42</v>
      </c>
      <c r="H3198">
        <f ca="1">IFERROR(IF(ISBLANK(VLOOKUP($B3198,INDIRECT(nfl_game_result),MATCH(H$1,INDIRECT(nfl_game_result_header),0),FALSE)),"",VLOOKUP($B3198,INDIRECT(nfl_game_result),MATCH(H$1,INDIRECT(nfl_game_result_header),0),FALSE)),"error")</f>
        <v>22</v>
      </c>
      <c r="I3198">
        <f ca="1">IFERROR(IF(ISBLANK(VLOOKUP($B3198,INDIRECT(nfl_game_result),MATCH(I$1,INDIRECT(nfl_game_result_header),0),FALSE)),"",VLOOKUP($B3198,INDIRECT(nfl_game_result),MATCH(I$1,INDIRECT(nfl_game_result_header),0),FALSE)),"error")</f>
        <v>13</v>
      </c>
      <c r="J3198" t="str">
        <f ca="1">IFERROR(IF(ISBLANK(VLOOKUP($B3198,INDIRECT(nfl_game_result),MATCH(J$1,INDIRECT(nfl_game_result_header),0),FALSE)),"",VLOOKUP($B3198,INDIRECT(nfl_game_result),MATCH(J$1,INDIRECT(nfl_game_result_header),0),FALSE)),"error")</f>
        <v>IND</v>
      </c>
      <c r="K3198" t="str">
        <f ca="1">IFERROR(IF(ISBLANK(VLOOKUP($B3198,INDIRECT(nfl_game_result),MATCH(K$1,INDIRECT(nfl_game_result_header),0),FALSE)),"",VLOOKUP($B3198,INDIRECT(nfl_game_result),MATCH(K$1,INDIRECT(nfl_game_result_header),0),FALSE)),"error")</f>
        <v>IND</v>
      </c>
      <c r="L3198" s="23" t="str">
        <f ca="1">IFERROR(IF(ISBLANK(VLOOKUP($B3198,INDIRECT(nfl_game_result),MATCH(L$1,INDIRECT(nfl_game_result_header),0),FALSE)),"",VLOOKUP($B3198,INDIRECT(nfl_game_result),MATCH(L$1,INDIRECT(nfl_game_result_header),0),FALSE)),"error")</f>
        <v>U</v>
      </c>
      <c r="M3198" t="s">
        <v>16</v>
      </c>
      <c r="N3198">
        <v>-3</v>
      </c>
      <c r="O3198" t="s">
        <v>76</v>
      </c>
      <c r="P3198">
        <v>0.56999999999999995</v>
      </c>
      <c r="Q3198" t="s">
        <v>76</v>
      </c>
      <c r="V3198" s="23" t="s">
        <v>416</v>
      </c>
      <c r="W3198">
        <f ca="1">VALUE(LEFT(C3198, 4))</f>
        <v>2017</v>
      </c>
      <c r="X3198">
        <f ca="1">VALUE(MID(C3198,6,FIND("_",C3198,6)-6))</f>
        <v>17</v>
      </c>
      <c r="Y3198">
        <f ca="1">IF(NOT(OR(ISBLANK(D3198),ISBLANK(E3198),D3198="",E3198="")),D3198-E3198,"")</f>
        <v>2</v>
      </c>
      <c r="Z3198">
        <f ca="1">IF(OR(NOT(ISNUMBER(D3198)),ISBLANK(D3198),D3198="",ISBLANK(N3198)),"",ABS(D3198-N3198))</f>
        <v>0.5</v>
      </c>
      <c r="AA3198">
        <f ca="1">IF(OR(ISBLANK(J3198),ISBLANK(O3198),J3198="",O3198=""),"",IF(J3198=O3198,1,0))</f>
        <v>1</v>
      </c>
      <c r="AB3198">
        <f ca="1">IF(OR(ISBLANK(K3198),ISBLANK(Q3198),K3198="",Q3198=""),"",IF(K3198=Q3198,1,0))</f>
        <v>1</v>
      </c>
      <c r="AC3198" s="23" t="str">
        <f t="shared" ca="1" si="49"/>
        <v/>
      </c>
    </row>
    <row r="3199" spans="1:29" x14ac:dyDescent="0.25">
      <c r="A3199" s="23">
        <v>3198</v>
      </c>
      <c r="B3199">
        <v>1579</v>
      </c>
      <c r="C3199" t="str">
        <f ca="1">IFERROR(VLOOKUP($B3199,INDIRECT(nfl_game_result),MATCH(C$1,INDIRECT(nfl_game_result_header),0),FALSE),"error")</f>
        <v>2017_17_CLE@PIT</v>
      </c>
      <c r="D3199">
        <f ca="1">IFERROR(IF(ISBLANK(VLOOKUP($B3199,INDIRECT(nfl_game_result),MATCH(D$1,INDIRECT(nfl_game_result_header),0),FALSE)),"",VLOOKUP($B3199,INDIRECT(nfl_game_result),MATCH(D$1,INDIRECT(nfl_game_result_header),0),FALSE)),"error")</f>
        <v>-11</v>
      </c>
      <c r="E3199">
        <f ca="1">IFERROR(IF(ISBLANK(VLOOKUP($B3199,INDIRECT(nfl_game_result),MATCH(E$1,INDIRECT(nfl_game_result_header),0),FALSE)),"",VLOOKUP($B3199,INDIRECT(nfl_game_result),MATCH(E$1,INDIRECT(nfl_game_result_header),0),FALSE)),"error")</f>
        <v>-6</v>
      </c>
      <c r="F3199" s="23">
        <f ca="1">IFERROR(IF(ISBLANK(VLOOKUP($B3199,INDIRECT(nfl_game_result),MATCH(F$1,INDIRECT(nfl_game_result_header),0),FALSE)),"",VLOOKUP($B3199,INDIRECT(nfl_game_result),MATCH(F$1,INDIRECT(nfl_game_result_header),0),FALSE)),"error")</f>
        <v>39</v>
      </c>
      <c r="G3199" s="23">
        <f ca="1">IFERROR(IF(ISBLANK(VLOOKUP($B3199,INDIRECT(nfl_game_result),MATCH(G$1,INDIRECT(nfl_game_result_header),0),FALSE)),"",VLOOKUP($B3199,INDIRECT(nfl_game_result),MATCH(G$1,INDIRECT(nfl_game_result_header),0),FALSE)),"error")</f>
        <v>38</v>
      </c>
      <c r="H3199">
        <f ca="1">IFERROR(IF(ISBLANK(VLOOKUP($B3199,INDIRECT(nfl_game_result),MATCH(H$1,INDIRECT(nfl_game_result_header),0),FALSE)),"",VLOOKUP($B3199,INDIRECT(nfl_game_result),MATCH(H$1,INDIRECT(nfl_game_result_header),0),FALSE)),"error")</f>
        <v>28</v>
      </c>
      <c r="I3199">
        <f ca="1">IFERROR(IF(ISBLANK(VLOOKUP($B3199,INDIRECT(nfl_game_result),MATCH(I$1,INDIRECT(nfl_game_result_header),0),FALSE)),"",VLOOKUP($B3199,INDIRECT(nfl_game_result),MATCH(I$1,INDIRECT(nfl_game_result_header),0),FALSE)),"error")</f>
        <v>24</v>
      </c>
      <c r="J3199" t="str">
        <f ca="1">IFERROR(IF(ISBLANK(VLOOKUP($B3199,INDIRECT(nfl_game_result),MATCH(J$1,INDIRECT(nfl_game_result_header),0),FALSE)),"",VLOOKUP($B3199,INDIRECT(nfl_game_result),MATCH(J$1,INDIRECT(nfl_game_result_header),0),FALSE)),"error")</f>
        <v>CLE</v>
      </c>
      <c r="K3199" t="str">
        <f ca="1">IFERROR(IF(ISBLANK(VLOOKUP($B3199,INDIRECT(nfl_game_result),MATCH(K$1,INDIRECT(nfl_game_result_header),0),FALSE)),"",VLOOKUP($B3199,INDIRECT(nfl_game_result),MATCH(K$1,INDIRECT(nfl_game_result_header),0),FALSE)),"error")</f>
        <v>PIT</v>
      </c>
      <c r="L3199" s="23" t="str">
        <f ca="1">IFERROR(IF(ISBLANK(VLOOKUP($B3199,INDIRECT(nfl_game_result),MATCH(L$1,INDIRECT(nfl_game_result_header),0),FALSE)),"",VLOOKUP($B3199,INDIRECT(nfl_game_result),MATCH(L$1,INDIRECT(nfl_game_result_header),0),FALSE)),"error")</f>
        <v>O</v>
      </c>
      <c r="M3199" t="s">
        <v>16</v>
      </c>
      <c r="N3199">
        <v>-13.5</v>
      </c>
      <c r="O3199" t="s">
        <v>70</v>
      </c>
      <c r="P3199">
        <v>0.62</v>
      </c>
      <c r="Q3199" t="s">
        <v>87</v>
      </c>
      <c r="V3199" s="23" t="s">
        <v>416</v>
      </c>
      <c r="W3199">
        <f ca="1">VALUE(LEFT(C3199, 4))</f>
        <v>2017</v>
      </c>
      <c r="X3199">
        <f ca="1">VALUE(MID(C3199,6,FIND("_",C3199,6)-6))</f>
        <v>17</v>
      </c>
      <c r="Y3199">
        <f ca="1">IF(NOT(OR(ISBLANK(D3199),ISBLANK(E3199),D3199="",E3199="")),D3199-E3199,"")</f>
        <v>-5</v>
      </c>
      <c r="Z3199">
        <f ca="1">IF(OR(NOT(ISNUMBER(D3199)),ISBLANK(D3199),D3199="",ISBLANK(N3199)),"",ABS(D3199-N3199))</f>
        <v>2.5</v>
      </c>
      <c r="AA3199">
        <f ca="1">IF(OR(ISBLANK(J3199),ISBLANK(O3199),J3199="",O3199=""),"",IF(J3199=O3199,1,0))</f>
        <v>1</v>
      </c>
      <c r="AB3199">
        <f ca="1">IF(OR(ISBLANK(K3199),ISBLANK(Q3199),K3199="",Q3199=""),"",IF(K3199=Q3199,1,0))</f>
        <v>1</v>
      </c>
      <c r="AC3199" s="23" t="str">
        <f t="shared" ca="1" si="49"/>
        <v/>
      </c>
    </row>
    <row r="3200" spans="1:29" x14ac:dyDescent="0.25">
      <c r="A3200" s="23">
        <v>3199</v>
      </c>
      <c r="B3200">
        <v>1580</v>
      </c>
      <c r="C3200" t="str">
        <f ca="1">IFERROR(VLOOKUP($B3200,INDIRECT(nfl_game_result),MATCH(C$1,INDIRECT(nfl_game_result_header),0),FALSE),"error")</f>
        <v>2017_17_NYJ@NWE</v>
      </c>
      <c r="D3200">
        <f ca="1">IFERROR(IF(ISBLANK(VLOOKUP($B3200,INDIRECT(nfl_game_result),MATCH(D$1,INDIRECT(nfl_game_result_header),0),FALSE)),"",VLOOKUP($B3200,INDIRECT(nfl_game_result),MATCH(D$1,INDIRECT(nfl_game_result_header),0),FALSE)),"error")</f>
        <v>-15.5</v>
      </c>
      <c r="E3200">
        <f ca="1">IFERROR(IF(ISBLANK(VLOOKUP($B3200,INDIRECT(nfl_game_result),MATCH(E$1,INDIRECT(nfl_game_result_header),0),FALSE)),"",VLOOKUP($B3200,INDIRECT(nfl_game_result),MATCH(E$1,INDIRECT(nfl_game_result_header),0),FALSE)),"error")</f>
        <v>-15.5</v>
      </c>
      <c r="F3200" s="23">
        <f ca="1">IFERROR(IF(ISBLANK(VLOOKUP($B3200,INDIRECT(nfl_game_result),MATCH(F$1,INDIRECT(nfl_game_result_header),0),FALSE)),"",VLOOKUP($B3200,INDIRECT(nfl_game_result),MATCH(F$1,INDIRECT(nfl_game_result_header),0),FALSE)),"error")</f>
        <v>45</v>
      </c>
      <c r="G3200" s="23">
        <f ca="1">IFERROR(IF(ISBLANK(VLOOKUP($B3200,INDIRECT(nfl_game_result),MATCH(G$1,INDIRECT(nfl_game_result_header),0),FALSE)),"",VLOOKUP($B3200,INDIRECT(nfl_game_result),MATCH(G$1,INDIRECT(nfl_game_result_header),0),FALSE)),"error")</f>
        <v>43</v>
      </c>
      <c r="H3200">
        <f ca="1">IFERROR(IF(ISBLANK(VLOOKUP($B3200,INDIRECT(nfl_game_result),MATCH(H$1,INDIRECT(nfl_game_result_header),0),FALSE)),"",VLOOKUP($B3200,INDIRECT(nfl_game_result),MATCH(H$1,INDIRECT(nfl_game_result_header),0),FALSE)),"error")</f>
        <v>26</v>
      </c>
      <c r="I3200">
        <f ca="1">IFERROR(IF(ISBLANK(VLOOKUP($B3200,INDIRECT(nfl_game_result),MATCH(I$1,INDIRECT(nfl_game_result_header),0),FALSE)),"",VLOOKUP($B3200,INDIRECT(nfl_game_result),MATCH(I$1,INDIRECT(nfl_game_result_header),0),FALSE)),"error")</f>
        <v>6</v>
      </c>
      <c r="J3200" t="str">
        <f ca="1">IFERROR(IF(ISBLANK(VLOOKUP($B3200,INDIRECT(nfl_game_result),MATCH(J$1,INDIRECT(nfl_game_result_header),0),FALSE)),"",VLOOKUP($B3200,INDIRECT(nfl_game_result),MATCH(J$1,INDIRECT(nfl_game_result_header),0),FALSE)),"error")</f>
        <v>NWE</v>
      </c>
      <c r="K3200" t="str">
        <f ca="1">IFERROR(IF(ISBLANK(VLOOKUP($B3200,INDIRECT(nfl_game_result),MATCH(K$1,INDIRECT(nfl_game_result_header),0),FALSE)),"",VLOOKUP($B3200,INDIRECT(nfl_game_result),MATCH(K$1,INDIRECT(nfl_game_result_header),0),FALSE)),"error")</f>
        <v>NWE</v>
      </c>
      <c r="L3200" s="23" t="str">
        <f ca="1">IFERROR(IF(ISBLANK(VLOOKUP($B3200,INDIRECT(nfl_game_result),MATCH(L$1,INDIRECT(nfl_game_result_header),0),FALSE)),"",VLOOKUP($B3200,INDIRECT(nfl_game_result),MATCH(L$1,INDIRECT(nfl_game_result_header),0),FALSE)),"error")</f>
        <v>U</v>
      </c>
      <c r="M3200" t="s">
        <v>16</v>
      </c>
      <c r="N3200">
        <v>-13</v>
      </c>
      <c r="O3200" t="s">
        <v>84</v>
      </c>
      <c r="P3200">
        <v>0.53</v>
      </c>
      <c r="Q3200" t="s">
        <v>332</v>
      </c>
      <c r="V3200" s="23" t="s">
        <v>416</v>
      </c>
      <c r="W3200">
        <f ca="1">VALUE(LEFT(C3200, 4))</f>
        <v>2017</v>
      </c>
      <c r="X3200">
        <f ca="1">VALUE(MID(C3200,6,FIND("_",C3200,6)-6))</f>
        <v>17</v>
      </c>
      <c r="Y3200">
        <f ca="1">IF(NOT(OR(ISBLANK(D3200),ISBLANK(E3200),D3200="",E3200="")),D3200-E3200,"")</f>
        <v>0</v>
      </c>
      <c r="Z3200">
        <f ca="1">IF(OR(NOT(ISNUMBER(D3200)),ISBLANK(D3200),D3200="",ISBLANK(N3200)),"",ABS(D3200-N3200))</f>
        <v>2.5</v>
      </c>
      <c r="AA3200">
        <f ca="1">IF(OR(ISBLANK(J3200),ISBLANK(O3200),J3200="",O3200=""),"",IF(J3200=O3200,1,0))</f>
        <v>0</v>
      </c>
      <c r="AB3200">
        <f ca="1">IF(OR(ISBLANK(K3200),ISBLANK(Q3200),K3200="",Q3200=""),"",IF(K3200=Q3200,1,0))</f>
        <v>1</v>
      </c>
      <c r="AC3200" s="23" t="str">
        <f t="shared" ca="1" si="49"/>
        <v/>
      </c>
    </row>
    <row r="3201" spans="1:29" x14ac:dyDescent="0.25">
      <c r="A3201" s="23">
        <v>3200</v>
      </c>
      <c r="B3201">
        <v>1581</v>
      </c>
      <c r="C3201" t="str">
        <f ca="1">IFERROR(VLOOKUP($B3201,INDIRECT(nfl_game_result),MATCH(C$1,INDIRECT(nfl_game_result_header),0),FALSE),"error")</f>
        <v>2017_17_WAS@NYG</v>
      </c>
      <c r="D3201">
        <f ca="1">IFERROR(IF(ISBLANK(VLOOKUP($B3201,INDIRECT(nfl_game_result),MATCH(D$1,INDIRECT(nfl_game_result_header),0),FALSE)),"",VLOOKUP($B3201,INDIRECT(nfl_game_result),MATCH(D$1,INDIRECT(nfl_game_result_header),0),FALSE)),"error")</f>
        <v>3</v>
      </c>
      <c r="E3201">
        <f ca="1">IFERROR(IF(ISBLANK(VLOOKUP($B3201,INDIRECT(nfl_game_result),MATCH(E$1,INDIRECT(nfl_game_result_header),0),FALSE)),"",VLOOKUP($B3201,INDIRECT(nfl_game_result),MATCH(E$1,INDIRECT(nfl_game_result_header),0),FALSE)),"error")</f>
        <v>4</v>
      </c>
      <c r="F3201" s="23">
        <f ca="1">IFERROR(IF(ISBLANK(VLOOKUP($B3201,INDIRECT(nfl_game_result),MATCH(F$1,INDIRECT(nfl_game_result_header),0),FALSE)),"",VLOOKUP($B3201,INDIRECT(nfl_game_result),MATCH(F$1,INDIRECT(nfl_game_result_header),0),FALSE)),"error")</f>
        <v>38.5</v>
      </c>
      <c r="G3201" s="23">
        <f ca="1">IFERROR(IF(ISBLANK(VLOOKUP($B3201,INDIRECT(nfl_game_result),MATCH(G$1,INDIRECT(nfl_game_result_header),0),FALSE)),"",VLOOKUP($B3201,INDIRECT(nfl_game_result),MATCH(G$1,INDIRECT(nfl_game_result_header),0),FALSE)),"error")</f>
        <v>40</v>
      </c>
      <c r="H3201">
        <f ca="1">IFERROR(IF(ISBLANK(VLOOKUP($B3201,INDIRECT(nfl_game_result),MATCH(H$1,INDIRECT(nfl_game_result_header),0),FALSE)),"",VLOOKUP($B3201,INDIRECT(nfl_game_result),MATCH(H$1,INDIRECT(nfl_game_result_header),0),FALSE)),"error")</f>
        <v>18</v>
      </c>
      <c r="I3201">
        <f ca="1">IFERROR(IF(ISBLANK(VLOOKUP($B3201,INDIRECT(nfl_game_result),MATCH(I$1,INDIRECT(nfl_game_result_header),0),FALSE)),"",VLOOKUP($B3201,INDIRECT(nfl_game_result),MATCH(I$1,INDIRECT(nfl_game_result_header),0),FALSE)),"error")</f>
        <v>10</v>
      </c>
      <c r="J3201" t="str">
        <f ca="1">IFERROR(IF(ISBLANK(VLOOKUP($B3201,INDIRECT(nfl_game_result),MATCH(J$1,INDIRECT(nfl_game_result_header),0),FALSE)),"",VLOOKUP($B3201,INDIRECT(nfl_game_result),MATCH(J$1,INDIRECT(nfl_game_result_header),0),FALSE)),"error")</f>
        <v>NYG</v>
      </c>
      <c r="K3201" t="str">
        <f ca="1">IFERROR(IF(ISBLANK(VLOOKUP($B3201,INDIRECT(nfl_game_result),MATCH(K$1,INDIRECT(nfl_game_result_header),0),FALSE)),"",VLOOKUP($B3201,INDIRECT(nfl_game_result),MATCH(K$1,INDIRECT(nfl_game_result_header),0),FALSE)),"error")</f>
        <v>NYG</v>
      </c>
      <c r="L3201" s="23" t="str">
        <f ca="1">IFERROR(IF(ISBLANK(VLOOKUP($B3201,INDIRECT(nfl_game_result),MATCH(L$1,INDIRECT(nfl_game_result_header),0),FALSE)),"",VLOOKUP($B3201,INDIRECT(nfl_game_result),MATCH(L$1,INDIRECT(nfl_game_result_header),0),FALSE)),"error")</f>
        <v>U</v>
      </c>
      <c r="M3201" t="s">
        <v>16</v>
      </c>
      <c r="N3201">
        <v>2.5</v>
      </c>
      <c r="O3201" t="s">
        <v>94</v>
      </c>
      <c r="P3201">
        <v>0.51</v>
      </c>
      <c r="Q3201" t="s">
        <v>94</v>
      </c>
      <c r="V3201" s="23" t="s">
        <v>416</v>
      </c>
      <c r="W3201">
        <f ca="1">VALUE(LEFT(C3201, 4))</f>
        <v>2017</v>
      </c>
      <c r="X3201">
        <f ca="1">VALUE(MID(C3201,6,FIND("_",C3201,6)-6))</f>
        <v>17</v>
      </c>
      <c r="Y3201">
        <f ca="1">IF(NOT(OR(ISBLANK(D3201),ISBLANK(E3201),D3201="",E3201="")),D3201-E3201,"")</f>
        <v>-1</v>
      </c>
      <c r="Z3201">
        <f ca="1">IF(OR(NOT(ISNUMBER(D3201)),ISBLANK(D3201),D3201="",ISBLANK(N3201)),"",ABS(D3201-N3201))</f>
        <v>0.5</v>
      </c>
      <c r="AA3201">
        <f ca="1">IF(OR(ISBLANK(J3201),ISBLANK(O3201),J3201="",O3201=""),"",IF(J3201=O3201,1,0))</f>
        <v>0</v>
      </c>
      <c r="AB3201">
        <f ca="1">IF(OR(ISBLANK(K3201),ISBLANK(Q3201),K3201="",Q3201=""),"",IF(K3201=Q3201,1,0))</f>
        <v>0</v>
      </c>
      <c r="AC3201" s="23" t="str">
        <f t="shared" ca="1" si="49"/>
        <v/>
      </c>
    </row>
    <row r="3202" spans="1:29" x14ac:dyDescent="0.25">
      <c r="A3202" s="23">
        <v>3201</v>
      </c>
      <c r="B3202">
        <v>1582</v>
      </c>
      <c r="C3202" t="str">
        <f ca="1">IFERROR(VLOOKUP($B3202,INDIRECT(nfl_game_result),MATCH(C$1,INDIRECT(nfl_game_result_header),0),FALSE),"error")</f>
        <v>2017_17_DAL@PHI</v>
      </c>
      <c r="D3202">
        <f ca="1">IFERROR(IF(ISBLANK(VLOOKUP($B3202,INDIRECT(nfl_game_result),MATCH(D$1,INDIRECT(nfl_game_result_header),0),FALSE)),"",VLOOKUP($B3202,INDIRECT(nfl_game_result),MATCH(D$1,INDIRECT(nfl_game_result_header),0),FALSE)),"error")</f>
        <v>2.5</v>
      </c>
      <c r="E3202">
        <f ca="1">IFERROR(IF(ISBLANK(VLOOKUP($B3202,INDIRECT(nfl_game_result),MATCH(E$1,INDIRECT(nfl_game_result_header),0),FALSE)),"",VLOOKUP($B3202,INDIRECT(nfl_game_result),MATCH(E$1,INDIRECT(nfl_game_result_header),0),FALSE)),"error")</f>
        <v>3.5</v>
      </c>
      <c r="F3202" s="23">
        <f ca="1">IFERROR(IF(ISBLANK(VLOOKUP($B3202,INDIRECT(nfl_game_result),MATCH(F$1,INDIRECT(nfl_game_result_header),0),FALSE)),"",VLOOKUP($B3202,INDIRECT(nfl_game_result),MATCH(F$1,INDIRECT(nfl_game_result_header),0),FALSE)),"error")</f>
        <v>41</v>
      </c>
      <c r="G3202" s="23">
        <f ca="1">IFERROR(IF(ISBLANK(VLOOKUP($B3202,INDIRECT(nfl_game_result),MATCH(G$1,INDIRECT(nfl_game_result_header),0),FALSE)),"",VLOOKUP($B3202,INDIRECT(nfl_game_result),MATCH(G$1,INDIRECT(nfl_game_result_header),0),FALSE)),"error")</f>
        <v>40</v>
      </c>
      <c r="H3202">
        <f ca="1">IFERROR(IF(ISBLANK(VLOOKUP($B3202,INDIRECT(nfl_game_result),MATCH(H$1,INDIRECT(nfl_game_result_header),0),FALSE)),"",VLOOKUP($B3202,INDIRECT(nfl_game_result),MATCH(H$1,INDIRECT(nfl_game_result_header),0),FALSE)),"error")</f>
        <v>0</v>
      </c>
      <c r="I3202">
        <f ca="1">IFERROR(IF(ISBLANK(VLOOKUP($B3202,INDIRECT(nfl_game_result),MATCH(I$1,INDIRECT(nfl_game_result_header),0),FALSE)),"",VLOOKUP($B3202,INDIRECT(nfl_game_result),MATCH(I$1,INDIRECT(nfl_game_result_header),0),FALSE)),"error")</f>
        <v>6</v>
      </c>
      <c r="J3202" t="str">
        <f ca="1">IFERROR(IF(ISBLANK(VLOOKUP($B3202,INDIRECT(nfl_game_result),MATCH(J$1,INDIRECT(nfl_game_result_header),0),FALSE)),"",VLOOKUP($B3202,INDIRECT(nfl_game_result),MATCH(J$1,INDIRECT(nfl_game_result_header),0),FALSE)),"error")</f>
        <v>DAL</v>
      </c>
      <c r="K3202" t="str">
        <f ca="1">IFERROR(IF(ISBLANK(VLOOKUP($B3202,INDIRECT(nfl_game_result),MATCH(K$1,INDIRECT(nfl_game_result_header),0),FALSE)),"",VLOOKUP($B3202,INDIRECT(nfl_game_result),MATCH(K$1,INDIRECT(nfl_game_result_header),0),FALSE)),"error")</f>
        <v>DAL</v>
      </c>
      <c r="L3202" s="23" t="str">
        <f ca="1">IFERROR(IF(ISBLANK(VLOOKUP($B3202,INDIRECT(nfl_game_result),MATCH(L$1,INDIRECT(nfl_game_result_header),0),FALSE)),"",VLOOKUP($B3202,INDIRECT(nfl_game_result),MATCH(L$1,INDIRECT(nfl_game_result_header),0),FALSE)),"error")</f>
        <v>U</v>
      </c>
      <c r="M3202" t="s">
        <v>16</v>
      </c>
      <c r="N3202">
        <v>-4</v>
      </c>
      <c r="O3202" t="s">
        <v>71</v>
      </c>
      <c r="P3202">
        <v>0.59</v>
      </c>
      <c r="Q3202" t="s">
        <v>71</v>
      </c>
      <c r="V3202" s="23" t="s">
        <v>416</v>
      </c>
      <c r="W3202">
        <f ca="1">VALUE(LEFT(C3202, 4))</f>
        <v>2017</v>
      </c>
      <c r="X3202">
        <f ca="1">VALUE(MID(C3202,6,FIND("_",C3202,6)-6))</f>
        <v>17</v>
      </c>
      <c r="Y3202">
        <f ca="1">IF(NOT(OR(ISBLANK(D3202),ISBLANK(E3202),D3202="",E3202="")),D3202-E3202,"")</f>
        <v>-1</v>
      </c>
      <c r="Z3202">
        <f ca="1">IF(OR(NOT(ISNUMBER(D3202)),ISBLANK(D3202),D3202="",ISBLANK(N3202)),"",ABS(D3202-N3202))</f>
        <v>6.5</v>
      </c>
      <c r="AA3202">
        <f ca="1">IF(OR(ISBLANK(J3202),ISBLANK(O3202),J3202="",O3202=""),"",IF(J3202=O3202,1,0))</f>
        <v>1</v>
      </c>
      <c r="AB3202">
        <f ca="1">IF(OR(ISBLANK(K3202),ISBLANK(Q3202),K3202="",Q3202=""),"",IF(K3202=Q3202,1,0))</f>
        <v>1</v>
      </c>
      <c r="AC3202" s="23" t="str">
        <f t="shared" ca="1" si="49"/>
        <v/>
      </c>
    </row>
    <row r="3203" spans="1:29" x14ac:dyDescent="0.25">
      <c r="A3203" s="23">
        <v>3202</v>
      </c>
      <c r="B3203">
        <v>1583</v>
      </c>
      <c r="C3203" t="str">
        <f ca="1">IFERROR(VLOOKUP($B3203,INDIRECT(nfl_game_result),MATCH(C$1,INDIRECT(nfl_game_result_header),0),FALSE),"error")</f>
        <v>2017_17_JAX@TEN</v>
      </c>
      <c r="D3203">
        <f ca="1">IFERROR(IF(ISBLANK(VLOOKUP($B3203,INDIRECT(nfl_game_result),MATCH(D$1,INDIRECT(nfl_game_result_header),0),FALSE)),"",VLOOKUP($B3203,INDIRECT(nfl_game_result),MATCH(D$1,INDIRECT(nfl_game_result_header),0),FALSE)),"error")</f>
        <v>-3.5</v>
      </c>
      <c r="E3203">
        <f ca="1">IFERROR(IF(ISBLANK(VLOOKUP($B3203,INDIRECT(nfl_game_result),MATCH(E$1,INDIRECT(nfl_game_result_header),0),FALSE)),"",VLOOKUP($B3203,INDIRECT(nfl_game_result),MATCH(E$1,INDIRECT(nfl_game_result_header),0),FALSE)),"error")</f>
        <v>-2</v>
      </c>
      <c r="F3203" s="23">
        <f ca="1">IFERROR(IF(ISBLANK(VLOOKUP($B3203,INDIRECT(nfl_game_result),MATCH(F$1,INDIRECT(nfl_game_result_header),0),FALSE)),"",VLOOKUP($B3203,INDIRECT(nfl_game_result),MATCH(F$1,INDIRECT(nfl_game_result_header),0),FALSE)),"error")</f>
        <v>41</v>
      </c>
      <c r="G3203" s="23">
        <f ca="1">IFERROR(IF(ISBLANK(VLOOKUP($B3203,INDIRECT(nfl_game_result),MATCH(G$1,INDIRECT(nfl_game_result_header),0),FALSE)),"",VLOOKUP($B3203,INDIRECT(nfl_game_result),MATCH(G$1,INDIRECT(nfl_game_result_header),0),FALSE)),"error")</f>
        <v>40.5</v>
      </c>
      <c r="H3203">
        <f ca="1">IFERROR(IF(ISBLANK(VLOOKUP($B3203,INDIRECT(nfl_game_result),MATCH(H$1,INDIRECT(nfl_game_result_header),0),FALSE)),"",VLOOKUP($B3203,INDIRECT(nfl_game_result),MATCH(H$1,INDIRECT(nfl_game_result_header),0),FALSE)),"error")</f>
        <v>15</v>
      </c>
      <c r="I3203">
        <f ca="1">IFERROR(IF(ISBLANK(VLOOKUP($B3203,INDIRECT(nfl_game_result),MATCH(I$1,INDIRECT(nfl_game_result_header),0),FALSE)),"",VLOOKUP($B3203,INDIRECT(nfl_game_result),MATCH(I$1,INDIRECT(nfl_game_result_header),0),FALSE)),"error")</f>
        <v>10</v>
      </c>
      <c r="J3203" t="str">
        <f ca="1">IFERROR(IF(ISBLANK(VLOOKUP($B3203,INDIRECT(nfl_game_result),MATCH(J$1,INDIRECT(nfl_game_result_header),0),FALSE)),"",VLOOKUP($B3203,INDIRECT(nfl_game_result),MATCH(J$1,INDIRECT(nfl_game_result_header),0),FALSE)),"error")</f>
        <v>TEN</v>
      </c>
      <c r="K3203" t="str">
        <f ca="1">IFERROR(IF(ISBLANK(VLOOKUP($B3203,INDIRECT(nfl_game_result),MATCH(K$1,INDIRECT(nfl_game_result_header),0),FALSE)),"",VLOOKUP($B3203,INDIRECT(nfl_game_result),MATCH(K$1,INDIRECT(nfl_game_result_header),0),FALSE)),"error")</f>
        <v>TEN</v>
      </c>
      <c r="L3203" s="23" t="str">
        <f ca="1">IFERROR(IF(ISBLANK(VLOOKUP($B3203,INDIRECT(nfl_game_result),MATCH(L$1,INDIRECT(nfl_game_result_header),0),FALSE)),"",VLOOKUP($B3203,INDIRECT(nfl_game_result),MATCH(L$1,INDIRECT(nfl_game_result_header),0),FALSE)),"error")</f>
        <v>U</v>
      </c>
      <c r="M3203" t="s">
        <v>16</v>
      </c>
      <c r="N3203">
        <v>2.5</v>
      </c>
      <c r="O3203" t="s">
        <v>77</v>
      </c>
      <c r="P3203">
        <v>0.61</v>
      </c>
      <c r="Q3203" t="s">
        <v>77</v>
      </c>
      <c r="V3203" s="23" t="s">
        <v>416</v>
      </c>
      <c r="W3203">
        <f ca="1">VALUE(LEFT(C3203, 4))</f>
        <v>2017</v>
      </c>
      <c r="X3203">
        <f ca="1">VALUE(MID(C3203,6,FIND("_",C3203,6)-6))</f>
        <v>17</v>
      </c>
      <c r="Y3203">
        <f ca="1">IF(NOT(OR(ISBLANK(D3203),ISBLANK(E3203),D3203="",E3203="")),D3203-E3203,"")</f>
        <v>-1.5</v>
      </c>
      <c r="Z3203">
        <f ca="1">IF(OR(NOT(ISNUMBER(D3203)),ISBLANK(D3203),D3203="",ISBLANK(N3203)),"",ABS(D3203-N3203))</f>
        <v>6</v>
      </c>
      <c r="AA3203">
        <f ca="1">IF(OR(ISBLANK(J3203),ISBLANK(O3203),J3203="",O3203=""),"",IF(J3203=O3203,1,0))</f>
        <v>0</v>
      </c>
      <c r="AB3203">
        <f ca="1">IF(OR(ISBLANK(K3203),ISBLANK(Q3203),K3203="",Q3203=""),"",IF(K3203=Q3203,1,0))</f>
        <v>0</v>
      </c>
      <c r="AC3203" s="23" t="str">
        <f t="shared" ca="1" si="49"/>
        <v/>
      </c>
    </row>
    <row r="3204" spans="1:29" x14ac:dyDescent="0.25">
      <c r="A3204" s="23">
        <v>3203</v>
      </c>
      <c r="B3204">
        <v>1584</v>
      </c>
      <c r="C3204" t="str">
        <f ca="1">IFERROR(VLOOKUP($B3204,INDIRECT(nfl_game_result),MATCH(C$1,INDIRECT(nfl_game_result_header),0),FALSE),"error")</f>
        <v>2017_17_BUF@MIA</v>
      </c>
      <c r="D3204">
        <f ca="1">IFERROR(IF(ISBLANK(VLOOKUP($B3204,INDIRECT(nfl_game_result),MATCH(D$1,INDIRECT(nfl_game_result_header),0),FALSE)),"",VLOOKUP($B3204,INDIRECT(nfl_game_result),MATCH(D$1,INDIRECT(nfl_game_result_header),0),FALSE)),"error")</f>
        <v>3</v>
      </c>
      <c r="E3204">
        <f ca="1">IFERROR(IF(ISBLANK(VLOOKUP($B3204,INDIRECT(nfl_game_result),MATCH(E$1,INDIRECT(nfl_game_result_header),0),FALSE)),"",VLOOKUP($B3204,INDIRECT(nfl_game_result),MATCH(E$1,INDIRECT(nfl_game_result_header),0),FALSE)),"error")</f>
        <v>2.5</v>
      </c>
      <c r="F3204" s="23">
        <f ca="1">IFERROR(IF(ISBLANK(VLOOKUP($B3204,INDIRECT(nfl_game_result),MATCH(F$1,INDIRECT(nfl_game_result_header),0),FALSE)),"",VLOOKUP($B3204,INDIRECT(nfl_game_result),MATCH(F$1,INDIRECT(nfl_game_result_header),0),FALSE)),"error")</f>
        <v>42.5</v>
      </c>
      <c r="G3204" s="23">
        <f ca="1">IFERROR(IF(ISBLANK(VLOOKUP($B3204,INDIRECT(nfl_game_result),MATCH(G$1,INDIRECT(nfl_game_result_header),0),FALSE)),"",VLOOKUP($B3204,INDIRECT(nfl_game_result),MATCH(G$1,INDIRECT(nfl_game_result_header),0),FALSE)),"error")</f>
        <v>42</v>
      </c>
      <c r="H3204">
        <f ca="1">IFERROR(IF(ISBLANK(VLOOKUP($B3204,INDIRECT(nfl_game_result),MATCH(H$1,INDIRECT(nfl_game_result_header),0),FALSE)),"",VLOOKUP($B3204,INDIRECT(nfl_game_result),MATCH(H$1,INDIRECT(nfl_game_result_header),0),FALSE)),"error")</f>
        <v>16</v>
      </c>
      <c r="I3204">
        <f ca="1">IFERROR(IF(ISBLANK(VLOOKUP($B3204,INDIRECT(nfl_game_result),MATCH(I$1,INDIRECT(nfl_game_result_header),0),FALSE)),"",VLOOKUP($B3204,INDIRECT(nfl_game_result),MATCH(I$1,INDIRECT(nfl_game_result_header),0),FALSE)),"error")</f>
        <v>22</v>
      </c>
      <c r="J3204" t="str">
        <f ca="1">IFERROR(IF(ISBLANK(VLOOKUP($B3204,INDIRECT(nfl_game_result),MATCH(J$1,INDIRECT(nfl_game_result_header),0),FALSE)),"",VLOOKUP($B3204,INDIRECT(nfl_game_result),MATCH(J$1,INDIRECT(nfl_game_result_header),0),FALSE)),"error")</f>
        <v>BUF</v>
      </c>
      <c r="K3204" t="str">
        <f ca="1">IFERROR(IF(ISBLANK(VLOOKUP($B3204,INDIRECT(nfl_game_result),MATCH(K$1,INDIRECT(nfl_game_result_header),0),FALSE)),"",VLOOKUP($B3204,INDIRECT(nfl_game_result),MATCH(K$1,INDIRECT(nfl_game_result_header),0),FALSE)),"error")</f>
        <v>BUF</v>
      </c>
      <c r="L3204" s="23" t="str">
        <f ca="1">IFERROR(IF(ISBLANK(VLOOKUP($B3204,INDIRECT(nfl_game_result),MATCH(L$1,INDIRECT(nfl_game_result_header),0),FALSE)),"",VLOOKUP($B3204,INDIRECT(nfl_game_result),MATCH(L$1,INDIRECT(nfl_game_result_header),0),FALSE)),"error")</f>
        <v>U</v>
      </c>
      <c r="M3204" t="s">
        <v>16</v>
      </c>
      <c r="N3204">
        <v>3</v>
      </c>
      <c r="O3204" t="s">
        <v>66</v>
      </c>
      <c r="P3204">
        <v>0.54</v>
      </c>
      <c r="Q3204" t="s">
        <v>66</v>
      </c>
      <c r="V3204" s="23" t="s">
        <v>416</v>
      </c>
      <c r="W3204">
        <f ca="1">VALUE(LEFT(C3204, 4))</f>
        <v>2017</v>
      </c>
      <c r="X3204">
        <f ca="1">VALUE(MID(C3204,6,FIND("_",C3204,6)-6))</f>
        <v>17</v>
      </c>
      <c r="Y3204">
        <f ca="1">IF(NOT(OR(ISBLANK(D3204),ISBLANK(E3204),D3204="",E3204="")),D3204-E3204,"")</f>
        <v>0.5</v>
      </c>
      <c r="Z3204">
        <f ca="1">IF(OR(NOT(ISNUMBER(D3204)),ISBLANK(D3204),D3204="",ISBLANK(N3204)),"",ABS(D3204-N3204))</f>
        <v>0</v>
      </c>
      <c r="AA3204">
        <f ca="1">IF(OR(ISBLANK(J3204),ISBLANK(O3204),J3204="",O3204=""),"",IF(J3204=O3204,1,0))</f>
        <v>1</v>
      </c>
      <c r="AB3204">
        <f ca="1">IF(OR(ISBLANK(K3204),ISBLANK(Q3204),K3204="",Q3204=""),"",IF(K3204=Q3204,1,0))</f>
        <v>1</v>
      </c>
      <c r="AC3204" s="23" t="str">
        <f t="shared" ca="1" si="49"/>
        <v/>
      </c>
    </row>
    <row r="3205" spans="1:29" x14ac:dyDescent="0.25">
      <c r="A3205" s="23">
        <v>3204</v>
      </c>
      <c r="B3205">
        <v>1585</v>
      </c>
      <c r="C3205" t="str">
        <f ca="1">IFERROR(VLOOKUP($B3205,INDIRECT(nfl_game_result),MATCH(C$1,INDIRECT(nfl_game_result_header),0),FALSE),"error")</f>
        <v>2017_17_CIN@BAL</v>
      </c>
      <c r="D3205">
        <f ca="1">IFERROR(IF(ISBLANK(VLOOKUP($B3205,INDIRECT(nfl_game_result),MATCH(D$1,INDIRECT(nfl_game_result_header),0),FALSE)),"",VLOOKUP($B3205,INDIRECT(nfl_game_result),MATCH(D$1,INDIRECT(nfl_game_result_header),0),FALSE)),"error")</f>
        <v>-9.5</v>
      </c>
      <c r="E3205">
        <f ca="1">IFERROR(IF(ISBLANK(VLOOKUP($B3205,INDIRECT(nfl_game_result),MATCH(E$1,INDIRECT(nfl_game_result_header),0),FALSE)),"",VLOOKUP($B3205,INDIRECT(nfl_game_result),MATCH(E$1,INDIRECT(nfl_game_result_header),0),FALSE)),"error")</f>
        <v>-9</v>
      </c>
      <c r="F3205" s="23">
        <f ca="1">IFERROR(IF(ISBLANK(VLOOKUP($B3205,INDIRECT(nfl_game_result),MATCH(F$1,INDIRECT(nfl_game_result_header),0),FALSE)),"",VLOOKUP($B3205,INDIRECT(nfl_game_result),MATCH(F$1,INDIRECT(nfl_game_result_header),0),FALSE)),"error")</f>
        <v>40.5</v>
      </c>
      <c r="G3205" s="23">
        <f ca="1">IFERROR(IF(ISBLANK(VLOOKUP($B3205,INDIRECT(nfl_game_result),MATCH(G$1,INDIRECT(nfl_game_result_header),0),FALSE)),"",VLOOKUP($B3205,INDIRECT(nfl_game_result),MATCH(G$1,INDIRECT(nfl_game_result_header),0),FALSE)),"error")</f>
        <v>39.5</v>
      </c>
      <c r="H3205">
        <f ca="1">IFERROR(IF(ISBLANK(VLOOKUP($B3205,INDIRECT(nfl_game_result),MATCH(H$1,INDIRECT(nfl_game_result_header),0),FALSE)),"",VLOOKUP($B3205,INDIRECT(nfl_game_result),MATCH(H$1,INDIRECT(nfl_game_result_header),0),FALSE)),"error")</f>
        <v>27</v>
      </c>
      <c r="I3205">
        <f ca="1">IFERROR(IF(ISBLANK(VLOOKUP($B3205,INDIRECT(nfl_game_result),MATCH(I$1,INDIRECT(nfl_game_result_header),0),FALSE)),"",VLOOKUP($B3205,INDIRECT(nfl_game_result),MATCH(I$1,INDIRECT(nfl_game_result_header),0),FALSE)),"error")</f>
        <v>31</v>
      </c>
      <c r="J3205" t="str">
        <f ca="1">IFERROR(IF(ISBLANK(VLOOKUP($B3205,INDIRECT(nfl_game_result),MATCH(J$1,INDIRECT(nfl_game_result_header),0),FALSE)),"",VLOOKUP($B3205,INDIRECT(nfl_game_result),MATCH(J$1,INDIRECT(nfl_game_result_header),0),FALSE)),"error")</f>
        <v>CIN</v>
      </c>
      <c r="K3205" t="str">
        <f ca="1">IFERROR(IF(ISBLANK(VLOOKUP($B3205,INDIRECT(nfl_game_result),MATCH(K$1,INDIRECT(nfl_game_result_header),0),FALSE)),"",VLOOKUP($B3205,INDIRECT(nfl_game_result),MATCH(K$1,INDIRECT(nfl_game_result_header),0),FALSE)),"error")</f>
        <v>CIN</v>
      </c>
      <c r="L3205" s="23" t="str">
        <f ca="1">IFERROR(IF(ISBLANK(VLOOKUP($B3205,INDIRECT(nfl_game_result),MATCH(L$1,INDIRECT(nfl_game_result_header),0),FALSE)),"",VLOOKUP($B3205,INDIRECT(nfl_game_result),MATCH(L$1,INDIRECT(nfl_game_result_header),0),FALSE)),"error")</f>
        <v>O</v>
      </c>
      <c r="M3205" t="s">
        <v>16</v>
      </c>
      <c r="N3205">
        <v>-7</v>
      </c>
      <c r="O3205" t="s">
        <v>69</v>
      </c>
      <c r="P3205">
        <v>0.55000000000000004</v>
      </c>
      <c r="Q3205" t="s">
        <v>65</v>
      </c>
      <c r="V3205" s="23" t="s">
        <v>416</v>
      </c>
      <c r="W3205">
        <f ca="1">VALUE(LEFT(C3205, 4))</f>
        <v>2017</v>
      </c>
      <c r="X3205">
        <f ca="1">VALUE(MID(C3205,6,FIND("_",C3205,6)-6))</f>
        <v>17</v>
      </c>
      <c r="Y3205">
        <f ca="1">IF(NOT(OR(ISBLANK(D3205),ISBLANK(E3205),D3205="",E3205="")),D3205-E3205,"")</f>
        <v>-0.5</v>
      </c>
      <c r="Z3205">
        <f ca="1">IF(OR(NOT(ISNUMBER(D3205)),ISBLANK(D3205),D3205="",ISBLANK(N3205)),"",ABS(D3205-N3205))</f>
        <v>2.5</v>
      </c>
      <c r="AA3205">
        <f ca="1">IF(OR(ISBLANK(J3205),ISBLANK(O3205),J3205="",O3205=""),"",IF(J3205=O3205,1,0))</f>
        <v>1</v>
      </c>
      <c r="AB3205">
        <f ca="1">IF(OR(ISBLANK(K3205),ISBLANK(Q3205),K3205="",Q3205=""),"",IF(K3205=Q3205,1,0))</f>
        <v>0</v>
      </c>
      <c r="AC3205" s="23" t="str">
        <f t="shared" ca="1" si="49"/>
        <v/>
      </c>
    </row>
    <row r="3206" spans="1:29" x14ac:dyDescent="0.25">
      <c r="A3206" s="23">
        <v>3205</v>
      </c>
      <c r="B3206">
        <v>1586</v>
      </c>
      <c r="C3206" t="str">
        <f ca="1">IFERROR(VLOOKUP($B3206,INDIRECT(nfl_game_result),MATCH(C$1,INDIRECT(nfl_game_result_header),0),FALSE),"error")</f>
        <v>2017_17_OAK@LAC</v>
      </c>
      <c r="D3206">
        <f ca="1">IFERROR(IF(ISBLANK(VLOOKUP($B3206,INDIRECT(nfl_game_result),MATCH(D$1,INDIRECT(nfl_game_result_header),0),FALSE)),"",VLOOKUP($B3206,INDIRECT(nfl_game_result),MATCH(D$1,INDIRECT(nfl_game_result_header),0),FALSE)),"error")</f>
        <v>-8</v>
      </c>
      <c r="E3206">
        <f ca="1">IFERROR(IF(ISBLANK(VLOOKUP($B3206,INDIRECT(nfl_game_result),MATCH(E$1,INDIRECT(nfl_game_result_header),0),FALSE)),"",VLOOKUP($B3206,INDIRECT(nfl_game_result),MATCH(E$1,INDIRECT(nfl_game_result_header),0),FALSE)),"error")</f>
        <v>-7</v>
      </c>
      <c r="F3206" s="23">
        <f ca="1">IFERROR(IF(ISBLANK(VLOOKUP($B3206,INDIRECT(nfl_game_result),MATCH(F$1,INDIRECT(nfl_game_result_header),0),FALSE)),"",VLOOKUP($B3206,INDIRECT(nfl_game_result),MATCH(F$1,INDIRECT(nfl_game_result_header),0),FALSE)),"error")</f>
        <v>43</v>
      </c>
      <c r="G3206" s="23">
        <f ca="1">IFERROR(IF(ISBLANK(VLOOKUP($B3206,INDIRECT(nfl_game_result),MATCH(G$1,INDIRECT(nfl_game_result_header),0),FALSE)),"",VLOOKUP($B3206,INDIRECT(nfl_game_result),MATCH(G$1,INDIRECT(nfl_game_result_header),0),FALSE)),"error")</f>
        <v>42.5</v>
      </c>
      <c r="H3206">
        <f ca="1">IFERROR(IF(ISBLANK(VLOOKUP($B3206,INDIRECT(nfl_game_result),MATCH(H$1,INDIRECT(nfl_game_result_header),0),FALSE)),"",VLOOKUP($B3206,INDIRECT(nfl_game_result),MATCH(H$1,INDIRECT(nfl_game_result_header),0),FALSE)),"error")</f>
        <v>30</v>
      </c>
      <c r="I3206">
        <f ca="1">IFERROR(IF(ISBLANK(VLOOKUP($B3206,INDIRECT(nfl_game_result),MATCH(I$1,INDIRECT(nfl_game_result_header),0),FALSE)),"",VLOOKUP($B3206,INDIRECT(nfl_game_result),MATCH(I$1,INDIRECT(nfl_game_result_header),0),FALSE)),"error")</f>
        <v>10</v>
      </c>
      <c r="J3206" t="str">
        <f ca="1">IFERROR(IF(ISBLANK(VLOOKUP($B3206,INDIRECT(nfl_game_result),MATCH(J$1,INDIRECT(nfl_game_result_header),0),FALSE)),"",VLOOKUP($B3206,INDIRECT(nfl_game_result),MATCH(J$1,INDIRECT(nfl_game_result_header),0),FALSE)),"error")</f>
        <v>LAC</v>
      </c>
      <c r="K3206" t="str">
        <f ca="1">IFERROR(IF(ISBLANK(VLOOKUP($B3206,INDIRECT(nfl_game_result),MATCH(K$1,INDIRECT(nfl_game_result_header),0),FALSE)),"",VLOOKUP($B3206,INDIRECT(nfl_game_result),MATCH(K$1,INDIRECT(nfl_game_result_header),0),FALSE)),"error")</f>
        <v>LAC</v>
      </c>
      <c r="L3206" s="23" t="str">
        <f ca="1">IFERROR(IF(ISBLANK(VLOOKUP($B3206,INDIRECT(nfl_game_result),MATCH(L$1,INDIRECT(nfl_game_result_header),0),FALSE)),"",VLOOKUP($B3206,INDIRECT(nfl_game_result),MATCH(L$1,INDIRECT(nfl_game_result_header),0),FALSE)),"error")</f>
        <v>U</v>
      </c>
      <c r="M3206" t="s">
        <v>16</v>
      </c>
      <c r="N3206">
        <v>-6.5</v>
      </c>
      <c r="O3206" t="s">
        <v>122</v>
      </c>
      <c r="P3206">
        <v>0.56000000000000005</v>
      </c>
      <c r="Q3206" t="s">
        <v>122</v>
      </c>
      <c r="V3206" s="23" t="s">
        <v>416</v>
      </c>
      <c r="W3206">
        <f ca="1">VALUE(LEFT(C3206, 4))</f>
        <v>2017</v>
      </c>
      <c r="X3206">
        <f ca="1">VALUE(MID(C3206,6,FIND("_",C3206,6)-6))</f>
        <v>17</v>
      </c>
      <c r="Y3206">
        <f ca="1">IF(NOT(OR(ISBLANK(D3206),ISBLANK(E3206),D3206="",E3206="")),D3206-E3206,"")</f>
        <v>-1</v>
      </c>
      <c r="Z3206">
        <f ca="1">IF(OR(NOT(ISNUMBER(D3206)),ISBLANK(D3206),D3206="",ISBLANK(N3206)),"",ABS(D3206-N3206))</f>
        <v>1.5</v>
      </c>
      <c r="AA3206">
        <f ca="1">IF(OR(ISBLANK(J3206),ISBLANK(O3206),J3206="",O3206=""),"",IF(J3206=O3206,1,0))</f>
        <v>1</v>
      </c>
      <c r="AB3206">
        <f ca="1">IF(OR(ISBLANK(K3206),ISBLANK(Q3206),K3206="",Q3206=""),"",IF(K3206=Q3206,1,0))</f>
        <v>1</v>
      </c>
      <c r="AC3206" s="23" t="str">
        <f t="shared" ca="1" si="49"/>
        <v/>
      </c>
    </row>
    <row r="3207" spans="1:29" x14ac:dyDescent="0.25">
      <c r="A3207" s="23">
        <v>3206</v>
      </c>
      <c r="B3207">
        <v>1587</v>
      </c>
      <c r="C3207" t="str">
        <f ca="1">IFERROR(VLOOKUP($B3207,INDIRECT(nfl_game_result),MATCH(C$1,INDIRECT(nfl_game_result_header),0),FALSE),"error")</f>
        <v>2017_17_ARI@SEA</v>
      </c>
      <c r="D3207">
        <f ca="1">IFERROR(IF(ISBLANK(VLOOKUP($B3207,INDIRECT(nfl_game_result),MATCH(D$1,INDIRECT(nfl_game_result_header),0),FALSE)),"",VLOOKUP($B3207,INDIRECT(nfl_game_result),MATCH(D$1,INDIRECT(nfl_game_result_header),0),FALSE)),"error")</f>
        <v>-9</v>
      </c>
      <c r="E3207">
        <f ca="1">IFERROR(IF(ISBLANK(VLOOKUP($B3207,INDIRECT(nfl_game_result),MATCH(E$1,INDIRECT(nfl_game_result_header),0),FALSE)),"",VLOOKUP($B3207,INDIRECT(nfl_game_result),MATCH(E$1,INDIRECT(nfl_game_result_header),0),FALSE)),"error")</f>
        <v>-8.5</v>
      </c>
      <c r="F3207" s="23">
        <f ca="1">IFERROR(IF(ISBLANK(VLOOKUP($B3207,INDIRECT(nfl_game_result),MATCH(F$1,INDIRECT(nfl_game_result_header),0),FALSE)),"",VLOOKUP($B3207,INDIRECT(nfl_game_result),MATCH(F$1,INDIRECT(nfl_game_result_header),0),FALSE)),"error")</f>
        <v>38.5</v>
      </c>
      <c r="G3207" s="23">
        <f ca="1">IFERROR(IF(ISBLANK(VLOOKUP($B3207,INDIRECT(nfl_game_result),MATCH(G$1,INDIRECT(nfl_game_result_header),0),FALSE)),"",VLOOKUP($B3207,INDIRECT(nfl_game_result),MATCH(G$1,INDIRECT(nfl_game_result_header),0),FALSE)),"error")</f>
        <v>38.5</v>
      </c>
      <c r="H3207">
        <f ca="1">IFERROR(IF(ISBLANK(VLOOKUP($B3207,INDIRECT(nfl_game_result),MATCH(H$1,INDIRECT(nfl_game_result_header),0),FALSE)),"",VLOOKUP($B3207,INDIRECT(nfl_game_result),MATCH(H$1,INDIRECT(nfl_game_result_header),0),FALSE)),"error")</f>
        <v>24</v>
      </c>
      <c r="I3207">
        <f ca="1">IFERROR(IF(ISBLANK(VLOOKUP($B3207,INDIRECT(nfl_game_result),MATCH(I$1,INDIRECT(nfl_game_result_header),0),FALSE)),"",VLOOKUP($B3207,INDIRECT(nfl_game_result),MATCH(I$1,INDIRECT(nfl_game_result_header),0),FALSE)),"error")</f>
        <v>26</v>
      </c>
      <c r="J3207" t="str">
        <f ca="1">IFERROR(IF(ISBLANK(VLOOKUP($B3207,INDIRECT(nfl_game_result),MATCH(J$1,INDIRECT(nfl_game_result_header),0),FALSE)),"",VLOOKUP($B3207,INDIRECT(nfl_game_result),MATCH(J$1,INDIRECT(nfl_game_result_header),0),FALSE)),"error")</f>
        <v>ARI</v>
      </c>
      <c r="K3207" t="str">
        <f ca="1">IFERROR(IF(ISBLANK(VLOOKUP($B3207,INDIRECT(nfl_game_result),MATCH(K$1,INDIRECT(nfl_game_result_header),0),FALSE)),"",VLOOKUP($B3207,INDIRECT(nfl_game_result),MATCH(K$1,INDIRECT(nfl_game_result_header),0),FALSE)),"error")</f>
        <v>ARI</v>
      </c>
      <c r="L3207" s="23" t="str">
        <f ca="1">IFERROR(IF(ISBLANK(VLOOKUP($B3207,INDIRECT(nfl_game_result),MATCH(L$1,INDIRECT(nfl_game_result_header),0),FALSE)),"",VLOOKUP($B3207,INDIRECT(nfl_game_result),MATCH(L$1,INDIRECT(nfl_game_result_header),0),FALSE)),"error")</f>
        <v>O</v>
      </c>
      <c r="M3207" t="s">
        <v>16</v>
      </c>
      <c r="N3207">
        <v>-8</v>
      </c>
      <c r="O3207" t="s">
        <v>64</v>
      </c>
      <c r="P3207">
        <v>0.52</v>
      </c>
      <c r="Q3207" t="s">
        <v>89</v>
      </c>
      <c r="V3207" s="23" t="s">
        <v>416</v>
      </c>
      <c r="W3207">
        <f ca="1">VALUE(LEFT(C3207, 4))</f>
        <v>2017</v>
      </c>
      <c r="X3207">
        <f ca="1">VALUE(MID(C3207,6,FIND("_",C3207,6)-6))</f>
        <v>17</v>
      </c>
      <c r="Y3207">
        <f ca="1">IF(NOT(OR(ISBLANK(D3207),ISBLANK(E3207),D3207="",E3207="")),D3207-E3207,"")</f>
        <v>-0.5</v>
      </c>
      <c r="Z3207">
        <f ca="1">IF(OR(NOT(ISNUMBER(D3207)),ISBLANK(D3207),D3207="",ISBLANK(N3207)),"",ABS(D3207-N3207))</f>
        <v>1</v>
      </c>
      <c r="AA3207">
        <f ca="1">IF(OR(ISBLANK(J3207),ISBLANK(O3207),J3207="",O3207=""),"",IF(J3207=O3207,1,0))</f>
        <v>1</v>
      </c>
      <c r="AB3207">
        <f ca="1">IF(OR(ISBLANK(K3207),ISBLANK(Q3207),K3207="",Q3207=""),"",IF(K3207=Q3207,1,0))</f>
        <v>0</v>
      </c>
      <c r="AC3207" s="23" t="str">
        <f t="shared" ca="1" si="49"/>
        <v/>
      </c>
    </row>
    <row r="3208" spans="1:29" x14ac:dyDescent="0.25">
      <c r="A3208" s="23">
        <v>3207</v>
      </c>
      <c r="B3208">
        <v>1588</v>
      </c>
      <c r="C3208" t="str">
        <f ca="1">IFERROR(VLOOKUP($B3208,INDIRECT(nfl_game_result),MATCH(C$1,INDIRECT(nfl_game_result_header),0),FALSE),"error")</f>
        <v>2017_17_SFO@LAR</v>
      </c>
      <c r="D3208">
        <f ca="1">IFERROR(IF(ISBLANK(VLOOKUP($B3208,INDIRECT(nfl_game_result),MATCH(D$1,INDIRECT(nfl_game_result_header),0),FALSE)),"",VLOOKUP($B3208,INDIRECT(nfl_game_result),MATCH(D$1,INDIRECT(nfl_game_result_header),0),FALSE)),"error")</f>
        <v>1</v>
      </c>
      <c r="E3208">
        <f ca="1">IFERROR(IF(ISBLANK(VLOOKUP($B3208,INDIRECT(nfl_game_result),MATCH(E$1,INDIRECT(nfl_game_result_header),0),FALSE)),"",VLOOKUP($B3208,INDIRECT(nfl_game_result),MATCH(E$1,INDIRECT(nfl_game_result_header),0),FALSE)),"error")</f>
        <v>5.5</v>
      </c>
      <c r="F3208" s="23">
        <f ca="1">IFERROR(IF(ISBLANK(VLOOKUP($B3208,INDIRECT(nfl_game_result),MATCH(F$1,INDIRECT(nfl_game_result_header),0),FALSE)),"",VLOOKUP($B3208,INDIRECT(nfl_game_result),MATCH(F$1,INDIRECT(nfl_game_result_header),0),FALSE)),"error")</f>
        <v>44.5</v>
      </c>
      <c r="G3208" s="23">
        <f ca="1">IFERROR(IF(ISBLANK(VLOOKUP($B3208,INDIRECT(nfl_game_result),MATCH(G$1,INDIRECT(nfl_game_result_header),0),FALSE)),"",VLOOKUP($B3208,INDIRECT(nfl_game_result),MATCH(G$1,INDIRECT(nfl_game_result_header),0),FALSE)),"error")</f>
        <v>44</v>
      </c>
      <c r="H3208">
        <f ca="1">IFERROR(IF(ISBLANK(VLOOKUP($B3208,INDIRECT(nfl_game_result),MATCH(H$1,INDIRECT(nfl_game_result_header),0),FALSE)),"",VLOOKUP($B3208,INDIRECT(nfl_game_result),MATCH(H$1,INDIRECT(nfl_game_result_header),0),FALSE)),"error")</f>
        <v>13</v>
      </c>
      <c r="I3208">
        <f ca="1">IFERROR(IF(ISBLANK(VLOOKUP($B3208,INDIRECT(nfl_game_result),MATCH(I$1,INDIRECT(nfl_game_result_header),0),FALSE)),"",VLOOKUP($B3208,INDIRECT(nfl_game_result),MATCH(I$1,INDIRECT(nfl_game_result_header),0),FALSE)),"error")</f>
        <v>34</v>
      </c>
      <c r="J3208" t="str">
        <f ca="1">IFERROR(IF(ISBLANK(VLOOKUP($B3208,INDIRECT(nfl_game_result),MATCH(J$1,INDIRECT(nfl_game_result_header),0),FALSE)),"",VLOOKUP($B3208,INDIRECT(nfl_game_result),MATCH(J$1,INDIRECT(nfl_game_result_header),0),FALSE)),"error")</f>
        <v>SFO</v>
      </c>
      <c r="K3208" t="str">
        <f ca="1">IFERROR(IF(ISBLANK(VLOOKUP($B3208,INDIRECT(nfl_game_result),MATCH(K$1,INDIRECT(nfl_game_result_header),0),FALSE)),"",VLOOKUP($B3208,INDIRECT(nfl_game_result),MATCH(K$1,INDIRECT(nfl_game_result_header),0),FALSE)),"error")</f>
        <v>SFO</v>
      </c>
      <c r="L3208" s="23" t="str">
        <f ca="1">IFERROR(IF(ISBLANK(VLOOKUP($B3208,INDIRECT(nfl_game_result),MATCH(L$1,INDIRECT(nfl_game_result_header),0),FALSE)),"",VLOOKUP($B3208,INDIRECT(nfl_game_result),MATCH(L$1,INDIRECT(nfl_game_result_header),0),FALSE)),"error")</f>
        <v>O</v>
      </c>
      <c r="M3208" t="s">
        <v>16</v>
      </c>
      <c r="N3208">
        <v>-7</v>
      </c>
      <c r="O3208" t="s">
        <v>333</v>
      </c>
      <c r="P3208">
        <v>0.57999999999999996</v>
      </c>
      <c r="Q3208" t="s">
        <v>333</v>
      </c>
      <c r="V3208" s="23" t="s">
        <v>416</v>
      </c>
      <c r="W3208">
        <f ca="1">VALUE(LEFT(C3208, 4))</f>
        <v>2017</v>
      </c>
      <c r="X3208">
        <f ca="1">VALUE(MID(C3208,6,FIND("_",C3208,6)-6))</f>
        <v>17</v>
      </c>
      <c r="Y3208">
        <f ca="1">IF(NOT(OR(ISBLANK(D3208),ISBLANK(E3208),D3208="",E3208="")),D3208-E3208,"")</f>
        <v>-4.5</v>
      </c>
      <c r="Z3208">
        <f ca="1">IF(OR(NOT(ISNUMBER(D3208)),ISBLANK(D3208),D3208="",ISBLANK(N3208)),"",ABS(D3208-N3208))</f>
        <v>8</v>
      </c>
      <c r="AA3208">
        <f ca="1">IF(OR(ISBLANK(J3208),ISBLANK(O3208),J3208="",O3208=""),"",IF(J3208=O3208,1,0))</f>
        <v>1</v>
      </c>
      <c r="AB3208">
        <f ca="1">IF(OR(ISBLANK(K3208),ISBLANK(Q3208),K3208="",Q3208=""),"",IF(K3208=Q3208,1,0))</f>
        <v>1</v>
      </c>
      <c r="AC3208" s="23" t="str">
        <f t="shared" ca="1" si="49"/>
        <v/>
      </c>
    </row>
    <row r="3209" spans="1:29" x14ac:dyDescent="0.25">
      <c r="A3209" s="23">
        <v>3208</v>
      </c>
      <c r="B3209">
        <v>1589</v>
      </c>
      <c r="C3209" t="str">
        <f ca="1">IFERROR(VLOOKUP($B3209,INDIRECT(nfl_game_result),MATCH(C$1,INDIRECT(nfl_game_result_header),0),FALSE),"error")</f>
        <v>2017_17_CAR@ATL</v>
      </c>
      <c r="D3209">
        <f ca="1">IFERROR(IF(ISBLANK(VLOOKUP($B3209,INDIRECT(nfl_game_result),MATCH(D$1,INDIRECT(nfl_game_result_header),0),FALSE)),"",VLOOKUP($B3209,INDIRECT(nfl_game_result),MATCH(D$1,INDIRECT(nfl_game_result_header),0),FALSE)),"error")</f>
        <v>-4</v>
      </c>
      <c r="E3209">
        <f ca="1">IFERROR(IF(ISBLANK(VLOOKUP($B3209,INDIRECT(nfl_game_result),MATCH(E$1,INDIRECT(nfl_game_result_header),0),FALSE)),"",VLOOKUP($B3209,INDIRECT(nfl_game_result),MATCH(E$1,INDIRECT(nfl_game_result_header),0),FALSE)),"error")</f>
        <v>-4</v>
      </c>
      <c r="F3209" s="23">
        <f ca="1">IFERROR(IF(ISBLANK(VLOOKUP($B3209,INDIRECT(nfl_game_result),MATCH(F$1,INDIRECT(nfl_game_result_header),0),FALSE)),"",VLOOKUP($B3209,INDIRECT(nfl_game_result),MATCH(F$1,INDIRECT(nfl_game_result_header),0),FALSE)),"error")</f>
        <v>46</v>
      </c>
      <c r="G3209" s="23">
        <f ca="1">IFERROR(IF(ISBLANK(VLOOKUP($B3209,INDIRECT(nfl_game_result),MATCH(G$1,INDIRECT(nfl_game_result_header),0),FALSE)),"",VLOOKUP($B3209,INDIRECT(nfl_game_result),MATCH(G$1,INDIRECT(nfl_game_result_header),0),FALSE)),"error")</f>
        <v>45</v>
      </c>
      <c r="H3209">
        <f ca="1">IFERROR(IF(ISBLANK(VLOOKUP($B3209,INDIRECT(nfl_game_result),MATCH(H$1,INDIRECT(nfl_game_result_header),0),FALSE)),"",VLOOKUP($B3209,INDIRECT(nfl_game_result),MATCH(H$1,INDIRECT(nfl_game_result_header),0),FALSE)),"error")</f>
        <v>22</v>
      </c>
      <c r="I3209">
        <f ca="1">IFERROR(IF(ISBLANK(VLOOKUP($B3209,INDIRECT(nfl_game_result),MATCH(I$1,INDIRECT(nfl_game_result_header),0),FALSE)),"",VLOOKUP($B3209,INDIRECT(nfl_game_result),MATCH(I$1,INDIRECT(nfl_game_result_header),0),FALSE)),"error")</f>
        <v>10</v>
      </c>
      <c r="J3209" t="str">
        <f ca="1">IFERROR(IF(ISBLANK(VLOOKUP($B3209,INDIRECT(nfl_game_result),MATCH(J$1,INDIRECT(nfl_game_result_header),0),FALSE)),"",VLOOKUP($B3209,INDIRECT(nfl_game_result),MATCH(J$1,INDIRECT(nfl_game_result_header),0),FALSE)),"error")</f>
        <v>ATL</v>
      </c>
      <c r="K3209" t="str">
        <f ca="1">IFERROR(IF(ISBLANK(VLOOKUP($B3209,INDIRECT(nfl_game_result),MATCH(K$1,INDIRECT(nfl_game_result_header),0),FALSE)),"",VLOOKUP($B3209,INDIRECT(nfl_game_result),MATCH(K$1,INDIRECT(nfl_game_result_header),0),FALSE)),"error")</f>
        <v>ATL</v>
      </c>
      <c r="L3209" s="23" t="str">
        <f ca="1">IFERROR(IF(ISBLANK(VLOOKUP($B3209,INDIRECT(nfl_game_result),MATCH(L$1,INDIRECT(nfl_game_result_header),0),FALSE)),"",VLOOKUP($B3209,INDIRECT(nfl_game_result),MATCH(L$1,INDIRECT(nfl_game_result_header),0),FALSE)),"error")</f>
        <v>U</v>
      </c>
      <c r="M3209" t="s">
        <v>16</v>
      </c>
      <c r="N3209">
        <v>1</v>
      </c>
      <c r="O3209" t="s">
        <v>67</v>
      </c>
      <c r="P3209">
        <v>0.57999999999999996</v>
      </c>
      <c r="Q3209" t="s">
        <v>67</v>
      </c>
      <c r="V3209" s="23" t="s">
        <v>416</v>
      </c>
      <c r="W3209">
        <f ca="1">VALUE(LEFT(C3209, 4))</f>
        <v>2017</v>
      </c>
      <c r="X3209">
        <f ca="1">VALUE(MID(C3209,6,FIND("_",C3209,6)-6))</f>
        <v>17</v>
      </c>
      <c r="Y3209">
        <f ca="1">IF(NOT(OR(ISBLANK(D3209),ISBLANK(E3209),D3209="",E3209="")),D3209-E3209,"")</f>
        <v>0</v>
      </c>
      <c r="Z3209">
        <f ca="1">IF(OR(NOT(ISNUMBER(D3209)),ISBLANK(D3209),D3209="",ISBLANK(N3209)),"",ABS(D3209-N3209))</f>
        <v>5</v>
      </c>
      <c r="AA3209">
        <f ca="1">IF(OR(ISBLANK(J3209),ISBLANK(O3209),J3209="",O3209=""),"",IF(J3209=O3209,1,0))</f>
        <v>0</v>
      </c>
      <c r="AB3209">
        <f ca="1">IF(OR(ISBLANK(K3209),ISBLANK(Q3209),K3209="",Q3209=""),"",IF(K3209=Q3209,1,0))</f>
        <v>0</v>
      </c>
      <c r="AC3209" s="23" t="str">
        <f t="shared" ca="1" si="49"/>
        <v/>
      </c>
    </row>
    <row r="3210" spans="1:29" x14ac:dyDescent="0.25">
      <c r="A3210" s="23">
        <v>3209</v>
      </c>
      <c r="B3210">
        <v>1590</v>
      </c>
      <c r="C3210" t="str">
        <f ca="1">IFERROR(VLOOKUP($B3210,INDIRECT(nfl_game_result),MATCH(C$1,INDIRECT(nfl_game_result_header),0),FALSE),"error")</f>
        <v>2017_17_KCY@DEN</v>
      </c>
      <c r="D3210">
        <f ca="1">IFERROR(IF(ISBLANK(VLOOKUP($B3210,INDIRECT(nfl_game_result),MATCH(D$1,INDIRECT(nfl_game_result_header),0),FALSE)),"",VLOOKUP($B3210,INDIRECT(nfl_game_result),MATCH(D$1,INDIRECT(nfl_game_result_header),0),FALSE)),"error")</f>
        <v>-3.5</v>
      </c>
      <c r="E3210">
        <f ca="1">IFERROR(IF(ISBLANK(VLOOKUP($B3210,INDIRECT(nfl_game_result),MATCH(E$1,INDIRECT(nfl_game_result_header),0),FALSE)),"",VLOOKUP($B3210,INDIRECT(nfl_game_result),MATCH(E$1,INDIRECT(nfl_game_result_header),0),FALSE)),"error")</f>
        <v>-3</v>
      </c>
      <c r="F3210" s="23">
        <f ca="1">IFERROR(IF(ISBLANK(VLOOKUP($B3210,INDIRECT(nfl_game_result),MATCH(F$1,INDIRECT(nfl_game_result_header),0),FALSE)),"",VLOOKUP($B3210,INDIRECT(nfl_game_result),MATCH(F$1,INDIRECT(nfl_game_result_header),0),FALSE)),"error")</f>
        <v>38.5</v>
      </c>
      <c r="G3210" s="23">
        <f ca="1">IFERROR(IF(ISBLANK(VLOOKUP($B3210,INDIRECT(nfl_game_result),MATCH(G$1,INDIRECT(nfl_game_result_header),0),FALSE)),"",VLOOKUP($B3210,INDIRECT(nfl_game_result),MATCH(G$1,INDIRECT(nfl_game_result_header),0),FALSE)),"error")</f>
        <v>37.5</v>
      </c>
      <c r="H3210">
        <f ca="1">IFERROR(IF(ISBLANK(VLOOKUP($B3210,INDIRECT(nfl_game_result),MATCH(H$1,INDIRECT(nfl_game_result_header),0),FALSE)),"",VLOOKUP($B3210,INDIRECT(nfl_game_result),MATCH(H$1,INDIRECT(nfl_game_result_header),0),FALSE)),"error")</f>
        <v>24</v>
      </c>
      <c r="I3210">
        <f ca="1">IFERROR(IF(ISBLANK(VLOOKUP($B3210,INDIRECT(nfl_game_result),MATCH(I$1,INDIRECT(nfl_game_result_header),0),FALSE)),"",VLOOKUP($B3210,INDIRECT(nfl_game_result),MATCH(I$1,INDIRECT(nfl_game_result_header),0),FALSE)),"error")</f>
        <v>27</v>
      </c>
      <c r="J3210" t="str">
        <f ca="1">IFERROR(IF(ISBLANK(VLOOKUP($B3210,INDIRECT(nfl_game_result),MATCH(J$1,INDIRECT(nfl_game_result_header),0),FALSE)),"",VLOOKUP($B3210,INDIRECT(nfl_game_result),MATCH(J$1,INDIRECT(nfl_game_result_header),0),FALSE)),"error")</f>
        <v>KCY</v>
      </c>
      <c r="K3210" t="str">
        <f ca="1">IFERROR(IF(ISBLANK(VLOOKUP($B3210,INDIRECT(nfl_game_result),MATCH(K$1,INDIRECT(nfl_game_result_header),0),FALSE)),"",VLOOKUP($B3210,INDIRECT(nfl_game_result),MATCH(K$1,INDIRECT(nfl_game_result_header),0),FALSE)),"error")</f>
        <v>KCY</v>
      </c>
      <c r="L3210" s="23" t="str">
        <f ca="1">IFERROR(IF(ISBLANK(VLOOKUP($B3210,INDIRECT(nfl_game_result),MATCH(L$1,INDIRECT(nfl_game_result_header),0),FALSE)),"",VLOOKUP($B3210,INDIRECT(nfl_game_result),MATCH(L$1,INDIRECT(nfl_game_result_header),0),FALSE)),"error")</f>
        <v>O</v>
      </c>
      <c r="M3210" t="s">
        <v>16</v>
      </c>
      <c r="N3210">
        <v>4.5</v>
      </c>
      <c r="O3210" t="s">
        <v>72</v>
      </c>
      <c r="P3210">
        <v>0.51</v>
      </c>
      <c r="Q3210" t="s">
        <v>72</v>
      </c>
      <c r="V3210" s="23" t="s">
        <v>416</v>
      </c>
      <c r="W3210">
        <f ca="1">VALUE(LEFT(C3210, 4))</f>
        <v>2017</v>
      </c>
      <c r="X3210">
        <f ca="1">VALUE(MID(C3210,6,FIND("_",C3210,6)-6))</f>
        <v>17</v>
      </c>
      <c r="Y3210">
        <f ca="1">IF(NOT(OR(ISBLANK(D3210),ISBLANK(E3210),D3210="",E3210="")),D3210-E3210,"")</f>
        <v>-0.5</v>
      </c>
      <c r="Z3210">
        <f ca="1">IF(OR(NOT(ISNUMBER(D3210)),ISBLANK(D3210),D3210="",ISBLANK(N3210)),"",ABS(D3210-N3210))</f>
        <v>8</v>
      </c>
      <c r="AA3210">
        <f ca="1">IF(OR(ISBLANK(J3210),ISBLANK(O3210),J3210="",O3210=""),"",IF(J3210=O3210,1,0))</f>
        <v>0</v>
      </c>
      <c r="AB3210">
        <f ca="1">IF(OR(ISBLANK(K3210),ISBLANK(Q3210),K3210="",Q3210=""),"",IF(K3210=Q3210,1,0))</f>
        <v>0</v>
      </c>
      <c r="AC3210" s="23" t="str">
        <f t="shared" ca="1" si="49"/>
        <v/>
      </c>
    </row>
    <row r="3211" spans="1:29" x14ac:dyDescent="0.25">
      <c r="A3211" s="23">
        <v>3210</v>
      </c>
      <c r="B3211">
        <v>1591</v>
      </c>
      <c r="C3211" t="str">
        <f ca="1">IFERROR(VLOOKUP($B3211,INDIRECT(nfl_game_result),MATCH(C$1,INDIRECT(nfl_game_result_header),0),FALSE),"error")</f>
        <v>2017_17_NOR@TBY</v>
      </c>
      <c r="D3211">
        <f ca="1">IFERROR(IF(ISBLANK(VLOOKUP($B3211,INDIRECT(nfl_game_result),MATCH(D$1,INDIRECT(nfl_game_result_header),0),FALSE)),"",VLOOKUP($B3211,INDIRECT(nfl_game_result),MATCH(D$1,INDIRECT(nfl_game_result_header),0),FALSE)),"error")</f>
        <v>7</v>
      </c>
      <c r="E3211">
        <f ca="1">IFERROR(IF(ISBLANK(VLOOKUP($B3211,INDIRECT(nfl_game_result),MATCH(E$1,INDIRECT(nfl_game_result_header),0),FALSE)),"",VLOOKUP($B3211,INDIRECT(nfl_game_result),MATCH(E$1,INDIRECT(nfl_game_result_header),0),FALSE)),"error")</f>
        <v>6</v>
      </c>
      <c r="F3211" s="23">
        <f ca="1">IFERROR(IF(ISBLANK(VLOOKUP($B3211,INDIRECT(nfl_game_result),MATCH(F$1,INDIRECT(nfl_game_result_header),0),FALSE)),"",VLOOKUP($B3211,INDIRECT(nfl_game_result),MATCH(F$1,INDIRECT(nfl_game_result_header),0),FALSE)),"error")</f>
        <v>50.5</v>
      </c>
      <c r="G3211" s="23">
        <f ca="1">IFERROR(IF(ISBLANK(VLOOKUP($B3211,INDIRECT(nfl_game_result),MATCH(G$1,INDIRECT(nfl_game_result_header),0),FALSE)),"",VLOOKUP($B3211,INDIRECT(nfl_game_result),MATCH(G$1,INDIRECT(nfl_game_result_header),0),FALSE)),"error")</f>
        <v>48.5</v>
      </c>
      <c r="H3211">
        <f ca="1">IFERROR(IF(ISBLANK(VLOOKUP($B3211,INDIRECT(nfl_game_result),MATCH(H$1,INDIRECT(nfl_game_result_header),0),FALSE)),"",VLOOKUP($B3211,INDIRECT(nfl_game_result),MATCH(H$1,INDIRECT(nfl_game_result_header),0),FALSE)),"error")</f>
        <v>31</v>
      </c>
      <c r="I3211">
        <f ca="1">IFERROR(IF(ISBLANK(VLOOKUP($B3211,INDIRECT(nfl_game_result),MATCH(I$1,INDIRECT(nfl_game_result_header),0),FALSE)),"",VLOOKUP($B3211,INDIRECT(nfl_game_result),MATCH(I$1,INDIRECT(nfl_game_result_header),0),FALSE)),"error")</f>
        <v>24</v>
      </c>
      <c r="J3211" t="str">
        <f ca="1">IFERROR(IF(ISBLANK(VLOOKUP($B3211,INDIRECT(nfl_game_result),MATCH(J$1,INDIRECT(nfl_game_result_header),0),FALSE)),"",VLOOKUP($B3211,INDIRECT(nfl_game_result),MATCH(J$1,INDIRECT(nfl_game_result_header),0),FALSE)),"error")</f>
        <v>TBY</v>
      </c>
      <c r="K3211" t="str">
        <f ca="1">IFERROR(IF(ISBLANK(VLOOKUP($B3211,INDIRECT(nfl_game_result),MATCH(K$1,INDIRECT(nfl_game_result_header),0),FALSE)),"",VLOOKUP($B3211,INDIRECT(nfl_game_result),MATCH(K$1,INDIRECT(nfl_game_result_header),0),FALSE)),"error")</f>
        <v>TBY</v>
      </c>
      <c r="L3211" s="23" t="str">
        <f ca="1">IFERROR(IF(ISBLANK(VLOOKUP($B3211,INDIRECT(nfl_game_result),MATCH(L$1,INDIRECT(nfl_game_result_header),0),FALSE)),"",VLOOKUP($B3211,INDIRECT(nfl_game_result),MATCH(L$1,INDIRECT(nfl_game_result_header),0),FALSE)),"error")</f>
        <v>O</v>
      </c>
      <c r="M3211" t="s">
        <v>16</v>
      </c>
      <c r="N3211">
        <v>5.5</v>
      </c>
      <c r="O3211" t="s">
        <v>335</v>
      </c>
      <c r="P3211">
        <v>0.63</v>
      </c>
      <c r="Q3211" t="s">
        <v>335</v>
      </c>
      <c r="V3211" s="23" t="s">
        <v>416</v>
      </c>
      <c r="W3211">
        <f ca="1">VALUE(LEFT(C3211, 4))</f>
        <v>2017</v>
      </c>
      <c r="X3211">
        <f ca="1">VALUE(MID(C3211,6,FIND("_",C3211,6)-6))</f>
        <v>17</v>
      </c>
      <c r="Y3211">
        <f ca="1">IF(NOT(OR(ISBLANK(D3211),ISBLANK(E3211),D3211="",E3211="")),D3211-E3211,"")</f>
        <v>1</v>
      </c>
      <c r="Z3211">
        <f ca="1">IF(OR(NOT(ISNUMBER(D3211)),ISBLANK(D3211),D3211="",ISBLANK(N3211)),"",ABS(D3211-N3211))</f>
        <v>1.5</v>
      </c>
      <c r="AA3211">
        <f ca="1">IF(OR(ISBLANK(J3211),ISBLANK(O3211),J3211="",O3211=""),"",IF(J3211=O3211,1,0))</f>
        <v>0</v>
      </c>
      <c r="AB3211">
        <f ca="1">IF(OR(ISBLANK(K3211),ISBLANK(Q3211),K3211="",Q3211=""),"",IF(K3211=Q3211,1,0))</f>
        <v>0</v>
      </c>
      <c r="AC3211" s="23" t="str">
        <f t="shared" ca="1" si="49"/>
        <v/>
      </c>
    </row>
    <row r="3212" spans="1:29" x14ac:dyDescent="0.25">
      <c r="A3212" s="23">
        <v>3211</v>
      </c>
      <c r="B3212">
        <v>1576</v>
      </c>
      <c r="C3212" t="str">
        <f ca="1">IFERROR(VLOOKUP($B3212,INDIRECT(nfl_game_result),MATCH(C$1,INDIRECT(nfl_game_result_header),0),FALSE),"error")</f>
        <v>2017_17_GBY@DET</v>
      </c>
      <c r="D3212">
        <f ca="1">IFERROR(IF(ISBLANK(VLOOKUP($B3212,INDIRECT(nfl_game_result),MATCH(D$1,INDIRECT(nfl_game_result_header),0),FALSE)),"",VLOOKUP($B3212,INDIRECT(nfl_game_result),MATCH(D$1,INDIRECT(nfl_game_result_header),0),FALSE)),"error")</f>
        <v>-7</v>
      </c>
      <c r="E3212">
        <f ca="1">IFERROR(IF(ISBLANK(VLOOKUP($B3212,INDIRECT(nfl_game_result),MATCH(E$1,INDIRECT(nfl_game_result_header),0),FALSE)),"",VLOOKUP($B3212,INDIRECT(nfl_game_result),MATCH(E$1,INDIRECT(nfl_game_result_header),0),FALSE)),"error")</f>
        <v>-7</v>
      </c>
      <c r="F3212" s="23">
        <f ca="1">IFERROR(IF(ISBLANK(VLOOKUP($B3212,INDIRECT(nfl_game_result),MATCH(F$1,INDIRECT(nfl_game_result_header),0),FALSE)),"",VLOOKUP($B3212,INDIRECT(nfl_game_result),MATCH(F$1,INDIRECT(nfl_game_result_header),0),FALSE)),"error")</f>
        <v>43</v>
      </c>
      <c r="G3212" s="23">
        <f ca="1">IFERROR(IF(ISBLANK(VLOOKUP($B3212,INDIRECT(nfl_game_result),MATCH(G$1,INDIRECT(nfl_game_result_header),0),FALSE)),"",VLOOKUP($B3212,INDIRECT(nfl_game_result),MATCH(G$1,INDIRECT(nfl_game_result_header),0),FALSE)),"error")</f>
        <v>44.5</v>
      </c>
      <c r="H3212">
        <f ca="1">IFERROR(IF(ISBLANK(VLOOKUP($B3212,INDIRECT(nfl_game_result),MATCH(H$1,INDIRECT(nfl_game_result_header),0),FALSE)),"",VLOOKUP($B3212,INDIRECT(nfl_game_result),MATCH(H$1,INDIRECT(nfl_game_result_header),0),FALSE)),"error")</f>
        <v>35</v>
      </c>
      <c r="I3212">
        <f ca="1">IFERROR(IF(ISBLANK(VLOOKUP($B3212,INDIRECT(nfl_game_result),MATCH(I$1,INDIRECT(nfl_game_result_header),0),FALSE)),"",VLOOKUP($B3212,INDIRECT(nfl_game_result),MATCH(I$1,INDIRECT(nfl_game_result_header),0),FALSE)),"error")</f>
        <v>11</v>
      </c>
      <c r="J3212" t="str">
        <f ca="1">IFERROR(IF(ISBLANK(VLOOKUP($B3212,INDIRECT(nfl_game_result),MATCH(J$1,INDIRECT(nfl_game_result_header),0),FALSE)),"",VLOOKUP($B3212,INDIRECT(nfl_game_result),MATCH(J$1,INDIRECT(nfl_game_result_header),0),FALSE)),"error")</f>
        <v>DET</v>
      </c>
      <c r="K3212" t="str">
        <f ca="1">IFERROR(IF(ISBLANK(VLOOKUP($B3212,INDIRECT(nfl_game_result),MATCH(K$1,INDIRECT(nfl_game_result_header),0),FALSE)),"",VLOOKUP($B3212,INDIRECT(nfl_game_result),MATCH(K$1,INDIRECT(nfl_game_result_header),0),FALSE)),"error")</f>
        <v>DET</v>
      </c>
      <c r="L3212" s="23" t="str">
        <f ca="1">IFERROR(IF(ISBLANK(VLOOKUP($B3212,INDIRECT(nfl_game_result),MATCH(L$1,INDIRECT(nfl_game_result_header),0),FALSE)),"",VLOOKUP($B3212,INDIRECT(nfl_game_result),MATCH(L$1,INDIRECT(nfl_game_result_header),0),FALSE)),"error")</f>
        <v>O</v>
      </c>
      <c r="M3212" t="s">
        <v>14</v>
      </c>
      <c r="N3212">
        <v>-6</v>
      </c>
      <c r="O3212" t="s">
        <v>73</v>
      </c>
      <c r="P3212">
        <v>0.59</v>
      </c>
      <c r="Q3212" t="s">
        <v>73</v>
      </c>
      <c r="V3212" s="23" t="s">
        <v>416</v>
      </c>
      <c r="W3212">
        <f ca="1">VALUE(LEFT(C3212, 4))</f>
        <v>2017</v>
      </c>
      <c r="X3212">
        <f ca="1">VALUE(MID(C3212,6,FIND("_",C3212,6)-6))</f>
        <v>17</v>
      </c>
      <c r="Y3212">
        <f ca="1">IF(NOT(OR(ISBLANK(D3212),ISBLANK(E3212),D3212="",E3212="")),D3212-E3212,"")</f>
        <v>0</v>
      </c>
      <c r="Z3212">
        <f ca="1">IF(OR(NOT(ISNUMBER(D3212)),ISBLANK(D3212),D3212="",ISBLANK(N3212)),"",ABS(D3212-N3212))</f>
        <v>1</v>
      </c>
      <c r="AA3212">
        <f ca="1">IF(OR(ISBLANK(J3212),ISBLANK(O3212),J3212="",O3212=""),"",IF(J3212=O3212,1,0))</f>
        <v>1</v>
      </c>
      <c r="AB3212">
        <f ca="1">IF(OR(ISBLANK(K3212),ISBLANK(Q3212),K3212="",Q3212=""),"",IF(K3212=Q3212,1,0))</f>
        <v>1</v>
      </c>
      <c r="AC3212" s="23" t="str">
        <f t="shared" ca="1" si="49"/>
        <v/>
      </c>
    </row>
    <row r="3213" spans="1:29" x14ac:dyDescent="0.25">
      <c r="A3213" s="23">
        <v>3212</v>
      </c>
      <c r="B3213">
        <v>1577</v>
      </c>
      <c r="C3213" t="str">
        <f ca="1">IFERROR(VLOOKUP($B3213,INDIRECT(nfl_game_result),MATCH(C$1,INDIRECT(nfl_game_result_header),0),FALSE),"error")</f>
        <v>2017_17_CHI@MIN</v>
      </c>
      <c r="D3213">
        <f ca="1">IFERROR(IF(ISBLANK(VLOOKUP($B3213,INDIRECT(nfl_game_result),MATCH(D$1,INDIRECT(nfl_game_result_header),0),FALSE)),"",VLOOKUP($B3213,INDIRECT(nfl_game_result),MATCH(D$1,INDIRECT(nfl_game_result_header),0),FALSE)),"error")</f>
        <v>-12</v>
      </c>
      <c r="E3213">
        <f ca="1">IFERROR(IF(ISBLANK(VLOOKUP($B3213,INDIRECT(nfl_game_result),MATCH(E$1,INDIRECT(nfl_game_result_header),0),FALSE)),"",VLOOKUP($B3213,INDIRECT(nfl_game_result),MATCH(E$1,INDIRECT(nfl_game_result_header),0),FALSE)),"error")</f>
        <v>-12.5</v>
      </c>
      <c r="F3213" s="23">
        <f ca="1">IFERROR(IF(ISBLANK(VLOOKUP($B3213,INDIRECT(nfl_game_result),MATCH(F$1,INDIRECT(nfl_game_result_header),0),FALSE)),"",VLOOKUP($B3213,INDIRECT(nfl_game_result),MATCH(F$1,INDIRECT(nfl_game_result_header),0),FALSE)),"error")</f>
        <v>39.5</v>
      </c>
      <c r="G3213" s="23">
        <f ca="1">IFERROR(IF(ISBLANK(VLOOKUP($B3213,INDIRECT(nfl_game_result),MATCH(G$1,INDIRECT(nfl_game_result_header),0),FALSE)),"",VLOOKUP($B3213,INDIRECT(nfl_game_result),MATCH(G$1,INDIRECT(nfl_game_result_header),0),FALSE)),"error")</f>
        <v>38.5</v>
      </c>
      <c r="H3213">
        <f ca="1">IFERROR(IF(ISBLANK(VLOOKUP($B3213,INDIRECT(nfl_game_result),MATCH(H$1,INDIRECT(nfl_game_result_header),0),FALSE)),"",VLOOKUP($B3213,INDIRECT(nfl_game_result),MATCH(H$1,INDIRECT(nfl_game_result_header),0),FALSE)),"error")</f>
        <v>23</v>
      </c>
      <c r="I3213">
        <f ca="1">IFERROR(IF(ISBLANK(VLOOKUP($B3213,INDIRECT(nfl_game_result),MATCH(I$1,INDIRECT(nfl_game_result_header),0),FALSE)),"",VLOOKUP($B3213,INDIRECT(nfl_game_result),MATCH(I$1,INDIRECT(nfl_game_result_header),0),FALSE)),"error")</f>
        <v>10</v>
      </c>
      <c r="J3213" t="str">
        <f ca="1">IFERROR(IF(ISBLANK(VLOOKUP($B3213,INDIRECT(nfl_game_result),MATCH(J$1,INDIRECT(nfl_game_result_header),0),FALSE)),"",VLOOKUP($B3213,INDIRECT(nfl_game_result),MATCH(J$1,INDIRECT(nfl_game_result_header),0),FALSE)),"error")</f>
        <v>MIN</v>
      </c>
      <c r="K3213" t="str">
        <f ca="1">IFERROR(IF(ISBLANK(VLOOKUP($B3213,INDIRECT(nfl_game_result),MATCH(K$1,INDIRECT(nfl_game_result_header),0),FALSE)),"",VLOOKUP($B3213,INDIRECT(nfl_game_result),MATCH(K$1,INDIRECT(nfl_game_result_header),0),FALSE)),"error")</f>
        <v>MIN</v>
      </c>
      <c r="L3213" s="23" t="str">
        <f ca="1">IFERROR(IF(ISBLANK(VLOOKUP($B3213,INDIRECT(nfl_game_result),MATCH(L$1,INDIRECT(nfl_game_result_header),0),FALSE)),"",VLOOKUP($B3213,INDIRECT(nfl_game_result),MATCH(L$1,INDIRECT(nfl_game_result_header),0),FALSE)),"error")</f>
        <v>U</v>
      </c>
      <c r="M3213" t="s">
        <v>14</v>
      </c>
      <c r="N3213">
        <v>-11</v>
      </c>
      <c r="O3213" t="s">
        <v>68</v>
      </c>
      <c r="P3213">
        <v>0.51</v>
      </c>
      <c r="Q3213" t="s">
        <v>80</v>
      </c>
      <c r="V3213" s="23" t="s">
        <v>416</v>
      </c>
      <c r="W3213">
        <f ca="1">VALUE(LEFT(C3213, 4))</f>
        <v>2017</v>
      </c>
      <c r="X3213">
        <f ca="1">VALUE(MID(C3213,6,FIND("_",C3213,6)-6))</f>
        <v>17</v>
      </c>
      <c r="Y3213">
        <f ca="1">IF(NOT(OR(ISBLANK(D3213),ISBLANK(E3213),D3213="",E3213="")),D3213-E3213,"")</f>
        <v>0.5</v>
      </c>
      <c r="Z3213">
        <f ca="1">IF(OR(NOT(ISNUMBER(D3213)),ISBLANK(D3213),D3213="",ISBLANK(N3213)),"",ABS(D3213-N3213))</f>
        <v>1</v>
      </c>
      <c r="AA3213">
        <f ca="1">IF(OR(ISBLANK(J3213),ISBLANK(O3213),J3213="",O3213=""),"",IF(J3213=O3213,1,0))</f>
        <v>0</v>
      </c>
      <c r="AB3213">
        <f ca="1">IF(OR(ISBLANK(K3213),ISBLANK(Q3213),K3213="",Q3213=""),"",IF(K3213=Q3213,1,0))</f>
        <v>1</v>
      </c>
      <c r="AC3213" s="23" t="str">
        <f t="shared" ca="1" si="49"/>
        <v/>
      </c>
    </row>
    <row r="3214" spans="1:29" x14ac:dyDescent="0.25">
      <c r="A3214" s="23">
        <v>3213</v>
      </c>
      <c r="B3214">
        <v>1578</v>
      </c>
      <c r="C3214" t="str">
        <f ca="1">IFERROR(VLOOKUP($B3214,INDIRECT(nfl_game_result),MATCH(C$1,INDIRECT(nfl_game_result_header),0),FALSE),"error")</f>
        <v>2017_17_HOU@IND</v>
      </c>
      <c r="D3214">
        <f ca="1">IFERROR(IF(ISBLANK(VLOOKUP($B3214,INDIRECT(nfl_game_result),MATCH(D$1,INDIRECT(nfl_game_result_header),0),FALSE)),"",VLOOKUP($B3214,INDIRECT(nfl_game_result),MATCH(D$1,INDIRECT(nfl_game_result_header),0),FALSE)),"error")</f>
        <v>-3.5</v>
      </c>
      <c r="E3214">
        <f ca="1">IFERROR(IF(ISBLANK(VLOOKUP($B3214,INDIRECT(nfl_game_result),MATCH(E$1,INDIRECT(nfl_game_result_header),0),FALSE)),"",VLOOKUP($B3214,INDIRECT(nfl_game_result),MATCH(E$1,INDIRECT(nfl_game_result_header),0),FALSE)),"error")</f>
        <v>-5.5</v>
      </c>
      <c r="F3214" s="23">
        <f ca="1">IFERROR(IF(ISBLANK(VLOOKUP($B3214,INDIRECT(nfl_game_result),MATCH(F$1,INDIRECT(nfl_game_result_header),0),FALSE)),"",VLOOKUP($B3214,INDIRECT(nfl_game_result),MATCH(F$1,INDIRECT(nfl_game_result_header),0),FALSE)),"error")</f>
        <v>41</v>
      </c>
      <c r="G3214" s="23">
        <f ca="1">IFERROR(IF(ISBLANK(VLOOKUP($B3214,INDIRECT(nfl_game_result),MATCH(G$1,INDIRECT(nfl_game_result_header),0),FALSE)),"",VLOOKUP($B3214,INDIRECT(nfl_game_result),MATCH(G$1,INDIRECT(nfl_game_result_header),0),FALSE)),"error")</f>
        <v>42</v>
      </c>
      <c r="H3214">
        <f ca="1">IFERROR(IF(ISBLANK(VLOOKUP($B3214,INDIRECT(nfl_game_result),MATCH(H$1,INDIRECT(nfl_game_result_header),0),FALSE)),"",VLOOKUP($B3214,INDIRECT(nfl_game_result),MATCH(H$1,INDIRECT(nfl_game_result_header),0),FALSE)),"error")</f>
        <v>22</v>
      </c>
      <c r="I3214">
        <f ca="1">IFERROR(IF(ISBLANK(VLOOKUP($B3214,INDIRECT(nfl_game_result),MATCH(I$1,INDIRECT(nfl_game_result_header),0),FALSE)),"",VLOOKUP($B3214,INDIRECT(nfl_game_result),MATCH(I$1,INDIRECT(nfl_game_result_header),0),FALSE)),"error")</f>
        <v>13</v>
      </c>
      <c r="J3214" t="str">
        <f ca="1">IFERROR(IF(ISBLANK(VLOOKUP($B3214,INDIRECT(nfl_game_result),MATCH(J$1,INDIRECT(nfl_game_result_header),0),FALSE)),"",VLOOKUP($B3214,INDIRECT(nfl_game_result),MATCH(J$1,INDIRECT(nfl_game_result_header),0),FALSE)),"error")</f>
        <v>IND</v>
      </c>
      <c r="K3214" t="str">
        <f ca="1">IFERROR(IF(ISBLANK(VLOOKUP($B3214,INDIRECT(nfl_game_result),MATCH(K$1,INDIRECT(nfl_game_result_header),0),FALSE)),"",VLOOKUP($B3214,INDIRECT(nfl_game_result),MATCH(K$1,INDIRECT(nfl_game_result_header),0),FALSE)),"error")</f>
        <v>IND</v>
      </c>
      <c r="L3214" s="23" t="str">
        <f ca="1">IFERROR(IF(ISBLANK(VLOOKUP($B3214,INDIRECT(nfl_game_result),MATCH(L$1,INDIRECT(nfl_game_result_header),0),FALSE)),"",VLOOKUP($B3214,INDIRECT(nfl_game_result),MATCH(L$1,INDIRECT(nfl_game_result_header),0),FALSE)),"error")</f>
        <v>U</v>
      </c>
      <c r="M3214" t="s">
        <v>14</v>
      </c>
      <c r="N3214">
        <v>-3</v>
      </c>
      <c r="O3214" t="s">
        <v>76</v>
      </c>
      <c r="P3214">
        <v>0.56000000000000005</v>
      </c>
      <c r="Q3214" t="s">
        <v>76</v>
      </c>
      <c r="V3214" s="23" t="s">
        <v>416</v>
      </c>
      <c r="W3214">
        <f ca="1">VALUE(LEFT(C3214, 4))</f>
        <v>2017</v>
      </c>
      <c r="X3214">
        <f ca="1">VALUE(MID(C3214,6,FIND("_",C3214,6)-6))</f>
        <v>17</v>
      </c>
      <c r="Y3214">
        <f ca="1">IF(NOT(OR(ISBLANK(D3214),ISBLANK(E3214),D3214="",E3214="")),D3214-E3214,"")</f>
        <v>2</v>
      </c>
      <c r="Z3214">
        <f ca="1">IF(OR(NOT(ISNUMBER(D3214)),ISBLANK(D3214),D3214="",ISBLANK(N3214)),"",ABS(D3214-N3214))</f>
        <v>0.5</v>
      </c>
      <c r="AA3214">
        <f ca="1">IF(OR(ISBLANK(J3214),ISBLANK(O3214),J3214="",O3214=""),"",IF(J3214=O3214,1,0))</f>
        <v>1</v>
      </c>
      <c r="AB3214">
        <f ca="1">IF(OR(ISBLANK(K3214),ISBLANK(Q3214),K3214="",Q3214=""),"",IF(K3214=Q3214,1,0))</f>
        <v>1</v>
      </c>
      <c r="AC3214" s="23" t="str">
        <f t="shared" ca="1" si="49"/>
        <v/>
      </c>
    </row>
    <row r="3215" spans="1:29" x14ac:dyDescent="0.25">
      <c r="A3215" s="23">
        <v>3214</v>
      </c>
      <c r="B3215">
        <v>1579</v>
      </c>
      <c r="C3215" t="str">
        <f ca="1">IFERROR(VLOOKUP($B3215,INDIRECT(nfl_game_result),MATCH(C$1,INDIRECT(nfl_game_result_header),0),FALSE),"error")</f>
        <v>2017_17_CLE@PIT</v>
      </c>
      <c r="D3215">
        <f ca="1">IFERROR(IF(ISBLANK(VLOOKUP($B3215,INDIRECT(nfl_game_result),MATCH(D$1,INDIRECT(nfl_game_result_header),0),FALSE)),"",VLOOKUP($B3215,INDIRECT(nfl_game_result),MATCH(D$1,INDIRECT(nfl_game_result_header),0),FALSE)),"error")</f>
        <v>-11</v>
      </c>
      <c r="E3215">
        <f ca="1">IFERROR(IF(ISBLANK(VLOOKUP($B3215,INDIRECT(nfl_game_result),MATCH(E$1,INDIRECT(nfl_game_result_header),0),FALSE)),"",VLOOKUP($B3215,INDIRECT(nfl_game_result),MATCH(E$1,INDIRECT(nfl_game_result_header),0),FALSE)),"error")</f>
        <v>-6</v>
      </c>
      <c r="F3215" s="23">
        <f ca="1">IFERROR(IF(ISBLANK(VLOOKUP($B3215,INDIRECT(nfl_game_result),MATCH(F$1,INDIRECT(nfl_game_result_header),0),FALSE)),"",VLOOKUP($B3215,INDIRECT(nfl_game_result),MATCH(F$1,INDIRECT(nfl_game_result_header),0),FALSE)),"error")</f>
        <v>39</v>
      </c>
      <c r="G3215" s="23">
        <f ca="1">IFERROR(IF(ISBLANK(VLOOKUP($B3215,INDIRECT(nfl_game_result),MATCH(G$1,INDIRECT(nfl_game_result_header),0),FALSE)),"",VLOOKUP($B3215,INDIRECT(nfl_game_result),MATCH(G$1,INDIRECT(nfl_game_result_header),0),FALSE)),"error")</f>
        <v>38</v>
      </c>
      <c r="H3215">
        <f ca="1">IFERROR(IF(ISBLANK(VLOOKUP($B3215,INDIRECT(nfl_game_result),MATCH(H$1,INDIRECT(nfl_game_result_header),0),FALSE)),"",VLOOKUP($B3215,INDIRECT(nfl_game_result),MATCH(H$1,INDIRECT(nfl_game_result_header),0),FALSE)),"error")</f>
        <v>28</v>
      </c>
      <c r="I3215">
        <f ca="1">IFERROR(IF(ISBLANK(VLOOKUP($B3215,INDIRECT(nfl_game_result),MATCH(I$1,INDIRECT(nfl_game_result_header),0),FALSE)),"",VLOOKUP($B3215,INDIRECT(nfl_game_result),MATCH(I$1,INDIRECT(nfl_game_result_header),0),FALSE)),"error")</f>
        <v>24</v>
      </c>
      <c r="J3215" t="str">
        <f ca="1">IFERROR(IF(ISBLANK(VLOOKUP($B3215,INDIRECT(nfl_game_result),MATCH(J$1,INDIRECT(nfl_game_result_header),0),FALSE)),"",VLOOKUP($B3215,INDIRECT(nfl_game_result),MATCH(J$1,INDIRECT(nfl_game_result_header),0),FALSE)),"error")</f>
        <v>CLE</v>
      </c>
      <c r="K3215" t="str">
        <f ca="1">IFERROR(IF(ISBLANK(VLOOKUP($B3215,INDIRECT(nfl_game_result),MATCH(K$1,INDIRECT(nfl_game_result_header),0),FALSE)),"",VLOOKUP($B3215,INDIRECT(nfl_game_result),MATCH(K$1,INDIRECT(nfl_game_result_header),0),FALSE)),"error")</f>
        <v>PIT</v>
      </c>
      <c r="L3215" s="23" t="str">
        <f ca="1">IFERROR(IF(ISBLANK(VLOOKUP($B3215,INDIRECT(nfl_game_result),MATCH(L$1,INDIRECT(nfl_game_result_header),0),FALSE)),"",VLOOKUP($B3215,INDIRECT(nfl_game_result),MATCH(L$1,INDIRECT(nfl_game_result_header),0),FALSE)),"error")</f>
        <v>O</v>
      </c>
      <c r="M3215" t="s">
        <v>14</v>
      </c>
      <c r="N3215">
        <v>-13.5</v>
      </c>
      <c r="O3215" t="s">
        <v>70</v>
      </c>
      <c r="P3215">
        <v>0.61</v>
      </c>
      <c r="Q3215" t="s">
        <v>70</v>
      </c>
      <c r="V3215" s="23" t="s">
        <v>416</v>
      </c>
      <c r="W3215">
        <f ca="1">VALUE(LEFT(C3215, 4))</f>
        <v>2017</v>
      </c>
      <c r="X3215">
        <f ca="1">VALUE(MID(C3215,6,FIND("_",C3215,6)-6))</f>
        <v>17</v>
      </c>
      <c r="Y3215">
        <f ca="1">IF(NOT(OR(ISBLANK(D3215),ISBLANK(E3215),D3215="",E3215="")),D3215-E3215,"")</f>
        <v>-5</v>
      </c>
      <c r="Z3215">
        <f ca="1">IF(OR(NOT(ISNUMBER(D3215)),ISBLANK(D3215),D3215="",ISBLANK(N3215)),"",ABS(D3215-N3215))</f>
        <v>2.5</v>
      </c>
      <c r="AA3215">
        <f ca="1">IF(OR(ISBLANK(J3215),ISBLANK(O3215),J3215="",O3215=""),"",IF(J3215=O3215,1,0))</f>
        <v>1</v>
      </c>
      <c r="AB3215">
        <f ca="1">IF(OR(ISBLANK(K3215),ISBLANK(Q3215),K3215="",Q3215=""),"",IF(K3215=Q3215,1,0))</f>
        <v>0</v>
      </c>
      <c r="AC3215" s="23" t="str">
        <f t="shared" ca="1" si="49"/>
        <v/>
      </c>
    </row>
    <row r="3216" spans="1:29" x14ac:dyDescent="0.25">
      <c r="A3216" s="23">
        <v>3215</v>
      </c>
      <c r="B3216">
        <v>1580</v>
      </c>
      <c r="C3216" t="str">
        <f ca="1">IFERROR(VLOOKUP($B3216,INDIRECT(nfl_game_result),MATCH(C$1,INDIRECT(nfl_game_result_header),0),FALSE),"error")</f>
        <v>2017_17_NYJ@NWE</v>
      </c>
      <c r="D3216">
        <f ca="1">IFERROR(IF(ISBLANK(VLOOKUP($B3216,INDIRECT(nfl_game_result),MATCH(D$1,INDIRECT(nfl_game_result_header),0),FALSE)),"",VLOOKUP($B3216,INDIRECT(nfl_game_result),MATCH(D$1,INDIRECT(nfl_game_result_header),0),FALSE)),"error")</f>
        <v>-15.5</v>
      </c>
      <c r="E3216">
        <f ca="1">IFERROR(IF(ISBLANK(VLOOKUP($B3216,INDIRECT(nfl_game_result),MATCH(E$1,INDIRECT(nfl_game_result_header),0),FALSE)),"",VLOOKUP($B3216,INDIRECT(nfl_game_result),MATCH(E$1,INDIRECT(nfl_game_result_header),0),FALSE)),"error")</f>
        <v>-15.5</v>
      </c>
      <c r="F3216" s="23">
        <f ca="1">IFERROR(IF(ISBLANK(VLOOKUP($B3216,INDIRECT(nfl_game_result),MATCH(F$1,INDIRECT(nfl_game_result_header),0),FALSE)),"",VLOOKUP($B3216,INDIRECT(nfl_game_result),MATCH(F$1,INDIRECT(nfl_game_result_header),0),FALSE)),"error")</f>
        <v>45</v>
      </c>
      <c r="G3216" s="23">
        <f ca="1">IFERROR(IF(ISBLANK(VLOOKUP($B3216,INDIRECT(nfl_game_result),MATCH(G$1,INDIRECT(nfl_game_result_header),0),FALSE)),"",VLOOKUP($B3216,INDIRECT(nfl_game_result),MATCH(G$1,INDIRECT(nfl_game_result_header),0),FALSE)),"error")</f>
        <v>43</v>
      </c>
      <c r="H3216">
        <f ca="1">IFERROR(IF(ISBLANK(VLOOKUP($B3216,INDIRECT(nfl_game_result),MATCH(H$1,INDIRECT(nfl_game_result_header),0),FALSE)),"",VLOOKUP($B3216,INDIRECT(nfl_game_result),MATCH(H$1,INDIRECT(nfl_game_result_header),0),FALSE)),"error")</f>
        <v>26</v>
      </c>
      <c r="I3216">
        <f ca="1">IFERROR(IF(ISBLANK(VLOOKUP($B3216,INDIRECT(nfl_game_result),MATCH(I$1,INDIRECT(nfl_game_result_header),0),FALSE)),"",VLOOKUP($B3216,INDIRECT(nfl_game_result),MATCH(I$1,INDIRECT(nfl_game_result_header),0),FALSE)),"error")</f>
        <v>6</v>
      </c>
      <c r="J3216" t="str">
        <f ca="1">IFERROR(IF(ISBLANK(VLOOKUP($B3216,INDIRECT(nfl_game_result),MATCH(J$1,INDIRECT(nfl_game_result_header),0),FALSE)),"",VLOOKUP($B3216,INDIRECT(nfl_game_result),MATCH(J$1,INDIRECT(nfl_game_result_header),0),FALSE)),"error")</f>
        <v>NWE</v>
      </c>
      <c r="K3216" t="str">
        <f ca="1">IFERROR(IF(ISBLANK(VLOOKUP($B3216,INDIRECT(nfl_game_result),MATCH(K$1,INDIRECT(nfl_game_result_header),0),FALSE)),"",VLOOKUP($B3216,INDIRECT(nfl_game_result),MATCH(K$1,INDIRECT(nfl_game_result_header),0),FALSE)),"error")</f>
        <v>NWE</v>
      </c>
      <c r="L3216" s="23" t="str">
        <f ca="1">IFERROR(IF(ISBLANK(VLOOKUP($B3216,INDIRECT(nfl_game_result),MATCH(L$1,INDIRECT(nfl_game_result_header),0),FALSE)),"",VLOOKUP($B3216,INDIRECT(nfl_game_result),MATCH(L$1,INDIRECT(nfl_game_result_header),0),FALSE)),"error")</f>
        <v>U</v>
      </c>
      <c r="M3216" t="s">
        <v>14</v>
      </c>
      <c r="N3216">
        <v>-16.5</v>
      </c>
      <c r="O3216" t="s">
        <v>332</v>
      </c>
      <c r="P3216">
        <v>0.55000000000000004</v>
      </c>
      <c r="Q3216" t="s">
        <v>332</v>
      </c>
      <c r="V3216" s="23" t="s">
        <v>416</v>
      </c>
      <c r="W3216">
        <f ca="1">VALUE(LEFT(C3216, 4))</f>
        <v>2017</v>
      </c>
      <c r="X3216">
        <f ca="1">VALUE(MID(C3216,6,FIND("_",C3216,6)-6))</f>
        <v>17</v>
      </c>
      <c r="Y3216">
        <f ca="1">IF(NOT(OR(ISBLANK(D3216),ISBLANK(E3216),D3216="",E3216="")),D3216-E3216,"")</f>
        <v>0</v>
      </c>
      <c r="Z3216">
        <f ca="1">IF(OR(NOT(ISNUMBER(D3216)),ISBLANK(D3216),D3216="",ISBLANK(N3216)),"",ABS(D3216-N3216))</f>
        <v>1</v>
      </c>
      <c r="AA3216">
        <f ca="1">IF(OR(ISBLANK(J3216),ISBLANK(O3216),J3216="",O3216=""),"",IF(J3216=O3216,1,0))</f>
        <v>1</v>
      </c>
      <c r="AB3216">
        <f ca="1">IF(OR(ISBLANK(K3216),ISBLANK(Q3216),K3216="",Q3216=""),"",IF(K3216=Q3216,1,0))</f>
        <v>1</v>
      </c>
      <c r="AC3216" s="23" t="str">
        <f t="shared" ca="1" si="49"/>
        <v/>
      </c>
    </row>
    <row r="3217" spans="1:29" x14ac:dyDescent="0.25">
      <c r="A3217" s="23">
        <v>3216</v>
      </c>
      <c r="B3217">
        <v>1581</v>
      </c>
      <c r="C3217" t="str">
        <f ca="1">IFERROR(VLOOKUP($B3217,INDIRECT(nfl_game_result),MATCH(C$1,INDIRECT(nfl_game_result_header),0),FALSE),"error")</f>
        <v>2017_17_WAS@NYG</v>
      </c>
      <c r="D3217">
        <f ca="1">IFERROR(IF(ISBLANK(VLOOKUP($B3217,INDIRECT(nfl_game_result),MATCH(D$1,INDIRECT(nfl_game_result_header),0),FALSE)),"",VLOOKUP($B3217,INDIRECT(nfl_game_result),MATCH(D$1,INDIRECT(nfl_game_result_header),0),FALSE)),"error")</f>
        <v>3</v>
      </c>
      <c r="E3217">
        <f ca="1">IFERROR(IF(ISBLANK(VLOOKUP($B3217,INDIRECT(nfl_game_result),MATCH(E$1,INDIRECT(nfl_game_result_header),0),FALSE)),"",VLOOKUP($B3217,INDIRECT(nfl_game_result),MATCH(E$1,INDIRECT(nfl_game_result_header),0),FALSE)),"error")</f>
        <v>4</v>
      </c>
      <c r="F3217" s="23">
        <f ca="1">IFERROR(IF(ISBLANK(VLOOKUP($B3217,INDIRECT(nfl_game_result),MATCH(F$1,INDIRECT(nfl_game_result_header),0),FALSE)),"",VLOOKUP($B3217,INDIRECT(nfl_game_result),MATCH(F$1,INDIRECT(nfl_game_result_header),0),FALSE)),"error")</f>
        <v>38.5</v>
      </c>
      <c r="G3217" s="23">
        <f ca="1">IFERROR(IF(ISBLANK(VLOOKUP($B3217,INDIRECT(nfl_game_result),MATCH(G$1,INDIRECT(nfl_game_result_header),0),FALSE)),"",VLOOKUP($B3217,INDIRECT(nfl_game_result),MATCH(G$1,INDIRECT(nfl_game_result_header),0),FALSE)),"error")</f>
        <v>40</v>
      </c>
      <c r="H3217">
        <f ca="1">IFERROR(IF(ISBLANK(VLOOKUP($B3217,INDIRECT(nfl_game_result),MATCH(H$1,INDIRECT(nfl_game_result_header),0),FALSE)),"",VLOOKUP($B3217,INDIRECT(nfl_game_result),MATCH(H$1,INDIRECT(nfl_game_result_header),0),FALSE)),"error")</f>
        <v>18</v>
      </c>
      <c r="I3217">
        <f ca="1">IFERROR(IF(ISBLANK(VLOOKUP($B3217,INDIRECT(nfl_game_result),MATCH(I$1,INDIRECT(nfl_game_result_header),0),FALSE)),"",VLOOKUP($B3217,INDIRECT(nfl_game_result),MATCH(I$1,INDIRECT(nfl_game_result_header),0),FALSE)),"error")</f>
        <v>10</v>
      </c>
      <c r="J3217" t="str">
        <f ca="1">IFERROR(IF(ISBLANK(VLOOKUP($B3217,INDIRECT(nfl_game_result),MATCH(J$1,INDIRECT(nfl_game_result_header),0),FALSE)),"",VLOOKUP($B3217,INDIRECT(nfl_game_result),MATCH(J$1,INDIRECT(nfl_game_result_header),0),FALSE)),"error")</f>
        <v>NYG</v>
      </c>
      <c r="K3217" t="str">
        <f ca="1">IFERROR(IF(ISBLANK(VLOOKUP($B3217,INDIRECT(nfl_game_result),MATCH(K$1,INDIRECT(nfl_game_result_header),0),FALSE)),"",VLOOKUP($B3217,INDIRECT(nfl_game_result),MATCH(K$1,INDIRECT(nfl_game_result_header),0),FALSE)),"error")</f>
        <v>NYG</v>
      </c>
      <c r="L3217" s="23" t="str">
        <f ca="1">IFERROR(IF(ISBLANK(VLOOKUP($B3217,INDIRECT(nfl_game_result),MATCH(L$1,INDIRECT(nfl_game_result_header),0),FALSE)),"",VLOOKUP($B3217,INDIRECT(nfl_game_result),MATCH(L$1,INDIRECT(nfl_game_result_header),0),FALSE)),"error")</f>
        <v>U</v>
      </c>
      <c r="M3217" t="s">
        <v>14</v>
      </c>
      <c r="N3217">
        <v>1</v>
      </c>
      <c r="O3217" t="s">
        <v>94</v>
      </c>
      <c r="P3217">
        <v>0.54</v>
      </c>
      <c r="Q3217" t="s">
        <v>94</v>
      </c>
      <c r="V3217" s="23" t="s">
        <v>416</v>
      </c>
      <c r="W3217">
        <f ca="1">VALUE(LEFT(C3217, 4))</f>
        <v>2017</v>
      </c>
      <c r="X3217">
        <f ca="1">VALUE(MID(C3217,6,FIND("_",C3217,6)-6))</f>
        <v>17</v>
      </c>
      <c r="Y3217">
        <f ca="1">IF(NOT(OR(ISBLANK(D3217),ISBLANK(E3217),D3217="",E3217="")),D3217-E3217,"")</f>
        <v>-1</v>
      </c>
      <c r="Z3217">
        <f ca="1">IF(OR(NOT(ISNUMBER(D3217)),ISBLANK(D3217),D3217="",ISBLANK(N3217)),"",ABS(D3217-N3217))</f>
        <v>2</v>
      </c>
      <c r="AA3217">
        <f ca="1">IF(OR(ISBLANK(J3217),ISBLANK(O3217),J3217="",O3217=""),"",IF(J3217=O3217,1,0))</f>
        <v>0</v>
      </c>
      <c r="AB3217">
        <f ca="1">IF(OR(ISBLANK(K3217),ISBLANK(Q3217),K3217="",Q3217=""),"",IF(K3217=Q3217,1,0))</f>
        <v>0</v>
      </c>
      <c r="AC3217" s="23" t="str">
        <f t="shared" ca="1" si="49"/>
        <v/>
      </c>
    </row>
    <row r="3218" spans="1:29" x14ac:dyDescent="0.25">
      <c r="A3218" s="23">
        <v>3217</v>
      </c>
      <c r="B3218">
        <v>1582</v>
      </c>
      <c r="C3218" t="str">
        <f ca="1">IFERROR(VLOOKUP($B3218,INDIRECT(nfl_game_result),MATCH(C$1,INDIRECT(nfl_game_result_header),0),FALSE),"error")</f>
        <v>2017_17_DAL@PHI</v>
      </c>
      <c r="D3218">
        <f ca="1">IFERROR(IF(ISBLANK(VLOOKUP($B3218,INDIRECT(nfl_game_result),MATCH(D$1,INDIRECT(nfl_game_result_header),0),FALSE)),"",VLOOKUP($B3218,INDIRECT(nfl_game_result),MATCH(D$1,INDIRECT(nfl_game_result_header),0),FALSE)),"error")</f>
        <v>2.5</v>
      </c>
      <c r="E3218">
        <f ca="1">IFERROR(IF(ISBLANK(VLOOKUP($B3218,INDIRECT(nfl_game_result),MATCH(E$1,INDIRECT(nfl_game_result_header),0),FALSE)),"",VLOOKUP($B3218,INDIRECT(nfl_game_result),MATCH(E$1,INDIRECT(nfl_game_result_header),0),FALSE)),"error")</f>
        <v>3.5</v>
      </c>
      <c r="F3218" s="23">
        <f ca="1">IFERROR(IF(ISBLANK(VLOOKUP($B3218,INDIRECT(nfl_game_result),MATCH(F$1,INDIRECT(nfl_game_result_header),0),FALSE)),"",VLOOKUP($B3218,INDIRECT(nfl_game_result),MATCH(F$1,INDIRECT(nfl_game_result_header),0),FALSE)),"error")</f>
        <v>41</v>
      </c>
      <c r="G3218" s="23">
        <f ca="1">IFERROR(IF(ISBLANK(VLOOKUP($B3218,INDIRECT(nfl_game_result),MATCH(G$1,INDIRECT(nfl_game_result_header),0),FALSE)),"",VLOOKUP($B3218,INDIRECT(nfl_game_result),MATCH(G$1,INDIRECT(nfl_game_result_header),0),FALSE)),"error")</f>
        <v>40</v>
      </c>
      <c r="H3218">
        <f ca="1">IFERROR(IF(ISBLANK(VLOOKUP($B3218,INDIRECT(nfl_game_result),MATCH(H$1,INDIRECT(nfl_game_result_header),0),FALSE)),"",VLOOKUP($B3218,INDIRECT(nfl_game_result),MATCH(H$1,INDIRECT(nfl_game_result_header),0),FALSE)),"error")</f>
        <v>0</v>
      </c>
      <c r="I3218">
        <f ca="1">IFERROR(IF(ISBLANK(VLOOKUP($B3218,INDIRECT(nfl_game_result),MATCH(I$1,INDIRECT(nfl_game_result_header),0),FALSE)),"",VLOOKUP($B3218,INDIRECT(nfl_game_result),MATCH(I$1,INDIRECT(nfl_game_result_header),0),FALSE)),"error")</f>
        <v>6</v>
      </c>
      <c r="J3218" t="str">
        <f ca="1">IFERROR(IF(ISBLANK(VLOOKUP($B3218,INDIRECT(nfl_game_result),MATCH(J$1,INDIRECT(nfl_game_result_header),0),FALSE)),"",VLOOKUP($B3218,INDIRECT(nfl_game_result),MATCH(J$1,INDIRECT(nfl_game_result_header),0),FALSE)),"error")</f>
        <v>DAL</v>
      </c>
      <c r="K3218" t="str">
        <f ca="1">IFERROR(IF(ISBLANK(VLOOKUP($B3218,INDIRECT(nfl_game_result),MATCH(K$1,INDIRECT(nfl_game_result_header),0),FALSE)),"",VLOOKUP($B3218,INDIRECT(nfl_game_result),MATCH(K$1,INDIRECT(nfl_game_result_header),0),FALSE)),"error")</f>
        <v>DAL</v>
      </c>
      <c r="L3218" s="23" t="str">
        <f ca="1">IFERROR(IF(ISBLANK(VLOOKUP($B3218,INDIRECT(nfl_game_result),MATCH(L$1,INDIRECT(nfl_game_result_header),0),FALSE)),"",VLOOKUP($B3218,INDIRECT(nfl_game_result),MATCH(L$1,INDIRECT(nfl_game_result_header),0),FALSE)),"error")</f>
        <v>U</v>
      </c>
      <c r="M3218" t="s">
        <v>14</v>
      </c>
      <c r="N3218">
        <v>-6</v>
      </c>
      <c r="O3218" t="s">
        <v>71</v>
      </c>
      <c r="P3218">
        <v>0.56999999999999995</v>
      </c>
      <c r="Q3218" t="s">
        <v>71</v>
      </c>
      <c r="V3218" s="23" t="s">
        <v>416</v>
      </c>
      <c r="W3218">
        <f ca="1">VALUE(LEFT(C3218, 4))</f>
        <v>2017</v>
      </c>
      <c r="X3218">
        <f ca="1">VALUE(MID(C3218,6,FIND("_",C3218,6)-6))</f>
        <v>17</v>
      </c>
      <c r="Y3218">
        <f ca="1">IF(NOT(OR(ISBLANK(D3218),ISBLANK(E3218),D3218="",E3218="")),D3218-E3218,"")</f>
        <v>-1</v>
      </c>
      <c r="Z3218">
        <f ca="1">IF(OR(NOT(ISNUMBER(D3218)),ISBLANK(D3218),D3218="",ISBLANK(N3218)),"",ABS(D3218-N3218))</f>
        <v>8.5</v>
      </c>
      <c r="AA3218">
        <f ca="1">IF(OR(ISBLANK(J3218),ISBLANK(O3218),J3218="",O3218=""),"",IF(J3218=O3218,1,0))</f>
        <v>1</v>
      </c>
      <c r="AB3218">
        <f ca="1">IF(OR(ISBLANK(K3218),ISBLANK(Q3218),K3218="",Q3218=""),"",IF(K3218=Q3218,1,0))</f>
        <v>1</v>
      </c>
      <c r="AC3218" s="23" t="str">
        <f t="shared" ref="AC3218:AC3249" ca="1" si="50">IF(OR(ISBLANK(L3218),ISBLANK(T3218),L3218="",T3218=""),"",IF(L3218=T3218,1,0))</f>
        <v/>
      </c>
    </row>
    <row r="3219" spans="1:29" x14ac:dyDescent="0.25">
      <c r="A3219" s="23">
        <v>3218</v>
      </c>
      <c r="B3219">
        <v>1583</v>
      </c>
      <c r="C3219" t="str">
        <f ca="1">IFERROR(VLOOKUP($B3219,INDIRECT(nfl_game_result),MATCH(C$1,INDIRECT(nfl_game_result_header),0),FALSE),"error")</f>
        <v>2017_17_JAX@TEN</v>
      </c>
      <c r="D3219">
        <f ca="1">IFERROR(IF(ISBLANK(VLOOKUP($B3219,INDIRECT(nfl_game_result),MATCH(D$1,INDIRECT(nfl_game_result_header),0),FALSE)),"",VLOOKUP($B3219,INDIRECT(nfl_game_result),MATCH(D$1,INDIRECT(nfl_game_result_header),0),FALSE)),"error")</f>
        <v>-3.5</v>
      </c>
      <c r="E3219">
        <f ca="1">IFERROR(IF(ISBLANK(VLOOKUP($B3219,INDIRECT(nfl_game_result),MATCH(E$1,INDIRECT(nfl_game_result_header),0),FALSE)),"",VLOOKUP($B3219,INDIRECT(nfl_game_result),MATCH(E$1,INDIRECT(nfl_game_result_header),0),FALSE)),"error")</f>
        <v>-2</v>
      </c>
      <c r="F3219" s="23">
        <f ca="1">IFERROR(IF(ISBLANK(VLOOKUP($B3219,INDIRECT(nfl_game_result),MATCH(F$1,INDIRECT(nfl_game_result_header),0),FALSE)),"",VLOOKUP($B3219,INDIRECT(nfl_game_result),MATCH(F$1,INDIRECT(nfl_game_result_header),0),FALSE)),"error")</f>
        <v>41</v>
      </c>
      <c r="G3219" s="23">
        <f ca="1">IFERROR(IF(ISBLANK(VLOOKUP($B3219,INDIRECT(nfl_game_result),MATCH(G$1,INDIRECT(nfl_game_result_header),0),FALSE)),"",VLOOKUP($B3219,INDIRECT(nfl_game_result),MATCH(G$1,INDIRECT(nfl_game_result_header),0),FALSE)),"error")</f>
        <v>40.5</v>
      </c>
      <c r="H3219">
        <f ca="1">IFERROR(IF(ISBLANK(VLOOKUP($B3219,INDIRECT(nfl_game_result),MATCH(H$1,INDIRECT(nfl_game_result_header),0),FALSE)),"",VLOOKUP($B3219,INDIRECT(nfl_game_result),MATCH(H$1,INDIRECT(nfl_game_result_header),0),FALSE)),"error")</f>
        <v>15</v>
      </c>
      <c r="I3219">
        <f ca="1">IFERROR(IF(ISBLANK(VLOOKUP($B3219,INDIRECT(nfl_game_result),MATCH(I$1,INDIRECT(nfl_game_result_header),0),FALSE)),"",VLOOKUP($B3219,INDIRECT(nfl_game_result),MATCH(I$1,INDIRECT(nfl_game_result_header),0),FALSE)),"error")</f>
        <v>10</v>
      </c>
      <c r="J3219" t="str">
        <f ca="1">IFERROR(IF(ISBLANK(VLOOKUP($B3219,INDIRECT(nfl_game_result),MATCH(J$1,INDIRECT(nfl_game_result_header),0),FALSE)),"",VLOOKUP($B3219,INDIRECT(nfl_game_result),MATCH(J$1,INDIRECT(nfl_game_result_header),0),FALSE)),"error")</f>
        <v>TEN</v>
      </c>
      <c r="K3219" t="str">
        <f ca="1">IFERROR(IF(ISBLANK(VLOOKUP($B3219,INDIRECT(nfl_game_result),MATCH(K$1,INDIRECT(nfl_game_result_header),0),FALSE)),"",VLOOKUP($B3219,INDIRECT(nfl_game_result),MATCH(K$1,INDIRECT(nfl_game_result_header),0),FALSE)),"error")</f>
        <v>TEN</v>
      </c>
      <c r="L3219" s="23" t="str">
        <f ca="1">IFERROR(IF(ISBLANK(VLOOKUP($B3219,INDIRECT(nfl_game_result),MATCH(L$1,INDIRECT(nfl_game_result_header),0),FALSE)),"",VLOOKUP($B3219,INDIRECT(nfl_game_result),MATCH(L$1,INDIRECT(nfl_game_result_header),0),FALSE)),"error")</f>
        <v>U</v>
      </c>
      <c r="M3219" t="s">
        <v>14</v>
      </c>
      <c r="N3219">
        <v>3</v>
      </c>
      <c r="O3219" t="s">
        <v>93</v>
      </c>
      <c r="P3219">
        <v>0.52</v>
      </c>
      <c r="Q3219" t="s">
        <v>93</v>
      </c>
      <c r="V3219" s="23" t="s">
        <v>416</v>
      </c>
      <c r="W3219">
        <f ca="1">VALUE(LEFT(C3219, 4))</f>
        <v>2017</v>
      </c>
      <c r="X3219">
        <f ca="1">VALUE(MID(C3219,6,FIND("_",C3219,6)-6))</f>
        <v>17</v>
      </c>
      <c r="Y3219">
        <f ca="1">IF(NOT(OR(ISBLANK(D3219),ISBLANK(E3219),D3219="",E3219="")),D3219-E3219,"")</f>
        <v>-1.5</v>
      </c>
      <c r="Z3219">
        <f ca="1">IF(OR(NOT(ISNUMBER(D3219)),ISBLANK(D3219),D3219="",ISBLANK(N3219)),"",ABS(D3219-N3219))</f>
        <v>6.5</v>
      </c>
      <c r="AA3219">
        <f ca="1">IF(OR(ISBLANK(J3219),ISBLANK(O3219),J3219="",O3219=""),"",IF(J3219=O3219,1,0))</f>
        <v>1</v>
      </c>
      <c r="AB3219">
        <f ca="1">IF(OR(ISBLANK(K3219),ISBLANK(Q3219),K3219="",Q3219=""),"",IF(K3219=Q3219,1,0))</f>
        <v>1</v>
      </c>
      <c r="AC3219" s="23" t="str">
        <f t="shared" ca="1" si="50"/>
        <v/>
      </c>
    </row>
    <row r="3220" spans="1:29" x14ac:dyDescent="0.25">
      <c r="A3220" s="23">
        <v>3219</v>
      </c>
      <c r="B3220">
        <v>1584</v>
      </c>
      <c r="C3220" t="str">
        <f ca="1">IFERROR(VLOOKUP($B3220,INDIRECT(nfl_game_result),MATCH(C$1,INDIRECT(nfl_game_result_header),0),FALSE),"error")</f>
        <v>2017_17_BUF@MIA</v>
      </c>
      <c r="D3220">
        <f ca="1">IFERROR(IF(ISBLANK(VLOOKUP($B3220,INDIRECT(nfl_game_result),MATCH(D$1,INDIRECT(nfl_game_result_header),0),FALSE)),"",VLOOKUP($B3220,INDIRECT(nfl_game_result),MATCH(D$1,INDIRECT(nfl_game_result_header),0),FALSE)),"error")</f>
        <v>3</v>
      </c>
      <c r="E3220">
        <f ca="1">IFERROR(IF(ISBLANK(VLOOKUP($B3220,INDIRECT(nfl_game_result),MATCH(E$1,INDIRECT(nfl_game_result_header),0),FALSE)),"",VLOOKUP($B3220,INDIRECT(nfl_game_result),MATCH(E$1,INDIRECT(nfl_game_result_header),0),FALSE)),"error")</f>
        <v>2.5</v>
      </c>
      <c r="F3220" s="23">
        <f ca="1">IFERROR(IF(ISBLANK(VLOOKUP($B3220,INDIRECT(nfl_game_result),MATCH(F$1,INDIRECT(nfl_game_result_header),0),FALSE)),"",VLOOKUP($B3220,INDIRECT(nfl_game_result),MATCH(F$1,INDIRECT(nfl_game_result_header),0),FALSE)),"error")</f>
        <v>42.5</v>
      </c>
      <c r="G3220" s="23">
        <f ca="1">IFERROR(IF(ISBLANK(VLOOKUP($B3220,INDIRECT(nfl_game_result),MATCH(G$1,INDIRECT(nfl_game_result_header),0),FALSE)),"",VLOOKUP($B3220,INDIRECT(nfl_game_result),MATCH(G$1,INDIRECT(nfl_game_result_header),0),FALSE)),"error")</f>
        <v>42</v>
      </c>
      <c r="H3220">
        <f ca="1">IFERROR(IF(ISBLANK(VLOOKUP($B3220,INDIRECT(nfl_game_result),MATCH(H$1,INDIRECT(nfl_game_result_header),0),FALSE)),"",VLOOKUP($B3220,INDIRECT(nfl_game_result),MATCH(H$1,INDIRECT(nfl_game_result_header),0),FALSE)),"error")</f>
        <v>16</v>
      </c>
      <c r="I3220">
        <f ca="1">IFERROR(IF(ISBLANK(VLOOKUP($B3220,INDIRECT(nfl_game_result),MATCH(I$1,INDIRECT(nfl_game_result_header),0),FALSE)),"",VLOOKUP($B3220,INDIRECT(nfl_game_result),MATCH(I$1,INDIRECT(nfl_game_result_header),0),FALSE)),"error")</f>
        <v>22</v>
      </c>
      <c r="J3220" t="str">
        <f ca="1">IFERROR(IF(ISBLANK(VLOOKUP($B3220,INDIRECT(nfl_game_result),MATCH(J$1,INDIRECT(nfl_game_result_header),0),FALSE)),"",VLOOKUP($B3220,INDIRECT(nfl_game_result),MATCH(J$1,INDIRECT(nfl_game_result_header),0),FALSE)),"error")</f>
        <v>BUF</v>
      </c>
      <c r="K3220" t="str">
        <f ca="1">IFERROR(IF(ISBLANK(VLOOKUP($B3220,INDIRECT(nfl_game_result),MATCH(K$1,INDIRECT(nfl_game_result_header),0),FALSE)),"",VLOOKUP($B3220,INDIRECT(nfl_game_result),MATCH(K$1,INDIRECT(nfl_game_result_header),0),FALSE)),"error")</f>
        <v>BUF</v>
      </c>
      <c r="L3220" s="23" t="str">
        <f ca="1">IFERROR(IF(ISBLANK(VLOOKUP($B3220,INDIRECT(nfl_game_result),MATCH(L$1,INDIRECT(nfl_game_result_header),0),FALSE)),"",VLOOKUP($B3220,INDIRECT(nfl_game_result),MATCH(L$1,INDIRECT(nfl_game_result_header),0),FALSE)),"error")</f>
        <v>U</v>
      </c>
      <c r="M3220" t="s">
        <v>14</v>
      </c>
      <c r="N3220">
        <v>-3</v>
      </c>
      <c r="O3220" t="s">
        <v>66</v>
      </c>
      <c r="P3220">
        <v>0.55000000000000004</v>
      </c>
      <c r="Q3220" t="s">
        <v>66</v>
      </c>
      <c r="V3220" s="23" t="s">
        <v>416</v>
      </c>
      <c r="W3220">
        <f ca="1">VALUE(LEFT(C3220, 4))</f>
        <v>2017</v>
      </c>
      <c r="X3220">
        <f ca="1">VALUE(MID(C3220,6,FIND("_",C3220,6)-6))</f>
        <v>17</v>
      </c>
      <c r="Y3220">
        <f ca="1">IF(NOT(OR(ISBLANK(D3220),ISBLANK(E3220),D3220="",E3220="")),D3220-E3220,"")</f>
        <v>0.5</v>
      </c>
      <c r="Z3220">
        <f ca="1">IF(OR(NOT(ISNUMBER(D3220)),ISBLANK(D3220),D3220="",ISBLANK(N3220)),"",ABS(D3220-N3220))</f>
        <v>6</v>
      </c>
      <c r="AA3220">
        <f ca="1">IF(OR(ISBLANK(J3220),ISBLANK(O3220),J3220="",O3220=""),"",IF(J3220=O3220,1,0))</f>
        <v>1</v>
      </c>
      <c r="AB3220">
        <f ca="1">IF(OR(ISBLANK(K3220),ISBLANK(Q3220),K3220="",Q3220=""),"",IF(K3220=Q3220,1,0))</f>
        <v>1</v>
      </c>
      <c r="AC3220" s="23" t="str">
        <f t="shared" ca="1" si="50"/>
        <v/>
      </c>
    </row>
    <row r="3221" spans="1:29" x14ac:dyDescent="0.25">
      <c r="A3221" s="23">
        <v>3220</v>
      </c>
      <c r="B3221">
        <v>1585</v>
      </c>
      <c r="C3221" t="str">
        <f ca="1">IFERROR(VLOOKUP($B3221,INDIRECT(nfl_game_result),MATCH(C$1,INDIRECT(nfl_game_result_header),0),FALSE),"error")</f>
        <v>2017_17_CIN@BAL</v>
      </c>
      <c r="D3221">
        <f ca="1">IFERROR(IF(ISBLANK(VLOOKUP($B3221,INDIRECT(nfl_game_result),MATCH(D$1,INDIRECT(nfl_game_result_header),0),FALSE)),"",VLOOKUP($B3221,INDIRECT(nfl_game_result),MATCH(D$1,INDIRECT(nfl_game_result_header),0),FALSE)),"error")</f>
        <v>-9.5</v>
      </c>
      <c r="E3221">
        <f ca="1">IFERROR(IF(ISBLANK(VLOOKUP($B3221,INDIRECT(nfl_game_result),MATCH(E$1,INDIRECT(nfl_game_result_header),0),FALSE)),"",VLOOKUP($B3221,INDIRECT(nfl_game_result),MATCH(E$1,INDIRECT(nfl_game_result_header),0),FALSE)),"error")</f>
        <v>-9</v>
      </c>
      <c r="F3221" s="23">
        <f ca="1">IFERROR(IF(ISBLANK(VLOOKUP($B3221,INDIRECT(nfl_game_result),MATCH(F$1,INDIRECT(nfl_game_result_header),0),FALSE)),"",VLOOKUP($B3221,INDIRECT(nfl_game_result),MATCH(F$1,INDIRECT(nfl_game_result_header),0),FALSE)),"error")</f>
        <v>40.5</v>
      </c>
      <c r="G3221" s="23">
        <f ca="1">IFERROR(IF(ISBLANK(VLOOKUP($B3221,INDIRECT(nfl_game_result),MATCH(G$1,INDIRECT(nfl_game_result_header),0),FALSE)),"",VLOOKUP($B3221,INDIRECT(nfl_game_result),MATCH(G$1,INDIRECT(nfl_game_result_header),0),FALSE)),"error")</f>
        <v>39.5</v>
      </c>
      <c r="H3221">
        <f ca="1">IFERROR(IF(ISBLANK(VLOOKUP($B3221,INDIRECT(nfl_game_result),MATCH(H$1,INDIRECT(nfl_game_result_header),0),FALSE)),"",VLOOKUP($B3221,INDIRECT(nfl_game_result),MATCH(H$1,INDIRECT(nfl_game_result_header),0),FALSE)),"error")</f>
        <v>27</v>
      </c>
      <c r="I3221">
        <f ca="1">IFERROR(IF(ISBLANK(VLOOKUP($B3221,INDIRECT(nfl_game_result),MATCH(I$1,INDIRECT(nfl_game_result_header),0),FALSE)),"",VLOOKUP($B3221,INDIRECT(nfl_game_result),MATCH(I$1,INDIRECT(nfl_game_result_header),0),FALSE)),"error")</f>
        <v>31</v>
      </c>
      <c r="J3221" t="str">
        <f ca="1">IFERROR(IF(ISBLANK(VLOOKUP($B3221,INDIRECT(nfl_game_result),MATCH(J$1,INDIRECT(nfl_game_result_header),0),FALSE)),"",VLOOKUP($B3221,INDIRECT(nfl_game_result),MATCH(J$1,INDIRECT(nfl_game_result_header),0),FALSE)),"error")</f>
        <v>CIN</v>
      </c>
      <c r="K3221" t="str">
        <f ca="1">IFERROR(IF(ISBLANK(VLOOKUP($B3221,INDIRECT(nfl_game_result),MATCH(K$1,INDIRECT(nfl_game_result_header),0),FALSE)),"",VLOOKUP($B3221,INDIRECT(nfl_game_result),MATCH(K$1,INDIRECT(nfl_game_result_header),0),FALSE)),"error")</f>
        <v>CIN</v>
      </c>
      <c r="L3221" s="23" t="str">
        <f ca="1">IFERROR(IF(ISBLANK(VLOOKUP($B3221,INDIRECT(nfl_game_result),MATCH(L$1,INDIRECT(nfl_game_result_header),0),FALSE)),"",VLOOKUP($B3221,INDIRECT(nfl_game_result),MATCH(L$1,INDIRECT(nfl_game_result_header),0),FALSE)),"error")</f>
        <v>O</v>
      </c>
      <c r="M3221" t="s">
        <v>14</v>
      </c>
      <c r="N3221">
        <v>-7</v>
      </c>
      <c r="O3221" t="s">
        <v>69</v>
      </c>
      <c r="P3221">
        <v>0.53</v>
      </c>
      <c r="Q3221" t="s">
        <v>69</v>
      </c>
      <c r="V3221" s="23" t="s">
        <v>416</v>
      </c>
      <c r="W3221">
        <f ca="1">VALUE(LEFT(C3221, 4))</f>
        <v>2017</v>
      </c>
      <c r="X3221">
        <f ca="1">VALUE(MID(C3221,6,FIND("_",C3221,6)-6))</f>
        <v>17</v>
      </c>
      <c r="Y3221">
        <f ca="1">IF(NOT(OR(ISBLANK(D3221),ISBLANK(E3221),D3221="",E3221="")),D3221-E3221,"")</f>
        <v>-0.5</v>
      </c>
      <c r="Z3221">
        <f ca="1">IF(OR(NOT(ISNUMBER(D3221)),ISBLANK(D3221),D3221="",ISBLANK(N3221)),"",ABS(D3221-N3221))</f>
        <v>2.5</v>
      </c>
      <c r="AA3221">
        <f ca="1">IF(OR(ISBLANK(J3221),ISBLANK(O3221),J3221="",O3221=""),"",IF(J3221=O3221,1,0))</f>
        <v>1</v>
      </c>
      <c r="AB3221">
        <f ca="1">IF(OR(ISBLANK(K3221),ISBLANK(Q3221),K3221="",Q3221=""),"",IF(K3221=Q3221,1,0))</f>
        <v>1</v>
      </c>
      <c r="AC3221" s="23" t="str">
        <f t="shared" ca="1" si="50"/>
        <v/>
      </c>
    </row>
    <row r="3222" spans="1:29" x14ac:dyDescent="0.25">
      <c r="A3222" s="23">
        <v>3221</v>
      </c>
      <c r="B3222">
        <v>1586</v>
      </c>
      <c r="C3222" t="str">
        <f ca="1">IFERROR(VLOOKUP($B3222,INDIRECT(nfl_game_result),MATCH(C$1,INDIRECT(nfl_game_result_header),0),FALSE),"error")</f>
        <v>2017_17_OAK@LAC</v>
      </c>
      <c r="D3222">
        <f ca="1">IFERROR(IF(ISBLANK(VLOOKUP($B3222,INDIRECT(nfl_game_result),MATCH(D$1,INDIRECT(nfl_game_result_header),0),FALSE)),"",VLOOKUP($B3222,INDIRECT(nfl_game_result),MATCH(D$1,INDIRECT(nfl_game_result_header),0),FALSE)),"error")</f>
        <v>-8</v>
      </c>
      <c r="E3222">
        <f ca="1">IFERROR(IF(ISBLANK(VLOOKUP($B3222,INDIRECT(nfl_game_result),MATCH(E$1,INDIRECT(nfl_game_result_header),0),FALSE)),"",VLOOKUP($B3222,INDIRECT(nfl_game_result),MATCH(E$1,INDIRECT(nfl_game_result_header),0),FALSE)),"error")</f>
        <v>-7</v>
      </c>
      <c r="F3222" s="23">
        <f ca="1">IFERROR(IF(ISBLANK(VLOOKUP($B3222,INDIRECT(nfl_game_result),MATCH(F$1,INDIRECT(nfl_game_result_header),0),FALSE)),"",VLOOKUP($B3222,INDIRECT(nfl_game_result),MATCH(F$1,INDIRECT(nfl_game_result_header),0),FALSE)),"error")</f>
        <v>43</v>
      </c>
      <c r="G3222" s="23">
        <f ca="1">IFERROR(IF(ISBLANK(VLOOKUP($B3222,INDIRECT(nfl_game_result),MATCH(G$1,INDIRECT(nfl_game_result_header),0),FALSE)),"",VLOOKUP($B3222,INDIRECT(nfl_game_result),MATCH(G$1,INDIRECT(nfl_game_result_header),0),FALSE)),"error")</f>
        <v>42.5</v>
      </c>
      <c r="H3222">
        <f ca="1">IFERROR(IF(ISBLANK(VLOOKUP($B3222,INDIRECT(nfl_game_result),MATCH(H$1,INDIRECT(nfl_game_result_header),0),FALSE)),"",VLOOKUP($B3222,INDIRECT(nfl_game_result),MATCH(H$1,INDIRECT(nfl_game_result_header),0),FALSE)),"error")</f>
        <v>30</v>
      </c>
      <c r="I3222">
        <f ca="1">IFERROR(IF(ISBLANK(VLOOKUP($B3222,INDIRECT(nfl_game_result),MATCH(I$1,INDIRECT(nfl_game_result_header),0),FALSE)),"",VLOOKUP($B3222,INDIRECT(nfl_game_result),MATCH(I$1,INDIRECT(nfl_game_result_header),0),FALSE)),"error")</f>
        <v>10</v>
      </c>
      <c r="J3222" t="str">
        <f ca="1">IFERROR(IF(ISBLANK(VLOOKUP($B3222,INDIRECT(nfl_game_result),MATCH(J$1,INDIRECT(nfl_game_result_header),0),FALSE)),"",VLOOKUP($B3222,INDIRECT(nfl_game_result),MATCH(J$1,INDIRECT(nfl_game_result_header),0),FALSE)),"error")</f>
        <v>LAC</v>
      </c>
      <c r="K3222" t="str">
        <f ca="1">IFERROR(IF(ISBLANK(VLOOKUP($B3222,INDIRECT(nfl_game_result),MATCH(K$1,INDIRECT(nfl_game_result_header),0),FALSE)),"",VLOOKUP($B3222,INDIRECT(nfl_game_result),MATCH(K$1,INDIRECT(nfl_game_result_header),0),FALSE)),"error")</f>
        <v>LAC</v>
      </c>
      <c r="L3222" s="23" t="str">
        <f ca="1">IFERROR(IF(ISBLANK(VLOOKUP($B3222,INDIRECT(nfl_game_result),MATCH(L$1,INDIRECT(nfl_game_result_header),0),FALSE)),"",VLOOKUP($B3222,INDIRECT(nfl_game_result),MATCH(L$1,INDIRECT(nfl_game_result_header),0),FALSE)),"error")</f>
        <v>U</v>
      </c>
      <c r="M3222" t="s">
        <v>14</v>
      </c>
      <c r="N3222">
        <v>-7.5</v>
      </c>
      <c r="O3222" t="s">
        <v>122</v>
      </c>
      <c r="P3222">
        <v>0.6</v>
      </c>
      <c r="Q3222" t="s">
        <v>122</v>
      </c>
      <c r="V3222" s="23" t="s">
        <v>416</v>
      </c>
      <c r="W3222">
        <f ca="1">VALUE(LEFT(C3222, 4))</f>
        <v>2017</v>
      </c>
      <c r="X3222">
        <f ca="1">VALUE(MID(C3222,6,FIND("_",C3222,6)-6))</f>
        <v>17</v>
      </c>
      <c r="Y3222">
        <f ca="1">IF(NOT(OR(ISBLANK(D3222),ISBLANK(E3222),D3222="",E3222="")),D3222-E3222,"")</f>
        <v>-1</v>
      </c>
      <c r="Z3222">
        <f ca="1">IF(OR(NOT(ISNUMBER(D3222)),ISBLANK(D3222),D3222="",ISBLANK(N3222)),"",ABS(D3222-N3222))</f>
        <v>0.5</v>
      </c>
      <c r="AA3222">
        <f ca="1">IF(OR(ISBLANK(J3222),ISBLANK(O3222),J3222="",O3222=""),"",IF(J3222=O3222,1,0))</f>
        <v>1</v>
      </c>
      <c r="AB3222">
        <f ca="1">IF(OR(ISBLANK(K3222),ISBLANK(Q3222),K3222="",Q3222=""),"",IF(K3222=Q3222,1,0))</f>
        <v>1</v>
      </c>
      <c r="AC3222" s="23" t="str">
        <f t="shared" ca="1" si="50"/>
        <v/>
      </c>
    </row>
    <row r="3223" spans="1:29" x14ac:dyDescent="0.25">
      <c r="A3223" s="23">
        <v>3222</v>
      </c>
      <c r="B3223">
        <v>1587</v>
      </c>
      <c r="C3223" t="str">
        <f ca="1">IFERROR(VLOOKUP($B3223,INDIRECT(nfl_game_result),MATCH(C$1,INDIRECT(nfl_game_result_header),0),FALSE),"error")</f>
        <v>2017_17_ARI@SEA</v>
      </c>
      <c r="D3223">
        <f ca="1">IFERROR(IF(ISBLANK(VLOOKUP($B3223,INDIRECT(nfl_game_result),MATCH(D$1,INDIRECT(nfl_game_result_header),0),FALSE)),"",VLOOKUP($B3223,INDIRECT(nfl_game_result),MATCH(D$1,INDIRECT(nfl_game_result_header),0),FALSE)),"error")</f>
        <v>-9</v>
      </c>
      <c r="E3223">
        <f ca="1">IFERROR(IF(ISBLANK(VLOOKUP($B3223,INDIRECT(nfl_game_result),MATCH(E$1,INDIRECT(nfl_game_result_header),0),FALSE)),"",VLOOKUP($B3223,INDIRECT(nfl_game_result),MATCH(E$1,INDIRECT(nfl_game_result_header),0),FALSE)),"error")</f>
        <v>-8.5</v>
      </c>
      <c r="F3223" s="23">
        <f ca="1">IFERROR(IF(ISBLANK(VLOOKUP($B3223,INDIRECT(nfl_game_result),MATCH(F$1,INDIRECT(nfl_game_result_header),0),FALSE)),"",VLOOKUP($B3223,INDIRECT(nfl_game_result),MATCH(F$1,INDIRECT(nfl_game_result_header),0),FALSE)),"error")</f>
        <v>38.5</v>
      </c>
      <c r="G3223" s="23">
        <f ca="1">IFERROR(IF(ISBLANK(VLOOKUP($B3223,INDIRECT(nfl_game_result),MATCH(G$1,INDIRECT(nfl_game_result_header),0),FALSE)),"",VLOOKUP($B3223,INDIRECT(nfl_game_result),MATCH(G$1,INDIRECT(nfl_game_result_header),0),FALSE)),"error")</f>
        <v>38.5</v>
      </c>
      <c r="H3223">
        <f ca="1">IFERROR(IF(ISBLANK(VLOOKUP($B3223,INDIRECT(nfl_game_result),MATCH(H$1,INDIRECT(nfl_game_result_header),0),FALSE)),"",VLOOKUP($B3223,INDIRECT(nfl_game_result),MATCH(H$1,INDIRECT(nfl_game_result_header),0),FALSE)),"error")</f>
        <v>24</v>
      </c>
      <c r="I3223">
        <f ca="1">IFERROR(IF(ISBLANK(VLOOKUP($B3223,INDIRECT(nfl_game_result),MATCH(I$1,INDIRECT(nfl_game_result_header),0),FALSE)),"",VLOOKUP($B3223,INDIRECT(nfl_game_result),MATCH(I$1,INDIRECT(nfl_game_result_header),0),FALSE)),"error")</f>
        <v>26</v>
      </c>
      <c r="J3223" t="str">
        <f ca="1">IFERROR(IF(ISBLANK(VLOOKUP($B3223,INDIRECT(nfl_game_result),MATCH(J$1,INDIRECT(nfl_game_result_header),0),FALSE)),"",VLOOKUP($B3223,INDIRECT(nfl_game_result),MATCH(J$1,INDIRECT(nfl_game_result_header),0),FALSE)),"error")</f>
        <v>ARI</v>
      </c>
      <c r="K3223" t="str">
        <f ca="1">IFERROR(IF(ISBLANK(VLOOKUP($B3223,INDIRECT(nfl_game_result),MATCH(K$1,INDIRECT(nfl_game_result_header),0),FALSE)),"",VLOOKUP($B3223,INDIRECT(nfl_game_result),MATCH(K$1,INDIRECT(nfl_game_result_header),0),FALSE)),"error")</f>
        <v>ARI</v>
      </c>
      <c r="L3223" s="23" t="str">
        <f ca="1">IFERROR(IF(ISBLANK(VLOOKUP($B3223,INDIRECT(nfl_game_result),MATCH(L$1,INDIRECT(nfl_game_result_header),0),FALSE)),"",VLOOKUP($B3223,INDIRECT(nfl_game_result),MATCH(L$1,INDIRECT(nfl_game_result_header),0),FALSE)),"error")</f>
        <v>O</v>
      </c>
      <c r="M3223" t="s">
        <v>14</v>
      </c>
      <c r="N3223">
        <v>-14</v>
      </c>
      <c r="O3223" t="s">
        <v>89</v>
      </c>
      <c r="P3223">
        <v>0.56000000000000005</v>
      </c>
      <c r="Q3223" t="s">
        <v>89</v>
      </c>
      <c r="V3223" s="23" t="s">
        <v>416</v>
      </c>
      <c r="W3223">
        <f ca="1">VALUE(LEFT(C3223, 4))</f>
        <v>2017</v>
      </c>
      <c r="X3223">
        <f ca="1">VALUE(MID(C3223,6,FIND("_",C3223,6)-6))</f>
        <v>17</v>
      </c>
      <c r="Y3223">
        <f ca="1">IF(NOT(OR(ISBLANK(D3223),ISBLANK(E3223),D3223="",E3223="")),D3223-E3223,"")</f>
        <v>-0.5</v>
      </c>
      <c r="Z3223">
        <f ca="1">IF(OR(NOT(ISNUMBER(D3223)),ISBLANK(D3223),D3223="",ISBLANK(N3223)),"",ABS(D3223-N3223))</f>
        <v>5</v>
      </c>
      <c r="AA3223">
        <f ca="1">IF(OR(ISBLANK(J3223),ISBLANK(O3223),J3223="",O3223=""),"",IF(J3223=O3223,1,0))</f>
        <v>0</v>
      </c>
      <c r="AB3223">
        <f ca="1">IF(OR(ISBLANK(K3223),ISBLANK(Q3223),K3223="",Q3223=""),"",IF(K3223=Q3223,1,0))</f>
        <v>0</v>
      </c>
      <c r="AC3223" s="23" t="str">
        <f t="shared" ca="1" si="50"/>
        <v/>
      </c>
    </row>
    <row r="3224" spans="1:29" x14ac:dyDescent="0.25">
      <c r="A3224" s="23">
        <v>3223</v>
      </c>
      <c r="B3224">
        <v>1588</v>
      </c>
      <c r="C3224" t="str">
        <f ca="1">IFERROR(VLOOKUP($B3224,INDIRECT(nfl_game_result),MATCH(C$1,INDIRECT(nfl_game_result_header),0),FALSE),"error")</f>
        <v>2017_17_SFO@LAR</v>
      </c>
      <c r="D3224">
        <f ca="1">IFERROR(IF(ISBLANK(VLOOKUP($B3224,INDIRECT(nfl_game_result),MATCH(D$1,INDIRECT(nfl_game_result_header),0),FALSE)),"",VLOOKUP($B3224,INDIRECT(nfl_game_result),MATCH(D$1,INDIRECT(nfl_game_result_header),0),FALSE)),"error")</f>
        <v>1</v>
      </c>
      <c r="E3224">
        <f ca="1">IFERROR(IF(ISBLANK(VLOOKUP($B3224,INDIRECT(nfl_game_result),MATCH(E$1,INDIRECT(nfl_game_result_header),0),FALSE)),"",VLOOKUP($B3224,INDIRECT(nfl_game_result),MATCH(E$1,INDIRECT(nfl_game_result_header),0),FALSE)),"error")</f>
        <v>5.5</v>
      </c>
      <c r="F3224" s="23">
        <f ca="1">IFERROR(IF(ISBLANK(VLOOKUP($B3224,INDIRECT(nfl_game_result),MATCH(F$1,INDIRECT(nfl_game_result_header),0),FALSE)),"",VLOOKUP($B3224,INDIRECT(nfl_game_result),MATCH(F$1,INDIRECT(nfl_game_result_header),0),FALSE)),"error")</f>
        <v>44.5</v>
      </c>
      <c r="G3224" s="23">
        <f ca="1">IFERROR(IF(ISBLANK(VLOOKUP($B3224,INDIRECT(nfl_game_result),MATCH(G$1,INDIRECT(nfl_game_result_header),0),FALSE)),"",VLOOKUP($B3224,INDIRECT(nfl_game_result),MATCH(G$1,INDIRECT(nfl_game_result_header),0),FALSE)),"error")</f>
        <v>44</v>
      </c>
      <c r="H3224">
        <f ca="1">IFERROR(IF(ISBLANK(VLOOKUP($B3224,INDIRECT(nfl_game_result),MATCH(H$1,INDIRECT(nfl_game_result_header),0),FALSE)),"",VLOOKUP($B3224,INDIRECT(nfl_game_result),MATCH(H$1,INDIRECT(nfl_game_result_header),0),FALSE)),"error")</f>
        <v>13</v>
      </c>
      <c r="I3224">
        <f ca="1">IFERROR(IF(ISBLANK(VLOOKUP($B3224,INDIRECT(nfl_game_result),MATCH(I$1,INDIRECT(nfl_game_result_header),0),FALSE)),"",VLOOKUP($B3224,INDIRECT(nfl_game_result),MATCH(I$1,INDIRECT(nfl_game_result_header),0),FALSE)),"error")</f>
        <v>34</v>
      </c>
      <c r="J3224" t="str">
        <f ca="1">IFERROR(IF(ISBLANK(VLOOKUP($B3224,INDIRECT(nfl_game_result),MATCH(J$1,INDIRECT(nfl_game_result_header),0),FALSE)),"",VLOOKUP($B3224,INDIRECT(nfl_game_result),MATCH(J$1,INDIRECT(nfl_game_result_header),0),FALSE)),"error")</f>
        <v>SFO</v>
      </c>
      <c r="K3224" t="str">
        <f ca="1">IFERROR(IF(ISBLANK(VLOOKUP($B3224,INDIRECT(nfl_game_result),MATCH(K$1,INDIRECT(nfl_game_result_header),0),FALSE)),"",VLOOKUP($B3224,INDIRECT(nfl_game_result),MATCH(K$1,INDIRECT(nfl_game_result_header),0),FALSE)),"error")</f>
        <v>SFO</v>
      </c>
      <c r="L3224" s="23" t="str">
        <f ca="1">IFERROR(IF(ISBLANK(VLOOKUP($B3224,INDIRECT(nfl_game_result),MATCH(L$1,INDIRECT(nfl_game_result_header),0),FALSE)),"",VLOOKUP($B3224,INDIRECT(nfl_game_result),MATCH(L$1,INDIRECT(nfl_game_result_header),0),FALSE)),"error")</f>
        <v>O</v>
      </c>
      <c r="M3224" t="s">
        <v>14</v>
      </c>
      <c r="N3224">
        <v>-6</v>
      </c>
      <c r="O3224" t="s">
        <v>333</v>
      </c>
      <c r="P3224">
        <v>0.57999999999999996</v>
      </c>
      <c r="Q3224" t="s">
        <v>333</v>
      </c>
      <c r="V3224" s="23" t="s">
        <v>416</v>
      </c>
      <c r="W3224">
        <f ca="1">VALUE(LEFT(C3224, 4))</f>
        <v>2017</v>
      </c>
      <c r="X3224">
        <f ca="1">VALUE(MID(C3224,6,FIND("_",C3224,6)-6))</f>
        <v>17</v>
      </c>
      <c r="Y3224">
        <f ca="1">IF(NOT(OR(ISBLANK(D3224),ISBLANK(E3224),D3224="",E3224="")),D3224-E3224,"")</f>
        <v>-4.5</v>
      </c>
      <c r="Z3224">
        <f ca="1">IF(OR(NOT(ISNUMBER(D3224)),ISBLANK(D3224),D3224="",ISBLANK(N3224)),"",ABS(D3224-N3224))</f>
        <v>7</v>
      </c>
      <c r="AA3224">
        <f ca="1">IF(OR(ISBLANK(J3224),ISBLANK(O3224),J3224="",O3224=""),"",IF(J3224=O3224,1,0))</f>
        <v>1</v>
      </c>
      <c r="AB3224">
        <f ca="1">IF(OR(ISBLANK(K3224),ISBLANK(Q3224),K3224="",Q3224=""),"",IF(K3224=Q3224,1,0))</f>
        <v>1</v>
      </c>
      <c r="AC3224" s="23" t="str">
        <f t="shared" ca="1" si="50"/>
        <v/>
      </c>
    </row>
    <row r="3225" spans="1:29" x14ac:dyDescent="0.25">
      <c r="A3225" s="23">
        <v>3224</v>
      </c>
      <c r="B3225">
        <v>1589</v>
      </c>
      <c r="C3225" t="str">
        <f ca="1">IFERROR(VLOOKUP($B3225,INDIRECT(nfl_game_result),MATCH(C$1,INDIRECT(nfl_game_result_header),0),FALSE),"error")</f>
        <v>2017_17_CAR@ATL</v>
      </c>
      <c r="D3225">
        <f ca="1">IFERROR(IF(ISBLANK(VLOOKUP($B3225,INDIRECT(nfl_game_result),MATCH(D$1,INDIRECT(nfl_game_result_header),0),FALSE)),"",VLOOKUP($B3225,INDIRECT(nfl_game_result),MATCH(D$1,INDIRECT(nfl_game_result_header),0),FALSE)),"error")</f>
        <v>-4</v>
      </c>
      <c r="E3225">
        <f ca="1">IFERROR(IF(ISBLANK(VLOOKUP($B3225,INDIRECT(nfl_game_result),MATCH(E$1,INDIRECT(nfl_game_result_header),0),FALSE)),"",VLOOKUP($B3225,INDIRECT(nfl_game_result),MATCH(E$1,INDIRECT(nfl_game_result_header),0),FALSE)),"error")</f>
        <v>-4</v>
      </c>
      <c r="F3225" s="23">
        <f ca="1">IFERROR(IF(ISBLANK(VLOOKUP($B3225,INDIRECT(nfl_game_result),MATCH(F$1,INDIRECT(nfl_game_result_header),0),FALSE)),"",VLOOKUP($B3225,INDIRECT(nfl_game_result),MATCH(F$1,INDIRECT(nfl_game_result_header),0),FALSE)),"error")</f>
        <v>46</v>
      </c>
      <c r="G3225" s="23">
        <f ca="1">IFERROR(IF(ISBLANK(VLOOKUP($B3225,INDIRECT(nfl_game_result),MATCH(G$1,INDIRECT(nfl_game_result_header),0),FALSE)),"",VLOOKUP($B3225,INDIRECT(nfl_game_result),MATCH(G$1,INDIRECT(nfl_game_result_header),0),FALSE)),"error")</f>
        <v>45</v>
      </c>
      <c r="H3225">
        <f ca="1">IFERROR(IF(ISBLANK(VLOOKUP($B3225,INDIRECT(nfl_game_result),MATCH(H$1,INDIRECT(nfl_game_result_header),0),FALSE)),"",VLOOKUP($B3225,INDIRECT(nfl_game_result),MATCH(H$1,INDIRECT(nfl_game_result_header),0),FALSE)),"error")</f>
        <v>22</v>
      </c>
      <c r="I3225">
        <f ca="1">IFERROR(IF(ISBLANK(VLOOKUP($B3225,INDIRECT(nfl_game_result),MATCH(I$1,INDIRECT(nfl_game_result_header),0),FALSE)),"",VLOOKUP($B3225,INDIRECT(nfl_game_result),MATCH(I$1,INDIRECT(nfl_game_result_header),0),FALSE)),"error")</f>
        <v>10</v>
      </c>
      <c r="J3225" t="str">
        <f ca="1">IFERROR(IF(ISBLANK(VLOOKUP($B3225,INDIRECT(nfl_game_result),MATCH(J$1,INDIRECT(nfl_game_result_header),0),FALSE)),"",VLOOKUP($B3225,INDIRECT(nfl_game_result),MATCH(J$1,INDIRECT(nfl_game_result_header),0),FALSE)),"error")</f>
        <v>ATL</v>
      </c>
      <c r="K3225" t="str">
        <f ca="1">IFERROR(IF(ISBLANK(VLOOKUP($B3225,INDIRECT(nfl_game_result),MATCH(K$1,INDIRECT(nfl_game_result_header),0),FALSE)),"",VLOOKUP($B3225,INDIRECT(nfl_game_result),MATCH(K$1,INDIRECT(nfl_game_result_header),0),FALSE)),"error")</f>
        <v>ATL</v>
      </c>
      <c r="L3225" s="23" t="str">
        <f ca="1">IFERROR(IF(ISBLANK(VLOOKUP($B3225,INDIRECT(nfl_game_result),MATCH(L$1,INDIRECT(nfl_game_result_header),0),FALSE)),"",VLOOKUP($B3225,INDIRECT(nfl_game_result),MATCH(L$1,INDIRECT(nfl_game_result_header),0),FALSE)),"error")</f>
        <v>U</v>
      </c>
      <c r="M3225" t="s">
        <v>14</v>
      </c>
      <c r="N3225">
        <v>-1</v>
      </c>
      <c r="O3225" t="s">
        <v>20</v>
      </c>
      <c r="P3225">
        <v>0.52</v>
      </c>
      <c r="Q3225" t="s">
        <v>20</v>
      </c>
      <c r="V3225" s="23" t="s">
        <v>416</v>
      </c>
      <c r="W3225">
        <f ca="1">VALUE(LEFT(C3225, 4))</f>
        <v>2017</v>
      </c>
      <c r="X3225">
        <f ca="1">VALUE(MID(C3225,6,FIND("_",C3225,6)-6))</f>
        <v>17</v>
      </c>
      <c r="Y3225">
        <f ca="1">IF(NOT(OR(ISBLANK(D3225),ISBLANK(E3225),D3225="",E3225="")),D3225-E3225,"")</f>
        <v>0</v>
      </c>
      <c r="Z3225">
        <f ca="1">IF(OR(NOT(ISNUMBER(D3225)),ISBLANK(D3225),D3225="",ISBLANK(N3225)),"",ABS(D3225-N3225))</f>
        <v>3</v>
      </c>
      <c r="AA3225">
        <f ca="1">IF(OR(ISBLANK(J3225),ISBLANK(O3225),J3225="",O3225=""),"",IF(J3225=O3225,1,0))</f>
        <v>1</v>
      </c>
      <c r="AB3225">
        <f ca="1">IF(OR(ISBLANK(K3225),ISBLANK(Q3225),K3225="",Q3225=""),"",IF(K3225=Q3225,1,0))</f>
        <v>1</v>
      </c>
      <c r="AC3225" s="23" t="str">
        <f t="shared" ca="1" si="50"/>
        <v/>
      </c>
    </row>
    <row r="3226" spans="1:29" x14ac:dyDescent="0.25">
      <c r="A3226" s="23">
        <v>3225</v>
      </c>
      <c r="B3226">
        <v>1590</v>
      </c>
      <c r="C3226" t="str">
        <f ca="1">IFERROR(VLOOKUP($B3226,INDIRECT(nfl_game_result),MATCH(C$1,INDIRECT(nfl_game_result_header),0),FALSE),"error")</f>
        <v>2017_17_KCY@DEN</v>
      </c>
      <c r="D3226">
        <f ca="1">IFERROR(IF(ISBLANK(VLOOKUP($B3226,INDIRECT(nfl_game_result),MATCH(D$1,INDIRECT(nfl_game_result_header),0),FALSE)),"",VLOOKUP($B3226,INDIRECT(nfl_game_result),MATCH(D$1,INDIRECT(nfl_game_result_header),0),FALSE)),"error")</f>
        <v>-3.5</v>
      </c>
      <c r="E3226">
        <f ca="1">IFERROR(IF(ISBLANK(VLOOKUP($B3226,INDIRECT(nfl_game_result),MATCH(E$1,INDIRECT(nfl_game_result_header),0),FALSE)),"",VLOOKUP($B3226,INDIRECT(nfl_game_result),MATCH(E$1,INDIRECT(nfl_game_result_header),0),FALSE)),"error")</f>
        <v>-3</v>
      </c>
      <c r="F3226" s="23">
        <f ca="1">IFERROR(IF(ISBLANK(VLOOKUP($B3226,INDIRECT(nfl_game_result),MATCH(F$1,INDIRECT(nfl_game_result_header),0),FALSE)),"",VLOOKUP($B3226,INDIRECT(nfl_game_result),MATCH(F$1,INDIRECT(nfl_game_result_header),0),FALSE)),"error")</f>
        <v>38.5</v>
      </c>
      <c r="G3226" s="23">
        <f ca="1">IFERROR(IF(ISBLANK(VLOOKUP($B3226,INDIRECT(nfl_game_result),MATCH(G$1,INDIRECT(nfl_game_result_header),0),FALSE)),"",VLOOKUP($B3226,INDIRECT(nfl_game_result),MATCH(G$1,INDIRECT(nfl_game_result_header),0),FALSE)),"error")</f>
        <v>37.5</v>
      </c>
      <c r="H3226">
        <f ca="1">IFERROR(IF(ISBLANK(VLOOKUP($B3226,INDIRECT(nfl_game_result),MATCH(H$1,INDIRECT(nfl_game_result_header),0),FALSE)),"",VLOOKUP($B3226,INDIRECT(nfl_game_result),MATCH(H$1,INDIRECT(nfl_game_result_header),0),FALSE)),"error")</f>
        <v>24</v>
      </c>
      <c r="I3226">
        <f ca="1">IFERROR(IF(ISBLANK(VLOOKUP($B3226,INDIRECT(nfl_game_result),MATCH(I$1,INDIRECT(nfl_game_result_header),0),FALSE)),"",VLOOKUP($B3226,INDIRECT(nfl_game_result),MATCH(I$1,INDIRECT(nfl_game_result_header),0),FALSE)),"error")</f>
        <v>27</v>
      </c>
      <c r="J3226" t="str">
        <f ca="1">IFERROR(IF(ISBLANK(VLOOKUP($B3226,INDIRECT(nfl_game_result),MATCH(J$1,INDIRECT(nfl_game_result_header),0),FALSE)),"",VLOOKUP($B3226,INDIRECT(nfl_game_result),MATCH(J$1,INDIRECT(nfl_game_result_header),0),FALSE)),"error")</f>
        <v>KCY</v>
      </c>
      <c r="K3226" t="str">
        <f ca="1">IFERROR(IF(ISBLANK(VLOOKUP($B3226,INDIRECT(nfl_game_result),MATCH(K$1,INDIRECT(nfl_game_result_header),0),FALSE)),"",VLOOKUP($B3226,INDIRECT(nfl_game_result),MATCH(K$1,INDIRECT(nfl_game_result_header),0),FALSE)),"error")</f>
        <v>KCY</v>
      </c>
      <c r="L3226" s="23" t="str">
        <f ca="1">IFERROR(IF(ISBLANK(VLOOKUP($B3226,INDIRECT(nfl_game_result),MATCH(L$1,INDIRECT(nfl_game_result_header),0),FALSE)),"",VLOOKUP($B3226,INDIRECT(nfl_game_result),MATCH(L$1,INDIRECT(nfl_game_result_header),0),FALSE)),"error")</f>
        <v>O</v>
      </c>
      <c r="M3226" t="s">
        <v>14</v>
      </c>
      <c r="N3226">
        <v>7</v>
      </c>
      <c r="O3226" t="s">
        <v>72</v>
      </c>
      <c r="P3226">
        <v>0.51</v>
      </c>
      <c r="Q3226" t="s">
        <v>72</v>
      </c>
      <c r="V3226" s="23" t="s">
        <v>416</v>
      </c>
      <c r="W3226">
        <f ca="1">VALUE(LEFT(C3226, 4))</f>
        <v>2017</v>
      </c>
      <c r="X3226">
        <f ca="1">VALUE(MID(C3226,6,FIND("_",C3226,6)-6))</f>
        <v>17</v>
      </c>
      <c r="Y3226">
        <f ca="1">IF(NOT(OR(ISBLANK(D3226),ISBLANK(E3226),D3226="",E3226="")),D3226-E3226,"")</f>
        <v>-0.5</v>
      </c>
      <c r="Z3226">
        <f ca="1">IF(OR(NOT(ISNUMBER(D3226)),ISBLANK(D3226),D3226="",ISBLANK(N3226)),"",ABS(D3226-N3226))</f>
        <v>10.5</v>
      </c>
      <c r="AA3226">
        <f ca="1">IF(OR(ISBLANK(J3226),ISBLANK(O3226),J3226="",O3226=""),"",IF(J3226=O3226,1,0))</f>
        <v>0</v>
      </c>
      <c r="AB3226">
        <f ca="1">IF(OR(ISBLANK(K3226),ISBLANK(Q3226),K3226="",Q3226=""),"",IF(K3226=Q3226,1,0))</f>
        <v>0</v>
      </c>
      <c r="AC3226" s="23" t="str">
        <f t="shared" ca="1" si="50"/>
        <v/>
      </c>
    </row>
    <row r="3227" spans="1:29" x14ac:dyDescent="0.25">
      <c r="A3227" s="23">
        <v>3226</v>
      </c>
      <c r="B3227">
        <v>1591</v>
      </c>
      <c r="C3227" t="str">
        <f ca="1">IFERROR(VLOOKUP($B3227,INDIRECT(nfl_game_result),MATCH(C$1,INDIRECT(nfl_game_result_header),0),FALSE),"error")</f>
        <v>2017_17_NOR@TBY</v>
      </c>
      <c r="D3227">
        <f ca="1">IFERROR(IF(ISBLANK(VLOOKUP($B3227,INDIRECT(nfl_game_result),MATCH(D$1,INDIRECT(nfl_game_result_header),0),FALSE)),"",VLOOKUP($B3227,INDIRECT(nfl_game_result),MATCH(D$1,INDIRECT(nfl_game_result_header),0),FALSE)),"error")</f>
        <v>7</v>
      </c>
      <c r="E3227">
        <f ca="1">IFERROR(IF(ISBLANK(VLOOKUP($B3227,INDIRECT(nfl_game_result),MATCH(E$1,INDIRECT(nfl_game_result_header),0),FALSE)),"",VLOOKUP($B3227,INDIRECT(nfl_game_result),MATCH(E$1,INDIRECT(nfl_game_result_header),0),FALSE)),"error")</f>
        <v>6</v>
      </c>
      <c r="F3227" s="23">
        <f ca="1">IFERROR(IF(ISBLANK(VLOOKUP($B3227,INDIRECT(nfl_game_result),MATCH(F$1,INDIRECT(nfl_game_result_header),0),FALSE)),"",VLOOKUP($B3227,INDIRECT(nfl_game_result),MATCH(F$1,INDIRECT(nfl_game_result_header),0),FALSE)),"error")</f>
        <v>50.5</v>
      </c>
      <c r="G3227" s="23">
        <f ca="1">IFERROR(IF(ISBLANK(VLOOKUP($B3227,INDIRECT(nfl_game_result),MATCH(G$1,INDIRECT(nfl_game_result_header),0),FALSE)),"",VLOOKUP($B3227,INDIRECT(nfl_game_result),MATCH(G$1,INDIRECT(nfl_game_result_header),0),FALSE)),"error")</f>
        <v>48.5</v>
      </c>
      <c r="H3227">
        <f ca="1">IFERROR(IF(ISBLANK(VLOOKUP($B3227,INDIRECT(nfl_game_result),MATCH(H$1,INDIRECT(nfl_game_result_header),0),FALSE)),"",VLOOKUP($B3227,INDIRECT(nfl_game_result),MATCH(H$1,INDIRECT(nfl_game_result_header),0),FALSE)),"error")</f>
        <v>31</v>
      </c>
      <c r="I3227">
        <f ca="1">IFERROR(IF(ISBLANK(VLOOKUP($B3227,INDIRECT(nfl_game_result),MATCH(I$1,INDIRECT(nfl_game_result_header),0),FALSE)),"",VLOOKUP($B3227,INDIRECT(nfl_game_result),MATCH(I$1,INDIRECT(nfl_game_result_header),0),FALSE)),"error")</f>
        <v>24</v>
      </c>
      <c r="J3227" t="str">
        <f ca="1">IFERROR(IF(ISBLANK(VLOOKUP($B3227,INDIRECT(nfl_game_result),MATCH(J$1,INDIRECT(nfl_game_result_header),0),FALSE)),"",VLOOKUP($B3227,INDIRECT(nfl_game_result),MATCH(J$1,INDIRECT(nfl_game_result_header),0),FALSE)),"error")</f>
        <v>TBY</v>
      </c>
      <c r="K3227" t="str">
        <f ca="1">IFERROR(IF(ISBLANK(VLOOKUP($B3227,INDIRECT(nfl_game_result),MATCH(K$1,INDIRECT(nfl_game_result_header),0),FALSE)),"",VLOOKUP($B3227,INDIRECT(nfl_game_result),MATCH(K$1,INDIRECT(nfl_game_result_header),0),FALSE)),"error")</f>
        <v>TBY</v>
      </c>
      <c r="L3227" s="23" t="str">
        <f ca="1">IFERROR(IF(ISBLANK(VLOOKUP($B3227,INDIRECT(nfl_game_result),MATCH(L$1,INDIRECT(nfl_game_result_header),0),FALSE)),"",VLOOKUP($B3227,INDIRECT(nfl_game_result),MATCH(L$1,INDIRECT(nfl_game_result_header),0),FALSE)),"error")</f>
        <v>O</v>
      </c>
      <c r="M3227" t="s">
        <v>14</v>
      </c>
      <c r="N3227">
        <v>7.5</v>
      </c>
      <c r="O3227" t="s">
        <v>335</v>
      </c>
      <c r="P3227">
        <v>0.62</v>
      </c>
      <c r="Q3227" t="s">
        <v>335</v>
      </c>
      <c r="V3227" s="23" t="s">
        <v>416</v>
      </c>
      <c r="W3227">
        <f ca="1">VALUE(LEFT(C3227, 4))</f>
        <v>2017</v>
      </c>
      <c r="X3227">
        <f ca="1">VALUE(MID(C3227,6,FIND("_",C3227,6)-6))</f>
        <v>17</v>
      </c>
      <c r="Y3227">
        <f ca="1">IF(NOT(OR(ISBLANK(D3227),ISBLANK(E3227),D3227="",E3227="")),D3227-E3227,"")</f>
        <v>1</v>
      </c>
      <c r="Z3227">
        <f ca="1">IF(OR(NOT(ISNUMBER(D3227)),ISBLANK(D3227),D3227="",ISBLANK(N3227)),"",ABS(D3227-N3227))</f>
        <v>0.5</v>
      </c>
      <c r="AA3227">
        <f ca="1">IF(OR(ISBLANK(J3227),ISBLANK(O3227),J3227="",O3227=""),"",IF(J3227=O3227,1,0))</f>
        <v>0</v>
      </c>
      <c r="AB3227">
        <f ca="1">IF(OR(ISBLANK(K3227),ISBLANK(Q3227),K3227="",Q3227=""),"",IF(K3227=Q3227,1,0))</f>
        <v>0</v>
      </c>
      <c r="AC3227" s="23" t="str">
        <f t="shared" ca="1" si="50"/>
        <v/>
      </c>
    </row>
    <row r="3228" spans="1:29" x14ac:dyDescent="0.25">
      <c r="A3228" s="23">
        <v>3227</v>
      </c>
      <c r="B3228">
        <v>1592</v>
      </c>
      <c r="C3228" t="str">
        <f ca="1">IFERROR(VLOOKUP($B3228,INDIRECT(nfl_game_result),MATCH(C$1,INDIRECT(nfl_game_result_header),0),FALSE),"error")</f>
        <v>2017_18_TEN@KCY</v>
      </c>
      <c r="D3228">
        <f ca="1">IFERROR(IF(ISBLANK(VLOOKUP($B3228,INDIRECT(nfl_game_result),MATCH(D$1,INDIRECT(nfl_game_result_header),0),FALSE)),"",VLOOKUP($B3228,INDIRECT(nfl_game_result),MATCH(D$1,INDIRECT(nfl_game_result_header),0),FALSE)),"error")</f>
        <v>-7</v>
      </c>
      <c r="E3228">
        <f ca="1">IFERROR(IF(ISBLANK(VLOOKUP($B3228,INDIRECT(nfl_game_result),MATCH(E$1,INDIRECT(nfl_game_result_header),0),FALSE)),"",VLOOKUP($B3228,INDIRECT(nfl_game_result),MATCH(E$1,INDIRECT(nfl_game_result_header),0),FALSE)),"error")</f>
        <v>-8.5</v>
      </c>
      <c r="F3228" s="23">
        <f ca="1">IFERROR(IF(ISBLANK(VLOOKUP($B3228,INDIRECT(nfl_game_result),MATCH(F$1,INDIRECT(nfl_game_result_header),0),FALSE)),"",VLOOKUP($B3228,INDIRECT(nfl_game_result),MATCH(F$1,INDIRECT(nfl_game_result_header),0),FALSE)),"error")</f>
        <v>44.5</v>
      </c>
      <c r="G3228" s="23">
        <f ca="1">IFERROR(IF(ISBLANK(VLOOKUP($B3228,INDIRECT(nfl_game_result),MATCH(G$1,INDIRECT(nfl_game_result_header),0),FALSE)),"",VLOOKUP($B3228,INDIRECT(nfl_game_result),MATCH(G$1,INDIRECT(nfl_game_result_header),0),FALSE)),"error")</f>
        <v>44.5</v>
      </c>
      <c r="H3228">
        <f ca="1">IFERROR(IF(ISBLANK(VLOOKUP($B3228,INDIRECT(nfl_game_result),MATCH(H$1,INDIRECT(nfl_game_result_header),0),FALSE)),"",VLOOKUP($B3228,INDIRECT(nfl_game_result),MATCH(H$1,INDIRECT(nfl_game_result_header),0),FALSE)),"error")</f>
        <v>21</v>
      </c>
      <c r="I3228">
        <f ca="1">IFERROR(IF(ISBLANK(VLOOKUP($B3228,INDIRECT(nfl_game_result),MATCH(I$1,INDIRECT(nfl_game_result_header),0),FALSE)),"",VLOOKUP($B3228,INDIRECT(nfl_game_result),MATCH(I$1,INDIRECT(nfl_game_result_header),0),FALSE)),"error")</f>
        <v>22</v>
      </c>
      <c r="J3228" t="str">
        <f ca="1">IFERROR(IF(ISBLANK(VLOOKUP($B3228,INDIRECT(nfl_game_result),MATCH(J$1,INDIRECT(nfl_game_result_header),0),FALSE)),"",VLOOKUP($B3228,INDIRECT(nfl_game_result),MATCH(J$1,INDIRECT(nfl_game_result_header),0),FALSE)),"error")</f>
        <v>TEN</v>
      </c>
      <c r="K3228" t="str">
        <f ca="1">IFERROR(IF(ISBLANK(VLOOKUP($B3228,INDIRECT(nfl_game_result),MATCH(K$1,INDIRECT(nfl_game_result_header),0),FALSE)),"",VLOOKUP($B3228,INDIRECT(nfl_game_result),MATCH(K$1,INDIRECT(nfl_game_result_header),0),FALSE)),"error")</f>
        <v>TEN</v>
      </c>
      <c r="L3228" s="23" t="str">
        <f ca="1">IFERROR(IF(ISBLANK(VLOOKUP($B3228,INDIRECT(nfl_game_result),MATCH(L$1,INDIRECT(nfl_game_result_header),0),FALSE)),"",VLOOKUP($B3228,INDIRECT(nfl_game_result),MATCH(L$1,INDIRECT(nfl_game_result_header),0),FALSE)),"error")</f>
        <v>U</v>
      </c>
      <c r="M3228" t="s">
        <v>16</v>
      </c>
      <c r="N3228">
        <v>-5</v>
      </c>
      <c r="O3228" t="s">
        <v>331</v>
      </c>
      <c r="P3228">
        <v>0.6</v>
      </c>
      <c r="Q3228" t="s">
        <v>331</v>
      </c>
      <c r="V3228" s="23" t="s">
        <v>416</v>
      </c>
      <c r="W3228">
        <f ca="1">VALUE(LEFT(C3228, 4))</f>
        <v>2017</v>
      </c>
      <c r="X3228">
        <f ca="1">VALUE(MID(C3228,6,FIND("_",C3228,6)-6))</f>
        <v>18</v>
      </c>
      <c r="Y3228">
        <f ca="1">IF(NOT(OR(ISBLANK(D3228),ISBLANK(E3228),D3228="",E3228="")),D3228-E3228,"")</f>
        <v>1.5</v>
      </c>
      <c r="Z3228">
        <f ca="1">IF(OR(NOT(ISNUMBER(D3228)),ISBLANK(D3228),D3228="",ISBLANK(N3228)),"",ABS(D3228-N3228))</f>
        <v>2</v>
      </c>
      <c r="AA3228">
        <f ca="1">IF(OR(ISBLANK(J3228),ISBLANK(O3228),J3228="",O3228=""),"",IF(J3228=O3228,1,0))</f>
        <v>0</v>
      </c>
      <c r="AB3228">
        <f ca="1">IF(OR(ISBLANK(K3228),ISBLANK(Q3228),K3228="",Q3228=""),"",IF(K3228=Q3228,1,0))</f>
        <v>0</v>
      </c>
      <c r="AC3228" s="23" t="str">
        <f t="shared" ca="1" si="50"/>
        <v/>
      </c>
    </row>
    <row r="3229" spans="1:29" x14ac:dyDescent="0.25">
      <c r="A3229" s="23">
        <v>3228</v>
      </c>
      <c r="B3229">
        <v>1593</v>
      </c>
      <c r="C3229" t="str">
        <f ca="1">IFERROR(VLOOKUP($B3229,INDIRECT(nfl_game_result),MATCH(C$1,INDIRECT(nfl_game_result_header),0),FALSE),"error")</f>
        <v>2017_18_ATL@LAR</v>
      </c>
      <c r="D3229">
        <f ca="1">IFERROR(IF(ISBLANK(VLOOKUP($B3229,INDIRECT(nfl_game_result),MATCH(D$1,INDIRECT(nfl_game_result_header),0),FALSE)),"",VLOOKUP($B3229,INDIRECT(nfl_game_result),MATCH(D$1,INDIRECT(nfl_game_result_header),0),FALSE)),"error")</f>
        <v>-4.5</v>
      </c>
      <c r="E3229">
        <f ca="1">IFERROR(IF(ISBLANK(VLOOKUP($B3229,INDIRECT(nfl_game_result),MATCH(E$1,INDIRECT(nfl_game_result_header),0),FALSE)),"",VLOOKUP($B3229,INDIRECT(nfl_game_result),MATCH(E$1,INDIRECT(nfl_game_result_header),0),FALSE)),"error")</f>
        <v>-6</v>
      </c>
      <c r="F3229" s="23">
        <f ca="1">IFERROR(IF(ISBLANK(VLOOKUP($B3229,INDIRECT(nfl_game_result),MATCH(F$1,INDIRECT(nfl_game_result_header),0),FALSE)),"",VLOOKUP($B3229,INDIRECT(nfl_game_result),MATCH(F$1,INDIRECT(nfl_game_result_header),0),FALSE)),"error")</f>
        <v>49.5</v>
      </c>
      <c r="G3229" s="23">
        <f ca="1">IFERROR(IF(ISBLANK(VLOOKUP($B3229,INDIRECT(nfl_game_result),MATCH(G$1,INDIRECT(nfl_game_result_header),0),FALSE)),"",VLOOKUP($B3229,INDIRECT(nfl_game_result),MATCH(G$1,INDIRECT(nfl_game_result_header),0),FALSE)),"error")</f>
        <v>48.5</v>
      </c>
      <c r="H3229">
        <f ca="1">IFERROR(IF(ISBLANK(VLOOKUP($B3229,INDIRECT(nfl_game_result),MATCH(H$1,INDIRECT(nfl_game_result_header),0),FALSE)),"",VLOOKUP($B3229,INDIRECT(nfl_game_result),MATCH(H$1,INDIRECT(nfl_game_result_header),0),FALSE)),"error")</f>
        <v>13</v>
      </c>
      <c r="I3229">
        <f ca="1">IFERROR(IF(ISBLANK(VLOOKUP($B3229,INDIRECT(nfl_game_result),MATCH(I$1,INDIRECT(nfl_game_result_header),0),FALSE)),"",VLOOKUP($B3229,INDIRECT(nfl_game_result),MATCH(I$1,INDIRECT(nfl_game_result_header),0),FALSE)),"error")</f>
        <v>26</v>
      </c>
      <c r="J3229" t="str">
        <f ca="1">IFERROR(IF(ISBLANK(VLOOKUP($B3229,INDIRECT(nfl_game_result),MATCH(J$1,INDIRECT(nfl_game_result_header),0),FALSE)),"",VLOOKUP($B3229,INDIRECT(nfl_game_result),MATCH(J$1,INDIRECT(nfl_game_result_header),0),FALSE)),"error")</f>
        <v>ATL</v>
      </c>
      <c r="K3229" t="str">
        <f ca="1">IFERROR(IF(ISBLANK(VLOOKUP($B3229,INDIRECT(nfl_game_result),MATCH(K$1,INDIRECT(nfl_game_result_header),0),FALSE)),"",VLOOKUP($B3229,INDIRECT(nfl_game_result),MATCH(K$1,INDIRECT(nfl_game_result_header),0),FALSE)),"error")</f>
        <v>ATL</v>
      </c>
      <c r="L3229" s="23" t="str">
        <f ca="1">IFERROR(IF(ISBLANK(VLOOKUP($B3229,INDIRECT(nfl_game_result),MATCH(L$1,INDIRECT(nfl_game_result_header),0),FALSE)),"",VLOOKUP($B3229,INDIRECT(nfl_game_result),MATCH(L$1,INDIRECT(nfl_game_result_header),0),FALSE)),"error")</f>
        <v>U</v>
      </c>
      <c r="M3229" t="s">
        <v>16</v>
      </c>
      <c r="N3229">
        <v>-5</v>
      </c>
      <c r="O3229" t="s">
        <v>20</v>
      </c>
      <c r="P3229">
        <v>0.56000000000000005</v>
      </c>
      <c r="Q3229" t="s">
        <v>123</v>
      </c>
      <c r="V3229" s="23" t="s">
        <v>416</v>
      </c>
      <c r="W3229">
        <f ca="1">VALUE(LEFT(C3229, 4))</f>
        <v>2017</v>
      </c>
      <c r="X3229">
        <f ca="1">VALUE(MID(C3229,6,FIND("_",C3229,6)-6))</f>
        <v>18</v>
      </c>
      <c r="Y3229">
        <f ca="1">IF(NOT(OR(ISBLANK(D3229),ISBLANK(E3229),D3229="",E3229="")),D3229-E3229,"")</f>
        <v>1.5</v>
      </c>
      <c r="Z3229">
        <f ca="1">IF(OR(NOT(ISNUMBER(D3229)),ISBLANK(D3229),D3229="",ISBLANK(N3229)),"",ABS(D3229-N3229))</f>
        <v>0.5</v>
      </c>
      <c r="AA3229">
        <f ca="1">IF(OR(ISBLANK(J3229),ISBLANK(O3229),J3229="",O3229=""),"",IF(J3229=O3229,1,0))</f>
        <v>1</v>
      </c>
      <c r="AB3229">
        <f ca="1">IF(OR(ISBLANK(K3229),ISBLANK(Q3229),K3229="",Q3229=""),"",IF(K3229=Q3229,1,0))</f>
        <v>0</v>
      </c>
      <c r="AC3229" s="23" t="str">
        <f t="shared" ca="1" si="50"/>
        <v/>
      </c>
    </row>
    <row r="3230" spans="1:29" x14ac:dyDescent="0.25">
      <c r="A3230" s="23">
        <v>3229</v>
      </c>
      <c r="B3230">
        <v>1594</v>
      </c>
      <c r="C3230" t="str">
        <f ca="1">IFERROR(VLOOKUP($B3230,INDIRECT(nfl_game_result),MATCH(C$1,INDIRECT(nfl_game_result_header),0),FALSE),"error")</f>
        <v>2017_18_BUF@JAX</v>
      </c>
      <c r="D3230">
        <f ca="1">IFERROR(IF(ISBLANK(VLOOKUP($B3230,INDIRECT(nfl_game_result),MATCH(D$1,INDIRECT(nfl_game_result_header),0),FALSE)),"",VLOOKUP($B3230,INDIRECT(nfl_game_result),MATCH(D$1,INDIRECT(nfl_game_result_header),0),FALSE)),"error")</f>
        <v>-7</v>
      </c>
      <c r="E3230">
        <f ca="1">IFERROR(IF(ISBLANK(VLOOKUP($B3230,INDIRECT(nfl_game_result),MATCH(E$1,INDIRECT(nfl_game_result_header),0),FALSE)),"",VLOOKUP($B3230,INDIRECT(nfl_game_result),MATCH(E$1,INDIRECT(nfl_game_result_header),0),FALSE)),"error")</f>
        <v>-8.5</v>
      </c>
      <c r="F3230" s="23">
        <f ca="1">IFERROR(IF(ISBLANK(VLOOKUP($B3230,INDIRECT(nfl_game_result),MATCH(F$1,INDIRECT(nfl_game_result_header),0),FALSE)),"",VLOOKUP($B3230,INDIRECT(nfl_game_result),MATCH(F$1,INDIRECT(nfl_game_result_header),0),FALSE)),"error")</f>
        <v>40</v>
      </c>
      <c r="G3230" s="23">
        <f ca="1">IFERROR(IF(ISBLANK(VLOOKUP($B3230,INDIRECT(nfl_game_result),MATCH(G$1,INDIRECT(nfl_game_result_header),0),FALSE)),"",VLOOKUP($B3230,INDIRECT(nfl_game_result),MATCH(G$1,INDIRECT(nfl_game_result_header),0),FALSE)),"error")</f>
        <v>39.5</v>
      </c>
      <c r="H3230">
        <f ca="1">IFERROR(IF(ISBLANK(VLOOKUP($B3230,INDIRECT(nfl_game_result),MATCH(H$1,INDIRECT(nfl_game_result_header),0),FALSE)),"",VLOOKUP($B3230,INDIRECT(nfl_game_result),MATCH(H$1,INDIRECT(nfl_game_result_header),0),FALSE)),"error")</f>
        <v>10</v>
      </c>
      <c r="I3230">
        <f ca="1">IFERROR(IF(ISBLANK(VLOOKUP($B3230,INDIRECT(nfl_game_result),MATCH(I$1,INDIRECT(nfl_game_result_header),0),FALSE)),"",VLOOKUP($B3230,INDIRECT(nfl_game_result),MATCH(I$1,INDIRECT(nfl_game_result_header),0),FALSE)),"error")</f>
        <v>3</v>
      </c>
      <c r="J3230" t="str">
        <f ca="1">IFERROR(IF(ISBLANK(VLOOKUP($B3230,INDIRECT(nfl_game_result),MATCH(J$1,INDIRECT(nfl_game_result_header),0),FALSE)),"",VLOOKUP($B3230,INDIRECT(nfl_game_result),MATCH(J$1,INDIRECT(nfl_game_result_header),0),FALSE)),"error")</f>
        <v>BUF</v>
      </c>
      <c r="K3230" t="str">
        <f ca="1">IFERROR(IF(ISBLANK(VLOOKUP($B3230,INDIRECT(nfl_game_result),MATCH(K$1,INDIRECT(nfl_game_result_header),0),FALSE)),"",VLOOKUP($B3230,INDIRECT(nfl_game_result),MATCH(K$1,INDIRECT(nfl_game_result_header),0),FALSE)),"error")</f>
        <v>JAX</v>
      </c>
      <c r="L3230" s="23" t="str">
        <f ca="1">IFERROR(IF(ISBLANK(VLOOKUP($B3230,INDIRECT(nfl_game_result),MATCH(L$1,INDIRECT(nfl_game_result_header),0),FALSE)),"",VLOOKUP($B3230,INDIRECT(nfl_game_result),MATCH(L$1,INDIRECT(nfl_game_result_header),0),FALSE)),"error")</f>
        <v>U</v>
      </c>
      <c r="M3230" t="s">
        <v>16</v>
      </c>
      <c r="N3230">
        <v>-5</v>
      </c>
      <c r="O3230" t="s">
        <v>77</v>
      </c>
      <c r="P3230">
        <v>0.52</v>
      </c>
      <c r="Q3230" t="s">
        <v>77</v>
      </c>
      <c r="V3230" s="23" t="s">
        <v>416</v>
      </c>
      <c r="W3230">
        <f ca="1">VALUE(LEFT(C3230, 4))</f>
        <v>2017</v>
      </c>
      <c r="X3230">
        <f ca="1">VALUE(MID(C3230,6,FIND("_",C3230,6)-6))</f>
        <v>18</v>
      </c>
      <c r="Y3230">
        <f ca="1">IF(NOT(OR(ISBLANK(D3230),ISBLANK(E3230),D3230="",E3230="")),D3230-E3230,"")</f>
        <v>1.5</v>
      </c>
      <c r="Z3230">
        <f ca="1">IF(OR(NOT(ISNUMBER(D3230)),ISBLANK(D3230),D3230="",ISBLANK(N3230)),"",ABS(D3230-N3230))</f>
        <v>2</v>
      </c>
      <c r="AA3230">
        <f ca="1">IF(OR(ISBLANK(J3230),ISBLANK(O3230),J3230="",O3230=""),"",IF(J3230=O3230,1,0))</f>
        <v>0</v>
      </c>
      <c r="AB3230">
        <f ca="1">IF(OR(ISBLANK(K3230),ISBLANK(Q3230),K3230="",Q3230=""),"",IF(K3230=Q3230,1,0))</f>
        <v>1</v>
      </c>
      <c r="AC3230" s="23" t="str">
        <f t="shared" ca="1" si="50"/>
        <v/>
      </c>
    </row>
    <row r="3231" spans="1:29" x14ac:dyDescent="0.25">
      <c r="A3231" s="23">
        <v>3230</v>
      </c>
      <c r="B3231">
        <v>1595</v>
      </c>
      <c r="C3231" t="str">
        <f ca="1">IFERROR(VLOOKUP($B3231,INDIRECT(nfl_game_result),MATCH(C$1,INDIRECT(nfl_game_result_header),0),FALSE),"error")</f>
        <v>2017_18_CAR@NOR</v>
      </c>
      <c r="D3231">
        <f ca="1">IFERROR(IF(ISBLANK(VLOOKUP($B3231,INDIRECT(nfl_game_result),MATCH(D$1,INDIRECT(nfl_game_result_header),0),FALSE)),"",VLOOKUP($B3231,INDIRECT(nfl_game_result),MATCH(D$1,INDIRECT(nfl_game_result_header),0),FALSE)),"error")</f>
        <v>-6</v>
      </c>
      <c r="E3231">
        <f ca="1">IFERROR(IF(ISBLANK(VLOOKUP($B3231,INDIRECT(nfl_game_result),MATCH(E$1,INDIRECT(nfl_game_result_header),0),FALSE)),"",VLOOKUP($B3231,INDIRECT(nfl_game_result),MATCH(E$1,INDIRECT(nfl_game_result_header),0),FALSE)),"error")</f>
        <v>-6.5</v>
      </c>
      <c r="F3231" s="23">
        <f ca="1">IFERROR(IF(ISBLANK(VLOOKUP($B3231,INDIRECT(nfl_game_result),MATCH(F$1,INDIRECT(nfl_game_result_header),0),FALSE)),"",VLOOKUP($B3231,INDIRECT(nfl_game_result),MATCH(F$1,INDIRECT(nfl_game_result_header),0),FALSE)),"error")</f>
        <v>48.5</v>
      </c>
      <c r="G3231" s="23">
        <f ca="1">IFERROR(IF(ISBLANK(VLOOKUP($B3231,INDIRECT(nfl_game_result),MATCH(G$1,INDIRECT(nfl_game_result_header),0),FALSE)),"",VLOOKUP($B3231,INDIRECT(nfl_game_result),MATCH(G$1,INDIRECT(nfl_game_result_header),0),FALSE)),"error")</f>
        <v>48</v>
      </c>
      <c r="H3231">
        <f ca="1">IFERROR(IF(ISBLANK(VLOOKUP($B3231,INDIRECT(nfl_game_result),MATCH(H$1,INDIRECT(nfl_game_result_header),0),FALSE)),"",VLOOKUP($B3231,INDIRECT(nfl_game_result),MATCH(H$1,INDIRECT(nfl_game_result_header),0),FALSE)),"error")</f>
        <v>31</v>
      </c>
      <c r="I3231">
        <f ca="1">IFERROR(IF(ISBLANK(VLOOKUP($B3231,INDIRECT(nfl_game_result),MATCH(I$1,INDIRECT(nfl_game_result_header),0),FALSE)),"",VLOOKUP($B3231,INDIRECT(nfl_game_result),MATCH(I$1,INDIRECT(nfl_game_result_header),0),FALSE)),"error")</f>
        <v>26</v>
      </c>
      <c r="J3231" t="str">
        <f ca="1">IFERROR(IF(ISBLANK(VLOOKUP($B3231,INDIRECT(nfl_game_result),MATCH(J$1,INDIRECT(nfl_game_result_header),0),FALSE)),"",VLOOKUP($B3231,INDIRECT(nfl_game_result),MATCH(J$1,INDIRECT(nfl_game_result_header),0),FALSE)),"error")</f>
        <v>CAR</v>
      </c>
      <c r="K3231" t="str">
        <f ca="1">IFERROR(IF(ISBLANK(VLOOKUP($B3231,INDIRECT(nfl_game_result),MATCH(K$1,INDIRECT(nfl_game_result_header),0),FALSE)),"",VLOOKUP($B3231,INDIRECT(nfl_game_result),MATCH(K$1,INDIRECT(nfl_game_result_header),0),FALSE)),"error")</f>
        <v>NOR</v>
      </c>
      <c r="L3231" s="23" t="str">
        <f ca="1">IFERROR(IF(ISBLANK(VLOOKUP($B3231,INDIRECT(nfl_game_result),MATCH(L$1,INDIRECT(nfl_game_result_header),0),FALSE)),"",VLOOKUP($B3231,INDIRECT(nfl_game_result),MATCH(L$1,INDIRECT(nfl_game_result_header),0),FALSE)),"error")</f>
        <v>O</v>
      </c>
      <c r="M3231" t="s">
        <v>16</v>
      </c>
      <c r="N3231">
        <v>-3</v>
      </c>
      <c r="O3231" t="s">
        <v>335</v>
      </c>
      <c r="P3231">
        <v>0.54</v>
      </c>
      <c r="Q3231" t="s">
        <v>335</v>
      </c>
      <c r="V3231" s="23" t="s">
        <v>416</v>
      </c>
      <c r="W3231">
        <f ca="1">VALUE(LEFT(C3231, 4))</f>
        <v>2017</v>
      </c>
      <c r="X3231">
        <f ca="1">VALUE(MID(C3231,6,FIND("_",C3231,6)-6))</f>
        <v>18</v>
      </c>
      <c r="Y3231">
        <f ca="1">IF(NOT(OR(ISBLANK(D3231),ISBLANK(E3231),D3231="",E3231="")),D3231-E3231,"")</f>
        <v>0.5</v>
      </c>
      <c r="Z3231">
        <f ca="1">IF(OR(NOT(ISNUMBER(D3231)),ISBLANK(D3231),D3231="",ISBLANK(N3231)),"",ABS(D3231-N3231))</f>
        <v>3</v>
      </c>
      <c r="AA3231">
        <f ca="1">IF(OR(ISBLANK(J3231),ISBLANK(O3231),J3231="",O3231=""),"",IF(J3231=O3231,1,0))</f>
        <v>0</v>
      </c>
      <c r="AB3231">
        <f ca="1">IF(OR(ISBLANK(K3231),ISBLANK(Q3231),K3231="",Q3231=""),"",IF(K3231=Q3231,1,0))</f>
        <v>1</v>
      </c>
      <c r="AC3231" s="23" t="str">
        <f t="shared" ca="1" si="50"/>
        <v/>
      </c>
    </row>
    <row r="3232" spans="1:29" x14ac:dyDescent="0.25">
      <c r="A3232" s="23">
        <v>3231</v>
      </c>
      <c r="B3232">
        <v>1592</v>
      </c>
      <c r="C3232" t="str">
        <f ca="1">IFERROR(VLOOKUP($B3232,INDIRECT(nfl_game_result),MATCH(C$1,INDIRECT(nfl_game_result_header),0),FALSE),"error")</f>
        <v>2017_18_TEN@KCY</v>
      </c>
      <c r="D3232">
        <f ca="1">IFERROR(IF(ISBLANK(VLOOKUP($B3232,INDIRECT(nfl_game_result),MATCH(D$1,INDIRECT(nfl_game_result_header),0),FALSE)),"",VLOOKUP($B3232,INDIRECT(nfl_game_result),MATCH(D$1,INDIRECT(nfl_game_result_header),0),FALSE)),"error")</f>
        <v>-7</v>
      </c>
      <c r="E3232">
        <f ca="1">IFERROR(IF(ISBLANK(VLOOKUP($B3232,INDIRECT(nfl_game_result),MATCH(E$1,INDIRECT(nfl_game_result_header),0),FALSE)),"",VLOOKUP($B3232,INDIRECT(nfl_game_result),MATCH(E$1,INDIRECT(nfl_game_result_header),0),FALSE)),"error")</f>
        <v>-8.5</v>
      </c>
      <c r="F3232" s="23">
        <f ca="1">IFERROR(IF(ISBLANK(VLOOKUP($B3232,INDIRECT(nfl_game_result),MATCH(F$1,INDIRECT(nfl_game_result_header),0),FALSE)),"",VLOOKUP($B3232,INDIRECT(nfl_game_result),MATCH(F$1,INDIRECT(nfl_game_result_header),0),FALSE)),"error")</f>
        <v>44.5</v>
      </c>
      <c r="G3232" s="23">
        <f ca="1">IFERROR(IF(ISBLANK(VLOOKUP($B3232,INDIRECT(nfl_game_result),MATCH(G$1,INDIRECT(nfl_game_result_header),0),FALSE)),"",VLOOKUP($B3232,INDIRECT(nfl_game_result),MATCH(G$1,INDIRECT(nfl_game_result_header),0),FALSE)),"error")</f>
        <v>44.5</v>
      </c>
      <c r="H3232">
        <f ca="1">IFERROR(IF(ISBLANK(VLOOKUP($B3232,INDIRECT(nfl_game_result),MATCH(H$1,INDIRECT(nfl_game_result_header),0),FALSE)),"",VLOOKUP($B3232,INDIRECT(nfl_game_result),MATCH(H$1,INDIRECT(nfl_game_result_header),0),FALSE)),"error")</f>
        <v>21</v>
      </c>
      <c r="I3232">
        <f ca="1">IFERROR(IF(ISBLANK(VLOOKUP($B3232,INDIRECT(nfl_game_result),MATCH(I$1,INDIRECT(nfl_game_result_header),0),FALSE)),"",VLOOKUP($B3232,INDIRECT(nfl_game_result),MATCH(I$1,INDIRECT(nfl_game_result_header),0),FALSE)),"error")</f>
        <v>22</v>
      </c>
      <c r="J3232" t="str">
        <f ca="1">IFERROR(IF(ISBLANK(VLOOKUP($B3232,INDIRECT(nfl_game_result),MATCH(J$1,INDIRECT(nfl_game_result_header),0),FALSE)),"",VLOOKUP($B3232,INDIRECT(nfl_game_result),MATCH(J$1,INDIRECT(nfl_game_result_header),0),FALSE)),"error")</f>
        <v>TEN</v>
      </c>
      <c r="K3232" t="str">
        <f ca="1">IFERROR(IF(ISBLANK(VLOOKUP($B3232,INDIRECT(nfl_game_result),MATCH(K$1,INDIRECT(nfl_game_result_header),0),FALSE)),"",VLOOKUP($B3232,INDIRECT(nfl_game_result),MATCH(K$1,INDIRECT(nfl_game_result_header),0),FALSE)),"error")</f>
        <v>TEN</v>
      </c>
      <c r="L3232" s="23" t="str">
        <f ca="1">IFERROR(IF(ISBLANK(VLOOKUP($B3232,INDIRECT(nfl_game_result),MATCH(L$1,INDIRECT(nfl_game_result_header),0),FALSE)),"",VLOOKUP($B3232,INDIRECT(nfl_game_result),MATCH(L$1,INDIRECT(nfl_game_result_header),0),FALSE)),"error")</f>
        <v>U</v>
      </c>
      <c r="M3232" t="s">
        <v>14</v>
      </c>
      <c r="N3232">
        <v>-7</v>
      </c>
      <c r="O3232" t="s">
        <v>331</v>
      </c>
      <c r="P3232">
        <v>0.55000000000000004</v>
      </c>
      <c r="Q3232" t="s">
        <v>331</v>
      </c>
      <c r="V3232" s="23" t="s">
        <v>416</v>
      </c>
      <c r="W3232">
        <f ca="1">VALUE(LEFT(C3232, 4))</f>
        <v>2017</v>
      </c>
      <c r="X3232">
        <f ca="1">VALUE(MID(C3232,6,FIND("_",C3232,6)-6))</f>
        <v>18</v>
      </c>
      <c r="Y3232">
        <f ca="1">IF(NOT(OR(ISBLANK(D3232),ISBLANK(E3232),D3232="",E3232="")),D3232-E3232,"")</f>
        <v>1.5</v>
      </c>
      <c r="Z3232">
        <f ca="1">IF(OR(NOT(ISNUMBER(D3232)),ISBLANK(D3232),D3232="",ISBLANK(N3232)),"",ABS(D3232-N3232))</f>
        <v>0</v>
      </c>
      <c r="AA3232">
        <f ca="1">IF(OR(ISBLANK(J3232),ISBLANK(O3232),J3232="",O3232=""),"",IF(J3232=O3232,1,0))</f>
        <v>0</v>
      </c>
      <c r="AB3232">
        <f ca="1">IF(OR(ISBLANK(K3232),ISBLANK(Q3232),K3232="",Q3232=""),"",IF(K3232=Q3232,1,0))</f>
        <v>0</v>
      </c>
      <c r="AC3232" s="23" t="str">
        <f t="shared" ca="1" si="50"/>
        <v/>
      </c>
    </row>
    <row r="3233" spans="1:29" x14ac:dyDescent="0.25">
      <c r="A3233" s="23">
        <v>3232</v>
      </c>
      <c r="B3233">
        <v>1593</v>
      </c>
      <c r="C3233" t="str">
        <f ca="1">IFERROR(VLOOKUP($B3233,INDIRECT(nfl_game_result),MATCH(C$1,INDIRECT(nfl_game_result_header),0),FALSE),"error")</f>
        <v>2017_18_ATL@LAR</v>
      </c>
      <c r="D3233">
        <f ca="1">IFERROR(IF(ISBLANK(VLOOKUP($B3233,INDIRECT(nfl_game_result),MATCH(D$1,INDIRECT(nfl_game_result_header),0),FALSE)),"",VLOOKUP($B3233,INDIRECT(nfl_game_result),MATCH(D$1,INDIRECT(nfl_game_result_header),0),FALSE)),"error")</f>
        <v>-4.5</v>
      </c>
      <c r="E3233">
        <f ca="1">IFERROR(IF(ISBLANK(VLOOKUP($B3233,INDIRECT(nfl_game_result),MATCH(E$1,INDIRECT(nfl_game_result_header),0),FALSE)),"",VLOOKUP($B3233,INDIRECT(nfl_game_result),MATCH(E$1,INDIRECT(nfl_game_result_header),0),FALSE)),"error")</f>
        <v>-6</v>
      </c>
      <c r="F3233" s="23">
        <f ca="1">IFERROR(IF(ISBLANK(VLOOKUP($B3233,INDIRECT(nfl_game_result),MATCH(F$1,INDIRECT(nfl_game_result_header),0),FALSE)),"",VLOOKUP($B3233,INDIRECT(nfl_game_result),MATCH(F$1,INDIRECT(nfl_game_result_header),0),FALSE)),"error")</f>
        <v>49.5</v>
      </c>
      <c r="G3233" s="23">
        <f ca="1">IFERROR(IF(ISBLANK(VLOOKUP($B3233,INDIRECT(nfl_game_result),MATCH(G$1,INDIRECT(nfl_game_result_header),0),FALSE)),"",VLOOKUP($B3233,INDIRECT(nfl_game_result),MATCH(G$1,INDIRECT(nfl_game_result_header),0),FALSE)),"error")</f>
        <v>48.5</v>
      </c>
      <c r="H3233">
        <f ca="1">IFERROR(IF(ISBLANK(VLOOKUP($B3233,INDIRECT(nfl_game_result),MATCH(H$1,INDIRECT(nfl_game_result_header),0),FALSE)),"",VLOOKUP($B3233,INDIRECT(nfl_game_result),MATCH(H$1,INDIRECT(nfl_game_result_header),0),FALSE)),"error")</f>
        <v>13</v>
      </c>
      <c r="I3233">
        <f ca="1">IFERROR(IF(ISBLANK(VLOOKUP($B3233,INDIRECT(nfl_game_result),MATCH(I$1,INDIRECT(nfl_game_result_header),0),FALSE)),"",VLOOKUP($B3233,INDIRECT(nfl_game_result),MATCH(I$1,INDIRECT(nfl_game_result_header),0),FALSE)),"error")</f>
        <v>26</v>
      </c>
      <c r="J3233" t="str">
        <f ca="1">IFERROR(IF(ISBLANK(VLOOKUP($B3233,INDIRECT(nfl_game_result),MATCH(J$1,INDIRECT(nfl_game_result_header),0),FALSE)),"",VLOOKUP($B3233,INDIRECT(nfl_game_result),MATCH(J$1,INDIRECT(nfl_game_result_header),0),FALSE)),"error")</f>
        <v>ATL</v>
      </c>
      <c r="K3233" t="str">
        <f ca="1">IFERROR(IF(ISBLANK(VLOOKUP($B3233,INDIRECT(nfl_game_result),MATCH(K$1,INDIRECT(nfl_game_result_header),0),FALSE)),"",VLOOKUP($B3233,INDIRECT(nfl_game_result),MATCH(K$1,INDIRECT(nfl_game_result_header),0),FALSE)),"error")</f>
        <v>ATL</v>
      </c>
      <c r="L3233" s="23" t="str">
        <f ca="1">IFERROR(IF(ISBLANK(VLOOKUP($B3233,INDIRECT(nfl_game_result),MATCH(L$1,INDIRECT(nfl_game_result_header),0),FALSE)),"",VLOOKUP($B3233,INDIRECT(nfl_game_result),MATCH(L$1,INDIRECT(nfl_game_result_header),0),FALSE)),"error")</f>
        <v>U</v>
      </c>
      <c r="M3233" t="s">
        <v>14</v>
      </c>
      <c r="N3233">
        <v>-5.5</v>
      </c>
      <c r="O3233" t="s">
        <v>20</v>
      </c>
      <c r="P3233">
        <v>0.51</v>
      </c>
      <c r="Q3233" t="s">
        <v>20</v>
      </c>
      <c r="V3233" s="23" t="s">
        <v>416</v>
      </c>
      <c r="W3233">
        <f ca="1">VALUE(LEFT(C3233, 4))</f>
        <v>2017</v>
      </c>
      <c r="X3233">
        <f ca="1">VALUE(MID(C3233,6,FIND("_",C3233,6)-6))</f>
        <v>18</v>
      </c>
      <c r="Y3233">
        <f ca="1">IF(NOT(OR(ISBLANK(D3233),ISBLANK(E3233),D3233="",E3233="")),D3233-E3233,"")</f>
        <v>1.5</v>
      </c>
      <c r="Z3233">
        <f ca="1">IF(OR(NOT(ISNUMBER(D3233)),ISBLANK(D3233),D3233="",ISBLANK(N3233)),"",ABS(D3233-N3233))</f>
        <v>1</v>
      </c>
      <c r="AA3233">
        <f ca="1">IF(OR(ISBLANK(J3233),ISBLANK(O3233),J3233="",O3233=""),"",IF(J3233=O3233,1,0))</f>
        <v>1</v>
      </c>
      <c r="AB3233">
        <f ca="1">IF(OR(ISBLANK(K3233),ISBLANK(Q3233),K3233="",Q3233=""),"",IF(K3233=Q3233,1,0))</f>
        <v>1</v>
      </c>
      <c r="AC3233" s="23" t="str">
        <f t="shared" ca="1" si="50"/>
        <v/>
      </c>
    </row>
    <row r="3234" spans="1:29" x14ac:dyDescent="0.25">
      <c r="A3234" s="23">
        <v>3233</v>
      </c>
      <c r="B3234">
        <v>1594</v>
      </c>
      <c r="C3234" t="str">
        <f ca="1">IFERROR(VLOOKUP($B3234,INDIRECT(nfl_game_result),MATCH(C$1,INDIRECT(nfl_game_result_header),0),FALSE),"error")</f>
        <v>2017_18_BUF@JAX</v>
      </c>
      <c r="D3234">
        <f ca="1">IFERROR(IF(ISBLANK(VLOOKUP($B3234,INDIRECT(nfl_game_result),MATCH(D$1,INDIRECT(nfl_game_result_header),0),FALSE)),"",VLOOKUP($B3234,INDIRECT(nfl_game_result),MATCH(D$1,INDIRECT(nfl_game_result_header),0),FALSE)),"error")</f>
        <v>-7</v>
      </c>
      <c r="E3234">
        <f ca="1">IFERROR(IF(ISBLANK(VLOOKUP($B3234,INDIRECT(nfl_game_result),MATCH(E$1,INDIRECT(nfl_game_result_header),0),FALSE)),"",VLOOKUP($B3234,INDIRECT(nfl_game_result),MATCH(E$1,INDIRECT(nfl_game_result_header),0),FALSE)),"error")</f>
        <v>-8.5</v>
      </c>
      <c r="F3234" s="23">
        <f ca="1">IFERROR(IF(ISBLANK(VLOOKUP($B3234,INDIRECT(nfl_game_result),MATCH(F$1,INDIRECT(nfl_game_result_header),0),FALSE)),"",VLOOKUP($B3234,INDIRECT(nfl_game_result),MATCH(F$1,INDIRECT(nfl_game_result_header),0),FALSE)),"error")</f>
        <v>40</v>
      </c>
      <c r="G3234" s="23">
        <f ca="1">IFERROR(IF(ISBLANK(VLOOKUP($B3234,INDIRECT(nfl_game_result),MATCH(G$1,INDIRECT(nfl_game_result_header),0),FALSE)),"",VLOOKUP($B3234,INDIRECT(nfl_game_result),MATCH(G$1,INDIRECT(nfl_game_result_header),0),FALSE)),"error")</f>
        <v>39.5</v>
      </c>
      <c r="H3234">
        <f ca="1">IFERROR(IF(ISBLANK(VLOOKUP($B3234,INDIRECT(nfl_game_result),MATCH(H$1,INDIRECT(nfl_game_result_header),0),FALSE)),"",VLOOKUP($B3234,INDIRECT(nfl_game_result),MATCH(H$1,INDIRECT(nfl_game_result_header),0),FALSE)),"error")</f>
        <v>10</v>
      </c>
      <c r="I3234">
        <f ca="1">IFERROR(IF(ISBLANK(VLOOKUP($B3234,INDIRECT(nfl_game_result),MATCH(I$1,INDIRECT(nfl_game_result_header),0),FALSE)),"",VLOOKUP($B3234,INDIRECT(nfl_game_result),MATCH(I$1,INDIRECT(nfl_game_result_header),0),FALSE)),"error")</f>
        <v>3</v>
      </c>
      <c r="J3234" t="str">
        <f ca="1">IFERROR(IF(ISBLANK(VLOOKUP($B3234,INDIRECT(nfl_game_result),MATCH(J$1,INDIRECT(nfl_game_result_header),0),FALSE)),"",VLOOKUP($B3234,INDIRECT(nfl_game_result),MATCH(J$1,INDIRECT(nfl_game_result_header),0),FALSE)),"error")</f>
        <v>BUF</v>
      </c>
      <c r="K3234" t="str">
        <f ca="1">IFERROR(IF(ISBLANK(VLOOKUP($B3234,INDIRECT(nfl_game_result),MATCH(K$1,INDIRECT(nfl_game_result_header),0),FALSE)),"",VLOOKUP($B3234,INDIRECT(nfl_game_result),MATCH(K$1,INDIRECT(nfl_game_result_header),0),FALSE)),"error")</f>
        <v>JAX</v>
      </c>
      <c r="L3234" s="23" t="str">
        <f ca="1">IFERROR(IF(ISBLANK(VLOOKUP($B3234,INDIRECT(nfl_game_result),MATCH(L$1,INDIRECT(nfl_game_result_header),0),FALSE)),"",VLOOKUP($B3234,INDIRECT(nfl_game_result),MATCH(L$1,INDIRECT(nfl_game_result_header),0),FALSE)),"error")</f>
        <v>U</v>
      </c>
      <c r="M3234" t="s">
        <v>14</v>
      </c>
      <c r="N3234">
        <v>-6</v>
      </c>
      <c r="O3234" t="s">
        <v>77</v>
      </c>
      <c r="P3234">
        <v>0.6</v>
      </c>
      <c r="Q3234" t="s">
        <v>77</v>
      </c>
      <c r="V3234" s="23" t="s">
        <v>416</v>
      </c>
      <c r="W3234">
        <f ca="1">VALUE(LEFT(C3234, 4))</f>
        <v>2017</v>
      </c>
      <c r="X3234">
        <f ca="1">VALUE(MID(C3234,6,FIND("_",C3234,6)-6))</f>
        <v>18</v>
      </c>
      <c r="Y3234">
        <f ca="1">IF(NOT(OR(ISBLANK(D3234),ISBLANK(E3234),D3234="",E3234="")),D3234-E3234,"")</f>
        <v>1.5</v>
      </c>
      <c r="Z3234">
        <f ca="1">IF(OR(NOT(ISNUMBER(D3234)),ISBLANK(D3234),D3234="",ISBLANK(N3234)),"",ABS(D3234-N3234))</f>
        <v>1</v>
      </c>
      <c r="AA3234">
        <f ca="1">IF(OR(ISBLANK(J3234),ISBLANK(O3234),J3234="",O3234=""),"",IF(J3234=O3234,1,0))</f>
        <v>0</v>
      </c>
      <c r="AB3234">
        <f ca="1">IF(OR(ISBLANK(K3234),ISBLANK(Q3234),K3234="",Q3234=""),"",IF(K3234=Q3234,1,0))</f>
        <v>1</v>
      </c>
      <c r="AC3234" s="23" t="str">
        <f t="shared" ca="1" si="50"/>
        <v/>
      </c>
    </row>
    <row r="3235" spans="1:29" x14ac:dyDescent="0.25">
      <c r="A3235" s="23">
        <v>3234</v>
      </c>
      <c r="B3235">
        <v>1595</v>
      </c>
      <c r="C3235" t="str">
        <f ca="1">IFERROR(VLOOKUP($B3235,INDIRECT(nfl_game_result),MATCH(C$1,INDIRECT(nfl_game_result_header),0),FALSE),"error")</f>
        <v>2017_18_CAR@NOR</v>
      </c>
      <c r="D3235">
        <f ca="1">IFERROR(IF(ISBLANK(VLOOKUP($B3235,INDIRECT(nfl_game_result),MATCH(D$1,INDIRECT(nfl_game_result_header),0),FALSE)),"",VLOOKUP($B3235,INDIRECT(nfl_game_result),MATCH(D$1,INDIRECT(nfl_game_result_header),0),FALSE)),"error")</f>
        <v>-6</v>
      </c>
      <c r="E3235">
        <f ca="1">IFERROR(IF(ISBLANK(VLOOKUP($B3235,INDIRECT(nfl_game_result),MATCH(E$1,INDIRECT(nfl_game_result_header),0),FALSE)),"",VLOOKUP($B3235,INDIRECT(nfl_game_result),MATCH(E$1,INDIRECT(nfl_game_result_header),0),FALSE)),"error")</f>
        <v>-6.5</v>
      </c>
      <c r="F3235" s="23">
        <f ca="1">IFERROR(IF(ISBLANK(VLOOKUP($B3235,INDIRECT(nfl_game_result),MATCH(F$1,INDIRECT(nfl_game_result_header),0),FALSE)),"",VLOOKUP($B3235,INDIRECT(nfl_game_result),MATCH(F$1,INDIRECT(nfl_game_result_header),0),FALSE)),"error")</f>
        <v>48.5</v>
      </c>
      <c r="G3235" s="23">
        <f ca="1">IFERROR(IF(ISBLANK(VLOOKUP($B3235,INDIRECT(nfl_game_result),MATCH(G$1,INDIRECT(nfl_game_result_header),0),FALSE)),"",VLOOKUP($B3235,INDIRECT(nfl_game_result),MATCH(G$1,INDIRECT(nfl_game_result_header),0),FALSE)),"error")</f>
        <v>48</v>
      </c>
      <c r="H3235">
        <f ca="1">IFERROR(IF(ISBLANK(VLOOKUP($B3235,INDIRECT(nfl_game_result),MATCH(H$1,INDIRECT(nfl_game_result_header),0),FALSE)),"",VLOOKUP($B3235,INDIRECT(nfl_game_result),MATCH(H$1,INDIRECT(nfl_game_result_header),0),FALSE)),"error")</f>
        <v>31</v>
      </c>
      <c r="I3235">
        <f ca="1">IFERROR(IF(ISBLANK(VLOOKUP($B3235,INDIRECT(nfl_game_result),MATCH(I$1,INDIRECT(nfl_game_result_header),0),FALSE)),"",VLOOKUP($B3235,INDIRECT(nfl_game_result),MATCH(I$1,INDIRECT(nfl_game_result_header),0),FALSE)),"error")</f>
        <v>26</v>
      </c>
      <c r="J3235" t="str">
        <f ca="1">IFERROR(IF(ISBLANK(VLOOKUP($B3235,INDIRECT(nfl_game_result),MATCH(J$1,INDIRECT(nfl_game_result_header),0),FALSE)),"",VLOOKUP($B3235,INDIRECT(nfl_game_result),MATCH(J$1,INDIRECT(nfl_game_result_header),0),FALSE)),"error")</f>
        <v>CAR</v>
      </c>
      <c r="K3235" t="str">
        <f ca="1">IFERROR(IF(ISBLANK(VLOOKUP($B3235,INDIRECT(nfl_game_result),MATCH(K$1,INDIRECT(nfl_game_result_header),0),FALSE)),"",VLOOKUP($B3235,INDIRECT(nfl_game_result),MATCH(K$1,INDIRECT(nfl_game_result_header),0),FALSE)),"error")</f>
        <v>NOR</v>
      </c>
      <c r="L3235" s="23" t="str">
        <f ca="1">IFERROR(IF(ISBLANK(VLOOKUP($B3235,INDIRECT(nfl_game_result),MATCH(L$1,INDIRECT(nfl_game_result_header),0),FALSE)),"",VLOOKUP($B3235,INDIRECT(nfl_game_result),MATCH(L$1,INDIRECT(nfl_game_result_header),0),FALSE)),"error")</f>
        <v>O</v>
      </c>
      <c r="M3235" t="s">
        <v>14</v>
      </c>
      <c r="N3235">
        <v>-4</v>
      </c>
      <c r="O3235" t="s">
        <v>335</v>
      </c>
      <c r="P3235">
        <v>0.56999999999999995</v>
      </c>
      <c r="Q3235" t="s">
        <v>335</v>
      </c>
      <c r="V3235" s="23" t="s">
        <v>416</v>
      </c>
      <c r="W3235">
        <f ca="1">VALUE(LEFT(C3235, 4))</f>
        <v>2017</v>
      </c>
      <c r="X3235">
        <f ca="1">VALUE(MID(C3235,6,FIND("_",C3235,6)-6))</f>
        <v>18</v>
      </c>
      <c r="Y3235">
        <f ca="1">IF(NOT(OR(ISBLANK(D3235),ISBLANK(E3235),D3235="",E3235="")),D3235-E3235,"")</f>
        <v>0.5</v>
      </c>
      <c r="Z3235">
        <f ca="1">IF(OR(NOT(ISNUMBER(D3235)),ISBLANK(D3235),D3235="",ISBLANK(N3235)),"",ABS(D3235-N3235))</f>
        <v>2</v>
      </c>
      <c r="AA3235">
        <f ca="1">IF(OR(ISBLANK(J3235),ISBLANK(O3235),J3235="",O3235=""),"",IF(J3235=O3235,1,0))</f>
        <v>0</v>
      </c>
      <c r="AB3235">
        <f ca="1">IF(OR(ISBLANK(K3235),ISBLANK(Q3235),K3235="",Q3235=""),"",IF(K3235=Q3235,1,0))</f>
        <v>1</v>
      </c>
      <c r="AC3235" s="23" t="str">
        <f t="shared" ca="1" si="50"/>
        <v/>
      </c>
    </row>
    <row r="3236" spans="1:29" x14ac:dyDescent="0.25">
      <c r="A3236" s="23">
        <v>3235</v>
      </c>
      <c r="B3236">
        <v>1596</v>
      </c>
      <c r="C3236" t="str">
        <f ca="1">IFERROR(VLOOKUP($B3236,INDIRECT(nfl_game_result),MATCH(C$1,INDIRECT(nfl_game_result_header),0),FALSE),"error")</f>
        <v>2017_19_ATL@PHI</v>
      </c>
      <c r="D3236">
        <f ca="1">IFERROR(IF(ISBLANK(VLOOKUP($B3236,INDIRECT(nfl_game_result),MATCH(D$1,INDIRECT(nfl_game_result_header),0),FALSE)),"",VLOOKUP($B3236,INDIRECT(nfl_game_result),MATCH(D$1,INDIRECT(nfl_game_result_header),0),FALSE)),"error")</f>
        <v>2.5</v>
      </c>
      <c r="E3236">
        <f ca="1">IFERROR(IF(ISBLANK(VLOOKUP($B3236,INDIRECT(nfl_game_result),MATCH(E$1,INDIRECT(nfl_game_result_header),0),FALSE)),"",VLOOKUP($B3236,INDIRECT(nfl_game_result),MATCH(E$1,INDIRECT(nfl_game_result_header),0),FALSE)),"error")</f>
        <v>2.5</v>
      </c>
      <c r="F3236" s="23">
        <f ca="1">IFERROR(IF(ISBLANK(VLOOKUP($B3236,INDIRECT(nfl_game_result),MATCH(F$1,INDIRECT(nfl_game_result_header),0),FALSE)),"",VLOOKUP($B3236,INDIRECT(nfl_game_result),MATCH(F$1,INDIRECT(nfl_game_result_header),0),FALSE)),"error")</f>
        <v>41.5</v>
      </c>
      <c r="G3236" s="23">
        <f ca="1">IFERROR(IF(ISBLANK(VLOOKUP($B3236,INDIRECT(nfl_game_result),MATCH(G$1,INDIRECT(nfl_game_result_header),0),FALSE)),"",VLOOKUP($B3236,INDIRECT(nfl_game_result),MATCH(G$1,INDIRECT(nfl_game_result_header),0),FALSE)),"error")</f>
        <v>40.5</v>
      </c>
      <c r="H3236">
        <f ca="1">IFERROR(IF(ISBLANK(VLOOKUP($B3236,INDIRECT(nfl_game_result),MATCH(H$1,INDIRECT(nfl_game_result_header),0),FALSE)),"",VLOOKUP($B3236,INDIRECT(nfl_game_result),MATCH(H$1,INDIRECT(nfl_game_result_header),0),FALSE)),"error")</f>
        <v>15</v>
      </c>
      <c r="I3236">
        <f ca="1">IFERROR(IF(ISBLANK(VLOOKUP($B3236,INDIRECT(nfl_game_result),MATCH(I$1,INDIRECT(nfl_game_result_header),0),FALSE)),"",VLOOKUP($B3236,INDIRECT(nfl_game_result),MATCH(I$1,INDIRECT(nfl_game_result_header),0),FALSE)),"error")</f>
        <v>10</v>
      </c>
      <c r="J3236" t="str">
        <f ca="1">IFERROR(IF(ISBLANK(VLOOKUP($B3236,INDIRECT(nfl_game_result),MATCH(J$1,INDIRECT(nfl_game_result_header),0),FALSE)),"",VLOOKUP($B3236,INDIRECT(nfl_game_result),MATCH(J$1,INDIRECT(nfl_game_result_header),0),FALSE)),"error")</f>
        <v>PHI</v>
      </c>
      <c r="K3236" t="str">
        <f ca="1">IFERROR(IF(ISBLANK(VLOOKUP($B3236,INDIRECT(nfl_game_result),MATCH(K$1,INDIRECT(nfl_game_result_header),0),FALSE)),"",VLOOKUP($B3236,INDIRECT(nfl_game_result),MATCH(K$1,INDIRECT(nfl_game_result_header),0),FALSE)),"error")</f>
        <v>PHI</v>
      </c>
      <c r="L3236" s="23" t="str">
        <f ca="1">IFERROR(IF(ISBLANK(VLOOKUP($B3236,INDIRECT(nfl_game_result),MATCH(L$1,INDIRECT(nfl_game_result_header),0),FALSE)),"",VLOOKUP($B3236,INDIRECT(nfl_game_result),MATCH(L$1,INDIRECT(nfl_game_result_header),0),FALSE)),"error")</f>
        <v>U</v>
      </c>
      <c r="M3236" t="s">
        <v>16</v>
      </c>
      <c r="N3236">
        <v>3</v>
      </c>
      <c r="O3236" t="s">
        <v>20</v>
      </c>
      <c r="P3236">
        <v>0.57999999999999996</v>
      </c>
      <c r="Q3236" t="s">
        <v>20</v>
      </c>
      <c r="V3236" s="23" t="s">
        <v>416</v>
      </c>
      <c r="W3236">
        <f ca="1">VALUE(LEFT(C3236, 4))</f>
        <v>2017</v>
      </c>
      <c r="X3236">
        <f ca="1">VALUE(MID(C3236,6,FIND("_",C3236,6)-6))</f>
        <v>19</v>
      </c>
      <c r="Y3236">
        <f ca="1">IF(NOT(OR(ISBLANK(D3236),ISBLANK(E3236),D3236="",E3236="")),D3236-E3236,"")</f>
        <v>0</v>
      </c>
      <c r="Z3236">
        <f ca="1">IF(OR(NOT(ISNUMBER(D3236)),ISBLANK(D3236),D3236="",ISBLANK(N3236)),"",ABS(D3236-N3236))</f>
        <v>0.5</v>
      </c>
      <c r="AA3236">
        <f ca="1">IF(OR(ISBLANK(J3236),ISBLANK(O3236),J3236="",O3236=""),"",IF(J3236=O3236,1,0))</f>
        <v>0</v>
      </c>
      <c r="AB3236">
        <f ca="1">IF(OR(ISBLANK(K3236),ISBLANK(Q3236),K3236="",Q3236=""),"",IF(K3236=Q3236,1,0))</f>
        <v>0</v>
      </c>
      <c r="AC3236" s="23" t="str">
        <f t="shared" ca="1" si="50"/>
        <v/>
      </c>
    </row>
    <row r="3237" spans="1:29" x14ac:dyDescent="0.25">
      <c r="A3237" s="23">
        <v>3236</v>
      </c>
      <c r="B3237">
        <v>1597</v>
      </c>
      <c r="C3237" t="str">
        <f ca="1">IFERROR(VLOOKUP($B3237,INDIRECT(nfl_game_result),MATCH(C$1,INDIRECT(nfl_game_result_header),0),FALSE),"error")</f>
        <v>2017_19_TEN@NWE</v>
      </c>
      <c r="D3237">
        <f ca="1">IFERROR(IF(ISBLANK(VLOOKUP($B3237,INDIRECT(nfl_game_result),MATCH(D$1,INDIRECT(nfl_game_result_header),0),FALSE)),"",VLOOKUP($B3237,INDIRECT(nfl_game_result),MATCH(D$1,INDIRECT(nfl_game_result_header),0),FALSE)),"error")</f>
        <v>-13.5</v>
      </c>
      <c r="E3237">
        <f ca="1">IFERROR(IF(ISBLANK(VLOOKUP($B3237,INDIRECT(nfl_game_result),MATCH(E$1,INDIRECT(nfl_game_result_header),0),FALSE)),"",VLOOKUP($B3237,INDIRECT(nfl_game_result),MATCH(E$1,INDIRECT(nfl_game_result_header),0),FALSE)),"error")</f>
        <v>-13.5</v>
      </c>
      <c r="F3237" s="23">
        <f ca="1">IFERROR(IF(ISBLANK(VLOOKUP($B3237,INDIRECT(nfl_game_result),MATCH(F$1,INDIRECT(nfl_game_result_header),0),FALSE)),"",VLOOKUP($B3237,INDIRECT(nfl_game_result),MATCH(F$1,INDIRECT(nfl_game_result_header),0),FALSE)),"error")</f>
        <v>47</v>
      </c>
      <c r="G3237" s="23">
        <f ca="1">IFERROR(IF(ISBLANK(VLOOKUP($B3237,INDIRECT(nfl_game_result),MATCH(G$1,INDIRECT(nfl_game_result_header),0),FALSE)),"",VLOOKUP($B3237,INDIRECT(nfl_game_result),MATCH(G$1,INDIRECT(nfl_game_result_header),0),FALSE)),"error")</f>
        <v>48.5</v>
      </c>
      <c r="H3237">
        <f ca="1">IFERROR(IF(ISBLANK(VLOOKUP($B3237,INDIRECT(nfl_game_result),MATCH(H$1,INDIRECT(nfl_game_result_header),0),FALSE)),"",VLOOKUP($B3237,INDIRECT(nfl_game_result),MATCH(H$1,INDIRECT(nfl_game_result_header),0),FALSE)),"error")</f>
        <v>35</v>
      </c>
      <c r="I3237">
        <f ca="1">IFERROR(IF(ISBLANK(VLOOKUP($B3237,INDIRECT(nfl_game_result),MATCH(I$1,INDIRECT(nfl_game_result_header),0),FALSE)),"",VLOOKUP($B3237,INDIRECT(nfl_game_result),MATCH(I$1,INDIRECT(nfl_game_result_header),0),FALSE)),"error")</f>
        <v>14</v>
      </c>
      <c r="J3237" t="str">
        <f ca="1">IFERROR(IF(ISBLANK(VLOOKUP($B3237,INDIRECT(nfl_game_result),MATCH(J$1,INDIRECT(nfl_game_result_header),0),FALSE)),"",VLOOKUP($B3237,INDIRECT(nfl_game_result),MATCH(J$1,INDIRECT(nfl_game_result_header),0),FALSE)),"error")</f>
        <v>NWE</v>
      </c>
      <c r="K3237" t="str">
        <f ca="1">IFERROR(IF(ISBLANK(VLOOKUP($B3237,INDIRECT(nfl_game_result),MATCH(K$1,INDIRECT(nfl_game_result_header),0),FALSE)),"",VLOOKUP($B3237,INDIRECT(nfl_game_result),MATCH(K$1,INDIRECT(nfl_game_result_header),0),FALSE)),"error")</f>
        <v>NWE</v>
      </c>
      <c r="L3237" s="23" t="str">
        <f ca="1">IFERROR(IF(ISBLANK(VLOOKUP($B3237,INDIRECT(nfl_game_result),MATCH(L$1,INDIRECT(nfl_game_result_header),0),FALSE)),"",VLOOKUP($B3237,INDIRECT(nfl_game_result),MATCH(L$1,INDIRECT(nfl_game_result_header),0),FALSE)),"error")</f>
        <v>O</v>
      </c>
      <c r="M3237" t="s">
        <v>16</v>
      </c>
      <c r="N3237">
        <v>-12.5</v>
      </c>
      <c r="O3237" t="s">
        <v>332</v>
      </c>
      <c r="P3237">
        <v>0.62</v>
      </c>
      <c r="Q3237" t="s">
        <v>332</v>
      </c>
      <c r="V3237" s="23" t="s">
        <v>416</v>
      </c>
      <c r="W3237">
        <f ca="1">VALUE(LEFT(C3237, 4))</f>
        <v>2017</v>
      </c>
      <c r="X3237">
        <f ca="1">VALUE(MID(C3237,6,FIND("_",C3237,6)-6))</f>
        <v>19</v>
      </c>
      <c r="Y3237">
        <f ca="1">IF(NOT(OR(ISBLANK(D3237),ISBLANK(E3237),D3237="",E3237="")),D3237-E3237,"")</f>
        <v>0</v>
      </c>
      <c r="Z3237">
        <f ca="1">IF(OR(NOT(ISNUMBER(D3237)),ISBLANK(D3237),D3237="",ISBLANK(N3237)),"",ABS(D3237-N3237))</f>
        <v>1</v>
      </c>
      <c r="AA3237">
        <f ca="1">IF(OR(ISBLANK(J3237),ISBLANK(O3237),J3237="",O3237=""),"",IF(J3237=O3237,1,0))</f>
        <v>1</v>
      </c>
      <c r="AB3237">
        <f ca="1">IF(OR(ISBLANK(K3237),ISBLANK(Q3237),K3237="",Q3237=""),"",IF(K3237=Q3237,1,0))</f>
        <v>1</v>
      </c>
      <c r="AC3237" s="23" t="str">
        <f t="shared" ca="1" si="50"/>
        <v/>
      </c>
    </row>
    <row r="3238" spans="1:29" x14ac:dyDescent="0.25">
      <c r="A3238" s="23">
        <v>3237</v>
      </c>
      <c r="B3238">
        <v>1598</v>
      </c>
      <c r="C3238" t="str">
        <f ca="1">IFERROR(VLOOKUP($B3238,INDIRECT(nfl_game_result),MATCH(C$1,INDIRECT(nfl_game_result_header),0),FALSE),"error")</f>
        <v>2017_19_JAX@PIT</v>
      </c>
      <c r="D3238">
        <f ca="1">IFERROR(IF(ISBLANK(VLOOKUP($B3238,INDIRECT(nfl_game_result),MATCH(D$1,INDIRECT(nfl_game_result_header),0),FALSE)),"",VLOOKUP($B3238,INDIRECT(nfl_game_result),MATCH(D$1,INDIRECT(nfl_game_result_header),0),FALSE)),"error")</f>
        <v>-7.5</v>
      </c>
      <c r="E3238">
        <f ca="1">IFERROR(IF(ISBLANK(VLOOKUP($B3238,INDIRECT(nfl_game_result),MATCH(E$1,INDIRECT(nfl_game_result_header),0),FALSE)),"",VLOOKUP($B3238,INDIRECT(nfl_game_result),MATCH(E$1,INDIRECT(nfl_game_result_header),0),FALSE)),"error")</f>
        <v>-7</v>
      </c>
      <c r="F3238" s="23">
        <f ca="1">IFERROR(IF(ISBLANK(VLOOKUP($B3238,INDIRECT(nfl_game_result),MATCH(F$1,INDIRECT(nfl_game_result_header),0),FALSE)),"",VLOOKUP($B3238,INDIRECT(nfl_game_result),MATCH(F$1,INDIRECT(nfl_game_result_header),0),FALSE)),"error")</f>
        <v>41</v>
      </c>
      <c r="G3238" s="23">
        <f ca="1">IFERROR(IF(ISBLANK(VLOOKUP($B3238,INDIRECT(nfl_game_result),MATCH(G$1,INDIRECT(nfl_game_result_header),0),FALSE)),"",VLOOKUP($B3238,INDIRECT(nfl_game_result),MATCH(G$1,INDIRECT(nfl_game_result_header),0),FALSE)),"error")</f>
        <v>41</v>
      </c>
      <c r="H3238">
        <f ca="1">IFERROR(IF(ISBLANK(VLOOKUP($B3238,INDIRECT(nfl_game_result),MATCH(H$1,INDIRECT(nfl_game_result_header),0),FALSE)),"",VLOOKUP($B3238,INDIRECT(nfl_game_result),MATCH(H$1,INDIRECT(nfl_game_result_header),0),FALSE)),"error")</f>
        <v>42</v>
      </c>
      <c r="I3238">
        <f ca="1">IFERROR(IF(ISBLANK(VLOOKUP($B3238,INDIRECT(nfl_game_result),MATCH(I$1,INDIRECT(nfl_game_result_header),0),FALSE)),"",VLOOKUP($B3238,INDIRECT(nfl_game_result),MATCH(I$1,INDIRECT(nfl_game_result_header),0),FALSE)),"error")</f>
        <v>45</v>
      </c>
      <c r="J3238" t="str">
        <f ca="1">IFERROR(IF(ISBLANK(VLOOKUP($B3238,INDIRECT(nfl_game_result),MATCH(J$1,INDIRECT(nfl_game_result_header),0),FALSE)),"",VLOOKUP($B3238,INDIRECT(nfl_game_result),MATCH(J$1,INDIRECT(nfl_game_result_header),0),FALSE)),"error")</f>
        <v>JAX</v>
      </c>
      <c r="K3238" t="str">
        <f ca="1">IFERROR(IF(ISBLANK(VLOOKUP($B3238,INDIRECT(nfl_game_result),MATCH(K$1,INDIRECT(nfl_game_result_header),0),FALSE)),"",VLOOKUP($B3238,INDIRECT(nfl_game_result),MATCH(K$1,INDIRECT(nfl_game_result_header),0),FALSE)),"error")</f>
        <v>JAX</v>
      </c>
      <c r="L3238" s="23" t="str">
        <f ca="1">IFERROR(IF(ISBLANK(VLOOKUP($B3238,INDIRECT(nfl_game_result),MATCH(L$1,INDIRECT(nfl_game_result_header),0),FALSE)),"",VLOOKUP($B3238,INDIRECT(nfl_game_result),MATCH(L$1,INDIRECT(nfl_game_result_header),0),FALSE)),"error")</f>
        <v>O</v>
      </c>
      <c r="M3238" t="s">
        <v>16</v>
      </c>
      <c r="N3238">
        <v>-8.5</v>
      </c>
      <c r="O3238" t="s">
        <v>87</v>
      </c>
      <c r="P3238">
        <v>0.59</v>
      </c>
      <c r="Q3238" t="s">
        <v>87</v>
      </c>
      <c r="V3238" s="23" t="s">
        <v>416</v>
      </c>
      <c r="W3238">
        <f ca="1">VALUE(LEFT(C3238, 4))</f>
        <v>2017</v>
      </c>
      <c r="X3238">
        <f ca="1">VALUE(MID(C3238,6,FIND("_",C3238,6)-6))</f>
        <v>19</v>
      </c>
      <c r="Y3238">
        <f ca="1">IF(NOT(OR(ISBLANK(D3238),ISBLANK(E3238),D3238="",E3238="")),D3238-E3238,"")</f>
        <v>-0.5</v>
      </c>
      <c r="Z3238">
        <f ca="1">IF(OR(NOT(ISNUMBER(D3238)),ISBLANK(D3238),D3238="",ISBLANK(N3238)),"",ABS(D3238-N3238))</f>
        <v>1</v>
      </c>
      <c r="AA3238">
        <f ca="1">IF(OR(ISBLANK(J3238),ISBLANK(O3238),J3238="",O3238=""),"",IF(J3238=O3238,1,0))</f>
        <v>0</v>
      </c>
      <c r="AB3238">
        <f ca="1">IF(OR(ISBLANK(K3238),ISBLANK(Q3238),K3238="",Q3238=""),"",IF(K3238=Q3238,1,0))</f>
        <v>0</v>
      </c>
      <c r="AC3238" s="23" t="str">
        <f t="shared" ca="1" si="50"/>
        <v/>
      </c>
    </row>
    <row r="3239" spans="1:29" x14ac:dyDescent="0.25">
      <c r="A3239" s="23">
        <v>3238</v>
      </c>
      <c r="B3239">
        <v>1599</v>
      </c>
      <c r="C3239" t="str">
        <f ca="1">IFERROR(VLOOKUP($B3239,INDIRECT(nfl_game_result),MATCH(C$1,INDIRECT(nfl_game_result_header),0),FALSE),"error")</f>
        <v>2017_19_NOR@MIN</v>
      </c>
      <c r="D3239">
        <f ca="1">IFERROR(IF(ISBLANK(VLOOKUP($B3239,INDIRECT(nfl_game_result),MATCH(D$1,INDIRECT(nfl_game_result_header),0),FALSE)),"",VLOOKUP($B3239,INDIRECT(nfl_game_result),MATCH(D$1,INDIRECT(nfl_game_result_header),0),FALSE)),"error")</f>
        <v>-3.5</v>
      </c>
      <c r="E3239">
        <f ca="1">IFERROR(IF(ISBLANK(VLOOKUP($B3239,INDIRECT(nfl_game_result),MATCH(E$1,INDIRECT(nfl_game_result_header),0),FALSE)),"",VLOOKUP($B3239,INDIRECT(nfl_game_result),MATCH(E$1,INDIRECT(nfl_game_result_header),0),FALSE)),"error")</f>
        <v>-5.5</v>
      </c>
      <c r="F3239" s="23">
        <f ca="1">IFERROR(IF(ISBLANK(VLOOKUP($B3239,INDIRECT(nfl_game_result),MATCH(F$1,INDIRECT(nfl_game_result_header),0),FALSE)),"",VLOOKUP($B3239,INDIRECT(nfl_game_result),MATCH(F$1,INDIRECT(nfl_game_result_header),0),FALSE)),"error")</f>
        <v>45</v>
      </c>
      <c r="G3239" s="23">
        <f ca="1">IFERROR(IF(ISBLANK(VLOOKUP($B3239,INDIRECT(nfl_game_result),MATCH(G$1,INDIRECT(nfl_game_result_header),0),FALSE)),"",VLOOKUP($B3239,INDIRECT(nfl_game_result),MATCH(G$1,INDIRECT(nfl_game_result_header),0),FALSE)),"error")</f>
        <v>47.5</v>
      </c>
      <c r="H3239">
        <f ca="1">IFERROR(IF(ISBLANK(VLOOKUP($B3239,INDIRECT(nfl_game_result),MATCH(H$1,INDIRECT(nfl_game_result_header),0),FALSE)),"",VLOOKUP($B3239,INDIRECT(nfl_game_result),MATCH(H$1,INDIRECT(nfl_game_result_header),0),FALSE)),"error")</f>
        <v>29</v>
      </c>
      <c r="I3239">
        <f ca="1">IFERROR(IF(ISBLANK(VLOOKUP($B3239,INDIRECT(nfl_game_result),MATCH(I$1,INDIRECT(nfl_game_result_header),0),FALSE)),"",VLOOKUP($B3239,INDIRECT(nfl_game_result),MATCH(I$1,INDIRECT(nfl_game_result_header),0),FALSE)),"error")</f>
        <v>24</v>
      </c>
      <c r="J3239" t="str">
        <f ca="1">IFERROR(IF(ISBLANK(VLOOKUP($B3239,INDIRECT(nfl_game_result),MATCH(J$1,INDIRECT(nfl_game_result_header),0),FALSE)),"",VLOOKUP($B3239,INDIRECT(nfl_game_result),MATCH(J$1,INDIRECT(nfl_game_result_header),0),FALSE)),"error")</f>
        <v>NOR</v>
      </c>
      <c r="K3239" t="str">
        <f ca="1">IFERROR(IF(ISBLANK(VLOOKUP($B3239,INDIRECT(nfl_game_result),MATCH(K$1,INDIRECT(nfl_game_result_header),0),FALSE)),"",VLOOKUP($B3239,INDIRECT(nfl_game_result),MATCH(K$1,INDIRECT(nfl_game_result_header),0),FALSE)),"error")</f>
        <v>MIN</v>
      </c>
      <c r="L3239" s="23" t="str">
        <f ca="1">IFERROR(IF(ISBLANK(VLOOKUP($B3239,INDIRECT(nfl_game_result),MATCH(L$1,INDIRECT(nfl_game_result_header),0),FALSE)),"",VLOOKUP($B3239,INDIRECT(nfl_game_result),MATCH(L$1,INDIRECT(nfl_game_result_header),0),FALSE)),"error")</f>
        <v>O</v>
      </c>
      <c r="M3239" t="s">
        <v>16</v>
      </c>
      <c r="N3239">
        <v>-3</v>
      </c>
      <c r="O3239" t="s">
        <v>80</v>
      </c>
      <c r="P3239">
        <v>0.54</v>
      </c>
      <c r="Q3239" t="s">
        <v>80</v>
      </c>
      <c r="V3239" s="23" t="s">
        <v>416</v>
      </c>
      <c r="W3239">
        <f ca="1">VALUE(LEFT(C3239, 4))</f>
        <v>2017</v>
      </c>
      <c r="X3239">
        <f ca="1">VALUE(MID(C3239,6,FIND("_",C3239,6)-6))</f>
        <v>19</v>
      </c>
      <c r="Y3239">
        <f ca="1">IF(NOT(OR(ISBLANK(D3239),ISBLANK(E3239),D3239="",E3239="")),D3239-E3239,"")</f>
        <v>2</v>
      </c>
      <c r="Z3239">
        <f ca="1">IF(OR(NOT(ISNUMBER(D3239)),ISBLANK(D3239),D3239="",ISBLANK(N3239)),"",ABS(D3239-N3239))</f>
        <v>0.5</v>
      </c>
      <c r="AA3239">
        <f ca="1">IF(OR(ISBLANK(J3239),ISBLANK(O3239),J3239="",O3239=""),"",IF(J3239=O3239,1,0))</f>
        <v>0</v>
      </c>
      <c r="AB3239">
        <f ca="1">IF(OR(ISBLANK(K3239),ISBLANK(Q3239),K3239="",Q3239=""),"",IF(K3239=Q3239,1,0))</f>
        <v>1</v>
      </c>
      <c r="AC3239" s="23" t="str">
        <f t="shared" ca="1" si="50"/>
        <v/>
      </c>
    </row>
    <row r="3240" spans="1:29" x14ac:dyDescent="0.25">
      <c r="A3240" s="23">
        <v>3239</v>
      </c>
      <c r="B3240">
        <v>1596</v>
      </c>
      <c r="C3240" t="str">
        <f ca="1">IFERROR(VLOOKUP($B3240,INDIRECT(nfl_game_result),MATCH(C$1,INDIRECT(nfl_game_result_header),0),FALSE),"error")</f>
        <v>2017_19_ATL@PHI</v>
      </c>
      <c r="D3240">
        <f ca="1">IFERROR(IF(ISBLANK(VLOOKUP($B3240,INDIRECT(nfl_game_result),MATCH(D$1,INDIRECT(nfl_game_result_header),0),FALSE)),"",VLOOKUP($B3240,INDIRECT(nfl_game_result),MATCH(D$1,INDIRECT(nfl_game_result_header),0),FALSE)),"error")</f>
        <v>2.5</v>
      </c>
      <c r="E3240">
        <f ca="1">IFERROR(IF(ISBLANK(VLOOKUP($B3240,INDIRECT(nfl_game_result),MATCH(E$1,INDIRECT(nfl_game_result_header),0),FALSE)),"",VLOOKUP($B3240,INDIRECT(nfl_game_result),MATCH(E$1,INDIRECT(nfl_game_result_header),0),FALSE)),"error")</f>
        <v>2.5</v>
      </c>
      <c r="F3240" s="23">
        <f ca="1">IFERROR(IF(ISBLANK(VLOOKUP($B3240,INDIRECT(nfl_game_result),MATCH(F$1,INDIRECT(nfl_game_result_header),0),FALSE)),"",VLOOKUP($B3240,INDIRECT(nfl_game_result),MATCH(F$1,INDIRECT(nfl_game_result_header),0),FALSE)),"error")</f>
        <v>41.5</v>
      </c>
      <c r="G3240" s="23">
        <f ca="1">IFERROR(IF(ISBLANK(VLOOKUP($B3240,INDIRECT(nfl_game_result),MATCH(G$1,INDIRECT(nfl_game_result_header),0),FALSE)),"",VLOOKUP($B3240,INDIRECT(nfl_game_result),MATCH(G$1,INDIRECT(nfl_game_result_header),0),FALSE)),"error")</f>
        <v>40.5</v>
      </c>
      <c r="H3240">
        <f ca="1">IFERROR(IF(ISBLANK(VLOOKUP($B3240,INDIRECT(nfl_game_result),MATCH(H$1,INDIRECT(nfl_game_result_header),0),FALSE)),"",VLOOKUP($B3240,INDIRECT(nfl_game_result),MATCH(H$1,INDIRECT(nfl_game_result_header),0),FALSE)),"error")</f>
        <v>15</v>
      </c>
      <c r="I3240">
        <f ca="1">IFERROR(IF(ISBLANK(VLOOKUP($B3240,INDIRECT(nfl_game_result),MATCH(I$1,INDIRECT(nfl_game_result_header),0),FALSE)),"",VLOOKUP($B3240,INDIRECT(nfl_game_result),MATCH(I$1,INDIRECT(nfl_game_result_header),0),FALSE)),"error")</f>
        <v>10</v>
      </c>
      <c r="J3240" t="str">
        <f ca="1">IFERROR(IF(ISBLANK(VLOOKUP($B3240,INDIRECT(nfl_game_result),MATCH(J$1,INDIRECT(nfl_game_result_header),0),FALSE)),"",VLOOKUP($B3240,INDIRECT(nfl_game_result),MATCH(J$1,INDIRECT(nfl_game_result_header),0),FALSE)),"error")</f>
        <v>PHI</v>
      </c>
      <c r="K3240" t="str">
        <f ca="1">IFERROR(IF(ISBLANK(VLOOKUP($B3240,INDIRECT(nfl_game_result),MATCH(K$1,INDIRECT(nfl_game_result_header),0),FALSE)),"",VLOOKUP($B3240,INDIRECT(nfl_game_result),MATCH(K$1,INDIRECT(nfl_game_result_header),0),FALSE)),"error")</f>
        <v>PHI</v>
      </c>
      <c r="L3240" s="23" t="str">
        <f ca="1">IFERROR(IF(ISBLANK(VLOOKUP($B3240,INDIRECT(nfl_game_result),MATCH(L$1,INDIRECT(nfl_game_result_header),0),FALSE)),"",VLOOKUP($B3240,INDIRECT(nfl_game_result),MATCH(L$1,INDIRECT(nfl_game_result_header),0),FALSE)),"error")</f>
        <v>U</v>
      </c>
      <c r="M3240" t="s">
        <v>14</v>
      </c>
      <c r="N3240">
        <v>3.5</v>
      </c>
      <c r="O3240" t="s">
        <v>86</v>
      </c>
      <c r="P3240">
        <v>0.51</v>
      </c>
      <c r="Q3240" t="s">
        <v>86</v>
      </c>
      <c r="V3240" s="23" t="s">
        <v>416</v>
      </c>
      <c r="W3240">
        <f ca="1">VALUE(LEFT(C3240, 4))</f>
        <v>2017</v>
      </c>
      <c r="X3240">
        <f ca="1">VALUE(MID(C3240,6,FIND("_",C3240,6)-6))</f>
        <v>19</v>
      </c>
      <c r="Y3240">
        <f ca="1">IF(NOT(OR(ISBLANK(D3240),ISBLANK(E3240),D3240="",E3240="")),D3240-E3240,"")</f>
        <v>0</v>
      </c>
      <c r="Z3240">
        <f ca="1">IF(OR(NOT(ISNUMBER(D3240)),ISBLANK(D3240),D3240="",ISBLANK(N3240)),"",ABS(D3240-N3240))</f>
        <v>1</v>
      </c>
      <c r="AA3240">
        <f ca="1">IF(OR(ISBLANK(J3240),ISBLANK(O3240),J3240="",O3240=""),"",IF(J3240=O3240,1,0))</f>
        <v>1</v>
      </c>
      <c r="AB3240">
        <f ca="1">IF(OR(ISBLANK(K3240),ISBLANK(Q3240),K3240="",Q3240=""),"",IF(K3240=Q3240,1,0))</f>
        <v>1</v>
      </c>
      <c r="AC3240" s="23" t="str">
        <f t="shared" ca="1" si="50"/>
        <v/>
      </c>
    </row>
    <row r="3241" spans="1:29" x14ac:dyDescent="0.25">
      <c r="A3241" s="23">
        <v>3240</v>
      </c>
      <c r="B3241">
        <v>1597</v>
      </c>
      <c r="C3241" t="str">
        <f ca="1">IFERROR(VLOOKUP($B3241,INDIRECT(nfl_game_result),MATCH(C$1,INDIRECT(nfl_game_result_header),0),FALSE),"error")</f>
        <v>2017_19_TEN@NWE</v>
      </c>
      <c r="D3241">
        <f ca="1">IFERROR(IF(ISBLANK(VLOOKUP($B3241,INDIRECT(nfl_game_result),MATCH(D$1,INDIRECT(nfl_game_result_header),0),FALSE)),"",VLOOKUP($B3241,INDIRECT(nfl_game_result),MATCH(D$1,INDIRECT(nfl_game_result_header),0),FALSE)),"error")</f>
        <v>-13.5</v>
      </c>
      <c r="E3241">
        <f ca="1">IFERROR(IF(ISBLANK(VLOOKUP($B3241,INDIRECT(nfl_game_result),MATCH(E$1,INDIRECT(nfl_game_result_header),0),FALSE)),"",VLOOKUP($B3241,INDIRECT(nfl_game_result),MATCH(E$1,INDIRECT(nfl_game_result_header),0),FALSE)),"error")</f>
        <v>-13.5</v>
      </c>
      <c r="F3241" s="23">
        <f ca="1">IFERROR(IF(ISBLANK(VLOOKUP($B3241,INDIRECT(nfl_game_result),MATCH(F$1,INDIRECT(nfl_game_result_header),0),FALSE)),"",VLOOKUP($B3241,INDIRECT(nfl_game_result),MATCH(F$1,INDIRECT(nfl_game_result_header),0),FALSE)),"error")</f>
        <v>47</v>
      </c>
      <c r="G3241" s="23">
        <f ca="1">IFERROR(IF(ISBLANK(VLOOKUP($B3241,INDIRECT(nfl_game_result),MATCH(G$1,INDIRECT(nfl_game_result_header),0),FALSE)),"",VLOOKUP($B3241,INDIRECT(nfl_game_result),MATCH(G$1,INDIRECT(nfl_game_result_header),0),FALSE)),"error")</f>
        <v>48.5</v>
      </c>
      <c r="H3241">
        <f ca="1">IFERROR(IF(ISBLANK(VLOOKUP($B3241,INDIRECT(nfl_game_result),MATCH(H$1,INDIRECT(nfl_game_result_header),0),FALSE)),"",VLOOKUP($B3241,INDIRECT(nfl_game_result),MATCH(H$1,INDIRECT(nfl_game_result_header),0),FALSE)),"error")</f>
        <v>35</v>
      </c>
      <c r="I3241">
        <f ca="1">IFERROR(IF(ISBLANK(VLOOKUP($B3241,INDIRECT(nfl_game_result),MATCH(I$1,INDIRECT(nfl_game_result_header),0),FALSE)),"",VLOOKUP($B3241,INDIRECT(nfl_game_result),MATCH(I$1,INDIRECT(nfl_game_result_header),0),FALSE)),"error")</f>
        <v>14</v>
      </c>
      <c r="J3241" t="str">
        <f ca="1">IFERROR(IF(ISBLANK(VLOOKUP($B3241,INDIRECT(nfl_game_result),MATCH(J$1,INDIRECT(nfl_game_result_header),0),FALSE)),"",VLOOKUP($B3241,INDIRECT(nfl_game_result),MATCH(J$1,INDIRECT(nfl_game_result_header),0),FALSE)),"error")</f>
        <v>NWE</v>
      </c>
      <c r="K3241" t="str">
        <f ca="1">IFERROR(IF(ISBLANK(VLOOKUP($B3241,INDIRECT(nfl_game_result),MATCH(K$1,INDIRECT(nfl_game_result_header),0),FALSE)),"",VLOOKUP($B3241,INDIRECT(nfl_game_result),MATCH(K$1,INDIRECT(nfl_game_result_header),0),FALSE)),"error")</f>
        <v>NWE</v>
      </c>
      <c r="L3241" s="23" t="str">
        <f ca="1">IFERROR(IF(ISBLANK(VLOOKUP($B3241,INDIRECT(nfl_game_result),MATCH(L$1,INDIRECT(nfl_game_result_header),0),FALSE)),"",VLOOKUP($B3241,INDIRECT(nfl_game_result),MATCH(L$1,INDIRECT(nfl_game_result_header),0),FALSE)),"error")</f>
        <v>O</v>
      </c>
      <c r="M3241" t="s">
        <v>14</v>
      </c>
      <c r="N3241">
        <v>-10</v>
      </c>
      <c r="O3241" t="s">
        <v>332</v>
      </c>
      <c r="P3241">
        <v>0.54</v>
      </c>
      <c r="Q3241" t="s">
        <v>332</v>
      </c>
      <c r="V3241" s="23" t="s">
        <v>416</v>
      </c>
      <c r="W3241">
        <f ca="1">VALUE(LEFT(C3241, 4))</f>
        <v>2017</v>
      </c>
      <c r="X3241">
        <f ca="1">VALUE(MID(C3241,6,FIND("_",C3241,6)-6))</f>
        <v>19</v>
      </c>
      <c r="Y3241">
        <f ca="1">IF(NOT(OR(ISBLANK(D3241),ISBLANK(E3241),D3241="",E3241="")),D3241-E3241,"")</f>
        <v>0</v>
      </c>
      <c r="Z3241">
        <f ca="1">IF(OR(NOT(ISNUMBER(D3241)),ISBLANK(D3241),D3241="",ISBLANK(N3241)),"",ABS(D3241-N3241))</f>
        <v>3.5</v>
      </c>
      <c r="AA3241">
        <f ca="1">IF(OR(ISBLANK(J3241),ISBLANK(O3241),J3241="",O3241=""),"",IF(J3241=O3241,1,0))</f>
        <v>1</v>
      </c>
      <c r="AB3241">
        <f ca="1">IF(OR(ISBLANK(K3241),ISBLANK(Q3241),K3241="",Q3241=""),"",IF(K3241=Q3241,1,0))</f>
        <v>1</v>
      </c>
      <c r="AC3241" s="23" t="str">
        <f t="shared" ca="1" si="50"/>
        <v/>
      </c>
    </row>
    <row r="3242" spans="1:29" x14ac:dyDescent="0.25">
      <c r="A3242" s="23">
        <v>3241</v>
      </c>
      <c r="B3242">
        <v>1598</v>
      </c>
      <c r="C3242" t="str">
        <f ca="1">IFERROR(VLOOKUP($B3242,INDIRECT(nfl_game_result),MATCH(C$1,INDIRECT(nfl_game_result_header),0),FALSE),"error")</f>
        <v>2017_19_JAX@PIT</v>
      </c>
      <c r="D3242">
        <f ca="1">IFERROR(IF(ISBLANK(VLOOKUP($B3242,INDIRECT(nfl_game_result),MATCH(D$1,INDIRECT(nfl_game_result_header),0),FALSE)),"",VLOOKUP($B3242,INDIRECT(nfl_game_result),MATCH(D$1,INDIRECT(nfl_game_result_header),0),FALSE)),"error")</f>
        <v>-7.5</v>
      </c>
      <c r="E3242">
        <f ca="1">IFERROR(IF(ISBLANK(VLOOKUP($B3242,INDIRECT(nfl_game_result),MATCH(E$1,INDIRECT(nfl_game_result_header),0),FALSE)),"",VLOOKUP($B3242,INDIRECT(nfl_game_result),MATCH(E$1,INDIRECT(nfl_game_result_header),0),FALSE)),"error")</f>
        <v>-7</v>
      </c>
      <c r="F3242" s="23">
        <f ca="1">IFERROR(IF(ISBLANK(VLOOKUP($B3242,INDIRECT(nfl_game_result),MATCH(F$1,INDIRECT(nfl_game_result_header),0),FALSE)),"",VLOOKUP($B3242,INDIRECT(nfl_game_result),MATCH(F$1,INDIRECT(nfl_game_result_header),0),FALSE)),"error")</f>
        <v>41</v>
      </c>
      <c r="G3242" s="23">
        <f ca="1">IFERROR(IF(ISBLANK(VLOOKUP($B3242,INDIRECT(nfl_game_result),MATCH(G$1,INDIRECT(nfl_game_result_header),0),FALSE)),"",VLOOKUP($B3242,INDIRECT(nfl_game_result),MATCH(G$1,INDIRECT(nfl_game_result_header),0),FALSE)),"error")</f>
        <v>41</v>
      </c>
      <c r="H3242">
        <f ca="1">IFERROR(IF(ISBLANK(VLOOKUP($B3242,INDIRECT(nfl_game_result),MATCH(H$1,INDIRECT(nfl_game_result_header),0),FALSE)),"",VLOOKUP($B3242,INDIRECT(nfl_game_result),MATCH(H$1,INDIRECT(nfl_game_result_header),0),FALSE)),"error")</f>
        <v>42</v>
      </c>
      <c r="I3242">
        <f ca="1">IFERROR(IF(ISBLANK(VLOOKUP($B3242,INDIRECT(nfl_game_result),MATCH(I$1,INDIRECT(nfl_game_result_header),0),FALSE)),"",VLOOKUP($B3242,INDIRECT(nfl_game_result),MATCH(I$1,INDIRECT(nfl_game_result_header),0),FALSE)),"error")</f>
        <v>45</v>
      </c>
      <c r="J3242" t="str">
        <f ca="1">IFERROR(IF(ISBLANK(VLOOKUP($B3242,INDIRECT(nfl_game_result),MATCH(J$1,INDIRECT(nfl_game_result_header),0),FALSE)),"",VLOOKUP($B3242,INDIRECT(nfl_game_result),MATCH(J$1,INDIRECT(nfl_game_result_header),0),FALSE)),"error")</f>
        <v>JAX</v>
      </c>
      <c r="K3242" t="str">
        <f ca="1">IFERROR(IF(ISBLANK(VLOOKUP($B3242,INDIRECT(nfl_game_result),MATCH(K$1,INDIRECT(nfl_game_result_header),0),FALSE)),"",VLOOKUP($B3242,INDIRECT(nfl_game_result),MATCH(K$1,INDIRECT(nfl_game_result_header),0),FALSE)),"error")</f>
        <v>JAX</v>
      </c>
      <c r="L3242" s="23" t="str">
        <f ca="1">IFERROR(IF(ISBLANK(VLOOKUP($B3242,INDIRECT(nfl_game_result),MATCH(L$1,INDIRECT(nfl_game_result_header),0),FALSE)),"",VLOOKUP($B3242,INDIRECT(nfl_game_result),MATCH(L$1,INDIRECT(nfl_game_result_header),0),FALSE)),"error")</f>
        <v>O</v>
      </c>
      <c r="M3242" t="s">
        <v>14</v>
      </c>
      <c r="N3242">
        <v>-7</v>
      </c>
      <c r="O3242" t="s">
        <v>77</v>
      </c>
      <c r="P3242">
        <v>0.53</v>
      </c>
      <c r="Q3242" t="s">
        <v>77</v>
      </c>
      <c r="V3242" s="23" t="s">
        <v>416</v>
      </c>
      <c r="W3242">
        <f ca="1">VALUE(LEFT(C3242, 4))</f>
        <v>2017</v>
      </c>
      <c r="X3242">
        <f ca="1">VALUE(MID(C3242,6,FIND("_",C3242,6)-6))</f>
        <v>19</v>
      </c>
      <c r="Y3242">
        <f ca="1">IF(NOT(OR(ISBLANK(D3242),ISBLANK(E3242),D3242="",E3242="")),D3242-E3242,"")</f>
        <v>-0.5</v>
      </c>
      <c r="Z3242">
        <f ca="1">IF(OR(NOT(ISNUMBER(D3242)),ISBLANK(D3242),D3242="",ISBLANK(N3242)),"",ABS(D3242-N3242))</f>
        <v>0.5</v>
      </c>
      <c r="AA3242">
        <f ca="1">IF(OR(ISBLANK(J3242),ISBLANK(O3242),J3242="",O3242=""),"",IF(J3242=O3242,1,0))</f>
        <v>1</v>
      </c>
      <c r="AB3242">
        <f ca="1">IF(OR(ISBLANK(K3242),ISBLANK(Q3242),K3242="",Q3242=""),"",IF(K3242=Q3242,1,0))</f>
        <v>1</v>
      </c>
      <c r="AC3242" s="23" t="str">
        <f t="shared" ca="1" si="50"/>
        <v/>
      </c>
    </row>
    <row r="3243" spans="1:29" x14ac:dyDescent="0.25">
      <c r="A3243" s="23">
        <v>3242</v>
      </c>
      <c r="B3243">
        <v>1599</v>
      </c>
      <c r="C3243" t="str">
        <f ca="1">IFERROR(VLOOKUP($B3243,INDIRECT(nfl_game_result),MATCH(C$1,INDIRECT(nfl_game_result_header),0),FALSE),"error")</f>
        <v>2017_19_NOR@MIN</v>
      </c>
      <c r="D3243">
        <f ca="1">IFERROR(IF(ISBLANK(VLOOKUP($B3243,INDIRECT(nfl_game_result),MATCH(D$1,INDIRECT(nfl_game_result_header),0),FALSE)),"",VLOOKUP($B3243,INDIRECT(nfl_game_result),MATCH(D$1,INDIRECT(nfl_game_result_header),0),FALSE)),"error")</f>
        <v>-3.5</v>
      </c>
      <c r="E3243">
        <f ca="1">IFERROR(IF(ISBLANK(VLOOKUP($B3243,INDIRECT(nfl_game_result),MATCH(E$1,INDIRECT(nfl_game_result_header),0),FALSE)),"",VLOOKUP($B3243,INDIRECT(nfl_game_result),MATCH(E$1,INDIRECT(nfl_game_result_header),0),FALSE)),"error")</f>
        <v>-5.5</v>
      </c>
      <c r="F3243" s="23">
        <f ca="1">IFERROR(IF(ISBLANK(VLOOKUP($B3243,INDIRECT(nfl_game_result),MATCH(F$1,INDIRECT(nfl_game_result_header),0),FALSE)),"",VLOOKUP($B3243,INDIRECT(nfl_game_result),MATCH(F$1,INDIRECT(nfl_game_result_header),0),FALSE)),"error")</f>
        <v>45</v>
      </c>
      <c r="G3243" s="23">
        <f ca="1">IFERROR(IF(ISBLANK(VLOOKUP($B3243,INDIRECT(nfl_game_result),MATCH(G$1,INDIRECT(nfl_game_result_header),0),FALSE)),"",VLOOKUP($B3243,INDIRECT(nfl_game_result),MATCH(G$1,INDIRECT(nfl_game_result_header),0),FALSE)),"error")</f>
        <v>47.5</v>
      </c>
      <c r="H3243">
        <f ca="1">IFERROR(IF(ISBLANK(VLOOKUP($B3243,INDIRECT(nfl_game_result),MATCH(H$1,INDIRECT(nfl_game_result_header),0),FALSE)),"",VLOOKUP($B3243,INDIRECT(nfl_game_result),MATCH(H$1,INDIRECT(nfl_game_result_header),0),FALSE)),"error")</f>
        <v>29</v>
      </c>
      <c r="I3243">
        <f ca="1">IFERROR(IF(ISBLANK(VLOOKUP($B3243,INDIRECT(nfl_game_result),MATCH(I$1,INDIRECT(nfl_game_result_header),0),FALSE)),"",VLOOKUP($B3243,INDIRECT(nfl_game_result),MATCH(I$1,INDIRECT(nfl_game_result_header),0),FALSE)),"error")</f>
        <v>24</v>
      </c>
      <c r="J3243" t="str">
        <f ca="1">IFERROR(IF(ISBLANK(VLOOKUP($B3243,INDIRECT(nfl_game_result),MATCH(J$1,INDIRECT(nfl_game_result_header),0),FALSE)),"",VLOOKUP($B3243,INDIRECT(nfl_game_result),MATCH(J$1,INDIRECT(nfl_game_result_header),0),FALSE)),"error")</f>
        <v>NOR</v>
      </c>
      <c r="K3243" t="str">
        <f ca="1">IFERROR(IF(ISBLANK(VLOOKUP($B3243,INDIRECT(nfl_game_result),MATCH(K$1,INDIRECT(nfl_game_result_header),0),FALSE)),"",VLOOKUP($B3243,INDIRECT(nfl_game_result),MATCH(K$1,INDIRECT(nfl_game_result_header),0),FALSE)),"error")</f>
        <v>MIN</v>
      </c>
      <c r="L3243" s="23" t="str">
        <f ca="1">IFERROR(IF(ISBLANK(VLOOKUP($B3243,INDIRECT(nfl_game_result),MATCH(L$1,INDIRECT(nfl_game_result_header),0),FALSE)),"",VLOOKUP($B3243,INDIRECT(nfl_game_result),MATCH(L$1,INDIRECT(nfl_game_result_header),0),FALSE)),"error")</f>
        <v>O</v>
      </c>
      <c r="M3243" t="s">
        <v>14</v>
      </c>
      <c r="N3243">
        <v>-3.5</v>
      </c>
      <c r="O3243" t="s">
        <v>80</v>
      </c>
      <c r="P3243">
        <v>0.52</v>
      </c>
      <c r="Q3243" t="s">
        <v>80</v>
      </c>
      <c r="V3243" s="23" t="s">
        <v>416</v>
      </c>
      <c r="W3243">
        <f ca="1">VALUE(LEFT(C3243, 4))</f>
        <v>2017</v>
      </c>
      <c r="X3243">
        <f ca="1">VALUE(MID(C3243,6,FIND("_",C3243,6)-6))</f>
        <v>19</v>
      </c>
      <c r="Y3243">
        <f ca="1">IF(NOT(OR(ISBLANK(D3243),ISBLANK(E3243),D3243="",E3243="")),D3243-E3243,"")</f>
        <v>2</v>
      </c>
      <c r="Z3243">
        <f ca="1">IF(OR(NOT(ISNUMBER(D3243)),ISBLANK(D3243),D3243="",ISBLANK(N3243)),"",ABS(D3243-N3243))</f>
        <v>0</v>
      </c>
      <c r="AA3243">
        <f ca="1">IF(OR(ISBLANK(J3243),ISBLANK(O3243),J3243="",O3243=""),"",IF(J3243=O3243,1,0))</f>
        <v>0</v>
      </c>
      <c r="AB3243">
        <f ca="1">IF(OR(ISBLANK(K3243),ISBLANK(Q3243),K3243="",Q3243=""),"",IF(K3243=Q3243,1,0))</f>
        <v>1</v>
      </c>
      <c r="AC3243" s="23" t="str">
        <f t="shared" ca="1" si="50"/>
        <v/>
      </c>
    </row>
    <row r="3244" spans="1:29" x14ac:dyDescent="0.25">
      <c r="A3244" s="23">
        <v>3243</v>
      </c>
      <c r="B3244">
        <v>1600</v>
      </c>
      <c r="C3244" t="str">
        <f ca="1">IFERROR(VLOOKUP($B3244,INDIRECT(nfl_game_result),MATCH(C$1,INDIRECT(nfl_game_result_header),0),FALSE),"error")</f>
        <v>2017_20_JAX@NWE</v>
      </c>
      <c r="D3244">
        <f ca="1">IFERROR(IF(ISBLANK(VLOOKUP($B3244,INDIRECT(nfl_game_result),MATCH(D$1,INDIRECT(nfl_game_result_header),0),FALSE)),"",VLOOKUP($B3244,INDIRECT(nfl_game_result),MATCH(D$1,INDIRECT(nfl_game_result_header),0),FALSE)),"error")</f>
        <v>-9.5</v>
      </c>
      <c r="E3244">
        <f ca="1">IFERROR(IF(ISBLANK(VLOOKUP($B3244,INDIRECT(nfl_game_result),MATCH(E$1,INDIRECT(nfl_game_result_header),0),FALSE)),"",VLOOKUP($B3244,INDIRECT(nfl_game_result),MATCH(E$1,INDIRECT(nfl_game_result_header),0),FALSE)),"error")</f>
        <v>-7.5</v>
      </c>
      <c r="F3244" s="23">
        <f ca="1">IFERROR(IF(ISBLANK(VLOOKUP($B3244,INDIRECT(nfl_game_result),MATCH(F$1,INDIRECT(nfl_game_result_header),0),FALSE)),"",VLOOKUP($B3244,INDIRECT(nfl_game_result),MATCH(F$1,INDIRECT(nfl_game_result_header),0),FALSE)),"error")</f>
        <v>46.5</v>
      </c>
      <c r="G3244" s="23">
        <f ca="1">IFERROR(IF(ISBLANK(VLOOKUP($B3244,INDIRECT(nfl_game_result),MATCH(G$1,INDIRECT(nfl_game_result_header),0),FALSE)),"",VLOOKUP($B3244,INDIRECT(nfl_game_result),MATCH(G$1,INDIRECT(nfl_game_result_header),0),FALSE)),"error")</f>
        <v>46</v>
      </c>
      <c r="H3244">
        <f ca="1">IFERROR(IF(ISBLANK(VLOOKUP($B3244,INDIRECT(nfl_game_result),MATCH(H$1,INDIRECT(nfl_game_result_header),0),FALSE)),"",VLOOKUP($B3244,INDIRECT(nfl_game_result),MATCH(H$1,INDIRECT(nfl_game_result_header),0),FALSE)),"error")</f>
        <v>24</v>
      </c>
      <c r="I3244">
        <f ca="1">IFERROR(IF(ISBLANK(VLOOKUP($B3244,INDIRECT(nfl_game_result),MATCH(I$1,INDIRECT(nfl_game_result_header),0),FALSE)),"",VLOOKUP($B3244,INDIRECT(nfl_game_result),MATCH(I$1,INDIRECT(nfl_game_result_header),0),FALSE)),"error")</f>
        <v>20</v>
      </c>
      <c r="J3244" t="str">
        <f ca="1">IFERROR(IF(ISBLANK(VLOOKUP($B3244,INDIRECT(nfl_game_result),MATCH(J$1,INDIRECT(nfl_game_result_header),0),FALSE)),"",VLOOKUP($B3244,INDIRECT(nfl_game_result),MATCH(J$1,INDIRECT(nfl_game_result_header),0),FALSE)),"error")</f>
        <v>JAX</v>
      </c>
      <c r="K3244" t="str">
        <f ca="1">IFERROR(IF(ISBLANK(VLOOKUP($B3244,INDIRECT(nfl_game_result),MATCH(K$1,INDIRECT(nfl_game_result_header),0),FALSE)),"",VLOOKUP($B3244,INDIRECT(nfl_game_result),MATCH(K$1,INDIRECT(nfl_game_result_header),0),FALSE)),"error")</f>
        <v>NWE</v>
      </c>
      <c r="L3244" s="23" t="str">
        <f ca="1">IFERROR(IF(ISBLANK(VLOOKUP($B3244,INDIRECT(nfl_game_result),MATCH(L$1,INDIRECT(nfl_game_result_header),0),FALSE)),"",VLOOKUP($B3244,INDIRECT(nfl_game_result),MATCH(L$1,INDIRECT(nfl_game_result_header),0),FALSE)),"error")</f>
        <v>U</v>
      </c>
      <c r="M3244" t="s">
        <v>16</v>
      </c>
      <c r="N3244">
        <v>-8</v>
      </c>
      <c r="O3244" t="s">
        <v>77</v>
      </c>
      <c r="P3244">
        <v>0.54</v>
      </c>
      <c r="Q3244" t="s">
        <v>332</v>
      </c>
      <c r="V3244" s="23" t="s">
        <v>416</v>
      </c>
      <c r="W3244">
        <f ca="1">VALUE(LEFT(C3244, 4))</f>
        <v>2017</v>
      </c>
      <c r="X3244">
        <f ca="1">VALUE(MID(C3244,6,FIND("_",C3244,6)-6))</f>
        <v>20</v>
      </c>
      <c r="Y3244">
        <f ca="1">IF(NOT(OR(ISBLANK(D3244),ISBLANK(E3244),D3244="",E3244="")),D3244-E3244,"")</f>
        <v>-2</v>
      </c>
      <c r="Z3244">
        <f ca="1">IF(OR(NOT(ISNUMBER(D3244)),ISBLANK(D3244),D3244="",ISBLANK(N3244)),"",ABS(D3244-N3244))</f>
        <v>1.5</v>
      </c>
      <c r="AA3244">
        <f ca="1">IF(OR(ISBLANK(J3244),ISBLANK(O3244),J3244="",O3244=""),"",IF(J3244=O3244,1,0))</f>
        <v>1</v>
      </c>
      <c r="AB3244">
        <f ca="1">IF(OR(ISBLANK(K3244),ISBLANK(Q3244),K3244="",Q3244=""),"",IF(K3244=Q3244,1,0))</f>
        <v>1</v>
      </c>
      <c r="AC3244" s="23" t="str">
        <f t="shared" ca="1" si="50"/>
        <v/>
      </c>
    </row>
    <row r="3245" spans="1:29" x14ac:dyDescent="0.25">
      <c r="A3245" s="23">
        <v>3244</v>
      </c>
      <c r="B3245">
        <v>1601</v>
      </c>
      <c r="C3245" t="str">
        <f ca="1">IFERROR(VLOOKUP($B3245,INDIRECT(nfl_game_result),MATCH(C$1,INDIRECT(nfl_game_result_header),0),FALSE),"error")</f>
        <v>2017_20_MIN@PHI</v>
      </c>
      <c r="D3245">
        <f ca="1">IFERROR(IF(ISBLANK(VLOOKUP($B3245,INDIRECT(nfl_game_result),MATCH(D$1,INDIRECT(nfl_game_result_header),0),FALSE)),"",VLOOKUP($B3245,INDIRECT(nfl_game_result),MATCH(D$1,INDIRECT(nfl_game_result_header),0),FALSE)),"error")</f>
        <v>3.5</v>
      </c>
      <c r="E3245">
        <f ca="1">IFERROR(IF(ISBLANK(VLOOKUP($B3245,INDIRECT(nfl_game_result),MATCH(E$1,INDIRECT(nfl_game_result_header),0),FALSE)),"",VLOOKUP($B3245,INDIRECT(nfl_game_result),MATCH(E$1,INDIRECT(nfl_game_result_header),0),FALSE)),"error")</f>
        <v>3</v>
      </c>
      <c r="F3245" s="23">
        <f ca="1">IFERROR(IF(ISBLANK(VLOOKUP($B3245,INDIRECT(nfl_game_result),MATCH(F$1,INDIRECT(nfl_game_result_header),0),FALSE)),"",VLOOKUP($B3245,INDIRECT(nfl_game_result),MATCH(F$1,INDIRECT(nfl_game_result_header),0),FALSE)),"error")</f>
        <v>38</v>
      </c>
      <c r="G3245" s="23">
        <f ca="1">IFERROR(IF(ISBLANK(VLOOKUP($B3245,INDIRECT(nfl_game_result),MATCH(G$1,INDIRECT(nfl_game_result_header),0),FALSE)),"",VLOOKUP($B3245,INDIRECT(nfl_game_result),MATCH(G$1,INDIRECT(nfl_game_result_header),0),FALSE)),"error")</f>
        <v>39</v>
      </c>
      <c r="H3245">
        <f ca="1">IFERROR(IF(ISBLANK(VLOOKUP($B3245,INDIRECT(nfl_game_result),MATCH(H$1,INDIRECT(nfl_game_result_header),0),FALSE)),"",VLOOKUP($B3245,INDIRECT(nfl_game_result),MATCH(H$1,INDIRECT(nfl_game_result_header),0),FALSE)),"error")</f>
        <v>38</v>
      </c>
      <c r="I3245">
        <f ca="1">IFERROR(IF(ISBLANK(VLOOKUP($B3245,INDIRECT(nfl_game_result),MATCH(I$1,INDIRECT(nfl_game_result_header),0),FALSE)),"",VLOOKUP($B3245,INDIRECT(nfl_game_result),MATCH(I$1,INDIRECT(nfl_game_result_header),0),FALSE)),"error")</f>
        <v>7</v>
      </c>
      <c r="J3245" t="str">
        <f ca="1">IFERROR(IF(ISBLANK(VLOOKUP($B3245,INDIRECT(nfl_game_result),MATCH(J$1,INDIRECT(nfl_game_result_header),0),FALSE)),"",VLOOKUP($B3245,INDIRECT(nfl_game_result),MATCH(J$1,INDIRECT(nfl_game_result_header),0),FALSE)),"error")</f>
        <v>PHI</v>
      </c>
      <c r="K3245" t="str">
        <f ca="1">IFERROR(IF(ISBLANK(VLOOKUP($B3245,INDIRECT(nfl_game_result),MATCH(K$1,INDIRECT(nfl_game_result_header),0),FALSE)),"",VLOOKUP($B3245,INDIRECT(nfl_game_result),MATCH(K$1,INDIRECT(nfl_game_result_header),0),FALSE)),"error")</f>
        <v>PHI</v>
      </c>
      <c r="L3245" s="23" t="str">
        <f ca="1">IFERROR(IF(ISBLANK(VLOOKUP($B3245,INDIRECT(nfl_game_result),MATCH(L$1,INDIRECT(nfl_game_result_header),0),FALSE)),"",VLOOKUP($B3245,INDIRECT(nfl_game_result),MATCH(L$1,INDIRECT(nfl_game_result_header),0),FALSE)),"error")</f>
        <v>O</v>
      </c>
      <c r="M3245" t="s">
        <v>16</v>
      </c>
      <c r="N3245">
        <v>5.5</v>
      </c>
      <c r="O3245" t="s">
        <v>80</v>
      </c>
      <c r="P3245">
        <v>0.57999999999999996</v>
      </c>
      <c r="Q3245" t="s">
        <v>80</v>
      </c>
      <c r="V3245" s="23" t="s">
        <v>416</v>
      </c>
      <c r="W3245">
        <f ca="1">VALUE(LEFT(C3245, 4))</f>
        <v>2017</v>
      </c>
      <c r="X3245">
        <f ca="1">VALUE(MID(C3245,6,FIND("_",C3245,6)-6))</f>
        <v>20</v>
      </c>
      <c r="Y3245">
        <f ca="1">IF(NOT(OR(ISBLANK(D3245),ISBLANK(E3245),D3245="",E3245="")),D3245-E3245,"")</f>
        <v>0.5</v>
      </c>
      <c r="Z3245">
        <f ca="1">IF(OR(NOT(ISNUMBER(D3245)),ISBLANK(D3245),D3245="",ISBLANK(N3245)),"",ABS(D3245-N3245))</f>
        <v>2</v>
      </c>
      <c r="AA3245">
        <f ca="1">IF(OR(ISBLANK(J3245),ISBLANK(O3245),J3245="",O3245=""),"",IF(J3245=O3245,1,0))</f>
        <v>0</v>
      </c>
      <c r="AB3245">
        <f ca="1">IF(OR(ISBLANK(K3245),ISBLANK(Q3245),K3245="",Q3245=""),"",IF(K3245=Q3245,1,0))</f>
        <v>0</v>
      </c>
      <c r="AC3245" s="23" t="str">
        <f t="shared" ca="1" si="50"/>
        <v/>
      </c>
    </row>
    <row r="3246" spans="1:29" x14ac:dyDescent="0.25">
      <c r="A3246" s="23">
        <v>3245</v>
      </c>
      <c r="B3246">
        <v>1600</v>
      </c>
      <c r="C3246" t="str">
        <f ca="1">IFERROR(VLOOKUP($B3246,INDIRECT(nfl_game_result),MATCH(C$1,INDIRECT(nfl_game_result_header),0),FALSE),"error")</f>
        <v>2017_20_JAX@NWE</v>
      </c>
      <c r="D3246">
        <f ca="1">IFERROR(IF(ISBLANK(VLOOKUP($B3246,INDIRECT(nfl_game_result),MATCH(D$1,INDIRECT(nfl_game_result_header),0),FALSE)),"",VLOOKUP($B3246,INDIRECT(nfl_game_result),MATCH(D$1,INDIRECT(nfl_game_result_header),0),FALSE)),"error")</f>
        <v>-9.5</v>
      </c>
      <c r="E3246">
        <f ca="1">IFERROR(IF(ISBLANK(VLOOKUP($B3246,INDIRECT(nfl_game_result),MATCH(E$1,INDIRECT(nfl_game_result_header),0),FALSE)),"",VLOOKUP($B3246,INDIRECT(nfl_game_result),MATCH(E$1,INDIRECT(nfl_game_result_header),0),FALSE)),"error")</f>
        <v>-7.5</v>
      </c>
      <c r="F3246" s="23">
        <f ca="1">IFERROR(IF(ISBLANK(VLOOKUP($B3246,INDIRECT(nfl_game_result),MATCH(F$1,INDIRECT(nfl_game_result_header),0),FALSE)),"",VLOOKUP($B3246,INDIRECT(nfl_game_result),MATCH(F$1,INDIRECT(nfl_game_result_header),0),FALSE)),"error")</f>
        <v>46.5</v>
      </c>
      <c r="G3246" s="23">
        <f ca="1">IFERROR(IF(ISBLANK(VLOOKUP($B3246,INDIRECT(nfl_game_result),MATCH(G$1,INDIRECT(nfl_game_result_header),0),FALSE)),"",VLOOKUP($B3246,INDIRECT(nfl_game_result),MATCH(G$1,INDIRECT(nfl_game_result_header),0),FALSE)),"error")</f>
        <v>46</v>
      </c>
      <c r="H3246">
        <f ca="1">IFERROR(IF(ISBLANK(VLOOKUP($B3246,INDIRECT(nfl_game_result),MATCH(H$1,INDIRECT(nfl_game_result_header),0),FALSE)),"",VLOOKUP($B3246,INDIRECT(nfl_game_result),MATCH(H$1,INDIRECT(nfl_game_result_header),0),FALSE)),"error")</f>
        <v>24</v>
      </c>
      <c r="I3246">
        <f ca="1">IFERROR(IF(ISBLANK(VLOOKUP($B3246,INDIRECT(nfl_game_result),MATCH(I$1,INDIRECT(nfl_game_result_header),0),FALSE)),"",VLOOKUP($B3246,INDIRECT(nfl_game_result),MATCH(I$1,INDIRECT(nfl_game_result_header),0),FALSE)),"error")</f>
        <v>20</v>
      </c>
      <c r="J3246" t="str">
        <f ca="1">IFERROR(IF(ISBLANK(VLOOKUP($B3246,INDIRECT(nfl_game_result),MATCH(J$1,INDIRECT(nfl_game_result_header),0),FALSE)),"",VLOOKUP($B3246,INDIRECT(nfl_game_result),MATCH(J$1,INDIRECT(nfl_game_result_header),0),FALSE)),"error")</f>
        <v>JAX</v>
      </c>
      <c r="K3246" t="str">
        <f ca="1">IFERROR(IF(ISBLANK(VLOOKUP($B3246,INDIRECT(nfl_game_result),MATCH(K$1,INDIRECT(nfl_game_result_header),0),FALSE)),"",VLOOKUP($B3246,INDIRECT(nfl_game_result),MATCH(K$1,INDIRECT(nfl_game_result_header),0),FALSE)),"error")</f>
        <v>NWE</v>
      </c>
      <c r="L3246" s="23" t="str">
        <f ca="1">IFERROR(IF(ISBLANK(VLOOKUP($B3246,INDIRECT(nfl_game_result),MATCH(L$1,INDIRECT(nfl_game_result_header),0),FALSE)),"",VLOOKUP($B3246,INDIRECT(nfl_game_result),MATCH(L$1,INDIRECT(nfl_game_result_header),0),FALSE)),"error")</f>
        <v>U</v>
      </c>
      <c r="M3246" t="s">
        <v>14</v>
      </c>
      <c r="N3246">
        <v>-10.5</v>
      </c>
      <c r="O3246" t="s">
        <v>77</v>
      </c>
      <c r="P3246">
        <v>0.55000000000000004</v>
      </c>
      <c r="Q3246" t="s">
        <v>77</v>
      </c>
      <c r="V3246" s="23" t="s">
        <v>416</v>
      </c>
      <c r="W3246">
        <f ca="1">VALUE(LEFT(C3246, 4))</f>
        <v>2017</v>
      </c>
      <c r="X3246">
        <f ca="1">VALUE(MID(C3246,6,FIND("_",C3246,6)-6))</f>
        <v>20</v>
      </c>
      <c r="Y3246">
        <f ca="1">IF(NOT(OR(ISBLANK(D3246),ISBLANK(E3246),D3246="",E3246="")),D3246-E3246,"")</f>
        <v>-2</v>
      </c>
      <c r="Z3246">
        <f ca="1">IF(OR(NOT(ISNUMBER(D3246)),ISBLANK(D3246),D3246="",ISBLANK(N3246)),"",ABS(D3246-N3246))</f>
        <v>1</v>
      </c>
      <c r="AA3246">
        <f ca="1">IF(OR(ISBLANK(J3246),ISBLANK(O3246),J3246="",O3246=""),"",IF(J3246=O3246,1,0))</f>
        <v>1</v>
      </c>
      <c r="AB3246">
        <f ca="1">IF(OR(ISBLANK(K3246),ISBLANK(Q3246),K3246="",Q3246=""),"",IF(K3246=Q3246,1,0))</f>
        <v>0</v>
      </c>
      <c r="AC3246" s="23" t="str">
        <f t="shared" ca="1" si="50"/>
        <v/>
      </c>
    </row>
    <row r="3247" spans="1:29" x14ac:dyDescent="0.25">
      <c r="A3247" s="23">
        <v>3246</v>
      </c>
      <c r="B3247">
        <v>1601</v>
      </c>
      <c r="C3247" t="str">
        <f ca="1">IFERROR(VLOOKUP($B3247,INDIRECT(nfl_game_result),MATCH(C$1,INDIRECT(nfl_game_result_header),0),FALSE),"error")</f>
        <v>2017_20_MIN@PHI</v>
      </c>
      <c r="D3247">
        <f ca="1">IFERROR(IF(ISBLANK(VLOOKUP($B3247,INDIRECT(nfl_game_result),MATCH(D$1,INDIRECT(nfl_game_result_header),0),FALSE)),"",VLOOKUP($B3247,INDIRECT(nfl_game_result),MATCH(D$1,INDIRECT(nfl_game_result_header),0),FALSE)),"error")</f>
        <v>3.5</v>
      </c>
      <c r="E3247">
        <f ca="1">IFERROR(IF(ISBLANK(VLOOKUP($B3247,INDIRECT(nfl_game_result),MATCH(E$1,INDIRECT(nfl_game_result_header),0),FALSE)),"",VLOOKUP($B3247,INDIRECT(nfl_game_result),MATCH(E$1,INDIRECT(nfl_game_result_header),0),FALSE)),"error")</f>
        <v>3</v>
      </c>
      <c r="F3247" s="23">
        <f ca="1">IFERROR(IF(ISBLANK(VLOOKUP($B3247,INDIRECT(nfl_game_result),MATCH(F$1,INDIRECT(nfl_game_result_header),0),FALSE)),"",VLOOKUP($B3247,INDIRECT(nfl_game_result),MATCH(F$1,INDIRECT(nfl_game_result_header),0),FALSE)),"error")</f>
        <v>38</v>
      </c>
      <c r="G3247" s="23">
        <f ca="1">IFERROR(IF(ISBLANK(VLOOKUP($B3247,INDIRECT(nfl_game_result),MATCH(G$1,INDIRECT(nfl_game_result_header),0),FALSE)),"",VLOOKUP($B3247,INDIRECT(nfl_game_result),MATCH(G$1,INDIRECT(nfl_game_result_header),0),FALSE)),"error")</f>
        <v>39</v>
      </c>
      <c r="H3247">
        <f ca="1">IFERROR(IF(ISBLANK(VLOOKUP($B3247,INDIRECT(nfl_game_result),MATCH(H$1,INDIRECT(nfl_game_result_header),0),FALSE)),"",VLOOKUP($B3247,INDIRECT(nfl_game_result),MATCH(H$1,INDIRECT(nfl_game_result_header),0),FALSE)),"error")</f>
        <v>38</v>
      </c>
      <c r="I3247">
        <f ca="1">IFERROR(IF(ISBLANK(VLOOKUP($B3247,INDIRECT(nfl_game_result),MATCH(I$1,INDIRECT(nfl_game_result_header),0),FALSE)),"",VLOOKUP($B3247,INDIRECT(nfl_game_result),MATCH(I$1,INDIRECT(nfl_game_result_header),0),FALSE)),"error")</f>
        <v>7</v>
      </c>
      <c r="J3247" t="str">
        <f ca="1">IFERROR(IF(ISBLANK(VLOOKUP($B3247,INDIRECT(nfl_game_result),MATCH(J$1,INDIRECT(nfl_game_result_header),0),FALSE)),"",VLOOKUP($B3247,INDIRECT(nfl_game_result),MATCH(J$1,INDIRECT(nfl_game_result_header),0),FALSE)),"error")</f>
        <v>PHI</v>
      </c>
      <c r="K3247" t="str">
        <f ca="1">IFERROR(IF(ISBLANK(VLOOKUP($B3247,INDIRECT(nfl_game_result),MATCH(K$1,INDIRECT(nfl_game_result_header),0),FALSE)),"",VLOOKUP($B3247,INDIRECT(nfl_game_result),MATCH(K$1,INDIRECT(nfl_game_result_header),0),FALSE)),"error")</f>
        <v>PHI</v>
      </c>
      <c r="L3247" s="23" t="str">
        <f ca="1">IFERROR(IF(ISBLANK(VLOOKUP($B3247,INDIRECT(nfl_game_result),MATCH(L$1,INDIRECT(nfl_game_result_header),0),FALSE)),"",VLOOKUP($B3247,INDIRECT(nfl_game_result),MATCH(L$1,INDIRECT(nfl_game_result_header),0),FALSE)),"error")</f>
        <v>O</v>
      </c>
      <c r="M3247" t="s">
        <v>14</v>
      </c>
      <c r="N3247">
        <v>6</v>
      </c>
      <c r="O3247" t="s">
        <v>80</v>
      </c>
      <c r="P3247">
        <v>0.6</v>
      </c>
      <c r="Q3247" t="s">
        <v>80</v>
      </c>
      <c r="V3247" s="23" t="s">
        <v>416</v>
      </c>
      <c r="W3247">
        <f ca="1">VALUE(LEFT(C3247, 4))</f>
        <v>2017</v>
      </c>
      <c r="X3247">
        <f ca="1">VALUE(MID(C3247,6,FIND("_",C3247,6)-6))</f>
        <v>20</v>
      </c>
      <c r="Y3247">
        <f ca="1">IF(NOT(OR(ISBLANK(D3247),ISBLANK(E3247),D3247="",E3247="")),D3247-E3247,"")</f>
        <v>0.5</v>
      </c>
      <c r="Z3247">
        <f ca="1">IF(OR(NOT(ISNUMBER(D3247)),ISBLANK(D3247),D3247="",ISBLANK(N3247)),"",ABS(D3247-N3247))</f>
        <v>2.5</v>
      </c>
      <c r="AA3247">
        <f ca="1">IF(OR(ISBLANK(J3247),ISBLANK(O3247),J3247="",O3247=""),"",IF(J3247=O3247,1,0))</f>
        <v>0</v>
      </c>
      <c r="AB3247">
        <f ca="1">IF(OR(ISBLANK(K3247),ISBLANK(Q3247),K3247="",Q3247=""),"",IF(K3247=Q3247,1,0))</f>
        <v>0</v>
      </c>
      <c r="AC3247" s="23" t="str">
        <f t="shared" ca="1" si="50"/>
        <v/>
      </c>
    </row>
    <row r="3248" spans="1:29" x14ac:dyDescent="0.25">
      <c r="A3248" s="23">
        <v>3247</v>
      </c>
      <c r="B3248">
        <v>1602</v>
      </c>
      <c r="C3248" t="str">
        <f ca="1">IFERROR(VLOOKUP($B3248,INDIRECT(nfl_game_result),MATCH(C$1,INDIRECT(nfl_game_result_header),0),FALSE),"error")</f>
        <v>2017_21_PHI@NWE</v>
      </c>
      <c r="D3248">
        <f ca="1">IFERROR(IF(ISBLANK(VLOOKUP($B3248,INDIRECT(nfl_game_result),MATCH(D$1,INDIRECT(nfl_game_result_header),0),FALSE)),"",VLOOKUP($B3248,INDIRECT(nfl_game_result),MATCH(D$1,INDIRECT(nfl_game_result_header),0),FALSE)),"error")</f>
        <v>-5.5</v>
      </c>
      <c r="E3248">
        <f ca="1">IFERROR(IF(ISBLANK(VLOOKUP($B3248,INDIRECT(nfl_game_result),MATCH(E$1,INDIRECT(nfl_game_result_header),0),FALSE)),"",VLOOKUP($B3248,INDIRECT(nfl_game_result),MATCH(E$1,INDIRECT(nfl_game_result_header),0),FALSE)),"error")</f>
        <v>-4</v>
      </c>
      <c r="F3248" s="23">
        <f ca="1">IFERROR(IF(ISBLANK(VLOOKUP($B3248,INDIRECT(nfl_game_result),MATCH(F$1,INDIRECT(nfl_game_result_header),0),FALSE)),"",VLOOKUP($B3248,INDIRECT(nfl_game_result),MATCH(F$1,INDIRECT(nfl_game_result_header),0),FALSE)),"error")</f>
        <v>48</v>
      </c>
      <c r="G3248" s="23">
        <f ca="1">IFERROR(IF(ISBLANK(VLOOKUP($B3248,INDIRECT(nfl_game_result),MATCH(G$1,INDIRECT(nfl_game_result_header),0),FALSE)),"",VLOOKUP($B3248,INDIRECT(nfl_game_result),MATCH(G$1,INDIRECT(nfl_game_result_header),0),FALSE)),"error")</f>
        <v>48</v>
      </c>
      <c r="H3248">
        <f ca="1">IFERROR(IF(ISBLANK(VLOOKUP($B3248,INDIRECT(nfl_game_result),MATCH(H$1,INDIRECT(nfl_game_result_header),0),FALSE)),"",VLOOKUP($B3248,INDIRECT(nfl_game_result),MATCH(H$1,INDIRECT(nfl_game_result_header),0),FALSE)),"error")</f>
        <v>33</v>
      </c>
      <c r="I3248">
        <f ca="1">IFERROR(IF(ISBLANK(VLOOKUP($B3248,INDIRECT(nfl_game_result),MATCH(I$1,INDIRECT(nfl_game_result_header),0),FALSE)),"",VLOOKUP($B3248,INDIRECT(nfl_game_result),MATCH(I$1,INDIRECT(nfl_game_result_header),0),FALSE)),"error")</f>
        <v>41</v>
      </c>
      <c r="J3248" t="str">
        <f ca="1">IFERROR(IF(ISBLANK(VLOOKUP($B3248,INDIRECT(nfl_game_result),MATCH(J$1,INDIRECT(nfl_game_result_header),0),FALSE)),"",VLOOKUP($B3248,INDIRECT(nfl_game_result),MATCH(J$1,INDIRECT(nfl_game_result_header),0),FALSE)),"error")</f>
        <v>PHI</v>
      </c>
      <c r="K3248" t="str">
        <f ca="1">IFERROR(IF(ISBLANK(VLOOKUP($B3248,INDIRECT(nfl_game_result),MATCH(K$1,INDIRECT(nfl_game_result_header),0),FALSE)),"",VLOOKUP($B3248,INDIRECT(nfl_game_result),MATCH(K$1,INDIRECT(nfl_game_result_header),0),FALSE)),"error")</f>
        <v>PHI</v>
      </c>
      <c r="L3248" s="23" t="str">
        <f ca="1">IFERROR(IF(ISBLANK(VLOOKUP($B3248,INDIRECT(nfl_game_result),MATCH(L$1,INDIRECT(nfl_game_result_header),0),FALSE)),"",VLOOKUP($B3248,INDIRECT(nfl_game_result),MATCH(L$1,INDIRECT(nfl_game_result_header),0),FALSE)),"error")</f>
        <v>O</v>
      </c>
      <c r="M3248" t="s">
        <v>16</v>
      </c>
      <c r="N3248">
        <v>-6</v>
      </c>
      <c r="O3248" t="s">
        <v>332</v>
      </c>
      <c r="P3248">
        <v>0.56999999999999995</v>
      </c>
      <c r="Q3248" t="s">
        <v>332</v>
      </c>
      <c r="R3248">
        <v>27</v>
      </c>
      <c r="S3248">
        <v>20</v>
      </c>
      <c r="V3248" s="23" t="s">
        <v>416</v>
      </c>
      <c r="W3248">
        <f ca="1">VALUE(LEFT(C3248, 4))</f>
        <v>2017</v>
      </c>
      <c r="X3248">
        <f ca="1">VALUE(MID(C3248,6,FIND("_",C3248,6)-6))</f>
        <v>21</v>
      </c>
      <c r="Y3248">
        <f ca="1">IF(NOT(OR(ISBLANK(D3248),ISBLANK(E3248),D3248="",E3248="")),D3248-E3248,"")</f>
        <v>-1.5</v>
      </c>
      <c r="Z3248">
        <f ca="1">IF(OR(NOT(ISNUMBER(D3248)),ISBLANK(D3248),D3248="",ISBLANK(N3248)),"",ABS(D3248-N3248))</f>
        <v>0.5</v>
      </c>
      <c r="AA3248">
        <f ca="1">IF(OR(ISBLANK(J3248),ISBLANK(O3248),J3248="",O3248=""),"",IF(J3248=O3248,1,0))</f>
        <v>0</v>
      </c>
      <c r="AB3248">
        <f ca="1">IF(OR(ISBLANK(K3248),ISBLANK(Q3248),K3248="",Q3248=""),"",IF(K3248=Q3248,1,0))</f>
        <v>0</v>
      </c>
      <c r="AC3248" s="23" t="str">
        <f t="shared" ca="1" si="50"/>
        <v/>
      </c>
    </row>
    <row r="3249" spans="1:29" x14ac:dyDescent="0.25">
      <c r="A3249" s="23">
        <v>3248</v>
      </c>
      <c r="B3249">
        <v>1602</v>
      </c>
      <c r="C3249" t="str">
        <f ca="1">IFERROR(VLOOKUP($B3249,INDIRECT(nfl_game_result),MATCH(C$1,INDIRECT(nfl_game_result_header),0),FALSE),"error")</f>
        <v>2017_21_PHI@NWE</v>
      </c>
      <c r="D3249">
        <f ca="1">IFERROR(IF(ISBLANK(VLOOKUP($B3249,INDIRECT(nfl_game_result),MATCH(D$1,INDIRECT(nfl_game_result_header),0),FALSE)),"",VLOOKUP($B3249,INDIRECT(nfl_game_result),MATCH(D$1,INDIRECT(nfl_game_result_header),0),FALSE)),"error")</f>
        <v>-5.5</v>
      </c>
      <c r="E3249">
        <f ca="1">IFERROR(IF(ISBLANK(VLOOKUP($B3249,INDIRECT(nfl_game_result),MATCH(E$1,INDIRECT(nfl_game_result_header),0),FALSE)),"",VLOOKUP($B3249,INDIRECT(nfl_game_result),MATCH(E$1,INDIRECT(nfl_game_result_header),0),FALSE)),"error")</f>
        <v>-4</v>
      </c>
      <c r="F3249" s="23">
        <f ca="1">IFERROR(IF(ISBLANK(VLOOKUP($B3249,INDIRECT(nfl_game_result),MATCH(F$1,INDIRECT(nfl_game_result_header),0),FALSE)),"",VLOOKUP($B3249,INDIRECT(nfl_game_result),MATCH(F$1,INDIRECT(nfl_game_result_header),0),FALSE)),"error")</f>
        <v>48</v>
      </c>
      <c r="G3249" s="23">
        <f ca="1">IFERROR(IF(ISBLANK(VLOOKUP($B3249,INDIRECT(nfl_game_result),MATCH(G$1,INDIRECT(nfl_game_result_header),0),FALSE)),"",VLOOKUP($B3249,INDIRECT(nfl_game_result),MATCH(G$1,INDIRECT(nfl_game_result_header),0),FALSE)),"error")</f>
        <v>48</v>
      </c>
      <c r="H3249">
        <f ca="1">IFERROR(IF(ISBLANK(VLOOKUP($B3249,INDIRECT(nfl_game_result),MATCH(H$1,INDIRECT(nfl_game_result_header),0),FALSE)),"",VLOOKUP($B3249,INDIRECT(nfl_game_result),MATCH(H$1,INDIRECT(nfl_game_result_header),0),FALSE)),"error")</f>
        <v>33</v>
      </c>
      <c r="I3249">
        <f ca="1">IFERROR(IF(ISBLANK(VLOOKUP($B3249,INDIRECT(nfl_game_result),MATCH(I$1,INDIRECT(nfl_game_result_header),0),FALSE)),"",VLOOKUP($B3249,INDIRECT(nfl_game_result),MATCH(I$1,INDIRECT(nfl_game_result_header),0),FALSE)),"error")</f>
        <v>41</v>
      </c>
      <c r="J3249" t="str">
        <f ca="1">IFERROR(IF(ISBLANK(VLOOKUP($B3249,INDIRECT(nfl_game_result),MATCH(J$1,INDIRECT(nfl_game_result_header),0),FALSE)),"",VLOOKUP($B3249,INDIRECT(nfl_game_result),MATCH(J$1,INDIRECT(nfl_game_result_header),0),FALSE)),"error")</f>
        <v>PHI</v>
      </c>
      <c r="K3249" t="str">
        <f ca="1">IFERROR(IF(ISBLANK(VLOOKUP($B3249,INDIRECT(nfl_game_result),MATCH(K$1,INDIRECT(nfl_game_result_header),0),FALSE)),"",VLOOKUP($B3249,INDIRECT(nfl_game_result),MATCH(K$1,INDIRECT(nfl_game_result_header),0),FALSE)),"error")</f>
        <v>PHI</v>
      </c>
      <c r="L3249" s="23" t="str">
        <f ca="1">IFERROR(IF(ISBLANK(VLOOKUP($B3249,INDIRECT(nfl_game_result),MATCH(L$1,INDIRECT(nfl_game_result_header),0),FALSE)),"",VLOOKUP($B3249,INDIRECT(nfl_game_result),MATCH(L$1,INDIRECT(nfl_game_result_header),0),FALSE)),"error")</f>
        <v>O</v>
      </c>
      <c r="M3249" t="s">
        <v>14</v>
      </c>
      <c r="N3249">
        <v>-6.5</v>
      </c>
      <c r="O3249" t="s">
        <v>332</v>
      </c>
      <c r="P3249">
        <v>0.52</v>
      </c>
      <c r="Q3249" t="s">
        <v>332</v>
      </c>
      <c r="R3249">
        <v>22</v>
      </c>
      <c r="S3249">
        <v>20</v>
      </c>
      <c r="V3249" s="23" t="s">
        <v>416</v>
      </c>
      <c r="W3249">
        <f ca="1">VALUE(LEFT(C3249, 4))</f>
        <v>2017</v>
      </c>
      <c r="X3249">
        <f ca="1">VALUE(MID(C3249,6,FIND("_",C3249,6)-6))</f>
        <v>21</v>
      </c>
      <c r="Y3249">
        <f ca="1">IF(NOT(OR(ISBLANK(D3249),ISBLANK(E3249),D3249="",E3249="")),D3249-E3249,"")</f>
        <v>-1.5</v>
      </c>
      <c r="Z3249">
        <f ca="1">IF(OR(NOT(ISNUMBER(D3249)),ISBLANK(D3249),D3249="",ISBLANK(N3249)),"",ABS(D3249-N3249))</f>
        <v>1</v>
      </c>
      <c r="AA3249">
        <f ca="1">IF(OR(ISBLANK(J3249),ISBLANK(O3249),J3249="",O3249=""),"",IF(J3249=O3249,1,0))</f>
        <v>0</v>
      </c>
      <c r="AB3249">
        <f ca="1">IF(OR(ISBLANK(K3249),ISBLANK(Q3249),K3249="",Q3249=""),"",IF(K3249=Q3249,1,0))</f>
        <v>0</v>
      </c>
      <c r="AC3249" s="23" t="str">
        <f t="shared" ca="1" si="50"/>
        <v/>
      </c>
    </row>
    <row r="3250" spans="1:29" x14ac:dyDescent="0.25">
      <c r="A3250" s="23">
        <v>3249</v>
      </c>
      <c r="B3250">
        <v>1603</v>
      </c>
      <c r="C3250" s="23" t="str">
        <f ca="1">IFERROR(VLOOKUP($B3250,INDIRECT(nfl_game_result),MATCH(C$1,INDIRECT(nfl_game_result_header),0),FALSE),"error")</f>
        <v>2018_01_ATL@PHI</v>
      </c>
      <c r="D3250" s="23">
        <f ca="1">IFERROR(IF(ISBLANK(VLOOKUP($B3250,INDIRECT(nfl_game_result),MATCH(D$1,INDIRECT(nfl_game_result_header),0),FALSE)),"",VLOOKUP($B3250,INDIRECT(nfl_game_result),MATCH(D$1,INDIRECT(nfl_game_result_header),0),FALSE)),"error")</f>
        <v>-2.5</v>
      </c>
      <c r="E3250" s="23">
        <f ca="1">IFERROR(IF(ISBLANK(VLOOKUP($B3250,INDIRECT(nfl_game_result),MATCH(E$1,INDIRECT(nfl_game_result_header),0),FALSE)),"",VLOOKUP($B3250,INDIRECT(nfl_game_result),MATCH(E$1,INDIRECT(nfl_game_result_header),0),FALSE)),"error")</f>
        <v>-1.5</v>
      </c>
      <c r="F3250" s="23">
        <f ca="1">IFERROR(IF(ISBLANK(VLOOKUP($B3250,INDIRECT(nfl_game_result),MATCH(F$1,INDIRECT(nfl_game_result_header),0),FALSE)),"",VLOOKUP($B3250,INDIRECT(nfl_game_result),MATCH(F$1,INDIRECT(nfl_game_result_header),0),FALSE)),"error")</f>
        <v>45.5</v>
      </c>
      <c r="G3250" s="23">
        <f ca="1">IFERROR(IF(ISBLANK(VLOOKUP($B3250,INDIRECT(nfl_game_result),MATCH(G$1,INDIRECT(nfl_game_result_header),0),FALSE)),"",VLOOKUP($B3250,INDIRECT(nfl_game_result),MATCH(G$1,INDIRECT(nfl_game_result_header),0),FALSE)),"error")</f>
        <v>45.5</v>
      </c>
      <c r="H3250" s="23">
        <f ca="1">IFERROR(IF(ISBLANK(VLOOKUP($B3250,INDIRECT(nfl_game_result),MATCH(H$1,INDIRECT(nfl_game_result_header),0),FALSE)),"",VLOOKUP($B3250,INDIRECT(nfl_game_result),MATCH(H$1,INDIRECT(nfl_game_result_header),0),FALSE)),"error")</f>
        <v>18</v>
      </c>
      <c r="I3250" s="23">
        <f ca="1">IFERROR(IF(ISBLANK(VLOOKUP($B3250,INDIRECT(nfl_game_result),MATCH(I$1,INDIRECT(nfl_game_result_header),0),FALSE)),"",VLOOKUP($B3250,INDIRECT(nfl_game_result),MATCH(I$1,INDIRECT(nfl_game_result_header),0),FALSE)),"error")</f>
        <v>12</v>
      </c>
      <c r="J3250" s="23" t="str">
        <f ca="1">IFERROR(IF(ISBLANK(VLOOKUP($B3250,INDIRECT(nfl_game_result),MATCH(J$1,INDIRECT(nfl_game_result_header),0),FALSE)),"",VLOOKUP($B3250,INDIRECT(nfl_game_result),MATCH(J$1,INDIRECT(nfl_game_result_header),0),FALSE)),"error")</f>
        <v>PHI</v>
      </c>
      <c r="K3250" s="23" t="str">
        <f ca="1">IFERROR(IF(ISBLANK(VLOOKUP($B3250,INDIRECT(nfl_game_result),MATCH(K$1,INDIRECT(nfl_game_result_header),0),FALSE)),"",VLOOKUP($B3250,INDIRECT(nfl_game_result),MATCH(K$1,INDIRECT(nfl_game_result_header),0),FALSE)),"error")</f>
        <v>PHI</v>
      </c>
      <c r="L3250" s="23" t="str">
        <f ca="1">IFERROR(IF(ISBLANK(VLOOKUP($B3250,INDIRECT(nfl_game_result),MATCH(L$1,INDIRECT(nfl_game_result_header),0),FALSE)),"",VLOOKUP($B3250,INDIRECT(nfl_game_result),MATCH(L$1,INDIRECT(nfl_game_result_header),0),FALSE)),"error")</f>
        <v>U</v>
      </c>
      <c r="M3250" t="s">
        <v>16</v>
      </c>
      <c r="T3250" s="23" t="s">
        <v>452</v>
      </c>
      <c r="V3250" s="23" t="s">
        <v>416</v>
      </c>
      <c r="W3250" s="23">
        <f ca="1">VALUE(LEFT(C3250, 4))</f>
        <v>2018</v>
      </c>
      <c r="X3250" s="23">
        <f ca="1">VALUE(MID(C3250,6,FIND("_",C3250,6)-6))</f>
        <v>1</v>
      </c>
      <c r="Y3250" s="23">
        <f ca="1">IF(NOT(OR(ISBLANK(D3250),ISBLANK(E3250),D3250="",E3250="")),D3250-E3250,"")</f>
        <v>-1</v>
      </c>
      <c r="Z3250" s="23" t="str">
        <f ca="1">IF(OR(NOT(ISNUMBER(D3250)),ISBLANK(D3250),D3250="",ISBLANK(N3250)),"",ABS(D3250-N3250))</f>
        <v/>
      </c>
      <c r="AA3250" s="23" t="str">
        <f ca="1">IF(OR(ISBLANK(J3250),ISBLANK(O3250),J3250="",O3250=""),"",IF(J3250=O3250,1,0))</f>
        <v/>
      </c>
      <c r="AB3250" s="23" t="str">
        <f ca="1">IF(OR(ISBLANK(K3250),ISBLANK(Q3250),K3250="",Q3250=""),"",IF(K3250=Q3250,1,0))</f>
        <v/>
      </c>
      <c r="AC3250" s="23">
        <f ca="1">IF(OR(ISBLANK(L3250),ISBLANK(T3250),L3250="",T3250=""),"",IF(L3250=T3250,1,0))</f>
        <v>1</v>
      </c>
    </row>
    <row r="3251" spans="1:29" x14ac:dyDescent="0.25">
      <c r="A3251" s="23">
        <v>3250</v>
      </c>
      <c r="B3251">
        <v>1604</v>
      </c>
      <c r="C3251" s="23" t="str">
        <f ca="1">IFERROR(VLOOKUP($B3251,INDIRECT(nfl_game_result),MATCH(C$1,INDIRECT(nfl_game_result_header),0),FALSE),"error")</f>
        <v>2018_01_PIT@CLE</v>
      </c>
      <c r="D3251" s="23">
        <f ca="1">IFERROR(IF(ISBLANK(VLOOKUP($B3251,INDIRECT(nfl_game_result),MATCH(D$1,INDIRECT(nfl_game_result_header),0),FALSE)),"",VLOOKUP($B3251,INDIRECT(nfl_game_result),MATCH(D$1,INDIRECT(nfl_game_result_header),0),FALSE)),"error")</f>
        <v>4.5</v>
      </c>
      <c r="E3251" s="23" t="str">
        <f ca="1">IFERROR(IF(ISBLANK(VLOOKUP($B3251,INDIRECT(nfl_game_result),MATCH(E$1,INDIRECT(nfl_game_result_header),0),FALSE)),"",VLOOKUP($B3251,INDIRECT(nfl_game_result),MATCH(E$1,INDIRECT(nfl_game_result_header),0),FALSE)),"error")</f>
        <v/>
      </c>
      <c r="F3251" s="23">
        <f ca="1">IFERROR(IF(ISBLANK(VLOOKUP($B3251,INDIRECT(nfl_game_result),MATCH(F$1,INDIRECT(nfl_game_result_header),0),FALSE)),"",VLOOKUP($B3251,INDIRECT(nfl_game_result),MATCH(F$1,INDIRECT(nfl_game_result_header),0),FALSE)),"error")</f>
        <v>46</v>
      </c>
      <c r="G3251" s="23" t="str">
        <f ca="1">IFERROR(IF(ISBLANK(VLOOKUP($B3251,INDIRECT(nfl_game_result),MATCH(G$1,INDIRECT(nfl_game_result_header),0),FALSE)),"",VLOOKUP($B3251,INDIRECT(nfl_game_result),MATCH(G$1,INDIRECT(nfl_game_result_header),0),FALSE)),"error")</f>
        <v/>
      </c>
      <c r="H3251" s="23" t="str">
        <f ca="1">IFERROR(IF(ISBLANK(VLOOKUP($B3251,INDIRECT(nfl_game_result),MATCH(H$1,INDIRECT(nfl_game_result_header),0),FALSE)),"",VLOOKUP($B3251,INDIRECT(nfl_game_result),MATCH(H$1,INDIRECT(nfl_game_result_header),0),FALSE)),"error")</f>
        <v/>
      </c>
      <c r="I3251" s="23" t="str">
        <f ca="1">IFERROR(IF(ISBLANK(VLOOKUP($B3251,INDIRECT(nfl_game_result),MATCH(I$1,INDIRECT(nfl_game_result_header),0),FALSE)),"",VLOOKUP($B3251,INDIRECT(nfl_game_result),MATCH(I$1,INDIRECT(nfl_game_result_header),0),FALSE)),"error")</f>
        <v/>
      </c>
      <c r="J3251" s="23" t="str">
        <f ca="1">IFERROR(IF(ISBLANK(VLOOKUP($B3251,INDIRECT(nfl_game_result),MATCH(J$1,INDIRECT(nfl_game_result_header),0),FALSE)),"",VLOOKUP($B3251,INDIRECT(nfl_game_result),MATCH(J$1,INDIRECT(nfl_game_result_header),0),FALSE)),"error")</f>
        <v/>
      </c>
      <c r="K3251" s="23" t="str">
        <f ca="1">IFERROR(IF(ISBLANK(VLOOKUP($B3251,INDIRECT(nfl_game_result),MATCH(K$1,INDIRECT(nfl_game_result_header),0),FALSE)),"",VLOOKUP($B3251,INDIRECT(nfl_game_result),MATCH(K$1,INDIRECT(nfl_game_result_header),0),FALSE)),"error")</f>
        <v/>
      </c>
      <c r="L3251" s="23" t="str">
        <f ca="1">IFERROR(IF(ISBLANK(VLOOKUP($B3251,INDIRECT(nfl_game_result),MATCH(L$1,INDIRECT(nfl_game_result_header),0),FALSE)),"",VLOOKUP($B3251,INDIRECT(nfl_game_result),MATCH(L$1,INDIRECT(nfl_game_result_header),0),FALSE)),"error")</f>
        <v/>
      </c>
      <c r="M3251" s="23" t="s">
        <v>16</v>
      </c>
      <c r="V3251" s="23" t="s">
        <v>416</v>
      </c>
      <c r="W3251" s="23">
        <f ca="1">VALUE(LEFT(C3251, 4))</f>
        <v>2018</v>
      </c>
      <c r="X3251" s="23">
        <f ca="1">VALUE(MID(C3251,6,FIND("_",C3251,6)-6))</f>
        <v>1</v>
      </c>
      <c r="Y3251" s="23" t="str">
        <f ca="1">IF(NOT(OR(ISBLANK(D3251),ISBLANK(E3251),D3251="",E3251="")),D3251-E3251,"")</f>
        <v/>
      </c>
      <c r="Z3251" s="23" t="str">
        <f ca="1">IF(OR(NOT(ISNUMBER(D3251)),ISBLANK(D3251),D3251="",ISBLANK(N3251)),"",ABS(D3251-N3251))</f>
        <v/>
      </c>
      <c r="AA3251" s="23" t="str">
        <f ca="1">IF(OR(ISBLANK(J3251),ISBLANK(O3251),J3251="",O3251=""),"",IF(J3251=O3251,1,0))</f>
        <v/>
      </c>
      <c r="AB3251" s="23" t="str">
        <f ca="1">IF(OR(ISBLANK(K3251),ISBLANK(Q3251),K3251="",Q3251=""),"",IF(K3251=Q3251,1,0))</f>
        <v/>
      </c>
      <c r="AC3251" s="23" t="str">
        <f t="shared" ref="AC3251:AC3314" ca="1" si="51">IF(OR(ISBLANK(L3251),ISBLANK(T3251),L3251="",T3251=""),"",IF(L3251=T3251,1,0))</f>
        <v/>
      </c>
    </row>
    <row r="3252" spans="1:29" x14ac:dyDescent="0.25">
      <c r="A3252" s="23">
        <v>3251</v>
      </c>
      <c r="B3252">
        <v>1605</v>
      </c>
      <c r="C3252" s="23" t="str">
        <f ca="1">IFERROR(VLOOKUP($B3252,INDIRECT(nfl_game_result),MATCH(C$1,INDIRECT(nfl_game_result_header),0),FALSE),"error")</f>
        <v>2018_01_CIN@IND</v>
      </c>
      <c r="D3252" s="23">
        <f ca="1">IFERROR(IF(ISBLANK(VLOOKUP($B3252,INDIRECT(nfl_game_result),MATCH(D$1,INDIRECT(nfl_game_result_header),0),FALSE)),"",VLOOKUP($B3252,INDIRECT(nfl_game_result),MATCH(D$1,INDIRECT(nfl_game_result_header),0),FALSE)),"error")</f>
        <v>-3</v>
      </c>
      <c r="E3252" s="23" t="str">
        <f ca="1">IFERROR(IF(ISBLANK(VLOOKUP($B3252,INDIRECT(nfl_game_result),MATCH(E$1,INDIRECT(nfl_game_result_header),0),FALSE)),"",VLOOKUP($B3252,INDIRECT(nfl_game_result),MATCH(E$1,INDIRECT(nfl_game_result_header),0),FALSE)),"error")</f>
        <v/>
      </c>
      <c r="F3252" s="23">
        <f ca="1">IFERROR(IF(ISBLANK(VLOOKUP($B3252,INDIRECT(nfl_game_result),MATCH(F$1,INDIRECT(nfl_game_result_header),0),FALSE)),"",VLOOKUP($B3252,INDIRECT(nfl_game_result),MATCH(F$1,INDIRECT(nfl_game_result_header),0),FALSE)),"error")</f>
        <v>47</v>
      </c>
      <c r="G3252" s="23" t="str">
        <f ca="1">IFERROR(IF(ISBLANK(VLOOKUP($B3252,INDIRECT(nfl_game_result),MATCH(G$1,INDIRECT(nfl_game_result_header),0),FALSE)),"",VLOOKUP($B3252,INDIRECT(nfl_game_result),MATCH(G$1,INDIRECT(nfl_game_result_header),0),FALSE)),"error")</f>
        <v/>
      </c>
      <c r="H3252" s="23" t="str">
        <f ca="1">IFERROR(IF(ISBLANK(VLOOKUP($B3252,INDIRECT(nfl_game_result),MATCH(H$1,INDIRECT(nfl_game_result_header),0),FALSE)),"",VLOOKUP($B3252,INDIRECT(nfl_game_result),MATCH(H$1,INDIRECT(nfl_game_result_header),0),FALSE)),"error")</f>
        <v/>
      </c>
      <c r="I3252" s="23" t="str">
        <f ca="1">IFERROR(IF(ISBLANK(VLOOKUP($B3252,INDIRECT(nfl_game_result),MATCH(I$1,INDIRECT(nfl_game_result_header),0),FALSE)),"",VLOOKUP($B3252,INDIRECT(nfl_game_result),MATCH(I$1,INDIRECT(nfl_game_result_header),0),FALSE)),"error")</f>
        <v/>
      </c>
      <c r="J3252" s="23" t="str">
        <f ca="1">IFERROR(IF(ISBLANK(VLOOKUP($B3252,INDIRECT(nfl_game_result),MATCH(J$1,INDIRECT(nfl_game_result_header),0),FALSE)),"",VLOOKUP($B3252,INDIRECT(nfl_game_result),MATCH(J$1,INDIRECT(nfl_game_result_header),0),FALSE)),"error")</f>
        <v/>
      </c>
      <c r="K3252" s="23" t="str">
        <f ca="1">IFERROR(IF(ISBLANK(VLOOKUP($B3252,INDIRECT(nfl_game_result),MATCH(K$1,INDIRECT(nfl_game_result_header),0),FALSE)),"",VLOOKUP($B3252,INDIRECT(nfl_game_result),MATCH(K$1,INDIRECT(nfl_game_result_header),0),FALSE)),"error")</f>
        <v/>
      </c>
      <c r="L3252" s="23" t="str">
        <f ca="1">IFERROR(IF(ISBLANK(VLOOKUP($B3252,INDIRECT(nfl_game_result),MATCH(L$1,INDIRECT(nfl_game_result_header),0),FALSE)),"",VLOOKUP($B3252,INDIRECT(nfl_game_result),MATCH(L$1,INDIRECT(nfl_game_result_header),0),FALSE)),"error")</f>
        <v/>
      </c>
      <c r="M3252" s="23" t="s">
        <v>16</v>
      </c>
      <c r="V3252" s="23" t="s">
        <v>416</v>
      </c>
      <c r="W3252" s="23">
        <f ca="1">VALUE(LEFT(C3252, 4))</f>
        <v>2018</v>
      </c>
      <c r="X3252" s="23">
        <f ca="1">VALUE(MID(C3252,6,FIND("_",C3252,6)-6))</f>
        <v>1</v>
      </c>
      <c r="Y3252" s="23" t="str">
        <f ca="1">IF(NOT(OR(ISBLANK(D3252),ISBLANK(E3252),D3252="",E3252="")),D3252-E3252,"")</f>
        <v/>
      </c>
      <c r="Z3252" s="23" t="str">
        <f ca="1">IF(OR(NOT(ISNUMBER(D3252)),ISBLANK(D3252),D3252="",ISBLANK(N3252)),"",ABS(D3252-N3252))</f>
        <v/>
      </c>
      <c r="AA3252" s="23" t="str">
        <f ca="1">IF(OR(ISBLANK(J3252),ISBLANK(O3252),J3252="",O3252=""),"",IF(J3252=O3252,1,0))</f>
        <v/>
      </c>
      <c r="AB3252" s="23" t="str">
        <f ca="1">IF(OR(ISBLANK(K3252),ISBLANK(Q3252),K3252="",Q3252=""),"",IF(K3252=Q3252,1,0))</f>
        <v/>
      </c>
      <c r="AC3252" s="23" t="str">
        <f t="shared" ca="1" si="51"/>
        <v/>
      </c>
    </row>
    <row r="3253" spans="1:29" x14ac:dyDescent="0.25">
      <c r="A3253" s="23">
        <v>3252</v>
      </c>
      <c r="B3253">
        <v>1606</v>
      </c>
      <c r="C3253" s="23" t="str">
        <f ca="1">IFERROR(VLOOKUP($B3253,INDIRECT(nfl_game_result),MATCH(C$1,INDIRECT(nfl_game_result_header),0),FALSE),"error")</f>
        <v>2018_01_TEN@MIA</v>
      </c>
      <c r="D3253" s="23">
        <f ca="1">IFERROR(IF(ISBLANK(VLOOKUP($B3253,INDIRECT(nfl_game_result),MATCH(D$1,INDIRECT(nfl_game_result_header),0),FALSE)),"",VLOOKUP($B3253,INDIRECT(nfl_game_result),MATCH(D$1,INDIRECT(nfl_game_result_header),0),FALSE)),"error")</f>
        <v>1.5</v>
      </c>
      <c r="E3253" s="23" t="str">
        <f ca="1">IFERROR(IF(ISBLANK(VLOOKUP($B3253,INDIRECT(nfl_game_result),MATCH(E$1,INDIRECT(nfl_game_result_header),0),FALSE)),"",VLOOKUP($B3253,INDIRECT(nfl_game_result),MATCH(E$1,INDIRECT(nfl_game_result_header),0),FALSE)),"error")</f>
        <v/>
      </c>
      <c r="F3253" s="23">
        <f ca="1">IFERROR(IF(ISBLANK(VLOOKUP($B3253,INDIRECT(nfl_game_result),MATCH(F$1,INDIRECT(nfl_game_result_header),0),FALSE)),"",VLOOKUP($B3253,INDIRECT(nfl_game_result),MATCH(F$1,INDIRECT(nfl_game_result_header),0),FALSE)),"error")</f>
        <v>45</v>
      </c>
      <c r="G3253" s="23" t="str">
        <f ca="1">IFERROR(IF(ISBLANK(VLOOKUP($B3253,INDIRECT(nfl_game_result),MATCH(G$1,INDIRECT(nfl_game_result_header),0),FALSE)),"",VLOOKUP($B3253,INDIRECT(nfl_game_result),MATCH(G$1,INDIRECT(nfl_game_result_header),0),FALSE)),"error")</f>
        <v/>
      </c>
      <c r="H3253" s="23" t="str">
        <f ca="1">IFERROR(IF(ISBLANK(VLOOKUP($B3253,INDIRECT(nfl_game_result),MATCH(H$1,INDIRECT(nfl_game_result_header),0),FALSE)),"",VLOOKUP($B3253,INDIRECT(nfl_game_result),MATCH(H$1,INDIRECT(nfl_game_result_header),0),FALSE)),"error")</f>
        <v/>
      </c>
      <c r="I3253" s="23" t="str">
        <f ca="1">IFERROR(IF(ISBLANK(VLOOKUP($B3253,INDIRECT(nfl_game_result),MATCH(I$1,INDIRECT(nfl_game_result_header),0),FALSE)),"",VLOOKUP($B3253,INDIRECT(nfl_game_result),MATCH(I$1,INDIRECT(nfl_game_result_header),0),FALSE)),"error")</f>
        <v/>
      </c>
      <c r="J3253" s="23" t="str">
        <f ca="1">IFERROR(IF(ISBLANK(VLOOKUP($B3253,INDIRECT(nfl_game_result),MATCH(J$1,INDIRECT(nfl_game_result_header),0),FALSE)),"",VLOOKUP($B3253,INDIRECT(nfl_game_result),MATCH(J$1,INDIRECT(nfl_game_result_header),0),FALSE)),"error")</f>
        <v/>
      </c>
      <c r="K3253" s="23" t="str">
        <f ca="1">IFERROR(IF(ISBLANK(VLOOKUP($B3253,INDIRECT(nfl_game_result),MATCH(K$1,INDIRECT(nfl_game_result_header),0),FALSE)),"",VLOOKUP($B3253,INDIRECT(nfl_game_result),MATCH(K$1,INDIRECT(nfl_game_result_header),0),FALSE)),"error")</f>
        <v/>
      </c>
      <c r="L3253" s="23" t="str">
        <f ca="1">IFERROR(IF(ISBLANK(VLOOKUP($B3253,INDIRECT(nfl_game_result),MATCH(L$1,INDIRECT(nfl_game_result_header),0),FALSE)),"",VLOOKUP($B3253,INDIRECT(nfl_game_result),MATCH(L$1,INDIRECT(nfl_game_result_header),0),FALSE)),"error")</f>
        <v/>
      </c>
      <c r="M3253" s="23" t="s">
        <v>16</v>
      </c>
      <c r="V3253" s="23" t="s">
        <v>416</v>
      </c>
      <c r="W3253" s="23">
        <f ca="1">VALUE(LEFT(C3253, 4))</f>
        <v>2018</v>
      </c>
      <c r="X3253" s="23">
        <f ca="1">VALUE(MID(C3253,6,FIND("_",C3253,6)-6))</f>
        <v>1</v>
      </c>
      <c r="Y3253" s="23" t="str">
        <f ca="1">IF(NOT(OR(ISBLANK(D3253),ISBLANK(E3253),D3253="",E3253="")),D3253-E3253,"")</f>
        <v/>
      </c>
      <c r="Z3253" s="23" t="str">
        <f ca="1">IF(OR(NOT(ISNUMBER(D3253)),ISBLANK(D3253),D3253="",ISBLANK(N3253)),"",ABS(D3253-N3253))</f>
        <v/>
      </c>
      <c r="AA3253" s="23" t="str">
        <f ca="1">IF(OR(ISBLANK(J3253),ISBLANK(O3253),J3253="",O3253=""),"",IF(J3253=O3253,1,0))</f>
        <v/>
      </c>
      <c r="AB3253" s="23" t="str">
        <f ca="1">IF(OR(ISBLANK(K3253),ISBLANK(Q3253),K3253="",Q3253=""),"",IF(K3253=Q3253,1,0))</f>
        <v/>
      </c>
      <c r="AC3253" s="23" t="str">
        <f t="shared" ca="1" si="51"/>
        <v/>
      </c>
    </row>
    <row r="3254" spans="1:29" x14ac:dyDescent="0.25">
      <c r="A3254" s="23">
        <v>3253</v>
      </c>
      <c r="B3254">
        <v>1607</v>
      </c>
      <c r="C3254" s="23" t="str">
        <f ca="1">IFERROR(VLOOKUP($B3254,INDIRECT(nfl_game_result),MATCH(C$1,INDIRECT(nfl_game_result_header),0),FALSE),"error")</f>
        <v>2018_01_SFO@MIN</v>
      </c>
      <c r="D3254" s="23">
        <f ca="1">IFERROR(IF(ISBLANK(VLOOKUP($B3254,INDIRECT(nfl_game_result),MATCH(D$1,INDIRECT(nfl_game_result_header),0),FALSE)),"",VLOOKUP($B3254,INDIRECT(nfl_game_result),MATCH(D$1,INDIRECT(nfl_game_result_header),0),FALSE)),"error")</f>
        <v>-6</v>
      </c>
      <c r="E3254" s="23" t="str">
        <f ca="1">IFERROR(IF(ISBLANK(VLOOKUP($B3254,INDIRECT(nfl_game_result),MATCH(E$1,INDIRECT(nfl_game_result_header),0),FALSE)),"",VLOOKUP($B3254,INDIRECT(nfl_game_result),MATCH(E$1,INDIRECT(nfl_game_result_header),0),FALSE)),"error")</f>
        <v/>
      </c>
      <c r="F3254" s="23">
        <f ca="1">IFERROR(IF(ISBLANK(VLOOKUP($B3254,INDIRECT(nfl_game_result),MATCH(F$1,INDIRECT(nfl_game_result_header),0),FALSE)),"",VLOOKUP($B3254,INDIRECT(nfl_game_result),MATCH(F$1,INDIRECT(nfl_game_result_header),0),FALSE)),"error")</f>
        <v>46</v>
      </c>
      <c r="G3254" s="23" t="str">
        <f ca="1">IFERROR(IF(ISBLANK(VLOOKUP($B3254,INDIRECT(nfl_game_result),MATCH(G$1,INDIRECT(nfl_game_result_header),0),FALSE)),"",VLOOKUP($B3254,INDIRECT(nfl_game_result),MATCH(G$1,INDIRECT(nfl_game_result_header),0),FALSE)),"error")</f>
        <v/>
      </c>
      <c r="H3254" s="23" t="str">
        <f ca="1">IFERROR(IF(ISBLANK(VLOOKUP($B3254,INDIRECT(nfl_game_result),MATCH(H$1,INDIRECT(nfl_game_result_header),0),FALSE)),"",VLOOKUP($B3254,INDIRECT(nfl_game_result),MATCH(H$1,INDIRECT(nfl_game_result_header),0),FALSE)),"error")</f>
        <v/>
      </c>
      <c r="I3254" s="23" t="str">
        <f ca="1">IFERROR(IF(ISBLANK(VLOOKUP($B3254,INDIRECT(nfl_game_result),MATCH(I$1,INDIRECT(nfl_game_result_header),0),FALSE)),"",VLOOKUP($B3254,INDIRECT(nfl_game_result),MATCH(I$1,INDIRECT(nfl_game_result_header),0),FALSE)),"error")</f>
        <v/>
      </c>
      <c r="J3254" s="23" t="str">
        <f ca="1">IFERROR(IF(ISBLANK(VLOOKUP($B3254,INDIRECT(nfl_game_result),MATCH(J$1,INDIRECT(nfl_game_result_header),0),FALSE)),"",VLOOKUP($B3254,INDIRECT(nfl_game_result),MATCH(J$1,INDIRECT(nfl_game_result_header),0),FALSE)),"error")</f>
        <v/>
      </c>
      <c r="K3254" s="23" t="str">
        <f ca="1">IFERROR(IF(ISBLANK(VLOOKUP($B3254,INDIRECT(nfl_game_result),MATCH(K$1,INDIRECT(nfl_game_result_header),0),FALSE)),"",VLOOKUP($B3254,INDIRECT(nfl_game_result),MATCH(K$1,INDIRECT(nfl_game_result_header),0),FALSE)),"error")</f>
        <v/>
      </c>
      <c r="L3254" s="23" t="str">
        <f ca="1">IFERROR(IF(ISBLANK(VLOOKUP($B3254,INDIRECT(nfl_game_result),MATCH(L$1,INDIRECT(nfl_game_result_header),0),FALSE)),"",VLOOKUP($B3254,INDIRECT(nfl_game_result),MATCH(L$1,INDIRECT(nfl_game_result_header),0),FALSE)),"error")</f>
        <v/>
      </c>
      <c r="M3254" s="23" t="s">
        <v>16</v>
      </c>
      <c r="V3254" s="23" t="s">
        <v>416</v>
      </c>
      <c r="W3254" s="23">
        <f ca="1">VALUE(LEFT(C3254, 4))</f>
        <v>2018</v>
      </c>
      <c r="X3254" s="23">
        <f ca="1">VALUE(MID(C3254,6,FIND("_",C3254,6)-6))</f>
        <v>1</v>
      </c>
      <c r="Y3254" s="23" t="str">
        <f ca="1">IF(NOT(OR(ISBLANK(D3254),ISBLANK(E3254),D3254="",E3254="")),D3254-E3254,"")</f>
        <v/>
      </c>
      <c r="Z3254" s="23" t="str">
        <f ca="1">IF(OR(NOT(ISNUMBER(D3254)),ISBLANK(D3254),D3254="",ISBLANK(N3254)),"",ABS(D3254-N3254))</f>
        <v/>
      </c>
      <c r="AA3254" s="23" t="str">
        <f ca="1">IF(OR(ISBLANK(J3254),ISBLANK(O3254),J3254="",O3254=""),"",IF(J3254=O3254,1,0))</f>
        <v/>
      </c>
      <c r="AB3254" s="23" t="str">
        <f ca="1">IF(OR(ISBLANK(K3254),ISBLANK(Q3254),K3254="",Q3254=""),"",IF(K3254=Q3254,1,0))</f>
        <v/>
      </c>
      <c r="AC3254" s="23" t="str">
        <f t="shared" ca="1" si="51"/>
        <v/>
      </c>
    </row>
    <row r="3255" spans="1:29" x14ac:dyDescent="0.25">
      <c r="A3255" s="23">
        <v>3254</v>
      </c>
      <c r="B3255">
        <v>1608</v>
      </c>
      <c r="C3255" s="23" t="str">
        <f ca="1">IFERROR(VLOOKUP($B3255,INDIRECT(nfl_game_result),MATCH(C$1,INDIRECT(nfl_game_result_header),0),FALSE),"error")</f>
        <v>2018_01_BUF@BAL</v>
      </c>
      <c r="D3255" s="23">
        <f ca="1">IFERROR(IF(ISBLANK(VLOOKUP($B3255,INDIRECT(nfl_game_result),MATCH(D$1,INDIRECT(nfl_game_result_header),0),FALSE)),"",VLOOKUP($B3255,INDIRECT(nfl_game_result),MATCH(D$1,INDIRECT(nfl_game_result_header),0),FALSE)),"error")</f>
        <v>-7</v>
      </c>
      <c r="E3255" s="23" t="str">
        <f ca="1">IFERROR(IF(ISBLANK(VLOOKUP($B3255,INDIRECT(nfl_game_result),MATCH(E$1,INDIRECT(nfl_game_result_header),0),FALSE)),"",VLOOKUP($B3255,INDIRECT(nfl_game_result),MATCH(E$1,INDIRECT(nfl_game_result_header),0),FALSE)),"error")</f>
        <v/>
      </c>
      <c r="F3255" s="23">
        <f ca="1">IFERROR(IF(ISBLANK(VLOOKUP($B3255,INDIRECT(nfl_game_result),MATCH(F$1,INDIRECT(nfl_game_result_header),0),FALSE)),"",VLOOKUP($B3255,INDIRECT(nfl_game_result),MATCH(F$1,INDIRECT(nfl_game_result_header),0),FALSE)),"error")</f>
        <v>40.5</v>
      </c>
      <c r="G3255" s="23" t="str">
        <f ca="1">IFERROR(IF(ISBLANK(VLOOKUP($B3255,INDIRECT(nfl_game_result),MATCH(G$1,INDIRECT(nfl_game_result_header),0),FALSE)),"",VLOOKUP($B3255,INDIRECT(nfl_game_result),MATCH(G$1,INDIRECT(nfl_game_result_header),0),FALSE)),"error")</f>
        <v/>
      </c>
      <c r="H3255" s="23" t="str">
        <f ca="1">IFERROR(IF(ISBLANK(VLOOKUP($B3255,INDIRECT(nfl_game_result),MATCH(H$1,INDIRECT(nfl_game_result_header),0),FALSE)),"",VLOOKUP($B3255,INDIRECT(nfl_game_result),MATCH(H$1,INDIRECT(nfl_game_result_header),0),FALSE)),"error")</f>
        <v/>
      </c>
      <c r="I3255" s="23" t="str">
        <f ca="1">IFERROR(IF(ISBLANK(VLOOKUP($B3255,INDIRECT(nfl_game_result),MATCH(I$1,INDIRECT(nfl_game_result_header),0),FALSE)),"",VLOOKUP($B3255,INDIRECT(nfl_game_result),MATCH(I$1,INDIRECT(nfl_game_result_header),0),FALSE)),"error")</f>
        <v/>
      </c>
      <c r="J3255" s="23" t="str">
        <f ca="1">IFERROR(IF(ISBLANK(VLOOKUP($B3255,INDIRECT(nfl_game_result),MATCH(J$1,INDIRECT(nfl_game_result_header),0),FALSE)),"",VLOOKUP($B3255,INDIRECT(nfl_game_result),MATCH(J$1,INDIRECT(nfl_game_result_header),0),FALSE)),"error")</f>
        <v/>
      </c>
      <c r="K3255" s="23" t="str">
        <f ca="1">IFERROR(IF(ISBLANK(VLOOKUP($B3255,INDIRECT(nfl_game_result),MATCH(K$1,INDIRECT(nfl_game_result_header),0),FALSE)),"",VLOOKUP($B3255,INDIRECT(nfl_game_result),MATCH(K$1,INDIRECT(nfl_game_result_header),0),FALSE)),"error")</f>
        <v/>
      </c>
      <c r="L3255" s="23" t="str">
        <f ca="1">IFERROR(IF(ISBLANK(VLOOKUP($B3255,INDIRECT(nfl_game_result),MATCH(L$1,INDIRECT(nfl_game_result_header),0),FALSE)),"",VLOOKUP($B3255,INDIRECT(nfl_game_result),MATCH(L$1,INDIRECT(nfl_game_result_header),0),FALSE)),"error")</f>
        <v/>
      </c>
      <c r="M3255" s="23" t="s">
        <v>16</v>
      </c>
      <c r="V3255" s="23" t="s">
        <v>416</v>
      </c>
      <c r="W3255" s="23">
        <f ca="1">VALUE(LEFT(C3255, 4))</f>
        <v>2018</v>
      </c>
      <c r="X3255" s="23">
        <f ca="1">VALUE(MID(C3255,6,FIND("_",C3255,6)-6))</f>
        <v>1</v>
      </c>
      <c r="Y3255" s="23" t="str">
        <f ca="1">IF(NOT(OR(ISBLANK(D3255),ISBLANK(E3255),D3255="",E3255="")),D3255-E3255,"")</f>
        <v/>
      </c>
      <c r="Z3255" s="23" t="str">
        <f ca="1">IF(OR(NOT(ISNUMBER(D3255)),ISBLANK(D3255),D3255="",ISBLANK(N3255)),"",ABS(D3255-N3255))</f>
        <v/>
      </c>
      <c r="AA3255" s="23" t="str">
        <f ca="1">IF(OR(ISBLANK(J3255),ISBLANK(O3255),J3255="",O3255=""),"",IF(J3255=O3255,1,0))</f>
        <v/>
      </c>
      <c r="AB3255" s="23" t="str">
        <f ca="1">IF(OR(ISBLANK(K3255),ISBLANK(Q3255),K3255="",Q3255=""),"",IF(K3255=Q3255,1,0))</f>
        <v/>
      </c>
      <c r="AC3255" s="23" t="str">
        <f t="shared" ca="1" si="51"/>
        <v/>
      </c>
    </row>
    <row r="3256" spans="1:29" x14ac:dyDescent="0.25">
      <c r="A3256" s="23">
        <v>3255</v>
      </c>
      <c r="B3256">
        <v>1609</v>
      </c>
      <c r="C3256" s="23" t="str">
        <f ca="1">IFERROR(VLOOKUP($B3256,INDIRECT(nfl_game_result),MATCH(C$1,INDIRECT(nfl_game_result_header),0),FALSE),"error")</f>
        <v>2018_01_HOU@NWE</v>
      </c>
      <c r="D3256" s="23">
        <f ca="1">IFERROR(IF(ISBLANK(VLOOKUP($B3256,INDIRECT(nfl_game_result),MATCH(D$1,INDIRECT(nfl_game_result_header),0),FALSE)),"",VLOOKUP($B3256,INDIRECT(nfl_game_result),MATCH(D$1,INDIRECT(nfl_game_result_header),0),FALSE)),"error")</f>
        <v>-6</v>
      </c>
      <c r="E3256" s="23" t="str">
        <f ca="1">IFERROR(IF(ISBLANK(VLOOKUP($B3256,INDIRECT(nfl_game_result),MATCH(E$1,INDIRECT(nfl_game_result_header),0),FALSE)),"",VLOOKUP($B3256,INDIRECT(nfl_game_result),MATCH(E$1,INDIRECT(nfl_game_result_header),0),FALSE)),"error")</f>
        <v/>
      </c>
      <c r="F3256" s="23">
        <f ca="1">IFERROR(IF(ISBLANK(VLOOKUP($B3256,INDIRECT(nfl_game_result),MATCH(F$1,INDIRECT(nfl_game_result_header),0),FALSE)),"",VLOOKUP($B3256,INDIRECT(nfl_game_result),MATCH(F$1,INDIRECT(nfl_game_result_header),0),FALSE)),"error")</f>
        <v>51</v>
      </c>
      <c r="G3256" s="23" t="str">
        <f ca="1">IFERROR(IF(ISBLANK(VLOOKUP($B3256,INDIRECT(nfl_game_result),MATCH(G$1,INDIRECT(nfl_game_result_header),0),FALSE)),"",VLOOKUP($B3256,INDIRECT(nfl_game_result),MATCH(G$1,INDIRECT(nfl_game_result_header),0),FALSE)),"error")</f>
        <v/>
      </c>
      <c r="H3256" s="23" t="str">
        <f ca="1">IFERROR(IF(ISBLANK(VLOOKUP($B3256,INDIRECT(nfl_game_result),MATCH(H$1,INDIRECT(nfl_game_result_header),0),FALSE)),"",VLOOKUP($B3256,INDIRECT(nfl_game_result),MATCH(H$1,INDIRECT(nfl_game_result_header),0),FALSE)),"error")</f>
        <v/>
      </c>
      <c r="I3256" s="23" t="str">
        <f ca="1">IFERROR(IF(ISBLANK(VLOOKUP($B3256,INDIRECT(nfl_game_result),MATCH(I$1,INDIRECT(nfl_game_result_header),0),FALSE)),"",VLOOKUP($B3256,INDIRECT(nfl_game_result),MATCH(I$1,INDIRECT(nfl_game_result_header),0),FALSE)),"error")</f>
        <v/>
      </c>
      <c r="J3256" s="23" t="str">
        <f ca="1">IFERROR(IF(ISBLANK(VLOOKUP($B3256,INDIRECT(nfl_game_result),MATCH(J$1,INDIRECT(nfl_game_result_header),0),FALSE)),"",VLOOKUP($B3256,INDIRECT(nfl_game_result),MATCH(J$1,INDIRECT(nfl_game_result_header),0),FALSE)),"error")</f>
        <v/>
      </c>
      <c r="K3256" s="23" t="str">
        <f ca="1">IFERROR(IF(ISBLANK(VLOOKUP($B3256,INDIRECT(nfl_game_result),MATCH(K$1,INDIRECT(nfl_game_result_header),0),FALSE)),"",VLOOKUP($B3256,INDIRECT(nfl_game_result),MATCH(K$1,INDIRECT(nfl_game_result_header),0),FALSE)),"error")</f>
        <v/>
      </c>
      <c r="L3256" s="23" t="str">
        <f ca="1">IFERROR(IF(ISBLANK(VLOOKUP($B3256,INDIRECT(nfl_game_result),MATCH(L$1,INDIRECT(nfl_game_result_header),0),FALSE)),"",VLOOKUP($B3256,INDIRECT(nfl_game_result),MATCH(L$1,INDIRECT(nfl_game_result_header),0),FALSE)),"error")</f>
        <v/>
      </c>
      <c r="M3256" s="23" t="s">
        <v>16</v>
      </c>
      <c r="V3256" s="23" t="s">
        <v>416</v>
      </c>
      <c r="W3256" s="23">
        <f ca="1">VALUE(LEFT(C3256, 4))</f>
        <v>2018</v>
      </c>
      <c r="X3256" s="23">
        <f ca="1">VALUE(MID(C3256,6,FIND("_",C3256,6)-6))</f>
        <v>1</v>
      </c>
      <c r="Y3256" s="23" t="str">
        <f ca="1">IF(NOT(OR(ISBLANK(D3256),ISBLANK(E3256),D3256="",E3256="")),D3256-E3256,"")</f>
        <v/>
      </c>
      <c r="Z3256" s="23" t="str">
        <f ca="1">IF(OR(NOT(ISNUMBER(D3256)),ISBLANK(D3256),D3256="",ISBLANK(N3256)),"",ABS(D3256-N3256))</f>
        <v/>
      </c>
      <c r="AA3256" s="23" t="str">
        <f ca="1">IF(OR(ISBLANK(J3256),ISBLANK(O3256),J3256="",O3256=""),"",IF(J3256=O3256,1,0))</f>
        <v/>
      </c>
      <c r="AB3256" s="23" t="str">
        <f ca="1">IF(OR(ISBLANK(K3256),ISBLANK(Q3256),K3256="",Q3256=""),"",IF(K3256=Q3256,1,0))</f>
        <v/>
      </c>
      <c r="AC3256" s="23" t="str">
        <f t="shared" ca="1" si="51"/>
        <v/>
      </c>
    </row>
    <row r="3257" spans="1:29" x14ac:dyDescent="0.25">
      <c r="A3257" s="23">
        <v>3256</v>
      </c>
      <c r="B3257">
        <v>1610</v>
      </c>
      <c r="C3257" s="23" t="str">
        <f ca="1">IFERROR(VLOOKUP($B3257,INDIRECT(nfl_game_result),MATCH(C$1,INDIRECT(nfl_game_result_header),0),FALSE),"error")</f>
        <v>2018_01_JAX@NYG</v>
      </c>
      <c r="D3257" s="23">
        <f ca="1">IFERROR(IF(ISBLANK(VLOOKUP($B3257,INDIRECT(nfl_game_result),MATCH(D$1,INDIRECT(nfl_game_result_header),0),FALSE)),"",VLOOKUP($B3257,INDIRECT(nfl_game_result),MATCH(D$1,INDIRECT(nfl_game_result_header),0),FALSE)),"error")</f>
        <v>3</v>
      </c>
      <c r="E3257" s="23" t="str">
        <f ca="1">IFERROR(IF(ISBLANK(VLOOKUP($B3257,INDIRECT(nfl_game_result),MATCH(E$1,INDIRECT(nfl_game_result_header),0),FALSE)),"",VLOOKUP($B3257,INDIRECT(nfl_game_result),MATCH(E$1,INDIRECT(nfl_game_result_header),0),FALSE)),"error")</f>
        <v/>
      </c>
      <c r="F3257" s="23">
        <f ca="1">IFERROR(IF(ISBLANK(VLOOKUP($B3257,INDIRECT(nfl_game_result),MATCH(F$1,INDIRECT(nfl_game_result_header),0),FALSE)),"",VLOOKUP($B3257,INDIRECT(nfl_game_result),MATCH(F$1,INDIRECT(nfl_game_result_header),0),FALSE)),"error")</f>
        <v>43.5</v>
      </c>
      <c r="G3257" s="23" t="str">
        <f ca="1">IFERROR(IF(ISBLANK(VLOOKUP($B3257,INDIRECT(nfl_game_result),MATCH(G$1,INDIRECT(nfl_game_result_header),0),FALSE)),"",VLOOKUP($B3257,INDIRECT(nfl_game_result),MATCH(G$1,INDIRECT(nfl_game_result_header),0),FALSE)),"error")</f>
        <v/>
      </c>
      <c r="H3257" s="23" t="str">
        <f ca="1">IFERROR(IF(ISBLANK(VLOOKUP($B3257,INDIRECT(nfl_game_result),MATCH(H$1,INDIRECT(nfl_game_result_header),0),FALSE)),"",VLOOKUP($B3257,INDIRECT(nfl_game_result),MATCH(H$1,INDIRECT(nfl_game_result_header),0),FALSE)),"error")</f>
        <v/>
      </c>
      <c r="I3257" s="23" t="str">
        <f ca="1">IFERROR(IF(ISBLANK(VLOOKUP($B3257,INDIRECT(nfl_game_result),MATCH(I$1,INDIRECT(nfl_game_result_header),0),FALSE)),"",VLOOKUP($B3257,INDIRECT(nfl_game_result),MATCH(I$1,INDIRECT(nfl_game_result_header),0),FALSE)),"error")</f>
        <v/>
      </c>
      <c r="J3257" s="23" t="str">
        <f ca="1">IFERROR(IF(ISBLANK(VLOOKUP($B3257,INDIRECT(nfl_game_result),MATCH(J$1,INDIRECT(nfl_game_result_header),0),FALSE)),"",VLOOKUP($B3257,INDIRECT(nfl_game_result),MATCH(J$1,INDIRECT(nfl_game_result_header),0),FALSE)),"error")</f>
        <v/>
      </c>
      <c r="K3257" s="23" t="str">
        <f ca="1">IFERROR(IF(ISBLANK(VLOOKUP($B3257,INDIRECT(nfl_game_result),MATCH(K$1,INDIRECT(nfl_game_result_header),0),FALSE)),"",VLOOKUP($B3257,INDIRECT(nfl_game_result),MATCH(K$1,INDIRECT(nfl_game_result_header),0),FALSE)),"error")</f>
        <v/>
      </c>
      <c r="L3257" s="23" t="str">
        <f ca="1">IFERROR(IF(ISBLANK(VLOOKUP($B3257,INDIRECT(nfl_game_result),MATCH(L$1,INDIRECT(nfl_game_result_header),0),FALSE)),"",VLOOKUP($B3257,INDIRECT(nfl_game_result),MATCH(L$1,INDIRECT(nfl_game_result_header),0),FALSE)),"error")</f>
        <v/>
      </c>
      <c r="M3257" s="23" t="s">
        <v>16</v>
      </c>
      <c r="V3257" s="23" t="s">
        <v>416</v>
      </c>
      <c r="W3257" s="23">
        <f ca="1">VALUE(LEFT(C3257, 4))</f>
        <v>2018</v>
      </c>
      <c r="X3257" s="23">
        <f ca="1">VALUE(MID(C3257,6,FIND("_",C3257,6)-6))</f>
        <v>1</v>
      </c>
      <c r="Y3257" s="23" t="str">
        <f ca="1">IF(NOT(OR(ISBLANK(D3257),ISBLANK(E3257),D3257="",E3257="")),D3257-E3257,"")</f>
        <v/>
      </c>
      <c r="Z3257" s="23" t="str">
        <f ca="1">IF(OR(NOT(ISNUMBER(D3257)),ISBLANK(D3257),D3257="",ISBLANK(N3257)),"",ABS(D3257-N3257))</f>
        <v/>
      </c>
      <c r="AA3257" s="23" t="str">
        <f ca="1">IF(OR(ISBLANK(J3257),ISBLANK(O3257),J3257="",O3257=""),"",IF(J3257=O3257,1,0))</f>
        <v/>
      </c>
      <c r="AB3257" s="23" t="str">
        <f ca="1">IF(OR(ISBLANK(K3257),ISBLANK(Q3257),K3257="",Q3257=""),"",IF(K3257=Q3257,1,0))</f>
        <v/>
      </c>
      <c r="AC3257" s="23" t="str">
        <f t="shared" ca="1" si="51"/>
        <v/>
      </c>
    </row>
    <row r="3258" spans="1:29" x14ac:dyDescent="0.25">
      <c r="A3258" s="23">
        <v>3257</v>
      </c>
      <c r="B3258">
        <v>1611</v>
      </c>
      <c r="C3258" s="23" t="str">
        <f ca="1">IFERROR(VLOOKUP($B3258,INDIRECT(nfl_game_result),MATCH(C$1,INDIRECT(nfl_game_result_header),0),FALSE),"error")</f>
        <v>2018_01_TBY@NOR</v>
      </c>
      <c r="D3258" s="23">
        <f ca="1">IFERROR(IF(ISBLANK(VLOOKUP($B3258,INDIRECT(nfl_game_result),MATCH(D$1,INDIRECT(nfl_game_result_header),0),FALSE)),"",VLOOKUP($B3258,INDIRECT(nfl_game_result),MATCH(D$1,INDIRECT(nfl_game_result_header),0),FALSE)),"error")</f>
        <v>-9.5</v>
      </c>
      <c r="E3258" s="23" t="str">
        <f ca="1">IFERROR(IF(ISBLANK(VLOOKUP($B3258,INDIRECT(nfl_game_result),MATCH(E$1,INDIRECT(nfl_game_result_header),0),FALSE)),"",VLOOKUP($B3258,INDIRECT(nfl_game_result),MATCH(E$1,INDIRECT(nfl_game_result_header),0),FALSE)),"error")</f>
        <v/>
      </c>
      <c r="F3258" s="23">
        <f ca="1">IFERROR(IF(ISBLANK(VLOOKUP($B3258,INDIRECT(nfl_game_result),MATCH(F$1,INDIRECT(nfl_game_result_header),0),FALSE)),"",VLOOKUP($B3258,INDIRECT(nfl_game_result),MATCH(F$1,INDIRECT(nfl_game_result_header),0),FALSE)),"error")</f>
        <v>49.5</v>
      </c>
      <c r="G3258" s="23" t="str">
        <f ca="1">IFERROR(IF(ISBLANK(VLOOKUP($B3258,INDIRECT(nfl_game_result),MATCH(G$1,INDIRECT(nfl_game_result_header),0),FALSE)),"",VLOOKUP($B3258,INDIRECT(nfl_game_result),MATCH(G$1,INDIRECT(nfl_game_result_header),0),FALSE)),"error")</f>
        <v/>
      </c>
      <c r="H3258" s="23" t="str">
        <f ca="1">IFERROR(IF(ISBLANK(VLOOKUP($B3258,INDIRECT(nfl_game_result),MATCH(H$1,INDIRECT(nfl_game_result_header),0),FALSE)),"",VLOOKUP($B3258,INDIRECT(nfl_game_result),MATCH(H$1,INDIRECT(nfl_game_result_header),0),FALSE)),"error")</f>
        <v/>
      </c>
      <c r="I3258" s="23" t="str">
        <f ca="1">IFERROR(IF(ISBLANK(VLOOKUP($B3258,INDIRECT(nfl_game_result),MATCH(I$1,INDIRECT(nfl_game_result_header),0),FALSE)),"",VLOOKUP($B3258,INDIRECT(nfl_game_result),MATCH(I$1,INDIRECT(nfl_game_result_header),0),FALSE)),"error")</f>
        <v/>
      </c>
      <c r="J3258" s="23" t="str">
        <f ca="1">IFERROR(IF(ISBLANK(VLOOKUP($B3258,INDIRECT(nfl_game_result),MATCH(J$1,INDIRECT(nfl_game_result_header),0),FALSE)),"",VLOOKUP($B3258,INDIRECT(nfl_game_result),MATCH(J$1,INDIRECT(nfl_game_result_header),0),FALSE)),"error")</f>
        <v/>
      </c>
      <c r="K3258" s="23" t="str">
        <f ca="1">IFERROR(IF(ISBLANK(VLOOKUP($B3258,INDIRECT(nfl_game_result),MATCH(K$1,INDIRECT(nfl_game_result_header),0),FALSE)),"",VLOOKUP($B3258,INDIRECT(nfl_game_result),MATCH(K$1,INDIRECT(nfl_game_result_header),0),FALSE)),"error")</f>
        <v/>
      </c>
      <c r="L3258" s="23" t="str">
        <f ca="1">IFERROR(IF(ISBLANK(VLOOKUP($B3258,INDIRECT(nfl_game_result),MATCH(L$1,INDIRECT(nfl_game_result_header),0),FALSE)),"",VLOOKUP($B3258,INDIRECT(nfl_game_result),MATCH(L$1,INDIRECT(nfl_game_result_header),0),FALSE)),"error")</f>
        <v/>
      </c>
      <c r="M3258" s="23" t="s">
        <v>16</v>
      </c>
      <c r="V3258" s="23" t="s">
        <v>416</v>
      </c>
      <c r="W3258" s="23">
        <f ca="1">VALUE(LEFT(C3258, 4))</f>
        <v>2018</v>
      </c>
      <c r="X3258" s="23">
        <f ca="1">VALUE(MID(C3258,6,FIND("_",C3258,6)-6))</f>
        <v>1</v>
      </c>
      <c r="Y3258" s="23" t="str">
        <f ca="1">IF(NOT(OR(ISBLANK(D3258),ISBLANK(E3258),D3258="",E3258="")),D3258-E3258,"")</f>
        <v/>
      </c>
      <c r="Z3258" s="23" t="str">
        <f ca="1">IF(OR(NOT(ISNUMBER(D3258)),ISBLANK(D3258),D3258="",ISBLANK(N3258)),"",ABS(D3258-N3258))</f>
        <v/>
      </c>
      <c r="AA3258" s="23" t="str">
        <f ca="1">IF(OR(ISBLANK(J3258),ISBLANK(O3258),J3258="",O3258=""),"",IF(J3258=O3258,1,0))</f>
        <v/>
      </c>
      <c r="AB3258" s="23" t="str">
        <f ca="1">IF(OR(ISBLANK(K3258),ISBLANK(Q3258),K3258="",Q3258=""),"",IF(K3258=Q3258,1,0))</f>
        <v/>
      </c>
      <c r="AC3258" s="23" t="str">
        <f t="shared" ca="1" si="51"/>
        <v/>
      </c>
    </row>
    <row r="3259" spans="1:29" x14ac:dyDescent="0.25">
      <c r="A3259" s="23">
        <v>3258</v>
      </c>
      <c r="B3259">
        <v>1612</v>
      </c>
      <c r="C3259" s="23" t="str">
        <f ca="1">IFERROR(VLOOKUP($B3259,INDIRECT(nfl_game_result),MATCH(C$1,INDIRECT(nfl_game_result_header),0),FALSE),"error")</f>
        <v>2018_01_KCY@LAC</v>
      </c>
      <c r="D3259" s="23">
        <f ca="1">IFERROR(IF(ISBLANK(VLOOKUP($B3259,INDIRECT(nfl_game_result),MATCH(D$1,INDIRECT(nfl_game_result_header),0),FALSE)),"",VLOOKUP($B3259,INDIRECT(nfl_game_result),MATCH(D$1,INDIRECT(nfl_game_result_header),0),FALSE)),"error")</f>
        <v>-3</v>
      </c>
      <c r="E3259" s="23" t="str">
        <f ca="1">IFERROR(IF(ISBLANK(VLOOKUP($B3259,INDIRECT(nfl_game_result),MATCH(E$1,INDIRECT(nfl_game_result_header),0),FALSE)),"",VLOOKUP($B3259,INDIRECT(nfl_game_result),MATCH(E$1,INDIRECT(nfl_game_result_header),0),FALSE)),"error")</f>
        <v/>
      </c>
      <c r="F3259" s="23">
        <f ca="1">IFERROR(IF(ISBLANK(VLOOKUP($B3259,INDIRECT(nfl_game_result),MATCH(F$1,INDIRECT(nfl_game_result_header),0),FALSE)),"",VLOOKUP($B3259,INDIRECT(nfl_game_result),MATCH(F$1,INDIRECT(nfl_game_result_header),0),FALSE)),"error")</f>
        <v>47.5</v>
      </c>
      <c r="G3259" s="23" t="str">
        <f ca="1">IFERROR(IF(ISBLANK(VLOOKUP($B3259,INDIRECT(nfl_game_result),MATCH(G$1,INDIRECT(nfl_game_result_header),0),FALSE)),"",VLOOKUP($B3259,INDIRECT(nfl_game_result),MATCH(G$1,INDIRECT(nfl_game_result_header),0),FALSE)),"error")</f>
        <v/>
      </c>
      <c r="H3259" s="23" t="str">
        <f ca="1">IFERROR(IF(ISBLANK(VLOOKUP($B3259,INDIRECT(nfl_game_result),MATCH(H$1,INDIRECT(nfl_game_result_header),0),FALSE)),"",VLOOKUP($B3259,INDIRECT(nfl_game_result),MATCH(H$1,INDIRECT(nfl_game_result_header),0),FALSE)),"error")</f>
        <v/>
      </c>
      <c r="I3259" s="23" t="str">
        <f ca="1">IFERROR(IF(ISBLANK(VLOOKUP($B3259,INDIRECT(nfl_game_result),MATCH(I$1,INDIRECT(nfl_game_result_header),0),FALSE)),"",VLOOKUP($B3259,INDIRECT(nfl_game_result),MATCH(I$1,INDIRECT(nfl_game_result_header),0),FALSE)),"error")</f>
        <v/>
      </c>
      <c r="J3259" s="23" t="str">
        <f ca="1">IFERROR(IF(ISBLANK(VLOOKUP($B3259,INDIRECT(nfl_game_result),MATCH(J$1,INDIRECT(nfl_game_result_header),0),FALSE)),"",VLOOKUP($B3259,INDIRECT(nfl_game_result),MATCH(J$1,INDIRECT(nfl_game_result_header),0),FALSE)),"error")</f>
        <v/>
      </c>
      <c r="K3259" s="23" t="str">
        <f ca="1">IFERROR(IF(ISBLANK(VLOOKUP($B3259,INDIRECT(nfl_game_result),MATCH(K$1,INDIRECT(nfl_game_result_header),0),FALSE)),"",VLOOKUP($B3259,INDIRECT(nfl_game_result),MATCH(K$1,INDIRECT(nfl_game_result_header),0),FALSE)),"error")</f>
        <v/>
      </c>
      <c r="L3259" s="23" t="str">
        <f ca="1">IFERROR(IF(ISBLANK(VLOOKUP($B3259,INDIRECT(nfl_game_result),MATCH(L$1,INDIRECT(nfl_game_result_header),0),FALSE)),"",VLOOKUP($B3259,INDIRECT(nfl_game_result),MATCH(L$1,INDIRECT(nfl_game_result_header),0),FALSE)),"error")</f>
        <v/>
      </c>
      <c r="M3259" s="23" t="s">
        <v>16</v>
      </c>
      <c r="V3259" s="23" t="s">
        <v>416</v>
      </c>
      <c r="W3259" s="23">
        <f ca="1">VALUE(LEFT(C3259, 4))</f>
        <v>2018</v>
      </c>
      <c r="X3259" s="23">
        <f ca="1">VALUE(MID(C3259,6,FIND("_",C3259,6)-6))</f>
        <v>1</v>
      </c>
      <c r="Y3259" s="23" t="str">
        <f ca="1">IF(NOT(OR(ISBLANK(D3259),ISBLANK(E3259),D3259="",E3259="")),D3259-E3259,"")</f>
        <v/>
      </c>
      <c r="Z3259" s="23" t="str">
        <f ca="1">IF(OR(NOT(ISNUMBER(D3259)),ISBLANK(D3259),D3259="",ISBLANK(N3259)),"",ABS(D3259-N3259))</f>
        <v/>
      </c>
      <c r="AA3259" s="23" t="str">
        <f ca="1">IF(OR(ISBLANK(J3259),ISBLANK(O3259),J3259="",O3259=""),"",IF(J3259=O3259,1,0))</f>
        <v/>
      </c>
      <c r="AB3259" s="23" t="str">
        <f ca="1">IF(OR(ISBLANK(K3259),ISBLANK(Q3259),K3259="",Q3259=""),"",IF(K3259=Q3259,1,0))</f>
        <v/>
      </c>
      <c r="AC3259" s="23" t="str">
        <f t="shared" ca="1" si="51"/>
        <v/>
      </c>
    </row>
    <row r="3260" spans="1:29" x14ac:dyDescent="0.25">
      <c r="A3260" s="23">
        <v>3259</v>
      </c>
      <c r="B3260">
        <v>1613</v>
      </c>
      <c r="C3260" s="23" t="str">
        <f ca="1">IFERROR(VLOOKUP($B3260,INDIRECT(nfl_game_result),MATCH(C$1,INDIRECT(nfl_game_result_header),0),FALSE),"error")</f>
        <v>2018_01_WAS@ARI</v>
      </c>
      <c r="D3260" s="23">
        <f ca="1">IFERROR(IF(ISBLANK(VLOOKUP($B3260,INDIRECT(nfl_game_result),MATCH(D$1,INDIRECT(nfl_game_result_header),0),FALSE)),"",VLOOKUP($B3260,INDIRECT(nfl_game_result),MATCH(D$1,INDIRECT(nfl_game_result_header),0),FALSE)),"error")</f>
        <v>0</v>
      </c>
      <c r="E3260" s="23" t="str">
        <f ca="1">IFERROR(IF(ISBLANK(VLOOKUP($B3260,INDIRECT(nfl_game_result),MATCH(E$1,INDIRECT(nfl_game_result_header),0),FALSE)),"",VLOOKUP($B3260,INDIRECT(nfl_game_result),MATCH(E$1,INDIRECT(nfl_game_result_header),0),FALSE)),"error")</f>
        <v/>
      </c>
      <c r="F3260" s="23">
        <f ca="1">IFERROR(IF(ISBLANK(VLOOKUP($B3260,INDIRECT(nfl_game_result),MATCH(F$1,INDIRECT(nfl_game_result_header),0),FALSE)),"",VLOOKUP($B3260,INDIRECT(nfl_game_result),MATCH(F$1,INDIRECT(nfl_game_result_header),0),FALSE)),"error")</f>
        <v>44</v>
      </c>
      <c r="G3260" s="23" t="str">
        <f ca="1">IFERROR(IF(ISBLANK(VLOOKUP($B3260,INDIRECT(nfl_game_result),MATCH(G$1,INDIRECT(nfl_game_result_header),0),FALSE)),"",VLOOKUP($B3260,INDIRECT(nfl_game_result),MATCH(G$1,INDIRECT(nfl_game_result_header),0),FALSE)),"error")</f>
        <v/>
      </c>
      <c r="H3260" s="23" t="str">
        <f ca="1">IFERROR(IF(ISBLANK(VLOOKUP($B3260,INDIRECT(nfl_game_result),MATCH(H$1,INDIRECT(nfl_game_result_header),0),FALSE)),"",VLOOKUP($B3260,INDIRECT(nfl_game_result),MATCH(H$1,INDIRECT(nfl_game_result_header),0),FALSE)),"error")</f>
        <v/>
      </c>
      <c r="I3260" s="23" t="str">
        <f ca="1">IFERROR(IF(ISBLANK(VLOOKUP($B3260,INDIRECT(nfl_game_result),MATCH(I$1,INDIRECT(nfl_game_result_header),0),FALSE)),"",VLOOKUP($B3260,INDIRECT(nfl_game_result),MATCH(I$1,INDIRECT(nfl_game_result_header),0),FALSE)),"error")</f>
        <v/>
      </c>
      <c r="J3260" s="23" t="str">
        <f ca="1">IFERROR(IF(ISBLANK(VLOOKUP($B3260,INDIRECT(nfl_game_result),MATCH(J$1,INDIRECT(nfl_game_result_header),0),FALSE)),"",VLOOKUP($B3260,INDIRECT(nfl_game_result),MATCH(J$1,INDIRECT(nfl_game_result_header),0),FALSE)),"error")</f>
        <v/>
      </c>
      <c r="K3260" s="23" t="str">
        <f ca="1">IFERROR(IF(ISBLANK(VLOOKUP($B3260,INDIRECT(nfl_game_result),MATCH(K$1,INDIRECT(nfl_game_result_header),0),FALSE)),"",VLOOKUP($B3260,INDIRECT(nfl_game_result),MATCH(K$1,INDIRECT(nfl_game_result_header),0),FALSE)),"error")</f>
        <v/>
      </c>
      <c r="L3260" s="23" t="str">
        <f ca="1">IFERROR(IF(ISBLANK(VLOOKUP($B3260,INDIRECT(nfl_game_result),MATCH(L$1,INDIRECT(nfl_game_result_header),0),FALSE)),"",VLOOKUP($B3260,INDIRECT(nfl_game_result),MATCH(L$1,INDIRECT(nfl_game_result_header),0),FALSE)),"error")</f>
        <v/>
      </c>
      <c r="M3260" s="23" t="s">
        <v>16</v>
      </c>
      <c r="V3260" s="23" t="s">
        <v>416</v>
      </c>
      <c r="W3260" s="23">
        <f ca="1">VALUE(LEFT(C3260, 4))</f>
        <v>2018</v>
      </c>
      <c r="X3260" s="23">
        <f ca="1">VALUE(MID(C3260,6,FIND("_",C3260,6)-6))</f>
        <v>1</v>
      </c>
      <c r="Y3260" s="23" t="str">
        <f ca="1">IF(NOT(OR(ISBLANK(D3260),ISBLANK(E3260),D3260="",E3260="")),D3260-E3260,"")</f>
        <v/>
      </c>
      <c r="Z3260" s="23" t="str">
        <f ca="1">IF(OR(NOT(ISNUMBER(D3260)),ISBLANK(D3260),D3260="",ISBLANK(N3260)),"",ABS(D3260-N3260))</f>
        <v/>
      </c>
      <c r="AA3260" s="23" t="str">
        <f ca="1">IF(OR(ISBLANK(J3260),ISBLANK(O3260),J3260="",O3260=""),"",IF(J3260=O3260,1,0))</f>
        <v/>
      </c>
      <c r="AB3260" s="23" t="str">
        <f ca="1">IF(OR(ISBLANK(K3260),ISBLANK(Q3260),K3260="",Q3260=""),"",IF(K3260=Q3260,1,0))</f>
        <v/>
      </c>
      <c r="AC3260" s="23" t="str">
        <f t="shared" ca="1" si="51"/>
        <v/>
      </c>
    </row>
    <row r="3261" spans="1:29" x14ac:dyDescent="0.25">
      <c r="A3261" s="23">
        <v>3260</v>
      </c>
      <c r="B3261">
        <v>1614</v>
      </c>
      <c r="C3261" s="23" t="str">
        <f ca="1">IFERROR(VLOOKUP($B3261,INDIRECT(nfl_game_result),MATCH(C$1,INDIRECT(nfl_game_result_header),0),FALSE),"error")</f>
        <v>2018_01_SEA@DEN</v>
      </c>
      <c r="D3261" s="23">
        <f ca="1">IFERROR(IF(ISBLANK(VLOOKUP($B3261,INDIRECT(nfl_game_result),MATCH(D$1,INDIRECT(nfl_game_result_header),0),FALSE)),"",VLOOKUP($B3261,INDIRECT(nfl_game_result),MATCH(D$1,INDIRECT(nfl_game_result_header),0),FALSE)),"error")</f>
        <v>-2.5</v>
      </c>
      <c r="E3261" s="23" t="str">
        <f ca="1">IFERROR(IF(ISBLANK(VLOOKUP($B3261,INDIRECT(nfl_game_result),MATCH(E$1,INDIRECT(nfl_game_result_header),0),FALSE)),"",VLOOKUP($B3261,INDIRECT(nfl_game_result),MATCH(E$1,INDIRECT(nfl_game_result_header),0),FALSE)),"error")</f>
        <v/>
      </c>
      <c r="F3261" s="23">
        <f ca="1">IFERROR(IF(ISBLANK(VLOOKUP($B3261,INDIRECT(nfl_game_result),MATCH(F$1,INDIRECT(nfl_game_result_header),0),FALSE)),"",VLOOKUP($B3261,INDIRECT(nfl_game_result),MATCH(F$1,INDIRECT(nfl_game_result_header),0),FALSE)),"error")</f>
        <v>42</v>
      </c>
      <c r="G3261" s="23" t="str">
        <f ca="1">IFERROR(IF(ISBLANK(VLOOKUP($B3261,INDIRECT(nfl_game_result),MATCH(G$1,INDIRECT(nfl_game_result_header),0),FALSE)),"",VLOOKUP($B3261,INDIRECT(nfl_game_result),MATCH(G$1,INDIRECT(nfl_game_result_header),0),FALSE)),"error")</f>
        <v/>
      </c>
      <c r="H3261" s="23" t="str">
        <f ca="1">IFERROR(IF(ISBLANK(VLOOKUP($B3261,INDIRECT(nfl_game_result),MATCH(H$1,INDIRECT(nfl_game_result_header),0),FALSE)),"",VLOOKUP($B3261,INDIRECT(nfl_game_result),MATCH(H$1,INDIRECT(nfl_game_result_header),0),FALSE)),"error")</f>
        <v/>
      </c>
      <c r="I3261" s="23" t="str">
        <f ca="1">IFERROR(IF(ISBLANK(VLOOKUP($B3261,INDIRECT(nfl_game_result),MATCH(I$1,INDIRECT(nfl_game_result_header),0),FALSE)),"",VLOOKUP($B3261,INDIRECT(nfl_game_result),MATCH(I$1,INDIRECT(nfl_game_result_header),0),FALSE)),"error")</f>
        <v/>
      </c>
      <c r="J3261" s="23" t="str">
        <f ca="1">IFERROR(IF(ISBLANK(VLOOKUP($B3261,INDIRECT(nfl_game_result),MATCH(J$1,INDIRECT(nfl_game_result_header),0),FALSE)),"",VLOOKUP($B3261,INDIRECT(nfl_game_result),MATCH(J$1,INDIRECT(nfl_game_result_header),0),FALSE)),"error")</f>
        <v/>
      </c>
      <c r="K3261" s="23" t="str">
        <f ca="1">IFERROR(IF(ISBLANK(VLOOKUP($B3261,INDIRECT(nfl_game_result),MATCH(K$1,INDIRECT(nfl_game_result_header),0),FALSE)),"",VLOOKUP($B3261,INDIRECT(nfl_game_result),MATCH(K$1,INDIRECT(nfl_game_result_header),0),FALSE)),"error")</f>
        <v/>
      </c>
      <c r="L3261" s="23" t="str">
        <f ca="1">IFERROR(IF(ISBLANK(VLOOKUP($B3261,INDIRECT(nfl_game_result),MATCH(L$1,INDIRECT(nfl_game_result_header),0),FALSE)),"",VLOOKUP($B3261,INDIRECT(nfl_game_result),MATCH(L$1,INDIRECT(nfl_game_result_header),0),FALSE)),"error")</f>
        <v/>
      </c>
      <c r="M3261" s="23" t="s">
        <v>16</v>
      </c>
      <c r="V3261" s="23" t="s">
        <v>416</v>
      </c>
      <c r="W3261" s="23">
        <f ca="1">VALUE(LEFT(C3261, 4))</f>
        <v>2018</v>
      </c>
      <c r="X3261" s="23">
        <f ca="1">VALUE(MID(C3261,6,FIND("_",C3261,6)-6))</f>
        <v>1</v>
      </c>
      <c r="Y3261" s="23" t="str">
        <f ca="1">IF(NOT(OR(ISBLANK(D3261),ISBLANK(E3261),D3261="",E3261="")),D3261-E3261,"")</f>
        <v/>
      </c>
      <c r="Z3261" s="23" t="str">
        <f ca="1">IF(OR(NOT(ISNUMBER(D3261)),ISBLANK(D3261),D3261="",ISBLANK(N3261)),"",ABS(D3261-N3261))</f>
        <v/>
      </c>
      <c r="AA3261" s="23" t="str">
        <f ca="1">IF(OR(ISBLANK(J3261),ISBLANK(O3261),J3261="",O3261=""),"",IF(J3261=O3261,1,0))</f>
        <v/>
      </c>
      <c r="AB3261" s="23" t="str">
        <f ca="1">IF(OR(ISBLANK(K3261),ISBLANK(Q3261),K3261="",Q3261=""),"",IF(K3261=Q3261,1,0))</f>
        <v/>
      </c>
      <c r="AC3261" s="23" t="str">
        <f t="shared" ca="1" si="51"/>
        <v/>
      </c>
    </row>
    <row r="3262" spans="1:29" x14ac:dyDescent="0.25">
      <c r="A3262" s="23">
        <v>3261</v>
      </c>
      <c r="B3262">
        <v>1615</v>
      </c>
      <c r="C3262" s="23" t="str">
        <f ca="1">IFERROR(VLOOKUP($B3262,INDIRECT(nfl_game_result),MATCH(C$1,INDIRECT(nfl_game_result_header),0),FALSE),"error")</f>
        <v>2018_01_DAL@CAR</v>
      </c>
      <c r="D3262" s="23">
        <f ca="1">IFERROR(IF(ISBLANK(VLOOKUP($B3262,INDIRECT(nfl_game_result),MATCH(D$1,INDIRECT(nfl_game_result_header),0),FALSE)),"",VLOOKUP($B3262,INDIRECT(nfl_game_result),MATCH(D$1,INDIRECT(nfl_game_result_header),0),FALSE)),"error")</f>
        <v>-3</v>
      </c>
      <c r="E3262" s="23" t="str">
        <f ca="1">IFERROR(IF(ISBLANK(VLOOKUP($B3262,INDIRECT(nfl_game_result),MATCH(E$1,INDIRECT(nfl_game_result_header),0),FALSE)),"",VLOOKUP($B3262,INDIRECT(nfl_game_result),MATCH(E$1,INDIRECT(nfl_game_result_header),0),FALSE)),"error")</f>
        <v/>
      </c>
      <c r="F3262" s="23">
        <f ca="1">IFERROR(IF(ISBLANK(VLOOKUP($B3262,INDIRECT(nfl_game_result),MATCH(F$1,INDIRECT(nfl_game_result_header),0),FALSE)),"",VLOOKUP($B3262,INDIRECT(nfl_game_result),MATCH(F$1,INDIRECT(nfl_game_result_header),0),FALSE)),"error")</f>
        <v>42.5</v>
      </c>
      <c r="G3262" s="23" t="str">
        <f ca="1">IFERROR(IF(ISBLANK(VLOOKUP($B3262,INDIRECT(nfl_game_result),MATCH(G$1,INDIRECT(nfl_game_result_header),0),FALSE)),"",VLOOKUP($B3262,INDIRECT(nfl_game_result),MATCH(G$1,INDIRECT(nfl_game_result_header),0),FALSE)),"error")</f>
        <v/>
      </c>
      <c r="H3262" s="23" t="str">
        <f ca="1">IFERROR(IF(ISBLANK(VLOOKUP($B3262,INDIRECT(nfl_game_result),MATCH(H$1,INDIRECT(nfl_game_result_header),0),FALSE)),"",VLOOKUP($B3262,INDIRECT(nfl_game_result),MATCH(H$1,INDIRECT(nfl_game_result_header),0),FALSE)),"error")</f>
        <v/>
      </c>
      <c r="I3262" s="23" t="str">
        <f ca="1">IFERROR(IF(ISBLANK(VLOOKUP($B3262,INDIRECT(nfl_game_result),MATCH(I$1,INDIRECT(nfl_game_result_header),0),FALSE)),"",VLOOKUP($B3262,INDIRECT(nfl_game_result),MATCH(I$1,INDIRECT(nfl_game_result_header),0),FALSE)),"error")</f>
        <v/>
      </c>
      <c r="J3262" s="23" t="str">
        <f ca="1">IFERROR(IF(ISBLANK(VLOOKUP($B3262,INDIRECT(nfl_game_result),MATCH(J$1,INDIRECT(nfl_game_result_header),0),FALSE)),"",VLOOKUP($B3262,INDIRECT(nfl_game_result),MATCH(J$1,INDIRECT(nfl_game_result_header),0),FALSE)),"error")</f>
        <v/>
      </c>
      <c r="K3262" s="23" t="str">
        <f ca="1">IFERROR(IF(ISBLANK(VLOOKUP($B3262,INDIRECT(nfl_game_result),MATCH(K$1,INDIRECT(nfl_game_result_header),0),FALSE)),"",VLOOKUP($B3262,INDIRECT(nfl_game_result),MATCH(K$1,INDIRECT(nfl_game_result_header),0),FALSE)),"error")</f>
        <v/>
      </c>
      <c r="L3262" s="23" t="str">
        <f ca="1">IFERROR(IF(ISBLANK(VLOOKUP($B3262,INDIRECT(nfl_game_result),MATCH(L$1,INDIRECT(nfl_game_result_header),0),FALSE)),"",VLOOKUP($B3262,INDIRECT(nfl_game_result),MATCH(L$1,INDIRECT(nfl_game_result_header),0),FALSE)),"error")</f>
        <v/>
      </c>
      <c r="M3262" s="23" t="s">
        <v>16</v>
      </c>
      <c r="V3262" s="23" t="s">
        <v>416</v>
      </c>
      <c r="W3262" s="23">
        <f ca="1">VALUE(LEFT(C3262, 4))</f>
        <v>2018</v>
      </c>
      <c r="X3262" s="23">
        <f ca="1">VALUE(MID(C3262,6,FIND("_",C3262,6)-6))</f>
        <v>1</v>
      </c>
      <c r="Y3262" s="23" t="str">
        <f ca="1">IF(NOT(OR(ISBLANK(D3262),ISBLANK(E3262),D3262="",E3262="")),D3262-E3262,"")</f>
        <v/>
      </c>
      <c r="Z3262" s="23" t="str">
        <f ca="1">IF(OR(NOT(ISNUMBER(D3262)),ISBLANK(D3262),D3262="",ISBLANK(N3262)),"",ABS(D3262-N3262))</f>
        <v/>
      </c>
      <c r="AA3262" s="23" t="str">
        <f ca="1">IF(OR(ISBLANK(J3262),ISBLANK(O3262),J3262="",O3262=""),"",IF(J3262=O3262,1,0))</f>
        <v/>
      </c>
      <c r="AB3262" s="23" t="str">
        <f ca="1">IF(OR(ISBLANK(K3262),ISBLANK(Q3262),K3262="",Q3262=""),"",IF(K3262=Q3262,1,0))</f>
        <v/>
      </c>
      <c r="AC3262" s="23" t="str">
        <f t="shared" ca="1" si="51"/>
        <v/>
      </c>
    </row>
    <row r="3263" spans="1:29" x14ac:dyDescent="0.25">
      <c r="A3263" s="23">
        <v>3262</v>
      </c>
      <c r="B3263">
        <v>1616</v>
      </c>
      <c r="C3263" s="23" t="str">
        <f ca="1">IFERROR(VLOOKUP($B3263,INDIRECT(nfl_game_result),MATCH(C$1,INDIRECT(nfl_game_result_header),0),FALSE),"error")</f>
        <v>2018_01_CHI@GBY</v>
      </c>
      <c r="D3263" s="23">
        <f ca="1">IFERROR(IF(ISBLANK(VLOOKUP($B3263,INDIRECT(nfl_game_result),MATCH(D$1,INDIRECT(nfl_game_result_header),0),FALSE)),"",VLOOKUP($B3263,INDIRECT(nfl_game_result),MATCH(D$1,INDIRECT(nfl_game_result_header),0),FALSE)),"error")</f>
        <v>-7.5</v>
      </c>
      <c r="E3263" s="23" t="str">
        <f ca="1">IFERROR(IF(ISBLANK(VLOOKUP($B3263,INDIRECT(nfl_game_result),MATCH(E$1,INDIRECT(nfl_game_result_header),0),FALSE)),"",VLOOKUP($B3263,INDIRECT(nfl_game_result),MATCH(E$1,INDIRECT(nfl_game_result_header),0),FALSE)),"error")</f>
        <v/>
      </c>
      <c r="F3263" s="23">
        <f ca="1">IFERROR(IF(ISBLANK(VLOOKUP($B3263,INDIRECT(nfl_game_result),MATCH(F$1,INDIRECT(nfl_game_result_header),0),FALSE)),"",VLOOKUP($B3263,INDIRECT(nfl_game_result),MATCH(F$1,INDIRECT(nfl_game_result_header),0),FALSE)),"error")</f>
        <v>47.5</v>
      </c>
      <c r="G3263" s="23" t="str">
        <f ca="1">IFERROR(IF(ISBLANK(VLOOKUP($B3263,INDIRECT(nfl_game_result),MATCH(G$1,INDIRECT(nfl_game_result_header),0),FALSE)),"",VLOOKUP($B3263,INDIRECT(nfl_game_result),MATCH(G$1,INDIRECT(nfl_game_result_header),0),FALSE)),"error")</f>
        <v/>
      </c>
      <c r="H3263" s="23" t="str">
        <f ca="1">IFERROR(IF(ISBLANK(VLOOKUP($B3263,INDIRECT(nfl_game_result),MATCH(H$1,INDIRECT(nfl_game_result_header),0),FALSE)),"",VLOOKUP($B3263,INDIRECT(nfl_game_result),MATCH(H$1,INDIRECT(nfl_game_result_header),0),FALSE)),"error")</f>
        <v/>
      </c>
      <c r="I3263" s="23" t="str">
        <f ca="1">IFERROR(IF(ISBLANK(VLOOKUP($B3263,INDIRECT(nfl_game_result),MATCH(I$1,INDIRECT(nfl_game_result_header),0),FALSE)),"",VLOOKUP($B3263,INDIRECT(nfl_game_result),MATCH(I$1,INDIRECT(nfl_game_result_header),0),FALSE)),"error")</f>
        <v/>
      </c>
      <c r="J3263" s="23" t="str">
        <f ca="1">IFERROR(IF(ISBLANK(VLOOKUP($B3263,INDIRECT(nfl_game_result),MATCH(J$1,INDIRECT(nfl_game_result_header),0),FALSE)),"",VLOOKUP($B3263,INDIRECT(nfl_game_result),MATCH(J$1,INDIRECT(nfl_game_result_header),0),FALSE)),"error")</f>
        <v/>
      </c>
      <c r="K3263" s="23" t="str">
        <f ca="1">IFERROR(IF(ISBLANK(VLOOKUP($B3263,INDIRECT(nfl_game_result),MATCH(K$1,INDIRECT(nfl_game_result_header),0),FALSE)),"",VLOOKUP($B3263,INDIRECT(nfl_game_result),MATCH(K$1,INDIRECT(nfl_game_result_header),0),FALSE)),"error")</f>
        <v/>
      </c>
      <c r="L3263" s="23" t="str">
        <f ca="1">IFERROR(IF(ISBLANK(VLOOKUP($B3263,INDIRECT(nfl_game_result),MATCH(L$1,INDIRECT(nfl_game_result_header),0),FALSE)),"",VLOOKUP($B3263,INDIRECT(nfl_game_result),MATCH(L$1,INDIRECT(nfl_game_result_header),0),FALSE)),"error")</f>
        <v/>
      </c>
      <c r="M3263" s="23" t="s">
        <v>16</v>
      </c>
      <c r="V3263" s="23" t="s">
        <v>416</v>
      </c>
      <c r="W3263" s="23">
        <f ca="1">VALUE(LEFT(C3263, 4))</f>
        <v>2018</v>
      </c>
      <c r="X3263" s="23">
        <f ca="1">VALUE(MID(C3263,6,FIND("_",C3263,6)-6))</f>
        <v>1</v>
      </c>
      <c r="Y3263" s="23" t="str">
        <f ca="1">IF(NOT(OR(ISBLANK(D3263),ISBLANK(E3263),D3263="",E3263="")),D3263-E3263,"")</f>
        <v/>
      </c>
      <c r="Z3263" s="23" t="str">
        <f ca="1">IF(OR(NOT(ISNUMBER(D3263)),ISBLANK(D3263),D3263="",ISBLANK(N3263)),"",ABS(D3263-N3263))</f>
        <v/>
      </c>
      <c r="AA3263" s="23" t="str">
        <f ca="1">IF(OR(ISBLANK(J3263),ISBLANK(O3263),J3263="",O3263=""),"",IF(J3263=O3263,1,0))</f>
        <v/>
      </c>
      <c r="AB3263" s="23" t="str">
        <f ca="1">IF(OR(ISBLANK(K3263),ISBLANK(Q3263),K3263="",Q3263=""),"",IF(K3263=Q3263,1,0))</f>
        <v/>
      </c>
      <c r="AC3263" s="23" t="str">
        <f t="shared" ca="1" si="51"/>
        <v/>
      </c>
    </row>
    <row r="3264" spans="1:29" x14ac:dyDescent="0.25">
      <c r="A3264" s="23">
        <v>3263</v>
      </c>
      <c r="B3264">
        <v>1617</v>
      </c>
      <c r="C3264" s="23" t="str">
        <f ca="1">IFERROR(VLOOKUP($B3264,INDIRECT(nfl_game_result),MATCH(C$1,INDIRECT(nfl_game_result_header),0),FALSE),"error")</f>
        <v>2018_01_NYJ@DET</v>
      </c>
      <c r="D3264" s="23">
        <f ca="1">IFERROR(IF(ISBLANK(VLOOKUP($B3264,INDIRECT(nfl_game_result),MATCH(D$1,INDIRECT(nfl_game_result_header),0),FALSE)),"",VLOOKUP($B3264,INDIRECT(nfl_game_result),MATCH(D$1,INDIRECT(nfl_game_result_header),0),FALSE)),"error")</f>
        <v>-6.5</v>
      </c>
      <c r="E3264" s="23" t="str">
        <f ca="1">IFERROR(IF(ISBLANK(VLOOKUP($B3264,INDIRECT(nfl_game_result),MATCH(E$1,INDIRECT(nfl_game_result_header),0),FALSE)),"",VLOOKUP($B3264,INDIRECT(nfl_game_result),MATCH(E$1,INDIRECT(nfl_game_result_header),0),FALSE)),"error")</f>
        <v/>
      </c>
      <c r="F3264" s="23">
        <f ca="1">IFERROR(IF(ISBLANK(VLOOKUP($B3264,INDIRECT(nfl_game_result),MATCH(F$1,INDIRECT(nfl_game_result_header),0),FALSE)),"",VLOOKUP($B3264,INDIRECT(nfl_game_result),MATCH(F$1,INDIRECT(nfl_game_result_header),0),FALSE)),"error")</f>
        <v>44.5</v>
      </c>
      <c r="G3264" s="23" t="str">
        <f ca="1">IFERROR(IF(ISBLANK(VLOOKUP($B3264,INDIRECT(nfl_game_result),MATCH(G$1,INDIRECT(nfl_game_result_header),0),FALSE)),"",VLOOKUP($B3264,INDIRECT(nfl_game_result),MATCH(G$1,INDIRECT(nfl_game_result_header),0),FALSE)),"error")</f>
        <v/>
      </c>
      <c r="H3264" s="23" t="str">
        <f ca="1">IFERROR(IF(ISBLANK(VLOOKUP($B3264,INDIRECT(nfl_game_result),MATCH(H$1,INDIRECT(nfl_game_result_header),0),FALSE)),"",VLOOKUP($B3264,INDIRECT(nfl_game_result),MATCH(H$1,INDIRECT(nfl_game_result_header),0),FALSE)),"error")</f>
        <v/>
      </c>
      <c r="I3264" s="23" t="str">
        <f ca="1">IFERROR(IF(ISBLANK(VLOOKUP($B3264,INDIRECT(nfl_game_result),MATCH(I$1,INDIRECT(nfl_game_result_header),0),FALSE)),"",VLOOKUP($B3264,INDIRECT(nfl_game_result),MATCH(I$1,INDIRECT(nfl_game_result_header),0),FALSE)),"error")</f>
        <v/>
      </c>
      <c r="J3264" s="23" t="str">
        <f ca="1">IFERROR(IF(ISBLANK(VLOOKUP($B3264,INDIRECT(nfl_game_result),MATCH(J$1,INDIRECT(nfl_game_result_header),0),FALSE)),"",VLOOKUP($B3264,INDIRECT(nfl_game_result),MATCH(J$1,INDIRECT(nfl_game_result_header),0),FALSE)),"error")</f>
        <v/>
      </c>
      <c r="K3264" s="23" t="str">
        <f ca="1">IFERROR(IF(ISBLANK(VLOOKUP($B3264,INDIRECT(nfl_game_result),MATCH(K$1,INDIRECT(nfl_game_result_header),0),FALSE)),"",VLOOKUP($B3264,INDIRECT(nfl_game_result),MATCH(K$1,INDIRECT(nfl_game_result_header),0),FALSE)),"error")</f>
        <v/>
      </c>
      <c r="L3264" s="23" t="str">
        <f ca="1">IFERROR(IF(ISBLANK(VLOOKUP($B3264,INDIRECT(nfl_game_result),MATCH(L$1,INDIRECT(nfl_game_result_header),0),FALSE)),"",VLOOKUP($B3264,INDIRECT(nfl_game_result),MATCH(L$1,INDIRECT(nfl_game_result_header),0),FALSE)),"error")</f>
        <v/>
      </c>
      <c r="M3264" s="23" t="s">
        <v>16</v>
      </c>
      <c r="V3264" s="23" t="s">
        <v>416</v>
      </c>
      <c r="W3264" s="23">
        <f ca="1">VALUE(LEFT(C3264, 4))</f>
        <v>2018</v>
      </c>
      <c r="X3264" s="23">
        <f ca="1">VALUE(MID(C3264,6,FIND("_",C3264,6)-6))</f>
        <v>1</v>
      </c>
      <c r="Y3264" s="23" t="str">
        <f ca="1">IF(NOT(OR(ISBLANK(D3264),ISBLANK(E3264),D3264="",E3264="")),D3264-E3264,"")</f>
        <v/>
      </c>
      <c r="Z3264" s="23" t="str">
        <f ca="1">IF(OR(NOT(ISNUMBER(D3264)),ISBLANK(D3264),D3264="",ISBLANK(N3264)),"",ABS(D3264-N3264))</f>
        <v/>
      </c>
      <c r="AA3264" s="23" t="str">
        <f ca="1">IF(OR(ISBLANK(J3264),ISBLANK(O3264),J3264="",O3264=""),"",IF(J3264=O3264,1,0))</f>
        <v/>
      </c>
      <c r="AB3264" s="23" t="str">
        <f ca="1">IF(OR(ISBLANK(K3264),ISBLANK(Q3264),K3264="",Q3264=""),"",IF(K3264=Q3264,1,0))</f>
        <v/>
      </c>
      <c r="AC3264" s="23" t="str">
        <f t="shared" ca="1" si="51"/>
        <v/>
      </c>
    </row>
    <row r="3265" spans="1:29" x14ac:dyDescent="0.25">
      <c r="A3265" s="23">
        <v>3264</v>
      </c>
      <c r="B3265">
        <v>1618</v>
      </c>
      <c r="C3265" s="23" t="str">
        <f ca="1">IFERROR(VLOOKUP($B3265,INDIRECT(nfl_game_result),MATCH(C$1,INDIRECT(nfl_game_result_header),0),FALSE),"error")</f>
        <v>2018_01_LAR@OAK</v>
      </c>
      <c r="D3265" s="23">
        <f ca="1">IFERROR(IF(ISBLANK(VLOOKUP($B3265,INDIRECT(nfl_game_result),MATCH(D$1,INDIRECT(nfl_game_result_header),0),FALSE)),"",VLOOKUP($B3265,INDIRECT(nfl_game_result),MATCH(D$1,INDIRECT(nfl_game_result_header),0),FALSE)),"error")</f>
        <v>4.5</v>
      </c>
      <c r="E3265" s="23" t="str">
        <f ca="1">IFERROR(IF(ISBLANK(VLOOKUP($B3265,INDIRECT(nfl_game_result),MATCH(E$1,INDIRECT(nfl_game_result_header),0),FALSE)),"",VLOOKUP($B3265,INDIRECT(nfl_game_result),MATCH(E$1,INDIRECT(nfl_game_result_header),0),FALSE)),"error")</f>
        <v/>
      </c>
      <c r="F3265" s="23">
        <f ca="1">IFERROR(IF(ISBLANK(VLOOKUP($B3265,INDIRECT(nfl_game_result),MATCH(F$1,INDIRECT(nfl_game_result_header),0),FALSE)),"",VLOOKUP($B3265,INDIRECT(nfl_game_result),MATCH(F$1,INDIRECT(nfl_game_result_header),0),FALSE)),"error")</f>
        <v>49.5</v>
      </c>
      <c r="G3265" s="23" t="str">
        <f ca="1">IFERROR(IF(ISBLANK(VLOOKUP($B3265,INDIRECT(nfl_game_result),MATCH(G$1,INDIRECT(nfl_game_result_header),0),FALSE)),"",VLOOKUP($B3265,INDIRECT(nfl_game_result),MATCH(G$1,INDIRECT(nfl_game_result_header),0),FALSE)),"error")</f>
        <v/>
      </c>
      <c r="H3265" s="23" t="str">
        <f ca="1">IFERROR(IF(ISBLANK(VLOOKUP($B3265,INDIRECT(nfl_game_result),MATCH(H$1,INDIRECT(nfl_game_result_header),0),FALSE)),"",VLOOKUP($B3265,INDIRECT(nfl_game_result),MATCH(H$1,INDIRECT(nfl_game_result_header),0),FALSE)),"error")</f>
        <v/>
      </c>
      <c r="I3265" s="23" t="str">
        <f ca="1">IFERROR(IF(ISBLANK(VLOOKUP($B3265,INDIRECT(nfl_game_result),MATCH(I$1,INDIRECT(nfl_game_result_header),0),FALSE)),"",VLOOKUP($B3265,INDIRECT(nfl_game_result),MATCH(I$1,INDIRECT(nfl_game_result_header),0),FALSE)),"error")</f>
        <v/>
      </c>
      <c r="J3265" s="23" t="str">
        <f ca="1">IFERROR(IF(ISBLANK(VLOOKUP($B3265,INDIRECT(nfl_game_result),MATCH(J$1,INDIRECT(nfl_game_result_header),0),FALSE)),"",VLOOKUP($B3265,INDIRECT(nfl_game_result),MATCH(J$1,INDIRECT(nfl_game_result_header),0),FALSE)),"error")</f>
        <v/>
      </c>
      <c r="K3265" s="23" t="str">
        <f ca="1">IFERROR(IF(ISBLANK(VLOOKUP($B3265,INDIRECT(nfl_game_result),MATCH(K$1,INDIRECT(nfl_game_result_header),0),FALSE)),"",VLOOKUP($B3265,INDIRECT(nfl_game_result),MATCH(K$1,INDIRECT(nfl_game_result_header),0),FALSE)),"error")</f>
        <v/>
      </c>
      <c r="L3265" s="23" t="str">
        <f ca="1">IFERROR(IF(ISBLANK(VLOOKUP($B3265,INDIRECT(nfl_game_result),MATCH(L$1,INDIRECT(nfl_game_result_header),0),FALSE)),"",VLOOKUP($B3265,INDIRECT(nfl_game_result),MATCH(L$1,INDIRECT(nfl_game_result_header),0),FALSE)),"error")</f>
        <v/>
      </c>
      <c r="M3265" s="23" t="s">
        <v>16</v>
      </c>
      <c r="V3265" s="23" t="s">
        <v>416</v>
      </c>
      <c r="W3265" s="23">
        <f ca="1">VALUE(LEFT(C3265, 4))</f>
        <v>2018</v>
      </c>
      <c r="X3265" s="23">
        <f ca="1">VALUE(MID(C3265,6,FIND("_",C3265,6)-6))</f>
        <v>1</v>
      </c>
      <c r="Y3265" s="23" t="str">
        <f ca="1">IF(NOT(OR(ISBLANK(D3265),ISBLANK(E3265),D3265="",E3265="")),D3265-E3265,"")</f>
        <v/>
      </c>
      <c r="Z3265" s="23" t="str">
        <f ca="1">IF(OR(NOT(ISNUMBER(D3265)),ISBLANK(D3265),D3265="",ISBLANK(N3265)),"",ABS(D3265-N3265))</f>
        <v/>
      </c>
      <c r="AA3265" s="23" t="str">
        <f ca="1">IF(OR(ISBLANK(J3265),ISBLANK(O3265),J3265="",O3265=""),"",IF(J3265=O3265,1,0))</f>
        <v/>
      </c>
      <c r="AB3265" s="23" t="str">
        <f ca="1">IF(OR(ISBLANK(K3265),ISBLANK(Q3265),K3265="",Q3265=""),"",IF(K3265=Q3265,1,0))</f>
        <v/>
      </c>
      <c r="AC3265" s="23" t="str">
        <f t="shared" ca="1" si="51"/>
        <v/>
      </c>
    </row>
    <row r="3266" spans="1:29" x14ac:dyDescent="0.25">
      <c r="A3266" s="23">
        <v>3505</v>
      </c>
      <c r="B3266">
        <v>1603</v>
      </c>
      <c r="C3266" s="23" t="str">
        <f ca="1">IFERROR(VLOOKUP($B3266,INDIRECT(nfl_game_result),MATCH(C$1,INDIRECT(nfl_game_result_header),0),FALSE),"error")</f>
        <v>2018_01_ATL@PHI</v>
      </c>
      <c r="D3266" s="23">
        <f ca="1">IFERROR(IF(ISBLANK(VLOOKUP($B3266,INDIRECT(nfl_game_result),MATCH(D$1,INDIRECT(nfl_game_result_header),0),FALSE)),"",VLOOKUP($B3266,INDIRECT(nfl_game_result),MATCH(D$1,INDIRECT(nfl_game_result_header),0),FALSE)),"error")</f>
        <v>-2.5</v>
      </c>
      <c r="E3266" s="23">
        <f ca="1">IFERROR(IF(ISBLANK(VLOOKUP($B3266,INDIRECT(nfl_game_result),MATCH(E$1,INDIRECT(nfl_game_result_header),0),FALSE)),"",VLOOKUP($B3266,INDIRECT(nfl_game_result),MATCH(E$1,INDIRECT(nfl_game_result_header),0),FALSE)),"error")</f>
        <v>-1.5</v>
      </c>
      <c r="F3266" s="23">
        <f ca="1">IFERROR(IF(ISBLANK(VLOOKUP($B3266,INDIRECT(nfl_game_result),MATCH(F$1,INDIRECT(nfl_game_result_header),0),FALSE)),"",VLOOKUP($B3266,INDIRECT(nfl_game_result),MATCH(F$1,INDIRECT(nfl_game_result_header),0),FALSE)),"error")</f>
        <v>45.5</v>
      </c>
      <c r="G3266" s="23">
        <f ca="1">IFERROR(IF(ISBLANK(VLOOKUP($B3266,INDIRECT(nfl_game_result),MATCH(G$1,INDIRECT(nfl_game_result_header),0),FALSE)),"",VLOOKUP($B3266,INDIRECT(nfl_game_result),MATCH(G$1,INDIRECT(nfl_game_result_header),0),FALSE)),"error")</f>
        <v>45.5</v>
      </c>
      <c r="H3266" s="23">
        <f ca="1">IFERROR(IF(ISBLANK(VLOOKUP($B3266,INDIRECT(nfl_game_result),MATCH(H$1,INDIRECT(nfl_game_result_header),0),FALSE)),"",VLOOKUP($B3266,INDIRECT(nfl_game_result),MATCH(H$1,INDIRECT(nfl_game_result_header),0),FALSE)),"error")</f>
        <v>18</v>
      </c>
      <c r="I3266" s="23">
        <f ca="1">IFERROR(IF(ISBLANK(VLOOKUP($B3266,INDIRECT(nfl_game_result),MATCH(I$1,INDIRECT(nfl_game_result_header),0),FALSE)),"",VLOOKUP($B3266,INDIRECT(nfl_game_result),MATCH(I$1,INDIRECT(nfl_game_result_header),0),FALSE)),"error")</f>
        <v>12</v>
      </c>
      <c r="J3266" s="23" t="str">
        <f ca="1">IFERROR(IF(ISBLANK(VLOOKUP($B3266,INDIRECT(nfl_game_result),MATCH(J$1,INDIRECT(nfl_game_result_header),0),FALSE)),"",VLOOKUP($B3266,INDIRECT(nfl_game_result),MATCH(J$1,INDIRECT(nfl_game_result_header),0),FALSE)),"error")</f>
        <v>PHI</v>
      </c>
      <c r="K3266" s="23" t="str">
        <f ca="1">IFERROR(IF(ISBLANK(VLOOKUP($B3266,INDIRECT(nfl_game_result),MATCH(K$1,INDIRECT(nfl_game_result_header),0),FALSE)),"",VLOOKUP($B3266,INDIRECT(nfl_game_result),MATCH(K$1,INDIRECT(nfl_game_result_header),0),FALSE)),"error")</f>
        <v>PHI</v>
      </c>
      <c r="L3266" s="23" t="str">
        <f ca="1">IFERROR(IF(ISBLANK(VLOOKUP($B3266,INDIRECT(nfl_game_result),MATCH(L$1,INDIRECT(nfl_game_result_header),0),FALSE)),"",VLOOKUP($B3266,INDIRECT(nfl_game_result),MATCH(L$1,INDIRECT(nfl_game_result_header),0),FALSE)),"error")</f>
        <v>U</v>
      </c>
      <c r="M3266" s="23" t="s">
        <v>14</v>
      </c>
      <c r="N3266">
        <v>-1.5</v>
      </c>
      <c r="O3266" t="s">
        <v>86</v>
      </c>
      <c r="P3266">
        <v>0.51</v>
      </c>
      <c r="Q3266" t="s">
        <v>86</v>
      </c>
      <c r="T3266" s="23" t="s">
        <v>452</v>
      </c>
      <c r="V3266" s="23" t="s">
        <v>416</v>
      </c>
      <c r="W3266" s="23">
        <f ca="1">VALUE(LEFT(C3266, 4))</f>
        <v>2018</v>
      </c>
      <c r="X3266" s="23">
        <f ca="1">VALUE(MID(C3266,6,FIND("_",C3266,6)-6))</f>
        <v>1</v>
      </c>
      <c r="Y3266" s="23">
        <f ca="1">IF(NOT(OR(ISBLANK(D3266),ISBLANK(E3266),D3266="",E3266="")),D3266-E3266,"")</f>
        <v>-1</v>
      </c>
      <c r="Z3266" s="23">
        <f ca="1">IF(OR(NOT(ISNUMBER(D3266)),ISBLANK(D3266),D3266="",ISBLANK(N3266)),"",ABS(D3266-N3266))</f>
        <v>1</v>
      </c>
      <c r="AA3266" s="23">
        <f ca="1">IF(OR(ISBLANK(J3266),ISBLANK(O3266),J3266="",O3266=""),"",IF(J3266=O3266,1,0))</f>
        <v>1</v>
      </c>
      <c r="AB3266" s="23">
        <f ca="1">IF(OR(ISBLANK(K3266),ISBLANK(Q3266),K3266="",Q3266=""),"",IF(K3266=Q3266,1,0))</f>
        <v>1</v>
      </c>
      <c r="AC3266" s="23">
        <f t="shared" ca="1" si="51"/>
        <v>1</v>
      </c>
    </row>
    <row r="3267" spans="1:29" x14ac:dyDescent="0.25">
      <c r="A3267" s="23">
        <v>3506</v>
      </c>
      <c r="B3267">
        <v>1604</v>
      </c>
      <c r="C3267" s="23" t="str">
        <f ca="1">IFERROR(VLOOKUP($B3267,INDIRECT(nfl_game_result),MATCH(C$1,INDIRECT(nfl_game_result_header),0),FALSE),"error")</f>
        <v>2018_01_PIT@CLE</v>
      </c>
      <c r="D3267" s="23">
        <f ca="1">IFERROR(IF(ISBLANK(VLOOKUP($B3267,INDIRECT(nfl_game_result),MATCH(D$1,INDIRECT(nfl_game_result_header),0),FALSE)),"",VLOOKUP($B3267,INDIRECT(nfl_game_result),MATCH(D$1,INDIRECT(nfl_game_result_header),0),FALSE)),"error")</f>
        <v>4.5</v>
      </c>
      <c r="E3267" s="23" t="str">
        <f ca="1">IFERROR(IF(ISBLANK(VLOOKUP($B3267,INDIRECT(nfl_game_result),MATCH(E$1,INDIRECT(nfl_game_result_header),0),FALSE)),"",VLOOKUP($B3267,INDIRECT(nfl_game_result),MATCH(E$1,INDIRECT(nfl_game_result_header),0),FALSE)),"error")</f>
        <v/>
      </c>
      <c r="F3267" s="23">
        <f ca="1">IFERROR(IF(ISBLANK(VLOOKUP($B3267,INDIRECT(nfl_game_result),MATCH(F$1,INDIRECT(nfl_game_result_header),0),FALSE)),"",VLOOKUP($B3267,INDIRECT(nfl_game_result),MATCH(F$1,INDIRECT(nfl_game_result_header),0),FALSE)),"error")</f>
        <v>46</v>
      </c>
      <c r="G3267" s="23" t="str">
        <f ca="1">IFERROR(IF(ISBLANK(VLOOKUP($B3267,INDIRECT(nfl_game_result),MATCH(G$1,INDIRECT(nfl_game_result_header),0),FALSE)),"",VLOOKUP($B3267,INDIRECT(nfl_game_result),MATCH(G$1,INDIRECT(nfl_game_result_header),0),FALSE)),"error")</f>
        <v/>
      </c>
      <c r="H3267" s="23" t="str">
        <f ca="1">IFERROR(IF(ISBLANK(VLOOKUP($B3267,INDIRECT(nfl_game_result),MATCH(H$1,INDIRECT(nfl_game_result_header),0),FALSE)),"",VLOOKUP($B3267,INDIRECT(nfl_game_result),MATCH(H$1,INDIRECT(nfl_game_result_header),0),FALSE)),"error")</f>
        <v/>
      </c>
      <c r="I3267" s="23" t="str">
        <f ca="1">IFERROR(IF(ISBLANK(VLOOKUP($B3267,INDIRECT(nfl_game_result),MATCH(I$1,INDIRECT(nfl_game_result_header),0),FALSE)),"",VLOOKUP($B3267,INDIRECT(nfl_game_result),MATCH(I$1,INDIRECT(nfl_game_result_header),0),FALSE)),"error")</f>
        <v/>
      </c>
      <c r="J3267" s="23" t="str">
        <f ca="1">IFERROR(IF(ISBLANK(VLOOKUP($B3267,INDIRECT(nfl_game_result),MATCH(J$1,INDIRECT(nfl_game_result_header),0),FALSE)),"",VLOOKUP($B3267,INDIRECT(nfl_game_result),MATCH(J$1,INDIRECT(nfl_game_result_header),0),FALSE)),"error")</f>
        <v/>
      </c>
      <c r="K3267" s="23" t="str">
        <f ca="1">IFERROR(IF(ISBLANK(VLOOKUP($B3267,INDIRECT(nfl_game_result),MATCH(K$1,INDIRECT(nfl_game_result_header),0),FALSE)),"",VLOOKUP($B3267,INDIRECT(nfl_game_result),MATCH(K$1,INDIRECT(nfl_game_result_header),0),FALSE)),"error")</f>
        <v/>
      </c>
      <c r="L3267" s="23" t="str">
        <f ca="1">IFERROR(IF(ISBLANK(VLOOKUP($B3267,INDIRECT(nfl_game_result),MATCH(L$1,INDIRECT(nfl_game_result_header),0),FALSE)),"",VLOOKUP($B3267,INDIRECT(nfl_game_result),MATCH(L$1,INDIRECT(nfl_game_result_header),0),FALSE)),"error")</f>
        <v/>
      </c>
      <c r="M3267" s="23" t="s">
        <v>14</v>
      </c>
      <c r="N3267">
        <v>7</v>
      </c>
      <c r="O3267" t="s">
        <v>70</v>
      </c>
      <c r="P3267">
        <v>0.52</v>
      </c>
      <c r="Q3267" t="s">
        <v>70</v>
      </c>
      <c r="T3267" s="23" t="s">
        <v>452</v>
      </c>
      <c r="V3267" s="23" t="s">
        <v>416</v>
      </c>
      <c r="W3267" s="23">
        <f ca="1">VALUE(LEFT(C3267, 4))</f>
        <v>2018</v>
      </c>
      <c r="X3267" s="23">
        <f ca="1">VALUE(MID(C3267,6,FIND("_",C3267,6)-6))</f>
        <v>1</v>
      </c>
      <c r="Y3267" s="23" t="str">
        <f ca="1">IF(NOT(OR(ISBLANK(D3267),ISBLANK(E3267),D3267="",E3267="")),D3267-E3267,"")</f>
        <v/>
      </c>
      <c r="Z3267" s="23">
        <f ca="1">IF(OR(NOT(ISNUMBER(D3267)),ISBLANK(D3267),D3267="",ISBLANK(N3267)),"",ABS(D3267-N3267))</f>
        <v>2.5</v>
      </c>
      <c r="AA3267" s="23" t="str">
        <f ca="1">IF(OR(ISBLANK(J3267),ISBLANK(O3267),J3267="",O3267=""),"",IF(J3267=O3267,1,0))</f>
        <v/>
      </c>
      <c r="AB3267" s="23" t="str">
        <f ca="1">IF(OR(ISBLANK(K3267),ISBLANK(Q3267),K3267="",Q3267=""),"",IF(K3267=Q3267,1,0))</f>
        <v/>
      </c>
      <c r="AC3267" s="23" t="str">
        <f t="shared" ca="1" si="51"/>
        <v/>
      </c>
    </row>
    <row r="3268" spans="1:29" x14ac:dyDescent="0.25">
      <c r="A3268" s="23">
        <v>3507</v>
      </c>
      <c r="B3268">
        <v>1605</v>
      </c>
      <c r="C3268" s="23" t="str">
        <f ca="1">IFERROR(VLOOKUP($B3268,INDIRECT(nfl_game_result),MATCH(C$1,INDIRECT(nfl_game_result_header),0),FALSE),"error")</f>
        <v>2018_01_CIN@IND</v>
      </c>
      <c r="D3268" s="23">
        <f ca="1">IFERROR(IF(ISBLANK(VLOOKUP($B3268,INDIRECT(nfl_game_result),MATCH(D$1,INDIRECT(nfl_game_result_header),0),FALSE)),"",VLOOKUP($B3268,INDIRECT(nfl_game_result),MATCH(D$1,INDIRECT(nfl_game_result_header),0),FALSE)),"error")</f>
        <v>-3</v>
      </c>
      <c r="E3268" s="23" t="str">
        <f ca="1">IFERROR(IF(ISBLANK(VLOOKUP($B3268,INDIRECT(nfl_game_result),MATCH(E$1,INDIRECT(nfl_game_result_header),0),FALSE)),"",VLOOKUP($B3268,INDIRECT(nfl_game_result),MATCH(E$1,INDIRECT(nfl_game_result_header),0),FALSE)),"error")</f>
        <v/>
      </c>
      <c r="F3268" s="23">
        <f ca="1">IFERROR(IF(ISBLANK(VLOOKUP($B3268,INDIRECT(nfl_game_result),MATCH(F$1,INDIRECT(nfl_game_result_header),0),FALSE)),"",VLOOKUP($B3268,INDIRECT(nfl_game_result),MATCH(F$1,INDIRECT(nfl_game_result_header),0),FALSE)),"error")</f>
        <v>47</v>
      </c>
      <c r="G3268" s="23" t="str">
        <f ca="1">IFERROR(IF(ISBLANK(VLOOKUP($B3268,INDIRECT(nfl_game_result),MATCH(G$1,INDIRECT(nfl_game_result_header),0),FALSE)),"",VLOOKUP($B3268,INDIRECT(nfl_game_result),MATCH(G$1,INDIRECT(nfl_game_result_header),0),FALSE)),"error")</f>
        <v/>
      </c>
      <c r="H3268" s="23" t="str">
        <f ca="1">IFERROR(IF(ISBLANK(VLOOKUP($B3268,INDIRECT(nfl_game_result),MATCH(H$1,INDIRECT(nfl_game_result_header),0),FALSE)),"",VLOOKUP($B3268,INDIRECT(nfl_game_result),MATCH(H$1,INDIRECT(nfl_game_result_header),0),FALSE)),"error")</f>
        <v/>
      </c>
      <c r="I3268" s="23" t="str">
        <f ca="1">IFERROR(IF(ISBLANK(VLOOKUP($B3268,INDIRECT(nfl_game_result),MATCH(I$1,INDIRECT(nfl_game_result_header),0),FALSE)),"",VLOOKUP($B3268,INDIRECT(nfl_game_result),MATCH(I$1,INDIRECT(nfl_game_result_header),0),FALSE)),"error")</f>
        <v/>
      </c>
      <c r="J3268" s="23" t="str">
        <f ca="1">IFERROR(IF(ISBLANK(VLOOKUP($B3268,INDIRECT(nfl_game_result),MATCH(J$1,INDIRECT(nfl_game_result_header),0),FALSE)),"",VLOOKUP($B3268,INDIRECT(nfl_game_result),MATCH(J$1,INDIRECT(nfl_game_result_header),0),FALSE)),"error")</f>
        <v/>
      </c>
      <c r="K3268" s="23" t="str">
        <f ca="1">IFERROR(IF(ISBLANK(VLOOKUP($B3268,INDIRECT(nfl_game_result),MATCH(K$1,INDIRECT(nfl_game_result_header),0),FALSE)),"",VLOOKUP($B3268,INDIRECT(nfl_game_result),MATCH(K$1,INDIRECT(nfl_game_result_header),0),FALSE)),"error")</f>
        <v/>
      </c>
      <c r="L3268" s="23" t="str">
        <f ca="1">IFERROR(IF(ISBLANK(VLOOKUP($B3268,INDIRECT(nfl_game_result),MATCH(L$1,INDIRECT(nfl_game_result_header),0),FALSE)),"",VLOOKUP($B3268,INDIRECT(nfl_game_result),MATCH(L$1,INDIRECT(nfl_game_result_header),0),FALSE)),"error")</f>
        <v/>
      </c>
      <c r="M3268" s="23" t="s">
        <v>14</v>
      </c>
      <c r="N3268">
        <v>-2.5</v>
      </c>
      <c r="O3268" t="s">
        <v>76</v>
      </c>
      <c r="P3268">
        <v>0.54</v>
      </c>
      <c r="Q3268" t="s">
        <v>76</v>
      </c>
      <c r="T3268" s="23" t="s">
        <v>453</v>
      </c>
      <c r="V3268" s="23" t="s">
        <v>416</v>
      </c>
      <c r="W3268" s="23">
        <f ca="1">VALUE(LEFT(C3268, 4))</f>
        <v>2018</v>
      </c>
      <c r="X3268" s="23">
        <f ca="1">VALUE(MID(C3268,6,FIND("_",C3268,6)-6))</f>
        <v>1</v>
      </c>
      <c r="Y3268" s="23" t="str">
        <f ca="1">IF(NOT(OR(ISBLANK(D3268),ISBLANK(E3268),D3268="",E3268="")),D3268-E3268,"")</f>
        <v/>
      </c>
      <c r="Z3268" s="23">
        <f ca="1">IF(OR(NOT(ISNUMBER(D3268)),ISBLANK(D3268),D3268="",ISBLANK(N3268)),"",ABS(D3268-N3268))</f>
        <v>0.5</v>
      </c>
      <c r="AA3268" s="23" t="str">
        <f ca="1">IF(OR(ISBLANK(J3268),ISBLANK(O3268),J3268="",O3268=""),"",IF(J3268=O3268,1,0))</f>
        <v/>
      </c>
      <c r="AB3268" s="23" t="str">
        <f ca="1">IF(OR(ISBLANK(K3268),ISBLANK(Q3268),K3268="",Q3268=""),"",IF(K3268=Q3268,1,0))</f>
        <v/>
      </c>
      <c r="AC3268" s="23" t="str">
        <f t="shared" ca="1" si="51"/>
        <v/>
      </c>
    </row>
    <row r="3269" spans="1:29" x14ac:dyDescent="0.25">
      <c r="A3269" s="23">
        <v>3508</v>
      </c>
      <c r="B3269">
        <v>1606</v>
      </c>
      <c r="C3269" s="23" t="str">
        <f ca="1">IFERROR(VLOOKUP($B3269,INDIRECT(nfl_game_result),MATCH(C$1,INDIRECT(nfl_game_result_header),0),FALSE),"error")</f>
        <v>2018_01_TEN@MIA</v>
      </c>
      <c r="D3269" s="23">
        <f ca="1">IFERROR(IF(ISBLANK(VLOOKUP($B3269,INDIRECT(nfl_game_result),MATCH(D$1,INDIRECT(nfl_game_result_header),0),FALSE)),"",VLOOKUP($B3269,INDIRECT(nfl_game_result),MATCH(D$1,INDIRECT(nfl_game_result_header),0),FALSE)),"error")</f>
        <v>1.5</v>
      </c>
      <c r="E3269" s="23" t="str">
        <f ca="1">IFERROR(IF(ISBLANK(VLOOKUP($B3269,INDIRECT(nfl_game_result),MATCH(E$1,INDIRECT(nfl_game_result_header),0),FALSE)),"",VLOOKUP($B3269,INDIRECT(nfl_game_result),MATCH(E$1,INDIRECT(nfl_game_result_header),0),FALSE)),"error")</f>
        <v/>
      </c>
      <c r="F3269" s="23">
        <f ca="1">IFERROR(IF(ISBLANK(VLOOKUP($B3269,INDIRECT(nfl_game_result),MATCH(F$1,INDIRECT(nfl_game_result_header),0),FALSE)),"",VLOOKUP($B3269,INDIRECT(nfl_game_result),MATCH(F$1,INDIRECT(nfl_game_result_header),0),FALSE)),"error")</f>
        <v>45</v>
      </c>
      <c r="G3269" s="23" t="str">
        <f ca="1">IFERROR(IF(ISBLANK(VLOOKUP($B3269,INDIRECT(nfl_game_result),MATCH(G$1,INDIRECT(nfl_game_result_header),0),FALSE)),"",VLOOKUP($B3269,INDIRECT(nfl_game_result),MATCH(G$1,INDIRECT(nfl_game_result_header),0),FALSE)),"error")</f>
        <v/>
      </c>
      <c r="H3269" s="23" t="str">
        <f ca="1">IFERROR(IF(ISBLANK(VLOOKUP($B3269,INDIRECT(nfl_game_result),MATCH(H$1,INDIRECT(nfl_game_result_header),0),FALSE)),"",VLOOKUP($B3269,INDIRECT(nfl_game_result),MATCH(H$1,INDIRECT(nfl_game_result_header),0),FALSE)),"error")</f>
        <v/>
      </c>
      <c r="I3269" s="23" t="str">
        <f ca="1">IFERROR(IF(ISBLANK(VLOOKUP($B3269,INDIRECT(nfl_game_result),MATCH(I$1,INDIRECT(nfl_game_result_header),0),FALSE)),"",VLOOKUP($B3269,INDIRECT(nfl_game_result),MATCH(I$1,INDIRECT(nfl_game_result_header),0),FALSE)),"error")</f>
        <v/>
      </c>
      <c r="J3269" s="23" t="str">
        <f ca="1">IFERROR(IF(ISBLANK(VLOOKUP($B3269,INDIRECT(nfl_game_result),MATCH(J$1,INDIRECT(nfl_game_result_header),0),FALSE)),"",VLOOKUP($B3269,INDIRECT(nfl_game_result),MATCH(J$1,INDIRECT(nfl_game_result_header),0),FALSE)),"error")</f>
        <v/>
      </c>
      <c r="K3269" s="23" t="str">
        <f ca="1">IFERROR(IF(ISBLANK(VLOOKUP($B3269,INDIRECT(nfl_game_result),MATCH(K$1,INDIRECT(nfl_game_result_header),0),FALSE)),"",VLOOKUP($B3269,INDIRECT(nfl_game_result),MATCH(K$1,INDIRECT(nfl_game_result_header),0),FALSE)),"error")</f>
        <v/>
      </c>
      <c r="L3269" s="23" t="str">
        <f ca="1">IFERROR(IF(ISBLANK(VLOOKUP($B3269,INDIRECT(nfl_game_result),MATCH(L$1,INDIRECT(nfl_game_result_header),0),FALSE)),"",VLOOKUP($B3269,INDIRECT(nfl_game_result),MATCH(L$1,INDIRECT(nfl_game_result_header),0),FALSE)),"error")</f>
        <v/>
      </c>
      <c r="M3269" s="23" t="s">
        <v>14</v>
      </c>
      <c r="N3269">
        <v>-1.5</v>
      </c>
      <c r="O3269" t="s">
        <v>79</v>
      </c>
      <c r="P3269">
        <v>0.56000000000000005</v>
      </c>
      <c r="Q3269" t="s">
        <v>79</v>
      </c>
      <c r="T3269" s="23" t="s">
        <v>452</v>
      </c>
      <c r="V3269" s="23" t="s">
        <v>416</v>
      </c>
      <c r="W3269" s="23">
        <f ca="1">VALUE(LEFT(C3269, 4))</f>
        <v>2018</v>
      </c>
      <c r="X3269" s="23">
        <f ca="1">VALUE(MID(C3269,6,FIND("_",C3269,6)-6))</f>
        <v>1</v>
      </c>
      <c r="Y3269" s="23" t="str">
        <f ca="1">IF(NOT(OR(ISBLANK(D3269),ISBLANK(E3269),D3269="",E3269="")),D3269-E3269,"")</f>
        <v/>
      </c>
      <c r="Z3269" s="23">
        <f ca="1">IF(OR(NOT(ISNUMBER(D3269)),ISBLANK(D3269),D3269="",ISBLANK(N3269)),"",ABS(D3269-N3269))</f>
        <v>3</v>
      </c>
      <c r="AA3269" s="23" t="str">
        <f ca="1">IF(OR(ISBLANK(J3269),ISBLANK(O3269),J3269="",O3269=""),"",IF(J3269=O3269,1,0))</f>
        <v/>
      </c>
      <c r="AB3269" s="23" t="str">
        <f ca="1">IF(OR(ISBLANK(K3269),ISBLANK(Q3269),K3269="",Q3269=""),"",IF(K3269=Q3269,1,0))</f>
        <v/>
      </c>
      <c r="AC3269" s="23" t="str">
        <f t="shared" ca="1" si="51"/>
        <v/>
      </c>
    </row>
    <row r="3270" spans="1:29" x14ac:dyDescent="0.25">
      <c r="A3270" s="23">
        <v>3509</v>
      </c>
      <c r="B3270">
        <v>1607</v>
      </c>
      <c r="C3270" s="23" t="str">
        <f ca="1">IFERROR(VLOOKUP($B3270,INDIRECT(nfl_game_result),MATCH(C$1,INDIRECT(nfl_game_result_header),0),FALSE),"error")</f>
        <v>2018_01_SFO@MIN</v>
      </c>
      <c r="D3270" s="23">
        <f ca="1">IFERROR(IF(ISBLANK(VLOOKUP($B3270,INDIRECT(nfl_game_result),MATCH(D$1,INDIRECT(nfl_game_result_header),0),FALSE)),"",VLOOKUP($B3270,INDIRECT(nfl_game_result),MATCH(D$1,INDIRECT(nfl_game_result_header),0),FALSE)),"error")</f>
        <v>-6</v>
      </c>
      <c r="E3270" s="23" t="str">
        <f ca="1">IFERROR(IF(ISBLANK(VLOOKUP($B3270,INDIRECT(nfl_game_result),MATCH(E$1,INDIRECT(nfl_game_result_header),0),FALSE)),"",VLOOKUP($B3270,INDIRECT(nfl_game_result),MATCH(E$1,INDIRECT(nfl_game_result_header),0),FALSE)),"error")</f>
        <v/>
      </c>
      <c r="F3270" s="23">
        <f ca="1">IFERROR(IF(ISBLANK(VLOOKUP($B3270,INDIRECT(nfl_game_result),MATCH(F$1,INDIRECT(nfl_game_result_header),0),FALSE)),"",VLOOKUP($B3270,INDIRECT(nfl_game_result),MATCH(F$1,INDIRECT(nfl_game_result_header),0),FALSE)),"error")</f>
        <v>46</v>
      </c>
      <c r="G3270" s="23" t="str">
        <f ca="1">IFERROR(IF(ISBLANK(VLOOKUP($B3270,INDIRECT(nfl_game_result),MATCH(G$1,INDIRECT(nfl_game_result_header),0),FALSE)),"",VLOOKUP($B3270,INDIRECT(nfl_game_result),MATCH(G$1,INDIRECT(nfl_game_result_header),0),FALSE)),"error")</f>
        <v/>
      </c>
      <c r="H3270" s="23" t="str">
        <f ca="1">IFERROR(IF(ISBLANK(VLOOKUP($B3270,INDIRECT(nfl_game_result),MATCH(H$1,INDIRECT(nfl_game_result_header),0),FALSE)),"",VLOOKUP($B3270,INDIRECT(nfl_game_result),MATCH(H$1,INDIRECT(nfl_game_result_header),0),FALSE)),"error")</f>
        <v/>
      </c>
      <c r="I3270" s="23" t="str">
        <f ca="1">IFERROR(IF(ISBLANK(VLOOKUP($B3270,INDIRECT(nfl_game_result),MATCH(I$1,INDIRECT(nfl_game_result_header),0),FALSE)),"",VLOOKUP($B3270,INDIRECT(nfl_game_result),MATCH(I$1,INDIRECT(nfl_game_result_header),0),FALSE)),"error")</f>
        <v/>
      </c>
      <c r="J3270" s="23" t="str">
        <f ca="1">IFERROR(IF(ISBLANK(VLOOKUP($B3270,INDIRECT(nfl_game_result),MATCH(J$1,INDIRECT(nfl_game_result_header),0),FALSE)),"",VLOOKUP($B3270,INDIRECT(nfl_game_result),MATCH(J$1,INDIRECT(nfl_game_result_header),0),FALSE)),"error")</f>
        <v/>
      </c>
      <c r="K3270" s="23" t="str">
        <f ca="1">IFERROR(IF(ISBLANK(VLOOKUP($B3270,INDIRECT(nfl_game_result),MATCH(K$1,INDIRECT(nfl_game_result_header),0),FALSE)),"",VLOOKUP($B3270,INDIRECT(nfl_game_result),MATCH(K$1,INDIRECT(nfl_game_result_header),0),FALSE)),"error")</f>
        <v/>
      </c>
      <c r="L3270" s="23" t="str">
        <f ca="1">IFERROR(IF(ISBLANK(VLOOKUP($B3270,INDIRECT(nfl_game_result),MATCH(L$1,INDIRECT(nfl_game_result_header),0),FALSE)),"",VLOOKUP($B3270,INDIRECT(nfl_game_result),MATCH(L$1,INDIRECT(nfl_game_result_header),0),FALSE)),"error")</f>
        <v/>
      </c>
      <c r="M3270" s="23" t="s">
        <v>14</v>
      </c>
      <c r="N3270">
        <v>-6.5</v>
      </c>
      <c r="O3270" t="s">
        <v>80</v>
      </c>
      <c r="P3270">
        <v>0.65</v>
      </c>
      <c r="Q3270" t="s">
        <v>80</v>
      </c>
      <c r="T3270" s="23" t="s">
        <v>453</v>
      </c>
      <c r="V3270" s="23" t="s">
        <v>416</v>
      </c>
      <c r="W3270" s="23">
        <f ca="1">VALUE(LEFT(C3270, 4))</f>
        <v>2018</v>
      </c>
      <c r="X3270" s="23">
        <f ca="1">VALUE(MID(C3270,6,FIND("_",C3270,6)-6))</f>
        <v>1</v>
      </c>
      <c r="Y3270" s="23" t="str">
        <f ca="1">IF(NOT(OR(ISBLANK(D3270),ISBLANK(E3270),D3270="",E3270="")),D3270-E3270,"")</f>
        <v/>
      </c>
      <c r="Z3270" s="23">
        <f ca="1">IF(OR(NOT(ISNUMBER(D3270)),ISBLANK(D3270),D3270="",ISBLANK(N3270)),"",ABS(D3270-N3270))</f>
        <v>0.5</v>
      </c>
      <c r="AA3270" s="23" t="str">
        <f ca="1">IF(OR(ISBLANK(J3270),ISBLANK(O3270),J3270="",O3270=""),"",IF(J3270=O3270,1,0))</f>
        <v/>
      </c>
      <c r="AB3270" s="23" t="str">
        <f ca="1">IF(OR(ISBLANK(K3270),ISBLANK(Q3270),K3270="",Q3270=""),"",IF(K3270=Q3270,1,0))</f>
        <v/>
      </c>
      <c r="AC3270" s="23" t="str">
        <f t="shared" ca="1" si="51"/>
        <v/>
      </c>
    </row>
    <row r="3271" spans="1:29" x14ac:dyDescent="0.25">
      <c r="A3271" s="23">
        <v>3510</v>
      </c>
      <c r="B3271">
        <v>1608</v>
      </c>
      <c r="C3271" s="23" t="str">
        <f ca="1">IFERROR(VLOOKUP($B3271,INDIRECT(nfl_game_result),MATCH(C$1,INDIRECT(nfl_game_result_header),0),FALSE),"error")</f>
        <v>2018_01_BUF@BAL</v>
      </c>
      <c r="D3271" s="23">
        <f ca="1">IFERROR(IF(ISBLANK(VLOOKUP($B3271,INDIRECT(nfl_game_result),MATCH(D$1,INDIRECT(nfl_game_result_header),0),FALSE)),"",VLOOKUP($B3271,INDIRECT(nfl_game_result),MATCH(D$1,INDIRECT(nfl_game_result_header),0),FALSE)),"error")</f>
        <v>-7</v>
      </c>
      <c r="E3271" s="23" t="str">
        <f ca="1">IFERROR(IF(ISBLANK(VLOOKUP($B3271,INDIRECT(nfl_game_result),MATCH(E$1,INDIRECT(nfl_game_result_header),0),FALSE)),"",VLOOKUP($B3271,INDIRECT(nfl_game_result),MATCH(E$1,INDIRECT(nfl_game_result_header),0),FALSE)),"error")</f>
        <v/>
      </c>
      <c r="F3271" s="23">
        <f ca="1">IFERROR(IF(ISBLANK(VLOOKUP($B3271,INDIRECT(nfl_game_result),MATCH(F$1,INDIRECT(nfl_game_result_header),0),FALSE)),"",VLOOKUP($B3271,INDIRECT(nfl_game_result),MATCH(F$1,INDIRECT(nfl_game_result_header),0),FALSE)),"error")</f>
        <v>40.5</v>
      </c>
      <c r="G3271" s="23" t="str">
        <f ca="1">IFERROR(IF(ISBLANK(VLOOKUP($B3271,INDIRECT(nfl_game_result),MATCH(G$1,INDIRECT(nfl_game_result_header),0),FALSE)),"",VLOOKUP($B3271,INDIRECT(nfl_game_result),MATCH(G$1,INDIRECT(nfl_game_result_header),0),FALSE)),"error")</f>
        <v/>
      </c>
      <c r="H3271" s="23" t="str">
        <f ca="1">IFERROR(IF(ISBLANK(VLOOKUP($B3271,INDIRECT(nfl_game_result),MATCH(H$1,INDIRECT(nfl_game_result_header),0),FALSE)),"",VLOOKUP($B3271,INDIRECT(nfl_game_result),MATCH(H$1,INDIRECT(nfl_game_result_header),0),FALSE)),"error")</f>
        <v/>
      </c>
      <c r="I3271" s="23" t="str">
        <f ca="1">IFERROR(IF(ISBLANK(VLOOKUP($B3271,INDIRECT(nfl_game_result),MATCH(I$1,INDIRECT(nfl_game_result_header),0),FALSE)),"",VLOOKUP($B3271,INDIRECT(nfl_game_result),MATCH(I$1,INDIRECT(nfl_game_result_header),0),FALSE)),"error")</f>
        <v/>
      </c>
      <c r="J3271" s="23" t="str">
        <f ca="1">IFERROR(IF(ISBLANK(VLOOKUP($B3271,INDIRECT(nfl_game_result),MATCH(J$1,INDIRECT(nfl_game_result_header),0),FALSE)),"",VLOOKUP($B3271,INDIRECT(nfl_game_result),MATCH(J$1,INDIRECT(nfl_game_result_header),0),FALSE)),"error")</f>
        <v/>
      </c>
      <c r="K3271" s="23" t="str">
        <f ca="1">IFERROR(IF(ISBLANK(VLOOKUP($B3271,INDIRECT(nfl_game_result),MATCH(K$1,INDIRECT(nfl_game_result_header),0),FALSE)),"",VLOOKUP($B3271,INDIRECT(nfl_game_result),MATCH(K$1,INDIRECT(nfl_game_result_header),0),FALSE)),"error")</f>
        <v/>
      </c>
      <c r="L3271" s="23" t="str">
        <f ca="1">IFERROR(IF(ISBLANK(VLOOKUP($B3271,INDIRECT(nfl_game_result),MATCH(L$1,INDIRECT(nfl_game_result_header),0),FALSE)),"",VLOOKUP($B3271,INDIRECT(nfl_game_result),MATCH(L$1,INDIRECT(nfl_game_result_header),0),FALSE)),"error")</f>
        <v/>
      </c>
      <c r="M3271" s="23" t="s">
        <v>14</v>
      </c>
      <c r="N3271">
        <v>-6.5</v>
      </c>
      <c r="O3271" t="s">
        <v>65</v>
      </c>
      <c r="P3271">
        <v>0.57999999999999996</v>
      </c>
      <c r="Q3271" t="s">
        <v>65</v>
      </c>
      <c r="T3271" s="23" t="s">
        <v>453</v>
      </c>
      <c r="V3271" s="23" t="s">
        <v>416</v>
      </c>
      <c r="W3271" s="23">
        <f ca="1">VALUE(LEFT(C3271, 4))</f>
        <v>2018</v>
      </c>
      <c r="X3271" s="23">
        <f ca="1">VALUE(MID(C3271,6,FIND("_",C3271,6)-6))</f>
        <v>1</v>
      </c>
      <c r="Y3271" s="23" t="str">
        <f ca="1">IF(NOT(OR(ISBLANK(D3271),ISBLANK(E3271),D3271="",E3271="")),D3271-E3271,"")</f>
        <v/>
      </c>
      <c r="Z3271" s="23">
        <f ca="1">IF(OR(NOT(ISNUMBER(D3271)),ISBLANK(D3271),D3271="",ISBLANK(N3271)),"",ABS(D3271-N3271))</f>
        <v>0.5</v>
      </c>
      <c r="AA3271" s="23" t="str">
        <f ca="1">IF(OR(ISBLANK(J3271),ISBLANK(O3271),J3271="",O3271=""),"",IF(J3271=O3271,1,0))</f>
        <v/>
      </c>
      <c r="AB3271" s="23" t="str">
        <f ca="1">IF(OR(ISBLANK(K3271),ISBLANK(Q3271),K3271="",Q3271=""),"",IF(K3271=Q3271,1,0))</f>
        <v/>
      </c>
      <c r="AC3271" s="23" t="str">
        <f t="shared" ca="1" si="51"/>
        <v/>
      </c>
    </row>
    <row r="3272" spans="1:29" x14ac:dyDescent="0.25">
      <c r="A3272" s="23">
        <v>3511</v>
      </c>
      <c r="B3272">
        <v>1609</v>
      </c>
      <c r="C3272" s="23" t="str">
        <f ca="1">IFERROR(VLOOKUP($B3272,INDIRECT(nfl_game_result),MATCH(C$1,INDIRECT(nfl_game_result_header),0),FALSE),"error")</f>
        <v>2018_01_HOU@NWE</v>
      </c>
      <c r="D3272" s="23">
        <f ca="1">IFERROR(IF(ISBLANK(VLOOKUP($B3272,INDIRECT(nfl_game_result),MATCH(D$1,INDIRECT(nfl_game_result_header),0),FALSE)),"",VLOOKUP($B3272,INDIRECT(nfl_game_result),MATCH(D$1,INDIRECT(nfl_game_result_header),0),FALSE)),"error")</f>
        <v>-6</v>
      </c>
      <c r="E3272" s="23" t="str">
        <f ca="1">IFERROR(IF(ISBLANK(VLOOKUP($B3272,INDIRECT(nfl_game_result),MATCH(E$1,INDIRECT(nfl_game_result_header),0),FALSE)),"",VLOOKUP($B3272,INDIRECT(nfl_game_result),MATCH(E$1,INDIRECT(nfl_game_result_header),0),FALSE)),"error")</f>
        <v/>
      </c>
      <c r="F3272" s="23">
        <f ca="1">IFERROR(IF(ISBLANK(VLOOKUP($B3272,INDIRECT(nfl_game_result),MATCH(F$1,INDIRECT(nfl_game_result_header),0),FALSE)),"",VLOOKUP($B3272,INDIRECT(nfl_game_result),MATCH(F$1,INDIRECT(nfl_game_result_header),0),FALSE)),"error")</f>
        <v>51</v>
      </c>
      <c r="G3272" s="23" t="str">
        <f ca="1">IFERROR(IF(ISBLANK(VLOOKUP($B3272,INDIRECT(nfl_game_result),MATCH(G$1,INDIRECT(nfl_game_result_header),0),FALSE)),"",VLOOKUP($B3272,INDIRECT(nfl_game_result),MATCH(G$1,INDIRECT(nfl_game_result_header),0),FALSE)),"error")</f>
        <v/>
      </c>
      <c r="H3272" s="23" t="str">
        <f ca="1">IFERROR(IF(ISBLANK(VLOOKUP($B3272,INDIRECT(nfl_game_result),MATCH(H$1,INDIRECT(nfl_game_result_header),0),FALSE)),"",VLOOKUP($B3272,INDIRECT(nfl_game_result),MATCH(H$1,INDIRECT(nfl_game_result_header),0),FALSE)),"error")</f>
        <v/>
      </c>
      <c r="I3272" s="23" t="str">
        <f ca="1">IFERROR(IF(ISBLANK(VLOOKUP($B3272,INDIRECT(nfl_game_result),MATCH(I$1,INDIRECT(nfl_game_result_header),0),FALSE)),"",VLOOKUP($B3272,INDIRECT(nfl_game_result),MATCH(I$1,INDIRECT(nfl_game_result_header),0),FALSE)),"error")</f>
        <v/>
      </c>
      <c r="J3272" s="23" t="str">
        <f ca="1">IFERROR(IF(ISBLANK(VLOOKUP($B3272,INDIRECT(nfl_game_result),MATCH(J$1,INDIRECT(nfl_game_result_header),0),FALSE)),"",VLOOKUP($B3272,INDIRECT(nfl_game_result),MATCH(J$1,INDIRECT(nfl_game_result_header),0),FALSE)),"error")</f>
        <v/>
      </c>
      <c r="K3272" s="23" t="str">
        <f ca="1">IFERROR(IF(ISBLANK(VLOOKUP($B3272,INDIRECT(nfl_game_result),MATCH(K$1,INDIRECT(nfl_game_result_header),0),FALSE)),"",VLOOKUP($B3272,INDIRECT(nfl_game_result),MATCH(K$1,INDIRECT(nfl_game_result_header),0),FALSE)),"error")</f>
        <v/>
      </c>
      <c r="L3272" s="23" t="str">
        <f ca="1">IFERROR(IF(ISBLANK(VLOOKUP($B3272,INDIRECT(nfl_game_result),MATCH(L$1,INDIRECT(nfl_game_result_header),0),FALSE)),"",VLOOKUP($B3272,INDIRECT(nfl_game_result),MATCH(L$1,INDIRECT(nfl_game_result_header),0),FALSE)),"error")</f>
        <v/>
      </c>
      <c r="M3272" s="23" t="s">
        <v>14</v>
      </c>
      <c r="N3272">
        <v>-7.5</v>
      </c>
      <c r="O3272" t="s">
        <v>332</v>
      </c>
      <c r="P3272">
        <v>0.57999999999999996</v>
      </c>
      <c r="Q3272" t="s">
        <v>332</v>
      </c>
      <c r="T3272" s="23" t="s">
        <v>452</v>
      </c>
      <c r="V3272" s="23" t="s">
        <v>416</v>
      </c>
      <c r="W3272" s="23">
        <f ca="1">VALUE(LEFT(C3272, 4))</f>
        <v>2018</v>
      </c>
      <c r="X3272" s="23">
        <f ca="1">VALUE(MID(C3272,6,FIND("_",C3272,6)-6))</f>
        <v>1</v>
      </c>
      <c r="Y3272" s="23" t="str">
        <f ca="1">IF(NOT(OR(ISBLANK(D3272),ISBLANK(E3272),D3272="",E3272="")),D3272-E3272,"")</f>
        <v/>
      </c>
      <c r="Z3272" s="23">
        <f ca="1">IF(OR(NOT(ISNUMBER(D3272)),ISBLANK(D3272),D3272="",ISBLANK(N3272)),"",ABS(D3272-N3272))</f>
        <v>1.5</v>
      </c>
      <c r="AA3272" s="23" t="str">
        <f ca="1">IF(OR(ISBLANK(J3272),ISBLANK(O3272),J3272="",O3272=""),"",IF(J3272=O3272,1,0))</f>
        <v/>
      </c>
      <c r="AB3272" s="23" t="str">
        <f ca="1">IF(OR(ISBLANK(K3272),ISBLANK(Q3272),K3272="",Q3272=""),"",IF(K3272=Q3272,1,0))</f>
        <v/>
      </c>
      <c r="AC3272" s="23" t="str">
        <f t="shared" ca="1" si="51"/>
        <v/>
      </c>
    </row>
    <row r="3273" spans="1:29" x14ac:dyDescent="0.25">
      <c r="A3273" s="23">
        <v>3512</v>
      </c>
      <c r="B3273">
        <v>1610</v>
      </c>
      <c r="C3273" s="23" t="str">
        <f ca="1">IFERROR(VLOOKUP($B3273,INDIRECT(nfl_game_result),MATCH(C$1,INDIRECT(nfl_game_result_header),0),FALSE),"error")</f>
        <v>2018_01_JAX@NYG</v>
      </c>
      <c r="D3273" s="23">
        <f ca="1">IFERROR(IF(ISBLANK(VLOOKUP($B3273,INDIRECT(nfl_game_result),MATCH(D$1,INDIRECT(nfl_game_result_header),0),FALSE)),"",VLOOKUP($B3273,INDIRECT(nfl_game_result),MATCH(D$1,INDIRECT(nfl_game_result_header),0),FALSE)),"error")</f>
        <v>3</v>
      </c>
      <c r="E3273" s="23" t="str">
        <f ca="1">IFERROR(IF(ISBLANK(VLOOKUP($B3273,INDIRECT(nfl_game_result),MATCH(E$1,INDIRECT(nfl_game_result_header),0),FALSE)),"",VLOOKUP($B3273,INDIRECT(nfl_game_result),MATCH(E$1,INDIRECT(nfl_game_result_header),0),FALSE)),"error")</f>
        <v/>
      </c>
      <c r="F3273" s="23">
        <f ca="1">IFERROR(IF(ISBLANK(VLOOKUP($B3273,INDIRECT(nfl_game_result),MATCH(F$1,INDIRECT(nfl_game_result_header),0),FALSE)),"",VLOOKUP($B3273,INDIRECT(nfl_game_result),MATCH(F$1,INDIRECT(nfl_game_result_header),0),FALSE)),"error")</f>
        <v>43.5</v>
      </c>
      <c r="G3273" s="23" t="str">
        <f ca="1">IFERROR(IF(ISBLANK(VLOOKUP($B3273,INDIRECT(nfl_game_result),MATCH(G$1,INDIRECT(nfl_game_result_header),0),FALSE)),"",VLOOKUP($B3273,INDIRECT(nfl_game_result),MATCH(G$1,INDIRECT(nfl_game_result_header),0),FALSE)),"error")</f>
        <v/>
      </c>
      <c r="H3273" s="23" t="str">
        <f ca="1">IFERROR(IF(ISBLANK(VLOOKUP($B3273,INDIRECT(nfl_game_result),MATCH(H$1,INDIRECT(nfl_game_result_header),0),FALSE)),"",VLOOKUP($B3273,INDIRECT(nfl_game_result),MATCH(H$1,INDIRECT(nfl_game_result_header),0),FALSE)),"error")</f>
        <v/>
      </c>
      <c r="I3273" s="23" t="str">
        <f ca="1">IFERROR(IF(ISBLANK(VLOOKUP($B3273,INDIRECT(nfl_game_result),MATCH(I$1,INDIRECT(nfl_game_result_header),0),FALSE)),"",VLOOKUP($B3273,INDIRECT(nfl_game_result),MATCH(I$1,INDIRECT(nfl_game_result_header),0),FALSE)),"error")</f>
        <v/>
      </c>
      <c r="J3273" s="23" t="str">
        <f ca="1">IFERROR(IF(ISBLANK(VLOOKUP($B3273,INDIRECT(nfl_game_result),MATCH(J$1,INDIRECT(nfl_game_result_header),0),FALSE)),"",VLOOKUP($B3273,INDIRECT(nfl_game_result),MATCH(J$1,INDIRECT(nfl_game_result_header),0),FALSE)),"error")</f>
        <v/>
      </c>
      <c r="K3273" s="23" t="str">
        <f ca="1">IFERROR(IF(ISBLANK(VLOOKUP($B3273,INDIRECT(nfl_game_result),MATCH(K$1,INDIRECT(nfl_game_result_header),0),FALSE)),"",VLOOKUP($B3273,INDIRECT(nfl_game_result),MATCH(K$1,INDIRECT(nfl_game_result_header),0),FALSE)),"error")</f>
        <v/>
      </c>
      <c r="L3273" s="23" t="str">
        <f ca="1">IFERROR(IF(ISBLANK(VLOOKUP($B3273,INDIRECT(nfl_game_result),MATCH(L$1,INDIRECT(nfl_game_result_header),0),FALSE)),"",VLOOKUP($B3273,INDIRECT(nfl_game_result),MATCH(L$1,INDIRECT(nfl_game_result_header),0),FALSE)),"error")</f>
        <v/>
      </c>
      <c r="M3273" s="23" t="s">
        <v>14</v>
      </c>
      <c r="N3273">
        <v>-3</v>
      </c>
      <c r="O3273" t="s">
        <v>83</v>
      </c>
      <c r="P3273">
        <v>0.57999999999999996</v>
      </c>
      <c r="Q3273" t="s">
        <v>83</v>
      </c>
      <c r="T3273" s="23" t="s">
        <v>452</v>
      </c>
      <c r="V3273" s="23" t="s">
        <v>416</v>
      </c>
      <c r="W3273" s="23">
        <f ca="1">VALUE(LEFT(C3273, 4))</f>
        <v>2018</v>
      </c>
      <c r="X3273" s="23">
        <f ca="1">VALUE(MID(C3273,6,FIND("_",C3273,6)-6))</f>
        <v>1</v>
      </c>
      <c r="Y3273" s="23" t="str">
        <f ca="1">IF(NOT(OR(ISBLANK(D3273),ISBLANK(E3273),D3273="",E3273="")),D3273-E3273,"")</f>
        <v/>
      </c>
      <c r="Z3273" s="23">
        <f ca="1">IF(OR(NOT(ISNUMBER(D3273)),ISBLANK(D3273),D3273="",ISBLANK(N3273)),"",ABS(D3273-N3273))</f>
        <v>6</v>
      </c>
      <c r="AA3273" s="23" t="str">
        <f ca="1">IF(OR(ISBLANK(J3273),ISBLANK(O3273),J3273="",O3273=""),"",IF(J3273=O3273,1,0))</f>
        <v/>
      </c>
      <c r="AB3273" s="23" t="str">
        <f ca="1">IF(OR(ISBLANK(K3273),ISBLANK(Q3273),K3273="",Q3273=""),"",IF(K3273=Q3273,1,0))</f>
        <v/>
      </c>
      <c r="AC3273" s="23" t="str">
        <f t="shared" ca="1" si="51"/>
        <v/>
      </c>
    </row>
    <row r="3274" spans="1:29" x14ac:dyDescent="0.25">
      <c r="A3274" s="23">
        <v>3513</v>
      </c>
      <c r="B3274">
        <v>1611</v>
      </c>
      <c r="C3274" s="23" t="str">
        <f ca="1">IFERROR(VLOOKUP($B3274,INDIRECT(nfl_game_result),MATCH(C$1,INDIRECT(nfl_game_result_header),0),FALSE),"error")</f>
        <v>2018_01_TBY@NOR</v>
      </c>
      <c r="D3274" s="23">
        <f ca="1">IFERROR(IF(ISBLANK(VLOOKUP($B3274,INDIRECT(nfl_game_result),MATCH(D$1,INDIRECT(nfl_game_result_header),0),FALSE)),"",VLOOKUP($B3274,INDIRECT(nfl_game_result),MATCH(D$1,INDIRECT(nfl_game_result_header),0),FALSE)),"error")</f>
        <v>-9.5</v>
      </c>
      <c r="E3274" s="23" t="str">
        <f ca="1">IFERROR(IF(ISBLANK(VLOOKUP($B3274,INDIRECT(nfl_game_result),MATCH(E$1,INDIRECT(nfl_game_result_header),0),FALSE)),"",VLOOKUP($B3274,INDIRECT(nfl_game_result),MATCH(E$1,INDIRECT(nfl_game_result_header),0),FALSE)),"error")</f>
        <v/>
      </c>
      <c r="F3274" s="23">
        <f ca="1">IFERROR(IF(ISBLANK(VLOOKUP($B3274,INDIRECT(nfl_game_result),MATCH(F$1,INDIRECT(nfl_game_result_header),0),FALSE)),"",VLOOKUP($B3274,INDIRECT(nfl_game_result),MATCH(F$1,INDIRECT(nfl_game_result_header),0),FALSE)),"error")</f>
        <v>49.5</v>
      </c>
      <c r="G3274" s="23" t="str">
        <f ca="1">IFERROR(IF(ISBLANK(VLOOKUP($B3274,INDIRECT(nfl_game_result),MATCH(G$1,INDIRECT(nfl_game_result_header),0),FALSE)),"",VLOOKUP($B3274,INDIRECT(nfl_game_result),MATCH(G$1,INDIRECT(nfl_game_result_header),0),FALSE)),"error")</f>
        <v/>
      </c>
      <c r="H3274" s="23" t="str">
        <f ca="1">IFERROR(IF(ISBLANK(VLOOKUP($B3274,INDIRECT(nfl_game_result),MATCH(H$1,INDIRECT(nfl_game_result_header),0),FALSE)),"",VLOOKUP($B3274,INDIRECT(nfl_game_result),MATCH(H$1,INDIRECT(nfl_game_result_header),0),FALSE)),"error")</f>
        <v/>
      </c>
      <c r="I3274" s="23" t="str">
        <f ca="1">IFERROR(IF(ISBLANK(VLOOKUP($B3274,INDIRECT(nfl_game_result),MATCH(I$1,INDIRECT(nfl_game_result_header),0),FALSE)),"",VLOOKUP($B3274,INDIRECT(nfl_game_result),MATCH(I$1,INDIRECT(nfl_game_result_header),0),FALSE)),"error")</f>
        <v/>
      </c>
      <c r="J3274" s="23" t="str">
        <f ca="1">IFERROR(IF(ISBLANK(VLOOKUP($B3274,INDIRECT(nfl_game_result),MATCH(J$1,INDIRECT(nfl_game_result_header),0),FALSE)),"",VLOOKUP($B3274,INDIRECT(nfl_game_result),MATCH(J$1,INDIRECT(nfl_game_result_header),0),FALSE)),"error")</f>
        <v/>
      </c>
      <c r="K3274" s="23" t="str">
        <f ca="1">IFERROR(IF(ISBLANK(VLOOKUP($B3274,INDIRECT(nfl_game_result),MATCH(K$1,INDIRECT(nfl_game_result_header),0),FALSE)),"",VLOOKUP($B3274,INDIRECT(nfl_game_result),MATCH(K$1,INDIRECT(nfl_game_result_header),0),FALSE)),"error")</f>
        <v/>
      </c>
      <c r="L3274" s="23" t="str">
        <f ca="1">IFERROR(IF(ISBLANK(VLOOKUP($B3274,INDIRECT(nfl_game_result),MATCH(L$1,INDIRECT(nfl_game_result_header),0),FALSE)),"",VLOOKUP($B3274,INDIRECT(nfl_game_result),MATCH(L$1,INDIRECT(nfl_game_result_header),0),FALSE)),"error")</f>
        <v/>
      </c>
      <c r="M3274" s="23" t="s">
        <v>14</v>
      </c>
      <c r="N3274">
        <v>-8</v>
      </c>
      <c r="O3274" t="s">
        <v>335</v>
      </c>
      <c r="P3274">
        <v>0.55000000000000004</v>
      </c>
      <c r="Q3274" t="s">
        <v>335</v>
      </c>
      <c r="T3274" s="23" t="s">
        <v>452</v>
      </c>
      <c r="V3274" s="23" t="s">
        <v>416</v>
      </c>
      <c r="W3274" s="23">
        <f ca="1">VALUE(LEFT(C3274, 4))</f>
        <v>2018</v>
      </c>
      <c r="X3274" s="23">
        <f ca="1">VALUE(MID(C3274,6,FIND("_",C3274,6)-6))</f>
        <v>1</v>
      </c>
      <c r="Y3274" s="23" t="str">
        <f ca="1">IF(NOT(OR(ISBLANK(D3274),ISBLANK(E3274),D3274="",E3274="")),D3274-E3274,"")</f>
        <v/>
      </c>
      <c r="Z3274" s="23">
        <f ca="1">IF(OR(NOT(ISNUMBER(D3274)),ISBLANK(D3274),D3274="",ISBLANK(N3274)),"",ABS(D3274-N3274))</f>
        <v>1.5</v>
      </c>
      <c r="AA3274" s="23" t="str">
        <f ca="1">IF(OR(ISBLANK(J3274),ISBLANK(O3274),J3274="",O3274=""),"",IF(J3274=O3274,1,0))</f>
        <v/>
      </c>
      <c r="AB3274" s="23" t="str">
        <f ca="1">IF(OR(ISBLANK(K3274),ISBLANK(Q3274),K3274="",Q3274=""),"",IF(K3274=Q3274,1,0))</f>
        <v/>
      </c>
      <c r="AC3274" s="23" t="str">
        <f t="shared" ca="1" si="51"/>
        <v/>
      </c>
    </row>
    <row r="3275" spans="1:29" x14ac:dyDescent="0.25">
      <c r="A3275" s="23">
        <v>3514</v>
      </c>
      <c r="B3275">
        <v>1612</v>
      </c>
      <c r="C3275" s="23" t="str">
        <f ca="1">IFERROR(VLOOKUP($B3275,INDIRECT(nfl_game_result),MATCH(C$1,INDIRECT(nfl_game_result_header),0),FALSE),"error")</f>
        <v>2018_01_KCY@LAC</v>
      </c>
      <c r="D3275" s="23">
        <f ca="1">IFERROR(IF(ISBLANK(VLOOKUP($B3275,INDIRECT(nfl_game_result),MATCH(D$1,INDIRECT(nfl_game_result_header),0),FALSE)),"",VLOOKUP($B3275,INDIRECT(nfl_game_result),MATCH(D$1,INDIRECT(nfl_game_result_header),0),FALSE)),"error")</f>
        <v>-3</v>
      </c>
      <c r="E3275" s="23" t="str">
        <f ca="1">IFERROR(IF(ISBLANK(VLOOKUP($B3275,INDIRECT(nfl_game_result),MATCH(E$1,INDIRECT(nfl_game_result_header),0),FALSE)),"",VLOOKUP($B3275,INDIRECT(nfl_game_result),MATCH(E$1,INDIRECT(nfl_game_result_header),0),FALSE)),"error")</f>
        <v/>
      </c>
      <c r="F3275" s="23">
        <f ca="1">IFERROR(IF(ISBLANK(VLOOKUP($B3275,INDIRECT(nfl_game_result),MATCH(F$1,INDIRECT(nfl_game_result_header),0),FALSE)),"",VLOOKUP($B3275,INDIRECT(nfl_game_result),MATCH(F$1,INDIRECT(nfl_game_result_header),0),FALSE)),"error")</f>
        <v>47.5</v>
      </c>
      <c r="G3275" s="23" t="str">
        <f ca="1">IFERROR(IF(ISBLANK(VLOOKUP($B3275,INDIRECT(nfl_game_result),MATCH(G$1,INDIRECT(nfl_game_result_header),0),FALSE)),"",VLOOKUP($B3275,INDIRECT(nfl_game_result),MATCH(G$1,INDIRECT(nfl_game_result_header),0),FALSE)),"error")</f>
        <v/>
      </c>
      <c r="H3275" s="23" t="str">
        <f ca="1">IFERROR(IF(ISBLANK(VLOOKUP($B3275,INDIRECT(nfl_game_result),MATCH(H$1,INDIRECT(nfl_game_result_header),0),FALSE)),"",VLOOKUP($B3275,INDIRECT(nfl_game_result),MATCH(H$1,INDIRECT(nfl_game_result_header),0),FALSE)),"error")</f>
        <v/>
      </c>
      <c r="I3275" s="23" t="str">
        <f ca="1">IFERROR(IF(ISBLANK(VLOOKUP($B3275,INDIRECT(nfl_game_result),MATCH(I$1,INDIRECT(nfl_game_result_header),0),FALSE)),"",VLOOKUP($B3275,INDIRECT(nfl_game_result),MATCH(I$1,INDIRECT(nfl_game_result_header),0),FALSE)),"error")</f>
        <v/>
      </c>
      <c r="J3275" s="23" t="str">
        <f ca="1">IFERROR(IF(ISBLANK(VLOOKUP($B3275,INDIRECT(nfl_game_result),MATCH(J$1,INDIRECT(nfl_game_result_header),0),FALSE)),"",VLOOKUP($B3275,INDIRECT(nfl_game_result),MATCH(J$1,INDIRECT(nfl_game_result_header),0),FALSE)),"error")</f>
        <v/>
      </c>
      <c r="K3275" s="23" t="str">
        <f ca="1">IFERROR(IF(ISBLANK(VLOOKUP($B3275,INDIRECT(nfl_game_result),MATCH(K$1,INDIRECT(nfl_game_result_header),0),FALSE)),"",VLOOKUP($B3275,INDIRECT(nfl_game_result),MATCH(K$1,INDIRECT(nfl_game_result_header),0),FALSE)),"error")</f>
        <v/>
      </c>
      <c r="L3275" s="23" t="str">
        <f ca="1">IFERROR(IF(ISBLANK(VLOOKUP($B3275,INDIRECT(nfl_game_result),MATCH(L$1,INDIRECT(nfl_game_result_header),0),FALSE)),"",VLOOKUP($B3275,INDIRECT(nfl_game_result),MATCH(L$1,INDIRECT(nfl_game_result_header),0),FALSE)),"error")</f>
        <v/>
      </c>
      <c r="M3275" s="23" t="s">
        <v>14</v>
      </c>
      <c r="N3275">
        <v>1</v>
      </c>
      <c r="O3275" t="s">
        <v>122</v>
      </c>
      <c r="P3275">
        <v>0.53</v>
      </c>
      <c r="Q3275" t="s">
        <v>122</v>
      </c>
      <c r="T3275" s="23" t="s">
        <v>452</v>
      </c>
      <c r="V3275" s="23" t="s">
        <v>416</v>
      </c>
      <c r="W3275" s="23">
        <f ca="1">VALUE(LEFT(C3275, 4))</f>
        <v>2018</v>
      </c>
      <c r="X3275" s="23">
        <f ca="1">VALUE(MID(C3275,6,FIND("_",C3275,6)-6))</f>
        <v>1</v>
      </c>
      <c r="Y3275" s="23" t="str">
        <f ca="1">IF(NOT(OR(ISBLANK(D3275),ISBLANK(E3275),D3275="",E3275="")),D3275-E3275,"")</f>
        <v/>
      </c>
      <c r="Z3275" s="23">
        <f ca="1">IF(OR(NOT(ISNUMBER(D3275)),ISBLANK(D3275),D3275="",ISBLANK(N3275)),"",ABS(D3275-N3275))</f>
        <v>4</v>
      </c>
      <c r="AA3275" s="23" t="str">
        <f ca="1">IF(OR(ISBLANK(J3275),ISBLANK(O3275),J3275="",O3275=""),"",IF(J3275=O3275,1,0))</f>
        <v/>
      </c>
      <c r="AB3275" s="23" t="str">
        <f ca="1">IF(OR(ISBLANK(K3275),ISBLANK(Q3275),K3275="",Q3275=""),"",IF(K3275=Q3275,1,0))</f>
        <v/>
      </c>
      <c r="AC3275" s="23" t="str">
        <f t="shared" ca="1" si="51"/>
        <v/>
      </c>
    </row>
    <row r="3276" spans="1:29" x14ac:dyDescent="0.25">
      <c r="A3276" s="23">
        <v>3515</v>
      </c>
      <c r="B3276">
        <v>1613</v>
      </c>
      <c r="C3276" s="23" t="str">
        <f ca="1">IFERROR(VLOOKUP($B3276,INDIRECT(nfl_game_result),MATCH(C$1,INDIRECT(nfl_game_result_header),0),FALSE),"error")</f>
        <v>2018_01_WAS@ARI</v>
      </c>
      <c r="D3276" s="23">
        <f ca="1">IFERROR(IF(ISBLANK(VLOOKUP($B3276,INDIRECT(nfl_game_result),MATCH(D$1,INDIRECT(nfl_game_result_header),0),FALSE)),"",VLOOKUP($B3276,INDIRECT(nfl_game_result),MATCH(D$1,INDIRECT(nfl_game_result_header),0),FALSE)),"error")</f>
        <v>0</v>
      </c>
      <c r="E3276" s="23" t="str">
        <f ca="1">IFERROR(IF(ISBLANK(VLOOKUP($B3276,INDIRECT(nfl_game_result),MATCH(E$1,INDIRECT(nfl_game_result_header),0),FALSE)),"",VLOOKUP($B3276,INDIRECT(nfl_game_result),MATCH(E$1,INDIRECT(nfl_game_result_header),0),FALSE)),"error")</f>
        <v/>
      </c>
      <c r="F3276" s="23">
        <f ca="1">IFERROR(IF(ISBLANK(VLOOKUP($B3276,INDIRECT(nfl_game_result),MATCH(F$1,INDIRECT(nfl_game_result_header),0),FALSE)),"",VLOOKUP($B3276,INDIRECT(nfl_game_result),MATCH(F$1,INDIRECT(nfl_game_result_header),0),FALSE)),"error")</f>
        <v>44</v>
      </c>
      <c r="G3276" s="23" t="str">
        <f ca="1">IFERROR(IF(ISBLANK(VLOOKUP($B3276,INDIRECT(nfl_game_result),MATCH(G$1,INDIRECT(nfl_game_result_header),0),FALSE)),"",VLOOKUP($B3276,INDIRECT(nfl_game_result),MATCH(G$1,INDIRECT(nfl_game_result_header),0),FALSE)),"error")</f>
        <v/>
      </c>
      <c r="H3276" s="23" t="str">
        <f ca="1">IFERROR(IF(ISBLANK(VLOOKUP($B3276,INDIRECT(nfl_game_result),MATCH(H$1,INDIRECT(nfl_game_result_header),0),FALSE)),"",VLOOKUP($B3276,INDIRECT(nfl_game_result),MATCH(H$1,INDIRECT(nfl_game_result_header),0),FALSE)),"error")</f>
        <v/>
      </c>
      <c r="I3276" s="23" t="str">
        <f ca="1">IFERROR(IF(ISBLANK(VLOOKUP($B3276,INDIRECT(nfl_game_result),MATCH(I$1,INDIRECT(nfl_game_result_header),0),FALSE)),"",VLOOKUP($B3276,INDIRECT(nfl_game_result),MATCH(I$1,INDIRECT(nfl_game_result_header),0),FALSE)),"error")</f>
        <v/>
      </c>
      <c r="J3276" s="23" t="str">
        <f ca="1">IFERROR(IF(ISBLANK(VLOOKUP($B3276,INDIRECT(nfl_game_result),MATCH(J$1,INDIRECT(nfl_game_result_header),0),FALSE)),"",VLOOKUP($B3276,INDIRECT(nfl_game_result),MATCH(J$1,INDIRECT(nfl_game_result_header),0),FALSE)),"error")</f>
        <v/>
      </c>
      <c r="K3276" s="23" t="str">
        <f ca="1">IFERROR(IF(ISBLANK(VLOOKUP($B3276,INDIRECT(nfl_game_result),MATCH(K$1,INDIRECT(nfl_game_result_header),0),FALSE)),"",VLOOKUP($B3276,INDIRECT(nfl_game_result),MATCH(K$1,INDIRECT(nfl_game_result_header),0),FALSE)),"error")</f>
        <v/>
      </c>
      <c r="L3276" s="23" t="str">
        <f ca="1">IFERROR(IF(ISBLANK(VLOOKUP($B3276,INDIRECT(nfl_game_result),MATCH(L$1,INDIRECT(nfl_game_result_header),0),FALSE)),"",VLOOKUP($B3276,INDIRECT(nfl_game_result),MATCH(L$1,INDIRECT(nfl_game_result_header),0),FALSE)),"error")</f>
        <v/>
      </c>
      <c r="M3276" s="23" t="s">
        <v>14</v>
      </c>
      <c r="N3276">
        <v>-2</v>
      </c>
      <c r="O3276" t="s">
        <v>64</v>
      </c>
      <c r="P3276">
        <v>0.54</v>
      </c>
      <c r="Q3276" t="s">
        <v>64</v>
      </c>
      <c r="T3276" s="23" t="s">
        <v>453</v>
      </c>
      <c r="V3276" s="23" t="s">
        <v>416</v>
      </c>
      <c r="W3276" s="23">
        <f ca="1">VALUE(LEFT(C3276, 4))</f>
        <v>2018</v>
      </c>
      <c r="X3276" s="23">
        <f ca="1">VALUE(MID(C3276,6,FIND("_",C3276,6)-6))</f>
        <v>1</v>
      </c>
      <c r="Y3276" s="23" t="str">
        <f ca="1">IF(NOT(OR(ISBLANK(D3276),ISBLANK(E3276),D3276="",E3276="")),D3276-E3276,"")</f>
        <v/>
      </c>
      <c r="Z3276" s="23">
        <f ca="1">IF(OR(NOT(ISNUMBER(D3276)),ISBLANK(D3276),D3276="",ISBLANK(N3276)),"",ABS(D3276-N3276))</f>
        <v>2</v>
      </c>
      <c r="AA3276" s="23" t="str">
        <f ca="1">IF(OR(ISBLANK(J3276),ISBLANK(O3276),J3276="",O3276=""),"",IF(J3276=O3276,1,0))</f>
        <v/>
      </c>
      <c r="AB3276" s="23" t="str">
        <f ca="1">IF(OR(ISBLANK(K3276),ISBLANK(Q3276),K3276="",Q3276=""),"",IF(K3276=Q3276,1,0))</f>
        <v/>
      </c>
      <c r="AC3276" s="23" t="str">
        <f t="shared" ca="1" si="51"/>
        <v/>
      </c>
    </row>
    <row r="3277" spans="1:29" x14ac:dyDescent="0.25">
      <c r="A3277" s="23">
        <v>3516</v>
      </c>
      <c r="B3277">
        <v>1614</v>
      </c>
      <c r="C3277" s="23" t="str">
        <f ca="1">IFERROR(VLOOKUP($B3277,INDIRECT(nfl_game_result),MATCH(C$1,INDIRECT(nfl_game_result_header),0),FALSE),"error")</f>
        <v>2018_01_SEA@DEN</v>
      </c>
      <c r="D3277" s="23">
        <f ca="1">IFERROR(IF(ISBLANK(VLOOKUP($B3277,INDIRECT(nfl_game_result),MATCH(D$1,INDIRECT(nfl_game_result_header),0),FALSE)),"",VLOOKUP($B3277,INDIRECT(nfl_game_result),MATCH(D$1,INDIRECT(nfl_game_result_header),0),FALSE)),"error")</f>
        <v>-2.5</v>
      </c>
      <c r="E3277" s="23" t="str">
        <f ca="1">IFERROR(IF(ISBLANK(VLOOKUP($B3277,INDIRECT(nfl_game_result),MATCH(E$1,INDIRECT(nfl_game_result_header),0),FALSE)),"",VLOOKUP($B3277,INDIRECT(nfl_game_result),MATCH(E$1,INDIRECT(nfl_game_result_header),0),FALSE)),"error")</f>
        <v/>
      </c>
      <c r="F3277" s="23">
        <f ca="1">IFERROR(IF(ISBLANK(VLOOKUP($B3277,INDIRECT(nfl_game_result),MATCH(F$1,INDIRECT(nfl_game_result_header),0),FALSE)),"",VLOOKUP($B3277,INDIRECT(nfl_game_result),MATCH(F$1,INDIRECT(nfl_game_result_header),0),FALSE)),"error")</f>
        <v>42</v>
      </c>
      <c r="G3277" s="23" t="str">
        <f ca="1">IFERROR(IF(ISBLANK(VLOOKUP($B3277,INDIRECT(nfl_game_result),MATCH(G$1,INDIRECT(nfl_game_result_header),0),FALSE)),"",VLOOKUP($B3277,INDIRECT(nfl_game_result),MATCH(G$1,INDIRECT(nfl_game_result_header),0),FALSE)),"error")</f>
        <v/>
      </c>
      <c r="H3277" s="23" t="str">
        <f ca="1">IFERROR(IF(ISBLANK(VLOOKUP($B3277,INDIRECT(nfl_game_result),MATCH(H$1,INDIRECT(nfl_game_result_header),0),FALSE)),"",VLOOKUP($B3277,INDIRECT(nfl_game_result),MATCH(H$1,INDIRECT(nfl_game_result_header),0),FALSE)),"error")</f>
        <v/>
      </c>
      <c r="I3277" s="23" t="str">
        <f ca="1">IFERROR(IF(ISBLANK(VLOOKUP($B3277,INDIRECT(nfl_game_result),MATCH(I$1,INDIRECT(nfl_game_result_header),0),FALSE)),"",VLOOKUP($B3277,INDIRECT(nfl_game_result),MATCH(I$1,INDIRECT(nfl_game_result_header),0),FALSE)),"error")</f>
        <v/>
      </c>
      <c r="J3277" s="23" t="str">
        <f ca="1">IFERROR(IF(ISBLANK(VLOOKUP($B3277,INDIRECT(nfl_game_result),MATCH(J$1,INDIRECT(nfl_game_result_header),0),FALSE)),"",VLOOKUP($B3277,INDIRECT(nfl_game_result),MATCH(J$1,INDIRECT(nfl_game_result_header),0),FALSE)),"error")</f>
        <v/>
      </c>
      <c r="K3277" s="23" t="str">
        <f ca="1">IFERROR(IF(ISBLANK(VLOOKUP($B3277,INDIRECT(nfl_game_result),MATCH(K$1,INDIRECT(nfl_game_result_header),0),FALSE)),"",VLOOKUP($B3277,INDIRECT(nfl_game_result),MATCH(K$1,INDIRECT(nfl_game_result_header),0),FALSE)),"error")</f>
        <v/>
      </c>
      <c r="L3277" s="23" t="str">
        <f ca="1">IFERROR(IF(ISBLANK(VLOOKUP($B3277,INDIRECT(nfl_game_result),MATCH(L$1,INDIRECT(nfl_game_result_header),0),FALSE)),"",VLOOKUP($B3277,INDIRECT(nfl_game_result),MATCH(L$1,INDIRECT(nfl_game_result_header),0),FALSE)),"error")</f>
        <v/>
      </c>
      <c r="M3277" s="23" t="s">
        <v>14</v>
      </c>
      <c r="N3277">
        <v>-3</v>
      </c>
      <c r="O3277" t="s">
        <v>72</v>
      </c>
      <c r="P3277">
        <v>0.62</v>
      </c>
      <c r="Q3277" t="s">
        <v>72</v>
      </c>
      <c r="T3277" s="23" t="s">
        <v>452</v>
      </c>
      <c r="V3277" s="23" t="s">
        <v>416</v>
      </c>
      <c r="W3277" s="23">
        <f ca="1">VALUE(LEFT(C3277, 4))</f>
        <v>2018</v>
      </c>
      <c r="X3277" s="23">
        <f ca="1">VALUE(MID(C3277,6,FIND("_",C3277,6)-6))</f>
        <v>1</v>
      </c>
      <c r="Y3277" s="23" t="str">
        <f ca="1">IF(NOT(OR(ISBLANK(D3277),ISBLANK(E3277),D3277="",E3277="")),D3277-E3277,"")</f>
        <v/>
      </c>
      <c r="Z3277" s="23">
        <f ca="1">IF(OR(NOT(ISNUMBER(D3277)),ISBLANK(D3277),D3277="",ISBLANK(N3277)),"",ABS(D3277-N3277))</f>
        <v>0.5</v>
      </c>
      <c r="AA3277" s="23" t="str">
        <f ca="1">IF(OR(ISBLANK(J3277),ISBLANK(O3277),J3277="",O3277=""),"",IF(J3277=O3277,1,0))</f>
        <v/>
      </c>
      <c r="AB3277" s="23" t="str">
        <f ca="1">IF(OR(ISBLANK(K3277),ISBLANK(Q3277),K3277="",Q3277=""),"",IF(K3277=Q3277,1,0))</f>
        <v/>
      </c>
      <c r="AC3277" s="23" t="str">
        <f t="shared" ca="1" si="51"/>
        <v/>
      </c>
    </row>
    <row r="3278" spans="1:29" x14ac:dyDescent="0.25">
      <c r="A3278" s="23">
        <v>3517</v>
      </c>
      <c r="B3278">
        <v>1615</v>
      </c>
      <c r="C3278" s="23" t="str">
        <f ca="1">IFERROR(VLOOKUP($B3278,INDIRECT(nfl_game_result),MATCH(C$1,INDIRECT(nfl_game_result_header),0),FALSE),"error")</f>
        <v>2018_01_DAL@CAR</v>
      </c>
      <c r="D3278" s="23">
        <f ca="1">IFERROR(IF(ISBLANK(VLOOKUP($B3278,INDIRECT(nfl_game_result),MATCH(D$1,INDIRECT(nfl_game_result_header),0),FALSE)),"",VLOOKUP($B3278,INDIRECT(nfl_game_result),MATCH(D$1,INDIRECT(nfl_game_result_header),0),FALSE)),"error")</f>
        <v>-3</v>
      </c>
      <c r="E3278" s="23" t="str">
        <f ca="1">IFERROR(IF(ISBLANK(VLOOKUP($B3278,INDIRECT(nfl_game_result),MATCH(E$1,INDIRECT(nfl_game_result_header),0),FALSE)),"",VLOOKUP($B3278,INDIRECT(nfl_game_result),MATCH(E$1,INDIRECT(nfl_game_result_header),0),FALSE)),"error")</f>
        <v/>
      </c>
      <c r="F3278" s="23">
        <f ca="1">IFERROR(IF(ISBLANK(VLOOKUP($B3278,INDIRECT(nfl_game_result),MATCH(F$1,INDIRECT(nfl_game_result_header),0),FALSE)),"",VLOOKUP($B3278,INDIRECT(nfl_game_result),MATCH(F$1,INDIRECT(nfl_game_result_header),0),FALSE)),"error")</f>
        <v>42.5</v>
      </c>
      <c r="G3278" s="23" t="str">
        <f ca="1">IFERROR(IF(ISBLANK(VLOOKUP($B3278,INDIRECT(nfl_game_result),MATCH(G$1,INDIRECT(nfl_game_result_header),0),FALSE)),"",VLOOKUP($B3278,INDIRECT(nfl_game_result),MATCH(G$1,INDIRECT(nfl_game_result_header),0),FALSE)),"error")</f>
        <v/>
      </c>
      <c r="H3278" s="23" t="str">
        <f ca="1">IFERROR(IF(ISBLANK(VLOOKUP($B3278,INDIRECT(nfl_game_result),MATCH(H$1,INDIRECT(nfl_game_result_header),0),FALSE)),"",VLOOKUP($B3278,INDIRECT(nfl_game_result),MATCH(H$1,INDIRECT(nfl_game_result_header),0),FALSE)),"error")</f>
        <v/>
      </c>
      <c r="I3278" s="23" t="str">
        <f ca="1">IFERROR(IF(ISBLANK(VLOOKUP($B3278,INDIRECT(nfl_game_result),MATCH(I$1,INDIRECT(nfl_game_result_header),0),FALSE)),"",VLOOKUP($B3278,INDIRECT(nfl_game_result),MATCH(I$1,INDIRECT(nfl_game_result_header),0),FALSE)),"error")</f>
        <v/>
      </c>
      <c r="J3278" s="23" t="str">
        <f ca="1">IFERROR(IF(ISBLANK(VLOOKUP($B3278,INDIRECT(nfl_game_result),MATCH(J$1,INDIRECT(nfl_game_result_header),0),FALSE)),"",VLOOKUP($B3278,INDIRECT(nfl_game_result),MATCH(J$1,INDIRECT(nfl_game_result_header),0),FALSE)),"error")</f>
        <v/>
      </c>
      <c r="K3278" s="23" t="str">
        <f ca="1">IFERROR(IF(ISBLANK(VLOOKUP($B3278,INDIRECT(nfl_game_result),MATCH(K$1,INDIRECT(nfl_game_result_header),0),FALSE)),"",VLOOKUP($B3278,INDIRECT(nfl_game_result),MATCH(K$1,INDIRECT(nfl_game_result_header),0),FALSE)),"error")</f>
        <v/>
      </c>
      <c r="L3278" s="23" t="str">
        <f ca="1">IFERROR(IF(ISBLANK(VLOOKUP($B3278,INDIRECT(nfl_game_result),MATCH(L$1,INDIRECT(nfl_game_result_header),0),FALSE)),"",VLOOKUP($B3278,INDIRECT(nfl_game_result),MATCH(L$1,INDIRECT(nfl_game_result_header),0),FALSE)),"error")</f>
        <v/>
      </c>
      <c r="M3278" s="23" t="s">
        <v>14</v>
      </c>
      <c r="N3278">
        <v>-3</v>
      </c>
      <c r="O3278" t="s">
        <v>67</v>
      </c>
      <c r="P3278">
        <v>0.65</v>
      </c>
      <c r="Q3278" t="s">
        <v>67</v>
      </c>
      <c r="T3278" s="23" t="s">
        <v>452</v>
      </c>
      <c r="V3278" s="23" t="s">
        <v>416</v>
      </c>
      <c r="W3278" s="23">
        <f ca="1">VALUE(LEFT(C3278, 4))</f>
        <v>2018</v>
      </c>
      <c r="X3278" s="23">
        <f ca="1">VALUE(MID(C3278,6,FIND("_",C3278,6)-6))</f>
        <v>1</v>
      </c>
      <c r="Y3278" s="23" t="str">
        <f ca="1">IF(NOT(OR(ISBLANK(D3278),ISBLANK(E3278),D3278="",E3278="")),D3278-E3278,"")</f>
        <v/>
      </c>
      <c r="Z3278" s="23">
        <f ca="1">IF(OR(NOT(ISNUMBER(D3278)),ISBLANK(D3278),D3278="",ISBLANK(N3278)),"",ABS(D3278-N3278))</f>
        <v>0</v>
      </c>
      <c r="AA3278" s="23" t="str">
        <f ca="1">IF(OR(ISBLANK(J3278),ISBLANK(O3278),J3278="",O3278=""),"",IF(J3278=O3278,1,0))</f>
        <v/>
      </c>
      <c r="AB3278" s="23" t="str">
        <f ca="1">IF(OR(ISBLANK(K3278),ISBLANK(Q3278),K3278="",Q3278=""),"",IF(K3278=Q3278,1,0))</f>
        <v/>
      </c>
      <c r="AC3278" s="23" t="str">
        <f t="shared" ca="1" si="51"/>
        <v/>
      </c>
    </row>
    <row r="3279" spans="1:29" x14ac:dyDescent="0.25">
      <c r="A3279" s="23">
        <v>3518</v>
      </c>
      <c r="B3279">
        <v>1616</v>
      </c>
      <c r="C3279" s="23" t="str">
        <f ca="1">IFERROR(VLOOKUP($B3279,INDIRECT(nfl_game_result),MATCH(C$1,INDIRECT(nfl_game_result_header),0),FALSE),"error")</f>
        <v>2018_01_CHI@GBY</v>
      </c>
      <c r="D3279" s="23">
        <f ca="1">IFERROR(IF(ISBLANK(VLOOKUP($B3279,INDIRECT(nfl_game_result),MATCH(D$1,INDIRECT(nfl_game_result_header),0),FALSE)),"",VLOOKUP($B3279,INDIRECT(nfl_game_result),MATCH(D$1,INDIRECT(nfl_game_result_header),0),FALSE)),"error")</f>
        <v>-7.5</v>
      </c>
      <c r="E3279" s="23" t="str">
        <f ca="1">IFERROR(IF(ISBLANK(VLOOKUP($B3279,INDIRECT(nfl_game_result),MATCH(E$1,INDIRECT(nfl_game_result_header),0),FALSE)),"",VLOOKUP($B3279,INDIRECT(nfl_game_result),MATCH(E$1,INDIRECT(nfl_game_result_header),0),FALSE)),"error")</f>
        <v/>
      </c>
      <c r="F3279" s="23">
        <f ca="1">IFERROR(IF(ISBLANK(VLOOKUP($B3279,INDIRECT(nfl_game_result),MATCH(F$1,INDIRECT(nfl_game_result_header),0),FALSE)),"",VLOOKUP($B3279,INDIRECT(nfl_game_result),MATCH(F$1,INDIRECT(nfl_game_result_header),0),FALSE)),"error")</f>
        <v>47.5</v>
      </c>
      <c r="G3279" s="23" t="str">
        <f ca="1">IFERROR(IF(ISBLANK(VLOOKUP($B3279,INDIRECT(nfl_game_result),MATCH(G$1,INDIRECT(nfl_game_result_header),0),FALSE)),"",VLOOKUP($B3279,INDIRECT(nfl_game_result),MATCH(G$1,INDIRECT(nfl_game_result_header),0),FALSE)),"error")</f>
        <v/>
      </c>
      <c r="H3279" s="23" t="str">
        <f ca="1">IFERROR(IF(ISBLANK(VLOOKUP($B3279,INDIRECT(nfl_game_result),MATCH(H$1,INDIRECT(nfl_game_result_header),0),FALSE)),"",VLOOKUP($B3279,INDIRECT(nfl_game_result),MATCH(H$1,INDIRECT(nfl_game_result_header),0),FALSE)),"error")</f>
        <v/>
      </c>
      <c r="I3279" s="23" t="str">
        <f ca="1">IFERROR(IF(ISBLANK(VLOOKUP($B3279,INDIRECT(nfl_game_result),MATCH(I$1,INDIRECT(nfl_game_result_header),0),FALSE)),"",VLOOKUP($B3279,INDIRECT(nfl_game_result),MATCH(I$1,INDIRECT(nfl_game_result_header),0),FALSE)),"error")</f>
        <v/>
      </c>
      <c r="J3279" s="23" t="str">
        <f ca="1">IFERROR(IF(ISBLANK(VLOOKUP($B3279,INDIRECT(nfl_game_result),MATCH(J$1,INDIRECT(nfl_game_result_header),0),FALSE)),"",VLOOKUP($B3279,INDIRECT(nfl_game_result),MATCH(J$1,INDIRECT(nfl_game_result_header),0),FALSE)),"error")</f>
        <v/>
      </c>
      <c r="K3279" s="23" t="str">
        <f ca="1">IFERROR(IF(ISBLANK(VLOOKUP($B3279,INDIRECT(nfl_game_result),MATCH(K$1,INDIRECT(nfl_game_result_header),0),FALSE)),"",VLOOKUP($B3279,INDIRECT(nfl_game_result),MATCH(K$1,INDIRECT(nfl_game_result_header),0),FALSE)),"error")</f>
        <v/>
      </c>
      <c r="L3279" s="23" t="str">
        <f ca="1">IFERROR(IF(ISBLANK(VLOOKUP($B3279,INDIRECT(nfl_game_result),MATCH(L$1,INDIRECT(nfl_game_result_header),0),FALSE)),"",VLOOKUP($B3279,INDIRECT(nfl_game_result),MATCH(L$1,INDIRECT(nfl_game_result_header),0),FALSE)),"error")</f>
        <v/>
      </c>
      <c r="M3279" s="23" t="s">
        <v>14</v>
      </c>
      <c r="N3279">
        <v>-7</v>
      </c>
      <c r="O3279" t="s">
        <v>68</v>
      </c>
      <c r="P3279">
        <v>0.6</v>
      </c>
      <c r="Q3279" t="s">
        <v>68</v>
      </c>
      <c r="T3279" s="23" t="s">
        <v>452</v>
      </c>
      <c r="V3279" s="23" t="s">
        <v>416</v>
      </c>
      <c r="W3279" s="23">
        <f ca="1">VALUE(LEFT(C3279, 4))</f>
        <v>2018</v>
      </c>
      <c r="X3279" s="23">
        <f ca="1">VALUE(MID(C3279,6,FIND("_",C3279,6)-6))</f>
        <v>1</v>
      </c>
      <c r="Y3279" s="23" t="str">
        <f ca="1">IF(NOT(OR(ISBLANK(D3279),ISBLANK(E3279),D3279="",E3279="")),D3279-E3279,"")</f>
        <v/>
      </c>
      <c r="Z3279" s="23">
        <f ca="1">IF(OR(NOT(ISNUMBER(D3279)),ISBLANK(D3279),D3279="",ISBLANK(N3279)),"",ABS(D3279-N3279))</f>
        <v>0.5</v>
      </c>
      <c r="AA3279" s="23" t="str">
        <f ca="1">IF(OR(ISBLANK(J3279),ISBLANK(O3279),J3279="",O3279=""),"",IF(J3279=O3279,1,0))</f>
        <v/>
      </c>
      <c r="AB3279" s="23" t="str">
        <f ca="1">IF(OR(ISBLANK(K3279),ISBLANK(Q3279),K3279="",Q3279=""),"",IF(K3279=Q3279,1,0))</f>
        <v/>
      </c>
      <c r="AC3279" s="23" t="str">
        <f t="shared" ca="1" si="51"/>
        <v/>
      </c>
    </row>
    <row r="3280" spans="1:29" x14ac:dyDescent="0.25">
      <c r="A3280" s="23">
        <v>3519</v>
      </c>
      <c r="B3280">
        <v>1617</v>
      </c>
      <c r="C3280" s="23" t="str">
        <f ca="1">IFERROR(VLOOKUP($B3280,INDIRECT(nfl_game_result),MATCH(C$1,INDIRECT(nfl_game_result_header),0),FALSE),"error")</f>
        <v>2018_01_NYJ@DET</v>
      </c>
      <c r="D3280" s="23">
        <f ca="1">IFERROR(IF(ISBLANK(VLOOKUP($B3280,INDIRECT(nfl_game_result),MATCH(D$1,INDIRECT(nfl_game_result_header),0),FALSE)),"",VLOOKUP($B3280,INDIRECT(nfl_game_result),MATCH(D$1,INDIRECT(nfl_game_result_header),0),FALSE)),"error")</f>
        <v>-6.5</v>
      </c>
      <c r="E3280" s="23" t="str">
        <f ca="1">IFERROR(IF(ISBLANK(VLOOKUP($B3280,INDIRECT(nfl_game_result),MATCH(E$1,INDIRECT(nfl_game_result_header),0),FALSE)),"",VLOOKUP($B3280,INDIRECT(nfl_game_result),MATCH(E$1,INDIRECT(nfl_game_result_header),0),FALSE)),"error")</f>
        <v/>
      </c>
      <c r="F3280" s="23">
        <f ca="1">IFERROR(IF(ISBLANK(VLOOKUP($B3280,INDIRECT(nfl_game_result),MATCH(F$1,INDIRECT(nfl_game_result_header),0),FALSE)),"",VLOOKUP($B3280,INDIRECT(nfl_game_result),MATCH(F$1,INDIRECT(nfl_game_result_header),0),FALSE)),"error")</f>
        <v>44.5</v>
      </c>
      <c r="G3280" s="23" t="str">
        <f ca="1">IFERROR(IF(ISBLANK(VLOOKUP($B3280,INDIRECT(nfl_game_result),MATCH(G$1,INDIRECT(nfl_game_result_header),0),FALSE)),"",VLOOKUP($B3280,INDIRECT(nfl_game_result),MATCH(G$1,INDIRECT(nfl_game_result_header),0),FALSE)),"error")</f>
        <v/>
      </c>
      <c r="H3280" s="23" t="str">
        <f ca="1">IFERROR(IF(ISBLANK(VLOOKUP($B3280,INDIRECT(nfl_game_result),MATCH(H$1,INDIRECT(nfl_game_result_header),0),FALSE)),"",VLOOKUP($B3280,INDIRECT(nfl_game_result),MATCH(H$1,INDIRECT(nfl_game_result_header),0),FALSE)),"error")</f>
        <v/>
      </c>
      <c r="I3280" s="23" t="str">
        <f ca="1">IFERROR(IF(ISBLANK(VLOOKUP($B3280,INDIRECT(nfl_game_result),MATCH(I$1,INDIRECT(nfl_game_result_header),0),FALSE)),"",VLOOKUP($B3280,INDIRECT(nfl_game_result),MATCH(I$1,INDIRECT(nfl_game_result_header),0),FALSE)),"error")</f>
        <v/>
      </c>
      <c r="J3280" s="23" t="str">
        <f ca="1">IFERROR(IF(ISBLANK(VLOOKUP($B3280,INDIRECT(nfl_game_result),MATCH(J$1,INDIRECT(nfl_game_result_header),0),FALSE)),"",VLOOKUP($B3280,INDIRECT(nfl_game_result),MATCH(J$1,INDIRECT(nfl_game_result_header),0),FALSE)),"error")</f>
        <v/>
      </c>
      <c r="K3280" s="23" t="str">
        <f ca="1">IFERROR(IF(ISBLANK(VLOOKUP($B3280,INDIRECT(nfl_game_result),MATCH(K$1,INDIRECT(nfl_game_result_header),0),FALSE)),"",VLOOKUP($B3280,INDIRECT(nfl_game_result),MATCH(K$1,INDIRECT(nfl_game_result_header),0),FALSE)),"error")</f>
        <v/>
      </c>
      <c r="L3280" s="23" t="str">
        <f ca="1">IFERROR(IF(ISBLANK(VLOOKUP($B3280,INDIRECT(nfl_game_result),MATCH(L$1,INDIRECT(nfl_game_result_header),0),FALSE)),"",VLOOKUP($B3280,INDIRECT(nfl_game_result),MATCH(L$1,INDIRECT(nfl_game_result_header),0),FALSE)),"error")</f>
        <v/>
      </c>
      <c r="M3280" s="23" t="s">
        <v>14</v>
      </c>
      <c r="N3280">
        <v>-4.5</v>
      </c>
      <c r="O3280" t="s">
        <v>84</v>
      </c>
      <c r="P3280">
        <v>0.52</v>
      </c>
      <c r="Q3280" t="s">
        <v>73</v>
      </c>
      <c r="T3280" s="23" t="s">
        <v>452</v>
      </c>
      <c r="V3280" s="23" t="s">
        <v>416</v>
      </c>
      <c r="W3280" s="23">
        <f ca="1">VALUE(LEFT(C3280, 4))</f>
        <v>2018</v>
      </c>
      <c r="X3280" s="23">
        <f ca="1">VALUE(MID(C3280,6,FIND("_",C3280,6)-6))</f>
        <v>1</v>
      </c>
      <c r="Y3280" s="23" t="str">
        <f ca="1">IF(NOT(OR(ISBLANK(D3280),ISBLANK(E3280),D3280="",E3280="")),D3280-E3280,"")</f>
        <v/>
      </c>
      <c r="Z3280" s="23">
        <f ca="1">IF(OR(NOT(ISNUMBER(D3280)),ISBLANK(D3280),D3280="",ISBLANK(N3280)),"",ABS(D3280-N3280))</f>
        <v>2</v>
      </c>
      <c r="AA3280" s="23" t="str">
        <f ca="1">IF(OR(ISBLANK(J3280),ISBLANK(O3280),J3280="",O3280=""),"",IF(J3280=O3280,1,0))</f>
        <v/>
      </c>
      <c r="AB3280" s="23" t="str">
        <f ca="1">IF(OR(ISBLANK(K3280),ISBLANK(Q3280),K3280="",Q3280=""),"",IF(K3280=Q3280,1,0))</f>
        <v/>
      </c>
      <c r="AC3280" s="23" t="str">
        <f t="shared" ca="1" si="51"/>
        <v/>
      </c>
    </row>
    <row r="3281" spans="1:29" x14ac:dyDescent="0.25">
      <c r="A3281" s="23">
        <v>3520</v>
      </c>
      <c r="B3281">
        <v>1618</v>
      </c>
      <c r="C3281" s="23" t="str">
        <f ca="1">IFERROR(VLOOKUP($B3281,INDIRECT(nfl_game_result),MATCH(C$1,INDIRECT(nfl_game_result_header),0),FALSE),"error")</f>
        <v>2018_01_LAR@OAK</v>
      </c>
      <c r="D3281" s="23">
        <f ca="1">IFERROR(IF(ISBLANK(VLOOKUP($B3281,INDIRECT(nfl_game_result),MATCH(D$1,INDIRECT(nfl_game_result_header),0),FALSE)),"",VLOOKUP($B3281,INDIRECT(nfl_game_result),MATCH(D$1,INDIRECT(nfl_game_result_header),0),FALSE)),"error")</f>
        <v>4.5</v>
      </c>
      <c r="E3281" s="23" t="str">
        <f ca="1">IFERROR(IF(ISBLANK(VLOOKUP($B3281,INDIRECT(nfl_game_result),MATCH(E$1,INDIRECT(nfl_game_result_header),0),FALSE)),"",VLOOKUP($B3281,INDIRECT(nfl_game_result),MATCH(E$1,INDIRECT(nfl_game_result_header),0),FALSE)),"error")</f>
        <v/>
      </c>
      <c r="F3281" s="23">
        <f ca="1">IFERROR(IF(ISBLANK(VLOOKUP($B3281,INDIRECT(nfl_game_result),MATCH(F$1,INDIRECT(nfl_game_result_header),0),FALSE)),"",VLOOKUP($B3281,INDIRECT(nfl_game_result),MATCH(F$1,INDIRECT(nfl_game_result_header),0),FALSE)),"error")</f>
        <v>49.5</v>
      </c>
      <c r="G3281" s="23" t="str">
        <f ca="1">IFERROR(IF(ISBLANK(VLOOKUP($B3281,INDIRECT(nfl_game_result),MATCH(G$1,INDIRECT(nfl_game_result_header),0),FALSE)),"",VLOOKUP($B3281,INDIRECT(nfl_game_result),MATCH(G$1,INDIRECT(nfl_game_result_header),0),FALSE)),"error")</f>
        <v/>
      </c>
      <c r="H3281" s="23" t="str">
        <f ca="1">IFERROR(IF(ISBLANK(VLOOKUP($B3281,INDIRECT(nfl_game_result),MATCH(H$1,INDIRECT(nfl_game_result_header),0),FALSE)),"",VLOOKUP($B3281,INDIRECT(nfl_game_result),MATCH(H$1,INDIRECT(nfl_game_result_header),0),FALSE)),"error")</f>
        <v/>
      </c>
      <c r="I3281" s="23" t="str">
        <f ca="1">IFERROR(IF(ISBLANK(VLOOKUP($B3281,INDIRECT(nfl_game_result),MATCH(I$1,INDIRECT(nfl_game_result_header),0),FALSE)),"",VLOOKUP($B3281,INDIRECT(nfl_game_result),MATCH(I$1,INDIRECT(nfl_game_result_header),0),FALSE)),"error")</f>
        <v/>
      </c>
      <c r="J3281" s="23" t="str">
        <f ca="1">IFERROR(IF(ISBLANK(VLOOKUP($B3281,INDIRECT(nfl_game_result),MATCH(J$1,INDIRECT(nfl_game_result_header),0),FALSE)),"",VLOOKUP($B3281,INDIRECT(nfl_game_result),MATCH(J$1,INDIRECT(nfl_game_result_header),0),FALSE)),"error")</f>
        <v/>
      </c>
      <c r="K3281" s="23" t="str">
        <f ca="1">IFERROR(IF(ISBLANK(VLOOKUP($B3281,INDIRECT(nfl_game_result),MATCH(K$1,INDIRECT(nfl_game_result_header),0),FALSE)),"",VLOOKUP($B3281,INDIRECT(nfl_game_result),MATCH(K$1,INDIRECT(nfl_game_result_header),0),FALSE)),"error")</f>
        <v/>
      </c>
      <c r="L3281" s="23" t="str">
        <f ca="1">IFERROR(IF(ISBLANK(VLOOKUP($B3281,INDIRECT(nfl_game_result),MATCH(L$1,INDIRECT(nfl_game_result_header),0),FALSE)),"",VLOOKUP($B3281,INDIRECT(nfl_game_result),MATCH(L$1,INDIRECT(nfl_game_result_header),0),FALSE)),"error")</f>
        <v/>
      </c>
      <c r="M3281" s="23" t="s">
        <v>14</v>
      </c>
      <c r="N3281">
        <v>3.5</v>
      </c>
      <c r="O3281" t="s">
        <v>123</v>
      </c>
      <c r="P3281">
        <v>0.7</v>
      </c>
      <c r="Q3281" t="s">
        <v>123</v>
      </c>
      <c r="T3281" s="23" t="s">
        <v>453</v>
      </c>
      <c r="V3281" s="23" t="s">
        <v>416</v>
      </c>
      <c r="W3281" s="23">
        <f ca="1">VALUE(LEFT(C3281, 4))</f>
        <v>2018</v>
      </c>
      <c r="X3281" s="23">
        <f ca="1">VALUE(MID(C3281,6,FIND("_",C3281,6)-6))</f>
        <v>1</v>
      </c>
      <c r="Y3281" s="23" t="str">
        <f ca="1">IF(NOT(OR(ISBLANK(D3281),ISBLANK(E3281),D3281="",E3281="")),D3281-E3281,"")</f>
        <v/>
      </c>
      <c r="Z3281" s="23">
        <f ca="1">IF(OR(NOT(ISNUMBER(D3281)),ISBLANK(D3281),D3281="",ISBLANK(N3281)),"",ABS(D3281-N3281))</f>
        <v>1</v>
      </c>
      <c r="AA3281" s="23" t="str">
        <f ca="1">IF(OR(ISBLANK(J3281),ISBLANK(O3281),J3281="",O3281=""),"",IF(J3281=O3281,1,0))</f>
        <v/>
      </c>
      <c r="AB3281" s="23" t="str">
        <f ca="1">IF(OR(ISBLANK(K3281),ISBLANK(Q3281),K3281="",Q3281=""),"",IF(K3281=Q3281,1,0))</f>
        <v/>
      </c>
      <c r="AC3281" s="23" t="str">
        <f t="shared" ca="1" si="51"/>
        <v/>
      </c>
    </row>
    <row r="3282" spans="1:29" x14ac:dyDescent="0.25">
      <c r="A3282" s="23">
        <v>3265</v>
      </c>
      <c r="B3282">
        <v>1619</v>
      </c>
      <c r="C3282" s="23" t="str">
        <f ca="1">IFERROR(VLOOKUP($B3282,INDIRECT(nfl_game_result),MATCH(C$1,INDIRECT(nfl_game_result_header),0),FALSE),"error")</f>
        <v>2018_02_BAL@CIN</v>
      </c>
      <c r="D3282" s="23" t="str">
        <f ca="1">IFERROR(IF(ISBLANK(VLOOKUP($B3282,INDIRECT(nfl_game_result),MATCH(D$1,INDIRECT(nfl_game_result_header),0),FALSE)),"",VLOOKUP($B3282,INDIRECT(nfl_game_result),MATCH(D$1,INDIRECT(nfl_game_result_header),0),FALSE)),"error")</f>
        <v/>
      </c>
      <c r="E3282" s="23" t="str">
        <f ca="1">IFERROR(IF(ISBLANK(VLOOKUP($B3282,INDIRECT(nfl_game_result),MATCH(E$1,INDIRECT(nfl_game_result_header),0),FALSE)),"",VLOOKUP($B3282,INDIRECT(nfl_game_result),MATCH(E$1,INDIRECT(nfl_game_result_header),0),FALSE)),"error")</f>
        <v/>
      </c>
      <c r="F3282" s="23" t="str">
        <f ca="1">IFERROR(IF(ISBLANK(VLOOKUP($B3282,INDIRECT(nfl_game_result),MATCH(F$1,INDIRECT(nfl_game_result_header),0),FALSE)),"",VLOOKUP($B3282,INDIRECT(nfl_game_result),MATCH(F$1,INDIRECT(nfl_game_result_header),0),FALSE)),"error")</f>
        <v/>
      </c>
      <c r="G3282" s="23" t="str">
        <f ca="1">IFERROR(IF(ISBLANK(VLOOKUP($B3282,INDIRECT(nfl_game_result),MATCH(G$1,INDIRECT(nfl_game_result_header),0),FALSE)),"",VLOOKUP($B3282,INDIRECT(nfl_game_result),MATCH(G$1,INDIRECT(nfl_game_result_header),0),FALSE)),"error")</f>
        <v/>
      </c>
      <c r="H3282" s="23" t="str">
        <f ca="1">IFERROR(IF(ISBLANK(VLOOKUP($B3282,INDIRECT(nfl_game_result),MATCH(H$1,INDIRECT(nfl_game_result_header),0),FALSE)),"",VLOOKUP($B3282,INDIRECT(nfl_game_result),MATCH(H$1,INDIRECT(nfl_game_result_header),0),FALSE)),"error")</f>
        <v/>
      </c>
      <c r="I3282" s="23" t="str">
        <f ca="1">IFERROR(IF(ISBLANK(VLOOKUP($B3282,INDIRECT(nfl_game_result),MATCH(I$1,INDIRECT(nfl_game_result_header),0),FALSE)),"",VLOOKUP($B3282,INDIRECT(nfl_game_result),MATCH(I$1,INDIRECT(nfl_game_result_header),0),FALSE)),"error")</f>
        <v/>
      </c>
      <c r="J3282" s="23" t="str">
        <f ca="1">IFERROR(IF(ISBLANK(VLOOKUP($B3282,INDIRECT(nfl_game_result),MATCH(J$1,INDIRECT(nfl_game_result_header),0),FALSE)),"",VLOOKUP($B3282,INDIRECT(nfl_game_result),MATCH(J$1,INDIRECT(nfl_game_result_header),0),FALSE)),"error")</f>
        <v/>
      </c>
      <c r="K3282" s="23" t="str">
        <f ca="1">IFERROR(IF(ISBLANK(VLOOKUP($B3282,INDIRECT(nfl_game_result),MATCH(K$1,INDIRECT(nfl_game_result_header),0),FALSE)),"",VLOOKUP($B3282,INDIRECT(nfl_game_result),MATCH(K$1,INDIRECT(nfl_game_result_header),0),FALSE)),"error")</f>
        <v/>
      </c>
      <c r="L3282" s="23" t="str">
        <f ca="1">IFERROR(IF(ISBLANK(VLOOKUP($B3282,INDIRECT(nfl_game_result),MATCH(L$1,INDIRECT(nfl_game_result_header),0),FALSE)),"",VLOOKUP($B3282,INDIRECT(nfl_game_result),MATCH(L$1,INDIRECT(nfl_game_result_header),0),FALSE)),"error")</f>
        <v/>
      </c>
      <c r="M3282" s="23" t="s">
        <v>16</v>
      </c>
      <c r="V3282" s="23" t="s">
        <v>416</v>
      </c>
      <c r="W3282" s="23">
        <f ca="1">VALUE(LEFT(C3282, 4))</f>
        <v>2018</v>
      </c>
      <c r="X3282" s="23">
        <f ca="1">VALUE(MID(C3282,6,FIND("_",C3282,6)-6))</f>
        <v>2</v>
      </c>
      <c r="Y3282" s="23" t="str">
        <f ca="1">IF(NOT(OR(ISBLANK(D3282),ISBLANK(E3282),D3282="",E3282="")),D3282-E3282,"")</f>
        <v/>
      </c>
      <c r="Z3282" s="23" t="str">
        <f ca="1">IF(OR(NOT(ISNUMBER(D3282)),ISBLANK(D3282),D3282="",ISBLANK(N3282)),"",ABS(D3282-N3282))</f>
        <v/>
      </c>
      <c r="AA3282" s="23" t="str">
        <f ca="1">IF(OR(ISBLANK(J3282),ISBLANK(O3282),J3282="",O3282=""),"",IF(J3282=O3282,1,0))</f>
        <v/>
      </c>
      <c r="AB3282" s="23" t="str">
        <f ca="1">IF(OR(ISBLANK(K3282),ISBLANK(Q3282),K3282="",Q3282=""),"",IF(K3282=Q3282,1,0))</f>
        <v/>
      </c>
      <c r="AC3282" s="23" t="str">
        <f t="shared" ca="1" si="51"/>
        <v/>
      </c>
    </row>
    <row r="3283" spans="1:29" x14ac:dyDescent="0.25">
      <c r="A3283" s="23">
        <v>3266</v>
      </c>
      <c r="B3283">
        <v>1620</v>
      </c>
      <c r="C3283" s="23" t="str">
        <f ca="1">IFERROR(VLOOKUP($B3283,INDIRECT(nfl_game_result),MATCH(C$1,INDIRECT(nfl_game_result_header),0),FALSE),"error")</f>
        <v>2018_02_MIN@GBY</v>
      </c>
      <c r="D3283" s="23" t="str">
        <f ca="1">IFERROR(IF(ISBLANK(VLOOKUP($B3283,INDIRECT(nfl_game_result),MATCH(D$1,INDIRECT(nfl_game_result_header),0),FALSE)),"",VLOOKUP($B3283,INDIRECT(nfl_game_result),MATCH(D$1,INDIRECT(nfl_game_result_header),0),FALSE)),"error")</f>
        <v/>
      </c>
      <c r="E3283" s="23" t="str">
        <f ca="1">IFERROR(IF(ISBLANK(VLOOKUP($B3283,INDIRECT(nfl_game_result),MATCH(E$1,INDIRECT(nfl_game_result_header),0),FALSE)),"",VLOOKUP($B3283,INDIRECT(nfl_game_result),MATCH(E$1,INDIRECT(nfl_game_result_header),0),FALSE)),"error")</f>
        <v/>
      </c>
      <c r="F3283" s="23" t="str">
        <f ca="1">IFERROR(IF(ISBLANK(VLOOKUP($B3283,INDIRECT(nfl_game_result),MATCH(F$1,INDIRECT(nfl_game_result_header),0),FALSE)),"",VLOOKUP($B3283,INDIRECT(nfl_game_result),MATCH(F$1,INDIRECT(nfl_game_result_header),0),FALSE)),"error")</f>
        <v/>
      </c>
      <c r="G3283" s="23" t="str">
        <f ca="1">IFERROR(IF(ISBLANK(VLOOKUP($B3283,INDIRECT(nfl_game_result),MATCH(G$1,INDIRECT(nfl_game_result_header),0),FALSE)),"",VLOOKUP($B3283,INDIRECT(nfl_game_result),MATCH(G$1,INDIRECT(nfl_game_result_header),0),FALSE)),"error")</f>
        <v/>
      </c>
      <c r="H3283" s="23" t="str">
        <f ca="1">IFERROR(IF(ISBLANK(VLOOKUP($B3283,INDIRECT(nfl_game_result),MATCH(H$1,INDIRECT(nfl_game_result_header),0),FALSE)),"",VLOOKUP($B3283,INDIRECT(nfl_game_result),MATCH(H$1,INDIRECT(nfl_game_result_header),0),FALSE)),"error")</f>
        <v/>
      </c>
      <c r="I3283" s="23" t="str">
        <f ca="1">IFERROR(IF(ISBLANK(VLOOKUP($B3283,INDIRECT(nfl_game_result),MATCH(I$1,INDIRECT(nfl_game_result_header),0),FALSE)),"",VLOOKUP($B3283,INDIRECT(nfl_game_result),MATCH(I$1,INDIRECT(nfl_game_result_header),0),FALSE)),"error")</f>
        <v/>
      </c>
      <c r="J3283" s="23" t="str">
        <f ca="1">IFERROR(IF(ISBLANK(VLOOKUP($B3283,INDIRECT(nfl_game_result),MATCH(J$1,INDIRECT(nfl_game_result_header),0),FALSE)),"",VLOOKUP($B3283,INDIRECT(nfl_game_result),MATCH(J$1,INDIRECT(nfl_game_result_header),0),FALSE)),"error")</f>
        <v/>
      </c>
      <c r="K3283" s="23" t="str">
        <f ca="1">IFERROR(IF(ISBLANK(VLOOKUP($B3283,INDIRECT(nfl_game_result),MATCH(K$1,INDIRECT(nfl_game_result_header),0),FALSE)),"",VLOOKUP($B3283,INDIRECT(nfl_game_result),MATCH(K$1,INDIRECT(nfl_game_result_header),0),FALSE)),"error")</f>
        <v/>
      </c>
      <c r="L3283" s="23" t="str">
        <f ca="1">IFERROR(IF(ISBLANK(VLOOKUP($B3283,INDIRECT(nfl_game_result),MATCH(L$1,INDIRECT(nfl_game_result_header),0),FALSE)),"",VLOOKUP($B3283,INDIRECT(nfl_game_result),MATCH(L$1,INDIRECT(nfl_game_result_header),0),FALSE)),"error")</f>
        <v/>
      </c>
      <c r="M3283" s="23" t="s">
        <v>16</v>
      </c>
      <c r="V3283" s="23" t="s">
        <v>416</v>
      </c>
      <c r="W3283" s="23">
        <f ca="1">VALUE(LEFT(C3283, 4))</f>
        <v>2018</v>
      </c>
      <c r="X3283" s="23">
        <f ca="1">VALUE(MID(C3283,6,FIND("_",C3283,6)-6))</f>
        <v>2</v>
      </c>
      <c r="Y3283" s="23" t="str">
        <f ca="1">IF(NOT(OR(ISBLANK(D3283),ISBLANK(E3283),D3283="",E3283="")),D3283-E3283,"")</f>
        <v/>
      </c>
      <c r="Z3283" s="23" t="str">
        <f ca="1">IF(OR(NOT(ISNUMBER(D3283)),ISBLANK(D3283),D3283="",ISBLANK(N3283)),"",ABS(D3283-N3283))</f>
        <v/>
      </c>
      <c r="AA3283" s="23" t="str">
        <f ca="1">IF(OR(ISBLANK(J3283),ISBLANK(O3283),J3283="",O3283=""),"",IF(J3283=O3283,1,0))</f>
        <v/>
      </c>
      <c r="AB3283" s="23" t="str">
        <f ca="1">IF(OR(ISBLANK(K3283),ISBLANK(Q3283),K3283="",Q3283=""),"",IF(K3283=Q3283,1,0))</f>
        <v/>
      </c>
      <c r="AC3283" s="23" t="str">
        <f t="shared" ca="1" si="51"/>
        <v/>
      </c>
    </row>
    <row r="3284" spans="1:29" x14ac:dyDescent="0.25">
      <c r="A3284" s="23">
        <v>3267</v>
      </c>
      <c r="B3284">
        <v>1621</v>
      </c>
      <c r="C3284" s="23" t="str">
        <f ca="1">IFERROR(VLOOKUP($B3284,INDIRECT(nfl_game_result),MATCH(C$1,INDIRECT(nfl_game_result_header),0),FALSE),"error")</f>
        <v>2018_02_CLE@NOR</v>
      </c>
      <c r="D3284" s="23" t="str">
        <f ca="1">IFERROR(IF(ISBLANK(VLOOKUP($B3284,INDIRECT(nfl_game_result),MATCH(D$1,INDIRECT(nfl_game_result_header),0),FALSE)),"",VLOOKUP($B3284,INDIRECT(nfl_game_result),MATCH(D$1,INDIRECT(nfl_game_result_header),0),FALSE)),"error")</f>
        <v/>
      </c>
      <c r="E3284" s="23" t="str">
        <f ca="1">IFERROR(IF(ISBLANK(VLOOKUP($B3284,INDIRECT(nfl_game_result),MATCH(E$1,INDIRECT(nfl_game_result_header),0),FALSE)),"",VLOOKUP($B3284,INDIRECT(nfl_game_result),MATCH(E$1,INDIRECT(nfl_game_result_header),0),FALSE)),"error")</f>
        <v/>
      </c>
      <c r="F3284" s="23" t="str">
        <f ca="1">IFERROR(IF(ISBLANK(VLOOKUP($B3284,INDIRECT(nfl_game_result),MATCH(F$1,INDIRECT(nfl_game_result_header),0),FALSE)),"",VLOOKUP($B3284,INDIRECT(nfl_game_result),MATCH(F$1,INDIRECT(nfl_game_result_header),0),FALSE)),"error")</f>
        <v/>
      </c>
      <c r="G3284" s="23" t="str">
        <f ca="1">IFERROR(IF(ISBLANK(VLOOKUP($B3284,INDIRECT(nfl_game_result),MATCH(G$1,INDIRECT(nfl_game_result_header),0),FALSE)),"",VLOOKUP($B3284,INDIRECT(nfl_game_result),MATCH(G$1,INDIRECT(nfl_game_result_header),0),FALSE)),"error")</f>
        <v/>
      </c>
      <c r="H3284" s="23" t="str">
        <f ca="1">IFERROR(IF(ISBLANK(VLOOKUP($B3284,INDIRECT(nfl_game_result),MATCH(H$1,INDIRECT(nfl_game_result_header),0),FALSE)),"",VLOOKUP($B3284,INDIRECT(nfl_game_result),MATCH(H$1,INDIRECT(nfl_game_result_header),0),FALSE)),"error")</f>
        <v/>
      </c>
      <c r="I3284" s="23" t="str">
        <f ca="1">IFERROR(IF(ISBLANK(VLOOKUP($B3284,INDIRECT(nfl_game_result),MATCH(I$1,INDIRECT(nfl_game_result_header),0),FALSE)),"",VLOOKUP($B3284,INDIRECT(nfl_game_result),MATCH(I$1,INDIRECT(nfl_game_result_header),0),FALSE)),"error")</f>
        <v/>
      </c>
      <c r="J3284" s="23" t="str">
        <f ca="1">IFERROR(IF(ISBLANK(VLOOKUP($B3284,INDIRECT(nfl_game_result),MATCH(J$1,INDIRECT(nfl_game_result_header),0),FALSE)),"",VLOOKUP($B3284,INDIRECT(nfl_game_result),MATCH(J$1,INDIRECT(nfl_game_result_header),0),FALSE)),"error")</f>
        <v/>
      </c>
      <c r="K3284" s="23" t="str">
        <f ca="1">IFERROR(IF(ISBLANK(VLOOKUP($B3284,INDIRECT(nfl_game_result),MATCH(K$1,INDIRECT(nfl_game_result_header),0),FALSE)),"",VLOOKUP($B3284,INDIRECT(nfl_game_result),MATCH(K$1,INDIRECT(nfl_game_result_header),0),FALSE)),"error")</f>
        <v/>
      </c>
      <c r="L3284" s="23" t="str">
        <f ca="1">IFERROR(IF(ISBLANK(VLOOKUP($B3284,INDIRECT(nfl_game_result),MATCH(L$1,INDIRECT(nfl_game_result_header),0),FALSE)),"",VLOOKUP($B3284,INDIRECT(nfl_game_result),MATCH(L$1,INDIRECT(nfl_game_result_header),0),FALSE)),"error")</f>
        <v/>
      </c>
      <c r="M3284" s="23" t="s">
        <v>16</v>
      </c>
      <c r="V3284" s="23" t="s">
        <v>416</v>
      </c>
      <c r="W3284" s="23">
        <f ca="1">VALUE(LEFT(C3284, 4))</f>
        <v>2018</v>
      </c>
      <c r="X3284" s="23">
        <f ca="1">VALUE(MID(C3284,6,FIND("_",C3284,6)-6))</f>
        <v>2</v>
      </c>
      <c r="Y3284" s="23" t="str">
        <f ca="1">IF(NOT(OR(ISBLANK(D3284),ISBLANK(E3284),D3284="",E3284="")),D3284-E3284,"")</f>
        <v/>
      </c>
      <c r="Z3284" s="23" t="str">
        <f ca="1">IF(OR(NOT(ISNUMBER(D3284)),ISBLANK(D3284),D3284="",ISBLANK(N3284)),"",ABS(D3284-N3284))</f>
        <v/>
      </c>
      <c r="AA3284" s="23" t="str">
        <f ca="1">IF(OR(ISBLANK(J3284),ISBLANK(O3284),J3284="",O3284=""),"",IF(J3284=O3284,1,0))</f>
        <v/>
      </c>
      <c r="AB3284" s="23" t="str">
        <f ca="1">IF(OR(ISBLANK(K3284),ISBLANK(Q3284),K3284="",Q3284=""),"",IF(K3284=Q3284,1,0))</f>
        <v/>
      </c>
      <c r="AC3284" s="23" t="str">
        <f t="shared" ca="1" si="51"/>
        <v/>
      </c>
    </row>
    <row r="3285" spans="1:29" x14ac:dyDescent="0.25">
      <c r="A3285" s="23">
        <v>3268</v>
      </c>
      <c r="B3285">
        <v>1622</v>
      </c>
      <c r="C3285" s="23" t="str">
        <f ca="1">IFERROR(VLOOKUP($B3285,INDIRECT(nfl_game_result),MATCH(C$1,INDIRECT(nfl_game_result_header),0),FALSE),"error")</f>
        <v>2018_02_MIA@NYJ</v>
      </c>
      <c r="D3285" s="23" t="str">
        <f ca="1">IFERROR(IF(ISBLANK(VLOOKUP($B3285,INDIRECT(nfl_game_result),MATCH(D$1,INDIRECT(nfl_game_result_header),0),FALSE)),"",VLOOKUP($B3285,INDIRECT(nfl_game_result),MATCH(D$1,INDIRECT(nfl_game_result_header),0),FALSE)),"error")</f>
        <v/>
      </c>
      <c r="E3285" s="23" t="str">
        <f ca="1">IFERROR(IF(ISBLANK(VLOOKUP($B3285,INDIRECT(nfl_game_result),MATCH(E$1,INDIRECT(nfl_game_result_header),0),FALSE)),"",VLOOKUP($B3285,INDIRECT(nfl_game_result),MATCH(E$1,INDIRECT(nfl_game_result_header),0),FALSE)),"error")</f>
        <v/>
      </c>
      <c r="F3285" s="23" t="str">
        <f ca="1">IFERROR(IF(ISBLANK(VLOOKUP($B3285,INDIRECT(nfl_game_result),MATCH(F$1,INDIRECT(nfl_game_result_header),0),FALSE)),"",VLOOKUP($B3285,INDIRECT(nfl_game_result),MATCH(F$1,INDIRECT(nfl_game_result_header),0),FALSE)),"error")</f>
        <v/>
      </c>
      <c r="G3285" s="23" t="str">
        <f ca="1">IFERROR(IF(ISBLANK(VLOOKUP($B3285,INDIRECT(nfl_game_result),MATCH(G$1,INDIRECT(nfl_game_result_header),0),FALSE)),"",VLOOKUP($B3285,INDIRECT(nfl_game_result),MATCH(G$1,INDIRECT(nfl_game_result_header),0),FALSE)),"error")</f>
        <v/>
      </c>
      <c r="H3285" s="23" t="str">
        <f ca="1">IFERROR(IF(ISBLANK(VLOOKUP($B3285,INDIRECT(nfl_game_result),MATCH(H$1,INDIRECT(nfl_game_result_header),0),FALSE)),"",VLOOKUP($B3285,INDIRECT(nfl_game_result),MATCH(H$1,INDIRECT(nfl_game_result_header),0),FALSE)),"error")</f>
        <v/>
      </c>
      <c r="I3285" s="23" t="str">
        <f ca="1">IFERROR(IF(ISBLANK(VLOOKUP($B3285,INDIRECT(nfl_game_result),MATCH(I$1,INDIRECT(nfl_game_result_header),0),FALSE)),"",VLOOKUP($B3285,INDIRECT(nfl_game_result),MATCH(I$1,INDIRECT(nfl_game_result_header),0),FALSE)),"error")</f>
        <v/>
      </c>
      <c r="J3285" s="23" t="str">
        <f ca="1">IFERROR(IF(ISBLANK(VLOOKUP($B3285,INDIRECT(nfl_game_result),MATCH(J$1,INDIRECT(nfl_game_result_header),0),FALSE)),"",VLOOKUP($B3285,INDIRECT(nfl_game_result),MATCH(J$1,INDIRECT(nfl_game_result_header),0),FALSE)),"error")</f>
        <v/>
      </c>
      <c r="K3285" s="23" t="str">
        <f ca="1">IFERROR(IF(ISBLANK(VLOOKUP($B3285,INDIRECT(nfl_game_result),MATCH(K$1,INDIRECT(nfl_game_result_header),0),FALSE)),"",VLOOKUP($B3285,INDIRECT(nfl_game_result),MATCH(K$1,INDIRECT(nfl_game_result_header),0),FALSE)),"error")</f>
        <v/>
      </c>
      <c r="L3285" s="23" t="str">
        <f ca="1">IFERROR(IF(ISBLANK(VLOOKUP($B3285,INDIRECT(nfl_game_result),MATCH(L$1,INDIRECT(nfl_game_result_header),0),FALSE)),"",VLOOKUP($B3285,INDIRECT(nfl_game_result),MATCH(L$1,INDIRECT(nfl_game_result_header),0),FALSE)),"error")</f>
        <v/>
      </c>
      <c r="M3285" s="23" t="s">
        <v>16</v>
      </c>
      <c r="V3285" s="23" t="s">
        <v>416</v>
      </c>
      <c r="W3285" s="23">
        <f ca="1">VALUE(LEFT(C3285, 4))</f>
        <v>2018</v>
      </c>
      <c r="X3285" s="23">
        <f ca="1">VALUE(MID(C3285,6,FIND("_",C3285,6)-6))</f>
        <v>2</v>
      </c>
      <c r="Y3285" s="23" t="str">
        <f ca="1">IF(NOT(OR(ISBLANK(D3285),ISBLANK(E3285),D3285="",E3285="")),D3285-E3285,"")</f>
        <v/>
      </c>
      <c r="Z3285" s="23" t="str">
        <f ca="1">IF(OR(NOT(ISNUMBER(D3285)),ISBLANK(D3285),D3285="",ISBLANK(N3285)),"",ABS(D3285-N3285))</f>
        <v/>
      </c>
      <c r="AA3285" s="23" t="str">
        <f ca="1">IF(OR(ISBLANK(J3285),ISBLANK(O3285),J3285="",O3285=""),"",IF(J3285=O3285,1,0))</f>
        <v/>
      </c>
      <c r="AB3285" s="23" t="str">
        <f ca="1">IF(OR(ISBLANK(K3285),ISBLANK(Q3285),K3285="",Q3285=""),"",IF(K3285=Q3285,1,0))</f>
        <v/>
      </c>
      <c r="AC3285" s="23" t="str">
        <f t="shared" ca="1" si="51"/>
        <v/>
      </c>
    </row>
    <row r="3286" spans="1:29" x14ac:dyDescent="0.25">
      <c r="A3286" s="23">
        <v>3269</v>
      </c>
      <c r="B3286">
        <v>1623</v>
      </c>
      <c r="C3286" s="23" t="str">
        <f ca="1">IFERROR(VLOOKUP($B3286,INDIRECT(nfl_game_result),MATCH(C$1,INDIRECT(nfl_game_result_header),0),FALSE),"error")</f>
        <v>2018_02_LAC@BUF</v>
      </c>
      <c r="D3286" s="23" t="str">
        <f ca="1">IFERROR(IF(ISBLANK(VLOOKUP($B3286,INDIRECT(nfl_game_result),MATCH(D$1,INDIRECT(nfl_game_result_header),0),FALSE)),"",VLOOKUP($B3286,INDIRECT(nfl_game_result),MATCH(D$1,INDIRECT(nfl_game_result_header),0),FALSE)),"error")</f>
        <v/>
      </c>
      <c r="E3286" s="23" t="str">
        <f ca="1">IFERROR(IF(ISBLANK(VLOOKUP($B3286,INDIRECT(nfl_game_result),MATCH(E$1,INDIRECT(nfl_game_result_header),0),FALSE)),"",VLOOKUP($B3286,INDIRECT(nfl_game_result),MATCH(E$1,INDIRECT(nfl_game_result_header),0),FALSE)),"error")</f>
        <v/>
      </c>
      <c r="F3286" s="23" t="str">
        <f ca="1">IFERROR(IF(ISBLANK(VLOOKUP($B3286,INDIRECT(nfl_game_result),MATCH(F$1,INDIRECT(nfl_game_result_header),0),FALSE)),"",VLOOKUP($B3286,INDIRECT(nfl_game_result),MATCH(F$1,INDIRECT(nfl_game_result_header),0),FALSE)),"error")</f>
        <v/>
      </c>
      <c r="G3286" s="23" t="str">
        <f ca="1">IFERROR(IF(ISBLANK(VLOOKUP($B3286,INDIRECT(nfl_game_result),MATCH(G$1,INDIRECT(nfl_game_result_header),0),FALSE)),"",VLOOKUP($B3286,INDIRECT(nfl_game_result),MATCH(G$1,INDIRECT(nfl_game_result_header),0),FALSE)),"error")</f>
        <v/>
      </c>
      <c r="H3286" s="23" t="str">
        <f ca="1">IFERROR(IF(ISBLANK(VLOOKUP($B3286,INDIRECT(nfl_game_result),MATCH(H$1,INDIRECT(nfl_game_result_header),0),FALSE)),"",VLOOKUP($B3286,INDIRECT(nfl_game_result),MATCH(H$1,INDIRECT(nfl_game_result_header),0),FALSE)),"error")</f>
        <v/>
      </c>
      <c r="I3286" s="23" t="str">
        <f ca="1">IFERROR(IF(ISBLANK(VLOOKUP($B3286,INDIRECT(nfl_game_result),MATCH(I$1,INDIRECT(nfl_game_result_header),0),FALSE)),"",VLOOKUP($B3286,INDIRECT(nfl_game_result),MATCH(I$1,INDIRECT(nfl_game_result_header),0),FALSE)),"error")</f>
        <v/>
      </c>
      <c r="J3286" s="23" t="str">
        <f ca="1">IFERROR(IF(ISBLANK(VLOOKUP($B3286,INDIRECT(nfl_game_result),MATCH(J$1,INDIRECT(nfl_game_result_header),0),FALSE)),"",VLOOKUP($B3286,INDIRECT(nfl_game_result),MATCH(J$1,INDIRECT(nfl_game_result_header),0),FALSE)),"error")</f>
        <v/>
      </c>
      <c r="K3286" s="23" t="str">
        <f ca="1">IFERROR(IF(ISBLANK(VLOOKUP($B3286,INDIRECT(nfl_game_result),MATCH(K$1,INDIRECT(nfl_game_result_header),0),FALSE)),"",VLOOKUP($B3286,INDIRECT(nfl_game_result),MATCH(K$1,INDIRECT(nfl_game_result_header),0),FALSE)),"error")</f>
        <v/>
      </c>
      <c r="L3286" s="23" t="str">
        <f ca="1">IFERROR(IF(ISBLANK(VLOOKUP($B3286,INDIRECT(nfl_game_result),MATCH(L$1,INDIRECT(nfl_game_result_header),0),FALSE)),"",VLOOKUP($B3286,INDIRECT(nfl_game_result),MATCH(L$1,INDIRECT(nfl_game_result_header),0),FALSE)),"error")</f>
        <v/>
      </c>
      <c r="M3286" s="23" t="s">
        <v>16</v>
      </c>
      <c r="V3286" s="23" t="s">
        <v>416</v>
      </c>
      <c r="W3286" s="23">
        <f ca="1">VALUE(LEFT(C3286, 4))</f>
        <v>2018</v>
      </c>
      <c r="X3286" s="23">
        <f ca="1">VALUE(MID(C3286,6,FIND("_",C3286,6)-6))</f>
        <v>2</v>
      </c>
      <c r="Y3286" s="23" t="str">
        <f ca="1">IF(NOT(OR(ISBLANK(D3286),ISBLANK(E3286),D3286="",E3286="")),D3286-E3286,"")</f>
        <v/>
      </c>
      <c r="Z3286" s="23" t="str">
        <f ca="1">IF(OR(NOT(ISNUMBER(D3286)),ISBLANK(D3286),D3286="",ISBLANK(N3286)),"",ABS(D3286-N3286))</f>
        <v/>
      </c>
      <c r="AA3286" s="23" t="str">
        <f ca="1">IF(OR(ISBLANK(J3286),ISBLANK(O3286),J3286="",O3286=""),"",IF(J3286=O3286,1,0))</f>
        <v/>
      </c>
      <c r="AB3286" s="23" t="str">
        <f ca="1">IF(OR(ISBLANK(K3286),ISBLANK(Q3286),K3286="",Q3286=""),"",IF(K3286=Q3286,1,0))</f>
        <v/>
      </c>
      <c r="AC3286" s="23" t="str">
        <f t="shared" ca="1" si="51"/>
        <v/>
      </c>
    </row>
    <row r="3287" spans="1:29" x14ac:dyDescent="0.25">
      <c r="A3287" s="23">
        <v>3270</v>
      </c>
      <c r="B3287">
        <v>1624</v>
      </c>
      <c r="C3287" s="23" t="str">
        <f ca="1">IFERROR(VLOOKUP($B3287,INDIRECT(nfl_game_result),MATCH(C$1,INDIRECT(nfl_game_result_header),0),FALSE),"error")</f>
        <v>2018_02_CAR@ATL</v>
      </c>
      <c r="D3287" s="23" t="str">
        <f ca="1">IFERROR(IF(ISBLANK(VLOOKUP($B3287,INDIRECT(nfl_game_result),MATCH(D$1,INDIRECT(nfl_game_result_header),0),FALSE)),"",VLOOKUP($B3287,INDIRECT(nfl_game_result),MATCH(D$1,INDIRECT(nfl_game_result_header),0),FALSE)),"error")</f>
        <v/>
      </c>
      <c r="E3287" s="23" t="str">
        <f ca="1">IFERROR(IF(ISBLANK(VLOOKUP($B3287,INDIRECT(nfl_game_result),MATCH(E$1,INDIRECT(nfl_game_result_header),0),FALSE)),"",VLOOKUP($B3287,INDIRECT(nfl_game_result),MATCH(E$1,INDIRECT(nfl_game_result_header),0),FALSE)),"error")</f>
        <v/>
      </c>
      <c r="F3287" s="23" t="str">
        <f ca="1">IFERROR(IF(ISBLANK(VLOOKUP($B3287,INDIRECT(nfl_game_result),MATCH(F$1,INDIRECT(nfl_game_result_header),0),FALSE)),"",VLOOKUP($B3287,INDIRECT(nfl_game_result),MATCH(F$1,INDIRECT(nfl_game_result_header),0),FALSE)),"error")</f>
        <v/>
      </c>
      <c r="G3287" s="23" t="str">
        <f ca="1">IFERROR(IF(ISBLANK(VLOOKUP($B3287,INDIRECT(nfl_game_result),MATCH(G$1,INDIRECT(nfl_game_result_header),0),FALSE)),"",VLOOKUP($B3287,INDIRECT(nfl_game_result),MATCH(G$1,INDIRECT(nfl_game_result_header),0),FALSE)),"error")</f>
        <v/>
      </c>
      <c r="H3287" s="23" t="str">
        <f ca="1">IFERROR(IF(ISBLANK(VLOOKUP($B3287,INDIRECT(nfl_game_result),MATCH(H$1,INDIRECT(nfl_game_result_header),0),FALSE)),"",VLOOKUP($B3287,INDIRECT(nfl_game_result),MATCH(H$1,INDIRECT(nfl_game_result_header),0),FALSE)),"error")</f>
        <v/>
      </c>
      <c r="I3287" s="23" t="str">
        <f ca="1">IFERROR(IF(ISBLANK(VLOOKUP($B3287,INDIRECT(nfl_game_result),MATCH(I$1,INDIRECT(nfl_game_result_header),0),FALSE)),"",VLOOKUP($B3287,INDIRECT(nfl_game_result),MATCH(I$1,INDIRECT(nfl_game_result_header),0),FALSE)),"error")</f>
        <v/>
      </c>
      <c r="J3287" s="23" t="str">
        <f ca="1">IFERROR(IF(ISBLANK(VLOOKUP($B3287,INDIRECT(nfl_game_result),MATCH(J$1,INDIRECT(nfl_game_result_header),0),FALSE)),"",VLOOKUP($B3287,INDIRECT(nfl_game_result),MATCH(J$1,INDIRECT(nfl_game_result_header),0),FALSE)),"error")</f>
        <v/>
      </c>
      <c r="K3287" s="23" t="str">
        <f ca="1">IFERROR(IF(ISBLANK(VLOOKUP($B3287,INDIRECT(nfl_game_result),MATCH(K$1,INDIRECT(nfl_game_result_header),0),FALSE)),"",VLOOKUP($B3287,INDIRECT(nfl_game_result),MATCH(K$1,INDIRECT(nfl_game_result_header),0),FALSE)),"error")</f>
        <v/>
      </c>
      <c r="L3287" s="23" t="str">
        <f ca="1">IFERROR(IF(ISBLANK(VLOOKUP($B3287,INDIRECT(nfl_game_result),MATCH(L$1,INDIRECT(nfl_game_result_header),0),FALSE)),"",VLOOKUP($B3287,INDIRECT(nfl_game_result),MATCH(L$1,INDIRECT(nfl_game_result_header),0),FALSE)),"error")</f>
        <v/>
      </c>
      <c r="M3287" s="23" t="s">
        <v>16</v>
      </c>
      <c r="V3287" s="23" t="s">
        <v>416</v>
      </c>
      <c r="W3287" s="23">
        <f ca="1">VALUE(LEFT(C3287, 4))</f>
        <v>2018</v>
      </c>
      <c r="X3287" s="23">
        <f ca="1">VALUE(MID(C3287,6,FIND("_",C3287,6)-6))</f>
        <v>2</v>
      </c>
      <c r="Y3287" s="23" t="str">
        <f ca="1">IF(NOT(OR(ISBLANK(D3287),ISBLANK(E3287),D3287="",E3287="")),D3287-E3287,"")</f>
        <v/>
      </c>
      <c r="Z3287" s="23" t="str">
        <f ca="1">IF(OR(NOT(ISNUMBER(D3287)),ISBLANK(D3287),D3287="",ISBLANK(N3287)),"",ABS(D3287-N3287))</f>
        <v/>
      </c>
      <c r="AA3287" s="23" t="str">
        <f ca="1">IF(OR(ISBLANK(J3287),ISBLANK(O3287),J3287="",O3287=""),"",IF(J3287=O3287,1,0))</f>
        <v/>
      </c>
      <c r="AB3287" s="23" t="str">
        <f ca="1">IF(OR(ISBLANK(K3287),ISBLANK(Q3287),K3287="",Q3287=""),"",IF(K3287=Q3287,1,0))</f>
        <v/>
      </c>
      <c r="AC3287" s="23" t="str">
        <f t="shared" ca="1" si="51"/>
        <v/>
      </c>
    </row>
    <row r="3288" spans="1:29" x14ac:dyDescent="0.25">
      <c r="A3288" s="23">
        <v>3271</v>
      </c>
      <c r="B3288">
        <v>1625</v>
      </c>
      <c r="C3288" s="23" t="str">
        <f ca="1">IFERROR(VLOOKUP($B3288,INDIRECT(nfl_game_result),MATCH(C$1,INDIRECT(nfl_game_result_header),0),FALSE),"error")</f>
        <v>2018_02_KCY@PIT</v>
      </c>
      <c r="D3288" s="23" t="str">
        <f ca="1">IFERROR(IF(ISBLANK(VLOOKUP($B3288,INDIRECT(nfl_game_result),MATCH(D$1,INDIRECT(nfl_game_result_header),0),FALSE)),"",VLOOKUP($B3288,INDIRECT(nfl_game_result),MATCH(D$1,INDIRECT(nfl_game_result_header),0),FALSE)),"error")</f>
        <v/>
      </c>
      <c r="E3288" s="23" t="str">
        <f ca="1">IFERROR(IF(ISBLANK(VLOOKUP($B3288,INDIRECT(nfl_game_result),MATCH(E$1,INDIRECT(nfl_game_result_header),0),FALSE)),"",VLOOKUP($B3288,INDIRECT(nfl_game_result),MATCH(E$1,INDIRECT(nfl_game_result_header),0),FALSE)),"error")</f>
        <v/>
      </c>
      <c r="F3288" s="23" t="str">
        <f ca="1">IFERROR(IF(ISBLANK(VLOOKUP($B3288,INDIRECT(nfl_game_result),MATCH(F$1,INDIRECT(nfl_game_result_header),0),FALSE)),"",VLOOKUP($B3288,INDIRECT(nfl_game_result),MATCH(F$1,INDIRECT(nfl_game_result_header),0),FALSE)),"error")</f>
        <v/>
      </c>
      <c r="G3288" s="23" t="str">
        <f ca="1">IFERROR(IF(ISBLANK(VLOOKUP($B3288,INDIRECT(nfl_game_result),MATCH(G$1,INDIRECT(nfl_game_result_header),0),FALSE)),"",VLOOKUP($B3288,INDIRECT(nfl_game_result),MATCH(G$1,INDIRECT(nfl_game_result_header),0),FALSE)),"error")</f>
        <v/>
      </c>
      <c r="H3288" s="23" t="str">
        <f ca="1">IFERROR(IF(ISBLANK(VLOOKUP($B3288,INDIRECT(nfl_game_result),MATCH(H$1,INDIRECT(nfl_game_result_header),0),FALSE)),"",VLOOKUP($B3288,INDIRECT(nfl_game_result),MATCH(H$1,INDIRECT(nfl_game_result_header),0),FALSE)),"error")</f>
        <v/>
      </c>
      <c r="I3288" s="23" t="str">
        <f ca="1">IFERROR(IF(ISBLANK(VLOOKUP($B3288,INDIRECT(nfl_game_result),MATCH(I$1,INDIRECT(nfl_game_result_header),0),FALSE)),"",VLOOKUP($B3288,INDIRECT(nfl_game_result),MATCH(I$1,INDIRECT(nfl_game_result_header),0),FALSE)),"error")</f>
        <v/>
      </c>
      <c r="J3288" s="23" t="str">
        <f ca="1">IFERROR(IF(ISBLANK(VLOOKUP($B3288,INDIRECT(nfl_game_result),MATCH(J$1,INDIRECT(nfl_game_result_header),0),FALSE)),"",VLOOKUP($B3288,INDIRECT(nfl_game_result),MATCH(J$1,INDIRECT(nfl_game_result_header),0),FALSE)),"error")</f>
        <v/>
      </c>
      <c r="K3288" s="23" t="str">
        <f ca="1">IFERROR(IF(ISBLANK(VLOOKUP($B3288,INDIRECT(nfl_game_result),MATCH(K$1,INDIRECT(nfl_game_result_header),0),FALSE)),"",VLOOKUP($B3288,INDIRECT(nfl_game_result),MATCH(K$1,INDIRECT(nfl_game_result_header),0),FALSE)),"error")</f>
        <v/>
      </c>
      <c r="L3288" s="23" t="str">
        <f ca="1">IFERROR(IF(ISBLANK(VLOOKUP($B3288,INDIRECT(nfl_game_result),MATCH(L$1,INDIRECT(nfl_game_result_header),0),FALSE)),"",VLOOKUP($B3288,INDIRECT(nfl_game_result),MATCH(L$1,INDIRECT(nfl_game_result_header),0),FALSE)),"error")</f>
        <v/>
      </c>
      <c r="M3288" s="23" t="s">
        <v>16</v>
      </c>
      <c r="V3288" s="23" t="s">
        <v>416</v>
      </c>
      <c r="W3288" s="23">
        <f ca="1">VALUE(LEFT(C3288, 4))</f>
        <v>2018</v>
      </c>
      <c r="X3288" s="23">
        <f ca="1">VALUE(MID(C3288,6,FIND("_",C3288,6)-6))</f>
        <v>2</v>
      </c>
      <c r="Y3288" s="23" t="str">
        <f ca="1">IF(NOT(OR(ISBLANK(D3288),ISBLANK(E3288),D3288="",E3288="")),D3288-E3288,"")</f>
        <v/>
      </c>
      <c r="Z3288" s="23" t="str">
        <f ca="1">IF(OR(NOT(ISNUMBER(D3288)),ISBLANK(D3288),D3288="",ISBLANK(N3288)),"",ABS(D3288-N3288))</f>
        <v/>
      </c>
      <c r="AA3288" s="23" t="str">
        <f ca="1">IF(OR(ISBLANK(J3288),ISBLANK(O3288),J3288="",O3288=""),"",IF(J3288=O3288,1,0))</f>
        <v/>
      </c>
      <c r="AB3288" s="23" t="str">
        <f ca="1">IF(OR(ISBLANK(K3288),ISBLANK(Q3288),K3288="",Q3288=""),"",IF(K3288=Q3288,1,0))</f>
        <v/>
      </c>
      <c r="AC3288" s="23" t="str">
        <f t="shared" ca="1" si="51"/>
        <v/>
      </c>
    </row>
    <row r="3289" spans="1:29" x14ac:dyDescent="0.25">
      <c r="A3289" s="23">
        <v>3272</v>
      </c>
      <c r="B3289">
        <v>1626</v>
      </c>
      <c r="C3289" s="23" t="str">
        <f ca="1">IFERROR(VLOOKUP($B3289,INDIRECT(nfl_game_result),MATCH(C$1,INDIRECT(nfl_game_result_header),0),FALSE),"error")</f>
        <v>2018_02_IND@WAS</v>
      </c>
      <c r="D3289" s="23" t="str">
        <f ca="1">IFERROR(IF(ISBLANK(VLOOKUP($B3289,INDIRECT(nfl_game_result),MATCH(D$1,INDIRECT(nfl_game_result_header),0),FALSE)),"",VLOOKUP($B3289,INDIRECT(nfl_game_result),MATCH(D$1,INDIRECT(nfl_game_result_header),0),FALSE)),"error")</f>
        <v/>
      </c>
      <c r="E3289" s="23" t="str">
        <f ca="1">IFERROR(IF(ISBLANK(VLOOKUP($B3289,INDIRECT(nfl_game_result),MATCH(E$1,INDIRECT(nfl_game_result_header),0),FALSE)),"",VLOOKUP($B3289,INDIRECT(nfl_game_result),MATCH(E$1,INDIRECT(nfl_game_result_header),0),FALSE)),"error")</f>
        <v/>
      </c>
      <c r="F3289" s="23" t="str">
        <f ca="1">IFERROR(IF(ISBLANK(VLOOKUP($B3289,INDIRECT(nfl_game_result),MATCH(F$1,INDIRECT(nfl_game_result_header),0),FALSE)),"",VLOOKUP($B3289,INDIRECT(nfl_game_result),MATCH(F$1,INDIRECT(nfl_game_result_header),0),FALSE)),"error")</f>
        <v/>
      </c>
      <c r="G3289" s="23" t="str">
        <f ca="1">IFERROR(IF(ISBLANK(VLOOKUP($B3289,INDIRECT(nfl_game_result),MATCH(G$1,INDIRECT(nfl_game_result_header),0),FALSE)),"",VLOOKUP($B3289,INDIRECT(nfl_game_result),MATCH(G$1,INDIRECT(nfl_game_result_header),0),FALSE)),"error")</f>
        <v/>
      </c>
      <c r="H3289" s="23" t="str">
        <f ca="1">IFERROR(IF(ISBLANK(VLOOKUP($B3289,INDIRECT(nfl_game_result),MATCH(H$1,INDIRECT(nfl_game_result_header),0),FALSE)),"",VLOOKUP($B3289,INDIRECT(nfl_game_result),MATCH(H$1,INDIRECT(nfl_game_result_header),0),FALSE)),"error")</f>
        <v/>
      </c>
      <c r="I3289" s="23" t="str">
        <f ca="1">IFERROR(IF(ISBLANK(VLOOKUP($B3289,INDIRECT(nfl_game_result),MATCH(I$1,INDIRECT(nfl_game_result_header),0),FALSE)),"",VLOOKUP($B3289,INDIRECT(nfl_game_result),MATCH(I$1,INDIRECT(nfl_game_result_header),0),FALSE)),"error")</f>
        <v/>
      </c>
      <c r="J3289" s="23" t="str">
        <f ca="1">IFERROR(IF(ISBLANK(VLOOKUP($B3289,INDIRECT(nfl_game_result),MATCH(J$1,INDIRECT(nfl_game_result_header),0),FALSE)),"",VLOOKUP($B3289,INDIRECT(nfl_game_result),MATCH(J$1,INDIRECT(nfl_game_result_header),0),FALSE)),"error")</f>
        <v/>
      </c>
      <c r="K3289" s="23" t="str">
        <f ca="1">IFERROR(IF(ISBLANK(VLOOKUP($B3289,INDIRECT(nfl_game_result),MATCH(K$1,INDIRECT(nfl_game_result_header),0),FALSE)),"",VLOOKUP($B3289,INDIRECT(nfl_game_result),MATCH(K$1,INDIRECT(nfl_game_result_header),0),FALSE)),"error")</f>
        <v/>
      </c>
      <c r="L3289" s="23" t="str">
        <f ca="1">IFERROR(IF(ISBLANK(VLOOKUP($B3289,INDIRECT(nfl_game_result),MATCH(L$1,INDIRECT(nfl_game_result_header),0),FALSE)),"",VLOOKUP($B3289,INDIRECT(nfl_game_result),MATCH(L$1,INDIRECT(nfl_game_result_header),0),FALSE)),"error")</f>
        <v/>
      </c>
      <c r="M3289" s="23" t="s">
        <v>16</v>
      </c>
      <c r="V3289" s="23" t="s">
        <v>416</v>
      </c>
      <c r="W3289" s="23">
        <f ca="1">VALUE(LEFT(C3289, 4))</f>
        <v>2018</v>
      </c>
      <c r="X3289" s="23">
        <f ca="1">VALUE(MID(C3289,6,FIND("_",C3289,6)-6))</f>
        <v>2</v>
      </c>
      <c r="Y3289" s="23" t="str">
        <f ca="1">IF(NOT(OR(ISBLANK(D3289),ISBLANK(E3289),D3289="",E3289="")),D3289-E3289,"")</f>
        <v/>
      </c>
      <c r="Z3289" s="23" t="str">
        <f ca="1">IF(OR(NOT(ISNUMBER(D3289)),ISBLANK(D3289),D3289="",ISBLANK(N3289)),"",ABS(D3289-N3289))</f>
        <v/>
      </c>
      <c r="AA3289" s="23" t="str">
        <f ca="1">IF(OR(ISBLANK(J3289),ISBLANK(O3289),J3289="",O3289=""),"",IF(J3289=O3289,1,0))</f>
        <v/>
      </c>
      <c r="AB3289" s="23" t="str">
        <f ca="1">IF(OR(ISBLANK(K3289),ISBLANK(Q3289),K3289="",Q3289=""),"",IF(K3289=Q3289,1,0))</f>
        <v/>
      </c>
      <c r="AC3289" s="23" t="str">
        <f t="shared" ca="1" si="51"/>
        <v/>
      </c>
    </row>
    <row r="3290" spans="1:29" x14ac:dyDescent="0.25">
      <c r="A3290" s="23">
        <v>3273</v>
      </c>
      <c r="B3290">
        <v>1627</v>
      </c>
      <c r="C3290" s="23" t="str">
        <f ca="1">IFERROR(VLOOKUP($B3290,INDIRECT(nfl_game_result),MATCH(C$1,INDIRECT(nfl_game_result_header),0),FALSE),"error")</f>
        <v>2018_02_HOU@TEN</v>
      </c>
      <c r="D3290" s="23" t="str">
        <f ca="1">IFERROR(IF(ISBLANK(VLOOKUP($B3290,INDIRECT(nfl_game_result),MATCH(D$1,INDIRECT(nfl_game_result_header),0),FALSE)),"",VLOOKUP($B3290,INDIRECT(nfl_game_result),MATCH(D$1,INDIRECT(nfl_game_result_header),0),FALSE)),"error")</f>
        <v/>
      </c>
      <c r="E3290" s="23" t="str">
        <f ca="1">IFERROR(IF(ISBLANK(VLOOKUP($B3290,INDIRECT(nfl_game_result),MATCH(E$1,INDIRECT(nfl_game_result_header),0),FALSE)),"",VLOOKUP($B3290,INDIRECT(nfl_game_result),MATCH(E$1,INDIRECT(nfl_game_result_header),0),FALSE)),"error")</f>
        <v/>
      </c>
      <c r="F3290" s="23" t="str">
        <f ca="1">IFERROR(IF(ISBLANK(VLOOKUP($B3290,INDIRECT(nfl_game_result),MATCH(F$1,INDIRECT(nfl_game_result_header),0),FALSE)),"",VLOOKUP($B3290,INDIRECT(nfl_game_result),MATCH(F$1,INDIRECT(nfl_game_result_header),0),FALSE)),"error")</f>
        <v/>
      </c>
      <c r="G3290" s="23" t="str">
        <f ca="1">IFERROR(IF(ISBLANK(VLOOKUP($B3290,INDIRECT(nfl_game_result),MATCH(G$1,INDIRECT(nfl_game_result_header),0),FALSE)),"",VLOOKUP($B3290,INDIRECT(nfl_game_result),MATCH(G$1,INDIRECT(nfl_game_result_header),0),FALSE)),"error")</f>
        <v/>
      </c>
      <c r="H3290" s="23" t="str">
        <f ca="1">IFERROR(IF(ISBLANK(VLOOKUP($B3290,INDIRECT(nfl_game_result),MATCH(H$1,INDIRECT(nfl_game_result_header),0),FALSE)),"",VLOOKUP($B3290,INDIRECT(nfl_game_result),MATCH(H$1,INDIRECT(nfl_game_result_header),0),FALSE)),"error")</f>
        <v/>
      </c>
      <c r="I3290" s="23" t="str">
        <f ca="1">IFERROR(IF(ISBLANK(VLOOKUP($B3290,INDIRECT(nfl_game_result),MATCH(I$1,INDIRECT(nfl_game_result_header),0),FALSE)),"",VLOOKUP($B3290,INDIRECT(nfl_game_result),MATCH(I$1,INDIRECT(nfl_game_result_header),0),FALSE)),"error")</f>
        <v/>
      </c>
      <c r="J3290" s="23" t="str">
        <f ca="1">IFERROR(IF(ISBLANK(VLOOKUP($B3290,INDIRECT(nfl_game_result),MATCH(J$1,INDIRECT(nfl_game_result_header),0),FALSE)),"",VLOOKUP($B3290,INDIRECT(nfl_game_result),MATCH(J$1,INDIRECT(nfl_game_result_header),0),FALSE)),"error")</f>
        <v/>
      </c>
      <c r="K3290" s="23" t="str">
        <f ca="1">IFERROR(IF(ISBLANK(VLOOKUP($B3290,INDIRECT(nfl_game_result),MATCH(K$1,INDIRECT(nfl_game_result_header),0),FALSE)),"",VLOOKUP($B3290,INDIRECT(nfl_game_result),MATCH(K$1,INDIRECT(nfl_game_result_header),0),FALSE)),"error")</f>
        <v/>
      </c>
      <c r="L3290" s="23" t="str">
        <f ca="1">IFERROR(IF(ISBLANK(VLOOKUP($B3290,INDIRECT(nfl_game_result),MATCH(L$1,INDIRECT(nfl_game_result_header),0),FALSE)),"",VLOOKUP($B3290,INDIRECT(nfl_game_result),MATCH(L$1,INDIRECT(nfl_game_result_header),0),FALSE)),"error")</f>
        <v/>
      </c>
      <c r="M3290" s="23" t="s">
        <v>16</v>
      </c>
      <c r="V3290" s="23" t="s">
        <v>416</v>
      </c>
      <c r="W3290" s="23">
        <f ca="1">VALUE(LEFT(C3290, 4))</f>
        <v>2018</v>
      </c>
      <c r="X3290" s="23">
        <f ca="1">VALUE(MID(C3290,6,FIND("_",C3290,6)-6))</f>
        <v>2</v>
      </c>
      <c r="Y3290" s="23" t="str">
        <f ca="1">IF(NOT(OR(ISBLANK(D3290),ISBLANK(E3290),D3290="",E3290="")),D3290-E3290,"")</f>
        <v/>
      </c>
      <c r="Z3290" s="23" t="str">
        <f ca="1">IF(OR(NOT(ISNUMBER(D3290)),ISBLANK(D3290),D3290="",ISBLANK(N3290)),"",ABS(D3290-N3290))</f>
        <v/>
      </c>
      <c r="AA3290" s="23" t="str">
        <f ca="1">IF(OR(ISBLANK(J3290),ISBLANK(O3290),J3290="",O3290=""),"",IF(J3290=O3290,1,0))</f>
        <v/>
      </c>
      <c r="AB3290" s="23" t="str">
        <f ca="1">IF(OR(ISBLANK(K3290),ISBLANK(Q3290),K3290="",Q3290=""),"",IF(K3290=Q3290,1,0))</f>
        <v/>
      </c>
      <c r="AC3290" s="23" t="str">
        <f t="shared" ca="1" si="51"/>
        <v/>
      </c>
    </row>
    <row r="3291" spans="1:29" x14ac:dyDescent="0.25">
      <c r="A3291" s="23">
        <v>3274</v>
      </c>
      <c r="B3291">
        <v>1628</v>
      </c>
      <c r="C3291" s="23" t="str">
        <f ca="1">IFERROR(VLOOKUP($B3291,INDIRECT(nfl_game_result),MATCH(C$1,INDIRECT(nfl_game_result_header),0),FALSE),"error")</f>
        <v>2018_02_PHI@TBY</v>
      </c>
      <c r="D3291" s="23" t="str">
        <f ca="1">IFERROR(IF(ISBLANK(VLOOKUP($B3291,INDIRECT(nfl_game_result),MATCH(D$1,INDIRECT(nfl_game_result_header),0),FALSE)),"",VLOOKUP($B3291,INDIRECT(nfl_game_result),MATCH(D$1,INDIRECT(nfl_game_result_header),0),FALSE)),"error")</f>
        <v/>
      </c>
      <c r="E3291" s="23" t="str">
        <f ca="1">IFERROR(IF(ISBLANK(VLOOKUP($B3291,INDIRECT(nfl_game_result),MATCH(E$1,INDIRECT(nfl_game_result_header),0),FALSE)),"",VLOOKUP($B3291,INDIRECT(nfl_game_result),MATCH(E$1,INDIRECT(nfl_game_result_header),0),FALSE)),"error")</f>
        <v/>
      </c>
      <c r="F3291" s="23" t="str">
        <f ca="1">IFERROR(IF(ISBLANK(VLOOKUP($B3291,INDIRECT(nfl_game_result),MATCH(F$1,INDIRECT(nfl_game_result_header),0),FALSE)),"",VLOOKUP($B3291,INDIRECT(nfl_game_result),MATCH(F$1,INDIRECT(nfl_game_result_header),0),FALSE)),"error")</f>
        <v/>
      </c>
      <c r="G3291" s="23" t="str">
        <f ca="1">IFERROR(IF(ISBLANK(VLOOKUP($B3291,INDIRECT(nfl_game_result),MATCH(G$1,INDIRECT(nfl_game_result_header),0),FALSE)),"",VLOOKUP($B3291,INDIRECT(nfl_game_result),MATCH(G$1,INDIRECT(nfl_game_result_header),0),FALSE)),"error")</f>
        <v/>
      </c>
      <c r="H3291" s="23" t="str">
        <f ca="1">IFERROR(IF(ISBLANK(VLOOKUP($B3291,INDIRECT(nfl_game_result),MATCH(H$1,INDIRECT(nfl_game_result_header),0),FALSE)),"",VLOOKUP($B3291,INDIRECT(nfl_game_result),MATCH(H$1,INDIRECT(nfl_game_result_header),0),FALSE)),"error")</f>
        <v/>
      </c>
      <c r="I3291" s="23" t="str">
        <f ca="1">IFERROR(IF(ISBLANK(VLOOKUP($B3291,INDIRECT(nfl_game_result),MATCH(I$1,INDIRECT(nfl_game_result_header),0),FALSE)),"",VLOOKUP($B3291,INDIRECT(nfl_game_result),MATCH(I$1,INDIRECT(nfl_game_result_header),0),FALSE)),"error")</f>
        <v/>
      </c>
      <c r="J3291" s="23" t="str">
        <f ca="1">IFERROR(IF(ISBLANK(VLOOKUP($B3291,INDIRECT(nfl_game_result),MATCH(J$1,INDIRECT(nfl_game_result_header),0),FALSE)),"",VLOOKUP($B3291,INDIRECT(nfl_game_result),MATCH(J$1,INDIRECT(nfl_game_result_header),0),FALSE)),"error")</f>
        <v/>
      </c>
      <c r="K3291" s="23" t="str">
        <f ca="1">IFERROR(IF(ISBLANK(VLOOKUP($B3291,INDIRECT(nfl_game_result),MATCH(K$1,INDIRECT(nfl_game_result_header),0),FALSE)),"",VLOOKUP($B3291,INDIRECT(nfl_game_result),MATCH(K$1,INDIRECT(nfl_game_result_header),0),FALSE)),"error")</f>
        <v/>
      </c>
      <c r="L3291" s="23" t="str">
        <f ca="1">IFERROR(IF(ISBLANK(VLOOKUP($B3291,INDIRECT(nfl_game_result),MATCH(L$1,INDIRECT(nfl_game_result_header),0),FALSE)),"",VLOOKUP($B3291,INDIRECT(nfl_game_result),MATCH(L$1,INDIRECT(nfl_game_result_header),0),FALSE)),"error")</f>
        <v/>
      </c>
      <c r="M3291" s="23" t="s">
        <v>16</v>
      </c>
      <c r="V3291" s="23" t="s">
        <v>416</v>
      </c>
      <c r="W3291" s="23">
        <f ca="1">VALUE(LEFT(C3291, 4))</f>
        <v>2018</v>
      </c>
      <c r="X3291" s="23">
        <f ca="1">VALUE(MID(C3291,6,FIND("_",C3291,6)-6))</f>
        <v>2</v>
      </c>
      <c r="Y3291" s="23" t="str">
        <f ca="1">IF(NOT(OR(ISBLANK(D3291),ISBLANK(E3291),D3291="",E3291="")),D3291-E3291,"")</f>
        <v/>
      </c>
      <c r="Z3291" s="23" t="str">
        <f ca="1">IF(OR(NOT(ISNUMBER(D3291)),ISBLANK(D3291),D3291="",ISBLANK(N3291)),"",ABS(D3291-N3291))</f>
        <v/>
      </c>
      <c r="AA3291" s="23" t="str">
        <f ca="1">IF(OR(ISBLANK(J3291),ISBLANK(O3291),J3291="",O3291=""),"",IF(J3291=O3291,1,0))</f>
        <v/>
      </c>
      <c r="AB3291" s="23" t="str">
        <f ca="1">IF(OR(ISBLANK(K3291),ISBLANK(Q3291),K3291="",Q3291=""),"",IF(K3291=Q3291,1,0))</f>
        <v/>
      </c>
      <c r="AC3291" s="23" t="str">
        <f t="shared" ca="1" si="51"/>
        <v/>
      </c>
    </row>
    <row r="3292" spans="1:29" x14ac:dyDescent="0.25">
      <c r="A3292" s="23">
        <v>3275</v>
      </c>
      <c r="B3292">
        <v>1629</v>
      </c>
      <c r="C3292" s="23" t="str">
        <f ca="1">IFERROR(VLOOKUP($B3292,INDIRECT(nfl_game_result),MATCH(C$1,INDIRECT(nfl_game_result_header),0),FALSE),"error")</f>
        <v>2018_02_DET@SFO</v>
      </c>
      <c r="D3292" s="23" t="str">
        <f ca="1">IFERROR(IF(ISBLANK(VLOOKUP($B3292,INDIRECT(nfl_game_result),MATCH(D$1,INDIRECT(nfl_game_result_header),0),FALSE)),"",VLOOKUP($B3292,INDIRECT(nfl_game_result),MATCH(D$1,INDIRECT(nfl_game_result_header),0),FALSE)),"error")</f>
        <v/>
      </c>
      <c r="E3292" s="23" t="str">
        <f ca="1">IFERROR(IF(ISBLANK(VLOOKUP($B3292,INDIRECT(nfl_game_result),MATCH(E$1,INDIRECT(nfl_game_result_header),0),FALSE)),"",VLOOKUP($B3292,INDIRECT(nfl_game_result),MATCH(E$1,INDIRECT(nfl_game_result_header),0),FALSE)),"error")</f>
        <v/>
      </c>
      <c r="F3292" s="23" t="str">
        <f ca="1">IFERROR(IF(ISBLANK(VLOOKUP($B3292,INDIRECT(nfl_game_result),MATCH(F$1,INDIRECT(nfl_game_result_header),0),FALSE)),"",VLOOKUP($B3292,INDIRECT(nfl_game_result),MATCH(F$1,INDIRECT(nfl_game_result_header),0),FALSE)),"error")</f>
        <v/>
      </c>
      <c r="G3292" s="23" t="str">
        <f ca="1">IFERROR(IF(ISBLANK(VLOOKUP($B3292,INDIRECT(nfl_game_result),MATCH(G$1,INDIRECT(nfl_game_result_header),0),FALSE)),"",VLOOKUP($B3292,INDIRECT(nfl_game_result),MATCH(G$1,INDIRECT(nfl_game_result_header),0),FALSE)),"error")</f>
        <v/>
      </c>
      <c r="H3292" s="23" t="str">
        <f ca="1">IFERROR(IF(ISBLANK(VLOOKUP($B3292,INDIRECT(nfl_game_result),MATCH(H$1,INDIRECT(nfl_game_result_header),0),FALSE)),"",VLOOKUP($B3292,INDIRECT(nfl_game_result),MATCH(H$1,INDIRECT(nfl_game_result_header),0),FALSE)),"error")</f>
        <v/>
      </c>
      <c r="I3292" s="23" t="str">
        <f ca="1">IFERROR(IF(ISBLANK(VLOOKUP($B3292,INDIRECT(nfl_game_result),MATCH(I$1,INDIRECT(nfl_game_result_header),0),FALSE)),"",VLOOKUP($B3292,INDIRECT(nfl_game_result),MATCH(I$1,INDIRECT(nfl_game_result_header),0),FALSE)),"error")</f>
        <v/>
      </c>
      <c r="J3292" s="23" t="str">
        <f ca="1">IFERROR(IF(ISBLANK(VLOOKUP($B3292,INDIRECT(nfl_game_result),MATCH(J$1,INDIRECT(nfl_game_result_header),0),FALSE)),"",VLOOKUP($B3292,INDIRECT(nfl_game_result),MATCH(J$1,INDIRECT(nfl_game_result_header),0),FALSE)),"error")</f>
        <v/>
      </c>
      <c r="K3292" s="23" t="str">
        <f ca="1">IFERROR(IF(ISBLANK(VLOOKUP($B3292,INDIRECT(nfl_game_result),MATCH(K$1,INDIRECT(nfl_game_result_header),0),FALSE)),"",VLOOKUP($B3292,INDIRECT(nfl_game_result),MATCH(K$1,INDIRECT(nfl_game_result_header),0),FALSE)),"error")</f>
        <v/>
      </c>
      <c r="L3292" s="23" t="str">
        <f ca="1">IFERROR(IF(ISBLANK(VLOOKUP($B3292,INDIRECT(nfl_game_result),MATCH(L$1,INDIRECT(nfl_game_result_header),0),FALSE)),"",VLOOKUP($B3292,INDIRECT(nfl_game_result),MATCH(L$1,INDIRECT(nfl_game_result_header),0),FALSE)),"error")</f>
        <v/>
      </c>
      <c r="M3292" s="23" t="s">
        <v>16</v>
      </c>
      <c r="V3292" s="23" t="s">
        <v>416</v>
      </c>
      <c r="W3292" s="23">
        <f ca="1">VALUE(LEFT(C3292, 4))</f>
        <v>2018</v>
      </c>
      <c r="X3292" s="23">
        <f ca="1">VALUE(MID(C3292,6,FIND("_",C3292,6)-6))</f>
        <v>2</v>
      </c>
      <c r="Y3292" s="23" t="str">
        <f ca="1">IF(NOT(OR(ISBLANK(D3292),ISBLANK(E3292),D3292="",E3292="")),D3292-E3292,"")</f>
        <v/>
      </c>
      <c r="Z3292" s="23" t="str">
        <f ca="1">IF(OR(NOT(ISNUMBER(D3292)),ISBLANK(D3292),D3292="",ISBLANK(N3292)),"",ABS(D3292-N3292))</f>
        <v/>
      </c>
      <c r="AA3292" s="23" t="str">
        <f ca="1">IF(OR(ISBLANK(J3292),ISBLANK(O3292),J3292="",O3292=""),"",IF(J3292=O3292,1,0))</f>
        <v/>
      </c>
      <c r="AB3292" s="23" t="str">
        <f ca="1">IF(OR(ISBLANK(K3292),ISBLANK(Q3292),K3292="",Q3292=""),"",IF(K3292=Q3292,1,0))</f>
        <v/>
      </c>
      <c r="AC3292" s="23" t="str">
        <f t="shared" ca="1" si="51"/>
        <v/>
      </c>
    </row>
    <row r="3293" spans="1:29" x14ac:dyDescent="0.25">
      <c r="A3293" s="23">
        <v>3276</v>
      </c>
      <c r="B3293">
        <v>1630</v>
      </c>
      <c r="C3293" s="23" t="str">
        <f ca="1">IFERROR(VLOOKUP($B3293,INDIRECT(nfl_game_result),MATCH(C$1,INDIRECT(nfl_game_result_header),0),FALSE),"error")</f>
        <v>2018_02_ARI@LAR</v>
      </c>
      <c r="D3293" s="23" t="str">
        <f ca="1">IFERROR(IF(ISBLANK(VLOOKUP($B3293,INDIRECT(nfl_game_result),MATCH(D$1,INDIRECT(nfl_game_result_header),0),FALSE)),"",VLOOKUP($B3293,INDIRECT(nfl_game_result),MATCH(D$1,INDIRECT(nfl_game_result_header),0),FALSE)),"error")</f>
        <v/>
      </c>
      <c r="E3293" s="23" t="str">
        <f ca="1">IFERROR(IF(ISBLANK(VLOOKUP($B3293,INDIRECT(nfl_game_result),MATCH(E$1,INDIRECT(nfl_game_result_header),0),FALSE)),"",VLOOKUP($B3293,INDIRECT(nfl_game_result),MATCH(E$1,INDIRECT(nfl_game_result_header),0),FALSE)),"error")</f>
        <v/>
      </c>
      <c r="F3293" s="23" t="str">
        <f ca="1">IFERROR(IF(ISBLANK(VLOOKUP($B3293,INDIRECT(nfl_game_result),MATCH(F$1,INDIRECT(nfl_game_result_header),0),FALSE)),"",VLOOKUP($B3293,INDIRECT(nfl_game_result),MATCH(F$1,INDIRECT(nfl_game_result_header),0),FALSE)),"error")</f>
        <v/>
      </c>
      <c r="G3293" s="23" t="str">
        <f ca="1">IFERROR(IF(ISBLANK(VLOOKUP($B3293,INDIRECT(nfl_game_result),MATCH(G$1,INDIRECT(nfl_game_result_header),0),FALSE)),"",VLOOKUP($B3293,INDIRECT(nfl_game_result),MATCH(G$1,INDIRECT(nfl_game_result_header),0),FALSE)),"error")</f>
        <v/>
      </c>
      <c r="H3293" s="23" t="str">
        <f ca="1">IFERROR(IF(ISBLANK(VLOOKUP($B3293,INDIRECT(nfl_game_result),MATCH(H$1,INDIRECT(nfl_game_result_header),0),FALSE)),"",VLOOKUP($B3293,INDIRECT(nfl_game_result),MATCH(H$1,INDIRECT(nfl_game_result_header),0),FALSE)),"error")</f>
        <v/>
      </c>
      <c r="I3293" s="23" t="str">
        <f ca="1">IFERROR(IF(ISBLANK(VLOOKUP($B3293,INDIRECT(nfl_game_result),MATCH(I$1,INDIRECT(nfl_game_result_header),0),FALSE)),"",VLOOKUP($B3293,INDIRECT(nfl_game_result),MATCH(I$1,INDIRECT(nfl_game_result_header),0),FALSE)),"error")</f>
        <v/>
      </c>
      <c r="J3293" s="23" t="str">
        <f ca="1">IFERROR(IF(ISBLANK(VLOOKUP($B3293,INDIRECT(nfl_game_result),MATCH(J$1,INDIRECT(nfl_game_result_header),0),FALSE)),"",VLOOKUP($B3293,INDIRECT(nfl_game_result),MATCH(J$1,INDIRECT(nfl_game_result_header),0),FALSE)),"error")</f>
        <v/>
      </c>
      <c r="K3293" s="23" t="str">
        <f ca="1">IFERROR(IF(ISBLANK(VLOOKUP($B3293,INDIRECT(nfl_game_result),MATCH(K$1,INDIRECT(nfl_game_result_header),0),FALSE)),"",VLOOKUP($B3293,INDIRECT(nfl_game_result),MATCH(K$1,INDIRECT(nfl_game_result_header),0),FALSE)),"error")</f>
        <v/>
      </c>
      <c r="L3293" s="23" t="str">
        <f ca="1">IFERROR(IF(ISBLANK(VLOOKUP($B3293,INDIRECT(nfl_game_result),MATCH(L$1,INDIRECT(nfl_game_result_header),0),FALSE)),"",VLOOKUP($B3293,INDIRECT(nfl_game_result),MATCH(L$1,INDIRECT(nfl_game_result_header),0),FALSE)),"error")</f>
        <v/>
      </c>
      <c r="M3293" s="23" t="s">
        <v>16</v>
      </c>
      <c r="V3293" s="23" t="s">
        <v>416</v>
      </c>
      <c r="W3293" s="23">
        <f ca="1">VALUE(LEFT(C3293, 4))</f>
        <v>2018</v>
      </c>
      <c r="X3293" s="23">
        <f ca="1">VALUE(MID(C3293,6,FIND("_",C3293,6)-6))</f>
        <v>2</v>
      </c>
      <c r="Y3293" s="23" t="str">
        <f ca="1">IF(NOT(OR(ISBLANK(D3293),ISBLANK(E3293),D3293="",E3293="")),D3293-E3293,"")</f>
        <v/>
      </c>
      <c r="Z3293" s="23" t="str">
        <f ca="1">IF(OR(NOT(ISNUMBER(D3293)),ISBLANK(D3293),D3293="",ISBLANK(N3293)),"",ABS(D3293-N3293))</f>
        <v/>
      </c>
      <c r="AA3293" s="23" t="str">
        <f ca="1">IF(OR(ISBLANK(J3293),ISBLANK(O3293),J3293="",O3293=""),"",IF(J3293=O3293,1,0))</f>
        <v/>
      </c>
      <c r="AB3293" s="23" t="str">
        <f ca="1">IF(OR(ISBLANK(K3293),ISBLANK(Q3293),K3293="",Q3293=""),"",IF(K3293=Q3293,1,0))</f>
        <v/>
      </c>
      <c r="AC3293" s="23" t="str">
        <f t="shared" ca="1" si="51"/>
        <v/>
      </c>
    </row>
    <row r="3294" spans="1:29" x14ac:dyDescent="0.25">
      <c r="A3294" s="23">
        <v>3277</v>
      </c>
      <c r="B3294">
        <v>1631</v>
      </c>
      <c r="C3294" s="23" t="str">
        <f ca="1">IFERROR(VLOOKUP($B3294,INDIRECT(nfl_game_result),MATCH(C$1,INDIRECT(nfl_game_result_header),0),FALSE),"error")</f>
        <v>2018_02_OAK@DEN</v>
      </c>
      <c r="D3294" s="23" t="str">
        <f ca="1">IFERROR(IF(ISBLANK(VLOOKUP($B3294,INDIRECT(nfl_game_result),MATCH(D$1,INDIRECT(nfl_game_result_header),0),FALSE)),"",VLOOKUP($B3294,INDIRECT(nfl_game_result),MATCH(D$1,INDIRECT(nfl_game_result_header),0),FALSE)),"error")</f>
        <v/>
      </c>
      <c r="E3294" s="23" t="str">
        <f ca="1">IFERROR(IF(ISBLANK(VLOOKUP($B3294,INDIRECT(nfl_game_result),MATCH(E$1,INDIRECT(nfl_game_result_header),0),FALSE)),"",VLOOKUP($B3294,INDIRECT(nfl_game_result),MATCH(E$1,INDIRECT(nfl_game_result_header),0),FALSE)),"error")</f>
        <v/>
      </c>
      <c r="F3294" s="23" t="str">
        <f ca="1">IFERROR(IF(ISBLANK(VLOOKUP($B3294,INDIRECT(nfl_game_result),MATCH(F$1,INDIRECT(nfl_game_result_header),0),FALSE)),"",VLOOKUP($B3294,INDIRECT(nfl_game_result),MATCH(F$1,INDIRECT(nfl_game_result_header),0),FALSE)),"error")</f>
        <v/>
      </c>
      <c r="G3294" s="23" t="str">
        <f ca="1">IFERROR(IF(ISBLANK(VLOOKUP($B3294,INDIRECT(nfl_game_result),MATCH(G$1,INDIRECT(nfl_game_result_header),0),FALSE)),"",VLOOKUP($B3294,INDIRECT(nfl_game_result),MATCH(G$1,INDIRECT(nfl_game_result_header),0),FALSE)),"error")</f>
        <v/>
      </c>
      <c r="H3294" s="23" t="str">
        <f ca="1">IFERROR(IF(ISBLANK(VLOOKUP($B3294,INDIRECT(nfl_game_result),MATCH(H$1,INDIRECT(nfl_game_result_header),0),FALSE)),"",VLOOKUP($B3294,INDIRECT(nfl_game_result),MATCH(H$1,INDIRECT(nfl_game_result_header),0),FALSE)),"error")</f>
        <v/>
      </c>
      <c r="I3294" s="23" t="str">
        <f ca="1">IFERROR(IF(ISBLANK(VLOOKUP($B3294,INDIRECT(nfl_game_result),MATCH(I$1,INDIRECT(nfl_game_result_header),0),FALSE)),"",VLOOKUP($B3294,INDIRECT(nfl_game_result),MATCH(I$1,INDIRECT(nfl_game_result_header),0),FALSE)),"error")</f>
        <v/>
      </c>
      <c r="J3294" s="23" t="str">
        <f ca="1">IFERROR(IF(ISBLANK(VLOOKUP($B3294,INDIRECT(nfl_game_result),MATCH(J$1,INDIRECT(nfl_game_result_header),0),FALSE)),"",VLOOKUP($B3294,INDIRECT(nfl_game_result),MATCH(J$1,INDIRECT(nfl_game_result_header),0),FALSE)),"error")</f>
        <v/>
      </c>
      <c r="K3294" s="23" t="str">
        <f ca="1">IFERROR(IF(ISBLANK(VLOOKUP($B3294,INDIRECT(nfl_game_result),MATCH(K$1,INDIRECT(nfl_game_result_header),0),FALSE)),"",VLOOKUP($B3294,INDIRECT(nfl_game_result),MATCH(K$1,INDIRECT(nfl_game_result_header),0),FALSE)),"error")</f>
        <v/>
      </c>
      <c r="L3294" s="23" t="str">
        <f ca="1">IFERROR(IF(ISBLANK(VLOOKUP($B3294,INDIRECT(nfl_game_result),MATCH(L$1,INDIRECT(nfl_game_result_header),0),FALSE)),"",VLOOKUP($B3294,INDIRECT(nfl_game_result),MATCH(L$1,INDIRECT(nfl_game_result_header),0),FALSE)),"error")</f>
        <v/>
      </c>
      <c r="M3294" s="23" t="s">
        <v>16</v>
      </c>
      <c r="V3294" s="23" t="s">
        <v>416</v>
      </c>
      <c r="W3294" s="23">
        <f ca="1">VALUE(LEFT(C3294, 4))</f>
        <v>2018</v>
      </c>
      <c r="X3294" s="23">
        <f ca="1">VALUE(MID(C3294,6,FIND("_",C3294,6)-6))</f>
        <v>2</v>
      </c>
      <c r="Y3294" s="23" t="str">
        <f ca="1">IF(NOT(OR(ISBLANK(D3294),ISBLANK(E3294),D3294="",E3294="")),D3294-E3294,"")</f>
        <v/>
      </c>
      <c r="Z3294" s="23" t="str">
        <f ca="1">IF(OR(NOT(ISNUMBER(D3294)),ISBLANK(D3294),D3294="",ISBLANK(N3294)),"",ABS(D3294-N3294))</f>
        <v/>
      </c>
      <c r="AA3294" s="23" t="str">
        <f ca="1">IF(OR(ISBLANK(J3294),ISBLANK(O3294),J3294="",O3294=""),"",IF(J3294=O3294,1,0))</f>
        <v/>
      </c>
      <c r="AB3294" s="23" t="str">
        <f ca="1">IF(OR(ISBLANK(K3294),ISBLANK(Q3294),K3294="",Q3294=""),"",IF(K3294=Q3294,1,0))</f>
        <v/>
      </c>
      <c r="AC3294" s="23" t="str">
        <f t="shared" ca="1" si="51"/>
        <v/>
      </c>
    </row>
    <row r="3295" spans="1:29" x14ac:dyDescent="0.25">
      <c r="A3295" s="23">
        <v>3278</v>
      </c>
      <c r="B3295">
        <v>1632</v>
      </c>
      <c r="C3295" s="23" t="str">
        <f ca="1">IFERROR(VLOOKUP($B3295,INDIRECT(nfl_game_result),MATCH(C$1,INDIRECT(nfl_game_result_header),0),FALSE),"error")</f>
        <v>2018_02_NWE@JAX</v>
      </c>
      <c r="D3295" s="23" t="str">
        <f ca="1">IFERROR(IF(ISBLANK(VLOOKUP($B3295,INDIRECT(nfl_game_result),MATCH(D$1,INDIRECT(nfl_game_result_header),0),FALSE)),"",VLOOKUP($B3295,INDIRECT(nfl_game_result),MATCH(D$1,INDIRECT(nfl_game_result_header),0),FALSE)),"error")</f>
        <v/>
      </c>
      <c r="E3295" s="23" t="str">
        <f ca="1">IFERROR(IF(ISBLANK(VLOOKUP($B3295,INDIRECT(nfl_game_result),MATCH(E$1,INDIRECT(nfl_game_result_header),0),FALSE)),"",VLOOKUP($B3295,INDIRECT(nfl_game_result),MATCH(E$1,INDIRECT(nfl_game_result_header),0),FALSE)),"error")</f>
        <v/>
      </c>
      <c r="F3295" s="23" t="str">
        <f ca="1">IFERROR(IF(ISBLANK(VLOOKUP($B3295,INDIRECT(nfl_game_result),MATCH(F$1,INDIRECT(nfl_game_result_header),0),FALSE)),"",VLOOKUP($B3295,INDIRECT(nfl_game_result),MATCH(F$1,INDIRECT(nfl_game_result_header),0),FALSE)),"error")</f>
        <v/>
      </c>
      <c r="G3295" s="23" t="str">
        <f ca="1">IFERROR(IF(ISBLANK(VLOOKUP($B3295,INDIRECT(nfl_game_result),MATCH(G$1,INDIRECT(nfl_game_result_header),0),FALSE)),"",VLOOKUP($B3295,INDIRECT(nfl_game_result),MATCH(G$1,INDIRECT(nfl_game_result_header),0),FALSE)),"error")</f>
        <v/>
      </c>
      <c r="H3295" s="23" t="str">
        <f ca="1">IFERROR(IF(ISBLANK(VLOOKUP($B3295,INDIRECT(nfl_game_result),MATCH(H$1,INDIRECT(nfl_game_result_header),0),FALSE)),"",VLOOKUP($B3295,INDIRECT(nfl_game_result),MATCH(H$1,INDIRECT(nfl_game_result_header),0),FALSE)),"error")</f>
        <v/>
      </c>
      <c r="I3295" s="23" t="str">
        <f ca="1">IFERROR(IF(ISBLANK(VLOOKUP($B3295,INDIRECT(nfl_game_result),MATCH(I$1,INDIRECT(nfl_game_result_header),0),FALSE)),"",VLOOKUP($B3295,INDIRECT(nfl_game_result),MATCH(I$1,INDIRECT(nfl_game_result_header),0),FALSE)),"error")</f>
        <v/>
      </c>
      <c r="J3295" s="23" t="str">
        <f ca="1">IFERROR(IF(ISBLANK(VLOOKUP($B3295,INDIRECT(nfl_game_result),MATCH(J$1,INDIRECT(nfl_game_result_header),0),FALSE)),"",VLOOKUP($B3295,INDIRECT(nfl_game_result),MATCH(J$1,INDIRECT(nfl_game_result_header),0),FALSE)),"error")</f>
        <v/>
      </c>
      <c r="K3295" s="23" t="str">
        <f ca="1">IFERROR(IF(ISBLANK(VLOOKUP($B3295,INDIRECT(nfl_game_result),MATCH(K$1,INDIRECT(nfl_game_result_header),0),FALSE)),"",VLOOKUP($B3295,INDIRECT(nfl_game_result),MATCH(K$1,INDIRECT(nfl_game_result_header),0),FALSE)),"error")</f>
        <v/>
      </c>
      <c r="L3295" s="23" t="str">
        <f ca="1">IFERROR(IF(ISBLANK(VLOOKUP($B3295,INDIRECT(nfl_game_result),MATCH(L$1,INDIRECT(nfl_game_result_header),0),FALSE)),"",VLOOKUP($B3295,INDIRECT(nfl_game_result),MATCH(L$1,INDIRECT(nfl_game_result_header),0),FALSE)),"error")</f>
        <v/>
      </c>
      <c r="M3295" s="23" t="s">
        <v>16</v>
      </c>
      <c r="V3295" s="23" t="s">
        <v>416</v>
      </c>
      <c r="W3295" s="23">
        <f ca="1">VALUE(LEFT(C3295, 4))</f>
        <v>2018</v>
      </c>
      <c r="X3295" s="23">
        <f ca="1">VALUE(MID(C3295,6,FIND("_",C3295,6)-6))</f>
        <v>2</v>
      </c>
      <c r="Y3295" s="23" t="str">
        <f ca="1">IF(NOT(OR(ISBLANK(D3295),ISBLANK(E3295),D3295="",E3295="")),D3295-E3295,"")</f>
        <v/>
      </c>
      <c r="Z3295" s="23" t="str">
        <f ca="1">IF(OR(NOT(ISNUMBER(D3295)),ISBLANK(D3295),D3295="",ISBLANK(N3295)),"",ABS(D3295-N3295))</f>
        <v/>
      </c>
      <c r="AA3295" s="23" t="str">
        <f ca="1">IF(OR(ISBLANK(J3295),ISBLANK(O3295),J3295="",O3295=""),"",IF(J3295=O3295,1,0))</f>
        <v/>
      </c>
      <c r="AB3295" s="23" t="str">
        <f ca="1">IF(OR(ISBLANK(K3295),ISBLANK(Q3295),K3295="",Q3295=""),"",IF(K3295=Q3295,1,0))</f>
        <v/>
      </c>
      <c r="AC3295" s="23" t="str">
        <f t="shared" ca="1" si="51"/>
        <v/>
      </c>
    </row>
    <row r="3296" spans="1:29" x14ac:dyDescent="0.25">
      <c r="A3296" s="23">
        <v>3279</v>
      </c>
      <c r="B3296">
        <v>1633</v>
      </c>
      <c r="C3296" s="23" t="str">
        <f ca="1">IFERROR(VLOOKUP($B3296,INDIRECT(nfl_game_result),MATCH(C$1,INDIRECT(nfl_game_result_header),0),FALSE),"error")</f>
        <v>2018_02_NYG@DAL</v>
      </c>
      <c r="D3296" s="23" t="str">
        <f ca="1">IFERROR(IF(ISBLANK(VLOOKUP($B3296,INDIRECT(nfl_game_result),MATCH(D$1,INDIRECT(nfl_game_result_header),0),FALSE)),"",VLOOKUP($B3296,INDIRECT(nfl_game_result),MATCH(D$1,INDIRECT(nfl_game_result_header),0),FALSE)),"error")</f>
        <v/>
      </c>
      <c r="E3296" s="23" t="str">
        <f ca="1">IFERROR(IF(ISBLANK(VLOOKUP($B3296,INDIRECT(nfl_game_result),MATCH(E$1,INDIRECT(nfl_game_result_header),0),FALSE)),"",VLOOKUP($B3296,INDIRECT(nfl_game_result),MATCH(E$1,INDIRECT(nfl_game_result_header),0),FALSE)),"error")</f>
        <v/>
      </c>
      <c r="F3296" s="23" t="str">
        <f ca="1">IFERROR(IF(ISBLANK(VLOOKUP($B3296,INDIRECT(nfl_game_result),MATCH(F$1,INDIRECT(nfl_game_result_header),0),FALSE)),"",VLOOKUP($B3296,INDIRECT(nfl_game_result),MATCH(F$1,INDIRECT(nfl_game_result_header),0),FALSE)),"error")</f>
        <v/>
      </c>
      <c r="G3296" s="23" t="str">
        <f ca="1">IFERROR(IF(ISBLANK(VLOOKUP($B3296,INDIRECT(nfl_game_result),MATCH(G$1,INDIRECT(nfl_game_result_header),0),FALSE)),"",VLOOKUP($B3296,INDIRECT(nfl_game_result),MATCH(G$1,INDIRECT(nfl_game_result_header),0),FALSE)),"error")</f>
        <v/>
      </c>
      <c r="H3296" s="23" t="str">
        <f ca="1">IFERROR(IF(ISBLANK(VLOOKUP($B3296,INDIRECT(nfl_game_result),MATCH(H$1,INDIRECT(nfl_game_result_header),0),FALSE)),"",VLOOKUP($B3296,INDIRECT(nfl_game_result),MATCH(H$1,INDIRECT(nfl_game_result_header),0),FALSE)),"error")</f>
        <v/>
      </c>
      <c r="I3296" s="23" t="str">
        <f ca="1">IFERROR(IF(ISBLANK(VLOOKUP($B3296,INDIRECT(nfl_game_result),MATCH(I$1,INDIRECT(nfl_game_result_header),0),FALSE)),"",VLOOKUP($B3296,INDIRECT(nfl_game_result),MATCH(I$1,INDIRECT(nfl_game_result_header),0),FALSE)),"error")</f>
        <v/>
      </c>
      <c r="J3296" s="23" t="str">
        <f ca="1">IFERROR(IF(ISBLANK(VLOOKUP($B3296,INDIRECT(nfl_game_result),MATCH(J$1,INDIRECT(nfl_game_result_header),0),FALSE)),"",VLOOKUP($B3296,INDIRECT(nfl_game_result),MATCH(J$1,INDIRECT(nfl_game_result_header),0),FALSE)),"error")</f>
        <v/>
      </c>
      <c r="K3296" s="23" t="str">
        <f ca="1">IFERROR(IF(ISBLANK(VLOOKUP($B3296,INDIRECT(nfl_game_result),MATCH(K$1,INDIRECT(nfl_game_result_header),0),FALSE)),"",VLOOKUP($B3296,INDIRECT(nfl_game_result),MATCH(K$1,INDIRECT(nfl_game_result_header),0),FALSE)),"error")</f>
        <v/>
      </c>
      <c r="L3296" s="23" t="str">
        <f ca="1">IFERROR(IF(ISBLANK(VLOOKUP($B3296,INDIRECT(nfl_game_result),MATCH(L$1,INDIRECT(nfl_game_result_header),0),FALSE)),"",VLOOKUP($B3296,INDIRECT(nfl_game_result),MATCH(L$1,INDIRECT(nfl_game_result_header),0),FALSE)),"error")</f>
        <v/>
      </c>
      <c r="M3296" s="23" t="s">
        <v>16</v>
      </c>
      <c r="V3296" s="23" t="s">
        <v>416</v>
      </c>
      <c r="W3296" s="23">
        <f ca="1">VALUE(LEFT(C3296, 4))</f>
        <v>2018</v>
      </c>
      <c r="X3296" s="23">
        <f ca="1">VALUE(MID(C3296,6,FIND("_",C3296,6)-6))</f>
        <v>2</v>
      </c>
      <c r="Y3296" s="23" t="str">
        <f ca="1">IF(NOT(OR(ISBLANK(D3296),ISBLANK(E3296),D3296="",E3296="")),D3296-E3296,"")</f>
        <v/>
      </c>
      <c r="Z3296" s="23" t="str">
        <f ca="1">IF(OR(NOT(ISNUMBER(D3296)),ISBLANK(D3296),D3296="",ISBLANK(N3296)),"",ABS(D3296-N3296))</f>
        <v/>
      </c>
      <c r="AA3296" s="23" t="str">
        <f ca="1">IF(OR(ISBLANK(J3296),ISBLANK(O3296),J3296="",O3296=""),"",IF(J3296=O3296,1,0))</f>
        <v/>
      </c>
      <c r="AB3296" s="23" t="str">
        <f ca="1">IF(OR(ISBLANK(K3296),ISBLANK(Q3296),K3296="",Q3296=""),"",IF(K3296=Q3296,1,0))</f>
        <v/>
      </c>
      <c r="AC3296" s="23" t="str">
        <f t="shared" ca="1" si="51"/>
        <v/>
      </c>
    </row>
    <row r="3297" spans="1:29" x14ac:dyDescent="0.25">
      <c r="A3297" s="23">
        <v>3280</v>
      </c>
      <c r="B3297">
        <v>1634</v>
      </c>
      <c r="C3297" s="23" t="str">
        <f ca="1">IFERROR(VLOOKUP($B3297,INDIRECT(nfl_game_result),MATCH(C$1,INDIRECT(nfl_game_result_header),0),FALSE),"error")</f>
        <v>2018_02_SEA@CHI</v>
      </c>
      <c r="D3297" s="23" t="str">
        <f ca="1">IFERROR(IF(ISBLANK(VLOOKUP($B3297,INDIRECT(nfl_game_result),MATCH(D$1,INDIRECT(nfl_game_result_header),0),FALSE)),"",VLOOKUP($B3297,INDIRECT(nfl_game_result),MATCH(D$1,INDIRECT(nfl_game_result_header),0),FALSE)),"error")</f>
        <v/>
      </c>
      <c r="E3297" s="23" t="str">
        <f ca="1">IFERROR(IF(ISBLANK(VLOOKUP($B3297,INDIRECT(nfl_game_result),MATCH(E$1,INDIRECT(nfl_game_result_header),0),FALSE)),"",VLOOKUP($B3297,INDIRECT(nfl_game_result),MATCH(E$1,INDIRECT(nfl_game_result_header),0),FALSE)),"error")</f>
        <v/>
      </c>
      <c r="F3297" s="23" t="str">
        <f ca="1">IFERROR(IF(ISBLANK(VLOOKUP($B3297,INDIRECT(nfl_game_result),MATCH(F$1,INDIRECT(nfl_game_result_header),0),FALSE)),"",VLOOKUP($B3297,INDIRECT(nfl_game_result),MATCH(F$1,INDIRECT(nfl_game_result_header),0),FALSE)),"error")</f>
        <v/>
      </c>
      <c r="G3297" s="23" t="str">
        <f ca="1">IFERROR(IF(ISBLANK(VLOOKUP($B3297,INDIRECT(nfl_game_result),MATCH(G$1,INDIRECT(nfl_game_result_header),0),FALSE)),"",VLOOKUP($B3297,INDIRECT(nfl_game_result),MATCH(G$1,INDIRECT(nfl_game_result_header),0),FALSE)),"error")</f>
        <v/>
      </c>
      <c r="H3297" s="23" t="str">
        <f ca="1">IFERROR(IF(ISBLANK(VLOOKUP($B3297,INDIRECT(nfl_game_result),MATCH(H$1,INDIRECT(nfl_game_result_header),0),FALSE)),"",VLOOKUP($B3297,INDIRECT(nfl_game_result),MATCH(H$1,INDIRECT(nfl_game_result_header),0),FALSE)),"error")</f>
        <v/>
      </c>
      <c r="I3297" s="23" t="str">
        <f ca="1">IFERROR(IF(ISBLANK(VLOOKUP($B3297,INDIRECT(nfl_game_result),MATCH(I$1,INDIRECT(nfl_game_result_header),0),FALSE)),"",VLOOKUP($B3297,INDIRECT(nfl_game_result),MATCH(I$1,INDIRECT(nfl_game_result_header),0),FALSE)),"error")</f>
        <v/>
      </c>
      <c r="J3297" s="23" t="str">
        <f ca="1">IFERROR(IF(ISBLANK(VLOOKUP($B3297,INDIRECT(nfl_game_result),MATCH(J$1,INDIRECT(nfl_game_result_header),0),FALSE)),"",VLOOKUP($B3297,INDIRECT(nfl_game_result),MATCH(J$1,INDIRECT(nfl_game_result_header),0),FALSE)),"error")</f>
        <v/>
      </c>
      <c r="K3297" s="23" t="str">
        <f ca="1">IFERROR(IF(ISBLANK(VLOOKUP($B3297,INDIRECT(nfl_game_result),MATCH(K$1,INDIRECT(nfl_game_result_header),0),FALSE)),"",VLOOKUP($B3297,INDIRECT(nfl_game_result),MATCH(K$1,INDIRECT(nfl_game_result_header),0),FALSE)),"error")</f>
        <v/>
      </c>
      <c r="L3297" s="23" t="str">
        <f ca="1">IFERROR(IF(ISBLANK(VLOOKUP($B3297,INDIRECT(nfl_game_result),MATCH(L$1,INDIRECT(nfl_game_result_header),0),FALSE)),"",VLOOKUP($B3297,INDIRECT(nfl_game_result),MATCH(L$1,INDIRECT(nfl_game_result_header),0),FALSE)),"error")</f>
        <v/>
      </c>
      <c r="M3297" s="23" t="s">
        <v>16</v>
      </c>
      <c r="V3297" s="23" t="s">
        <v>416</v>
      </c>
      <c r="W3297" s="23">
        <f ca="1">VALUE(LEFT(C3297, 4))</f>
        <v>2018</v>
      </c>
      <c r="X3297" s="23">
        <f ca="1">VALUE(MID(C3297,6,FIND("_",C3297,6)-6))</f>
        <v>2</v>
      </c>
      <c r="Y3297" s="23" t="str">
        <f ca="1">IF(NOT(OR(ISBLANK(D3297),ISBLANK(E3297),D3297="",E3297="")),D3297-E3297,"")</f>
        <v/>
      </c>
      <c r="Z3297" s="23" t="str">
        <f ca="1">IF(OR(NOT(ISNUMBER(D3297)),ISBLANK(D3297),D3297="",ISBLANK(N3297)),"",ABS(D3297-N3297))</f>
        <v/>
      </c>
      <c r="AA3297" s="23" t="str">
        <f ca="1">IF(OR(ISBLANK(J3297),ISBLANK(O3297),J3297="",O3297=""),"",IF(J3297=O3297,1,0))</f>
        <v/>
      </c>
      <c r="AB3297" s="23" t="str">
        <f ca="1">IF(OR(ISBLANK(K3297),ISBLANK(Q3297),K3297="",Q3297=""),"",IF(K3297=Q3297,1,0))</f>
        <v/>
      </c>
      <c r="AC3297" s="23" t="str">
        <f t="shared" ca="1" si="51"/>
        <v/>
      </c>
    </row>
    <row r="3298" spans="1:29" x14ac:dyDescent="0.25">
      <c r="A3298" s="23">
        <v>3521</v>
      </c>
      <c r="B3298">
        <v>1619</v>
      </c>
      <c r="C3298" s="23" t="str">
        <f ca="1">IFERROR(VLOOKUP($B3298,INDIRECT(nfl_game_result),MATCH(C$1,INDIRECT(nfl_game_result_header),0),FALSE),"error")</f>
        <v>2018_02_BAL@CIN</v>
      </c>
      <c r="D3298" s="23" t="str">
        <f ca="1">IFERROR(IF(ISBLANK(VLOOKUP($B3298,INDIRECT(nfl_game_result),MATCH(D$1,INDIRECT(nfl_game_result_header),0),FALSE)),"",VLOOKUP($B3298,INDIRECT(nfl_game_result),MATCH(D$1,INDIRECT(nfl_game_result_header),0),FALSE)),"error")</f>
        <v/>
      </c>
      <c r="E3298" s="23" t="str">
        <f ca="1">IFERROR(IF(ISBLANK(VLOOKUP($B3298,INDIRECT(nfl_game_result),MATCH(E$1,INDIRECT(nfl_game_result_header),0),FALSE)),"",VLOOKUP($B3298,INDIRECT(nfl_game_result),MATCH(E$1,INDIRECT(nfl_game_result_header),0),FALSE)),"error")</f>
        <v/>
      </c>
      <c r="F3298" s="23" t="str">
        <f ca="1">IFERROR(IF(ISBLANK(VLOOKUP($B3298,INDIRECT(nfl_game_result),MATCH(F$1,INDIRECT(nfl_game_result_header),0),FALSE)),"",VLOOKUP($B3298,INDIRECT(nfl_game_result),MATCH(F$1,INDIRECT(nfl_game_result_header),0),FALSE)),"error")</f>
        <v/>
      </c>
      <c r="G3298" s="23" t="str">
        <f ca="1">IFERROR(IF(ISBLANK(VLOOKUP($B3298,INDIRECT(nfl_game_result),MATCH(G$1,INDIRECT(nfl_game_result_header),0),FALSE)),"",VLOOKUP($B3298,INDIRECT(nfl_game_result),MATCH(G$1,INDIRECT(nfl_game_result_header),0),FALSE)),"error")</f>
        <v/>
      </c>
      <c r="H3298" s="23" t="str">
        <f ca="1">IFERROR(IF(ISBLANK(VLOOKUP($B3298,INDIRECT(nfl_game_result),MATCH(H$1,INDIRECT(nfl_game_result_header),0),FALSE)),"",VLOOKUP($B3298,INDIRECT(nfl_game_result),MATCH(H$1,INDIRECT(nfl_game_result_header),0),FALSE)),"error")</f>
        <v/>
      </c>
      <c r="I3298" s="23" t="str">
        <f ca="1">IFERROR(IF(ISBLANK(VLOOKUP($B3298,INDIRECT(nfl_game_result),MATCH(I$1,INDIRECT(nfl_game_result_header),0),FALSE)),"",VLOOKUP($B3298,INDIRECT(nfl_game_result),MATCH(I$1,INDIRECT(nfl_game_result_header),0),FALSE)),"error")</f>
        <v/>
      </c>
      <c r="J3298" s="23" t="str">
        <f ca="1">IFERROR(IF(ISBLANK(VLOOKUP($B3298,INDIRECT(nfl_game_result),MATCH(J$1,INDIRECT(nfl_game_result_header),0),FALSE)),"",VLOOKUP($B3298,INDIRECT(nfl_game_result),MATCH(J$1,INDIRECT(nfl_game_result_header),0),FALSE)),"error")</f>
        <v/>
      </c>
      <c r="K3298" s="23" t="str">
        <f ca="1">IFERROR(IF(ISBLANK(VLOOKUP($B3298,INDIRECT(nfl_game_result),MATCH(K$1,INDIRECT(nfl_game_result_header),0),FALSE)),"",VLOOKUP($B3298,INDIRECT(nfl_game_result),MATCH(K$1,INDIRECT(nfl_game_result_header),0),FALSE)),"error")</f>
        <v/>
      </c>
      <c r="L3298" s="23" t="str">
        <f ca="1">IFERROR(IF(ISBLANK(VLOOKUP($B3298,INDIRECT(nfl_game_result),MATCH(L$1,INDIRECT(nfl_game_result_header),0),FALSE)),"",VLOOKUP($B3298,INDIRECT(nfl_game_result),MATCH(L$1,INDIRECT(nfl_game_result_header),0),FALSE)),"error")</f>
        <v/>
      </c>
      <c r="M3298" s="23" t="s">
        <v>14</v>
      </c>
      <c r="V3298" s="23" t="s">
        <v>416</v>
      </c>
      <c r="W3298" s="23">
        <f ca="1">VALUE(LEFT(C3298, 4))</f>
        <v>2018</v>
      </c>
      <c r="X3298" s="23">
        <f ca="1">VALUE(MID(C3298,6,FIND("_",C3298,6)-6))</f>
        <v>2</v>
      </c>
      <c r="Y3298" s="23" t="str">
        <f ca="1">IF(NOT(OR(ISBLANK(D3298),ISBLANK(E3298),D3298="",E3298="")),D3298-E3298,"")</f>
        <v/>
      </c>
      <c r="Z3298" s="23" t="str">
        <f ca="1">IF(OR(NOT(ISNUMBER(D3298)),ISBLANK(D3298),D3298="",ISBLANK(N3298)),"",ABS(D3298-N3298))</f>
        <v/>
      </c>
      <c r="AA3298" s="23" t="str">
        <f ca="1">IF(OR(ISBLANK(J3298),ISBLANK(O3298),J3298="",O3298=""),"",IF(J3298=O3298,1,0))</f>
        <v/>
      </c>
      <c r="AB3298" s="23" t="str">
        <f ca="1">IF(OR(ISBLANK(K3298),ISBLANK(Q3298),K3298="",Q3298=""),"",IF(K3298=Q3298,1,0))</f>
        <v/>
      </c>
      <c r="AC3298" s="23" t="str">
        <f t="shared" ca="1" si="51"/>
        <v/>
      </c>
    </row>
    <row r="3299" spans="1:29" x14ac:dyDescent="0.25">
      <c r="A3299" s="23">
        <v>3522</v>
      </c>
      <c r="B3299">
        <v>1620</v>
      </c>
      <c r="C3299" s="23" t="str">
        <f ca="1">IFERROR(VLOOKUP($B3299,INDIRECT(nfl_game_result),MATCH(C$1,INDIRECT(nfl_game_result_header),0),FALSE),"error")</f>
        <v>2018_02_MIN@GBY</v>
      </c>
      <c r="D3299" s="23" t="str">
        <f ca="1">IFERROR(IF(ISBLANK(VLOOKUP($B3299,INDIRECT(nfl_game_result),MATCH(D$1,INDIRECT(nfl_game_result_header),0),FALSE)),"",VLOOKUP($B3299,INDIRECT(nfl_game_result),MATCH(D$1,INDIRECT(nfl_game_result_header),0),FALSE)),"error")</f>
        <v/>
      </c>
      <c r="E3299" s="23" t="str">
        <f ca="1">IFERROR(IF(ISBLANK(VLOOKUP($B3299,INDIRECT(nfl_game_result),MATCH(E$1,INDIRECT(nfl_game_result_header),0),FALSE)),"",VLOOKUP($B3299,INDIRECT(nfl_game_result),MATCH(E$1,INDIRECT(nfl_game_result_header),0),FALSE)),"error")</f>
        <v/>
      </c>
      <c r="F3299" s="23" t="str">
        <f ca="1">IFERROR(IF(ISBLANK(VLOOKUP($B3299,INDIRECT(nfl_game_result),MATCH(F$1,INDIRECT(nfl_game_result_header),0),FALSE)),"",VLOOKUP($B3299,INDIRECT(nfl_game_result),MATCH(F$1,INDIRECT(nfl_game_result_header),0),FALSE)),"error")</f>
        <v/>
      </c>
      <c r="G3299" s="23" t="str">
        <f ca="1">IFERROR(IF(ISBLANK(VLOOKUP($B3299,INDIRECT(nfl_game_result),MATCH(G$1,INDIRECT(nfl_game_result_header),0),FALSE)),"",VLOOKUP($B3299,INDIRECT(nfl_game_result),MATCH(G$1,INDIRECT(nfl_game_result_header),0),FALSE)),"error")</f>
        <v/>
      </c>
      <c r="H3299" s="23" t="str">
        <f ca="1">IFERROR(IF(ISBLANK(VLOOKUP($B3299,INDIRECT(nfl_game_result),MATCH(H$1,INDIRECT(nfl_game_result_header),0),FALSE)),"",VLOOKUP($B3299,INDIRECT(nfl_game_result),MATCH(H$1,INDIRECT(nfl_game_result_header),0),FALSE)),"error")</f>
        <v/>
      </c>
      <c r="I3299" s="23" t="str">
        <f ca="1">IFERROR(IF(ISBLANK(VLOOKUP($B3299,INDIRECT(nfl_game_result),MATCH(I$1,INDIRECT(nfl_game_result_header),0),FALSE)),"",VLOOKUP($B3299,INDIRECT(nfl_game_result),MATCH(I$1,INDIRECT(nfl_game_result_header),0),FALSE)),"error")</f>
        <v/>
      </c>
      <c r="J3299" s="23" t="str">
        <f ca="1">IFERROR(IF(ISBLANK(VLOOKUP($B3299,INDIRECT(nfl_game_result),MATCH(J$1,INDIRECT(nfl_game_result_header),0),FALSE)),"",VLOOKUP($B3299,INDIRECT(nfl_game_result),MATCH(J$1,INDIRECT(nfl_game_result_header),0),FALSE)),"error")</f>
        <v/>
      </c>
      <c r="K3299" s="23" t="str">
        <f ca="1">IFERROR(IF(ISBLANK(VLOOKUP($B3299,INDIRECT(nfl_game_result),MATCH(K$1,INDIRECT(nfl_game_result_header),0),FALSE)),"",VLOOKUP($B3299,INDIRECT(nfl_game_result),MATCH(K$1,INDIRECT(nfl_game_result_header),0),FALSE)),"error")</f>
        <v/>
      </c>
      <c r="L3299" s="23" t="str">
        <f ca="1">IFERROR(IF(ISBLANK(VLOOKUP($B3299,INDIRECT(nfl_game_result),MATCH(L$1,INDIRECT(nfl_game_result_header),0),FALSE)),"",VLOOKUP($B3299,INDIRECT(nfl_game_result),MATCH(L$1,INDIRECT(nfl_game_result_header),0),FALSE)),"error")</f>
        <v/>
      </c>
      <c r="M3299" s="23" t="s">
        <v>14</v>
      </c>
      <c r="V3299" s="23" t="s">
        <v>416</v>
      </c>
      <c r="W3299" s="23">
        <f ca="1">VALUE(LEFT(C3299, 4))</f>
        <v>2018</v>
      </c>
      <c r="X3299" s="23">
        <f ca="1">VALUE(MID(C3299,6,FIND("_",C3299,6)-6))</f>
        <v>2</v>
      </c>
      <c r="Y3299" s="23" t="str">
        <f ca="1">IF(NOT(OR(ISBLANK(D3299),ISBLANK(E3299),D3299="",E3299="")),D3299-E3299,"")</f>
        <v/>
      </c>
      <c r="Z3299" s="23" t="str">
        <f ca="1">IF(OR(NOT(ISNUMBER(D3299)),ISBLANK(D3299),D3299="",ISBLANK(N3299)),"",ABS(D3299-N3299))</f>
        <v/>
      </c>
      <c r="AA3299" s="23" t="str">
        <f ca="1">IF(OR(ISBLANK(J3299),ISBLANK(O3299),J3299="",O3299=""),"",IF(J3299=O3299,1,0))</f>
        <v/>
      </c>
      <c r="AB3299" s="23" t="str">
        <f ca="1">IF(OR(ISBLANK(K3299),ISBLANK(Q3299),K3299="",Q3299=""),"",IF(K3299=Q3299,1,0))</f>
        <v/>
      </c>
      <c r="AC3299" s="23" t="str">
        <f t="shared" ca="1" si="51"/>
        <v/>
      </c>
    </row>
    <row r="3300" spans="1:29" x14ac:dyDescent="0.25">
      <c r="A3300" s="23">
        <v>3523</v>
      </c>
      <c r="B3300">
        <v>1621</v>
      </c>
      <c r="C3300" s="23" t="str">
        <f ca="1">IFERROR(VLOOKUP($B3300,INDIRECT(nfl_game_result),MATCH(C$1,INDIRECT(nfl_game_result_header),0),FALSE),"error")</f>
        <v>2018_02_CLE@NOR</v>
      </c>
      <c r="D3300" s="23" t="str">
        <f ca="1">IFERROR(IF(ISBLANK(VLOOKUP($B3300,INDIRECT(nfl_game_result),MATCH(D$1,INDIRECT(nfl_game_result_header),0),FALSE)),"",VLOOKUP($B3300,INDIRECT(nfl_game_result),MATCH(D$1,INDIRECT(nfl_game_result_header),0),FALSE)),"error")</f>
        <v/>
      </c>
      <c r="E3300" s="23" t="str">
        <f ca="1">IFERROR(IF(ISBLANK(VLOOKUP($B3300,INDIRECT(nfl_game_result),MATCH(E$1,INDIRECT(nfl_game_result_header),0),FALSE)),"",VLOOKUP($B3300,INDIRECT(nfl_game_result),MATCH(E$1,INDIRECT(nfl_game_result_header),0),FALSE)),"error")</f>
        <v/>
      </c>
      <c r="F3300" s="23" t="str">
        <f ca="1">IFERROR(IF(ISBLANK(VLOOKUP($B3300,INDIRECT(nfl_game_result),MATCH(F$1,INDIRECT(nfl_game_result_header),0),FALSE)),"",VLOOKUP($B3300,INDIRECT(nfl_game_result),MATCH(F$1,INDIRECT(nfl_game_result_header),0),FALSE)),"error")</f>
        <v/>
      </c>
      <c r="G3300" s="23" t="str">
        <f ca="1">IFERROR(IF(ISBLANK(VLOOKUP($B3300,INDIRECT(nfl_game_result),MATCH(G$1,INDIRECT(nfl_game_result_header),0),FALSE)),"",VLOOKUP($B3300,INDIRECT(nfl_game_result),MATCH(G$1,INDIRECT(nfl_game_result_header),0),FALSE)),"error")</f>
        <v/>
      </c>
      <c r="H3300" s="23" t="str">
        <f ca="1">IFERROR(IF(ISBLANK(VLOOKUP($B3300,INDIRECT(nfl_game_result),MATCH(H$1,INDIRECT(nfl_game_result_header),0),FALSE)),"",VLOOKUP($B3300,INDIRECT(nfl_game_result),MATCH(H$1,INDIRECT(nfl_game_result_header),0),FALSE)),"error")</f>
        <v/>
      </c>
      <c r="I3300" s="23" t="str">
        <f ca="1">IFERROR(IF(ISBLANK(VLOOKUP($B3300,INDIRECT(nfl_game_result),MATCH(I$1,INDIRECT(nfl_game_result_header),0),FALSE)),"",VLOOKUP($B3300,INDIRECT(nfl_game_result),MATCH(I$1,INDIRECT(nfl_game_result_header),0),FALSE)),"error")</f>
        <v/>
      </c>
      <c r="J3300" s="23" t="str">
        <f ca="1">IFERROR(IF(ISBLANK(VLOOKUP($B3300,INDIRECT(nfl_game_result),MATCH(J$1,INDIRECT(nfl_game_result_header),0),FALSE)),"",VLOOKUP($B3300,INDIRECT(nfl_game_result),MATCH(J$1,INDIRECT(nfl_game_result_header),0),FALSE)),"error")</f>
        <v/>
      </c>
      <c r="K3300" s="23" t="str">
        <f ca="1">IFERROR(IF(ISBLANK(VLOOKUP($B3300,INDIRECT(nfl_game_result),MATCH(K$1,INDIRECT(nfl_game_result_header),0),FALSE)),"",VLOOKUP($B3300,INDIRECT(nfl_game_result),MATCH(K$1,INDIRECT(nfl_game_result_header),0),FALSE)),"error")</f>
        <v/>
      </c>
      <c r="L3300" s="23" t="str">
        <f ca="1">IFERROR(IF(ISBLANK(VLOOKUP($B3300,INDIRECT(nfl_game_result),MATCH(L$1,INDIRECT(nfl_game_result_header),0),FALSE)),"",VLOOKUP($B3300,INDIRECT(nfl_game_result),MATCH(L$1,INDIRECT(nfl_game_result_header),0),FALSE)),"error")</f>
        <v/>
      </c>
      <c r="M3300" s="23" t="s">
        <v>14</v>
      </c>
      <c r="V3300" s="23" t="s">
        <v>416</v>
      </c>
      <c r="W3300" s="23">
        <f ca="1">VALUE(LEFT(C3300, 4))</f>
        <v>2018</v>
      </c>
      <c r="X3300" s="23">
        <f ca="1">VALUE(MID(C3300,6,FIND("_",C3300,6)-6))</f>
        <v>2</v>
      </c>
      <c r="Y3300" s="23" t="str">
        <f ca="1">IF(NOT(OR(ISBLANK(D3300),ISBLANK(E3300),D3300="",E3300="")),D3300-E3300,"")</f>
        <v/>
      </c>
      <c r="Z3300" s="23" t="str">
        <f ca="1">IF(OR(NOT(ISNUMBER(D3300)),ISBLANK(D3300),D3300="",ISBLANK(N3300)),"",ABS(D3300-N3300))</f>
        <v/>
      </c>
      <c r="AA3300" s="23" t="str">
        <f ca="1">IF(OR(ISBLANK(J3300),ISBLANK(O3300),J3300="",O3300=""),"",IF(J3300=O3300,1,0))</f>
        <v/>
      </c>
      <c r="AB3300" s="23" t="str">
        <f ca="1">IF(OR(ISBLANK(K3300),ISBLANK(Q3300),K3300="",Q3300=""),"",IF(K3300=Q3300,1,0))</f>
        <v/>
      </c>
      <c r="AC3300" s="23" t="str">
        <f t="shared" ca="1" si="51"/>
        <v/>
      </c>
    </row>
    <row r="3301" spans="1:29" x14ac:dyDescent="0.25">
      <c r="A3301" s="23">
        <v>3524</v>
      </c>
      <c r="B3301">
        <v>1622</v>
      </c>
      <c r="C3301" s="23" t="str">
        <f ca="1">IFERROR(VLOOKUP($B3301,INDIRECT(nfl_game_result),MATCH(C$1,INDIRECT(nfl_game_result_header),0),FALSE),"error")</f>
        <v>2018_02_MIA@NYJ</v>
      </c>
      <c r="D3301" s="23" t="str">
        <f ca="1">IFERROR(IF(ISBLANK(VLOOKUP($B3301,INDIRECT(nfl_game_result),MATCH(D$1,INDIRECT(nfl_game_result_header),0),FALSE)),"",VLOOKUP($B3301,INDIRECT(nfl_game_result),MATCH(D$1,INDIRECT(nfl_game_result_header),0),FALSE)),"error")</f>
        <v/>
      </c>
      <c r="E3301" s="23" t="str">
        <f ca="1">IFERROR(IF(ISBLANK(VLOOKUP($B3301,INDIRECT(nfl_game_result),MATCH(E$1,INDIRECT(nfl_game_result_header),0),FALSE)),"",VLOOKUP($B3301,INDIRECT(nfl_game_result),MATCH(E$1,INDIRECT(nfl_game_result_header),0),FALSE)),"error")</f>
        <v/>
      </c>
      <c r="F3301" s="23" t="str">
        <f ca="1">IFERROR(IF(ISBLANK(VLOOKUP($B3301,INDIRECT(nfl_game_result),MATCH(F$1,INDIRECT(nfl_game_result_header),0),FALSE)),"",VLOOKUP($B3301,INDIRECT(nfl_game_result),MATCH(F$1,INDIRECT(nfl_game_result_header),0),FALSE)),"error")</f>
        <v/>
      </c>
      <c r="G3301" s="23" t="str">
        <f ca="1">IFERROR(IF(ISBLANK(VLOOKUP($B3301,INDIRECT(nfl_game_result),MATCH(G$1,INDIRECT(nfl_game_result_header),0),FALSE)),"",VLOOKUP($B3301,INDIRECT(nfl_game_result),MATCH(G$1,INDIRECT(nfl_game_result_header),0),FALSE)),"error")</f>
        <v/>
      </c>
      <c r="H3301" s="23" t="str">
        <f ca="1">IFERROR(IF(ISBLANK(VLOOKUP($B3301,INDIRECT(nfl_game_result),MATCH(H$1,INDIRECT(nfl_game_result_header),0),FALSE)),"",VLOOKUP($B3301,INDIRECT(nfl_game_result),MATCH(H$1,INDIRECT(nfl_game_result_header),0),FALSE)),"error")</f>
        <v/>
      </c>
      <c r="I3301" s="23" t="str">
        <f ca="1">IFERROR(IF(ISBLANK(VLOOKUP($B3301,INDIRECT(nfl_game_result),MATCH(I$1,INDIRECT(nfl_game_result_header),0),FALSE)),"",VLOOKUP($B3301,INDIRECT(nfl_game_result),MATCH(I$1,INDIRECT(nfl_game_result_header),0),FALSE)),"error")</f>
        <v/>
      </c>
      <c r="J3301" s="23" t="str">
        <f ca="1">IFERROR(IF(ISBLANK(VLOOKUP($B3301,INDIRECT(nfl_game_result),MATCH(J$1,INDIRECT(nfl_game_result_header),0),FALSE)),"",VLOOKUP($B3301,INDIRECT(nfl_game_result),MATCH(J$1,INDIRECT(nfl_game_result_header),0),FALSE)),"error")</f>
        <v/>
      </c>
      <c r="K3301" s="23" t="str">
        <f ca="1">IFERROR(IF(ISBLANK(VLOOKUP($B3301,INDIRECT(nfl_game_result),MATCH(K$1,INDIRECT(nfl_game_result_header),0),FALSE)),"",VLOOKUP($B3301,INDIRECT(nfl_game_result),MATCH(K$1,INDIRECT(nfl_game_result_header),0),FALSE)),"error")</f>
        <v/>
      </c>
      <c r="L3301" s="23" t="str">
        <f ca="1">IFERROR(IF(ISBLANK(VLOOKUP($B3301,INDIRECT(nfl_game_result),MATCH(L$1,INDIRECT(nfl_game_result_header),0),FALSE)),"",VLOOKUP($B3301,INDIRECT(nfl_game_result),MATCH(L$1,INDIRECT(nfl_game_result_header),0),FALSE)),"error")</f>
        <v/>
      </c>
      <c r="M3301" s="23" t="s">
        <v>14</v>
      </c>
      <c r="V3301" s="23" t="s">
        <v>416</v>
      </c>
      <c r="W3301" s="23">
        <f ca="1">VALUE(LEFT(C3301, 4))</f>
        <v>2018</v>
      </c>
      <c r="X3301" s="23">
        <f ca="1">VALUE(MID(C3301,6,FIND("_",C3301,6)-6))</f>
        <v>2</v>
      </c>
      <c r="Y3301" s="23" t="str">
        <f ca="1">IF(NOT(OR(ISBLANK(D3301),ISBLANK(E3301),D3301="",E3301="")),D3301-E3301,"")</f>
        <v/>
      </c>
      <c r="Z3301" s="23" t="str">
        <f ca="1">IF(OR(NOT(ISNUMBER(D3301)),ISBLANK(D3301),D3301="",ISBLANK(N3301)),"",ABS(D3301-N3301))</f>
        <v/>
      </c>
      <c r="AA3301" s="23" t="str">
        <f ca="1">IF(OR(ISBLANK(J3301),ISBLANK(O3301),J3301="",O3301=""),"",IF(J3301=O3301,1,0))</f>
        <v/>
      </c>
      <c r="AB3301" s="23" t="str">
        <f ca="1">IF(OR(ISBLANK(K3301),ISBLANK(Q3301),K3301="",Q3301=""),"",IF(K3301=Q3301,1,0))</f>
        <v/>
      </c>
      <c r="AC3301" s="23" t="str">
        <f t="shared" ca="1" si="51"/>
        <v/>
      </c>
    </row>
    <row r="3302" spans="1:29" x14ac:dyDescent="0.25">
      <c r="A3302" s="23">
        <v>3525</v>
      </c>
      <c r="B3302">
        <v>1623</v>
      </c>
      <c r="C3302" s="23" t="str">
        <f ca="1">IFERROR(VLOOKUP($B3302,INDIRECT(nfl_game_result),MATCH(C$1,INDIRECT(nfl_game_result_header),0),FALSE),"error")</f>
        <v>2018_02_LAC@BUF</v>
      </c>
      <c r="D3302" s="23" t="str">
        <f ca="1">IFERROR(IF(ISBLANK(VLOOKUP($B3302,INDIRECT(nfl_game_result),MATCH(D$1,INDIRECT(nfl_game_result_header),0),FALSE)),"",VLOOKUP($B3302,INDIRECT(nfl_game_result),MATCH(D$1,INDIRECT(nfl_game_result_header),0),FALSE)),"error")</f>
        <v/>
      </c>
      <c r="E3302" s="23" t="str">
        <f ca="1">IFERROR(IF(ISBLANK(VLOOKUP($B3302,INDIRECT(nfl_game_result),MATCH(E$1,INDIRECT(nfl_game_result_header),0),FALSE)),"",VLOOKUP($B3302,INDIRECT(nfl_game_result),MATCH(E$1,INDIRECT(nfl_game_result_header),0),FALSE)),"error")</f>
        <v/>
      </c>
      <c r="F3302" s="23" t="str">
        <f ca="1">IFERROR(IF(ISBLANK(VLOOKUP($B3302,INDIRECT(nfl_game_result),MATCH(F$1,INDIRECT(nfl_game_result_header),0),FALSE)),"",VLOOKUP($B3302,INDIRECT(nfl_game_result),MATCH(F$1,INDIRECT(nfl_game_result_header),0),FALSE)),"error")</f>
        <v/>
      </c>
      <c r="G3302" s="23" t="str">
        <f ca="1">IFERROR(IF(ISBLANK(VLOOKUP($B3302,INDIRECT(nfl_game_result),MATCH(G$1,INDIRECT(nfl_game_result_header),0),FALSE)),"",VLOOKUP($B3302,INDIRECT(nfl_game_result),MATCH(G$1,INDIRECT(nfl_game_result_header),0),FALSE)),"error")</f>
        <v/>
      </c>
      <c r="H3302" s="23" t="str">
        <f ca="1">IFERROR(IF(ISBLANK(VLOOKUP($B3302,INDIRECT(nfl_game_result),MATCH(H$1,INDIRECT(nfl_game_result_header),0),FALSE)),"",VLOOKUP($B3302,INDIRECT(nfl_game_result),MATCH(H$1,INDIRECT(nfl_game_result_header),0),FALSE)),"error")</f>
        <v/>
      </c>
      <c r="I3302" s="23" t="str">
        <f ca="1">IFERROR(IF(ISBLANK(VLOOKUP($B3302,INDIRECT(nfl_game_result),MATCH(I$1,INDIRECT(nfl_game_result_header),0),FALSE)),"",VLOOKUP($B3302,INDIRECT(nfl_game_result),MATCH(I$1,INDIRECT(nfl_game_result_header),0),FALSE)),"error")</f>
        <v/>
      </c>
      <c r="J3302" s="23" t="str">
        <f ca="1">IFERROR(IF(ISBLANK(VLOOKUP($B3302,INDIRECT(nfl_game_result),MATCH(J$1,INDIRECT(nfl_game_result_header),0),FALSE)),"",VLOOKUP($B3302,INDIRECT(nfl_game_result),MATCH(J$1,INDIRECT(nfl_game_result_header),0),FALSE)),"error")</f>
        <v/>
      </c>
      <c r="K3302" s="23" t="str">
        <f ca="1">IFERROR(IF(ISBLANK(VLOOKUP($B3302,INDIRECT(nfl_game_result),MATCH(K$1,INDIRECT(nfl_game_result_header),0),FALSE)),"",VLOOKUP($B3302,INDIRECT(nfl_game_result),MATCH(K$1,INDIRECT(nfl_game_result_header),0),FALSE)),"error")</f>
        <v/>
      </c>
      <c r="L3302" s="23" t="str">
        <f ca="1">IFERROR(IF(ISBLANK(VLOOKUP($B3302,INDIRECT(nfl_game_result),MATCH(L$1,INDIRECT(nfl_game_result_header),0),FALSE)),"",VLOOKUP($B3302,INDIRECT(nfl_game_result),MATCH(L$1,INDIRECT(nfl_game_result_header),0),FALSE)),"error")</f>
        <v/>
      </c>
      <c r="M3302" s="23" t="s">
        <v>14</v>
      </c>
      <c r="V3302" s="23" t="s">
        <v>416</v>
      </c>
      <c r="W3302" s="23">
        <f ca="1">VALUE(LEFT(C3302, 4))</f>
        <v>2018</v>
      </c>
      <c r="X3302" s="23">
        <f ca="1">VALUE(MID(C3302,6,FIND("_",C3302,6)-6))</f>
        <v>2</v>
      </c>
      <c r="Y3302" s="23" t="str">
        <f ca="1">IF(NOT(OR(ISBLANK(D3302),ISBLANK(E3302),D3302="",E3302="")),D3302-E3302,"")</f>
        <v/>
      </c>
      <c r="Z3302" s="23" t="str">
        <f ca="1">IF(OR(NOT(ISNUMBER(D3302)),ISBLANK(D3302),D3302="",ISBLANK(N3302)),"",ABS(D3302-N3302))</f>
        <v/>
      </c>
      <c r="AA3302" s="23" t="str">
        <f ca="1">IF(OR(ISBLANK(J3302),ISBLANK(O3302),J3302="",O3302=""),"",IF(J3302=O3302,1,0))</f>
        <v/>
      </c>
      <c r="AB3302" s="23" t="str">
        <f ca="1">IF(OR(ISBLANK(K3302),ISBLANK(Q3302),K3302="",Q3302=""),"",IF(K3302=Q3302,1,0))</f>
        <v/>
      </c>
      <c r="AC3302" s="23" t="str">
        <f t="shared" ca="1" si="51"/>
        <v/>
      </c>
    </row>
    <row r="3303" spans="1:29" x14ac:dyDescent="0.25">
      <c r="A3303" s="23">
        <v>3526</v>
      </c>
      <c r="B3303">
        <v>1624</v>
      </c>
      <c r="C3303" s="23" t="str">
        <f ca="1">IFERROR(VLOOKUP($B3303,INDIRECT(nfl_game_result),MATCH(C$1,INDIRECT(nfl_game_result_header),0),FALSE),"error")</f>
        <v>2018_02_CAR@ATL</v>
      </c>
      <c r="D3303" s="23" t="str">
        <f ca="1">IFERROR(IF(ISBLANK(VLOOKUP($B3303,INDIRECT(nfl_game_result),MATCH(D$1,INDIRECT(nfl_game_result_header),0),FALSE)),"",VLOOKUP($B3303,INDIRECT(nfl_game_result),MATCH(D$1,INDIRECT(nfl_game_result_header),0),FALSE)),"error")</f>
        <v/>
      </c>
      <c r="E3303" s="23" t="str">
        <f ca="1">IFERROR(IF(ISBLANK(VLOOKUP($B3303,INDIRECT(nfl_game_result),MATCH(E$1,INDIRECT(nfl_game_result_header),0),FALSE)),"",VLOOKUP($B3303,INDIRECT(nfl_game_result),MATCH(E$1,INDIRECT(nfl_game_result_header),0),FALSE)),"error")</f>
        <v/>
      </c>
      <c r="F3303" s="23" t="str">
        <f ca="1">IFERROR(IF(ISBLANK(VLOOKUP($B3303,INDIRECT(nfl_game_result),MATCH(F$1,INDIRECT(nfl_game_result_header),0),FALSE)),"",VLOOKUP($B3303,INDIRECT(nfl_game_result),MATCH(F$1,INDIRECT(nfl_game_result_header),0),FALSE)),"error")</f>
        <v/>
      </c>
      <c r="G3303" s="23" t="str">
        <f ca="1">IFERROR(IF(ISBLANK(VLOOKUP($B3303,INDIRECT(nfl_game_result),MATCH(G$1,INDIRECT(nfl_game_result_header),0),FALSE)),"",VLOOKUP($B3303,INDIRECT(nfl_game_result),MATCH(G$1,INDIRECT(nfl_game_result_header),0),FALSE)),"error")</f>
        <v/>
      </c>
      <c r="H3303" s="23" t="str">
        <f ca="1">IFERROR(IF(ISBLANK(VLOOKUP($B3303,INDIRECT(nfl_game_result),MATCH(H$1,INDIRECT(nfl_game_result_header),0),FALSE)),"",VLOOKUP($B3303,INDIRECT(nfl_game_result),MATCH(H$1,INDIRECT(nfl_game_result_header),0),FALSE)),"error")</f>
        <v/>
      </c>
      <c r="I3303" s="23" t="str">
        <f ca="1">IFERROR(IF(ISBLANK(VLOOKUP($B3303,INDIRECT(nfl_game_result),MATCH(I$1,INDIRECT(nfl_game_result_header),0),FALSE)),"",VLOOKUP($B3303,INDIRECT(nfl_game_result),MATCH(I$1,INDIRECT(nfl_game_result_header),0),FALSE)),"error")</f>
        <v/>
      </c>
      <c r="J3303" s="23" t="str">
        <f ca="1">IFERROR(IF(ISBLANK(VLOOKUP($B3303,INDIRECT(nfl_game_result),MATCH(J$1,INDIRECT(nfl_game_result_header),0),FALSE)),"",VLOOKUP($B3303,INDIRECT(nfl_game_result),MATCH(J$1,INDIRECT(nfl_game_result_header),0),FALSE)),"error")</f>
        <v/>
      </c>
      <c r="K3303" s="23" t="str">
        <f ca="1">IFERROR(IF(ISBLANK(VLOOKUP($B3303,INDIRECT(nfl_game_result),MATCH(K$1,INDIRECT(nfl_game_result_header),0),FALSE)),"",VLOOKUP($B3303,INDIRECT(nfl_game_result),MATCH(K$1,INDIRECT(nfl_game_result_header),0),FALSE)),"error")</f>
        <v/>
      </c>
      <c r="L3303" s="23" t="str">
        <f ca="1">IFERROR(IF(ISBLANK(VLOOKUP($B3303,INDIRECT(nfl_game_result),MATCH(L$1,INDIRECT(nfl_game_result_header),0),FALSE)),"",VLOOKUP($B3303,INDIRECT(nfl_game_result),MATCH(L$1,INDIRECT(nfl_game_result_header),0),FALSE)),"error")</f>
        <v/>
      </c>
      <c r="M3303" s="23" t="s">
        <v>14</v>
      </c>
      <c r="V3303" s="23" t="s">
        <v>416</v>
      </c>
      <c r="W3303" s="23">
        <f ca="1">VALUE(LEFT(C3303, 4))</f>
        <v>2018</v>
      </c>
      <c r="X3303" s="23">
        <f ca="1">VALUE(MID(C3303,6,FIND("_",C3303,6)-6))</f>
        <v>2</v>
      </c>
      <c r="Y3303" s="23" t="str">
        <f ca="1">IF(NOT(OR(ISBLANK(D3303),ISBLANK(E3303),D3303="",E3303="")),D3303-E3303,"")</f>
        <v/>
      </c>
      <c r="Z3303" s="23" t="str">
        <f ca="1">IF(OR(NOT(ISNUMBER(D3303)),ISBLANK(D3303),D3303="",ISBLANK(N3303)),"",ABS(D3303-N3303))</f>
        <v/>
      </c>
      <c r="AA3303" s="23" t="str">
        <f ca="1">IF(OR(ISBLANK(J3303),ISBLANK(O3303),J3303="",O3303=""),"",IF(J3303=O3303,1,0))</f>
        <v/>
      </c>
      <c r="AB3303" s="23" t="str">
        <f ca="1">IF(OR(ISBLANK(K3303),ISBLANK(Q3303),K3303="",Q3303=""),"",IF(K3303=Q3303,1,0))</f>
        <v/>
      </c>
      <c r="AC3303" s="23" t="str">
        <f t="shared" ca="1" si="51"/>
        <v/>
      </c>
    </row>
    <row r="3304" spans="1:29" x14ac:dyDescent="0.25">
      <c r="A3304" s="23">
        <v>3527</v>
      </c>
      <c r="B3304">
        <v>1625</v>
      </c>
      <c r="C3304" s="23" t="str">
        <f ca="1">IFERROR(VLOOKUP($B3304,INDIRECT(nfl_game_result),MATCH(C$1,INDIRECT(nfl_game_result_header),0),FALSE),"error")</f>
        <v>2018_02_KCY@PIT</v>
      </c>
      <c r="D3304" s="23" t="str">
        <f ca="1">IFERROR(IF(ISBLANK(VLOOKUP($B3304,INDIRECT(nfl_game_result),MATCH(D$1,INDIRECT(nfl_game_result_header),0),FALSE)),"",VLOOKUP($B3304,INDIRECT(nfl_game_result),MATCH(D$1,INDIRECT(nfl_game_result_header),0),FALSE)),"error")</f>
        <v/>
      </c>
      <c r="E3304" s="23" t="str">
        <f ca="1">IFERROR(IF(ISBLANK(VLOOKUP($B3304,INDIRECT(nfl_game_result),MATCH(E$1,INDIRECT(nfl_game_result_header),0),FALSE)),"",VLOOKUP($B3304,INDIRECT(nfl_game_result),MATCH(E$1,INDIRECT(nfl_game_result_header),0),FALSE)),"error")</f>
        <v/>
      </c>
      <c r="F3304" s="23" t="str">
        <f ca="1">IFERROR(IF(ISBLANK(VLOOKUP($B3304,INDIRECT(nfl_game_result),MATCH(F$1,INDIRECT(nfl_game_result_header),0),FALSE)),"",VLOOKUP($B3304,INDIRECT(nfl_game_result),MATCH(F$1,INDIRECT(nfl_game_result_header),0),FALSE)),"error")</f>
        <v/>
      </c>
      <c r="G3304" s="23" t="str">
        <f ca="1">IFERROR(IF(ISBLANK(VLOOKUP($B3304,INDIRECT(nfl_game_result),MATCH(G$1,INDIRECT(nfl_game_result_header),0),FALSE)),"",VLOOKUP($B3304,INDIRECT(nfl_game_result),MATCH(G$1,INDIRECT(nfl_game_result_header),0),FALSE)),"error")</f>
        <v/>
      </c>
      <c r="H3304" s="23" t="str">
        <f ca="1">IFERROR(IF(ISBLANK(VLOOKUP($B3304,INDIRECT(nfl_game_result),MATCH(H$1,INDIRECT(nfl_game_result_header),0),FALSE)),"",VLOOKUP($B3304,INDIRECT(nfl_game_result),MATCH(H$1,INDIRECT(nfl_game_result_header),0),FALSE)),"error")</f>
        <v/>
      </c>
      <c r="I3304" s="23" t="str">
        <f ca="1">IFERROR(IF(ISBLANK(VLOOKUP($B3304,INDIRECT(nfl_game_result),MATCH(I$1,INDIRECT(nfl_game_result_header),0),FALSE)),"",VLOOKUP($B3304,INDIRECT(nfl_game_result),MATCH(I$1,INDIRECT(nfl_game_result_header),0),FALSE)),"error")</f>
        <v/>
      </c>
      <c r="J3304" s="23" t="str">
        <f ca="1">IFERROR(IF(ISBLANK(VLOOKUP($B3304,INDIRECT(nfl_game_result),MATCH(J$1,INDIRECT(nfl_game_result_header),0),FALSE)),"",VLOOKUP($B3304,INDIRECT(nfl_game_result),MATCH(J$1,INDIRECT(nfl_game_result_header),0),FALSE)),"error")</f>
        <v/>
      </c>
      <c r="K3304" s="23" t="str">
        <f ca="1">IFERROR(IF(ISBLANK(VLOOKUP($B3304,INDIRECT(nfl_game_result),MATCH(K$1,INDIRECT(nfl_game_result_header),0),FALSE)),"",VLOOKUP($B3304,INDIRECT(nfl_game_result),MATCH(K$1,INDIRECT(nfl_game_result_header),0),FALSE)),"error")</f>
        <v/>
      </c>
      <c r="L3304" s="23" t="str">
        <f ca="1">IFERROR(IF(ISBLANK(VLOOKUP($B3304,INDIRECT(nfl_game_result),MATCH(L$1,INDIRECT(nfl_game_result_header),0),FALSE)),"",VLOOKUP($B3304,INDIRECT(nfl_game_result),MATCH(L$1,INDIRECT(nfl_game_result_header),0),FALSE)),"error")</f>
        <v/>
      </c>
      <c r="M3304" s="23" t="s">
        <v>14</v>
      </c>
      <c r="V3304" s="23" t="s">
        <v>416</v>
      </c>
      <c r="W3304" s="23">
        <f ca="1">VALUE(LEFT(C3304, 4))</f>
        <v>2018</v>
      </c>
      <c r="X3304" s="23">
        <f ca="1">VALUE(MID(C3304,6,FIND("_",C3304,6)-6))</f>
        <v>2</v>
      </c>
      <c r="Y3304" s="23" t="str">
        <f ca="1">IF(NOT(OR(ISBLANK(D3304),ISBLANK(E3304),D3304="",E3304="")),D3304-E3304,"")</f>
        <v/>
      </c>
      <c r="Z3304" s="23" t="str">
        <f ca="1">IF(OR(NOT(ISNUMBER(D3304)),ISBLANK(D3304),D3304="",ISBLANK(N3304)),"",ABS(D3304-N3304))</f>
        <v/>
      </c>
      <c r="AA3304" s="23" t="str">
        <f ca="1">IF(OR(ISBLANK(J3304),ISBLANK(O3304),J3304="",O3304=""),"",IF(J3304=O3304,1,0))</f>
        <v/>
      </c>
      <c r="AB3304" s="23" t="str">
        <f ca="1">IF(OR(ISBLANK(K3304),ISBLANK(Q3304),K3304="",Q3304=""),"",IF(K3304=Q3304,1,0))</f>
        <v/>
      </c>
      <c r="AC3304" s="23" t="str">
        <f t="shared" ca="1" si="51"/>
        <v/>
      </c>
    </row>
    <row r="3305" spans="1:29" x14ac:dyDescent="0.25">
      <c r="A3305" s="23">
        <v>3528</v>
      </c>
      <c r="B3305">
        <v>1626</v>
      </c>
      <c r="C3305" s="23" t="str">
        <f ca="1">IFERROR(VLOOKUP($B3305,INDIRECT(nfl_game_result),MATCH(C$1,INDIRECT(nfl_game_result_header),0),FALSE),"error")</f>
        <v>2018_02_IND@WAS</v>
      </c>
      <c r="D3305" s="23" t="str">
        <f ca="1">IFERROR(IF(ISBLANK(VLOOKUP($B3305,INDIRECT(nfl_game_result),MATCH(D$1,INDIRECT(nfl_game_result_header),0),FALSE)),"",VLOOKUP($B3305,INDIRECT(nfl_game_result),MATCH(D$1,INDIRECT(nfl_game_result_header),0),FALSE)),"error")</f>
        <v/>
      </c>
      <c r="E3305" s="23" t="str">
        <f ca="1">IFERROR(IF(ISBLANK(VLOOKUP($B3305,INDIRECT(nfl_game_result),MATCH(E$1,INDIRECT(nfl_game_result_header),0),FALSE)),"",VLOOKUP($B3305,INDIRECT(nfl_game_result),MATCH(E$1,INDIRECT(nfl_game_result_header),0),FALSE)),"error")</f>
        <v/>
      </c>
      <c r="F3305" s="23" t="str">
        <f ca="1">IFERROR(IF(ISBLANK(VLOOKUP($B3305,INDIRECT(nfl_game_result),MATCH(F$1,INDIRECT(nfl_game_result_header),0),FALSE)),"",VLOOKUP($B3305,INDIRECT(nfl_game_result),MATCH(F$1,INDIRECT(nfl_game_result_header),0),FALSE)),"error")</f>
        <v/>
      </c>
      <c r="G3305" s="23" t="str">
        <f ca="1">IFERROR(IF(ISBLANK(VLOOKUP($B3305,INDIRECT(nfl_game_result),MATCH(G$1,INDIRECT(nfl_game_result_header),0),FALSE)),"",VLOOKUP($B3305,INDIRECT(nfl_game_result),MATCH(G$1,INDIRECT(nfl_game_result_header),0),FALSE)),"error")</f>
        <v/>
      </c>
      <c r="H3305" s="23" t="str">
        <f ca="1">IFERROR(IF(ISBLANK(VLOOKUP($B3305,INDIRECT(nfl_game_result),MATCH(H$1,INDIRECT(nfl_game_result_header),0),FALSE)),"",VLOOKUP($B3305,INDIRECT(nfl_game_result),MATCH(H$1,INDIRECT(nfl_game_result_header),0),FALSE)),"error")</f>
        <v/>
      </c>
      <c r="I3305" s="23" t="str">
        <f ca="1">IFERROR(IF(ISBLANK(VLOOKUP($B3305,INDIRECT(nfl_game_result),MATCH(I$1,INDIRECT(nfl_game_result_header),0),FALSE)),"",VLOOKUP($B3305,INDIRECT(nfl_game_result),MATCH(I$1,INDIRECT(nfl_game_result_header),0),FALSE)),"error")</f>
        <v/>
      </c>
      <c r="J3305" s="23" t="str">
        <f ca="1">IFERROR(IF(ISBLANK(VLOOKUP($B3305,INDIRECT(nfl_game_result),MATCH(J$1,INDIRECT(nfl_game_result_header),0),FALSE)),"",VLOOKUP($B3305,INDIRECT(nfl_game_result),MATCH(J$1,INDIRECT(nfl_game_result_header),0),FALSE)),"error")</f>
        <v/>
      </c>
      <c r="K3305" s="23" t="str">
        <f ca="1">IFERROR(IF(ISBLANK(VLOOKUP($B3305,INDIRECT(nfl_game_result),MATCH(K$1,INDIRECT(nfl_game_result_header),0),FALSE)),"",VLOOKUP($B3305,INDIRECT(nfl_game_result),MATCH(K$1,INDIRECT(nfl_game_result_header),0),FALSE)),"error")</f>
        <v/>
      </c>
      <c r="L3305" s="23" t="str">
        <f ca="1">IFERROR(IF(ISBLANK(VLOOKUP($B3305,INDIRECT(nfl_game_result),MATCH(L$1,INDIRECT(nfl_game_result_header),0),FALSE)),"",VLOOKUP($B3305,INDIRECT(nfl_game_result),MATCH(L$1,INDIRECT(nfl_game_result_header),0),FALSE)),"error")</f>
        <v/>
      </c>
      <c r="M3305" s="23" t="s">
        <v>14</v>
      </c>
      <c r="V3305" s="23" t="s">
        <v>416</v>
      </c>
      <c r="W3305" s="23">
        <f ca="1">VALUE(LEFT(C3305, 4))</f>
        <v>2018</v>
      </c>
      <c r="X3305" s="23">
        <f ca="1">VALUE(MID(C3305,6,FIND("_",C3305,6)-6))</f>
        <v>2</v>
      </c>
      <c r="Y3305" s="23" t="str">
        <f ca="1">IF(NOT(OR(ISBLANK(D3305),ISBLANK(E3305),D3305="",E3305="")),D3305-E3305,"")</f>
        <v/>
      </c>
      <c r="Z3305" s="23" t="str">
        <f ca="1">IF(OR(NOT(ISNUMBER(D3305)),ISBLANK(D3305),D3305="",ISBLANK(N3305)),"",ABS(D3305-N3305))</f>
        <v/>
      </c>
      <c r="AA3305" s="23" t="str">
        <f ca="1">IF(OR(ISBLANK(J3305),ISBLANK(O3305),J3305="",O3305=""),"",IF(J3305=O3305,1,0))</f>
        <v/>
      </c>
      <c r="AB3305" s="23" t="str">
        <f ca="1">IF(OR(ISBLANK(K3305),ISBLANK(Q3305),K3305="",Q3305=""),"",IF(K3305=Q3305,1,0))</f>
        <v/>
      </c>
      <c r="AC3305" s="23" t="str">
        <f t="shared" ca="1" si="51"/>
        <v/>
      </c>
    </row>
    <row r="3306" spans="1:29" x14ac:dyDescent="0.25">
      <c r="A3306" s="23">
        <v>3529</v>
      </c>
      <c r="B3306">
        <v>1627</v>
      </c>
      <c r="C3306" s="23" t="str">
        <f ca="1">IFERROR(VLOOKUP($B3306,INDIRECT(nfl_game_result),MATCH(C$1,INDIRECT(nfl_game_result_header),0),FALSE),"error")</f>
        <v>2018_02_HOU@TEN</v>
      </c>
      <c r="D3306" s="23" t="str">
        <f ca="1">IFERROR(IF(ISBLANK(VLOOKUP($B3306,INDIRECT(nfl_game_result),MATCH(D$1,INDIRECT(nfl_game_result_header),0),FALSE)),"",VLOOKUP($B3306,INDIRECT(nfl_game_result),MATCH(D$1,INDIRECT(nfl_game_result_header),0),FALSE)),"error")</f>
        <v/>
      </c>
      <c r="E3306" s="23" t="str">
        <f ca="1">IFERROR(IF(ISBLANK(VLOOKUP($B3306,INDIRECT(nfl_game_result),MATCH(E$1,INDIRECT(nfl_game_result_header),0),FALSE)),"",VLOOKUP($B3306,INDIRECT(nfl_game_result),MATCH(E$1,INDIRECT(nfl_game_result_header),0),FALSE)),"error")</f>
        <v/>
      </c>
      <c r="F3306" s="23" t="str">
        <f ca="1">IFERROR(IF(ISBLANK(VLOOKUP($B3306,INDIRECT(nfl_game_result),MATCH(F$1,INDIRECT(nfl_game_result_header),0),FALSE)),"",VLOOKUP($B3306,INDIRECT(nfl_game_result),MATCH(F$1,INDIRECT(nfl_game_result_header),0),FALSE)),"error")</f>
        <v/>
      </c>
      <c r="G3306" s="23" t="str">
        <f ca="1">IFERROR(IF(ISBLANK(VLOOKUP($B3306,INDIRECT(nfl_game_result),MATCH(G$1,INDIRECT(nfl_game_result_header),0),FALSE)),"",VLOOKUP($B3306,INDIRECT(nfl_game_result),MATCH(G$1,INDIRECT(nfl_game_result_header),0),FALSE)),"error")</f>
        <v/>
      </c>
      <c r="H3306" s="23" t="str">
        <f ca="1">IFERROR(IF(ISBLANK(VLOOKUP($B3306,INDIRECT(nfl_game_result),MATCH(H$1,INDIRECT(nfl_game_result_header),0),FALSE)),"",VLOOKUP($B3306,INDIRECT(nfl_game_result),MATCH(H$1,INDIRECT(nfl_game_result_header),0),FALSE)),"error")</f>
        <v/>
      </c>
      <c r="I3306" s="23" t="str">
        <f ca="1">IFERROR(IF(ISBLANK(VLOOKUP($B3306,INDIRECT(nfl_game_result),MATCH(I$1,INDIRECT(nfl_game_result_header),0),FALSE)),"",VLOOKUP($B3306,INDIRECT(nfl_game_result),MATCH(I$1,INDIRECT(nfl_game_result_header),0),FALSE)),"error")</f>
        <v/>
      </c>
      <c r="J3306" s="23" t="str">
        <f ca="1">IFERROR(IF(ISBLANK(VLOOKUP($B3306,INDIRECT(nfl_game_result),MATCH(J$1,INDIRECT(nfl_game_result_header),0),FALSE)),"",VLOOKUP($B3306,INDIRECT(nfl_game_result),MATCH(J$1,INDIRECT(nfl_game_result_header),0),FALSE)),"error")</f>
        <v/>
      </c>
      <c r="K3306" s="23" t="str">
        <f ca="1">IFERROR(IF(ISBLANK(VLOOKUP($B3306,INDIRECT(nfl_game_result),MATCH(K$1,INDIRECT(nfl_game_result_header),0),FALSE)),"",VLOOKUP($B3306,INDIRECT(nfl_game_result),MATCH(K$1,INDIRECT(nfl_game_result_header),0),FALSE)),"error")</f>
        <v/>
      </c>
      <c r="L3306" s="23" t="str">
        <f ca="1">IFERROR(IF(ISBLANK(VLOOKUP($B3306,INDIRECT(nfl_game_result),MATCH(L$1,INDIRECT(nfl_game_result_header),0),FALSE)),"",VLOOKUP($B3306,INDIRECT(nfl_game_result),MATCH(L$1,INDIRECT(nfl_game_result_header),0),FALSE)),"error")</f>
        <v/>
      </c>
      <c r="M3306" s="23" t="s">
        <v>14</v>
      </c>
      <c r="V3306" s="23" t="s">
        <v>416</v>
      </c>
      <c r="W3306" s="23">
        <f ca="1">VALUE(LEFT(C3306, 4))</f>
        <v>2018</v>
      </c>
      <c r="X3306" s="23">
        <f ca="1">VALUE(MID(C3306,6,FIND("_",C3306,6)-6))</f>
        <v>2</v>
      </c>
      <c r="Y3306" s="23" t="str">
        <f ca="1">IF(NOT(OR(ISBLANK(D3306),ISBLANK(E3306),D3306="",E3306="")),D3306-E3306,"")</f>
        <v/>
      </c>
      <c r="Z3306" s="23" t="str">
        <f ca="1">IF(OR(NOT(ISNUMBER(D3306)),ISBLANK(D3306),D3306="",ISBLANK(N3306)),"",ABS(D3306-N3306))</f>
        <v/>
      </c>
      <c r="AA3306" s="23" t="str">
        <f ca="1">IF(OR(ISBLANK(J3306),ISBLANK(O3306),J3306="",O3306=""),"",IF(J3306=O3306,1,0))</f>
        <v/>
      </c>
      <c r="AB3306" s="23" t="str">
        <f ca="1">IF(OR(ISBLANK(K3306),ISBLANK(Q3306),K3306="",Q3306=""),"",IF(K3306=Q3306,1,0))</f>
        <v/>
      </c>
      <c r="AC3306" s="23" t="str">
        <f t="shared" ca="1" si="51"/>
        <v/>
      </c>
    </row>
    <row r="3307" spans="1:29" x14ac:dyDescent="0.25">
      <c r="A3307" s="23">
        <v>3530</v>
      </c>
      <c r="B3307">
        <v>1628</v>
      </c>
      <c r="C3307" s="23" t="str">
        <f ca="1">IFERROR(VLOOKUP($B3307,INDIRECT(nfl_game_result),MATCH(C$1,INDIRECT(nfl_game_result_header),0),FALSE),"error")</f>
        <v>2018_02_PHI@TBY</v>
      </c>
      <c r="D3307" s="23" t="str">
        <f ca="1">IFERROR(IF(ISBLANK(VLOOKUP($B3307,INDIRECT(nfl_game_result),MATCH(D$1,INDIRECT(nfl_game_result_header),0),FALSE)),"",VLOOKUP($B3307,INDIRECT(nfl_game_result),MATCH(D$1,INDIRECT(nfl_game_result_header),0),FALSE)),"error")</f>
        <v/>
      </c>
      <c r="E3307" s="23" t="str">
        <f ca="1">IFERROR(IF(ISBLANK(VLOOKUP($B3307,INDIRECT(nfl_game_result),MATCH(E$1,INDIRECT(nfl_game_result_header),0),FALSE)),"",VLOOKUP($B3307,INDIRECT(nfl_game_result),MATCH(E$1,INDIRECT(nfl_game_result_header),0),FALSE)),"error")</f>
        <v/>
      </c>
      <c r="F3307" s="23" t="str">
        <f ca="1">IFERROR(IF(ISBLANK(VLOOKUP($B3307,INDIRECT(nfl_game_result),MATCH(F$1,INDIRECT(nfl_game_result_header),0),FALSE)),"",VLOOKUP($B3307,INDIRECT(nfl_game_result),MATCH(F$1,INDIRECT(nfl_game_result_header),0),FALSE)),"error")</f>
        <v/>
      </c>
      <c r="G3307" s="23" t="str">
        <f ca="1">IFERROR(IF(ISBLANK(VLOOKUP($B3307,INDIRECT(nfl_game_result),MATCH(G$1,INDIRECT(nfl_game_result_header),0),FALSE)),"",VLOOKUP($B3307,INDIRECT(nfl_game_result),MATCH(G$1,INDIRECT(nfl_game_result_header),0),FALSE)),"error")</f>
        <v/>
      </c>
      <c r="H3307" s="23" t="str">
        <f ca="1">IFERROR(IF(ISBLANK(VLOOKUP($B3307,INDIRECT(nfl_game_result),MATCH(H$1,INDIRECT(nfl_game_result_header),0),FALSE)),"",VLOOKUP($B3307,INDIRECT(nfl_game_result),MATCH(H$1,INDIRECT(nfl_game_result_header),0),FALSE)),"error")</f>
        <v/>
      </c>
      <c r="I3307" s="23" t="str">
        <f ca="1">IFERROR(IF(ISBLANK(VLOOKUP($B3307,INDIRECT(nfl_game_result),MATCH(I$1,INDIRECT(nfl_game_result_header),0),FALSE)),"",VLOOKUP($B3307,INDIRECT(nfl_game_result),MATCH(I$1,INDIRECT(nfl_game_result_header),0),FALSE)),"error")</f>
        <v/>
      </c>
      <c r="J3307" s="23" t="str">
        <f ca="1">IFERROR(IF(ISBLANK(VLOOKUP($B3307,INDIRECT(nfl_game_result),MATCH(J$1,INDIRECT(nfl_game_result_header),0),FALSE)),"",VLOOKUP($B3307,INDIRECT(nfl_game_result),MATCH(J$1,INDIRECT(nfl_game_result_header),0),FALSE)),"error")</f>
        <v/>
      </c>
      <c r="K3307" s="23" t="str">
        <f ca="1">IFERROR(IF(ISBLANK(VLOOKUP($B3307,INDIRECT(nfl_game_result),MATCH(K$1,INDIRECT(nfl_game_result_header),0),FALSE)),"",VLOOKUP($B3307,INDIRECT(nfl_game_result),MATCH(K$1,INDIRECT(nfl_game_result_header),0),FALSE)),"error")</f>
        <v/>
      </c>
      <c r="L3307" s="23" t="str">
        <f ca="1">IFERROR(IF(ISBLANK(VLOOKUP($B3307,INDIRECT(nfl_game_result),MATCH(L$1,INDIRECT(nfl_game_result_header),0),FALSE)),"",VLOOKUP($B3307,INDIRECT(nfl_game_result),MATCH(L$1,INDIRECT(nfl_game_result_header),0),FALSE)),"error")</f>
        <v/>
      </c>
      <c r="M3307" s="23" t="s">
        <v>14</v>
      </c>
      <c r="V3307" s="23" t="s">
        <v>416</v>
      </c>
      <c r="W3307" s="23">
        <f ca="1">VALUE(LEFT(C3307, 4))</f>
        <v>2018</v>
      </c>
      <c r="X3307" s="23">
        <f ca="1">VALUE(MID(C3307,6,FIND("_",C3307,6)-6))</f>
        <v>2</v>
      </c>
      <c r="Y3307" s="23" t="str">
        <f ca="1">IF(NOT(OR(ISBLANK(D3307),ISBLANK(E3307),D3307="",E3307="")),D3307-E3307,"")</f>
        <v/>
      </c>
      <c r="Z3307" s="23" t="str">
        <f ca="1">IF(OR(NOT(ISNUMBER(D3307)),ISBLANK(D3307),D3307="",ISBLANK(N3307)),"",ABS(D3307-N3307))</f>
        <v/>
      </c>
      <c r="AA3307" s="23" t="str">
        <f ca="1">IF(OR(ISBLANK(J3307),ISBLANK(O3307),J3307="",O3307=""),"",IF(J3307=O3307,1,0))</f>
        <v/>
      </c>
      <c r="AB3307" s="23" t="str">
        <f ca="1">IF(OR(ISBLANK(K3307),ISBLANK(Q3307),K3307="",Q3307=""),"",IF(K3307=Q3307,1,0))</f>
        <v/>
      </c>
      <c r="AC3307" s="23" t="str">
        <f t="shared" ca="1" si="51"/>
        <v/>
      </c>
    </row>
    <row r="3308" spans="1:29" x14ac:dyDescent="0.25">
      <c r="A3308" s="23">
        <v>3531</v>
      </c>
      <c r="B3308">
        <v>1629</v>
      </c>
      <c r="C3308" s="23" t="str">
        <f ca="1">IFERROR(VLOOKUP($B3308,INDIRECT(nfl_game_result),MATCH(C$1,INDIRECT(nfl_game_result_header),0),FALSE),"error")</f>
        <v>2018_02_DET@SFO</v>
      </c>
      <c r="D3308" s="23" t="str">
        <f ca="1">IFERROR(IF(ISBLANK(VLOOKUP($B3308,INDIRECT(nfl_game_result),MATCH(D$1,INDIRECT(nfl_game_result_header),0),FALSE)),"",VLOOKUP($B3308,INDIRECT(nfl_game_result),MATCH(D$1,INDIRECT(nfl_game_result_header),0),FALSE)),"error")</f>
        <v/>
      </c>
      <c r="E3308" s="23" t="str">
        <f ca="1">IFERROR(IF(ISBLANK(VLOOKUP($B3308,INDIRECT(nfl_game_result),MATCH(E$1,INDIRECT(nfl_game_result_header),0),FALSE)),"",VLOOKUP($B3308,INDIRECT(nfl_game_result),MATCH(E$1,INDIRECT(nfl_game_result_header),0),FALSE)),"error")</f>
        <v/>
      </c>
      <c r="F3308" s="23" t="str">
        <f ca="1">IFERROR(IF(ISBLANK(VLOOKUP($B3308,INDIRECT(nfl_game_result),MATCH(F$1,INDIRECT(nfl_game_result_header),0),FALSE)),"",VLOOKUP($B3308,INDIRECT(nfl_game_result),MATCH(F$1,INDIRECT(nfl_game_result_header),0),FALSE)),"error")</f>
        <v/>
      </c>
      <c r="G3308" s="23" t="str">
        <f ca="1">IFERROR(IF(ISBLANK(VLOOKUP($B3308,INDIRECT(nfl_game_result),MATCH(G$1,INDIRECT(nfl_game_result_header),0),FALSE)),"",VLOOKUP($B3308,INDIRECT(nfl_game_result),MATCH(G$1,INDIRECT(nfl_game_result_header),0),FALSE)),"error")</f>
        <v/>
      </c>
      <c r="H3308" s="23" t="str">
        <f ca="1">IFERROR(IF(ISBLANK(VLOOKUP($B3308,INDIRECT(nfl_game_result),MATCH(H$1,INDIRECT(nfl_game_result_header),0),FALSE)),"",VLOOKUP($B3308,INDIRECT(nfl_game_result),MATCH(H$1,INDIRECT(nfl_game_result_header),0),FALSE)),"error")</f>
        <v/>
      </c>
      <c r="I3308" s="23" t="str">
        <f ca="1">IFERROR(IF(ISBLANK(VLOOKUP($B3308,INDIRECT(nfl_game_result),MATCH(I$1,INDIRECT(nfl_game_result_header),0),FALSE)),"",VLOOKUP($B3308,INDIRECT(nfl_game_result),MATCH(I$1,INDIRECT(nfl_game_result_header),0),FALSE)),"error")</f>
        <v/>
      </c>
      <c r="J3308" s="23" t="str">
        <f ca="1">IFERROR(IF(ISBLANK(VLOOKUP($B3308,INDIRECT(nfl_game_result),MATCH(J$1,INDIRECT(nfl_game_result_header),0),FALSE)),"",VLOOKUP($B3308,INDIRECT(nfl_game_result),MATCH(J$1,INDIRECT(nfl_game_result_header),0),FALSE)),"error")</f>
        <v/>
      </c>
      <c r="K3308" s="23" t="str">
        <f ca="1">IFERROR(IF(ISBLANK(VLOOKUP($B3308,INDIRECT(nfl_game_result),MATCH(K$1,INDIRECT(nfl_game_result_header),0),FALSE)),"",VLOOKUP($B3308,INDIRECT(nfl_game_result),MATCH(K$1,INDIRECT(nfl_game_result_header),0),FALSE)),"error")</f>
        <v/>
      </c>
      <c r="L3308" s="23" t="str">
        <f ca="1">IFERROR(IF(ISBLANK(VLOOKUP($B3308,INDIRECT(nfl_game_result),MATCH(L$1,INDIRECT(nfl_game_result_header),0),FALSE)),"",VLOOKUP($B3308,INDIRECT(nfl_game_result),MATCH(L$1,INDIRECT(nfl_game_result_header),0),FALSE)),"error")</f>
        <v/>
      </c>
      <c r="M3308" s="23" t="s">
        <v>14</v>
      </c>
      <c r="V3308" s="23" t="s">
        <v>416</v>
      </c>
      <c r="W3308" s="23">
        <f ca="1">VALUE(LEFT(C3308, 4))</f>
        <v>2018</v>
      </c>
      <c r="X3308" s="23">
        <f ca="1">VALUE(MID(C3308,6,FIND("_",C3308,6)-6))</f>
        <v>2</v>
      </c>
      <c r="Y3308" s="23" t="str">
        <f ca="1">IF(NOT(OR(ISBLANK(D3308),ISBLANK(E3308),D3308="",E3308="")),D3308-E3308,"")</f>
        <v/>
      </c>
      <c r="Z3308" s="23" t="str">
        <f ca="1">IF(OR(NOT(ISNUMBER(D3308)),ISBLANK(D3308),D3308="",ISBLANK(N3308)),"",ABS(D3308-N3308))</f>
        <v/>
      </c>
      <c r="AA3308" s="23" t="str">
        <f ca="1">IF(OR(ISBLANK(J3308),ISBLANK(O3308),J3308="",O3308=""),"",IF(J3308=O3308,1,0))</f>
        <v/>
      </c>
      <c r="AB3308" s="23" t="str">
        <f ca="1">IF(OR(ISBLANK(K3308),ISBLANK(Q3308),K3308="",Q3308=""),"",IF(K3308=Q3308,1,0))</f>
        <v/>
      </c>
      <c r="AC3308" s="23" t="str">
        <f t="shared" ca="1" si="51"/>
        <v/>
      </c>
    </row>
    <row r="3309" spans="1:29" x14ac:dyDescent="0.25">
      <c r="A3309" s="23">
        <v>3532</v>
      </c>
      <c r="B3309">
        <v>1630</v>
      </c>
      <c r="C3309" s="23" t="str">
        <f ca="1">IFERROR(VLOOKUP($B3309,INDIRECT(nfl_game_result),MATCH(C$1,INDIRECT(nfl_game_result_header),0),FALSE),"error")</f>
        <v>2018_02_ARI@LAR</v>
      </c>
      <c r="D3309" s="23" t="str">
        <f ca="1">IFERROR(IF(ISBLANK(VLOOKUP($B3309,INDIRECT(nfl_game_result),MATCH(D$1,INDIRECT(nfl_game_result_header),0),FALSE)),"",VLOOKUP($B3309,INDIRECT(nfl_game_result),MATCH(D$1,INDIRECT(nfl_game_result_header),0),FALSE)),"error")</f>
        <v/>
      </c>
      <c r="E3309" s="23" t="str">
        <f ca="1">IFERROR(IF(ISBLANK(VLOOKUP($B3309,INDIRECT(nfl_game_result),MATCH(E$1,INDIRECT(nfl_game_result_header),0),FALSE)),"",VLOOKUP($B3309,INDIRECT(nfl_game_result),MATCH(E$1,INDIRECT(nfl_game_result_header),0),FALSE)),"error")</f>
        <v/>
      </c>
      <c r="F3309" s="23" t="str">
        <f ca="1">IFERROR(IF(ISBLANK(VLOOKUP($B3309,INDIRECT(nfl_game_result),MATCH(F$1,INDIRECT(nfl_game_result_header),0),FALSE)),"",VLOOKUP($B3309,INDIRECT(nfl_game_result),MATCH(F$1,INDIRECT(nfl_game_result_header),0),FALSE)),"error")</f>
        <v/>
      </c>
      <c r="G3309" s="23" t="str">
        <f ca="1">IFERROR(IF(ISBLANK(VLOOKUP($B3309,INDIRECT(nfl_game_result),MATCH(G$1,INDIRECT(nfl_game_result_header),0),FALSE)),"",VLOOKUP($B3309,INDIRECT(nfl_game_result),MATCH(G$1,INDIRECT(nfl_game_result_header),0),FALSE)),"error")</f>
        <v/>
      </c>
      <c r="H3309" s="23" t="str">
        <f ca="1">IFERROR(IF(ISBLANK(VLOOKUP($B3309,INDIRECT(nfl_game_result),MATCH(H$1,INDIRECT(nfl_game_result_header),0),FALSE)),"",VLOOKUP($B3309,INDIRECT(nfl_game_result),MATCH(H$1,INDIRECT(nfl_game_result_header),0),FALSE)),"error")</f>
        <v/>
      </c>
      <c r="I3309" s="23" t="str">
        <f ca="1">IFERROR(IF(ISBLANK(VLOOKUP($B3309,INDIRECT(nfl_game_result),MATCH(I$1,INDIRECT(nfl_game_result_header),0),FALSE)),"",VLOOKUP($B3309,INDIRECT(nfl_game_result),MATCH(I$1,INDIRECT(nfl_game_result_header),0),FALSE)),"error")</f>
        <v/>
      </c>
      <c r="J3309" s="23" t="str">
        <f ca="1">IFERROR(IF(ISBLANK(VLOOKUP($B3309,INDIRECT(nfl_game_result),MATCH(J$1,INDIRECT(nfl_game_result_header),0),FALSE)),"",VLOOKUP($B3309,INDIRECT(nfl_game_result),MATCH(J$1,INDIRECT(nfl_game_result_header),0),FALSE)),"error")</f>
        <v/>
      </c>
      <c r="K3309" s="23" t="str">
        <f ca="1">IFERROR(IF(ISBLANK(VLOOKUP($B3309,INDIRECT(nfl_game_result),MATCH(K$1,INDIRECT(nfl_game_result_header),0),FALSE)),"",VLOOKUP($B3309,INDIRECT(nfl_game_result),MATCH(K$1,INDIRECT(nfl_game_result_header),0),FALSE)),"error")</f>
        <v/>
      </c>
      <c r="L3309" s="23" t="str">
        <f ca="1">IFERROR(IF(ISBLANK(VLOOKUP($B3309,INDIRECT(nfl_game_result),MATCH(L$1,INDIRECT(nfl_game_result_header),0),FALSE)),"",VLOOKUP($B3309,INDIRECT(nfl_game_result),MATCH(L$1,INDIRECT(nfl_game_result_header),0),FALSE)),"error")</f>
        <v/>
      </c>
      <c r="M3309" s="23" t="s">
        <v>14</v>
      </c>
      <c r="V3309" s="23" t="s">
        <v>416</v>
      </c>
      <c r="W3309" s="23">
        <f ca="1">VALUE(LEFT(C3309, 4))</f>
        <v>2018</v>
      </c>
      <c r="X3309" s="23">
        <f ca="1">VALUE(MID(C3309,6,FIND("_",C3309,6)-6))</f>
        <v>2</v>
      </c>
      <c r="Y3309" s="23" t="str">
        <f ca="1">IF(NOT(OR(ISBLANK(D3309),ISBLANK(E3309),D3309="",E3309="")),D3309-E3309,"")</f>
        <v/>
      </c>
      <c r="Z3309" s="23" t="str">
        <f ca="1">IF(OR(NOT(ISNUMBER(D3309)),ISBLANK(D3309),D3309="",ISBLANK(N3309)),"",ABS(D3309-N3309))</f>
        <v/>
      </c>
      <c r="AA3309" s="23" t="str">
        <f ca="1">IF(OR(ISBLANK(J3309),ISBLANK(O3309),J3309="",O3309=""),"",IF(J3309=O3309,1,0))</f>
        <v/>
      </c>
      <c r="AB3309" s="23" t="str">
        <f ca="1">IF(OR(ISBLANK(K3309),ISBLANK(Q3309),K3309="",Q3309=""),"",IF(K3309=Q3309,1,0))</f>
        <v/>
      </c>
      <c r="AC3309" s="23" t="str">
        <f t="shared" ca="1" si="51"/>
        <v/>
      </c>
    </row>
    <row r="3310" spans="1:29" x14ac:dyDescent="0.25">
      <c r="A3310" s="23">
        <v>3533</v>
      </c>
      <c r="B3310">
        <v>1631</v>
      </c>
      <c r="C3310" s="23" t="str">
        <f ca="1">IFERROR(VLOOKUP($B3310,INDIRECT(nfl_game_result),MATCH(C$1,INDIRECT(nfl_game_result_header),0),FALSE),"error")</f>
        <v>2018_02_OAK@DEN</v>
      </c>
      <c r="D3310" s="23" t="str">
        <f ca="1">IFERROR(IF(ISBLANK(VLOOKUP($B3310,INDIRECT(nfl_game_result),MATCH(D$1,INDIRECT(nfl_game_result_header),0),FALSE)),"",VLOOKUP($B3310,INDIRECT(nfl_game_result),MATCH(D$1,INDIRECT(nfl_game_result_header),0),FALSE)),"error")</f>
        <v/>
      </c>
      <c r="E3310" s="23" t="str">
        <f ca="1">IFERROR(IF(ISBLANK(VLOOKUP($B3310,INDIRECT(nfl_game_result),MATCH(E$1,INDIRECT(nfl_game_result_header),0),FALSE)),"",VLOOKUP($B3310,INDIRECT(nfl_game_result),MATCH(E$1,INDIRECT(nfl_game_result_header),0),FALSE)),"error")</f>
        <v/>
      </c>
      <c r="F3310" s="23" t="str">
        <f ca="1">IFERROR(IF(ISBLANK(VLOOKUP($B3310,INDIRECT(nfl_game_result),MATCH(F$1,INDIRECT(nfl_game_result_header),0),FALSE)),"",VLOOKUP($B3310,INDIRECT(nfl_game_result),MATCH(F$1,INDIRECT(nfl_game_result_header),0),FALSE)),"error")</f>
        <v/>
      </c>
      <c r="G3310" s="23" t="str">
        <f ca="1">IFERROR(IF(ISBLANK(VLOOKUP($B3310,INDIRECT(nfl_game_result),MATCH(G$1,INDIRECT(nfl_game_result_header),0),FALSE)),"",VLOOKUP($B3310,INDIRECT(nfl_game_result),MATCH(G$1,INDIRECT(nfl_game_result_header),0),FALSE)),"error")</f>
        <v/>
      </c>
      <c r="H3310" s="23" t="str">
        <f ca="1">IFERROR(IF(ISBLANK(VLOOKUP($B3310,INDIRECT(nfl_game_result),MATCH(H$1,INDIRECT(nfl_game_result_header),0),FALSE)),"",VLOOKUP($B3310,INDIRECT(nfl_game_result),MATCH(H$1,INDIRECT(nfl_game_result_header),0),FALSE)),"error")</f>
        <v/>
      </c>
      <c r="I3310" s="23" t="str">
        <f ca="1">IFERROR(IF(ISBLANK(VLOOKUP($B3310,INDIRECT(nfl_game_result),MATCH(I$1,INDIRECT(nfl_game_result_header),0),FALSE)),"",VLOOKUP($B3310,INDIRECT(nfl_game_result),MATCH(I$1,INDIRECT(nfl_game_result_header),0),FALSE)),"error")</f>
        <v/>
      </c>
      <c r="J3310" s="23" t="str">
        <f ca="1">IFERROR(IF(ISBLANK(VLOOKUP($B3310,INDIRECT(nfl_game_result),MATCH(J$1,INDIRECT(nfl_game_result_header),0),FALSE)),"",VLOOKUP($B3310,INDIRECT(nfl_game_result),MATCH(J$1,INDIRECT(nfl_game_result_header),0),FALSE)),"error")</f>
        <v/>
      </c>
      <c r="K3310" s="23" t="str">
        <f ca="1">IFERROR(IF(ISBLANK(VLOOKUP($B3310,INDIRECT(nfl_game_result),MATCH(K$1,INDIRECT(nfl_game_result_header),0),FALSE)),"",VLOOKUP($B3310,INDIRECT(nfl_game_result),MATCH(K$1,INDIRECT(nfl_game_result_header),0),FALSE)),"error")</f>
        <v/>
      </c>
      <c r="L3310" s="23" t="str">
        <f ca="1">IFERROR(IF(ISBLANK(VLOOKUP($B3310,INDIRECT(nfl_game_result),MATCH(L$1,INDIRECT(nfl_game_result_header),0),FALSE)),"",VLOOKUP($B3310,INDIRECT(nfl_game_result),MATCH(L$1,INDIRECT(nfl_game_result_header),0),FALSE)),"error")</f>
        <v/>
      </c>
      <c r="M3310" s="23" t="s">
        <v>14</v>
      </c>
      <c r="V3310" s="23" t="s">
        <v>416</v>
      </c>
      <c r="W3310" s="23">
        <f ca="1">VALUE(LEFT(C3310, 4))</f>
        <v>2018</v>
      </c>
      <c r="X3310" s="23">
        <f ca="1">VALUE(MID(C3310,6,FIND("_",C3310,6)-6))</f>
        <v>2</v>
      </c>
      <c r="Y3310" s="23" t="str">
        <f ca="1">IF(NOT(OR(ISBLANK(D3310),ISBLANK(E3310),D3310="",E3310="")),D3310-E3310,"")</f>
        <v/>
      </c>
      <c r="Z3310" s="23" t="str">
        <f ca="1">IF(OR(NOT(ISNUMBER(D3310)),ISBLANK(D3310),D3310="",ISBLANK(N3310)),"",ABS(D3310-N3310))</f>
        <v/>
      </c>
      <c r="AA3310" s="23" t="str">
        <f ca="1">IF(OR(ISBLANK(J3310),ISBLANK(O3310),J3310="",O3310=""),"",IF(J3310=O3310,1,0))</f>
        <v/>
      </c>
      <c r="AB3310" s="23" t="str">
        <f ca="1">IF(OR(ISBLANK(K3310),ISBLANK(Q3310),K3310="",Q3310=""),"",IF(K3310=Q3310,1,0))</f>
        <v/>
      </c>
      <c r="AC3310" s="23" t="str">
        <f t="shared" ca="1" si="51"/>
        <v/>
      </c>
    </row>
    <row r="3311" spans="1:29" x14ac:dyDescent="0.25">
      <c r="A3311" s="23">
        <v>3534</v>
      </c>
      <c r="B3311">
        <v>1632</v>
      </c>
      <c r="C3311" s="23" t="str">
        <f ca="1">IFERROR(VLOOKUP($B3311,INDIRECT(nfl_game_result),MATCH(C$1,INDIRECT(nfl_game_result_header),0),FALSE),"error")</f>
        <v>2018_02_NWE@JAX</v>
      </c>
      <c r="D3311" s="23" t="str">
        <f ca="1">IFERROR(IF(ISBLANK(VLOOKUP($B3311,INDIRECT(nfl_game_result),MATCH(D$1,INDIRECT(nfl_game_result_header),0),FALSE)),"",VLOOKUP($B3311,INDIRECT(nfl_game_result),MATCH(D$1,INDIRECT(nfl_game_result_header),0),FALSE)),"error")</f>
        <v/>
      </c>
      <c r="E3311" s="23" t="str">
        <f ca="1">IFERROR(IF(ISBLANK(VLOOKUP($B3311,INDIRECT(nfl_game_result),MATCH(E$1,INDIRECT(nfl_game_result_header),0),FALSE)),"",VLOOKUP($B3311,INDIRECT(nfl_game_result),MATCH(E$1,INDIRECT(nfl_game_result_header),0),FALSE)),"error")</f>
        <v/>
      </c>
      <c r="F3311" s="23" t="str">
        <f ca="1">IFERROR(IF(ISBLANK(VLOOKUP($B3311,INDIRECT(nfl_game_result),MATCH(F$1,INDIRECT(nfl_game_result_header),0),FALSE)),"",VLOOKUP($B3311,INDIRECT(nfl_game_result),MATCH(F$1,INDIRECT(nfl_game_result_header),0),FALSE)),"error")</f>
        <v/>
      </c>
      <c r="G3311" s="23" t="str">
        <f ca="1">IFERROR(IF(ISBLANK(VLOOKUP($B3311,INDIRECT(nfl_game_result),MATCH(G$1,INDIRECT(nfl_game_result_header),0),FALSE)),"",VLOOKUP($B3311,INDIRECT(nfl_game_result),MATCH(G$1,INDIRECT(nfl_game_result_header),0),FALSE)),"error")</f>
        <v/>
      </c>
      <c r="H3311" s="23" t="str">
        <f ca="1">IFERROR(IF(ISBLANK(VLOOKUP($B3311,INDIRECT(nfl_game_result),MATCH(H$1,INDIRECT(nfl_game_result_header),0),FALSE)),"",VLOOKUP($B3311,INDIRECT(nfl_game_result),MATCH(H$1,INDIRECT(nfl_game_result_header),0),FALSE)),"error")</f>
        <v/>
      </c>
      <c r="I3311" s="23" t="str">
        <f ca="1">IFERROR(IF(ISBLANK(VLOOKUP($B3311,INDIRECT(nfl_game_result),MATCH(I$1,INDIRECT(nfl_game_result_header),0),FALSE)),"",VLOOKUP($B3311,INDIRECT(nfl_game_result),MATCH(I$1,INDIRECT(nfl_game_result_header),0),FALSE)),"error")</f>
        <v/>
      </c>
      <c r="J3311" s="23" t="str">
        <f ca="1">IFERROR(IF(ISBLANK(VLOOKUP($B3311,INDIRECT(nfl_game_result),MATCH(J$1,INDIRECT(nfl_game_result_header),0),FALSE)),"",VLOOKUP($B3311,INDIRECT(nfl_game_result),MATCH(J$1,INDIRECT(nfl_game_result_header),0),FALSE)),"error")</f>
        <v/>
      </c>
      <c r="K3311" s="23" t="str">
        <f ca="1">IFERROR(IF(ISBLANK(VLOOKUP($B3311,INDIRECT(nfl_game_result),MATCH(K$1,INDIRECT(nfl_game_result_header),0),FALSE)),"",VLOOKUP($B3311,INDIRECT(nfl_game_result),MATCH(K$1,INDIRECT(nfl_game_result_header),0),FALSE)),"error")</f>
        <v/>
      </c>
      <c r="L3311" s="23" t="str">
        <f ca="1">IFERROR(IF(ISBLANK(VLOOKUP($B3311,INDIRECT(nfl_game_result),MATCH(L$1,INDIRECT(nfl_game_result_header),0),FALSE)),"",VLOOKUP($B3311,INDIRECT(nfl_game_result),MATCH(L$1,INDIRECT(nfl_game_result_header),0),FALSE)),"error")</f>
        <v/>
      </c>
      <c r="M3311" s="23" t="s">
        <v>14</v>
      </c>
      <c r="V3311" s="23" t="s">
        <v>416</v>
      </c>
      <c r="W3311" s="23">
        <f ca="1">VALUE(LEFT(C3311, 4))</f>
        <v>2018</v>
      </c>
      <c r="X3311" s="23">
        <f ca="1">VALUE(MID(C3311,6,FIND("_",C3311,6)-6))</f>
        <v>2</v>
      </c>
      <c r="Y3311" s="23" t="str">
        <f ca="1">IF(NOT(OR(ISBLANK(D3311),ISBLANK(E3311),D3311="",E3311="")),D3311-E3311,"")</f>
        <v/>
      </c>
      <c r="Z3311" s="23" t="str">
        <f ca="1">IF(OR(NOT(ISNUMBER(D3311)),ISBLANK(D3311),D3311="",ISBLANK(N3311)),"",ABS(D3311-N3311))</f>
        <v/>
      </c>
      <c r="AA3311" s="23" t="str">
        <f ca="1">IF(OR(ISBLANK(J3311),ISBLANK(O3311),J3311="",O3311=""),"",IF(J3311=O3311,1,0))</f>
        <v/>
      </c>
      <c r="AB3311" s="23" t="str">
        <f ca="1">IF(OR(ISBLANK(K3311),ISBLANK(Q3311),K3311="",Q3311=""),"",IF(K3311=Q3311,1,0))</f>
        <v/>
      </c>
      <c r="AC3311" s="23" t="str">
        <f t="shared" ca="1" si="51"/>
        <v/>
      </c>
    </row>
    <row r="3312" spans="1:29" x14ac:dyDescent="0.25">
      <c r="A3312" s="23">
        <v>3535</v>
      </c>
      <c r="B3312">
        <v>1633</v>
      </c>
      <c r="C3312" s="23" t="str">
        <f ca="1">IFERROR(VLOOKUP($B3312,INDIRECT(nfl_game_result),MATCH(C$1,INDIRECT(nfl_game_result_header),0),FALSE),"error")</f>
        <v>2018_02_NYG@DAL</v>
      </c>
      <c r="D3312" s="23" t="str">
        <f ca="1">IFERROR(IF(ISBLANK(VLOOKUP($B3312,INDIRECT(nfl_game_result),MATCH(D$1,INDIRECT(nfl_game_result_header),0),FALSE)),"",VLOOKUP($B3312,INDIRECT(nfl_game_result),MATCH(D$1,INDIRECT(nfl_game_result_header),0),FALSE)),"error")</f>
        <v/>
      </c>
      <c r="E3312" s="23" t="str">
        <f ca="1">IFERROR(IF(ISBLANK(VLOOKUP($B3312,INDIRECT(nfl_game_result),MATCH(E$1,INDIRECT(nfl_game_result_header),0),FALSE)),"",VLOOKUP($B3312,INDIRECT(nfl_game_result),MATCH(E$1,INDIRECT(nfl_game_result_header),0),FALSE)),"error")</f>
        <v/>
      </c>
      <c r="F3312" s="23" t="str">
        <f ca="1">IFERROR(IF(ISBLANK(VLOOKUP($B3312,INDIRECT(nfl_game_result),MATCH(F$1,INDIRECT(nfl_game_result_header),0),FALSE)),"",VLOOKUP($B3312,INDIRECT(nfl_game_result),MATCH(F$1,INDIRECT(nfl_game_result_header),0),FALSE)),"error")</f>
        <v/>
      </c>
      <c r="G3312" s="23" t="str">
        <f ca="1">IFERROR(IF(ISBLANK(VLOOKUP($B3312,INDIRECT(nfl_game_result),MATCH(G$1,INDIRECT(nfl_game_result_header),0),FALSE)),"",VLOOKUP($B3312,INDIRECT(nfl_game_result),MATCH(G$1,INDIRECT(nfl_game_result_header),0),FALSE)),"error")</f>
        <v/>
      </c>
      <c r="H3312" s="23" t="str">
        <f ca="1">IFERROR(IF(ISBLANK(VLOOKUP($B3312,INDIRECT(nfl_game_result),MATCH(H$1,INDIRECT(nfl_game_result_header),0),FALSE)),"",VLOOKUP($B3312,INDIRECT(nfl_game_result),MATCH(H$1,INDIRECT(nfl_game_result_header),0),FALSE)),"error")</f>
        <v/>
      </c>
      <c r="I3312" s="23" t="str">
        <f ca="1">IFERROR(IF(ISBLANK(VLOOKUP($B3312,INDIRECT(nfl_game_result),MATCH(I$1,INDIRECT(nfl_game_result_header),0),FALSE)),"",VLOOKUP($B3312,INDIRECT(nfl_game_result),MATCH(I$1,INDIRECT(nfl_game_result_header),0),FALSE)),"error")</f>
        <v/>
      </c>
      <c r="J3312" s="23" t="str">
        <f ca="1">IFERROR(IF(ISBLANK(VLOOKUP($B3312,INDIRECT(nfl_game_result),MATCH(J$1,INDIRECT(nfl_game_result_header),0),FALSE)),"",VLOOKUP($B3312,INDIRECT(nfl_game_result),MATCH(J$1,INDIRECT(nfl_game_result_header),0),FALSE)),"error")</f>
        <v/>
      </c>
      <c r="K3312" s="23" t="str">
        <f ca="1">IFERROR(IF(ISBLANK(VLOOKUP($B3312,INDIRECT(nfl_game_result),MATCH(K$1,INDIRECT(nfl_game_result_header),0),FALSE)),"",VLOOKUP($B3312,INDIRECT(nfl_game_result),MATCH(K$1,INDIRECT(nfl_game_result_header),0),FALSE)),"error")</f>
        <v/>
      </c>
      <c r="L3312" s="23" t="str">
        <f ca="1">IFERROR(IF(ISBLANK(VLOOKUP($B3312,INDIRECT(nfl_game_result),MATCH(L$1,INDIRECT(nfl_game_result_header),0),FALSE)),"",VLOOKUP($B3312,INDIRECT(nfl_game_result),MATCH(L$1,INDIRECT(nfl_game_result_header),0),FALSE)),"error")</f>
        <v/>
      </c>
      <c r="M3312" s="23" t="s">
        <v>14</v>
      </c>
      <c r="V3312" s="23" t="s">
        <v>416</v>
      </c>
      <c r="W3312" s="23">
        <f ca="1">VALUE(LEFT(C3312, 4))</f>
        <v>2018</v>
      </c>
      <c r="X3312" s="23">
        <f ca="1">VALUE(MID(C3312,6,FIND("_",C3312,6)-6))</f>
        <v>2</v>
      </c>
      <c r="Y3312" s="23" t="str">
        <f ca="1">IF(NOT(OR(ISBLANK(D3312),ISBLANK(E3312),D3312="",E3312="")),D3312-E3312,"")</f>
        <v/>
      </c>
      <c r="Z3312" s="23" t="str">
        <f ca="1">IF(OR(NOT(ISNUMBER(D3312)),ISBLANK(D3312),D3312="",ISBLANK(N3312)),"",ABS(D3312-N3312))</f>
        <v/>
      </c>
      <c r="AA3312" s="23" t="str">
        <f ca="1">IF(OR(ISBLANK(J3312),ISBLANK(O3312),J3312="",O3312=""),"",IF(J3312=O3312,1,0))</f>
        <v/>
      </c>
      <c r="AB3312" s="23" t="str">
        <f ca="1">IF(OR(ISBLANK(K3312),ISBLANK(Q3312),K3312="",Q3312=""),"",IF(K3312=Q3312,1,0))</f>
        <v/>
      </c>
      <c r="AC3312" s="23" t="str">
        <f t="shared" ca="1" si="51"/>
        <v/>
      </c>
    </row>
    <row r="3313" spans="1:29" x14ac:dyDescent="0.25">
      <c r="A3313" s="23">
        <v>3536</v>
      </c>
      <c r="B3313">
        <v>1634</v>
      </c>
      <c r="C3313" s="23" t="str">
        <f ca="1">IFERROR(VLOOKUP($B3313,INDIRECT(nfl_game_result),MATCH(C$1,INDIRECT(nfl_game_result_header),0),FALSE),"error")</f>
        <v>2018_02_SEA@CHI</v>
      </c>
      <c r="D3313" s="23" t="str">
        <f ca="1">IFERROR(IF(ISBLANK(VLOOKUP($B3313,INDIRECT(nfl_game_result),MATCH(D$1,INDIRECT(nfl_game_result_header),0),FALSE)),"",VLOOKUP($B3313,INDIRECT(nfl_game_result),MATCH(D$1,INDIRECT(nfl_game_result_header),0),FALSE)),"error")</f>
        <v/>
      </c>
      <c r="E3313" s="23" t="str">
        <f ca="1">IFERROR(IF(ISBLANK(VLOOKUP($B3313,INDIRECT(nfl_game_result),MATCH(E$1,INDIRECT(nfl_game_result_header),0),FALSE)),"",VLOOKUP($B3313,INDIRECT(nfl_game_result),MATCH(E$1,INDIRECT(nfl_game_result_header),0),FALSE)),"error")</f>
        <v/>
      </c>
      <c r="F3313" s="23" t="str">
        <f ca="1">IFERROR(IF(ISBLANK(VLOOKUP($B3313,INDIRECT(nfl_game_result),MATCH(F$1,INDIRECT(nfl_game_result_header),0),FALSE)),"",VLOOKUP($B3313,INDIRECT(nfl_game_result),MATCH(F$1,INDIRECT(nfl_game_result_header),0),FALSE)),"error")</f>
        <v/>
      </c>
      <c r="G3313" s="23" t="str">
        <f ca="1">IFERROR(IF(ISBLANK(VLOOKUP($B3313,INDIRECT(nfl_game_result),MATCH(G$1,INDIRECT(nfl_game_result_header),0),FALSE)),"",VLOOKUP($B3313,INDIRECT(nfl_game_result),MATCH(G$1,INDIRECT(nfl_game_result_header),0),FALSE)),"error")</f>
        <v/>
      </c>
      <c r="H3313" s="23" t="str">
        <f ca="1">IFERROR(IF(ISBLANK(VLOOKUP($B3313,INDIRECT(nfl_game_result),MATCH(H$1,INDIRECT(nfl_game_result_header),0),FALSE)),"",VLOOKUP($B3313,INDIRECT(nfl_game_result),MATCH(H$1,INDIRECT(nfl_game_result_header),0),FALSE)),"error")</f>
        <v/>
      </c>
      <c r="I3313" s="23" t="str">
        <f ca="1">IFERROR(IF(ISBLANK(VLOOKUP($B3313,INDIRECT(nfl_game_result),MATCH(I$1,INDIRECT(nfl_game_result_header),0),FALSE)),"",VLOOKUP($B3313,INDIRECT(nfl_game_result),MATCH(I$1,INDIRECT(nfl_game_result_header),0),FALSE)),"error")</f>
        <v/>
      </c>
      <c r="J3313" s="23" t="str">
        <f ca="1">IFERROR(IF(ISBLANK(VLOOKUP($B3313,INDIRECT(nfl_game_result),MATCH(J$1,INDIRECT(nfl_game_result_header),0),FALSE)),"",VLOOKUP($B3313,INDIRECT(nfl_game_result),MATCH(J$1,INDIRECT(nfl_game_result_header),0),FALSE)),"error")</f>
        <v/>
      </c>
      <c r="K3313" s="23" t="str">
        <f ca="1">IFERROR(IF(ISBLANK(VLOOKUP($B3313,INDIRECT(nfl_game_result),MATCH(K$1,INDIRECT(nfl_game_result_header),0),FALSE)),"",VLOOKUP($B3313,INDIRECT(nfl_game_result),MATCH(K$1,INDIRECT(nfl_game_result_header),0),FALSE)),"error")</f>
        <v/>
      </c>
      <c r="L3313" s="23" t="str">
        <f ca="1">IFERROR(IF(ISBLANK(VLOOKUP($B3313,INDIRECT(nfl_game_result),MATCH(L$1,INDIRECT(nfl_game_result_header),0),FALSE)),"",VLOOKUP($B3313,INDIRECT(nfl_game_result),MATCH(L$1,INDIRECT(nfl_game_result_header),0),FALSE)),"error")</f>
        <v/>
      </c>
      <c r="M3313" s="23" t="s">
        <v>14</v>
      </c>
      <c r="V3313" s="23" t="s">
        <v>416</v>
      </c>
      <c r="W3313" s="23">
        <f ca="1">VALUE(LEFT(C3313, 4))</f>
        <v>2018</v>
      </c>
      <c r="X3313" s="23">
        <f ca="1">VALUE(MID(C3313,6,FIND("_",C3313,6)-6))</f>
        <v>2</v>
      </c>
      <c r="Y3313" s="23" t="str">
        <f ca="1">IF(NOT(OR(ISBLANK(D3313),ISBLANK(E3313),D3313="",E3313="")),D3313-E3313,"")</f>
        <v/>
      </c>
      <c r="Z3313" s="23" t="str">
        <f ca="1">IF(OR(NOT(ISNUMBER(D3313)),ISBLANK(D3313),D3313="",ISBLANK(N3313)),"",ABS(D3313-N3313))</f>
        <v/>
      </c>
      <c r="AA3313" s="23" t="str">
        <f ca="1">IF(OR(ISBLANK(J3313),ISBLANK(O3313),J3313="",O3313=""),"",IF(J3313=O3313,1,0))</f>
        <v/>
      </c>
      <c r="AB3313" s="23" t="str">
        <f ca="1">IF(OR(ISBLANK(K3313),ISBLANK(Q3313),K3313="",Q3313=""),"",IF(K3313=Q3313,1,0))</f>
        <v/>
      </c>
      <c r="AC3313" s="23" t="str">
        <f t="shared" ca="1" si="51"/>
        <v/>
      </c>
    </row>
    <row r="3314" spans="1:29" x14ac:dyDescent="0.25">
      <c r="A3314" s="23">
        <v>3281</v>
      </c>
      <c r="B3314">
        <v>1635</v>
      </c>
      <c r="C3314" s="23" t="str">
        <f ca="1">IFERROR(VLOOKUP($B3314,INDIRECT(nfl_game_result),MATCH(C$1,INDIRECT(nfl_game_result_header),0),FALSE),"error")</f>
        <v>2018_03_NYJ@CLE</v>
      </c>
      <c r="D3314" s="23" t="str">
        <f ca="1">IFERROR(IF(ISBLANK(VLOOKUP($B3314,INDIRECT(nfl_game_result),MATCH(D$1,INDIRECT(nfl_game_result_header),0),FALSE)),"",VLOOKUP($B3314,INDIRECT(nfl_game_result),MATCH(D$1,INDIRECT(nfl_game_result_header),0),FALSE)),"error")</f>
        <v/>
      </c>
      <c r="E3314" s="23" t="str">
        <f ca="1">IFERROR(IF(ISBLANK(VLOOKUP($B3314,INDIRECT(nfl_game_result),MATCH(E$1,INDIRECT(nfl_game_result_header),0),FALSE)),"",VLOOKUP($B3314,INDIRECT(nfl_game_result),MATCH(E$1,INDIRECT(nfl_game_result_header),0),FALSE)),"error")</f>
        <v/>
      </c>
      <c r="F3314" s="23" t="str">
        <f ca="1">IFERROR(IF(ISBLANK(VLOOKUP($B3314,INDIRECT(nfl_game_result),MATCH(F$1,INDIRECT(nfl_game_result_header),0),FALSE)),"",VLOOKUP($B3314,INDIRECT(nfl_game_result),MATCH(F$1,INDIRECT(nfl_game_result_header),0),FALSE)),"error")</f>
        <v/>
      </c>
      <c r="G3314" s="23" t="str">
        <f ca="1">IFERROR(IF(ISBLANK(VLOOKUP($B3314,INDIRECT(nfl_game_result),MATCH(G$1,INDIRECT(nfl_game_result_header),0),FALSE)),"",VLOOKUP($B3314,INDIRECT(nfl_game_result),MATCH(G$1,INDIRECT(nfl_game_result_header),0),FALSE)),"error")</f>
        <v/>
      </c>
      <c r="H3314" s="23" t="str">
        <f ca="1">IFERROR(IF(ISBLANK(VLOOKUP($B3314,INDIRECT(nfl_game_result),MATCH(H$1,INDIRECT(nfl_game_result_header),0),FALSE)),"",VLOOKUP($B3314,INDIRECT(nfl_game_result),MATCH(H$1,INDIRECT(nfl_game_result_header),0),FALSE)),"error")</f>
        <v/>
      </c>
      <c r="I3314" s="23" t="str">
        <f ca="1">IFERROR(IF(ISBLANK(VLOOKUP($B3314,INDIRECT(nfl_game_result),MATCH(I$1,INDIRECT(nfl_game_result_header),0),FALSE)),"",VLOOKUP($B3314,INDIRECT(nfl_game_result),MATCH(I$1,INDIRECT(nfl_game_result_header),0),FALSE)),"error")</f>
        <v/>
      </c>
      <c r="J3314" s="23" t="str">
        <f ca="1">IFERROR(IF(ISBLANK(VLOOKUP($B3314,INDIRECT(nfl_game_result),MATCH(J$1,INDIRECT(nfl_game_result_header),0),FALSE)),"",VLOOKUP($B3314,INDIRECT(nfl_game_result),MATCH(J$1,INDIRECT(nfl_game_result_header),0),FALSE)),"error")</f>
        <v/>
      </c>
      <c r="K3314" s="23" t="str">
        <f ca="1">IFERROR(IF(ISBLANK(VLOOKUP($B3314,INDIRECT(nfl_game_result),MATCH(K$1,INDIRECT(nfl_game_result_header),0),FALSE)),"",VLOOKUP($B3314,INDIRECT(nfl_game_result),MATCH(K$1,INDIRECT(nfl_game_result_header),0),FALSE)),"error")</f>
        <v/>
      </c>
      <c r="L3314" s="23" t="str">
        <f ca="1">IFERROR(IF(ISBLANK(VLOOKUP($B3314,INDIRECT(nfl_game_result),MATCH(L$1,INDIRECT(nfl_game_result_header),0),FALSE)),"",VLOOKUP($B3314,INDIRECT(nfl_game_result),MATCH(L$1,INDIRECT(nfl_game_result_header),0),FALSE)),"error")</f>
        <v/>
      </c>
      <c r="M3314" s="23" t="s">
        <v>16</v>
      </c>
      <c r="V3314" s="23" t="s">
        <v>416</v>
      </c>
      <c r="W3314" s="23">
        <f ca="1">VALUE(LEFT(C3314, 4))</f>
        <v>2018</v>
      </c>
      <c r="X3314" s="23">
        <f ca="1">VALUE(MID(C3314,6,FIND("_",C3314,6)-6))</f>
        <v>3</v>
      </c>
      <c r="Y3314" s="23" t="str">
        <f ca="1">IF(NOT(OR(ISBLANK(D3314),ISBLANK(E3314),D3314="",E3314="")),D3314-E3314,"")</f>
        <v/>
      </c>
      <c r="Z3314" s="23" t="str">
        <f ca="1">IF(OR(NOT(ISNUMBER(D3314)),ISBLANK(D3314),D3314="",ISBLANK(N3314)),"",ABS(D3314-N3314))</f>
        <v/>
      </c>
      <c r="AA3314" s="23" t="str">
        <f ca="1">IF(OR(ISBLANK(J3314),ISBLANK(O3314),J3314="",O3314=""),"",IF(J3314=O3314,1,0))</f>
        <v/>
      </c>
      <c r="AB3314" s="23" t="str">
        <f ca="1">IF(OR(ISBLANK(K3314),ISBLANK(Q3314),K3314="",Q3314=""),"",IF(K3314=Q3314,1,0))</f>
        <v/>
      </c>
      <c r="AC3314" s="23" t="str">
        <f t="shared" ca="1" si="51"/>
        <v/>
      </c>
    </row>
    <row r="3315" spans="1:29" x14ac:dyDescent="0.25">
      <c r="A3315" s="23">
        <v>3282</v>
      </c>
      <c r="B3315">
        <v>1636</v>
      </c>
      <c r="C3315" s="23" t="str">
        <f ca="1">IFERROR(VLOOKUP($B3315,INDIRECT(nfl_game_result),MATCH(C$1,INDIRECT(nfl_game_result_header),0),FALSE),"error")</f>
        <v>2018_03_CIN@CAR</v>
      </c>
      <c r="D3315" s="23" t="str">
        <f ca="1">IFERROR(IF(ISBLANK(VLOOKUP($B3315,INDIRECT(nfl_game_result),MATCH(D$1,INDIRECT(nfl_game_result_header),0),FALSE)),"",VLOOKUP($B3315,INDIRECT(nfl_game_result),MATCH(D$1,INDIRECT(nfl_game_result_header),0),FALSE)),"error")</f>
        <v/>
      </c>
      <c r="E3315" s="23" t="str">
        <f ca="1">IFERROR(IF(ISBLANK(VLOOKUP($B3315,INDIRECT(nfl_game_result),MATCH(E$1,INDIRECT(nfl_game_result_header),0),FALSE)),"",VLOOKUP($B3315,INDIRECT(nfl_game_result),MATCH(E$1,INDIRECT(nfl_game_result_header),0),FALSE)),"error")</f>
        <v/>
      </c>
      <c r="F3315" s="23" t="str">
        <f ca="1">IFERROR(IF(ISBLANK(VLOOKUP($B3315,INDIRECT(nfl_game_result),MATCH(F$1,INDIRECT(nfl_game_result_header),0),FALSE)),"",VLOOKUP($B3315,INDIRECT(nfl_game_result),MATCH(F$1,INDIRECT(nfl_game_result_header),0),FALSE)),"error")</f>
        <v/>
      </c>
      <c r="G3315" s="23" t="str">
        <f ca="1">IFERROR(IF(ISBLANK(VLOOKUP($B3315,INDIRECT(nfl_game_result),MATCH(G$1,INDIRECT(nfl_game_result_header),0),FALSE)),"",VLOOKUP($B3315,INDIRECT(nfl_game_result),MATCH(G$1,INDIRECT(nfl_game_result_header),0),FALSE)),"error")</f>
        <v/>
      </c>
      <c r="H3315" s="23" t="str">
        <f ca="1">IFERROR(IF(ISBLANK(VLOOKUP($B3315,INDIRECT(nfl_game_result),MATCH(H$1,INDIRECT(nfl_game_result_header),0),FALSE)),"",VLOOKUP($B3315,INDIRECT(nfl_game_result),MATCH(H$1,INDIRECT(nfl_game_result_header),0),FALSE)),"error")</f>
        <v/>
      </c>
      <c r="I3315" s="23" t="str">
        <f ca="1">IFERROR(IF(ISBLANK(VLOOKUP($B3315,INDIRECT(nfl_game_result),MATCH(I$1,INDIRECT(nfl_game_result_header),0),FALSE)),"",VLOOKUP($B3315,INDIRECT(nfl_game_result),MATCH(I$1,INDIRECT(nfl_game_result_header),0),FALSE)),"error")</f>
        <v/>
      </c>
      <c r="J3315" s="23" t="str">
        <f ca="1">IFERROR(IF(ISBLANK(VLOOKUP($B3315,INDIRECT(nfl_game_result),MATCH(J$1,INDIRECT(nfl_game_result_header),0),FALSE)),"",VLOOKUP($B3315,INDIRECT(nfl_game_result),MATCH(J$1,INDIRECT(nfl_game_result_header),0),FALSE)),"error")</f>
        <v/>
      </c>
      <c r="K3315" s="23" t="str">
        <f ca="1">IFERROR(IF(ISBLANK(VLOOKUP($B3315,INDIRECT(nfl_game_result),MATCH(K$1,INDIRECT(nfl_game_result_header),0),FALSE)),"",VLOOKUP($B3315,INDIRECT(nfl_game_result),MATCH(K$1,INDIRECT(nfl_game_result_header),0),FALSE)),"error")</f>
        <v/>
      </c>
      <c r="L3315" s="23" t="str">
        <f ca="1">IFERROR(IF(ISBLANK(VLOOKUP($B3315,INDIRECT(nfl_game_result),MATCH(L$1,INDIRECT(nfl_game_result_header),0),FALSE)),"",VLOOKUP($B3315,INDIRECT(nfl_game_result),MATCH(L$1,INDIRECT(nfl_game_result_header),0),FALSE)),"error")</f>
        <v/>
      </c>
      <c r="M3315" s="23" t="s">
        <v>16</v>
      </c>
      <c r="V3315" s="23" t="s">
        <v>416</v>
      </c>
      <c r="W3315" s="23">
        <f ca="1">VALUE(LEFT(C3315, 4))</f>
        <v>2018</v>
      </c>
      <c r="X3315" s="23">
        <f ca="1">VALUE(MID(C3315,6,FIND("_",C3315,6)-6))</f>
        <v>3</v>
      </c>
      <c r="Y3315" s="23" t="str">
        <f ca="1">IF(NOT(OR(ISBLANK(D3315),ISBLANK(E3315),D3315="",E3315="")),D3315-E3315,"")</f>
        <v/>
      </c>
      <c r="Z3315" s="23" t="str">
        <f ca="1">IF(OR(NOT(ISNUMBER(D3315)),ISBLANK(D3315),D3315="",ISBLANK(N3315)),"",ABS(D3315-N3315))</f>
        <v/>
      </c>
      <c r="AA3315" s="23" t="str">
        <f ca="1">IF(OR(ISBLANK(J3315),ISBLANK(O3315),J3315="",O3315=""),"",IF(J3315=O3315,1,0))</f>
        <v/>
      </c>
      <c r="AB3315" s="23" t="str">
        <f ca="1">IF(OR(ISBLANK(K3315),ISBLANK(Q3315),K3315="",Q3315=""),"",IF(K3315=Q3315,1,0))</f>
        <v/>
      </c>
      <c r="AC3315" s="23" t="str">
        <f t="shared" ref="AC3315:AC3378" ca="1" si="52">IF(OR(ISBLANK(L3315),ISBLANK(T3315),L3315="",T3315=""),"",IF(L3315=T3315,1,0))</f>
        <v/>
      </c>
    </row>
    <row r="3316" spans="1:29" x14ac:dyDescent="0.25">
      <c r="A3316" s="23">
        <v>3283</v>
      </c>
      <c r="B3316">
        <v>1637</v>
      </c>
      <c r="C3316" s="23" t="str">
        <f ca="1">IFERROR(VLOOKUP($B3316,INDIRECT(nfl_game_result),MATCH(C$1,INDIRECT(nfl_game_result_header),0),FALSE),"error")</f>
        <v>2018_03_NYG@HOU</v>
      </c>
      <c r="D3316" s="23" t="str">
        <f ca="1">IFERROR(IF(ISBLANK(VLOOKUP($B3316,INDIRECT(nfl_game_result),MATCH(D$1,INDIRECT(nfl_game_result_header),0),FALSE)),"",VLOOKUP($B3316,INDIRECT(nfl_game_result),MATCH(D$1,INDIRECT(nfl_game_result_header),0),FALSE)),"error")</f>
        <v/>
      </c>
      <c r="E3316" s="23" t="str">
        <f ca="1">IFERROR(IF(ISBLANK(VLOOKUP($B3316,INDIRECT(nfl_game_result),MATCH(E$1,INDIRECT(nfl_game_result_header),0),FALSE)),"",VLOOKUP($B3316,INDIRECT(nfl_game_result),MATCH(E$1,INDIRECT(nfl_game_result_header),0),FALSE)),"error")</f>
        <v/>
      </c>
      <c r="F3316" s="23" t="str">
        <f ca="1">IFERROR(IF(ISBLANK(VLOOKUP($B3316,INDIRECT(nfl_game_result),MATCH(F$1,INDIRECT(nfl_game_result_header),0),FALSE)),"",VLOOKUP($B3316,INDIRECT(nfl_game_result),MATCH(F$1,INDIRECT(nfl_game_result_header),0),FALSE)),"error")</f>
        <v/>
      </c>
      <c r="G3316" s="23" t="str">
        <f ca="1">IFERROR(IF(ISBLANK(VLOOKUP($B3316,INDIRECT(nfl_game_result),MATCH(G$1,INDIRECT(nfl_game_result_header),0),FALSE)),"",VLOOKUP($B3316,INDIRECT(nfl_game_result),MATCH(G$1,INDIRECT(nfl_game_result_header),0),FALSE)),"error")</f>
        <v/>
      </c>
      <c r="H3316" s="23" t="str">
        <f ca="1">IFERROR(IF(ISBLANK(VLOOKUP($B3316,INDIRECT(nfl_game_result),MATCH(H$1,INDIRECT(nfl_game_result_header),0),FALSE)),"",VLOOKUP($B3316,INDIRECT(nfl_game_result),MATCH(H$1,INDIRECT(nfl_game_result_header),0),FALSE)),"error")</f>
        <v/>
      </c>
      <c r="I3316" s="23" t="str">
        <f ca="1">IFERROR(IF(ISBLANK(VLOOKUP($B3316,INDIRECT(nfl_game_result),MATCH(I$1,INDIRECT(nfl_game_result_header),0),FALSE)),"",VLOOKUP($B3316,INDIRECT(nfl_game_result),MATCH(I$1,INDIRECT(nfl_game_result_header),0),FALSE)),"error")</f>
        <v/>
      </c>
      <c r="J3316" s="23" t="str">
        <f ca="1">IFERROR(IF(ISBLANK(VLOOKUP($B3316,INDIRECT(nfl_game_result),MATCH(J$1,INDIRECT(nfl_game_result_header),0),FALSE)),"",VLOOKUP($B3316,INDIRECT(nfl_game_result),MATCH(J$1,INDIRECT(nfl_game_result_header),0),FALSE)),"error")</f>
        <v/>
      </c>
      <c r="K3316" s="23" t="str">
        <f ca="1">IFERROR(IF(ISBLANK(VLOOKUP($B3316,INDIRECT(nfl_game_result),MATCH(K$1,INDIRECT(nfl_game_result_header),0),FALSE)),"",VLOOKUP($B3316,INDIRECT(nfl_game_result),MATCH(K$1,INDIRECT(nfl_game_result_header),0),FALSE)),"error")</f>
        <v/>
      </c>
      <c r="L3316" s="23" t="str">
        <f ca="1">IFERROR(IF(ISBLANK(VLOOKUP($B3316,INDIRECT(nfl_game_result),MATCH(L$1,INDIRECT(nfl_game_result_header),0),FALSE)),"",VLOOKUP($B3316,INDIRECT(nfl_game_result),MATCH(L$1,INDIRECT(nfl_game_result_header),0),FALSE)),"error")</f>
        <v/>
      </c>
      <c r="M3316" s="23" t="s">
        <v>16</v>
      </c>
      <c r="V3316" s="23" t="s">
        <v>416</v>
      </c>
      <c r="W3316" s="23">
        <f ca="1">VALUE(LEFT(C3316, 4))</f>
        <v>2018</v>
      </c>
      <c r="X3316" s="23">
        <f ca="1">VALUE(MID(C3316,6,FIND("_",C3316,6)-6))</f>
        <v>3</v>
      </c>
      <c r="Y3316" s="23" t="str">
        <f ca="1">IF(NOT(OR(ISBLANK(D3316),ISBLANK(E3316),D3316="",E3316="")),D3316-E3316,"")</f>
        <v/>
      </c>
      <c r="Z3316" s="23" t="str">
        <f ca="1">IF(OR(NOT(ISNUMBER(D3316)),ISBLANK(D3316),D3316="",ISBLANK(N3316)),"",ABS(D3316-N3316))</f>
        <v/>
      </c>
      <c r="AA3316" s="23" t="str">
        <f ca="1">IF(OR(ISBLANK(J3316),ISBLANK(O3316),J3316="",O3316=""),"",IF(J3316=O3316,1,0))</f>
        <v/>
      </c>
      <c r="AB3316" s="23" t="str">
        <f ca="1">IF(OR(ISBLANK(K3316),ISBLANK(Q3316),K3316="",Q3316=""),"",IF(K3316=Q3316,1,0))</f>
        <v/>
      </c>
      <c r="AC3316" s="23" t="str">
        <f t="shared" ca="1" si="52"/>
        <v/>
      </c>
    </row>
    <row r="3317" spans="1:29" x14ac:dyDescent="0.25">
      <c r="A3317" s="23">
        <v>3284</v>
      </c>
      <c r="B3317">
        <v>1638</v>
      </c>
      <c r="C3317" s="23" t="str">
        <f ca="1">IFERROR(VLOOKUP($B3317,INDIRECT(nfl_game_result),MATCH(C$1,INDIRECT(nfl_game_result_header),0),FALSE),"error")</f>
        <v>2018_03_TEN@JAX</v>
      </c>
      <c r="D3317" s="23" t="str">
        <f ca="1">IFERROR(IF(ISBLANK(VLOOKUP($B3317,INDIRECT(nfl_game_result),MATCH(D$1,INDIRECT(nfl_game_result_header),0),FALSE)),"",VLOOKUP($B3317,INDIRECT(nfl_game_result),MATCH(D$1,INDIRECT(nfl_game_result_header),0),FALSE)),"error")</f>
        <v/>
      </c>
      <c r="E3317" s="23" t="str">
        <f ca="1">IFERROR(IF(ISBLANK(VLOOKUP($B3317,INDIRECT(nfl_game_result),MATCH(E$1,INDIRECT(nfl_game_result_header),0),FALSE)),"",VLOOKUP($B3317,INDIRECT(nfl_game_result),MATCH(E$1,INDIRECT(nfl_game_result_header),0),FALSE)),"error")</f>
        <v/>
      </c>
      <c r="F3317" s="23" t="str">
        <f ca="1">IFERROR(IF(ISBLANK(VLOOKUP($B3317,INDIRECT(nfl_game_result),MATCH(F$1,INDIRECT(nfl_game_result_header),0),FALSE)),"",VLOOKUP($B3317,INDIRECT(nfl_game_result),MATCH(F$1,INDIRECT(nfl_game_result_header),0),FALSE)),"error")</f>
        <v/>
      </c>
      <c r="G3317" s="23" t="str">
        <f ca="1">IFERROR(IF(ISBLANK(VLOOKUP($B3317,INDIRECT(nfl_game_result),MATCH(G$1,INDIRECT(nfl_game_result_header),0),FALSE)),"",VLOOKUP($B3317,INDIRECT(nfl_game_result),MATCH(G$1,INDIRECT(nfl_game_result_header),0),FALSE)),"error")</f>
        <v/>
      </c>
      <c r="H3317" s="23" t="str">
        <f ca="1">IFERROR(IF(ISBLANK(VLOOKUP($B3317,INDIRECT(nfl_game_result),MATCH(H$1,INDIRECT(nfl_game_result_header),0),FALSE)),"",VLOOKUP($B3317,INDIRECT(nfl_game_result),MATCH(H$1,INDIRECT(nfl_game_result_header),0),FALSE)),"error")</f>
        <v/>
      </c>
      <c r="I3317" s="23" t="str">
        <f ca="1">IFERROR(IF(ISBLANK(VLOOKUP($B3317,INDIRECT(nfl_game_result),MATCH(I$1,INDIRECT(nfl_game_result_header),0),FALSE)),"",VLOOKUP($B3317,INDIRECT(nfl_game_result),MATCH(I$1,INDIRECT(nfl_game_result_header),0),FALSE)),"error")</f>
        <v/>
      </c>
      <c r="J3317" s="23" t="str">
        <f ca="1">IFERROR(IF(ISBLANK(VLOOKUP($B3317,INDIRECT(nfl_game_result),MATCH(J$1,INDIRECT(nfl_game_result_header),0),FALSE)),"",VLOOKUP($B3317,INDIRECT(nfl_game_result),MATCH(J$1,INDIRECT(nfl_game_result_header),0),FALSE)),"error")</f>
        <v/>
      </c>
      <c r="K3317" s="23" t="str">
        <f ca="1">IFERROR(IF(ISBLANK(VLOOKUP($B3317,INDIRECT(nfl_game_result),MATCH(K$1,INDIRECT(nfl_game_result_header),0),FALSE)),"",VLOOKUP($B3317,INDIRECT(nfl_game_result),MATCH(K$1,INDIRECT(nfl_game_result_header),0),FALSE)),"error")</f>
        <v/>
      </c>
      <c r="L3317" s="23" t="str">
        <f ca="1">IFERROR(IF(ISBLANK(VLOOKUP($B3317,INDIRECT(nfl_game_result),MATCH(L$1,INDIRECT(nfl_game_result_header),0),FALSE)),"",VLOOKUP($B3317,INDIRECT(nfl_game_result),MATCH(L$1,INDIRECT(nfl_game_result_header),0),FALSE)),"error")</f>
        <v/>
      </c>
      <c r="M3317" s="23" t="s">
        <v>16</v>
      </c>
      <c r="V3317" s="23" t="s">
        <v>416</v>
      </c>
      <c r="W3317" s="23">
        <f ca="1">VALUE(LEFT(C3317, 4))</f>
        <v>2018</v>
      </c>
      <c r="X3317" s="23">
        <f ca="1">VALUE(MID(C3317,6,FIND("_",C3317,6)-6))</f>
        <v>3</v>
      </c>
      <c r="Y3317" s="23" t="str">
        <f ca="1">IF(NOT(OR(ISBLANK(D3317),ISBLANK(E3317),D3317="",E3317="")),D3317-E3317,"")</f>
        <v/>
      </c>
      <c r="Z3317" s="23" t="str">
        <f ca="1">IF(OR(NOT(ISNUMBER(D3317)),ISBLANK(D3317),D3317="",ISBLANK(N3317)),"",ABS(D3317-N3317))</f>
        <v/>
      </c>
      <c r="AA3317" s="23" t="str">
        <f ca="1">IF(OR(ISBLANK(J3317),ISBLANK(O3317),J3317="",O3317=""),"",IF(J3317=O3317,1,0))</f>
        <v/>
      </c>
      <c r="AB3317" s="23" t="str">
        <f ca="1">IF(OR(ISBLANK(K3317),ISBLANK(Q3317),K3317="",Q3317=""),"",IF(K3317=Q3317,1,0))</f>
        <v/>
      </c>
      <c r="AC3317" s="23" t="str">
        <f t="shared" ca="1" si="52"/>
        <v/>
      </c>
    </row>
    <row r="3318" spans="1:29" x14ac:dyDescent="0.25">
      <c r="A3318" s="23">
        <v>3285</v>
      </c>
      <c r="B3318">
        <v>1639</v>
      </c>
      <c r="C3318" s="23" t="str">
        <f ca="1">IFERROR(VLOOKUP($B3318,INDIRECT(nfl_game_result),MATCH(C$1,INDIRECT(nfl_game_result_header),0),FALSE),"error")</f>
        <v>2018_03_DEN@BAL</v>
      </c>
      <c r="D3318" s="23" t="str">
        <f ca="1">IFERROR(IF(ISBLANK(VLOOKUP($B3318,INDIRECT(nfl_game_result),MATCH(D$1,INDIRECT(nfl_game_result_header),0),FALSE)),"",VLOOKUP($B3318,INDIRECT(nfl_game_result),MATCH(D$1,INDIRECT(nfl_game_result_header),0),FALSE)),"error")</f>
        <v/>
      </c>
      <c r="E3318" s="23" t="str">
        <f ca="1">IFERROR(IF(ISBLANK(VLOOKUP($B3318,INDIRECT(nfl_game_result),MATCH(E$1,INDIRECT(nfl_game_result_header),0),FALSE)),"",VLOOKUP($B3318,INDIRECT(nfl_game_result),MATCH(E$1,INDIRECT(nfl_game_result_header),0),FALSE)),"error")</f>
        <v/>
      </c>
      <c r="F3318" s="23" t="str">
        <f ca="1">IFERROR(IF(ISBLANK(VLOOKUP($B3318,INDIRECT(nfl_game_result),MATCH(F$1,INDIRECT(nfl_game_result_header),0),FALSE)),"",VLOOKUP($B3318,INDIRECT(nfl_game_result),MATCH(F$1,INDIRECT(nfl_game_result_header),0),FALSE)),"error")</f>
        <v/>
      </c>
      <c r="G3318" s="23" t="str">
        <f ca="1">IFERROR(IF(ISBLANK(VLOOKUP($B3318,INDIRECT(nfl_game_result),MATCH(G$1,INDIRECT(nfl_game_result_header),0),FALSE)),"",VLOOKUP($B3318,INDIRECT(nfl_game_result),MATCH(G$1,INDIRECT(nfl_game_result_header),0),FALSE)),"error")</f>
        <v/>
      </c>
      <c r="H3318" s="23" t="str">
        <f ca="1">IFERROR(IF(ISBLANK(VLOOKUP($B3318,INDIRECT(nfl_game_result),MATCH(H$1,INDIRECT(nfl_game_result_header),0),FALSE)),"",VLOOKUP($B3318,INDIRECT(nfl_game_result),MATCH(H$1,INDIRECT(nfl_game_result_header),0),FALSE)),"error")</f>
        <v/>
      </c>
      <c r="I3318" s="23" t="str">
        <f ca="1">IFERROR(IF(ISBLANK(VLOOKUP($B3318,INDIRECT(nfl_game_result),MATCH(I$1,INDIRECT(nfl_game_result_header),0),FALSE)),"",VLOOKUP($B3318,INDIRECT(nfl_game_result),MATCH(I$1,INDIRECT(nfl_game_result_header),0),FALSE)),"error")</f>
        <v/>
      </c>
      <c r="J3318" s="23" t="str">
        <f ca="1">IFERROR(IF(ISBLANK(VLOOKUP($B3318,INDIRECT(nfl_game_result),MATCH(J$1,INDIRECT(nfl_game_result_header),0),FALSE)),"",VLOOKUP($B3318,INDIRECT(nfl_game_result),MATCH(J$1,INDIRECT(nfl_game_result_header),0),FALSE)),"error")</f>
        <v/>
      </c>
      <c r="K3318" s="23" t="str">
        <f ca="1">IFERROR(IF(ISBLANK(VLOOKUP($B3318,INDIRECT(nfl_game_result),MATCH(K$1,INDIRECT(nfl_game_result_header),0),FALSE)),"",VLOOKUP($B3318,INDIRECT(nfl_game_result),MATCH(K$1,INDIRECT(nfl_game_result_header),0),FALSE)),"error")</f>
        <v/>
      </c>
      <c r="L3318" s="23" t="str">
        <f ca="1">IFERROR(IF(ISBLANK(VLOOKUP($B3318,INDIRECT(nfl_game_result),MATCH(L$1,INDIRECT(nfl_game_result_header),0),FALSE)),"",VLOOKUP($B3318,INDIRECT(nfl_game_result),MATCH(L$1,INDIRECT(nfl_game_result_header),0),FALSE)),"error")</f>
        <v/>
      </c>
      <c r="M3318" s="23" t="s">
        <v>16</v>
      </c>
      <c r="V3318" s="23" t="s">
        <v>416</v>
      </c>
      <c r="W3318" s="23">
        <f ca="1">VALUE(LEFT(C3318, 4))</f>
        <v>2018</v>
      </c>
      <c r="X3318" s="23">
        <f ca="1">VALUE(MID(C3318,6,FIND("_",C3318,6)-6))</f>
        <v>3</v>
      </c>
      <c r="Y3318" s="23" t="str">
        <f ca="1">IF(NOT(OR(ISBLANK(D3318),ISBLANK(E3318),D3318="",E3318="")),D3318-E3318,"")</f>
        <v/>
      </c>
      <c r="Z3318" s="23" t="str">
        <f ca="1">IF(OR(NOT(ISNUMBER(D3318)),ISBLANK(D3318),D3318="",ISBLANK(N3318)),"",ABS(D3318-N3318))</f>
        <v/>
      </c>
      <c r="AA3318" s="23" t="str">
        <f ca="1">IF(OR(ISBLANK(J3318),ISBLANK(O3318),J3318="",O3318=""),"",IF(J3318=O3318,1,0))</f>
        <v/>
      </c>
      <c r="AB3318" s="23" t="str">
        <f ca="1">IF(OR(ISBLANK(K3318),ISBLANK(Q3318),K3318="",Q3318=""),"",IF(K3318=Q3318,1,0))</f>
        <v/>
      </c>
      <c r="AC3318" s="23" t="str">
        <f t="shared" ca="1" si="52"/>
        <v/>
      </c>
    </row>
    <row r="3319" spans="1:29" x14ac:dyDescent="0.25">
      <c r="A3319" s="23">
        <v>3286</v>
      </c>
      <c r="B3319">
        <v>1640</v>
      </c>
      <c r="C3319" s="23" t="str">
        <f ca="1">IFERROR(VLOOKUP($B3319,INDIRECT(nfl_game_result),MATCH(C$1,INDIRECT(nfl_game_result_header),0),FALSE),"error")</f>
        <v>2018_03_NOR@ATL</v>
      </c>
      <c r="D3319" s="23" t="str">
        <f ca="1">IFERROR(IF(ISBLANK(VLOOKUP($B3319,INDIRECT(nfl_game_result),MATCH(D$1,INDIRECT(nfl_game_result_header),0),FALSE)),"",VLOOKUP($B3319,INDIRECT(nfl_game_result),MATCH(D$1,INDIRECT(nfl_game_result_header),0),FALSE)),"error")</f>
        <v/>
      </c>
      <c r="E3319" s="23" t="str">
        <f ca="1">IFERROR(IF(ISBLANK(VLOOKUP($B3319,INDIRECT(nfl_game_result),MATCH(E$1,INDIRECT(nfl_game_result_header),0),FALSE)),"",VLOOKUP($B3319,INDIRECT(nfl_game_result),MATCH(E$1,INDIRECT(nfl_game_result_header),0),FALSE)),"error")</f>
        <v/>
      </c>
      <c r="F3319" s="23" t="str">
        <f ca="1">IFERROR(IF(ISBLANK(VLOOKUP($B3319,INDIRECT(nfl_game_result),MATCH(F$1,INDIRECT(nfl_game_result_header),0),FALSE)),"",VLOOKUP($B3319,INDIRECT(nfl_game_result),MATCH(F$1,INDIRECT(nfl_game_result_header),0),FALSE)),"error")</f>
        <v/>
      </c>
      <c r="G3319" s="23" t="str">
        <f ca="1">IFERROR(IF(ISBLANK(VLOOKUP($B3319,INDIRECT(nfl_game_result),MATCH(G$1,INDIRECT(nfl_game_result_header),0),FALSE)),"",VLOOKUP($B3319,INDIRECT(nfl_game_result),MATCH(G$1,INDIRECT(nfl_game_result_header),0),FALSE)),"error")</f>
        <v/>
      </c>
      <c r="H3319" s="23" t="str">
        <f ca="1">IFERROR(IF(ISBLANK(VLOOKUP($B3319,INDIRECT(nfl_game_result),MATCH(H$1,INDIRECT(nfl_game_result_header),0),FALSE)),"",VLOOKUP($B3319,INDIRECT(nfl_game_result),MATCH(H$1,INDIRECT(nfl_game_result_header),0),FALSE)),"error")</f>
        <v/>
      </c>
      <c r="I3319" s="23" t="str">
        <f ca="1">IFERROR(IF(ISBLANK(VLOOKUP($B3319,INDIRECT(nfl_game_result),MATCH(I$1,INDIRECT(nfl_game_result_header),0),FALSE)),"",VLOOKUP($B3319,INDIRECT(nfl_game_result),MATCH(I$1,INDIRECT(nfl_game_result_header),0),FALSE)),"error")</f>
        <v/>
      </c>
      <c r="J3319" s="23" t="str">
        <f ca="1">IFERROR(IF(ISBLANK(VLOOKUP($B3319,INDIRECT(nfl_game_result),MATCH(J$1,INDIRECT(nfl_game_result_header),0),FALSE)),"",VLOOKUP($B3319,INDIRECT(nfl_game_result),MATCH(J$1,INDIRECT(nfl_game_result_header),0),FALSE)),"error")</f>
        <v/>
      </c>
      <c r="K3319" s="23" t="str">
        <f ca="1">IFERROR(IF(ISBLANK(VLOOKUP($B3319,INDIRECT(nfl_game_result),MATCH(K$1,INDIRECT(nfl_game_result_header),0),FALSE)),"",VLOOKUP($B3319,INDIRECT(nfl_game_result),MATCH(K$1,INDIRECT(nfl_game_result_header),0),FALSE)),"error")</f>
        <v/>
      </c>
      <c r="L3319" s="23" t="str">
        <f ca="1">IFERROR(IF(ISBLANK(VLOOKUP($B3319,INDIRECT(nfl_game_result),MATCH(L$1,INDIRECT(nfl_game_result_header),0),FALSE)),"",VLOOKUP($B3319,INDIRECT(nfl_game_result),MATCH(L$1,INDIRECT(nfl_game_result_header),0),FALSE)),"error")</f>
        <v/>
      </c>
      <c r="M3319" s="23" t="s">
        <v>16</v>
      </c>
      <c r="V3319" s="23" t="s">
        <v>416</v>
      </c>
      <c r="W3319" s="23">
        <f ca="1">VALUE(LEFT(C3319, 4))</f>
        <v>2018</v>
      </c>
      <c r="X3319" s="23">
        <f ca="1">VALUE(MID(C3319,6,FIND("_",C3319,6)-6))</f>
        <v>3</v>
      </c>
      <c r="Y3319" s="23" t="str">
        <f ca="1">IF(NOT(OR(ISBLANK(D3319),ISBLANK(E3319),D3319="",E3319="")),D3319-E3319,"")</f>
        <v/>
      </c>
      <c r="Z3319" s="23" t="str">
        <f ca="1">IF(OR(NOT(ISNUMBER(D3319)),ISBLANK(D3319),D3319="",ISBLANK(N3319)),"",ABS(D3319-N3319))</f>
        <v/>
      </c>
      <c r="AA3319" s="23" t="str">
        <f ca="1">IF(OR(ISBLANK(J3319),ISBLANK(O3319),J3319="",O3319=""),"",IF(J3319=O3319,1,0))</f>
        <v/>
      </c>
      <c r="AB3319" s="23" t="str">
        <f ca="1">IF(OR(ISBLANK(K3319),ISBLANK(Q3319),K3319="",Q3319=""),"",IF(K3319=Q3319,1,0))</f>
        <v/>
      </c>
      <c r="AC3319" s="23" t="str">
        <f t="shared" ca="1" si="52"/>
        <v/>
      </c>
    </row>
    <row r="3320" spans="1:29" x14ac:dyDescent="0.25">
      <c r="A3320" s="23">
        <v>3287</v>
      </c>
      <c r="B3320">
        <v>1641</v>
      </c>
      <c r="C3320" s="23" t="str">
        <f ca="1">IFERROR(VLOOKUP($B3320,INDIRECT(nfl_game_result),MATCH(C$1,INDIRECT(nfl_game_result_header),0),FALSE),"error")</f>
        <v>2018_03_SFO@KCY</v>
      </c>
      <c r="D3320" s="23" t="str">
        <f ca="1">IFERROR(IF(ISBLANK(VLOOKUP($B3320,INDIRECT(nfl_game_result),MATCH(D$1,INDIRECT(nfl_game_result_header),0),FALSE)),"",VLOOKUP($B3320,INDIRECT(nfl_game_result),MATCH(D$1,INDIRECT(nfl_game_result_header),0),FALSE)),"error")</f>
        <v/>
      </c>
      <c r="E3320" s="23" t="str">
        <f ca="1">IFERROR(IF(ISBLANK(VLOOKUP($B3320,INDIRECT(nfl_game_result),MATCH(E$1,INDIRECT(nfl_game_result_header),0),FALSE)),"",VLOOKUP($B3320,INDIRECT(nfl_game_result),MATCH(E$1,INDIRECT(nfl_game_result_header),0),FALSE)),"error")</f>
        <v/>
      </c>
      <c r="F3320" s="23" t="str">
        <f ca="1">IFERROR(IF(ISBLANK(VLOOKUP($B3320,INDIRECT(nfl_game_result),MATCH(F$1,INDIRECT(nfl_game_result_header),0),FALSE)),"",VLOOKUP($B3320,INDIRECT(nfl_game_result),MATCH(F$1,INDIRECT(nfl_game_result_header),0),FALSE)),"error")</f>
        <v/>
      </c>
      <c r="G3320" s="23" t="str">
        <f ca="1">IFERROR(IF(ISBLANK(VLOOKUP($B3320,INDIRECT(nfl_game_result),MATCH(G$1,INDIRECT(nfl_game_result_header),0),FALSE)),"",VLOOKUP($B3320,INDIRECT(nfl_game_result),MATCH(G$1,INDIRECT(nfl_game_result_header),0),FALSE)),"error")</f>
        <v/>
      </c>
      <c r="H3320" s="23" t="str">
        <f ca="1">IFERROR(IF(ISBLANK(VLOOKUP($B3320,INDIRECT(nfl_game_result),MATCH(H$1,INDIRECT(nfl_game_result_header),0),FALSE)),"",VLOOKUP($B3320,INDIRECT(nfl_game_result),MATCH(H$1,INDIRECT(nfl_game_result_header),0),FALSE)),"error")</f>
        <v/>
      </c>
      <c r="I3320" s="23" t="str">
        <f ca="1">IFERROR(IF(ISBLANK(VLOOKUP($B3320,INDIRECT(nfl_game_result),MATCH(I$1,INDIRECT(nfl_game_result_header),0),FALSE)),"",VLOOKUP($B3320,INDIRECT(nfl_game_result),MATCH(I$1,INDIRECT(nfl_game_result_header),0),FALSE)),"error")</f>
        <v/>
      </c>
      <c r="J3320" s="23" t="str">
        <f ca="1">IFERROR(IF(ISBLANK(VLOOKUP($B3320,INDIRECT(nfl_game_result),MATCH(J$1,INDIRECT(nfl_game_result_header),0),FALSE)),"",VLOOKUP($B3320,INDIRECT(nfl_game_result),MATCH(J$1,INDIRECT(nfl_game_result_header),0),FALSE)),"error")</f>
        <v/>
      </c>
      <c r="K3320" s="23" t="str">
        <f ca="1">IFERROR(IF(ISBLANK(VLOOKUP($B3320,INDIRECT(nfl_game_result),MATCH(K$1,INDIRECT(nfl_game_result_header),0),FALSE)),"",VLOOKUP($B3320,INDIRECT(nfl_game_result),MATCH(K$1,INDIRECT(nfl_game_result_header),0),FALSE)),"error")</f>
        <v/>
      </c>
      <c r="L3320" s="23" t="str">
        <f ca="1">IFERROR(IF(ISBLANK(VLOOKUP($B3320,INDIRECT(nfl_game_result),MATCH(L$1,INDIRECT(nfl_game_result_header),0),FALSE)),"",VLOOKUP($B3320,INDIRECT(nfl_game_result),MATCH(L$1,INDIRECT(nfl_game_result_header),0),FALSE)),"error")</f>
        <v/>
      </c>
      <c r="M3320" s="23" t="s">
        <v>16</v>
      </c>
      <c r="V3320" s="23" t="s">
        <v>416</v>
      </c>
      <c r="W3320" s="23">
        <f ca="1">VALUE(LEFT(C3320, 4))</f>
        <v>2018</v>
      </c>
      <c r="X3320" s="23">
        <f ca="1">VALUE(MID(C3320,6,FIND("_",C3320,6)-6))</f>
        <v>3</v>
      </c>
      <c r="Y3320" s="23" t="str">
        <f ca="1">IF(NOT(OR(ISBLANK(D3320),ISBLANK(E3320),D3320="",E3320="")),D3320-E3320,"")</f>
        <v/>
      </c>
      <c r="Z3320" s="23" t="str">
        <f ca="1">IF(OR(NOT(ISNUMBER(D3320)),ISBLANK(D3320),D3320="",ISBLANK(N3320)),"",ABS(D3320-N3320))</f>
        <v/>
      </c>
      <c r="AA3320" s="23" t="str">
        <f ca="1">IF(OR(ISBLANK(J3320),ISBLANK(O3320),J3320="",O3320=""),"",IF(J3320=O3320,1,0))</f>
        <v/>
      </c>
      <c r="AB3320" s="23" t="str">
        <f ca="1">IF(OR(ISBLANK(K3320),ISBLANK(Q3320),K3320="",Q3320=""),"",IF(K3320=Q3320,1,0))</f>
        <v/>
      </c>
      <c r="AC3320" s="23" t="str">
        <f t="shared" ca="1" si="52"/>
        <v/>
      </c>
    </row>
    <row r="3321" spans="1:29" x14ac:dyDescent="0.25">
      <c r="A3321" s="23">
        <v>3288</v>
      </c>
      <c r="B3321">
        <v>1642</v>
      </c>
      <c r="C3321" s="23" t="str">
        <f ca="1">IFERROR(VLOOKUP($B3321,INDIRECT(nfl_game_result),MATCH(C$1,INDIRECT(nfl_game_result_header),0),FALSE),"error")</f>
        <v>2018_03_GBY@WAS</v>
      </c>
      <c r="D3321" s="23" t="str">
        <f ca="1">IFERROR(IF(ISBLANK(VLOOKUP($B3321,INDIRECT(nfl_game_result),MATCH(D$1,INDIRECT(nfl_game_result_header),0),FALSE)),"",VLOOKUP($B3321,INDIRECT(nfl_game_result),MATCH(D$1,INDIRECT(nfl_game_result_header),0),FALSE)),"error")</f>
        <v/>
      </c>
      <c r="E3321" s="23" t="str">
        <f ca="1">IFERROR(IF(ISBLANK(VLOOKUP($B3321,INDIRECT(nfl_game_result),MATCH(E$1,INDIRECT(nfl_game_result_header),0),FALSE)),"",VLOOKUP($B3321,INDIRECT(nfl_game_result),MATCH(E$1,INDIRECT(nfl_game_result_header),0),FALSE)),"error")</f>
        <v/>
      </c>
      <c r="F3321" s="23" t="str">
        <f ca="1">IFERROR(IF(ISBLANK(VLOOKUP($B3321,INDIRECT(nfl_game_result),MATCH(F$1,INDIRECT(nfl_game_result_header),0),FALSE)),"",VLOOKUP($B3321,INDIRECT(nfl_game_result),MATCH(F$1,INDIRECT(nfl_game_result_header),0),FALSE)),"error")</f>
        <v/>
      </c>
      <c r="G3321" s="23" t="str">
        <f ca="1">IFERROR(IF(ISBLANK(VLOOKUP($B3321,INDIRECT(nfl_game_result),MATCH(G$1,INDIRECT(nfl_game_result_header),0),FALSE)),"",VLOOKUP($B3321,INDIRECT(nfl_game_result),MATCH(G$1,INDIRECT(nfl_game_result_header),0),FALSE)),"error")</f>
        <v/>
      </c>
      <c r="H3321" s="23" t="str">
        <f ca="1">IFERROR(IF(ISBLANK(VLOOKUP($B3321,INDIRECT(nfl_game_result),MATCH(H$1,INDIRECT(nfl_game_result_header),0),FALSE)),"",VLOOKUP($B3321,INDIRECT(nfl_game_result),MATCH(H$1,INDIRECT(nfl_game_result_header),0),FALSE)),"error")</f>
        <v/>
      </c>
      <c r="I3321" s="23" t="str">
        <f ca="1">IFERROR(IF(ISBLANK(VLOOKUP($B3321,INDIRECT(nfl_game_result),MATCH(I$1,INDIRECT(nfl_game_result_header),0),FALSE)),"",VLOOKUP($B3321,INDIRECT(nfl_game_result),MATCH(I$1,INDIRECT(nfl_game_result_header),0),FALSE)),"error")</f>
        <v/>
      </c>
      <c r="J3321" s="23" t="str">
        <f ca="1">IFERROR(IF(ISBLANK(VLOOKUP($B3321,INDIRECT(nfl_game_result),MATCH(J$1,INDIRECT(nfl_game_result_header),0),FALSE)),"",VLOOKUP($B3321,INDIRECT(nfl_game_result),MATCH(J$1,INDIRECT(nfl_game_result_header),0),FALSE)),"error")</f>
        <v/>
      </c>
      <c r="K3321" s="23" t="str">
        <f ca="1">IFERROR(IF(ISBLANK(VLOOKUP($B3321,INDIRECT(nfl_game_result),MATCH(K$1,INDIRECT(nfl_game_result_header),0),FALSE)),"",VLOOKUP($B3321,INDIRECT(nfl_game_result),MATCH(K$1,INDIRECT(nfl_game_result_header),0),FALSE)),"error")</f>
        <v/>
      </c>
      <c r="L3321" s="23" t="str">
        <f ca="1">IFERROR(IF(ISBLANK(VLOOKUP($B3321,INDIRECT(nfl_game_result),MATCH(L$1,INDIRECT(nfl_game_result_header),0),FALSE)),"",VLOOKUP($B3321,INDIRECT(nfl_game_result),MATCH(L$1,INDIRECT(nfl_game_result_header),0),FALSE)),"error")</f>
        <v/>
      </c>
      <c r="M3321" s="23" t="s">
        <v>16</v>
      </c>
      <c r="V3321" s="23" t="s">
        <v>416</v>
      </c>
      <c r="W3321" s="23">
        <f ca="1">VALUE(LEFT(C3321, 4))</f>
        <v>2018</v>
      </c>
      <c r="X3321" s="23">
        <f ca="1">VALUE(MID(C3321,6,FIND("_",C3321,6)-6))</f>
        <v>3</v>
      </c>
      <c r="Y3321" s="23" t="str">
        <f ca="1">IF(NOT(OR(ISBLANK(D3321),ISBLANK(E3321),D3321="",E3321="")),D3321-E3321,"")</f>
        <v/>
      </c>
      <c r="Z3321" s="23" t="str">
        <f ca="1">IF(OR(NOT(ISNUMBER(D3321)),ISBLANK(D3321),D3321="",ISBLANK(N3321)),"",ABS(D3321-N3321))</f>
        <v/>
      </c>
      <c r="AA3321" s="23" t="str">
        <f ca="1">IF(OR(ISBLANK(J3321),ISBLANK(O3321),J3321="",O3321=""),"",IF(J3321=O3321,1,0))</f>
        <v/>
      </c>
      <c r="AB3321" s="23" t="str">
        <f ca="1">IF(OR(ISBLANK(K3321),ISBLANK(Q3321),K3321="",Q3321=""),"",IF(K3321=Q3321,1,0))</f>
        <v/>
      </c>
      <c r="AC3321" s="23" t="str">
        <f t="shared" ca="1" si="52"/>
        <v/>
      </c>
    </row>
    <row r="3322" spans="1:29" x14ac:dyDescent="0.25">
      <c r="A3322" s="23">
        <v>3289</v>
      </c>
      <c r="B3322">
        <v>1643</v>
      </c>
      <c r="C3322" s="23" t="str">
        <f ca="1">IFERROR(VLOOKUP($B3322,INDIRECT(nfl_game_result),MATCH(C$1,INDIRECT(nfl_game_result_header),0),FALSE),"error")</f>
        <v>2018_03_IND@PHI</v>
      </c>
      <c r="D3322" s="23" t="str">
        <f ca="1">IFERROR(IF(ISBLANK(VLOOKUP($B3322,INDIRECT(nfl_game_result),MATCH(D$1,INDIRECT(nfl_game_result_header),0),FALSE)),"",VLOOKUP($B3322,INDIRECT(nfl_game_result),MATCH(D$1,INDIRECT(nfl_game_result_header),0),FALSE)),"error")</f>
        <v/>
      </c>
      <c r="E3322" s="23" t="str">
        <f ca="1">IFERROR(IF(ISBLANK(VLOOKUP($B3322,INDIRECT(nfl_game_result),MATCH(E$1,INDIRECT(nfl_game_result_header),0),FALSE)),"",VLOOKUP($B3322,INDIRECT(nfl_game_result),MATCH(E$1,INDIRECT(nfl_game_result_header),0),FALSE)),"error")</f>
        <v/>
      </c>
      <c r="F3322" s="23" t="str">
        <f ca="1">IFERROR(IF(ISBLANK(VLOOKUP($B3322,INDIRECT(nfl_game_result),MATCH(F$1,INDIRECT(nfl_game_result_header),0),FALSE)),"",VLOOKUP($B3322,INDIRECT(nfl_game_result),MATCH(F$1,INDIRECT(nfl_game_result_header),0),FALSE)),"error")</f>
        <v/>
      </c>
      <c r="G3322" s="23" t="str">
        <f ca="1">IFERROR(IF(ISBLANK(VLOOKUP($B3322,INDIRECT(nfl_game_result),MATCH(G$1,INDIRECT(nfl_game_result_header),0),FALSE)),"",VLOOKUP($B3322,INDIRECT(nfl_game_result),MATCH(G$1,INDIRECT(nfl_game_result_header),0),FALSE)),"error")</f>
        <v/>
      </c>
      <c r="H3322" s="23" t="str">
        <f ca="1">IFERROR(IF(ISBLANK(VLOOKUP($B3322,INDIRECT(nfl_game_result),MATCH(H$1,INDIRECT(nfl_game_result_header),0),FALSE)),"",VLOOKUP($B3322,INDIRECT(nfl_game_result),MATCH(H$1,INDIRECT(nfl_game_result_header),0),FALSE)),"error")</f>
        <v/>
      </c>
      <c r="I3322" s="23" t="str">
        <f ca="1">IFERROR(IF(ISBLANK(VLOOKUP($B3322,INDIRECT(nfl_game_result),MATCH(I$1,INDIRECT(nfl_game_result_header),0),FALSE)),"",VLOOKUP($B3322,INDIRECT(nfl_game_result),MATCH(I$1,INDIRECT(nfl_game_result_header),0),FALSE)),"error")</f>
        <v/>
      </c>
      <c r="J3322" s="23" t="str">
        <f ca="1">IFERROR(IF(ISBLANK(VLOOKUP($B3322,INDIRECT(nfl_game_result),MATCH(J$1,INDIRECT(nfl_game_result_header),0),FALSE)),"",VLOOKUP($B3322,INDIRECT(nfl_game_result),MATCH(J$1,INDIRECT(nfl_game_result_header),0),FALSE)),"error")</f>
        <v/>
      </c>
      <c r="K3322" s="23" t="str">
        <f ca="1">IFERROR(IF(ISBLANK(VLOOKUP($B3322,INDIRECT(nfl_game_result),MATCH(K$1,INDIRECT(nfl_game_result_header),0),FALSE)),"",VLOOKUP($B3322,INDIRECT(nfl_game_result),MATCH(K$1,INDIRECT(nfl_game_result_header),0),FALSE)),"error")</f>
        <v/>
      </c>
      <c r="L3322" s="23" t="str">
        <f ca="1">IFERROR(IF(ISBLANK(VLOOKUP($B3322,INDIRECT(nfl_game_result),MATCH(L$1,INDIRECT(nfl_game_result_header),0),FALSE)),"",VLOOKUP($B3322,INDIRECT(nfl_game_result),MATCH(L$1,INDIRECT(nfl_game_result_header),0),FALSE)),"error")</f>
        <v/>
      </c>
      <c r="M3322" s="23" t="s">
        <v>16</v>
      </c>
      <c r="V3322" s="23" t="s">
        <v>416</v>
      </c>
      <c r="W3322" s="23">
        <f ca="1">VALUE(LEFT(C3322, 4))</f>
        <v>2018</v>
      </c>
      <c r="X3322" s="23">
        <f ca="1">VALUE(MID(C3322,6,FIND("_",C3322,6)-6))</f>
        <v>3</v>
      </c>
      <c r="Y3322" s="23" t="str">
        <f ca="1">IF(NOT(OR(ISBLANK(D3322),ISBLANK(E3322),D3322="",E3322="")),D3322-E3322,"")</f>
        <v/>
      </c>
      <c r="Z3322" s="23" t="str">
        <f ca="1">IF(OR(NOT(ISNUMBER(D3322)),ISBLANK(D3322),D3322="",ISBLANK(N3322)),"",ABS(D3322-N3322))</f>
        <v/>
      </c>
      <c r="AA3322" s="23" t="str">
        <f ca="1">IF(OR(ISBLANK(J3322),ISBLANK(O3322),J3322="",O3322=""),"",IF(J3322=O3322,1,0))</f>
        <v/>
      </c>
      <c r="AB3322" s="23" t="str">
        <f ca="1">IF(OR(ISBLANK(K3322),ISBLANK(Q3322),K3322="",Q3322=""),"",IF(K3322=Q3322,1,0))</f>
        <v/>
      </c>
      <c r="AC3322" s="23" t="str">
        <f t="shared" ca="1" si="52"/>
        <v/>
      </c>
    </row>
    <row r="3323" spans="1:29" x14ac:dyDescent="0.25">
      <c r="A3323" s="23">
        <v>3290</v>
      </c>
      <c r="B3323">
        <v>1644</v>
      </c>
      <c r="C3323" s="23" t="str">
        <f ca="1">IFERROR(VLOOKUP($B3323,INDIRECT(nfl_game_result),MATCH(C$1,INDIRECT(nfl_game_result_header),0),FALSE),"error")</f>
        <v>2018_03_OAK@MIA</v>
      </c>
      <c r="D3323" s="23" t="str">
        <f ca="1">IFERROR(IF(ISBLANK(VLOOKUP($B3323,INDIRECT(nfl_game_result),MATCH(D$1,INDIRECT(nfl_game_result_header),0),FALSE)),"",VLOOKUP($B3323,INDIRECT(nfl_game_result),MATCH(D$1,INDIRECT(nfl_game_result_header),0),FALSE)),"error")</f>
        <v/>
      </c>
      <c r="E3323" s="23" t="str">
        <f ca="1">IFERROR(IF(ISBLANK(VLOOKUP($B3323,INDIRECT(nfl_game_result),MATCH(E$1,INDIRECT(nfl_game_result_header),0),FALSE)),"",VLOOKUP($B3323,INDIRECT(nfl_game_result),MATCH(E$1,INDIRECT(nfl_game_result_header),0),FALSE)),"error")</f>
        <v/>
      </c>
      <c r="F3323" s="23" t="str">
        <f ca="1">IFERROR(IF(ISBLANK(VLOOKUP($B3323,INDIRECT(nfl_game_result),MATCH(F$1,INDIRECT(nfl_game_result_header),0),FALSE)),"",VLOOKUP($B3323,INDIRECT(nfl_game_result),MATCH(F$1,INDIRECT(nfl_game_result_header),0),FALSE)),"error")</f>
        <v/>
      </c>
      <c r="G3323" s="23" t="str">
        <f ca="1">IFERROR(IF(ISBLANK(VLOOKUP($B3323,INDIRECT(nfl_game_result),MATCH(G$1,INDIRECT(nfl_game_result_header),0),FALSE)),"",VLOOKUP($B3323,INDIRECT(nfl_game_result),MATCH(G$1,INDIRECT(nfl_game_result_header),0),FALSE)),"error")</f>
        <v/>
      </c>
      <c r="H3323" s="23" t="str">
        <f ca="1">IFERROR(IF(ISBLANK(VLOOKUP($B3323,INDIRECT(nfl_game_result),MATCH(H$1,INDIRECT(nfl_game_result_header),0),FALSE)),"",VLOOKUP($B3323,INDIRECT(nfl_game_result),MATCH(H$1,INDIRECT(nfl_game_result_header),0),FALSE)),"error")</f>
        <v/>
      </c>
      <c r="I3323" s="23" t="str">
        <f ca="1">IFERROR(IF(ISBLANK(VLOOKUP($B3323,INDIRECT(nfl_game_result),MATCH(I$1,INDIRECT(nfl_game_result_header),0),FALSE)),"",VLOOKUP($B3323,INDIRECT(nfl_game_result),MATCH(I$1,INDIRECT(nfl_game_result_header),0),FALSE)),"error")</f>
        <v/>
      </c>
      <c r="J3323" s="23" t="str">
        <f ca="1">IFERROR(IF(ISBLANK(VLOOKUP($B3323,INDIRECT(nfl_game_result),MATCH(J$1,INDIRECT(nfl_game_result_header),0),FALSE)),"",VLOOKUP($B3323,INDIRECT(nfl_game_result),MATCH(J$1,INDIRECT(nfl_game_result_header),0),FALSE)),"error")</f>
        <v/>
      </c>
      <c r="K3323" s="23" t="str">
        <f ca="1">IFERROR(IF(ISBLANK(VLOOKUP($B3323,INDIRECT(nfl_game_result),MATCH(K$1,INDIRECT(nfl_game_result_header),0),FALSE)),"",VLOOKUP($B3323,INDIRECT(nfl_game_result),MATCH(K$1,INDIRECT(nfl_game_result_header),0),FALSE)),"error")</f>
        <v/>
      </c>
      <c r="L3323" s="23" t="str">
        <f ca="1">IFERROR(IF(ISBLANK(VLOOKUP($B3323,INDIRECT(nfl_game_result),MATCH(L$1,INDIRECT(nfl_game_result_header),0),FALSE)),"",VLOOKUP($B3323,INDIRECT(nfl_game_result),MATCH(L$1,INDIRECT(nfl_game_result_header),0),FALSE)),"error")</f>
        <v/>
      </c>
      <c r="M3323" s="23" t="s">
        <v>16</v>
      </c>
      <c r="V3323" s="23" t="s">
        <v>416</v>
      </c>
      <c r="W3323" s="23">
        <f ca="1">VALUE(LEFT(C3323, 4))</f>
        <v>2018</v>
      </c>
      <c r="X3323" s="23">
        <f ca="1">VALUE(MID(C3323,6,FIND("_",C3323,6)-6))</f>
        <v>3</v>
      </c>
      <c r="Y3323" s="23" t="str">
        <f ca="1">IF(NOT(OR(ISBLANK(D3323),ISBLANK(E3323),D3323="",E3323="")),D3323-E3323,"")</f>
        <v/>
      </c>
      <c r="Z3323" s="23" t="str">
        <f ca="1">IF(OR(NOT(ISNUMBER(D3323)),ISBLANK(D3323),D3323="",ISBLANK(N3323)),"",ABS(D3323-N3323))</f>
        <v/>
      </c>
      <c r="AA3323" s="23" t="str">
        <f ca="1">IF(OR(ISBLANK(J3323),ISBLANK(O3323),J3323="",O3323=""),"",IF(J3323=O3323,1,0))</f>
        <v/>
      </c>
      <c r="AB3323" s="23" t="str">
        <f ca="1">IF(OR(ISBLANK(K3323),ISBLANK(Q3323),K3323="",Q3323=""),"",IF(K3323=Q3323,1,0))</f>
        <v/>
      </c>
      <c r="AC3323" s="23" t="str">
        <f t="shared" ca="1" si="52"/>
        <v/>
      </c>
    </row>
    <row r="3324" spans="1:29" x14ac:dyDescent="0.25">
      <c r="A3324" s="23">
        <v>3291</v>
      </c>
      <c r="B3324">
        <v>1645</v>
      </c>
      <c r="C3324" s="23" t="str">
        <f ca="1">IFERROR(VLOOKUP($B3324,INDIRECT(nfl_game_result),MATCH(C$1,INDIRECT(nfl_game_result_header),0),FALSE),"error")</f>
        <v>2018_03_BUF@MIN</v>
      </c>
      <c r="D3324" s="23" t="str">
        <f ca="1">IFERROR(IF(ISBLANK(VLOOKUP($B3324,INDIRECT(nfl_game_result),MATCH(D$1,INDIRECT(nfl_game_result_header),0),FALSE)),"",VLOOKUP($B3324,INDIRECT(nfl_game_result),MATCH(D$1,INDIRECT(nfl_game_result_header),0),FALSE)),"error")</f>
        <v/>
      </c>
      <c r="E3324" s="23" t="str">
        <f ca="1">IFERROR(IF(ISBLANK(VLOOKUP($B3324,INDIRECT(nfl_game_result),MATCH(E$1,INDIRECT(nfl_game_result_header),0),FALSE)),"",VLOOKUP($B3324,INDIRECT(nfl_game_result),MATCH(E$1,INDIRECT(nfl_game_result_header),0),FALSE)),"error")</f>
        <v/>
      </c>
      <c r="F3324" s="23" t="str">
        <f ca="1">IFERROR(IF(ISBLANK(VLOOKUP($B3324,INDIRECT(nfl_game_result),MATCH(F$1,INDIRECT(nfl_game_result_header),0),FALSE)),"",VLOOKUP($B3324,INDIRECT(nfl_game_result),MATCH(F$1,INDIRECT(nfl_game_result_header),0),FALSE)),"error")</f>
        <v/>
      </c>
      <c r="G3324" s="23" t="str">
        <f ca="1">IFERROR(IF(ISBLANK(VLOOKUP($B3324,INDIRECT(nfl_game_result),MATCH(G$1,INDIRECT(nfl_game_result_header),0),FALSE)),"",VLOOKUP($B3324,INDIRECT(nfl_game_result),MATCH(G$1,INDIRECT(nfl_game_result_header),0),FALSE)),"error")</f>
        <v/>
      </c>
      <c r="H3324" s="23" t="str">
        <f ca="1">IFERROR(IF(ISBLANK(VLOOKUP($B3324,INDIRECT(nfl_game_result),MATCH(H$1,INDIRECT(nfl_game_result_header),0),FALSE)),"",VLOOKUP($B3324,INDIRECT(nfl_game_result),MATCH(H$1,INDIRECT(nfl_game_result_header),0),FALSE)),"error")</f>
        <v/>
      </c>
      <c r="I3324" s="23" t="str">
        <f ca="1">IFERROR(IF(ISBLANK(VLOOKUP($B3324,INDIRECT(nfl_game_result),MATCH(I$1,INDIRECT(nfl_game_result_header),0),FALSE)),"",VLOOKUP($B3324,INDIRECT(nfl_game_result),MATCH(I$1,INDIRECT(nfl_game_result_header),0),FALSE)),"error")</f>
        <v/>
      </c>
      <c r="J3324" s="23" t="str">
        <f ca="1">IFERROR(IF(ISBLANK(VLOOKUP($B3324,INDIRECT(nfl_game_result),MATCH(J$1,INDIRECT(nfl_game_result_header),0),FALSE)),"",VLOOKUP($B3324,INDIRECT(nfl_game_result),MATCH(J$1,INDIRECT(nfl_game_result_header),0),FALSE)),"error")</f>
        <v/>
      </c>
      <c r="K3324" s="23" t="str">
        <f ca="1">IFERROR(IF(ISBLANK(VLOOKUP($B3324,INDIRECT(nfl_game_result),MATCH(K$1,INDIRECT(nfl_game_result_header),0),FALSE)),"",VLOOKUP($B3324,INDIRECT(nfl_game_result),MATCH(K$1,INDIRECT(nfl_game_result_header),0),FALSE)),"error")</f>
        <v/>
      </c>
      <c r="L3324" s="23" t="str">
        <f ca="1">IFERROR(IF(ISBLANK(VLOOKUP($B3324,INDIRECT(nfl_game_result),MATCH(L$1,INDIRECT(nfl_game_result_header),0),FALSE)),"",VLOOKUP($B3324,INDIRECT(nfl_game_result),MATCH(L$1,INDIRECT(nfl_game_result_header),0),FALSE)),"error")</f>
        <v/>
      </c>
      <c r="M3324" s="23" t="s">
        <v>16</v>
      </c>
      <c r="V3324" s="23" t="s">
        <v>416</v>
      </c>
      <c r="W3324" s="23">
        <f ca="1">VALUE(LEFT(C3324, 4))</f>
        <v>2018</v>
      </c>
      <c r="X3324" s="23">
        <f ca="1">VALUE(MID(C3324,6,FIND("_",C3324,6)-6))</f>
        <v>3</v>
      </c>
      <c r="Y3324" s="23" t="str">
        <f ca="1">IF(NOT(OR(ISBLANK(D3324),ISBLANK(E3324),D3324="",E3324="")),D3324-E3324,"")</f>
        <v/>
      </c>
      <c r="Z3324" s="23" t="str">
        <f ca="1">IF(OR(NOT(ISNUMBER(D3324)),ISBLANK(D3324),D3324="",ISBLANK(N3324)),"",ABS(D3324-N3324))</f>
        <v/>
      </c>
      <c r="AA3324" s="23" t="str">
        <f ca="1">IF(OR(ISBLANK(J3324),ISBLANK(O3324),J3324="",O3324=""),"",IF(J3324=O3324,1,0))</f>
        <v/>
      </c>
      <c r="AB3324" s="23" t="str">
        <f ca="1">IF(OR(ISBLANK(K3324),ISBLANK(Q3324),K3324="",Q3324=""),"",IF(K3324=Q3324,1,0))</f>
        <v/>
      </c>
      <c r="AC3324" s="23" t="str">
        <f t="shared" ca="1" si="52"/>
        <v/>
      </c>
    </row>
    <row r="3325" spans="1:29" x14ac:dyDescent="0.25">
      <c r="A3325" s="23">
        <v>3292</v>
      </c>
      <c r="B3325">
        <v>1646</v>
      </c>
      <c r="C3325" s="23" t="str">
        <f ca="1">IFERROR(VLOOKUP($B3325,INDIRECT(nfl_game_result),MATCH(C$1,INDIRECT(nfl_game_result_header),0),FALSE),"error")</f>
        <v>2018_03_LAC@LAR</v>
      </c>
      <c r="D3325" s="23" t="str">
        <f ca="1">IFERROR(IF(ISBLANK(VLOOKUP($B3325,INDIRECT(nfl_game_result),MATCH(D$1,INDIRECT(nfl_game_result_header),0),FALSE)),"",VLOOKUP($B3325,INDIRECT(nfl_game_result),MATCH(D$1,INDIRECT(nfl_game_result_header),0),FALSE)),"error")</f>
        <v/>
      </c>
      <c r="E3325" s="23" t="str">
        <f ca="1">IFERROR(IF(ISBLANK(VLOOKUP($B3325,INDIRECT(nfl_game_result),MATCH(E$1,INDIRECT(nfl_game_result_header),0),FALSE)),"",VLOOKUP($B3325,INDIRECT(nfl_game_result),MATCH(E$1,INDIRECT(nfl_game_result_header),0),FALSE)),"error")</f>
        <v/>
      </c>
      <c r="F3325" s="23" t="str">
        <f ca="1">IFERROR(IF(ISBLANK(VLOOKUP($B3325,INDIRECT(nfl_game_result),MATCH(F$1,INDIRECT(nfl_game_result_header),0),FALSE)),"",VLOOKUP($B3325,INDIRECT(nfl_game_result),MATCH(F$1,INDIRECT(nfl_game_result_header),0),FALSE)),"error")</f>
        <v/>
      </c>
      <c r="G3325" s="23" t="str">
        <f ca="1">IFERROR(IF(ISBLANK(VLOOKUP($B3325,INDIRECT(nfl_game_result),MATCH(G$1,INDIRECT(nfl_game_result_header),0),FALSE)),"",VLOOKUP($B3325,INDIRECT(nfl_game_result),MATCH(G$1,INDIRECT(nfl_game_result_header),0),FALSE)),"error")</f>
        <v/>
      </c>
      <c r="H3325" s="23" t="str">
        <f ca="1">IFERROR(IF(ISBLANK(VLOOKUP($B3325,INDIRECT(nfl_game_result),MATCH(H$1,INDIRECT(nfl_game_result_header),0),FALSE)),"",VLOOKUP($B3325,INDIRECT(nfl_game_result),MATCH(H$1,INDIRECT(nfl_game_result_header),0),FALSE)),"error")</f>
        <v/>
      </c>
      <c r="I3325" s="23" t="str">
        <f ca="1">IFERROR(IF(ISBLANK(VLOOKUP($B3325,INDIRECT(nfl_game_result),MATCH(I$1,INDIRECT(nfl_game_result_header),0),FALSE)),"",VLOOKUP($B3325,INDIRECT(nfl_game_result),MATCH(I$1,INDIRECT(nfl_game_result_header),0),FALSE)),"error")</f>
        <v/>
      </c>
      <c r="J3325" s="23" t="str">
        <f ca="1">IFERROR(IF(ISBLANK(VLOOKUP($B3325,INDIRECT(nfl_game_result),MATCH(J$1,INDIRECT(nfl_game_result_header),0),FALSE)),"",VLOOKUP($B3325,INDIRECT(nfl_game_result),MATCH(J$1,INDIRECT(nfl_game_result_header),0),FALSE)),"error")</f>
        <v/>
      </c>
      <c r="K3325" s="23" t="str">
        <f ca="1">IFERROR(IF(ISBLANK(VLOOKUP($B3325,INDIRECT(nfl_game_result),MATCH(K$1,INDIRECT(nfl_game_result_header),0),FALSE)),"",VLOOKUP($B3325,INDIRECT(nfl_game_result),MATCH(K$1,INDIRECT(nfl_game_result_header),0),FALSE)),"error")</f>
        <v/>
      </c>
      <c r="L3325" s="23" t="str">
        <f ca="1">IFERROR(IF(ISBLANK(VLOOKUP($B3325,INDIRECT(nfl_game_result),MATCH(L$1,INDIRECT(nfl_game_result_header),0),FALSE)),"",VLOOKUP($B3325,INDIRECT(nfl_game_result),MATCH(L$1,INDIRECT(nfl_game_result_header),0),FALSE)),"error")</f>
        <v/>
      </c>
      <c r="M3325" s="23" t="s">
        <v>16</v>
      </c>
      <c r="V3325" s="23" t="s">
        <v>416</v>
      </c>
      <c r="W3325" s="23">
        <f ca="1">VALUE(LEFT(C3325, 4))</f>
        <v>2018</v>
      </c>
      <c r="X3325" s="23">
        <f ca="1">VALUE(MID(C3325,6,FIND("_",C3325,6)-6))</f>
        <v>3</v>
      </c>
      <c r="Y3325" s="23" t="str">
        <f ca="1">IF(NOT(OR(ISBLANK(D3325),ISBLANK(E3325),D3325="",E3325="")),D3325-E3325,"")</f>
        <v/>
      </c>
      <c r="Z3325" s="23" t="str">
        <f ca="1">IF(OR(NOT(ISNUMBER(D3325)),ISBLANK(D3325),D3325="",ISBLANK(N3325)),"",ABS(D3325-N3325))</f>
        <v/>
      </c>
      <c r="AA3325" s="23" t="str">
        <f ca="1">IF(OR(ISBLANK(J3325),ISBLANK(O3325),J3325="",O3325=""),"",IF(J3325=O3325,1,0))</f>
        <v/>
      </c>
      <c r="AB3325" s="23" t="str">
        <f ca="1">IF(OR(ISBLANK(K3325),ISBLANK(Q3325),K3325="",Q3325=""),"",IF(K3325=Q3325,1,0))</f>
        <v/>
      </c>
      <c r="AC3325" s="23" t="str">
        <f t="shared" ca="1" si="52"/>
        <v/>
      </c>
    </row>
    <row r="3326" spans="1:29" x14ac:dyDescent="0.25">
      <c r="A3326" s="23">
        <v>3293</v>
      </c>
      <c r="B3326">
        <v>1647</v>
      </c>
      <c r="C3326" s="23" t="str">
        <f ca="1">IFERROR(VLOOKUP($B3326,INDIRECT(nfl_game_result),MATCH(C$1,INDIRECT(nfl_game_result_header),0),FALSE),"error")</f>
        <v>2018_03_CHI@ARI</v>
      </c>
      <c r="D3326" s="23" t="str">
        <f ca="1">IFERROR(IF(ISBLANK(VLOOKUP($B3326,INDIRECT(nfl_game_result),MATCH(D$1,INDIRECT(nfl_game_result_header),0),FALSE)),"",VLOOKUP($B3326,INDIRECT(nfl_game_result),MATCH(D$1,INDIRECT(nfl_game_result_header),0),FALSE)),"error")</f>
        <v/>
      </c>
      <c r="E3326" s="23" t="str">
        <f ca="1">IFERROR(IF(ISBLANK(VLOOKUP($B3326,INDIRECT(nfl_game_result),MATCH(E$1,INDIRECT(nfl_game_result_header),0),FALSE)),"",VLOOKUP($B3326,INDIRECT(nfl_game_result),MATCH(E$1,INDIRECT(nfl_game_result_header),0),FALSE)),"error")</f>
        <v/>
      </c>
      <c r="F3326" s="23" t="str">
        <f ca="1">IFERROR(IF(ISBLANK(VLOOKUP($B3326,INDIRECT(nfl_game_result),MATCH(F$1,INDIRECT(nfl_game_result_header),0),FALSE)),"",VLOOKUP($B3326,INDIRECT(nfl_game_result),MATCH(F$1,INDIRECT(nfl_game_result_header),0),FALSE)),"error")</f>
        <v/>
      </c>
      <c r="G3326" s="23" t="str">
        <f ca="1">IFERROR(IF(ISBLANK(VLOOKUP($B3326,INDIRECT(nfl_game_result),MATCH(G$1,INDIRECT(nfl_game_result_header),0),FALSE)),"",VLOOKUP($B3326,INDIRECT(nfl_game_result),MATCH(G$1,INDIRECT(nfl_game_result_header),0),FALSE)),"error")</f>
        <v/>
      </c>
      <c r="H3326" s="23" t="str">
        <f ca="1">IFERROR(IF(ISBLANK(VLOOKUP($B3326,INDIRECT(nfl_game_result),MATCH(H$1,INDIRECT(nfl_game_result_header),0),FALSE)),"",VLOOKUP($B3326,INDIRECT(nfl_game_result),MATCH(H$1,INDIRECT(nfl_game_result_header),0),FALSE)),"error")</f>
        <v/>
      </c>
      <c r="I3326" s="23" t="str">
        <f ca="1">IFERROR(IF(ISBLANK(VLOOKUP($B3326,INDIRECT(nfl_game_result),MATCH(I$1,INDIRECT(nfl_game_result_header),0),FALSE)),"",VLOOKUP($B3326,INDIRECT(nfl_game_result),MATCH(I$1,INDIRECT(nfl_game_result_header),0),FALSE)),"error")</f>
        <v/>
      </c>
      <c r="J3326" s="23" t="str">
        <f ca="1">IFERROR(IF(ISBLANK(VLOOKUP($B3326,INDIRECT(nfl_game_result),MATCH(J$1,INDIRECT(nfl_game_result_header),0),FALSE)),"",VLOOKUP($B3326,INDIRECT(nfl_game_result),MATCH(J$1,INDIRECT(nfl_game_result_header),0),FALSE)),"error")</f>
        <v/>
      </c>
      <c r="K3326" s="23" t="str">
        <f ca="1">IFERROR(IF(ISBLANK(VLOOKUP($B3326,INDIRECT(nfl_game_result),MATCH(K$1,INDIRECT(nfl_game_result_header),0),FALSE)),"",VLOOKUP($B3326,INDIRECT(nfl_game_result),MATCH(K$1,INDIRECT(nfl_game_result_header),0),FALSE)),"error")</f>
        <v/>
      </c>
      <c r="L3326" s="23" t="str">
        <f ca="1">IFERROR(IF(ISBLANK(VLOOKUP($B3326,INDIRECT(nfl_game_result),MATCH(L$1,INDIRECT(nfl_game_result_header),0),FALSE)),"",VLOOKUP($B3326,INDIRECT(nfl_game_result),MATCH(L$1,INDIRECT(nfl_game_result_header),0),FALSE)),"error")</f>
        <v/>
      </c>
      <c r="M3326" s="23" t="s">
        <v>16</v>
      </c>
      <c r="V3326" s="23" t="s">
        <v>416</v>
      </c>
      <c r="W3326" s="23">
        <f ca="1">VALUE(LEFT(C3326, 4))</f>
        <v>2018</v>
      </c>
      <c r="X3326" s="23">
        <f ca="1">VALUE(MID(C3326,6,FIND("_",C3326,6)-6))</f>
        <v>3</v>
      </c>
      <c r="Y3326" s="23" t="str">
        <f ca="1">IF(NOT(OR(ISBLANK(D3326),ISBLANK(E3326),D3326="",E3326="")),D3326-E3326,"")</f>
        <v/>
      </c>
      <c r="Z3326" s="23" t="str">
        <f ca="1">IF(OR(NOT(ISNUMBER(D3326)),ISBLANK(D3326),D3326="",ISBLANK(N3326)),"",ABS(D3326-N3326))</f>
        <v/>
      </c>
      <c r="AA3326" s="23" t="str">
        <f ca="1">IF(OR(ISBLANK(J3326),ISBLANK(O3326),J3326="",O3326=""),"",IF(J3326=O3326,1,0))</f>
        <v/>
      </c>
      <c r="AB3326" s="23" t="str">
        <f ca="1">IF(OR(ISBLANK(K3326),ISBLANK(Q3326),K3326="",Q3326=""),"",IF(K3326=Q3326,1,0))</f>
        <v/>
      </c>
      <c r="AC3326" s="23" t="str">
        <f t="shared" ca="1" si="52"/>
        <v/>
      </c>
    </row>
    <row r="3327" spans="1:29" x14ac:dyDescent="0.25">
      <c r="A3327" s="23">
        <v>3294</v>
      </c>
      <c r="B3327">
        <v>1648</v>
      </c>
      <c r="C3327" s="23" t="str">
        <f ca="1">IFERROR(VLOOKUP($B3327,INDIRECT(nfl_game_result),MATCH(C$1,INDIRECT(nfl_game_result_header),0),FALSE),"error")</f>
        <v>2018_03_DAL@SEA</v>
      </c>
      <c r="D3327" s="23" t="str">
        <f ca="1">IFERROR(IF(ISBLANK(VLOOKUP($B3327,INDIRECT(nfl_game_result),MATCH(D$1,INDIRECT(nfl_game_result_header),0),FALSE)),"",VLOOKUP($B3327,INDIRECT(nfl_game_result),MATCH(D$1,INDIRECT(nfl_game_result_header),0),FALSE)),"error")</f>
        <v/>
      </c>
      <c r="E3327" s="23" t="str">
        <f ca="1">IFERROR(IF(ISBLANK(VLOOKUP($B3327,INDIRECT(nfl_game_result),MATCH(E$1,INDIRECT(nfl_game_result_header),0),FALSE)),"",VLOOKUP($B3327,INDIRECT(nfl_game_result),MATCH(E$1,INDIRECT(nfl_game_result_header),0),FALSE)),"error")</f>
        <v/>
      </c>
      <c r="F3327" s="23" t="str">
        <f ca="1">IFERROR(IF(ISBLANK(VLOOKUP($B3327,INDIRECT(nfl_game_result),MATCH(F$1,INDIRECT(nfl_game_result_header),0),FALSE)),"",VLOOKUP($B3327,INDIRECT(nfl_game_result),MATCH(F$1,INDIRECT(nfl_game_result_header),0),FALSE)),"error")</f>
        <v/>
      </c>
      <c r="G3327" s="23" t="str">
        <f ca="1">IFERROR(IF(ISBLANK(VLOOKUP($B3327,INDIRECT(nfl_game_result),MATCH(G$1,INDIRECT(nfl_game_result_header),0),FALSE)),"",VLOOKUP($B3327,INDIRECT(nfl_game_result),MATCH(G$1,INDIRECT(nfl_game_result_header),0),FALSE)),"error")</f>
        <v/>
      </c>
      <c r="H3327" s="23" t="str">
        <f ca="1">IFERROR(IF(ISBLANK(VLOOKUP($B3327,INDIRECT(nfl_game_result),MATCH(H$1,INDIRECT(nfl_game_result_header),0),FALSE)),"",VLOOKUP($B3327,INDIRECT(nfl_game_result),MATCH(H$1,INDIRECT(nfl_game_result_header),0),FALSE)),"error")</f>
        <v/>
      </c>
      <c r="I3327" s="23" t="str">
        <f ca="1">IFERROR(IF(ISBLANK(VLOOKUP($B3327,INDIRECT(nfl_game_result),MATCH(I$1,INDIRECT(nfl_game_result_header),0),FALSE)),"",VLOOKUP($B3327,INDIRECT(nfl_game_result),MATCH(I$1,INDIRECT(nfl_game_result_header),0),FALSE)),"error")</f>
        <v/>
      </c>
      <c r="J3327" s="23" t="str">
        <f ca="1">IFERROR(IF(ISBLANK(VLOOKUP($B3327,INDIRECT(nfl_game_result),MATCH(J$1,INDIRECT(nfl_game_result_header),0),FALSE)),"",VLOOKUP($B3327,INDIRECT(nfl_game_result),MATCH(J$1,INDIRECT(nfl_game_result_header),0),FALSE)),"error")</f>
        <v/>
      </c>
      <c r="K3327" s="23" t="str">
        <f ca="1">IFERROR(IF(ISBLANK(VLOOKUP($B3327,INDIRECT(nfl_game_result),MATCH(K$1,INDIRECT(nfl_game_result_header),0),FALSE)),"",VLOOKUP($B3327,INDIRECT(nfl_game_result),MATCH(K$1,INDIRECT(nfl_game_result_header),0),FALSE)),"error")</f>
        <v/>
      </c>
      <c r="L3327" s="23" t="str">
        <f ca="1">IFERROR(IF(ISBLANK(VLOOKUP($B3327,INDIRECT(nfl_game_result),MATCH(L$1,INDIRECT(nfl_game_result_header),0),FALSE)),"",VLOOKUP($B3327,INDIRECT(nfl_game_result),MATCH(L$1,INDIRECT(nfl_game_result_header),0),FALSE)),"error")</f>
        <v/>
      </c>
      <c r="M3327" s="23" t="s">
        <v>16</v>
      </c>
      <c r="V3327" s="23" t="s">
        <v>416</v>
      </c>
      <c r="W3327" s="23">
        <f ca="1">VALUE(LEFT(C3327, 4))</f>
        <v>2018</v>
      </c>
      <c r="X3327" s="23">
        <f ca="1">VALUE(MID(C3327,6,FIND("_",C3327,6)-6))</f>
        <v>3</v>
      </c>
      <c r="Y3327" s="23" t="str">
        <f ca="1">IF(NOT(OR(ISBLANK(D3327),ISBLANK(E3327),D3327="",E3327="")),D3327-E3327,"")</f>
        <v/>
      </c>
      <c r="Z3327" s="23" t="str">
        <f ca="1">IF(OR(NOT(ISNUMBER(D3327)),ISBLANK(D3327),D3327="",ISBLANK(N3327)),"",ABS(D3327-N3327))</f>
        <v/>
      </c>
      <c r="AA3327" s="23" t="str">
        <f ca="1">IF(OR(ISBLANK(J3327),ISBLANK(O3327),J3327="",O3327=""),"",IF(J3327=O3327,1,0))</f>
        <v/>
      </c>
      <c r="AB3327" s="23" t="str">
        <f ca="1">IF(OR(ISBLANK(K3327),ISBLANK(Q3327),K3327="",Q3327=""),"",IF(K3327=Q3327,1,0))</f>
        <v/>
      </c>
      <c r="AC3327" s="23" t="str">
        <f t="shared" ca="1" si="52"/>
        <v/>
      </c>
    </row>
    <row r="3328" spans="1:29" x14ac:dyDescent="0.25">
      <c r="A3328" s="23">
        <v>3295</v>
      </c>
      <c r="B3328">
        <v>1649</v>
      </c>
      <c r="C3328" s="23" t="str">
        <f ca="1">IFERROR(VLOOKUP($B3328,INDIRECT(nfl_game_result),MATCH(C$1,INDIRECT(nfl_game_result_header),0),FALSE),"error")</f>
        <v>2018_03_NWE@DET</v>
      </c>
      <c r="D3328" s="23" t="str">
        <f ca="1">IFERROR(IF(ISBLANK(VLOOKUP($B3328,INDIRECT(nfl_game_result),MATCH(D$1,INDIRECT(nfl_game_result_header),0),FALSE)),"",VLOOKUP($B3328,INDIRECT(nfl_game_result),MATCH(D$1,INDIRECT(nfl_game_result_header),0),FALSE)),"error")</f>
        <v/>
      </c>
      <c r="E3328" s="23" t="str">
        <f ca="1">IFERROR(IF(ISBLANK(VLOOKUP($B3328,INDIRECT(nfl_game_result),MATCH(E$1,INDIRECT(nfl_game_result_header),0),FALSE)),"",VLOOKUP($B3328,INDIRECT(nfl_game_result),MATCH(E$1,INDIRECT(nfl_game_result_header),0),FALSE)),"error")</f>
        <v/>
      </c>
      <c r="F3328" s="23" t="str">
        <f ca="1">IFERROR(IF(ISBLANK(VLOOKUP($B3328,INDIRECT(nfl_game_result),MATCH(F$1,INDIRECT(nfl_game_result_header),0),FALSE)),"",VLOOKUP($B3328,INDIRECT(nfl_game_result),MATCH(F$1,INDIRECT(nfl_game_result_header),0),FALSE)),"error")</f>
        <v/>
      </c>
      <c r="G3328" s="23" t="str">
        <f ca="1">IFERROR(IF(ISBLANK(VLOOKUP($B3328,INDIRECT(nfl_game_result),MATCH(G$1,INDIRECT(nfl_game_result_header),0),FALSE)),"",VLOOKUP($B3328,INDIRECT(nfl_game_result),MATCH(G$1,INDIRECT(nfl_game_result_header),0),FALSE)),"error")</f>
        <v/>
      </c>
      <c r="H3328" s="23" t="str">
        <f ca="1">IFERROR(IF(ISBLANK(VLOOKUP($B3328,INDIRECT(nfl_game_result),MATCH(H$1,INDIRECT(nfl_game_result_header),0),FALSE)),"",VLOOKUP($B3328,INDIRECT(nfl_game_result),MATCH(H$1,INDIRECT(nfl_game_result_header),0),FALSE)),"error")</f>
        <v/>
      </c>
      <c r="I3328" s="23" t="str">
        <f ca="1">IFERROR(IF(ISBLANK(VLOOKUP($B3328,INDIRECT(nfl_game_result),MATCH(I$1,INDIRECT(nfl_game_result_header),0),FALSE)),"",VLOOKUP($B3328,INDIRECT(nfl_game_result),MATCH(I$1,INDIRECT(nfl_game_result_header),0),FALSE)),"error")</f>
        <v/>
      </c>
      <c r="J3328" s="23" t="str">
        <f ca="1">IFERROR(IF(ISBLANK(VLOOKUP($B3328,INDIRECT(nfl_game_result),MATCH(J$1,INDIRECT(nfl_game_result_header),0),FALSE)),"",VLOOKUP($B3328,INDIRECT(nfl_game_result),MATCH(J$1,INDIRECT(nfl_game_result_header),0),FALSE)),"error")</f>
        <v/>
      </c>
      <c r="K3328" s="23" t="str">
        <f ca="1">IFERROR(IF(ISBLANK(VLOOKUP($B3328,INDIRECT(nfl_game_result),MATCH(K$1,INDIRECT(nfl_game_result_header),0),FALSE)),"",VLOOKUP($B3328,INDIRECT(nfl_game_result),MATCH(K$1,INDIRECT(nfl_game_result_header),0),FALSE)),"error")</f>
        <v/>
      </c>
      <c r="L3328" s="23" t="str">
        <f ca="1">IFERROR(IF(ISBLANK(VLOOKUP($B3328,INDIRECT(nfl_game_result),MATCH(L$1,INDIRECT(nfl_game_result_header),0),FALSE)),"",VLOOKUP($B3328,INDIRECT(nfl_game_result),MATCH(L$1,INDIRECT(nfl_game_result_header),0),FALSE)),"error")</f>
        <v/>
      </c>
      <c r="M3328" s="23" t="s">
        <v>16</v>
      </c>
      <c r="V3328" s="23" t="s">
        <v>416</v>
      </c>
      <c r="W3328" s="23">
        <f ca="1">VALUE(LEFT(C3328, 4))</f>
        <v>2018</v>
      </c>
      <c r="X3328" s="23">
        <f ca="1">VALUE(MID(C3328,6,FIND("_",C3328,6)-6))</f>
        <v>3</v>
      </c>
      <c r="Y3328" s="23" t="str">
        <f ca="1">IF(NOT(OR(ISBLANK(D3328),ISBLANK(E3328),D3328="",E3328="")),D3328-E3328,"")</f>
        <v/>
      </c>
      <c r="Z3328" s="23" t="str">
        <f ca="1">IF(OR(NOT(ISNUMBER(D3328)),ISBLANK(D3328),D3328="",ISBLANK(N3328)),"",ABS(D3328-N3328))</f>
        <v/>
      </c>
      <c r="AA3328" s="23" t="str">
        <f ca="1">IF(OR(ISBLANK(J3328),ISBLANK(O3328),J3328="",O3328=""),"",IF(J3328=O3328,1,0))</f>
        <v/>
      </c>
      <c r="AB3328" s="23" t="str">
        <f ca="1">IF(OR(ISBLANK(K3328),ISBLANK(Q3328),K3328="",Q3328=""),"",IF(K3328=Q3328,1,0))</f>
        <v/>
      </c>
      <c r="AC3328" s="23" t="str">
        <f t="shared" ca="1" si="52"/>
        <v/>
      </c>
    </row>
    <row r="3329" spans="1:29" x14ac:dyDescent="0.25">
      <c r="A3329" s="23">
        <v>3296</v>
      </c>
      <c r="B3329">
        <v>1650</v>
      </c>
      <c r="C3329" s="23" t="str">
        <f ca="1">IFERROR(VLOOKUP($B3329,INDIRECT(nfl_game_result),MATCH(C$1,INDIRECT(nfl_game_result_header),0),FALSE),"error")</f>
        <v>2018_03_PIT@TBY</v>
      </c>
      <c r="D3329" s="23" t="str">
        <f ca="1">IFERROR(IF(ISBLANK(VLOOKUP($B3329,INDIRECT(nfl_game_result),MATCH(D$1,INDIRECT(nfl_game_result_header),0),FALSE)),"",VLOOKUP($B3329,INDIRECT(nfl_game_result),MATCH(D$1,INDIRECT(nfl_game_result_header),0),FALSE)),"error")</f>
        <v/>
      </c>
      <c r="E3329" s="23" t="str">
        <f ca="1">IFERROR(IF(ISBLANK(VLOOKUP($B3329,INDIRECT(nfl_game_result),MATCH(E$1,INDIRECT(nfl_game_result_header),0),FALSE)),"",VLOOKUP($B3329,INDIRECT(nfl_game_result),MATCH(E$1,INDIRECT(nfl_game_result_header),0),FALSE)),"error")</f>
        <v/>
      </c>
      <c r="F3329" s="23" t="str">
        <f ca="1">IFERROR(IF(ISBLANK(VLOOKUP($B3329,INDIRECT(nfl_game_result),MATCH(F$1,INDIRECT(nfl_game_result_header),0),FALSE)),"",VLOOKUP($B3329,INDIRECT(nfl_game_result),MATCH(F$1,INDIRECT(nfl_game_result_header),0),FALSE)),"error")</f>
        <v/>
      </c>
      <c r="G3329" s="23" t="str">
        <f ca="1">IFERROR(IF(ISBLANK(VLOOKUP($B3329,INDIRECT(nfl_game_result),MATCH(G$1,INDIRECT(nfl_game_result_header),0),FALSE)),"",VLOOKUP($B3329,INDIRECT(nfl_game_result),MATCH(G$1,INDIRECT(nfl_game_result_header),0),FALSE)),"error")</f>
        <v/>
      </c>
      <c r="H3329" s="23" t="str">
        <f ca="1">IFERROR(IF(ISBLANK(VLOOKUP($B3329,INDIRECT(nfl_game_result),MATCH(H$1,INDIRECT(nfl_game_result_header),0),FALSE)),"",VLOOKUP($B3329,INDIRECT(nfl_game_result),MATCH(H$1,INDIRECT(nfl_game_result_header),0),FALSE)),"error")</f>
        <v/>
      </c>
      <c r="I3329" s="23" t="str">
        <f ca="1">IFERROR(IF(ISBLANK(VLOOKUP($B3329,INDIRECT(nfl_game_result),MATCH(I$1,INDIRECT(nfl_game_result_header),0),FALSE)),"",VLOOKUP($B3329,INDIRECT(nfl_game_result),MATCH(I$1,INDIRECT(nfl_game_result_header),0),FALSE)),"error")</f>
        <v/>
      </c>
      <c r="J3329" s="23" t="str">
        <f ca="1">IFERROR(IF(ISBLANK(VLOOKUP($B3329,INDIRECT(nfl_game_result),MATCH(J$1,INDIRECT(nfl_game_result_header),0),FALSE)),"",VLOOKUP($B3329,INDIRECT(nfl_game_result),MATCH(J$1,INDIRECT(nfl_game_result_header),0),FALSE)),"error")</f>
        <v/>
      </c>
      <c r="K3329" s="23" t="str">
        <f ca="1">IFERROR(IF(ISBLANK(VLOOKUP($B3329,INDIRECT(nfl_game_result),MATCH(K$1,INDIRECT(nfl_game_result_header),0),FALSE)),"",VLOOKUP($B3329,INDIRECT(nfl_game_result),MATCH(K$1,INDIRECT(nfl_game_result_header),0),FALSE)),"error")</f>
        <v/>
      </c>
      <c r="L3329" s="23" t="str">
        <f ca="1">IFERROR(IF(ISBLANK(VLOOKUP($B3329,INDIRECT(nfl_game_result),MATCH(L$1,INDIRECT(nfl_game_result_header),0),FALSE)),"",VLOOKUP($B3329,INDIRECT(nfl_game_result),MATCH(L$1,INDIRECT(nfl_game_result_header),0),FALSE)),"error")</f>
        <v/>
      </c>
      <c r="M3329" s="23" t="s">
        <v>16</v>
      </c>
      <c r="V3329" s="23" t="s">
        <v>416</v>
      </c>
      <c r="W3329" s="23">
        <f ca="1">VALUE(LEFT(C3329, 4))</f>
        <v>2018</v>
      </c>
      <c r="X3329" s="23">
        <f ca="1">VALUE(MID(C3329,6,FIND("_",C3329,6)-6))</f>
        <v>3</v>
      </c>
      <c r="Y3329" s="23" t="str">
        <f ca="1">IF(NOT(OR(ISBLANK(D3329),ISBLANK(E3329),D3329="",E3329="")),D3329-E3329,"")</f>
        <v/>
      </c>
      <c r="Z3329" s="23" t="str">
        <f ca="1">IF(OR(NOT(ISNUMBER(D3329)),ISBLANK(D3329),D3329="",ISBLANK(N3329)),"",ABS(D3329-N3329))</f>
        <v/>
      </c>
      <c r="AA3329" s="23" t="str">
        <f ca="1">IF(OR(ISBLANK(J3329),ISBLANK(O3329),J3329="",O3329=""),"",IF(J3329=O3329,1,0))</f>
        <v/>
      </c>
      <c r="AB3329" s="23" t="str">
        <f ca="1">IF(OR(ISBLANK(K3329),ISBLANK(Q3329),K3329="",Q3329=""),"",IF(K3329=Q3329,1,0))</f>
        <v/>
      </c>
      <c r="AC3329" s="23" t="str">
        <f t="shared" ca="1" si="52"/>
        <v/>
      </c>
    </row>
    <row r="3330" spans="1:29" x14ac:dyDescent="0.25">
      <c r="A3330" s="23">
        <v>3537</v>
      </c>
      <c r="B3330">
        <v>1635</v>
      </c>
      <c r="C3330" s="23" t="str">
        <f ca="1">IFERROR(VLOOKUP($B3330,INDIRECT(nfl_game_result),MATCH(C$1,INDIRECT(nfl_game_result_header),0),FALSE),"error")</f>
        <v>2018_03_NYJ@CLE</v>
      </c>
      <c r="D3330" s="23" t="str">
        <f ca="1">IFERROR(IF(ISBLANK(VLOOKUP($B3330,INDIRECT(nfl_game_result),MATCH(D$1,INDIRECT(nfl_game_result_header),0),FALSE)),"",VLOOKUP($B3330,INDIRECT(nfl_game_result),MATCH(D$1,INDIRECT(nfl_game_result_header),0),FALSE)),"error")</f>
        <v/>
      </c>
      <c r="E3330" s="23" t="str">
        <f ca="1">IFERROR(IF(ISBLANK(VLOOKUP($B3330,INDIRECT(nfl_game_result),MATCH(E$1,INDIRECT(nfl_game_result_header),0),FALSE)),"",VLOOKUP($B3330,INDIRECT(nfl_game_result),MATCH(E$1,INDIRECT(nfl_game_result_header),0),FALSE)),"error")</f>
        <v/>
      </c>
      <c r="F3330" s="23" t="str">
        <f ca="1">IFERROR(IF(ISBLANK(VLOOKUP($B3330,INDIRECT(nfl_game_result),MATCH(F$1,INDIRECT(nfl_game_result_header),0),FALSE)),"",VLOOKUP($B3330,INDIRECT(nfl_game_result),MATCH(F$1,INDIRECT(nfl_game_result_header),0),FALSE)),"error")</f>
        <v/>
      </c>
      <c r="G3330" s="23" t="str">
        <f ca="1">IFERROR(IF(ISBLANK(VLOOKUP($B3330,INDIRECT(nfl_game_result),MATCH(G$1,INDIRECT(nfl_game_result_header),0),FALSE)),"",VLOOKUP($B3330,INDIRECT(nfl_game_result),MATCH(G$1,INDIRECT(nfl_game_result_header),0),FALSE)),"error")</f>
        <v/>
      </c>
      <c r="H3330" s="23" t="str">
        <f ca="1">IFERROR(IF(ISBLANK(VLOOKUP($B3330,INDIRECT(nfl_game_result),MATCH(H$1,INDIRECT(nfl_game_result_header),0),FALSE)),"",VLOOKUP($B3330,INDIRECT(nfl_game_result),MATCH(H$1,INDIRECT(nfl_game_result_header),0),FALSE)),"error")</f>
        <v/>
      </c>
      <c r="I3330" s="23" t="str">
        <f ca="1">IFERROR(IF(ISBLANK(VLOOKUP($B3330,INDIRECT(nfl_game_result),MATCH(I$1,INDIRECT(nfl_game_result_header),0),FALSE)),"",VLOOKUP($B3330,INDIRECT(nfl_game_result),MATCH(I$1,INDIRECT(nfl_game_result_header),0),FALSE)),"error")</f>
        <v/>
      </c>
      <c r="J3330" s="23" t="str">
        <f ca="1">IFERROR(IF(ISBLANK(VLOOKUP($B3330,INDIRECT(nfl_game_result),MATCH(J$1,INDIRECT(nfl_game_result_header),0),FALSE)),"",VLOOKUP($B3330,INDIRECT(nfl_game_result),MATCH(J$1,INDIRECT(nfl_game_result_header),0),FALSE)),"error")</f>
        <v/>
      </c>
      <c r="K3330" s="23" t="str">
        <f ca="1">IFERROR(IF(ISBLANK(VLOOKUP($B3330,INDIRECT(nfl_game_result),MATCH(K$1,INDIRECT(nfl_game_result_header),0),FALSE)),"",VLOOKUP($B3330,INDIRECT(nfl_game_result),MATCH(K$1,INDIRECT(nfl_game_result_header),0),FALSE)),"error")</f>
        <v/>
      </c>
      <c r="L3330" s="23" t="str">
        <f ca="1">IFERROR(IF(ISBLANK(VLOOKUP($B3330,INDIRECT(nfl_game_result),MATCH(L$1,INDIRECT(nfl_game_result_header),0),FALSE)),"",VLOOKUP($B3330,INDIRECT(nfl_game_result),MATCH(L$1,INDIRECT(nfl_game_result_header),0),FALSE)),"error")</f>
        <v/>
      </c>
      <c r="M3330" s="23" t="s">
        <v>14</v>
      </c>
      <c r="V3330" s="23" t="s">
        <v>416</v>
      </c>
      <c r="W3330" s="23">
        <f ca="1">VALUE(LEFT(C3330, 4))</f>
        <v>2018</v>
      </c>
      <c r="X3330" s="23">
        <f ca="1">VALUE(MID(C3330,6,FIND("_",C3330,6)-6))</f>
        <v>3</v>
      </c>
      <c r="Y3330" s="23" t="str">
        <f ca="1">IF(NOT(OR(ISBLANK(D3330),ISBLANK(E3330),D3330="",E3330="")),D3330-E3330,"")</f>
        <v/>
      </c>
      <c r="Z3330" s="23" t="str">
        <f ca="1">IF(OR(NOT(ISNUMBER(D3330)),ISBLANK(D3330),D3330="",ISBLANK(N3330)),"",ABS(D3330-N3330))</f>
        <v/>
      </c>
      <c r="AA3330" s="23" t="str">
        <f ca="1">IF(OR(ISBLANK(J3330),ISBLANK(O3330),J3330="",O3330=""),"",IF(J3330=O3330,1,0))</f>
        <v/>
      </c>
      <c r="AB3330" s="23" t="str">
        <f ca="1">IF(OR(ISBLANK(K3330),ISBLANK(Q3330),K3330="",Q3330=""),"",IF(K3330=Q3330,1,0))</f>
        <v/>
      </c>
      <c r="AC3330" s="23" t="str">
        <f t="shared" ca="1" si="52"/>
        <v/>
      </c>
    </row>
    <row r="3331" spans="1:29" x14ac:dyDescent="0.25">
      <c r="A3331" s="23">
        <v>3538</v>
      </c>
      <c r="B3331">
        <v>1636</v>
      </c>
      <c r="C3331" s="23" t="str">
        <f ca="1">IFERROR(VLOOKUP($B3331,INDIRECT(nfl_game_result),MATCH(C$1,INDIRECT(nfl_game_result_header),0),FALSE),"error")</f>
        <v>2018_03_CIN@CAR</v>
      </c>
      <c r="D3331" s="23" t="str">
        <f ca="1">IFERROR(IF(ISBLANK(VLOOKUP($B3331,INDIRECT(nfl_game_result),MATCH(D$1,INDIRECT(nfl_game_result_header),0),FALSE)),"",VLOOKUP($B3331,INDIRECT(nfl_game_result),MATCH(D$1,INDIRECT(nfl_game_result_header),0),FALSE)),"error")</f>
        <v/>
      </c>
      <c r="E3331" s="23" t="str">
        <f ca="1">IFERROR(IF(ISBLANK(VLOOKUP($B3331,INDIRECT(nfl_game_result),MATCH(E$1,INDIRECT(nfl_game_result_header),0),FALSE)),"",VLOOKUP($B3331,INDIRECT(nfl_game_result),MATCH(E$1,INDIRECT(nfl_game_result_header),0),FALSE)),"error")</f>
        <v/>
      </c>
      <c r="F3331" s="23" t="str">
        <f ca="1">IFERROR(IF(ISBLANK(VLOOKUP($B3331,INDIRECT(nfl_game_result),MATCH(F$1,INDIRECT(nfl_game_result_header),0),FALSE)),"",VLOOKUP($B3331,INDIRECT(nfl_game_result),MATCH(F$1,INDIRECT(nfl_game_result_header),0),FALSE)),"error")</f>
        <v/>
      </c>
      <c r="G3331" s="23" t="str">
        <f ca="1">IFERROR(IF(ISBLANK(VLOOKUP($B3331,INDIRECT(nfl_game_result),MATCH(G$1,INDIRECT(nfl_game_result_header),0),FALSE)),"",VLOOKUP($B3331,INDIRECT(nfl_game_result),MATCH(G$1,INDIRECT(nfl_game_result_header),0),FALSE)),"error")</f>
        <v/>
      </c>
      <c r="H3331" s="23" t="str">
        <f ca="1">IFERROR(IF(ISBLANK(VLOOKUP($B3331,INDIRECT(nfl_game_result),MATCH(H$1,INDIRECT(nfl_game_result_header),0),FALSE)),"",VLOOKUP($B3331,INDIRECT(nfl_game_result),MATCH(H$1,INDIRECT(nfl_game_result_header),0),FALSE)),"error")</f>
        <v/>
      </c>
      <c r="I3331" s="23" t="str">
        <f ca="1">IFERROR(IF(ISBLANK(VLOOKUP($B3331,INDIRECT(nfl_game_result),MATCH(I$1,INDIRECT(nfl_game_result_header),0),FALSE)),"",VLOOKUP($B3331,INDIRECT(nfl_game_result),MATCH(I$1,INDIRECT(nfl_game_result_header),0),FALSE)),"error")</f>
        <v/>
      </c>
      <c r="J3331" s="23" t="str">
        <f ca="1">IFERROR(IF(ISBLANK(VLOOKUP($B3331,INDIRECT(nfl_game_result),MATCH(J$1,INDIRECT(nfl_game_result_header),0),FALSE)),"",VLOOKUP($B3331,INDIRECT(nfl_game_result),MATCH(J$1,INDIRECT(nfl_game_result_header),0),FALSE)),"error")</f>
        <v/>
      </c>
      <c r="K3331" s="23" t="str">
        <f ca="1">IFERROR(IF(ISBLANK(VLOOKUP($B3331,INDIRECT(nfl_game_result),MATCH(K$1,INDIRECT(nfl_game_result_header),0),FALSE)),"",VLOOKUP($B3331,INDIRECT(nfl_game_result),MATCH(K$1,INDIRECT(nfl_game_result_header),0),FALSE)),"error")</f>
        <v/>
      </c>
      <c r="L3331" s="23" t="str">
        <f ca="1">IFERROR(IF(ISBLANK(VLOOKUP($B3331,INDIRECT(nfl_game_result),MATCH(L$1,INDIRECT(nfl_game_result_header),0),FALSE)),"",VLOOKUP($B3331,INDIRECT(nfl_game_result),MATCH(L$1,INDIRECT(nfl_game_result_header),0),FALSE)),"error")</f>
        <v/>
      </c>
      <c r="M3331" s="23" t="s">
        <v>14</v>
      </c>
      <c r="V3331" s="23" t="s">
        <v>416</v>
      </c>
      <c r="W3331" s="23">
        <f ca="1">VALUE(LEFT(C3331, 4))</f>
        <v>2018</v>
      </c>
      <c r="X3331" s="23">
        <f ca="1">VALUE(MID(C3331,6,FIND("_",C3331,6)-6))</f>
        <v>3</v>
      </c>
      <c r="Y3331" s="23" t="str">
        <f ca="1">IF(NOT(OR(ISBLANK(D3331),ISBLANK(E3331),D3331="",E3331="")),D3331-E3331,"")</f>
        <v/>
      </c>
      <c r="Z3331" s="23" t="str">
        <f ca="1">IF(OR(NOT(ISNUMBER(D3331)),ISBLANK(D3331),D3331="",ISBLANK(N3331)),"",ABS(D3331-N3331))</f>
        <v/>
      </c>
      <c r="AA3331" s="23" t="str">
        <f ca="1">IF(OR(ISBLANK(J3331),ISBLANK(O3331),J3331="",O3331=""),"",IF(J3331=O3331,1,0))</f>
        <v/>
      </c>
      <c r="AB3331" s="23" t="str">
        <f ca="1">IF(OR(ISBLANK(K3331),ISBLANK(Q3331),K3331="",Q3331=""),"",IF(K3331=Q3331,1,0))</f>
        <v/>
      </c>
      <c r="AC3331" s="23" t="str">
        <f t="shared" ca="1" si="52"/>
        <v/>
      </c>
    </row>
    <row r="3332" spans="1:29" x14ac:dyDescent="0.25">
      <c r="A3332" s="23">
        <v>3539</v>
      </c>
      <c r="B3332">
        <v>1637</v>
      </c>
      <c r="C3332" s="23" t="str">
        <f ca="1">IFERROR(VLOOKUP($B3332,INDIRECT(nfl_game_result),MATCH(C$1,INDIRECT(nfl_game_result_header),0),FALSE),"error")</f>
        <v>2018_03_NYG@HOU</v>
      </c>
      <c r="D3332" s="23" t="str">
        <f ca="1">IFERROR(IF(ISBLANK(VLOOKUP($B3332,INDIRECT(nfl_game_result),MATCH(D$1,INDIRECT(nfl_game_result_header),0),FALSE)),"",VLOOKUP($B3332,INDIRECT(nfl_game_result),MATCH(D$1,INDIRECT(nfl_game_result_header),0),FALSE)),"error")</f>
        <v/>
      </c>
      <c r="E3332" s="23" t="str">
        <f ca="1">IFERROR(IF(ISBLANK(VLOOKUP($B3332,INDIRECT(nfl_game_result),MATCH(E$1,INDIRECT(nfl_game_result_header),0),FALSE)),"",VLOOKUP($B3332,INDIRECT(nfl_game_result),MATCH(E$1,INDIRECT(nfl_game_result_header),0),FALSE)),"error")</f>
        <v/>
      </c>
      <c r="F3332" s="23" t="str">
        <f ca="1">IFERROR(IF(ISBLANK(VLOOKUP($B3332,INDIRECT(nfl_game_result),MATCH(F$1,INDIRECT(nfl_game_result_header),0),FALSE)),"",VLOOKUP($B3332,INDIRECT(nfl_game_result),MATCH(F$1,INDIRECT(nfl_game_result_header),0),FALSE)),"error")</f>
        <v/>
      </c>
      <c r="G3332" s="23" t="str">
        <f ca="1">IFERROR(IF(ISBLANK(VLOOKUP($B3332,INDIRECT(nfl_game_result),MATCH(G$1,INDIRECT(nfl_game_result_header),0),FALSE)),"",VLOOKUP($B3332,INDIRECT(nfl_game_result),MATCH(G$1,INDIRECT(nfl_game_result_header),0),FALSE)),"error")</f>
        <v/>
      </c>
      <c r="H3332" s="23" t="str">
        <f ca="1">IFERROR(IF(ISBLANK(VLOOKUP($B3332,INDIRECT(nfl_game_result),MATCH(H$1,INDIRECT(nfl_game_result_header),0),FALSE)),"",VLOOKUP($B3332,INDIRECT(nfl_game_result),MATCH(H$1,INDIRECT(nfl_game_result_header),0),FALSE)),"error")</f>
        <v/>
      </c>
      <c r="I3332" s="23" t="str">
        <f ca="1">IFERROR(IF(ISBLANK(VLOOKUP($B3332,INDIRECT(nfl_game_result),MATCH(I$1,INDIRECT(nfl_game_result_header),0),FALSE)),"",VLOOKUP($B3332,INDIRECT(nfl_game_result),MATCH(I$1,INDIRECT(nfl_game_result_header),0),FALSE)),"error")</f>
        <v/>
      </c>
      <c r="J3332" s="23" t="str">
        <f ca="1">IFERROR(IF(ISBLANK(VLOOKUP($B3332,INDIRECT(nfl_game_result),MATCH(J$1,INDIRECT(nfl_game_result_header),0),FALSE)),"",VLOOKUP($B3332,INDIRECT(nfl_game_result),MATCH(J$1,INDIRECT(nfl_game_result_header),0),FALSE)),"error")</f>
        <v/>
      </c>
      <c r="K3332" s="23" t="str">
        <f ca="1">IFERROR(IF(ISBLANK(VLOOKUP($B3332,INDIRECT(nfl_game_result),MATCH(K$1,INDIRECT(nfl_game_result_header),0),FALSE)),"",VLOOKUP($B3332,INDIRECT(nfl_game_result),MATCH(K$1,INDIRECT(nfl_game_result_header),0),FALSE)),"error")</f>
        <v/>
      </c>
      <c r="L3332" s="23" t="str">
        <f ca="1">IFERROR(IF(ISBLANK(VLOOKUP($B3332,INDIRECT(nfl_game_result),MATCH(L$1,INDIRECT(nfl_game_result_header),0),FALSE)),"",VLOOKUP($B3332,INDIRECT(nfl_game_result),MATCH(L$1,INDIRECT(nfl_game_result_header),0),FALSE)),"error")</f>
        <v/>
      </c>
      <c r="M3332" s="23" t="s">
        <v>14</v>
      </c>
      <c r="V3332" s="23" t="s">
        <v>416</v>
      </c>
      <c r="W3332" s="23">
        <f ca="1">VALUE(LEFT(C3332, 4))</f>
        <v>2018</v>
      </c>
      <c r="X3332" s="23">
        <f ca="1">VALUE(MID(C3332,6,FIND("_",C3332,6)-6))</f>
        <v>3</v>
      </c>
      <c r="Y3332" s="23" t="str">
        <f ca="1">IF(NOT(OR(ISBLANK(D3332),ISBLANK(E3332),D3332="",E3332="")),D3332-E3332,"")</f>
        <v/>
      </c>
      <c r="Z3332" s="23" t="str">
        <f ca="1">IF(OR(NOT(ISNUMBER(D3332)),ISBLANK(D3332),D3332="",ISBLANK(N3332)),"",ABS(D3332-N3332))</f>
        <v/>
      </c>
      <c r="AA3332" s="23" t="str">
        <f ca="1">IF(OR(ISBLANK(J3332),ISBLANK(O3332),J3332="",O3332=""),"",IF(J3332=O3332,1,0))</f>
        <v/>
      </c>
      <c r="AB3332" s="23" t="str">
        <f ca="1">IF(OR(ISBLANK(K3332),ISBLANK(Q3332),K3332="",Q3332=""),"",IF(K3332=Q3332,1,0))</f>
        <v/>
      </c>
      <c r="AC3332" s="23" t="str">
        <f t="shared" ca="1" si="52"/>
        <v/>
      </c>
    </row>
    <row r="3333" spans="1:29" x14ac:dyDescent="0.25">
      <c r="A3333" s="23">
        <v>3540</v>
      </c>
      <c r="B3333">
        <v>1638</v>
      </c>
      <c r="C3333" s="23" t="str">
        <f ca="1">IFERROR(VLOOKUP($B3333,INDIRECT(nfl_game_result),MATCH(C$1,INDIRECT(nfl_game_result_header),0),FALSE),"error")</f>
        <v>2018_03_TEN@JAX</v>
      </c>
      <c r="D3333" s="23" t="str">
        <f ca="1">IFERROR(IF(ISBLANK(VLOOKUP($B3333,INDIRECT(nfl_game_result),MATCH(D$1,INDIRECT(nfl_game_result_header),0),FALSE)),"",VLOOKUP($B3333,INDIRECT(nfl_game_result),MATCH(D$1,INDIRECT(nfl_game_result_header),0),FALSE)),"error")</f>
        <v/>
      </c>
      <c r="E3333" s="23" t="str">
        <f ca="1">IFERROR(IF(ISBLANK(VLOOKUP($B3333,INDIRECT(nfl_game_result),MATCH(E$1,INDIRECT(nfl_game_result_header),0),FALSE)),"",VLOOKUP($B3333,INDIRECT(nfl_game_result),MATCH(E$1,INDIRECT(nfl_game_result_header),0),FALSE)),"error")</f>
        <v/>
      </c>
      <c r="F3333" s="23" t="str">
        <f ca="1">IFERROR(IF(ISBLANK(VLOOKUP($B3333,INDIRECT(nfl_game_result),MATCH(F$1,INDIRECT(nfl_game_result_header),0),FALSE)),"",VLOOKUP($B3333,INDIRECT(nfl_game_result),MATCH(F$1,INDIRECT(nfl_game_result_header),0),FALSE)),"error")</f>
        <v/>
      </c>
      <c r="G3333" s="23" t="str">
        <f ca="1">IFERROR(IF(ISBLANK(VLOOKUP($B3333,INDIRECT(nfl_game_result),MATCH(G$1,INDIRECT(nfl_game_result_header),0),FALSE)),"",VLOOKUP($B3333,INDIRECT(nfl_game_result),MATCH(G$1,INDIRECT(nfl_game_result_header),0),FALSE)),"error")</f>
        <v/>
      </c>
      <c r="H3333" s="23" t="str">
        <f ca="1">IFERROR(IF(ISBLANK(VLOOKUP($B3333,INDIRECT(nfl_game_result),MATCH(H$1,INDIRECT(nfl_game_result_header),0),FALSE)),"",VLOOKUP($B3333,INDIRECT(nfl_game_result),MATCH(H$1,INDIRECT(nfl_game_result_header),0),FALSE)),"error")</f>
        <v/>
      </c>
      <c r="I3333" s="23" t="str">
        <f ca="1">IFERROR(IF(ISBLANK(VLOOKUP($B3333,INDIRECT(nfl_game_result),MATCH(I$1,INDIRECT(nfl_game_result_header),0),FALSE)),"",VLOOKUP($B3333,INDIRECT(nfl_game_result),MATCH(I$1,INDIRECT(nfl_game_result_header),0),FALSE)),"error")</f>
        <v/>
      </c>
      <c r="J3333" s="23" t="str">
        <f ca="1">IFERROR(IF(ISBLANK(VLOOKUP($B3333,INDIRECT(nfl_game_result),MATCH(J$1,INDIRECT(nfl_game_result_header),0),FALSE)),"",VLOOKUP($B3333,INDIRECT(nfl_game_result),MATCH(J$1,INDIRECT(nfl_game_result_header),0),FALSE)),"error")</f>
        <v/>
      </c>
      <c r="K3333" s="23" t="str">
        <f ca="1">IFERROR(IF(ISBLANK(VLOOKUP($B3333,INDIRECT(nfl_game_result),MATCH(K$1,INDIRECT(nfl_game_result_header),0),FALSE)),"",VLOOKUP($B3333,INDIRECT(nfl_game_result),MATCH(K$1,INDIRECT(nfl_game_result_header),0),FALSE)),"error")</f>
        <v/>
      </c>
      <c r="L3333" s="23" t="str">
        <f ca="1">IFERROR(IF(ISBLANK(VLOOKUP($B3333,INDIRECT(nfl_game_result),MATCH(L$1,INDIRECT(nfl_game_result_header),0),FALSE)),"",VLOOKUP($B3333,INDIRECT(nfl_game_result),MATCH(L$1,INDIRECT(nfl_game_result_header),0),FALSE)),"error")</f>
        <v/>
      </c>
      <c r="M3333" s="23" t="s">
        <v>14</v>
      </c>
      <c r="V3333" s="23" t="s">
        <v>416</v>
      </c>
      <c r="W3333" s="23">
        <f ca="1">VALUE(LEFT(C3333, 4))</f>
        <v>2018</v>
      </c>
      <c r="X3333" s="23">
        <f ca="1">VALUE(MID(C3333,6,FIND("_",C3333,6)-6))</f>
        <v>3</v>
      </c>
      <c r="Y3333" s="23" t="str">
        <f ca="1">IF(NOT(OR(ISBLANK(D3333),ISBLANK(E3333),D3333="",E3333="")),D3333-E3333,"")</f>
        <v/>
      </c>
      <c r="Z3333" s="23" t="str">
        <f ca="1">IF(OR(NOT(ISNUMBER(D3333)),ISBLANK(D3333),D3333="",ISBLANK(N3333)),"",ABS(D3333-N3333))</f>
        <v/>
      </c>
      <c r="AA3333" s="23" t="str">
        <f ca="1">IF(OR(ISBLANK(J3333),ISBLANK(O3333),J3333="",O3333=""),"",IF(J3333=O3333,1,0))</f>
        <v/>
      </c>
      <c r="AB3333" s="23" t="str">
        <f ca="1">IF(OR(ISBLANK(K3333),ISBLANK(Q3333),K3333="",Q3333=""),"",IF(K3333=Q3333,1,0))</f>
        <v/>
      </c>
      <c r="AC3333" s="23" t="str">
        <f t="shared" ca="1" si="52"/>
        <v/>
      </c>
    </row>
    <row r="3334" spans="1:29" x14ac:dyDescent="0.25">
      <c r="A3334" s="23">
        <v>3541</v>
      </c>
      <c r="B3334">
        <v>1639</v>
      </c>
      <c r="C3334" s="23" t="str">
        <f ca="1">IFERROR(VLOOKUP($B3334,INDIRECT(nfl_game_result),MATCH(C$1,INDIRECT(nfl_game_result_header),0),FALSE),"error")</f>
        <v>2018_03_DEN@BAL</v>
      </c>
      <c r="D3334" s="23" t="str">
        <f ca="1">IFERROR(IF(ISBLANK(VLOOKUP($B3334,INDIRECT(nfl_game_result),MATCH(D$1,INDIRECT(nfl_game_result_header),0),FALSE)),"",VLOOKUP($B3334,INDIRECT(nfl_game_result),MATCH(D$1,INDIRECT(nfl_game_result_header),0),FALSE)),"error")</f>
        <v/>
      </c>
      <c r="E3334" s="23" t="str">
        <f ca="1">IFERROR(IF(ISBLANK(VLOOKUP($B3334,INDIRECT(nfl_game_result),MATCH(E$1,INDIRECT(nfl_game_result_header),0),FALSE)),"",VLOOKUP($B3334,INDIRECT(nfl_game_result),MATCH(E$1,INDIRECT(nfl_game_result_header),0),FALSE)),"error")</f>
        <v/>
      </c>
      <c r="F3334" s="23" t="str">
        <f ca="1">IFERROR(IF(ISBLANK(VLOOKUP($B3334,INDIRECT(nfl_game_result),MATCH(F$1,INDIRECT(nfl_game_result_header),0),FALSE)),"",VLOOKUP($B3334,INDIRECT(nfl_game_result),MATCH(F$1,INDIRECT(nfl_game_result_header),0),FALSE)),"error")</f>
        <v/>
      </c>
      <c r="G3334" s="23" t="str">
        <f ca="1">IFERROR(IF(ISBLANK(VLOOKUP($B3334,INDIRECT(nfl_game_result),MATCH(G$1,INDIRECT(nfl_game_result_header),0),FALSE)),"",VLOOKUP($B3334,INDIRECT(nfl_game_result),MATCH(G$1,INDIRECT(nfl_game_result_header),0),FALSE)),"error")</f>
        <v/>
      </c>
      <c r="H3334" s="23" t="str">
        <f ca="1">IFERROR(IF(ISBLANK(VLOOKUP($B3334,INDIRECT(nfl_game_result),MATCH(H$1,INDIRECT(nfl_game_result_header),0),FALSE)),"",VLOOKUP($B3334,INDIRECT(nfl_game_result),MATCH(H$1,INDIRECT(nfl_game_result_header),0),FALSE)),"error")</f>
        <v/>
      </c>
      <c r="I3334" s="23" t="str">
        <f ca="1">IFERROR(IF(ISBLANK(VLOOKUP($B3334,INDIRECT(nfl_game_result),MATCH(I$1,INDIRECT(nfl_game_result_header),0),FALSE)),"",VLOOKUP($B3334,INDIRECT(nfl_game_result),MATCH(I$1,INDIRECT(nfl_game_result_header),0),FALSE)),"error")</f>
        <v/>
      </c>
      <c r="J3334" s="23" t="str">
        <f ca="1">IFERROR(IF(ISBLANK(VLOOKUP($B3334,INDIRECT(nfl_game_result),MATCH(J$1,INDIRECT(nfl_game_result_header),0),FALSE)),"",VLOOKUP($B3334,INDIRECT(nfl_game_result),MATCH(J$1,INDIRECT(nfl_game_result_header),0),FALSE)),"error")</f>
        <v/>
      </c>
      <c r="K3334" s="23" t="str">
        <f ca="1">IFERROR(IF(ISBLANK(VLOOKUP($B3334,INDIRECT(nfl_game_result),MATCH(K$1,INDIRECT(nfl_game_result_header),0),FALSE)),"",VLOOKUP($B3334,INDIRECT(nfl_game_result),MATCH(K$1,INDIRECT(nfl_game_result_header),0),FALSE)),"error")</f>
        <v/>
      </c>
      <c r="L3334" s="23" t="str">
        <f ca="1">IFERROR(IF(ISBLANK(VLOOKUP($B3334,INDIRECT(nfl_game_result),MATCH(L$1,INDIRECT(nfl_game_result_header),0),FALSE)),"",VLOOKUP($B3334,INDIRECT(nfl_game_result),MATCH(L$1,INDIRECT(nfl_game_result_header),0),FALSE)),"error")</f>
        <v/>
      </c>
      <c r="M3334" s="23" t="s">
        <v>14</v>
      </c>
      <c r="V3334" s="23" t="s">
        <v>416</v>
      </c>
      <c r="W3334" s="23">
        <f ca="1">VALUE(LEFT(C3334, 4))</f>
        <v>2018</v>
      </c>
      <c r="X3334" s="23">
        <f ca="1">VALUE(MID(C3334,6,FIND("_",C3334,6)-6))</f>
        <v>3</v>
      </c>
      <c r="Y3334" s="23" t="str">
        <f ca="1">IF(NOT(OR(ISBLANK(D3334),ISBLANK(E3334),D3334="",E3334="")),D3334-E3334,"")</f>
        <v/>
      </c>
      <c r="Z3334" s="23" t="str">
        <f ca="1">IF(OR(NOT(ISNUMBER(D3334)),ISBLANK(D3334),D3334="",ISBLANK(N3334)),"",ABS(D3334-N3334))</f>
        <v/>
      </c>
      <c r="AA3334" s="23" t="str">
        <f ca="1">IF(OR(ISBLANK(J3334),ISBLANK(O3334),J3334="",O3334=""),"",IF(J3334=O3334,1,0))</f>
        <v/>
      </c>
      <c r="AB3334" s="23" t="str">
        <f ca="1">IF(OR(ISBLANK(K3334),ISBLANK(Q3334),K3334="",Q3334=""),"",IF(K3334=Q3334,1,0))</f>
        <v/>
      </c>
      <c r="AC3334" s="23" t="str">
        <f t="shared" ca="1" si="52"/>
        <v/>
      </c>
    </row>
    <row r="3335" spans="1:29" x14ac:dyDescent="0.25">
      <c r="A3335" s="23">
        <v>3542</v>
      </c>
      <c r="B3335">
        <v>1640</v>
      </c>
      <c r="C3335" s="23" t="str">
        <f ca="1">IFERROR(VLOOKUP($B3335,INDIRECT(nfl_game_result),MATCH(C$1,INDIRECT(nfl_game_result_header),0),FALSE),"error")</f>
        <v>2018_03_NOR@ATL</v>
      </c>
      <c r="D3335" s="23" t="str">
        <f ca="1">IFERROR(IF(ISBLANK(VLOOKUP($B3335,INDIRECT(nfl_game_result),MATCH(D$1,INDIRECT(nfl_game_result_header),0),FALSE)),"",VLOOKUP($B3335,INDIRECT(nfl_game_result),MATCH(D$1,INDIRECT(nfl_game_result_header),0),FALSE)),"error")</f>
        <v/>
      </c>
      <c r="E3335" s="23" t="str">
        <f ca="1">IFERROR(IF(ISBLANK(VLOOKUP($B3335,INDIRECT(nfl_game_result),MATCH(E$1,INDIRECT(nfl_game_result_header),0),FALSE)),"",VLOOKUP($B3335,INDIRECT(nfl_game_result),MATCH(E$1,INDIRECT(nfl_game_result_header),0),FALSE)),"error")</f>
        <v/>
      </c>
      <c r="F3335" s="23" t="str">
        <f ca="1">IFERROR(IF(ISBLANK(VLOOKUP($B3335,INDIRECT(nfl_game_result),MATCH(F$1,INDIRECT(nfl_game_result_header),0),FALSE)),"",VLOOKUP($B3335,INDIRECT(nfl_game_result),MATCH(F$1,INDIRECT(nfl_game_result_header),0),FALSE)),"error")</f>
        <v/>
      </c>
      <c r="G3335" s="23" t="str">
        <f ca="1">IFERROR(IF(ISBLANK(VLOOKUP($B3335,INDIRECT(nfl_game_result),MATCH(G$1,INDIRECT(nfl_game_result_header),0),FALSE)),"",VLOOKUP($B3335,INDIRECT(nfl_game_result),MATCH(G$1,INDIRECT(nfl_game_result_header),0),FALSE)),"error")</f>
        <v/>
      </c>
      <c r="H3335" s="23" t="str">
        <f ca="1">IFERROR(IF(ISBLANK(VLOOKUP($B3335,INDIRECT(nfl_game_result),MATCH(H$1,INDIRECT(nfl_game_result_header),0),FALSE)),"",VLOOKUP($B3335,INDIRECT(nfl_game_result),MATCH(H$1,INDIRECT(nfl_game_result_header),0),FALSE)),"error")</f>
        <v/>
      </c>
      <c r="I3335" s="23" t="str">
        <f ca="1">IFERROR(IF(ISBLANK(VLOOKUP($B3335,INDIRECT(nfl_game_result),MATCH(I$1,INDIRECT(nfl_game_result_header),0),FALSE)),"",VLOOKUP($B3335,INDIRECT(nfl_game_result),MATCH(I$1,INDIRECT(nfl_game_result_header),0),FALSE)),"error")</f>
        <v/>
      </c>
      <c r="J3335" s="23" t="str">
        <f ca="1">IFERROR(IF(ISBLANK(VLOOKUP($B3335,INDIRECT(nfl_game_result),MATCH(J$1,INDIRECT(nfl_game_result_header),0),FALSE)),"",VLOOKUP($B3335,INDIRECT(nfl_game_result),MATCH(J$1,INDIRECT(nfl_game_result_header),0),FALSE)),"error")</f>
        <v/>
      </c>
      <c r="K3335" s="23" t="str">
        <f ca="1">IFERROR(IF(ISBLANK(VLOOKUP($B3335,INDIRECT(nfl_game_result),MATCH(K$1,INDIRECT(nfl_game_result_header),0),FALSE)),"",VLOOKUP($B3335,INDIRECT(nfl_game_result),MATCH(K$1,INDIRECT(nfl_game_result_header),0),FALSE)),"error")</f>
        <v/>
      </c>
      <c r="L3335" s="23" t="str">
        <f ca="1">IFERROR(IF(ISBLANK(VLOOKUP($B3335,INDIRECT(nfl_game_result),MATCH(L$1,INDIRECT(nfl_game_result_header),0),FALSE)),"",VLOOKUP($B3335,INDIRECT(nfl_game_result),MATCH(L$1,INDIRECT(nfl_game_result_header),0),FALSE)),"error")</f>
        <v/>
      </c>
      <c r="M3335" s="23" t="s">
        <v>14</v>
      </c>
      <c r="V3335" s="23" t="s">
        <v>416</v>
      </c>
      <c r="W3335" s="23">
        <f ca="1">VALUE(LEFT(C3335, 4))</f>
        <v>2018</v>
      </c>
      <c r="X3335" s="23">
        <f ca="1">VALUE(MID(C3335,6,FIND("_",C3335,6)-6))</f>
        <v>3</v>
      </c>
      <c r="Y3335" s="23" t="str">
        <f ca="1">IF(NOT(OR(ISBLANK(D3335),ISBLANK(E3335),D3335="",E3335="")),D3335-E3335,"")</f>
        <v/>
      </c>
      <c r="Z3335" s="23" t="str">
        <f ca="1">IF(OR(NOT(ISNUMBER(D3335)),ISBLANK(D3335),D3335="",ISBLANK(N3335)),"",ABS(D3335-N3335))</f>
        <v/>
      </c>
      <c r="AA3335" s="23" t="str">
        <f ca="1">IF(OR(ISBLANK(J3335),ISBLANK(O3335),J3335="",O3335=""),"",IF(J3335=O3335,1,0))</f>
        <v/>
      </c>
      <c r="AB3335" s="23" t="str">
        <f ca="1">IF(OR(ISBLANK(K3335),ISBLANK(Q3335),K3335="",Q3335=""),"",IF(K3335=Q3335,1,0))</f>
        <v/>
      </c>
      <c r="AC3335" s="23" t="str">
        <f t="shared" ca="1" si="52"/>
        <v/>
      </c>
    </row>
    <row r="3336" spans="1:29" x14ac:dyDescent="0.25">
      <c r="A3336" s="23">
        <v>3543</v>
      </c>
      <c r="B3336">
        <v>1641</v>
      </c>
      <c r="C3336" s="23" t="str">
        <f ca="1">IFERROR(VLOOKUP($B3336,INDIRECT(nfl_game_result),MATCH(C$1,INDIRECT(nfl_game_result_header),0),FALSE),"error")</f>
        <v>2018_03_SFO@KCY</v>
      </c>
      <c r="D3336" s="23" t="str">
        <f ca="1">IFERROR(IF(ISBLANK(VLOOKUP($B3336,INDIRECT(nfl_game_result),MATCH(D$1,INDIRECT(nfl_game_result_header),0),FALSE)),"",VLOOKUP($B3336,INDIRECT(nfl_game_result),MATCH(D$1,INDIRECT(nfl_game_result_header),0),FALSE)),"error")</f>
        <v/>
      </c>
      <c r="E3336" s="23" t="str">
        <f ca="1">IFERROR(IF(ISBLANK(VLOOKUP($B3336,INDIRECT(nfl_game_result),MATCH(E$1,INDIRECT(nfl_game_result_header),0),FALSE)),"",VLOOKUP($B3336,INDIRECT(nfl_game_result),MATCH(E$1,INDIRECT(nfl_game_result_header),0),FALSE)),"error")</f>
        <v/>
      </c>
      <c r="F3336" s="23" t="str">
        <f ca="1">IFERROR(IF(ISBLANK(VLOOKUP($B3336,INDIRECT(nfl_game_result),MATCH(F$1,INDIRECT(nfl_game_result_header),0),FALSE)),"",VLOOKUP($B3336,INDIRECT(nfl_game_result),MATCH(F$1,INDIRECT(nfl_game_result_header),0),FALSE)),"error")</f>
        <v/>
      </c>
      <c r="G3336" s="23" t="str">
        <f ca="1">IFERROR(IF(ISBLANK(VLOOKUP($B3336,INDIRECT(nfl_game_result),MATCH(G$1,INDIRECT(nfl_game_result_header),0),FALSE)),"",VLOOKUP($B3336,INDIRECT(nfl_game_result),MATCH(G$1,INDIRECT(nfl_game_result_header),0),FALSE)),"error")</f>
        <v/>
      </c>
      <c r="H3336" s="23" t="str">
        <f ca="1">IFERROR(IF(ISBLANK(VLOOKUP($B3336,INDIRECT(nfl_game_result),MATCH(H$1,INDIRECT(nfl_game_result_header),0),FALSE)),"",VLOOKUP($B3336,INDIRECT(nfl_game_result),MATCH(H$1,INDIRECT(nfl_game_result_header),0),FALSE)),"error")</f>
        <v/>
      </c>
      <c r="I3336" s="23" t="str">
        <f ca="1">IFERROR(IF(ISBLANK(VLOOKUP($B3336,INDIRECT(nfl_game_result),MATCH(I$1,INDIRECT(nfl_game_result_header),0),FALSE)),"",VLOOKUP($B3336,INDIRECT(nfl_game_result),MATCH(I$1,INDIRECT(nfl_game_result_header),0),FALSE)),"error")</f>
        <v/>
      </c>
      <c r="J3336" s="23" t="str">
        <f ca="1">IFERROR(IF(ISBLANK(VLOOKUP($B3336,INDIRECT(nfl_game_result),MATCH(J$1,INDIRECT(nfl_game_result_header),0),FALSE)),"",VLOOKUP($B3336,INDIRECT(nfl_game_result),MATCH(J$1,INDIRECT(nfl_game_result_header),0),FALSE)),"error")</f>
        <v/>
      </c>
      <c r="K3336" s="23" t="str">
        <f ca="1">IFERROR(IF(ISBLANK(VLOOKUP($B3336,INDIRECT(nfl_game_result),MATCH(K$1,INDIRECT(nfl_game_result_header),0),FALSE)),"",VLOOKUP($B3336,INDIRECT(nfl_game_result),MATCH(K$1,INDIRECT(nfl_game_result_header),0),FALSE)),"error")</f>
        <v/>
      </c>
      <c r="L3336" s="23" t="str">
        <f ca="1">IFERROR(IF(ISBLANK(VLOOKUP($B3336,INDIRECT(nfl_game_result),MATCH(L$1,INDIRECT(nfl_game_result_header),0),FALSE)),"",VLOOKUP($B3336,INDIRECT(nfl_game_result),MATCH(L$1,INDIRECT(nfl_game_result_header),0),FALSE)),"error")</f>
        <v/>
      </c>
      <c r="M3336" s="23" t="s">
        <v>14</v>
      </c>
      <c r="V3336" s="23" t="s">
        <v>416</v>
      </c>
      <c r="W3336" s="23">
        <f ca="1">VALUE(LEFT(C3336, 4))</f>
        <v>2018</v>
      </c>
      <c r="X3336" s="23">
        <f ca="1">VALUE(MID(C3336,6,FIND("_",C3336,6)-6))</f>
        <v>3</v>
      </c>
      <c r="Y3336" s="23" t="str">
        <f ca="1">IF(NOT(OR(ISBLANK(D3336),ISBLANK(E3336),D3336="",E3336="")),D3336-E3336,"")</f>
        <v/>
      </c>
      <c r="Z3336" s="23" t="str">
        <f ca="1">IF(OR(NOT(ISNUMBER(D3336)),ISBLANK(D3336),D3336="",ISBLANK(N3336)),"",ABS(D3336-N3336))</f>
        <v/>
      </c>
      <c r="AA3336" s="23" t="str">
        <f ca="1">IF(OR(ISBLANK(J3336),ISBLANK(O3336),J3336="",O3336=""),"",IF(J3336=O3336,1,0))</f>
        <v/>
      </c>
      <c r="AB3336" s="23" t="str">
        <f ca="1">IF(OR(ISBLANK(K3336),ISBLANK(Q3336),K3336="",Q3336=""),"",IF(K3336=Q3336,1,0))</f>
        <v/>
      </c>
      <c r="AC3336" s="23" t="str">
        <f t="shared" ca="1" si="52"/>
        <v/>
      </c>
    </row>
    <row r="3337" spans="1:29" x14ac:dyDescent="0.25">
      <c r="A3337" s="23">
        <v>3544</v>
      </c>
      <c r="B3337">
        <v>1642</v>
      </c>
      <c r="C3337" s="23" t="str">
        <f ca="1">IFERROR(VLOOKUP($B3337,INDIRECT(nfl_game_result),MATCH(C$1,INDIRECT(nfl_game_result_header),0),FALSE),"error")</f>
        <v>2018_03_GBY@WAS</v>
      </c>
      <c r="D3337" s="23" t="str">
        <f ca="1">IFERROR(IF(ISBLANK(VLOOKUP($B3337,INDIRECT(nfl_game_result),MATCH(D$1,INDIRECT(nfl_game_result_header),0),FALSE)),"",VLOOKUP($B3337,INDIRECT(nfl_game_result),MATCH(D$1,INDIRECT(nfl_game_result_header),0),FALSE)),"error")</f>
        <v/>
      </c>
      <c r="E3337" s="23" t="str">
        <f ca="1">IFERROR(IF(ISBLANK(VLOOKUP($B3337,INDIRECT(nfl_game_result),MATCH(E$1,INDIRECT(nfl_game_result_header),0),FALSE)),"",VLOOKUP($B3337,INDIRECT(nfl_game_result),MATCH(E$1,INDIRECT(nfl_game_result_header),0),FALSE)),"error")</f>
        <v/>
      </c>
      <c r="F3337" s="23" t="str">
        <f ca="1">IFERROR(IF(ISBLANK(VLOOKUP($B3337,INDIRECT(nfl_game_result),MATCH(F$1,INDIRECT(nfl_game_result_header),0),FALSE)),"",VLOOKUP($B3337,INDIRECT(nfl_game_result),MATCH(F$1,INDIRECT(nfl_game_result_header),0),FALSE)),"error")</f>
        <v/>
      </c>
      <c r="G3337" s="23" t="str">
        <f ca="1">IFERROR(IF(ISBLANK(VLOOKUP($B3337,INDIRECT(nfl_game_result),MATCH(G$1,INDIRECT(nfl_game_result_header),0),FALSE)),"",VLOOKUP($B3337,INDIRECT(nfl_game_result),MATCH(G$1,INDIRECT(nfl_game_result_header),0),FALSE)),"error")</f>
        <v/>
      </c>
      <c r="H3337" s="23" t="str">
        <f ca="1">IFERROR(IF(ISBLANK(VLOOKUP($B3337,INDIRECT(nfl_game_result),MATCH(H$1,INDIRECT(nfl_game_result_header),0),FALSE)),"",VLOOKUP($B3337,INDIRECT(nfl_game_result),MATCH(H$1,INDIRECT(nfl_game_result_header),0),FALSE)),"error")</f>
        <v/>
      </c>
      <c r="I3337" s="23" t="str">
        <f ca="1">IFERROR(IF(ISBLANK(VLOOKUP($B3337,INDIRECT(nfl_game_result),MATCH(I$1,INDIRECT(nfl_game_result_header),0),FALSE)),"",VLOOKUP($B3337,INDIRECT(nfl_game_result),MATCH(I$1,INDIRECT(nfl_game_result_header),0),FALSE)),"error")</f>
        <v/>
      </c>
      <c r="J3337" s="23" t="str">
        <f ca="1">IFERROR(IF(ISBLANK(VLOOKUP($B3337,INDIRECT(nfl_game_result),MATCH(J$1,INDIRECT(nfl_game_result_header),0),FALSE)),"",VLOOKUP($B3337,INDIRECT(nfl_game_result),MATCH(J$1,INDIRECT(nfl_game_result_header),0),FALSE)),"error")</f>
        <v/>
      </c>
      <c r="K3337" s="23" t="str">
        <f ca="1">IFERROR(IF(ISBLANK(VLOOKUP($B3337,INDIRECT(nfl_game_result),MATCH(K$1,INDIRECT(nfl_game_result_header),0),FALSE)),"",VLOOKUP($B3337,INDIRECT(nfl_game_result),MATCH(K$1,INDIRECT(nfl_game_result_header),0),FALSE)),"error")</f>
        <v/>
      </c>
      <c r="L3337" s="23" t="str">
        <f ca="1">IFERROR(IF(ISBLANK(VLOOKUP($B3337,INDIRECT(nfl_game_result),MATCH(L$1,INDIRECT(nfl_game_result_header),0),FALSE)),"",VLOOKUP($B3337,INDIRECT(nfl_game_result),MATCH(L$1,INDIRECT(nfl_game_result_header),0),FALSE)),"error")</f>
        <v/>
      </c>
      <c r="M3337" s="23" t="s">
        <v>14</v>
      </c>
      <c r="V3337" s="23" t="s">
        <v>416</v>
      </c>
      <c r="W3337" s="23">
        <f ca="1">VALUE(LEFT(C3337, 4))</f>
        <v>2018</v>
      </c>
      <c r="X3337" s="23">
        <f ca="1">VALUE(MID(C3337,6,FIND("_",C3337,6)-6))</f>
        <v>3</v>
      </c>
      <c r="Y3337" s="23" t="str">
        <f ca="1">IF(NOT(OR(ISBLANK(D3337),ISBLANK(E3337),D3337="",E3337="")),D3337-E3337,"")</f>
        <v/>
      </c>
      <c r="Z3337" s="23" t="str">
        <f ca="1">IF(OR(NOT(ISNUMBER(D3337)),ISBLANK(D3337),D3337="",ISBLANK(N3337)),"",ABS(D3337-N3337))</f>
        <v/>
      </c>
      <c r="AA3337" s="23" t="str">
        <f ca="1">IF(OR(ISBLANK(J3337),ISBLANK(O3337),J3337="",O3337=""),"",IF(J3337=O3337,1,0))</f>
        <v/>
      </c>
      <c r="AB3337" s="23" t="str">
        <f ca="1">IF(OR(ISBLANK(K3337),ISBLANK(Q3337),K3337="",Q3337=""),"",IF(K3337=Q3337,1,0))</f>
        <v/>
      </c>
      <c r="AC3337" s="23" t="str">
        <f t="shared" ca="1" si="52"/>
        <v/>
      </c>
    </row>
    <row r="3338" spans="1:29" x14ac:dyDescent="0.25">
      <c r="A3338" s="23">
        <v>3545</v>
      </c>
      <c r="B3338">
        <v>1643</v>
      </c>
      <c r="C3338" s="23" t="str">
        <f ca="1">IFERROR(VLOOKUP($B3338,INDIRECT(nfl_game_result),MATCH(C$1,INDIRECT(nfl_game_result_header),0),FALSE),"error")</f>
        <v>2018_03_IND@PHI</v>
      </c>
      <c r="D3338" s="23" t="str">
        <f ca="1">IFERROR(IF(ISBLANK(VLOOKUP($B3338,INDIRECT(nfl_game_result),MATCH(D$1,INDIRECT(nfl_game_result_header),0),FALSE)),"",VLOOKUP($B3338,INDIRECT(nfl_game_result),MATCH(D$1,INDIRECT(nfl_game_result_header),0),FALSE)),"error")</f>
        <v/>
      </c>
      <c r="E3338" s="23" t="str">
        <f ca="1">IFERROR(IF(ISBLANK(VLOOKUP($B3338,INDIRECT(nfl_game_result),MATCH(E$1,INDIRECT(nfl_game_result_header),0),FALSE)),"",VLOOKUP($B3338,INDIRECT(nfl_game_result),MATCH(E$1,INDIRECT(nfl_game_result_header),0),FALSE)),"error")</f>
        <v/>
      </c>
      <c r="F3338" s="23" t="str">
        <f ca="1">IFERROR(IF(ISBLANK(VLOOKUP($B3338,INDIRECT(nfl_game_result),MATCH(F$1,INDIRECT(nfl_game_result_header),0),FALSE)),"",VLOOKUP($B3338,INDIRECT(nfl_game_result),MATCH(F$1,INDIRECT(nfl_game_result_header),0),FALSE)),"error")</f>
        <v/>
      </c>
      <c r="G3338" s="23" t="str">
        <f ca="1">IFERROR(IF(ISBLANK(VLOOKUP($B3338,INDIRECT(nfl_game_result),MATCH(G$1,INDIRECT(nfl_game_result_header),0),FALSE)),"",VLOOKUP($B3338,INDIRECT(nfl_game_result),MATCH(G$1,INDIRECT(nfl_game_result_header),0),FALSE)),"error")</f>
        <v/>
      </c>
      <c r="H3338" s="23" t="str">
        <f ca="1">IFERROR(IF(ISBLANK(VLOOKUP($B3338,INDIRECT(nfl_game_result),MATCH(H$1,INDIRECT(nfl_game_result_header),0),FALSE)),"",VLOOKUP($B3338,INDIRECT(nfl_game_result),MATCH(H$1,INDIRECT(nfl_game_result_header),0),FALSE)),"error")</f>
        <v/>
      </c>
      <c r="I3338" s="23" t="str">
        <f ca="1">IFERROR(IF(ISBLANK(VLOOKUP($B3338,INDIRECT(nfl_game_result),MATCH(I$1,INDIRECT(nfl_game_result_header),0),FALSE)),"",VLOOKUP($B3338,INDIRECT(nfl_game_result),MATCH(I$1,INDIRECT(nfl_game_result_header),0),FALSE)),"error")</f>
        <v/>
      </c>
      <c r="J3338" s="23" t="str">
        <f ca="1">IFERROR(IF(ISBLANK(VLOOKUP($B3338,INDIRECT(nfl_game_result),MATCH(J$1,INDIRECT(nfl_game_result_header),0),FALSE)),"",VLOOKUP($B3338,INDIRECT(nfl_game_result),MATCH(J$1,INDIRECT(nfl_game_result_header),0),FALSE)),"error")</f>
        <v/>
      </c>
      <c r="K3338" s="23" t="str">
        <f ca="1">IFERROR(IF(ISBLANK(VLOOKUP($B3338,INDIRECT(nfl_game_result),MATCH(K$1,INDIRECT(nfl_game_result_header),0),FALSE)),"",VLOOKUP($B3338,INDIRECT(nfl_game_result),MATCH(K$1,INDIRECT(nfl_game_result_header),0),FALSE)),"error")</f>
        <v/>
      </c>
      <c r="L3338" s="23" t="str">
        <f ca="1">IFERROR(IF(ISBLANK(VLOOKUP($B3338,INDIRECT(nfl_game_result),MATCH(L$1,INDIRECT(nfl_game_result_header),0),FALSE)),"",VLOOKUP($B3338,INDIRECT(nfl_game_result),MATCH(L$1,INDIRECT(nfl_game_result_header),0),FALSE)),"error")</f>
        <v/>
      </c>
      <c r="M3338" s="23" t="s">
        <v>14</v>
      </c>
      <c r="V3338" s="23" t="s">
        <v>416</v>
      </c>
      <c r="W3338" s="23">
        <f ca="1">VALUE(LEFT(C3338, 4))</f>
        <v>2018</v>
      </c>
      <c r="X3338" s="23">
        <f ca="1">VALUE(MID(C3338,6,FIND("_",C3338,6)-6))</f>
        <v>3</v>
      </c>
      <c r="Y3338" s="23" t="str">
        <f ca="1">IF(NOT(OR(ISBLANK(D3338),ISBLANK(E3338),D3338="",E3338="")),D3338-E3338,"")</f>
        <v/>
      </c>
      <c r="Z3338" s="23" t="str">
        <f ca="1">IF(OR(NOT(ISNUMBER(D3338)),ISBLANK(D3338),D3338="",ISBLANK(N3338)),"",ABS(D3338-N3338))</f>
        <v/>
      </c>
      <c r="AA3338" s="23" t="str">
        <f ca="1">IF(OR(ISBLANK(J3338),ISBLANK(O3338),J3338="",O3338=""),"",IF(J3338=O3338,1,0))</f>
        <v/>
      </c>
      <c r="AB3338" s="23" t="str">
        <f ca="1">IF(OR(ISBLANK(K3338),ISBLANK(Q3338),K3338="",Q3338=""),"",IF(K3338=Q3338,1,0))</f>
        <v/>
      </c>
      <c r="AC3338" s="23" t="str">
        <f t="shared" ca="1" si="52"/>
        <v/>
      </c>
    </row>
    <row r="3339" spans="1:29" x14ac:dyDescent="0.25">
      <c r="A3339" s="23">
        <v>3546</v>
      </c>
      <c r="B3339">
        <v>1644</v>
      </c>
      <c r="C3339" s="23" t="str">
        <f ca="1">IFERROR(VLOOKUP($B3339,INDIRECT(nfl_game_result),MATCH(C$1,INDIRECT(nfl_game_result_header),0),FALSE),"error")</f>
        <v>2018_03_OAK@MIA</v>
      </c>
      <c r="D3339" s="23" t="str">
        <f ca="1">IFERROR(IF(ISBLANK(VLOOKUP($B3339,INDIRECT(nfl_game_result),MATCH(D$1,INDIRECT(nfl_game_result_header),0),FALSE)),"",VLOOKUP($B3339,INDIRECT(nfl_game_result),MATCH(D$1,INDIRECT(nfl_game_result_header),0),FALSE)),"error")</f>
        <v/>
      </c>
      <c r="E3339" s="23" t="str">
        <f ca="1">IFERROR(IF(ISBLANK(VLOOKUP($B3339,INDIRECT(nfl_game_result),MATCH(E$1,INDIRECT(nfl_game_result_header),0),FALSE)),"",VLOOKUP($B3339,INDIRECT(nfl_game_result),MATCH(E$1,INDIRECT(nfl_game_result_header),0),FALSE)),"error")</f>
        <v/>
      </c>
      <c r="F3339" s="23" t="str">
        <f ca="1">IFERROR(IF(ISBLANK(VLOOKUP($B3339,INDIRECT(nfl_game_result),MATCH(F$1,INDIRECT(nfl_game_result_header),0),FALSE)),"",VLOOKUP($B3339,INDIRECT(nfl_game_result),MATCH(F$1,INDIRECT(nfl_game_result_header),0),FALSE)),"error")</f>
        <v/>
      </c>
      <c r="G3339" s="23" t="str">
        <f ca="1">IFERROR(IF(ISBLANK(VLOOKUP($B3339,INDIRECT(nfl_game_result),MATCH(G$1,INDIRECT(nfl_game_result_header),0),FALSE)),"",VLOOKUP($B3339,INDIRECT(nfl_game_result),MATCH(G$1,INDIRECT(nfl_game_result_header),0),FALSE)),"error")</f>
        <v/>
      </c>
      <c r="H3339" s="23" t="str">
        <f ca="1">IFERROR(IF(ISBLANK(VLOOKUP($B3339,INDIRECT(nfl_game_result),MATCH(H$1,INDIRECT(nfl_game_result_header),0),FALSE)),"",VLOOKUP($B3339,INDIRECT(nfl_game_result),MATCH(H$1,INDIRECT(nfl_game_result_header),0),FALSE)),"error")</f>
        <v/>
      </c>
      <c r="I3339" s="23" t="str">
        <f ca="1">IFERROR(IF(ISBLANK(VLOOKUP($B3339,INDIRECT(nfl_game_result),MATCH(I$1,INDIRECT(nfl_game_result_header),0),FALSE)),"",VLOOKUP($B3339,INDIRECT(nfl_game_result),MATCH(I$1,INDIRECT(nfl_game_result_header),0),FALSE)),"error")</f>
        <v/>
      </c>
      <c r="J3339" s="23" t="str">
        <f ca="1">IFERROR(IF(ISBLANK(VLOOKUP($B3339,INDIRECT(nfl_game_result),MATCH(J$1,INDIRECT(nfl_game_result_header),0),FALSE)),"",VLOOKUP($B3339,INDIRECT(nfl_game_result),MATCH(J$1,INDIRECT(nfl_game_result_header),0),FALSE)),"error")</f>
        <v/>
      </c>
      <c r="K3339" s="23" t="str">
        <f ca="1">IFERROR(IF(ISBLANK(VLOOKUP($B3339,INDIRECT(nfl_game_result),MATCH(K$1,INDIRECT(nfl_game_result_header),0),FALSE)),"",VLOOKUP($B3339,INDIRECT(nfl_game_result),MATCH(K$1,INDIRECT(nfl_game_result_header),0),FALSE)),"error")</f>
        <v/>
      </c>
      <c r="L3339" s="23" t="str">
        <f ca="1">IFERROR(IF(ISBLANK(VLOOKUP($B3339,INDIRECT(nfl_game_result),MATCH(L$1,INDIRECT(nfl_game_result_header),0),FALSE)),"",VLOOKUP($B3339,INDIRECT(nfl_game_result),MATCH(L$1,INDIRECT(nfl_game_result_header),0),FALSE)),"error")</f>
        <v/>
      </c>
      <c r="M3339" s="23" t="s">
        <v>14</v>
      </c>
      <c r="V3339" s="23" t="s">
        <v>416</v>
      </c>
      <c r="W3339" s="23">
        <f ca="1">VALUE(LEFT(C3339, 4))</f>
        <v>2018</v>
      </c>
      <c r="X3339" s="23">
        <f ca="1">VALUE(MID(C3339,6,FIND("_",C3339,6)-6))</f>
        <v>3</v>
      </c>
      <c r="Y3339" s="23" t="str">
        <f ca="1">IF(NOT(OR(ISBLANK(D3339),ISBLANK(E3339),D3339="",E3339="")),D3339-E3339,"")</f>
        <v/>
      </c>
      <c r="Z3339" s="23" t="str">
        <f ca="1">IF(OR(NOT(ISNUMBER(D3339)),ISBLANK(D3339),D3339="",ISBLANK(N3339)),"",ABS(D3339-N3339))</f>
        <v/>
      </c>
      <c r="AA3339" s="23" t="str">
        <f ca="1">IF(OR(ISBLANK(J3339),ISBLANK(O3339),J3339="",O3339=""),"",IF(J3339=O3339,1,0))</f>
        <v/>
      </c>
      <c r="AB3339" s="23" t="str">
        <f ca="1">IF(OR(ISBLANK(K3339),ISBLANK(Q3339),K3339="",Q3339=""),"",IF(K3339=Q3339,1,0))</f>
        <v/>
      </c>
      <c r="AC3339" s="23" t="str">
        <f t="shared" ca="1" si="52"/>
        <v/>
      </c>
    </row>
    <row r="3340" spans="1:29" x14ac:dyDescent="0.25">
      <c r="A3340" s="23">
        <v>3547</v>
      </c>
      <c r="B3340">
        <v>1645</v>
      </c>
      <c r="C3340" s="23" t="str">
        <f ca="1">IFERROR(VLOOKUP($B3340,INDIRECT(nfl_game_result),MATCH(C$1,INDIRECT(nfl_game_result_header),0),FALSE),"error")</f>
        <v>2018_03_BUF@MIN</v>
      </c>
      <c r="D3340" s="23" t="str">
        <f ca="1">IFERROR(IF(ISBLANK(VLOOKUP($B3340,INDIRECT(nfl_game_result),MATCH(D$1,INDIRECT(nfl_game_result_header),0),FALSE)),"",VLOOKUP($B3340,INDIRECT(nfl_game_result),MATCH(D$1,INDIRECT(nfl_game_result_header),0),FALSE)),"error")</f>
        <v/>
      </c>
      <c r="E3340" s="23" t="str">
        <f ca="1">IFERROR(IF(ISBLANK(VLOOKUP($B3340,INDIRECT(nfl_game_result),MATCH(E$1,INDIRECT(nfl_game_result_header),0),FALSE)),"",VLOOKUP($B3340,INDIRECT(nfl_game_result),MATCH(E$1,INDIRECT(nfl_game_result_header),0),FALSE)),"error")</f>
        <v/>
      </c>
      <c r="F3340" s="23" t="str">
        <f ca="1">IFERROR(IF(ISBLANK(VLOOKUP($B3340,INDIRECT(nfl_game_result),MATCH(F$1,INDIRECT(nfl_game_result_header),0),FALSE)),"",VLOOKUP($B3340,INDIRECT(nfl_game_result),MATCH(F$1,INDIRECT(nfl_game_result_header),0),FALSE)),"error")</f>
        <v/>
      </c>
      <c r="G3340" s="23" t="str">
        <f ca="1">IFERROR(IF(ISBLANK(VLOOKUP($B3340,INDIRECT(nfl_game_result),MATCH(G$1,INDIRECT(nfl_game_result_header),0),FALSE)),"",VLOOKUP($B3340,INDIRECT(nfl_game_result),MATCH(G$1,INDIRECT(nfl_game_result_header),0),FALSE)),"error")</f>
        <v/>
      </c>
      <c r="H3340" s="23" t="str">
        <f ca="1">IFERROR(IF(ISBLANK(VLOOKUP($B3340,INDIRECT(nfl_game_result),MATCH(H$1,INDIRECT(nfl_game_result_header),0),FALSE)),"",VLOOKUP($B3340,INDIRECT(nfl_game_result),MATCH(H$1,INDIRECT(nfl_game_result_header),0),FALSE)),"error")</f>
        <v/>
      </c>
      <c r="I3340" s="23" t="str">
        <f ca="1">IFERROR(IF(ISBLANK(VLOOKUP($B3340,INDIRECT(nfl_game_result),MATCH(I$1,INDIRECT(nfl_game_result_header),0),FALSE)),"",VLOOKUP($B3340,INDIRECT(nfl_game_result),MATCH(I$1,INDIRECT(nfl_game_result_header),0),FALSE)),"error")</f>
        <v/>
      </c>
      <c r="J3340" s="23" t="str">
        <f ca="1">IFERROR(IF(ISBLANK(VLOOKUP($B3340,INDIRECT(nfl_game_result),MATCH(J$1,INDIRECT(nfl_game_result_header),0),FALSE)),"",VLOOKUP($B3340,INDIRECT(nfl_game_result),MATCH(J$1,INDIRECT(nfl_game_result_header),0),FALSE)),"error")</f>
        <v/>
      </c>
      <c r="K3340" s="23" t="str">
        <f ca="1">IFERROR(IF(ISBLANK(VLOOKUP($B3340,INDIRECT(nfl_game_result),MATCH(K$1,INDIRECT(nfl_game_result_header),0),FALSE)),"",VLOOKUP($B3340,INDIRECT(nfl_game_result),MATCH(K$1,INDIRECT(nfl_game_result_header),0),FALSE)),"error")</f>
        <v/>
      </c>
      <c r="L3340" s="23" t="str">
        <f ca="1">IFERROR(IF(ISBLANK(VLOOKUP($B3340,INDIRECT(nfl_game_result),MATCH(L$1,INDIRECT(nfl_game_result_header),0),FALSE)),"",VLOOKUP($B3340,INDIRECT(nfl_game_result),MATCH(L$1,INDIRECT(nfl_game_result_header),0),FALSE)),"error")</f>
        <v/>
      </c>
      <c r="M3340" s="23" t="s">
        <v>14</v>
      </c>
      <c r="V3340" s="23" t="s">
        <v>416</v>
      </c>
      <c r="W3340" s="23">
        <f ca="1">VALUE(LEFT(C3340, 4))</f>
        <v>2018</v>
      </c>
      <c r="X3340" s="23">
        <f ca="1">VALUE(MID(C3340,6,FIND("_",C3340,6)-6))</f>
        <v>3</v>
      </c>
      <c r="Y3340" s="23" t="str">
        <f ca="1">IF(NOT(OR(ISBLANK(D3340),ISBLANK(E3340),D3340="",E3340="")),D3340-E3340,"")</f>
        <v/>
      </c>
      <c r="Z3340" s="23" t="str">
        <f ca="1">IF(OR(NOT(ISNUMBER(D3340)),ISBLANK(D3340),D3340="",ISBLANK(N3340)),"",ABS(D3340-N3340))</f>
        <v/>
      </c>
      <c r="AA3340" s="23" t="str">
        <f ca="1">IF(OR(ISBLANK(J3340),ISBLANK(O3340),J3340="",O3340=""),"",IF(J3340=O3340,1,0))</f>
        <v/>
      </c>
      <c r="AB3340" s="23" t="str">
        <f ca="1">IF(OR(ISBLANK(K3340),ISBLANK(Q3340),K3340="",Q3340=""),"",IF(K3340=Q3340,1,0))</f>
        <v/>
      </c>
      <c r="AC3340" s="23" t="str">
        <f t="shared" ca="1" si="52"/>
        <v/>
      </c>
    </row>
    <row r="3341" spans="1:29" x14ac:dyDescent="0.25">
      <c r="A3341" s="23">
        <v>3548</v>
      </c>
      <c r="B3341">
        <v>1646</v>
      </c>
      <c r="C3341" s="23" t="str">
        <f ca="1">IFERROR(VLOOKUP($B3341,INDIRECT(nfl_game_result),MATCH(C$1,INDIRECT(nfl_game_result_header),0),FALSE),"error")</f>
        <v>2018_03_LAC@LAR</v>
      </c>
      <c r="D3341" s="23" t="str">
        <f ca="1">IFERROR(IF(ISBLANK(VLOOKUP($B3341,INDIRECT(nfl_game_result),MATCH(D$1,INDIRECT(nfl_game_result_header),0),FALSE)),"",VLOOKUP($B3341,INDIRECT(nfl_game_result),MATCH(D$1,INDIRECT(nfl_game_result_header),0),FALSE)),"error")</f>
        <v/>
      </c>
      <c r="E3341" s="23" t="str">
        <f ca="1">IFERROR(IF(ISBLANK(VLOOKUP($B3341,INDIRECT(nfl_game_result),MATCH(E$1,INDIRECT(nfl_game_result_header),0),FALSE)),"",VLOOKUP($B3341,INDIRECT(nfl_game_result),MATCH(E$1,INDIRECT(nfl_game_result_header),0),FALSE)),"error")</f>
        <v/>
      </c>
      <c r="F3341" s="23" t="str">
        <f ca="1">IFERROR(IF(ISBLANK(VLOOKUP($B3341,INDIRECT(nfl_game_result),MATCH(F$1,INDIRECT(nfl_game_result_header),0),FALSE)),"",VLOOKUP($B3341,INDIRECT(nfl_game_result),MATCH(F$1,INDIRECT(nfl_game_result_header),0),FALSE)),"error")</f>
        <v/>
      </c>
      <c r="G3341" s="23" t="str">
        <f ca="1">IFERROR(IF(ISBLANK(VLOOKUP($B3341,INDIRECT(nfl_game_result),MATCH(G$1,INDIRECT(nfl_game_result_header),0),FALSE)),"",VLOOKUP($B3341,INDIRECT(nfl_game_result),MATCH(G$1,INDIRECT(nfl_game_result_header),0),FALSE)),"error")</f>
        <v/>
      </c>
      <c r="H3341" s="23" t="str">
        <f ca="1">IFERROR(IF(ISBLANK(VLOOKUP($B3341,INDIRECT(nfl_game_result),MATCH(H$1,INDIRECT(nfl_game_result_header),0),FALSE)),"",VLOOKUP($B3341,INDIRECT(nfl_game_result),MATCH(H$1,INDIRECT(nfl_game_result_header),0),FALSE)),"error")</f>
        <v/>
      </c>
      <c r="I3341" s="23" t="str">
        <f ca="1">IFERROR(IF(ISBLANK(VLOOKUP($B3341,INDIRECT(nfl_game_result),MATCH(I$1,INDIRECT(nfl_game_result_header),0),FALSE)),"",VLOOKUP($B3341,INDIRECT(nfl_game_result),MATCH(I$1,INDIRECT(nfl_game_result_header),0),FALSE)),"error")</f>
        <v/>
      </c>
      <c r="J3341" s="23" t="str">
        <f ca="1">IFERROR(IF(ISBLANK(VLOOKUP($B3341,INDIRECT(nfl_game_result),MATCH(J$1,INDIRECT(nfl_game_result_header),0),FALSE)),"",VLOOKUP($B3341,INDIRECT(nfl_game_result),MATCH(J$1,INDIRECT(nfl_game_result_header),0),FALSE)),"error")</f>
        <v/>
      </c>
      <c r="K3341" s="23" t="str">
        <f ca="1">IFERROR(IF(ISBLANK(VLOOKUP($B3341,INDIRECT(nfl_game_result),MATCH(K$1,INDIRECT(nfl_game_result_header),0),FALSE)),"",VLOOKUP($B3341,INDIRECT(nfl_game_result),MATCH(K$1,INDIRECT(nfl_game_result_header),0),FALSE)),"error")</f>
        <v/>
      </c>
      <c r="L3341" s="23" t="str">
        <f ca="1">IFERROR(IF(ISBLANK(VLOOKUP($B3341,INDIRECT(nfl_game_result),MATCH(L$1,INDIRECT(nfl_game_result_header),0),FALSE)),"",VLOOKUP($B3341,INDIRECT(nfl_game_result),MATCH(L$1,INDIRECT(nfl_game_result_header),0),FALSE)),"error")</f>
        <v/>
      </c>
      <c r="M3341" s="23" t="s">
        <v>14</v>
      </c>
      <c r="V3341" s="23" t="s">
        <v>416</v>
      </c>
      <c r="W3341" s="23">
        <f ca="1">VALUE(LEFT(C3341, 4))</f>
        <v>2018</v>
      </c>
      <c r="X3341" s="23">
        <f ca="1">VALUE(MID(C3341,6,FIND("_",C3341,6)-6))</f>
        <v>3</v>
      </c>
      <c r="Y3341" s="23" t="str">
        <f ca="1">IF(NOT(OR(ISBLANK(D3341),ISBLANK(E3341),D3341="",E3341="")),D3341-E3341,"")</f>
        <v/>
      </c>
      <c r="Z3341" s="23" t="str">
        <f ca="1">IF(OR(NOT(ISNUMBER(D3341)),ISBLANK(D3341),D3341="",ISBLANK(N3341)),"",ABS(D3341-N3341))</f>
        <v/>
      </c>
      <c r="AA3341" s="23" t="str">
        <f ca="1">IF(OR(ISBLANK(J3341),ISBLANK(O3341),J3341="",O3341=""),"",IF(J3341=O3341,1,0))</f>
        <v/>
      </c>
      <c r="AB3341" s="23" t="str">
        <f ca="1">IF(OR(ISBLANK(K3341),ISBLANK(Q3341),K3341="",Q3341=""),"",IF(K3341=Q3341,1,0))</f>
        <v/>
      </c>
      <c r="AC3341" s="23" t="str">
        <f t="shared" ca="1" si="52"/>
        <v/>
      </c>
    </row>
    <row r="3342" spans="1:29" x14ac:dyDescent="0.25">
      <c r="A3342" s="23">
        <v>3549</v>
      </c>
      <c r="B3342">
        <v>1647</v>
      </c>
      <c r="C3342" s="23" t="str">
        <f ca="1">IFERROR(VLOOKUP($B3342,INDIRECT(nfl_game_result),MATCH(C$1,INDIRECT(nfl_game_result_header),0),FALSE),"error")</f>
        <v>2018_03_CHI@ARI</v>
      </c>
      <c r="D3342" s="23" t="str">
        <f ca="1">IFERROR(IF(ISBLANK(VLOOKUP($B3342,INDIRECT(nfl_game_result),MATCH(D$1,INDIRECT(nfl_game_result_header),0),FALSE)),"",VLOOKUP($B3342,INDIRECT(nfl_game_result),MATCH(D$1,INDIRECT(nfl_game_result_header),0),FALSE)),"error")</f>
        <v/>
      </c>
      <c r="E3342" s="23" t="str">
        <f ca="1">IFERROR(IF(ISBLANK(VLOOKUP($B3342,INDIRECT(nfl_game_result),MATCH(E$1,INDIRECT(nfl_game_result_header),0),FALSE)),"",VLOOKUP($B3342,INDIRECT(nfl_game_result),MATCH(E$1,INDIRECT(nfl_game_result_header),0),FALSE)),"error")</f>
        <v/>
      </c>
      <c r="F3342" s="23" t="str">
        <f ca="1">IFERROR(IF(ISBLANK(VLOOKUP($B3342,INDIRECT(nfl_game_result),MATCH(F$1,INDIRECT(nfl_game_result_header),0),FALSE)),"",VLOOKUP($B3342,INDIRECT(nfl_game_result),MATCH(F$1,INDIRECT(nfl_game_result_header),0),FALSE)),"error")</f>
        <v/>
      </c>
      <c r="G3342" s="23" t="str">
        <f ca="1">IFERROR(IF(ISBLANK(VLOOKUP($B3342,INDIRECT(nfl_game_result),MATCH(G$1,INDIRECT(nfl_game_result_header),0),FALSE)),"",VLOOKUP($B3342,INDIRECT(nfl_game_result),MATCH(G$1,INDIRECT(nfl_game_result_header),0),FALSE)),"error")</f>
        <v/>
      </c>
      <c r="H3342" s="23" t="str">
        <f ca="1">IFERROR(IF(ISBLANK(VLOOKUP($B3342,INDIRECT(nfl_game_result),MATCH(H$1,INDIRECT(nfl_game_result_header),0),FALSE)),"",VLOOKUP($B3342,INDIRECT(nfl_game_result),MATCH(H$1,INDIRECT(nfl_game_result_header),0),FALSE)),"error")</f>
        <v/>
      </c>
      <c r="I3342" s="23" t="str">
        <f ca="1">IFERROR(IF(ISBLANK(VLOOKUP($B3342,INDIRECT(nfl_game_result),MATCH(I$1,INDIRECT(nfl_game_result_header),0),FALSE)),"",VLOOKUP($B3342,INDIRECT(nfl_game_result),MATCH(I$1,INDIRECT(nfl_game_result_header),0),FALSE)),"error")</f>
        <v/>
      </c>
      <c r="J3342" s="23" t="str">
        <f ca="1">IFERROR(IF(ISBLANK(VLOOKUP($B3342,INDIRECT(nfl_game_result),MATCH(J$1,INDIRECT(nfl_game_result_header),0),FALSE)),"",VLOOKUP($B3342,INDIRECT(nfl_game_result),MATCH(J$1,INDIRECT(nfl_game_result_header),0),FALSE)),"error")</f>
        <v/>
      </c>
      <c r="K3342" s="23" t="str">
        <f ca="1">IFERROR(IF(ISBLANK(VLOOKUP($B3342,INDIRECT(nfl_game_result),MATCH(K$1,INDIRECT(nfl_game_result_header),0),FALSE)),"",VLOOKUP($B3342,INDIRECT(nfl_game_result),MATCH(K$1,INDIRECT(nfl_game_result_header),0),FALSE)),"error")</f>
        <v/>
      </c>
      <c r="L3342" s="23" t="str">
        <f ca="1">IFERROR(IF(ISBLANK(VLOOKUP($B3342,INDIRECT(nfl_game_result),MATCH(L$1,INDIRECT(nfl_game_result_header),0),FALSE)),"",VLOOKUP($B3342,INDIRECT(nfl_game_result),MATCH(L$1,INDIRECT(nfl_game_result_header),0),FALSE)),"error")</f>
        <v/>
      </c>
      <c r="M3342" s="23" t="s">
        <v>14</v>
      </c>
      <c r="V3342" s="23" t="s">
        <v>416</v>
      </c>
      <c r="W3342" s="23">
        <f ca="1">VALUE(LEFT(C3342, 4))</f>
        <v>2018</v>
      </c>
      <c r="X3342" s="23">
        <f ca="1">VALUE(MID(C3342,6,FIND("_",C3342,6)-6))</f>
        <v>3</v>
      </c>
      <c r="Y3342" s="23" t="str">
        <f ca="1">IF(NOT(OR(ISBLANK(D3342),ISBLANK(E3342),D3342="",E3342="")),D3342-E3342,"")</f>
        <v/>
      </c>
      <c r="Z3342" s="23" t="str">
        <f ca="1">IF(OR(NOT(ISNUMBER(D3342)),ISBLANK(D3342),D3342="",ISBLANK(N3342)),"",ABS(D3342-N3342))</f>
        <v/>
      </c>
      <c r="AA3342" s="23" t="str">
        <f ca="1">IF(OR(ISBLANK(J3342),ISBLANK(O3342),J3342="",O3342=""),"",IF(J3342=O3342,1,0))</f>
        <v/>
      </c>
      <c r="AB3342" s="23" t="str">
        <f ca="1">IF(OR(ISBLANK(K3342),ISBLANK(Q3342),K3342="",Q3342=""),"",IF(K3342=Q3342,1,0))</f>
        <v/>
      </c>
      <c r="AC3342" s="23" t="str">
        <f t="shared" ca="1" si="52"/>
        <v/>
      </c>
    </row>
    <row r="3343" spans="1:29" x14ac:dyDescent="0.25">
      <c r="A3343" s="23">
        <v>3550</v>
      </c>
      <c r="B3343">
        <v>1648</v>
      </c>
      <c r="C3343" s="23" t="str">
        <f ca="1">IFERROR(VLOOKUP($B3343,INDIRECT(nfl_game_result),MATCH(C$1,INDIRECT(nfl_game_result_header),0),FALSE),"error")</f>
        <v>2018_03_DAL@SEA</v>
      </c>
      <c r="D3343" s="23" t="str">
        <f ca="1">IFERROR(IF(ISBLANK(VLOOKUP($B3343,INDIRECT(nfl_game_result),MATCH(D$1,INDIRECT(nfl_game_result_header),0),FALSE)),"",VLOOKUP($B3343,INDIRECT(nfl_game_result),MATCH(D$1,INDIRECT(nfl_game_result_header),0),FALSE)),"error")</f>
        <v/>
      </c>
      <c r="E3343" s="23" t="str">
        <f ca="1">IFERROR(IF(ISBLANK(VLOOKUP($B3343,INDIRECT(nfl_game_result),MATCH(E$1,INDIRECT(nfl_game_result_header),0),FALSE)),"",VLOOKUP($B3343,INDIRECT(nfl_game_result),MATCH(E$1,INDIRECT(nfl_game_result_header),0),FALSE)),"error")</f>
        <v/>
      </c>
      <c r="F3343" s="23" t="str">
        <f ca="1">IFERROR(IF(ISBLANK(VLOOKUP($B3343,INDIRECT(nfl_game_result),MATCH(F$1,INDIRECT(nfl_game_result_header),0),FALSE)),"",VLOOKUP($B3343,INDIRECT(nfl_game_result),MATCH(F$1,INDIRECT(nfl_game_result_header),0),FALSE)),"error")</f>
        <v/>
      </c>
      <c r="G3343" s="23" t="str">
        <f ca="1">IFERROR(IF(ISBLANK(VLOOKUP($B3343,INDIRECT(nfl_game_result),MATCH(G$1,INDIRECT(nfl_game_result_header),0),FALSE)),"",VLOOKUP($B3343,INDIRECT(nfl_game_result),MATCH(G$1,INDIRECT(nfl_game_result_header),0),FALSE)),"error")</f>
        <v/>
      </c>
      <c r="H3343" s="23" t="str">
        <f ca="1">IFERROR(IF(ISBLANK(VLOOKUP($B3343,INDIRECT(nfl_game_result),MATCH(H$1,INDIRECT(nfl_game_result_header),0),FALSE)),"",VLOOKUP($B3343,INDIRECT(nfl_game_result),MATCH(H$1,INDIRECT(nfl_game_result_header),0),FALSE)),"error")</f>
        <v/>
      </c>
      <c r="I3343" s="23" t="str">
        <f ca="1">IFERROR(IF(ISBLANK(VLOOKUP($B3343,INDIRECT(nfl_game_result),MATCH(I$1,INDIRECT(nfl_game_result_header),0),FALSE)),"",VLOOKUP($B3343,INDIRECT(nfl_game_result),MATCH(I$1,INDIRECT(nfl_game_result_header),0),FALSE)),"error")</f>
        <v/>
      </c>
      <c r="J3343" s="23" t="str">
        <f ca="1">IFERROR(IF(ISBLANK(VLOOKUP($B3343,INDIRECT(nfl_game_result),MATCH(J$1,INDIRECT(nfl_game_result_header),0),FALSE)),"",VLOOKUP($B3343,INDIRECT(nfl_game_result),MATCH(J$1,INDIRECT(nfl_game_result_header),0),FALSE)),"error")</f>
        <v/>
      </c>
      <c r="K3343" s="23" t="str">
        <f ca="1">IFERROR(IF(ISBLANK(VLOOKUP($B3343,INDIRECT(nfl_game_result),MATCH(K$1,INDIRECT(nfl_game_result_header),0),FALSE)),"",VLOOKUP($B3343,INDIRECT(nfl_game_result),MATCH(K$1,INDIRECT(nfl_game_result_header),0),FALSE)),"error")</f>
        <v/>
      </c>
      <c r="L3343" s="23" t="str">
        <f ca="1">IFERROR(IF(ISBLANK(VLOOKUP($B3343,INDIRECT(nfl_game_result),MATCH(L$1,INDIRECT(nfl_game_result_header),0),FALSE)),"",VLOOKUP($B3343,INDIRECT(nfl_game_result),MATCH(L$1,INDIRECT(nfl_game_result_header),0),FALSE)),"error")</f>
        <v/>
      </c>
      <c r="M3343" s="23" t="s">
        <v>14</v>
      </c>
      <c r="V3343" s="23" t="s">
        <v>416</v>
      </c>
      <c r="W3343" s="23">
        <f ca="1">VALUE(LEFT(C3343, 4))</f>
        <v>2018</v>
      </c>
      <c r="X3343" s="23">
        <f ca="1">VALUE(MID(C3343,6,FIND("_",C3343,6)-6))</f>
        <v>3</v>
      </c>
      <c r="Y3343" s="23" t="str">
        <f ca="1">IF(NOT(OR(ISBLANK(D3343),ISBLANK(E3343),D3343="",E3343="")),D3343-E3343,"")</f>
        <v/>
      </c>
      <c r="Z3343" s="23" t="str">
        <f ca="1">IF(OR(NOT(ISNUMBER(D3343)),ISBLANK(D3343),D3343="",ISBLANK(N3343)),"",ABS(D3343-N3343))</f>
        <v/>
      </c>
      <c r="AA3343" s="23" t="str">
        <f ca="1">IF(OR(ISBLANK(J3343),ISBLANK(O3343),J3343="",O3343=""),"",IF(J3343=O3343,1,0))</f>
        <v/>
      </c>
      <c r="AB3343" s="23" t="str">
        <f ca="1">IF(OR(ISBLANK(K3343),ISBLANK(Q3343),K3343="",Q3343=""),"",IF(K3343=Q3343,1,0))</f>
        <v/>
      </c>
      <c r="AC3343" s="23" t="str">
        <f t="shared" ca="1" si="52"/>
        <v/>
      </c>
    </row>
    <row r="3344" spans="1:29" x14ac:dyDescent="0.25">
      <c r="A3344" s="23">
        <v>3551</v>
      </c>
      <c r="B3344">
        <v>1649</v>
      </c>
      <c r="C3344" s="23" t="str">
        <f ca="1">IFERROR(VLOOKUP($B3344,INDIRECT(nfl_game_result),MATCH(C$1,INDIRECT(nfl_game_result_header),0),FALSE),"error")</f>
        <v>2018_03_NWE@DET</v>
      </c>
      <c r="D3344" s="23" t="str">
        <f ca="1">IFERROR(IF(ISBLANK(VLOOKUP($B3344,INDIRECT(nfl_game_result),MATCH(D$1,INDIRECT(nfl_game_result_header),0),FALSE)),"",VLOOKUP($B3344,INDIRECT(nfl_game_result),MATCH(D$1,INDIRECT(nfl_game_result_header),0),FALSE)),"error")</f>
        <v/>
      </c>
      <c r="E3344" s="23" t="str">
        <f ca="1">IFERROR(IF(ISBLANK(VLOOKUP($B3344,INDIRECT(nfl_game_result),MATCH(E$1,INDIRECT(nfl_game_result_header),0),FALSE)),"",VLOOKUP($B3344,INDIRECT(nfl_game_result),MATCH(E$1,INDIRECT(nfl_game_result_header),0),FALSE)),"error")</f>
        <v/>
      </c>
      <c r="F3344" s="23" t="str">
        <f ca="1">IFERROR(IF(ISBLANK(VLOOKUP($B3344,INDIRECT(nfl_game_result),MATCH(F$1,INDIRECT(nfl_game_result_header),0),FALSE)),"",VLOOKUP($B3344,INDIRECT(nfl_game_result),MATCH(F$1,INDIRECT(nfl_game_result_header),0),FALSE)),"error")</f>
        <v/>
      </c>
      <c r="G3344" s="23" t="str">
        <f ca="1">IFERROR(IF(ISBLANK(VLOOKUP($B3344,INDIRECT(nfl_game_result),MATCH(G$1,INDIRECT(nfl_game_result_header),0),FALSE)),"",VLOOKUP($B3344,INDIRECT(nfl_game_result),MATCH(G$1,INDIRECT(nfl_game_result_header),0),FALSE)),"error")</f>
        <v/>
      </c>
      <c r="H3344" s="23" t="str">
        <f ca="1">IFERROR(IF(ISBLANK(VLOOKUP($B3344,INDIRECT(nfl_game_result),MATCH(H$1,INDIRECT(nfl_game_result_header),0),FALSE)),"",VLOOKUP($B3344,INDIRECT(nfl_game_result),MATCH(H$1,INDIRECT(nfl_game_result_header),0),FALSE)),"error")</f>
        <v/>
      </c>
      <c r="I3344" s="23" t="str">
        <f ca="1">IFERROR(IF(ISBLANK(VLOOKUP($B3344,INDIRECT(nfl_game_result),MATCH(I$1,INDIRECT(nfl_game_result_header),0),FALSE)),"",VLOOKUP($B3344,INDIRECT(nfl_game_result),MATCH(I$1,INDIRECT(nfl_game_result_header),0),FALSE)),"error")</f>
        <v/>
      </c>
      <c r="J3344" s="23" t="str">
        <f ca="1">IFERROR(IF(ISBLANK(VLOOKUP($B3344,INDIRECT(nfl_game_result),MATCH(J$1,INDIRECT(nfl_game_result_header),0),FALSE)),"",VLOOKUP($B3344,INDIRECT(nfl_game_result),MATCH(J$1,INDIRECT(nfl_game_result_header),0),FALSE)),"error")</f>
        <v/>
      </c>
      <c r="K3344" s="23" t="str">
        <f ca="1">IFERROR(IF(ISBLANK(VLOOKUP($B3344,INDIRECT(nfl_game_result),MATCH(K$1,INDIRECT(nfl_game_result_header),0),FALSE)),"",VLOOKUP($B3344,INDIRECT(nfl_game_result),MATCH(K$1,INDIRECT(nfl_game_result_header),0),FALSE)),"error")</f>
        <v/>
      </c>
      <c r="L3344" s="23" t="str">
        <f ca="1">IFERROR(IF(ISBLANK(VLOOKUP($B3344,INDIRECT(nfl_game_result),MATCH(L$1,INDIRECT(nfl_game_result_header),0),FALSE)),"",VLOOKUP($B3344,INDIRECT(nfl_game_result),MATCH(L$1,INDIRECT(nfl_game_result_header),0),FALSE)),"error")</f>
        <v/>
      </c>
      <c r="M3344" s="23" t="s">
        <v>14</v>
      </c>
      <c r="V3344" s="23" t="s">
        <v>416</v>
      </c>
      <c r="W3344" s="23">
        <f ca="1">VALUE(LEFT(C3344, 4))</f>
        <v>2018</v>
      </c>
      <c r="X3344" s="23">
        <f ca="1">VALUE(MID(C3344,6,FIND("_",C3344,6)-6))</f>
        <v>3</v>
      </c>
      <c r="Y3344" s="23" t="str">
        <f ca="1">IF(NOT(OR(ISBLANK(D3344),ISBLANK(E3344),D3344="",E3344="")),D3344-E3344,"")</f>
        <v/>
      </c>
      <c r="Z3344" s="23" t="str">
        <f ca="1">IF(OR(NOT(ISNUMBER(D3344)),ISBLANK(D3344),D3344="",ISBLANK(N3344)),"",ABS(D3344-N3344))</f>
        <v/>
      </c>
      <c r="AA3344" s="23" t="str">
        <f ca="1">IF(OR(ISBLANK(J3344),ISBLANK(O3344),J3344="",O3344=""),"",IF(J3344=O3344,1,0))</f>
        <v/>
      </c>
      <c r="AB3344" s="23" t="str">
        <f ca="1">IF(OR(ISBLANK(K3344),ISBLANK(Q3344),K3344="",Q3344=""),"",IF(K3344=Q3344,1,0))</f>
        <v/>
      </c>
      <c r="AC3344" s="23" t="str">
        <f t="shared" ca="1" si="52"/>
        <v/>
      </c>
    </row>
    <row r="3345" spans="1:29" x14ac:dyDescent="0.25">
      <c r="A3345" s="23">
        <v>3552</v>
      </c>
      <c r="B3345">
        <v>1650</v>
      </c>
      <c r="C3345" s="23" t="str">
        <f ca="1">IFERROR(VLOOKUP($B3345,INDIRECT(nfl_game_result),MATCH(C$1,INDIRECT(nfl_game_result_header),0),FALSE),"error")</f>
        <v>2018_03_PIT@TBY</v>
      </c>
      <c r="D3345" s="23" t="str">
        <f ca="1">IFERROR(IF(ISBLANK(VLOOKUP($B3345,INDIRECT(nfl_game_result),MATCH(D$1,INDIRECT(nfl_game_result_header),0),FALSE)),"",VLOOKUP($B3345,INDIRECT(nfl_game_result),MATCH(D$1,INDIRECT(nfl_game_result_header),0),FALSE)),"error")</f>
        <v/>
      </c>
      <c r="E3345" s="23" t="str">
        <f ca="1">IFERROR(IF(ISBLANK(VLOOKUP($B3345,INDIRECT(nfl_game_result),MATCH(E$1,INDIRECT(nfl_game_result_header),0),FALSE)),"",VLOOKUP($B3345,INDIRECT(nfl_game_result),MATCH(E$1,INDIRECT(nfl_game_result_header),0),FALSE)),"error")</f>
        <v/>
      </c>
      <c r="F3345" s="23" t="str">
        <f ca="1">IFERROR(IF(ISBLANK(VLOOKUP($B3345,INDIRECT(nfl_game_result),MATCH(F$1,INDIRECT(nfl_game_result_header),0),FALSE)),"",VLOOKUP($B3345,INDIRECT(nfl_game_result),MATCH(F$1,INDIRECT(nfl_game_result_header),0),FALSE)),"error")</f>
        <v/>
      </c>
      <c r="G3345" s="23" t="str">
        <f ca="1">IFERROR(IF(ISBLANK(VLOOKUP($B3345,INDIRECT(nfl_game_result),MATCH(G$1,INDIRECT(nfl_game_result_header),0),FALSE)),"",VLOOKUP($B3345,INDIRECT(nfl_game_result),MATCH(G$1,INDIRECT(nfl_game_result_header),0),FALSE)),"error")</f>
        <v/>
      </c>
      <c r="H3345" s="23" t="str">
        <f ca="1">IFERROR(IF(ISBLANK(VLOOKUP($B3345,INDIRECT(nfl_game_result),MATCH(H$1,INDIRECT(nfl_game_result_header),0),FALSE)),"",VLOOKUP($B3345,INDIRECT(nfl_game_result),MATCH(H$1,INDIRECT(nfl_game_result_header),0),FALSE)),"error")</f>
        <v/>
      </c>
      <c r="I3345" s="23" t="str">
        <f ca="1">IFERROR(IF(ISBLANK(VLOOKUP($B3345,INDIRECT(nfl_game_result),MATCH(I$1,INDIRECT(nfl_game_result_header),0),FALSE)),"",VLOOKUP($B3345,INDIRECT(nfl_game_result),MATCH(I$1,INDIRECT(nfl_game_result_header),0),FALSE)),"error")</f>
        <v/>
      </c>
      <c r="J3345" s="23" t="str">
        <f ca="1">IFERROR(IF(ISBLANK(VLOOKUP($B3345,INDIRECT(nfl_game_result),MATCH(J$1,INDIRECT(nfl_game_result_header),0),FALSE)),"",VLOOKUP($B3345,INDIRECT(nfl_game_result),MATCH(J$1,INDIRECT(nfl_game_result_header),0),FALSE)),"error")</f>
        <v/>
      </c>
      <c r="K3345" s="23" t="str">
        <f ca="1">IFERROR(IF(ISBLANK(VLOOKUP($B3345,INDIRECT(nfl_game_result),MATCH(K$1,INDIRECT(nfl_game_result_header),0),FALSE)),"",VLOOKUP($B3345,INDIRECT(nfl_game_result),MATCH(K$1,INDIRECT(nfl_game_result_header),0),FALSE)),"error")</f>
        <v/>
      </c>
      <c r="L3345" s="23" t="str">
        <f ca="1">IFERROR(IF(ISBLANK(VLOOKUP($B3345,INDIRECT(nfl_game_result),MATCH(L$1,INDIRECT(nfl_game_result_header),0),FALSE)),"",VLOOKUP($B3345,INDIRECT(nfl_game_result),MATCH(L$1,INDIRECT(nfl_game_result_header),0),FALSE)),"error")</f>
        <v/>
      </c>
      <c r="M3345" s="23" t="s">
        <v>14</v>
      </c>
      <c r="V3345" s="23" t="s">
        <v>416</v>
      </c>
      <c r="W3345" s="23">
        <f ca="1">VALUE(LEFT(C3345, 4))</f>
        <v>2018</v>
      </c>
      <c r="X3345" s="23">
        <f ca="1">VALUE(MID(C3345,6,FIND("_",C3345,6)-6))</f>
        <v>3</v>
      </c>
      <c r="Y3345" s="23" t="str">
        <f ca="1">IF(NOT(OR(ISBLANK(D3345),ISBLANK(E3345),D3345="",E3345="")),D3345-E3345,"")</f>
        <v/>
      </c>
      <c r="Z3345" s="23" t="str">
        <f ca="1">IF(OR(NOT(ISNUMBER(D3345)),ISBLANK(D3345),D3345="",ISBLANK(N3345)),"",ABS(D3345-N3345))</f>
        <v/>
      </c>
      <c r="AA3345" s="23" t="str">
        <f ca="1">IF(OR(ISBLANK(J3345),ISBLANK(O3345),J3345="",O3345=""),"",IF(J3345=O3345,1,0))</f>
        <v/>
      </c>
      <c r="AB3345" s="23" t="str">
        <f ca="1">IF(OR(ISBLANK(K3345),ISBLANK(Q3345),K3345="",Q3345=""),"",IF(K3345=Q3345,1,0))</f>
        <v/>
      </c>
      <c r="AC3345" s="23" t="str">
        <f t="shared" ca="1" si="52"/>
        <v/>
      </c>
    </row>
    <row r="3346" spans="1:29" x14ac:dyDescent="0.25">
      <c r="A3346" s="23">
        <v>3297</v>
      </c>
      <c r="B3346">
        <v>1651</v>
      </c>
      <c r="C3346" s="23" t="str">
        <f ca="1">IFERROR(VLOOKUP($B3346,INDIRECT(nfl_game_result),MATCH(C$1,INDIRECT(nfl_game_result_header),0),FALSE),"error")</f>
        <v>2018_04_MIN@LAR</v>
      </c>
      <c r="D3346" s="23" t="str">
        <f ca="1">IFERROR(IF(ISBLANK(VLOOKUP($B3346,INDIRECT(nfl_game_result),MATCH(D$1,INDIRECT(nfl_game_result_header),0),FALSE)),"",VLOOKUP($B3346,INDIRECT(nfl_game_result),MATCH(D$1,INDIRECT(nfl_game_result_header),0),FALSE)),"error")</f>
        <v/>
      </c>
      <c r="E3346" s="23" t="str">
        <f ca="1">IFERROR(IF(ISBLANK(VLOOKUP($B3346,INDIRECT(nfl_game_result),MATCH(E$1,INDIRECT(nfl_game_result_header),0),FALSE)),"",VLOOKUP($B3346,INDIRECT(nfl_game_result),MATCH(E$1,INDIRECT(nfl_game_result_header),0),FALSE)),"error")</f>
        <v/>
      </c>
      <c r="F3346" s="23" t="str">
        <f ca="1">IFERROR(IF(ISBLANK(VLOOKUP($B3346,INDIRECT(nfl_game_result),MATCH(F$1,INDIRECT(nfl_game_result_header),0),FALSE)),"",VLOOKUP($B3346,INDIRECT(nfl_game_result),MATCH(F$1,INDIRECT(nfl_game_result_header),0),FALSE)),"error")</f>
        <v/>
      </c>
      <c r="G3346" s="23" t="str">
        <f ca="1">IFERROR(IF(ISBLANK(VLOOKUP($B3346,INDIRECT(nfl_game_result),MATCH(G$1,INDIRECT(nfl_game_result_header),0),FALSE)),"",VLOOKUP($B3346,INDIRECT(nfl_game_result),MATCH(G$1,INDIRECT(nfl_game_result_header),0),FALSE)),"error")</f>
        <v/>
      </c>
      <c r="H3346" s="23" t="str">
        <f ca="1">IFERROR(IF(ISBLANK(VLOOKUP($B3346,INDIRECT(nfl_game_result),MATCH(H$1,INDIRECT(nfl_game_result_header),0),FALSE)),"",VLOOKUP($B3346,INDIRECT(nfl_game_result),MATCH(H$1,INDIRECT(nfl_game_result_header),0),FALSE)),"error")</f>
        <v/>
      </c>
      <c r="I3346" s="23" t="str">
        <f ca="1">IFERROR(IF(ISBLANK(VLOOKUP($B3346,INDIRECT(nfl_game_result),MATCH(I$1,INDIRECT(nfl_game_result_header),0),FALSE)),"",VLOOKUP($B3346,INDIRECT(nfl_game_result),MATCH(I$1,INDIRECT(nfl_game_result_header),0),FALSE)),"error")</f>
        <v/>
      </c>
      <c r="J3346" s="23" t="str">
        <f ca="1">IFERROR(IF(ISBLANK(VLOOKUP($B3346,INDIRECT(nfl_game_result),MATCH(J$1,INDIRECT(nfl_game_result_header),0),FALSE)),"",VLOOKUP($B3346,INDIRECT(nfl_game_result),MATCH(J$1,INDIRECT(nfl_game_result_header),0),FALSE)),"error")</f>
        <v/>
      </c>
      <c r="K3346" s="23" t="str">
        <f ca="1">IFERROR(IF(ISBLANK(VLOOKUP($B3346,INDIRECT(nfl_game_result),MATCH(K$1,INDIRECT(nfl_game_result_header),0),FALSE)),"",VLOOKUP($B3346,INDIRECT(nfl_game_result),MATCH(K$1,INDIRECT(nfl_game_result_header),0),FALSE)),"error")</f>
        <v/>
      </c>
      <c r="L3346" s="23" t="str">
        <f ca="1">IFERROR(IF(ISBLANK(VLOOKUP($B3346,INDIRECT(nfl_game_result),MATCH(L$1,INDIRECT(nfl_game_result_header),0),FALSE)),"",VLOOKUP($B3346,INDIRECT(nfl_game_result),MATCH(L$1,INDIRECT(nfl_game_result_header),0),FALSE)),"error")</f>
        <v/>
      </c>
      <c r="M3346" s="23" t="s">
        <v>16</v>
      </c>
      <c r="V3346" s="23" t="s">
        <v>416</v>
      </c>
      <c r="W3346" s="23">
        <f ca="1">VALUE(LEFT(C3346, 4))</f>
        <v>2018</v>
      </c>
      <c r="X3346" s="23">
        <f ca="1">VALUE(MID(C3346,6,FIND("_",C3346,6)-6))</f>
        <v>4</v>
      </c>
      <c r="Y3346" s="23" t="str">
        <f ca="1">IF(NOT(OR(ISBLANK(D3346),ISBLANK(E3346),D3346="",E3346="")),D3346-E3346,"")</f>
        <v/>
      </c>
      <c r="Z3346" s="23" t="str">
        <f ca="1">IF(OR(NOT(ISNUMBER(D3346)),ISBLANK(D3346),D3346="",ISBLANK(N3346)),"",ABS(D3346-N3346))</f>
        <v/>
      </c>
      <c r="AA3346" s="23" t="str">
        <f ca="1">IF(OR(ISBLANK(J3346),ISBLANK(O3346),J3346="",O3346=""),"",IF(J3346=O3346,1,0))</f>
        <v/>
      </c>
      <c r="AB3346" s="23" t="str">
        <f ca="1">IF(OR(ISBLANK(K3346),ISBLANK(Q3346),K3346="",Q3346=""),"",IF(K3346=Q3346,1,0))</f>
        <v/>
      </c>
      <c r="AC3346" s="23" t="str">
        <f t="shared" ca="1" si="52"/>
        <v/>
      </c>
    </row>
    <row r="3347" spans="1:29" x14ac:dyDescent="0.25">
      <c r="A3347" s="23">
        <v>3298</v>
      </c>
      <c r="B3347">
        <v>1652</v>
      </c>
      <c r="C3347" s="23" t="str">
        <f ca="1">IFERROR(VLOOKUP($B3347,INDIRECT(nfl_game_result),MATCH(C$1,INDIRECT(nfl_game_result_header),0),FALSE),"error")</f>
        <v>2018_04_DET@DAL</v>
      </c>
      <c r="D3347" s="23" t="str">
        <f ca="1">IFERROR(IF(ISBLANK(VLOOKUP($B3347,INDIRECT(nfl_game_result),MATCH(D$1,INDIRECT(nfl_game_result_header),0),FALSE)),"",VLOOKUP($B3347,INDIRECT(nfl_game_result),MATCH(D$1,INDIRECT(nfl_game_result_header),0),FALSE)),"error")</f>
        <v/>
      </c>
      <c r="E3347" s="23" t="str">
        <f ca="1">IFERROR(IF(ISBLANK(VLOOKUP($B3347,INDIRECT(nfl_game_result),MATCH(E$1,INDIRECT(nfl_game_result_header),0),FALSE)),"",VLOOKUP($B3347,INDIRECT(nfl_game_result),MATCH(E$1,INDIRECT(nfl_game_result_header),0),FALSE)),"error")</f>
        <v/>
      </c>
      <c r="F3347" s="23" t="str">
        <f ca="1">IFERROR(IF(ISBLANK(VLOOKUP($B3347,INDIRECT(nfl_game_result),MATCH(F$1,INDIRECT(nfl_game_result_header),0),FALSE)),"",VLOOKUP($B3347,INDIRECT(nfl_game_result),MATCH(F$1,INDIRECT(nfl_game_result_header),0),FALSE)),"error")</f>
        <v/>
      </c>
      <c r="G3347" s="23" t="str">
        <f ca="1">IFERROR(IF(ISBLANK(VLOOKUP($B3347,INDIRECT(nfl_game_result),MATCH(G$1,INDIRECT(nfl_game_result_header),0),FALSE)),"",VLOOKUP($B3347,INDIRECT(nfl_game_result),MATCH(G$1,INDIRECT(nfl_game_result_header),0),FALSE)),"error")</f>
        <v/>
      </c>
      <c r="H3347" s="23" t="str">
        <f ca="1">IFERROR(IF(ISBLANK(VLOOKUP($B3347,INDIRECT(nfl_game_result),MATCH(H$1,INDIRECT(nfl_game_result_header),0),FALSE)),"",VLOOKUP($B3347,INDIRECT(nfl_game_result),MATCH(H$1,INDIRECT(nfl_game_result_header),0),FALSE)),"error")</f>
        <v/>
      </c>
      <c r="I3347" s="23" t="str">
        <f ca="1">IFERROR(IF(ISBLANK(VLOOKUP($B3347,INDIRECT(nfl_game_result),MATCH(I$1,INDIRECT(nfl_game_result_header),0),FALSE)),"",VLOOKUP($B3347,INDIRECT(nfl_game_result),MATCH(I$1,INDIRECT(nfl_game_result_header),0),FALSE)),"error")</f>
        <v/>
      </c>
      <c r="J3347" s="23" t="str">
        <f ca="1">IFERROR(IF(ISBLANK(VLOOKUP($B3347,INDIRECT(nfl_game_result),MATCH(J$1,INDIRECT(nfl_game_result_header),0),FALSE)),"",VLOOKUP($B3347,INDIRECT(nfl_game_result),MATCH(J$1,INDIRECT(nfl_game_result_header),0),FALSE)),"error")</f>
        <v/>
      </c>
      <c r="K3347" s="23" t="str">
        <f ca="1">IFERROR(IF(ISBLANK(VLOOKUP($B3347,INDIRECT(nfl_game_result),MATCH(K$1,INDIRECT(nfl_game_result_header),0),FALSE)),"",VLOOKUP($B3347,INDIRECT(nfl_game_result),MATCH(K$1,INDIRECT(nfl_game_result_header),0),FALSE)),"error")</f>
        <v/>
      </c>
      <c r="L3347" s="23" t="str">
        <f ca="1">IFERROR(IF(ISBLANK(VLOOKUP($B3347,INDIRECT(nfl_game_result),MATCH(L$1,INDIRECT(nfl_game_result_header),0),FALSE)),"",VLOOKUP($B3347,INDIRECT(nfl_game_result),MATCH(L$1,INDIRECT(nfl_game_result_header),0),FALSE)),"error")</f>
        <v/>
      </c>
      <c r="M3347" s="23" t="s">
        <v>16</v>
      </c>
      <c r="V3347" s="23" t="s">
        <v>416</v>
      </c>
      <c r="W3347" s="23">
        <f ca="1">VALUE(LEFT(C3347, 4))</f>
        <v>2018</v>
      </c>
      <c r="X3347" s="23">
        <f ca="1">VALUE(MID(C3347,6,FIND("_",C3347,6)-6))</f>
        <v>4</v>
      </c>
      <c r="Y3347" s="23" t="str">
        <f ca="1">IF(NOT(OR(ISBLANK(D3347),ISBLANK(E3347),D3347="",E3347="")),D3347-E3347,"")</f>
        <v/>
      </c>
      <c r="Z3347" s="23" t="str">
        <f ca="1">IF(OR(NOT(ISNUMBER(D3347)),ISBLANK(D3347),D3347="",ISBLANK(N3347)),"",ABS(D3347-N3347))</f>
        <v/>
      </c>
      <c r="AA3347" s="23" t="str">
        <f ca="1">IF(OR(ISBLANK(J3347),ISBLANK(O3347),J3347="",O3347=""),"",IF(J3347=O3347,1,0))</f>
        <v/>
      </c>
      <c r="AB3347" s="23" t="str">
        <f ca="1">IF(OR(ISBLANK(K3347),ISBLANK(Q3347),K3347="",Q3347=""),"",IF(K3347=Q3347,1,0))</f>
        <v/>
      </c>
      <c r="AC3347" s="23" t="str">
        <f t="shared" ca="1" si="52"/>
        <v/>
      </c>
    </row>
    <row r="3348" spans="1:29" x14ac:dyDescent="0.25">
      <c r="A3348" s="23">
        <v>3299</v>
      </c>
      <c r="B3348">
        <v>1653</v>
      </c>
      <c r="C3348" s="23" t="str">
        <f ca="1">IFERROR(VLOOKUP($B3348,INDIRECT(nfl_game_result),MATCH(C$1,INDIRECT(nfl_game_result_header),0),FALSE),"error")</f>
        <v>2018_04_BUF@GBY</v>
      </c>
      <c r="D3348" s="23" t="str">
        <f ca="1">IFERROR(IF(ISBLANK(VLOOKUP($B3348,INDIRECT(nfl_game_result),MATCH(D$1,INDIRECT(nfl_game_result_header),0),FALSE)),"",VLOOKUP($B3348,INDIRECT(nfl_game_result),MATCH(D$1,INDIRECT(nfl_game_result_header),0),FALSE)),"error")</f>
        <v/>
      </c>
      <c r="E3348" s="23" t="str">
        <f ca="1">IFERROR(IF(ISBLANK(VLOOKUP($B3348,INDIRECT(nfl_game_result),MATCH(E$1,INDIRECT(nfl_game_result_header),0),FALSE)),"",VLOOKUP($B3348,INDIRECT(nfl_game_result),MATCH(E$1,INDIRECT(nfl_game_result_header),0),FALSE)),"error")</f>
        <v/>
      </c>
      <c r="F3348" s="23" t="str">
        <f ca="1">IFERROR(IF(ISBLANK(VLOOKUP($B3348,INDIRECT(nfl_game_result),MATCH(F$1,INDIRECT(nfl_game_result_header),0),FALSE)),"",VLOOKUP($B3348,INDIRECT(nfl_game_result),MATCH(F$1,INDIRECT(nfl_game_result_header),0),FALSE)),"error")</f>
        <v/>
      </c>
      <c r="G3348" s="23" t="str">
        <f ca="1">IFERROR(IF(ISBLANK(VLOOKUP($B3348,INDIRECT(nfl_game_result),MATCH(G$1,INDIRECT(nfl_game_result_header),0),FALSE)),"",VLOOKUP($B3348,INDIRECT(nfl_game_result),MATCH(G$1,INDIRECT(nfl_game_result_header),0),FALSE)),"error")</f>
        <v/>
      </c>
      <c r="H3348" s="23" t="str">
        <f ca="1">IFERROR(IF(ISBLANK(VLOOKUP($B3348,INDIRECT(nfl_game_result),MATCH(H$1,INDIRECT(nfl_game_result_header),0),FALSE)),"",VLOOKUP($B3348,INDIRECT(nfl_game_result),MATCH(H$1,INDIRECT(nfl_game_result_header),0),FALSE)),"error")</f>
        <v/>
      </c>
      <c r="I3348" s="23" t="str">
        <f ca="1">IFERROR(IF(ISBLANK(VLOOKUP($B3348,INDIRECT(nfl_game_result),MATCH(I$1,INDIRECT(nfl_game_result_header),0),FALSE)),"",VLOOKUP($B3348,INDIRECT(nfl_game_result),MATCH(I$1,INDIRECT(nfl_game_result_header),0),FALSE)),"error")</f>
        <v/>
      </c>
      <c r="J3348" s="23" t="str">
        <f ca="1">IFERROR(IF(ISBLANK(VLOOKUP($B3348,INDIRECT(nfl_game_result),MATCH(J$1,INDIRECT(nfl_game_result_header),0),FALSE)),"",VLOOKUP($B3348,INDIRECT(nfl_game_result),MATCH(J$1,INDIRECT(nfl_game_result_header),0),FALSE)),"error")</f>
        <v/>
      </c>
      <c r="K3348" s="23" t="str">
        <f ca="1">IFERROR(IF(ISBLANK(VLOOKUP($B3348,INDIRECT(nfl_game_result),MATCH(K$1,INDIRECT(nfl_game_result_header),0),FALSE)),"",VLOOKUP($B3348,INDIRECT(nfl_game_result),MATCH(K$1,INDIRECT(nfl_game_result_header),0),FALSE)),"error")</f>
        <v/>
      </c>
      <c r="L3348" s="23" t="str">
        <f ca="1">IFERROR(IF(ISBLANK(VLOOKUP($B3348,INDIRECT(nfl_game_result),MATCH(L$1,INDIRECT(nfl_game_result_header),0),FALSE)),"",VLOOKUP($B3348,INDIRECT(nfl_game_result),MATCH(L$1,INDIRECT(nfl_game_result_header),0),FALSE)),"error")</f>
        <v/>
      </c>
      <c r="M3348" s="23" t="s">
        <v>16</v>
      </c>
      <c r="V3348" s="23" t="s">
        <v>416</v>
      </c>
      <c r="W3348" s="23">
        <f ca="1">VALUE(LEFT(C3348, 4))</f>
        <v>2018</v>
      </c>
      <c r="X3348" s="23">
        <f ca="1">VALUE(MID(C3348,6,FIND("_",C3348,6)-6))</f>
        <v>4</v>
      </c>
      <c r="Y3348" s="23" t="str">
        <f ca="1">IF(NOT(OR(ISBLANK(D3348),ISBLANK(E3348),D3348="",E3348="")),D3348-E3348,"")</f>
        <v/>
      </c>
      <c r="Z3348" s="23" t="str">
        <f ca="1">IF(OR(NOT(ISNUMBER(D3348)),ISBLANK(D3348),D3348="",ISBLANK(N3348)),"",ABS(D3348-N3348))</f>
        <v/>
      </c>
      <c r="AA3348" s="23" t="str">
        <f ca="1">IF(OR(ISBLANK(J3348),ISBLANK(O3348),J3348="",O3348=""),"",IF(J3348=O3348,1,0))</f>
        <v/>
      </c>
      <c r="AB3348" s="23" t="str">
        <f ca="1">IF(OR(ISBLANK(K3348),ISBLANK(Q3348),K3348="",Q3348=""),"",IF(K3348=Q3348,1,0))</f>
        <v/>
      </c>
      <c r="AC3348" s="23" t="str">
        <f t="shared" ca="1" si="52"/>
        <v/>
      </c>
    </row>
    <row r="3349" spans="1:29" x14ac:dyDescent="0.25">
      <c r="A3349" s="23">
        <v>3300</v>
      </c>
      <c r="B3349">
        <v>1654</v>
      </c>
      <c r="C3349" s="23" t="str">
        <f ca="1">IFERROR(VLOOKUP($B3349,INDIRECT(nfl_game_result),MATCH(C$1,INDIRECT(nfl_game_result_header),0),FALSE),"error")</f>
        <v>2018_04_HOU@IND</v>
      </c>
      <c r="D3349" s="23" t="str">
        <f ca="1">IFERROR(IF(ISBLANK(VLOOKUP($B3349,INDIRECT(nfl_game_result),MATCH(D$1,INDIRECT(nfl_game_result_header),0),FALSE)),"",VLOOKUP($B3349,INDIRECT(nfl_game_result),MATCH(D$1,INDIRECT(nfl_game_result_header),0),FALSE)),"error")</f>
        <v/>
      </c>
      <c r="E3349" s="23" t="str">
        <f ca="1">IFERROR(IF(ISBLANK(VLOOKUP($B3349,INDIRECT(nfl_game_result),MATCH(E$1,INDIRECT(nfl_game_result_header),0),FALSE)),"",VLOOKUP($B3349,INDIRECT(nfl_game_result),MATCH(E$1,INDIRECT(nfl_game_result_header),0),FALSE)),"error")</f>
        <v/>
      </c>
      <c r="F3349" s="23" t="str">
        <f ca="1">IFERROR(IF(ISBLANK(VLOOKUP($B3349,INDIRECT(nfl_game_result),MATCH(F$1,INDIRECT(nfl_game_result_header),0),FALSE)),"",VLOOKUP($B3349,INDIRECT(nfl_game_result),MATCH(F$1,INDIRECT(nfl_game_result_header),0),FALSE)),"error")</f>
        <v/>
      </c>
      <c r="G3349" s="23" t="str">
        <f ca="1">IFERROR(IF(ISBLANK(VLOOKUP($B3349,INDIRECT(nfl_game_result),MATCH(G$1,INDIRECT(nfl_game_result_header),0),FALSE)),"",VLOOKUP($B3349,INDIRECT(nfl_game_result),MATCH(G$1,INDIRECT(nfl_game_result_header),0),FALSE)),"error")</f>
        <v/>
      </c>
      <c r="H3349" s="23" t="str">
        <f ca="1">IFERROR(IF(ISBLANK(VLOOKUP($B3349,INDIRECT(nfl_game_result),MATCH(H$1,INDIRECT(nfl_game_result_header),0),FALSE)),"",VLOOKUP($B3349,INDIRECT(nfl_game_result),MATCH(H$1,INDIRECT(nfl_game_result_header),0),FALSE)),"error")</f>
        <v/>
      </c>
      <c r="I3349" s="23" t="str">
        <f ca="1">IFERROR(IF(ISBLANK(VLOOKUP($B3349,INDIRECT(nfl_game_result),MATCH(I$1,INDIRECT(nfl_game_result_header),0),FALSE)),"",VLOOKUP($B3349,INDIRECT(nfl_game_result),MATCH(I$1,INDIRECT(nfl_game_result_header),0),FALSE)),"error")</f>
        <v/>
      </c>
      <c r="J3349" s="23" t="str">
        <f ca="1">IFERROR(IF(ISBLANK(VLOOKUP($B3349,INDIRECT(nfl_game_result),MATCH(J$1,INDIRECT(nfl_game_result_header),0),FALSE)),"",VLOOKUP($B3349,INDIRECT(nfl_game_result),MATCH(J$1,INDIRECT(nfl_game_result_header),0),FALSE)),"error")</f>
        <v/>
      </c>
      <c r="K3349" s="23" t="str">
        <f ca="1">IFERROR(IF(ISBLANK(VLOOKUP($B3349,INDIRECT(nfl_game_result),MATCH(K$1,INDIRECT(nfl_game_result_header),0),FALSE)),"",VLOOKUP($B3349,INDIRECT(nfl_game_result),MATCH(K$1,INDIRECT(nfl_game_result_header),0),FALSE)),"error")</f>
        <v/>
      </c>
      <c r="L3349" s="23" t="str">
        <f ca="1">IFERROR(IF(ISBLANK(VLOOKUP($B3349,INDIRECT(nfl_game_result),MATCH(L$1,INDIRECT(nfl_game_result_header),0),FALSE)),"",VLOOKUP($B3349,INDIRECT(nfl_game_result),MATCH(L$1,INDIRECT(nfl_game_result_header),0),FALSE)),"error")</f>
        <v/>
      </c>
      <c r="M3349" s="23" t="s">
        <v>16</v>
      </c>
      <c r="V3349" s="23" t="s">
        <v>416</v>
      </c>
      <c r="W3349" s="23">
        <f ca="1">VALUE(LEFT(C3349, 4))</f>
        <v>2018</v>
      </c>
      <c r="X3349" s="23">
        <f ca="1">VALUE(MID(C3349,6,FIND("_",C3349,6)-6))</f>
        <v>4</v>
      </c>
      <c r="Y3349" s="23" t="str">
        <f ca="1">IF(NOT(OR(ISBLANK(D3349),ISBLANK(E3349),D3349="",E3349="")),D3349-E3349,"")</f>
        <v/>
      </c>
      <c r="Z3349" s="23" t="str">
        <f ca="1">IF(OR(NOT(ISNUMBER(D3349)),ISBLANK(D3349),D3349="",ISBLANK(N3349)),"",ABS(D3349-N3349))</f>
        <v/>
      </c>
      <c r="AA3349" s="23" t="str">
        <f ca="1">IF(OR(ISBLANK(J3349),ISBLANK(O3349),J3349="",O3349=""),"",IF(J3349=O3349,1,0))</f>
        <v/>
      </c>
      <c r="AB3349" s="23" t="str">
        <f ca="1">IF(OR(ISBLANK(K3349),ISBLANK(Q3349),K3349="",Q3349=""),"",IF(K3349=Q3349,1,0))</f>
        <v/>
      </c>
      <c r="AC3349" s="23" t="str">
        <f t="shared" ca="1" si="52"/>
        <v/>
      </c>
    </row>
    <row r="3350" spans="1:29" x14ac:dyDescent="0.25">
      <c r="A3350" s="23">
        <v>3301</v>
      </c>
      <c r="B3350">
        <v>1655</v>
      </c>
      <c r="C3350" s="23" t="str">
        <f ca="1">IFERROR(VLOOKUP($B3350,INDIRECT(nfl_game_result),MATCH(C$1,INDIRECT(nfl_game_result_header),0),FALSE),"error")</f>
        <v>2018_04_TBY@CHI</v>
      </c>
      <c r="D3350" s="23" t="str">
        <f ca="1">IFERROR(IF(ISBLANK(VLOOKUP($B3350,INDIRECT(nfl_game_result),MATCH(D$1,INDIRECT(nfl_game_result_header),0),FALSE)),"",VLOOKUP($B3350,INDIRECT(nfl_game_result),MATCH(D$1,INDIRECT(nfl_game_result_header),0),FALSE)),"error")</f>
        <v/>
      </c>
      <c r="E3350" s="23" t="str">
        <f ca="1">IFERROR(IF(ISBLANK(VLOOKUP($B3350,INDIRECT(nfl_game_result),MATCH(E$1,INDIRECT(nfl_game_result_header),0),FALSE)),"",VLOOKUP($B3350,INDIRECT(nfl_game_result),MATCH(E$1,INDIRECT(nfl_game_result_header),0),FALSE)),"error")</f>
        <v/>
      </c>
      <c r="F3350" s="23" t="str">
        <f ca="1">IFERROR(IF(ISBLANK(VLOOKUP($B3350,INDIRECT(nfl_game_result),MATCH(F$1,INDIRECT(nfl_game_result_header),0),FALSE)),"",VLOOKUP($B3350,INDIRECT(nfl_game_result),MATCH(F$1,INDIRECT(nfl_game_result_header),0),FALSE)),"error")</f>
        <v/>
      </c>
      <c r="G3350" s="23" t="str">
        <f ca="1">IFERROR(IF(ISBLANK(VLOOKUP($B3350,INDIRECT(nfl_game_result),MATCH(G$1,INDIRECT(nfl_game_result_header),0),FALSE)),"",VLOOKUP($B3350,INDIRECT(nfl_game_result),MATCH(G$1,INDIRECT(nfl_game_result_header),0),FALSE)),"error")</f>
        <v/>
      </c>
      <c r="H3350" s="23" t="str">
        <f ca="1">IFERROR(IF(ISBLANK(VLOOKUP($B3350,INDIRECT(nfl_game_result),MATCH(H$1,INDIRECT(nfl_game_result_header),0),FALSE)),"",VLOOKUP($B3350,INDIRECT(nfl_game_result),MATCH(H$1,INDIRECT(nfl_game_result_header),0),FALSE)),"error")</f>
        <v/>
      </c>
      <c r="I3350" s="23" t="str">
        <f ca="1">IFERROR(IF(ISBLANK(VLOOKUP($B3350,INDIRECT(nfl_game_result),MATCH(I$1,INDIRECT(nfl_game_result_header),0),FALSE)),"",VLOOKUP($B3350,INDIRECT(nfl_game_result),MATCH(I$1,INDIRECT(nfl_game_result_header),0),FALSE)),"error")</f>
        <v/>
      </c>
      <c r="J3350" s="23" t="str">
        <f ca="1">IFERROR(IF(ISBLANK(VLOOKUP($B3350,INDIRECT(nfl_game_result),MATCH(J$1,INDIRECT(nfl_game_result_header),0),FALSE)),"",VLOOKUP($B3350,INDIRECT(nfl_game_result),MATCH(J$1,INDIRECT(nfl_game_result_header),0),FALSE)),"error")</f>
        <v/>
      </c>
      <c r="K3350" s="23" t="str">
        <f ca="1">IFERROR(IF(ISBLANK(VLOOKUP($B3350,INDIRECT(nfl_game_result),MATCH(K$1,INDIRECT(nfl_game_result_header),0),FALSE)),"",VLOOKUP($B3350,INDIRECT(nfl_game_result),MATCH(K$1,INDIRECT(nfl_game_result_header),0),FALSE)),"error")</f>
        <v/>
      </c>
      <c r="L3350" s="23" t="str">
        <f ca="1">IFERROR(IF(ISBLANK(VLOOKUP($B3350,INDIRECT(nfl_game_result),MATCH(L$1,INDIRECT(nfl_game_result_header),0),FALSE)),"",VLOOKUP($B3350,INDIRECT(nfl_game_result),MATCH(L$1,INDIRECT(nfl_game_result_header),0),FALSE)),"error")</f>
        <v/>
      </c>
      <c r="M3350" s="23" t="s">
        <v>16</v>
      </c>
      <c r="V3350" s="23" t="s">
        <v>416</v>
      </c>
      <c r="W3350" s="23">
        <f ca="1">VALUE(LEFT(C3350, 4))</f>
        <v>2018</v>
      </c>
      <c r="X3350" s="23">
        <f ca="1">VALUE(MID(C3350,6,FIND("_",C3350,6)-6))</f>
        <v>4</v>
      </c>
      <c r="Y3350" s="23" t="str">
        <f ca="1">IF(NOT(OR(ISBLANK(D3350),ISBLANK(E3350),D3350="",E3350="")),D3350-E3350,"")</f>
        <v/>
      </c>
      <c r="Z3350" s="23" t="str">
        <f ca="1">IF(OR(NOT(ISNUMBER(D3350)),ISBLANK(D3350),D3350="",ISBLANK(N3350)),"",ABS(D3350-N3350))</f>
        <v/>
      </c>
      <c r="AA3350" s="23" t="str">
        <f ca="1">IF(OR(ISBLANK(J3350),ISBLANK(O3350),J3350="",O3350=""),"",IF(J3350=O3350,1,0))</f>
        <v/>
      </c>
      <c r="AB3350" s="23" t="str">
        <f ca="1">IF(OR(ISBLANK(K3350),ISBLANK(Q3350),K3350="",Q3350=""),"",IF(K3350=Q3350,1,0))</f>
        <v/>
      </c>
      <c r="AC3350" s="23" t="str">
        <f t="shared" ca="1" si="52"/>
        <v/>
      </c>
    </row>
    <row r="3351" spans="1:29" x14ac:dyDescent="0.25">
      <c r="A3351" s="23">
        <v>3302</v>
      </c>
      <c r="B3351">
        <v>1656</v>
      </c>
      <c r="C3351" s="23" t="str">
        <f ca="1">IFERROR(VLOOKUP($B3351,INDIRECT(nfl_game_result),MATCH(C$1,INDIRECT(nfl_game_result_header),0),FALSE),"error")</f>
        <v>2018_04_CIN@ATL</v>
      </c>
      <c r="D3351" s="23" t="str">
        <f ca="1">IFERROR(IF(ISBLANK(VLOOKUP($B3351,INDIRECT(nfl_game_result),MATCH(D$1,INDIRECT(nfl_game_result_header),0),FALSE)),"",VLOOKUP($B3351,INDIRECT(nfl_game_result),MATCH(D$1,INDIRECT(nfl_game_result_header),0),FALSE)),"error")</f>
        <v/>
      </c>
      <c r="E3351" s="23" t="str">
        <f ca="1">IFERROR(IF(ISBLANK(VLOOKUP($B3351,INDIRECT(nfl_game_result),MATCH(E$1,INDIRECT(nfl_game_result_header),0),FALSE)),"",VLOOKUP($B3351,INDIRECT(nfl_game_result),MATCH(E$1,INDIRECT(nfl_game_result_header),0),FALSE)),"error")</f>
        <v/>
      </c>
      <c r="F3351" s="23" t="str">
        <f ca="1">IFERROR(IF(ISBLANK(VLOOKUP($B3351,INDIRECT(nfl_game_result),MATCH(F$1,INDIRECT(nfl_game_result_header),0),FALSE)),"",VLOOKUP($B3351,INDIRECT(nfl_game_result),MATCH(F$1,INDIRECT(nfl_game_result_header),0),FALSE)),"error")</f>
        <v/>
      </c>
      <c r="G3351" s="23" t="str">
        <f ca="1">IFERROR(IF(ISBLANK(VLOOKUP($B3351,INDIRECT(nfl_game_result),MATCH(G$1,INDIRECT(nfl_game_result_header),0),FALSE)),"",VLOOKUP($B3351,INDIRECT(nfl_game_result),MATCH(G$1,INDIRECT(nfl_game_result_header),0),FALSE)),"error")</f>
        <v/>
      </c>
      <c r="H3351" s="23" t="str">
        <f ca="1">IFERROR(IF(ISBLANK(VLOOKUP($B3351,INDIRECT(nfl_game_result),MATCH(H$1,INDIRECT(nfl_game_result_header),0),FALSE)),"",VLOOKUP($B3351,INDIRECT(nfl_game_result),MATCH(H$1,INDIRECT(nfl_game_result_header),0),FALSE)),"error")</f>
        <v/>
      </c>
      <c r="I3351" s="23" t="str">
        <f ca="1">IFERROR(IF(ISBLANK(VLOOKUP($B3351,INDIRECT(nfl_game_result),MATCH(I$1,INDIRECT(nfl_game_result_header),0),FALSE)),"",VLOOKUP($B3351,INDIRECT(nfl_game_result),MATCH(I$1,INDIRECT(nfl_game_result_header),0),FALSE)),"error")</f>
        <v/>
      </c>
      <c r="J3351" s="23" t="str">
        <f ca="1">IFERROR(IF(ISBLANK(VLOOKUP($B3351,INDIRECT(nfl_game_result),MATCH(J$1,INDIRECT(nfl_game_result_header),0),FALSE)),"",VLOOKUP($B3351,INDIRECT(nfl_game_result),MATCH(J$1,INDIRECT(nfl_game_result_header),0),FALSE)),"error")</f>
        <v/>
      </c>
      <c r="K3351" s="23" t="str">
        <f ca="1">IFERROR(IF(ISBLANK(VLOOKUP($B3351,INDIRECT(nfl_game_result),MATCH(K$1,INDIRECT(nfl_game_result_header),0),FALSE)),"",VLOOKUP($B3351,INDIRECT(nfl_game_result),MATCH(K$1,INDIRECT(nfl_game_result_header),0),FALSE)),"error")</f>
        <v/>
      </c>
      <c r="L3351" s="23" t="str">
        <f ca="1">IFERROR(IF(ISBLANK(VLOOKUP($B3351,INDIRECT(nfl_game_result),MATCH(L$1,INDIRECT(nfl_game_result_header),0),FALSE)),"",VLOOKUP($B3351,INDIRECT(nfl_game_result),MATCH(L$1,INDIRECT(nfl_game_result_header),0),FALSE)),"error")</f>
        <v/>
      </c>
      <c r="M3351" s="23" t="s">
        <v>16</v>
      </c>
      <c r="V3351" s="23" t="s">
        <v>416</v>
      </c>
      <c r="W3351" s="23">
        <f ca="1">VALUE(LEFT(C3351, 4))</f>
        <v>2018</v>
      </c>
      <c r="X3351" s="23">
        <f ca="1">VALUE(MID(C3351,6,FIND("_",C3351,6)-6))</f>
        <v>4</v>
      </c>
      <c r="Y3351" s="23" t="str">
        <f ca="1">IF(NOT(OR(ISBLANK(D3351),ISBLANK(E3351),D3351="",E3351="")),D3351-E3351,"")</f>
        <v/>
      </c>
      <c r="Z3351" s="23" t="str">
        <f ca="1">IF(OR(NOT(ISNUMBER(D3351)),ISBLANK(D3351),D3351="",ISBLANK(N3351)),"",ABS(D3351-N3351))</f>
        <v/>
      </c>
      <c r="AA3351" s="23" t="str">
        <f ca="1">IF(OR(ISBLANK(J3351),ISBLANK(O3351),J3351="",O3351=""),"",IF(J3351=O3351,1,0))</f>
        <v/>
      </c>
      <c r="AB3351" s="23" t="str">
        <f ca="1">IF(OR(ISBLANK(K3351),ISBLANK(Q3351),K3351="",Q3351=""),"",IF(K3351=Q3351,1,0))</f>
        <v/>
      </c>
      <c r="AC3351" s="23" t="str">
        <f t="shared" ca="1" si="52"/>
        <v/>
      </c>
    </row>
    <row r="3352" spans="1:29" x14ac:dyDescent="0.25">
      <c r="A3352" s="23">
        <v>3303</v>
      </c>
      <c r="B3352">
        <v>1657</v>
      </c>
      <c r="C3352" s="23" t="str">
        <f ca="1">IFERROR(VLOOKUP($B3352,INDIRECT(nfl_game_result),MATCH(C$1,INDIRECT(nfl_game_result_header),0),FALSE),"error")</f>
        <v>2018_04_NYJ@JAX</v>
      </c>
      <c r="D3352" s="23" t="str">
        <f ca="1">IFERROR(IF(ISBLANK(VLOOKUP($B3352,INDIRECT(nfl_game_result),MATCH(D$1,INDIRECT(nfl_game_result_header),0),FALSE)),"",VLOOKUP($B3352,INDIRECT(nfl_game_result),MATCH(D$1,INDIRECT(nfl_game_result_header),0),FALSE)),"error")</f>
        <v/>
      </c>
      <c r="E3352" s="23" t="str">
        <f ca="1">IFERROR(IF(ISBLANK(VLOOKUP($B3352,INDIRECT(nfl_game_result),MATCH(E$1,INDIRECT(nfl_game_result_header),0),FALSE)),"",VLOOKUP($B3352,INDIRECT(nfl_game_result),MATCH(E$1,INDIRECT(nfl_game_result_header),0),FALSE)),"error")</f>
        <v/>
      </c>
      <c r="F3352" s="23" t="str">
        <f ca="1">IFERROR(IF(ISBLANK(VLOOKUP($B3352,INDIRECT(nfl_game_result),MATCH(F$1,INDIRECT(nfl_game_result_header),0),FALSE)),"",VLOOKUP($B3352,INDIRECT(nfl_game_result),MATCH(F$1,INDIRECT(nfl_game_result_header),0),FALSE)),"error")</f>
        <v/>
      </c>
      <c r="G3352" s="23" t="str">
        <f ca="1">IFERROR(IF(ISBLANK(VLOOKUP($B3352,INDIRECT(nfl_game_result),MATCH(G$1,INDIRECT(nfl_game_result_header),0),FALSE)),"",VLOOKUP($B3352,INDIRECT(nfl_game_result),MATCH(G$1,INDIRECT(nfl_game_result_header),0),FALSE)),"error")</f>
        <v/>
      </c>
      <c r="H3352" s="23" t="str">
        <f ca="1">IFERROR(IF(ISBLANK(VLOOKUP($B3352,INDIRECT(nfl_game_result),MATCH(H$1,INDIRECT(nfl_game_result_header),0),FALSE)),"",VLOOKUP($B3352,INDIRECT(nfl_game_result),MATCH(H$1,INDIRECT(nfl_game_result_header),0),FALSE)),"error")</f>
        <v/>
      </c>
      <c r="I3352" s="23" t="str">
        <f ca="1">IFERROR(IF(ISBLANK(VLOOKUP($B3352,INDIRECT(nfl_game_result),MATCH(I$1,INDIRECT(nfl_game_result_header),0),FALSE)),"",VLOOKUP($B3352,INDIRECT(nfl_game_result),MATCH(I$1,INDIRECT(nfl_game_result_header),0),FALSE)),"error")</f>
        <v/>
      </c>
      <c r="J3352" s="23" t="str">
        <f ca="1">IFERROR(IF(ISBLANK(VLOOKUP($B3352,INDIRECT(nfl_game_result),MATCH(J$1,INDIRECT(nfl_game_result_header),0),FALSE)),"",VLOOKUP($B3352,INDIRECT(nfl_game_result),MATCH(J$1,INDIRECT(nfl_game_result_header),0),FALSE)),"error")</f>
        <v/>
      </c>
      <c r="K3352" s="23" t="str">
        <f ca="1">IFERROR(IF(ISBLANK(VLOOKUP($B3352,INDIRECT(nfl_game_result),MATCH(K$1,INDIRECT(nfl_game_result_header),0),FALSE)),"",VLOOKUP($B3352,INDIRECT(nfl_game_result),MATCH(K$1,INDIRECT(nfl_game_result_header),0),FALSE)),"error")</f>
        <v/>
      </c>
      <c r="L3352" s="23" t="str">
        <f ca="1">IFERROR(IF(ISBLANK(VLOOKUP($B3352,INDIRECT(nfl_game_result),MATCH(L$1,INDIRECT(nfl_game_result_header),0),FALSE)),"",VLOOKUP($B3352,INDIRECT(nfl_game_result),MATCH(L$1,INDIRECT(nfl_game_result_header),0),FALSE)),"error")</f>
        <v/>
      </c>
      <c r="M3352" s="23" t="s">
        <v>16</v>
      </c>
      <c r="V3352" s="23" t="s">
        <v>416</v>
      </c>
      <c r="W3352" s="23">
        <f ca="1">VALUE(LEFT(C3352, 4))</f>
        <v>2018</v>
      </c>
      <c r="X3352" s="23">
        <f ca="1">VALUE(MID(C3352,6,FIND("_",C3352,6)-6))</f>
        <v>4</v>
      </c>
      <c r="Y3352" s="23" t="str">
        <f ca="1">IF(NOT(OR(ISBLANK(D3352),ISBLANK(E3352),D3352="",E3352="")),D3352-E3352,"")</f>
        <v/>
      </c>
      <c r="Z3352" s="23" t="str">
        <f ca="1">IF(OR(NOT(ISNUMBER(D3352)),ISBLANK(D3352),D3352="",ISBLANK(N3352)),"",ABS(D3352-N3352))</f>
        <v/>
      </c>
      <c r="AA3352" s="23" t="str">
        <f ca="1">IF(OR(ISBLANK(J3352),ISBLANK(O3352),J3352="",O3352=""),"",IF(J3352=O3352,1,0))</f>
        <v/>
      </c>
      <c r="AB3352" s="23" t="str">
        <f ca="1">IF(OR(ISBLANK(K3352),ISBLANK(Q3352),K3352="",Q3352=""),"",IF(K3352=Q3352,1,0))</f>
        <v/>
      </c>
      <c r="AC3352" s="23" t="str">
        <f t="shared" ca="1" si="52"/>
        <v/>
      </c>
    </row>
    <row r="3353" spans="1:29" x14ac:dyDescent="0.25">
      <c r="A3353" s="23">
        <v>3304</v>
      </c>
      <c r="B3353">
        <v>1658</v>
      </c>
      <c r="C3353" s="23" t="str">
        <f ca="1">IFERROR(VLOOKUP($B3353,INDIRECT(nfl_game_result),MATCH(C$1,INDIRECT(nfl_game_result_header),0),FALSE),"error")</f>
        <v>2018_04_PHI@TEN</v>
      </c>
      <c r="D3353" s="23" t="str">
        <f ca="1">IFERROR(IF(ISBLANK(VLOOKUP($B3353,INDIRECT(nfl_game_result),MATCH(D$1,INDIRECT(nfl_game_result_header),0),FALSE)),"",VLOOKUP($B3353,INDIRECT(nfl_game_result),MATCH(D$1,INDIRECT(nfl_game_result_header),0),FALSE)),"error")</f>
        <v/>
      </c>
      <c r="E3353" s="23" t="str">
        <f ca="1">IFERROR(IF(ISBLANK(VLOOKUP($B3353,INDIRECT(nfl_game_result),MATCH(E$1,INDIRECT(nfl_game_result_header),0),FALSE)),"",VLOOKUP($B3353,INDIRECT(nfl_game_result),MATCH(E$1,INDIRECT(nfl_game_result_header),0),FALSE)),"error")</f>
        <v/>
      </c>
      <c r="F3353" s="23" t="str">
        <f ca="1">IFERROR(IF(ISBLANK(VLOOKUP($B3353,INDIRECT(nfl_game_result),MATCH(F$1,INDIRECT(nfl_game_result_header),0),FALSE)),"",VLOOKUP($B3353,INDIRECT(nfl_game_result),MATCH(F$1,INDIRECT(nfl_game_result_header),0),FALSE)),"error")</f>
        <v/>
      </c>
      <c r="G3353" s="23" t="str">
        <f ca="1">IFERROR(IF(ISBLANK(VLOOKUP($B3353,INDIRECT(nfl_game_result),MATCH(G$1,INDIRECT(nfl_game_result_header),0),FALSE)),"",VLOOKUP($B3353,INDIRECT(nfl_game_result),MATCH(G$1,INDIRECT(nfl_game_result_header),0),FALSE)),"error")</f>
        <v/>
      </c>
      <c r="H3353" s="23" t="str">
        <f ca="1">IFERROR(IF(ISBLANK(VLOOKUP($B3353,INDIRECT(nfl_game_result),MATCH(H$1,INDIRECT(nfl_game_result_header),0),FALSE)),"",VLOOKUP($B3353,INDIRECT(nfl_game_result),MATCH(H$1,INDIRECT(nfl_game_result_header),0),FALSE)),"error")</f>
        <v/>
      </c>
      <c r="I3353" s="23" t="str">
        <f ca="1">IFERROR(IF(ISBLANK(VLOOKUP($B3353,INDIRECT(nfl_game_result),MATCH(I$1,INDIRECT(nfl_game_result_header),0),FALSE)),"",VLOOKUP($B3353,INDIRECT(nfl_game_result),MATCH(I$1,INDIRECT(nfl_game_result_header),0),FALSE)),"error")</f>
        <v/>
      </c>
      <c r="J3353" s="23" t="str">
        <f ca="1">IFERROR(IF(ISBLANK(VLOOKUP($B3353,INDIRECT(nfl_game_result),MATCH(J$1,INDIRECT(nfl_game_result_header),0),FALSE)),"",VLOOKUP($B3353,INDIRECT(nfl_game_result),MATCH(J$1,INDIRECT(nfl_game_result_header),0),FALSE)),"error")</f>
        <v/>
      </c>
      <c r="K3353" s="23" t="str">
        <f ca="1">IFERROR(IF(ISBLANK(VLOOKUP($B3353,INDIRECT(nfl_game_result),MATCH(K$1,INDIRECT(nfl_game_result_header),0),FALSE)),"",VLOOKUP($B3353,INDIRECT(nfl_game_result),MATCH(K$1,INDIRECT(nfl_game_result_header),0),FALSE)),"error")</f>
        <v/>
      </c>
      <c r="L3353" s="23" t="str">
        <f ca="1">IFERROR(IF(ISBLANK(VLOOKUP($B3353,INDIRECT(nfl_game_result),MATCH(L$1,INDIRECT(nfl_game_result_header),0),FALSE)),"",VLOOKUP($B3353,INDIRECT(nfl_game_result),MATCH(L$1,INDIRECT(nfl_game_result_header),0),FALSE)),"error")</f>
        <v/>
      </c>
      <c r="M3353" s="23" t="s">
        <v>16</v>
      </c>
      <c r="V3353" s="23" t="s">
        <v>416</v>
      </c>
      <c r="W3353" s="23">
        <f ca="1">VALUE(LEFT(C3353, 4))</f>
        <v>2018</v>
      </c>
      <c r="X3353" s="23">
        <f ca="1">VALUE(MID(C3353,6,FIND("_",C3353,6)-6))</f>
        <v>4</v>
      </c>
      <c r="Y3353" s="23" t="str">
        <f ca="1">IF(NOT(OR(ISBLANK(D3353),ISBLANK(E3353),D3353="",E3353="")),D3353-E3353,"")</f>
        <v/>
      </c>
      <c r="Z3353" s="23" t="str">
        <f ca="1">IF(OR(NOT(ISNUMBER(D3353)),ISBLANK(D3353),D3353="",ISBLANK(N3353)),"",ABS(D3353-N3353))</f>
        <v/>
      </c>
      <c r="AA3353" s="23" t="str">
        <f ca="1">IF(OR(ISBLANK(J3353),ISBLANK(O3353),J3353="",O3353=""),"",IF(J3353=O3353,1,0))</f>
        <v/>
      </c>
      <c r="AB3353" s="23" t="str">
        <f ca="1">IF(OR(ISBLANK(K3353),ISBLANK(Q3353),K3353="",Q3353=""),"",IF(K3353=Q3353,1,0))</f>
        <v/>
      </c>
      <c r="AC3353" s="23" t="str">
        <f t="shared" ca="1" si="52"/>
        <v/>
      </c>
    </row>
    <row r="3354" spans="1:29" x14ac:dyDescent="0.25">
      <c r="A3354" s="23">
        <v>3305</v>
      </c>
      <c r="B3354">
        <v>1659</v>
      </c>
      <c r="C3354" s="23" t="str">
        <f ca="1">IFERROR(VLOOKUP($B3354,INDIRECT(nfl_game_result),MATCH(C$1,INDIRECT(nfl_game_result_header),0),FALSE),"error")</f>
        <v>2018_04_MIA@NWE</v>
      </c>
      <c r="D3354" s="23" t="str">
        <f ca="1">IFERROR(IF(ISBLANK(VLOOKUP($B3354,INDIRECT(nfl_game_result),MATCH(D$1,INDIRECT(nfl_game_result_header),0),FALSE)),"",VLOOKUP($B3354,INDIRECT(nfl_game_result),MATCH(D$1,INDIRECT(nfl_game_result_header),0),FALSE)),"error")</f>
        <v/>
      </c>
      <c r="E3354" s="23" t="str">
        <f ca="1">IFERROR(IF(ISBLANK(VLOOKUP($B3354,INDIRECT(nfl_game_result),MATCH(E$1,INDIRECT(nfl_game_result_header),0),FALSE)),"",VLOOKUP($B3354,INDIRECT(nfl_game_result),MATCH(E$1,INDIRECT(nfl_game_result_header),0),FALSE)),"error")</f>
        <v/>
      </c>
      <c r="F3354" s="23" t="str">
        <f ca="1">IFERROR(IF(ISBLANK(VLOOKUP($B3354,INDIRECT(nfl_game_result),MATCH(F$1,INDIRECT(nfl_game_result_header),0),FALSE)),"",VLOOKUP($B3354,INDIRECT(nfl_game_result),MATCH(F$1,INDIRECT(nfl_game_result_header),0),FALSE)),"error")</f>
        <v/>
      </c>
      <c r="G3354" s="23" t="str">
        <f ca="1">IFERROR(IF(ISBLANK(VLOOKUP($B3354,INDIRECT(nfl_game_result),MATCH(G$1,INDIRECT(nfl_game_result_header),0),FALSE)),"",VLOOKUP($B3354,INDIRECT(nfl_game_result),MATCH(G$1,INDIRECT(nfl_game_result_header),0),FALSE)),"error")</f>
        <v/>
      </c>
      <c r="H3354" s="23" t="str">
        <f ca="1">IFERROR(IF(ISBLANK(VLOOKUP($B3354,INDIRECT(nfl_game_result),MATCH(H$1,INDIRECT(nfl_game_result_header),0),FALSE)),"",VLOOKUP($B3354,INDIRECT(nfl_game_result),MATCH(H$1,INDIRECT(nfl_game_result_header),0),FALSE)),"error")</f>
        <v/>
      </c>
      <c r="I3354" s="23" t="str">
        <f ca="1">IFERROR(IF(ISBLANK(VLOOKUP($B3354,INDIRECT(nfl_game_result),MATCH(I$1,INDIRECT(nfl_game_result_header),0),FALSE)),"",VLOOKUP($B3354,INDIRECT(nfl_game_result),MATCH(I$1,INDIRECT(nfl_game_result_header),0),FALSE)),"error")</f>
        <v/>
      </c>
      <c r="J3354" s="23" t="str">
        <f ca="1">IFERROR(IF(ISBLANK(VLOOKUP($B3354,INDIRECT(nfl_game_result),MATCH(J$1,INDIRECT(nfl_game_result_header),0),FALSE)),"",VLOOKUP($B3354,INDIRECT(nfl_game_result),MATCH(J$1,INDIRECT(nfl_game_result_header),0),FALSE)),"error")</f>
        <v/>
      </c>
      <c r="K3354" s="23" t="str">
        <f ca="1">IFERROR(IF(ISBLANK(VLOOKUP($B3354,INDIRECT(nfl_game_result),MATCH(K$1,INDIRECT(nfl_game_result_header),0),FALSE)),"",VLOOKUP($B3354,INDIRECT(nfl_game_result),MATCH(K$1,INDIRECT(nfl_game_result_header),0),FALSE)),"error")</f>
        <v/>
      </c>
      <c r="L3354" s="23" t="str">
        <f ca="1">IFERROR(IF(ISBLANK(VLOOKUP($B3354,INDIRECT(nfl_game_result),MATCH(L$1,INDIRECT(nfl_game_result_header),0),FALSE)),"",VLOOKUP($B3354,INDIRECT(nfl_game_result),MATCH(L$1,INDIRECT(nfl_game_result_header),0),FALSE)),"error")</f>
        <v/>
      </c>
      <c r="M3354" s="23" t="s">
        <v>16</v>
      </c>
      <c r="V3354" s="23" t="s">
        <v>416</v>
      </c>
      <c r="W3354" s="23">
        <f ca="1">VALUE(LEFT(C3354, 4))</f>
        <v>2018</v>
      </c>
      <c r="X3354" s="23">
        <f ca="1">VALUE(MID(C3354,6,FIND("_",C3354,6)-6))</f>
        <v>4</v>
      </c>
      <c r="Y3354" s="23" t="str">
        <f ca="1">IF(NOT(OR(ISBLANK(D3354),ISBLANK(E3354),D3354="",E3354="")),D3354-E3354,"")</f>
        <v/>
      </c>
      <c r="Z3354" s="23" t="str">
        <f ca="1">IF(OR(NOT(ISNUMBER(D3354)),ISBLANK(D3354),D3354="",ISBLANK(N3354)),"",ABS(D3354-N3354))</f>
        <v/>
      </c>
      <c r="AA3354" s="23" t="str">
        <f ca="1">IF(OR(ISBLANK(J3354),ISBLANK(O3354),J3354="",O3354=""),"",IF(J3354=O3354,1,0))</f>
        <v/>
      </c>
      <c r="AB3354" s="23" t="str">
        <f ca="1">IF(OR(ISBLANK(K3354),ISBLANK(Q3354),K3354="",Q3354=""),"",IF(K3354=Q3354,1,0))</f>
        <v/>
      </c>
      <c r="AC3354" s="23" t="str">
        <f t="shared" ca="1" si="52"/>
        <v/>
      </c>
    </row>
    <row r="3355" spans="1:29" x14ac:dyDescent="0.25">
      <c r="A3355" s="23">
        <v>3306</v>
      </c>
      <c r="B3355">
        <v>1660</v>
      </c>
      <c r="C3355" s="23" t="str">
        <f ca="1">IFERROR(VLOOKUP($B3355,INDIRECT(nfl_game_result),MATCH(C$1,INDIRECT(nfl_game_result_header),0),FALSE),"error")</f>
        <v>2018_04_SEA@ARI</v>
      </c>
      <c r="D3355" s="23" t="str">
        <f ca="1">IFERROR(IF(ISBLANK(VLOOKUP($B3355,INDIRECT(nfl_game_result),MATCH(D$1,INDIRECT(nfl_game_result_header),0),FALSE)),"",VLOOKUP($B3355,INDIRECT(nfl_game_result),MATCH(D$1,INDIRECT(nfl_game_result_header),0),FALSE)),"error")</f>
        <v/>
      </c>
      <c r="E3355" s="23" t="str">
        <f ca="1">IFERROR(IF(ISBLANK(VLOOKUP($B3355,INDIRECT(nfl_game_result),MATCH(E$1,INDIRECT(nfl_game_result_header),0),FALSE)),"",VLOOKUP($B3355,INDIRECT(nfl_game_result),MATCH(E$1,INDIRECT(nfl_game_result_header),0),FALSE)),"error")</f>
        <v/>
      </c>
      <c r="F3355" s="23" t="str">
        <f ca="1">IFERROR(IF(ISBLANK(VLOOKUP($B3355,INDIRECT(nfl_game_result),MATCH(F$1,INDIRECT(nfl_game_result_header),0),FALSE)),"",VLOOKUP($B3355,INDIRECT(nfl_game_result),MATCH(F$1,INDIRECT(nfl_game_result_header),0),FALSE)),"error")</f>
        <v/>
      </c>
      <c r="G3355" s="23" t="str">
        <f ca="1">IFERROR(IF(ISBLANK(VLOOKUP($B3355,INDIRECT(nfl_game_result),MATCH(G$1,INDIRECT(nfl_game_result_header),0),FALSE)),"",VLOOKUP($B3355,INDIRECT(nfl_game_result),MATCH(G$1,INDIRECT(nfl_game_result_header),0),FALSE)),"error")</f>
        <v/>
      </c>
      <c r="H3355" s="23" t="str">
        <f ca="1">IFERROR(IF(ISBLANK(VLOOKUP($B3355,INDIRECT(nfl_game_result),MATCH(H$1,INDIRECT(nfl_game_result_header),0),FALSE)),"",VLOOKUP($B3355,INDIRECT(nfl_game_result),MATCH(H$1,INDIRECT(nfl_game_result_header),0),FALSE)),"error")</f>
        <v/>
      </c>
      <c r="I3355" s="23" t="str">
        <f ca="1">IFERROR(IF(ISBLANK(VLOOKUP($B3355,INDIRECT(nfl_game_result),MATCH(I$1,INDIRECT(nfl_game_result_header),0),FALSE)),"",VLOOKUP($B3355,INDIRECT(nfl_game_result),MATCH(I$1,INDIRECT(nfl_game_result_header),0),FALSE)),"error")</f>
        <v/>
      </c>
      <c r="J3355" s="23" t="str">
        <f ca="1">IFERROR(IF(ISBLANK(VLOOKUP($B3355,INDIRECT(nfl_game_result),MATCH(J$1,INDIRECT(nfl_game_result_header),0),FALSE)),"",VLOOKUP($B3355,INDIRECT(nfl_game_result),MATCH(J$1,INDIRECT(nfl_game_result_header),0),FALSE)),"error")</f>
        <v/>
      </c>
      <c r="K3355" s="23" t="str">
        <f ca="1">IFERROR(IF(ISBLANK(VLOOKUP($B3355,INDIRECT(nfl_game_result),MATCH(K$1,INDIRECT(nfl_game_result_header),0),FALSE)),"",VLOOKUP($B3355,INDIRECT(nfl_game_result),MATCH(K$1,INDIRECT(nfl_game_result_header),0),FALSE)),"error")</f>
        <v/>
      </c>
      <c r="L3355" s="23" t="str">
        <f ca="1">IFERROR(IF(ISBLANK(VLOOKUP($B3355,INDIRECT(nfl_game_result),MATCH(L$1,INDIRECT(nfl_game_result_header),0),FALSE)),"",VLOOKUP($B3355,INDIRECT(nfl_game_result),MATCH(L$1,INDIRECT(nfl_game_result_header),0),FALSE)),"error")</f>
        <v/>
      </c>
      <c r="M3355" s="23" t="s">
        <v>16</v>
      </c>
      <c r="V3355" s="23" t="s">
        <v>416</v>
      </c>
      <c r="W3355" s="23">
        <f ca="1">VALUE(LEFT(C3355, 4))</f>
        <v>2018</v>
      </c>
      <c r="X3355" s="23">
        <f ca="1">VALUE(MID(C3355,6,FIND("_",C3355,6)-6))</f>
        <v>4</v>
      </c>
      <c r="Y3355" s="23" t="str">
        <f ca="1">IF(NOT(OR(ISBLANK(D3355),ISBLANK(E3355),D3355="",E3355="")),D3355-E3355,"")</f>
        <v/>
      </c>
      <c r="Z3355" s="23" t="str">
        <f ca="1">IF(OR(NOT(ISNUMBER(D3355)),ISBLANK(D3355),D3355="",ISBLANK(N3355)),"",ABS(D3355-N3355))</f>
        <v/>
      </c>
      <c r="AA3355" s="23" t="str">
        <f ca="1">IF(OR(ISBLANK(J3355),ISBLANK(O3355),J3355="",O3355=""),"",IF(J3355=O3355,1,0))</f>
        <v/>
      </c>
      <c r="AB3355" s="23" t="str">
        <f ca="1">IF(OR(ISBLANK(K3355),ISBLANK(Q3355),K3355="",Q3355=""),"",IF(K3355=Q3355,1,0))</f>
        <v/>
      </c>
      <c r="AC3355" s="23" t="str">
        <f t="shared" ca="1" si="52"/>
        <v/>
      </c>
    </row>
    <row r="3356" spans="1:29" x14ac:dyDescent="0.25">
      <c r="A3356" s="23">
        <v>3307</v>
      </c>
      <c r="B3356">
        <v>1661</v>
      </c>
      <c r="C3356" s="23" t="str">
        <f ca="1">IFERROR(VLOOKUP($B3356,INDIRECT(nfl_game_result),MATCH(C$1,INDIRECT(nfl_game_result_header),0),FALSE),"error")</f>
        <v>2018_04_CLE@OAK</v>
      </c>
      <c r="D3356" s="23" t="str">
        <f ca="1">IFERROR(IF(ISBLANK(VLOOKUP($B3356,INDIRECT(nfl_game_result),MATCH(D$1,INDIRECT(nfl_game_result_header),0),FALSE)),"",VLOOKUP($B3356,INDIRECT(nfl_game_result),MATCH(D$1,INDIRECT(nfl_game_result_header),0),FALSE)),"error")</f>
        <v/>
      </c>
      <c r="E3356" s="23" t="str">
        <f ca="1">IFERROR(IF(ISBLANK(VLOOKUP($B3356,INDIRECT(nfl_game_result),MATCH(E$1,INDIRECT(nfl_game_result_header),0),FALSE)),"",VLOOKUP($B3356,INDIRECT(nfl_game_result),MATCH(E$1,INDIRECT(nfl_game_result_header),0),FALSE)),"error")</f>
        <v/>
      </c>
      <c r="F3356" s="23" t="str">
        <f ca="1">IFERROR(IF(ISBLANK(VLOOKUP($B3356,INDIRECT(nfl_game_result),MATCH(F$1,INDIRECT(nfl_game_result_header),0),FALSE)),"",VLOOKUP($B3356,INDIRECT(nfl_game_result),MATCH(F$1,INDIRECT(nfl_game_result_header),0),FALSE)),"error")</f>
        <v/>
      </c>
      <c r="G3356" s="23" t="str">
        <f ca="1">IFERROR(IF(ISBLANK(VLOOKUP($B3356,INDIRECT(nfl_game_result),MATCH(G$1,INDIRECT(nfl_game_result_header),0),FALSE)),"",VLOOKUP($B3356,INDIRECT(nfl_game_result),MATCH(G$1,INDIRECT(nfl_game_result_header),0),FALSE)),"error")</f>
        <v/>
      </c>
      <c r="H3356" s="23" t="str">
        <f ca="1">IFERROR(IF(ISBLANK(VLOOKUP($B3356,INDIRECT(nfl_game_result),MATCH(H$1,INDIRECT(nfl_game_result_header),0),FALSE)),"",VLOOKUP($B3356,INDIRECT(nfl_game_result),MATCH(H$1,INDIRECT(nfl_game_result_header),0),FALSE)),"error")</f>
        <v/>
      </c>
      <c r="I3356" s="23" t="str">
        <f ca="1">IFERROR(IF(ISBLANK(VLOOKUP($B3356,INDIRECT(nfl_game_result),MATCH(I$1,INDIRECT(nfl_game_result_header),0),FALSE)),"",VLOOKUP($B3356,INDIRECT(nfl_game_result),MATCH(I$1,INDIRECT(nfl_game_result_header),0),FALSE)),"error")</f>
        <v/>
      </c>
      <c r="J3356" s="23" t="str">
        <f ca="1">IFERROR(IF(ISBLANK(VLOOKUP($B3356,INDIRECT(nfl_game_result),MATCH(J$1,INDIRECT(nfl_game_result_header),0),FALSE)),"",VLOOKUP($B3356,INDIRECT(nfl_game_result),MATCH(J$1,INDIRECT(nfl_game_result_header),0),FALSE)),"error")</f>
        <v/>
      </c>
      <c r="K3356" s="23" t="str">
        <f ca="1">IFERROR(IF(ISBLANK(VLOOKUP($B3356,INDIRECT(nfl_game_result),MATCH(K$1,INDIRECT(nfl_game_result_header),0),FALSE)),"",VLOOKUP($B3356,INDIRECT(nfl_game_result),MATCH(K$1,INDIRECT(nfl_game_result_header),0),FALSE)),"error")</f>
        <v/>
      </c>
      <c r="L3356" s="23" t="str">
        <f ca="1">IFERROR(IF(ISBLANK(VLOOKUP($B3356,INDIRECT(nfl_game_result),MATCH(L$1,INDIRECT(nfl_game_result_header),0),FALSE)),"",VLOOKUP($B3356,INDIRECT(nfl_game_result),MATCH(L$1,INDIRECT(nfl_game_result_header),0),FALSE)),"error")</f>
        <v/>
      </c>
      <c r="M3356" s="23" t="s">
        <v>16</v>
      </c>
      <c r="V3356" s="23" t="s">
        <v>416</v>
      </c>
      <c r="W3356" s="23">
        <f ca="1">VALUE(LEFT(C3356, 4))</f>
        <v>2018</v>
      </c>
      <c r="X3356" s="23">
        <f ca="1">VALUE(MID(C3356,6,FIND("_",C3356,6)-6))</f>
        <v>4</v>
      </c>
      <c r="Y3356" s="23" t="str">
        <f ca="1">IF(NOT(OR(ISBLANK(D3356),ISBLANK(E3356),D3356="",E3356="")),D3356-E3356,"")</f>
        <v/>
      </c>
      <c r="Z3356" s="23" t="str">
        <f ca="1">IF(OR(NOT(ISNUMBER(D3356)),ISBLANK(D3356),D3356="",ISBLANK(N3356)),"",ABS(D3356-N3356))</f>
        <v/>
      </c>
      <c r="AA3356" s="23" t="str">
        <f ca="1">IF(OR(ISBLANK(J3356),ISBLANK(O3356),J3356="",O3356=""),"",IF(J3356=O3356,1,0))</f>
        <v/>
      </c>
      <c r="AB3356" s="23" t="str">
        <f ca="1">IF(OR(ISBLANK(K3356),ISBLANK(Q3356),K3356="",Q3356=""),"",IF(K3356=Q3356,1,0))</f>
        <v/>
      </c>
      <c r="AC3356" s="23" t="str">
        <f t="shared" ca="1" si="52"/>
        <v/>
      </c>
    </row>
    <row r="3357" spans="1:29" x14ac:dyDescent="0.25">
      <c r="A3357" s="23">
        <v>3308</v>
      </c>
      <c r="B3357">
        <v>1662</v>
      </c>
      <c r="C3357" s="23" t="str">
        <f ca="1">IFERROR(VLOOKUP($B3357,INDIRECT(nfl_game_result),MATCH(C$1,INDIRECT(nfl_game_result_header),0),FALSE),"error")</f>
        <v>2018_04_NOR@NYG</v>
      </c>
      <c r="D3357" s="23" t="str">
        <f ca="1">IFERROR(IF(ISBLANK(VLOOKUP($B3357,INDIRECT(nfl_game_result),MATCH(D$1,INDIRECT(nfl_game_result_header),0),FALSE)),"",VLOOKUP($B3357,INDIRECT(nfl_game_result),MATCH(D$1,INDIRECT(nfl_game_result_header),0),FALSE)),"error")</f>
        <v/>
      </c>
      <c r="E3357" s="23" t="str">
        <f ca="1">IFERROR(IF(ISBLANK(VLOOKUP($B3357,INDIRECT(nfl_game_result),MATCH(E$1,INDIRECT(nfl_game_result_header),0),FALSE)),"",VLOOKUP($B3357,INDIRECT(nfl_game_result),MATCH(E$1,INDIRECT(nfl_game_result_header),0),FALSE)),"error")</f>
        <v/>
      </c>
      <c r="F3357" s="23" t="str">
        <f ca="1">IFERROR(IF(ISBLANK(VLOOKUP($B3357,INDIRECT(nfl_game_result),MATCH(F$1,INDIRECT(nfl_game_result_header),0),FALSE)),"",VLOOKUP($B3357,INDIRECT(nfl_game_result),MATCH(F$1,INDIRECT(nfl_game_result_header),0),FALSE)),"error")</f>
        <v/>
      </c>
      <c r="G3357" s="23" t="str">
        <f ca="1">IFERROR(IF(ISBLANK(VLOOKUP($B3357,INDIRECT(nfl_game_result),MATCH(G$1,INDIRECT(nfl_game_result_header),0),FALSE)),"",VLOOKUP($B3357,INDIRECT(nfl_game_result),MATCH(G$1,INDIRECT(nfl_game_result_header),0),FALSE)),"error")</f>
        <v/>
      </c>
      <c r="H3357" s="23" t="str">
        <f ca="1">IFERROR(IF(ISBLANK(VLOOKUP($B3357,INDIRECT(nfl_game_result),MATCH(H$1,INDIRECT(nfl_game_result_header),0),FALSE)),"",VLOOKUP($B3357,INDIRECT(nfl_game_result),MATCH(H$1,INDIRECT(nfl_game_result_header),0),FALSE)),"error")</f>
        <v/>
      </c>
      <c r="I3357" s="23" t="str">
        <f ca="1">IFERROR(IF(ISBLANK(VLOOKUP($B3357,INDIRECT(nfl_game_result),MATCH(I$1,INDIRECT(nfl_game_result_header),0),FALSE)),"",VLOOKUP($B3357,INDIRECT(nfl_game_result),MATCH(I$1,INDIRECT(nfl_game_result_header),0),FALSE)),"error")</f>
        <v/>
      </c>
      <c r="J3357" s="23" t="str">
        <f ca="1">IFERROR(IF(ISBLANK(VLOOKUP($B3357,INDIRECT(nfl_game_result),MATCH(J$1,INDIRECT(nfl_game_result_header),0),FALSE)),"",VLOOKUP($B3357,INDIRECT(nfl_game_result),MATCH(J$1,INDIRECT(nfl_game_result_header),0),FALSE)),"error")</f>
        <v/>
      </c>
      <c r="K3357" s="23" t="str">
        <f ca="1">IFERROR(IF(ISBLANK(VLOOKUP($B3357,INDIRECT(nfl_game_result),MATCH(K$1,INDIRECT(nfl_game_result_header),0),FALSE)),"",VLOOKUP($B3357,INDIRECT(nfl_game_result),MATCH(K$1,INDIRECT(nfl_game_result_header),0),FALSE)),"error")</f>
        <v/>
      </c>
      <c r="L3357" s="23" t="str">
        <f ca="1">IFERROR(IF(ISBLANK(VLOOKUP($B3357,INDIRECT(nfl_game_result),MATCH(L$1,INDIRECT(nfl_game_result_header),0),FALSE)),"",VLOOKUP($B3357,INDIRECT(nfl_game_result),MATCH(L$1,INDIRECT(nfl_game_result_header),0),FALSE)),"error")</f>
        <v/>
      </c>
      <c r="M3357" s="23" t="s">
        <v>16</v>
      </c>
      <c r="V3357" s="23" t="s">
        <v>416</v>
      </c>
      <c r="W3357" s="23">
        <f ca="1">VALUE(LEFT(C3357, 4))</f>
        <v>2018</v>
      </c>
      <c r="X3357" s="23">
        <f ca="1">VALUE(MID(C3357,6,FIND("_",C3357,6)-6))</f>
        <v>4</v>
      </c>
      <c r="Y3357" s="23" t="str">
        <f ca="1">IF(NOT(OR(ISBLANK(D3357),ISBLANK(E3357),D3357="",E3357="")),D3357-E3357,"")</f>
        <v/>
      </c>
      <c r="Z3357" s="23" t="str">
        <f ca="1">IF(OR(NOT(ISNUMBER(D3357)),ISBLANK(D3357),D3357="",ISBLANK(N3357)),"",ABS(D3357-N3357))</f>
        <v/>
      </c>
      <c r="AA3357" s="23" t="str">
        <f ca="1">IF(OR(ISBLANK(J3357),ISBLANK(O3357),J3357="",O3357=""),"",IF(J3357=O3357,1,0))</f>
        <v/>
      </c>
      <c r="AB3357" s="23" t="str">
        <f ca="1">IF(OR(ISBLANK(K3357),ISBLANK(Q3357),K3357="",Q3357=""),"",IF(K3357=Q3357,1,0))</f>
        <v/>
      </c>
      <c r="AC3357" s="23" t="str">
        <f t="shared" ca="1" si="52"/>
        <v/>
      </c>
    </row>
    <row r="3358" spans="1:29" x14ac:dyDescent="0.25">
      <c r="A3358" s="23">
        <v>3309</v>
      </c>
      <c r="B3358">
        <v>1663</v>
      </c>
      <c r="C3358" s="23" t="str">
        <f ca="1">IFERROR(VLOOKUP($B3358,INDIRECT(nfl_game_result),MATCH(C$1,INDIRECT(nfl_game_result_header),0),FALSE),"error")</f>
        <v>2018_04_SFO@LAC</v>
      </c>
      <c r="D3358" s="23" t="str">
        <f ca="1">IFERROR(IF(ISBLANK(VLOOKUP($B3358,INDIRECT(nfl_game_result),MATCH(D$1,INDIRECT(nfl_game_result_header),0),FALSE)),"",VLOOKUP($B3358,INDIRECT(nfl_game_result),MATCH(D$1,INDIRECT(nfl_game_result_header),0),FALSE)),"error")</f>
        <v/>
      </c>
      <c r="E3358" s="23" t="str">
        <f ca="1">IFERROR(IF(ISBLANK(VLOOKUP($B3358,INDIRECT(nfl_game_result),MATCH(E$1,INDIRECT(nfl_game_result_header),0),FALSE)),"",VLOOKUP($B3358,INDIRECT(nfl_game_result),MATCH(E$1,INDIRECT(nfl_game_result_header),0),FALSE)),"error")</f>
        <v/>
      </c>
      <c r="F3358" s="23" t="str">
        <f ca="1">IFERROR(IF(ISBLANK(VLOOKUP($B3358,INDIRECT(nfl_game_result),MATCH(F$1,INDIRECT(nfl_game_result_header),0),FALSE)),"",VLOOKUP($B3358,INDIRECT(nfl_game_result),MATCH(F$1,INDIRECT(nfl_game_result_header),0),FALSE)),"error")</f>
        <v/>
      </c>
      <c r="G3358" s="23" t="str">
        <f ca="1">IFERROR(IF(ISBLANK(VLOOKUP($B3358,INDIRECT(nfl_game_result),MATCH(G$1,INDIRECT(nfl_game_result_header),0),FALSE)),"",VLOOKUP($B3358,INDIRECT(nfl_game_result),MATCH(G$1,INDIRECT(nfl_game_result_header),0),FALSE)),"error")</f>
        <v/>
      </c>
      <c r="H3358" s="23" t="str">
        <f ca="1">IFERROR(IF(ISBLANK(VLOOKUP($B3358,INDIRECT(nfl_game_result),MATCH(H$1,INDIRECT(nfl_game_result_header),0),FALSE)),"",VLOOKUP($B3358,INDIRECT(nfl_game_result),MATCH(H$1,INDIRECT(nfl_game_result_header),0),FALSE)),"error")</f>
        <v/>
      </c>
      <c r="I3358" s="23" t="str">
        <f ca="1">IFERROR(IF(ISBLANK(VLOOKUP($B3358,INDIRECT(nfl_game_result),MATCH(I$1,INDIRECT(nfl_game_result_header),0),FALSE)),"",VLOOKUP($B3358,INDIRECT(nfl_game_result),MATCH(I$1,INDIRECT(nfl_game_result_header),0),FALSE)),"error")</f>
        <v/>
      </c>
      <c r="J3358" s="23" t="str">
        <f ca="1">IFERROR(IF(ISBLANK(VLOOKUP($B3358,INDIRECT(nfl_game_result),MATCH(J$1,INDIRECT(nfl_game_result_header),0),FALSE)),"",VLOOKUP($B3358,INDIRECT(nfl_game_result),MATCH(J$1,INDIRECT(nfl_game_result_header),0),FALSE)),"error")</f>
        <v/>
      </c>
      <c r="K3358" s="23" t="str">
        <f ca="1">IFERROR(IF(ISBLANK(VLOOKUP($B3358,INDIRECT(nfl_game_result),MATCH(K$1,INDIRECT(nfl_game_result_header),0),FALSE)),"",VLOOKUP($B3358,INDIRECT(nfl_game_result),MATCH(K$1,INDIRECT(nfl_game_result_header),0),FALSE)),"error")</f>
        <v/>
      </c>
      <c r="L3358" s="23" t="str">
        <f ca="1">IFERROR(IF(ISBLANK(VLOOKUP($B3358,INDIRECT(nfl_game_result),MATCH(L$1,INDIRECT(nfl_game_result_header),0),FALSE)),"",VLOOKUP($B3358,INDIRECT(nfl_game_result),MATCH(L$1,INDIRECT(nfl_game_result_header),0),FALSE)),"error")</f>
        <v/>
      </c>
      <c r="M3358" s="23" t="s">
        <v>16</v>
      </c>
      <c r="V3358" s="23" t="s">
        <v>416</v>
      </c>
      <c r="W3358" s="23">
        <f ca="1">VALUE(LEFT(C3358, 4))</f>
        <v>2018</v>
      </c>
      <c r="X3358" s="23">
        <f ca="1">VALUE(MID(C3358,6,FIND("_",C3358,6)-6))</f>
        <v>4</v>
      </c>
      <c r="Y3358" s="23" t="str">
        <f ca="1">IF(NOT(OR(ISBLANK(D3358),ISBLANK(E3358),D3358="",E3358="")),D3358-E3358,"")</f>
        <v/>
      </c>
      <c r="Z3358" s="23" t="str">
        <f ca="1">IF(OR(NOT(ISNUMBER(D3358)),ISBLANK(D3358),D3358="",ISBLANK(N3358)),"",ABS(D3358-N3358))</f>
        <v/>
      </c>
      <c r="AA3358" s="23" t="str">
        <f ca="1">IF(OR(ISBLANK(J3358),ISBLANK(O3358),J3358="",O3358=""),"",IF(J3358=O3358,1,0))</f>
        <v/>
      </c>
      <c r="AB3358" s="23" t="str">
        <f ca="1">IF(OR(ISBLANK(K3358),ISBLANK(Q3358),K3358="",Q3358=""),"",IF(K3358=Q3358,1,0))</f>
        <v/>
      </c>
      <c r="AC3358" s="23" t="str">
        <f t="shared" ca="1" si="52"/>
        <v/>
      </c>
    </row>
    <row r="3359" spans="1:29" x14ac:dyDescent="0.25">
      <c r="A3359" s="23">
        <v>3310</v>
      </c>
      <c r="B3359">
        <v>1664</v>
      </c>
      <c r="C3359" s="23" t="str">
        <f ca="1">IFERROR(VLOOKUP($B3359,INDIRECT(nfl_game_result),MATCH(C$1,INDIRECT(nfl_game_result_header),0),FALSE),"error")</f>
        <v>2018_04_BAL@PIT</v>
      </c>
      <c r="D3359" s="23" t="str">
        <f ca="1">IFERROR(IF(ISBLANK(VLOOKUP($B3359,INDIRECT(nfl_game_result),MATCH(D$1,INDIRECT(nfl_game_result_header),0),FALSE)),"",VLOOKUP($B3359,INDIRECT(nfl_game_result),MATCH(D$1,INDIRECT(nfl_game_result_header),0),FALSE)),"error")</f>
        <v/>
      </c>
      <c r="E3359" s="23" t="str">
        <f ca="1">IFERROR(IF(ISBLANK(VLOOKUP($B3359,INDIRECT(nfl_game_result),MATCH(E$1,INDIRECT(nfl_game_result_header),0),FALSE)),"",VLOOKUP($B3359,INDIRECT(nfl_game_result),MATCH(E$1,INDIRECT(nfl_game_result_header),0),FALSE)),"error")</f>
        <v/>
      </c>
      <c r="F3359" s="23" t="str">
        <f ca="1">IFERROR(IF(ISBLANK(VLOOKUP($B3359,INDIRECT(nfl_game_result),MATCH(F$1,INDIRECT(nfl_game_result_header),0),FALSE)),"",VLOOKUP($B3359,INDIRECT(nfl_game_result),MATCH(F$1,INDIRECT(nfl_game_result_header),0),FALSE)),"error")</f>
        <v/>
      </c>
      <c r="G3359" s="23" t="str">
        <f ca="1">IFERROR(IF(ISBLANK(VLOOKUP($B3359,INDIRECT(nfl_game_result),MATCH(G$1,INDIRECT(nfl_game_result_header),0),FALSE)),"",VLOOKUP($B3359,INDIRECT(nfl_game_result),MATCH(G$1,INDIRECT(nfl_game_result_header),0),FALSE)),"error")</f>
        <v/>
      </c>
      <c r="H3359" s="23" t="str">
        <f ca="1">IFERROR(IF(ISBLANK(VLOOKUP($B3359,INDIRECT(nfl_game_result),MATCH(H$1,INDIRECT(nfl_game_result_header),0),FALSE)),"",VLOOKUP($B3359,INDIRECT(nfl_game_result),MATCH(H$1,INDIRECT(nfl_game_result_header),0),FALSE)),"error")</f>
        <v/>
      </c>
      <c r="I3359" s="23" t="str">
        <f ca="1">IFERROR(IF(ISBLANK(VLOOKUP($B3359,INDIRECT(nfl_game_result),MATCH(I$1,INDIRECT(nfl_game_result_header),0),FALSE)),"",VLOOKUP($B3359,INDIRECT(nfl_game_result),MATCH(I$1,INDIRECT(nfl_game_result_header),0),FALSE)),"error")</f>
        <v/>
      </c>
      <c r="J3359" s="23" t="str">
        <f ca="1">IFERROR(IF(ISBLANK(VLOOKUP($B3359,INDIRECT(nfl_game_result),MATCH(J$1,INDIRECT(nfl_game_result_header),0),FALSE)),"",VLOOKUP($B3359,INDIRECT(nfl_game_result),MATCH(J$1,INDIRECT(nfl_game_result_header),0),FALSE)),"error")</f>
        <v/>
      </c>
      <c r="K3359" s="23" t="str">
        <f ca="1">IFERROR(IF(ISBLANK(VLOOKUP($B3359,INDIRECT(nfl_game_result),MATCH(K$1,INDIRECT(nfl_game_result_header),0),FALSE)),"",VLOOKUP($B3359,INDIRECT(nfl_game_result),MATCH(K$1,INDIRECT(nfl_game_result_header),0),FALSE)),"error")</f>
        <v/>
      </c>
      <c r="L3359" s="23" t="str">
        <f ca="1">IFERROR(IF(ISBLANK(VLOOKUP($B3359,INDIRECT(nfl_game_result),MATCH(L$1,INDIRECT(nfl_game_result_header),0),FALSE)),"",VLOOKUP($B3359,INDIRECT(nfl_game_result),MATCH(L$1,INDIRECT(nfl_game_result_header),0),FALSE)),"error")</f>
        <v/>
      </c>
      <c r="M3359" s="23" t="s">
        <v>16</v>
      </c>
      <c r="V3359" s="23" t="s">
        <v>416</v>
      </c>
      <c r="W3359" s="23">
        <f ca="1">VALUE(LEFT(C3359, 4))</f>
        <v>2018</v>
      </c>
      <c r="X3359" s="23">
        <f ca="1">VALUE(MID(C3359,6,FIND("_",C3359,6)-6))</f>
        <v>4</v>
      </c>
      <c r="Y3359" s="23" t="str">
        <f ca="1">IF(NOT(OR(ISBLANK(D3359),ISBLANK(E3359),D3359="",E3359="")),D3359-E3359,"")</f>
        <v/>
      </c>
      <c r="Z3359" s="23" t="str">
        <f ca="1">IF(OR(NOT(ISNUMBER(D3359)),ISBLANK(D3359),D3359="",ISBLANK(N3359)),"",ABS(D3359-N3359))</f>
        <v/>
      </c>
      <c r="AA3359" s="23" t="str">
        <f ca="1">IF(OR(ISBLANK(J3359),ISBLANK(O3359),J3359="",O3359=""),"",IF(J3359=O3359,1,0))</f>
        <v/>
      </c>
      <c r="AB3359" s="23" t="str">
        <f ca="1">IF(OR(ISBLANK(K3359),ISBLANK(Q3359),K3359="",Q3359=""),"",IF(K3359=Q3359,1,0))</f>
        <v/>
      </c>
      <c r="AC3359" s="23" t="str">
        <f t="shared" ca="1" si="52"/>
        <v/>
      </c>
    </row>
    <row r="3360" spans="1:29" x14ac:dyDescent="0.25">
      <c r="A3360" s="23">
        <v>3311</v>
      </c>
      <c r="B3360">
        <v>1665</v>
      </c>
      <c r="C3360" s="23" t="str">
        <f ca="1">IFERROR(VLOOKUP($B3360,INDIRECT(nfl_game_result),MATCH(C$1,INDIRECT(nfl_game_result_header),0),FALSE),"error")</f>
        <v>2018_04_KCY@DEN</v>
      </c>
      <c r="D3360" s="23" t="str">
        <f ca="1">IFERROR(IF(ISBLANK(VLOOKUP($B3360,INDIRECT(nfl_game_result),MATCH(D$1,INDIRECT(nfl_game_result_header),0),FALSE)),"",VLOOKUP($B3360,INDIRECT(nfl_game_result),MATCH(D$1,INDIRECT(nfl_game_result_header),0),FALSE)),"error")</f>
        <v/>
      </c>
      <c r="E3360" s="23" t="str">
        <f ca="1">IFERROR(IF(ISBLANK(VLOOKUP($B3360,INDIRECT(nfl_game_result),MATCH(E$1,INDIRECT(nfl_game_result_header),0),FALSE)),"",VLOOKUP($B3360,INDIRECT(nfl_game_result),MATCH(E$1,INDIRECT(nfl_game_result_header),0),FALSE)),"error")</f>
        <v/>
      </c>
      <c r="F3360" s="23" t="str">
        <f ca="1">IFERROR(IF(ISBLANK(VLOOKUP($B3360,INDIRECT(nfl_game_result),MATCH(F$1,INDIRECT(nfl_game_result_header),0),FALSE)),"",VLOOKUP($B3360,INDIRECT(nfl_game_result),MATCH(F$1,INDIRECT(nfl_game_result_header),0),FALSE)),"error")</f>
        <v/>
      </c>
      <c r="G3360" s="23" t="str">
        <f ca="1">IFERROR(IF(ISBLANK(VLOOKUP($B3360,INDIRECT(nfl_game_result),MATCH(G$1,INDIRECT(nfl_game_result_header),0),FALSE)),"",VLOOKUP($B3360,INDIRECT(nfl_game_result),MATCH(G$1,INDIRECT(nfl_game_result_header),0),FALSE)),"error")</f>
        <v/>
      </c>
      <c r="H3360" s="23" t="str">
        <f ca="1">IFERROR(IF(ISBLANK(VLOOKUP($B3360,INDIRECT(nfl_game_result),MATCH(H$1,INDIRECT(nfl_game_result_header),0),FALSE)),"",VLOOKUP($B3360,INDIRECT(nfl_game_result),MATCH(H$1,INDIRECT(nfl_game_result_header),0),FALSE)),"error")</f>
        <v/>
      </c>
      <c r="I3360" s="23" t="str">
        <f ca="1">IFERROR(IF(ISBLANK(VLOOKUP($B3360,INDIRECT(nfl_game_result),MATCH(I$1,INDIRECT(nfl_game_result_header),0),FALSE)),"",VLOOKUP($B3360,INDIRECT(nfl_game_result),MATCH(I$1,INDIRECT(nfl_game_result_header),0),FALSE)),"error")</f>
        <v/>
      </c>
      <c r="J3360" s="23" t="str">
        <f ca="1">IFERROR(IF(ISBLANK(VLOOKUP($B3360,INDIRECT(nfl_game_result),MATCH(J$1,INDIRECT(nfl_game_result_header),0),FALSE)),"",VLOOKUP($B3360,INDIRECT(nfl_game_result),MATCH(J$1,INDIRECT(nfl_game_result_header),0),FALSE)),"error")</f>
        <v/>
      </c>
      <c r="K3360" s="23" t="str">
        <f ca="1">IFERROR(IF(ISBLANK(VLOOKUP($B3360,INDIRECT(nfl_game_result),MATCH(K$1,INDIRECT(nfl_game_result_header),0),FALSE)),"",VLOOKUP($B3360,INDIRECT(nfl_game_result),MATCH(K$1,INDIRECT(nfl_game_result_header),0),FALSE)),"error")</f>
        <v/>
      </c>
      <c r="L3360" s="23" t="str">
        <f ca="1">IFERROR(IF(ISBLANK(VLOOKUP($B3360,INDIRECT(nfl_game_result),MATCH(L$1,INDIRECT(nfl_game_result_header),0),FALSE)),"",VLOOKUP($B3360,INDIRECT(nfl_game_result),MATCH(L$1,INDIRECT(nfl_game_result_header),0),FALSE)),"error")</f>
        <v/>
      </c>
      <c r="M3360" s="23" t="s">
        <v>16</v>
      </c>
      <c r="V3360" s="23" t="s">
        <v>416</v>
      </c>
      <c r="W3360" s="23">
        <f ca="1">VALUE(LEFT(C3360, 4))</f>
        <v>2018</v>
      </c>
      <c r="X3360" s="23">
        <f ca="1">VALUE(MID(C3360,6,FIND("_",C3360,6)-6))</f>
        <v>4</v>
      </c>
      <c r="Y3360" s="23" t="str">
        <f ca="1">IF(NOT(OR(ISBLANK(D3360),ISBLANK(E3360),D3360="",E3360="")),D3360-E3360,"")</f>
        <v/>
      </c>
      <c r="Z3360" s="23" t="str">
        <f ca="1">IF(OR(NOT(ISNUMBER(D3360)),ISBLANK(D3360),D3360="",ISBLANK(N3360)),"",ABS(D3360-N3360))</f>
        <v/>
      </c>
      <c r="AA3360" s="23" t="str">
        <f ca="1">IF(OR(ISBLANK(J3360),ISBLANK(O3360),J3360="",O3360=""),"",IF(J3360=O3360,1,0))</f>
        <v/>
      </c>
      <c r="AB3360" s="23" t="str">
        <f ca="1">IF(OR(ISBLANK(K3360),ISBLANK(Q3360),K3360="",Q3360=""),"",IF(K3360=Q3360,1,0))</f>
        <v/>
      </c>
      <c r="AC3360" s="23" t="str">
        <f t="shared" ca="1" si="52"/>
        <v/>
      </c>
    </row>
    <row r="3361" spans="1:29" x14ac:dyDescent="0.25">
      <c r="A3361" s="23">
        <v>3553</v>
      </c>
      <c r="B3361">
        <v>1651</v>
      </c>
      <c r="C3361" s="23" t="str">
        <f ca="1">IFERROR(VLOOKUP($B3361,INDIRECT(nfl_game_result),MATCH(C$1,INDIRECT(nfl_game_result_header),0),FALSE),"error")</f>
        <v>2018_04_MIN@LAR</v>
      </c>
      <c r="D3361" s="23" t="str">
        <f ca="1">IFERROR(IF(ISBLANK(VLOOKUP($B3361,INDIRECT(nfl_game_result),MATCH(D$1,INDIRECT(nfl_game_result_header),0),FALSE)),"",VLOOKUP($B3361,INDIRECT(nfl_game_result),MATCH(D$1,INDIRECT(nfl_game_result_header),0),FALSE)),"error")</f>
        <v/>
      </c>
      <c r="E3361" s="23" t="str">
        <f ca="1">IFERROR(IF(ISBLANK(VLOOKUP($B3361,INDIRECT(nfl_game_result),MATCH(E$1,INDIRECT(nfl_game_result_header),0),FALSE)),"",VLOOKUP($B3361,INDIRECT(nfl_game_result),MATCH(E$1,INDIRECT(nfl_game_result_header),0),FALSE)),"error")</f>
        <v/>
      </c>
      <c r="F3361" s="23" t="str">
        <f ca="1">IFERROR(IF(ISBLANK(VLOOKUP($B3361,INDIRECT(nfl_game_result),MATCH(F$1,INDIRECT(nfl_game_result_header),0),FALSE)),"",VLOOKUP($B3361,INDIRECT(nfl_game_result),MATCH(F$1,INDIRECT(nfl_game_result_header),0),FALSE)),"error")</f>
        <v/>
      </c>
      <c r="G3361" s="23" t="str">
        <f ca="1">IFERROR(IF(ISBLANK(VLOOKUP($B3361,INDIRECT(nfl_game_result),MATCH(G$1,INDIRECT(nfl_game_result_header),0),FALSE)),"",VLOOKUP($B3361,INDIRECT(nfl_game_result),MATCH(G$1,INDIRECT(nfl_game_result_header),0),FALSE)),"error")</f>
        <v/>
      </c>
      <c r="H3361" s="23" t="str">
        <f ca="1">IFERROR(IF(ISBLANK(VLOOKUP($B3361,INDIRECT(nfl_game_result),MATCH(H$1,INDIRECT(nfl_game_result_header),0),FALSE)),"",VLOOKUP($B3361,INDIRECT(nfl_game_result),MATCH(H$1,INDIRECT(nfl_game_result_header),0),FALSE)),"error")</f>
        <v/>
      </c>
      <c r="I3361" s="23" t="str">
        <f ca="1">IFERROR(IF(ISBLANK(VLOOKUP($B3361,INDIRECT(nfl_game_result),MATCH(I$1,INDIRECT(nfl_game_result_header),0),FALSE)),"",VLOOKUP($B3361,INDIRECT(nfl_game_result),MATCH(I$1,INDIRECT(nfl_game_result_header),0),FALSE)),"error")</f>
        <v/>
      </c>
      <c r="J3361" s="23" t="str">
        <f ca="1">IFERROR(IF(ISBLANK(VLOOKUP($B3361,INDIRECT(nfl_game_result),MATCH(J$1,INDIRECT(nfl_game_result_header),0),FALSE)),"",VLOOKUP($B3361,INDIRECT(nfl_game_result),MATCH(J$1,INDIRECT(nfl_game_result_header),0),FALSE)),"error")</f>
        <v/>
      </c>
      <c r="K3361" s="23" t="str">
        <f ca="1">IFERROR(IF(ISBLANK(VLOOKUP($B3361,INDIRECT(nfl_game_result),MATCH(K$1,INDIRECT(nfl_game_result_header),0),FALSE)),"",VLOOKUP($B3361,INDIRECT(nfl_game_result),MATCH(K$1,INDIRECT(nfl_game_result_header),0),FALSE)),"error")</f>
        <v/>
      </c>
      <c r="L3361" s="23" t="str">
        <f ca="1">IFERROR(IF(ISBLANK(VLOOKUP($B3361,INDIRECT(nfl_game_result),MATCH(L$1,INDIRECT(nfl_game_result_header),0),FALSE)),"",VLOOKUP($B3361,INDIRECT(nfl_game_result),MATCH(L$1,INDIRECT(nfl_game_result_header),0),FALSE)),"error")</f>
        <v/>
      </c>
      <c r="M3361" s="23" t="s">
        <v>14</v>
      </c>
      <c r="V3361" s="23" t="s">
        <v>416</v>
      </c>
      <c r="W3361" s="23">
        <f ca="1">VALUE(LEFT(C3361, 4))</f>
        <v>2018</v>
      </c>
      <c r="X3361" s="23">
        <f ca="1">VALUE(MID(C3361,6,FIND("_",C3361,6)-6))</f>
        <v>4</v>
      </c>
      <c r="Y3361" s="23" t="str">
        <f ca="1">IF(NOT(OR(ISBLANK(D3361),ISBLANK(E3361),D3361="",E3361="")),D3361-E3361,"")</f>
        <v/>
      </c>
      <c r="Z3361" s="23" t="str">
        <f ca="1">IF(OR(NOT(ISNUMBER(D3361)),ISBLANK(D3361),D3361="",ISBLANK(N3361)),"",ABS(D3361-N3361))</f>
        <v/>
      </c>
      <c r="AA3361" s="23" t="str">
        <f ca="1">IF(OR(ISBLANK(J3361),ISBLANK(O3361),J3361="",O3361=""),"",IF(J3361=O3361,1,0))</f>
        <v/>
      </c>
      <c r="AB3361" s="23" t="str">
        <f ca="1">IF(OR(ISBLANK(K3361),ISBLANK(Q3361),K3361="",Q3361=""),"",IF(K3361=Q3361,1,0))</f>
        <v/>
      </c>
      <c r="AC3361" s="23" t="str">
        <f t="shared" ca="1" si="52"/>
        <v/>
      </c>
    </row>
    <row r="3362" spans="1:29" x14ac:dyDescent="0.25">
      <c r="A3362" s="23">
        <v>3554</v>
      </c>
      <c r="B3362">
        <v>1652</v>
      </c>
      <c r="C3362" s="23" t="str">
        <f ca="1">IFERROR(VLOOKUP($B3362,INDIRECT(nfl_game_result),MATCH(C$1,INDIRECT(nfl_game_result_header),0),FALSE),"error")</f>
        <v>2018_04_DET@DAL</v>
      </c>
      <c r="D3362" s="23" t="str">
        <f ca="1">IFERROR(IF(ISBLANK(VLOOKUP($B3362,INDIRECT(nfl_game_result),MATCH(D$1,INDIRECT(nfl_game_result_header),0),FALSE)),"",VLOOKUP($B3362,INDIRECT(nfl_game_result),MATCH(D$1,INDIRECT(nfl_game_result_header),0),FALSE)),"error")</f>
        <v/>
      </c>
      <c r="E3362" s="23" t="str">
        <f ca="1">IFERROR(IF(ISBLANK(VLOOKUP($B3362,INDIRECT(nfl_game_result),MATCH(E$1,INDIRECT(nfl_game_result_header),0),FALSE)),"",VLOOKUP($B3362,INDIRECT(nfl_game_result),MATCH(E$1,INDIRECT(nfl_game_result_header),0),FALSE)),"error")</f>
        <v/>
      </c>
      <c r="F3362" s="23" t="str">
        <f ca="1">IFERROR(IF(ISBLANK(VLOOKUP($B3362,INDIRECT(nfl_game_result),MATCH(F$1,INDIRECT(nfl_game_result_header),0),FALSE)),"",VLOOKUP($B3362,INDIRECT(nfl_game_result),MATCH(F$1,INDIRECT(nfl_game_result_header),0),FALSE)),"error")</f>
        <v/>
      </c>
      <c r="G3362" s="23" t="str">
        <f ca="1">IFERROR(IF(ISBLANK(VLOOKUP($B3362,INDIRECT(nfl_game_result),MATCH(G$1,INDIRECT(nfl_game_result_header),0),FALSE)),"",VLOOKUP($B3362,INDIRECT(nfl_game_result),MATCH(G$1,INDIRECT(nfl_game_result_header),0),FALSE)),"error")</f>
        <v/>
      </c>
      <c r="H3362" s="23" t="str">
        <f ca="1">IFERROR(IF(ISBLANK(VLOOKUP($B3362,INDIRECT(nfl_game_result),MATCH(H$1,INDIRECT(nfl_game_result_header),0),FALSE)),"",VLOOKUP($B3362,INDIRECT(nfl_game_result),MATCH(H$1,INDIRECT(nfl_game_result_header),0),FALSE)),"error")</f>
        <v/>
      </c>
      <c r="I3362" s="23" t="str">
        <f ca="1">IFERROR(IF(ISBLANK(VLOOKUP($B3362,INDIRECT(nfl_game_result),MATCH(I$1,INDIRECT(nfl_game_result_header),0),FALSE)),"",VLOOKUP($B3362,INDIRECT(nfl_game_result),MATCH(I$1,INDIRECT(nfl_game_result_header),0),FALSE)),"error")</f>
        <v/>
      </c>
      <c r="J3362" s="23" t="str">
        <f ca="1">IFERROR(IF(ISBLANK(VLOOKUP($B3362,INDIRECT(nfl_game_result),MATCH(J$1,INDIRECT(nfl_game_result_header),0),FALSE)),"",VLOOKUP($B3362,INDIRECT(nfl_game_result),MATCH(J$1,INDIRECT(nfl_game_result_header),0),FALSE)),"error")</f>
        <v/>
      </c>
      <c r="K3362" s="23" t="str">
        <f ca="1">IFERROR(IF(ISBLANK(VLOOKUP($B3362,INDIRECT(nfl_game_result),MATCH(K$1,INDIRECT(nfl_game_result_header),0),FALSE)),"",VLOOKUP($B3362,INDIRECT(nfl_game_result),MATCH(K$1,INDIRECT(nfl_game_result_header),0),FALSE)),"error")</f>
        <v/>
      </c>
      <c r="L3362" s="23" t="str">
        <f ca="1">IFERROR(IF(ISBLANK(VLOOKUP($B3362,INDIRECT(nfl_game_result),MATCH(L$1,INDIRECT(nfl_game_result_header),0),FALSE)),"",VLOOKUP($B3362,INDIRECT(nfl_game_result),MATCH(L$1,INDIRECT(nfl_game_result_header),0),FALSE)),"error")</f>
        <v/>
      </c>
      <c r="M3362" s="23" t="s">
        <v>14</v>
      </c>
      <c r="V3362" s="23" t="s">
        <v>416</v>
      </c>
      <c r="W3362" s="23">
        <f ca="1">VALUE(LEFT(C3362, 4))</f>
        <v>2018</v>
      </c>
      <c r="X3362" s="23">
        <f ca="1">VALUE(MID(C3362,6,FIND("_",C3362,6)-6))</f>
        <v>4</v>
      </c>
      <c r="Y3362" s="23" t="str">
        <f ca="1">IF(NOT(OR(ISBLANK(D3362),ISBLANK(E3362),D3362="",E3362="")),D3362-E3362,"")</f>
        <v/>
      </c>
      <c r="Z3362" s="23" t="str">
        <f ca="1">IF(OR(NOT(ISNUMBER(D3362)),ISBLANK(D3362),D3362="",ISBLANK(N3362)),"",ABS(D3362-N3362))</f>
        <v/>
      </c>
      <c r="AA3362" s="23" t="str">
        <f ca="1">IF(OR(ISBLANK(J3362),ISBLANK(O3362),J3362="",O3362=""),"",IF(J3362=O3362,1,0))</f>
        <v/>
      </c>
      <c r="AB3362" s="23" t="str">
        <f ca="1">IF(OR(ISBLANK(K3362),ISBLANK(Q3362),K3362="",Q3362=""),"",IF(K3362=Q3362,1,0))</f>
        <v/>
      </c>
      <c r="AC3362" s="23" t="str">
        <f t="shared" ca="1" si="52"/>
        <v/>
      </c>
    </row>
    <row r="3363" spans="1:29" x14ac:dyDescent="0.25">
      <c r="A3363" s="23">
        <v>3555</v>
      </c>
      <c r="B3363">
        <v>1653</v>
      </c>
      <c r="C3363" s="23" t="str">
        <f ca="1">IFERROR(VLOOKUP($B3363,INDIRECT(nfl_game_result),MATCH(C$1,INDIRECT(nfl_game_result_header),0),FALSE),"error")</f>
        <v>2018_04_BUF@GBY</v>
      </c>
      <c r="D3363" s="23" t="str">
        <f ca="1">IFERROR(IF(ISBLANK(VLOOKUP($B3363,INDIRECT(nfl_game_result),MATCH(D$1,INDIRECT(nfl_game_result_header),0),FALSE)),"",VLOOKUP($B3363,INDIRECT(nfl_game_result),MATCH(D$1,INDIRECT(nfl_game_result_header),0),FALSE)),"error")</f>
        <v/>
      </c>
      <c r="E3363" s="23" t="str">
        <f ca="1">IFERROR(IF(ISBLANK(VLOOKUP($B3363,INDIRECT(nfl_game_result),MATCH(E$1,INDIRECT(nfl_game_result_header),0),FALSE)),"",VLOOKUP($B3363,INDIRECT(nfl_game_result),MATCH(E$1,INDIRECT(nfl_game_result_header),0),FALSE)),"error")</f>
        <v/>
      </c>
      <c r="F3363" s="23" t="str">
        <f ca="1">IFERROR(IF(ISBLANK(VLOOKUP($B3363,INDIRECT(nfl_game_result),MATCH(F$1,INDIRECT(nfl_game_result_header),0),FALSE)),"",VLOOKUP($B3363,INDIRECT(nfl_game_result),MATCH(F$1,INDIRECT(nfl_game_result_header),0),FALSE)),"error")</f>
        <v/>
      </c>
      <c r="G3363" s="23" t="str">
        <f ca="1">IFERROR(IF(ISBLANK(VLOOKUP($B3363,INDIRECT(nfl_game_result),MATCH(G$1,INDIRECT(nfl_game_result_header),0),FALSE)),"",VLOOKUP($B3363,INDIRECT(nfl_game_result),MATCH(G$1,INDIRECT(nfl_game_result_header),0),FALSE)),"error")</f>
        <v/>
      </c>
      <c r="H3363" s="23" t="str">
        <f ca="1">IFERROR(IF(ISBLANK(VLOOKUP($B3363,INDIRECT(nfl_game_result),MATCH(H$1,INDIRECT(nfl_game_result_header),0),FALSE)),"",VLOOKUP($B3363,INDIRECT(nfl_game_result),MATCH(H$1,INDIRECT(nfl_game_result_header),0),FALSE)),"error")</f>
        <v/>
      </c>
      <c r="I3363" s="23" t="str">
        <f ca="1">IFERROR(IF(ISBLANK(VLOOKUP($B3363,INDIRECT(nfl_game_result),MATCH(I$1,INDIRECT(nfl_game_result_header),0),FALSE)),"",VLOOKUP($B3363,INDIRECT(nfl_game_result),MATCH(I$1,INDIRECT(nfl_game_result_header),0),FALSE)),"error")</f>
        <v/>
      </c>
      <c r="J3363" s="23" t="str">
        <f ca="1">IFERROR(IF(ISBLANK(VLOOKUP($B3363,INDIRECT(nfl_game_result),MATCH(J$1,INDIRECT(nfl_game_result_header),0),FALSE)),"",VLOOKUP($B3363,INDIRECT(nfl_game_result),MATCH(J$1,INDIRECT(nfl_game_result_header),0),FALSE)),"error")</f>
        <v/>
      </c>
      <c r="K3363" s="23" t="str">
        <f ca="1">IFERROR(IF(ISBLANK(VLOOKUP($B3363,INDIRECT(nfl_game_result),MATCH(K$1,INDIRECT(nfl_game_result_header),0),FALSE)),"",VLOOKUP($B3363,INDIRECT(nfl_game_result),MATCH(K$1,INDIRECT(nfl_game_result_header),0),FALSE)),"error")</f>
        <v/>
      </c>
      <c r="L3363" s="23" t="str">
        <f ca="1">IFERROR(IF(ISBLANK(VLOOKUP($B3363,INDIRECT(nfl_game_result),MATCH(L$1,INDIRECT(nfl_game_result_header),0),FALSE)),"",VLOOKUP($B3363,INDIRECT(nfl_game_result),MATCH(L$1,INDIRECT(nfl_game_result_header),0),FALSE)),"error")</f>
        <v/>
      </c>
      <c r="M3363" s="23" t="s">
        <v>14</v>
      </c>
      <c r="V3363" s="23" t="s">
        <v>416</v>
      </c>
      <c r="W3363" s="23">
        <f ca="1">VALUE(LEFT(C3363, 4))</f>
        <v>2018</v>
      </c>
      <c r="X3363" s="23">
        <f ca="1">VALUE(MID(C3363,6,FIND("_",C3363,6)-6))</f>
        <v>4</v>
      </c>
      <c r="Y3363" s="23" t="str">
        <f ca="1">IF(NOT(OR(ISBLANK(D3363),ISBLANK(E3363),D3363="",E3363="")),D3363-E3363,"")</f>
        <v/>
      </c>
      <c r="Z3363" s="23" t="str">
        <f ca="1">IF(OR(NOT(ISNUMBER(D3363)),ISBLANK(D3363),D3363="",ISBLANK(N3363)),"",ABS(D3363-N3363))</f>
        <v/>
      </c>
      <c r="AA3363" s="23" t="str">
        <f ca="1">IF(OR(ISBLANK(J3363),ISBLANK(O3363),J3363="",O3363=""),"",IF(J3363=O3363,1,0))</f>
        <v/>
      </c>
      <c r="AB3363" s="23" t="str">
        <f ca="1">IF(OR(ISBLANK(K3363),ISBLANK(Q3363),K3363="",Q3363=""),"",IF(K3363=Q3363,1,0))</f>
        <v/>
      </c>
      <c r="AC3363" s="23" t="str">
        <f t="shared" ca="1" si="52"/>
        <v/>
      </c>
    </row>
    <row r="3364" spans="1:29" x14ac:dyDescent="0.25">
      <c r="A3364" s="23">
        <v>3556</v>
      </c>
      <c r="B3364">
        <v>1654</v>
      </c>
      <c r="C3364" s="23" t="str">
        <f ca="1">IFERROR(VLOOKUP($B3364,INDIRECT(nfl_game_result),MATCH(C$1,INDIRECT(nfl_game_result_header),0),FALSE),"error")</f>
        <v>2018_04_HOU@IND</v>
      </c>
      <c r="D3364" s="23" t="str">
        <f ca="1">IFERROR(IF(ISBLANK(VLOOKUP($B3364,INDIRECT(nfl_game_result),MATCH(D$1,INDIRECT(nfl_game_result_header),0),FALSE)),"",VLOOKUP($B3364,INDIRECT(nfl_game_result),MATCH(D$1,INDIRECT(nfl_game_result_header),0),FALSE)),"error")</f>
        <v/>
      </c>
      <c r="E3364" s="23" t="str">
        <f ca="1">IFERROR(IF(ISBLANK(VLOOKUP($B3364,INDIRECT(nfl_game_result),MATCH(E$1,INDIRECT(nfl_game_result_header),0),FALSE)),"",VLOOKUP($B3364,INDIRECT(nfl_game_result),MATCH(E$1,INDIRECT(nfl_game_result_header),0),FALSE)),"error")</f>
        <v/>
      </c>
      <c r="F3364" s="23" t="str">
        <f ca="1">IFERROR(IF(ISBLANK(VLOOKUP($B3364,INDIRECT(nfl_game_result),MATCH(F$1,INDIRECT(nfl_game_result_header),0),FALSE)),"",VLOOKUP($B3364,INDIRECT(nfl_game_result),MATCH(F$1,INDIRECT(nfl_game_result_header),0),FALSE)),"error")</f>
        <v/>
      </c>
      <c r="G3364" s="23" t="str">
        <f ca="1">IFERROR(IF(ISBLANK(VLOOKUP($B3364,INDIRECT(nfl_game_result),MATCH(G$1,INDIRECT(nfl_game_result_header),0),FALSE)),"",VLOOKUP($B3364,INDIRECT(nfl_game_result),MATCH(G$1,INDIRECT(nfl_game_result_header),0),FALSE)),"error")</f>
        <v/>
      </c>
      <c r="H3364" s="23" t="str">
        <f ca="1">IFERROR(IF(ISBLANK(VLOOKUP($B3364,INDIRECT(nfl_game_result),MATCH(H$1,INDIRECT(nfl_game_result_header),0),FALSE)),"",VLOOKUP($B3364,INDIRECT(nfl_game_result),MATCH(H$1,INDIRECT(nfl_game_result_header),0),FALSE)),"error")</f>
        <v/>
      </c>
      <c r="I3364" s="23" t="str">
        <f ca="1">IFERROR(IF(ISBLANK(VLOOKUP($B3364,INDIRECT(nfl_game_result),MATCH(I$1,INDIRECT(nfl_game_result_header),0),FALSE)),"",VLOOKUP($B3364,INDIRECT(nfl_game_result),MATCH(I$1,INDIRECT(nfl_game_result_header),0),FALSE)),"error")</f>
        <v/>
      </c>
      <c r="J3364" s="23" t="str">
        <f ca="1">IFERROR(IF(ISBLANK(VLOOKUP($B3364,INDIRECT(nfl_game_result),MATCH(J$1,INDIRECT(nfl_game_result_header),0),FALSE)),"",VLOOKUP($B3364,INDIRECT(nfl_game_result),MATCH(J$1,INDIRECT(nfl_game_result_header),0),FALSE)),"error")</f>
        <v/>
      </c>
      <c r="K3364" s="23" t="str">
        <f ca="1">IFERROR(IF(ISBLANK(VLOOKUP($B3364,INDIRECT(nfl_game_result),MATCH(K$1,INDIRECT(nfl_game_result_header),0),FALSE)),"",VLOOKUP($B3364,INDIRECT(nfl_game_result),MATCH(K$1,INDIRECT(nfl_game_result_header),0),FALSE)),"error")</f>
        <v/>
      </c>
      <c r="L3364" s="23" t="str">
        <f ca="1">IFERROR(IF(ISBLANK(VLOOKUP($B3364,INDIRECT(nfl_game_result),MATCH(L$1,INDIRECT(nfl_game_result_header),0),FALSE)),"",VLOOKUP($B3364,INDIRECT(nfl_game_result),MATCH(L$1,INDIRECT(nfl_game_result_header),0),FALSE)),"error")</f>
        <v/>
      </c>
      <c r="M3364" s="23" t="s">
        <v>14</v>
      </c>
      <c r="V3364" s="23" t="s">
        <v>416</v>
      </c>
      <c r="W3364" s="23">
        <f ca="1">VALUE(LEFT(C3364, 4))</f>
        <v>2018</v>
      </c>
      <c r="X3364" s="23">
        <f ca="1">VALUE(MID(C3364,6,FIND("_",C3364,6)-6))</f>
        <v>4</v>
      </c>
      <c r="Y3364" s="23" t="str">
        <f ca="1">IF(NOT(OR(ISBLANK(D3364),ISBLANK(E3364),D3364="",E3364="")),D3364-E3364,"")</f>
        <v/>
      </c>
      <c r="Z3364" s="23" t="str">
        <f ca="1">IF(OR(NOT(ISNUMBER(D3364)),ISBLANK(D3364),D3364="",ISBLANK(N3364)),"",ABS(D3364-N3364))</f>
        <v/>
      </c>
      <c r="AA3364" s="23" t="str">
        <f ca="1">IF(OR(ISBLANK(J3364),ISBLANK(O3364),J3364="",O3364=""),"",IF(J3364=O3364,1,0))</f>
        <v/>
      </c>
      <c r="AB3364" s="23" t="str">
        <f ca="1">IF(OR(ISBLANK(K3364),ISBLANK(Q3364),K3364="",Q3364=""),"",IF(K3364=Q3364,1,0))</f>
        <v/>
      </c>
      <c r="AC3364" s="23" t="str">
        <f t="shared" ca="1" si="52"/>
        <v/>
      </c>
    </row>
    <row r="3365" spans="1:29" x14ac:dyDescent="0.25">
      <c r="A3365" s="23">
        <v>3557</v>
      </c>
      <c r="B3365">
        <v>1655</v>
      </c>
      <c r="C3365" s="23" t="str">
        <f ca="1">IFERROR(VLOOKUP($B3365,INDIRECT(nfl_game_result),MATCH(C$1,INDIRECT(nfl_game_result_header),0),FALSE),"error")</f>
        <v>2018_04_TBY@CHI</v>
      </c>
      <c r="D3365" s="23" t="str">
        <f ca="1">IFERROR(IF(ISBLANK(VLOOKUP($B3365,INDIRECT(nfl_game_result),MATCH(D$1,INDIRECT(nfl_game_result_header),0),FALSE)),"",VLOOKUP($B3365,INDIRECT(nfl_game_result),MATCH(D$1,INDIRECT(nfl_game_result_header),0),FALSE)),"error")</f>
        <v/>
      </c>
      <c r="E3365" s="23" t="str">
        <f ca="1">IFERROR(IF(ISBLANK(VLOOKUP($B3365,INDIRECT(nfl_game_result),MATCH(E$1,INDIRECT(nfl_game_result_header),0),FALSE)),"",VLOOKUP($B3365,INDIRECT(nfl_game_result),MATCH(E$1,INDIRECT(nfl_game_result_header),0),FALSE)),"error")</f>
        <v/>
      </c>
      <c r="F3365" s="23" t="str">
        <f ca="1">IFERROR(IF(ISBLANK(VLOOKUP($B3365,INDIRECT(nfl_game_result),MATCH(F$1,INDIRECT(nfl_game_result_header),0),FALSE)),"",VLOOKUP($B3365,INDIRECT(nfl_game_result),MATCH(F$1,INDIRECT(nfl_game_result_header),0),FALSE)),"error")</f>
        <v/>
      </c>
      <c r="G3365" s="23" t="str">
        <f ca="1">IFERROR(IF(ISBLANK(VLOOKUP($B3365,INDIRECT(nfl_game_result),MATCH(G$1,INDIRECT(nfl_game_result_header),0),FALSE)),"",VLOOKUP($B3365,INDIRECT(nfl_game_result),MATCH(G$1,INDIRECT(nfl_game_result_header),0),FALSE)),"error")</f>
        <v/>
      </c>
      <c r="H3365" s="23" t="str">
        <f ca="1">IFERROR(IF(ISBLANK(VLOOKUP($B3365,INDIRECT(nfl_game_result),MATCH(H$1,INDIRECT(nfl_game_result_header),0),FALSE)),"",VLOOKUP($B3365,INDIRECT(nfl_game_result),MATCH(H$1,INDIRECT(nfl_game_result_header),0),FALSE)),"error")</f>
        <v/>
      </c>
      <c r="I3365" s="23" t="str">
        <f ca="1">IFERROR(IF(ISBLANK(VLOOKUP($B3365,INDIRECT(nfl_game_result),MATCH(I$1,INDIRECT(nfl_game_result_header),0),FALSE)),"",VLOOKUP($B3365,INDIRECT(nfl_game_result),MATCH(I$1,INDIRECT(nfl_game_result_header),0),FALSE)),"error")</f>
        <v/>
      </c>
      <c r="J3365" s="23" t="str">
        <f ca="1">IFERROR(IF(ISBLANK(VLOOKUP($B3365,INDIRECT(nfl_game_result),MATCH(J$1,INDIRECT(nfl_game_result_header),0),FALSE)),"",VLOOKUP($B3365,INDIRECT(nfl_game_result),MATCH(J$1,INDIRECT(nfl_game_result_header),0),FALSE)),"error")</f>
        <v/>
      </c>
      <c r="K3365" s="23" t="str">
        <f ca="1">IFERROR(IF(ISBLANK(VLOOKUP($B3365,INDIRECT(nfl_game_result),MATCH(K$1,INDIRECT(nfl_game_result_header),0),FALSE)),"",VLOOKUP($B3365,INDIRECT(nfl_game_result),MATCH(K$1,INDIRECT(nfl_game_result_header),0),FALSE)),"error")</f>
        <v/>
      </c>
      <c r="L3365" s="23" t="str">
        <f ca="1">IFERROR(IF(ISBLANK(VLOOKUP($B3365,INDIRECT(nfl_game_result),MATCH(L$1,INDIRECT(nfl_game_result_header),0),FALSE)),"",VLOOKUP($B3365,INDIRECT(nfl_game_result),MATCH(L$1,INDIRECT(nfl_game_result_header),0),FALSE)),"error")</f>
        <v/>
      </c>
      <c r="M3365" s="23" t="s">
        <v>14</v>
      </c>
      <c r="V3365" s="23" t="s">
        <v>416</v>
      </c>
      <c r="W3365" s="23">
        <f ca="1">VALUE(LEFT(C3365, 4))</f>
        <v>2018</v>
      </c>
      <c r="X3365" s="23">
        <f ca="1">VALUE(MID(C3365,6,FIND("_",C3365,6)-6))</f>
        <v>4</v>
      </c>
      <c r="Y3365" s="23" t="str">
        <f ca="1">IF(NOT(OR(ISBLANK(D3365),ISBLANK(E3365),D3365="",E3365="")),D3365-E3365,"")</f>
        <v/>
      </c>
      <c r="Z3365" s="23" t="str">
        <f ca="1">IF(OR(NOT(ISNUMBER(D3365)),ISBLANK(D3365),D3365="",ISBLANK(N3365)),"",ABS(D3365-N3365))</f>
        <v/>
      </c>
      <c r="AA3365" s="23" t="str">
        <f ca="1">IF(OR(ISBLANK(J3365),ISBLANK(O3365),J3365="",O3365=""),"",IF(J3365=O3365,1,0))</f>
        <v/>
      </c>
      <c r="AB3365" s="23" t="str">
        <f ca="1">IF(OR(ISBLANK(K3365),ISBLANK(Q3365),K3365="",Q3365=""),"",IF(K3365=Q3365,1,0))</f>
        <v/>
      </c>
      <c r="AC3365" s="23" t="str">
        <f t="shared" ca="1" si="52"/>
        <v/>
      </c>
    </row>
    <row r="3366" spans="1:29" x14ac:dyDescent="0.25">
      <c r="A3366" s="23">
        <v>3558</v>
      </c>
      <c r="B3366">
        <v>1656</v>
      </c>
      <c r="C3366" s="23" t="str">
        <f ca="1">IFERROR(VLOOKUP($B3366,INDIRECT(nfl_game_result),MATCH(C$1,INDIRECT(nfl_game_result_header),0),FALSE),"error")</f>
        <v>2018_04_CIN@ATL</v>
      </c>
      <c r="D3366" s="23" t="str">
        <f ca="1">IFERROR(IF(ISBLANK(VLOOKUP($B3366,INDIRECT(nfl_game_result),MATCH(D$1,INDIRECT(nfl_game_result_header),0),FALSE)),"",VLOOKUP($B3366,INDIRECT(nfl_game_result),MATCH(D$1,INDIRECT(nfl_game_result_header),0),FALSE)),"error")</f>
        <v/>
      </c>
      <c r="E3366" s="23" t="str">
        <f ca="1">IFERROR(IF(ISBLANK(VLOOKUP($B3366,INDIRECT(nfl_game_result),MATCH(E$1,INDIRECT(nfl_game_result_header),0),FALSE)),"",VLOOKUP($B3366,INDIRECT(nfl_game_result),MATCH(E$1,INDIRECT(nfl_game_result_header),0),FALSE)),"error")</f>
        <v/>
      </c>
      <c r="F3366" s="23" t="str">
        <f ca="1">IFERROR(IF(ISBLANK(VLOOKUP($B3366,INDIRECT(nfl_game_result),MATCH(F$1,INDIRECT(nfl_game_result_header),0),FALSE)),"",VLOOKUP($B3366,INDIRECT(nfl_game_result),MATCH(F$1,INDIRECT(nfl_game_result_header),0),FALSE)),"error")</f>
        <v/>
      </c>
      <c r="G3366" s="23" t="str">
        <f ca="1">IFERROR(IF(ISBLANK(VLOOKUP($B3366,INDIRECT(nfl_game_result),MATCH(G$1,INDIRECT(nfl_game_result_header),0),FALSE)),"",VLOOKUP($B3366,INDIRECT(nfl_game_result),MATCH(G$1,INDIRECT(nfl_game_result_header),0),FALSE)),"error")</f>
        <v/>
      </c>
      <c r="H3366" s="23" t="str">
        <f ca="1">IFERROR(IF(ISBLANK(VLOOKUP($B3366,INDIRECT(nfl_game_result),MATCH(H$1,INDIRECT(nfl_game_result_header),0),FALSE)),"",VLOOKUP($B3366,INDIRECT(nfl_game_result),MATCH(H$1,INDIRECT(nfl_game_result_header),0),FALSE)),"error")</f>
        <v/>
      </c>
      <c r="I3366" s="23" t="str">
        <f ca="1">IFERROR(IF(ISBLANK(VLOOKUP($B3366,INDIRECT(nfl_game_result),MATCH(I$1,INDIRECT(nfl_game_result_header),0),FALSE)),"",VLOOKUP($B3366,INDIRECT(nfl_game_result),MATCH(I$1,INDIRECT(nfl_game_result_header),0),FALSE)),"error")</f>
        <v/>
      </c>
      <c r="J3366" s="23" t="str">
        <f ca="1">IFERROR(IF(ISBLANK(VLOOKUP($B3366,INDIRECT(nfl_game_result),MATCH(J$1,INDIRECT(nfl_game_result_header),0),FALSE)),"",VLOOKUP($B3366,INDIRECT(nfl_game_result),MATCH(J$1,INDIRECT(nfl_game_result_header),0),FALSE)),"error")</f>
        <v/>
      </c>
      <c r="K3366" s="23" t="str">
        <f ca="1">IFERROR(IF(ISBLANK(VLOOKUP($B3366,INDIRECT(nfl_game_result),MATCH(K$1,INDIRECT(nfl_game_result_header),0),FALSE)),"",VLOOKUP($B3366,INDIRECT(nfl_game_result),MATCH(K$1,INDIRECT(nfl_game_result_header),0),FALSE)),"error")</f>
        <v/>
      </c>
      <c r="L3366" s="23" t="str">
        <f ca="1">IFERROR(IF(ISBLANK(VLOOKUP($B3366,INDIRECT(nfl_game_result),MATCH(L$1,INDIRECT(nfl_game_result_header),0),FALSE)),"",VLOOKUP($B3366,INDIRECT(nfl_game_result),MATCH(L$1,INDIRECT(nfl_game_result_header),0),FALSE)),"error")</f>
        <v/>
      </c>
      <c r="M3366" s="23" t="s">
        <v>14</v>
      </c>
      <c r="V3366" s="23" t="s">
        <v>416</v>
      </c>
      <c r="W3366" s="23">
        <f ca="1">VALUE(LEFT(C3366, 4))</f>
        <v>2018</v>
      </c>
      <c r="X3366" s="23">
        <f ca="1">VALUE(MID(C3366,6,FIND("_",C3366,6)-6))</f>
        <v>4</v>
      </c>
      <c r="Y3366" s="23" t="str">
        <f ca="1">IF(NOT(OR(ISBLANK(D3366),ISBLANK(E3366),D3366="",E3366="")),D3366-E3366,"")</f>
        <v/>
      </c>
      <c r="Z3366" s="23" t="str">
        <f ca="1">IF(OR(NOT(ISNUMBER(D3366)),ISBLANK(D3366),D3366="",ISBLANK(N3366)),"",ABS(D3366-N3366))</f>
        <v/>
      </c>
      <c r="AA3366" s="23" t="str">
        <f ca="1">IF(OR(ISBLANK(J3366),ISBLANK(O3366),J3366="",O3366=""),"",IF(J3366=O3366,1,0))</f>
        <v/>
      </c>
      <c r="AB3366" s="23" t="str">
        <f ca="1">IF(OR(ISBLANK(K3366),ISBLANK(Q3366),K3366="",Q3366=""),"",IF(K3366=Q3366,1,0))</f>
        <v/>
      </c>
      <c r="AC3366" s="23" t="str">
        <f t="shared" ca="1" si="52"/>
        <v/>
      </c>
    </row>
    <row r="3367" spans="1:29" x14ac:dyDescent="0.25">
      <c r="A3367" s="23">
        <v>3559</v>
      </c>
      <c r="B3367">
        <v>1657</v>
      </c>
      <c r="C3367" s="23" t="str">
        <f ca="1">IFERROR(VLOOKUP($B3367,INDIRECT(nfl_game_result),MATCH(C$1,INDIRECT(nfl_game_result_header),0),FALSE),"error")</f>
        <v>2018_04_NYJ@JAX</v>
      </c>
      <c r="D3367" s="23" t="str">
        <f ca="1">IFERROR(IF(ISBLANK(VLOOKUP($B3367,INDIRECT(nfl_game_result),MATCH(D$1,INDIRECT(nfl_game_result_header),0),FALSE)),"",VLOOKUP($B3367,INDIRECT(nfl_game_result),MATCH(D$1,INDIRECT(nfl_game_result_header),0),FALSE)),"error")</f>
        <v/>
      </c>
      <c r="E3367" s="23" t="str">
        <f ca="1">IFERROR(IF(ISBLANK(VLOOKUP($B3367,INDIRECT(nfl_game_result),MATCH(E$1,INDIRECT(nfl_game_result_header),0),FALSE)),"",VLOOKUP($B3367,INDIRECT(nfl_game_result),MATCH(E$1,INDIRECT(nfl_game_result_header),0),FALSE)),"error")</f>
        <v/>
      </c>
      <c r="F3367" s="23" t="str">
        <f ca="1">IFERROR(IF(ISBLANK(VLOOKUP($B3367,INDIRECT(nfl_game_result),MATCH(F$1,INDIRECT(nfl_game_result_header),0),FALSE)),"",VLOOKUP($B3367,INDIRECT(nfl_game_result),MATCH(F$1,INDIRECT(nfl_game_result_header),0),FALSE)),"error")</f>
        <v/>
      </c>
      <c r="G3367" s="23" t="str">
        <f ca="1">IFERROR(IF(ISBLANK(VLOOKUP($B3367,INDIRECT(nfl_game_result),MATCH(G$1,INDIRECT(nfl_game_result_header),0),FALSE)),"",VLOOKUP($B3367,INDIRECT(nfl_game_result),MATCH(G$1,INDIRECT(nfl_game_result_header),0),FALSE)),"error")</f>
        <v/>
      </c>
      <c r="H3367" s="23" t="str">
        <f ca="1">IFERROR(IF(ISBLANK(VLOOKUP($B3367,INDIRECT(nfl_game_result),MATCH(H$1,INDIRECT(nfl_game_result_header),0),FALSE)),"",VLOOKUP($B3367,INDIRECT(nfl_game_result),MATCH(H$1,INDIRECT(nfl_game_result_header),0),FALSE)),"error")</f>
        <v/>
      </c>
      <c r="I3367" s="23" t="str">
        <f ca="1">IFERROR(IF(ISBLANK(VLOOKUP($B3367,INDIRECT(nfl_game_result),MATCH(I$1,INDIRECT(nfl_game_result_header),0),FALSE)),"",VLOOKUP($B3367,INDIRECT(nfl_game_result),MATCH(I$1,INDIRECT(nfl_game_result_header),0),FALSE)),"error")</f>
        <v/>
      </c>
      <c r="J3367" s="23" t="str">
        <f ca="1">IFERROR(IF(ISBLANK(VLOOKUP($B3367,INDIRECT(nfl_game_result),MATCH(J$1,INDIRECT(nfl_game_result_header),0),FALSE)),"",VLOOKUP($B3367,INDIRECT(nfl_game_result),MATCH(J$1,INDIRECT(nfl_game_result_header),0),FALSE)),"error")</f>
        <v/>
      </c>
      <c r="K3367" s="23" t="str">
        <f ca="1">IFERROR(IF(ISBLANK(VLOOKUP($B3367,INDIRECT(nfl_game_result),MATCH(K$1,INDIRECT(nfl_game_result_header),0),FALSE)),"",VLOOKUP($B3367,INDIRECT(nfl_game_result),MATCH(K$1,INDIRECT(nfl_game_result_header),0),FALSE)),"error")</f>
        <v/>
      </c>
      <c r="L3367" s="23" t="str">
        <f ca="1">IFERROR(IF(ISBLANK(VLOOKUP($B3367,INDIRECT(nfl_game_result),MATCH(L$1,INDIRECT(nfl_game_result_header),0),FALSE)),"",VLOOKUP($B3367,INDIRECT(nfl_game_result),MATCH(L$1,INDIRECT(nfl_game_result_header),0),FALSE)),"error")</f>
        <v/>
      </c>
      <c r="M3367" s="23" t="s">
        <v>14</v>
      </c>
      <c r="V3367" s="23" t="s">
        <v>416</v>
      </c>
      <c r="W3367" s="23">
        <f ca="1">VALUE(LEFT(C3367, 4))</f>
        <v>2018</v>
      </c>
      <c r="X3367" s="23">
        <f ca="1">VALUE(MID(C3367,6,FIND("_",C3367,6)-6))</f>
        <v>4</v>
      </c>
      <c r="Y3367" s="23" t="str">
        <f ca="1">IF(NOT(OR(ISBLANK(D3367),ISBLANK(E3367),D3367="",E3367="")),D3367-E3367,"")</f>
        <v/>
      </c>
      <c r="Z3367" s="23" t="str">
        <f ca="1">IF(OR(NOT(ISNUMBER(D3367)),ISBLANK(D3367),D3367="",ISBLANK(N3367)),"",ABS(D3367-N3367))</f>
        <v/>
      </c>
      <c r="AA3367" s="23" t="str">
        <f ca="1">IF(OR(ISBLANK(J3367),ISBLANK(O3367),J3367="",O3367=""),"",IF(J3367=O3367,1,0))</f>
        <v/>
      </c>
      <c r="AB3367" s="23" t="str">
        <f ca="1">IF(OR(ISBLANK(K3367),ISBLANK(Q3367),K3367="",Q3367=""),"",IF(K3367=Q3367,1,0))</f>
        <v/>
      </c>
      <c r="AC3367" s="23" t="str">
        <f t="shared" ca="1" si="52"/>
        <v/>
      </c>
    </row>
    <row r="3368" spans="1:29" x14ac:dyDescent="0.25">
      <c r="A3368" s="23">
        <v>3560</v>
      </c>
      <c r="B3368">
        <v>1658</v>
      </c>
      <c r="C3368" s="23" t="str">
        <f ca="1">IFERROR(VLOOKUP($B3368,INDIRECT(nfl_game_result),MATCH(C$1,INDIRECT(nfl_game_result_header),0),FALSE),"error")</f>
        <v>2018_04_PHI@TEN</v>
      </c>
      <c r="D3368" s="23" t="str">
        <f ca="1">IFERROR(IF(ISBLANK(VLOOKUP($B3368,INDIRECT(nfl_game_result),MATCH(D$1,INDIRECT(nfl_game_result_header),0),FALSE)),"",VLOOKUP($B3368,INDIRECT(nfl_game_result),MATCH(D$1,INDIRECT(nfl_game_result_header),0),FALSE)),"error")</f>
        <v/>
      </c>
      <c r="E3368" s="23" t="str">
        <f ca="1">IFERROR(IF(ISBLANK(VLOOKUP($B3368,INDIRECT(nfl_game_result),MATCH(E$1,INDIRECT(nfl_game_result_header),0),FALSE)),"",VLOOKUP($B3368,INDIRECT(nfl_game_result),MATCH(E$1,INDIRECT(nfl_game_result_header),0),FALSE)),"error")</f>
        <v/>
      </c>
      <c r="F3368" s="23" t="str">
        <f ca="1">IFERROR(IF(ISBLANK(VLOOKUP($B3368,INDIRECT(nfl_game_result),MATCH(F$1,INDIRECT(nfl_game_result_header),0),FALSE)),"",VLOOKUP($B3368,INDIRECT(nfl_game_result),MATCH(F$1,INDIRECT(nfl_game_result_header),0),FALSE)),"error")</f>
        <v/>
      </c>
      <c r="G3368" s="23" t="str">
        <f ca="1">IFERROR(IF(ISBLANK(VLOOKUP($B3368,INDIRECT(nfl_game_result),MATCH(G$1,INDIRECT(nfl_game_result_header),0),FALSE)),"",VLOOKUP($B3368,INDIRECT(nfl_game_result),MATCH(G$1,INDIRECT(nfl_game_result_header),0),FALSE)),"error")</f>
        <v/>
      </c>
      <c r="H3368" s="23" t="str">
        <f ca="1">IFERROR(IF(ISBLANK(VLOOKUP($B3368,INDIRECT(nfl_game_result),MATCH(H$1,INDIRECT(nfl_game_result_header),0),FALSE)),"",VLOOKUP($B3368,INDIRECT(nfl_game_result),MATCH(H$1,INDIRECT(nfl_game_result_header),0),FALSE)),"error")</f>
        <v/>
      </c>
      <c r="I3368" s="23" t="str">
        <f ca="1">IFERROR(IF(ISBLANK(VLOOKUP($B3368,INDIRECT(nfl_game_result),MATCH(I$1,INDIRECT(nfl_game_result_header),0),FALSE)),"",VLOOKUP($B3368,INDIRECT(nfl_game_result),MATCH(I$1,INDIRECT(nfl_game_result_header),0),FALSE)),"error")</f>
        <v/>
      </c>
      <c r="J3368" s="23" t="str">
        <f ca="1">IFERROR(IF(ISBLANK(VLOOKUP($B3368,INDIRECT(nfl_game_result),MATCH(J$1,INDIRECT(nfl_game_result_header),0),FALSE)),"",VLOOKUP($B3368,INDIRECT(nfl_game_result),MATCH(J$1,INDIRECT(nfl_game_result_header),0),FALSE)),"error")</f>
        <v/>
      </c>
      <c r="K3368" s="23" t="str">
        <f ca="1">IFERROR(IF(ISBLANK(VLOOKUP($B3368,INDIRECT(nfl_game_result),MATCH(K$1,INDIRECT(nfl_game_result_header),0),FALSE)),"",VLOOKUP($B3368,INDIRECT(nfl_game_result),MATCH(K$1,INDIRECT(nfl_game_result_header),0),FALSE)),"error")</f>
        <v/>
      </c>
      <c r="L3368" s="23" t="str">
        <f ca="1">IFERROR(IF(ISBLANK(VLOOKUP($B3368,INDIRECT(nfl_game_result),MATCH(L$1,INDIRECT(nfl_game_result_header),0),FALSE)),"",VLOOKUP($B3368,INDIRECT(nfl_game_result),MATCH(L$1,INDIRECT(nfl_game_result_header),0),FALSE)),"error")</f>
        <v/>
      </c>
      <c r="M3368" s="23" t="s">
        <v>14</v>
      </c>
      <c r="V3368" s="23" t="s">
        <v>416</v>
      </c>
      <c r="W3368" s="23">
        <f ca="1">VALUE(LEFT(C3368, 4))</f>
        <v>2018</v>
      </c>
      <c r="X3368" s="23">
        <f ca="1">VALUE(MID(C3368,6,FIND("_",C3368,6)-6))</f>
        <v>4</v>
      </c>
      <c r="Y3368" s="23" t="str">
        <f ca="1">IF(NOT(OR(ISBLANK(D3368),ISBLANK(E3368),D3368="",E3368="")),D3368-E3368,"")</f>
        <v/>
      </c>
      <c r="Z3368" s="23" t="str">
        <f ca="1">IF(OR(NOT(ISNUMBER(D3368)),ISBLANK(D3368),D3368="",ISBLANK(N3368)),"",ABS(D3368-N3368))</f>
        <v/>
      </c>
      <c r="AA3368" s="23" t="str">
        <f ca="1">IF(OR(ISBLANK(J3368),ISBLANK(O3368),J3368="",O3368=""),"",IF(J3368=O3368,1,0))</f>
        <v/>
      </c>
      <c r="AB3368" s="23" t="str">
        <f ca="1">IF(OR(ISBLANK(K3368),ISBLANK(Q3368),K3368="",Q3368=""),"",IF(K3368=Q3368,1,0))</f>
        <v/>
      </c>
      <c r="AC3368" s="23" t="str">
        <f t="shared" ca="1" si="52"/>
        <v/>
      </c>
    </row>
    <row r="3369" spans="1:29" x14ac:dyDescent="0.25">
      <c r="A3369" s="23">
        <v>3561</v>
      </c>
      <c r="B3369">
        <v>1659</v>
      </c>
      <c r="C3369" s="23" t="str">
        <f ca="1">IFERROR(VLOOKUP($B3369,INDIRECT(nfl_game_result),MATCH(C$1,INDIRECT(nfl_game_result_header),0),FALSE),"error")</f>
        <v>2018_04_MIA@NWE</v>
      </c>
      <c r="D3369" s="23" t="str">
        <f ca="1">IFERROR(IF(ISBLANK(VLOOKUP($B3369,INDIRECT(nfl_game_result),MATCH(D$1,INDIRECT(nfl_game_result_header),0),FALSE)),"",VLOOKUP($B3369,INDIRECT(nfl_game_result),MATCH(D$1,INDIRECT(nfl_game_result_header),0),FALSE)),"error")</f>
        <v/>
      </c>
      <c r="E3369" s="23" t="str">
        <f ca="1">IFERROR(IF(ISBLANK(VLOOKUP($B3369,INDIRECT(nfl_game_result),MATCH(E$1,INDIRECT(nfl_game_result_header),0),FALSE)),"",VLOOKUP($B3369,INDIRECT(nfl_game_result),MATCH(E$1,INDIRECT(nfl_game_result_header),0),FALSE)),"error")</f>
        <v/>
      </c>
      <c r="F3369" s="23" t="str">
        <f ca="1">IFERROR(IF(ISBLANK(VLOOKUP($B3369,INDIRECT(nfl_game_result),MATCH(F$1,INDIRECT(nfl_game_result_header),0),FALSE)),"",VLOOKUP($B3369,INDIRECT(nfl_game_result),MATCH(F$1,INDIRECT(nfl_game_result_header),0),FALSE)),"error")</f>
        <v/>
      </c>
      <c r="G3369" s="23" t="str">
        <f ca="1">IFERROR(IF(ISBLANK(VLOOKUP($B3369,INDIRECT(nfl_game_result),MATCH(G$1,INDIRECT(nfl_game_result_header),0),FALSE)),"",VLOOKUP($B3369,INDIRECT(nfl_game_result),MATCH(G$1,INDIRECT(nfl_game_result_header),0),FALSE)),"error")</f>
        <v/>
      </c>
      <c r="H3369" s="23" t="str">
        <f ca="1">IFERROR(IF(ISBLANK(VLOOKUP($B3369,INDIRECT(nfl_game_result),MATCH(H$1,INDIRECT(nfl_game_result_header),0),FALSE)),"",VLOOKUP($B3369,INDIRECT(nfl_game_result),MATCH(H$1,INDIRECT(nfl_game_result_header),0),FALSE)),"error")</f>
        <v/>
      </c>
      <c r="I3369" s="23" t="str">
        <f ca="1">IFERROR(IF(ISBLANK(VLOOKUP($B3369,INDIRECT(nfl_game_result),MATCH(I$1,INDIRECT(nfl_game_result_header),0),FALSE)),"",VLOOKUP($B3369,INDIRECT(nfl_game_result),MATCH(I$1,INDIRECT(nfl_game_result_header),0),FALSE)),"error")</f>
        <v/>
      </c>
      <c r="J3369" s="23" t="str">
        <f ca="1">IFERROR(IF(ISBLANK(VLOOKUP($B3369,INDIRECT(nfl_game_result),MATCH(J$1,INDIRECT(nfl_game_result_header),0),FALSE)),"",VLOOKUP($B3369,INDIRECT(nfl_game_result),MATCH(J$1,INDIRECT(nfl_game_result_header),0),FALSE)),"error")</f>
        <v/>
      </c>
      <c r="K3369" s="23" t="str">
        <f ca="1">IFERROR(IF(ISBLANK(VLOOKUP($B3369,INDIRECT(nfl_game_result),MATCH(K$1,INDIRECT(nfl_game_result_header),0),FALSE)),"",VLOOKUP($B3369,INDIRECT(nfl_game_result),MATCH(K$1,INDIRECT(nfl_game_result_header),0),FALSE)),"error")</f>
        <v/>
      </c>
      <c r="L3369" s="23" t="str">
        <f ca="1">IFERROR(IF(ISBLANK(VLOOKUP($B3369,INDIRECT(nfl_game_result),MATCH(L$1,INDIRECT(nfl_game_result_header),0),FALSE)),"",VLOOKUP($B3369,INDIRECT(nfl_game_result),MATCH(L$1,INDIRECT(nfl_game_result_header),0),FALSE)),"error")</f>
        <v/>
      </c>
      <c r="M3369" s="23" t="s">
        <v>14</v>
      </c>
      <c r="V3369" s="23" t="s">
        <v>416</v>
      </c>
      <c r="W3369" s="23">
        <f ca="1">VALUE(LEFT(C3369, 4))</f>
        <v>2018</v>
      </c>
      <c r="X3369" s="23">
        <f ca="1">VALUE(MID(C3369,6,FIND("_",C3369,6)-6))</f>
        <v>4</v>
      </c>
      <c r="Y3369" s="23" t="str">
        <f ca="1">IF(NOT(OR(ISBLANK(D3369),ISBLANK(E3369),D3369="",E3369="")),D3369-E3369,"")</f>
        <v/>
      </c>
      <c r="Z3369" s="23" t="str">
        <f ca="1">IF(OR(NOT(ISNUMBER(D3369)),ISBLANK(D3369),D3369="",ISBLANK(N3369)),"",ABS(D3369-N3369))</f>
        <v/>
      </c>
      <c r="AA3369" s="23" t="str">
        <f ca="1">IF(OR(ISBLANK(J3369),ISBLANK(O3369),J3369="",O3369=""),"",IF(J3369=O3369,1,0))</f>
        <v/>
      </c>
      <c r="AB3369" s="23" t="str">
        <f ca="1">IF(OR(ISBLANK(K3369),ISBLANK(Q3369),K3369="",Q3369=""),"",IF(K3369=Q3369,1,0))</f>
        <v/>
      </c>
      <c r="AC3369" s="23" t="str">
        <f t="shared" ca="1" si="52"/>
        <v/>
      </c>
    </row>
    <row r="3370" spans="1:29" x14ac:dyDescent="0.25">
      <c r="A3370" s="23">
        <v>3562</v>
      </c>
      <c r="B3370">
        <v>1660</v>
      </c>
      <c r="C3370" s="23" t="str">
        <f ca="1">IFERROR(VLOOKUP($B3370,INDIRECT(nfl_game_result),MATCH(C$1,INDIRECT(nfl_game_result_header),0),FALSE),"error")</f>
        <v>2018_04_SEA@ARI</v>
      </c>
      <c r="D3370" s="23" t="str">
        <f ca="1">IFERROR(IF(ISBLANK(VLOOKUP($B3370,INDIRECT(nfl_game_result),MATCH(D$1,INDIRECT(nfl_game_result_header),0),FALSE)),"",VLOOKUP($B3370,INDIRECT(nfl_game_result),MATCH(D$1,INDIRECT(nfl_game_result_header),0),FALSE)),"error")</f>
        <v/>
      </c>
      <c r="E3370" s="23" t="str">
        <f ca="1">IFERROR(IF(ISBLANK(VLOOKUP($B3370,INDIRECT(nfl_game_result),MATCH(E$1,INDIRECT(nfl_game_result_header),0),FALSE)),"",VLOOKUP($B3370,INDIRECT(nfl_game_result),MATCH(E$1,INDIRECT(nfl_game_result_header),0),FALSE)),"error")</f>
        <v/>
      </c>
      <c r="F3370" s="23" t="str">
        <f ca="1">IFERROR(IF(ISBLANK(VLOOKUP($B3370,INDIRECT(nfl_game_result),MATCH(F$1,INDIRECT(nfl_game_result_header),0),FALSE)),"",VLOOKUP($B3370,INDIRECT(nfl_game_result),MATCH(F$1,INDIRECT(nfl_game_result_header),0),FALSE)),"error")</f>
        <v/>
      </c>
      <c r="G3370" s="23" t="str">
        <f ca="1">IFERROR(IF(ISBLANK(VLOOKUP($B3370,INDIRECT(nfl_game_result),MATCH(G$1,INDIRECT(nfl_game_result_header),0),FALSE)),"",VLOOKUP($B3370,INDIRECT(nfl_game_result),MATCH(G$1,INDIRECT(nfl_game_result_header),0),FALSE)),"error")</f>
        <v/>
      </c>
      <c r="H3370" s="23" t="str">
        <f ca="1">IFERROR(IF(ISBLANK(VLOOKUP($B3370,INDIRECT(nfl_game_result),MATCH(H$1,INDIRECT(nfl_game_result_header),0),FALSE)),"",VLOOKUP($B3370,INDIRECT(nfl_game_result),MATCH(H$1,INDIRECT(nfl_game_result_header),0),FALSE)),"error")</f>
        <v/>
      </c>
      <c r="I3370" s="23" t="str">
        <f ca="1">IFERROR(IF(ISBLANK(VLOOKUP($B3370,INDIRECT(nfl_game_result),MATCH(I$1,INDIRECT(nfl_game_result_header),0),FALSE)),"",VLOOKUP($B3370,INDIRECT(nfl_game_result),MATCH(I$1,INDIRECT(nfl_game_result_header),0),FALSE)),"error")</f>
        <v/>
      </c>
      <c r="J3370" s="23" t="str">
        <f ca="1">IFERROR(IF(ISBLANK(VLOOKUP($B3370,INDIRECT(nfl_game_result),MATCH(J$1,INDIRECT(nfl_game_result_header),0),FALSE)),"",VLOOKUP($B3370,INDIRECT(nfl_game_result),MATCH(J$1,INDIRECT(nfl_game_result_header),0),FALSE)),"error")</f>
        <v/>
      </c>
      <c r="K3370" s="23" t="str">
        <f ca="1">IFERROR(IF(ISBLANK(VLOOKUP($B3370,INDIRECT(nfl_game_result),MATCH(K$1,INDIRECT(nfl_game_result_header),0),FALSE)),"",VLOOKUP($B3370,INDIRECT(nfl_game_result),MATCH(K$1,INDIRECT(nfl_game_result_header),0),FALSE)),"error")</f>
        <v/>
      </c>
      <c r="L3370" s="23" t="str">
        <f ca="1">IFERROR(IF(ISBLANK(VLOOKUP($B3370,INDIRECT(nfl_game_result),MATCH(L$1,INDIRECT(nfl_game_result_header),0),FALSE)),"",VLOOKUP($B3370,INDIRECT(nfl_game_result),MATCH(L$1,INDIRECT(nfl_game_result_header),0),FALSE)),"error")</f>
        <v/>
      </c>
      <c r="M3370" s="23" t="s">
        <v>14</v>
      </c>
      <c r="V3370" s="23" t="s">
        <v>416</v>
      </c>
      <c r="W3370" s="23">
        <f ca="1">VALUE(LEFT(C3370, 4))</f>
        <v>2018</v>
      </c>
      <c r="X3370" s="23">
        <f ca="1">VALUE(MID(C3370,6,FIND("_",C3370,6)-6))</f>
        <v>4</v>
      </c>
      <c r="Y3370" s="23" t="str">
        <f ca="1">IF(NOT(OR(ISBLANK(D3370),ISBLANK(E3370),D3370="",E3370="")),D3370-E3370,"")</f>
        <v/>
      </c>
      <c r="Z3370" s="23" t="str">
        <f ca="1">IF(OR(NOT(ISNUMBER(D3370)),ISBLANK(D3370),D3370="",ISBLANK(N3370)),"",ABS(D3370-N3370))</f>
        <v/>
      </c>
      <c r="AA3370" s="23" t="str">
        <f ca="1">IF(OR(ISBLANK(J3370),ISBLANK(O3370),J3370="",O3370=""),"",IF(J3370=O3370,1,0))</f>
        <v/>
      </c>
      <c r="AB3370" s="23" t="str">
        <f ca="1">IF(OR(ISBLANK(K3370),ISBLANK(Q3370),K3370="",Q3370=""),"",IF(K3370=Q3370,1,0))</f>
        <v/>
      </c>
      <c r="AC3370" s="23" t="str">
        <f t="shared" ca="1" si="52"/>
        <v/>
      </c>
    </row>
    <row r="3371" spans="1:29" x14ac:dyDescent="0.25">
      <c r="A3371" s="23">
        <v>3563</v>
      </c>
      <c r="B3371">
        <v>1661</v>
      </c>
      <c r="C3371" s="23" t="str">
        <f ca="1">IFERROR(VLOOKUP($B3371,INDIRECT(nfl_game_result),MATCH(C$1,INDIRECT(nfl_game_result_header),0),FALSE),"error")</f>
        <v>2018_04_CLE@OAK</v>
      </c>
      <c r="D3371" s="23" t="str">
        <f ca="1">IFERROR(IF(ISBLANK(VLOOKUP($B3371,INDIRECT(nfl_game_result),MATCH(D$1,INDIRECT(nfl_game_result_header),0),FALSE)),"",VLOOKUP($B3371,INDIRECT(nfl_game_result),MATCH(D$1,INDIRECT(nfl_game_result_header),0),FALSE)),"error")</f>
        <v/>
      </c>
      <c r="E3371" s="23" t="str">
        <f ca="1">IFERROR(IF(ISBLANK(VLOOKUP($B3371,INDIRECT(nfl_game_result),MATCH(E$1,INDIRECT(nfl_game_result_header),0),FALSE)),"",VLOOKUP($B3371,INDIRECT(nfl_game_result),MATCH(E$1,INDIRECT(nfl_game_result_header),0),FALSE)),"error")</f>
        <v/>
      </c>
      <c r="F3371" s="23" t="str">
        <f ca="1">IFERROR(IF(ISBLANK(VLOOKUP($B3371,INDIRECT(nfl_game_result),MATCH(F$1,INDIRECT(nfl_game_result_header),0),FALSE)),"",VLOOKUP($B3371,INDIRECT(nfl_game_result),MATCH(F$1,INDIRECT(nfl_game_result_header),0),FALSE)),"error")</f>
        <v/>
      </c>
      <c r="G3371" s="23" t="str">
        <f ca="1">IFERROR(IF(ISBLANK(VLOOKUP($B3371,INDIRECT(nfl_game_result),MATCH(G$1,INDIRECT(nfl_game_result_header),0),FALSE)),"",VLOOKUP($B3371,INDIRECT(nfl_game_result),MATCH(G$1,INDIRECT(nfl_game_result_header),0),FALSE)),"error")</f>
        <v/>
      </c>
      <c r="H3371" s="23" t="str">
        <f ca="1">IFERROR(IF(ISBLANK(VLOOKUP($B3371,INDIRECT(nfl_game_result),MATCH(H$1,INDIRECT(nfl_game_result_header),0),FALSE)),"",VLOOKUP($B3371,INDIRECT(nfl_game_result),MATCH(H$1,INDIRECT(nfl_game_result_header),0),FALSE)),"error")</f>
        <v/>
      </c>
      <c r="I3371" s="23" t="str">
        <f ca="1">IFERROR(IF(ISBLANK(VLOOKUP($B3371,INDIRECT(nfl_game_result),MATCH(I$1,INDIRECT(nfl_game_result_header),0),FALSE)),"",VLOOKUP($B3371,INDIRECT(nfl_game_result),MATCH(I$1,INDIRECT(nfl_game_result_header),0),FALSE)),"error")</f>
        <v/>
      </c>
      <c r="J3371" s="23" t="str">
        <f ca="1">IFERROR(IF(ISBLANK(VLOOKUP($B3371,INDIRECT(nfl_game_result),MATCH(J$1,INDIRECT(nfl_game_result_header),0),FALSE)),"",VLOOKUP($B3371,INDIRECT(nfl_game_result),MATCH(J$1,INDIRECT(nfl_game_result_header),0),FALSE)),"error")</f>
        <v/>
      </c>
      <c r="K3371" s="23" t="str">
        <f ca="1">IFERROR(IF(ISBLANK(VLOOKUP($B3371,INDIRECT(nfl_game_result),MATCH(K$1,INDIRECT(nfl_game_result_header),0),FALSE)),"",VLOOKUP($B3371,INDIRECT(nfl_game_result),MATCH(K$1,INDIRECT(nfl_game_result_header),0),FALSE)),"error")</f>
        <v/>
      </c>
      <c r="L3371" s="23" t="str">
        <f ca="1">IFERROR(IF(ISBLANK(VLOOKUP($B3371,INDIRECT(nfl_game_result),MATCH(L$1,INDIRECT(nfl_game_result_header),0),FALSE)),"",VLOOKUP($B3371,INDIRECT(nfl_game_result),MATCH(L$1,INDIRECT(nfl_game_result_header),0),FALSE)),"error")</f>
        <v/>
      </c>
      <c r="M3371" s="23" t="s">
        <v>14</v>
      </c>
      <c r="V3371" s="23" t="s">
        <v>416</v>
      </c>
      <c r="W3371" s="23">
        <f ca="1">VALUE(LEFT(C3371, 4))</f>
        <v>2018</v>
      </c>
      <c r="X3371" s="23">
        <f ca="1">VALUE(MID(C3371,6,FIND("_",C3371,6)-6))</f>
        <v>4</v>
      </c>
      <c r="Y3371" s="23" t="str">
        <f ca="1">IF(NOT(OR(ISBLANK(D3371),ISBLANK(E3371),D3371="",E3371="")),D3371-E3371,"")</f>
        <v/>
      </c>
      <c r="Z3371" s="23" t="str">
        <f ca="1">IF(OR(NOT(ISNUMBER(D3371)),ISBLANK(D3371),D3371="",ISBLANK(N3371)),"",ABS(D3371-N3371))</f>
        <v/>
      </c>
      <c r="AA3371" s="23" t="str">
        <f ca="1">IF(OR(ISBLANK(J3371),ISBLANK(O3371),J3371="",O3371=""),"",IF(J3371=O3371,1,0))</f>
        <v/>
      </c>
      <c r="AB3371" s="23" t="str">
        <f ca="1">IF(OR(ISBLANK(K3371),ISBLANK(Q3371),K3371="",Q3371=""),"",IF(K3371=Q3371,1,0))</f>
        <v/>
      </c>
      <c r="AC3371" s="23" t="str">
        <f t="shared" ca="1" si="52"/>
        <v/>
      </c>
    </row>
    <row r="3372" spans="1:29" x14ac:dyDescent="0.25">
      <c r="A3372" s="23">
        <v>3564</v>
      </c>
      <c r="B3372">
        <v>1662</v>
      </c>
      <c r="C3372" s="23" t="str">
        <f ca="1">IFERROR(VLOOKUP($B3372,INDIRECT(nfl_game_result),MATCH(C$1,INDIRECT(nfl_game_result_header),0),FALSE),"error")</f>
        <v>2018_04_NOR@NYG</v>
      </c>
      <c r="D3372" s="23" t="str">
        <f ca="1">IFERROR(IF(ISBLANK(VLOOKUP($B3372,INDIRECT(nfl_game_result),MATCH(D$1,INDIRECT(nfl_game_result_header),0),FALSE)),"",VLOOKUP($B3372,INDIRECT(nfl_game_result),MATCH(D$1,INDIRECT(nfl_game_result_header),0),FALSE)),"error")</f>
        <v/>
      </c>
      <c r="E3372" s="23" t="str">
        <f ca="1">IFERROR(IF(ISBLANK(VLOOKUP($B3372,INDIRECT(nfl_game_result),MATCH(E$1,INDIRECT(nfl_game_result_header),0),FALSE)),"",VLOOKUP($B3372,INDIRECT(nfl_game_result),MATCH(E$1,INDIRECT(nfl_game_result_header),0),FALSE)),"error")</f>
        <v/>
      </c>
      <c r="F3372" s="23" t="str">
        <f ca="1">IFERROR(IF(ISBLANK(VLOOKUP($B3372,INDIRECT(nfl_game_result),MATCH(F$1,INDIRECT(nfl_game_result_header),0),FALSE)),"",VLOOKUP($B3372,INDIRECT(nfl_game_result),MATCH(F$1,INDIRECT(nfl_game_result_header),0),FALSE)),"error")</f>
        <v/>
      </c>
      <c r="G3372" s="23" t="str">
        <f ca="1">IFERROR(IF(ISBLANK(VLOOKUP($B3372,INDIRECT(nfl_game_result),MATCH(G$1,INDIRECT(nfl_game_result_header),0),FALSE)),"",VLOOKUP($B3372,INDIRECT(nfl_game_result),MATCH(G$1,INDIRECT(nfl_game_result_header),0),FALSE)),"error")</f>
        <v/>
      </c>
      <c r="H3372" s="23" t="str">
        <f ca="1">IFERROR(IF(ISBLANK(VLOOKUP($B3372,INDIRECT(nfl_game_result),MATCH(H$1,INDIRECT(nfl_game_result_header),0),FALSE)),"",VLOOKUP($B3372,INDIRECT(nfl_game_result),MATCH(H$1,INDIRECT(nfl_game_result_header),0),FALSE)),"error")</f>
        <v/>
      </c>
      <c r="I3372" s="23" t="str">
        <f ca="1">IFERROR(IF(ISBLANK(VLOOKUP($B3372,INDIRECT(nfl_game_result),MATCH(I$1,INDIRECT(nfl_game_result_header),0),FALSE)),"",VLOOKUP($B3372,INDIRECT(nfl_game_result),MATCH(I$1,INDIRECT(nfl_game_result_header),0),FALSE)),"error")</f>
        <v/>
      </c>
      <c r="J3372" s="23" t="str">
        <f ca="1">IFERROR(IF(ISBLANK(VLOOKUP($B3372,INDIRECT(nfl_game_result),MATCH(J$1,INDIRECT(nfl_game_result_header),0),FALSE)),"",VLOOKUP($B3372,INDIRECT(nfl_game_result),MATCH(J$1,INDIRECT(nfl_game_result_header),0),FALSE)),"error")</f>
        <v/>
      </c>
      <c r="K3372" s="23" t="str">
        <f ca="1">IFERROR(IF(ISBLANK(VLOOKUP($B3372,INDIRECT(nfl_game_result),MATCH(K$1,INDIRECT(nfl_game_result_header),0),FALSE)),"",VLOOKUP($B3372,INDIRECT(nfl_game_result),MATCH(K$1,INDIRECT(nfl_game_result_header),0),FALSE)),"error")</f>
        <v/>
      </c>
      <c r="L3372" s="23" t="str">
        <f ca="1">IFERROR(IF(ISBLANK(VLOOKUP($B3372,INDIRECT(nfl_game_result),MATCH(L$1,INDIRECT(nfl_game_result_header),0),FALSE)),"",VLOOKUP($B3372,INDIRECT(nfl_game_result),MATCH(L$1,INDIRECT(nfl_game_result_header),0),FALSE)),"error")</f>
        <v/>
      </c>
      <c r="M3372" s="23" t="s">
        <v>14</v>
      </c>
      <c r="V3372" s="23" t="s">
        <v>416</v>
      </c>
      <c r="W3372" s="23">
        <f ca="1">VALUE(LEFT(C3372, 4))</f>
        <v>2018</v>
      </c>
      <c r="X3372" s="23">
        <f ca="1">VALUE(MID(C3372,6,FIND("_",C3372,6)-6))</f>
        <v>4</v>
      </c>
      <c r="Y3372" s="23" t="str">
        <f ca="1">IF(NOT(OR(ISBLANK(D3372),ISBLANK(E3372),D3372="",E3372="")),D3372-E3372,"")</f>
        <v/>
      </c>
      <c r="Z3372" s="23" t="str">
        <f ca="1">IF(OR(NOT(ISNUMBER(D3372)),ISBLANK(D3372),D3372="",ISBLANK(N3372)),"",ABS(D3372-N3372))</f>
        <v/>
      </c>
      <c r="AA3372" s="23" t="str">
        <f ca="1">IF(OR(ISBLANK(J3372),ISBLANK(O3372),J3372="",O3372=""),"",IF(J3372=O3372,1,0))</f>
        <v/>
      </c>
      <c r="AB3372" s="23" t="str">
        <f ca="1">IF(OR(ISBLANK(K3372),ISBLANK(Q3372),K3372="",Q3372=""),"",IF(K3372=Q3372,1,0))</f>
        <v/>
      </c>
      <c r="AC3372" s="23" t="str">
        <f t="shared" ca="1" si="52"/>
        <v/>
      </c>
    </row>
    <row r="3373" spans="1:29" x14ac:dyDescent="0.25">
      <c r="A3373" s="23">
        <v>3565</v>
      </c>
      <c r="B3373">
        <v>1663</v>
      </c>
      <c r="C3373" s="23" t="str">
        <f ca="1">IFERROR(VLOOKUP($B3373,INDIRECT(nfl_game_result),MATCH(C$1,INDIRECT(nfl_game_result_header),0),FALSE),"error")</f>
        <v>2018_04_SFO@LAC</v>
      </c>
      <c r="D3373" s="23" t="str">
        <f ca="1">IFERROR(IF(ISBLANK(VLOOKUP($B3373,INDIRECT(nfl_game_result),MATCH(D$1,INDIRECT(nfl_game_result_header),0),FALSE)),"",VLOOKUP($B3373,INDIRECT(nfl_game_result),MATCH(D$1,INDIRECT(nfl_game_result_header),0),FALSE)),"error")</f>
        <v/>
      </c>
      <c r="E3373" s="23" t="str">
        <f ca="1">IFERROR(IF(ISBLANK(VLOOKUP($B3373,INDIRECT(nfl_game_result),MATCH(E$1,INDIRECT(nfl_game_result_header),0),FALSE)),"",VLOOKUP($B3373,INDIRECT(nfl_game_result),MATCH(E$1,INDIRECT(nfl_game_result_header),0),FALSE)),"error")</f>
        <v/>
      </c>
      <c r="F3373" s="23" t="str">
        <f ca="1">IFERROR(IF(ISBLANK(VLOOKUP($B3373,INDIRECT(nfl_game_result),MATCH(F$1,INDIRECT(nfl_game_result_header),0),FALSE)),"",VLOOKUP($B3373,INDIRECT(nfl_game_result),MATCH(F$1,INDIRECT(nfl_game_result_header),0),FALSE)),"error")</f>
        <v/>
      </c>
      <c r="G3373" s="23" t="str">
        <f ca="1">IFERROR(IF(ISBLANK(VLOOKUP($B3373,INDIRECT(nfl_game_result),MATCH(G$1,INDIRECT(nfl_game_result_header),0),FALSE)),"",VLOOKUP($B3373,INDIRECT(nfl_game_result),MATCH(G$1,INDIRECT(nfl_game_result_header),0),FALSE)),"error")</f>
        <v/>
      </c>
      <c r="H3373" s="23" t="str">
        <f ca="1">IFERROR(IF(ISBLANK(VLOOKUP($B3373,INDIRECT(nfl_game_result),MATCH(H$1,INDIRECT(nfl_game_result_header),0),FALSE)),"",VLOOKUP($B3373,INDIRECT(nfl_game_result),MATCH(H$1,INDIRECT(nfl_game_result_header),0),FALSE)),"error")</f>
        <v/>
      </c>
      <c r="I3373" s="23" t="str">
        <f ca="1">IFERROR(IF(ISBLANK(VLOOKUP($B3373,INDIRECT(nfl_game_result),MATCH(I$1,INDIRECT(nfl_game_result_header),0),FALSE)),"",VLOOKUP($B3373,INDIRECT(nfl_game_result),MATCH(I$1,INDIRECT(nfl_game_result_header),0),FALSE)),"error")</f>
        <v/>
      </c>
      <c r="J3373" s="23" t="str">
        <f ca="1">IFERROR(IF(ISBLANK(VLOOKUP($B3373,INDIRECT(nfl_game_result),MATCH(J$1,INDIRECT(nfl_game_result_header),0),FALSE)),"",VLOOKUP($B3373,INDIRECT(nfl_game_result),MATCH(J$1,INDIRECT(nfl_game_result_header),0),FALSE)),"error")</f>
        <v/>
      </c>
      <c r="K3373" s="23" t="str">
        <f ca="1">IFERROR(IF(ISBLANK(VLOOKUP($B3373,INDIRECT(nfl_game_result),MATCH(K$1,INDIRECT(nfl_game_result_header),0),FALSE)),"",VLOOKUP($B3373,INDIRECT(nfl_game_result),MATCH(K$1,INDIRECT(nfl_game_result_header),0),FALSE)),"error")</f>
        <v/>
      </c>
      <c r="L3373" s="23" t="str">
        <f ca="1">IFERROR(IF(ISBLANK(VLOOKUP($B3373,INDIRECT(nfl_game_result),MATCH(L$1,INDIRECT(nfl_game_result_header),0),FALSE)),"",VLOOKUP($B3373,INDIRECT(nfl_game_result),MATCH(L$1,INDIRECT(nfl_game_result_header),0),FALSE)),"error")</f>
        <v/>
      </c>
      <c r="M3373" s="23" t="s">
        <v>14</v>
      </c>
      <c r="V3373" s="23" t="s">
        <v>416</v>
      </c>
      <c r="W3373" s="23">
        <f ca="1">VALUE(LEFT(C3373, 4))</f>
        <v>2018</v>
      </c>
      <c r="X3373" s="23">
        <f ca="1">VALUE(MID(C3373,6,FIND("_",C3373,6)-6))</f>
        <v>4</v>
      </c>
      <c r="Y3373" s="23" t="str">
        <f ca="1">IF(NOT(OR(ISBLANK(D3373),ISBLANK(E3373),D3373="",E3373="")),D3373-E3373,"")</f>
        <v/>
      </c>
      <c r="Z3373" s="23" t="str">
        <f ca="1">IF(OR(NOT(ISNUMBER(D3373)),ISBLANK(D3373),D3373="",ISBLANK(N3373)),"",ABS(D3373-N3373))</f>
        <v/>
      </c>
      <c r="AA3373" s="23" t="str">
        <f ca="1">IF(OR(ISBLANK(J3373),ISBLANK(O3373),J3373="",O3373=""),"",IF(J3373=O3373,1,0))</f>
        <v/>
      </c>
      <c r="AB3373" s="23" t="str">
        <f ca="1">IF(OR(ISBLANK(K3373),ISBLANK(Q3373),K3373="",Q3373=""),"",IF(K3373=Q3373,1,0))</f>
        <v/>
      </c>
      <c r="AC3373" s="23" t="str">
        <f t="shared" ca="1" si="52"/>
        <v/>
      </c>
    </row>
    <row r="3374" spans="1:29" x14ac:dyDescent="0.25">
      <c r="A3374" s="23">
        <v>3566</v>
      </c>
      <c r="B3374">
        <v>1664</v>
      </c>
      <c r="C3374" s="23" t="str">
        <f ca="1">IFERROR(VLOOKUP($B3374,INDIRECT(nfl_game_result),MATCH(C$1,INDIRECT(nfl_game_result_header),0),FALSE),"error")</f>
        <v>2018_04_BAL@PIT</v>
      </c>
      <c r="D3374" s="23" t="str">
        <f ca="1">IFERROR(IF(ISBLANK(VLOOKUP($B3374,INDIRECT(nfl_game_result),MATCH(D$1,INDIRECT(nfl_game_result_header),0),FALSE)),"",VLOOKUP($B3374,INDIRECT(nfl_game_result),MATCH(D$1,INDIRECT(nfl_game_result_header),0),FALSE)),"error")</f>
        <v/>
      </c>
      <c r="E3374" s="23" t="str">
        <f ca="1">IFERROR(IF(ISBLANK(VLOOKUP($B3374,INDIRECT(nfl_game_result),MATCH(E$1,INDIRECT(nfl_game_result_header),0),FALSE)),"",VLOOKUP($B3374,INDIRECT(nfl_game_result),MATCH(E$1,INDIRECT(nfl_game_result_header),0),FALSE)),"error")</f>
        <v/>
      </c>
      <c r="F3374" s="23" t="str">
        <f ca="1">IFERROR(IF(ISBLANK(VLOOKUP($B3374,INDIRECT(nfl_game_result),MATCH(F$1,INDIRECT(nfl_game_result_header),0),FALSE)),"",VLOOKUP($B3374,INDIRECT(nfl_game_result),MATCH(F$1,INDIRECT(nfl_game_result_header),0),FALSE)),"error")</f>
        <v/>
      </c>
      <c r="G3374" s="23" t="str">
        <f ca="1">IFERROR(IF(ISBLANK(VLOOKUP($B3374,INDIRECT(nfl_game_result),MATCH(G$1,INDIRECT(nfl_game_result_header),0),FALSE)),"",VLOOKUP($B3374,INDIRECT(nfl_game_result),MATCH(G$1,INDIRECT(nfl_game_result_header),0),FALSE)),"error")</f>
        <v/>
      </c>
      <c r="H3374" s="23" t="str">
        <f ca="1">IFERROR(IF(ISBLANK(VLOOKUP($B3374,INDIRECT(nfl_game_result),MATCH(H$1,INDIRECT(nfl_game_result_header),0),FALSE)),"",VLOOKUP($B3374,INDIRECT(nfl_game_result),MATCH(H$1,INDIRECT(nfl_game_result_header),0),FALSE)),"error")</f>
        <v/>
      </c>
      <c r="I3374" s="23" t="str">
        <f ca="1">IFERROR(IF(ISBLANK(VLOOKUP($B3374,INDIRECT(nfl_game_result),MATCH(I$1,INDIRECT(nfl_game_result_header),0),FALSE)),"",VLOOKUP($B3374,INDIRECT(nfl_game_result),MATCH(I$1,INDIRECT(nfl_game_result_header),0),FALSE)),"error")</f>
        <v/>
      </c>
      <c r="J3374" s="23" t="str">
        <f ca="1">IFERROR(IF(ISBLANK(VLOOKUP($B3374,INDIRECT(nfl_game_result),MATCH(J$1,INDIRECT(nfl_game_result_header),0),FALSE)),"",VLOOKUP($B3374,INDIRECT(nfl_game_result),MATCH(J$1,INDIRECT(nfl_game_result_header),0),FALSE)),"error")</f>
        <v/>
      </c>
      <c r="K3374" s="23" t="str">
        <f ca="1">IFERROR(IF(ISBLANK(VLOOKUP($B3374,INDIRECT(nfl_game_result),MATCH(K$1,INDIRECT(nfl_game_result_header),0),FALSE)),"",VLOOKUP($B3374,INDIRECT(nfl_game_result),MATCH(K$1,INDIRECT(nfl_game_result_header),0),FALSE)),"error")</f>
        <v/>
      </c>
      <c r="L3374" s="23" t="str">
        <f ca="1">IFERROR(IF(ISBLANK(VLOOKUP($B3374,INDIRECT(nfl_game_result),MATCH(L$1,INDIRECT(nfl_game_result_header),0),FALSE)),"",VLOOKUP($B3374,INDIRECT(nfl_game_result),MATCH(L$1,INDIRECT(nfl_game_result_header),0),FALSE)),"error")</f>
        <v/>
      </c>
      <c r="M3374" s="23" t="s">
        <v>14</v>
      </c>
      <c r="V3374" s="23" t="s">
        <v>416</v>
      </c>
      <c r="W3374" s="23">
        <f ca="1">VALUE(LEFT(C3374, 4))</f>
        <v>2018</v>
      </c>
      <c r="X3374" s="23">
        <f ca="1">VALUE(MID(C3374,6,FIND("_",C3374,6)-6))</f>
        <v>4</v>
      </c>
      <c r="Y3374" s="23" t="str">
        <f ca="1">IF(NOT(OR(ISBLANK(D3374),ISBLANK(E3374),D3374="",E3374="")),D3374-E3374,"")</f>
        <v/>
      </c>
      <c r="Z3374" s="23" t="str">
        <f ca="1">IF(OR(NOT(ISNUMBER(D3374)),ISBLANK(D3374),D3374="",ISBLANK(N3374)),"",ABS(D3374-N3374))</f>
        <v/>
      </c>
      <c r="AA3374" s="23" t="str">
        <f ca="1">IF(OR(ISBLANK(J3374),ISBLANK(O3374),J3374="",O3374=""),"",IF(J3374=O3374,1,0))</f>
        <v/>
      </c>
      <c r="AB3374" s="23" t="str">
        <f ca="1">IF(OR(ISBLANK(K3374),ISBLANK(Q3374),K3374="",Q3374=""),"",IF(K3374=Q3374,1,0))</f>
        <v/>
      </c>
      <c r="AC3374" s="23" t="str">
        <f t="shared" ca="1" si="52"/>
        <v/>
      </c>
    </row>
    <row r="3375" spans="1:29" x14ac:dyDescent="0.25">
      <c r="A3375" s="23">
        <v>3567</v>
      </c>
      <c r="B3375">
        <v>1665</v>
      </c>
      <c r="C3375" s="23" t="str">
        <f ca="1">IFERROR(VLOOKUP($B3375,INDIRECT(nfl_game_result),MATCH(C$1,INDIRECT(nfl_game_result_header),0),FALSE),"error")</f>
        <v>2018_04_KCY@DEN</v>
      </c>
      <c r="D3375" s="23" t="str">
        <f ca="1">IFERROR(IF(ISBLANK(VLOOKUP($B3375,INDIRECT(nfl_game_result),MATCH(D$1,INDIRECT(nfl_game_result_header),0),FALSE)),"",VLOOKUP($B3375,INDIRECT(nfl_game_result),MATCH(D$1,INDIRECT(nfl_game_result_header),0),FALSE)),"error")</f>
        <v/>
      </c>
      <c r="E3375" s="23" t="str">
        <f ca="1">IFERROR(IF(ISBLANK(VLOOKUP($B3375,INDIRECT(nfl_game_result),MATCH(E$1,INDIRECT(nfl_game_result_header),0),FALSE)),"",VLOOKUP($B3375,INDIRECT(nfl_game_result),MATCH(E$1,INDIRECT(nfl_game_result_header),0),FALSE)),"error")</f>
        <v/>
      </c>
      <c r="F3375" s="23" t="str">
        <f ca="1">IFERROR(IF(ISBLANK(VLOOKUP($B3375,INDIRECT(nfl_game_result),MATCH(F$1,INDIRECT(nfl_game_result_header),0),FALSE)),"",VLOOKUP($B3375,INDIRECT(nfl_game_result),MATCH(F$1,INDIRECT(nfl_game_result_header),0),FALSE)),"error")</f>
        <v/>
      </c>
      <c r="G3375" s="23" t="str">
        <f ca="1">IFERROR(IF(ISBLANK(VLOOKUP($B3375,INDIRECT(nfl_game_result),MATCH(G$1,INDIRECT(nfl_game_result_header),0),FALSE)),"",VLOOKUP($B3375,INDIRECT(nfl_game_result),MATCH(G$1,INDIRECT(nfl_game_result_header),0),FALSE)),"error")</f>
        <v/>
      </c>
      <c r="H3375" s="23" t="str">
        <f ca="1">IFERROR(IF(ISBLANK(VLOOKUP($B3375,INDIRECT(nfl_game_result),MATCH(H$1,INDIRECT(nfl_game_result_header),0),FALSE)),"",VLOOKUP($B3375,INDIRECT(nfl_game_result),MATCH(H$1,INDIRECT(nfl_game_result_header),0),FALSE)),"error")</f>
        <v/>
      </c>
      <c r="I3375" s="23" t="str">
        <f ca="1">IFERROR(IF(ISBLANK(VLOOKUP($B3375,INDIRECT(nfl_game_result),MATCH(I$1,INDIRECT(nfl_game_result_header),0),FALSE)),"",VLOOKUP($B3375,INDIRECT(nfl_game_result),MATCH(I$1,INDIRECT(nfl_game_result_header),0),FALSE)),"error")</f>
        <v/>
      </c>
      <c r="J3375" s="23" t="str">
        <f ca="1">IFERROR(IF(ISBLANK(VLOOKUP($B3375,INDIRECT(nfl_game_result),MATCH(J$1,INDIRECT(nfl_game_result_header),0),FALSE)),"",VLOOKUP($B3375,INDIRECT(nfl_game_result),MATCH(J$1,INDIRECT(nfl_game_result_header),0),FALSE)),"error")</f>
        <v/>
      </c>
      <c r="K3375" s="23" t="str">
        <f ca="1">IFERROR(IF(ISBLANK(VLOOKUP($B3375,INDIRECT(nfl_game_result),MATCH(K$1,INDIRECT(nfl_game_result_header),0),FALSE)),"",VLOOKUP($B3375,INDIRECT(nfl_game_result),MATCH(K$1,INDIRECT(nfl_game_result_header),0),FALSE)),"error")</f>
        <v/>
      </c>
      <c r="L3375" s="23" t="str">
        <f ca="1">IFERROR(IF(ISBLANK(VLOOKUP($B3375,INDIRECT(nfl_game_result),MATCH(L$1,INDIRECT(nfl_game_result_header),0),FALSE)),"",VLOOKUP($B3375,INDIRECT(nfl_game_result),MATCH(L$1,INDIRECT(nfl_game_result_header),0),FALSE)),"error")</f>
        <v/>
      </c>
      <c r="M3375" s="23" t="s">
        <v>14</v>
      </c>
      <c r="V3375" s="23" t="s">
        <v>416</v>
      </c>
      <c r="W3375" s="23">
        <f ca="1">VALUE(LEFT(C3375, 4))</f>
        <v>2018</v>
      </c>
      <c r="X3375" s="23">
        <f ca="1">VALUE(MID(C3375,6,FIND("_",C3375,6)-6))</f>
        <v>4</v>
      </c>
      <c r="Y3375" s="23" t="str">
        <f ca="1">IF(NOT(OR(ISBLANK(D3375),ISBLANK(E3375),D3375="",E3375="")),D3375-E3375,"")</f>
        <v/>
      </c>
      <c r="Z3375" s="23" t="str">
        <f ca="1">IF(OR(NOT(ISNUMBER(D3375)),ISBLANK(D3375),D3375="",ISBLANK(N3375)),"",ABS(D3375-N3375))</f>
        <v/>
      </c>
      <c r="AA3375" s="23" t="str">
        <f ca="1">IF(OR(ISBLANK(J3375),ISBLANK(O3375),J3375="",O3375=""),"",IF(J3375=O3375,1,0))</f>
        <v/>
      </c>
      <c r="AB3375" s="23" t="str">
        <f ca="1">IF(OR(ISBLANK(K3375),ISBLANK(Q3375),K3375="",Q3375=""),"",IF(K3375=Q3375,1,0))</f>
        <v/>
      </c>
      <c r="AC3375" s="23" t="str">
        <f t="shared" ca="1" si="52"/>
        <v/>
      </c>
    </row>
    <row r="3376" spans="1:29" x14ac:dyDescent="0.25">
      <c r="A3376" s="23">
        <v>3312</v>
      </c>
      <c r="B3376">
        <v>1666</v>
      </c>
      <c r="C3376" s="23" t="str">
        <f ca="1">IFERROR(VLOOKUP($B3376,INDIRECT(nfl_game_result),MATCH(C$1,INDIRECT(nfl_game_result_header),0),FALSE),"error")</f>
        <v>2018_05_IND@NWE</v>
      </c>
      <c r="D3376" s="23" t="str">
        <f ca="1">IFERROR(IF(ISBLANK(VLOOKUP($B3376,INDIRECT(nfl_game_result),MATCH(D$1,INDIRECT(nfl_game_result_header),0),FALSE)),"",VLOOKUP($B3376,INDIRECT(nfl_game_result),MATCH(D$1,INDIRECT(nfl_game_result_header),0),FALSE)),"error")</f>
        <v/>
      </c>
      <c r="E3376" s="23" t="str">
        <f ca="1">IFERROR(IF(ISBLANK(VLOOKUP($B3376,INDIRECT(nfl_game_result),MATCH(E$1,INDIRECT(nfl_game_result_header),0),FALSE)),"",VLOOKUP($B3376,INDIRECT(nfl_game_result),MATCH(E$1,INDIRECT(nfl_game_result_header),0),FALSE)),"error")</f>
        <v/>
      </c>
      <c r="F3376" s="23" t="str">
        <f ca="1">IFERROR(IF(ISBLANK(VLOOKUP($B3376,INDIRECT(nfl_game_result),MATCH(F$1,INDIRECT(nfl_game_result_header),0),FALSE)),"",VLOOKUP($B3376,INDIRECT(nfl_game_result),MATCH(F$1,INDIRECT(nfl_game_result_header),0),FALSE)),"error")</f>
        <v/>
      </c>
      <c r="G3376" s="23" t="str">
        <f ca="1">IFERROR(IF(ISBLANK(VLOOKUP($B3376,INDIRECT(nfl_game_result),MATCH(G$1,INDIRECT(nfl_game_result_header),0),FALSE)),"",VLOOKUP($B3376,INDIRECT(nfl_game_result),MATCH(G$1,INDIRECT(nfl_game_result_header),0),FALSE)),"error")</f>
        <v/>
      </c>
      <c r="H3376" s="23" t="str">
        <f ca="1">IFERROR(IF(ISBLANK(VLOOKUP($B3376,INDIRECT(nfl_game_result),MATCH(H$1,INDIRECT(nfl_game_result_header),0),FALSE)),"",VLOOKUP($B3376,INDIRECT(nfl_game_result),MATCH(H$1,INDIRECT(nfl_game_result_header),0),FALSE)),"error")</f>
        <v/>
      </c>
      <c r="I3376" s="23" t="str">
        <f ca="1">IFERROR(IF(ISBLANK(VLOOKUP($B3376,INDIRECT(nfl_game_result),MATCH(I$1,INDIRECT(nfl_game_result_header),0),FALSE)),"",VLOOKUP($B3376,INDIRECT(nfl_game_result),MATCH(I$1,INDIRECT(nfl_game_result_header),0),FALSE)),"error")</f>
        <v/>
      </c>
      <c r="J3376" s="23" t="str">
        <f ca="1">IFERROR(IF(ISBLANK(VLOOKUP($B3376,INDIRECT(nfl_game_result),MATCH(J$1,INDIRECT(nfl_game_result_header),0),FALSE)),"",VLOOKUP($B3376,INDIRECT(nfl_game_result),MATCH(J$1,INDIRECT(nfl_game_result_header),0),FALSE)),"error")</f>
        <v/>
      </c>
      <c r="K3376" s="23" t="str">
        <f ca="1">IFERROR(IF(ISBLANK(VLOOKUP($B3376,INDIRECT(nfl_game_result),MATCH(K$1,INDIRECT(nfl_game_result_header),0),FALSE)),"",VLOOKUP($B3376,INDIRECT(nfl_game_result),MATCH(K$1,INDIRECT(nfl_game_result_header),0),FALSE)),"error")</f>
        <v/>
      </c>
      <c r="L3376" s="23" t="str">
        <f ca="1">IFERROR(IF(ISBLANK(VLOOKUP($B3376,INDIRECT(nfl_game_result),MATCH(L$1,INDIRECT(nfl_game_result_header),0),FALSE)),"",VLOOKUP($B3376,INDIRECT(nfl_game_result),MATCH(L$1,INDIRECT(nfl_game_result_header),0),FALSE)),"error")</f>
        <v/>
      </c>
      <c r="M3376" s="23" t="s">
        <v>16</v>
      </c>
      <c r="V3376" s="23" t="s">
        <v>416</v>
      </c>
      <c r="W3376" s="23">
        <f ca="1">VALUE(LEFT(C3376, 4))</f>
        <v>2018</v>
      </c>
      <c r="X3376" s="23">
        <f ca="1">VALUE(MID(C3376,6,FIND("_",C3376,6)-6))</f>
        <v>5</v>
      </c>
      <c r="Y3376" s="23" t="str">
        <f ca="1">IF(NOT(OR(ISBLANK(D3376),ISBLANK(E3376),D3376="",E3376="")),D3376-E3376,"")</f>
        <v/>
      </c>
      <c r="Z3376" s="23" t="str">
        <f ca="1">IF(OR(NOT(ISNUMBER(D3376)),ISBLANK(D3376),D3376="",ISBLANK(N3376)),"",ABS(D3376-N3376))</f>
        <v/>
      </c>
      <c r="AA3376" s="23" t="str">
        <f ca="1">IF(OR(ISBLANK(J3376),ISBLANK(O3376),J3376="",O3376=""),"",IF(J3376=O3376,1,0))</f>
        <v/>
      </c>
      <c r="AB3376" s="23" t="str">
        <f ca="1">IF(OR(ISBLANK(K3376),ISBLANK(Q3376),K3376="",Q3376=""),"",IF(K3376=Q3376,1,0))</f>
        <v/>
      </c>
      <c r="AC3376" s="23" t="str">
        <f t="shared" ca="1" si="52"/>
        <v/>
      </c>
    </row>
    <row r="3377" spans="1:29" x14ac:dyDescent="0.25">
      <c r="A3377" s="23">
        <v>3313</v>
      </c>
      <c r="B3377">
        <v>1667</v>
      </c>
      <c r="C3377" s="23" t="str">
        <f ca="1">IFERROR(VLOOKUP($B3377,INDIRECT(nfl_game_result),MATCH(C$1,INDIRECT(nfl_game_result_header),0),FALSE),"error")</f>
        <v>2018_05_MIA@CIN</v>
      </c>
      <c r="D3377" s="23" t="str">
        <f ca="1">IFERROR(IF(ISBLANK(VLOOKUP($B3377,INDIRECT(nfl_game_result),MATCH(D$1,INDIRECT(nfl_game_result_header),0),FALSE)),"",VLOOKUP($B3377,INDIRECT(nfl_game_result),MATCH(D$1,INDIRECT(nfl_game_result_header),0),FALSE)),"error")</f>
        <v/>
      </c>
      <c r="E3377" s="23" t="str">
        <f ca="1">IFERROR(IF(ISBLANK(VLOOKUP($B3377,INDIRECT(nfl_game_result),MATCH(E$1,INDIRECT(nfl_game_result_header),0),FALSE)),"",VLOOKUP($B3377,INDIRECT(nfl_game_result),MATCH(E$1,INDIRECT(nfl_game_result_header),0),FALSE)),"error")</f>
        <v/>
      </c>
      <c r="F3377" s="23" t="str">
        <f ca="1">IFERROR(IF(ISBLANK(VLOOKUP($B3377,INDIRECT(nfl_game_result),MATCH(F$1,INDIRECT(nfl_game_result_header),0),FALSE)),"",VLOOKUP($B3377,INDIRECT(nfl_game_result),MATCH(F$1,INDIRECT(nfl_game_result_header),0),FALSE)),"error")</f>
        <v/>
      </c>
      <c r="G3377" s="23" t="str">
        <f ca="1">IFERROR(IF(ISBLANK(VLOOKUP($B3377,INDIRECT(nfl_game_result),MATCH(G$1,INDIRECT(nfl_game_result_header),0),FALSE)),"",VLOOKUP($B3377,INDIRECT(nfl_game_result),MATCH(G$1,INDIRECT(nfl_game_result_header),0),FALSE)),"error")</f>
        <v/>
      </c>
      <c r="H3377" s="23" t="str">
        <f ca="1">IFERROR(IF(ISBLANK(VLOOKUP($B3377,INDIRECT(nfl_game_result),MATCH(H$1,INDIRECT(nfl_game_result_header),0),FALSE)),"",VLOOKUP($B3377,INDIRECT(nfl_game_result),MATCH(H$1,INDIRECT(nfl_game_result_header),0),FALSE)),"error")</f>
        <v/>
      </c>
      <c r="I3377" s="23" t="str">
        <f ca="1">IFERROR(IF(ISBLANK(VLOOKUP($B3377,INDIRECT(nfl_game_result),MATCH(I$1,INDIRECT(nfl_game_result_header),0),FALSE)),"",VLOOKUP($B3377,INDIRECT(nfl_game_result),MATCH(I$1,INDIRECT(nfl_game_result_header),0),FALSE)),"error")</f>
        <v/>
      </c>
      <c r="J3377" s="23" t="str">
        <f ca="1">IFERROR(IF(ISBLANK(VLOOKUP($B3377,INDIRECT(nfl_game_result),MATCH(J$1,INDIRECT(nfl_game_result_header),0),FALSE)),"",VLOOKUP($B3377,INDIRECT(nfl_game_result),MATCH(J$1,INDIRECT(nfl_game_result_header),0),FALSE)),"error")</f>
        <v/>
      </c>
      <c r="K3377" s="23" t="str">
        <f ca="1">IFERROR(IF(ISBLANK(VLOOKUP($B3377,INDIRECT(nfl_game_result),MATCH(K$1,INDIRECT(nfl_game_result_header),0),FALSE)),"",VLOOKUP($B3377,INDIRECT(nfl_game_result),MATCH(K$1,INDIRECT(nfl_game_result_header),0),FALSE)),"error")</f>
        <v/>
      </c>
      <c r="L3377" s="23" t="str">
        <f ca="1">IFERROR(IF(ISBLANK(VLOOKUP($B3377,INDIRECT(nfl_game_result),MATCH(L$1,INDIRECT(nfl_game_result_header),0),FALSE)),"",VLOOKUP($B3377,INDIRECT(nfl_game_result),MATCH(L$1,INDIRECT(nfl_game_result_header),0),FALSE)),"error")</f>
        <v/>
      </c>
      <c r="M3377" s="23" t="s">
        <v>16</v>
      </c>
      <c r="V3377" s="23" t="s">
        <v>416</v>
      </c>
      <c r="W3377" s="23">
        <f ca="1">VALUE(LEFT(C3377, 4))</f>
        <v>2018</v>
      </c>
      <c r="X3377" s="23">
        <f ca="1">VALUE(MID(C3377,6,FIND("_",C3377,6)-6))</f>
        <v>5</v>
      </c>
      <c r="Y3377" s="23" t="str">
        <f ca="1">IF(NOT(OR(ISBLANK(D3377),ISBLANK(E3377),D3377="",E3377="")),D3377-E3377,"")</f>
        <v/>
      </c>
      <c r="Z3377" s="23" t="str">
        <f ca="1">IF(OR(NOT(ISNUMBER(D3377)),ISBLANK(D3377),D3377="",ISBLANK(N3377)),"",ABS(D3377-N3377))</f>
        <v/>
      </c>
      <c r="AA3377" s="23" t="str">
        <f ca="1">IF(OR(ISBLANK(J3377),ISBLANK(O3377),J3377="",O3377=""),"",IF(J3377=O3377,1,0))</f>
        <v/>
      </c>
      <c r="AB3377" s="23" t="str">
        <f ca="1">IF(OR(ISBLANK(K3377),ISBLANK(Q3377),K3377="",Q3377=""),"",IF(K3377=Q3377,1,0))</f>
        <v/>
      </c>
      <c r="AC3377" s="23" t="str">
        <f t="shared" ca="1" si="52"/>
        <v/>
      </c>
    </row>
    <row r="3378" spans="1:29" x14ac:dyDescent="0.25">
      <c r="A3378" s="23">
        <v>3314</v>
      </c>
      <c r="B3378">
        <v>1668</v>
      </c>
      <c r="C3378" s="23" t="str">
        <f ca="1">IFERROR(VLOOKUP($B3378,INDIRECT(nfl_game_result),MATCH(C$1,INDIRECT(nfl_game_result_header),0),FALSE),"error")</f>
        <v>2018_05_BAL@CLE</v>
      </c>
      <c r="D3378" s="23" t="str">
        <f ca="1">IFERROR(IF(ISBLANK(VLOOKUP($B3378,INDIRECT(nfl_game_result),MATCH(D$1,INDIRECT(nfl_game_result_header),0),FALSE)),"",VLOOKUP($B3378,INDIRECT(nfl_game_result),MATCH(D$1,INDIRECT(nfl_game_result_header),0),FALSE)),"error")</f>
        <v/>
      </c>
      <c r="E3378" s="23" t="str">
        <f ca="1">IFERROR(IF(ISBLANK(VLOOKUP($B3378,INDIRECT(nfl_game_result),MATCH(E$1,INDIRECT(nfl_game_result_header),0),FALSE)),"",VLOOKUP($B3378,INDIRECT(nfl_game_result),MATCH(E$1,INDIRECT(nfl_game_result_header),0),FALSE)),"error")</f>
        <v/>
      </c>
      <c r="F3378" s="23" t="str">
        <f ca="1">IFERROR(IF(ISBLANK(VLOOKUP($B3378,INDIRECT(nfl_game_result),MATCH(F$1,INDIRECT(nfl_game_result_header),0),FALSE)),"",VLOOKUP($B3378,INDIRECT(nfl_game_result),MATCH(F$1,INDIRECT(nfl_game_result_header),0),FALSE)),"error")</f>
        <v/>
      </c>
      <c r="G3378" s="23" t="str">
        <f ca="1">IFERROR(IF(ISBLANK(VLOOKUP($B3378,INDIRECT(nfl_game_result),MATCH(G$1,INDIRECT(nfl_game_result_header),0),FALSE)),"",VLOOKUP($B3378,INDIRECT(nfl_game_result),MATCH(G$1,INDIRECT(nfl_game_result_header),0),FALSE)),"error")</f>
        <v/>
      </c>
      <c r="H3378" s="23" t="str">
        <f ca="1">IFERROR(IF(ISBLANK(VLOOKUP($B3378,INDIRECT(nfl_game_result),MATCH(H$1,INDIRECT(nfl_game_result_header),0),FALSE)),"",VLOOKUP($B3378,INDIRECT(nfl_game_result),MATCH(H$1,INDIRECT(nfl_game_result_header),0),FALSE)),"error")</f>
        <v/>
      </c>
      <c r="I3378" s="23" t="str">
        <f ca="1">IFERROR(IF(ISBLANK(VLOOKUP($B3378,INDIRECT(nfl_game_result),MATCH(I$1,INDIRECT(nfl_game_result_header),0),FALSE)),"",VLOOKUP($B3378,INDIRECT(nfl_game_result),MATCH(I$1,INDIRECT(nfl_game_result_header),0),FALSE)),"error")</f>
        <v/>
      </c>
      <c r="J3378" s="23" t="str">
        <f ca="1">IFERROR(IF(ISBLANK(VLOOKUP($B3378,INDIRECT(nfl_game_result),MATCH(J$1,INDIRECT(nfl_game_result_header),0),FALSE)),"",VLOOKUP($B3378,INDIRECT(nfl_game_result),MATCH(J$1,INDIRECT(nfl_game_result_header),0),FALSE)),"error")</f>
        <v/>
      </c>
      <c r="K3378" s="23" t="str">
        <f ca="1">IFERROR(IF(ISBLANK(VLOOKUP($B3378,INDIRECT(nfl_game_result),MATCH(K$1,INDIRECT(nfl_game_result_header),0),FALSE)),"",VLOOKUP($B3378,INDIRECT(nfl_game_result),MATCH(K$1,INDIRECT(nfl_game_result_header),0),FALSE)),"error")</f>
        <v/>
      </c>
      <c r="L3378" s="23" t="str">
        <f ca="1">IFERROR(IF(ISBLANK(VLOOKUP($B3378,INDIRECT(nfl_game_result),MATCH(L$1,INDIRECT(nfl_game_result_header),0),FALSE)),"",VLOOKUP($B3378,INDIRECT(nfl_game_result),MATCH(L$1,INDIRECT(nfl_game_result_header),0),FALSE)),"error")</f>
        <v/>
      </c>
      <c r="M3378" s="23" t="s">
        <v>16</v>
      </c>
      <c r="V3378" s="23" t="s">
        <v>416</v>
      </c>
      <c r="W3378" s="23">
        <f ca="1">VALUE(LEFT(C3378, 4))</f>
        <v>2018</v>
      </c>
      <c r="X3378" s="23">
        <f ca="1">VALUE(MID(C3378,6,FIND("_",C3378,6)-6))</f>
        <v>5</v>
      </c>
      <c r="Y3378" s="23" t="str">
        <f ca="1">IF(NOT(OR(ISBLANK(D3378),ISBLANK(E3378),D3378="",E3378="")),D3378-E3378,"")</f>
        <v/>
      </c>
      <c r="Z3378" s="23" t="str">
        <f ca="1">IF(OR(NOT(ISNUMBER(D3378)),ISBLANK(D3378),D3378="",ISBLANK(N3378)),"",ABS(D3378-N3378))</f>
        <v/>
      </c>
      <c r="AA3378" s="23" t="str">
        <f ca="1">IF(OR(ISBLANK(J3378),ISBLANK(O3378),J3378="",O3378=""),"",IF(J3378=O3378,1,0))</f>
        <v/>
      </c>
      <c r="AB3378" s="23" t="str">
        <f ca="1">IF(OR(ISBLANK(K3378),ISBLANK(Q3378),K3378="",Q3378=""),"",IF(K3378=Q3378,1,0))</f>
        <v/>
      </c>
      <c r="AC3378" s="23" t="str">
        <f t="shared" ca="1" si="52"/>
        <v/>
      </c>
    </row>
    <row r="3379" spans="1:29" x14ac:dyDescent="0.25">
      <c r="A3379" s="23">
        <v>3315</v>
      </c>
      <c r="B3379">
        <v>1669</v>
      </c>
      <c r="C3379" s="23" t="str">
        <f ca="1">IFERROR(VLOOKUP($B3379,INDIRECT(nfl_game_result),MATCH(C$1,INDIRECT(nfl_game_result_header),0),FALSE),"error")</f>
        <v>2018_05_NYG@CAR</v>
      </c>
      <c r="D3379" s="23" t="str">
        <f ca="1">IFERROR(IF(ISBLANK(VLOOKUP($B3379,INDIRECT(nfl_game_result),MATCH(D$1,INDIRECT(nfl_game_result_header),0),FALSE)),"",VLOOKUP($B3379,INDIRECT(nfl_game_result),MATCH(D$1,INDIRECT(nfl_game_result_header),0),FALSE)),"error")</f>
        <v/>
      </c>
      <c r="E3379" s="23" t="str">
        <f ca="1">IFERROR(IF(ISBLANK(VLOOKUP($B3379,INDIRECT(nfl_game_result),MATCH(E$1,INDIRECT(nfl_game_result_header),0),FALSE)),"",VLOOKUP($B3379,INDIRECT(nfl_game_result),MATCH(E$1,INDIRECT(nfl_game_result_header),0),FALSE)),"error")</f>
        <v/>
      </c>
      <c r="F3379" s="23" t="str">
        <f ca="1">IFERROR(IF(ISBLANK(VLOOKUP($B3379,INDIRECT(nfl_game_result),MATCH(F$1,INDIRECT(nfl_game_result_header),0),FALSE)),"",VLOOKUP($B3379,INDIRECT(nfl_game_result),MATCH(F$1,INDIRECT(nfl_game_result_header),0),FALSE)),"error")</f>
        <v/>
      </c>
      <c r="G3379" s="23" t="str">
        <f ca="1">IFERROR(IF(ISBLANK(VLOOKUP($B3379,INDIRECT(nfl_game_result),MATCH(G$1,INDIRECT(nfl_game_result_header),0),FALSE)),"",VLOOKUP($B3379,INDIRECT(nfl_game_result),MATCH(G$1,INDIRECT(nfl_game_result_header),0),FALSE)),"error")</f>
        <v/>
      </c>
      <c r="H3379" s="23" t="str">
        <f ca="1">IFERROR(IF(ISBLANK(VLOOKUP($B3379,INDIRECT(nfl_game_result),MATCH(H$1,INDIRECT(nfl_game_result_header),0),FALSE)),"",VLOOKUP($B3379,INDIRECT(nfl_game_result),MATCH(H$1,INDIRECT(nfl_game_result_header),0),FALSE)),"error")</f>
        <v/>
      </c>
      <c r="I3379" s="23" t="str">
        <f ca="1">IFERROR(IF(ISBLANK(VLOOKUP($B3379,INDIRECT(nfl_game_result),MATCH(I$1,INDIRECT(nfl_game_result_header),0),FALSE)),"",VLOOKUP($B3379,INDIRECT(nfl_game_result),MATCH(I$1,INDIRECT(nfl_game_result_header),0),FALSE)),"error")</f>
        <v/>
      </c>
      <c r="J3379" s="23" t="str">
        <f ca="1">IFERROR(IF(ISBLANK(VLOOKUP($B3379,INDIRECT(nfl_game_result),MATCH(J$1,INDIRECT(nfl_game_result_header),0),FALSE)),"",VLOOKUP($B3379,INDIRECT(nfl_game_result),MATCH(J$1,INDIRECT(nfl_game_result_header),0),FALSE)),"error")</f>
        <v/>
      </c>
      <c r="K3379" s="23" t="str">
        <f ca="1">IFERROR(IF(ISBLANK(VLOOKUP($B3379,INDIRECT(nfl_game_result),MATCH(K$1,INDIRECT(nfl_game_result_header),0),FALSE)),"",VLOOKUP($B3379,INDIRECT(nfl_game_result),MATCH(K$1,INDIRECT(nfl_game_result_header),0),FALSE)),"error")</f>
        <v/>
      </c>
      <c r="L3379" s="23" t="str">
        <f ca="1">IFERROR(IF(ISBLANK(VLOOKUP($B3379,INDIRECT(nfl_game_result),MATCH(L$1,INDIRECT(nfl_game_result_header),0),FALSE)),"",VLOOKUP($B3379,INDIRECT(nfl_game_result),MATCH(L$1,INDIRECT(nfl_game_result_header),0),FALSE)),"error")</f>
        <v/>
      </c>
      <c r="M3379" s="23" t="s">
        <v>16</v>
      </c>
      <c r="V3379" s="23" t="s">
        <v>416</v>
      </c>
      <c r="W3379" s="23">
        <f ca="1">VALUE(LEFT(C3379, 4))</f>
        <v>2018</v>
      </c>
      <c r="X3379" s="23">
        <f ca="1">VALUE(MID(C3379,6,FIND("_",C3379,6)-6))</f>
        <v>5</v>
      </c>
      <c r="Y3379" s="23" t="str">
        <f ca="1">IF(NOT(OR(ISBLANK(D3379),ISBLANK(E3379),D3379="",E3379="")),D3379-E3379,"")</f>
        <v/>
      </c>
      <c r="Z3379" s="23" t="str">
        <f ca="1">IF(OR(NOT(ISNUMBER(D3379)),ISBLANK(D3379),D3379="",ISBLANK(N3379)),"",ABS(D3379-N3379))</f>
        <v/>
      </c>
      <c r="AA3379" s="23" t="str">
        <f ca="1">IF(OR(ISBLANK(J3379),ISBLANK(O3379),J3379="",O3379=""),"",IF(J3379=O3379,1,0))</f>
        <v/>
      </c>
      <c r="AB3379" s="23" t="str">
        <f ca="1">IF(OR(ISBLANK(K3379),ISBLANK(Q3379),K3379="",Q3379=""),"",IF(K3379=Q3379,1,0))</f>
        <v/>
      </c>
      <c r="AC3379" s="23" t="str">
        <f t="shared" ref="AC3379:AC3442" ca="1" si="53">IF(OR(ISBLANK(L3379),ISBLANK(T3379),L3379="",T3379=""),"",IF(L3379=T3379,1,0))</f>
        <v/>
      </c>
    </row>
    <row r="3380" spans="1:29" x14ac:dyDescent="0.25">
      <c r="A3380" s="23">
        <v>3316</v>
      </c>
      <c r="B3380">
        <v>1670</v>
      </c>
      <c r="C3380" s="23" t="str">
        <f ca="1">IFERROR(VLOOKUP($B3380,INDIRECT(nfl_game_result),MATCH(C$1,INDIRECT(nfl_game_result_header),0),FALSE),"error")</f>
        <v>2018_05_TEN@BUF</v>
      </c>
      <c r="D3380" s="23" t="str">
        <f ca="1">IFERROR(IF(ISBLANK(VLOOKUP($B3380,INDIRECT(nfl_game_result),MATCH(D$1,INDIRECT(nfl_game_result_header),0),FALSE)),"",VLOOKUP($B3380,INDIRECT(nfl_game_result),MATCH(D$1,INDIRECT(nfl_game_result_header),0),FALSE)),"error")</f>
        <v/>
      </c>
      <c r="E3380" s="23" t="str">
        <f ca="1">IFERROR(IF(ISBLANK(VLOOKUP($B3380,INDIRECT(nfl_game_result),MATCH(E$1,INDIRECT(nfl_game_result_header),0),FALSE)),"",VLOOKUP($B3380,INDIRECT(nfl_game_result),MATCH(E$1,INDIRECT(nfl_game_result_header),0),FALSE)),"error")</f>
        <v/>
      </c>
      <c r="F3380" s="23" t="str">
        <f ca="1">IFERROR(IF(ISBLANK(VLOOKUP($B3380,INDIRECT(nfl_game_result),MATCH(F$1,INDIRECT(nfl_game_result_header),0),FALSE)),"",VLOOKUP($B3380,INDIRECT(nfl_game_result),MATCH(F$1,INDIRECT(nfl_game_result_header),0),FALSE)),"error")</f>
        <v/>
      </c>
      <c r="G3380" s="23" t="str">
        <f ca="1">IFERROR(IF(ISBLANK(VLOOKUP($B3380,INDIRECT(nfl_game_result),MATCH(G$1,INDIRECT(nfl_game_result_header),0),FALSE)),"",VLOOKUP($B3380,INDIRECT(nfl_game_result),MATCH(G$1,INDIRECT(nfl_game_result_header),0),FALSE)),"error")</f>
        <v/>
      </c>
      <c r="H3380" s="23" t="str">
        <f ca="1">IFERROR(IF(ISBLANK(VLOOKUP($B3380,INDIRECT(nfl_game_result),MATCH(H$1,INDIRECT(nfl_game_result_header),0),FALSE)),"",VLOOKUP($B3380,INDIRECT(nfl_game_result),MATCH(H$1,INDIRECT(nfl_game_result_header),0),FALSE)),"error")</f>
        <v/>
      </c>
      <c r="I3380" s="23" t="str">
        <f ca="1">IFERROR(IF(ISBLANK(VLOOKUP($B3380,INDIRECT(nfl_game_result),MATCH(I$1,INDIRECT(nfl_game_result_header),0),FALSE)),"",VLOOKUP($B3380,INDIRECT(nfl_game_result),MATCH(I$1,INDIRECT(nfl_game_result_header),0),FALSE)),"error")</f>
        <v/>
      </c>
      <c r="J3380" s="23" t="str">
        <f ca="1">IFERROR(IF(ISBLANK(VLOOKUP($B3380,INDIRECT(nfl_game_result),MATCH(J$1,INDIRECT(nfl_game_result_header),0),FALSE)),"",VLOOKUP($B3380,INDIRECT(nfl_game_result),MATCH(J$1,INDIRECT(nfl_game_result_header),0),FALSE)),"error")</f>
        <v/>
      </c>
      <c r="K3380" s="23" t="str">
        <f ca="1">IFERROR(IF(ISBLANK(VLOOKUP($B3380,INDIRECT(nfl_game_result),MATCH(K$1,INDIRECT(nfl_game_result_header),0),FALSE)),"",VLOOKUP($B3380,INDIRECT(nfl_game_result),MATCH(K$1,INDIRECT(nfl_game_result_header),0),FALSE)),"error")</f>
        <v/>
      </c>
      <c r="L3380" s="23" t="str">
        <f ca="1">IFERROR(IF(ISBLANK(VLOOKUP($B3380,INDIRECT(nfl_game_result),MATCH(L$1,INDIRECT(nfl_game_result_header),0),FALSE)),"",VLOOKUP($B3380,INDIRECT(nfl_game_result),MATCH(L$1,INDIRECT(nfl_game_result_header),0),FALSE)),"error")</f>
        <v/>
      </c>
      <c r="M3380" s="23" t="s">
        <v>16</v>
      </c>
      <c r="V3380" s="23" t="s">
        <v>416</v>
      </c>
      <c r="W3380" s="23">
        <f ca="1">VALUE(LEFT(C3380, 4))</f>
        <v>2018</v>
      </c>
      <c r="X3380" s="23">
        <f ca="1">VALUE(MID(C3380,6,FIND("_",C3380,6)-6))</f>
        <v>5</v>
      </c>
      <c r="Y3380" s="23" t="str">
        <f ca="1">IF(NOT(OR(ISBLANK(D3380),ISBLANK(E3380),D3380="",E3380="")),D3380-E3380,"")</f>
        <v/>
      </c>
      <c r="Z3380" s="23" t="str">
        <f ca="1">IF(OR(NOT(ISNUMBER(D3380)),ISBLANK(D3380),D3380="",ISBLANK(N3380)),"",ABS(D3380-N3380))</f>
        <v/>
      </c>
      <c r="AA3380" s="23" t="str">
        <f ca="1">IF(OR(ISBLANK(J3380),ISBLANK(O3380),J3380="",O3380=""),"",IF(J3380=O3380,1,0))</f>
        <v/>
      </c>
      <c r="AB3380" s="23" t="str">
        <f ca="1">IF(OR(ISBLANK(K3380),ISBLANK(Q3380),K3380="",Q3380=""),"",IF(K3380=Q3380,1,0))</f>
        <v/>
      </c>
      <c r="AC3380" s="23" t="str">
        <f t="shared" ca="1" si="53"/>
        <v/>
      </c>
    </row>
    <row r="3381" spans="1:29" x14ac:dyDescent="0.25">
      <c r="A3381" s="23">
        <v>3317</v>
      </c>
      <c r="B3381">
        <v>1671</v>
      </c>
      <c r="C3381" s="23" t="str">
        <f ca="1">IFERROR(VLOOKUP($B3381,INDIRECT(nfl_game_result),MATCH(C$1,INDIRECT(nfl_game_result_header),0),FALSE),"error")</f>
        <v>2018_05_GBY@DET</v>
      </c>
      <c r="D3381" s="23" t="str">
        <f ca="1">IFERROR(IF(ISBLANK(VLOOKUP($B3381,INDIRECT(nfl_game_result),MATCH(D$1,INDIRECT(nfl_game_result_header),0),FALSE)),"",VLOOKUP($B3381,INDIRECT(nfl_game_result),MATCH(D$1,INDIRECT(nfl_game_result_header),0),FALSE)),"error")</f>
        <v/>
      </c>
      <c r="E3381" s="23" t="str">
        <f ca="1">IFERROR(IF(ISBLANK(VLOOKUP($B3381,INDIRECT(nfl_game_result),MATCH(E$1,INDIRECT(nfl_game_result_header),0),FALSE)),"",VLOOKUP($B3381,INDIRECT(nfl_game_result),MATCH(E$1,INDIRECT(nfl_game_result_header),0),FALSE)),"error")</f>
        <v/>
      </c>
      <c r="F3381" s="23" t="str">
        <f ca="1">IFERROR(IF(ISBLANK(VLOOKUP($B3381,INDIRECT(nfl_game_result),MATCH(F$1,INDIRECT(nfl_game_result_header),0),FALSE)),"",VLOOKUP($B3381,INDIRECT(nfl_game_result),MATCH(F$1,INDIRECT(nfl_game_result_header),0),FALSE)),"error")</f>
        <v/>
      </c>
      <c r="G3381" s="23" t="str">
        <f ca="1">IFERROR(IF(ISBLANK(VLOOKUP($B3381,INDIRECT(nfl_game_result),MATCH(G$1,INDIRECT(nfl_game_result_header),0),FALSE)),"",VLOOKUP($B3381,INDIRECT(nfl_game_result),MATCH(G$1,INDIRECT(nfl_game_result_header),0),FALSE)),"error")</f>
        <v/>
      </c>
      <c r="H3381" s="23" t="str">
        <f ca="1">IFERROR(IF(ISBLANK(VLOOKUP($B3381,INDIRECT(nfl_game_result),MATCH(H$1,INDIRECT(nfl_game_result_header),0),FALSE)),"",VLOOKUP($B3381,INDIRECT(nfl_game_result),MATCH(H$1,INDIRECT(nfl_game_result_header),0),FALSE)),"error")</f>
        <v/>
      </c>
      <c r="I3381" s="23" t="str">
        <f ca="1">IFERROR(IF(ISBLANK(VLOOKUP($B3381,INDIRECT(nfl_game_result),MATCH(I$1,INDIRECT(nfl_game_result_header),0),FALSE)),"",VLOOKUP($B3381,INDIRECT(nfl_game_result),MATCH(I$1,INDIRECT(nfl_game_result_header),0),FALSE)),"error")</f>
        <v/>
      </c>
      <c r="J3381" s="23" t="str">
        <f ca="1">IFERROR(IF(ISBLANK(VLOOKUP($B3381,INDIRECT(nfl_game_result),MATCH(J$1,INDIRECT(nfl_game_result_header),0),FALSE)),"",VLOOKUP($B3381,INDIRECT(nfl_game_result),MATCH(J$1,INDIRECT(nfl_game_result_header),0),FALSE)),"error")</f>
        <v/>
      </c>
      <c r="K3381" s="23" t="str">
        <f ca="1">IFERROR(IF(ISBLANK(VLOOKUP($B3381,INDIRECT(nfl_game_result),MATCH(K$1,INDIRECT(nfl_game_result_header),0),FALSE)),"",VLOOKUP($B3381,INDIRECT(nfl_game_result),MATCH(K$1,INDIRECT(nfl_game_result_header),0),FALSE)),"error")</f>
        <v/>
      </c>
      <c r="L3381" s="23" t="str">
        <f ca="1">IFERROR(IF(ISBLANK(VLOOKUP($B3381,INDIRECT(nfl_game_result),MATCH(L$1,INDIRECT(nfl_game_result_header),0),FALSE)),"",VLOOKUP($B3381,INDIRECT(nfl_game_result),MATCH(L$1,INDIRECT(nfl_game_result_header),0),FALSE)),"error")</f>
        <v/>
      </c>
      <c r="M3381" s="23" t="s">
        <v>16</v>
      </c>
      <c r="V3381" s="23" t="s">
        <v>416</v>
      </c>
      <c r="W3381" s="23">
        <f ca="1">VALUE(LEFT(C3381, 4))</f>
        <v>2018</v>
      </c>
      <c r="X3381" s="23">
        <f ca="1">VALUE(MID(C3381,6,FIND("_",C3381,6)-6))</f>
        <v>5</v>
      </c>
      <c r="Y3381" s="23" t="str">
        <f ca="1">IF(NOT(OR(ISBLANK(D3381),ISBLANK(E3381),D3381="",E3381="")),D3381-E3381,"")</f>
        <v/>
      </c>
      <c r="Z3381" s="23" t="str">
        <f ca="1">IF(OR(NOT(ISNUMBER(D3381)),ISBLANK(D3381),D3381="",ISBLANK(N3381)),"",ABS(D3381-N3381))</f>
        <v/>
      </c>
      <c r="AA3381" s="23" t="str">
        <f ca="1">IF(OR(ISBLANK(J3381),ISBLANK(O3381),J3381="",O3381=""),"",IF(J3381=O3381,1,0))</f>
        <v/>
      </c>
      <c r="AB3381" s="23" t="str">
        <f ca="1">IF(OR(ISBLANK(K3381),ISBLANK(Q3381),K3381="",Q3381=""),"",IF(K3381=Q3381,1,0))</f>
        <v/>
      </c>
      <c r="AC3381" s="23" t="str">
        <f t="shared" ca="1" si="53"/>
        <v/>
      </c>
    </row>
    <row r="3382" spans="1:29" x14ac:dyDescent="0.25">
      <c r="A3382" s="23">
        <v>3318</v>
      </c>
      <c r="B3382">
        <v>1672</v>
      </c>
      <c r="C3382" s="23" t="str">
        <f ca="1">IFERROR(VLOOKUP($B3382,INDIRECT(nfl_game_result),MATCH(C$1,INDIRECT(nfl_game_result_header),0),FALSE),"error")</f>
        <v>2018_05_ATL@PIT</v>
      </c>
      <c r="D3382" s="23" t="str">
        <f ca="1">IFERROR(IF(ISBLANK(VLOOKUP($B3382,INDIRECT(nfl_game_result),MATCH(D$1,INDIRECT(nfl_game_result_header),0),FALSE)),"",VLOOKUP($B3382,INDIRECT(nfl_game_result),MATCH(D$1,INDIRECT(nfl_game_result_header),0),FALSE)),"error")</f>
        <v/>
      </c>
      <c r="E3382" s="23" t="str">
        <f ca="1">IFERROR(IF(ISBLANK(VLOOKUP($B3382,INDIRECT(nfl_game_result),MATCH(E$1,INDIRECT(nfl_game_result_header),0),FALSE)),"",VLOOKUP($B3382,INDIRECT(nfl_game_result),MATCH(E$1,INDIRECT(nfl_game_result_header),0),FALSE)),"error")</f>
        <v/>
      </c>
      <c r="F3382" s="23" t="str">
        <f ca="1">IFERROR(IF(ISBLANK(VLOOKUP($B3382,INDIRECT(nfl_game_result),MATCH(F$1,INDIRECT(nfl_game_result_header),0),FALSE)),"",VLOOKUP($B3382,INDIRECT(nfl_game_result),MATCH(F$1,INDIRECT(nfl_game_result_header),0),FALSE)),"error")</f>
        <v/>
      </c>
      <c r="G3382" s="23" t="str">
        <f ca="1">IFERROR(IF(ISBLANK(VLOOKUP($B3382,INDIRECT(nfl_game_result),MATCH(G$1,INDIRECT(nfl_game_result_header),0),FALSE)),"",VLOOKUP($B3382,INDIRECT(nfl_game_result),MATCH(G$1,INDIRECT(nfl_game_result_header),0),FALSE)),"error")</f>
        <v/>
      </c>
      <c r="H3382" s="23" t="str">
        <f ca="1">IFERROR(IF(ISBLANK(VLOOKUP($B3382,INDIRECT(nfl_game_result),MATCH(H$1,INDIRECT(nfl_game_result_header),0),FALSE)),"",VLOOKUP($B3382,INDIRECT(nfl_game_result),MATCH(H$1,INDIRECT(nfl_game_result_header),0),FALSE)),"error")</f>
        <v/>
      </c>
      <c r="I3382" s="23" t="str">
        <f ca="1">IFERROR(IF(ISBLANK(VLOOKUP($B3382,INDIRECT(nfl_game_result),MATCH(I$1,INDIRECT(nfl_game_result_header),0),FALSE)),"",VLOOKUP($B3382,INDIRECT(nfl_game_result),MATCH(I$1,INDIRECT(nfl_game_result_header),0),FALSE)),"error")</f>
        <v/>
      </c>
      <c r="J3382" s="23" t="str">
        <f ca="1">IFERROR(IF(ISBLANK(VLOOKUP($B3382,INDIRECT(nfl_game_result),MATCH(J$1,INDIRECT(nfl_game_result_header),0),FALSE)),"",VLOOKUP($B3382,INDIRECT(nfl_game_result),MATCH(J$1,INDIRECT(nfl_game_result_header),0),FALSE)),"error")</f>
        <v/>
      </c>
      <c r="K3382" s="23" t="str">
        <f ca="1">IFERROR(IF(ISBLANK(VLOOKUP($B3382,INDIRECT(nfl_game_result),MATCH(K$1,INDIRECT(nfl_game_result_header),0),FALSE)),"",VLOOKUP($B3382,INDIRECT(nfl_game_result),MATCH(K$1,INDIRECT(nfl_game_result_header),0),FALSE)),"error")</f>
        <v/>
      </c>
      <c r="L3382" s="23" t="str">
        <f ca="1">IFERROR(IF(ISBLANK(VLOOKUP($B3382,INDIRECT(nfl_game_result),MATCH(L$1,INDIRECT(nfl_game_result_header),0),FALSE)),"",VLOOKUP($B3382,INDIRECT(nfl_game_result),MATCH(L$1,INDIRECT(nfl_game_result_header),0),FALSE)),"error")</f>
        <v/>
      </c>
      <c r="M3382" s="23" t="s">
        <v>16</v>
      </c>
      <c r="V3382" s="23" t="s">
        <v>416</v>
      </c>
      <c r="W3382" s="23">
        <f ca="1">VALUE(LEFT(C3382, 4))</f>
        <v>2018</v>
      </c>
      <c r="X3382" s="23">
        <f ca="1">VALUE(MID(C3382,6,FIND("_",C3382,6)-6))</f>
        <v>5</v>
      </c>
      <c r="Y3382" s="23" t="str">
        <f ca="1">IF(NOT(OR(ISBLANK(D3382),ISBLANK(E3382),D3382="",E3382="")),D3382-E3382,"")</f>
        <v/>
      </c>
      <c r="Z3382" s="23" t="str">
        <f ca="1">IF(OR(NOT(ISNUMBER(D3382)),ISBLANK(D3382),D3382="",ISBLANK(N3382)),"",ABS(D3382-N3382))</f>
        <v/>
      </c>
      <c r="AA3382" s="23" t="str">
        <f ca="1">IF(OR(ISBLANK(J3382),ISBLANK(O3382),J3382="",O3382=""),"",IF(J3382=O3382,1,0))</f>
        <v/>
      </c>
      <c r="AB3382" s="23" t="str">
        <f ca="1">IF(OR(ISBLANK(K3382),ISBLANK(Q3382),K3382="",Q3382=""),"",IF(K3382=Q3382,1,0))</f>
        <v/>
      </c>
      <c r="AC3382" s="23" t="str">
        <f t="shared" ca="1" si="53"/>
        <v/>
      </c>
    </row>
    <row r="3383" spans="1:29" x14ac:dyDescent="0.25">
      <c r="A3383" s="23">
        <v>3319</v>
      </c>
      <c r="B3383">
        <v>1673</v>
      </c>
      <c r="C3383" s="23" t="str">
        <f ca="1">IFERROR(VLOOKUP($B3383,INDIRECT(nfl_game_result),MATCH(C$1,INDIRECT(nfl_game_result_header),0),FALSE),"error")</f>
        <v>2018_05_DEN@NYJ</v>
      </c>
      <c r="D3383" s="23" t="str">
        <f ca="1">IFERROR(IF(ISBLANK(VLOOKUP($B3383,INDIRECT(nfl_game_result),MATCH(D$1,INDIRECT(nfl_game_result_header),0),FALSE)),"",VLOOKUP($B3383,INDIRECT(nfl_game_result),MATCH(D$1,INDIRECT(nfl_game_result_header),0),FALSE)),"error")</f>
        <v/>
      </c>
      <c r="E3383" s="23" t="str">
        <f ca="1">IFERROR(IF(ISBLANK(VLOOKUP($B3383,INDIRECT(nfl_game_result),MATCH(E$1,INDIRECT(nfl_game_result_header),0),FALSE)),"",VLOOKUP($B3383,INDIRECT(nfl_game_result),MATCH(E$1,INDIRECT(nfl_game_result_header),0),FALSE)),"error")</f>
        <v/>
      </c>
      <c r="F3383" s="23" t="str">
        <f ca="1">IFERROR(IF(ISBLANK(VLOOKUP($B3383,INDIRECT(nfl_game_result),MATCH(F$1,INDIRECT(nfl_game_result_header),0),FALSE)),"",VLOOKUP($B3383,INDIRECT(nfl_game_result),MATCH(F$1,INDIRECT(nfl_game_result_header),0),FALSE)),"error")</f>
        <v/>
      </c>
      <c r="G3383" s="23" t="str">
        <f ca="1">IFERROR(IF(ISBLANK(VLOOKUP($B3383,INDIRECT(nfl_game_result),MATCH(G$1,INDIRECT(nfl_game_result_header),0),FALSE)),"",VLOOKUP($B3383,INDIRECT(nfl_game_result),MATCH(G$1,INDIRECT(nfl_game_result_header),0),FALSE)),"error")</f>
        <v/>
      </c>
      <c r="H3383" s="23" t="str">
        <f ca="1">IFERROR(IF(ISBLANK(VLOOKUP($B3383,INDIRECT(nfl_game_result),MATCH(H$1,INDIRECT(nfl_game_result_header),0),FALSE)),"",VLOOKUP($B3383,INDIRECT(nfl_game_result),MATCH(H$1,INDIRECT(nfl_game_result_header),0),FALSE)),"error")</f>
        <v/>
      </c>
      <c r="I3383" s="23" t="str">
        <f ca="1">IFERROR(IF(ISBLANK(VLOOKUP($B3383,INDIRECT(nfl_game_result),MATCH(I$1,INDIRECT(nfl_game_result_header),0),FALSE)),"",VLOOKUP($B3383,INDIRECT(nfl_game_result),MATCH(I$1,INDIRECT(nfl_game_result_header),0),FALSE)),"error")</f>
        <v/>
      </c>
      <c r="J3383" s="23" t="str">
        <f ca="1">IFERROR(IF(ISBLANK(VLOOKUP($B3383,INDIRECT(nfl_game_result),MATCH(J$1,INDIRECT(nfl_game_result_header),0),FALSE)),"",VLOOKUP($B3383,INDIRECT(nfl_game_result),MATCH(J$1,INDIRECT(nfl_game_result_header),0),FALSE)),"error")</f>
        <v/>
      </c>
      <c r="K3383" s="23" t="str">
        <f ca="1">IFERROR(IF(ISBLANK(VLOOKUP($B3383,INDIRECT(nfl_game_result),MATCH(K$1,INDIRECT(nfl_game_result_header),0),FALSE)),"",VLOOKUP($B3383,INDIRECT(nfl_game_result),MATCH(K$1,INDIRECT(nfl_game_result_header),0),FALSE)),"error")</f>
        <v/>
      </c>
      <c r="L3383" s="23" t="str">
        <f ca="1">IFERROR(IF(ISBLANK(VLOOKUP($B3383,INDIRECT(nfl_game_result),MATCH(L$1,INDIRECT(nfl_game_result_header),0),FALSE)),"",VLOOKUP($B3383,INDIRECT(nfl_game_result),MATCH(L$1,INDIRECT(nfl_game_result_header),0),FALSE)),"error")</f>
        <v/>
      </c>
      <c r="M3383" s="23" t="s">
        <v>16</v>
      </c>
      <c r="V3383" s="23" t="s">
        <v>416</v>
      </c>
      <c r="W3383" s="23">
        <f ca="1">VALUE(LEFT(C3383, 4))</f>
        <v>2018</v>
      </c>
      <c r="X3383" s="23">
        <f ca="1">VALUE(MID(C3383,6,FIND("_",C3383,6)-6))</f>
        <v>5</v>
      </c>
      <c r="Y3383" s="23" t="str">
        <f ca="1">IF(NOT(OR(ISBLANK(D3383),ISBLANK(E3383),D3383="",E3383="")),D3383-E3383,"")</f>
        <v/>
      </c>
      <c r="Z3383" s="23" t="str">
        <f ca="1">IF(OR(NOT(ISNUMBER(D3383)),ISBLANK(D3383),D3383="",ISBLANK(N3383)),"",ABS(D3383-N3383))</f>
        <v/>
      </c>
      <c r="AA3383" s="23" t="str">
        <f ca="1">IF(OR(ISBLANK(J3383),ISBLANK(O3383),J3383="",O3383=""),"",IF(J3383=O3383,1,0))</f>
        <v/>
      </c>
      <c r="AB3383" s="23" t="str">
        <f ca="1">IF(OR(ISBLANK(K3383),ISBLANK(Q3383),K3383="",Q3383=""),"",IF(K3383=Q3383,1,0))</f>
        <v/>
      </c>
      <c r="AC3383" s="23" t="str">
        <f t="shared" ca="1" si="53"/>
        <v/>
      </c>
    </row>
    <row r="3384" spans="1:29" x14ac:dyDescent="0.25">
      <c r="A3384" s="23">
        <v>3320</v>
      </c>
      <c r="B3384">
        <v>1674</v>
      </c>
      <c r="C3384" s="23" t="str">
        <f ca="1">IFERROR(VLOOKUP($B3384,INDIRECT(nfl_game_result),MATCH(C$1,INDIRECT(nfl_game_result_header),0),FALSE),"error")</f>
        <v>2018_05_JAX@KCY</v>
      </c>
      <c r="D3384" s="23" t="str">
        <f ca="1">IFERROR(IF(ISBLANK(VLOOKUP($B3384,INDIRECT(nfl_game_result),MATCH(D$1,INDIRECT(nfl_game_result_header),0),FALSE)),"",VLOOKUP($B3384,INDIRECT(nfl_game_result),MATCH(D$1,INDIRECT(nfl_game_result_header),0),FALSE)),"error")</f>
        <v/>
      </c>
      <c r="E3384" s="23" t="str">
        <f ca="1">IFERROR(IF(ISBLANK(VLOOKUP($B3384,INDIRECT(nfl_game_result),MATCH(E$1,INDIRECT(nfl_game_result_header),0),FALSE)),"",VLOOKUP($B3384,INDIRECT(nfl_game_result),MATCH(E$1,INDIRECT(nfl_game_result_header),0),FALSE)),"error")</f>
        <v/>
      </c>
      <c r="F3384" s="23" t="str">
        <f ca="1">IFERROR(IF(ISBLANK(VLOOKUP($B3384,INDIRECT(nfl_game_result),MATCH(F$1,INDIRECT(nfl_game_result_header),0),FALSE)),"",VLOOKUP($B3384,INDIRECT(nfl_game_result),MATCH(F$1,INDIRECT(nfl_game_result_header),0),FALSE)),"error")</f>
        <v/>
      </c>
      <c r="G3384" s="23" t="str">
        <f ca="1">IFERROR(IF(ISBLANK(VLOOKUP($B3384,INDIRECT(nfl_game_result),MATCH(G$1,INDIRECT(nfl_game_result_header),0),FALSE)),"",VLOOKUP($B3384,INDIRECT(nfl_game_result),MATCH(G$1,INDIRECT(nfl_game_result_header),0),FALSE)),"error")</f>
        <v/>
      </c>
      <c r="H3384" s="23" t="str">
        <f ca="1">IFERROR(IF(ISBLANK(VLOOKUP($B3384,INDIRECT(nfl_game_result),MATCH(H$1,INDIRECT(nfl_game_result_header),0),FALSE)),"",VLOOKUP($B3384,INDIRECT(nfl_game_result),MATCH(H$1,INDIRECT(nfl_game_result_header),0),FALSE)),"error")</f>
        <v/>
      </c>
      <c r="I3384" s="23" t="str">
        <f ca="1">IFERROR(IF(ISBLANK(VLOOKUP($B3384,INDIRECT(nfl_game_result),MATCH(I$1,INDIRECT(nfl_game_result_header),0),FALSE)),"",VLOOKUP($B3384,INDIRECT(nfl_game_result),MATCH(I$1,INDIRECT(nfl_game_result_header),0),FALSE)),"error")</f>
        <v/>
      </c>
      <c r="J3384" s="23" t="str">
        <f ca="1">IFERROR(IF(ISBLANK(VLOOKUP($B3384,INDIRECT(nfl_game_result),MATCH(J$1,INDIRECT(nfl_game_result_header),0),FALSE)),"",VLOOKUP($B3384,INDIRECT(nfl_game_result),MATCH(J$1,INDIRECT(nfl_game_result_header),0),FALSE)),"error")</f>
        <v/>
      </c>
      <c r="K3384" s="23" t="str">
        <f ca="1">IFERROR(IF(ISBLANK(VLOOKUP($B3384,INDIRECT(nfl_game_result),MATCH(K$1,INDIRECT(nfl_game_result_header),0),FALSE)),"",VLOOKUP($B3384,INDIRECT(nfl_game_result),MATCH(K$1,INDIRECT(nfl_game_result_header),0),FALSE)),"error")</f>
        <v/>
      </c>
      <c r="L3384" s="23" t="str">
        <f ca="1">IFERROR(IF(ISBLANK(VLOOKUP($B3384,INDIRECT(nfl_game_result),MATCH(L$1,INDIRECT(nfl_game_result_header),0),FALSE)),"",VLOOKUP($B3384,INDIRECT(nfl_game_result),MATCH(L$1,INDIRECT(nfl_game_result_header),0),FALSE)),"error")</f>
        <v/>
      </c>
      <c r="M3384" s="23" t="s">
        <v>16</v>
      </c>
      <c r="V3384" s="23" t="s">
        <v>416</v>
      </c>
      <c r="W3384" s="23">
        <f ca="1">VALUE(LEFT(C3384, 4))</f>
        <v>2018</v>
      </c>
      <c r="X3384" s="23">
        <f ca="1">VALUE(MID(C3384,6,FIND("_",C3384,6)-6))</f>
        <v>5</v>
      </c>
      <c r="Y3384" s="23" t="str">
        <f ca="1">IF(NOT(OR(ISBLANK(D3384),ISBLANK(E3384),D3384="",E3384="")),D3384-E3384,"")</f>
        <v/>
      </c>
      <c r="Z3384" s="23" t="str">
        <f ca="1">IF(OR(NOT(ISNUMBER(D3384)),ISBLANK(D3384),D3384="",ISBLANK(N3384)),"",ABS(D3384-N3384))</f>
        <v/>
      </c>
      <c r="AA3384" s="23" t="str">
        <f ca="1">IF(OR(ISBLANK(J3384),ISBLANK(O3384),J3384="",O3384=""),"",IF(J3384=O3384,1,0))</f>
        <v/>
      </c>
      <c r="AB3384" s="23" t="str">
        <f ca="1">IF(OR(ISBLANK(K3384),ISBLANK(Q3384),K3384="",Q3384=""),"",IF(K3384=Q3384,1,0))</f>
        <v/>
      </c>
      <c r="AC3384" s="23" t="str">
        <f t="shared" ca="1" si="53"/>
        <v/>
      </c>
    </row>
    <row r="3385" spans="1:29" x14ac:dyDescent="0.25">
      <c r="A3385" s="23">
        <v>3321</v>
      </c>
      <c r="B3385">
        <v>1675</v>
      </c>
      <c r="C3385" s="23" t="str">
        <f ca="1">IFERROR(VLOOKUP($B3385,INDIRECT(nfl_game_result),MATCH(C$1,INDIRECT(nfl_game_result_header),0),FALSE),"error")</f>
        <v>2018_05_OAK@LAC</v>
      </c>
      <c r="D3385" s="23" t="str">
        <f ca="1">IFERROR(IF(ISBLANK(VLOOKUP($B3385,INDIRECT(nfl_game_result),MATCH(D$1,INDIRECT(nfl_game_result_header),0),FALSE)),"",VLOOKUP($B3385,INDIRECT(nfl_game_result),MATCH(D$1,INDIRECT(nfl_game_result_header),0),FALSE)),"error")</f>
        <v/>
      </c>
      <c r="E3385" s="23" t="str">
        <f ca="1">IFERROR(IF(ISBLANK(VLOOKUP($B3385,INDIRECT(nfl_game_result),MATCH(E$1,INDIRECT(nfl_game_result_header),0),FALSE)),"",VLOOKUP($B3385,INDIRECT(nfl_game_result),MATCH(E$1,INDIRECT(nfl_game_result_header),0),FALSE)),"error")</f>
        <v/>
      </c>
      <c r="F3385" s="23" t="str">
        <f ca="1">IFERROR(IF(ISBLANK(VLOOKUP($B3385,INDIRECT(nfl_game_result),MATCH(F$1,INDIRECT(nfl_game_result_header),0),FALSE)),"",VLOOKUP($B3385,INDIRECT(nfl_game_result),MATCH(F$1,INDIRECT(nfl_game_result_header),0),FALSE)),"error")</f>
        <v/>
      </c>
      <c r="G3385" s="23" t="str">
        <f ca="1">IFERROR(IF(ISBLANK(VLOOKUP($B3385,INDIRECT(nfl_game_result),MATCH(G$1,INDIRECT(nfl_game_result_header),0),FALSE)),"",VLOOKUP($B3385,INDIRECT(nfl_game_result),MATCH(G$1,INDIRECT(nfl_game_result_header),0),FALSE)),"error")</f>
        <v/>
      </c>
      <c r="H3385" s="23" t="str">
        <f ca="1">IFERROR(IF(ISBLANK(VLOOKUP($B3385,INDIRECT(nfl_game_result),MATCH(H$1,INDIRECT(nfl_game_result_header),0),FALSE)),"",VLOOKUP($B3385,INDIRECT(nfl_game_result),MATCH(H$1,INDIRECT(nfl_game_result_header),0),FALSE)),"error")</f>
        <v/>
      </c>
      <c r="I3385" s="23" t="str">
        <f ca="1">IFERROR(IF(ISBLANK(VLOOKUP($B3385,INDIRECT(nfl_game_result),MATCH(I$1,INDIRECT(nfl_game_result_header),0),FALSE)),"",VLOOKUP($B3385,INDIRECT(nfl_game_result),MATCH(I$1,INDIRECT(nfl_game_result_header),0),FALSE)),"error")</f>
        <v/>
      </c>
      <c r="J3385" s="23" t="str">
        <f ca="1">IFERROR(IF(ISBLANK(VLOOKUP($B3385,INDIRECT(nfl_game_result),MATCH(J$1,INDIRECT(nfl_game_result_header),0),FALSE)),"",VLOOKUP($B3385,INDIRECT(nfl_game_result),MATCH(J$1,INDIRECT(nfl_game_result_header),0),FALSE)),"error")</f>
        <v/>
      </c>
      <c r="K3385" s="23" t="str">
        <f ca="1">IFERROR(IF(ISBLANK(VLOOKUP($B3385,INDIRECT(nfl_game_result),MATCH(K$1,INDIRECT(nfl_game_result_header),0),FALSE)),"",VLOOKUP($B3385,INDIRECT(nfl_game_result),MATCH(K$1,INDIRECT(nfl_game_result_header),0),FALSE)),"error")</f>
        <v/>
      </c>
      <c r="L3385" s="23" t="str">
        <f ca="1">IFERROR(IF(ISBLANK(VLOOKUP($B3385,INDIRECT(nfl_game_result),MATCH(L$1,INDIRECT(nfl_game_result_header),0),FALSE)),"",VLOOKUP($B3385,INDIRECT(nfl_game_result),MATCH(L$1,INDIRECT(nfl_game_result_header),0),FALSE)),"error")</f>
        <v/>
      </c>
      <c r="M3385" s="23" t="s">
        <v>16</v>
      </c>
      <c r="V3385" s="23" t="s">
        <v>416</v>
      </c>
      <c r="W3385" s="23">
        <f ca="1">VALUE(LEFT(C3385, 4))</f>
        <v>2018</v>
      </c>
      <c r="X3385" s="23">
        <f ca="1">VALUE(MID(C3385,6,FIND("_",C3385,6)-6))</f>
        <v>5</v>
      </c>
      <c r="Y3385" s="23" t="str">
        <f ca="1">IF(NOT(OR(ISBLANK(D3385),ISBLANK(E3385),D3385="",E3385="")),D3385-E3385,"")</f>
        <v/>
      </c>
      <c r="Z3385" s="23" t="str">
        <f ca="1">IF(OR(NOT(ISNUMBER(D3385)),ISBLANK(D3385),D3385="",ISBLANK(N3385)),"",ABS(D3385-N3385))</f>
        <v/>
      </c>
      <c r="AA3385" s="23" t="str">
        <f ca="1">IF(OR(ISBLANK(J3385),ISBLANK(O3385),J3385="",O3385=""),"",IF(J3385=O3385,1,0))</f>
        <v/>
      </c>
      <c r="AB3385" s="23" t="str">
        <f ca="1">IF(OR(ISBLANK(K3385),ISBLANK(Q3385),K3385="",Q3385=""),"",IF(K3385=Q3385,1,0))</f>
        <v/>
      </c>
      <c r="AC3385" s="23" t="str">
        <f t="shared" ca="1" si="53"/>
        <v/>
      </c>
    </row>
    <row r="3386" spans="1:29" x14ac:dyDescent="0.25">
      <c r="A3386" s="23">
        <v>3322</v>
      </c>
      <c r="B3386">
        <v>1676</v>
      </c>
      <c r="C3386" s="23" t="str">
        <f ca="1">IFERROR(VLOOKUP($B3386,INDIRECT(nfl_game_result),MATCH(C$1,INDIRECT(nfl_game_result_header),0),FALSE),"error")</f>
        <v>2018_05_ARI@SFO</v>
      </c>
      <c r="D3386" s="23" t="str">
        <f ca="1">IFERROR(IF(ISBLANK(VLOOKUP($B3386,INDIRECT(nfl_game_result),MATCH(D$1,INDIRECT(nfl_game_result_header),0),FALSE)),"",VLOOKUP($B3386,INDIRECT(nfl_game_result),MATCH(D$1,INDIRECT(nfl_game_result_header),0),FALSE)),"error")</f>
        <v/>
      </c>
      <c r="E3386" s="23" t="str">
        <f ca="1">IFERROR(IF(ISBLANK(VLOOKUP($B3386,INDIRECT(nfl_game_result),MATCH(E$1,INDIRECT(nfl_game_result_header),0),FALSE)),"",VLOOKUP($B3386,INDIRECT(nfl_game_result),MATCH(E$1,INDIRECT(nfl_game_result_header),0),FALSE)),"error")</f>
        <v/>
      </c>
      <c r="F3386" s="23" t="str">
        <f ca="1">IFERROR(IF(ISBLANK(VLOOKUP($B3386,INDIRECT(nfl_game_result),MATCH(F$1,INDIRECT(nfl_game_result_header),0),FALSE)),"",VLOOKUP($B3386,INDIRECT(nfl_game_result),MATCH(F$1,INDIRECT(nfl_game_result_header),0),FALSE)),"error")</f>
        <v/>
      </c>
      <c r="G3386" s="23" t="str">
        <f ca="1">IFERROR(IF(ISBLANK(VLOOKUP($B3386,INDIRECT(nfl_game_result),MATCH(G$1,INDIRECT(nfl_game_result_header),0),FALSE)),"",VLOOKUP($B3386,INDIRECT(nfl_game_result),MATCH(G$1,INDIRECT(nfl_game_result_header),0),FALSE)),"error")</f>
        <v/>
      </c>
      <c r="H3386" s="23" t="str">
        <f ca="1">IFERROR(IF(ISBLANK(VLOOKUP($B3386,INDIRECT(nfl_game_result),MATCH(H$1,INDIRECT(nfl_game_result_header),0),FALSE)),"",VLOOKUP($B3386,INDIRECT(nfl_game_result),MATCH(H$1,INDIRECT(nfl_game_result_header),0),FALSE)),"error")</f>
        <v/>
      </c>
      <c r="I3386" s="23" t="str">
        <f ca="1">IFERROR(IF(ISBLANK(VLOOKUP($B3386,INDIRECT(nfl_game_result),MATCH(I$1,INDIRECT(nfl_game_result_header),0),FALSE)),"",VLOOKUP($B3386,INDIRECT(nfl_game_result),MATCH(I$1,INDIRECT(nfl_game_result_header),0),FALSE)),"error")</f>
        <v/>
      </c>
      <c r="J3386" s="23" t="str">
        <f ca="1">IFERROR(IF(ISBLANK(VLOOKUP($B3386,INDIRECT(nfl_game_result),MATCH(J$1,INDIRECT(nfl_game_result_header),0),FALSE)),"",VLOOKUP($B3386,INDIRECT(nfl_game_result),MATCH(J$1,INDIRECT(nfl_game_result_header),0),FALSE)),"error")</f>
        <v/>
      </c>
      <c r="K3386" s="23" t="str">
        <f ca="1">IFERROR(IF(ISBLANK(VLOOKUP($B3386,INDIRECT(nfl_game_result),MATCH(K$1,INDIRECT(nfl_game_result_header),0),FALSE)),"",VLOOKUP($B3386,INDIRECT(nfl_game_result),MATCH(K$1,INDIRECT(nfl_game_result_header),0),FALSE)),"error")</f>
        <v/>
      </c>
      <c r="L3386" s="23" t="str">
        <f ca="1">IFERROR(IF(ISBLANK(VLOOKUP($B3386,INDIRECT(nfl_game_result),MATCH(L$1,INDIRECT(nfl_game_result_header),0),FALSE)),"",VLOOKUP($B3386,INDIRECT(nfl_game_result),MATCH(L$1,INDIRECT(nfl_game_result_header),0),FALSE)),"error")</f>
        <v/>
      </c>
      <c r="M3386" s="23" t="s">
        <v>16</v>
      </c>
      <c r="V3386" s="23" t="s">
        <v>416</v>
      </c>
      <c r="W3386" s="23">
        <f ca="1">VALUE(LEFT(C3386, 4))</f>
        <v>2018</v>
      </c>
      <c r="X3386" s="23">
        <f ca="1">VALUE(MID(C3386,6,FIND("_",C3386,6)-6))</f>
        <v>5</v>
      </c>
      <c r="Y3386" s="23" t="str">
        <f ca="1">IF(NOT(OR(ISBLANK(D3386),ISBLANK(E3386),D3386="",E3386="")),D3386-E3386,"")</f>
        <v/>
      </c>
      <c r="Z3386" s="23" t="str">
        <f ca="1">IF(OR(NOT(ISNUMBER(D3386)),ISBLANK(D3386),D3386="",ISBLANK(N3386)),"",ABS(D3386-N3386))</f>
        <v/>
      </c>
      <c r="AA3386" s="23" t="str">
        <f ca="1">IF(OR(ISBLANK(J3386),ISBLANK(O3386),J3386="",O3386=""),"",IF(J3386=O3386,1,0))</f>
        <v/>
      </c>
      <c r="AB3386" s="23" t="str">
        <f ca="1">IF(OR(ISBLANK(K3386),ISBLANK(Q3386),K3386="",Q3386=""),"",IF(K3386=Q3386,1,0))</f>
        <v/>
      </c>
      <c r="AC3386" s="23" t="str">
        <f t="shared" ca="1" si="53"/>
        <v/>
      </c>
    </row>
    <row r="3387" spans="1:29" x14ac:dyDescent="0.25">
      <c r="A3387" s="23">
        <v>3323</v>
      </c>
      <c r="B3387">
        <v>1677</v>
      </c>
      <c r="C3387" s="23" t="str">
        <f ca="1">IFERROR(VLOOKUP($B3387,INDIRECT(nfl_game_result),MATCH(C$1,INDIRECT(nfl_game_result_header),0),FALSE),"error")</f>
        <v>2018_05_MIN@PHI</v>
      </c>
      <c r="D3387" s="23" t="str">
        <f ca="1">IFERROR(IF(ISBLANK(VLOOKUP($B3387,INDIRECT(nfl_game_result),MATCH(D$1,INDIRECT(nfl_game_result_header),0),FALSE)),"",VLOOKUP($B3387,INDIRECT(nfl_game_result),MATCH(D$1,INDIRECT(nfl_game_result_header),0),FALSE)),"error")</f>
        <v/>
      </c>
      <c r="E3387" s="23" t="str">
        <f ca="1">IFERROR(IF(ISBLANK(VLOOKUP($B3387,INDIRECT(nfl_game_result),MATCH(E$1,INDIRECT(nfl_game_result_header),0),FALSE)),"",VLOOKUP($B3387,INDIRECT(nfl_game_result),MATCH(E$1,INDIRECT(nfl_game_result_header),0),FALSE)),"error")</f>
        <v/>
      </c>
      <c r="F3387" s="23" t="str">
        <f ca="1">IFERROR(IF(ISBLANK(VLOOKUP($B3387,INDIRECT(nfl_game_result),MATCH(F$1,INDIRECT(nfl_game_result_header),0),FALSE)),"",VLOOKUP($B3387,INDIRECT(nfl_game_result),MATCH(F$1,INDIRECT(nfl_game_result_header),0),FALSE)),"error")</f>
        <v/>
      </c>
      <c r="G3387" s="23" t="str">
        <f ca="1">IFERROR(IF(ISBLANK(VLOOKUP($B3387,INDIRECT(nfl_game_result),MATCH(G$1,INDIRECT(nfl_game_result_header),0),FALSE)),"",VLOOKUP($B3387,INDIRECT(nfl_game_result),MATCH(G$1,INDIRECT(nfl_game_result_header),0),FALSE)),"error")</f>
        <v/>
      </c>
      <c r="H3387" s="23" t="str">
        <f ca="1">IFERROR(IF(ISBLANK(VLOOKUP($B3387,INDIRECT(nfl_game_result),MATCH(H$1,INDIRECT(nfl_game_result_header),0),FALSE)),"",VLOOKUP($B3387,INDIRECT(nfl_game_result),MATCH(H$1,INDIRECT(nfl_game_result_header),0),FALSE)),"error")</f>
        <v/>
      </c>
      <c r="I3387" s="23" t="str">
        <f ca="1">IFERROR(IF(ISBLANK(VLOOKUP($B3387,INDIRECT(nfl_game_result),MATCH(I$1,INDIRECT(nfl_game_result_header),0),FALSE)),"",VLOOKUP($B3387,INDIRECT(nfl_game_result),MATCH(I$1,INDIRECT(nfl_game_result_header),0),FALSE)),"error")</f>
        <v/>
      </c>
      <c r="J3387" s="23" t="str">
        <f ca="1">IFERROR(IF(ISBLANK(VLOOKUP($B3387,INDIRECT(nfl_game_result),MATCH(J$1,INDIRECT(nfl_game_result_header),0),FALSE)),"",VLOOKUP($B3387,INDIRECT(nfl_game_result),MATCH(J$1,INDIRECT(nfl_game_result_header),0),FALSE)),"error")</f>
        <v/>
      </c>
      <c r="K3387" s="23" t="str">
        <f ca="1">IFERROR(IF(ISBLANK(VLOOKUP($B3387,INDIRECT(nfl_game_result),MATCH(K$1,INDIRECT(nfl_game_result_header),0),FALSE)),"",VLOOKUP($B3387,INDIRECT(nfl_game_result),MATCH(K$1,INDIRECT(nfl_game_result_header),0),FALSE)),"error")</f>
        <v/>
      </c>
      <c r="L3387" s="23" t="str">
        <f ca="1">IFERROR(IF(ISBLANK(VLOOKUP($B3387,INDIRECT(nfl_game_result),MATCH(L$1,INDIRECT(nfl_game_result_header),0),FALSE)),"",VLOOKUP($B3387,INDIRECT(nfl_game_result),MATCH(L$1,INDIRECT(nfl_game_result_header),0),FALSE)),"error")</f>
        <v/>
      </c>
      <c r="M3387" s="23" t="s">
        <v>16</v>
      </c>
      <c r="V3387" s="23" t="s">
        <v>416</v>
      </c>
      <c r="W3387" s="23">
        <f ca="1">VALUE(LEFT(C3387, 4))</f>
        <v>2018</v>
      </c>
      <c r="X3387" s="23">
        <f ca="1">VALUE(MID(C3387,6,FIND("_",C3387,6)-6))</f>
        <v>5</v>
      </c>
      <c r="Y3387" s="23" t="str">
        <f ca="1">IF(NOT(OR(ISBLANK(D3387),ISBLANK(E3387),D3387="",E3387="")),D3387-E3387,"")</f>
        <v/>
      </c>
      <c r="Z3387" s="23" t="str">
        <f ca="1">IF(OR(NOT(ISNUMBER(D3387)),ISBLANK(D3387),D3387="",ISBLANK(N3387)),"",ABS(D3387-N3387))</f>
        <v/>
      </c>
      <c r="AA3387" s="23" t="str">
        <f ca="1">IF(OR(ISBLANK(J3387),ISBLANK(O3387),J3387="",O3387=""),"",IF(J3387=O3387,1,0))</f>
        <v/>
      </c>
      <c r="AB3387" s="23" t="str">
        <f ca="1">IF(OR(ISBLANK(K3387),ISBLANK(Q3387),K3387="",Q3387=""),"",IF(K3387=Q3387,1,0))</f>
        <v/>
      </c>
      <c r="AC3387" s="23" t="str">
        <f t="shared" ca="1" si="53"/>
        <v/>
      </c>
    </row>
    <row r="3388" spans="1:29" x14ac:dyDescent="0.25">
      <c r="A3388" s="23">
        <v>3324</v>
      </c>
      <c r="B3388">
        <v>1678</v>
      </c>
      <c r="C3388" s="23" t="str">
        <f ca="1">IFERROR(VLOOKUP($B3388,INDIRECT(nfl_game_result),MATCH(C$1,INDIRECT(nfl_game_result_header),0),FALSE),"error")</f>
        <v>2018_05_LAR@SEA</v>
      </c>
      <c r="D3388" s="23" t="str">
        <f ca="1">IFERROR(IF(ISBLANK(VLOOKUP($B3388,INDIRECT(nfl_game_result),MATCH(D$1,INDIRECT(nfl_game_result_header),0),FALSE)),"",VLOOKUP($B3388,INDIRECT(nfl_game_result),MATCH(D$1,INDIRECT(nfl_game_result_header),0),FALSE)),"error")</f>
        <v/>
      </c>
      <c r="E3388" s="23" t="str">
        <f ca="1">IFERROR(IF(ISBLANK(VLOOKUP($B3388,INDIRECT(nfl_game_result),MATCH(E$1,INDIRECT(nfl_game_result_header),0),FALSE)),"",VLOOKUP($B3388,INDIRECT(nfl_game_result),MATCH(E$1,INDIRECT(nfl_game_result_header),0),FALSE)),"error")</f>
        <v/>
      </c>
      <c r="F3388" s="23" t="str">
        <f ca="1">IFERROR(IF(ISBLANK(VLOOKUP($B3388,INDIRECT(nfl_game_result),MATCH(F$1,INDIRECT(nfl_game_result_header),0),FALSE)),"",VLOOKUP($B3388,INDIRECT(nfl_game_result),MATCH(F$1,INDIRECT(nfl_game_result_header),0),FALSE)),"error")</f>
        <v/>
      </c>
      <c r="G3388" s="23" t="str">
        <f ca="1">IFERROR(IF(ISBLANK(VLOOKUP($B3388,INDIRECT(nfl_game_result),MATCH(G$1,INDIRECT(nfl_game_result_header),0),FALSE)),"",VLOOKUP($B3388,INDIRECT(nfl_game_result),MATCH(G$1,INDIRECT(nfl_game_result_header),0),FALSE)),"error")</f>
        <v/>
      </c>
      <c r="H3388" s="23" t="str">
        <f ca="1">IFERROR(IF(ISBLANK(VLOOKUP($B3388,INDIRECT(nfl_game_result),MATCH(H$1,INDIRECT(nfl_game_result_header),0),FALSE)),"",VLOOKUP($B3388,INDIRECT(nfl_game_result),MATCH(H$1,INDIRECT(nfl_game_result_header),0),FALSE)),"error")</f>
        <v/>
      </c>
      <c r="I3388" s="23" t="str">
        <f ca="1">IFERROR(IF(ISBLANK(VLOOKUP($B3388,INDIRECT(nfl_game_result),MATCH(I$1,INDIRECT(nfl_game_result_header),0),FALSE)),"",VLOOKUP($B3388,INDIRECT(nfl_game_result),MATCH(I$1,INDIRECT(nfl_game_result_header),0),FALSE)),"error")</f>
        <v/>
      </c>
      <c r="J3388" s="23" t="str">
        <f ca="1">IFERROR(IF(ISBLANK(VLOOKUP($B3388,INDIRECT(nfl_game_result),MATCH(J$1,INDIRECT(nfl_game_result_header),0),FALSE)),"",VLOOKUP($B3388,INDIRECT(nfl_game_result),MATCH(J$1,INDIRECT(nfl_game_result_header),0),FALSE)),"error")</f>
        <v/>
      </c>
      <c r="K3388" s="23" t="str">
        <f ca="1">IFERROR(IF(ISBLANK(VLOOKUP($B3388,INDIRECT(nfl_game_result),MATCH(K$1,INDIRECT(nfl_game_result_header),0),FALSE)),"",VLOOKUP($B3388,INDIRECT(nfl_game_result),MATCH(K$1,INDIRECT(nfl_game_result_header),0),FALSE)),"error")</f>
        <v/>
      </c>
      <c r="L3388" s="23" t="str">
        <f ca="1">IFERROR(IF(ISBLANK(VLOOKUP($B3388,INDIRECT(nfl_game_result),MATCH(L$1,INDIRECT(nfl_game_result_header),0),FALSE)),"",VLOOKUP($B3388,INDIRECT(nfl_game_result),MATCH(L$1,INDIRECT(nfl_game_result_header),0),FALSE)),"error")</f>
        <v/>
      </c>
      <c r="M3388" s="23" t="s">
        <v>16</v>
      </c>
      <c r="V3388" s="23" t="s">
        <v>416</v>
      </c>
      <c r="W3388" s="23">
        <f ca="1">VALUE(LEFT(C3388, 4))</f>
        <v>2018</v>
      </c>
      <c r="X3388" s="23">
        <f ca="1">VALUE(MID(C3388,6,FIND("_",C3388,6)-6))</f>
        <v>5</v>
      </c>
      <c r="Y3388" s="23" t="str">
        <f ca="1">IF(NOT(OR(ISBLANK(D3388),ISBLANK(E3388),D3388="",E3388="")),D3388-E3388,"")</f>
        <v/>
      </c>
      <c r="Z3388" s="23" t="str">
        <f ca="1">IF(OR(NOT(ISNUMBER(D3388)),ISBLANK(D3388),D3388="",ISBLANK(N3388)),"",ABS(D3388-N3388))</f>
        <v/>
      </c>
      <c r="AA3388" s="23" t="str">
        <f ca="1">IF(OR(ISBLANK(J3388),ISBLANK(O3388),J3388="",O3388=""),"",IF(J3388=O3388,1,0))</f>
        <v/>
      </c>
      <c r="AB3388" s="23" t="str">
        <f ca="1">IF(OR(ISBLANK(K3388),ISBLANK(Q3388),K3388="",Q3388=""),"",IF(K3388=Q3388,1,0))</f>
        <v/>
      </c>
      <c r="AC3388" s="23" t="str">
        <f t="shared" ca="1" si="53"/>
        <v/>
      </c>
    </row>
    <row r="3389" spans="1:29" x14ac:dyDescent="0.25">
      <c r="A3389" s="23">
        <v>3325</v>
      </c>
      <c r="B3389">
        <v>1679</v>
      </c>
      <c r="C3389" s="23" t="str">
        <f ca="1">IFERROR(VLOOKUP($B3389,INDIRECT(nfl_game_result),MATCH(C$1,INDIRECT(nfl_game_result_header),0),FALSE),"error")</f>
        <v>2018_05_DAL@HOU</v>
      </c>
      <c r="D3389" s="23" t="str">
        <f ca="1">IFERROR(IF(ISBLANK(VLOOKUP($B3389,INDIRECT(nfl_game_result),MATCH(D$1,INDIRECT(nfl_game_result_header),0),FALSE)),"",VLOOKUP($B3389,INDIRECT(nfl_game_result),MATCH(D$1,INDIRECT(nfl_game_result_header),0),FALSE)),"error")</f>
        <v/>
      </c>
      <c r="E3389" s="23" t="str">
        <f ca="1">IFERROR(IF(ISBLANK(VLOOKUP($B3389,INDIRECT(nfl_game_result),MATCH(E$1,INDIRECT(nfl_game_result_header),0),FALSE)),"",VLOOKUP($B3389,INDIRECT(nfl_game_result),MATCH(E$1,INDIRECT(nfl_game_result_header),0),FALSE)),"error")</f>
        <v/>
      </c>
      <c r="F3389" s="23" t="str">
        <f ca="1">IFERROR(IF(ISBLANK(VLOOKUP($B3389,INDIRECT(nfl_game_result),MATCH(F$1,INDIRECT(nfl_game_result_header),0),FALSE)),"",VLOOKUP($B3389,INDIRECT(nfl_game_result),MATCH(F$1,INDIRECT(nfl_game_result_header),0),FALSE)),"error")</f>
        <v/>
      </c>
      <c r="G3389" s="23" t="str">
        <f ca="1">IFERROR(IF(ISBLANK(VLOOKUP($B3389,INDIRECT(nfl_game_result),MATCH(G$1,INDIRECT(nfl_game_result_header),0),FALSE)),"",VLOOKUP($B3389,INDIRECT(nfl_game_result),MATCH(G$1,INDIRECT(nfl_game_result_header),0),FALSE)),"error")</f>
        <v/>
      </c>
      <c r="H3389" s="23" t="str">
        <f ca="1">IFERROR(IF(ISBLANK(VLOOKUP($B3389,INDIRECT(nfl_game_result),MATCH(H$1,INDIRECT(nfl_game_result_header),0),FALSE)),"",VLOOKUP($B3389,INDIRECT(nfl_game_result),MATCH(H$1,INDIRECT(nfl_game_result_header),0),FALSE)),"error")</f>
        <v/>
      </c>
      <c r="I3389" s="23" t="str">
        <f ca="1">IFERROR(IF(ISBLANK(VLOOKUP($B3389,INDIRECT(nfl_game_result),MATCH(I$1,INDIRECT(nfl_game_result_header),0),FALSE)),"",VLOOKUP($B3389,INDIRECT(nfl_game_result),MATCH(I$1,INDIRECT(nfl_game_result_header),0),FALSE)),"error")</f>
        <v/>
      </c>
      <c r="J3389" s="23" t="str">
        <f ca="1">IFERROR(IF(ISBLANK(VLOOKUP($B3389,INDIRECT(nfl_game_result),MATCH(J$1,INDIRECT(nfl_game_result_header),0),FALSE)),"",VLOOKUP($B3389,INDIRECT(nfl_game_result),MATCH(J$1,INDIRECT(nfl_game_result_header),0),FALSE)),"error")</f>
        <v/>
      </c>
      <c r="K3389" s="23" t="str">
        <f ca="1">IFERROR(IF(ISBLANK(VLOOKUP($B3389,INDIRECT(nfl_game_result),MATCH(K$1,INDIRECT(nfl_game_result_header),0),FALSE)),"",VLOOKUP($B3389,INDIRECT(nfl_game_result),MATCH(K$1,INDIRECT(nfl_game_result_header),0),FALSE)),"error")</f>
        <v/>
      </c>
      <c r="L3389" s="23" t="str">
        <f ca="1">IFERROR(IF(ISBLANK(VLOOKUP($B3389,INDIRECT(nfl_game_result),MATCH(L$1,INDIRECT(nfl_game_result_header),0),FALSE)),"",VLOOKUP($B3389,INDIRECT(nfl_game_result),MATCH(L$1,INDIRECT(nfl_game_result_header),0),FALSE)),"error")</f>
        <v/>
      </c>
      <c r="M3389" s="23" t="s">
        <v>16</v>
      </c>
      <c r="V3389" s="23" t="s">
        <v>416</v>
      </c>
      <c r="W3389" s="23">
        <f ca="1">VALUE(LEFT(C3389, 4))</f>
        <v>2018</v>
      </c>
      <c r="X3389" s="23">
        <f ca="1">VALUE(MID(C3389,6,FIND("_",C3389,6)-6))</f>
        <v>5</v>
      </c>
      <c r="Y3389" s="23" t="str">
        <f ca="1">IF(NOT(OR(ISBLANK(D3389),ISBLANK(E3389),D3389="",E3389="")),D3389-E3389,"")</f>
        <v/>
      </c>
      <c r="Z3389" s="23" t="str">
        <f ca="1">IF(OR(NOT(ISNUMBER(D3389)),ISBLANK(D3389),D3389="",ISBLANK(N3389)),"",ABS(D3389-N3389))</f>
        <v/>
      </c>
      <c r="AA3389" s="23" t="str">
        <f ca="1">IF(OR(ISBLANK(J3389),ISBLANK(O3389),J3389="",O3389=""),"",IF(J3389=O3389,1,0))</f>
        <v/>
      </c>
      <c r="AB3389" s="23" t="str">
        <f ca="1">IF(OR(ISBLANK(K3389),ISBLANK(Q3389),K3389="",Q3389=""),"",IF(K3389=Q3389,1,0))</f>
        <v/>
      </c>
      <c r="AC3389" s="23" t="str">
        <f t="shared" ca="1" si="53"/>
        <v/>
      </c>
    </row>
    <row r="3390" spans="1:29" x14ac:dyDescent="0.25">
      <c r="A3390" s="23">
        <v>3326</v>
      </c>
      <c r="B3390">
        <v>1680</v>
      </c>
      <c r="C3390" s="23" t="str">
        <f ca="1">IFERROR(VLOOKUP($B3390,INDIRECT(nfl_game_result),MATCH(C$1,INDIRECT(nfl_game_result_header),0),FALSE),"error")</f>
        <v>2018_05_WAS@NOR</v>
      </c>
      <c r="D3390" s="23" t="str">
        <f ca="1">IFERROR(IF(ISBLANK(VLOOKUP($B3390,INDIRECT(nfl_game_result),MATCH(D$1,INDIRECT(nfl_game_result_header),0),FALSE)),"",VLOOKUP($B3390,INDIRECT(nfl_game_result),MATCH(D$1,INDIRECT(nfl_game_result_header),0),FALSE)),"error")</f>
        <v/>
      </c>
      <c r="E3390" s="23" t="str">
        <f ca="1">IFERROR(IF(ISBLANK(VLOOKUP($B3390,INDIRECT(nfl_game_result),MATCH(E$1,INDIRECT(nfl_game_result_header),0),FALSE)),"",VLOOKUP($B3390,INDIRECT(nfl_game_result),MATCH(E$1,INDIRECT(nfl_game_result_header),0),FALSE)),"error")</f>
        <v/>
      </c>
      <c r="F3390" s="23" t="str">
        <f ca="1">IFERROR(IF(ISBLANK(VLOOKUP($B3390,INDIRECT(nfl_game_result),MATCH(F$1,INDIRECT(nfl_game_result_header),0),FALSE)),"",VLOOKUP($B3390,INDIRECT(nfl_game_result),MATCH(F$1,INDIRECT(nfl_game_result_header),0),FALSE)),"error")</f>
        <v/>
      </c>
      <c r="G3390" s="23" t="str">
        <f ca="1">IFERROR(IF(ISBLANK(VLOOKUP($B3390,INDIRECT(nfl_game_result),MATCH(G$1,INDIRECT(nfl_game_result_header),0),FALSE)),"",VLOOKUP($B3390,INDIRECT(nfl_game_result),MATCH(G$1,INDIRECT(nfl_game_result_header),0),FALSE)),"error")</f>
        <v/>
      </c>
      <c r="H3390" s="23" t="str">
        <f ca="1">IFERROR(IF(ISBLANK(VLOOKUP($B3390,INDIRECT(nfl_game_result),MATCH(H$1,INDIRECT(nfl_game_result_header),0),FALSE)),"",VLOOKUP($B3390,INDIRECT(nfl_game_result),MATCH(H$1,INDIRECT(nfl_game_result_header),0),FALSE)),"error")</f>
        <v/>
      </c>
      <c r="I3390" s="23" t="str">
        <f ca="1">IFERROR(IF(ISBLANK(VLOOKUP($B3390,INDIRECT(nfl_game_result),MATCH(I$1,INDIRECT(nfl_game_result_header),0),FALSE)),"",VLOOKUP($B3390,INDIRECT(nfl_game_result),MATCH(I$1,INDIRECT(nfl_game_result_header),0),FALSE)),"error")</f>
        <v/>
      </c>
      <c r="J3390" s="23" t="str">
        <f ca="1">IFERROR(IF(ISBLANK(VLOOKUP($B3390,INDIRECT(nfl_game_result),MATCH(J$1,INDIRECT(nfl_game_result_header),0),FALSE)),"",VLOOKUP($B3390,INDIRECT(nfl_game_result),MATCH(J$1,INDIRECT(nfl_game_result_header),0),FALSE)),"error")</f>
        <v/>
      </c>
      <c r="K3390" s="23" t="str">
        <f ca="1">IFERROR(IF(ISBLANK(VLOOKUP($B3390,INDIRECT(nfl_game_result),MATCH(K$1,INDIRECT(nfl_game_result_header),0),FALSE)),"",VLOOKUP($B3390,INDIRECT(nfl_game_result),MATCH(K$1,INDIRECT(nfl_game_result_header),0),FALSE)),"error")</f>
        <v/>
      </c>
      <c r="L3390" s="23" t="str">
        <f ca="1">IFERROR(IF(ISBLANK(VLOOKUP($B3390,INDIRECT(nfl_game_result),MATCH(L$1,INDIRECT(nfl_game_result_header),0),FALSE)),"",VLOOKUP($B3390,INDIRECT(nfl_game_result),MATCH(L$1,INDIRECT(nfl_game_result_header),0),FALSE)),"error")</f>
        <v/>
      </c>
      <c r="M3390" s="23" t="s">
        <v>16</v>
      </c>
      <c r="V3390" s="23" t="s">
        <v>416</v>
      </c>
      <c r="W3390" s="23">
        <f ca="1">VALUE(LEFT(C3390, 4))</f>
        <v>2018</v>
      </c>
      <c r="X3390" s="23">
        <f ca="1">VALUE(MID(C3390,6,FIND("_",C3390,6)-6))</f>
        <v>5</v>
      </c>
      <c r="Y3390" s="23" t="str">
        <f ca="1">IF(NOT(OR(ISBLANK(D3390),ISBLANK(E3390),D3390="",E3390="")),D3390-E3390,"")</f>
        <v/>
      </c>
      <c r="Z3390" s="23" t="str">
        <f ca="1">IF(OR(NOT(ISNUMBER(D3390)),ISBLANK(D3390),D3390="",ISBLANK(N3390)),"",ABS(D3390-N3390))</f>
        <v/>
      </c>
      <c r="AA3390" s="23" t="str">
        <f ca="1">IF(OR(ISBLANK(J3390),ISBLANK(O3390),J3390="",O3390=""),"",IF(J3390=O3390,1,0))</f>
        <v/>
      </c>
      <c r="AB3390" s="23" t="str">
        <f ca="1">IF(OR(ISBLANK(K3390),ISBLANK(Q3390),K3390="",Q3390=""),"",IF(K3390=Q3390,1,0))</f>
        <v/>
      </c>
      <c r="AC3390" s="23" t="str">
        <f t="shared" ca="1" si="53"/>
        <v/>
      </c>
    </row>
    <row r="3391" spans="1:29" x14ac:dyDescent="0.25">
      <c r="A3391" s="23">
        <v>3568</v>
      </c>
      <c r="B3391">
        <v>1666</v>
      </c>
      <c r="C3391" s="23" t="str">
        <f ca="1">IFERROR(VLOOKUP($B3391,INDIRECT(nfl_game_result),MATCH(C$1,INDIRECT(nfl_game_result_header),0),FALSE),"error")</f>
        <v>2018_05_IND@NWE</v>
      </c>
      <c r="D3391" s="23" t="str">
        <f ca="1">IFERROR(IF(ISBLANK(VLOOKUP($B3391,INDIRECT(nfl_game_result),MATCH(D$1,INDIRECT(nfl_game_result_header),0),FALSE)),"",VLOOKUP($B3391,INDIRECT(nfl_game_result),MATCH(D$1,INDIRECT(nfl_game_result_header),0),FALSE)),"error")</f>
        <v/>
      </c>
      <c r="E3391" s="23" t="str">
        <f ca="1">IFERROR(IF(ISBLANK(VLOOKUP($B3391,INDIRECT(nfl_game_result),MATCH(E$1,INDIRECT(nfl_game_result_header),0),FALSE)),"",VLOOKUP($B3391,INDIRECT(nfl_game_result),MATCH(E$1,INDIRECT(nfl_game_result_header),0),FALSE)),"error")</f>
        <v/>
      </c>
      <c r="F3391" s="23" t="str">
        <f ca="1">IFERROR(IF(ISBLANK(VLOOKUP($B3391,INDIRECT(nfl_game_result),MATCH(F$1,INDIRECT(nfl_game_result_header),0),FALSE)),"",VLOOKUP($B3391,INDIRECT(nfl_game_result),MATCH(F$1,INDIRECT(nfl_game_result_header),0),FALSE)),"error")</f>
        <v/>
      </c>
      <c r="G3391" s="23" t="str">
        <f ca="1">IFERROR(IF(ISBLANK(VLOOKUP($B3391,INDIRECT(nfl_game_result),MATCH(G$1,INDIRECT(nfl_game_result_header),0),FALSE)),"",VLOOKUP($B3391,INDIRECT(nfl_game_result),MATCH(G$1,INDIRECT(nfl_game_result_header),0),FALSE)),"error")</f>
        <v/>
      </c>
      <c r="H3391" s="23" t="str">
        <f ca="1">IFERROR(IF(ISBLANK(VLOOKUP($B3391,INDIRECT(nfl_game_result),MATCH(H$1,INDIRECT(nfl_game_result_header),0),FALSE)),"",VLOOKUP($B3391,INDIRECT(nfl_game_result),MATCH(H$1,INDIRECT(nfl_game_result_header),0),FALSE)),"error")</f>
        <v/>
      </c>
      <c r="I3391" s="23" t="str">
        <f ca="1">IFERROR(IF(ISBLANK(VLOOKUP($B3391,INDIRECT(nfl_game_result),MATCH(I$1,INDIRECT(nfl_game_result_header),0),FALSE)),"",VLOOKUP($B3391,INDIRECT(nfl_game_result),MATCH(I$1,INDIRECT(nfl_game_result_header),0),FALSE)),"error")</f>
        <v/>
      </c>
      <c r="J3391" s="23" t="str">
        <f ca="1">IFERROR(IF(ISBLANK(VLOOKUP($B3391,INDIRECT(nfl_game_result),MATCH(J$1,INDIRECT(nfl_game_result_header),0),FALSE)),"",VLOOKUP($B3391,INDIRECT(nfl_game_result),MATCH(J$1,INDIRECT(nfl_game_result_header),0),FALSE)),"error")</f>
        <v/>
      </c>
      <c r="K3391" s="23" t="str">
        <f ca="1">IFERROR(IF(ISBLANK(VLOOKUP($B3391,INDIRECT(nfl_game_result),MATCH(K$1,INDIRECT(nfl_game_result_header),0),FALSE)),"",VLOOKUP($B3391,INDIRECT(nfl_game_result),MATCH(K$1,INDIRECT(nfl_game_result_header),0),FALSE)),"error")</f>
        <v/>
      </c>
      <c r="L3391" s="23" t="str">
        <f ca="1">IFERROR(IF(ISBLANK(VLOOKUP($B3391,INDIRECT(nfl_game_result),MATCH(L$1,INDIRECT(nfl_game_result_header),0),FALSE)),"",VLOOKUP($B3391,INDIRECT(nfl_game_result),MATCH(L$1,INDIRECT(nfl_game_result_header),0),FALSE)),"error")</f>
        <v/>
      </c>
      <c r="M3391" s="23" t="s">
        <v>14</v>
      </c>
      <c r="V3391" s="23" t="s">
        <v>416</v>
      </c>
      <c r="W3391" s="23">
        <f ca="1">VALUE(LEFT(C3391, 4))</f>
        <v>2018</v>
      </c>
      <c r="X3391" s="23">
        <f ca="1">VALUE(MID(C3391,6,FIND("_",C3391,6)-6))</f>
        <v>5</v>
      </c>
      <c r="Y3391" s="23" t="str">
        <f ca="1">IF(NOT(OR(ISBLANK(D3391),ISBLANK(E3391),D3391="",E3391="")),D3391-E3391,"")</f>
        <v/>
      </c>
      <c r="Z3391" s="23" t="str">
        <f ca="1">IF(OR(NOT(ISNUMBER(D3391)),ISBLANK(D3391),D3391="",ISBLANK(N3391)),"",ABS(D3391-N3391))</f>
        <v/>
      </c>
      <c r="AA3391" s="23" t="str">
        <f ca="1">IF(OR(ISBLANK(J3391),ISBLANK(O3391),J3391="",O3391=""),"",IF(J3391=O3391,1,0))</f>
        <v/>
      </c>
      <c r="AB3391" s="23" t="str">
        <f ca="1">IF(OR(ISBLANK(K3391),ISBLANK(Q3391),K3391="",Q3391=""),"",IF(K3391=Q3391,1,0))</f>
        <v/>
      </c>
      <c r="AC3391" s="23" t="str">
        <f t="shared" ca="1" si="53"/>
        <v/>
      </c>
    </row>
    <row r="3392" spans="1:29" x14ac:dyDescent="0.25">
      <c r="A3392" s="23">
        <v>3569</v>
      </c>
      <c r="B3392">
        <v>1667</v>
      </c>
      <c r="C3392" s="23" t="str">
        <f ca="1">IFERROR(VLOOKUP($B3392,INDIRECT(nfl_game_result),MATCH(C$1,INDIRECT(nfl_game_result_header),0),FALSE),"error")</f>
        <v>2018_05_MIA@CIN</v>
      </c>
      <c r="D3392" s="23" t="str">
        <f ca="1">IFERROR(IF(ISBLANK(VLOOKUP($B3392,INDIRECT(nfl_game_result),MATCH(D$1,INDIRECT(nfl_game_result_header),0),FALSE)),"",VLOOKUP($B3392,INDIRECT(nfl_game_result),MATCH(D$1,INDIRECT(nfl_game_result_header),0),FALSE)),"error")</f>
        <v/>
      </c>
      <c r="E3392" s="23" t="str">
        <f ca="1">IFERROR(IF(ISBLANK(VLOOKUP($B3392,INDIRECT(nfl_game_result),MATCH(E$1,INDIRECT(nfl_game_result_header),0),FALSE)),"",VLOOKUP($B3392,INDIRECT(nfl_game_result),MATCH(E$1,INDIRECT(nfl_game_result_header),0),FALSE)),"error")</f>
        <v/>
      </c>
      <c r="F3392" s="23" t="str">
        <f ca="1">IFERROR(IF(ISBLANK(VLOOKUP($B3392,INDIRECT(nfl_game_result),MATCH(F$1,INDIRECT(nfl_game_result_header),0),FALSE)),"",VLOOKUP($B3392,INDIRECT(nfl_game_result),MATCH(F$1,INDIRECT(nfl_game_result_header),0),FALSE)),"error")</f>
        <v/>
      </c>
      <c r="G3392" s="23" t="str">
        <f ca="1">IFERROR(IF(ISBLANK(VLOOKUP($B3392,INDIRECT(nfl_game_result),MATCH(G$1,INDIRECT(nfl_game_result_header),0),FALSE)),"",VLOOKUP($B3392,INDIRECT(nfl_game_result),MATCH(G$1,INDIRECT(nfl_game_result_header),0),FALSE)),"error")</f>
        <v/>
      </c>
      <c r="H3392" s="23" t="str">
        <f ca="1">IFERROR(IF(ISBLANK(VLOOKUP($B3392,INDIRECT(nfl_game_result),MATCH(H$1,INDIRECT(nfl_game_result_header),0),FALSE)),"",VLOOKUP($B3392,INDIRECT(nfl_game_result),MATCH(H$1,INDIRECT(nfl_game_result_header),0),FALSE)),"error")</f>
        <v/>
      </c>
      <c r="I3392" s="23" t="str">
        <f ca="1">IFERROR(IF(ISBLANK(VLOOKUP($B3392,INDIRECT(nfl_game_result),MATCH(I$1,INDIRECT(nfl_game_result_header),0),FALSE)),"",VLOOKUP($B3392,INDIRECT(nfl_game_result),MATCH(I$1,INDIRECT(nfl_game_result_header),0),FALSE)),"error")</f>
        <v/>
      </c>
      <c r="J3392" s="23" t="str">
        <f ca="1">IFERROR(IF(ISBLANK(VLOOKUP($B3392,INDIRECT(nfl_game_result),MATCH(J$1,INDIRECT(nfl_game_result_header),0),FALSE)),"",VLOOKUP($B3392,INDIRECT(nfl_game_result),MATCH(J$1,INDIRECT(nfl_game_result_header),0),FALSE)),"error")</f>
        <v/>
      </c>
      <c r="K3392" s="23" t="str">
        <f ca="1">IFERROR(IF(ISBLANK(VLOOKUP($B3392,INDIRECT(nfl_game_result),MATCH(K$1,INDIRECT(nfl_game_result_header),0),FALSE)),"",VLOOKUP($B3392,INDIRECT(nfl_game_result),MATCH(K$1,INDIRECT(nfl_game_result_header),0),FALSE)),"error")</f>
        <v/>
      </c>
      <c r="L3392" s="23" t="str">
        <f ca="1">IFERROR(IF(ISBLANK(VLOOKUP($B3392,INDIRECT(nfl_game_result),MATCH(L$1,INDIRECT(nfl_game_result_header),0),FALSE)),"",VLOOKUP($B3392,INDIRECT(nfl_game_result),MATCH(L$1,INDIRECT(nfl_game_result_header),0),FALSE)),"error")</f>
        <v/>
      </c>
      <c r="M3392" s="23" t="s">
        <v>14</v>
      </c>
      <c r="V3392" s="23" t="s">
        <v>416</v>
      </c>
      <c r="W3392" s="23">
        <f ca="1">VALUE(LEFT(C3392, 4))</f>
        <v>2018</v>
      </c>
      <c r="X3392" s="23">
        <f ca="1">VALUE(MID(C3392,6,FIND("_",C3392,6)-6))</f>
        <v>5</v>
      </c>
      <c r="Y3392" s="23" t="str">
        <f ca="1">IF(NOT(OR(ISBLANK(D3392),ISBLANK(E3392),D3392="",E3392="")),D3392-E3392,"")</f>
        <v/>
      </c>
      <c r="Z3392" s="23" t="str">
        <f ca="1">IF(OR(NOT(ISNUMBER(D3392)),ISBLANK(D3392),D3392="",ISBLANK(N3392)),"",ABS(D3392-N3392))</f>
        <v/>
      </c>
      <c r="AA3392" s="23" t="str">
        <f ca="1">IF(OR(ISBLANK(J3392),ISBLANK(O3392),J3392="",O3392=""),"",IF(J3392=O3392,1,0))</f>
        <v/>
      </c>
      <c r="AB3392" s="23" t="str">
        <f ca="1">IF(OR(ISBLANK(K3392),ISBLANK(Q3392),K3392="",Q3392=""),"",IF(K3392=Q3392,1,0))</f>
        <v/>
      </c>
      <c r="AC3392" s="23" t="str">
        <f t="shared" ca="1" si="53"/>
        <v/>
      </c>
    </row>
    <row r="3393" spans="1:29" x14ac:dyDescent="0.25">
      <c r="A3393" s="23">
        <v>3570</v>
      </c>
      <c r="B3393">
        <v>1668</v>
      </c>
      <c r="C3393" s="23" t="str">
        <f ca="1">IFERROR(VLOOKUP($B3393,INDIRECT(nfl_game_result),MATCH(C$1,INDIRECT(nfl_game_result_header),0),FALSE),"error")</f>
        <v>2018_05_BAL@CLE</v>
      </c>
      <c r="D3393" s="23" t="str">
        <f ca="1">IFERROR(IF(ISBLANK(VLOOKUP($B3393,INDIRECT(nfl_game_result),MATCH(D$1,INDIRECT(nfl_game_result_header),0),FALSE)),"",VLOOKUP($B3393,INDIRECT(nfl_game_result),MATCH(D$1,INDIRECT(nfl_game_result_header),0),FALSE)),"error")</f>
        <v/>
      </c>
      <c r="E3393" s="23" t="str">
        <f ca="1">IFERROR(IF(ISBLANK(VLOOKUP($B3393,INDIRECT(nfl_game_result),MATCH(E$1,INDIRECT(nfl_game_result_header),0),FALSE)),"",VLOOKUP($B3393,INDIRECT(nfl_game_result),MATCH(E$1,INDIRECT(nfl_game_result_header),0),FALSE)),"error")</f>
        <v/>
      </c>
      <c r="F3393" s="23" t="str">
        <f ca="1">IFERROR(IF(ISBLANK(VLOOKUP($B3393,INDIRECT(nfl_game_result),MATCH(F$1,INDIRECT(nfl_game_result_header),0),FALSE)),"",VLOOKUP($B3393,INDIRECT(nfl_game_result),MATCH(F$1,INDIRECT(nfl_game_result_header),0),FALSE)),"error")</f>
        <v/>
      </c>
      <c r="G3393" s="23" t="str">
        <f ca="1">IFERROR(IF(ISBLANK(VLOOKUP($B3393,INDIRECT(nfl_game_result),MATCH(G$1,INDIRECT(nfl_game_result_header),0),FALSE)),"",VLOOKUP($B3393,INDIRECT(nfl_game_result),MATCH(G$1,INDIRECT(nfl_game_result_header),0),FALSE)),"error")</f>
        <v/>
      </c>
      <c r="H3393" s="23" t="str">
        <f ca="1">IFERROR(IF(ISBLANK(VLOOKUP($B3393,INDIRECT(nfl_game_result),MATCH(H$1,INDIRECT(nfl_game_result_header),0),FALSE)),"",VLOOKUP($B3393,INDIRECT(nfl_game_result),MATCH(H$1,INDIRECT(nfl_game_result_header),0),FALSE)),"error")</f>
        <v/>
      </c>
      <c r="I3393" s="23" t="str">
        <f ca="1">IFERROR(IF(ISBLANK(VLOOKUP($B3393,INDIRECT(nfl_game_result),MATCH(I$1,INDIRECT(nfl_game_result_header),0),FALSE)),"",VLOOKUP($B3393,INDIRECT(nfl_game_result),MATCH(I$1,INDIRECT(nfl_game_result_header),0),FALSE)),"error")</f>
        <v/>
      </c>
      <c r="J3393" s="23" t="str">
        <f ca="1">IFERROR(IF(ISBLANK(VLOOKUP($B3393,INDIRECT(nfl_game_result),MATCH(J$1,INDIRECT(nfl_game_result_header),0),FALSE)),"",VLOOKUP($B3393,INDIRECT(nfl_game_result),MATCH(J$1,INDIRECT(nfl_game_result_header),0),FALSE)),"error")</f>
        <v/>
      </c>
      <c r="K3393" s="23" t="str">
        <f ca="1">IFERROR(IF(ISBLANK(VLOOKUP($B3393,INDIRECT(nfl_game_result),MATCH(K$1,INDIRECT(nfl_game_result_header),0),FALSE)),"",VLOOKUP($B3393,INDIRECT(nfl_game_result),MATCH(K$1,INDIRECT(nfl_game_result_header),0),FALSE)),"error")</f>
        <v/>
      </c>
      <c r="L3393" s="23" t="str">
        <f ca="1">IFERROR(IF(ISBLANK(VLOOKUP($B3393,INDIRECT(nfl_game_result),MATCH(L$1,INDIRECT(nfl_game_result_header),0),FALSE)),"",VLOOKUP($B3393,INDIRECT(nfl_game_result),MATCH(L$1,INDIRECT(nfl_game_result_header),0),FALSE)),"error")</f>
        <v/>
      </c>
      <c r="M3393" s="23" t="s">
        <v>14</v>
      </c>
      <c r="V3393" s="23" t="s">
        <v>416</v>
      </c>
      <c r="W3393" s="23">
        <f ca="1">VALUE(LEFT(C3393, 4))</f>
        <v>2018</v>
      </c>
      <c r="X3393" s="23">
        <f ca="1">VALUE(MID(C3393,6,FIND("_",C3393,6)-6))</f>
        <v>5</v>
      </c>
      <c r="Y3393" s="23" t="str">
        <f ca="1">IF(NOT(OR(ISBLANK(D3393),ISBLANK(E3393),D3393="",E3393="")),D3393-E3393,"")</f>
        <v/>
      </c>
      <c r="Z3393" s="23" t="str">
        <f ca="1">IF(OR(NOT(ISNUMBER(D3393)),ISBLANK(D3393),D3393="",ISBLANK(N3393)),"",ABS(D3393-N3393))</f>
        <v/>
      </c>
      <c r="AA3393" s="23" t="str">
        <f ca="1">IF(OR(ISBLANK(J3393),ISBLANK(O3393),J3393="",O3393=""),"",IF(J3393=O3393,1,0))</f>
        <v/>
      </c>
      <c r="AB3393" s="23" t="str">
        <f ca="1">IF(OR(ISBLANK(K3393),ISBLANK(Q3393),K3393="",Q3393=""),"",IF(K3393=Q3393,1,0))</f>
        <v/>
      </c>
      <c r="AC3393" s="23" t="str">
        <f t="shared" ca="1" si="53"/>
        <v/>
      </c>
    </row>
    <row r="3394" spans="1:29" x14ac:dyDescent="0.25">
      <c r="A3394" s="23">
        <v>3571</v>
      </c>
      <c r="B3394">
        <v>1669</v>
      </c>
      <c r="C3394" s="23" t="str">
        <f ca="1">IFERROR(VLOOKUP($B3394,INDIRECT(nfl_game_result),MATCH(C$1,INDIRECT(nfl_game_result_header),0),FALSE),"error")</f>
        <v>2018_05_NYG@CAR</v>
      </c>
      <c r="D3394" s="23" t="str">
        <f ca="1">IFERROR(IF(ISBLANK(VLOOKUP($B3394,INDIRECT(nfl_game_result),MATCH(D$1,INDIRECT(nfl_game_result_header),0),FALSE)),"",VLOOKUP($B3394,INDIRECT(nfl_game_result),MATCH(D$1,INDIRECT(nfl_game_result_header),0),FALSE)),"error")</f>
        <v/>
      </c>
      <c r="E3394" s="23" t="str">
        <f ca="1">IFERROR(IF(ISBLANK(VLOOKUP($B3394,INDIRECT(nfl_game_result),MATCH(E$1,INDIRECT(nfl_game_result_header),0),FALSE)),"",VLOOKUP($B3394,INDIRECT(nfl_game_result),MATCH(E$1,INDIRECT(nfl_game_result_header),0),FALSE)),"error")</f>
        <v/>
      </c>
      <c r="F3394" s="23" t="str">
        <f ca="1">IFERROR(IF(ISBLANK(VLOOKUP($B3394,INDIRECT(nfl_game_result),MATCH(F$1,INDIRECT(nfl_game_result_header),0),FALSE)),"",VLOOKUP($B3394,INDIRECT(nfl_game_result),MATCH(F$1,INDIRECT(nfl_game_result_header),0),FALSE)),"error")</f>
        <v/>
      </c>
      <c r="G3394" s="23" t="str">
        <f ca="1">IFERROR(IF(ISBLANK(VLOOKUP($B3394,INDIRECT(nfl_game_result),MATCH(G$1,INDIRECT(nfl_game_result_header),0),FALSE)),"",VLOOKUP($B3394,INDIRECT(nfl_game_result),MATCH(G$1,INDIRECT(nfl_game_result_header),0),FALSE)),"error")</f>
        <v/>
      </c>
      <c r="H3394" s="23" t="str">
        <f ca="1">IFERROR(IF(ISBLANK(VLOOKUP($B3394,INDIRECT(nfl_game_result),MATCH(H$1,INDIRECT(nfl_game_result_header),0),FALSE)),"",VLOOKUP($B3394,INDIRECT(nfl_game_result),MATCH(H$1,INDIRECT(nfl_game_result_header),0),FALSE)),"error")</f>
        <v/>
      </c>
      <c r="I3394" s="23" t="str">
        <f ca="1">IFERROR(IF(ISBLANK(VLOOKUP($B3394,INDIRECT(nfl_game_result),MATCH(I$1,INDIRECT(nfl_game_result_header),0),FALSE)),"",VLOOKUP($B3394,INDIRECT(nfl_game_result),MATCH(I$1,INDIRECT(nfl_game_result_header),0),FALSE)),"error")</f>
        <v/>
      </c>
      <c r="J3394" s="23" t="str">
        <f ca="1">IFERROR(IF(ISBLANK(VLOOKUP($B3394,INDIRECT(nfl_game_result),MATCH(J$1,INDIRECT(nfl_game_result_header),0),FALSE)),"",VLOOKUP($B3394,INDIRECT(nfl_game_result),MATCH(J$1,INDIRECT(nfl_game_result_header),0),FALSE)),"error")</f>
        <v/>
      </c>
      <c r="K3394" s="23" t="str">
        <f ca="1">IFERROR(IF(ISBLANK(VLOOKUP($B3394,INDIRECT(nfl_game_result),MATCH(K$1,INDIRECT(nfl_game_result_header),0),FALSE)),"",VLOOKUP($B3394,INDIRECT(nfl_game_result),MATCH(K$1,INDIRECT(nfl_game_result_header),0),FALSE)),"error")</f>
        <v/>
      </c>
      <c r="L3394" s="23" t="str">
        <f ca="1">IFERROR(IF(ISBLANK(VLOOKUP($B3394,INDIRECT(nfl_game_result),MATCH(L$1,INDIRECT(nfl_game_result_header),0),FALSE)),"",VLOOKUP($B3394,INDIRECT(nfl_game_result),MATCH(L$1,INDIRECT(nfl_game_result_header),0),FALSE)),"error")</f>
        <v/>
      </c>
      <c r="M3394" s="23" t="s">
        <v>14</v>
      </c>
      <c r="V3394" s="23" t="s">
        <v>416</v>
      </c>
      <c r="W3394" s="23">
        <f ca="1">VALUE(LEFT(C3394, 4))</f>
        <v>2018</v>
      </c>
      <c r="X3394" s="23">
        <f ca="1">VALUE(MID(C3394,6,FIND("_",C3394,6)-6))</f>
        <v>5</v>
      </c>
      <c r="Y3394" s="23" t="str">
        <f ca="1">IF(NOT(OR(ISBLANK(D3394),ISBLANK(E3394),D3394="",E3394="")),D3394-E3394,"")</f>
        <v/>
      </c>
      <c r="Z3394" s="23" t="str">
        <f ca="1">IF(OR(NOT(ISNUMBER(D3394)),ISBLANK(D3394),D3394="",ISBLANK(N3394)),"",ABS(D3394-N3394))</f>
        <v/>
      </c>
      <c r="AA3394" s="23" t="str">
        <f ca="1">IF(OR(ISBLANK(J3394),ISBLANK(O3394),J3394="",O3394=""),"",IF(J3394=O3394,1,0))</f>
        <v/>
      </c>
      <c r="AB3394" s="23" t="str">
        <f ca="1">IF(OR(ISBLANK(K3394),ISBLANK(Q3394),K3394="",Q3394=""),"",IF(K3394=Q3394,1,0))</f>
        <v/>
      </c>
      <c r="AC3394" s="23" t="str">
        <f t="shared" ca="1" si="53"/>
        <v/>
      </c>
    </row>
    <row r="3395" spans="1:29" x14ac:dyDescent="0.25">
      <c r="A3395" s="23">
        <v>3572</v>
      </c>
      <c r="B3395">
        <v>1670</v>
      </c>
      <c r="C3395" s="23" t="str">
        <f ca="1">IFERROR(VLOOKUP($B3395,INDIRECT(nfl_game_result),MATCH(C$1,INDIRECT(nfl_game_result_header),0),FALSE),"error")</f>
        <v>2018_05_TEN@BUF</v>
      </c>
      <c r="D3395" s="23" t="str">
        <f ca="1">IFERROR(IF(ISBLANK(VLOOKUP($B3395,INDIRECT(nfl_game_result),MATCH(D$1,INDIRECT(nfl_game_result_header),0),FALSE)),"",VLOOKUP($B3395,INDIRECT(nfl_game_result),MATCH(D$1,INDIRECT(nfl_game_result_header),0),FALSE)),"error")</f>
        <v/>
      </c>
      <c r="E3395" s="23" t="str">
        <f ca="1">IFERROR(IF(ISBLANK(VLOOKUP($B3395,INDIRECT(nfl_game_result),MATCH(E$1,INDIRECT(nfl_game_result_header),0),FALSE)),"",VLOOKUP($B3395,INDIRECT(nfl_game_result),MATCH(E$1,INDIRECT(nfl_game_result_header),0),FALSE)),"error")</f>
        <v/>
      </c>
      <c r="F3395" s="23" t="str">
        <f ca="1">IFERROR(IF(ISBLANK(VLOOKUP($B3395,INDIRECT(nfl_game_result),MATCH(F$1,INDIRECT(nfl_game_result_header),0),FALSE)),"",VLOOKUP($B3395,INDIRECT(nfl_game_result),MATCH(F$1,INDIRECT(nfl_game_result_header),0),FALSE)),"error")</f>
        <v/>
      </c>
      <c r="G3395" s="23" t="str">
        <f ca="1">IFERROR(IF(ISBLANK(VLOOKUP($B3395,INDIRECT(nfl_game_result),MATCH(G$1,INDIRECT(nfl_game_result_header),0),FALSE)),"",VLOOKUP($B3395,INDIRECT(nfl_game_result),MATCH(G$1,INDIRECT(nfl_game_result_header),0),FALSE)),"error")</f>
        <v/>
      </c>
      <c r="H3395" s="23" t="str">
        <f ca="1">IFERROR(IF(ISBLANK(VLOOKUP($B3395,INDIRECT(nfl_game_result),MATCH(H$1,INDIRECT(nfl_game_result_header),0),FALSE)),"",VLOOKUP($B3395,INDIRECT(nfl_game_result),MATCH(H$1,INDIRECT(nfl_game_result_header),0),FALSE)),"error")</f>
        <v/>
      </c>
      <c r="I3395" s="23" t="str">
        <f ca="1">IFERROR(IF(ISBLANK(VLOOKUP($B3395,INDIRECT(nfl_game_result),MATCH(I$1,INDIRECT(nfl_game_result_header),0),FALSE)),"",VLOOKUP($B3395,INDIRECT(nfl_game_result),MATCH(I$1,INDIRECT(nfl_game_result_header),0),FALSE)),"error")</f>
        <v/>
      </c>
      <c r="J3395" s="23" t="str">
        <f ca="1">IFERROR(IF(ISBLANK(VLOOKUP($B3395,INDIRECT(nfl_game_result),MATCH(J$1,INDIRECT(nfl_game_result_header),0),FALSE)),"",VLOOKUP($B3395,INDIRECT(nfl_game_result),MATCH(J$1,INDIRECT(nfl_game_result_header),0),FALSE)),"error")</f>
        <v/>
      </c>
      <c r="K3395" s="23" t="str">
        <f ca="1">IFERROR(IF(ISBLANK(VLOOKUP($B3395,INDIRECT(nfl_game_result),MATCH(K$1,INDIRECT(nfl_game_result_header),0),FALSE)),"",VLOOKUP($B3395,INDIRECT(nfl_game_result),MATCH(K$1,INDIRECT(nfl_game_result_header),0),FALSE)),"error")</f>
        <v/>
      </c>
      <c r="L3395" s="23" t="str">
        <f ca="1">IFERROR(IF(ISBLANK(VLOOKUP($B3395,INDIRECT(nfl_game_result),MATCH(L$1,INDIRECT(nfl_game_result_header),0),FALSE)),"",VLOOKUP($B3395,INDIRECT(nfl_game_result),MATCH(L$1,INDIRECT(nfl_game_result_header),0),FALSE)),"error")</f>
        <v/>
      </c>
      <c r="M3395" s="23" t="s">
        <v>14</v>
      </c>
      <c r="V3395" s="23" t="s">
        <v>416</v>
      </c>
      <c r="W3395" s="23">
        <f ca="1">VALUE(LEFT(C3395, 4))</f>
        <v>2018</v>
      </c>
      <c r="X3395" s="23">
        <f ca="1">VALUE(MID(C3395,6,FIND("_",C3395,6)-6))</f>
        <v>5</v>
      </c>
      <c r="Y3395" s="23" t="str">
        <f ca="1">IF(NOT(OR(ISBLANK(D3395),ISBLANK(E3395),D3395="",E3395="")),D3395-E3395,"")</f>
        <v/>
      </c>
      <c r="Z3395" s="23" t="str">
        <f ca="1">IF(OR(NOT(ISNUMBER(D3395)),ISBLANK(D3395),D3395="",ISBLANK(N3395)),"",ABS(D3395-N3395))</f>
        <v/>
      </c>
      <c r="AA3395" s="23" t="str">
        <f ca="1">IF(OR(ISBLANK(J3395),ISBLANK(O3395),J3395="",O3395=""),"",IF(J3395=O3395,1,0))</f>
        <v/>
      </c>
      <c r="AB3395" s="23" t="str">
        <f ca="1">IF(OR(ISBLANK(K3395),ISBLANK(Q3395),K3395="",Q3395=""),"",IF(K3395=Q3395,1,0))</f>
        <v/>
      </c>
      <c r="AC3395" s="23" t="str">
        <f t="shared" ca="1" si="53"/>
        <v/>
      </c>
    </row>
    <row r="3396" spans="1:29" x14ac:dyDescent="0.25">
      <c r="A3396" s="23">
        <v>3573</v>
      </c>
      <c r="B3396">
        <v>1671</v>
      </c>
      <c r="C3396" s="23" t="str">
        <f ca="1">IFERROR(VLOOKUP($B3396,INDIRECT(nfl_game_result),MATCH(C$1,INDIRECT(nfl_game_result_header),0),FALSE),"error")</f>
        <v>2018_05_GBY@DET</v>
      </c>
      <c r="D3396" s="23" t="str">
        <f ca="1">IFERROR(IF(ISBLANK(VLOOKUP($B3396,INDIRECT(nfl_game_result),MATCH(D$1,INDIRECT(nfl_game_result_header),0),FALSE)),"",VLOOKUP($B3396,INDIRECT(nfl_game_result),MATCH(D$1,INDIRECT(nfl_game_result_header),0),FALSE)),"error")</f>
        <v/>
      </c>
      <c r="E3396" s="23" t="str">
        <f ca="1">IFERROR(IF(ISBLANK(VLOOKUP($B3396,INDIRECT(nfl_game_result),MATCH(E$1,INDIRECT(nfl_game_result_header),0),FALSE)),"",VLOOKUP($B3396,INDIRECT(nfl_game_result),MATCH(E$1,INDIRECT(nfl_game_result_header),0),FALSE)),"error")</f>
        <v/>
      </c>
      <c r="F3396" s="23" t="str">
        <f ca="1">IFERROR(IF(ISBLANK(VLOOKUP($B3396,INDIRECT(nfl_game_result),MATCH(F$1,INDIRECT(nfl_game_result_header),0),FALSE)),"",VLOOKUP($B3396,INDIRECT(nfl_game_result),MATCH(F$1,INDIRECT(nfl_game_result_header),0),FALSE)),"error")</f>
        <v/>
      </c>
      <c r="G3396" s="23" t="str">
        <f ca="1">IFERROR(IF(ISBLANK(VLOOKUP($B3396,INDIRECT(nfl_game_result),MATCH(G$1,INDIRECT(nfl_game_result_header),0),FALSE)),"",VLOOKUP($B3396,INDIRECT(nfl_game_result),MATCH(G$1,INDIRECT(nfl_game_result_header),0),FALSE)),"error")</f>
        <v/>
      </c>
      <c r="H3396" s="23" t="str">
        <f ca="1">IFERROR(IF(ISBLANK(VLOOKUP($B3396,INDIRECT(nfl_game_result),MATCH(H$1,INDIRECT(nfl_game_result_header),0),FALSE)),"",VLOOKUP($B3396,INDIRECT(nfl_game_result),MATCH(H$1,INDIRECT(nfl_game_result_header),0),FALSE)),"error")</f>
        <v/>
      </c>
      <c r="I3396" s="23" t="str">
        <f ca="1">IFERROR(IF(ISBLANK(VLOOKUP($B3396,INDIRECT(nfl_game_result),MATCH(I$1,INDIRECT(nfl_game_result_header),0),FALSE)),"",VLOOKUP($B3396,INDIRECT(nfl_game_result),MATCH(I$1,INDIRECT(nfl_game_result_header),0),FALSE)),"error")</f>
        <v/>
      </c>
      <c r="J3396" s="23" t="str">
        <f ca="1">IFERROR(IF(ISBLANK(VLOOKUP($B3396,INDIRECT(nfl_game_result),MATCH(J$1,INDIRECT(nfl_game_result_header),0),FALSE)),"",VLOOKUP($B3396,INDIRECT(nfl_game_result),MATCH(J$1,INDIRECT(nfl_game_result_header),0),FALSE)),"error")</f>
        <v/>
      </c>
      <c r="K3396" s="23" t="str">
        <f ca="1">IFERROR(IF(ISBLANK(VLOOKUP($B3396,INDIRECT(nfl_game_result),MATCH(K$1,INDIRECT(nfl_game_result_header),0),FALSE)),"",VLOOKUP($B3396,INDIRECT(nfl_game_result),MATCH(K$1,INDIRECT(nfl_game_result_header),0),FALSE)),"error")</f>
        <v/>
      </c>
      <c r="L3396" s="23" t="str">
        <f ca="1">IFERROR(IF(ISBLANK(VLOOKUP($B3396,INDIRECT(nfl_game_result),MATCH(L$1,INDIRECT(nfl_game_result_header),0),FALSE)),"",VLOOKUP($B3396,INDIRECT(nfl_game_result),MATCH(L$1,INDIRECT(nfl_game_result_header),0),FALSE)),"error")</f>
        <v/>
      </c>
      <c r="M3396" s="23" t="s">
        <v>14</v>
      </c>
      <c r="V3396" s="23" t="s">
        <v>416</v>
      </c>
      <c r="W3396" s="23">
        <f ca="1">VALUE(LEFT(C3396, 4))</f>
        <v>2018</v>
      </c>
      <c r="X3396" s="23">
        <f ca="1">VALUE(MID(C3396,6,FIND("_",C3396,6)-6))</f>
        <v>5</v>
      </c>
      <c r="Y3396" s="23" t="str">
        <f ca="1">IF(NOT(OR(ISBLANK(D3396),ISBLANK(E3396),D3396="",E3396="")),D3396-E3396,"")</f>
        <v/>
      </c>
      <c r="Z3396" s="23" t="str">
        <f ca="1">IF(OR(NOT(ISNUMBER(D3396)),ISBLANK(D3396),D3396="",ISBLANK(N3396)),"",ABS(D3396-N3396))</f>
        <v/>
      </c>
      <c r="AA3396" s="23" t="str">
        <f ca="1">IF(OR(ISBLANK(J3396),ISBLANK(O3396),J3396="",O3396=""),"",IF(J3396=O3396,1,0))</f>
        <v/>
      </c>
      <c r="AB3396" s="23" t="str">
        <f ca="1">IF(OR(ISBLANK(K3396),ISBLANK(Q3396),K3396="",Q3396=""),"",IF(K3396=Q3396,1,0))</f>
        <v/>
      </c>
      <c r="AC3396" s="23" t="str">
        <f t="shared" ca="1" si="53"/>
        <v/>
      </c>
    </row>
    <row r="3397" spans="1:29" x14ac:dyDescent="0.25">
      <c r="A3397" s="23">
        <v>3574</v>
      </c>
      <c r="B3397">
        <v>1672</v>
      </c>
      <c r="C3397" s="23" t="str">
        <f ca="1">IFERROR(VLOOKUP($B3397,INDIRECT(nfl_game_result),MATCH(C$1,INDIRECT(nfl_game_result_header),0),FALSE),"error")</f>
        <v>2018_05_ATL@PIT</v>
      </c>
      <c r="D3397" s="23" t="str">
        <f ca="1">IFERROR(IF(ISBLANK(VLOOKUP($B3397,INDIRECT(nfl_game_result),MATCH(D$1,INDIRECT(nfl_game_result_header),0),FALSE)),"",VLOOKUP($B3397,INDIRECT(nfl_game_result),MATCH(D$1,INDIRECT(nfl_game_result_header),0),FALSE)),"error")</f>
        <v/>
      </c>
      <c r="E3397" s="23" t="str">
        <f ca="1">IFERROR(IF(ISBLANK(VLOOKUP($B3397,INDIRECT(nfl_game_result),MATCH(E$1,INDIRECT(nfl_game_result_header),0),FALSE)),"",VLOOKUP($B3397,INDIRECT(nfl_game_result),MATCH(E$1,INDIRECT(nfl_game_result_header),0),FALSE)),"error")</f>
        <v/>
      </c>
      <c r="F3397" s="23" t="str">
        <f ca="1">IFERROR(IF(ISBLANK(VLOOKUP($B3397,INDIRECT(nfl_game_result),MATCH(F$1,INDIRECT(nfl_game_result_header),0),FALSE)),"",VLOOKUP($B3397,INDIRECT(nfl_game_result),MATCH(F$1,INDIRECT(nfl_game_result_header),0),FALSE)),"error")</f>
        <v/>
      </c>
      <c r="G3397" s="23" t="str">
        <f ca="1">IFERROR(IF(ISBLANK(VLOOKUP($B3397,INDIRECT(nfl_game_result),MATCH(G$1,INDIRECT(nfl_game_result_header),0),FALSE)),"",VLOOKUP($B3397,INDIRECT(nfl_game_result),MATCH(G$1,INDIRECT(nfl_game_result_header),0),FALSE)),"error")</f>
        <v/>
      </c>
      <c r="H3397" s="23" t="str">
        <f ca="1">IFERROR(IF(ISBLANK(VLOOKUP($B3397,INDIRECT(nfl_game_result),MATCH(H$1,INDIRECT(nfl_game_result_header),0),FALSE)),"",VLOOKUP($B3397,INDIRECT(nfl_game_result),MATCH(H$1,INDIRECT(nfl_game_result_header),0),FALSE)),"error")</f>
        <v/>
      </c>
      <c r="I3397" s="23" t="str">
        <f ca="1">IFERROR(IF(ISBLANK(VLOOKUP($B3397,INDIRECT(nfl_game_result),MATCH(I$1,INDIRECT(nfl_game_result_header),0),FALSE)),"",VLOOKUP($B3397,INDIRECT(nfl_game_result),MATCH(I$1,INDIRECT(nfl_game_result_header),0),FALSE)),"error")</f>
        <v/>
      </c>
      <c r="J3397" s="23" t="str">
        <f ca="1">IFERROR(IF(ISBLANK(VLOOKUP($B3397,INDIRECT(nfl_game_result),MATCH(J$1,INDIRECT(nfl_game_result_header),0),FALSE)),"",VLOOKUP($B3397,INDIRECT(nfl_game_result),MATCH(J$1,INDIRECT(nfl_game_result_header),0),FALSE)),"error")</f>
        <v/>
      </c>
      <c r="K3397" s="23" t="str">
        <f ca="1">IFERROR(IF(ISBLANK(VLOOKUP($B3397,INDIRECT(nfl_game_result),MATCH(K$1,INDIRECT(nfl_game_result_header),0),FALSE)),"",VLOOKUP($B3397,INDIRECT(nfl_game_result),MATCH(K$1,INDIRECT(nfl_game_result_header),0),FALSE)),"error")</f>
        <v/>
      </c>
      <c r="L3397" s="23" t="str">
        <f ca="1">IFERROR(IF(ISBLANK(VLOOKUP($B3397,INDIRECT(nfl_game_result),MATCH(L$1,INDIRECT(nfl_game_result_header),0),FALSE)),"",VLOOKUP($B3397,INDIRECT(nfl_game_result),MATCH(L$1,INDIRECT(nfl_game_result_header),0),FALSE)),"error")</f>
        <v/>
      </c>
      <c r="M3397" s="23" t="s">
        <v>14</v>
      </c>
      <c r="V3397" s="23" t="s">
        <v>416</v>
      </c>
      <c r="W3397" s="23">
        <f ca="1">VALUE(LEFT(C3397, 4))</f>
        <v>2018</v>
      </c>
      <c r="X3397" s="23">
        <f ca="1">VALUE(MID(C3397,6,FIND("_",C3397,6)-6))</f>
        <v>5</v>
      </c>
      <c r="Y3397" s="23" t="str">
        <f ca="1">IF(NOT(OR(ISBLANK(D3397),ISBLANK(E3397),D3397="",E3397="")),D3397-E3397,"")</f>
        <v/>
      </c>
      <c r="Z3397" s="23" t="str">
        <f ca="1">IF(OR(NOT(ISNUMBER(D3397)),ISBLANK(D3397),D3397="",ISBLANK(N3397)),"",ABS(D3397-N3397))</f>
        <v/>
      </c>
      <c r="AA3397" s="23" t="str">
        <f ca="1">IF(OR(ISBLANK(J3397),ISBLANK(O3397),J3397="",O3397=""),"",IF(J3397=O3397,1,0))</f>
        <v/>
      </c>
      <c r="AB3397" s="23" t="str">
        <f ca="1">IF(OR(ISBLANK(K3397),ISBLANK(Q3397),K3397="",Q3397=""),"",IF(K3397=Q3397,1,0))</f>
        <v/>
      </c>
      <c r="AC3397" s="23" t="str">
        <f t="shared" ca="1" si="53"/>
        <v/>
      </c>
    </row>
    <row r="3398" spans="1:29" x14ac:dyDescent="0.25">
      <c r="A3398" s="23">
        <v>3575</v>
      </c>
      <c r="B3398">
        <v>1673</v>
      </c>
      <c r="C3398" s="23" t="str">
        <f ca="1">IFERROR(VLOOKUP($B3398,INDIRECT(nfl_game_result),MATCH(C$1,INDIRECT(nfl_game_result_header),0),FALSE),"error")</f>
        <v>2018_05_DEN@NYJ</v>
      </c>
      <c r="D3398" s="23" t="str">
        <f ca="1">IFERROR(IF(ISBLANK(VLOOKUP($B3398,INDIRECT(nfl_game_result),MATCH(D$1,INDIRECT(nfl_game_result_header),0),FALSE)),"",VLOOKUP($B3398,INDIRECT(nfl_game_result),MATCH(D$1,INDIRECT(nfl_game_result_header),0),FALSE)),"error")</f>
        <v/>
      </c>
      <c r="E3398" s="23" t="str">
        <f ca="1">IFERROR(IF(ISBLANK(VLOOKUP($B3398,INDIRECT(nfl_game_result),MATCH(E$1,INDIRECT(nfl_game_result_header),0),FALSE)),"",VLOOKUP($B3398,INDIRECT(nfl_game_result),MATCH(E$1,INDIRECT(nfl_game_result_header),0),FALSE)),"error")</f>
        <v/>
      </c>
      <c r="F3398" s="23" t="str">
        <f ca="1">IFERROR(IF(ISBLANK(VLOOKUP($B3398,INDIRECT(nfl_game_result),MATCH(F$1,INDIRECT(nfl_game_result_header),0),FALSE)),"",VLOOKUP($B3398,INDIRECT(nfl_game_result),MATCH(F$1,INDIRECT(nfl_game_result_header),0),FALSE)),"error")</f>
        <v/>
      </c>
      <c r="G3398" s="23" t="str">
        <f ca="1">IFERROR(IF(ISBLANK(VLOOKUP($B3398,INDIRECT(nfl_game_result),MATCH(G$1,INDIRECT(nfl_game_result_header),0),FALSE)),"",VLOOKUP($B3398,INDIRECT(nfl_game_result),MATCH(G$1,INDIRECT(nfl_game_result_header),0),FALSE)),"error")</f>
        <v/>
      </c>
      <c r="H3398" s="23" t="str">
        <f ca="1">IFERROR(IF(ISBLANK(VLOOKUP($B3398,INDIRECT(nfl_game_result),MATCH(H$1,INDIRECT(nfl_game_result_header),0),FALSE)),"",VLOOKUP($B3398,INDIRECT(nfl_game_result),MATCH(H$1,INDIRECT(nfl_game_result_header),0),FALSE)),"error")</f>
        <v/>
      </c>
      <c r="I3398" s="23" t="str">
        <f ca="1">IFERROR(IF(ISBLANK(VLOOKUP($B3398,INDIRECT(nfl_game_result),MATCH(I$1,INDIRECT(nfl_game_result_header),0),FALSE)),"",VLOOKUP($B3398,INDIRECT(nfl_game_result),MATCH(I$1,INDIRECT(nfl_game_result_header),0),FALSE)),"error")</f>
        <v/>
      </c>
      <c r="J3398" s="23" t="str">
        <f ca="1">IFERROR(IF(ISBLANK(VLOOKUP($B3398,INDIRECT(nfl_game_result),MATCH(J$1,INDIRECT(nfl_game_result_header),0),FALSE)),"",VLOOKUP($B3398,INDIRECT(nfl_game_result),MATCH(J$1,INDIRECT(nfl_game_result_header),0),FALSE)),"error")</f>
        <v/>
      </c>
      <c r="K3398" s="23" t="str">
        <f ca="1">IFERROR(IF(ISBLANK(VLOOKUP($B3398,INDIRECT(nfl_game_result),MATCH(K$1,INDIRECT(nfl_game_result_header),0),FALSE)),"",VLOOKUP($B3398,INDIRECT(nfl_game_result),MATCH(K$1,INDIRECT(nfl_game_result_header),0),FALSE)),"error")</f>
        <v/>
      </c>
      <c r="L3398" s="23" t="str">
        <f ca="1">IFERROR(IF(ISBLANK(VLOOKUP($B3398,INDIRECT(nfl_game_result),MATCH(L$1,INDIRECT(nfl_game_result_header),0),FALSE)),"",VLOOKUP($B3398,INDIRECT(nfl_game_result),MATCH(L$1,INDIRECT(nfl_game_result_header),0),FALSE)),"error")</f>
        <v/>
      </c>
      <c r="M3398" s="23" t="s">
        <v>14</v>
      </c>
      <c r="V3398" s="23" t="s">
        <v>416</v>
      </c>
      <c r="W3398" s="23">
        <f ca="1">VALUE(LEFT(C3398, 4))</f>
        <v>2018</v>
      </c>
      <c r="X3398" s="23">
        <f ca="1">VALUE(MID(C3398,6,FIND("_",C3398,6)-6))</f>
        <v>5</v>
      </c>
      <c r="Y3398" s="23" t="str">
        <f ca="1">IF(NOT(OR(ISBLANK(D3398),ISBLANK(E3398),D3398="",E3398="")),D3398-E3398,"")</f>
        <v/>
      </c>
      <c r="Z3398" s="23" t="str">
        <f ca="1">IF(OR(NOT(ISNUMBER(D3398)),ISBLANK(D3398),D3398="",ISBLANK(N3398)),"",ABS(D3398-N3398))</f>
        <v/>
      </c>
      <c r="AA3398" s="23" t="str">
        <f ca="1">IF(OR(ISBLANK(J3398),ISBLANK(O3398),J3398="",O3398=""),"",IF(J3398=O3398,1,0))</f>
        <v/>
      </c>
      <c r="AB3398" s="23" t="str">
        <f ca="1">IF(OR(ISBLANK(K3398),ISBLANK(Q3398),K3398="",Q3398=""),"",IF(K3398=Q3398,1,0))</f>
        <v/>
      </c>
      <c r="AC3398" s="23" t="str">
        <f t="shared" ca="1" si="53"/>
        <v/>
      </c>
    </row>
    <row r="3399" spans="1:29" x14ac:dyDescent="0.25">
      <c r="A3399" s="23">
        <v>3576</v>
      </c>
      <c r="B3399">
        <v>1674</v>
      </c>
      <c r="C3399" s="23" t="str">
        <f ca="1">IFERROR(VLOOKUP($B3399,INDIRECT(nfl_game_result),MATCH(C$1,INDIRECT(nfl_game_result_header),0),FALSE),"error")</f>
        <v>2018_05_JAX@KCY</v>
      </c>
      <c r="D3399" s="23" t="str">
        <f ca="1">IFERROR(IF(ISBLANK(VLOOKUP($B3399,INDIRECT(nfl_game_result),MATCH(D$1,INDIRECT(nfl_game_result_header),0),FALSE)),"",VLOOKUP($B3399,INDIRECT(nfl_game_result),MATCH(D$1,INDIRECT(nfl_game_result_header),0),FALSE)),"error")</f>
        <v/>
      </c>
      <c r="E3399" s="23" t="str">
        <f ca="1">IFERROR(IF(ISBLANK(VLOOKUP($B3399,INDIRECT(nfl_game_result),MATCH(E$1,INDIRECT(nfl_game_result_header),0),FALSE)),"",VLOOKUP($B3399,INDIRECT(nfl_game_result),MATCH(E$1,INDIRECT(nfl_game_result_header),0),FALSE)),"error")</f>
        <v/>
      </c>
      <c r="F3399" s="23" t="str">
        <f ca="1">IFERROR(IF(ISBLANK(VLOOKUP($B3399,INDIRECT(nfl_game_result),MATCH(F$1,INDIRECT(nfl_game_result_header),0),FALSE)),"",VLOOKUP($B3399,INDIRECT(nfl_game_result),MATCH(F$1,INDIRECT(nfl_game_result_header),0),FALSE)),"error")</f>
        <v/>
      </c>
      <c r="G3399" s="23" t="str">
        <f ca="1">IFERROR(IF(ISBLANK(VLOOKUP($B3399,INDIRECT(nfl_game_result),MATCH(G$1,INDIRECT(nfl_game_result_header),0),FALSE)),"",VLOOKUP($B3399,INDIRECT(nfl_game_result),MATCH(G$1,INDIRECT(nfl_game_result_header),0),FALSE)),"error")</f>
        <v/>
      </c>
      <c r="H3399" s="23" t="str">
        <f ca="1">IFERROR(IF(ISBLANK(VLOOKUP($B3399,INDIRECT(nfl_game_result),MATCH(H$1,INDIRECT(nfl_game_result_header),0),FALSE)),"",VLOOKUP($B3399,INDIRECT(nfl_game_result),MATCH(H$1,INDIRECT(nfl_game_result_header),0),FALSE)),"error")</f>
        <v/>
      </c>
      <c r="I3399" s="23" t="str">
        <f ca="1">IFERROR(IF(ISBLANK(VLOOKUP($B3399,INDIRECT(nfl_game_result),MATCH(I$1,INDIRECT(nfl_game_result_header),0),FALSE)),"",VLOOKUP($B3399,INDIRECT(nfl_game_result),MATCH(I$1,INDIRECT(nfl_game_result_header),0),FALSE)),"error")</f>
        <v/>
      </c>
      <c r="J3399" s="23" t="str">
        <f ca="1">IFERROR(IF(ISBLANK(VLOOKUP($B3399,INDIRECT(nfl_game_result),MATCH(J$1,INDIRECT(nfl_game_result_header),0),FALSE)),"",VLOOKUP($B3399,INDIRECT(nfl_game_result),MATCH(J$1,INDIRECT(nfl_game_result_header),0),FALSE)),"error")</f>
        <v/>
      </c>
      <c r="K3399" s="23" t="str">
        <f ca="1">IFERROR(IF(ISBLANK(VLOOKUP($B3399,INDIRECT(nfl_game_result),MATCH(K$1,INDIRECT(nfl_game_result_header),0),FALSE)),"",VLOOKUP($B3399,INDIRECT(nfl_game_result),MATCH(K$1,INDIRECT(nfl_game_result_header),0),FALSE)),"error")</f>
        <v/>
      </c>
      <c r="L3399" s="23" t="str">
        <f ca="1">IFERROR(IF(ISBLANK(VLOOKUP($B3399,INDIRECT(nfl_game_result),MATCH(L$1,INDIRECT(nfl_game_result_header),0),FALSE)),"",VLOOKUP($B3399,INDIRECT(nfl_game_result),MATCH(L$1,INDIRECT(nfl_game_result_header),0),FALSE)),"error")</f>
        <v/>
      </c>
      <c r="M3399" s="23" t="s">
        <v>14</v>
      </c>
      <c r="V3399" s="23" t="s">
        <v>416</v>
      </c>
      <c r="W3399" s="23">
        <f ca="1">VALUE(LEFT(C3399, 4))</f>
        <v>2018</v>
      </c>
      <c r="X3399" s="23">
        <f ca="1">VALUE(MID(C3399,6,FIND("_",C3399,6)-6))</f>
        <v>5</v>
      </c>
      <c r="Y3399" s="23" t="str">
        <f ca="1">IF(NOT(OR(ISBLANK(D3399),ISBLANK(E3399),D3399="",E3399="")),D3399-E3399,"")</f>
        <v/>
      </c>
      <c r="Z3399" s="23" t="str">
        <f ca="1">IF(OR(NOT(ISNUMBER(D3399)),ISBLANK(D3399),D3399="",ISBLANK(N3399)),"",ABS(D3399-N3399))</f>
        <v/>
      </c>
      <c r="AA3399" s="23" t="str">
        <f ca="1">IF(OR(ISBLANK(J3399),ISBLANK(O3399),J3399="",O3399=""),"",IF(J3399=O3399,1,0))</f>
        <v/>
      </c>
      <c r="AB3399" s="23" t="str">
        <f ca="1">IF(OR(ISBLANK(K3399),ISBLANK(Q3399),K3399="",Q3399=""),"",IF(K3399=Q3399,1,0))</f>
        <v/>
      </c>
      <c r="AC3399" s="23" t="str">
        <f t="shared" ca="1" si="53"/>
        <v/>
      </c>
    </row>
    <row r="3400" spans="1:29" x14ac:dyDescent="0.25">
      <c r="A3400" s="23">
        <v>3577</v>
      </c>
      <c r="B3400">
        <v>1675</v>
      </c>
      <c r="C3400" s="23" t="str">
        <f ca="1">IFERROR(VLOOKUP($B3400,INDIRECT(nfl_game_result),MATCH(C$1,INDIRECT(nfl_game_result_header),0),FALSE),"error")</f>
        <v>2018_05_OAK@LAC</v>
      </c>
      <c r="D3400" s="23" t="str">
        <f ca="1">IFERROR(IF(ISBLANK(VLOOKUP($B3400,INDIRECT(nfl_game_result),MATCH(D$1,INDIRECT(nfl_game_result_header),0),FALSE)),"",VLOOKUP($B3400,INDIRECT(nfl_game_result),MATCH(D$1,INDIRECT(nfl_game_result_header),0),FALSE)),"error")</f>
        <v/>
      </c>
      <c r="E3400" s="23" t="str">
        <f ca="1">IFERROR(IF(ISBLANK(VLOOKUP($B3400,INDIRECT(nfl_game_result),MATCH(E$1,INDIRECT(nfl_game_result_header),0),FALSE)),"",VLOOKUP($B3400,INDIRECT(nfl_game_result),MATCH(E$1,INDIRECT(nfl_game_result_header),0),FALSE)),"error")</f>
        <v/>
      </c>
      <c r="F3400" s="23" t="str">
        <f ca="1">IFERROR(IF(ISBLANK(VLOOKUP($B3400,INDIRECT(nfl_game_result),MATCH(F$1,INDIRECT(nfl_game_result_header),0),FALSE)),"",VLOOKUP($B3400,INDIRECT(nfl_game_result),MATCH(F$1,INDIRECT(nfl_game_result_header),0),FALSE)),"error")</f>
        <v/>
      </c>
      <c r="G3400" s="23" t="str">
        <f ca="1">IFERROR(IF(ISBLANK(VLOOKUP($B3400,INDIRECT(nfl_game_result),MATCH(G$1,INDIRECT(nfl_game_result_header),0),FALSE)),"",VLOOKUP($B3400,INDIRECT(nfl_game_result),MATCH(G$1,INDIRECT(nfl_game_result_header),0),FALSE)),"error")</f>
        <v/>
      </c>
      <c r="H3400" s="23" t="str">
        <f ca="1">IFERROR(IF(ISBLANK(VLOOKUP($B3400,INDIRECT(nfl_game_result),MATCH(H$1,INDIRECT(nfl_game_result_header),0),FALSE)),"",VLOOKUP($B3400,INDIRECT(nfl_game_result),MATCH(H$1,INDIRECT(nfl_game_result_header),0),FALSE)),"error")</f>
        <v/>
      </c>
      <c r="I3400" s="23" t="str">
        <f ca="1">IFERROR(IF(ISBLANK(VLOOKUP($B3400,INDIRECT(nfl_game_result),MATCH(I$1,INDIRECT(nfl_game_result_header),0),FALSE)),"",VLOOKUP($B3400,INDIRECT(nfl_game_result),MATCH(I$1,INDIRECT(nfl_game_result_header),0),FALSE)),"error")</f>
        <v/>
      </c>
      <c r="J3400" s="23" t="str">
        <f ca="1">IFERROR(IF(ISBLANK(VLOOKUP($B3400,INDIRECT(nfl_game_result),MATCH(J$1,INDIRECT(nfl_game_result_header),0),FALSE)),"",VLOOKUP($B3400,INDIRECT(nfl_game_result),MATCH(J$1,INDIRECT(nfl_game_result_header),0),FALSE)),"error")</f>
        <v/>
      </c>
      <c r="K3400" s="23" t="str">
        <f ca="1">IFERROR(IF(ISBLANK(VLOOKUP($B3400,INDIRECT(nfl_game_result),MATCH(K$1,INDIRECT(nfl_game_result_header),0),FALSE)),"",VLOOKUP($B3400,INDIRECT(nfl_game_result),MATCH(K$1,INDIRECT(nfl_game_result_header),0),FALSE)),"error")</f>
        <v/>
      </c>
      <c r="L3400" s="23" t="str">
        <f ca="1">IFERROR(IF(ISBLANK(VLOOKUP($B3400,INDIRECT(nfl_game_result),MATCH(L$1,INDIRECT(nfl_game_result_header),0),FALSE)),"",VLOOKUP($B3400,INDIRECT(nfl_game_result),MATCH(L$1,INDIRECT(nfl_game_result_header),0),FALSE)),"error")</f>
        <v/>
      </c>
      <c r="M3400" s="23" t="s">
        <v>14</v>
      </c>
      <c r="V3400" s="23" t="s">
        <v>416</v>
      </c>
      <c r="W3400" s="23">
        <f ca="1">VALUE(LEFT(C3400, 4))</f>
        <v>2018</v>
      </c>
      <c r="X3400" s="23">
        <f ca="1">VALUE(MID(C3400,6,FIND("_",C3400,6)-6))</f>
        <v>5</v>
      </c>
      <c r="Y3400" s="23" t="str">
        <f ca="1">IF(NOT(OR(ISBLANK(D3400),ISBLANK(E3400),D3400="",E3400="")),D3400-E3400,"")</f>
        <v/>
      </c>
      <c r="Z3400" s="23" t="str">
        <f ca="1">IF(OR(NOT(ISNUMBER(D3400)),ISBLANK(D3400),D3400="",ISBLANK(N3400)),"",ABS(D3400-N3400))</f>
        <v/>
      </c>
      <c r="AA3400" s="23" t="str">
        <f ca="1">IF(OR(ISBLANK(J3400),ISBLANK(O3400),J3400="",O3400=""),"",IF(J3400=O3400,1,0))</f>
        <v/>
      </c>
      <c r="AB3400" s="23" t="str">
        <f ca="1">IF(OR(ISBLANK(K3400),ISBLANK(Q3400),K3400="",Q3400=""),"",IF(K3400=Q3400,1,0))</f>
        <v/>
      </c>
      <c r="AC3400" s="23" t="str">
        <f t="shared" ca="1" si="53"/>
        <v/>
      </c>
    </row>
    <row r="3401" spans="1:29" x14ac:dyDescent="0.25">
      <c r="A3401" s="23">
        <v>3578</v>
      </c>
      <c r="B3401">
        <v>1676</v>
      </c>
      <c r="C3401" s="23" t="str">
        <f ca="1">IFERROR(VLOOKUP($B3401,INDIRECT(nfl_game_result),MATCH(C$1,INDIRECT(nfl_game_result_header),0),FALSE),"error")</f>
        <v>2018_05_ARI@SFO</v>
      </c>
      <c r="D3401" s="23" t="str">
        <f ca="1">IFERROR(IF(ISBLANK(VLOOKUP($B3401,INDIRECT(nfl_game_result),MATCH(D$1,INDIRECT(nfl_game_result_header),0),FALSE)),"",VLOOKUP($B3401,INDIRECT(nfl_game_result),MATCH(D$1,INDIRECT(nfl_game_result_header),0),FALSE)),"error")</f>
        <v/>
      </c>
      <c r="E3401" s="23" t="str">
        <f ca="1">IFERROR(IF(ISBLANK(VLOOKUP($B3401,INDIRECT(nfl_game_result),MATCH(E$1,INDIRECT(nfl_game_result_header),0),FALSE)),"",VLOOKUP($B3401,INDIRECT(nfl_game_result),MATCH(E$1,INDIRECT(nfl_game_result_header),0),FALSE)),"error")</f>
        <v/>
      </c>
      <c r="F3401" s="23" t="str">
        <f ca="1">IFERROR(IF(ISBLANK(VLOOKUP($B3401,INDIRECT(nfl_game_result),MATCH(F$1,INDIRECT(nfl_game_result_header),0),FALSE)),"",VLOOKUP($B3401,INDIRECT(nfl_game_result),MATCH(F$1,INDIRECT(nfl_game_result_header),0),FALSE)),"error")</f>
        <v/>
      </c>
      <c r="G3401" s="23" t="str">
        <f ca="1">IFERROR(IF(ISBLANK(VLOOKUP($B3401,INDIRECT(nfl_game_result),MATCH(G$1,INDIRECT(nfl_game_result_header),0),FALSE)),"",VLOOKUP($B3401,INDIRECT(nfl_game_result),MATCH(G$1,INDIRECT(nfl_game_result_header),0),FALSE)),"error")</f>
        <v/>
      </c>
      <c r="H3401" s="23" t="str">
        <f ca="1">IFERROR(IF(ISBLANK(VLOOKUP($B3401,INDIRECT(nfl_game_result),MATCH(H$1,INDIRECT(nfl_game_result_header),0),FALSE)),"",VLOOKUP($B3401,INDIRECT(nfl_game_result),MATCH(H$1,INDIRECT(nfl_game_result_header),0),FALSE)),"error")</f>
        <v/>
      </c>
      <c r="I3401" s="23" t="str">
        <f ca="1">IFERROR(IF(ISBLANK(VLOOKUP($B3401,INDIRECT(nfl_game_result),MATCH(I$1,INDIRECT(nfl_game_result_header),0),FALSE)),"",VLOOKUP($B3401,INDIRECT(nfl_game_result),MATCH(I$1,INDIRECT(nfl_game_result_header),0),FALSE)),"error")</f>
        <v/>
      </c>
      <c r="J3401" s="23" t="str">
        <f ca="1">IFERROR(IF(ISBLANK(VLOOKUP($B3401,INDIRECT(nfl_game_result),MATCH(J$1,INDIRECT(nfl_game_result_header),0),FALSE)),"",VLOOKUP($B3401,INDIRECT(nfl_game_result),MATCH(J$1,INDIRECT(nfl_game_result_header),0),FALSE)),"error")</f>
        <v/>
      </c>
      <c r="K3401" s="23" t="str">
        <f ca="1">IFERROR(IF(ISBLANK(VLOOKUP($B3401,INDIRECT(nfl_game_result),MATCH(K$1,INDIRECT(nfl_game_result_header),0),FALSE)),"",VLOOKUP($B3401,INDIRECT(nfl_game_result),MATCH(K$1,INDIRECT(nfl_game_result_header),0),FALSE)),"error")</f>
        <v/>
      </c>
      <c r="L3401" s="23" t="str">
        <f ca="1">IFERROR(IF(ISBLANK(VLOOKUP($B3401,INDIRECT(nfl_game_result),MATCH(L$1,INDIRECT(nfl_game_result_header),0),FALSE)),"",VLOOKUP($B3401,INDIRECT(nfl_game_result),MATCH(L$1,INDIRECT(nfl_game_result_header),0),FALSE)),"error")</f>
        <v/>
      </c>
      <c r="M3401" s="23" t="s">
        <v>14</v>
      </c>
      <c r="V3401" s="23" t="s">
        <v>416</v>
      </c>
      <c r="W3401" s="23">
        <f ca="1">VALUE(LEFT(C3401, 4))</f>
        <v>2018</v>
      </c>
      <c r="X3401" s="23">
        <f ca="1">VALUE(MID(C3401,6,FIND("_",C3401,6)-6))</f>
        <v>5</v>
      </c>
      <c r="Y3401" s="23" t="str">
        <f ca="1">IF(NOT(OR(ISBLANK(D3401),ISBLANK(E3401),D3401="",E3401="")),D3401-E3401,"")</f>
        <v/>
      </c>
      <c r="Z3401" s="23" t="str">
        <f ca="1">IF(OR(NOT(ISNUMBER(D3401)),ISBLANK(D3401),D3401="",ISBLANK(N3401)),"",ABS(D3401-N3401))</f>
        <v/>
      </c>
      <c r="AA3401" s="23" t="str">
        <f ca="1">IF(OR(ISBLANK(J3401),ISBLANK(O3401),J3401="",O3401=""),"",IF(J3401=O3401,1,0))</f>
        <v/>
      </c>
      <c r="AB3401" s="23" t="str">
        <f ca="1">IF(OR(ISBLANK(K3401),ISBLANK(Q3401),K3401="",Q3401=""),"",IF(K3401=Q3401,1,0))</f>
        <v/>
      </c>
      <c r="AC3401" s="23" t="str">
        <f t="shared" ca="1" si="53"/>
        <v/>
      </c>
    </row>
    <row r="3402" spans="1:29" x14ac:dyDescent="0.25">
      <c r="A3402" s="23">
        <v>3579</v>
      </c>
      <c r="B3402">
        <v>1677</v>
      </c>
      <c r="C3402" s="23" t="str">
        <f ca="1">IFERROR(VLOOKUP($B3402,INDIRECT(nfl_game_result),MATCH(C$1,INDIRECT(nfl_game_result_header),0),FALSE),"error")</f>
        <v>2018_05_MIN@PHI</v>
      </c>
      <c r="D3402" s="23" t="str">
        <f ca="1">IFERROR(IF(ISBLANK(VLOOKUP($B3402,INDIRECT(nfl_game_result),MATCH(D$1,INDIRECT(nfl_game_result_header),0),FALSE)),"",VLOOKUP($B3402,INDIRECT(nfl_game_result),MATCH(D$1,INDIRECT(nfl_game_result_header),0),FALSE)),"error")</f>
        <v/>
      </c>
      <c r="E3402" s="23" t="str">
        <f ca="1">IFERROR(IF(ISBLANK(VLOOKUP($B3402,INDIRECT(nfl_game_result),MATCH(E$1,INDIRECT(nfl_game_result_header),0),FALSE)),"",VLOOKUP($B3402,INDIRECT(nfl_game_result),MATCH(E$1,INDIRECT(nfl_game_result_header),0),FALSE)),"error")</f>
        <v/>
      </c>
      <c r="F3402" s="23" t="str">
        <f ca="1">IFERROR(IF(ISBLANK(VLOOKUP($B3402,INDIRECT(nfl_game_result),MATCH(F$1,INDIRECT(nfl_game_result_header),0),FALSE)),"",VLOOKUP($B3402,INDIRECT(nfl_game_result),MATCH(F$1,INDIRECT(nfl_game_result_header),0),FALSE)),"error")</f>
        <v/>
      </c>
      <c r="G3402" s="23" t="str">
        <f ca="1">IFERROR(IF(ISBLANK(VLOOKUP($B3402,INDIRECT(nfl_game_result),MATCH(G$1,INDIRECT(nfl_game_result_header),0),FALSE)),"",VLOOKUP($B3402,INDIRECT(nfl_game_result),MATCH(G$1,INDIRECT(nfl_game_result_header),0),FALSE)),"error")</f>
        <v/>
      </c>
      <c r="H3402" s="23" t="str">
        <f ca="1">IFERROR(IF(ISBLANK(VLOOKUP($B3402,INDIRECT(nfl_game_result),MATCH(H$1,INDIRECT(nfl_game_result_header),0),FALSE)),"",VLOOKUP($B3402,INDIRECT(nfl_game_result),MATCH(H$1,INDIRECT(nfl_game_result_header),0),FALSE)),"error")</f>
        <v/>
      </c>
      <c r="I3402" s="23" t="str">
        <f ca="1">IFERROR(IF(ISBLANK(VLOOKUP($B3402,INDIRECT(nfl_game_result),MATCH(I$1,INDIRECT(nfl_game_result_header),0),FALSE)),"",VLOOKUP($B3402,INDIRECT(nfl_game_result),MATCH(I$1,INDIRECT(nfl_game_result_header),0),FALSE)),"error")</f>
        <v/>
      </c>
      <c r="J3402" s="23" t="str">
        <f ca="1">IFERROR(IF(ISBLANK(VLOOKUP($B3402,INDIRECT(nfl_game_result),MATCH(J$1,INDIRECT(nfl_game_result_header),0),FALSE)),"",VLOOKUP($B3402,INDIRECT(nfl_game_result),MATCH(J$1,INDIRECT(nfl_game_result_header),0),FALSE)),"error")</f>
        <v/>
      </c>
      <c r="K3402" s="23" t="str">
        <f ca="1">IFERROR(IF(ISBLANK(VLOOKUP($B3402,INDIRECT(nfl_game_result),MATCH(K$1,INDIRECT(nfl_game_result_header),0),FALSE)),"",VLOOKUP($B3402,INDIRECT(nfl_game_result),MATCH(K$1,INDIRECT(nfl_game_result_header),0),FALSE)),"error")</f>
        <v/>
      </c>
      <c r="L3402" s="23" t="str">
        <f ca="1">IFERROR(IF(ISBLANK(VLOOKUP($B3402,INDIRECT(nfl_game_result),MATCH(L$1,INDIRECT(nfl_game_result_header),0),FALSE)),"",VLOOKUP($B3402,INDIRECT(nfl_game_result),MATCH(L$1,INDIRECT(nfl_game_result_header),0),FALSE)),"error")</f>
        <v/>
      </c>
      <c r="M3402" s="23" t="s">
        <v>14</v>
      </c>
      <c r="V3402" s="23" t="s">
        <v>416</v>
      </c>
      <c r="W3402" s="23">
        <f ca="1">VALUE(LEFT(C3402, 4))</f>
        <v>2018</v>
      </c>
      <c r="X3402" s="23">
        <f ca="1">VALUE(MID(C3402,6,FIND("_",C3402,6)-6))</f>
        <v>5</v>
      </c>
      <c r="Y3402" s="23" t="str">
        <f ca="1">IF(NOT(OR(ISBLANK(D3402),ISBLANK(E3402),D3402="",E3402="")),D3402-E3402,"")</f>
        <v/>
      </c>
      <c r="Z3402" s="23" t="str">
        <f ca="1">IF(OR(NOT(ISNUMBER(D3402)),ISBLANK(D3402),D3402="",ISBLANK(N3402)),"",ABS(D3402-N3402))</f>
        <v/>
      </c>
      <c r="AA3402" s="23" t="str">
        <f ca="1">IF(OR(ISBLANK(J3402),ISBLANK(O3402),J3402="",O3402=""),"",IF(J3402=O3402,1,0))</f>
        <v/>
      </c>
      <c r="AB3402" s="23" t="str">
        <f ca="1">IF(OR(ISBLANK(K3402),ISBLANK(Q3402),K3402="",Q3402=""),"",IF(K3402=Q3402,1,0))</f>
        <v/>
      </c>
      <c r="AC3402" s="23" t="str">
        <f t="shared" ca="1" si="53"/>
        <v/>
      </c>
    </row>
    <row r="3403" spans="1:29" x14ac:dyDescent="0.25">
      <c r="A3403" s="23">
        <v>3580</v>
      </c>
      <c r="B3403">
        <v>1678</v>
      </c>
      <c r="C3403" s="23" t="str">
        <f ca="1">IFERROR(VLOOKUP($B3403,INDIRECT(nfl_game_result),MATCH(C$1,INDIRECT(nfl_game_result_header),0),FALSE),"error")</f>
        <v>2018_05_LAR@SEA</v>
      </c>
      <c r="D3403" s="23" t="str">
        <f ca="1">IFERROR(IF(ISBLANK(VLOOKUP($B3403,INDIRECT(nfl_game_result),MATCH(D$1,INDIRECT(nfl_game_result_header),0),FALSE)),"",VLOOKUP($B3403,INDIRECT(nfl_game_result),MATCH(D$1,INDIRECT(nfl_game_result_header),0),FALSE)),"error")</f>
        <v/>
      </c>
      <c r="E3403" s="23" t="str">
        <f ca="1">IFERROR(IF(ISBLANK(VLOOKUP($B3403,INDIRECT(nfl_game_result),MATCH(E$1,INDIRECT(nfl_game_result_header),0),FALSE)),"",VLOOKUP($B3403,INDIRECT(nfl_game_result),MATCH(E$1,INDIRECT(nfl_game_result_header),0),FALSE)),"error")</f>
        <v/>
      </c>
      <c r="F3403" s="23" t="str">
        <f ca="1">IFERROR(IF(ISBLANK(VLOOKUP($B3403,INDIRECT(nfl_game_result),MATCH(F$1,INDIRECT(nfl_game_result_header),0),FALSE)),"",VLOOKUP($B3403,INDIRECT(nfl_game_result),MATCH(F$1,INDIRECT(nfl_game_result_header),0),FALSE)),"error")</f>
        <v/>
      </c>
      <c r="G3403" s="23" t="str">
        <f ca="1">IFERROR(IF(ISBLANK(VLOOKUP($B3403,INDIRECT(nfl_game_result),MATCH(G$1,INDIRECT(nfl_game_result_header),0),FALSE)),"",VLOOKUP($B3403,INDIRECT(nfl_game_result),MATCH(G$1,INDIRECT(nfl_game_result_header),0),FALSE)),"error")</f>
        <v/>
      </c>
      <c r="H3403" s="23" t="str">
        <f ca="1">IFERROR(IF(ISBLANK(VLOOKUP($B3403,INDIRECT(nfl_game_result),MATCH(H$1,INDIRECT(nfl_game_result_header),0),FALSE)),"",VLOOKUP($B3403,INDIRECT(nfl_game_result),MATCH(H$1,INDIRECT(nfl_game_result_header),0),FALSE)),"error")</f>
        <v/>
      </c>
      <c r="I3403" s="23" t="str">
        <f ca="1">IFERROR(IF(ISBLANK(VLOOKUP($B3403,INDIRECT(nfl_game_result),MATCH(I$1,INDIRECT(nfl_game_result_header),0),FALSE)),"",VLOOKUP($B3403,INDIRECT(nfl_game_result),MATCH(I$1,INDIRECT(nfl_game_result_header),0),FALSE)),"error")</f>
        <v/>
      </c>
      <c r="J3403" s="23" t="str">
        <f ca="1">IFERROR(IF(ISBLANK(VLOOKUP($B3403,INDIRECT(nfl_game_result),MATCH(J$1,INDIRECT(nfl_game_result_header),0),FALSE)),"",VLOOKUP($B3403,INDIRECT(nfl_game_result),MATCH(J$1,INDIRECT(nfl_game_result_header),0),FALSE)),"error")</f>
        <v/>
      </c>
      <c r="K3403" s="23" t="str">
        <f ca="1">IFERROR(IF(ISBLANK(VLOOKUP($B3403,INDIRECT(nfl_game_result),MATCH(K$1,INDIRECT(nfl_game_result_header),0),FALSE)),"",VLOOKUP($B3403,INDIRECT(nfl_game_result),MATCH(K$1,INDIRECT(nfl_game_result_header),0),FALSE)),"error")</f>
        <v/>
      </c>
      <c r="L3403" s="23" t="str">
        <f ca="1">IFERROR(IF(ISBLANK(VLOOKUP($B3403,INDIRECT(nfl_game_result),MATCH(L$1,INDIRECT(nfl_game_result_header),0),FALSE)),"",VLOOKUP($B3403,INDIRECT(nfl_game_result),MATCH(L$1,INDIRECT(nfl_game_result_header),0),FALSE)),"error")</f>
        <v/>
      </c>
      <c r="M3403" s="23" t="s">
        <v>14</v>
      </c>
      <c r="V3403" s="23" t="s">
        <v>416</v>
      </c>
      <c r="W3403" s="23">
        <f ca="1">VALUE(LEFT(C3403, 4))</f>
        <v>2018</v>
      </c>
      <c r="X3403" s="23">
        <f ca="1">VALUE(MID(C3403,6,FIND("_",C3403,6)-6))</f>
        <v>5</v>
      </c>
      <c r="Y3403" s="23" t="str">
        <f ca="1">IF(NOT(OR(ISBLANK(D3403),ISBLANK(E3403),D3403="",E3403="")),D3403-E3403,"")</f>
        <v/>
      </c>
      <c r="Z3403" s="23" t="str">
        <f ca="1">IF(OR(NOT(ISNUMBER(D3403)),ISBLANK(D3403),D3403="",ISBLANK(N3403)),"",ABS(D3403-N3403))</f>
        <v/>
      </c>
      <c r="AA3403" s="23" t="str">
        <f ca="1">IF(OR(ISBLANK(J3403),ISBLANK(O3403),J3403="",O3403=""),"",IF(J3403=O3403,1,0))</f>
        <v/>
      </c>
      <c r="AB3403" s="23" t="str">
        <f ca="1">IF(OR(ISBLANK(K3403),ISBLANK(Q3403),K3403="",Q3403=""),"",IF(K3403=Q3403,1,0))</f>
        <v/>
      </c>
      <c r="AC3403" s="23" t="str">
        <f t="shared" ca="1" si="53"/>
        <v/>
      </c>
    </row>
    <row r="3404" spans="1:29" x14ac:dyDescent="0.25">
      <c r="A3404" s="23">
        <v>3581</v>
      </c>
      <c r="B3404">
        <v>1679</v>
      </c>
      <c r="C3404" s="23" t="str">
        <f ca="1">IFERROR(VLOOKUP($B3404,INDIRECT(nfl_game_result),MATCH(C$1,INDIRECT(nfl_game_result_header),0),FALSE),"error")</f>
        <v>2018_05_DAL@HOU</v>
      </c>
      <c r="D3404" s="23" t="str">
        <f ca="1">IFERROR(IF(ISBLANK(VLOOKUP($B3404,INDIRECT(nfl_game_result),MATCH(D$1,INDIRECT(nfl_game_result_header),0),FALSE)),"",VLOOKUP($B3404,INDIRECT(nfl_game_result),MATCH(D$1,INDIRECT(nfl_game_result_header),0),FALSE)),"error")</f>
        <v/>
      </c>
      <c r="E3404" s="23" t="str">
        <f ca="1">IFERROR(IF(ISBLANK(VLOOKUP($B3404,INDIRECT(nfl_game_result),MATCH(E$1,INDIRECT(nfl_game_result_header),0),FALSE)),"",VLOOKUP($B3404,INDIRECT(nfl_game_result),MATCH(E$1,INDIRECT(nfl_game_result_header),0),FALSE)),"error")</f>
        <v/>
      </c>
      <c r="F3404" s="23" t="str">
        <f ca="1">IFERROR(IF(ISBLANK(VLOOKUP($B3404,INDIRECT(nfl_game_result),MATCH(F$1,INDIRECT(nfl_game_result_header),0),FALSE)),"",VLOOKUP($B3404,INDIRECT(nfl_game_result),MATCH(F$1,INDIRECT(nfl_game_result_header),0),FALSE)),"error")</f>
        <v/>
      </c>
      <c r="G3404" s="23" t="str">
        <f ca="1">IFERROR(IF(ISBLANK(VLOOKUP($B3404,INDIRECT(nfl_game_result),MATCH(G$1,INDIRECT(nfl_game_result_header),0),FALSE)),"",VLOOKUP($B3404,INDIRECT(nfl_game_result),MATCH(G$1,INDIRECT(nfl_game_result_header),0),FALSE)),"error")</f>
        <v/>
      </c>
      <c r="H3404" s="23" t="str">
        <f ca="1">IFERROR(IF(ISBLANK(VLOOKUP($B3404,INDIRECT(nfl_game_result),MATCH(H$1,INDIRECT(nfl_game_result_header),0),FALSE)),"",VLOOKUP($B3404,INDIRECT(nfl_game_result),MATCH(H$1,INDIRECT(nfl_game_result_header),0),FALSE)),"error")</f>
        <v/>
      </c>
      <c r="I3404" s="23" t="str">
        <f ca="1">IFERROR(IF(ISBLANK(VLOOKUP($B3404,INDIRECT(nfl_game_result),MATCH(I$1,INDIRECT(nfl_game_result_header),0),FALSE)),"",VLOOKUP($B3404,INDIRECT(nfl_game_result),MATCH(I$1,INDIRECT(nfl_game_result_header),0),FALSE)),"error")</f>
        <v/>
      </c>
      <c r="J3404" s="23" t="str">
        <f ca="1">IFERROR(IF(ISBLANK(VLOOKUP($B3404,INDIRECT(nfl_game_result),MATCH(J$1,INDIRECT(nfl_game_result_header),0),FALSE)),"",VLOOKUP($B3404,INDIRECT(nfl_game_result),MATCH(J$1,INDIRECT(nfl_game_result_header),0),FALSE)),"error")</f>
        <v/>
      </c>
      <c r="K3404" s="23" t="str">
        <f ca="1">IFERROR(IF(ISBLANK(VLOOKUP($B3404,INDIRECT(nfl_game_result),MATCH(K$1,INDIRECT(nfl_game_result_header),0),FALSE)),"",VLOOKUP($B3404,INDIRECT(nfl_game_result),MATCH(K$1,INDIRECT(nfl_game_result_header),0),FALSE)),"error")</f>
        <v/>
      </c>
      <c r="L3404" s="23" t="str">
        <f ca="1">IFERROR(IF(ISBLANK(VLOOKUP($B3404,INDIRECT(nfl_game_result),MATCH(L$1,INDIRECT(nfl_game_result_header),0),FALSE)),"",VLOOKUP($B3404,INDIRECT(nfl_game_result),MATCH(L$1,INDIRECT(nfl_game_result_header),0),FALSE)),"error")</f>
        <v/>
      </c>
      <c r="M3404" s="23" t="s">
        <v>14</v>
      </c>
      <c r="V3404" s="23" t="s">
        <v>416</v>
      </c>
      <c r="W3404" s="23">
        <f ca="1">VALUE(LEFT(C3404, 4))</f>
        <v>2018</v>
      </c>
      <c r="X3404" s="23">
        <f ca="1">VALUE(MID(C3404,6,FIND("_",C3404,6)-6))</f>
        <v>5</v>
      </c>
      <c r="Y3404" s="23" t="str">
        <f ca="1">IF(NOT(OR(ISBLANK(D3404),ISBLANK(E3404),D3404="",E3404="")),D3404-E3404,"")</f>
        <v/>
      </c>
      <c r="Z3404" s="23" t="str">
        <f ca="1">IF(OR(NOT(ISNUMBER(D3404)),ISBLANK(D3404),D3404="",ISBLANK(N3404)),"",ABS(D3404-N3404))</f>
        <v/>
      </c>
      <c r="AA3404" s="23" t="str">
        <f ca="1">IF(OR(ISBLANK(J3404),ISBLANK(O3404),J3404="",O3404=""),"",IF(J3404=O3404,1,0))</f>
        <v/>
      </c>
      <c r="AB3404" s="23" t="str">
        <f ca="1">IF(OR(ISBLANK(K3404),ISBLANK(Q3404),K3404="",Q3404=""),"",IF(K3404=Q3404,1,0))</f>
        <v/>
      </c>
      <c r="AC3404" s="23" t="str">
        <f t="shared" ca="1" si="53"/>
        <v/>
      </c>
    </row>
    <row r="3405" spans="1:29" x14ac:dyDescent="0.25">
      <c r="A3405" s="23">
        <v>3582</v>
      </c>
      <c r="B3405">
        <v>1680</v>
      </c>
      <c r="C3405" s="23" t="str">
        <f ca="1">IFERROR(VLOOKUP($B3405,INDIRECT(nfl_game_result),MATCH(C$1,INDIRECT(nfl_game_result_header),0),FALSE),"error")</f>
        <v>2018_05_WAS@NOR</v>
      </c>
      <c r="D3405" s="23" t="str">
        <f ca="1">IFERROR(IF(ISBLANK(VLOOKUP($B3405,INDIRECT(nfl_game_result),MATCH(D$1,INDIRECT(nfl_game_result_header),0),FALSE)),"",VLOOKUP($B3405,INDIRECT(nfl_game_result),MATCH(D$1,INDIRECT(nfl_game_result_header),0),FALSE)),"error")</f>
        <v/>
      </c>
      <c r="E3405" s="23" t="str">
        <f ca="1">IFERROR(IF(ISBLANK(VLOOKUP($B3405,INDIRECT(nfl_game_result),MATCH(E$1,INDIRECT(nfl_game_result_header),0),FALSE)),"",VLOOKUP($B3405,INDIRECT(nfl_game_result),MATCH(E$1,INDIRECT(nfl_game_result_header),0),FALSE)),"error")</f>
        <v/>
      </c>
      <c r="F3405" s="23" t="str">
        <f ca="1">IFERROR(IF(ISBLANK(VLOOKUP($B3405,INDIRECT(nfl_game_result),MATCH(F$1,INDIRECT(nfl_game_result_header),0),FALSE)),"",VLOOKUP($B3405,INDIRECT(nfl_game_result),MATCH(F$1,INDIRECT(nfl_game_result_header),0),FALSE)),"error")</f>
        <v/>
      </c>
      <c r="G3405" s="23" t="str">
        <f ca="1">IFERROR(IF(ISBLANK(VLOOKUP($B3405,INDIRECT(nfl_game_result),MATCH(G$1,INDIRECT(nfl_game_result_header),0),FALSE)),"",VLOOKUP($B3405,INDIRECT(nfl_game_result),MATCH(G$1,INDIRECT(nfl_game_result_header),0),FALSE)),"error")</f>
        <v/>
      </c>
      <c r="H3405" s="23" t="str">
        <f ca="1">IFERROR(IF(ISBLANK(VLOOKUP($B3405,INDIRECT(nfl_game_result),MATCH(H$1,INDIRECT(nfl_game_result_header),0),FALSE)),"",VLOOKUP($B3405,INDIRECT(nfl_game_result),MATCH(H$1,INDIRECT(nfl_game_result_header),0),FALSE)),"error")</f>
        <v/>
      </c>
      <c r="I3405" s="23" t="str">
        <f ca="1">IFERROR(IF(ISBLANK(VLOOKUP($B3405,INDIRECT(nfl_game_result),MATCH(I$1,INDIRECT(nfl_game_result_header),0),FALSE)),"",VLOOKUP($B3405,INDIRECT(nfl_game_result),MATCH(I$1,INDIRECT(nfl_game_result_header),0),FALSE)),"error")</f>
        <v/>
      </c>
      <c r="J3405" s="23" t="str">
        <f ca="1">IFERROR(IF(ISBLANK(VLOOKUP($B3405,INDIRECT(nfl_game_result),MATCH(J$1,INDIRECT(nfl_game_result_header),0),FALSE)),"",VLOOKUP($B3405,INDIRECT(nfl_game_result),MATCH(J$1,INDIRECT(nfl_game_result_header),0),FALSE)),"error")</f>
        <v/>
      </c>
      <c r="K3405" s="23" t="str">
        <f ca="1">IFERROR(IF(ISBLANK(VLOOKUP($B3405,INDIRECT(nfl_game_result),MATCH(K$1,INDIRECT(nfl_game_result_header),0),FALSE)),"",VLOOKUP($B3405,INDIRECT(nfl_game_result),MATCH(K$1,INDIRECT(nfl_game_result_header),0),FALSE)),"error")</f>
        <v/>
      </c>
      <c r="L3405" s="23" t="str">
        <f ca="1">IFERROR(IF(ISBLANK(VLOOKUP($B3405,INDIRECT(nfl_game_result),MATCH(L$1,INDIRECT(nfl_game_result_header),0),FALSE)),"",VLOOKUP($B3405,INDIRECT(nfl_game_result),MATCH(L$1,INDIRECT(nfl_game_result_header),0),FALSE)),"error")</f>
        <v/>
      </c>
      <c r="M3405" s="23" t="s">
        <v>14</v>
      </c>
      <c r="V3405" s="23" t="s">
        <v>416</v>
      </c>
      <c r="W3405" s="23">
        <f ca="1">VALUE(LEFT(C3405, 4))</f>
        <v>2018</v>
      </c>
      <c r="X3405" s="23">
        <f ca="1">VALUE(MID(C3405,6,FIND("_",C3405,6)-6))</f>
        <v>5</v>
      </c>
      <c r="Y3405" s="23" t="str">
        <f ca="1">IF(NOT(OR(ISBLANK(D3405),ISBLANK(E3405),D3405="",E3405="")),D3405-E3405,"")</f>
        <v/>
      </c>
      <c r="Z3405" s="23" t="str">
        <f ca="1">IF(OR(NOT(ISNUMBER(D3405)),ISBLANK(D3405),D3405="",ISBLANK(N3405)),"",ABS(D3405-N3405))</f>
        <v/>
      </c>
      <c r="AA3405" s="23" t="str">
        <f ca="1">IF(OR(ISBLANK(J3405),ISBLANK(O3405),J3405="",O3405=""),"",IF(J3405=O3405,1,0))</f>
        <v/>
      </c>
      <c r="AB3405" s="23" t="str">
        <f ca="1">IF(OR(ISBLANK(K3405),ISBLANK(Q3405),K3405="",Q3405=""),"",IF(K3405=Q3405,1,0))</f>
        <v/>
      </c>
      <c r="AC3405" s="23" t="str">
        <f t="shared" ca="1" si="53"/>
        <v/>
      </c>
    </row>
    <row r="3406" spans="1:29" x14ac:dyDescent="0.25">
      <c r="A3406" s="23">
        <v>3327</v>
      </c>
      <c r="B3406">
        <v>1681</v>
      </c>
      <c r="C3406" s="23" t="str">
        <f ca="1">IFERROR(VLOOKUP($B3406,INDIRECT(nfl_game_result),MATCH(C$1,INDIRECT(nfl_game_result_header),0),FALSE),"error")</f>
        <v>2018_06_PHI@NYG</v>
      </c>
      <c r="D3406" s="23" t="str">
        <f ca="1">IFERROR(IF(ISBLANK(VLOOKUP($B3406,INDIRECT(nfl_game_result),MATCH(D$1,INDIRECT(nfl_game_result_header),0),FALSE)),"",VLOOKUP($B3406,INDIRECT(nfl_game_result),MATCH(D$1,INDIRECT(nfl_game_result_header),0),FALSE)),"error")</f>
        <v/>
      </c>
      <c r="E3406" s="23" t="str">
        <f ca="1">IFERROR(IF(ISBLANK(VLOOKUP($B3406,INDIRECT(nfl_game_result),MATCH(E$1,INDIRECT(nfl_game_result_header),0),FALSE)),"",VLOOKUP($B3406,INDIRECT(nfl_game_result),MATCH(E$1,INDIRECT(nfl_game_result_header),0),FALSE)),"error")</f>
        <v/>
      </c>
      <c r="F3406" s="23" t="str">
        <f ca="1">IFERROR(IF(ISBLANK(VLOOKUP($B3406,INDIRECT(nfl_game_result),MATCH(F$1,INDIRECT(nfl_game_result_header),0),FALSE)),"",VLOOKUP($B3406,INDIRECT(nfl_game_result),MATCH(F$1,INDIRECT(nfl_game_result_header),0),FALSE)),"error")</f>
        <v/>
      </c>
      <c r="G3406" s="23" t="str">
        <f ca="1">IFERROR(IF(ISBLANK(VLOOKUP($B3406,INDIRECT(nfl_game_result),MATCH(G$1,INDIRECT(nfl_game_result_header),0),FALSE)),"",VLOOKUP($B3406,INDIRECT(nfl_game_result),MATCH(G$1,INDIRECT(nfl_game_result_header),0),FALSE)),"error")</f>
        <v/>
      </c>
      <c r="H3406" s="23" t="str">
        <f ca="1">IFERROR(IF(ISBLANK(VLOOKUP($B3406,INDIRECT(nfl_game_result),MATCH(H$1,INDIRECT(nfl_game_result_header),0),FALSE)),"",VLOOKUP($B3406,INDIRECT(nfl_game_result),MATCH(H$1,INDIRECT(nfl_game_result_header),0),FALSE)),"error")</f>
        <v/>
      </c>
      <c r="I3406" s="23" t="str">
        <f ca="1">IFERROR(IF(ISBLANK(VLOOKUP($B3406,INDIRECT(nfl_game_result),MATCH(I$1,INDIRECT(nfl_game_result_header),0),FALSE)),"",VLOOKUP($B3406,INDIRECT(nfl_game_result),MATCH(I$1,INDIRECT(nfl_game_result_header),0),FALSE)),"error")</f>
        <v/>
      </c>
      <c r="J3406" s="23" t="str">
        <f ca="1">IFERROR(IF(ISBLANK(VLOOKUP($B3406,INDIRECT(nfl_game_result),MATCH(J$1,INDIRECT(nfl_game_result_header),0),FALSE)),"",VLOOKUP($B3406,INDIRECT(nfl_game_result),MATCH(J$1,INDIRECT(nfl_game_result_header),0),FALSE)),"error")</f>
        <v/>
      </c>
      <c r="K3406" s="23" t="str">
        <f ca="1">IFERROR(IF(ISBLANK(VLOOKUP($B3406,INDIRECT(nfl_game_result),MATCH(K$1,INDIRECT(nfl_game_result_header),0),FALSE)),"",VLOOKUP($B3406,INDIRECT(nfl_game_result),MATCH(K$1,INDIRECT(nfl_game_result_header),0),FALSE)),"error")</f>
        <v/>
      </c>
      <c r="L3406" s="23" t="str">
        <f ca="1">IFERROR(IF(ISBLANK(VLOOKUP($B3406,INDIRECT(nfl_game_result),MATCH(L$1,INDIRECT(nfl_game_result_header),0),FALSE)),"",VLOOKUP($B3406,INDIRECT(nfl_game_result),MATCH(L$1,INDIRECT(nfl_game_result_header),0),FALSE)),"error")</f>
        <v/>
      </c>
      <c r="M3406" s="23" t="s">
        <v>16</v>
      </c>
      <c r="V3406" s="23" t="s">
        <v>416</v>
      </c>
      <c r="W3406" s="23">
        <f ca="1">VALUE(LEFT(C3406, 4))</f>
        <v>2018</v>
      </c>
      <c r="X3406" s="23">
        <f ca="1">VALUE(MID(C3406,6,FIND("_",C3406,6)-6))</f>
        <v>6</v>
      </c>
      <c r="Y3406" s="23" t="str">
        <f ca="1">IF(NOT(OR(ISBLANK(D3406),ISBLANK(E3406),D3406="",E3406="")),D3406-E3406,"")</f>
        <v/>
      </c>
      <c r="Z3406" s="23" t="str">
        <f ca="1">IF(OR(NOT(ISNUMBER(D3406)),ISBLANK(D3406),D3406="",ISBLANK(N3406)),"",ABS(D3406-N3406))</f>
        <v/>
      </c>
      <c r="AA3406" s="23" t="str">
        <f ca="1">IF(OR(ISBLANK(J3406),ISBLANK(O3406),J3406="",O3406=""),"",IF(J3406=O3406,1,0))</f>
        <v/>
      </c>
      <c r="AB3406" s="23" t="str">
        <f ca="1">IF(OR(ISBLANK(K3406),ISBLANK(Q3406),K3406="",Q3406=""),"",IF(K3406=Q3406,1,0))</f>
        <v/>
      </c>
      <c r="AC3406" s="23" t="str">
        <f t="shared" ca="1" si="53"/>
        <v/>
      </c>
    </row>
    <row r="3407" spans="1:29" x14ac:dyDescent="0.25">
      <c r="A3407" s="23">
        <v>3328</v>
      </c>
      <c r="B3407">
        <v>1682</v>
      </c>
      <c r="C3407" s="23" t="str">
        <f ca="1">IFERROR(VLOOKUP($B3407,INDIRECT(nfl_game_result),MATCH(C$1,INDIRECT(nfl_game_result_header),0),FALSE),"error")</f>
        <v>2018_06_LAC@CLE</v>
      </c>
      <c r="D3407" s="23" t="str">
        <f ca="1">IFERROR(IF(ISBLANK(VLOOKUP($B3407,INDIRECT(nfl_game_result),MATCH(D$1,INDIRECT(nfl_game_result_header),0),FALSE)),"",VLOOKUP($B3407,INDIRECT(nfl_game_result),MATCH(D$1,INDIRECT(nfl_game_result_header),0),FALSE)),"error")</f>
        <v/>
      </c>
      <c r="E3407" s="23" t="str">
        <f ca="1">IFERROR(IF(ISBLANK(VLOOKUP($B3407,INDIRECT(nfl_game_result),MATCH(E$1,INDIRECT(nfl_game_result_header),0),FALSE)),"",VLOOKUP($B3407,INDIRECT(nfl_game_result),MATCH(E$1,INDIRECT(nfl_game_result_header),0),FALSE)),"error")</f>
        <v/>
      </c>
      <c r="F3407" s="23" t="str">
        <f ca="1">IFERROR(IF(ISBLANK(VLOOKUP($B3407,INDIRECT(nfl_game_result),MATCH(F$1,INDIRECT(nfl_game_result_header),0),FALSE)),"",VLOOKUP($B3407,INDIRECT(nfl_game_result),MATCH(F$1,INDIRECT(nfl_game_result_header),0),FALSE)),"error")</f>
        <v/>
      </c>
      <c r="G3407" s="23" t="str">
        <f ca="1">IFERROR(IF(ISBLANK(VLOOKUP($B3407,INDIRECT(nfl_game_result),MATCH(G$1,INDIRECT(nfl_game_result_header),0),FALSE)),"",VLOOKUP($B3407,INDIRECT(nfl_game_result),MATCH(G$1,INDIRECT(nfl_game_result_header),0),FALSE)),"error")</f>
        <v/>
      </c>
      <c r="H3407" s="23" t="str">
        <f ca="1">IFERROR(IF(ISBLANK(VLOOKUP($B3407,INDIRECT(nfl_game_result),MATCH(H$1,INDIRECT(nfl_game_result_header),0),FALSE)),"",VLOOKUP($B3407,INDIRECT(nfl_game_result),MATCH(H$1,INDIRECT(nfl_game_result_header),0),FALSE)),"error")</f>
        <v/>
      </c>
      <c r="I3407" s="23" t="str">
        <f ca="1">IFERROR(IF(ISBLANK(VLOOKUP($B3407,INDIRECT(nfl_game_result),MATCH(I$1,INDIRECT(nfl_game_result_header),0),FALSE)),"",VLOOKUP($B3407,INDIRECT(nfl_game_result),MATCH(I$1,INDIRECT(nfl_game_result_header),0),FALSE)),"error")</f>
        <v/>
      </c>
      <c r="J3407" s="23" t="str">
        <f ca="1">IFERROR(IF(ISBLANK(VLOOKUP($B3407,INDIRECT(nfl_game_result),MATCH(J$1,INDIRECT(nfl_game_result_header),0),FALSE)),"",VLOOKUP($B3407,INDIRECT(nfl_game_result),MATCH(J$1,INDIRECT(nfl_game_result_header),0),FALSE)),"error")</f>
        <v/>
      </c>
      <c r="K3407" s="23" t="str">
        <f ca="1">IFERROR(IF(ISBLANK(VLOOKUP($B3407,INDIRECT(nfl_game_result),MATCH(K$1,INDIRECT(nfl_game_result_header),0),FALSE)),"",VLOOKUP($B3407,INDIRECT(nfl_game_result),MATCH(K$1,INDIRECT(nfl_game_result_header),0),FALSE)),"error")</f>
        <v/>
      </c>
      <c r="L3407" s="23" t="str">
        <f ca="1">IFERROR(IF(ISBLANK(VLOOKUP($B3407,INDIRECT(nfl_game_result),MATCH(L$1,INDIRECT(nfl_game_result_header),0),FALSE)),"",VLOOKUP($B3407,INDIRECT(nfl_game_result),MATCH(L$1,INDIRECT(nfl_game_result_header),0),FALSE)),"error")</f>
        <v/>
      </c>
      <c r="M3407" s="23" t="s">
        <v>16</v>
      </c>
      <c r="V3407" s="23" t="s">
        <v>416</v>
      </c>
      <c r="W3407" s="23">
        <f ca="1">VALUE(LEFT(C3407, 4))</f>
        <v>2018</v>
      </c>
      <c r="X3407" s="23">
        <f ca="1">VALUE(MID(C3407,6,FIND("_",C3407,6)-6))</f>
        <v>6</v>
      </c>
      <c r="Y3407" s="23" t="str">
        <f ca="1">IF(NOT(OR(ISBLANK(D3407),ISBLANK(E3407),D3407="",E3407="")),D3407-E3407,"")</f>
        <v/>
      </c>
      <c r="Z3407" s="23" t="str">
        <f ca="1">IF(OR(NOT(ISNUMBER(D3407)),ISBLANK(D3407),D3407="",ISBLANK(N3407)),"",ABS(D3407-N3407))</f>
        <v/>
      </c>
      <c r="AA3407" s="23" t="str">
        <f ca="1">IF(OR(ISBLANK(J3407),ISBLANK(O3407),J3407="",O3407=""),"",IF(J3407=O3407,1,0))</f>
        <v/>
      </c>
      <c r="AB3407" s="23" t="str">
        <f ca="1">IF(OR(ISBLANK(K3407),ISBLANK(Q3407),K3407="",Q3407=""),"",IF(K3407=Q3407,1,0))</f>
        <v/>
      </c>
      <c r="AC3407" s="23" t="str">
        <f t="shared" ca="1" si="53"/>
        <v/>
      </c>
    </row>
    <row r="3408" spans="1:29" x14ac:dyDescent="0.25">
      <c r="A3408" s="23">
        <v>3329</v>
      </c>
      <c r="B3408">
        <v>1683</v>
      </c>
      <c r="C3408" s="23" t="str">
        <f ca="1">IFERROR(VLOOKUP($B3408,INDIRECT(nfl_game_result),MATCH(C$1,INDIRECT(nfl_game_result_header),0),FALSE),"error")</f>
        <v>2018_06_BUF@HOU</v>
      </c>
      <c r="D3408" s="23" t="str">
        <f ca="1">IFERROR(IF(ISBLANK(VLOOKUP($B3408,INDIRECT(nfl_game_result),MATCH(D$1,INDIRECT(nfl_game_result_header),0),FALSE)),"",VLOOKUP($B3408,INDIRECT(nfl_game_result),MATCH(D$1,INDIRECT(nfl_game_result_header),0),FALSE)),"error")</f>
        <v/>
      </c>
      <c r="E3408" s="23" t="str">
        <f ca="1">IFERROR(IF(ISBLANK(VLOOKUP($B3408,INDIRECT(nfl_game_result),MATCH(E$1,INDIRECT(nfl_game_result_header),0),FALSE)),"",VLOOKUP($B3408,INDIRECT(nfl_game_result),MATCH(E$1,INDIRECT(nfl_game_result_header),0),FALSE)),"error")</f>
        <v/>
      </c>
      <c r="F3408" s="23" t="str">
        <f ca="1">IFERROR(IF(ISBLANK(VLOOKUP($B3408,INDIRECT(nfl_game_result),MATCH(F$1,INDIRECT(nfl_game_result_header),0),FALSE)),"",VLOOKUP($B3408,INDIRECT(nfl_game_result),MATCH(F$1,INDIRECT(nfl_game_result_header),0),FALSE)),"error")</f>
        <v/>
      </c>
      <c r="G3408" s="23" t="str">
        <f ca="1">IFERROR(IF(ISBLANK(VLOOKUP($B3408,INDIRECT(nfl_game_result),MATCH(G$1,INDIRECT(nfl_game_result_header),0),FALSE)),"",VLOOKUP($B3408,INDIRECT(nfl_game_result),MATCH(G$1,INDIRECT(nfl_game_result_header),0),FALSE)),"error")</f>
        <v/>
      </c>
      <c r="H3408" s="23" t="str">
        <f ca="1">IFERROR(IF(ISBLANK(VLOOKUP($B3408,INDIRECT(nfl_game_result),MATCH(H$1,INDIRECT(nfl_game_result_header),0),FALSE)),"",VLOOKUP($B3408,INDIRECT(nfl_game_result),MATCH(H$1,INDIRECT(nfl_game_result_header),0),FALSE)),"error")</f>
        <v/>
      </c>
      <c r="I3408" s="23" t="str">
        <f ca="1">IFERROR(IF(ISBLANK(VLOOKUP($B3408,INDIRECT(nfl_game_result),MATCH(I$1,INDIRECT(nfl_game_result_header),0),FALSE)),"",VLOOKUP($B3408,INDIRECT(nfl_game_result),MATCH(I$1,INDIRECT(nfl_game_result_header),0),FALSE)),"error")</f>
        <v/>
      </c>
      <c r="J3408" s="23" t="str">
        <f ca="1">IFERROR(IF(ISBLANK(VLOOKUP($B3408,INDIRECT(nfl_game_result),MATCH(J$1,INDIRECT(nfl_game_result_header),0),FALSE)),"",VLOOKUP($B3408,INDIRECT(nfl_game_result),MATCH(J$1,INDIRECT(nfl_game_result_header),0),FALSE)),"error")</f>
        <v/>
      </c>
      <c r="K3408" s="23" t="str">
        <f ca="1">IFERROR(IF(ISBLANK(VLOOKUP($B3408,INDIRECT(nfl_game_result),MATCH(K$1,INDIRECT(nfl_game_result_header),0),FALSE)),"",VLOOKUP($B3408,INDIRECT(nfl_game_result),MATCH(K$1,INDIRECT(nfl_game_result_header),0),FALSE)),"error")</f>
        <v/>
      </c>
      <c r="L3408" s="23" t="str">
        <f ca="1">IFERROR(IF(ISBLANK(VLOOKUP($B3408,INDIRECT(nfl_game_result),MATCH(L$1,INDIRECT(nfl_game_result_header),0),FALSE)),"",VLOOKUP($B3408,INDIRECT(nfl_game_result),MATCH(L$1,INDIRECT(nfl_game_result_header),0),FALSE)),"error")</f>
        <v/>
      </c>
      <c r="M3408" s="23" t="s">
        <v>16</v>
      </c>
      <c r="V3408" s="23" t="s">
        <v>416</v>
      </c>
      <c r="W3408" s="23">
        <f ca="1">VALUE(LEFT(C3408, 4))</f>
        <v>2018</v>
      </c>
      <c r="X3408" s="23">
        <f ca="1">VALUE(MID(C3408,6,FIND("_",C3408,6)-6))</f>
        <v>6</v>
      </c>
      <c r="Y3408" s="23" t="str">
        <f ca="1">IF(NOT(OR(ISBLANK(D3408),ISBLANK(E3408),D3408="",E3408="")),D3408-E3408,"")</f>
        <v/>
      </c>
      <c r="Z3408" s="23" t="str">
        <f ca="1">IF(OR(NOT(ISNUMBER(D3408)),ISBLANK(D3408),D3408="",ISBLANK(N3408)),"",ABS(D3408-N3408))</f>
        <v/>
      </c>
      <c r="AA3408" s="23" t="str">
        <f ca="1">IF(OR(ISBLANK(J3408),ISBLANK(O3408),J3408="",O3408=""),"",IF(J3408=O3408,1,0))</f>
        <v/>
      </c>
      <c r="AB3408" s="23" t="str">
        <f ca="1">IF(OR(ISBLANK(K3408),ISBLANK(Q3408),K3408="",Q3408=""),"",IF(K3408=Q3408,1,0))</f>
        <v/>
      </c>
      <c r="AC3408" s="23" t="str">
        <f t="shared" ca="1" si="53"/>
        <v/>
      </c>
    </row>
    <row r="3409" spans="1:29" x14ac:dyDescent="0.25">
      <c r="A3409" s="23">
        <v>3330</v>
      </c>
      <c r="B3409">
        <v>1684</v>
      </c>
      <c r="C3409" s="23" t="str">
        <f ca="1">IFERROR(VLOOKUP($B3409,INDIRECT(nfl_game_result),MATCH(C$1,INDIRECT(nfl_game_result_header),0),FALSE),"error")</f>
        <v>2018_06_PIT@CIN</v>
      </c>
      <c r="D3409" s="23" t="str">
        <f ca="1">IFERROR(IF(ISBLANK(VLOOKUP($B3409,INDIRECT(nfl_game_result),MATCH(D$1,INDIRECT(nfl_game_result_header),0),FALSE)),"",VLOOKUP($B3409,INDIRECT(nfl_game_result),MATCH(D$1,INDIRECT(nfl_game_result_header),0),FALSE)),"error")</f>
        <v/>
      </c>
      <c r="E3409" s="23" t="str">
        <f ca="1">IFERROR(IF(ISBLANK(VLOOKUP($B3409,INDIRECT(nfl_game_result),MATCH(E$1,INDIRECT(nfl_game_result_header),0),FALSE)),"",VLOOKUP($B3409,INDIRECT(nfl_game_result),MATCH(E$1,INDIRECT(nfl_game_result_header),0),FALSE)),"error")</f>
        <v/>
      </c>
      <c r="F3409" s="23" t="str">
        <f ca="1">IFERROR(IF(ISBLANK(VLOOKUP($B3409,INDIRECT(nfl_game_result),MATCH(F$1,INDIRECT(nfl_game_result_header),0),FALSE)),"",VLOOKUP($B3409,INDIRECT(nfl_game_result),MATCH(F$1,INDIRECT(nfl_game_result_header),0),FALSE)),"error")</f>
        <v/>
      </c>
      <c r="G3409" s="23" t="str">
        <f ca="1">IFERROR(IF(ISBLANK(VLOOKUP($B3409,INDIRECT(nfl_game_result),MATCH(G$1,INDIRECT(nfl_game_result_header),0),FALSE)),"",VLOOKUP($B3409,INDIRECT(nfl_game_result),MATCH(G$1,INDIRECT(nfl_game_result_header),0),FALSE)),"error")</f>
        <v/>
      </c>
      <c r="H3409" s="23" t="str">
        <f ca="1">IFERROR(IF(ISBLANK(VLOOKUP($B3409,INDIRECT(nfl_game_result),MATCH(H$1,INDIRECT(nfl_game_result_header),0),FALSE)),"",VLOOKUP($B3409,INDIRECT(nfl_game_result),MATCH(H$1,INDIRECT(nfl_game_result_header),0),FALSE)),"error")</f>
        <v/>
      </c>
      <c r="I3409" s="23" t="str">
        <f ca="1">IFERROR(IF(ISBLANK(VLOOKUP($B3409,INDIRECT(nfl_game_result),MATCH(I$1,INDIRECT(nfl_game_result_header),0),FALSE)),"",VLOOKUP($B3409,INDIRECT(nfl_game_result),MATCH(I$1,INDIRECT(nfl_game_result_header),0),FALSE)),"error")</f>
        <v/>
      </c>
      <c r="J3409" s="23" t="str">
        <f ca="1">IFERROR(IF(ISBLANK(VLOOKUP($B3409,INDIRECT(nfl_game_result),MATCH(J$1,INDIRECT(nfl_game_result_header),0),FALSE)),"",VLOOKUP($B3409,INDIRECT(nfl_game_result),MATCH(J$1,INDIRECT(nfl_game_result_header),0),FALSE)),"error")</f>
        <v/>
      </c>
      <c r="K3409" s="23" t="str">
        <f ca="1">IFERROR(IF(ISBLANK(VLOOKUP($B3409,INDIRECT(nfl_game_result),MATCH(K$1,INDIRECT(nfl_game_result_header),0),FALSE)),"",VLOOKUP($B3409,INDIRECT(nfl_game_result),MATCH(K$1,INDIRECT(nfl_game_result_header),0),FALSE)),"error")</f>
        <v/>
      </c>
      <c r="L3409" s="23" t="str">
        <f ca="1">IFERROR(IF(ISBLANK(VLOOKUP($B3409,INDIRECT(nfl_game_result),MATCH(L$1,INDIRECT(nfl_game_result_header),0),FALSE)),"",VLOOKUP($B3409,INDIRECT(nfl_game_result),MATCH(L$1,INDIRECT(nfl_game_result_header),0),FALSE)),"error")</f>
        <v/>
      </c>
      <c r="M3409" s="23" t="s">
        <v>16</v>
      </c>
      <c r="V3409" s="23" t="s">
        <v>416</v>
      </c>
      <c r="W3409" s="23">
        <f ca="1">VALUE(LEFT(C3409, 4))</f>
        <v>2018</v>
      </c>
      <c r="X3409" s="23">
        <f ca="1">VALUE(MID(C3409,6,FIND("_",C3409,6)-6))</f>
        <v>6</v>
      </c>
      <c r="Y3409" s="23" t="str">
        <f ca="1">IF(NOT(OR(ISBLANK(D3409),ISBLANK(E3409),D3409="",E3409="")),D3409-E3409,"")</f>
        <v/>
      </c>
      <c r="Z3409" s="23" t="str">
        <f ca="1">IF(OR(NOT(ISNUMBER(D3409)),ISBLANK(D3409),D3409="",ISBLANK(N3409)),"",ABS(D3409-N3409))</f>
        <v/>
      </c>
      <c r="AA3409" s="23" t="str">
        <f ca="1">IF(OR(ISBLANK(J3409),ISBLANK(O3409),J3409="",O3409=""),"",IF(J3409=O3409,1,0))</f>
        <v/>
      </c>
      <c r="AB3409" s="23" t="str">
        <f ca="1">IF(OR(ISBLANK(K3409),ISBLANK(Q3409),K3409="",Q3409=""),"",IF(K3409=Q3409,1,0))</f>
        <v/>
      </c>
      <c r="AC3409" s="23" t="str">
        <f t="shared" ca="1" si="53"/>
        <v/>
      </c>
    </row>
    <row r="3410" spans="1:29" x14ac:dyDescent="0.25">
      <c r="A3410" s="23">
        <v>3331</v>
      </c>
      <c r="B3410">
        <v>1685</v>
      </c>
      <c r="C3410" s="23" t="str">
        <f ca="1">IFERROR(VLOOKUP($B3410,INDIRECT(nfl_game_result),MATCH(C$1,INDIRECT(nfl_game_result_header),0),FALSE),"error")</f>
        <v>2018_06_TBY@ATL</v>
      </c>
      <c r="D3410" s="23" t="str">
        <f ca="1">IFERROR(IF(ISBLANK(VLOOKUP($B3410,INDIRECT(nfl_game_result),MATCH(D$1,INDIRECT(nfl_game_result_header),0),FALSE)),"",VLOOKUP($B3410,INDIRECT(nfl_game_result),MATCH(D$1,INDIRECT(nfl_game_result_header),0),FALSE)),"error")</f>
        <v/>
      </c>
      <c r="E3410" s="23" t="str">
        <f ca="1">IFERROR(IF(ISBLANK(VLOOKUP($B3410,INDIRECT(nfl_game_result),MATCH(E$1,INDIRECT(nfl_game_result_header),0),FALSE)),"",VLOOKUP($B3410,INDIRECT(nfl_game_result),MATCH(E$1,INDIRECT(nfl_game_result_header),0),FALSE)),"error")</f>
        <v/>
      </c>
      <c r="F3410" s="23" t="str">
        <f ca="1">IFERROR(IF(ISBLANK(VLOOKUP($B3410,INDIRECT(nfl_game_result),MATCH(F$1,INDIRECT(nfl_game_result_header),0),FALSE)),"",VLOOKUP($B3410,INDIRECT(nfl_game_result),MATCH(F$1,INDIRECT(nfl_game_result_header),0),FALSE)),"error")</f>
        <v/>
      </c>
      <c r="G3410" s="23" t="str">
        <f ca="1">IFERROR(IF(ISBLANK(VLOOKUP($B3410,INDIRECT(nfl_game_result),MATCH(G$1,INDIRECT(nfl_game_result_header),0),FALSE)),"",VLOOKUP($B3410,INDIRECT(nfl_game_result),MATCH(G$1,INDIRECT(nfl_game_result_header),0),FALSE)),"error")</f>
        <v/>
      </c>
      <c r="H3410" s="23" t="str">
        <f ca="1">IFERROR(IF(ISBLANK(VLOOKUP($B3410,INDIRECT(nfl_game_result),MATCH(H$1,INDIRECT(nfl_game_result_header),0),FALSE)),"",VLOOKUP($B3410,INDIRECT(nfl_game_result),MATCH(H$1,INDIRECT(nfl_game_result_header),0),FALSE)),"error")</f>
        <v/>
      </c>
      <c r="I3410" s="23" t="str">
        <f ca="1">IFERROR(IF(ISBLANK(VLOOKUP($B3410,INDIRECT(nfl_game_result),MATCH(I$1,INDIRECT(nfl_game_result_header),0),FALSE)),"",VLOOKUP($B3410,INDIRECT(nfl_game_result),MATCH(I$1,INDIRECT(nfl_game_result_header),0),FALSE)),"error")</f>
        <v/>
      </c>
      <c r="J3410" s="23" t="str">
        <f ca="1">IFERROR(IF(ISBLANK(VLOOKUP($B3410,INDIRECT(nfl_game_result),MATCH(J$1,INDIRECT(nfl_game_result_header),0),FALSE)),"",VLOOKUP($B3410,INDIRECT(nfl_game_result),MATCH(J$1,INDIRECT(nfl_game_result_header),0),FALSE)),"error")</f>
        <v/>
      </c>
      <c r="K3410" s="23" t="str">
        <f ca="1">IFERROR(IF(ISBLANK(VLOOKUP($B3410,INDIRECT(nfl_game_result),MATCH(K$1,INDIRECT(nfl_game_result_header),0),FALSE)),"",VLOOKUP($B3410,INDIRECT(nfl_game_result),MATCH(K$1,INDIRECT(nfl_game_result_header),0),FALSE)),"error")</f>
        <v/>
      </c>
      <c r="L3410" s="23" t="str">
        <f ca="1">IFERROR(IF(ISBLANK(VLOOKUP($B3410,INDIRECT(nfl_game_result),MATCH(L$1,INDIRECT(nfl_game_result_header),0),FALSE)),"",VLOOKUP($B3410,INDIRECT(nfl_game_result),MATCH(L$1,INDIRECT(nfl_game_result_header),0),FALSE)),"error")</f>
        <v/>
      </c>
      <c r="M3410" s="23" t="s">
        <v>16</v>
      </c>
      <c r="V3410" s="23" t="s">
        <v>416</v>
      </c>
      <c r="W3410" s="23">
        <f ca="1">VALUE(LEFT(C3410, 4))</f>
        <v>2018</v>
      </c>
      <c r="X3410" s="23">
        <f ca="1">VALUE(MID(C3410,6,FIND("_",C3410,6)-6))</f>
        <v>6</v>
      </c>
      <c r="Y3410" s="23" t="str">
        <f ca="1">IF(NOT(OR(ISBLANK(D3410),ISBLANK(E3410),D3410="",E3410="")),D3410-E3410,"")</f>
        <v/>
      </c>
      <c r="Z3410" s="23" t="str">
        <f ca="1">IF(OR(NOT(ISNUMBER(D3410)),ISBLANK(D3410),D3410="",ISBLANK(N3410)),"",ABS(D3410-N3410))</f>
        <v/>
      </c>
      <c r="AA3410" s="23" t="str">
        <f ca="1">IF(OR(ISBLANK(J3410),ISBLANK(O3410),J3410="",O3410=""),"",IF(J3410=O3410,1,0))</f>
        <v/>
      </c>
      <c r="AB3410" s="23" t="str">
        <f ca="1">IF(OR(ISBLANK(K3410),ISBLANK(Q3410),K3410="",Q3410=""),"",IF(K3410=Q3410,1,0))</f>
        <v/>
      </c>
      <c r="AC3410" s="23" t="str">
        <f t="shared" ca="1" si="53"/>
        <v/>
      </c>
    </row>
    <row r="3411" spans="1:29" x14ac:dyDescent="0.25">
      <c r="A3411" s="23">
        <v>3332</v>
      </c>
      <c r="B3411">
        <v>1686</v>
      </c>
      <c r="C3411" s="23" t="str">
        <f ca="1">IFERROR(VLOOKUP($B3411,INDIRECT(nfl_game_result),MATCH(C$1,INDIRECT(nfl_game_result_header),0),FALSE),"error")</f>
        <v>2018_06_CHI@MIA</v>
      </c>
      <c r="D3411" s="23" t="str">
        <f ca="1">IFERROR(IF(ISBLANK(VLOOKUP($B3411,INDIRECT(nfl_game_result),MATCH(D$1,INDIRECT(nfl_game_result_header),0),FALSE)),"",VLOOKUP($B3411,INDIRECT(nfl_game_result),MATCH(D$1,INDIRECT(nfl_game_result_header),0),FALSE)),"error")</f>
        <v/>
      </c>
      <c r="E3411" s="23" t="str">
        <f ca="1">IFERROR(IF(ISBLANK(VLOOKUP($B3411,INDIRECT(nfl_game_result),MATCH(E$1,INDIRECT(nfl_game_result_header),0),FALSE)),"",VLOOKUP($B3411,INDIRECT(nfl_game_result),MATCH(E$1,INDIRECT(nfl_game_result_header),0),FALSE)),"error")</f>
        <v/>
      </c>
      <c r="F3411" s="23" t="str">
        <f ca="1">IFERROR(IF(ISBLANK(VLOOKUP($B3411,INDIRECT(nfl_game_result),MATCH(F$1,INDIRECT(nfl_game_result_header),0),FALSE)),"",VLOOKUP($B3411,INDIRECT(nfl_game_result),MATCH(F$1,INDIRECT(nfl_game_result_header),0),FALSE)),"error")</f>
        <v/>
      </c>
      <c r="G3411" s="23" t="str">
        <f ca="1">IFERROR(IF(ISBLANK(VLOOKUP($B3411,INDIRECT(nfl_game_result),MATCH(G$1,INDIRECT(nfl_game_result_header),0),FALSE)),"",VLOOKUP($B3411,INDIRECT(nfl_game_result),MATCH(G$1,INDIRECT(nfl_game_result_header),0),FALSE)),"error")</f>
        <v/>
      </c>
      <c r="H3411" s="23" t="str">
        <f ca="1">IFERROR(IF(ISBLANK(VLOOKUP($B3411,INDIRECT(nfl_game_result),MATCH(H$1,INDIRECT(nfl_game_result_header),0),FALSE)),"",VLOOKUP($B3411,INDIRECT(nfl_game_result),MATCH(H$1,INDIRECT(nfl_game_result_header),0),FALSE)),"error")</f>
        <v/>
      </c>
      <c r="I3411" s="23" t="str">
        <f ca="1">IFERROR(IF(ISBLANK(VLOOKUP($B3411,INDIRECT(nfl_game_result),MATCH(I$1,INDIRECT(nfl_game_result_header),0),FALSE)),"",VLOOKUP($B3411,INDIRECT(nfl_game_result),MATCH(I$1,INDIRECT(nfl_game_result_header),0),FALSE)),"error")</f>
        <v/>
      </c>
      <c r="J3411" s="23" t="str">
        <f ca="1">IFERROR(IF(ISBLANK(VLOOKUP($B3411,INDIRECT(nfl_game_result),MATCH(J$1,INDIRECT(nfl_game_result_header),0),FALSE)),"",VLOOKUP($B3411,INDIRECT(nfl_game_result),MATCH(J$1,INDIRECT(nfl_game_result_header),0),FALSE)),"error")</f>
        <v/>
      </c>
      <c r="K3411" s="23" t="str">
        <f ca="1">IFERROR(IF(ISBLANK(VLOOKUP($B3411,INDIRECT(nfl_game_result),MATCH(K$1,INDIRECT(nfl_game_result_header),0),FALSE)),"",VLOOKUP($B3411,INDIRECT(nfl_game_result),MATCH(K$1,INDIRECT(nfl_game_result_header),0),FALSE)),"error")</f>
        <v/>
      </c>
      <c r="L3411" s="23" t="str">
        <f ca="1">IFERROR(IF(ISBLANK(VLOOKUP($B3411,INDIRECT(nfl_game_result),MATCH(L$1,INDIRECT(nfl_game_result_header),0),FALSE)),"",VLOOKUP($B3411,INDIRECT(nfl_game_result),MATCH(L$1,INDIRECT(nfl_game_result_header),0),FALSE)),"error")</f>
        <v/>
      </c>
      <c r="M3411" s="23" t="s">
        <v>16</v>
      </c>
      <c r="V3411" s="23" t="s">
        <v>416</v>
      </c>
      <c r="W3411" s="23">
        <f ca="1">VALUE(LEFT(C3411, 4))</f>
        <v>2018</v>
      </c>
      <c r="X3411" s="23">
        <f ca="1">VALUE(MID(C3411,6,FIND("_",C3411,6)-6))</f>
        <v>6</v>
      </c>
      <c r="Y3411" s="23" t="str">
        <f ca="1">IF(NOT(OR(ISBLANK(D3411),ISBLANK(E3411),D3411="",E3411="")),D3411-E3411,"")</f>
        <v/>
      </c>
      <c r="Z3411" s="23" t="str">
        <f ca="1">IF(OR(NOT(ISNUMBER(D3411)),ISBLANK(D3411),D3411="",ISBLANK(N3411)),"",ABS(D3411-N3411))</f>
        <v/>
      </c>
      <c r="AA3411" s="23" t="str">
        <f ca="1">IF(OR(ISBLANK(J3411),ISBLANK(O3411),J3411="",O3411=""),"",IF(J3411=O3411,1,0))</f>
        <v/>
      </c>
      <c r="AB3411" s="23" t="str">
        <f ca="1">IF(OR(ISBLANK(K3411),ISBLANK(Q3411),K3411="",Q3411=""),"",IF(K3411=Q3411,1,0))</f>
        <v/>
      </c>
      <c r="AC3411" s="23" t="str">
        <f t="shared" ca="1" si="53"/>
        <v/>
      </c>
    </row>
    <row r="3412" spans="1:29" x14ac:dyDescent="0.25">
      <c r="A3412" s="23">
        <v>3333</v>
      </c>
      <c r="B3412">
        <v>1687</v>
      </c>
      <c r="C3412" s="23" t="str">
        <f ca="1">IFERROR(VLOOKUP($B3412,INDIRECT(nfl_game_result),MATCH(C$1,INDIRECT(nfl_game_result_header),0),FALSE),"error")</f>
        <v>2018_06_CAR@WAS</v>
      </c>
      <c r="D3412" s="23" t="str">
        <f ca="1">IFERROR(IF(ISBLANK(VLOOKUP($B3412,INDIRECT(nfl_game_result),MATCH(D$1,INDIRECT(nfl_game_result_header),0),FALSE)),"",VLOOKUP($B3412,INDIRECT(nfl_game_result),MATCH(D$1,INDIRECT(nfl_game_result_header),0),FALSE)),"error")</f>
        <v/>
      </c>
      <c r="E3412" s="23" t="str">
        <f ca="1">IFERROR(IF(ISBLANK(VLOOKUP($B3412,INDIRECT(nfl_game_result),MATCH(E$1,INDIRECT(nfl_game_result_header),0),FALSE)),"",VLOOKUP($B3412,INDIRECT(nfl_game_result),MATCH(E$1,INDIRECT(nfl_game_result_header),0),FALSE)),"error")</f>
        <v/>
      </c>
      <c r="F3412" s="23" t="str">
        <f ca="1">IFERROR(IF(ISBLANK(VLOOKUP($B3412,INDIRECT(nfl_game_result),MATCH(F$1,INDIRECT(nfl_game_result_header),0),FALSE)),"",VLOOKUP($B3412,INDIRECT(nfl_game_result),MATCH(F$1,INDIRECT(nfl_game_result_header),0),FALSE)),"error")</f>
        <v/>
      </c>
      <c r="G3412" s="23" t="str">
        <f ca="1">IFERROR(IF(ISBLANK(VLOOKUP($B3412,INDIRECT(nfl_game_result),MATCH(G$1,INDIRECT(nfl_game_result_header),0),FALSE)),"",VLOOKUP($B3412,INDIRECT(nfl_game_result),MATCH(G$1,INDIRECT(nfl_game_result_header),0),FALSE)),"error")</f>
        <v/>
      </c>
      <c r="H3412" s="23" t="str">
        <f ca="1">IFERROR(IF(ISBLANK(VLOOKUP($B3412,INDIRECT(nfl_game_result),MATCH(H$1,INDIRECT(nfl_game_result_header),0),FALSE)),"",VLOOKUP($B3412,INDIRECT(nfl_game_result),MATCH(H$1,INDIRECT(nfl_game_result_header),0),FALSE)),"error")</f>
        <v/>
      </c>
      <c r="I3412" s="23" t="str">
        <f ca="1">IFERROR(IF(ISBLANK(VLOOKUP($B3412,INDIRECT(nfl_game_result),MATCH(I$1,INDIRECT(nfl_game_result_header),0),FALSE)),"",VLOOKUP($B3412,INDIRECT(nfl_game_result),MATCH(I$1,INDIRECT(nfl_game_result_header),0),FALSE)),"error")</f>
        <v/>
      </c>
      <c r="J3412" s="23" t="str">
        <f ca="1">IFERROR(IF(ISBLANK(VLOOKUP($B3412,INDIRECT(nfl_game_result),MATCH(J$1,INDIRECT(nfl_game_result_header),0),FALSE)),"",VLOOKUP($B3412,INDIRECT(nfl_game_result),MATCH(J$1,INDIRECT(nfl_game_result_header),0),FALSE)),"error")</f>
        <v/>
      </c>
      <c r="K3412" s="23" t="str">
        <f ca="1">IFERROR(IF(ISBLANK(VLOOKUP($B3412,INDIRECT(nfl_game_result),MATCH(K$1,INDIRECT(nfl_game_result_header),0),FALSE)),"",VLOOKUP($B3412,INDIRECT(nfl_game_result),MATCH(K$1,INDIRECT(nfl_game_result_header),0),FALSE)),"error")</f>
        <v/>
      </c>
      <c r="L3412" s="23" t="str">
        <f ca="1">IFERROR(IF(ISBLANK(VLOOKUP($B3412,INDIRECT(nfl_game_result),MATCH(L$1,INDIRECT(nfl_game_result_header),0),FALSE)),"",VLOOKUP($B3412,INDIRECT(nfl_game_result),MATCH(L$1,INDIRECT(nfl_game_result_header),0),FALSE)),"error")</f>
        <v/>
      </c>
      <c r="M3412" s="23" t="s">
        <v>16</v>
      </c>
      <c r="V3412" s="23" t="s">
        <v>416</v>
      </c>
      <c r="W3412" s="23">
        <f ca="1">VALUE(LEFT(C3412, 4))</f>
        <v>2018</v>
      </c>
      <c r="X3412" s="23">
        <f ca="1">VALUE(MID(C3412,6,FIND("_",C3412,6)-6))</f>
        <v>6</v>
      </c>
      <c r="Y3412" s="23" t="str">
        <f ca="1">IF(NOT(OR(ISBLANK(D3412),ISBLANK(E3412),D3412="",E3412="")),D3412-E3412,"")</f>
        <v/>
      </c>
      <c r="Z3412" s="23" t="str">
        <f ca="1">IF(OR(NOT(ISNUMBER(D3412)),ISBLANK(D3412),D3412="",ISBLANK(N3412)),"",ABS(D3412-N3412))</f>
        <v/>
      </c>
      <c r="AA3412" s="23" t="str">
        <f ca="1">IF(OR(ISBLANK(J3412),ISBLANK(O3412),J3412="",O3412=""),"",IF(J3412=O3412,1,0))</f>
        <v/>
      </c>
      <c r="AB3412" s="23" t="str">
        <f ca="1">IF(OR(ISBLANK(K3412),ISBLANK(Q3412),K3412="",Q3412=""),"",IF(K3412=Q3412,1,0))</f>
        <v/>
      </c>
      <c r="AC3412" s="23" t="str">
        <f t="shared" ca="1" si="53"/>
        <v/>
      </c>
    </row>
    <row r="3413" spans="1:29" x14ac:dyDescent="0.25">
      <c r="A3413" s="23">
        <v>3334</v>
      </c>
      <c r="B3413">
        <v>1688</v>
      </c>
      <c r="C3413" s="23" t="str">
        <f ca="1">IFERROR(VLOOKUP($B3413,INDIRECT(nfl_game_result),MATCH(C$1,INDIRECT(nfl_game_result_header),0),FALSE),"error")</f>
        <v>2018_06_SEA@OAK</v>
      </c>
      <c r="D3413" s="23" t="str">
        <f ca="1">IFERROR(IF(ISBLANK(VLOOKUP($B3413,INDIRECT(nfl_game_result),MATCH(D$1,INDIRECT(nfl_game_result_header),0),FALSE)),"",VLOOKUP($B3413,INDIRECT(nfl_game_result),MATCH(D$1,INDIRECT(nfl_game_result_header),0),FALSE)),"error")</f>
        <v/>
      </c>
      <c r="E3413" s="23" t="str">
        <f ca="1">IFERROR(IF(ISBLANK(VLOOKUP($B3413,INDIRECT(nfl_game_result),MATCH(E$1,INDIRECT(nfl_game_result_header),0),FALSE)),"",VLOOKUP($B3413,INDIRECT(nfl_game_result),MATCH(E$1,INDIRECT(nfl_game_result_header),0),FALSE)),"error")</f>
        <v/>
      </c>
      <c r="F3413" s="23" t="str">
        <f ca="1">IFERROR(IF(ISBLANK(VLOOKUP($B3413,INDIRECT(nfl_game_result),MATCH(F$1,INDIRECT(nfl_game_result_header),0),FALSE)),"",VLOOKUP($B3413,INDIRECT(nfl_game_result),MATCH(F$1,INDIRECT(nfl_game_result_header),0),FALSE)),"error")</f>
        <v/>
      </c>
      <c r="G3413" s="23" t="str">
        <f ca="1">IFERROR(IF(ISBLANK(VLOOKUP($B3413,INDIRECT(nfl_game_result),MATCH(G$1,INDIRECT(nfl_game_result_header),0),FALSE)),"",VLOOKUP($B3413,INDIRECT(nfl_game_result),MATCH(G$1,INDIRECT(nfl_game_result_header),0),FALSE)),"error")</f>
        <v/>
      </c>
      <c r="H3413" s="23" t="str">
        <f ca="1">IFERROR(IF(ISBLANK(VLOOKUP($B3413,INDIRECT(nfl_game_result),MATCH(H$1,INDIRECT(nfl_game_result_header),0),FALSE)),"",VLOOKUP($B3413,INDIRECT(nfl_game_result),MATCH(H$1,INDIRECT(nfl_game_result_header),0),FALSE)),"error")</f>
        <v/>
      </c>
      <c r="I3413" s="23" t="str">
        <f ca="1">IFERROR(IF(ISBLANK(VLOOKUP($B3413,INDIRECT(nfl_game_result),MATCH(I$1,INDIRECT(nfl_game_result_header),0),FALSE)),"",VLOOKUP($B3413,INDIRECT(nfl_game_result),MATCH(I$1,INDIRECT(nfl_game_result_header),0),FALSE)),"error")</f>
        <v/>
      </c>
      <c r="J3413" s="23" t="str">
        <f ca="1">IFERROR(IF(ISBLANK(VLOOKUP($B3413,INDIRECT(nfl_game_result),MATCH(J$1,INDIRECT(nfl_game_result_header),0),FALSE)),"",VLOOKUP($B3413,INDIRECT(nfl_game_result),MATCH(J$1,INDIRECT(nfl_game_result_header),0),FALSE)),"error")</f>
        <v/>
      </c>
      <c r="K3413" s="23" t="str">
        <f ca="1">IFERROR(IF(ISBLANK(VLOOKUP($B3413,INDIRECT(nfl_game_result),MATCH(K$1,INDIRECT(nfl_game_result_header),0),FALSE)),"",VLOOKUP($B3413,INDIRECT(nfl_game_result),MATCH(K$1,INDIRECT(nfl_game_result_header),0),FALSE)),"error")</f>
        <v/>
      </c>
      <c r="L3413" s="23" t="str">
        <f ca="1">IFERROR(IF(ISBLANK(VLOOKUP($B3413,INDIRECT(nfl_game_result),MATCH(L$1,INDIRECT(nfl_game_result_header),0),FALSE)),"",VLOOKUP($B3413,INDIRECT(nfl_game_result),MATCH(L$1,INDIRECT(nfl_game_result_header),0),FALSE)),"error")</f>
        <v/>
      </c>
      <c r="M3413" s="23" t="s">
        <v>16</v>
      </c>
      <c r="V3413" s="23" t="s">
        <v>416</v>
      </c>
      <c r="W3413" s="23">
        <f ca="1">VALUE(LEFT(C3413, 4))</f>
        <v>2018</v>
      </c>
      <c r="X3413" s="23">
        <f ca="1">VALUE(MID(C3413,6,FIND("_",C3413,6)-6))</f>
        <v>6</v>
      </c>
      <c r="Y3413" s="23" t="str">
        <f ca="1">IF(NOT(OR(ISBLANK(D3413),ISBLANK(E3413),D3413="",E3413="")),D3413-E3413,"")</f>
        <v/>
      </c>
      <c r="Z3413" s="23" t="str">
        <f ca="1">IF(OR(NOT(ISNUMBER(D3413)),ISBLANK(D3413),D3413="",ISBLANK(N3413)),"",ABS(D3413-N3413))</f>
        <v/>
      </c>
      <c r="AA3413" s="23" t="str">
        <f ca="1">IF(OR(ISBLANK(J3413),ISBLANK(O3413),J3413="",O3413=""),"",IF(J3413=O3413,1,0))</f>
        <v/>
      </c>
      <c r="AB3413" s="23" t="str">
        <f ca="1">IF(OR(ISBLANK(K3413),ISBLANK(Q3413),K3413="",Q3413=""),"",IF(K3413=Q3413,1,0))</f>
        <v/>
      </c>
      <c r="AC3413" s="23" t="str">
        <f t="shared" ca="1" si="53"/>
        <v/>
      </c>
    </row>
    <row r="3414" spans="1:29" x14ac:dyDescent="0.25">
      <c r="A3414" s="23">
        <v>3335</v>
      </c>
      <c r="B3414">
        <v>1689</v>
      </c>
      <c r="C3414" s="23" t="str">
        <f ca="1">IFERROR(VLOOKUP($B3414,INDIRECT(nfl_game_result),MATCH(C$1,INDIRECT(nfl_game_result_header),0),FALSE),"error")</f>
        <v>2018_06_ARI@MIN</v>
      </c>
      <c r="D3414" s="23" t="str">
        <f ca="1">IFERROR(IF(ISBLANK(VLOOKUP($B3414,INDIRECT(nfl_game_result),MATCH(D$1,INDIRECT(nfl_game_result_header),0),FALSE)),"",VLOOKUP($B3414,INDIRECT(nfl_game_result),MATCH(D$1,INDIRECT(nfl_game_result_header),0),FALSE)),"error")</f>
        <v/>
      </c>
      <c r="E3414" s="23" t="str">
        <f ca="1">IFERROR(IF(ISBLANK(VLOOKUP($B3414,INDIRECT(nfl_game_result),MATCH(E$1,INDIRECT(nfl_game_result_header),0),FALSE)),"",VLOOKUP($B3414,INDIRECT(nfl_game_result),MATCH(E$1,INDIRECT(nfl_game_result_header),0),FALSE)),"error")</f>
        <v/>
      </c>
      <c r="F3414" s="23" t="str">
        <f ca="1">IFERROR(IF(ISBLANK(VLOOKUP($B3414,INDIRECT(nfl_game_result),MATCH(F$1,INDIRECT(nfl_game_result_header),0),FALSE)),"",VLOOKUP($B3414,INDIRECT(nfl_game_result),MATCH(F$1,INDIRECT(nfl_game_result_header),0),FALSE)),"error")</f>
        <v/>
      </c>
      <c r="G3414" s="23" t="str">
        <f ca="1">IFERROR(IF(ISBLANK(VLOOKUP($B3414,INDIRECT(nfl_game_result),MATCH(G$1,INDIRECT(nfl_game_result_header),0),FALSE)),"",VLOOKUP($B3414,INDIRECT(nfl_game_result),MATCH(G$1,INDIRECT(nfl_game_result_header),0),FALSE)),"error")</f>
        <v/>
      </c>
      <c r="H3414" s="23" t="str">
        <f ca="1">IFERROR(IF(ISBLANK(VLOOKUP($B3414,INDIRECT(nfl_game_result),MATCH(H$1,INDIRECT(nfl_game_result_header),0),FALSE)),"",VLOOKUP($B3414,INDIRECT(nfl_game_result),MATCH(H$1,INDIRECT(nfl_game_result_header),0),FALSE)),"error")</f>
        <v/>
      </c>
      <c r="I3414" s="23" t="str">
        <f ca="1">IFERROR(IF(ISBLANK(VLOOKUP($B3414,INDIRECT(nfl_game_result),MATCH(I$1,INDIRECT(nfl_game_result_header),0),FALSE)),"",VLOOKUP($B3414,INDIRECT(nfl_game_result),MATCH(I$1,INDIRECT(nfl_game_result_header),0),FALSE)),"error")</f>
        <v/>
      </c>
      <c r="J3414" s="23" t="str">
        <f ca="1">IFERROR(IF(ISBLANK(VLOOKUP($B3414,INDIRECT(nfl_game_result),MATCH(J$1,INDIRECT(nfl_game_result_header),0),FALSE)),"",VLOOKUP($B3414,INDIRECT(nfl_game_result),MATCH(J$1,INDIRECT(nfl_game_result_header),0),FALSE)),"error")</f>
        <v/>
      </c>
      <c r="K3414" s="23" t="str">
        <f ca="1">IFERROR(IF(ISBLANK(VLOOKUP($B3414,INDIRECT(nfl_game_result),MATCH(K$1,INDIRECT(nfl_game_result_header),0),FALSE)),"",VLOOKUP($B3414,INDIRECT(nfl_game_result),MATCH(K$1,INDIRECT(nfl_game_result_header),0),FALSE)),"error")</f>
        <v/>
      </c>
      <c r="L3414" s="23" t="str">
        <f ca="1">IFERROR(IF(ISBLANK(VLOOKUP($B3414,INDIRECT(nfl_game_result),MATCH(L$1,INDIRECT(nfl_game_result_header),0),FALSE)),"",VLOOKUP($B3414,INDIRECT(nfl_game_result),MATCH(L$1,INDIRECT(nfl_game_result_header),0),FALSE)),"error")</f>
        <v/>
      </c>
      <c r="M3414" s="23" t="s">
        <v>16</v>
      </c>
      <c r="V3414" s="23" t="s">
        <v>416</v>
      </c>
      <c r="W3414" s="23">
        <f ca="1">VALUE(LEFT(C3414, 4))</f>
        <v>2018</v>
      </c>
      <c r="X3414" s="23">
        <f ca="1">VALUE(MID(C3414,6,FIND("_",C3414,6)-6))</f>
        <v>6</v>
      </c>
      <c r="Y3414" s="23" t="str">
        <f ca="1">IF(NOT(OR(ISBLANK(D3414),ISBLANK(E3414),D3414="",E3414="")),D3414-E3414,"")</f>
        <v/>
      </c>
      <c r="Z3414" s="23" t="str">
        <f ca="1">IF(OR(NOT(ISNUMBER(D3414)),ISBLANK(D3414),D3414="",ISBLANK(N3414)),"",ABS(D3414-N3414))</f>
        <v/>
      </c>
      <c r="AA3414" s="23" t="str">
        <f ca="1">IF(OR(ISBLANK(J3414),ISBLANK(O3414),J3414="",O3414=""),"",IF(J3414=O3414,1,0))</f>
        <v/>
      </c>
      <c r="AB3414" s="23" t="str">
        <f ca="1">IF(OR(ISBLANK(K3414),ISBLANK(Q3414),K3414="",Q3414=""),"",IF(K3414=Q3414,1,0))</f>
        <v/>
      </c>
      <c r="AC3414" s="23" t="str">
        <f t="shared" ca="1" si="53"/>
        <v/>
      </c>
    </row>
    <row r="3415" spans="1:29" x14ac:dyDescent="0.25">
      <c r="A3415" s="23">
        <v>3336</v>
      </c>
      <c r="B3415">
        <v>1690</v>
      </c>
      <c r="C3415" s="23" t="str">
        <f ca="1">IFERROR(VLOOKUP($B3415,INDIRECT(nfl_game_result),MATCH(C$1,INDIRECT(nfl_game_result_header),0),FALSE),"error")</f>
        <v>2018_06_IND@NYJ</v>
      </c>
      <c r="D3415" s="23" t="str">
        <f ca="1">IFERROR(IF(ISBLANK(VLOOKUP($B3415,INDIRECT(nfl_game_result),MATCH(D$1,INDIRECT(nfl_game_result_header),0),FALSE)),"",VLOOKUP($B3415,INDIRECT(nfl_game_result),MATCH(D$1,INDIRECT(nfl_game_result_header),0),FALSE)),"error")</f>
        <v/>
      </c>
      <c r="E3415" s="23" t="str">
        <f ca="1">IFERROR(IF(ISBLANK(VLOOKUP($B3415,INDIRECT(nfl_game_result),MATCH(E$1,INDIRECT(nfl_game_result_header),0),FALSE)),"",VLOOKUP($B3415,INDIRECT(nfl_game_result),MATCH(E$1,INDIRECT(nfl_game_result_header),0),FALSE)),"error")</f>
        <v/>
      </c>
      <c r="F3415" s="23" t="str">
        <f ca="1">IFERROR(IF(ISBLANK(VLOOKUP($B3415,INDIRECT(nfl_game_result),MATCH(F$1,INDIRECT(nfl_game_result_header),0),FALSE)),"",VLOOKUP($B3415,INDIRECT(nfl_game_result),MATCH(F$1,INDIRECT(nfl_game_result_header),0),FALSE)),"error")</f>
        <v/>
      </c>
      <c r="G3415" s="23" t="str">
        <f ca="1">IFERROR(IF(ISBLANK(VLOOKUP($B3415,INDIRECT(nfl_game_result),MATCH(G$1,INDIRECT(nfl_game_result_header),0),FALSE)),"",VLOOKUP($B3415,INDIRECT(nfl_game_result),MATCH(G$1,INDIRECT(nfl_game_result_header),0),FALSE)),"error")</f>
        <v/>
      </c>
      <c r="H3415" s="23" t="str">
        <f ca="1">IFERROR(IF(ISBLANK(VLOOKUP($B3415,INDIRECT(nfl_game_result),MATCH(H$1,INDIRECT(nfl_game_result_header),0),FALSE)),"",VLOOKUP($B3415,INDIRECT(nfl_game_result),MATCH(H$1,INDIRECT(nfl_game_result_header),0),FALSE)),"error")</f>
        <v/>
      </c>
      <c r="I3415" s="23" t="str">
        <f ca="1">IFERROR(IF(ISBLANK(VLOOKUP($B3415,INDIRECT(nfl_game_result),MATCH(I$1,INDIRECT(nfl_game_result_header),0),FALSE)),"",VLOOKUP($B3415,INDIRECT(nfl_game_result),MATCH(I$1,INDIRECT(nfl_game_result_header),0),FALSE)),"error")</f>
        <v/>
      </c>
      <c r="J3415" s="23" t="str">
        <f ca="1">IFERROR(IF(ISBLANK(VLOOKUP($B3415,INDIRECT(nfl_game_result),MATCH(J$1,INDIRECT(nfl_game_result_header),0),FALSE)),"",VLOOKUP($B3415,INDIRECT(nfl_game_result),MATCH(J$1,INDIRECT(nfl_game_result_header),0),FALSE)),"error")</f>
        <v/>
      </c>
      <c r="K3415" s="23" t="str">
        <f ca="1">IFERROR(IF(ISBLANK(VLOOKUP($B3415,INDIRECT(nfl_game_result),MATCH(K$1,INDIRECT(nfl_game_result_header),0),FALSE)),"",VLOOKUP($B3415,INDIRECT(nfl_game_result),MATCH(K$1,INDIRECT(nfl_game_result_header),0),FALSE)),"error")</f>
        <v/>
      </c>
      <c r="L3415" s="23" t="str">
        <f ca="1">IFERROR(IF(ISBLANK(VLOOKUP($B3415,INDIRECT(nfl_game_result),MATCH(L$1,INDIRECT(nfl_game_result_header),0),FALSE)),"",VLOOKUP($B3415,INDIRECT(nfl_game_result),MATCH(L$1,INDIRECT(nfl_game_result_header),0),FALSE)),"error")</f>
        <v/>
      </c>
      <c r="M3415" s="23" t="s">
        <v>16</v>
      </c>
      <c r="V3415" s="23" t="s">
        <v>416</v>
      </c>
      <c r="W3415" s="23">
        <f ca="1">VALUE(LEFT(C3415, 4))</f>
        <v>2018</v>
      </c>
      <c r="X3415" s="23">
        <f ca="1">VALUE(MID(C3415,6,FIND("_",C3415,6)-6))</f>
        <v>6</v>
      </c>
      <c r="Y3415" s="23" t="str">
        <f ca="1">IF(NOT(OR(ISBLANK(D3415),ISBLANK(E3415),D3415="",E3415="")),D3415-E3415,"")</f>
        <v/>
      </c>
      <c r="Z3415" s="23" t="str">
        <f ca="1">IF(OR(NOT(ISNUMBER(D3415)),ISBLANK(D3415),D3415="",ISBLANK(N3415)),"",ABS(D3415-N3415))</f>
        <v/>
      </c>
      <c r="AA3415" s="23" t="str">
        <f ca="1">IF(OR(ISBLANK(J3415),ISBLANK(O3415),J3415="",O3415=""),"",IF(J3415=O3415,1,0))</f>
        <v/>
      </c>
      <c r="AB3415" s="23" t="str">
        <f ca="1">IF(OR(ISBLANK(K3415),ISBLANK(Q3415),K3415="",Q3415=""),"",IF(K3415=Q3415,1,0))</f>
        <v/>
      </c>
      <c r="AC3415" s="23" t="str">
        <f t="shared" ca="1" si="53"/>
        <v/>
      </c>
    </row>
    <row r="3416" spans="1:29" x14ac:dyDescent="0.25">
      <c r="A3416" s="23">
        <v>3337</v>
      </c>
      <c r="B3416">
        <v>1691</v>
      </c>
      <c r="C3416" s="23" t="str">
        <f ca="1">IFERROR(VLOOKUP($B3416,INDIRECT(nfl_game_result),MATCH(C$1,INDIRECT(nfl_game_result_header),0),FALSE),"error")</f>
        <v>2018_06_LAR@DEN</v>
      </c>
      <c r="D3416" s="23" t="str">
        <f ca="1">IFERROR(IF(ISBLANK(VLOOKUP($B3416,INDIRECT(nfl_game_result),MATCH(D$1,INDIRECT(nfl_game_result_header),0),FALSE)),"",VLOOKUP($B3416,INDIRECT(nfl_game_result),MATCH(D$1,INDIRECT(nfl_game_result_header),0),FALSE)),"error")</f>
        <v/>
      </c>
      <c r="E3416" s="23" t="str">
        <f ca="1">IFERROR(IF(ISBLANK(VLOOKUP($B3416,INDIRECT(nfl_game_result),MATCH(E$1,INDIRECT(nfl_game_result_header),0),FALSE)),"",VLOOKUP($B3416,INDIRECT(nfl_game_result),MATCH(E$1,INDIRECT(nfl_game_result_header),0),FALSE)),"error")</f>
        <v/>
      </c>
      <c r="F3416" s="23" t="str">
        <f ca="1">IFERROR(IF(ISBLANK(VLOOKUP($B3416,INDIRECT(nfl_game_result),MATCH(F$1,INDIRECT(nfl_game_result_header),0),FALSE)),"",VLOOKUP($B3416,INDIRECT(nfl_game_result),MATCH(F$1,INDIRECT(nfl_game_result_header),0),FALSE)),"error")</f>
        <v/>
      </c>
      <c r="G3416" s="23" t="str">
        <f ca="1">IFERROR(IF(ISBLANK(VLOOKUP($B3416,INDIRECT(nfl_game_result),MATCH(G$1,INDIRECT(nfl_game_result_header),0),FALSE)),"",VLOOKUP($B3416,INDIRECT(nfl_game_result),MATCH(G$1,INDIRECT(nfl_game_result_header),0),FALSE)),"error")</f>
        <v/>
      </c>
      <c r="H3416" s="23" t="str">
        <f ca="1">IFERROR(IF(ISBLANK(VLOOKUP($B3416,INDIRECT(nfl_game_result),MATCH(H$1,INDIRECT(nfl_game_result_header),0),FALSE)),"",VLOOKUP($B3416,INDIRECT(nfl_game_result),MATCH(H$1,INDIRECT(nfl_game_result_header),0),FALSE)),"error")</f>
        <v/>
      </c>
      <c r="I3416" s="23" t="str">
        <f ca="1">IFERROR(IF(ISBLANK(VLOOKUP($B3416,INDIRECT(nfl_game_result),MATCH(I$1,INDIRECT(nfl_game_result_header),0),FALSE)),"",VLOOKUP($B3416,INDIRECT(nfl_game_result),MATCH(I$1,INDIRECT(nfl_game_result_header),0),FALSE)),"error")</f>
        <v/>
      </c>
      <c r="J3416" s="23" t="str">
        <f ca="1">IFERROR(IF(ISBLANK(VLOOKUP($B3416,INDIRECT(nfl_game_result),MATCH(J$1,INDIRECT(nfl_game_result_header),0),FALSE)),"",VLOOKUP($B3416,INDIRECT(nfl_game_result),MATCH(J$1,INDIRECT(nfl_game_result_header),0),FALSE)),"error")</f>
        <v/>
      </c>
      <c r="K3416" s="23" t="str">
        <f ca="1">IFERROR(IF(ISBLANK(VLOOKUP($B3416,INDIRECT(nfl_game_result),MATCH(K$1,INDIRECT(nfl_game_result_header),0),FALSE)),"",VLOOKUP($B3416,INDIRECT(nfl_game_result),MATCH(K$1,INDIRECT(nfl_game_result_header),0),FALSE)),"error")</f>
        <v/>
      </c>
      <c r="L3416" s="23" t="str">
        <f ca="1">IFERROR(IF(ISBLANK(VLOOKUP($B3416,INDIRECT(nfl_game_result),MATCH(L$1,INDIRECT(nfl_game_result_header),0),FALSE)),"",VLOOKUP($B3416,INDIRECT(nfl_game_result),MATCH(L$1,INDIRECT(nfl_game_result_header),0),FALSE)),"error")</f>
        <v/>
      </c>
      <c r="M3416" s="23" t="s">
        <v>16</v>
      </c>
      <c r="V3416" s="23" t="s">
        <v>416</v>
      </c>
      <c r="W3416" s="23">
        <f ca="1">VALUE(LEFT(C3416, 4))</f>
        <v>2018</v>
      </c>
      <c r="X3416" s="23">
        <f ca="1">VALUE(MID(C3416,6,FIND("_",C3416,6)-6))</f>
        <v>6</v>
      </c>
      <c r="Y3416" s="23" t="str">
        <f ca="1">IF(NOT(OR(ISBLANK(D3416),ISBLANK(E3416),D3416="",E3416="")),D3416-E3416,"")</f>
        <v/>
      </c>
      <c r="Z3416" s="23" t="str">
        <f ca="1">IF(OR(NOT(ISNUMBER(D3416)),ISBLANK(D3416),D3416="",ISBLANK(N3416)),"",ABS(D3416-N3416))</f>
        <v/>
      </c>
      <c r="AA3416" s="23" t="str">
        <f ca="1">IF(OR(ISBLANK(J3416),ISBLANK(O3416),J3416="",O3416=""),"",IF(J3416=O3416,1,0))</f>
        <v/>
      </c>
      <c r="AB3416" s="23" t="str">
        <f ca="1">IF(OR(ISBLANK(K3416),ISBLANK(Q3416),K3416="",Q3416=""),"",IF(K3416=Q3416,1,0))</f>
        <v/>
      </c>
      <c r="AC3416" s="23" t="str">
        <f t="shared" ca="1" si="53"/>
        <v/>
      </c>
    </row>
    <row r="3417" spans="1:29" x14ac:dyDescent="0.25">
      <c r="A3417" s="23">
        <v>3338</v>
      </c>
      <c r="B3417">
        <v>1692</v>
      </c>
      <c r="C3417" s="23" t="str">
        <f ca="1">IFERROR(VLOOKUP($B3417,INDIRECT(nfl_game_result),MATCH(C$1,INDIRECT(nfl_game_result_header),0),FALSE),"error")</f>
        <v>2018_06_JAX@DAL</v>
      </c>
      <c r="D3417" s="23" t="str">
        <f ca="1">IFERROR(IF(ISBLANK(VLOOKUP($B3417,INDIRECT(nfl_game_result),MATCH(D$1,INDIRECT(nfl_game_result_header),0),FALSE)),"",VLOOKUP($B3417,INDIRECT(nfl_game_result),MATCH(D$1,INDIRECT(nfl_game_result_header),0),FALSE)),"error")</f>
        <v/>
      </c>
      <c r="E3417" s="23" t="str">
        <f ca="1">IFERROR(IF(ISBLANK(VLOOKUP($B3417,INDIRECT(nfl_game_result),MATCH(E$1,INDIRECT(nfl_game_result_header),0),FALSE)),"",VLOOKUP($B3417,INDIRECT(nfl_game_result),MATCH(E$1,INDIRECT(nfl_game_result_header),0),FALSE)),"error")</f>
        <v/>
      </c>
      <c r="F3417" s="23" t="str">
        <f ca="1">IFERROR(IF(ISBLANK(VLOOKUP($B3417,INDIRECT(nfl_game_result),MATCH(F$1,INDIRECT(nfl_game_result_header),0),FALSE)),"",VLOOKUP($B3417,INDIRECT(nfl_game_result),MATCH(F$1,INDIRECT(nfl_game_result_header),0),FALSE)),"error")</f>
        <v/>
      </c>
      <c r="G3417" s="23" t="str">
        <f ca="1">IFERROR(IF(ISBLANK(VLOOKUP($B3417,INDIRECT(nfl_game_result),MATCH(G$1,INDIRECT(nfl_game_result_header),0),FALSE)),"",VLOOKUP($B3417,INDIRECT(nfl_game_result),MATCH(G$1,INDIRECT(nfl_game_result_header),0),FALSE)),"error")</f>
        <v/>
      </c>
      <c r="H3417" s="23" t="str">
        <f ca="1">IFERROR(IF(ISBLANK(VLOOKUP($B3417,INDIRECT(nfl_game_result),MATCH(H$1,INDIRECT(nfl_game_result_header),0),FALSE)),"",VLOOKUP($B3417,INDIRECT(nfl_game_result),MATCH(H$1,INDIRECT(nfl_game_result_header),0),FALSE)),"error")</f>
        <v/>
      </c>
      <c r="I3417" s="23" t="str">
        <f ca="1">IFERROR(IF(ISBLANK(VLOOKUP($B3417,INDIRECT(nfl_game_result),MATCH(I$1,INDIRECT(nfl_game_result_header),0),FALSE)),"",VLOOKUP($B3417,INDIRECT(nfl_game_result),MATCH(I$1,INDIRECT(nfl_game_result_header),0),FALSE)),"error")</f>
        <v/>
      </c>
      <c r="J3417" s="23" t="str">
        <f ca="1">IFERROR(IF(ISBLANK(VLOOKUP($B3417,INDIRECT(nfl_game_result),MATCH(J$1,INDIRECT(nfl_game_result_header),0),FALSE)),"",VLOOKUP($B3417,INDIRECT(nfl_game_result),MATCH(J$1,INDIRECT(nfl_game_result_header),0),FALSE)),"error")</f>
        <v/>
      </c>
      <c r="K3417" s="23" t="str">
        <f ca="1">IFERROR(IF(ISBLANK(VLOOKUP($B3417,INDIRECT(nfl_game_result),MATCH(K$1,INDIRECT(nfl_game_result_header),0),FALSE)),"",VLOOKUP($B3417,INDIRECT(nfl_game_result),MATCH(K$1,INDIRECT(nfl_game_result_header),0),FALSE)),"error")</f>
        <v/>
      </c>
      <c r="L3417" s="23" t="str">
        <f ca="1">IFERROR(IF(ISBLANK(VLOOKUP($B3417,INDIRECT(nfl_game_result),MATCH(L$1,INDIRECT(nfl_game_result_header),0),FALSE)),"",VLOOKUP($B3417,INDIRECT(nfl_game_result),MATCH(L$1,INDIRECT(nfl_game_result_header),0),FALSE)),"error")</f>
        <v/>
      </c>
      <c r="M3417" s="23" t="s">
        <v>16</v>
      </c>
      <c r="V3417" s="23" t="s">
        <v>416</v>
      </c>
      <c r="W3417" s="23">
        <f ca="1">VALUE(LEFT(C3417, 4))</f>
        <v>2018</v>
      </c>
      <c r="X3417" s="23">
        <f ca="1">VALUE(MID(C3417,6,FIND("_",C3417,6)-6))</f>
        <v>6</v>
      </c>
      <c r="Y3417" s="23" t="str">
        <f ca="1">IF(NOT(OR(ISBLANK(D3417),ISBLANK(E3417),D3417="",E3417="")),D3417-E3417,"")</f>
        <v/>
      </c>
      <c r="Z3417" s="23" t="str">
        <f ca="1">IF(OR(NOT(ISNUMBER(D3417)),ISBLANK(D3417),D3417="",ISBLANK(N3417)),"",ABS(D3417-N3417))</f>
        <v/>
      </c>
      <c r="AA3417" s="23" t="str">
        <f ca="1">IF(OR(ISBLANK(J3417),ISBLANK(O3417),J3417="",O3417=""),"",IF(J3417=O3417,1,0))</f>
        <v/>
      </c>
      <c r="AB3417" s="23" t="str">
        <f ca="1">IF(OR(ISBLANK(K3417),ISBLANK(Q3417),K3417="",Q3417=""),"",IF(K3417=Q3417,1,0))</f>
        <v/>
      </c>
      <c r="AC3417" s="23" t="str">
        <f t="shared" ca="1" si="53"/>
        <v/>
      </c>
    </row>
    <row r="3418" spans="1:29" x14ac:dyDescent="0.25">
      <c r="A3418" s="23">
        <v>3339</v>
      </c>
      <c r="B3418">
        <v>1693</v>
      </c>
      <c r="C3418" s="23" t="str">
        <f ca="1">IFERROR(VLOOKUP($B3418,INDIRECT(nfl_game_result),MATCH(C$1,INDIRECT(nfl_game_result_header),0),FALSE),"error")</f>
        <v>2018_06_BAL@TEN</v>
      </c>
      <c r="D3418" s="23" t="str">
        <f ca="1">IFERROR(IF(ISBLANK(VLOOKUP($B3418,INDIRECT(nfl_game_result),MATCH(D$1,INDIRECT(nfl_game_result_header),0),FALSE)),"",VLOOKUP($B3418,INDIRECT(nfl_game_result),MATCH(D$1,INDIRECT(nfl_game_result_header),0),FALSE)),"error")</f>
        <v/>
      </c>
      <c r="E3418" s="23" t="str">
        <f ca="1">IFERROR(IF(ISBLANK(VLOOKUP($B3418,INDIRECT(nfl_game_result),MATCH(E$1,INDIRECT(nfl_game_result_header),0),FALSE)),"",VLOOKUP($B3418,INDIRECT(nfl_game_result),MATCH(E$1,INDIRECT(nfl_game_result_header),0),FALSE)),"error")</f>
        <v/>
      </c>
      <c r="F3418" s="23" t="str">
        <f ca="1">IFERROR(IF(ISBLANK(VLOOKUP($B3418,INDIRECT(nfl_game_result),MATCH(F$1,INDIRECT(nfl_game_result_header),0),FALSE)),"",VLOOKUP($B3418,INDIRECT(nfl_game_result),MATCH(F$1,INDIRECT(nfl_game_result_header),0),FALSE)),"error")</f>
        <v/>
      </c>
      <c r="G3418" s="23" t="str">
        <f ca="1">IFERROR(IF(ISBLANK(VLOOKUP($B3418,INDIRECT(nfl_game_result),MATCH(G$1,INDIRECT(nfl_game_result_header),0),FALSE)),"",VLOOKUP($B3418,INDIRECT(nfl_game_result),MATCH(G$1,INDIRECT(nfl_game_result_header),0),FALSE)),"error")</f>
        <v/>
      </c>
      <c r="H3418" s="23" t="str">
        <f ca="1">IFERROR(IF(ISBLANK(VLOOKUP($B3418,INDIRECT(nfl_game_result),MATCH(H$1,INDIRECT(nfl_game_result_header),0),FALSE)),"",VLOOKUP($B3418,INDIRECT(nfl_game_result),MATCH(H$1,INDIRECT(nfl_game_result_header),0),FALSE)),"error")</f>
        <v/>
      </c>
      <c r="I3418" s="23" t="str">
        <f ca="1">IFERROR(IF(ISBLANK(VLOOKUP($B3418,INDIRECT(nfl_game_result),MATCH(I$1,INDIRECT(nfl_game_result_header),0),FALSE)),"",VLOOKUP($B3418,INDIRECT(nfl_game_result),MATCH(I$1,INDIRECT(nfl_game_result_header),0),FALSE)),"error")</f>
        <v/>
      </c>
      <c r="J3418" s="23" t="str">
        <f ca="1">IFERROR(IF(ISBLANK(VLOOKUP($B3418,INDIRECT(nfl_game_result),MATCH(J$1,INDIRECT(nfl_game_result_header),0),FALSE)),"",VLOOKUP($B3418,INDIRECT(nfl_game_result),MATCH(J$1,INDIRECT(nfl_game_result_header),0),FALSE)),"error")</f>
        <v/>
      </c>
      <c r="K3418" s="23" t="str">
        <f ca="1">IFERROR(IF(ISBLANK(VLOOKUP($B3418,INDIRECT(nfl_game_result),MATCH(K$1,INDIRECT(nfl_game_result_header),0),FALSE)),"",VLOOKUP($B3418,INDIRECT(nfl_game_result),MATCH(K$1,INDIRECT(nfl_game_result_header),0),FALSE)),"error")</f>
        <v/>
      </c>
      <c r="L3418" s="23" t="str">
        <f ca="1">IFERROR(IF(ISBLANK(VLOOKUP($B3418,INDIRECT(nfl_game_result),MATCH(L$1,INDIRECT(nfl_game_result_header),0),FALSE)),"",VLOOKUP($B3418,INDIRECT(nfl_game_result),MATCH(L$1,INDIRECT(nfl_game_result_header),0),FALSE)),"error")</f>
        <v/>
      </c>
      <c r="M3418" s="23" t="s">
        <v>16</v>
      </c>
      <c r="V3418" s="23" t="s">
        <v>416</v>
      </c>
      <c r="W3418" s="23">
        <f ca="1">VALUE(LEFT(C3418, 4))</f>
        <v>2018</v>
      </c>
      <c r="X3418" s="23">
        <f ca="1">VALUE(MID(C3418,6,FIND("_",C3418,6)-6))</f>
        <v>6</v>
      </c>
      <c r="Y3418" s="23" t="str">
        <f ca="1">IF(NOT(OR(ISBLANK(D3418),ISBLANK(E3418),D3418="",E3418="")),D3418-E3418,"")</f>
        <v/>
      </c>
      <c r="Z3418" s="23" t="str">
        <f ca="1">IF(OR(NOT(ISNUMBER(D3418)),ISBLANK(D3418),D3418="",ISBLANK(N3418)),"",ABS(D3418-N3418))</f>
        <v/>
      </c>
      <c r="AA3418" s="23" t="str">
        <f ca="1">IF(OR(ISBLANK(J3418),ISBLANK(O3418),J3418="",O3418=""),"",IF(J3418=O3418,1,0))</f>
        <v/>
      </c>
      <c r="AB3418" s="23" t="str">
        <f ca="1">IF(OR(ISBLANK(K3418),ISBLANK(Q3418),K3418="",Q3418=""),"",IF(K3418=Q3418,1,0))</f>
        <v/>
      </c>
      <c r="AC3418" s="23" t="str">
        <f t="shared" ca="1" si="53"/>
        <v/>
      </c>
    </row>
    <row r="3419" spans="1:29" x14ac:dyDescent="0.25">
      <c r="A3419" s="23">
        <v>3340</v>
      </c>
      <c r="B3419">
        <v>1694</v>
      </c>
      <c r="C3419" s="23" t="str">
        <f ca="1">IFERROR(VLOOKUP($B3419,INDIRECT(nfl_game_result),MATCH(C$1,INDIRECT(nfl_game_result_header),0),FALSE),"error")</f>
        <v>2018_06_KCY@NWE</v>
      </c>
      <c r="D3419" s="23" t="str">
        <f ca="1">IFERROR(IF(ISBLANK(VLOOKUP($B3419,INDIRECT(nfl_game_result),MATCH(D$1,INDIRECT(nfl_game_result_header),0),FALSE)),"",VLOOKUP($B3419,INDIRECT(nfl_game_result),MATCH(D$1,INDIRECT(nfl_game_result_header),0),FALSE)),"error")</f>
        <v/>
      </c>
      <c r="E3419" s="23" t="str">
        <f ca="1">IFERROR(IF(ISBLANK(VLOOKUP($B3419,INDIRECT(nfl_game_result),MATCH(E$1,INDIRECT(nfl_game_result_header),0),FALSE)),"",VLOOKUP($B3419,INDIRECT(nfl_game_result),MATCH(E$1,INDIRECT(nfl_game_result_header),0),FALSE)),"error")</f>
        <v/>
      </c>
      <c r="F3419" s="23" t="str">
        <f ca="1">IFERROR(IF(ISBLANK(VLOOKUP($B3419,INDIRECT(nfl_game_result),MATCH(F$1,INDIRECT(nfl_game_result_header),0),FALSE)),"",VLOOKUP($B3419,INDIRECT(nfl_game_result),MATCH(F$1,INDIRECT(nfl_game_result_header),0),FALSE)),"error")</f>
        <v/>
      </c>
      <c r="G3419" s="23" t="str">
        <f ca="1">IFERROR(IF(ISBLANK(VLOOKUP($B3419,INDIRECT(nfl_game_result),MATCH(G$1,INDIRECT(nfl_game_result_header),0),FALSE)),"",VLOOKUP($B3419,INDIRECT(nfl_game_result),MATCH(G$1,INDIRECT(nfl_game_result_header),0),FALSE)),"error")</f>
        <v/>
      </c>
      <c r="H3419" s="23" t="str">
        <f ca="1">IFERROR(IF(ISBLANK(VLOOKUP($B3419,INDIRECT(nfl_game_result),MATCH(H$1,INDIRECT(nfl_game_result_header),0),FALSE)),"",VLOOKUP($B3419,INDIRECT(nfl_game_result),MATCH(H$1,INDIRECT(nfl_game_result_header),0),FALSE)),"error")</f>
        <v/>
      </c>
      <c r="I3419" s="23" t="str">
        <f ca="1">IFERROR(IF(ISBLANK(VLOOKUP($B3419,INDIRECT(nfl_game_result),MATCH(I$1,INDIRECT(nfl_game_result_header),0),FALSE)),"",VLOOKUP($B3419,INDIRECT(nfl_game_result),MATCH(I$1,INDIRECT(nfl_game_result_header),0),FALSE)),"error")</f>
        <v/>
      </c>
      <c r="J3419" s="23" t="str">
        <f ca="1">IFERROR(IF(ISBLANK(VLOOKUP($B3419,INDIRECT(nfl_game_result),MATCH(J$1,INDIRECT(nfl_game_result_header),0),FALSE)),"",VLOOKUP($B3419,INDIRECT(nfl_game_result),MATCH(J$1,INDIRECT(nfl_game_result_header),0),FALSE)),"error")</f>
        <v/>
      </c>
      <c r="K3419" s="23" t="str">
        <f ca="1">IFERROR(IF(ISBLANK(VLOOKUP($B3419,INDIRECT(nfl_game_result),MATCH(K$1,INDIRECT(nfl_game_result_header),0),FALSE)),"",VLOOKUP($B3419,INDIRECT(nfl_game_result),MATCH(K$1,INDIRECT(nfl_game_result_header),0),FALSE)),"error")</f>
        <v/>
      </c>
      <c r="L3419" s="23" t="str">
        <f ca="1">IFERROR(IF(ISBLANK(VLOOKUP($B3419,INDIRECT(nfl_game_result),MATCH(L$1,INDIRECT(nfl_game_result_header),0),FALSE)),"",VLOOKUP($B3419,INDIRECT(nfl_game_result),MATCH(L$1,INDIRECT(nfl_game_result_header),0),FALSE)),"error")</f>
        <v/>
      </c>
      <c r="M3419" s="23" t="s">
        <v>16</v>
      </c>
      <c r="V3419" s="23" t="s">
        <v>416</v>
      </c>
      <c r="W3419" s="23">
        <f ca="1">VALUE(LEFT(C3419, 4))</f>
        <v>2018</v>
      </c>
      <c r="X3419" s="23">
        <f ca="1">VALUE(MID(C3419,6,FIND("_",C3419,6)-6))</f>
        <v>6</v>
      </c>
      <c r="Y3419" s="23" t="str">
        <f ca="1">IF(NOT(OR(ISBLANK(D3419),ISBLANK(E3419),D3419="",E3419="")),D3419-E3419,"")</f>
        <v/>
      </c>
      <c r="Z3419" s="23" t="str">
        <f ca="1">IF(OR(NOT(ISNUMBER(D3419)),ISBLANK(D3419),D3419="",ISBLANK(N3419)),"",ABS(D3419-N3419))</f>
        <v/>
      </c>
      <c r="AA3419" s="23" t="str">
        <f ca="1">IF(OR(ISBLANK(J3419),ISBLANK(O3419),J3419="",O3419=""),"",IF(J3419=O3419,1,0))</f>
        <v/>
      </c>
      <c r="AB3419" s="23" t="str">
        <f ca="1">IF(OR(ISBLANK(K3419),ISBLANK(Q3419),K3419="",Q3419=""),"",IF(K3419=Q3419,1,0))</f>
        <v/>
      </c>
      <c r="AC3419" s="23" t="str">
        <f t="shared" ca="1" si="53"/>
        <v/>
      </c>
    </row>
    <row r="3420" spans="1:29" x14ac:dyDescent="0.25">
      <c r="A3420" s="23">
        <v>3341</v>
      </c>
      <c r="B3420">
        <v>1695</v>
      </c>
      <c r="C3420" s="23" t="str">
        <f ca="1">IFERROR(VLOOKUP($B3420,INDIRECT(nfl_game_result),MATCH(C$1,INDIRECT(nfl_game_result_header),0),FALSE),"error")</f>
        <v>2018_06_SFO@GBY</v>
      </c>
      <c r="D3420" s="23" t="str">
        <f ca="1">IFERROR(IF(ISBLANK(VLOOKUP($B3420,INDIRECT(nfl_game_result),MATCH(D$1,INDIRECT(nfl_game_result_header),0),FALSE)),"",VLOOKUP($B3420,INDIRECT(nfl_game_result),MATCH(D$1,INDIRECT(nfl_game_result_header),0),FALSE)),"error")</f>
        <v/>
      </c>
      <c r="E3420" s="23" t="str">
        <f ca="1">IFERROR(IF(ISBLANK(VLOOKUP($B3420,INDIRECT(nfl_game_result),MATCH(E$1,INDIRECT(nfl_game_result_header),0),FALSE)),"",VLOOKUP($B3420,INDIRECT(nfl_game_result),MATCH(E$1,INDIRECT(nfl_game_result_header),0),FALSE)),"error")</f>
        <v/>
      </c>
      <c r="F3420" s="23" t="str">
        <f ca="1">IFERROR(IF(ISBLANK(VLOOKUP($B3420,INDIRECT(nfl_game_result),MATCH(F$1,INDIRECT(nfl_game_result_header),0),FALSE)),"",VLOOKUP($B3420,INDIRECT(nfl_game_result),MATCH(F$1,INDIRECT(nfl_game_result_header),0),FALSE)),"error")</f>
        <v/>
      </c>
      <c r="G3420" s="23" t="str">
        <f ca="1">IFERROR(IF(ISBLANK(VLOOKUP($B3420,INDIRECT(nfl_game_result),MATCH(G$1,INDIRECT(nfl_game_result_header),0),FALSE)),"",VLOOKUP($B3420,INDIRECT(nfl_game_result),MATCH(G$1,INDIRECT(nfl_game_result_header),0),FALSE)),"error")</f>
        <v/>
      </c>
      <c r="H3420" s="23" t="str">
        <f ca="1">IFERROR(IF(ISBLANK(VLOOKUP($B3420,INDIRECT(nfl_game_result),MATCH(H$1,INDIRECT(nfl_game_result_header),0),FALSE)),"",VLOOKUP($B3420,INDIRECT(nfl_game_result),MATCH(H$1,INDIRECT(nfl_game_result_header),0),FALSE)),"error")</f>
        <v/>
      </c>
      <c r="I3420" s="23" t="str">
        <f ca="1">IFERROR(IF(ISBLANK(VLOOKUP($B3420,INDIRECT(nfl_game_result),MATCH(I$1,INDIRECT(nfl_game_result_header),0),FALSE)),"",VLOOKUP($B3420,INDIRECT(nfl_game_result),MATCH(I$1,INDIRECT(nfl_game_result_header),0),FALSE)),"error")</f>
        <v/>
      </c>
      <c r="J3420" s="23" t="str">
        <f ca="1">IFERROR(IF(ISBLANK(VLOOKUP($B3420,INDIRECT(nfl_game_result),MATCH(J$1,INDIRECT(nfl_game_result_header),0),FALSE)),"",VLOOKUP($B3420,INDIRECT(nfl_game_result),MATCH(J$1,INDIRECT(nfl_game_result_header),0),FALSE)),"error")</f>
        <v/>
      </c>
      <c r="K3420" s="23" t="str">
        <f ca="1">IFERROR(IF(ISBLANK(VLOOKUP($B3420,INDIRECT(nfl_game_result),MATCH(K$1,INDIRECT(nfl_game_result_header),0),FALSE)),"",VLOOKUP($B3420,INDIRECT(nfl_game_result),MATCH(K$1,INDIRECT(nfl_game_result_header),0),FALSE)),"error")</f>
        <v/>
      </c>
      <c r="L3420" s="23" t="str">
        <f ca="1">IFERROR(IF(ISBLANK(VLOOKUP($B3420,INDIRECT(nfl_game_result),MATCH(L$1,INDIRECT(nfl_game_result_header),0),FALSE)),"",VLOOKUP($B3420,INDIRECT(nfl_game_result),MATCH(L$1,INDIRECT(nfl_game_result_header),0),FALSE)),"error")</f>
        <v/>
      </c>
      <c r="M3420" s="23" t="s">
        <v>16</v>
      </c>
      <c r="V3420" s="23" t="s">
        <v>416</v>
      </c>
      <c r="W3420" s="23">
        <f ca="1">VALUE(LEFT(C3420, 4))</f>
        <v>2018</v>
      </c>
      <c r="X3420" s="23">
        <f ca="1">VALUE(MID(C3420,6,FIND("_",C3420,6)-6))</f>
        <v>6</v>
      </c>
      <c r="Y3420" s="23" t="str">
        <f ca="1">IF(NOT(OR(ISBLANK(D3420),ISBLANK(E3420),D3420="",E3420="")),D3420-E3420,"")</f>
        <v/>
      </c>
      <c r="Z3420" s="23" t="str">
        <f ca="1">IF(OR(NOT(ISNUMBER(D3420)),ISBLANK(D3420),D3420="",ISBLANK(N3420)),"",ABS(D3420-N3420))</f>
        <v/>
      </c>
      <c r="AA3420" s="23" t="str">
        <f ca="1">IF(OR(ISBLANK(J3420),ISBLANK(O3420),J3420="",O3420=""),"",IF(J3420=O3420,1,0))</f>
        <v/>
      </c>
      <c r="AB3420" s="23" t="str">
        <f ca="1">IF(OR(ISBLANK(K3420),ISBLANK(Q3420),K3420="",Q3420=""),"",IF(K3420=Q3420,1,0))</f>
        <v/>
      </c>
      <c r="AC3420" s="23" t="str">
        <f t="shared" ca="1" si="53"/>
        <v/>
      </c>
    </row>
    <row r="3421" spans="1:29" x14ac:dyDescent="0.25">
      <c r="A3421" s="23">
        <v>3583</v>
      </c>
      <c r="B3421">
        <v>1681</v>
      </c>
      <c r="C3421" s="23" t="str">
        <f ca="1">IFERROR(VLOOKUP($B3421,INDIRECT(nfl_game_result),MATCH(C$1,INDIRECT(nfl_game_result_header),0),FALSE),"error")</f>
        <v>2018_06_PHI@NYG</v>
      </c>
      <c r="D3421" s="23" t="str">
        <f ca="1">IFERROR(IF(ISBLANK(VLOOKUP($B3421,INDIRECT(nfl_game_result),MATCH(D$1,INDIRECT(nfl_game_result_header),0),FALSE)),"",VLOOKUP($B3421,INDIRECT(nfl_game_result),MATCH(D$1,INDIRECT(nfl_game_result_header),0),FALSE)),"error")</f>
        <v/>
      </c>
      <c r="E3421" s="23" t="str">
        <f ca="1">IFERROR(IF(ISBLANK(VLOOKUP($B3421,INDIRECT(nfl_game_result),MATCH(E$1,INDIRECT(nfl_game_result_header),0),FALSE)),"",VLOOKUP($B3421,INDIRECT(nfl_game_result),MATCH(E$1,INDIRECT(nfl_game_result_header),0),FALSE)),"error")</f>
        <v/>
      </c>
      <c r="F3421" s="23" t="str">
        <f ca="1">IFERROR(IF(ISBLANK(VLOOKUP($B3421,INDIRECT(nfl_game_result),MATCH(F$1,INDIRECT(nfl_game_result_header),0),FALSE)),"",VLOOKUP($B3421,INDIRECT(nfl_game_result),MATCH(F$1,INDIRECT(nfl_game_result_header),0),FALSE)),"error")</f>
        <v/>
      </c>
      <c r="G3421" s="23" t="str">
        <f ca="1">IFERROR(IF(ISBLANK(VLOOKUP($B3421,INDIRECT(nfl_game_result),MATCH(G$1,INDIRECT(nfl_game_result_header),0),FALSE)),"",VLOOKUP($B3421,INDIRECT(nfl_game_result),MATCH(G$1,INDIRECT(nfl_game_result_header),0),FALSE)),"error")</f>
        <v/>
      </c>
      <c r="H3421" s="23" t="str">
        <f ca="1">IFERROR(IF(ISBLANK(VLOOKUP($B3421,INDIRECT(nfl_game_result),MATCH(H$1,INDIRECT(nfl_game_result_header),0),FALSE)),"",VLOOKUP($B3421,INDIRECT(nfl_game_result),MATCH(H$1,INDIRECT(nfl_game_result_header),0),FALSE)),"error")</f>
        <v/>
      </c>
      <c r="I3421" s="23" t="str">
        <f ca="1">IFERROR(IF(ISBLANK(VLOOKUP($B3421,INDIRECT(nfl_game_result),MATCH(I$1,INDIRECT(nfl_game_result_header),0),FALSE)),"",VLOOKUP($B3421,INDIRECT(nfl_game_result),MATCH(I$1,INDIRECT(nfl_game_result_header),0),FALSE)),"error")</f>
        <v/>
      </c>
      <c r="J3421" s="23" t="str">
        <f ca="1">IFERROR(IF(ISBLANK(VLOOKUP($B3421,INDIRECT(nfl_game_result),MATCH(J$1,INDIRECT(nfl_game_result_header),0),FALSE)),"",VLOOKUP($B3421,INDIRECT(nfl_game_result),MATCH(J$1,INDIRECT(nfl_game_result_header),0),FALSE)),"error")</f>
        <v/>
      </c>
      <c r="K3421" s="23" t="str">
        <f ca="1">IFERROR(IF(ISBLANK(VLOOKUP($B3421,INDIRECT(nfl_game_result),MATCH(K$1,INDIRECT(nfl_game_result_header),0),FALSE)),"",VLOOKUP($B3421,INDIRECT(nfl_game_result),MATCH(K$1,INDIRECT(nfl_game_result_header),0),FALSE)),"error")</f>
        <v/>
      </c>
      <c r="L3421" s="23" t="str">
        <f ca="1">IFERROR(IF(ISBLANK(VLOOKUP($B3421,INDIRECT(nfl_game_result),MATCH(L$1,INDIRECT(nfl_game_result_header),0),FALSE)),"",VLOOKUP($B3421,INDIRECT(nfl_game_result),MATCH(L$1,INDIRECT(nfl_game_result_header),0),FALSE)),"error")</f>
        <v/>
      </c>
      <c r="M3421" s="23" t="s">
        <v>14</v>
      </c>
      <c r="V3421" s="23" t="s">
        <v>416</v>
      </c>
      <c r="W3421" s="23">
        <f ca="1">VALUE(LEFT(C3421, 4))</f>
        <v>2018</v>
      </c>
      <c r="X3421" s="23">
        <f ca="1">VALUE(MID(C3421,6,FIND("_",C3421,6)-6))</f>
        <v>6</v>
      </c>
      <c r="Y3421" s="23" t="str">
        <f ca="1">IF(NOT(OR(ISBLANK(D3421),ISBLANK(E3421),D3421="",E3421="")),D3421-E3421,"")</f>
        <v/>
      </c>
      <c r="Z3421" s="23" t="str">
        <f ca="1">IF(OR(NOT(ISNUMBER(D3421)),ISBLANK(D3421),D3421="",ISBLANK(N3421)),"",ABS(D3421-N3421))</f>
        <v/>
      </c>
      <c r="AA3421" s="23" t="str">
        <f ca="1">IF(OR(ISBLANK(J3421),ISBLANK(O3421),J3421="",O3421=""),"",IF(J3421=O3421,1,0))</f>
        <v/>
      </c>
      <c r="AB3421" s="23" t="str">
        <f ca="1">IF(OR(ISBLANK(K3421),ISBLANK(Q3421),K3421="",Q3421=""),"",IF(K3421=Q3421,1,0))</f>
        <v/>
      </c>
      <c r="AC3421" s="23" t="str">
        <f t="shared" ca="1" si="53"/>
        <v/>
      </c>
    </row>
    <row r="3422" spans="1:29" x14ac:dyDescent="0.25">
      <c r="A3422" s="23">
        <v>3584</v>
      </c>
      <c r="B3422">
        <v>1682</v>
      </c>
      <c r="C3422" s="23" t="str">
        <f ca="1">IFERROR(VLOOKUP($B3422,INDIRECT(nfl_game_result),MATCH(C$1,INDIRECT(nfl_game_result_header),0),FALSE),"error")</f>
        <v>2018_06_LAC@CLE</v>
      </c>
      <c r="D3422" s="23" t="str">
        <f ca="1">IFERROR(IF(ISBLANK(VLOOKUP($B3422,INDIRECT(nfl_game_result),MATCH(D$1,INDIRECT(nfl_game_result_header),0),FALSE)),"",VLOOKUP($B3422,INDIRECT(nfl_game_result),MATCH(D$1,INDIRECT(nfl_game_result_header),0),FALSE)),"error")</f>
        <v/>
      </c>
      <c r="E3422" s="23" t="str">
        <f ca="1">IFERROR(IF(ISBLANK(VLOOKUP($B3422,INDIRECT(nfl_game_result),MATCH(E$1,INDIRECT(nfl_game_result_header),0),FALSE)),"",VLOOKUP($B3422,INDIRECT(nfl_game_result),MATCH(E$1,INDIRECT(nfl_game_result_header),0),FALSE)),"error")</f>
        <v/>
      </c>
      <c r="F3422" s="23" t="str">
        <f ca="1">IFERROR(IF(ISBLANK(VLOOKUP($B3422,INDIRECT(nfl_game_result),MATCH(F$1,INDIRECT(nfl_game_result_header),0),FALSE)),"",VLOOKUP($B3422,INDIRECT(nfl_game_result),MATCH(F$1,INDIRECT(nfl_game_result_header),0),FALSE)),"error")</f>
        <v/>
      </c>
      <c r="G3422" s="23" t="str">
        <f ca="1">IFERROR(IF(ISBLANK(VLOOKUP($B3422,INDIRECT(nfl_game_result),MATCH(G$1,INDIRECT(nfl_game_result_header),0),FALSE)),"",VLOOKUP($B3422,INDIRECT(nfl_game_result),MATCH(G$1,INDIRECT(nfl_game_result_header),0),FALSE)),"error")</f>
        <v/>
      </c>
      <c r="H3422" s="23" t="str">
        <f ca="1">IFERROR(IF(ISBLANK(VLOOKUP($B3422,INDIRECT(nfl_game_result),MATCH(H$1,INDIRECT(nfl_game_result_header),0),FALSE)),"",VLOOKUP($B3422,INDIRECT(nfl_game_result),MATCH(H$1,INDIRECT(nfl_game_result_header),0),FALSE)),"error")</f>
        <v/>
      </c>
      <c r="I3422" s="23" t="str">
        <f ca="1">IFERROR(IF(ISBLANK(VLOOKUP($B3422,INDIRECT(nfl_game_result),MATCH(I$1,INDIRECT(nfl_game_result_header),0),FALSE)),"",VLOOKUP($B3422,INDIRECT(nfl_game_result),MATCH(I$1,INDIRECT(nfl_game_result_header),0),FALSE)),"error")</f>
        <v/>
      </c>
      <c r="J3422" s="23" t="str">
        <f ca="1">IFERROR(IF(ISBLANK(VLOOKUP($B3422,INDIRECT(nfl_game_result),MATCH(J$1,INDIRECT(nfl_game_result_header),0),FALSE)),"",VLOOKUP($B3422,INDIRECT(nfl_game_result),MATCH(J$1,INDIRECT(nfl_game_result_header),0),FALSE)),"error")</f>
        <v/>
      </c>
      <c r="K3422" s="23" t="str">
        <f ca="1">IFERROR(IF(ISBLANK(VLOOKUP($B3422,INDIRECT(nfl_game_result),MATCH(K$1,INDIRECT(nfl_game_result_header),0),FALSE)),"",VLOOKUP($B3422,INDIRECT(nfl_game_result),MATCH(K$1,INDIRECT(nfl_game_result_header),0),FALSE)),"error")</f>
        <v/>
      </c>
      <c r="L3422" s="23" t="str">
        <f ca="1">IFERROR(IF(ISBLANK(VLOOKUP($B3422,INDIRECT(nfl_game_result),MATCH(L$1,INDIRECT(nfl_game_result_header),0),FALSE)),"",VLOOKUP($B3422,INDIRECT(nfl_game_result),MATCH(L$1,INDIRECT(nfl_game_result_header),0),FALSE)),"error")</f>
        <v/>
      </c>
      <c r="M3422" s="23" t="s">
        <v>14</v>
      </c>
      <c r="V3422" s="23" t="s">
        <v>416</v>
      </c>
      <c r="W3422" s="23">
        <f ca="1">VALUE(LEFT(C3422, 4))</f>
        <v>2018</v>
      </c>
      <c r="X3422" s="23">
        <f ca="1">VALUE(MID(C3422,6,FIND("_",C3422,6)-6))</f>
        <v>6</v>
      </c>
      <c r="Y3422" s="23" t="str">
        <f ca="1">IF(NOT(OR(ISBLANK(D3422),ISBLANK(E3422),D3422="",E3422="")),D3422-E3422,"")</f>
        <v/>
      </c>
      <c r="Z3422" s="23" t="str">
        <f ca="1">IF(OR(NOT(ISNUMBER(D3422)),ISBLANK(D3422),D3422="",ISBLANK(N3422)),"",ABS(D3422-N3422))</f>
        <v/>
      </c>
      <c r="AA3422" s="23" t="str">
        <f ca="1">IF(OR(ISBLANK(J3422),ISBLANK(O3422),J3422="",O3422=""),"",IF(J3422=O3422,1,0))</f>
        <v/>
      </c>
      <c r="AB3422" s="23" t="str">
        <f ca="1">IF(OR(ISBLANK(K3422),ISBLANK(Q3422),K3422="",Q3422=""),"",IF(K3422=Q3422,1,0))</f>
        <v/>
      </c>
      <c r="AC3422" s="23" t="str">
        <f t="shared" ca="1" si="53"/>
        <v/>
      </c>
    </row>
    <row r="3423" spans="1:29" x14ac:dyDescent="0.25">
      <c r="A3423" s="23">
        <v>3585</v>
      </c>
      <c r="B3423">
        <v>1683</v>
      </c>
      <c r="C3423" s="23" t="str">
        <f ca="1">IFERROR(VLOOKUP($B3423,INDIRECT(nfl_game_result),MATCH(C$1,INDIRECT(nfl_game_result_header),0),FALSE),"error")</f>
        <v>2018_06_BUF@HOU</v>
      </c>
      <c r="D3423" s="23" t="str">
        <f ca="1">IFERROR(IF(ISBLANK(VLOOKUP($B3423,INDIRECT(nfl_game_result),MATCH(D$1,INDIRECT(nfl_game_result_header),0),FALSE)),"",VLOOKUP($B3423,INDIRECT(nfl_game_result),MATCH(D$1,INDIRECT(nfl_game_result_header),0),FALSE)),"error")</f>
        <v/>
      </c>
      <c r="E3423" s="23" t="str">
        <f ca="1">IFERROR(IF(ISBLANK(VLOOKUP($B3423,INDIRECT(nfl_game_result),MATCH(E$1,INDIRECT(nfl_game_result_header),0),FALSE)),"",VLOOKUP($B3423,INDIRECT(nfl_game_result),MATCH(E$1,INDIRECT(nfl_game_result_header),0),FALSE)),"error")</f>
        <v/>
      </c>
      <c r="F3423" s="23" t="str">
        <f ca="1">IFERROR(IF(ISBLANK(VLOOKUP($B3423,INDIRECT(nfl_game_result),MATCH(F$1,INDIRECT(nfl_game_result_header),0),FALSE)),"",VLOOKUP($B3423,INDIRECT(nfl_game_result),MATCH(F$1,INDIRECT(nfl_game_result_header),0),FALSE)),"error")</f>
        <v/>
      </c>
      <c r="G3423" s="23" t="str">
        <f ca="1">IFERROR(IF(ISBLANK(VLOOKUP($B3423,INDIRECT(nfl_game_result),MATCH(G$1,INDIRECT(nfl_game_result_header),0),FALSE)),"",VLOOKUP($B3423,INDIRECT(nfl_game_result),MATCH(G$1,INDIRECT(nfl_game_result_header),0),FALSE)),"error")</f>
        <v/>
      </c>
      <c r="H3423" s="23" t="str">
        <f ca="1">IFERROR(IF(ISBLANK(VLOOKUP($B3423,INDIRECT(nfl_game_result),MATCH(H$1,INDIRECT(nfl_game_result_header),0),FALSE)),"",VLOOKUP($B3423,INDIRECT(nfl_game_result),MATCH(H$1,INDIRECT(nfl_game_result_header),0),FALSE)),"error")</f>
        <v/>
      </c>
      <c r="I3423" s="23" t="str">
        <f ca="1">IFERROR(IF(ISBLANK(VLOOKUP($B3423,INDIRECT(nfl_game_result),MATCH(I$1,INDIRECT(nfl_game_result_header),0),FALSE)),"",VLOOKUP($B3423,INDIRECT(nfl_game_result),MATCH(I$1,INDIRECT(nfl_game_result_header),0),FALSE)),"error")</f>
        <v/>
      </c>
      <c r="J3423" s="23" t="str">
        <f ca="1">IFERROR(IF(ISBLANK(VLOOKUP($B3423,INDIRECT(nfl_game_result),MATCH(J$1,INDIRECT(nfl_game_result_header),0),FALSE)),"",VLOOKUP($B3423,INDIRECT(nfl_game_result),MATCH(J$1,INDIRECT(nfl_game_result_header),0),FALSE)),"error")</f>
        <v/>
      </c>
      <c r="K3423" s="23" t="str">
        <f ca="1">IFERROR(IF(ISBLANK(VLOOKUP($B3423,INDIRECT(nfl_game_result),MATCH(K$1,INDIRECT(nfl_game_result_header),0),FALSE)),"",VLOOKUP($B3423,INDIRECT(nfl_game_result),MATCH(K$1,INDIRECT(nfl_game_result_header),0),FALSE)),"error")</f>
        <v/>
      </c>
      <c r="L3423" s="23" t="str">
        <f ca="1">IFERROR(IF(ISBLANK(VLOOKUP($B3423,INDIRECT(nfl_game_result),MATCH(L$1,INDIRECT(nfl_game_result_header),0),FALSE)),"",VLOOKUP($B3423,INDIRECT(nfl_game_result),MATCH(L$1,INDIRECT(nfl_game_result_header),0),FALSE)),"error")</f>
        <v/>
      </c>
      <c r="M3423" s="23" t="s">
        <v>14</v>
      </c>
      <c r="V3423" s="23" t="s">
        <v>416</v>
      </c>
      <c r="W3423" s="23">
        <f ca="1">VALUE(LEFT(C3423, 4))</f>
        <v>2018</v>
      </c>
      <c r="X3423" s="23">
        <f ca="1">VALUE(MID(C3423,6,FIND("_",C3423,6)-6))</f>
        <v>6</v>
      </c>
      <c r="Y3423" s="23" t="str">
        <f ca="1">IF(NOT(OR(ISBLANK(D3423),ISBLANK(E3423),D3423="",E3423="")),D3423-E3423,"")</f>
        <v/>
      </c>
      <c r="Z3423" s="23" t="str">
        <f ca="1">IF(OR(NOT(ISNUMBER(D3423)),ISBLANK(D3423),D3423="",ISBLANK(N3423)),"",ABS(D3423-N3423))</f>
        <v/>
      </c>
      <c r="AA3423" s="23" t="str">
        <f ca="1">IF(OR(ISBLANK(J3423),ISBLANK(O3423),J3423="",O3423=""),"",IF(J3423=O3423,1,0))</f>
        <v/>
      </c>
      <c r="AB3423" s="23" t="str">
        <f ca="1">IF(OR(ISBLANK(K3423),ISBLANK(Q3423),K3423="",Q3423=""),"",IF(K3423=Q3423,1,0))</f>
        <v/>
      </c>
      <c r="AC3423" s="23" t="str">
        <f t="shared" ca="1" si="53"/>
        <v/>
      </c>
    </row>
    <row r="3424" spans="1:29" x14ac:dyDescent="0.25">
      <c r="A3424" s="23">
        <v>3586</v>
      </c>
      <c r="B3424">
        <v>1684</v>
      </c>
      <c r="C3424" s="23" t="str">
        <f ca="1">IFERROR(VLOOKUP($B3424,INDIRECT(nfl_game_result),MATCH(C$1,INDIRECT(nfl_game_result_header),0),FALSE),"error")</f>
        <v>2018_06_PIT@CIN</v>
      </c>
      <c r="D3424" s="23" t="str">
        <f ca="1">IFERROR(IF(ISBLANK(VLOOKUP($B3424,INDIRECT(nfl_game_result),MATCH(D$1,INDIRECT(nfl_game_result_header),0),FALSE)),"",VLOOKUP($B3424,INDIRECT(nfl_game_result),MATCH(D$1,INDIRECT(nfl_game_result_header),0),FALSE)),"error")</f>
        <v/>
      </c>
      <c r="E3424" s="23" t="str">
        <f ca="1">IFERROR(IF(ISBLANK(VLOOKUP($B3424,INDIRECT(nfl_game_result),MATCH(E$1,INDIRECT(nfl_game_result_header),0),FALSE)),"",VLOOKUP($B3424,INDIRECT(nfl_game_result),MATCH(E$1,INDIRECT(nfl_game_result_header),0),FALSE)),"error")</f>
        <v/>
      </c>
      <c r="F3424" s="23" t="str">
        <f ca="1">IFERROR(IF(ISBLANK(VLOOKUP($B3424,INDIRECT(nfl_game_result),MATCH(F$1,INDIRECT(nfl_game_result_header),0),FALSE)),"",VLOOKUP($B3424,INDIRECT(nfl_game_result),MATCH(F$1,INDIRECT(nfl_game_result_header),0),FALSE)),"error")</f>
        <v/>
      </c>
      <c r="G3424" s="23" t="str">
        <f ca="1">IFERROR(IF(ISBLANK(VLOOKUP($B3424,INDIRECT(nfl_game_result),MATCH(G$1,INDIRECT(nfl_game_result_header),0),FALSE)),"",VLOOKUP($B3424,INDIRECT(nfl_game_result),MATCH(G$1,INDIRECT(nfl_game_result_header),0),FALSE)),"error")</f>
        <v/>
      </c>
      <c r="H3424" s="23" t="str">
        <f ca="1">IFERROR(IF(ISBLANK(VLOOKUP($B3424,INDIRECT(nfl_game_result),MATCH(H$1,INDIRECT(nfl_game_result_header),0),FALSE)),"",VLOOKUP($B3424,INDIRECT(nfl_game_result),MATCH(H$1,INDIRECT(nfl_game_result_header),0),FALSE)),"error")</f>
        <v/>
      </c>
      <c r="I3424" s="23" t="str">
        <f ca="1">IFERROR(IF(ISBLANK(VLOOKUP($B3424,INDIRECT(nfl_game_result),MATCH(I$1,INDIRECT(nfl_game_result_header),0),FALSE)),"",VLOOKUP($B3424,INDIRECT(nfl_game_result),MATCH(I$1,INDIRECT(nfl_game_result_header),0),FALSE)),"error")</f>
        <v/>
      </c>
      <c r="J3424" s="23" t="str">
        <f ca="1">IFERROR(IF(ISBLANK(VLOOKUP($B3424,INDIRECT(nfl_game_result),MATCH(J$1,INDIRECT(nfl_game_result_header),0),FALSE)),"",VLOOKUP($B3424,INDIRECT(nfl_game_result),MATCH(J$1,INDIRECT(nfl_game_result_header),0),FALSE)),"error")</f>
        <v/>
      </c>
      <c r="K3424" s="23" t="str">
        <f ca="1">IFERROR(IF(ISBLANK(VLOOKUP($B3424,INDIRECT(nfl_game_result),MATCH(K$1,INDIRECT(nfl_game_result_header),0),FALSE)),"",VLOOKUP($B3424,INDIRECT(nfl_game_result),MATCH(K$1,INDIRECT(nfl_game_result_header),0),FALSE)),"error")</f>
        <v/>
      </c>
      <c r="L3424" s="23" t="str">
        <f ca="1">IFERROR(IF(ISBLANK(VLOOKUP($B3424,INDIRECT(nfl_game_result),MATCH(L$1,INDIRECT(nfl_game_result_header),0),FALSE)),"",VLOOKUP($B3424,INDIRECT(nfl_game_result),MATCH(L$1,INDIRECT(nfl_game_result_header),0),FALSE)),"error")</f>
        <v/>
      </c>
      <c r="M3424" s="23" t="s">
        <v>14</v>
      </c>
      <c r="V3424" s="23" t="s">
        <v>416</v>
      </c>
      <c r="W3424" s="23">
        <f ca="1">VALUE(LEFT(C3424, 4))</f>
        <v>2018</v>
      </c>
      <c r="X3424" s="23">
        <f ca="1">VALUE(MID(C3424,6,FIND("_",C3424,6)-6))</f>
        <v>6</v>
      </c>
      <c r="Y3424" s="23" t="str">
        <f ca="1">IF(NOT(OR(ISBLANK(D3424),ISBLANK(E3424),D3424="",E3424="")),D3424-E3424,"")</f>
        <v/>
      </c>
      <c r="Z3424" s="23" t="str">
        <f ca="1">IF(OR(NOT(ISNUMBER(D3424)),ISBLANK(D3424),D3424="",ISBLANK(N3424)),"",ABS(D3424-N3424))</f>
        <v/>
      </c>
      <c r="AA3424" s="23" t="str">
        <f ca="1">IF(OR(ISBLANK(J3424),ISBLANK(O3424),J3424="",O3424=""),"",IF(J3424=O3424,1,0))</f>
        <v/>
      </c>
      <c r="AB3424" s="23" t="str">
        <f ca="1">IF(OR(ISBLANK(K3424),ISBLANK(Q3424),K3424="",Q3424=""),"",IF(K3424=Q3424,1,0))</f>
        <v/>
      </c>
      <c r="AC3424" s="23" t="str">
        <f t="shared" ca="1" si="53"/>
        <v/>
      </c>
    </row>
    <row r="3425" spans="1:29" x14ac:dyDescent="0.25">
      <c r="A3425" s="23">
        <v>3587</v>
      </c>
      <c r="B3425">
        <v>1685</v>
      </c>
      <c r="C3425" s="23" t="str">
        <f ca="1">IFERROR(VLOOKUP($B3425,INDIRECT(nfl_game_result),MATCH(C$1,INDIRECT(nfl_game_result_header),0),FALSE),"error")</f>
        <v>2018_06_TBY@ATL</v>
      </c>
      <c r="D3425" s="23" t="str">
        <f ca="1">IFERROR(IF(ISBLANK(VLOOKUP($B3425,INDIRECT(nfl_game_result),MATCH(D$1,INDIRECT(nfl_game_result_header),0),FALSE)),"",VLOOKUP($B3425,INDIRECT(nfl_game_result),MATCH(D$1,INDIRECT(nfl_game_result_header),0),FALSE)),"error")</f>
        <v/>
      </c>
      <c r="E3425" s="23" t="str">
        <f ca="1">IFERROR(IF(ISBLANK(VLOOKUP($B3425,INDIRECT(nfl_game_result),MATCH(E$1,INDIRECT(nfl_game_result_header),0),FALSE)),"",VLOOKUP($B3425,INDIRECT(nfl_game_result),MATCH(E$1,INDIRECT(nfl_game_result_header),0),FALSE)),"error")</f>
        <v/>
      </c>
      <c r="F3425" s="23" t="str">
        <f ca="1">IFERROR(IF(ISBLANK(VLOOKUP($B3425,INDIRECT(nfl_game_result),MATCH(F$1,INDIRECT(nfl_game_result_header),0),FALSE)),"",VLOOKUP($B3425,INDIRECT(nfl_game_result),MATCH(F$1,INDIRECT(nfl_game_result_header),0),FALSE)),"error")</f>
        <v/>
      </c>
      <c r="G3425" s="23" t="str">
        <f ca="1">IFERROR(IF(ISBLANK(VLOOKUP($B3425,INDIRECT(nfl_game_result),MATCH(G$1,INDIRECT(nfl_game_result_header),0),FALSE)),"",VLOOKUP($B3425,INDIRECT(nfl_game_result),MATCH(G$1,INDIRECT(nfl_game_result_header),0),FALSE)),"error")</f>
        <v/>
      </c>
      <c r="H3425" s="23" t="str">
        <f ca="1">IFERROR(IF(ISBLANK(VLOOKUP($B3425,INDIRECT(nfl_game_result),MATCH(H$1,INDIRECT(nfl_game_result_header),0),FALSE)),"",VLOOKUP($B3425,INDIRECT(nfl_game_result),MATCH(H$1,INDIRECT(nfl_game_result_header),0),FALSE)),"error")</f>
        <v/>
      </c>
      <c r="I3425" s="23" t="str">
        <f ca="1">IFERROR(IF(ISBLANK(VLOOKUP($B3425,INDIRECT(nfl_game_result),MATCH(I$1,INDIRECT(nfl_game_result_header),0),FALSE)),"",VLOOKUP($B3425,INDIRECT(nfl_game_result),MATCH(I$1,INDIRECT(nfl_game_result_header),0),FALSE)),"error")</f>
        <v/>
      </c>
      <c r="J3425" s="23" t="str">
        <f ca="1">IFERROR(IF(ISBLANK(VLOOKUP($B3425,INDIRECT(nfl_game_result),MATCH(J$1,INDIRECT(nfl_game_result_header),0),FALSE)),"",VLOOKUP($B3425,INDIRECT(nfl_game_result),MATCH(J$1,INDIRECT(nfl_game_result_header),0),FALSE)),"error")</f>
        <v/>
      </c>
      <c r="K3425" s="23" t="str">
        <f ca="1">IFERROR(IF(ISBLANK(VLOOKUP($B3425,INDIRECT(nfl_game_result),MATCH(K$1,INDIRECT(nfl_game_result_header),0),FALSE)),"",VLOOKUP($B3425,INDIRECT(nfl_game_result),MATCH(K$1,INDIRECT(nfl_game_result_header),0),FALSE)),"error")</f>
        <v/>
      </c>
      <c r="L3425" s="23" t="str">
        <f ca="1">IFERROR(IF(ISBLANK(VLOOKUP($B3425,INDIRECT(nfl_game_result),MATCH(L$1,INDIRECT(nfl_game_result_header),0),FALSE)),"",VLOOKUP($B3425,INDIRECT(nfl_game_result),MATCH(L$1,INDIRECT(nfl_game_result_header),0),FALSE)),"error")</f>
        <v/>
      </c>
      <c r="M3425" s="23" t="s">
        <v>14</v>
      </c>
      <c r="V3425" s="23" t="s">
        <v>416</v>
      </c>
      <c r="W3425" s="23">
        <f ca="1">VALUE(LEFT(C3425, 4))</f>
        <v>2018</v>
      </c>
      <c r="X3425" s="23">
        <f ca="1">VALUE(MID(C3425,6,FIND("_",C3425,6)-6))</f>
        <v>6</v>
      </c>
      <c r="Y3425" s="23" t="str">
        <f ca="1">IF(NOT(OR(ISBLANK(D3425),ISBLANK(E3425),D3425="",E3425="")),D3425-E3425,"")</f>
        <v/>
      </c>
      <c r="Z3425" s="23" t="str">
        <f ca="1">IF(OR(NOT(ISNUMBER(D3425)),ISBLANK(D3425),D3425="",ISBLANK(N3425)),"",ABS(D3425-N3425))</f>
        <v/>
      </c>
      <c r="AA3425" s="23" t="str">
        <f ca="1">IF(OR(ISBLANK(J3425),ISBLANK(O3425),J3425="",O3425=""),"",IF(J3425=O3425,1,0))</f>
        <v/>
      </c>
      <c r="AB3425" s="23" t="str">
        <f ca="1">IF(OR(ISBLANK(K3425),ISBLANK(Q3425),K3425="",Q3425=""),"",IF(K3425=Q3425,1,0))</f>
        <v/>
      </c>
      <c r="AC3425" s="23" t="str">
        <f t="shared" ca="1" si="53"/>
        <v/>
      </c>
    </row>
    <row r="3426" spans="1:29" x14ac:dyDescent="0.25">
      <c r="A3426" s="23">
        <v>3588</v>
      </c>
      <c r="B3426">
        <v>1686</v>
      </c>
      <c r="C3426" s="23" t="str">
        <f ca="1">IFERROR(VLOOKUP($B3426,INDIRECT(nfl_game_result),MATCH(C$1,INDIRECT(nfl_game_result_header),0),FALSE),"error")</f>
        <v>2018_06_CHI@MIA</v>
      </c>
      <c r="D3426" s="23" t="str">
        <f ca="1">IFERROR(IF(ISBLANK(VLOOKUP($B3426,INDIRECT(nfl_game_result),MATCH(D$1,INDIRECT(nfl_game_result_header),0),FALSE)),"",VLOOKUP($B3426,INDIRECT(nfl_game_result),MATCH(D$1,INDIRECT(nfl_game_result_header),0),FALSE)),"error")</f>
        <v/>
      </c>
      <c r="E3426" s="23" t="str">
        <f ca="1">IFERROR(IF(ISBLANK(VLOOKUP($B3426,INDIRECT(nfl_game_result),MATCH(E$1,INDIRECT(nfl_game_result_header),0),FALSE)),"",VLOOKUP($B3426,INDIRECT(nfl_game_result),MATCH(E$1,INDIRECT(nfl_game_result_header),0),FALSE)),"error")</f>
        <v/>
      </c>
      <c r="F3426" s="23" t="str">
        <f ca="1">IFERROR(IF(ISBLANK(VLOOKUP($B3426,INDIRECT(nfl_game_result),MATCH(F$1,INDIRECT(nfl_game_result_header),0),FALSE)),"",VLOOKUP($B3426,INDIRECT(nfl_game_result),MATCH(F$1,INDIRECT(nfl_game_result_header),0),FALSE)),"error")</f>
        <v/>
      </c>
      <c r="G3426" s="23" t="str">
        <f ca="1">IFERROR(IF(ISBLANK(VLOOKUP($B3426,INDIRECT(nfl_game_result),MATCH(G$1,INDIRECT(nfl_game_result_header),0),FALSE)),"",VLOOKUP($B3426,INDIRECT(nfl_game_result),MATCH(G$1,INDIRECT(nfl_game_result_header),0),FALSE)),"error")</f>
        <v/>
      </c>
      <c r="H3426" s="23" t="str">
        <f ca="1">IFERROR(IF(ISBLANK(VLOOKUP($B3426,INDIRECT(nfl_game_result),MATCH(H$1,INDIRECT(nfl_game_result_header),0),FALSE)),"",VLOOKUP($B3426,INDIRECT(nfl_game_result),MATCH(H$1,INDIRECT(nfl_game_result_header),0),FALSE)),"error")</f>
        <v/>
      </c>
      <c r="I3426" s="23" t="str">
        <f ca="1">IFERROR(IF(ISBLANK(VLOOKUP($B3426,INDIRECT(nfl_game_result),MATCH(I$1,INDIRECT(nfl_game_result_header),0),FALSE)),"",VLOOKUP($B3426,INDIRECT(nfl_game_result),MATCH(I$1,INDIRECT(nfl_game_result_header),0),FALSE)),"error")</f>
        <v/>
      </c>
      <c r="J3426" s="23" t="str">
        <f ca="1">IFERROR(IF(ISBLANK(VLOOKUP($B3426,INDIRECT(nfl_game_result),MATCH(J$1,INDIRECT(nfl_game_result_header),0),FALSE)),"",VLOOKUP($B3426,INDIRECT(nfl_game_result),MATCH(J$1,INDIRECT(nfl_game_result_header),0),FALSE)),"error")</f>
        <v/>
      </c>
      <c r="K3426" s="23" t="str">
        <f ca="1">IFERROR(IF(ISBLANK(VLOOKUP($B3426,INDIRECT(nfl_game_result),MATCH(K$1,INDIRECT(nfl_game_result_header),0),FALSE)),"",VLOOKUP($B3426,INDIRECT(nfl_game_result),MATCH(K$1,INDIRECT(nfl_game_result_header),0),FALSE)),"error")</f>
        <v/>
      </c>
      <c r="L3426" s="23" t="str">
        <f ca="1">IFERROR(IF(ISBLANK(VLOOKUP($B3426,INDIRECT(nfl_game_result),MATCH(L$1,INDIRECT(nfl_game_result_header),0),FALSE)),"",VLOOKUP($B3426,INDIRECT(nfl_game_result),MATCH(L$1,INDIRECT(nfl_game_result_header),0),FALSE)),"error")</f>
        <v/>
      </c>
      <c r="M3426" s="23" t="s">
        <v>14</v>
      </c>
      <c r="V3426" s="23" t="s">
        <v>416</v>
      </c>
      <c r="W3426" s="23">
        <f ca="1">VALUE(LEFT(C3426, 4))</f>
        <v>2018</v>
      </c>
      <c r="X3426" s="23">
        <f ca="1">VALUE(MID(C3426,6,FIND("_",C3426,6)-6))</f>
        <v>6</v>
      </c>
      <c r="Y3426" s="23" t="str">
        <f ca="1">IF(NOT(OR(ISBLANK(D3426),ISBLANK(E3426),D3426="",E3426="")),D3426-E3426,"")</f>
        <v/>
      </c>
      <c r="Z3426" s="23" t="str">
        <f ca="1">IF(OR(NOT(ISNUMBER(D3426)),ISBLANK(D3426),D3426="",ISBLANK(N3426)),"",ABS(D3426-N3426))</f>
        <v/>
      </c>
      <c r="AA3426" s="23" t="str">
        <f ca="1">IF(OR(ISBLANK(J3426),ISBLANK(O3426),J3426="",O3426=""),"",IF(J3426=O3426,1,0))</f>
        <v/>
      </c>
      <c r="AB3426" s="23" t="str">
        <f ca="1">IF(OR(ISBLANK(K3426),ISBLANK(Q3426),K3426="",Q3426=""),"",IF(K3426=Q3426,1,0))</f>
        <v/>
      </c>
      <c r="AC3426" s="23" t="str">
        <f t="shared" ca="1" si="53"/>
        <v/>
      </c>
    </row>
    <row r="3427" spans="1:29" x14ac:dyDescent="0.25">
      <c r="A3427" s="23">
        <v>3589</v>
      </c>
      <c r="B3427">
        <v>1687</v>
      </c>
      <c r="C3427" s="23" t="str">
        <f ca="1">IFERROR(VLOOKUP($B3427,INDIRECT(nfl_game_result),MATCH(C$1,INDIRECT(nfl_game_result_header),0),FALSE),"error")</f>
        <v>2018_06_CAR@WAS</v>
      </c>
      <c r="D3427" s="23" t="str">
        <f ca="1">IFERROR(IF(ISBLANK(VLOOKUP($B3427,INDIRECT(nfl_game_result),MATCH(D$1,INDIRECT(nfl_game_result_header),0),FALSE)),"",VLOOKUP($B3427,INDIRECT(nfl_game_result),MATCH(D$1,INDIRECT(nfl_game_result_header),0),FALSE)),"error")</f>
        <v/>
      </c>
      <c r="E3427" s="23" t="str">
        <f ca="1">IFERROR(IF(ISBLANK(VLOOKUP($B3427,INDIRECT(nfl_game_result),MATCH(E$1,INDIRECT(nfl_game_result_header),0),FALSE)),"",VLOOKUP($B3427,INDIRECT(nfl_game_result),MATCH(E$1,INDIRECT(nfl_game_result_header),0),FALSE)),"error")</f>
        <v/>
      </c>
      <c r="F3427" s="23" t="str">
        <f ca="1">IFERROR(IF(ISBLANK(VLOOKUP($B3427,INDIRECT(nfl_game_result),MATCH(F$1,INDIRECT(nfl_game_result_header),0),FALSE)),"",VLOOKUP($B3427,INDIRECT(nfl_game_result),MATCH(F$1,INDIRECT(nfl_game_result_header),0),FALSE)),"error")</f>
        <v/>
      </c>
      <c r="G3427" s="23" t="str">
        <f ca="1">IFERROR(IF(ISBLANK(VLOOKUP($B3427,INDIRECT(nfl_game_result),MATCH(G$1,INDIRECT(nfl_game_result_header),0),FALSE)),"",VLOOKUP($B3427,INDIRECT(nfl_game_result),MATCH(G$1,INDIRECT(nfl_game_result_header),0),FALSE)),"error")</f>
        <v/>
      </c>
      <c r="H3427" s="23" t="str">
        <f ca="1">IFERROR(IF(ISBLANK(VLOOKUP($B3427,INDIRECT(nfl_game_result),MATCH(H$1,INDIRECT(nfl_game_result_header),0),FALSE)),"",VLOOKUP($B3427,INDIRECT(nfl_game_result),MATCH(H$1,INDIRECT(nfl_game_result_header),0),FALSE)),"error")</f>
        <v/>
      </c>
      <c r="I3427" s="23" t="str">
        <f ca="1">IFERROR(IF(ISBLANK(VLOOKUP($B3427,INDIRECT(nfl_game_result),MATCH(I$1,INDIRECT(nfl_game_result_header),0),FALSE)),"",VLOOKUP($B3427,INDIRECT(nfl_game_result),MATCH(I$1,INDIRECT(nfl_game_result_header),0),FALSE)),"error")</f>
        <v/>
      </c>
      <c r="J3427" s="23" t="str">
        <f ca="1">IFERROR(IF(ISBLANK(VLOOKUP($B3427,INDIRECT(nfl_game_result),MATCH(J$1,INDIRECT(nfl_game_result_header),0),FALSE)),"",VLOOKUP($B3427,INDIRECT(nfl_game_result),MATCH(J$1,INDIRECT(nfl_game_result_header),0),FALSE)),"error")</f>
        <v/>
      </c>
      <c r="K3427" s="23" t="str">
        <f ca="1">IFERROR(IF(ISBLANK(VLOOKUP($B3427,INDIRECT(nfl_game_result),MATCH(K$1,INDIRECT(nfl_game_result_header),0),FALSE)),"",VLOOKUP($B3427,INDIRECT(nfl_game_result),MATCH(K$1,INDIRECT(nfl_game_result_header),0),FALSE)),"error")</f>
        <v/>
      </c>
      <c r="L3427" s="23" t="str">
        <f ca="1">IFERROR(IF(ISBLANK(VLOOKUP($B3427,INDIRECT(nfl_game_result),MATCH(L$1,INDIRECT(nfl_game_result_header),0),FALSE)),"",VLOOKUP($B3427,INDIRECT(nfl_game_result),MATCH(L$1,INDIRECT(nfl_game_result_header),0),FALSE)),"error")</f>
        <v/>
      </c>
      <c r="M3427" s="23" t="s">
        <v>14</v>
      </c>
      <c r="V3427" s="23" t="s">
        <v>416</v>
      </c>
      <c r="W3427" s="23">
        <f ca="1">VALUE(LEFT(C3427, 4))</f>
        <v>2018</v>
      </c>
      <c r="X3427" s="23">
        <f ca="1">VALUE(MID(C3427,6,FIND("_",C3427,6)-6))</f>
        <v>6</v>
      </c>
      <c r="Y3427" s="23" t="str">
        <f ca="1">IF(NOT(OR(ISBLANK(D3427),ISBLANK(E3427),D3427="",E3427="")),D3427-E3427,"")</f>
        <v/>
      </c>
      <c r="Z3427" s="23" t="str">
        <f ca="1">IF(OR(NOT(ISNUMBER(D3427)),ISBLANK(D3427),D3427="",ISBLANK(N3427)),"",ABS(D3427-N3427))</f>
        <v/>
      </c>
      <c r="AA3427" s="23" t="str">
        <f ca="1">IF(OR(ISBLANK(J3427),ISBLANK(O3427),J3427="",O3427=""),"",IF(J3427=O3427,1,0))</f>
        <v/>
      </c>
      <c r="AB3427" s="23" t="str">
        <f ca="1">IF(OR(ISBLANK(K3427),ISBLANK(Q3427),K3427="",Q3427=""),"",IF(K3427=Q3427,1,0))</f>
        <v/>
      </c>
      <c r="AC3427" s="23" t="str">
        <f t="shared" ca="1" si="53"/>
        <v/>
      </c>
    </row>
    <row r="3428" spans="1:29" x14ac:dyDescent="0.25">
      <c r="A3428" s="23">
        <v>3590</v>
      </c>
      <c r="B3428">
        <v>1688</v>
      </c>
      <c r="C3428" s="23" t="str">
        <f ca="1">IFERROR(VLOOKUP($B3428,INDIRECT(nfl_game_result),MATCH(C$1,INDIRECT(nfl_game_result_header),0),FALSE),"error")</f>
        <v>2018_06_SEA@OAK</v>
      </c>
      <c r="D3428" s="23" t="str">
        <f ca="1">IFERROR(IF(ISBLANK(VLOOKUP($B3428,INDIRECT(nfl_game_result),MATCH(D$1,INDIRECT(nfl_game_result_header),0),FALSE)),"",VLOOKUP($B3428,INDIRECT(nfl_game_result),MATCH(D$1,INDIRECT(nfl_game_result_header),0),FALSE)),"error")</f>
        <v/>
      </c>
      <c r="E3428" s="23" t="str">
        <f ca="1">IFERROR(IF(ISBLANK(VLOOKUP($B3428,INDIRECT(nfl_game_result),MATCH(E$1,INDIRECT(nfl_game_result_header),0),FALSE)),"",VLOOKUP($B3428,INDIRECT(nfl_game_result),MATCH(E$1,INDIRECT(nfl_game_result_header),0),FALSE)),"error")</f>
        <v/>
      </c>
      <c r="F3428" s="23" t="str">
        <f ca="1">IFERROR(IF(ISBLANK(VLOOKUP($B3428,INDIRECT(nfl_game_result),MATCH(F$1,INDIRECT(nfl_game_result_header),0),FALSE)),"",VLOOKUP($B3428,INDIRECT(nfl_game_result),MATCH(F$1,INDIRECT(nfl_game_result_header),0),FALSE)),"error")</f>
        <v/>
      </c>
      <c r="G3428" s="23" t="str">
        <f ca="1">IFERROR(IF(ISBLANK(VLOOKUP($B3428,INDIRECT(nfl_game_result),MATCH(G$1,INDIRECT(nfl_game_result_header),0),FALSE)),"",VLOOKUP($B3428,INDIRECT(nfl_game_result),MATCH(G$1,INDIRECT(nfl_game_result_header),0),FALSE)),"error")</f>
        <v/>
      </c>
      <c r="H3428" s="23" t="str">
        <f ca="1">IFERROR(IF(ISBLANK(VLOOKUP($B3428,INDIRECT(nfl_game_result),MATCH(H$1,INDIRECT(nfl_game_result_header),0),FALSE)),"",VLOOKUP($B3428,INDIRECT(nfl_game_result),MATCH(H$1,INDIRECT(nfl_game_result_header),0),FALSE)),"error")</f>
        <v/>
      </c>
      <c r="I3428" s="23" t="str">
        <f ca="1">IFERROR(IF(ISBLANK(VLOOKUP($B3428,INDIRECT(nfl_game_result),MATCH(I$1,INDIRECT(nfl_game_result_header),0),FALSE)),"",VLOOKUP($B3428,INDIRECT(nfl_game_result),MATCH(I$1,INDIRECT(nfl_game_result_header),0),FALSE)),"error")</f>
        <v/>
      </c>
      <c r="J3428" s="23" t="str">
        <f ca="1">IFERROR(IF(ISBLANK(VLOOKUP($B3428,INDIRECT(nfl_game_result),MATCH(J$1,INDIRECT(nfl_game_result_header),0),FALSE)),"",VLOOKUP($B3428,INDIRECT(nfl_game_result),MATCH(J$1,INDIRECT(nfl_game_result_header),0),FALSE)),"error")</f>
        <v/>
      </c>
      <c r="K3428" s="23" t="str">
        <f ca="1">IFERROR(IF(ISBLANK(VLOOKUP($B3428,INDIRECT(nfl_game_result),MATCH(K$1,INDIRECT(nfl_game_result_header),0),FALSE)),"",VLOOKUP($B3428,INDIRECT(nfl_game_result),MATCH(K$1,INDIRECT(nfl_game_result_header),0),FALSE)),"error")</f>
        <v/>
      </c>
      <c r="L3428" s="23" t="str">
        <f ca="1">IFERROR(IF(ISBLANK(VLOOKUP($B3428,INDIRECT(nfl_game_result),MATCH(L$1,INDIRECT(nfl_game_result_header),0),FALSE)),"",VLOOKUP($B3428,INDIRECT(nfl_game_result),MATCH(L$1,INDIRECT(nfl_game_result_header),0),FALSE)),"error")</f>
        <v/>
      </c>
      <c r="M3428" s="23" t="s">
        <v>14</v>
      </c>
      <c r="V3428" s="23" t="s">
        <v>416</v>
      </c>
      <c r="W3428" s="23">
        <f ca="1">VALUE(LEFT(C3428, 4))</f>
        <v>2018</v>
      </c>
      <c r="X3428" s="23">
        <f ca="1">VALUE(MID(C3428,6,FIND("_",C3428,6)-6))</f>
        <v>6</v>
      </c>
      <c r="Y3428" s="23" t="str">
        <f ca="1">IF(NOT(OR(ISBLANK(D3428),ISBLANK(E3428),D3428="",E3428="")),D3428-E3428,"")</f>
        <v/>
      </c>
      <c r="Z3428" s="23" t="str">
        <f ca="1">IF(OR(NOT(ISNUMBER(D3428)),ISBLANK(D3428),D3428="",ISBLANK(N3428)),"",ABS(D3428-N3428))</f>
        <v/>
      </c>
      <c r="AA3428" s="23" t="str">
        <f ca="1">IF(OR(ISBLANK(J3428),ISBLANK(O3428),J3428="",O3428=""),"",IF(J3428=O3428,1,0))</f>
        <v/>
      </c>
      <c r="AB3428" s="23" t="str">
        <f ca="1">IF(OR(ISBLANK(K3428),ISBLANK(Q3428),K3428="",Q3428=""),"",IF(K3428=Q3428,1,0))</f>
        <v/>
      </c>
      <c r="AC3428" s="23" t="str">
        <f t="shared" ca="1" si="53"/>
        <v/>
      </c>
    </row>
    <row r="3429" spans="1:29" x14ac:dyDescent="0.25">
      <c r="A3429" s="23">
        <v>3591</v>
      </c>
      <c r="B3429">
        <v>1689</v>
      </c>
      <c r="C3429" s="23" t="str">
        <f ca="1">IFERROR(VLOOKUP($B3429,INDIRECT(nfl_game_result),MATCH(C$1,INDIRECT(nfl_game_result_header),0),FALSE),"error")</f>
        <v>2018_06_ARI@MIN</v>
      </c>
      <c r="D3429" s="23" t="str">
        <f ca="1">IFERROR(IF(ISBLANK(VLOOKUP($B3429,INDIRECT(nfl_game_result),MATCH(D$1,INDIRECT(nfl_game_result_header),0),FALSE)),"",VLOOKUP($B3429,INDIRECT(nfl_game_result),MATCH(D$1,INDIRECT(nfl_game_result_header),0),FALSE)),"error")</f>
        <v/>
      </c>
      <c r="E3429" s="23" t="str">
        <f ca="1">IFERROR(IF(ISBLANK(VLOOKUP($B3429,INDIRECT(nfl_game_result),MATCH(E$1,INDIRECT(nfl_game_result_header),0),FALSE)),"",VLOOKUP($B3429,INDIRECT(nfl_game_result),MATCH(E$1,INDIRECT(nfl_game_result_header),0),FALSE)),"error")</f>
        <v/>
      </c>
      <c r="F3429" s="23" t="str">
        <f ca="1">IFERROR(IF(ISBLANK(VLOOKUP($B3429,INDIRECT(nfl_game_result),MATCH(F$1,INDIRECT(nfl_game_result_header),0),FALSE)),"",VLOOKUP($B3429,INDIRECT(nfl_game_result),MATCH(F$1,INDIRECT(nfl_game_result_header),0),FALSE)),"error")</f>
        <v/>
      </c>
      <c r="G3429" s="23" t="str">
        <f ca="1">IFERROR(IF(ISBLANK(VLOOKUP($B3429,INDIRECT(nfl_game_result),MATCH(G$1,INDIRECT(nfl_game_result_header),0),FALSE)),"",VLOOKUP($B3429,INDIRECT(nfl_game_result),MATCH(G$1,INDIRECT(nfl_game_result_header),0),FALSE)),"error")</f>
        <v/>
      </c>
      <c r="H3429" s="23" t="str">
        <f ca="1">IFERROR(IF(ISBLANK(VLOOKUP($B3429,INDIRECT(nfl_game_result),MATCH(H$1,INDIRECT(nfl_game_result_header),0),FALSE)),"",VLOOKUP($B3429,INDIRECT(nfl_game_result),MATCH(H$1,INDIRECT(nfl_game_result_header),0),FALSE)),"error")</f>
        <v/>
      </c>
      <c r="I3429" s="23" t="str">
        <f ca="1">IFERROR(IF(ISBLANK(VLOOKUP($B3429,INDIRECT(nfl_game_result),MATCH(I$1,INDIRECT(nfl_game_result_header),0),FALSE)),"",VLOOKUP($B3429,INDIRECT(nfl_game_result),MATCH(I$1,INDIRECT(nfl_game_result_header),0),FALSE)),"error")</f>
        <v/>
      </c>
      <c r="J3429" s="23" t="str">
        <f ca="1">IFERROR(IF(ISBLANK(VLOOKUP($B3429,INDIRECT(nfl_game_result),MATCH(J$1,INDIRECT(nfl_game_result_header),0),FALSE)),"",VLOOKUP($B3429,INDIRECT(nfl_game_result),MATCH(J$1,INDIRECT(nfl_game_result_header),0),FALSE)),"error")</f>
        <v/>
      </c>
      <c r="K3429" s="23" t="str">
        <f ca="1">IFERROR(IF(ISBLANK(VLOOKUP($B3429,INDIRECT(nfl_game_result),MATCH(K$1,INDIRECT(nfl_game_result_header),0),FALSE)),"",VLOOKUP($B3429,INDIRECT(nfl_game_result),MATCH(K$1,INDIRECT(nfl_game_result_header),0),FALSE)),"error")</f>
        <v/>
      </c>
      <c r="L3429" s="23" t="str">
        <f ca="1">IFERROR(IF(ISBLANK(VLOOKUP($B3429,INDIRECT(nfl_game_result),MATCH(L$1,INDIRECT(nfl_game_result_header),0),FALSE)),"",VLOOKUP($B3429,INDIRECT(nfl_game_result),MATCH(L$1,INDIRECT(nfl_game_result_header),0),FALSE)),"error")</f>
        <v/>
      </c>
      <c r="M3429" s="23" t="s">
        <v>14</v>
      </c>
      <c r="V3429" s="23" t="s">
        <v>416</v>
      </c>
      <c r="W3429" s="23">
        <f ca="1">VALUE(LEFT(C3429, 4))</f>
        <v>2018</v>
      </c>
      <c r="X3429" s="23">
        <f ca="1">VALUE(MID(C3429,6,FIND("_",C3429,6)-6))</f>
        <v>6</v>
      </c>
      <c r="Y3429" s="23" t="str">
        <f ca="1">IF(NOT(OR(ISBLANK(D3429),ISBLANK(E3429),D3429="",E3429="")),D3429-E3429,"")</f>
        <v/>
      </c>
      <c r="Z3429" s="23" t="str">
        <f ca="1">IF(OR(NOT(ISNUMBER(D3429)),ISBLANK(D3429),D3429="",ISBLANK(N3429)),"",ABS(D3429-N3429))</f>
        <v/>
      </c>
      <c r="AA3429" s="23" t="str">
        <f ca="1">IF(OR(ISBLANK(J3429),ISBLANK(O3429),J3429="",O3429=""),"",IF(J3429=O3429,1,0))</f>
        <v/>
      </c>
      <c r="AB3429" s="23" t="str">
        <f ca="1">IF(OR(ISBLANK(K3429),ISBLANK(Q3429),K3429="",Q3429=""),"",IF(K3429=Q3429,1,0))</f>
        <v/>
      </c>
      <c r="AC3429" s="23" t="str">
        <f t="shared" ca="1" si="53"/>
        <v/>
      </c>
    </row>
    <row r="3430" spans="1:29" x14ac:dyDescent="0.25">
      <c r="A3430" s="23">
        <v>3592</v>
      </c>
      <c r="B3430">
        <v>1690</v>
      </c>
      <c r="C3430" s="23" t="str">
        <f ca="1">IFERROR(VLOOKUP($B3430,INDIRECT(nfl_game_result),MATCH(C$1,INDIRECT(nfl_game_result_header),0),FALSE),"error")</f>
        <v>2018_06_IND@NYJ</v>
      </c>
      <c r="D3430" s="23" t="str">
        <f ca="1">IFERROR(IF(ISBLANK(VLOOKUP($B3430,INDIRECT(nfl_game_result),MATCH(D$1,INDIRECT(nfl_game_result_header),0),FALSE)),"",VLOOKUP($B3430,INDIRECT(nfl_game_result),MATCH(D$1,INDIRECT(nfl_game_result_header),0),FALSE)),"error")</f>
        <v/>
      </c>
      <c r="E3430" s="23" t="str">
        <f ca="1">IFERROR(IF(ISBLANK(VLOOKUP($B3430,INDIRECT(nfl_game_result),MATCH(E$1,INDIRECT(nfl_game_result_header),0),FALSE)),"",VLOOKUP($B3430,INDIRECT(nfl_game_result),MATCH(E$1,INDIRECT(nfl_game_result_header),0),FALSE)),"error")</f>
        <v/>
      </c>
      <c r="F3430" s="23" t="str">
        <f ca="1">IFERROR(IF(ISBLANK(VLOOKUP($B3430,INDIRECT(nfl_game_result),MATCH(F$1,INDIRECT(nfl_game_result_header),0),FALSE)),"",VLOOKUP($B3430,INDIRECT(nfl_game_result),MATCH(F$1,INDIRECT(nfl_game_result_header),0),FALSE)),"error")</f>
        <v/>
      </c>
      <c r="G3430" s="23" t="str">
        <f ca="1">IFERROR(IF(ISBLANK(VLOOKUP($B3430,INDIRECT(nfl_game_result),MATCH(G$1,INDIRECT(nfl_game_result_header),0),FALSE)),"",VLOOKUP($B3430,INDIRECT(nfl_game_result),MATCH(G$1,INDIRECT(nfl_game_result_header),0),FALSE)),"error")</f>
        <v/>
      </c>
      <c r="H3430" s="23" t="str">
        <f ca="1">IFERROR(IF(ISBLANK(VLOOKUP($B3430,INDIRECT(nfl_game_result),MATCH(H$1,INDIRECT(nfl_game_result_header),0),FALSE)),"",VLOOKUP($B3430,INDIRECT(nfl_game_result),MATCH(H$1,INDIRECT(nfl_game_result_header),0),FALSE)),"error")</f>
        <v/>
      </c>
      <c r="I3430" s="23" t="str">
        <f ca="1">IFERROR(IF(ISBLANK(VLOOKUP($B3430,INDIRECT(nfl_game_result),MATCH(I$1,INDIRECT(nfl_game_result_header),0),FALSE)),"",VLOOKUP($B3430,INDIRECT(nfl_game_result),MATCH(I$1,INDIRECT(nfl_game_result_header),0),FALSE)),"error")</f>
        <v/>
      </c>
      <c r="J3430" s="23" t="str">
        <f ca="1">IFERROR(IF(ISBLANK(VLOOKUP($B3430,INDIRECT(nfl_game_result),MATCH(J$1,INDIRECT(nfl_game_result_header),0),FALSE)),"",VLOOKUP($B3430,INDIRECT(nfl_game_result),MATCH(J$1,INDIRECT(nfl_game_result_header),0),FALSE)),"error")</f>
        <v/>
      </c>
      <c r="K3430" s="23" t="str">
        <f ca="1">IFERROR(IF(ISBLANK(VLOOKUP($B3430,INDIRECT(nfl_game_result),MATCH(K$1,INDIRECT(nfl_game_result_header),0),FALSE)),"",VLOOKUP($B3430,INDIRECT(nfl_game_result),MATCH(K$1,INDIRECT(nfl_game_result_header),0),FALSE)),"error")</f>
        <v/>
      </c>
      <c r="L3430" s="23" t="str">
        <f ca="1">IFERROR(IF(ISBLANK(VLOOKUP($B3430,INDIRECT(nfl_game_result),MATCH(L$1,INDIRECT(nfl_game_result_header),0),FALSE)),"",VLOOKUP($B3430,INDIRECT(nfl_game_result),MATCH(L$1,INDIRECT(nfl_game_result_header),0),FALSE)),"error")</f>
        <v/>
      </c>
      <c r="M3430" s="23" t="s">
        <v>14</v>
      </c>
      <c r="V3430" s="23" t="s">
        <v>416</v>
      </c>
      <c r="W3430" s="23">
        <f ca="1">VALUE(LEFT(C3430, 4))</f>
        <v>2018</v>
      </c>
      <c r="X3430" s="23">
        <f ca="1">VALUE(MID(C3430,6,FIND("_",C3430,6)-6))</f>
        <v>6</v>
      </c>
      <c r="Y3430" s="23" t="str">
        <f ca="1">IF(NOT(OR(ISBLANK(D3430),ISBLANK(E3430),D3430="",E3430="")),D3430-E3430,"")</f>
        <v/>
      </c>
      <c r="Z3430" s="23" t="str">
        <f ca="1">IF(OR(NOT(ISNUMBER(D3430)),ISBLANK(D3430),D3430="",ISBLANK(N3430)),"",ABS(D3430-N3430))</f>
        <v/>
      </c>
      <c r="AA3430" s="23" t="str">
        <f ca="1">IF(OR(ISBLANK(J3430),ISBLANK(O3430),J3430="",O3430=""),"",IF(J3430=O3430,1,0))</f>
        <v/>
      </c>
      <c r="AB3430" s="23" t="str">
        <f ca="1">IF(OR(ISBLANK(K3430),ISBLANK(Q3430),K3430="",Q3430=""),"",IF(K3430=Q3430,1,0))</f>
        <v/>
      </c>
      <c r="AC3430" s="23" t="str">
        <f t="shared" ca="1" si="53"/>
        <v/>
      </c>
    </row>
    <row r="3431" spans="1:29" x14ac:dyDescent="0.25">
      <c r="A3431" s="23">
        <v>3593</v>
      </c>
      <c r="B3431">
        <v>1691</v>
      </c>
      <c r="C3431" s="23" t="str">
        <f ca="1">IFERROR(VLOOKUP($B3431,INDIRECT(nfl_game_result),MATCH(C$1,INDIRECT(nfl_game_result_header),0),FALSE),"error")</f>
        <v>2018_06_LAR@DEN</v>
      </c>
      <c r="D3431" s="23" t="str">
        <f ca="1">IFERROR(IF(ISBLANK(VLOOKUP($B3431,INDIRECT(nfl_game_result),MATCH(D$1,INDIRECT(nfl_game_result_header),0),FALSE)),"",VLOOKUP($B3431,INDIRECT(nfl_game_result),MATCH(D$1,INDIRECT(nfl_game_result_header),0),FALSE)),"error")</f>
        <v/>
      </c>
      <c r="E3431" s="23" t="str">
        <f ca="1">IFERROR(IF(ISBLANK(VLOOKUP($B3431,INDIRECT(nfl_game_result),MATCH(E$1,INDIRECT(nfl_game_result_header),0),FALSE)),"",VLOOKUP($B3431,INDIRECT(nfl_game_result),MATCH(E$1,INDIRECT(nfl_game_result_header),0),FALSE)),"error")</f>
        <v/>
      </c>
      <c r="F3431" s="23" t="str">
        <f ca="1">IFERROR(IF(ISBLANK(VLOOKUP($B3431,INDIRECT(nfl_game_result),MATCH(F$1,INDIRECT(nfl_game_result_header),0),FALSE)),"",VLOOKUP($B3431,INDIRECT(nfl_game_result),MATCH(F$1,INDIRECT(nfl_game_result_header),0),FALSE)),"error")</f>
        <v/>
      </c>
      <c r="G3431" s="23" t="str">
        <f ca="1">IFERROR(IF(ISBLANK(VLOOKUP($B3431,INDIRECT(nfl_game_result),MATCH(G$1,INDIRECT(nfl_game_result_header),0),FALSE)),"",VLOOKUP($B3431,INDIRECT(nfl_game_result),MATCH(G$1,INDIRECT(nfl_game_result_header),0),FALSE)),"error")</f>
        <v/>
      </c>
      <c r="H3431" s="23" t="str">
        <f ca="1">IFERROR(IF(ISBLANK(VLOOKUP($B3431,INDIRECT(nfl_game_result),MATCH(H$1,INDIRECT(nfl_game_result_header),0),FALSE)),"",VLOOKUP($B3431,INDIRECT(nfl_game_result),MATCH(H$1,INDIRECT(nfl_game_result_header),0),FALSE)),"error")</f>
        <v/>
      </c>
      <c r="I3431" s="23" t="str">
        <f ca="1">IFERROR(IF(ISBLANK(VLOOKUP($B3431,INDIRECT(nfl_game_result),MATCH(I$1,INDIRECT(nfl_game_result_header),0),FALSE)),"",VLOOKUP($B3431,INDIRECT(nfl_game_result),MATCH(I$1,INDIRECT(nfl_game_result_header),0),FALSE)),"error")</f>
        <v/>
      </c>
      <c r="J3431" s="23" t="str">
        <f ca="1">IFERROR(IF(ISBLANK(VLOOKUP($B3431,INDIRECT(nfl_game_result),MATCH(J$1,INDIRECT(nfl_game_result_header),0),FALSE)),"",VLOOKUP($B3431,INDIRECT(nfl_game_result),MATCH(J$1,INDIRECT(nfl_game_result_header),0),FALSE)),"error")</f>
        <v/>
      </c>
      <c r="K3431" s="23" t="str">
        <f ca="1">IFERROR(IF(ISBLANK(VLOOKUP($B3431,INDIRECT(nfl_game_result),MATCH(K$1,INDIRECT(nfl_game_result_header),0),FALSE)),"",VLOOKUP($B3431,INDIRECT(nfl_game_result),MATCH(K$1,INDIRECT(nfl_game_result_header),0),FALSE)),"error")</f>
        <v/>
      </c>
      <c r="L3431" s="23" t="str">
        <f ca="1">IFERROR(IF(ISBLANK(VLOOKUP($B3431,INDIRECT(nfl_game_result),MATCH(L$1,INDIRECT(nfl_game_result_header),0),FALSE)),"",VLOOKUP($B3431,INDIRECT(nfl_game_result),MATCH(L$1,INDIRECT(nfl_game_result_header),0),FALSE)),"error")</f>
        <v/>
      </c>
      <c r="M3431" s="23" t="s">
        <v>14</v>
      </c>
      <c r="V3431" s="23" t="s">
        <v>416</v>
      </c>
      <c r="W3431" s="23">
        <f ca="1">VALUE(LEFT(C3431, 4))</f>
        <v>2018</v>
      </c>
      <c r="X3431" s="23">
        <f ca="1">VALUE(MID(C3431,6,FIND("_",C3431,6)-6))</f>
        <v>6</v>
      </c>
      <c r="Y3431" s="23" t="str">
        <f ca="1">IF(NOT(OR(ISBLANK(D3431),ISBLANK(E3431),D3431="",E3431="")),D3431-E3431,"")</f>
        <v/>
      </c>
      <c r="Z3431" s="23" t="str">
        <f ca="1">IF(OR(NOT(ISNUMBER(D3431)),ISBLANK(D3431),D3431="",ISBLANK(N3431)),"",ABS(D3431-N3431))</f>
        <v/>
      </c>
      <c r="AA3431" s="23" t="str">
        <f ca="1">IF(OR(ISBLANK(J3431),ISBLANK(O3431),J3431="",O3431=""),"",IF(J3431=O3431,1,0))</f>
        <v/>
      </c>
      <c r="AB3431" s="23" t="str">
        <f ca="1">IF(OR(ISBLANK(K3431),ISBLANK(Q3431),K3431="",Q3431=""),"",IF(K3431=Q3431,1,0))</f>
        <v/>
      </c>
      <c r="AC3431" s="23" t="str">
        <f t="shared" ca="1" si="53"/>
        <v/>
      </c>
    </row>
    <row r="3432" spans="1:29" x14ac:dyDescent="0.25">
      <c r="A3432" s="23">
        <v>3594</v>
      </c>
      <c r="B3432">
        <v>1692</v>
      </c>
      <c r="C3432" s="23" t="str">
        <f ca="1">IFERROR(VLOOKUP($B3432,INDIRECT(nfl_game_result),MATCH(C$1,INDIRECT(nfl_game_result_header),0),FALSE),"error")</f>
        <v>2018_06_JAX@DAL</v>
      </c>
      <c r="D3432" s="23" t="str">
        <f ca="1">IFERROR(IF(ISBLANK(VLOOKUP($B3432,INDIRECT(nfl_game_result),MATCH(D$1,INDIRECT(nfl_game_result_header),0),FALSE)),"",VLOOKUP($B3432,INDIRECT(nfl_game_result),MATCH(D$1,INDIRECT(nfl_game_result_header),0),FALSE)),"error")</f>
        <v/>
      </c>
      <c r="E3432" s="23" t="str">
        <f ca="1">IFERROR(IF(ISBLANK(VLOOKUP($B3432,INDIRECT(nfl_game_result),MATCH(E$1,INDIRECT(nfl_game_result_header),0),FALSE)),"",VLOOKUP($B3432,INDIRECT(nfl_game_result),MATCH(E$1,INDIRECT(nfl_game_result_header),0),FALSE)),"error")</f>
        <v/>
      </c>
      <c r="F3432" s="23" t="str">
        <f ca="1">IFERROR(IF(ISBLANK(VLOOKUP($B3432,INDIRECT(nfl_game_result),MATCH(F$1,INDIRECT(nfl_game_result_header),0),FALSE)),"",VLOOKUP($B3432,INDIRECT(nfl_game_result),MATCH(F$1,INDIRECT(nfl_game_result_header),0),FALSE)),"error")</f>
        <v/>
      </c>
      <c r="G3432" s="23" t="str">
        <f ca="1">IFERROR(IF(ISBLANK(VLOOKUP($B3432,INDIRECT(nfl_game_result),MATCH(G$1,INDIRECT(nfl_game_result_header),0),FALSE)),"",VLOOKUP($B3432,INDIRECT(nfl_game_result),MATCH(G$1,INDIRECT(nfl_game_result_header),0),FALSE)),"error")</f>
        <v/>
      </c>
      <c r="H3432" s="23" t="str">
        <f ca="1">IFERROR(IF(ISBLANK(VLOOKUP($B3432,INDIRECT(nfl_game_result),MATCH(H$1,INDIRECT(nfl_game_result_header),0),FALSE)),"",VLOOKUP($B3432,INDIRECT(nfl_game_result),MATCH(H$1,INDIRECT(nfl_game_result_header),0),FALSE)),"error")</f>
        <v/>
      </c>
      <c r="I3432" s="23" t="str">
        <f ca="1">IFERROR(IF(ISBLANK(VLOOKUP($B3432,INDIRECT(nfl_game_result),MATCH(I$1,INDIRECT(nfl_game_result_header),0),FALSE)),"",VLOOKUP($B3432,INDIRECT(nfl_game_result),MATCH(I$1,INDIRECT(nfl_game_result_header),0),FALSE)),"error")</f>
        <v/>
      </c>
      <c r="J3432" s="23" t="str">
        <f ca="1">IFERROR(IF(ISBLANK(VLOOKUP($B3432,INDIRECT(nfl_game_result),MATCH(J$1,INDIRECT(nfl_game_result_header),0),FALSE)),"",VLOOKUP($B3432,INDIRECT(nfl_game_result),MATCH(J$1,INDIRECT(nfl_game_result_header),0),FALSE)),"error")</f>
        <v/>
      </c>
      <c r="K3432" s="23" t="str">
        <f ca="1">IFERROR(IF(ISBLANK(VLOOKUP($B3432,INDIRECT(nfl_game_result),MATCH(K$1,INDIRECT(nfl_game_result_header),0),FALSE)),"",VLOOKUP($B3432,INDIRECT(nfl_game_result),MATCH(K$1,INDIRECT(nfl_game_result_header),0),FALSE)),"error")</f>
        <v/>
      </c>
      <c r="L3432" s="23" t="str">
        <f ca="1">IFERROR(IF(ISBLANK(VLOOKUP($B3432,INDIRECT(nfl_game_result),MATCH(L$1,INDIRECT(nfl_game_result_header),0),FALSE)),"",VLOOKUP($B3432,INDIRECT(nfl_game_result),MATCH(L$1,INDIRECT(nfl_game_result_header),0),FALSE)),"error")</f>
        <v/>
      </c>
      <c r="M3432" s="23" t="s">
        <v>14</v>
      </c>
      <c r="V3432" s="23" t="s">
        <v>416</v>
      </c>
      <c r="W3432" s="23">
        <f ca="1">VALUE(LEFT(C3432, 4))</f>
        <v>2018</v>
      </c>
      <c r="X3432" s="23">
        <f ca="1">VALUE(MID(C3432,6,FIND("_",C3432,6)-6))</f>
        <v>6</v>
      </c>
      <c r="Y3432" s="23" t="str">
        <f ca="1">IF(NOT(OR(ISBLANK(D3432),ISBLANK(E3432),D3432="",E3432="")),D3432-E3432,"")</f>
        <v/>
      </c>
      <c r="Z3432" s="23" t="str">
        <f ca="1">IF(OR(NOT(ISNUMBER(D3432)),ISBLANK(D3432),D3432="",ISBLANK(N3432)),"",ABS(D3432-N3432))</f>
        <v/>
      </c>
      <c r="AA3432" s="23" t="str">
        <f ca="1">IF(OR(ISBLANK(J3432),ISBLANK(O3432),J3432="",O3432=""),"",IF(J3432=O3432,1,0))</f>
        <v/>
      </c>
      <c r="AB3432" s="23" t="str">
        <f ca="1">IF(OR(ISBLANK(K3432),ISBLANK(Q3432),K3432="",Q3432=""),"",IF(K3432=Q3432,1,0))</f>
        <v/>
      </c>
      <c r="AC3432" s="23" t="str">
        <f t="shared" ca="1" si="53"/>
        <v/>
      </c>
    </row>
    <row r="3433" spans="1:29" x14ac:dyDescent="0.25">
      <c r="A3433" s="23">
        <v>3595</v>
      </c>
      <c r="B3433">
        <v>1693</v>
      </c>
      <c r="C3433" s="23" t="str">
        <f ca="1">IFERROR(VLOOKUP($B3433,INDIRECT(nfl_game_result),MATCH(C$1,INDIRECT(nfl_game_result_header),0),FALSE),"error")</f>
        <v>2018_06_BAL@TEN</v>
      </c>
      <c r="D3433" s="23" t="str">
        <f ca="1">IFERROR(IF(ISBLANK(VLOOKUP($B3433,INDIRECT(nfl_game_result),MATCH(D$1,INDIRECT(nfl_game_result_header),0),FALSE)),"",VLOOKUP($B3433,INDIRECT(nfl_game_result),MATCH(D$1,INDIRECT(nfl_game_result_header),0),FALSE)),"error")</f>
        <v/>
      </c>
      <c r="E3433" s="23" t="str">
        <f ca="1">IFERROR(IF(ISBLANK(VLOOKUP($B3433,INDIRECT(nfl_game_result),MATCH(E$1,INDIRECT(nfl_game_result_header),0),FALSE)),"",VLOOKUP($B3433,INDIRECT(nfl_game_result),MATCH(E$1,INDIRECT(nfl_game_result_header),0),FALSE)),"error")</f>
        <v/>
      </c>
      <c r="F3433" s="23" t="str">
        <f ca="1">IFERROR(IF(ISBLANK(VLOOKUP($B3433,INDIRECT(nfl_game_result),MATCH(F$1,INDIRECT(nfl_game_result_header),0),FALSE)),"",VLOOKUP($B3433,INDIRECT(nfl_game_result),MATCH(F$1,INDIRECT(nfl_game_result_header),0),FALSE)),"error")</f>
        <v/>
      </c>
      <c r="G3433" s="23" t="str">
        <f ca="1">IFERROR(IF(ISBLANK(VLOOKUP($B3433,INDIRECT(nfl_game_result),MATCH(G$1,INDIRECT(nfl_game_result_header),0),FALSE)),"",VLOOKUP($B3433,INDIRECT(nfl_game_result),MATCH(G$1,INDIRECT(nfl_game_result_header),0),FALSE)),"error")</f>
        <v/>
      </c>
      <c r="H3433" s="23" t="str">
        <f ca="1">IFERROR(IF(ISBLANK(VLOOKUP($B3433,INDIRECT(nfl_game_result),MATCH(H$1,INDIRECT(nfl_game_result_header),0),FALSE)),"",VLOOKUP($B3433,INDIRECT(nfl_game_result),MATCH(H$1,INDIRECT(nfl_game_result_header),0),FALSE)),"error")</f>
        <v/>
      </c>
      <c r="I3433" s="23" t="str">
        <f ca="1">IFERROR(IF(ISBLANK(VLOOKUP($B3433,INDIRECT(nfl_game_result),MATCH(I$1,INDIRECT(nfl_game_result_header),0),FALSE)),"",VLOOKUP($B3433,INDIRECT(nfl_game_result),MATCH(I$1,INDIRECT(nfl_game_result_header),0),FALSE)),"error")</f>
        <v/>
      </c>
      <c r="J3433" s="23" t="str">
        <f ca="1">IFERROR(IF(ISBLANK(VLOOKUP($B3433,INDIRECT(nfl_game_result),MATCH(J$1,INDIRECT(nfl_game_result_header),0),FALSE)),"",VLOOKUP($B3433,INDIRECT(nfl_game_result),MATCH(J$1,INDIRECT(nfl_game_result_header),0),FALSE)),"error")</f>
        <v/>
      </c>
      <c r="K3433" s="23" t="str">
        <f ca="1">IFERROR(IF(ISBLANK(VLOOKUP($B3433,INDIRECT(nfl_game_result),MATCH(K$1,INDIRECT(nfl_game_result_header),0),FALSE)),"",VLOOKUP($B3433,INDIRECT(nfl_game_result),MATCH(K$1,INDIRECT(nfl_game_result_header),0),FALSE)),"error")</f>
        <v/>
      </c>
      <c r="L3433" s="23" t="str">
        <f ca="1">IFERROR(IF(ISBLANK(VLOOKUP($B3433,INDIRECT(nfl_game_result),MATCH(L$1,INDIRECT(nfl_game_result_header),0),FALSE)),"",VLOOKUP($B3433,INDIRECT(nfl_game_result),MATCH(L$1,INDIRECT(nfl_game_result_header),0),FALSE)),"error")</f>
        <v/>
      </c>
      <c r="M3433" s="23" t="s">
        <v>14</v>
      </c>
      <c r="V3433" s="23" t="s">
        <v>416</v>
      </c>
      <c r="W3433" s="23">
        <f ca="1">VALUE(LEFT(C3433, 4))</f>
        <v>2018</v>
      </c>
      <c r="X3433" s="23">
        <f ca="1">VALUE(MID(C3433,6,FIND("_",C3433,6)-6))</f>
        <v>6</v>
      </c>
      <c r="Y3433" s="23" t="str">
        <f ca="1">IF(NOT(OR(ISBLANK(D3433),ISBLANK(E3433),D3433="",E3433="")),D3433-E3433,"")</f>
        <v/>
      </c>
      <c r="Z3433" s="23" t="str">
        <f ca="1">IF(OR(NOT(ISNUMBER(D3433)),ISBLANK(D3433),D3433="",ISBLANK(N3433)),"",ABS(D3433-N3433))</f>
        <v/>
      </c>
      <c r="AA3433" s="23" t="str">
        <f ca="1">IF(OR(ISBLANK(J3433),ISBLANK(O3433),J3433="",O3433=""),"",IF(J3433=O3433,1,0))</f>
        <v/>
      </c>
      <c r="AB3433" s="23" t="str">
        <f ca="1">IF(OR(ISBLANK(K3433),ISBLANK(Q3433),K3433="",Q3433=""),"",IF(K3433=Q3433,1,0))</f>
        <v/>
      </c>
      <c r="AC3433" s="23" t="str">
        <f t="shared" ca="1" si="53"/>
        <v/>
      </c>
    </row>
    <row r="3434" spans="1:29" x14ac:dyDescent="0.25">
      <c r="A3434" s="23">
        <v>3596</v>
      </c>
      <c r="B3434">
        <v>1694</v>
      </c>
      <c r="C3434" s="23" t="str">
        <f ca="1">IFERROR(VLOOKUP($B3434,INDIRECT(nfl_game_result),MATCH(C$1,INDIRECT(nfl_game_result_header),0),FALSE),"error")</f>
        <v>2018_06_KCY@NWE</v>
      </c>
      <c r="D3434" s="23" t="str">
        <f ca="1">IFERROR(IF(ISBLANK(VLOOKUP($B3434,INDIRECT(nfl_game_result),MATCH(D$1,INDIRECT(nfl_game_result_header),0),FALSE)),"",VLOOKUP($B3434,INDIRECT(nfl_game_result),MATCH(D$1,INDIRECT(nfl_game_result_header),0),FALSE)),"error")</f>
        <v/>
      </c>
      <c r="E3434" s="23" t="str">
        <f ca="1">IFERROR(IF(ISBLANK(VLOOKUP($B3434,INDIRECT(nfl_game_result),MATCH(E$1,INDIRECT(nfl_game_result_header),0),FALSE)),"",VLOOKUP($B3434,INDIRECT(nfl_game_result),MATCH(E$1,INDIRECT(nfl_game_result_header),0),FALSE)),"error")</f>
        <v/>
      </c>
      <c r="F3434" s="23" t="str">
        <f ca="1">IFERROR(IF(ISBLANK(VLOOKUP($B3434,INDIRECT(nfl_game_result),MATCH(F$1,INDIRECT(nfl_game_result_header),0),FALSE)),"",VLOOKUP($B3434,INDIRECT(nfl_game_result),MATCH(F$1,INDIRECT(nfl_game_result_header),0),FALSE)),"error")</f>
        <v/>
      </c>
      <c r="G3434" s="23" t="str">
        <f ca="1">IFERROR(IF(ISBLANK(VLOOKUP($B3434,INDIRECT(nfl_game_result),MATCH(G$1,INDIRECT(nfl_game_result_header),0),FALSE)),"",VLOOKUP($B3434,INDIRECT(nfl_game_result),MATCH(G$1,INDIRECT(nfl_game_result_header),0),FALSE)),"error")</f>
        <v/>
      </c>
      <c r="H3434" s="23" t="str">
        <f ca="1">IFERROR(IF(ISBLANK(VLOOKUP($B3434,INDIRECT(nfl_game_result),MATCH(H$1,INDIRECT(nfl_game_result_header),0),FALSE)),"",VLOOKUP($B3434,INDIRECT(nfl_game_result),MATCH(H$1,INDIRECT(nfl_game_result_header),0),FALSE)),"error")</f>
        <v/>
      </c>
      <c r="I3434" s="23" t="str">
        <f ca="1">IFERROR(IF(ISBLANK(VLOOKUP($B3434,INDIRECT(nfl_game_result),MATCH(I$1,INDIRECT(nfl_game_result_header),0),FALSE)),"",VLOOKUP($B3434,INDIRECT(nfl_game_result),MATCH(I$1,INDIRECT(nfl_game_result_header),0),FALSE)),"error")</f>
        <v/>
      </c>
      <c r="J3434" s="23" t="str">
        <f ca="1">IFERROR(IF(ISBLANK(VLOOKUP($B3434,INDIRECT(nfl_game_result),MATCH(J$1,INDIRECT(nfl_game_result_header),0),FALSE)),"",VLOOKUP($B3434,INDIRECT(nfl_game_result),MATCH(J$1,INDIRECT(nfl_game_result_header),0),FALSE)),"error")</f>
        <v/>
      </c>
      <c r="K3434" s="23" t="str">
        <f ca="1">IFERROR(IF(ISBLANK(VLOOKUP($B3434,INDIRECT(nfl_game_result),MATCH(K$1,INDIRECT(nfl_game_result_header),0),FALSE)),"",VLOOKUP($B3434,INDIRECT(nfl_game_result),MATCH(K$1,INDIRECT(nfl_game_result_header),0),FALSE)),"error")</f>
        <v/>
      </c>
      <c r="L3434" s="23" t="str">
        <f ca="1">IFERROR(IF(ISBLANK(VLOOKUP($B3434,INDIRECT(nfl_game_result),MATCH(L$1,INDIRECT(nfl_game_result_header),0),FALSE)),"",VLOOKUP($B3434,INDIRECT(nfl_game_result),MATCH(L$1,INDIRECT(nfl_game_result_header),0),FALSE)),"error")</f>
        <v/>
      </c>
      <c r="M3434" s="23" t="s">
        <v>14</v>
      </c>
      <c r="V3434" s="23" t="s">
        <v>416</v>
      </c>
      <c r="W3434" s="23">
        <f ca="1">VALUE(LEFT(C3434, 4))</f>
        <v>2018</v>
      </c>
      <c r="X3434" s="23">
        <f ca="1">VALUE(MID(C3434,6,FIND("_",C3434,6)-6))</f>
        <v>6</v>
      </c>
      <c r="Y3434" s="23" t="str">
        <f ca="1">IF(NOT(OR(ISBLANK(D3434),ISBLANK(E3434),D3434="",E3434="")),D3434-E3434,"")</f>
        <v/>
      </c>
      <c r="Z3434" s="23" t="str">
        <f ca="1">IF(OR(NOT(ISNUMBER(D3434)),ISBLANK(D3434),D3434="",ISBLANK(N3434)),"",ABS(D3434-N3434))</f>
        <v/>
      </c>
      <c r="AA3434" s="23" t="str">
        <f ca="1">IF(OR(ISBLANK(J3434),ISBLANK(O3434),J3434="",O3434=""),"",IF(J3434=O3434,1,0))</f>
        <v/>
      </c>
      <c r="AB3434" s="23" t="str">
        <f ca="1">IF(OR(ISBLANK(K3434),ISBLANK(Q3434),K3434="",Q3434=""),"",IF(K3434=Q3434,1,0))</f>
        <v/>
      </c>
      <c r="AC3434" s="23" t="str">
        <f t="shared" ca="1" si="53"/>
        <v/>
      </c>
    </row>
    <row r="3435" spans="1:29" x14ac:dyDescent="0.25">
      <c r="A3435" s="23">
        <v>3597</v>
      </c>
      <c r="B3435">
        <v>1695</v>
      </c>
      <c r="C3435" s="23" t="str">
        <f ca="1">IFERROR(VLOOKUP($B3435,INDIRECT(nfl_game_result),MATCH(C$1,INDIRECT(nfl_game_result_header),0),FALSE),"error")</f>
        <v>2018_06_SFO@GBY</v>
      </c>
      <c r="D3435" s="23" t="str">
        <f ca="1">IFERROR(IF(ISBLANK(VLOOKUP($B3435,INDIRECT(nfl_game_result),MATCH(D$1,INDIRECT(nfl_game_result_header),0),FALSE)),"",VLOOKUP($B3435,INDIRECT(nfl_game_result),MATCH(D$1,INDIRECT(nfl_game_result_header),0),FALSE)),"error")</f>
        <v/>
      </c>
      <c r="E3435" s="23" t="str">
        <f ca="1">IFERROR(IF(ISBLANK(VLOOKUP($B3435,INDIRECT(nfl_game_result),MATCH(E$1,INDIRECT(nfl_game_result_header),0),FALSE)),"",VLOOKUP($B3435,INDIRECT(nfl_game_result),MATCH(E$1,INDIRECT(nfl_game_result_header),0),FALSE)),"error")</f>
        <v/>
      </c>
      <c r="F3435" s="23" t="str">
        <f ca="1">IFERROR(IF(ISBLANK(VLOOKUP($B3435,INDIRECT(nfl_game_result),MATCH(F$1,INDIRECT(nfl_game_result_header),0),FALSE)),"",VLOOKUP($B3435,INDIRECT(nfl_game_result),MATCH(F$1,INDIRECT(nfl_game_result_header),0),FALSE)),"error")</f>
        <v/>
      </c>
      <c r="G3435" s="23" t="str">
        <f ca="1">IFERROR(IF(ISBLANK(VLOOKUP($B3435,INDIRECT(nfl_game_result),MATCH(G$1,INDIRECT(nfl_game_result_header),0),FALSE)),"",VLOOKUP($B3435,INDIRECT(nfl_game_result),MATCH(G$1,INDIRECT(nfl_game_result_header),0),FALSE)),"error")</f>
        <v/>
      </c>
      <c r="H3435" s="23" t="str">
        <f ca="1">IFERROR(IF(ISBLANK(VLOOKUP($B3435,INDIRECT(nfl_game_result),MATCH(H$1,INDIRECT(nfl_game_result_header),0),FALSE)),"",VLOOKUP($B3435,INDIRECT(nfl_game_result),MATCH(H$1,INDIRECT(nfl_game_result_header),0),FALSE)),"error")</f>
        <v/>
      </c>
      <c r="I3435" s="23" t="str">
        <f ca="1">IFERROR(IF(ISBLANK(VLOOKUP($B3435,INDIRECT(nfl_game_result),MATCH(I$1,INDIRECT(nfl_game_result_header),0),FALSE)),"",VLOOKUP($B3435,INDIRECT(nfl_game_result),MATCH(I$1,INDIRECT(nfl_game_result_header),0),FALSE)),"error")</f>
        <v/>
      </c>
      <c r="J3435" s="23" t="str">
        <f ca="1">IFERROR(IF(ISBLANK(VLOOKUP($B3435,INDIRECT(nfl_game_result),MATCH(J$1,INDIRECT(nfl_game_result_header),0),FALSE)),"",VLOOKUP($B3435,INDIRECT(nfl_game_result),MATCH(J$1,INDIRECT(nfl_game_result_header),0),FALSE)),"error")</f>
        <v/>
      </c>
      <c r="K3435" s="23" t="str">
        <f ca="1">IFERROR(IF(ISBLANK(VLOOKUP($B3435,INDIRECT(nfl_game_result),MATCH(K$1,INDIRECT(nfl_game_result_header),0),FALSE)),"",VLOOKUP($B3435,INDIRECT(nfl_game_result),MATCH(K$1,INDIRECT(nfl_game_result_header),0),FALSE)),"error")</f>
        <v/>
      </c>
      <c r="L3435" s="23" t="str">
        <f ca="1">IFERROR(IF(ISBLANK(VLOOKUP($B3435,INDIRECT(nfl_game_result),MATCH(L$1,INDIRECT(nfl_game_result_header),0),FALSE)),"",VLOOKUP($B3435,INDIRECT(nfl_game_result),MATCH(L$1,INDIRECT(nfl_game_result_header),0),FALSE)),"error")</f>
        <v/>
      </c>
      <c r="M3435" s="23" t="s">
        <v>14</v>
      </c>
      <c r="V3435" s="23" t="s">
        <v>416</v>
      </c>
      <c r="W3435" s="23">
        <f ca="1">VALUE(LEFT(C3435, 4))</f>
        <v>2018</v>
      </c>
      <c r="X3435" s="23">
        <f ca="1">VALUE(MID(C3435,6,FIND("_",C3435,6)-6))</f>
        <v>6</v>
      </c>
      <c r="Y3435" s="23" t="str">
        <f ca="1">IF(NOT(OR(ISBLANK(D3435),ISBLANK(E3435),D3435="",E3435="")),D3435-E3435,"")</f>
        <v/>
      </c>
      <c r="Z3435" s="23" t="str">
        <f ca="1">IF(OR(NOT(ISNUMBER(D3435)),ISBLANK(D3435),D3435="",ISBLANK(N3435)),"",ABS(D3435-N3435))</f>
        <v/>
      </c>
      <c r="AA3435" s="23" t="str">
        <f ca="1">IF(OR(ISBLANK(J3435),ISBLANK(O3435),J3435="",O3435=""),"",IF(J3435=O3435,1,0))</f>
        <v/>
      </c>
      <c r="AB3435" s="23" t="str">
        <f ca="1">IF(OR(ISBLANK(K3435),ISBLANK(Q3435),K3435="",Q3435=""),"",IF(K3435=Q3435,1,0))</f>
        <v/>
      </c>
      <c r="AC3435" s="23" t="str">
        <f t="shared" ca="1" si="53"/>
        <v/>
      </c>
    </row>
    <row r="3436" spans="1:29" x14ac:dyDescent="0.25">
      <c r="A3436" s="23">
        <v>3342</v>
      </c>
      <c r="B3436">
        <v>1696</v>
      </c>
      <c r="C3436" s="23" t="str">
        <f ca="1">IFERROR(VLOOKUP($B3436,INDIRECT(nfl_game_result),MATCH(C$1,INDIRECT(nfl_game_result_header),0),FALSE),"error")</f>
        <v>2018_07_DEN@ARI</v>
      </c>
      <c r="D3436" s="23" t="str">
        <f ca="1">IFERROR(IF(ISBLANK(VLOOKUP($B3436,INDIRECT(nfl_game_result),MATCH(D$1,INDIRECT(nfl_game_result_header),0),FALSE)),"",VLOOKUP($B3436,INDIRECT(nfl_game_result),MATCH(D$1,INDIRECT(nfl_game_result_header),0),FALSE)),"error")</f>
        <v/>
      </c>
      <c r="E3436" s="23" t="str">
        <f ca="1">IFERROR(IF(ISBLANK(VLOOKUP($B3436,INDIRECT(nfl_game_result),MATCH(E$1,INDIRECT(nfl_game_result_header),0),FALSE)),"",VLOOKUP($B3436,INDIRECT(nfl_game_result),MATCH(E$1,INDIRECT(nfl_game_result_header),0),FALSE)),"error")</f>
        <v/>
      </c>
      <c r="F3436" s="23" t="str">
        <f ca="1">IFERROR(IF(ISBLANK(VLOOKUP($B3436,INDIRECT(nfl_game_result),MATCH(F$1,INDIRECT(nfl_game_result_header),0),FALSE)),"",VLOOKUP($B3436,INDIRECT(nfl_game_result),MATCH(F$1,INDIRECT(nfl_game_result_header),0),FALSE)),"error")</f>
        <v/>
      </c>
      <c r="G3436" s="23" t="str">
        <f ca="1">IFERROR(IF(ISBLANK(VLOOKUP($B3436,INDIRECT(nfl_game_result),MATCH(G$1,INDIRECT(nfl_game_result_header),0),FALSE)),"",VLOOKUP($B3436,INDIRECT(nfl_game_result),MATCH(G$1,INDIRECT(nfl_game_result_header),0),FALSE)),"error")</f>
        <v/>
      </c>
      <c r="H3436" s="23" t="str">
        <f ca="1">IFERROR(IF(ISBLANK(VLOOKUP($B3436,INDIRECT(nfl_game_result),MATCH(H$1,INDIRECT(nfl_game_result_header),0),FALSE)),"",VLOOKUP($B3436,INDIRECT(nfl_game_result),MATCH(H$1,INDIRECT(nfl_game_result_header),0),FALSE)),"error")</f>
        <v/>
      </c>
      <c r="I3436" s="23" t="str">
        <f ca="1">IFERROR(IF(ISBLANK(VLOOKUP($B3436,INDIRECT(nfl_game_result),MATCH(I$1,INDIRECT(nfl_game_result_header),0),FALSE)),"",VLOOKUP($B3436,INDIRECT(nfl_game_result),MATCH(I$1,INDIRECT(nfl_game_result_header),0),FALSE)),"error")</f>
        <v/>
      </c>
      <c r="J3436" s="23" t="str">
        <f ca="1">IFERROR(IF(ISBLANK(VLOOKUP($B3436,INDIRECT(nfl_game_result),MATCH(J$1,INDIRECT(nfl_game_result_header),0),FALSE)),"",VLOOKUP($B3436,INDIRECT(nfl_game_result),MATCH(J$1,INDIRECT(nfl_game_result_header),0),FALSE)),"error")</f>
        <v/>
      </c>
      <c r="K3436" s="23" t="str">
        <f ca="1">IFERROR(IF(ISBLANK(VLOOKUP($B3436,INDIRECT(nfl_game_result),MATCH(K$1,INDIRECT(nfl_game_result_header),0),FALSE)),"",VLOOKUP($B3436,INDIRECT(nfl_game_result),MATCH(K$1,INDIRECT(nfl_game_result_header),0),FALSE)),"error")</f>
        <v/>
      </c>
      <c r="L3436" s="23" t="str">
        <f ca="1">IFERROR(IF(ISBLANK(VLOOKUP($B3436,INDIRECT(nfl_game_result),MATCH(L$1,INDIRECT(nfl_game_result_header),0),FALSE)),"",VLOOKUP($B3436,INDIRECT(nfl_game_result),MATCH(L$1,INDIRECT(nfl_game_result_header),0),FALSE)),"error")</f>
        <v/>
      </c>
      <c r="M3436" s="23" t="s">
        <v>16</v>
      </c>
      <c r="V3436" s="23" t="s">
        <v>416</v>
      </c>
      <c r="W3436" s="23">
        <f ca="1">VALUE(LEFT(C3436, 4))</f>
        <v>2018</v>
      </c>
      <c r="X3436" s="23">
        <f ca="1">VALUE(MID(C3436,6,FIND("_",C3436,6)-6))</f>
        <v>7</v>
      </c>
      <c r="Y3436" s="23" t="str">
        <f ca="1">IF(NOT(OR(ISBLANK(D3436),ISBLANK(E3436),D3436="",E3436="")),D3436-E3436,"")</f>
        <v/>
      </c>
      <c r="Z3436" s="23" t="str">
        <f ca="1">IF(OR(NOT(ISNUMBER(D3436)),ISBLANK(D3436),D3436="",ISBLANK(N3436)),"",ABS(D3436-N3436))</f>
        <v/>
      </c>
      <c r="AA3436" s="23" t="str">
        <f ca="1">IF(OR(ISBLANK(J3436),ISBLANK(O3436),J3436="",O3436=""),"",IF(J3436=O3436,1,0))</f>
        <v/>
      </c>
      <c r="AB3436" s="23" t="str">
        <f ca="1">IF(OR(ISBLANK(K3436),ISBLANK(Q3436),K3436="",Q3436=""),"",IF(K3436=Q3436,1,0))</f>
        <v/>
      </c>
      <c r="AC3436" s="23" t="str">
        <f t="shared" ca="1" si="53"/>
        <v/>
      </c>
    </row>
    <row r="3437" spans="1:29" x14ac:dyDescent="0.25">
      <c r="A3437" s="23">
        <v>3343</v>
      </c>
      <c r="B3437">
        <v>1697</v>
      </c>
      <c r="C3437" s="23" t="str">
        <f ca="1">IFERROR(VLOOKUP($B3437,INDIRECT(nfl_game_result),MATCH(C$1,INDIRECT(nfl_game_result_header),0),FALSE),"error")</f>
        <v>2018_07_TEN@LAC</v>
      </c>
      <c r="D3437" s="23" t="str">
        <f ca="1">IFERROR(IF(ISBLANK(VLOOKUP($B3437,INDIRECT(nfl_game_result),MATCH(D$1,INDIRECT(nfl_game_result_header),0),FALSE)),"",VLOOKUP($B3437,INDIRECT(nfl_game_result),MATCH(D$1,INDIRECT(nfl_game_result_header),0),FALSE)),"error")</f>
        <v/>
      </c>
      <c r="E3437" s="23" t="str">
        <f ca="1">IFERROR(IF(ISBLANK(VLOOKUP($B3437,INDIRECT(nfl_game_result),MATCH(E$1,INDIRECT(nfl_game_result_header),0),FALSE)),"",VLOOKUP($B3437,INDIRECT(nfl_game_result),MATCH(E$1,INDIRECT(nfl_game_result_header),0),FALSE)),"error")</f>
        <v/>
      </c>
      <c r="F3437" s="23" t="str">
        <f ca="1">IFERROR(IF(ISBLANK(VLOOKUP($B3437,INDIRECT(nfl_game_result),MATCH(F$1,INDIRECT(nfl_game_result_header),0),FALSE)),"",VLOOKUP($B3437,INDIRECT(nfl_game_result),MATCH(F$1,INDIRECT(nfl_game_result_header),0),FALSE)),"error")</f>
        <v/>
      </c>
      <c r="G3437" s="23" t="str">
        <f ca="1">IFERROR(IF(ISBLANK(VLOOKUP($B3437,INDIRECT(nfl_game_result),MATCH(G$1,INDIRECT(nfl_game_result_header),0),FALSE)),"",VLOOKUP($B3437,INDIRECT(nfl_game_result),MATCH(G$1,INDIRECT(nfl_game_result_header),0),FALSE)),"error")</f>
        <v/>
      </c>
      <c r="H3437" s="23" t="str">
        <f ca="1">IFERROR(IF(ISBLANK(VLOOKUP($B3437,INDIRECT(nfl_game_result),MATCH(H$1,INDIRECT(nfl_game_result_header),0),FALSE)),"",VLOOKUP($B3437,INDIRECT(nfl_game_result),MATCH(H$1,INDIRECT(nfl_game_result_header),0),FALSE)),"error")</f>
        <v/>
      </c>
      <c r="I3437" s="23" t="str">
        <f ca="1">IFERROR(IF(ISBLANK(VLOOKUP($B3437,INDIRECT(nfl_game_result),MATCH(I$1,INDIRECT(nfl_game_result_header),0),FALSE)),"",VLOOKUP($B3437,INDIRECT(nfl_game_result),MATCH(I$1,INDIRECT(nfl_game_result_header),0),FALSE)),"error")</f>
        <v/>
      </c>
      <c r="J3437" s="23" t="str">
        <f ca="1">IFERROR(IF(ISBLANK(VLOOKUP($B3437,INDIRECT(nfl_game_result),MATCH(J$1,INDIRECT(nfl_game_result_header),0),FALSE)),"",VLOOKUP($B3437,INDIRECT(nfl_game_result),MATCH(J$1,INDIRECT(nfl_game_result_header),0),FALSE)),"error")</f>
        <v/>
      </c>
      <c r="K3437" s="23" t="str">
        <f ca="1">IFERROR(IF(ISBLANK(VLOOKUP($B3437,INDIRECT(nfl_game_result),MATCH(K$1,INDIRECT(nfl_game_result_header),0),FALSE)),"",VLOOKUP($B3437,INDIRECT(nfl_game_result),MATCH(K$1,INDIRECT(nfl_game_result_header),0),FALSE)),"error")</f>
        <v/>
      </c>
      <c r="L3437" s="23" t="str">
        <f ca="1">IFERROR(IF(ISBLANK(VLOOKUP($B3437,INDIRECT(nfl_game_result),MATCH(L$1,INDIRECT(nfl_game_result_header),0),FALSE)),"",VLOOKUP($B3437,INDIRECT(nfl_game_result),MATCH(L$1,INDIRECT(nfl_game_result_header),0),FALSE)),"error")</f>
        <v/>
      </c>
      <c r="M3437" s="23" t="s">
        <v>16</v>
      </c>
      <c r="V3437" s="23" t="s">
        <v>416</v>
      </c>
      <c r="W3437" s="23">
        <f ca="1">VALUE(LEFT(C3437, 4))</f>
        <v>2018</v>
      </c>
      <c r="X3437" s="23">
        <f ca="1">VALUE(MID(C3437,6,FIND("_",C3437,6)-6))</f>
        <v>7</v>
      </c>
      <c r="Y3437" s="23" t="str">
        <f ca="1">IF(NOT(OR(ISBLANK(D3437),ISBLANK(E3437),D3437="",E3437="")),D3437-E3437,"")</f>
        <v/>
      </c>
      <c r="Z3437" s="23" t="str">
        <f ca="1">IF(OR(NOT(ISNUMBER(D3437)),ISBLANK(D3437),D3437="",ISBLANK(N3437)),"",ABS(D3437-N3437))</f>
        <v/>
      </c>
      <c r="AA3437" s="23" t="str">
        <f ca="1">IF(OR(ISBLANK(J3437),ISBLANK(O3437),J3437="",O3437=""),"",IF(J3437=O3437,1,0))</f>
        <v/>
      </c>
      <c r="AB3437" s="23" t="str">
        <f ca="1">IF(OR(ISBLANK(K3437),ISBLANK(Q3437),K3437="",Q3437=""),"",IF(K3437=Q3437,1,0))</f>
        <v/>
      </c>
      <c r="AC3437" s="23" t="str">
        <f t="shared" ca="1" si="53"/>
        <v/>
      </c>
    </row>
    <row r="3438" spans="1:29" x14ac:dyDescent="0.25">
      <c r="A3438" s="23">
        <v>3344</v>
      </c>
      <c r="B3438">
        <v>1698</v>
      </c>
      <c r="C3438" s="23" t="str">
        <f ca="1">IFERROR(VLOOKUP($B3438,INDIRECT(nfl_game_result),MATCH(C$1,INDIRECT(nfl_game_result_header),0),FALSE),"error")</f>
        <v>2018_07_HOU@JAX</v>
      </c>
      <c r="D3438" s="23" t="str">
        <f ca="1">IFERROR(IF(ISBLANK(VLOOKUP($B3438,INDIRECT(nfl_game_result),MATCH(D$1,INDIRECT(nfl_game_result_header),0),FALSE)),"",VLOOKUP($B3438,INDIRECT(nfl_game_result),MATCH(D$1,INDIRECT(nfl_game_result_header),0),FALSE)),"error")</f>
        <v/>
      </c>
      <c r="E3438" s="23" t="str">
        <f ca="1">IFERROR(IF(ISBLANK(VLOOKUP($B3438,INDIRECT(nfl_game_result),MATCH(E$1,INDIRECT(nfl_game_result_header),0),FALSE)),"",VLOOKUP($B3438,INDIRECT(nfl_game_result),MATCH(E$1,INDIRECT(nfl_game_result_header),0),FALSE)),"error")</f>
        <v/>
      </c>
      <c r="F3438" s="23" t="str">
        <f ca="1">IFERROR(IF(ISBLANK(VLOOKUP($B3438,INDIRECT(nfl_game_result),MATCH(F$1,INDIRECT(nfl_game_result_header),0),FALSE)),"",VLOOKUP($B3438,INDIRECT(nfl_game_result),MATCH(F$1,INDIRECT(nfl_game_result_header),0),FALSE)),"error")</f>
        <v/>
      </c>
      <c r="G3438" s="23" t="str">
        <f ca="1">IFERROR(IF(ISBLANK(VLOOKUP($B3438,INDIRECT(nfl_game_result),MATCH(G$1,INDIRECT(nfl_game_result_header),0),FALSE)),"",VLOOKUP($B3438,INDIRECT(nfl_game_result),MATCH(G$1,INDIRECT(nfl_game_result_header),0),FALSE)),"error")</f>
        <v/>
      </c>
      <c r="H3438" s="23" t="str">
        <f ca="1">IFERROR(IF(ISBLANK(VLOOKUP($B3438,INDIRECT(nfl_game_result),MATCH(H$1,INDIRECT(nfl_game_result_header),0),FALSE)),"",VLOOKUP($B3438,INDIRECT(nfl_game_result),MATCH(H$1,INDIRECT(nfl_game_result_header),0),FALSE)),"error")</f>
        <v/>
      </c>
      <c r="I3438" s="23" t="str">
        <f ca="1">IFERROR(IF(ISBLANK(VLOOKUP($B3438,INDIRECT(nfl_game_result),MATCH(I$1,INDIRECT(nfl_game_result_header),0),FALSE)),"",VLOOKUP($B3438,INDIRECT(nfl_game_result),MATCH(I$1,INDIRECT(nfl_game_result_header),0),FALSE)),"error")</f>
        <v/>
      </c>
      <c r="J3438" s="23" t="str">
        <f ca="1">IFERROR(IF(ISBLANK(VLOOKUP($B3438,INDIRECT(nfl_game_result),MATCH(J$1,INDIRECT(nfl_game_result_header),0),FALSE)),"",VLOOKUP($B3438,INDIRECT(nfl_game_result),MATCH(J$1,INDIRECT(nfl_game_result_header),0),FALSE)),"error")</f>
        <v/>
      </c>
      <c r="K3438" s="23" t="str">
        <f ca="1">IFERROR(IF(ISBLANK(VLOOKUP($B3438,INDIRECT(nfl_game_result),MATCH(K$1,INDIRECT(nfl_game_result_header),0),FALSE)),"",VLOOKUP($B3438,INDIRECT(nfl_game_result),MATCH(K$1,INDIRECT(nfl_game_result_header),0),FALSE)),"error")</f>
        <v/>
      </c>
      <c r="L3438" s="23" t="str">
        <f ca="1">IFERROR(IF(ISBLANK(VLOOKUP($B3438,INDIRECT(nfl_game_result),MATCH(L$1,INDIRECT(nfl_game_result_header),0),FALSE)),"",VLOOKUP($B3438,INDIRECT(nfl_game_result),MATCH(L$1,INDIRECT(nfl_game_result_header),0),FALSE)),"error")</f>
        <v/>
      </c>
      <c r="M3438" s="23" t="s">
        <v>16</v>
      </c>
      <c r="V3438" s="23" t="s">
        <v>416</v>
      </c>
      <c r="W3438" s="23">
        <f ca="1">VALUE(LEFT(C3438, 4))</f>
        <v>2018</v>
      </c>
      <c r="X3438" s="23">
        <f ca="1">VALUE(MID(C3438,6,FIND("_",C3438,6)-6))</f>
        <v>7</v>
      </c>
      <c r="Y3438" s="23" t="str">
        <f ca="1">IF(NOT(OR(ISBLANK(D3438),ISBLANK(E3438),D3438="",E3438="")),D3438-E3438,"")</f>
        <v/>
      </c>
      <c r="Z3438" s="23" t="str">
        <f ca="1">IF(OR(NOT(ISNUMBER(D3438)),ISBLANK(D3438),D3438="",ISBLANK(N3438)),"",ABS(D3438-N3438))</f>
        <v/>
      </c>
      <c r="AA3438" s="23" t="str">
        <f ca="1">IF(OR(ISBLANK(J3438),ISBLANK(O3438),J3438="",O3438=""),"",IF(J3438=O3438,1,0))</f>
        <v/>
      </c>
      <c r="AB3438" s="23" t="str">
        <f ca="1">IF(OR(ISBLANK(K3438),ISBLANK(Q3438),K3438="",Q3438=""),"",IF(K3438=Q3438,1,0))</f>
        <v/>
      </c>
      <c r="AC3438" s="23" t="str">
        <f t="shared" ca="1" si="53"/>
        <v/>
      </c>
    </row>
    <row r="3439" spans="1:29" x14ac:dyDescent="0.25">
      <c r="A3439" s="23">
        <v>3345</v>
      </c>
      <c r="B3439">
        <v>1699</v>
      </c>
      <c r="C3439" s="23" t="str">
        <f ca="1">IFERROR(VLOOKUP($B3439,INDIRECT(nfl_game_result),MATCH(C$1,INDIRECT(nfl_game_result_header),0),FALSE),"error")</f>
        <v>2018_07_CLE@TBY</v>
      </c>
      <c r="D3439" s="23" t="str">
        <f ca="1">IFERROR(IF(ISBLANK(VLOOKUP($B3439,INDIRECT(nfl_game_result),MATCH(D$1,INDIRECT(nfl_game_result_header),0),FALSE)),"",VLOOKUP($B3439,INDIRECT(nfl_game_result),MATCH(D$1,INDIRECT(nfl_game_result_header),0),FALSE)),"error")</f>
        <v/>
      </c>
      <c r="E3439" s="23" t="str">
        <f ca="1">IFERROR(IF(ISBLANK(VLOOKUP($B3439,INDIRECT(nfl_game_result),MATCH(E$1,INDIRECT(nfl_game_result_header),0),FALSE)),"",VLOOKUP($B3439,INDIRECT(nfl_game_result),MATCH(E$1,INDIRECT(nfl_game_result_header),0),FALSE)),"error")</f>
        <v/>
      </c>
      <c r="F3439" s="23" t="str">
        <f ca="1">IFERROR(IF(ISBLANK(VLOOKUP($B3439,INDIRECT(nfl_game_result),MATCH(F$1,INDIRECT(nfl_game_result_header),0),FALSE)),"",VLOOKUP($B3439,INDIRECT(nfl_game_result),MATCH(F$1,INDIRECT(nfl_game_result_header),0),FALSE)),"error")</f>
        <v/>
      </c>
      <c r="G3439" s="23" t="str">
        <f ca="1">IFERROR(IF(ISBLANK(VLOOKUP($B3439,INDIRECT(nfl_game_result),MATCH(G$1,INDIRECT(nfl_game_result_header),0),FALSE)),"",VLOOKUP($B3439,INDIRECT(nfl_game_result),MATCH(G$1,INDIRECT(nfl_game_result_header),0),FALSE)),"error")</f>
        <v/>
      </c>
      <c r="H3439" s="23" t="str">
        <f ca="1">IFERROR(IF(ISBLANK(VLOOKUP($B3439,INDIRECT(nfl_game_result),MATCH(H$1,INDIRECT(nfl_game_result_header),0),FALSE)),"",VLOOKUP($B3439,INDIRECT(nfl_game_result),MATCH(H$1,INDIRECT(nfl_game_result_header),0),FALSE)),"error")</f>
        <v/>
      </c>
      <c r="I3439" s="23" t="str">
        <f ca="1">IFERROR(IF(ISBLANK(VLOOKUP($B3439,INDIRECT(nfl_game_result),MATCH(I$1,INDIRECT(nfl_game_result_header),0),FALSE)),"",VLOOKUP($B3439,INDIRECT(nfl_game_result),MATCH(I$1,INDIRECT(nfl_game_result_header),0),FALSE)),"error")</f>
        <v/>
      </c>
      <c r="J3439" s="23" t="str">
        <f ca="1">IFERROR(IF(ISBLANK(VLOOKUP($B3439,INDIRECT(nfl_game_result),MATCH(J$1,INDIRECT(nfl_game_result_header),0),FALSE)),"",VLOOKUP($B3439,INDIRECT(nfl_game_result),MATCH(J$1,INDIRECT(nfl_game_result_header),0),FALSE)),"error")</f>
        <v/>
      </c>
      <c r="K3439" s="23" t="str">
        <f ca="1">IFERROR(IF(ISBLANK(VLOOKUP($B3439,INDIRECT(nfl_game_result),MATCH(K$1,INDIRECT(nfl_game_result_header),0),FALSE)),"",VLOOKUP($B3439,INDIRECT(nfl_game_result),MATCH(K$1,INDIRECT(nfl_game_result_header),0),FALSE)),"error")</f>
        <v/>
      </c>
      <c r="L3439" s="23" t="str">
        <f ca="1">IFERROR(IF(ISBLANK(VLOOKUP($B3439,INDIRECT(nfl_game_result),MATCH(L$1,INDIRECT(nfl_game_result_header),0),FALSE)),"",VLOOKUP($B3439,INDIRECT(nfl_game_result),MATCH(L$1,INDIRECT(nfl_game_result_header),0),FALSE)),"error")</f>
        <v/>
      </c>
      <c r="M3439" s="23" t="s">
        <v>16</v>
      </c>
      <c r="V3439" s="23" t="s">
        <v>416</v>
      </c>
      <c r="W3439" s="23">
        <f ca="1">VALUE(LEFT(C3439, 4))</f>
        <v>2018</v>
      </c>
      <c r="X3439" s="23">
        <f ca="1">VALUE(MID(C3439,6,FIND("_",C3439,6)-6))</f>
        <v>7</v>
      </c>
      <c r="Y3439" s="23" t="str">
        <f ca="1">IF(NOT(OR(ISBLANK(D3439),ISBLANK(E3439),D3439="",E3439="")),D3439-E3439,"")</f>
        <v/>
      </c>
      <c r="Z3439" s="23" t="str">
        <f ca="1">IF(OR(NOT(ISNUMBER(D3439)),ISBLANK(D3439),D3439="",ISBLANK(N3439)),"",ABS(D3439-N3439))</f>
        <v/>
      </c>
      <c r="AA3439" s="23" t="str">
        <f ca="1">IF(OR(ISBLANK(J3439),ISBLANK(O3439),J3439="",O3439=""),"",IF(J3439=O3439,1,0))</f>
        <v/>
      </c>
      <c r="AB3439" s="23" t="str">
        <f ca="1">IF(OR(ISBLANK(K3439),ISBLANK(Q3439),K3439="",Q3439=""),"",IF(K3439=Q3439,1,0))</f>
        <v/>
      </c>
      <c r="AC3439" s="23" t="str">
        <f t="shared" ca="1" si="53"/>
        <v/>
      </c>
    </row>
    <row r="3440" spans="1:29" x14ac:dyDescent="0.25">
      <c r="A3440" s="23">
        <v>3346</v>
      </c>
      <c r="B3440">
        <v>1700</v>
      </c>
      <c r="C3440" s="23" t="str">
        <f ca="1">IFERROR(VLOOKUP($B3440,INDIRECT(nfl_game_result),MATCH(C$1,INDIRECT(nfl_game_result_header),0),FALSE),"error")</f>
        <v>2018_07_CAR@PHI</v>
      </c>
      <c r="D3440" s="23" t="str">
        <f ca="1">IFERROR(IF(ISBLANK(VLOOKUP($B3440,INDIRECT(nfl_game_result),MATCH(D$1,INDIRECT(nfl_game_result_header),0),FALSE)),"",VLOOKUP($B3440,INDIRECT(nfl_game_result),MATCH(D$1,INDIRECT(nfl_game_result_header),0),FALSE)),"error")</f>
        <v/>
      </c>
      <c r="E3440" s="23" t="str">
        <f ca="1">IFERROR(IF(ISBLANK(VLOOKUP($B3440,INDIRECT(nfl_game_result),MATCH(E$1,INDIRECT(nfl_game_result_header),0),FALSE)),"",VLOOKUP($B3440,INDIRECT(nfl_game_result),MATCH(E$1,INDIRECT(nfl_game_result_header),0),FALSE)),"error")</f>
        <v/>
      </c>
      <c r="F3440" s="23" t="str">
        <f ca="1">IFERROR(IF(ISBLANK(VLOOKUP($B3440,INDIRECT(nfl_game_result),MATCH(F$1,INDIRECT(nfl_game_result_header),0),FALSE)),"",VLOOKUP($B3440,INDIRECT(nfl_game_result),MATCH(F$1,INDIRECT(nfl_game_result_header),0),FALSE)),"error")</f>
        <v/>
      </c>
      <c r="G3440" s="23" t="str">
        <f ca="1">IFERROR(IF(ISBLANK(VLOOKUP($B3440,INDIRECT(nfl_game_result),MATCH(G$1,INDIRECT(nfl_game_result_header),0),FALSE)),"",VLOOKUP($B3440,INDIRECT(nfl_game_result),MATCH(G$1,INDIRECT(nfl_game_result_header),0),FALSE)),"error")</f>
        <v/>
      </c>
      <c r="H3440" s="23" t="str">
        <f ca="1">IFERROR(IF(ISBLANK(VLOOKUP($B3440,INDIRECT(nfl_game_result),MATCH(H$1,INDIRECT(nfl_game_result_header),0),FALSE)),"",VLOOKUP($B3440,INDIRECT(nfl_game_result),MATCH(H$1,INDIRECT(nfl_game_result_header),0),FALSE)),"error")</f>
        <v/>
      </c>
      <c r="I3440" s="23" t="str">
        <f ca="1">IFERROR(IF(ISBLANK(VLOOKUP($B3440,INDIRECT(nfl_game_result),MATCH(I$1,INDIRECT(nfl_game_result_header),0),FALSE)),"",VLOOKUP($B3440,INDIRECT(nfl_game_result),MATCH(I$1,INDIRECT(nfl_game_result_header),0),FALSE)),"error")</f>
        <v/>
      </c>
      <c r="J3440" s="23" t="str">
        <f ca="1">IFERROR(IF(ISBLANK(VLOOKUP($B3440,INDIRECT(nfl_game_result),MATCH(J$1,INDIRECT(nfl_game_result_header),0),FALSE)),"",VLOOKUP($B3440,INDIRECT(nfl_game_result),MATCH(J$1,INDIRECT(nfl_game_result_header),0),FALSE)),"error")</f>
        <v/>
      </c>
      <c r="K3440" s="23" t="str">
        <f ca="1">IFERROR(IF(ISBLANK(VLOOKUP($B3440,INDIRECT(nfl_game_result),MATCH(K$1,INDIRECT(nfl_game_result_header),0),FALSE)),"",VLOOKUP($B3440,INDIRECT(nfl_game_result),MATCH(K$1,INDIRECT(nfl_game_result_header),0),FALSE)),"error")</f>
        <v/>
      </c>
      <c r="L3440" s="23" t="str">
        <f ca="1">IFERROR(IF(ISBLANK(VLOOKUP($B3440,INDIRECT(nfl_game_result),MATCH(L$1,INDIRECT(nfl_game_result_header),0),FALSE)),"",VLOOKUP($B3440,INDIRECT(nfl_game_result),MATCH(L$1,INDIRECT(nfl_game_result_header),0),FALSE)),"error")</f>
        <v/>
      </c>
      <c r="M3440" s="23" t="s">
        <v>16</v>
      </c>
      <c r="V3440" s="23" t="s">
        <v>416</v>
      </c>
      <c r="W3440" s="23">
        <f ca="1">VALUE(LEFT(C3440, 4))</f>
        <v>2018</v>
      </c>
      <c r="X3440" s="23">
        <f ca="1">VALUE(MID(C3440,6,FIND("_",C3440,6)-6))</f>
        <v>7</v>
      </c>
      <c r="Y3440" s="23" t="str">
        <f ca="1">IF(NOT(OR(ISBLANK(D3440),ISBLANK(E3440),D3440="",E3440="")),D3440-E3440,"")</f>
        <v/>
      </c>
      <c r="Z3440" s="23" t="str">
        <f ca="1">IF(OR(NOT(ISNUMBER(D3440)),ISBLANK(D3440),D3440="",ISBLANK(N3440)),"",ABS(D3440-N3440))</f>
        <v/>
      </c>
      <c r="AA3440" s="23" t="str">
        <f ca="1">IF(OR(ISBLANK(J3440),ISBLANK(O3440),J3440="",O3440=""),"",IF(J3440=O3440,1,0))</f>
        <v/>
      </c>
      <c r="AB3440" s="23" t="str">
        <f ca="1">IF(OR(ISBLANK(K3440),ISBLANK(Q3440),K3440="",Q3440=""),"",IF(K3440=Q3440,1,0))</f>
        <v/>
      </c>
      <c r="AC3440" s="23" t="str">
        <f t="shared" ca="1" si="53"/>
        <v/>
      </c>
    </row>
    <row r="3441" spans="1:29" x14ac:dyDescent="0.25">
      <c r="A3441" s="23">
        <v>3347</v>
      </c>
      <c r="B3441">
        <v>1701</v>
      </c>
      <c r="C3441" s="23" t="str">
        <f ca="1">IFERROR(VLOOKUP($B3441,INDIRECT(nfl_game_result),MATCH(C$1,INDIRECT(nfl_game_result_header),0),FALSE),"error")</f>
        <v>2018_07_MIN@NYJ</v>
      </c>
      <c r="D3441" s="23" t="str">
        <f ca="1">IFERROR(IF(ISBLANK(VLOOKUP($B3441,INDIRECT(nfl_game_result),MATCH(D$1,INDIRECT(nfl_game_result_header),0),FALSE)),"",VLOOKUP($B3441,INDIRECT(nfl_game_result),MATCH(D$1,INDIRECT(nfl_game_result_header),0),FALSE)),"error")</f>
        <v/>
      </c>
      <c r="E3441" s="23" t="str">
        <f ca="1">IFERROR(IF(ISBLANK(VLOOKUP($B3441,INDIRECT(nfl_game_result),MATCH(E$1,INDIRECT(nfl_game_result_header),0),FALSE)),"",VLOOKUP($B3441,INDIRECT(nfl_game_result),MATCH(E$1,INDIRECT(nfl_game_result_header),0),FALSE)),"error")</f>
        <v/>
      </c>
      <c r="F3441" s="23" t="str">
        <f ca="1">IFERROR(IF(ISBLANK(VLOOKUP($B3441,INDIRECT(nfl_game_result),MATCH(F$1,INDIRECT(nfl_game_result_header),0),FALSE)),"",VLOOKUP($B3441,INDIRECT(nfl_game_result),MATCH(F$1,INDIRECT(nfl_game_result_header),0),FALSE)),"error")</f>
        <v/>
      </c>
      <c r="G3441" s="23" t="str">
        <f ca="1">IFERROR(IF(ISBLANK(VLOOKUP($B3441,INDIRECT(nfl_game_result),MATCH(G$1,INDIRECT(nfl_game_result_header),0),FALSE)),"",VLOOKUP($B3441,INDIRECT(nfl_game_result),MATCH(G$1,INDIRECT(nfl_game_result_header),0),FALSE)),"error")</f>
        <v/>
      </c>
      <c r="H3441" s="23" t="str">
        <f ca="1">IFERROR(IF(ISBLANK(VLOOKUP($B3441,INDIRECT(nfl_game_result),MATCH(H$1,INDIRECT(nfl_game_result_header),0),FALSE)),"",VLOOKUP($B3441,INDIRECT(nfl_game_result),MATCH(H$1,INDIRECT(nfl_game_result_header),0),FALSE)),"error")</f>
        <v/>
      </c>
      <c r="I3441" s="23" t="str">
        <f ca="1">IFERROR(IF(ISBLANK(VLOOKUP($B3441,INDIRECT(nfl_game_result),MATCH(I$1,INDIRECT(nfl_game_result_header),0),FALSE)),"",VLOOKUP($B3441,INDIRECT(nfl_game_result),MATCH(I$1,INDIRECT(nfl_game_result_header),0),FALSE)),"error")</f>
        <v/>
      </c>
      <c r="J3441" s="23" t="str">
        <f ca="1">IFERROR(IF(ISBLANK(VLOOKUP($B3441,INDIRECT(nfl_game_result),MATCH(J$1,INDIRECT(nfl_game_result_header),0),FALSE)),"",VLOOKUP($B3441,INDIRECT(nfl_game_result),MATCH(J$1,INDIRECT(nfl_game_result_header),0),FALSE)),"error")</f>
        <v/>
      </c>
      <c r="K3441" s="23" t="str">
        <f ca="1">IFERROR(IF(ISBLANK(VLOOKUP($B3441,INDIRECT(nfl_game_result),MATCH(K$1,INDIRECT(nfl_game_result_header),0),FALSE)),"",VLOOKUP($B3441,INDIRECT(nfl_game_result),MATCH(K$1,INDIRECT(nfl_game_result_header),0),FALSE)),"error")</f>
        <v/>
      </c>
      <c r="L3441" s="23" t="str">
        <f ca="1">IFERROR(IF(ISBLANK(VLOOKUP($B3441,INDIRECT(nfl_game_result),MATCH(L$1,INDIRECT(nfl_game_result_header),0),FALSE)),"",VLOOKUP($B3441,INDIRECT(nfl_game_result),MATCH(L$1,INDIRECT(nfl_game_result_header),0),FALSE)),"error")</f>
        <v/>
      </c>
      <c r="M3441" s="23" t="s">
        <v>16</v>
      </c>
      <c r="V3441" s="23" t="s">
        <v>416</v>
      </c>
      <c r="W3441" s="23">
        <f ca="1">VALUE(LEFT(C3441, 4))</f>
        <v>2018</v>
      </c>
      <c r="X3441" s="23">
        <f ca="1">VALUE(MID(C3441,6,FIND("_",C3441,6)-6))</f>
        <v>7</v>
      </c>
      <c r="Y3441" s="23" t="str">
        <f ca="1">IF(NOT(OR(ISBLANK(D3441),ISBLANK(E3441),D3441="",E3441="")),D3441-E3441,"")</f>
        <v/>
      </c>
      <c r="Z3441" s="23" t="str">
        <f ca="1">IF(OR(NOT(ISNUMBER(D3441)),ISBLANK(D3441),D3441="",ISBLANK(N3441)),"",ABS(D3441-N3441))</f>
        <v/>
      </c>
      <c r="AA3441" s="23" t="str">
        <f ca="1">IF(OR(ISBLANK(J3441),ISBLANK(O3441),J3441="",O3441=""),"",IF(J3441=O3441,1,0))</f>
        <v/>
      </c>
      <c r="AB3441" s="23" t="str">
        <f ca="1">IF(OR(ISBLANK(K3441),ISBLANK(Q3441),K3441="",Q3441=""),"",IF(K3441=Q3441,1,0))</f>
        <v/>
      </c>
      <c r="AC3441" s="23" t="str">
        <f t="shared" ca="1" si="53"/>
        <v/>
      </c>
    </row>
    <row r="3442" spans="1:29" x14ac:dyDescent="0.25">
      <c r="A3442" s="23">
        <v>3348</v>
      </c>
      <c r="B3442">
        <v>1702</v>
      </c>
      <c r="C3442" s="23" t="str">
        <f ca="1">IFERROR(VLOOKUP($B3442,INDIRECT(nfl_game_result),MATCH(C$1,INDIRECT(nfl_game_result_header),0),FALSE),"error")</f>
        <v>2018_07_NWE@CHI</v>
      </c>
      <c r="D3442" s="23" t="str">
        <f ca="1">IFERROR(IF(ISBLANK(VLOOKUP($B3442,INDIRECT(nfl_game_result),MATCH(D$1,INDIRECT(nfl_game_result_header),0),FALSE)),"",VLOOKUP($B3442,INDIRECT(nfl_game_result),MATCH(D$1,INDIRECT(nfl_game_result_header),0),FALSE)),"error")</f>
        <v/>
      </c>
      <c r="E3442" s="23" t="str">
        <f ca="1">IFERROR(IF(ISBLANK(VLOOKUP($B3442,INDIRECT(nfl_game_result),MATCH(E$1,INDIRECT(nfl_game_result_header),0),FALSE)),"",VLOOKUP($B3442,INDIRECT(nfl_game_result),MATCH(E$1,INDIRECT(nfl_game_result_header),0),FALSE)),"error")</f>
        <v/>
      </c>
      <c r="F3442" s="23" t="str">
        <f ca="1">IFERROR(IF(ISBLANK(VLOOKUP($B3442,INDIRECT(nfl_game_result),MATCH(F$1,INDIRECT(nfl_game_result_header),0),FALSE)),"",VLOOKUP($B3442,INDIRECT(nfl_game_result),MATCH(F$1,INDIRECT(nfl_game_result_header),0),FALSE)),"error")</f>
        <v/>
      </c>
      <c r="G3442" s="23" t="str">
        <f ca="1">IFERROR(IF(ISBLANK(VLOOKUP($B3442,INDIRECT(nfl_game_result),MATCH(G$1,INDIRECT(nfl_game_result_header),0),FALSE)),"",VLOOKUP($B3442,INDIRECT(nfl_game_result),MATCH(G$1,INDIRECT(nfl_game_result_header),0),FALSE)),"error")</f>
        <v/>
      </c>
      <c r="H3442" s="23" t="str">
        <f ca="1">IFERROR(IF(ISBLANK(VLOOKUP($B3442,INDIRECT(nfl_game_result),MATCH(H$1,INDIRECT(nfl_game_result_header),0),FALSE)),"",VLOOKUP($B3442,INDIRECT(nfl_game_result),MATCH(H$1,INDIRECT(nfl_game_result_header),0),FALSE)),"error")</f>
        <v/>
      </c>
      <c r="I3442" s="23" t="str">
        <f ca="1">IFERROR(IF(ISBLANK(VLOOKUP($B3442,INDIRECT(nfl_game_result),MATCH(I$1,INDIRECT(nfl_game_result_header),0),FALSE)),"",VLOOKUP($B3442,INDIRECT(nfl_game_result),MATCH(I$1,INDIRECT(nfl_game_result_header),0),FALSE)),"error")</f>
        <v/>
      </c>
      <c r="J3442" s="23" t="str">
        <f ca="1">IFERROR(IF(ISBLANK(VLOOKUP($B3442,INDIRECT(nfl_game_result),MATCH(J$1,INDIRECT(nfl_game_result_header),0),FALSE)),"",VLOOKUP($B3442,INDIRECT(nfl_game_result),MATCH(J$1,INDIRECT(nfl_game_result_header),0),FALSE)),"error")</f>
        <v/>
      </c>
      <c r="K3442" s="23" t="str">
        <f ca="1">IFERROR(IF(ISBLANK(VLOOKUP($B3442,INDIRECT(nfl_game_result),MATCH(K$1,INDIRECT(nfl_game_result_header),0),FALSE)),"",VLOOKUP($B3442,INDIRECT(nfl_game_result),MATCH(K$1,INDIRECT(nfl_game_result_header),0),FALSE)),"error")</f>
        <v/>
      </c>
      <c r="L3442" s="23" t="str">
        <f ca="1">IFERROR(IF(ISBLANK(VLOOKUP($B3442,INDIRECT(nfl_game_result),MATCH(L$1,INDIRECT(nfl_game_result_header),0),FALSE)),"",VLOOKUP($B3442,INDIRECT(nfl_game_result),MATCH(L$1,INDIRECT(nfl_game_result_header),0),FALSE)),"error")</f>
        <v/>
      </c>
      <c r="M3442" s="23" t="s">
        <v>16</v>
      </c>
      <c r="V3442" s="23" t="s">
        <v>416</v>
      </c>
      <c r="W3442" s="23">
        <f ca="1">VALUE(LEFT(C3442, 4))</f>
        <v>2018</v>
      </c>
      <c r="X3442" s="23">
        <f ca="1">VALUE(MID(C3442,6,FIND("_",C3442,6)-6))</f>
        <v>7</v>
      </c>
      <c r="Y3442" s="23" t="str">
        <f ca="1">IF(NOT(OR(ISBLANK(D3442),ISBLANK(E3442),D3442="",E3442="")),D3442-E3442,"")</f>
        <v/>
      </c>
      <c r="Z3442" s="23" t="str">
        <f ca="1">IF(OR(NOT(ISNUMBER(D3442)),ISBLANK(D3442),D3442="",ISBLANK(N3442)),"",ABS(D3442-N3442))</f>
        <v/>
      </c>
      <c r="AA3442" s="23" t="str">
        <f ca="1">IF(OR(ISBLANK(J3442),ISBLANK(O3442),J3442="",O3442=""),"",IF(J3442=O3442,1,0))</f>
        <v/>
      </c>
      <c r="AB3442" s="23" t="str">
        <f ca="1">IF(OR(ISBLANK(K3442),ISBLANK(Q3442),K3442="",Q3442=""),"",IF(K3442=Q3442,1,0))</f>
        <v/>
      </c>
      <c r="AC3442" s="23" t="str">
        <f t="shared" ca="1" si="53"/>
        <v/>
      </c>
    </row>
    <row r="3443" spans="1:29" x14ac:dyDescent="0.25">
      <c r="A3443" s="23">
        <v>3349</v>
      </c>
      <c r="B3443">
        <v>1703</v>
      </c>
      <c r="C3443" s="23" t="str">
        <f ca="1">IFERROR(VLOOKUP($B3443,INDIRECT(nfl_game_result),MATCH(C$1,INDIRECT(nfl_game_result_header),0),FALSE),"error")</f>
        <v>2018_07_BUF@IND</v>
      </c>
      <c r="D3443" s="23" t="str">
        <f ca="1">IFERROR(IF(ISBLANK(VLOOKUP($B3443,INDIRECT(nfl_game_result),MATCH(D$1,INDIRECT(nfl_game_result_header),0),FALSE)),"",VLOOKUP($B3443,INDIRECT(nfl_game_result),MATCH(D$1,INDIRECT(nfl_game_result_header),0),FALSE)),"error")</f>
        <v/>
      </c>
      <c r="E3443" s="23" t="str">
        <f ca="1">IFERROR(IF(ISBLANK(VLOOKUP($B3443,INDIRECT(nfl_game_result),MATCH(E$1,INDIRECT(nfl_game_result_header),0),FALSE)),"",VLOOKUP($B3443,INDIRECT(nfl_game_result),MATCH(E$1,INDIRECT(nfl_game_result_header),0),FALSE)),"error")</f>
        <v/>
      </c>
      <c r="F3443" s="23" t="str">
        <f ca="1">IFERROR(IF(ISBLANK(VLOOKUP($B3443,INDIRECT(nfl_game_result),MATCH(F$1,INDIRECT(nfl_game_result_header),0),FALSE)),"",VLOOKUP($B3443,INDIRECT(nfl_game_result),MATCH(F$1,INDIRECT(nfl_game_result_header),0),FALSE)),"error")</f>
        <v/>
      </c>
      <c r="G3443" s="23" t="str">
        <f ca="1">IFERROR(IF(ISBLANK(VLOOKUP($B3443,INDIRECT(nfl_game_result),MATCH(G$1,INDIRECT(nfl_game_result_header),0),FALSE)),"",VLOOKUP($B3443,INDIRECT(nfl_game_result),MATCH(G$1,INDIRECT(nfl_game_result_header),0),FALSE)),"error")</f>
        <v/>
      </c>
      <c r="H3443" s="23" t="str">
        <f ca="1">IFERROR(IF(ISBLANK(VLOOKUP($B3443,INDIRECT(nfl_game_result),MATCH(H$1,INDIRECT(nfl_game_result_header),0),FALSE)),"",VLOOKUP($B3443,INDIRECT(nfl_game_result),MATCH(H$1,INDIRECT(nfl_game_result_header),0),FALSE)),"error")</f>
        <v/>
      </c>
      <c r="I3443" s="23" t="str">
        <f ca="1">IFERROR(IF(ISBLANK(VLOOKUP($B3443,INDIRECT(nfl_game_result),MATCH(I$1,INDIRECT(nfl_game_result_header),0),FALSE)),"",VLOOKUP($B3443,INDIRECT(nfl_game_result),MATCH(I$1,INDIRECT(nfl_game_result_header),0),FALSE)),"error")</f>
        <v/>
      </c>
      <c r="J3443" s="23" t="str">
        <f ca="1">IFERROR(IF(ISBLANK(VLOOKUP($B3443,INDIRECT(nfl_game_result),MATCH(J$1,INDIRECT(nfl_game_result_header),0),FALSE)),"",VLOOKUP($B3443,INDIRECT(nfl_game_result),MATCH(J$1,INDIRECT(nfl_game_result_header),0),FALSE)),"error")</f>
        <v/>
      </c>
      <c r="K3443" s="23" t="str">
        <f ca="1">IFERROR(IF(ISBLANK(VLOOKUP($B3443,INDIRECT(nfl_game_result),MATCH(K$1,INDIRECT(nfl_game_result_header),0),FALSE)),"",VLOOKUP($B3443,INDIRECT(nfl_game_result),MATCH(K$1,INDIRECT(nfl_game_result_header),0),FALSE)),"error")</f>
        <v/>
      </c>
      <c r="L3443" s="23" t="str">
        <f ca="1">IFERROR(IF(ISBLANK(VLOOKUP($B3443,INDIRECT(nfl_game_result),MATCH(L$1,INDIRECT(nfl_game_result_header),0),FALSE)),"",VLOOKUP($B3443,INDIRECT(nfl_game_result),MATCH(L$1,INDIRECT(nfl_game_result_header),0),FALSE)),"error")</f>
        <v/>
      </c>
      <c r="M3443" s="23" t="s">
        <v>16</v>
      </c>
      <c r="V3443" s="23" t="s">
        <v>416</v>
      </c>
      <c r="W3443" s="23">
        <f ca="1">VALUE(LEFT(C3443, 4))</f>
        <v>2018</v>
      </c>
      <c r="X3443" s="23">
        <f ca="1">VALUE(MID(C3443,6,FIND("_",C3443,6)-6))</f>
        <v>7</v>
      </c>
      <c r="Y3443" s="23" t="str">
        <f ca="1">IF(NOT(OR(ISBLANK(D3443),ISBLANK(E3443),D3443="",E3443="")),D3443-E3443,"")</f>
        <v/>
      </c>
      <c r="Z3443" s="23" t="str">
        <f ca="1">IF(OR(NOT(ISNUMBER(D3443)),ISBLANK(D3443),D3443="",ISBLANK(N3443)),"",ABS(D3443-N3443))</f>
        <v/>
      </c>
      <c r="AA3443" s="23" t="str">
        <f ca="1">IF(OR(ISBLANK(J3443),ISBLANK(O3443),J3443="",O3443=""),"",IF(J3443=O3443,1,0))</f>
        <v/>
      </c>
      <c r="AB3443" s="23" t="str">
        <f ca="1">IF(OR(ISBLANK(K3443),ISBLANK(Q3443),K3443="",Q3443=""),"",IF(K3443=Q3443,1,0))</f>
        <v/>
      </c>
      <c r="AC3443" s="23" t="str">
        <f t="shared" ref="AC3443:AC3506" ca="1" si="54">IF(OR(ISBLANK(L3443),ISBLANK(T3443),L3443="",T3443=""),"",IF(L3443=T3443,1,0))</f>
        <v/>
      </c>
    </row>
    <row r="3444" spans="1:29" x14ac:dyDescent="0.25">
      <c r="A3444" s="23">
        <v>3350</v>
      </c>
      <c r="B3444">
        <v>1704</v>
      </c>
      <c r="C3444" s="23" t="str">
        <f ca="1">IFERROR(VLOOKUP($B3444,INDIRECT(nfl_game_result),MATCH(C$1,INDIRECT(nfl_game_result_header),0),FALSE),"error")</f>
        <v>2018_07_CIN@KCY</v>
      </c>
      <c r="D3444" s="23" t="str">
        <f ca="1">IFERROR(IF(ISBLANK(VLOOKUP($B3444,INDIRECT(nfl_game_result),MATCH(D$1,INDIRECT(nfl_game_result_header),0),FALSE)),"",VLOOKUP($B3444,INDIRECT(nfl_game_result),MATCH(D$1,INDIRECT(nfl_game_result_header),0),FALSE)),"error")</f>
        <v/>
      </c>
      <c r="E3444" s="23" t="str">
        <f ca="1">IFERROR(IF(ISBLANK(VLOOKUP($B3444,INDIRECT(nfl_game_result),MATCH(E$1,INDIRECT(nfl_game_result_header),0),FALSE)),"",VLOOKUP($B3444,INDIRECT(nfl_game_result),MATCH(E$1,INDIRECT(nfl_game_result_header),0),FALSE)),"error")</f>
        <v/>
      </c>
      <c r="F3444" s="23" t="str">
        <f ca="1">IFERROR(IF(ISBLANK(VLOOKUP($B3444,INDIRECT(nfl_game_result),MATCH(F$1,INDIRECT(nfl_game_result_header),0),FALSE)),"",VLOOKUP($B3444,INDIRECT(nfl_game_result),MATCH(F$1,INDIRECT(nfl_game_result_header),0),FALSE)),"error")</f>
        <v/>
      </c>
      <c r="G3444" s="23" t="str">
        <f ca="1">IFERROR(IF(ISBLANK(VLOOKUP($B3444,INDIRECT(nfl_game_result),MATCH(G$1,INDIRECT(nfl_game_result_header),0),FALSE)),"",VLOOKUP($B3444,INDIRECT(nfl_game_result),MATCH(G$1,INDIRECT(nfl_game_result_header),0),FALSE)),"error")</f>
        <v/>
      </c>
      <c r="H3444" s="23" t="str">
        <f ca="1">IFERROR(IF(ISBLANK(VLOOKUP($B3444,INDIRECT(nfl_game_result),MATCH(H$1,INDIRECT(nfl_game_result_header),0),FALSE)),"",VLOOKUP($B3444,INDIRECT(nfl_game_result),MATCH(H$1,INDIRECT(nfl_game_result_header),0),FALSE)),"error")</f>
        <v/>
      </c>
      <c r="I3444" s="23" t="str">
        <f ca="1">IFERROR(IF(ISBLANK(VLOOKUP($B3444,INDIRECT(nfl_game_result),MATCH(I$1,INDIRECT(nfl_game_result_header),0),FALSE)),"",VLOOKUP($B3444,INDIRECT(nfl_game_result),MATCH(I$1,INDIRECT(nfl_game_result_header),0),FALSE)),"error")</f>
        <v/>
      </c>
      <c r="J3444" s="23" t="str">
        <f ca="1">IFERROR(IF(ISBLANK(VLOOKUP($B3444,INDIRECT(nfl_game_result),MATCH(J$1,INDIRECT(nfl_game_result_header),0),FALSE)),"",VLOOKUP($B3444,INDIRECT(nfl_game_result),MATCH(J$1,INDIRECT(nfl_game_result_header),0),FALSE)),"error")</f>
        <v/>
      </c>
      <c r="K3444" s="23" t="str">
        <f ca="1">IFERROR(IF(ISBLANK(VLOOKUP($B3444,INDIRECT(nfl_game_result),MATCH(K$1,INDIRECT(nfl_game_result_header),0),FALSE)),"",VLOOKUP($B3444,INDIRECT(nfl_game_result),MATCH(K$1,INDIRECT(nfl_game_result_header),0),FALSE)),"error")</f>
        <v/>
      </c>
      <c r="L3444" s="23" t="str">
        <f ca="1">IFERROR(IF(ISBLANK(VLOOKUP($B3444,INDIRECT(nfl_game_result),MATCH(L$1,INDIRECT(nfl_game_result_header),0),FALSE)),"",VLOOKUP($B3444,INDIRECT(nfl_game_result),MATCH(L$1,INDIRECT(nfl_game_result_header),0),FALSE)),"error")</f>
        <v/>
      </c>
      <c r="M3444" s="23" t="s">
        <v>16</v>
      </c>
      <c r="V3444" s="23" t="s">
        <v>416</v>
      </c>
      <c r="W3444" s="23">
        <f ca="1">VALUE(LEFT(C3444, 4))</f>
        <v>2018</v>
      </c>
      <c r="X3444" s="23">
        <f ca="1">VALUE(MID(C3444,6,FIND("_",C3444,6)-6))</f>
        <v>7</v>
      </c>
      <c r="Y3444" s="23" t="str">
        <f ca="1">IF(NOT(OR(ISBLANK(D3444),ISBLANK(E3444),D3444="",E3444="")),D3444-E3444,"")</f>
        <v/>
      </c>
      <c r="Z3444" s="23" t="str">
        <f ca="1">IF(OR(NOT(ISNUMBER(D3444)),ISBLANK(D3444),D3444="",ISBLANK(N3444)),"",ABS(D3444-N3444))</f>
        <v/>
      </c>
      <c r="AA3444" s="23" t="str">
        <f ca="1">IF(OR(ISBLANK(J3444),ISBLANK(O3444),J3444="",O3444=""),"",IF(J3444=O3444,1,0))</f>
        <v/>
      </c>
      <c r="AB3444" s="23" t="str">
        <f ca="1">IF(OR(ISBLANK(K3444),ISBLANK(Q3444),K3444="",Q3444=""),"",IF(K3444=Q3444,1,0))</f>
        <v/>
      </c>
      <c r="AC3444" s="23" t="str">
        <f t="shared" ca="1" si="54"/>
        <v/>
      </c>
    </row>
    <row r="3445" spans="1:29" x14ac:dyDescent="0.25">
      <c r="A3445" s="23">
        <v>3351</v>
      </c>
      <c r="B3445">
        <v>1705</v>
      </c>
      <c r="C3445" s="23" t="str">
        <f ca="1">IFERROR(VLOOKUP($B3445,INDIRECT(nfl_game_result),MATCH(C$1,INDIRECT(nfl_game_result_header),0),FALSE),"error")</f>
        <v>2018_07_DET@MIA</v>
      </c>
      <c r="D3445" s="23" t="str">
        <f ca="1">IFERROR(IF(ISBLANK(VLOOKUP($B3445,INDIRECT(nfl_game_result),MATCH(D$1,INDIRECT(nfl_game_result_header),0),FALSE)),"",VLOOKUP($B3445,INDIRECT(nfl_game_result),MATCH(D$1,INDIRECT(nfl_game_result_header),0),FALSE)),"error")</f>
        <v/>
      </c>
      <c r="E3445" s="23" t="str">
        <f ca="1">IFERROR(IF(ISBLANK(VLOOKUP($B3445,INDIRECT(nfl_game_result),MATCH(E$1,INDIRECT(nfl_game_result_header),0),FALSE)),"",VLOOKUP($B3445,INDIRECT(nfl_game_result),MATCH(E$1,INDIRECT(nfl_game_result_header),0),FALSE)),"error")</f>
        <v/>
      </c>
      <c r="F3445" s="23" t="str">
        <f ca="1">IFERROR(IF(ISBLANK(VLOOKUP($B3445,INDIRECT(nfl_game_result),MATCH(F$1,INDIRECT(nfl_game_result_header),0),FALSE)),"",VLOOKUP($B3445,INDIRECT(nfl_game_result),MATCH(F$1,INDIRECT(nfl_game_result_header),0),FALSE)),"error")</f>
        <v/>
      </c>
      <c r="G3445" s="23" t="str">
        <f ca="1">IFERROR(IF(ISBLANK(VLOOKUP($B3445,INDIRECT(nfl_game_result),MATCH(G$1,INDIRECT(nfl_game_result_header),0),FALSE)),"",VLOOKUP($B3445,INDIRECT(nfl_game_result),MATCH(G$1,INDIRECT(nfl_game_result_header),0),FALSE)),"error")</f>
        <v/>
      </c>
      <c r="H3445" s="23" t="str">
        <f ca="1">IFERROR(IF(ISBLANK(VLOOKUP($B3445,INDIRECT(nfl_game_result),MATCH(H$1,INDIRECT(nfl_game_result_header),0),FALSE)),"",VLOOKUP($B3445,INDIRECT(nfl_game_result),MATCH(H$1,INDIRECT(nfl_game_result_header),0),FALSE)),"error")</f>
        <v/>
      </c>
      <c r="I3445" s="23" t="str">
        <f ca="1">IFERROR(IF(ISBLANK(VLOOKUP($B3445,INDIRECT(nfl_game_result),MATCH(I$1,INDIRECT(nfl_game_result_header),0),FALSE)),"",VLOOKUP($B3445,INDIRECT(nfl_game_result),MATCH(I$1,INDIRECT(nfl_game_result_header),0),FALSE)),"error")</f>
        <v/>
      </c>
      <c r="J3445" s="23" t="str">
        <f ca="1">IFERROR(IF(ISBLANK(VLOOKUP($B3445,INDIRECT(nfl_game_result),MATCH(J$1,INDIRECT(nfl_game_result_header),0),FALSE)),"",VLOOKUP($B3445,INDIRECT(nfl_game_result),MATCH(J$1,INDIRECT(nfl_game_result_header),0),FALSE)),"error")</f>
        <v/>
      </c>
      <c r="K3445" s="23" t="str">
        <f ca="1">IFERROR(IF(ISBLANK(VLOOKUP($B3445,INDIRECT(nfl_game_result),MATCH(K$1,INDIRECT(nfl_game_result_header),0),FALSE)),"",VLOOKUP($B3445,INDIRECT(nfl_game_result),MATCH(K$1,INDIRECT(nfl_game_result_header),0),FALSE)),"error")</f>
        <v/>
      </c>
      <c r="L3445" s="23" t="str">
        <f ca="1">IFERROR(IF(ISBLANK(VLOOKUP($B3445,INDIRECT(nfl_game_result),MATCH(L$1,INDIRECT(nfl_game_result_header),0),FALSE)),"",VLOOKUP($B3445,INDIRECT(nfl_game_result),MATCH(L$1,INDIRECT(nfl_game_result_header),0),FALSE)),"error")</f>
        <v/>
      </c>
      <c r="M3445" s="23" t="s">
        <v>16</v>
      </c>
      <c r="V3445" s="23" t="s">
        <v>416</v>
      </c>
      <c r="W3445" s="23">
        <f ca="1">VALUE(LEFT(C3445, 4))</f>
        <v>2018</v>
      </c>
      <c r="X3445" s="23">
        <f ca="1">VALUE(MID(C3445,6,FIND("_",C3445,6)-6))</f>
        <v>7</v>
      </c>
      <c r="Y3445" s="23" t="str">
        <f ca="1">IF(NOT(OR(ISBLANK(D3445),ISBLANK(E3445),D3445="",E3445="")),D3445-E3445,"")</f>
        <v/>
      </c>
      <c r="Z3445" s="23" t="str">
        <f ca="1">IF(OR(NOT(ISNUMBER(D3445)),ISBLANK(D3445),D3445="",ISBLANK(N3445)),"",ABS(D3445-N3445))</f>
        <v/>
      </c>
      <c r="AA3445" s="23" t="str">
        <f ca="1">IF(OR(ISBLANK(J3445),ISBLANK(O3445),J3445="",O3445=""),"",IF(J3445=O3445,1,0))</f>
        <v/>
      </c>
      <c r="AB3445" s="23" t="str">
        <f ca="1">IF(OR(ISBLANK(K3445),ISBLANK(Q3445),K3445="",Q3445=""),"",IF(K3445=Q3445,1,0))</f>
        <v/>
      </c>
      <c r="AC3445" s="23" t="str">
        <f t="shared" ca="1" si="54"/>
        <v/>
      </c>
    </row>
    <row r="3446" spans="1:29" x14ac:dyDescent="0.25">
      <c r="A3446" s="23">
        <v>3352</v>
      </c>
      <c r="B3446">
        <v>1706</v>
      </c>
      <c r="C3446" s="23" t="str">
        <f ca="1">IFERROR(VLOOKUP($B3446,INDIRECT(nfl_game_result),MATCH(C$1,INDIRECT(nfl_game_result_header),0),FALSE),"error")</f>
        <v>2018_07_NOR@BAL</v>
      </c>
      <c r="D3446" s="23" t="str">
        <f ca="1">IFERROR(IF(ISBLANK(VLOOKUP($B3446,INDIRECT(nfl_game_result),MATCH(D$1,INDIRECT(nfl_game_result_header),0),FALSE)),"",VLOOKUP($B3446,INDIRECT(nfl_game_result),MATCH(D$1,INDIRECT(nfl_game_result_header),0),FALSE)),"error")</f>
        <v/>
      </c>
      <c r="E3446" s="23" t="str">
        <f ca="1">IFERROR(IF(ISBLANK(VLOOKUP($B3446,INDIRECT(nfl_game_result),MATCH(E$1,INDIRECT(nfl_game_result_header),0),FALSE)),"",VLOOKUP($B3446,INDIRECT(nfl_game_result),MATCH(E$1,INDIRECT(nfl_game_result_header),0),FALSE)),"error")</f>
        <v/>
      </c>
      <c r="F3446" s="23" t="str">
        <f ca="1">IFERROR(IF(ISBLANK(VLOOKUP($B3446,INDIRECT(nfl_game_result),MATCH(F$1,INDIRECT(nfl_game_result_header),0),FALSE)),"",VLOOKUP($B3446,INDIRECT(nfl_game_result),MATCH(F$1,INDIRECT(nfl_game_result_header),0),FALSE)),"error")</f>
        <v/>
      </c>
      <c r="G3446" s="23" t="str">
        <f ca="1">IFERROR(IF(ISBLANK(VLOOKUP($B3446,INDIRECT(nfl_game_result),MATCH(G$1,INDIRECT(nfl_game_result_header),0),FALSE)),"",VLOOKUP($B3446,INDIRECT(nfl_game_result),MATCH(G$1,INDIRECT(nfl_game_result_header),0),FALSE)),"error")</f>
        <v/>
      </c>
      <c r="H3446" s="23" t="str">
        <f ca="1">IFERROR(IF(ISBLANK(VLOOKUP($B3446,INDIRECT(nfl_game_result),MATCH(H$1,INDIRECT(nfl_game_result_header),0),FALSE)),"",VLOOKUP($B3446,INDIRECT(nfl_game_result),MATCH(H$1,INDIRECT(nfl_game_result_header),0),FALSE)),"error")</f>
        <v/>
      </c>
      <c r="I3446" s="23" t="str">
        <f ca="1">IFERROR(IF(ISBLANK(VLOOKUP($B3446,INDIRECT(nfl_game_result),MATCH(I$1,INDIRECT(nfl_game_result_header),0),FALSE)),"",VLOOKUP($B3446,INDIRECT(nfl_game_result),MATCH(I$1,INDIRECT(nfl_game_result_header),0),FALSE)),"error")</f>
        <v/>
      </c>
      <c r="J3446" s="23" t="str">
        <f ca="1">IFERROR(IF(ISBLANK(VLOOKUP($B3446,INDIRECT(nfl_game_result),MATCH(J$1,INDIRECT(nfl_game_result_header),0),FALSE)),"",VLOOKUP($B3446,INDIRECT(nfl_game_result),MATCH(J$1,INDIRECT(nfl_game_result_header),0),FALSE)),"error")</f>
        <v/>
      </c>
      <c r="K3446" s="23" t="str">
        <f ca="1">IFERROR(IF(ISBLANK(VLOOKUP($B3446,INDIRECT(nfl_game_result),MATCH(K$1,INDIRECT(nfl_game_result_header),0),FALSE)),"",VLOOKUP($B3446,INDIRECT(nfl_game_result),MATCH(K$1,INDIRECT(nfl_game_result_header),0),FALSE)),"error")</f>
        <v/>
      </c>
      <c r="L3446" s="23" t="str">
        <f ca="1">IFERROR(IF(ISBLANK(VLOOKUP($B3446,INDIRECT(nfl_game_result),MATCH(L$1,INDIRECT(nfl_game_result_header),0),FALSE)),"",VLOOKUP($B3446,INDIRECT(nfl_game_result),MATCH(L$1,INDIRECT(nfl_game_result_header),0),FALSE)),"error")</f>
        <v/>
      </c>
      <c r="M3446" s="23" t="s">
        <v>16</v>
      </c>
      <c r="V3446" s="23" t="s">
        <v>416</v>
      </c>
      <c r="W3446" s="23">
        <f ca="1">VALUE(LEFT(C3446, 4))</f>
        <v>2018</v>
      </c>
      <c r="X3446" s="23">
        <f ca="1">VALUE(MID(C3446,6,FIND("_",C3446,6)-6))</f>
        <v>7</v>
      </c>
      <c r="Y3446" s="23" t="str">
        <f ca="1">IF(NOT(OR(ISBLANK(D3446),ISBLANK(E3446),D3446="",E3446="")),D3446-E3446,"")</f>
        <v/>
      </c>
      <c r="Z3446" s="23" t="str">
        <f ca="1">IF(OR(NOT(ISNUMBER(D3446)),ISBLANK(D3446),D3446="",ISBLANK(N3446)),"",ABS(D3446-N3446))</f>
        <v/>
      </c>
      <c r="AA3446" s="23" t="str">
        <f ca="1">IF(OR(ISBLANK(J3446),ISBLANK(O3446),J3446="",O3446=""),"",IF(J3446=O3446,1,0))</f>
        <v/>
      </c>
      <c r="AB3446" s="23" t="str">
        <f ca="1">IF(OR(ISBLANK(K3446),ISBLANK(Q3446),K3446="",Q3446=""),"",IF(K3446=Q3446,1,0))</f>
        <v/>
      </c>
      <c r="AC3446" s="23" t="str">
        <f t="shared" ca="1" si="54"/>
        <v/>
      </c>
    </row>
    <row r="3447" spans="1:29" x14ac:dyDescent="0.25">
      <c r="A3447" s="23">
        <v>3353</v>
      </c>
      <c r="B3447">
        <v>1707</v>
      </c>
      <c r="C3447" s="23" t="str">
        <f ca="1">IFERROR(VLOOKUP($B3447,INDIRECT(nfl_game_result),MATCH(C$1,INDIRECT(nfl_game_result_header),0),FALSE),"error")</f>
        <v>2018_07_DAL@WAS</v>
      </c>
      <c r="D3447" s="23" t="str">
        <f ca="1">IFERROR(IF(ISBLANK(VLOOKUP($B3447,INDIRECT(nfl_game_result),MATCH(D$1,INDIRECT(nfl_game_result_header),0),FALSE)),"",VLOOKUP($B3447,INDIRECT(nfl_game_result),MATCH(D$1,INDIRECT(nfl_game_result_header),0),FALSE)),"error")</f>
        <v/>
      </c>
      <c r="E3447" s="23" t="str">
        <f ca="1">IFERROR(IF(ISBLANK(VLOOKUP($B3447,INDIRECT(nfl_game_result),MATCH(E$1,INDIRECT(nfl_game_result_header),0),FALSE)),"",VLOOKUP($B3447,INDIRECT(nfl_game_result),MATCH(E$1,INDIRECT(nfl_game_result_header),0),FALSE)),"error")</f>
        <v/>
      </c>
      <c r="F3447" s="23" t="str">
        <f ca="1">IFERROR(IF(ISBLANK(VLOOKUP($B3447,INDIRECT(nfl_game_result),MATCH(F$1,INDIRECT(nfl_game_result_header),0),FALSE)),"",VLOOKUP($B3447,INDIRECT(nfl_game_result),MATCH(F$1,INDIRECT(nfl_game_result_header),0),FALSE)),"error")</f>
        <v/>
      </c>
      <c r="G3447" s="23" t="str">
        <f ca="1">IFERROR(IF(ISBLANK(VLOOKUP($B3447,INDIRECT(nfl_game_result),MATCH(G$1,INDIRECT(nfl_game_result_header),0),FALSE)),"",VLOOKUP($B3447,INDIRECT(nfl_game_result),MATCH(G$1,INDIRECT(nfl_game_result_header),0),FALSE)),"error")</f>
        <v/>
      </c>
      <c r="H3447" s="23" t="str">
        <f ca="1">IFERROR(IF(ISBLANK(VLOOKUP($B3447,INDIRECT(nfl_game_result),MATCH(H$1,INDIRECT(nfl_game_result_header),0),FALSE)),"",VLOOKUP($B3447,INDIRECT(nfl_game_result),MATCH(H$1,INDIRECT(nfl_game_result_header),0),FALSE)),"error")</f>
        <v/>
      </c>
      <c r="I3447" s="23" t="str">
        <f ca="1">IFERROR(IF(ISBLANK(VLOOKUP($B3447,INDIRECT(nfl_game_result),MATCH(I$1,INDIRECT(nfl_game_result_header),0),FALSE)),"",VLOOKUP($B3447,INDIRECT(nfl_game_result),MATCH(I$1,INDIRECT(nfl_game_result_header),0),FALSE)),"error")</f>
        <v/>
      </c>
      <c r="J3447" s="23" t="str">
        <f ca="1">IFERROR(IF(ISBLANK(VLOOKUP($B3447,INDIRECT(nfl_game_result),MATCH(J$1,INDIRECT(nfl_game_result_header),0),FALSE)),"",VLOOKUP($B3447,INDIRECT(nfl_game_result),MATCH(J$1,INDIRECT(nfl_game_result_header),0),FALSE)),"error")</f>
        <v/>
      </c>
      <c r="K3447" s="23" t="str">
        <f ca="1">IFERROR(IF(ISBLANK(VLOOKUP($B3447,INDIRECT(nfl_game_result),MATCH(K$1,INDIRECT(nfl_game_result_header),0),FALSE)),"",VLOOKUP($B3447,INDIRECT(nfl_game_result),MATCH(K$1,INDIRECT(nfl_game_result_header),0),FALSE)),"error")</f>
        <v/>
      </c>
      <c r="L3447" s="23" t="str">
        <f ca="1">IFERROR(IF(ISBLANK(VLOOKUP($B3447,INDIRECT(nfl_game_result),MATCH(L$1,INDIRECT(nfl_game_result_header),0),FALSE)),"",VLOOKUP($B3447,INDIRECT(nfl_game_result),MATCH(L$1,INDIRECT(nfl_game_result_header),0),FALSE)),"error")</f>
        <v/>
      </c>
      <c r="M3447" s="23" t="s">
        <v>16</v>
      </c>
      <c r="V3447" s="23" t="s">
        <v>416</v>
      </c>
      <c r="W3447" s="23">
        <f ca="1">VALUE(LEFT(C3447, 4))</f>
        <v>2018</v>
      </c>
      <c r="X3447" s="23">
        <f ca="1">VALUE(MID(C3447,6,FIND("_",C3447,6)-6))</f>
        <v>7</v>
      </c>
      <c r="Y3447" s="23" t="str">
        <f ca="1">IF(NOT(OR(ISBLANK(D3447),ISBLANK(E3447),D3447="",E3447="")),D3447-E3447,"")</f>
        <v/>
      </c>
      <c r="Z3447" s="23" t="str">
        <f ca="1">IF(OR(NOT(ISNUMBER(D3447)),ISBLANK(D3447),D3447="",ISBLANK(N3447)),"",ABS(D3447-N3447))</f>
        <v/>
      </c>
      <c r="AA3447" s="23" t="str">
        <f ca="1">IF(OR(ISBLANK(J3447),ISBLANK(O3447),J3447="",O3447=""),"",IF(J3447=O3447,1,0))</f>
        <v/>
      </c>
      <c r="AB3447" s="23" t="str">
        <f ca="1">IF(OR(ISBLANK(K3447),ISBLANK(Q3447),K3447="",Q3447=""),"",IF(K3447=Q3447,1,0))</f>
        <v/>
      </c>
      <c r="AC3447" s="23" t="str">
        <f t="shared" ca="1" si="54"/>
        <v/>
      </c>
    </row>
    <row r="3448" spans="1:29" x14ac:dyDescent="0.25">
      <c r="A3448" s="23">
        <v>3354</v>
      </c>
      <c r="B3448">
        <v>1708</v>
      </c>
      <c r="C3448" s="23" t="str">
        <f ca="1">IFERROR(VLOOKUP($B3448,INDIRECT(nfl_game_result),MATCH(C$1,INDIRECT(nfl_game_result_header),0),FALSE),"error")</f>
        <v>2018_07_LAR@SFO</v>
      </c>
      <c r="D3448" s="23" t="str">
        <f ca="1">IFERROR(IF(ISBLANK(VLOOKUP($B3448,INDIRECT(nfl_game_result),MATCH(D$1,INDIRECT(nfl_game_result_header),0),FALSE)),"",VLOOKUP($B3448,INDIRECT(nfl_game_result),MATCH(D$1,INDIRECT(nfl_game_result_header),0),FALSE)),"error")</f>
        <v/>
      </c>
      <c r="E3448" s="23" t="str">
        <f ca="1">IFERROR(IF(ISBLANK(VLOOKUP($B3448,INDIRECT(nfl_game_result),MATCH(E$1,INDIRECT(nfl_game_result_header),0),FALSE)),"",VLOOKUP($B3448,INDIRECT(nfl_game_result),MATCH(E$1,INDIRECT(nfl_game_result_header),0),FALSE)),"error")</f>
        <v/>
      </c>
      <c r="F3448" s="23" t="str">
        <f ca="1">IFERROR(IF(ISBLANK(VLOOKUP($B3448,INDIRECT(nfl_game_result),MATCH(F$1,INDIRECT(nfl_game_result_header),0),FALSE)),"",VLOOKUP($B3448,INDIRECT(nfl_game_result),MATCH(F$1,INDIRECT(nfl_game_result_header),0),FALSE)),"error")</f>
        <v/>
      </c>
      <c r="G3448" s="23" t="str">
        <f ca="1">IFERROR(IF(ISBLANK(VLOOKUP($B3448,INDIRECT(nfl_game_result),MATCH(G$1,INDIRECT(nfl_game_result_header),0),FALSE)),"",VLOOKUP($B3448,INDIRECT(nfl_game_result),MATCH(G$1,INDIRECT(nfl_game_result_header),0),FALSE)),"error")</f>
        <v/>
      </c>
      <c r="H3448" s="23" t="str">
        <f ca="1">IFERROR(IF(ISBLANK(VLOOKUP($B3448,INDIRECT(nfl_game_result),MATCH(H$1,INDIRECT(nfl_game_result_header),0),FALSE)),"",VLOOKUP($B3448,INDIRECT(nfl_game_result),MATCH(H$1,INDIRECT(nfl_game_result_header),0),FALSE)),"error")</f>
        <v/>
      </c>
      <c r="I3448" s="23" t="str">
        <f ca="1">IFERROR(IF(ISBLANK(VLOOKUP($B3448,INDIRECT(nfl_game_result),MATCH(I$1,INDIRECT(nfl_game_result_header),0),FALSE)),"",VLOOKUP($B3448,INDIRECT(nfl_game_result),MATCH(I$1,INDIRECT(nfl_game_result_header),0),FALSE)),"error")</f>
        <v/>
      </c>
      <c r="J3448" s="23" t="str">
        <f ca="1">IFERROR(IF(ISBLANK(VLOOKUP($B3448,INDIRECT(nfl_game_result),MATCH(J$1,INDIRECT(nfl_game_result_header),0),FALSE)),"",VLOOKUP($B3448,INDIRECT(nfl_game_result),MATCH(J$1,INDIRECT(nfl_game_result_header),0),FALSE)),"error")</f>
        <v/>
      </c>
      <c r="K3448" s="23" t="str">
        <f ca="1">IFERROR(IF(ISBLANK(VLOOKUP($B3448,INDIRECT(nfl_game_result),MATCH(K$1,INDIRECT(nfl_game_result_header),0),FALSE)),"",VLOOKUP($B3448,INDIRECT(nfl_game_result),MATCH(K$1,INDIRECT(nfl_game_result_header),0),FALSE)),"error")</f>
        <v/>
      </c>
      <c r="L3448" s="23" t="str">
        <f ca="1">IFERROR(IF(ISBLANK(VLOOKUP($B3448,INDIRECT(nfl_game_result),MATCH(L$1,INDIRECT(nfl_game_result_header),0),FALSE)),"",VLOOKUP($B3448,INDIRECT(nfl_game_result),MATCH(L$1,INDIRECT(nfl_game_result_header),0),FALSE)),"error")</f>
        <v/>
      </c>
      <c r="M3448" s="23" t="s">
        <v>16</v>
      </c>
      <c r="V3448" s="23" t="s">
        <v>416</v>
      </c>
      <c r="W3448" s="23">
        <f ca="1">VALUE(LEFT(C3448, 4))</f>
        <v>2018</v>
      </c>
      <c r="X3448" s="23">
        <f ca="1">VALUE(MID(C3448,6,FIND("_",C3448,6)-6))</f>
        <v>7</v>
      </c>
      <c r="Y3448" s="23" t="str">
        <f ca="1">IF(NOT(OR(ISBLANK(D3448),ISBLANK(E3448),D3448="",E3448="")),D3448-E3448,"")</f>
        <v/>
      </c>
      <c r="Z3448" s="23" t="str">
        <f ca="1">IF(OR(NOT(ISNUMBER(D3448)),ISBLANK(D3448),D3448="",ISBLANK(N3448)),"",ABS(D3448-N3448))</f>
        <v/>
      </c>
      <c r="AA3448" s="23" t="str">
        <f ca="1">IF(OR(ISBLANK(J3448),ISBLANK(O3448),J3448="",O3448=""),"",IF(J3448=O3448,1,0))</f>
        <v/>
      </c>
      <c r="AB3448" s="23" t="str">
        <f ca="1">IF(OR(ISBLANK(K3448),ISBLANK(Q3448),K3448="",Q3448=""),"",IF(K3448=Q3448,1,0))</f>
        <v/>
      </c>
      <c r="AC3448" s="23" t="str">
        <f t="shared" ca="1" si="54"/>
        <v/>
      </c>
    </row>
    <row r="3449" spans="1:29" x14ac:dyDescent="0.25">
      <c r="A3449" s="23">
        <v>3355</v>
      </c>
      <c r="B3449">
        <v>1709</v>
      </c>
      <c r="C3449" s="23" t="str">
        <f ca="1">IFERROR(VLOOKUP($B3449,INDIRECT(nfl_game_result),MATCH(C$1,INDIRECT(nfl_game_result_header),0),FALSE),"error")</f>
        <v>2018_07_NYG@ATL</v>
      </c>
      <c r="D3449" s="23" t="str">
        <f ca="1">IFERROR(IF(ISBLANK(VLOOKUP($B3449,INDIRECT(nfl_game_result),MATCH(D$1,INDIRECT(nfl_game_result_header),0),FALSE)),"",VLOOKUP($B3449,INDIRECT(nfl_game_result),MATCH(D$1,INDIRECT(nfl_game_result_header),0),FALSE)),"error")</f>
        <v/>
      </c>
      <c r="E3449" s="23" t="str">
        <f ca="1">IFERROR(IF(ISBLANK(VLOOKUP($B3449,INDIRECT(nfl_game_result),MATCH(E$1,INDIRECT(nfl_game_result_header),0),FALSE)),"",VLOOKUP($B3449,INDIRECT(nfl_game_result),MATCH(E$1,INDIRECT(nfl_game_result_header),0),FALSE)),"error")</f>
        <v/>
      </c>
      <c r="F3449" s="23" t="str">
        <f ca="1">IFERROR(IF(ISBLANK(VLOOKUP($B3449,INDIRECT(nfl_game_result),MATCH(F$1,INDIRECT(nfl_game_result_header),0),FALSE)),"",VLOOKUP($B3449,INDIRECT(nfl_game_result),MATCH(F$1,INDIRECT(nfl_game_result_header),0),FALSE)),"error")</f>
        <v/>
      </c>
      <c r="G3449" s="23" t="str">
        <f ca="1">IFERROR(IF(ISBLANK(VLOOKUP($B3449,INDIRECT(nfl_game_result),MATCH(G$1,INDIRECT(nfl_game_result_header),0),FALSE)),"",VLOOKUP($B3449,INDIRECT(nfl_game_result),MATCH(G$1,INDIRECT(nfl_game_result_header),0),FALSE)),"error")</f>
        <v/>
      </c>
      <c r="H3449" s="23" t="str">
        <f ca="1">IFERROR(IF(ISBLANK(VLOOKUP($B3449,INDIRECT(nfl_game_result),MATCH(H$1,INDIRECT(nfl_game_result_header),0),FALSE)),"",VLOOKUP($B3449,INDIRECT(nfl_game_result),MATCH(H$1,INDIRECT(nfl_game_result_header),0),FALSE)),"error")</f>
        <v/>
      </c>
      <c r="I3449" s="23" t="str">
        <f ca="1">IFERROR(IF(ISBLANK(VLOOKUP($B3449,INDIRECT(nfl_game_result),MATCH(I$1,INDIRECT(nfl_game_result_header),0),FALSE)),"",VLOOKUP($B3449,INDIRECT(nfl_game_result),MATCH(I$1,INDIRECT(nfl_game_result_header),0),FALSE)),"error")</f>
        <v/>
      </c>
      <c r="J3449" s="23" t="str">
        <f ca="1">IFERROR(IF(ISBLANK(VLOOKUP($B3449,INDIRECT(nfl_game_result),MATCH(J$1,INDIRECT(nfl_game_result_header),0),FALSE)),"",VLOOKUP($B3449,INDIRECT(nfl_game_result),MATCH(J$1,INDIRECT(nfl_game_result_header),0),FALSE)),"error")</f>
        <v/>
      </c>
      <c r="K3449" s="23" t="str">
        <f ca="1">IFERROR(IF(ISBLANK(VLOOKUP($B3449,INDIRECT(nfl_game_result),MATCH(K$1,INDIRECT(nfl_game_result_header),0),FALSE)),"",VLOOKUP($B3449,INDIRECT(nfl_game_result),MATCH(K$1,INDIRECT(nfl_game_result_header),0),FALSE)),"error")</f>
        <v/>
      </c>
      <c r="L3449" s="23" t="str">
        <f ca="1">IFERROR(IF(ISBLANK(VLOOKUP($B3449,INDIRECT(nfl_game_result),MATCH(L$1,INDIRECT(nfl_game_result_header),0),FALSE)),"",VLOOKUP($B3449,INDIRECT(nfl_game_result),MATCH(L$1,INDIRECT(nfl_game_result_header),0),FALSE)),"error")</f>
        <v/>
      </c>
      <c r="M3449" s="23" t="s">
        <v>16</v>
      </c>
      <c r="V3449" s="23" t="s">
        <v>416</v>
      </c>
      <c r="W3449" s="23">
        <f ca="1">VALUE(LEFT(C3449, 4))</f>
        <v>2018</v>
      </c>
      <c r="X3449" s="23">
        <f ca="1">VALUE(MID(C3449,6,FIND("_",C3449,6)-6))</f>
        <v>7</v>
      </c>
      <c r="Y3449" s="23" t="str">
        <f ca="1">IF(NOT(OR(ISBLANK(D3449),ISBLANK(E3449),D3449="",E3449="")),D3449-E3449,"")</f>
        <v/>
      </c>
      <c r="Z3449" s="23" t="str">
        <f ca="1">IF(OR(NOT(ISNUMBER(D3449)),ISBLANK(D3449),D3449="",ISBLANK(N3449)),"",ABS(D3449-N3449))</f>
        <v/>
      </c>
      <c r="AA3449" s="23" t="str">
        <f ca="1">IF(OR(ISBLANK(J3449),ISBLANK(O3449),J3449="",O3449=""),"",IF(J3449=O3449,1,0))</f>
        <v/>
      </c>
      <c r="AB3449" s="23" t="str">
        <f ca="1">IF(OR(ISBLANK(K3449),ISBLANK(Q3449),K3449="",Q3449=""),"",IF(K3449=Q3449,1,0))</f>
        <v/>
      </c>
      <c r="AC3449" s="23" t="str">
        <f t="shared" ca="1" si="54"/>
        <v/>
      </c>
    </row>
    <row r="3450" spans="1:29" x14ac:dyDescent="0.25">
      <c r="A3450" s="23">
        <v>3598</v>
      </c>
      <c r="B3450">
        <v>1696</v>
      </c>
      <c r="C3450" s="23" t="str">
        <f ca="1">IFERROR(VLOOKUP($B3450,INDIRECT(nfl_game_result),MATCH(C$1,INDIRECT(nfl_game_result_header),0),FALSE),"error")</f>
        <v>2018_07_DEN@ARI</v>
      </c>
      <c r="D3450" s="23" t="str">
        <f ca="1">IFERROR(IF(ISBLANK(VLOOKUP($B3450,INDIRECT(nfl_game_result),MATCH(D$1,INDIRECT(nfl_game_result_header),0),FALSE)),"",VLOOKUP($B3450,INDIRECT(nfl_game_result),MATCH(D$1,INDIRECT(nfl_game_result_header),0),FALSE)),"error")</f>
        <v/>
      </c>
      <c r="E3450" s="23" t="str">
        <f ca="1">IFERROR(IF(ISBLANK(VLOOKUP($B3450,INDIRECT(nfl_game_result),MATCH(E$1,INDIRECT(nfl_game_result_header),0),FALSE)),"",VLOOKUP($B3450,INDIRECT(nfl_game_result),MATCH(E$1,INDIRECT(nfl_game_result_header),0),FALSE)),"error")</f>
        <v/>
      </c>
      <c r="F3450" s="23" t="str">
        <f ca="1">IFERROR(IF(ISBLANK(VLOOKUP($B3450,INDIRECT(nfl_game_result),MATCH(F$1,INDIRECT(nfl_game_result_header),0),FALSE)),"",VLOOKUP($B3450,INDIRECT(nfl_game_result),MATCH(F$1,INDIRECT(nfl_game_result_header),0),FALSE)),"error")</f>
        <v/>
      </c>
      <c r="G3450" s="23" t="str">
        <f ca="1">IFERROR(IF(ISBLANK(VLOOKUP($B3450,INDIRECT(nfl_game_result),MATCH(G$1,INDIRECT(nfl_game_result_header),0),FALSE)),"",VLOOKUP($B3450,INDIRECT(nfl_game_result),MATCH(G$1,INDIRECT(nfl_game_result_header),0),FALSE)),"error")</f>
        <v/>
      </c>
      <c r="H3450" s="23" t="str">
        <f ca="1">IFERROR(IF(ISBLANK(VLOOKUP($B3450,INDIRECT(nfl_game_result),MATCH(H$1,INDIRECT(nfl_game_result_header),0),FALSE)),"",VLOOKUP($B3450,INDIRECT(nfl_game_result),MATCH(H$1,INDIRECT(nfl_game_result_header),0),FALSE)),"error")</f>
        <v/>
      </c>
      <c r="I3450" s="23" t="str">
        <f ca="1">IFERROR(IF(ISBLANK(VLOOKUP($B3450,INDIRECT(nfl_game_result),MATCH(I$1,INDIRECT(nfl_game_result_header),0),FALSE)),"",VLOOKUP($B3450,INDIRECT(nfl_game_result),MATCH(I$1,INDIRECT(nfl_game_result_header),0),FALSE)),"error")</f>
        <v/>
      </c>
      <c r="J3450" s="23" t="str">
        <f ca="1">IFERROR(IF(ISBLANK(VLOOKUP($B3450,INDIRECT(nfl_game_result),MATCH(J$1,INDIRECT(nfl_game_result_header),0),FALSE)),"",VLOOKUP($B3450,INDIRECT(nfl_game_result),MATCH(J$1,INDIRECT(nfl_game_result_header),0),FALSE)),"error")</f>
        <v/>
      </c>
      <c r="K3450" s="23" t="str">
        <f ca="1">IFERROR(IF(ISBLANK(VLOOKUP($B3450,INDIRECT(nfl_game_result),MATCH(K$1,INDIRECT(nfl_game_result_header),0),FALSE)),"",VLOOKUP($B3450,INDIRECT(nfl_game_result),MATCH(K$1,INDIRECT(nfl_game_result_header),0),FALSE)),"error")</f>
        <v/>
      </c>
      <c r="L3450" s="23" t="str">
        <f ca="1">IFERROR(IF(ISBLANK(VLOOKUP($B3450,INDIRECT(nfl_game_result),MATCH(L$1,INDIRECT(nfl_game_result_header),0),FALSE)),"",VLOOKUP($B3450,INDIRECT(nfl_game_result),MATCH(L$1,INDIRECT(nfl_game_result_header),0),FALSE)),"error")</f>
        <v/>
      </c>
      <c r="M3450" s="23" t="s">
        <v>14</v>
      </c>
      <c r="V3450" s="23" t="s">
        <v>416</v>
      </c>
      <c r="W3450" s="23">
        <f ca="1">VALUE(LEFT(C3450, 4))</f>
        <v>2018</v>
      </c>
      <c r="X3450" s="23">
        <f ca="1">VALUE(MID(C3450,6,FIND("_",C3450,6)-6))</f>
        <v>7</v>
      </c>
      <c r="Y3450" s="23" t="str">
        <f ca="1">IF(NOT(OR(ISBLANK(D3450),ISBLANK(E3450),D3450="",E3450="")),D3450-E3450,"")</f>
        <v/>
      </c>
      <c r="Z3450" s="23" t="str">
        <f ca="1">IF(OR(NOT(ISNUMBER(D3450)),ISBLANK(D3450),D3450="",ISBLANK(N3450)),"",ABS(D3450-N3450))</f>
        <v/>
      </c>
      <c r="AA3450" s="23" t="str">
        <f ca="1">IF(OR(ISBLANK(J3450),ISBLANK(O3450),J3450="",O3450=""),"",IF(J3450=O3450,1,0))</f>
        <v/>
      </c>
      <c r="AB3450" s="23" t="str">
        <f ca="1">IF(OR(ISBLANK(K3450),ISBLANK(Q3450),K3450="",Q3450=""),"",IF(K3450=Q3450,1,0))</f>
        <v/>
      </c>
      <c r="AC3450" s="23" t="str">
        <f t="shared" ca="1" si="54"/>
        <v/>
      </c>
    </row>
    <row r="3451" spans="1:29" x14ac:dyDescent="0.25">
      <c r="A3451" s="23">
        <v>3599</v>
      </c>
      <c r="B3451">
        <v>1697</v>
      </c>
      <c r="C3451" s="23" t="str">
        <f ca="1">IFERROR(VLOOKUP($B3451,INDIRECT(nfl_game_result),MATCH(C$1,INDIRECT(nfl_game_result_header),0),FALSE),"error")</f>
        <v>2018_07_TEN@LAC</v>
      </c>
      <c r="D3451" s="23" t="str">
        <f ca="1">IFERROR(IF(ISBLANK(VLOOKUP($B3451,INDIRECT(nfl_game_result),MATCH(D$1,INDIRECT(nfl_game_result_header),0),FALSE)),"",VLOOKUP($B3451,INDIRECT(nfl_game_result),MATCH(D$1,INDIRECT(nfl_game_result_header),0),FALSE)),"error")</f>
        <v/>
      </c>
      <c r="E3451" s="23" t="str">
        <f ca="1">IFERROR(IF(ISBLANK(VLOOKUP($B3451,INDIRECT(nfl_game_result),MATCH(E$1,INDIRECT(nfl_game_result_header),0),FALSE)),"",VLOOKUP($B3451,INDIRECT(nfl_game_result),MATCH(E$1,INDIRECT(nfl_game_result_header),0),FALSE)),"error")</f>
        <v/>
      </c>
      <c r="F3451" s="23" t="str">
        <f ca="1">IFERROR(IF(ISBLANK(VLOOKUP($B3451,INDIRECT(nfl_game_result),MATCH(F$1,INDIRECT(nfl_game_result_header),0),FALSE)),"",VLOOKUP($B3451,INDIRECT(nfl_game_result),MATCH(F$1,INDIRECT(nfl_game_result_header),0),FALSE)),"error")</f>
        <v/>
      </c>
      <c r="G3451" s="23" t="str">
        <f ca="1">IFERROR(IF(ISBLANK(VLOOKUP($B3451,INDIRECT(nfl_game_result),MATCH(G$1,INDIRECT(nfl_game_result_header),0),FALSE)),"",VLOOKUP($B3451,INDIRECT(nfl_game_result),MATCH(G$1,INDIRECT(nfl_game_result_header),0),FALSE)),"error")</f>
        <v/>
      </c>
      <c r="H3451" s="23" t="str">
        <f ca="1">IFERROR(IF(ISBLANK(VLOOKUP($B3451,INDIRECT(nfl_game_result),MATCH(H$1,INDIRECT(nfl_game_result_header),0),FALSE)),"",VLOOKUP($B3451,INDIRECT(nfl_game_result),MATCH(H$1,INDIRECT(nfl_game_result_header),0),FALSE)),"error")</f>
        <v/>
      </c>
      <c r="I3451" s="23" t="str">
        <f ca="1">IFERROR(IF(ISBLANK(VLOOKUP($B3451,INDIRECT(nfl_game_result),MATCH(I$1,INDIRECT(nfl_game_result_header),0),FALSE)),"",VLOOKUP($B3451,INDIRECT(nfl_game_result),MATCH(I$1,INDIRECT(nfl_game_result_header),0),FALSE)),"error")</f>
        <v/>
      </c>
      <c r="J3451" s="23" t="str">
        <f ca="1">IFERROR(IF(ISBLANK(VLOOKUP($B3451,INDIRECT(nfl_game_result),MATCH(J$1,INDIRECT(nfl_game_result_header),0),FALSE)),"",VLOOKUP($B3451,INDIRECT(nfl_game_result),MATCH(J$1,INDIRECT(nfl_game_result_header),0),FALSE)),"error")</f>
        <v/>
      </c>
      <c r="K3451" s="23" t="str">
        <f ca="1">IFERROR(IF(ISBLANK(VLOOKUP($B3451,INDIRECT(nfl_game_result),MATCH(K$1,INDIRECT(nfl_game_result_header),0),FALSE)),"",VLOOKUP($B3451,INDIRECT(nfl_game_result),MATCH(K$1,INDIRECT(nfl_game_result_header),0),FALSE)),"error")</f>
        <v/>
      </c>
      <c r="L3451" s="23" t="str">
        <f ca="1">IFERROR(IF(ISBLANK(VLOOKUP($B3451,INDIRECT(nfl_game_result),MATCH(L$1,INDIRECT(nfl_game_result_header),0),FALSE)),"",VLOOKUP($B3451,INDIRECT(nfl_game_result),MATCH(L$1,INDIRECT(nfl_game_result_header),0),FALSE)),"error")</f>
        <v/>
      </c>
      <c r="M3451" s="23" t="s">
        <v>14</v>
      </c>
      <c r="V3451" s="23" t="s">
        <v>416</v>
      </c>
      <c r="W3451" s="23">
        <f ca="1">VALUE(LEFT(C3451, 4))</f>
        <v>2018</v>
      </c>
      <c r="X3451" s="23">
        <f ca="1">VALUE(MID(C3451,6,FIND("_",C3451,6)-6))</f>
        <v>7</v>
      </c>
      <c r="Y3451" s="23" t="str">
        <f ca="1">IF(NOT(OR(ISBLANK(D3451),ISBLANK(E3451),D3451="",E3451="")),D3451-E3451,"")</f>
        <v/>
      </c>
      <c r="Z3451" s="23" t="str">
        <f ca="1">IF(OR(NOT(ISNUMBER(D3451)),ISBLANK(D3451),D3451="",ISBLANK(N3451)),"",ABS(D3451-N3451))</f>
        <v/>
      </c>
      <c r="AA3451" s="23" t="str">
        <f ca="1">IF(OR(ISBLANK(J3451),ISBLANK(O3451),J3451="",O3451=""),"",IF(J3451=O3451,1,0))</f>
        <v/>
      </c>
      <c r="AB3451" s="23" t="str">
        <f ca="1">IF(OR(ISBLANK(K3451),ISBLANK(Q3451),K3451="",Q3451=""),"",IF(K3451=Q3451,1,0))</f>
        <v/>
      </c>
      <c r="AC3451" s="23" t="str">
        <f t="shared" ca="1" si="54"/>
        <v/>
      </c>
    </row>
    <row r="3452" spans="1:29" x14ac:dyDescent="0.25">
      <c r="A3452" s="23">
        <v>3600</v>
      </c>
      <c r="B3452">
        <v>1698</v>
      </c>
      <c r="C3452" s="23" t="str">
        <f ca="1">IFERROR(VLOOKUP($B3452,INDIRECT(nfl_game_result),MATCH(C$1,INDIRECT(nfl_game_result_header),0),FALSE),"error")</f>
        <v>2018_07_HOU@JAX</v>
      </c>
      <c r="D3452" s="23" t="str">
        <f ca="1">IFERROR(IF(ISBLANK(VLOOKUP($B3452,INDIRECT(nfl_game_result),MATCH(D$1,INDIRECT(nfl_game_result_header),0),FALSE)),"",VLOOKUP($B3452,INDIRECT(nfl_game_result),MATCH(D$1,INDIRECT(nfl_game_result_header),0),FALSE)),"error")</f>
        <v/>
      </c>
      <c r="E3452" s="23" t="str">
        <f ca="1">IFERROR(IF(ISBLANK(VLOOKUP($B3452,INDIRECT(nfl_game_result),MATCH(E$1,INDIRECT(nfl_game_result_header),0),FALSE)),"",VLOOKUP($B3452,INDIRECT(nfl_game_result),MATCH(E$1,INDIRECT(nfl_game_result_header),0),FALSE)),"error")</f>
        <v/>
      </c>
      <c r="F3452" s="23" t="str">
        <f ca="1">IFERROR(IF(ISBLANK(VLOOKUP($B3452,INDIRECT(nfl_game_result),MATCH(F$1,INDIRECT(nfl_game_result_header),0),FALSE)),"",VLOOKUP($B3452,INDIRECT(nfl_game_result),MATCH(F$1,INDIRECT(nfl_game_result_header),0),FALSE)),"error")</f>
        <v/>
      </c>
      <c r="G3452" s="23" t="str">
        <f ca="1">IFERROR(IF(ISBLANK(VLOOKUP($B3452,INDIRECT(nfl_game_result),MATCH(G$1,INDIRECT(nfl_game_result_header),0),FALSE)),"",VLOOKUP($B3452,INDIRECT(nfl_game_result),MATCH(G$1,INDIRECT(nfl_game_result_header),0),FALSE)),"error")</f>
        <v/>
      </c>
      <c r="H3452" s="23" t="str">
        <f ca="1">IFERROR(IF(ISBLANK(VLOOKUP($B3452,INDIRECT(nfl_game_result),MATCH(H$1,INDIRECT(nfl_game_result_header),0),FALSE)),"",VLOOKUP($B3452,INDIRECT(nfl_game_result),MATCH(H$1,INDIRECT(nfl_game_result_header),0),FALSE)),"error")</f>
        <v/>
      </c>
      <c r="I3452" s="23" t="str">
        <f ca="1">IFERROR(IF(ISBLANK(VLOOKUP($B3452,INDIRECT(nfl_game_result),MATCH(I$1,INDIRECT(nfl_game_result_header),0),FALSE)),"",VLOOKUP($B3452,INDIRECT(nfl_game_result),MATCH(I$1,INDIRECT(nfl_game_result_header),0),FALSE)),"error")</f>
        <v/>
      </c>
      <c r="J3452" s="23" t="str">
        <f ca="1">IFERROR(IF(ISBLANK(VLOOKUP($B3452,INDIRECT(nfl_game_result),MATCH(J$1,INDIRECT(nfl_game_result_header),0),FALSE)),"",VLOOKUP($B3452,INDIRECT(nfl_game_result),MATCH(J$1,INDIRECT(nfl_game_result_header),0),FALSE)),"error")</f>
        <v/>
      </c>
      <c r="K3452" s="23" t="str">
        <f ca="1">IFERROR(IF(ISBLANK(VLOOKUP($B3452,INDIRECT(nfl_game_result),MATCH(K$1,INDIRECT(nfl_game_result_header),0),FALSE)),"",VLOOKUP($B3452,INDIRECT(nfl_game_result),MATCH(K$1,INDIRECT(nfl_game_result_header),0),FALSE)),"error")</f>
        <v/>
      </c>
      <c r="L3452" s="23" t="str">
        <f ca="1">IFERROR(IF(ISBLANK(VLOOKUP($B3452,INDIRECT(nfl_game_result),MATCH(L$1,INDIRECT(nfl_game_result_header),0),FALSE)),"",VLOOKUP($B3452,INDIRECT(nfl_game_result),MATCH(L$1,INDIRECT(nfl_game_result_header),0),FALSE)),"error")</f>
        <v/>
      </c>
      <c r="M3452" s="23" t="s">
        <v>14</v>
      </c>
      <c r="V3452" s="23" t="s">
        <v>416</v>
      </c>
      <c r="W3452" s="23">
        <f ca="1">VALUE(LEFT(C3452, 4))</f>
        <v>2018</v>
      </c>
      <c r="X3452" s="23">
        <f ca="1">VALUE(MID(C3452,6,FIND("_",C3452,6)-6))</f>
        <v>7</v>
      </c>
      <c r="Y3452" s="23" t="str">
        <f ca="1">IF(NOT(OR(ISBLANK(D3452),ISBLANK(E3452),D3452="",E3452="")),D3452-E3452,"")</f>
        <v/>
      </c>
      <c r="Z3452" s="23" t="str">
        <f ca="1">IF(OR(NOT(ISNUMBER(D3452)),ISBLANK(D3452),D3452="",ISBLANK(N3452)),"",ABS(D3452-N3452))</f>
        <v/>
      </c>
      <c r="AA3452" s="23" t="str">
        <f ca="1">IF(OR(ISBLANK(J3452),ISBLANK(O3452),J3452="",O3452=""),"",IF(J3452=O3452,1,0))</f>
        <v/>
      </c>
      <c r="AB3452" s="23" t="str">
        <f ca="1">IF(OR(ISBLANK(K3452),ISBLANK(Q3452),K3452="",Q3452=""),"",IF(K3452=Q3452,1,0))</f>
        <v/>
      </c>
      <c r="AC3452" s="23" t="str">
        <f t="shared" ca="1" si="54"/>
        <v/>
      </c>
    </row>
    <row r="3453" spans="1:29" x14ac:dyDescent="0.25">
      <c r="A3453" s="23">
        <v>3601</v>
      </c>
      <c r="B3453">
        <v>1699</v>
      </c>
      <c r="C3453" s="23" t="str">
        <f ca="1">IFERROR(VLOOKUP($B3453,INDIRECT(nfl_game_result),MATCH(C$1,INDIRECT(nfl_game_result_header),0),FALSE),"error")</f>
        <v>2018_07_CLE@TBY</v>
      </c>
      <c r="D3453" s="23" t="str">
        <f ca="1">IFERROR(IF(ISBLANK(VLOOKUP($B3453,INDIRECT(nfl_game_result),MATCH(D$1,INDIRECT(nfl_game_result_header),0),FALSE)),"",VLOOKUP($B3453,INDIRECT(nfl_game_result),MATCH(D$1,INDIRECT(nfl_game_result_header),0),FALSE)),"error")</f>
        <v/>
      </c>
      <c r="E3453" s="23" t="str">
        <f ca="1">IFERROR(IF(ISBLANK(VLOOKUP($B3453,INDIRECT(nfl_game_result),MATCH(E$1,INDIRECT(nfl_game_result_header),0),FALSE)),"",VLOOKUP($B3453,INDIRECT(nfl_game_result),MATCH(E$1,INDIRECT(nfl_game_result_header),0),FALSE)),"error")</f>
        <v/>
      </c>
      <c r="F3453" s="23" t="str">
        <f ca="1">IFERROR(IF(ISBLANK(VLOOKUP($B3453,INDIRECT(nfl_game_result),MATCH(F$1,INDIRECT(nfl_game_result_header),0),FALSE)),"",VLOOKUP($B3453,INDIRECT(nfl_game_result),MATCH(F$1,INDIRECT(nfl_game_result_header),0),FALSE)),"error")</f>
        <v/>
      </c>
      <c r="G3453" s="23" t="str">
        <f ca="1">IFERROR(IF(ISBLANK(VLOOKUP($B3453,INDIRECT(nfl_game_result),MATCH(G$1,INDIRECT(nfl_game_result_header),0),FALSE)),"",VLOOKUP($B3453,INDIRECT(nfl_game_result),MATCH(G$1,INDIRECT(nfl_game_result_header),0),FALSE)),"error")</f>
        <v/>
      </c>
      <c r="H3453" s="23" t="str">
        <f ca="1">IFERROR(IF(ISBLANK(VLOOKUP($B3453,INDIRECT(nfl_game_result),MATCH(H$1,INDIRECT(nfl_game_result_header),0),FALSE)),"",VLOOKUP($B3453,INDIRECT(nfl_game_result),MATCH(H$1,INDIRECT(nfl_game_result_header),0),FALSE)),"error")</f>
        <v/>
      </c>
      <c r="I3453" s="23" t="str">
        <f ca="1">IFERROR(IF(ISBLANK(VLOOKUP($B3453,INDIRECT(nfl_game_result),MATCH(I$1,INDIRECT(nfl_game_result_header),0),FALSE)),"",VLOOKUP($B3453,INDIRECT(nfl_game_result),MATCH(I$1,INDIRECT(nfl_game_result_header),0),FALSE)),"error")</f>
        <v/>
      </c>
      <c r="J3453" s="23" t="str">
        <f ca="1">IFERROR(IF(ISBLANK(VLOOKUP($B3453,INDIRECT(nfl_game_result),MATCH(J$1,INDIRECT(nfl_game_result_header),0),FALSE)),"",VLOOKUP($B3453,INDIRECT(nfl_game_result),MATCH(J$1,INDIRECT(nfl_game_result_header),0),FALSE)),"error")</f>
        <v/>
      </c>
      <c r="K3453" s="23" t="str">
        <f ca="1">IFERROR(IF(ISBLANK(VLOOKUP($B3453,INDIRECT(nfl_game_result),MATCH(K$1,INDIRECT(nfl_game_result_header),0),FALSE)),"",VLOOKUP($B3453,INDIRECT(nfl_game_result),MATCH(K$1,INDIRECT(nfl_game_result_header),0),FALSE)),"error")</f>
        <v/>
      </c>
      <c r="L3453" s="23" t="str">
        <f ca="1">IFERROR(IF(ISBLANK(VLOOKUP($B3453,INDIRECT(nfl_game_result),MATCH(L$1,INDIRECT(nfl_game_result_header),0),FALSE)),"",VLOOKUP($B3453,INDIRECT(nfl_game_result),MATCH(L$1,INDIRECT(nfl_game_result_header),0),FALSE)),"error")</f>
        <v/>
      </c>
      <c r="M3453" s="23" t="s">
        <v>14</v>
      </c>
      <c r="V3453" s="23" t="s">
        <v>416</v>
      </c>
      <c r="W3453" s="23">
        <f ca="1">VALUE(LEFT(C3453, 4))</f>
        <v>2018</v>
      </c>
      <c r="X3453" s="23">
        <f ca="1">VALUE(MID(C3453,6,FIND("_",C3453,6)-6))</f>
        <v>7</v>
      </c>
      <c r="Y3453" s="23" t="str">
        <f ca="1">IF(NOT(OR(ISBLANK(D3453),ISBLANK(E3453),D3453="",E3453="")),D3453-E3453,"")</f>
        <v/>
      </c>
      <c r="Z3453" s="23" t="str">
        <f ca="1">IF(OR(NOT(ISNUMBER(D3453)),ISBLANK(D3453),D3453="",ISBLANK(N3453)),"",ABS(D3453-N3453))</f>
        <v/>
      </c>
      <c r="AA3453" s="23" t="str">
        <f ca="1">IF(OR(ISBLANK(J3453),ISBLANK(O3453),J3453="",O3453=""),"",IF(J3453=O3453,1,0))</f>
        <v/>
      </c>
      <c r="AB3453" s="23" t="str">
        <f ca="1">IF(OR(ISBLANK(K3453),ISBLANK(Q3453),K3453="",Q3453=""),"",IF(K3453=Q3453,1,0))</f>
        <v/>
      </c>
      <c r="AC3453" s="23" t="str">
        <f t="shared" ca="1" si="54"/>
        <v/>
      </c>
    </row>
    <row r="3454" spans="1:29" x14ac:dyDescent="0.25">
      <c r="A3454" s="23">
        <v>3602</v>
      </c>
      <c r="B3454">
        <v>1700</v>
      </c>
      <c r="C3454" s="23" t="str">
        <f ca="1">IFERROR(VLOOKUP($B3454,INDIRECT(nfl_game_result),MATCH(C$1,INDIRECT(nfl_game_result_header),0),FALSE),"error")</f>
        <v>2018_07_CAR@PHI</v>
      </c>
      <c r="D3454" s="23" t="str">
        <f ca="1">IFERROR(IF(ISBLANK(VLOOKUP($B3454,INDIRECT(nfl_game_result),MATCH(D$1,INDIRECT(nfl_game_result_header),0),FALSE)),"",VLOOKUP($B3454,INDIRECT(nfl_game_result),MATCH(D$1,INDIRECT(nfl_game_result_header),0),FALSE)),"error")</f>
        <v/>
      </c>
      <c r="E3454" s="23" t="str">
        <f ca="1">IFERROR(IF(ISBLANK(VLOOKUP($B3454,INDIRECT(nfl_game_result),MATCH(E$1,INDIRECT(nfl_game_result_header),0),FALSE)),"",VLOOKUP($B3454,INDIRECT(nfl_game_result),MATCH(E$1,INDIRECT(nfl_game_result_header),0),FALSE)),"error")</f>
        <v/>
      </c>
      <c r="F3454" s="23" t="str">
        <f ca="1">IFERROR(IF(ISBLANK(VLOOKUP($B3454,INDIRECT(nfl_game_result),MATCH(F$1,INDIRECT(nfl_game_result_header),0),FALSE)),"",VLOOKUP($B3454,INDIRECT(nfl_game_result),MATCH(F$1,INDIRECT(nfl_game_result_header),0),FALSE)),"error")</f>
        <v/>
      </c>
      <c r="G3454" s="23" t="str">
        <f ca="1">IFERROR(IF(ISBLANK(VLOOKUP($B3454,INDIRECT(nfl_game_result),MATCH(G$1,INDIRECT(nfl_game_result_header),0),FALSE)),"",VLOOKUP($B3454,INDIRECT(nfl_game_result),MATCH(G$1,INDIRECT(nfl_game_result_header),0),FALSE)),"error")</f>
        <v/>
      </c>
      <c r="H3454" s="23" t="str">
        <f ca="1">IFERROR(IF(ISBLANK(VLOOKUP($B3454,INDIRECT(nfl_game_result),MATCH(H$1,INDIRECT(nfl_game_result_header),0),FALSE)),"",VLOOKUP($B3454,INDIRECT(nfl_game_result),MATCH(H$1,INDIRECT(nfl_game_result_header),0),FALSE)),"error")</f>
        <v/>
      </c>
      <c r="I3454" s="23" t="str">
        <f ca="1">IFERROR(IF(ISBLANK(VLOOKUP($B3454,INDIRECT(nfl_game_result),MATCH(I$1,INDIRECT(nfl_game_result_header),0),FALSE)),"",VLOOKUP($B3454,INDIRECT(nfl_game_result),MATCH(I$1,INDIRECT(nfl_game_result_header),0),FALSE)),"error")</f>
        <v/>
      </c>
      <c r="J3454" s="23" t="str">
        <f ca="1">IFERROR(IF(ISBLANK(VLOOKUP($B3454,INDIRECT(nfl_game_result),MATCH(J$1,INDIRECT(nfl_game_result_header),0),FALSE)),"",VLOOKUP($B3454,INDIRECT(nfl_game_result),MATCH(J$1,INDIRECT(nfl_game_result_header),0),FALSE)),"error")</f>
        <v/>
      </c>
      <c r="K3454" s="23" t="str">
        <f ca="1">IFERROR(IF(ISBLANK(VLOOKUP($B3454,INDIRECT(nfl_game_result),MATCH(K$1,INDIRECT(nfl_game_result_header),0),FALSE)),"",VLOOKUP($B3454,INDIRECT(nfl_game_result),MATCH(K$1,INDIRECT(nfl_game_result_header),0),FALSE)),"error")</f>
        <v/>
      </c>
      <c r="L3454" s="23" t="str">
        <f ca="1">IFERROR(IF(ISBLANK(VLOOKUP($B3454,INDIRECT(nfl_game_result),MATCH(L$1,INDIRECT(nfl_game_result_header),0),FALSE)),"",VLOOKUP($B3454,INDIRECT(nfl_game_result),MATCH(L$1,INDIRECT(nfl_game_result_header),0),FALSE)),"error")</f>
        <v/>
      </c>
      <c r="M3454" s="23" t="s">
        <v>14</v>
      </c>
      <c r="V3454" s="23" t="s">
        <v>416</v>
      </c>
      <c r="W3454" s="23">
        <f ca="1">VALUE(LEFT(C3454, 4))</f>
        <v>2018</v>
      </c>
      <c r="X3454" s="23">
        <f ca="1">VALUE(MID(C3454,6,FIND("_",C3454,6)-6))</f>
        <v>7</v>
      </c>
      <c r="Y3454" s="23" t="str">
        <f ca="1">IF(NOT(OR(ISBLANK(D3454),ISBLANK(E3454),D3454="",E3454="")),D3454-E3454,"")</f>
        <v/>
      </c>
      <c r="Z3454" s="23" t="str">
        <f ca="1">IF(OR(NOT(ISNUMBER(D3454)),ISBLANK(D3454),D3454="",ISBLANK(N3454)),"",ABS(D3454-N3454))</f>
        <v/>
      </c>
      <c r="AA3454" s="23" t="str">
        <f ca="1">IF(OR(ISBLANK(J3454),ISBLANK(O3454),J3454="",O3454=""),"",IF(J3454=O3454,1,0))</f>
        <v/>
      </c>
      <c r="AB3454" s="23" t="str">
        <f ca="1">IF(OR(ISBLANK(K3454),ISBLANK(Q3454),K3454="",Q3454=""),"",IF(K3454=Q3454,1,0))</f>
        <v/>
      </c>
      <c r="AC3454" s="23" t="str">
        <f t="shared" ca="1" si="54"/>
        <v/>
      </c>
    </row>
    <row r="3455" spans="1:29" x14ac:dyDescent="0.25">
      <c r="A3455" s="23">
        <v>3603</v>
      </c>
      <c r="B3455">
        <v>1701</v>
      </c>
      <c r="C3455" s="23" t="str">
        <f ca="1">IFERROR(VLOOKUP($B3455,INDIRECT(nfl_game_result),MATCH(C$1,INDIRECT(nfl_game_result_header),0),FALSE),"error")</f>
        <v>2018_07_MIN@NYJ</v>
      </c>
      <c r="D3455" s="23" t="str">
        <f ca="1">IFERROR(IF(ISBLANK(VLOOKUP($B3455,INDIRECT(nfl_game_result),MATCH(D$1,INDIRECT(nfl_game_result_header),0),FALSE)),"",VLOOKUP($B3455,INDIRECT(nfl_game_result),MATCH(D$1,INDIRECT(nfl_game_result_header),0),FALSE)),"error")</f>
        <v/>
      </c>
      <c r="E3455" s="23" t="str">
        <f ca="1">IFERROR(IF(ISBLANK(VLOOKUP($B3455,INDIRECT(nfl_game_result),MATCH(E$1,INDIRECT(nfl_game_result_header),0),FALSE)),"",VLOOKUP($B3455,INDIRECT(nfl_game_result),MATCH(E$1,INDIRECT(nfl_game_result_header),0),FALSE)),"error")</f>
        <v/>
      </c>
      <c r="F3455" s="23" t="str">
        <f ca="1">IFERROR(IF(ISBLANK(VLOOKUP($B3455,INDIRECT(nfl_game_result),MATCH(F$1,INDIRECT(nfl_game_result_header),0),FALSE)),"",VLOOKUP($B3455,INDIRECT(nfl_game_result),MATCH(F$1,INDIRECT(nfl_game_result_header),0),FALSE)),"error")</f>
        <v/>
      </c>
      <c r="G3455" s="23" t="str">
        <f ca="1">IFERROR(IF(ISBLANK(VLOOKUP($B3455,INDIRECT(nfl_game_result),MATCH(G$1,INDIRECT(nfl_game_result_header),0),FALSE)),"",VLOOKUP($B3455,INDIRECT(nfl_game_result),MATCH(G$1,INDIRECT(nfl_game_result_header),0),FALSE)),"error")</f>
        <v/>
      </c>
      <c r="H3455" s="23" t="str">
        <f ca="1">IFERROR(IF(ISBLANK(VLOOKUP($B3455,INDIRECT(nfl_game_result),MATCH(H$1,INDIRECT(nfl_game_result_header),0),FALSE)),"",VLOOKUP($B3455,INDIRECT(nfl_game_result),MATCH(H$1,INDIRECT(nfl_game_result_header),0),FALSE)),"error")</f>
        <v/>
      </c>
      <c r="I3455" s="23" t="str">
        <f ca="1">IFERROR(IF(ISBLANK(VLOOKUP($B3455,INDIRECT(nfl_game_result),MATCH(I$1,INDIRECT(nfl_game_result_header),0),FALSE)),"",VLOOKUP($B3455,INDIRECT(nfl_game_result),MATCH(I$1,INDIRECT(nfl_game_result_header),0),FALSE)),"error")</f>
        <v/>
      </c>
      <c r="J3455" s="23" t="str">
        <f ca="1">IFERROR(IF(ISBLANK(VLOOKUP($B3455,INDIRECT(nfl_game_result),MATCH(J$1,INDIRECT(nfl_game_result_header),0),FALSE)),"",VLOOKUP($B3455,INDIRECT(nfl_game_result),MATCH(J$1,INDIRECT(nfl_game_result_header),0),FALSE)),"error")</f>
        <v/>
      </c>
      <c r="K3455" s="23" t="str">
        <f ca="1">IFERROR(IF(ISBLANK(VLOOKUP($B3455,INDIRECT(nfl_game_result),MATCH(K$1,INDIRECT(nfl_game_result_header),0),FALSE)),"",VLOOKUP($B3455,INDIRECT(nfl_game_result),MATCH(K$1,INDIRECT(nfl_game_result_header),0),FALSE)),"error")</f>
        <v/>
      </c>
      <c r="L3455" s="23" t="str">
        <f ca="1">IFERROR(IF(ISBLANK(VLOOKUP($B3455,INDIRECT(nfl_game_result),MATCH(L$1,INDIRECT(nfl_game_result_header),0),FALSE)),"",VLOOKUP($B3455,INDIRECT(nfl_game_result),MATCH(L$1,INDIRECT(nfl_game_result_header),0),FALSE)),"error")</f>
        <v/>
      </c>
      <c r="M3455" s="23" t="s">
        <v>14</v>
      </c>
      <c r="V3455" s="23" t="s">
        <v>416</v>
      </c>
      <c r="W3455" s="23">
        <f ca="1">VALUE(LEFT(C3455, 4))</f>
        <v>2018</v>
      </c>
      <c r="X3455" s="23">
        <f ca="1">VALUE(MID(C3455,6,FIND("_",C3455,6)-6))</f>
        <v>7</v>
      </c>
      <c r="Y3455" s="23" t="str">
        <f ca="1">IF(NOT(OR(ISBLANK(D3455),ISBLANK(E3455),D3455="",E3455="")),D3455-E3455,"")</f>
        <v/>
      </c>
      <c r="Z3455" s="23" t="str">
        <f ca="1">IF(OR(NOT(ISNUMBER(D3455)),ISBLANK(D3455),D3455="",ISBLANK(N3455)),"",ABS(D3455-N3455))</f>
        <v/>
      </c>
      <c r="AA3455" s="23" t="str">
        <f ca="1">IF(OR(ISBLANK(J3455),ISBLANK(O3455),J3455="",O3455=""),"",IF(J3455=O3455,1,0))</f>
        <v/>
      </c>
      <c r="AB3455" s="23" t="str">
        <f ca="1">IF(OR(ISBLANK(K3455),ISBLANK(Q3455),K3455="",Q3455=""),"",IF(K3455=Q3455,1,0))</f>
        <v/>
      </c>
      <c r="AC3455" s="23" t="str">
        <f t="shared" ca="1" si="54"/>
        <v/>
      </c>
    </row>
    <row r="3456" spans="1:29" x14ac:dyDescent="0.25">
      <c r="A3456" s="23">
        <v>3604</v>
      </c>
      <c r="B3456">
        <v>1702</v>
      </c>
      <c r="C3456" s="23" t="str">
        <f ca="1">IFERROR(VLOOKUP($B3456,INDIRECT(nfl_game_result),MATCH(C$1,INDIRECT(nfl_game_result_header),0),FALSE),"error")</f>
        <v>2018_07_NWE@CHI</v>
      </c>
      <c r="D3456" s="23" t="str">
        <f ca="1">IFERROR(IF(ISBLANK(VLOOKUP($B3456,INDIRECT(nfl_game_result),MATCH(D$1,INDIRECT(nfl_game_result_header),0),FALSE)),"",VLOOKUP($B3456,INDIRECT(nfl_game_result),MATCH(D$1,INDIRECT(nfl_game_result_header),0),FALSE)),"error")</f>
        <v/>
      </c>
      <c r="E3456" s="23" t="str">
        <f ca="1">IFERROR(IF(ISBLANK(VLOOKUP($B3456,INDIRECT(nfl_game_result),MATCH(E$1,INDIRECT(nfl_game_result_header),0),FALSE)),"",VLOOKUP($B3456,INDIRECT(nfl_game_result),MATCH(E$1,INDIRECT(nfl_game_result_header),0),FALSE)),"error")</f>
        <v/>
      </c>
      <c r="F3456" s="23" t="str">
        <f ca="1">IFERROR(IF(ISBLANK(VLOOKUP($B3456,INDIRECT(nfl_game_result),MATCH(F$1,INDIRECT(nfl_game_result_header),0),FALSE)),"",VLOOKUP($B3456,INDIRECT(nfl_game_result),MATCH(F$1,INDIRECT(nfl_game_result_header),0),FALSE)),"error")</f>
        <v/>
      </c>
      <c r="G3456" s="23" t="str">
        <f ca="1">IFERROR(IF(ISBLANK(VLOOKUP($B3456,INDIRECT(nfl_game_result),MATCH(G$1,INDIRECT(nfl_game_result_header),0),FALSE)),"",VLOOKUP($B3456,INDIRECT(nfl_game_result),MATCH(G$1,INDIRECT(nfl_game_result_header),0),FALSE)),"error")</f>
        <v/>
      </c>
      <c r="H3456" s="23" t="str">
        <f ca="1">IFERROR(IF(ISBLANK(VLOOKUP($B3456,INDIRECT(nfl_game_result),MATCH(H$1,INDIRECT(nfl_game_result_header),0),FALSE)),"",VLOOKUP($B3456,INDIRECT(nfl_game_result),MATCH(H$1,INDIRECT(nfl_game_result_header),0),FALSE)),"error")</f>
        <v/>
      </c>
      <c r="I3456" s="23" t="str">
        <f ca="1">IFERROR(IF(ISBLANK(VLOOKUP($B3456,INDIRECT(nfl_game_result),MATCH(I$1,INDIRECT(nfl_game_result_header),0),FALSE)),"",VLOOKUP($B3456,INDIRECT(nfl_game_result),MATCH(I$1,INDIRECT(nfl_game_result_header),0),FALSE)),"error")</f>
        <v/>
      </c>
      <c r="J3456" s="23" t="str">
        <f ca="1">IFERROR(IF(ISBLANK(VLOOKUP($B3456,INDIRECT(nfl_game_result),MATCH(J$1,INDIRECT(nfl_game_result_header),0),FALSE)),"",VLOOKUP($B3456,INDIRECT(nfl_game_result),MATCH(J$1,INDIRECT(nfl_game_result_header),0),FALSE)),"error")</f>
        <v/>
      </c>
      <c r="K3456" s="23" t="str">
        <f ca="1">IFERROR(IF(ISBLANK(VLOOKUP($B3456,INDIRECT(nfl_game_result),MATCH(K$1,INDIRECT(nfl_game_result_header),0),FALSE)),"",VLOOKUP($B3456,INDIRECT(nfl_game_result),MATCH(K$1,INDIRECT(nfl_game_result_header),0),FALSE)),"error")</f>
        <v/>
      </c>
      <c r="L3456" s="23" t="str">
        <f ca="1">IFERROR(IF(ISBLANK(VLOOKUP($B3456,INDIRECT(nfl_game_result),MATCH(L$1,INDIRECT(nfl_game_result_header),0),FALSE)),"",VLOOKUP($B3456,INDIRECT(nfl_game_result),MATCH(L$1,INDIRECT(nfl_game_result_header),0),FALSE)),"error")</f>
        <v/>
      </c>
      <c r="M3456" s="23" t="s">
        <v>14</v>
      </c>
      <c r="V3456" s="23" t="s">
        <v>416</v>
      </c>
      <c r="W3456" s="23">
        <f ca="1">VALUE(LEFT(C3456, 4))</f>
        <v>2018</v>
      </c>
      <c r="X3456" s="23">
        <f ca="1">VALUE(MID(C3456,6,FIND("_",C3456,6)-6))</f>
        <v>7</v>
      </c>
      <c r="Y3456" s="23" t="str">
        <f ca="1">IF(NOT(OR(ISBLANK(D3456),ISBLANK(E3456),D3456="",E3456="")),D3456-E3456,"")</f>
        <v/>
      </c>
      <c r="Z3456" s="23" t="str">
        <f ca="1">IF(OR(NOT(ISNUMBER(D3456)),ISBLANK(D3456),D3456="",ISBLANK(N3456)),"",ABS(D3456-N3456))</f>
        <v/>
      </c>
      <c r="AA3456" s="23" t="str">
        <f ca="1">IF(OR(ISBLANK(J3456),ISBLANK(O3456),J3456="",O3456=""),"",IF(J3456=O3456,1,0))</f>
        <v/>
      </c>
      <c r="AB3456" s="23" t="str">
        <f ca="1">IF(OR(ISBLANK(K3456),ISBLANK(Q3456),K3456="",Q3456=""),"",IF(K3456=Q3456,1,0))</f>
        <v/>
      </c>
      <c r="AC3456" s="23" t="str">
        <f t="shared" ca="1" si="54"/>
        <v/>
      </c>
    </row>
    <row r="3457" spans="1:29" x14ac:dyDescent="0.25">
      <c r="A3457" s="23">
        <v>3605</v>
      </c>
      <c r="B3457">
        <v>1703</v>
      </c>
      <c r="C3457" s="23" t="str">
        <f ca="1">IFERROR(VLOOKUP($B3457,INDIRECT(nfl_game_result),MATCH(C$1,INDIRECT(nfl_game_result_header),0),FALSE),"error")</f>
        <v>2018_07_BUF@IND</v>
      </c>
      <c r="D3457" s="23" t="str">
        <f ca="1">IFERROR(IF(ISBLANK(VLOOKUP($B3457,INDIRECT(nfl_game_result),MATCH(D$1,INDIRECT(nfl_game_result_header),0),FALSE)),"",VLOOKUP($B3457,INDIRECT(nfl_game_result),MATCH(D$1,INDIRECT(nfl_game_result_header),0),FALSE)),"error")</f>
        <v/>
      </c>
      <c r="E3457" s="23" t="str">
        <f ca="1">IFERROR(IF(ISBLANK(VLOOKUP($B3457,INDIRECT(nfl_game_result),MATCH(E$1,INDIRECT(nfl_game_result_header),0),FALSE)),"",VLOOKUP($B3457,INDIRECT(nfl_game_result),MATCH(E$1,INDIRECT(nfl_game_result_header),0),FALSE)),"error")</f>
        <v/>
      </c>
      <c r="F3457" s="23" t="str">
        <f ca="1">IFERROR(IF(ISBLANK(VLOOKUP($B3457,INDIRECT(nfl_game_result),MATCH(F$1,INDIRECT(nfl_game_result_header),0),FALSE)),"",VLOOKUP($B3457,INDIRECT(nfl_game_result),MATCH(F$1,INDIRECT(nfl_game_result_header),0),FALSE)),"error")</f>
        <v/>
      </c>
      <c r="G3457" s="23" t="str">
        <f ca="1">IFERROR(IF(ISBLANK(VLOOKUP($B3457,INDIRECT(nfl_game_result),MATCH(G$1,INDIRECT(nfl_game_result_header),0),FALSE)),"",VLOOKUP($B3457,INDIRECT(nfl_game_result),MATCH(G$1,INDIRECT(nfl_game_result_header),0),FALSE)),"error")</f>
        <v/>
      </c>
      <c r="H3457" s="23" t="str">
        <f ca="1">IFERROR(IF(ISBLANK(VLOOKUP($B3457,INDIRECT(nfl_game_result),MATCH(H$1,INDIRECT(nfl_game_result_header),0),FALSE)),"",VLOOKUP($B3457,INDIRECT(nfl_game_result),MATCH(H$1,INDIRECT(nfl_game_result_header),0),FALSE)),"error")</f>
        <v/>
      </c>
      <c r="I3457" s="23" t="str">
        <f ca="1">IFERROR(IF(ISBLANK(VLOOKUP($B3457,INDIRECT(nfl_game_result),MATCH(I$1,INDIRECT(nfl_game_result_header),0),FALSE)),"",VLOOKUP($B3457,INDIRECT(nfl_game_result),MATCH(I$1,INDIRECT(nfl_game_result_header),0),FALSE)),"error")</f>
        <v/>
      </c>
      <c r="J3457" s="23" t="str">
        <f ca="1">IFERROR(IF(ISBLANK(VLOOKUP($B3457,INDIRECT(nfl_game_result),MATCH(J$1,INDIRECT(nfl_game_result_header),0),FALSE)),"",VLOOKUP($B3457,INDIRECT(nfl_game_result),MATCH(J$1,INDIRECT(nfl_game_result_header),0),FALSE)),"error")</f>
        <v/>
      </c>
      <c r="K3457" s="23" t="str">
        <f ca="1">IFERROR(IF(ISBLANK(VLOOKUP($B3457,INDIRECT(nfl_game_result),MATCH(K$1,INDIRECT(nfl_game_result_header),0),FALSE)),"",VLOOKUP($B3457,INDIRECT(nfl_game_result),MATCH(K$1,INDIRECT(nfl_game_result_header),0),FALSE)),"error")</f>
        <v/>
      </c>
      <c r="L3457" s="23" t="str">
        <f ca="1">IFERROR(IF(ISBLANK(VLOOKUP($B3457,INDIRECT(nfl_game_result),MATCH(L$1,INDIRECT(nfl_game_result_header),0),FALSE)),"",VLOOKUP($B3457,INDIRECT(nfl_game_result),MATCH(L$1,INDIRECT(nfl_game_result_header),0),FALSE)),"error")</f>
        <v/>
      </c>
      <c r="M3457" s="23" t="s">
        <v>14</v>
      </c>
      <c r="V3457" s="23" t="s">
        <v>416</v>
      </c>
      <c r="W3457" s="23">
        <f ca="1">VALUE(LEFT(C3457, 4))</f>
        <v>2018</v>
      </c>
      <c r="X3457" s="23">
        <f ca="1">VALUE(MID(C3457,6,FIND("_",C3457,6)-6))</f>
        <v>7</v>
      </c>
      <c r="Y3457" s="23" t="str">
        <f ca="1">IF(NOT(OR(ISBLANK(D3457),ISBLANK(E3457),D3457="",E3457="")),D3457-E3457,"")</f>
        <v/>
      </c>
      <c r="Z3457" s="23" t="str">
        <f ca="1">IF(OR(NOT(ISNUMBER(D3457)),ISBLANK(D3457),D3457="",ISBLANK(N3457)),"",ABS(D3457-N3457))</f>
        <v/>
      </c>
      <c r="AA3457" s="23" t="str">
        <f ca="1">IF(OR(ISBLANK(J3457),ISBLANK(O3457),J3457="",O3457=""),"",IF(J3457=O3457,1,0))</f>
        <v/>
      </c>
      <c r="AB3457" s="23" t="str">
        <f ca="1">IF(OR(ISBLANK(K3457),ISBLANK(Q3457),K3457="",Q3457=""),"",IF(K3457=Q3457,1,0))</f>
        <v/>
      </c>
      <c r="AC3457" s="23" t="str">
        <f t="shared" ca="1" si="54"/>
        <v/>
      </c>
    </row>
    <row r="3458" spans="1:29" x14ac:dyDescent="0.25">
      <c r="A3458" s="23">
        <v>3606</v>
      </c>
      <c r="B3458">
        <v>1704</v>
      </c>
      <c r="C3458" s="23" t="str">
        <f ca="1">IFERROR(VLOOKUP($B3458,INDIRECT(nfl_game_result),MATCH(C$1,INDIRECT(nfl_game_result_header),0),FALSE),"error")</f>
        <v>2018_07_CIN@KCY</v>
      </c>
      <c r="D3458" s="23" t="str">
        <f ca="1">IFERROR(IF(ISBLANK(VLOOKUP($B3458,INDIRECT(nfl_game_result),MATCH(D$1,INDIRECT(nfl_game_result_header),0),FALSE)),"",VLOOKUP($B3458,INDIRECT(nfl_game_result),MATCH(D$1,INDIRECT(nfl_game_result_header),0),FALSE)),"error")</f>
        <v/>
      </c>
      <c r="E3458" s="23" t="str">
        <f ca="1">IFERROR(IF(ISBLANK(VLOOKUP($B3458,INDIRECT(nfl_game_result),MATCH(E$1,INDIRECT(nfl_game_result_header),0),FALSE)),"",VLOOKUP($B3458,INDIRECT(nfl_game_result),MATCH(E$1,INDIRECT(nfl_game_result_header),0),FALSE)),"error")</f>
        <v/>
      </c>
      <c r="F3458" s="23" t="str">
        <f ca="1">IFERROR(IF(ISBLANK(VLOOKUP($B3458,INDIRECT(nfl_game_result),MATCH(F$1,INDIRECT(nfl_game_result_header),0),FALSE)),"",VLOOKUP($B3458,INDIRECT(nfl_game_result),MATCH(F$1,INDIRECT(nfl_game_result_header),0),FALSE)),"error")</f>
        <v/>
      </c>
      <c r="G3458" s="23" t="str">
        <f ca="1">IFERROR(IF(ISBLANK(VLOOKUP($B3458,INDIRECT(nfl_game_result),MATCH(G$1,INDIRECT(nfl_game_result_header),0),FALSE)),"",VLOOKUP($B3458,INDIRECT(nfl_game_result),MATCH(G$1,INDIRECT(nfl_game_result_header),0),FALSE)),"error")</f>
        <v/>
      </c>
      <c r="H3458" s="23" t="str">
        <f ca="1">IFERROR(IF(ISBLANK(VLOOKUP($B3458,INDIRECT(nfl_game_result),MATCH(H$1,INDIRECT(nfl_game_result_header),0),FALSE)),"",VLOOKUP($B3458,INDIRECT(nfl_game_result),MATCH(H$1,INDIRECT(nfl_game_result_header),0),FALSE)),"error")</f>
        <v/>
      </c>
      <c r="I3458" s="23" t="str">
        <f ca="1">IFERROR(IF(ISBLANK(VLOOKUP($B3458,INDIRECT(nfl_game_result),MATCH(I$1,INDIRECT(nfl_game_result_header),0),FALSE)),"",VLOOKUP($B3458,INDIRECT(nfl_game_result),MATCH(I$1,INDIRECT(nfl_game_result_header),0),FALSE)),"error")</f>
        <v/>
      </c>
      <c r="J3458" s="23" t="str">
        <f ca="1">IFERROR(IF(ISBLANK(VLOOKUP($B3458,INDIRECT(nfl_game_result),MATCH(J$1,INDIRECT(nfl_game_result_header),0),FALSE)),"",VLOOKUP($B3458,INDIRECT(nfl_game_result),MATCH(J$1,INDIRECT(nfl_game_result_header),0),FALSE)),"error")</f>
        <v/>
      </c>
      <c r="K3458" s="23" t="str">
        <f ca="1">IFERROR(IF(ISBLANK(VLOOKUP($B3458,INDIRECT(nfl_game_result),MATCH(K$1,INDIRECT(nfl_game_result_header),0),FALSE)),"",VLOOKUP($B3458,INDIRECT(nfl_game_result),MATCH(K$1,INDIRECT(nfl_game_result_header),0),FALSE)),"error")</f>
        <v/>
      </c>
      <c r="L3458" s="23" t="str">
        <f ca="1">IFERROR(IF(ISBLANK(VLOOKUP($B3458,INDIRECT(nfl_game_result),MATCH(L$1,INDIRECT(nfl_game_result_header),0),FALSE)),"",VLOOKUP($B3458,INDIRECT(nfl_game_result),MATCH(L$1,INDIRECT(nfl_game_result_header),0),FALSE)),"error")</f>
        <v/>
      </c>
      <c r="M3458" s="23" t="s">
        <v>14</v>
      </c>
      <c r="V3458" s="23" t="s">
        <v>416</v>
      </c>
      <c r="W3458" s="23">
        <f ca="1">VALUE(LEFT(C3458, 4))</f>
        <v>2018</v>
      </c>
      <c r="X3458" s="23">
        <f ca="1">VALUE(MID(C3458,6,FIND("_",C3458,6)-6))</f>
        <v>7</v>
      </c>
      <c r="Y3458" s="23" t="str">
        <f ca="1">IF(NOT(OR(ISBLANK(D3458),ISBLANK(E3458),D3458="",E3458="")),D3458-E3458,"")</f>
        <v/>
      </c>
      <c r="Z3458" s="23" t="str">
        <f ca="1">IF(OR(NOT(ISNUMBER(D3458)),ISBLANK(D3458),D3458="",ISBLANK(N3458)),"",ABS(D3458-N3458))</f>
        <v/>
      </c>
      <c r="AA3458" s="23" t="str">
        <f ca="1">IF(OR(ISBLANK(J3458),ISBLANK(O3458),J3458="",O3458=""),"",IF(J3458=O3458,1,0))</f>
        <v/>
      </c>
      <c r="AB3458" s="23" t="str">
        <f ca="1">IF(OR(ISBLANK(K3458),ISBLANK(Q3458),K3458="",Q3458=""),"",IF(K3458=Q3458,1,0))</f>
        <v/>
      </c>
      <c r="AC3458" s="23" t="str">
        <f t="shared" ca="1" si="54"/>
        <v/>
      </c>
    </row>
    <row r="3459" spans="1:29" x14ac:dyDescent="0.25">
      <c r="A3459" s="23">
        <v>3607</v>
      </c>
      <c r="B3459">
        <v>1705</v>
      </c>
      <c r="C3459" s="23" t="str">
        <f ca="1">IFERROR(VLOOKUP($B3459,INDIRECT(nfl_game_result),MATCH(C$1,INDIRECT(nfl_game_result_header),0),FALSE),"error")</f>
        <v>2018_07_DET@MIA</v>
      </c>
      <c r="D3459" s="23" t="str">
        <f ca="1">IFERROR(IF(ISBLANK(VLOOKUP($B3459,INDIRECT(nfl_game_result),MATCH(D$1,INDIRECT(nfl_game_result_header),0),FALSE)),"",VLOOKUP($B3459,INDIRECT(nfl_game_result),MATCH(D$1,INDIRECT(nfl_game_result_header),0),FALSE)),"error")</f>
        <v/>
      </c>
      <c r="E3459" s="23" t="str">
        <f ca="1">IFERROR(IF(ISBLANK(VLOOKUP($B3459,INDIRECT(nfl_game_result),MATCH(E$1,INDIRECT(nfl_game_result_header),0),FALSE)),"",VLOOKUP($B3459,INDIRECT(nfl_game_result),MATCH(E$1,INDIRECT(nfl_game_result_header),0),FALSE)),"error")</f>
        <v/>
      </c>
      <c r="F3459" s="23" t="str">
        <f ca="1">IFERROR(IF(ISBLANK(VLOOKUP($B3459,INDIRECT(nfl_game_result),MATCH(F$1,INDIRECT(nfl_game_result_header),0),FALSE)),"",VLOOKUP($B3459,INDIRECT(nfl_game_result),MATCH(F$1,INDIRECT(nfl_game_result_header),0),FALSE)),"error")</f>
        <v/>
      </c>
      <c r="G3459" s="23" t="str">
        <f ca="1">IFERROR(IF(ISBLANK(VLOOKUP($B3459,INDIRECT(nfl_game_result),MATCH(G$1,INDIRECT(nfl_game_result_header),0),FALSE)),"",VLOOKUP($B3459,INDIRECT(nfl_game_result),MATCH(G$1,INDIRECT(nfl_game_result_header),0),FALSE)),"error")</f>
        <v/>
      </c>
      <c r="H3459" s="23" t="str">
        <f ca="1">IFERROR(IF(ISBLANK(VLOOKUP($B3459,INDIRECT(nfl_game_result),MATCH(H$1,INDIRECT(nfl_game_result_header),0),FALSE)),"",VLOOKUP($B3459,INDIRECT(nfl_game_result),MATCH(H$1,INDIRECT(nfl_game_result_header),0),FALSE)),"error")</f>
        <v/>
      </c>
      <c r="I3459" s="23" t="str">
        <f ca="1">IFERROR(IF(ISBLANK(VLOOKUP($B3459,INDIRECT(nfl_game_result),MATCH(I$1,INDIRECT(nfl_game_result_header),0),FALSE)),"",VLOOKUP($B3459,INDIRECT(nfl_game_result),MATCH(I$1,INDIRECT(nfl_game_result_header),0),FALSE)),"error")</f>
        <v/>
      </c>
      <c r="J3459" s="23" t="str">
        <f ca="1">IFERROR(IF(ISBLANK(VLOOKUP($B3459,INDIRECT(nfl_game_result),MATCH(J$1,INDIRECT(nfl_game_result_header),0),FALSE)),"",VLOOKUP($B3459,INDIRECT(nfl_game_result),MATCH(J$1,INDIRECT(nfl_game_result_header),0),FALSE)),"error")</f>
        <v/>
      </c>
      <c r="K3459" s="23" t="str">
        <f ca="1">IFERROR(IF(ISBLANK(VLOOKUP($B3459,INDIRECT(nfl_game_result),MATCH(K$1,INDIRECT(nfl_game_result_header),0),FALSE)),"",VLOOKUP($B3459,INDIRECT(nfl_game_result),MATCH(K$1,INDIRECT(nfl_game_result_header),0),FALSE)),"error")</f>
        <v/>
      </c>
      <c r="L3459" s="23" t="str">
        <f ca="1">IFERROR(IF(ISBLANK(VLOOKUP($B3459,INDIRECT(nfl_game_result),MATCH(L$1,INDIRECT(nfl_game_result_header),0),FALSE)),"",VLOOKUP($B3459,INDIRECT(nfl_game_result),MATCH(L$1,INDIRECT(nfl_game_result_header),0),FALSE)),"error")</f>
        <v/>
      </c>
      <c r="M3459" s="23" t="s">
        <v>14</v>
      </c>
      <c r="V3459" s="23" t="s">
        <v>416</v>
      </c>
      <c r="W3459" s="23">
        <f ca="1">VALUE(LEFT(C3459, 4))</f>
        <v>2018</v>
      </c>
      <c r="X3459" s="23">
        <f ca="1">VALUE(MID(C3459,6,FIND("_",C3459,6)-6))</f>
        <v>7</v>
      </c>
      <c r="Y3459" s="23" t="str">
        <f ca="1">IF(NOT(OR(ISBLANK(D3459),ISBLANK(E3459),D3459="",E3459="")),D3459-E3459,"")</f>
        <v/>
      </c>
      <c r="Z3459" s="23" t="str">
        <f ca="1">IF(OR(NOT(ISNUMBER(D3459)),ISBLANK(D3459),D3459="",ISBLANK(N3459)),"",ABS(D3459-N3459))</f>
        <v/>
      </c>
      <c r="AA3459" s="23" t="str">
        <f ca="1">IF(OR(ISBLANK(J3459),ISBLANK(O3459),J3459="",O3459=""),"",IF(J3459=O3459,1,0))</f>
        <v/>
      </c>
      <c r="AB3459" s="23" t="str">
        <f ca="1">IF(OR(ISBLANK(K3459),ISBLANK(Q3459),K3459="",Q3459=""),"",IF(K3459=Q3459,1,0))</f>
        <v/>
      </c>
      <c r="AC3459" s="23" t="str">
        <f t="shared" ca="1" si="54"/>
        <v/>
      </c>
    </row>
    <row r="3460" spans="1:29" x14ac:dyDescent="0.25">
      <c r="A3460" s="23">
        <v>3608</v>
      </c>
      <c r="B3460">
        <v>1706</v>
      </c>
      <c r="C3460" s="23" t="str">
        <f ca="1">IFERROR(VLOOKUP($B3460,INDIRECT(nfl_game_result),MATCH(C$1,INDIRECT(nfl_game_result_header),0),FALSE),"error")</f>
        <v>2018_07_NOR@BAL</v>
      </c>
      <c r="D3460" s="23" t="str">
        <f ca="1">IFERROR(IF(ISBLANK(VLOOKUP($B3460,INDIRECT(nfl_game_result),MATCH(D$1,INDIRECT(nfl_game_result_header),0),FALSE)),"",VLOOKUP($B3460,INDIRECT(nfl_game_result),MATCH(D$1,INDIRECT(nfl_game_result_header),0),FALSE)),"error")</f>
        <v/>
      </c>
      <c r="E3460" s="23" t="str">
        <f ca="1">IFERROR(IF(ISBLANK(VLOOKUP($B3460,INDIRECT(nfl_game_result),MATCH(E$1,INDIRECT(nfl_game_result_header),0),FALSE)),"",VLOOKUP($B3460,INDIRECT(nfl_game_result),MATCH(E$1,INDIRECT(nfl_game_result_header),0),FALSE)),"error")</f>
        <v/>
      </c>
      <c r="F3460" s="23" t="str">
        <f ca="1">IFERROR(IF(ISBLANK(VLOOKUP($B3460,INDIRECT(nfl_game_result),MATCH(F$1,INDIRECT(nfl_game_result_header),0),FALSE)),"",VLOOKUP($B3460,INDIRECT(nfl_game_result),MATCH(F$1,INDIRECT(nfl_game_result_header),0),FALSE)),"error")</f>
        <v/>
      </c>
      <c r="G3460" s="23" t="str">
        <f ca="1">IFERROR(IF(ISBLANK(VLOOKUP($B3460,INDIRECT(nfl_game_result),MATCH(G$1,INDIRECT(nfl_game_result_header),0),FALSE)),"",VLOOKUP($B3460,INDIRECT(nfl_game_result),MATCH(G$1,INDIRECT(nfl_game_result_header),0),FALSE)),"error")</f>
        <v/>
      </c>
      <c r="H3460" s="23" t="str">
        <f ca="1">IFERROR(IF(ISBLANK(VLOOKUP($B3460,INDIRECT(nfl_game_result),MATCH(H$1,INDIRECT(nfl_game_result_header),0),FALSE)),"",VLOOKUP($B3460,INDIRECT(nfl_game_result),MATCH(H$1,INDIRECT(nfl_game_result_header),0),FALSE)),"error")</f>
        <v/>
      </c>
      <c r="I3460" s="23" t="str">
        <f ca="1">IFERROR(IF(ISBLANK(VLOOKUP($B3460,INDIRECT(nfl_game_result),MATCH(I$1,INDIRECT(nfl_game_result_header),0),FALSE)),"",VLOOKUP($B3460,INDIRECT(nfl_game_result),MATCH(I$1,INDIRECT(nfl_game_result_header),0),FALSE)),"error")</f>
        <v/>
      </c>
      <c r="J3460" s="23" t="str">
        <f ca="1">IFERROR(IF(ISBLANK(VLOOKUP($B3460,INDIRECT(nfl_game_result),MATCH(J$1,INDIRECT(nfl_game_result_header),0),FALSE)),"",VLOOKUP($B3460,INDIRECT(nfl_game_result),MATCH(J$1,INDIRECT(nfl_game_result_header),0),FALSE)),"error")</f>
        <v/>
      </c>
      <c r="K3460" s="23" t="str">
        <f ca="1">IFERROR(IF(ISBLANK(VLOOKUP($B3460,INDIRECT(nfl_game_result),MATCH(K$1,INDIRECT(nfl_game_result_header),0),FALSE)),"",VLOOKUP($B3460,INDIRECT(nfl_game_result),MATCH(K$1,INDIRECT(nfl_game_result_header),0),FALSE)),"error")</f>
        <v/>
      </c>
      <c r="L3460" s="23" t="str">
        <f ca="1">IFERROR(IF(ISBLANK(VLOOKUP($B3460,INDIRECT(nfl_game_result),MATCH(L$1,INDIRECT(nfl_game_result_header),0),FALSE)),"",VLOOKUP($B3460,INDIRECT(nfl_game_result),MATCH(L$1,INDIRECT(nfl_game_result_header),0),FALSE)),"error")</f>
        <v/>
      </c>
      <c r="M3460" s="23" t="s">
        <v>14</v>
      </c>
      <c r="V3460" s="23" t="s">
        <v>416</v>
      </c>
      <c r="W3460" s="23">
        <f ca="1">VALUE(LEFT(C3460, 4))</f>
        <v>2018</v>
      </c>
      <c r="X3460" s="23">
        <f ca="1">VALUE(MID(C3460,6,FIND("_",C3460,6)-6))</f>
        <v>7</v>
      </c>
      <c r="Y3460" s="23" t="str">
        <f ca="1">IF(NOT(OR(ISBLANK(D3460),ISBLANK(E3460),D3460="",E3460="")),D3460-E3460,"")</f>
        <v/>
      </c>
      <c r="Z3460" s="23" t="str">
        <f ca="1">IF(OR(NOT(ISNUMBER(D3460)),ISBLANK(D3460),D3460="",ISBLANK(N3460)),"",ABS(D3460-N3460))</f>
        <v/>
      </c>
      <c r="AA3460" s="23" t="str">
        <f ca="1">IF(OR(ISBLANK(J3460),ISBLANK(O3460),J3460="",O3460=""),"",IF(J3460=O3460,1,0))</f>
        <v/>
      </c>
      <c r="AB3460" s="23" t="str">
        <f ca="1">IF(OR(ISBLANK(K3460),ISBLANK(Q3460),K3460="",Q3460=""),"",IF(K3460=Q3460,1,0))</f>
        <v/>
      </c>
      <c r="AC3460" s="23" t="str">
        <f t="shared" ca="1" si="54"/>
        <v/>
      </c>
    </row>
    <row r="3461" spans="1:29" x14ac:dyDescent="0.25">
      <c r="A3461" s="23">
        <v>3609</v>
      </c>
      <c r="B3461">
        <v>1707</v>
      </c>
      <c r="C3461" s="23" t="str">
        <f ca="1">IFERROR(VLOOKUP($B3461,INDIRECT(nfl_game_result),MATCH(C$1,INDIRECT(nfl_game_result_header),0),FALSE),"error")</f>
        <v>2018_07_DAL@WAS</v>
      </c>
      <c r="D3461" s="23" t="str">
        <f ca="1">IFERROR(IF(ISBLANK(VLOOKUP($B3461,INDIRECT(nfl_game_result),MATCH(D$1,INDIRECT(nfl_game_result_header),0),FALSE)),"",VLOOKUP($B3461,INDIRECT(nfl_game_result),MATCH(D$1,INDIRECT(nfl_game_result_header),0),FALSE)),"error")</f>
        <v/>
      </c>
      <c r="E3461" s="23" t="str">
        <f ca="1">IFERROR(IF(ISBLANK(VLOOKUP($B3461,INDIRECT(nfl_game_result),MATCH(E$1,INDIRECT(nfl_game_result_header),0),FALSE)),"",VLOOKUP($B3461,INDIRECT(nfl_game_result),MATCH(E$1,INDIRECT(nfl_game_result_header),0),FALSE)),"error")</f>
        <v/>
      </c>
      <c r="F3461" s="23" t="str">
        <f ca="1">IFERROR(IF(ISBLANK(VLOOKUP($B3461,INDIRECT(nfl_game_result),MATCH(F$1,INDIRECT(nfl_game_result_header),0),FALSE)),"",VLOOKUP($B3461,INDIRECT(nfl_game_result),MATCH(F$1,INDIRECT(nfl_game_result_header),0),FALSE)),"error")</f>
        <v/>
      </c>
      <c r="G3461" s="23" t="str">
        <f ca="1">IFERROR(IF(ISBLANK(VLOOKUP($B3461,INDIRECT(nfl_game_result),MATCH(G$1,INDIRECT(nfl_game_result_header),0),FALSE)),"",VLOOKUP($B3461,INDIRECT(nfl_game_result),MATCH(G$1,INDIRECT(nfl_game_result_header),0),FALSE)),"error")</f>
        <v/>
      </c>
      <c r="H3461" s="23" t="str">
        <f ca="1">IFERROR(IF(ISBLANK(VLOOKUP($B3461,INDIRECT(nfl_game_result),MATCH(H$1,INDIRECT(nfl_game_result_header),0),FALSE)),"",VLOOKUP($B3461,INDIRECT(nfl_game_result),MATCH(H$1,INDIRECT(nfl_game_result_header),0),FALSE)),"error")</f>
        <v/>
      </c>
      <c r="I3461" s="23" t="str">
        <f ca="1">IFERROR(IF(ISBLANK(VLOOKUP($B3461,INDIRECT(nfl_game_result),MATCH(I$1,INDIRECT(nfl_game_result_header),0),FALSE)),"",VLOOKUP($B3461,INDIRECT(nfl_game_result),MATCH(I$1,INDIRECT(nfl_game_result_header),0),FALSE)),"error")</f>
        <v/>
      </c>
      <c r="J3461" s="23" t="str">
        <f ca="1">IFERROR(IF(ISBLANK(VLOOKUP($B3461,INDIRECT(nfl_game_result),MATCH(J$1,INDIRECT(nfl_game_result_header),0),FALSE)),"",VLOOKUP($B3461,INDIRECT(nfl_game_result),MATCH(J$1,INDIRECT(nfl_game_result_header),0),FALSE)),"error")</f>
        <v/>
      </c>
      <c r="K3461" s="23" t="str">
        <f ca="1">IFERROR(IF(ISBLANK(VLOOKUP($B3461,INDIRECT(nfl_game_result),MATCH(K$1,INDIRECT(nfl_game_result_header),0),FALSE)),"",VLOOKUP($B3461,INDIRECT(nfl_game_result),MATCH(K$1,INDIRECT(nfl_game_result_header),0),FALSE)),"error")</f>
        <v/>
      </c>
      <c r="L3461" s="23" t="str">
        <f ca="1">IFERROR(IF(ISBLANK(VLOOKUP($B3461,INDIRECT(nfl_game_result),MATCH(L$1,INDIRECT(nfl_game_result_header),0),FALSE)),"",VLOOKUP($B3461,INDIRECT(nfl_game_result),MATCH(L$1,INDIRECT(nfl_game_result_header),0),FALSE)),"error")</f>
        <v/>
      </c>
      <c r="M3461" s="23" t="s">
        <v>14</v>
      </c>
      <c r="V3461" s="23" t="s">
        <v>416</v>
      </c>
      <c r="W3461" s="23">
        <f ca="1">VALUE(LEFT(C3461, 4))</f>
        <v>2018</v>
      </c>
      <c r="X3461" s="23">
        <f ca="1">VALUE(MID(C3461,6,FIND("_",C3461,6)-6))</f>
        <v>7</v>
      </c>
      <c r="Y3461" s="23" t="str">
        <f ca="1">IF(NOT(OR(ISBLANK(D3461),ISBLANK(E3461),D3461="",E3461="")),D3461-E3461,"")</f>
        <v/>
      </c>
      <c r="Z3461" s="23" t="str">
        <f ca="1">IF(OR(NOT(ISNUMBER(D3461)),ISBLANK(D3461),D3461="",ISBLANK(N3461)),"",ABS(D3461-N3461))</f>
        <v/>
      </c>
      <c r="AA3461" s="23" t="str">
        <f ca="1">IF(OR(ISBLANK(J3461),ISBLANK(O3461),J3461="",O3461=""),"",IF(J3461=O3461,1,0))</f>
        <v/>
      </c>
      <c r="AB3461" s="23" t="str">
        <f ca="1">IF(OR(ISBLANK(K3461),ISBLANK(Q3461),K3461="",Q3461=""),"",IF(K3461=Q3461,1,0))</f>
        <v/>
      </c>
      <c r="AC3461" s="23" t="str">
        <f t="shared" ca="1" si="54"/>
        <v/>
      </c>
    </row>
    <row r="3462" spans="1:29" x14ac:dyDescent="0.25">
      <c r="A3462" s="23">
        <v>3610</v>
      </c>
      <c r="B3462">
        <v>1708</v>
      </c>
      <c r="C3462" s="23" t="str">
        <f ca="1">IFERROR(VLOOKUP($B3462,INDIRECT(nfl_game_result),MATCH(C$1,INDIRECT(nfl_game_result_header),0),FALSE),"error")</f>
        <v>2018_07_LAR@SFO</v>
      </c>
      <c r="D3462" s="23" t="str">
        <f ca="1">IFERROR(IF(ISBLANK(VLOOKUP($B3462,INDIRECT(nfl_game_result),MATCH(D$1,INDIRECT(nfl_game_result_header),0),FALSE)),"",VLOOKUP($B3462,INDIRECT(nfl_game_result),MATCH(D$1,INDIRECT(nfl_game_result_header),0),FALSE)),"error")</f>
        <v/>
      </c>
      <c r="E3462" s="23" t="str">
        <f ca="1">IFERROR(IF(ISBLANK(VLOOKUP($B3462,INDIRECT(nfl_game_result),MATCH(E$1,INDIRECT(nfl_game_result_header),0),FALSE)),"",VLOOKUP($B3462,INDIRECT(nfl_game_result),MATCH(E$1,INDIRECT(nfl_game_result_header),0),FALSE)),"error")</f>
        <v/>
      </c>
      <c r="F3462" s="23" t="str">
        <f ca="1">IFERROR(IF(ISBLANK(VLOOKUP($B3462,INDIRECT(nfl_game_result),MATCH(F$1,INDIRECT(nfl_game_result_header),0),FALSE)),"",VLOOKUP($B3462,INDIRECT(nfl_game_result),MATCH(F$1,INDIRECT(nfl_game_result_header),0),FALSE)),"error")</f>
        <v/>
      </c>
      <c r="G3462" s="23" t="str">
        <f ca="1">IFERROR(IF(ISBLANK(VLOOKUP($B3462,INDIRECT(nfl_game_result),MATCH(G$1,INDIRECT(nfl_game_result_header),0),FALSE)),"",VLOOKUP($B3462,INDIRECT(nfl_game_result),MATCH(G$1,INDIRECT(nfl_game_result_header),0),FALSE)),"error")</f>
        <v/>
      </c>
      <c r="H3462" s="23" t="str">
        <f ca="1">IFERROR(IF(ISBLANK(VLOOKUP($B3462,INDIRECT(nfl_game_result),MATCH(H$1,INDIRECT(nfl_game_result_header),0),FALSE)),"",VLOOKUP($B3462,INDIRECT(nfl_game_result),MATCH(H$1,INDIRECT(nfl_game_result_header),0),FALSE)),"error")</f>
        <v/>
      </c>
      <c r="I3462" s="23" t="str">
        <f ca="1">IFERROR(IF(ISBLANK(VLOOKUP($B3462,INDIRECT(nfl_game_result),MATCH(I$1,INDIRECT(nfl_game_result_header),0),FALSE)),"",VLOOKUP($B3462,INDIRECT(nfl_game_result),MATCH(I$1,INDIRECT(nfl_game_result_header),0),FALSE)),"error")</f>
        <v/>
      </c>
      <c r="J3462" s="23" t="str">
        <f ca="1">IFERROR(IF(ISBLANK(VLOOKUP($B3462,INDIRECT(nfl_game_result),MATCH(J$1,INDIRECT(nfl_game_result_header),0),FALSE)),"",VLOOKUP($B3462,INDIRECT(nfl_game_result),MATCH(J$1,INDIRECT(nfl_game_result_header),0),FALSE)),"error")</f>
        <v/>
      </c>
      <c r="K3462" s="23" t="str">
        <f ca="1">IFERROR(IF(ISBLANK(VLOOKUP($B3462,INDIRECT(nfl_game_result),MATCH(K$1,INDIRECT(nfl_game_result_header),0),FALSE)),"",VLOOKUP($B3462,INDIRECT(nfl_game_result),MATCH(K$1,INDIRECT(nfl_game_result_header),0),FALSE)),"error")</f>
        <v/>
      </c>
      <c r="L3462" s="23" t="str">
        <f ca="1">IFERROR(IF(ISBLANK(VLOOKUP($B3462,INDIRECT(nfl_game_result),MATCH(L$1,INDIRECT(nfl_game_result_header),0),FALSE)),"",VLOOKUP($B3462,INDIRECT(nfl_game_result),MATCH(L$1,INDIRECT(nfl_game_result_header),0),FALSE)),"error")</f>
        <v/>
      </c>
      <c r="M3462" s="23" t="s">
        <v>14</v>
      </c>
      <c r="V3462" s="23" t="s">
        <v>416</v>
      </c>
      <c r="W3462" s="23">
        <f ca="1">VALUE(LEFT(C3462, 4))</f>
        <v>2018</v>
      </c>
      <c r="X3462" s="23">
        <f ca="1">VALUE(MID(C3462,6,FIND("_",C3462,6)-6))</f>
        <v>7</v>
      </c>
      <c r="Y3462" s="23" t="str">
        <f ca="1">IF(NOT(OR(ISBLANK(D3462),ISBLANK(E3462),D3462="",E3462="")),D3462-E3462,"")</f>
        <v/>
      </c>
      <c r="Z3462" s="23" t="str">
        <f ca="1">IF(OR(NOT(ISNUMBER(D3462)),ISBLANK(D3462),D3462="",ISBLANK(N3462)),"",ABS(D3462-N3462))</f>
        <v/>
      </c>
      <c r="AA3462" s="23" t="str">
        <f ca="1">IF(OR(ISBLANK(J3462),ISBLANK(O3462),J3462="",O3462=""),"",IF(J3462=O3462,1,0))</f>
        <v/>
      </c>
      <c r="AB3462" s="23" t="str">
        <f ca="1">IF(OR(ISBLANK(K3462),ISBLANK(Q3462),K3462="",Q3462=""),"",IF(K3462=Q3462,1,0))</f>
        <v/>
      </c>
      <c r="AC3462" s="23" t="str">
        <f t="shared" ca="1" si="54"/>
        <v/>
      </c>
    </row>
    <row r="3463" spans="1:29" x14ac:dyDescent="0.25">
      <c r="A3463" s="23">
        <v>3611</v>
      </c>
      <c r="B3463">
        <v>1709</v>
      </c>
      <c r="C3463" s="23" t="str">
        <f ca="1">IFERROR(VLOOKUP($B3463,INDIRECT(nfl_game_result),MATCH(C$1,INDIRECT(nfl_game_result_header),0),FALSE),"error")</f>
        <v>2018_07_NYG@ATL</v>
      </c>
      <c r="D3463" s="23" t="str">
        <f ca="1">IFERROR(IF(ISBLANK(VLOOKUP($B3463,INDIRECT(nfl_game_result),MATCH(D$1,INDIRECT(nfl_game_result_header),0),FALSE)),"",VLOOKUP($B3463,INDIRECT(nfl_game_result),MATCH(D$1,INDIRECT(nfl_game_result_header),0),FALSE)),"error")</f>
        <v/>
      </c>
      <c r="E3463" s="23" t="str">
        <f ca="1">IFERROR(IF(ISBLANK(VLOOKUP($B3463,INDIRECT(nfl_game_result),MATCH(E$1,INDIRECT(nfl_game_result_header),0),FALSE)),"",VLOOKUP($B3463,INDIRECT(nfl_game_result),MATCH(E$1,INDIRECT(nfl_game_result_header),0),FALSE)),"error")</f>
        <v/>
      </c>
      <c r="F3463" s="23" t="str">
        <f ca="1">IFERROR(IF(ISBLANK(VLOOKUP($B3463,INDIRECT(nfl_game_result),MATCH(F$1,INDIRECT(nfl_game_result_header),0),FALSE)),"",VLOOKUP($B3463,INDIRECT(nfl_game_result),MATCH(F$1,INDIRECT(nfl_game_result_header),0),FALSE)),"error")</f>
        <v/>
      </c>
      <c r="G3463" s="23" t="str">
        <f ca="1">IFERROR(IF(ISBLANK(VLOOKUP($B3463,INDIRECT(nfl_game_result),MATCH(G$1,INDIRECT(nfl_game_result_header),0),FALSE)),"",VLOOKUP($B3463,INDIRECT(nfl_game_result),MATCH(G$1,INDIRECT(nfl_game_result_header),0),FALSE)),"error")</f>
        <v/>
      </c>
      <c r="H3463" s="23" t="str">
        <f ca="1">IFERROR(IF(ISBLANK(VLOOKUP($B3463,INDIRECT(nfl_game_result),MATCH(H$1,INDIRECT(nfl_game_result_header),0),FALSE)),"",VLOOKUP($B3463,INDIRECT(nfl_game_result),MATCH(H$1,INDIRECT(nfl_game_result_header),0),FALSE)),"error")</f>
        <v/>
      </c>
      <c r="I3463" s="23" t="str">
        <f ca="1">IFERROR(IF(ISBLANK(VLOOKUP($B3463,INDIRECT(nfl_game_result),MATCH(I$1,INDIRECT(nfl_game_result_header),0),FALSE)),"",VLOOKUP($B3463,INDIRECT(nfl_game_result),MATCH(I$1,INDIRECT(nfl_game_result_header),0),FALSE)),"error")</f>
        <v/>
      </c>
      <c r="J3463" s="23" t="str">
        <f ca="1">IFERROR(IF(ISBLANK(VLOOKUP($B3463,INDIRECT(nfl_game_result),MATCH(J$1,INDIRECT(nfl_game_result_header),0),FALSE)),"",VLOOKUP($B3463,INDIRECT(nfl_game_result),MATCH(J$1,INDIRECT(nfl_game_result_header),0),FALSE)),"error")</f>
        <v/>
      </c>
      <c r="K3463" s="23" t="str">
        <f ca="1">IFERROR(IF(ISBLANK(VLOOKUP($B3463,INDIRECT(nfl_game_result),MATCH(K$1,INDIRECT(nfl_game_result_header),0),FALSE)),"",VLOOKUP($B3463,INDIRECT(nfl_game_result),MATCH(K$1,INDIRECT(nfl_game_result_header),0),FALSE)),"error")</f>
        <v/>
      </c>
      <c r="L3463" s="23" t="str">
        <f ca="1">IFERROR(IF(ISBLANK(VLOOKUP($B3463,INDIRECT(nfl_game_result),MATCH(L$1,INDIRECT(nfl_game_result_header),0),FALSE)),"",VLOOKUP($B3463,INDIRECT(nfl_game_result),MATCH(L$1,INDIRECT(nfl_game_result_header),0),FALSE)),"error")</f>
        <v/>
      </c>
      <c r="M3463" s="23" t="s">
        <v>14</v>
      </c>
      <c r="V3463" s="23" t="s">
        <v>416</v>
      </c>
      <c r="W3463" s="23">
        <f ca="1">VALUE(LEFT(C3463, 4))</f>
        <v>2018</v>
      </c>
      <c r="X3463" s="23">
        <f ca="1">VALUE(MID(C3463,6,FIND("_",C3463,6)-6))</f>
        <v>7</v>
      </c>
      <c r="Y3463" s="23" t="str">
        <f ca="1">IF(NOT(OR(ISBLANK(D3463),ISBLANK(E3463),D3463="",E3463="")),D3463-E3463,"")</f>
        <v/>
      </c>
      <c r="Z3463" s="23" t="str">
        <f ca="1">IF(OR(NOT(ISNUMBER(D3463)),ISBLANK(D3463),D3463="",ISBLANK(N3463)),"",ABS(D3463-N3463))</f>
        <v/>
      </c>
      <c r="AA3463" s="23" t="str">
        <f ca="1">IF(OR(ISBLANK(J3463),ISBLANK(O3463),J3463="",O3463=""),"",IF(J3463=O3463,1,0))</f>
        <v/>
      </c>
      <c r="AB3463" s="23" t="str">
        <f ca="1">IF(OR(ISBLANK(K3463),ISBLANK(Q3463),K3463="",Q3463=""),"",IF(K3463=Q3463,1,0))</f>
        <v/>
      </c>
      <c r="AC3463" s="23" t="str">
        <f t="shared" ca="1" si="54"/>
        <v/>
      </c>
    </row>
    <row r="3464" spans="1:29" x14ac:dyDescent="0.25">
      <c r="A3464" s="23">
        <v>3356</v>
      </c>
      <c r="B3464">
        <v>1710</v>
      </c>
      <c r="C3464" s="23" t="str">
        <f ca="1">IFERROR(VLOOKUP($B3464,INDIRECT(nfl_game_result),MATCH(C$1,INDIRECT(nfl_game_result_header),0),FALSE),"error")</f>
        <v>2018_08_MIA@HOU</v>
      </c>
      <c r="D3464" s="23" t="str">
        <f ca="1">IFERROR(IF(ISBLANK(VLOOKUP($B3464,INDIRECT(nfl_game_result),MATCH(D$1,INDIRECT(nfl_game_result_header),0),FALSE)),"",VLOOKUP($B3464,INDIRECT(nfl_game_result),MATCH(D$1,INDIRECT(nfl_game_result_header),0),FALSE)),"error")</f>
        <v/>
      </c>
      <c r="E3464" s="23" t="str">
        <f ca="1">IFERROR(IF(ISBLANK(VLOOKUP($B3464,INDIRECT(nfl_game_result),MATCH(E$1,INDIRECT(nfl_game_result_header),0),FALSE)),"",VLOOKUP($B3464,INDIRECT(nfl_game_result),MATCH(E$1,INDIRECT(nfl_game_result_header),0),FALSE)),"error")</f>
        <v/>
      </c>
      <c r="F3464" s="23" t="str">
        <f ca="1">IFERROR(IF(ISBLANK(VLOOKUP($B3464,INDIRECT(nfl_game_result),MATCH(F$1,INDIRECT(nfl_game_result_header),0),FALSE)),"",VLOOKUP($B3464,INDIRECT(nfl_game_result),MATCH(F$1,INDIRECT(nfl_game_result_header),0),FALSE)),"error")</f>
        <v/>
      </c>
      <c r="G3464" s="23" t="str">
        <f ca="1">IFERROR(IF(ISBLANK(VLOOKUP($B3464,INDIRECT(nfl_game_result),MATCH(G$1,INDIRECT(nfl_game_result_header),0),FALSE)),"",VLOOKUP($B3464,INDIRECT(nfl_game_result),MATCH(G$1,INDIRECT(nfl_game_result_header),0),FALSE)),"error")</f>
        <v/>
      </c>
      <c r="H3464" s="23" t="str">
        <f ca="1">IFERROR(IF(ISBLANK(VLOOKUP($B3464,INDIRECT(nfl_game_result),MATCH(H$1,INDIRECT(nfl_game_result_header),0),FALSE)),"",VLOOKUP($B3464,INDIRECT(nfl_game_result),MATCH(H$1,INDIRECT(nfl_game_result_header),0),FALSE)),"error")</f>
        <v/>
      </c>
      <c r="I3464" s="23" t="str">
        <f ca="1">IFERROR(IF(ISBLANK(VLOOKUP($B3464,INDIRECT(nfl_game_result),MATCH(I$1,INDIRECT(nfl_game_result_header),0),FALSE)),"",VLOOKUP($B3464,INDIRECT(nfl_game_result),MATCH(I$1,INDIRECT(nfl_game_result_header),0),FALSE)),"error")</f>
        <v/>
      </c>
      <c r="J3464" s="23" t="str">
        <f ca="1">IFERROR(IF(ISBLANK(VLOOKUP($B3464,INDIRECT(nfl_game_result),MATCH(J$1,INDIRECT(nfl_game_result_header),0),FALSE)),"",VLOOKUP($B3464,INDIRECT(nfl_game_result),MATCH(J$1,INDIRECT(nfl_game_result_header),0),FALSE)),"error")</f>
        <v/>
      </c>
      <c r="K3464" s="23" t="str">
        <f ca="1">IFERROR(IF(ISBLANK(VLOOKUP($B3464,INDIRECT(nfl_game_result),MATCH(K$1,INDIRECT(nfl_game_result_header),0),FALSE)),"",VLOOKUP($B3464,INDIRECT(nfl_game_result),MATCH(K$1,INDIRECT(nfl_game_result_header),0),FALSE)),"error")</f>
        <v/>
      </c>
      <c r="L3464" s="23" t="str">
        <f ca="1">IFERROR(IF(ISBLANK(VLOOKUP($B3464,INDIRECT(nfl_game_result),MATCH(L$1,INDIRECT(nfl_game_result_header),0),FALSE)),"",VLOOKUP($B3464,INDIRECT(nfl_game_result),MATCH(L$1,INDIRECT(nfl_game_result_header),0),FALSE)),"error")</f>
        <v/>
      </c>
      <c r="M3464" s="23" t="s">
        <v>16</v>
      </c>
      <c r="V3464" s="23" t="s">
        <v>416</v>
      </c>
      <c r="W3464" s="23">
        <f ca="1">VALUE(LEFT(C3464, 4))</f>
        <v>2018</v>
      </c>
      <c r="X3464" s="23">
        <f ca="1">VALUE(MID(C3464,6,FIND("_",C3464,6)-6))</f>
        <v>8</v>
      </c>
      <c r="Y3464" s="23" t="str">
        <f ca="1">IF(NOT(OR(ISBLANK(D3464),ISBLANK(E3464),D3464="",E3464="")),D3464-E3464,"")</f>
        <v/>
      </c>
      <c r="Z3464" s="23" t="str">
        <f ca="1">IF(OR(NOT(ISNUMBER(D3464)),ISBLANK(D3464),D3464="",ISBLANK(N3464)),"",ABS(D3464-N3464))</f>
        <v/>
      </c>
      <c r="AA3464" s="23" t="str">
        <f ca="1">IF(OR(ISBLANK(J3464),ISBLANK(O3464),J3464="",O3464=""),"",IF(J3464=O3464,1,0))</f>
        <v/>
      </c>
      <c r="AB3464" s="23" t="str">
        <f ca="1">IF(OR(ISBLANK(K3464),ISBLANK(Q3464),K3464="",Q3464=""),"",IF(K3464=Q3464,1,0))</f>
        <v/>
      </c>
      <c r="AC3464" s="23" t="str">
        <f t="shared" ca="1" si="54"/>
        <v/>
      </c>
    </row>
    <row r="3465" spans="1:29" x14ac:dyDescent="0.25">
      <c r="A3465" s="23">
        <v>3357</v>
      </c>
      <c r="B3465">
        <v>1711</v>
      </c>
      <c r="C3465" s="23" t="str">
        <f ca="1">IFERROR(VLOOKUP($B3465,INDIRECT(nfl_game_result),MATCH(C$1,INDIRECT(nfl_game_result_header),0),FALSE),"error")</f>
        <v>2018_08_PHI@JAX</v>
      </c>
      <c r="D3465" s="23" t="str">
        <f ca="1">IFERROR(IF(ISBLANK(VLOOKUP($B3465,INDIRECT(nfl_game_result),MATCH(D$1,INDIRECT(nfl_game_result_header),0),FALSE)),"",VLOOKUP($B3465,INDIRECT(nfl_game_result),MATCH(D$1,INDIRECT(nfl_game_result_header),0),FALSE)),"error")</f>
        <v/>
      </c>
      <c r="E3465" s="23" t="str">
        <f ca="1">IFERROR(IF(ISBLANK(VLOOKUP($B3465,INDIRECT(nfl_game_result),MATCH(E$1,INDIRECT(nfl_game_result_header),0),FALSE)),"",VLOOKUP($B3465,INDIRECT(nfl_game_result),MATCH(E$1,INDIRECT(nfl_game_result_header),0),FALSE)),"error")</f>
        <v/>
      </c>
      <c r="F3465" s="23" t="str">
        <f ca="1">IFERROR(IF(ISBLANK(VLOOKUP($B3465,INDIRECT(nfl_game_result),MATCH(F$1,INDIRECT(nfl_game_result_header),0),FALSE)),"",VLOOKUP($B3465,INDIRECT(nfl_game_result),MATCH(F$1,INDIRECT(nfl_game_result_header),0),FALSE)),"error")</f>
        <v/>
      </c>
      <c r="G3465" s="23" t="str">
        <f ca="1">IFERROR(IF(ISBLANK(VLOOKUP($B3465,INDIRECT(nfl_game_result),MATCH(G$1,INDIRECT(nfl_game_result_header),0),FALSE)),"",VLOOKUP($B3465,INDIRECT(nfl_game_result),MATCH(G$1,INDIRECT(nfl_game_result_header),0),FALSE)),"error")</f>
        <v/>
      </c>
      <c r="H3465" s="23" t="str">
        <f ca="1">IFERROR(IF(ISBLANK(VLOOKUP($B3465,INDIRECT(nfl_game_result),MATCH(H$1,INDIRECT(nfl_game_result_header),0),FALSE)),"",VLOOKUP($B3465,INDIRECT(nfl_game_result),MATCH(H$1,INDIRECT(nfl_game_result_header),0),FALSE)),"error")</f>
        <v/>
      </c>
      <c r="I3465" s="23" t="str">
        <f ca="1">IFERROR(IF(ISBLANK(VLOOKUP($B3465,INDIRECT(nfl_game_result),MATCH(I$1,INDIRECT(nfl_game_result_header),0),FALSE)),"",VLOOKUP($B3465,INDIRECT(nfl_game_result),MATCH(I$1,INDIRECT(nfl_game_result_header),0),FALSE)),"error")</f>
        <v/>
      </c>
      <c r="J3465" s="23" t="str">
        <f ca="1">IFERROR(IF(ISBLANK(VLOOKUP($B3465,INDIRECT(nfl_game_result),MATCH(J$1,INDIRECT(nfl_game_result_header),0),FALSE)),"",VLOOKUP($B3465,INDIRECT(nfl_game_result),MATCH(J$1,INDIRECT(nfl_game_result_header),0),FALSE)),"error")</f>
        <v/>
      </c>
      <c r="K3465" s="23" t="str">
        <f ca="1">IFERROR(IF(ISBLANK(VLOOKUP($B3465,INDIRECT(nfl_game_result),MATCH(K$1,INDIRECT(nfl_game_result_header),0),FALSE)),"",VLOOKUP($B3465,INDIRECT(nfl_game_result),MATCH(K$1,INDIRECT(nfl_game_result_header),0),FALSE)),"error")</f>
        <v/>
      </c>
      <c r="L3465" s="23" t="str">
        <f ca="1">IFERROR(IF(ISBLANK(VLOOKUP($B3465,INDIRECT(nfl_game_result),MATCH(L$1,INDIRECT(nfl_game_result_header),0),FALSE)),"",VLOOKUP($B3465,INDIRECT(nfl_game_result),MATCH(L$1,INDIRECT(nfl_game_result_header),0),FALSE)),"error")</f>
        <v/>
      </c>
      <c r="M3465" s="23" t="s">
        <v>16</v>
      </c>
      <c r="V3465" s="23" t="s">
        <v>416</v>
      </c>
      <c r="W3465" s="23">
        <f ca="1">VALUE(LEFT(C3465, 4))</f>
        <v>2018</v>
      </c>
      <c r="X3465" s="23">
        <f ca="1">VALUE(MID(C3465,6,FIND("_",C3465,6)-6))</f>
        <v>8</v>
      </c>
      <c r="Y3465" s="23" t="str">
        <f ca="1">IF(NOT(OR(ISBLANK(D3465),ISBLANK(E3465),D3465="",E3465="")),D3465-E3465,"")</f>
        <v/>
      </c>
      <c r="Z3465" s="23" t="str">
        <f ca="1">IF(OR(NOT(ISNUMBER(D3465)),ISBLANK(D3465),D3465="",ISBLANK(N3465)),"",ABS(D3465-N3465))</f>
        <v/>
      </c>
      <c r="AA3465" s="23" t="str">
        <f ca="1">IF(OR(ISBLANK(J3465),ISBLANK(O3465),J3465="",O3465=""),"",IF(J3465=O3465,1,0))</f>
        <v/>
      </c>
      <c r="AB3465" s="23" t="str">
        <f ca="1">IF(OR(ISBLANK(K3465),ISBLANK(Q3465),K3465="",Q3465=""),"",IF(K3465=Q3465,1,0))</f>
        <v/>
      </c>
      <c r="AC3465" s="23" t="str">
        <f t="shared" ca="1" si="54"/>
        <v/>
      </c>
    </row>
    <row r="3466" spans="1:29" x14ac:dyDescent="0.25">
      <c r="A3466" s="23">
        <v>3358</v>
      </c>
      <c r="B3466">
        <v>1712</v>
      </c>
      <c r="C3466" s="23" t="str">
        <f ca="1">IFERROR(VLOOKUP($B3466,INDIRECT(nfl_game_result),MATCH(C$1,INDIRECT(nfl_game_result_header),0),FALSE),"error")</f>
        <v>2018_08_DEN@KCY</v>
      </c>
      <c r="D3466" s="23" t="str">
        <f ca="1">IFERROR(IF(ISBLANK(VLOOKUP($B3466,INDIRECT(nfl_game_result),MATCH(D$1,INDIRECT(nfl_game_result_header),0),FALSE)),"",VLOOKUP($B3466,INDIRECT(nfl_game_result),MATCH(D$1,INDIRECT(nfl_game_result_header),0),FALSE)),"error")</f>
        <v/>
      </c>
      <c r="E3466" s="23" t="str">
        <f ca="1">IFERROR(IF(ISBLANK(VLOOKUP($B3466,INDIRECT(nfl_game_result),MATCH(E$1,INDIRECT(nfl_game_result_header),0),FALSE)),"",VLOOKUP($B3466,INDIRECT(nfl_game_result),MATCH(E$1,INDIRECT(nfl_game_result_header),0),FALSE)),"error")</f>
        <v/>
      </c>
      <c r="F3466" s="23" t="str">
        <f ca="1">IFERROR(IF(ISBLANK(VLOOKUP($B3466,INDIRECT(nfl_game_result),MATCH(F$1,INDIRECT(nfl_game_result_header),0),FALSE)),"",VLOOKUP($B3466,INDIRECT(nfl_game_result),MATCH(F$1,INDIRECT(nfl_game_result_header),0),FALSE)),"error")</f>
        <v/>
      </c>
      <c r="G3466" s="23" t="str">
        <f ca="1">IFERROR(IF(ISBLANK(VLOOKUP($B3466,INDIRECT(nfl_game_result),MATCH(G$1,INDIRECT(nfl_game_result_header),0),FALSE)),"",VLOOKUP($B3466,INDIRECT(nfl_game_result),MATCH(G$1,INDIRECT(nfl_game_result_header),0),FALSE)),"error")</f>
        <v/>
      </c>
      <c r="H3466" s="23" t="str">
        <f ca="1">IFERROR(IF(ISBLANK(VLOOKUP($B3466,INDIRECT(nfl_game_result),MATCH(H$1,INDIRECT(nfl_game_result_header),0),FALSE)),"",VLOOKUP($B3466,INDIRECT(nfl_game_result),MATCH(H$1,INDIRECT(nfl_game_result_header),0),FALSE)),"error")</f>
        <v/>
      </c>
      <c r="I3466" s="23" t="str">
        <f ca="1">IFERROR(IF(ISBLANK(VLOOKUP($B3466,INDIRECT(nfl_game_result),MATCH(I$1,INDIRECT(nfl_game_result_header),0),FALSE)),"",VLOOKUP($B3466,INDIRECT(nfl_game_result),MATCH(I$1,INDIRECT(nfl_game_result_header),0),FALSE)),"error")</f>
        <v/>
      </c>
      <c r="J3466" s="23" t="str">
        <f ca="1">IFERROR(IF(ISBLANK(VLOOKUP($B3466,INDIRECT(nfl_game_result),MATCH(J$1,INDIRECT(nfl_game_result_header),0),FALSE)),"",VLOOKUP($B3466,INDIRECT(nfl_game_result),MATCH(J$1,INDIRECT(nfl_game_result_header),0),FALSE)),"error")</f>
        <v/>
      </c>
      <c r="K3466" s="23" t="str">
        <f ca="1">IFERROR(IF(ISBLANK(VLOOKUP($B3466,INDIRECT(nfl_game_result),MATCH(K$1,INDIRECT(nfl_game_result_header),0),FALSE)),"",VLOOKUP($B3466,INDIRECT(nfl_game_result),MATCH(K$1,INDIRECT(nfl_game_result_header),0),FALSE)),"error")</f>
        <v/>
      </c>
      <c r="L3466" s="23" t="str">
        <f ca="1">IFERROR(IF(ISBLANK(VLOOKUP($B3466,INDIRECT(nfl_game_result),MATCH(L$1,INDIRECT(nfl_game_result_header),0),FALSE)),"",VLOOKUP($B3466,INDIRECT(nfl_game_result),MATCH(L$1,INDIRECT(nfl_game_result_header),0),FALSE)),"error")</f>
        <v/>
      </c>
      <c r="M3466" s="23" t="s">
        <v>16</v>
      </c>
      <c r="V3466" s="23" t="s">
        <v>416</v>
      </c>
      <c r="W3466" s="23">
        <f ca="1">VALUE(LEFT(C3466, 4))</f>
        <v>2018</v>
      </c>
      <c r="X3466" s="23">
        <f ca="1">VALUE(MID(C3466,6,FIND("_",C3466,6)-6))</f>
        <v>8</v>
      </c>
      <c r="Y3466" s="23" t="str">
        <f ca="1">IF(NOT(OR(ISBLANK(D3466),ISBLANK(E3466),D3466="",E3466="")),D3466-E3466,"")</f>
        <v/>
      </c>
      <c r="Z3466" s="23" t="str">
        <f ca="1">IF(OR(NOT(ISNUMBER(D3466)),ISBLANK(D3466),D3466="",ISBLANK(N3466)),"",ABS(D3466-N3466))</f>
        <v/>
      </c>
      <c r="AA3466" s="23" t="str">
        <f ca="1">IF(OR(ISBLANK(J3466),ISBLANK(O3466),J3466="",O3466=""),"",IF(J3466=O3466,1,0))</f>
        <v/>
      </c>
      <c r="AB3466" s="23" t="str">
        <f ca="1">IF(OR(ISBLANK(K3466),ISBLANK(Q3466),K3466="",Q3466=""),"",IF(K3466=Q3466,1,0))</f>
        <v/>
      </c>
      <c r="AC3466" s="23" t="str">
        <f t="shared" ca="1" si="54"/>
        <v/>
      </c>
    </row>
    <row r="3467" spans="1:29" x14ac:dyDescent="0.25">
      <c r="A3467" s="23">
        <v>3359</v>
      </c>
      <c r="B3467">
        <v>1713</v>
      </c>
      <c r="C3467" s="23" t="str">
        <f ca="1">IFERROR(VLOOKUP($B3467,INDIRECT(nfl_game_result),MATCH(C$1,INDIRECT(nfl_game_result_header),0),FALSE),"error")</f>
        <v>2018_08_CLE@PIT</v>
      </c>
      <c r="D3467" s="23" t="str">
        <f ca="1">IFERROR(IF(ISBLANK(VLOOKUP($B3467,INDIRECT(nfl_game_result),MATCH(D$1,INDIRECT(nfl_game_result_header),0),FALSE)),"",VLOOKUP($B3467,INDIRECT(nfl_game_result),MATCH(D$1,INDIRECT(nfl_game_result_header),0),FALSE)),"error")</f>
        <v/>
      </c>
      <c r="E3467" s="23" t="str">
        <f ca="1">IFERROR(IF(ISBLANK(VLOOKUP($B3467,INDIRECT(nfl_game_result),MATCH(E$1,INDIRECT(nfl_game_result_header),0),FALSE)),"",VLOOKUP($B3467,INDIRECT(nfl_game_result),MATCH(E$1,INDIRECT(nfl_game_result_header),0),FALSE)),"error")</f>
        <v/>
      </c>
      <c r="F3467" s="23" t="str">
        <f ca="1">IFERROR(IF(ISBLANK(VLOOKUP($B3467,INDIRECT(nfl_game_result),MATCH(F$1,INDIRECT(nfl_game_result_header),0),FALSE)),"",VLOOKUP($B3467,INDIRECT(nfl_game_result),MATCH(F$1,INDIRECT(nfl_game_result_header),0),FALSE)),"error")</f>
        <v/>
      </c>
      <c r="G3467" s="23" t="str">
        <f ca="1">IFERROR(IF(ISBLANK(VLOOKUP($B3467,INDIRECT(nfl_game_result),MATCH(G$1,INDIRECT(nfl_game_result_header),0),FALSE)),"",VLOOKUP($B3467,INDIRECT(nfl_game_result),MATCH(G$1,INDIRECT(nfl_game_result_header),0),FALSE)),"error")</f>
        <v/>
      </c>
      <c r="H3467" s="23" t="str">
        <f ca="1">IFERROR(IF(ISBLANK(VLOOKUP($B3467,INDIRECT(nfl_game_result),MATCH(H$1,INDIRECT(nfl_game_result_header),0),FALSE)),"",VLOOKUP($B3467,INDIRECT(nfl_game_result),MATCH(H$1,INDIRECT(nfl_game_result_header),0),FALSE)),"error")</f>
        <v/>
      </c>
      <c r="I3467" s="23" t="str">
        <f ca="1">IFERROR(IF(ISBLANK(VLOOKUP($B3467,INDIRECT(nfl_game_result),MATCH(I$1,INDIRECT(nfl_game_result_header),0),FALSE)),"",VLOOKUP($B3467,INDIRECT(nfl_game_result),MATCH(I$1,INDIRECT(nfl_game_result_header),0),FALSE)),"error")</f>
        <v/>
      </c>
      <c r="J3467" s="23" t="str">
        <f ca="1">IFERROR(IF(ISBLANK(VLOOKUP($B3467,INDIRECT(nfl_game_result),MATCH(J$1,INDIRECT(nfl_game_result_header),0),FALSE)),"",VLOOKUP($B3467,INDIRECT(nfl_game_result),MATCH(J$1,INDIRECT(nfl_game_result_header),0),FALSE)),"error")</f>
        <v/>
      </c>
      <c r="K3467" s="23" t="str">
        <f ca="1">IFERROR(IF(ISBLANK(VLOOKUP($B3467,INDIRECT(nfl_game_result),MATCH(K$1,INDIRECT(nfl_game_result_header),0),FALSE)),"",VLOOKUP($B3467,INDIRECT(nfl_game_result),MATCH(K$1,INDIRECT(nfl_game_result_header),0),FALSE)),"error")</f>
        <v/>
      </c>
      <c r="L3467" s="23" t="str">
        <f ca="1">IFERROR(IF(ISBLANK(VLOOKUP($B3467,INDIRECT(nfl_game_result),MATCH(L$1,INDIRECT(nfl_game_result_header),0),FALSE)),"",VLOOKUP($B3467,INDIRECT(nfl_game_result),MATCH(L$1,INDIRECT(nfl_game_result_header),0),FALSE)),"error")</f>
        <v/>
      </c>
      <c r="M3467" s="23" t="s">
        <v>16</v>
      </c>
      <c r="V3467" s="23" t="s">
        <v>416</v>
      </c>
      <c r="W3467" s="23">
        <f ca="1">VALUE(LEFT(C3467, 4))</f>
        <v>2018</v>
      </c>
      <c r="X3467" s="23">
        <f ca="1">VALUE(MID(C3467,6,FIND("_",C3467,6)-6))</f>
        <v>8</v>
      </c>
      <c r="Y3467" s="23" t="str">
        <f ca="1">IF(NOT(OR(ISBLANK(D3467),ISBLANK(E3467),D3467="",E3467="")),D3467-E3467,"")</f>
        <v/>
      </c>
      <c r="Z3467" s="23" t="str">
        <f ca="1">IF(OR(NOT(ISNUMBER(D3467)),ISBLANK(D3467),D3467="",ISBLANK(N3467)),"",ABS(D3467-N3467))</f>
        <v/>
      </c>
      <c r="AA3467" s="23" t="str">
        <f ca="1">IF(OR(ISBLANK(J3467),ISBLANK(O3467),J3467="",O3467=""),"",IF(J3467=O3467,1,0))</f>
        <v/>
      </c>
      <c r="AB3467" s="23" t="str">
        <f ca="1">IF(OR(ISBLANK(K3467),ISBLANK(Q3467),K3467="",Q3467=""),"",IF(K3467=Q3467,1,0))</f>
        <v/>
      </c>
      <c r="AC3467" s="23" t="str">
        <f t="shared" ca="1" si="54"/>
        <v/>
      </c>
    </row>
    <row r="3468" spans="1:29" x14ac:dyDescent="0.25">
      <c r="A3468" s="23">
        <v>3360</v>
      </c>
      <c r="B3468">
        <v>1714</v>
      </c>
      <c r="C3468" s="23" t="str">
        <f ca="1">IFERROR(VLOOKUP($B3468,INDIRECT(nfl_game_result),MATCH(C$1,INDIRECT(nfl_game_result_header),0),FALSE),"error")</f>
        <v>2018_08_WAS@NYG</v>
      </c>
      <c r="D3468" s="23" t="str">
        <f ca="1">IFERROR(IF(ISBLANK(VLOOKUP($B3468,INDIRECT(nfl_game_result),MATCH(D$1,INDIRECT(nfl_game_result_header),0),FALSE)),"",VLOOKUP($B3468,INDIRECT(nfl_game_result),MATCH(D$1,INDIRECT(nfl_game_result_header),0),FALSE)),"error")</f>
        <v/>
      </c>
      <c r="E3468" s="23" t="str">
        <f ca="1">IFERROR(IF(ISBLANK(VLOOKUP($B3468,INDIRECT(nfl_game_result),MATCH(E$1,INDIRECT(nfl_game_result_header),0),FALSE)),"",VLOOKUP($B3468,INDIRECT(nfl_game_result),MATCH(E$1,INDIRECT(nfl_game_result_header),0),FALSE)),"error")</f>
        <v/>
      </c>
      <c r="F3468" s="23" t="str">
        <f ca="1">IFERROR(IF(ISBLANK(VLOOKUP($B3468,INDIRECT(nfl_game_result),MATCH(F$1,INDIRECT(nfl_game_result_header),0),FALSE)),"",VLOOKUP($B3468,INDIRECT(nfl_game_result),MATCH(F$1,INDIRECT(nfl_game_result_header),0),FALSE)),"error")</f>
        <v/>
      </c>
      <c r="G3468" s="23" t="str">
        <f ca="1">IFERROR(IF(ISBLANK(VLOOKUP($B3468,INDIRECT(nfl_game_result),MATCH(G$1,INDIRECT(nfl_game_result_header),0),FALSE)),"",VLOOKUP($B3468,INDIRECT(nfl_game_result),MATCH(G$1,INDIRECT(nfl_game_result_header),0),FALSE)),"error")</f>
        <v/>
      </c>
      <c r="H3468" s="23" t="str">
        <f ca="1">IFERROR(IF(ISBLANK(VLOOKUP($B3468,INDIRECT(nfl_game_result),MATCH(H$1,INDIRECT(nfl_game_result_header),0),FALSE)),"",VLOOKUP($B3468,INDIRECT(nfl_game_result),MATCH(H$1,INDIRECT(nfl_game_result_header),0),FALSE)),"error")</f>
        <v/>
      </c>
      <c r="I3468" s="23" t="str">
        <f ca="1">IFERROR(IF(ISBLANK(VLOOKUP($B3468,INDIRECT(nfl_game_result),MATCH(I$1,INDIRECT(nfl_game_result_header),0),FALSE)),"",VLOOKUP($B3468,INDIRECT(nfl_game_result),MATCH(I$1,INDIRECT(nfl_game_result_header),0),FALSE)),"error")</f>
        <v/>
      </c>
      <c r="J3468" s="23" t="str">
        <f ca="1">IFERROR(IF(ISBLANK(VLOOKUP($B3468,INDIRECT(nfl_game_result),MATCH(J$1,INDIRECT(nfl_game_result_header),0),FALSE)),"",VLOOKUP($B3468,INDIRECT(nfl_game_result),MATCH(J$1,INDIRECT(nfl_game_result_header),0),FALSE)),"error")</f>
        <v/>
      </c>
      <c r="K3468" s="23" t="str">
        <f ca="1">IFERROR(IF(ISBLANK(VLOOKUP($B3468,INDIRECT(nfl_game_result),MATCH(K$1,INDIRECT(nfl_game_result_header),0),FALSE)),"",VLOOKUP($B3468,INDIRECT(nfl_game_result),MATCH(K$1,INDIRECT(nfl_game_result_header),0),FALSE)),"error")</f>
        <v/>
      </c>
      <c r="L3468" s="23" t="str">
        <f ca="1">IFERROR(IF(ISBLANK(VLOOKUP($B3468,INDIRECT(nfl_game_result),MATCH(L$1,INDIRECT(nfl_game_result_header),0),FALSE)),"",VLOOKUP($B3468,INDIRECT(nfl_game_result),MATCH(L$1,INDIRECT(nfl_game_result_header),0),FALSE)),"error")</f>
        <v/>
      </c>
      <c r="M3468" s="23" t="s">
        <v>16</v>
      </c>
      <c r="V3468" s="23" t="s">
        <v>416</v>
      </c>
      <c r="W3468" s="23">
        <f ca="1">VALUE(LEFT(C3468, 4))</f>
        <v>2018</v>
      </c>
      <c r="X3468" s="23">
        <f ca="1">VALUE(MID(C3468,6,FIND("_",C3468,6)-6))</f>
        <v>8</v>
      </c>
      <c r="Y3468" s="23" t="str">
        <f ca="1">IF(NOT(OR(ISBLANK(D3468),ISBLANK(E3468),D3468="",E3468="")),D3468-E3468,"")</f>
        <v/>
      </c>
      <c r="Z3468" s="23" t="str">
        <f ca="1">IF(OR(NOT(ISNUMBER(D3468)),ISBLANK(D3468),D3468="",ISBLANK(N3468)),"",ABS(D3468-N3468))</f>
        <v/>
      </c>
      <c r="AA3468" s="23" t="str">
        <f ca="1">IF(OR(ISBLANK(J3468),ISBLANK(O3468),J3468="",O3468=""),"",IF(J3468=O3468,1,0))</f>
        <v/>
      </c>
      <c r="AB3468" s="23" t="str">
        <f ca="1">IF(OR(ISBLANK(K3468),ISBLANK(Q3468),K3468="",Q3468=""),"",IF(K3468=Q3468,1,0))</f>
        <v/>
      </c>
      <c r="AC3468" s="23" t="str">
        <f t="shared" ca="1" si="54"/>
        <v/>
      </c>
    </row>
    <row r="3469" spans="1:29" x14ac:dyDescent="0.25">
      <c r="A3469" s="23">
        <v>3361</v>
      </c>
      <c r="B3469">
        <v>1715</v>
      </c>
      <c r="C3469" s="23" t="str">
        <f ca="1">IFERROR(VLOOKUP($B3469,INDIRECT(nfl_game_result),MATCH(C$1,INDIRECT(nfl_game_result_header),0),FALSE),"error")</f>
        <v>2018_08_SEA@DET</v>
      </c>
      <c r="D3469" s="23" t="str">
        <f ca="1">IFERROR(IF(ISBLANK(VLOOKUP($B3469,INDIRECT(nfl_game_result),MATCH(D$1,INDIRECT(nfl_game_result_header),0),FALSE)),"",VLOOKUP($B3469,INDIRECT(nfl_game_result),MATCH(D$1,INDIRECT(nfl_game_result_header),0),FALSE)),"error")</f>
        <v/>
      </c>
      <c r="E3469" s="23" t="str">
        <f ca="1">IFERROR(IF(ISBLANK(VLOOKUP($B3469,INDIRECT(nfl_game_result),MATCH(E$1,INDIRECT(nfl_game_result_header),0),FALSE)),"",VLOOKUP($B3469,INDIRECT(nfl_game_result),MATCH(E$1,INDIRECT(nfl_game_result_header),0),FALSE)),"error")</f>
        <v/>
      </c>
      <c r="F3469" s="23" t="str">
        <f ca="1">IFERROR(IF(ISBLANK(VLOOKUP($B3469,INDIRECT(nfl_game_result),MATCH(F$1,INDIRECT(nfl_game_result_header),0),FALSE)),"",VLOOKUP($B3469,INDIRECT(nfl_game_result),MATCH(F$1,INDIRECT(nfl_game_result_header),0),FALSE)),"error")</f>
        <v/>
      </c>
      <c r="G3469" s="23" t="str">
        <f ca="1">IFERROR(IF(ISBLANK(VLOOKUP($B3469,INDIRECT(nfl_game_result),MATCH(G$1,INDIRECT(nfl_game_result_header),0),FALSE)),"",VLOOKUP($B3469,INDIRECT(nfl_game_result),MATCH(G$1,INDIRECT(nfl_game_result_header),0),FALSE)),"error")</f>
        <v/>
      </c>
      <c r="H3469" s="23" t="str">
        <f ca="1">IFERROR(IF(ISBLANK(VLOOKUP($B3469,INDIRECT(nfl_game_result),MATCH(H$1,INDIRECT(nfl_game_result_header),0),FALSE)),"",VLOOKUP($B3469,INDIRECT(nfl_game_result),MATCH(H$1,INDIRECT(nfl_game_result_header),0),FALSE)),"error")</f>
        <v/>
      </c>
      <c r="I3469" s="23" t="str">
        <f ca="1">IFERROR(IF(ISBLANK(VLOOKUP($B3469,INDIRECT(nfl_game_result),MATCH(I$1,INDIRECT(nfl_game_result_header),0),FALSE)),"",VLOOKUP($B3469,INDIRECT(nfl_game_result),MATCH(I$1,INDIRECT(nfl_game_result_header),0),FALSE)),"error")</f>
        <v/>
      </c>
      <c r="J3469" s="23" t="str">
        <f ca="1">IFERROR(IF(ISBLANK(VLOOKUP($B3469,INDIRECT(nfl_game_result),MATCH(J$1,INDIRECT(nfl_game_result_header),0),FALSE)),"",VLOOKUP($B3469,INDIRECT(nfl_game_result),MATCH(J$1,INDIRECT(nfl_game_result_header),0),FALSE)),"error")</f>
        <v/>
      </c>
      <c r="K3469" s="23" t="str">
        <f ca="1">IFERROR(IF(ISBLANK(VLOOKUP($B3469,INDIRECT(nfl_game_result),MATCH(K$1,INDIRECT(nfl_game_result_header),0),FALSE)),"",VLOOKUP($B3469,INDIRECT(nfl_game_result),MATCH(K$1,INDIRECT(nfl_game_result_header),0),FALSE)),"error")</f>
        <v/>
      </c>
      <c r="L3469" s="23" t="str">
        <f ca="1">IFERROR(IF(ISBLANK(VLOOKUP($B3469,INDIRECT(nfl_game_result),MATCH(L$1,INDIRECT(nfl_game_result_header),0),FALSE)),"",VLOOKUP($B3469,INDIRECT(nfl_game_result),MATCH(L$1,INDIRECT(nfl_game_result_header),0),FALSE)),"error")</f>
        <v/>
      </c>
      <c r="M3469" s="23" t="s">
        <v>16</v>
      </c>
      <c r="V3469" s="23" t="s">
        <v>416</v>
      </c>
      <c r="W3469" s="23">
        <f ca="1">VALUE(LEFT(C3469, 4))</f>
        <v>2018</v>
      </c>
      <c r="X3469" s="23">
        <f ca="1">VALUE(MID(C3469,6,FIND("_",C3469,6)-6))</f>
        <v>8</v>
      </c>
      <c r="Y3469" s="23" t="str">
        <f ca="1">IF(NOT(OR(ISBLANK(D3469),ISBLANK(E3469),D3469="",E3469="")),D3469-E3469,"")</f>
        <v/>
      </c>
      <c r="Z3469" s="23" t="str">
        <f ca="1">IF(OR(NOT(ISNUMBER(D3469)),ISBLANK(D3469),D3469="",ISBLANK(N3469)),"",ABS(D3469-N3469))</f>
        <v/>
      </c>
      <c r="AA3469" s="23" t="str">
        <f ca="1">IF(OR(ISBLANK(J3469),ISBLANK(O3469),J3469="",O3469=""),"",IF(J3469=O3469,1,0))</f>
        <v/>
      </c>
      <c r="AB3469" s="23" t="str">
        <f ca="1">IF(OR(ISBLANK(K3469),ISBLANK(Q3469),K3469="",Q3469=""),"",IF(K3469=Q3469,1,0))</f>
        <v/>
      </c>
      <c r="AC3469" s="23" t="str">
        <f t="shared" ca="1" si="54"/>
        <v/>
      </c>
    </row>
    <row r="3470" spans="1:29" x14ac:dyDescent="0.25">
      <c r="A3470" s="23">
        <v>3362</v>
      </c>
      <c r="B3470">
        <v>1716</v>
      </c>
      <c r="C3470" s="23" t="str">
        <f ca="1">IFERROR(VLOOKUP($B3470,INDIRECT(nfl_game_result),MATCH(C$1,INDIRECT(nfl_game_result_header),0),FALSE),"error")</f>
        <v>2018_08_TBY@CIN</v>
      </c>
      <c r="D3470" s="23" t="str">
        <f ca="1">IFERROR(IF(ISBLANK(VLOOKUP($B3470,INDIRECT(nfl_game_result),MATCH(D$1,INDIRECT(nfl_game_result_header),0),FALSE)),"",VLOOKUP($B3470,INDIRECT(nfl_game_result),MATCH(D$1,INDIRECT(nfl_game_result_header),0),FALSE)),"error")</f>
        <v/>
      </c>
      <c r="E3470" s="23" t="str">
        <f ca="1">IFERROR(IF(ISBLANK(VLOOKUP($B3470,INDIRECT(nfl_game_result),MATCH(E$1,INDIRECT(nfl_game_result_header),0),FALSE)),"",VLOOKUP($B3470,INDIRECT(nfl_game_result),MATCH(E$1,INDIRECT(nfl_game_result_header),0),FALSE)),"error")</f>
        <v/>
      </c>
      <c r="F3470" s="23" t="str">
        <f ca="1">IFERROR(IF(ISBLANK(VLOOKUP($B3470,INDIRECT(nfl_game_result),MATCH(F$1,INDIRECT(nfl_game_result_header),0),FALSE)),"",VLOOKUP($B3470,INDIRECT(nfl_game_result),MATCH(F$1,INDIRECT(nfl_game_result_header),0),FALSE)),"error")</f>
        <v/>
      </c>
      <c r="G3470" s="23" t="str">
        <f ca="1">IFERROR(IF(ISBLANK(VLOOKUP($B3470,INDIRECT(nfl_game_result),MATCH(G$1,INDIRECT(nfl_game_result_header),0),FALSE)),"",VLOOKUP($B3470,INDIRECT(nfl_game_result),MATCH(G$1,INDIRECT(nfl_game_result_header),0),FALSE)),"error")</f>
        <v/>
      </c>
      <c r="H3470" s="23" t="str">
        <f ca="1">IFERROR(IF(ISBLANK(VLOOKUP($B3470,INDIRECT(nfl_game_result),MATCH(H$1,INDIRECT(nfl_game_result_header),0),FALSE)),"",VLOOKUP($B3470,INDIRECT(nfl_game_result),MATCH(H$1,INDIRECT(nfl_game_result_header),0),FALSE)),"error")</f>
        <v/>
      </c>
      <c r="I3470" s="23" t="str">
        <f ca="1">IFERROR(IF(ISBLANK(VLOOKUP($B3470,INDIRECT(nfl_game_result),MATCH(I$1,INDIRECT(nfl_game_result_header),0),FALSE)),"",VLOOKUP($B3470,INDIRECT(nfl_game_result),MATCH(I$1,INDIRECT(nfl_game_result_header),0),FALSE)),"error")</f>
        <v/>
      </c>
      <c r="J3470" s="23" t="str">
        <f ca="1">IFERROR(IF(ISBLANK(VLOOKUP($B3470,INDIRECT(nfl_game_result),MATCH(J$1,INDIRECT(nfl_game_result_header),0),FALSE)),"",VLOOKUP($B3470,INDIRECT(nfl_game_result),MATCH(J$1,INDIRECT(nfl_game_result_header),0),FALSE)),"error")</f>
        <v/>
      </c>
      <c r="K3470" s="23" t="str">
        <f ca="1">IFERROR(IF(ISBLANK(VLOOKUP($B3470,INDIRECT(nfl_game_result),MATCH(K$1,INDIRECT(nfl_game_result_header),0),FALSE)),"",VLOOKUP($B3470,INDIRECT(nfl_game_result),MATCH(K$1,INDIRECT(nfl_game_result_header),0),FALSE)),"error")</f>
        <v/>
      </c>
      <c r="L3470" s="23" t="str">
        <f ca="1">IFERROR(IF(ISBLANK(VLOOKUP($B3470,INDIRECT(nfl_game_result),MATCH(L$1,INDIRECT(nfl_game_result_header),0),FALSE)),"",VLOOKUP($B3470,INDIRECT(nfl_game_result),MATCH(L$1,INDIRECT(nfl_game_result_header),0),FALSE)),"error")</f>
        <v/>
      </c>
      <c r="M3470" s="23" t="s">
        <v>16</v>
      </c>
      <c r="V3470" s="23" t="s">
        <v>416</v>
      </c>
      <c r="W3470" s="23">
        <f ca="1">VALUE(LEFT(C3470, 4))</f>
        <v>2018</v>
      </c>
      <c r="X3470" s="23">
        <f ca="1">VALUE(MID(C3470,6,FIND("_",C3470,6)-6))</f>
        <v>8</v>
      </c>
      <c r="Y3470" s="23" t="str">
        <f ca="1">IF(NOT(OR(ISBLANK(D3470),ISBLANK(E3470),D3470="",E3470="")),D3470-E3470,"")</f>
        <v/>
      </c>
      <c r="Z3470" s="23" t="str">
        <f ca="1">IF(OR(NOT(ISNUMBER(D3470)),ISBLANK(D3470),D3470="",ISBLANK(N3470)),"",ABS(D3470-N3470))</f>
        <v/>
      </c>
      <c r="AA3470" s="23" t="str">
        <f ca="1">IF(OR(ISBLANK(J3470),ISBLANK(O3470),J3470="",O3470=""),"",IF(J3470=O3470,1,0))</f>
        <v/>
      </c>
      <c r="AB3470" s="23" t="str">
        <f ca="1">IF(OR(ISBLANK(K3470),ISBLANK(Q3470),K3470="",Q3470=""),"",IF(K3470=Q3470,1,0))</f>
        <v/>
      </c>
      <c r="AC3470" s="23" t="str">
        <f t="shared" ca="1" si="54"/>
        <v/>
      </c>
    </row>
    <row r="3471" spans="1:29" x14ac:dyDescent="0.25">
      <c r="A3471" s="23">
        <v>3363</v>
      </c>
      <c r="B3471">
        <v>1717</v>
      </c>
      <c r="C3471" s="23" t="str">
        <f ca="1">IFERROR(VLOOKUP($B3471,INDIRECT(nfl_game_result),MATCH(C$1,INDIRECT(nfl_game_result_header),0),FALSE),"error")</f>
        <v>2018_08_NYJ@CHI</v>
      </c>
      <c r="D3471" s="23" t="str">
        <f ca="1">IFERROR(IF(ISBLANK(VLOOKUP($B3471,INDIRECT(nfl_game_result),MATCH(D$1,INDIRECT(nfl_game_result_header),0),FALSE)),"",VLOOKUP($B3471,INDIRECT(nfl_game_result),MATCH(D$1,INDIRECT(nfl_game_result_header),0),FALSE)),"error")</f>
        <v/>
      </c>
      <c r="E3471" s="23" t="str">
        <f ca="1">IFERROR(IF(ISBLANK(VLOOKUP($B3471,INDIRECT(nfl_game_result),MATCH(E$1,INDIRECT(nfl_game_result_header),0),FALSE)),"",VLOOKUP($B3471,INDIRECT(nfl_game_result),MATCH(E$1,INDIRECT(nfl_game_result_header),0),FALSE)),"error")</f>
        <v/>
      </c>
      <c r="F3471" s="23" t="str">
        <f ca="1">IFERROR(IF(ISBLANK(VLOOKUP($B3471,INDIRECT(nfl_game_result),MATCH(F$1,INDIRECT(nfl_game_result_header),0),FALSE)),"",VLOOKUP($B3471,INDIRECT(nfl_game_result),MATCH(F$1,INDIRECT(nfl_game_result_header),0),FALSE)),"error")</f>
        <v/>
      </c>
      <c r="G3471" s="23" t="str">
        <f ca="1">IFERROR(IF(ISBLANK(VLOOKUP($B3471,INDIRECT(nfl_game_result),MATCH(G$1,INDIRECT(nfl_game_result_header),0),FALSE)),"",VLOOKUP($B3471,INDIRECT(nfl_game_result),MATCH(G$1,INDIRECT(nfl_game_result_header),0),FALSE)),"error")</f>
        <v/>
      </c>
      <c r="H3471" s="23" t="str">
        <f ca="1">IFERROR(IF(ISBLANK(VLOOKUP($B3471,INDIRECT(nfl_game_result),MATCH(H$1,INDIRECT(nfl_game_result_header),0),FALSE)),"",VLOOKUP($B3471,INDIRECT(nfl_game_result),MATCH(H$1,INDIRECT(nfl_game_result_header),0),FALSE)),"error")</f>
        <v/>
      </c>
      <c r="I3471" s="23" t="str">
        <f ca="1">IFERROR(IF(ISBLANK(VLOOKUP($B3471,INDIRECT(nfl_game_result),MATCH(I$1,INDIRECT(nfl_game_result_header),0),FALSE)),"",VLOOKUP($B3471,INDIRECT(nfl_game_result),MATCH(I$1,INDIRECT(nfl_game_result_header),0),FALSE)),"error")</f>
        <v/>
      </c>
      <c r="J3471" s="23" t="str">
        <f ca="1">IFERROR(IF(ISBLANK(VLOOKUP($B3471,INDIRECT(nfl_game_result),MATCH(J$1,INDIRECT(nfl_game_result_header),0),FALSE)),"",VLOOKUP($B3471,INDIRECT(nfl_game_result),MATCH(J$1,INDIRECT(nfl_game_result_header),0),FALSE)),"error")</f>
        <v/>
      </c>
      <c r="K3471" s="23" t="str">
        <f ca="1">IFERROR(IF(ISBLANK(VLOOKUP($B3471,INDIRECT(nfl_game_result),MATCH(K$1,INDIRECT(nfl_game_result_header),0),FALSE)),"",VLOOKUP($B3471,INDIRECT(nfl_game_result),MATCH(K$1,INDIRECT(nfl_game_result_header),0),FALSE)),"error")</f>
        <v/>
      </c>
      <c r="L3471" s="23" t="str">
        <f ca="1">IFERROR(IF(ISBLANK(VLOOKUP($B3471,INDIRECT(nfl_game_result),MATCH(L$1,INDIRECT(nfl_game_result_header),0),FALSE)),"",VLOOKUP($B3471,INDIRECT(nfl_game_result),MATCH(L$1,INDIRECT(nfl_game_result_header),0),FALSE)),"error")</f>
        <v/>
      </c>
      <c r="M3471" s="23" t="s">
        <v>16</v>
      </c>
      <c r="V3471" s="23" t="s">
        <v>416</v>
      </c>
      <c r="W3471" s="23">
        <f ca="1">VALUE(LEFT(C3471, 4))</f>
        <v>2018</v>
      </c>
      <c r="X3471" s="23">
        <f ca="1">VALUE(MID(C3471,6,FIND("_",C3471,6)-6))</f>
        <v>8</v>
      </c>
      <c r="Y3471" s="23" t="str">
        <f ca="1">IF(NOT(OR(ISBLANK(D3471),ISBLANK(E3471),D3471="",E3471="")),D3471-E3471,"")</f>
        <v/>
      </c>
      <c r="Z3471" s="23" t="str">
        <f ca="1">IF(OR(NOT(ISNUMBER(D3471)),ISBLANK(D3471),D3471="",ISBLANK(N3471)),"",ABS(D3471-N3471))</f>
        <v/>
      </c>
      <c r="AA3471" s="23" t="str">
        <f ca="1">IF(OR(ISBLANK(J3471),ISBLANK(O3471),J3471="",O3471=""),"",IF(J3471=O3471,1,0))</f>
        <v/>
      </c>
      <c r="AB3471" s="23" t="str">
        <f ca="1">IF(OR(ISBLANK(K3471),ISBLANK(Q3471),K3471="",Q3471=""),"",IF(K3471=Q3471,1,0))</f>
        <v/>
      </c>
      <c r="AC3471" s="23" t="str">
        <f t="shared" ca="1" si="54"/>
        <v/>
      </c>
    </row>
    <row r="3472" spans="1:29" x14ac:dyDescent="0.25">
      <c r="A3472" s="23">
        <v>3364</v>
      </c>
      <c r="B3472">
        <v>1718</v>
      </c>
      <c r="C3472" s="23" t="str">
        <f ca="1">IFERROR(VLOOKUP($B3472,INDIRECT(nfl_game_result),MATCH(C$1,INDIRECT(nfl_game_result_header),0),FALSE),"error")</f>
        <v>2018_08_BAL@CAR</v>
      </c>
      <c r="D3472" s="23" t="str">
        <f ca="1">IFERROR(IF(ISBLANK(VLOOKUP($B3472,INDIRECT(nfl_game_result),MATCH(D$1,INDIRECT(nfl_game_result_header),0),FALSE)),"",VLOOKUP($B3472,INDIRECT(nfl_game_result),MATCH(D$1,INDIRECT(nfl_game_result_header),0),FALSE)),"error")</f>
        <v/>
      </c>
      <c r="E3472" s="23" t="str">
        <f ca="1">IFERROR(IF(ISBLANK(VLOOKUP($B3472,INDIRECT(nfl_game_result),MATCH(E$1,INDIRECT(nfl_game_result_header),0),FALSE)),"",VLOOKUP($B3472,INDIRECT(nfl_game_result),MATCH(E$1,INDIRECT(nfl_game_result_header),0),FALSE)),"error")</f>
        <v/>
      </c>
      <c r="F3472" s="23" t="str">
        <f ca="1">IFERROR(IF(ISBLANK(VLOOKUP($B3472,INDIRECT(nfl_game_result),MATCH(F$1,INDIRECT(nfl_game_result_header),0),FALSE)),"",VLOOKUP($B3472,INDIRECT(nfl_game_result),MATCH(F$1,INDIRECT(nfl_game_result_header),0),FALSE)),"error")</f>
        <v/>
      </c>
      <c r="G3472" s="23" t="str">
        <f ca="1">IFERROR(IF(ISBLANK(VLOOKUP($B3472,INDIRECT(nfl_game_result),MATCH(G$1,INDIRECT(nfl_game_result_header),0),FALSE)),"",VLOOKUP($B3472,INDIRECT(nfl_game_result),MATCH(G$1,INDIRECT(nfl_game_result_header),0),FALSE)),"error")</f>
        <v/>
      </c>
      <c r="H3472" s="23" t="str">
        <f ca="1">IFERROR(IF(ISBLANK(VLOOKUP($B3472,INDIRECT(nfl_game_result),MATCH(H$1,INDIRECT(nfl_game_result_header),0),FALSE)),"",VLOOKUP($B3472,INDIRECT(nfl_game_result),MATCH(H$1,INDIRECT(nfl_game_result_header),0),FALSE)),"error")</f>
        <v/>
      </c>
      <c r="I3472" s="23" t="str">
        <f ca="1">IFERROR(IF(ISBLANK(VLOOKUP($B3472,INDIRECT(nfl_game_result),MATCH(I$1,INDIRECT(nfl_game_result_header),0),FALSE)),"",VLOOKUP($B3472,INDIRECT(nfl_game_result),MATCH(I$1,INDIRECT(nfl_game_result_header),0),FALSE)),"error")</f>
        <v/>
      </c>
      <c r="J3472" s="23" t="str">
        <f ca="1">IFERROR(IF(ISBLANK(VLOOKUP($B3472,INDIRECT(nfl_game_result),MATCH(J$1,INDIRECT(nfl_game_result_header),0),FALSE)),"",VLOOKUP($B3472,INDIRECT(nfl_game_result),MATCH(J$1,INDIRECT(nfl_game_result_header),0),FALSE)),"error")</f>
        <v/>
      </c>
      <c r="K3472" s="23" t="str">
        <f ca="1">IFERROR(IF(ISBLANK(VLOOKUP($B3472,INDIRECT(nfl_game_result),MATCH(K$1,INDIRECT(nfl_game_result_header),0),FALSE)),"",VLOOKUP($B3472,INDIRECT(nfl_game_result),MATCH(K$1,INDIRECT(nfl_game_result_header),0),FALSE)),"error")</f>
        <v/>
      </c>
      <c r="L3472" s="23" t="str">
        <f ca="1">IFERROR(IF(ISBLANK(VLOOKUP($B3472,INDIRECT(nfl_game_result),MATCH(L$1,INDIRECT(nfl_game_result_header),0),FALSE)),"",VLOOKUP($B3472,INDIRECT(nfl_game_result),MATCH(L$1,INDIRECT(nfl_game_result_header),0),FALSE)),"error")</f>
        <v/>
      </c>
      <c r="M3472" s="23" t="s">
        <v>16</v>
      </c>
      <c r="V3472" s="23" t="s">
        <v>416</v>
      </c>
      <c r="W3472" s="23">
        <f ca="1">VALUE(LEFT(C3472, 4))</f>
        <v>2018</v>
      </c>
      <c r="X3472" s="23">
        <f ca="1">VALUE(MID(C3472,6,FIND("_",C3472,6)-6))</f>
        <v>8</v>
      </c>
      <c r="Y3472" s="23" t="str">
        <f ca="1">IF(NOT(OR(ISBLANK(D3472),ISBLANK(E3472),D3472="",E3472="")),D3472-E3472,"")</f>
        <v/>
      </c>
      <c r="Z3472" s="23" t="str">
        <f ca="1">IF(OR(NOT(ISNUMBER(D3472)),ISBLANK(D3472),D3472="",ISBLANK(N3472)),"",ABS(D3472-N3472))</f>
        <v/>
      </c>
      <c r="AA3472" s="23" t="str">
        <f ca="1">IF(OR(ISBLANK(J3472),ISBLANK(O3472),J3472="",O3472=""),"",IF(J3472=O3472,1,0))</f>
        <v/>
      </c>
      <c r="AB3472" s="23" t="str">
        <f ca="1">IF(OR(ISBLANK(K3472),ISBLANK(Q3472),K3472="",Q3472=""),"",IF(K3472=Q3472,1,0))</f>
        <v/>
      </c>
      <c r="AC3472" s="23" t="str">
        <f t="shared" ca="1" si="54"/>
        <v/>
      </c>
    </row>
    <row r="3473" spans="1:29" x14ac:dyDescent="0.25">
      <c r="A3473" s="23">
        <v>3365</v>
      </c>
      <c r="B3473">
        <v>1719</v>
      </c>
      <c r="C3473" s="23" t="str">
        <f ca="1">IFERROR(VLOOKUP($B3473,INDIRECT(nfl_game_result),MATCH(C$1,INDIRECT(nfl_game_result_header),0),FALSE),"error")</f>
        <v>2018_08_IND@OAK</v>
      </c>
      <c r="D3473" s="23" t="str">
        <f ca="1">IFERROR(IF(ISBLANK(VLOOKUP($B3473,INDIRECT(nfl_game_result),MATCH(D$1,INDIRECT(nfl_game_result_header),0),FALSE)),"",VLOOKUP($B3473,INDIRECT(nfl_game_result),MATCH(D$1,INDIRECT(nfl_game_result_header),0),FALSE)),"error")</f>
        <v/>
      </c>
      <c r="E3473" s="23" t="str">
        <f ca="1">IFERROR(IF(ISBLANK(VLOOKUP($B3473,INDIRECT(nfl_game_result),MATCH(E$1,INDIRECT(nfl_game_result_header),0),FALSE)),"",VLOOKUP($B3473,INDIRECT(nfl_game_result),MATCH(E$1,INDIRECT(nfl_game_result_header),0),FALSE)),"error")</f>
        <v/>
      </c>
      <c r="F3473" s="23" t="str">
        <f ca="1">IFERROR(IF(ISBLANK(VLOOKUP($B3473,INDIRECT(nfl_game_result),MATCH(F$1,INDIRECT(nfl_game_result_header),0),FALSE)),"",VLOOKUP($B3473,INDIRECT(nfl_game_result),MATCH(F$1,INDIRECT(nfl_game_result_header),0),FALSE)),"error")</f>
        <v/>
      </c>
      <c r="G3473" s="23" t="str">
        <f ca="1">IFERROR(IF(ISBLANK(VLOOKUP($B3473,INDIRECT(nfl_game_result),MATCH(G$1,INDIRECT(nfl_game_result_header),0),FALSE)),"",VLOOKUP($B3473,INDIRECT(nfl_game_result),MATCH(G$1,INDIRECT(nfl_game_result_header),0),FALSE)),"error")</f>
        <v/>
      </c>
      <c r="H3473" s="23" t="str">
        <f ca="1">IFERROR(IF(ISBLANK(VLOOKUP($B3473,INDIRECT(nfl_game_result),MATCH(H$1,INDIRECT(nfl_game_result_header),0),FALSE)),"",VLOOKUP($B3473,INDIRECT(nfl_game_result),MATCH(H$1,INDIRECT(nfl_game_result_header),0),FALSE)),"error")</f>
        <v/>
      </c>
      <c r="I3473" s="23" t="str">
        <f ca="1">IFERROR(IF(ISBLANK(VLOOKUP($B3473,INDIRECT(nfl_game_result),MATCH(I$1,INDIRECT(nfl_game_result_header),0),FALSE)),"",VLOOKUP($B3473,INDIRECT(nfl_game_result),MATCH(I$1,INDIRECT(nfl_game_result_header),0),FALSE)),"error")</f>
        <v/>
      </c>
      <c r="J3473" s="23" t="str">
        <f ca="1">IFERROR(IF(ISBLANK(VLOOKUP($B3473,INDIRECT(nfl_game_result),MATCH(J$1,INDIRECT(nfl_game_result_header),0),FALSE)),"",VLOOKUP($B3473,INDIRECT(nfl_game_result),MATCH(J$1,INDIRECT(nfl_game_result_header),0),FALSE)),"error")</f>
        <v/>
      </c>
      <c r="K3473" s="23" t="str">
        <f ca="1">IFERROR(IF(ISBLANK(VLOOKUP($B3473,INDIRECT(nfl_game_result),MATCH(K$1,INDIRECT(nfl_game_result_header),0),FALSE)),"",VLOOKUP($B3473,INDIRECT(nfl_game_result),MATCH(K$1,INDIRECT(nfl_game_result_header),0),FALSE)),"error")</f>
        <v/>
      </c>
      <c r="L3473" s="23" t="str">
        <f ca="1">IFERROR(IF(ISBLANK(VLOOKUP($B3473,INDIRECT(nfl_game_result),MATCH(L$1,INDIRECT(nfl_game_result_header),0),FALSE)),"",VLOOKUP($B3473,INDIRECT(nfl_game_result),MATCH(L$1,INDIRECT(nfl_game_result_header),0),FALSE)),"error")</f>
        <v/>
      </c>
      <c r="M3473" s="23" t="s">
        <v>16</v>
      </c>
      <c r="V3473" s="23" t="s">
        <v>416</v>
      </c>
      <c r="W3473" s="23">
        <f ca="1">VALUE(LEFT(C3473, 4))</f>
        <v>2018</v>
      </c>
      <c r="X3473" s="23">
        <f ca="1">VALUE(MID(C3473,6,FIND("_",C3473,6)-6))</f>
        <v>8</v>
      </c>
      <c r="Y3473" s="23" t="str">
        <f ca="1">IF(NOT(OR(ISBLANK(D3473),ISBLANK(E3473),D3473="",E3473="")),D3473-E3473,"")</f>
        <v/>
      </c>
      <c r="Z3473" s="23" t="str">
        <f ca="1">IF(OR(NOT(ISNUMBER(D3473)),ISBLANK(D3473),D3473="",ISBLANK(N3473)),"",ABS(D3473-N3473))</f>
        <v/>
      </c>
      <c r="AA3473" s="23" t="str">
        <f ca="1">IF(OR(ISBLANK(J3473),ISBLANK(O3473),J3473="",O3473=""),"",IF(J3473=O3473,1,0))</f>
        <v/>
      </c>
      <c r="AB3473" s="23" t="str">
        <f ca="1">IF(OR(ISBLANK(K3473),ISBLANK(Q3473),K3473="",Q3473=""),"",IF(K3473=Q3473,1,0))</f>
        <v/>
      </c>
      <c r="AC3473" s="23" t="str">
        <f t="shared" ca="1" si="54"/>
        <v/>
      </c>
    </row>
    <row r="3474" spans="1:29" x14ac:dyDescent="0.25">
      <c r="A3474" s="23">
        <v>3366</v>
      </c>
      <c r="B3474">
        <v>1720</v>
      </c>
      <c r="C3474" s="23" t="str">
        <f ca="1">IFERROR(VLOOKUP($B3474,INDIRECT(nfl_game_result),MATCH(C$1,INDIRECT(nfl_game_result_header),0),FALSE),"error")</f>
        <v>2018_08_SFO@ARI</v>
      </c>
      <c r="D3474" s="23" t="str">
        <f ca="1">IFERROR(IF(ISBLANK(VLOOKUP($B3474,INDIRECT(nfl_game_result),MATCH(D$1,INDIRECT(nfl_game_result_header),0),FALSE)),"",VLOOKUP($B3474,INDIRECT(nfl_game_result),MATCH(D$1,INDIRECT(nfl_game_result_header),0),FALSE)),"error")</f>
        <v/>
      </c>
      <c r="E3474" s="23" t="str">
        <f ca="1">IFERROR(IF(ISBLANK(VLOOKUP($B3474,INDIRECT(nfl_game_result),MATCH(E$1,INDIRECT(nfl_game_result_header),0),FALSE)),"",VLOOKUP($B3474,INDIRECT(nfl_game_result),MATCH(E$1,INDIRECT(nfl_game_result_header),0),FALSE)),"error")</f>
        <v/>
      </c>
      <c r="F3474" s="23" t="str">
        <f ca="1">IFERROR(IF(ISBLANK(VLOOKUP($B3474,INDIRECT(nfl_game_result),MATCH(F$1,INDIRECT(nfl_game_result_header),0),FALSE)),"",VLOOKUP($B3474,INDIRECT(nfl_game_result),MATCH(F$1,INDIRECT(nfl_game_result_header),0),FALSE)),"error")</f>
        <v/>
      </c>
      <c r="G3474" s="23" t="str">
        <f ca="1">IFERROR(IF(ISBLANK(VLOOKUP($B3474,INDIRECT(nfl_game_result),MATCH(G$1,INDIRECT(nfl_game_result_header),0),FALSE)),"",VLOOKUP($B3474,INDIRECT(nfl_game_result),MATCH(G$1,INDIRECT(nfl_game_result_header),0),FALSE)),"error")</f>
        <v/>
      </c>
      <c r="H3474" s="23" t="str">
        <f ca="1">IFERROR(IF(ISBLANK(VLOOKUP($B3474,INDIRECT(nfl_game_result),MATCH(H$1,INDIRECT(nfl_game_result_header),0),FALSE)),"",VLOOKUP($B3474,INDIRECT(nfl_game_result),MATCH(H$1,INDIRECT(nfl_game_result_header),0),FALSE)),"error")</f>
        <v/>
      </c>
      <c r="I3474" s="23" t="str">
        <f ca="1">IFERROR(IF(ISBLANK(VLOOKUP($B3474,INDIRECT(nfl_game_result),MATCH(I$1,INDIRECT(nfl_game_result_header),0),FALSE)),"",VLOOKUP($B3474,INDIRECT(nfl_game_result),MATCH(I$1,INDIRECT(nfl_game_result_header),0),FALSE)),"error")</f>
        <v/>
      </c>
      <c r="J3474" s="23" t="str">
        <f ca="1">IFERROR(IF(ISBLANK(VLOOKUP($B3474,INDIRECT(nfl_game_result),MATCH(J$1,INDIRECT(nfl_game_result_header),0),FALSE)),"",VLOOKUP($B3474,INDIRECT(nfl_game_result),MATCH(J$1,INDIRECT(nfl_game_result_header),0),FALSE)),"error")</f>
        <v/>
      </c>
      <c r="K3474" s="23" t="str">
        <f ca="1">IFERROR(IF(ISBLANK(VLOOKUP($B3474,INDIRECT(nfl_game_result),MATCH(K$1,INDIRECT(nfl_game_result_header),0),FALSE)),"",VLOOKUP($B3474,INDIRECT(nfl_game_result),MATCH(K$1,INDIRECT(nfl_game_result_header),0),FALSE)),"error")</f>
        <v/>
      </c>
      <c r="L3474" s="23" t="str">
        <f ca="1">IFERROR(IF(ISBLANK(VLOOKUP($B3474,INDIRECT(nfl_game_result),MATCH(L$1,INDIRECT(nfl_game_result_header),0),FALSE)),"",VLOOKUP($B3474,INDIRECT(nfl_game_result),MATCH(L$1,INDIRECT(nfl_game_result_header),0),FALSE)),"error")</f>
        <v/>
      </c>
      <c r="M3474" s="23" t="s">
        <v>16</v>
      </c>
      <c r="V3474" s="23" t="s">
        <v>416</v>
      </c>
      <c r="W3474" s="23">
        <f ca="1">VALUE(LEFT(C3474, 4))</f>
        <v>2018</v>
      </c>
      <c r="X3474" s="23">
        <f ca="1">VALUE(MID(C3474,6,FIND("_",C3474,6)-6))</f>
        <v>8</v>
      </c>
      <c r="Y3474" s="23" t="str">
        <f ca="1">IF(NOT(OR(ISBLANK(D3474),ISBLANK(E3474),D3474="",E3474="")),D3474-E3474,"")</f>
        <v/>
      </c>
      <c r="Z3474" s="23" t="str">
        <f ca="1">IF(OR(NOT(ISNUMBER(D3474)),ISBLANK(D3474),D3474="",ISBLANK(N3474)),"",ABS(D3474-N3474))</f>
        <v/>
      </c>
      <c r="AA3474" s="23" t="str">
        <f ca="1">IF(OR(ISBLANK(J3474),ISBLANK(O3474),J3474="",O3474=""),"",IF(J3474=O3474,1,0))</f>
        <v/>
      </c>
      <c r="AB3474" s="23" t="str">
        <f ca="1">IF(OR(ISBLANK(K3474),ISBLANK(Q3474),K3474="",Q3474=""),"",IF(K3474=Q3474,1,0))</f>
        <v/>
      </c>
      <c r="AC3474" s="23" t="str">
        <f t="shared" ca="1" si="54"/>
        <v/>
      </c>
    </row>
    <row r="3475" spans="1:29" x14ac:dyDescent="0.25">
      <c r="A3475" s="23">
        <v>3367</v>
      </c>
      <c r="B3475">
        <v>1721</v>
      </c>
      <c r="C3475" s="23" t="str">
        <f ca="1">IFERROR(VLOOKUP($B3475,INDIRECT(nfl_game_result),MATCH(C$1,INDIRECT(nfl_game_result_header),0),FALSE),"error")</f>
        <v>2018_08_GBY@LAR</v>
      </c>
      <c r="D3475" s="23" t="str">
        <f ca="1">IFERROR(IF(ISBLANK(VLOOKUP($B3475,INDIRECT(nfl_game_result),MATCH(D$1,INDIRECT(nfl_game_result_header),0),FALSE)),"",VLOOKUP($B3475,INDIRECT(nfl_game_result),MATCH(D$1,INDIRECT(nfl_game_result_header),0),FALSE)),"error")</f>
        <v/>
      </c>
      <c r="E3475" s="23" t="str">
        <f ca="1">IFERROR(IF(ISBLANK(VLOOKUP($B3475,INDIRECT(nfl_game_result),MATCH(E$1,INDIRECT(nfl_game_result_header),0),FALSE)),"",VLOOKUP($B3475,INDIRECT(nfl_game_result),MATCH(E$1,INDIRECT(nfl_game_result_header),0),FALSE)),"error")</f>
        <v/>
      </c>
      <c r="F3475" s="23" t="str">
        <f ca="1">IFERROR(IF(ISBLANK(VLOOKUP($B3475,INDIRECT(nfl_game_result),MATCH(F$1,INDIRECT(nfl_game_result_header),0),FALSE)),"",VLOOKUP($B3475,INDIRECT(nfl_game_result),MATCH(F$1,INDIRECT(nfl_game_result_header),0),FALSE)),"error")</f>
        <v/>
      </c>
      <c r="G3475" s="23" t="str">
        <f ca="1">IFERROR(IF(ISBLANK(VLOOKUP($B3475,INDIRECT(nfl_game_result),MATCH(G$1,INDIRECT(nfl_game_result_header),0),FALSE)),"",VLOOKUP($B3475,INDIRECT(nfl_game_result),MATCH(G$1,INDIRECT(nfl_game_result_header),0),FALSE)),"error")</f>
        <v/>
      </c>
      <c r="H3475" s="23" t="str">
        <f ca="1">IFERROR(IF(ISBLANK(VLOOKUP($B3475,INDIRECT(nfl_game_result),MATCH(H$1,INDIRECT(nfl_game_result_header),0),FALSE)),"",VLOOKUP($B3475,INDIRECT(nfl_game_result),MATCH(H$1,INDIRECT(nfl_game_result_header),0),FALSE)),"error")</f>
        <v/>
      </c>
      <c r="I3475" s="23" t="str">
        <f ca="1">IFERROR(IF(ISBLANK(VLOOKUP($B3475,INDIRECT(nfl_game_result),MATCH(I$1,INDIRECT(nfl_game_result_header),0),FALSE)),"",VLOOKUP($B3475,INDIRECT(nfl_game_result),MATCH(I$1,INDIRECT(nfl_game_result_header),0),FALSE)),"error")</f>
        <v/>
      </c>
      <c r="J3475" s="23" t="str">
        <f ca="1">IFERROR(IF(ISBLANK(VLOOKUP($B3475,INDIRECT(nfl_game_result),MATCH(J$1,INDIRECT(nfl_game_result_header),0),FALSE)),"",VLOOKUP($B3475,INDIRECT(nfl_game_result),MATCH(J$1,INDIRECT(nfl_game_result_header),0),FALSE)),"error")</f>
        <v/>
      </c>
      <c r="K3475" s="23" t="str">
        <f ca="1">IFERROR(IF(ISBLANK(VLOOKUP($B3475,INDIRECT(nfl_game_result),MATCH(K$1,INDIRECT(nfl_game_result_header),0),FALSE)),"",VLOOKUP($B3475,INDIRECT(nfl_game_result),MATCH(K$1,INDIRECT(nfl_game_result_header),0),FALSE)),"error")</f>
        <v/>
      </c>
      <c r="L3475" s="23" t="str">
        <f ca="1">IFERROR(IF(ISBLANK(VLOOKUP($B3475,INDIRECT(nfl_game_result),MATCH(L$1,INDIRECT(nfl_game_result_header),0),FALSE)),"",VLOOKUP($B3475,INDIRECT(nfl_game_result),MATCH(L$1,INDIRECT(nfl_game_result_header),0),FALSE)),"error")</f>
        <v/>
      </c>
      <c r="M3475" s="23" t="s">
        <v>16</v>
      </c>
      <c r="V3475" s="23" t="s">
        <v>416</v>
      </c>
      <c r="W3475" s="23">
        <f ca="1">VALUE(LEFT(C3475, 4))</f>
        <v>2018</v>
      </c>
      <c r="X3475" s="23">
        <f ca="1">VALUE(MID(C3475,6,FIND("_",C3475,6)-6))</f>
        <v>8</v>
      </c>
      <c r="Y3475" s="23" t="str">
        <f ca="1">IF(NOT(OR(ISBLANK(D3475),ISBLANK(E3475),D3475="",E3475="")),D3475-E3475,"")</f>
        <v/>
      </c>
      <c r="Z3475" s="23" t="str">
        <f ca="1">IF(OR(NOT(ISNUMBER(D3475)),ISBLANK(D3475),D3475="",ISBLANK(N3475)),"",ABS(D3475-N3475))</f>
        <v/>
      </c>
      <c r="AA3475" s="23" t="str">
        <f ca="1">IF(OR(ISBLANK(J3475),ISBLANK(O3475),J3475="",O3475=""),"",IF(J3475=O3475,1,0))</f>
        <v/>
      </c>
      <c r="AB3475" s="23" t="str">
        <f ca="1">IF(OR(ISBLANK(K3475),ISBLANK(Q3475),K3475="",Q3475=""),"",IF(K3475=Q3475,1,0))</f>
        <v/>
      </c>
      <c r="AC3475" s="23" t="str">
        <f t="shared" ca="1" si="54"/>
        <v/>
      </c>
    </row>
    <row r="3476" spans="1:29" x14ac:dyDescent="0.25">
      <c r="A3476" s="23">
        <v>3368</v>
      </c>
      <c r="B3476">
        <v>1722</v>
      </c>
      <c r="C3476" s="23" t="str">
        <f ca="1">IFERROR(VLOOKUP($B3476,INDIRECT(nfl_game_result),MATCH(C$1,INDIRECT(nfl_game_result_header),0),FALSE),"error")</f>
        <v>2018_08_NOR@MIN</v>
      </c>
      <c r="D3476" s="23" t="str">
        <f ca="1">IFERROR(IF(ISBLANK(VLOOKUP($B3476,INDIRECT(nfl_game_result),MATCH(D$1,INDIRECT(nfl_game_result_header),0),FALSE)),"",VLOOKUP($B3476,INDIRECT(nfl_game_result),MATCH(D$1,INDIRECT(nfl_game_result_header),0),FALSE)),"error")</f>
        <v/>
      </c>
      <c r="E3476" s="23" t="str">
        <f ca="1">IFERROR(IF(ISBLANK(VLOOKUP($B3476,INDIRECT(nfl_game_result),MATCH(E$1,INDIRECT(nfl_game_result_header),0),FALSE)),"",VLOOKUP($B3476,INDIRECT(nfl_game_result),MATCH(E$1,INDIRECT(nfl_game_result_header),0),FALSE)),"error")</f>
        <v/>
      </c>
      <c r="F3476" s="23" t="str">
        <f ca="1">IFERROR(IF(ISBLANK(VLOOKUP($B3476,INDIRECT(nfl_game_result),MATCH(F$1,INDIRECT(nfl_game_result_header),0),FALSE)),"",VLOOKUP($B3476,INDIRECT(nfl_game_result),MATCH(F$1,INDIRECT(nfl_game_result_header),0),FALSE)),"error")</f>
        <v/>
      </c>
      <c r="G3476" s="23" t="str">
        <f ca="1">IFERROR(IF(ISBLANK(VLOOKUP($B3476,INDIRECT(nfl_game_result),MATCH(G$1,INDIRECT(nfl_game_result_header),0),FALSE)),"",VLOOKUP($B3476,INDIRECT(nfl_game_result),MATCH(G$1,INDIRECT(nfl_game_result_header),0),FALSE)),"error")</f>
        <v/>
      </c>
      <c r="H3476" s="23" t="str">
        <f ca="1">IFERROR(IF(ISBLANK(VLOOKUP($B3476,INDIRECT(nfl_game_result),MATCH(H$1,INDIRECT(nfl_game_result_header),0),FALSE)),"",VLOOKUP($B3476,INDIRECT(nfl_game_result),MATCH(H$1,INDIRECT(nfl_game_result_header),0),FALSE)),"error")</f>
        <v/>
      </c>
      <c r="I3476" s="23" t="str">
        <f ca="1">IFERROR(IF(ISBLANK(VLOOKUP($B3476,INDIRECT(nfl_game_result),MATCH(I$1,INDIRECT(nfl_game_result_header),0),FALSE)),"",VLOOKUP($B3476,INDIRECT(nfl_game_result),MATCH(I$1,INDIRECT(nfl_game_result_header),0),FALSE)),"error")</f>
        <v/>
      </c>
      <c r="J3476" s="23" t="str">
        <f ca="1">IFERROR(IF(ISBLANK(VLOOKUP($B3476,INDIRECT(nfl_game_result),MATCH(J$1,INDIRECT(nfl_game_result_header),0),FALSE)),"",VLOOKUP($B3476,INDIRECT(nfl_game_result),MATCH(J$1,INDIRECT(nfl_game_result_header),0),FALSE)),"error")</f>
        <v/>
      </c>
      <c r="K3476" s="23" t="str">
        <f ca="1">IFERROR(IF(ISBLANK(VLOOKUP($B3476,INDIRECT(nfl_game_result),MATCH(K$1,INDIRECT(nfl_game_result_header),0),FALSE)),"",VLOOKUP($B3476,INDIRECT(nfl_game_result),MATCH(K$1,INDIRECT(nfl_game_result_header),0),FALSE)),"error")</f>
        <v/>
      </c>
      <c r="L3476" s="23" t="str">
        <f ca="1">IFERROR(IF(ISBLANK(VLOOKUP($B3476,INDIRECT(nfl_game_result),MATCH(L$1,INDIRECT(nfl_game_result_header),0),FALSE)),"",VLOOKUP($B3476,INDIRECT(nfl_game_result),MATCH(L$1,INDIRECT(nfl_game_result_header),0),FALSE)),"error")</f>
        <v/>
      </c>
      <c r="M3476" s="23" t="s">
        <v>16</v>
      </c>
      <c r="V3476" s="23" t="s">
        <v>416</v>
      </c>
      <c r="W3476" s="23">
        <f ca="1">VALUE(LEFT(C3476, 4))</f>
        <v>2018</v>
      </c>
      <c r="X3476" s="23">
        <f ca="1">VALUE(MID(C3476,6,FIND("_",C3476,6)-6))</f>
        <v>8</v>
      </c>
      <c r="Y3476" s="23" t="str">
        <f ca="1">IF(NOT(OR(ISBLANK(D3476),ISBLANK(E3476),D3476="",E3476="")),D3476-E3476,"")</f>
        <v/>
      </c>
      <c r="Z3476" s="23" t="str">
        <f ca="1">IF(OR(NOT(ISNUMBER(D3476)),ISBLANK(D3476),D3476="",ISBLANK(N3476)),"",ABS(D3476-N3476))</f>
        <v/>
      </c>
      <c r="AA3476" s="23" t="str">
        <f ca="1">IF(OR(ISBLANK(J3476),ISBLANK(O3476),J3476="",O3476=""),"",IF(J3476=O3476,1,0))</f>
        <v/>
      </c>
      <c r="AB3476" s="23" t="str">
        <f ca="1">IF(OR(ISBLANK(K3476),ISBLANK(Q3476),K3476="",Q3476=""),"",IF(K3476=Q3476,1,0))</f>
        <v/>
      </c>
      <c r="AC3476" s="23" t="str">
        <f t="shared" ca="1" si="54"/>
        <v/>
      </c>
    </row>
    <row r="3477" spans="1:29" x14ac:dyDescent="0.25">
      <c r="A3477" s="23">
        <v>3369</v>
      </c>
      <c r="B3477">
        <v>1723</v>
      </c>
      <c r="C3477" s="23" t="str">
        <f ca="1">IFERROR(VLOOKUP($B3477,INDIRECT(nfl_game_result),MATCH(C$1,INDIRECT(nfl_game_result_header),0),FALSE),"error")</f>
        <v>2018_08_NWE@BUF</v>
      </c>
      <c r="D3477" s="23" t="str">
        <f ca="1">IFERROR(IF(ISBLANK(VLOOKUP($B3477,INDIRECT(nfl_game_result),MATCH(D$1,INDIRECT(nfl_game_result_header),0),FALSE)),"",VLOOKUP($B3477,INDIRECT(nfl_game_result),MATCH(D$1,INDIRECT(nfl_game_result_header),0),FALSE)),"error")</f>
        <v/>
      </c>
      <c r="E3477" s="23" t="str">
        <f ca="1">IFERROR(IF(ISBLANK(VLOOKUP($B3477,INDIRECT(nfl_game_result),MATCH(E$1,INDIRECT(nfl_game_result_header),0),FALSE)),"",VLOOKUP($B3477,INDIRECT(nfl_game_result),MATCH(E$1,INDIRECT(nfl_game_result_header),0),FALSE)),"error")</f>
        <v/>
      </c>
      <c r="F3477" s="23" t="str">
        <f ca="1">IFERROR(IF(ISBLANK(VLOOKUP($B3477,INDIRECT(nfl_game_result),MATCH(F$1,INDIRECT(nfl_game_result_header),0),FALSE)),"",VLOOKUP($B3477,INDIRECT(nfl_game_result),MATCH(F$1,INDIRECT(nfl_game_result_header),0),FALSE)),"error")</f>
        <v/>
      </c>
      <c r="G3477" s="23" t="str">
        <f ca="1">IFERROR(IF(ISBLANK(VLOOKUP($B3477,INDIRECT(nfl_game_result),MATCH(G$1,INDIRECT(nfl_game_result_header),0),FALSE)),"",VLOOKUP($B3477,INDIRECT(nfl_game_result),MATCH(G$1,INDIRECT(nfl_game_result_header),0),FALSE)),"error")</f>
        <v/>
      </c>
      <c r="H3477" s="23" t="str">
        <f ca="1">IFERROR(IF(ISBLANK(VLOOKUP($B3477,INDIRECT(nfl_game_result),MATCH(H$1,INDIRECT(nfl_game_result_header),0),FALSE)),"",VLOOKUP($B3477,INDIRECT(nfl_game_result),MATCH(H$1,INDIRECT(nfl_game_result_header),0),FALSE)),"error")</f>
        <v/>
      </c>
      <c r="I3477" s="23" t="str">
        <f ca="1">IFERROR(IF(ISBLANK(VLOOKUP($B3477,INDIRECT(nfl_game_result),MATCH(I$1,INDIRECT(nfl_game_result_header),0),FALSE)),"",VLOOKUP($B3477,INDIRECT(nfl_game_result),MATCH(I$1,INDIRECT(nfl_game_result_header),0),FALSE)),"error")</f>
        <v/>
      </c>
      <c r="J3477" s="23" t="str">
        <f ca="1">IFERROR(IF(ISBLANK(VLOOKUP($B3477,INDIRECT(nfl_game_result),MATCH(J$1,INDIRECT(nfl_game_result_header),0),FALSE)),"",VLOOKUP($B3477,INDIRECT(nfl_game_result),MATCH(J$1,INDIRECT(nfl_game_result_header),0),FALSE)),"error")</f>
        <v/>
      </c>
      <c r="K3477" s="23" t="str">
        <f ca="1">IFERROR(IF(ISBLANK(VLOOKUP($B3477,INDIRECT(nfl_game_result),MATCH(K$1,INDIRECT(nfl_game_result_header),0),FALSE)),"",VLOOKUP($B3477,INDIRECT(nfl_game_result),MATCH(K$1,INDIRECT(nfl_game_result_header),0),FALSE)),"error")</f>
        <v/>
      </c>
      <c r="L3477" s="23" t="str">
        <f ca="1">IFERROR(IF(ISBLANK(VLOOKUP($B3477,INDIRECT(nfl_game_result),MATCH(L$1,INDIRECT(nfl_game_result_header),0),FALSE)),"",VLOOKUP($B3477,INDIRECT(nfl_game_result),MATCH(L$1,INDIRECT(nfl_game_result_header),0),FALSE)),"error")</f>
        <v/>
      </c>
      <c r="M3477" s="23" t="s">
        <v>16</v>
      </c>
      <c r="V3477" s="23" t="s">
        <v>416</v>
      </c>
      <c r="W3477" s="23">
        <f ca="1">VALUE(LEFT(C3477, 4))</f>
        <v>2018</v>
      </c>
      <c r="X3477" s="23">
        <f ca="1">VALUE(MID(C3477,6,FIND("_",C3477,6)-6))</f>
        <v>8</v>
      </c>
      <c r="Y3477" s="23" t="str">
        <f ca="1">IF(NOT(OR(ISBLANK(D3477),ISBLANK(E3477),D3477="",E3477="")),D3477-E3477,"")</f>
        <v/>
      </c>
      <c r="Z3477" s="23" t="str">
        <f ca="1">IF(OR(NOT(ISNUMBER(D3477)),ISBLANK(D3477),D3477="",ISBLANK(N3477)),"",ABS(D3477-N3477))</f>
        <v/>
      </c>
      <c r="AA3477" s="23" t="str">
        <f ca="1">IF(OR(ISBLANK(J3477),ISBLANK(O3477),J3477="",O3477=""),"",IF(J3477=O3477,1,0))</f>
        <v/>
      </c>
      <c r="AB3477" s="23" t="str">
        <f ca="1">IF(OR(ISBLANK(K3477),ISBLANK(Q3477),K3477="",Q3477=""),"",IF(K3477=Q3477,1,0))</f>
        <v/>
      </c>
      <c r="AC3477" s="23" t="str">
        <f t="shared" ca="1" si="54"/>
        <v/>
      </c>
    </row>
    <row r="3478" spans="1:29" x14ac:dyDescent="0.25">
      <c r="A3478" s="23">
        <v>3612</v>
      </c>
      <c r="B3478">
        <v>1710</v>
      </c>
      <c r="C3478" s="23" t="str">
        <f ca="1">IFERROR(VLOOKUP($B3478,INDIRECT(nfl_game_result),MATCH(C$1,INDIRECT(nfl_game_result_header),0),FALSE),"error")</f>
        <v>2018_08_MIA@HOU</v>
      </c>
      <c r="D3478" s="23" t="str">
        <f ca="1">IFERROR(IF(ISBLANK(VLOOKUP($B3478,INDIRECT(nfl_game_result),MATCH(D$1,INDIRECT(nfl_game_result_header),0),FALSE)),"",VLOOKUP($B3478,INDIRECT(nfl_game_result),MATCH(D$1,INDIRECT(nfl_game_result_header),0),FALSE)),"error")</f>
        <v/>
      </c>
      <c r="E3478" s="23" t="str">
        <f ca="1">IFERROR(IF(ISBLANK(VLOOKUP($B3478,INDIRECT(nfl_game_result),MATCH(E$1,INDIRECT(nfl_game_result_header),0),FALSE)),"",VLOOKUP($B3478,INDIRECT(nfl_game_result),MATCH(E$1,INDIRECT(nfl_game_result_header),0),FALSE)),"error")</f>
        <v/>
      </c>
      <c r="F3478" s="23" t="str">
        <f ca="1">IFERROR(IF(ISBLANK(VLOOKUP($B3478,INDIRECT(nfl_game_result),MATCH(F$1,INDIRECT(nfl_game_result_header),0),FALSE)),"",VLOOKUP($B3478,INDIRECT(nfl_game_result),MATCH(F$1,INDIRECT(nfl_game_result_header),0),FALSE)),"error")</f>
        <v/>
      </c>
      <c r="G3478" s="23" t="str">
        <f ca="1">IFERROR(IF(ISBLANK(VLOOKUP($B3478,INDIRECT(nfl_game_result),MATCH(G$1,INDIRECT(nfl_game_result_header),0),FALSE)),"",VLOOKUP($B3478,INDIRECT(nfl_game_result),MATCH(G$1,INDIRECT(nfl_game_result_header),0),FALSE)),"error")</f>
        <v/>
      </c>
      <c r="H3478" s="23" t="str">
        <f ca="1">IFERROR(IF(ISBLANK(VLOOKUP($B3478,INDIRECT(nfl_game_result),MATCH(H$1,INDIRECT(nfl_game_result_header),0),FALSE)),"",VLOOKUP($B3478,INDIRECT(nfl_game_result),MATCH(H$1,INDIRECT(nfl_game_result_header),0),FALSE)),"error")</f>
        <v/>
      </c>
      <c r="I3478" s="23" t="str">
        <f ca="1">IFERROR(IF(ISBLANK(VLOOKUP($B3478,INDIRECT(nfl_game_result),MATCH(I$1,INDIRECT(nfl_game_result_header),0),FALSE)),"",VLOOKUP($B3478,INDIRECT(nfl_game_result),MATCH(I$1,INDIRECT(nfl_game_result_header),0),FALSE)),"error")</f>
        <v/>
      </c>
      <c r="J3478" s="23" t="str">
        <f ca="1">IFERROR(IF(ISBLANK(VLOOKUP($B3478,INDIRECT(nfl_game_result),MATCH(J$1,INDIRECT(nfl_game_result_header),0),FALSE)),"",VLOOKUP($B3478,INDIRECT(nfl_game_result),MATCH(J$1,INDIRECT(nfl_game_result_header),0),FALSE)),"error")</f>
        <v/>
      </c>
      <c r="K3478" s="23" t="str">
        <f ca="1">IFERROR(IF(ISBLANK(VLOOKUP($B3478,INDIRECT(nfl_game_result),MATCH(K$1,INDIRECT(nfl_game_result_header),0),FALSE)),"",VLOOKUP($B3478,INDIRECT(nfl_game_result),MATCH(K$1,INDIRECT(nfl_game_result_header),0),FALSE)),"error")</f>
        <v/>
      </c>
      <c r="L3478" s="23" t="str">
        <f ca="1">IFERROR(IF(ISBLANK(VLOOKUP($B3478,INDIRECT(nfl_game_result),MATCH(L$1,INDIRECT(nfl_game_result_header),0),FALSE)),"",VLOOKUP($B3478,INDIRECT(nfl_game_result),MATCH(L$1,INDIRECT(nfl_game_result_header),0),FALSE)),"error")</f>
        <v/>
      </c>
      <c r="M3478" s="23" t="s">
        <v>14</v>
      </c>
      <c r="V3478" s="23" t="s">
        <v>416</v>
      </c>
      <c r="W3478" s="23">
        <f ca="1">VALUE(LEFT(C3478, 4))</f>
        <v>2018</v>
      </c>
      <c r="X3478" s="23">
        <f ca="1">VALUE(MID(C3478,6,FIND("_",C3478,6)-6))</f>
        <v>8</v>
      </c>
      <c r="Y3478" s="23" t="str">
        <f ca="1">IF(NOT(OR(ISBLANK(D3478),ISBLANK(E3478),D3478="",E3478="")),D3478-E3478,"")</f>
        <v/>
      </c>
      <c r="Z3478" s="23" t="str">
        <f ca="1">IF(OR(NOT(ISNUMBER(D3478)),ISBLANK(D3478),D3478="",ISBLANK(N3478)),"",ABS(D3478-N3478))</f>
        <v/>
      </c>
      <c r="AA3478" s="23" t="str">
        <f ca="1">IF(OR(ISBLANK(J3478),ISBLANK(O3478),J3478="",O3478=""),"",IF(J3478=O3478,1,0))</f>
        <v/>
      </c>
      <c r="AB3478" s="23" t="str">
        <f ca="1">IF(OR(ISBLANK(K3478),ISBLANK(Q3478),K3478="",Q3478=""),"",IF(K3478=Q3478,1,0))</f>
        <v/>
      </c>
      <c r="AC3478" s="23" t="str">
        <f t="shared" ca="1" si="54"/>
        <v/>
      </c>
    </row>
    <row r="3479" spans="1:29" x14ac:dyDescent="0.25">
      <c r="A3479" s="23">
        <v>3613</v>
      </c>
      <c r="B3479">
        <v>1711</v>
      </c>
      <c r="C3479" s="23" t="str">
        <f ca="1">IFERROR(VLOOKUP($B3479,INDIRECT(nfl_game_result),MATCH(C$1,INDIRECT(nfl_game_result_header),0),FALSE),"error")</f>
        <v>2018_08_PHI@JAX</v>
      </c>
      <c r="D3479" s="23" t="str">
        <f ca="1">IFERROR(IF(ISBLANK(VLOOKUP($B3479,INDIRECT(nfl_game_result),MATCH(D$1,INDIRECT(nfl_game_result_header),0),FALSE)),"",VLOOKUP($B3479,INDIRECT(nfl_game_result),MATCH(D$1,INDIRECT(nfl_game_result_header),0),FALSE)),"error")</f>
        <v/>
      </c>
      <c r="E3479" s="23" t="str">
        <f ca="1">IFERROR(IF(ISBLANK(VLOOKUP($B3479,INDIRECT(nfl_game_result),MATCH(E$1,INDIRECT(nfl_game_result_header),0),FALSE)),"",VLOOKUP($B3479,INDIRECT(nfl_game_result),MATCH(E$1,INDIRECT(nfl_game_result_header),0),FALSE)),"error")</f>
        <v/>
      </c>
      <c r="F3479" s="23" t="str">
        <f ca="1">IFERROR(IF(ISBLANK(VLOOKUP($B3479,INDIRECT(nfl_game_result),MATCH(F$1,INDIRECT(nfl_game_result_header),0),FALSE)),"",VLOOKUP($B3479,INDIRECT(nfl_game_result),MATCH(F$1,INDIRECT(nfl_game_result_header),0),FALSE)),"error")</f>
        <v/>
      </c>
      <c r="G3479" s="23" t="str">
        <f ca="1">IFERROR(IF(ISBLANK(VLOOKUP($B3479,INDIRECT(nfl_game_result),MATCH(G$1,INDIRECT(nfl_game_result_header),0),FALSE)),"",VLOOKUP($B3479,INDIRECT(nfl_game_result),MATCH(G$1,INDIRECT(nfl_game_result_header),0),FALSE)),"error")</f>
        <v/>
      </c>
      <c r="H3479" s="23" t="str">
        <f ca="1">IFERROR(IF(ISBLANK(VLOOKUP($B3479,INDIRECT(nfl_game_result),MATCH(H$1,INDIRECT(nfl_game_result_header),0),FALSE)),"",VLOOKUP($B3479,INDIRECT(nfl_game_result),MATCH(H$1,INDIRECT(nfl_game_result_header),0),FALSE)),"error")</f>
        <v/>
      </c>
      <c r="I3479" s="23" t="str">
        <f ca="1">IFERROR(IF(ISBLANK(VLOOKUP($B3479,INDIRECT(nfl_game_result),MATCH(I$1,INDIRECT(nfl_game_result_header),0),FALSE)),"",VLOOKUP($B3479,INDIRECT(nfl_game_result),MATCH(I$1,INDIRECT(nfl_game_result_header),0),FALSE)),"error")</f>
        <v/>
      </c>
      <c r="J3479" s="23" t="str">
        <f ca="1">IFERROR(IF(ISBLANK(VLOOKUP($B3479,INDIRECT(nfl_game_result),MATCH(J$1,INDIRECT(nfl_game_result_header),0),FALSE)),"",VLOOKUP($B3479,INDIRECT(nfl_game_result),MATCH(J$1,INDIRECT(nfl_game_result_header),0),FALSE)),"error")</f>
        <v/>
      </c>
      <c r="K3479" s="23" t="str">
        <f ca="1">IFERROR(IF(ISBLANK(VLOOKUP($B3479,INDIRECT(nfl_game_result),MATCH(K$1,INDIRECT(nfl_game_result_header),0),FALSE)),"",VLOOKUP($B3479,INDIRECT(nfl_game_result),MATCH(K$1,INDIRECT(nfl_game_result_header),0),FALSE)),"error")</f>
        <v/>
      </c>
      <c r="L3479" s="23" t="str">
        <f ca="1">IFERROR(IF(ISBLANK(VLOOKUP($B3479,INDIRECT(nfl_game_result),MATCH(L$1,INDIRECT(nfl_game_result_header),0),FALSE)),"",VLOOKUP($B3479,INDIRECT(nfl_game_result),MATCH(L$1,INDIRECT(nfl_game_result_header),0),FALSE)),"error")</f>
        <v/>
      </c>
      <c r="M3479" s="23" t="s">
        <v>14</v>
      </c>
      <c r="V3479" s="23" t="s">
        <v>416</v>
      </c>
      <c r="W3479" s="23">
        <f ca="1">VALUE(LEFT(C3479, 4))</f>
        <v>2018</v>
      </c>
      <c r="X3479" s="23">
        <f ca="1">VALUE(MID(C3479,6,FIND("_",C3479,6)-6))</f>
        <v>8</v>
      </c>
      <c r="Y3479" s="23" t="str">
        <f ca="1">IF(NOT(OR(ISBLANK(D3479),ISBLANK(E3479),D3479="",E3479="")),D3479-E3479,"")</f>
        <v/>
      </c>
      <c r="Z3479" s="23" t="str">
        <f ca="1">IF(OR(NOT(ISNUMBER(D3479)),ISBLANK(D3479),D3479="",ISBLANK(N3479)),"",ABS(D3479-N3479))</f>
        <v/>
      </c>
      <c r="AA3479" s="23" t="str">
        <f ca="1">IF(OR(ISBLANK(J3479),ISBLANK(O3479),J3479="",O3479=""),"",IF(J3479=O3479,1,0))</f>
        <v/>
      </c>
      <c r="AB3479" s="23" t="str">
        <f ca="1">IF(OR(ISBLANK(K3479),ISBLANK(Q3479),K3479="",Q3479=""),"",IF(K3479=Q3479,1,0))</f>
        <v/>
      </c>
      <c r="AC3479" s="23" t="str">
        <f t="shared" ca="1" si="54"/>
        <v/>
      </c>
    </row>
    <row r="3480" spans="1:29" x14ac:dyDescent="0.25">
      <c r="A3480" s="23">
        <v>3614</v>
      </c>
      <c r="B3480">
        <v>1712</v>
      </c>
      <c r="C3480" s="23" t="str">
        <f ca="1">IFERROR(VLOOKUP($B3480,INDIRECT(nfl_game_result),MATCH(C$1,INDIRECT(nfl_game_result_header),0),FALSE),"error")</f>
        <v>2018_08_DEN@KCY</v>
      </c>
      <c r="D3480" s="23" t="str">
        <f ca="1">IFERROR(IF(ISBLANK(VLOOKUP($B3480,INDIRECT(nfl_game_result),MATCH(D$1,INDIRECT(nfl_game_result_header),0),FALSE)),"",VLOOKUP($B3480,INDIRECT(nfl_game_result),MATCH(D$1,INDIRECT(nfl_game_result_header),0),FALSE)),"error")</f>
        <v/>
      </c>
      <c r="E3480" s="23" t="str">
        <f ca="1">IFERROR(IF(ISBLANK(VLOOKUP($B3480,INDIRECT(nfl_game_result),MATCH(E$1,INDIRECT(nfl_game_result_header),0),FALSE)),"",VLOOKUP($B3480,INDIRECT(nfl_game_result),MATCH(E$1,INDIRECT(nfl_game_result_header),0),FALSE)),"error")</f>
        <v/>
      </c>
      <c r="F3480" s="23" t="str">
        <f ca="1">IFERROR(IF(ISBLANK(VLOOKUP($B3480,INDIRECT(nfl_game_result),MATCH(F$1,INDIRECT(nfl_game_result_header),0),FALSE)),"",VLOOKUP($B3480,INDIRECT(nfl_game_result),MATCH(F$1,INDIRECT(nfl_game_result_header),0),FALSE)),"error")</f>
        <v/>
      </c>
      <c r="G3480" s="23" t="str">
        <f ca="1">IFERROR(IF(ISBLANK(VLOOKUP($B3480,INDIRECT(nfl_game_result),MATCH(G$1,INDIRECT(nfl_game_result_header),0),FALSE)),"",VLOOKUP($B3480,INDIRECT(nfl_game_result),MATCH(G$1,INDIRECT(nfl_game_result_header),0),FALSE)),"error")</f>
        <v/>
      </c>
      <c r="H3480" s="23" t="str">
        <f ca="1">IFERROR(IF(ISBLANK(VLOOKUP($B3480,INDIRECT(nfl_game_result),MATCH(H$1,INDIRECT(nfl_game_result_header),0),FALSE)),"",VLOOKUP($B3480,INDIRECT(nfl_game_result),MATCH(H$1,INDIRECT(nfl_game_result_header),0),FALSE)),"error")</f>
        <v/>
      </c>
      <c r="I3480" s="23" t="str">
        <f ca="1">IFERROR(IF(ISBLANK(VLOOKUP($B3480,INDIRECT(nfl_game_result),MATCH(I$1,INDIRECT(nfl_game_result_header),0),FALSE)),"",VLOOKUP($B3480,INDIRECT(nfl_game_result),MATCH(I$1,INDIRECT(nfl_game_result_header),0),FALSE)),"error")</f>
        <v/>
      </c>
      <c r="J3480" s="23" t="str">
        <f ca="1">IFERROR(IF(ISBLANK(VLOOKUP($B3480,INDIRECT(nfl_game_result),MATCH(J$1,INDIRECT(nfl_game_result_header),0),FALSE)),"",VLOOKUP($B3480,INDIRECT(nfl_game_result),MATCH(J$1,INDIRECT(nfl_game_result_header),0),FALSE)),"error")</f>
        <v/>
      </c>
      <c r="K3480" s="23" t="str">
        <f ca="1">IFERROR(IF(ISBLANK(VLOOKUP($B3480,INDIRECT(nfl_game_result),MATCH(K$1,INDIRECT(nfl_game_result_header),0),FALSE)),"",VLOOKUP($B3480,INDIRECT(nfl_game_result),MATCH(K$1,INDIRECT(nfl_game_result_header),0),FALSE)),"error")</f>
        <v/>
      </c>
      <c r="L3480" s="23" t="str">
        <f ca="1">IFERROR(IF(ISBLANK(VLOOKUP($B3480,INDIRECT(nfl_game_result),MATCH(L$1,INDIRECT(nfl_game_result_header),0),FALSE)),"",VLOOKUP($B3480,INDIRECT(nfl_game_result),MATCH(L$1,INDIRECT(nfl_game_result_header),0),FALSE)),"error")</f>
        <v/>
      </c>
      <c r="M3480" s="23" t="s">
        <v>14</v>
      </c>
      <c r="V3480" s="23" t="s">
        <v>416</v>
      </c>
      <c r="W3480" s="23">
        <f ca="1">VALUE(LEFT(C3480, 4))</f>
        <v>2018</v>
      </c>
      <c r="X3480" s="23">
        <f ca="1">VALUE(MID(C3480,6,FIND("_",C3480,6)-6))</f>
        <v>8</v>
      </c>
      <c r="Y3480" s="23" t="str">
        <f ca="1">IF(NOT(OR(ISBLANK(D3480),ISBLANK(E3480),D3480="",E3480="")),D3480-E3480,"")</f>
        <v/>
      </c>
      <c r="Z3480" s="23" t="str">
        <f ca="1">IF(OR(NOT(ISNUMBER(D3480)),ISBLANK(D3480),D3480="",ISBLANK(N3480)),"",ABS(D3480-N3480))</f>
        <v/>
      </c>
      <c r="AA3480" s="23" t="str">
        <f ca="1">IF(OR(ISBLANK(J3480),ISBLANK(O3480),J3480="",O3480=""),"",IF(J3480=O3480,1,0))</f>
        <v/>
      </c>
      <c r="AB3480" s="23" t="str">
        <f ca="1">IF(OR(ISBLANK(K3480),ISBLANK(Q3480),K3480="",Q3480=""),"",IF(K3480=Q3480,1,0))</f>
        <v/>
      </c>
      <c r="AC3480" s="23" t="str">
        <f t="shared" ca="1" si="54"/>
        <v/>
      </c>
    </row>
    <row r="3481" spans="1:29" x14ac:dyDescent="0.25">
      <c r="A3481" s="23">
        <v>3615</v>
      </c>
      <c r="B3481">
        <v>1713</v>
      </c>
      <c r="C3481" s="23" t="str">
        <f ca="1">IFERROR(VLOOKUP($B3481,INDIRECT(nfl_game_result),MATCH(C$1,INDIRECT(nfl_game_result_header),0),FALSE),"error")</f>
        <v>2018_08_CLE@PIT</v>
      </c>
      <c r="D3481" s="23" t="str">
        <f ca="1">IFERROR(IF(ISBLANK(VLOOKUP($B3481,INDIRECT(nfl_game_result),MATCH(D$1,INDIRECT(nfl_game_result_header),0),FALSE)),"",VLOOKUP($B3481,INDIRECT(nfl_game_result),MATCH(D$1,INDIRECT(nfl_game_result_header),0),FALSE)),"error")</f>
        <v/>
      </c>
      <c r="E3481" s="23" t="str">
        <f ca="1">IFERROR(IF(ISBLANK(VLOOKUP($B3481,INDIRECT(nfl_game_result),MATCH(E$1,INDIRECT(nfl_game_result_header),0),FALSE)),"",VLOOKUP($B3481,INDIRECT(nfl_game_result),MATCH(E$1,INDIRECT(nfl_game_result_header),0),FALSE)),"error")</f>
        <v/>
      </c>
      <c r="F3481" s="23" t="str">
        <f ca="1">IFERROR(IF(ISBLANK(VLOOKUP($B3481,INDIRECT(nfl_game_result),MATCH(F$1,INDIRECT(nfl_game_result_header),0),FALSE)),"",VLOOKUP($B3481,INDIRECT(nfl_game_result),MATCH(F$1,INDIRECT(nfl_game_result_header),0),FALSE)),"error")</f>
        <v/>
      </c>
      <c r="G3481" s="23" t="str">
        <f ca="1">IFERROR(IF(ISBLANK(VLOOKUP($B3481,INDIRECT(nfl_game_result),MATCH(G$1,INDIRECT(nfl_game_result_header),0),FALSE)),"",VLOOKUP($B3481,INDIRECT(nfl_game_result),MATCH(G$1,INDIRECT(nfl_game_result_header),0),FALSE)),"error")</f>
        <v/>
      </c>
      <c r="H3481" s="23" t="str">
        <f ca="1">IFERROR(IF(ISBLANK(VLOOKUP($B3481,INDIRECT(nfl_game_result),MATCH(H$1,INDIRECT(nfl_game_result_header),0),FALSE)),"",VLOOKUP($B3481,INDIRECT(nfl_game_result),MATCH(H$1,INDIRECT(nfl_game_result_header),0),FALSE)),"error")</f>
        <v/>
      </c>
      <c r="I3481" s="23" t="str">
        <f ca="1">IFERROR(IF(ISBLANK(VLOOKUP($B3481,INDIRECT(nfl_game_result),MATCH(I$1,INDIRECT(nfl_game_result_header),0),FALSE)),"",VLOOKUP($B3481,INDIRECT(nfl_game_result),MATCH(I$1,INDIRECT(nfl_game_result_header),0),FALSE)),"error")</f>
        <v/>
      </c>
      <c r="J3481" s="23" t="str">
        <f ca="1">IFERROR(IF(ISBLANK(VLOOKUP($B3481,INDIRECT(nfl_game_result),MATCH(J$1,INDIRECT(nfl_game_result_header),0),FALSE)),"",VLOOKUP($B3481,INDIRECT(nfl_game_result),MATCH(J$1,INDIRECT(nfl_game_result_header),0),FALSE)),"error")</f>
        <v/>
      </c>
      <c r="K3481" s="23" t="str">
        <f ca="1">IFERROR(IF(ISBLANK(VLOOKUP($B3481,INDIRECT(nfl_game_result),MATCH(K$1,INDIRECT(nfl_game_result_header),0),FALSE)),"",VLOOKUP($B3481,INDIRECT(nfl_game_result),MATCH(K$1,INDIRECT(nfl_game_result_header),0),FALSE)),"error")</f>
        <v/>
      </c>
      <c r="L3481" s="23" t="str">
        <f ca="1">IFERROR(IF(ISBLANK(VLOOKUP($B3481,INDIRECT(nfl_game_result),MATCH(L$1,INDIRECT(nfl_game_result_header),0),FALSE)),"",VLOOKUP($B3481,INDIRECT(nfl_game_result),MATCH(L$1,INDIRECT(nfl_game_result_header),0),FALSE)),"error")</f>
        <v/>
      </c>
      <c r="M3481" s="23" t="s">
        <v>14</v>
      </c>
      <c r="V3481" s="23" t="s">
        <v>416</v>
      </c>
      <c r="W3481" s="23">
        <f ca="1">VALUE(LEFT(C3481, 4))</f>
        <v>2018</v>
      </c>
      <c r="X3481" s="23">
        <f ca="1">VALUE(MID(C3481,6,FIND("_",C3481,6)-6))</f>
        <v>8</v>
      </c>
      <c r="Y3481" s="23" t="str">
        <f ca="1">IF(NOT(OR(ISBLANK(D3481),ISBLANK(E3481),D3481="",E3481="")),D3481-E3481,"")</f>
        <v/>
      </c>
      <c r="Z3481" s="23" t="str">
        <f ca="1">IF(OR(NOT(ISNUMBER(D3481)),ISBLANK(D3481),D3481="",ISBLANK(N3481)),"",ABS(D3481-N3481))</f>
        <v/>
      </c>
      <c r="AA3481" s="23" t="str">
        <f ca="1">IF(OR(ISBLANK(J3481),ISBLANK(O3481),J3481="",O3481=""),"",IF(J3481=O3481,1,0))</f>
        <v/>
      </c>
      <c r="AB3481" s="23" t="str">
        <f ca="1">IF(OR(ISBLANK(K3481),ISBLANK(Q3481),K3481="",Q3481=""),"",IF(K3481=Q3481,1,0))</f>
        <v/>
      </c>
      <c r="AC3481" s="23" t="str">
        <f t="shared" ca="1" si="54"/>
        <v/>
      </c>
    </row>
    <row r="3482" spans="1:29" x14ac:dyDescent="0.25">
      <c r="A3482" s="23">
        <v>3616</v>
      </c>
      <c r="B3482">
        <v>1714</v>
      </c>
      <c r="C3482" s="23" t="str">
        <f ca="1">IFERROR(VLOOKUP($B3482,INDIRECT(nfl_game_result),MATCH(C$1,INDIRECT(nfl_game_result_header),0),FALSE),"error")</f>
        <v>2018_08_WAS@NYG</v>
      </c>
      <c r="D3482" s="23" t="str">
        <f ca="1">IFERROR(IF(ISBLANK(VLOOKUP($B3482,INDIRECT(nfl_game_result),MATCH(D$1,INDIRECT(nfl_game_result_header),0),FALSE)),"",VLOOKUP($B3482,INDIRECT(nfl_game_result),MATCH(D$1,INDIRECT(nfl_game_result_header),0),FALSE)),"error")</f>
        <v/>
      </c>
      <c r="E3482" s="23" t="str">
        <f ca="1">IFERROR(IF(ISBLANK(VLOOKUP($B3482,INDIRECT(nfl_game_result),MATCH(E$1,INDIRECT(nfl_game_result_header),0),FALSE)),"",VLOOKUP($B3482,INDIRECT(nfl_game_result),MATCH(E$1,INDIRECT(nfl_game_result_header),0),FALSE)),"error")</f>
        <v/>
      </c>
      <c r="F3482" s="23" t="str">
        <f ca="1">IFERROR(IF(ISBLANK(VLOOKUP($B3482,INDIRECT(nfl_game_result),MATCH(F$1,INDIRECT(nfl_game_result_header),0),FALSE)),"",VLOOKUP($B3482,INDIRECT(nfl_game_result),MATCH(F$1,INDIRECT(nfl_game_result_header),0),FALSE)),"error")</f>
        <v/>
      </c>
      <c r="G3482" s="23" t="str">
        <f ca="1">IFERROR(IF(ISBLANK(VLOOKUP($B3482,INDIRECT(nfl_game_result),MATCH(G$1,INDIRECT(nfl_game_result_header),0),FALSE)),"",VLOOKUP($B3482,INDIRECT(nfl_game_result),MATCH(G$1,INDIRECT(nfl_game_result_header),0),FALSE)),"error")</f>
        <v/>
      </c>
      <c r="H3482" s="23" t="str">
        <f ca="1">IFERROR(IF(ISBLANK(VLOOKUP($B3482,INDIRECT(nfl_game_result),MATCH(H$1,INDIRECT(nfl_game_result_header),0),FALSE)),"",VLOOKUP($B3482,INDIRECT(nfl_game_result),MATCH(H$1,INDIRECT(nfl_game_result_header),0),FALSE)),"error")</f>
        <v/>
      </c>
      <c r="I3482" s="23" t="str">
        <f ca="1">IFERROR(IF(ISBLANK(VLOOKUP($B3482,INDIRECT(nfl_game_result),MATCH(I$1,INDIRECT(nfl_game_result_header),0),FALSE)),"",VLOOKUP($B3482,INDIRECT(nfl_game_result),MATCH(I$1,INDIRECT(nfl_game_result_header),0),FALSE)),"error")</f>
        <v/>
      </c>
      <c r="J3482" s="23" t="str">
        <f ca="1">IFERROR(IF(ISBLANK(VLOOKUP($B3482,INDIRECT(nfl_game_result),MATCH(J$1,INDIRECT(nfl_game_result_header),0),FALSE)),"",VLOOKUP($B3482,INDIRECT(nfl_game_result),MATCH(J$1,INDIRECT(nfl_game_result_header),0),FALSE)),"error")</f>
        <v/>
      </c>
      <c r="K3482" s="23" t="str">
        <f ca="1">IFERROR(IF(ISBLANK(VLOOKUP($B3482,INDIRECT(nfl_game_result),MATCH(K$1,INDIRECT(nfl_game_result_header),0),FALSE)),"",VLOOKUP($B3482,INDIRECT(nfl_game_result),MATCH(K$1,INDIRECT(nfl_game_result_header),0),FALSE)),"error")</f>
        <v/>
      </c>
      <c r="L3482" s="23" t="str">
        <f ca="1">IFERROR(IF(ISBLANK(VLOOKUP($B3482,INDIRECT(nfl_game_result),MATCH(L$1,INDIRECT(nfl_game_result_header),0),FALSE)),"",VLOOKUP($B3482,INDIRECT(nfl_game_result),MATCH(L$1,INDIRECT(nfl_game_result_header),0),FALSE)),"error")</f>
        <v/>
      </c>
      <c r="M3482" s="23" t="s">
        <v>14</v>
      </c>
      <c r="V3482" s="23" t="s">
        <v>416</v>
      </c>
      <c r="W3482" s="23">
        <f ca="1">VALUE(LEFT(C3482, 4))</f>
        <v>2018</v>
      </c>
      <c r="X3482" s="23">
        <f ca="1">VALUE(MID(C3482,6,FIND("_",C3482,6)-6))</f>
        <v>8</v>
      </c>
      <c r="Y3482" s="23" t="str">
        <f ca="1">IF(NOT(OR(ISBLANK(D3482),ISBLANK(E3482),D3482="",E3482="")),D3482-E3482,"")</f>
        <v/>
      </c>
      <c r="Z3482" s="23" t="str">
        <f ca="1">IF(OR(NOT(ISNUMBER(D3482)),ISBLANK(D3482),D3482="",ISBLANK(N3482)),"",ABS(D3482-N3482))</f>
        <v/>
      </c>
      <c r="AA3482" s="23" t="str">
        <f ca="1">IF(OR(ISBLANK(J3482),ISBLANK(O3482),J3482="",O3482=""),"",IF(J3482=O3482,1,0))</f>
        <v/>
      </c>
      <c r="AB3482" s="23" t="str">
        <f ca="1">IF(OR(ISBLANK(K3482),ISBLANK(Q3482),K3482="",Q3482=""),"",IF(K3482=Q3482,1,0))</f>
        <v/>
      </c>
      <c r="AC3482" s="23" t="str">
        <f t="shared" ca="1" si="54"/>
        <v/>
      </c>
    </row>
    <row r="3483" spans="1:29" x14ac:dyDescent="0.25">
      <c r="A3483" s="23">
        <v>3617</v>
      </c>
      <c r="B3483">
        <v>1715</v>
      </c>
      <c r="C3483" s="23" t="str">
        <f ca="1">IFERROR(VLOOKUP($B3483,INDIRECT(nfl_game_result),MATCH(C$1,INDIRECT(nfl_game_result_header),0),FALSE),"error")</f>
        <v>2018_08_SEA@DET</v>
      </c>
      <c r="D3483" s="23" t="str">
        <f ca="1">IFERROR(IF(ISBLANK(VLOOKUP($B3483,INDIRECT(nfl_game_result),MATCH(D$1,INDIRECT(nfl_game_result_header),0),FALSE)),"",VLOOKUP($B3483,INDIRECT(nfl_game_result),MATCH(D$1,INDIRECT(nfl_game_result_header),0),FALSE)),"error")</f>
        <v/>
      </c>
      <c r="E3483" s="23" t="str">
        <f ca="1">IFERROR(IF(ISBLANK(VLOOKUP($B3483,INDIRECT(nfl_game_result),MATCH(E$1,INDIRECT(nfl_game_result_header),0),FALSE)),"",VLOOKUP($B3483,INDIRECT(nfl_game_result),MATCH(E$1,INDIRECT(nfl_game_result_header),0),FALSE)),"error")</f>
        <v/>
      </c>
      <c r="F3483" s="23" t="str">
        <f ca="1">IFERROR(IF(ISBLANK(VLOOKUP($B3483,INDIRECT(nfl_game_result),MATCH(F$1,INDIRECT(nfl_game_result_header),0),FALSE)),"",VLOOKUP($B3483,INDIRECT(nfl_game_result),MATCH(F$1,INDIRECT(nfl_game_result_header),0),FALSE)),"error")</f>
        <v/>
      </c>
      <c r="G3483" s="23" t="str">
        <f ca="1">IFERROR(IF(ISBLANK(VLOOKUP($B3483,INDIRECT(nfl_game_result),MATCH(G$1,INDIRECT(nfl_game_result_header),0),FALSE)),"",VLOOKUP($B3483,INDIRECT(nfl_game_result),MATCH(G$1,INDIRECT(nfl_game_result_header),0),FALSE)),"error")</f>
        <v/>
      </c>
      <c r="H3483" s="23" t="str">
        <f ca="1">IFERROR(IF(ISBLANK(VLOOKUP($B3483,INDIRECT(nfl_game_result),MATCH(H$1,INDIRECT(nfl_game_result_header),0),FALSE)),"",VLOOKUP($B3483,INDIRECT(nfl_game_result),MATCH(H$1,INDIRECT(nfl_game_result_header),0),FALSE)),"error")</f>
        <v/>
      </c>
      <c r="I3483" s="23" t="str">
        <f ca="1">IFERROR(IF(ISBLANK(VLOOKUP($B3483,INDIRECT(nfl_game_result),MATCH(I$1,INDIRECT(nfl_game_result_header),0),FALSE)),"",VLOOKUP($B3483,INDIRECT(nfl_game_result),MATCH(I$1,INDIRECT(nfl_game_result_header),0),FALSE)),"error")</f>
        <v/>
      </c>
      <c r="J3483" s="23" t="str">
        <f ca="1">IFERROR(IF(ISBLANK(VLOOKUP($B3483,INDIRECT(nfl_game_result),MATCH(J$1,INDIRECT(nfl_game_result_header),0),FALSE)),"",VLOOKUP($B3483,INDIRECT(nfl_game_result),MATCH(J$1,INDIRECT(nfl_game_result_header),0),FALSE)),"error")</f>
        <v/>
      </c>
      <c r="K3483" s="23" t="str">
        <f ca="1">IFERROR(IF(ISBLANK(VLOOKUP($B3483,INDIRECT(nfl_game_result),MATCH(K$1,INDIRECT(nfl_game_result_header),0),FALSE)),"",VLOOKUP($B3483,INDIRECT(nfl_game_result),MATCH(K$1,INDIRECT(nfl_game_result_header),0),FALSE)),"error")</f>
        <v/>
      </c>
      <c r="L3483" s="23" t="str">
        <f ca="1">IFERROR(IF(ISBLANK(VLOOKUP($B3483,INDIRECT(nfl_game_result),MATCH(L$1,INDIRECT(nfl_game_result_header),0),FALSE)),"",VLOOKUP($B3483,INDIRECT(nfl_game_result),MATCH(L$1,INDIRECT(nfl_game_result_header),0),FALSE)),"error")</f>
        <v/>
      </c>
      <c r="M3483" s="23" t="s">
        <v>14</v>
      </c>
      <c r="V3483" s="23" t="s">
        <v>416</v>
      </c>
      <c r="W3483" s="23">
        <f ca="1">VALUE(LEFT(C3483, 4))</f>
        <v>2018</v>
      </c>
      <c r="X3483" s="23">
        <f ca="1">VALUE(MID(C3483,6,FIND("_",C3483,6)-6))</f>
        <v>8</v>
      </c>
      <c r="Y3483" s="23" t="str">
        <f ca="1">IF(NOT(OR(ISBLANK(D3483),ISBLANK(E3483),D3483="",E3483="")),D3483-E3483,"")</f>
        <v/>
      </c>
      <c r="Z3483" s="23" t="str">
        <f ca="1">IF(OR(NOT(ISNUMBER(D3483)),ISBLANK(D3483),D3483="",ISBLANK(N3483)),"",ABS(D3483-N3483))</f>
        <v/>
      </c>
      <c r="AA3483" s="23" t="str">
        <f ca="1">IF(OR(ISBLANK(J3483),ISBLANK(O3483),J3483="",O3483=""),"",IF(J3483=O3483,1,0))</f>
        <v/>
      </c>
      <c r="AB3483" s="23" t="str">
        <f ca="1">IF(OR(ISBLANK(K3483),ISBLANK(Q3483),K3483="",Q3483=""),"",IF(K3483=Q3483,1,0))</f>
        <v/>
      </c>
      <c r="AC3483" s="23" t="str">
        <f t="shared" ca="1" si="54"/>
        <v/>
      </c>
    </row>
    <row r="3484" spans="1:29" x14ac:dyDescent="0.25">
      <c r="A3484" s="23">
        <v>3618</v>
      </c>
      <c r="B3484">
        <v>1716</v>
      </c>
      <c r="C3484" s="23" t="str">
        <f ca="1">IFERROR(VLOOKUP($B3484,INDIRECT(nfl_game_result),MATCH(C$1,INDIRECT(nfl_game_result_header),0),FALSE),"error")</f>
        <v>2018_08_TBY@CIN</v>
      </c>
      <c r="D3484" s="23" t="str">
        <f ca="1">IFERROR(IF(ISBLANK(VLOOKUP($B3484,INDIRECT(nfl_game_result),MATCH(D$1,INDIRECT(nfl_game_result_header),0),FALSE)),"",VLOOKUP($B3484,INDIRECT(nfl_game_result),MATCH(D$1,INDIRECT(nfl_game_result_header),0),FALSE)),"error")</f>
        <v/>
      </c>
      <c r="E3484" s="23" t="str">
        <f ca="1">IFERROR(IF(ISBLANK(VLOOKUP($B3484,INDIRECT(nfl_game_result),MATCH(E$1,INDIRECT(nfl_game_result_header),0),FALSE)),"",VLOOKUP($B3484,INDIRECT(nfl_game_result),MATCH(E$1,INDIRECT(nfl_game_result_header),0),FALSE)),"error")</f>
        <v/>
      </c>
      <c r="F3484" s="23" t="str">
        <f ca="1">IFERROR(IF(ISBLANK(VLOOKUP($B3484,INDIRECT(nfl_game_result),MATCH(F$1,INDIRECT(nfl_game_result_header),0),FALSE)),"",VLOOKUP($B3484,INDIRECT(nfl_game_result),MATCH(F$1,INDIRECT(nfl_game_result_header),0),FALSE)),"error")</f>
        <v/>
      </c>
      <c r="G3484" s="23" t="str">
        <f ca="1">IFERROR(IF(ISBLANK(VLOOKUP($B3484,INDIRECT(nfl_game_result),MATCH(G$1,INDIRECT(nfl_game_result_header),0),FALSE)),"",VLOOKUP($B3484,INDIRECT(nfl_game_result),MATCH(G$1,INDIRECT(nfl_game_result_header),0),FALSE)),"error")</f>
        <v/>
      </c>
      <c r="H3484" s="23" t="str">
        <f ca="1">IFERROR(IF(ISBLANK(VLOOKUP($B3484,INDIRECT(nfl_game_result),MATCH(H$1,INDIRECT(nfl_game_result_header),0),FALSE)),"",VLOOKUP($B3484,INDIRECT(nfl_game_result),MATCH(H$1,INDIRECT(nfl_game_result_header),0),FALSE)),"error")</f>
        <v/>
      </c>
      <c r="I3484" s="23" t="str">
        <f ca="1">IFERROR(IF(ISBLANK(VLOOKUP($B3484,INDIRECT(nfl_game_result),MATCH(I$1,INDIRECT(nfl_game_result_header),0),FALSE)),"",VLOOKUP($B3484,INDIRECT(nfl_game_result),MATCH(I$1,INDIRECT(nfl_game_result_header),0),FALSE)),"error")</f>
        <v/>
      </c>
      <c r="J3484" s="23" t="str">
        <f ca="1">IFERROR(IF(ISBLANK(VLOOKUP($B3484,INDIRECT(nfl_game_result),MATCH(J$1,INDIRECT(nfl_game_result_header),0),FALSE)),"",VLOOKUP($B3484,INDIRECT(nfl_game_result),MATCH(J$1,INDIRECT(nfl_game_result_header),0),FALSE)),"error")</f>
        <v/>
      </c>
      <c r="K3484" s="23" t="str">
        <f ca="1">IFERROR(IF(ISBLANK(VLOOKUP($B3484,INDIRECT(nfl_game_result),MATCH(K$1,INDIRECT(nfl_game_result_header),0),FALSE)),"",VLOOKUP($B3484,INDIRECT(nfl_game_result),MATCH(K$1,INDIRECT(nfl_game_result_header),0),FALSE)),"error")</f>
        <v/>
      </c>
      <c r="L3484" s="23" t="str">
        <f ca="1">IFERROR(IF(ISBLANK(VLOOKUP($B3484,INDIRECT(nfl_game_result),MATCH(L$1,INDIRECT(nfl_game_result_header),0),FALSE)),"",VLOOKUP($B3484,INDIRECT(nfl_game_result),MATCH(L$1,INDIRECT(nfl_game_result_header),0),FALSE)),"error")</f>
        <v/>
      </c>
      <c r="M3484" s="23" t="s">
        <v>14</v>
      </c>
      <c r="V3484" s="23" t="s">
        <v>416</v>
      </c>
      <c r="W3484" s="23">
        <f ca="1">VALUE(LEFT(C3484, 4))</f>
        <v>2018</v>
      </c>
      <c r="X3484" s="23">
        <f ca="1">VALUE(MID(C3484,6,FIND("_",C3484,6)-6))</f>
        <v>8</v>
      </c>
      <c r="Y3484" s="23" t="str">
        <f ca="1">IF(NOT(OR(ISBLANK(D3484),ISBLANK(E3484),D3484="",E3484="")),D3484-E3484,"")</f>
        <v/>
      </c>
      <c r="Z3484" s="23" t="str">
        <f ca="1">IF(OR(NOT(ISNUMBER(D3484)),ISBLANK(D3484),D3484="",ISBLANK(N3484)),"",ABS(D3484-N3484))</f>
        <v/>
      </c>
      <c r="AA3484" s="23" t="str">
        <f ca="1">IF(OR(ISBLANK(J3484),ISBLANK(O3484),J3484="",O3484=""),"",IF(J3484=O3484,1,0))</f>
        <v/>
      </c>
      <c r="AB3484" s="23" t="str">
        <f ca="1">IF(OR(ISBLANK(K3484),ISBLANK(Q3484),K3484="",Q3484=""),"",IF(K3484=Q3484,1,0))</f>
        <v/>
      </c>
      <c r="AC3484" s="23" t="str">
        <f t="shared" ca="1" si="54"/>
        <v/>
      </c>
    </row>
    <row r="3485" spans="1:29" x14ac:dyDescent="0.25">
      <c r="A3485" s="23">
        <v>3619</v>
      </c>
      <c r="B3485">
        <v>1717</v>
      </c>
      <c r="C3485" s="23" t="str">
        <f ca="1">IFERROR(VLOOKUP($B3485,INDIRECT(nfl_game_result),MATCH(C$1,INDIRECT(nfl_game_result_header),0),FALSE),"error")</f>
        <v>2018_08_NYJ@CHI</v>
      </c>
      <c r="D3485" s="23" t="str">
        <f ca="1">IFERROR(IF(ISBLANK(VLOOKUP($B3485,INDIRECT(nfl_game_result),MATCH(D$1,INDIRECT(nfl_game_result_header),0),FALSE)),"",VLOOKUP($B3485,INDIRECT(nfl_game_result),MATCH(D$1,INDIRECT(nfl_game_result_header),0),FALSE)),"error")</f>
        <v/>
      </c>
      <c r="E3485" s="23" t="str">
        <f ca="1">IFERROR(IF(ISBLANK(VLOOKUP($B3485,INDIRECT(nfl_game_result),MATCH(E$1,INDIRECT(nfl_game_result_header),0),FALSE)),"",VLOOKUP($B3485,INDIRECT(nfl_game_result),MATCH(E$1,INDIRECT(nfl_game_result_header),0),FALSE)),"error")</f>
        <v/>
      </c>
      <c r="F3485" s="23" t="str">
        <f ca="1">IFERROR(IF(ISBLANK(VLOOKUP($B3485,INDIRECT(nfl_game_result),MATCH(F$1,INDIRECT(nfl_game_result_header),0),FALSE)),"",VLOOKUP($B3485,INDIRECT(nfl_game_result),MATCH(F$1,INDIRECT(nfl_game_result_header),0),FALSE)),"error")</f>
        <v/>
      </c>
      <c r="G3485" s="23" t="str">
        <f ca="1">IFERROR(IF(ISBLANK(VLOOKUP($B3485,INDIRECT(nfl_game_result),MATCH(G$1,INDIRECT(nfl_game_result_header),0),FALSE)),"",VLOOKUP($B3485,INDIRECT(nfl_game_result),MATCH(G$1,INDIRECT(nfl_game_result_header),0),FALSE)),"error")</f>
        <v/>
      </c>
      <c r="H3485" s="23" t="str">
        <f ca="1">IFERROR(IF(ISBLANK(VLOOKUP($B3485,INDIRECT(nfl_game_result),MATCH(H$1,INDIRECT(nfl_game_result_header),0),FALSE)),"",VLOOKUP($B3485,INDIRECT(nfl_game_result),MATCH(H$1,INDIRECT(nfl_game_result_header),0),FALSE)),"error")</f>
        <v/>
      </c>
      <c r="I3485" s="23" t="str">
        <f ca="1">IFERROR(IF(ISBLANK(VLOOKUP($B3485,INDIRECT(nfl_game_result),MATCH(I$1,INDIRECT(nfl_game_result_header),0),FALSE)),"",VLOOKUP($B3485,INDIRECT(nfl_game_result),MATCH(I$1,INDIRECT(nfl_game_result_header),0),FALSE)),"error")</f>
        <v/>
      </c>
      <c r="J3485" s="23" t="str">
        <f ca="1">IFERROR(IF(ISBLANK(VLOOKUP($B3485,INDIRECT(nfl_game_result),MATCH(J$1,INDIRECT(nfl_game_result_header),0),FALSE)),"",VLOOKUP($B3485,INDIRECT(nfl_game_result),MATCH(J$1,INDIRECT(nfl_game_result_header),0),FALSE)),"error")</f>
        <v/>
      </c>
      <c r="K3485" s="23" t="str">
        <f ca="1">IFERROR(IF(ISBLANK(VLOOKUP($B3485,INDIRECT(nfl_game_result),MATCH(K$1,INDIRECT(nfl_game_result_header),0),FALSE)),"",VLOOKUP($B3485,INDIRECT(nfl_game_result),MATCH(K$1,INDIRECT(nfl_game_result_header),0),FALSE)),"error")</f>
        <v/>
      </c>
      <c r="L3485" s="23" t="str">
        <f ca="1">IFERROR(IF(ISBLANK(VLOOKUP($B3485,INDIRECT(nfl_game_result),MATCH(L$1,INDIRECT(nfl_game_result_header),0),FALSE)),"",VLOOKUP($B3485,INDIRECT(nfl_game_result),MATCH(L$1,INDIRECT(nfl_game_result_header),0),FALSE)),"error")</f>
        <v/>
      </c>
      <c r="M3485" s="23" t="s">
        <v>14</v>
      </c>
      <c r="V3485" s="23" t="s">
        <v>416</v>
      </c>
      <c r="W3485" s="23">
        <f ca="1">VALUE(LEFT(C3485, 4))</f>
        <v>2018</v>
      </c>
      <c r="X3485" s="23">
        <f ca="1">VALUE(MID(C3485,6,FIND("_",C3485,6)-6))</f>
        <v>8</v>
      </c>
      <c r="Y3485" s="23" t="str">
        <f ca="1">IF(NOT(OR(ISBLANK(D3485),ISBLANK(E3485),D3485="",E3485="")),D3485-E3485,"")</f>
        <v/>
      </c>
      <c r="Z3485" s="23" t="str">
        <f ca="1">IF(OR(NOT(ISNUMBER(D3485)),ISBLANK(D3485),D3485="",ISBLANK(N3485)),"",ABS(D3485-N3485))</f>
        <v/>
      </c>
      <c r="AA3485" s="23" t="str">
        <f ca="1">IF(OR(ISBLANK(J3485),ISBLANK(O3485),J3485="",O3485=""),"",IF(J3485=O3485,1,0))</f>
        <v/>
      </c>
      <c r="AB3485" s="23" t="str">
        <f ca="1">IF(OR(ISBLANK(K3485),ISBLANK(Q3485),K3485="",Q3485=""),"",IF(K3485=Q3485,1,0))</f>
        <v/>
      </c>
      <c r="AC3485" s="23" t="str">
        <f t="shared" ca="1" si="54"/>
        <v/>
      </c>
    </row>
    <row r="3486" spans="1:29" x14ac:dyDescent="0.25">
      <c r="A3486" s="23">
        <v>3620</v>
      </c>
      <c r="B3486">
        <v>1718</v>
      </c>
      <c r="C3486" s="23" t="str">
        <f ca="1">IFERROR(VLOOKUP($B3486,INDIRECT(nfl_game_result),MATCH(C$1,INDIRECT(nfl_game_result_header),0),FALSE),"error")</f>
        <v>2018_08_BAL@CAR</v>
      </c>
      <c r="D3486" s="23" t="str">
        <f ca="1">IFERROR(IF(ISBLANK(VLOOKUP($B3486,INDIRECT(nfl_game_result),MATCH(D$1,INDIRECT(nfl_game_result_header),0),FALSE)),"",VLOOKUP($B3486,INDIRECT(nfl_game_result),MATCH(D$1,INDIRECT(nfl_game_result_header),0),FALSE)),"error")</f>
        <v/>
      </c>
      <c r="E3486" s="23" t="str">
        <f ca="1">IFERROR(IF(ISBLANK(VLOOKUP($B3486,INDIRECT(nfl_game_result),MATCH(E$1,INDIRECT(nfl_game_result_header),0),FALSE)),"",VLOOKUP($B3486,INDIRECT(nfl_game_result),MATCH(E$1,INDIRECT(nfl_game_result_header),0),FALSE)),"error")</f>
        <v/>
      </c>
      <c r="F3486" s="23" t="str">
        <f ca="1">IFERROR(IF(ISBLANK(VLOOKUP($B3486,INDIRECT(nfl_game_result),MATCH(F$1,INDIRECT(nfl_game_result_header),0),FALSE)),"",VLOOKUP($B3486,INDIRECT(nfl_game_result),MATCH(F$1,INDIRECT(nfl_game_result_header),0),FALSE)),"error")</f>
        <v/>
      </c>
      <c r="G3486" s="23" t="str">
        <f ca="1">IFERROR(IF(ISBLANK(VLOOKUP($B3486,INDIRECT(nfl_game_result),MATCH(G$1,INDIRECT(nfl_game_result_header),0),FALSE)),"",VLOOKUP($B3486,INDIRECT(nfl_game_result),MATCH(G$1,INDIRECT(nfl_game_result_header),0),FALSE)),"error")</f>
        <v/>
      </c>
      <c r="H3486" s="23" t="str">
        <f ca="1">IFERROR(IF(ISBLANK(VLOOKUP($B3486,INDIRECT(nfl_game_result),MATCH(H$1,INDIRECT(nfl_game_result_header),0),FALSE)),"",VLOOKUP($B3486,INDIRECT(nfl_game_result),MATCH(H$1,INDIRECT(nfl_game_result_header),0),FALSE)),"error")</f>
        <v/>
      </c>
      <c r="I3486" s="23" t="str">
        <f ca="1">IFERROR(IF(ISBLANK(VLOOKUP($B3486,INDIRECT(nfl_game_result),MATCH(I$1,INDIRECT(nfl_game_result_header),0),FALSE)),"",VLOOKUP($B3486,INDIRECT(nfl_game_result),MATCH(I$1,INDIRECT(nfl_game_result_header),0),FALSE)),"error")</f>
        <v/>
      </c>
      <c r="J3486" s="23" t="str">
        <f ca="1">IFERROR(IF(ISBLANK(VLOOKUP($B3486,INDIRECT(nfl_game_result),MATCH(J$1,INDIRECT(nfl_game_result_header),0),FALSE)),"",VLOOKUP($B3486,INDIRECT(nfl_game_result),MATCH(J$1,INDIRECT(nfl_game_result_header),0),FALSE)),"error")</f>
        <v/>
      </c>
      <c r="K3486" s="23" t="str">
        <f ca="1">IFERROR(IF(ISBLANK(VLOOKUP($B3486,INDIRECT(nfl_game_result),MATCH(K$1,INDIRECT(nfl_game_result_header),0),FALSE)),"",VLOOKUP($B3486,INDIRECT(nfl_game_result),MATCH(K$1,INDIRECT(nfl_game_result_header),0),FALSE)),"error")</f>
        <v/>
      </c>
      <c r="L3486" s="23" t="str">
        <f ca="1">IFERROR(IF(ISBLANK(VLOOKUP($B3486,INDIRECT(nfl_game_result),MATCH(L$1,INDIRECT(nfl_game_result_header),0),FALSE)),"",VLOOKUP($B3486,INDIRECT(nfl_game_result),MATCH(L$1,INDIRECT(nfl_game_result_header),0),FALSE)),"error")</f>
        <v/>
      </c>
      <c r="M3486" s="23" t="s">
        <v>14</v>
      </c>
      <c r="V3486" s="23" t="s">
        <v>416</v>
      </c>
      <c r="W3486" s="23">
        <f ca="1">VALUE(LEFT(C3486, 4))</f>
        <v>2018</v>
      </c>
      <c r="X3486" s="23">
        <f ca="1">VALUE(MID(C3486,6,FIND("_",C3486,6)-6))</f>
        <v>8</v>
      </c>
      <c r="Y3486" s="23" t="str">
        <f ca="1">IF(NOT(OR(ISBLANK(D3486),ISBLANK(E3486),D3486="",E3486="")),D3486-E3486,"")</f>
        <v/>
      </c>
      <c r="Z3486" s="23" t="str">
        <f ca="1">IF(OR(NOT(ISNUMBER(D3486)),ISBLANK(D3486),D3486="",ISBLANK(N3486)),"",ABS(D3486-N3486))</f>
        <v/>
      </c>
      <c r="AA3486" s="23" t="str">
        <f ca="1">IF(OR(ISBLANK(J3486),ISBLANK(O3486),J3486="",O3486=""),"",IF(J3486=O3486,1,0))</f>
        <v/>
      </c>
      <c r="AB3486" s="23" t="str">
        <f ca="1">IF(OR(ISBLANK(K3486),ISBLANK(Q3486),K3486="",Q3486=""),"",IF(K3486=Q3486,1,0))</f>
        <v/>
      </c>
      <c r="AC3486" s="23" t="str">
        <f t="shared" ca="1" si="54"/>
        <v/>
      </c>
    </row>
    <row r="3487" spans="1:29" x14ac:dyDescent="0.25">
      <c r="A3487" s="23">
        <v>3621</v>
      </c>
      <c r="B3487">
        <v>1719</v>
      </c>
      <c r="C3487" s="23" t="str">
        <f ca="1">IFERROR(VLOOKUP($B3487,INDIRECT(nfl_game_result),MATCH(C$1,INDIRECT(nfl_game_result_header),0),FALSE),"error")</f>
        <v>2018_08_IND@OAK</v>
      </c>
      <c r="D3487" s="23" t="str">
        <f ca="1">IFERROR(IF(ISBLANK(VLOOKUP($B3487,INDIRECT(nfl_game_result),MATCH(D$1,INDIRECT(nfl_game_result_header),0),FALSE)),"",VLOOKUP($B3487,INDIRECT(nfl_game_result),MATCH(D$1,INDIRECT(nfl_game_result_header),0),FALSE)),"error")</f>
        <v/>
      </c>
      <c r="E3487" s="23" t="str">
        <f ca="1">IFERROR(IF(ISBLANK(VLOOKUP($B3487,INDIRECT(nfl_game_result),MATCH(E$1,INDIRECT(nfl_game_result_header),0),FALSE)),"",VLOOKUP($B3487,INDIRECT(nfl_game_result),MATCH(E$1,INDIRECT(nfl_game_result_header),0),FALSE)),"error")</f>
        <v/>
      </c>
      <c r="F3487" s="23" t="str">
        <f ca="1">IFERROR(IF(ISBLANK(VLOOKUP($B3487,INDIRECT(nfl_game_result),MATCH(F$1,INDIRECT(nfl_game_result_header),0),FALSE)),"",VLOOKUP($B3487,INDIRECT(nfl_game_result),MATCH(F$1,INDIRECT(nfl_game_result_header),0),FALSE)),"error")</f>
        <v/>
      </c>
      <c r="G3487" s="23" t="str">
        <f ca="1">IFERROR(IF(ISBLANK(VLOOKUP($B3487,INDIRECT(nfl_game_result),MATCH(G$1,INDIRECT(nfl_game_result_header),0),FALSE)),"",VLOOKUP($B3487,INDIRECT(nfl_game_result),MATCH(G$1,INDIRECT(nfl_game_result_header),0),FALSE)),"error")</f>
        <v/>
      </c>
      <c r="H3487" s="23" t="str">
        <f ca="1">IFERROR(IF(ISBLANK(VLOOKUP($B3487,INDIRECT(nfl_game_result),MATCH(H$1,INDIRECT(nfl_game_result_header),0),FALSE)),"",VLOOKUP($B3487,INDIRECT(nfl_game_result),MATCH(H$1,INDIRECT(nfl_game_result_header),0),FALSE)),"error")</f>
        <v/>
      </c>
      <c r="I3487" s="23" t="str">
        <f ca="1">IFERROR(IF(ISBLANK(VLOOKUP($B3487,INDIRECT(nfl_game_result),MATCH(I$1,INDIRECT(nfl_game_result_header),0),FALSE)),"",VLOOKUP($B3487,INDIRECT(nfl_game_result),MATCH(I$1,INDIRECT(nfl_game_result_header),0),FALSE)),"error")</f>
        <v/>
      </c>
      <c r="J3487" s="23" t="str">
        <f ca="1">IFERROR(IF(ISBLANK(VLOOKUP($B3487,INDIRECT(nfl_game_result),MATCH(J$1,INDIRECT(nfl_game_result_header),0),FALSE)),"",VLOOKUP($B3487,INDIRECT(nfl_game_result),MATCH(J$1,INDIRECT(nfl_game_result_header),0),FALSE)),"error")</f>
        <v/>
      </c>
      <c r="K3487" s="23" t="str">
        <f ca="1">IFERROR(IF(ISBLANK(VLOOKUP($B3487,INDIRECT(nfl_game_result),MATCH(K$1,INDIRECT(nfl_game_result_header),0),FALSE)),"",VLOOKUP($B3487,INDIRECT(nfl_game_result),MATCH(K$1,INDIRECT(nfl_game_result_header),0),FALSE)),"error")</f>
        <v/>
      </c>
      <c r="L3487" s="23" t="str">
        <f ca="1">IFERROR(IF(ISBLANK(VLOOKUP($B3487,INDIRECT(nfl_game_result),MATCH(L$1,INDIRECT(nfl_game_result_header),0),FALSE)),"",VLOOKUP($B3487,INDIRECT(nfl_game_result),MATCH(L$1,INDIRECT(nfl_game_result_header),0),FALSE)),"error")</f>
        <v/>
      </c>
      <c r="M3487" s="23" t="s">
        <v>14</v>
      </c>
      <c r="V3487" s="23" t="s">
        <v>416</v>
      </c>
      <c r="W3487" s="23">
        <f ca="1">VALUE(LEFT(C3487, 4))</f>
        <v>2018</v>
      </c>
      <c r="X3487" s="23">
        <f ca="1">VALUE(MID(C3487,6,FIND("_",C3487,6)-6))</f>
        <v>8</v>
      </c>
      <c r="Y3487" s="23" t="str">
        <f ca="1">IF(NOT(OR(ISBLANK(D3487),ISBLANK(E3487),D3487="",E3487="")),D3487-E3487,"")</f>
        <v/>
      </c>
      <c r="Z3487" s="23" t="str">
        <f ca="1">IF(OR(NOT(ISNUMBER(D3487)),ISBLANK(D3487),D3487="",ISBLANK(N3487)),"",ABS(D3487-N3487))</f>
        <v/>
      </c>
      <c r="AA3487" s="23" t="str">
        <f ca="1">IF(OR(ISBLANK(J3487),ISBLANK(O3487),J3487="",O3487=""),"",IF(J3487=O3487,1,0))</f>
        <v/>
      </c>
      <c r="AB3487" s="23" t="str">
        <f ca="1">IF(OR(ISBLANK(K3487),ISBLANK(Q3487),K3487="",Q3487=""),"",IF(K3487=Q3487,1,0))</f>
        <v/>
      </c>
      <c r="AC3487" s="23" t="str">
        <f t="shared" ca="1" si="54"/>
        <v/>
      </c>
    </row>
    <row r="3488" spans="1:29" x14ac:dyDescent="0.25">
      <c r="A3488" s="23">
        <v>3622</v>
      </c>
      <c r="B3488">
        <v>1720</v>
      </c>
      <c r="C3488" s="23" t="str">
        <f ca="1">IFERROR(VLOOKUP($B3488,INDIRECT(nfl_game_result),MATCH(C$1,INDIRECT(nfl_game_result_header),0),FALSE),"error")</f>
        <v>2018_08_SFO@ARI</v>
      </c>
      <c r="D3488" s="23" t="str">
        <f ca="1">IFERROR(IF(ISBLANK(VLOOKUP($B3488,INDIRECT(nfl_game_result),MATCH(D$1,INDIRECT(nfl_game_result_header),0),FALSE)),"",VLOOKUP($B3488,INDIRECT(nfl_game_result),MATCH(D$1,INDIRECT(nfl_game_result_header),0),FALSE)),"error")</f>
        <v/>
      </c>
      <c r="E3488" s="23" t="str">
        <f ca="1">IFERROR(IF(ISBLANK(VLOOKUP($B3488,INDIRECT(nfl_game_result),MATCH(E$1,INDIRECT(nfl_game_result_header),0),FALSE)),"",VLOOKUP($B3488,INDIRECT(nfl_game_result),MATCH(E$1,INDIRECT(nfl_game_result_header),0),FALSE)),"error")</f>
        <v/>
      </c>
      <c r="F3488" s="23" t="str">
        <f ca="1">IFERROR(IF(ISBLANK(VLOOKUP($B3488,INDIRECT(nfl_game_result),MATCH(F$1,INDIRECT(nfl_game_result_header),0),FALSE)),"",VLOOKUP($B3488,INDIRECT(nfl_game_result),MATCH(F$1,INDIRECT(nfl_game_result_header),0),FALSE)),"error")</f>
        <v/>
      </c>
      <c r="G3488" s="23" t="str">
        <f ca="1">IFERROR(IF(ISBLANK(VLOOKUP($B3488,INDIRECT(nfl_game_result),MATCH(G$1,INDIRECT(nfl_game_result_header),0),FALSE)),"",VLOOKUP($B3488,INDIRECT(nfl_game_result),MATCH(G$1,INDIRECT(nfl_game_result_header),0),FALSE)),"error")</f>
        <v/>
      </c>
      <c r="H3488" s="23" t="str">
        <f ca="1">IFERROR(IF(ISBLANK(VLOOKUP($B3488,INDIRECT(nfl_game_result),MATCH(H$1,INDIRECT(nfl_game_result_header),0),FALSE)),"",VLOOKUP($B3488,INDIRECT(nfl_game_result),MATCH(H$1,INDIRECT(nfl_game_result_header),0),FALSE)),"error")</f>
        <v/>
      </c>
      <c r="I3488" s="23" t="str">
        <f ca="1">IFERROR(IF(ISBLANK(VLOOKUP($B3488,INDIRECT(nfl_game_result),MATCH(I$1,INDIRECT(nfl_game_result_header),0),FALSE)),"",VLOOKUP($B3488,INDIRECT(nfl_game_result),MATCH(I$1,INDIRECT(nfl_game_result_header),0),FALSE)),"error")</f>
        <v/>
      </c>
      <c r="J3488" s="23" t="str">
        <f ca="1">IFERROR(IF(ISBLANK(VLOOKUP($B3488,INDIRECT(nfl_game_result),MATCH(J$1,INDIRECT(nfl_game_result_header),0),FALSE)),"",VLOOKUP($B3488,INDIRECT(nfl_game_result),MATCH(J$1,INDIRECT(nfl_game_result_header),0),FALSE)),"error")</f>
        <v/>
      </c>
      <c r="K3488" s="23" t="str">
        <f ca="1">IFERROR(IF(ISBLANK(VLOOKUP($B3488,INDIRECT(nfl_game_result),MATCH(K$1,INDIRECT(nfl_game_result_header),0),FALSE)),"",VLOOKUP($B3488,INDIRECT(nfl_game_result),MATCH(K$1,INDIRECT(nfl_game_result_header),0),FALSE)),"error")</f>
        <v/>
      </c>
      <c r="L3488" s="23" t="str">
        <f ca="1">IFERROR(IF(ISBLANK(VLOOKUP($B3488,INDIRECT(nfl_game_result),MATCH(L$1,INDIRECT(nfl_game_result_header),0),FALSE)),"",VLOOKUP($B3488,INDIRECT(nfl_game_result),MATCH(L$1,INDIRECT(nfl_game_result_header),0),FALSE)),"error")</f>
        <v/>
      </c>
      <c r="M3488" s="23" t="s">
        <v>14</v>
      </c>
      <c r="V3488" s="23" t="s">
        <v>416</v>
      </c>
      <c r="W3488" s="23">
        <f ca="1">VALUE(LEFT(C3488, 4))</f>
        <v>2018</v>
      </c>
      <c r="X3488" s="23">
        <f ca="1">VALUE(MID(C3488,6,FIND("_",C3488,6)-6))</f>
        <v>8</v>
      </c>
      <c r="Y3488" s="23" t="str">
        <f ca="1">IF(NOT(OR(ISBLANK(D3488),ISBLANK(E3488),D3488="",E3488="")),D3488-E3488,"")</f>
        <v/>
      </c>
      <c r="Z3488" s="23" t="str">
        <f ca="1">IF(OR(NOT(ISNUMBER(D3488)),ISBLANK(D3488),D3488="",ISBLANK(N3488)),"",ABS(D3488-N3488))</f>
        <v/>
      </c>
      <c r="AA3488" s="23" t="str">
        <f ca="1">IF(OR(ISBLANK(J3488),ISBLANK(O3488),J3488="",O3488=""),"",IF(J3488=O3488,1,0))</f>
        <v/>
      </c>
      <c r="AB3488" s="23" t="str">
        <f ca="1">IF(OR(ISBLANK(K3488),ISBLANK(Q3488),K3488="",Q3488=""),"",IF(K3488=Q3488,1,0))</f>
        <v/>
      </c>
      <c r="AC3488" s="23" t="str">
        <f t="shared" ca="1" si="54"/>
        <v/>
      </c>
    </row>
    <row r="3489" spans="1:29" x14ac:dyDescent="0.25">
      <c r="A3489" s="23">
        <v>3623</v>
      </c>
      <c r="B3489">
        <v>1721</v>
      </c>
      <c r="C3489" s="23" t="str">
        <f ca="1">IFERROR(VLOOKUP($B3489,INDIRECT(nfl_game_result),MATCH(C$1,INDIRECT(nfl_game_result_header),0),FALSE),"error")</f>
        <v>2018_08_GBY@LAR</v>
      </c>
      <c r="D3489" s="23" t="str">
        <f ca="1">IFERROR(IF(ISBLANK(VLOOKUP($B3489,INDIRECT(nfl_game_result),MATCH(D$1,INDIRECT(nfl_game_result_header),0),FALSE)),"",VLOOKUP($B3489,INDIRECT(nfl_game_result),MATCH(D$1,INDIRECT(nfl_game_result_header),0),FALSE)),"error")</f>
        <v/>
      </c>
      <c r="E3489" s="23" t="str">
        <f ca="1">IFERROR(IF(ISBLANK(VLOOKUP($B3489,INDIRECT(nfl_game_result),MATCH(E$1,INDIRECT(nfl_game_result_header),0),FALSE)),"",VLOOKUP($B3489,INDIRECT(nfl_game_result),MATCH(E$1,INDIRECT(nfl_game_result_header),0),FALSE)),"error")</f>
        <v/>
      </c>
      <c r="F3489" s="23" t="str">
        <f ca="1">IFERROR(IF(ISBLANK(VLOOKUP($B3489,INDIRECT(nfl_game_result),MATCH(F$1,INDIRECT(nfl_game_result_header),0),FALSE)),"",VLOOKUP($B3489,INDIRECT(nfl_game_result),MATCH(F$1,INDIRECT(nfl_game_result_header),0),FALSE)),"error")</f>
        <v/>
      </c>
      <c r="G3489" s="23" t="str">
        <f ca="1">IFERROR(IF(ISBLANK(VLOOKUP($B3489,INDIRECT(nfl_game_result),MATCH(G$1,INDIRECT(nfl_game_result_header),0),FALSE)),"",VLOOKUP($B3489,INDIRECT(nfl_game_result),MATCH(G$1,INDIRECT(nfl_game_result_header),0),FALSE)),"error")</f>
        <v/>
      </c>
      <c r="H3489" s="23" t="str">
        <f ca="1">IFERROR(IF(ISBLANK(VLOOKUP($B3489,INDIRECT(nfl_game_result),MATCH(H$1,INDIRECT(nfl_game_result_header),0),FALSE)),"",VLOOKUP($B3489,INDIRECT(nfl_game_result),MATCH(H$1,INDIRECT(nfl_game_result_header),0),FALSE)),"error")</f>
        <v/>
      </c>
      <c r="I3489" s="23" t="str">
        <f ca="1">IFERROR(IF(ISBLANK(VLOOKUP($B3489,INDIRECT(nfl_game_result),MATCH(I$1,INDIRECT(nfl_game_result_header),0),FALSE)),"",VLOOKUP($B3489,INDIRECT(nfl_game_result),MATCH(I$1,INDIRECT(nfl_game_result_header),0),FALSE)),"error")</f>
        <v/>
      </c>
      <c r="J3489" s="23" t="str">
        <f ca="1">IFERROR(IF(ISBLANK(VLOOKUP($B3489,INDIRECT(nfl_game_result),MATCH(J$1,INDIRECT(nfl_game_result_header),0),FALSE)),"",VLOOKUP($B3489,INDIRECT(nfl_game_result),MATCH(J$1,INDIRECT(nfl_game_result_header),0),FALSE)),"error")</f>
        <v/>
      </c>
      <c r="K3489" s="23" t="str">
        <f ca="1">IFERROR(IF(ISBLANK(VLOOKUP($B3489,INDIRECT(nfl_game_result),MATCH(K$1,INDIRECT(nfl_game_result_header),0),FALSE)),"",VLOOKUP($B3489,INDIRECT(nfl_game_result),MATCH(K$1,INDIRECT(nfl_game_result_header),0),FALSE)),"error")</f>
        <v/>
      </c>
      <c r="L3489" s="23" t="str">
        <f ca="1">IFERROR(IF(ISBLANK(VLOOKUP($B3489,INDIRECT(nfl_game_result),MATCH(L$1,INDIRECT(nfl_game_result_header),0),FALSE)),"",VLOOKUP($B3489,INDIRECT(nfl_game_result),MATCH(L$1,INDIRECT(nfl_game_result_header),0),FALSE)),"error")</f>
        <v/>
      </c>
      <c r="M3489" s="23" t="s">
        <v>14</v>
      </c>
      <c r="V3489" s="23" t="s">
        <v>416</v>
      </c>
      <c r="W3489" s="23">
        <f ca="1">VALUE(LEFT(C3489, 4))</f>
        <v>2018</v>
      </c>
      <c r="X3489" s="23">
        <f ca="1">VALUE(MID(C3489,6,FIND("_",C3489,6)-6))</f>
        <v>8</v>
      </c>
      <c r="Y3489" s="23" t="str">
        <f ca="1">IF(NOT(OR(ISBLANK(D3489),ISBLANK(E3489),D3489="",E3489="")),D3489-E3489,"")</f>
        <v/>
      </c>
      <c r="Z3489" s="23" t="str">
        <f ca="1">IF(OR(NOT(ISNUMBER(D3489)),ISBLANK(D3489),D3489="",ISBLANK(N3489)),"",ABS(D3489-N3489))</f>
        <v/>
      </c>
      <c r="AA3489" s="23" t="str">
        <f ca="1">IF(OR(ISBLANK(J3489),ISBLANK(O3489),J3489="",O3489=""),"",IF(J3489=O3489,1,0))</f>
        <v/>
      </c>
      <c r="AB3489" s="23" t="str">
        <f ca="1">IF(OR(ISBLANK(K3489),ISBLANK(Q3489),K3489="",Q3489=""),"",IF(K3489=Q3489,1,0))</f>
        <v/>
      </c>
      <c r="AC3489" s="23" t="str">
        <f t="shared" ca="1" si="54"/>
        <v/>
      </c>
    </row>
    <row r="3490" spans="1:29" x14ac:dyDescent="0.25">
      <c r="A3490" s="23">
        <v>3624</v>
      </c>
      <c r="B3490">
        <v>1722</v>
      </c>
      <c r="C3490" s="23" t="str">
        <f ca="1">IFERROR(VLOOKUP($B3490,INDIRECT(nfl_game_result),MATCH(C$1,INDIRECT(nfl_game_result_header),0),FALSE),"error")</f>
        <v>2018_08_NOR@MIN</v>
      </c>
      <c r="D3490" s="23" t="str">
        <f ca="1">IFERROR(IF(ISBLANK(VLOOKUP($B3490,INDIRECT(nfl_game_result),MATCH(D$1,INDIRECT(nfl_game_result_header),0),FALSE)),"",VLOOKUP($B3490,INDIRECT(nfl_game_result),MATCH(D$1,INDIRECT(nfl_game_result_header),0),FALSE)),"error")</f>
        <v/>
      </c>
      <c r="E3490" s="23" t="str">
        <f ca="1">IFERROR(IF(ISBLANK(VLOOKUP($B3490,INDIRECT(nfl_game_result),MATCH(E$1,INDIRECT(nfl_game_result_header),0),FALSE)),"",VLOOKUP($B3490,INDIRECT(nfl_game_result),MATCH(E$1,INDIRECT(nfl_game_result_header),0),FALSE)),"error")</f>
        <v/>
      </c>
      <c r="F3490" s="23" t="str">
        <f ca="1">IFERROR(IF(ISBLANK(VLOOKUP($B3490,INDIRECT(nfl_game_result),MATCH(F$1,INDIRECT(nfl_game_result_header),0),FALSE)),"",VLOOKUP($B3490,INDIRECT(nfl_game_result),MATCH(F$1,INDIRECT(nfl_game_result_header),0),FALSE)),"error")</f>
        <v/>
      </c>
      <c r="G3490" s="23" t="str">
        <f ca="1">IFERROR(IF(ISBLANK(VLOOKUP($B3490,INDIRECT(nfl_game_result),MATCH(G$1,INDIRECT(nfl_game_result_header),0),FALSE)),"",VLOOKUP($B3490,INDIRECT(nfl_game_result),MATCH(G$1,INDIRECT(nfl_game_result_header),0),FALSE)),"error")</f>
        <v/>
      </c>
      <c r="H3490" s="23" t="str">
        <f ca="1">IFERROR(IF(ISBLANK(VLOOKUP($B3490,INDIRECT(nfl_game_result),MATCH(H$1,INDIRECT(nfl_game_result_header),0),FALSE)),"",VLOOKUP($B3490,INDIRECT(nfl_game_result),MATCH(H$1,INDIRECT(nfl_game_result_header),0),FALSE)),"error")</f>
        <v/>
      </c>
      <c r="I3490" s="23" t="str">
        <f ca="1">IFERROR(IF(ISBLANK(VLOOKUP($B3490,INDIRECT(nfl_game_result),MATCH(I$1,INDIRECT(nfl_game_result_header),0),FALSE)),"",VLOOKUP($B3490,INDIRECT(nfl_game_result),MATCH(I$1,INDIRECT(nfl_game_result_header),0),FALSE)),"error")</f>
        <v/>
      </c>
      <c r="J3490" s="23" t="str">
        <f ca="1">IFERROR(IF(ISBLANK(VLOOKUP($B3490,INDIRECT(nfl_game_result),MATCH(J$1,INDIRECT(nfl_game_result_header),0),FALSE)),"",VLOOKUP($B3490,INDIRECT(nfl_game_result),MATCH(J$1,INDIRECT(nfl_game_result_header),0),FALSE)),"error")</f>
        <v/>
      </c>
      <c r="K3490" s="23" t="str">
        <f ca="1">IFERROR(IF(ISBLANK(VLOOKUP($B3490,INDIRECT(nfl_game_result),MATCH(K$1,INDIRECT(nfl_game_result_header),0),FALSE)),"",VLOOKUP($B3490,INDIRECT(nfl_game_result),MATCH(K$1,INDIRECT(nfl_game_result_header),0),FALSE)),"error")</f>
        <v/>
      </c>
      <c r="L3490" s="23" t="str">
        <f ca="1">IFERROR(IF(ISBLANK(VLOOKUP($B3490,INDIRECT(nfl_game_result),MATCH(L$1,INDIRECT(nfl_game_result_header),0),FALSE)),"",VLOOKUP($B3490,INDIRECT(nfl_game_result),MATCH(L$1,INDIRECT(nfl_game_result_header),0),FALSE)),"error")</f>
        <v/>
      </c>
      <c r="M3490" s="23" t="s">
        <v>14</v>
      </c>
      <c r="V3490" s="23" t="s">
        <v>416</v>
      </c>
      <c r="W3490" s="23">
        <f ca="1">VALUE(LEFT(C3490, 4))</f>
        <v>2018</v>
      </c>
      <c r="X3490" s="23">
        <f ca="1">VALUE(MID(C3490,6,FIND("_",C3490,6)-6))</f>
        <v>8</v>
      </c>
      <c r="Y3490" s="23" t="str">
        <f ca="1">IF(NOT(OR(ISBLANK(D3490),ISBLANK(E3490),D3490="",E3490="")),D3490-E3490,"")</f>
        <v/>
      </c>
      <c r="Z3490" s="23" t="str">
        <f ca="1">IF(OR(NOT(ISNUMBER(D3490)),ISBLANK(D3490),D3490="",ISBLANK(N3490)),"",ABS(D3490-N3490))</f>
        <v/>
      </c>
      <c r="AA3490" s="23" t="str">
        <f ca="1">IF(OR(ISBLANK(J3490),ISBLANK(O3490),J3490="",O3490=""),"",IF(J3490=O3490,1,0))</f>
        <v/>
      </c>
      <c r="AB3490" s="23" t="str">
        <f ca="1">IF(OR(ISBLANK(K3490),ISBLANK(Q3490),K3490="",Q3490=""),"",IF(K3490=Q3490,1,0))</f>
        <v/>
      </c>
      <c r="AC3490" s="23" t="str">
        <f t="shared" ca="1" si="54"/>
        <v/>
      </c>
    </row>
    <row r="3491" spans="1:29" x14ac:dyDescent="0.25">
      <c r="A3491" s="23">
        <v>3625</v>
      </c>
      <c r="B3491">
        <v>1723</v>
      </c>
      <c r="C3491" s="23" t="str">
        <f ca="1">IFERROR(VLOOKUP($B3491,INDIRECT(nfl_game_result),MATCH(C$1,INDIRECT(nfl_game_result_header),0),FALSE),"error")</f>
        <v>2018_08_NWE@BUF</v>
      </c>
      <c r="D3491" s="23" t="str">
        <f ca="1">IFERROR(IF(ISBLANK(VLOOKUP($B3491,INDIRECT(nfl_game_result),MATCH(D$1,INDIRECT(nfl_game_result_header),0),FALSE)),"",VLOOKUP($B3491,INDIRECT(nfl_game_result),MATCH(D$1,INDIRECT(nfl_game_result_header),0),FALSE)),"error")</f>
        <v/>
      </c>
      <c r="E3491" s="23" t="str">
        <f ca="1">IFERROR(IF(ISBLANK(VLOOKUP($B3491,INDIRECT(nfl_game_result),MATCH(E$1,INDIRECT(nfl_game_result_header),0),FALSE)),"",VLOOKUP($B3491,INDIRECT(nfl_game_result),MATCH(E$1,INDIRECT(nfl_game_result_header),0),FALSE)),"error")</f>
        <v/>
      </c>
      <c r="F3491" s="23" t="str">
        <f ca="1">IFERROR(IF(ISBLANK(VLOOKUP($B3491,INDIRECT(nfl_game_result),MATCH(F$1,INDIRECT(nfl_game_result_header),0),FALSE)),"",VLOOKUP($B3491,INDIRECT(nfl_game_result),MATCH(F$1,INDIRECT(nfl_game_result_header),0),FALSE)),"error")</f>
        <v/>
      </c>
      <c r="G3491" s="23" t="str">
        <f ca="1">IFERROR(IF(ISBLANK(VLOOKUP($B3491,INDIRECT(nfl_game_result),MATCH(G$1,INDIRECT(nfl_game_result_header),0),FALSE)),"",VLOOKUP($B3491,INDIRECT(nfl_game_result),MATCH(G$1,INDIRECT(nfl_game_result_header),0),FALSE)),"error")</f>
        <v/>
      </c>
      <c r="H3491" s="23" t="str">
        <f ca="1">IFERROR(IF(ISBLANK(VLOOKUP($B3491,INDIRECT(nfl_game_result),MATCH(H$1,INDIRECT(nfl_game_result_header),0),FALSE)),"",VLOOKUP($B3491,INDIRECT(nfl_game_result),MATCH(H$1,INDIRECT(nfl_game_result_header),0),FALSE)),"error")</f>
        <v/>
      </c>
      <c r="I3491" s="23" t="str">
        <f ca="1">IFERROR(IF(ISBLANK(VLOOKUP($B3491,INDIRECT(nfl_game_result),MATCH(I$1,INDIRECT(nfl_game_result_header),0),FALSE)),"",VLOOKUP($B3491,INDIRECT(nfl_game_result),MATCH(I$1,INDIRECT(nfl_game_result_header),0),FALSE)),"error")</f>
        <v/>
      </c>
      <c r="J3491" s="23" t="str">
        <f ca="1">IFERROR(IF(ISBLANK(VLOOKUP($B3491,INDIRECT(nfl_game_result),MATCH(J$1,INDIRECT(nfl_game_result_header),0),FALSE)),"",VLOOKUP($B3491,INDIRECT(nfl_game_result),MATCH(J$1,INDIRECT(nfl_game_result_header),0),FALSE)),"error")</f>
        <v/>
      </c>
      <c r="K3491" s="23" t="str">
        <f ca="1">IFERROR(IF(ISBLANK(VLOOKUP($B3491,INDIRECT(nfl_game_result),MATCH(K$1,INDIRECT(nfl_game_result_header),0),FALSE)),"",VLOOKUP($B3491,INDIRECT(nfl_game_result),MATCH(K$1,INDIRECT(nfl_game_result_header),0),FALSE)),"error")</f>
        <v/>
      </c>
      <c r="L3491" s="23" t="str">
        <f ca="1">IFERROR(IF(ISBLANK(VLOOKUP($B3491,INDIRECT(nfl_game_result),MATCH(L$1,INDIRECT(nfl_game_result_header),0),FALSE)),"",VLOOKUP($B3491,INDIRECT(nfl_game_result),MATCH(L$1,INDIRECT(nfl_game_result_header),0),FALSE)),"error")</f>
        <v/>
      </c>
      <c r="M3491" s="23" t="s">
        <v>14</v>
      </c>
      <c r="V3491" s="23" t="s">
        <v>416</v>
      </c>
      <c r="W3491" s="23">
        <f ca="1">VALUE(LEFT(C3491, 4))</f>
        <v>2018</v>
      </c>
      <c r="X3491" s="23">
        <f ca="1">VALUE(MID(C3491,6,FIND("_",C3491,6)-6))</f>
        <v>8</v>
      </c>
      <c r="Y3491" s="23" t="str">
        <f ca="1">IF(NOT(OR(ISBLANK(D3491),ISBLANK(E3491),D3491="",E3491="")),D3491-E3491,"")</f>
        <v/>
      </c>
      <c r="Z3491" s="23" t="str">
        <f ca="1">IF(OR(NOT(ISNUMBER(D3491)),ISBLANK(D3491),D3491="",ISBLANK(N3491)),"",ABS(D3491-N3491))</f>
        <v/>
      </c>
      <c r="AA3491" s="23" t="str">
        <f ca="1">IF(OR(ISBLANK(J3491),ISBLANK(O3491),J3491="",O3491=""),"",IF(J3491=O3491,1,0))</f>
        <v/>
      </c>
      <c r="AB3491" s="23" t="str">
        <f ca="1">IF(OR(ISBLANK(K3491),ISBLANK(Q3491),K3491="",Q3491=""),"",IF(K3491=Q3491,1,0))</f>
        <v/>
      </c>
      <c r="AC3491" s="23" t="str">
        <f t="shared" ca="1" si="54"/>
        <v/>
      </c>
    </row>
    <row r="3492" spans="1:29" x14ac:dyDescent="0.25">
      <c r="A3492" s="23">
        <v>3370</v>
      </c>
      <c r="B3492">
        <v>1724</v>
      </c>
      <c r="C3492" s="23" t="str">
        <f ca="1">IFERROR(VLOOKUP($B3492,INDIRECT(nfl_game_result),MATCH(C$1,INDIRECT(nfl_game_result_header),0),FALSE),"error")</f>
        <v>2018_09_OAK@SFO</v>
      </c>
      <c r="D3492" s="23" t="str">
        <f ca="1">IFERROR(IF(ISBLANK(VLOOKUP($B3492,INDIRECT(nfl_game_result),MATCH(D$1,INDIRECT(nfl_game_result_header),0),FALSE)),"",VLOOKUP($B3492,INDIRECT(nfl_game_result),MATCH(D$1,INDIRECT(nfl_game_result_header),0),FALSE)),"error")</f>
        <v/>
      </c>
      <c r="E3492" s="23" t="str">
        <f ca="1">IFERROR(IF(ISBLANK(VLOOKUP($B3492,INDIRECT(nfl_game_result),MATCH(E$1,INDIRECT(nfl_game_result_header),0),FALSE)),"",VLOOKUP($B3492,INDIRECT(nfl_game_result),MATCH(E$1,INDIRECT(nfl_game_result_header),0),FALSE)),"error")</f>
        <v/>
      </c>
      <c r="F3492" s="23" t="str">
        <f ca="1">IFERROR(IF(ISBLANK(VLOOKUP($B3492,INDIRECT(nfl_game_result),MATCH(F$1,INDIRECT(nfl_game_result_header),0),FALSE)),"",VLOOKUP($B3492,INDIRECT(nfl_game_result),MATCH(F$1,INDIRECT(nfl_game_result_header),0),FALSE)),"error")</f>
        <v/>
      </c>
      <c r="G3492" s="23" t="str">
        <f ca="1">IFERROR(IF(ISBLANK(VLOOKUP($B3492,INDIRECT(nfl_game_result),MATCH(G$1,INDIRECT(nfl_game_result_header),0),FALSE)),"",VLOOKUP($B3492,INDIRECT(nfl_game_result),MATCH(G$1,INDIRECT(nfl_game_result_header),0),FALSE)),"error")</f>
        <v/>
      </c>
      <c r="H3492" s="23" t="str">
        <f ca="1">IFERROR(IF(ISBLANK(VLOOKUP($B3492,INDIRECT(nfl_game_result),MATCH(H$1,INDIRECT(nfl_game_result_header),0),FALSE)),"",VLOOKUP($B3492,INDIRECT(nfl_game_result),MATCH(H$1,INDIRECT(nfl_game_result_header),0),FALSE)),"error")</f>
        <v/>
      </c>
      <c r="I3492" s="23" t="str">
        <f ca="1">IFERROR(IF(ISBLANK(VLOOKUP($B3492,INDIRECT(nfl_game_result),MATCH(I$1,INDIRECT(nfl_game_result_header),0),FALSE)),"",VLOOKUP($B3492,INDIRECT(nfl_game_result),MATCH(I$1,INDIRECT(nfl_game_result_header),0),FALSE)),"error")</f>
        <v/>
      </c>
      <c r="J3492" s="23" t="str">
        <f ca="1">IFERROR(IF(ISBLANK(VLOOKUP($B3492,INDIRECT(nfl_game_result),MATCH(J$1,INDIRECT(nfl_game_result_header),0),FALSE)),"",VLOOKUP($B3492,INDIRECT(nfl_game_result),MATCH(J$1,INDIRECT(nfl_game_result_header),0),FALSE)),"error")</f>
        <v/>
      </c>
      <c r="K3492" s="23" t="str">
        <f ca="1">IFERROR(IF(ISBLANK(VLOOKUP($B3492,INDIRECT(nfl_game_result),MATCH(K$1,INDIRECT(nfl_game_result_header),0),FALSE)),"",VLOOKUP($B3492,INDIRECT(nfl_game_result),MATCH(K$1,INDIRECT(nfl_game_result_header),0),FALSE)),"error")</f>
        <v/>
      </c>
      <c r="L3492" s="23" t="str">
        <f ca="1">IFERROR(IF(ISBLANK(VLOOKUP($B3492,INDIRECT(nfl_game_result),MATCH(L$1,INDIRECT(nfl_game_result_header),0),FALSE)),"",VLOOKUP($B3492,INDIRECT(nfl_game_result),MATCH(L$1,INDIRECT(nfl_game_result_header),0),FALSE)),"error")</f>
        <v/>
      </c>
      <c r="M3492" s="23" t="s">
        <v>16</v>
      </c>
      <c r="V3492" s="23" t="s">
        <v>416</v>
      </c>
      <c r="W3492" s="23">
        <f ca="1">VALUE(LEFT(C3492, 4))</f>
        <v>2018</v>
      </c>
      <c r="X3492" s="23">
        <f ca="1">VALUE(MID(C3492,6,FIND("_",C3492,6)-6))</f>
        <v>9</v>
      </c>
      <c r="Y3492" s="23" t="str">
        <f ca="1">IF(NOT(OR(ISBLANK(D3492),ISBLANK(E3492),D3492="",E3492="")),D3492-E3492,"")</f>
        <v/>
      </c>
      <c r="Z3492" s="23" t="str">
        <f ca="1">IF(OR(NOT(ISNUMBER(D3492)),ISBLANK(D3492),D3492="",ISBLANK(N3492)),"",ABS(D3492-N3492))</f>
        <v/>
      </c>
      <c r="AA3492" s="23" t="str">
        <f ca="1">IF(OR(ISBLANK(J3492),ISBLANK(O3492),J3492="",O3492=""),"",IF(J3492=O3492,1,0))</f>
        <v/>
      </c>
      <c r="AB3492" s="23" t="str">
        <f ca="1">IF(OR(ISBLANK(K3492),ISBLANK(Q3492),K3492="",Q3492=""),"",IF(K3492=Q3492,1,0))</f>
        <v/>
      </c>
      <c r="AC3492" s="23" t="str">
        <f t="shared" ca="1" si="54"/>
        <v/>
      </c>
    </row>
    <row r="3493" spans="1:29" x14ac:dyDescent="0.25">
      <c r="A3493" s="23">
        <v>3371</v>
      </c>
      <c r="B3493">
        <v>1725</v>
      </c>
      <c r="C3493" s="23" t="str">
        <f ca="1">IFERROR(VLOOKUP($B3493,INDIRECT(nfl_game_result),MATCH(C$1,INDIRECT(nfl_game_result_header),0),FALSE),"error")</f>
        <v>2018_09_PIT@BAL</v>
      </c>
      <c r="D3493" s="23" t="str">
        <f ca="1">IFERROR(IF(ISBLANK(VLOOKUP($B3493,INDIRECT(nfl_game_result),MATCH(D$1,INDIRECT(nfl_game_result_header),0),FALSE)),"",VLOOKUP($B3493,INDIRECT(nfl_game_result),MATCH(D$1,INDIRECT(nfl_game_result_header),0),FALSE)),"error")</f>
        <v/>
      </c>
      <c r="E3493" s="23" t="str">
        <f ca="1">IFERROR(IF(ISBLANK(VLOOKUP($B3493,INDIRECT(nfl_game_result),MATCH(E$1,INDIRECT(nfl_game_result_header),0),FALSE)),"",VLOOKUP($B3493,INDIRECT(nfl_game_result),MATCH(E$1,INDIRECT(nfl_game_result_header),0),FALSE)),"error")</f>
        <v/>
      </c>
      <c r="F3493" s="23" t="str">
        <f ca="1">IFERROR(IF(ISBLANK(VLOOKUP($B3493,INDIRECT(nfl_game_result),MATCH(F$1,INDIRECT(nfl_game_result_header),0),FALSE)),"",VLOOKUP($B3493,INDIRECT(nfl_game_result),MATCH(F$1,INDIRECT(nfl_game_result_header),0),FALSE)),"error")</f>
        <v/>
      </c>
      <c r="G3493" s="23" t="str">
        <f ca="1">IFERROR(IF(ISBLANK(VLOOKUP($B3493,INDIRECT(nfl_game_result),MATCH(G$1,INDIRECT(nfl_game_result_header),0),FALSE)),"",VLOOKUP($B3493,INDIRECT(nfl_game_result),MATCH(G$1,INDIRECT(nfl_game_result_header),0),FALSE)),"error")</f>
        <v/>
      </c>
      <c r="H3493" s="23" t="str">
        <f ca="1">IFERROR(IF(ISBLANK(VLOOKUP($B3493,INDIRECT(nfl_game_result),MATCH(H$1,INDIRECT(nfl_game_result_header),0),FALSE)),"",VLOOKUP($B3493,INDIRECT(nfl_game_result),MATCH(H$1,INDIRECT(nfl_game_result_header),0),FALSE)),"error")</f>
        <v/>
      </c>
      <c r="I3493" s="23" t="str">
        <f ca="1">IFERROR(IF(ISBLANK(VLOOKUP($B3493,INDIRECT(nfl_game_result),MATCH(I$1,INDIRECT(nfl_game_result_header),0),FALSE)),"",VLOOKUP($B3493,INDIRECT(nfl_game_result),MATCH(I$1,INDIRECT(nfl_game_result_header),0),FALSE)),"error")</f>
        <v/>
      </c>
      <c r="J3493" s="23" t="str">
        <f ca="1">IFERROR(IF(ISBLANK(VLOOKUP($B3493,INDIRECT(nfl_game_result),MATCH(J$1,INDIRECT(nfl_game_result_header),0),FALSE)),"",VLOOKUP($B3493,INDIRECT(nfl_game_result),MATCH(J$1,INDIRECT(nfl_game_result_header),0),FALSE)),"error")</f>
        <v/>
      </c>
      <c r="K3493" s="23" t="str">
        <f ca="1">IFERROR(IF(ISBLANK(VLOOKUP($B3493,INDIRECT(nfl_game_result),MATCH(K$1,INDIRECT(nfl_game_result_header),0),FALSE)),"",VLOOKUP($B3493,INDIRECT(nfl_game_result),MATCH(K$1,INDIRECT(nfl_game_result_header),0),FALSE)),"error")</f>
        <v/>
      </c>
      <c r="L3493" s="23" t="str">
        <f ca="1">IFERROR(IF(ISBLANK(VLOOKUP($B3493,INDIRECT(nfl_game_result),MATCH(L$1,INDIRECT(nfl_game_result_header),0),FALSE)),"",VLOOKUP($B3493,INDIRECT(nfl_game_result),MATCH(L$1,INDIRECT(nfl_game_result_header),0),FALSE)),"error")</f>
        <v/>
      </c>
      <c r="M3493" s="23" t="s">
        <v>16</v>
      </c>
      <c r="V3493" s="23" t="s">
        <v>416</v>
      </c>
      <c r="W3493" s="23">
        <f ca="1">VALUE(LEFT(C3493, 4))</f>
        <v>2018</v>
      </c>
      <c r="X3493" s="23">
        <f ca="1">VALUE(MID(C3493,6,FIND("_",C3493,6)-6))</f>
        <v>9</v>
      </c>
      <c r="Y3493" s="23" t="str">
        <f ca="1">IF(NOT(OR(ISBLANK(D3493),ISBLANK(E3493),D3493="",E3493="")),D3493-E3493,"")</f>
        <v/>
      </c>
      <c r="Z3493" s="23" t="str">
        <f ca="1">IF(OR(NOT(ISNUMBER(D3493)),ISBLANK(D3493),D3493="",ISBLANK(N3493)),"",ABS(D3493-N3493))</f>
        <v/>
      </c>
      <c r="AA3493" s="23" t="str">
        <f ca="1">IF(OR(ISBLANK(J3493),ISBLANK(O3493),J3493="",O3493=""),"",IF(J3493=O3493,1,0))</f>
        <v/>
      </c>
      <c r="AB3493" s="23" t="str">
        <f ca="1">IF(OR(ISBLANK(K3493),ISBLANK(Q3493),K3493="",Q3493=""),"",IF(K3493=Q3493,1,0))</f>
        <v/>
      </c>
      <c r="AC3493" s="23" t="str">
        <f t="shared" ca="1" si="54"/>
        <v/>
      </c>
    </row>
    <row r="3494" spans="1:29" x14ac:dyDescent="0.25">
      <c r="A3494" s="23">
        <v>3372</v>
      </c>
      <c r="B3494">
        <v>1726</v>
      </c>
      <c r="C3494" s="23" t="str">
        <f ca="1">IFERROR(VLOOKUP($B3494,INDIRECT(nfl_game_result),MATCH(C$1,INDIRECT(nfl_game_result_header),0),FALSE),"error")</f>
        <v>2018_09_CHI@BUF</v>
      </c>
      <c r="D3494" s="23" t="str">
        <f ca="1">IFERROR(IF(ISBLANK(VLOOKUP($B3494,INDIRECT(nfl_game_result),MATCH(D$1,INDIRECT(nfl_game_result_header),0),FALSE)),"",VLOOKUP($B3494,INDIRECT(nfl_game_result),MATCH(D$1,INDIRECT(nfl_game_result_header),0),FALSE)),"error")</f>
        <v/>
      </c>
      <c r="E3494" s="23" t="str">
        <f ca="1">IFERROR(IF(ISBLANK(VLOOKUP($B3494,INDIRECT(nfl_game_result),MATCH(E$1,INDIRECT(nfl_game_result_header),0),FALSE)),"",VLOOKUP($B3494,INDIRECT(nfl_game_result),MATCH(E$1,INDIRECT(nfl_game_result_header),0),FALSE)),"error")</f>
        <v/>
      </c>
      <c r="F3494" s="23" t="str">
        <f ca="1">IFERROR(IF(ISBLANK(VLOOKUP($B3494,INDIRECT(nfl_game_result),MATCH(F$1,INDIRECT(nfl_game_result_header),0),FALSE)),"",VLOOKUP($B3494,INDIRECT(nfl_game_result),MATCH(F$1,INDIRECT(nfl_game_result_header),0),FALSE)),"error")</f>
        <v/>
      </c>
      <c r="G3494" s="23" t="str">
        <f ca="1">IFERROR(IF(ISBLANK(VLOOKUP($B3494,INDIRECT(nfl_game_result),MATCH(G$1,INDIRECT(nfl_game_result_header),0),FALSE)),"",VLOOKUP($B3494,INDIRECT(nfl_game_result),MATCH(G$1,INDIRECT(nfl_game_result_header),0),FALSE)),"error")</f>
        <v/>
      </c>
      <c r="H3494" s="23" t="str">
        <f ca="1">IFERROR(IF(ISBLANK(VLOOKUP($B3494,INDIRECT(nfl_game_result),MATCH(H$1,INDIRECT(nfl_game_result_header),0),FALSE)),"",VLOOKUP($B3494,INDIRECT(nfl_game_result),MATCH(H$1,INDIRECT(nfl_game_result_header),0),FALSE)),"error")</f>
        <v/>
      </c>
      <c r="I3494" s="23" t="str">
        <f ca="1">IFERROR(IF(ISBLANK(VLOOKUP($B3494,INDIRECT(nfl_game_result),MATCH(I$1,INDIRECT(nfl_game_result_header),0),FALSE)),"",VLOOKUP($B3494,INDIRECT(nfl_game_result),MATCH(I$1,INDIRECT(nfl_game_result_header),0),FALSE)),"error")</f>
        <v/>
      </c>
      <c r="J3494" s="23" t="str">
        <f ca="1">IFERROR(IF(ISBLANK(VLOOKUP($B3494,INDIRECT(nfl_game_result),MATCH(J$1,INDIRECT(nfl_game_result_header),0),FALSE)),"",VLOOKUP($B3494,INDIRECT(nfl_game_result),MATCH(J$1,INDIRECT(nfl_game_result_header),0),FALSE)),"error")</f>
        <v/>
      </c>
      <c r="K3494" s="23" t="str">
        <f ca="1">IFERROR(IF(ISBLANK(VLOOKUP($B3494,INDIRECT(nfl_game_result),MATCH(K$1,INDIRECT(nfl_game_result_header),0),FALSE)),"",VLOOKUP($B3494,INDIRECT(nfl_game_result),MATCH(K$1,INDIRECT(nfl_game_result_header),0),FALSE)),"error")</f>
        <v/>
      </c>
      <c r="L3494" s="23" t="str">
        <f ca="1">IFERROR(IF(ISBLANK(VLOOKUP($B3494,INDIRECT(nfl_game_result),MATCH(L$1,INDIRECT(nfl_game_result_header),0),FALSE)),"",VLOOKUP($B3494,INDIRECT(nfl_game_result),MATCH(L$1,INDIRECT(nfl_game_result_header),0),FALSE)),"error")</f>
        <v/>
      </c>
      <c r="M3494" s="23" t="s">
        <v>16</v>
      </c>
      <c r="V3494" s="23" t="s">
        <v>416</v>
      </c>
      <c r="W3494" s="23">
        <f ca="1">VALUE(LEFT(C3494, 4))</f>
        <v>2018</v>
      </c>
      <c r="X3494" s="23">
        <f ca="1">VALUE(MID(C3494,6,FIND("_",C3494,6)-6))</f>
        <v>9</v>
      </c>
      <c r="Y3494" s="23" t="str">
        <f ca="1">IF(NOT(OR(ISBLANK(D3494),ISBLANK(E3494),D3494="",E3494="")),D3494-E3494,"")</f>
        <v/>
      </c>
      <c r="Z3494" s="23" t="str">
        <f ca="1">IF(OR(NOT(ISNUMBER(D3494)),ISBLANK(D3494),D3494="",ISBLANK(N3494)),"",ABS(D3494-N3494))</f>
        <v/>
      </c>
      <c r="AA3494" s="23" t="str">
        <f ca="1">IF(OR(ISBLANK(J3494),ISBLANK(O3494),J3494="",O3494=""),"",IF(J3494=O3494,1,0))</f>
        <v/>
      </c>
      <c r="AB3494" s="23" t="str">
        <f ca="1">IF(OR(ISBLANK(K3494),ISBLANK(Q3494),K3494="",Q3494=""),"",IF(K3494=Q3494,1,0))</f>
        <v/>
      </c>
      <c r="AC3494" s="23" t="str">
        <f t="shared" ca="1" si="54"/>
        <v/>
      </c>
    </row>
    <row r="3495" spans="1:29" x14ac:dyDescent="0.25">
      <c r="A3495" s="23">
        <v>3373</v>
      </c>
      <c r="B3495">
        <v>1727</v>
      </c>
      <c r="C3495" s="23" t="str">
        <f ca="1">IFERROR(VLOOKUP($B3495,INDIRECT(nfl_game_result),MATCH(C$1,INDIRECT(nfl_game_result_header),0),FALSE),"error")</f>
        <v>2018_09_TBY@CAR</v>
      </c>
      <c r="D3495" s="23" t="str">
        <f ca="1">IFERROR(IF(ISBLANK(VLOOKUP($B3495,INDIRECT(nfl_game_result),MATCH(D$1,INDIRECT(nfl_game_result_header),0),FALSE)),"",VLOOKUP($B3495,INDIRECT(nfl_game_result),MATCH(D$1,INDIRECT(nfl_game_result_header),0),FALSE)),"error")</f>
        <v/>
      </c>
      <c r="E3495" s="23" t="str">
        <f ca="1">IFERROR(IF(ISBLANK(VLOOKUP($B3495,INDIRECT(nfl_game_result),MATCH(E$1,INDIRECT(nfl_game_result_header),0),FALSE)),"",VLOOKUP($B3495,INDIRECT(nfl_game_result),MATCH(E$1,INDIRECT(nfl_game_result_header),0),FALSE)),"error")</f>
        <v/>
      </c>
      <c r="F3495" s="23" t="str">
        <f ca="1">IFERROR(IF(ISBLANK(VLOOKUP($B3495,INDIRECT(nfl_game_result),MATCH(F$1,INDIRECT(nfl_game_result_header),0),FALSE)),"",VLOOKUP($B3495,INDIRECT(nfl_game_result),MATCH(F$1,INDIRECT(nfl_game_result_header),0),FALSE)),"error")</f>
        <v/>
      </c>
      <c r="G3495" s="23" t="str">
        <f ca="1">IFERROR(IF(ISBLANK(VLOOKUP($B3495,INDIRECT(nfl_game_result),MATCH(G$1,INDIRECT(nfl_game_result_header),0),FALSE)),"",VLOOKUP($B3495,INDIRECT(nfl_game_result),MATCH(G$1,INDIRECT(nfl_game_result_header),0),FALSE)),"error")</f>
        <v/>
      </c>
      <c r="H3495" s="23" t="str">
        <f ca="1">IFERROR(IF(ISBLANK(VLOOKUP($B3495,INDIRECT(nfl_game_result),MATCH(H$1,INDIRECT(nfl_game_result_header),0),FALSE)),"",VLOOKUP($B3495,INDIRECT(nfl_game_result),MATCH(H$1,INDIRECT(nfl_game_result_header),0),FALSE)),"error")</f>
        <v/>
      </c>
      <c r="I3495" s="23" t="str">
        <f ca="1">IFERROR(IF(ISBLANK(VLOOKUP($B3495,INDIRECT(nfl_game_result),MATCH(I$1,INDIRECT(nfl_game_result_header),0),FALSE)),"",VLOOKUP($B3495,INDIRECT(nfl_game_result),MATCH(I$1,INDIRECT(nfl_game_result_header),0),FALSE)),"error")</f>
        <v/>
      </c>
      <c r="J3495" s="23" t="str">
        <f ca="1">IFERROR(IF(ISBLANK(VLOOKUP($B3495,INDIRECT(nfl_game_result),MATCH(J$1,INDIRECT(nfl_game_result_header),0),FALSE)),"",VLOOKUP($B3495,INDIRECT(nfl_game_result),MATCH(J$1,INDIRECT(nfl_game_result_header),0),FALSE)),"error")</f>
        <v/>
      </c>
      <c r="K3495" s="23" t="str">
        <f ca="1">IFERROR(IF(ISBLANK(VLOOKUP($B3495,INDIRECT(nfl_game_result),MATCH(K$1,INDIRECT(nfl_game_result_header),0),FALSE)),"",VLOOKUP($B3495,INDIRECT(nfl_game_result),MATCH(K$1,INDIRECT(nfl_game_result_header),0),FALSE)),"error")</f>
        <v/>
      </c>
      <c r="L3495" s="23" t="str">
        <f ca="1">IFERROR(IF(ISBLANK(VLOOKUP($B3495,INDIRECT(nfl_game_result),MATCH(L$1,INDIRECT(nfl_game_result_header),0),FALSE)),"",VLOOKUP($B3495,INDIRECT(nfl_game_result),MATCH(L$1,INDIRECT(nfl_game_result_header),0),FALSE)),"error")</f>
        <v/>
      </c>
      <c r="M3495" s="23" t="s">
        <v>16</v>
      </c>
      <c r="V3495" s="23" t="s">
        <v>416</v>
      </c>
      <c r="W3495" s="23">
        <f ca="1">VALUE(LEFT(C3495, 4))</f>
        <v>2018</v>
      </c>
      <c r="X3495" s="23">
        <f ca="1">VALUE(MID(C3495,6,FIND("_",C3495,6)-6))</f>
        <v>9</v>
      </c>
      <c r="Y3495" s="23" t="str">
        <f ca="1">IF(NOT(OR(ISBLANK(D3495),ISBLANK(E3495),D3495="",E3495="")),D3495-E3495,"")</f>
        <v/>
      </c>
      <c r="Z3495" s="23" t="str">
        <f ca="1">IF(OR(NOT(ISNUMBER(D3495)),ISBLANK(D3495),D3495="",ISBLANK(N3495)),"",ABS(D3495-N3495))</f>
        <v/>
      </c>
      <c r="AA3495" s="23" t="str">
        <f ca="1">IF(OR(ISBLANK(J3495),ISBLANK(O3495),J3495="",O3495=""),"",IF(J3495=O3495,1,0))</f>
        <v/>
      </c>
      <c r="AB3495" s="23" t="str">
        <f ca="1">IF(OR(ISBLANK(K3495),ISBLANK(Q3495),K3495="",Q3495=""),"",IF(K3495=Q3495,1,0))</f>
        <v/>
      </c>
      <c r="AC3495" s="23" t="str">
        <f t="shared" ca="1" si="54"/>
        <v/>
      </c>
    </row>
    <row r="3496" spans="1:29" x14ac:dyDescent="0.25">
      <c r="A3496" s="23">
        <v>3374</v>
      </c>
      <c r="B3496">
        <v>1728</v>
      </c>
      <c r="C3496" s="23" t="str">
        <f ca="1">IFERROR(VLOOKUP($B3496,INDIRECT(nfl_game_result),MATCH(C$1,INDIRECT(nfl_game_result_header),0),FALSE),"error")</f>
        <v>2018_09_KCY@CLE</v>
      </c>
      <c r="D3496" s="23" t="str">
        <f ca="1">IFERROR(IF(ISBLANK(VLOOKUP($B3496,INDIRECT(nfl_game_result),MATCH(D$1,INDIRECT(nfl_game_result_header),0),FALSE)),"",VLOOKUP($B3496,INDIRECT(nfl_game_result),MATCH(D$1,INDIRECT(nfl_game_result_header),0),FALSE)),"error")</f>
        <v/>
      </c>
      <c r="E3496" s="23" t="str">
        <f ca="1">IFERROR(IF(ISBLANK(VLOOKUP($B3496,INDIRECT(nfl_game_result),MATCH(E$1,INDIRECT(nfl_game_result_header),0),FALSE)),"",VLOOKUP($B3496,INDIRECT(nfl_game_result),MATCH(E$1,INDIRECT(nfl_game_result_header),0),FALSE)),"error")</f>
        <v/>
      </c>
      <c r="F3496" s="23" t="str">
        <f ca="1">IFERROR(IF(ISBLANK(VLOOKUP($B3496,INDIRECT(nfl_game_result),MATCH(F$1,INDIRECT(nfl_game_result_header),0),FALSE)),"",VLOOKUP($B3496,INDIRECT(nfl_game_result),MATCH(F$1,INDIRECT(nfl_game_result_header),0),FALSE)),"error")</f>
        <v/>
      </c>
      <c r="G3496" s="23" t="str">
        <f ca="1">IFERROR(IF(ISBLANK(VLOOKUP($B3496,INDIRECT(nfl_game_result),MATCH(G$1,INDIRECT(nfl_game_result_header),0),FALSE)),"",VLOOKUP($B3496,INDIRECT(nfl_game_result),MATCH(G$1,INDIRECT(nfl_game_result_header),0),FALSE)),"error")</f>
        <v/>
      </c>
      <c r="H3496" s="23" t="str">
        <f ca="1">IFERROR(IF(ISBLANK(VLOOKUP($B3496,INDIRECT(nfl_game_result),MATCH(H$1,INDIRECT(nfl_game_result_header),0),FALSE)),"",VLOOKUP($B3496,INDIRECT(nfl_game_result),MATCH(H$1,INDIRECT(nfl_game_result_header),0),FALSE)),"error")</f>
        <v/>
      </c>
      <c r="I3496" s="23" t="str">
        <f ca="1">IFERROR(IF(ISBLANK(VLOOKUP($B3496,INDIRECT(nfl_game_result),MATCH(I$1,INDIRECT(nfl_game_result_header),0),FALSE)),"",VLOOKUP($B3496,INDIRECT(nfl_game_result),MATCH(I$1,INDIRECT(nfl_game_result_header),0),FALSE)),"error")</f>
        <v/>
      </c>
      <c r="J3496" s="23" t="str">
        <f ca="1">IFERROR(IF(ISBLANK(VLOOKUP($B3496,INDIRECT(nfl_game_result),MATCH(J$1,INDIRECT(nfl_game_result_header),0),FALSE)),"",VLOOKUP($B3496,INDIRECT(nfl_game_result),MATCH(J$1,INDIRECT(nfl_game_result_header),0),FALSE)),"error")</f>
        <v/>
      </c>
      <c r="K3496" s="23" t="str">
        <f ca="1">IFERROR(IF(ISBLANK(VLOOKUP($B3496,INDIRECT(nfl_game_result),MATCH(K$1,INDIRECT(nfl_game_result_header),0),FALSE)),"",VLOOKUP($B3496,INDIRECT(nfl_game_result),MATCH(K$1,INDIRECT(nfl_game_result_header),0),FALSE)),"error")</f>
        <v/>
      </c>
      <c r="L3496" s="23" t="str">
        <f ca="1">IFERROR(IF(ISBLANK(VLOOKUP($B3496,INDIRECT(nfl_game_result),MATCH(L$1,INDIRECT(nfl_game_result_header),0),FALSE)),"",VLOOKUP($B3496,INDIRECT(nfl_game_result),MATCH(L$1,INDIRECT(nfl_game_result_header),0),FALSE)),"error")</f>
        <v/>
      </c>
      <c r="M3496" s="23" t="s">
        <v>16</v>
      </c>
      <c r="V3496" s="23" t="s">
        <v>416</v>
      </c>
      <c r="W3496" s="23">
        <f ca="1">VALUE(LEFT(C3496, 4))</f>
        <v>2018</v>
      </c>
      <c r="X3496" s="23">
        <f ca="1">VALUE(MID(C3496,6,FIND("_",C3496,6)-6))</f>
        <v>9</v>
      </c>
      <c r="Y3496" s="23" t="str">
        <f ca="1">IF(NOT(OR(ISBLANK(D3496),ISBLANK(E3496),D3496="",E3496="")),D3496-E3496,"")</f>
        <v/>
      </c>
      <c r="Z3496" s="23" t="str">
        <f ca="1">IF(OR(NOT(ISNUMBER(D3496)),ISBLANK(D3496),D3496="",ISBLANK(N3496)),"",ABS(D3496-N3496))</f>
        <v/>
      </c>
      <c r="AA3496" s="23" t="str">
        <f ca="1">IF(OR(ISBLANK(J3496),ISBLANK(O3496),J3496="",O3496=""),"",IF(J3496=O3496,1,0))</f>
        <v/>
      </c>
      <c r="AB3496" s="23" t="str">
        <f ca="1">IF(OR(ISBLANK(K3496),ISBLANK(Q3496),K3496="",Q3496=""),"",IF(K3496=Q3496,1,0))</f>
        <v/>
      </c>
      <c r="AC3496" s="23" t="str">
        <f t="shared" ca="1" si="54"/>
        <v/>
      </c>
    </row>
    <row r="3497" spans="1:29" x14ac:dyDescent="0.25">
      <c r="A3497" s="23">
        <v>3375</v>
      </c>
      <c r="B3497">
        <v>1729</v>
      </c>
      <c r="C3497" s="23" t="str">
        <f ca="1">IFERROR(VLOOKUP($B3497,INDIRECT(nfl_game_result),MATCH(C$1,INDIRECT(nfl_game_result_header),0),FALSE),"error")</f>
        <v>2018_09_NYJ@MIA</v>
      </c>
      <c r="D3497" s="23" t="str">
        <f ca="1">IFERROR(IF(ISBLANK(VLOOKUP($B3497,INDIRECT(nfl_game_result),MATCH(D$1,INDIRECT(nfl_game_result_header),0),FALSE)),"",VLOOKUP($B3497,INDIRECT(nfl_game_result),MATCH(D$1,INDIRECT(nfl_game_result_header),0),FALSE)),"error")</f>
        <v/>
      </c>
      <c r="E3497" s="23" t="str">
        <f ca="1">IFERROR(IF(ISBLANK(VLOOKUP($B3497,INDIRECT(nfl_game_result),MATCH(E$1,INDIRECT(nfl_game_result_header),0),FALSE)),"",VLOOKUP($B3497,INDIRECT(nfl_game_result),MATCH(E$1,INDIRECT(nfl_game_result_header),0),FALSE)),"error")</f>
        <v/>
      </c>
      <c r="F3497" s="23" t="str">
        <f ca="1">IFERROR(IF(ISBLANK(VLOOKUP($B3497,INDIRECT(nfl_game_result),MATCH(F$1,INDIRECT(nfl_game_result_header),0),FALSE)),"",VLOOKUP($B3497,INDIRECT(nfl_game_result),MATCH(F$1,INDIRECT(nfl_game_result_header),0),FALSE)),"error")</f>
        <v/>
      </c>
      <c r="G3497" s="23" t="str">
        <f ca="1">IFERROR(IF(ISBLANK(VLOOKUP($B3497,INDIRECT(nfl_game_result),MATCH(G$1,INDIRECT(nfl_game_result_header),0),FALSE)),"",VLOOKUP($B3497,INDIRECT(nfl_game_result),MATCH(G$1,INDIRECT(nfl_game_result_header),0),FALSE)),"error")</f>
        <v/>
      </c>
      <c r="H3497" s="23" t="str">
        <f ca="1">IFERROR(IF(ISBLANK(VLOOKUP($B3497,INDIRECT(nfl_game_result),MATCH(H$1,INDIRECT(nfl_game_result_header),0),FALSE)),"",VLOOKUP($B3497,INDIRECT(nfl_game_result),MATCH(H$1,INDIRECT(nfl_game_result_header),0),FALSE)),"error")</f>
        <v/>
      </c>
      <c r="I3497" s="23" t="str">
        <f ca="1">IFERROR(IF(ISBLANK(VLOOKUP($B3497,INDIRECT(nfl_game_result),MATCH(I$1,INDIRECT(nfl_game_result_header),0),FALSE)),"",VLOOKUP($B3497,INDIRECT(nfl_game_result),MATCH(I$1,INDIRECT(nfl_game_result_header),0),FALSE)),"error")</f>
        <v/>
      </c>
      <c r="J3497" s="23" t="str">
        <f ca="1">IFERROR(IF(ISBLANK(VLOOKUP($B3497,INDIRECT(nfl_game_result),MATCH(J$1,INDIRECT(nfl_game_result_header),0),FALSE)),"",VLOOKUP($B3497,INDIRECT(nfl_game_result),MATCH(J$1,INDIRECT(nfl_game_result_header),0),FALSE)),"error")</f>
        <v/>
      </c>
      <c r="K3497" s="23" t="str">
        <f ca="1">IFERROR(IF(ISBLANK(VLOOKUP($B3497,INDIRECT(nfl_game_result),MATCH(K$1,INDIRECT(nfl_game_result_header),0),FALSE)),"",VLOOKUP($B3497,INDIRECT(nfl_game_result),MATCH(K$1,INDIRECT(nfl_game_result_header),0),FALSE)),"error")</f>
        <v/>
      </c>
      <c r="L3497" s="23" t="str">
        <f ca="1">IFERROR(IF(ISBLANK(VLOOKUP($B3497,INDIRECT(nfl_game_result),MATCH(L$1,INDIRECT(nfl_game_result_header),0),FALSE)),"",VLOOKUP($B3497,INDIRECT(nfl_game_result),MATCH(L$1,INDIRECT(nfl_game_result_header),0),FALSE)),"error")</f>
        <v/>
      </c>
      <c r="M3497" s="23" t="s">
        <v>16</v>
      </c>
      <c r="V3497" s="23" t="s">
        <v>416</v>
      </c>
      <c r="W3497" s="23">
        <f ca="1">VALUE(LEFT(C3497, 4))</f>
        <v>2018</v>
      </c>
      <c r="X3497" s="23">
        <f ca="1">VALUE(MID(C3497,6,FIND("_",C3497,6)-6))</f>
        <v>9</v>
      </c>
      <c r="Y3497" s="23" t="str">
        <f ca="1">IF(NOT(OR(ISBLANK(D3497),ISBLANK(E3497),D3497="",E3497="")),D3497-E3497,"")</f>
        <v/>
      </c>
      <c r="Z3497" s="23" t="str">
        <f ca="1">IF(OR(NOT(ISNUMBER(D3497)),ISBLANK(D3497),D3497="",ISBLANK(N3497)),"",ABS(D3497-N3497))</f>
        <v/>
      </c>
      <c r="AA3497" s="23" t="str">
        <f ca="1">IF(OR(ISBLANK(J3497),ISBLANK(O3497),J3497="",O3497=""),"",IF(J3497=O3497,1,0))</f>
        <v/>
      </c>
      <c r="AB3497" s="23" t="str">
        <f ca="1">IF(OR(ISBLANK(K3497),ISBLANK(Q3497),K3497="",Q3497=""),"",IF(K3497=Q3497,1,0))</f>
        <v/>
      </c>
      <c r="AC3497" s="23" t="str">
        <f t="shared" ca="1" si="54"/>
        <v/>
      </c>
    </row>
    <row r="3498" spans="1:29" x14ac:dyDescent="0.25">
      <c r="A3498" s="23">
        <v>3376</v>
      </c>
      <c r="B3498">
        <v>1730</v>
      </c>
      <c r="C3498" s="23" t="str">
        <f ca="1">IFERROR(VLOOKUP($B3498,INDIRECT(nfl_game_result),MATCH(C$1,INDIRECT(nfl_game_result_header),0),FALSE),"error")</f>
        <v>2018_09_DET@MIN</v>
      </c>
      <c r="D3498" s="23" t="str">
        <f ca="1">IFERROR(IF(ISBLANK(VLOOKUP($B3498,INDIRECT(nfl_game_result),MATCH(D$1,INDIRECT(nfl_game_result_header),0),FALSE)),"",VLOOKUP($B3498,INDIRECT(nfl_game_result),MATCH(D$1,INDIRECT(nfl_game_result_header),0),FALSE)),"error")</f>
        <v/>
      </c>
      <c r="E3498" s="23" t="str">
        <f ca="1">IFERROR(IF(ISBLANK(VLOOKUP($B3498,INDIRECT(nfl_game_result),MATCH(E$1,INDIRECT(nfl_game_result_header),0),FALSE)),"",VLOOKUP($B3498,INDIRECT(nfl_game_result),MATCH(E$1,INDIRECT(nfl_game_result_header),0),FALSE)),"error")</f>
        <v/>
      </c>
      <c r="F3498" s="23" t="str">
        <f ca="1">IFERROR(IF(ISBLANK(VLOOKUP($B3498,INDIRECT(nfl_game_result),MATCH(F$1,INDIRECT(nfl_game_result_header),0),FALSE)),"",VLOOKUP($B3498,INDIRECT(nfl_game_result),MATCH(F$1,INDIRECT(nfl_game_result_header),0),FALSE)),"error")</f>
        <v/>
      </c>
      <c r="G3498" s="23" t="str">
        <f ca="1">IFERROR(IF(ISBLANK(VLOOKUP($B3498,INDIRECT(nfl_game_result),MATCH(G$1,INDIRECT(nfl_game_result_header),0),FALSE)),"",VLOOKUP($B3498,INDIRECT(nfl_game_result),MATCH(G$1,INDIRECT(nfl_game_result_header),0),FALSE)),"error")</f>
        <v/>
      </c>
      <c r="H3498" s="23" t="str">
        <f ca="1">IFERROR(IF(ISBLANK(VLOOKUP($B3498,INDIRECT(nfl_game_result),MATCH(H$1,INDIRECT(nfl_game_result_header),0),FALSE)),"",VLOOKUP($B3498,INDIRECT(nfl_game_result),MATCH(H$1,INDIRECT(nfl_game_result_header),0),FALSE)),"error")</f>
        <v/>
      </c>
      <c r="I3498" s="23" t="str">
        <f ca="1">IFERROR(IF(ISBLANK(VLOOKUP($B3498,INDIRECT(nfl_game_result),MATCH(I$1,INDIRECT(nfl_game_result_header),0),FALSE)),"",VLOOKUP($B3498,INDIRECT(nfl_game_result),MATCH(I$1,INDIRECT(nfl_game_result_header),0),FALSE)),"error")</f>
        <v/>
      </c>
      <c r="J3498" s="23" t="str">
        <f ca="1">IFERROR(IF(ISBLANK(VLOOKUP($B3498,INDIRECT(nfl_game_result),MATCH(J$1,INDIRECT(nfl_game_result_header),0),FALSE)),"",VLOOKUP($B3498,INDIRECT(nfl_game_result),MATCH(J$1,INDIRECT(nfl_game_result_header),0),FALSE)),"error")</f>
        <v/>
      </c>
      <c r="K3498" s="23" t="str">
        <f ca="1">IFERROR(IF(ISBLANK(VLOOKUP($B3498,INDIRECT(nfl_game_result),MATCH(K$1,INDIRECT(nfl_game_result_header),0),FALSE)),"",VLOOKUP($B3498,INDIRECT(nfl_game_result),MATCH(K$1,INDIRECT(nfl_game_result_header),0),FALSE)),"error")</f>
        <v/>
      </c>
      <c r="L3498" s="23" t="str">
        <f ca="1">IFERROR(IF(ISBLANK(VLOOKUP($B3498,INDIRECT(nfl_game_result),MATCH(L$1,INDIRECT(nfl_game_result_header),0),FALSE)),"",VLOOKUP($B3498,INDIRECT(nfl_game_result),MATCH(L$1,INDIRECT(nfl_game_result_header),0),FALSE)),"error")</f>
        <v/>
      </c>
      <c r="M3498" s="23" t="s">
        <v>16</v>
      </c>
      <c r="V3498" s="23" t="s">
        <v>416</v>
      </c>
      <c r="W3498" s="23">
        <f ca="1">VALUE(LEFT(C3498, 4))</f>
        <v>2018</v>
      </c>
      <c r="X3498" s="23">
        <f ca="1">VALUE(MID(C3498,6,FIND("_",C3498,6)-6))</f>
        <v>9</v>
      </c>
      <c r="Y3498" s="23" t="str">
        <f ca="1">IF(NOT(OR(ISBLANK(D3498),ISBLANK(E3498),D3498="",E3498="")),D3498-E3498,"")</f>
        <v/>
      </c>
      <c r="Z3498" s="23" t="str">
        <f ca="1">IF(OR(NOT(ISNUMBER(D3498)),ISBLANK(D3498),D3498="",ISBLANK(N3498)),"",ABS(D3498-N3498))</f>
        <v/>
      </c>
      <c r="AA3498" s="23" t="str">
        <f ca="1">IF(OR(ISBLANK(J3498),ISBLANK(O3498),J3498="",O3498=""),"",IF(J3498=O3498,1,0))</f>
        <v/>
      </c>
      <c r="AB3498" s="23" t="str">
        <f ca="1">IF(OR(ISBLANK(K3498),ISBLANK(Q3498),K3498="",Q3498=""),"",IF(K3498=Q3498,1,0))</f>
        <v/>
      </c>
      <c r="AC3498" s="23" t="str">
        <f t="shared" ca="1" si="54"/>
        <v/>
      </c>
    </row>
    <row r="3499" spans="1:29" x14ac:dyDescent="0.25">
      <c r="A3499" s="23">
        <v>3377</v>
      </c>
      <c r="B3499">
        <v>1731</v>
      </c>
      <c r="C3499" s="23" t="str">
        <f ca="1">IFERROR(VLOOKUP($B3499,INDIRECT(nfl_game_result),MATCH(C$1,INDIRECT(nfl_game_result_header),0),FALSE),"error")</f>
        <v>2018_09_ATL@WAS</v>
      </c>
      <c r="D3499" s="23" t="str">
        <f ca="1">IFERROR(IF(ISBLANK(VLOOKUP($B3499,INDIRECT(nfl_game_result),MATCH(D$1,INDIRECT(nfl_game_result_header),0),FALSE)),"",VLOOKUP($B3499,INDIRECT(nfl_game_result),MATCH(D$1,INDIRECT(nfl_game_result_header),0),FALSE)),"error")</f>
        <v/>
      </c>
      <c r="E3499" s="23" t="str">
        <f ca="1">IFERROR(IF(ISBLANK(VLOOKUP($B3499,INDIRECT(nfl_game_result),MATCH(E$1,INDIRECT(nfl_game_result_header),0),FALSE)),"",VLOOKUP($B3499,INDIRECT(nfl_game_result),MATCH(E$1,INDIRECT(nfl_game_result_header),0),FALSE)),"error")</f>
        <v/>
      </c>
      <c r="F3499" s="23" t="str">
        <f ca="1">IFERROR(IF(ISBLANK(VLOOKUP($B3499,INDIRECT(nfl_game_result),MATCH(F$1,INDIRECT(nfl_game_result_header),0),FALSE)),"",VLOOKUP($B3499,INDIRECT(nfl_game_result),MATCH(F$1,INDIRECT(nfl_game_result_header),0),FALSE)),"error")</f>
        <v/>
      </c>
      <c r="G3499" s="23" t="str">
        <f ca="1">IFERROR(IF(ISBLANK(VLOOKUP($B3499,INDIRECT(nfl_game_result),MATCH(G$1,INDIRECT(nfl_game_result_header),0),FALSE)),"",VLOOKUP($B3499,INDIRECT(nfl_game_result),MATCH(G$1,INDIRECT(nfl_game_result_header),0),FALSE)),"error")</f>
        <v/>
      </c>
      <c r="H3499" s="23" t="str">
        <f ca="1">IFERROR(IF(ISBLANK(VLOOKUP($B3499,INDIRECT(nfl_game_result),MATCH(H$1,INDIRECT(nfl_game_result_header),0),FALSE)),"",VLOOKUP($B3499,INDIRECT(nfl_game_result),MATCH(H$1,INDIRECT(nfl_game_result_header),0),FALSE)),"error")</f>
        <v/>
      </c>
      <c r="I3499" s="23" t="str">
        <f ca="1">IFERROR(IF(ISBLANK(VLOOKUP($B3499,INDIRECT(nfl_game_result),MATCH(I$1,INDIRECT(nfl_game_result_header),0),FALSE)),"",VLOOKUP($B3499,INDIRECT(nfl_game_result),MATCH(I$1,INDIRECT(nfl_game_result_header),0),FALSE)),"error")</f>
        <v/>
      </c>
      <c r="J3499" s="23" t="str">
        <f ca="1">IFERROR(IF(ISBLANK(VLOOKUP($B3499,INDIRECT(nfl_game_result),MATCH(J$1,INDIRECT(nfl_game_result_header),0),FALSE)),"",VLOOKUP($B3499,INDIRECT(nfl_game_result),MATCH(J$1,INDIRECT(nfl_game_result_header),0),FALSE)),"error")</f>
        <v/>
      </c>
      <c r="K3499" s="23" t="str">
        <f ca="1">IFERROR(IF(ISBLANK(VLOOKUP($B3499,INDIRECT(nfl_game_result),MATCH(K$1,INDIRECT(nfl_game_result_header),0),FALSE)),"",VLOOKUP($B3499,INDIRECT(nfl_game_result),MATCH(K$1,INDIRECT(nfl_game_result_header),0),FALSE)),"error")</f>
        <v/>
      </c>
      <c r="L3499" s="23" t="str">
        <f ca="1">IFERROR(IF(ISBLANK(VLOOKUP($B3499,INDIRECT(nfl_game_result),MATCH(L$1,INDIRECT(nfl_game_result_header),0),FALSE)),"",VLOOKUP($B3499,INDIRECT(nfl_game_result),MATCH(L$1,INDIRECT(nfl_game_result_header),0),FALSE)),"error")</f>
        <v/>
      </c>
      <c r="M3499" s="23" t="s">
        <v>16</v>
      </c>
      <c r="V3499" s="23" t="s">
        <v>416</v>
      </c>
      <c r="W3499" s="23">
        <f ca="1">VALUE(LEFT(C3499, 4))</f>
        <v>2018</v>
      </c>
      <c r="X3499" s="23">
        <f ca="1">VALUE(MID(C3499,6,FIND("_",C3499,6)-6))</f>
        <v>9</v>
      </c>
      <c r="Y3499" s="23" t="str">
        <f ca="1">IF(NOT(OR(ISBLANK(D3499),ISBLANK(E3499),D3499="",E3499="")),D3499-E3499,"")</f>
        <v/>
      </c>
      <c r="Z3499" s="23" t="str">
        <f ca="1">IF(OR(NOT(ISNUMBER(D3499)),ISBLANK(D3499),D3499="",ISBLANK(N3499)),"",ABS(D3499-N3499))</f>
        <v/>
      </c>
      <c r="AA3499" s="23" t="str">
        <f ca="1">IF(OR(ISBLANK(J3499),ISBLANK(O3499),J3499="",O3499=""),"",IF(J3499=O3499,1,0))</f>
        <v/>
      </c>
      <c r="AB3499" s="23" t="str">
        <f ca="1">IF(OR(ISBLANK(K3499),ISBLANK(Q3499),K3499="",Q3499=""),"",IF(K3499=Q3499,1,0))</f>
        <v/>
      </c>
      <c r="AC3499" s="23" t="str">
        <f t="shared" ca="1" si="54"/>
        <v/>
      </c>
    </row>
    <row r="3500" spans="1:29" x14ac:dyDescent="0.25">
      <c r="A3500" s="23">
        <v>3378</v>
      </c>
      <c r="B3500">
        <v>1732</v>
      </c>
      <c r="C3500" s="23" t="str">
        <f ca="1">IFERROR(VLOOKUP($B3500,INDIRECT(nfl_game_result),MATCH(C$1,INDIRECT(nfl_game_result_header),0),FALSE),"error")</f>
        <v>2018_09_HOU@DEN</v>
      </c>
      <c r="D3500" s="23" t="str">
        <f ca="1">IFERROR(IF(ISBLANK(VLOOKUP($B3500,INDIRECT(nfl_game_result),MATCH(D$1,INDIRECT(nfl_game_result_header),0),FALSE)),"",VLOOKUP($B3500,INDIRECT(nfl_game_result),MATCH(D$1,INDIRECT(nfl_game_result_header),0),FALSE)),"error")</f>
        <v/>
      </c>
      <c r="E3500" s="23" t="str">
        <f ca="1">IFERROR(IF(ISBLANK(VLOOKUP($B3500,INDIRECT(nfl_game_result),MATCH(E$1,INDIRECT(nfl_game_result_header),0),FALSE)),"",VLOOKUP($B3500,INDIRECT(nfl_game_result),MATCH(E$1,INDIRECT(nfl_game_result_header),0),FALSE)),"error")</f>
        <v/>
      </c>
      <c r="F3500" s="23" t="str">
        <f ca="1">IFERROR(IF(ISBLANK(VLOOKUP($B3500,INDIRECT(nfl_game_result),MATCH(F$1,INDIRECT(nfl_game_result_header),0),FALSE)),"",VLOOKUP($B3500,INDIRECT(nfl_game_result),MATCH(F$1,INDIRECT(nfl_game_result_header),0),FALSE)),"error")</f>
        <v/>
      </c>
      <c r="G3500" s="23" t="str">
        <f ca="1">IFERROR(IF(ISBLANK(VLOOKUP($B3500,INDIRECT(nfl_game_result),MATCH(G$1,INDIRECT(nfl_game_result_header),0),FALSE)),"",VLOOKUP($B3500,INDIRECT(nfl_game_result),MATCH(G$1,INDIRECT(nfl_game_result_header),0),FALSE)),"error")</f>
        <v/>
      </c>
      <c r="H3500" s="23" t="str">
        <f ca="1">IFERROR(IF(ISBLANK(VLOOKUP($B3500,INDIRECT(nfl_game_result),MATCH(H$1,INDIRECT(nfl_game_result_header),0),FALSE)),"",VLOOKUP($B3500,INDIRECT(nfl_game_result),MATCH(H$1,INDIRECT(nfl_game_result_header),0),FALSE)),"error")</f>
        <v/>
      </c>
      <c r="I3500" s="23" t="str">
        <f ca="1">IFERROR(IF(ISBLANK(VLOOKUP($B3500,INDIRECT(nfl_game_result),MATCH(I$1,INDIRECT(nfl_game_result_header),0),FALSE)),"",VLOOKUP($B3500,INDIRECT(nfl_game_result),MATCH(I$1,INDIRECT(nfl_game_result_header),0),FALSE)),"error")</f>
        <v/>
      </c>
      <c r="J3500" s="23" t="str">
        <f ca="1">IFERROR(IF(ISBLANK(VLOOKUP($B3500,INDIRECT(nfl_game_result),MATCH(J$1,INDIRECT(nfl_game_result_header),0),FALSE)),"",VLOOKUP($B3500,INDIRECT(nfl_game_result),MATCH(J$1,INDIRECT(nfl_game_result_header),0),FALSE)),"error")</f>
        <v/>
      </c>
      <c r="K3500" s="23" t="str">
        <f ca="1">IFERROR(IF(ISBLANK(VLOOKUP($B3500,INDIRECT(nfl_game_result),MATCH(K$1,INDIRECT(nfl_game_result_header),0),FALSE)),"",VLOOKUP($B3500,INDIRECT(nfl_game_result),MATCH(K$1,INDIRECT(nfl_game_result_header),0),FALSE)),"error")</f>
        <v/>
      </c>
      <c r="L3500" s="23" t="str">
        <f ca="1">IFERROR(IF(ISBLANK(VLOOKUP($B3500,INDIRECT(nfl_game_result),MATCH(L$1,INDIRECT(nfl_game_result_header),0),FALSE)),"",VLOOKUP($B3500,INDIRECT(nfl_game_result),MATCH(L$1,INDIRECT(nfl_game_result_header),0),FALSE)),"error")</f>
        <v/>
      </c>
      <c r="M3500" s="23" t="s">
        <v>16</v>
      </c>
      <c r="V3500" s="23" t="s">
        <v>416</v>
      </c>
      <c r="W3500" s="23">
        <f ca="1">VALUE(LEFT(C3500, 4))</f>
        <v>2018</v>
      </c>
      <c r="X3500" s="23">
        <f ca="1">VALUE(MID(C3500,6,FIND("_",C3500,6)-6))</f>
        <v>9</v>
      </c>
      <c r="Y3500" s="23" t="str">
        <f ca="1">IF(NOT(OR(ISBLANK(D3500),ISBLANK(E3500),D3500="",E3500="")),D3500-E3500,"")</f>
        <v/>
      </c>
      <c r="Z3500" s="23" t="str">
        <f ca="1">IF(OR(NOT(ISNUMBER(D3500)),ISBLANK(D3500),D3500="",ISBLANK(N3500)),"",ABS(D3500-N3500))</f>
        <v/>
      </c>
      <c r="AA3500" s="23" t="str">
        <f ca="1">IF(OR(ISBLANK(J3500),ISBLANK(O3500),J3500="",O3500=""),"",IF(J3500=O3500,1,0))</f>
        <v/>
      </c>
      <c r="AB3500" s="23" t="str">
        <f ca="1">IF(OR(ISBLANK(K3500),ISBLANK(Q3500),K3500="",Q3500=""),"",IF(K3500=Q3500,1,0))</f>
        <v/>
      </c>
      <c r="AC3500" s="23" t="str">
        <f t="shared" ca="1" si="54"/>
        <v/>
      </c>
    </row>
    <row r="3501" spans="1:29" x14ac:dyDescent="0.25">
      <c r="A3501" s="23">
        <v>3379</v>
      </c>
      <c r="B3501">
        <v>1733</v>
      </c>
      <c r="C3501" s="23" t="str">
        <f ca="1">IFERROR(VLOOKUP($B3501,INDIRECT(nfl_game_result),MATCH(C$1,INDIRECT(nfl_game_result_header),0),FALSE),"error")</f>
        <v>2018_09_LAC@SEA</v>
      </c>
      <c r="D3501" s="23" t="str">
        <f ca="1">IFERROR(IF(ISBLANK(VLOOKUP($B3501,INDIRECT(nfl_game_result),MATCH(D$1,INDIRECT(nfl_game_result_header),0),FALSE)),"",VLOOKUP($B3501,INDIRECT(nfl_game_result),MATCH(D$1,INDIRECT(nfl_game_result_header),0),FALSE)),"error")</f>
        <v/>
      </c>
      <c r="E3501" s="23" t="str">
        <f ca="1">IFERROR(IF(ISBLANK(VLOOKUP($B3501,INDIRECT(nfl_game_result),MATCH(E$1,INDIRECT(nfl_game_result_header),0),FALSE)),"",VLOOKUP($B3501,INDIRECT(nfl_game_result),MATCH(E$1,INDIRECT(nfl_game_result_header),0),FALSE)),"error")</f>
        <v/>
      </c>
      <c r="F3501" s="23" t="str">
        <f ca="1">IFERROR(IF(ISBLANK(VLOOKUP($B3501,INDIRECT(nfl_game_result),MATCH(F$1,INDIRECT(nfl_game_result_header),0),FALSE)),"",VLOOKUP($B3501,INDIRECT(nfl_game_result),MATCH(F$1,INDIRECT(nfl_game_result_header),0),FALSE)),"error")</f>
        <v/>
      </c>
      <c r="G3501" s="23" t="str">
        <f ca="1">IFERROR(IF(ISBLANK(VLOOKUP($B3501,INDIRECT(nfl_game_result),MATCH(G$1,INDIRECT(nfl_game_result_header),0),FALSE)),"",VLOOKUP($B3501,INDIRECT(nfl_game_result),MATCH(G$1,INDIRECT(nfl_game_result_header),0),FALSE)),"error")</f>
        <v/>
      </c>
      <c r="H3501" s="23" t="str">
        <f ca="1">IFERROR(IF(ISBLANK(VLOOKUP($B3501,INDIRECT(nfl_game_result),MATCH(H$1,INDIRECT(nfl_game_result_header),0),FALSE)),"",VLOOKUP($B3501,INDIRECT(nfl_game_result),MATCH(H$1,INDIRECT(nfl_game_result_header),0),FALSE)),"error")</f>
        <v/>
      </c>
      <c r="I3501" s="23" t="str">
        <f ca="1">IFERROR(IF(ISBLANK(VLOOKUP($B3501,INDIRECT(nfl_game_result),MATCH(I$1,INDIRECT(nfl_game_result_header),0),FALSE)),"",VLOOKUP($B3501,INDIRECT(nfl_game_result),MATCH(I$1,INDIRECT(nfl_game_result_header),0),FALSE)),"error")</f>
        <v/>
      </c>
      <c r="J3501" s="23" t="str">
        <f ca="1">IFERROR(IF(ISBLANK(VLOOKUP($B3501,INDIRECT(nfl_game_result),MATCH(J$1,INDIRECT(nfl_game_result_header),0),FALSE)),"",VLOOKUP($B3501,INDIRECT(nfl_game_result),MATCH(J$1,INDIRECT(nfl_game_result_header),0),FALSE)),"error")</f>
        <v/>
      </c>
      <c r="K3501" s="23" t="str">
        <f ca="1">IFERROR(IF(ISBLANK(VLOOKUP($B3501,INDIRECT(nfl_game_result),MATCH(K$1,INDIRECT(nfl_game_result_header),0),FALSE)),"",VLOOKUP($B3501,INDIRECT(nfl_game_result),MATCH(K$1,INDIRECT(nfl_game_result_header),0),FALSE)),"error")</f>
        <v/>
      </c>
      <c r="L3501" s="23" t="str">
        <f ca="1">IFERROR(IF(ISBLANK(VLOOKUP($B3501,INDIRECT(nfl_game_result),MATCH(L$1,INDIRECT(nfl_game_result_header),0),FALSE)),"",VLOOKUP($B3501,INDIRECT(nfl_game_result),MATCH(L$1,INDIRECT(nfl_game_result_header),0),FALSE)),"error")</f>
        <v/>
      </c>
      <c r="M3501" s="23" t="s">
        <v>16</v>
      </c>
      <c r="V3501" s="23" t="s">
        <v>416</v>
      </c>
      <c r="W3501" s="23">
        <f ca="1">VALUE(LEFT(C3501, 4))</f>
        <v>2018</v>
      </c>
      <c r="X3501" s="23">
        <f ca="1">VALUE(MID(C3501,6,FIND("_",C3501,6)-6))</f>
        <v>9</v>
      </c>
      <c r="Y3501" s="23" t="str">
        <f ca="1">IF(NOT(OR(ISBLANK(D3501),ISBLANK(E3501),D3501="",E3501="")),D3501-E3501,"")</f>
        <v/>
      </c>
      <c r="Z3501" s="23" t="str">
        <f ca="1">IF(OR(NOT(ISNUMBER(D3501)),ISBLANK(D3501),D3501="",ISBLANK(N3501)),"",ABS(D3501-N3501))</f>
        <v/>
      </c>
      <c r="AA3501" s="23" t="str">
        <f ca="1">IF(OR(ISBLANK(J3501),ISBLANK(O3501),J3501="",O3501=""),"",IF(J3501=O3501,1,0))</f>
        <v/>
      </c>
      <c r="AB3501" s="23" t="str">
        <f ca="1">IF(OR(ISBLANK(K3501),ISBLANK(Q3501),K3501="",Q3501=""),"",IF(K3501=Q3501,1,0))</f>
        <v/>
      </c>
      <c r="AC3501" s="23" t="str">
        <f t="shared" ca="1" si="54"/>
        <v/>
      </c>
    </row>
    <row r="3502" spans="1:29" x14ac:dyDescent="0.25">
      <c r="A3502" s="23">
        <v>3380</v>
      </c>
      <c r="B3502">
        <v>1734</v>
      </c>
      <c r="C3502" s="23" t="str">
        <f ca="1">IFERROR(VLOOKUP($B3502,INDIRECT(nfl_game_result),MATCH(C$1,INDIRECT(nfl_game_result_header),0),FALSE),"error")</f>
        <v>2018_09_LAR@NOR</v>
      </c>
      <c r="D3502" s="23" t="str">
        <f ca="1">IFERROR(IF(ISBLANK(VLOOKUP($B3502,INDIRECT(nfl_game_result),MATCH(D$1,INDIRECT(nfl_game_result_header),0),FALSE)),"",VLOOKUP($B3502,INDIRECT(nfl_game_result),MATCH(D$1,INDIRECT(nfl_game_result_header),0),FALSE)),"error")</f>
        <v/>
      </c>
      <c r="E3502" s="23" t="str">
        <f ca="1">IFERROR(IF(ISBLANK(VLOOKUP($B3502,INDIRECT(nfl_game_result),MATCH(E$1,INDIRECT(nfl_game_result_header),0),FALSE)),"",VLOOKUP($B3502,INDIRECT(nfl_game_result),MATCH(E$1,INDIRECT(nfl_game_result_header),0),FALSE)),"error")</f>
        <v/>
      </c>
      <c r="F3502" s="23" t="str">
        <f ca="1">IFERROR(IF(ISBLANK(VLOOKUP($B3502,INDIRECT(nfl_game_result),MATCH(F$1,INDIRECT(nfl_game_result_header),0),FALSE)),"",VLOOKUP($B3502,INDIRECT(nfl_game_result),MATCH(F$1,INDIRECT(nfl_game_result_header),0),FALSE)),"error")</f>
        <v/>
      </c>
      <c r="G3502" s="23" t="str">
        <f ca="1">IFERROR(IF(ISBLANK(VLOOKUP($B3502,INDIRECT(nfl_game_result),MATCH(G$1,INDIRECT(nfl_game_result_header),0),FALSE)),"",VLOOKUP($B3502,INDIRECT(nfl_game_result),MATCH(G$1,INDIRECT(nfl_game_result_header),0),FALSE)),"error")</f>
        <v/>
      </c>
      <c r="H3502" s="23" t="str">
        <f ca="1">IFERROR(IF(ISBLANK(VLOOKUP($B3502,INDIRECT(nfl_game_result),MATCH(H$1,INDIRECT(nfl_game_result_header),0),FALSE)),"",VLOOKUP($B3502,INDIRECT(nfl_game_result),MATCH(H$1,INDIRECT(nfl_game_result_header),0),FALSE)),"error")</f>
        <v/>
      </c>
      <c r="I3502" s="23" t="str">
        <f ca="1">IFERROR(IF(ISBLANK(VLOOKUP($B3502,INDIRECT(nfl_game_result),MATCH(I$1,INDIRECT(nfl_game_result_header),0),FALSE)),"",VLOOKUP($B3502,INDIRECT(nfl_game_result),MATCH(I$1,INDIRECT(nfl_game_result_header),0),FALSE)),"error")</f>
        <v/>
      </c>
      <c r="J3502" s="23" t="str">
        <f ca="1">IFERROR(IF(ISBLANK(VLOOKUP($B3502,INDIRECT(nfl_game_result),MATCH(J$1,INDIRECT(nfl_game_result_header),0),FALSE)),"",VLOOKUP($B3502,INDIRECT(nfl_game_result),MATCH(J$1,INDIRECT(nfl_game_result_header),0),FALSE)),"error")</f>
        <v/>
      </c>
      <c r="K3502" s="23" t="str">
        <f ca="1">IFERROR(IF(ISBLANK(VLOOKUP($B3502,INDIRECT(nfl_game_result),MATCH(K$1,INDIRECT(nfl_game_result_header),0),FALSE)),"",VLOOKUP($B3502,INDIRECT(nfl_game_result),MATCH(K$1,INDIRECT(nfl_game_result_header),0),FALSE)),"error")</f>
        <v/>
      </c>
      <c r="L3502" s="23" t="str">
        <f ca="1">IFERROR(IF(ISBLANK(VLOOKUP($B3502,INDIRECT(nfl_game_result),MATCH(L$1,INDIRECT(nfl_game_result_header),0),FALSE)),"",VLOOKUP($B3502,INDIRECT(nfl_game_result),MATCH(L$1,INDIRECT(nfl_game_result_header),0),FALSE)),"error")</f>
        <v/>
      </c>
      <c r="M3502" s="23" t="s">
        <v>16</v>
      </c>
      <c r="V3502" s="23" t="s">
        <v>416</v>
      </c>
      <c r="W3502" s="23">
        <f ca="1">VALUE(LEFT(C3502, 4))</f>
        <v>2018</v>
      </c>
      <c r="X3502" s="23">
        <f ca="1">VALUE(MID(C3502,6,FIND("_",C3502,6)-6))</f>
        <v>9</v>
      </c>
      <c r="Y3502" s="23" t="str">
        <f ca="1">IF(NOT(OR(ISBLANK(D3502),ISBLANK(E3502),D3502="",E3502="")),D3502-E3502,"")</f>
        <v/>
      </c>
      <c r="Z3502" s="23" t="str">
        <f ca="1">IF(OR(NOT(ISNUMBER(D3502)),ISBLANK(D3502),D3502="",ISBLANK(N3502)),"",ABS(D3502-N3502))</f>
        <v/>
      </c>
      <c r="AA3502" s="23" t="str">
        <f ca="1">IF(OR(ISBLANK(J3502),ISBLANK(O3502),J3502="",O3502=""),"",IF(J3502=O3502,1,0))</f>
        <v/>
      </c>
      <c r="AB3502" s="23" t="str">
        <f ca="1">IF(OR(ISBLANK(K3502),ISBLANK(Q3502),K3502="",Q3502=""),"",IF(K3502=Q3502,1,0))</f>
        <v/>
      </c>
      <c r="AC3502" s="23" t="str">
        <f t="shared" ca="1" si="54"/>
        <v/>
      </c>
    </row>
    <row r="3503" spans="1:29" x14ac:dyDescent="0.25">
      <c r="A3503" s="23">
        <v>3381</v>
      </c>
      <c r="B3503">
        <v>1735</v>
      </c>
      <c r="C3503" s="23" t="str">
        <f ca="1">IFERROR(VLOOKUP($B3503,INDIRECT(nfl_game_result),MATCH(C$1,INDIRECT(nfl_game_result_header),0),FALSE),"error")</f>
        <v>2018_09_GBY@NWE</v>
      </c>
      <c r="D3503" s="23" t="str">
        <f ca="1">IFERROR(IF(ISBLANK(VLOOKUP($B3503,INDIRECT(nfl_game_result),MATCH(D$1,INDIRECT(nfl_game_result_header),0),FALSE)),"",VLOOKUP($B3503,INDIRECT(nfl_game_result),MATCH(D$1,INDIRECT(nfl_game_result_header),0),FALSE)),"error")</f>
        <v/>
      </c>
      <c r="E3503" s="23" t="str">
        <f ca="1">IFERROR(IF(ISBLANK(VLOOKUP($B3503,INDIRECT(nfl_game_result),MATCH(E$1,INDIRECT(nfl_game_result_header),0),FALSE)),"",VLOOKUP($B3503,INDIRECT(nfl_game_result),MATCH(E$1,INDIRECT(nfl_game_result_header),0),FALSE)),"error")</f>
        <v/>
      </c>
      <c r="F3503" s="23" t="str">
        <f ca="1">IFERROR(IF(ISBLANK(VLOOKUP($B3503,INDIRECT(nfl_game_result),MATCH(F$1,INDIRECT(nfl_game_result_header),0),FALSE)),"",VLOOKUP($B3503,INDIRECT(nfl_game_result),MATCH(F$1,INDIRECT(nfl_game_result_header),0),FALSE)),"error")</f>
        <v/>
      </c>
      <c r="G3503" s="23" t="str">
        <f ca="1">IFERROR(IF(ISBLANK(VLOOKUP($B3503,INDIRECT(nfl_game_result),MATCH(G$1,INDIRECT(nfl_game_result_header),0),FALSE)),"",VLOOKUP($B3503,INDIRECT(nfl_game_result),MATCH(G$1,INDIRECT(nfl_game_result_header),0),FALSE)),"error")</f>
        <v/>
      </c>
      <c r="H3503" s="23" t="str">
        <f ca="1">IFERROR(IF(ISBLANK(VLOOKUP($B3503,INDIRECT(nfl_game_result),MATCH(H$1,INDIRECT(nfl_game_result_header),0),FALSE)),"",VLOOKUP($B3503,INDIRECT(nfl_game_result),MATCH(H$1,INDIRECT(nfl_game_result_header),0),FALSE)),"error")</f>
        <v/>
      </c>
      <c r="I3503" s="23" t="str">
        <f ca="1">IFERROR(IF(ISBLANK(VLOOKUP($B3503,INDIRECT(nfl_game_result),MATCH(I$1,INDIRECT(nfl_game_result_header),0),FALSE)),"",VLOOKUP($B3503,INDIRECT(nfl_game_result),MATCH(I$1,INDIRECT(nfl_game_result_header),0),FALSE)),"error")</f>
        <v/>
      </c>
      <c r="J3503" s="23" t="str">
        <f ca="1">IFERROR(IF(ISBLANK(VLOOKUP($B3503,INDIRECT(nfl_game_result),MATCH(J$1,INDIRECT(nfl_game_result_header),0),FALSE)),"",VLOOKUP($B3503,INDIRECT(nfl_game_result),MATCH(J$1,INDIRECT(nfl_game_result_header),0),FALSE)),"error")</f>
        <v/>
      </c>
      <c r="K3503" s="23" t="str">
        <f ca="1">IFERROR(IF(ISBLANK(VLOOKUP($B3503,INDIRECT(nfl_game_result),MATCH(K$1,INDIRECT(nfl_game_result_header),0),FALSE)),"",VLOOKUP($B3503,INDIRECT(nfl_game_result),MATCH(K$1,INDIRECT(nfl_game_result_header),0),FALSE)),"error")</f>
        <v/>
      </c>
      <c r="L3503" s="23" t="str">
        <f ca="1">IFERROR(IF(ISBLANK(VLOOKUP($B3503,INDIRECT(nfl_game_result),MATCH(L$1,INDIRECT(nfl_game_result_header),0),FALSE)),"",VLOOKUP($B3503,INDIRECT(nfl_game_result),MATCH(L$1,INDIRECT(nfl_game_result_header),0),FALSE)),"error")</f>
        <v/>
      </c>
      <c r="M3503" s="23" t="s">
        <v>16</v>
      </c>
      <c r="V3503" s="23" t="s">
        <v>416</v>
      </c>
      <c r="W3503" s="23">
        <f ca="1">VALUE(LEFT(C3503, 4))</f>
        <v>2018</v>
      </c>
      <c r="X3503" s="23">
        <f ca="1">VALUE(MID(C3503,6,FIND("_",C3503,6)-6))</f>
        <v>9</v>
      </c>
      <c r="Y3503" s="23" t="str">
        <f ca="1">IF(NOT(OR(ISBLANK(D3503),ISBLANK(E3503),D3503="",E3503="")),D3503-E3503,"")</f>
        <v/>
      </c>
      <c r="Z3503" s="23" t="str">
        <f ca="1">IF(OR(NOT(ISNUMBER(D3503)),ISBLANK(D3503),D3503="",ISBLANK(N3503)),"",ABS(D3503-N3503))</f>
        <v/>
      </c>
      <c r="AA3503" s="23" t="str">
        <f ca="1">IF(OR(ISBLANK(J3503),ISBLANK(O3503),J3503="",O3503=""),"",IF(J3503=O3503,1,0))</f>
        <v/>
      </c>
      <c r="AB3503" s="23" t="str">
        <f ca="1">IF(OR(ISBLANK(K3503),ISBLANK(Q3503),K3503="",Q3503=""),"",IF(K3503=Q3503,1,0))</f>
        <v/>
      </c>
      <c r="AC3503" s="23" t="str">
        <f t="shared" ca="1" si="54"/>
        <v/>
      </c>
    </row>
    <row r="3504" spans="1:29" x14ac:dyDescent="0.25">
      <c r="A3504" s="23">
        <v>3382</v>
      </c>
      <c r="B3504">
        <v>1736</v>
      </c>
      <c r="C3504" s="23" t="str">
        <f ca="1">IFERROR(VLOOKUP($B3504,INDIRECT(nfl_game_result),MATCH(C$1,INDIRECT(nfl_game_result_header),0),FALSE),"error")</f>
        <v>2018_09_TEN@DAL</v>
      </c>
      <c r="D3504" s="23" t="str">
        <f ca="1">IFERROR(IF(ISBLANK(VLOOKUP($B3504,INDIRECT(nfl_game_result),MATCH(D$1,INDIRECT(nfl_game_result_header),0),FALSE)),"",VLOOKUP($B3504,INDIRECT(nfl_game_result),MATCH(D$1,INDIRECT(nfl_game_result_header),0),FALSE)),"error")</f>
        <v/>
      </c>
      <c r="E3504" s="23" t="str">
        <f ca="1">IFERROR(IF(ISBLANK(VLOOKUP($B3504,INDIRECT(nfl_game_result),MATCH(E$1,INDIRECT(nfl_game_result_header),0),FALSE)),"",VLOOKUP($B3504,INDIRECT(nfl_game_result),MATCH(E$1,INDIRECT(nfl_game_result_header),0),FALSE)),"error")</f>
        <v/>
      </c>
      <c r="F3504" s="23" t="str">
        <f ca="1">IFERROR(IF(ISBLANK(VLOOKUP($B3504,INDIRECT(nfl_game_result),MATCH(F$1,INDIRECT(nfl_game_result_header),0),FALSE)),"",VLOOKUP($B3504,INDIRECT(nfl_game_result),MATCH(F$1,INDIRECT(nfl_game_result_header),0),FALSE)),"error")</f>
        <v/>
      </c>
      <c r="G3504" s="23" t="str">
        <f ca="1">IFERROR(IF(ISBLANK(VLOOKUP($B3504,INDIRECT(nfl_game_result),MATCH(G$1,INDIRECT(nfl_game_result_header),0),FALSE)),"",VLOOKUP($B3504,INDIRECT(nfl_game_result),MATCH(G$1,INDIRECT(nfl_game_result_header),0),FALSE)),"error")</f>
        <v/>
      </c>
      <c r="H3504" s="23" t="str">
        <f ca="1">IFERROR(IF(ISBLANK(VLOOKUP($B3504,INDIRECT(nfl_game_result),MATCH(H$1,INDIRECT(nfl_game_result_header),0),FALSE)),"",VLOOKUP($B3504,INDIRECT(nfl_game_result),MATCH(H$1,INDIRECT(nfl_game_result_header),0),FALSE)),"error")</f>
        <v/>
      </c>
      <c r="I3504" s="23" t="str">
        <f ca="1">IFERROR(IF(ISBLANK(VLOOKUP($B3504,INDIRECT(nfl_game_result),MATCH(I$1,INDIRECT(nfl_game_result_header),0),FALSE)),"",VLOOKUP($B3504,INDIRECT(nfl_game_result),MATCH(I$1,INDIRECT(nfl_game_result_header),0),FALSE)),"error")</f>
        <v/>
      </c>
      <c r="J3504" s="23" t="str">
        <f ca="1">IFERROR(IF(ISBLANK(VLOOKUP($B3504,INDIRECT(nfl_game_result),MATCH(J$1,INDIRECT(nfl_game_result_header),0),FALSE)),"",VLOOKUP($B3504,INDIRECT(nfl_game_result),MATCH(J$1,INDIRECT(nfl_game_result_header),0),FALSE)),"error")</f>
        <v/>
      </c>
      <c r="K3504" s="23" t="str">
        <f ca="1">IFERROR(IF(ISBLANK(VLOOKUP($B3504,INDIRECT(nfl_game_result),MATCH(K$1,INDIRECT(nfl_game_result_header),0),FALSE)),"",VLOOKUP($B3504,INDIRECT(nfl_game_result),MATCH(K$1,INDIRECT(nfl_game_result_header),0),FALSE)),"error")</f>
        <v/>
      </c>
      <c r="L3504" s="23" t="str">
        <f ca="1">IFERROR(IF(ISBLANK(VLOOKUP($B3504,INDIRECT(nfl_game_result),MATCH(L$1,INDIRECT(nfl_game_result_header),0),FALSE)),"",VLOOKUP($B3504,INDIRECT(nfl_game_result),MATCH(L$1,INDIRECT(nfl_game_result_header),0),FALSE)),"error")</f>
        <v/>
      </c>
      <c r="M3504" s="23" t="s">
        <v>16</v>
      </c>
      <c r="V3504" s="23" t="s">
        <v>416</v>
      </c>
      <c r="W3504" s="23">
        <f ca="1">VALUE(LEFT(C3504, 4))</f>
        <v>2018</v>
      </c>
      <c r="X3504" s="23">
        <f ca="1">VALUE(MID(C3504,6,FIND("_",C3504,6)-6))</f>
        <v>9</v>
      </c>
      <c r="Y3504" s="23" t="str">
        <f ca="1">IF(NOT(OR(ISBLANK(D3504),ISBLANK(E3504),D3504="",E3504="")),D3504-E3504,"")</f>
        <v/>
      </c>
      <c r="Z3504" s="23" t="str">
        <f ca="1">IF(OR(NOT(ISNUMBER(D3504)),ISBLANK(D3504),D3504="",ISBLANK(N3504)),"",ABS(D3504-N3504))</f>
        <v/>
      </c>
      <c r="AA3504" s="23" t="str">
        <f ca="1">IF(OR(ISBLANK(J3504),ISBLANK(O3504),J3504="",O3504=""),"",IF(J3504=O3504,1,0))</f>
        <v/>
      </c>
      <c r="AB3504" s="23" t="str">
        <f ca="1">IF(OR(ISBLANK(K3504),ISBLANK(Q3504),K3504="",Q3504=""),"",IF(K3504=Q3504,1,0))</f>
        <v/>
      </c>
      <c r="AC3504" s="23" t="str">
        <f t="shared" ca="1" si="54"/>
        <v/>
      </c>
    </row>
    <row r="3505" spans="1:29" x14ac:dyDescent="0.25">
      <c r="A3505" s="23">
        <v>3626</v>
      </c>
      <c r="B3505">
        <v>1724</v>
      </c>
      <c r="C3505" s="23" t="str">
        <f ca="1">IFERROR(VLOOKUP($B3505,INDIRECT(nfl_game_result),MATCH(C$1,INDIRECT(nfl_game_result_header),0),FALSE),"error")</f>
        <v>2018_09_OAK@SFO</v>
      </c>
      <c r="D3505" s="23" t="str">
        <f ca="1">IFERROR(IF(ISBLANK(VLOOKUP($B3505,INDIRECT(nfl_game_result),MATCH(D$1,INDIRECT(nfl_game_result_header),0),FALSE)),"",VLOOKUP($B3505,INDIRECT(nfl_game_result),MATCH(D$1,INDIRECT(nfl_game_result_header),0),FALSE)),"error")</f>
        <v/>
      </c>
      <c r="E3505" s="23" t="str">
        <f ca="1">IFERROR(IF(ISBLANK(VLOOKUP($B3505,INDIRECT(nfl_game_result),MATCH(E$1,INDIRECT(nfl_game_result_header),0),FALSE)),"",VLOOKUP($B3505,INDIRECT(nfl_game_result),MATCH(E$1,INDIRECT(nfl_game_result_header),0),FALSE)),"error")</f>
        <v/>
      </c>
      <c r="F3505" s="23" t="str">
        <f ca="1">IFERROR(IF(ISBLANK(VLOOKUP($B3505,INDIRECT(nfl_game_result),MATCH(F$1,INDIRECT(nfl_game_result_header),0),FALSE)),"",VLOOKUP($B3505,INDIRECT(nfl_game_result),MATCH(F$1,INDIRECT(nfl_game_result_header),0),FALSE)),"error")</f>
        <v/>
      </c>
      <c r="G3505" s="23" t="str">
        <f ca="1">IFERROR(IF(ISBLANK(VLOOKUP($B3505,INDIRECT(nfl_game_result),MATCH(G$1,INDIRECT(nfl_game_result_header),0),FALSE)),"",VLOOKUP($B3505,INDIRECT(nfl_game_result),MATCH(G$1,INDIRECT(nfl_game_result_header),0),FALSE)),"error")</f>
        <v/>
      </c>
      <c r="H3505" s="23" t="str">
        <f ca="1">IFERROR(IF(ISBLANK(VLOOKUP($B3505,INDIRECT(nfl_game_result),MATCH(H$1,INDIRECT(nfl_game_result_header),0),FALSE)),"",VLOOKUP($B3505,INDIRECT(nfl_game_result),MATCH(H$1,INDIRECT(nfl_game_result_header),0),FALSE)),"error")</f>
        <v/>
      </c>
      <c r="I3505" s="23" t="str">
        <f ca="1">IFERROR(IF(ISBLANK(VLOOKUP($B3505,INDIRECT(nfl_game_result),MATCH(I$1,INDIRECT(nfl_game_result_header),0),FALSE)),"",VLOOKUP($B3505,INDIRECT(nfl_game_result),MATCH(I$1,INDIRECT(nfl_game_result_header),0),FALSE)),"error")</f>
        <v/>
      </c>
      <c r="J3505" s="23" t="str">
        <f ca="1">IFERROR(IF(ISBLANK(VLOOKUP($B3505,INDIRECT(nfl_game_result),MATCH(J$1,INDIRECT(nfl_game_result_header),0),FALSE)),"",VLOOKUP($B3505,INDIRECT(nfl_game_result),MATCH(J$1,INDIRECT(nfl_game_result_header),0),FALSE)),"error")</f>
        <v/>
      </c>
      <c r="K3505" s="23" t="str">
        <f ca="1">IFERROR(IF(ISBLANK(VLOOKUP($B3505,INDIRECT(nfl_game_result),MATCH(K$1,INDIRECT(nfl_game_result_header),0),FALSE)),"",VLOOKUP($B3505,INDIRECT(nfl_game_result),MATCH(K$1,INDIRECT(nfl_game_result_header),0),FALSE)),"error")</f>
        <v/>
      </c>
      <c r="L3505" s="23" t="str">
        <f ca="1">IFERROR(IF(ISBLANK(VLOOKUP($B3505,INDIRECT(nfl_game_result),MATCH(L$1,INDIRECT(nfl_game_result_header),0),FALSE)),"",VLOOKUP($B3505,INDIRECT(nfl_game_result),MATCH(L$1,INDIRECT(nfl_game_result_header),0),FALSE)),"error")</f>
        <v/>
      </c>
      <c r="M3505" s="23" t="s">
        <v>14</v>
      </c>
      <c r="V3505" s="23" t="s">
        <v>416</v>
      </c>
      <c r="W3505" s="23">
        <f ca="1">VALUE(LEFT(C3505, 4))</f>
        <v>2018</v>
      </c>
      <c r="X3505" s="23">
        <f ca="1">VALUE(MID(C3505,6,FIND("_",C3505,6)-6))</f>
        <v>9</v>
      </c>
      <c r="Y3505" s="23" t="str">
        <f ca="1">IF(NOT(OR(ISBLANK(D3505),ISBLANK(E3505),D3505="",E3505="")),D3505-E3505,"")</f>
        <v/>
      </c>
      <c r="Z3505" s="23" t="str">
        <f ca="1">IF(OR(NOT(ISNUMBER(D3505)),ISBLANK(D3505),D3505="",ISBLANK(N3505)),"",ABS(D3505-N3505))</f>
        <v/>
      </c>
      <c r="AA3505" s="23" t="str">
        <f ca="1">IF(OR(ISBLANK(J3505),ISBLANK(O3505),J3505="",O3505=""),"",IF(J3505=O3505,1,0))</f>
        <v/>
      </c>
      <c r="AB3505" s="23" t="str">
        <f ca="1">IF(OR(ISBLANK(K3505),ISBLANK(Q3505),K3505="",Q3505=""),"",IF(K3505=Q3505,1,0))</f>
        <v/>
      </c>
      <c r="AC3505" s="23" t="str">
        <f t="shared" ca="1" si="54"/>
        <v/>
      </c>
    </row>
    <row r="3506" spans="1:29" x14ac:dyDescent="0.25">
      <c r="A3506" s="23">
        <v>3627</v>
      </c>
      <c r="B3506">
        <v>1725</v>
      </c>
      <c r="C3506" s="23" t="str">
        <f ca="1">IFERROR(VLOOKUP($B3506,INDIRECT(nfl_game_result),MATCH(C$1,INDIRECT(nfl_game_result_header),0),FALSE),"error")</f>
        <v>2018_09_PIT@BAL</v>
      </c>
      <c r="D3506" s="23" t="str">
        <f ca="1">IFERROR(IF(ISBLANK(VLOOKUP($B3506,INDIRECT(nfl_game_result),MATCH(D$1,INDIRECT(nfl_game_result_header),0),FALSE)),"",VLOOKUP($B3506,INDIRECT(nfl_game_result),MATCH(D$1,INDIRECT(nfl_game_result_header),0),FALSE)),"error")</f>
        <v/>
      </c>
      <c r="E3506" s="23" t="str">
        <f ca="1">IFERROR(IF(ISBLANK(VLOOKUP($B3506,INDIRECT(nfl_game_result),MATCH(E$1,INDIRECT(nfl_game_result_header),0),FALSE)),"",VLOOKUP($B3506,INDIRECT(nfl_game_result),MATCH(E$1,INDIRECT(nfl_game_result_header),0),FALSE)),"error")</f>
        <v/>
      </c>
      <c r="F3506" s="23" t="str">
        <f ca="1">IFERROR(IF(ISBLANK(VLOOKUP($B3506,INDIRECT(nfl_game_result),MATCH(F$1,INDIRECT(nfl_game_result_header),0),FALSE)),"",VLOOKUP($B3506,INDIRECT(nfl_game_result),MATCH(F$1,INDIRECT(nfl_game_result_header),0),FALSE)),"error")</f>
        <v/>
      </c>
      <c r="G3506" s="23" t="str">
        <f ca="1">IFERROR(IF(ISBLANK(VLOOKUP($B3506,INDIRECT(nfl_game_result),MATCH(G$1,INDIRECT(nfl_game_result_header),0),FALSE)),"",VLOOKUP($B3506,INDIRECT(nfl_game_result),MATCH(G$1,INDIRECT(nfl_game_result_header),0),FALSE)),"error")</f>
        <v/>
      </c>
      <c r="H3506" s="23" t="str">
        <f ca="1">IFERROR(IF(ISBLANK(VLOOKUP($B3506,INDIRECT(nfl_game_result),MATCH(H$1,INDIRECT(nfl_game_result_header),0),FALSE)),"",VLOOKUP($B3506,INDIRECT(nfl_game_result),MATCH(H$1,INDIRECT(nfl_game_result_header),0),FALSE)),"error")</f>
        <v/>
      </c>
      <c r="I3506" s="23" t="str">
        <f ca="1">IFERROR(IF(ISBLANK(VLOOKUP($B3506,INDIRECT(nfl_game_result),MATCH(I$1,INDIRECT(nfl_game_result_header),0),FALSE)),"",VLOOKUP($B3506,INDIRECT(nfl_game_result),MATCH(I$1,INDIRECT(nfl_game_result_header),0),FALSE)),"error")</f>
        <v/>
      </c>
      <c r="J3506" s="23" t="str">
        <f ca="1">IFERROR(IF(ISBLANK(VLOOKUP($B3506,INDIRECT(nfl_game_result),MATCH(J$1,INDIRECT(nfl_game_result_header),0),FALSE)),"",VLOOKUP($B3506,INDIRECT(nfl_game_result),MATCH(J$1,INDIRECT(nfl_game_result_header),0),FALSE)),"error")</f>
        <v/>
      </c>
      <c r="K3506" s="23" t="str">
        <f ca="1">IFERROR(IF(ISBLANK(VLOOKUP($B3506,INDIRECT(nfl_game_result),MATCH(K$1,INDIRECT(nfl_game_result_header),0),FALSE)),"",VLOOKUP($B3506,INDIRECT(nfl_game_result),MATCH(K$1,INDIRECT(nfl_game_result_header),0),FALSE)),"error")</f>
        <v/>
      </c>
      <c r="L3506" s="23" t="str">
        <f ca="1">IFERROR(IF(ISBLANK(VLOOKUP($B3506,INDIRECT(nfl_game_result),MATCH(L$1,INDIRECT(nfl_game_result_header),0),FALSE)),"",VLOOKUP($B3506,INDIRECT(nfl_game_result),MATCH(L$1,INDIRECT(nfl_game_result_header),0),FALSE)),"error")</f>
        <v/>
      </c>
      <c r="M3506" t="s">
        <v>14</v>
      </c>
      <c r="V3506" s="23" t="s">
        <v>416</v>
      </c>
      <c r="W3506" s="23">
        <f ca="1">VALUE(LEFT(C3506, 4))</f>
        <v>2018</v>
      </c>
      <c r="X3506" s="23">
        <f ca="1">VALUE(MID(C3506,6,FIND("_",C3506,6)-6))</f>
        <v>9</v>
      </c>
      <c r="Y3506" s="23" t="str">
        <f ca="1">IF(NOT(OR(ISBLANK(D3506),ISBLANK(E3506),D3506="",E3506="")),D3506-E3506,"")</f>
        <v/>
      </c>
      <c r="Z3506" s="23" t="str">
        <f ca="1">IF(OR(NOT(ISNUMBER(D3506)),ISBLANK(D3506),D3506="",ISBLANK(N3506)),"",ABS(D3506-N3506))</f>
        <v/>
      </c>
      <c r="AA3506" s="23" t="str">
        <f ca="1">IF(OR(ISBLANK(J3506),ISBLANK(O3506),J3506="",O3506=""),"",IF(J3506=O3506,1,0))</f>
        <v/>
      </c>
      <c r="AB3506" s="23" t="str">
        <f ca="1">IF(OR(ISBLANK(K3506),ISBLANK(Q3506),K3506="",Q3506=""),"",IF(K3506=Q3506,1,0))</f>
        <v/>
      </c>
      <c r="AC3506" s="23" t="str">
        <f t="shared" ca="1" si="54"/>
        <v/>
      </c>
    </row>
    <row r="3507" spans="1:29" x14ac:dyDescent="0.25">
      <c r="A3507" s="23">
        <v>3628</v>
      </c>
      <c r="B3507">
        <v>1726</v>
      </c>
      <c r="C3507" s="23" t="str">
        <f ca="1">IFERROR(VLOOKUP($B3507,INDIRECT(nfl_game_result),MATCH(C$1,INDIRECT(nfl_game_result_header),0),FALSE),"error")</f>
        <v>2018_09_CHI@BUF</v>
      </c>
      <c r="D3507" s="23" t="str">
        <f ca="1">IFERROR(IF(ISBLANK(VLOOKUP($B3507,INDIRECT(nfl_game_result),MATCH(D$1,INDIRECT(nfl_game_result_header),0),FALSE)),"",VLOOKUP($B3507,INDIRECT(nfl_game_result),MATCH(D$1,INDIRECT(nfl_game_result_header),0),FALSE)),"error")</f>
        <v/>
      </c>
      <c r="E3507" s="23" t="str">
        <f ca="1">IFERROR(IF(ISBLANK(VLOOKUP($B3507,INDIRECT(nfl_game_result),MATCH(E$1,INDIRECT(nfl_game_result_header),0),FALSE)),"",VLOOKUP($B3507,INDIRECT(nfl_game_result),MATCH(E$1,INDIRECT(nfl_game_result_header),0),FALSE)),"error")</f>
        <v/>
      </c>
      <c r="F3507" s="23" t="str">
        <f ca="1">IFERROR(IF(ISBLANK(VLOOKUP($B3507,INDIRECT(nfl_game_result),MATCH(F$1,INDIRECT(nfl_game_result_header),0),FALSE)),"",VLOOKUP($B3507,INDIRECT(nfl_game_result),MATCH(F$1,INDIRECT(nfl_game_result_header),0),FALSE)),"error")</f>
        <v/>
      </c>
      <c r="G3507" s="23" t="str">
        <f ca="1">IFERROR(IF(ISBLANK(VLOOKUP($B3507,INDIRECT(nfl_game_result),MATCH(G$1,INDIRECT(nfl_game_result_header),0),FALSE)),"",VLOOKUP($B3507,INDIRECT(nfl_game_result),MATCH(G$1,INDIRECT(nfl_game_result_header),0),FALSE)),"error")</f>
        <v/>
      </c>
      <c r="H3507" s="23" t="str">
        <f ca="1">IFERROR(IF(ISBLANK(VLOOKUP($B3507,INDIRECT(nfl_game_result),MATCH(H$1,INDIRECT(nfl_game_result_header),0),FALSE)),"",VLOOKUP($B3507,INDIRECT(nfl_game_result),MATCH(H$1,INDIRECT(nfl_game_result_header),0),FALSE)),"error")</f>
        <v/>
      </c>
      <c r="I3507" s="23" t="str">
        <f ca="1">IFERROR(IF(ISBLANK(VLOOKUP($B3507,INDIRECT(nfl_game_result),MATCH(I$1,INDIRECT(nfl_game_result_header),0),FALSE)),"",VLOOKUP($B3507,INDIRECT(nfl_game_result),MATCH(I$1,INDIRECT(nfl_game_result_header),0),FALSE)),"error")</f>
        <v/>
      </c>
      <c r="J3507" s="23" t="str">
        <f ca="1">IFERROR(IF(ISBLANK(VLOOKUP($B3507,INDIRECT(nfl_game_result),MATCH(J$1,INDIRECT(nfl_game_result_header),0),FALSE)),"",VLOOKUP($B3507,INDIRECT(nfl_game_result),MATCH(J$1,INDIRECT(nfl_game_result_header),0),FALSE)),"error")</f>
        <v/>
      </c>
      <c r="K3507" s="23" t="str">
        <f ca="1">IFERROR(IF(ISBLANK(VLOOKUP($B3507,INDIRECT(nfl_game_result),MATCH(K$1,INDIRECT(nfl_game_result_header),0),FALSE)),"",VLOOKUP($B3507,INDIRECT(nfl_game_result),MATCH(K$1,INDIRECT(nfl_game_result_header),0),FALSE)),"error")</f>
        <v/>
      </c>
      <c r="L3507" s="23" t="str">
        <f ca="1">IFERROR(IF(ISBLANK(VLOOKUP($B3507,INDIRECT(nfl_game_result),MATCH(L$1,INDIRECT(nfl_game_result_header),0),FALSE)),"",VLOOKUP($B3507,INDIRECT(nfl_game_result),MATCH(L$1,INDIRECT(nfl_game_result_header),0),FALSE)),"error")</f>
        <v/>
      </c>
      <c r="M3507" s="23" t="s">
        <v>14</v>
      </c>
      <c r="V3507" s="23" t="s">
        <v>416</v>
      </c>
      <c r="W3507" s="23">
        <f ca="1">VALUE(LEFT(C3507, 4))</f>
        <v>2018</v>
      </c>
      <c r="X3507" s="23">
        <f ca="1">VALUE(MID(C3507,6,FIND("_",C3507,6)-6))</f>
        <v>9</v>
      </c>
      <c r="Y3507" s="23" t="str">
        <f ca="1">IF(NOT(OR(ISBLANK(D3507),ISBLANK(E3507),D3507="",E3507="")),D3507-E3507,"")</f>
        <v/>
      </c>
      <c r="Z3507" s="23" t="str">
        <f ca="1">IF(OR(NOT(ISNUMBER(D3507)),ISBLANK(D3507),D3507="",ISBLANK(N3507)),"",ABS(D3507-N3507))</f>
        <v/>
      </c>
      <c r="AA3507" s="23" t="str">
        <f ca="1">IF(OR(ISBLANK(J3507),ISBLANK(O3507),J3507="",O3507=""),"",IF(J3507=O3507,1,0))</f>
        <v/>
      </c>
      <c r="AB3507" s="23" t="str">
        <f ca="1">IF(OR(ISBLANK(K3507),ISBLANK(Q3507),K3507="",Q3507=""),"",IF(K3507=Q3507,1,0))</f>
        <v/>
      </c>
      <c r="AC3507" s="23" t="str">
        <f t="shared" ref="AC3507:AC3570" ca="1" si="55">IF(OR(ISBLANK(L3507),ISBLANK(T3507),L3507="",T3507=""),"",IF(L3507=T3507,1,0))</f>
        <v/>
      </c>
    </row>
    <row r="3508" spans="1:29" x14ac:dyDescent="0.25">
      <c r="A3508" s="23">
        <v>3629</v>
      </c>
      <c r="B3508">
        <v>1727</v>
      </c>
      <c r="C3508" s="23" t="str">
        <f ca="1">IFERROR(VLOOKUP($B3508,INDIRECT(nfl_game_result),MATCH(C$1,INDIRECT(nfl_game_result_header),0),FALSE),"error")</f>
        <v>2018_09_TBY@CAR</v>
      </c>
      <c r="D3508" s="23" t="str">
        <f ca="1">IFERROR(IF(ISBLANK(VLOOKUP($B3508,INDIRECT(nfl_game_result),MATCH(D$1,INDIRECT(nfl_game_result_header),0),FALSE)),"",VLOOKUP($B3508,INDIRECT(nfl_game_result),MATCH(D$1,INDIRECT(nfl_game_result_header),0),FALSE)),"error")</f>
        <v/>
      </c>
      <c r="E3508" s="23" t="str">
        <f ca="1">IFERROR(IF(ISBLANK(VLOOKUP($B3508,INDIRECT(nfl_game_result),MATCH(E$1,INDIRECT(nfl_game_result_header),0),FALSE)),"",VLOOKUP($B3508,INDIRECT(nfl_game_result),MATCH(E$1,INDIRECT(nfl_game_result_header),0),FALSE)),"error")</f>
        <v/>
      </c>
      <c r="F3508" s="23" t="str">
        <f ca="1">IFERROR(IF(ISBLANK(VLOOKUP($B3508,INDIRECT(nfl_game_result),MATCH(F$1,INDIRECT(nfl_game_result_header),0),FALSE)),"",VLOOKUP($B3508,INDIRECT(nfl_game_result),MATCH(F$1,INDIRECT(nfl_game_result_header),0),FALSE)),"error")</f>
        <v/>
      </c>
      <c r="G3508" s="23" t="str">
        <f ca="1">IFERROR(IF(ISBLANK(VLOOKUP($B3508,INDIRECT(nfl_game_result),MATCH(G$1,INDIRECT(nfl_game_result_header),0),FALSE)),"",VLOOKUP($B3508,INDIRECT(nfl_game_result),MATCH(G$1,INDIRECT(nfl_game_result_header),0),FALSE)),"error")</f>
        <v/>
      </c>
      <c r="H3508" s="23" t="str">
        <f ca="1">IFERROR(IF(ISBLANK(VLOOKUP($B3508,INDIRECT(nfl_game_result),MATCH(H$1,INDIRECT(nfl_game_result_header),0),FALSE)),"",VLOOKUP($B3508,INDIRECT(nfl_game_result),MATCH(H$1,INDIRECT(nfl_game_result_header),0),FALSE)),"error")</f>
        <v/>
      </c>
      <c r="I3508" s="23" t="str">
        <f ca="1">IFERROR(IF(ISBLANK(VLOOKUP($B3508,INDIRECT(nfl_game_result),MATCH(I$1,INDIRECT(nfl_game_result_header),0),FALSE)),"",VLOOKUP($B3508,INDIRECT(nfl_game_result),MATCH(I$1,INDIRECT(nfl_game_result_header),0),FALSE)),"error")</f>
        <v/>
      </c>
      <c r="J3508" s="23" t="str">
        <f ca="1">IFERROR(IF(ISBLANK(VLOOKUP($B3508,INDIRECT(nfl_game_result),MATCH(J$1,INDIRECT(nfl_game_result_header),0),FALSE)),"",VLOOKUP($B3508,INDIRECT(nfl_game_result),MATCH(J$1,INDIRECT(nfl_game_result_header),0),FALSE)),"error")</f>
        <v/>
      </c>
      <c r="K3508" s="23" t="str">
        <f ca="1">IFERROR(IF(ISBLANK(VLOOKUP($B3508,INDIRECT(nfl_game_result),MATCH(K$1,INDIRECT(nfl_game_result_header),0),FALSE)),"",VLOOKUP($B3508,INDIRECT(nfl_game_result),MATCH(K$1,INDIRECT(nfl_game_result_header),0),FALSE)),"error")</f>
        <v/>
      </c>
      <c r="L3508" s="23" t="str">
        <f ca="1">IFERROR(IF(ISBLANK(VLOOKUP($B3508,INDIRECT(nfl_game_result),MATCH(L$1,INDIRECT(nfl_game_result_header),0),FALSE)),"",VLOOKUP($B3508,INDIRECT(nfl_game_result),MATCH(L$1,INDIRECT(nfl_game_result_header),0),FALSE)),"error")</f>
        <v/>
      </c>
      <c r="M3508" s="23" t="s">
        <v>14</v>
      </c>
      <c r="V3508" s="23" t="s">
        <v>416</v>
      </c>
      <c r="W3508" s="23">
        <f ca="1">VALUE(LEFT(C3508, 4))</f>
        <v>2018</v>
      </c>
      <c r="X3508" s="23">
        <f ca="1">VALUE(MID(C3508,6,FIND("_",C3508,6)-6))</f>
        <v>9</v>
      </c>
      <c r="Y3508" s="23" t="str">
        <f ca="1">IF(NOT(OR(ISBLANK(D3508),ISBLANK(E3508),D3508="",E3508="")),D3508-E3508,"")</f>
        <v/>
      </c>
      <c r="Z3508" s="23" t="str">
        <f ca="1">IF(OR(NOT(ISNUMBER(D3508)),ISBLANK(D3508),D3508="",ISBLANK(N3508)),"",ABS(D3508-N3508))</f>
        <v/>
      </c>
      <c r="AA3508" s="23" t="str">
        <f ca="1">IF(OR(ISBLANK(J3508),ISBLANK(O3508),J3508="",O3508=""),"",IF(J3508=O3508,1,0))</f>
        <v/>
      </c>
      <c r="AB3508" s="23" t="str">
        <f ca="1">IF(OR(ISBLANK(K3508),ISBLANK(Q3508),K3508="",Q3508=""),"",IF(K3508=Q3508,1,0))</f>
        <v/>
      </c>
      <c r="AC3508" s="23" t="str">
        <f t="shared" ca="1" si="55"/>
        <v/>
      </c>
    </row>
    <row r="3509" spans="1:29" x14ac:dyDescent="0.25">
      <c r="A3509" s="23">
        <v>3630</v>
      </c>
      <c r="B3509">
        <v>1728</v>
      </c>
      <c r="C3509" s="23" t="str">
        <f ca="1">IFERROR(VLOOKUP($B3509,INDIRECT(nfl_game_result),MATCH(C$1,INDIRECT(nfl_game_result_header),0),FALSE),"error")</f>
        <v>2018_09_KCY@CLE</v>
      </c>
      <c r="D3509" s="23" t="str">
        <f ca="1">IFERROR(IF(ISBLANK(VLOOKUP($B3509,INDIRECT(nfl_game_result),MATCH(D$1,INDIRECT(nfl_game_result_header),0),FALSE)),"",VLOOKUP($B3509,INDIRECT(nfl_game_result),MATCH(D$1,INDIRECT(nfl_game_result_header),0),FALSE)),"error")</f>
        <v/>
      </c>
      <c r="E3509" s="23" t="str">
        <f ca="1">IFERROR(IF(ISBLANK(VLOOKUP($B3509,INDIRECT(nfl_game_result),MATCH(E$1,INDIRECT(nfl_game_result_header),0),FALSE)),"",VLOOKUP($B3509,INDIRECT(nfl_game_result),MATCH(E$1,INDIRECT(nfl_game_result_header),0),FALSE)),"error")</f>
        <v/>
      </c>
      <c r="F3509" s="23" t="str">
        <f ca="1">IFERROR(IF(ISBLANK(VLOOKUP($B3509,INDIRECT(nfl_game_result),MATCH(F$1,INDIRECT(nfl_game_result_header),0),FALSE)),"",VLOOKUP($B3509,INDIRECT(nfl_game_result),MATCH(F$1,INDIRECT(nfl_game_result_header),0),FALSE)),"error")</f>
        <v/>
      </c>
      <c r="G3509" s="23" t="str">
        <f ca="1">IFERROR(IF(ISBLANK(VLOOKUP($B3509,INDIRECT(nfl_game_result),MATCH(G$1,INDIRECT(nfl_game_result_header),0),FALSE)),"",VLOOKUP($B3509,INDIRECT(nfl_game_result),MATCH(G$1,INDIRECT(nfl_game_result_header),0),FALSE)),"error")</f>
        <v/>
      </c>
      <c r="H3509" s="23" t="str">
        <f ca="1">IFERROR(IF(ISBLANK(VLOOKUP($B3509,INDIRECT(nfl_game_result),MATCH(H$1,INDIRECT(nfl_game_result_header),0),FALSE)),"",VLOOKUP($B3509,INDIRECT(nfl_game_result),MATCH(H$1,INDIRECT(nfl_game_result_header),0),FALSE)),"error")</f>
        <v/>
      </c>
      <c r="I3509" s="23" t="str">
        <f ca="1">IFERROR(IF(ISBLANK(VLOOKUP($B3509,INDIRECT(nfl_game_result),MATCH(I$1,INDIRECT(nfl_game_result_header),0),FALSE)),"",VLOOKUP($B3509,INDIRECT(nfl_game_result),MATCH(I$1,INDIRECT(nfl_game_result_header),0),FALSE)),"error")</f>
        <v/>
      </c>
      <c r="J3509" s="23" t="str">
        <f ca="1">IFERROR(IF(ISBLANK(VLOOKUP($B3509,INDIRECT(nfl_game_result),MATCH(J$1,INDIRECT(nfl_game_result_header),0),FALSE)),"",VLOOKUP($B3509,INDIRECT(nfl_game_result),MATCH(J$1,INDIRECT(nfl_game_result_header),0),FALSE)),"error")</f>
        <v/>
      </c>
      <c r="K3509" s="23" t="str">
        <f ca="1">IFERROR(IF(ISBLANK(VLOOKUP($B3509,INDIRECT(nfl_game_result),MATCH(K$1,INDIRECT(nfl_game_result_header),0),FALSE)),"",VLOOKUP($B3509,INDIRECT(nfl_game_result),MATCH(K$1,INDIRECT(nfl_game_result_header),0),FALSE)),"error")</f>
        <v/>
      </c>
      <c r="L3509" s="23" t="str">
        <f ca="1">IFERROR(IF(ISBLANK(VLOOKUP($B3509,INDIRECT(nfl_game_result),MATCH(L$1,INDIRECT(nfl_game_result_header),0),FALSE)),"",VLOOKUP($B3509,INDIRECT(nfl_game_result),MATCH(L$1,INDIRECT(nfl_game_result_header),0),FALSE)),"error")</f>
        <v/>
      </c>
      <c r="M3509" s="23" t="s">
        <v>14</v>
      </c>
      <c r="V3509" s="23" t="s">
        <v>416</v>
      </c>
      <c r="W3509" s="23">
        <f ca="1">VALUE(LEFT(C3509, 4))</f>
        <v>2018</v>
      </c>
      <c r="X3509" s="23">
        <f ca="1">VALUE(MID(C3509,6,FIND("_",C3509,6)-6))</f>
        <v>9</v>
      </c>
      <c r="Y3509" s="23" t="str">
        <f ca="1">IF(NOT(OR(ISBLANK(D3509),ISBLANK(E3509),D3509="",E3509="")),D3509-E3509,"")</f>
        <v/>
      </c>
      <c r="Z3509" s="23" t="str">
        <f ca="1">IF(OR(NOT(ISNUMBER(D3509)),ISBLANK(D3509),D3509="",ISBLANK(N3509)),"",ABS(D3509-N3509))</f>
        <v/>
      </c>
      <c r="AA3509" s="23" t="str">
        <f ca="1">IF(OR(ISBLANK(J3509),ISBLANK(O3509),J3509="",O3509=""),"",IF(J3509=O3509,1,0))</f>
        <v/>
      </c>
      <c r="AB3509" s="23" t="str">
        <f ca="1">IF(OR(ISBLANK(K3509),ISBLANK(Q3509),K3509="",Q3509=""),"",IF(K3509=Q3509,1,0))</f>
        <v/>
      </c>
      <c r="AC3509" s="23" t="str">
        <f t="shared" ca="1" si="55"/>
        <v/>
      </c>
    </row>
    <row r="3510" spans="1:29" x14ac:dyDescent="0.25">
      <c r="A3510" s="23">
        <v>3631</v>
      </c>
      <c r="B3510">
        <v>1729</v>
      </c>
      <c r="C3510" s="23" t="str">
        <f ca="1">IFERROR(VLOOKUP($B3510,INDIRECT(nfl_game_result),MATCH(C$1,INDIRECT(nfl_game_result_header),0),FALSE),"error")</f>
        <v>2018_09_NYJ@MIA</v>
      </c>
      <c r="D3510" s="23" t="str">
        <f ca="1">IFERROR(IF(ISBLANK(VLOOKUP($B3510,INDIRECT(nfl_game_result),MATCH(D$1,INDIRECT(nfl_game_result_header),0),FALSE)),"",VLOOKUP($B3510,INDIRECT(nfl_game_result),MATCH(D$1,INDIRECT(nfl_game_result_header),0),FALSE)),"error")</f>
        <v/>
      </c>
      <c r="E3510" s="23" t="str">
        <f ca="1">IFERROR(IF(ISBLANK(VLOOKUP($B3510,INDIRECT(nfl_game_result),MATCH(E$1,INDIRECT(nfl_game_result_header),0),FALSE)),"",VLOOKUP($B3510,INDIRECT(nfl_game_result),MATCH(E$1,INDIRECT(nfl_game_result_header),0),FALSE)),"error")</f>
        <v/>
      </c>
      <c r="F3510" s="23" t="str">
        <f ca="1">IFERROR(IF(ISBLANK(VLOOKUP($B3510,INDIRECT(nfl_game_result),MATCH(F$1,INDIRECT(nfl_game_result_header),0),FALSE)),"",VLOOKUP($B3510,INDIRECT(nfl_game_result),MATCH(F$1,INDIRECT(nfl_game_result_header),0),FALSE)),"error")</f>
        <v/>
      </c>
      <c r="G3510" s="23" t="str">
        <f ca="1">IFERROR(IF(ISBLANK(VLOOKUP($B3510,INDIRECT(nfl_game_result),MATCH(G$1,INDIRECT(nfl_game_result_header),0),FALSE)),"",VLOOKUP($B3510,INDIRECT(nfl_game_result),MATCH(G$1,INDIRECT(nfl_game_result_header),0),FALSE)),"error")</f>
        <v/>
      </c>
      <c r="H3510" s="23" t="str">
        <f ca="1">IFERROR(IF(ISBLANK(VLOOKUP($B3510,INDIRECT(nfl_game_result),MATCH(H$1,INDIRECT(nfl_game_result_header),0),FALSE)),"",VLOOKUP($B3510,INDIRECT(nfl_game_result),MATCH(H$1,INDIRECT(nfl_game_result_header),0),FALSE)),"error")</f>
        <v/>
      </c>
      <c r="I3510" s="23" t="str">
        <f ca="1">IFERROR(IF(ISBLANK(VLOOKUP($B3510,INDIRECT(nfl_game_result),MATCH(I$1,INDIRECT(nfl_game_result_header),0),FALSE)),"",VLOOKUP($B3510,INDIRECT(nfl_game_result),MATCH(I$1,INDIRECT(nfl_game_result_header),0),FALSE)),"error")</f>
        <v/>
      </c>
      <c r="J3510" s="23" t="str">
        <f ca="1">IFERROR(IF(ISBLANK(VLOOKUP($B3510,INDIRECT(nfl_game_result),MATCH(J$1,INDIRECT(nfl_game_result_header),0),FALSE)),"",VLOOKUP($B3510,INDIRECT(nfl_game_result),MATCH(J$1,INDIRECT(nfl_game_result_header),0),FALSE)),"error")</f>
        <v/>
      </c>
      <c r="K3510" s="23" t="str">
        <f ca="1">IFERROR(IF(ISBLANK(VLOOKUP($B3510,INDIRECT(nfl_game_result),MATCH(K$1,INDIRECT(nfl_game_result_header),0),FALSE)),"",VLOOKUP($B3510,INDIRECT(nfl_game_result),MATCH(K$1,INDIRECT(nfl_game_result_header),0),FALSE)),"error")</f>
        <v/>
      </c>
      <c r="L3510" s="23" t="str">
        <f ca="1">IFERROR(IF(ISBLANK(VLOOKUP($B3510,INDIRECT(nfl_game_result),MATCH(L$1,INDIRECT(nfl_game_result_header),0),FALSE)),"",VLOOKUP($B3510,INDIRECT(nfl_game_result),MATCH(L$1,INDIRECT(nfl_game_result_header),0),FALSE)),"error")</f>
        <v/>
      </c>
      <c r="M3510" s="23" t="s">
        <v>14</v>
      </c>
      <c r="V3510" s="23" t="s">
        <v>416</v>
      </c>
      <c r="W3510" s="23">
        <f ca="1">VALUE(LEFT(C3510, 4))</f>
        <v>2018</v>
      </c>
      <c r="X3510" s="23">
        <f ca="1">VALUE(MID(C3510,6,FIND("_",C3510,6)-6))</f>
        <v>9</v>
      </c>
      <c r="Y3510" s="23" t="str">
        <f ca="1">IF(NOT(OR(ISBLANK(D3510),ISBLANK(E3510),D3510="",E3510="")),D3510-E3510,"")</f>
        <v/>
      </c>
      <c r="Z3510" s="23" t="str">
        <f ca="1">IF(OR(NOT(ISNUMBER(D3510)),ISBLANK(D3510),D3510="",ISBLANK(N3510)),"",ABS(D3510-N3510))</f>
        <v/>
      </c>
      <c r="AA3510" s="23" t="str">
        <f ca="1">IF(OR(ISBLANK(J3510),ISBLANK(O3510),J3510="",O3510=""),"",IF(J3510=O3510,1,0))</f>
        <v/>
      </c>
      <c r="AB3510" s="23" t="str">
        <f ca="1">IF(OR(ISBLANK(K3510),ISBLANK(Q3510),K3510="",Q3510=""),"",IF(K3510=Q3510,1,0))</f>
        <v/>
      </c>
      <c r="AC3510" s="23" t="str">
        <f t="shared" ca="1" si="55"/>
        <v/>
      </c>
    </row>
    <row r="3511" spans="1:29" x14ac:dyDescent="0.25">
      <c r="A3511" s="23">
        <v>3632</v>
      </c>
      <c r="B3511">
        <v>1730</v>
      </c>
      <c r="C3511" s="23" t="str">
        <f ca="1">IFERROR(VLOOKUP($B3511,INDIRECT(nfl_game_result),MATCH(C$1,INDIRECT(nfl_game_result_header),0),FALSE),"error")</f>
        <v>2018_09_DET@MIN</v>
      </c>
      <c r="D3511" s="23" t="str">
        <f ca="1">IFERROR(IF(ISBLANK(VLOOKUP($B3511,INDIRECT(nfl_game_result),MATCH(D$1,INDIRECT(nfl_game_result_header),0),FALSE)),"",VLOOKUP($B3511,INDIRECT(nfl_game_result),MATCH(D$1,INDIRECT(nfl_game_result_header),0),FALSE)),"error")</f>
        <v/>
      </c>
      <c r="E3511" s="23" t="str">
        <f ca="1">IFERROR(IF(ISBLANK(VLOOKUP($B3511,INDIRECT(nfl_game_result),MATCH(E$1,INDIRECT(nfl_game_result_header),0),FALSE)),"",VLOOKUP($B3511,INDIRECT(nfl_game_result),MATCH(E$1,INDIRECT(nfl_game_result_header),0),FALSE)),"error")</f>
        <v/>
      </c>
      <c r="F3511" s="23" t="str">
        <f ca="1">IFERROR(IF(ISBLANK(VLOOKUP($B3511,INDIRECT(nfl_game_result),MATCH(F$1,INDIRECT(nfl_game_result_header),0),FALSE)),"",VLOOKUP($B3511,INDIRECT(nfl_game_result),MATCH(F$1,INDIRECT(nfl_game_result_header),0),FALSE)),"error")</f>
        <v/>
      </c>
      <c r="G3511" s="23" t="str">
        <f ca="1">IFERROR(IF(ISBLANK(VLOOKUP($B3511,INDIRECT(nfl_game_result),MATCH(G$1,INDIRECT(nfl_game_result_header),0),FALSE)),"",VLOOKUP($B3511,INDIRECT(nfl_game_result),MATCH(G$1,INDIRECT(nfl_game_result_header),0),FALSE)),"error")</f>
        <v/>
      </c>
      <c r="H3511" s="23" t="str">
        <f ca="1">IFERROR(IF(ISBLANK(VLOOKUP($B3511,INDIRECT(nfl_game_result),MATCH(H$1,INDIRECT(nfl_game_result_header),0),FALSE)),"",VLOOKUP($B3511,INDIRECT(nfl_game_result),MATCH(H$1,INDIRECT(nfl_game_result_header),0),FALSE)),"error")</f>
        <v/>
      </c>
      <c r="I3511" s="23" t="str">
        <f ca="1">IFERROR(IF(ISBLANK(VLOOKUP($B3511,INDIRECT(nfl_game_result),MATCH(I$1,INDIRECT(nfl_game_result_header),0),FALSE)),"",VLOOKUP($B3511,INDIRECT(nfl_game_result),MATCH(I$1,INDIRECT(nfl_game_result_header),0),FALSE)),"error")</f>
        <v/>
      </c>
      <c r="J3511" s="23" t="str">
        <f ca="1">IFERROR(IF(ISBLANK(VLOOKUP($B3511,INDIRECT(nfl_game_result),MATCH(J$1,INDIRECT(nfl_game_result_header),0),FALSE)),"",VLOOKUP($B3511,INDIRECT(nfl_game_result),MATCH(J$1,INDIRECT(nfl_game_result_header),0),FALSE)),"error")</f>
        <v/>
      </c>
      <c r="K3511" s="23" t="str">
        <f ca="1">IFERROR(IF(ISBLANK(VLOOKUP($B3511,INDIRECT(nfl_game_result),MATCH(K$1,INDIRECT(nfl_game_result_header),0),FALSE)),"",VLOOKUP($B3511,INDIRECT(nfl_game_result),MATCH(K$1,INDIRECT(nfl_game_result_header),0),FALSE)),"error")</f>
        <v/>
      </c>
      <c r="L3511" s="23" t="str">
        <f ca="1">IFERROR(IF(ISBLANK(VLOOKUP($B3511,INDIRECT(nfl_game_result),MATCH(L$1,INDIRECT(nfl_game_result_header),0),FALSE)),"",VLOOKUP($B3511,INDIRECT(nfl_game_result),MATCH(L$1,INDIRECT(nfl_game_result_header),0),FALSE)),"error")</f>
        <v/>
      </c>
      <c r="M3511" s="23" t="s">
        <v>14</v>
      </c>
      <c r="V3511" s="23" t="s">
        <v>416</v>
      </c>
      <c r="W3511" s="23">
        <f ca="1">VALUE(LEFT(C3511, 4))</f>
        <v>2018</v>
      </c>
      <c r="X3511" s="23">
        <f ca="1">VALUE(MID(C3511,6,FIND("_",C3511,6)-6))</f>
        <v>9</v>
      </c>
      <c r="Y3511" s="23" t="str">
        <f ca="1">IF(NOT(OR(ISBLANK(D3511),ISBLANK(E3511),D3511="",E3511="")),D3511-E3511,"")</f>
        <v/>
      </c>
      <c r="Z3511" s="23" t="str">
        <f ca="1">IF(OR(NOT(ISNUMBER(D3511)),ISBLANK(D3511),D3511="",ISBLANK(N3511)),"",ABS(D3511-N3511))</f>
        <v/>
      </c>
      <c r="AA3511" s="23" t="str">
        <f ca="1">IF(OR(ISBLANK(J3511),ISBLANK(O3511),J3511="",O3511=""),"",IF(J3511=O3511,1,0))</f>
        <v/>
      </c>
      <c r="AB3511" s="23" t="str">
        <f ca="1">IF(OR(ISBLANK(K3511),ISBLANK(Q3511),K3511="",Q3511=""),"",IF(K3511=Q3511,1,0))</f>
        <v/>
      </c>
      <c r="AC3511" s="23" t="str">
        <f t="shared" ca="1" si="55"/>
        <v/>
      </c>
    </row>
    <row r="3512" spans="1:29" x14ac:dyDescent="0.25">
      <c r="A3512" s="23">
        <v>3633</v>
      </c>
      <c r="B3512">
        <v>1731</v>
      </c>
      <c r="C3512" s="23" t="str">
        <f ca="1">IFERROR(VLOOKUP($B3512,INDIRECT(nfl_game_result),MATCH(C$1,INDIRECT(nfl_game_result_header),0),FALSE),"error")</f>
        <v>2018_09_ATL@WAS</v>
      </c>
      <c r="D3512" s="23" t="str">
        <f ca="1">IFERROR(IF(ISBLANK(VLOOKUP($B3512,INDIRECT(nfl_game_result),MATCH(D$1,INDIRECT(nfl_game_result_header),0),FALSE)),"",VLOOKUP($B3512,INDIRECT(nfl_game_result),MATCH(D$1,INDIRECT(nfl_game_result_header),0),FALSE)),"error")</f>
        <v/>
      </c>
      <c r="E3512" s="23" t="str">
        <f ca="1">IFERROR(IF(ISBLANK(VLOOKUP($B3512,INDIRECT(nfl_game_result),MATCH(E$1,INDIRECT(nfl_game_result_header),0),FALSE)),"",VLOOKUP($B3512,INDIRECT(nfl_game_result),MATCH(E$1,INDIRECT(nfl_game_result_header),0),FALSE)),"error")</f>
        <v/>
      </c>
      <c r="F3512" s="23" t="str">
        <f ca="1">IFERROR(IF(ISBLANK(VLOOKUP($B3512,INDIRECT(nfl_game_result),MATCH(F$1,INDIRECT(nfl_game_result_header),0),FALSE)),"",VLOOKUP($B3512,INDIRECT(nfl_game_result),MATCH(F$1,INDIRECT(nfl_game_result_header),0),FALSE)),"error")</f>
        <v/>
      </c>
      <c r="G3512" s="23" t="str">
        <f ca="1">IFERROR(IF(ISBLANK(VLOOKUP($B3512,INDIRECT(nfl_game_result),MATCH(G$1,INDIRECT(nfl_game_result_header),0),FALSE)),"",VLOOKUP($B3512,INDIRECT(nfl_game_result),MATCH(G$1,INDIRECT(nfl_game_result_header),0),FALSE)),"error")</f>
        <v/>
      </c>
      <c r="H3512" s="23" t="str">
        <f ca="1">IFERROR(IF(ISBLANK(VLOOKUP($B3512,INDIRECT(nfl_game_result),MATCH(H$1,INDIRECT(nfl_game_result_header),0),FALSE)),"",VLOOKUP($B3512,INDIRECT(nfl_game_result),MATCH(H$1,INDIRECT(nfl_game_result_header),0),FALSE)),"error")</f>
        <v/>
      </c>
      <c r="I3512" s="23" t="str">
        <f ca="1">IFERROR(IF(ISBLANK(VLOOKUP($B3512,INDIRECT(nfl_game_result),MATCH(I$1,INDIRECT(nfl_game_result_header),0),FALSE)),"",VLOOKUP($B3512,INDIRECT(nfl_game_result),MATCH(I$1,INDIRECT(nfl_game_result_header),0),FALSE)),"error")</f>
        <v/>
      </c>
      <c r="J3512" s="23" t="str">
        <f ca="1">IFERROR(IF(ISBLANK(VLOOKUP($B3512,INDIRECT(nfl_game_result),MATCH(J$1,INDIRECT(nfl_game_result_header),0),FALSE)),"",VLOOKUP($B3512,INDIRECT(nfl_game_result),MATCH(J$1,INDIRECT(nfl_game_result_header),0),FALSE)),"error")</f>
        <v/>
      </c>
      <c r="K3512" s="23" t="str">
        <f ca="1">IFERROR(IF(ISBLANK(VLOOKUP($B3512,INDIRECT(nfl_game_result),MATCH(K$1,INDIRECT(nfl_game_result_header),0),FALSE)),"",VLOOKUP($B3512,INDIRECT(nfl_game_result),MATCH(K$1,INDIRECT(nfl_game_result_header),0),FALSE)),"error")</f>
        <v/>
      </c>
      <c r="L3512" s="23" t="str">
        <f ca="1">IFERROR(IF(ISBLANK(VLOOKUP($B3512,INDIRECT(nfl_game_result),MATCH(L$1,INDIRECT(nfl_game_result_header),0),FALSE)),"",VLOOKUP($B3512,INDIRECT(nfl_game_result),MATCH(L$1,INDIRECT(nfl_game_result_header),0),FALSE)),"error")</f>
        <v/>
      </c>
      <c r="M3512" s="23" t="s">
        <v>14</v>
      </c>
      <c r="V3512" s="23" t="s">
        <v>416</v>
      </c>
      <c r="W3512" s="23">
        <f ca="1">VALUE(LEFT(C3512, 4))</f>
        <v>2018</v>
      </c>
      <c r="X3512" s="23">
        <f ca="1">VALUE(MID(C3512,6,FIND("_",C3512,6)-6))</f>
        <v>9</v>
      </c>
      <c r="Y3512" s="23" t="str">
        <f ca="1">IF(NOT(OR(ISBLANK(D3512),ISBLANK(E3512),D3512="",E3512="")),D3512-E3512,"")</f>
        <v/>
      </c>
      <c r="Z3512" s="23" t="str">
        <f ca="1">IF(OR(NOT(ISNUMBER(D3512)),ISBLANK(D3512),D3512="",ISBLANK(N3512)),"",ABS(D3512-N3512))</f>
        <v/>
      </c>
      <c r="AA3512" s="23" t="str">
        <f ca="1">IF(OR(ISBLANK(J3512),ISBLANK(O3512),J3512="",O3512=""),"",IF(J3512=O3512,1,0))</f>
        <v/>
      </c>
      <c r="AB3512" s="23" t="str">
        <f ca="1">IF(OR(ISBLANK(K3512),ISBLANK(Q3512),K3512="",Q3512=""),"",IF(K3512=Q3512,1,0))</f>
        <v/>
      </c>
      <c r="AC3512" s="23" t="str">
        <f t="shared" ca="1" si="55"/>
        <v/>
      </c>
    </row>
    <row r="3513" spans="1:29" x14ac:dyDescent="0.25">
      <c r="A3513" s="23">
        <v>3634</v>
      </c>
      <c r="B3513">
        <v>1732</v>
      </c>
      <c r="C3513" s="23" t="str">
        <f ca="1">IFERROR(VLOOKUP($B3513,INDIRECT(nfl_game_result),MATCH(C$1,INDIRECT(nfl_game_result_header),0),FALSE),"error")</f>
        <v>2018_09_HOU@DEN</v>
      </c>
      <c r="D3513" s="23" t="str">
        <f ca="1">IFERROR(IF(ISBLANK(VLOOKUP($B3513,INDIRECT(nfl_game_result),MATCH(D$1,INDIRECT(nfl_game_result_header),0),FALSE)),"",VLOOKUP($B3513,INDIRECT(nfl_game_result),MATCH(D$1,INDIRECT(nfl_game_result_header),0),FALSE)),"error")</f>
        <v/>
      </c>
      <c r="E3513" s="23" t="str">
        <f ca="1">IFERROR(IF(ISBLANK(VLOOKUP($B3513,INDIRECT(nfl_game_result),MATCH(E$1,INDIRECT(nfl_game_result_header),0),FALSE)),"",VLOOKUP($B3513,INDIRECT(nfl_game_result),MATCH(E$1,INDIRECT(nfl_game_result_header),0),FALSE)),"error")</f>
        <v/>
      </c>
      <c r="F3513" s="23" t="str">
        <f ca="1">IFERROR(IF(ISBLANK(VLOOKUP($B3513,INDIRECT(nfl_game_result),MATCH(F$1,INDIRECT(nfl_game_result_header),0),FALSE)),"",VLOOKUP($B3513,INDIRECT(nfl_game_result),MATCH(F$1,INDIRECT(nfl_game_result_header),0),FALSE)),"error")</f>
        <v/>
      </c>
      <c r="G3513" s="23" t="str">
        <f ca="1">IFERROR(IF(ISBLANK(VLOOKUP($B3513,INDIRECT(nfl_game_result),MATCH(G$1,INDIRECT(nfl_game_result_header),0),FALSE)),"",VLOOKUP($B3513,INDIRECT(nfl_game_result),MATCH(G$1,INDIRECT(nfl_game_result_header),0),FALSE)),"error")</f>
        <v/>
      </c>
      <c r="H3513" s="23" t="str">
        <f ca="1">IFERROR(IF(ISBLANK(VLOOKUP($B3513,INDIRECT(nfl_game_result),MATCH(H$1,INDIRECT(nfl_game_result_header),0),FALSE)),"",VLOOKUP($B3513,INDIRECT(nfl_game_result),MATCH(H$1,INDIRECT(nfl_game_result_header),0),FALSE)),"error")</f>
        <v/>
      </c>
      <c r="I3513" s="23" t="str">
        <f ca="1">IFERROR(IF(ISBLANK(VLOOKUP($B3513,INDIRECT(nfl_game_result),MATCH(I$1,INDIRECT(nfl_game_result_header),0),FALSE)),"",VLOOKUP($B3513,INDIRECT(nfl_game_result),MATCH(I$1,INDIRECT(nfl_game_result_header),0),FALSE)),"error")</f>
        <v/>
      </c>
      <c r="J3513" s="23" t="str">
        <f ca="1">IFERROR(IF(ISBLANK(VLOOKUP($B3513,INDIRECT(nfl_game_result),MATCH(J$1,INDIRECT(nfl_game_result_header),0),FALSE)),"",VLOOKUP($B3513,INDIRECT(nfl_game_result),MATCH(J$1,INDIRECT(nfl_game_result_header),0),FALSE)),"error")</f>
        <v/>
      </c>
      <c r="K3513" s="23" t="str">
        <f ca="1">IFERROR(IF(ISBLANK(VLOOKUP($B3513,INDIRECT(nfl_game_result),MATCH(K$1,INDIRECT(nfl_game_result_header),0),FALSE)),"",VLOOKUP($B3513,INDIRECT(nfl_game_result),MATCH(K$1,INDIRECT(nfl_game_result_header),0),FALSE)),"error")</f>
        <v/>
      </c>
      <c r="L3513" s="23" t="str">
        <f ca="1">IFERROR(IF(ISBLANK(VLOOKUP($B3513,INDIRECT(nfl_game_result),MATCH(L$1,INDIRECT(nfl_game_result_header),0),FALSE)),"",VLOOKUP($B3513,INDIRECT(nfl_game_result),MATCH(L$1,INDIRECT(nfl_game_result_header),0),FALSE)),"error")</f>
        <v/>
      </c>
      <c r="M3513" s="23" t="s">
        <v>14</v>
      </c>
      <c r="V3513" s="23" t="s">
        <v>416</v>
      </c>
      <c r="W3513" s="23">
        <f ca="1">VALUE(LEFT(C3513, 4))</f>
        <v>2018</v>
      </c>
      <c r="X3513" s="23">
        <f ca="1">VALUE(MID(C3513,6,FIND("_",C3513,6)-6))</f>
        <v>9</v>
      </c>
      <c r="Y3513" s="23" t="str">
        <f ca="1">IF(NOT(OR(ISBLANK(D3513),ISBLANK(E3513),D3513="",E3513="")),D3513-E3513,"")</f>
        <v/>
      </c>
      <c r="Z3513" s="23" t="str">
        <f ca="1">IF(OR(NOT(ISNUMBER(D3513)),ISBLANK(D3513),D3513="",ISBLANK(N3513)),"",ABS(D3513-N3513))</f>
        <v/>
      </c>
      <c r="AA3513" s="23" t="str">
        <f ca="1">IF(OR(ISBLANK(J3513),ISBLANK(O3513),J3513="",O3513=""),"",IF(J3513=O3513,1,0))</f>
        <v/>
      </c>
      <c r="AB3513" s="23" t="str">
        <f ca="1">IF(OR(ISBLANK(K3513),ISBLANK(Q3513),K3513="",Q3513=""),"",IF(K3513=Q3513,1,0))</f>
        <v/>
      </c>
      <c r="AC3513" s="23" t="str">
        <f t="shared" ca="1" si="55"/>
        <v/>
      </c>
    </row>
    <row r="3514" spans="1:29" x14ac:dyDescent="0.25">
      <c r="A3514" s="23">
        <v>3635</v>
      </c>
      <c r="B3514">
        <v>1733</v>
      </c>
      <c r="C3514" s="23" t="str">
        <f ca="1">IFERROR(VLOOKUP($B3514,INDIRECT(nfl_game_result),MATCH(C$1,INDIRECT(nfl_game_result_header),0),FALSE),"error")</f>
        <v>2018_09_LAC@SEA</v>
      </c>
      <c r="D3514" s="23" t="str">
        <f ca="1">IFERROR(IF(ISBLANK(VLOOKUP($B3514,INDIRECT(nfl_game_result),MATCH(D$1,INDIRECT(nfl_game_result_header),0),FALSE)),"",VLOOKUP($B3514,INDIRECT(nfl_game_result),MATCH(D$1,INDIRECT(nfl_game_result_header),0),FALSE)),"error")</f>
        <v/>
      </c>
      <c r="E3514" s="23" t="str">
        <f ca="1">IFERROR(IF(ISBLANK(VLOOKUP($B3514,INDIRECT(nfl_game_result),MATCH(E$1,INDIRECT(nfl_game_result_header),0),FALSE)),"",VLOOKUP($B3514,INDIRECT(nfl_game_result),MATCH(E$1,INDIRECT(nfl_game_result_header),0),FALSE)),"error")</f>
        <v/>
      </c>
      <c r="F3514" s="23" t="str">
        <f ca="1">IFERROR(IF(ISBLANK(VLOOKUP($B3514,INDIRECT(nfl_game_result),MATCH(F$1,INDIRECT(nfl_game_result_header),0),FALSE)),"",VLOOKUP($B3514,INDIRECT(nfl_game_result),MATCH(F$1,INDIRECT(nfl_game_result_header),0),FALSE)),"error")</f>
        <v/>
      </c>
      <c r="G3514" s="23" t="str">
        <f ca="1">IFERROR(IF(ISBLANK(VLOOKUP($B3514,INDIRECT(nfl_game_result),MATCH(G$1,INDIRECT(nfl_game_result_header),0),FALSE)),"",VLOOKUP($B3514,INDIRECT(nfl_game_result),MATCH(G$1,INDIRECT(nfl_game_result_header),0),FALSE)),"error")</f>
        <v/>
      </c>
      <c r="H3514" s="23" t="str">
        <f ca="1">IFERROR(IF(ISBLANK(VLOOKUP($B3514,INDIRECT(nfl_game_result),MATCH(H$1,INDIRECT(nfl_game_result_header),0),FALSE)),"",VLOOKUP($B3514,INDIRECT(nfl_game_result),MATCH(H$1,INDIRECT(nfl_game_result_header),0),FALSE)),"error")</f>
        <v/>
      </c>
      <c r="I3514" s="23" t="str">
        <f ca="1">IFERROR(IF(ISBLANK(VLOOKUP($B3514,INDIRECT(nfl_game_result),MATCH(I$1,INDIRECT(nfl_game_result_header),0),FALSE)),"",VLOOKUP($B3514,INDIRECT(nfl_game_result),MATCH(I$1,INDIRECT(nfl_game_result_header),0),FALSE)),"error")</f>
        <v/>
      </c>
      <c r="J3514" s="23" t="str">
        <f ca="1">IFERROR(IF(ISBLANK(VLOOKUP($B3514,INDIRECT(nfl_game_result),MATCH(J$1,INDIRECT(nfl_game_result_header),0),FALSE)),"",VLOOKUP($B3514,INDIRECT(nfl_game_result),MATCH(J$1,INDIRECT(nfl_game_result_header),0),FALSE)),"error")</f>
        <v/>
      </c>
      <c r="K3514" s="23" t="str">
        <f ca="1">IFERROR(IF(ISBLANK(VLOOKUP($B3514,INDIRECT(nfl_game_result),MATCH(K$1,INDIRECT(nfl_game_result_header),0),FALSE)),"",VLOOKUP($B3514,INDIRECT(nfl_game_result),MATCH(K$1,INDIRECT(nfl_game_result_header),0),FALSE)),"error")</f>
        <v/>
      </c>
      <c r="L3514" s="23" t="str">
        <f ca="1">IFERROR(IF(ISBLANK(VLOOKUP($B3514,INDIRECT(nfl_game_result),MATCH(L$1,INDIRECT(nfl_game_result_header),0),FALSE)),"",VLOOKUP($B3514,INDIRECT(nfl_game_result),MATCH(L$1,INDIRECT(nfl_game_result_header),0),FALSE)),"error")</f>
        <v/>
      </c>
      <c r="M3514" s="23" t="s">
        <v>14</v>
      </c>
      <c r="V3514" s="23" t="s">
        <v>416</v>
      </c>
      <c r="W3514" s="23">
        <f ca="1">VALUE(LEFT(C3514, 4))</f>
        <v>2018</v>
      </c>
      <c r="X3514" s="23">
        <f ca="1">VALUE(MID(C3514,6,FIND("_",C3514,6)-6))</f>
        <v>9</v>
      </c>
      <c r="Y3514" s="23" t="str">
        <f ca="1">IF(NOT(OR(ISBLANK(D3514),ISBLANK(E3514),D3514="",E3514="")),D3514-E3514,"")</f>
        <v/>
      </c>
      <c r="Z3514" s="23" t="str">
        <f ca="1">IF(OR(NOT(ISNUMBER(D3514)),ISBLANK(D3514),D3514="",ISBLANK(N3514)),"",ABS(D3514-N3514))</f>
        <v/>
      </c>
      <c r="AA3514" s="23" t="str">
        <f ca="1">IF(OR(ISBLANK(J3514),ISBLANK(O3514),J3514="",O3514=""),"",IF(J3514=O3514,1,0))</f>
        <v/>
      </c>
      <c r="AB3514" s="23" t="str">
        <f ca="1">IF(OR(ISBLANK(K3514),ISBLANK(Q3514),K3514="",Q3514=""),"",IF(K3514=Q3514,1,0))</f>
        <v/>
      </c>
      <c r="AC3514" s="23" t="str">
        <f t="shared" ca="1" si="55"/>
        <v/>
      </c>
    </row>
    <row r="3515" spans="1:29" x14ac:dyDescent="0.25">
      <c r="A3515" s="23">
        <v>3636</v>
      </c>
      <c r="B3515">
        <v>1734</v>
      </c>
      <c r="C3515" s="23" t="str">
        <f ca="1">IFERROR(VLOOKUP($B3515,INDIRECT(nfl_game_result),MATCH(C$1,INDIRECT(nfl_game_result_header),0),FALSE),"error")</f>
        <v>2018_09_LAR@NOR</v>
      </c>
      <c r="D3515" s="23" t="str">
        <f ca="1">IFERROR(IF(ISBLANK(VLOOKUP($B3515,INDIRECT(nfl_game_result),MATCH(D$1,INDIRECT(nfl_game_result_header),0),FALSE)),"",VLOOKUP($B3515,INDIRECT(nfl_game_result),MATCH(D$1,INDIRECT(nfl_game_result_header),0),FALSE)),"error")</f>
        <v/>
      </c>
      <c r="E3515" s="23" t="str">
        <f ca="1">IFERROR(IF(ISBLANK(VLOOKUP($B3515,INDIRECT(nfl_game_result),MATCH(E$1,INDIRECT(nfl_game_result_header),0),FALSE)),"",VLOOKUP($B3515,INDIRECT(nfl_game_result),MATCH(E$1,INDIRECT(nfl_game_result_header),0),FALSE)),"error")</f>
        <v/>
      </c>
      <c r="F3515" s="23" t="str">
        <f ca="1">IFERROR(IF(ISBLANK(VLOOKUP($B3515,INDIRECT(nfl_game_result),MATCH(F$1,INDIRECT(nfl_game_result_header),0),FALSE)),"",VLOOKUP($B3515,INDIRECT(nfl_game_result),MATCH(F$1,INDIRECT(nfl_game_result_header),0),FALSE)),"error")</f>
        <v/>
      </c>
      <c r="G3515" s="23" t="str">
        <f ca="1">IFERROR(IF(ISBLANK(VLOOKUP($B3515,INDIRECT(nfl_game_result),MATCH(G$1,INDIRECT(nfl_game_result_header),0),FALSE)),"",VLOOKUP($B3515,INDIRECT(nfl_game_result),MATCH(G$1,INDIRECT(nfl_game_result_header),0),FALSE)),"error")</f>
        <v/>
      </c>
      <c r="H3515" s="23" t="str">
        <f ca="1">IFERROR(IF(ISBLANK(VLOOKUP($B3515,INDIRECT(nfl_game_result),MATCH(H$1,INDIRECT(nfl_game_result_header),0),FALSE)),"",VLOOKUP($B3515,INDIRECT(nfl_game_result),MATCH(H$1,INDIRECT(nfl_game_result_header),0),FALSE)),"error")</f>
        <v/>
      </c>
      <c r="I3515" s="23" t="str">
        <f ca="1">IFERROR(IF(ISBLANK(VLOOKUP($B3515,INDIRECT(nfl_game_result),MATCH(I$1,INDIRECT(nfl_game_result_header),0),FALSE)),"",VLOOKUP($B3515,INDIRECT(nfl_game_result),MATCH(I$1,INDIRECT(nfl_game_result_header),0),FALSE)),"error")</f>
        <v/>
      </c>
      <c r="J3515" s="23" t="str">
        <f ca="1">IFERROR(IF(ISBLANK(VLOOKUP($B3515,INDIRECT(nfl_game_result),MATCH(J$1,INDIRECT(nfl_game_result_header),0),FALSE)),"",VLOOKUP($B3515,INDIRECT(nfl_game_result),MATCH(J$1,INDIRECT(nfl_game_result_header),0),FALSE)),"error")</f>
        <v/>
      </c>
      <c r="K3515" s="23" t="str">
        <f ca="1">IFERROR(IF(ISBLANK(VLOOKUP($B3515,INDIRECT(nfl_game_result),MATCH(K$1,INDIRECT(nfl_game_result_header),0),FALSE)),"",VLOOKUP($B3515,INDIRECT(nfl_game_result),MATCH(K$1,INDIRECT(nfl_game_result_header),0),FALSE)),"error")</f>
        <v/>
      </c>
      <c r="L3515" s="23" t="str">
        <f ca="1">IFERROR(IF(ISBLANK(VLOOKUP($B3515,INDIRECT(nfl_game_result),MATCH(L$1,INDIRECT(nfl_game_result_header),0),FALSE)),"",VLOOKUP($B3515,INDIRECT(nfl_game_result),MATCH(L$1,INDIRECT(nfl_game_result_header),0),FALSE)),"error")</f>
        <v/>
      </c>
      <c r="M3515" s="23" t="s">
        <v>14</v>
      </c>
      <c r="V3515" s="23" t="s">
        <v>416</v>
      </c>
      <c r="W3515" s="23">
        <f ca="1">VALUE(LEFT(C3515, 4))</f>
        <v>2018</v>
      </c>
      <c r="X3515" s="23">
        <f ca="1">VALUE(MID(C3515,6,FIND("_",C3515,6)-6))</f>
        <v>9</v>
      </c>
      <c r="Y3515" s="23" t="str">
        <f ca="1">IF(NOT(OR(ISBLANK(D3515),ISBLANK(E3515),D3515="",E3515="")),D3515-E3515,"")</f>
        <v/>
      </c>
      <c r="Z3515" s="23" t="str">
        <f ca="1">IF(OR(NOT(ISNUMBER(D3515)),ISBLANK(D3515),D3515="",ISBLANK(N3515)),"",ABS(D3515-N3515))</f>
        <v/>
      </c>
      <c r="AA3515" s="23" t="str">
        <f ca="1">IF(OR(ISBLANK(J3515),ISBLANK(O3515),J3515="",O3515=""),"",IF(J3515=O3515,1,0))</f>
        <v/>
      </c>
      <c r="AB3515" s="23" t="str">
        <f ca="1">IF(OR(ISBLANK(K3515),ISBLANK(Q3515),K3515="",Q3515=""),"",IF(K3515=Q3515,1,0))</f>
        <v/>
      </c>
      <c r="AC3515" s="23" t="str">
        <f t="shared" ca="1" si="55"/>
        <v/>
      </c>
    </row>
    <row r="3516" spans="1:29" x14ac:dyDescent="0.25">
      <c r="A3516" s="23">
        <v>3637</v>
      </c>
      <c r="B3516">
        <v>1735</v>
      </c>
      <c r="C3516" s="23" t="str">
        <f ca="1">IFERROR(VLOOKUP($B3516,INDIRECT(nfl_game_result),MATCH(C$1,INDIRECT(nfl_game_result_header),0),FALSE),"error")</f>
        <v>2018_09_GBY@NWE</v>
      </c>
      <c r="D3516" s="23" t="str">
        <f ca="1">IFERROR(IF(ISBLANK(VLOOKUP($B3516,INDIRECT(nfl_game_result),MATCH(D$1,INDIRECT(nfl_game_result_header),0),FALSE)),"",VLOOKUP($B3516,INDIRECT(nfl_game_result),MATCH(D$1,INDIRECT(nfl_game_result_header),0),FALSE)),"error")</f>
        <v/>
      </c>
      <c r="E3516" s="23" t="str">
        <f ca="1">IFERROR(IF(ISBLANK(VLOOKUP($B3516,INDIRECT(nfl_game_result),MATCH(E$1,INDIRECT(nfl_game_result_header),0),FALSE)),"",VLOOKUP($B3516,INDIRECT(nfl_game_result),MATCH(E$1,INDIRECT(nfl_game_result_header),0),FALSE)),"error")</f>
        <v/>
      </c>
      <c r="F3516" s="23" t="str">
        <f ca="1">IFERROR(IF(ISBLANK(VLOOKUP($B3516,INDIRECT(nfl_game_result),MATCH(F$1,INDIRECT(nfl_game_result_header),0),FALSE)),"",VLOOKUP($B3516,INDIRECT(nfl_game_result),MATCH(F$1,INDIRECT(nfl_game_result_header),0),FALSE)),"error")</f>
        <v/>
      </c>
      <c r="G3516" s="23" t="str">
        <f ca="1">IFERROR(IF(ISBLANK(VLOOKUP($B3516,INDIRECT(nfl_game_result),MATCH(G$1,INDIRECT(nfl_game_result_header),0),FALSE)),"",VLOOKUP($B3516,INDIRECT(nfl_game_result),MATCH(G$1,INDIRECT(nfl_game_result_header),0),FALSE)),"error")</f>
        <v/>
      </c>
      <c r="H3516" s="23" t="str">
        <f ca="1">IFERROR(IF(ISBLANK(VLOOKUP($B3516,INDIRECT(nfl_game_result),MATCH(H$1,INDIRECT(nfl_game_result_header),0),FALSE)),"",VLOOKUP($B3516,INDIRECT(nfl_game_result),MATCH(H$1,INDIRECT(nfl_game_result_header),0),FALSE)),"error")</f>
        <v/>
      </c>
      <c r="I3516" s="23" t="str">
        <f ca="1">IFERROR(IF(ISBLANK(VLOOKUP($B3516,INDIRECT(nfl_game_result),MATCH(I$1,INDIRECT(nfl_game_result_header),0),FALSE)),"",VLOOKUP($B3516,INDIRECT(nfl_game_result),MATCH(I$1,INDIRECT(nfl_game_result_header),0),FALSE)),"error")</f>
        <v/>
      </c>
      <c r="J3516" s="23" t="str">
        <f ca="1">IFERROR(IF(ISBLANK(VLOOKUP($B3516,INDIRECT(nfl_game_result),MATCH(J$1,INDIRECT(nfl_game_result_header),0),FALSE)),"",VLOOKUP($B3516,INDIRECT(nfl_game_result),MATCH(J$1,INDIRECT(nfl_game_result_header),0),FALSE)),"error")</f>
        <v/>
      </c>
      <c r="K3516" s="23" t="str">
        <f ca="1">IFERROR(IF(ISBLANK(VLOOKUP($B3516,INDIRECT(nfl_game_result),MATCH(K$1,INDIRECT(nfl_game_result_header),0),FALSE)),"",VLOOKUP($B3516,INDIRECT(nfl_game_result),MATCH(K$1,INDIRECT(nfl_game_result_header),0),FALSE)),"error")</f>
        <v/>
      </c>
      <c r="L3516" s="23" t="str">
        <f ca="1">IFERROR(IF(ISBLANK(VLOOKUP($B3516,INDIRECT(nfl_game_result),MATCH(L$1,INDIRECT(nfl_game_result_header),0),FALSE)),"",VLOOKUP($B3516,INDIRECT(nfl_game_result),MATCH(L$1,INDIRECT(nfl_game_result_header),0),FALSE)),"error")</f>
        <v/>
      </c>
      <c r="M3516" s="23" t="s">
        <v>14</v>
      </c>
      <c r="V3516" s="23" t="s">
        <v>416</v>
      </c>
      <c r="W3516" s="23">
        <f ca="1">VALUE(LEFT(C3516, 4))</f>
        <v>2018</v>
      </c>
      <c r="X3516" s="23">
        <f ca="1">VALUE(MID(C3516,6,FIND("_",C3516,6)-6))</f>
        <v>9</v>
      </c>
      <c r="Y3516" s="23" t="str">
        <f ca="1">IF(NOT(OR(ISBLANK(D3516),ISBLANK(E3516),D3516="",E3516="")),D3516-E3516,"")</f>
        <v/>
      </c>
      <c r="Z3516" s="23" t="str">
        <f ca="1">IF(OR(NOT(ISNUMBER(D3516)),ISBLANK(D3516),D3516="",ISBLANK(N3516)),"",ABS(D3516-N3516))</f>
        <v/>
      </c>
      <c r="AA3516" s="23" t="str">
        <f ca="1">IF(OR(ISBLANK(J3516),ISBLANK(O3516),J3516="",O3516=""),"",IF(J3516=O3516,1,0))</f>
        <v/>
      </c>
      <c r="AB3516" s="23" t="str">
        <f ca="1">IF(OR(ISBLANK(K3516),ISBLANK(Q3516),K3516="",Q3516=""),"",IF(K3516=Q3516,1,0))</f>
        <v/>
      </c>
      <c r="AC3516" s="23" t="str">
        <f t="shared" ca="1" si="55"/>
        <v/>
      </c>
    </row>
    <row r="3517" spans="1:29" x14ac:dyDescent="0.25">
      <c r="A3517" s="23">
        <v>3638</v>
      </c>
      <c r="B3517">
        <v>1736</v>
      </c>
      <c r="C3517" s="23" t="str">
        <f ca="1">IFERROR(VLOOKUP($B3517,INDIRECT(nfl_game_result),MATCH(C$1,INDIRECT(nfl_game_result_header),0),FALSE),"error")</f>
        <v>2018_09_TEN@DAL</v>
      </c>
      <c r="D3517" s="23" t="str">
        <f ca="1">IFERROR(IF(ISBLANK(VLOOKUP($B3517,INDIRECT(nfl_game_result),MATCH(D$1,INDIRECT(nfl_game_result_header),0),FALSE)),"",VLOOKUP($B3517,INDIRECT(nfl_game_result),MATCH(D$1,INDIRECT(nfl_game_result_header),0),FALSE)),"error")</f>
        <v/>
      </c>
      <c r="E3517" s="23" t="str">
        <f ca="1">IFERROR(IF(ISBLANK(VLOOKUP($B3517,INDIRECT(nfl_game_result),MATCH(E$1,INDIRECT(nfl_game_result_header),0),FALSE)),"",VLOOKUP($B3517,INDIRECT(nfl_game_result),MATCH(E$1,INDIRECT(nfl_game_result_header),0),FALSE)),"error")</f>
        <v/>
      </c>
      <c r="F3517" s="23" t="str">
        <f ca="1">IFERROR(IF(ISBLANK(VLOOKUP($B3517,INDIRECT(nfl_game_result),MATCH(F$1,INDIRECT(nfl_game_result_header),0),FALSE)),"",VLOOKUP($B3517,INDIRECT(nfl_game_result),MATCH(F$1,INDIRECT(nfl_game_result_header),0),FALSE)),"error")</f>
        <v/>
      </c>
      <c r="G3517" s="23" t="str">
        <f ca="1">IFERROR(IF(ISBLANK(VLOOKUP($B3517,INDIRECT(nfl_game_result),MATCH(G$1,INDIRECT(nfl_game_result_header),0),FALSE)),"",VLOOKUP($B3517,INDIRECT(nfl_game_result),MATCH(G$1,INDIRECT(nfl_game_result_header),0),FALSE)),"error")</f>
        <v/>
      </c>
      <c r="H3517" s="23" t="str">
        <f ca="1">IFERROR(IF(ISBLANK(VLOOKUP($B3517,INDIRECT(nfl_game_result),MATCH(H$1,INDIRECT(nfl_game_result_header),0),FALSE)),"",VLOOKUP($B3517,INDIRECT(nfl_game_result),MATCH(H$1,INDIRECT(nfl_game_result_header),0),FALSE)),"error")</f>
        <v/>
      </c>
      <c r="I3517" s="23" t="str">
        <f ca="1">IFERROR(IF(ISBLANK(VLOOKUP($B3517,INDIRECT(nfl_game_result),MATCH(I$1,INDIRECT(nfl_game_result_header),0),FALSE)),"",VLOOKUP($B3517,INDIRECT(nfl_game_result),MATCH(I$1,INDIRECT(nfl_game_result_header),0),FALSE)),"error")</f>
        <v/>
      </c>
      <c r="J3517" s="23" t="str">
        <f ca="1">IFERROR(IF(ISBLANK(VLOOKUP($B3517,INDIRECT(nfl_game_result),MATCH(J$1,INDIRECT(nfl_game_result_header),0),FALSE)),"",VLOOKUP($B3517,INDIRECT(nfl_game_result),MATCH(J$1,INDIRECT(nfl_game_result_header),0),FALSE)),"error")</f>
        <v/>
      </c>
      <c r="K3517" s="23" t="str">
        <f ca="1">IFERROR(IF(ISBLANK(VLOOKUP($B3517,INDIRECT(nfl_game_result),MATCH(K$1,INDIRECT(nfl_game_result_header),0),FALSE)),"",VLOOKUP($B3517,INDIRECT(nfl_game_result),MATCH(K$1,INDIRECT(nfl_game_result_header),0),FALSE)),"error")</f>
        <v/>
      </c>
      <c r="L3517" s="23" t="str">
        <f ca="1">IFERROR(IF(ISBLANK(VLOOKUP($B3517,INDIRECT(nfl_game_result),MATCH(L$1,INDIRECT(nfl_game_result_header),0),FALSE)),"",VLOOKUP($B3517,INDIRECT(nfl_game_result),MATCH(L$1,INDIRECT(nfl_game_result_header),0),FALSE)),"error")</f>
        <v/>
      </c>
      <c r="M3517" s="23" t="s">
        <v>14</v>
      </c>
      <c r="V3517" s="23" t="s">
        <v>416</v>
      </c>
      <c r="W3517" s="23">
        <f ca="1">VALUE(LEFT(C3517, 4))</f>
        <v>2018</v>
      </c>
      <c r="X3517" s="23">
        <f ca="1">VALUE(MID(C3517,6,FIND("_",C3517,6)-6))</f>
        <v>9</v>
      </c>
      <c r="Y3517" s="23" t="str">
        <f ca="1">IF(NOT(OR(ISBLANK(D3517),ISBLANK(E3517),D3517="",E3517="")),D3517-E3517,"")</f>
        <v/>
      </c>
      <c r="Z3517" s="23" t="str">
        <f ca="1">IF(OR(NOT(ISNUMBER(D3517)),ISBLANK(D3517),D3517="",ISBLANK(N3517)),"",ABS(D3517-N3517))</f>
        <v/>
      </c>
      <c r="AA3517" s="23" t="str">
        <f ca="1">IF(OR(ISBLANK(J3517),ISBLANK(O3517),J3517="",O3517=""),"",IF(J3517=O3517,1,0))</f>
        <v/>
      </c>
      <c r="AB3517" s="23" t="str">
        <f ca="1">IF(OR(ISBLANK(K3517),ISBLANK(Q3517),K3517="",Q3517=""),"",IF(K3517=Q3517,1,0))</f>
        <v/>
      </c>
      <c r="AC3517" s="23" t="str">
        <f t="shared" ca="1" si="55"/>
        <v/>
      </c>
    </row>
    <row r="3518" spans="1:29" x14ac:dyDescent="0.25">
      <c r="A3518" s="23">
        <v>3383</v>
      </c>
      <c r="B3518">
        <v>1737</v>
      </c>
      <c r="C3518" s="23" t="str">
        <f ca="1">IFERROR(VLOOKUP($B3518,INDIRECT(nfl_game_result),MATCH(C$1,INDIRECT(nfl_game_result_header),0),FALSE),"error")</f>
        <v>2018_10_CAR@PIT</v>
      </c>
      <c r="D3518" s="23" t="str">
        <f ca="1">IFERROR(IF(ISBLANK(VLOOKUP($B3518,INDIRECT(nfl_game_result),MATCH(D$1,INDIRECT(nfl_game_result_header),0),FALSE)),"",VLOOKUP($B3518,INDIRECT(nfl_game_result),MATCH(D$1,INDIRECT(nfl_game_result_header),0),FALSE)),"error")</f>
        <v/>
      </c>
      <c r="E3518" s="23" t="str">
        <f ca="1">IFERROR(IF(ISBLANK(VLOOKUP($B3518,INDIRECT(nfl_game_result),MATCH(E$1,INDIRECT(nfl_game_result_header),0),FALSE)),"",VLOOKUP($B3518,INDIRECT(nfl_game_result),MATCH(E$1,INDIRECT(nfl_game_result_header),0),FALSE)),"error")</f>
        <v/>
      </c>
      <c r="F3518" s="23" t="str">
        <f ca="1">IFERROR(IF(ISBLANK(VLOOKUP($B3518,INDIRECT(nfl_game_result),MATCH(F$1,INDIRECT(nfl_game_result_header),0),FALSE)),"",VLOOKUP($B3518,INDIRECT(nfl_game_result),MATCH(F$1,INDIRECT(nfl_game_result_header),0),FALSE)),"error")</f>
        <v/>
      </c>
      <c r="G3518" s="23" t="str">
        <f ca="1">IFERROR(IF(ISBLANK(VLOOKUP($B3518,INDIRECT(nfl_game_result),MATCH(G$1,INDIRECT(nfl_game_result_header),0),FALSE)),"",VLOOKUP($B3518,INDIRECT(nfl_game_result),MATCH(G$1,INDIRECT(nfl_game_result_header),0),FALSE)),"error")</f>
        <v/>
      </c>
      <c r="H3518" s="23" t="str">
        <f ca="1">IFERROR(IF(ISBLANK(VLOOKUP($B3518,INDIRECT(nfl_game_result),MATCH(H$1,INDIRECT(nfl_game_result_header),0),FALSE)),"",VLOOKUP($B3518,INDIRECT(nfl_game_result),MATCH(H$1,INDIRECT(nfl_game_result_header),0),FALSE)),"error")</f>
        <v/>
      </c>
      <c r="I3518" s="23" t="str">
        <f ca="1">IFERROR(IF(ISBLANK(VLOOKUP($B3518,INDIRECT(nfl_game_result),MATCH(I$1,INDIRECT(nfl_game_result_header),0),FALSE)),"",VLOOKUP($B3518,INDIRECT(nfl_game_result),MATCH(I$1,INDIRECT(nfl_game_result_header),0),FALSE)),"error")</f>
        <v/>
      </c>
      <c r="J3518" s="23" t="str">
        <f ca="1">IFERROR(IF(ISBLANK(VLOOKUP($B3518,INDIRECT(nfl_game_result),MATCH(J$1,INDIRECT(nfl_game_result_header),0),FALSE)),"",VLOOKUP($B3518,INDIRECT(nfl_game_result),MATCH(J$1,INDIRECT(nfl_game_result_header),0),FALSE)),"error")</f>
        <v/>
      </c>
      <c r="K3518" s="23" t="str">
        <f ca="1">IFERROR(IF(ISBLANK(VLOOKUP($B3518,INDIRECT(nfl_game_result),MATCH(K$1,INDIRECT(nfl_game_result_header),0),FALSE)),"",VLOOKUP($B3518,INDIRECT(nfl_game_result),MATCH(K$1,INDIRECT(nfl_game_result_header),0),FALSE)),"error")</f>
        <v/>
      </c>
      <c r="L3518" s="23" t="str">
        <f ca="1">IFERROR(IF(ISBLANK(VLOOKUP($B3518,INDIRECT(nfl_game_result),MATCH(L$1,INDIRECT(nfl_game_result_header),0),FALSE)),"",VLOOKUP($B3518,INDIRECT(nfl_game_result),MATCH(L$1,INDIRECT(nfl_game_result_header),0),FALSE)),"error")</f>
        <v/>
      </c>
      <c r="M3518" s="23" t="s">
        <v>16</v>
      </c>
      <c r="V3518" s="23" t="s">
        <v>416</v>
      </c>
      <c r="W3518" s="23">
        <f ca="1">VALUE(LEFT(C3518, 4))</f>
        <v>2018</v>
      </c>
      <c r="X3518" s="23">
        <f ca="1">VALUE(MID(C3518,6,FIND("_",C3518,6)-6))</f>
        <v>10</v>
      </c>
      <c r="Y3518" s="23" t="str">
        <f ca="1">IF(NOT(OR(ISBLANK(D3518),ISBLANK(E3518),D3518="",E3518="")),D3518-E3518,"")</f>
        <v/>
      </c>
      <c r="Z3518" s="23" t="str">
        <f ca="1">IF(OR(NOT(ISNUMBER(D3518)),ISBLANK(D3518),D3518="",ISBLANK(N3518)),"",ABS(D3518-N3518))</f>
        <v/>
      </c>
      <c r="AA3518" s="23" t="str">
        <f ca="1">IF(OR(ISBLANK(J3518),ISBLANK(O3518),J3518="",O3518=""),"",IF(J3518=O3518,1,0))</f>
        <v/>
      </c>
      <c r="AB3518" s="23" t="str">
        <f ca="1">IF(OR(ISBLANK(K3518),ISBLANK(Q3518),K3518="",Q3518=""),"",IF(K3518=Q3518,1,0))</f>
        <v/>
      </c>
      <c r="AC3518" s="23" t="str">
        <f t="shared" ca="1" si="55"/>
        <v/>
      </c>
    </row>
    <row r="3519" spans="1:29" x14ac:dyDescent="0.25">
      <c r="A3519" s="23">
        <v>3384</v>
      </c>
      <c r="B3519">
        <v>1738</v>
      </c>
      <c r="C3519" s="23" t="str">
        <f ca="1">IFERROR(VLOOKUP($B3519,INDIRECT(nfl_game_result),MATCH(C$1,INDIRECT(nfl_game_result_header),0),FALSE),"error")</f>
        <v>2018_10_ATL@CLE</v>
      </c>
      <c r="D3519" s="23" t="str">
        <f ca="1">IFERROR(IF(ISBLANK(VLOOKUP($B3519,INDIRECT(nfl_game_result),MATCH(D$1,INDIRECT(nfl_game_result_header),0),FALSE)),"",VLOOKUP($B3519,INDIRECT(nfl_game_result),MATCH(D$1,INDIRECT(nfl_game_result_header),0),FALSE)),"error")</f>
        <v/>
      </c>
      <c r="E3519" s="23" t="str">
        <f ca="1">IFERROR(IF(ISBLANK(VLOOKUP($B3519,INDIRECT(nfl_game_result),MATCH(E$1,INDIRECT(nfl_game_result_header),0),FALSE)),"",VLOOKUP($B3519,INDIRECT(nfl_game_result),MATCH(E$1,INDIRECT(nfl_game_result_header),0),FALSE)),"error")</f>
        <v/>
      </c>
      <c r="F3519" s="23" t="str">
        <f ca="1">IFERROR(IF(ISBLANK(VLOOKUP($B3519,INDIRECT(nfl_game_result),MATCH(F$1,INDIRECT(nfl_game_result_header),0),FALSE)),"",VLOOKUP($B3519,INDIRECT(nfl_game_result),MATCH(F$1,INDIRECT(nfl_game_result_header),0),FALSE)),"error")</f>
        <v/>
      </c>
      <c r="G3519" s="23" t="str">
        <f ca="1">IFERROR(IF(ISBLANK(VLOOKUP($B3519,INDIRECT(nfl_game_result),MATCH(G$1,INDIRECT(nfl_game_result_header),0),FALSE)),"",VLOOKUP($B3519,INDIRECT(nfl_game_result),MATCH(G$1,INDIRECT(nfl_game_result_header),0),FALSE)),"error")</f>
        <v/>
      </c>
      <c r="H3519" s="23" t="str">
        <f ca="1">IFERROR(IF(ISBLANK(VLOOKUP($B3519,INDIRECT(nfl_game_result),MATCH(H$1,INDIRECT(nfl_game_result_header),0),FALSE)),"",VLOOKUP($B3519,INDIRECT(nfl_game_result),MATCH(H$1,INDIRECT(nfl_game_result_header),0),FALSE)),"error")</f>
        <v/>
      </c>
      <c r="I3519" s="23" t="str">
        <f ca="1">IFERROR(IF(ISBLANK(VLOOKUP($B3519,INDIRECT(nfl_game_result),MATCH(I$1,INDIRECT(nfl_game_result_header),0),FALSE)),"",VLOOKUP($B3519,INDIRECT(nfl_game_result),MATCH(I$1,INDIRECT(nfl_game_result_header),0),FALSE)),"error")</f>
        <v/>
      </c>
      <c r="J3519" s="23" t="str">
        <f ca="1">IFERROR(IF(ISBLANK(VLOOKUP($B3519,INDIRECT(nfl_game_result),MATCH(J$1,INDIRECT(nfl_game_result_header),0),FALSE)),"",VLOOKUP($B3519,INDIRECT(nfl_game_result),MATCH(J$1,INDIRECT(nfl_game_result_header),0),FALSE)),"error")</f>
        <v/>
      </c>
      <c r="K3519" s="23" t="str">
        <f ca="1">IFERROR(IF(ISBLANK(VLOOKUP($B3519,INDIRECT(nfl_game_result),MATCH(K$1,INDIRECT(nfl_game_result_header),0),FALSE)),"",VLOOKUP($B3519,INDIRECT(nfl_game_result),MATCH(K$1,INDIRECT(nfl_game_result_header),0),FALSE)),"error")</f>
        <v/>
      </c>
      <c r="L3519" s="23" t="str">
        <f ca="1">IFERROR(IF(ISBLANK(VLOOKUP($B3519,INDIRECT(nfl_game_result),MATCH(L$1,INDIRECT(nfl_game_result_header),0),FALSE)),"",VLOOKUP($B3519,INDIRECT(nfl_game_result),MATCH(L$1,INDIRECT(nfl_game_result_header),0),FALSE)),"error")</f>
        <v/>
      </c>
      <c r="M3519" s="23" t="s">
        <v>16</v>
      </c>
      <c r="V3519" s="23" t="s">
        <v>416</v>
      </c>
      <c r="W3519" s="23">
        <f ca="1">VALUE(LEFT(C3519, 4))</f>
        <v>2018</v>
      </c>
      <c r="X3519" s="23">
        <f ca="1">VALUE(MID(C3519,6,FIND("_",C3519,6)-6))</f>
        <v>10</v>
      </c>
      <c r="Y3519" s="23" t="str">
        <f ca="1">IF(NOT(OR(ISBLANK(D3519),ISBLANK(E3519),D3519="",E3519="")),D3519-E3519,"")</f>
        <v/>
      </c>
      <c r="Z3519" s="23" t="str">
        <f ca="1">IF(OR(NOT(ISNUMBER(D3519)),ISBLANK(D3519),D3519="",ISBLANK(N3519)),"",ABS(D3519-N3519))</f>
        <v/>
      </c>
      <c r="AA3519" s="23" t="str">
        <f ca="1">IF(OR(ISBLANK(J3519),ISBLANK(O3519),J3519="",O3519=""),"",IF(J3519=O3519,1,0))</f>
        <v/>
      </c>
      <c r="AB3519" s="23" t="str">
        <f ca="1">IF(OR(ISBLANK(K3519),ISBLANK(Q3519),K3519="",Q3519=""),"",IF(K3519=Q3519,1,0))</f>
        <v/>
      </c>
      <c r="AC3519" s="23" t="str">
        <f t="shared" ca="1" si="55"/>
        <v/>
      </c>
    </row>
    <row r="3520" spans="1:29" x14ac:dyDescent="0.25">
      <c r="A3520" s="23">
        <v>3385</v>
      </c>
      <c r="B3520">
        <v>1739</v>
      </c>
      <c r="C3520" s="23" t="str">
        <f ca="1">IFERROR(VLOOKUP($B3520,INDIRECT(nfl_game_result),MATCH(C$1,INDIRECT(nfl_game_result_header),0),FALSE),"error")</f>
        <v>2018_10_NOR@CIN</v>
      </c>
      <c r="D3520" s="23" t="str">
        <f ca="1">IFERROR(IF(ISBLANK(VLOOKUP($B3520,INDIRECT(nfl_game_result),MATCH(D$1,INDIRECT(nfl_game_result_header),0),FALSE)),"",VLOOKUP($B3520,INDIRECT(nfl_game_result),MATCH(D$1,INDIRECT(nfl_game_result_header),0),FALSE)),"error")</f>
        <v/>
      </c>
      <c r="E3520" s="23" t="str">
        <f ca="1">IFERROR(IF(ISBLANK(VLOOKUP($B3520,INDIRECT(nfl_game_result),MATCH(E$1,INDIRECT(nfl_game_result_header),0),FALSE)),"",VLOOKUP($B3520,INDIRECT(nfl_game_result),MATCH(E$1,INDIRECT(nfl_game_result_header),0),FALSE)),"error")</f>
        <v/>
      </c>
      <c r="F3520" s="23" t="str">
        <f ca="1">IFERROR(IF(ISBLANK(VLOOKUP($B3520,INDIRECT(nfl_game_result),MATCH(F$1,INDIRECT(nfl_game_result_header),0),FALSE)),"",VLOOKUP($B3520,INDIRECT(nfl_game_result),MATCH(F$1,INDIRECT(nfl_game_result_header),0),FALSE)),"error")</f>
        <v/>
      </c>
      <c r="G3520" s="23" t="str">
        <f ca="1">IFERROR(IF(ISBLANK(VLOOKUP($B3520,INDIRECT(nfl_game_result),MATCH(G$1,INDIRECT(nfl_game_result_header),0),FALSE)),"",VLOOKUP($B3520,INDIRECT(nfl_game_result),MATCH(G$1,INDIRECT(nfl_game_result_header),0),FALSE)),"error")</f>
        <v/>
      </c>
      <c r="H3520" s="23" t="str">
        <f ca="1">IFERROR(IF(ISBLANK(VLOOKUP($B3520,INDIRECT(nfl_game_result),MATCH(H$1,INDIRECT(nfl_game_result_header),0),FALSE)),"",VLOOKUP($B3520,INDIRECT(nfl_game_result),MATCH(H$1,INDIRECT(nfl_game_result_header),0),FALSE)),"error")</f>
        <v/>
      </c>
      <c r="I3520" s="23" t="str">
        <f ca="1">IFERROR(IF(ISBLANK(VLOOKUP($B3520,INDIRECT(nfl_game_result),MATCH(I$1,INDIRECT(nfl_game_result_header),0),FALSE)),"",VLOOKUP($B3520,INDIRECT(nfl_game_result),MATCH(I$1,INDIRECT(nfl_game_result_header),0),FALSE)),"error")</f>
        <v/>
      </c>
      <c r="J3520" s="23" t="str">
        <f ca="1">IFERROR(IF(ISBLANK(VLOOKUP($B3520,INDIRECT(nfl_game_result),MATCH(J$1,INDIRECT(nfl_game_result_header),0),FALSE)),"",VLOOKUP($B3520,INDIRECT(nfl_game_result),MATCH(J$1,INDIRECT(nfl_game_result_header),0),FALSE)),"error")</f>
        <v/>
      </c>
      <c r="K3520" s="23" t="str">
        <f ca="1">IFERROR(IF(ISBLANK(VLOOKUP($B3520,INDIRECT(nfl_game_result),MATCH(K$1,INDIRECT(nfl_game_result_header),0),FALSE)),"",VLOOKUP($B3520,INDIRECT(nfl_game_result),MATCH(K$1,INDIRECT(nfl_game_result_header),0),FALSE)),"error")</f>
        <v/>
      </c>
      <c r="L3520" s="23" t="str">
        <f ca="1">IFERROR(IF(ISBLANK(VLOOKUP($B3520,INDIRECT(nfl_game_result),MATCH(L$1,INDIRECT(nfl_game_result_header),0),FALSE)),"",VLOOKUP($B3520,INDIRECT(nfl_game_result),MATCH(L$1,INDIRECT(nfl_game_result_header),0),FALSE)),"error")</f>
        <v/>
      </c>
      <c r="M3520" s="23" t="s">
        <v>16</v>
      </c>
      <c r="V3520" s="23" t="s">
        <v>416</v>
      </c>
      <c r="W3520" s="23">
        <f ca="1">VALUE(LEFT(C3520, 4))</f>
        <v>2018</v>
      </c>
      <c r="X3520" s="23">
        <f ca="1">VALUE(MID(C3520,6,FIND("_",C3520,6)-6))</f>
        <v>10</v>
      </c>
      <c r="Y3520" s="23" t="str">
        <f ca="1">IF(NOT(OR(ISBLANK(D3520),ISBLANK(E3520),D3520="",E3520="")),D3520-E3520,"")</f>
        <v/>
      </c>
      <c r="Z3520" s="23" t="str">
        <f ca="1">IF(OR(NOT(ISNUMBER(D3520)),ISBLANK(D3520),D3520="",ISBLANK(N3520)),"",ABS(D3520-N3520))</f>
        <v/>
      </c>
      <c r="AA3520" s="23" t="str">
        <f ca="1">IF(OR(ISBLANK(J3520),ISBLANK(O3520),J3520="",O3520=""),"",IF(J3520=O3520,1,0))</f>
        <v/>
      </c>
      <c r="AB3520" s="23" t="str">
        <f ca="1">IF(OR(ISBLANK(K3520),ISBLANK(Q3520),K3520="",Q3520=""),"",IF(K3520=Q3520,1,0))</f>
        <v/>
      </c>
      <c r="AC3520" s="23" t="str">
        <f t="shared" ca="1" si="55"/>
        <v/>
      </c>
    </row>
    <row r="3521" spans="1:29" x14ac:dyDescent="0.25">
      <c r="A3521" s="23">
        <v>3386</v>
      </c>
      <c r="B3521">
        <v>1740</v>
      </c>
      <c r="C3521" s="23" t="str">
        <f ca="1">IFERROR(VLOOKUP($B3521,INDIRECT(nfl_game_result),MATCH(C$1,INDIRECT(nfl_game_result_header),0),FALSE),"error")</f>
        <v>2018_10_DET@CHI</v>
      </c>
      <c r="D3521" s="23" t="str">
        <f ca="1">IFERROR(IF(ISBLANK(VLOOKUP($B3521,INDIRECT(nfl_game_result),MATCH(D$1,INDIRECT(nfl_game_result_header),0),FALSE)),"",VLOOKUP($B3521,INDIRECT(nfl_game_result),MATCH(D$1,INDIRECT(nfl_game_result_header),0),FALSE)),"error")</f>
        <v/>
      </c>
      <c r="E3521" s="23" t="str">
        <f ca="1">IFERROR(IF(ISBLANK(VLOOKUP($B3521,INDIRECT(nfl_game_result),MATCH(E$1,INDIRECT(nfl_game_result_header),0),FALSE)),"",VLOOKUP($B3521,INDIRECT(nfl_game_result),MATCH(E$1,INDIRECT(nfl_game_result_header),0),FALSE)),"error")</f>
        <v/>
      </c>
      <c r="F3521" s="23" t="str">
        <f ca="1">IFERROR(IF(ISBLANK(VLOOKUP($B3521,INDIRECT(nfl_game_result),MATCH(F$1,INDIRECT(nfl_game_result_header),0),FALSE)),"",VLOOKUP($B3521,INDIRECT(nfl_game_result),MATCH(F$1,INDIRECT(nfl_game_result_header),0),FALSE)),"error")</f>
        <v/>
      </c>
      <c r="G3521" s="23" t="str">
        <f ca="1">IFERROR(IF(ISBLANK(VLOOKUP($B3521,INDIRECT(nfl_game_result),MATCH(G$1,INDIRECT(nfl_game_result_header),0),FALSE)),"",VLOOKUP($B3521,INDIRECT(nfl_game_result),MATCH(G$1,INDIRECT(nfl_game_result_header),0),FALSE)),"error")</f>
        <v/>
      </c>
      <c r="H3521" s="23" t="str">
        <f ca="1">IFERROR(IF(ISBLANK(VLOOKUP($B3521,INDIRECT(nfl_game_result),MATCH(H$1,INDIRECT(nfl_game_result_header),0),FALSE)),"",VLOOKUP($B3521,INDIRECT(nfl_game_result),MATCH(H$1,INDIRECT(nfl_game_result_header),0),FALSE)),"error")</f>
        <v/>
      </c>
      <c r="I3521" s="23" t="str">
        <f ca="1">IFERROR(IF(ISBLANK(VLOOKUP($B3521,INDIRECT(nfl_game_result),MATCH(I$1,INDIRECT(nfl_game_result_header),0),FALSE)),"",VLOOKUP($B3521,INDIRECT(nfl_game_result),MATCH(I$1,INDIRECT(nfl_game_result_header),0),FALSE)),"error")</f>
        <v/>
      </c>
      <c r="J3521" s="23" t="str">
        <f ca="1">IFERROR(IF(ISBLANK(VLOOKUP($B3521,INDIRECT(nfl_game_result),MATCH(J$1,INDIRECT(nfl_game_result_header),0),FALSE)),"",VLOOKUP($B3521,INDIRECT(nfl_game_result),MATCH(J$1,INDIRECT(nfl_game_result_header),0),FALSE)),"error")</f>
        <v/>
      </c>
      <c r="K3521" s="23" t="str">
        <f ca="1">IFERROR(IF(ISBLANK(VLOOKUP($B3521,INDIRECT(nfl_game_result),MATCH(K$1,INDIRECT(nfl_game_result_header),0),FALSE)),"",VLOOKUP($B3521,INDIRECT(nfl_game_result),MATCH(K$1,INDIRECT(nfl_game_result_header),0),FALSE)),"error")</f>
        <v/>
      </c>
      <c r="L3521" s="23" t="str">
        <f ca="1">IFERROR(IF(ISBLANK(VLOOKUP($B3521,INDIRECT(nfl_game_result),MATCH(L$1,INDIRECT(nfl_game_result_header),0),FALSE)),"",VLOOKUP($B3521,INDIRECT(nfl_game_result),MATCH(L$1,INDIRECT(nfl_game_result_header),0),FALSE)),"error")</f>
        <v/>
      </c>
      <c r="M3521" s="23" t="s">
        <v>16</v>
      </c>
      <c r="V3521" s="23" t="s">
        <v>416</v>
      </c>
      <c r="W3521" s="23">
        <f ca="1">VALUE(LEFT(C3521, 4))</f>
        <v>2018</v>
      </c>
      <c r="X3521" s="23">
        <f ca="1">VALUE(MID(C3521,6,FIND("_",C3521,6)-6))</f>
        <v>10</v>
      </c>
      <c r="Y3521" s="23" t="str">
        <f ca="1">IF(NOT(OR(ISBLANK(D3521),ISBLANK(E3521),D3521="",E3521="")),D3521-E3521,"")</f>
        <v/>
      </c>
      <c r="Z3521" s="23" t="str">
        <f ca="1">IF(OR(NOT(ISNUMBER(D3521)),ISBLANK(D3521),D3521="",ISBLANK(N3521)),"",ABS(D3521-N3521))</f>
        <v/>
      </c>
      <c r="AA3521" s="23" t="str">
        <f ca="1">IF(OR(ISBLANK(J3521),ISBLANK(O3521),J3521="",O3521=""),"",IF(J3521=O3521,1,0))</f>
        <v/>
      </c>
      <c r="AB3521" s="23" t="str">
        <f ca="1">IF(OR(ISBLANK(K3521),ISBLANK(Q3521),K3521="",Q3521=""),"",IF(K3521=Q3521,1,0))</f>
        <v/>
      </c>
      <c r="AC3521" s="23" t="str">
        <f t="shared" ca="1" si="55"/>
        <v/>
      </c>
    </row>
    <row r="3522" spans="1:29" x14ac:dyDescent="0.25">
      <c r="A3522" s="23">
        <v>3387</v>
      </c>
      <c r="B3522">
        <v>1741</v>
      </c>
      <c r="C3522" s="23" t="str">
        <f ca="1">IFERROR(VLOOKUP($B3522,INDIRECT(nfl_game_result),MATCH(C$1,INDIRECT(nfl_game_result_header),0),FALSE),"error")</f>
        <v>2018_10_MIA@GBY</v>
      </c>
      <c r="D3522" s="23" t="str">
        <f ca="1">IFERROR(IF(ISBLANK(VLOOKUP($B3522,INDIRECT(nfl_game_result),MATCH(D$1,INDIRECT(nfl_game_result_header),0),FALSE)),"",VLOOKUP($B3522,INDIRECT(nfl_game_result),MATCH(D$1,INDIRECT(nfl_game_result_header),0),FALSE)),"error")</f>
        <v/>
      </c>
      <c r="E3522" s="23" t="str">
        <f ca="1">IFERROR(IF(ISBLANK(VLOOKUP($B3522,INDIRECT(nfl_game_result),MATCH(E$1,INDIRECT(nfl_game_result_header),0),FALSE)),"",VLOOKUP($B3522,INDIRECT(nfl_game_result),MATCH(E$1,INDIRECT(nfl_game_result_header),0),FALSE)),"error")</f>
        <v/>
      </c>
      <c r="F3522" s="23" t="str">
        <f ca="1">IFERROR(IF(ISBLANK(VLOOKUP($B3522,INDIRECT(nfl_game_result),MATCH(F$1,INDIRECT(nfl_game_result_header),0),FALSE)),"",VLOOKUP($B3522,INDIRECT(nfl_game_result),MATCH(F$1,INDIRECT(nfl_game_result_header),0),FALSE)),"error")</f>
        <v/>
      </c>
      <c r="G3522" s="23" t="str">
        <f ca="1">IFERROR(IF(ISBLANK(VLOOKUP($B3522,INDIRECT(nfl_game_result),MATCH(G$1,INDIRECT(nfl_game_result_header),0),FALSE)),"",VLOOKUP($B3522,INDIRECT(nfl_game_result),MATCH(G$1,INDIRECT(nfl_game_result_header),0),FALSE)),"error")</f>
        <v/>
      </c>
      <c r="H3522" s="23" t="str">
        <f ca="1">IFERROR(IF(ISBLANK(VLOOKUP($B3522,INDIRECT(nfl_game_result),MATCH(H$1,INDIRECT(nfl_game_result_header),0),FALSE)),"",VLOOKUP($B3522,INDIRECT(nfl_game_result),MATCH(H$1,INDIRECT(nfl_game_result_header),0),FALSE)),"error")</f>
        <v/>
      </c>
      <c r="I3522" s="23" t="str">
        <f ca="1">IFERROR(IF(ISBLANK(VLOOKUP($B3522,INDIRECT(nfl_game_result),MATCH(I$1,INDIRECT(nfl_game_result_header),0),FALSE)),"",VLOOKUP($B3522,INDIRECT(nfl_game_result),MATCH(I$1,INDIRECT(nfl_game_result_header),0),FALSE)),"error")</f>
        <v/>
      </c>
      <c r="J3522" s="23" t="str">
        <f ca="1">IFERROR(IF(ISBLANK(VLOOKUP($B3522,INDIRECT(nfl_game_result),MATCH(J$1,INDIRECT(nfl_game_result_header),0),FALSE)),"",VLOOKUP($B3522,INDIRECT(nfl_game_result),MATCH(J$1,INDIRECT(nfl_game_result_header),0),FALSE)),"error")</f>
        <v/>
      </c>
      <c r="K3522" s="23" t="str">
        <f ca="1">IFERROR(IF(ISBLANK(VLOOKUP($B3522,INDIRECT(nfl_game_result),MATCH(K$1,INDIRECT(nfl_game_result_header),0),FALSE)),"",VLOOKUP($B3522,INDIRECT(nfl_game_result),MATCH(K$1,INDIRECT(nfl_game_result_header),0),FALSE)),"error")</f>
        <v/>
      </c>
      <c r="L3522" s="23" t="str">
        <f ca="1">IFERROR(IF(ISBLANK(VLOOKUP($B3522,INDIRECT(nfl_game_result),MATCH(L$1,INDIRECT(nfl_game_result_header),0),FALSE)),"",VLOOKUP($B3522,INDIRECT(nfl_game_result),MATCH(L$1,INDIRECT(nfl_game_result_header),0),FALSE)),"error")</f>
        <v/>
      </c>
      <c r="M3522" s="23" t="s">
        <v>16</v>
      </c>
      <c r="V3522" s="23" t="s">
        <v>416</v>
      </c>
      <c r="W3522" s="23">
        <f ca="1">VALUE(LEFT(C3522, 4))</f>
        <v>2018</v>
      </c>
      <c r="X3522" s="23">
        <f ca="1">VALUE(MID(C3522,6,FIND("_",C3522,6)-6))</f>
        <v>10</v>
      </c>
      <c r="Y3522" s="23" t="str">
        <f ca="1">IF(NOT(OR(ISBLANK(D3522),ISBLANK(E3522),D3522="",E3522="")),D3522-E3522,"")</f>
        <v/>
      </c>
      <c r="Z3522" s="23" t="str">
        <f ca="1">IF(OR(NOT(ISNUMBER(D3522)),ISBLANK(D3522),D3522="",ISBLANK(N3522)),"",ABS(D3522-N3522))</f>
        <v/>
      </c>
      <c r="AA3522" s="23" t="str">
        <f ca="1">IF(OR(ISBLANK(J3522),ISBLANK(O3522),J3522="",O3522=""),"",IF(J3522=O3522,1,0))</f>
        <v/>
      </c>
      <c r="AB3522" s="23" t="str">
        <f ca="1">IF(OR(ISBLANK(K3522),ISBLANK(Q3522),K3522="",Q3522=""),"",IF(K3522=Q3522,1,0))</f>
        <v/>
      </c>
      <c r="AC3522" s="23" t="str">
        <f t="shared" ca="1" si="55"/>
        <v/>
      </c>
    </row>
    <row r="3523" spans="1:29" x14ac:dyDescent="0.25">
      <c r="A3523" s="23">
        <v>3388</v>
      </c>
      <c r="B3523">
        <v>1742</v>
      </c>
      <c r="C3523" s="23" t="str">
        <f ca="1">IFERROR(VLOOKUP($B3523,INDIRECT(nfl_game_result),MATCH(C$1,INDIRECT(nfl_game_result_header),0),FALSE),"error")</f>
        <v>2018_10_NWE@TEN</v>
      </c>
      <c r="D3523" s="23" t="str">
        <f ca="1">IFERROR(IF(ISBLANK(VLOOKUP($B3523,INDIRECT(nfl_game_result),MATCH(D$1,INDIRECT(nfl_game_result_header),0),FALSE)),"",VLOOKUP($B3523,INDIRECT(nfl_game_result),MATCH(D$1,INDIRECT(nfl_game_result_header),0),FALSE)),"error")</f>
        <v/>
      </c>
      <c r="E3523" s="23" t="str">
        <f ca="1">IFERROR(IF(ISBLANK(VLOOKUP($B3523,INDIRECT(nfl_game_result),MATCH(E$1,INDIRECT(nfl_game_result_header),0),FALSE)),"",VLOOKUP($B3523,INDIRECT(nfl_game_result),MATCH(E$1,INDIRECT(nfl_game_result_header),0),FALSE)),"error")</f>
        <v/>
      </c>
      <c r="F3523" s="23" t="str">
        <f ca="1">IFERROR(IF(ISBLANK(VLOOKUP($B3523,INDIRECT(nfl_game_result),MATCH(F$1,INDIRECT(nfl_game_result_header),0),FALSE)),"",VLOOKUP($B3523,INDIRECT(nfl_game_result),MATCH(F$1,INDIRECT(nfl_game_result_header),0),FALSE)),"error")</f>
        <v/>
      </c>
      <c r="G3523" s="23" t="str">
        <f ca="1">IFERROR(IF(ISBLANK(VLOOKUP($B3523,INDIRECT(nfl_game_result),MATCH(G$1,INDIRECT(nfl_game_result_header),0),FALSE)),"",VLOOKUP($B3523,INDIRECT(nfl_game_result),MATCH(G$1,INDIRECT(nfl_game_result_header),0),FALSE)),"error")</f>
        <v/>
      </c>
      <c r="H3523" s="23" t="str">
        <f ca="1">IFERROR(IF(ISBLANK(VLOOKUP($B3523,INDIRECT(nfl_game_result),MATCH(H$1,INDIRECT(nfl_game_result_header),0),FALSE)),"",VLOOKUP($B3523,INDIRECT(nfl_game_result),MATCH(H$1,INDIRECT(nfl_game_result_header),0),FALSE)),"error")</f>
        <v/>
      </c>
      <c r="I3523" s="23" t="str">
        <f ca="1">IFERROR(IF(ISBLANK(VLOOKUP($B3523,INDIRECT(nfl_game_result),MATCH(I$1,INDIRECT(nfl_game_result_header),0),FALSE)),"",VLOOKUP($B3523,INDIRECT(nfl_game_result),MATCH(I$1,INDIRECT(nfl_game_result_header),0),FALSE)),"error")</f>
        <v/>
      </c>
      <c r="J3523" s="23" t="str">
        <f ca="1">IFERROR(IF(ISBLANK(VLOOKUP($B3523,INDIRECT(nfl_game_result),MATCH(J$1,INDIRECT(nfl_game_result_header),0),FALSE)),"",VLOOKUP($B3523,INDIRECT(nfl_game_result),MATCH(J$1,INDIRECT(nfl_game_result_header),0),FALSE)),"error")</f>
        <v/>
      </c>
      <c r="K3523" s="23" t="str">
        <f ca="1">IFERROR(IF(ISBLANK(VLOOKUP($B3523,INDIRECT(nfl_game_result),MATCH(K$1,INDIRECT(nfl_game_result_header),0),FALSE)),"",VLOOKUP($B3523,INDIRECT(nfl_game_result),MATCH(K$1,INDIRECT(nfl_game_result_header),0),FALSE)),"error")</f>
        <v/>
      </c>
      <c r="L3523" s="23" t="str">
        <f ca="1">IFERROR(IF(ISBLANK(VLOOKUP($B3523,INDIRECT(nfl_game_result),MATCH(L$1,INDIRECT(nfl_game_result_header),0),FALSE)),"",VLOOKUP($B3523,INDIRECT(nfl_game_result),MATCH(L$1,INDIRECT(nfl_game_result_header),0),FALSE)),"error")</f>
        <v/>
      </c>
      <c r="M3523" s="23" t="s">
        <v>16</v>
      </c>
      <c r="V3523" s="23" t="s">
        <v>416</v>
      </c>
      <c r="W3523" s="23">
        <f ca="1">VALUE(LEFT(C3523, 4))</f>
        <v>2018</v>
      </c>
      <c r="X3523" s="23">
        <f ca="1">VALUE(MID(C3523,6,FIND("_",C3523,6)-6))</f>
        <v>10</v>
      </c>
      <c r="Y3523" s="23" t="str">
        <f ca="1">IF(NOT(OR(ISBLANK(D3523),ISBLANK(E3523),D3523="",E3523="")),D3523-E3523,"")</f>
        <v/>
      </c>
      <c r="Z3523" s="23" t="str">
        <f ca="1">IF(OR(NOT(ISNUMBER(D3523)),ISBLANK(D3523),D3523="",ISBLANK(N3523)),"",ABS(D3523-N3523))</f>
        <v/>
      </c>
      <c r="AA3523" s="23" t="str">
        <f ca="1">IF(OR(ISBLANK(J3523),ISBLANK(O3523),J3523="",O3523=""),"",IF(J3523=O3523,1,0))</f>
        <v/>
      </c>
      <c r="AB3523" s="23" t="str">
        <f ca="1">IF(OR(ISBLANK(K3523),ISBLANK(Q3523),K3523="",Q3523=""),"",IF(K3523=Q3523,1,0))</f>
        <v/>
      </c>
      <c r="AC3523" s="23" t="str">
        <f t="shared" ca="1" si="55"/>
        <v/>
      </c>
    </row>
    <row r="3524" spans="1:29" x14ac:dyDescent="0.25">
      <c r="A3524" s="23">
        <v>3389</v>
      </c>
      <c r="B3524">
        <v>1743</v>
      </c>
      <c r="C3524" s="23" t="str">
        <f ca="1">IFERROR(VLOOKUP($B3524,INDIRECT(nfl_game_result),MATCH(C$1,INDIRECT(nfl_game_result_header),0),FALSE),"error")</f>
        <v>2018_10_WAS@TBY</v>
      </c>
      <c r="D3524" s="23" t="str">
        <f ca="1">IFERROR(IF(ISBLANK(VLOOKUP($B3524,INDIRECT(nfl_game_result),MATCH(D$1,INDIRECT(nfl_game_result_header),0),FALSE)),"",VLOOKUP($B3524,INDIRECT(nfl_game_result),MATCH(D$1,INDIRECT(nfl_game_result_header),0),FALSE)),"error")</f>
        <v/>
      </c>
      <c r="E3524" s="23" t="str">
        <f ca="1">IFERROR(IF(ISBLANK(VLOOKUP($B3524,INDIRECT(nfl_game_result),MATCH(E$1,INDIRECT(nfl_game_result_header),0),FALSE)),"",VLOOKUP($B3524,INDIRECT(nfl_game_result),MATCH(E$1,INDIRECT(nfl_game_result_header),0),FALSE)),"error")</f>
        <v/>
      </c>
      <c r="F3524" s="23" t="str">
        <f ca="1">IFERROR(IF(ISBLANK(VLOOKUP($B3524,INDIRECT(nfl_game_result),MATCH(F$1,INDIRECT(nfl_game_result_header),0),FALSE)),"",VLOOKUP($B3524,INDIRECT(nfl_game_result),MATCH(F$1,INDIRECT(nfl_game_result_header),0),FALSE)),"error")</f>
        <v/>
      </c>
      <c r="G3524" s="23" t="str">
        <f ca="1">IFERROR(IF(ISBLANK(VLOOKUP($B3524,INDIRECT(nfl_game_result),MATCH(G$1,INDIRECT(nfl_game_result_header),0),FALSE)),"",VLOOKUP($B3524,INDIRECT(nfl_game_result),MATCH(G$1,INDIRECT(nfl_game_result_header),0),FALSE)),"error")</f>
        <v/>
      </c>
      <c r="H3524" s="23" t="str">
        <f ca="1">IFERROR(IF(ISBLANK(VLOOKUP($B3524,INDIRECT(nfl_game_result),MATCH(H$1,INDIRECT(nfl_game_result_header),0),FALSE)),"",VLOOKUP($B3524,INDIRECT(nfl_game_result),MATCH(H$1,INDIRECT(nfl_game_result_header),0),FALSE)),"error")</f>
        <v/>
      </c>
      <c r="I3524" s="23" t="str">
        <f ca="1">IFERROR(IF(ISBLANK(VLOOKUP($B3524,INDIRECT(nfl_game_result),MATCH(I$1,INDIRECT(nfl_game_result_header),0),FALSE)),"",VLOOKUP($B3524,INDIRECT(nfl_game_result),MATCH(I$1,INDIRECT(nfl_game_result_header),0),FALSE)),"error")</f>
        <v/>
      </c>
      <c r="J3524" s="23" t="str">
        <f ca="1">IFERROR(IF(ISBLANK(VLOOKUP($B3524,INDIRECT(nfl_game_result),MATCH(J$1,INDIRECT(nfl_game_result_header),0),FALSE)),"",VLOOKUP($B3524,INDIRECT(nfl_game_result),MATCH(J$1,INDIRECT(nfl_game_result_header),0),FALSE)),"error")</f>
        <v/>
      </c>
      <c r="K3524" s="23" t="str">
        <f ca="1">IFERROR(IF(ISBLANK(VLOOKUP($B3524,INDIRECT(nfl_game_result),MATCH(K$1,INDIRECT(nfl_game_result_header),0),FALSE)),"",VLOOKUP($B3524,INDIRECT(nfl_game_result),MATCH(K$1,INDIRECT(nfl_game_result_header),0),FALSE)),"error")</f>
        <v/>
      </c>
      <c r="L3524" s="23" t="str">
        <f ca="1">IFERROR(IF(ISBLANK(VLOOKUP($B3524,INDIRECT(nfl_game_result),MATCH(L$1,INDIRECT(nfl_game_result_header),0),FALSE)),"",VLOOKUP($B3524,INDIRECT(nfl_game_result),MATCH(L$1,INDIRECT(nfl_game_result_header),0),FALSE)),"error")</f>
        <v/>
      </c>
      <c r="M3524" s="23" t="s">
        <v>16</v>
      </c>
      <c r="V3524" s="23" t="s">
        <v>416</v>
      </c>
      <c r="W3524" s="23">
        <f ca="1">VALUE(LEFT(C3524, 4))</f>
        <v>2018</v>
      </c>
      <c r="X3524" s="23">
        <f ca="1">VALUE(MID(C3524,6,FIND("_",C3524,6)-6))</f>
        <v>10</v>
      </c>
      <c r="Y3524" s="23" t="str">
        <f ca="1">IF(NOT(OR(ISBLANK(D3524),ISBLANK(E3524),D3524="",E3524="")),D3524-E3524,"")</f>
        <v/>
      </c>
      <c r="Z3524" s="23" t="str">
        <f ca="1">IF(OR(NOT(ISNUMBER(D3524)),ISBLANK(D3524),D3524="",ISBLANK(N3524)),"",ABS(D3524-N3524))</f>
        <v/>
      </c>
      <c r="AA3524" s="23" t="str">
        <f ca="1">IF(OR(ISBLANK(J3524),ISBLANK(O3524),J3524="",O3524=""),"",IF(J3524=O3524,1,0))</f>
        <v/>
      </c>
      <c r="AB3524" s="23" t="str">
        <f ca="1">IF(OR(ISBLANK(K3524),ISBLANK(Q3524),K3524="",Q3524=""),"",IF(K3524=Q3524,1,0))</f>
        <v/>
      </c>
      <c r="AC3524" s="23" t="str">
        <f t="shared" ca="1" si="55"/>
        <v/>
      </c>
    </row>
    <row r="3525" spans="1:29" x14ac:dyDescent="0.25">
      <c r="A3525" s="23">
        <v>3390</v>
      </c>
      <c r="B3525">
        <v>1744</v>
      </c>
      <c r="C3525" s="23" t="str">
        <f ca="1">IFERROR(VLOOKUP($B3525,INDIRECT(nfl_game_result),MATCH(C$1,INDIRECT(nfl_game_result_header),0),FALSE),"error")</f>
        <v>2018_10_BUF@NYJ</v>
      </c>
      <c r="D3525" s="23" t="str">
        <f ca="1">IFERROR(IF(ISBLANK(VLOOKUP($B3525,INDIRECT(nfl_game_result),MATCH(D$1,INDIRECT(nfl_game_result_header),0),FALSE)),"",VLOOKUP($B3525,INDIRECT(nfl_game_result),MATCH(D$1,INDIRECT(nfl_game_result_header),0),FALSE)),"error")</f>
        <v/>
      </c>
      <c r="E3525" s="23" t="str">
        <f ca="1">IFERROR(IF(ISBLANK(VLOOKUP($B3525,INDIRECT(nfl_game_result),MATCH(E$1,INDIRECT(nfl_game_result_header),0),FALSE)),"",VLOOKUP($B3525,INDIRECT(nfl_game_result),MATCH(E$1,INDIRECT(nfl_game_result_header),0),FALSE)),"error")</f>
        <v/>
      </c>
      <c r="F3525" s="23" t="str">
        <f ca="1">IFERROR(IF(ISBLANK(VLOOKUP($B3525,INDIRECT(nfl_game_result),MATCH(F$1,INDIRECT(nfl_game_result_header),0),FALSE)),"",VLOOKUP($B3525,INDIRECT(nfl_game_result),MATCH(F$1,INDIRECT(nfl_game_result_header),0),FALSE)),"error")</f>
        <v/>
      </c>
      <c r="G3525" s="23" t="str">
        <f ca="1">IFERROR(IF(ISBLANK(VLOOKUP($B3525,INDIRECT(nfl_game_result),MATCH(G$1,INDIRECT(nfl_game_result_header),0),FALSE)),"",VLOOKUP($B3525,INDIRECT(nfl_game_result),MATCH(G$1,INDIRECT(nfl_game_result_header),0),FALSE)),"error")</f>
        <v/>
      </c>
      <c r="H3525" s="23" t="str">
        <f ca="1">IFERROR(IF(ISBLANK(VLOOKUP($B3525,INDIRECT(nfl_game_result),MATCH(H$1,INDIRECT(nfl_game_result_header),0),FALSE)),"",VLOOKUP($B3525,INDIRECT(nfl_game_result),MATCH(H$1,INDIRECT(nfl_game_result_header),0),FALSE)),"error")</f>
        <v/>
      </c>
      <c r="I3525" s="23" t="str">
        <f ca="1">IFERROR(IF(ISBLANK(VLOOKUP($B3525,INDIRECT(nfl_game_result),MATCH(I$1,INDIRECT(nfl_game_result_header),0),FALSE)),"",VLOOKUP($B3525,INDIRECT(nfl_game_result),MATCH(I$1,INDIRECT(nfl_game_result_header),0),FALSE)),"error")</f>
        <v/>
      </c>
      <c r="J3525" s="23" t="str">
        <f ca="1">IFERROR(IF(ISBLANK(VLOOKUP($B3525,INDIRECT(nfl_game_result),MATCH(J$1,INDIRECT(nfl_game_result_header),0),FALSE)),"",VLOOKUP($B3525,INDIRECT(nfl_game_result),MATCH(J$1,INDIRECT(nfl_game_result_header),0),FALSE)),"error")</f>
        <v/>
      </c>
      <c r="K3525" s="23" t="str">
        <f ca="1">IFERROR(IF(ISBLANK(VLOOKUP($B3525,INDIRECT(nfl_game_result),MATCH(K$1,INDIRECT(nfl_game_result_header),0),FALSE)),"",VLOOKUP($B3525,INDIRECT(nfl_game_result),MATCH(K$1,INDIRECT(nfl_game_result_header),0),FALSE)),"error")</f>
        <v/>
      </c>
      <c r="L3525" s="23" t="str">
        <f ca="1">IFERROR(IF(ISBLANK(VLOOKUP($B3525,INDIRECT(nfl_game_result),MATCH(L$1,INDIRECT(nfl_game_result_header),0),FALSE)),"",VLOOKUP($B3525,INDIRECT(nfl_game_result),MATCH(L$1,INDIRECT(nfl_game_result_header),0),FALSE)),"error")</f>
        <v/>
      </c>
      <c r="M3525" s="23" t="s">
        <v>16</v>
      </c>
      <c r="V3525" s="23" t="s">
        <v>416</v>
      </c>
      <c r="W3525" s="23">
        <f ca="1">VALUE(LEFT(C3525, 4))</f>
        <v>2018</v>
      </c>
      <c r="X3525" s="23">
        <f ca="1">VALUE(MID(C3525,6,FIND("_",C3525,6)-6))</f>
        <v>10</v>
      </c>
      <c r="Y3525" s="23" t="str">
        <f ca="1">IF(NOT(OR(ISBLANK(D3525),ISBLANK(E3525),D3525="",E3525="")),D3525-E3525,"")</f>
        <v/>
      </c>
      <c r="Z3525" s="23" t="str">
        <f ca="1">IF(OR(NOT(ISNUMBER(D3525)),ISBLANK(D3525),D3525="",ISBLANK(N3525)),"",ABS(D3525-N3525))</f>
        <v/>
      </c>
      <c r="AA3525" s="23" t="str">
        <f ca="1">IF(OR(ISBLANK(J3525),ISBLANK(O3525),J3525="",O3525=""),"",IF(J3525=O3525,1,0))</f>
        <v/>
      </c>
      <c r="AB3525" s="23" t="str">
        <f ca="1">IF(OR(ISBLANK(K3525),ISBLANK(Q3525),K3525="",Q3525=""),"",IF(K3525=Q3525,1,0))</f>
        <v/>
      </c>
      <c r="AC3525" s="23" t="str">
        <f t="shared" ca="1" si="55"/>
        <v/>
      </c>
    </row>
    <row r="3526" spans="1:29" x14ac:dyDescent="0.25">
      <c r="A3526" s="23">
        <v>3391</v>
      </c>
      <c r="B3526">
        <v>1745</v>
      </c>
      <c r="C3526" s="23" t="str">
        <f ca="1">IFERROR(VLOOKUP($B3526,INDIRECT(nfl_game_result),MATCH(C$1,INDIRECT(nfl_game_result_header),0),FALSE),"error")</f>
        <v>2018_10_ARI@KCY</v>
      </c>
      <c r="D3526" s="23" t="str">
        <f ca="1">IFERROR(IF(ISBLANK(VLOOKUP($B3526,INDIRECT(nfl_game_result),MATCH(D$1,INDIRECT(nfl_game_result_header),0),FALSE)),"",VLOOKUP($B3526,INDIRECT(nfl_game_result),MATCH(D$1,INDIRECT(nfl_game_result_header),0),FALSE)),"error")</f>
        <v/>
      </c>
      <c r="E3526" s="23" t="str">
        <f ca="1">IFERROR(IF(ISBLANK(VLOOKUP($B3526,INDIRECT(nfl_game_result),MATCH(E$1,INDIRECT(nfl_game_result_header),0),FALSE)),"",VLOOKUP($B3526,INDIRECT(nfl_game_result),MATCH(E$1,INDIRECT(nfl_game_result_header),0),FALSE)),"error")</f>
        <v/>
      </c>
      <c r="F3526" s="23" t="str">
        <f ca="1">IFERROR(IF(ISBLANK(VLOOKUP($B3526,INDIRECT(nfl_game_result),MATCH(F$1,INDIRECT(nfl_game_result_header),0),FALSE)),"",VLOOKUP($B3526,INDIRECT(nfl_game_result),MATCH(F$1,INDIRECT(nfl_game_result_header),0),FALSE)),"error")</f>
        <v/>
      </c>
      <c r="G3526" s="23" t="str">
        <f ca="1">IFERROR(IF(ISBLANK(VLOOKUP($B3526,INDIRECT(nfl_game_result),MATCH(G$1,INDIRECT(nfl_game_result_header),0),FALSE)),"",VLOOKUP($B3526,INDIRECT(nfl_game_result),MATCH(G$1,INDIRECT(nfl_game_result_header),0),FALSE)),"error")</f>
        <v/>
      </c>
      <c r="H3526" s="23" t="str">
        <f ca="1">IFERROR(IF(ISBLANK(VLOOKUP($B3526,INDIRECT(nfl_game_result),MATCH(H$1,INDIRECT(nfl_game_result_header),0),FALSE)),"",VLOOKUP($B3526,INDIRECT(nfl_game_result),MATCH(H$1,INDIRECT(nfl_game_result_header),0),FALSE)),"error")</f>
        <v/>
      </c>
      <c r="I3526" s="23" t="str">
        <f ca="1">IFERROR(IF(ISBLANK(VLOOKUP($B3526,INDIRECT(nfl_game_result),MATCH(I$1,INDIRECT(nfl_game_result_header),0),FALSE)),"",VLOOKUP($B3526,INDIRECT(nfl_game_result),MATCH(I$1,INDIRECT(nfl_game_result_header),0),FALSE)),"error")</f>
        <v/>
      </c>
      <c r="J3526" s="23" t="str">
        <f ca="1">IFERROR(IF(ISBLANK(VLOOKUP($B3526,INDIRECT(nfl_game_result),MATCH(J$1,INDIRECT(nfl_game_result_header),0),FALSE)),"",VLOOKUP($B3526,INDIRECT(nfl_game_result),MATCH(J$1,INDIRECT(nfl_game_result_header),0),FALSE)),"error")</f>
        <v/>
      </c>
      <c r="K3526" s="23" t="str">
        <f ca="1">IFERROR(IF(ISBLANK(VLOOKUP($B3526,INDIRECT(nfl_game_result),MATCH(K$1,INDIRECT(nfl_game_result_header),0),FALSE)),"",VLOOKUP($B3526,INDIRECT(nfl_game_result),MATCH(K$1,INDIRECT(nfl_game_result_header),0),FALSE)),"error")</f>
        <v/>
      </c>
      <c r="L3526" s="23" t="str">
        <f ca="1">IFERROR(IF(ISBLANK(VLOOKUP($B3526,INDIRECT(nfl_game_result),MATCH(L$1,INDIRECT(nfl_game_result_header),0),FALSE)),"",VLOOKUP($B3526,INDIRECT(nfl_game_result),MATCH(L$1,INDIRECT(nfl_game_result_header),0),FALSE)),"error")</f>
        <v/>
      </c>
      <c r="M3526" s="23" t="s">
        <v>16</v>
      </c>
      <c r="V3526" s="23" t="s">
        <v>416</v>
      </c>
      <c r="W3526" s="23">
        <f ca="1">VALUE(LEFT(C3526, 4))</f>
        <v>2018</v>
      </c>
      <c r="X3526" s="23">
        <f ca="1">VALUE(MID(C3526,6,FIND("_",C3526,6)-6))</f>
        <v>10</v>
      </c>
      <c r="Y3526" s="23" t="str">
        <f ca="1">IF(NOT(OR(ISBLANK(D3526),ISBLANK(E3526),D3526="",E3526="")),D3526-E3526,"")</f>
        <v/>
      </c>
      <c r="Z3526" s="23" t="str">
        <f ca="1">IF(OR(NOT(ISNUMBER(D3526)),ISBLANK(D3526),D3526="",ISBLANK(N3526)),"",ABS(D3526-N3526))</f>
        <v/>
      </c>
      <c r="AA3526" s="23" t="str">
        <f ca="1">IF(OR(ISBLANK(J3526),ISBLANK(O3526),J3526="",O3526=""),"",IF(J3526=O3526,1,0))</f>
        <v/>
      </c>
      <c r="AB3526" s="23" t="str">
        <f ca="1">IF(OR(ISBLANK(K3526),ISBLANK(Q3526),K3526="",Q3526=""),"",IF(K3526=Q3526,1,0))</f>
        <v/>
      </c>
      <c r="AC3526" s="23" t="str">
        <f t="shared" ca="1" si="55"/>
        <v/>
      </c>
    </row>
    <row r="3527" spans="1:29" x14ac:dyDescent="0.25">
      <c r="A3527" s="23">
        <v>3392</v>
      </c>
      <c r="B3527">
        <v>1746</v>
      </c>
      <c r="C3527" s="23" t="str">
        <f ca="1">IFERROR(VLOOKUP($B3527,INDIRECT(nfl_game_result),MATCH(C$1,INDIRECT(nfl_game_result_header),0),FALSE),"error")</f>
        <v>2018_10_JAX@IND</v>
      </c>
      <c r="D3527" s="23" t="str">
        <f ca="1">IFERROR(IF(ISBLANK(VLOOKUP($B3527,INDIRECT(nfl_game_result),MATCH(D$1,INDIRECT(nfl_game_result_header),0),FALSE)),"",VLOOKUP($B3527,INDIRECT(nfl_game_result),MATCH(D$1,INDIRECT(nfl_game_result_header),0),FALSE)),"error")</f>
        <v/>
      </c>
      <c r="E3527" s="23" t="str">
        <f ca="1">IFERROR(IF(ISBLANK(VLOOKUP($B3527,INDIRECT(nfl_game_result),MATCH(E$1,INDIRECT(nfl_game_result_header),0),FALSE)),"",VLOOKUP($B3527,INDIRECT(nfl_game_result),MATCH(E$1,INDIRECT(nfl_game_result_header),0),FALSE)),"error")</f>
        <v/>
      </c>
      <c r="F3527" s="23" t="str">
        <f ca="1">IFERROR(IF(ISBLANK(VLOOKUP($B3527,INDIRECT(nfl_game_result),MATCH(F$1,INDIRECT(nfl_game_result_header),0),FALSE)),"",VLOOKUP($B3527,INDIRECT(nfl_game_result),MATCH(F$1,INDIRECT(nfl_game_result_header),0),FALSE)),"error")</f>
        <v/>
      </c>
      <c r="G3527" s="23" t="str">
        <f ca="1">IFERROR(IF(ISBLANK(VLOOKUP($B3527,INDIRECT(nfl_game_result),MATCH(G$1,INDIRECT(nfl_game_result_header),0),FALSE)),"",VLOOKUP($B3527,INDIRECT(nfl_game_result),MATCH(G$1,INDIRECT(nfl_game_result_header),0),FALSE)),"error")</f>
        <v/>
      </c>
      <c r="H3527" s="23" t="str">
        <f ca="1">IFERROR(IF(ISBLANK(VLOOKUP($B3527,INDIRECT(nfl_game_result),MATCH(H$1,INDIRECT(nfl_game_result_header),0),FALSE)),"",VLOOKUP($B3527,INDIRECT(nfl_game_result),MATCH(H$1,INDIRECT(nfl_game_result_header),0),FALSE)),"error")</f>
        <v/>
      </c>
      <c r="I3527" s="23" t="str">
        <f ca="1">IFERROR(IF(ISBLANK(VLOOKUP($B3527,INDIRECT(nfl_game_result),MATCH(I$1,INDIRECT(nfl_game_result_header),0),FALSE)),"",VLOOKUP($B3527,INDIRECT(nfl_game_result),MATCH(I$1,INDIRECT(nfl_game_result_header),0),FALSE)),"error")</f>
        <v/>
      </c>
      <c r="J3527" s="23" t="str">
        <f ca="1">IFERROR(IF(ISBLANK(VLOOKUP($B3527,INDIRECT(nfl_game_result),MATCH(J$1,INDIRECT(nfl_game_result_header),0),FALSE)),"",VLOOKUP($B3527,INDIRECT(nfl_game_result),MATCH(J$1,INDIRECT(nfl_game_result_header),0),FALSE)),"error")</f>
        <v/>
      </c>
      <c r="K3527" s="23" t="str">
        <f ca="1">IFERROR(IF(ISBLANK(VLOOKUP($B3527,INDIRECT(nfl_game_result),MATCH(K$1,INDIRECT(nfl_game_result_header),0),FALSE)),"",VLOOKUP($B3527,INDIRECT(nfl_game_result),MATCH(K$1,INDIRECT(nfl_game_result_header),0),FALSE)),"error")</f>
        <v/>
      </c>
      <c r="L3527" s="23" t="str">
        <f ca="1">IFERROR(IF(ISBLANK(VLOOKUP($B3527,INDIRECT(nfl_game_result),MATCH(L$1,INDIRECT(nfl_game_result_header),0),FALSE)),"",VLOOKUP($B3527,INDIRECT(nfl_game_result),MATCH(L$1,INDIRECT(nfl_game_result_header),0),FALSE)),"error")</f>
        <v/>
      </c>
      <c r="M3527" s="23" t="s">
        <v>16</v>
      </c>
      <c r="V3527" s="23" t="s">
        <v>416</v>
      </c>
      <c r="W3527" s="23">
        <f ca="1">VALUE(LEFT(C3527, 4))</f>
        <v>2018</v>
      </c>
      <c r="X3527" s="23">
        <f ca="1">VALUE(MID(C3527,6,FIND("_",C3527,6)-6))</f>
        <v>10</v>
      </c>
      <c r="Y3527" s="23" t="str">
        <f ca="1">IF(NOT(OR(ISBLANK(D3527),ISBLANK(E3527),D3527="",E3527="")),D3527-E3527,"")</f>
        <v/>
      </c>
      <c r="Z3527" s="23" t="str">
        <f ca="1">IF(OR(NOT(ISNUMBER(D3527)),ISBLANK(D3527),D3527="",ISBLANK(N3527)),"",ABS(D3527-N3527))</f>
        <v/>
      </c>
      <c r="AA3527" s="23" t="str">
        <f ca="1">IF(OR(ISBLANK(J3527),ISBLANK(O3527),J3527="",O3527=""),"",IF(J3527=O3527,1,0))</f>
        <v/>
      </c>
      <c r="AB3527" s="23" t="str">
        <f ca="1">IF(OR(ISBLANK(K3527),ISBLANK(Q3527),K3527="",Q3527=""),"",IF(K3527=Q3527,1,0))</f>
        <v/>
      </c>
      <c r="AC3527" s="23" t="str">
        <f t="shared" ca="1" si="55"/>
        <v/>
      </c>
    </row>
    <row r="3528" spans="1:29" x14ac:dyDescent="0.25">
      <c r="A3528" s="23">
        <v>3393</v>
      </c>
      <c r="B3528">
        <v>1747</v>
      </c>
      <c r="C3528" s="23" t="str">
        <f ca="1">IFERROR(VLOOKUP($B3528,INDIRECT(nfl_game_result),MATCH(C$1,INDIRECT(nfl_game_result_header),0),FALSE),"error")</f>
        <v>2018_10_LAC@OAK</v>
      </c>
      <c r="D3528" s="23" t="str">
        <f ca="1">IFERROR(IF(ISBLANK(VLOOKUP($B3528,INDIRECT(nfl_game_result),MATCH(D$1,INDIRECT(nfl_game_result_header),0),FALSE)),"",VLOOKUP($B3528,INDIRECT(nfl_game_result),MATCH(D$1,INDIRECT(nfl_game_result_header),0),FALSE)),"error")</f>
        <v/>
      </c>
      <c r="E3528" s="23" t="str">
        <f ca="1">IFERROR(IF(ISBLANK(VLOOKUP($B3528,INDIRECT(nfl_game_result),MATCH(E$1,INDIRECT(nfl_game_result_header),0),FALSE)),"",VLOOKUP($B3528,INDIRECT(nfl_game_result),MATCH(E$1,INDIRECT(nfl_game_result_header),0),FALSE)),"error")</f>
        <v/>
      </c>
      <c r="F3528" s="23" t="str">
        <f ca="1">IFERROR(IF(ISBLANK(VLOOKUP($B3528,INDIRECT(nfl_game_result),MATCH(F$1,INDIRECT(nfl_game_result_header),0),FALSE)),"",VLOOKUP($B3528,INDIRECT(nfl_game_result),MATCH(F$1,INDIRECT(nfl_game_result_header),0),FALSE)),"error")</f>
        <v/>
      </c>
      <c r="G3528" s="23" t="str">
        <f ca="1">IFERROR(IF(ISBLANK(VLOOKUP($B3528,INDIRECT(nfl_game_result),MATCH(G$1,INDIRECT(nfl_game_result_header),0),FALSE)),"",VLOOKUP($B3528,INDIRECT(nfl_game_result),MATCH(G$1,INDIRECT(nfl_game_result_header),0),FALSE)),"error")</f>
        <v/>
      </c>
      <c r="H3528" s="23" t="str">
        <f ca="1">IFERROR(IF(ISBLANK(VLOOKUP($B3528,INDIRECT(nfl_game_result),MATCH(H$1,INDIRECT(nfl_game_result_header),0),FALSE)),"",VLOOKUP($B3528,INDIRECT(nfl_game_result),MATCH(H$1,INDIRECT(nfl_game_result_header),0),FALSE)),"error")</f>
        <v/>
      </c>
      <c r="I3528" s="23" t="str">
        <f ca="1">IFERROR(IF(ISBLANK(VLOOKUP($B3528,INDIRECT(nfl_game_result),MATCH(I$1,INDIRECT(nfl_game_result_header),0),FALSE)),"",VLOOKUP($B3528,INDIRECT(nfl_game_result),MATCH(I$1,INDIRECT(nfl_game_result_header),0),FALSE)),"error")</f>
        <v/>
      </c>
      <c r="J3528" s="23" t="str">
        <f ca="1">IFERROR(IF(ISBLANK(VLOOKUP($B3528,INDIRECT(nfl_game_result),MATCH(J$1,INDIRECT(nfl_game_result_header),0),FALSE)),"",VLOOKUP($B3528,INDIRECT(nfl_game_result),MATCH(J$1,INDIRECT(nfl_game_result_header),0),FALSE)),"error")</f>
        <v/>
      </c>
      <c r="K3528" s="23" t="str">
        <f ca="1">IFERROR(IF(ISBLANK(VLOOKUP($B3528,INDIRECT(nfl_game_result),MATCH(K$1,INDIRECT(nfl_game_result_header),0),FALSE)),"",VLOOKUP($B3528,INDIRECT(nfl_game_result),MATCH(K$1,INDIRECT(nfl_game_result_header),0),FALSE)),"error")</f>
        <v/>
      </c>
      <c r="L3528" s="23" t="str">
        <f ca="1">IFERROR(IF(ISBLANK(VLOOKUP($B3528,INDIRECT(nfl_game_result),MATCH(L$1,INDIRECT(nfl_game_result_header),0),FALSE)),"",VLOOKUP($B3528,INDIRECT(nfl_game_result),MATCH(L$1,INDIRECT(nfl_game_result_header),0),FALSE)),"error")</f>
        <v/>
      </c>
      <c r="M3528" s="23" t="s">
        <v>16</v>
      </c>
      <c r="V3528" s="23" t="s">
        <v>416</v>
      </c>
      <c r="W3528" s="23">
        <f ca="1">VALUE(LEFT(C3528, 4))</f>
        <v>2018</v>
      </c>
      <c r="X3528" s="23">
        <f ca="1">VALUE(MID(C3528,6,FIND("_",C3528,6)-6))</f>
        <v>10</v>
      </c>
      <c r="Y3528" s="23" t="str">
        <f ca="1">IF(NOT(OR(ISBLANK(D3528),ISBLANK(E3528),D3528="",E3528="")),D3528-E3528,"")</f>
        <v/>
      </c>
      <c r="Z3528" s="23" t="str">
        <f ca="1">IF(OR(NOT(ISNUMBER(D3528)),ISBLANK(D3528),D3528="",ISBLANK(N3528)),"",ABS(D3528-N3528))</f>
        <v/>
      </c>
      <c r="AA3528" s="23" t="str">
        <f ca="1">IF(OR(ISBLANK(J3528),ISBLANK(O3528),J3528="",O3528=""),"",IF(J3528=O3528,1,0))</f>
        <v/>
      </c>
      <c r="AB3528" s="23" t="str">
        <f ca="1">IF(OR(ISBLANK(K3528),ISBLANK(Q3528),K3528="",Q3528=""),"",IF(K3528=Q3528,1,0))</f>
        <v/>
      </c>
      <c r="AC3528" s="23" t="str">
        <f t="shared" ca="1" si="55"/>
        <v/>
      </c>
    </row>
    <row r="3529" spans="1:29" x14ac:dyDescent="0.25">
      <c r="A3529" s="23">
        <v>3394</v>
      </c>
      <c r="B3529">
        <v>1748</v>
      </c>
      <c r="C3529" s="23" t="str">
        <f ca="1">IFERROR(VLOOKUP($B3529,INDIRECT(nfl_game_result),MATCH(C$1,INDIRECT(nfl_game_result_header),0),FALSE),"error")</f>
        <v>2018_10_SEA@LAR</v>
      </c>
      <c r="D3529" s="23" t="str">
        <f ca="1">IFERROR(IF(ISBLANK(VLOOKUP($B3529,INDIRECT(nfl_game_result),MATCH(D$1,INDIRECT(nfl_game_result_header),0),FALSE)),"",VLOOKUP($B3529,INDIRECT(nfl_game_result),MATCH(D$1,INDIRECT(nfl_game_result_header),0),FALSE)),"error")</f>
        <v/>
      </c>
      <c r="E3529" s="23" t="str">
        <f ca="1">IFERROR(IF(ISBLANK(VLOOKUP($B3529,INDIRECT(nfl_game_result),MATCH(E$1,INDIRECT(nfl_game_result_header),0),FALSE)),"",VLOOKUP($B3529,INDIRECT(nfl_game_result),MATCH(E$1,INDIRECT(nfl_game_result_header),0),FALSE)),"error")</f>
        <v/>
      </c>
      <c r="F3529" s="23" t="str">
        <f ca="1">IFERROR(IF(ISBLANK(VLOOKUP($B3529,INDIRECT(nfl_game_result),MATCH(F$1,INDIRECT(nfl_game_result_header),0),FALSE)),"",VLOOKUP($B3529,INDIRECT(nfl_game_result),MATCH(F$1,INDIRECT(nfl_game_result_header),0),FALSE)),"error")</f>
        <v/>
      </c>
      <c r="G3529" s="23" t="str">
        <f ca="1">IFERROR(IF(ISBLANK(VLOOKUP($B3529,INDIRECT(nfl_game_result),MATCH(G$1,INDIRECT(nfl_game_result_header),0),FALSE)),"",VLOOKUP($B3529,INDIRECT(nfl_game_result),MATCH(G$1,INDIRECT(nfl_game_result_header),0),FALSE)),"error")</f>
        <v/>
      </c>
      <c r="H3529" s="23" t="str">
        <f ca="1">IFERROR(IF(ISBLANK(VLOOKUP($B3529,INDIRECT(nfl_game_result),MATCH(H$1,INDIRECT(nfl_game_result_header),0),FALSE)),"",VLOOKUP($B3529,INDIRECT(nfl_game_result),MATCH(H$1,INDIRECT(nfl_game_result_header),0),FALSE)),"error")</f>
        <v/>
      </c>
      <c r="I3529" s="23" t="str">
        <f ca="1">IFERROR(IF(ISBLANK(VLOOKUP($B3529,INDIRECT(nfl_game_result),MATCH(I$1,INDIRECT(nfl_game_result_header),0),FALSE)),"",VLOOKUP($B3529,INDIRECT(nfl_game_result),MATCH(I$1,INDIRECT(nfl_game_result_header),0),FALSE)),"error")</f>
        <v/>
      </c>
      <c r="J3529" s="23" t="str">
        <f ca="1">IFERROR(IF(ISBLANK(VLOOKUP($B3529,INDIRECT(nfl_game_result),MATCH(J$1,INDIRECT(nfl_game_result_header),0),FALSE)),"",VLOOKUP($B3529,INDIRECT(nfl_game_result),MATCH(J$1,INDIRECT(nfl_game_result_header),0),FALSE)),"error")</f>
        <v/>
      </c>
      <c r="K3529" s="23" t="str">
        <f ca="1">IFERROR(IF(ISBLANK(VLOOKUP($B3529,INDIRECT(nfl_game_result),MATCH(K$1,INDIRECT(nfl_game_result_header),0),FALSE)),"",VLOOKUP($B3529,INDIRECT(nfl_game_result),MATCH(K$1,INDIRECT(nfl_game_result_header),0),FALSE)),"error")</f>
        <v/>
      </c>
      <c r="L3529" s="23" t="str">
        <f ca="1">IFERROR(IF(ISBLANK(VLOOKUP($B3529,INDIRECT(nfl_game_result),MATCH(L$1,INDIRECT(nfl_game_result_header),0),FALSE)),"",VLOOKUP($B3529,INDIRECT(nfl_game_result),MATCH(L$1,INDIRECT(nfl_game_result_header),0),FALSE)),"error")</f>
        <v/>
      </c>
      <c r="M3529" s="23" t="s">
        <v>16</v>
      </c>
      <c r="V3529" s="23" t="s">
        <v>416</v>
      </c>
      <c r="W3529" s="23">
        <f ca="1">VALUE(LEFT(C3529, 4))</f>
        <v>2018</v>
      </c>
      <c r="X3529" s="23">
        <f ca="1">VALUE(MID(C3529,6,FIND("_",C3529,6)-6))</f>
        <v>10</v>
      </c>
      <c r="Y3529" s="23" t="str">
        <f ca="1">IF(NOT(OR(ISBLANK(D3529),ISBLANK(E3529),D3529="",E3529="")),D3529-E3529,"")</f>
        <v/>
      </c>
      <c r="Z3529" s="23" t="str">
        <f ca="1">IF(OR(NOT(ISNUMBER(D3529)),ISBLANK(D3529),D3529="",ISBLANK(N3529)),"",ABS(D3529-N3529))</f>
        <v/>
      </c>
      <c r="AA3529" s="23" t="str">
        <f ca="1">IF(OR(ISBLANK(J3529),ISBLANK(O3529),J3529="",O3529=""),"",IF(J3529=O3529,1,0))</f>
        <v/>
      </c>
      <c r="AB3529" s="23" t="str">
        <f ca="1">IF(OR(ISBLANK(K3529),ISBLANK(Q3529),K3529="",Q3529=""),"",IF(K3529=Q3529,1,0))</f>
        <v/>
      </c>
      <c r="AC3529" s="23" t="str">
        <f t="shared" ca="1" si="55"/>
        <v/>
      </c>
    </row>
    <row r="3530" spans="1:29" x14ac:dyDescent="0.25">
      <c r="A3530" s="23">
        <v>3395</v>
      </c>
      <c r="B3530">
        <v>1749</v>
      </c>
      <c r="C3530" s="23" t="str">
        <f ca="1">IFERROR(VLOOKUP($B3530,INDIRECT(nfl_game_result),MATCH(C$1,INDIRECT(nfl_game_result_header),0),FALSE),"error")</f>
        <v>2018_10_DAL@PHI</v>
      </c>
      <c r="D3530" s="23" t="str">
        <f ca="1">IFERROR(IF(ISBLANK(VLOOKUP($B3530,INDIRECT(nfl_game_result),MATCH(D$1,INDIRECT(nfl_game_result_header),0),FALSE)),"",VLOOKUP($B3530,INDIRECT(nfl_game_result),MATCH(D$1,INDIRECT(nfl_game_result_header),0),FALSE)),"error")</f>
        <v/>
      </c>
      <c r="E3530" s="23" t="str">
        <f ca="1">IFERROR(IF(ISBLANK(VLOOKUP($B3530,INDIRECT(nfl_game_result),MATCH(E$1,INDIRECT(nfl_game_result_header),0),FALSE)),"",VLOOKUP($B3530,INDIRECT(nfl_game_result),MATCH(E$1,INDIRECT(nfl_game_result_header),0),FALSE)),"error")</f>
        <v/>
      </c>
      <c r="F3530" s="23" t="str">
        <f ca="1">IFERROR(IF(ISBLANK(VLOOKUP($B3530,INDIRECT(nfl_game_result),MATCH(F$1,INDIRECT(nfl_game_result_header),0),FALSE)),"",VLOOKUP($B3530,INDIRECT(nfl_game_result),MATCH(F$1,INDIRECT(nfl_game_result_header),0),FALSE)),"error")</f>
        <v/>
      </c>
      <c r="G3530" s="23" t="str">
        <f ca="1">IFERROR(IF(ISBLANK(VLOOKUP($B3530,INDIRECT(nfl_game_result),MATCH(G$1,INDIRECT(nfl_game_result_header),0),FALSE)),"",VLOOKUP($B3530,INDIRECT(nfl_game_result),MATCH(G$1,INDIRECT(nfl_game_result_header),0),FALSE)),"error")</f>
        <v/>
      </c>
      <c r="H3530" s="23" t="str">
        <f ca="1">IFERROR(IF(ISBLANK(VLOOKUP($B3530,INDIRECT(nfl_game_result),MATCH(H$1,INDIRECT(nfl_game_result_header),0),FALSE)),"",VLOOKUP($B3530,INDIRECT(nfl_game_result),MATCH(H$1,INDIRECT(nfl_game_result_header),0),FALSE)),"error")</f>
        <v/>
      </c>
      <c r="I3530" s="23" t="str">
        <f ca="1">IFERROR(IF(ISBLANK(VLOOKUP($B3530,INDIRECT(nfl_game_result),MATCH(I$1,INDIRECT(nfl_game_result_header),0),FALSE)),"",VLOOKUP($B3530,INDIRECT(nfl_game_result),MATCH(I$1,INDIRECT(nfl_game_result_header),0),FALSE)),"error")</f>
        <v/>
      </c>
      <c r="J3530" s="23" t="str">
        <f ca="1">IFERROR(IF(ISBLANK(VLOOKUP($B3530,INDIRECT(nfl_game_result),MATCH(J$1,INDIRECT(nfl_game_result_header),0),FALSE)),"",VLOOKUP($B3530,INDIRECT(nfl_game_result),MATCH(J$1,INDIRECT(nfl_game_result_header),0),FALSE)),"error")</f>
        <v/>
      </c>
      <c r="K3530" s="23" t="str">
        <f ca="1">IFERROR(IF(ISBLANK(VLOOKUP($B3530,INDIRECT(nfl_game_result),MATCH(K$1,INDIRECT(nfl_game_result_header),0),FALSE)),"",VLOOKUP($B3530,INDIRECT(nfl_game_result),MATCH(K$1,INDIRECT(nfl_game_result_header),0),FALSE)),"error")</f>
        <v/>
      </c>
      <c r="L3530" s="23" t="str">
        <f ca="1">IFERROR(IF(ISBLANK(VLOOKUP($B3530,INDIRECT(nfl_game_result),MATCH(L$1,INDIRECT(nfl_game_result_header),0),FALSE)),"",VLOOKUP($B3530,INDIRECT(nfl_game_result),MATCH(L$1,INDIRECT(nfl_game_result_header),0),FALSE)),"error")</f>
        <v/>
      </c>
      <c r="M3530" s="23" t="s">
        <v>16</v>
      </c>
      <c r="V3530" s="23" t="s">
        <v>416</v>
      </c>
      <c r="W3530" s="23">
        <f ca="1">VALUE(LEFT(C3530, 4))</f>
        <v>2018</v>
      </c>
      <c r="X3530" s="23">
        <f ca="1">VALUE(MID(C3530,6,FIND("_",C3530,6)-6))</f>
        <v>10</v>
      </c>
      <c r="Y3530" s="23" t="str">
        <f ca="1">IF(NOT(OR(ISBLANK(D3530),ISBLANK(E3530),D3530="",E3530="")),D3530-E3530,"")</f>
        <v/>
      </c>
      <c r="Z3530" s="23" t="str">
        <f ca="1">IF(OR(NOT(ISNUMBER(D3530)),ISBLANK(D3530),D3530="",ISBLANK(N3530)),"",ABS(D3530-N3530))</f>
        <v/>
      </c>
      <c r="AA3530" s="23" t="str">
        <f ca="1">IF(OR(ISBLANK(J3530),ISBLANK(O3530),J3530="",O3530=""),"",IF(J3530=O3530,1,0))</f>
        <v/>
      </c>
      <c r="AB3530" s="23" t="str">
        <f ca="1">IF(OR(ISBLANK(K3530),ISBLANK(Q3530),K3530="",Q3530=""),"",IF(K3530=Q3530,1,0))</f>
        <v/>
      </c>
      <c r="AC3530" s="23" t="str">
        <f t="shared" ca="1" si="55"/>
        <v/>
      </c>
    </row>
    <row r="3531" spans="1:29" x14ac:dyDescent="0.25">
      <c r="A3531" s="23">
        <v>3396</v>
      </c>
      <c r="B3531">
        <v>1750</v>
      </c>
      <c r="C3531" s="23" t="str">
        <f ca="1">IFERROR(VLOOKUP($B3531,INDIRECT(nfl_game_result),MATCH(C$1,INDIRECT(nfl_game_result_header),0),FALSE),"error")</f>
        <v>2018_10_NYG@SFO</v>
      </c>
      <c r="D3531" s="23" t="str">
        <f ca="1">IFERROR(IF(ISBLANK(VLOOKUP($B3531,INDIRECT(nfl_game_result),MATCH(D$1,INDIRECT(nfl_game_result_header),0),FALSE)),"",VLOOKUP($B3531,INDIRECT(nfl_game_result),MATCH(D$1,INDIRECT(nfl_game_result_header),0),FALSE)),"error")</f>
        <v/>
      </c>
      <c r="E3531" s="23" t="str">
        <f ca="1">IFERROR(IF(ISBLANK(VLOOKUP($B3531,INDIRECT(nfl_game_result),MATCH(E$1,INDIRECT(nfl_game_result_header),0),FALSE)),"",VLOOKUP($B3531,INDIRECT(nfl_game_result),MATCH(E$1,INDIRECT(nfl_game_result_header),0),FALSE)),"error")</f>
        <v/>
      </c>
      <c r="F3531" s="23" t="str">
        <f ca="1">IFERROR(IF(ISBLANK(VLOOKUP($B3531,INDIRECT(nfl_game_result),MATCH(F$1,INDIRECT(nfl_game_result_header),0),FALSE)),"",VLOOKUP($B3531,INDIRECT(nfl_game_result),MATCH(F$1,INDIRECT(nfl_game_result_header),0),FALSE)),"error")</f>
        <v/>
      </c>
      <c r="G3531" s="23" t="str">
        <f ca="1">IFERROR(IF(ISBLANK(VLOOKUP($B3531,INDIRECT(nfl_game_result),MATCH(G$1,INDIRECT(nfl_game_result_header),0),FALSE)),"",VLOOKUP($B3531,INDIRECT(nfl_game_result),MATCH(G$1,INDIRECT(nfl_game_result_header),0),FALSE)),"error")</f>
        <v/>
      </c>
      <c r="H3531" s="23" t="str">
        <f ca="1">IFERROR(IF(ISBLANK(VLOOKUP($B3531,INDIRECT(nfl_game_result),MATCH(H$1,INDIRECT(nfl_game_result_header),0),FALSE)),"",VLOOKUP($B3531,INDIRECT(nfl_game_result),MATCH(H$1,INDIRECT(nfl_game_result_header),0),FALSE)),"error")</f>
        <v/>
      </c>
      <c r="I3531" s="23" t="str">
        <f ca="1">IFERROR(IF(ISBLANK(VLOOKUP($B3531,INDIRECT(nfl_game_result),MATCH(I$1,INDIRECT(nfl_game_result_header),0),FALSE)),"",VLOOKUP($B3531,INDIRECT(nfl_game_result),MATCH(I$1,INDIRECT(nfl_game_result_header),0),FALSE)),"error")</f>
        <v/>
      </c>
      <c r="J3531" s="23" t="str">
        <f ca="1">IFERROR(IF(ISBLANK(VLOOKUP($B3531,INDIRECT(nfl_game_result),MATCH(J$1,INDIRECT(nfl_game_result_header),0),FALSE)),"",VLOOKUP($B3531,INDIRECT(nfl_game_result),MATCH(J$1,INDIRECT(nfl_game_result_header),0),FALSE)),"error")</f>
        <v/>
      </c>
      <c r="K3531" s="23" t="str">
        <f ca="1">IFERROR(IF(ISBLANK(VLOOKUP($B3531,INDIRECT(nfl_game_result),MATCH(K$1,INDIRECT(nfl_game_result_header),0),FALSE)),"",VLOOKUP($B3531,INDIRECT(nfl_game_result),MATCH(K$1,INDIRECT(nfl_game_result_header),0),FALSE)),"error")</f>
        <v/>
      </c>
      <c r="L3531" s="23" t="str">
        <f ca="1">IFERROR(IF(ISBLANK(VLOOKUP($B3531,INDIRECT(nfl_game_result),MATCH(L$1,INDIRECT(nfl_game_result_header),0),FALSE)),"",VLOOKUP($B3531,INDIRECT(nfl_game_result),MATCH(L$1,INDIRECT(nfl_game_result_header),0),FALSE)),"error")</f>
        <v/>
      </c>
      <c r="M3531" s="23" t="s">
        <v>16</v>
      </c>
      <c r="V3531" s="23" t="s">
        <v>416</v>
      </c>
      <c r="W3531" s="23">
        <f ca="1">VALUE(LEFT(C3531, 4))</f>
        <v>2018</v>
      </c>
      <c r="X3531" s="23">
        <f ca="1">VALUE(MID(C3531,6,FIND("_",C3531,6)-6))</f>
        <v>10</v>
      </c>
      <c r="Y3531" s="23" t="str">
        <f ca="1">IF(NOT(OR(ISBLANK(D3531),ISBLANK(E3531),D3531="",E3531="")),D3531-E3531,"")</f>
        <v/>
      </c>
      <c r="Z3531" s="23" t="str">
        <f ca="1">IF(OR(NOT(ISNUMBER(D3531)),ISBLANK(D3531),D3531="",ISBLANK(N3531)),"",ABS(D3531-N3531))</f>
        <v/>
      </c>
      <c r="AA3531" s="23" t="str">
        <f ca="1">IF(OR(ISBLANK(J3531),ISBLANK(O3531),J3531="",O3531=""),"",IF(J3531=O3531,1,0))</f>
        <v/>
      </c>
      <c r="AB3531" s="23" t="str">
        <f ca="1">IF(OR(ISBLANK(K3531),ISBLANK(Q3531),K3531="",Q3531=""),"",IF(K3531=Q3531,1,0))</f>
        <v/>
      </c>
      <c r="AC3531" s="23" t="str">
        <f t="shared" ca="1" si="55"/>
        <v/>
      </c>
    </row>
    <row r="3532" spans="1:29" x14ac:dyDescent="0.25">
      <c r="A3532" s="23">
        <v>3639</v>
      </c>
      <c r="B3532">
        <v>1737</v>
      </c>
      <c r="C3532" s="23" t="str">
        <f ca="1">IFERROR(VLOOKUP($B3532,INDIRECT(nfl_game_result),MATCH(C$1,INDIRECT(nfl_game_result_header),0),FALSE),"error")</f>
        <v>2018_10_CAR@PIT</v>
      </c>
      <c r="D3532" s="23" t="str">
        <f ca="1">IFERROR(IF(ISBLANK(VLOOKUP($B3532,INDIRECT(nfl_game_result),MATCH(D$1,INDIRECT(nfl_game_result_header),0),FALSE)),"",VLOOKUP($B3532,INDIRECT(nfl_game_result),MATCH(D$1,INDIRECT(nfl_game_result_header),0),FALSE)),"error")</f>
        <v/>
      </c>
      <c r="E3532" s="23" t="str">
        <f ca="1">IFERROR(IF(ISBLANK(VLOOKUP($B3532,INDIRECT(nfl_game_result),MATCH(E$1,INDIRECT(nfl_game_result_header),0),FALSE)),"",VLOOKUP($B3532,INDIRECT(nfl_game_result),MATCH(E$1,INDIRECT(nfl_game_result_header),0),FALSE)),"error")</f>
        <v/>
      </c>
      <c r="F3532" s="23" t="str">
        <f ca="1">IFERROR(IF(ISBLANK(VLOOKUP($B3532,INDIRECT(nfl_game_result),MATCH(F$1,INDIRECT(nfl_game_result_header),0),FALSE)),"",VLOOKUP($B3532,INDIRECT(nfl_game_result),MATCH(F$1,INDIRECT(nfl_game_result_header),0),FALSE)),"error")</f>
        <v/>
      </c>
      <c r="G3532" s="23" t="str">
        <f ca="1">IFERROR(IF(ISBLANK(VLOOKUP($B3532,INDIRECT(nfl_game_result),MATCH(G$1,INDIRECT(nfl_game_result_header),0),FALSE)),"",VLOOKUP($B3532,INDIRECT(nfl_game_result),MATCH(G$1,INDIRECT(nfl_game_result_header),0),FALSE)),"error")</f>
        <v/>
      </c>
      <c r="H3532" s="23" t="str">
        <f ca="1">IFERROR(IF(ISBLANK(VLOOKUP($B3532,INDIRECT(nfl_game_result),MATCH(H$1,INDIRECT(nfl_game_result_header),0),FALSE)),"",VLOOKUP($B3532,INDIRECT(nfl_game_result),MATCH(H$1,INDIRECT(nfl_game_result_header),0),FALSE)),"error")</f>
        <v/>
      </c>
      <c r="I3532" s="23" t="str">
        <f ca="1">IFERROR(IF(ISBLANK(VLOOKUP($B3532,INDIRECT(nfl_game_result),MATCH(I$1,INDIRECT(nfl_game_result_header),0),FALSE)),"",VLOOKUP($B3532,INDIRECT(nfl_game_result),MATCH(I$1,INDIRECT(nfl_game_result_header),0),FALSE)),"error")</f>
        <v/>
      </c>
      <c r="J3532" s="23" t="str">
        <f ca="1">IFERROR(IF(ISBLANK(VLOOKUP($B3532,INDIRECT(nfl_game_result),MATCH(J$1,INDIRECT(nfl_game_result_header),0),FALSE)),"",VLOOKUP($B3532,INDIRECT(nfl_game_result),MATCH(J$1,INDIRECT(nfl_game_result_header),0),FALSE)),"error")</f>
        <v/>
      </c>
      <c r="K3532" s="23" t="str">
        <f ca="1">IFERROR(IF(ISBLANK(VLOOKUP($B3532,INDIRECT(nfl_game_result),MATCH(K$1,INDIRECT(nfl_game_result_header),0),FALSE)),"",VLOOKUP($B3532,INDIRECT(nfl_game_result),MATCH(K$1,INDIRECT(nfl_game_result_header),0),FALSE)),"error")</f>
        <v/>
      </c>
      <c r="L3532" s="23" t="str">
        <f ca="1">IFERROR(IF(ISBLANK(VLOOKUP($B3532,INDIRECT(nfl_game_result),MATCH(L$1,INDIRECT(nfl_game_result_header),0),FALSE)),"",VLOOKUP($B3532,INDIRECT(nfl_game_result),MATCH(L$1,INDIRECT(nfl_game_result_header),0),FALSE)),"error")</f>
        <v/>
      </c>
      <c r="M3532" s="23" t="s">
        <v>14</v>
      </c>
      <c r="V3532" s="23" t="s">
        <v>416</v>
      </c>
      <c r="W3532" s="23">
        <f ca="1">VALUE(LEFT(C3532, 4))</f>
        <v>2018</v>
      </c>
      <c r="X3532" s="23">
        <f ca="1">VALUE(MID(C3532,6,FIND("_",C3532,6)-6))</f>
        <v>10</v>
      </c>
      <c r="Y3532" s="23" t="str">
        <f ca="1">IF(NOT(OR(ISBLANK(D3532),ISBLANK(E3532),D3532="",E3532="")),D3532-E3532,"")</f>
        <v/>
      </c>
      <c r="Z3532" s="23" t="str">
        <f ca="1">IF(OR(NOT(ISNUMBER(D3532)),ISBLANK(D3532),D3532="",ISBLANK(N3532)),"",ABS(D3532-N3532))</f>
        <v/>
      </c>
      <c r="AA3532" s="23" t="str">
        <f ca="1">IF(OR(ISBLANK(J3532),ISBLANK(O3532),J3532="",O3532=""),"",IF(J3532=O3532,1,0))</f>
        <v/>
      </c>
      <c r="AB3532" s="23" t="str">
        <f ca="1">IF(OR(ISBLANK(K3532),ISBLANK(Q3532),K3532="",Q3532=""),"",IF(K3532=Q3532,1,0))</f>
        <v/>
      </c>
      <c r="AC3532" s="23" t="str">
        <f t="shared" ca="1" si="55"/>
        <v/>
      </c>
    </row>
    <row r="3533" spans="1:29" x14ac:dyDescent="0.25">
      <c r="A3533" s="23">
        <v>3640</v>
      </c>
      <c r="B3533">
        <v>1738</v>
      </c>
      <c r="C3533" s="23" t="str">
        <f ca="1">IFERROR(VLOOKUP($B3533,INDIRECT(nfl_game_result),MATCH(C$1,INDIRECT(nfl_game_result_header),0),FALSE),"error")</f>
        <v>2018_10_ATL@CLE</v>
      </c>
      <c r="D3533" s="23" t="str">
        <f ca="1">IFERROR(IF(ISBLANK(VLOOKUP($B3533,INDIRECT(nfl_game_result),MATCH(D$1,INDIRECT(nfl_game_result_header),0),FALSE)),"",VLOOKUP($B3533,INDIRECT(nfl_game_result),MATCH(D$1,INDIRECT(nfl_game_result_header),0),FALSE)),"error")</f>
        <v/>
      </c>
      <c r="E3533" s="23" t="str">
        <f ca="1">IFERROR(IF(ISBLANK(VLOOKUP($B3533,INDIRECT(nfl_game_result),MATCH(E$1,INDIRECT(nfl_game_result_header),0),FALSE)),"",VLOOKUP($B3533,INDIRECT(nfl_game_result),MATCH(E$1,INDIRECT(nfl_game_result_header),0),FALSE)),"error")</f>
        <v/>
      </c>
      <c r="F3533" s="23" t="str">
        <f ca="1">IFERROR(IF(ISBLANK(VLOOKUP($B3533,INDIRECT(nfl_game_result),MATCH(F$1,INDIRECT(nfl_game_result_header),0),FALSE)),"",VLOOKUP($B3533,INDIRECT(nfl_game_result),MATCH(F$1,INDIRECT(nfl_game_result_header),0),FALSE)),"error")</f>
        <v/>
      </c>
      <c r="G3533" s="23" t="str">
        <f ca="1">IFERROR(IF(ISBLANK(VLOOKUP($B3533,INDIRECT(nfl_game_result),MATCH(G$1,INDIRECT(nfl_game_result_header),0),FALSE)),"",VLOOKUP($B3533,INDIRECT(nfl_game_result),MATCH(G$1,INDIRECT(nfl_game_result_header),0),FALSE)),"error")</f>
        <v/>
      </c>
      <c r="H3533" s="23" t="str">
        <f ca="1">IFERROR(IF(ISBLANK(VLOOKUP($B3533,INDIRECT(nfl_game_result),MATCH(H$1,INDIRECT(nfl_game_result_header),0),FALSE)),"",VLOOKUP($B3533,INDIRECT(nfl_game_result),MATCH(H$1,INDIRECT(nfl_game_result_header),0),FALSE)),"error")</f>
        <v/>
      </c>
      <c r="I3533" s="23" t="str">
        <f ca="1">IFERROR(IF(ISBLANK(VLOOKUP($B3533,INDIRECT(nfl_game_result),MATCH(I$1,INDIRECT(nfl_game_result_header),0),FALSE)),"",VLOOKUP($B3533,INDIRECT(nfl_game_result),MATCH(I$1,INDIRECT(nfl_game_result_header),0),FALSE)),"error")</f>
        <v/>
      </c>
      <c r="J3533" s="23" t="str">
        <f ca="1">IFERROR(IF(ISBLANK(VLOOKUP($B3533,INDIRECT(nfl_game_result),MATCH(J$1,INDIRECT(nfl_game_result_header),0),FALSE)),"",VLOOKUP($B3533,INDIRECT(nfl_game_result),MATCH(J$1,INDIRECT(nfl_game_result_header),0),FALSE)),"error")</f>
        <v/>
      </c>
      <c r="K3533" s="23" t="str">
        <f ca="1">IFERROR(IF(ISBLANK(VLOOKUP($B3533,INDIRECT(nfl_game_result),MATCH(K$1,INDIRECT(nfl_game_result_header),0),FALSE)),"",VLOOKUP($B3533,INDIRECT(nfl_game_result),MATCH(K$1,INDIRECT(nfl_game_result_header),0),FALSE)),"error")</f>
        <v/>
      </c>
      <c r="L3533" s="23" t="str">
        <f ca="1">IFERROR(IF(ISBLANK(VLOOKUP($B3533,INDIRECT(nfl_game_result),MATCH(L$1,INDIRECT(nfl_game_result_header),0),FALSE)),"",VLOOKUP($B3533,INDIRECT(nfl_game_result),MATCH(L$1,INDIRECT(nfl_game_result_header),0),FALSE)),"error")</f>
        <v/>
      </c>
      <c r="M3533" s="23" t="s">
        <v>14</v>
      </c>
      <c r="V3533" s="23" t="s">
        <v>416</v>
      </c>
      <c r="W3533" s="23">
        <f ca="1">VALUE(LEFT(C3533, 4))</f>
        <v>2018</v>
      </c>
      <c r="X3533" s="23">
        <f ca="1">VALUE(MID(C3533,6,FIND("_",C3533,6)-6))</f>
        <v>10</v>
      </c>
      <c r="Y3533" s="23" t="str">
        <f ca="1">IF(NOT(OR(ISBLANK(D3533),ISBLANK(E3533),D3533="",E3533="")),D3533-E3533,"")</f>
        <v/>
      </c>
      <c r="Z3533" s="23" t="str">
        <f ca="1">IF(OR(NOT(ISNUMBER(D3533)),ISBLANK(D3533),D3533="",ISBLANK(N3533)),"",ABS(D3533-N3533))</f>
        <v/>
      </c>
      <c r="AA3533" s="23" t="str">
        <f ca="1">IF(OR(ISBLANK(J3533),ISBLANK(O3533),J3533="",O3533=""),"",IF(J3533=O3533,1,0))</f>
        <v/>
      </c>
      <c r="AB3533" s="23" t="str">
        <f ca="1">IF(OR(ISBLANK(K3533),ISBLANK(Q3533),K3533="",Q3533=""),"",IF(K3533=Q3533,1,0))</f>
        <v/>
      </c>
      <c r="AC3533" s="23" t="str">
        <f t="shared" ca="1" si="55"/>
        <v/>
      </c>
    </row>
    <row r="3534" spans="1:29" x14ac:dyDescent="0.25">
      <c r="A3534" s="23">
        <v>3641</v>
      </c>
      <c r="B3534">
        <v>1739</v>
      </c>
      <c r="C3534" s="23" t="str">
        <f ca="1">IFERROR(VLOOKUP($B3534,INDIRECT(nfl_game_result),MATCH(C$1,INDIRECT(nfl_game_result_header),0),FALSE),"error")</f>
        <v>2018_10_NOR@CIN</v>
      </c>
      <c r="D3534" s="23" t="str">
        <f ca="1">IFERROR(IF(ISBLANK(VLOOKUP($B3534,INDIRECT(nfl_game_result),MATCH(D$1,INDIRECT(nfl_game_result_header),0),FALSE)),"",VLOOKUP($B3534,INDIRECT(nfl_game_result),MATCH(D$1,INDIRECT(nfl_game_result_header),0),FALSE)),"error")</f>
        <v/>
      </c>
      <c r="E3534" s="23" t="str">
        <f ca="1">IFERROR(IF(ISBLANK(VLOOKUP($B3534,INDIRECT(nfl_game_result),MATCH(E$1,INDIRECT(nfl_game_result_header),0),FALSE)),"",VLOOKUP($B3534,INDIRECT(nfl_game_result),MATCH(E$1,INDIRECT(nfl_game_result_header),0),FALSE)),"error")</f>
        <v/>
      </c>
      <c r="F3534" s="23" t="str">
        <f ca="1">IFERROR(IF(ISBLANK(VLOOKUP($B3534,INDIRECT(nfl_game_result),MATCH(F$1,INDIRECT(nfl_game_result_header),0),FALSE)),"",VLOOKUP($B3534,INDIRECT(nfl_game_result),MATCH(F$1,INDIRECT(nfl_game_result_header),0),FALSE)),"error")</f>
        <v/>
      </c>
      <c r="G3534" s="23" t="str">
        <f ca="1">IFERROR(IF(ISBLANK(VLOOKUP($B3534,INDIRECT(nfl_game_result),MATCH(G$1,INDIRECT(nfl_game_result_header),0),FALSE)),"",VLOOKUP($B3534,INDIRECT(nfl_game_result),MATCH(G$1,INDIRECT(nfl_game_result_header),0),FALSE)),"error")</f>
        <v/>
      </c>
      <c r="H3534" s="23" t="str">
        <f ca="1">IFERROR(IF(ISBLANK(VLOOKUP($B3534,INDIRECT(nfl_game_result),MATCH(H$1,INDIRECT(nfl_game_result_header),0),FALSE)),"",VLOOKUP($B3534,INDIRECT(nfl_game_result),MATCH(H$1,INDIRECT(nfl_game_result_header),0),FALSE)),"error")</f>
        <v/>
      </c>
      <c r="I3534" s="23" t="str">
        <f ca="1">IFERROR(IF(ISBLANK(VLOOKUP($B3534,INDIRECT(nfl_game_result),MATCH(I$1,INDIRECT(nfl_game_result_header),0),FALSE)),"",VLOOKUP($B3534,INDIRECT(nfl_game_result),MATCH(I$1,INDIRECT(nfl_game_result_header),0),FALSE)),"error")</f>
        <v/>
      </c>
      <c r="J3534" s="23" t="str">
        <f ca="1">IFERROR(IF(ISBLANK(VLOOKUP($B3534,INDIRECT(nfl_game_result),MATCH(J$1,INDIRECT(nfl_game_result_header),0),FALSE)),"",VLOOKUP($B3534,INDIRECT(nfl_game_result),MATCH(J$1,INDIRECT(nfl_game_result_header),0),FALSE)),"error")</f>
        <v/>
      </c>
      <c r="K3534" s="23" t="str">
        <f ca="1">IFERROR(IF(ISBLANK(VLOOKUP($B3534,INDIRECT(nfl_game_result),MATCH(K$1,INDIRECT(nfl_game_result_header),0),FALSE)),"",VLOOKUP($B3534,INDIRECT(nfl_game_result),MATCH(K$1,INDIRECT(nfl_game_result_header),0),FALSE)),"error")</f>
        <v/>
      </c>
      <c r="L3534" s="23" t="str">
        <f ca="1">IFERROR(IF(ISBLANK(VLOOKUP($B3534,INDIRECT(nfl_game_result),MATCH(L$1,INDIRECT(nfl_game_result_header),0),FALSE)),"",VLOOKUP($B3534,INDIRECT(nfl_game_result),MATCH(L$1,INDIRECT(nfl_game_result_header),0),FALSE)),"error")</f>
        <v/>
      </c>
      <c r="M3534" s="23" t="s">
        <v>14</v>
      </c>
      <c r="V3534" s="23" t="s">
        <v>416</v>
      </c>
      <c r="W3534" s="23">
        <f ca="1">VALUE(LEFT(C3534, 4))</f>
        <v>2018</v>
      </c>
      <c r="X3534" s="23">
        <f ca="1">VALUE(MID(C3534,6,FIND("_",C3534,6)-6))</f>
        <v>10</v>
      </c>
      <c r="Y3534" s="23" t="str">
        <f ca="1">IF(NOT(OR(ISBLANK(D3534),ISBLANK(E3534),D3534="",E3534="")),D3534-E3534,"")</f>
        <v/>
      </c>
      <c r="Z3534" s="23" t="str">
        <f ca="1">IF(OR(NOT(ISNUMBER(D3534)),ISBLANK(D3534),D3534="",ISBLANK(N3534)),"",ABS(D3534-N3534))</f>
        <v/>
      </c>
      <c r="AA3534" s="23" t="str">
        <f ca="1">IF(OR(ISBLANK(J3534),ISBLANK(O3534),J3534="",O3534=""),"",IF(J3534=O3534,1,0))</f>
        <v/>
      </c>
      <c r="AB3534" s="23" t="str">
        <f ca="1">IF(OR(ISBLANK(K3534),ISBLANK(Q3534),K3534="",Q3534=""),"",IF(K3534=Q3534,1,0))</f>
        <v/>
      </c>
      <c r="AC3534" s="23" t="str">
        <f t="shared" ca="1" si="55"/>
        <v/>
      </c>
    </row>
    <row r="3535" spans="1:29" x14ac:dyDescent="0.25">
      <c r="A3535" s="23">
        <v>3642</v>
      </c>
      <c r="B3535">
        <v>1740</v>
      </c>
      <c r="C3535" s="23" t="str">
        <f ca="1">IFERROR(VLOOKUP($B3535,INDIRECT(nfl_game_result),MATCH(C$1,INDIRECT(nfl_game_result_header),0),FALSE),"error")</f>
        <v>2018_10_DET@CHI</v>
      </c>
      <c r="D3535" s="23" t="str">
        <f ca="1">IFERROR(IF(ISBLANK(VLOOKUP($B3535,INDIRECT(nfl_game_result),MATCH(D$1,INDIRECT(nfl_game_result_header),0),FALSE)),"",VLOOKUP($B3535,INDIRECT(nfl_game_result),MATCH(D$1,INDIRECT(nfl_game_result_header),0),FALSE)),"error")</f>
        <v/>
      </c>
      <c r="E3535" s="23" t="str">
        <f ca="1">IFERROR(IF(ISBLANK(VLOOKUP($B3535,INDIRECT(nfl_game_result),MATCH(E$1,INDIRECT(nfl_game_result_header),0),FALSE)),"",VLOOKUP($B3535,INDIRECT(nfl_game_result),MATCH(E$1,INDIRECT(nfl_game_result_header),0),FALSE)),"error")</f>
        <v/>
      </c>
      <c r="F3535" s="23" t="str">
        <f ca="1">IFERROR(IF(ISBLANK(VLOOKUP($B3535,INDIRECT(nfl_game_result),MATCH(F$1,INDIRECT(nfl_game_result_header),0),FALSE)),"",VLOOKUP($B3535,INDIRECT(nfl_game_result),MATCH(F$1,INDIRECT(nfl_game_result_header),0),FALSE)),"error")</f>
        <v/>
      </c>
      <c r="G3535" s="23" t="str">
        <f ca="1">IFERROR(IF(ISBLANK(VLOOKUP($B3535,INDIRECT(nfl_game_result),MATCH(G$1,INDIRECT(nfl_game_result_header),0),FALSE)),"",VLOOKUP($B3535,INDIRECT(nfl_game_result),MATCH(G$1,INDIRECT(nfl_game_result_header),0),FALSE)),"error")</f>
        <v/>
      </c>
      <c r="H3535" s="23" t="str">
        <f ca="1">IFERROR(IF(ISBLANK(VLOOKUP($B3535,INDIRECT(nfl_game_result),MATCH(H$1,INDIRECT(nfl_game_result_header),0),FALSE)),"",VLOOKUP($B3535,INDIRECT(nfl_game_result),MATCH(H$1,INDIRECT(nfl_game_result_header),0),FALSE)),"error")</f>
        <v/>
      </c>
      <c r="I3535" s="23" t="str">
        <f ca="1">IFERROR(IF(ISBLANK(VLOOKUP($B3535,INDIRECT(nfl_game_result),MATCH(I$1,INDIRECT(nfl_game_result_header),0),FALSE)),"",VLOOKUP($B3535,INDIRECT(nfl_game_result),MATCH(I$1,INDIRECT(nfl_game_result_header),0),FALSE)),"error")</f>
        <v/>
      </c>
      <c r="J3535" s="23" t="str">
        <f ca="1">IFERROR(IF(ISBLANK(VLOOKUP($B3535,INDIRECT(nfl_game_result),MATCH(J$1,INDIRECT(nfl_game_result_header),0),FALSE)),"",VLOOKUP($B3535,INDIRECT(nfl_game_result),MATCH(J$1,INDIRECT(nfl_game_result_header),0),FALSE)),"error")</f>
        <v/>
      </c>
      <c r="K3535" s="23" t="str">
        <f ca="1">IFERROR(IF(ISBLANK(VLOOKUP($B3535,INDIRECT(nfl_game_result),MATCH(K$1,INDIRECT(nfl_game_result_header),0),FALSE)),"",VLOOKUP($B3535,INDIRECT(nfl_game_result),MATCH(K$1,INDIRECT(nfl_game_result_header),0),FALSE)),"error")</f>
        <v/>
      </c>
      <c r="L3535" s="23" t="str">
        <f ca="1">IFERROR(IF(ISBLANK(VLOOKUP($B3535,INDIRECT(nfl_game_result),MATCH(L$1,INDIRECT(nfl_game_result_header),0),FALSE)),"",VLOOKUP($B3535,INDIRECT(nfl_game_result),MATCH(L$1,INDIRECT(nfl_game_result_header),0),FALSE)),"error")</f>
        <v/>
      </c>
      <c r="M3535" s="23" t="s">
        <v>14</v>
      </c>
      <c r="V3535" s="23" t="s">
        <v>416</v>
      </c>
      <c r="W3535" s="23">
        <f ca="1">VALUE(LEFT(C3535, 4))</f>
        <v>2018</v>
      </c>
      <c r="X3535" s="23">
        <f ca="1">VALUE(MID(C3535,6,FIND("_",C3535,6)-6))</f>
        <v>10</v>
      </c>
      <c r="Y3535" s="23" t="str">
        <f ca="1">IF(NOT(OR(ISBLANK(D3535),ISBLANK(E3535),D3535="",E3535="")),D3535-E3535,"")</f>
        <v/>
      </c>
      <c r="Z3535" s="23" t="str">
        <f ca="1">IF(OR(NOT(ISNUMBER(D3535)),ISBLANK(D3535),D3535="",ISBLANK(N3535)),"",ABS(D3535-N3535))</f>
        <v/>
      </c>
      <c r="AA3535" s="23" t="str">
        <f ca="1">IF(OR(ISBLANK(J3535),ISBLANK(O3535),J3535="",O3535=""),"",IF(J3535=O3535,1,0))</f>
        <v/>
      </c>
      <c r="AB3535" s="23" t="str">
        <f ca="1">IF(OR(ISBLANK(K3535),ISBLANK(Q3535),K3535="",Q3535=""),"",IF(K3535=Q3535,1,0))</f>
        <v/>
      </c>
      <c r="AC3535" s="23" t="str">
        <f t="shared" ca="1" si="55"/>
        <v/>
      </c>
    </row>
    <row r="3536" spans="1:29" x14ac:dyDescent="0.25">
      <c r="A3536" s="23">
        <v>3643</v>
      </c>
      <c r="B3536">
        <v>1741</v>
      </c>
      <c r="C3536" s="23" t="str">
        <f ca="1">IFERROR(VLOOKUP($B3536,INDIRECT(nfl_game_result),MATCH(C$1,INDIRECT(nfl_game_result_header),0),FALSE),"error")</f>
        <v>2018_10_MIA@GBY</v>
      </c>
      <c r="D3536" s="23" t="str">
        <f ca="1">IFERROR(IF(ISBLANK(VLOOKUP($B3536,INDIRECT(nfl_game_result),MATCH(D$1,INDIRECT(nfl_game_result_header),0),FALSE)),"",VLOOKUP($B3536,INDIRECT(nfl_game_result),MATCH(D$1,INDIRECT(nfl_game_result_header),0),FALSE)),"error")</f>
        <v/>
      </c>
      <c r="E3536" s="23" t="str">
        <f ca="1">IFERROR(IF(ISBLANK(VLOOKUP($B3536,INDIRECT(nfl_game_result),MATCH(E$1,INDIRECT(nfl_game_result_header),0),FALSE)),"",VLOOKUP($B3536,INDIRECT(nfl_game_result),MATCH(E$1,INDIRECT(nfl_game_result_header),0),FALSE)),"error")</f>
        <v/>
      </c>
      <c r="F3536" s="23" t="str">
        <f ca="1">IFERROR(IF(ISBLANK(VLOOKUP($B3536,INDIRECT(nfl_game_result),MATCH(F$1,INDIRECT(nfl_game_result_header),0),FALSE)),"",VLOOKUP($B3536,INDIRECT(nfl_game_result),MATCH(F$1,INDIRECT(nfl_game_result_header),0),FALSE)),"error")</f>
        <v/>
      </c>
      <c r="G3536" s="23" t="str">
        <f ca="1">IFERROR(IF(ISBLANK(VLOOKUP($B3536,INDIRECT(nfl_game_result),MATCH(G$1,INDIRECT(nfl_game_result_header),0),FALSE)),"",VLOOKUP($B3536,INDIRECT(nfl_game_result),MATCH(G$1,INDIRECT(nfl_game_result_header),0),FALSE)),"error")</f>
        <v/>
      </c>
      <c r="H3536" s="23" t="str">
        <f ca="1">IFERROR(IF(ISBLANK(VLOOKUP($B3536,INDIRECT(nfl_game_result),MATCH(H$1,INDIRECT(nfl_game_result_header),0),FALSE)),"",VLOOKUP($B3536,INDIRECT(nfl_game_result),MATCH(H$1,INDIRECT(nfl_game_result_header),0),FALSE)),"error")</f>
        <v/>
      </c>
      <c r="I3536" s="23" t="str">
        <f ca="1">IFERROR(IF(ISBLANK(VLOOKUP($B3536,INDIRECT(nfl_game_result),MATCH(I$1,INDIRECT(nfl_game_result_header),0),FALSE)),"",VLOOKUP($B3536,INDIRECT(nfl_game_result),MATCH(I$1,INDIRECT(nfl_game_result_header),0),FALSE)),"error")</f>
        <v/>
      </c>
      <c r="J3536" s="23" t="str">
        <f ca="1">IFERROR(IF(ISBLANK(VLOOKUP($B3536,INDIRECT(nfl_game_result),MATCH(J$1,INDIRECT(nfl_game_result_header),0),FALSE)),"",VLOOKUP($B3536,INDIRECT(nfl_game_result),MATCH(J$1,INDIRECT(nfl_game_result_header),0),FALSE)),"error")</f>
        <v/>
      </c>
      <c r="K3536" s="23" t="str">
        <f ca="1">IFERROR(IF(ISBLANK(VLOOKUP($B3536,INDIRECT(nfl_game_result),MATCH(K$1,INDIRECT(nfl_game_result_header),0),FALSE)),"",VLOOKUP($B3536,INDIRECT(nfl_game_result),MATCH(K$1,INDIRECT(nfl_game_result_header),0),FALSE)),"error")</f>
        <v/>
      </c>
      <c r="L3536" s="23" t="str">
        <f ca="1">IFERROR(IF(ISBLANK(VLOOKUP($B3536,INDIRECT(nfl_game_result),MATCH(L$1,INDIRECT(nfl_game_result_header),0),FALSE)),"",VLOOKUP($B3536,INDIRECT(nfl_game_result),MATCH(L$1,INDIRECT(nfl_game_result_header),0),FALSE)),"error")</f>
        <v/>
      </c>
      <c r="M3536" s="23" t="s">
        <v>14</v>
      </c>
      <c r="V3536" s="23" t="s">
        <v>416</v>
      </c>
      <c r="W3536" s="23">
        <f ca="1">VALUE(LEFT(C3536, 4))</f>
        <v>2018</v>
      </c>
      <c r="X3536" s="23">
        <f ca="1">VALUE(MID(C3536,6,FIND("_",C3536,6)-6))</f>
        <v>10</v>
      </c>
      <c r="Y3536" s="23" t="str">
        <f ca="1">IF(NOT(OR(ISBLANK(D3536),ISBLANK(E3536),D3536="",E3536="")),D3536-E3536,"")</f>
        <v/>
      </c>
      <c r="Z3536" s="23" t="str">
        <f ca="1">IF(OR(NOT(ISNUMBER(D3536)),ISBLANK(D3536),D3536="",ISBLANK(N3536)),"",ABS(D3536-N3536))</f>
        <v/>
      </c>
      <c r="AA3536" s="23" t="str">
        <f ca="1">IF(OR(ISBLANK(J3536),ISBLANK(O3536),J3536="",O3536=""),"",IF(J3536=O3536,1,0))</f>
        <v/>
      </c>
      <c r="AB3536" s="23" t="str">
        <f ca="1">IF(OR(ISBLANK(K3536),ISBLANK(Q3536),K3536="",Q3536=""),"",IF(K3536=Q3536,1,0))</f>
        <v/>
      </c>
      <c r="AC3536" s="23" t="str">
        <f t="shared" ca="1" si="55"/>
        <v/>
      </c>
    </row>
    <row r="3537" spans="1:29" x14ac:dyDescent="0.25">
      <c r="A3537" s="23">
        <v>3644</v>
      </c>
      <c r="B3537">
        <v>1742</v>
      </c>
      <c r="C3537" s="23" t="str">
        <f ca="1">IFERROR(VLOOKUP($B3537,INDIRECT(nfl_game_result),MATCH(C$1,INDIRECT(nfl_game_result_header),0),FALSE),"error")</f>
        <v>2018_10_NWE@TEN</v>
      </c>
      <c r="D3537" s="23" t="str">
        <f ca="1">IFERROR(IF(ISBLANK(VLOOKUP($B3537,INDIRECT(nfl_game_result),MATCH(D$1,INDIRECT(nfl_game_result_header),0),FALSE)),"",VLOOKUP($B3537,INDIRECT(nfl_game_result),MATCH(D$1,INDIRECT(nfl_game_result_header),0),FALSE)),"error")</f>
        <v/>
      </c>
      <c r="E3537" s="23" t="str">
        <f ca="1">IFERROR(IF(ISBLANK(VLOOKUP($B3537,INDIRECT(nfl_game_result),MATCH(E$1,INDIRECT(nfl_game_result_header),0),FALSE)),"",VLOOKUP($B3537,INDIRECT(nfl_game_result),MATCH(E$1,INDIRECT(nfl_game_result_header),0),FALSE)),"error")</f>
        <v/>
      </c>
      <c r="F3537" s="23" t="str">
        <f ca="1">IFERROR(IF(ISBLANK(VLOOKUP($B3537,INDIRECT(nfl_game_result),MATCH(F$1,INDIRECT(nfl_game_result_header),0),FALSE)),"",VLOOKUP($B3537,INDIRECT(nfl_game_result),MATCH(F$1,INDIRECT(nfl_game_result_header),0),FALSE)),"error")</f>
        <v/>
      </c>
      <c r="G3537" s="23" t="str">
        <f ca="1">IFERROR(IF(ISBLANK(VLOOKUP($B3537,INDIRECT(nfl_game_result),MATCH(G$1,INDIRECT(nfl_game_result_header),0),FALSE)),"",VLOOKUP($B3537,INDIRECT(nfl_game_result),MATCH(G$1,INDIRECT(nfl_game_result_header),0),FALSE)),"error")</f>
        <v/>
      </c>
      <c r="H3537" s="23" t="str">
        <f ca="1">IFERROR(IF(ISBLANK(VLOOKUP($B3537,INDIRECT(nfl_game_result),MATCH(H$1,INDIRECT(nfl_game_result_header),0),FALSE)),"",VLOOKUP($B3537,INDIRECT(nfl_game_result),MATCH(H$1,INDIRECT(nfl_game_result_header),0),FALSE)),"error")</f>
        <v/>
      </c>
      <c r="I3537" s="23" t="str">
        <f ca="1">IFERROR(IF(ISBLANK(VLOOKUP($B3537,INDIRECT(nfl_game_result),MATCH(I$1,INDIRECT(nfl_game_result_header),0),FALSE)),"",VLOOKUP($B3537,INDIRECT(nfl_game_result),MATCH(I$1,INDIRECT(nfl_game_result_header),0),FALSE)),"error")</f>
        <v/>
      </c>
      <c r="J3537" s="23" t="str">
        <f ca="1">IFERROR(IF(ISBLANK(VLOOKUP($B3537,INDIRECT(nfl_game_result),MATCH(J$1,INDIRECT(nfl_game_result_header),0),FALSE)),"",VLOOKUP($B3537,INDIRECT(nfl_game_result),MATCH(J$1,INDIRECT(nfl_game_result_header),0),FALSE)),"error")</f>
        <v/>
      </c>
      <c r="K3537" s="23" t="str">
        <f ca="1">IFERROR(IF(ISBLANK(VLOOKUP($B3537,INDIRECT(nfl_game_result),MATCH(K$1,INDIRECT(nfl_game_result_header),0),FALSE)),"",VLOOKUP($B3537,INDIRECT(nfl_game_result),MATCH(K$1,INDIRECT(nfl_game_result_header),0),FALSE)),"error")</f>
        <v/>
      </c>
      <c r="L3537" s="23" t="str">
        <f ca="1">IFERROR(IF(ISBLANK(VLOOKUP($B3537,INDIRECT(nfl_game_result),MATCH(L$1,INDIRECT(nfl_game_result_header),0),FALSE)),"",VLOOKUP($B3537,INDIRECT(nfl_game_result),MATCH(L$1,INDIRECT(nfl_game_result_header),0),FALSE)),"error")</f>
        <v/>
      </c>
      <c r="M3537" s="23" t="s">
        <v>14</v>
      </c>
      <c r="V3537" s="23" t="s">
        <v>416</v>
      </c>
      <c r="W3537" s="23">
        <f ca="1">VALUE(LEFT(C3537, 4))</f>
        <v>2018</v>
      </c>
      <c r="X3537" s="23">
        <f ca="1">VALUE(MID(C3537,6,FIND("_",C3537,6)-6))</f>
        <v>10</v>
      </c>
      <c r="Y3537" s="23" t="str">
        <f ca="1">IF(NOT(OR(ISBLANK(D3537),ISBLANK(E3537),D3537="",E3537="")),D3537-E3537,"")</f>
        <v/>
      </c>
      <c r="Z3537" s="23" t="str">
        <f ca="1">IF(OR(NOT(ISNUMBER(D3537)),ISBLANK(D3537),D3537="",ISBLANK(N3537)),"",ABS(D3537-N3537))</f>
        <v/>
      </c>
      <c r="AA3537" s="23" t="str">
        <f ca="1">IF(OR(ISBLANK(J3537),ISBLANK(O3537),J3537="",O3537=""),"",IF(J3537=O3537,1,0))</f>
        <v/>
      </c>
      <c r="AB3537" s="23" t="str">
        <f ca="1">IF(OR(ISBLANK(K3537),ISBLANK(Q3537),K3537="",Q3537=""),"",IF(K3537=Q3537,1,0))</f>
        <v/>
      </c>
      <c r="AC3537" s="23" t="str">
        <f t="shared" ca="1" si="55"/>
        <v/>
      </c>
    </row>
    <row r="3538" spans="1:29" x14ac:dyDescent="0.25">
      <c r="A3538" s="23">
        <v>3645</v>
      </c>
      <c r="B3538">
        <v>1743</v>
      </c>
      <c r="C3538" s="23" t="str">
        <f ca="1">IFERROR(VLOOKUP($B3538,INDIRECT(nfl_game_result),MATCH(C$1,INDIRECT(nfl_game_result_header),0),FALSE),"error")</f>
        <v>2018_10_WAS@TBY</v>
      </c>
      <c r="D3538" s="23" t="str">
        <f ca="1">IFERROR(IF(ISBLANK(VLOOKUP($B3538,INDIRECT(nfl_game_result),MATCH(D$1,INDIRECT(nfl_game_result_header),0),FALSE)),"",VLOOKUP($B3538,INDIRECT(nfl_game_result),MATCH(D$1,INDIRECT(nfl_game_result_header),0),FALSE)),"error")</f>
        <v/>
      </c>
      <c r="E3538" s="23" t="str">
        <f ca="1">IFERROR(IF(ISBLANK(VLOOKUP($B3538,INDIRECT(nfl_game_result),MATCH(E$1,INDIRECT(nfl_game_result_header),0),FALSE)),"",VLOOKUP($B3538,INDIRECT(nfl_game_result),MATCH(E$1,INDIRECT(nfl_game_result_header),0),FALSE)),"error")</f>
        <v/>
      </c>
      <c r="F3538" s="23" t="str">
        <f ca="1">IFERROR(IF(ISBLANK(VLOOKUP($B3538,INDIRECT(nfl_game_result),MATCH(F$1,INDIRECT(nfl_game_result_header),0),FALSE)),"",VLOOKUP($B3538,INDIRECT(nfl_game_result),MATCH(F$1,INDIRECT(nfl_game_result_header),0),FALSE)),"error")</f>
        <v/>
      </c>
      <c r="G3538" s="23" t="str">
        <f ca="1">IFERROR(IF(ISBLANK(VLOOKUP($B3538,INDIRECT(nfl_game_result),MATCH(G$1,INDIRECT(nfl_game_result_header),0),FALSE)),"",VLOOKUP($B3538,INDIRECT(nfl_game_result),MATCH(G$1,INDIRECT(nfl_game_result_header),0),FALSE)),"error")</f>
        <v/>
      </c>
      <c r="H3538" s="23" t="str">
        <f ca="1">IFERROR(IF(ISBLANK(VLOOKUP($B3538,INDIRECT(nfl_game_result),MATCH(H$1,INDIRECT(nfl_game_result_header),0),FALSE)),"",VLOOKUP($B3538,INDIRECT(nfl_game_result),MATCH(H$1,INDIRECT(nfl_game_result_header),0),FALSE)),"error")</f>
        <v/>
      </c>
      <c r="I3538" s="23" t="str">
        <f ca="1">IFERROR(IF(ISBLANK(VLOOKUP($B3538,INDIRECT(nfl_game_result),MATCH(I$1,INDIRECT(nfl_game_result_header),0),FALSE)),"",VLOOKUP($B3538,INDIRECT(nfl_game_result),MATCH(I$1,INDIRECT(nfl_game_result_header),0),FALSE)),"error")</f>
        <v/>
      </c>
      <c r="J3538" s="23" t="str">
        <f ca="1">IFERROR(IF(ISBLANK(VLOOKUP($B3538,INDIRECT(nfl_game_result),MATCH(J$1,INDIRECT(nfl_game_result_header),0),FALSE)),"",VLOOKUP($B3538,INDIRECT(nfl_game_result),MATCH(J$1,INDIRECT(nfl_game_result_header),0),FALSE)),"error")</f>
        <v/>
      </c>
      <c r="K3538" s="23" t="str">
        <f ca="1">IFERROR(IF(ISBLANK(VLOOKUP($B3538,INDIRECT(nfl_game_result),MATCH(K$1,INDIRECT(nfl_game_result_header),0),FALSE)),"",VLOOKUP($B3538,INDIRECT(nfl_game_result),MATCH(K$1,INDIRECT(nfl_game_result_header),0),FALSE)),"error")</f>
        <v/>
      </c>
      <c r="L3538" s="23" t="str">
        <f ca="1">IFERROR(IF(ISBLANK(VLOOKUP($B3538,INDIRECT(nfl_game_result),MATCH(L$1,INDIRECT(nfl_game_result_header),0),FALSE)),"",VLOOKUP($B3538,INDIRECT(nfl_game_result),MATCH(L$1,INDIRECT(nfl_game_result_header),0),FALSE)),"error")</f>
        <v/>
      </c>
      <c r="M3538" s="23" t="s">
        <v>14</v>
      </c>
      <c r="V3538" s="23" t="s">
        <v>416</v>
      </c>
      <c r="W3538" s="23">
        <f ca="1">VALUE(LEFT(C3538, 4))</f>
        <v>2018</v>
      </c>
      <c r="X3538" s="23">
        <f ca="1">VALUE(MID(C3538,6,FIND("_",C3538,6)-6))</f>
        <v>10</v>
      </c>
      <c r="Y3538" s="23" t="str">
        <f ca="1">IF(NOT(OR(ISBLANK(D3538),ISBLANK(E3538),D3538="",E3538="")),D3538-E3538,"")</f>
        <v/>
      </c>
      <c r="Z3538" s="23" t="str">
        <f ca="1">IF(OR(NOT(ISNUMBER(D3538)),ISBLANK(D3538),D3538="",ISBLANK(N3538)),"",ABS(D3538-N3538))</f>
        <v/>
      </c>
      <c r="AA3538" s="23" t="str">
        <f ca="1">IF(OR(ISBLANK(J3538),ISBLANK(O3538),J3538="",O3538=""),"",IF(J3538=O3538,1,0))</f>
        <v/>
      </c>
      <c r="AB3538" s="23" t="str">
        <f ca="1">IF(OR(ISBLANK(K3538),ISBLANK(Q3538),K3538="",Q3538=""),"",IF(K3538=Q3538,1,0))</f>
        <v/>
      </c>
      <c r="AC3538" s="23" t="str">
        <f t="shared" ca="1" si="55"/>
        <v/>
      </c>
    </row>
    <row r="3539" spans="1:29" x14ac:dyDescent="0.25">
      <c r="A3539" s="23">
        <v>3646</v>
      </c>
      <c r="B3539">
        <v>1744</v>
      </c>
      <c r="C3539" s="23" t="str">
        <f ca="1">IFERROR(VLOOKUP($B3539,INDIRECT(nfl_game_result),MATCH(C$1,INDIRECT(nfl_game_result_header),0),FALSE),"error")</f>
        <v>2018_10_BUF@NYJ</v>
      </c>
      <c r="D3539" s="23" t="str">
        <f ca="1">IFERROR(IF(ISBLANK(VLOOKUP($B3539,INDIRECT(nfl_game_result),MATCH(D$1,INDIRECT(nfl_game_result_header),0),FALSE)),"",VLOOKUP($B3539,INDIRECT(nfl_game_result),MATCH(D$1,INDIRECT(nfl_game_result_header),0),FALSE)),"error")</f>
        <v/>
      </c>
      <c r="E3539" s="23" t="str">
        <f ca="1">IFERROR(IF(ISBLANK(VLOOKUP($B3539,INDIRECT(nfl_game_result),MATCH(E$1,INDIRECT(nfl_game_result_header),0),FALSE)),"",VLOOKUP($B3539,INDIRECT(nfl_game_result),MATCH(E$1,INDIRECT(nfl_game_result_header),0),FALSE)),"error")</f>
        <v/>
      </c>
      <c r="F3539" s="23" t="str">
        <f ca="1">IFERROR(IF(ISBLANK(VLOOKUP($B3539,INDIRECT(nfl_game_result),MATCH(F$1,INDIRECT(nfl_game_result_header),0),FALSE)),"",VLOOKUP($B3539,INDIRECT(nfl_game_result),MATCH(F$1,INDIRECT(nfl_game_result_header),0),FALSE)),"error")</f>
        <v/>
      </c>
      <c r="G3539" s="23" t="str">
        <f ca="1">IFERROR(IF(ISBLANK(VLOOKUP($B3539,INDIRECT(nfl_game_result),MATCH(G$1,INDIRECT(nfl_game_result_header),0),FALSE)),"",VLOOKUP($B3539,INDIRECT(nfl_game_result),MATCH(G$1,INDIRECT(nfl_game_result_header),0),FALSE)),"error")</f>
        <v/>
      </c>
      <c r="H3539" s="23" t="str">
        <f ca="1">IFERROR(IF(ISBLANK(VLOOKUP($B3539,INDIRECT(nfl_game_result),MATCH(H$1,INDIRECT(nfl_game_result_header),0),FALSE)),"",VLOOKUP($B3539,INDIRECT(nfl_game_result),MATCH(H$1,INDIRECT(nfl_game_result_header),0),FALSE)),"error")</f>
        <v/>
      </c>
      <c r="I3539" s="23" t="str">
        <f ca="1">IFERROR(IF(ISBLANK(VLOOKUP($B3539,INDIRECT(nfl_game_result),MATCH(I$1,INDIRECT(nfl_game_result_header),0),FALSE)),"",VLOOKUP($B3539,INDIRECT(nfl_game_result),MATCH(I$1,INDIRECT(nfl_game_result_header),0),FALSE)),"error")</f>
        <v/>
      </c>
      <c r="J3539" s="23" t="str">
        <f ca="1">IFERROR(IF(ISBLANK(VLOOKUP($B3539,INDIRECT(nfl_game_result),MATCH(J$1,INDIRECT(nfl_game_result_header),0),FALSE)),"",VLOOKUP($B3539,INDIRECT(nfl_game_result),MATCH(J$1,INDIRECT(nfl_game_result_header),0),FALSE)),"error")</f>
        <v/>
      </c>
      <c r="K3539" s="23" t="str">
        <f ca="1">IFERROR(IF(ISBLANK(VLOOKUP($B3539,INDIRECT(nfl_game_result),MATCH(K$1,INDIRECT(nfl_game_result_header),0),FALSE)),"",VLOOKUP($B3539,INDIRECT(nfl_game_result),MATCH(K$1,INDIRECT(nfl_game_result_header),0),FALSE)),"error")</f>
        <v/>
      </c>
      <c r="L3539" s="23" t="str">
        <f ca="1">IFERROR(IF(ISBLANK(VLOOKUP($B3539,INDIRECT(nfl_game_result),MATCH(L$1,INDIRECT(nfl_game_result_header),0),FALSE)),"",VLOOKUP($B3539,INDIRECT(nfl_game_result),MATCH(L$1,INDIRECT(nfl_game_result_header),0),FALSE)),"error")</f>
        <v/>
      </c>
      <c r="M3539" s="23" t="s">
        <v>14</v>
      </c>
      <c r="V3539" s="23" t="s">
        <v>416</v>
      </c>
      <c r="W3539" s="23">
        <f ca="1">VALUE(LEFT(C3539, 4))</f>
        <v>2018</v>
      </c>
      <c r="X3539" s="23">
        <f ca="1">VALUE(MID(C3539,6,FIND("_",C3539,6)-6))</f>
        <v>10</v>
      </c>
      <c r="Y3539" s="23" t="str">
        <f ca="1">IF(NOT(OR(ISBLANK(D3539),ISBLANK(E3539),D3539="",E3539="")),D3539-E3539,"")</f>
        <v/>
      </c>
      <c r="Z3539" s="23" t="str">
        <f ca="1">IF(OR(NOT(ISNUMBER(D3539)),ISBLANK(D3539),D3539="",ISBLANK(N3539)),"",ABS(D3539-N3539))</f>
        <v/>
      </c>
      <c r="AA3539" s="23" t="str">
        <f ca="1">IF(OR(ISBLANK(J3539),ISBLANK(O3539),J3539="",O3539=""),"",IF(J3539=O3539,1,0))</f>
        <v/>
      </c>
      <c r="AB3539" s="23" t="str">
        <f ca="1">IF(OR(ISBLANK(K3539),ISBLANK(Q3539),K3539="",Q3539=""),"",IF(K3539=Q3539,1,0))</f>
        <v/>
      </c>
      <c r="AC3539" s="23" t="str">
        <f t="shared" ca="1" si="55"/>
        <v/>
      </c>
    </row>
    <row r="3540" spans="1:29" x14ac:dyDescent="0.25">
      <c r="A3540" s="23">
        <v>3647</v>
      </c>
      <c r="B3540">
        <v>1745</v>
      </c>
      <c r="C3540" s="23" t="str">
        <f ca="1">IFERROR(VLOOKUP($B3540,INDIRECT(nfl_game_result),MATCH(C$1,INDIRECT(nfl_game_result_header),0),FALSE),"error")</f>
        <v>2018_10_ARI@KCY</v>
      </c>
      <c r="D3540" s="23" t="str">
        <f ca="1">IFERROR(IF(ISBLANK(VLOOKUP($B3540,INDIRECT(nfl_game_result),MATCH(D$1,INDIRECT(nfl_game_result_header),0),FALSE)),"",VLOOKUP($B3540,INDIRECT(nfl_game_result),MATCH(D$1,INDIRECT(nfl_game_result_header),0),FALSE)),"error")</f>
        <v/>
      </c>
      <c r="E3540" s="23" t="str">
        <f ca="1">IFERROR(IF(ISBLANK(VLOOKUP($B3540,INDIRECT(nfl_game_result),MATCH(E$1,INDIRECT(nfl_game_result_header),0),FALSE)),"",VLOOKUP($B3540,INDIRECT(nfl_game_result),MATCH(E$1,INDIRECT(nfl_game_result_header),0),FALSE)),"error")</f>
        <v/>
      </c>
      <c r="F3540" s="23" t="str">
        <f ca="1">IFERROR(IF(ISBLANK(VLOOKUP($B3540,INDIRECT(nfl_game_result),MATCH(F$1,INDIRECT(nfl_game_result_header),0),FALSE)),"",VLOOKUP($B3540,INDIRECT(nfl_game_result),MATCH(F$1,INDIRECT(nfl_game_result_header),0),FALSE)),"error")</f>
        <v/>
      </c>
      <c r="G3540" s="23" t="str">
        <f ca="1">IFERROR(IF(ISBLANK(VLOOKUP($B3540,INDIRECT(nfl_game_result),MATCH(G$1,INDIRECT(nfl_game_result_header),0),FALSE)),"",VLOOKUP($B3540,INDIRECT(nfl_game_result),MATCH(G$1,INDIRECT(nfl_game_result_header),0),FALSE)),"error")</f>
        <v/>
      </c>
      <c r="H3540" s="23" t="str">
        <f ca="1">IFERROR(IF(ISBLANK(VLOOKUP($B3540,INDIRECT(nfl_game_result),MATCH(H$1,INDIRECT(nfl_game_result_header),0),FALSE)),"",VLOOKUP($B3540,INDIRECT(nfl_game_result),MATCH(H$1,INDIRECT(nfl_game_result_header),0),FALSE)),"error")</f>
        <v/>
      </c>
      <c r="I3540" s="23" t="str">
        <f ca="1">IFERROR(IF(ISBLANK(VLOOKUP($B3540,INDIRECT(nfl_game_result),MATCH(I$1,INDIRECT(nfl_game_result_header),0),FALSE)),"",VLOOKUP($B3540,INDIRECT(nfl_game_result),MATCH(I$1,INDIRECT(nfl_game_result_header),0),FALSE)),"error")</f>
        <v/>
      </c>
      <c r="J3540" s="23" t="str">
        <f ca="1">IFERROR(IF(ISBLANK(VLOOKUP($B3540,INDIRECT(nfl_game_result),MATCH(J$1,INDIRECT(nfl_game_result_header),0),FALSE)),"",VLOOKUP($B3540,INDIRECT(nfl_game_result),MATCH(J$1,INDIRECT(nfl_game_result_header),0),FALSE)),"error")</f>
        <v/>
      </c>
      <c r="K3540" s="23" t="str">
        <f ca="1">IFERROR(IF(ISBLANK(VLOOKUP($B3540,INDIRECT(nfl_game_result),MATCH(K$1,INDIRECT(nfl_game_result_header),0),FALSE)),"",VLOOKUP($B3540,INDIRECT(nfl_game_result),MATCH(K$1,INDIRECT(nfl_game_result_header),0),FALSE)),"error")</f>
        <v/>
      </c>
      <c r="L3540" s="23" t="str">
        <f ca="1">IFERROR(IF(ISBLANK(VLOOKUP($B3540,INDIRECT(nfl_game_result),MATCH(L$1,INDIRECT(nfl_game_result_header),0),FALSE)),"",VLOOKUP($B3540,INDIRECT(nfl_game_result),MATCH(L$1,INDIRECT(nfl_game_result_header),0),FALSE)),"error")</f>
        <v/>
      </c>
      <c r="M3540" s="23" t="s">
        <v>14</v>
      </c>
      <c r="V3540" s="23" t="s">
        <v>416</v>
      </c>
      <c r="W3540" s="23">
        <f ca="1">VALUE(LEFT(C3540, 4))</f>
        <v>2018</v>
      </c>
      <c r="X3540" s="23">
        <f ca="1">VALUE(MID(C3540,6,FIND("_",C3540,6)-6))</f>
        <v>10</v>
      </c>
      <c r="Y3540" s="23" t="str">
        <f ca="1">IF(NOT(OR(ISBLANK(D3540),ISBLANK(E3540),D3540="",E3540="")),D3540-E3540,"")</f>
        <v/>
      </c>
      <c r="Z3540" s="23" t="str">
        <f ca="1">IF(OR(NOT(ISNUMBER(D3540)),ISBLANK(D3540),D3540="",ISBLANK(N3540)),"",ABS(D3540-N3540))</f>
        <v/>
      </c>
      <c r="AA3540" s="23" t="str">
        <f ca="1">IF(OR(ISBLANK(J3540),ISBLANK(O3540),J3540="",O3540=""),"",IF(J3540=O3540,1,0))</f>
        <v/>
      </c>
      <c r="AB3540" s="23" t="str">
        <f ca="1">IF(OR(ISBLANK(K3540),ISBLANK(Q3540),K3540="",Q3540=""),"",IF(K3540=Q3540,1,0))</f>
        <v/>
      </c>
      <c r="AC3540" s="23" t="str">
        <f t="shared" ca="1" si="55"/>
        <v/>
      </c>
    </row>
    <row r="3541" spans="1:29" x14ac:dyDescent="0.25">
      <c r="A3541" s="23">
        <v>3648</v>
      </c>
      <c r="B3541">
        <v>1746</v>
      </c>
      <c r="C3541" s="23" t="str">
        <f ca="1">IFERROR(VLOOKUP($B3541,INDIRECT(nfl_game_result),MATCH(C$1,INDIRECT(nfl_game_result_header),0),FALSE),"error")</f>
        <v>2018_10_JAX@IND</v>
      </c>
      <c r="D3541" s="23" t="str">
        <f ca="1">IFERROR(IF(ISBLANK(VLOOKUP($B3541,INDIRECT(nfl_game_result),MATCH(D$1,INDIRECT(nfl_game_result_header),0),FALSE)),"",VLOOKUP($B3541,INDIRECT(nfl_game_result),MATCH(D$1,INDIRECT(nfl_game_result_header),0),FALSE)),"error")</f>
        <v/>
      </c>
      <c r="E3541" s="23" t="str">
        <f ca="1">IFERROR(IF(ISBLANK(VLOOKUP($B3541,INDIRECT(nfl_game_result),MATCH(E$1,INDIRECT(nfl_game_result_header),0),FALSE)),"",VLOOKUP($B3541,INDIRECT(nfl_game_result),MATCH(E$1,INDIRECT(nfl_game_result_header),0),FALSE)),"error")</f>
        <v/>
      </c>
      <c r="F3541" s="23" t="str">
        <f ca="1">IFERROR(IF(ISBLANK(VLOOKUP($B3541,INDIRECT(nfl_game_result),MATCH(F$1,INDIRECT(nfl_game_result_header),0),FALSE)),"",VLOOKUP($B3541,INDIRECT(nfl_game_result),MATCH(F$1,INDIRECT(nfl_game_result_header),0),FALSE)),"error")</f>
        <v/>
      </c>
      <c r="G3541" s="23" t="str">
        <f ca="1">IFERROR(IF(ISBLANK(VLOOKUP($B3541,INDIRECT(nfl_game_result),MATCH(G$1,INDIRECT(nfl_game_result_header),0),FALSE)),"",VLOOKUP($B3541,INDIRECT(nfl_game_result),MATCH(G$1,INDIRECT(nfl_game_result_header),0),FALSE)),"error")</f>
        <v/>
      </c>
      <c r="H3541" s="23" t="str">
        <f ca="1">IFERROR(IF(ISBLANK(VLOOKUP($B3541,INDIRECT(nfl_game_result),MATCH(H$1,INDIRECT(nfl_game_result_header),0),FALSE)),"",VLOOKUP($B3541,INDIRECT(nfl_game_result),MATCH(H$1,INDIRECT(nfl_game_result_header),0),FALSE)),"error")</f>
        <v/>
      </c>
      <c r="I3541" s="23" t="str">
        <f ca="1">IFERROR(IF(ISBLANK(VLOOKUP($B3541,INDIRECT(nfl_game_result),MATCH(I$1,INDIRECT(nfl_game_result_header),0),FALSE)),"",VLOOKUP($B3541,INDIRECT(nfl_game_result),MATCH(I$1,INDIRECT(nfl_game_result_header),0),FALSE)),"error")</f>
        <v/>
      </c>
      <c r="J3541" s="23" t="str">
        <f ca="1">IFERROR(IF(ISBLANK(VLOOKUP($B3541,INDIRECT(nfl_game_result),MATCH(J$1,INDIRECT(nfl_game_result_header),0),FALSE)),"",VLOOKUP($B3541,INDIRECT(nfl_game_result),MATCH(J$1,INDIRECT(nfl_game_result_header),0),FALSE)),"error")</f>
        <v/>
      </c>
      <c r="K3541" s="23" t="str">
        <f ca="1">IFERROR(IF(ISBLANK(VLOOKUP($B3541,INDIRECT(nfl_game_result),MATCH(K$1,INDIRECT(nfl_game_result_header),0),FALSE)),"",VLOOKUP($B3541,INDIRECT(nfl_game_result),MATCH(K$1,INDIRECT(nfl_game_result_header),0),FALSE)),"error")</f>
        <v/>
      </c>
      <c r="L3541" s="23" t="str">
        <f ca="1">IFERROR(IF(ISBLANK(VLOOKUP($B3541,INDIRECT(nfl_game_result),MATCH(L$1,INDIRECT(nfl_game_result_header),0),FALSE)),"",VLOOKUP($B3541,INDIRECT(nfl_game_result),MATCH(L$1,INDIRECT(nfl_game_result_header),0),FALSE)),"error")</f>
        <v/>
      </c>
      <c r="M3541" s="23" t="s">
        <v>14</v>
      </c>
      <c r="V3541" s="23" t="s">
        <v>416</v>
      </c>
      <c r="W3541" s="23">
        <f ca="1">VALUE(LEFT(C3541, 4))</f>
        <v>2018</v>
      </c>
      <c r="X3541" s="23">
        <f ca="1">VALUE(MID(C3541,6,FIND("_",C3541,6)-6))</f>
        <v>10</v>
      </c>
      <c r="Y3541" s="23" t="str">
        <f ca="1">IF(NOT(OR(ISBLANK(D3541),ISBLANK(E3541),D3541="",E3541="")),D3541-E3541,"")</f>
        <v/>
      </c>
      <c r="Z3541" s="23" t="str">
        <f ca="1">IF(OR(NOT(ISNUMBER(D3541)),ISBLANK(D3541),D3541="",ISBLANK(N3541)),"",ABS(D3541-N3541))</f>
        <v/>
      </c>
      <c r="AA3541" s="23" t="str">
        <f ca="1">IF(OR(ISBLANK(J3541),ISBLANK(O3541),J3541="",O3541=""),"",IF(J3541=O3541,1,0))</f>
        <v/>
      </c>
      <c r="AB3541" s="23" t="str">
        <f ca="1">IF(OR(ISBLANK(K3541),ISBLANK(Q3541),K3541="",Q3541=""),"",IF(K3541=Q3541,1,0))</f>
        <v/>
      </c>
      <c r="AC3541" s="23" t="str">
        <f t="shared" ca="1" si="55"/>
        <v/>
      </c>
    </row>
    <row r="3542" spans="1:29" x14ac:dyDescent="0.25">
      <c r="A3542" s="23">
        <v>3649</v>
      </c>
      <c r="B3542">
        <v>1747</v>
      </c>
      <c r="C3542" s="23" t="str">
        <f ca="1">IFERROR(VLOOKUP($B3542,INDIRECT(nfl_game_result),MATCH(C$1,INDIRECT(nfl_game_result_header),0),FALSE),"error")</f>
        <v>2018_10_LAC@OAK</v>
      </c>
      <c r="D3542" s="23" t="str">
        <f ca="1">IFERROR(IF(ISBLANK(VLOOKUP($B3542,INDIRECT(nfl_game_result),MATCH(D$1,INDIRECT(nfl_game_result_header),0),FALSE)),"",VLOOKUP($B3542,INDIRECT(nfl_game_result),MATCH(D$1,INDIRECT(nfl_game_result_header),0),FALSE)),"error")</f>
        <v/>
      </c>
      <c r="E3542" s="23" t="str">
        <f ca="1">IFERROR(IF(ISBLANK(VLOOKUP($B3542,INDIRECT(nfl_game_result),MATCH(E$1,INDIRECT(nfl_game_result_header),0),FALSE)),"",VLOOKUP($B3542,INDIRECT(nfl_game_result),MATCH(E$1,INDIRECT(nfl_game_result_header),0),FALSE)),"error")</f>
        <v/>
      </c>
      <c r="F3542" s="23" t="str">
        <f ca="1">IFERROR(IF(ISBLANK(VLOOKUP($B3542,INDIRECT(nfl_game_result),MATCH(F$1,INDIRECT(nfl_game_result_header),0),FALSE)),"",VLOOKUP($B3542,INDIRECT(nfl_game_result),MATCH(F$1,INDIRECT(nfl_game_result_header),0),FALSE)),"error")</f>
        <v/>
      </c>
      <c r="G3542" s="23" t="str">
        <f ca="1">IFERROR(IF(ISBLANK(VLOOKUP($B3542,INDIRECT(nfl_game_result),MATCH(G$1,INDIRECT(nfl_game_result_header),0),FALSE)),"",VLOOKUP($B3542,INDIRECT(nfl_game_result),MATCH(G$1,INDIRECT(nfl_game_result_header),0),FALSE)),"error")</f>
        <v/>
      </c>
      <c r="H3542" s="23" t="str">
        <f ca="1">IFERROR(IF(ISBLANK(VLOOKUP($B3542,INDIRECT(nfl_game_result),MATCH(H$1,INDIRECT(nfl_game_result_header),0),FALSE)),"",VLOOKUP($B3542,INDIRECT(nfl_game_result),MATCH(H$1,INDIRECT(nfl_game_result_header),0),FALSE)),"error")</f>
        <v/>
      </c>
      <c r="I3542" s="23" t="str">
        <f ca="1">IFERROR(IF(ISBLANK(VLOOKUP($B3542,INDIRECT(nfl_game_result),MATCH(I$1,INDIRECT(nfl_game_result_header),0),FALSE)),"",VLOOKUP($B3542,INDIRECT(nfl_game_result),MATCH(I$1,INDIRECT(nfl_game_result_header),0),FALSE)),"error")</f>
        <v/>
      </c>
      <c r="J3542" s="23" t="str">
        <f ca="1">IFERROR(IF(ISBLANK(VLOOKUP($B3542,INDIRECT(nfl_game_result),MATCH(J$1,INDIRECT(nfl_game_result_header),0),FALSE)),"",VLOOKUP($B3542,INDIRECT(nfl_game_result),MATCH(J$1,INDIRECT(nfl_game_result_header),0),FALSE)),"error")</f>
        <v/>
      </c>
      <c r="K3542" s="23" t="str">
        <f ca="1">IFERROR(IF(ISBLANK(VLOOKUP($B3542,INDIRECT(nfl_game_result),MATCH(K$1,INDIRECT(nfl_game_result_header),0),FALSE)),"",VLOOKUP($B3542,INDIRECT(nfl_game_result),MATCH(K$1,INDIRECT(nfl_game_result_header),0),FALSE)),"error")</f>
        <v/>
      </c>
      <c r="L3542" s="23" t="str">
        <f ca="1">IFERROR(IF(ISBLANK(VLOOKUP($B3542,INDIRECT(nfl_game_result),MATCH(L$1,INDIRECT(nfl_game_result_header),0),FALSE)),"",VLOOKUP($B3542,INDIRECT(nfl_game_result),MATCH(L$1,INDIRECT(nfl_game_result_header),0),FALSE)),"error")</f>
        <v/>
      </c>
      <c r="M3542" s="23" t="s">
        <v>14</v>
      </c>
      <c r="V3542" s="23" t="s">
        <v>416</v>
      </c>
      <c r="W3542" s="23">
        <f ca="1">VALUE(LEFT(C3542, 4))</f>
        <v>2018</v>
      </c>
      <c r="X3542" s="23">
        <f ca="1">VALUE(MID(C3542,6,FIND("_",C3542,6)-6))</f>
        <v>10</v>
      </c>
      <c r="Y3542" s="23" t="str">
        <f ca="1">IF(NOT(OR(ISBLANK(D3542),ISBLANK(E3542),D3542="",E3542="")),D3542-E3542,"")</f>
        <v/>
      </c>
      <c r="Z3542" s="23" t="str">
        <f ca="1">IF(OR(NOT(ISNUMBER(D3542)),ISBLANK(D3542),D3542="",ISBLANK(N3542)),"",ABS(D3542-N3542))</f>
        <v/>
      </c>
      <c r="AA3542" s="23" t="str">
        <f ca="1">IF(OR(ISBLANK(J3542),ISBLANK(O3542),J3542="",O3542=""),"",IF(J3542=O3542,1,0))</f>
        <v/>
      </c>
      <c r="AB3542" s="23" t="str">
        <f ca="1">IF(OR(ISBLANK(K3542),ISBLANK(Q3542),K3542="",Q3542=""),"",IF(K3542=Q3542,1,0))</f>
        <v/>
      </c>
      <c r="AC3542" s="23" t="str">
        <f t="shared" ca="1" si="55"/>
        <v/>
      </c>
    </row>
    <row r="3543" spans="1:29" x14ac:dyDescent="0.25">
      <c r="A3543" s="23">
        <v>3650</v>
      </c>
      <c r="B3543">
        <v>1748</v>
      </c>
      <c r="C3543" s="23" t="str">
        <f ca="1">IFERROR(VLOOKUP($B3543,INDIRECT(nfl_game_result),MATCH(C$1,INDIRECT(nfl_game_result_header),0),FALSE),"error")</f>
        <v>2018_10_SEA@LAR</v>
      </c>
      <c r="D3543" s="23" t="str">
        <f ca="1">IFERROR(IF(ISBLANK(VLOOKUP($B3543,INDIRECT(nfl_game_result),MATCH(D$1,INDIRECT(nfl_game_result_header),0),FALSE)),"",VLOOKUP($B3543,INDIRECT(nfl_game_result),MATCH(D$1,INDIRECT(nfl_game_result_header),0),FALSE)),"error")</f>
        <v/>
      </c>
      <c r="E3543" s="23" t="str">
        <f ca="1">IFERROR(IF(ISBLANK(VLOOKUP($B3543,INDIRECT(nfl_game_result),MATCH(E$1,INDIRECT(nfl_game_result_header),0),FALSE)),"",VLOOKUP($B3543,INDIRECT(nfl_game_result),MATCH(E$1,INDIRECT(nfl_game_result_header),0),FALSE)),"error")</f>
        <v/>
      </c>
      <c r="F3543" s="23" t="str">
        <f ca="1">IFERROR(IF(ISBLANK(VLOOKUP($B3543,INDIRECT(nfl_game_result),MATCH(F$1,INDIRECT(nfl_game_result_header),0),FALSE)),"",VLOOKUP($B3543,INDIRECT(nfl_game_result),MATCH(F$1,INDIRECT(nfl_game_result_header),0),FALSE)),"error")</f>
        <v/>
      </c>
      <c r="G3543" s="23" t="str">
        <f ca="1">IFERROR(IF(ISBLANK(VLOOKUP($B3543,INDIRECT(nfl_game_result),MATCH(G$1,INDIRECT(nfl_game_result_header),0),FALSE)),"",VLOOKUP($B3543,INDIRECT(nfl_game_result),MATCH(G$1,INDIRECT(nfl_game_result_header),0),FALSE)),"error")</f>
        <v/>
      </c>
      <c r="H3543" s="23" t="str">
        <f ca="1">IFERROR(IF(ISBLANK(VLOOKUP($B3543,INDIRECT(nfl_game_result),MATCH(H$1,INDIRECT(nfl_game_result_header),0),FALSE)),"",VLOOKUP($B3543,INDIRECT(nfl_game_result),MATCH(H$1,INDIRECT(nfl_game_result_header),0),FALSE)),"error")</f>
        <v/>
      </c>
      <c r="I3543" s="23" t="str">
        <f ca="1">IFERROR(IF(ISBLANK(VLOOKUP($B3543,INDIRECT(nfl_game_result),MATCH(I$1,INDIRECT(nfl_game_result_header),0),FALSE)),"",VLOOKUP($B3543,INDIRECT(nfl_game_result),MATCH(I$1,INDIRECT(nfl_game_result_header),0),FALSE)),"error")</f>
        <v/>
      </c>
      <c r="J3543" s="23" t="str">
        <f ca="1">IFERROR(IF(ISBLANK(VLOOKUP($B3543,INDIRECT(nfl_game_result),MATCH(J$1,INDIRECT(nfl_game_result_header),0),FALSE)),"",VLOOKUP($B3543,INDIRECT(nfl_game_result),MATCH(J$1,INDIRECT(nfl_game_result_header),0),FALSE)),"error")</f>
        <v/>
      </c>
      <c r="K3543" s="23" t="str">
        <f ca="1">IFERROR(IF(ISBLANK(VLOOKUP($B3543,INDIRECT(nfl_game_result),MATCH(K$1,INDIRECT(nfl_game_result_header),0),FALSE)),"",VLOOKUP($B3543,INDIRECT(nfl_game_result),MATCH(K$1,INDIRECT(nfl_game_result_header),0),FALSE)),"error")</f>
        <v/>
      </c>
      <c r="L3543" s="23" t="str">
        <f ca="1">IFERROR(IF(ISBLANK(VLOOKUP($B3543,INDIRECT(nfl_game_result),MATCH(L$1,INDIRECT(nfl_game_result_header),0),FALSE)),"",VLOOKUP($B3543,INDIRECT(nfl_game_result),MATCH(L$1,INDIRECT(nfl_game_result_header),0),FALSE)),"error")</f>
        <v/>
      </c>
      <c r="M3543" s="23" t="s">
        <v>14</v>
      </c>
      <c r="V3543" s="23" t="s">
        <v>416</v>
      </c>
      <c r="W3543" s="23">
        <f ca="1">VALUE(LEFT(C3543, 4))</f>
        <v>2018</v>
      </c>
      <c r="X3543" s="23">
        <f ca="1">VALUE(MID(C3543,6,FIND("_",C3543,6)-6))</f>
        <v>10</v>
      </c>
      <c r="Y3543" s="23" t="str">
        <f ca="1">IF(NOT(OR(ISBLANK(D3543),ISBLANK(E3543),D3543="",E3543="")),D3543-E3543,"")</f>
        <v/>
      </c>
      <c r="Z3543" s="23" t="str">
        <f ca="1">IF(OR(NOT(ISNUMBER(D3543)),ISBLANK(D3543),D3543="",ISBLANK(N3543)),"",ABS(D3543-N3543))</f>
        <v/>
      </c>
      <c r="AA3543" s="23" t="str">
        <f ca="1">IF(OR(ISBLANK(J3543),ISBLANK(O3543),J3543="",O3543=""),"",IF(J3543=O3543,1,0))</f>
        <v/>
      </c>
      <c r="AB3543" s="23" t="str">
        <f ca="1">IF(OR(ISBLANK(K3543),ISBLANK(Q3543),K3543="",Q3543=""),"",IF(K3543=Q3543,1,0))</f>
        <v/>
      </c>
      <c r="AC3543" s="23" t="str">
        <f t="shared" ca="1" si="55"/>
        <v/>
      </c>
    </row>
    <row r="3544" spans="1:29" x14ac:dyDescent="0.25">
      <c r="A3544" s="23">
        <v>3651</v>
      </c>
      <c r="B3544">
        <v>1749</v>
      </c>
      <c r="C3544" s="23" t="str">
        <f ca="1">IFERROR(VLOOKUP($B3544,INDIRECT(nfl_game_result),MATCH(C$1,INDIRECT(nfl_game_result_header),0),FALSE),"error")</f>
        <v>2018_10_DAL@PHI</v>
      </c>
      <c r="D3544" s="23" t="str">
        <f ca="1">IFERROR(IF(ISBLANK(VLOOKUP($B3544,INDIRECT(nfl_game_result),MATCH(D$1,INDIRECT(nfl_game_result_header),0),FALSE)),"",VLOOKUP($B3544,INDIRECT(nfl_game_result),MATCH(D$1,INDIRECT(nfl_game_result_header),0),FALSE)),"error")</f>
        <v/>
      </c>
      <c r="E3544" s="23" t="str">
        <f ca="1">IFERROR(IF(ISBLANK(VLOOKUP($B3544,INDIRECT(nfl_game_result),MATCH(E$1,INDIRECT(nfl_game_result_header),0),FALSE)),"",VLOOKUP($B3544,INDIRECT(nfl_game_result),MATCH(E$1,INDIRECT(nfl_game_result_header),0),FALSE)),"error")</f>
        <v/>
      </c>
      <c r="F3544" s="23" t="str">
        <f ca="1">IFERROR(IF(ISBLANK(VLOOKUP($B3544,INDIRECT(nfl_game_result),MATCH(F$1,INDIRECT(nfl_game_result_header),0),FALSE)),"",VLOOKUP($B3544,INDIRECT(nfl_game_result),MATCH(F$1,INDIRECT(nfl_game_result_header),0),FALSE)),"error")</f>
        <v/>
      </c>
      <c r="G3544" s="23" t="str">
        <f ca="1">IFERROR(IF(ISBLANK(VLOOKUP($B3544,INDIRECT(nfl_game_result),MATCH(G$1,INDIRECT(nfl_game_result_header),0),FALSE)),"",VLOOKUP($B3544,INDIRECT(nfl_game_result),MATCH(G$1,INDIRECT(nfl_game_result_header),0),FALSE)),"error")</f>
        <v/>
      </c>
      <c r="H3544" s="23" t="str">
        <f ca="1">IFERROR(IF(ISBLANK(VLOOKUP($B3544,INDIRECT(nfl_game_result),MATCH(H$1,INDIRECT(nfl_game_result_header),0),FALSE)),"",VLOOKUP($B3544,INDIRECT(nfl_game_result),MATCH(H$1,INDIRECT(nfl_game_result_header),0),FALSE)),"error")</f>
        <v/>
      </c>
      <c r="I3544" s="23" t="str">
        <f ca="1">IFERROR(IF(ISBLANK(VLOOKUP($B3544,INDIRECT(nfl_game_result),MATCH(I$1,INDIRECT(nfl_game_result_header),0),FALSE)),"",VLOOKUP($B3544,INDIRECT(nfl_game_result),MATCH(I$1,INDIRECT(nfl_game_result_header),0),FALSE)),"error")</f>
        <v/>
      </c>
      <c r="J3544" s="23" t="str">
        <f ca="1">IFERROR(IF(ISBLANK(VLOOKUP($B3544,INDIRECT(nfl_game_result),MATCH(J$1,INDIRECT(nfl_game_result_header),0),FALSE)),"",VLOOKUP($B3544,INDIRECT(nfl_game_result),MATCH(J$1,INDIRECT(nfl_game_result_header),0),FALSE)),"error")</f>
        <v/>
      </c>
      <c r="K3544" s="23" t="str">
        <f ca="1">IFERROR(IF(ISBLANK(VLOOKUP($B3544,INDIRECT(nfl_game_result),MATCH(K$1,INDIRECT(nfl_game_result_header),0),FALSE)),"",VLOOKUP($B3544,INDIRECT(nfl_game_result),MATCH(K$1,INDIRECT(nfl_game_result_header),0),FALSE)),"error")</f>
        <v/>
      </c>
      <c r="L3544" s="23" t="str">
        <f ca="1">IFERROR(IF(ISBLANK(VLOOKUP($B3544,INDIRECT(nfl_game_result),MATCH(L$1,INDIRECT(nfl_game_result_header),0),FALSE)),"",VLOOKUP($B3544,INDIRECT(nfl_game_result),MATCH(L$1,INDIRECT(nfl_game_result_header),0),FALSE)),"error")</f>
        <v/>
      </c>
      <c r="M3544" s="23" t="s">
        <v>14</v>
      </c>
      <c r="V3544" s="23" t="s">
        <v>416</v>
      </c>
      <c r="W3544" s="23">
        <f ca="1">VALUE(LEFT(C3544, 4))</f>
        <v>2018</v>
      </c>
      <c r="X3544" s="23">
        <f ca="1">VALUE(MID(C3544,6,FIND("_",C3544,6)-6))</f>
        <v>10</v>
      </c>
      <c r="Y3544" s="23" t="str">
        <f ca="1">IF(NOT(OR(ISBLANK(D3544),ISBLANK(E3544),D3544="",E3544="")),D3544-E3544,"")</f>
        <v/>
      </c>
      <c r="Z3544" s="23" t="str">
        <f ca="1">IF(OR(NOT(ISNUMBER(D3544)),ISBLANK(D3544),D3544="",ISBLANK(N3544)),"",ABS(D3544-N3544))</f>
        <v/>
      </c>
      <c r="AA3544" s="23" t="str">
        <f ca="1">IF(OR(ISBLANK(J3544),ISBLANK(O3544),J3544="",O3544=""),"",IF(J3544=O3544,1,0))</f>
        <v/>
      </c>
      <c r="AB3544" s="23" t="str">
        <f ca="1">IF(OR(ISBLANK(K3544),ISBLANK(Q3544),K3544="",Q3544=""),"",IF(K3544=Q3544,1,0))</f>
        <v/>
      </c>
      <c r="AC3544" s="23" t="str">
        <f t="shared" ca="1" si="55"/>
        <v/>
      </c>
    </row>
    <row r="3545" spans="1:29" x14ac:dyDescent="0.25">
      <c r="A3545" s="23">
        <v>3652</v>
      </c>
      <c r="B3545">
        <v>1750</v>
      </c>
      <c r="C3545" s="23" t="str">
        <f ca="1">IFERROR(VLOOKUP($B3545,INDIRECT(nfl_game_result),MATCH(C$1,INDIRECT(nfl_game_result_header),0),FALSE),"error")</f>
        <v>2018_10_NYG@SFO</v>
      </c>
      <c r="D3545" s="23" t="str">
        <f ca="1">IFERROR(IF(ISBLANK(VLOOKUP($B3545,INDIRECT(nfl_game_result),MATCH(D$1,INDIRECT(nfl_game_result_header),0),FALSE)),"",VLOOKUP($B3545,INDIRECT(nfl_game_result),MATCH(D$1,INDIRECT(nfl_game_result_header),0),FALSE)),"error")</f>
        <v/>
      </c>
      <c r="E3545" s="23" t="str">
        <f ca="1">IFERROR(IF(ISBLANK(VLOOKUP($B3545,INDIRECT(nfl_game_result),MATCH(E$1,INDIRECT(nfl_game_result_header),0),FALSE)),"",VLOOKUP($B3545,INDIRECT(nfl_game_result),MATCH(E$1,INDIRECT(nfl_game_result_header),0),FALSE)),"error")</f>
        <v/>
      </c>
      <c r="F3545" s="23" t="str">
        <f ca="1">IFERROR(IF(ISBLANK(VLOOKUP($B3545,INDIRECT(nfl_game_result),MATCH(F$1,INDIRECT(nfl_game_result_header),0),FALSE)),"",VLOOKUP($B3545,INDIRECT(nfl_game_result),MATCH(F$1,INDIRECT(nfl_game_result_header),0),FALSE)),"error")</f>
        <v/>
      </c>
      <c r="G3545" s="23" t="str">
        <f ca="1">IFERROR(IF(ISBLANK(VLOOKUP($B3545,INDIRECT(nfl_game_result),MATCH(G$1,INDIRECT(nfl_game_result_header),0),FALSE)),"",VLOOKUP($B3545,INDIRECT(nfl_game_result),MATCH(G$1,INDIRECT(nfl_game_result_header),0),FALSE)),"error")</f>
        <v/>
      </c>
      <c r="H3545" s="23" t="str">
        <f ca="1">IFERROR(IF(ISBLANK(VLOOKUP($B3545,INDIRECT(nfl_game_result),MATCH(H$1,INDIRECT(nfl_game_result_header),0),FALSE)),"",VLOOKUP($B3545,INDIRECT(nfl_game_result),MATCH(H$1,INDIRECT(nfl_game_result_header),0),FALSE)),"error")</f>
        <v/>
      </c>
      <c r="I3545" s="23" t="str">
        <f ca="1">IFERROR(IF(ISBLANK(VLOOKUP($B3545,INDIRECT(nfl_game_result),MATCH(I$1,INDIRECT(nfl_game_result_header),0),FALSE)),"",VLOOKUP($B3545,INDIRECT(nfl_game_result),MATCH(I$1,INDIRECT(nfl_game_result_header),0),FALSE)),"error")</f>
        <v/>
      </c>
      <c r="J3545" s="23" t="str">
        <f ca="1">IFERROR(IF(ISBLANK(VLOOKUP($B3545,INDIRECT(nfl_game_result),MATCH(J$1,INDIRECT(nfl_game_result_header),0),FALSE)),"",VLOOKUP($B3545,INDIRECT(nfl_game_result),MATCH(J$1,INDIRECT(nfl_game_result_header),0),FALSE)),"error")</f>
        <v/>
      </c>
      <c r="K3545" s="23" t="str">
        <f ca="1">IFERROR(IF(ISBLANK(VLOOKUP($B3545,INDIRECT(nfl_game_result),MATCH(K$1,INDIRECT(nfl_game_result_header),0),FALSE)),"",VLOOKUP($B3545,INDIRECT(nfl_game_result),MATCH(K$1,INDIRECT(nfl_game_result_header),0),FALSE)),"error")</f>
        <v/>
      </c>
      <c r="L3545" s="23" t="str">
        <f ca="1">IFERROR(IF(ISBLANK(VLOOKUP($B3545,INDIRECT(nfl_game_result),MATCH(L$1,INDIRECT(nfl_game_result_header),0),FALSE)),"",VLOOKUP($B3545,INDIRECT(nfl_game_result),MATCH(L$1,INDIRECT(nfl_game_result_header),0),FALSE)),"error")</f>
        <v/>
      </c>
      <c r="M3545" s="23" t="s">
        <v>14</v>
      </c>
      <c r="V3545" s="23" t="s">
        <v>416</v>
      </c>
      <c r="W3545" s="23">
        <f ca="1">VALUE(LEFT(C3545, 4))</f>
        <v>2018</v>
      </c>
      <c r="X3545" s="23">
        <f ca="1">VALUE(MID(C3545,6,FIND("_",C3545,6)-6))</f>
        <v>10</v>
      </c>
      <c r="Y3545" s="23" t="str">
        <f ca="1">IF(NOT(OR(ISBLANK(D3545),ISBLANK(E3545),D3545="",E3545="")),D3545-E3545,"")</f>
        <v/>
      </c>
      <c r="Z3545" s="23" t="str">
        <f ca="1">IF(OR(NOT(ISNUMBER(D3545)),ISBLANK(D3545),D3545="",ISBLANK(N3545)),"",ABS(D3545-N3545))</f>
        <v/>
      </c>
      <c r="AA3545" s="23" t="str">
        <f ca="1">IF(OR(ISBLANK(J3545),ISBLANK(O3545),J3545="",O3545=""),"",IF(J3545=O3545,1,0))</f>
        <v/>
      </c>
      <c r="AB3545" s="23" t="str">
        <f ca="1">IF(OR(ISBLANK(K3545),ISBLANK(Q3545),K3545="",Q3545=""),"",IF(K3545=Q3545,1,0))</f>
        <v/>
      </c>
      <c r="AC3545" s="23" t="str">
        <f t="shared" ca="1" si="55"/>
        <v/>
      </c>
    </row>
    <row r="3546" spans="1:29" x14ac:dyDescent="0.25">
      <c r="A3546" s="23">
        <v>3397</v>
      </c>
      <c r="B3546">
        <v>1751</v>
      </c>
      <c r="C3546" s="23" t="str">
        <f ca="1">IFERROR(VLOOKUP($B3546,INDIRECT(nfl_game_result),MATCH(C$1,INDIRECT(nfl_game_result_header),0),FALSE),"error")</f>
        <v>2018_11_GBY@SEA</v>
      </c>
      <c r="D3546" s="23" t="str">
        <f ca="1">IFERROR(IF(ISBLANK(VLOOKUP($B3546,INDIRECT(nfl_game_result),MATCH(D$1,INDIRECT(nfl_game_result_header),0),FALSE)),"",VLOOKUP($B3546,INDIRECT(nfl_game_result),MATCH(D$1,INDIRECT(nfl_game_result_header),0),FALSE)),"error")</f>
        <v/>
      </c>
      <c r="E3546" s="23" t="str">
        <f ca="1">IFERROR(IF(ISBLANK(VLOOKUP($B3546,INDIRECT(nfl_game_result),MATCH(E$1,INDIRECT(nfl_game_result_header),0),FALSE)),"",VLOOKUP($B3546,INDIRECT(nfl_game_result),MATCH(E$1,INDIRECT(nfl_game_result_header),0),FALSE)),"error")</f>
        <v/>
      </c>
      <c r="F3546" s="23" t="str">
        <f ca="1">IFERROR(IF(ISBLANK(VLOOKUP($B3546,INDIRECT(nfl_game_result),MATCH(F$1,INDIRECT(nfl_game_result_header),0),FALSE)),"",VLOOKUP($B3546,INDIRECT(nfl_game_result),MATCH(F$1,INDIRECT(nfl_game_result_header),0),FALSE)),"error")</f>
        <v/>
      </c>
      <c r="G3546" s="23" t="str">
        <f ca="1">IFERROR(IF(ISBLANK(VLOOKUP($B3546,INDIRECT(nfl_game_result),MATCH(G$1,INDIRECT(nfl_game_result_header),0),FALSE)),"",VLOOKUP($B3546,INDIRECT(nfl_game_result),MATCH(G$1,INDIRECT(nfl_game_result_header),0),FALSE)),"error")</f>
        <v/>
      </c>
      <c r="H3546" s="23" t="str">
        <f ca="1">IFERROR(IF(ISBLANK(VLOOKUP($B3546,INDIRECT(nfl_game_result),MATCH(H$1,INDIRECT(nfl_game_result_header),0),FALSE)),"",VLOOKUP($B3546,INDIRECT(nfl_game_result),MATCH(H$1,INDIRECT(nfl_game_result_header),0),FALSE)),"error")</f>
        <v/>
      </c>
      <c r="I3546" s="23" t="str">
        <f ca="1">IFERROR(IF(ISBLANK(VLOOKUP($B3546,INDIRECT(nfl_game_result),MATCH(I$1,INDIRECT(nfl_game_result_header),0),FALSE)),"",VLOOKUP($B3546,INDIRECT(nfl_game_result),MATCH(I$1,INDIRECT(nfl_game_result_header),0),FALSE)),"error")</f>
        <v/>
      </c>
      <c r="J3546" s="23" t="str">
        <f ca="1">IFERROR(IF(ISBLANK(VLOOKUP($B3546,INDIRECT(nfl_game_result),MATCH(J$1,INDIRECT(nfl_game_result_header),0),FALSE)),"",VLOOKUP($B3546,INDIRECT(nfl_game_result),MATCH(J$1,INDIRECT(nfl_game_result_header),0),FALSE)),"error")</f>
        <v/>
      </c>
      <c r="K3546" s="23" t="str">
        <f ca="1">IFERROR(IF(ISBLANK(VLOOKUP($B3546,INDIRECT(nfl_game_result),MATCH(K$1,INDIRECT(nfl_game_result_header),0),FALSE)),"",VLOOKUP($B3546,INDIRECT(nfl_game_result),MATCH(K$1,INDIRECT(nfl_game_result_header),0),FALSE)),"error")</f>
        <v/>
      </c>
      <c r="L3546" s="23" t="str">
        <f ca="1">IFERROR(IF(ISBLANK(VLOOKUP($B3546,INDIRECT(nfl_game_result),MATCH(L$1,INDIRECT(nfl_game_result_header),0),FALSE)),"",VLOOKUP($B3546,INDIRECT(nfl_game_result),MATCH(L$1,INDIRECT(nfl_game_result_header),0),FALSE)),"error")</f>
        <v/>
      </c>
      <c r="M3546" s="23" t="s">
        <v>16</v>
      </c>
      <c r="V3546" s="23" t="s">
        <v>416</v>
      </c>
      <c r="W3546" s="23">
        <f ca="1">VALUE(LEFT(C3546, 4))</f>
        <v>2018</v>
      </c>
      <c r="X3546" s="23">
        <f ca="1">VALUE(MID(C3546,6,FIND("_",C3546,6)-6))</f>
        <v>11</v>
      </c>
      <c r="Y3546" s="23" t="str">
        <f ca="1">IF(NOT(OR(ISBLANK(D3546),ISBLANK(E3546),D3546="",E3546="")),D3546-E3546,"")</f>
        <v/>
      </c>
      <c r="Z3546" s="23" t="str">
        <f ca="1">IF(OR(NOT(ISNUMBER(D3546)),ISBLANK(D3546),D3546="",ISBLANK(N3546)),"",ABS(D3546-N3546))</f>
        <v/>
      </c>
      <c r="AA3546" s="23" t="str">
        <f ca="1">IF(OR(ISBLANK(J3546),ISBLANK(O3546),J3546="",O3546=""),"",IF(J3546=O3546,1,0))</f>
        <v/>
      </c>
      <c r="AB3546" s="23" t="str">
        <f ca="1">IF(OR(ISBLANK(K3546),ISBLANK(Q3546),K3546="",Q3546=""),"",IF(K3546=Q3546,1,0))</f>
        <v/>
      </c>
      <c r="AC3546" s="23" t="str">
        <f t="shared" ca="1" si="55"/>
        <v/>
      </c>
    </row>
    <row r="3547" spans="1:29" x14ac:dyDescent="0.25">
      <c r="A3547" s="23">
        <v>3398</v>
      </c>
      <c r="B3547">
        <v>1752</v>
      </c>
      <c r="C3547" s="23" t="str">
        <f ca="1">IFERROR(VLOOKUP($B3547,INDIRECT(nfl_game_result),MATCH(C$1,INDIRECT(nfl_game_result_header),0),FALSE),"error")</f>
        <v>2018_11_MIN@CHI</v>
      </c>
      <c r="D3547" s="23" t="str">
        <f ca="1">IFERROR(IF(ISBLANK(VLOOKUP($B3547,INDIRECT(nfl_game_result),MATCH(D$1,INDIRECT(nfl_game_result_header),0),FALSE)),"",VLOOKUP($B3547,INDIRECT(nfl_game_result),MATCH(D$1,INDIRECT(nfl_game_result_header),0),FALSE)),"error")</f>
        <v/>
      </c>
      <c r="E3547" s="23" t="str">
        <f ca="1">IFERROR(IF(ISBLANK(VLOOKUP($B3547,INDIRECT(nfl_game_result),MATCH(E$1,INDIRECT(nfl_game_result_header),0),FALSE)),"",VLOOKUP($B3547,INDIRECT(nfl_game_result),MATCH(E$1,INDIRECT(nfl_game_result_header),0),FALSE)),"error")</f>
        <v/>
      </c>
      <c r="F3547" s="23" t="str">
        <f ca="1">IFERROR(IF(ISBLANK(VLOOKUP($B3547,INDIRECT(nfl_game_result),MATCH(F$1,INDIRECT(nfl_game_result_header),0),FALSE)),"",VLOOKUP($B3547,INDIRECT(nfl_game_result),MATCH(F$1,INDIRECT(nfl_game_result_header),0),FALSE)),"error")</f>
        <v/>
      </c>
      <c r="G3547" s="23" t="str">
        <f ca="1">IFERROR(IF(ISBLANK(VLOOKUP($B3547,INDIRECT(nfl_game_result),MATCH(G$1,INDIRECT(nfl_game_result_header),0),FALSE)),"",VLOOKUP($B3547,INDIRECT(nfl_game_result),MATCH(G$1,INDIRECT(nfl_game_result_header),0),FALSE)),"error")</f>
        <v/>
      </c>
      <c r="H3547" s="23" t="str">
        <f ca="1">IFERROR(IF(ISBLANK(VLOOKUP($B3547,INDIRECT(nfl_game_result),MATCH(H$1,INDIRECT(nfl_game_result_header),0),FALSE)),"",VLOOKUP($B3547,INDIRECT(nfl_game_result),MATCH(H$1,INDIRECT(nfl_game_result_header),0),FALSE)),"error")</f>
        <v/>
      </c>
      <c r="I3547" s="23" t="str">
        <f ca="1">IFERROR(IF(ISBLANK(VLOOKUP($B3547,INDIRECT(nfl_game_result),MATCH(I$1,INDIRECT(nfl_game_result_header),0),FALSE)),"",VLOOKUP($B3547,INDIRECT(nfl_game_result),MATCH(I$1,INDIRECT(nfl_game_result_header),0),FALSE)),"error")</f>
        <v/>
      </c>
      <c r="J3547" s="23" t="str">
        <f ca="1">IFERROR(IF(ISBLANK(VLOOKUP($B3547,INDIRECT(nfl_game_result),MATCH(J$1,INDIRECT(nfl_game_result_header),0),FALSE)),"",VLOOKUP($B3547,INDIRECT(nfl_game_result),MATCH(J$1,INDIRECT(nfl_game_result_header),0),FALSE)),"error")</f>
        <v/>
      </c>
      <c r="K3547" s="23" t="str">
        <f ca="1">IFERROR(IF(ISBLANK(VLOOKUP($B3547,INDIRECT(nfl_game_result),MATCH(K$1,INDIRECT(nfl_game_result_header),0),FALSE)),"",VLOOKUP($B3547,INDIRECT(nfl_game_result),MATCH(K$1,INDIRECT(nfl_game_result_header),0),FALSE)),"error")</f>
        <v/>
      </c>
      <c r="L3547" s="23" t="str">
        <f ca="1">IFERROR(IF(ISBLANK(VLOOKUP($B3547,INDIRECT(nfl_game_result),MATCH(L$1,INDIRECT(nfl_game_result_header),0),FALSE)),"",VLOOKUP($B3547,INDIRECT(nfl_game_result),MATCH(L$1,INDIRECT(nfl_game_result_header),0),FALSE)),"error")</f>
        <v/>
      </c>
      <c r="M3547" s="23" t="s">
        <v>16</v>
      </c>
      <c r="V3547" s="23" t="s">
        <v>416</v>
      </c>
      <c r="W3547" s="23">
        <f ca="1">VALUE(LEFT(C3547, 4))</f>
        <v>2018</v>
      </c>
      <c r="X3547" s="23">
        <f ca="1">VALUE(MID(C3547,6,FIND("_",C3547,6)-6))</f>
        <v>11</v>
      </c>
      <c r="Y3547" s="23" t="str">
        <f ca="1">IF(NOT(OR(ISBLANK(D3547),ISBLANK(E3547),D3547="",E3547="")),D3547-E3547,"")</f>
        <v/>
      </c>
      <c r="Z3547" s="23" t="str">
        <f ca="1">IF(OR(NOT(ISNUMBER(D3547)),ISBLANK(D3547),D3547="",ISBLANK(N3547)),"",ABS(D3547-N3547))</f>
        <v/>
      </c>
      <c r="AA3547" s="23" t="str">
        <f ca="1">IF(OR(ISBLANK(J3547),ISBLANK(O3547),J3547="",O3547=""),"",IF(J3547=O3547,1,0))</f>
        <v/>
      </c>
      <c r="AB3547" s="23" t="str">
        <f ca="1">IF(OR(ISBLANK(K3547),ISBLANK(Q3547),K3547="",Q3547=""),"",IF(K3547=Q3547,1,0))</f>
        <v/>
      </c>
      <c r="AC3547" s="23" t="str">
        <f t="shared" ca="1" si="55"/>
        <v/>
      </c>
    </row>
    <row r="3548" spans="1:29" x14ac:dyDescent="0.25">
      <c r="A3548" s="23">
        <v>3399</v>
      </c>
      <c r="B3548">
        <v>1753</v>
      </c>
      <c r="C3548" s="23" t="str">
        <f ca="1">IFERROR(VLOOKUP($B3548,INDIRECT(nfl_game_result),MATCH(C$1,INDIRECT(nfl_game_result_header),0),FALSE),"error")</f>
        <v>2018_11_CIN@BAL</v>
      </c>
      <c r="D3548" s="23" t="str">
        <f ca="1">IFERROR(IF(ISBLANK(VLOOKUP($B3548,INDIRECT(nfl_game_result),MATCH(D$1,INDIRECT(nfl_game_result_header),0),FALSE)),"",VLOOKUP($B3548,INDIRECT(nfl_game_result),MATCH(D$1,INDIRECT(nfl_game_result_header),0),FALSE)),"error")</f>
        <v/>
      </c>
      <c r="E3548" s="23" t="str">
        <f ca="1">IFERROR(IF(ISBLANK(VLOOKUP($B3548,INDIRECT(nfl_game_result),MATCH(E$1,INDIRECT(nfl_game_result_header),0),FALSE)),"",VLOOKUP($B3548,INDIRECT(nfl_game_result),MATCH(E$1,INDIRECT(nfl_game_result_header),0),FALSE)),"error")</f>
        <v/>
      </c>
      <c r="F3548" s="23" t="str">
        <f ca="1">IFERROR(IF(ISBLANK(VLOOKUP($B3548,INDIRECT(nfl_game_result),MATCH(F$1,INDIRECT(nfl_game_result_header),0),FALSE)),"",VLOOKUP($B3548,INDIRECT(nfl_game_result),MATCH(F$1,INDIRECT(nfl_game_result_header),0),FALSE)),"error")</f>
        <v/>
      </c>
      <c r="G3548" s="23" t="str">
        <f ca="1">IFERROR(IF(ISBLANK(VLOOKUP($B3548,INDIRECT(nfl_game_result),MATCH(G$1,INDIRECT(nfl_game_result_header),0),FALSE)),"",VLOOKUP($B3548,INDIRECT(nfl_game_result),MATCH(G$1,INDIRECT(nfl_game_result_header),0),FALSE)),"error")</f>
        <v/>
      </c>
      <c r="H3548" s="23" t="str">
        <f ca="1">IFERROR(IF(ISBLANK(VLOOKUP($B3548,INDIRECT(nfl_game_result),MATCH(H$1,INDIRECT(nfl_game_result_header),0),FALSE)),"",VLOOKUP($B3548,INDIRECT(nfl_game_result),MATCH(H$1,INDIRECT(nfl_game_result_header),0),FALSE)),"error")</f>
        <v/>
      </c>
      <c r="I3548" s="23" t="str">
        <f ca="1">IFERROR(IF(ISBLANK(VLOOKUP($B3548,INDIRECT(nfl_game_result),MATCH(I$1,INDIRECT(nfl_game_result_header),0),FALSE)),"",VLOOKUP($B3548,INDIRECT(nfl_game_result),MATCH(I$1,INDIRECT(nfl_game_result_header),0),FALSE)),"error")</f>
        <v/>
      </c>
      <c r="J3548" s="23" t="str">
        <f ca="1">IFERROR(IF(ISBLANK(VLOOKUP($B3548,INDIRECT(nfl_game_result),MATCH(J$1,INDIRECT(nfl_game_result_header),0),FALSE)),"",VLOOKUP($B3548,INDIRECT(nfl_game_result),MATCH(J$1,INDIRECT(nfl_game_result_header),0),FALSE)),"error")</f>
        <v/>
      </c>
      <c r="K3548" s="23" t="str">
        <f ca="1">IFERROR(IF(ISBLANK(VLOOKUP($B3548,INDIRECT(nfl_game_result),MATCH(K$1,INDIRECT(nfl_game_result_header),0),FALSE)),"",VLOOKUP($B3548,INDIRECT(nfl_game_result),MATCH(K$1,INDIRECT(nfl_game_result_header),0),FALSE)),"error")</f>
        <v/>
      </c>
      <c r="L3548" s="23" t="str">
        <f ca="1">IFERROR(IF(ISBLANK(VLOOKUP($B3548,INDIRECT(nfl_game_result),MATCH(L$1,INDIRECT(nfl_game_result_header),0),FALSE)),"",VLOOKUP($B3548,INDIRECT(nfl_game_result),MATCH(L$1,INDIRECT(nfl_game_result_header),0),FALSE)),"error")</f>
        <v/>
      </c>
      <c r="M3548" s="23" t="s">
        <v>16</v>
      </c>
      <c r="V3548" s="23" t="s">
        <v>416</v>
      </c>
      <c r="W3548" s="23">
        <f ca="1">VALUE(LEFT(C3548, 4))</f>
        <v>2018</v>
      </c>
      <c r="X3548" s="23">
        <f ca="1">VALUE(MID(C3548,6,FIND("_",C3548,6)-6))</f>
        <v>11</v>
      </c>
      <c r="Y3548" s="23" t="str">
        <f ca="1">IF(NOT(OR(ISBLANK(D3548),ISBLANK(E3548),D3548="",E3548="")),D3548-E3548,"")</f>
        <v/>
      </c>
      <c r="Z3548" s="23" t="str">
        <f ca="1">IF(OR(NOT(ISNUMBER(D3548)),ISBLANK(D3548),D3548="",ISBLANK(N3548)),"",ABS(D3548-N3548))</f>
        <v/>
      </c>
      <c r="AA3548" s="23" t="str">
        <f ca="1">IF(OR(ISBLANK(J3548),ISBLANK(O3548),J3548="",O3548=""),"",IF(J3548=O3548,1,0))</f>
        <v/>
      </c>
      <c r="AB3548" s="23" t="str">
        <f ca="1">IF(OR(ISBLANK(K3548),ISBLANK(Q3548),K3548="",Q3548=""),"",IF(K3548=Q3548,1,0))</f>
        <v/>
      </c>
      <c r="AC3548" s="23" t="str">
        <f t="shared" ca="1" si="55"/>
        <v/>
      </c>
    </row>
    <row r="3549" spans="1:29" x14ac:dyDescent="0.25">
      <c r="A3549" s="23">
        <v>3400</v>
      </c>
      <c r="B3549">
        <v>1754</v>
      </c>
      <c r="C3549" s="23" t="str">
        <f ca="1">IFERROR(VLOOKUP($B3549,INDIRECT(nfl_game_result),MATCH(C$1,INDIRECT(nfl_game_result_header),0),FALSE),"error")</f>
        <v>2018_11_DAL@ATL</v>
      </c>
      <c r="D3549" s="23" t="str">
        <f ca="1">IFERROR(IF(ISBLANK(VLOOKUP($B3549,INDIRECT(nfl_game_result),MATCH(D$1,INDIRECT(nfl_game_result_header),0),FALSE)),"",VLOOKUP($B3549,INDIRECT(nfl_game_result),MATCH(D$1,INDIRECT(nfl_game_result_header),0),FALSE)),"error")</f>
        <v/>
      </c>
      <c r="E3549" s="23" t="str">
        <f ca="1">IFERROR(IF(ISBLANK(VLOOKUP($B3549,INDIRECT(nfl_game_result),MATCH(E$1,INDIRECT(nfl_game_result_header),0),FALSE)),"",VLOOKUP($B3549,INDIRECT(nfl_game_result),MATCH(E$1,INDIRECT(nfl_game_result_header),0),FALSE)),"error")</f>
        <v/>
      </c>
      <c r="F3549" s="23" t="str">
        <f ca="1">IFERROR(IF(ISBLANK(VLOOKUP($B3549,INDIRECT(nfl_game_result),MATCH(F$1,INDIRECT(nfl_game_result_header),0),FALSE)),"",VLOOKUP($B3549,INDIRECT(nfl_game_result),MATCH(F$1,INDIRECT(nfl_game_result_header),0),FALSE)),"error")</f>
        <v/>
      </c>
      <c r="G3549" s="23" t="str">
        <f ca="1">IFERROR(IF(ISBLANK(VLOOKUP($B3549,INDIRECT(nfl_game_result),MATCH(G$1,INDIRECT(nfl_game_result_header),0),FALSE)),"",VLOOKUP($B3549,INDIRECT(nfl_game_result),MATCH(G$1,INDIRECT(nfl_game_result_header),0),FALSE)),"error")</f>
        <v/>
      </c>
      <c r="H3549" s="23" t="str">
        <f ca="1">IFERROR(IF(ISBLANK(VLOOKUP($B3549,INDIRECT(nfl_game_result),MATCH(H$1,INDIRECT(nfl_game_result_header),0),FALSE)),"",VLOOKUP($B3549,INDIRECT(nfl_game_result),MATCH(H$1,INDIRECT(nfl_game_result_header),0),FALSE)),"error")</f>
        <v/>
      </c>
      <c r="I3549" s="23" t="str">
        <f ca="1">IFERROR(IF(ISBLANK(VLOOKUP($B3549,INDIRECT(nfl_game_result),MATCH(I$1,INDIRECT(nfl_game_result_header),0),FALSE)),"",VLOOKUP($B3549,INDIRECT(nfl_game_result),MATCH(I$1,INDIRECT(nfl_game_result_header),0),FALSE)),"error")</f>
        <v/>
      </c>
      <c r="J3549" s="23" t="str">
        <f ca="1">IFERROR(IF(ISBLANK(VLOOKUP($B3549,INDIRECT(nfl_game_result),MATCH(J$1,INDIRECT(nfl_game_result_header),0),FALSE)),"",VLOOKUP($B3549,INDIRECT(nfl_game_result),MATCH(J$1,INDIRECT(nfl_game_result_header),0),FALSE)),"error")</f>
        <v/>
      </c>
      <c r="K3549" s="23" t="str">
        <f ca="1">IFERROR(IF(ISBLANK(VLOOKUP($B3549,INDIRECT(nfl_game_result),MATCH(K$1,INDIRECT(nfl_game_result_header),0),FALSE)),"",VLOOKUP($B3549,INDIRECT(nfl_game_result),MATCH(K$1,INDIRECT(nfl_game_result_header),0),FALSE)),"error")</f>
        <v/>
      </c>
      <c r="L3549" s="23" t="str">
        <f ca="1">IFERROR(IF(ISBLANK(VLOOKUP($B3549,INDIRECT(nfl_game_result),MATCH(L$1,INDIRECT(nfl_game_result_header),0),FALSE)),"",VLOOKUP($B3549,INDIRECT(nfl_game_result),MATCH(L$1,INDIRECT(nfl_game_result_header),0),FALSE)),"error")</f>
        <v/>
      </c>
      <c r="M3549" s="23" t="s">
        <v>16</v>
      </c>
      <c r="V3549" s="23" t="s">
        <v>416</v>
      </c>
      <c r="W3549" s="23">
        <f ca="1">VALUE(LEFT(C3549, 4))</f>
        <v>2018</v>
      </c>
      <c r="X3549" s="23">
        <f ca="1">VALUE(MID(C3549,6,FIND("_",C3549,6)-6))</f>
        <v>11</v>
      </c>
      <c r="Y3549" s="23" t="str">
        <f ca="1">IF(NOT(OR(ISBLANK(D3549),ISBLANK(E3549),D3549="",E3549="")),D3549-E3549,"")</f>
        <v/>
      </c>
      <c r="Z3549" s="23" t="str">
        <f ca="1">IF(OR(NOT(ISNUMBER(D3549)),ISBLANK(D3549),D3549="",ISBLANK(N3549)),"",ABS(D3549-N3549))</f>
        <v/>
      </c>
      <c r="AA3549" s="23" t="str">
        <f ca="1">IF(OR(ISBLANK(J3549),ISBLANK(O3549),J3549="",O3549=""),"",IF(J3549=O3549,1,0))</f>
        <v/>
      </c>
      <c r="AB3549" s="23" t="str">
        <f ca="1">IF(OR(ISBLANK(K3549),ISBLANK(Q3549),K3549="",Q3549=""),"",IF(K3549=Q3549,1,0))</f>
        <v/>
      </c>
      <c r="AC3549" s="23" t="str">
        <f t="shared" ca="1" si="55"/>
        <v/>
      </c>
    </row>
    <row r="3550" spans="1:29" x14ac:dyDescent="0.25">
      <c r="A3550" s="23">
        <v>3401</v>
      </c>
      <c r="B3550">
        <v>1755</v>
      </c>
      <c r="C3550" s="23" t="str">
        <f ca="1">IFERROR(VLOOKUP($B3550,INDIRECT(nfl_game_result),MATCH(C$1,INDIRECT(nfl_game_result_header),0),FALSE),"error")</f>
        <v>2018_11_CAR@DET</v>
      </c>
      <c r="D3550" s="23" t="str">
        <f ca="1">IFERROR(IF(ISBLANK(VLOOKUP($B3550,INDIRECT(nfl_game_result),MATCH(D$1,INDIRECT(nfl_game_result_header),0),FALSE)),"",VLOOKUP($B3550,INDIRECT(nfl_game_result),MATCH(D$1,INDIRECT(nfl_game_result_header),0),FALSE)),"error")</f>
        <v/>
      </c>
      <c r="E3550" s="23" t="str">
        <f ca="1">IFERROR(IF(ISBLANK(VLOOKUP($B3550,INDIRECT(nfl_game_result),MATCH(E$1,INDIRECT(nfl_game_result_header),0),FALSE)),"",VLOOKUP($B3550,INDIRECT(nfl_game_result),MATCH(E$1,INDIRECT(nfl_game_result_header),0),FALSE)),"error")</f>
        <v/>
      </c>
      <c r="F3550" s="23" t="str">
        <f ca="1">IFERROR(IF(ISBLANK(VLOOKUP($B3550,INDIRECT(nfl_game_result),MATCH(F$1,INDIRECT(nfl_game_result_header),0),FALSE)),"",VLOOKUP($B3550,INDIRECT(nfl_game_result),MATCH(F$1,INDIRECT(nfl_game_result_header),0),FALSE)),"error")</f>
        <v/>
      </c>
      <c r="G3550" s="23" t="str">
        <f ca="1">IFERROR(IF(ISBLANK(VLOOKUP($B3550,INDIRECT(nfl_game_result),MATCH(G$1,INDIRECT(nfl_game_result_header),0),FALSE)),"",VLOOKUP($B3550,INDIRECT(nfl_game_result),MATCH(G$1,INDIRECT(nfl_game_result_header),0),FALSE)),"error")</f>
        <v/>
      </c>
      <c r="H3550" s="23" t="str">
        <f ca="1">IFERROR(IF(ISBLANK(VLOOKUP($B3550,INDIRECT(nfl_game_result),MATCH(H$1,INDIRECT(nfl_game_result_header),0),FALSE)),"",VLOOKUP($B3550,INDIRECT(nfl_game_result),MATCH(H$1,INDIRECT(nfl_game_result_header),0),FALSE)),"error")</f>
        <v/>
      </c>
      <c r="I3550" s="23" t="str">
        <f ca="1">IFERROR(IF(ISBLANK(VLOOKUP($B3550,INDIRECT(nfl_game_result),MATCH(I$1,INDIRECT(nfl_game_result_header),0),FALSE)),"",VLOOKUP($B3550,INDIRECT(nfl_game_result),MATCH(I$1,INDIRECT(nfl_game_result_header),0),FALSE)),"error")</f>
        <v/>
      </c>
      <c r="J3550" s="23" t="str">
        <f ca="1">IFERROR(IF(ISBLANK(VLOOKUP($B3550,INDIRECT(nfl_game_result),MATCH(J$1,INDIRECT(nfl_game_result_header),0),FALSE)),"",VLOOKUP($B3550,INDIRECT(nfl_game_result),MATCH(J$1,INDIRECT(nfl_game_result_header),0),FALSE)),"error")</f>
        <v/>
      </c>
      <c r="K3550" s="23" t="str">
        <f ca="1">IFERROR(IF(ISBLANK(VLOOKUP($B3550,INDIRECT(nfl_game_result),MATCH(K$1,INDIRECT(nfl_game_result_header),0),FALSE)),"",VLOOKUP($B3550,INDIRECT(nfl_game_result),MATCH(K$1,INDIRECT(nfl_game_result_header),0),FALSE)),"error")</f>
        <v/>
      </c>
      <c r="L3550" s="23" t="str">
        <f ca="1">IFERROR(IF(ISBLANK(VLOOKUP($B3550,INDIRECT(nfl_game_result),MATCH(L$1,INDIRECT(nfl_game_result_header),0),FALSE)),"",VLOOKUP($B3550,INDIRECT(nfl_game_result),MATCH(L$1,INDIRECT(nfl_game_result_header),0),FALSE)),"error")</f>
        <v/>
      </c>
      <c r="M3550" s="23" t="s">
        <v>16</v>
      </c>
      <c r="V3550" s="23" t="s">
        <v>416</v>
      </c>
      <c r="W3550" s="23">
        <f ca="1">VALUE(LEFT(C3550, 4))</f>
        <v>2018</v>
      </c>
      <c r="X3550" s="23">
        <f ca="1">VALUE(MID(C3550,6,FIND("_",C3550,6)-6))</f>
        <v>11</v>
      </c>
      <c r="Y3550" s="23" t="str">
        <f ca="1">IF(NOT(OR(ISBLANK(D3550),ISBLANK(E3550),D3550="",E3550="")),D3550-E3550,"")</f>
        <v/>
      </c>
      <c r="Z3550" s="23" t="str">
        <f ca="1">IF(OR(NOT(ISNUMBER(D3550)),ISBLANK(D3550),D3550="",ISBLANK(N3550)),"",ABS(D3550-N3550))</f>
        <v/>
      </c>
      <c r="AA3550" s="23" t="str">
        <f ca="1">IF(OR(ISBLANK(J3550),ISBLANK(O3550),J3550="",O3550=""),"",IF(J3550=O3550,1,0))</f>
        <v/>
      </c>
      <c r="AB3550" s="23" t="str">
        <f ca="1">IF(OR(ISBLANK(K3550),ISBLANK(Q3550),K3550="",Q3550=""),"",IF(K3550=Q3550,1,0))</f>
        <v/>
      </c>
      <c r="AC3550" s="23" t="str">
        <f t="shared" ca="1" si="55"/>
        <v/>
      </c>
    </row>
    <row r="3551" spans="1:29" x14ac:dyDescent="0.25">
      <c r="A3551" s="23">
        <v>3402</v>
      </c>
      <c r="B3551">
        <v>1756</v>
      </c>
      <c r="C3551" s="23" t="str">
        <f ca="1">IFERROR(VLOOKUP($B3551,INDIRECT(nfl_game_result),MATCH(C$1,INDIRECT(nfl_game_result_header),0),FALSE),"error")</f>
        <v>2018_11_PHI@NOR</v>
      </c>
      <c r="D3551" s="23" t="str">
        <f ca="1">IFERROR(IF(ISBLANK(VLOOKUP($B3551,INDIRECT(nfl_game_result),MATCH(D$1,INDIRECT(nfl_game_result_header),0),FALSE)),"",VLOOKUP($B3551,INDIRECT(nfl_game_result),MATCH(D$1,INDIRECT(nfl_game_result_header),0),FALSE)),"error")</f>
        <v/>
      </c>
      <c r="E3551" s="23" t="str">
        <f ca="1">IFERROR(IF(ISBLANK(VLOOKUP($B3551,INDIRECT(nfl_game_result),MATCH(E$1,INDIRECT(nfl_game_result_header),0),FALSE)),"",VLOOKUP($B3551,INDIRECT(nfl_game_result),MATCH(E$1,INDIRECT(nfl_game_result_header),0),FALSE)),"error")</f>
        <v/>
      </c>
      <c r="F3551" s="23" t="str">
        <f ca="1">IFERROR(IF(ISBLANK(VLOOKUP($B3551,INDIRECT(nfl_game_result),MATCH(F$1,INDIRECT(nfl_game_result_header),0),FALSE)),"",VLOOKUP($B3551,INDIRECT(nfl_game_result),MATCH(F$1,INDIRECT(nfl_game_result_header),0),FALSE)),"error")</f>
        <v/>
      </c>
      <c r="G3551" s="23" t="str">
        <f ca="1">IFERROR(IF(ISBLANK(VLOOKUP($B3551,INDIRECT(nfl_game_result),MATCH(G$1,INDIRECT(nfl_game_result_header),0),FALSE)),"",VLOOKUP($B3551,INDIRECT(nfl_game_result),MATCH(G$1,INDIRECT(nfl_game_result_header),0),FALSE)),"error")</f>
        <v/>
      </c>
      <c r="H3551" s="23" t="str">
        <f ca="1">IFERROR(IF(ISBLANK(VLOOKUP($B3551,INDIRECT(nfl_game_result),MATCH(H$1,INDIRECT(nfl_game_result_header),0),FALSE)),"",VLOOKUP($B3551,INDIRECT(nfl_game_result),MATCH(H$1,INDIRECT(nfl_game_result_header),0),FALSE)),"error")</f>
        <v/>
      </c>
      <c r="I3551" s="23" t="str">
        <f ca="1">IFERROR(IF(ISBLANK(VLOOKUP($B3551,INDIRECT(nfl_game_result),MATCH(I$1,INDIRECT(nfl_game_result_header),0),FALSE)),"",VLOOKUP($B3551,INDIRECT(nfl_game_result),MATCH(I$1,INDIRECT(nfl_game_result_header),0),FALSE)),"error")</f>
        <v/>
      </c>
      <c r="J3551" s="23" t="str">
        <f ca="1">IFERROR(IF(ISBLANK(VLOOKUP($B3551,INDIRECT(nfl_game_result),MATCH(J$1,INDIRECT(nfl_game_result_header),0),FALSE)),"",VLOOKUP($B3551,INDIRECT(nfl_game_result),MATCH(J$1,INDIRECT(nfl_game_result_header),0),FALSE)),"error")</f>
        <v/>
      </c>
      <c r="K3551" s="23" t="str">
        <f ca="1">IFERROR(IF(ISBLANK(VLOOKUP($B3551,INDIRECT(nfl_game_result),MATCH(K$1,INDIRECT(nfl_game_result_header),0),FALSE)),"",VLOOKUP($B3551,INDIRECT(nfl_game_result),MATCH(K$1,INDIRECT(nfl_game_result_header),0),FALSE)),"error")</f>
        <v/>
      </c>
      <c r="L3551" s="23" t="str">
        <f ca="1">IFERROR(IF(ISBLANK(VLOOKUP($B3551,INDIRECT(nfl_game_result),MATCH(L$1,INDIRECT(nfl_game_result_header),0),FALSE)),"",VLOOKUP($B3551,INDIRECT(nfl_game_result),MATCH(L$1,INDIRECT(nfl_game_result_header),0),FALSE)),"error")</f>
        <v/>
      </c>
      <c r="M3551" s="23" t="s">
        <v>16</v>
      </c>
      <c r="V3551" s="23" t="s">
        <v>416</v>
      </c>
      <c r="W3551" s="23">
        <f ca="1">VALUE(LEFT(C3551, 4))</f>
        <v>2018</v>
      </c>
      <c r="X3551" s="23">
        <f ca="1">VALUE(MID(C3551,6,FIND("_",C3551,6)-6))</f>
        <v>11</v>
      </c>
      <c r="Y3551" s="23" t="str">
        <f ca="1">IF(NOT(OR(ISBLANK(D3551),ISBLANK(E3551),D3551="",E3551="")),D3551-E3551,"")</f>
        <v/>
      </c>
      <c r="Z3551" s="23" t="str">
        <f ca="1">IF(OR(NOT(ISNUMBER(D3551)),ISBLANK(D3551),D3551="",ISBLANK(N3551)),"",ABS(D3551-N3551))</f>
        <v/>
      </c>
      <c r="AA3551" s="23" t="str">
        <f ca="1">IF(OR(ISBLANK(J3551),ISBLANK(O3551),J3551="",O3551=""),"",IF(J3551=O3551,1,0))</f>
        <v/>
      </c>
      <c r="AB3551" s="23" t="str">
        <f ca="1">IF(OR(ISBLANK(K3551),ISBLANK(Q3551),K3551="",Q3551=""),"",IF(K3551=Q3551,1,0))</f>
        <v/>
      </c>
      <c r="AC3551" s="23" t="str">
        <f t="shared" ca="1" si="55"/>
        <v/>
      </c>
    </row>
    <row r="3552" spans="1:29" x14ac:dyDescent="0.25">
      <c r="A3552" s="23">
        <v>3403</v>
      </c>
      <c r="B3552">
        <v>1757</v>
      </c>
      <c r="C3552" s="23" t="str">
        <f ca="1">IFERROR(VLOOKUP($B3552,INDIRECT(nfl_game_result),MATCH(C$1,INDIRECT(nfl_game_result_header),0),FALSE),"error")</f>
        <v>2018_11_HOU@WAS</v>
      </c>
      <c r="D3552" s="23" t="str">
        <f ca="1">IFERROR(IF(ISBLANK(VLOOKUP($B3552,INDIRECT(nfl_game_result),MATCH(D$1,INDIRECT(nfl_game_result_header),0),FALSE)),"",VLOOKUP($B3552,INDIRECT(nfl_game_result),MATCH(D$1,INDIRECT(nfl_game_result_header),0),FALSE)),"error")</f>
        <v/>
      </c>
      <c r="E3552" s="23" t="str">
        <f ca="1">IFERROR(IF(ISBLANK(VLOOKUP($B3552,INDIRECT(nfl_game_result),MATCH(E$1,INDIRECT(nfl_game_result_header),0),FALSE)),"",VLOOKUP($B3552,INDIRECT(nfl_game_result),MATCH(E$1,INDIRECT(nfl_game_result_header),0),FALSE)),"error")</f>
        <v/>
      </c>
      <c r="F3552" s="23" t="str">
        <f ca="1">IFERROR(IF(ISBLANK(VLOOKUP($B3552,INDIRECT(nfl_game_result),MATCH(F$1,INDIRECT(nfl_game_result_header),0),FALSE)),"",VLOOKUP($B3552,INDIRECT(nfl_game_result),MATCH(F$1,INDIRECT(nfl_game_result_header),0),FALSE)),"error")</f>
        <v/>
      </c>
      <c r="G3552" s="23" t="str">
        <f ca="1">IFERROR(IF(ISBLANK(VLOOKUP($B3552,INDIRECT(nfl_game_result),MATCH(G$1,INDIRECT(nfl_game_result_header),0),FALSE)),"",VLOOKUP($B3552,INDIRECT(nfl_game_result),MATCH(G$1,INDIRECT(nfl_game_result_header),0),FALSE)),"error")</f>
        <v/>
      </c>
      <c r="H3552" s="23" t="str">
        <f ca="1">IFERROR(IF(ISBLANK(VLOOKUP($B3552,INDIRECT(nfl_game_result),MATCH(H$1,INDIRECT(nfl_game_result_header),0),FALSE)),"",VLOOKUP($B3552,INDIRECT(nfl_game_result),MATCH(H$1,INDIRECT(nfl_game_result_header),0),FALSE)),"error")</f>
        <v/>
      </c>
      <c r="I3552" s="23" t="str">
        <f ca="1">IFERROR(IF(ISBLANK(VLOOKUP($B3552,INDIRECT(nfl_game_result),MATCH(I$1,INDIRECT(nfl_game_result_header),0),FALSE)),"",VLOOKUP($B3552,INDIRECT(nfl_game_result),MATCH(I$1,INDIRECT(nfl_game_result_header),0),FALSE)),"error")</f>
        <v/>
      </c>
      <c r="J3552" s="23" t="str">
        <f ca="1">IFERROR(IF(ISBLANK(VLOOKUP($B3552,INDIRECT(nfl_game_result),MATCH(J$1,INDIRECT(nfl_game_result_header),0),FALSE)),"",VLOOKUP($B3552,INDIRECT(nfl_game_result),MATCH(J$1,INDIRECT(nfl_game_result_header),0),FALSE)),"error")</f>
        <v/>
      </c>
      <c r="K3552" s="23" t="str">
        <f ca="1">IFERROR(IF(ISBLANK(VLOOKUP($B3552,INDIRECT(nfl_game_result),MATCH(K$1,INDIRECT(nfl_game_result_header),0),FALSE)),"",VLOOKUP($B3552,INDIRECT(nfl_game_result),MATCH(K$1,INDIRECT(nfl_game_result_header),0),FALSE)),"error")</f>
        <v/>
      </c>
      <c r="L3552" s="23" t="str">
        <f ca="1">IFERROR(IF(ISBLANK(VLOOKUP($B3552,INDIRECT(nfl_game_result),MATCH(L$1,INDIRECT(nfl_game_result_header),0),FALSE)),"",VLOOKUP($B3552,INDIRECT(nfl_game_result),MATCH(L$1,INDIRECT(nfl_game_result_header),0),FALSE)),"error")</f>
        <v/>
      </c>
      <c r="M3552" s="23" t="s">
        <v>16</v>
      </c>
      <c r="V3552" s="23" t="s">
        <v>416</v>
      </c>
      <c r="W3552" s="23">
        <f ca="1">VALUE(LEFT(C3552, 4))</f>
        <v>2018</v>
      </c>
      <c r="X3552" s="23">
        <f ca="1">VALUE(MID(C3552,6,FIND("_",C3552,6)-6))</f>
        <v>11</v>
      </c>
      <c r="Y3552" s="23" t="str">
        <f ca="1">IF(NOT(OR(ISBLANK(D3552),ISBLANK(E3552),D3552="",E3552="")),D3552-E3552,"")</f>
        <v/>
      </c>
      <c r="Z3552" s="23" t="str">
        <f ca="1">IF(OR(NOT(ISNUMBER(D3552)),ISBLANK(D3552),D3552="",ISBLANK(N3552)),"",ABS(D3552-N3552))</f>
        <v/>
      </c>
      <c r="AA3552" s="23" t="str">
        <f ca="1">IF(OR(ISBLANK(J3552),ISBLANK(O3552),J3552="",O3552=""),"",IF(J3552=O3552,1,0))</f>
        <v/>
      </c>
      <c r="AB3552" s="23" t="str">
        <f ca="1">IF(OR(ISBLANK(K3552),ISBLANK(Q3552),K3552="",Q3552=""),"",IF(K3552=Q3552,1,0))</f>
        <v/>
      </c>
      <c r="AC3552" s="23" t="str">
        <f t="shared" ca="1" si="55"/>
        <v/>
      </c>
    </row>
    <row r="3553" spans="1:29" x14ac:dyDescent="0.25">
      <c r="A3553" s="23">
        <v>3404</v>
      </c>
      <c r="B3553">
        <v>1758</v>
      </c>
      <c r="C3553" s="23" t="str">
        <f ca="1">IFERROR(VLOOKUP($B3553,INDIRECT(nfl_game_result),MATCH(C$1,INDIRECT(nfl_game_result_header),0),FALSE),"error")</f>
        <v>2018_11_TBY@NYG</v>
      </c>
      <c r="D3553" s="23" t="str">
        <f ca="1">IFERROR(IF(ISBLANK(VLOOKUP($B3553,INDIRECT(nfl_game_result),MATCH(D$1,INDIRECT(nfl_game_result_header),0),FALSE)),"",VLOOKUP($B3553,INDIRECT(nfl_game_result),MATCH(D$1,INDIRECT(nfl_game_result_header),0),FALSE)),"error")</f>
        <v/>
      </c>
      <c r="E3553" s="23" t="str">
        <f ca="1">IFERROR(IF(ISBLANK(VLOOKUP($B3553,INDIRECT(nfl_game_result),MATCH(E$1,INDIRECT(nfl_game_result_header),0),FALSE)),"",VLOOKUP($B3553,INDIRECT(nfl_game_result),MATCH(E$1,INDIRECT(nfl_game_result_header),0),FALSE)),"error")</f>
        <v/>
      </c>
      <c r="F3553" s="23" t="str">
        <f ca="1">IFERROR(IF(ISBLANK(VLOOKUP($B3553,INDIRECT(nfl_game_result),MATCH(F$1,INDIRECT(nfl_game_result_header),0),FALSE)),"",VLOOKUP($B3553,INDIRECT(nfl_game_result),MATCH(F$1,INDIRECT(nfl_game_result_header),0),FALSE)),"error")</f>
        <v/>
      </c>
      <c r="G3553" s="23" t="str">
        <f ca="1">IFERROR(IF(ISBLANK(VLOOKUP($B3553,INDIRECT(nfl_game_result),MATCH(G$1,INDIRECT(nfl_game_result_header),0),FALSE)),"",VLOOKUP($B3553,INDIRECT(nfl_game_result),MATCH(G$1,INDIRECT(nfl_game_result_header),0),FALSE)),"error")</f>
        <v/>
      </c>
      <c r="H3553" s="23" t="str">
        <f ca="1">IFERROR(IF(ISBLANK(VLOOKUP($B3553,INDIRECT(nfl_game_result),MATCH(H$1,INDIRECT(nfl_game_result_header),0),FALSE)),"",VLOOKUP($B3553,INDIRECT(nfl_game_result),MATCH(H$1,INDIRECT(nfl_game_result_header),0),FALSE)),"error")</f>
        <v/>
      </c>
      <c r="I3553" s="23" t="str">
        <f ca="1">IFERROR(IF(ISBLANK(VLOOKUP($B3553,INDIRECT(nfl_game_result),MATCH(I$1,INDIRECT(nfl_game_result_header),0),FALSE)),"",VLOOKUP($B3553,INDIRECT(nfl_game_result),MATCH(I$1,INDIRECT(nfl_game_result_header),0),FALSE)),"error")</f>
        <v/>
      </c>
      <c r="J3553" s="23" t="str">
        <f ca="1">IFERROR(IF(ISBLANK(VLOOKUP($B3553,INDIRECT(nfl_game_result),MATCH(J$1,INDIRECT(nfl_game_result_header),0),FALSE)),"",VLOOKUP($B3553,INDIRECT(nfl_game_result),MATCH(J$1,INDIRECT(nfl_game_result_header),0),FALSE)),"error")</f>
        <v/>
      </c>
      <c r="K3553" s="23" t="str">
        <f ca="1">IFERROR(IF(ISBLANK(VLOOKUP($B3553,INDIRECT(nfl_game_result),MATCH(K$1,INDIRECT(nfl_game_result_header),0),FALSE)),"",VLOOKUP($B3553,INDIRECT(nfl_game_result),MATCH(K$1,INDIRECT(nfl_game_result_header),0),FALSE)),"error")</f>
        <v/>
      </c>
      <c r="L3553" s="23" t="str">
        <f ca="1">IFERROR(IF(ISBLANK(VLOOKUP($B3553,INDIRECT(nfl_game_result),MATCH(L$1,INDIRECT(nfl_game_result_header),0),FALSE)),"",VLOOKUP($B3553,INDIRECT(nfl_game_result),MATCH(L$1,INDIRECT(nfl_game_result_header),0),FALSE)),"error")</f>
        <v/>
      </c>
      <c r="M3553" s="23" t="s">
        <v>16</v>
      </c>
      <c r="V3553" s="23" t="s">
        <v>416</v>
      </c>
      <c r="W3553" s="23">
        <f ca="1">VALUE(LEFT(C3553, 4))</f>
        <v>2018</v>
      </c>
      <c r="X3553" s="23">
        <f ca="1">VALUE(MID(C3553,6,FIND("_",C3553,6)-6))</f>
        <v>11</v>
      </c>
      <c r="Y3553" s="23" t="str">
        <f ca="1">IF(NOT(OR(ISBLANK(D3553),ISBLANK(E3553),D3553="",E3553="")),D3553-E3553,"")</f>
        <v/>
      </c>
      <c r="Z3553" s="23" t="str">
        <f ca="1">IF(OR(NOT(ISNUMBER(D3553)),ISBLANK(D3553),D3553="",ISBLANK(N3553)),"",ABS(D3553-N3553))</f>
        <v/>
      </c>
      <c r="AA3553" s="23" t="str">
        <f ca="1">IF(OR(ISBLANK(J3553),ISBLANK(O3553),J3553="",O3553=""),"",IF(J3553=O3553,1,0))</f>
        <v/>
      </c>
      <c r="AB3553" s="23" t="str">
        <f ca="1">IF(OR(ISBLANK(K3553),ISBLANK(Q3553),K3553="",Q3553=""),"",IF(K3553=Q3553,1,0))</f>
        <v/>
      </c>
      <c r="AC3553" s="23" t="str">
        <f t="shared" ca="1" si="55"/>
        <v/>
      </c>
    </row>
    <row r="3554" spans="1:29" x14ac:dyDescent="0.25">
      <c r="A3554" s="23">
        <v>3405</v>
      </c>
      <c r="B3554">
        <v>1759</v>
      </c>
      <c r="C3554" s="23" t="str">
        <f ca="1">IFERROR(VLOOKUP($B3554,INDIRECT(nfl_game_result),MATCH(C$1,INDIRECT(nfl_game_result_header),0),FALSE),"error")</f>
        <v>2018_11_TEN@IND</v>
      </c>
      <c r="D3554" s="23" t="str">
        <f ca="1">IFERROR(IF(ISBLANK(VLOOKUP($B3554,INDIRECT(nfl_game_result),MATCH(D$1,INDIRECT(nfl_game_result_header),0),FALSE)),"",VLOOKUP($B3554,INDIRECT(nfl_game_result),MATCH(D$1,INDIRECT(nfl_game_result_header),0),FALSE)),"error")</f>
        <v/>
      </c>
      <c r="E3554" s="23" t="str">
        <f ca="1">IFERROR(IF(ISBLANK(VLOOKUP($B3554,INDIRECT(nfl_game_result),MATCH(E$1,INDIRECT(nfl_game_result_header),0),FALSE)),"",VLOOKUP($B3554,INDIRECT(nfl_game_result),MATCH(E$1,INDIRECT(nfl_game_result_header),0),FALSE)),"error")</f>
        <v/>
      </c>
      <c r="F3554" s="23" t="str">
        <f ca="1">IFERROR(IF(ISBLANK(VLOOKUP($B3554,INDIRECT(nfl_game_result),MATCH(F$1,INDIRECT(nfl_game_result_header),0),FALSE)),"",VLOOKUP($B3554,INDIRECT(nfl_game_result),MATCH(F$1,INDIRECT(nfl_game_result_header),0),FALSE)),"error")</f>
        <v/>
      </c>
      <c r="G3554" s="23" t="str">
        <f ca="1">IFERROR(IF(ISBLANK(VLOOKUP($B3554,INDIRECT(nfl_game_result),MATCH(G$1,INDIRECT(nfl_game_result_header),0),FALSE)),"",VLOOKUP($B3554,INDIRECT(nfl_game_result),MATCH(G$1,INDIRECT(nfl_game_result_header),0),FALSE)),"error")</f>
        <v/>
      </c>
      <c r="H3554" s="23" t="str">
        <f ca="1">IFERROR(IF(ISBLANK(VLOOKUP($B3554,INDIRECT(nfl_game_result),MATCH(H$1,INDIRECT(nfl_game_result_header),0),FALSE)),"",VLOOKUP($B3554,INDIRECT(nfl_game_result),MATCH(H$1,INDIRECT(nfl_game_result_header),0),FALSE)),"error")</f>
        <v/>
      </c>
      <c r="I3554" s="23" t="str">
        <f ca="1">IFERROR(IF(ISBLANK(VLOOKUP($B3554,INDIRECT(nfl_game_result),MATCH(I$1,INDIRECT(nfl_game_result_header),0),FALSE)),"",VLOOKUP($B3554,INDIRECT(nfl_game_result),MATCH(I$1,INDIRECT(nfl_game_result_header),0),FALSE)),"error")</f>
        <v/>
      </c>
      <c r="J3554" s="23" t="str">
        <f ca="1">IFERROR(IF(ISBLANK(VLOOKUP($B3554,INDIRECT(nfl_game_result),MATCH(J$1,INDIRECT(nfl_game_result_header),0),FALSE)),"",VLOOKUP($B3554,INDIRECT(nfl_game_result),MATCH(J$1,INDIRECT(nfl_game_result_header),0),FALSE)),"error")</f>
        <v/>
      </c>
      <c r="K3554" s="23" t="str">
        <f ca="1">IFERROR(IF(ISBLANK(VLOOKUP($B3554,INDIRECT(nfl_game_result),MATCH(K$1,INDIRECT(nfl_game_result_header),0),FALSE)),"",VLOOKUP($B3554,INDIRECT(nfl_game_result),MATCH(K$1,INDIRECT(nfl_game_result_header),0),FALSE)),"error")</f>
        <v/>
      </c>
      <c r="L3554" s="23" t="str">
        <f ca="1">IFERROR(IF(ISBLANK(VLOOKUP($B3554,INDIRECT(nfl_game_result),MATCH(L$1,INDIRECT(nfl_game_result_header),0),FALSE)),"",VLOOKUP($B3554,INDIRECT(nfl_game_result),MATCH(L$1,INDIRECT(nfl_game_result_header),0),FALSE)),"error")</f>
        <v/>
      </c>
      <c r="M3554" s="23" t="s">
        <v>16</v>
      </c>
      <c r="V3554" s="23" t="s">
        <v>416</v>
      </c>
      <c r="W3554" s="23">
        <f ca="1">VALUE(LEFT(C3554, 4))</f>
        <v>2018</v>
      </c>
      <c r="X3554" s="23">
        <f ca="1">VALUE(MID(C3554,6,FIND("_",C3554,6)-6))</f>
        <v>11</v>
      </c>
      <c r="Y3554" s="23" t="str">
        <f ca="1">IF(NOT(OR(ISBLANK(D3554),ISBLANK(E3554),D3554="",E3554="")),D3554-E3554,"")</f>
        <v/>
      </c>
      <c r="Z3554" s="23" t="str">
        <f ca="1">IF(OR(NOT(ISNUMBER(D3554)),ISBLANK(D3554),D3554="",ISBLANK(N3554)),"",ABS(D3554-N3554))</f>
        <v/>
      </c>
      <c r="AA3554" s="23" t="str">
        <f ca="1">IF(OR(ISBLANK(J3554),ISBLANK(O3554),J3554="",O3554=""),"",IF(J3554=O3554,1,0))</f>
        <v/>
      </c>
      <c r="AB3554" s="23" t="str">
        <f ca="1">IF(OR(ISBLANK(K3554),ISBLANK(Q3554),K3554="",Q3554=""),"",IF(K3554=Q3554,1,0))</f>
        <v/>
      </c>
      <c r="AC3554" s="23" t="str">
        <f t="shared" ca="1" si="55"/>
        <v/>
      </c>
    </row>
    <row r="3555" spans="1:29" x14ac:dyDescent="0.25">
      <c r="A3555" s="23">
        <v>3406</v>
      </c>
      <c r="B3555">
        <v>1760</v>
      </c>
      <c r="C3555" s="23" t="str">
        <f ca="1">IFERROR(VLOOKUP($B3555,INDIRECT(nfl_game_result),MATCH(C$1,INDIRECT(nfl_game_result_header),0),FALSE),"error")</f>
        <v>2018_11_OAK@ARI</v>
      </c>
      <c r="D3555" s="23" t="str">
        <f ca="1">IFERROR(IF(ISBLANK(VLOOKUP($B3555,INDIRECT(nfl_game_result),MATCH(D$1,INDIRECT(nfl_game_result_header),0),FALSE)),"",VLOOKUP($B3555,INDIRECT(nfl_game_result),MATCH(D$1,INDIRECT(nfl_game_result_header),0),FALSE)),"error")</f>
        <v/>
      </c>
      <c r="E3555" s="23" t="str">
        <f ca="1">IFERROR(IF(ISBLANK(VLOOKUP($B3555,INDIRECT(nfl_game_result),MATCH(E$1,INDIRECT(nfl_game_result_header),0),FALSE)),"",VLOOKUP($B3555,INDIRECT(nfl_game_result),MATCH(E$1,INDIRECT(nfl_game_result_header),0),FALSE)),"error")</f>
        <v/>
      </c>
      <c r="F3555" s="23" t="str">
        <f ca="1">IFERROR(IF(ISBLANK(VLOOKUP($B3555,INDIRECT(nfl_game_result),MATCH(F$1,INDIRECT(nfl_game_result_header),0),FALSE)),"",VLOOKUP($B3555,INDIRECT(nfl_game_result),MATCH(F$1,INDIRECT(nfl_game_result_header),0),FALSE)),"error")</f>
        <v/>
      </c>
      <c r="G3555" s="23" t="str">
        <f ca="1">IFERROR(IF(ISBLANK(VLOOKUP($B3555,INDIRECT(nfl_game_result),MATCH(G$1,INDIRECT(nfl_game_result_header),0),FALSE)),"",VLOOKUP($B3555,INDIRECT(nfl_game_result),MATCH(G$1,INDIRECT(nfl_game_result_header),0),FALSE)),"error")</f>
        <v/>
      </c>
      <c r="H3555" s="23" t="str">
        <f ca="1">IFERROR(IF(ISBLANK(VLOOKUP($B3555,INDIRECT(nfl_game_result),MATCH(H$1,INDIRECT(nfl_game_result_header),0),FALSE)),"",VLOOKUP($B3555,INDIRECT(nfl_game_result),MATCH(H$1,INDIRECT(nfl_game_result_header),0),FALSE)),"error")</f>
        <v/>
      </c>
      <c r="I3555" s="23" t="str">
        <f ca="1">IFERROR(IF(ISBLANK(VLOOKUP($B3555,INDIRECT(nfl_game_result),MATCH(I$1,INDIRECT(nfl_game_result_header),0),FALSE)),"",VLOOKUP($B3555,INDIRECT(nfl_game_result),MATCH(I$1,INDIRECT(nfl_game_result_header),0),FALSE)),"error")</f>
        <v/>
      </c>
      <c r="J3555" s="23" t="str">
        <f ca="1">IFERROR(IF(ISBLANK(VLOOKUP($B3555,INDIRECT(nfl_game_result),MATCH(J$1,INDIRECT(nfl_game_result_header),0),FALSE)),"",VLOOKUP($B3555,INDIRECT(nfl_game_result),MATCH(J$1,INDIRECT(nfl_game_result_header),0),FALSE)),"error")</f>
        <v/>
      </c>
      <c r="K3555" s="23" t="str">
        <f ca="1">IFERROR(IF(ISBLANK(VLOOKUP($B3555,INDIRECT(nfl_game_result),MATCH(K$1,INDIRECT(nfl_game_result_header),0),FALSE)),"",VLOOKUP($B3555,INDIRECT(nfl_game_result),MATCH(K$1,INDIRECT(nfl_game_result_header),0),FALSE)),"error")</f>
        <v/>
      </c>
      <c r="L3555" s="23" t="str">
        <f ca="1">IFERROR(IF(ISBLANK(VLOOKUP($B3555,INDIRECT(nfl_game_result),MATCH(L$1,INDIRECT(nfl_game_result_header),0),FALSE)),"",VLOOKUP($B3555,INDIRECT(nfl_game_result),MATCH(L$1,INDIRECT(nfl_game_result_header),0),FALSE)),"error")</f>
        <v/>
      </c>
      <c r="M3555" s="23" t="s">
        <v>16</v>
      </c>
      <c r="V3555" s="23" t="s">
        <v>416</v>
      </c>
      <c r="W3555" s="23">
        <f ca="1">VALUE(LEFT(C3555, 4))</f>
        <v>2018</v>
      </c>
      <c r="X3555" s="23">
        <f ca="1">VALUE(MID(C3555,6,FIND("_",C3555,6)-6))</f>
        <v>11</v>
      </c>
      <c r="Y3555" s="23" t="str">
        <f ca="1">IF(NOT(OR(ISBLANK(D3555),ISBLANK(E3555),D3555="",E3555="")),D3555-E3555,"")</f>
        <v/>
      </c>
      <c r="Z3555" s="23" t="str">
        <f ca="1">IF(OR(NOT(ISNUMBER(D3555)),ISBLANK(D3555),D3555="",ISBLANK(N3555)),"",ABS(D3555-N3555))</f>
        <v/>
      </c>
      <c r="AA3555" s="23" t="str">
        <f ca="1">IF(OR(ISBLANK(J3555),ISBLANK(O3555),J3555="",O3555=""),"",IF(J3555=O3555,1,0))</f>
        <v/>
      </c>
      <c r="AB3555" s="23" t="str">
        <f ca="1">IF(OR(ISBLANK(K3555),ISBLANK(Q3555),K3555="",Q3555=""),"",IF(K3555=Q3555,1,0))</f>
        <v/>
      </c>
      <c r="AC3555" s="23" t="str">
        <f t="shared" ca="1" si="55"/>
        <v/>
      </c>
    </row>
    <row r="3556" spans="1:29" x14ac:dyDescent="0.25">
      <c r="A3556" s="23">
        <v>3407</v>
      </c>
      <c r="B3556">
        <v>1761</v>
      </c>
      <c r="C3556" s="23" t="str">
        <f ca="1">IFERROR(VLOOKUP($B3556,INDIRECT(nfl_game_result),MATCH(C$1,INDIRECT(nfl_game_result_header),0),FALSE),"error")</f>
        <v>2018_11_DEN@LAC</v>
      </c>
      <c r="D3556" s="23" t="str">
        <f ca="1">IFERROR(IF(ISBLANK(VLOOKUP($B3556,INDIRECT(nfl_game_result),MATCH(D$1,INDIRECT(nfl_game_result_header),0),FALSE)),"",VLOOKUP($B3556,INDIRECT(nfl_game_result),MATCH(D$1,INDIRECT(nfl_game_result_header),0),FALSE)),"error")</f>
        <v/>
      </c>
      <c r="E3556" s="23" t="str">
        <f ca="1">IFERROR(IF(ISBLANK(VLOOKUP($B3556,INDIRECT(nfl_game_result),MATCH(E$1,INDIRECT(nfl_game_result_header),0),FALSE)),"",VLOOKUP($B3556,INDIRECT(nfl_game_result),MATCH(E$1,INDIRECT(nfl_game_result_header),0),FALSE)),"error")</f>
        <v/>
      </c>
      <c r="F3556" s="23" t="str">
        <f ca="1">IFERROR(IF(ISBLANK(VLOOKUP($B3556,INDIRECT(nfl_game_result),MATCH(F$1,INDIRECT(nfl_game_result_header),0),FALSE)),"",VLOOKUP($B3556,INDIRECT(nfl_game_result),MATCH(F$1,INDIRECT(nfl_game_result_header),0),FALSE)),"error")</f>
        <v/>
      </c>
      <c r="G3556" s="23" t="str">
        <f ca="1">IFERROR(IF(ISBLANK(VLOOKUP($B3556,INDIRECT(nfl_game_result),MATCH(G$1,INDIRECT(nfl_game_result_header),0),FALSE)),"",VLOOKUP($B3556,INDIRECT(nfl_game_result),MATCH(G$1,INDIRECT(nfl_game_result_header),0),FALSE)),"error")</f>
        <v/>
      </c>
      <c r="H3556" s="23" t="str">
        <f ca="1">IFERROR(IF(ISBLANK(VLOOKUP($B3556,INDIRECT(nfl_game_result),MATCH(H$1,INDIRECT(nfl_game_result_header),0),FALSE)),"",VLOOKUP($B3556,INDIRECT(nfl_game_result),MATCH(H$1,INDIRECT(nfl_game_result_header),0),FALSE)),"error")</f>
        <v/>
      </c>
      <c r="I3556" s="23" t="str">
        <f ca="1">IFERROR(IF(ISBLANK(VLOOKUP($B3556,INDIRECT(nfl_game_result),MATCH(I$1,INDIRECT(nfl_game_result_header),0),FALSE)),"",VLOOKUP($B3556,INDIRECT(nfl_game_result),MATCH(I$1,INDIRECT(nfl_game_result_header),0),FALSE)),"error")</f>
        <v/>
      </c>
      <c r="J3556" s="23" t="str">
        <f ca="1">IFERROR(IF(ISBLANK(VLOOKUP($B3556,INDIRECT(nfl_game_result),MATCH(J$1,INDIRECT(nfl_game_result_header),0),FALSE)),"",VLOOKUP($B3556,INDIRECT(nfl_game_result),MATCH(J$1,INDIRECT(nfl_game_result_header),0),FALSE)),"error")</f>
        <v/>
      </c>
      <c r="K3556" s="23" t="str">
        <f ca="1">IFERROR(IF(ISBLANK(VLOOKUP($B3556,INDIRECT(nfl_game_result),MATCH(K$1,INDIRECT(nfl_game_result_header),0),FALSE)),"",VLOOKUP($B3556,INDIRECT(nfl_game_result),MATCH(K$1,INDIRECT(nfl_game_result_header),0),FALSE)),"error")</f>
        <v/>
      </c>
      <c r="L3556" s="23" t="str">
        <f ca="1">IFERROR(IF(ISBLANK(VLOOKUP($B3556,INDIRECT(nfl_game_result),MATCH(L$1,INDIRECT(nfl_game_result_header),0),FALSE)),"",VLOOKUP($B3556,INDIRECT(nfl_game_result),MATCH(L$1,INDIRECT(nfl_game_result_header),0),FALSE)),"error")</f>
        <v/>
      </c>
      <c r="M3556" s="23" t="s">
        <v>16</v>
      </c>
      <c r="V3556" s="23" t="s">
        <v>416</v>
      </c>
      <c r="W3556" s="23">
        <f ca="1">VALUE(LEFT(C3556, 4))</f>
        <v>2018</v>
      </c>
      <c r="X3556" s="23">
        <f ca="1">VALUE(MID(C3556,6,FIND("_",C3556,6)-6))</f>
        <v>11</v>
      </c>
      <c r="Y3556" s="23" t="str">
        <f ca="1">IF(NOT(OR(ISBLANK(D3556),ISBLANK(E3556),D3556="",E3556="")),D3556-E3556,"")</f>
        <v/>
      </c>
      <c r="Z3556" s="23" t="str">
        <f ca="1">IF(OR(NOT(ISNUMBER(D3556)),ISBLANK(D3556),D3556="",ISBLANK(N3556)),"",ABS(D3556-N3556))</f>
        <v/>
      </c>
      <c r="AA3556" s="23" t="str">
        <f ca="1">IF(OR(ISBLANK(J3556),ISBLANK(O3556),J3556="",O3556=""),"",IF(J3556=O3556,1,0))</f>
        <v/>
      </c>
      <c r="AB3556" s="23" t="str">
        <f ca="1">IF(OR(ISBLANK(K3556),ISBLANK(Q3556),K3556="",Q3556=""),"",IF(K3556=Q3556,1,0))</f>
        <v/>
      </c>
      <c r="AC3556" s="23" t="str">
        <f t="shared" ca="1" si="55"/>
        <v/>
      </c>
    </row>
    <row r="3557" spans="1:29" x14ac:dyDescent="0.25">
      <c r="A3557" s="23">
        <v>3408</v>
      </c>
      <c r="B3557">
        <v>1762</v>
      </c>
      <c r="C3557" s="23" t="str">
        <f ca="1">IFERROR(VLOOKUP($B3557,INDIRECT(nfl_game_result),MATCH(C$1,INDIRECT(nfl_game_result_header),0),FALSE),"error")</f>
        <v>2018_11_PIT@JAX</v>
      </c>
      <c r="D3557" s="23" t="str">
        <f ca="1">IFERROR(IF(ISBLANK(VLOOKUP($B3557,INDIRECT(nfl_game_result),MATCH(D$1,INDIRECT(nfl_game_result_header),0),FALSE)),"",VLOOKUP($B3557,INDIRECT(nfl_game_result),MATCH(D$1,INDIRECT(nfl_game_result_header),0),FALSE)),"error")</f>
        <v/>
      </c>
      <c r="E3557" s="23" t="str">
        <f ca="1">IFERROR(IF(ISBLANK(VLOOKUP($B3557,INDIRECT(nfl_game_result),MATCH(E$1,INDIRECT(nfl_game_result_header),0),FALSE)),"",VLOOKUP($B3557,INDIRECT(nfl_game_result),MATCH(E$1,INDIRECT(nfl_game_result_header),0),FALSE)),"error")</f>
        <v/>
      </c>
      <c r="F3557" s="23" t="str">
        <f ca="1">IFERROR(IF(ISBLANK(VLOOKUP($B3557,INDIRECT(nfl_game_result),MATCH(F$1,INDIRECT(nfl_game_result_header),0),FALSE)),"",VLOOKUP($B3557,INDIRECT(nfl_game_result),MATCH(F$1,INDIRECT(nfl_game_result_header),0),FALSE)),"error")</f>
        <v/>
      </c>
      <c r="G3557" s="23" t="str">
        <f ca="1">IFERROR(IF(ISBLANK(VLOOKUP($B3557,INDIRECT(nfl_game_result),MATCH(G$1,INDIRECT(nfl_game_result_header),0),FALSE)),"",VLOOKUP($B3557,INDIRECT(nfl_game_result),MATCH(G$1,INDIRECT(nfl_game_result_header),0),FALSE)),"error")</f>
        <v/>
      </c>
      <c r="H3557" s="23" t="str">
        <f ca="1">IFERROR(IF(ISBLANK(VLOOKUP($B3557,INDIRECT(nfl_game_result),MATCH(H$1,INDIRECT(nfl_game_result_header),0),FALSE)),"",VLOOKUP($B3557,INDIRECT(nfl_game_result),MATCH(H$1,INDIRECT(nfl_game_result_header),0),FALSE)),"error")</f>
        <v/>
      </c>
      <c r="I3557" s="23" t="str">
        <f ca="1">IFERROR(IF(ISBLANK(VLOOKUP($B3557,INDIRECT(nfl_game_result),MATCH(I$1,INDIRECT(nfl_game_result_header),0),FALSE)),"",VLOOKUP($B3557,INDIRECT(nfl_game_result),MATCH(I$1,INDIRECT(nfl_game_result_header),0),FALSE)),"error")</f>
        <v/>
      </c>
      <c r="J3557" s="23" t="str">
        <f ca="1">IFERROR(IF(ISBLANK(VLOOKUP($B3557,INDIRECT(nfl_game_result),MATCH(J$1,INDIRECT(nfl_game_result_header),0),FALSE)),"",VLOOKUP($B3557,INDIRECT(nfl_game_result),MATCH(J$1,INDIRECT(nfl_game_result_header),0),FALSE)),"error")</f>
        <v/>
      </c>
      <c r="K3557" s="23" t="str">
        <f ca="1">IFERROR(IF(ISBLANK(VLOOKUP($B3557,INDIRECT(nfl_game_result),MATCH(K$1,INDIRECT(nfl_game_result_header),0),FALSE)),"",VLOOKUP($B3557,INDIRECT(nfl_game_result),MATCH(K$1,INDIRECT(nfl_game_result_header),0),FALSE)),"error")</f>
        <v/>
      </c>
      <c r="L3557" s="23" t="str">
        <f ca="1">IFERROR(IF(ISBLANK(VLOOKUP($B3557,INDIRECT(nfl_game_result),MATCH(L$1,INDIRECT(nfl_game_result_header),0),FALSE)),"",VLOOKUP($B3557,INDIRECT(nfl_game_result),MATCH(L$1,INDIRECT(nfl_game_result_header),0),FALSE)),"error")</f>
        <v/>
      </c>
      <c r="M3557" s="23" t="s">
        <v>16</v>
      </c>
      <c r="V3557" s="23" t="s">
        <v>416</v>
      </c>
      <c r="W3557" s="23">
        <f ca="1">VALUE(LEFT(C3557, 4))</f>
        <v>2018</v>
      </c>
      <c r="X3557" s="23">
        <f ca="1">VALUE(MID(C3557,6,FIND("_",C3557,6)-6))</f>
        <v>11</v>
      </c>
      <c r="Y3557" s="23" t="str">
        <f ca="1">IF(NOT(OR(ISBLANK(D3557),ISBLANK(E3557),D3557="",E3557="")),D3557-E3557,"")</f>
        <v/>
      </c>
      <c r="Z3557" s="23" t="str">
        <f ca="1">IF(OR(NOT(ISNUMBER(D3557)),ISBLANK(D3557),D3557="",ISBLANK(N3557)),"",ABS(D3557-N3557))</f>
        <v/>
      </c>
      <c r="AA3557" s="23" t="str">
        <f ca="1">IF(OR(ISBLANK(J3557),ISBLANK(O3557),J3557="",O3557=""),"",IF(J3557=O3557,1,0))</f>
        <v/>
      </c>
      <c r="AB3557" s="23" t="str">
        <f ca="1">IF(OR(ISBLANK(K3557),ISBLANK(Q3557),K3557="",Q3557=""),"",IF(K3557=Q3557,1,0))</f>
        <v/>
      </c>
      <c r="AC3557" s="23" t="str">
        <f t="shared" ca="1" si="55"/>
        <v/>
      </c>
    </row>
    <row r="3558" spans="1:29" x14ac:dyDescent="0.25">
      <c r="A3558" s="23">
        <v>3409</v>
      </c>
      <c r="B3558">
        <v>1763</v>
      </c>
      <c r="C3558" s="23" t="str">
        <f ca="1">IFERROR(VLOOKUP($B3558,INDIRECT(nfl_game_result),MATCH(C$1,INDIRECT(nfl_game_result_header),0),FALSE),"error")</f>
        <v>2018_11_KCY@LAR</v>
      </c>
      <c r="D3558" s="23" t="str">
        <f ca="1">IFERROR(IF(ISBLANK(VLOOKUP($B3558,INDIRECT(nfl_game_result),MATCH(D$1,INDIRECT(nfl_game_result_header),0),FALSE)),"",VLOOKUP($B3558,INDIRECT(nfl_game_result),MATCH(D$1,INDIRECT(nfl_game_result_header),0),FALSE)),"error")</f>
        <v/>
      </c>
      <c r="E3558" s="23" t="str">
        <f ca="1">IFERROR(IF(ISBLANK(VLOOKUP($B3558,INDIRECT(nfl_game_result),MATCH(E$1,INDIRECT(nfl_game_result_header),0),FALSE)),"",VLOOKUP($B3558,INDIRECT(nfl_game_result),MATCH(E$1,INDIRECT(nfl_game_result_header),0),FALSE)),"error")</f>
        <v/>
      </c>
      <c r="F3558" s="23" t="str">
        <f ca="1">IFERROR(IF(ISBLANK(VLOOKUP($B3558,INDIRECT(nfl_game_result),MATCH(F$1,INDIRECT(nfl_game_result_header),0),FALSE)),"",VLOOKUP($B3558,INDIRECT(nfl_game_result),MATCH(F$1,INDIRECT(nfl_game_result_header),0),FALSE)),"error")</f>
        <v/>
      </c>
      <c r="G3558" s="23" t="str">
        <f ca="1">IFERROR(IF(ISBLANK(VLOOKUP($B3558,INDIRECT(nfl_game_result),MATCH(G$1,INDIRECT(nfl_game_result_header),0),FALSE)),"",VLOOKUP($B3558,INDIRECT(nfl_game_result),MATCH(G$1,INDIRECT(nfl_game_result_header),0),FALSE)),"error")</f>
        <v/>
      </c>
      <c r="H3558" s="23" t="str">
        <f ca="1">IFERROR(IF(ISBLANK(VLOOKUP($B3558,INDIRECT(nfl_game_result),MATCH(H$1,INDIRECT(nfl_game_result_header),0),FALSE)),"",VLOOKUP($B3558,INDIRECT(nfl_game_result),MATCH(H$1,INDIRECT(nfl_game_result_header),0),FALSE)),"error")</f>
        <v/>
      </c>
      <c r="I3558" s="23" t="str">
        <f ca="1">IFERROR(IF(ISBLANK(VLOOKUP($B3558,INDIRECT(nfl_game_result),MATCH(I$1,INDIRECT(nfl_game_result_header),0),FALSE)),"",VLOOKUP($B3558,INDIRECT(nfl_game_result),MATCH(I$1,INDIRECT(nfl_game_result_header),0),FALSE)),"error")</f>
        <v/>
      </c>
      <c r="J3558" s="23" t="str">
        <f ca="1">IFERROR(IF(ISBLANK(VLOOKUP($B3558,INDIRECT(nfl_game_result),MATCH(J$1,INDIRECT(nfl_game_result_header),0),FALSE)),"",VLOOKUP($B3558,INDIRECT(nfl_game_result),MATCH(J$1,INDIRECT(nfl_game_result_header),0),FALSE)),"error")</f>
        <v/>
      </c>
      <c r="K3558" s="23" t="str">
        <f ca="1">IFERROR(IF(ISBLANK(VLOOKUP($B3558,INDIRECT(nfl_game_result),MATCH(K$1,INDIRECT(nfl_game_result_header),0),FALSE)),"",VLOOKUP($B3558,INDIRECT(nfl_game_result),MATCH(K$1,INDIRECT(nfl_game_result_header),0),FALSE)),"error")</f>
        <v/>
      </c>
      <c r="L3558" s="23" t="str">
        <f ca="1">IFERROR(IF(ISBLANK(VLOOKUP($B3558,INDIRECT(nfl_game_result),MATCH(L$1,INDIRECT(nfl_game_result_header),0),FALSE)),"",VLOOKUP($B3558,INDIRECT(nfl_game_result),MATCH(L$1,INDIRECT(nfl_game_result_header),0),FALSE)),"error")</f>
        <v/>
      </c>
      <c r="M3558" s="23" t="s">
        <v>16</v>
      </c>
      <c r="V3558" s="23" t="s">
        <v>416</v>
      </c>
      <c r="W3558" s="23">
        <f ca="1">VALUE(LEFT(C3558, 4))</f>
        <v>2018</v>
      </c>
      <c r="X3558" s="23">
        <f ca="1">VALUE(MID(C3558,6,FIND("_",C3558,6)-6))</f>
        <v>11</v>
      </c>
      <c r="Y3558" s="23" t="str">
        <f ca="1">IF(NOT(OR(ISBLANK(D3558),ISBLANK(E3558),D3558="",E3558="")),D3558-E3558,"")</f>
        <v/>
      </c>
      <c r="Z3558" s="23" t="str">
        <f ca="1">IF(OR(NOT(ISNUMBER(D3558)),ISBLANK(D3558),D3558="",ISBLANK(N3558)),"",ABS(D3558-N3558))</f>
        <v/>
      </c>
      <c r="AA3558" s="23" t="str">
        <f ca="1">IF(OR(ISBLANK(J3558),ISBLANK(O3558),J3558="",O3558=""),"",IF(J3558=O3558,1,0))</f>
        <v/>
      </c>
      <c r="AB3558" s="23" t="str">
        <f ca="1">IF(OR(ISBLANK(K3558),ISBLANK(Q3558),K3558="",Q3558=""),"",IF(K3558=Q3558,1,0))</f>
        <v/>
      </c>
      <c r="AC3558" s="23" t="str">
        <f t="shared" ca="1" si="55"/>
        <v/>
      </c>
    </row>
    <row r="3559" spans="1:29" x14ac:dyDescent="0.25">
      <c r="A3559" s="23">
        <v>3653</v>
      </c>
      <c r="B3559">
        <v>1751</v>
      </c>
      <c r="C3559" s="23" t="str">
        <f ca="1">IFERROR(VLOOKUP($B3559,INDIRECT(nfl_game_result),MATCH(C$1,INDIRECT(nfl_game_result_header),0),FALSE),"error")</f>
        <v>2018_11_GBY@SEA</v>
      </c>
      <c r="D3559" s="23" t="str">
        <f ca="1">IFERROR(IF(ISBLANK(VLOOKUP($B3559,INDIRECT(nfl_game_result),MATCH(D$1,INDIRECT(nfl_game_result_header),0),FALSE)),"",VLOOKUP($B3559,INDIRECT(nfl_game_result),MATCH(D$1,INDIRECT(nfl_game_result_header),0),FALSE)),"error")</f>
        <v/>
      </c>
      <c r="E3559" s="23" t="str">
        <f ca="1">IFERROR(IF(ISBLANK(VLOOKUP($B3559,INDIRECT(nfl_game_result),MATCH(E$1,INDIRECT(nfl_game_result_header),0),FALSE)),"",VLOOKUP($B3559,INDIRECT(nfl_game_result),MATCH(E$1,INDIRECT(nfl_game_result_header),0),FALSE)),"error")</f>
        <v/>
      </c>
      <c r="F3559" s="23" t="str">
        <f ca="1">IFERROR(IF(ISBLANK(VLOOKUP($B3559,INDIRECT(nfl_game_result),MATCH(F$1,INDIRECT(nfl_game_result_header),0),FALSE)),"",VLOOKUP($B3559,INDIRECT(nfl_game_result),MATCH(F$1,INDIRECT(nfl_game_result_header),0),FALSE)),"error")</f>
        <v/>
      </c>
      <c r="G3559" s="23" t="str">
        <f ca="1">IFERROR(IF(ISBLANK(VLOOKUP($B3559,INDIRECT(nfl_game_result),MATCH(G$1,INDIRECT(nfl_game_result_header),0),FALSE)),"",VLOOKUP($B3559,INDIRECT(nfl_game_result),MATCH(G$1,INDIRECT(nfl_game_result_header),0),FALSE)),"error")</f>
        <v/>
      </c>
      <c r="H3559" s="23" t="str">
        <f ca="1">IFERROR(IF(ISBLANK(VLOOKUP($B3559,INDIRECT(nfl_game_result),MATCH(H$1,INDIRECT(nfl_game_result_header),0),FALSE)),"",VLOOKUP($B3559,INDIRECT(nfl_game_result),MATCH(H$1,INDIRECT(nfl_game_result_header),0),FALSE)),"error")</f>
        <v/>
      </c>
      <c r="I3559" s="23" t="str">
        <f ca="1">IFERROR(IF(ISBLANK(VLOOKUP($B3559,INDIRECT(nfl_game_result),MATCH(I$1,INDIRECT(nfl_game_result_header),0),FALSE)),"",VLOOKUP($B3559,INDIRECT(nfl_game_result),MATCH(I$1,INDIRECT(nfl_game_result_header),0),FALSE)),"error")</f>
        <v/>
      </c>
      <c r="J3559" s="23" t="str">
        <f ca="1">IFERROR(IF(ISBLANK(VLOOKUP($B3559,INDIRECT(nfl_game_result),MATCH(J$1,INDIRECT(nfl_game_result_header),0),FALSE)),"",VLOOKUP($B3559,INDIRECT(nfl_game_result),MATCH(J$1,INDIRECT(nfl_game_result_header),0),FALSE)),"error")</f>
        <v/>
      </c>
      <c r="K3559" s="23" t="str">
        <f ca="1">IFERROR(IF(ISBLANK(VLOOKUP($B3559,INDIRECT(nfl_game_result),MATCH(K$1,INDIRECT(nfl_game_result_header),0),FALSE)),"",VLOOKUP($B3559,INDIRECT(nfl_game_result),MATCH(K$1,INDIRECT(nfl_game_result_header),0),FALSE)),"error")</f>
        <v/>
      </c>
      <c r="L3559" s="23" t="str">
        <f ca="1">IFERROR(IF(ISBLANK(VLOOKUP($B3559,INDIRECT(nfl_game_result),MATCH(L$1,INDIRECT(nfl_game_result_header),0),FALSE)),"",VLOOKUP($B3559,INDIRECT(nfl_game_result),MATCH(L$1,INDIRECT(nfl_game_result_header),0),FALSE)),"error")</f>
        <v/>
      </c>
      <c r="M3559" s="23" t="s">
        <v>14</v>
      </c>
      <c r="V3559" s="23" t="s">
        <v>416</v>
      </c>
      <c r="W3559" s="23">
        <f ca="1">VALUE(LEFT(C3559, 4))</f>
        <v>2018</v>
      </c>
      <c r="X3559" s="23">
        <f ca="1">VALUE(MID(C3559,6,FIND("_",C3559,6)-6))</f>
        <v>11</v>
      </c>
      <c r="Y3559" s="23" t="str">
        <f ca="1">IF(NOT(OR(ISBLANK(D3559),ISBLANK(E3559),D3559="",E3559="")),D3559-E3559,"")</f>
        <v/>
      </c>
      <c r="Z3559" s="23" t="str">
        <f ca="1">IF(OR(NOT(ISNUMBER(D3559)),ISBLANK(D3559),D3559="",ISBLANK(N3559)),"",ABS(D3559-N3559))</f>
        <v/>
      </c>
      <c r="AA3559" s="23" t="str">
        <f ca="1">IF(OR(ISBLANK(J3559),ISBLANK(O3559),J3559="",O3559=""),"",IF(J3559=O3559,1,0))</f>
        <v/>
      </c>
      <c r="AB3559" s="23" t="str">
        <f ca="1">IF(OR(ISBLANK(K3559),ISBLANK(Q3559),K3559="",Q3559=""),"",IF(K3559=Q3559,1,0))</f>
        <v/>
      </c>
      <c r="AC3559" s="23" t="str">
        <f t="shared" ca="1" si="55"/>
        <v/>
      </c>
    </row>
    <row r="3560" spans="1:29" x14ac:dyDescent="0.25">
      <c r="A3560" s="23">
        <v>3654</v>
      </c>
      <c r="B3560">
        <v>1752</v>
      </c>
      <c r="C3560" s="23" t="str">
        <f ca="1">IFERROR(VLOOKUP($B3560,INDIRECT(nfl_game_result),MATCH(C$1,INDIRECT(nfl_game_result_header),0),FALSE),"error")</f>
        <v>2018_11_MIN@CHI</v>
      </c>
      <c r="D3560" s="23" t="str">
        <f ca="1">IFERROR(IF(ISBLANK(VLOOKUP($B3560,INDIRECT(nfl_game_result),MATCH(D$1,INDIRECT(nfl_game_result_header),0),FALSE)),"",VLOOKUP($B3560,INDIRECT(nfl_game_result),MATCH(D$1,INDIRECT(nfl_game_result_header),0),FALSE)),"error")</f>
        <v/>
      </c>
      <c r="E3560" s="23" t="str">
        <f ca="1">IFERROR(IF(ISBLANK(VLOOKUP($B3560,INDIRECT(nfl_game_result),MATCH(E$1,INDIRECT(nfl_game_result_header),0),FALSE)),"",VLOOKUP($B3560,INDIRECT(nfl_game_result),MATCH(E$1,INDIRECT(nfl_game_result_header),0),FALSE)),"error")</f>
        <v/>
      </c>
      <c r="F3560" s="23" t="str">
        <f ca="1">IFERROR(IF(ISBLANK(VLOOKUP($B3560,INDIRECT(nfl_game_result),MATCH(F$1,INDIRECT(nfl_game_result_header),0),FALSE)),"",VLOOKUP($B3560,INDIRECT(nfl_game_result),MATCH(F$1,INDIRECT(nfl_game_result_header),0),FALSE)),"error")</f>
        <v/>
      </c>
      <c r="G3560" s="23" t="str">
        <f ca="1">IFERROR(IF(ISBLANK(VLOOKUP($B3560,INDIRECT(nfl_game_result),MATCH(G$1,INDIRECT(nfl_game_result_header),0),FALSE)),"",VLOOKUP($B3560,INDIRECT(nfl_game_result),MATCH(G$1,INDIRECT(nfl_game_result_header),0),FALSE)),"error")</f>
        <v/>
      </c>
      <c r="H3560" s="23" t="str">
        <f ca="1">IFERROR(IF(ISBLANK(VLOOKUP($B3560,INDIRECT(nfl_game_result),MATCH(H$1,INDIRECT(nfl_game_result_header),0),FALSE)),"",VLOOKUP($B3560,INDIRECT(nfl_game_result),MATCH(H$1,INDIRECT(nfl_game_result_header),0),FALSE)),"error")</f>
        <v/>
      </c>
      <c r="I3560" s="23" t="str">
        <f ca="1">IFERROR(IF(ISBLANK(VLOOKUP($B3560,INDIRECT(nfl_game_result),MATCH(I$1,INDIRECT(nfl_game_result_header),0),FALSE)),"",VLOOKUP($B3560,INDIRECT(nfl_game_result),MATCH(I$1,INDIRECT(nfl_game_result_header),0),FALSE)),"error")</f>
        <v/>
      </c>
      <c r="J3560" s="23" t="str">
        <f ca="1">IFERROR(IF(ISBLANK(VLOOKUP($B3560,INDIRECT(nfl_game_result),MATCH(J$1,INDIRECT(nfl_game_result_header),0),FALSE)),"",VLOOKUP($B3560,INDIRECT(nfl_game_result),MATCH(J$1,INDIRECT(nfl_game_result_header),0),FALSE)),"error")</f>
        <v/>
      </c>
      <c r="K3560" s="23" t="str">
        <f ca="1">IFERROR(IF(ISBLANK(VLOOKUP($B3560,INDIRECT(nfl_game_result),MATCH(K$1,INDIRECT(nfl_game_result_header),0),FALSE)),"",VLOOKUP($B3560,INDIRECT(nfl_game_result),MATCH(K$1,INDIRECT(nfl_game_result_header),0),FALSE)),"error")</f>
        <v/>
      </c>
      <c r="L3560" s="23" t="str">
        <f ca="1">IFERROR(IF(ISBLANK(VLOOKUP($B3560,INDIRECT(nfl_game_result),MATCH(L$1,INDIRECT(nfl_game_result_header),0),FALSE)),"",VLOOKUP($B3560,INDIRECT(nfl_game_result),MATCH(L$1,INDIRECT(nfl_game_result_header),0),FALSE)),"error")</f>
        <v/>
      </c>
      <c r="M3560" s="23" t="s">
        <v>14</v>
      </c>
      <c r="V3560" s="23" t="s">
        <v>416</v>
      </c>
      <c r="W3560" s="23">
        <f ca="1">VALUE(LEFT(C3560, 4))</f>
        <v>2018</v>
      </c>
      <c r="X3560" s="23">
        <f ca="1">VALUE(MID(C3560,6,FIND("_",C3560,6)-6))</f>
        <v>11</v>
      </c>
      <c r="Y3560" s="23" t="str">
        <f ca="1">IF(NOT(OR(ISBLANK(D3560),ISBLANK(E3560),D3560="",E3560="")),D3560-E3560,"")</f>
        <v/>
      </c>
      <c r="Z3560" s="23" t="str">
        <f ca="1">IF(OR(NOT(ISNUMBER(D3560)),ISBLANK(D3560),D3560="",ISBLANK(N3560)),"",ABS(D3560-N3560))</f>
        <v/>
      </c>
      <c r="AA3560" s="23" t="str">
        <f ca="1">IF(OR(ISBLANK(J3560),ISBLANK(O3560),J3560="",O3560=""),"",IF(J3560=O3560,1,0))</f>
        <v/>
      </c>
      <c r="AB3560" s="23" t="str">
        <f ca="1">IF(OR(ISBLANK(K3560),ISBLANK(Q3560),K3560="",Q3560=""),"",IF(K3560=Q3560,1,0))</f>
        <v/>
      </c>
      <c r="AC3560" s="23" t="str">
        <f t="shared" ca="1" si="55"/>
        <v/>
      </c>
    </row>
    <row r="3561" spans="1:29" x14ac:dyDescent="0.25">
      <c r="A3561" s="23">
        <v>3655</v>
      </c>
      <c r="B3561">
        <v>1753</v>
      </c>
      <c r="C3561" s="23" t="str">
        <f ca="1">IFERROR(VLOOKUP($B3561,INDIRECT(nfl_game_result),MATCH(C$1,INDIRECT(nfl_game_result_header),0),FALSE),"error")</f>
        <v>2018_11_CIN@BAL</v>
      </c>
      <c r="D3561" s="23" t="str">
        <f ca="1">IFERROR(IF(ISBLANK(VLOOKUP($B3561,INDIRECT(nfl_game_result),MATCH(D$1,INDIRECT(nfl_game_result_header),0),FALSE)),"",VLOOKUP($B3561,INDIRECT(nfl_game_result),MATCH(D$1,INDIRECT(nfl_game_result_header),0),FALSE)),"error")</f>
        <v/>
      </c>
      <c r="E3561" s="23" t="str">
        <f ca="1">IFERROR(IF(ISBLANK(VLOOKUP($B3561,INDIRECT(nfl_game_result),MATCH(E$1,INDIRECT(nfl_game_result_header),0),FALSE)),"",VLOOKUP($B3561,INDIRECT(nfl_game_result),MATCH(E$1,INDIRECT(nfl_game_result_header),0),FALSE)),"error")</f>
        <v/>
      </c>
      <c r="F3561" s="23" t="str">
        <f ca="1">IFERROR(IF(ISBLANK(VLOOKUP($B3561,INDIRECT(nfl_game_result),MATCH(F$1,INDIRECT(nfl_game_result_header),0),FALSE)),"",VLOOKUP($B3561,INDIRECT(nfl_game_result),MATCH(F$1,INDIRECT(nfl_game_result_header),0),FALSE)),"error")</f>
        <v/>
      </c>
      <c r="G3561" s="23" t="str">
        <f ca="1">IFERROR(IF(ISBLANK(VLOOKUP($B3561,INDIRECT(nfl_game_result),MATCH(G$1,INDIRECT(nfl_game_result_header),0),FALSE)),"",VLOOKUP($B3561,INDIRECT(nfl_game_result),MATCH(G$1,INDIRECT(nfl_game_result_header),0),FALSE)),"error")</f>
        <v/>
      </c>
      <c r="H3561" s="23" t="str">
        <f ca="1">IFERROR(IF(ISBLANK(VLOOKUP($B3561,INDIRECT(nfl_game_result),MATCH(H$1,INDIRECT(nfl_game_result_header),0),FALSE)),"",VLOOKUP($B3561,INDIRECT(nfl_game_result),MATCH(H$1,INDIRECT(nfl_game_result_header),0),FALSE)),"error")</f>
        <v/>
      </c>
      <c r="I3561" s="23" t="str">
        <f ca="1">IFERROR(IF(ISBLANK(VLOOKUP($B3561,INDIRECT(nfl_game_result),MATCH(I$1,INDIRECT(nfl_game_result_header),0),FALSE)),"",VLOOKUP($B3561,INDIRECT(nfl_game_result),MATCH(I$1,INDIRECT(nfl_game_result_header),0),FALSE)),"error")</f>
        <v/>
      </c>
      <c r="J3561" s="23" t="str">
        <f ca="1">IFERROR(IF(ISBLANK(VLOOKUP($B3561,INDIRECT(nfl_game_result),MATCH(J$1,INDIRECT(nfl_game_result_header),0),FALSE)),"",VLOOKUP($B3561,INDIRECT(nfl_game_result),MATCH(J$1,INDIRECT(nfl_game_result_header),0),FALSE)),"error")</f>
        <v/>
      </c>
      <c r="K3561" s="23" t="str">
        <f ca="1">IFERROR(IF(ISBLANK(VLOOKUP($B3561,INDIRECT(nfl_game_result),MATCH(K$1,INDIRECT(nfl_game_result_header),0),FALSE)),"",VLOOKUP($B3561,INDIRECT(nfl_game_result),MATCH(K$1,INDIRECT(nfl_game_result_header),0),FALSE)),"error")</f>
        <v/>
      </c>
      <c r="L3561" s="23" t="str">
        <f ca="1">IFERROR(IF(ISBLANK(VLOOKUP($B3561,INDIRECT(nfl_game_result),MATCH(L$1,INDIRECT(nfl_game_result_header),0),FALSE)),"",VLOOKUP($B3561,INDIRECT(nfl_game_result),MATCH(L$1,INDIRECT(nfl_game_result_header),0),FALSE)),"error")</f>
        <v/>
      </c>
      <c r="M3561" s="23" t="s">
        <v>14</v>
      </c>
      <c r="V3561" s="23" t="s">
        <v>416</v>
      </c>
      <c r="W3561" s="23">
        <f ca="1">VALUE(LEFT(C3561, 4))</f>
        <v>2018</v>
      </c>
      <c r="X3561" s="23">
        <f ca="1">VALUE(MID(C3561,6,FIND("_",C3561,6)-6))</f>
        <v>11</v>
      </c>
      <c r="Y3561" s="23" t="str">
        <f ca="1">IF(NOT(OR(ISBLANK(D3561),ISBLANK(E3561),D3561="",E3561="")),D3561-E3561,"")</f>
        <v/>
      </c>
      <c r="Z3561" s="23" t="str">
        <f ca="1">IF(OR(NOT(ISNUMBER(D3561)),ISBLANK(D3561),D3561="",ISBLANK(N3561)),"",ABS(D3561-N3561))</f>
        <v/>
      </c>
      <c r="AA3561" s="23" t="str">
        <f ca="1">IF(OR(ISBLANK(J3561),ISBLANK(O3561),J3561="",O3561=""),"",IF(J3561=O3561,1,0))</f>
        <v/>
      </c>
      <c r="AB3561" s="23" t="str">
        <f ca="1">IF(OR(ISBLANK(K3561),ISBLANK(Q3561),K3561="",Q3561=""),"",IF(K3561=Q3561,1,0))</f>
        <v/>
      </c>
      <c r="AC3561" s="23" t="str">
        <f t="shared" ca="1" si="55"/>
        <v/>
      </c>
    </row>
    <row r="3562" spans="1:29" x14ac:dyDescent="0.25">
      <c r="A3562" s="23">
        <v>3656</v>
      </c>
      <c r="B3562">
        <v>1754</v>
      </c>
      <c r="C3562" s="23" t="str">
        <f ca="1">IFERROR(VLOOKUP($B3562,INDIRECT(nfl_game_result),MATCH(C$1,INDIRECT(nfl_game_result_header),0),FALSE),"error")</f>
        <v>2018_11_DAL@ATL</v>
      </c>
      <c r="D3562" s="23" t="str">
        <f ca="1">IFERROR(IF(ISBLANK(VLOOKUP($B3562,INDIRECT(nfl_game_result),MATCH(D$1,INDIRECT(nfl_game_result_header),0),FALSE)),"",VLOOKUP($B3562,INDIRECT(nfl_game_result),MATCH(D$1,INDIRECT(nfl_game_result_header),0),FALSE)),"error")</f>
        <v/>
      </c>
      <c r="E3562" s="23" t="str">
        <f ca="1">IFERROR(IF(ISBLANK(VLOOKUP($B3562,INDIRECT(nfl_game_result),MATCH(E$1,INDIRECT(nfl_game_result_header),0),FALSE)),"",VLOOKUP($B3562,INDIRECT(nfl_game_result),MATCH(E$1,INDIRECT(nfl_game_result_header),0),FALSE)),"error")</f>
        <v/>
      </c>
      <c r="F3562" s="23" t="str">
        <f ca="1">IFERROR(IF(ISBLANK(VLOOKUP($B3562,INDIRECT(nfl_game_result),MATCH(F$1,INDIRECT(nfl_game_result_header),0),FALSE)),"",VLOOKUP($B3562,INDIRECT(nfl_game_result),MATCH(F$1,INDIRECT(nfl_game_result_header),0),FALSE)),"error")</f>
        <v/>
      </c>
      <c r="G3562" s="23" t="str">
        <f ca="1">IFERROR(IF(ISBLANK(VLOOKUP($B3562,INDIRECT(nfl_game_result),MATCH(G$1,INDIRECT(nfl_game_result_header),0),FALSE)),"",VLOOKUP($B3562,INDIRECT(nfl_game_result),MATCH(G$1,INDIRECT(nfl_game_result_header),0),FALSE)),"error")</f>
        <v/>
      </c>
      <c r="H3562" s="23" t="str">
        <f ca="1">IFERROR(IF(ISBLANK(VLOOKUP($B3562,INDIRECT(nfl_game_result),MATCH(H$1,INDIRECT(nfl_game_result_header),0),FALSE)),"",VLOOKUP($B3562,INDIRECT(nfl_game_result),MATCH(H$1,INDIRECT(nfl_game_result_header),0),FALSE)),"error")</f>
        <v/>
      </c>
      <c r="I3562" s="23" t="str">
        <f ca="1">IFERROR(IF(ISBLANK(VLOOKUP($B3562,INDIRECT(nfl_game_result),MATCH(I$1,INDIRECT(nfl_game_result_header),0),FALSE)),"",VLOOKUP($B3562,INDIRECT(nfl_game_result),MATCH(I$1,INDIRECT(nfl_game_result_header),0),FALSE)),"error")</f>
        <v/>
      </c>
      <c r="J3562" s="23" t="str">
        <f ca="1">IFERROR(IF(ISBLANK(VLOOKUP($B3562,INDIRECT(nfl_game_result),MATCH(J$1,INDIRECT(nfl_game_result_header),0),FALSE)),"",VLOOKUP($B3562,INDIRECT(nfl_game_result),MATCH(J$1,INDIRECT(nfl_game_result_header),0),FALSE)),"error")</f>
        <v/>
      </c>
      <c r="K3562" s="23" t="str">
        <f ca="1">IFERROR(IF(ISBLANK(VLOOKUP($B3562,INDIRECT(nfl_game_result),MATCH(K$1,INDIRECT(nfl_game_result_header),0),FALSE)),"",VLOOKUP($B3562,INDIRECT(nfl_game_result),MATCH(K$1,INDIRECT(nfl_game_result_header),0),FALSE)),"error")</f>
        <v/>
      </c>
      <c r="L3562" s="23" t="str">
        <f ca="1">IFERROR(IF(ISBLANK(VLOOKUP($B3562,INDIRECT(nfl_game_result),MATCH(L$1,INDIRECT(nfl_game_result_header),0),FALSE)),"",VLOOKUP($B3562,INDIRECT(nfl_game_result),MATCH(L$1,INDIRECT(nfl_game_result_header),0),FALSE)),"error")</f>
        <v/>
      </c>
      <c r="M3562" s="23" t="s">
        <v>14</v>
      </c>
      <c r="V3562" s="23" t="s">
        <v>416</v>
      </c>
      <c r="W3562" s="23">
        <f ca="1">VALUE(LEFT(C3562, 4))</f>
        <v>2018</v>
      </c>
      <c r="X3562" s="23">
        <f ca="1">VALUE(MID(C3562,6,FIND("_",C3562,6)-6))</f>
        <v>11</v>
      </c>
      <c r="Y3562" s="23" t="str">
        <f ca="1">IF(NOT(OR(ISBLANK(D3562),ISBLANK(E3562),D3562="",E3562="")),D3562-E3562,"")</f>
        <v/>
      </c>
      <c r="Z3562" s="23" t="str">
        <f ca="1">IF(OR(NOT(ISNUMBER(D3562)),ISBLANK(D3562),D3562="",ISBLANK(N3562)),"",ABS(D3562-N3562))</f>
        <v/>
      </c>
      <c r="AA3562" s="23" t="str">
        <f ca="1">IF(OR(ISBLANK(J3562),ISBLANK(O3562),J3562="",O3562=""),"",IF(J3562=O3562,1,0))</f>
        <v/>
      </c>
      <c r="AB3562" s="23" t="str">
        <f ca="1">IF(OR(ISBLANK(K3562),ISBLANK(Q3562),K3562="",Q3562=""),"",IF(K3562=Q3562,1,0))</f>
        <v/>
      </c>
      <c r="AC3562" s="23" t="str">
        <f t="shared" ca="1" si="55"/>
        <v/>
      </c>
    </row>
    <row r="3563" spans="1:29" x14ac:dyDescent="0.25">
      <c r="A3563" s="23">
        <v>3657</v>
      </c>
      <c r="B3563">
        <v>1755</v>
      </c>
      <c r="C3563" s="23" t="str">
        <f ca="1">IFERROR(VLOOKUP($B3563,INDIRECT(nfl_game_result),MATCH(C$1,INDIRECT(nfl_game_result_header),0),FALSE),"error")</f>
        <v>2018_11_CAR@DET</v>
      </c>
      <c r="D3563" s="23" t="str">
        <f ca="1">IFERROR(IF(ISBLANK(VLOOKUP($B3563,INDIRECT(nfl_game_result),MATCH(D$1,INDIRECT(nfl_game_result_header),0),FALSE)),"",VLOOKUP($B3563,INDIRECT(nfl_game_result),MATCH(D$1,INDIRECT(nfl_game_result_header),0),FALSE)),"error")</f>
        <v/>
      </c>
      <c r="E3563" s="23" t="str">
        <f ca="1">IFERROR(IF(ISBLANK(VLOOKUP($B3563,INDIRECT(nfl_game_result),MATCH(E$1,INDIRECT(nfl_game_result_header),0),FALSE)),"",VLOOKUP($B3563,INDIRECT(nfl_game_result),MATCH(E$1,INDIRECT(nfl_game_result_header),0),FALSE)),"error")</f>
        <v/>
      </c>
      <c r="F3563" s="23" t="str">
        <f ca="1">IFERROR(IF(ISBLANK(VLOOKUP($B3563,INDIRECT(nfl_game_result),MATCH(F$1,INDIRECT(nfl_game_result_header),0),FALSE)),"",VLOOKUP($B3563,INDIRECT(nfl_game_result),MATCH(F$1,INDIRECT(nfl_game_result_header),0),FALSE)),"error")</f>
        <v/>
      </c>
      <c r="G3563" s="23" t="str">
        <f ca="1">IFERROR(IF(ISBLANK(VLOOKUP($B3563,INDIRECT(nfl_game_result),MATCH(G$1,INDIRECT(nfl_game_result_header),0),FALSE)),"",VLOOKUP($B3563,INDIRECT(nfl_game_result),MATCH(G$1,INDIRECT(nfl_game_result_header),0),FALSE)),"error")</f>
        <v/>
      </c>
      <c r="H3563" s="23" t="str">
        <f ca="1">IFERROR(IF(ISBLANK(VLOOKUP($B3563,INDIRECT(nfl_game_result),MATCH(H$1,INDIRECT(nfl_game_result_header),0),FALSE)),"",VLOOKUP($B3563,INDIRECT(nfl_game_result),MATCH(H$1,INDIRECT(nfl_game_result_header),0),FALSE)),"error")</f>
        <v/>
      </c>
      <c r="I3563" s="23" t="str">
        <f ca="1">IFERROR(IF(ISBLANK(VLOOKUP($B3563,INDIRECT(nfl_game_result),MATCH(I$1,INDIRECT(nfl_game_result_header),0),FALSE)),"",VLOOKUP($B3563,INDIRECT(nfl_game_result),MATCH(I$1,INDIRECT(nfl_game_result_header),0),FALSE)),"error")</f>
        <v/>
      </c>
      <c r="J3563" s="23" t="str">
        <f ca="1">IFERROR(IF(ISBLANK(VLOOKUP($B3563,INDIRECT(nfl_game_result),MATCH(J$1,INDIRECT(nfl_game_result_header),0),FALSE)),"",VLOOKUP($B3563,INDIRECT(nfl_game_result),MATCH(J$1,INDIRECT(nfl_game_result_header),0),FALSE)),"error")</f>
        <v/>
      </c>
      <c r="K3563" s="23" t="str">
        <f ca="1">IFERROR(IF(ISBLANK(VLOOKUP($B3563,INDIRECT(nfl_game_result),MATCH(K$1,INDIRECT(nfl_game_result_header),0),FALSE)),"",VLOOKUP($B3563,INDIRECT(nfl_game_result),MATCH(K$1,INDIRECT(nfl_game_result_header),0),FALSE)),"error")</f>
        <v/>
      </c>
      <c r="L3563" s="23" t="str">
        <f ca="1">IFERROR(IF(ISBLANK(VLOOKUP($B3563,INDIRECT(nfl_game_result),MATCH(L$1,INDIRECT(nfl_game_result_header),0),FALSE)),"",VLOOKUP($B3563,INDIRECT(nfl_game_result),MATCH(L$1,INDIRECT(nfl_game_result_header),0),FALSE)),"error")</f>
        <v/>
      </c>
      <c r="M3563" s="23" t="s">
        <v>14</v>
      </c>
      <c r="V3563" s="23" t="s">
        <v>416</v>
      </c>
      <c r="W3563" s="23">
        <f ca="1">VALUE(LEFT(C3563, 4))</f>
        <v>2018</v>
      </c>
      <c r="X3563" s="23">
        <f ca="1">VALUE(MID(C3563,6,FIND("_",C3563,6)-6))</f>
        <v>11</v>
      </c>
      <c r="Y3563" s="23" t="str">
        <f ca="1">IF(NOT(OR(ISBLANK(D3563),ISBLANK(E3563),D3563="",E3563="")),D3563-E3563,"")</f>
        <v/>
      </c>
      <c r="Z3563" s="23" t="str">
        <f ca="1">IF(OR(NOT(ISNUMBER(D3563)),ISBLANK(D3563),D3563="",ISBLANK(N3563)),"",ABS(D3563-N3563))</f>
        <v/>
      </c>
      <c r="AA3563" s="23" t="str">
        <f ca="1">IF(OR(ISBLANK(J3563),ISBLANK(O3563),J3563="",O3563=""),"",IF(J3563=O3563,1,0))</f>
        <v/>
      </c>
      <c r="AB3563" s="23" t="str">
        <f ca="1">IF(OR(ISBLANK(K3563),ISBLANK(Q3563),K3563="",Q3563=""),"",IF(K3563=Q3563,1,0))</f>
        <v/>
      </c>
      <c r="AC3563" s="23" t="str">
        <f t="shared" ca="1" si="55"/>
        <v/>
      </c>
    </row>
    <row r="3564" spans="1:29" x14ac:dyDescent="0.25">
      <c r="A3564" s="23">
        <v>3658</v>
      </c>
      <c r="B3564">
        <v>1756</v>
      </c>
      <c r="C3564" s="23" t="str">
        <f ca="1">IFERROR(VLOOKUP($B3564,INDIRECT(nfl_game_result),MATCH(C$1,INDIRECT(nfl_game_result_header),0),FALSE),"error")</f>
        <v>2018_11_PHI@NOR</v>
      </c>
      <c r="D3564" s="23" t="str">
        <f ca="1">IFERROR(IF(ISBLANK(VLOOKUP($B3564,INDIRECT(nfl_game_result),MATCH(D$1,INDIRECT(nfl_game_result_header),0),FALSE)),"",VLOOKUP($B3564,INDIRECT(nfl_game_result),MATCH(D$1,INDIRECT(nfl_game_result_header),0),FALSE)),"error")</f>
        <v/>
      </c>
      <c r="E3564" s="23" t="str">
        <f ca="1">IFERROR(IF(ISBLANK(VLOOKUP($B3564,INDIRECT(nfl_game_result),MATCH(E$1,INDIRECT(nfl_game_result_header),0),FALSE)),"",VLOOKUP($B3564,INDIRECT(nfl_game_result),MATCH(E$1,INDIRECT(nfl_game_result_header),0),FALSE)),"error")</f>
        <v/>
      </c>
      <c r="F3564" s="23" t="str">
        <f ca="1">IFERROR(IF(ISBLANK(VLOOKUP($B3564,INDIRECT(nfl_game_result),MATCH(F$1,INDIRECT(nfl_game_result_header),0),FALSE)),"",VLOOKUP($B3564,INDIRECT(nfl_game_result),MATCH(F$1,INDIRECT(nfl_game_result_header),0),FALSE)),"error")</f>
        <v/>
      </c>
      <c r="G3564" s="23" t="str">
        <f ca="1">IFERROR(IF(ISBLANK(VLOOKUP($B3564,INDIRECT(nfl_game_result),MATCH(G$1,INDIRECT(nfl_game_result_header),0),FALSE)),"",VLOOKUP($B3564,INDIRECT(nfl_game_result),MATCH(G$1,INDIRECT(nfl_game_result_header),0),FALSE)),"error")</f>
        <v/>
      </c>
      <c r="H3564" s="23" t="str">
        <f ca="1">IFERROR(IF(ISBLANK(VLOOKUP($B3564,INDIRECT(nfl_game_result),MATCH(H$1,INDIRECT(nfl_game_result_header),0),FALSE)),"",VLOOKUP($B3564,INDIRECT(nfl_game_result),MATCH(H$1,INDIRECT(nfl_game_result_header),0),FALSE)),"error")</f>
        <v/>
      </c>
      <c r="I3564" s="23" t="str">
        <f ca="1">IFERROR(IF(ISBLANK(VLOOKUP($B3564,INDIRECT(nfl_game_result),MATCH(I$1,INDIRECT(nfl_game_result_header),0),FALSE)),"",VLOOKUP($B3564,INDIRECT(nfl_game_result),MATCH(I$1,INDIRECT(nfl_game_result_header),0),FALSE)),"error")</f>
        <v/>
      </c>
      <c r="J3564" s="23" t="str">
        <f ca="1">IFERROR(IF(ISBLANK(VLOOKUP($B3564,INDIRECT(nfl_game_result),MATCH(J$1,INDIRECT(nfl_game_result_header),0),FALSE)),"",VLOOKUP($B3564,INDIRECT(nfl_game_result),MATCH(J$1,INDIRECT(nfl_game_result_header),0),FALSE)),"error")</f>
        <v/>
      </c>
      <c r="K3564" s="23" t="str">
        <f ca="1">IFERROR(IF(ISBLANK(VLOOKUP($B3564,INDIRECT(nfl_game_result),MATCH(K$1,INDIRECT(nfl_game_result_header),0),FALSE)),"",VLOOKUP($B3564,INDIRECT(nfl_game_result),MATCH(K$1,INDIRECT(nfl_game_result_header),0),FALSE)),"error")</f>
        <v/>
      </c>
      <c r="L3564" s="23" t="str">
        <f ca="1">IFERROR(IF(ISBLANK(VLOOKUP($B3564,INDIRECT(nfl_game_result),MATCH(L$1,INDIRECT(nfl_game_result_header),0),FALSE)),"",VLOOKUP($B3564,INDIRECT(nfl_game_result),MATCH(L$1,INDIRECT(nfl_game_result_header),0),FALSE)),"error")</f>
        <v/>
      </c>
      <c r="M3564" s="23" t="s">
        <v>14</v>
      </c>
      <c r="V3564" s="23" t="s">
        <v>416</v>
      </c>
      <c r="W3564" s="23">
        <f ca="1">VALUE(LEFT(C3564, 4))</f>
        <v>2018</v>
      </c>
      <c r="X3564" s="23">
        <f ca="1">VALUE(MID(C3564,6,FIND("_",C3564,6)-6))</f>
        <v>11</v>
      </c>
      <c r="Y3564" s="23" t="str">
        <f ca="1">IF(NOT(OR(ISBLANK(D3564),ISBLANK(E3564),D3564="",E3564="")),D3564-E3564,"")</f>
        <v/>
      </c>
      <c r="Z3564" s="23" t="str">
        <f ca="1">IF(OR(NOT(ISNUMBER(D3564)),ISBLANK(D3564),D3564="",ISBLANK(N3564)),"",ABS(D3564-N3564))</f>
        <v/>
      </c>
      <c r="AA3564" s="23" t="str">
        <f ca="1">IF(OR(ISBLANK(J3564),ISBLANK(O3564),J3564="",O3564=""),"",IF(J3564=O3564,1,0))</f>
        <v/>
      </c>
      <c r="AB3564" s="23" t="str">
        <f ca="1">IF(OR(ISBLANK(K3564),ISBLANK(Q3564),K3564="",Q3564=""),"",IF(K3564=Q3564,1,0))</f>
        <v/>
      </c>
      <c r="AC3564" s="23" t="str">
        <f t="shared" ca="1" si="55"/>
        <v/>
      </c>
    </row>
    <row r="3565" spans="1:29" x14ac:dyDescent="0.25">
      <c r="A3565" s="23">
        <v>3659</v>
      </c>
      <c r="B3565">
        <v>1757</v>
      </c>
      <c r="C3565" s="23" t="str">
        <f ca="1">IFERROR(VLOOKUP($B3565,INDIRECT(nfl_game_result),MATCH(C$1,INDIRECT(nfl_game_result_header),0),FALSE),"error")</f>
        <v>2018_11_HOU@WAS</v>
      </c>
      <c r="D3565" s="23" t="str">
        <f ca="1">IFERROR(IF(ISBLANK(VLOOKUP($B3565,INDIRECT(nfl_game_result),MATCH(D$1,INDIRECT(nfl_game_result_header),0),FALSE)),"",VLOOKUP($B3565,INDIRECT(nfl_game_result),MATCH(D$1,INDIRECT(nfl_game_result_header),0),FALSE)),"error")</f>
        <v/>
      </c>
      <c r="E3565" s="23" t="str">
        <f ca="1">IFERROR(IF(ISBLANK(VLOOKUP($B3565,INDIRECT(nfl_game_result),MATCH(E$1,INDIRECT(nfl_game_result_header),0),FALSE)),"",VLOOKUP($B3565,INDIRECT(nfl_game_result),MATCH(E$1,INDIRECT(nfl_game_result_header),0),FALSE)),"error")</f>
        <v/>
      </c>
      <c r="F3565" s="23" t="str">
        <f ca="1">IFERROR(IF(ISBLANK(VLOOKUP($B3565,INDIRECT(nfl_game_result),MATCH(F$1,INDIRECT(nfl_game_result_header),0),FALSE)),"",VLOOKUP($B3565,INDIRECT(nfl_game_result),MATCH(F$1,INDIRECT(nfl_game_result_header),0),FALSE)),"error")</f>
        <v/>
      </c>
      <c r="G3565" s="23" t="str">
        <f ca="1">IFERROR(IF(ISBLANK(VLOOKUP($B3565,INDIRECT(nfl_game_result),MATCH(G$1,INDIRECT(nfl_game_result_header),0),FALSE)),"",VLOOKUP($B3565,INDIRECT(nfl_game_result),MATCH(G$1,INDIRECT(nfl_game_result_header),0),FALSE)),"error")</f>
        <v/>
      </c>
      <c r="H3565" s="23" t="str">
        <f ca="1">IFERROR(IF(ISBLANK(VLOOKUP($B3565,INDIRECT(nfl_game_result),MATCH(H$1,INDIRECT(nfl_game_result_header),0),FALSE)),"",VLOOKUP($B3565,INDIRECT(nfl_game_result),MATCH(H$1,INDIRECT(nfl_game_result_header),0),FALSE)),"error")</f>
        <v/>
      </c>
      <c r="I3565" s="23" t="str">
        <f ca="1">IFERROR(IF(ISBLANK(VLOOKUP($B3565,INDIRECT(nfl_game_result),MATCH(I$1,INDIRECT(nfl_game_result_header),0),FALSE)),"",VLOOKUP($B3565,INDIRECT(nfl_game_result),MATCH(I$1,INDIRECT(nfl_game_result_header),0),FALSE)),"error")</f>
        <v/>
      </c>
      <c r="J3565" s="23" t="str">
        <f ca="1">IFERROR(IF(ISBLANK(VLOOKUP($B3565,INDIRECT(nfl_game_result),MATCH(J$1,INDIRECT(nfl_game_result_header),0),FALSE)),"",VLOOKUP($B3565,INDIRECT(nfl_game_result),MATCH(J$1,INDIRECT(nfl_game_result_header),0),FALSE)),"error")</f>
        <v/>
      </c>
      <c r="K3565" s="23" t="str">
        <f ca="1">IFERROR(IF(ISBLANK(VLOOKUP($B3565,INDIRECT(nfl_game_result),MATCH(K$1,INDIRECT(nfl_game_result_header),0),FALSE)),"",VLOOKUP($B3565,INDIRECT(nfl_game_result),MATCH(K$1,INDIRECT(nfl_game_result_header),0),FALSE)),"error")</f>
        <v/>
      </c>
      <c r="L3565" s="23" t="str">
        <f ca="1">IFERROR(IF(ISBLANK(VLOOKUP($B3565,INDIRECT(nfl_game_result),MATCH(L$1,INDIRECT(nfl_game_result_header),0),FALSE)),"",VLOOKUP($B3565,INDIRECT(nfl_game_result),MATCH(L$1,INDIRECT(nfl_game_result_header),0),FALSE)),"error")</f>
        <v/>
      </c>
      <c r="M3565" s="23" t="s">
        <v>14</v>
      </c>
      <c r="V3565" s="23" t="s">
        <v>416</v>
      </c>
      <c r="W3565" s="23">
        <f ca="1">VALUE(LEFT(C3565, 4))</f>
        <v>2018</v>
      </c>
      <c r="X3565" s="23">
        <f ca="1">VALUE(MID(C3565,6,FIND("_",C3565,6)-6))</f>
        <v>11</v>
      </c>
      <c r="Y3565" s="23" t="str">
        <f ca="1">IF(NOT(OR(ISBLANK(D3565),ISBLANK(E3565),D3565="",E3565="")),D3565-E3565,"")</f>
        <v/>
      </c>
      <c r="Z3565" s="23" t="str">
        <f ca="1">IF(OR(NOT(ISNUMBER(D3565)),ISBLANK(D3565),D3565="",ISBLANK(N3565)),"",ABS(D3565-N3565))</f>
        <v/>
      </c>
      <c r="AA3565" s="23" t="str">
        <f ca="1">IF(OR(ISBLANK(J3565),ISBLANK(O3565),J3565="",O3565=""),"",IF(J3565=O3565,1,0))</f>
        <v/>
      </c>
      <c r="AB3565" s="23" t="str">
        <f ca="1">IF(OR(ISBLANK(K3565),ISBLANK(Q3565),K3565="",Q3565=""),"",IF(K3565=Q3565,1,0))</f>
        <v/>
      </c>
      <c r="AC3565" s="23" t="str">
        <f t="shared" ca="1" si="55"/>
        <v/>
      </c>
    </row>
    <row r="3566" spans="1:29" x14ac:dyDescent="0.25">
      <c r="A3566" s="23">
        <v>3660</v>
      </c>
      <c r="B3566">
        <v>1758</v>
      </c>
      <c r="C3566" s="23" t="str">
        <f ca="1">IFERROR(VLOOKUP($B3566,INDIRECT(nfl_game_result),MATCH(C$1,INDIRECT(nfl_game_result_header),0),FALSE),"error")</f>
        <v>2018_11_TBY@NYG</v>
      </c>
      <c r="D3566" s="23" t="str">
        <f ca="1">IFERROR(IF(ISBLANK(VLOOKUP($B3566,INDIRECT(nfl_game_result),MATCH(D$1,INDIRECT(nfl_game_result_header),0),FALSE)),"",VLOOKUP($B3566,INDIRECT(nfl_game_result),MATCH(D$1,INDIRECT(nfl_game_result_header),0),FALSE)),"error")</f>
        <v/>
      </c>
      <c r="E3566" s="23" t="str">
        <f ca="1">IFERROR(IF(ISBLANK(VLOOKUP($B3566,INDIRECT(nfl_game_result),MATCH(E$1,INDIRECT(nfl_game_result_header),0),FALSE)),"",VLOOKUP($B3566,INDIRECT(nfl_game_result),MATCH(E$1,INDIRECT(nfl_game_result_header),0),FALSE)),"error")</f>
        <v/>
      </c>
      <c r="F3566" s="23" t="str">
        <f ca="1">IFERROR(IF(ISBLANK(VLOOKUP($B3566,INDIRECT(nfl_game_result),MATCH(F$1,INDIRECT(nfl_game_result_header),0),FALSE)),"",VLOOKUP($B3566,INDIRECT(nfl_game_result),MATCH(F$1,INDIRECT(nfl_game_result_header),0),FALSE)),"error")</f>
        <v/>
      </c>
      <c r="G3566" s="23" t="str">
        <f ca="1">IFERROR(IF(ISBLANK(VLOOKUP($B3566,INDIRECT(nfl_game_result),MATCH(G$1,INDIRECT(nfl_game_result_header),0),FALSE)),"",VLOOKUP($B3566,INDIRECT(nfl_game_result),MATCH(G$1,INDIRECT(nfl_game_result_header),0),FALSE)),"error")</f>
        <v/>
      </c>
      <c r="H3566" s="23" t="str">
        <f ca="1">IFERROR(IF(ISBLANK(VLOOKUP($B3566,INDIRECT(nfl_game_result),MATCH(H$1,INDIRECT(nfl_game_result_header),0),FALSE)),"",VLOOKUP($B3566,INDIRECT(nfl_game_result),MATCH(H$1,INDIRECT(nfl_game_result_header),0),FALSE)),"error")</f>
        <v/>
      </c>
      <c r="I3566" s="23" t="str">
        <f ca="1">IFERROR(IF(ISBLANK(VLOOKUP($B3566,INDIRECT(nfl_game_result),MATCH(I$1,INDIRECT(nfl_game_result_header),0),FALSE)),"",VLOOKUP($B3566,INDIRECT(nfl_game_result),MATCH(I$1,INDIRECT(nfl_game_result_header),0),FALSE)),"error")</f>
        <v/>
      </c>
      <c r="J3566" s="23" t="str">
        <f ca="1">IFERROR(IF(ISBLANK(VLOOKUP($B3566,INDIRECT(nfl_game_result),MATCH(J$1,INDIRECT(nfl_game_result_header),0),FALSE)),"",VLOOKUP($B3566,INDIRECT(nfl_game_result),MATCH(J$1,INDIRECT(nfl_game_result_header),0),FALSE)),"error")</f>
        <v/>
      </c>
      <c r="K3566" s="23" t="str">
        <f ca="1">IFERROR(IF(ISBLANK(VLOOKUP($B3566,INDIRECT(nfl_game_result),MATCH(K$1,INDIRECT(nfl_game_result_header),0),FALSE)),"",VLOOKUP($B3566,INDIRECT(nfl_game_result),MATCH(K$1,INDIRECT(nfl_game_result_header),0),FALSE)),"error")</f>
        <v/>
      </c>
      <c r="L3566" s="23" t="str">
        <f ca="1">IFERROR(IF(ISBLANK(VLOOKUP($B3566,INDIRECT(nfl_game_result),MATCH(L$1,INDIRECT(nfl_game_result_header),0),FALSE)),"",VLOOKUP($B3566,INDIRECT(nfl_game_result),MATCH(L$1,INDIRECT(nfl_game_result_header),0),FALSE)),"error")</f>
        <v/>
      </c>
      <c r="M3566" s="23" t="s">
        <v>14</v>
      </c>
      <c r="V3566" s="23" t="s">
        <v>416</v>
      </c>
      <c r="W3566" s="23">
        <f ca="1">VALUE(LEFT(C3566, 4))</f>
        <v>2018</v>
      </c>
      <c r="X3566" s="23">
        <f ca="1">VALUE(MID(C3566,6,FIND("_",C3566,6)-6))</f>
        <v>11</v>
      </c>
      <c r="Y3566" s="23" t="str">
        <f ca="1">IF(NOT(OR(ISBLANK(D3566),ISBLANK(E3566),D3566="",E3566="")),D3566-E3566,"")</f>
        <v/>
      </c>
      <c r="Z3566" s="23" t="str">
        <f ca="1">IF(OR(NOT(ISNUMBER(D3566)),ISBLANK(D3566),D3566="",ISBLANK(N3566)),"",ABS(D3566-N3566))</f>
        <v/>
      </c>
      <c r="AA3566" s="23" t="str">
        <f ca="1">IF(OR(ISBLANK(J3566),ISBLANK(O3566),J3566="",O3566=""),"",IF(J3566=O3566,1,0))</f>
        <v/>
      </c>
      <c r="AB3566" s="23" t="str">
        <f ca="1">IF(OR(ISBLANK(K3566),ISBLANK(Q3566),K3566="",Q3566=""),"",IF(K3566=Q3566,1,0))</f>
        <v/>
      </c>
      <c r="AC3566" s="23" t="str">
        <f t="shared" ca="1" si="55"/>
        <v/>
      </c>
    </row>
    <row r="3567" spans="1:29" x14ac:dyDescent="0.25">
      <c r="A3567" s="23">
        <v>3661</v>
      </c>
      <c r="B3567">
        <v>1759</v>
      </c>
      <c r="C3567" s="23" t="str">
        <f ca="1">IFERROR(VLOOKUP($B3567,INDIRECT(nfl_game_result),MATCH(C$1,INDIRECT(nfl_game_result_header),0),FALSE),"error")</f>
        <v>2018_11_TEN@IND</v>
      </c>
      <c r="D3567" s="23" t="str">
        <f ca="1">IFERROR(IF(ISBLANK(VLOOKUP($B3567,INDIRECT(nfl_game_result),MATCH(D$1,INDIRECT(nfl_game_result_header),0),FALSE)),"",VLOOKUP($B3567,INDIRECT(nfl_game_result),MATCH(D$1,INDIRECT(nfl_game_result_header),0),FALSE)),"error")</f>
        <v/>
      </c>
      <c r="E3567" s="23" t="str">
        <f ca="1">IFERROR(IF(ISBLANK(VLOOKUP($B3567,INDIRECT(nfl_game_result),MATCH(E$1,INDIRECT(nfl_game_result_header),0),FALSE)),"",VLOOKUP($B3567,INDIRECT(nfl_game_result),MATCH(E$1,INDIRECT(nfl_game_result_header),0),FALSE)),"error")</f>
        <v/>
      </c>
      <c r="F3567" s="23" t="str">
        <f ca="1">IFERROR(IF(ISBLANK(VLOOKUP($B3567,INDIRECT(nfl_game_result),MATCH(F$1,INDIRECT(nfl_game_result_header),0),FALSE)),"",VLOOKUP($B3567,INDIRECT(nfl_game_result),MATCH(F$1,INDIRECT(nfl_game_result_header),0),FALSE)),"error")</f>
        <v/>
      </c>
      <c r="G3567" s="23" t="str">
        <f ca="1">IFERROR(IF(ISBLANK(VLOOKUP($B3567,INDIRECT(nfl_game_result),MATCH(G$1,INDIRECT(nfl_game_result_header),0),FALSE)),"",VLOOKUP($B3567,INDIRECT(nfl_game_result),MATCH(G$1,INDIRECT(nfl_game_result_header),0),FALSE)),"error")</f>
        <v/>
      </c>
      <c r="H3567" s="23" t="str">
        <f ca="1">IFERROR(IF(ISBLANK(VLOOKUP($B3567,INDIRECT(nfl_game_result),MATCH(H$1,INDIRECT(nfl_game_result_header),0),FALSE)),"",VLOOKUP($B3567,INDIRECT(nfl_game_result),MATCH(H$1,INDIRECT(nfl_game_result_header),0),FALSE)),"error")</f>
        <v/>
      </c>
      <c r="I3567" s="23" t="str">
        <f ca="1">IFERROR(IF(ISBLANK(VLOOKUP($B3567,INDIRECT(nfl_game_result),MATCH(I$1,INDIRECT(nfl_game_result_header),0),FALSE)),"",VLOOKUP($B3567,INDIRECT(nfl_game_result),MATCH(I$1,INDIRECT(nfl_game_result_header),0),FALSE)),"error")</f>
        <v/>
      </c>
      <c r="J3567" s="23" t="str">
        <f ca="1">IFERROR(IF(ISBLANK(VLOOKUP($B3567,INDIRECT(nfl_game_result),MATCH(J$1,INDIRECT(nfl_game_result_header),0),FALSE)),"",VLOOKUP($B3567,INDIRECT(nfl_game_result),MATCH(J$1,INDIRECT(nfl_game_result_header),0),FALSE)),"error")</f>
        <v/>
      </c>
      <c r="K3567" s="23" t="str">
        <f ca="1">IFERROR(IF(ISBLANK(VLOOKUP($B3567,INDIRECT(nfl_game_result),MATCH(K$1,INDIRECT(nfl_game_result_header),0),FALSE)),"",VLOOKUP($B3567,INDIRECT(nfl_game_result),MATCH(K$1,INDIRECT(nfl_game_result_header),0),FALSE)),"error")</f>
        <v/>
      </c>
      <c r="L3567" s="23" t="str">
        <f ca="1">IFERROR(IF(ISBLANK(VLOOKUP($B3567,INDIRECT(nfl_game_result),MATCH(L$1,INDIRECT(nfl_game_result_header),0),FALSE)),"",VLOOKUP($B3567,INDIRECT(nfl_game_result),MATCH(L$1,INDIRECT(nfl_game_result_header),0),FALSE)),"error")</f>
        <v/>
      </c>
      <c r="M3567" s="23" t="s">
        <v>14</v>
      </c>
      <c r="V3567" s="23" t="s">
        <v>416</v>
      </c>
      <c r="W3567" s="23">
        <f ca="1">VALUE(LEFT(C3567, 4))</f>
        <v>2018</v>
      </c>
      <c r="X3567" s="23">
        <f ca="1">VALUE(MID(C3567,6,FIND("_",C3567,6)-6))</f>
        <v>11</v>
      </c>
      <c r="Y3567" s="23" t="str">
        <f ca="1">IF(NOT(OR(ISBLANK(D3567),ISBLANK(E3567),D3567="",E3567="")),D3567-E3567,"")</f>
        <v/>
      </c>
      <c r="Z3567" s="23" t="str">
        <f ca="1">IF(OR(NOT(ISNUMBER(D3567)),ISBLANK(D3567),D3567="",ISBLANK(N3567)),"",ABS(D3567-N3567))</f>
        <v/>
      </c>
      <c r="AA3567" s="23" t="str">
        <f ca="1">IF(OR(ISBLANK(J3567),ISBLANK(O3567),J3567="",O3567=""),"",IF(J3567=O3567,1,0))</f>
        <v/>
      </c>
      <c r="AB3567" s="23" t="str">
        <f ca="1">IF(OR(ISBLANK(K3567),ISBLANK(Q3567),K3567="",Q3567=""),"",IF(K3567=Q3567,1,0))</f>
        <v/>
      </c>
      <c r="AC3567" s="23" t="str">
        <f t="shared" ca="1" si="55"/>
        <v/>
      </c>
    </row>
    <row r="3568" spans="1:29" x14ac:dyDescent="0.25">
      <c r="A3568" s="23">
        <v>3662</v>
      </c>
      <c r="B3568">
        <v>1760</v>
      </c>
      <c r="C3568" s="23" t="str">
        <f ca="1">IFERROR(VLOOKUP($B3568,INDIRECT(nfl_game_result),MATCH(C$1,INDIRECT(nfl_game_result_header),0),FALSE),"error")</f>
        <v>2018_11_OAK@ARI</v>
      </c>
      <c r="D3568" s="23" t="str">
        <f ca="1">IFERROR(IF(ISBLANK(VLOOKUP($B3568,INDIRECT(nfl_game_result),MATCH(D$1,INDIRECT(nfl_game_result_header),0),FALSE)),"",VLOOKUP($B3568,INDIRECT(nfl_game_result),MATCH(D$1,INDIRECT(nfl_game_result_header),0),FALSE)),"error")</f>
        <v/>
      </c>
      <c r="E3568" s="23" t="str">
        <f ca="1">IFERROR(IF(ISBLANK(VLOOKUP($B3568,INDIRECT(nfl_game_result),MATCH(E$1,INDIRECT(nfl_game_result_header),0),FALSE)),"",VLOOKUP($B3568,INDIRECT(nfl_game_result),MATCH(E$1,INDIRECT(nfl_game_result_header),0),FALSE)),"error")</f>
        <v/>
      </c>
      <c r="F3568" s="23" t="str">
        <f ca="1">IFERROR(IF(ISBLANK(VLOOKUP($B3568,INDIRECT(nfl_game_result),MATCH(F$1,INDIRECT(nfl_game_result_header),0),FALSE)),"",VLOOKUP($B3568,INDIRECT(nfl_game_result),MATCH(F$1,INDIRECT(nfl_game_result_header),0),FALSE)),"error")</f>
        <v/>
      </c>
      <c r="G3568" s="23" t="str">
        <f ca="1">IFERROR(IF(ISBLANK(VLOOKUP($B3568,INDIRECT(nfl_game_result),MATCH(G$1,INDIRECT(nfl_game_result_header),0),FALSE)),"",VLOOKUP($B3568,INDIRECT(nfl_game_result),MATCH(G$1,INDIRECT(nfl_game_result_header),0),FALSE)),"error")</f>
        <v/>
      </c>
      <c r="H3568" s="23" t="str">
        <f ca="1">IFERROR(IF(ISBLANK(VLOOKUP($B3568,INDIRECT(nfl_game_result),MATCH(H$1,INDIRECT(nfl_game_result_header),0),FALSE)),"",VLOOKUP($B3568,INDIRECT(nfl_game_result),MATCH(H$1,INDIRECT(nfl_game_result_header),0),FALSE)),"error")</f>
        <v/>
      </c>
      <c r="I3568" s="23" t="str">
        <f ca="1">IFERROR(IF(ISBLANK(VLOOKUP($B3568,INDIRECT(nfl_game_result),MATCH(I$1,INDIRECT(nfl_game_result_header),0),FALSE)),"",VLOOKUP($B3568,INDIRECT(nfl_game_result),MATCH(I$1,INDIRECT(nfl_game_result_header),0),FALSE)),"error")</f>
        <v/>
      </c>
      <c r="J3568" s="23" t="str">
        <f ca="1">IFERROR(IF(ISBLANK(VLOOKUP($B3568,INDIRECT(nfl_game_result),MATCH(J$1,INDIRECT(nfl_game_result_header),0),FALSE)),"",VLOOKUP($B3568,INDIRECT(nfl_game_result),MATCH(J$1,INDIRECT(nfl_game_result_header),0),FALSE)),"error")</f>
        <v/>
      </c>
      <c r="K3568" s="23" t="str">
        <f ca="1">IFERROR(IF(ISBLANK(VLOOKUP($B3568,INDIRECT(nfl_game_result),MATCH(K$1,INDIRECT(nfl_game_result_header),0),FALSE)),"",VLOOKUP($B3568,INDIRECT(nfl_game_result),MATCH(K$1,INDIRECT(nfl_game_result_header),0),FALSE)),"error")</f>
        <v/>
      </c>
      <c r="L3568" s="23" t="str">
        <f ca="1">IFERROR(IF(ISBLANK(VLOOKUP($B3568,INDIRECT(nfl_game_result),MATCH(L$1,INDIRECT(nfl_game_result_header),0),FALSE)),"",VLOOKUP($B3568,INDIRECT(nfl_game_result),MATCH(L$1,INDIRECT(nfl_game_result_header),0),FALSE)),"error")</f>
        <v/>
      </c>
      <c r="M3568" s="23" t="s">
        <v>14</v>
      </c>
      <c r="V3568" s="23" t="s">
        <v>416</v>
      </c>
      <c r="W3568" s="23">
        <f ca="1">VALUE(LEFT(C3568, 4))</f>
        <v>2018</v>
      </c>
      <c r="X3568" s="23">
        <f ca="1">VALUE(MID(C3568,6,FIND("_",C3568,6)-6))</f>
        <v>11</v>
      </c>
      <c r="Y3568" s="23" t="str">
        <f ca="1">IF(NOT(OR(ISBLANK(D3568),ISBLANK(E3568),D3568="",E3568="")),D3568-E3568,"")</f>
        <v/>
      </c>
      <c r="Z3568" s="23" t="str">
        <f ca="1">IF(OR(NOT(ISNUMBER(D3568)),ISBLANK(D3568),D3568="",ISBLANK(N3568)),"",ABS(D3568-N3568))</f>
        <v/>
      </c>
      <c r="AA3568" s="23" t="str">
        <f ca="1">IF(OR(ISBLANK(J3568),ISBLANK(O3568),J3568="",O3568=""),"",IF(J3568=O3568,1,0))</f>
        <v/>
      </c>
      <c r="AB3568" s="23" t="str">
        <f ca="1">IF(OR(ISBLANK(K3568),ISBLANK(Q3568),K3568="",Q3568=""),"",IF(K3568=Q3568,1,0))</f>
        <v/>
      </c>
      <c r="AC3568" s="23" t="str">
        <f t="shared" ca="1" si="55"/>
        <v/>
      </c>
    </row>
    <row r="3569" spans="1:29" x14ac:dyDescent="0.25">
      <c r="A3569" s="23">
        <v>3663</v>
      </c>
      <c r="B3569">
        <v>1761</v>
      </c>
      <c r="C3569" s="23" t="str">
        <f ca="1">IFERROR(VLOOKUP($B3569,INDIRECT(nfl_game_result),MATCH(C$1,INDIRECT(nfl_game_result_header),0),FALSE),"error")</f>
        <v>2018_11_DEN@LAC</v>
      </c>
      <c r="D3569" s="23" t="str">
        <f ca="1">IFERROR(IF(ISBLANK(VLOOKUP($B3569,INDIRECT(nfl_game_result),MATCH(D$1,INDIRECT(nfl_game_result_header),0),FALSE)),"",VLOOKUP($B3569,INDIRECT(nfl_game_result),MATCH(D$1,INDIRECT(nfl_game_result_header),0),FALSE)),"error")</f>
        <v/>
      </c>
      <c r="E3569" s="23" t="str">
        <f ca="1">IFERROR(IF(ISBLANK(VLOOKUP($B3569,INDIRECT(nfl_game_result),MATCH(E$1,INDIRECT(nfl_game_result_header),0),FALSE)),"",VLOOKUP($B3569,INDIRECT(nfl_game_result),MATCH(E$1,INDIRECT(nfl_game_result_header),0),FALSE)),"error")</f>
        <v/>
      </c>
      <c r="F3569" s="23" t="str">
        <f ca="1">IFERROR(IF(ISBLANK(VLOOKUP($B3569,INDIRECT(nfl_game_result),MATCH(F$1,INDIRECT(nfl_game_result_header),0),FALSE)),"",VLOOKUP($B3569,INDIRECT(nfl_game_result),MATCH(F$1,INDIRECT(nfl_game_result_header),0),FALSE)),"error")</f>
        <v/>
      </c>
      <c r="G3569" s="23" t="str">
        <f ca="1">IFERROR(IF(ISBLANK(VLOOKUP($B3569,INDIRECT(nfl_game_result),MATCH(G$1,INDIRECT(nfl_game_result_header),0),FALSE)),"",VLOOKUP($B3569,INDIRECT(nfl_game_result),MATCH(G$1,INDIRECT(nfl_game_result_header),0),FALSE)),"error")</f>
        <v/>
      </c>
      <c r="H3569" s="23" t="str">
        <f ca="1">IFERROR(IF(ISBLANK(VLOOKUP($B3569,INDIRECT(nfl_game_result),MATCH(H$1,INDIRECT(nfl_game_result_header),0),FALSE)),"",VLOOKUP($B3569,INDIRECT(nfl_game_result),MATCH(H$1,INDIRECT(nfl_game_result_header),0),FALSE)),"error")</f>
        <v/>
      </c>
      <c r="I3569" s="23" t="str">
        <f ca="1">IFERROR(IF(ISBLANK(VLOOKUP($B3569,INDIRECT(nfl_game_result),MATCH(I$1,INDIRECT(nfl_game_result_header),0),FALSE)),"",VLOOKUP($B3569,INDIRECT(nfl_game_result),MATCH(I$1,INDIRECT(nfl_game_result_header),0),FALSE)),"error")</f>
        <v/>
      </c>
      <c r="J3569" s="23" t="str">
        <f ca="1">IFERROR(IF(ISBLANK(VLOOKUP($B3569,INDIRECT(nfl_game_result),MATCH(J$1,INDIRECT(nfl_game_result_header),0),FALSE)),"",VLOOKUP($B3569,INDIRECT(nfl_game_result),MATCH(J$1,INDIRECT(nfl_game_result_header),0),FALSE)),"error")</f>
        <v/>
      </c>
      <c r="K3569" s="23" t="str">
        <f ca="1">IFERROR(IF(ISBLANK(VLOOKUP($B3569,INDIRECT(nfl_game_result),MATCH(K$1,INDIRECT(nfl_game_result_header),0),FALSE)),"",VLOOKUP($B3569,INDIRECT(nfl_game_result),MATCH(K$1,INDIRECT(nfl_game_result_header),0),FALSE)),"error")</f>
        <v/>
      </c>
      <c r="L3569" s="23" t="str">
        <f ca="1">IFERROR(IF(ISBLANK(VLOOKUP($B3569,INDIRECT(nfl_game_result),MATCH(L$1,INDIRECT(nfl_game_result_header),0),FALSE)),"",VLOOKUP($B3569,INDIRECT(nfl_game_result),MATCH(L$1,INDIRECT(nfl_game_result_header),0),FALSE)),"error")</f>
        <v/>
      </c>
      <c r="M3569" s="23" t="s">
        <v>14</v>
      </c>
      <c r="V3569" s="23" t="s">
        <v>416</v>
      </c>
      <c r="W3569" s="23">
        <f ca="1">VALUE(LEFT(C3569, 4))</f>
        <v>2018</v>
      </c>
      <c r="X3569" s="23">
        <f ca="1">VALUE(MID(C3569,6,FIND("_",C3569,6)-6))</f>
        <v>11</v>
      </c>
      <c r="Y3569" s="23" t="str">
        <f ca="1">IF(NOT(OR(ISBLANK(D3569),ISBLANK(E3569),D3569="",E3569="")),D3569-E3569,"")</f>
        <v/>
      </c>
      <c r="Z3569" s="23" t="str">
        <f ca="1">IF(OR(NOT(ISNUMBER(D3569)),ISBLANK(D3569),D3569="",ISBLANK(N3569)),"",ABS(D3569-N3569))</f>
        <v/>
      </c>
      <c r="AA3569" s="23" t="str">
        <f ca="1">IF(OR(ISBLANK(J3569),ISBLANK(O3569),J3569="",O3569=""),"",IF(J3569=O3569,1,0))</f>
        <v/>
      </c>
      <c r="AB3569" s="23" t="str">
        <f ca="1">IF(OR(ISBLANK(K3569),ISBLANK(Q3569),K3569="",Q3569=""),"",IF(K3569=Q3569,1,0))</f>
        <v/>
      </c>
      <c r="AC3569" s="23" t="str">
        <f t="shared" ca="1" si="55"/>
        <v/>
      </c>
    </row>
    <row r="3570" spans="1:29" x14ac:dyDescent="0.25">
      <c r="A3570" s="23">
        <v>3664</v>
      </c>
      <c r="B3570">
        <v>1762</v>
      </c>
      <c r="C3570" s="23" t="str">
        <f ca="1">IFERROR(VLOOKUP($B3570,INDIRECT(nfl_game_result),MATCH(C$1,INDIRECT(nfl_game_result_header),0),FALSE),"error")</f>
        <v>2018_11_PIT@JAX</v>
      </c>
      <c r="D3570" s="23" t="str">
        <f ca="1">IFERROR(IF(ISBLANK(VLOOKUP($B3570,INDIRECT(nfl_game_result),MATCH(D$1,INDIRECT(nfl_game_result_header),0),FALSE)),"",VLOOKUP($B3570,INDIRECT(nfl_game_result),MATCH(D$1,INDIRECT(nfl_game_result_header),0),FALSE)),"error")</f>
        <v/>
      </c>
      <c r="E3570" s="23" t="str">
        <f ca="1">IFERROR(IF(ISBLANK(VLOOKUP($B3570,INDIRECT(nfl_game_result),MATCH(E$1,INDIRECT(nfl_game_result_header),0),FALSE)),"",VLOOKUP($B3570,INDIRECT(nfl_game_result),MATCH(E$1,INDIRECT(nfl_game_result_header),0),FALSE)),"error")</f>
        <v/>
      </c>
      <c r="F3570" s="23" t="str">
        <f ca="1">IFERROR(IF(ISBLANK(VLOOKUP($B3570,INDIRECT(nfl_game_result),MATCH(F$1,INDIRECT(nfl_game_result_header),0),FALSE)),"",VLOOKUP($B3570,INDIRECT(nfl_game_result),MATCH(F$1,INDIRECT(nfl_game_result_header),0),FALSE)),"error")</f>
        <v/>
      </c>
      <c r="G3570" s="23" t="str">
        <f ca="1">IFERROR(IF(ISBLANK(VLOOKUP($B3570,INDIRECT(nfl_game_result),MATCH(G$1,INDIRECT(nfl_game_result_header),0),FALSE)),"",VLOOKUP($B3570,INDIRECT(nfl_game_result),MATCH(G$1,INDIRECT(nfl_game_result_header),0),FALSE)),"error")</f>
        <v/>
      </c>
      <c r="H3570" s="23" t="str">
        <f ca="1">IFERROR(IF(ISBLANK(VLOOKUP($B3570,INDIRECT(nfl_game_result),MATCH(H$1,INDIRECT(nfl_game_result_header),0),FALSE)),"",VLOOKUP($B3570,INDIRECT(nfl_game_result),MATCH(H$1,INDIRECT(nfl_game_result_header),0),FALSE)),"error")</f>
        <v/>
      </c>
      <c r="I3570" s="23" t="str">
        <f ca="1">IFERROR(IF(ISBLANK(VLOOKUP($B3570,INDIRECT(nfl_game_result),MATCH(I$1,INDIRECT(nfl_game_result_header),0),FALSE)),"",VLOOKUP($B3570,INDIRECT(nfl_game_result),MATCH(I$1,INDIRECT(nfl_game_result_header),0),FALSE)),"error")</f>
        <v/>
      </c>
      <c r="J3570" s="23" t="str">
        <f ca="1">IFERROR(IF(ISBLANK(VLOOKUP($B3570,INDIRECT(nfl_game_result),MATCH(J$1,INDIRECT(nfl_game_result_header),0),FALSE)),"",VLOOKUP($B3570,INDIRECT(nfl_game_result),MATCH(J$1,INDIRECT(nfl_game_result_header),0),FALSE)),"error")</f>
        <v/>
      </c>
      <c r="K3570" s="23" t="str">
        <f ca="1">IFERROR(IF(ISBLANK(VLOOKUP($B3570,INDIRECT(nfl_game_result),MATCH(K$1,INDIRECT(nfl_game_result_header),0),FALSE)),"",VLOOKUP($B3570,INDIRECT(nfl_game_result),MATCH(K$1,INDIRECT(nfl_game_result_header),0),FALSE)),"error")</f>
        <v/>
      </c>
      <c r="L3570" s="23" t="str">
        <f ca="1">IFERROR(IF(ISBLANK(VLOOKUP($B3570,INDIRECT(nfl_game_result),MATCH(L$1,INDIRECT(nfl_game_result_header),0),FALSE)),"",VLOOKUP($B3570,INDIRECT(nfl_game_result),MATCH(L$1,INDIRECT(nfl_game_result_header),0),FALSE)),"error")</f>
        <v/>
      </c>
      <c r="M3570" s="23" t="s">
        <v>14</v>
      </c>
      <c r="V3570" s="23" t="s">
        <v>416</v>
      </c>
      <c r="W3570" s="23">
        <f ca="1">VALUE(LEFT(C3570, 4))</f>
        <v>2018</v>
      </c>
      <c r="X3570" s="23">
        <f ca="1">VALUE(MID(C3570,6,FIND("_",C3570,6)-6))</f>
        <v>11</v>
      </c>
      <c r="Y3570" s="23" t="str">
        <f ca="1">IF(NOT(OR(ISBLANK(D3570),ISBLANK(E3570),D3570="",E3570="")),D3570-E3570,"")</f>
        <v/>
      </c>
      <c r="Z3570" s="23" t="str">
        <f ca="1">IF(OR(NOT(ISNUMBER(D3570)),ISBLANK(D3570),D3570="",ISBLANK(N3570)),"",ABS(D3570-N3570))</f>
        <v/>
      </c>
      <c r="AA3570" s="23" t="str">
        <f ca="1">IF(OR(ISBLANK(J3570),ISBLANK(O3570),J3570="",O3570=""),"",IF(J3570=O3570,1,0))</f>
        <v/>
      </c>
      <c r="AB3570" s="23" t="str">
        <f ca="1">IF(OR(ISBLANK(K3570),ISBLANK(Q3570),K3570="",Q3570=""),"",IF(K3570=Q3570,1,0))</f>
        <v/>
      </c>
      <c r="AC3570" s="23" t="str">
        <f t="shared" ca="1" si="55"/>
        <v/>
      </c>
    </row>
    <row r="3571" spans="1:29" x14ac:dyDescent="0.25">
      <c r="A3571" s="23">
        <v>3665</v>
      </c>
      <c r="B3571">
        <v>1763</v>
      </c>
      <c r="C3571" s="23" t="str">
        <f ca="1">IFERROR(VLOOKUP($B3571,INDIRECT(nfl_game_result),MATCH(C$1,INDIRECT(nfl_game_result_header),0),FALSE),"error")</f>
        <v>2018_11_KCY@LAR</v>
      </c>
      <c r="D3571" s="23" t="str">
        <f ca="1">IFERROR(IF(ISBLANK(VLOOKUP($B3571,INDIRECT(nfl_game_result),MATCH(D$1,INDIRECT(nfl_game_result_header),0),FALSE)),"",VLOOKUP($B3571,INDIRECT(nfl_game_result),MATCH(D$1,INDIRECT(nfl_game_result_header),0),FALSE)),"error")</f>
        <v/>
      </c>
      <c r="E3571" s="23" t="str">
        <f ca="1">IFERROR(IF(ISBLANK(VLOOKUP($B3571,INDIRECT(nfl_game_result),MATCH(E$1,INDIRECT(nfl_game_result_header),0),FALSE)),"",VLOOKUP($B3571,INDIRECT(nfl_game_result),MATCH(E$1,INDIRECT(nfl_game_result_header),0),FALSE)),"error")</f>
        <v/>
      </c>
      <c r="F3571" s="23" t="str">
        <f ca="1">IFERROR(IF(ISBLANK(VLOOKUP($B3571,INDIRECT(nfl_game_result),MATCH(F$1,INDIRECT(nfl_game_result_header),0),FALSE)),"",VLOOKUP($B3571,INDIRECT(nfl_game_result),MATCH(F$1,INDIRECT(nfl_game_result_header),0),FALSE)),"error")</f>
        <v/>
      </c>
      <c r="G3571" s="23" t="str">
        <f ca="1">IFERROR(IF(ISBLANK(VLOOKUP($B3571,INDIRECT(nfl_game_result),MATCH(G$1,INDIRECT(nfl_game_result_header),0),FALSE)),"",VLOOKUP($B3571,INDIRECT(nfl_game_result),MATCH(G$1,INDIRECT(nfl_game_result_header),0),FALSE)),"error")</f>
        <v/>
      </c>
      <c r="H3571" s="23" t="str">
        <f ca="1">IFERROR(IF(ISBLANK(VLOOKUP($B3571,INDIRECT(nfl_game_result),MATCH(H$1,INDIRECT(nfl_game_result_header),0),FALSE)),"",VLOOKUP($B3571,INDIRECT(nfl_game_result),MATCH(H$1,INDIRECT(nfl_game_result_header),0),FALSE)),"error")</f>
        <v/>
      </c>
      <c r="I3571" s="23" t="str">
        <f ca="1">IFERROR(IF(ISBLANK(VLOOKUP($B3571,INDIRECT(nfl_game_result),MATCH(I$1,INDIRECT(nfl_game_result_header),0),FALSE)),"",VLOOKUP($B3571,INDIRECT(nfl_game_result),MATCH(I$1,INDIRECT(nfl_game_result_header),0),FALSE)),"error")</f>
        <v/>
      </c>
      <c r="J3571" s="23" t="str">
        <f ca="1">IFERROR(IF(ISBLANK(VLOOKUP($B3571,INDIRECT(nfl_game_result),MATCH(J$1,INDIRECT(nfl_game_result_header),0),FALSE)),"",VLOOKUP($B3571,INDIRECT(nfl_game_result),MATCH(J$1,INDIRECT(nfl_game_result_header),0),FALSE)),"error")</f>
        <v/>
      </c>
      <c r="K3571" s="23" t="str">
        <f ca="1">IFERROR(IF(ISBLANK(VLOOKUP($B3571,INDIRECT(nfl_game_result),MATCH(K$1,INDIRECT(nfl_game_result_header),0),FALSE)),"",VLOOKUP($B3571,INDIRECT(nfl_game_result),MATCH(K$1,INDIRECT(nfl_game_result_header),0),FALSE)),"error")</f>
        <v/>
      </c>
      <c r="L3571" s="23" t="str">
        <f ca="1">IFERROR(IF(ISBLANK(VLOOKUP($B3571,INDIRECT(nfl_game_result),MATCH(L$1,INDIRECT(nfl_game_result_header),0),FALSE)),"",VLOOKUP($B3571,INDIRECT(nfl_game_result),MATCH(L$1,INDIRECT(nfl_game_result_header),0),FALSE)),"error")</f>
        <v/>
      </c>
      <c r="M3571" s="23" t="s">
        <v>14</v>
      </c>
      <c r="V3571" s="23" t="s">
        <v>416</v>
      </c>
      <c r="W3571" s="23">
        <f ca="1">VALUE(LEFT(C3571, 4))</f>
        <v>2018</v>
      </c>
      <c r="X3571" s="23">
        <f ca="1">VALUE(MID(C3571,6,FIND("_",C3571,6)-6))</f>
        <v>11</v>
      </c>
      <c r="Y3571" s="23" t="str">
        <f ca="1">IF(NOT(OR(ISBLANK(D3571),ISBLANK(E3571),D3571="",E3571="")),D3571-E3571,"")</f>
        <v/>
      </c>
      <c r="Z3571" s="23" t="str">
        <f ca="1">IF(OR(NOT(ISNUMBER(D3571)),ISBLANK(D3571),D3571="",ISBLANK(N3571)),"",ABS(D3571-N3571))</f>
        <v/>
      </c>
      <c r="AA3571" s="23" t="str">
        <f ca="1">IF(OR(ISBLANK(J3571),ISBLANK(O3571),J3571="",O3571=""),"",IF(J3571=O3571,1,0))</f>
        <v/>
      </c>
      <c r="AB3571" s="23" t="str">
        <f ca="1">IF(OR(ISBLANK(K3571),ISBLANK(Q3571),K3571="",Q3571=""),"",IF(K3571=Q3571,1,0))</f>
        <v/>
      </c>
      <c r="AC3571" s="23" t="str">
        <f t="shared" ref="AC3571:AC3634" ca="1" si="56">IF(OR(ISBLANK(L3571),ISBLANK(T3571),L3571="",T3571=""),"",IF(L3571=T3571,1,0))</f>
        <v/>
      </c>
    </row>
    <row r="3572" spans="1:29" x14ac:dyDescent="0.25">
      <c r="A3572" s="23">
        <v>3410</v>
      </c>
      <c r="B3572">
        <v>1764</v>
      </c>
      <c r="C3572" s="23" t="str">
        <f ca="1">IFERROR(VLOOKUP($B3572,INDIRECT(nfl_game_result),MATCH(C$1,INDIRECT(nfl_game_result_header),0),FALSE),"error")</f>
        <v>2018_12_CHI@DET</v>
      </c>
      <c r="D3572" s="23" t="str">
        <f ca="1">IFERROR(IF(ISBLANK(VLOOKUP($B3572,INDIRECT(nfl_game_result),MATCH(D$1,INDIRECT(nfl_game_result_header),0),FALSE)),"",VLOOKUP($B3572,INDIRECT(nfl_game_result),MATCH(D$1,INDIRECT(nfl_game_result_header),0),FALSE)),"error")</f>
        <v/>
      </c>
      <c r="E3572" s="23" t="str">
        <f ca="1">IFERROR(IF(ISBLANK(VLOOKUP($B3572,INDIRECT(nfl_game_result),MATCH(E$1,INDIRECT(nfl_game_result_header),0),FALSE)),"",VLOOKUP($B3572,INDIRECT(nfl_game_result),MATCH(E$1,INDIRECT(nfl_game_result_header),0),FALSE)),"error")</f>
        <v/>
      </c>
      <c r="F3572" s="23" t="str">
        <f ca="1">IFERROR(IF(ISBLANK(VLOOKUP($B3572,INDIRECT(nfl_game_result),MATCH(F$1,INDIRECT(nfl_game_result_header),0),FALSE)),"",VLOOKUP($B3572,INDIRECT(nfl_game_result),MATCH(F$1,INDIRECT(nfl_game_result_header),0),FALSE)),"error")</f>
        <v/>
      </c>
      <c r="G3572" s="23" t="str">
        <f ca="1">IFERROR(IF(ISBLANK(VLOOKUP($B3572,INDIRECT(nfl_game_result),MATCH(G$1,INDIRECT(nfl_game_result_header),0),FALSE)),"",VLOOKUP($B3572,INDIRECT(nfl_game_result),MATCH(G$1,INDIRECT(nfl_game_result_header),0),FALSE)),"error")</f>
        <v/>
      </c>
      <c r="H3572" s="23" t="str">
        <f ca="1">IFERROR(IF(ISBLANK(VLOOKUP($B3572,INDIRECT(nfl_game_result),MATCH(H$1,INDIRECT(nfl_game_result_header),0),FALSE)),"",VLOOKUP($B3572,INDIRECT(nfl_game_result),MATCH(H$1,INDIRECT(nfl_game_result_header),0),FALSE)),"error")</f>
        <v/>
      </c>
      <c r="I3572" s="23" t="str">
        <f ca="1">IFERROR(IF(ISBLANK(VLOOKUP($B3572,INDIRECT(nfl_game_result),MATCH(I$1,INDIRECT(nfl_game_result_header),0),FALSE)),"",VLOOKUP($B3572,INDIRECT(nfl_game_result),MATCH(I$1,INDIRECT(nfl_game_result_header),0),FALSE)),"error")</f>
        <v/>
      </c>
      <c r="J3572" s="23" t="str">
        <f ca="1">IFERROR(IF(ISBLANK(VLOOKUP($B3572,INDIRECT(nfl_game_result),MATCH(J$1,INDIRECT(nfl_game_result_header),0),FALSE)),"",VLOOKUP($B3572,INDIRECT(nfl_game_result),MATCH(J$1,INDIRECT(nfl_game_result_header),0),FALSE)),"error")</f>
        <v/>
      </c>
      <c r="K3572" s="23" t="str">
        <f ca="1">IFERROR(IF(ISBLANK(VLOOKUP($B3572,INDIRECT(nfl_game_result),MATCH(K$1,INDIRECT(nfl_game_result_header),0),FALSE)),"",VLOOKUP($B3572,INDIRECT(nfl_game_result),MATCH(K$1,INDIRECT(nfl_game_result_header),0),FALSE)),"error")</f>
        <v/>
      </c>
      <c r="L3572" s="23" t="str">
        <f ca="1">IFERROR(IF(ISBLANK(VLOOKUP($B3572,INDIRECT(nfl_game_result),MATCH(L$1,INDIRECT(nfl_game_result_header),0),FALSE)),"",VLOOKUP($B3572,INDIRECT(nfl_game_result),MATCH(L$1,INDIRECT(nfl_game_result_header),0),FALSE)),"error")</f>
        <v/>
      </c>
      <c r="M3572" s="23" t="s">
        <v>16</v>
      </c>
      <c r="V3572" s="23" t="s">
        <v>416</v>
      </c>
      <c r="W3572" s="23">
        <f ca="1">VALUE(LEFT(C3572, 4))</f>
        <v>2018</v>
      </c>
      <c r="X3572" s="23">
        <f ca="1">VALUE(MID(C3572,6,FIND("_",C3572,6)-6))</f>
        <v>12</v>
      </c>
      <c r="Y3572" s="23" t="str">
        <f ca="1">IF(NOT(OR(ISBLANK(D3572),ISBLANK(E3572),D3572="",E3572="")),D3572-E3572,"")</f>
        <v/>
      </c>
      <c r="Z3572" s="23" t="str">
        <f ca="1">IF(OR(NOT(ISNUMBER(D3572)),ISBLANK(D3572),D3572="",ISBLANK(N3572)),"",ABS(D3572-N3572))</f>
        <v/>
      </c>
      <c r="AA3572" s="23" t="str">
        <f ca="1">IF(OR(ISBLANK(J3572),ISBLANK(O3572),J3572="",O3572=""),"",IF(J3572=O3572,1,0))</f>
        <v/>
      </c>
      <c r="AB3572" s="23" t="str">
        <f ca="1">IF(OR(ISBLANK(K3572),ISBLANK(Q3572),K3572="",Q3572=""),"",IF(K3572=Q3572,1,0))</f>
        <v/>
      </c>
      <c r="AC3572" s="23" t="str">
        <f t="shared" ca="1" si="56"/>
        <v/>
      </c>
    </row>
    <row r="3573" spans="1:29" x14ac:dyDescent="0.25">
      <c r="A3573" s="23">
        <v>3411</v>
      </c>
      <c r="B3573">
        <v>1765</v>
      </c>
      <c r="C3573" s="23" t="str">
        <f ca="1">IFERROR(VLOOKUP($B3573,INDIRECT(nfl_game_result),MATCH(C$1,INDIRECT(nfl_game_result_header),0),FALSE),"error")</f>
        <v>2018_12_WAS@DAL</v>
      </c>
      <c r="D3573" s="23" t="str">
        <f ca="1">IFERROR(IF(ISBLANK(VLOOKUP($B3573,INDIRECT(nfl_game_result),MATCH(D$1,INDIRECT(nfl_game_result_header),0),FALSE)),"",VLOOKUP($B3573,INDIRECT(nfl_game_result),MATCH(D$1,INDIRECT(nfl_game_result_header),0),FALSE)),"error")</f>
        <v/>
      </c>
      <c r="E3573" s="23" t="str">
        <f ca="1">IFERROR(IF(ISBLANK(VLOOKUP($B3573,INDIRECT(nfl_game_result),MATCH(E$1,INDIRECT(nfl_game_result_header),0),FALSE)),"",VLOOKUP($B3573,INDIRECT(nfl_game_result),MATCH(E$1,INDIRECT(nfl_game_result_header),0),FALSE)),"error")</f>
        <v/>
      </c>
      <c r="F3573" s="23" t="str">
        <f ca="1">IFERROR(IF(ISBLANK(VLOOKUP($B3573,INDIRECT(nfl_game_result),MATCH(F$1,INDIRECT(nfl_game_result_header),0),FALSE)),"",VLOOKUP($B3573,INDIRECT(nfl_game_result),MATCH(F$1,INDIRECT(nfl_game_result_header),0),FALSE)),"error")</f>
        <v/>
      </c>
      <c r="G3573" s="23" t="str">
        <f ca="1">IFERROR(IF(ISBLANK(VLOOKUP($B3573,INDIRECT(nfl_game_result),MATCH(G$1,INDIRECT(nfl_game_result_header),0),FALSE)),"",VLOOKUP($B3573,INDIRECT(nfl_game_result),MATCH(G$1,INDIRECT(nfl_game_result_header),0),FALSE)),"error")</f>
        <v/>
      </c>
      <c r="H3573" s="23" t="str">
        <f ca="1">IFERROR(IF(ISBLANK(VLOOKUP($B3573,INDIRECT(nfl_game_result),MATCH(H$1,INDIRECT(nfl_game_result_header),0),FALSE)),"",VLOOKUP($B3573,INDIRECT(nfl_game_result),MATCH(H$1,INDIRECT(nfl_game_result_header),0),FALSE)),"error")</f>
        <v/>
      </c>
      <c r="I3573" s="23" t="str">
        <f ca="1">IFERROR(IF(ISBLANK(VLOOKUP($B3573,INDIRECT(nfl_game_result),MATCH(I$1,INDIRECT(nfl_game_result_header),0),FALSE)),"",VLOOKUP($B3573,INDIRECT(nfl_game_result),MATCH(I$1,INDIRECT(nfl_game_result_header),0),FALSE)),"error")</f>
        <v/>
      </c>
      <c r="J3573" s="23" t="str">
        <f ca="1">IFERROR(IF(ISBLANK(VLOOKUP($B3573,INDIRECT(nfl_game_result),MATCH(J$1,INDIRECT(nfl_game_result_header),0),FALSE)),"",VLOOKUP($B3573,INDIRECT(nfl_game_result),MATCH(J$1,INDIRECT(nfl_game_result_header),0),FALSE)),"error")</f>
        <v/>
      </c>
      <c r="K3573" s="23" t="str">
        <f ca="1">IFERROR(IF(ISBLANK(VLOOKUP($B3573,INDIRECT(nfl_game_result),MATCH(K$1,INDIRECT(nfl_game_result_header),0),FALSE)),"",VLOOKUP($B3573,INDIRECT(nfl_game_result),MATCH(K$1,INDIRECT(nfl_game_result_header),0),FALSE)),"error")</f>
        <v/>
      </c>
      <c r="L3573" s="23" t="str">
        <f ca="1">IFERROR(IF(ISBLANK(VLOOKUP($B3573,INDIRECT(nfl_game_result),MATCH(L$1,INDIRECT(nfl_game_result_header),0),FALSE)),"",VLOOKUP($B3573,INDIRECT(nfl_game_result),MATCH(L$1,INDIRECT(nfl_game_result_header),0),FALSE)),"error")</f>
        <v/>
      </c>
      <c r="M3573" s="23" t="s">
        <v>16</v>
      </c>
      <c r="V3573" s="23" t="s">
        <v>416</v>
      </c>
      <c r="W3573" s="23">
        <f ca="1">VALUE(LEFT(C3573, 4))</f>
        <v>2018</v>
      </c>
      <c r="X3573" s="23">
        <f ca="1">VALUE(MID(C3573,6,FIND("_",C3573,6)-6))</f>
        <v>12</v>
      </c>
      <c r="Y3573" s="23" t="str">
        <f ca="1">IF(NOT(OR(ISBLANK(D3573),ISBLANK(E3573),D3573="",E3573="")),D3573-E3573,"")</f>
        <v/>
      </c>
      <c r="Z3573" s="23" t="str">
        <f ca="1">IF(OR(NOT(ISNUMBER(D3573)),ISBLANK(D3573),D3573="",ISBLANK(N3573)),"",ABS(D3573-N3573))</f>
        <v/>
      </c>
      <c r="AA3573" s="23" t="str">
        <f ca="1">IF(OR(ISBLANK(J3573),ISBLANK(O3573),J3573="",O3573=""),"",IF(J3573=O3573,1,0))</f>
        <v/>
      </c>
      <c r="AB3573" s="23" t="str">
        <f ca="1">IF(OR(ISBLANK(K3573),ISBLANK(Q3573),K3573="",Q3573=""),"",IF(K3573=Q3573,1,0))</f>
        <v/>
      </c>
      <c r="AC3573" s="23" t="str">
        <f t="shared" ca="1" si="56"/>
        <v/>
      </c>
    </row>
    <row r="3574" spans="1:29" x14ac:dyDescent="0.25">
      <c r="A3574" s="23">
        <v>3412</v>
      </c>
      <c r="B3574">
        <v>1766</v>
      </c>
      <c r="C3574" s="23" t="str">
        <f ca="1">IFERROR(VLOOKUP($B3574,INDIRECT(nfl_game_result),MATCH(C$1,INDIRECT(nfl_game_result_header),0),FALSE),"error")</f>
        <v>2018_12_ATL@NOR</v>
      </c>
      <c r="D3574" s="23" t="str">
        <f ca="1">IFERROR(IF(ISBLANK(VLOOKUP($B3574,INDIRECT(nfl_game_result),MATCH(D$1,INDIRECT(nfl_game_result_header),0),FALSE)),"",VLOOKUP($B3574,INDIRECT(nfl_game_result),MATCH(D$1,INDIRECT(nfl_game_result_header),0),FALSE)),"error")</f>
        <v/>
      </c>
      <c r="E3574" s="23" t="str">
        <f ca="1">IFERROR(IF(ISBLANK(VLOOKUP($B3574,INDIRECT(nfl_game_result),MATCH(E$1,INDIRECT(nfl_game_result_header),0),FALSE)),"",VLOOKUP($B3574,INDIRECT(nfl_game_result),MATCH(E$1,INDIRECT(nfl_game_result_header),0),FALSE)),"error")</f>
        <v/>
      </c>
      <c r="F3574" s="23" t="str">
        <f ca="1">IFERROR(IF(ISBLANK(VLOOKUP($B3574,INDIRECT(nfl_game_result),MATCH(F$1,INDIRECT(nfl_game_result_header),0),FALSE)),"",VLOOKUP($B3574,INDIRECT(nfl_game_result),MATCH(F$1,INDIRECT(nfl_game_result_header),0),FALSE)),"error")</f>
        <v/>
      </c>
      <c r="G3574" s="23" t="str">
        <f ca="1">IFERROR(IF(ISBLANK(VLOOKUP($B3574,INDIRECT(nfl_game_result),MATCH(G$1,INDIRECT(nfl_game_result_header),0),FALSE)),"",VLOOKUP($B3574,INDIRECT(nfl_game_result),MATCH(G$1,INDIRECT(nfl_game_result_header),0),FALSE)),"error")</f>
        <v/>
      </c>
      <c r="H3574" s="23" t="str">
        <f ca="1">IFERROR(IF(ISBLANK(VLOOKUP($B3574,INDIRECT(nfl_game_result),MATCH(H$1,INDIRECT(nfl_game_result_header),0),FALSE)),"",VLOOKUP($B3574,INDIRECT(nfl_game_result),MATCH(H$1,INDIRECT(nfl_game_result_header),0),FALSE)),"error")</f>
        <v/>
      </c>
      <c r="I3574" s="23" t="str">
        <f ca="1">IFERROR(IF(ISBLANK(VLOOKUP($B3574,INDIRECT(nfl_game_result),MATCH(I$1,INDIRECT(nfl_game_result_header),0),FALSE)),"",VLOOKUP($B3574,INDIRECT(nfl_game_result),MATCH(I$1,INDIRECT(nfl_game_result_header),0),FALSE)),"error")</f>
        <v/>
      </c>
      <c r="J3574" s="23" t="str">
        <f ca="1">IFERROR(IF(ISBLANK(VLOOKUP($B3574,INDIRECT(nfl_game_result),MATCH(J$1,INDIRECT(nfl_game_result_header),0),FALSE)),"",VLOOKUP($B3574,INDIRECT(nfl_game_result),MATCH(J$1,INDIRECT(nfl_game_result_header),0),FALSE)),"error")</f>
        <v/>
      </c>
      <c r="K3574" s="23" t="str">
        <f ca="1">IFERROR(IF(ISBLANK(VLOOKUP($B3574,INDIRECT(nfl_game_result),MATCH(K$1,INDIRECT(nfl_game_result_header),0),FALSE)),"",VLOOKUP($B3574,INDIRECT(nfl_game_result),MATCH(K$1,INDIRECT(nfl_game_result_header),0),FALSE)),"error")</f>
        <v/>
      </c>
      <c r="L3574" s="23" t="str">
        <f ca="1">IFERROR(IF(ISBLANK(VLOOKUP($B3574,INDIRECT(nfl_game_result),MATCH(L$1,INDIRECT(nfl_game_result_header),0),FALSE)),"",VLOOKUP($B3574,INDIRECT(nfl_game_result),MATCH(L$1,INDIRECT(nfl_game_result_header),0),FALSE)),"error")</f>
        <v/>
      </c>
      <c r="M3574" s="23" t="s">
        <v>16</v>
      </c>
      <c r="V3574" s="23" t="s">
        <v>416</v>
      </c>
      <c r="W3574" s="23">
        <f ca="1">VALUE(LEFT(C3574, 4))</f>
        <v>2018</v>
      </c>
      <c r="X3574" s="23">
        <f ca="1">VALUE(MID(C3574,6,FIND("_",C3574,6)-6))</f>
        <v>12</v>
      </c>
      <c r="Y3574" s="23" t="str">
        <f ca="1">IF(NOT(OR(ISBLANK(D3574),ISBLANK(E3574),D3574="",E3574="")),D3574-E3574,"")</f>
        <v/>
      </c>
      <c r="Z3574" s="23" t="str">
        <f ca="1">IF(OR(NOT(ISNUMBER(D3574)),ISBLANK(D3574),D3574="",ISBLANK(N3574)),"",ABS(D3574-N3574))</f>
        <v/>
      </c>
      <c r="AA3574" s="23" t="str">
        <f ca="1">IF(OR(ISBLANK(J3574),ISBLANK(O3574),J3574="",O3574=""),"",IF(J3574=O3574,1,0))</f>
        <v/>
      </c>
      <c r="AB3574" s="23" t="str">
        <f ca="1">IF(OR(ISBLANK(K3574),ISBLANK(Q3574),K3574="",Q3574=""),"",IF(K3574=Q3574,1,0))</f>
        <v/>
      </c>
      <c r="AC3574" s="23" t="str">
        <f t="shared" ca="1" si="56"/>
        <v/>
      </c>
    </row>
    <row r="3575" spans="1:29" x14ac:dyDescent="0.25">
      <c r="A3575" s="23">
        <v>3413</v>
      </c>
      <c r="B3575">
        <v>1767</v>
      </c>
      <c r="C3575" s="23" t="str">
        <f ca="1">IFERROR(VLOOKUP($B3575,INDIRECT(nfl_game_result),MATCH(C$1,INDIRECT(nfl_game_result_header),0),FALSE),"error")</f>
        <v>2018_12_NYG@PHI</v>
      </c>
      <c r="D3575" s="23" t="str">
        <f ca="1">IFERROR(IF(ISBLANK(VLOOKUP($B3575,INDIRECT(nfl_game_result),MATCH(D$1,INDIRECT(nfl_game_result_header),0),FALSE)),"",VLOOKUP($B3575,INDIRECT(nfl_game_result),MATCH(D$1,INDIRECT(nfl_game_result_header),0),FALSE)),"error")</f>
        <v/>
      </c>
      <c r="E3575" s="23" t="str">
        <f ca="1">IFERROR(IF(ISBLANK(VLOOKUP($B3575,INDIRECT(nfl_game_result),MATCH(E$1,INDIRECT(nfl_game_result_header),0),FALSE)),"",VLOOKUP($B3575,INDIRECT(nfl_game_result),MATCH(E$1,INDIRECT(nfl_game_result_header),0),FALSE)),"error")</f>
        <v/>
      </c>
      <c r="F3575" s="23" t="str">
        <f ca="1">IFERROR(IF(ISBLANK(VLOOKUP($B3575,INDIRECT(nfl_game_result),MATCH(F$1,INDIRECT(nfl_game_result_header),0),FALSE)),"",VLOOKUP($B3575,INDIRECT(nfl_game_result),MATCH(F$1,INDIRECT(nfl_game_result_header),0),FALSE)),"error")</f>
        <v/>
      </c>
      <c r="G3575" s="23" t="str">
        <f ca="1">IFERROR(IF(ISBLANK(VLOOKUP($B3575,INDIRECT(nfl_game_result),MATCH(G$1,INDIRECT(nfl_game_result_header),0),FALSE)),"",VLOOKUP($B3575,INDIRECT(nfl_game_result),MATCH(G$1,INDIRECT(nfl_game_result_header),0),FALSE)),"error")</f>
        <v/>
      </c>
      <c r="H3575" s="23" t="str">
        <f ca="1">IFERROR(IF(ISBLANK(VLOOKUP($B3575,INDIRECT(nfl_game_result),MATCH(H$1,INDIRECT(nfl_game_result_header),0),FALSE)),"",VLOOKUP($B3575,INDIRECT(nfl_game_result),MATCH(H$1,INDIRECT(nfl_game_result_header),0),FALSE)),"error")</f>
        <v/>
      </c>
      <c r="I3575" s="23" t="str">
        <f ca="1">IFERROR(IF(ISBLANK(VLOOKUP($B3575,INDIRECT(nfl_game_result),MATCH(I$1,INDIRECT(nfl_game_result_header),0),FALSE)),"",VLOOKUP($B3575,INDIRECT(nfl_game_result),MATCH(I$1,INDIRECT(nfl_game_result_header),0),FALSE)),"error")</f>
        <v/>
      </c>
      <c r="J3575" s="23" t="str">
        <f ca="1">IFERROR(IF(ISBLANK(VLOOKUP($B3575,INDIRECT(nfl_game_result),MATCH(J$1,INDIRECT(nfl_game_result_header),0),FALSE)),"",VLOOKUP($B3575,INDIRECT(nfl_game_result),MATCH(J$1,INDIRECT(nfl_game_result_header),0),FALSE)),"error")</f>
        <v/>
      </c>
      <c r="K3575" s="23" t="str">
        <f ca="1">IFERROR(IF(ISBLANK(VLOOKUP($B3575,INDIRECT(nfl_game_result),MATCH(K$1,INDIRECT(nfl_game_result_header),0),FALSE)),"",VLOOKUP($B3575,INDIRECT(nfl_game_result),MATCH(K$1,INDIRECT(nfl_game_result_header),0),FALSE)),"error")</f>
        <v/>
      </c>
      <c r="L3575" s="23" t="str">
        <f ca="1">IFERROR(IF(ISBLANK(VLOOKUP($B3575,INDIRECT(nfl_game_result),MATCH(L$1,INDIRECT(nfl_game_result_header),0),FALSE)),"",VLOOKUP($B3575,INDIRECT(nfl_game_result),MATCH(L$1,INDIRECT(nfl_game_result_header),0),FALSE)),"error")</f>
        <v/>
      </c>
      <c r="M3575" s="23" t="s">
        <v>16</v>
      </c>
      <c r="V3575" s="23" t="s">
        <v>416</v>
      </c>
      <c r="W3575" s="23">
        <f ca="1">VALUE(LEFT(C3575, 4))</f>
        <v>2018</v>
      </c>
      <c r="X3575" s="23">
        <f ca="1">VALUE(MID(C3575,6,FIND("_",C3575,6)-6))</f>
        <v>12</v>
      </c>
      <c r="Y3575" s="23" t="str">
        <f ca="1">IF(NOT(OR(ISBLANK(D3575),ISBLANK(E3575),D3575="",E3575="")),D3575-E3575,"")</f>
        <v/>
      </c>
      <c r="Z3575" s="23" t="str">
        <f ca="1">IF(OR(NOT(ISNUMBER(D3575)),ISBLANK(D3575),D3575="",ISBLANK(N3575)),"",ABS(D3575-N3575))</f>
        <v/>
      </c>
      <c r="AA3575" s="23" t="str">
        <f ca="1">IF(OR(ISBLANK(J3575),ISBLANK(O3575),J3575="",O3575=""),"",IF(J3575=O3575,1,0))</f>
        <v/>
      </c>
      <c r="AB3575" s="23" t="str">
        <f ca="1">IF(OR(ISBLANK(K3575),ISBLANK(Q3575),K3575="",Q3575=""),"",IF(K3575=Q3575,1,0))</f>
        <v/>
      </c>
      <c r="AC3575" s="23" t="str">
        <f t="shared" ca="1" si="56"/>
        <v/>
      </c>
    </row>
    <row r="3576" spans="1:29" x14ac:dyDescent="0.25">
      <c r="A3576" s="23">
        <v>3414</v>
      </c>
      <c r="B3576">
        <v>1768</v>
      </c>
      <c r="C3576" s="23" t="str">
        <f ca="1">IFERROR(VLOOKUP($B3576,INDIRECT(nfl_game_result),MATCH(C$1,INDIRECT(nfl_game_result_header),0),FALSE),"error")</f>
        <v>2018_12_NWE@NYJ</v>
      </c>
      <c r="D3576" s="23" t="str">
        <f ca="1">IFERROR(IF(ISBLANK(VLOOKUP($B3576,INDIRECT(nfl_game_result),MATCH(D$1,INDIRECT(nfl_game_result_header),0),FALSE)),"",VLOOKUP($B3576,INDIRECT(nfl_game_result),MATCH(D$1,INDIRECT(nfl_game_result_header),0),FALSE)),"error")</f>
        <v/>
      </c>
      <c r="E3576" s="23" t="str">
        <f ca="1">IFERROR(IF(ISBLANK(VLOOKUP($B3576,INDIRECT(nfl_game_result),MATCH(E$1,INDIRECT(nfl_game_result_header),0),FALSE)),"",VLOOKUP($B3576,INDIRECT(nfl_game_result),MATCH(E$1,INDIRECT(nfl_game_result_header),0),FALSE)),"error")</f>
        <v/>
      </c>
      <c r="F3576" s="23" t="str">
        <f ca="1">IFERROR(IF(ISBLANK(VLOOKUP($B3576,INDIRECT(nfl_game_result),MATCH(F$1,INDIRECT(nfl_game_result_header),0),FALSE)),"",VLOOKUP($B3576,INDIRECT(nfl_game_result),MATCH(F$1,INDIRECT(nfl_game_result_header),0),FALSE)),"error")</f>
        <v/>
      </c>
      <c r="G3576" s="23" t="str">
        <f ca="1">IFERROR(IF(ISBLANK(VLOOKUP($B3576,INDIRECT(nfl_game_result),MATCH(G$1,INDIRECT(nfl_game_result_header),0),FALSE)),"",VLOOKUP($B3576,INDIRECT(nfl_game_result),MATCH(G$1,INDIRECT(nfl_game_result_header),0),FALSE)),"error")</f>
        <v/>
      </c>
      <c r="H3576" s="23" t="str">
        <f ca="1">IFERROR(IF(ISBLANK(VLOOKUP($B3576,INDIRECT(nfl_game_result),MATCH(H$1,INDIRECT(nfl_game_result_header),0),FALSE)),"",VLOOKUP($B3576,INDIRECT(nfl_game_result),MATCH(H$1,INDIRECT(nfl_game_result_header),0),FALSE)),"error")</f>
        <v/>
      </c>
      <c r="I3576" s="23" t="str">
        <f ca="1">IFERROR(IF(ISBLANK(VLOOKUP($B3576,INDIRECT(nfl_game_result),MATCH(I$1,INDIRECT(nfl_game_result_header),0),FALSE)),"",VLOOKUP($B3576,INDIRECT(nfl_game_result),MATCH(I$1,INDIRECT(nfl_game_result_header),0),FALSE)),"error")</f>
        <v/>
      </c>
      <c r="J3576" s="23" t="str">
        <f ca="1">IFERROR(IF(ISBLANK(VLOOKUP($B3576,INDIRECT(nfl_game_result),MATCH(J$1,INDIRECT(nfl_game_result_header),0),FALSE)),"",VLOOKUP($B3576,INDIRECT(nfl_game_result),MATCH(J$1,INDIRECT(nfl_game_result_header),0),FALSE)),"error")</f>
        <v/>
      </c>
      <c r="K3576" s="23" t="str">
        <f ca="1">IFERROR(IF(ISBLANK(VLOOKUP($B3576,INDIRECT(nfl_game_result),MATCH(K$1,INDIRECT(nfl_game_result_header),0),FALSE)),"",VLOOKUP($B3576,INDIRECT(nfl_game_result),MATCH(K$1,INDIRECT(nfl_game_result_header),0),FALSE)),"error")</f>
        <v/>
      </c>
      <c r="L3576" s="23" t="str">
        <f ca="1">IFERROR(IF(ISBLANK(VLOOKUP($B3576,INDIRECT(nfl_game_result),MATCH(L$1,INDIRECT(nfl_game_result_header),0),FALSE)),"",VLOOKUP($B3576,INDIRECT(nfl_game_result),MATCH(L$1,INDIRECT(nfl_game_result_header),0),FALSE)),"error")</f>
        <v/>
      </c>
      <c r="M3576" s="23" t="s">
        <v>16</v>
      </c>
      <c r="V3576" s="23" t="s">
        <v>416</v>
      </c>
      <c r="W3576" s="23">
        <f ca="1">VALUE(LEFT(C3576, 4))</f>
        <v>2018</v>
      </c>
      <c r="X3576" s="23">
        <f ca="1">VALUE(MID(C3576,6,FIND("_",C3576,6)-6))</f>
        <v>12</v>
      </c>
      <c r="Y3576" s="23" t="str">
        <f ca="1">IF(NOT(OR(ISBLANK(D3576),ISBLANK(E3576),D3576="",E3576="")),D3576-E3576,"")</f>
        <v/>
      </c>
      <c r="Z3576" s="23" t="str">
        <f ca="1">IF(OR(NOT(ISNUMBER(D3576)),ISBLANK(D3576),D3576="",ISBLANK(N3576)),"",ABS(D3576-N3576))</f>
        <v/>
      </c>
      <c r="AA3576" s="23" t="str">
        <f ca="1">IF(OR(ISBLANK(J3576),ISBLANK(O3576),J3576="",O3576=""),"",IF(J3576=O3576,1,0))</f>
        <v/>
      </c>
      <c r="AB3576" s="23" t="str">
        <f ca="1">IF(OR(ISBLANK(K3576),ISBLANK(Q3576),K3576="",Q3576=""),"",IF(K3576=Q3576,1,0))</f>
        <v/>
      </c>
      <c r="AC3576" s="23" t="str">
        <f t="shared" ca="1" si="56"/>
        <v/>
      </c>
    </row>
    <row r="3577" spans="1:29" x14ac:dyDescent="0.25">
      <c r="A3577" s="23">
        <v>3415</v>
      </c>
      <c r="B3577">
        <v>1769</v>
      </c>
      <c r="C3577" s="23" t="str">
        <f ca="1">IFERROR(VLOOKUP($B3577,INDIRECT(nfl_game_result),MATCH(C$1,INDIRECT(nfl_game_result_header),0),FALSE),"error")</f>
        <v>2018_12_MIA@IND</v>
      </c>
      <c r="D3577" s="23" t="str">
        <f ca="1">IFERROR(IF(ISBLANK(VLOOKUP($B3577,INDIRECT(nfl_game_result),MATCH(D$1,INDIRECT(nfl_game_result_header),0),FALSE)),"",VLOOKUP($B3577,INDIRECT(nfl_game_result),MATCH(D$1,INDIRECT(nfl_game_result_header),0),FALSE)),"error")</f>
        <v/>
      </c>
      <c r="E3577" s="23" t="str">
        <f ca="1">IFERROR(IF(ISBLANK(VLOOKUP($B3577,INDIRECT(nfl_game_result),MATCH(E$1,INDIRECT(nfl_game_result_header),0),FALSE)),"",VLOOKUP($B3577,INDIRECT(nfl_game_result),MATCH(E$1,INDIRECT(nfl_game_result_header),0),FALSE)),"error")</f>
        <v/>
      </c>
      <c r="F3577" s="23" t="str">
        <f ca="1">IFERROR(IF(ISBLANK(VLOOKUP($B3577,INDIRECT(nfl_game_result),MATCH(F$1,INDIRECT(nfl_game_result_header),0),FALSE)),"",VLOOKUP($B3577,INDIRECT(nfl_game_result),MATCH(F$1,INDIRECT(nfl_game_result_header),0),FALSE)),"error")</f>
        <v/>
      </c>
      <c r="G3577" s="23" t="str">
        <f ca="1">IFERROR(IF(ISBLANK(VLOOKUP($B3577,INDIRECT(nfl_game_result),MATCH(G$1,INDIRECT(nfl_game_result_header),0),FALSE)),"",VLOOKUP($B3577,INDIRECT(nfl_game_result),MATCH(G$1,INDIRECT(nfl_game_result_header),0),FALSE)),"error")</f>
        <v/>
      </c>
      <c r="H3577" s="23" t="str">
        <f ca="1">IFERROR(IF(ISBLANK(VLOOKUP($B3577,INDIRECT(nfl_game_result),MATCH(H$1,INDIRECT(nfl_game_result_header),0),FALSE)),"",VLOOKUP($B3577,INDIRECT(nfl_game_result),MATCH(H$1,INDIRECT(nfl_game_result_header),0),FALSE)),"error")</f>
        <v/>
      </c>
      <c r="I3577" s="23" t="str">
        <f ca="1">IFERROR(IF(ISBLANK(VLOOKUP($B3577,INDIRECT(nfl_game_result),MATCH(I$1,INDIRECT(nfl_game_result_header),0),FALSE)),"",VLOOKUP($B3577,INDIRECT(nfl_game_result),MATCH(I$1,INDIRECT(nfl_game_result_header),0),FALSE)),"error")</f>
        <v/>
      </c>
      <c r="J3577" s="23" t="str">
        <f ca="1">IFERROR(IF(ISBLANK(VLOOKUP($B3577,INDIRECT(nfl_game_result),MATCH(J$1,INDIRECT(nfl_game_result_header),0),FALSE)),"",VLOOKUP($B3577,INDIRECT(nfl_game_result),MATCH(J$1,INDIRECT(nfl_game_result_header),0),FALSE)),"error")</f>
        <v/>
      </c>
      <c r="K3577" s="23" t="str">
        <f ca="1">IFERROR(IF(ISBLANK(VLOOKUP($B3577,INDIRECT(nfl_game_result),MATCH(K$1,INDIRECT(nfl_game_result_header),0),FALSE)),"",VLOOKUP($B3577,INDIRECT(nfl_game_result),MATCH(K$1,INDIRECT(nfl_game_result_header),0),FALSE)),"error")</f>
        <v/>
      </c>
      <c r="L3577" s="23" t="str">
        <f ca="1">IFERROR(IF(ISBLANK(VLOOKUP($B3577,INDIRECT(nfl_game_result),MATCH(L$1,INDIRECT(nfl_game_result_header),0),FALSE)),"",VLOOKUP($B3577,INDIRECT(nfl_game_result),MATCH(L$1,INDIRECT(nfl_game_result_header),0),FALSE)),"error")</f>
        <v/>
      </c>
      <c r="M3577" s="23" t="s">
        <v>16</v>
      </c>
      <c r="V3577" s="23" t="s">
        <v>416</v>
      </c>
      <c r="W3577" s="23">
        <f ca="1">VALUE(LEFT(C3577, 4))</f>
        <v>2018</v>
      </c>
      <c r="X3577" s="23">
        <f ca="1">VALUE(MID(C3577,6,FIND("_",C3577,6)-6))</f>
        <v>12</v>
      </c>
      <c r="Y3577" s="23" t="str">
        <f ca="1">IF(NOT(OR(ISBLANK(D3577),ISBLANK(E3577),D3577="",E3577="")),D3577-E3577,"")</f>
        <v/>
      </c>
      <c r="Z3577" s="23" t="str">
        <f ca="1">IF(OR(NOT(ISNUMBER(D3577)),ISBLANK(D3577),D3577="",ISBLANK(N3577)),"",ABS(D3577-N3577))</f>
        <v/>
      </c>
      <c r="AA3577" s="23" t="str">
        <f ca="1">IF(OR(ISBLANK(J3577),ISBLANK(O3577),J3577="",O3577=""),"",IF(J3577=O3577,1,0))</f>
        <v/>
      </c>
      <c r="AB3577" s="23" t="str">
        <f ca="1">IF(OR(ISBLANK(K3577),ISBLANK(Q3577),K3577="",Q3577=""),"",IF(K3577=Q3577,1,0))</f>
        <v/>
      </c>
      <c r="AC3577" s="23" t="str">
        <f t="shared" ca="1" si="56"/>
        <v/>
      </c>
    </row>
    <row r="3578" spans="1:29" x14ac:dyDescent="0.25">
      <c r="A3578" s="23">
        <v>3416</v>
      </c>
      <c r="B3578">
        <v>1770</v>
      </c>
      <c r="C3578" s="23" t="str">
        <f ca="1">IFERROR(VLOOKUP($B3578,INDIRECT(nfl_game_result),MATCH(C$1,INDIRECT(nfl_game_result_header),0),FALSE),"error")</f>
        <v>2018_12_CLE@CIN</v>
      </c>
      <c r="D3578" s="23" t="str">
        <f ca="1">IFERROR(IF(ISBLANK(VLOOKUP($B3578,INDIRECT(nfl_game_result),MATCH(D$1,INDIRECT(nfl_game_result_header),0),FALSE)),"",VLOOKUP($B3578,INDIRECT(nfl_game_result),MATCH(D$1,INDIRECT(nfl_game_result_header),0),FALSE)),"error")</f>
        <v/>
      </c>
      <c r="E3578" s="23" t="str">
        <f ca="1">IFERROR(IF(ISBLANK(VLOOKUP($B3578,INDIRECT(nfl_game_result),MATCH(E$1,INDIRECT(nfl_game_result_header),0),FALSE)),"",VLOOKUP($B3578,INDIRECT(nfl_game_result),MATCH(E$1,INDIRECT(nfl_game_result_header),0),FALSE)),"error")</f>
        <v/>
      </c>
      <c r="F3578" s="23" t="str">
        <f ca="1">IFERROR(IF(ISBLANK(VLOOKUP($B3578,INDIRECT(nfl_game_result),MATCH(F$1,INDIRECT(nfl_game_result_header),0),FALSE)),"",VLOOKUP($B3578,INDIRECT(nfl_game_result),MATCH(F$1,INDIRECT(nfl_game_result_header),0),FALSE)),"error")</f>
        <v/>
      </c>
      <c r="G3578" s="23" t="str">
        <f ca="1">IFERROR(IF(ISBLANK(VLOOKUP($B3578,INDIRECT(nfl_game_result),MATCH(G$1,INDIRECT(nfl_game_result_header),0),FALSE)),"",VLOOKUP($B3578,INDIRECT(nfl_game_result),MATCH(G$1,INDIRECT(nfl_game_result_header),0),FALSE)),"error")</f>
        <v/>
      </c>
      <c r="H3578" s="23" t="str">
        <f ca="1">IFERROR(IF(ISBLANK(VLOOKUP($B3578,INDIRECT(nfl_game_result),MATCH(H$1,INDIRECT(nfl_game_result_header),0),FALSE)),"",VLOOKUP($B3578,INDIRECT(nfl_game_result),MATCH(H$1,INDIRECT(nfl_game_result_header),0),FALSE)),"error")</f>
        <v/>
      </c>
      <c r="I3578" s="23" t="str">
        <f ca="1">IFERROR(IF(ISBLANK(VLOOKUP($B3578,INDIRECT(nfl_game_result),MATCH(I$1,INDIRECT(nfl_game_result_header),0),FALSE)),"",VLOOKUP($B3578,INDIRECT(nfl_game_result),MATCH(I$1,INDIRECT(nfl_game_result_header),0),FALSE)),"error")</f>
        <v/>
      </c>
      <c r="J3578" s="23" t="str">
        <f ca="1">IFERROR(IF(ISBLANK(VLOOKUP($B3578,INDIRECT(nfl_game_result),MATCH(J$1,INDIRECT(nfl_game_result_header),0),FALSE)),"",VLOOKUP($B3578,INDIRECT(nfl_game_result),MATCH(J$1,INDIRECT(nfl_game_result_header),0),FALSE)),"error")</f>
        <v/>
      </c>
      <c r="K3578" s="23" t="str">
        <f ca="1">IFERROR(IF(ISBLANK(VLOOKUP($B3578,INDIRECT(nfl_game_result),MATCH(K$1,INDIRECT(nfl_game_result_header),0),FALSE)),"",VLOOKUP($B3578,INDIRECT(nfl_game_result),MATCH(K$1,INDIRECT(nfl_game_result_header),0),FALSE)),"error")</f>
        <v/>
      </c>
      <c r="L3578" s="23" t="str">
        <f ca="1">IFERROR(IF(ISBLANK(VLOOKUP($B3578,INDIRECT(nfl_game_result),MATCH(L$1,INDIRECT(nfl_game_result_header),0),FALSE)),"",VLOOKUP($B3578,INDIRECT(nfl_game_result),MATCH(L$1,INDIRECT(nfl_game_result_header),0),FALSE)),"error")</f>
        <v/>
      </c>
      <c r="M3578" s="23" t="s">
        <v>16</v>
      </c>
      <c r="V3578" s="23" t="s">
        <v>416</v>
      </c>
      <c r="W3578" s="23">
        <f ca="1">VALUE(LEFT(C3578, 4))</f>
        <v>2018</v>
      </c>
      <c r="X3578" s="23">
        <f ca="1">VALUE(MID(C3578,6,FIND("_",C3578,6)-6))</f>
        <v>12</v>
      </c>
      <c r="Y3578" s="23" t="str">
        <f ca="1">IF(NOT(OR(ISBLANK(D3578),ISBLANK(E3578),D3578="",E3578="")),D3578-E3578,"")</f>
        <v/>
      </c>
      <c r="Z3578" s="23" t="str">
        <f ca="1">IF(OR(NOT(ISNUMBER(D3578)),ISBLANK(D3578),D3578="",ISBLANK(N3578)),"",ABS(D3578-N3578))</f>
        <v/>
      </c>
      <c r="AA3578" s="23" t="str">
        <f ca="1">IF(OR(ISBLANK(J3578),ISBLANK(O3578),J3578="",O3578=""),"",IF(J3578=O3578,1,0))</f>
        <v/>
      </c>
      <c r="AB3578" s="23" t="str">
        <f ca="1">IF(OR(ISBLANK(K3578),ISBLANK(Q3578),K3578="",Q3578=""),"",IF(K3578=Q3578,1,0))</f>
        <v/>
      </c>
      <c r="AC3578" s="23" t="str">
        <f t="shared" ca="1" si="56"/>
        <v/>
      </c>
    </row>
    <row r="3579" spans="1:29" x14ac:dyDescent="0.25">
      <c r="A3579" s="23">
        <v>3417</v>
      </c>
      <c r="B3579">
        <v>1771</v>
      </c>
      <c r="C3579" s="23" t="str">
        <f ca="1">IFERROR(VLOOKUP($B3579,INDIRECT(nfl_game_result),MATCH(C$1,INDIRECT(nfl_game_result_header),0),FALSE),"error")</f>
        <v>2018_12_SEA@CAR</v>
      </c>
      <c r="D3579" s="23" t="str">
        <f ca="1">IFERROR(IF(ISBLANK(VLOOKUP($B3579,INDIRECT(nfl_game_result),MATCH(D$1,INDIRECT(nfl_game_result_header),0),FALSE)),"",VLOOKUP($B3579,INDIRECT(nfl_game_result),MATCH(D$1,INDIRECT(nfl_game_result_header),0),FALSE)),"error")</f>
        <v/>
      </c>
      <c r="E3579" s="23" t="str">
        <f ca="1">IFERROR(IF(ISBLANK(VLOOKUP($B3579,INDIRECT(nfl_game_result),MATCH(E$1,INDIRECT(nfl_game_result_header),0),FALSE)),"",VLOOKUP($B3579,INDIRECT(nfl_game_result),MATCH(E$1,INDIRECT(nfl_game_result_header),0),FALSE)),"error")</f>
        <v/>
      </c>
      <c r="F3579" s="23" t="str">
        <f ca="1">IFERROR(IF(ISBLANK(VLOOKUP($B3579,INDIRECT(nfl_game_result),MATCH(F$1,INDIRECT(nfl_game_result_header),0),FALSE)),"",VLOOKUP($B3579,INDIRECT(nfl_game_result),MATCH(F$1,INDIRECT(nfl_game_result_header),0),FALSE)),"error")</f>
        <v/>
      </c>
      <c r="G3579" s="23" t="str">
        <f ca="1">IFERROR(IF(ISBLANK(VLOOKUP($B3579,INDIRECT(nfl_game_result),MATCH(G$1,INDIRECT(nfl_game_result_header),0),FALSE)),"",VLOOKUP($B3579,INDIRECT(nfl_game_result),MATCH(G$1,INDIRECT(nfl_game_result_header),0),FALSE)),"error")</f>
        <v/>
      </c>
      <c r="H3579" s="23" t="str">
        <f ca="1">IFERROR(IF(ISBLANK(VLOOKUP($B3579,INDIRECT(nfl_game_result),MATCH(H$1,INDIRECT(nfl_game_result_header),0),FALSE)),"",VLOOKUP($B3579,INDIRECT(nfl_game_result),MATCH(H$1,INDIRECT(nfl_game_result_header),0),FALSE)),"error")</f>
        <v/>
      </c>
      <c r="I3579" s="23" t="str">
        <f ca="1">IFERROR(IF(ISBLANK(VLOOKUP($B3579,INDIRECT(nfl_game_result),MATCH(I$1,INDIRECT(nfl_game_result_header),0),FALSE)),"",VLOOKUP($B3579,INDIRECT(nfl_game_result),MATCH(I$1,INDIRECT(nfl_game_result_header),0),FALSE)),"error")</f>
        <v/>
      </c>
      <c r="J3579" s="23" t="str">
        <f ca="1">IFERROR(IF(ISBLANK(VLOOKUP($B3579,INDIRECT(nfl_game_result),MATCH(J$1,INDIRECT(nfl_game_result_header),0),FALSE)),"",VLOOKUP($B3579,INDIRECT(nfl_game_result),MATCH(J$1,INDIRECT(nfl_game_result_header),0),FALSE)),"error")</f>
        <v/>
      </c>
      <c r="K3579" s="23" t="str">
        <f ca="1">IFERROR(IF(ISBLANK(VLOOKUP($B3579,INDIRECT(nfl_game_result),MATCH(K$1,INDIRECT(nfl_game_result_header),0),FALSE)),"",VLOOKUP($B3579,INDIRECT(nfl_game_result),MATCH(K$1,INDIRECT(nfl_game_result_header),0),FALSE)),"error")</f>
        <v/>
      </c>
      <c r="L3579" s="23" t="str">
        <f ca="1">IFERROR(IF(ISBLANK(VLOOKUP($B3579,INDIRECT(nfl_game_result),MATCH(L$1,INDIRECT(nfl_game_result_header),0),FALSE)),"",VLOOKUP($B3579,INDIRECT(nfl_game_result),MATCH(L$1,INDIRECT(nfl_game_result_header),0),FALSE)),"error")</f>
        <v/>
      </c>
      <c r="M3579" s="23" t="s">
        <v>16</v>
      </c>
      <c r="V3579" s="23" t="s">
        <v>416</v>
      </c>
      <c r="W3579" s="23">
        <f ca="1">VALUE(LEFT(C3579, 4))</f>
        <v>2018</v>
      </c>
      <c r="X3579" s="23">
        <f ca="1">VALUE(MID(C3579,6,FIND("_",C3579,6)-6))</f>
        <v>12</v>
      </c>
      <c r="Y3579" s="23" t="str">
        <f ca="1">IF(NOT(OR(ISBLANK(D3579),ISBLANK(E3579),D3579="",E3579="")),D3579-E3579,"")</f>
        <v/>
      </c>
      <c r="Z3579" s="23" t="str">
        <f ca="1">IF(OR(NOT(ISNUMBER(D3579)),ISBLANK(D3579),D3579="",ISBLANK(N3579)),"",ABS(D3579-N3579))</f>
        <v/>
      </c>
      <c r="AA3579" s="23" t="str">
        <f ca="1">IF(OR(ISBLANK(J3579),ISBLANK(O3579),J3579="",O3579=""),"",IF(J3579=O3579,1,0))</f>
        <v/>
      </c>
      <c r="AB3579" s="23" t="str">
        <f ca="1">IF(OR(ISBLANK(K3579),ISBLANK(Q3579),K3579="",Q3579=""),"",IF(K3579=Q3579,1,0))</f>
        <v/>
      </c>
      <c r="AC3579" s="23" t="str">
        <f t="shared" ca="1" si="56"/>
        <v/>
      </c>
    </row>
    <row r="3580" spans="1:29" x14ac:dyDescent="0.25">
      <c r="A3580" s="23">
        <v>3418</v>
      </c>
      <c r="B3580">
        <v>1772</v>
      </c>
      <c r="C3580" s="23" t="str">
        <f ca="1">IFERROR(VLOOKUP($B3580,INDIRECT(nfl_game_result),MATCH(C$1,INDIRECT(nfl_game_result_header),0),FALSE),"error")</f>
        <v>2018_12_JAX@BUF</v>
      </c>
      <c r="D3580" s="23" t="str">
        <f ca="1">IFERROR(IF(ISBLANK(VLOOKUP($B3580,INDIRECT(nfl_game_result),MATCH(D$1,INDIRECT(nfl_game_result_header),0),FALSE)),"",VLOOKUP($B3580,INDIRECT(nfl_game_result),MATCH(D$1,INDIRECT(nfl_game_result_header),0),FALSE)),"error")</f>
        <v/>
      </c>
      <c r="E3580" s="23" t="str">
        <f ca="1">IFERROR(IF(ISBLANK(VLOOKUP($B3580,INDIRECT(nfl_game_result),MATCH(E$1,INDIRECT(nfl_game_result_header),0),FALSE)),"",VLOOKUP($B3580,INDIRECT(nfl_game_result),MATCH(E$1,INDIRECT(nfl_game_result_header),0),FALSE)),"error")</f>
        <v/>
      </c>
      <c r="F3580" s="23" t="str">
        <f ca="1">IFERROR(IF(ISBLANK(VLOOKUP($B3580,INDIRECT(nfl_game_result),MATCH(F$1,INDIRECT(nfl_game_result_header),0),FALSE)),"",VLOOKUP($B3580,INDIRECT(nfl_game_result),MATCH(F$1,INDIRECT(nfl_game_result_header),0),FALSE)),"error")</f>
        <v/>
      </c>
      <c r="G3580" s="23" t="str">
        <f ca="1">IFERROR(IF(ISBLANK(VLOOKUP($B3580,INDIRECT(nfl_game_result),MATCH(G$1,INDIRECT(nfl_game_result_header),0),FALSE)),"",VLOOKUP($B3580,INDIRECT(nfl_game_result),MATCH(G$1,INDIRECT(nfl_game_result_header),0),FALSE)),"error")</f>
        <v/>
      </c>
      <c r="H3580" s="23" t="str">
        <f ca="1">IFERROR(IF(ISBLANK(VLOOKUP($B3580,INDIRECT(nfl_game_result),MATCH(H$1,INDIRECT(nfl_game_result_header),0),FALSE)),"",VLOOKUP($B3580,INDIRECT(nfl_game_result),MATCH(H$1,INDIRECT(nfl_game_result_header),0),FALSE)),"error")</f>
        <v/>
      </c>
      <c r="I3580" s="23" t="str">
        <f ca="1">IFERROR(IF(ISBLANK(VLOOKUP($B3580,INDIRECT(nfl_game_result),MATCH(I$1,INDIRECT(nfl_game_result_header),0),FALSE)),"",VLOOKUP($B3580,INDIRECT(nfl_game_result),MATCH(I$1,INDIRECT(nfl_game_result_header),0),FALSE)),"error")</f>
        <v/>
      </c>
      <c r="J3580" s="23" t="str">
        <f ca="1">IFERROR(IF(ISBLANK(VLOOKUP($B3580,INDIRECT(nfl_game_result),MATCH(J$1,INDIRECT(nfl_game_result_header),0),FALSE)),"",VLOOKUP($B3580,INDIRECT(nfl_game_result),MATCH(J$1,INDIRECT(nfl_game_result_header),0),FALSE)),"error")</f>
        <v/>
      </c>
      <c r="K3580" s="23" t="str">
        <f ca="1">IFERROR(IF(ISBLANK(VLOOKUP($B3580,INDIRECT(nfl_game_result),MATCH(K$1,INDIRECT(nfl_game_result_header),0),FALSE)),"",VLOOKUP($B3580,INDIRECT(nfl_game_result),MATCH(K$1,INDIRECT(nfl_game_result_header),0),FALSE)),"error")</f>
        <v/>
      </c>
      <c r="L3580" s="23" t="str">
        <f ca="1">IFERROR(IF(ISBLANK(VLOOKUP($B3580,INDIRECT(nfl_game_result),MATCH(L$1,INDIRECT(nfl_game_result_header),0),FALSE)),"",VLOOKUP($B3580,INDIRECT(nfl_game_result),MATCH(L$1,INDIRECT(nfl_game_result_header),0),FALSE)),"error")</f>
        <v/>
      </c>
      <c r="M3580" s="23" t="s">
        <v>16</v>
      </c>
      <c r="V3580" s="23" t="s">
        <v>416</v>
      </c>
      <c r="W3580" s="23">
        <f ca="1">VALUE(LEFT(C3580, 4))</f>
        <v>2018</v>
      </c>
      <c r="X3580" s="23">
        <f ca="1">VALUE(MID(C3580,6,FIND("_",C3580,6)-6))</f>
        <v>12</v>
      </c>
      <c r="Y3580" s="23" t="str">
        <f ca="1">IF(NOT(OR(ISBLANK(D3580),ISBLANK(E3580),D3580="",E3580="")),D3580-E3580,"")</f>
        <v/>
      </c>
      <c r="Z3580" s="23" t="str">
        <f ca="1">IF(OR(NOT(ISNUMBER(D3580)),ISBLANK(D3580),D3580="",ISBLANK(N3580)),"",ABS(D3580-N3580))</f>
        <v/>
      </c>
      <c r="AA3580" s="23" t="str">
        <f ca="1">IF(OR(ISBLANK(J3580),ISBLANK(O3580),J3580="",O3580=""),"",IF(J3580=O3580,1,0))</f>
        <v/>
      </c>
      <c r="AB3580" s="23" t="str">
        <f ca="1">IF(OR(ISBLANK(K3580),ISBLANK(Q3580),K3580="",Q3580=""),"",IF(K3580=Q3580,1,0))</f>
        <v/>
      </c>
      <c r="AC3580" s="23" t="str">
        <f t="shared" ca="1" si="56"/>
        <v/>
      </c>
    </row>
    <row r="3581" spans="1:29" x14ac:dyDescent="0.25">
      <c r="A3581" s="23">
        <v>3419</v>
      </c>
      <c r="B3581">
        <v>1773</v>
      </c>
      <c r="C3581" s="23" t="str">
        <f ca="1">IFERROR(VLOOKUP($B3581,INDIRECT(nfl_game_result),MATCH(C$1,INDIRECT(nfl_game_result_header),0),FALSE),"error")</f>
        <v>2018_12_SFO@TBY</v>
      </c>
      <c r="D3581" s="23" t="str">
        <f ca="1">IFERROR(IF(ISBLANK(VLOOKUP($B3581,INDIRECT(nfl_game_result),MATCH(D$1,INDIRECT(nfl_game_result_header),0),FALSE)),"",VLOOKUP($B3581,INDIRECT(nfl_game_result),MATCH(D$1,INDIRECT(nfl_game_result_header),0),FALSE)),"error")</f>
        <v/>
      </c>
      <c r="E3581" s="23" t="str">
        <f ca="1">IFERROR(IF(ISBLANK(VLOOKUP($B3581,INDIRECT(nfl_game_result),MATCH(E$1,INDIRECT(nfl_game_result_header),0),FALSE)),"",VLOOKUP($B3581,INDIRECT(nfl_game_result),MATCH(E$1,INDIRECT(nfl_game_result_header),0),FALSE)),"error")</f>
        <v/>
      </c>
      <c r="F3581" s="23" t="str">
        <f ca="1">IFERROR(IF(ISBLANK(VLOOKUP($B3581,INDIRECT(nfl_game_result),MATCH(F$1,INDIRECT(nfl_game_result_header),0),FALSE)),"",VLOOKUP($B3581,INDIRECT(nfl_game_result),MATCH(F$1,INDIRECT(nfl_game_result_header),0),FALSE)),"error")</f>
        <v/>
      </c>
      <c r="G3581" s="23" t="str">
        <f ca="1">IFERROR(IF(ISBLANK(VLOOKUP($B3581,INDIRECT(nfl_game_result),MATCH(G$1,INDIRECT(nfl_game_result_header),0),FALSE)),"",VLOOKUP($B3581,INDIRECT(nfl_game_result),MATCH(G$1,INDIRECT(nfl_game_result_header),0),FALSE)),"error")</f>
        <v/>
      </c>
      <c r="H3581" s="23" t="str">
        <f ca="1">IFERROR(IF(ISBLANK(VLOOKUP($B3581,INDIRECT(nfl_game_result),MATCH(H$1,INDIRECT(nfl_game_result_header),0),FALSE)),"",VLOOKUP($B3581,INDIRECT(nfl_game_result),MATCH(H$1,INDIRECT(nfl_game_result_header),0),FALSE)),"error")</f>
        <v/>
      </c>
      <c r="I3581" s="23" t="str">
        <f ca="1">IFERROR(IF(ISBLANK(VLOOKUP($B3581,INDIRECT(nfl_game_result),MATCH(I$1,INDIRECT(nfl_game_result_header),0),FALSE)),"",VLOOKUP($B3581,INDIRECT(nfl_game_result),MATCH(I$1,INDIRECT(nfl_game_result_header),0),FALSE)),"error")</f>
        <v/>
      </c>
      <c r="J3581" s="23" t="str">
        <f ca="1">IFERROR(IF(ISBLANK(VLOOKUP($B3581,INDIRECT(nfl_game_result),MATCH(J$1,INDIRECT(nfl_game_result_header),0),FALSE)),"",VLOOKUP($B3581,INDIRECT(nfl_game_result),MATCH(J$1,INDIRECT(nfl_game_result_header),0),FALSE)),"error")</f>
        <v/>
      </c>
      <c r="K3581" s="23" t="str">
        <f ca="1">IFERROR(IF(ISBLANK(VLOOKUP($B3581,INDIRECT(nfl_game_result),MATCH(K$1,INDIRECT(nfl_game_result_header),0),FALSE)),"",VLOOKUP($B3581,INDIRECT(nfl_game_result),MATCH(K$1,INDIRECT(nfl_game_result_header),0),FALSE)),"error")</f>
        <v/>
      </c>
      <c r="L3581" s="23" t="str">
        <f ca="1">IFERROR(IF(ISBLANK(VLOOKUP($B3581,INDIRECT(nfl_game_result),MATCH(L$1,INDIRECT(nfl_game_result_header),0),FALSE)),"",VLOOKUP($B3581,INDIRECT(nfl_game_result),MATCH(L$1,INDIRECT(nfl_game_result_header),0),FALSE)),"error")</f>
        <v/>
      </c>
      <c r="M3581" s="23" t="s">
        <v>16</v>
      </c>
      <c r="V3581" s="23" t="s">
        <v>416</v>
      </c>
      <c r="W3581" s="23">
        <f ca="1">VALUE(LEFT(C3581, 4))</f>
        <v>2018</v>
      </c>
      <c r="X3581" s="23">
        <f ca="1">VALUE(MID(C3581,6,FIND("_",C3581,6)-6))</f>
        <v>12</v>
      </c>
      <c r="Y3581" s="23" t="str">
        <f ca="1">IF(NOT(OR(ISBLANK(D3581),ISBLANK(E3581),D3581="",E3581="")),D3581-E3581,"")</f>
        <v/>
      </c>
      <c r="Z3581" s="23" t="str">
        <f ca="1">IF(OR(NOT(ISNUMBER(D3581)),ISBLANK(D3581),D3581="",ISBLANK(N3581)),"",ABS(D3581-N3581))</f>
        <v/>
      </c>
      <c r="AA3581" s="23" t="str">
        <f ca="1">IF(OR(ISBLANK(J3581),ISBLANK(O3581),J3581="",O3581=""),"",IF(J3581=O3581,1,0))</f>
        <v/>
      </c>
      <c r="AB3581" s="23" t="str">
        <f ca="1">IF(OR(ISBLANK(K3581),ISBLANK(Q3581),K3581="",Q3581=""),"",IF(K3581=Q3581,1,0))</f>
        <v/>
      </c>
      <c r="AC3581" s="23" t="str">
        <f t="shared" ca="1" si="56"/>
        <v/>
      </c>
    </row>
    <row r="3582" spans="1:29" x14ac:dyDescent="0.25">
      <c r="A3582" s="23">
        <v>3420</v>
      </c>
      <c r="B3582">
        <v>1774</v>
      </c>
      <c r="C3582" s="23" t="str">
        <f ca="1">IFERROR(VLOOKUP($B3582,INDIRECT(nfl_game_result),MATCH(C$1,INDIRECT(nfl_game_result_header),0),FALSE),"error")</f>
        <v>2018_12_OAK@BAL</v>
      </c>
      <c r="D3582" s="23" t="str">
        <f ca="1">IFERROR(IF(ISBLANK(VLOOKUP($B3582,INDIRECT(nfl_game_result),MATCH(D$1,INDIRECT(nfl_game_result_header),0),FALSE)),"",VLOOKUP($B3582,INDIRECT(nfl_game_result),MATCH(D$1,INDIRECT(nfl_game_result_header),0),FALSE)),"error")</f>
        <v/>
      </c>
      <c r="E3582" s="23" t="str">
        <f ca="1">IFERROR(IF(ISBLANK(VLOOKUP($B3582,INDIRECT(nfl_game_result),MATCH(E$1,INDIRECT(nfl_game_result_header),0),FALSE)),"",VLOOKUP($B3582,INDIRECT(nfl_game_result),MATCH(E$1,INDIRECT(nfl_game_result_header),0),FALSE)),"error")</f>
        <v/>
      </c>
      <c r="F3582" s="23" t="str">
        <f ca="1">IFERROR(IF(ISBLANK(VLOOKUP($B3582,INDIRECT(nfl_game_result),MATCH(F$1,INDIRECT(nfl_game_result_header),0),FALSE)),"",VLOOKUP($B3582,INDIRECT(nfl_game_result),MATCH(F$1,INDIRECT(nfl_game_result_header),0),FALSE)),"error")</f>
        <v/>
      </c>
      <c r="G3582" s="23" t="str">
        <f ca="1">IFERROR(IF(ISBLANK(VLOOKUP($B3582,INDIRECT(nfl_game_result),MATCH(G$1,INDIRECT(nfl_game_result_header),0),FALSE)),"",VLOOKUP($B3582,INDIRECT(nfl_game_result),MATCH(G$1,INDIRECT(nfl_game_result_header),0),FALSE)),"error")</f>
        <v/>
      </c>
      <c r="H3582" s="23" t="str">
        <f ca="1">IFERROR(IF(ISBLANK(VLOOKUP($B3582,INDIRECT(nfl_game_result),MATCH(H$1,INDIRECT(nfl_game_result_header),0),FALSE)),"",VLOOKUP($B3582,INDIRECT(nfl_game_result),MATCH(H$1,INDIRECT(nfl_game_result_header),0),FALSE)),"error")</f>
        <v/>
      </c>
      <c r="I3582" s="23" t="str">
        <f ca="1">IFERROR(IF(ISBLANK(VLOOKUP($B3582,INDIRECT(nfl_game_result),MATCH(I$1,INDIRECT(nfl_game_result_header),0),FALSE)),"",VLOOKUP($B3582,INDIRECT(nfl_game_result),MATCH(I$1,INDIRECT(nfl_game_result_header),0),FALSE)),"error")</f>
        <v/>
      </c>
      <c r="J3582" s="23" t="str">
        <f ca="1">IFERROR(IF(ISBLANK(VLOOKUP($B3582,INDIRECT(nfl_game_result),MATCH(J$1,INDIRECT(nfl_game_result_header),0),FALSE)),"",VLOOKUP($B3582,INDIRECT(nfl_game_result),MATCH(J$1,INDIRECT(nfl_game_result_header),0),FALSE)),"error")</f>
        <v/>
      </c>
      <c r="K3582" s="23" t="str">
        <f ca="1">IFERROR(IF(ISBLANK(VLOOKUP($B3582,INDIRECT(nfl_game_result),MATCH(K$1,INDIRECT(nfl_game_result_header),0),FALSE)),"",VLOOKUP($B3582,INDIRECT(nfl_game_result),MATCH(K$1,INDIRECT(nfl_game_result_header),0),FALSE)),"error")</f>
        <v/>
      </c>
      <c r="L3582" s="23" t="str">
        <f ca="1">IFERROR(IF(ISBLANK(VLOOKUP($B3582,INDIRECT(nfl_game_result),MATCH(L$1,INDIRECT(nfl_game_result_header),0),FALSE)),"",VLOOKUP($B3582,INDIRECT(nfl_game_result),MATCH(L$1,INDIRECT(nfl_game_result_header),0),FALSE)),"error")</f>
        <v/>
      </c>
      <c r="M3582" s="23" t="s">
        <v>16</v>
      </c>
      <c r="V3582" s="23" t="s">
        <v>416</v>
      </c>
      <c r="W3582" s="23">
        <f ca="1">VALUE(LEFT(C3582, 4))</f>
        <v>2018</v>
      </c>
      <c r="X3582" s="23">
        <f ca="1">VALUE(MID(C3582,6,FIND("_",C3582,6)-6))</f>
        <v>12</v>
      </c>
      <c r="Y3582" s="23" t="str">
        <f ca="1">IF(NOT(OR(ISBLANK(D3582),ISBLANK(E3582),D3582="",E3582="")),D3582-E3582,"")</f>
        <v/>
      </c>
      <c r="Z3582" s="23" t="str">
        <f ca="1">IF(OR(NOT(ISNUMBER(D3582)),ISBLANK(D3582),D3582="",ISBLANK(N3582)),"",ABS(D3582-N3582))</f>
        <v/>
      </c>
      <c r="AA3582" s="23" t="str">
        <f ca="1">IF(OR(ISBLANK(J3582),ISBLANK(O3582),J3582="",O3582=""),"",IF(J3582=O3582,1,0))</f>
        <v/>
      </c>
      <c r="AB3582" s="23" t="str">
        <f ca="1">IF(OR(ISBLANK(K3582),ISBLANK(Q3582),K3582="",Q3582=""),"",IF(K3582=Q3582,1,0))</f>
        <v/>
      </c>
      <c r="AC3582" s="23" t="str">
        <f t="shared" ca="1" si="56"/>
        <v/>
      </c>
    </row>
    <row r="3583" spans="1:29" x14ac:dyDescent="0.25">
      <c r="A3583" s="23">
        <v>3421</v>
      </c>
      <c r="B3583">
        <v>1775</v>
      </c>
      <c r="C3583" s="23" t="str">
        <f ca="1">IFERROR(VLOOKUP($B3583,INDIRECT(nfl_game_result),MATCH(C$1,INDIRECT(nfl_game_result_header),0),FALSE),"error")</f>
        <v>2018_12_ARI@LAC</v>
      </c>
      <c r="D3583" s="23" t="str">
        <f ca="1">IFERROR(IF(ISBLANK(VLOOKUP($B3583,INDIRECT(nfl_game_result),MATCH(D$1,INDIRECT(nfl_game_result_header),0),FALSE)),"",VLOOKUP($B3583,INDIRECT(nfl_game_result),MATCH(D$1,INDIRECT(nfl_game_result_header),0),FALSE)),"error")</f>
        <v/>
      </c>
      <c r="E3583" s="23" t="str">
        <f ca="1">IFERROR(IF(ISBLANK(VLOOKUP($B3583,INDIRECT(nfl_game_result),MATCH(E$1,INDIRECT(nfl_game_result_header),0),FALSE)),"",VLOOKUP($B3583,INDIRECT(nfl_game_result),MATCH(E$1,INDIRECT(nfl_game_result_header),0),FALSE)),"error")</f>
        <v/>
      </c>
      <c r="F3583" s="23" t="str">
        <f ca="1">IFERROR(IF(ISBLANK(VLOOKUP($B3583,INDIRECT(nfl_game_result),MATCH(F$1,INDIRECT(nfl_game_result_header),0),FALSE)),"",VLOOKUP($B3583,INDIRECT(nfl_game_result),MATCH(F$1,INDIRECT(nfl_game_result_header),0),FALSE)),"error")</f>
        <v/>
      </c>
      <c r="G3583" s="23" t="str">
        <f ca="1">IFERROR(IF(ISBLANK(VLOOKUP($B3583,INDIRECT(nfl_game_result),MATCH(G$1,INDIRECT(nfl_game_result_header),0),FALSE)),"",VLOOKUP($B3583,INDIRECT(nfl_game_result),MATCH(G$1,INDIRECT(nfl_game_result_header),0),FALSE)),"error")</f>
        <v/>
      </c>
      <c r="H3583" s="23" t="str">
        <f ca="1">IFERROR(IF(ISBLANK(VLOOKUP($B3583,INDIRECT(nfl_game_result),MATCH(H$1,INDIRECT(nfl_game_result_header),0),FALSE)),"",VLOOKUP($B3583,INDIRECT(nfl_game_result),MATCH(H$1,INDIRECT(nfl_game_result_header),0),FALSE)),"error")</f>
        <v/>
      </c>
      <c r="I3583" s="23" t="str">
        <f ca="1">IFERROR(IF(ISBLANK(VLOOKUP($B3583,INDIRECT(nfl_game_result),MATCH(I$1,INDIRECT(nfl_game_result_header),0),FALSE)),"",VLOOKUP($B3583,INDIRECT(nfl_game_result),MATCH(I$1,INDIRECT(nfl_game_result_header),0),FALSE)),"error")</f>
        <v/>
      </c>
      <c r="J3583" s="23" t="str">
        <f ca="1">IFERROR(IF(ISBLANK(VLOOKUP($B3583,INDIRECT(nfl_game_result),MATCH(J$1,INDIRECT(nfl_game_result_header),0),FALSE)),"",VLOOKUP($B3583,INDIRECT(nfl_game_result),MATCH(J$1,INDIRECT(nfl_game_result_header),0),FALSE)),"error")</f>
        <v/>
      </c>
      <c r="K3583" s="23" t="str">
        <f ca="1">IFERROR(IF(ISBLANK(VLOOKUP($B3583,INDIRECT(nfl_game_result),MATCH(K$1,INDIRECT(nfl_game_result_header),0),FALSE)),"",VLOOKUP($B3583,INDIRECT(nfl_game_result),MATCH(K$1,INDIRECT(nfl_game_result_header),0),FALSE)),"error")</f>
        <v/>
      </c>
      <c r="L3583" s="23" t="str">
        <f ca="1">IFERROR(IF(ISBLANK(VLOOKUP($B3583,INDIRECT(nfl_game_result),MATCH(L$1,INDIRECT(nfl_game_result_header),0),FALSE)),"",VLOOKUP($B3583,INDIRECT(nfl_game_result),MATCH(L$1,INDIRECT(nfl_game_result_header),0),FALSE)),"error")</f>
        <v/>
      </c>
      <c r="M3583" s="23" t="s">
        <v>16</v>
      </c>
      <c r="V3583" s="23" t="s">
        <v>416</v>
      </c>
      <c r="W3583" s="23">
        <f ca="1">VALUE(LEFT(C3583, 4))</f>
        <v>2018</v>
      </c>
      <c r="X3583" s="23">
        <f ca="1">VALUE(MID(C3583,6,FIND("_",C3583,6)-6))</f>
        <v>12</v>
      </c>
      <c r="Y3583" s="23" t="str">
        <f ca="1">IF(NOT(OR(ISBLANK(D3583),ISBLANK(E3583),D3583="",E3583="")),D3583-E3583,"")</f>
        <v/>
      </c>
      <c r="Z3583" s="23" t="str">
        <f ca="1">IF(OR(NOT(ISNUMBER(D3583)),ISBLANK(D3583),D3583="",ISBLANK(N3583)),"",ABS(D3583-N3583))</f>
        <v/>
      </c>
      <c r="AA3583" s="23" t="str">
        <f ca="1">IF(OR(ISBLANK(J3583),ISBLANK(O3583),J3583="",O3583=""),"",IF(J3583=O3583,1,0))</f>
        <v/>
      </c>
      <c r="AB3583" s="23" t="str">
        <f ca="1">IF(OR(ISBLANK(K3583),ISBLANK(Q3583),K3583="",Q3583=""),"",IF(K3583=Q3583,1,0))</f>
        <v/>
      </c>
      <c r="AC3583" s="23" t="str">
        <f t="shared" ca="1" si="56"/>
        <v/>
      </c>
    </row>
    <row r="3584" spans="1:29" x14ac:dyDescent="0.25">
      <c r="A3584" s="23">
        <v>3422</v>
      </c>
      <c r="B3584">
        <v>1776</v>
      </c>
      <c r="C3584" s="23" t="str">
        <f ca="1">IFERROR(VLOOKUP($B3584,INDIRECT(nfl_game_result),MATCH(C$1,INDIRECT(nfl_game_result_header),0),FALSE),"error")</f>
        <v>2018_12_PIT@DEN</v>
      </c>
      <c r="D3584" s="23" t="str">
        <f ca="1">IFERROR(IF(ISBLANK(VLOOKUP($B3584,INDIRECT(nfl_game_result),MATCH(D$1,INDIRECT(nfl_game_result_header),0),FALSE)),"",VLOOKUP($B3584,INDIRECT(nfl_game_result),MATCH(D$1,INDIRECT(nfl_game_result_header),0),FALSE)),"error")</f>
        <v/>
      </c>
      <c r="E3584" s="23" t="str">
        <f ca="1">IFERROR(IF(ISBLANK(VLOOKUP($B3584,INDIRECT(nfl_game_result),MATCH(E$1,INDIRECT(nfl_game_result_header),0),FALSE)),"",VLOOKUP($B3584,INDIRECT(nfl_game_result),MATCH(E$1,INDIRECT(nfl_game_result_header),0),FALSE)),"error")</f>
        <v/>
      </c>
      <c r="F3584" s="23" t="str">
        <f ca="1">IFERROR(IF(ISBLANK(VLOOKUP($B3584,INDIRECT(nfl_game_result),MATCH(F$1,INDIRECT(nfl_game_result_header),0),FALSE)),"",VLOOKUP($B3584,INDIRECT(nfl_game_result),MATCH(F$1,INDIRECT(nfl_game_result_header),0),FALSE)),"error")</f>
        <v/>
      </c>
      <c r="G3584" s="23" t="str">
        <f ca="1">IFERROR(IF(ISBLANK(VLOOKUP($B3584,INDIRECT(nfl_game_result),MATCH(G$1,INDIRECT(nfl_game_result_header),0),FALSE)),"",VLOOKUP($B3584,INDIRECT(nfl_game_result),MATCH(G$1,INDIRECT(nfl_game_result_header),0),FALSE)),"error")</f>
        <v/>
      </c>
      <c r="H3584" s="23" t="str">
        <f ca="1">IFERROR(IF(ISBLANK(VLOOKUP($B3584,INDIRECT(nfl_game_result),MATCH(H$1,INDIRECT(nfl_game_result_header),0),FALSE)),"",VLOOKUP($B3584,INDIRECT(nfl_game_result),MATCH(H$1,INDIRECT(nfl_game_result_header),0),FALSE)),"error")</f>
        <v/>
      </c>
      <c r="I3584" s="23" t="str">
        <f ca="1">IFERROR(IF(ISBLANK(VLOOKUP($B3584,INDIRECT(nfl_game_result),MATCH(I$1,INDIRECT(nfl_game_result_header),0),FALSE)),"",VLOOKUP($B3584,INDIRECT(nfl_game_result),MATCH(I$1,INDIRECT(nfl_game_result_header),0),FALSE)),"error")</f>
        <v/>
      </c>
      <c r="J3584" s="23" t="str">
        <f ca="1">IFERROR(IF(ISBLANK(VLOOKUP($B3584,INDIRECT(nfl_game_result),MATCH(J$1,INDIRECT(nfl_game_result_header),0),FALSE)),"",VLOOKUP($B3584,INDIRECT(nfl_game_result),MATCH(J$1,INDIRECT(nfl_game_result_header),0),FALSE)),"error")</f>
        <v/>
      </c>
      <c r="K3584" s="23" t="str">
        <f ca="1">IFERROR(IF(ISBLANK(VLOOKUP($B3584,INDIRECT(nfl_game_result),MATCH(K$1,INDIRECT(nfl_game_result_header),0),FALSE)),"",VLOOKUP($B3584,INDIRECT(nfl_game_result),MATCH(K$1,INDIRECT(nfl_game_result_header),0),FALSE)),"error")</f>
        <v/>
      </c>
      <c r="L3584" s="23" t="str">
        <f ca="1">IFERROR(IF(ISBLANK(VLOOKUP($B3584,INDIRECT(nfl_game_result),MATCH(L$1,INDIRECT(nfl_game_result_header),0),FALSE)),"",VLOOKUP($B3584,INDIRECT(nfl_game_result),MATCH(L$1,INDIRECT(nfl_game_result_header),0),FALSE)),"error")</f>
        <v/>
      </c>
      <c r="M3584" s="23" t="s">
        <v>16</v>
      </c>
      <c r="V3584" s="23" t="s">
        <v>416</v>
      </c>
      <c r="W3584" s="23">
        <f ca="1">VALUE(LEFT(C3584, 4))</f>
        <v>2018</v>
      </c>
      <c r="X3584" s="23">
        <f ca="1">VALUE(MID(C3584,6,FIND("_",C3584,6)-6))</f>
        <v>12</v>
      </c>
      <c r="Y3584" s="23" t="str">
        <f ca="1">IF(NOT(OR(ISBLANK(D3584),ISBLANK(E3584),D3584="",E3584="")),D3584-E3584,"")</f>
        <v/>
      </c>
      <c r="Z3584" s="23" t="str">
        <f ca="1">IF(OR(NOT(ISNUMBER(D3584)),ISBLANK(D3584),D3584="",ISBLANK(N3584)),"",ABS(D3584-N3584))</f>
        <v/>
      </c>
      <c r="AA3584" s="23" t="str">
        <f ca="1">IF(OR(ISBLANK(J3584),ISBLANK(O3584),J3584="",O3584=""),"",IF(J3584=O3584,1,0))</f>
        <v/>
      </c>
      <c r="AB3584" s="23" t="str">
        <f ca="1">IF(OR(ISBLANK(K3584),ISBLANK(Q3584),K3584="",Q3584=""),"",IF(K3584=Q3584,1,0))</f>
        <v/>
      </c>
      <c r="AC3584" s="23" t="str">
        <f t="shared" ca="1" si="56"/>
        <v/>
      </c>
    </row>
    <row r="3585" spans="1:29" x14ac:dyDescent="0.25">
      <c r="A3585" s="23">
        <v>3423</v>
      </c>
      <c r="B3585">
        <v>1777</v>
      </c>
      <c r="C3585" s="23" t="str">
        <f ca="1">IFERROR(VLOOKUP($B3585,INDIRECT(nfl_game_result),MATCH(C$1,INDIRECT(nfl_game_result_header),0),FALSE),"error")</f>
        <v>2018_12_GBY@MIN</v>
      </c>
      <c r="D3585" s="23" t="str">
        <f ca="1">IFERROR(IF(ISBLANK(VLOOKUP($B3585,INDIRECT(nfl_game_result),MATCH(D$1,INDIRECT(nfl_game_result_header),0),FALSE)),"",VLOOKUP($B3585,INDIRECT(nfl_game_result),MATCH(D$1,INDIRECT(nfl_game_result_header),0),FALSE)),"error")</f>
        <v/>
      </c>
      <c r="E3585" s="23" t="str">
        <f ca="1">IFERROR(IF(ISBLANK(VLOOKUP($B3585,INDIRECT(nfl_game_result),MATCH(E$1,INDIRECT(nfl_game_result_header),0),FALSE)),"",VLOOKUP($B3585,INDIRECT(nfl_game_result),MATCH(E$1,INDIRECT(nfl_game_result_header),0),FALSE)),"error")</f>
        <v/>
      </c>
      <c r="F3585" s="23" t="str">
        <f ca="1">IFERROR(IF(ISBLANK(VLOOKUP($B3585,INDIRECT(nfl_game_result),MATCH(F$1,INDIRECT(nfl_game_result_header),0),FALSE)),"",VLOOKUP($B3585,INDIRECT(nfl_game_result),MATCH(F$1,INDIRECT(nfl_game_result_header),0),FALSE)),"error")</f>
        <v/>
      </c>
      <c r="G3585" s="23" t="str">
        <f ca="1">IFERROR(IF(ISBLANK(VLOOKUP($B3585,INDIRECT(nfl_game_result),MATCH(G$1,INDIRECT(nfl_game_result_header),0),FALSE)),"",VLOOKUP($B3585,INDIRECT(nfl_game_result),MATCH(G$1,INDIRECT(nfl_game_result_header),0),FALSE)),"error")</f>
        <v/>
      </c>
      <c r="H3585" s="23" t="str">
        <f ca="1">IFERROR(IF(ISBLANK(VLOOKUP($B3585,INDIRECT(nfl_game_result),MATCH(H$1,INDIRECT(nfl_game_result_header),0),FALSE)),"",VLOOKUP($B3585,INDIRECT(nfl_game_result),MATCH(H$1,INDIRECT(nfl_game_result_header),0),FALSE)),"error")</f>
        <v/>
      </c>
      <c r="I3585" s="23" t="str">
        <f ca="1">IFERROR(IF(ISBLANK(VLOOKUP($B3585,INDIRECT(nfl_game_result),MATCH(I$1,INDIRECT(nfl_game_result_header),0),FALSE)),"",VLOOKUP($B3585,INDIRECT(nfl_game_result),MATCH(I$1,INDIRECT(nfl_game_result_header),0),FALSE)),"error")</f>
        <v/>
      </c>
      <c r="J3585" s="23" t="str">
        <f ca="1">IFERROR(IF(ISBLANK(VLOOKUP($B3585,INDIRECT(nfl_game_result),MATCH(J$1,INDIRECT(nfl_game_result_header),0),FALSE)),"",VLOOKUP($B3585,INDIRECT(nfl_game_result),MATCH(J$1,INDIRECT(nfl_game_result_header),0),FALSE)),"error")</f>
        <v/>
      </c>
      <c r="K3585" s="23" t="str">
        <f ca="1">IFERROR(IF(ISBLANK(VLOOKUP($B3585,INDIRECT(nfl_game_result),MATCH(K$1,INDIRECT(nfl_game_result_header),0),FALSE)),"",VLOOKUP($B3585,INDIRECT(nfl_game_result),MATCH(K$1,INDIRECT(nfl_game_result_header),0),FALSE)),"error")</f>
        <v/>
      </c>
      <c r="L3585" s="23" t="str">
        <f ca="1">IFERROR(IF(ISBLANK(VLOOKUP($B3585,INDIRECT(nfl_game_result),MATCH(L$1,INDIRECT(nfl_game_result_header),0),FALSE)),"",VLOOKUP($B3585,INDIRECT(nfl_game_result),MATCH(L$1,INDIRECT(nfl_game_result_header),0),FALSE)),"error")</f>
        <v/>
      </c>
      <c r="M3585" s="23" t="s">
        <v>16</v>
      </c>
      <c r="V3585" s="23" t="s">
        <v>416</v>
      </c>
      <c r="W3585" s="23">
        <f ca="1">VALUE(LEFT(C3585, 4))</f>
        <v>2018</v>
      </c>
      <c r="X3585" s="23">
        <f ca="1">VALUE(MID(C3585,6,FIND("_",C3585,6)-6))</f>
        <v>12</v>
      </c>
      <c r="Y3585" s="23" t="str">
        <f ca="1">IF(NOT(OR(ISBLANK(D3585),ISBLANK(E3585),D3585="",E3585="")),D3585-E3585,"")</f>
        <v/>
      </c>
      <c r="Z3585" s="23" t="str">
        <f ca="1">IF(OR(NOT(ISNUMBER(D3585)),ISBLANK(D3585),D3585="",ISBLANK(N3585)),"",ABS(D3585-N3585))</f>
        <v/>
      </c>
      <c r="AA3585" s="23" t="str">
        <f ca="1">IF(OR(ISBLANK(J3585),ISBLANK(O3585),J3585="",O3585=""),"",IF(J3585=O3585,1,0))</f>
        <v/>
      </c>
      <c r="AB3585" s="23" t="str">
        <f ca="1">IF(OR(ISBLANK(K3585),ISBLANK(Q3585),K3585="",Q3585=""),"",IF(K3585=Q3585,1,0))</f>
        <v/>
      </c>
      <c r="AC3585" s="23" t="str">
        <f t="shared" ca="1" si="56"/>
        <v/>
      </c>
    </row>
    <row r="3586" spans="1:29" x14ac:dyDescent="0.25">
      <c r="A3586" s="23">
        <v>3424</v>
      </c>
      <c r="B3586">
        <v>1778</v>
      </c>
      <c r="C3586" s="23" t="str">
        <f ca="1">IFERROR(VLOOKUP($B3586,INDIRECT(nfl_game_result),MATCH(C$1,INDIRECT(nfl_game_result_header),0),FALSE),"error")</f>
        <v>2018_12_TEN@HOU</v>
      </c>
      <c r="D3586" s="23" t="str">
        <f ca="1">IFERROR(IF(ISBLANK(VLOOKUP($B3586,INDIRECT(nfl_game_result),MATCH(D$1,INDIRECT(nfl_game_result_header),0),FALSE)),"",VLOOKUP($B3586,INDIRECT(nfl_game_result),MATCH(D$1,INDIRECT(nfl_game_result_header),0),FALSE)),"error")</f>
        <v/>
      </c>
      <c r="E3586" s="23" t="str">
        <f ca="1">IFERROR(IF(ISBLANK(VLOOKUP($B3586,INDIRECT(nfl_game_result),MATCH(E$1,INDIRECT(nfl_game_result_header),0),FALSE)),"",VLOOKUP($B3586,INDIRECT(nfl_game_result),MATCH(E$1,INDIRECT(nfl_game_result_header),0),FALSE)),"error")</f>
        <v/>
      </c>
      <c r="F3586" s="23" t="str">
        <f ca="1">IFERROR(IF(ISBLANK(VLOOKUP($B3586,INDIRECT(nfl_game_result),MATCH(F$1,INDIRECT(nfl_game_result_header),0),FALSE)),"",VLOOKUP($B3586,INDIRECT(nfl_game_result),MATCH(F$1,INDIRECT(nfl_game_result_header),0),FALSE)),"error")</f>
        <v/>
      </c>
      <c r="G3586" s="23" t="str">
        <f ca="1">IFERROR(IF(ISBLANK(VLOOKUP($B3586,INDIRECT(nfl_game_result),MATCH(G$1,INDIRECT(nfl_game_result_header),0),FALSE)),"",VLOOKUP($B3586,INDIRECT(nfl_game_result),MATCH(G$1,INDIRECT(nfl_game_result_header),0),FALSE)),"error")</f>
        <v/>
      </c>
      <c r="H3586" s="23" t="str">
        <f ca="1">IFERROR(IF(ISBLANK(VLOOKUP($B3586,INDIRECT(nfl_game_result),MATCH(H$1,INDIRECT(nfl_game_result_header),0),FALSE)),"",VLOOKUP($B3586,INDIRECT(nfl_game_result),MATCH(H$1,INDIRECT(nfl_game_result_header),0),FALSE)),"error")</f>
        <v/>
      </c>
      <c r="I3586" s="23" t="str">
        <f ca="1">IFERROR(IF(ISBLANK(VLOOKUP($B3586,INDIRECT(nfl_game_result),MATCH(I$1,INDIRECT(nfl_game_result_header),0),FALSE)),"",VLOOKUP($B3586,INDIRECT(nfl_game_result),MATCH(I$1,INDIRECT(nfl_game_result_header),0),FALSE)),"error")</f>
        <v/>
      </c>
      <c r="J3586" s="23" t="str">
        <f ca="1">IFERROR(IF(ISBLANK(VLOOKUP($B3586,INDIRECT(nfl_game_result),MATCH(J$1,INDIRECT(nfl_game_result_header),0),FALSE)),"",VLOOKUP($B3586,INDIRECT(nfl_game_result),MATCH(J$1,INDIRECT(nfl_game_result_header),0),FALSE)),"error")</f>
        <v/>
      </c>
      <c r="K3586" s="23" t="str">
        <f ca="1">IFERROR(IF(ISBLANK(VLOOKUP($B3586,INDIRECT(nfl_game_result),MATCH(K$1,INDIRECT(nfl_game_result_header),0),FALSE)),"",VLOOKUP($B3586,INDIRECT(nfl_game_result),MATCH(K$1,INDIRECT(nfl_game_result_header),0),FALSE)),"error")</f>
        <v/>
      </c>
      <c r="L3586" s="23" t="str">
        <f ca="1">IFERROR(IF(ISBLANK(VLOOKUP($B3586,INDIRECT(nfl_game_result),MATCH(L$1,INDIRECT(nfl_game_result_header),0),FALSE)),"",VLOOKUP($B3586,INDIRECT(nfl_game_result),MATCH(L$1,INDIRECT(nfl_game_result_header),0),FALSE)),"error")</f>
        <v/>
      </c>
      <c r="M3586" s="23" t="s">
        <v>16</v>
      </c>
      <c r="V3586" s="23" t="s">
        <v>416</v>
      </c>
      <c r="W3586" s="23">
        <f ca="1">VALUE(LEFT(C3586, 4))</f>
        <v>2018</v>
      </c>
      <c r="X3586" s="23">
        <f ca="1">VALUE(MID(C3586,6,FIND("_",C3586,6)-6))</f>
        <v>12</v>
      </c>
      <c r="Y3586" s="23" t="str">
        <f ca="1">IF(NOT(OR(ISBLANK(D3586),ISBLANK(E3586),D3586="",E3586="")),D3586-E3586,"")</f>
        <v/>
      </c>
      <c r="Z3586" s="23" t="str">
        <f ca="1">IF(OR(NOT(ISNUMBER(D3586)),ISBLANK(D3586),D3586="",ISBLANK(N3586)),"",ABS(D3586-N3586))</f>
        <v/>
      </c>
      <c r="AA3586" s="23" t="str">
        <f ca="1">IF(OR(ISBLANK(J3586),ISBLANK(O3586),J3586="",O3586=""),"",IF(J3586=O3586,1,0))</f>
        <v/>
      </c>
      <c r="AB3586" s="23" t="str">
        <f ca="1">IF(OR(ISBLANK(K3586),ISBLANK(Q3586),K3586="",Q3586=""),"",IF(K3586=Q3586,1,0))</f>
        <v/>
      </c>
      <c r="AC3586" s="23" t="str">
        <f t="shared" ca="1" si="56"/>
        <v/>
      </c>
    </row>
    <row r="3587" spans="1:29" x14ac:dyDescent="0.25">
      <c r="A3587" s="23">
        <v>3666</v>
      </c>
      <c r="B3587">
        <v>1764</v>
      </c>
      <c r="C3587" s="23" t="str">
        <f ca="1">IFERROR(VLOOKUP($B3587,INDIRECT(nfl_game_result),MATCH(C$1,INDIRECT(nfl_game_result_header),0),FALSE),"error")</f>
        <v>2018_12_CHI@DET</v>
      </c>
      <c r="D3587" s="23" t="str">
        <f ca="1">IFERROR(IF(ISBLANK(VLOOKUP($B3587,INDIRECT(nfl_game_result),MATCH(D$1,INDIRECT(nfl_game_result_header),0),FALSE)),"",VLOOKUP($B3587,INDIRECT(nfl_game_result),MATCH(D$1,INDIRECT(nfl_game_result_header),0),FALSE)),"error")</f>
        <v/>
      </c>
      <c r="E3587" s="23" t="str">
        <f ca="1">IFERROR(IF(ISBLANK(VLOOKUP($B3587,INDIRECT(nfl_game_result),MATCH(E$1,INDIRECT(nfl_game_result_header),0),FALSE)),"",VLOOKUP($B3587,INDIRECT(nfl_game_result),MATCH(E$1,INDIRECT(nfl_game_result_header),0),FALSE)),"error")</f>
        <v/>
      </c>
      <c r="F3587" s="23" t="str">
        <f ca="1">IFERROR(IF(ISBLANK(VLOOKUP($B3587,INDIRECT(nfl_game_result),MATCH(F$1,INDIRECT(nfl_game_result_header),0),FALSE)),"",VLOOKUP($B3587,INDIRECT(nfl_game_result),MATCH(F$1,INDIRECT(nfl_game_result_header),0),FALSE)),"error")</f>
        <v/>
      </c>
      <c r="G3587" s="23" t="str">
        <f ca="1">IFERROR(IF(ISBLANK(VLOOKUP($B3587,INDIRECT(nfl_game_result),MATCH(G$1,INDIRECT(nfl_game_result_header),0),FALSE)),"",VLOOKUP($B3587,INDIRECT(nfl_game_result),MATCH(G$1,INDIRECT(nfl_game_result_header),0),FALSE)),"error")</f>
        <v/>
      </c>
      <c r="H3587" s="23" t="str">
        <f ca="1">IFERROR(IF(ISBLANK(VLOOKUP($B3587,INDIRECT(nfl_game_result),MATCH(H$1,INDIRECT(nfl_game_result_header),0),FALSE)),"",VLOOKUP($B3587,INDIRECT(nfl_game_result),MATCH(H$1,INDIRECT(nfl_game_result_header),0),FALSE)),"error")</f>
        <v/>
      </c>
      <c r="I3587" s="23" t="str">
        <f ca="1">IFERROR(IF(ISBLANK(VLOOKUP($B3587,INDIRECT(nfl_game_result),MATCH(I$1,INDIRECT(nfl_game_result_header),0),FALSE)),"",VLOOKUP($B3587,INDIRECT(nfl_game_result),MATCH(I$1,INDIRECT(nfl_game_result_header),0),FALSE)),"error")</f>
        <v/>
      </c>
      <c r="J3587" s="23" t="str">
        <f ca="1">IFERROR(IF(ISBLANK(VLOOKUP($B3587,INDIRECT(nfl_game_result),MATCH(J$1,INDIRECT(nfl_game_result_header),0),FALSE)),"",VLOOKUP($B3587,INDIRECT(nfl_game_result),MATCH(J$1,INDIRECT(nfl_game_result_header),0),FALSE)),"error")</f>
        <v/>
      </c>
      <c r="K3587" s="23" t="str">
        <f ca="1">IFERROR(IF(ISBLANK(VLOOKUP($B3587,INDIRECT(nfl_game_result),MATCH(K$1,INDIRECT(nfl_game_result_header),0),FALSE)),"",VLOOKUP($B3587,INDIRECT(nfl_game_result),MATCH(K$1,INDIRECT(nfl_game_result_header),0),FALSE)),"error")</f>
        <v/>
      </c>
      <c r="L3587" s="23" t="str">
        <f ca="1">IFERROR(IF(ISBLANK(VLOOKUP($B3587,INDIRECT(nfl_game_result),MATCH(L$1,INDIRECT(nfl_game_result_header),0),FALSE)),"",VLOOKUP($B3587,INDIRECT(nfl_game_result),MATCH(L$1,INDIRECT(nfl_game_result_header),0),FALSE)),"error")</f>
        <v/>
      </c>
      <c r="M3587" s="23" t="s">
        <v>14</v>
      </c>
      <c r="V3587" s="23" t="s">
        <v>416</v>
      </c>
      <c r="W3587" s="23">
        <f ca="1">VALUE(LEFT(C3587, 4))</f>
        <v>2018</v>
      </c>
      <c r="X3587" s="23">
        <f ca="1">VALUE(MID(C3587,6,FIND("_",C3587,6)-6))</f>
        <v>12</v>
      </c>
      <c r="Y3587" s="23" t="str">
        <f ca="1">IF(NOT(OR(ISBLANK(D3587),ISBLANK(E3587),D3587="",E3587="")),D3587-E3587,"")</f>
        <v/>
      </c>
      <c r="Z3587" s="23" t="str">
        <f ca="1">IF(OR(NOT(ISNUMBER(D3587)),ISBLANK(D3587),D3587="",ISBLANK(N3587)),"",ABS(D3587-N3587))</f>
        <v/>
      </c>
      <c r="AA3587" s="23" t="str">
        <f ca="1">IF(OR(ISBLANK(J3587),ISBLANK(O3587),J3587="",O3587=""),"",IF(J3587=O3587,1,0))</f>
        <v/>
      </c>
      <c r="AB3587" s="23" t="str">
        <f ca="1">IF(OR(ISBLANK(K3587),ISBLANK(Q3587),K3587="",Q3587=""),"",IF(K3587=Q3587,1,0))</f>
        <v/>
      </c>
      <c r="AC3587" s="23" t="str">
        <f t="shared" ca="1" si="56"/>
        <v/>
      </c>
    </row>
    <row r="3588" spans="1:29" x14ac:dyDescent="0.25">
      <c r="A3588" s="23">
        <v>3667</v>
      </c>
      <c r="B3588">
        <v>1765</v>
      </c>
      <c r="C3588" s="23" t="str">
        <f ca="1">IFERROR(VLOOKUP($B3588,INDIRECT(nfl_game_result),MATCH(C$1,INDIRECT(nfl_game_result_header),0),FALSE),"error")</f>
        <v>2018_12_WAS@DAL</v>
      </c>
      <c r="D3588" s="23" t="str">
        <f ca="1">IFERROR(IF(ISBLANK(VLOOKUP($B3588,INDIRECT(nfl_game_result),MATCH(D$1,INDIRECT(nfl_game_result_header),0),FALSE)),"",VLOOKUP($B3588,INDIRECT(nfl_game_result),MATCH(D$1,INDIRECT(nfl_game_result_header),0),FALSE)),"error")</f>
        <v/>
      </c>
      <c r="E3588" s="23" t="str">
        <f ca="1">IFERROR(IF(ISBLANK(VLOOKUP($B3588,INDIRECT(nfl_game_result),MATCH(E$1,INDIRECT(nfl_game_result_header),0),FALSE)),"",VLOOKUP($B3588,INDIRECT(nfl_game_result),MATCH(E$1,INDIRECT(nfl_game_result_header),0),FALSE)),"error")</f>
        <v/>
      </c>
      <c r="F3588" s="23" t="str">
        <f ca="1">IFERROR(IF(ISBLANK(VLOOKUP($B3588,INDIRECT(nfl_game_result),MATCH(F$1,INDIRECT(nfl_game_result_header),0),FALSE)),"",VLOOKUP($B3588,INDIRECT(nfl_game_result),MATCH(F$1,INDIRECT(nfl_game_result_header),0),FALSE)),"error")</f>
        <v/>
      </c>
      <c r="G3588" s="23" t="str">
        <f ca="1">IFERROR(IF(ISBLANK(VLOOKUP($B3588,INDIRECT(nfl_game_result),MATCH(G$1,INDIRECT(nfl_game_result_header),0),FALSE)),"",VLOOKUP($B3588,INDIRECT(nfl_game_result),MATCH(G$1,INDIRECT(nfl_game_result_header),0),FALSE)),"error")</f>
        <v/>
      </c>
      <c r="H3588" s="23" t="str">
        <f ca="1">IFERROR(IF(ISBLANK(VLOOKUP($B3588,INDIRECT(nfl_game_result),MATCH(H$1,INDIRECT(nfl_game_result_header),0),FALSE)),"",VLOOKUP($B3588,INDIRECT(nfl_game_result),MATCH(H$1,INDIRECT(nfl_game_result_header),0),FALSE)),"error")</f>
        <v/>
      </c>
      <c r="I3588" s="23" t="str">
        <f ca="1">IFERROR(IF(ISBLANK(VLOOKUP($B3588,INDIRECT(nfl_game_result),MATCH(I$1,INDIRECT(nfl_game_result_header),0),FALSE)),"",VLOOKUP($B3588,INDIRECT(nfl_game_result),MATCH(I$1,INDIRECT(nfl_game_result_header),0),FALSE)),"error")</f>
        <v/>
      </c>
      <c r="J3588" s="23" t="str">
        <f ca="1">IFERROR(IF(ISBLANK(VLOOKUP($B3588,INDIRECT(nfl_game_result),MATCH(J$1,INDIRECT(nfl_game_result_header),0),FALSE)),"",VLOOKUP($B3588,INDIRECT(nfl_game_result),MATCH(J$1,INDIRECT(nfl_game_result_header),0),FALSE)),"error")</f>
        <v/>
      </c>
      <c r="K3588" s="23" t="str">
        <f ca="1">IFERROR(IF(ISBLANK(VLOOKUP($B3588,INDIRECT(nfl_game_result),MATCH(K$1,INDIRECT(nfl_game_result_header),0),FALSE)),"",VLOOKUP($B3588,INDIRECT(nfl_game_result),MATCH(K$1,INDIRECT(nfl_game_result_header),0),FALSE)),"error")</f>
        <v/>
      </c>
      <c r="L3588" s="23" t="str">
        <f ca="1">IFERROR(IF(ISBLANK(VLOOKUP($B3588,INDIRECT(nfl_game_result),MATCH(L$1,INDIRECT(nfl_game_result_header),0),FALSE)),"",VLOOKUP($B3588,INDIRECT(nfl_game_result),MATCH(L$1,INDIRECT(nfl_game_result_header),0),FALSE)),"error")</f>
        <v/>
      </c>
      <c r="M3588" s="23" t="s">
        <v>14</v>
      </c>
      <c r="V3588" s="23" t="s">
        <v>416</v>
      </c>
      <c r="W3588" s="23">
        <f ca="1">VALUE(LEFT(C3588, 4))</f>
        <v>2018</v>
      </c>
      <c r="X3588" s="23">
        <f ca="1">VALUE(MID(C3588,6,FIND("_",C3588,6)-6))</f>
        <v>12</v>
      </c>
      <c r="Y3588" s="23" t="str">
        <f ca="1">IF(NOT(OR(ISBLANK(D3588),ISBLANK(E3588),D3588="",E3588="")),D3588-E3588,"")</f>
        <v/>
      </c>
      <c r="Z3588" s="23" t="str">
        <f ca="1">IF(OR(NOT(ISNUMBER(D3588)),ISBLANK(D3588),D3588="",ISBLANK(N3588)),"",ABS(D3588-N3588))</f>
        <v/>
      </c>
      <c r="AA3588" s="23" t="str">
        <f ca="1">IF(OR(ISBLANK(J3588),ISBLANK(O3588),J3588="",O3588=""),"",IF(J3588=O3588,1,0))</f>
        <v/>
      </c>
      <c r="AB3588" s="23" t="str">
        <f ca="1">IF(OR(ISBLANK(K3588),ISBLANK(Q3588),K3588="",Q3588=""),"",IF(K3588=Q3588,1,0))</f>
        <v/>
      </c>
      <c r="AC3588" s="23" t="str">
        <f t="shared" ca="1" si="56"/>
        <v/>
      </c>
    </row>
    <row r="3589" spans="1:29" x14ac:dyDescent="0.25">
      <c r="A3589" s="23">
        <v>3668</v>
      </c>
      <c r="B3589">
        <v>1766</v>
      </c>
      <c r="C3589" s="23" t="str">
        <f ca="1">IFERROR(VLOOKUP($B3589,INDIRECT(nfl_game_result),MATCH(C$1,INDIRECT(nfl_game_result_header),0),FALSE),"error")</f>
        <v>2018_12_ATL@NOR</v>
      </c>
      <c r="D3589" s="23" t="str">
        <f ca="1">IFERROR(IF(ISBLANK(VLOOKUP($B3589,INDIRECT(nfl_game_result),MATCH(D$1,INDIRECT(nfl_game_result_header),0),FALSE)),"",VLOOKUP($B3589,INDIRECT(nfl_game_result),MATCH(D$1,INDIRECT(nfl_game_result_header),0),FALSE)),"error")</f>
        <v/>
      </c>
      <c r="E3589" s="23" t="str">
        <f ca="1">IFERROR(IF(ISBLANK(VLOOKUP($B3589,INDIRECT(nfl_game_result),MATCH(E$1,INDIRECT(nfl_game_result_header),0),FALSE)),"",VLOOKUP($B3589,INDIRECT(nfl_game_result),MATCH(E$1,INDIRECT(nfl_game_result_header),0),FALSE)),"error")</f>
        <v/>
      </c>
      <c r="F3589" s="23" t="str">
        <f ca="1">IFERROR(IF(ISBLANK(VLOOKUP($B3589,INDIRECT(nfl_game_result),MATCH(F$1,INDIRECT(nfl_game_result_header),0),FALSE)),"",VLOOKUP($B3589,INDIRECT(nfl_game_result),MATCH(F$1,INDIRECT(nfl_game_result_header),0),FALSE)),"error")</f>
        <v/>
      </c>
      <c r="G3589" s="23" t="str">
        <f ca="1">IFERROR(IF(ISBLANK(VLOOKUP($B3589,INDIRECT(nfl_game_result),MATCH(G$1,INDIRECT(nfl_game_result_header),0),FALSE)),"",VLOOKUP($B3589,INDIRECT(nfl_game_result),MATCH(G$1,INDIRECT(nfl_game_result_header),0),FALSE)),"error")</f>
        <v/>
      </c>
      <c r="H3589" s="23" t="str">
        <f ca="1">IFERROR(IF(ISBLANK(VLOOKUP($B3589,INDIRECT(nfl_game_result),MATCH(H$1,INDIRECT(nfl_game_result_header),0),FALSE)),"",VLOOKUP($B3589,INDIRECT(nfl_game_result),MATCH(H$1,INDIRECT(nfl_game_result_header),0),FALSE)),"error")</f>
        <v/>
      </c>
      <c r="I3589" s="23" t="str">
        <f ca="1">IFERROR(IF(ISBLANK(VLOOKUP($B3589,INDIRECT(nfl_game_result),MATCH(I$1,INDIRECT(nfl_game_result_header),0),FALSE)),"",VLOOKUP($B3589,INDIRECT(nfl_game_result),MATCH(I$1,INDIRECT(nfl_game_result_header),0),FALSE)),"error")</f>
        <v/>
      </c>
      <c r="J3589" s="23" t="str">
        <f ca="1">IFERROR(IF(ISBLANK(VLOOKUP($B3589,INDIRECT(nfl_game_result),MATCH(J$1,INDIRECT(nfl_game_result_header),0),FALSE)),"",VLOOKUP($B3589,INDIRECT(nfl_game_result),MATCH(J$1,INDIRECT(nfl_game_result_header),0),FALSE)),"error")</f>
        <v/>
      </c>
      <c r="K3589" s="23" t="str">
        <f ca="1">IFERROR(IF(ISBLANK(VLOOKUP($B3589,INDIRECT(nfl_game_result),MATCH(K$1,INDIRECT(nfl_game_result_header),0),FALSE)),"",VLOOKUP($B3589,INDIRECT(nfl_game_result),MATCH(K$1,INDIRECT(nfl_game_result_header),0),FALSE)),"error")</f>
        <v/>
      </c>
      <c r="L3589" s="23" t="str">
        <f ca="1">IFERROR(IF(ISBLANK(VLOOKUP($B3589,INDIRECT(nfl_game_result),MATCH(L$1,INDIRECT(nfl_game_result_header),0),FALSE)),"",VLOOKUP($B3589,INDIRECT(nfl_game_result),MATCH(L$1,INDIRECT(nfl_game_result_header),0),FALSE)),"error")</f>
        <v/>
      </c>
      <c r="M3589" s="23" t="s">
        <v>14</v>
      </c>
      <c r="V3589" s="23" t="s">
        <v>416</v>
      </c>
      <c r="W3589" s="23">
        <f ca="1">VALUE(LEFT(C3589, 4))</f>
        <v>2018</v>
      </c>
      <c r="X3589" s="23">
        <f ca="1">VALUE(MID(C3589,6,FIND("_",C3589,6)-6))</f>
        <v>12</v>
      </c>
      <c r="Y3589" s="23" t="str">
        <f ca="1">IF(NOT(OR(ISBLANK(D3589),ISBLANK(E3589),D3589="",E3589="")),D3589-E3589,"")</f>
        <v/>
      </c>
      <c r="Z3589" s="23" t="str">
        <f ca="1">IF(OR(NOT(ISNUMBER(D3589)),ISBLANK(D3589),D3589="",ISBLANK(N3589)),"",ABS(D3589-N3589))</f>
        <v/>
      </c>
      <c r="AA3589" s="23" t="str">
        <f ca="1">IF(OR(ISBLANK(J3589),ISBLANK(O3589),J3589="",O3589=""),"",IF(J3589=O3589,1,0))</f>
        <v/>
      </c>
      <c r="AB3589" s="23" t="str">
        <f ca="1">IF(OR(ISBLANK(K3589),ISBLANK(Q3589),K3589="",Q3589=""),"",IF(K3589=Q3589,1,0))</f>
        <v/>
      </c>
      <c r="AC3589" s="23" t="str">
        <f t="shared" ca="1" si="56"/>
        <v/>
      </c>
    </row>
    <row r="3590" spans="1:29" x14ac:dyDescent="0.25">
      <c r="A3590" s="23">
        <v>3669</v>
      </c>
      <c r="B3590">
        <v>1767</v>
      </c>
      <c r="C3590" s="23" t="str">
        <f ca="1">IFERROR(VLOOKUP($B3590,INDIRECT(nfl_game_result),MATCH(C$1,INDIRECT(nfl_game_result_header),0),FALSE),"error")</f>
        <v>2018_12_NYG@PHI</v>
      </c>
      <c r="D3590" s="23" t="str">
        <f ca="1">IFERROR(IF(ISBLANK(VLOOKUP($B3590,INDIRECT(nfl_game_result),MATCH(D$1,INDIRECT(nfl_game_result_header),0),FALSE)),"",VLOOKUP($B3590,INDIRECT(nfl_game_result),MATCH(D$1,INDIRECT(nfl_game_result_header),0),FALSE)),"error")</f>
        <v/>
      </c>
      <c r="E3590" s="23" t="str">
        <f ca="1">IFERROR(IF(ISBLANK(VLOOKUP($B3590,INDIRECT(nfl_game_result),MATCH(E$1,INDIRECT(nfl_game_result_header),0),FALSE)),"",VLOOKUP($B3590,INDIRECT(nfl_game_result),MATCH(E$1,INDIRECT(nfl_game_result_header),0),FALSE)),"error")</f>
        <v/>
      </c>
      <c r="F3590" s="23" t="str">
        <f ca="1">IFERROR(IF(ISBLANK(VLOOKUP($B3590,INDIRECT(nfl_game_result),MATCH(F$1,INDIRECT(nfl_game_result_header),0),FALSE)),"",VLOOKUP($B3590,INDIRECT(nfl_game_result),MATCH(F$1,INDIRECT(nfl_game_result_header),0),FALSE)),"error")</f>
        <v/>
      </c>
      <c r="G3590" s="23" t="str">
        <f ca="1">IFERROR(IF(ISBLANK(VLOOKUP($B3590,INDIRECT(nfl_game_result),MATCH(G$1,INDIRECT(nfl_game_result_header),0),FALSE)),"",VLOOKUP($B3590,INDIRECT(nfl_game_result),MATCH(G$1,INDIRECT(nfl_game_result_header),0),FALSE)),"error")</f>
        <v/>
      </c>
      <c r="H3590" s="23" t="str">
        <f ca="1">IFERROR(IF(ISBLANK(VLOOKUP($B3590,INDIRECT(nfl_game_result),MATCH(H$1,INDIRECT(nfl_game_result_header),0),FALSE)),"",VLOOKUP($B3590,INDIRECT(nfl_game_result),MATCH(H$1,INDIRECT(nfl_game_result_header),0),FALSE)),"error")</f>
        <v/>
      </c>
      <c r="I3590" s="23" t="str">
        <f ca="1">IFERROR(IF(ISBLANK(VLOOKUP($B3590,INDIRECT(nfl_game_result),MATCH(I$1,INDIRECT(nfl_game_result_header),0),FALSE)),"",VLOOKUP($B3590,INDIRECT(nfl_game_result),MATCH(I$1,INDIRECT(nfl_game_result_header),0),FALSE)),"error")</f>
        <v/>
      </c>
      <c r="J3590" s="23" t="str">
        <f ca="1">IFERROR(IF(ISBLANK(VLOOKUP($B3590,INDIRECT(nfl_game_result),MATCH(J$1,INDIRECT(nfl_game_result_header),0),FALSE)),"",VLOOKUP($B3590,INDIRECT(nfl_game_result),MATCH(J$1,INDIRECT(nfl_game_result_header),0),FALSE)),"error")</f>
        <v/>
      </c>
      <c r="K3590" s="23" t="str">
        <f ca="1">IFERROR(IF(ISBLANK(VLOOKUP($B3590,INDIRECT(nfl_game_result),MATCH(K$1,INDIRECT(nfl_game_result_header),0),FALSE)),"",VLOOKUP($B3590,INDIRECT(nfl_game_result),MATCH(K$1,INDIRECT(nfl_game_result_header),0),FALSE)),"error")</f>
        <v/>
      </c>
      <c r="L3590" s="23" t="str">
        <f ca="1">IFERROR(IF(ISBLANK(VLOOKUP($B3590,INDIRECT(nfl_game_result),MATCH(L$1,INDIRECT(nfl_game_result_header),0),FALSE)),"",VLOOKUP($B3590,INDIRECT(nfl_game_result),MATCH(L$1,INDIRECT(nfl_game_result_header),0),FALSE)),"error")</f>
        <v/>
      </c>
      <c r="M3590" s="23" t="s">
        <v>14</v>
      </c>
      <c r="V3590" s="23" t="s">
        <v>416</v>
      </c>
      <c r="W3590" s="23">
        <f ca="1">VALUE(LEFT(C3590, 4))</f>
        <v>2018</v>
      </c>
      <c r="X3590" s="23">
        <f ca="1">VALUE(MID(C3590,6,FIND("_",C3590,6)-6))</f>
        <v>12</v>
      </c>
      <c r="Y3590" s="23" t="str">
        <f ca="1">IF(NOT(OR(ISBLANK(D3590),ISBLANK(E3590),D3590="",E3590="")),D3590-E3590,"")</f>
        <v/>
      </c>
      <c r="Z3590" s="23" t="str">
        <f ca="1">IF(OR(NOT(ISNUMBER(D3590)),ISBLANK(D3590),D3590="",ISBLANK(N3590)),"",ABS(D3590-N3590))</f>
        <v/>
      </c>
      <c r="AA3590" s="23" t="str">
        <f ca="1">IF(OR(ISBLANK(J3590),ISBLANK(O3590),J3590="",O3590=""),"",IF(J3590=O3590,1,0))</f>
        <v/>
      </c>
      <c r="AB3590" s="23" t="str">
        <f ca="1">IF(OR(ISBLANK(K3590),ISBLANK(Q3590),K3590="",Q3590=""),"",IF(K3590=Q3590,1,0))</f>
        <v/>
      </c>
      <c r="AC3590" s="23" t="str">
        <f t="shared" ca="1" si="56"/>
        <v/>
      </c>
    </row>
    <row r="3591" spans="1:29" x14ac:dyDescent="0.25">
      <c r="A3591" s="23">
        <v>3670</v>
      </c>
      <c r="B3591">
        <v>1768</v>
      </c>
      <c r="C3591" s="23" t="str">
        <f ca="1">IFERROR(VLOOKUP($B3591,INDIRECT(nfl_game_result),MATCH(C$1,INDIRECT(nfl_game_result_header),0),FALSE),"error")</f>
        <v>2018_12_NWE@NYJ</v>
      </c>
      <c r="D3591" s="23" t="str">
        <f ca="1">IFERROR(IF(ISBLANK(VLOOKUP($B3591,INDIRECT(nfl_game_result),MATCH(D$1,INDIRECT(nfl_game_result_header),0),FALSE)),"",VLOOKUP($B3591,INDIRECT(nfl_game_result),MATCH(D$1,INDIRECT(nfl_game_result_header),0),FALSE)),"error")</f>
        <v/>
      </c>
      <c r="E3591" s="23" t="str">
        <f ca="1">IFERROR(IF(ISBLANK(VLOOKUP($B3591,INDIRECT(nfl_game_result),MATCH(E$1,INDIRECT(nfl_game_result_header),0),FALSE)),"",VLOOKUP($B3591,INDIRECT(nfl_game_result),MATCH(E$1,INDIRECT(nfl_game_result_header),0),FALSE)),"error")</f>
        <v/>
      </c>
      <c r="F3591" s="23" t="str">
        <f ca="1">IFERROR(IF(ISBLANK(VLOOKUP($B3591,INDIRECT(nfl_game_result),MATCH(F$1,INDIRECT(nfl_game_result_header),0),FALSE)),"",VLOOKUP($B3591,INDIRECT(nfl_game_result),MATCH(F$1,INDIRECT(nfl_game_result_header),0),FALSE)),"error")</f>
        <v/>
      </c>
      <c r="G3591" s="23" t="str">
        <f ca="1">IFERROR(IF(ISBLANK(VLOOKUP($B3591,INDIRECT(nfl_game_result),MATCH(G$1,INDIRECT(nfl_game_result_header),0),FALSE)),"",VLOOKUP($B3591,INDIRECT(nfl_game_result),MATCH(G$1,INDIRECT(nfl_game_result_header),0),FALSE)),"error")</f>
        <v/>
      </c>
      <c r="H3591" s="23" t="str">
        <f ca="1">IFERROR(IF(ISBLANK(VLOOKUP($B3591,INDIRECT(nfl_game_result),MATCH(H$1,INDIRECT(nfl_game_result_header),0),FALSE)),"",VLOOKUP($B3591,INDIRECT(nfl_game_result),MATCH(H$1,INDIRECT(nfl_game_result_header),0),FALSE)),"error")</f>
        <v/>
      </c>
      <c r="I3591" s="23" t="str">
        <f ca="1">IFERROR(IF(ISBLANK(VLOOKUP($B3591,INDIRECT(nfl_game_result),MATCH(I$1,INDIRECT(nfl_game_result_header),0),FALSE)),"",VLOOKUP($B3591,INDIRECT(nfl_game_result),MATCH(I$1,INDIRECT(nfl_game_result_header),0),FALSE)),"error")</f>
        <v/>
      </c>
      <c r="J3591" s="23" t="str">
        <f ca="1">IFERROR(IF(ISBLANK(VLOOKUP($B3591,INDIRECT(nfl_game_result),MATCH(J$1,INDIRECT(nfl_game_result_header),0),FALSE)),"",VLOOKUP($B3591,INDIRECT(nfl_game_result),MATCH(J$1,INDIRECT(nfl_game_result_header),0),FALSE)),"error")</f>
        <v/>
      </c>
      <c r="K3591" s="23" t="str">
        <f ca="1">IFERROR(IF(ISBLANK(VLOOKUP($B3591,INDIRECT(nfl_game_result),MATCH(K$1,INDIRECT(nfl_game_result_header),0),FALSE)),"",VLOOKUP($B3591,INDIRECT(nfl_game_result),MATCH(K$1,INDIRECT(nfl_game_result_header),0),FALSE)),"error")</f>
        <v/>
      </c>
      <c r="L3591" s="23" t="str">
        <f ca="1">IFERROR(IF(ISBLANK(VLOOKUP($B3591,INDIRECT(nfl_game_result),MATCH(L$1,INDIRECT(nfl_game_result_header),0),FALSE)),"",VLOOKUP($B3591,INDIRECT(nfl_game_result),MATCH(L$1,INDIRECT(nfl_game_result_header),0),FALSE)),"error")</f>
        <v/>
      </c>
      <c r="M3591" s="23" t="s">
        <v>14</v>
      </c>
      <c r="V3591" s="23" t="s">
        <v>416</v>
      </c>
      <c r="W3591" s="23">
        <f ca="1">VALUE(LEFT(C3591, 4))</f>
        <v>2018</v>
      </c>
      <c r="X3591" s="23">
        <f ca="1">VALUE(MID(C3591,6,FIND("_",C3591,6)-6))</f>
        <v>12</v>
      </c>
      <c r="Y3591" s="23" t="str">
        <f ca="1">IF(NOT(OR(ISBLANK(D3591),ISBLANK(E3591),D3591="",E3591="")),D3591-E3591,"")</f>
        <v/>
      </c>
      <c r="Z3591" s="23" t="str">
        <f ca="1">IF(OR(NOT(ISNUMBER(D3591)),ISBLANK(D3591),D3591="",ISBLANK(N3591)),"",ABS(D3591-N3591))</f>
        <v/>
      </c>
      <c r="AA3591" s="23" t="str">
        <f ca="1">IF(OR(ISBLANK(J3591),ISBLANK(O3591),J3591="",O3591=""),"",IF(J3591=O3591,1,0))</f>
        <v/>
      </c>
      <c r="AB3591" s="23" t="str">
        <f ca="1">IF(OR(ISBLANK(K3591),ISBLANK(Q3591),K3591="",Q3591=""),"",IF(K3591=Q3591,1,0))</f>
        <v/>
      </c>
      <c r="AC3591" s="23" t="str">
        <f t="shared" ca="1" si="56"/>
        <v/>
      </c>
    </row>
    <row r="3592" spans="1:29" x14ac:dyDescent="0.25">
      <c r="A3592" s="23">
        <v>3671</v>
      </c>
      <c r="B3592">
        <v>1769</v>
      </c>
      <c r="C3592" s="23" t="str">
        <f ca="1">IFERROR(VLOOKUP($B3592,INDIRECT(nfl_game_result),MATCH(C$1,INDIRECT(nfl_game_result_header),0),FALSE),"error")</f>
        <v>2018_12_MIA@IND</v>
      </c>
      <c r="D3592" s="23" t="str">
        <f ca="1">IFERROR(IF(ISBLANK(VLOOKUP($B3592,INDIRECT(nfl_game_result),MATCH(D$1,INDIRECT(nfl_game_result_header),0),FALSE)),"",VLOOKUP($B3592,INDIRECT(nfl_game_result),MATCH(D$1,INDIRECT(nfl_game_result_header),0),FALSE)),"error")</f>
        <v/>
      </c>
      <c r="E3592" s="23" t="str">
        <f ca="1">IFERROR(IF(ISBLANK(VLOOKUP($B3592,INDIRECT(nfl_game_result),MATCH(E$1,INDIRECT(nfl_game_result_header),0),FALSE)),"",VLOOKUP($B3592,INDIRECT(nfl_game_result),MATCH(E$1,INDIRECT(nfl_game_result_header),0),FALSE)),"error")</f>
        <v/>
      </c>
      <c r="F3592" s="23" t="str">
        <f ca="1">IFERROR(IF(ISBLANK(VLOOKUP($B3592,INDIRECT(nfl_game_result),MATCH(F$1,INDIRECT(nfl_game_result_header),0),FALSE)),"",VLOOKUP($B3592,INDIRECT(nfl_game_result),MATCH(F$1,INDIRECT(nfl_game_result_header),0),FALSE)),"error")</f>
        <v/>
      </c>
      <c r="G3592" s="23" t="str">
        <f ca="1">IFERROR(IF(ISBLANK(VLOOKUP($B3592,INDIRECT(nfl_game_result),MATCH(G$1,INDIRECT(nfl_game_result_header),0),FALSE)),"",VLOOKUP($B3592,INDIRECT(nfl_game_result),MATCH(G$1,INDIRECT(nfl_game_result_header),0),FALSE)),"error")</f>
        <v/>
      </c>
      <c r="H3592" s="23" t="str">
        <f ca="1">IFERROR(IF(ISBLANK(VLOOKUP($B3592,INDIRECT(nfl_game_result),MATCH(H$1,INDIRECT(nfl_game_result_header),0),FALSE)),"",VLOOKUP($B3592,INDIRECT(nfl_game_result),MATCH(H$1,INDIRECT(nfl_game_result_header),0),FALSE)),"error")</f>
        <v/>
      </c>
      <c r="I3592" s="23" t="str">
        <f ca="1">IFERROR(IF(ISBLANK(VLOOKUP($B3592,INDIRECT(nfl_game_result),MATCH(I$1,INDIRECT(nfl_game_result_header),0),FALSE)),"",VLOOKUP($B3592,INDIRECT(nfl_game_result),MATCH(I$1,INDIRECT(nfl_game_result_header),0),FALSE)),"error")</f>
        <v/>
      </c>
      <c r="J3592" s="23" t="str">
        <f ca="1">IFERROR(IF(ISBLANK(VLOOKUP($B3592,INDIRECT(nfl_game_result),MATCH(J$1,INDIRECT(nfl_game_result_header),0),FALSE)),"",VLOOKUP($B3592,INDIRECT(nfl_game_result),MATCH(J$1,INDIRECT(nfl_game_result_header),0),FALSE)),"error")</f>
        <v/>
      </c>
      <c r="K3592" s="23" t="str">
        <f ca="1">IFERROR(IF(ISBLANK(VLOOKUP($B3592,INDIRECT(nfl_game_result),MATCH(K$1,INDIRECT(nfl_game_result_header),0),FALSE)),"",VLOOKUP($B3592,INDIRECT(nfl_game_result),MATCH(K$1,INDIRECT(nfl_game_result_header),0),FALSE)),"error")</f>
        <v/>
      </c>
      <c r="L3592" s="23" t="str">
        <f ca="1">IFERROR(IF(ISBLANK(VLOOKUP($B3592,INDIRECT(nfl_game_result),MATCH(L$1,INDIRECT(nfl_game_result_header),0),FALSE)),"",VLOOKUP($B3592,INDIRECT(nfl_game_result),MATCH(L$1,INDIRECT(nfl_game_result_header),0),FALSE)),"error")</f>
        <v/>
      </c>
      <c r="M3592" s="23" t="s">
        <v>14</v>
      </c>
      <c r="V3592" s="23" t="s">
        <v>416</v>
      </c>
      <c r="W3592" s="23">
        <f ca="1">VALUE(LEFT(C3592, 4))</f>
        <v>2018</v>
      </c>
      <c r="X3592" s="23">
        <f ca="1">VALUE(MID(C3592,6,FIND("_",C3592,6)-6))</f>
        <v>12</v>
      </c>
      <c r="Y3592" s="23" t="str">
        <f ca="1">IF(NOT(OR(ISBLANK(D3592),ISBLANK(E3592),D3592="",E3592="")),D3592-E3592,"")</f>
        <v/>
      </c>
      <c r="Z3592" s="23" t="str">
        <f ca="1">IF(OR(NOT(ISNUMBER(D3592)),ISBLANK(D3592),D3592="",ISBLANK(N3592)),"",ABS(D3592-N3592))</f>
        <v/>
      </c>
      <c r="AA3592" s="23" t="str">
        <f ca="1">IF(OR(ISBLANK(J3592),ISBLANK(O3592),J3592="",O3592=""),"",IF(J3592=O3592,1,0))</f>
        <v/>
      </c>
      <c r="AB3592" s="23" t="str">
        <f ca="1">IF(OR(ISBLANK(K3592),ISBLANK(Q3592),K3592="",Q3592=""),"",IF(K3592=Q3592,1,0))</f>
        <v/>
      </c>
      <c r="AC3592" s="23" t="str">
        <f t="shared" ca="1" si="56"/>
        <v/>
      </c>
    </row>
    <row r="3593" spans="1:29" x14ac:dyDescent="0.25">
      <c r="A3593" s="23">
        <v>3672</v>
      </c>
      <c r="B3593">
        <v>1770</v>
      </c>
      <c r="C3593" s="23" t="str">
        <f ca="1">IFERROR(VLOOKUP($B3593,INDIRECT(nfl_game_result),MATCH(C$1,INDIRECT(nfl_game_result_header),0),FALSE),"error")</f>
        <v>2018_12_CLE@CIN</v>
      </c>
      <c r="D3593" s="23" t="str">
        <f ca="1">IFERROR(IF(ISBLANK(VLOOKUP($B3593,INDIRECT(nfl_game_result),MATCH(D$1,INDIRECT(nfl_game_result_header),0),FALSE)),"",VLOOKUP($B3593,INDIRECT(nfl_game_result),MATCH(D$1,INDIRECT(nfl_game_result_header),0),FALSE)),"error")</f>
        <v/>
      </c>
      <c r="E3593" s="23" t="str">
        <f ca="1">IFERROR(IF(ISBLANK(VLOOKUP($B3593,INDIRECT(nfl_game_result),MATCH(E$1,INDIRECT(nfl_game_result_header),0),FALSE)),"",VLOOKUP($B3593,INDIRECT(nfl_game_result),MATCH(E$1,INDIRECT(nfl_game_result_header),0),FALSE)),"error")</f>
        <v/>
      </c>
      <c r="F3593" s="23" t="str">
        <f ca="1">IFERROR(IF(ISBLANK(VLOOKUP($B3593,INDIRECT(nfl_game_result),MATCH(F$1,INDIRECT(nfl_game_result_header),0),FALSE)),"",VLOOKUP($B3593,INDIRECT(nfl_game_result),MATCH(F$1,INDIRECT(nfl_game_result_header),0),FALSE)),"error")</f>
        <v/>
      </c>
      <c r="G3593" s="23" t="str">
        <f ca="1">IFERROR(IF(ISBLANK(VLOOKUP($B3593,INDIRECT(nfl_game_result),MATCH(G$1,INDIRECT(nfl_game_result_header),0),FALSE)),"",VLOOKUP($B3593,INDIRECT(nfl_game_result),MATCH(G$1,INDIRECT(nfl_game_result_header),0),FALSE)),"error")</f>
        <v/>
      </c>
      <c r="H3593" s="23" t="str">
        <f ca="1">IFERROR(IF(ISBLANK(VLOOKUP($B3593,INDIRECT(nfl_game_result),MATCH(H$1,INDIRECT(nfl_game_result_header),0),FALSE)),"",VLOOKUP($B3593,INDIRECT(nfl_game_result),MATCH(H$1,INDIRECT(nfl_game_result_header),0),FALSE)),"error")</f>
        <v/>
      </c>
      <c r="I3593" s="23" t="str">
        <f ca="1">IFERROR(IF(ISBLANK(VLOOKUP($B3593,INDIRECT(nfl_game_result),MATCH(I$1,INDIRECT(nfl_game_result_header),0),FALSE)),"",VLOOKUP($B3593,INDIRECT(nfl_game_result),MATCH(I$1,INDIRECT(nfl_game_result_header),0),FALSE)),"error")</f>
        <v/>
      </c>
      <c r="J3593" s="23" t="str">
        <f ca="1">IFERROR(IF(ISBLANK(VLOOKUP($B3593,INDIRECT(nfl_game_result),MATCH(J$1,INDIRECT(nfl_game_result_header),0),FALSE)),"",VLOOKUP($B3593,INDIRECT(nfl_game_result),MATCH(J$1,INDIRECT(nfl_game_result_header),0),FALSE)),"error")</f>
        <v/>
      </c>
      <c r="K3593" s="23" t="str">
        <f ca="1">IFERROR(IF(ISBLANK(VLOOKUP($B3593,INDIRECT(nfl_game_result),MATCH(K$1,INDIRECT(nfl_game_result_header),0),FALSE)),"",VLOOKUP($B3593,INDIRECT(nfl_game_result),MATCH(K$1,INDIRECT(nfl_game_result_header),0),FALSE)),"error")</f>
        <v/>
      </c>
      <c r="L3593" s="23" t="str">
        <f ca="1">IFERROR(IF(ISBLANK(VLOOKUP($B3593,INDIRECT(nfl_game_result),MATCH(L$1,INDIRECT(nfl_game_result_header),0),FALSE)),"",VLOOKUP($B3593,INDIRECT(nfl_game_result),MATCH(L$1,INDIRECT(nfl_game_result_header),0),FALSE)),"error")</f>
        <v/>
      </c>
      <c r="M3593" s="23" t="s">
        <v>14</v>
      </c>
      <c r="V3593" s="23" t="s">
        <v>416</v>
      </c>
      <c r="W3593" s="23">
        <f ca="1">VALUE(LEFT(C3593, 4))</f>
        <v>2018</v>
      </c>
      <c r="X3593" s="23">
        <f ca="1">VALUE(MID(C3593,6,FIND("_",C3593,6)-6))</f>
        <v>12</v>
      </c>
      <c r="Y3593" s="23" t="str">
        <f ca="1">IF(NOT(OR(ISBLANK(D3593),ISBLANK(E3593),D3593="",E3593="")),D3593-E3593,"")</f>
        <v/>
      </c>
      <c r="Z3593" s="23" t="str">
        <f ca="1">IF(OR(NOT(ISNUMBER(D3593)),ISBLANK(D3593),D3593="",ISBLANK(N3593)),"",ABS(D3593-N3593))</f>
        <v/>
      </c>
      <c r="AA3593" s="23" t="str">
        <f ca="1">IF(OR(ISBLANK(J3593),ISBLANK(O3593),J3593="",O3593=""),"",IF(J3593=O3593,1,0))</f>
        <v/>
      </c>
      <c r="AB3593" s="23" t="str">
        <f ca="1">IF(OR(ISBLANK(K3593),ISBLANK(Q3593),K3593="",Q3593=""),"",IF(K3593=Q3593,1,0))</f>
        <v/>
      </c>
      <c r="AC3593" s="23" t="str">
        <f t="shared" ca="1" si="56"/>
        <v/>
      </c>
    </row>
    <row r="3594" spans="1:29" x14ac:dyDescent="0.25">
      <c r="A3594" s="23">
        <v>3673</v>
      </c>
      <c r="B3594">
        <v>1771</v>
      </c>
      <c r="C3594" s="23" t="str">
        <f ca="1">IFERROR(VLOOKUP($B3594,INDIRECT(nfl_game_result),MATCH(C$1,INDIRECT(nfl_game_result_header),0),FALSE),"error")</f>
        <v>2018_12_SEA@CAR</v>
      </c>
      <c r="D3594" s="23" t="str">
        <f ca="1">IFERROR(IF(ISBLANK(VLOOKUP($B3594,INDIRECT(nfl_game_result),MATCH(D$1,INDIRECT(nfl_game_result_header),0),FALSE)),"",VLOOKUP($B3594,INDIRECT(nfl_game_result),MATCH(D$1,INDIRECT(nfl_game_result_header),0),FALSE)),"error")</f>
        <v/>
      </c>
      <c r="E3594" s="23" t="str">
        <f ca="1">IFERROR(IF(ISBLANK(VLOOKUP($B3594,INDIRECT(nfl_game_result),MATCH(E$1,INDIRECT(nfl_game_result_header),0),FALSE)),"",VLOOKUP($B3594,INDIRECT(nfl_game_result),MATCH(E$1,INDIRECT(nfl_game_result_header),0),FALSE)),"error")</f>
        <v/>
      </c>
      <c r="F3594" s="23" t="str">
        <f ca="1">IFERROR(IF(ISBLANK(VLOOKUP($B3594,INDIRECT(nfl_game_result),MATCH(F$1,INDIRECT(nfl_game_result_header),0),FALSE)),"",VLOOKUP($B3594,INDIRECT(nfl_game_result),MATCH(F$1,INDIRECT(nfl_game_result_header),0),FALSE)),"error")</f>
        <v/>
      </c>
      <c r="G3594" s="23" t="str">
        <f ca="1">IFERROR(IF(ISBLANK(VLOOKUP($B3594,INDIRECT(nfl_game_result),MATCH(G$1,INDIRECT(nfl_game_result_header),0),FALSE)),"",VLOOKUP($B3594,INDIRECT(nfl_game_result),MATCH(G$1,INDIRECT(nfl_game_result_header),0),FALSE)),"error")</f>
        <v/>
      </c>
      <c r="H3594" s="23" t="str">
        <f ca="1">IFERROR(IF(ISBLANK(VLOOKUP($B3594,INDIRECT(nfl_game_result),MATCH(H$1,INDIRECT(nfl_game_result_header),0),FALSE)),"",VLOOKUP($B3594,INDIRECT(nfl_game_result),MATCH(H$1,INDIRECT(nfl_game_result_header),0),FALSE)),"error")</f>
        <v/>
      </c>
      <c r="I3594" s="23" t="str">
        <f ca="1">IFERROR(IF(ISBLANK(VLOOKUP($B3594,INDIRECT(nfl_game_result),MATCH(I$1,INDIRECT(nfl_game_result_header),0),FALSE)),"",VLOOKUP($B3594,INDIRECT(nfl_game_result),MATCH(I$1,INDIRECT(nfl_game_result_header),0),FALSE)),"error")</f>
        <v/>
      </c>
      <c r="J3594" s="23" t="str">
        <f ca="1">IFERROR(IF(ISBLANK(VLOOKUP($B3594,INDIRECT(nfl_game_result),MATCH(J$1,INDIRECT(nfl_game_result_header),0),FALSE)),"",VLOOKUP($B3594,INDIRECT(nfl_game_result),MATCH(J$1,INDIRECT(nfl_game_result_header),0),FALSE)),"error")</f>
        <v/>
      </c>
      <c r="K3594" s="23" t="str">
        <f ca="1">IFERROR(IF(ISBLANK(VLOOKUP($B3594,INDIRECT(nfl_game_result),MATCH(K$1,INDIRECT(nfl_game_result_header),0),FALSE)),"",VLOOKUP($B3594,INDIRECT(nfl_game_result),MATCH(K$1,INDIRECT(nfl_game_result_header),0),FALSE)),"error")</f>
        <v/>
      </c>
      <c r="L3594" s="23" t="str">
        <f ca="1">IFERROR(IF(ISBLANK(VLOOKUP($B3594,INDIRECT(nfl_game_result),MATCH(L$1,INDIRECT(nfl_game_result_header),0),FALSE)),"",VLOOKUP($B3594,INDIRECT(nfl_game_result),MATCH(L$1,INDIRECT(nfl_game_result_header),0),FALSE)),"error")</f>
        <v/>
      </c>
      <c r="M3594" s="23" t="s">
        <v>14</v>
      </c>
      <c r="V3594" s="23" t="s">
        <v>416</v>
      </c>
      <c r="W3594" s="23">
        <f ca="1">VALUE(LEFT(C3594, 4))</f>
        <v>2018</v>
      </c>
      <c r="X3594" s="23">
        <f ca="1">VALUE(MID(C3594,6,FIND("_",C3594,6)-6))</f>
        <v>12</v>
      </c>
      <c r="Y3594" s="23" t="str">
        <f ca="1">IF(NOT(OR(ISBLANK(D3594),ISBLANK(E3594),D3594="",E3594="")),D3594-E3594,"")</f>
        <v/>
      </c>
      <c r="Z3594" s="23" t="str">
        <f ca="1">IF(OR(NOT(ISNUMBER(D3594)),ISBLANK(D3594),D3594="",ISBLANK(N3594)),"",ABS(D3594-N3594))</f>
        <v/>
      </c>
      <c r="AA3594" s="23" t="str">
        <f ca="1">IF(OR(ISBLANK(J3594),ISBLANK(O3594),J3594="",O3594=""),"",IF(J3594=O3594,1,0))</f>
        <v/>
      </c>
      <c r="AB3594" s="23" t="str">
        <f ca="1">IF(OR(ISBLANK(K3594),ISBLANK(Q3594),K3594="",Q3594=""),"",IF(K3594=Q3594,1,0))</f>
        <v/>
      </c>
      <c r="AC3594" s="23" t="str">
        <f t="shared" ca="1" si="56"/>
        <v/>
      </c>
    </row>
    <row r="3595" spans="1:29" x14ac:dyDescent="0.25">
      <c r="A3595" s="23">
        <v>3674</v>
      </c>
      <c r="B3595">
        <v>1772</v>
      </c>
      <c r="C3595" s="23" t="str">
        <f ca="1">IFERROR(VLOOKUP($B3595,INDIRECT(nfl_game_result),MATCH(C$1,INDIRECT(nfl_game_result_header),0),FALSE),"error")</f>
        <v>2018_12_JAX@BUF</v>
      </c>
      <c r="D3595" s="23" t="str">
        <f ca="1">IFERROR(IF(ISBLANK(VLOOKUP($B3595,INDIRECT(nfl_game_result),MATCH(D$1,INDIRECT(nfl_game_result_header),0),FALSE)),"",VLOOKUP($B3595,INDIRECT(nfl_game_result),MATCH(D$1,INDIRECT(nfl_game_result_header),0),FALSE)),"error")</f>
        <v/>
      </c>
      <c r="E3595" s="23" t="str">
        <f ca="1">IFERROR(IF(ISBLANK(VLOOKUP($B3595,INDIRECT(nfl_game_result),MATCH(E$1,INDIRECT(nfl_game_result_header),0),FALSE)),"",VLOOKUP($B3595,INDIRECT(nfl_game_result),MATCH(E$1,INDIRECT(nfl_game_result_header),0),FALSE)),"error")</f>
        <v/>
      </c>
      <c r="F3595" s="23" t="str">
        <f ca="1">IFERROR(IF(ISBLANK(VLOOKUP($B3595,INDIRECT(nfl_game_result),MATCH(F$1,INDIRECT(nfl_game_result_header),0),FALSE)),"",VLOOKUP($B3595,INDIRECT(nfl_game_result),MATCH(F$1,INDIRECT(nfl_game_result_header),0),FALSE)),"error")</f>
        <v/>
      </c>
      <c r="G3595" s="23" t="str">
        <f ca="1">IFERROR(IF(ISBLANK(VLOOKUP($B3595,INDIRECT(nfl_game_result),MATCH(G$1,INDIRECT(nfl_game_result_header),0),FALSE)),"",VLOOKUP($B3595,INDIRECT(nfl_game_result),MATCH(G$1,INDIRECT(nfl_game_result_header),0),FALSE)),"error")</f>
        <v/>
      </c>
      <c r="H3595" s="23" t="str">
        <f ca="1">IFERROR(IF(ISBLANK(VLOOKUP($B3595,INDIRECT(nfl_game_result),MATCH(H$1,INDIRECT(nfl_game_result_header),0),FALSE)),"",VLOOKUP($B3595,INDIRECT(nfl_game_result),MATCH(H$1,INDIRECT(nfl_game_result_header),0),FALSE)),"error")</f>
        <v/>
      </c>
      <c r="I3595" s="23" t="str">
        <f ca="1">IFERROR(IF(ISBLANK(VLOOKUP($B3595,INDIRECT(nfl_game_result),MATCH(I$1,INDIRECT(nfl_game_result_header),0),FALSE)),"",VLOOKUP($B3595,INDIRECT(nfl_game_result),MATCH(I$1,INDIRECT(nfl_game_result_header),0),FALSE)),"error")</f>
        <v/>
      </c>
      <c r="J3595" s="23" t="str">
        <f ca="1">IFERROR(IF(ISBLANK(VLOOKUP($B3595,INDIRECT(nfl_game_result),MATCH(J$1,INDIRECT(nfl_game_result_header),0),FALSE)),"",VLOOKUP($B3595,INDIRECT(nfl_game_result),MATCH(J$1,INDIRECT(nfl_game_result_header),0),FALSE)),"error")</f>
        <v/>
      </c>
      <c r="K3595" s="23" t="str">
        <f ca="1">IFERROR(IF(ISBLANK(VLOOKUP($B3595,INDIRECT(nfl_game_result),MATCH(K$1,INDIRECT(nfl_game_result_header),0),FALSE)),"",VLOOKUP($B3595,INDIRECT(nfl_game_result),MATCH(K$1,INDIRECT(nfl_game_result_header),0),FALSE)),"error")</f>
        <v/>
      </c>
      <c r="L3595" s="23" t="str">
        <f ca="1">IFERROR(IF(ISBLANK(VLOOKUP($B3595,INDIRECT(nfl_game_result),MATCH(L$1,INDIRECT(nfl_game_result_header),0),FALSE)),"",VLOOKUP($B3595,INDIRECT(nfl_game_result),MATCH(L$1,INDIRECT(nfl_game_result_header),0),FALSE)),"error")</f>
        <v/>
      </c>
      <c r="M3595" s="23" t="s">
        <v>14</v>
      </c>
      <c r="V3595" s="23" t="s">
        <v>416</v>
      </c>
      <c r="W3595" s="23">
        <f ca="1">VALUE(LEFT(C3595, 4))</f>
        <v>2018</v>
      </c>
      <c r="X3595" s="23">
        <f ca="1">VALUE(MID(C3595,6,FIND("_",C3595,6)-6))</f>
        <v>12</v>
      </c>
      <c r="Y3595" s="23" t="str">
        <f ca="1">IF(NOT(OR(ISBLANK(D3595),ISBLANK(E3595),D3595="",E3595="")),D3595-E3595,"")</f>
        <v/>
      </c>
      <c r="Z3595" s="23" t="str">
        <f ca="1">IF(OR(NOT(ISNUMBER(D3595)),ISBLANK(D3595),D3595="",ISBLANK(N3595)),"",ABS(D3595-N3595))</f>
        <v/>
      </c>
      <c r="AA3595" s="23" t="str">
        <f ca="1">IF(OR(ISBLANK(J3595),ISBLANK(O3595),J3595="",O3595=""),"",IF(J3595=O3595,1,0))</f>
        <v/>
      </c>
      <c r="AB3595" s="23" t="str">
        <f ca="1">IF(OR(ISBLANK(K3595),ISBLANK(Q3595),K3595="",Q3595=""),"",IF(K3595=Q3595,1,0))</f>
        <v/>
      </c>
      <c r="AC3595" s="23" t="str">
        <f t="shared" ca="1" si="56"/>
        <v/>
      </c>
    </row>
    <row r="3596" spans="1:29" x14ac:dyDescent="0.25">
      <c r="A3596" s="23">
        <v>3675</v>
      </c>
      <c r="B3596">
        <v>1773</v>
      </c>
      <c r="C3596" s="23" t="str">
        <f ca="1">IFERROR(VLOOKUP($B3596,INDIRECT(nfl_game_result),MATCH(C$1,INDIRECT(nfl_game_result_header),0),FALSE),"error")</f>
        <v>2018_12_SFO@TBY</v>
      </c>
      <c r="D3596" s="23" t="str">
        <f ca="1">IFERROR(IF(ISBLANK(VLOOKUP($B3596,INDIRECT(nfl_game_result),MATCH(D$1,INDIRECT(nfl_game_result_header),0),FALSE)),"",VLOOKUP($B3596,INDIRECT(nfl_game_result),MATCH(D$1,INDIRECT(nfl_game_result_header),0),FALSE)),"error")</f>
        <v/>
      </c>
      <c r="E3596" s="23" t="str">
        <f ca="1">IFERROR(IF(ISBLANK(VLOOKUP($B3596,INDIRECT(nfl_game_result),MATCH(E$1,INDIRECT(nfl_game_result_header),0),FALSE)),"",VLOOKUP($B3596,INDIRECT(nfl_game_result),MATCH(E$1,INDIRECT(nfl_game_result_header),0),FALSE)),"error")</f>
        <v/>
      </c>
      <c r="F3596" s="23" t="str">
        <f ca="1">IFERROR(IF(ISBLANK(VLOOKUP($B3596,INDIRECT(nfl_game_result),MATCH(F$1,INDIRECT(nfl_game_result_header),0),FALSE)),"",VLOOKUP($B3596,INDIRECT(nfl_game_result),MATCH(F$1,INDIRECT(nfl_game_result_header),0),FALSE)),"error")</f>
        <v/>
      </c>
      <c r="G3596" s="23" t="str">
        <f ca="1">IFERROR(IF(ISBLANK(VLOOKUP($B3596,INDIRECT(nfl_game_result),MATCH(G$1,INDIRECT(nfl_game_result_header),0),FALSE)),"",VLOOKUP($B3596,INDIRECT(nfl_game_result),MATCH(G$1,INDIRECT(nfl_game_result_header),0),FALSE)),"error")</f>
        <v/>
      </c>
      <c r="H3596" s="23" t="str">
        <f ca="1">IFERROR(IF(ISBLANK(VLOOKUP($B3596,INDIRECT(nfl_game_result),MATCH(H$1,INDIRECT(nfl_game_result_header),0),FALSE)),"",VLOOKUP($B3596,INDIRECT(nfl_game_result),MATCH(H$1,INDIRECT(nfl_game_result_header),0),FALSE)),"error")</f>
        <v/>
      </c>
      <c r="I3596" s="23" t="str">
        <f ca="1">IFERROR(IF(ISBLANK(VLOOKUP($B3596,INDIRECT(nfl_game_result),MATCH(I$1,INDIRECT(nfl_game_result_header),0),FALSE)),"",VLOOKUP($B3596,INDIRECT(nfl_game_result),MATCH(I$1,INDIRECT(nfl_game_result_header),0),FALSE)),"error")</f>
        <v/>
      </c>
      <c r="J3596" s="23" t="str">
        <f ca="1">IFERROR(IF(ISBLANK(VLOOKUP($B3596,INDIRECT(nfl_game_result),MATCH(J$1,INDIRECT(nfl_game_result_header),0),FALSE)),"",VLOOKUP($B3596,INDIRECT(nfl_game_result),MATCH(J$1,INDIRECT(nfl_game_result_header),0),FALSE)),"error")</f>
        <v/>
      </c>
      <c r="K3596" s="23" t="str">
        <f ca="1">IFERROR(IF(ISBLANK(VLOOKUP($B3596,INDIRECT(nfl_game_result),MATCH(K$1,INDIRECT(nfl_game_result_header),0),FALSE)),"",VLOOKUP($B3596,INDIRECT(nfl_game_result),MATCH(K$1,INDIRECT(nfl_game_result_header),0),FALSE)),"error")</f>
        <v/>
      </c>
      <c r="L3596" s="23" t="str">
        <f ca="1">IFERROR(IF(ISBLANK(VLOOKUP($B3596,INDIRECT(nfl_game_result),MATCH(L$1,INDIRECT(nfl_game_result_header),0),FALSE)),"",VLOOKUP($B3596,INDIRECT(nfl_game_result),MATCH(L$1,INDIRECT(nfl_game_result_header),0),FALSE)),"error")</f>
        <v/>
      </c>
      <c r="M3596" s="23" t="s">
        <v>14</v>
      </c>
      <c r="V3596" s="23" t="s">
        <v>416</v>
      </c>
      <c r="W3596" s="23">
        <f ca="1">VALUE(LEFT(C3596, 4))</f>
        <v>2018</v>
      </c>
      <c r="X3596" s="23">
        <f ca="1">VALUE(MID(C3596,6,FIND("_",C3596,6)-6))</f>
        <v>12</v>
      </c>
      <c r="Y3596" s="23" t="str">
        <f ca="1">IF(NOT(OR(ISBLANK(D3596),ISBLANK(E3596),D3596="",E3596="")),D3596-E3596,"")</f>
        <v/>
      </c>
      <c r="Z3596" s="23" t="str">
        <f ca="1">IF(OR(NOT(ISNUMBER(D3596)),ISBLANK(D3596),D3596="",ISBLANK(N3596)),"",ABS(D3596-N3596))</f>
        <v/>
      </c>
      <c r="AA3596" s="23" t="str">
        <f ca="1">IF(OR(ISBLANK(J3596),ISBLANK(O3596),J3596="",O3596=""),"",IF(J3596=O3596,1,0))</f>
        <v/>
      </c>
      <c r="AB3596" s="23" t="str">
        <f ca="1">IF(OR(ISBLANK(K3596),ISBLANK(Q3596),K3596="",Q3596=""),"",IF(K3596=Q3596,1,0))</f>
        <v/>
      </c>
      <c r="AC3596" s="23" t="str">
        <f t="shared" ca="1" si="56"/>
        <v/>
      </c>
    </row>
    <row r="3597" spans="1:29" x14ac:dyDescent="0.25">
      <c r="A3597" s="23">
        <v>3676</v>
      </c>
      <c r="B3597">
        <v>1774</v>
      </c>
      <c r="C3597" s="23" t="str">
        <f ca="1">IFERROR(VLOOKUP($B3597,INDIRECT(nfl_game_result),MATCH(C$1,INDIRECT(nfl_game_result_header),0),FALSE),"error")</f>
        <v>2018_12_OAK@BAL</v>
      </c>
      <c r="D3597" s="23" t="str">
        <f ca="1">IFERROR(IF(ISBLANK(VLOOKUP($B3597,INDIRECT(nfl_game_result),MATCH(D$1,INDIRECT(nfl_game_result_header),0),FALSE)),"",VLOOKUP($B3597,INDIRECT(nfl_game_result),MATCH(D$1,INDIRECT(nfl_game_result_header),0),FALSE)),"error")</f>
        <v/>
      </c>
      <c r="E3597" s="23" t="str">
        <f ca="1">IFERROR(IF(ISBLANK(VLOOKUP($B3597,INDIRECT(nfl_game_result),MATCH(E$1,INDIRECT(nfl_game_result_header),0),FALSE)),"",VLOOKUP($B3597,INDIRECT(nfl_game_result),MATCH(E$1,INDIRECT(nfl_game_result_header),0),FALSE)),"error")</f>
        <v/>
      </c>
      <c r="F3597" s="23" t="str">
        <f ca="1">IFERROR(IF(ISBLANK(VLOOKUP($B3597,INDIRECT(nfl_game_result),MATCH(F$1,INDIRECT(nfl_game_result_header),0),FALSE)),"",VLOOKUP($B3597,INDIRECT(nfl_game_result),MATCH(F$1,INDIRECT(nfl_game_result_header),0),FALSE)),"error")</f>
        <v/>
      </c>
      <c r="G3597" s="23" t="str">
        <f ca="1">IFERROR(IF(ISBLANK(VLOOKUP($B3597,INDIRECT(nfl_game_result),MATCH(G$1,INDIRECT(nfl_game_result_header),0),FALSE)),"",VLOOKUP($B3597,INDIRECT(nfl_game_result),MATCH(G$1,INDIRECT(nfl_game_result_header),0),FALSE)),"error")</f>
        <v/>
      </c>
      <c r="H3597" s="23" t="str">
        <f ca="1">IFERROR(IF(ISBLANK(VLOOKUP($B3597,INDIRECT(nfl_game_result),MATCH(H$1,INDIRECT(nfl_game_result_header),0),FALSE)),"",VLOOKUP($B3597,INDIRECT(nfl_game_result),MATCH(H$1,INDIRECT(nfl_game_result_header),0),FALSE)),"error")</f>
        <v/>
      </c>
      <c r="I3597" s="23" t="str">
        <f ca="1">IFERROR(IF(ISBLANK(VLOOKUP($B3597,INDIRECT(nfl_game_result),MATCH(I$1,INDIRECT(nfl_game_result_header),0),FALSE)),"",VLOOKUP($B3597,INDIRECT(nfl_game_result),MATCH(I$1,INDIRECT(nfl_game_result_header),0),FALSE)),"error")</f>
        <v/>
      </c>
      <c r="J3597" s="23" t="str">
        <f ca="1">IFERROR(IF(ISBLANK(VLOOKUP($B3597,INDIRECT(nfl_game_result),MATCH(J$1,INDIRECT(nfl_game_result_header),0),FALSE)),"",VLOOKUP($B3597,INDIRECT(nfl_game_result),MATCH(J$1,INDIRECT(nfl_game_result_header),0),FALSE)),"error")</f>
        <v/>
      </c>
      <c r="K3597" s="23" t="str">
        <f ca="1">IFERROR(IF(ISBLANK(VLOOKUP($B3597,INDIRECT(nfl_game_result),MATCH(K$1,INDIRECT(nfl_game_result_header),0),FALSE)),"",VLOOKUP($B3597,INDIRECT(nfl_game_result),MATCH(K$1,INDIRECT(nfl_game_result_header),0),FALSE)),"error")</f>
        <v/>
      </c>
      <c r="L3597" s="23" t="str">
        <f ca="1">IFERROR(IF(ISBLANK(VLOOKUP($B3597,INDIRECT(nfl_game_result),MATCH(L$1,INDIRECT(nfl_game_result_header),0),FALSE)),"",VLOOKUP($B3597,INDIRECT(nfl_game_result),MATCH(L$1,INDIRECT(nfl_game_result_header),0),FALSE)),"error")</f>
        <v/>
      </c>
      <c r="M3597" s="23" t="s">
        <v>14</v>
      </c>
      <c r="V3597" s="23" t="s">
        <v>416</v>
      </c>
      <c r="W3597" s="23">
        <f ca="1">VALUE(LEFT(C3597, 4))</f>
        <v>2018</v>
      </c>
      <c r="X3597" s="23">
        <f ca="1">VALUE(MID(C3597,6,FIND("_",C3597,6)-6))</f>
        <v>12</v>
      </c>
      <c r="Y3597" s="23" t="str">
        <f ca="1">IF(NOT(OR(ISBLANK(D3597),ISBLANK(E3597),D3597="",E3597="")),D3597-E3597,"")</f>
        <v/>
      </c>
      <c r="Z3597" s="23" t="str">
        <f ca="1">IF(OR(NOT(ISNUMBER(D3597)),ISBLANK(D3597),D3597="",ISBLANK(N3597)),"",ABS(D3597-N3597))</f>
        <v/>
      </c>
      <c r="AA3597" s="23" t="str">
        <f ca="1">IF(OR(ISBLANK(J3597),ISBLANK(O3597),J3597="",O3597=""),"",IF(J3597=O3597,1,0))</f>
        <v/>
      </c>
      <c r="AB3597" s="23" t="str">
        <f ca="1">IF(OR(ISBLANK(K3597),ISBLANK(Q3597),K3597="",Q3597=""),"",IF(K3597=Q3597,1,0))</f>
        <v/>
      </c>
      <c r="AC3597" s="23" t="str">
        <f t="shared" ca="1" si="56"/>
        <v/>
      </c>
    </row>
    <row r="3598" spans="1:29" x14ac:dyDescent="0.25">
      <c r="A3598" s="23">
        <v>3677</v>
      </c>
      <c r="B3598">
        <v>1775</v>
      </c>
      <c r="C3598" s="23" t="str">
        <f ca="1">IFERROR(VLOOKUP($B3598,INDIRECT(nfl_game_result),MATCH(C$1,INDIRECT(nfl_game_result_header),0),FALSE),"error")</f>
        <v>2018_12_ARI@LAC</v>
      </c>
      <c r="D3598" s="23" t="str">
        <f ca="1">IFERROR(IF(ISBLANK(VLOOKUP($B3598,INDIRECT(nfl_game_result),MATCH(D$1,INDIRECT(nfl_game_result_header),0),FALSE)),"",VLOOKUP($B3598,INDIRECT(nfl_game_result),MATCH(D$1,INDIRECT(nfl_game_result_header),0),FALSE)),"error")</f>
        <v/>
      </c>
      <c r="E3598" s="23" t="str">
        <f ca="1">IFERROR(IF(ISBLANK(VLOOKUP($B3598,INDIRECT(nfl_game_result),MATCH(E$1,INDIRECT(nfl_game_result_header),0),FALSE)),"",VLOOKUP($B3598,INDIRECT(nfl_game_result),MATCH(E$1,INDIRECT(nfl_game_result_header),0),FALSE)),"error")</f>
        <v/>
      </c>
      <c r="F3598" s="23" t="str">
        <f ca="1">IFERROR(IF(ISBLANK(VLOOKUP($B3598,INDIRECT(nfl_game_result),MATCH(F$1,INDIRECT(nfl_game_result_header),0),FALSE)),"",VLOOKUP($B3598,INDIRECT(nfl_game_result),MATCH(F$1,INDIRECT(nfl_game_result_header),0),FALSE)),"error")</f>
        <v/>
      </c>
      <c r="G3598" s="23" t="str">
        <f ca="1">IFERROR(IF(ISBLANK(VLOOKUP($B3598,INDIRECT(nfl_game_result),MATCH(G$1,INDIRECT(nfl_game_result_header),0),FALSE)),"",VLOOKUP($B3598,INDIRECT(nfl_game_result),MATCH(G$1,INDIRECT(nfl_game_result_header),0),FALSE)),"error")</f>
        <v/>
      </c>
      <c r="H3598" s="23" t="str">
        <f ca="1">IFERROR(IF(ISBLANK(VLOOKUP($B3598,INDIRECT(nfl_game_result),MATCH(H$1,INDIRECT(nfl_game_result_header),0),FALSE)),"",VLOOKUP($B3598,INDIRECT(nfl_game_result),MATCH(H$1,INDIRECT(nfl_game_result_header),0),FALSE)),"error")</f>
        <v/>
      </c>
      <c r="I3598" s="23" t="str">
        <f ca="1">IFERROR(IF(ISBLANK(VLOOKUP($B3598,INDIRECT(nfl_game_result),MATCH(I$1,INDIRECT(nfl_game_result_header),0),FALSE)),"",VLOOKUP($B3598,INDIRECT(nfl_game_result),MATCH(I$1,INDIRECT(nfl_game_result_header),0),FALSE)),"error")</f>
        <v/>
      </c>
      <c r="J3598" s="23" t="str">
        <f ca="1">IFERROR(IF(ISBLANK(VLOOKUP($B3598,INDIRECT(nfl_game_result),MATCH(J$1,INDIRECT(nfl_game_result_header),0),FALSE)),"",VLOOKUP($B3598,INDIRECT(nfl_game_result),MATCH(J$1,INDIRECT(nfl_game_result_header),0),FALSE)),"error")</f>
        <v/>
      </c>
      <c r="K3598" s="23" t="str">
        <f ca="1">IFERROR(IF(ISBLANK(VLOOKUP($B3598,INDIRECT(nfl_game_result),MATCH(K$1,INDIRECT(nfl_game_result_header),0),FALSE)),"",VLOOKUP($B3598,INDIRECT(nfl_game_result),MATCH(K$1,INDIRECT(nfl_game_result_header),0),FALSE)),"error")</f>
        <v/>
      </c>
      <c r="L3598" s="23" t="str">
        <f ca="1">IFERROR(IF(ISBLANK(VLOOKUP($B3598,INDIRECT(nfl_game_result),MATCH(L$1,INDIRECT(nfl_game_result_header),0),FALSE)),"",VLOOKUP($B3598,INDIRECT(nfl_game_result),MATCH(L$1,INDIRECT(nfl_game_result_header),0),FALSE)),"error")</f>
        <v/>
      </c>
      <c r="M3598" s="23" t="s">
        <v>14</v>
      </c>
      <c r="V3598" s="23" t="s">
        <v>416</v>
      </c>
      <c r="W3598" s="23">
        <f ca="1">VALUE(LEFT(C3598, 4))</f>
        <v>2018</v>
      </c>
      <c r="X3598" s="23">
        <f ca="1">VALUE(MID(C3598,6,FIND("_",C3598,6)-6))</f>
        <v>12</v>
      </c>
      <c r="Y3598" s="23" t="str">
        <f ca="1">IF(NOT(OR(ISBLANK(D3598),ISBLANK(E3598),D3598="",E3598="")),D3598-E3598,"")</f>
        <v/>
      </c>
      <c r="Z3598" s="23" t="str">
        <f ca="1">IF(OR(NOT(ISNUMBER(D3598)),ISBLANK(D3598),D3598="",ISBLANK(N3598)),"",ABS(D3598-N3598))</f>
        <v/>
      </c>
      <c r="AA3598" s="23" t="str">
        <f ca="1">IF(OR(ISBLANK(J3598),ISBLANK(O3598),J3598="",O3598=""),"",IF(J3598=O3598,1,0))</f>
        <v/>
      </c>
      <c r="AB3598" s="23" t="str">
        <f ca="1">IF(OR(ISBLANK(K3598),ISBLANK(Q3598),K3598="",Q3598=""),"",IF(K3598=Q3598,1,0))</f>
        <v/>
      </c>
      <c r="AC3598" s="23" t="str">
        <f t="shared" ca="1" si="56"/>
        <v/>
      </c>
    </row>
    <row r="3599" spans="1:29" x14ac:dyDescent="0.25">
      <c r="A3599" s="23">
        <v>3678</v>
      </c>
      <c r="B3599">
        <v>1776</v>
      </c>
      <c r="C3599" s="23" t="str">
        <f ca="1">IFERROR(VLOOKUP($B3599,INDIRECT(nfl_game_result),MATCH(C$1,INDIRECT(nfl_game_result_header),0),FALSE),"error")</f>
        <v>2018_12_PIT@DEN</v>
      </c>
      <c r="D3599" s="23" t="str">
        <f ca="1">IFERROR(IF(ISBLANK(VLOOKUP($B3599,INDIRECT(nfl_game_result),MATCH(D$1,INDIRECT(nfl_game_result_header),0),FALSE)),"",VLOOKUP($B3599,INDIRECT(nfl_game_result),MATCH(D$1,INDIRECT(nfl_game_result_header),0),FALSE)),"error")</f>
        <v/>
      </c>
      <c r="E3599" s="23" t="str">
        <f ca="1">IFERROR(IF(ISBLANK(VLOOKUP($B3599,INDIRECT(nfl_game_result),MATCH(E$1,INDIRECT(nfl_game_result_header),0),FALSE)),"",VLOOKUP($B3599,INDIRECT(nfl_game_result),MATCH(E$1,INDIRECT(nfl_game_result_header),0),FALSE)),"error")</f>
        <v/>
      </c>
      <c r="F3599" s="23" t="str">
        <f ca="1">IFERROR(IF(ISBLANK(VLOOKUP($B3599,INDIRECT(nfl_game_result),MATCH(F$1,INDIRECT(nfl_game_result_header),0),FALSE)),"",VLOOKUP($B3599,INDIRECT(nfl_game_result),MATCH(F$1,INDIRECT(nfl_game_result_header),0),FALSE)),"error")</f>
        <v/>
      </c>
      <c r="G3599" s="23" t="str">
        <f ca="1">IFERROR(IF(ISBLANK(VLOOKUP($B3599,INDIRECT(nfl_game_result),MATCH(G$1,INDIRECT(nfl_game_result_header),0),FALSE)),"",VLOOKUP($B3599,INDIRECT(nfl_game_result),MATCH(G$1,INDIRECT(nfl_game_result_header),0),FALSE)),"error")</f>
        <v/>
      </c>
      <c r="H3599" s="23" t="str">
        <f ca="1">IFERROR(IF(ISBLANK(VLOOKUP($B3599,INDIRECT(nfl_game_result),MATCH(H$1,INDIRECT(nfl_game_result_header),0),FALSE)),"",VLOOKUP($B3599,INDIRECT(nfl_game_result),MATCH(H$1,INDIRECT(nfl_game_result_header),0),FALSE)),"error")</f>
        <v/>
      </c>
      <c r="I3599" s="23" t="str">
        <f ca="1">IFERROR(IF(ISBLANK(VLOOKUP($B3599,INDIRECT(nfl_game_result),MATCH(I$1,INDIRECT(nfl_game_result_header),0),FALSE)),"",VLOOKUP($B3599,INDIRECT(nfl_game_result),MATCH(I$1,INDIRECT(nfl_game_result_header),0),FALSE)),"error")</f>
        <v/>
      </c>
      <c r="J3599" s="23" t="str">
        <f ca="1">IFERROR(IF(ISBLANK(VLOOKUP($B3599,INDIRECT(nfl_game_result),MATCH(J$1,INDIRECT(nfl_game_result_header),0),FALSE)),"",VLOOKUP($B3599,INDIRECT(nfl_game_result),MATCH(J$1,INDIRECT(nfl_game_result_header),0),FALSE)),"error")</f>
        <v/>
      </c>
      <c r="K3599" s="23" t="str">
        <f ca="1">IFERROR(IF(ISBLANK(VLOOKUP($B3599,INDIRECT(nfl_game_result),MATCH(K$1,INDIRECT(nfl_game_result_header),0),FALSE)),"",VLOOKUP($B3599,INDIRECT(nfl_game_result),MATCH(K$1,INDIRECT(nfl_game_result_header),0),FALSE)),"error")</f>
        <v/>
      </c>
      <c r="L3599" s="23" t="str">
        <f ca="1">IFERROR(IF(ISBLANK(VLOOKUP($B3599,INDIRECT(nfl_game_result),MATCH(L$1,INDIRECT(nfl_game_result_header),0),FALSE)),"",VLOOKUP($B3599,INDIRECT(nfl_game_result),MATCH(L$1,INDIRECT(nfl_game_result_header),0),FALSE)),"error")</f>
        <v/>
      </c>
      <c r="M3599" s="23" t="s">
        <v>14</v>
      </c>
      <c r="V3599" s="23" t="s">
        <v>416</v>
      </c>
      <c r="W3599" s="23">
        <f ca="1">VALUE(LEFT(C3599, 4))</f>
        <v>2018</v>
      </c>
      <c r="X3599" s="23">
        <f ca="1">VALUE(MID(C3599,6,FIND("_",C3599,6)-6))</f>
        <v>12</v>
      </c>
      <c r="Y3599" s="23" t="str">
        <f ca="1">IF(NOT(OR(ISBLANK(D3599),ISBLANK(E3599),D3599="",E3599="")),D3599-E3599,"")</f>
        <v/>
      </c>
      <c r="Z3599" s="23" t="str">
        <f ca="1">IF(OR(NOT(ISNUMBER(D3599)),ISBLANK(D3599),D3599="",ISBLANK(N3599)),"",ABS(D3599-N3599))</f>
        <v/>
      </c>
      <c r="AA3599" s="23" t="str">
        <f ca="1">IF(OR(ISBLANK(J3599),ISBLANK(O3599),J3599="",O3599=""),"",IF(J3599=O3599,1,0))</f>
        <v/>
      </c>
      <c r="AB3599" s="23" t="str">
        <f ca="1">IF(OR(ISBLANK(K3599),ISBLANK(Q3599),K3599="",Q3599=""),"",IF(K3599=Q3599,1,0))</f>
        <v/>
      </c>
      <c r="AC3599" s="23" t="str">
        <f t="shared" ca="1" si="56"/>
        <v/>
      </c>
    </row>
    <row r="3600" spans="1:29" x14ac:dyDescent="0.25">
      <c r="A3600" s="23">
        <v>3679</v>
      </c>
      <c r="B3600">
        <v>1777</v>
      </c>
      <c r="C3600" s="23" t="str">
        <f ca="1">IFERROR(VLOOKUP($B3600,INDIRECT(nfl_game_result),MATCH(C$1,INDIRECT(nfl_game_result_header),0),FALSE),"error")</f>
        <v>2018_12_GBY@MIN</v>
      </c>
      <c r="D3600" s="23" t="str">
        <f ca="1">IFERROR(IF(ISBLANK(VLOOKUP($B3600,INDIRECT(nfl_game_result),MATCH(D$1,INDIRECT(nfl_game_result_header),0),FALSE)),"",VLOOKUP($B3600,INDIRECT(nfl_game_result),MATCH(D$1,INDIRECT(nfl_game_result_header),0),FALSE)),"error")</f>
        <v/>
      </c>
      <c r="E3600" s="23" t="str">
        <f ca="1">IFERROR(IF(ISBLANK(VLOOKUP($B3600,INDIRECT(nfl_game_result),MATCH(E$1,INDIRECT(nfl_game_result_header),0),FALSE)),"",VLOOKUP($B3600,INDIRECT(nfl_game_result),MATCH(E$1,INDIRECT(nfl_game_result_header),0),FALSE)),"error")</f>
        <v/>
      </c>
      <c r="F3600" s="23" t="str">
        <f ca="1">IFERROR(IF(ISBLANK(VLOOKUP($B3600,INDIRECT(nfl_game_result),MATCH(F$1,INDIRECT(nfl_game_result_header),0),FALSE)),"",VLOOKUP($B3600,INDIRECT(nfl_game_result),MATCH(F$1,INDIRECT(nfl_game_result_header),0),FALSE)),"error")</f>
        <v/>
      </c>
      <c r="G3600" s="23" t="str">
        <f ca="1">IFERROR(IF(ISBLANK(VLOOKUP($B3600,INDIRECT(nfl_game_result),MATCH(G$1,INDIRECT(nfl_game_result_header),0),FALSE)),"",VLOOKUP($B3600,INDIRECT(nfl_game_result),MATCH(G$1,INDIRECT(nfl_game_result_header),0),FALSE)),"error")</f>
        <v/>
      </c>
      <c r="H3600" s="23" t="str">
        <f ca="1">IFERROR(IF(ISBLANK(VLOOKUP($B3600,INDIRECT(nfl_game_result),MATCH(H$1,INDIRECT(nfl_game_result_header),0),FALSE)),"",VLOOKUP($B3600,INDIRECT(nfl_game_result),MATCH(H$1,INDIRECT(nfl_game_result_header),0),FALSE)),"error")</f>
        <v/>
      </c>
      <c r="I3600" s="23" t="str">
        <f ca="1">IFERROR(IF(ISBLANK(VLOOKUP($B3600,INDIRECT(nfl_game_result),MATCH(I$1,INDIRECT(nfl_game_result_header),0),FALSE)),"",VLOOKUP($B3600,INDIRECT(nfl_game_result),MATCH(I$1,INDIRECT(nfl_game_result_header),0),FALSE)),"error")</f>
        <v/>
      </c>
      <c r="J3600" s="23" t="str">
        <f ca="1">IFERROR(IF(ISBLANK(VLOOKUP($B3600,INDIRECT(nfl_game_result),MATCH(J$1,INDIRECT(nfl_game_result_header),0),FALSE)),"",VLOOKUP($B3600,INDIRECT(nfl_game_result),MATCH(J$1,INDIRECT(nfl_game_result_header),0),FALSE)),"error")</f>
        <v/>
      </c>
      <c r="K3600" s="23" t="str">
        <f ca="1">IFERROR(IF(ISBLANK(VLOOKUP($B3600,INDIRECT(nfl_game_result),MATCH(K$1,INDIRECT(nfl_game_result_header),0),FALSE)),"",VLOOKUP($B3600,INDIRECT(nfl_game_result),MATCH(K$1,INDIRECT(nfl_game_result_header),0),FALSE)),"error")</f>
        <v/>
      </c>
      <c r="L3600" s="23" t="str">
        <f ca="1">IFERROR(IF(ISBLANK(VLOOKUP($B3600,INDIRECT(nfl_game_result),MATCH(L$1,INDIRECT(nfl_game_result_header),0),FALSE)),"",VLOOKUP($B3600,INDIRECT(nfl_game_result),MATCH(L$1,INDIRECT(nfl_game_result_header),0),FALSE)),"error")</f>
        <v/>
      </c>
      <c r="M3600" s="23" t="s">
        <v>14</v>
      </c>
      <c r="V3600" s="23" t="s">
        <v>416</v>
      </c>
      <c r="W3600" s="23">
        <f ca="1">VALUE(LEFT(C3600, 4))</f>
        <v>2018</v>
      </c>
      <c r="X3600" s="23">
        <f ca="1">VALUE(MID(C3600,6,FIND("_",C3600,6)-6))</f>
        <v>12</v>
      </c>
      <c r="Y3600" s="23" t="str">
        <f ca="1">IF(NOT(OR(ISBLANK(D3600),ISBLANK(E3600),D3600="",E3600="")),D3600-E3600,"")</f>
        <v/>
      </c>
      <c r="Z3600" s="23" t="str">
        <f ca="1">IF(OR(NOT(ISNUMBER(D3600)),ISBLANK(D3600),D3600="",ISBLANK(N3600)),"",ABS(D3600-N3600))</f>
        <v/>
      </c>
      <c r="AA3600" s="23" t="str">
        <f ca="1">IF(OR(ISBLANK(J3600),ISBLANK(O3600),J3600="",O3600=""),"",IF(J3600=O3600,1,0))</f>
        <v/>
      </c>
      <c r="AB3600" s="23" t="str">
        <f ca="1">IF(OR(ISBLANK(K3600),ISBLANK(Q3600),K3600="",Q3600=""),"",IF(K3600=Q3600,1,0))</f>
        <v/>
      </c>
      <c r="AC3600" s="23" t="str">
        <f t="shared" ca="1" si="56"/>
        <v/>
      </c>
    </row>
    <row r="3601" spans="1:29" x14ac:dyDescent="0.25">
      <c r="A3601" s="23">
        <v>3680</v>
      </c>
      <c r="B3601">
        <v>1778</v>
      </c>
      <c r="C3601" s="23" t="str">
        <f ca="1">IFERROR(VLOOKUP($B3601,INDIRECT(nfl_game_result),MATCH(C$1,INDIRECT(nfl_game_result_header),0),FALSE),"error")</f>
        <v>2018_12_TEN@HOU</v>
      </c>
      <c r="D3601" s="23" t="str">
        <f ca="1">IFERROR(IF(ISBLANK(VLOOKUP($B3601,INDIRECT(nfl_game_result),MATCH(D$1,INDIRECT(nfl_game_result_header),0),FALSE)),"",VLOOKUP($B3601,INDIRECT(nfl_game_result),MATCH(D$1,INDIRECT(nfl_game_result_header),0),FALSE)),"error")</f>
        <v/>
      </c>
      <c r="E3601" s="23" t="str">
        <f ca="1">IFERROR(IF(ISBLANK(VLOOKUP($B3601,INDIRECT(nfl_game_result),MATCH(E$1,INDIRECT(nfl_game_result_header),0),FALSE)),"",VLOOKUP($B3601,INDIRECT(nfl_game_result),MATCH(E$1,INDIRECT(nfl_game_result_header),0),FALSE)),"error")</f>
        <v/>
      </c>
      <c r="F3601" s="23" t="str">
        <f ca="1">IFERROR(IF(ISBLANK(VLOOKUP($B3601,INDIRECT(nfl_game_result),MATCH(F$1,INDIRECT(nfl_game_result_header),0),FALSE)),"",VLOOKUP($B3601,INDIRECT(nfl_game_result),MATCH(F$1,INDIRECT(nfl_game_result_header),0),FALSE)),"error")</f>
        <v/>
      </c>
      <c r="G3601" s="23" t="str">
        <f ca="1">IFERROR(IF(ISBLANK(VLOOKUP($B3601,INDIRECT(nfl_game_result),MATCH(G$1,INDIRECT(nfl_game_result_header),0),FALSE)),"",VLOOKUP($B3601,INDIRECT(nfl_game_result),MATCH(G$1,INDIRECT(nfl_game_result_header),0),FALSE)),"error")</f>
        <v/>
      </c>
      <c r="H3601" s="23" t="str">
        <f ca="1">IFERROR(IF(ISBLANK(VLOOKUP($B3601,INDIRECT(nfl_game_result),MATCH(H$1,INDIRECT(nfl_game_result_header),0),FALSE)),"",VLOOKUP($B3601,INDIRECT(nfl_game_result),MATCH(H$1,INDIRECT(nfl_game_result_header),0),FALSE)),"error")</f>
        <v/>
      </c>
      <c r="I3601" s="23" t="str">
        <f ca="1">IFERROR(IF(ISBLANK(VLOOKUP($B3601,INDIRECT(nfl_game_result),MATCH(I$1,INDIRECT(nfl_game_result_header),0),FALSE)),"",VLOOKUP($B3601,INDIRECT(nfl_game_result),MATCH(I$1,INDIRECT(nfl_game_result_header),0),FALSE)),"error")</f>
        <v/>
      </c>
      <c r="J3601" s="23" t="str">
        <f ca="1">IFERROR(IF(ISBLANK(VLOOKUP($B3601,INDIRECT(nfl_game_result),MATCH(J$1,INDIRECT(nfl_game_result_header),0),FALSE)),"",VLOOKUP($B3601,INDIRECT(nfl_game_result),MATCH(J$1,INDIRECT(nfl_game_result_header),0),FALSE)),"error")</f>
        <v/>
      </c>
      <c r="K3601" s="23" t="str">
        <f ca="1">IFERROR(IF(ISBLANK(VLOOKUP($B3601,INDIRECT(nfl_game_result),MATCH(K$1,INDIRECT(nfl_game_result_header),0),FALSE)),"",VLOOKUP($B3601,INDIRECT(nfl_game_result),MATCH(K$1,INDIRECT(nfl_game_result_header),0),FALSE)),"error")</f>
        <v/>
      </c>
      <c r="L3601" s="23" t="str">
        <f ca="1">IFERROR(IF(ISBLANK(VLOOKUP($B3601,INDIRECT(nfl_game_result),MATCH(L$1,INDIRECT(nfl_game_result_header),0),FALSE)),"",VLOOKUP($B3601,INDIRECT(nfl_game_result),MATCH(L$1,INDIRECT(nfl_game_result_header),0),FALSE)),"error")</f>
        <v/>
      </c>
      <c r="M3601" s="23" t="s">
        <v>14</v>
      </c>
      <c r="V3601" s="23" t="s">
        <v>416</v>
      </c>
      <c r="W3601" s="23">
        <f ca="1">VALUE(LEFT(C3601, 4))</f>
        <v>2018</v>
      </c>
      <c r="X3601" s="23">
        <f ca="1">VALUE(MID(C3601,6,FIND("_",C3601,6)-6))</f>
        <v>12</v>
      </c>
      <c r="Y3601" s="23" t="str">
        <f ca="1">IF(NOT(OR(ISBLANK(D3601),ISBLANK(E3601),D3601="",E3601="")),D3601-E3601,"")</f>
        <v/>
      </c>
      <c r="Z3601" s="23" t="str">
        <f ca="1">IF(OR(NOT(ISNUMBER(D3601)),ISBLANK(D3601),D3601="",ISBLANK(N3601)),"",ABS(D3601-N3601))</f>
        <v/>
      </c>
      <c r="AA3601" s="23" t="str">
        <f ca="1">IF(OR(ISBLANK(J3601),ISBLANK(O3601),J3601="",O3601=""),"",IF(J3601=O3601,1,0))</f>
        <v/>
      </c>
      <c r="AB3601" s="23" t="str">
        <f ca="1">IF(OR(ISBLANK(K3601),ISBLANK(Q3601),K3601="",Q3601=""),"",IF(K3601=Q3601,1,0))</f>
        <v/>
      </c>
      <c r="AC3601" s="23" t="str">
        <f t="shared" ca="1" si="56"/>
        <v/>
      </c>
    </row>
    <row r="3602" spans="1:29" x14ac:dyDescent="0.25">
      <c r="A3602" s="23">
        <v>3425</v>
      </c>
      <c r="B3602">
        <v>1779</v>
      </c>
      <c r="C3602" s="23" t="str">
        <f ca="1">IFERROR(VLOOKUP($B3602,INDIRECT(nfl_game_result),MATCH(C$1,INDIRECT(nfl_game_result_header),0),FALSE),"error")</f>
        <v>2018_13_NOR@DAL</v>
      </c>
      <c r="D3602" s="23" t="str">
        <f ca="1">IFERROR(IF(ISBLANK(VLOOKUP($B3602,INDIRECT(nfl_game_result),MATCH(D$1,INDIRECT(nfl_game_result_header),0),FALSE)),"",VLOOKUP($B3602,INDIRECT(nfl_game_result),MATCH(D$1,INDIRECT(nfl_game_result_header),0),FALSE)),"error")</f>
        <v/>
      </c>
      <c r="E3602" s="23" t="str">
        <f ca="1">IFERROR(IF(ISBLANK(VLOOKUP($B3602,INDIRECT(nfl_game_result),MATCH(E$1,INDIRECT(nfl_game_result_header),0),FALSE)),"",VLOOKUP($B3602,INDIRECT(nfl_game_result),MATCH(E$1,INDIRECT(nfl_game_result_header),0),FALSE)),"error")</f>
        <v/>
      </c>
      <c r="F3602" s="23" t="str">
        <f ca="1">IFERROR(IF(ISBLANK(VLOOKUP($B3602,INDIRECT(nfl_game_result),MATCH(F$1,INDIRECT(nfl_game_result_header),0),FALSE)),"",VLOOKUP($B3602,INDIRECT(nfl_game_result),MATCH(F$1,INDIRECT(nfl_game_result_header),0),FALSE)),"error")</f>
        <v/>
      </c>
      <c r="G3602" s="23" t="str">
        <f ca="1">IFERROR(IF(ISBLANK(VLOOKUP($B3602,INDIRECT(nfl_game_result),MATCH(G$1,INDIRECT(nfl_game_result_header),0),FALSE)),"",VLOOKUP($B3602,INDIRECT(nfl_game_result),MATCH(G$1,INDIRECT(nfl_game_result_header),0),FALSE)),"error")</f>
        <v/>
      </c>
      <c r="H3602" s="23" t="str">
        <f ca="1">IFERROR(IF(ISBLANK(VLOOKUP($B3602,INDIRECT(nfl_game_result),MATCH(H$1,INDIRECT(nfl_game_result_header),0),FALSE)),"",VLOOKUP($B3602,INDIRECT(nfl_game_result),MATCH(H$1,INDIRECT(nfl_game_result_header),0),FALSE)),"error")</f>
        <v/>
      </c>
      <c r="I3602" s="23" t="str">
        <f ca="1">IFERROR(IF(ISBLANK(VLOOKUP($B3602,INDIRECT(nfl_game_result),MATCH(I$1,INDIRECT(nfl_game_result_header),0),FALSE)),"",VLOOKUP($B3602,INDIRECT(nfl_game_result),MATCH(I$1,INDIRECT(nfl_game_result_header),0),FALSE)),"error")</f>
        <v/>
      </c>
      <c r="J3602" s="23" t="str">
        <f ca="1">IFERROR(IF(ISBLANK(VLOOKUP($B3602,INDIRECT(nfl_game_result),MATCH(J$1,INDIRECT(nfl_game_result_header),0),FALSE)),"",VLOOKUP($B3602,INDIRECT(nfl_game_result),MATCH(J$1,INDIRECT(nfl_game_result_header),0),FALSE)),"error")</f>
        <v/>
      </c>
      <c r="K3602" s="23" t="str">
        <f ca="1">IFERROR(IF(ISBLANK(VLOOKUP($B3602,INDIRECT(nfl_game_result),MATCH(K$1,INDIRECT(nfl_game_result_header),0),FALSE)),"",VLOOKUP($B3602,INDIRECT(nfl_game_result),MATCH(K$1,INDIRECT(nfl_game_result_header),0),FALSE)),"error")</f>
        <v/>
      </c>
      <c r="L3602" s="23" t="str">
        <f ca="1">IFERROR(IF(ISBLANK(VLOOKUP($B3602,INDIRECT(nfl_game_result),MATCH(L$1,INDIRECT(nfl_game_result_header),0),FALSE)),"",VLOOKUP($B3602,INDIRECT(nfl_game_result),MATCH(L$1,INDIRECT(nfl_game_result_header),0),FALSE)),"error")</f>
        <v/>
      </c>
      <c r="M3602" s="23" t="s">
        <v>16</v>
      </c>
      <c r="V3602" s="23" t="s">
        <v>416</v>
      </c>
      <c r="W3602" s="23">
        <f ca="1">VALUE(LEFT(C3602, 4))</f>
        <v>2018</v>
      </c>
      <c r="X3602" s="23">
        <f ca="1">VALUE(MID(C3602,6,FIND("_",C3602,6)-6))</f>
        <v>13</v>
      </c>
      <c r="Y3602" s="23" t="str">
        <f ca="1">IF(NOT(OR(ISBLANK(D3602),ISBLANK(E3602),D3602="",E3602="")),D3602-E3602,"")</f>
        <v/>
      </c>
      <c r="Z3602" s="23" t="str">
        <f ca="1">IF(OR(NOT(ISNUMBER(D3602)),ISBLANK(D3602),D3602="",ISBLANK(N3602)),"",ABS(D3602-N3602))</f>
        <v/>
      </c>
      <c r="AA3602" s="23" t="str">
        <f ca="1">IF(OR(ISBLANK(J3602),ISBLANK(O3602),J3602="",O3602=""),"",IF(J3602=O3602,1,0))</f>
        <v/>
      </c>
      <c r="AB3602" s="23" t="str">
        <f ca="1">IF(OR(ISBLANK(K3602),ISBLANK(Q3602),K3602="",Q3602=""),"",IF(K3602=Q3602,1,0))</f>
        <v/>
      </c>
      <c r="AC3602" s="23" t="str">
        <f t="shared" ca="1" si="56"/>
        <v/>
      </c>
    </row>
    <row r="3603" spans="1:29" x14ac:dyDescent="0.25">
      <c r="A3603" s="23">
        <v>3426</v>
      </c>
      <c r="B3603">
        <v>1780</v>
      </c>
      <c r="C3603" s="23" t="str">
        <f ca="1">IFERROR(VLOOKUP($B3603,INDIRECT(nfl_game_result),MATCH(C$1,INDIRECT(nfl_game_result_header),0),FALSE),"error")</f>
        <v>2018_13_BAL@ATL</v>
      </c>
      <c r="D3603" s="23" t="str">
        <f ca="1">IFERROR(IF(ISBLANK(VLOOKUP($B3603,INDIRECT(nfl_game_result),MATCH(D$1,INDIRECT(nfl_game_result_header),0),FALSE)),"",VLOOKUP($B3603,INDIRECT(nfl_game_result),MATCH(D$1,INDIRECT(nfl_game_result_header),0),FALSE)),"error")</f>
        <v/>
      </c>
      <c r="E3603" s="23" t="str">
        <f ca="1">IFERROR(IF(ISBLANK(VLOOKUP($B3603,INDIRECT(nfl_game_result),MATCH(E$1,INDIRECT(nfl_game_result_header),0),FALSE)),"",VLOOKUP($B3603,INDIRECT(nfl_game_result),MATCH(E$1,INDIRECT(nfl_game_result_header),0),FALSE)),"error")</f>
        <v/>
      </c>
      <c r="F3603" s="23" t="str">
        <f ca="1">IFERROR(IF(ISBLANK(VLOOKUP($B3603,INDIRECT(nfl_game_result),MATCH(F$1,INDIRECT(nfl_game_result_header),0),FALSE)),"",VLOOKUP($B3603,INDIRECT(nfl_game_result),MATCH(F$1,INDIRECT(nfl_game_result_header),0),FALSE)),"error")</f>
        <v/>
      </c>
      <c r="G3603" s="23" t="str">
        <f ca="1">IFERROR(IF(ISBLANK(VLOOKUP($B3603,INDIRECT(nfl_game_result),MATCH(G$1,INDIRECT(nfl_game_result_header),0),FALSE)),"",VLOOKUP($B3603,INDIRECT(nfl_game_result),MATCH(G$1,INDIRECT(nfl_game_result_header),0),FALSE)),"error")</f>
        <v/>
      </c>
      <c r="H3603" s="23" t="str">
        <f ca="1">IFERROR(IF(ISBLANK(VLOOKUP($B3603,INDIRECT(nfl_game_result),MATCH(H$1,INDIRECT(nfl_game_result_header),0),FALSE)),"",VLOOKUP($B3603,INDIRECT(nfl_game_result),MATCH(H$1,INDIRECT(nfl_game_result_header),0),FALSE)),"error")</f>
        <v/>
      </c>
      <c r="I3603" s="23" t="str">
        <f ca="1">IFERROR(IF(ISBLANK(VLOOKUP($B3603,INDIRECT(nfl_game_result),MATCH(I$1,INDIRECT(nfl_game_result_header),0),FALSE)),"",VLOOKUP($B3603,INDIRECT(nfl_game_result),MATCH(I$1,INDIRECT(nfl_game_result_header),0),FALSE)),"error")</f>
        <v/>
      </c>
      <c r="J3603" s="23" t="str">
        <f ca="1">IFERROR(IF(ISBLANK(VLOOKUP($B3603,INDIRECT(nfl_game_result),MATCH(J$1,INDIRECT(nfl_game_result_header),0),FALSE)),"",VLOOKUP($B3603,INDIRECT(nfl_game_result),MATCH(J$1,INDIRECT(nfl_game_result_header),0),FALSE)),"error")</f>
        <v/>
      </c>
      <c r="K3603" s="23" t="str">
        <f ca="1">IFERROR(IF(ISBLANK(VLOOKUP($B3603,INDIRECT(nfl_game_result),MATCH(K$1,INDIRECT(nfl_game_result_header),0),FALSE)),"",VLOOKUP($B3603,INDIRECT(nfl_game_result),MATCH(K$1,INDIRECT(nfl_game_result_header),0),FALSE)),"error")</f>
        <v/>
      </c>
      <c r="L3603" s="23" t="str">
        <f ca="1">IFERROR(IF(ISBLANK(VLOOKUP($B3603,INDIRECT(nfl_game_result),MATCH(L$1,INDIRECT(nfl_game_result_header),0),FALSE)),"",VLOOKUP($B3603,INDIRECT(nfl_game_result),MATCH(L$1,INDIRECT(nfl_game_result_header),0),FALSE)),"error")</f>
        <v/>
      </c>
      <c r="M3603" s="23" t="s">
        <v>16</v>
      </c>
      <c r="V3603" s="23" t="s">
        <v>416</v>
      </c>
      <c r="W3603" s="23">
        <f ca="1">VALUE(LEFT(C3603, 4))</f>
        <v>2018</v>
      </c>
      <c r="X3603" s="23">
        <f ca="1">VALUE(MID(C3603,6,FIND("_",C3603,6)-6))</f>
        <v>13</v>
      </c>
      <c r="Y3603" s="23" t="str">
        <f ca="1">IF(NOT(OR(ISBLANK(D3603),ISBLANK(E3603),D3603="",E3603="")),D3603-E3603,"")</f>
        <v/>
      </c>
      <c r="Z3603" s="23" t="str">
        <f ca="1">IF(OR(NOT(ISNUMBER(D3603)),ISBLANK(D3603),D3603="",ISBLANK(N3603)),"",ABS(D3603-N3603))</f>
        <v/>
      </c>
      <c r="AA3603" s="23" t="str">
        <f ca="1">IF(OR(ISBLANK(J3603),ISBLANK(O3603),J3603="",O3603=""),"",IF(J3603=O3603,1,0))</f>
        <v/>
      </c>
      <c r="AB3603" s="23" t="str">
        <f ca="1">IF(OR(ISBLANK(K3603),ISBLANK(Q3603),K3603="",Q3603=""),"",IF(K3603=Q3603,1,0))</f>
        <v/>
      </c>
      <c r="AC3603" s="23" t="str">
        <f t="shared" ca="1" si="56"/>
        <v/>
      </c>
    </row>
    <row r="3604" spans="1:29" x14ac:dyDescent="0.25">
      <c r="A3604" s="23">
        <v>3427</v>
      </c>
      <c r="B3604">
        <v>1781</v>
      </c>
      <c r="C3604" s="23" t="str">
        <f ca="1">IFERROR(VLOOKUP($B3604,INDIRECT(nfl_game_result),MATCH(C$1,INDIRECT(nfl_game_result_header),0),FALSE),"error")</f>
        <v>2018_13_DEN@CIN</v>
      </c>
      <c r="D3604" s="23" t="str">
        <f ca="1">IFERROR(IF(ISBLANK(VLOOKUP($B3604,INDIRECT(nfl_game_result),MATCH(D$1,INDIRECT(nfl_game_result_header),0),FALSE)),"",VLOOKUP($B3604,INDIRECT(nfl_game_result),MATCH(D$1,INDIRECT(nfl_game_result_header),0),FALSE)),"error")</f>
        <v/>
      </c>
      <c r="E3604" s="23" t="str">
        <f ca="1">IFERROR(IF(ISBLANK(VLOOKUP($B3604,INDIRECT(nfl_game_result),MATCH(E$1,INDIRECT(nfl_game_result_header),0),FALSE)),"",VLOOKUP($B3604,INDIRECT(nfl_game_result),MATCH(E$1,INDIRECT(nfl_game_result_header),0),FALSE)),"error")</f>
        <v/>
      </c>
      <c r="F3604" s="23" t="str">
        <f ca="1">IFERROR(IF(ISBLANK(VLOOKUP($B3604,INDIRECT(nfl_game_result),MATCH(F$1,INDIRECT(nfl_game_result_header),0),FALSE)),"",VLOOKUP($B3604,INDIRECT(nfl_game_result),MATCH(F$1,INDIRECT(nfl_game_result_header),0),FALSE)),"error")</f>
        <v/>
      </c>
      <c r="G3604" s="23" t="str">
        <f ca="1">IFERROR(IF(ISBLANK(VLOOKUP($B3604,INDIRECT(nfl_game_result),MATCH(G$1,INDIRECT(nfl_game_result_header),0),FALSE)),"",VLOOKUP($B3604,INDIRECT(nfl_game_result),MATCH(G$1,INDIRECT(nfl_game_result_header),0),FALSE)),"error")</f>
        <v/>
      </c>
      <c r="H3604" s="23" t="str">
        <f ca="1">IFERROR(IF(ISBLANK(VLOOKUP($B3604,INDIRECT(nfl_game_result),MATCH(H$1,INDIRECT(nfl_game_result_header),0),FALSE)),"",VLOOKUP($B3604,INDIRECT(nfl_game_result),MATCH(H$1,INDIRECT(nfl_game_result_header),0),FALSE)),"error")</f>
        <v/>
      </c>
      <c r="I3604" s="23" t="str">
        <f ca="1">IFERROR(IF(ISBLANK(VLOOKUP($B3604,INDIRECT(nfl_game_result),MATCH(I$1,INDIRECT(nfl_game_result_header),0),FALSE)),"",VLOOKUP($B3604,INDIRECT(nfl_game_result),MATCH(I$1,INDIRECT(nfl_game_result_header),0),FALSE)),"error")</f>
        <v/>
      </c>
      <c r="J3604" s="23" t="str">
        <f ca="1">IFERROR(IF(ISBLANK(VLOOKUP($B3604,INDIRECT(nfl_game_result),MATCH(J$1,INDIRECT(nfl_game_result_header),0),FALSE)),"",VLOOKUP($B3604,INDIRECT(nfl_game_result),MATCH(J$1,INDIRECT(nfl_game_result_header),0),FALSE)),"error")</f>
        <v/>
      </c>
      <c r="K3604" s="23" t="str">
        <f ca="1">IFERROR(IF(ISBLANK(VLOOKUP($B3604,INDIRECT(nfl_game_result),MATCH(K$1,INDIRECT(nfl_game_result_header),0),FALSE)),"",VLOOKUP($B3604,INDIRECT(nfl_game_result),MATCH(K$1,INDIRECT(nfl_game_result_header),0),FALSE)),"error")</f>
        <v/>
      </c>
      <c r="L3604" s="23" t="str">
        <f ca="1">IFERROR(IF(ISBLANK(VLOOKUP($B3604,INDIRECT(nfl_game_result),MATCH(L$1,INDIRECT(nfl_game_result_header),0),FALSE)),"",VLOOKUP($B3604,INDIRECT(nfl_game_result),MATCH(L$1,INDIRECT(nfl_game_result_header),0),FALSE)),"error")</f>
        <v/>
      </c>
      <c r="M3604" s="23" t="s">
        <v>16</v>
      </c>
      <c r="V3604" s="23" t="s">
        <v>416</v>
      </c>
      <c r="W3604" s="23">
        <f ca="1">VALUE(LEFT(C3604, 4))</f>
        <v>2018</v>
      </c>
      <c r="X3604" s="23">
        <f ca="1">VALUE(MID(C3604,6,FIND("_",C3604,6)-6))</f>
        <v>13</v>
      </c>
      <c r="Y3604" s="23" t="str">
        <f ca="1">IF(NOT(OR(ISBLANK(D3604),ISBLANK(E3604),D3604="",E3604="")),D3604-E3604,"")</f>
        <v/>
      </c>
      <c r="Z3604" s="23" t="str">
        <f ca="1">IF(OR(NOT(ISNUMBER(D3604)),ISBLANK(D3604),D3604="",ISBLANK(N3604)),"",ABS(D3604-N3604))</f>
        <v/>
      </c>
      <c r="AA3604" s="23" t="str">
        <f ca="1">IF(OR(ISBLANK(J3604),ISBLANK(O3604),J3604="",O3604=""),"",IF(J3604=O3604,1,0))</f>
        <v/>
      </c>
      <c r="AB3604" s="23" t="str">
        <f ca="1">IF(OR(ISBLANK(K3604),ISBLANK(Q3604),K3604="",Q3604=""),"",IF(K3604=Q3604,1,0))</f>
        <v/>
      </c>
      <c r="AC3604" s="23" t="str">
        <f t="shared" ca="1" si="56"/>
        <v/>
      </c>
    </row>
    <row r="3605" spans="1:29" x14ac:dyDescent="0.25">
      <c r="A3605" s="23">
        <v>3428</v>
      </c>
      <c r="B3605">
        <v>1782</v>
      </c>
      <c r="C3605" s="23" t="str">
        <f ca="1">IFERROR(VLOOKUP($B3605,INDIRECT(nfl_game_result),MATCH(C$1,INDIRECT(nfl_game_result_header),0),FALSE),"error")</f>
        <v>2018_13_CAR@TBY</v>
      </c>
      <c r="D3605" s="23" t="str">
        <f ca="1">IFERROR(IF(ISBLANK(VLOOKUP($B3605,INDIRECT(nfl_game_result),MATCH(D$1,INDIRECT(nfl_game_result_header),0),FALSE)),"",VLOOKUP($B3605,INDIRECT(nfl_game_result),MATCH(D$1,INDIRECT(nfl_game_result_header),0),FALSE)),"error")</f>
        <v/>
      </c>
      <c r="E3605" s="23" t="str">
        <f ca="1">IFERROR(IF(ISBLANK(VLOOKUP($B3605,INDIRECT(nfl_game_result),MATCH(E$1,INDIRECT(nfl_game_result_header),0),FALSE)),"",VLOOKUP($B3605,INDIRECT(nfl_game_result),MATCH(E$1,INDIRECT(nfl_game_result_header),0),FALSE)),"error")</f>
        <v/>
      </c>
      <c r="F3605" s="23" t="str">
        <f ca="1">IFERROR(IF(ISBLANK(VLOOKUP($B3605,INDIRECT(nfl_game_result),MATCH(F$1,INDIRECT(nfl_game_result_header),0),FALSE)),"",VLOOKUP($B3605,INDIRECT(nfl_game_result),MATCH(F$1,INDIRECT(nfl_game_result_header),0),FALSE)),"error")</f>
        <v/>
      </c>
      <c r="G3605" s="23" t="str">
        <f ca="1">IFERROR(IF(ISBLANK(VLOOKUP($B3605,INDIRECT(nfl_game_result),MATCH(G$1,INDIRECT(nfl_game_result_header),0),FALSE)),"",VLOOKUP($B3605,INDIRECT(nfl_game_result),MATCH(G$1,INDIRECT(nfl_game_result_header),0),FALSE)),"error")</f>
        <v/>
      </c>
      <c r="H3605" s="23" t="str">
        <f ca="1">IFERROR(IF(ISBLANK(VLOOKUP($B3605,INDIRECT(nfl_game_result),MATCH(H$1,INDIRECT(nfl_game_result_header),0),FALSE)),"",VLOOKUP($B3605,INDIRECT(nfl_game_result),MATCH(H$1,INDIRECT(nfl_game_result_header),0),FALSE)),"error")</f>
        <v/>
      </c>
      <c r="I3605" s="23" t="str">
        <f ca="1">IFERROR(IF(ISBLANK(VLOOKUP($B3605,INDIRECT(nfl_game_result),MATCH(I$1,INDIRECT(nfl_game_result_header),0),FALSE)),"",VLOOKUP($B3605,INDIRECT(nfl_game_result),MATCH(I$1,INDIRECT(nfl_game_result_header),0),FALSE)),"error")</f>
        <v/>
      </c>
      <c r="J3605" s="23" t="str">
        <f ca="1">IFERROR(IF(ISBLANK(VLOOKUP($B3605,INDIRECT(nfl_game_result),MATCH(J$1,INDIRECT(nfl_game_result_header),0),FALSE)),"",VLOOKUP($B3605,INDIRECT(nfl_game_result),MATCH(J$1,INDIRECT(nfl_game_result_header),0),FALSE)),"error")</f>
        <v/>
      </c>
      <c r="K3605" s="23" t="str">
        <f ca="1">IFERROR(IF(ISBLANK(VLOOKUP($B3605,INDIRECT(nfl_game_result),MATCH(K$1,INDIRECT(nfl_game_result_header),0),FALSE)),"",VLOOKUP($B3605,INDIRECT(nfl_game_result),MATCH(K$1,INDIRECT(nfl_game_result_header),0),FALSE)),"error")</f>
        <v/>
      </c>
      <c r="L3605" s="23" t="str">
        <f ca="1">IFERROR(IF(ISBLANK(VLOOKUP($B3605,INDIRECT(nfl_game_result),MATCH(L$1,INDIRECT(nfl_game_result_header),0),FALSE)),"",VLOOKUP($B3605,INDIRECT(nfl_game_result),MATCH(L$1,INDIRECT(nfl_game_result_header),0),FALSE)),"error")</f>
        <v/>
      </c>
      <c r="M3605" s="23" t="s">
        <v>16</v>
      </c>
      <c r="V3605" s="23" t="s">
        <v>416</v>
      </c>
      <c r="W3605" s="23">
        <f ca="1">VALUE(LEFT(C3605, 4))</f>
        <v>2018</v>
      </c>
      <c r="X3605" s="23">
        <f ca="1">VALUE(MID(C3605,6,FIND("_",C3605,6)-6))</f>
        <v>13</v>
      </c>
      <c r="Y3605" s="23" t="str">
        <f ca="1">IF(NOT(OR(ISBLANK(D3605),ISBLANK(E3605),D3605="",E3605="")),D3605-E3605,"")</f>
        <v/>
      </c>
      <c r="Z3605" s="23" t="str">
        <f ca="1">IF(OR(NOT(ISNUMBER(D3605)),ISBLANK(D3605),D3605="",ISBLANK(N3605)),"",ABS(D3605-N3605))</f>
        <v/>
      </c>
      <c r="AA3605" s="23" t="str">
        <f ca="1">IF(OR(ISBLANK(J3605),ISBLANK(O3605),J3605="",O3605=""),"",IF(J3605=O3605,1,0))</f>
        <v/>
      </c>
      <c r="AB3605" s="23" t="str">
        <f ca="1">IF(OR(ISBLANK(K3605),ISBLANK(Q3605),K3605="",Q3605=""),"",IF(K3605=Q3605,1,0))</f>
        <v/>
      </c>
      <c r="AC3605" s="23" t="str">
        <f t="shared" ca="1" si="56"/>
        <v/>
      </c>
    </row>
    <row r="3606" spans="1:29" x14ac:dyDescent="0.25">
      <c r="A3606" s="23">
        <v>3429</v>
      </c>
      <c r="B3606">
        <v>1783</v>
      </c>
      <c r="C3606" s="23" t="str">
        <f ca="1">IFERROR(VLOOKUP($B3606,INDIRECT(nfl_game_result),MATCH(C$1,INDIRECT(nfl_game_result_header),0),FALSE),"error")</f>
        <v>2018_13_LAC@PIT</v>
      </c>
      <c r="D3606" s="23" t="str">
        <f ca="1">IFERROR(IF(ISBLANK(VLOOKUP($B3606,INDIRECT(nfl_game_result),MATCH(D$1,INDIRECT(nfl_game_result_header),0),FALSE)),"",VLOOKUP($B3606,INDIRECT(nfl_game_result),MATCH(D$1,INDIRECT(nfl_game_result_header),0),FALSE)),"error")</f>
        <v/>
      </c>
      <c r="E3606" s="23" t="str">
        <f ca="1">IFERROR(IF(ISBLANK(VLOOKUP($B3606,INDIRECT(nfl_game_result),MATCH(E$1,INDIRECT(nfl_game_result_header),0),FALSE)),"",VLOOKUP($B3606,INDIRECT(nfl_game_result),MATCH(E$1,INDIRECT(nfl_game_result_header),0),FALSE)),"error")</f>
        <v/>
      </c>
      <c r="F3606" s="23" t="str">
        <f ca="1">IFERROR(IF(ISBLANK(VLOOKUP($B3606,INDIRECT(nfl_game_result),MATCH(F$1,INDIRECT(nfl_game_result_header),0),FALSE)),"",VLOOKUP($B3606,INDIRECT(nfl_game_result),MATCH(F$1,INDIRECT(nfl_game_result_header),0),FALSE)),"error")</f>
        <v/>
      </c>
      <c r="G3606" s="23" t="str">
        <f ca="1">IFERROR(IF(ISBLANK(VLOOKUP($B3606,INDIRECT(nfl_game_result),MATCH(G$1,INDIRECT(nfl_game_result_header),0),FALSE)),"",VLOOKUP($B3606,INDIRECT(nfl_game_result),MATCH(G$1,INDIRECT(nfl_game_result_header),0),FALSE)),"error")</f>
        <v/>
      </c>
      <c r="H3606" s="23" t="str">
        <f ca="1">IFERROR(IF(ISBLANK(VLOOKUP($B3606,INDIRECT(nfl_game_result),MATCH(H$1,INDIRECT(nfl_game_result_header),0),FALSE)),"",VLOOKUP($B3606,INDIRECT(nfl_game_result),MATCH(H$1,INDIRECT(nfl_game_result_header),0),FALSE)),"error")</f>
        <v/>
      </c>
      <c r="I3606" s="23" t="str">
        <f ca="1">IFERROR(IF(ISBLANK(VLOOKUP($B3606,INDIRECT(nfl_game_result),MATCH(I$1,INDIRECT(nfl_game_result_header),0),FALSE)),"",VLOOKUP($B3606,INDIRECT(nfl_game_result),MATCH(I$1,INDIRECT(nfl_game_result_header),0),FALSE)),"error")</f>
        <v/>
      </c>
      <c r="J3606" s="23" t="str">
        <f ca="1">IFERROR(IF(ISBLANK(VLOOKUP($B3606,INDIRECT(nfl_game_result),MATCH(J$1,INDIRECT(nfl_game_result_header),0),FALSE)),"",VLOOKUP($B3606,INDIRECT(nfl_game_result),MATCH(J$1,INDIRECT(nfl_game_result_header),0),FALSE)),"error")</f>
        <v/>
      </c>
      <c r="K3606" s="23" t="str">
        <f ca="1">IFERROR(IF(ISBLANK(VLOOKUP($B3606,INDIRECT(nfl_game_result),MATCH(K$1,INDIRECT(nfl_game_result_header),0),FALSE)),"",VLOOKUP($B3606,INDIRECT(nfl_game_result),MATCH(K$1,INDIRECT(nfl_game_result_header),0),FALSE)),"error")</f>
        <v/>
      </c>
      <c r="L3606" s="23" t="str">
        <f ca="1">IFERROR(IF(ISBLANK(VLOOKUP($B3606,INDIRECT(nfl_game_result),MATCH(L$1,INDIRECT(nfl_game_result_header),0),FALSE)),"",VLOOKUP($B3606,INDIRECT(nfl_game_result),MATCH(L$1,INDIRECT(nfl_game_result_header),0),FALSE)),"error")</f>
        <v/>
      </c>
      <c r="M3606" s="23" t="s">
        <v>16</v>
      </c>
      <c r="V3606" s="23" t="s">
        <v>416</v>
      </c>
      <c r="W3606" s="23">
        <f ca="1">VALUE(LEFT(C3606, 4))</f>
        <v>2018</v>
      </c>
      <c r="X3606" s="23">
        <f ca="1">VALUE(MID(C3606,6,FIND("_",C3606,6)-6))</f>
        <v>13</v>
      </c>
      <c r="Y3606" s="23" t="str">
        <f ca="1">IF(NOT(OR(ISBLANK(D3606),ISBLANK(E3606),D3606="",E3606="")),D3606-E3606,"")</f>
        <v/>
      </c>
      <c r="Z3606" s="23" t="str">
        <f ca="1">IF(OR(NOT(ISNUMBER(D3606)),ISBLANK(D3606),D3606="",ISBLANK(N3606)),"",ABS(D3606-N3606))</f>
        <v/>
      </c>
      <c r="AA3606" s="23" t="str">
        <f ca="1">IF(OR(ISBLANK(J3606),ISBLANK(O3606),J3606="",O3606=""),"",IF(J3606=O3606,1,0))</f>
        <v/>
      </c>
      <c r="AB3606" s="23" t="str">
        <f ca="1">IF(OR(ISBLANK(K3606),ISBLANK(Q3606),K3606="",Q3606=""),"",IF(K3606=Q3606,1,0))</f>
        <v/>
      </c>
      <c r="AC3606" s="23" t="str">
        <f t="shared" ca="1" si="56"/>
        <v/>
      </c>
    </row>
    <row r="3607" spans="1:29" x14ac:dyDescent="0.25">
      <c r="A3607" s="23">
        <v>3430</v>
      </c>
      <c r="B3607">
        <v>1784</v>
      </c>
      <c r="C3607" s="23" t="str">
        <f ca="1">IFERROR(VLOOKUP($B3607,INDIRECT(nfl_game_result),MATCH(C$1,INDIRECT(nfl_game_result_header),0),FALSE),"error")</f>
        <v>2018_13_CHI@NYG</v>
      </c>
      <c r="D3607" s="23" t="str">
        <f ca="1">IFERROR(IF(ISBLANK(VLOOKUP($B3607,INDIRECT(nfl_game_result),MATCH(D$1,INDIRECT(nfl_game_result_header),0),FALSE)),"",VLOOKUP($B3607,INDIRECT(nfl_game_result),MATCH(D$1,INDIRECT(nfl_game_result_header),0),FALSE)),"error")</f>
        <v/>
      </c>
      <c r="E3607" s="23" t="str">
        <f ca="1">IFERROR(IF(ISBLANK(VLOOKUP($B3607,INDIRECT(nfl_game_result),MATCH(E$1,INDIRECT(nfl_game_result_header),0),FALSE)),"",VLOOKUP($B3607,INDIRECT(nfl_game_result),MATCH(E$1,INDIRECT(nfl_game_result_header),0),FALSE)),"error")</f>
        <v/>
      </c>
      <c r="F3607" s="23" t="str">
        <f ca="1">IFERROR(IF(ISBLANK(VLOOKUP($B3607,INDIRECT(nfl_game_result),MATCH(F$1,INDIRECT(nfl_game_result_header),0),FALSE)),"",VLOOKUP($B3607,INDIRECT(nfl_game_result),MATCH(F$1,INDIRECT(nfl_game_result_header),0),FALSE)),"error")</f>
        <v/>
      </c>
      <c r="G3607" s="23" t="str">
        <f ca="1">IFERROR(IF(ISBLANK(VLOOKUP($B3607,INDIRECT(nfl_game_result),MATCH(G$1,INDIRECT(nfl_game_result_header),0),FALSE)),"",VLOOKUP($B3607,INDIRECT(nfl_game_result),MATCH(G$1,INDIRECT(nfl_game_result_header),0),FALSE)),"error")</f>
        <v/>
      </c>
      <c r="H3607" s="23" t="str">
        <f ca="1">IFERROR(IF(ISBLANK(VLOOKUP($B3607,INDIRECT(nfl_game_result),MATCH(H$1,INDIRECT(nfl_game_result_header),0),FALSE)),"",VLOOKUP($B3607,INDIRECT(nfl_game_result),MATCH(H$1,INDIRECT(nfl_game_result_header),0),FALSE)),"error")</f>
        <v/>
      </c>
      <c r="I3607" s="23" t="str">
        <f ca="1">IFERROR(IF(ISBLANK(VLOOKUP($B3607,INDIRECT(nfl_game_result),MATCH(I$1,INDIRECT(nfl_game_result_header),0),FALSE)),"",VLOOKUP($B3607,INDIRECT(nfl_game_result),MATCH(I$1,INDIRECT(nfl_game_result_header),0),FALSE)),"error")</f>
        <v/>
      </c>
      <c r="J3607" s="23" t="str">
        <f ca="1">IFERROR(IF(ISBLANK(VLOOKUP($B3607,INDIRECT(nfl_game_result),MATCH(J$1,INDIRECT(nfl_game_result_header),0),FALSE)),"",VLOOKUP($B3607,INDIRECT(nfl_game_result),MATCH(J$1,INDIRECT(nfl_game_result_header),0),FALSE)),"error")</f>
        <v/>
      </c>
      <c r="K3607" s="23" t="str">
        <f ca="1">IFERROR(IF(ISBLANK(VLOOKUP($B3607,INDIRECT(nfl_game_result),MATCH(K$1,INDIRECT(nfl_game_result_header),0),FALSE)),"",VLOOKUP($B3607,INDIRECT(nfl_game_result),MATCH(K$1,INDIRECT(nfl_game_result_header),0),FALSE)),"error")</f>
        <v/>
      </c>
      <c r="L3607" s="23" t="str">
        <f ca="1">IFERROR(IF(ISBLANK(VLOOKUP($B3607,INDIRECT(nfl_game_result),MATCH(L$1,INDIRECT(nfl_game_result_header),0),FALSE)),"",VLOOKUP($B3607,INDIRECT(nfl_game_result),MATCH(L$1,INDIRECT(nfl_game_result_header),0),FALSE)),"error")</f>
        <v/>
      </c>
      <c r="M3607" s="23" t="s">
        <v>16</v>
      </c>
      <c r="V3607" s="23" t="s">
        <v>416</v>
      </c>
      <c r="W3607" s="23">
        <f ca="1">VALUE(LEFT(C3607, 4))</f>
        <v>2018</v>
      </c>
      <c r="X3607" s="23">
        <f ca="1">VALUE(MID(C3607,6,FIND("_",C3607,6)-6))</f>
        <v>13</v>
      </c>
      <c r="Y3607" s="23" t="str">
        <f ca="1">IF(NOT(OR(ISBLANK(D3607),ISBLANK(E3607),D3607="",E3607="")),D3607-E3607,"")</f>
        <v/>
      </c>
      <c r="Z3607" s="23" t="str">
        <f ca="1">IF(OR(NOT(ISNUMBER(D3607)),ISBLANK(D3607),D3607="",ISBLANK(N3607)),"",ABS(D3607-N3607))</f>
        <v/>
      </c>
      <c r="AA3607" s="23" t="str">
        <f ca="1">IF(OR(ISBLANK(J3607),ISBLANK(O3607),J3607="",O3607=""),"",IF(J3607=O3607,1,0))</f>
        <v/>
      </c>
      <c r="AB3607" s="23" t="str">
        <f ca="1">IF(OR(ISBLANK(K3607),ISBLANK(Q3607),K3607="",Q3607=""),"",IF(K3607=Q3607,1,0))</f>
        <v/>
      </c>
      <c r="AC3607" s="23" t="str">
        <f t="shared" ca="1" si="56"/>
        <v/>
      </c>
    </row>
    <row r="3608" spans="1:29" x14ac:dyDescent="0.25">
      <c r="A3608" s="23">
        <v>3431</v>
      </c>
      <c r="B3608">
        <v>1785</v>
      </c>
      <c r="C3608" s="23" t="str">
        <f ca="1">IFERROR(VLOOKUP($B3608,INDIRECT(nfl_game_result),MATCH(C$1,INDIRECT(nfl_game_result_header),0),FALSE),"error")</f>
        <v>2018_13_BUF@MIA</v>
      </c>
      <c r="D3608" s="23" t="str">
        <f ca="1">IFERROR(IF(ISBLANK(VLOOKUP($B3608,INDIRECT(nfl_game_result),MATCH(D$1,INDIRECT(nfl_game_result_header),0),FALSE)),"",VLOOKUP($B3608,INDIRECT(nfl_game_result),MATCH(D$1,INDIRECT(nfl_game_result_header),0),FALSE)),"error")</f>
        <v/>
      </c>
      <c r="E3608" s="23" t="str">
        <f ca="1">IFERROR(IF(ISBLANK(VLOOKUP($B3608,INDIRECT(nfl_game_result),MATCH(E$1,INDIRECT(nfl_game_result_header),0),FALSE)),"",VLOOKUP($B3608,INDIRECT(nfl_game_result),MATCH(E$1,INDIRECT(nfl_game_result_header),0),FALSE)),"error")</f>
        <v/>
      </c>
      <c r="F3608" s="23" t="str">
        <f ca="1">IFERROR(IF(ISBLANK(VLOOKUP($B3608,INDIRECT(nfl_game_result),MATCH(F$1,INDIRECT(nfl_game_result_header),0),FALSE)),"",VLOOKUP($B3608,INDIRECT(nfl_game_result),MATCH(F$1,INDIRECT(nfl_game_result_header),0),FALSE)),"error")</f>
        <v/>
      </c>
      <c r="G3608" s="23" t="str">
        <f ca="1">IFERROR(IF(ISBLANK(VLOOKUP($B3608,INDIRECT(nfl_game_result),MATCH(G$1,INDIRECT(nfl_game_result_header),0),FALSE)),"",VLOOKUP($B3608,INDIRECT(nfl_game_result),MATCH(G$1,INDIRECT(nfl_game_result_header),0),FALSE)),"error")</f>
        <v/>
      </c>
      <c r="H3608" s="23" t="str">
        <f ca="1">IFERROR(IF(ISBLANK(VLOOKUP($B3608,INDIRECT(nfl_game_result),MATCH(H$1,INDIRECT(nfl_game_result_header),0),FALSE)),"",VLOOKUP($B3608,INDIRECT(nfl_game_result),MATCH(H$1,INDIRECT(nfl_game_result_header),0),FALSE)),"error")</f>
        <v/>
      </c>
      <c r="I3608" s="23" t="str">
        <f ca="1">IFERROR(IF(ISBLANK(VLOOKUP($B3608,INDIRECT(nfl_game_result),MATCH(I$1,INDIRECT(nfl_game_result_header),0),FALSE)),"",VLOOKUP($B3608,INDIRECT(nfl_game_result),MATCH(I$1,INDIRECT(nfl_game_result_header),0),FALSE)),"error")</f>
        <v/>
      </c>
      <c r="J3608" s="23" t="str">
        <f ca="1">IFERROR(IF(ISBLANK(VLOOKUP($B3608,INDIRECT(nfl_game_result),MATCH(J$1,INDIRECT(nfl_game_result_header),0),FALSE)),"",VLOOKUP($B3608,INDIRECT(nfl_game_result),MATCH(J$1,INDIRECT(nfl_game_result_header),0),FALSE)),"error")</f>
        <v/>
      </c>
      <c r="K3608" s="23" t="str">
        <f ca="1">IFERROR(IF(ISBLANK(VLOOKUP($B3608,INDIRECT(nfl_game_result),MATCH(K$1,INDIRECT(nfl_game_result_header),0),FALSE)),"",VLOOKUP($B3608,INDIRECT(nfl_game_result),MATCH(K$1,INDIRECT(nfl_game_result_header),0),FALSE)),"error")</f>
        <v/>
      </c>
      <c r="L3608" s="23" t="str">
        <f ca="1">IFERROR(IF(ISBLANK(VLOOKUP($B3608,INDIRECT(nfl_game_result),MATCH(L$1,INDIRECT(nfl_game_result_header),0),FALSE)),"",VLOOKUP($B3608,INDIRECT(nfl_game_result),MATCH(L$1,INDIRECT(nfl_game_result_header),0),FALSE)),"error")</f>
        <v/>
      </c>
      <c r="M3608" s="23" t="s">
        <v>16</v>
      </c>
      <c r="V3608" s="23" t="s">
        <v>416</v>
      </c>
      <c r="W3608" s="23">
        <f ca="1">VALUE(LEFT(C3608, 4))</f>
        <v>2018</v>
      </c>
      <c r="X3608" s="23">
        <f ca="1">VALUE(MID(C3608,6,FIND("_",C3608,6)-6))</f>
        <v>13</v>
      </c>
      <c r="Y3608" s="23" t="str">
        <f ca="1">IF(NOT(OR(ISBLANK(D3608),ISBLANK(E3608),D3608="",E3608="")),D3608-E3608,"")</f>
        <v/>
      </c>
      <c r="Z3608" s="23" t="str">
        <f ca="1">IF(OR(NOT(ISNUMBER(D3608)),ISBLANK(D3608),D3608="",ISBLANK(N3608)),"",ABS(D3608-N3608))</f>
        <v/>
      </c>
      <c r="AA3608" s="23" t="str">
        <f ca="1">IF(OR(ISBLANK(J3608),ISBLANK(O3608),J3608="",O3608=""),"",IF(J3608=O3608,1,0))</f>
        <v/>
      </c>
      <c r="AB3608" s="23" t="str">
        <f ca="1">IF(OR(ISBLANK(K3608),ISBLANK(Q3608),K3608="",Q3608=""),"",IF(K3608=Q3608,1,0))</f>
        <v/>
      </c>
      <c r="AC3608" s="23" t="str">
        <f t="shared" ca="1" si="56"/>
        <v/>
      </c>
    </row>
    <row r="3609" spans="1:29" x14ac:dyDescent="0.25">
      <c r="A3609" s="23">
        <v>3432</v>
      </c>
      <c r="B3609">
        <v>1786</v>
      </c>
      <c r="C3609" s="23" t="str">
        <f ca="1">IFERROR(VLOOKUP($B3609,INDIRECT(nfl_game_result),MATCH(C$1,INDIRECT(nfl_game_result_header),0),FALSE),"error")</f>
        <v>2018_13_LAR@DET</v>
      </c>
      <c r="D3609" s="23" t="str">
        <f ca="1">IFERROR(IF(ISBLANK(VLOOKUP($B3609,INDIRECT(nfl_game_result),MATCH(D$1,INDIRECT(nfl_game_result_header),0),FALSE)),"",VLOOKUP($B3609,INDIRECT(nfl_game_result),MATCH(D$1,INDIRECT(nfl_game_result_header),0),FALSE)),"error")</f>
        <v/>
      </c>
      <c r="E3609" s="23" t="str">
        <f ca="1">IFERROR(IF(ISBLANK(VLOOKUP($B3609,INDIRECT(nfl_game_result),MATCH(E$1,INDIRECT(nfl_game_result_header),0),FALSE)),"",VLOOKUP($B3609,INDIRECT(nfl_game_result),MATCH(E$1,INDIRECT(nfl_game_result_header),0),FALSE)),"error")</f>
        <v/>
      </c>
      <c r="F3609" s="23" t="str">
        <f ca="1">IFERROR(IF(ISBLANK(VLOOKUP($B3609,INDIRECT(nfl_game_result),MATCH(F$1,INDIRECT(nfl_game_result_header),0),FALSE)),"",VLOOKUP($B3609,INDIRECT(nfl_game_result),MATCH(F$1,INDIRECT(nfl_game_result_header),0),FALSE)),"error")</f>
        <v/>
      </c>
      <c r="G3609" s="23" t="str">
        <f ca="1">IFERROR(IF(ISBLANK(VLOOKUP($B3609,INDIRECT(nfl_game_result),MATCH(G$1,INDIRECT(nfl_game_result_header),0),FALSE)),"",VLOOKUP($B3609,INDIRECT(nfl_game_result),MATCH(G$1,INDIRECT(nfl_game_result_header),0),FALSE)),"error")</f>
        <v/>
      </c>
      <c r="H3609" s="23" t="str">
        <f ca="1">IFERROR(IF(ISBLANK(VLOOKUP($B3609,INDIRECT(nfl_game_result),MATCH(H$1,INDIRECT(nfl_game_result_header),0),FALSE)),"",VLOOKUP($B3609,INDIRECT(nfl_game_result),MATCH(H$1,INDIRECT(nfl_game_result_header),0),FALSE)),"error")</f>
        <v/>
      </c>
      <c r="I3609" s="23" t="str">
        <f ca="1">IFERROR(IF(ISBLANK(VLOOKUP($B3609,INDIRECT(nfl_game_result),MATCH(I$1,INDIRECT(nfl_game_result_header),0),FALSE)),"",VLOOKUP($B3609,INDIRECT(nfl_game_result),MATCH(I$1,INDIRECT(nfl_game_result_header),0),FALSE)),"error")</f>
        <v/>
      </c>
      <c r="J3609" s="23" t="str">
        <f ca="1">IFERROR(IF(ISBLANK(VLOOKUP($B3609,INDIRECT(nfl_game_result),MATCH(J$1,INDIRECT(nfl_game_result_header),0),FALSE)),"",VLOOKUP($B3609,INDIRECT(nfl_game_result),MATCH(J$1,INDIRECT(nfl_game_result_header),0),FALSE)),"error")</f>
        <v/>
      </c>
      <c r="K3609" s="23" t="str">
        <f ca="1">IFERROR(IF(ISBLANK(VLOOKUP($B3609,INDIRECT(nfl_game_result),MATCH(K$1,INDIRECT(nfl_game_result_header),0),FALSE)),"",VLOOKUP($B3609,INDIRECT(nfl_game_result),MATCH(K$1,INDIRECT(nfl_game_result_header),0),FALSE)),"error")</f>
        <v/>
      </c>
      <c r="L3609" s="23" t="str">
        <f ca="1">IFERROR(IF(ISBLANK(VLOOKUP($B3609,INDIRECT(nfl_game_result),MATCH(L$1,INDIRECT(nfl_game_result_header),0),FALSE)),"",VLOOKUP($B3609,INDIRECT(nfl_game_result),MATCH(L$1,INDIRECT(nfl_game_result_header),0),FALSE)),"error")</f>
        <v/>
      </c>
      <c r="M3609" s="23" t="s">
        <v>16</v>
      </c>
      <c r="V3609" s="23" t="s">
        <v>416</v>
      </c>
      <c r="W3609" s="23">
        <f ca="1">VALUE(LEFT(C3609, 4))</f>
        <v>2018</v>
      </c>
      <c r="X3609" s="23">
        <f ca="1">VALUE(MID(C3609,6,FIND("_",C3609,6)-6))</f>
        <v>13</v>
      </c>
      <c r="Y3609" s="23" t="str">
        <f ca="1">IF(NOT(OR(ISBLANK(D3609),ISBLANK(E3609),D3609="",E3609="")),D3609-E3609,"")</f>
        <v/>
      </c>
      <c r="Z3609" s="23" t="str">
        <f ca="1">IF(OR(NOT(ISNUMBER(D3609)),ISBLANK(D3609),D3609="",ISBLANK(N3609)),"",ABS(D3609-N3609))</f>
        <v/>
      </c>
      <c r="AA3609" s="23" t="str">
        <f ca="1">IF(OR(ISBLANK(J3609),ISBLANK(O3609),J3609="",O3609=""),"",IF(J3609=O3609,1,0))</f>
        <v/>
      </c>
      <c r="AB3609" s="23" t="str">
        <f ca="1">IF(OR(ISBLANK(K3609),ISBLANK(Q3609),K3609="",Q3609=""),"",IF(K3609=Q3609,1,0))</f>
        <v/>
      </c>
      <c r="AC3609" s="23" t="str">
        <f t="shared" ca="1" si="56"/>
        <v/>
      </c>
    </row>
    <row r="3610" spans="1:29" x14ac:dyDescent="0.25">
      <c r="A3610" s="23">
        <v>3433</v>
      </c>
      <c r="B3610">
        <v>1787</v>
      </c>
      <c r="C3610" s="23" t="str">
        <f ca="1">IFERROR(VLOOKUP($B3610,INDIRECT(nfl_game_result),MATCH(C$1,INDIRECT(nfl_game_result_header),0),FALSE),"error")</f>
        <v>2018_13_ARI@GBY</v>
      </c>
      <c r="D3610" s="23" t="str">
        <f ca="1">IFERROR(IF(ISBLANK(VLOOKUP($B3610,INDIRECT(nfl_game_result),MATCH(D$1,INDIRECT(nfl_game_result_header),0),FALSE)),"",VLOOKUP($B3610,INDIRECT(nfl_game_result),MATCH(D$1,INDIRECT(nfl_game_result_header),0),FALSE)),"error")</f>
        <v/>
      </c>
      <c r="E3610" s="23" t="str">
        <f ca="1">IFERROR(IF(ISBLANK(VLOOKUP($B3610,INDIRECT(nfl_game_result),MATCH(E$1,INDIRECT(nfl_game_result_header),0),FALSE)),"",VLOOKUP($B3610,INDIRECT(nfl_game_result),MATCH(E$1,INDIRECT(nfl_game_result_header),0),FALSE)),"error")</f>
        <v/>
      </c>
      <c r="F3610" s="23" t="str">
        <f ca="1">IFERROR(IF(ISBLANK(VLOOKUP($B3610,INDIRECT(nfl_game_result),MATCH(F$1,INDIRECT(nfl_game_result_header),0),FALSE)),"",VLOOKUP($B3610,INDIRECT(nfl_game_result),MATCH(F$1,INDIRECT(nfl_game_result_header),0),FALSE)),"error")</f>
        <v/>
      </c>
      <c r="G3610" s="23" t="str">
        <f ca="1">IFERROR(IF(ISBLANK(VLOOKUP($B3610,INDIRECT(nfl_game_result),MATCH(G$1,INDIRECT(nfl_game_result_header),0),FALSE)),"",VLOOKUP($B3610,INDIRECT(nfl_game_result),MATCH(G$1,INDIRECT(nfl_game_result_header),0),FALSE)),"error")</f>
        <v/>
      </c>
      <c r="H3610" s="23" t="str">
        <f ca="1">IFERROR(IF(ISBLANK(VLOOKUP($B3610,INDIRECT(nfl_game_result),MATCH(H$1,INDIRECT(nfl_game_result_header),0),FALSE)),"",VLOOKUP($B3610,INDIRECT(nfl_game_result),MATCH(H$1,INDIRECT(nfl_game_result_header),0),FALSE)),"error")</f>
        <v/>
      </c>
      <c r="I3610" s="23" t="str">
        <f ca="1">IFERROR(IF(ISBLANK(VLOOKUP($B3610,INDIRECT(nfl_game_result),MATCH(I$1,INDIRECT(nfl_game_result_header),0),FALSE)),"",VLOOKUP($B3610,INDIRECT(nfl_game_result),MATCH(I$1,INDIRECT(nfl_game_result_header),0),FALSE)),"error")</f>
        <v/>
      </c>
      <c r="J3610" s="23" t="str">
        <f ca="1">IFERROR(IF(ISBLANK(VLOOKUP($B3610,INDIRECT(nfl_game_result),MATCH(J$1,INDIRECT(nfl_game_result_header),0),FALSE)),"",VLOOKUP($B3610,INDIRECT(nfl_game_result),MATCH(J$1,INDIRECT(nfl_game_result_header),0),FALSE)),"error")</f>
        <v/>
      </c>
      <c r="K3610" s="23" t="str">
        <f ca="1">IFERROR(IF(ISBLANK(VLOOKUP($B3610,INDIRECT(nfl_game_result),MATCH(K$1,INDIRECT(nfl_game_result_header),0),FALSE)),"",VLOOKUP($B3610,INDIRECT(nfl_game_result),MATCH(K$1,INDIRECT(nfl_game_result_header),0),FALSE)),"error")</f>
        <v/>
      </c>
      <c r="L3610" s="23" t="str">
        <f ca="1">IFERROR(IF(ISBLANK(VLOOKUP($B3610,INDIRECT(nfl_game_result),MATCH(L$1,INDIRECT(nfl_game_result_header),0),FALSE)),"",VLOOKUP($B3610,INDIRECT(nfl_game_result),MATCH(L$1,INDIRECT(nfl_game_result_header),0),FALSE)),"error")</f>
        <v/>
      </c>
      <c r="M3610" s="23" t="s">
        <v>16</v>
      </c>
      <c r="V3610" s="23" t="s">
        <v>416</v>
      </c>
      <c r="W3610" s="23">
        <f ca="1">VALUE(LEFT(C3610, 4))</f>
        <v>2018</v>
      </c>
      <c r="X3610" s="23">
        <f ca="1">VALUE(MID(C3610,6,FIND("_",C3610,6)-6))</f>
        <v>13</v>
      </c>
      <c r="Y3610" s="23" t="str">
        <f ca="1">IF(NOT(OR(ISBLANK(D3610),ISBLANK(E3610),D3610="",E3610="")),D3610-E3610,"")</f>
        <v/>
      </c>
      <c r="Z3610" s="23" t="str">
        <f ca="1">IF(OR(NOT(ISNUMBER(D3610)),ISBLANK(D3610),D3610="",ISBLANK(N3610)),"",ABS(D3610-N3610))</f>
        <v/>
      </c>
      <c r="AA3610" s="23" t="str">
        <f ca="1">IF(OR(ISBLANK(J3610),ISBLANK(O3610),J3610="",O3610=""),"",IF(J3610=O3610,1,0))</f>
        <v/>
      </c>
      <c r="AB3610" s="23" t="str">
        <f ca="1">IF(OR(ISBLANK(K3610),ISBLANK(Q3610),K3610="",Q3610=""),"",IF(K3610=Q3610,1,0))</f>
        <v/>
      </c>
      <c r="AC3610" s="23" t="str">
        <f t="shared" ca="1" si="56"/>
        <v/>
      </c>
    </row>
    <row r="3611" spans="1:29" x14ac:dyDescent="0.25">
      <c r="A3611" s="23">
        <v>3434</v>
      </c>
      <c r="B3611">
        <v>1788</v>
      </c>
      <c r="C3611" s="23" t="str">
        <f ca="1">IFERROR(VLOOKUP($B3611,INDIRECT(nfl_game_result),MATCH(C$1,INDIRECT(nfl_game_result_header),0),FALSE),"error")</f>
        <v>2018_13_CLE@HOU</v>
      </c>
      <c r="D3611" s="23" t="str">
        <f ca="1">IFERROR(IF(ISBLANK(VLOOKUP($B3611,INDIRECT(nfl_game_result),MATCH(D$1,INDIRECT(nfl_game_result_header),0),FALSE)),"",VLOOKUP($B3611,INDIRECT(nfl_game_result),MATCH(D$1,INDIRECT(nfl_game_result_header),0),FALSE)),"error")</f>
        <v/>
      </c>
      <c r="E3611" s="23" t="str">
        <f ca="1">IFERROR(IF(ISBLANK(VLOOKUP($B3611,INDIRECT(nfl_game_result),MATCH(E$1,INDIRECT(nfl_game_result_header),0),FALSE)),"",VLOOKUP($B3611,INDIRECT(nfl_game_result),MATCH(E$1,INDIRECT(nfl_game_result_header),0),FALSE)),"error")</f>
        <v/>
      </c>
      <c r="F3611" s="23" t="str">
        <f ca="1">IFERROR(IF(ISBLANK(VLOOKUP($B3611,INDIRECT(nfl_game_result),MATCH(F$1,INDIRECT(nfl_game_result_header),0),FALSE)),"",VLOOKUP($B3611,INDIRECT(nfl_game_result),MATCH(F$1,INDIRECT(nfl_game_result_header),0),FALSE)),"error")</f>
        <v/>
      </c>
      <c r="G3611" s="23" t="str">
        <f ca="1">IFERROR(IF(ISBLANK(VLOOKUP($B3611,INDIRECT(nfl_game_result),MATCH(G$1,INDIRECT(nfl_game_result_header),0),FALSE)),"",VLOOKUP($B3611,INDIRECT(nfl_game_result),MATCH(G$1,INDIRECT(nfl_game_result_header),0),FALSE)),"error")</f>
        <v/>
      </c>
      <c r="H3611" s="23" t="str">
        <f ca="1">IFERROR(IF(ISBLANK(VLOOKUP($B3611,INDIRECT(nfl_game_result),MATCH(H$1,INDIRECT(nfl_game_result_header),0),FALSE)),"",VLOOKUP($B3611,INDIRECT(nfl_game_result),MATCH(H$1,INDIRECT(nfl_game_result_header),0),FALSE)),"error")</f>
        <v/>
      </c>
      <c r="I3611" s="23" t="str">
        <f ca="1">IFERROR(IF(ISBLANK(VLOOKUP($B3611,INDIRECT(nfl_game_result),MATCH(I$1,INDIRECT(nfl_game_result_header),0),FALSE)),"",VLOOKUP($B3611,INDIRECT(nfl_game_result),MATCH(I$1,INDIRECT(nfl_game_result_header),0),FALSE)),"error")</f>
        <v/>
      </c>
      <c r="J3611" s="23" t="str">
        <f ca="1">IFERROR(IF(ISBLANK(VLOOKUP($B3611,INDIRECT(nfl_game_result),MATCH(J$1,INDIRECT(nfl_game_result_header),0),FALSE)),"",VLOOKUP($B3611,INDIRECT(nfl_game_result),MATCH(J$1,INDIRECT(nfl_game_result_header),0),FALSE)),"error")</f>
        <v/>
      </c>
      <c r="K3611" s="23" t="str">
        <f ca="1">IFERROR(IF(ISBLANK(VLOOKUP($B3611,INDIRECT(nfl_game_result),MATCH(K$1,INDIRECT(nfl_game_result_header),0),FALSE)),"",VLOOKUP($B3611,INDIRECT(nfl_game_result),MATCH(K$1,INDIRECT(nfl_game_result_header),0),FALSE)),"error")</f>
        <v/>
      </c>
      <c r="L3611" s="23" t="str">
        <f ca="1">IFERROR(IF(ISBLANK(VLOOKUP($B3611,INDIRECT(nfl_game_result),MATCH(L$1,INDIRECT(nfl_game_result_header),0),FALSE)),"",VLOOKUP($B3611,INDIRECT(nfl_game_result),MATCH(L$1,INDIRECT(nfl_game_result_header),0),FALSE)),"error")</f>
        <v/>
      </c>
      <c r="M3611" s="23" t="s">
        <v>16</v>
      </c>
      <c r="V3611" s="23" t="s">
        <v>416</v>
      </c>
      <c r="W3611" s="23">
        <f ca="1">VALUE(LEFT(C3611, 4))</f>
        <v>2018</v>
      </c>
      <c r="X3611" s="23">
        <f ca="1">VALUE(MID(C3611,6,FIND("_",C3611,6)-6))</f>
        <v>13</v>
      </c>
      <c r="Y3611" s="23" t="str">
        <f ca="1">IF(NOT(OR(ISBLANK(D3611),ISBLANK(E3611),D3611="",E3611="")),D3611-E3611,"")</f>
        <v/>
      </c>
      <c r="Z3611" s="23" t="str">
        <f ca="1">IF(OR(NOT(ISNUMBER(D3611)),ISBLANK(D3611),D3611="",ISBLANK(N3611)),"",ABS(D3611-N3611))</f>
        <v/>
      </c>
      <c r="AA3611" s="23" t="str">
        <f ca="1">IF(OR(ISBLANK(J3611),ISBLANK(O3611),J3611="",O3611=""),"",IF(J3611=O3611,1,0))</f>
        <v/>
      </c>
      <c r="AB3611" s="23" t="str">
        <f ca="1">IF(OR(ISBLANK(K3611),ISBLANK(Q3611),K3611="",Q3611=""),"",IF(K3611=Q3611,1,0))</f>
        <v/>
      </c>
      <c r="AC3611" s="23" t="str">
        <f t="shared" ca="1" si="56"/>
        <v/>
      </c>
    </row>
    <row r="3612" spans="1:29" x14ac:dyDescent="0.25">
      <c r="A3612" s="23">
        <v>3435</v>
      </c>
      <c r="B3612">
        <v>1789</v>
      </c>
      <c r="C3612" s="23" t="str">
        <f ca="1">IFERROR(VLOOKUP($B3612,INDIRECT(nfl_game_result),MATCH(C$1,INDIRECT(nfl_game_result_header),0),FALSE),"error")</f>
        <v>2018_13_IND@JAX</v>
      </c>
      <c r="D3612" s="23" t="str">
        <f ca="1">IFERROR(IF(ISBLANK(VLOOKUP($B3612,INDIRECT(nfl_game_result),MATCH(D$1,INDIRECT(nfl_game_result_header),0),FALSE)),"",VLOOKUP($B3612,INDIRECT(nfl_game_result),MATCH(D$1,INDIRECT(nfl_game_result_header),0),FALSE)),"error")</f>
        <v/>
      </c>
      <c r="E3612" s="23" t="str">
        <f ca="1">IFERROR(IF(ISBLANK(VLOOKUP($B3612,INDIRECT(nfl_game_result),MATCH(E$1,INDIRECT(nfl_game_result_header),0),FALSE)),"",VLOOKUP($B3612,INDIRECT(nfl_game_result),MATCH(E$1,INDIRECT(nfl_game_result_header),0),FALSE)),"error")</f>
        <v/>
      </c>
      <c r="F3612" s="23" t="str">
        <f ca="1">IFERROR(IF(ISBLANK(VLOOKUP($B3612,INDIRECT(nfl_game_result),MATCH(F$1,INDIRECT(nfl_game_result_header),0),FALSE)),"",VLOOKUP($B3612,INDIRECT(nfl_game_result),MATCH(F$1,INDIRECT(nfl_game_result_header),0),FALSE)),"error")</f>
        <v/>
      </c>
      <c r="G3612" s="23" t="str">
        <f ca="1">IFERROR(IF(ISBLANK(VLOOKUP($B3612,INDIRECT(nfl_game_result),MATCH(G$1,INDIRECT(nfl_game_result_header),0),FALSE)),"",VLOOKUP($B3612,INDIRECT(nfl_game_result),MATCH(G$1,INDIRECT(nfl_game_result_header),0),FALSE)),"error")</f>
        <v/>
      </c>
      <c r="H3612" s="23" t="str">
        <f ca="1">IFERROR(IF(ISBLANK(VLOOKUP($B3612,INDIRECT(nfl_game_result),MATCH(H$1,INDIRECT(nfl_game_result_header),0),FALSE)),"",VLOOKUP($B3612,INDIRECT(nfl_game_result),MATCH(H$1,INDIRECT(nfl_game_result_header),0),FALSE)),"error")</f>
        <v/>
      </c>
      <c r="I3612" s="23" t="str">
        <f ca="1">IFERROR(IF(ISBLANK(VLOOKUP($B3612,INDIRECT(nfl_game_result),MATCH(I$1,INDIRECT(nfl_game_result_header),0),FALSE)),"",VLOOKUP($B3612,INDIRECT(nfl_game_result),MATCH(I$1,INDIRECT(nfl_game_result_header),0),FALSE)),"error")</f>
        <v/>
      </c>
      <c r="J3612" s="23" t="str">
        <f ca="1">IFERROR(IF(ISBLANK(VLOOKUP($B3612,INDIRECT(nfl_game_result),MATCH(J$1,INDIRECT(nfl_game_result_header),0),FALSE)),"",VLOOKUP($B3612,INDIRECT(nfl_game_result),MATCH(J$1,INDIRECT(nfl_game_result_header),0),FALSE)),"error")</f>
        <v/>
      </c>
      <c r="K3612" s="23" t="str">
        <f ca="1">IFERROR(IF(ISBLANK(VLOOKUP($B3612,INDIRECT(nfl_game_result),MATCH(K$1,INDIRECT(nfl_game_result_header),0),FALSE)),"",VLOOKUP($B3612,INDIRECT(nfl_game_result),MATCH(K$1,INDIRECT(nfl_game_result_header),0),FALSE)),"error")</f>
        <v/>
      </c>
      <c r="L3612" s="23" t="str">
        <f ca="1">IFERROR(IF(ISBLANK(VLOOKUP($B3612,INDIRECT(nfl_game_result),MATCH(L$1,INDIRECT(nfl_game_result_header),0),FALSE)),"",VLOOKUP($B3612,INDIRECT(nfl_game_result),MATCH(L$1,INDIRECT(nfl_game_result_header),0),FALSE)),"error")</f>
        <v/>
      </c>
      <c r="M3612" s="23" t="s">
        <v>16</v>
      </c>
      <c r="V3612" s="23" t="s">
        <v>416</v>
      </c>
      <c r="W3612" s="23">
        <f ca="1">VALUE(LEFT(C3612, 4))</f>
        <v>2018</v>
      </c>
      <c r="X3612" s="23">
        <f ca="1">VALUE(MID(C3612,6,FIND("_",C3612,6)-6))</f>
        <v>13</v>
      </c>
      <c r="Y3612" s="23" t="str">
        <f ca="1">IF(NOT(OR(ISBLANK(D3612),ISBLANK(E3612),D3612="",E3612="")),D3612-E3612,"")</f>
        <v/>
      </c>
      <c r="Z3612" s="23" t="str">
        <f ca="1">IF(OR(NOT(ISNUMBER(D3612)),ISBLANK(D3612),D3612="",ISBLANK(N3612)),"",ABS(D3612-N3612))</f>
        <v/>
      </c>
      <c r="AA3612" s="23" t="str">
        <f ca="1">IF(OR(ISBLANK(J3612),ISBLANK(O3612),J3612="",O3612=""),"",IF(J3612=O3612,1,0))</f>
        <v/>
      </c>
      <c r="AB3612" s="23" t="str">
        <f ca="1">IF(OR(ISBLANK(K3612),ISBLANK(Q3612),K3612="",Q3612=""),"",IF(K3612=Q3612,1,0))</f>
        <v/>
      </c>
      <c r="AC3612" s="23" t="str">
        <f t="shared" ca="1" si="56"/>
        <v/>
      </c>
    </row>
    <row r="3613" spans="1:29" x14ac:dyDescent="0.25">
      <c r="A3613" s="23">
        <v>3436</v>
      </c>
      <c r="B3613">
        <v>1790</v>
      </c>
      <c r="C3613" s="23" t="str">
        <f ca="1">IFERROR(VLOOKUP($B3613,INDIRECT(nfl_game_result),MATCH(C$1,INDIRECT(nfl_game_result_header),0),FALSE),"error")</f>
        <v>2018_13_NYJ@TEN</v>
      </c>
      <c r="D3613" s="23" t="str">
        <f ca="1">IFERROR(IF(ISBLANK(VLOOKUP($B3613,INDIRECT(nfl_game_result),MATCH(D$1,INDIRECT(nfl_game_result_header),0),FALSE)),"",VLOOKUP($B3613,INDIRECT(nfl_game_result),MATCH(D$1,INDIRECT(nfl_game_result_header),0),FALSE)),"error")</f>
        <v/>
      </c>
      <c r="E3613" s="23" t="str">
        <f ca="1">IFERROR(IF(ISBLANK(VLOOKUP($B3613,INDIRECT(nfl_game_result),MATCH(E$1,INDIRECT(nfl_game_result_header),0),FALSE)),"",VLOOKUP($B3613,INDIRECT(nfl_game_result),MATCH(E$1,INDIRECT(nfl_game_result_header),0),FALSE)),"error")</f>
        <v/>
      </c>
      <c r="F3613" s="23" t="str">
        <f ca="1">IFERROR(IF(ISBLANK(VLOOKUP($B3613,INDIRECT(nfl_game_result),MATCH(F$1,INDIRECT(nfl_game_result_header),0),FALSE)),"",VLOOKUP($B3613,INDIRECT(nfl_game_result),MATCH(F$1,INDIRECT(nfl_game_result_header),0),FALSE)),"error")</f>
        <v/>
      </c>
      <c r="G3613" s="23" t="str">
        <f ca="1">IFERROR(IF(ISBLANK(VLOOKUP($B3613,INDIRECT(nfl_game_result),MATCH(G$1,INDIRECT(nfl_game_result_header),0),FALSE)),"",VLOOKUP($B3613,INDIRECT(nfl_game_result),MATCH(G$1,INDIRECT(nfl_game_result_header),0),FALSE)),"error")</f>
        <v/>
      </c>
      <c r="H3613" s="23" t="str">
        <f ca="1">IFERROR(IF(ISBLANK(VLOOKUP($B3613,INDIRECT(nfl_game_result),MATCH(H$1,INDIRECT(nfl_game_result_header),0),FALSE)),"",VLOOKUP($B3613,INDIRECT(nfl_game_result),MATCH(H$1,INDIRECT(nfl_game_result_header),0),FALSE)),"error")</f>
        <v/>
      </c>
      <c r="I3613" s="23" t="str">
        <f ca="1">IFERROR(IF(ISBLANK(VLOOKUP($B3613,INDIRECT(nfl_game_result),MATCH(I$1,INDIRECT(nfl_game_result_header),0),FALSE)),"",VLOOKUP($B3613,INDIRECT(nfl_game_result),MATCH(I$1,INDIRECT(nfl_game_result_header),0),FALSE)),"error")</f>
        <v/>
      </c>
      <c r="J3613" s="23" t="str">
        <f ca="1">IFERROR(IF(ISBLANK(VLOOKUP($B3613,INDIRECT(nfl_game_result),MATCH(J$1,INDIRECT(nfl_game_result_header),0),FALSE)),"",VLOOKUP($B3613,INDIRECT(nfl_game_result),MATCH(J$1,INDIRECT(nfl_game_result_header),0),FALSE)),"error")</f>
        <v/>
      </c>
      <c r="K3613" s="23" t="str">
        <f ca="1">IFERROR(IF(ISBLANK(VLOOKUP($B3613,INDIRECT(nfl_game_result),MATCH(K$1,INDIRECT(nfl_game_result_header),0),FALSE)),"",VLOOKUP($B3613,INDIRECT(nfl_game_result),MATCH(K$1,INDIRECT(nfl_game_result_header),0),FALSE)),"error")</f>
        <v/>
      </c>
      <c r="L3613" s="23" t="str">
        <f ca="1">IFERROR(IF(ISBLANK(VLOOKUP($B3613,INDIRECT(nfl_game_result),MATCH(L$1,INDIRECT(nfl_game_result_header),0),FALSE)),"",VLOOKUP($B3613,INDIRECT(nfl_game_result),MATCH(L$1,INDIRECT(nfl_game_result_header),0),FALSE)),"error")</f>
        <v/>
      </c>
      <c r="M3613" s="23" t="s">
        <v>16</v>
      </c>
      <c r="V3613" s="23" t="s">
        <v>416</v>
      </c>
      <c r="W3613" s="23">
        <f ca="1">VALUE(LEFT(C3613, 4))</f>
        <v>2018</v>
      </c>
      <c r="X3613" s="23">
        <f ca="1">VALUE(MID(C3613,6,FIND("_",C3613,6)-6))</f>
        <v>13</v>
      </c>
      <c r="Y3613" s="23" t="str">
        <f ca="1">IF(NOT(OR(ISBLANK(D3613),ISBLANK(E3613),D3613="",E3613="")),D3613-E3613,"")</f>
        <v/>
      </c>
      <c r="Z3613" s="23" t="str">
        <f ca="1">IF(OR(NOT(ISNUMBER(D3613)),ISBLANK(D3613),D3613="",ISBLANK(N3613)),"",ABS(D3613-N3613))</f>
        <v/>
      </c>
      <c r="AA3613" s="23" t="str">
        <f ca="1">IF(OR(ISBLANK(J3613),ISBLANK(O3613),J3613="",O3613=""),"",IF(J3613=O3613,1,0))</f>
        <v/>
      </c>
      <c r="AB3613" s="23" t="str">
        <f ca="1">IF(OR(ISBLANK(K3613),ISBLANK(Q3613),K3613="",Q3613=""),"",IF(K3613=Q3613,1,0))</f>
        <v/>
      </c>
      <c r="AC3613" s="23" t="str">
        <f t="shared" ca="1" si="56"/>
        <v/>
      </c>
    </row>
    <row r="3614" spans="1:29" x14ac:dyDescent="0.25">
      <c r="A3614" s="23">
        <v>3437</v>
      </c>
      <c r="B3614">
        <v>1791</v>
      </c>
      <c r="C3614" s="23" t="str">
        <f ca="1">IFERROR(VLOOKUP($B3614,INDIRECT(nfl_game_result),MATCH(C$1,INDIRECT(nfl_game_result_header),0),FALSE),"error")</f>
        <v>2018_13_KCY@OAK</v>
      </c>
      <c r="D3614" s="23" t="str">
        <f ca="1">IFERROR(IF(ISBLANK(VLOOKUP($B3614,INDIRECT(nfl_game_result),MATCH(D$1,INDIRECT(nfl_game_result_header),0),FALSE)),"",VLOOKUP($B3614,INDIRECT(nfl_game_result),MATCH(D$1,INDIRECT(nfl_game_result_header),0),FALSE)),"error")</f>
        <v/>
      </c>
      <c r="E3614" s="23" t="str">
        <f ca="1">IFERROR(IF(ISBLANK(VLOOKUP($B3614,INDIRECT(nfl_game_result),MATCH(E$1,INDIRECT(nfl_game_result_header),0),FALSE)),"",VLOOKUP($B3614,INDIRECT(nfl_game_result),MATCH(E$1,INDIRECT(nfl_game_result_header),0),FALSE)),"error")</f>
        <v/>
      </c>
      <c r="F3614" s="23" t="str">
        <f ca="1">IFERROR(IF(ISBLANK(VLOOKUP($B3614,INDIRECT(nfl_game_result),MATCH(F$1,INDIRECT(nfl_game_result_header),0),FALSE)),"",VLOOKUP($B3614,INDIRECT(nfl_game_result),MATCH(F$1,INDIRECT(nfl_game_result_header),0),FALSE)),"error")</f>
        <v/>
      </c>
      <c r="G3614" s="23" t="str">
        <f ca="1">IFERROR(IF(ISBLANK(VLOOKUP($B3614,INDIRECT(nfl_game_result),MATCH(G$1,INDIRECT(nfl_game_result_header),0),FALSE)),"",VLOOKUP($B3614,INDIRECT(nfl_game_result),MATCH(G$1,INDIRECT(nfl_game_result_header),0),FALSE)),"error")</f>
        <v/>
      </c>
      <c r="H3614" s="23" t="str">
        <f ca="1">IFERROR(IF(ISBLANK(VLOOKUP($B3614,INDIRECT(nfl_game_result),MATCH(H$1,INDIRECT(nfl_game_result_header),0),FALSE)),"",VLOOKUP($B3614,INDIRECT(nfl_game_result),MATCH(H$1,INDIRECT(nfl_game_result_header),0),FALSE)),"error")</f>
        <v/>
      </c>
      <c r="I3614" s="23" t="str">
        <f ca="1">IFERROR(IF(ISBLANK(VLOOKUP($B3614,INDIRECT(nfl_game_result),MATCH(I$1,INDIRECT(nfl_game_result_header),0),FALSE)),"",VLOOKUP($B3614,INDIRECT(nfl_game_result),MATCH(I$1,INDIRECT(nfl_game_result_header),0),FALSE)),"error")</f>
        <v/>
      </c>
      <c r="J3614" s="23" t="str">
        <f ca="1">IFERROR(IF(ISBLANK(VLOOKUP($B3614,INDIRECT(nfl_game_result),MATCH(J$1,INDIRECT(nfl_game_result_header),0),FALSE)),"",VLOOKUP($B3614,INDIRECT(nfl_game_result),MATCH(J$1,INDIRECT(nfl_game_result_header),0),FALSE)),"error")</f>
        <v/>
      </c>
      <c r="K3614" s="23" t="str">
        <f ca="1">IFERROR(IF(ISBLANK(VLOOKUP($B3614,INDIRECT(nfl_game_result),MATCH(K$1,INDIRECT(nfl_game_result_header),0),FALSE)),"",VLOOKUP($B3614,INDIRECT(nfl_game_result),MATCH(K$1,INDIRECT(nfl_game_result_header),0),FALSE)),"error")</f>
        <v/>
      </c>
      <c r="L3614" s="23" t="str">
        <f ca="1">IFERROR(IF(ISBLANK(VLOOKUP($B3614,INDIRECT(nfl_game_result),MATCH(L$1,INDIRECT(nfl_game_result_header),0),FALSE)),"",VLOOKUP($B3614,INDIRECT(nfl_game_result),MATCH(L$1,INDIRECT(nfl_game_result_header),0),FALSE)),"error")</f>
        <v/>
      </c>
      <c r="M3614" s="23" t="s">
        <v>16</v>
      </c>
      <c r="V3614" s="23" t="s">
        <v>416</v>
      </c>
      <c r="W3614" s="23">
        <f ca="1">VALUE(LEFT(C3614, 4))</f>
        <v>2018</v>
      </c>
      <c r="X3614" s="23">
        <f ca="1">VALUE(MID(C3614,6,FIND("_",C3614,6)-6))</f>
        <v>13</v>
      </c>
      <c r="Y3614" s="23" t="str">
        <f ca="1">IF(NOT(OR(ISBLANK(D3614),ISBLANK(E3614),D3614="",E3614="")),D3614-E3614,"")</f>
        <v/>
      </c>
      <c r="Z3614" s="23" t="str">
        <f ca="1">IF(OR(NOT(ISNUMBER(D3614)),ISBLANK(D3614),D3614="",ISBLANK(N3614)),"",ABS(D3614-N3614))</f>
        <v/>
      </c>
      <c r="AA3614" s="23" t="str">
        <f ca="1">IF(OR(ISBLANK(J3614),ISBLANK(O3614),J3614="",O3614=""),"",IF(J3614=O3614,1,0))</f>
        <v/>
      </c>
      <c r="AB3614" s="23" t="str">
        <f ca="1">IF(OR(ISBLANK(K3614),ISBLANK(Q3614),K3614="",Q3614=""),"",IF(K3614=Q3614,1,0))</f>
        <v/>
      </c>
      <c r="AC3614" s="23" t="str">
        <f t="shared" ca="1" si="56"/>
        <v/>
      </c>
    </row>
    <row r="3615" spans="1:29" x14ac:dyDescent="0.25">
      <c r="A3615" s="23">
        <v>3438</v>
      </c>
      <c r="B3615">
        <v>1792</v>
      </c>
      <c r="C3615" s="23" t="str">
        <f ca="1">IFERROR(VLOOKUP($B3615,INDIRECT(nfl_game_result),MATCH(C$1,INDIRECT(nfl_game_result_header),0),FALSE),"error")</f>
        <v>2018_13_MIN@NWE</v>
      </c>
      <c r="D3615" s="23" t="str">
        <f ca="1">IFERROR(IF(ISBLANK(VLOOKUP($B3615,INDIRECT(nfl_game_result),MATCH(D$1,INDIRECT(nfl_game_result_header),0),FALSE)),"",VLOOKUP($B3615,INDIRECT(nfl_game_result),MATCH(D$1,INDIRECT(nfl_game_result_header),0),FALSE)),"error")</f>
        <v/>
      </c>
      <c r="E3615" s="23" t="str">
        <f ca="1">IFERROR(IF(ISBLANK(VLOOKUP($B3615,INDIRECT(nfl_game_result),MATCH(E$1,INDIRECT(nfl_game_result_header),0),FALSE)),"",VLOOKUP($B3615,INDIRECT(nfl_game_result),MATCH(E$1,INDIRECT(nfl_game_result_header),0),FALSE)),"error")</f>
        <v/>
      </c>
      <c r="F3615" s="23" t="str">
        <f ca="1">IFERROR(IF(ISBLANK(VLOOKUP($B3615,INDIRECT(nfl_game_result),MATCH(F$1,INDIRECT(nfl_game_result_header),0),FALSE)),"",VLOOKUP($B3615,INDIRECT(nfl_game_result),MATCH(F$1,INDIRECT(nfl_game_result_header),0),FALSE)),"error")</f>
        <v/>
      </c>
      <c r="G3615" s="23" t="str">
        <f ca="1">IFERROR(IF(ISBLANK(VLOOKUP($B3615,INDIRECT(nfl_game_result),MATCH(G$1,INDIRECT(nfl_game_result_header),0),FALSE)),"",VLOOKUP($B3615,INDIRECT(nfl_game_result),MATCH(G$1,INDIRECT(nfl_game_result_header),0),FALSE)),"error")</f>
        <v/>
      </c>
      <c r="H3615" s="23" t="str">
        <f ca="1">IFERROR(IF(ISBLANK(VLOOKUP($B3615,INDIRECT(nfl_game_result),MATCH(H$1,INDIRECT(nfl_game_result_header),0),FALSE)),"",VLOOKUP($B3615,INDIRECT(nfl_game_result),MATCH(H$1,INDIRECT(nfl_game_result_header),0),FALSE)),"error")</f>
        <v/>
      </c>
      <c r="I3615" s="23" t="str">
        <f ca="1">IFERROR(IF(ISBLANK(VLOOKUP($B3615,INDIRECT(nfl_game_result),MATCH(I$1,INDIRECT(nfl_game_result_header),0),FALSE)),"",VLOOKUP($B3615,INDIRECT(nfl_game_result),MATCH(I$1,INDIRECT(nfl_game_result_header),0),FALSE)),"error")</f>
        <v/>
      </c>
      <c r="J3615" s="23" t="str">
        <f ca="1">IFERROR(IF(ISBLANK(VLOOKUP($B3615,INDIRECT(nfl_game_result),MATCH(J$1,INDIRECT(nfl_game_result_header),0),FALSE)),"",VLOOKUP($B3615,INDIRECT(nfl_game_result),MATCH(J$1,INDIRECT(nfl_game_result_header),0),FALSE)),"error")</f>
        <v/>
      </c>
      <c r="K3615" s="23" t="str">
        <f ca="1">IFERROR(IF(ISBLANK(VLOOKUP($B3615,INDIRECT(nfl_game_result),MATCH(K$1,INDIRECT(nfl_game_result_header),0),FALSE)),"",VLOOKUP($B3615,INDIRECT(nfl_game_result),MATCH(K$1,INDIRECT(nfl_game_result_header),0),FALSE)),"error")</f>
        <v/>
      </c>
      <c r="L3615" s="23" t="str">
        <f ca="1">IFERROR(IF(ISBLANK(VLOOKUP($B3615,INDIRECT(nfl_game_result),MATCH(L$1,INDIRECT(nfl_game_result_header),0),FALSE)),"",VLOOKUP($B3615,INDIRECT(nfl_game_result),MATCH(L$1,INDIRECT(nfl_game_result_header),0),FALSE)),"error")</f>
        <v/>
      </c>
      <c r="M3615" s="23" t="s">
        <v>16</v>
      </c>
      <c r="V3615" s="23" t="s">
        <v>416</v>
      </c>
      <c r="W3615" s="23">
        <f ca="1">VALUE(LEFT(C3615, 4))</f>
        <v>2018</v>
      </c>
      <c r="X3615" s="23">
        <f ca="1">VALUE(MID(C3615,6,FIND("_",C3615,6)-6))</f>
        <v>13</v>
      </c>
      <c r="Y3615" s="23" t="str">
        <f ca="1">IF(NOT(OR(ISBLANK(D3615),ISBLANK(E3615),D3615="",E3615="")),D3615-E3615,"")</f>
        <v/>
      </c>
      <c r="Z3615" s="23" t="str">
        <f ca="1">IF(OR(NOT(ISNUMBER(D3615)),ISBLANK(D3615),D3615="",ISBLANK(N3615)),"",ABS(D3615-N3615))</f>
        <v/>
      </c>
      <c r="AA3615" s="23" t="str">
        <f ca="1">IF(OR(ISBLANK(J3615),ISBLANK(O3615),J3615="",O3615=""),"",IF(J3615=O3615,1,0))</f>
        <v/>
      </c>
      <c r="AB3615" s="23" t="str">
        <f ca="1">IF(OR(ISBLANK(K3615),ISBLANK(Q3615),K3615="",Q3615=""),"",IF(K3615=Q3615,1,0))</f>
        <v/>
      </c>
      <c r="AC3615" s="23" t="str">
        <f t="shared" ca="1" si="56"/>
        <v/>
      </c>
    </row>
    <row r="3616" spans="1:29" x14ac:dyDescent="0.25">
      <c r="A3616" s="23">
        <v>3439</v>
      </c>
      <c r="B3616">
        <v>1793</v>
      </c>
      <c r="C3616" s="23" t="str">
        <f ca="1">IFERROR(VLOOKUP($B3616,INDIRECT(nfl_game_result),MATCH(C$1,INDIRECT(nfl_game_result_header),0),FALSE),"error")</f>
        <v>2018_13_SFO@SEA</v>
      </c>
      <c r="D3616" s="23" t="str">
        <f ca="1">IFERROR(IF(ISBLANK(VLOOKUP($B3616,INDIRECT(nfl_game_result),MATCH(D$1,INDIRECT(nfl_game_result_header),0),FALSE)),"",VLOOKUP($B3616,INDIRECT(nfl_game_result),MATCH(D$1,INDIRECT(nfl_game_result_header),0),FALSE)),"error")</f>
        <v/>
      </c>
      <c r="E3616" s="23" t="str">
        <f ca="1">IFERROR(IF(ISBLANK(VLOOKUP($B3616,INDIRECT(nfl_game_result),MATCH(E$1,INDIRECT(nfl_game_result_header),0),FALSE)),"",VLOOKUP($B3616,INDIRECT(nfl_game_result),MATCH(E$1,INDIRECT(nfl_game_result_header),0),FALSE)),"error")</f>
        <v/>
      </c>
      <c r="F3616" s="23" t="str">
        <f ca="1">IFERROR(IF(ISBLANK(VLOOKUP($B3616,INDIRECT(nfl_game_result),MATCH(F$1,INDIRECT(nfl_game_result_header),0),FALSE)),"",VLOOKUP($B3616,INDIRECT(nfl_game_result),MATCH(F$1,INDIRECT(nfl_game_result_header),0),FALSE)),"error")</f>
        <v/>
      </c>
      <c r="G3616" s="23" t="str">
        <f ca="1">IFERROR(IF(ISBLANK(VLOOKUP($B3616,INDIRECT(nfl_game_result),MATCH(G$1,INDIRECT(nfl_game_result_header),0),FALSE)),"",VLOOKUP($B3616,INDIRECT(nfl_game_result),MATCH(G$1,INDIRECT(nfl_game_result_header),0),FALSE)),"error")</f>
        <v/>
      </c>
      <c r="H3616" s="23" t="str">
        <f ca="1">IFERROR(IF(ISBLANK(VLOOKUP($B3616,INDIRECT(nfl_game_result),MATCH(H$1,INDIRECT(nfl_game_result_header),0),FALSE)),"",VLOOKUP($B3616,INDIRECT(nfl_game_result),MATCH(H$1,INDIRECT(nfl_game_result_header),0),FALSE)),"error")</f>
        <v/>
      </c>
      <c r="I3616" s="23" t="str">
        <f ca="1">IFERROR(IF(ISBLANK(VLOOKUP($B3616,INDIRECT(nfl_game_result),MATCH(I$1,INDIRECT(nfl_game_result_header),0),FALSE)),"",VLOOKUP($B3616,INDIRECT(nfl_game_result),MATCH(I$1,INDIRECT(nfl_game_result_header),0),FALSE)),"error")</f>
        <v/>
      </c>
      <c r="J3616" s="23" t="str">
        <f ca="1">IFERROR(IF(ISBLANK(VLOOKUP($B3616,INDIRECT(nfl_game_result),MATCH(J$1,INDIRECT(nfl_game_result_header),0),FALSE)),"",VLOOKUP($B3616,INDIRECT(nfl_game_result),MATCH(J$1,INDIRECT(nfl_game_result_header),0),FALSE)),"error")</f>
        <v/>
      </c>
      <c r="K3616" s="23" t="str">
        <f ca="1">IFERROR(IF(ISBLANK(VLOOKUP($B3616,INDIRECT(nfl_game_result),MATCH(K$1,INDIRECT(nfl_game_result_header),0),FALSE)),"",VLOOKUP($B3616,INDIRECT(nfl_game_result),MATCH(K$1,INDIRECT(nfl_game_result_header),0),FALSE)),"error")</f>
        <v/>
      </c>
      <c r="L3616" s="23" t="str">
        <f ca="1">IFERROR(IF(ISBLANK(VLOOKUP($B3616,INDIRECT(nfl_game_result),MATCH(L$1,INDIRECT(nfl_game_result_header),0),FALSE)),"",VLOOKUP($B3616,INDIRECT(nfl_game_result),MATCH(L$1,INDIRECT(nfl_game_result_header),0),FALSE)),"error")</f>
        <v/>
      </c>
      <c r="M3616" s="23" t="s">
        <v>16</v>
      </c>
      <c r="V3616" s="23" t="s">
        <v>416</v>
      </c>
      <c r="W3616" s="23">
        <f ca="1">VALUE(LEFT(C3616, 4))</f>
        <v>2018</v>
      </c>
      <c r="X3616" s="23">
        <f ca="1">VALUE(MID(C3616,6,FIND("_",C3616,6)-6))</f>
        <v>13</v>
      </c>
      <c r="Y3616" s="23" t="str">
        <f ca="1">IF(NOT(OR(ISBLANK(D3616),ISBLANK(E3616),D3616="",E3616="")),D3616-E3616,"")</f>
        <v/>
      </c>
      <c r="Z3616" s="23" t="str">
        <f ca="1">IF(OR(NOT(ISNUMBER(D3616)),ISBLANK(D3616),D3616="",ISBLANK(N3616)),"",ABS(D3616-N3616))</f>
        <v/>
      </c>
      <c r="AA3616" s="23" t="str">
        <f ca="1">IF(OR(ISBLANK(J3616),ISBLANK(O3616),J3616="",O3616=""),"",IF(J3616=O3616,1,0))</f>
        <v/>
      </c>
      <c r="AB3616" s="23" t="str">
        <f ca="1">IF(OR(ISBLANK(K3616),ISBLANK(Q3616),K3616="",Q3616=""),"",IF(K3616=Q3616,1,0))</f>
        <v/>
      </c>
      <c r="AC3616" s="23" t="str">
        <f t="shared" ca="1" si="56"/>
        <v/>
      </c>
    </row>
    <row r="3617" spans="1:29" x14ac:dyDescent="0.25">
      <c r="A3617" s="23">
        <v>3440</v>
      </c>
      <c r="B3617">
        <v>1794</v>
      </c>
      <c r="C3617" s="23" t="str">
        <f ca="1">IFERROR(VLOOKUP($B3617,INDIRECT(nfl_game_result),MATCH(C$1,INDIRECT(nfl_game_result_header),0),FALSE),"error")</f>
        <v>2018_13_WAS@PHI</v>
      </c>
      <c r="D3617" s="23" t="str">
        <f ca="1">IFERROR(IF(ISBLANK(VLOOKUP($B3617,INDIRECT(nfl_game_result),MATCH(D$1,INDIRECT(nfl_game_result_header),0),FALSE)),"",VLOOKUP($B3617,INDIRECT(nfl_game_result),MATCH(D$1,INDIRECT(nfl_game_result_header),0),FALSE)),"error")</f>
        <v/>
      </c>
      <c r="E3617" s="23" t="str">
        <f ca="1">IFERROR(IF(ISBLANK(VLOOKUP($B3617,INDIRECT(nfl_game_result),MATCH(E$1,INDIRECT(nfl_game_result_header),0),FALSE)),"",VLOOKUP($B3617,INDIRECT(nfl_game_result),MATCH(E$1,INDIRECT(nfl_game_result_header),0),FALSE)),"error")</f>
        <v/>
      </c>
      <c r="F3617" s="23" t="str">
        <f ca="1">IFERROR(IF(ISBLANK(VLOOKUP($B3617,INDIRECT(nfl_game_result),MATCH(F$1,INDIRECT(nfl_game_result_header),0),FALSE)),"",VLOOKUP($B3617,INDIRECT(nfl_game_result),MATCH(F$1,INDIRECT(nfl_game_result_header),0),FALSE)),"error")</f>
        <v/>
      </c>
      <c r="G3617" s="23" t="str">
        <f ca="1">IFERROR(IF(ISBLANK(VLOOKUP($B3617,INDIRECT(nfl_game_result),MATCH(G$1,INDIRECT(nfl_game_result_header),0),FALSE)),"",VLOOKUP($B3617,INDIRECT(nfl_game_result),MATCH(G$1,INDIRECT(nfl_game_result_header),0),FALSE)),"error")</f>
        <v/>
      </c>
      <c r="H3617" s="23" t="str">
        <f ca="1">IFERROR(IF(ISBLANK(VLOOKUP($B3617,INDIRECT(nfl_game_result),MATCH(H$1,INDIRECT(nfl_game_result_header),0),FALSE)),"",VLOOKUP($B3617,INDIRECT(nfl_game_result),MATCH(H$1,INDIRECT(nfl_game_result_header),0),FALSE)),"error")</f>
        <v/>
      </c>
      <c r="I3617" s="23" t="str">
        <f ca="1">IFERROR(IF(ISBLANK(VLOOKUP($B3617,INDIRECT(nfl_game_result),MATCH(I$1,INDIRECT(nfl_game_result_header),0),FALSE)),"",VLOOKUP($B3617,INDIRECT(nfl_game_result),MATCH(I$1,INDIRECT(nfl_game_result_header),0),FALSE)),"error")</f>
        <v/>
      </c>
      <c r="J3617" s="23" t="str">
        <f ca="1">IFERROR(IF(ISBLANK(VLOOKUP($B3617,INDIRECT(nfl_game_result),MATCH(J$1,INDIRECT(nfl_game_result_header),0),FALSE)),"",VLOOKUP($B3617,INDIRECT(nfl_game_result),MATCH(J$1,INDIRECT(nfl_game_result_header),0),FALSE)),"error")</f>
        <v/>
      </c>
      <c r="K3617" s="23" t="str">
        <f ca="1">IFERROR(IF(ISBLANK(VLOOKUP($B3617,INDIRECT(nfl_game_result),MATCH(K$1,INDIRECT(nfl_game_result_header),0),FALSE)),"",VLOOKUP($B3617,INDIRECT(nfl_game_result),MATCH(K$1,INDIRECT(nfl_game_result_header),0),FALSE)),"error")</f>
        <v/>
      </c>
      <c r="L3617" s="23" t="str">
        <f ca="1">IFERROR(IF(ISBLANK(VLOOKUP($B3617,INDIRECT(nfl_game_result),MATCH(L$1,INDIRECT(nfl_game_result_header),0),FALSE)),"",VLOOKUP($B3617,INDIRECT(nfl_game_result),MATCH(L$1,INDIRECT(nfl_game_result_header),0),FALSE)),"error")</f>
        <v/>
      </c>
      <c r="M3617" s="23" t="s">
        <v>16</v>
      </c>
      <c r="V3617" s="23" t="s">
        <v>416</v>
      </c>
      <c r="W3617" s="23">
        <f ca="1">VALUE(LEFT(C3617, 4))</f>
        <v>2018</v>
      </c>
      <c r="X3617" s="23">
        <f ca="1">VALUE(MID(C3617,6,FIND("_",C3617,6)-6))</f>
        <v>13</v>
      </c>
      <c r="Y3617" s="23" t="str">
        <f ca="1">IF(NOT(OR(ISBLANK(D3617),ISBLANK(E3617),D3617="",E3617="")),D3617-E3617,"")</f>
        <v/>
      </c>
      <c r="Z3617" s="23" t="str">
        <f ca="1">IF(OR(NOT(ISNUMBER(D3617)),ISBLANK(D3617),D3617="",ISBLANK(N3617)),"",ABS(D3617-N3617))</f>
        <v/>
      </c>
      <c r="AA3617" s="23" t="str">
        <f ca="1">IF(OR(ISBLANK(J3617),ISBLANK(O3617),J3617="",O3617=""),"",IF(J3617=O3617,1,0))</f>
        <v/>
      </c>
      <c r="AB3617" s="23" t="str">
        <f ca="1">IF(OR(ISBLANK(K3617),ISBLANK(Q3617),K3617="",Q3617=""),"",IF(K3617=Q3617,1,0))</f>
        <v/>
      </c>
      <c r="AC3617" s="23" t="str">
        <f t="shared" ca="1" si="56"/>
        <v/>
      </c>
    </row>
    <row r="3618" spans="1:29" x14ac:dyDescent="0.25">
      <c r="A3618" s="23">
        <v>3681</v>
      </c>
      <c r="B3618">
        <v>1779</v>
      </c>
      <c r="C3618" s="23" t="str">
        <f ca="1">IFERROR(VLOOKUP($B3618,INDIRECT(nfl_game_result),MATCH(C$1,INDIRECT(nfl_game_result_header),0),FALSE),"error")</f>
        <v>2018_13_NOR@DAL</v>
      </c>
      <c r="D3618" s="23" t="str">
        <f ca="1">IFERROR(IF(ISBLANK(VLOOKUP($B3618,INDIRECT(nfl_game_result),MATCH(D$1,INDIRECT(nfl_game_result_header),0),FALSE)),"",VLOOKUP($B3618,INDIRECT(nfl_game_result),MATCH(D$1,INDIRECT(nfl_game_result_header),0),FALSE)),"error")</f>
        <v/>
      </c>
      <c r="E3618" s="23" t="str">
        <f ca="1">IFERROR(IF(ISBLANK(VLOOKUP($B3618,INDIRECT(nfl_game_result),MATCH(E$1,INDIRECT(nfl_game_result_header),0),FALSE)),"",VLOOKUP($B3618,INDIRECT(nfl_game_result),MATCH(E$1,INDIRECT(nfl_game_result_header),0),FALSE)),"error")</f>
        <v/>
      </c>
      <c r="F3618" s="23" t="str">
        <f ca="1">IFERROR(IF(ISBLANK(VLOOKUP($B3618,INDIRECT(nfl_game_result),MATCH(F$1,INDIRECT(nfl_game_result_header),0),FALSE)),"",VLOOKUP($B3618,INDIRECT(nfl_game_result),MATCH(F$1,INDIRECT(nfl_game_result_header),0),FALSE)),"error")</f>
        <v/>
      </c>
      <c r="G3618" s="23" t="str">
        <f ca="1">IFERROR(IF(ISBLANK(VLOOKUP($B3618,INDIRECT(nfl_game_result),MATCH(G$1,INDIRECT(nfl_game_result_header),0),FALSE)),"",VLOOKUP($B3618,INDIRECT(nfl_game_result),MATCH(G$1,INDIRECT(nfl_game_result_header),0),FALSE)),"error")</f>
        <v/>
      </c>
      <c r="H3618" s="23" t="str">
        <f ca="1">IFERROR(IF(ISBLANK(VLOOKUP($B3618,INDIRECT(nfl_game_result),MATCH(H$1,INDIRECT(nfl_game_result_header),0),FALSE)),"",VLOOKUP($B3618,INDIRECT(nfl_game_result),MATCH(H$1,INDIRECT(nfl_game_result_header),0),FALSE)),"error")</f>
        <v/>
      </c>
      <c r="I3618" s="23" t="str">
        <f ca="1">IFERROR(IF(ISBLANK(VLOOKUP($B3618,INDIRECT(nfl_game_result),MATCH(I$1,INDIRECT(nfl_game_result_header),0),FALSE)),"",VLOOKUP($B3618,INDIRECT(nfl_game_result),MATCH(I$1,INDIRECT(nfl_game_result_header),0),FALSE)),"error")</f>
        <v/>
      </c>
      <c r="J3618" s="23" t="str">
        <f ca="1">IFERROR(IF(ISBLANK(VLOOKUP($B3618,INDIRECT(nfl_game_result),MATCH(J$1,INDIRECT(nfl_game_result_header),0),FALSE)),"",VLOOKUP($B3618,INDIRECT(nfl_game_result),MATCH(J$1,INDIRECT(nfl_game_result_header),0),FALSE)),"error")</f>
        <v/>
      </c>
      <c r="K3618" s="23" t="str">
        <f ca="1">IFERROR(IF(ISBLANK(VLOOKUP($B3618,INDIRECT(nfl_game_result),MATCH(K$1,INDIRECT(nfl_game_result_header),0),FALSE)),"",VLOOKUP($B3618,INDIRECT(nfl_game_result),MATCH(K$1,INDIRECT(nfl_game_result_header),0),FALSE)),"error")</f>
        <v/>
      </c>
      <c r="L3618" s="23" t="str">
        <f ca="1">IFERROR(IF(ISBLANK(VLOOKUP($B3618,INDIRECT(nfl_game_result),MATCH(L$1,INDIRECT(nfl_game_result_header),0),FALSE)),"",VLOOKUP($B3618,INDIRECT(nfl_game_result),MATCH(L$1,INDIRECT(nfl_game_result_header),0),FALSE)),"error")</f>
        <v/>
      </c>
      <c r="M3618" s="23" t="s">
        <v>14</v>
      </c>
      <c r="V3618" s="23" t="s">
        <v>416</v>
      </c>
      <c r="W3618" s="23">
        <f ca="1">VALUE(LEFT(C3618, 4))</f>
        <v>2018</v>
      </c>
      <c r="X3618" s="23">
        <f ca="1">VALUE(MID(C3618,6,FIND("_",C3618,6)-6))</f>
        <v>13</v>
      </c>
      <c r="Y3618" s="23" t="str">
        <f ca="1">IF(NOT(OR(ISBLANK(D3618),ISBLANK(E3618),D3618="",E3618="")),D3618-E3618,"")</f>
        <v/>
      </c>
      <c r="Z3618" s="23" t="str">
        <f ca="1">IF(OR(NOT(ISNUMBER(D3618)),ISBLANK(D3618),D3618="",ISBLANK(N3618)),"",ABS(D3618-N3618))</f>
        <v/>
      </c>
      <c r="AA3618" s="23" t="str">
        <f ca="1">IF(OR(ISBLANK(J3618),ISBLANK(O3618),J3618="",O3618=""),"",IF(J3618=O3618,1,0))</f>
        <v/>
      </c>
      <c r="AB3618" s="23" t="str">
        <f ca="1">IF(OR(ISBLANK(K3618),ISBLANK(Q3618),K3618="",Q3618=""),"",IF(K3618=Q3618,1,0))</f>
        <v/>
      </c>
      <c r="AC3618" s="23" t="str">
        <f t="shared" ca="1" si="56"/>
        <v/>
      </c>
    </row>
    <row r="3619" spans="1:29" x14ac:dyDescent="0.25">
      <c r="A3619" s="23">
        <v>3682</v>
      </c>
      <c r="B3619">
        <v>1780</v>
      </c>
      <c r="C3619" s="23" t="str">
        <f ca="1">IFERROR(VLOOKUP($B3619,INDIRECT(nfl_game_result),MATCH(C$1,INDIRECT(nfl_game_result_header),0),FALSE),"error")</f>
        <v>2018_13_BAL@ATL</v>
      </c>
      <c r="D3619" s="23" t="str">
        <f ca="1">IFERROR(IF(ISBLANK(VLOOKUP($B3619,INDIRECT(nfl_game_result),MATCH(D$1,INDIRECT(nfl_game_result_header),0),FALSE)),"",VLOOKUP($B3619,INDIRECT(nfl_game_result),MATCH(D$1,INDIRECT(nfl_game_result_header),0),FALSE)),"error")</f>
        <v/>
      </c>
      <c r="E3619" s="23" t="str">
        <f ca="1">IFERROR(IF(ISBLANK(VLOOKUP($B3619,INDIRECT(nfl_game_result),MATCH(E$1,INDIRECT(nfl_game_result_header),0),FALSE)),"",VLOOKUP($B3619,INDIRECT(nfl_game_result),MATCH(E$1,INDIRECT(nfl_game_result_header),0),FALSE)),"error")</f>
        <v/>
      </c>
      <c r="F3619" s="23" t="str">
        <f ca="1">IFERROR(IF(ISBLANK(VLOOKUP($B3619,INDIRECT(nfl_game_result),MATCH(F$1,INDIRECT(nfl_game_result_header),0),FALSE)),"",VLOOKUP($B3619,INDIRECT(nfl_game_result),MATCH(F$1,INDIRECT(nfl_game_result_header),0),FALSE)),"error")</f>
        <v/>
      </c>
      <c r="G3619" s="23" t="str">
        <f ca="1">IFERROR(IF(ISBLANK(VLOOKUP($B3619,INDIRECT(nfl_game_result),MATCH(G$1,INDIRECT(nfl_game_result_header),0),FALSE)),"",VLOOKUP($B3619,INDIRECT(nfl_game_result),MATCH(G$1,INDIRECT(nfl_game_result_header),0),FALSE)),"error")</f>
        <v/>
      </c>
      <c r="H3619" s="23" t="str">
        <f ca="1">IFERROR(IF(ISBLANK(VLOOKUP($B3619,INDIRECT(nfl_game_result),MATCH(H$1,INDIRECT(nfl_game_result_header),0),FALSE)),"",VLOOKUP($B3619,INDIRECT(nfl_game_result),MATCH(H$1,INDIRECT(nfl_game_result_header),0),FALSE)),"error")</f>
        <v/>
      </c>
      <c r="I3619" s="23" t="str">
        <f ca="1">IFERROR(IF(ISBLANK(VLOOKUP($B3619,INDIRECT(nfl_game_result),MATCH(I$1,INDIRECT(nfl_game_result_header),0),FALSE)),"",VLOOKUP($B3619,INDIRECT(nfl_game_result),MATCH(I$1,INDIRECT(nfl_game_result_header),0),FALSE)),"error")</f>
        <v/>
      </c>
      <c r="J3619" s="23" t="str">
        <f ca="1">IFERROR(IF(ISBLANK(VLOOKUP($B3619,INDIRECT(nfl_game_result),MATCH(J$1,INDIRECT(nfl_game_result_header),0),FALSE)),"",VLOOKUP($B3619,INDIRECT(nfl_game_result),MATCH(J$1,INDIRECT(nfl_game_result_header),0),FALSE)),"error")</f>
        <v/>
      </c>
      <c r="K3619" s="23" t="str">
        <f ca="1">IFERROR(IF(ISBLANK(VLOOKUP($B3619,INDIRECT(nfl_game_result),MATCH(K$1,INDIRECT(nfl_game_result_header),0),FALSE)),"",VLOOKUP($B3619,INDIRECT(nfl_game_result),MATCH(K$1,INDIRECT(nfl_game_result_header),0),FALSE)),"error")</f>
        <v/>
      </c>
      <c r="L3619" s="23" t="str">
        <f ca="1">IFERROR(IF(ISBLANK(VLOOKUP($B3619,INDIRECT(nfl_game_result),MATCH(L$1,INDIRECT(nfl_game_result_header),0),FALSE)),"",VLOOKUP($B3619,INDIRECT(nfl_game_result),MATCH(L$1,INDIRECT(nfl_game_result_header),0),FALSE)),"error")</f>
        <v/>
      </c>
      <c r="M3619" s="23" t="s">
        <v>14</v>
      </c>
      <c r="V3619" s="23" t="s">
        <v>416</v>
      </c>
      <c r="W3619" s="23">
        <f ca="1">VALUE(LEFT(C3619, 4))</f>
        <v>2018</v>
      </c>
      <c r="X3619" s="23">
        <f ca="1">VALUE(MID(C3619,6,FIND("_",C3619,6)-6))</f>
        <v>13</v>
      </c>
      <c r="Y3619" s="23" t="str">
        <f ca="1">IF(NOT(OR(ISBLANK(D3619),ISBLANK(E3619),D3619="",E3619="")),D3619-E3619,"")</f>
        <v/>
      </c>
      <c r="Z3619" s="23" t="str">
        <f ca="1">IF(OR(NOT(ISNUMBER(D3619)),ISBLANK(D3619),D3619="",ISBLANK(N3619)),"",ABS(D3619-N3619))</f>
        <v/>
      </c>
      <c r="AA3619" s="23" t="str">
        <f ca="1">IF(OR(ISBLANK(J3619),ISBLANK(O3619),J3619="",O3619=""),"",IF(J3619=O3619,1,0))</f>
        <v/>
      </c>
      <c r="AB3619" s="23" t="str">
        <f ca="1">IF(OR(ISBLANK(K3619),ISBLANK(Q3619),K3619="",Q3619=""),"",IF(K3619=Q3619,1,0))</f>
        <v/>
      </c>
      <c r="AC3619" s="23" t="str">
        <f t="shared" ca="1" si="56"/>
        <v/>
      </c>
    </row>
    <row r="3620" spans="1:29" x14ac:dyDescent="0.25">
      <c r="A3620" s="23">
        <v>3683</v>
      </c>
      <c r="B3620">
        <v>1781</v>
      </c>
      <c r="C3620" s="23" t="str">
        <f ca="1">IFERROR(VLOOKUP($B3620,INDIRECT(nfl_game_result),MATCH(C$1,INDIRECT(nfl_game_result_header),0),FALSE),"error")</f>
        <v>2018_13_DEN@CIN</v>
      </c>
      <c r="D3620" s="23" t="str">
        <f ca="1">IFERROR(IF(ISBLANK(VLOOKUP($B3620,INDIRECT(nfl_game_result),MATCH(D$1,INDIRECT(nfl_game_result_header),0),FALSE)),"",VLOOKUP($B3620,INDIRECT(nfl_game_result),MATCH(D$1,INDIRECT(nfl_game_result_header),0),FALSE)),"error")</f>
        <v/>
      </c>
      <c r="E3620" s="23" t="str">
        <f ca="1">IFERROR(IF(ISBLANK(VLOOKUP($B3620,INDIRECT(nfl_game_result),MATCH(E$1,INDIRECT(nfl_game_result_header),0),FALSE)),"",VLOOKUP($B3620,INDIRECT(nfl_game_result),MATCH(E$1,INDIRECT(nfl_game_result_header),0),FALSE)),"error")</f>
        <v/>
      </c>
      <c r="F3620" s="23" t="str">
        <f ca="1">IFERROR(IF(ISBLANK(VLOOKUP($B3620,INDIRECT(nfl_game_result),MATCH(F$1,INDIRECT(nfl_game_result_header),0),FALSE)),"",VLOOKUP($B3620,INDIRECT(nfl_game_result),MATCH(F$1,INDIRECT(nfl_game_result_header),0),FALSE)),"error")</f>
        <v/>
      </c>
      <c r="G3620" s="23" t="str">
        <f ca="1">IFERROR(IF(ISBLANK(VLOOKUP($B3620,INDIRECT(nfl_game_result),MATCH(G$1,INDIRECT(nfl_game_result_header),0),FALSE)),"",VLOOKUP($B3620,INDIRECT(nfl_game_result),MATCH(G$1,INDIRECT(nfl_game_result_header),0),FALSE)),"error")</f>
        <v/>
      </c>
      <c r="H3620" s="23" t="str">
        <f ca="1">IFERROR(IF(ISBLANK(VLOOKUP($B3620,INDIRECT(nfl_game_result),MATCH(H$1,INDIRECT(nfl_game_result_header),0),FALSE)),"",VLOOKUP($B3620,INDIRECT(nfl_game_result),MATCH(H$1,INDIRECT(nfl_game_result_header),0),FALSE)),"error")</f>
        <v/>
      </c>
      <c r="I3620" s="23" t="str">
        <f ca="1">IFERROR(IF(ISBLANK(VLOOKUP($B3620,INDIRECT(nfl_game_result),MATCH(I$1,INDIRECT(nfl_game_result_header),0),FALSE)),"",VLOOKUP($B3620,INDIRECT(nfl_game_result),MATCH(I$1,INDIRECT(nfl_game_result_header),0),FALSE)),"error")</f>
        <v/>
      </c>
      <c r="J3620" s="23" t="str">
        <f ca="1">IFERROR(IF(ISBLANK(VLOOKUP($B3620,INDIRECT(nfl_game_result),MATCH(J$1,INDIRECT(nfl_game_result_header),0),FALSE)),"",VLOOKUP($B3620,INDIRECT(nfl_game_result),MATCH(J$1,INDIRECT(nfl_game_result_header),0),FALSE)),"error")</f>
        <v/>
      </c>
      <c r="K3620" s="23" t="str">
        <f ca="1">IFERROR(IF(ISBLANK(VLOOKUP($B3620,INDIRECT(nfl_game_result),MATCH(K$1,INDIRECT(nfl_game_result_header),0),FALSE)),"",VLOOKUP($B3620,INDIRECT(nfl_game_result),MATCH(K$1,INDIRECT(nfl_game_result_header),0),FALSE)),"error")</f>
        <v/>
      </c>
      <c r="L3620" s="23" t="str">
        <f ca="1">IFERROR(IF(ISBLANK(VLOOKUP($B3620,INDIRECT(nfl_game_result),MATCH(L$1,INDIRECT(nfl_game_result_header),0),FALSE)),"",VLOOKUP($B3620,INDIRECT(nfl_game_result),MATCH(L$1,INDIRECT(nfl_game_result_header),0),FALSE)),"error")</f>
        <v/>
      </c>
      <c r="M3620" s="23" t="s">
        <v>14</v>
      </c>
      <c r="V3620" s="23" t="s">
        <v>416</v>
      </c>
      <c r="W3620" s="23">
        <f ca="1">VALUE(LEFT(C3620, 4))</f>
        <v>2018</v>
      </c>
      <c r="X3620" s="23">
        <f ca="1">VALUE(MID(C3620,6,FIND("_",C3620,6)-6))</f>
        <v>13</v>
      </c>
      <c r="Y3620" s="23" t="str">
        <f ca="1">IF(NOT(OR(ISBLANK(D3620),ISBLANK(E3620),D3620="",E3620="")),D3620-E3620,"")</f>
        <v/>
      </c>
      <c r="Z3620" s="23" t="str">
        <f ca="1">IF(OR(NOT(ISNUMBER(D3620)),ISBLANK(D3620),D3620="",ISBLANK(N3620)),"",ABS(D3620-N3620))</f>
        <v/>
      </c>
      <c r="AA3620" s="23" t="str">
        <f ca="1">IF(OR(ISBLANK(J3620),ISBLANK(O3620),J3620="",O3620=""),"",IF(J3620=O3620,1,0))</f>
        <v/>
      </c>
      <c r="AB3620" s="23" t="str">
        <f ca="1">IF(OR(ISBLANK(K3620),ISBLANK(Q3620),K3620="",Q3620=""),"",IF(K3620=Q3620,1,0))</f>
        <v/>
      </c>
      <c r="AC3620" s="23" t="str">
        <f t="shared" ca="1" si="56"/>
        <v/>
      </c>
    </row>
    <row r="3621" spans="1:29" x14ac:dyDescent="0.25">
      <c r="A3621" s="23">
        <v>3684</v>
      </c>
      <c r="B3621">
        <v>1782</v>
      </c>
      <c r="C3621" s="23" t="str">
        <f ca="1">IFERROR(VLOOKUP($B3621,INDIRECT(nfl_game_result),MATCH(C$1,INDIRECT(nfl_game_result_header),0),FALSE),"error")</f>
        <v>2018_13_CAR@TBY</v>
      </c>
      <c r="D3621" s="23" t="str">
        <f ca="1">IFERROR(IF(ISBLANK(VLOOKUP($B3621,INDIRECT(nfl_game_result),MATCH(D$1,INDIRECT(nfl_game_result_header),0),FALSE)),"",VLOOKUP($B3621,INDIRECT(nfl_game_result),MATCH(D$1,INDIRECT(nfl_game_result_header),0),FALSE)),"error")</f>
        <v/>
      </c>
      <c r="E3621" s="23" t="str">
        <f ca="1">IFERROR(IF(ISBLANK(VLOOKUP($B3621,INDIRECT(nfl_game_result),MATCH(E$1,INDIRECT(nfl_game_result_header),0),FALSE)),"",VLOOKUP($B3621,INDIRECT(nfl_game_result),MATCH(E$1,INDIRECT(nfl_game_result_header),0),FALSE)),"error")</f>
        <v/>
      </c>
      <c r="F3621" s="23" t="str">
        <f ca="1">IFERROR(IF(ISBLANK(VLOOKUP($B3621,INDIRECT(nfl_game_result),MATCH(F$1,INDIRECT(nfl_game_result_header),0),FALSE)),"",VLOOKUP($B3621,INDIRECT(nfl_game_result),MATCH(F$1,INDIRECT(nfl_game_result_header),0),FALSE)),"error")</f>
        <v/>
      </c>
      <c r="G3621" s="23" t="str">
        <f ca="1">IFERROR(IF(ISBLANK(VLOOKUP($B3621,INDIRECT(nfl_game_result),MATCH(G$1,INDIRECT(nfl_game_result_header),0),FALSE)),"",VLOOKUP($B3621,INDIRECT(nfl_game_result),MATCH(G$1,INDIRECT(nfl_game_result_header),0),FALSE)),"error")</f>
        <v/>
      </c>
      <c r="H3621" s="23" t="str">
        <f ca="1">IFERROR(IF(ISBLANK(VLOOKUP($B3621,INDIRECT(nfl_game_result),MATCH(H$1,INDIRECT(nfl_game_result_header),0),FALSE)),"",VLOOKUP($B3621,INDIRECT(nfl_game_result),MATCH(H$1,INDIRECT(nfl_game_result_header),0),FALSE)),"error")</f>
        <v/>
      </c>
      <c r="I3621" s="23" t="str">
        <f ca="1">IFERROR(IF(ISBLANK(VLOOKUP($B3621,INDIRECT(nfl_game_result),MATCH(I$1,INDIRECT(nfl_game_result_header),0),FALSE)),"",VLOOKUP($B3621,INDIRECT(nfl_game_result),MATCH(I$1,INDIRECT(nfl_game_result_header),0),FALSE)),"error")</f>
        <v/>
      </c>
      <c r="J3621" s="23" t="str">
        <f ca="1">IFERROR(IF(ISBLANK(VLOOKUP($B3621,INDIRECT(nfl_game_result),MATCH(J$1,INDIRECT(nfl_game_result_header),0),FALSE)),"",VLOOKUP($B3621,INDIRECT(nfl_game_result),MATCH(J$1,INDIRECT(nfl_game_result_header),0),FALSE)),"error")</f>
        <v/>
      </c>
      <c r="K3621" s="23" t="str">
        <f ca="1">IFERROR(IF(ISBLANK(VLOOKUP($B3621,INDIRECT(nfl_game_result),MATCH(K$1,INDIRECT(nfl_game_result_header),0),FALSE)),"",VLOOKUP($B3621,INDIRECT(nfl_game_result),MATCH(K$1,INDIRECT(nfl_game_result_header),0),FALSE)),"error")</f>
        <v/>
      </c>
      <c r="L3621" s="23" t="str">
        <f ca="1">IFERROR(IF(ISBLANK(VLOOKUP($B3621,INDIRECT(nfl_game_result),MATCH(L$1,INDIRECT(nfl_game_result_header),0),FALSE)),"",VLOOKUP($B3621,INDIRECT(nfl_game_result),MATCH(L$1,INDIRECT(nfl_game_result_header),0),FALSE)),"error")</f>
        <v/>
      </c>
      <c r="M3621" s="23" t="s">
        <v>14</v>
      </c>
      <c r="V3621" s="23" t="s">
        <v>416</v>
      </c>
      <c r="W3621" s="23">
        <f ca="1">VALUE(LEFT(C3621, 4))</f>
        <v>2018</v>
      </c>
      <c r="X3621" s="23">
        <f ca="1">VALUE(MID(C3621,6,FIND("_",C3621,6)-6))</f>
        <v>13</v>
      </c>
      <c r="Y3621" s="23" t="str">
        <f ca="1">IF(NOT(OR(ISBLANK(D3621),ISBLANK(E3621),D3621="",E3621="")),D3621-E3621,"")</f>
        <v/>
      </c>
      <c r="Z3621" s="23" t="str">
        <f ca="1">IF(OR(NOT(ISNUMBER(D3621)),ISBLANK(D3621),D3621="",ISBLANK(N3621)),"",ABS(D3621-N3621))</f>
        <v/>
      </c>
      <c r="AA3621" s="23" t="str">
        <f ca="1">IF(OR(ISBLANK(J3621),ISBLANK(O3621),J3621="",O3621=""),"",IF(J3621=O3621,1,0))</f>
        <v/>
      </c>
      <c r="AB3621" s="23" t="str">
        <f ca="1">IF(OR(ISBLANK(K3621),ISBLANK(Q3621),K3621="",Q3621=""),"",IF(K3621=Q3621,1,0))</f>
        <v/>
      </c>
      <c r="AC3621" s="23" t="str">
        <f t="shared" ca="1" si="56"/>
        <v/>
      </c>
    </row>
    <row r="3622" spans="1:29" x14ac:dyDescent="0.25">
      <c r="A3622" s="23">
        <v>3685</v>
      </c>
      <c r="B3622">
        <v>1783</v>
      </c>
      <c r="C3622" s="23" t="str">
        <f ca="1">IFERROR(VLOOKUP($B3622,INDIRECT(nfl_game_result),MATCH(C$1,INDIRECT(nfl_game_result_header),0),FALSE),"error")</f>
        <v>2018_13_LAC@PIT</v>
      </c>
      <c r="D3622" s="23" t="str">
        <f ca="1">IFERROR(IF(ISBLANK(VLOOKUP($B3622,INDIRECT(nfl_game_result),MATCH(D$1,INDIRECT(nfl_game_result_header),0),FALSE)),"",VLOOKUP($B3622,INDIRECT(nfl_game_result),MATCH(D$1,INDIRECT(nfl_game_result_header),0),FALSE)),"error")</f>
        <v/>
      </c>
      <c r="E3622" s="23" t="str">
        <f ca="1">IFERROR(IF(ISBLANK(VLOOKUP($B3622,INDIRECT(nfl_game_result),MATCH(E$1,INDIRECT(nfl_game_result_header),0),FALSE)),"",VLOOKUP($B3622,INDIRECT(nfl_game_result),MATCH(E$1,INDIRECT(nfl_game_result_header),0),FALSE)),"error")</f>
        <v/>
      </c>
      <c r="F3622" s="23" t="str">
        <f ca="1">IFERROR(IF(ISBLANK(VLOOKUP($B3622,INDIRECT(nfl_game_result),MATCH(F$1,INDIRECT(nfl_game_result_header),0),FALSE)),"",VLOOKUP($B3622,INDIRECT(nfl_game_result),MATCH(F$1,INDIRECT(nfl_game_result_header),0),FALSE)),"error")</f>
        <v/>
      </c>
      <c r="G3622" s="23" t="str">
        <f ca="1">IFERROR(IF(ISBLANK(VLOOKUP($B3622,INDIRECT(nfl_game_result),MATCH(G$1,INDIRECT(nfl_game_result_header),0),FALSE)),"",VLOOKUP($B3622,INDIRECT(nfl_game_result),MATCH(G$1,INDIRECT(nfl_game_result_header),0),FALSE)),"error")</f>
        <v/>
      </c>
      <c r="H3622" s="23" t="str">
        <f ca="1">IFERROR(IF(ISBLANK(VLOOKUP($B3622,INDIRECT(nfl_game_result),MATCH(H$1,INDIRECT(nfl_game_result_header),0),FALSE)),"",VLOOKUP($B3622,INDIRECT(nfl_game_result),MATCH(H$1,INDIRECT(nfl_game_result_header),0),FALSE)),"error")</f>
        <v/>
      </c>
      <c r="I3622" s="23" t="str">
        <f ca="1">IFERROR(IF(ISBLANK(VLOOKUP($B3622,INDIRECT(nfl_game_result),MATCH(I$1,INDIRECT(nfl_game_result_header),0),FALSE)),"",VLOOKUP($B3622,INDIRECT(nfl_game_result),MATCH(I$1,INDIRECT(nfl_game_result_header),0),FALSE)),"error")</f>
        <v/>
      </c>
      <c r="J3622" s="23" t="str">
        <f ca="1">IFERROR(IF(ISBLANK(VLOOKUP($B3622,INDIRECT(nfl_game_result),MATCH(J$1,INDIRECT(nfl_game_result_header),0),FALSE)),"",VLOOKUP($B3622,INDIRECT(nfl_game_result),MATCH(J$1,INDIRECT(nfl_game_result_header),0),FALSE)),"error")</f>
        <v/>
      </c>
      <c r="K3622" s="23" t="str">
        <f ca="1">IFERROR(IF(ISBLANK(VLOOKUP($B3622,INDIRECT(nfl_game_result),MATCH(K$1,INDIRECT(nfl_game_result_header),0),FALSE)),"",VLOOKUP($B3622,INDIRECT(nfl_game_result),MATCH(K$1,INDIRECT(nfl_game_result_header),0),FALSE)),"error")</f>
        <v/>
      </c>
      <c r="L3622" s="23" t="str">
        <f ca="1">IFERROR(IF(ISBLANK(VLOOKUP($B3622,INDIRECT(nfl_game_result),MATCH(L$1,INDIRECT(nfl_game_result_header),0),FALSE)),"",VLOOKUP($B3622,INDIRECT(nfl_game_result),MATCH(L$1,INDIRECT(nfl_game_result_header),0),FALSE)),"error")</f>
        <v/>
      </c>
      <c r="M3622" s="23" t="s">
        <v>14</v>
      </c>
      <c r="V3622" s="23" t="s">
        <v>416</v>
      </c>
      <c r="W3622" s="23">
        <f ca="1">VALUE(LEFT(C3622, 4))</f>
        <v>2018</v>
      </c>
      <c r="X3622" s="23">
        <f ca="1">VALUE(MID(C3622,6,FIND("_",C3622,6)-6))</f>
        <v>13</v>
      </c>
      <c r="Y3622" s="23" t="str">
        <f ca="1">IF(NOT(OR(ISBLANK(D3622),ISBLANK(E3622),D3622="",E3622="")),D3622-E3622,"")</f>
        <v/>
      </c>
      <c r="Z3622" s="23" t="str">
        <f ca="1">IF(OR(NOT(ISNUMBER(D3622)),ISBLANK(D3622),D3622="",ISBLANK(N3622)),"",ABS(D3622-N3622))</f>
        <v/>
      </c>
      <c r="AA3622" s="23" t="str">
        <f ca="1">IF(OR(ISBLANK(J3622),ISBLANK(O3622),J3622="",O3622=""),"",IF(J3622=O3622,1,0))</f>
        <v/>
      </c>
      <c r="AB3622" s="23" t="str">
        <f ca="1">IF(OR(ISBLANK(K3622),ISBLANK(Q3622),K3622="",Q3622=""),"",IF(K3622=Q3622,1,0))</f>
        <v/>
      </c>
      <c r="AC3622" s="23" t="str">
        <f t="shared" ca="1" si="56"/>
        <v/>
      </c>
    </row>
    <row r="3623" spans="1:29" x14ac:dyDescent="0.25">
      <c r="A3623" s="23">
        <v>3686</v>
      </c>
      <c r="B3623">
        <v>1784</v>
      </c>
      <c r="C3623" s="23" t="str">
        <f ca="1">IFERROR(VLOOKUP($B3623,INDIRECT(nfl_game_result),MATCH(C$1,INDIRECT(nfl_game_result_header),0),FALSE),"error")</f>
        <v>2018_13_CHI@NYG</v>
      </c>
      <c r="D3623" s="23" t="str">
        <f ca="1">IFERROR(IF(ISBLANK(VLOOKUP($B3623,INDIRECT(nfl_game_result),MATCH(D$1,INDIRECT(nfl_game_result_header),0),FALSE)),"",VLOOKUP($B3623,INDIRECT(nfl_game_result),MATCH(D$1,INDIRECT(nfl_game_result_header),0),FALSE)),"error")</f>
        <v/>
      </c>
      <c r="E3623" s="23" t="str">
        <f ca="1">IFERROR(IF(ISBLANK(VLOOKUP($B3623,INDIRECT(nfl_game_result),MATCH(E$1,INDIRECT(nfl_game_result_header),0),FALSE)),"",VLOOKUP($B3623,INDIRECT(nfl_game_result),MATCH(E$1,INDIRECT(nfl_game_result_header),0),FALSE)),"error")</f>
        <v/>
      </c>
      <c r="F3623" s="23" t="str">
        <f ca="1">IFERROR(IF(ISBLANK(VLOOKUP($B3623,INDIRECT(nfl_game_result),MATCH(F$1,INDIRECT(nfl_game_result_header),0),FALSE)),"",VLOOKUP($B3623,INDIRECT(nfl_game_result),MATCH(F$1,INDIRECT(nfl_game_result_header),0),FALSE)),"error")</f>
        <v/>
      </c>
      <c r="G3623" s="23" t="str">
        <f ca="1">IFERROR(IF(ISBLANK(VLOOKUP($B3623,INDIRECT(nfl_game_result),MATCH(G$1,INDIRECT(nfl_game_result_header),0),FALSE)),"",VLOOKUP($B3623,INDIRECT(nfl_game_result),MATCH(G$1,INDIRECT(nfl_game_result_header),0),FALSE)),"error")</f>
        <v/>
      </c>
      <c r="H3623" s="23" t="str">
        <f ca="1">IFERROR(IF(ISBLANK(VLOOKUP($B3623,INDIRECT(nfl_game_result),MATCH(H$1,INDIRECT(nfl_game_result_header),0),FALSE)),"",VLOOKUP($B3623,INDIRECT(nfl_game_result),MATCH(H$1,INDIRECT(nfl_game_result_header),0),FALSE)),"error")</f>
        <v/>
      </c>
      <c r="I3623" s="23" t="str">
        <f ca="1">IFERROR(IF(ISBLANK(VLOOKUP($B3623,INDIRECT(nfl_game_result),MATCH(I$1,INDIRECT(nfl_game_result_header),0),FALSE)),"",VLOOKUP($B3623,INDIRECT(nfl_game_result),MATCH(I$1,INDIRECT(nfl_game_result_header),0),FALSE)),"error")</f>
        <v/>
      </c>
      <c r="J3623" s="23" t="str">
        <f ca="1">IFERROR(IF(ISBLANK(VLOOKUP($B3623,INDIRECT(nfl_game_result),MATCH(J$1,INDIRECT(nfl_game_result_header),0),FALSE)),"",VLOOKUP($B3623,INDIRECT(nfl_game_result),MATCH(J$1,INDIRECT(nfl_game_result_header),0),FALSE)),"error")</f>
        <v/>
      </c>
      <c r="K3623" s="23" t="str">
        <f ca="1">IFERROR(IF(ISBLANK(VLOOKUP($B3623,INDIRECT(nfl_game_result),MATCH(K$1,INDIRECT(nfl_game_result_header),0),FALSE)),"",VLOOKUP($B3623,INDIRECT(nfl_game_result),MATCH(K$1,INDIRECT(nfl_game_result_header),0),FALSE)),"error")</f>
        <v/>
      </c>
      <c r="L3623" s="23" t="str">
        <f ca="1">IFERROR(IF(ISBLANK(VLOOKUP($B3623,INDIRECT(nfl_game_result),MATCH(L$1,INDIRECT(nfl_game_result_header),0),FALSE)),"",VLOOKUP($B3623,INDIRECT(nfl_game_result),MATCH(L$1,INDIRECT(nfl_game_result_header),0),FALSE)),"error")</f>
        <v/>
      </c>
      <c r="M3623" s="23" t="s">
        <v>14</v>
      </c>
      <c r="V3623" s="23" t="s">
        <v>416</v>
      </c>
      <c r="W3623" s="23">
        <f ca="1">VALUE(LEFT(C3623, 4))</f>
        <v>2018</v>
      </c>
      <c r="X3623" s="23">
        <f ca="1">VALUE(MID(C3623,6,FIND("_",C3623,6)-6))</f>
        <v>13</v>
      </c>
      <c r="Y3623" s="23" t="str">
        <f ca="1">IF(NOT(OR(ISBLANK(D3623),ISBLANK(E3623),D3623="",E3623="")),D3623-E3623,"")</f>
        <v/>
      </c>
      <c r="Z3623" s="23" t="str">
        <f ca="1">IF(OR(NOT(ISNUMBER(D3623)),ISBLANK(D3623),D3623="",ISBLANK(N3623)),"",ABS(D3623-N3623))</f>
        <v/>
      </c>
      <c r="AA3623" s="23" t="str">
        <f ca="1">IF(OR(ISBLANK(J3623),ISBLANK(O3623),J3623="",O3623=""),"",IF(J3623=O3623,1,0))</f>
        <v/>
      </c>
      <c r="AB3623" s="23" t="str">
        <f ca="1">IF(OR(ISBLANK(K3623),ISBLANK(Q3623),K3623="",Q3623=""),"",IF(K3623=Q3623,1,0))</f>
        <v/>
      </c>
      <c r="AC3623" s="23" t="str">
        <f t="shared" ca="1" si="56"/>
        <v/>
      </c>
    </row>
    <row r="3624" spans="1:29" x14ac:dyDescent="0.25">
      <c r="A3624" s="23">
        <v>3687</v>
      </c>
      <c r="B3624">
        <v>1785</v>
      </c>
      <c r="C3624" s="23" t="str">
        <f ca="1">IFERROR(VLOOKUP($B3624,INDIRECT(nfl_game_result),MATCH(C$1,INDIRECT(nfl_game_result_header),0),FALSE),"error")</f>
        <v>2018_13_BUF@MIA</v>
      </c>
      <c r="D3624" s="23" t="str">
        <f ca="1">IFERROR(IF(ISBLANK(VLOOKUP($B3624,INDIRECT(nfl_game_result),MATCH(D$1,INDIRECT(nfl_game_result_header),0),FALSE)),"",VLOOKUP($B3624,INDIRECT(nfl_game_result),MATCH(D$1,INDIRECT(nfl_game_result_header),0),FALSE)),"error")</f>
        <v/>
      </c>
      <c r="E3624" s="23" t="str">
        <f ca="1">IFERROR(IF(ISBLANK(VLOOKUP($B3624,INDIRECT(nfl_game_result),MATCH(E$1,INDIRECT(nfl_game_result_header),0),FALSE)),"",VLOOKUP($B3624,INDIRECT(nfl_game_result),MATCH(E$1,INDIRECT(nfl_game_result_header),0),FALSE)),"error")</f>
        <v/>
      </c>
      <c r="F3624" s="23" t="str">
        <f ca="1">IFERROR(IF(ISBLANK(VLOOKUP($B3624,INDIRECT(nfl_game_result),MATCH(F$1,INDIRECT(nfl_game_result_header),0),FALSE)),"",VLOOKUP($B3624,INDIRECT(nfl_game_result),MATCH(F$1,INDIRECT(nfl_game_result_header),0),FALSE)),"error")</f>
        <v/>
      </c>
      <c r="G3624" s="23" t="str">
        <f ca="1">IFERROR(IF(ISBLANK(VLOOKUP($B3624,INDIRECT(nfl_game_result),MATCH(G$1,INDIRECT(nfl_game_result_header),0),FALSE)),"",VLOOKUP($B3624,INDIRECT(nfl_game_result),MATCH(G$1,INDIRECT(nfl_game_result_header),0),FALSE)),"error")</f>
        <v/>
      </c>
      <c r="H3624" s="23" t="str">
        <f ca="1">IFERROR(IF(ISBLANK(VLOOKUP($B3624,INDIRECT(nfl_game_result),MATCH(H$1,INDIRECT(nfl_game_result_header),0),FALSE)),"",VLOOKUP($B3624,INDIRECT(nfl_game_result),MATCH(H$1,INDIRECT(nfl_game_result_header),0),FALSE)),"error")</f>
        <v/>
      </c>
      <c r="I3624" s="23" t="str">
        <f ca="1">IFERROR(IF(ISBLANK(VLOOKUP($B3624,INDIRECT(nfl_game_result),MATCH(I$1,INDIRECT(nfl_game_result_header),0),FALSE)),"",VLOOKUP($B3624,INDIRECT(nfl_game_result),MATCH(I$1,INDIRECT(nfl_game_result_header),0),FALSE)),"error")</f>
        <v/>
      </c>
      <c r="J3624" s="23" t="str">
        <f ca="1">IFERROR(IF(ISBLANK(VLOOKUP($B3624,INDIRECT(nfl_game_result),MATCH(J$1,INDIRECT(nfl_game_result_header),0),FALSE)),"",VLOOKUP($B3624,INDIRECT(nfl_game_result),MATCH(J$1,INDIRECT(nfl_game_result_header),0),FALSE)),"error")</f>
        <v/>
      </c>
      <c r="K3624" s="23" t="str">
        <f ca="1">IFERROR(IF(ISBLANK(VLOOKUP($B3624,INDIRECT(nfl_game_result),MATCH(K$1,INDIRECT(nfl_game_result_header),0),FALSE)),"",VLOOKUP($B3624,INDIRECT(nfl_game_result),MATCH(K$1,INDIRECT(nfl_game_result_header),0),FALSE)),"error")</f>
        <v/>
      </c>
      <c r="L3624" s="23" t="str">
        <f ca="1">IFERROR(IF(ISBLANK(VLOOKUP($B3624,INDIRECT(nfl_game_result),MATCH(L$1,INDIRECT(nfl_game_result_header),0),FALSE)),"",VLOOKUP($B3624,INDIRECT(nfl_game_result),MATCH(L$1,INDIRECT(nfl_game_result_header),0),FALSE)),"error")</f>
        <v/>
      </c>
      <c r="M3624" s="23" t="s">
        <v>14</v>
      </c>
      <c r="V3624" s="23" t="s">
        <v>416</v>
      </c>
      <c r="W3624" s="23">
        <f ca="1">VALUE(LEFT(C3624, 4))</f>
        <v>2018</v>
      </c>
      <c r="X3624" s="23">
        <f ca="1">VALUE(MID(C3624,6,FIND("_",C3624,6)-6))</f>
        <v>13</v>
      </c>
      <c r="Y3624" s="23" t="str">
        <f ca="1">IF(NOT(OR(ISBLANK(D3624),ISBLANK(E3624),D3624="",E3624="")),D3624-E3624,"")</f>
        <v/>
      </c>
      <c r="Z3624" s="23" t="str">
        <f ca="1">IF(OR(NOT(ISNUMBER(D3624)),ISBLANK(D3624),D3624="",ISBLANK(N3624)),"",ABS(D3624-N3624))</f>
        <v/>
      </c>
      <c r="AA3624" s="23" t="str">
        <f ca="1">IF(OR(ISBLANK(J3624),ISBLANK(O3624),J3624="",O3624=""),"",IF(J3624=O3624,1,0))</f>
        <v/>
      </c>
      <c r="AB3624" s="23" t="str">
        <f ca="1">IF(OR(ISBLANK(K3624),ISBLANK(Q3624),K3624="",Q3624=""),"",IF(K3624=Q3624,1,0))</f>
        <v/>
      </c>
      <c r="AC3624" s="23" t="str">
        <f t="shared" ca="1" si="56"/>
        <v/>
      </c>
    </row>
    <row r="3625" spans="1:29" x14ac:dyDescent="0.25">
      <c r="A3625" s="23">
        <v>3688</v>
      </c>
      <c r="B3625">
        <v>1786</v>
      </c>
      <c r="C3625" s="23" t="str">
        <f ca="1">IFERROR(VLOOKUP($B3625,INDIRECT(nfl_game_result),MATCH(C$1,INDIRECT(nfl_game_result_header),0),FALSE),"error")</f>
        <v>2018_13_LAR@DET</v>
      </c>
      <c r="D3625" s="23" t="str">
        <f ca="1">IFERROR(IF(ISBLANK(VLOOKUP($B3625,INDIRECT(nfl_game_result),MATCH(D$1,INDIRECT(nfl_game_result_header),0),FALSE)),"",VLOOKUP($B3625,INDIRECT(nfl_game_result),MATCH(D$1,INDIRECT(nfl_game_result_header),0),FALSE)),"error")</f>
        <v/>
      </c>
      <c r="E3625" s="23" t="str">
        <f ca="1">IFERROR(IF(ISBLANK(VLOOKUP($B3625,INDIRECT(nfl_game_result),MATCH(E$1,INDIRECT(nfl_game_result_header),0),FALSE)),"",VLOOKUP($B3625,INDIRECT(nfl_game_result),MATCH(E$1,INDIRECT(nfl_game_result_header),0),FALSE)),"error")</f>
        <v/>
      </c>
      <c r="F3625" s="23" t="str">
        <f ca="1">IFERROR(IF(ISBLANK(VLOOKUP($B3625,INDIRECT(nfl_game_result),MATCH(F$1,INDIRECT(nfl_game_result_header),0),FALSE)),"",VLOOKUP($B3625,INDIRECT(nfl_game_result),MATCH(F$1,INDIRECT(nfl_game_result_header),0),FALSE)),"error")</f>
        <v/>
      </c>
      <c r="G3625" s="23" t="str">
        <f ca="1">IFERROR(IF(ISBLANK(VLOOKUP($B3625,INDIRECT(nfl_game_result),MATCH(G$1,INDIRECT(nfl_game_result_header),0),FALSE)),"",VLOOKUP($B3625,INDIRECT(nfl_game_result),MATCH(G$1,INDIRECT(nfl_game_result_header),0),FALSE)),"error")</f>
        <v/>
      </c>
      <c r="H3625" s="23" t="str">
        <f ca="1">IFERROR(IF(ISBLANK(VLOOKUP($B3625,INDIRECT(nfl_game_result),MATCH(H$1,INDIRECT(nfl_game_result_header),0),FALSE)),"",VLOOKUP($B3625,INDIRECT(nfl_game_result),MATCH(H$1,INDIRECT(nfl_game_result_header),0),FALSE)),"error")</f>
        <v/>
      </c>
      <c r="I3625" s="23" t="str">
        <f ca="1">IFERROR(IF(ISBLANK(VLOOKUP($B3625,INDIRECT(nfl_game_result),MATCH(I$1,INDIRECT(nfl_game_result_header),0),FALSE)),"",VLOOKUP($B3625,INDIRECT(nfl_game_result),MATCH(I$1,INDIRECT(nfl_game_result_header),0),FALSE)),"error")</f>
        <v/>
      </c>
      <c r="J3625" s="23" t="str">
        <f ca="1">IFERROR(IF(ISBLANK(VLOOKUP($B3625,INDIRECT(nfl_game_result),MATCH(J$1,INDIRECT(nfl_game_result_header),0),FALSE)),"",VLOOKUP($B3625,INDIRECT(nfl_game_result),MATCH(J$1,INDIRECT(nfl_game_result_header),0),FALSE)),"error")</f>
        <v/>
      </c>
      <c r="K3625" s="23" t="str">
        <f ca="1">IFERROR(IF(ISBLANK(VLOOKUP($B3625,INDIRECT(nfl_game_result),MATCH(K$1,INDIRECT(nfl_game_result_header),0),FALSE)),"",VLOOKUP($B3625,INDIRECT(nfl_game_result),MATCH(K$1,INDIRECT(nfl_game_result_header),0),FALSE)),"error")</f>
        <v/>
      </c>
      <c r="L3625" s="23" t="str">
        <f ca="1">IFERROR(IF(ISBLANK(VLOOKUP($B3625,INDIRECT(nfl_game_result),MATCH(L$1,INDIRECT(nfl_game_result_header),0),FALSE)),"",VLOOKUP($B3625,INDIRECT(nfl_game_result),MATCH(L$1,INDIRECT(nfl_game_result_header),0),FALSE)),"error")</f>
        <v/>
      </c>
      <c r="M3625" s="23" t="s">
        <v>14</v>
      </c>
      <c r="V3625" s="23" t="s">
        <v>416</v>
      </c>
      <c r="W3625" s="23">
        <f ca="1">VALUE(LEFT(C3625, 4))</f>
        <v>2018</v>
      </c>
      <c r="X3625" s="23">
        <f ca="1">VALUE(MID(C3625,6,FIND("_",C3625,6)-6))</f>
        <v>13</v>
      </c>
      <c r="Y3625" s="23" t="str">
        <f ca="1">IF(NOT(OR(ISBLANK(D3625),ISBLANK(E3625),D3625="",E3625="")),D3625-E3625,"")</f>
        <v/>
      </c>
      <c r="Z3625" s="23" t="str">
        <f ca="1">IF(OR(NOT(ISNUMBER(D3625)),ISBLANK(D3625),D3625="",ISBLANK(N3625)),"",ABS(D3625-N3625))</f>
        <v/>
      </c>
      <c r="AA3625" s="23" t="str">
        <f ca="1">IF(OR(ISBLANK(J3625),ISBLANK(O3625),J3625="",O3625=""),"",IF(J3625=O3625,1,0))</f>
        <v/>
      </c>
      <c r="AB3625" s="23" t="str">
        <f ca="1">IF(OR(ISBLANK(K3625),ISBLANK(Q3625),K3625="",Q3625=""),"",IF(K3625=Q3625,1,0))</f>
        <v/>
      </c>
      <c r="AC3625" s="23" t="str">
        <f t="shared" ca="1" si="56"/>
        <v/>
      </c>
    </row>
    <row r="3626" spans="1:29" x14ac:dyDescent="0.25">
      <c r="A3626" s="23">
        <v>3689</v>
      </c>
      <c r="B3626">
        <v>1787</v>
      </c>
      <c r="C3626" s="23" t="str">
        <f ca="1">IFERROR(VLOOKUP($B3626,INDIRECT(nfl_game_result),MATCH(C$1,INDIRECT(nfl_game_result_header),0),FALSE),"error")</f>
        <v>2018_13_ARI@GBY</v>
      </c>
      <c r="D3626" s="23" t="str">
        <f ca="1">IFERROR(IF(ISBLANK(VLOOKUP($B3626,INDIRECT(nfl_game_result),MATCH(D$1,INDIRECT(nfl_game_result_header),0),FALSE)),"",VLOOKUP($B3626,INDIRECT(nfl_game_result),MATCH(D$1,INDIRECT(nfl_game_result_header),0),FALSE)),"error")</f>
        <v/>
      </c>
      <c r="E3626" s="23" t="str">
        <f ca="1">IFERROR(IF(ISBLANK(VLOOKUP($B3626,INDIRECT(nfl_game_result),MATCH(E$1,INDIRECT(nfl_game_result_header),0),FALSE)),"",VLOOKUP($B3626,INDIRECT(nfl_game_result),MATCH(E$1,INDIRECT(nfl_game_result_header),0),FALSE)),"error")</f>
        <v/>
      </c>
      <c r="F3626" s="23" t="str">
        <f ca="1">IFERROR(IF(ISBLANK(VLOOKUP($B3626,INDIRECT(nfl_game_result),MATCH(F$1,INDIRECT(nfl_game_result_header),0),FALSE)),"",VLOOKUP($B3626,INDIRECT(nfl_game_result),MATCH(F$1,INDIRECT(nfl_game_result_header),0),FALSE)),"error")</f>
        <v/>
      </c>
      <c r="G3626" s="23" t="str">
        <f ca="1">IFERROR(IF(ISBLANK(VLOOKUP($B3626,INDIRECT(nfl_game_result),MATCH(G$1,INDIRECT(nfl_game_result_header),0),FALSE)),"",VLOOKUP($B3626,INDIRECT(nfl_game_result),MATCH(G$1,INDIRECT(nfl_game_result_header),0),FALSE)),"error")</f>
        <v/>
      </c>
      <c r="H3626" s="23" t="str">
        <f ca="1">IFERROR(IF(ISBLANK(VLOOKUP($B3626,INDIRECT(nfl_game_result),MATCH(H$1,INDIRECT(nfl_game_result_header),0),FALSE)),"",VLOOKUP($B3626,INDIRECT(nfl_game_result),MATCH(H$1,INDIRECT(nfl_game_result_header),0),FALSE)),"error")</f>
        <v/>
      </c>
      <c r="I3626" s="23" t="str">
        <f ca="1">IFERROR(IF(ISBLANK(VLOOKUP($B3626,INDIRECT(nfl_game_result),MATCH(I$1,INDIRECT(nfl_game_result_header),0),FALSE)),"",VLOOKUP($B3626,INDIRECT(nfl_game_result),MATCH(I$1,INDIRECT(nfl_game_result_header),0),FALSE)),"error")</f>
        <v/>
      </c>
      <c r="J3626" s="23" t="str">
        <f ca="1">IFERROR(IF(ISBLANK(VLOOKUP($B3626,INDIRECT(nfl_game_result),MATCH(J$1,INDIRECT(nfl_game_result_header),0),FALSE)),"",VLOOKUP($B3626,INDIRECT(nfl_game_result),MATCH(J$1,INDIRECT(nfl_game_result_header),0),FALSE)),"error")</f>
        <v/>
      </c>
      <c r="K3626" s="23" t="str">
        <f ca="1">IFERROR(IF(ISBLANK(VLOOKUP($B3626,INDIRECT(nfl_game_result),MATCH(K$1,INDIRECT(nfl_game_result_header),0),FALSE)),"",VLOOKUP($B3626,INDIRECT(nfl_game_result),MATCH(K$1,INDIRECT(nfl_game_result_header),0),FALSE)),"error")</f>
        <v/>
      </c>
      <c r="L3626" s="23" t="str">
        <f ca="1">IFERROR(IF(ISBLANK(VLOOKUP($B3626,INDIRECT(nfl_game_result),MATCH(L$1,INDIRECT(nfl_game_result_header),0),FALSE)),"",VLOOKUP($B3626,INDIRECT(nfl_game_result),MATCH(L$1,INDIRECT(nfl_game_result_header),0),FALSE)),"error")</f>
        <v/>
      </c>
      <c r="M3626" s="23" t="s">
        <v>14</v>
      </c>
      <c r="V3626" s="23" t="s">
        <v>416</v>
      </c>
      <c r="W3626" s="23">
        <f ca="1">VALUE(LEFT(C3626, 4))</f>
        <v>2018</v>
      </c>
      <c r="X3626" s="23">
        <f ca="1">VALUE(MID(C3626,6,FIND("_",C3626,6)-6))</f>
        <v>13</v>
      </c>
      <c r="Y3626" s="23" t="str">
        <f ca="1">IF(NOT(OR(ISBLANK(D3626),ISBLANK(E3626),D3626="",E3626="")),D3626-E3626,"")</f>
        <v/>
      </c>
      <c r="Z3626" s="23" t="str">
        <f ca="1">IF(OR(NOT(ISNUMBER(D3626)),ISBLANK(D3626),D3626="",ISBLANK(N3626)),"",ABS(D3626-N3626))</f>
        <v/>
      </c>
      <c r="AA3626" s="23" t="str">
        <f ca="1">IF(OR(ISBLANK(J3626),ISBLANK(O3626),J3626="",O3626=""),"",IF(J3626=O3626,1,0))</f>
        <v/>
      </c>
      <c r="AB3626" s="23" t="str">
        <f ca="1">IF(OR(ISBLANK(K3626),ISBLANK(Q3626),K3626="",Q3626=""),"",IF(K3626=Q3626,1,0))</f>
        <v/>
      </c>
      <c r="AC3626" s="23" t="str">
        <f t="shared" ca="1" si="56"/>
        <v/>
      </c>
    </row>
    <row r="3627" spans="1:29" x14ac:dyDescent="0.25">
      <c r="A3627" s="23">
        <v>3690</v>
      </c>
      <c r="B3627">
        <v>1788</v>
      </c>
      <c r="C3627" s="23" t="str">
        <f ca="1">IFERROR(VLOOKUP($B3627,INDIRECT(nfl_game_result),MATCH(C$1,INDIRECT(nfl_game_result_header),0),FALSE),"error")</f>
        <v>2018_13_CLE@HOU</v>
      </c>
      <c r="D3627" s="23" t="str">
        <f ca="1">IFERROR(IF(ISBLANK(VLOOKUP($B3627,INDIRECT(nfl_game_result),MATCH(D$1,INDIRECT(nfl_game_result_header),0),FALSE)),"",VLOOKUP($B3627,INDIRECT(nfl_game_result),MATCH(D$1,INDIRECT(nfl_game_result_header),0),FALSE)),"error")</f>
        <v/>
      </c>
      <c r="E3627" s="23" t="str">
        <f ca="1">IFERROR(IF(ISBLANK(VLOOKUP($B3627,INDIRECT(nfl_game_result),MATCH(E$1,INDIRECT(nfl_game_result_header),0),FALSE)),"",VLOOKUP($B3627,INDIRECT(nfl_game_result),MATCH(E$1,INDIRECT(nfl_game_result_header),0),FALSE)),"error")</f>
        <v/>
      </c>
      <c r="F3627" s="23" t="str">
        <f ca="1">IFERROR(IF(ISBLANK(VLOOKUP($B3627,INDIRECT(nfl_game_result),MATCH(F$1,INDIRECT(nfl_game_result_header),0),FALSE)),"",VLOOKUP($B3627,INDIRECT(nfl_game_result),MATCH(F$1,INDIRECT(nfl_game_result_header),0),FALSE)),"error")</f>
        <v/>
      </c>
      <c r="G3627" s="23" t="str">
        <f ca="1">IFERROR(IF(ISBLANK(VLOOKUP($B3627,INDIRECT(nfl_game_result),MATCH(G$1,INDIRECT(nfl_game_result_header),0),FALSE)),"",VLOOKUP($B3627,INDIRECT(nfl_game_result),MATCH(G$1,INDIRECT(nfl_game_result_header),0),FALSE)),"error")</f>
        <v/>
      </c>
      <c r="H3627" s="23" t="str">
        <f ca="1">IFERROR(IF(ISBLANK(VLOOKUP($B3627,INDIRECT(nfl_game_result),MATCH(H$1,INDIRECT(nfl_game_result_header),0),FALSE)),"",VLOOKUP($B3627,INDIRECT(nfl_game_result),MATCH(H$1,INDIRECT(nfl_game_result_header),0),FALSE)),"error")</f>
        <v/>
      </c>
      <c r="I3627" s="23" t="str">
        <f ca="1">IFERROR(IF(ISBLANK(VLOOKUP($B3627,INDIRECT(nfl_game_result),MATCH(I$1,INDIRECT(nfl_game_result_header),0),FALSE)),"",VLOOKUP($B3627,INDIRECT(nfl_game_result),MATCH(I$1,INDIRECT(nfl_game_result_header),0),FALSE)),"error")</f>
        <v/>
      </c>
      <c r="J3627" s="23" t="str">
        <f ca="1">IFERROR(IF(ISBLANK(VLOOKUP($B3627,INDIRECT(nfl_game_result),MATCH(J$1,INDIRECT(nfl_game_result_header),0),FALSE)),"",VLOOKUP($B3627,INDIRECT(nfl_game_result),MATCH(J$1,INDIRECT(nfl_game_result_header),0),FALSE)),"error")</f>
        <v/>
      </c>
      <c r="K3627" s="23" t="str">
        <f ca="1">IFERROR(IF(ISBLANK(VLOOKUP($B3627,INDIRECT(nfl_game_result),MATCH(K$1,INDIRECT(nfl_game_result_header),0),FALSE)),"",VLOOKUP($B3627,INDIRECT(nfl_game_result),MATCH(K$1,INDIRECT(nfl_game_result_header),0),FALSE)),"error")</f>
        <v/>
      </c>
      <c r="L3627" s="23" t="str">
        <f ca="1">IFERROR(IF(ISBLANK(VLOOKUP($B3627,INDIRECT(nfl_game_result),MATCH(L$1,INDIRECT(nfl_game_result_header),0),FALSE)),"",VLOOKUP($B3627,INDIRECT(nfl_game_result),MATCH(L$1,INDIRECT(nfl_game_result_header),0),FALSE)),"error")</f>
        <v/>
      </c>
      <c r="M3627" s="23" t="s">
        <v>14</v>
      </c>
      <c r="V3627" s="23" t="s">
        <v>416</v>
      </c>
      <c r="W3627" s="23">
        <f ca="1">VALUE(LEFT(C3627, 4))</f>
        <v>2018</v>
      </c>
      <c r="X3627" s="23">
        <f ca="1">VALUE(MID(C3627,6,FIND("_",C3627,6)-6))</f>
        <v>13</v>
      </c>
      <c r="Y3627" s="23" t="str">
        <f ca="1">IF(NOT(OR(ISBLANK(D3627),ISBLANK(E3627),D3627="",E3627="")),D3627-E3627,"")</f>
        <v/>
      </c>
      <c r="Z3627" s="23" t="str">
        <f ca="1">IF(OR(NOT(ISNUMBER(D3627)),ISBLANK(D3627),D3627="",ISBLANK(N3627)),"",ABS(D3627-N3627))</f>
        <v/>
      </c>
      <c r="AA3627" s="23" t="str">
        <f ca="1">IF(OR(ISBLANK(J3627),ISBLANK(O3627),J3627="",O3627=""),"",IF(J3627=O3627,1,0))</f>
        <v/>
      </c>
      <c r="AB3627" s="23" t="str">
        <f ca="1">IF(OR(ISBLANK(K3627),ISBLANK(Q3627),K3627="",Q3627=""),"",IF(K3627=Q3627,1,0))</f>
        <v/>
      </c>
      <c r="AC3627" s="23" t="str">
        <f t="shared" ca="1" si="56"/>
        <v/>
      </c>
    </row>
    <row r="3628" spans="1:29" x14ac:dyDescent="0.25">
      <c r="A3628" s="23">
        <v>3691</v>
      </c>
      <c r="B3628">
        <v>1789</v>
      </c>
      <c r="C3628" s="23" t="str">
        <f ca="1">IFERROR(VLOOKUP($B3628,INDIRECT(nfl_game_result),MATCH(C$1,INDIRECT(nfl_game_result_header),0),FALSE),"error")</f>
        <v>2018_13_IND@JAX</v>
      </c>
      <c r="D3628" s="23" t="str">
        <f ca="1">IFERROR(IF(ISBLANK(VLOOKUP($B3628,INDIRECT(nfl_game_result),MATCH(D$1,INDIRECT(nfl_game_result_header),0),FALSE)),"",VLOOKUP($B3628,INDIRECT(nfl_game_result),MATCH(D$1,INDIRECT(nfl_game_result_header),0),FALSE)),"error")</f>
        <v/>
      </c>
      <c r="E3628" s="23" t="str">
        <f ca="1">IFERROR(IF(ISBLANK(VLOOKUP($B3628,INDIRECT(nfl_game_result),MATCH(E$1,INDIRECT(nfl_game_result_header),0),FALSE)),"",VLOOKUP($B3628,INDIRECT(nfl_game_result),MATCH(E$1,INDIRECT(nfl_game_result_header),0),FALSE)),"error")</f>
        <v/>
      </c>
      <c r="F3628" s="23" t="str">
        <f ca="1">IFERROR(IF(ISBLANK(VLOOKUP($B3628,INDIRECT(nfl_game_result),MATCH(F$1,INDIRECT(nfl_game_result_header),0),FALSE)),"",VLOOKUP($B3628,INDIRECT(nfl_game_result),MATCH(F$1,INDIRECT(nfl_game_result_header),0),FALSE)),"error")</f>
        <v/>
      </c>
      <c r="G3628" s="23" t="str">
        <f ca="1">IFERROR(IF(ISBLANK(VLOOKUP($B3628,INDIRECT(nfl_game_result),MATCH(G$1,INDIRECT(nfl_game_result_header),0),FALSE)),"",VLOOKUP($B3628,INDIRECT(nfl_game_result),MATCH(G$1,INDIRECT(nfl_game_result_header),0),FALSE)),"error")</f>
        <v/>
      </c>
      <c r="H3628" s="23" t="str">
        <f ca="1">IFERROR(IF(ISBLANK(VLOOKUP($B3628,INDIRECT(nfl_game_result),MATCH(H$1,INDIRECT(nfl_game_result_header),0),FALSE)),"",VLOOKUP($B3628,INDIRECT(nfl_game_result),MATCH(H$1,INDIRECT(nfl_game_result_header),0),FALSE)),"error")</f>
        <v/>
      </c>
      <c r="I3628" s="23" t="str">
        <f ca="1">IFERROR(IF(ISBLANK(VLOOKUP($B3628,INDIRECT(nfl_game_result),MATCH(I$1,INDIRECT(nfl_game_result_header),0),FALSE)),"",VLOOKUP($B3628,INDIRECT(nfl_game_result),MATCH(I$1,INDIRECT(nfl_game_result_header),0),FALSE)),"error")</f>
        <v/>
      </c>
      <c r="J3628" s="23" t="str">
        <f ca="1">IFERROR(IF(ISBLANK(VLOOKUP($B3628,INDIRECT(nfl_game_result),MATCH(J$1,INDIRECT(nfl_game_result_header),0),FALSE)),"",VLOOKUP($B3628,INDIRECT(nfl_game_result),MATCH(J$1,INDIRECT(nfl_game_result_header),0),FALSE)),"error")</f>
        <v/>
      </c>
      <c r="K3628" s="23" t="str">
        <f ca="1">IFERROR(IF(ISBLANK(VLOOKUP($B3628,INDIRECT(nfl_game_result),MATCH(K$1,INDIRECT(nfl_game_result_header),0),FALSE)),"",VLOOKUP($B3628,INDIRECT(nfl_game_result),MATCH(K$1,INDIRECT(nfl_game_result_header),0),FALSE)),"error")</f>
        <v/>
      </c>
      <c r="L3628" s="23" t="str">
        <f ca="1">IFERROR(IF(ISBLANK(VLOOKUP($B3628,INDIRECT(nfl_game_result),MATCH(L$1,INDIRECT(nfl_game_result_header),0),FALSE)),"",VLOOKUP($B3628,INDIRECT(nfl_game_result),MATCH(L$1,INDIRECT(nfl_game_result_header),0),FALSE)),"error")</f>
        <v/>
      </c>
      <c r="M3628" s="23" t="s">
        <v>14</v>
      </c>
      <c r="V3628" s="23" t="s">
        <v>416</v>
      </c>
      <c r="W3628" s="23">
        <f ca="1">VALUE(LEFT(C3628, 4))</f>
        <v>2018</v>
      </c>
      <c r="X3628" s="23">
        <f ca="1">VALUE(MID(C3628,6,FIND("_",C3628,6)-6))</f>
        <v>13</v>
      </c>
      <c r="Y3628" s="23" t="str">
        <f ca="1">IF(NOT(OR(ISBLANK(D3628),ISBLANK(E3628),D3628="",E3628="")),D3628-E3628,"")</f>
        <v/>
      </c>
      <c r="Z3628" s="23" t="str">
        <f ca="1">IF(OR(NOT(ISNUMBER(D3628)),ISBLANK(D3628),D3628="",ISBLANK(N3628)),"",ABS(D3628-N3628))</f>
        <v/>
      </c>
      <c r="AA3628" s="23" t="str">
        <f ca="1">IF(OR(ISBLANK(J3628),ISBLANK(O3628),J3628="",O3628=""),"",IF(J3628=O3628,1,0))</f>
        <v/>
      </c>
      <c r="AB3628" s="23" t="str">
        <f ca="1">IF(OR(ISBLANK(K3628),ISBLANK(Q3628),K3628="",Q3628=""),"",IF(K3628=Q3628,1,0))</f>
        <v/>
      </c>
      <c r="AC3628" s="23" t="str">
        <f t="shared" ca="1" si="56"/>
        <v/>
      </c>
    </row>
    <row r="3629" spans="1:29" x14ac:dyDescent="0.25">
      <c r="A3629" s="23">
        <v>3692</v>
      </c>
      <c r="B3629">
        <v>1790</v>
      </c>
      <c r="C3629" s="23" t="str">
        <f ca="1">IFERROR(VLOOKUP($B3629,INDIRECT(nfl_game_result),MATCH(C$1,INDIRECT(nfl_game_result_header),0),FALSE),"error")</f>
        <v>2018_13_NYJ@TEN</v>
      </c>
      <c r="D3629" s="23" t="str">
        <f ca="1">IFERROR(IF(ISBLANK(VLOOKUP($B3629,INDIRECT(nfl_game_result),MATCH(D$1,INDIRECT(nfl_game_result_header),0),FALSE)),"",VLOOKUP($B3629,INDIRECT(nfl_game_result),MATCH(D$1,INDIRECT(nfl_game_result_header),0),FALSE)),"error")</f>
        <v/>
      </c>
      <c r="E3629" s="23" t="str">
        <f ca="1">IFERROR(IF(ISBLANK(VLOOKUP($B3629,INDIRECT(nfl_game_result),MATCH(E$1,INDIRECT(nfl_game_result_header),0),FALSE)),"",VLOOKUP($B3629,INDIRECT(nfl_game_result),MATCH(E$1,INDIRECT(nfl_game_result_header),0),FALSE)),"error")</f>
        <v/>
      </c>
      <c r="F3629" s="23" t="str">
        <f ca="1">IFERROR(IF(ISBLANK(VLOOKUP($B3629,INDIRECT(nfl_game_result),MATCH(F$1,INDIRECT(nfl_game_result_header),0),FALSE)),"",VLOOKUP($B3629,INDIRECT(nfl_game_result),MATCH(F$1,INDIRECT(nfl_game_result_header),0),FALSE)),"error")</f>
        <v/>
      </c>
      <c r="G3629" s="23" t="str">
        <f ca="1">IFERROR(IF(ISBLANK(VLOOKUP($B3629,INDIRECT(nfl_game_result),MATCH(G$1,INDIRECT(nfl_game_result_header),0),FALSE)),"",VLOOKUP($B3629,INDIRECT(nfl_game_result),MATCH(G$1,INDIRECT(nfl_game_result_header),0),FALSE)),"error")</f>
        <v/>
      </c>
      <c r="H3629" s="23" t="str">
        <f ca="1">IFERROR(IF(ISBLANK(VLOOKUP($B3629,INDIRECT(nfl_game_result),MATCH(H$1,INDIRECT(nfl_game_result_header),0),FALSE)),"",VLOOKUP($B3629,INDIRECT(nfl_game_result),MATCH(H$1,INDIRECT(nfl_game_result_header),0),FALSE)),"error")</f>
        <v/>
      </c>
      <c r="I3629" s="23" t="str">
        <f ca="1">IFERROR(IF(ISBLANK(VLOOKUP($B3629,INDIRECT(nfl_game_result),MATCH(I$1,INDIRECT(nfl_game_result_header),0),FALSE)),"",VLOOKUP($B3629,INDIRECT(nfl_game_result),MATCH(I$1,INDIRECT(nfl_game_result_header),0),FALSE)),"error")</f>
        <v/>
      </c>
      <c r="J3629" s="23" t="str">
        <f ca="1">IFERROR(IF(ISBLANK(VLOOKUP($B3629,INDIRECT(nfl_game_result),MATCH(J$1,INDIRECT(nfl_game_result_header),0),FALSE)),"",VLOOKUP($B3629,INDIRECT(nfl_game_result),MATCH(J$1,INDIRECT(nfl_game_result_header),0),FALSE)),"error")</f>
        <v/>
      </c>
      <c r="K3629" s="23" t="str">
        <f ca="1">IFERROR(IF(ISBLANK(VLOOKUP($B3629,INDIRECT(nfl_game_result),MATCH(K$1,INDIRECT(nfl_game_result_header),0),FALSE)),"",VLOOKUP($B3629,INDIRECT(nfl_game_result),MATCH(K$1,INDIRECT(nfl_game_result_header),0),FALSE)),"error")</f>
        <v/>
      </c>
      <c r="L3629" s="23" t="str">
        <f ca="1">IFERROR(IF(ISBLANK(VLOOKUP($B3629,INDIRECT(nfl_game_result),MATCH(L$1,INDIRECT(nfl_game_result_header),0),FALSE)),"",VLOOKUP($B3629,INDIRECT(nfl_game_result),MATCH(L$1,INDIRECT(nfl_game_result_header),0),FALSE)),"error")</f>
        <v/>
      </c>
      <c r="M3629" s="23" t="s">
        <v>14</v>
      </c>
      <c r="V3629" s="23" t="s">
        <v>416</v>
      </c>
      <c r="W3629" s="23">
        <f ca="1">VALUE(LEFT(C3629, 4))</f>
        <v>2018</v>
      </c>
      <c r="X3629" s="23">
        <f ca="1">VALUE(MID(C3629,6,FIND("_",C3629,6)-6))</f>
        <v>13</v>
      </c>
      <c r="Y3629" s="23" t="str">
        <f ca="1">IF(NOT(OR(ISBLANK(D3629),ISBLANK(E3629),D3629="",E3629="")),D3629-E3629,"")</f>
        <v/>
      </c>
      <c r="Z3629" s="23" t="str">
        <f ca="1">IF(OR(NOT(ISNUMBER(D3629)),ISBLANK(D3629),D3629="",ISBLANK(N3629)),"",ABS(D3629-N3629))</f>
        <v/>
      </c>
      <c r="AA3629" s="23" t="str">
        <f ca="1">IF(OR(ISBLANK(J3629),ISBLANK(O3629),J3629="",O3629=""),"",IF(J3629=O3629,1,0))</f>
        <v/>
      </c>
      <c r="AB3629" s="23" t="str">
        <f ca="1">IF(OR(ISBLANK(K3629),ISBLANK(Q3629),K3629="",Q3629=""),"",IF(K3629=Q3629,1,0))</f>
        <v/>
      </c>
      <c r="AC3629" s="23" t="str">
        <f t="shared" ca="1" si="56"/>
        <v/>
      </c>
    </row>
    <row r="3630" spans="1:29" x14ac:dyDescent="0.25">
      <c r="A3630" s="23">
        <v>3693</v>
      </c>
      <c r="B3630">
        <v>1791</v>
      </c>
      <c r="C3630" s="23" t="str">
        <f ca="1">IFERROR(VLOOKUP($B3630,INDIRECT(nfl_game_result),MATCH(C$1,INDIRECT(nfl_game_result_header),0),FALSE),"error")</f>
        <v>2018_13_KCY@OAK</v>
      </c>
      <c r="D3630" s="23" t="str">
        <f ca="1">IFERROR(IF(ISBLANK(VLOOKUP($B3630,INDIRECT(nfl_game_result),MATCH(D$1,INDIRECT(nfl_game_result_header),0),FALSE)),"",VLOOKUP($B3630,INDIRECT(nfl_game_result),MATCH(D$1,INDIRECT(nfl_game_result_header),0),FALSE)),"error")</f>
        <v/>
      </c>
      <c r="E3630" s="23" t="str">
        <f ca="1">IFERROR(IF(ISBLANK(VLOOKUP($B3630,INDIRECT(nfl_game_result),MATCH(E$1,INDIRECT(nfl_game_result_header),0),FALSE)),"",VLOOKUP($B3630,INDIRECT(nfl_game_result),MATCH(E$1,INDIRECT(nfl_game_result_header),0),FALSE)),"error")</f>
        <v/>
      </c>
      <c r="F3630" s="23" t="str">
        <f ca="1">IFERROR(IF(ISBLANK(VLOOKUP($B3630,INDIRECT(nfl_game_result),MATCH(F$1,INDIRECT(nfl_game_result_header),0),FALSE)),"",VLOOKUP($B3630,INDIRECT(nfl_game_result),MATCH(F$1,INDIRECT(nfl_game_result_header),0),FALSE)),"error")</f>
        <v/>
      </c>
      <c r="G3630" s="23" t="str">
        <f ca="1">IFERROR(IF(ISBLANK(VLOOKUP($B3630,INDIRECT(nfl_game_result),MATCH(G$1,INDIRECT(nfl_game_result_header),0),FALSE)),"",VLOOKUP($B3630,INDIRECT(nfl_game_result),MATCH(G$1,INDIRECT(nfl_game_result_header),0),FALSE)),"error")</f>
        <v/>
      </c>
      <c r="H3630" s="23" t="str">
        <f ca="1">IFERROR(IF(ISBLANK(VLOOKUP($B3630,INDIRECT(nfl_game_result),MATCH(H$1,INDIRECT(nfl_game_result_header),0),FALSE)),"",VLOOKUP($B3630,INDIRECT(nfl_game_result),MATCH(H$1,INDIRECT(nfl_game_result_header),0),FALSE)),"error")</f>
        <v/>
      </c>
      <c r="I3630" s="23" t="str">
        <f ca="1">IFERROR(IF(ISBLANK(VLOOKUP($B3630,INDIRECT(nfl_game_result),MATCH(I$1,INDIRECT(nfl_game_result_header),0),FALSE)),"",VLOOKUP($B3630,INDIRECT(nfl_game_result),MATCH(I$1,INDIRECT(nfl_game_result_header),0),FALSE)),"error")</f>
        <v/>
      </c>
      <c r="J3630" s="23" t="str">
        <f ca="1">IFERROR(IF(ISBLANK(VLOOKUP($B3630,INDIRECT(nfl_game_result),MATCH(J$1,INDIRECT(nfl_game_result_header),0),FALSE)),"",VLOOKUP($B3630,INDIRECT(nfl_game_result),MATCH(J$1,INDIRECT(nfl_game_result_header),0),FALSE)),"error")</f>
        <v/>
      </c>
      <c r="K3630" s="23" t="str">
        <f ca="1">IFERROR(IF(ISBLANK(VLOOKUP($B3630,INDIRECT(nfl_game_result),MATCH(K$1,INDIRECT(nfl_game_result_header),0),FALSE)),"",VLOOKUP($B3630,INDIRECT(nfl_game_result),MATCH(K$1,INDIRECT(nfl_game_result_header),0),FALSE)),"error")</f>
        <v/>
      </c>
      <c r="L3630" s="23" t="str">
        <f ca="1">IFERROR(IF(ISBLANK(VLOOKUP($B3630,INDIRECT(nfl_game_result),MATCH(L$1,INDIRECT(nfl_game_result_header),0),FALSE)),"",VLOOKUP($B3630,INDIRECT(nfl_game_result),MATCH(L$1,INDIRECT(nfl_game_result_header),0),FALSE)),"error")</f>
        <v/>
      </c>
      <c r="M3630" s="23" t="s">
        <v>14</v>
      </c>
      <c r="V3630" s="23" t="s">
        <v>416</v>
      </c>
      <c r="W3630" s="23">
        <f ca="1">VALUE(LEFT(C3630, 4))</f>
        <v>2018</v>
      </c>
      <c r="X3630" s="23">
        <f ca="1">VALUE(MID(C3630,6,FIND("_",C3630,6)-6))</f>
        <v>13</v>
      </c>
      <c r="Y3630" s="23" t="str">
        <f ca="1">IF(NOT(OR(ISBLANK(D3630),ISBLANK(E3630),D3630="",E3630="")),D3630-E3630,"")</f>
        <v/>
      </c>
      <c r="Z3630" s="23" t="str">
        <f ca="1">IF(OR(NOT(ISNUMBER(D3630)),ISBLANK(D3630),D3630="",ISBLANK(N3630)),"",ABS(D3630-N3630))</f>
        <v/>
      </c>
      <c r="AA3630" s="23" t="str">
        <f ca="1">IF(OR(ISBLANK(J3630),ISBLANK(O3630),J3630="",O3630=""),"",IF(J3630=O3630,1,0))</f>
        <v/>
      </c>
      <c r="AB3630" s="23" t="str">
        <f ca="1">IF(OR(ISBLANK(K3630),ISBLANK(Q3630),K3630="",Q3630=""),"",IF(K3630=Q3630,1,0))</f>
        <v/>
      </c>
      <c r="AC3630" s="23" t="str">
        <f t="shared" ca="1" si="56"/>
        <v/>
      </c>
    </row>
    <row r="3631" spans="1:29" x14ac:dyDescent="0.25">
      <c r="A3631" s="23">
        <v>3694</v>
      </c>
      <c r="B3631">
        <v>1792</v>
      </c>
      <c r="C3631" s="23" t="str">
        <f ca="1">IFERROR(VLOOKUP($B3631,INDIRECT(nfl_game_result),MATCH(C$1,INDIRECT(nfl_game_result_header),0),FALSE),"error")</f>
        <v>2018_13_MIN@NWE</v>
      </c>
      <c r="D3631" s="23" t="str">
        <f ca="1">IFERROR(IF(ISBLANK(VLOOKUP($B3631,INDIRECT(nfl_game_result),MATCH(D$1,INDIRECT(nfl_game_result_header),0),FALSE)),"",VLOOKUP($B3631,INDIRECT(nfl_game_result),MATCH(D$1,INDIRECT(nfl_game_result_header),0),FALSE)),"error")</f>
        <v/>
      </c>
      <c r="E3631" s="23" t="str">
        <f ca="1">IFERROR(IF(ISBLANK(VLOOKUP($B3631,INDIRECT(nfl_game_result),MATCH(E$1,INDIRECT(nfl_game_result_header),0),FALSE)),"",VLOOKUP($B3631,INDIRECT(nfl_game_result),MATCH(E$1,INDIRECT(nfl_game_result_header),0),FALSE)),"error")</f>
        <v/>
      </c>
      <c r="F3631" s="23" t="str">
        <f ca="1">IFERROR(IF(ISBLANK(VLOOKUP($B3631,INDIRECT(nfl_game_result),MATCH(F$1,INDIRECT(nfl_game_result_header),0),FALSE)),"",VLOOKUP($B3631,INDIRECT(nfl_game_result),MATCH(F$1,INDIRECT(nfl_game_result_header),0),FALSE)),"error")</f>
        <v/>
      </c>
      <c r="G3631" s="23" t="str">
        <f ca="1">IFERROR(IF(ISBLANK(VLOOKUP($B3631,INDIRECT(nfl_game_result),MATCH(G$1,INDIRECT(nfl_game_result_header),0),FALSE)),"",VLOOKUP($B3631,INDIRECT(nfl_game_result),MATCH(G$1,INDIRECT(nfl_game_result_header),0),FALSE)),"error")</f>
        <v/>
      </c>
      <c r="H3631" s="23" t="str">
        <f ca="1">IFERROR(IF(ISBLANK(VLOOKUP($B3631,INDIRECT(nfl_game_result),MATCH(H$1,INDIRECT(nfl_game_result_header),0),FALSE)),"",VLOOKUP($B3631,INDIRECT(nfl_game_result),MATCH(H$1,INDIRECT(nfl_game_result_header),0),FALSE)),"error")</f>
        <v/>
      </c>
      <c r="I3631" s="23" t="str">
        <f ca="1">IFERROR(IF(ISBLANK(VLOOKUP($B3631,INDIRECT(nfl_game_result),MATCH(I$1,INDIRECT(nfl_game_result_header),0),FALSE)),"",VLOOKUP($B3631,INDIRECT(nfl_game_result),MATCH(I$1,INDIRECT(nfl_game_result_header),0),FALSE)),"error")</f>
        <v/>
      </c>
      <c r="J3631" s="23" t="str">
        <f ca="1">IFERROR(IF(ISBLANK(VLOOKUP($B3631,INDIRECT(nfl_game_result),MATCH(J$1,INDIRECT(nfl_game_result_header),0),FALSE)),"",VLOOKUP($B3631,INDIRECT(nfl_game_result),MATCH(J$1,INDIRECT(nfl_game_result_header),0),FALSE)),"error")</f>
        <v/>
      </c>
      <c r="K3631" s="23" t="str">
        <f ca="1">IFERROR(IF(ISBLANK(VLOOKUP($B3631,INDIRECT(nfl_game_result),MATCH(K$1,INDIRECT(nfl_game_result_header),0),FALSE)),"",VLOOKUP($B3631,INDIRECT(nfl_game_result),MATCH(K$1,INDIRECT(nfl_game_result_header),0),FALSE)),"error")</f>
        <v/>
      </c>
      <c r="L3631" s="23" t="str">
        <f ca="1">IFERROR(IF(ISBLANK(VLOOKUP($B3631,INDIRECT(nfl_game_result),MATCH(L$1,INDIRECT(nfl_game_result_header),0),FALSE)),"",VLOOKUP($B3631,INDIRECT(nfl_game_result),MATCH(L$1,INDIRECT(nfl_game_result_header),0),FALSE)),"error")</f>
        <v/>
      </c>
      <c r="M3631" s="23" t="s">
        <v>14</v>
      </c>
      <c r="V3631" s="23" t="s">
        <v>416</v>
      </c>
      <c r="W3631" s="23">
        <f ca="1">VALUE(LEFT(C3631, 4))</f>
        <v>2018</v>
      </c>
      <c r="X3631" s="23">
        <f ca="1">VALUE(MID(C3631,6,FIND("_",C3631,6)-6))</f>
        <v>13</v>
      </c>
      <c r="Y3631" s="23" t="str">
        <f ca="1">IF(NOT(OR(ISBLANK(D3631),ISBLANK(E3631),D3631="",E3631="")),D3631-E3631,"")</f>
        <v/>
      </c>
      <c r="Z3631" s="23" t="str">
        <f ca="1">IF(OR(NOT(ISNUMBER(D3631)),ISBLANK(D3631),D3631="",ISBLANK(N3631)),"",ABS(D3631-N3631))</f>
        <v/>
      </c>
      <c r="AA3631" s="23" t="str">
        <f ca="1">IF(OR(ISBLANK(J3631),ISBLANK(O3631),J3631="",O3631=""),"",IF(J3631=O3631,1,0))</f>
        <v/>
      </c>
      <c r="AB3631" s="23" t="str">
        <f ca="1">IF(OR(ISBLANK(K3631),ISBLANK(Q3631),K3631="",Q3631=""),"",IF(K3631=Q3631,1,0))</f>
        <v/>
      </c>
      <c r="AC3631" s="23" t="str">
        <f t="shared" ca="1" si="56"/>
        <v/>
      </c>
    </row>
    <row r="3632" spans="1:29" x14ac:dyDescent="0.25">
      <c r="A3632" s="23">
        <v>3695</v>
      </c>
      <c r="B3632">
        <v>1793</v>
      </c>
      <c r="C3632" s="23" t="str">
        <f ca="1">IFERROR(VLOOKUP($B3632,INDIRECT(nfl_game_result),MATCH(C$1,INDIRECT(nfl_game_result_header),0),FALSE),"error")</f>
        <v>2018_13_SFO@SEA</v>
      </c>
      <c r="D3632" s="23" t="str">
        <f ca="1">IFERROR(IF(ISBLANK(VLOOKUP($B3632,INDIRECT(nfl_game_result),MATCH(D$1,INDIRECT(nfl_game_result_header),0),FALSE)),"",VLOOKUP($B3632,INDIRECT(nfl_game_result),MATCH(D$1,INDIRECT(nfl_game_result_header),0),FALSE)),"error")</f>
        <v/>
      </c>
      <c r="E3632" s="23" t="str">
        <f ca="1">IFERROR(IF(ISBLANK(VLOOKUP($B3632,INDIRECT(nfl_game_result),MATCH(E$1,INDIRECT(nfl_game_result_header),0),FALSE)),"",VLOOKUP($B3632,INDIRECT(nfl_game_result),MATCH(E$1,INDIRECT(nfl_game_result_header),0),FALSE)),"error")</f>
        <v/>
      </c>
      <c r="F3632" s="23" t="str">
        <f ca="1">IFERROR(IF(ISBLANK(VLOOKUP($B3632,INDIRECT(nfl_game_result),MATCH(F$1,INDIRECT(nfl_game_result_header),0),FALSE)),"",VLOOKUP($B3632,INDIRECT(nfl_game_result),MATCH(F$1,INDIRECT(nfl_game_result_header),0),FALSE)),"error")</f>
        <v/>
      </c>
      <c r="G3632" s="23" t="str">
        <f ca="1">IFERROR(IF(ISBLANK(VLOOKUP($B3632,INDIRECT(nfl_game_result),MATCH(G$1,INDIRECT(nfl_game_result_header),0),FALSE)),"",VLOOKUP($B3632,INDIRECT(nfl_game_result),MATCH(G$1,INDIRECT(nfl_game_result_header),0),FALSE)),"error")</f>
        <v/>
      </c>
      <c r="H3632" s="23" t="str">
        <f ca="1">IFERROR(IF(ISBLANK(VLOOKUP($B3632,INDIRECT(nfl_game_result),MATCH(H$1,INDIRECT(nfl_game_result_header),0),FALSE)),"",VLOOKUP($B3632,INDIRECT(nfl_game_result),MATCH(H$1,INDIRECT(nfl_game_result_header),0),FALSE)),"error")</f>
        <v/>
      </c>
      <c r="I3632" s="23" t="str">
        <f ca="1">IFERROR(IF(ISBLANK(VLOOKUP($B3632,INDIRECT(nfl_game_result),MATCH(I$1,INDIRECT(nfl_game_result_header),0),FALSE)),"",VLOOKUP($B3632,INDIRECT(nfl_game_result),MATCH(I$1,INDIRECT(nfl_game_result_header),0),FALSE)),"error")</f>
        <v/>
      </c>
      <c r="J3632" s="23" t="str">
        <f ca="1">IFERROR(IF(ISBLANK(VLOOKUP($B3632,INDIRECT(nfl_game_result),MATCH(J$1,INDIRECT(nfl_game_result_header),0),FALSE)),"",VLOOKUP($B3632,INDIRECT(nfl_game_result),MATCH(J$1,INDIRECT(nfl_game_result_header),0),FALSE)),"error")</f>
        <v/>
      </c>
      <c r="K3632" s="23" t="str">
        <f ca="1">IFERROR(IF(ISBLANK(VLOOKUP($B3632,INDIRECT(nfl_game_result),MATCH(K$1,INDIRECT(nfl_game_result_header),0),FALSE)),"",VLOOKUP($B3632,INDIRECT(nfl_game_result),MATCH(K$1,INDIRECT(nfl_game_result_header),0),FALSE)),"error")</f>
        <v/>
      </c>
      <c r="L3632" s="23" t="str">
        <f ca="1">IFERROR(IF(ISBLANK(VLOOKUP($B3632,INDIRECT(nfl_game_result),MATCH(L$1,INDIRECT(nfl_game_result_header),0),FALSE)),"",VLOOKUP($B3632,INDIRECT(nfl_game_result),MATCH(L$1,INDIRECT(nfl_game_result_header),0),FALSE)),"error")</f>
        <v/>
      </c>
      <c r="M3632" s="23" t="s">
        <v>14</v>
      </c>
      <c r="V3632" s="23" t="s">
        <v>416</v>
      </c>
      <c r="W3632" s="23">
        <f ca="1">VALUE(LEFT(C3632, 4))</f>
        <v>2018</v>
      </c>
      <c r="X3632" s="23">
        <f ca="1">VALUE(MID(C3632,6,FIND("_",C3632,6)-6))</f>
        <v>13</v>
      </c>
      <c r="Y3632" s="23" t="str">
        <f ca="1">IF(NOT(OR(ISBLANK(D3632),ISBLANK(E3632),D3632="",E3632="")),D3632-E3632,"")</f>
        <v/>
      </c>
      <c r="Z3632" s="23" t="str">
        <f ca="1">IF(OR(NOT(ISNUMBER(D3632)),ISBLANK(D3632),D3632="",ISBLANK(N3632)),"",ABS(D3632-N3632))</f>
        <v/>
      </c>
      <c r="AA3632" s="23" t="str">
        <f ca="1">IF(OR(ISBLANK(J3632),ISBLANK(O3632),J3632="",O3632=""),"",IF(J3632=O3632,1,0))</f>
        <v/>
      </c>
      <c r="AB3632" s="23" t="str">
        <f ca="1">IF(OR(ISBLANK(K3632),ISBLANK(Q3632),K3632="",Q3632=""),"",IF(K3632=Q3632,1,0))</f>
        <v/>
      </c>
      <c r="AC3632" s="23" t="str">
        <f t="shared" ca="1" si="56"/>
        <v/>
      </c>
    </row>
    <row r="3633" spans="1:29" x14ac:dyDescent="0.25">
      <c r="A3633" s="23">
        <v>3696</v>
      </c>
      <c r="B3633">
        <v>1794</v>
      </c>
      <c r="C3633" s="23" t="str">
        <f ca="1">IFERROR(VLOOKUP($B3633,INDIRECT(nfl_game_result),MATCH(C$1,INDIRECT(nfl_game_result_header),0),FALSE),"error")</f>
        <v>2018_13_WAS@PHI</v>
      </c>
      <c r="D3633" s="23" t="str">
        <f ca="1">IFERROR(IF(ISBLANK(VLOOKUP($B3633,INDIRECT(nfl_game_result),MATCH(D$1,INDIRECT(nfl_game_result_header),0),FALSE)),"",VLOOKUP($B3633,INDIRECT(nfl_game_result),MATCH(D$1,INDIRECT(nfl_game_result_header),0),FALSE)),"error")</f>
        <v/>
      </c>
      <c r="E3633" s="23" t="str">
        <f ca="1">IFERROR(IF(ISBLANK(VLOOKUP($B3633,INDIRECT(nfl_game_result),MATCH(E$1,INDIRECT(nfl_game_result_header),0),FALSE)),"",VLOOKUP($B3633,INDIRECT(nfl_game_result),MATCH(E$1,INDIRECT(nfl_game_result_header),0),FALSE)),"error")</f>
        <v/>
      </c>
      <c r="F3633" s="23" t="str">
        <f ca="1">IFERROR(IF(ISBLANK(VLOOKUP($B3633,INDIRECT(nfl_game_result),MATCH(F$1,INDIRECT(nfl_game_result_header),0),FALSE)),"",VLOOKUP($B3633,INDIRECT(nfl_game_result),MATCH(F$1,INDIRECT(nfl_game_result_header),0),FALSE)),"error")</f>
        <v/>
      </c>
      <c r="G3633" s="23" t="str">
        <f ca="1">IFERROR(IF(ISBLANK(VLOOKUP($B3633,INDIRECT(nfl_game_result),MATCH(G$1,INDIRECT(nfl_game_result_header),0),FALSE)),"",VLOOKUP($B3633,INDIRECT(nfl_game_result),MATCH(G$1,INDIRECT(nfl_game_result_header),0),FALSE)),"error")</f>
        <v/>
      </c>
      <c r="H3633" s="23" t="str">
        <f ca="1">IFERROR(IF(ISBLANK(VLOOKUP($B3633,INDIRECT(nfl_game_result),MATCH(H$1,INDIRECT(nfl_game_result_header),0),FALSE)),"",VLOOKUP($B3633,INDIRECT(nfl_game_result),MATCH(H$1,INDIRECT(nfl_game_result_header),0),FALSE)),"error")</f>
        <v/>
      </c>
      <c r="I3633" s="23" t="str">
        <f ca="1">IFERROR(IF(ISBLANK(VLOOKUP($B3633,INDIRECT(nfl_game_result),MATCH(I$1,INDIRECT(nfl_game_result_header),0),FALSE)),"",VLOOKUP($B3633,INDIRECT(nfl_game_result),MATCH(I$1,INDIRECT(nfl_game_result_header),0),FALSE)),"error")</f>
        <v/>
      </c>
      <c r="J3633" s="23" t="str">
        <f ca="1">IFERROR(IF(ISBLANK(VLOOKUP($B3633,INDIRECT(nfl_game_result),MATCH(J$1,INDIRECT(nfl_game_result_header),0),FALSE)),"",VLOOKUP($B3633,INDIRECT(nfl_game_result),MATCH(J$1,INDIRECT(nfl_game_result_header),0),FALSE)),"error")</f>
        <v/>
      </c>
      <c r="K3633" s="23" t="str">
        <f ca="1">IFERROR(IF(ISBLANK(VLOOKUP($B3633,INDIRECT(nfl_game_result),MATCH(K$1,INDIRECT(nfl_game_result_header),0),FALSE)),"",VLOOKUP($B3633,INDIRECT(nfl_game_result),MATCH(K$1,INDIRECT(nfl_game_result_header),0),FALSE)),"error")</f>
        <v/>
      </c>
      <c r="L3633" s="23" t="str">
        <f ca="1">IFERROR(IF(ISBLANK(VLOOKUP($B3633,INDIRECT(nfl_game_result),MATCH(L$1,INDIRECT(nfl_game_result_header),0),FALSE)),"",VLOOKUP($B3633,INDIRECT(nfl_game_result),MATCH(L$1,INDIRECT(nfl_game_result_header),0),FALSE)),"error")</f>
        <v/>
      </c>
      <c r="M3633" s="23" t="s">
        <v>14</v>
      </c>
      <c r="V3633" s="23" t="s">
        <v>416</v>
      </c>
      <c r="W3633" s="23">
        <f ca="1">VALUE(LEFT(C3633, 4))</f>
        <v>2018</v>
      </c>
      <c r="X3633" s="23">
        <f ca="1">VALUE(MID(C3633,6,FIND("_",C3633,6)-6))</f>
        <v>13</v>
      </c>
      <c r="Y3633" s="23" t="str">
        <f ca="1">IF(NOT(OR(ISBLANK(D3633),ISBLANK(E3633),D3633="",E3633="")),D3633-E3633,"")</f>
        <v/>
      </c>
      <c r="Z3633" s="23" t="str">
        <f ca="1">IF(OR(NOT(ISNUMBER(D3633)),ISBLANK(D3633),D3633="",ISBLANK(N3633)),"",ABS(D3633-N3633))</f>
        <v/>
      </c>
      <c r="AA3633" s="23" t="str">
        <f ca="1">IF(OR(ISBLANK(J3633),ISBLANK(O3633),J3633="",O3633=""),"",IF(J3633=O3633,1,0))</f>
        <v/>
      </c>
      <c r="AB3633" s="23" t="str">
        <f ca="1">IF(OR(ISBLANK(K3633),ISBLANK(Q3633),K3633="",Q3633=""),"",IF(K3633=Q3633,1,0))</f>
        <v/>
      </c>
      <c r="AC3633" s="23" t="str">
        <f t="shared" ca="1" si="56"/>
        <v/>
      </c>
    </row>
    <row r="3634" spans="1:29" x14ac:dyDescent="0.25">
      <c r="A3634" s="23">
        <v>3441</v>
      </c>
      <c r="B3634">
        <v>1795</v>
      </c>
      <c r="C3634" s="23" t="str">
        <f ca="1">IFERROR(VLOOKUP($B3634,INDIRECT(nfl_game_result),MATCH(C$1,INDIRECT(nfl_game_result_header),0),FALSE),"error")</f>
        <v>2018_14_JAX@TEN</v>
      </c>
      <c r="D3634" s="23" t="str">
        <f ca="1">IFERROR(IF(ISBLANK(VLOOKUP($B3634,INDIRECT(nfl_game_result),MATCH(D$1,INDIRECT(nfl_game_result_header),0),FALSE)),"",VLOOKUP($B3634,INDIRECT(nfl_game_result),MATCH(D$1,INDIRECT(nfl_game_result_header),0),FALSE)),"error")</f>
        <v/>
      </c>
      <c r="E3634" s="23" t="str">
        <f ca="1">IFERROR(IF(ISBLANK(VLOOKUP($B3634,INDIRECT(nfl_game_result),MATCH(E$1,INDIRECT(nfl_game_result_header),0),FALSE)),"",VLOOKUP($B3634,INDIRECT(nfl_game_result),MATCH(E$1,INDIRECT(nfl_game_result_header),0),FALSE)),"error")</f>
        <v/>
      </c>
      <c r="F3634" s="23" t="str">
        <f ca="1">IFERROR(IF(ISBLANK(VLOOKUP($B3634,INDIRECT(nfl_game_result),MATCH(F$1,INDIRECT(nfl_game_result_header),0),FALSE)),"",VLOOKUP($B3634,INDIRECT(nfl_game_result),MATCH(F$1,INDIRECT(nfl_game_result_header),0),FALSE)),"error")</f>
        <v/>
      </c>
      <c r="G3634" s="23" t="str">
        <f ca="1">IFERROR(IF(ISBLANK(VLOOKUP($B3634,INDIRECT(nfl_game_result),MATCH(G$1,INDIRECT(nfl_game_result_header),0),FALSE)),"",VLOOKUP($B3634,INDIRECT(nfl_game_result),MATCH(G$1,INDIRECT(nfl_game_result_header),0),FALSE)),"error")</f>
        <v/>
      </c>
      <c r="H3634" s="23" t="str">
        <f ca="1">IFERROR(IF(ISBLANK(VLOOKUP($B3634,INDIRECT(nfl_game_result),MATCH(H$1,INDIRECT(nfl_game_result_header),0),FALSE)),"",VLOOKUP($B3634,INDIRECT(nfl_game_result),MATCH(H$1,INDIRECT(nfl_game_result_header),0),FALSE)),"error")</f>
        <v/>
      </c>
      <c r="I3634" s="23" t="str">
        <f ca="1">IFERROR(IF(ISBLANK(VLOOKUP($B3634,INDIRECT(nfl_game_result),MATCH(I$1,INDIRECT(nfl_game_result_header),0),FALSE)),"",VLOOKUP($B3634,INDIRECT(nfl_game_result),MATCH(I$1,INDIRECT(nfl_game_result_header),0),FALSE)),"error")</f>
        <v/>
      </c>
      <c r="J3634" s="23" t="str">
        <f ca="1">IFERROR(IF(ISBLANK(VLOOKUP($B3634,INDIRECT(nfl_game_result),MATCH(J$1,INDIRECT(nfl_game_result_header),0),FALSE)),"",VLOOKUP($B3634,INDIRECT(nfl_game_result),MATCH(J$1,INDIRECT(nfl_game_result_header),0),FALSE)),"error")</f>
        <v/>
      </c>
      <c r="K3634" s="23" t="str">
        <f ca="1">IFERROR(IF(ISBLANK(VLOOKUP($B3634,INDIRECT(nfl_game_result),MATCH(K$1,INDIRECT(nfl_game_result_header),0),FALSE)),"",VLOOKUP($B3634,INDIRECT(nfl_game_result),MATCH(K$1,INDIRECT(nfl_game_result_header),0),FALSE)),"error")</f>
        <v/>
      </c>
      <c r="L3634" s="23" t="str">
        <f ca="1">IFERROR(IF(ISBLANK(VLOOKUP($B3634,INDIRECT(nfl_game_result),MATCH(L$1,INDIRECT(nfl_game_result_header),0),FALSE)),"",VLOOKUP($B3634,INDIRECT(nfl_game_result),MATCH(L$1,INDIRECT(nfl_game_result_header),0),FALSE)),"error")</f>
        <v/>
      </c>
      <c r="M3634" s="23" t="s">
        <v>16</v>
      </c>
      <c r="V3634" s="23" t="s">
        <v>416</v>
      </c>
      <c r="W3634" s="23">
        <f ca="1">VALUE(LEFT(C3634, 4))</f>
        <v>2018</v>
      </c>
      <c r="X3634" s="23">
        <f ca="1">VALUE(MID(C3634,6,FIND("_",C3634,6)-6))</f>
        <v>14</v>
      </c>
      <c r="Y3634" s="23" t="str">
        <f ca="1">IF(NOT(OR(ISBLANK(D3634),ISBLANK(E3634),D3634="",E3634="")),D3634-E3634,"")</f>
        <v/>
      </c>
      <c r="Z3634" s="23" t="str">
        <f ca="1">IF(OR(NOT(ISNUMBER(D3634)),ISBLANK(D3634),D3634="",ISBLANK(N3634)),"",ABS(D3634-N3634))</f>
        <v/>
      </c>
      <c r="AA3634" s="23" t="str">
        <f ca="1">IF(OR(ISBLANK(J3634),ISBLANK(O3634),J3634="",O3634=""),"",IF(J3634=O3634,1,0))</f>
        <v/>
      </c>
      <c r="AB3634" s="23" t="str">
        <f ca="1">IF(OR(ISBLANK(K3634),ISBLANK(Q3634),K3634="",Q3634=""),"",IF(K3634=Q3634,1,0))</f>
        <v/>
      </c>
      <c r="AC3634" s="23" t="str">
        <f t="shared" ca="1" si="56"/>
        <v/>
      </c>
    </row>
    <row r="3635" spans="1:29" x14ac:dyDescent="0.25">
      <c r="A3635" s="23">
        <v>3442</v>
      </c>
      <c r="B3635">
        <v>1796</v>
      </c>
      <c r="C3635" s="23" t="str">
        <f ca="1">IFERROR(VLOOKUP($B3635,INDIRECT(nfl_game_result),MATCH(C$1,INDIRECT(nfl_game_result_header),0),FALSE),"error")</f>
        <v>2018_14_NYJ@BUF</v>
      </c>
      <c r="D3635" s="23" t="str">
        <f ca="1">IFERROR(IF(ISBLANK(VLOOKUP($B3635,INDIRECT(nfl_game_result),MATCH(D$1,INDIRECT(nfl_game_result_header),0),FALSE)),"",VLOOKUP($B3635,INDIRECT(nfl_game_result),MATCH(D$1,INDIRECT(nfl_game_result_header),0),FALSE)),"error")</f>
        <v/>
      </c>
      <c r="E3635" s="23" t="str">
        <f ca="1">IFERROR(IF(ISBLANK(VLOOKUP($B3635,INDIRECT(nfl_game_result),MATCH(E$1,INDIRECT(nfl_game_result_header),0),FALSE)),"",VLOOKUP($B3635,INDIRECT(nfl_game_result),MATCH(E$1,INDIRECT(nfl_game_result_header),0),FALSE)),"error")</f>
        <v/>
      </c>
      <c r="F3635" s="23" t="str">
        <f ca="1">IFERROR(IF(ISBLANK(VLOOKUP($B3635,INDIRECT(nfl_game_result),MATCH(F$1,INDIRECT(nfl_game_result_header),0),FALSE)),"",VLOOKUP($B3635,INDIRECT(nfl_game_result),MATCH(F$1,INDIRECT(nfl_game_result_header),0),FALSE)),"error")</f>
        <v/>
      </c>
      <c r="G3635" s="23" t="str">
        <f ca="1">IFERROR(IF(ISBLANK(VLOOKUP($B3635,INDIRECT(nfl_game_result),MATCH(G$1,INDIRECT(nfl_game_result_header),0),FALSE)),"",VLOOKUP($B3635,INDIRECT(nfl_game_result),MATCH(G$1,INDIRECT(nfl_game_result_header),0),FALSE)),"error")</f>
        <v/>
      </c>
      <c r="H3635" s="23" t="str">
        <f ca="1">IFERROR(IF(ISBLANK(VLOOKUP($B3635,INDIRECT(nfl_game_result),MATCH(H$1,INDIRECT(nfl_game_result_header),0),FALSE)),"",VLOOKUP($B3635,INDIRECT(nfl_game_result),MATCH(H$1,INDIRECT(nfl_game_result_header),0),FALSE)),"error")</f>
        <v/>
      </c>
      <c r="I3635" s="23" t="str">
        <f ca="1">IFERROR(IF(ISBLANK(VLOOKUP($B3635,INDIRECT(nfl_game_result),MATCH(I$1,INDIRECT(nfl_game_result_header),0),FALSE)),"",VLOOKUP($B3635,INDIRECT(nfl_game_result),MATCH(I$1,INDIRECT(nfl_game_result_header),0),FALSE)),"error")</f>
        <v/>
      </c>
      <c r="J3635" s="23" t="str">
        <f ca="1">IFERROR(IF(ISBLANK(VLOOKUP($B3635,INDIRECT(nfl_game_result),MATCH(J$1,INDIRECT(nfl_game_result_header),0),FALSE)),"",VLOOKUP($B3635,INDIRECT(nfl_game_result),MATCH(J$1,INDIRECT(nfl_game_result_header),0),FALSE)),"error")</f>
        <v/>
      </c>
      <c r="K3635" s="23" t="str">
        <f ca="1">IFERROR(IF(ISBLANK(VLOOKUP($B3635,INDIRECT(nfl_game_result),MATCH(K$1,INDIRECT(nfl_game_result_header),0),FALSE)),"",VLOOKUP($B3635,INDIRECT(nfl_game_result),MATCH(K$1,INDIRECT(nfl_game_result_header),0),FALSE)),"error")</f>
        <v/>
      </c>
      <c r="L3635" s="23" t="str">
        <f ca="1">IFERROR(IF(ISBLANK(VLOOKUP($B3635,INDIRECT(nfl_game_result),MATCH(L$1,INDIRECT(nfl_game_result_header),0),FALSE)),"",VLOOKUP($B3635,INDIRECT(nfl_game_result),MATCH(L$1,INDIRECT(nfl_game_result_header),0),FALSE)),"error")</f>
        <v/>
      </c>
      <c r="M3635" s="23" t="s">
        <v>16</v>
      </c>
      <c r="V3635" s="23" t="s">
        <v>416</v>
      </c>
      <c r="W3635" s="23">
        <f ca="1">VALUE(LEFT(C3635, 4))</f>
        <v>2018</v>
      </c>
      <c r="X3635" s="23">
        <f ca="1">VALUE(MID(C3635,6,FIND("_",C3635,6)-6))</f>
        <v>14</v>
      </c>
      <c r="Y3635" s="23" t="str">
        <f ca="1">IF(NOT(OR(ISBLANK(D3635),ISBLANK(E3635),D3635="",E3635="")),D3635-E3635,"")</f>
        <v/>
      </c>
      <c r="Z3635" s="23" t="str">
        <f ca="1">IF(OR(NOT(ISNUMBER(D3635)),ISBLANK(D3635),D3635="",ISBLANK(N3635)),"",ABS(D3635-N3635))</f>
        <v/>
      </c>
      <c r="AA3635" s="23" t="str">
        <f ca="1">IF(OR(ISBLANK(J3635),ISBLANK(O3635),J3635="",O3635=""),"",IF(J3635=O3635,1,0))</f>
        <v/>
      </c>
      <c r="AB3635" s="23" t="str">
        <f ca="1">IF(OR(ISBLANK(K3635),ISBLANK(Q3635),K3635="",Q3635=""),"",IF(K3635=Q3635,1,0))</f>
        <v/>
      </c>
      <c r="AC3635" s="23" t="str">
        <f t="shared" ref="AC3635:AC3698" ca="1" si="57">IF(OR(ISBLANK(L3635),ISBLANK(T3635),L3635="",T3635=""),"",IF(L3635=T3635,1,0))</f>
        <v/>
      </c>
    </row>
    <row r="3636" spans="1:29" x14ac:dyDescent="0.25">
      <c r="A3636" s="23">
        <v>3443</v>
      </c>
      <c r="B3636">
        <v>1797</v>
      </c>
      <c r="C3636" s="23" t="str">
        <f ca="1">IFERROR(VLOOKUP($B3636,INDIRECT(nfl_game_result),MATCH(C$1,INDIRECT(nfl_game_result_header),0),FALSE),"error")</f>
        <v>2018_14_LAR@CHI</v>
      </c>
      <c r="D3636" s="23" t="str">
        <f ca="1">IFERROR(IF(ISBLANK(VLOOKUP($B3636,INDIRECT(nfl_game_result),MATCH(D$1,INDIRECT(nfl_game_result_header),0),FALSE)),"",VLOOKUP($B3636,INDIRECT(nfl_game_result),MATCH(D$1,INDIRECT(nfl_game_result_header),0),FALSE)),"error")</f>
        <v/>
      </c>
      <c r="E3636" s="23" t="str">
        <f ca="1">IFERROR(IF(ISBLANK(VLOOKUP($B3636,INDIRECT(nfl_game_result),MATCH(E$1,INDIRECT(nfl_game_result_header),0),FALSE)),"",VLOOKUP($B3636,INDIRECT(nfl_game_result),MATCH(E$1,INDIRECT(nfl_game_result_header),0),FALSE)),"error")</f>
        <v/>
      </c>
      <c r="F3636" s="23" t="str">
        <f ca="1">IFERROR(IF(ISBLANK(VLOOKUP($B3636,INDIRECT(nfl_game_result),MATCH(F$1,INDIRECT(nfl_game_result_header),0),FALSE)),"",VLOOKUP($B3636,INDIRECT(nfl_game_result),MATCH(F$1,INDIRECT(nfl_game_result_header),0),FALSE)),"error")</f>
        <v/>
      </c>
      <c r="G3636" s="23" t="str">
        <f ca="1">IFERROR(IF(ISBLANK(VLOOKUP($B3636,INDIRECT(nfl_game_result),MATCH(G$1,INDIRECT(nfl_game_result_header),0),FALSE)),"",VLOOKUP($B3636,INDIRECT(nfl_game_result),MATCH(G$1,INDIRECT(nfl_game_result_header),0),FALSE)),"error")</f>
        <v/>
      </c>
      <c r="H3636" s="23" t="str">
        <f ca="1">IFERROR(IF(ISBLANK(VLOOKUP($B3636,INDIRECT(nfl_game_result),MATCH(H$1,INDIRECT(nfl_game_result_header),0),FALSE)),"",VLOOKUP($B3636,INDIRECT(nfl_game_result),MATCH(H$1,INDIRECT(nfl_game_result_header),0),FALSE)),"error")</f>
        <v/>
      </c>
      <c r="I3636" s="23" t="str">
        <f ca="1">IFERROR(IF(ISBLANK(VLOOKUP($B3636,INDIRECT(nfl_game_result),MATCH(I$1,INDIRECT(nfl_game_result_header),0),FALSE)),"",VLOOKUP($B3636,INDIRECT(nfl_game_result),MATCH(I$1,INDIRECT(nfl_game_result_header),0),FALSE)),"error")</f>
        <v/>
      </c>
      <c r="J3636" s="23" t="str">
        <f ca="1">IFERROR(IF(ISBLANK(VLOOKUP($B3636,INDIRECT(nfl_game_result),MATCH(J$1,INDIRECT(nfl_game_result_header),0),FALSE)),"",VLOOKUP($B3636,INDIRECT(nfl_game_result),MATCH(J$1,INDIRECT(nfl_game_result_header),0),FALSE)),"error")</f>
        <v/>
      </c>
      <c r="K3636" s="23" t="str">
        <f ca="1">IFERROR(IF(ISBLANK(VLOOKUP($B3636,INDIRECT(nfl_game_result),MATCH(K$1,INDIRECT(nfl_game_result_header),0),FALSE)),"",VLOOKUP($B3636,INDIRECT(nfl_game_result),MATCH(K$1,INDIRECT(nfl_game_result_header),0),FALSE)),"error")</f>
        <v/>
      </c>
      <c r="L3636" s="23" t="str">
        <f ca="1">IFERROR(IF(ISBLANK(VLOOKUP($B3636,INDIRECT(nfl_game_result),MATCH(L$1,INDIRECT(nfl_game_result_header),0),FALSE)),"",VLOOKUP($B3636,INDIRECT(nfl_game_result),MATCH(L$1,INDIRECT(nfl_game_result_header),0),FALSE)),"error")</f>
        <v/>
      </c>
      <c r="M3636" s="23" t="s">
        <v>16</v>
      </c>
      <c r="V3636" s="23" t="s">
        <v>416</v>
      </c>
      <c r="W3636" s="23">
        <f ca="1">VALUE(LEFT(C3636, 4))</f>
        <v>2018</v>
      </c>
      <c r="X3636" s="23">
        <f ca="1">VALUE(MID(C3636,6,FIND("_",C3636,6)-6))</f>
        <v>14</v>
      </c>
      <c r="Y3636" s="23" t="str">
        <f ca="1">IF(NOT(OR(ISBLANK(D3636),ISBLANK(E3636),D3636="",E3636="")),D3636-E3636,"")</f>
        <v/>
      </c>
      <c r="Z3636" s="23" t="str">
        <f ca="1">IF(OR(NOT(ISNUMBER(D3636)),ISBLANK(D3636),D3636="",ISBLANK(N3636)),"",ABS(D3636-N3636))</f>
        <v/>
      </c>
      <c r="AA3636" s="23" t="str">
        <f ca="1">IF(OR(ISBLANK(J3636),ISBLANK(O3636),J3636="",O3636=""),"",IF(J3636=O3636,1,0))</f>
        <v/>
      </c>
      <c r="AB3636" s="23" t="str">
        <f ca="1">IF(OR(ISBLANK(K3636),ISBLANK(Q3636),K3636="",Q3636=""),"",IF(K3636=Q3636,1,0))</f>
        <v/>
      </c>
      <c r="AC3636" s="23" t="str">
        <f t="shared" ca="1" si="57"/>
        <v/>
      </c>
    </row>
    <row r="3637" spans="1:29" x14ac:dyDescent="0.25">
      <c r="A3637" s="23">
        <v>3444</v>
      </c>
      <c r="B3637">
        <v>1798</v>
      </c>
      <c r="C3637" s="23" t="str">
        <f ca="1">IFERROR(VLOOKUP($B3637,INDIRECT(nfl_game_result),MATCH(C$1,INDIRECT(nfl_game_result_header),0),FALSE),"error")</f>
        <v>2018_14_NYG@WAS</v>
      </c>
      <c r="D3637" s="23" t="str">
        <f ca="1">IFERROR(IF(ISBLANK(VLOOKUP($B3637,INDIRECT(nfl_game_result),MATCH(D$1,INDIRECT(nfl_game_result_header),0),FALSE)),"",VLOOKUP($B3637,INDIRECT(nfl_game_result),MATCH(D$1,INDIRECT(nfl_game_result_header),0),FALSE)),"error")</f>
        <v/>
      </c>
      <c r="E3637" s="23" t="str">
        <f ca="1">IFERROR(IF(ISBLANK(VLOOKUP($B3637,INDIRECT(nfl_game_result),MATCH(E$1,INDIRECT(nfl_game_result_header),0),FALSE)),"",VLOOKUP($B3637,INDIRECT(nfl_game_result),MATCH(E$1,INDIRECT(nfl_game_result_header),0),FALSE)),"error")</f>
        <v/>
      </c>
      <c r="F3637" s="23" t="str">
        <f ca="1">IFERROR(IF(ISBLANK(VLOOKUP($B3637,INDIRECT(nfl_game_result),MATCH(F$1,INDIRECT(nfl_game_result_header),0),FALSE)),"",VLOOKUP($B3637,INDIRECT(nfl_game_result),MATCH(F$1,INDIRECT(nfl_game_result_header),0),FALSE)),"error")</f>
        <v/>
      </c>
      <c r="G3637" s="23" t="str">
        <f ca="1">IFERROR(IF(ISBLANK(VLOOKUP($B3637,INDIRECT(nfl_game_result),MATCH(G$1,INDIRECT(nfl_game_result_header),0),FALSE)),"",VLOOKUP($B3637,INDIRECT(nfl_game_result),MATCH(G$1,INDIRECT(nfl_game_result_header),0),FALSE)),"error")</f>
        <v/>
      </c>
      <c r="H3637" s="23" t="str">
        <f ca="1">IFERROR(IF(ISBLANK(VLOOKUP($B3637,INDIRECT(nfl_game_result),MATCH(H$1,INDIRECT(nfl_game_result_header),0),FALSE)),"",VLOOKUP($B3637,INDIRECT(nfl_game_result),MATCH(H$1,INDIRECT(nfl_game_result_header),0),FALSE)),"error")</f>
        <v/>
      </c>
      <c r="I3637" s="23" t="str">
        <f ca="1">IFERROR(IF(ISBLANK(VLOOKUP($B3637,INDIRECT(nfl_game_result),MATCH(I$1,INDIRECT(nfl_game_result_header),0),FALSE)),"",VLOOKUP($B3637,INDIRECT(nfl_game_result),MATCH(I$1,INDIRECT(nfl_game_result_header),0),FALSE)),"error")</f>
        <v/>
      </c>
      <c r="J3637" s="23" t="str">
        <f ca="1">IFERROR(IF(ISBLANK(VLOOKUP($B3637,INDIRECT(nfl_game_result),MATCH(J$1,INDIRECT(nfl_game_result_header),0),FALSE)),"",VLOOKUP($B3637,INDIRECT(nfl_game_result),MATCH(J$1,INDIRECT(nfl_game_result_header),0),FALSE)),"error")</f>
        <v/>
      </c>
      <c r="K3637" s="23" t="str">
        <f ca="1">IFERROR(IF(ISBLANK(VLOOKUP($B3637,INDIRECT(nfl_game_result),MATCH(K$1,INDIRECT(nfl_game_result_header),0),FALSE)),"",VLOOKUP($B3637,INDIRECT(nfl_game_result),MATCH(K$1,INDIRECT(nfl_game_result_header),0),FALSE)),"error")</f>
        <v/>
      </c>
      <c r="L3637" s="23" t="str">
        <f ca="1">IFERROR(IF(ISBLANK(VLOOKUP($B3637,INDIRECT(nfl_game_result),MATCH(L$1,INDIRECT(nfl_game_result_header),0),FALSE)),"",VLOOKUP($B3637,INDIRECT(nfl_game_result),MATCH(L$1,INDIRECT(nfl_game_result_header),0),FALSE)),"error")</f>
        <v/>
      </c>
      <c r="M3637" s="23" t="s">
        <v>16</v>
      </c>
      <c r="V3637" s="23" t="s">
        <v>416</v>
      </c>
      <c r="W3637" s="23">
        <f ca="1">VALUE(LEFT(C3637, 4))</f>
        <v>2018</v>
      </c>
      <c r="X3637" s="23">
        <f ca="1">VALUE(MID(C3637,6,FIND("_",C3637,6)-6))</f>
        <v>14</v>
      </c>
      <c r="Y3637" s="23" t="str">
        <f ca="1">IF(NOT(OR(ISBLANK(D3637),ISBLANK(E3637),D3637="",E3637="")),D3637-E3637,"")</f>
        <v/>
      </c>
      <c r="Z3637" s="23" t="str">
        <f ca="1">IF(OR(NOT(ISNUMBER(D3637)),ISBLANK(D3637),D3637="",ISBLANK(N3637)),"",ABS(D3637-N3637))</f>
        <v/>
      </c>
      <c r="AA3637" s="23" t="str">
        <f ca="1">IF(OR(ISBLANK(J3637),ISBLANK(O3637),J3637="",O3637=""),"",IF(J3637=O3637,1,0))</f>
        <v/>
      </c>
      <c r="AB3637" s="23" t="str">
        <f ca="1">IF(OR(ISBLANK(K3637),ISBLANK(Q3637),K3637="",Q3637=""),"",IF(K3637=Q3637,1,0))</f>
        <v/>
      </c>
      <c r="AC3637" s="23" t="str">
        <f t="shared" ca="1" si="57"/>
        <v/>
      </c>
    </row>
    <row r="3638" spans="1:29" x14ac:dyDescent="0.25">
      <c r="A3638" s="23">
        <v>3445</v>
      </c>
      <c r="B3638">
        <v>1799</v>
      </c>
      <c r="C3638" s="23" t="str">
        <f ca="1">IFERROR(VLOOKUP($B3638,INDIRECT(nfl_game_result),MATCH(C$1,INDIRECT(nfl_game_result_header),0),FALSE),"error")</f>
        <v>2018_14_NOR@TBY</v>
      </c>
      <c r="D3638" s="23" t="str">
        <f ca="1">IFERROR(IF(ISBLANK(VLOOKUP($B3638,INDIRECT(nfl_game_result),MATCH(D$1,INDIRECT(nfl_game_result_header),0),FALSE)),"",VLOOKUP($B3638,INDIRECT(nfl_game_result),MATCH(D$1,INDIRECT(nfl_game_result_header),0),FALSE)),"error")</f>
        <v/>
      </c>
      <c r="E3638" s="23" t="str">
        <f ca="1">IFERROR(IF(ISBLANK(VLOOKUP($B3638,INDIRECT(nfl_game_result),MATCH(E$1,INDIRECT(nfl_game_result_header),0),FALSE)),"",VLOOKUP($B3638,INDIRECT(nfl_game_result),MATCH(E$1,INDIRECT(nfl_game_result_header),0),FALSE)),"error")</f>
        <v/>
      </c>
      <c r="F3638" s="23" t="str">
        <f ca="1">IFERROR(IF(ISBLANK(VLOOKUP($B3638,INDIRECT(nfl_game_result),MATCH(F$1,INDIRECT(nfl_game_result_header),0),FALSE)),"",VLOOKUP($B3638,INDIRECT(nfl_game_result),MATCH(F$1,INDIRECT(nfl_game_result_header),0),FALSE)),"error")</f>
        <v/>
      </c>
      <c r="G3638" s="23" t="str">
        <f ca="1">IFERROR(IF(ISBLANK(VLOOKUP($B3638,INDIRECT(nfl_game_result),MATCH(G$1,INDIRECT(nfl_game_result_header),0),FALSE)),"",VLOOKUP($B3638,INDIRECT(nfl_game_result),MATCH(G$1,INDIRECT(nfl_game_result_header),0),FALSE)),"error")</f>
        <v/>
      </c>
      <c r="H3638" s="23" t="str">
        <f ca="1">IFERROR(IF(ISBLANK(VLOOKUP($B3638,INDIRECT(nfl_game_result),MATCH(H$1,INDIRECT(nfl_game_result_header),0),FALSE)),"",VLOOKUP($B3638,INDIRECT(nfl_game_result),MATCH(H$1,INDIRECT(nfl_game_result_header),0),FALSE)),"error")</f>
        <v/>
      </c>
      <c r="I3638" s="23" t="str">
        <f ca="1">IFERROR(IF(ISBLANK(VLOOKUP($B3638,INDIRECT(nfl_game_result),MATCH(I$1,INDIRECT(nfl_game_result_header),0),FALSE)),"",VLOOKUP($B3638,INDIRECT(nfl_game_result),MATCH(I$1,INDIRECT(nfl_game_result_header),0),FALSE)),"error")</f>
        <v/>
      </c>
      <c r="J3638" s="23" t="str">
        <f ca="1">IFERROR(IF(ISBLANK(VLOOKUP($B3638,INDIRECT(nfl_game_result),MATCH(J$1,INDIRECT(nfl_game_result_header),0),FALSE)),"",VLOOKUP($B3638,INDIRECT(nfl_game_result),MATCH(J$1,INDIRECT(nfl_game_result_header),0),FALSE)),"error")</f>
        <v/>
      </c>
      <c r="K3638" s="23" t="str">
        <f ca="1">IFERROR(IF(ISBLANK(VLOOKUP($B3638,INDIRECT(nfl_game_result),MATCH(K$1,INDIRECT(nfl_game_result_header),0),FALSE)),"",VLOOKUP($B3638,INDIRECT(nfl_game_result),MATCH(K$1,INDIRECT(nfl_game_result_header),0),FALSE)),"error")</f>
        <v/>
      </c>
      <c r="L3638" s="23" t="str">
        <f ca="1">IFERROR(IF(ISBLANK(VLOOKUP($B3638,INDIRECT(nfl_game_result),MATCH(L$1,INDIRECT(nfl_game_result_header),0),FALSE)),"",VLOOKUP($B3638,INDIRECT(nfl_game_result),MATCH(L$1,INDIRECT(nfl_game_result_header),0),FALSE)),"error")</f>
        <v/>
      </c>
      <c r="M3638" s="23" t="s">
        <v>16</v>
      </c>
      <c r="V3638" s="23" t="s">
        <v>416</v>
      </c>
      <c r="W3638" s="23">
        <f ca="1">VALUE(LEFT(C3638, 4))</f>
        <v>2018</v>
      </c>
      <c r="X3638" s="23">
        <f ca="1">VALUE(MID(C3638,6,FIND("_",C3638,6)-6))</f>
        <v>14</v>
      </c>
      <c r="Y3638" s="23" t="str">
        <f ca="1">IF(NOT(OR(ISBLANK(D3638),ISBLANK(E3638),D3638="",E3638="")),D3638-E3638,"")</f>
        <v/>
      </c>
      <c r="Z3638" s="23" t="str">
        <f ca="1">IF(OR(NOT(ISNUMBER(D3638)),ISBLANK(D3638),D3638="",ISBLANK(N3638)),"",ABS(D3638-N3638))</f>
        <v/>
      </c>
      <c r="AA3638" s="23" t="str">
        <f ca="1">IF(OR(ISBLANK(J3638),ISBLANK(O3638),J3638="",O3638=""),"",IF(J3638=O3638,1,0))</f>
        <v/>
      </c>
      <c r="AB3638" s="23" t="str">
        <f ca="1">IF(OR(ISBLANK(K3638),ISBLANK(Q3638),K3638="",Q3638=""),"",IF(K3638=Q3638,1,0))</f>
        <v/>
      </c>
      <c r="AC3638" s="23" t="str">
        <f t="shared" ca="1" si="57"/>
        <v/>
      </c>
    </row>
    <row r="3639" spans="1:29" x14ac:dyDescent="0.25">
      <c r="A3639" s="23">
        <v>3446</v>
      </c>
      <c r="B3639">
        <v>1800</v>
      </c>
      <c r="C3639" s="23" t="str">
        <f ca="1">IFERROR(VLOOKUP($B3639,INDIRECT(nfl_game_result),MATCH(C$1,INDIRECT(nfl_game_result_header),0),FALSE),"error")</f>
        <v>2018_14_NWE@MIA</v>
      </c>
      <c r="D3639" s="23" t="str">
        <f ca="1">IFERROR(IF(ISBLANK(VLOOKUP($B3639,INDIRECT(nfl_game_result),MATCH(D$1,INDIRECT(nfl_game_result_header),0),FALSE)),"",VLOOKUP($B3639,INDIRECT(nfl_game_result),MATCH(D$1,INDIRECT(nfl_game_result_header),0),FALSE)),"error")</f>
        <v/>
      </c>
      <c r="E3639" s="23" t="str">
        <f ca="1">IFERROR(IF(ISBLANK(VLOOKUP($B3639,INDIRECT(nfl_game_result),MATCH(E$1,INDIRECT(nfl_game_result_header),0),FALSE)),"",VLOOKUP($B3639,INDIRECT(nfl_game_result),MATCH(E$1,INDIRECT(nfl_game_result_header),0),FALSE)),"error")</f>
        <v/>
      </c>
      <c r="F3639" s="23" t="str">
        <f ca="1">IFERROR(IF(ISBLANK(VLOOKUP($B3639,INDIRECT(nfl_game_result),MATCH(F$1,INDIRECT(nfl_game_result_header),0),FALSE)),"",VLOOKUP($B3639,INDIRECT(nfl_game_result),MATCH(F$1,INDIRECT(nfl_game_result_header),0),FALSE)),"error")</f>
        <v/>
      </c>
      <c r="G3639" s="23" t="str">
        <f ca="1">IFERROR(IF(ISBLANK(VLOOKUP($B3639,INDIRECT(nfl_game_result),MATCH(G$1,INDIRECT(nfl_game_result_header),0),FALSE)),"",VLOOKUP($B3639,INDIRECT(nfl_game_result),MATCH(G$1,INDIRECT(nfl_game_result_header),0),FALSE)),"error")</f>
        <v/>
      </c>
      <c r="H3639" s="23" t="str">
        <f ca="1">IFERROR(IF(ISBLANK(VLOOKUP($B3639,INDIRECT(nfl_game_result),MATCH(H$1,INDIRECT(nfl_game_result_header),0),FALSE)),"",VLOOKUP($B3639,INDIRECT(nfl_game_result),MATCH(H$1,INDIRECT(nfl_game_result_header),0),FALSE)),"error")</f>
        <v/>
      </c>
      <c r="I3639" s="23" t="str">
        <f ca="1">IFERROR(IF(ISBLANK(VLOOKUP($B3639,INDIRECT(nfl_game_result),MATCH(I$1,INDIRECT(nfl_game_result_header),0),FALSE)),"",VLOOKUP($B3639,INDIRECT(nfl_game_result),MATCH(I$1,INDIRECT(nfl_game_result_header),0),FALSE)),"error")</f>
        <v/>
      </c>
      <c r="J3639" s="23" t="str">
        <f ca="1">IFERROR(IF(ISBLANK(VLOOKUP($B3639,INDIRECT(nfl_game_result),MATCH(J$1,INDIRECT(nfl_game_result_header),0),FALSE)),"",VLOOKUP($B3639,INDIRECT(nfl_game_result),MATCH(J$1,INDIRECT(nfl_game_result_header),0),FALSE)),"error")</f>
        <v/>
      </c>
      <c r="K3639" s="23" t="str">
        <f ca="1">IFERROR(IF(ISBLANK(VLOOKUP($B3639,INDIRECT(nfl_game_result),MATCH(K$1,INDIRECT(nfl_game_result_header),0),FALSE)),"",VLOOKUP($B3639,INDIRECT(nfl_game_result),MATCH(K$1,INDIRECT(nfl_game_result_header),0),FALSE)),"error")</f>
        <v/>
      </c>
      <c r="L3639" s="23" t="str">
        <f ca="1">IFERROR(IF(ISBLANK(VLOOKUP($B3639,INDIRECT(nfl_game_result),MATCH(L$1,INDIRECT(nfl_game_result_header),0),FALSE)),"",VLOOKUP($B3639,INDIRECT(nfl_game_result),MATCH(L$1,INDIRECT(nfl_game_result_header),0),FALSE)),"error")</f>
        <v/>
      </c>
      <c r="M3639" s="23" t="s">
        <v>16</v>
      </c>
      <c r="V3639" s="23" t="s">
        <v>416</v>
      </c>
      <c r="W3639" s="23">
        <f ca="1">VALUE(LEFT(C3639, 4))</f>
        <v>2018</v>
      </c>
      <c r="X3639" s="23">
        <f ca="1">VALUE(MID(C3639,6,FIND("_",C3639,6)-6))</f>
        <v>14</v>
      </c>
      <c r="Y3639" s="23" t="str">
        <f ca="1">IF(NOT(OR(ISBLANK(D3639),ISBLANK(E3639),D3639="",E3639="")),D3639-E3639,"")</f>
        <v/>
      </c>
      <c r="Z3639" s="23" t="str">
        <f ca="1">IF(OR(NOT(ISNUMBER(D3639)),ISBLANK(D3639),D3639="",ISBLANK(N3639)),"",ABS(D3639-N3639))</f>
        <v/>
      </c>
      <c r="AA3639" s="23" t="str">
        <f ca="1">IF(OR(ISBLANK(J3639),ISBLANK(O3639),J3639="",O3639=""),"",IF(J3639=O3639,1,0))</f>
        <v/>
      </c>
      <c r="AB3639" s="23" t="str">
        <f ca="1">IF(OR(ISBLANK(K3639),ISBLANK(Q3639),K3639="",Q3639=""),"",IF(K3639=Q3639,1,0))</f>
        <v/>
      </c>
      <c r="AC3639" s="23" t="str">
        <f t="shared" ca="1" si="57"/>
        <v/>
      </c>
    </row>
    <row r="3640" spans="1:29" x14ac:dyDescent="0.25">
      <c r="A3640" s="23">
        <v>3447</v>
      </c>
      <c r="B3640">
        <v>1801</v>
      </c>
      <c r="C3640" s="23" t="str">
        <f ca="1">IFERROR(VLOOKUP($B3640,INDIRECT(nfl_game_result),MATCH(C$1,INDIRECT(nfl_game_result_header),0),FALSE),"error")</f>
        <v>2018_14_BAL@KCY</v>
      </c>
      <c r="D3640" s="23" t="str">
        <f ca="1">IFERROR(IF(ISBLANK(VLOOKUP($B3640,INDIRECT(nfl_game_result),MATCH(D$1,INDIRECT(nfl_game_result_header),0),FALSE)),"",VLOOKUP($B3640,INDIRECT(nfl_game_result),MATCH(D$1,INDIRECT(nfl_game_result_header),0),FALSE)),"error")</f>
        <v/>
      </c>
      <c r="E3640" s="23" t="str">
        <f ca="1">IFERROR(IF(ISBLANK(VLOOKUP($B3640,INDIRECT(nfl_game_result),MATCH(E$1,INDIRECT(nfl_game_result_header),0),FALSE)),"",VLOOKUP($B3640,INDIRECT(nfl_game_result),MATCH(E$1,INDIRECT(nfl_game_result_header),0),FALSE)),"error")</f>
        <v/>
      </c>
      <c r="F3640" s="23" t="str">
        <f ca="1">IFERROR(IF(ISBLANK(VLOOKUP($B3640,INDIRECT(nfl_game_result),MATCH(F$1,INDIRECT(nfl_game_result_header),0),FALSE)),"",VLOOKUP($B3640,INDIRECT(nfl_game_result),MATCH(F$1,INDIRECT(nfl_game_result_header),0),FALSE)),"error")</f>
        <v/>
      </c>
      <c r="G3640" s="23" t="str">
        <f ca="1">IFERROR(IF(ISBLANK(VLOOKUP($B3640,INDIRECT(nfl_game_result),MATCH(G$1,INDIRECT(nfl_game_result_header),0),FALSE)),"",VLOOKUP($B3640,INDIRECT(nfl_game_result),MATCH(G$1,INDIRECT(nfl_game_result_header),0),FALSE)),"error")</f>
        <v/>
      </c>
      <c r="H3640" s="23" t="str">
        <f ca="1">IFERROR(IF(ISBLANK(VLOOKUP($B3640,INDIRECT(nfl_game_result),MATCH(H$1,INDIRECT(nfl_game_result_header),0),FALSE)),"",VLOOKUP($B3640,INDIRECT(nfl_game_result),MATCH(H$1,INDIRECT(nfl_game_result_header),0),FALSE)),"error")</f>
        <v/>
      </c>
      <c r="I3640" s="23" t="str">
        <f ca="1">IFERROR(IF(ISBLANK(VLOOKUP($B3640,INDIRECT(nfl_game_result),MATCH(I$1,INDIRECT(nfl_game_result_header),0),FALSE)),"",VLOOKUP($B3640,INDIRECT(nfl_game_result),MATCH(I$1,INDIRECT(nfl_game_result_header),0),FALSE)),"error")</f>
        <v/>
      </c>
      <c r="J3640" s="23" t="str">
        <f ca="1">IFERROR(IF(ISBLANK(VLOOKUP($B3640,INDIRECT(nfl_game_result),MATCH(J$1,INDIRECT(nfl_game_result_header),0),FALSE)),"",VLOOKUP($B3640,INDIRECT(nfl_game_result),MATCH(J$1,INDIRECT(nfl_game_result_header),0),FALSE)),"error")</f>
        <v/>
      </c>
      <c r="K3640" s="23" t="str">
        <f ca="1">IFERROR(IF(ISBLANK(VLOOKUP($B3640,INDIRECT(nfl_game_result),MATCH(K$1,INDIRECT(nfl_game_result_header),0),FALSE)),"",VLOOKUP($B3640,INDIRECT(nfl_game_result),MATCH(K$1,INDIRECT(nfl_game_result_header),0),FALSE)),"error")</f>
        <v/>
      </c>
      <c r="L3640" s="23" t="str">
        <f ca="1">IFERROR(IF(ISBLANK(VLOOKUP($B3640,INDIRECT(nfl_game_result),MATCH(L$1,INDIRECT(nfl_game_result_header),0),FALSE)),"",VLOOKUP($B3640,INDIRECT(nfl_game_result),MATCH(L$1,INDIRECT(nfl_game_result_header),0),FALSE)),"error")</f>
        <v/>
      </c>
      <c r="M3640" s="23" t="s">
        <v>16</v>
      </c>
      <c r="V3640" s="23" t="s">
        <v>416</v>
      </c>
      <c r="W3640" s="23">
        <f ca="1">VALUE(LEFT(C3640, 4))</f>
        <v>2018</v>
      </c>
      <c r="X3640" s="23">
        <f ca="1">VALUE(MID(C3640,6,FIND("_",C3640,6)-6))</f>
        <v>14</v>
      </c>
      <c r="Y3640" s="23" t="str">
        <f ca="1">IF(NOT(OR(ISBLANK(D3640),ISBLANK(E3640),D3640="",E3640="")),D3640-E3640,"")</f>
        <v/>
      </c>
      <c r="Z3640" s="23" t="str">
        <f ca="1">IF(OR(NOT(ISNUMBER(D3640)),ISBLANK(D3640),D3640="",ISBLANK(N3640)),"",ABS(D3640-N3640))</f>
        <v/>
      </c>
      <c r="AA3640" s="23" t="str">
        <f ca="1">IF(OR(ISBLANK(J3640),ISBLANK(O3640),J3640="",O3640=""),"",IF(J3640=O3640,1,0))</f>
        <v/>
      </c>
      <c r="AB3640" s="23" t="str">
        <f ca="1">IF(OR(ISBLANK(K3640),ISBLANK(Q3640),K3640="",Q3640=""),"",IF(K3640=Q3640,1,0))</f>
        <v/>
      </c>
      <c r="AC3640" s="23" t="str">
        <f t="shared" ca="1" si="57"/>
        <v/>
      </c>
    </row>
    <row r="3641" spans="1:29" x14ac:dyDescent="0.25">
      <c r="A3641" s="23">
        <v>3448</v>
      </c>
      <c r="B3641">
        <v>1802</v>
      </c>
      <c r="C3641" s="23" t="str">
        <f ca="1">IFERROR(VLOOKUP($B3641,INDIRECT(nfl_game_result),MATCH(C$1,INDIRECT(nfl_game_result_header),0),FALSE),"error")</f>
        <v>2018_14_IND@HOU</v>
      </c>
      <c r="D3641" s="23" t="str">
        <f ca="1">IFERROR(IF(ISBLANK(VLOOKUP($B3641,INDIRECT(nfl_game_result),MATCH(D$1,INDIRECT(nfl_game_result_header),0),FALSE)),"",VLOOKUP($B3641,INDIRECT(nfl_game_result),MATCH(D$1,INDIRECT(nfl_game_result_header),0),FALSE)),"error")</f>
        <v/>
      </c>
      <c r="E3641" s="23" t="str">
        <f ca="1">IFERROR(IF(ISBLANK(VLOOKUP($B3641,INDIRECT(nfl_game_result),MATCH(E$1,INDIRECT(nfl_game_result_header),0),FALSE)),"",VLOOKUP($B3641,INDIRECT(nfl_game_result),MATCH(E$1,INDIRECT(nfl_game_result_header),0),FALSE)),"error")</f>
        <v/>
      </c>
      <c r="F3641" s="23" t="str">
        <f ca="1">IFERROR(IF(ISBLANK(VLOOKUP($B3641,INDIRECT(nfl_game_result),MATCH(F$1,INDIRECT(nfl_game_result_header),0),FALSE)),"",VLOOKUP($B3641,INDIRECT(nfl_game_result),MATCH(F$1,INDIRECT(nfl_game_result_header),0),FALSE)),"error")</f>
        <v/>
      </c>
      <c r="G3641" s="23" t="str">
        <f ca="1">IFERROR(IF(ISBLANK(VLOOKUP($B3641,INDIRECT(nfl_game_result),MATCH(G$1,INDIRECT(nfl_game_result_header),0),FALSE)),"",VLOOKUP($B3641,INDIRECT(nfl_game_result),MATCH(G$1,INDIRECT(nfl_game_result_header),0),FALSE)),"error")</f>
        <v/>
      </c>
      <c r="H3641" s="23" t="str">
        <f ca="1">IFERROR(IF(ISBLANK(VLOOKUP($B3641,INDIRECT(nfl_game_result),MATCH(H$1,INDIRECT(nfl_game_result_header),0),FALSE)),"",VLOOKUP($B3641,INDIRECT(nfl_game_result),MATCH(H$1,INDIRECT(nfl_game_result_header),0),FALSE)),"error")</f>
        <v/>
      </c>
      <c r="I3641" s="23" t="str">
        <f ca="1">IFERROR(IF(ISBLANK(VLOOKUP($B3641,INDIRECT(nfl_game_result),MATCH(I$1,INDIRECT(nfl_game_result_header),0),FALSE)),"",VLOOKUP($B3641,INDIRECT(nfl_game_result),MATCH(I$1,INDIRECT(nfl_game_result_header),0),FALSE)),"error")</f>
        <v/>
      </c>
      <c r="J3641" s="23" t="str">
        <f ca="1">IFERROR(IF(ISBLANK(VLOOKUP($B3641,INDIRECT(nfl_game_result),MATCH(J$1,INDIRECT(nfl_game_result_header),0),FALSE)),"",VLOOKUP($B3641,INDIRECT(nfl_game_result),MATCH(J$1,INDIRECT(nfl_game_result_header),0),FALSE)),"error")</f>
        <v/>
      </c>
      <c r="K3641" s="23" t="str">
        <f ca="1">IFERROR(IF(ISBLANK(VLOOKUP($B3641,INDIRECT(nfl_game_result),MATCH(K$1,INDIRECT(nfl_game_result_header),0),FALSE)),"",VLOOKUP($B3641,INDIRECT(nfl_game_result),MATCH(K$1,INDIRECT(nfl_game_result_header),0),FALSE)),"error")</f>
        <v/>
      </c>
      <c r="L3641" s="23" t="str">
        <f ca="1">IFERROR(IF(ISBLANK(VLOOKUP($B3641,INDIRECT(nfl_game_result),MATCH(L$1,INDIRECT(nfl_game_result_header),0),FALSE)),"",VLOOKUP($B3641,INDIRECT(nfl_game_result),MATCH(L$1,INDIRECT(nfl_game_result_header),0),FALSE)),"error")</f>
        <v/>
      </c>
      <c r="M3641" s="23" t="s">
        <v>16</v>
      </c>
      <c r="V3641" s="23" t="s">
        <v>416</v>
      </c>
      <c r="W3641" s="23">
        <f ca="1">VALUE(LEFT(C3641, 4))</f>
        <v>2018</v>
      </c>
      <c r="X3641" s="23">
        <f ca="1">VALUE(MID(C3641,6,FIND("_",C3641,6)-6))</f>
        <v>14</v>
      </c>
      <c r="Y3641" s="23" t="str">
        <f ca="1">IF(NOT(OR(ISBLANK(D3641),ISBLANK(E3641),D3641="",E3641="")),D3641-E3641,"")</f>
        <v/>
      </c>
      <c r="Z3641" s="23" t="str">
        <f ca="1">IF(OR(NOT(ISNUMBER(D3641)),ISBLANK(D3641),D3641="",ISBLANK(N3641)),"",ABS(D3641-N3641))</f>
        <v/>
      </c>
      <c r="AA3641" s="23" t="str">
        <f ca="1">IF(OR(ISBLANK(J3641),ISBLANK(O3641),J3641="",O3641=""),"",IF(J3641=O3641,1,0))</f>
        <v/>
      </c>
      <c r="AB3641" s="23" t="str">
        <f ca="1">IF(OR(ISBLANK(K3641),ISBLANK(Q3641),K3641="",Q3641=""),"",IF(K3641=Q3641,1,0))</f>
        <v/>
      </c>
      <c r="AC3641" s="23" t="str">
        <f t="shared" ca="1" si="57"/>
        <v/>
      </c>
    </row>
    <row r="3642" spans="1:29" x14ac:dyDescent="0.25">
      <c r="A3642" s="23">
        <v>3449</v>
      </c>
      <c r="B3642">
        <v>1803</v>
      </c>
      <c r="C3642" s="23" t="str">
        <f ca="1">IFERROR(VLOOKUP($B3642,INDIRECT(nfl_game_result),MATCH(C$1,INDIRECT(nfl_game_result_header),0),FALSE),"error")</f>
        <v>2018_14_CAR@CLE</v>
      </c>
      <c r="D3642" s="23" t="str">
        <f ca="1">IFERROR(IF(ISBLANK(VLOOKUP($B3642,INDIRECT(nfl_game_result),MATCH(D$1,INDIRECT(nfl_game_result_header),0),FALSE)),"",VLOOKUP($B3642,INDIRECT(nfl_game_result),MATCH(D$1,INDIRECT(nfl_game_result_header),0),FALSE)),"error")</f>
        <v/>
      </c>
      <c r="E3642" s="23" t="str">
        <f ca="1">IFERROR(IF(ISBLANK(VLOOKUP($B3642,INDIRECT(nfl_game_result),MATCH(E$1,INDIRECT(nfl_game_result_header),0),FALSE)),"",VLOOKUP($B3642,INDIRECT(nfl_game_result),MATCH(E$1,INDIRECT(nfl_game_result_header),0),FALSE)),"error")</f>
        <v/>
      </c>
      <c r="F3642" s="23" t="str">
        <f ca="1">IFERROR(IF(ISBLANK(VLOOKUP($B3642,INDIRECT(nfl_game_result),MATCH(F$1,INDIRECT(nfl_game_result_header),0),FALSE)),"",VLOOKUP($B3642,INDIRECT(nfl_game_result),MATCH(F$1,INDIRECT(nfl_game_result_header),0),FALSE)),"error")</f>
        <v/>
      </c>
      <c r="G3642" s="23" t="str">
        <f ca="1">IFERROR(IF(ISBLANK(VLOOKUP($B3642,INDIRECT(nfl_game_result),MATCH(G$1,INDIRECT(nfl_game_result_header),0),FALSE)),"",VLOOKUP($B3642,INDIRECT(nfl_game_result),MATCH(G$1,INDIRECT(nfl_game_result_header),0),FALSE)),"error")</f>
        <v/>
      </c>
      <c r="H3642" s="23" t="str">
        <f ca="1">IFERROR(IF(ISBLANK(VLOOKUP($B3642,INDIRECT(nfl_game_result),MATCH(H$1,INDIRECT(nfl_game_result_header),0),FALSE)),"",VLOOKUP($B3642,INDIRECT(nfl_game_result),MATCH(H$1,INDIRECT(nfl_game_result_header),0),FALSE)),"error")</f>
        <v/>
      </c>
      <c r="I3642" s="23" t="str">
        <f ca="1">IFERROR(IF(ISBLANK(VLOOKUP($B3642,INDIRECT(nfl_game_result),MATCH(I$1,INDIRECT(nfl_game_result_header),0),FALSE)),"",VLOOKUP($B3642,INDIRECT(nfl_game_result),MATCH(I$1,INDIRECT(nfl_game_result_header),0),FALSE)),"error")</f>
        <v/>
      </c>
      <c r="J3642" s="23" t="str">
        <f ca="1">IFERROR(IF(ISBLANK(VLOOKUP($B3642,INDIRECT(nfl_game_result),MATCH(J$1,INDIRECT(nfl_game_result_header),0),FALSE)),"",VLOOKUP($B3642,INDIRECT(nfl_game_result),MATCH(J$1,INDIRECT(nfl_game_result_header),0),FALSE)),"error")</f>
        <v/>
      </c>
      <c r="K3642" s="23" t="str">
        <f ca="1">IFERROR(IF(ISBLANK(VLOOKUP($B3642,INDIRECT(nfl_game_result),MATCH(K$1,INDIRECT(nfl_game_result_header),0),FALSE)),"",VLOOKUP($B3642,INDIRECT(nfl_game_result),MATCH(K$1,INDIRECT(nfl_game_result_header),0),FALSE)),"error")</f>
        <v/>
      </c>
      <c r="L3642" s="23" t="str">
        <f ca="1">IFERROR(IF(ISBLANK(VLOOKUP($B3642,INDIRECT(nfl_game_result),MATCH(L$1,INDIRECT(nfl_game_result_header),0),FALSE)),"",VLOOKUP($B3642,INDIRECT(nfl_game_result),MATCH(L$1,INDIRECT(nfl_game_result_header),0),FALSE)),"error")</f>
        <v/>
      </c>
      <c r="M3642" s="23" t="s">
        <v>16</v>
      </c>
      <c r="V3642" s="23" t="s">
        <v>416</v>
      </c>
      <c r="W3642" s="23">
        <f ca="1">VALUE(LEFT(C3642, 4))</f>
        <v>2018</v>
      </c>
      <c r="X3642" s="23">
        <f ca="1">VALUE(MID(C3642,6,FIND("_",C3642,6)-6))</f>
        <v>14</v>
      </c>
      <c r="Y3642" s="23" t="str">
        <f ca="1">IF(NOT(OR(ISBLANK(D3642),ISBLANK(E3642),D3642="",E3642="")),D3642-E3642,"")</f>
        <v/>
      </c>
      <c r="Z3642" s="23" t="str">
        <f ca="1">IF(OR(NOT(ISNUMBER(D3642)),ISBLANK(D3642),D3642="",ISBLANK(N3642)),"",ABS(D3642-N3642))</f>
        <v/>
      </c>
      <c r="AA3642" s="23" t="str">
        <f ca="1">IF(OR(ISBLANK(J3642),ISBLANK(O3642),J3642="",O3642=""),"",IF(J3642=O3642,1,0))</f>
        <v/>
      </c>
      <c r="AB3642" s="23" t="str">
        <f ca="1">IF(OR(ISBLANK(K3642),ISBLANK(Q3642),K3642="",Q3642=""),"",IF(K3642=Q3642,1,0))</f>
        <v/>
      </c>
      <c r="AC3642" s="23" t="str">
        <f t="shared" ca="1" si="57"/>
        <v/>
      </c>
    </row>
    <row r="3643" spans="1:29" x14ac:dyDescent="0.25">
      <c r="A3643" s="23">
        <v>3450</v>
      </c>
      <c r="B3643">
        <v>1804</v>
      </c>
      <c r="C3643" s="23" t="str">
        <f ca="1">IFERROR(VLOOKUP($B3643,INDIRECT(nfl_game_result),MATCH(C$1,INDIRECT(nfl_game_result_header),0),FALSE),"error")</f>
        <v>2018_14_ATL@GBY</v>
      </c>
      <c r="D3643" s="23" t="str">
        <f ca="1">IFERROR(IF(ISBLANK(VLOOKUP($B3643,INDIRECT(nfl_game_result),MATCH(D$1,INDIRECT(nfl_game_result_header),0),FALSE)),"",VLOOKUP($B3643,INDIRECT(nfl_game_result),MATCH(D$1,INDIRECT(nfl_game_result_header),0),FALSE)),"error")</f>
        <v/>
      </c>
      <c r="E3643" s="23" t="str">
        <f ca="1">IFERROR(IF(ISBLANK(VLOOKUP($B3643,INDIRECT(nfl_game_result),MATCH(E$1,INDIRECT(nfl_game_result_header),0),FALSE)),"",VLOOKUP($B3643,INDIRECT(nfl_game_result),MATCH(E$1,INDIRECT(nfl_game_result_header),0),FALSE)),"error")</f>
        <v/>
      </c>
      <c r="F3643" s="23" t="str">
        <f ca="1">IFERROR(IF(ISBLANK(VLOOKUP($B3643,INDIRECT(nfl_game_result),MATCH(F$1,INDIRECT(nfl_game_result_header),0),FALSE)),"",VLOOKUP($B3643,INDIRECT(nfl_game_result),MATCH(F$1,INDIRECT(nfl_game_result_header),0),FALSE)),"error")</f>
        <v/>
      </c>
      <c r="G3643" s="23" t="str">
        <f ca="1">IFERROR(IF(ISBLANK(VLOOKUP($B3643,INDIRECT(nfl_game_result),MATCH(G$1,INDIRECT(nfl_game_result_header),0),FALSE)),"",VLOOKUP($B3643,INDIRECT(nfl_game_result),MATCH(G$1,INDIRECT(nfl_game_result_header),0),FALSE)),"error")</f>
        <v/>
      </c>
      <c r="H3643" s="23" t="str">
        <f ca="1">IFERROR(IF(ISBLANK(VLOOKUP($B3643,INDIRECT(nfl_game_result),MATCH(H$1,INDIRECT(nfl_game_result_header),0),FALSE)),"",VLOOKUP($B3643,INDIRECT(nfl_game_result),MATCH(H$1,INDIRECT(nfl_game_result_header),0),FALSE)),"error")</f>
        <v/>
      </c>
      <c r="I3643" s="23" t="str">
        <f ca="1">IFERROR(IF(ISBLANK(VLOOKUP($B3643,INDIRECT(nfl_game_result),MATCH(I$1,INDIRECT(nfl_game_result_header),0),FALSE)),"",VLOOKUP($B3643,INDIRECT(nfl_game_result),MATCH(I$1,INDIRECT(nfl_game_result_header),0),FALSE)),"error")</f>
        <v/>
      </c>
      <c r="J3643" s="23" t="str">
        <f ca="1">IFERROR(IF(ISBLANK(VLOOKUP($B3643,INDIRECT(nfl_game_result),MATCH(J$1,INDIRECT(nfl_game_result_header),0),FALSE)),"",VLOOKUP($B3643,INDIRECT(nfl_game_result),MATCH(J$1,INDIRECT(nfl_game_result_header),0),FALSE)),"error")</f>
        <v/>
      </c>
      <c r="K3643" s="23" t="str">
        <f ca="1">IFERROR(IF(ISBLANK(VLOOKUP($B3643,INDIRECT(nfl_game_result),MATCH(K$1,INDIRECT(nfl_game_result_header),0),FALSE)),"",VLOOKUP($B3643,INDIRECT(nfl_game_result),MATCH(K$1,INDIRECT(nfl_game_result_header),0),FALSE)),"error")</f>
        <v/>
      </c>
      <c r="L3643" s="23" t="str">
        <f ca="1">IFERROR(IF(ISBLANK(VLOOKUP($B3643,INDIRECT(nfl_game_result),MATCH(L$1,INDIRECT(nfl_game_result_header),0),FALSE)),"",VLOOKUP($B3643,INDIRECT(nfl_game_result),MATCH(L$1,INDIRECT(nfl_game_result_header),0),FALSE)),"error")</f>
        <v/>
      </c>
      <c r="M3643" s="23" t="s">
        <v>16</v>
      </c>
      <c r="V3643" s="23" t="s">
        <v>416</v>
      </c>
      <c r="W3643" s="23">
        <f ca="1">VALUE(LEFT(C3643, 4))</f>
        <v>2018</v>
      </c>
      <c r="X3643" s="23">
        <f ca="1">VALUE(MID(C3643,6,FIND("_",C3643,6)-6))</f>
        <v>14</v>
      </c>
      <c r="Y3643" s="23" t="str">
        <f ca="1">IF(NOT(OR(ISBLANK(D3643),ISBLANK(E3643),D3643="",E3643="")),D3643-E3643,"")</f>
        <v/>
      </c>
      <c r="Z3643" s="23" t="str">
        <f ca="1">IF(OR(NOT(ISNUMBER(D3643)),ISBLANK(D3643),D3643="",ISBLANK(N3643)),"",ABS(D3643-N3643))</f>
        <v/>
      </c>
      <c r="AA3643" s="23" t="str">
        <f ca="1">IF(OR(ISBLANK(J3643),ISBLANK(O3643),J3643="",O3643=""),"",IF(J3643=O3643,1,0))</f>
        <v/>
      </c>
      <c r="AB3643" s="23" t="str">
        <f ca="1">IF(OR(ISBLANK(K3643),ISBLANK(Q3643),K3643="",Q3643=""),"",IF(K3643=Q3643,1,0))</f>
        <v/>
      </c>
      <c r="AC3643" s="23" t="str">
        <f t="shared" ca="1" si="57"/>
        <v/>
      </c>
    </row>
    <row r="3644" spans="1:29" x14ac:dyDescent="0.25">
      <c r="A3644" s="23">
        <v>3451</v>
      </c>
      <c r="B3644">
        <v>1805</v>
      </c>
      <c r="C3644" s="23" t="str">
        <f ca="1">IFERROR(VLOOKUP($B3644,INDIRECT(nfl_game_result),MATCH(C$1,INDIRECT(nfl_game_result_header),0),FALSE),"error")</f>
        <v>2018_14_DEN@SFO</v>
      </c>
      <c r="D3644" s="23" t="str">
        <f ca="1">IFERROR(IF(ISBLANK(VLOOKUP($B3644,INDIRECT(nfl_game_result),MATCH(D$1,INDIRECT(nfl_game_result_header),0),FALSE)),"",VLOOKUP($B3644,INDIRECT(nfl_game_result),MATCH(D$1,INDIRECT(nfl_game_result_header),0),FALSE)),"error")</f>
        <v/>
      </c>
      <c r="E3644" s="23" t="str">
        <f ca="1">IFERROR(IF(ISBLANK(VLOOKUP($B3644,INDIRECT(nfl_game_result),MATCH(E$1,INDIRECT(nfl_game_result_header),0),FALSE)),"",VLOOKUP($B3644,INDIRECT(nfl_game_result),MATCH(E$1,INDIRECT(nfl_game_result_header),0),FALSE)),"error")</f>
        <v/>
      </c>
      <c r="F3644" s="23" t="str">
        <f ca="1">IFERROR(IF(ISBLANK(VLOOKUP($B3644,INDIRECT(nfl_game_result),MATCH(F$1,INDIRECT(nfl_game_result_header),0),FALSE)),"",VLOOKUP($B3644,INDIRECT(nfl_game_result),MATCH(F$1,INDIRECT(nfl_game_result_header),0),FALSE)),"error")</f>
        <v/>
      </c>
      <c r="G3644" s="23" t="str">
        <f ca="1">IFERROR(IF(ISBLANK(VLOOKUP($B3644,INDIRECT(nfl_game_result),MATCH(G$1,INDIRECT(nfl_game_result_header),0),FALSE)),"",VLOOKUP($B3644,INDIRECT(nfl_game_result),MATCH(G$1,INDIRECT(nfl_game_result_header),0),FALSE)),"error")</f>
        <v/>
      </c>
      <c r="H3644" s="23" t="str">
        <f ca="1">IFERROR(IF(ISBLANK(VLOOKUP($B3644,INDIRECT(nfl_game_result),MATCH(H$1,INDIRECT(nfl_game_result_header),0),FALSE)),"",VLOOKUP($B3644,INDIRECT(nfl_game_result),MATCH(H$1,INDIRECT(nfl_game_result_header),0),FALSE)),"error")</f>
        <v/>
      </c>
      <c r="I3644" s="23" t="str">
        <f ca="1">IFERROR(IF(ISBLANK(VLOOKUP($B3644,INDIRECT(nfl_game_result),MATCH(I$1,INDIRECT(nfl_game_result_header),0),FALSE)),"",VLOOKUP($B3644,INDIRECT(nfl_game_result),MATCH(I$1,INDIRECT(nfl_game_result_header),0),FALSE)),"error")</f>
        <v/>
      </c>
      <c r="J3644" s="23" t="str">
        <f ca="1">IFERROR(IF(ISBLANK(VLOOKUP($B3644,INDIRECT(nfl_game_result),MATCH(J$1,INDIRECT(nfl_game_result_header),0),FALSE)),"",VLOOKUP($B3644,INDIRECT(nfl_game_result),MATCH(J$1,INDIRECT(nfl_game_result_header),0),FALSE)),"error")</f>
        <v/>
      </c>
      <c r="K3644" s="23" t="str">
        <f ca="1">IFERROR(IF(ISBLANK(VLOOKUP($B3644,INDIRECT(nfl_game_result),MATCH(K$1,INDIRECT(nfl_game_result_header),0),FALSE)),"",VLOOKUP($B3644,INDIRECT(nfl_game_result),MATCH(K$1,INDIRECT(nfl_game_result_header),0),FALSE)),"error")</f>
        <v/>
      </c>
      <c r="L3644" s="23" t="str">
        <f ca="1">IFERROR(IF(ISBLANK(VLOOKUP($B3644,INDIRECT(nfl_game_result),MATCH(L$1,INDIRECT(nfl_game_result_header),0),FALSE)),"",VLOOKUP($B3644,INDIRECT(nfl_game_result),MATCH(L$1,INDIRECT(nfl_game_result_header),0),FALSE)),"error")</f>
        <v/>
      </c>
      <c r="M3644" s="23" t="s">
        <v>16</v>
      </c>
      <c r="V3644" s="23" t="s">
        <v>416</v>
      </c>
      <c r="W3644" s="23">
        <f ca="1">VALUE(LEFT(C3644, 4))</f>
        <v>2018</v>
      </c>
      <c r="X3644" s="23">
        <f ca="1">VALUE(MID(C3644,6,FIND("_",C3644,6)-6))</f>
        <v>14</v>
      </c>
      <c r="Y3644" s="23" t="str">
        <f ca="1">IF(NOT(OR(ISBLANK(D3644),ISBLANK(E3644),D3644="",E3644="")),D3644-E3644,"")</f>
        <v/>
      </c>
      <c r="Z3644" s="23" t="str">
        <f ca="1">IF(OR(NOT(ISNUMBER(D3644)),ISBLANK(D3644),D3644="",ISBLANK(N3644)),"",ABS(D3644-N3644))</f>
        <v/>
      </c>
      <c r="AA3644" s="23" t="str">
        <f ca="1">IF(OR(ISBLANK(J3644),ISBLANK(O3644),J3644="",O3644=""),"",IF(J3644=O3644,1,0))</f>
        <v/>
      </c>
      <c r="AB3644" s="23" t="str">
        <f ca="1">IF(OR(ISBLANK(K3644),ISBLANK(Q3644),K3644="",Q3644=""),"",IF(K3644=Q3644,1,0))</f>
        <v/>
      </c>
      <c r="AC3644" s="23" t="str">
        <f t="shared" ca="1" si="57"/>
        <v/>
      </c>
    </row>
    <row r="3645" spans="1:29" x14ac:dyDescent="0.25">
      <c r="A3645" s="23">
        <v>3452</v>
      </c>
      <c r="B3645">
        <v>1806</v>
      </c>
      <c r="C3645" s="23" t="str">
        <f ca="1">IFERROR(VLOOKUP($B3645,INDIRECT(nfl_game_result),MATCH(C$1,INDIRECT(nfl_game_result_header),0),FALSE),"error")</f>
        <v>2018_14_CIN@LAC</v>
      </c>
      <c r="D3645" s="23" t="str">
        <f ca="1">IFERROR(IF(ISBLANK(VLOOKUP($B3645,INDIRECT(nfl_game_result),MATCH(D$1,INDIRECT(nfl_game_result_header),0),FALSE)),"",VLOOKUP($B3645,INDIRECT(nfl_game_result),MATCH(D$1,INDIRECT(nfl_game_result_header),0),FALSE)),"error")</f>
        <v/>
      </c>
      <c r="E3645" s="23" t="str">
        <f ca="1">IFERROR(IF(ISBLANK(VLOOKUP($B3645,INDIRECT(nfl_game_result),MATCH(E$1,INDIRECT(nfl_game_result_header),0),FALSE)),"",VLOOKUP($B3645,INDIRECT(nfl_game_result),MATCH(E$1,INDIRECT(nfl_game_result_header),0),FALSE)),"error")</f>
        <v/>
      </c>
      <c r="F3645" s="23" t="str">
        <f ca="1">IFERROR(IF(ISBLANK(VLOOKUP($B3645,INDIRECT(nfl_game_result),MATCH(F$1,INDIRECT(nfl_game_result_header),0),FALSE)),"",VLOOKUP($B3645,INDIRECT(nfl_game_result),MATCH(F$1,INDIRECT(nfl_game_result_header),0),FALSE)),"error")</f>
        <v/>
      </c>
      <c r="G3645" s="23" t="str">
        <f ca="1">IFERROR(IF(ISBLANK(VLOOKUP($B3645,INDIRECT(nfl_game_result),MATCH(G$1,INDIRECT(nfl_game_result_header),0),FALSE)),"",VLOOKUP($B3645,INDIRECT(nfl_game_result),MATCH(G$1,INDIRECT(nfl_game_result_header),0),FALSE)),"error")</f>
        <v/>
      </c>
      <c r="H3645" s="23" t="str">
        <f ca="1">IFERROR(IF(ISBLANK(VLOOKUP($B3645,INDIRECT(nfl_game_result),MATCH(H$1,INDIRECT(nfl_game_result_header),0),FALSE)),"",VLOOKUP($B3645,INDIRECT(nfl_game_result),MATCH(H$1,INDIRECT(nfl_game_result_header),0),FALSE)),"error")</f>
        <v/>
      </c>
      <c r="I3645" s="23" t="str">
        <f ca="1">IFERROR(IF(ISBLANK(VLOOKUP($B3645,INDIRECT(nfl_game_result),MATCH(I$1,INDIRECT(nfl_game_result_header),0),FALSE)),"",VLOOKUP($B3645,INDIRECT(nfl_game_result),MATCH(I$1,INDIRECT(nfl_game_result_header),0),FALSE)),"error")</f>
        <v/>
      </c>
      <c r="J3645" s="23" t="str">
        <f ca="1">IFERROR(IF(ISBLANK(VLOOKUP($B3645,INDIRECT(nfl_game_result),MATCH(J$1,INDIRECT(nfl_game_result_header),0),FALSE)),"",VLOOKUP($B3645,INDIRECT(nfl_game_result),MATCH(J$1,INDIRECT(nfl_game_result_header),0),FALSE)),"error")</f>
        <v/>
      </c>
      <c r="K3645" s="23" t="str">
        <f ca="1">IFERROR(IF(ISBLANK(VLOOKUP($B3645,INDIRECT(nfl_game_result),MATCH(K$1,INDIRECT(nfl_game_result_header),0),FALSE)),"",VLOOKUP($B3645,INDIRECT(nfl_game_result),MATCH(K$1,INDIRECT(nfl_game_result_header),0),FALSE)),"error")</f>
        <v/>
      </c>
      <c r="L3645" s="23" t="str">
        <f ca="1">IFERROR(IF(ISBLANK(VLOOKUP($B3645,INDIRECT(nfl_game_result),MATCH(L$1,INDIRECT(nfl_game_result_header),0),FALSE)),"",VLOOKUP($B3645,INDIRECT(nfl_game_result),MATCH(L$1,INDIRECT(nfl_game_result_header),0),FALSE)),"error")</f>
        <v/>
      </c>
      <c r="M3645" s="23" t="s">
        <v>16</v>
      </c>
      <c r="V3645" s="23" t="s">
        <v>416</v>
      </c>
      <c r="W3645" s="23">
        <f ca="1">VALUE(LEFT(C3645, 4))</f>
        <v>2018</v>
      </c>
      <c r="X3645" s="23">
        <f ca="1">VALUE(MID(C3645,6,FIND("_",C3645,6)-6))</f>
        <v>14</v>
      </c>
      <c r="Y3645" s="23" t="str">
        <f ca="1">IF(NOT(OR(ISBLANK(D3645),ISBLANK(E3645),D3645="",E3645="")),D3645-E3645,"")</f>
        <v/>
      </c>
      <c r="Z3645" s="23" t="str">
        <f ca="1">IF(OR(NOT(ISNUMBER(D3645)),ISBLANK(D3645),D3645="",ISBLANK(N3645)),"",ABS(D3645-N3645))</f>
        <v/>
      </c>
      <c r="AA3645" s="23" t="str">
        <f ca="1">IF(OR(ISBLANK(J3645),ISBLANK(O3645),J3645="",O3645=""),"",IF(J3645=O3645,1,0))</f>
        <v/>
      </c>
      <c r="AB3645" s="23" t="str">
        <f ca="1">IF(OR(ISBLANK(K3645),ISBLANK(Q3645),K3645="",Q3645=""),"",IF(K3645=Q3645,1,0))</f>
        <v/>
      </c>
      <c r="AC3645" s="23" t="str">
        <f t="shared" ca="1" si="57"/>
        <v/>
      </c>
    </row>
    <row r="3646" spans="1:29" x14ac:dyDescent="0.25">
      <c r="A3646" s="23">
        <v>3453</v>
      </c>
      <c r="B3646">
        <v>1807</v>
      </c>
      <c r="C3646" s="23" t="str">
        <f ca="1">IFERROR(VLOOKUP($B3646,INDIRECT(nfl_game_result),MATCH(C$1,INDIRECT(nfl_game_result_header),0),FALSE),"error")</f>
        <v>2018_14_DET@ARI</v>
      </c>
      <c r="D3646" s="23" t="str">
        <f ca="1">IFERROR(IF(ISBLANK(VLOOKUP($B3646,INDIRECT(nfl_game_result),MATCH(D$1,INDIRECT(nfl_game_result_header),0),FALSE)),"",VLOOKUP($B3646,INDIRECT(nfl_game_result),MATCH(D$1,INDIRECT(nfl_game_result_header),0),FALSE)),"error")</f>
        <v/>
      </c>
      <c r="E3646" s="23" t="str">
        <f ca="1">IFERROR(IF(ISBLANK(VLOOKUP($B3646,INDIRECT(nfl_game_result),MATCH(E$1,INDIRECT(nfl_game_result_header),0),FALSE)),"",VLOOKUP($B3646,INDIRECT(nfl_game_result),MATCH(E$1,INDIRECT(nfl_game_result_header),0),FALSE)),"error")</f>
        <v/>
      </c>
      <c r="F3646" s="23" t="str">
        <f ca="1">IFERROR(IF(ISBLANK(VLOOKUP($B3646,INDIRECT(nfl_game_result),MATCH(F$1,INDIRECT(nfl_game_result_header),0),FALSE)),"",VLOOKUP($B3646,INDIRECT(nfl_game_result),MATCH(F$1,INDIRECT(nfl_game_result_header),0),FALSE)),"error")</f>
        <v/>
      </c>
      <c r="G3646" s="23" t="str">
        <f ca="1">IFERROR(IF(ISBLANK(VLOOKUP($B3646,INDIRECT(nfl_game_result),MATCH(G$1,INDIRECT(nfl_game_result_header),0),FALSE)),"",VLOOKUP($B3646,INDIRECT(nfl_game_result),MATCH(G$1,INDIRECT(nfl_game_result_header),0),FALSE)),"error")</f>
        <v/>
      </c>
      <c r="H3646" s="23" t="str">
        <f ca="1">IFERROR(IF(ISBLANK(VLOOKUP($B3646,INDIRECT(nfl_game_result),MATCH(H$1,INDIRECT(nfl_game_result_header),0),FALSE)),"",VLOOKUP($B3646,INDIRECT(nfl_game_result),MATCH(H$1,INDIRECT(nfl_game_result_header),0),FALSE)),"error")</f>
        <v/>
      </c>
      <c r="I3646" s="23" t="str">
        <f ca="1">IFERROR(IF(ISBLANK(VLOOKUP($B3646,INDIRECT(nfl_game_result),MATCH(I$1,INDIRECT(nfl_game_result_header),0),FALSE)),"",VLOOKUP($B3646,INDIRECT(nfl_game_result),MATCH(I$1,INDIRECT(nfl_game_result_header),0),FALSE)),"error")</f>
        <v/>
      </c>
      <c r="J3646" s="23" t="str">
        <f ca="1">IFERROR(IF(ISBLANK(VLOOKUP($B3646,INDIRECT(nfl_game_result),MATCH(J$1,INDIRECT(nfl_game_result_header),0),FALSE)),"",VLOOKUP($B3646,INDIRECT(nfl_game_result),MATCH(J$1,INDIRECT(nfl_game_result_header),0),FALSE)),"error")</f>
        <v/>
      </c>
      <c r="K3646" s="23" t="str">
        <f ca="1">IFERROR(IF(ISBLANK(VLOOKUP($B3646,INDIRECT(nfl_game_result),MATCH(K$1,INDIRECT(nfl_game_result_header),0),FALSE)),"",VLOOKUP($B3646,INDIRECT(nfl_game_result),MATCH(K$1,INDIRECT(nfl_game_result_header),0),FALSE)),"error")</f>
        <v/>
      </c>
      <c r="L3646" s="23" t="str">
        <f ca="1">IFERROR(IF(ISBLANK(VLOOKUP($B3646,INDIRECT(nfl_game_result),MATCH(L$1,INDIRECT(nfl_game_result_header),0),FALSE)),"",VLOOKUP($B3646,INDIRECT(nfl_game_result),MATCH(L$1,INDIRECT(nfl_game_result_header),0),FALSE)),"error")</f>
        <v/>
      </c>
      <c r="M3646" s="23" t="s">
        <v>16</v>
      </c>
      <c r="V3646" s="23" t="s">
        <v>416</v>
      </c>
      <c r="W3646" s="23">
        <f ca="1">VALUE(LEFT(C3646, 4))</f>
        <v>2018</v>
      </c>
      <c r="X3646" s="23">
        <f ca="1">VALUE(MID(C3646,6,FIND("_",C3646,6)-6))</f>
        <v>14</v>
      </c>
      <c r="Y3646" s="23" t="str">
        <f ca="1">IF(NOT(OR(ISBLANK(D3646),ISBLANK(E3646),D3646="",E3646="")),D3646-E3646,"")</f>
        <v/>
      </c>
      <c r="Z3646" s="23" t="str">
        <f ca="1">IF(OR(NOT(ISNUMBER(D3646)),ISBLANK(D3646),D3646="",ISBLANK(N3646)),"",ABS(D3646-N3646))</f>
        <v/>
      </c>
      <c r="AA3646" s="23" t="str">
        <f ca="1">IF(OR(ISBLANK(J3646),ISBLANK(O3646),J3646="",O3646=""),"",IF(J3646=O3646,1,0))</f>
        <v/>
      </c>
      <c r="AB3646" s="23" t="str">
        <f ca="1">IF(OR(ISBLANK(K3646),ISBLANK(Q3646),K3646="",Q3646=""),"",IF(K3646=Q3646,1,0))</f>
        <v/>
      </c>
      <c r="AC3646" s="23" t="str">
        <f t="shared" ca="1" si="57"/>
        <v/>
      </c>
    </row>
    <row r="3647" spans="1:29" x14ac:dyDescent="0.25">
      <c r="A3647" s="23">
        <v>3454</v>
      </c>
      <c r="B3647">
        <v>1808</v>
      </c>
      <c r="C3647" s="23" t="str">
        <f ca="1">IFERROR(VLOOKUP($B3647,INDIRECT(nfl_game_result),MATCH(C$1,INDIRECT(nfl_game_result_header),0),FALSE),"error")</f>
        <v>2018_14_PHI@DAL</v>
      </c>
      <c r="D3647" s="23" t="str">
        <f ca="1">IFERROR(IF(ISBLANK(VLOOKUP($B3647,INDIRECT(nfl_game_result),MATCH(D$1,INDIRECT(nfl_game_result_header),0),FALSE)),"",VLOOKUP($B3647,INDIRECT(nfl_game_result),MATCH(D$1,INDIRECT(nfl_game_result_header),0),FALSE)),"error")</f>
        <v/>
      </c>
      <c r="E3647" s="23" t="str">
        <f ca="1">IFERROR(IF(ISBLANK(VLOOKUP($B3647,INDIRECT(nfl_game_result),MATCH(E$1,INDIRECT(nfl_game_result_header),0),FALSE)),"",VLOOKUP($B3647,INDIRECT(nfl_game_result),MATCH(E$1,INDIRECT(nfl_game_result_header),0),FALSE)),"error")</f>
        <v/>
      </c>
      <c r="F3647" s="23" t="str">
        <f ca="1">IFERROR(IF(ISBLANK(VLOOKUP($B3647,INDIRECT(nfl_game_result),MATCH(F$1,INDIRECT(nfl_game_result_header),0),FALSE)),"",VLOOKUP($B3647,INDIRECT(nfl_game_result),MATCH(F$1,INDIRECT(nfl_game_result_header),0),FALSE)),"error")</f>
        <v/>
      </c>
      <c r="G3647" s="23" t="str">
        <f ca="1">IFERROR(IF(ISBLANK(VLOOKUP($B3647,INDIRECT(nfl_game_result),MATCH(G$1,INDIRECT(nfl_game_result_header),0),FALSE)),"",VLOOKUP($B3647,INDIRECT(nfl_game_result),MATCH(G$1,INDIRECT(nfl_game_result_header),0),FALSE)),"error")</f>
        <v/>
      </c>
      <c r="H3647" s="23" t="str">
        <f ca="1">IFERROR(IF(ISBLANK(VLOOKUP($B3647,INDIRECT(nfl_game_result),MATCH(H$1,INDIRECT(nfl_game_result_header),0),FALSE)),"",VLOOKUP($B3647,INDIRECT(nfl_game_result),MATCH(H$1,INDIRECT(nfl_game_result_header),0),FALSE)),"error")</f>
        <v/>
      </c>
      <c r="I3647" s="23" t="str">
        <f ca="1">IFERROR(IF(ISBLANK(VLOOKUP($B3647,INDIRECT(nfl_game_result),MATCH(I$1,INDIRECT(nfl_game_result_header),0),FALSE)),"",VLOOKUP($B3647,INDIRECT(nfl_game_result),MATCH(I$1,INDIRECT(nfl_game_result_header),0),FALSE)),"error")</f>
        <v/>
      </c>
      <c r="J3647" s="23" t="str">
        <f ca="1">IFERROR(IF(ISBLANK(VLOOKUP($B3647,INDIRECT(nfl_game_result),MATCH(J$1,INDIRECT(nfl_game_result_header),0),FALSE)),"",VLOOKUP($B3647,INDIRECT(nfl_game_result),MATCH(J$1,INDIRECT(nfl_game_result_header),0),FALSE)),"error")</f>
        <v/>
      </c>
      <c r="K3647" s="23" t="str">
        <f ca="1">IFERROR(IF(ISBLANK(VLOOKUP($B3647,INDIRECT(nfl_game_result),MATCH(K$1,INDIRECT(nfl_game_result_header),0),FALSE)),"",VLOOKUP($B3647,INDIRECT(nfl_game_result),MATCH(K$1,INDIRECT(nfl_game_result_header),0),FALSE)),"error")</f>
        <v/>
      </c>
      <c r="L3647" s="23" t="str">
        <f ca="1">IFERROR(IF(ISBLANK(VLOOKUP($B3647,INDIRECT(nfl_game_result),MATCH(L$1,INDIRECT(nfl_game_result_header),0),FALSE)),"",VLOOKUP($B3647,INDIRECT(nfl_game_result),MATCH(L$1,INDIRECT(nfl_game_result_header),0),FALSE)),"error")</f>
        <v/>
      </c>
      <c r="M3647" s="23" t="s">
        <v>16</v>
      </c>
      <c r="V3647" s="23" t="s">
        <v>416</v>
      </c>
      <c r="W3647" s="23">
        <f ca="1">VALUE(LEFT(C3647, 4))</f>
        <v>2018</v>
      </c>
      <c r="X3647" s="23">
        <f ca="1">VALUE(MID(C3647,6,FIND("_",C3647,6)-6))</f>
        <v>14</v>
      </c>
      <c r="Y3647" s="23" t="str">
        <f ca="1">IF(NOT(OR(ISBLANK(D3647),ISBLANK(E3647),D3647="",E3647="")),D3647-E3647,"")</f>
        <v/>
      </c>
      <c r="Z3647" s="23" t="str">
        <f ca="1">IF(OR(NOT(ISNUMBER(D3647)),ISBLANK(D3647),D3647="",ISBLANK(N3647)),"",ABS(D3647-N3647))</f>
        <v/>
      </c>
      <c r="AA3647" s="23" t="str">
        <f ca="1">IF(OR(ISBLANK(J3647),ISBLANK(O3647),J3647="",O3647=""),"",IF(J3647=O3647,1,0))</f>
        <v/>
      </c>
      <c r="AB3647" s="23" t="str">
        <f ca="1">IF(OR(ISBLANK(K3647),ISBLANK(Q3647),K3647="",Q3647=""),"",IF(K3647=Q3647,1,0))</f>
        <v/>
      </c>
      <c r="AC3647" s="23" t="str">
        <f t="shared" ca="1" si="57"/>
        <v/>
      </c>
    </row>
    <row r="3648" spans="1:29" x14ac:dyDescent="0.25">
      <c r="A3648" s="23">
        <v>3455</v>
      </c>
      <c r="B3648">
        <v>1809</v>
      </c>
      <c r="C3648" s="23" t="str">
        <f ca="1">IFERROR(VLOOKUP($B3648,INDIRECT(nfl_game_result),MATCH(C$1,INDIRECT(nfl_game_result_header),0),FALSE),"error")</f>
        <v>2018_14_PIT@OAK</v>
      </c>
      <c r="D3648" s="23" t="str">
        <f ca="1">IFERROR(IF(ISBLANK(VLOOKUP($B3648,INDIRECT(nfl_game_result),MATCH(D$1,INDIRECT(nfl_game_result_header),0),FALSE)),"",VLOOKUP($B3648,INDIRECT(nfl_game_result),MATCH(D$1,INDIRECT(nfl_game_result_header),0),FALSE)),"error")</f>
        <v/>
      </c>
      <c r="E3648" s="23" t="str">
        <f ca="1">IFERROR(IF(ISBLANK(VLOOKUP($B3648,INDIRECT(nfl_game_result),MATCH(E$1,INDIRECT(nfl_game_result_header),0),FALSE)),"",VLOOKUP($B3648,INDIRECT(nfl_game_result),MATCH(E$1,INDIRECT(nfl_game_result_header),0),FALSE)),"error")</f>
        <v/>
      </c>
      <c r="F3648" s="23" t="str">
        <f ca="1">IFERROR(IF(ISBLANK(VLOOKUP($B3648,INDIRECT(nfl_game_result),MATCH(F$1,INDIRECT(nfl_game_result_header),0),FALSE)),"",VLOOKUP($B3648,INDIRECT(nfl_game_result),MATCH(F$1,INDIRECT(nfl_game_result_header),0),FALSE)),"error")</f>
        <v/>
      </c>
      <c r="G3648" s="23" t="str">
        <f ca="1">IFERROR(IF(ISBLANK(VLOOKUP($B3648,INDIRECT(nfl_game_result),MATCH(G$1,INDIRECT(nfl_game_result_header),0),FALSE)),"",VLOOKUP($B3648,INDIRECT(nfl_game_result),MATCH(G$1,INDIRECT(nfl_game_result_header),0),FALSE)),"error")</f>
        <v/>
      </c>
      <c r="H3648" s="23" t="str">
        <f ca="1">IFERROR(IF(ISBLANK(VLOOKUP($B3648,INDIRECT(nfl_game_result),MATCH(H$1,INDIRECT(nfl_game_result_header),0),FALSE)),"",VLOOKUP($B3648,INDIRECT(nfl_game_result),MATCH(H$1,INDIRECT(nfl_game_result_header),0),FALSE)),"error")</f>
        <v/>
      </c>
      <c r="I3648" s="23" t="str">
        <f ca="1">IFERROR(IF(ISBLANK(VLOOKUP($B3648,INDIRECT(nfl_game_result),MATCH(I$1,INDIRECT(nfl_game_result_header),0),FALSE)),"",VLOOKUP($B3648,INDIRECT(nfl_game_result),MATCH(I$1,INDIRECT(nfl_game_result_header),0),FALSE)),"error")</f>
        <v/>
      </c>
      <c r="J3648" s="23" t="str">
        <f ca="1">IFERROR(IF(ISBLANK(VLOOKUP($B3648,INDIRECT(nfl_game_result),MATCH(J$1,INDIRECT(nfl_game_result_header),0),FALSE)),"",VLOOKUP($B3648,INDIRECT(nfl_game_result),MATCH(J$1,INDIRECT(nfl_game_result_header),0),FALSE)),"error")</f>
        <v/>
      </c>
      <c r="K3648" s="23" t="str">
        <f ca="1">IFERROR(IF(ISBLANK(VLOOKUP($B3648,INDIRECT(nfl_game_result),MATCH(K$1,INDIRECT(nfl_game_result_header),0),FALSE)),"",VLOOKUP($B3648,INDIRECT(nfl_game_result),MATCH(K$1,INDIRECT(nfl_game_result_header),0),FALSE)),"error")</f>
        <v/>
      </c>
      <c r="L3648" s="23" t="str">
        <f ca="1">IFERROR(IF(ISBLANK(VLOOKUP($B3648,INDIRECT(nfl_game_result),MATCH(L$1,INDIRECT(nfl_game_result_header),0),FALSE)),"",VLOOKUP($B3648,INDIRECT(nfl_game_result),MATCH(L$1,INDIRECT(nfl_game_result_header),0),FALSE)),"error")</f>
        <v/>
      </c>
      <c r="M3648" s="23" t="s">
        <v>16</v>
      </c>
      <c r="V3648" s="23" t="s">
        <v>416</v>
      </c>
      <c r="W3648" s="23">
        <f ca="1">VALUE(LEFT(C3648, 4))</f>
        <v>2018</v>
      </c>
      <c r="X3648" s="23">
        <f ca="1">VALUE(MID(C3648,6,FIND("_",C3648,6)-6))</f>
        <v>14</v>
      </c>
      <c r="Y3648" s="23" t="str">
        <f ca="1">IF(NOT(OR(ISBLANK(D3648),ISBLANK(E3648),D3648="",E3648="")),D3648-E3648,"")</f>
        <v/>
      </c>
      <c r="Z3648" s="23" t="str">
        <f ca="1">IF(OR(NOT(ISNUMBER(D3648)),ISBLANK(D3648),D3648="",ISBLANK(N3648)),"",ABS(D3648-N3648))</f>
        <v/>
      </c>
      <c r="AA3648" s="23" t="str">
        <f ca="1">IF(OR(ISBLANK(J3648),ISBLANK(O3648),J3648="",O3648=""),"",IF(J3648=O3648,1,0))</f>
        <v/>
      </c>
      <c r="AB3648" s="23" t="str">
        <f ca="1">IF(OR(ISBLANK(K3648),ISBLANK(Q3648),K3648="",Q3648=""),"",IF(K3648=Q3648,1,0))</f>
        <v/>
      </c>
      <c r="AC3648" s="23" t="str">
        <f t="shared" ca="1" si="57"/>
        <v/>
      </c>
    </row>
    <row r="3649" spans="1:29" x14ac:dyDescent="0.25">
      <c r="A3649" s="23">
        <v>3456</v>
      </c>
      <c r="B3649">
        <v>1810</v>
      </c>
      <c r="C3649" s="23" t="str">
        <f ca="1">IFERROR(VLOOKUP($B3649,INDIRECT(nfl_game_result),MATCH(C$1,INDIRECT(nfl_game_result_header),0),FALSE),"error")</f>
        <v>2018_14_MIN@SEA</v>
      </c>
      <c r="D3649" s="23" t="str">
        <f ca="1">IFERROR(IF(ISBLANK(VLOOKUP($B3649,INDIRECT(nfl_game_result),MATCH(D$1,INDIRECT(nfl_game_result_header),0),FALSE)),"",VLOOKUP($B3649,INDIRECT(nfl_game_result),MATCH(D$1,INDIRECT(nfl_game_result_header),0),FALSE)),"error")</f>
        <v/>
      </c>
      <c r="E3649" s="23" t="str">
        <f ca="1">IFERROR(IF(ISBLANK(VLOOKUP($B3649,INDIRECT(nfl_game_result),MATCH(E$1,INDIRECT(nfl_game_result_header),0),FALSE)),"",VLOOKUP($B3649,INDIRECT(nfl_game_result),MATCH(E$1,INDIRECT(nfl_game_result_header),0),FALSE)),"error")</f>
        <v/>
      </c>
      <c r="F3649" s="23" t="str">
        <f ca="1">IFERROR(IF(ISBLANK(VLOOKUP($B3649,INDIRECT(nfl_game_result),MATCH(F$1,INDIRECT(nfl_game_result_header),0),FALSE)),"",VLOOKUP($B3649,INDIRECT(nfl_game_result),MATCH(F$1,INDIRECT(nfl_game_result_header),0),FALSE)),"error")</f>
        <v/>
      </c>
      <c r="G3649" s="23" t="str">
        <f ca="1">IFERROR(IF(ISBLANK(VLOOKUP($B3649,INDIRECT(nfl_game_result),MATCH(G$1,INDIRECT(nfl_game_result_header),0),FALSE)),"",VLOOKUP($B3649,INDIRECT(nfl_game_result),MATCH(G$1,INDIRECT(nfl_game_result_header),0),FALSE)),"error")</f>
        <v/>
      </c>
      <c r="H3649" s="23" t="str">
        <f ca="1">IFERROR(IF(ISBLANK(VLOOKUP($B3649,INDIRECT(nfl_game_result),MATCH(H$1,INDIRECT(nfl_game_result_header),0),FALSE)),"",VLOOKUP($B3649,INDIRECT(nfl_game_result),MATCH(H$1,INDIRECT(nfl_game_result_header),0),FALSE)),"error")</f>
        <v/>
      </c>
      <c r="I3649" s="23" t="str">
        <f ca="1">IFERROR(IF(ISBLANK(VLOOKUP($B3649,INDIRECT(nfl_game_result),MATCH(I$1,INDIRECT(nfl_game_result_header),0),FALSE)),"",VLOOKUP($B3649,INDIRECT(nfl_game_result),MATCH(I$1,INDIRECT(nfl_game_result_header),0),FALSE)),"error")</f>
        <v/>
      </c>
      <c r="J3649" s="23" t="str">
        <f ca="1">IFERROR(IF(ISBLANK(VLOOKUP($B3649,INDIRECT(nfl_game_result),MATCH(J$1,INDIRECT(nfl_game_result_header),0),FALSE)),"",VLOOKUP($B3649,INDIRECT(nfl_game_result),MATCH(J$1,INDIRECT(nfl_game_result_header),0),FALSE)),"error")</f>
        <v/>
      </c>
      <c r="K3649" s="23" t="str">
        <f ca="1">IFERROR(IF(ISBLANK(VLOOKUP($B3649,INDIRECT(nfl_game_result),MATCH(K$1,INDIRECT(nfl_game_result_header),0),FALSE)),"",VLOOKUP($B3649,INDIRECT(nfl_game_result),MATCH(K$1,INDIRECT(nfl_game_result_header),0),FALSE)),"error")</f>
        <v/>
      </c>
      <c r="L3649" s="23" t="str">
        <f ca="1">IFERROR(IF(ISBLANK(VLOOKUP($B3649,INDIRECT(nfl_game_result),MATCH(L$1,INDIRECT(nfl_game_result_header),0),FALSE)),"",VLOOKUP($B3649,INDIRECT(nfl_game_result),MATCH(L$1,INDIRECT(nfl_game_result_header),0),FALSE)),"error")</f>
        <v/>
      </c>
      <c r="M3649" s="23" t="s">
        <v>16</v>
      </c>
      <c r="V3649" s="23" t="s">
        <v>416</v>
      </c>
      <c r="W3649" s="23">
        <f ca="1">VALUE(LEFT(C3649, 4))</f>
        <v>2018</v>
      </c>
      <c r="X3649" s="23">
        <f ca="1">VALUE(MID(C3649,6,FIND("_",C3649,6)-6))</f>
        <v>14</v>
      </c>
      <c r="Y3649" s="23" t="str">
        <f ca="1">IF(NOT(OR(ISBLANK(D3649),ISBLANK(E3649),D3649="",E3649="")),D3649-E3649,"")</f>
        <v/>
      </c>
      <c r="Z3649" s="23" t="str">
        <f ca="1">IF(OR(NOT(ISNUMBER(D3649)),ISBLANK(D3649),D3649="",ISBLANK(N3649)),"",ABS(D3649-N3649))</f>
        <v/>
      </c>
      <c r="AA3649" s="23" t="str">
        <f ca="1">IF(OR(ISBLANK(J3649),ISBLANK(O3649),J3649="",O3649=""),"",IF(J3649=O3649,1,0))</f>
        <v/>
      </c>
      <c r="AB3649" s="23" t="str">
        <f ca="1">IF(OR(ISBLANK(K3649),ISBLANK(Q3649),K3649="",Q3649=""),"",IF(K3649=Q3649,1,0))</f>
        <v/>
      </c>
      <c r="AC3649" s="23" t="str">
        <f t="shared" ca="1" si="57"/>
        <v/>
      </c>
    </row>
    <row r="3650" spans="1:29" x14ac:dyDescent="0.25">
      <c r="A3650" s="23">
        <v>3697</v>
      </c>
      <c r="B3650">
        <v>1795</v>
      </c>
      <c r="C3650" s="23" t="str">
        <f ca="1">IFERROR(VLOOKUP($B3650,INDIRECT(nfl_game_result),MATCH(C$1,INDIRECT(nfl_game_result_header),0),FALSE),"error")</f>
        <v>2018_14_JAX@TEN</v>
      </c>
      <c r="D3650" s="23" t="str">
        <f ca="1">IFERROR(IF(ISBLANK(VLOOKUP($B3650,INDIRECT(nfl_game_result),MATCH(D$1,INDIRECT(nfl_game_result_header),0),FALSE)),"",VLOOKUP($B3650,INDIRECT(nfl_game_result),MATCH(D$1,INDIRECT(nfl_game_result_header),0),FALSE)),"error")</f>
        <v/>
      </c>
      <c r="E3650" s="23" t="str">
        <f ca="1">IFERROR(IF(ISBLANK(VLOOKUP($B3650,INDIRECT(nfl_game_result),MATCH(E$1,INDIRECT(nfl_game_result_header),0),FALSE)),"",VLOOKUP($B3650,INDIRECT(nfl_game_result),MATCH(E$1,INDIRECT(nfl_game_result_header),0),FALSE)),"error")</f>
        <v/>
      </c>
      <c r="F3650" s="23" t="str">
        <f ca="1">IFERROR(IF(ISBLANK(VLOOKUP($B3650,INDIRECT(nfl_game_result),MATCH(F$1,INDIRECT(nfl_game_result_header),0),FALSE)),"",VLOOKUP($B3650,INDIRECT(nfl_game_result),MATCH(F$1,INDIRECT(nfl_game_result_header),0),FALSE)),"error")</f>
        <v/>
      </c>
      <c r="G3650" s="23" t="str">
        <f ca="1">IFERROR(IF(ISBLANK(VLOOKUP($B3650,INDIRECT(nfl_game_result),MATCH(G$1,INDIRECT(nfl_game_result_header),0),FALSE)),"",VLOOKUP($B3650,INDIRECT(nfl_game_result),MATCH(G$1,INDIRECT(nfl_game_result_header),0),FALSE)),"error")</f>
        <v/>
      </c>
      <c r="H3650" s="23" t="str">
        <f ca="1">IFERROR(IF(ISBLANK(VLOOKUP($B3650,INDIRECT(nfl_game_result),MATCH(H$1,INDIRECT(nfl_game_result_header),0),FALSE)),"",VLOOKUP($B3650,INDIRECT(nfl_game_result),MATCH(H$1,INDIRECT(nfl_game_result_header),0),FALSE)),"error")</f>
        <v/>
      </c>
      <c r="I3650" s="23" t="str">
        <f ca="1">IFERROR(IF(ISBLANK(VLOOKUP($B3650,INDIRECT(nfl_game_result),MATCH(I$1,INDIRECT(nfl_game_result_header),0),FALSE)),"",VLOOKUP($B3650,INDIRECT(nfl_game_result),MATCH(I$1,INDIRECT(nfl_game_result_header),0),FALSE)),"error")</f>
        <v/>
      </c>
      <c r="J3650" s="23" t="str">
        <f ca="1">IFERROR(IF(ISBLANK(VLOOKUP($B3650,INDIRECT(nfl_game_result),MATCH(J$1,INDIRECT(nfl_game_result_header),0),FALSE)),"",VLOOKUP($B3650,INDIRECT(nfl_game_result),MATCH(J$1,INDIRECT(nfl_game_result_header),0),FALSE)),"error")</f>
        <v/>
      </c>
      <c r="K3650" s="23" t="str">
        <f ca="1">IFERROR(IF(ISBLANK(VLOOKUP($B3650,INDIRECT(nfl_game_result),MATCH(K$1,INDIRECT(nfl_game_result_header),0),FALSE)),"",VLOOKUP($B3650,INDIRECT(nfl_game_result),MATCH(K$1,INDIRECT(nfl_game_result_header),0),FALSE)),"error")</f>
        <v/>
      </c>
      <c r="L3650" s="23" t="str">
        <f ca="1">IFERROR(IF(ISBLANK(VLOOKUP($B3650,INDIRECT(nfl_game_result),MATCH(L$1,INDIRECT(nfl_game_result_header),0),FALSE)),"",VLOOKUP($B3650,INDIRECT(nfl_game_result),MATCH(L$1,INDIRECT(nfl_game_result_header),0),FALSE)),"error")</f>
        <v/>
      </c>
      <c r="M3650" s="23" t="s">
        <v>14</v>
      </c>
      <c r="V3650" s="23" t="s">
        <v>416</v>
      </c>
      <c r="W3650" s="23">
        <f ca="1">VALUE(LEFT(C3650, 4))</f>
        <v>2018</v>
      </c>
      <c r="X3650" s="23">
        <f ca="1">VALUE(MID(C3650,6,FIND("_",C3650,6)-6))</f>
        <v>14</v>
      </c>
      <c r="Y3650" s="23" t="str">
        <f ca="1">IF(NOT(OR(ISBLANK(D3650),ISBLANK(E3650),D3650="",E3650="")),D3650-E3650,"")</f>
        <v/>
      </c>
      <c r="Z3650" s="23" t="str">
        <f ca="1">IF(OR(NOT(ISNUMBER(D3650)),ISBLANK(D3650),D3650="",ISBLANK(N3650)),"",ABS(D3650-N3650))</f>
        <v/>
      </c>
      <c r="AA3650" s="23" t="str">
        <f ca="1">IF(OR(ISBLANK(J3650),ISBLANK(O3650),J3650="",O3650=""),"",IF(J3650=O3650,1,0))</f>
        <v/>
      </c>
      <c r="AB3650" s="23" t="str">
        <f ca="1">IF(OR(ISBLANK(K3650),ISBLANK(Q3650),K3650="",Q3650=""),"",IF(K3650=Q3650,1,0))</f>
        <v/>
      </c>
      <c r="AC3650" s="23" t="str">
        <f t="shared" ca="1" si="57"/>
        <v/>
      </c>
    </row>
    <row r="3651" spans="1:29" x14ac:dyDescent="0.25">
      <c r="A3651" s="23">
        <v>3698</v>
      </c>
      <c r="B3651">
        <v>1796</v>
      </c>
      <c r="C3651" s="23" t="str">
        <f ca="1">IFERROR(VLOOKUP($B3651,INDIRECT(nfl_game_result),MATCH(C$1,INDIRECT(nfl_game_result_header),0),FALSE),"error")</f>
        <v>2018_14_NYJ@BUF</v>
      </c>
      <c r="D3651" s="23" t="str">
        <f ca="1">IFERROR(IF(ISBLANK(VLOOKUP($B3651,INDIRECT(nfl_game_result),MATCH(D$1,INDIRECT(nfl_game_result_header),0),FALSE)),"",VLOOKUP($B3651,INDIRECT(nfl_game_result),MATCH(D$1,INDIRECT(nfl_game_result_header),0),FALSE)),"error")</f>
        <v/>
      </c>
      <c r="E3651" s="23" t="str">
        <f ca="1">IFERROR(IF(ISBLANK(VLOOKUP($B3651,INDIRECT(nfl_game_result),MATCH(E$1,INDIRECT(nfl_game_result_header),0),FALSE)),"",VLOOKUP($B3651,INDIRECT(nfl_game_result),MATCH(E$1,INDIRECT(nfl_game_result_header),0),FALSE)),"error")</f>
        <v/>
      </c>
      <c r="F3651" s="23" t="str">
        <f ca="1">IFERROR(IF(ISBLANK(VLOOKUP($B3651,INDIRECT(nfl_game_result),MATCH(F$1,INDIRECT(nfl_game_result_header),0),FALSE)),"",VLOOKUP($B3651,INDIRECT(nfl_game_result),MATCH(F$1,INDIRECT(nfl_game_result_header),0),FALSE)),"error")</f>
        <v/>
      </c>
      <c r="G3651" s="23" t="str">
        <f ca="1">IFERROR(IF(ISBLANK(VLOOKUP($B3651,INDIRECT(nfl_game_result),MATCH(G$1,INDIRECT(nfl_game_result_header),0),FALSE)),"",VLOOKUP($B3651,INDIRECT(nfl_game_result),MATCH(G$1,INDIRECT(nfl_game_result_header),0),FALSE)),"error")</f>
        <v/>
      </c>
      <c r="H3651" s="23" t="str">
        <f ca="1">IFERROR(IF(ISBLANK(VLOOKUP($B3651,INDIRECT(nfl_game_result),MATCH(H$1,INDIRECT(nfl_game_result_header),0),FALSE)),"",VLOOKUP($B3651,INDIRECT(nfl_game_result),MATCH(H$1,INDIRECT(nfl_game_result_header),0),FALSE)),"error")</f>
        <v/>
      </c>
      <c r="I3651" s="23" t="str">
        <f ca="1">IFERROR(IF(ISBLANK(VLOOKUP($B3651,INDIRECT(nfl_game_result),MATCH(I$1,INDIRECT(nfl_game_result_header),0),FALSE)),"",VLOOKUP($B3651,INDIRECT(nfl_game_result),MATCH(I$1,INDIRECT(nfl_game_result_header),0),FALSE)),"error")</f>
        <v/>
      </c>
      <c r="J3651" s="23" t="str">
        <f ca="1">IFERROR(IF(ISBLANK(VLOOKUP($B3651,INDIRECT(nfl_game_result),MATCH(J$1,INDIRECT(nfl_game_result_header),0),FALSE)),"",VLOOKUP($B3651,INDIRECT(nfl_game_result),MATCH(J$1,INDIRECT(nfl_game_result_header),0),FALSE)),"error")</f>
        <v/>
      </c>
      <c r="K3651" s="23" t="str">
        <f ca="1">IFERROR(IF(ISBLANK(VLOOKUP($B3651,INDIRECT(nfl_game_result),MATCH(K$1,INDIRECT(nfl_game_result_header),0),FALSE)),"",VLOOKUP($B3651,INDIRECT(nfl_game_result),MATCH(K$1,INDIRECT(nfl_game_result_header),0),FALSE)),"error")</f>
        <v/>
      </c>
      <c r="L3651" s="23" t="str">
        <f ca="1">IFERROR(IF(ISBLANK(VLOOKUP($B3651,INDIRECT(nfl_game_result),MATCH(L$1,INDIRECT(nfl_game_result_header),0),FALSE)),"",VLOOKUP($B3651,INDIRECT(nfl_game_result),MATCH(L$1,INDIRECT(nfl_game_result_header),0),FALSE)),"error")</f>
        <v/>
      </c>
      <c r="M3651" s="23" t="s">
        <v>14</v>
      </c>
      <c r="V3651" s="23" t="s">
        <v>416</v>
      </c>
      <c r="W3651" s="23">
        <f ca="1">VALUE(LEFT(C3651, 4))</f>
        <v>2018</v>
      </c>
      <c r="X3651" s="23">
        <f ca="1">VALUE(MID(C3651,6,FIND("_",C3651,6)-6))</f>
        <v>14</v>
      </c>
      <c r="Y3651" s="23" t="str">
        <f ca="1">IF(NOT(OR(ISBLANK(D3651),ISBLANK(E3651),D3651="",E3651="")),D3651-E3651,"")</f>
        <v/>
      </c>
      <c r="Z3651" s="23" t="str">
        <f ca="1">IF(OR(NOT(ISNUMBER(D3651)),ISBLANK(D3651),D3651="",ISBLANK(N3651)),"",ABS(D3651-N3651))</f>
        <v/>
      </c>
      <c r="AA3651" s="23" t="str">
        <f ca="1">IF(OR(ISBLANK(J3651),ISBLANK(O3651),J3651="",O3651=""),"",IF(J3651=O3651,1,0))</f>
        <v/>
      </c>
      <c r="AB3651" s="23" t="str">
        <f ca="1">IF(OR(ISBLANK(K3651),ISBLANK(Q3651),K3651="",Q3651=""),"",IF(K3651=Q3651,1,0))</f>
        <v/>
      </c>
      <c r="AC3651" s="23" t="str">
        <f t="shared" ca="1" si="57"/>
        <v/>
      </c>
    </row>
    <row r="3652" spans="1:29" x14ac:dyDescent="0.25">
      <c r="A3652" s="23">
        <v>3699</v>
      </c>
      <c r="B3652">
        <v>1797</v>
      </c>
      <c r="C3652" s="23" t="str">
        <f ca="1">IFERROR(VLOOKUP($B3652,INDIRECT(nfl_game_result),MATCH(C$1,INDIRECT(nfl_game_result_header),0),FALSE),"error")</f>
        <v>2018_14_LAR@CHI</v>
      </c>
      <c r="D3652" s="23" t="str">
        <f ca="1">IFERROR(IF(ISBLANK(VLOOKUP($B3652,INDIRECT(nfl_game_result),MATCH(D$1,INDIRECT(nfl_game_result_header),0),FALSE)),"",VLOOKUP($B3652,INDIRECT(nfl_game_result),MATCH(D$1,INDIRECT(nfl_game_result_header),0),FALSE)),"error")</f>
        <v/>
      </c>
      <c r="E3652" s="23" t="str">
        <f ca="1">IFERROR(IF(ISBLANK(VLOOKUP($B3652,INDIRECT(nfl_game_result),MATCH(E$1,INDIRECT(nfl_game_result_header),0),FALSE)),"",VLOOKUP($B3652,INDIRECT(nfl_game_result),MATCH(E$1,INDIRECT(nfl_game_result_header),0),FALSE)),"error")</f>
        <v/>
      </c>
      <c r="F3652" s="23" t="str">
        <f ca="1">IFERROR(IF(ISBLANK(VLOOKUP($B3652,INDIRECT(nfl_game_result),MATCH(F$1,INDIRECT(nfl_game_result_header),0),FALSE)),"",VLOOKUP($B3652,INDIRECT(nfl_game_result),MATCH(F$1,INDIRECT(nfl_game_result_header),0),FALSE)),"error")</f>
        <v/>
      </c>
      <c r="G3652" s="23" t="str">
        <f ca="1">IFERROR(IF(ISBLANK(VLOOKUP($B3652,INDIRECT(nfl_game_result),MATCH(G$1,INDIRECT(nfl_game_result_header),0),FALSE)),"",VLOOKUP($B3652,INDIRECT(nfl_game_result),MATCH(G$1,INDIRECT(nfl_game_result_header),0),FALSE)),"error")</f>
        <v/>
      </c>
      <c r="H3652" s="23" t="str">
        <f ca="1">IFERROR(IF(ISBLANK(VLOOKUP($B3652,INDIRECT(nfl_game_result),MATCH(H$1,INDIRECT(nfl_game_result_header),0),FALSE)),"",VLOOKUP($B3652,INDIRECT(nfl_game_result),MATCH(H$1,INDIRECT(nfl_game_result_header),0),FALSE)),"error")</f>
        <v/>
      </c>
      <c r="I3652" s="23" t="str">
        <f ca="1">IFERROR(IF(ISBLANK(VLOOKUP($B3652,INDIRECT(nfl_game_result),MATCH(I$1,INDIRECT(nfl_game_result_header),0),FALSE)),"",VLOOKUP($B3652,INDIRECT(nfl_game_result),MATCH(I$1,INDIRECT(nfl_game_result_header),0),FALSE)),"error")</f>
        <v/>
      </c>
      <c r="J3652" s="23" t="str">
        <f ca="1">IFERROR(IF(ISBLANK(VLOOKUP($B3652,INDIRECT(nfl_game_result),MATCH(J$1,INDIRECT(nfl_game_result_header),0),FALSE)),"",VLOOKUP($B3652,INDIRECT(nfl_game_result),MATCH(J$1,INDIRECT(nfl_game_result_header),0),FALSE)),"error")</f>
        <v/>
      </c>
      <c r="K3652" s="23" t="str">
        <f ca="1">IFERROR(IF(ISBLANK(VLOOKUP($B3652,INDIRECT(nfl_game_result),MATCH(K$1,INDIRECT(nfl_game_result_header),0),FALSE)),"",VLOOKUP($B3652,INDIRECT(nfl_game_result),MATCH(K$1,INDIRECT(nfl_game_result_header),0),FALSE)),"error")</f>
        <v/>
      </c>
      <c r="L3652" s="23" t="str">
        <f ca="1">IFERROR(IF(ISBLANK(VLOOKUP($B3652,INDIRECT(nfl_game_result),MATCH(L$1,INDIRECT(nfl_game_result_header),0),FALSE)),"",VLOOKUP($B3652,INDIRECT(nfl_game_result),MATCH(L$1,INDIRECT(nfl_game_result_header),0),FALSE)),"error")</f>
        <v/>
      </c>
      <c r="M3652" s="23" t="s">
        <v>14</v>
      </c>
      <c r="V3652" s="23" t="s">
        <v>416</v>
      </c>
      <c r="W3652" s="23">
        <f ca="1">VALUE(LEFT(C3652, 4))</f>
        <v>2018</v>
      </c>
      <c r="X3652" s="23">
        <f ca="1">VALUE(MID(C3652,6,FIND("_",C3652,6)-6))</f>
        <v>14</v>
      </c>
      <c r="Y3652" s="23" t="str">
        <f ca="1">IF(NOT(OR(ISBLANK(D3652),ISBLANK(E3652),D3652="",E3652="")),D3652-E3652,"")</f>
        <v/>
      </c>
      <c r="Z3652" s="23" t="str">
        <f ca="1">IF(OR(NOT(ISNUMBER(D3652)),ISBLANK(D3652),D3652="",ISBLANK(N3652)),"",ABS(D3652-N3652))</f>
        <v/>
      </c>
      <c r="AA3652" s="23" t="str">
        <f ca="1">IF(OR(ISBLANK(J3652),ISBLANK(O3652),J3652="",O3652=""),"",IF(J3652=O3652,1,0))</f>
        <v/>
      </c>
      <c r="AB3652" s="23" t="str">
        <f ca="1">IF(OR(ISBLANK(K3652),ISBLANK(Q3652),K3652="",Q3652=""),"",IF(K3652=Q3652,1,0))</f>
        <v/>
      </c>
      <c r="AC3652" s="23" t="str">
        <f t="shared" ca="1" si="57"/>
        <v/>
      </c>
    </row>
    <row r="3653" spans="1:29" x14ac:dyDescent="0.25">
      <c r="A3653" s="23">
        <v>3700</v>
      </c>
      <c r="B3653">
        <v>1798</v>
      </c>
      <c r="C3653" s="23" t="str">
        <f ca="1">IFERROR(VLOOKUP($B3653,INDIRECT(nfl_game_result),MATCH(C$1,INDIRECT(nfl_game_result_header),0),FALSE),"error")</f>
        <v>2018_14_NYG@WAS</v>
      </c>
      <c r="D3653" s="23" t="str">
        <f ca="1">IFERROR(IF(ISBLANK(VLOOKUP($B3653,INDIRECT(nfl_game_result),MATCH(D$1,INDIRECT(nfl_game_result_header),0),FALSE)),"",VLOOKUP($B3653,INDIRECT(nfl_game_result),MATCH(D$1,INDIRECT(nfl_game_result_header),0),FALSE)),"error")</f>
        <v/>
      </c>
      <c r="E3653" s="23" t="str">
        <f ca="1">IFERROR(IF(ISBLANK(VLOOKUP($B3653,INDIRECT(nfl_game_result),MATCH(E$1,INDIRECT(nfl_game_result_header),0),FALSE)),"",VLOOKUP($B3653,INDIRECT(nfl_game_result),MATCH(E$1,INDIRECT(nfl_game_result_header),0),FALSE)),"error")</f>
        <v/>
      </c>
      <c r="F3653" s="23" t="str">
        <f ca="1">IFERROR(IF(ISBLANK(VLOOKUP($B3653,INDIRECT(nfl_game_result),MATCH(F$1,INDIRECT(nfl_game_result_header),0),FALSE)),"",VLOOKUP($B3653,INDIRECT(nfl_game_result),MATCH(F$1,INDIRECT(nfl_game_result_header),0),FALSE)),"error")</f>
        <v/>
      </c>
      <c r="G3653" s="23" t="str">
        <f ca="1">IFERROR(IF(ISBLANK(VLOOKUP($B3653,INDIRECT(nfl_game_result),MATCH(G$1,INDIRECT(nfl_game_result_header),0),FALSE)),"",VLOOKUP($B3653,INDIRECT(nfl_game_result),MATCH(G$1,INDIRECT(nfl_game_result_header),0),FALSE)),"error")</f>
        <v/>
      </c>
      <c r="H3653" s="23" t="str">
        <f ca="1">IFERROR(IF(ISBLANK(VLOOKUP($B3653,INDIRECT(nfl_game_result),MATCH(H$1,INDIRECT(nfl_game_result_header),0),FALSE)),"",VLOOKUP($B3653,INDIRECT(nfl_game_result),MATCH(H$1,INDIRECT(nfl_game_result_header),0),FALSE)),"error")</f>
        <v/>
      </c>
      <c r="I3653" s="23" t="str">
        <f ca="1">IFERROR(IF(ISBLANK(VLOOKUP($B3653,INDIRECT(nfl_game_result),MATCH(I$1,INDIRECT(nfl_game_result_header),0),FALSE)),"",VLOOKUP($B3653,INDIRECT(nfl_game_result),MATCH(I$1,INDIRECT(nfl_game_result_header),0),FALSE)),"error")</f>
        <v/>
      </c>
      <c r="J3653" s="23" t="str">
        <f ca="1">IFERROR(IF(ISBLANK(VLOOKUP($B3653,INDIRECT(nfl_game_result),MATCH(J$1,INDIRECT(nfl_game_result_header),0),FALSE)),"",VLOOKUP($B3653,INDIRECT(nfl_game_result),MATCH(J$1,INDIRECT(nfl_game_result_header),0),FALSE)),"error")</f>
        <v/>
      </c>
      <c r="K3653" s="23" t="str">
        <f ca="1">IFERROR(IF(ISBLANK(VLOOKUP($B3653,INDIRECT(nfl_game_result),MATCH(K$1,INDIRECT(nfl_game_result_header),0),FALSE)),"",VLOOKUP($B3653,INDIRECT(nfl_game_result),MATCH(K$1,INDIRECT(nfl_game_result_header),0),FALSE)),"error")</f>
        <v/>
      </c>
      <c r="L3653" s="23" t="str">
        <f ca="1">IFERROR(IF(ISBLANK(VLOOKUP($B3653,INDIRECT(nfl_game_result),MATCH(L$1,INDIRECT(nfl_game_result_header),0),FALSE)),"",VLOOKUP($B3653,INDIRECT(nfl_game_result),MATCH(L$1,INDIRECT(nfl_game_result_header),0),FALSE)),"error")</f>
        <v/>
      </c>
      <c r="M3653" s="23" t="s">
        <v>14</v>
      </c>
      <c r="V3653" s="23" t="s">
        <v>416</v>
      </c>
      <c r="W3653" s="23">
        <f ca="1">VALUE(LEFT(C3653, 4))</f>
        <v>2018</v>
      </c>
      <c r="X3653" s="23">
        <f ca="1">VALUE(MID(C3653,6,FIND("_",C3653,6)-6))</f>
        <v>14</v>
      </c>
      <c r="Y3653" s="23" t="str">
        <f ca="1">IF(NOT(OR(ISBLANK(D3653),ISBLANK(E3653),D3653="",E3653="")),D3653-E3653,"")</f>
        <v/>
      </c>
      <c r="Z3653" s="23" t="str">
        <f ca="1">IF(OR(NOT(ISNUMBER(D3653)),ISBLANK(D3653),D3653="",ISBLANK(N3653)),"",ABS(D3653-N3653))</f>
        <v/>
      </c>
      <c r="AA3653" s="23" t="str">
        <f ca="1">IF(OR(ISBLANK(J3653),ISBLANK(O3653),J3653="",O3653=""),"",IF(J3653=O3653,1,0))</f>
        <v/>
      </c>
      <c r="AB3653" s="23" t="str">
        <f ca="1">IF(OR(ISBLANK(K3653),ISBLANK(Q3653),K3653="",Q3653=""),"",IF(K3653=Q3653,1,0))</f>
        <v/>
      </c>
      <c r="AC3653" s="23" t="str">
        <f t="shared" ca="1" si="57"/>
        <v/>
      </c>
    </row>
    <row r="3654" spans="1:29" x14ac:dyDescent="0.25">
      <c r="A3654" s="23">
        <v>3701</v>
      </c>
      <c r="B3654">
        <v>1799</v>
      </c>
      <c r="C3654" s="23" t="str">
        <f ca="1">IFERROR(VLOOKUP($B3654,INDIRECT(nfl_game_result),MATCH(C$1,INDIRECT(nfl_game_result_header),0),FALSE),"error")</f>
        <v>2018_14_NOR@TBY</v>
      </c>
      <c r="D3654" s="23" t="str">
        <f ca="1">IFERROR(IF(ISBLANK(VLOOKUP($B3654,INDIRECT(nfl_game_result),MATCH(D$1,INDIRECT(nfl_game_result_header),0),FALSE)),"",VLOOKUP($B3654,INDIRECT(nfl_game_result),MATCH(D$1,INDIRECT(nfl_game_result_header),0),FALSE)),"error")</f>
        <v/>
      </c>
      <c r="E3654" s="23" t="str">
        <f ca="1">IFERROR(IF(ISBLANK(VLOOKUP($B3654,INDIRECT(nfl_game_result),MATCH(E$1,INDIRECT(nfl_game_result_header),0),FALSE)),"",VLOOKUP($B3654,INDIRECT(nfl_game_result),MATCH(E$1,INDIRECT(nfl_game_result_header),0),FALSE)),"error")</f>
        <v/>
      </c>
      <c r="F3654" s="23" t="str">
        <f ca="1">IFERROR(IF(ISBLANK(VLOOKUP($B3654,INDIRECT(nfl_game_result),MATCH(F$1,INDIRECT(nfl_game_result_header),0),FALSE)),"",VLOOKUP($B3654,INDIRECT(nfl_game_result),MATCH(F$1,INDIRECT(nfl_game_result_header),0),FALSE)),"error")</f>
        <v/>
      </c>
      <c r="G3654" s="23" t="str">
        <f ca="1">IFERROR(IF(ISBLANK(VLOOKUP($B3654,INDIRECT(nfl_game_result),MATCH(G$1,INDIRECT(nfl_game_result_header),0),FALSE)),"",VLOOKUP($B3654,INDIRECT(nfl_game_result),MATCH(G$1,INDIRECT(nfl_game_result_header),0),FALSE)),"error")</f>
        <v/>
      </c>
      <c r="H3654" s="23" t="str">
        <f ca="1">IFERROR(IF(ISBLANK(VLOOKUP($B3654,INDIRECT(nfl_game_result),MATCH(H$1,INDIRECT(nfl_game_result_header),0),FALSE)),"",VLOOKUP($B3654,INDIRECT(nfl_game_result),MATCH(H$1,INDIRECT(nfl_game_result_header),0),FALSE)),"error")</f>
        <v/>
      </c>
      <c r="I3654" s="23" t="str">
        <f ca="1">IFERROR(IF(ISBLANK(VLOOKUP($B3654,INDIRECT(nfl_game_result),MATCH(I$1,INDIRECT(nfl_game_result_header),0),FALSE)),"",VLOOKUP($B3654,INDIRECT(nfl_game_result),MATCH(I$1,INDIRECT(nfl_game_result_header),0),FALSE)),"error")</f>
        <v/>
      </c>
      <c r="J3654" s="23" t="str">
        <f ca="1">IFERROR(IF(ISBLANK(VLOOKUP($B3654,INDIRECT(nfl_game_result),MATCH(J$1,INDIRECT(nfl_game_result_header),0),FALSE)),"",VLOOKUP($B3654,INDIRECT(nfl_game_result),MATCH(J$1,INDIRECT(nfl_game_result_header),0),FALSE)),"error")</f>
        <v/>
      </c>
      <c r="K3654" s="23" t="str">
        <f ca="1">IFERROR(IF(ISBLANK(VLOOKUP($B3654,INDIRECT(nfl_game_result),MATCH(K$1,INDIRECT(nfl_game_result_header),0),FALSE)),"",VLOOKUP($B3654,INDIRECT(nfl_game_result),MATCH(K$1,INDIRECT(nfl_game_result_header),0),FALSE)),"error")</f>
        <v/>
      </c>
      <c r="L3654" s="23" t="str">
        <f ca="1">IFERROR(IF(ISBLANK(VLOOKUP($B3654,INDIRECT(nfl_game_result),MATCH(L$1,INDIRECT(nfl_game_result_header),0),FALSE)),"",VLOOKUP($B3654,INDIRECT(nfl_game_result),MATCH(L$1,INDIRECT(nfl_game_result_header),0),FALSE)),"error")</f>
        <v/>
      </c>
      <c r="M3654" s="23" t="s">
        <v>14</v>
      </c>
      <c r="V3654" s="23" t="s">
        <v>416</v>
      </c>
      <c r="W3654" s="23">
        <f ca="1">VALUE(LEFT(C3654, 4))</f>
        <v>2018</v>
      </c>
      <c r="X3654" s="23">
        <f ca="1">VALUE(MID(C3654,6,FIND("_",C3654,6)-6))</f>
        <v>14</v>
      </c>
      <c r="Y3654" s="23" t="str">
        <f ca="1">IF(NOT(OR(ISBLANK(D3654),ISBLANK(E3654),D3654="",E3654="")),D3654-E3654,"")</f>
        <v/>
      </c>
      <c r="Z3654" s="23" t="str">
        <f ca="1">IF(OR(NOT(ISNUMBER(D3654)),ISBLANK(D3654),D3654="",ISBLANK(N3654)),"",ABS(D3654-N3654))</f>
        <v/>
      </c>
      <c r="AA3654" s="23" t="str">
        <f ca="1">IF(OR(ISBLANK(J3654),ISBLANK(O3654),J3654="",O3654=""),"",IF(J3654=O3654,1,0))</f>
        <v/>
      </c>
      <c r="AB3654" s="23" t="str">
        <f ca="1">IF(OR(ISBLANK(K3654),ISBLANK(Q3654),K3654="",Q3654=""),"",IF(K3654=Q3654,1,0))</f>
        <v/>
      </c>
      <c r="AC3654" s="23" t="str">
        <f t="shared" ca="1" si="57"/>
        <v/>
      </c>
    </row>
    <row r="3655" spans="1:29" x14ac:dyDescent="0.25">
      <c r="A3655" s="23">
        <v>3702</v>
      </c>
      <c r="B3655">
        <v>1800</v>
      </c>
      <c r="C3655" s="23" t="str">
        <f ca="1">IFERROR(VLOOKUP($B3655,INDIRECT(nfl_game_result),MATCH(C$1,INDIRECT(nfl_game_result_header),0),FALSE),"error")</f>
        <v>2018_14_NWE@MIA</v>
      </c>
      <c r="D3655" s="23" t="str">
        <f ca="1">IFERROR(IF(ISBLANK(VLOOKUP($B3655,INDIRECT(nfl_game_result),MATCH(D$1,INDIRECT(nfl_game_result_header),0),FALSE)),"",VLOOKUP($B3655,INDIRECT(nfl_game_result),MATCH(D$1,INDIRECT(nfl_game_result_header),0),FALSE)),"error")</f>
        <v/>
      </c>
      <c r="E3655" s="23" t="str">
        <f ca="1">IFERROR(IF(ISBLANK(VLOOKUP($B3655,INDIRECT(nfl_game_result),MATCH(E$1,INDIRECT(nfl_game_result_header),0),FALSE)),"",VLOOKUP($B3655,INDIRECT(nfl_game_result),MATCH(E$1,INDIRECT(nfl_game_result_header),0),FALSE)),"error")</f>
        <v/>
      </c>
      <c r="F3655" s="23" t="str">
        <f ca="1">IFERROR(IF(ISBLANK(VLOOKUP($B3655,INDIRECT(nfl_game_result),MATCH(F$1,INDIRECT(nfl_game_result_header),0),FALSE)),"",VLOOKUP($B3655,INDIRECT(nfl_game_result),MATCH(F$1,INDIRECT(nfl_game_result_header),0),FALSE)),"error")</f>
        <v/>
      </c>
      <c r="G3655" s="23" t="str">
        <f ca="1">IFERROR(IF(ISBLANK(VLOOKUP($B3655,INDIRECT(nfl_game_result),MATCH(G$1,INDIRECT(nfl_game_result_header),0),FALSE)),"",VLOOKUP($B3655,INDIRECT(nfl_game_result),MATCH(G$1,INDIRECT(nfl_game_result_header),0),FALSE)),"error")</f>
        <v/>
      </c>
      <c r="H3655" s="23" t="str">
        <f ca="1">IFERROR(IF(ISBLANK(VLOOKUP($B3655,INDIRECT(nfl_game_result),MATCH(H$1,INDIRECT(nfl_game_result_header),0),FALSE)),"",VLOOKUP($B3655,INDIRECT(nfl_game_result),MATCH(H$1,INDIRECT(nfl_game_result_header),0),FALSE)),"error")</f>
        <v/>
      </c>
      <c r="I3655" s="23" t="str">
        <f ca="1">IFERROR(IF(ISBLANK(VLOOKUP($B3655,INDIRECT(nfl_game_result),MATCH(I$1,INDIRECT(nfl_game_result_header),0),FALSE)),"",VLOOKUP($B3655,INDIRECT(nfl_game_result),MATCH(I$1,INDIRECT(nfl_game_result_header),0),FALSE)),"error")</f>
        <v/>
      </c>
      <c r="J3655" s="23" t="str">
        <f ca="1">IFERROR(IF(ISBLANK(VLOOKUP($B3655,INDIRECT(nfl_game_result),MATCH(J$1,INDIRECT(nfl_game_result_header),0),FALSE)),"",VLOOKUP($B3655,INDIRECT(nfl_game_result),MATCH(J$1,INDIRECT(nfl_game_result_header),0),FALSE)),"error")</f>
        <v/>
      </c>
      <c r="K3655" s="23" t="str">
        <f ca="1">IFERROR(IF(ISBLANK(VLOOKUP($B3655,INDIRECT(nfl_game_result),MATCH(K$1,INDIRECT(nfl_game_result_header),0),FALSE)),"",VLOOKUP($B3655,INDIRECT(nfl_game_result),MATCH(K$1,INDIRECT(nfl_game_result_header),0),FALSE)),"error")</f>
        <v/>
      </c>
      <c r="L3655" s="23" t="str">
        <f ca="1">IFERROR(IF(ISBLANK(VLOOKUP($B3655,INDIRECT(nfl_game_result),MATCH(L$1,INDIRECT(nfl_game_result_header),0),FALSE)),"",VLOOKUP($B3655,INDIRECT(nfl_game_result),MATCH(L$1,INDIRECT(nfl_game_result_header),0),FALSE)),"error")</f>
        <v/>
      </c>
      <c r="M3655" s="23" t="s">
        <v>14</v>
      </c>
      <c r="V3655" s="23" t="s">
        <v>416</v>
      </c>
      <c r="W3655" s="23">
        <f ca="1">VALUE(LEFT(C3655, 4))</f>
        <v>2018</v>
      </c>
      <c r="X3655" s="23">
        <f ca="1">VALUE(MID(C3655,6,FIND("_",C3655,6)-6))</f>
        <v>14</v>
      </c>
      <c r="Y3655" s="23" t="str">
        <f ca="1">IF(NOT(OR(ISBLANK(D3655),ISBLANK(E3655),D3655="",E3655="")),D3655-E3655,"")</f>
        <v/>
      </c>
      <c r="Z3655" s="23" t="str">
        <f ca="1">IF(OR(NOT(ISNUMBER(D3655)),ISBLANK(D3655),D3655="",ISBLANK(N3655)),"",ABS(D3655-N3655))</f>
        <v/>
      </c>
      <c r="AA3655" s="23" t="str">
        <f ca="1">IF(OR(ISBLANK(J3655),ISBLANK(O3655),J3655="",O3655=""),"",IF(J3655=O3655,1,0))</f>
        <v/>
      </c>
      <c r="AB3655" s="23" t="str">
        <f ca="1">IF(OR(ISBLANK(K3655),ISBLANK(Q3655),K3655="",Q3655=""),"",IF(K3655=Q3655,1,0))</f>
        <v/>
      </c>
      <c r="AC3655" s="23" t="str">
        <f t="shared" ca="1" si="57"/>
        <v/>
      </c>
    </row>
    <row r="3656" spans="1:29" x14ac:dyDescent="0.25">
      <c r="A3656" s="23">
        <v>3703</v>
      </c>
      <c r="B3656">
        <v>1801</v>
      </c>
      <c r="C3656" s="23" t="str">
        <f ca="1">IFERROR(VLOOKUP($B3656,INDIRECT(nfl_game_result),MATCH(C$1,INDIRECT(nfl_game_result_header),0),FALSE),"error")</f>
        <v>2018_14_BAL@KCY</v>
      </c>
      <c r="D3656" s="23" t="str">
        <f ca="1">IFERROR(IF(ISBLANK(VLOOKUP($B3656,INDIRECT(nfl_game_result),MATCH(D$1,INDIRECT(nfl_game_result_header),0),FALSE)),"",VLOOKUP($B3656,INDIRECT(nfl_game_result),MATCH(D$1,INDIRECT(nfl_game_result_header),0),FALSE)),"error")</f>
        <v/>
      </c>
      <c r="E3656" s="23" t="str">
        <f ca="1">IFERROR(IF(ISBLANK(VLOOKUP($B3656,INDIRECT(nfl_game_result),MATCH(E$1,INDIRECT(nfl_game_result_header),0),FALSE)),"",VLOOKUP($B3656,INDIRECT(nfl_game_result),MATCH(E$1,INDIRECT(nfl_game_result_header),0),FALSE)),"error")</f>
        <v/>
      </c>
      <c r="F3656" s="23" t="str">
        <f ca="1">IFERROR(IF(ISBLANK(VLOOKUP($B3656,INDIRECT(nfl_game_result),MATCH(F$1,INDIRECT(nfl_game_result_header),0),FALSE)),"",VLOOKUP($B3656,INDIRECT(nfl_game_result),MATCH(F$1,INDIRECT(nfl_game_result_header),0),FALSE)),"error")</f>
        <v/>
      </c>
      <c r="G3656" s="23" t="str">
        <f ca="1">IFERROR(IF(ISBLANK(VLOOKUP($B3656,INDIRECT(nfl_game_result),MATCH(G$1,INDIRECT(nfl_game_result_header),0),FALSE)),"",VLOOKUP($B3656,INDIRECT(nfl_game_result),MATCH(G$1,INDIRECT(nfl_game_result_header),0),FALSE)),"error")</f>
        <v/>
      </c>
      <c r="H3656" s="23" t="str">
        <f ca="1">IFERROR(IF(ISBLANK(VLOOKUP($B3656,INDIRECT(nfl_game_result),MATCH(H$1,INDIRECT(nfl_game_result_header),0),FALSE)),"",VLOOKUP($B3656,INDIRECT(nfl_game_result),MATCH(H$1,INDIRECT(nfl_game_result_header),0),FALSE)),"error")</f>
        <v/>
      </c>
      <c r="I3656" s="23" t="str">
        <f ca="1">IFERROR(IF(ISBLANK(VLOOKUP($B3656,INDIRECT(nfl_game_result),MATCH(I$1,INDIRECT(nfl_game_result_header),0),FALSE)),"",VLOOKUP($B3656,INDIRECT(nfl_game_result),MATCH(I$1,INDIRECT(nfl_game_result_header),0),FALSE)),"error")</f>
        <v/>
      </c>
      <c r="J3656" s="23" t="str">
        <f ca="1">IFERROR(IF(ISBLANK(VLOOKUP($B3656,INDIRECT(nfl_game_result),MATCH(J$1,INDIRECT(nfl_game_result_header),0),FALSE)),"",VLOOKUP($B3656,INDIRECT(nfl_game_result),MATCH(J$1,INDIRECT(nfl_game_result_header),0),FALSE)),"error")</f>
        <v/>
      </c>
      <c r="K3656" s="23" t="str">
        <f ca="1">IFERROR(IF(ISBLANK(VLOOKUP($B3656,INDIRECT(nfl_game_result),MATCH(K$1,INDIRECT(nfl_game_result_header),0),FALSE)),"",VLOOKUP($B3656,INDIRECT(nfl_game_result),MATCH(K$1,INDIRECT(nfl_game_result_header),0),FALSE)),"error")</f>
        <v/>
      </c>
      <c r="L3656" s="23" t="str">
        <f ca="1">IFERROR(IF(ISBLANK(VLOOKUP($B3656,INDIRECT(nfl_game_result),MATCH(L$1,INDIRECT(nfl_game_result_header),0),FALSE)),"",VLOOKUP($B3656,INDIRECT(nfl_game_result),MATCH(L$1,INDIRECT(nfl_game_result_header),0),FALSE)),"error")</f>
        <v/>
      </c>
      <c r="M3656" s="23" t="s">
        <v>14</v>
      </c>
      <c r="V3656" s="23" t="s">
        <v>416</v>
      </c>
      <c r="W3656" s="23">
        <f ca="1">VALUE(LEFT(C3656, 4))</f>
        <v>2018</v>
      </c>
      <c r="X3656" s="23">
        <f ca="1">VALUE(MID(C3656,6,FIND("_",C3656,6)-6))</f>
        <v>14</v>
      </c>
      <c r="Y3656" s="23" t="str">
        <f ca="1">IF(NOT(OR(ISBLANK(D3656),ISBLANK(E3656),D3656="",E3656="")),D3656-E3656,"")</f>
        <v/>
      </c>
      <c r="Z3656" s="23" t="str">
        <f ca="1">IF(OR(NOT(ISNUMBER(D3656)),ISBLANK(D3656),D3656="",ISBLANK(N3656)),"",ABS(D3656-N3656))</f>
        <v/>
      </c>
      <c r="AA3656" s="23" t="str">
        <f ca="1">IF(OR(ISBLANK(J3656),ISBLANK(O3656),J3656="",O3656=""),"",IF(J3656=O3656,1,0))</f>
        <v/>
      </c>
      <c r="AB3656" s="23" t="str">
        <f ca="1">IF(OR(ISBLANK(K3656),ISBLANK(Q3656),K3656="",Q3656=""),"",IF(K3656=Q3656,1,0))</f>
        <v/>
      </c>
      <c r="AC3656" s="23" t="str">
        <f t="shared" ca="1" si="57"/>
        <v/>
      </c>
    </row>
    <row r="3657" spans="1:29" x14ac:dyDescent="0.25">
      <c r="A3657" s="23">
        <v>3704</v>
      </c>
      <c r="B3657">
        <v>1802</v>
      </c>
      <c r="C3657" s="23" t="str">
        <f ca="1">IFERROR(VLOOKUP($B3657,INDIRECT(nfl_game_result),MATCH(C$1,INDIRECT(nfl_game_result_header),0),FALSE),"error")</f>
        <v>2018_14_IND@HOU</v>
      </c>
      <c r="D3657" s="23" t="str">
        <f ca="1">IFERROR(IF(ISBLANK(VLOOKUP($B3657,INDIRECT(nfl_game_result),MATCH(D$1,INDIRECT(nfl_game_result_header),0),FALSE)),"",VLOOKUP($B3657,INDIRECT(nfl_game_result),MATCH(D$1,INDIRECT(nfl_game_result_header),0),FALSE)),"error")</f>
        <v/>
      </c>
      <c r="E3657" s="23" t="str">
        <f ca="1">IFERROR(IF(ISBLANK(VLOOKUP($B3657,INDIRECT(nfl_game_result),MATCH(E$1,INDIRECT(nfl_game_result_header),0),FALSE)),"",VLOOKUP($B3657,INDIRECT(nfl_game_result),MATCH(E$1,INDIRECT(nfl_game_result_header),0),FALSE)),"error")</f>
        <v/>
      </c>
      <c r="F3657" s="23" t="str">
        <f ca="1">IFERROR(IF(ISBLANK(VLOOKUP($B3657,INDIRECT(nfl_game_result),MATCH(F$1,INDIRECT(nfl_game_result_header),0),FALSE)),"",VLOOKUP($B3657,INDIRECT(nfl_game_result),MATCH(F$1,INDIRECT(nfl_game_result_header),0),FALSE)),"error")</f>
        <v/>
      </c>
      <c r="G3657" s="23" t="str">
        <f ca="1">IFERROR(IF(ISBLANK(VLOOKUP($B3657,INDIRECT(nfl_game_result),MATCH(G$1,INDIRECT(nfl_game_result_header),0),FALSE)),"",VLOOKUP($B3657,INDIRECT(nfl_game_result),MATCH(G$1,INDIRECT(nfl_game_result_header),0),FALSE)),"error")</f>
        <v/>
      </c>
      <c r="H3657" s="23" t="str">
        <f ca="1">IFERROR(IF(ISBLANK(VLOOKUP($B3657,INDIRECT(nfl_game_result),MATCH(H$1,INDIRECT(nfl_game_result_header),0),FALSE)),"",VLOOKUP($B3657,INDIRECT(nfl_game_result),MATCH(H$1,INDIRECT(nfl_game_result_header),0),FALSE)),"error")</f>
        <v/>
      </c>
      <c r="I3657" s="23" t="str">
        <f ca="1">IFERROR(IF(ISBLANK(VLOOKUP($B3657,INDIRECT(nfl_game_result),MATCH(I$1,INDIRECT(nfl_game_result_header),0),FALSE)),"",VLOOKUP($B3657,INDIRECT(nfl_game_result),MATCH(I$1,INDIRECT(nfl_game_result_header),0),FALSE)),"error")</f>
        <v/>
      </c>
      <c r="J3657" s="23" t="str">
        <f ca="1">IFERROR(IF(ISBLANK(VLOOKUP($B3657,INDIRECT(nfl_game_result),MATCH(J$1,INDIRECT(nfl_game_result_header),0),FALSE)),"",VLOOKUP($B3657,INDIRECT(nfl_game_result),MATCH(J$1,INDIRECT(nfl_game_result_header),0),FALSE)),"error")</f>
        <v/>
      </c>
      <c r="K3657" s="23" t="str">
        <f ca="1">IFERROR(IF(ISBLANK(VLOOKUP($B3657,INDIRECT(nfl_game_result),MATCH(K$1,INDIRECT(nfl_game_result_header),0),FALSE)),"",VLOOKUP($B3657,INDIRECT(nfl_game_result),MATCH(K$1,INDIRECT(nfl_game_result_header),0),FALSE)),"error")</f>
        <v/>
      </c>
      <c r="L3657" s="23" t="str">
        <f ca="1">IFERROR(IF(ISBLANK(VLOOKUP($B3657,INDIRECT(nfl_game_result),MATCH(L$1,INDIRECT(nfl_game_result_header),0),FALSE)),"",VLOOKUP($B3657,INDIRECT(nfl_game_result),MATCH(L$1,INDIRECT(nfl_game_result_header),0),FALSE)),"error")</f>
        <v/>
      </c>
      <c r="M3657" s="23" t="s">
        <v>14</v>
      </c>
      <c r="V3657" s="23" t="s">
        <v>416</v>
      </c>
      <c r="W3657" s="23">
        <f ca="1">VALUE(LEFT(C3657, 4))</f>
        <v>2018</v>
      </c>
      <c r="X3657" s="23">
        <f ca="1">VALUE(MID(C3657,6,FIND("_",C3657,6)-6))</f>
        <v>14</v>
      </c>
      <c r="Y3657" s="23" t="str">
        <f ca="1">IF(NOT(OR(ISBLANK(D3657),ISBLANK(E3657),D3657="",E3657="")),D3657-E3657,"")</f>
        <v/>
      </c>
      <c r="Z3657" s="23" t="str">
        <f ca="1">IF(OR(NOT(ISNUMBER(D3657)),ISBLANK(D3657),D3657="",ISBLANK(N3657)),"",ABS(D3657-N3657))</f>
        <v/>
      </c>
      <c r="AA3657" s="23" t="str">
        <f ca="1">IF(OR(ISBLANK(J3657),ISBLANK(O3657),J3657="",O3657=""),"",IF(J3657=O3657,1,0))</f>
        <v/>
      </c>
      <c r="AB3657" s="23" t="str">
        <f ca="1">IF(OR(ISBLANK(K3657),ISBLANK(Q3657),K3657="",Q3657=""),"",IF(K3657=Q3657,1,0))</f>
        <v/>
      </c>
      <c r="AC3657" s="23" t="str">
        <f t="shared" ca="1" si="57"/>
        <v/>
      </c>
    </row>
    <row r="3658" spans="1:29" x14ac:dyDescent="0.25">
      <c r="A3658" s="23">
        <v>3705</v>
      </c>
      <c r="B3658">
        <v>1803</v>
      </c>
      <c r="C3658" s="23" t="str">
        <f ca="1">IFERROR(VLOOKUP($B3658,INDIRECT(nfl_game_result),MATCH(C$1,INDIRECT(nfl_game_result_header),0),FALSE),"error")</f>
        <v>2018_14_CAR@CLE</v>
      </c>
      <c r="D3658" s="23" t="str">
        <f ca="1">IFERROR(IF(ISBLANK(VLOOKUP($B3658,INDIRECT(nfl_game_result),MATCH(D$1,INDIRECT(nfl_game_result_header),0),FALSE)),"",VLOOKUP($B3658,INDIRECT(nfl_game_result),MATCH(D$1,INDIRECT(nfl_game_result_header),0),FALSE)),"error")</f>
        <v/>
      </c>
      <c r="E3658" s="23" t="str">
        <f ca="1">IFERROR(IF(ISBLANK(VLOOKUP($B3658,INDIRECT(nfl_game_result),MATCH(E$1,INDIRECT(nfl_game_result_header),0),FALSE)),"",VLOOKUP($B3658,INDIRECT(nfl_game_result),MATCH(E$1,INDIRECT(nfl_game_result_header),0),FALSE)),"error")</f>
        <v/>
      </c>
      <c r="F3658" s="23" t="str">
        <f ca="1">IFERROR(IF(ISBLANK(VLOOKUP($B3658,INDIRECT(nfl_game_result),MATCH(F$1,INDIRECT(nfl_game_result_header),0),FALSE)),"",VLOOKUP($B3658,INDIRECT(nfl_game_result),MATCH(F$1,INDIRECT(nfl_game_result_header),0),FALSE)),"error")</f>
        <v/>
      </c>
      <c r="G3658" s="23" t="str">
        <f ca="1">IFERROR(IF(ISBLANK(VLOOKUP($B3658,INDIRECT(nfl_game_result),MATCH(G$1,INDIRECT(nfl_game_result_header),0),FALSE)),"",VLOOKUP($B3658,INDIRECT(nfl_game_result),MATCH(G$1,INDIRECT(nfl_game_result_header),0),FALSE)),"error")</f>
        <v/>
      </c>
      <c r="H3658" s="23" t="str">
        <f ca="1">IFERROR(IF(ISBLANK(VLOOKUP($B3658,INDIRECT(nfl_game_result),MATCH(H$1,INDIRECT(nfl_game_result_header),0),FALSE)),"",VLOOKUP($B3658,INDIRECT(nfl_game_result),MATCH(H$1,INDIRECT(nfl_game_result_header),0),FALSE)),"error")</f>
        <v/>
      </c>
      <c r="I3658" s="23" t="str">
        <f ca="1">IFERROR(IF(ISBLANK(VLOOKUP($B3658,INDIRECT(nfl_game_result),MATCH(I$1,INDIRECT(nfl_game_result_header),0),FALSE)),"",VLOOKUP($B3658,INDIRECT(nfl_game_result),MATCH(I$1,INDIRECT(nfl_game_result_header),0),FALSE)),"error")</f>
        <v/>
      </c>
      <c r="J3658" s="23" t="str">
        <f ca="1">IFERROR(IF(ISBLANK(VLOOKUP($B3658,INDIRECT(nfl_game_result),MATCH(J$1,INDIRECT(nfl_game_result_header),0),FALSE)),"",VLOOKUP($B3658,INDIRECT(nfl_game_result),MATCH(J$1,INDIRECT(nfl_game_result_header),0),FALSE)),"error")</f>
        <v/>
      </c>
      <c r="K3658" s="23" t="str">
        <f ca="1">IFERROR(IF(ISBLANK(VLOOKUP($B3658,INDIRECT(nfl_game_result),MATCH(K$1,INDIRECT(nfl_game_result_header),0),FALSE)),"",VLOOKUP($B3658,INDIRECT(nfl_game_result),MATCH(K$1,INDIRECT(nfl_game_result_header),0),FALSE)),"error")</f>
        <v/>
      </c>
      <c r="L3658" s="23" t="str">
        <f ca="1">IFERROR(IF(ISBLANK(VLOOKUP($B3658,INDIRECT(nfl_game_result),MATCH(L$1,INDIRECT(nfl_game_result_header),0),FALSE)),"",VLOOKUP($B3658,INDIRECT(nfl_game_result),MATCH(L$1,INDIRECT(nfl_game_result_header),0),FALSE)),"error")</f>
        <v/>
      </c>
      <c r="M3658" s="23" t="s">
        <v>14</v>
      </c>
      <c r="V3658" s="23" t="s">
        <v>416</v>
      </c>
      <c r="W3658" s="23">
        <f ca="1">VALUE(LEFT(C3658, 4))</f>
        <v>2018</v>
      </c>
      <c r="X3658" s="23">
        <f ca="1">VALUE(MID(C3658,6,FIND("_",C3658,6)-6))</f>
        <v>14</v>
      </c>
      <c r="Y3658" s="23" t="str">
        <f ca="1">IF(NOT(OR(ISBLANK(D3658),ISBLANK(E3658),D3658="",E3658="")),D3658-E3658,"")</f>
        <v/>
      </c>
      <c r="Z3658" s="23" t="str">
        <f ca="1">IF(OR(NOT(ISNUMBER(D3658)),ISBLANK(D3658),D3658="",ISBLANK(N3658)),"",ABS(D3658-N3658))</f>
        <v/>
      </c>
      <c r="AA3658" s="23" t="str">
        <f ca="1">IF(OR(ISBLANK(J3658),ISBLANK(O3658),J3658="",O3658=""),"",IF(J3658=O3658,1,0))</f>
        <v/>
      </c>
      <c r="AB3658" s="23" t="str">
        <f ca="1">IF(OR(ISBLANK(K3658),ISBLANK(Q3658),K3658="",Q3658=""),"",IF(K3658=Q3658,1,0))</f>
        <v/>
      </c>
      <c r="AC3658" s="23" t="str">
        <f t="shared" ca="1" si="57"/>
        <v/>
      </c>
    </row>
    <row r="3659" spans="1:29" x14ac:dyDescent="0.25">
      <c r="A3659" s="23">
        <v>3706</v>
      </c>
      <c r="B3659">
        <v>1804</v>
      </c>
      <c r="C3659" s="23" t="str">
        <f ca="1">IFERROR(VLOOKUP($B3659,INDIRECT(nfl_game_result),MATCH(C$1,INDIRECT(nfl_game_result_header),0),FALSE),"error")</f>
        <v>2018_14_ATL@GBY</v>
      </c>
      <c r="D3659" s="23" t="str">
        <f ca="1">IFERROR(IF(ISBLANK(VLOOKUP($B3659,INDIRECT(nfl_game_result),MATCH(D$1,INDIRECT(nfl_game_result_header),0),FALSE)),"",VLOOKUP($B3659,INDIRECT(nfl_game_result),MATCH(D$1,INDIRECT(nfl_game_result_header),0),FALSE)),"error")</f>
        <v/>
      </c>
      <c r="E3659" s="23" t="str">
        <f ca="1">IFERROR(IF(ISBLANK(VLOOKUP($B3659,INDIRECT(nfl_game_result),MATCH(E$1,INDIRECT(nfl_game_result_header),0),FALSE)),"",VLOOKUP($B3659,INDIRECT(nfl_game_result),MATCH(E$1,INDIRECT(nfl_game_result_header),0),FALSE)),"error")</f>
        <v/>
      </c>
      <c r="F3659" s="23" t="str">
        <f ca="1">IFERROR(IF(ISBLANK(VLOOKUP($B3659,INDIRECT(nfl_game_result),MATCH(F$1,INDIRECT(nfl_game_result_header),0),FALSE)),"",VLOOKUP($B3659,INDIRECT(nfl_game_result),MATCH(F$1,INDIRECT(nfl_game_result_header),0),FALSE)),"error")</f>
        <v/>
      </c>
      <c r="G3659" s="23" t="str">
        <f ca="1">IFERROR(IF(ISBLANK(VLOOKUP($B3659,INDIRECT(nfl_game_result),MATCH(G$1,INDIRECT(nfl_game_result_header),0),FALSE)),"",VLOOKUP($B3659,INDIRECT(nfl_game_result),MATCH(G$1,INDIRECT(nfl_game_result_header),0),FALSE)),"error")</f>
        <v/>
      </c>
      <c r="H3659" s="23" t="str">
        <f ca="1">IFERROR(IF(ISBLANK(VLOOKUP($B3659,INDIRECT(nfl_game_result),MATCH(H$1,INDIRECT(nfl_game_result_header),0),FALSE)),"",VLOOKUP($B3659,INDIRECT(nfl_game_result),MATCH(H$1,INDIRECT(nfl_game_result_header),0),FALSE)),"error")</f>
        <v/>
      </c>
      <c r="I3659" s="23" t="str">
        <f ca="1">IFERROR(IF(ISBLANK(VLOOKUP($B3659,INDIRECT(nfl_game_result),MATCH(I$1,INDIRECT(nfl_game_result_header),0),FALSE)),"",VLOOKUP($B3659,INDIRECT(nfl_game_result),MATCH(I$1,INDIRECT(nfl_game_result_header),0),FALSE)),"error")</f>
        <v/>
      </c>
      <c r="J3659" s="23" t="str">
        <f ca="1">IFERROR(IF(ISBLANK(VLOOKUP($B3659,INDIRECT(nfl_game_result),MATCH(J$1,INDIRECT(nfl_game_result_header),0),FALSE)),"",VLOOKUP($B3659,INDIRECT(nfl_game_result),MATCH(J$1,INDIRECT(nfl_game_result_header),0),FALSE)),"error")</f>
        <v/>
      </c>
      <c r="K3659" s="23" t="str">
        <f ca="1">IFERROR(IF(ISBLANK(VLOOKUP($B3659,INDIRECT(nfl_game_result),MATCH(K$1,INDIRECT(nfl_game_result_header),0),FALSE)),"",VLOOKUP($B3659,INDIRECT(nfl_game_result),MATCH(K$1,INDIRECT(nfl_game_result_header),0),FALSE)),"error")</f>
        <v/>
      </c>
      <c r="L3659" s="23" t="str">
        <f ca="1">IFERROR(IF(ISBLANK(VLOOKUP($B3659,INDIRECT(nfl_game_result),MATCH(L$1,INDIRECT(nfl_game_result_header),0),FALSE)),"",VLOOKUP($B3659,INDIRECT(nfl_game_result),MATCH(L$1,INDIRECT(nfl_game_result_header),0),FALSE)),"error")</f>
        <v/>
      </c>
      <c r="M3659" s="23" t="s">
        <v>14</v>
      </c>
      <c r="V3659" s="23" t="s">
        <v>416</v>
      </c>
      <c r="W3659" s="23">
        <f ca="1">VALUE(LEFT(C3659, 4))</f>
        <v>2018</v>
      </c>
      <c r="X3659" s="23">
        <f ca="1">VALUE(MID(C3659,6,FIND("_",C3659,6)-6))</f>
        <v>14</v>
      </c>
      <c r="Y3659" s="23" t="str">
        <f ca="1">IF(NOT(OR(ISBLANK(D3659),ISBLANK(E3659),D3659="",E3659="")),D3659-E3659,"")</f>
        <v/>
      </c>
      <c r="Z3659" s="23" t="str">
        <f ca="1">IF(OR(NOT(ISNUMBER(D3659)),ISBLANK(D3659),D3659="",ISBLANK(N3659)),"",ABS(D3659-N3659))</f>
        <v/>
      </c>
      <c r="AA3659" s="23" t="str">
        <f ca="1">IF(OR(ISBLANK(J3659),ISBLANK(O3659),J3659="",O3659=""),"",IF(J3659=O3659,1,0))</f>
        <v/>
      </c>
      <c r="AB3659" s="23" t="str">
        <f ca="1">IF(OR(ISBLANK(K3659),ISBLANK(Q3659),K3659="",Q3659=""),"",IF(K3659=Q3659,1,0))</f>
        <v/>
      </c>
      <c r="AC3659" s="23" t="str">
        <f t="shared" ca="1" si="57"/>
        <v/>
      </c>
    </row>
    <row r="3660" spans="1:29" x14ac:dyDescent="0.25">
      <c r="A3660" s="23">
        <v>3707</v>
      </c>
      <c r="B3660">
        <v>1805</v>
      </c>
      <c r="C3660" s="23" t="str">
        <f ca="1">IFERROR(VLOOKUP($B3660,INDIRECT(nfl_game_result),MATCH(C$1,INDIRECT(nfl_game_result_header),0),FALSE),"error")</f>
        <v>2018_14_DEN@SFO</v>
      </c>
      <c r="D3660" s="23" t="str">
        <f ca="1">IFERROR(IF(ISBLANK(VLOOKUP($B3660,INDIRECT(nfl_game_result),MATCH(D$1,INDIRECT(nfl_game_result_header),0),FALSE)),"",VLOOKUP($B3660,INDIRECT(nfl_game_result),MATCH(D$1,INDIRECT(nfl_game_result_header),0),FALSE)),"error")</f>
        <v/>
      </c>
      <c r="E3660" s="23" t="str">
        <f ca="1">IFERROR(IF(ISBLANK(VLOOKUP($B3660,INDIRECT(nfl_game_result),MATCH(E$1,INDIRECT(nfl_game_result_header),0),FALSE)),"",VLOOKUP($B3660,INDIRECT(nfl_game_result),MATCH(E$1,INDIRECT(nfl_game_result_header),0),FALSE)),"error")</f>
        <v/>
      </c>
      <c r="F3660" s="23" t="str">
        <f ca="1">IFERROR(IF(ISBLANK(VLOOKUP($B3660,INDIRECT(nfl_game_result),MATCH(F$1,INDIRECT(nfl_game_result_header),0),FALSE)),"",VLOOKUP($B3660,INDIRECT(nfl_game_result),MATCH(F$1,INDIRECT(nfl_game_result_header),0),FALSE)),"error")</f>
        <v/>
      </c>
      <c r="G3660" s="23" t="str">
        <f ca="1">IFERROR(IF(ISBLANK(VLOOKUP($B3660,INDIRECT(nfl_game_result),MATCH(G$1,INDIRECT(nfl_game_result_header),0),FALSE)),"",VLOOKUP($B3660,INDIRECT(nfl_game_result),MATCH(G$1,INDIRECT(nfl_game_result_header),0),FALSE)),"error")</f>
        <v/>
      </c>
      <c r="H3660" s="23" t="str">
        <f ca="1">IFERROR(IF(ISBLANK(VLOOKUP($B3660,INDIRECT(nfl_game_result),MATCH(H$1,INDIRECT(nfl_game_result_header),0),FALSE)),"",VLOOKUP($B3660,INDIRECT(nfl_game_result),MATCH(H$1,INDIRECT(nfl_game_result_header),0),FALSE)),"error")</f>
        <v/>
      </c>
      <c r="I3660" s="23" t="str">
        <f ca="1">IFERROR(IF(ISBLANK(VLOOKUP($B3660,INDIRECT(nfl_game_result),MATCH(I$1,INDIRECT(nfl_game_result_header),0),FALSE)),"",VLOOKUP($B3660,INDIRECT(nfl_game_result),MATCH(I$1,INDIRECT(nfl_game_result_header),0),FALSE)),"error")</f>
        <v/>
      </c>
      <c r="J3660" s="23" t="str">
        <f ca="1">IFERROR(IF(ISBLANK(VLOOKUP($B3660,INDIRECT(nfl_game_result),MATCH(J$1,INDIRECT(nfl_game_result_header),0),FALSE)),"",VLOOKUP($B3660,INDIRECT(nfl_game_result),MATCH(J$1,INDIRECT(nfl_game_result_header),0),FALSE)),"error")</f>
        <v/>
      </c>
      <c r="K3660" s="23" t="str">
        <f ca="1">IFERROR(IF(ISBLANK(VLOOKUP($B3660,INDIRECT(nfl_game_result),MATCH(K$1,INDIRECT(nfl_game_result_header),0),FALSE)),"",VLOOKUP($B3660,INDIRECT(nfl_game_result),MATCH(K$1,INDIRECT(nfl_game_result_header),0),FALSE)),"error")</f>
        <v/>
      </c>
      <c r="L3660" s="23" t="str">
        <f ca="1">IFERROR(IF(ISBLANK(VLOOKUP($B3660,INDIRECT(nfl_game_result),MATCH(L$1,INDIRECT(nfl_game_result_header),0),FALSE)),"",VLOOKUP($B3660,INDIRECT(nfl_game_result),MATCH(L$1,INDIRECT(nfl_game_result_header),0),FALSE)),"error")</f>
        <v/>
      </c>
      <c r="M3660" s="23" t="s">
        <v>14</v>
      </c>
      <c r="V3660" s="23" t="s">
        <v>416</v>
      </c>
      <c r="W3660" s="23">
        <f ca="1">VALUE(LEFT(C3660, 4))</f>
        <v>2018</v>
      </c>
      <c r="X3660" s="23">
        <f ca="1">VALUE(MID(C3660,6,FIND("_",C3660,6)-6))</f>
        <v>14</v>
      </c>
      <c r="Y3660" s="23" t="str">
        <f ca="1">IF(NOT(OR(ISBLANK(D3660),ISBLANK(E3660),D3660="",E3660="")),D3660-E3660,"")</f>
        <v/>
      </c>
      <c r="Z3660" s="23" t="str">
        <f ca="1">IF(OR(NOT(ISNUMBER(D3660)),ISBLANK(D3660),D3660="",ISBLANK(N3660)),"",ABS(D3660-N3660))</f>
        <v/>
      </c>
      <c r="AA3660" s="23" t="str">
        <f ca="1">IF(OR(ISBLANK(J3660),ISBLANK(O3660),J3660="",O3660=""),"",IF(J3660=O3660,1,0))</f>
        <v/>
      </c>
      <c r="AB3660" s="23" t="str">
        <f ca="1">IF(OR(ISBLANK(K3660),ISBLANK(Q3660),K3660="",Q3660=""),"",IF(K3660=Q3660,1,0))</f>
        <v/>
      </c>
      <c r="AC3660" s="23" t="str">
        <f t="shared" ca="1" si="57"/>
        <v/>
      </c>
    </row>
    <row r="3661" spans="1:29" x14ac:dyDescent="0.25">
      <c r="A3661" s="23">
        <v>3708</v>
      </c>
      <c r="B3661">
        <v>1806</v>
      </c>
      <c r="C3661" s="23" t="str">
        <f ca="1">IFERROR(VLOOKUP($B3661,INDIRECT(nfl_game_result),MATCH(C$1,INDIRECT(nfl_game_result_header),0),FALSE),"error")</f>
        <v>2018_14_CIN@LAC</v>
      </c>
      <c r="D3661" s="23" t="str">
        <f ca="1">IFERROR(IF(ISBLANK(VLOOKUP($B3661,INDIRECT(nfl_game_result),MATCH(D$1,INDIRECT(nfl_game_result_header),0),FALSE)),"",VLOOKUP($B3661,INDIRECT(nfl_game_result),MATCH(D$1,INDIRECT(nfl_game_result_header),0),FALSE)),"error")</f>
        <v/>
      </c>
      <c r="E3661" s="23" t="str">
        <f ca="1">IFERROR(IF(ISBLANK(VLOOKUP($B3661,INDIRECT(nfl_game_result),MATCH(E$1,INDIRECT(nfl_game_result_header),0),FALSE)),"",VLOOKUP($B3661,INDIRECT(nfl_game_result),MATCH(E$1,INDIRECT(nfl_game_result_header),0),FALSE)),"error")</f>
        <v/>
      </c>
      <c r="F3661" s="23" t="str">
        <f ca="1">IFERROR(IF(ISBLANK(VLOOKUP($B3661,INDIRECT(nfl_game_result),MATCH(F$1,INDIRECT(nfl_game_result_header),0),FALSE)),"",VLOOKUP($B3661,INDIRECT(nfl_game_result),MATCH(F$1,INDIRECT(nfl_game_result_header),0),FALSE)),"error")</f>
        <v/>
      </c>
      <c r="G3661" s="23" t="str">
        <f ca="1">IFERROR(IF(ISBLANK(VLOOKUP($B3661,INDIRECT(nfl_game_result),MATCH(G$1,INDIRECT(nfl_game_result_header),0),FALSE)),"",VLOOKUP($B3661,INDIRECT(nfl_game_result),MATCH(G$1,INDIRECT(nfl_game_result_header),0),FALSE)),"error")</f>
        <v/>
      </c>
      <c r="H3661" s="23" t="str">
        <f ca="1">IFERROR(IF(ISBLANK(VLOOKUP($B3661,INDIRECT(nfl_game_result),MATCH(H$1,INDIRECT(nfl_game_result_header),0),FALSE)),"",VLOOKUP($B3661,INDIRECT(nfl_game_result),MATCH(H$1,INDIRECT(nfl_game_result_header),0),FALSE)),"error")</f>
        <v/>
      </c>
      <c r="I3661" s="23" t="str">
        <f ca="1">IFERROR(IF(ISBLANK(VLOOKUP($B3661,INDIRECT(nfl_game_result),MATCH(I$1,INDIRECT(nfl_game_result_header),0),FALSE)),"",VLOOKUP($B3661,INDIRECT(nfl_game_result),MATCH(I$1,INDIRECT(nfl_game_result_header),0),FALSE)),"error")</f>
        <v/>
      </c>
      <c r="J3661" s="23" t="str">
        <f ca="1">IFERROR(IF(ISBLANK(VLOOKUP($B3661,INDIRECT(nfl_game_result),MATCH(J$1,INDIRECT(nfl_game_result_header),0),FALSE)),"",VLOOKUP($B3661,INDIRECT(nfl_game_result),MATCH(J$1,INDIRECT(nfl_game_result_header),0),FALSE)),"error")</f>
        <v/>
      </c>
      <c r="K3661" s="23" t="str">
        <f ca="1">IFERROR(IF(ISBLANK(VLOOKUP($B3661,INDIRECT(nfl_game_result),MATCH(K$1,INDIRECT(nfl_game_result_header),0),FALSE)),"",VLOOKUP($B3661,INDIRECT(nfl_game_result),MATCH(K$1,INDIRECT(nfl_game_result_header),0),FALSE)),"error")</f>
        <v/>
      </c>
      <c r="L3661" s="23" t="str">
        <f ca="1">IFERROR(IF(ISBLANK(VLOOKUP($B3661,INDIRECT(nfl_game_result),MATCH(L$1,INDIRECT(nfl_game_result_header),0),FALSE)),"",VLOOKUP($B3661,INDIRECT(nfl_game_result),MATCH(L$1,INDIRECT(nfl_game_result_header),0),FALSE)),"error")</f>
        <v/>
      </c>
      <c r="M3661" s="23" t="s">
        <v>14</v>
      </c>
      <c r="V3661" s="23" t="s">
        <v>416</v>
      </c>
      <c r="W3661" s="23">
        <f ca="1">VALUE(LEFT(C3661, 4))</f>
        <v>2018</v>
      </c>
      <c r="X3661" s="23">
        <f ca="1">VALUE(MID(C3661,6,FIND("_",C3661,6)-6))</f>
        <v>14</v>
      </c>
      <c r="Y3661" s="23" t="str">
        <f ca="1">IF(NOT(OR(ISBLANK(D3661),ISBLANK(E3661),D3661="",E3661="")),D3661-E3661,"")</f>
        <v/>
      </c>
      <c r="Z3661" s="23" t="str">
        <f ca="1">IF(OR(NOT(ISNUMBER(D3661)),ISBLANK(D3661),D3661="",ISBLANK(N3661)),"",ABS(D3661-N3661))</f>
        <v/>
      </c>
      <c r="AA3661" s="23" t="str">
        <f ca="1">IF(OR(ISBLANK(J3661),ISBLANK(O3661),J3661="",O3661=""),"",IF(J3661=O3661,1,0))</f>
        <v/>
      </c>
      <c r="AB3661" s="23" t="str">
        <f ca="1">IF(OR(ISBLANK(K3661),ISBLANK(Q3661),K3661="",Q3661=""),"",IF(K3661=Q3661,1,0))</f>
        <v/>
      </c>
      <c r="AC3661" s="23" t="str">
        <f t="shared" ca="1" si="57"/>
        <v/>
      </c>
    </row>
    <row r="3662" spans="1:29" x14ac:dyDescent="0.25">
      <c r="A3662" s="23">
        <v>3709</v>
      </c>
      <c r="B3662">
        <v>1807</v>
      </c>
      <c r="C3662" s="23" t="str">
        <f ca="1">IFERROR(VLOOKUP($B3662,INDIRECT(nfl_game_result),MATCH(C$1,INDIRECT(nfl_game_result_header),0),FALSE),"error")</f>
        <v>2018_14_DET@ARI</v>
      </c>
      <c r="D3662" s="23" t="str">
        <f ca="1">IFERROR(IF(ISBLANK(VLOOKUP($B3662,INDIRECT(nfl_game_result),MATCH(D$1,INDIRECT(nfl_game_result_header),0),FALSE)),"",VLOOKUP($B3662,INDIRECT(nfl_game_result),MATCH(D$1,INDIRECT(nfl_game_result_header),0),FALSE)),"error")</f>
        <v/>
      </c>
      <c r="E3662" s="23" t="str">
        <f ca="1">IFERROR(IF(ISBLANK(VLOOKUP($B3662,INDIRECT(nfl_game_result),MATCH(E$1,INDIRECT(nfl_game_result_header),0),FALSE)),"",VLOOKUP($B3662,INDIRECT(nfl_game_result),MATCH(E$1,INDIRECT(nfl_game_result_header),0),FALSE)),"error")</f>
        <v/>
      </c>
      <c r="F3662" s="23" t="str">
        <f ca="1">IFERROR(IF(ISBLANK(VLOOKUP($B3662,INDIRECT(nfl_game_result),MATCH(F$1,INDIRECT(nfl_game_result_header),0),FALSE)),"",VLOOKUP($B3662,INDIRECT(nfl_game_result),MATCH(F$1,INDIRECT(nfl_game_result_header),0),FALSE)),"error")</f>
        <v/>
      </c>
      <c r="G3662" s="23" t="str">
        <f ca="1">IFERROR(IF(ISBLANK(VLOOKUP($B3662,INDIRECT(nfl_game_result),MATCH(G$1,INDIRECT(nfl_game_result_header),0),FALSE)),"",VLOOKUP($B3662,INDIRECT(nfl_game_result),MATCH(G$1,INDIRECT(nfl_game_result_header),0),FALSE)),"error")</f>
        <v/>
      </c>
      <c r="H3662" s="23" t="str">
        <f ca="1">IFERROR(IF(ISBLANK(VLOOKUP($B3662,INDIRECT(nfl_game_result),MATCH(H$1,INDIRECT(nfl_game_result_header),0),FALSE)),"",VLOOKUP($B3662,INDIRECT(nfl_game_result),MATCH(H$1,INDIRECT(nfl_game_result_header),0),FALSE)),"error")</f>
        <v/>
      </c>
      <c r="I3662" s="23" t="str">
        <f ca="1">IFERROR(IF(ISBLANK(VLOOKUP($B3662,INDIRECT(nfl_game_result),MATCH(I$1,INDIRECT(nfl_game_result_header),0),FALSE)),"",VLOOKUP($B3662,INDIRECT(nfl_game_result),MATCH(I$1,INDIRECT(nfl_game_result_header),0),FALSE)),"error")</f>
        <v/>
      </c>
      <c r="J3662" s="23" t="str">
        <f ca="1">IFERROR(IF(ISBLANK(VLOOKUP($B3662,INDIRECT(nfl_game_result),MATCH(J$1,INDIRECT(nfl_game_result_header),0),FALSE)),"",VLOOKUP($B3662,INDIRECT(nfl_game_result),MATCH(J$1,INDIRECT(nfl_game_result_header),0),FALSE)),"error")</f>
        <v/>
      </c>
      <c r="K3662" s="23" t="str">
        <f ca="1">IFERROR(IF(ISBLANK(VLOOKUP($B3662,INDIRECT(nfl_game_result),MATCH(K$1,INDIRECT(nfl_game_result_header),0),FALSE)),"",VLOOKUP($B3662,INDIRECT(nfl_game_result),MATCH(K$1,INDIRECT(nfl_game_result_header),0),FALSE)),"error")</f>
        <v/>
      </c>
      <c r="L3662" s="23" t="str">
        <f ca="1">IFERROR(IF(ISBLANK(VLOOKUP($B3662,INDIRECT(nfl_game_result),MATCH(L$1,INDIRECT(nfl_game_result_header),0),FALSE)),"",VLOOKUP($B3662,INDIRECT(nfl_game_result),MATCH(L$1,INDIRECT(nfl_game_result_header),0),FALSE)),"error")</f>
        <v/>
      </c>
      <c r="M3662" s="23" t="s">
        <v>14</v>
      </c>
      <c r="V3662" s="23" t="s">
        <v>416</v>
      </c>
      <c r="W3662" s="23">
        <f ca="1">VALUE(LEFT(C3662, 4))</f>
        <v>2018</v>
      </c>
      <c r="X3662" s="23">
        <f ca="1">VALUE(MID(C3662,6,FIND("_",C3662,6)-6))</f>
        <v>14</v>
      </c>
      <c r="Y3662" s="23" t="str">
        <f ca="1">IF(NOT(OR(ISBLANK(D3662),ISBLANK(E3662),D3662="",E3662="")),D3662-E3662,"")</f>
        <v/>
      </c>
      <c r="Z3662" s="23" t="str">
        <f ca="1">IF(OR(NOT(ISNUMBER(D3662)),ISBLANK(D3662),D3662="",ISBLANK(N3662)),"",ABS(D3662-N3662))</f>
        <v/>
      </c>
      <c r="AA3662" s="23" t="str">
        <f ca="1">IF(OR(ISBLANK(J3662),ISBLANK(O3662),J3662="",O3662=""),"",IF(J3662=O3662,1,0))</f>
        <v/>
      </c>
      <c r="AB3662" s="23" t="str">
        <f ca="1">IF(OR(ISBLANK(K3662),ISBLANK(Q3662),K3662="",Q3662=""),"",IF(K3662=Q3662,1,0))</f>
        <v/>
      </c>
      <c r="AC3662" s="23" t="str">
        <f t="shared" ca="1" si="57"/>
        <v/>
      </c>
    </row>
    <row r="3663" spans="1:29" x14ac:dyDescent="0.25">
      <c r="A3663" s="23">
        <v>3710</v>
      </c>
      <c r="B3663">
        <v>1808</v>
      </c>
      <c r="C3663" s="23" t="str">
        <f ca="1">IFERROR(VLOOKUP($B3663,INDIRECT(nfl_game_result),MATCH(C$1,INDIRECT(nfl_game_result_header),0),FALSE),"error")</f>
        <v>2018_14_PHI@DAL</v>
      </c>
      <c r="D3663" s="23" t="str">
        <f ca="1">IFERROR(IF(ISBLANK(VLOOKUP($B3663,INDIRECT(nfl_game_result),MATCH(D$1,INDIRECT(nfl_game_result_header),0),FALSE)),"",VLOOKUP($B3663,INDIRECT(nfl_game_result),MATCH(D$1,INDIRECT(nfl_game_result_header),0),FALSE)),"error")</f>
        <v/>
      </c>
      <c r="E3663" s="23" t="str">
        <f ca="1">IFERROR(IF(ISBLANK(VLOOKUP($B3663,INDIRECT(nfl_game_result),MATCH(E$1,INDIRECT(nfl_game_result_header),0),FALSE)),"",VLOOKUP($B3663,INDIRECT(nfl_game_result),MATCH(E$1,INDIRECT(nfl_game_result_header),0),FALSE)),"error")</f>
        <v/>
      </c>
      <c r="F3663" s="23" t="str">
        <f ca="1">IFERROR(IF(ISBLANK(VLOOKUP($B3663,INDIRECT(nfl_game_result),MATCH(F$1,INDIRECT(nfl_game_result_header),0),FALSE)),"",VLOOKUP($B3663,INDIRECT(nfl_game_result),MATCH(F$1,INDIRECT(nfl_game_result_header),0),FALSE)),"error")</f>
        <v/>
      </c>
      <c r="G3663" s="23" t="str">
        <f ca="1">IFERROR(IF(ISBLANK(VLOOKUP($B3663,INDIRECT(nfl_game_result),MATCH(G$1,INDIRECT(nfl_game_result_header),0),FALSE)),"",VLOOKUP($B3663,INDIRECT(nfl_game_result),MATCH(G$1,INDIRECT(nfl_game_result_header),0),FALSE)),"error")</f>
        <v/>
      </c>
      <c r="H3663" s="23" t="str">
        <f ca="1">IFERROR(IF(ISBLANK(VLOOKUP($B3663,INDIRECT(nfl_game_result),MATCH(H$1,INDIRECT(nfl_game_result_header),0),FALSE)),"",VLOOKUP($B3663,INDIRECT(nfl_game_result),MATCH(H$1,INDIRECT(nfl_game_result_header),0),FALSE)),"error")</f>
        <v/>
      </c>
      <c r="I3663" s="23" t="str">
        <f ca="1">IFERROR(IF(ISBLANK(VLOOKUP($B3663,INDIRECT(nfl_game_result),MATCH(I$1,INDIRECT(nfl_game_result_header),0),FALSE)),"",VLOOKUP($B3663,INDIRECT(nfl_game_result),MATCH(I$1,INDIRECT(nfl_game_result_header),0),FALSE)),"error")</f>
        <v/>
      </c>
      <c r="J3663" s="23" t="str">
        <f ca="1">IFERROR(IF(ISBLANK(VLOOKUP($B3663,INDIRECT(nfl_game_result),MATCH(J$1,INDIRECT(nfl_game_result_header),0),FALSE)),"",VLOOKUP($B3663,INDIRECT(nfl_game_result),MATCH(J$1,INDIRECT(nfl_game_result_header),0),FALSE)),"error")</f>
        <v/>
      </c>
      <c r="K3663" s="23" t="str">
        <f ca="1">IFERROR(IF(ISBLANK(VLOOKUP($B3663,INDIRECT(nfl_game_result),MATCH(K$1,INDIRECT(nfl_game_result_header),0),FALSE)),"",VLOOKUP($B3663,INDIRECT(nfl_game_result),MATCH(K$1,INDIRECT(nfl_game_result_header),0),FALSE)),"error")</f>
        <v/>
      </c>
      <c r="L3663" s="23" t="str">
        <f ca="1">IFERROR(IF(ISBLANK(VLOOKUP($B3663,INDIRECT(nfl_game_result),MATCH(L$1,INDIRECT(nfl_game_result_header),0),FALSE)),"",VLOOKUP($B3663,INDIRECT(nfl_game_result),MATCH(L$1,INDIRECT(nfl_game_result_header),0),FALSE)),"error")</f>
        <v/>
      </c>
      <c r="M3663" s="23" t="s">
        <v>14</v>
      </c>
      <c r="V3663" s="23" t="s">
        <v>416</v>
      </c>
      <c r="W3663" s="23">
        <f ca="1">VALUE(LEFT(C3663, 4))</f>
        <v>2018</v>
      </c>
      <c r="X3663" s="23">
        <f ca="1">VALUE(MID(C3663,6,FIND("_",C3663,6)-6))</f>
        <v>14</v>
      </c>
      <c r="Y3663" s="23" t="str">
        <f ca="1">IF(NOT(OR(ISBLANK(D3663),ISBLANK(E3663),D3663="",E3663="")),D3663-E3663,"")</f>
        <v/>
      </c>
      <c r="Z3663" s="23" t="str">
        <f ca="1">IF(OR(NOT(ISNUMBER(D3663)),ISBLANK(D3663),D3663="",ISBLANK(N3663)),"",ABS(D3663-N3663))</f>
        <v/>
      </c>
      <c r="AA3663" s="23" t="str">
        <f ca="1">IF(OR(ISBLANK(J3663),ISBLANK(O3663),J3663="",O3663=""),"",IF(J3663=O3663,1,0))</f>
        <v/>
      </c>
      <c r="AB3663" s="23" t="str">
        <f ca="1">IF(OR(ISBLANK(K3663),ISBLANK(Q3663),K3663="",Q3663=""),"",IF(K3663=Q3663,1,0))</f>
        <v/>
      </c>
      <c r="AC3663" s="23" t="str">
        <f t="shared" ca="1" si="57"/>
        <v/>
      </c>
    </row>
    <row r="3664" spans="1:29" x14ac:dyDescent="0.25">
      <c r="A3664" s="23">
        <v>3711</v>
      </c>
      <c r="B3664">
        <v>1809</v>
      </c>
      <c r="C3664" s="23" t="str">
        <f ca="1">IFERROR(VLOOKUP($B3664,INDIRECT(nfl_game_result),MATCH(C$1,INDIRECT(nfl_game_result_header),0),FALSE),"error")</f>
        <v>2018_14_PIT@OAK</v>
      </c>
      <c r="D3664" s="23" t="str">
        <f ca="1">IFERROR(IF(ISBLANK(VLOOKUP($B3664,INDIRECT(nfl_game_result),MATCH(D$1,INDIRECT(nfl_game_result_header),0),FALSE)),"",VLOOKUP($B3664,INDIRECT(nfl_game_result),MATCH(D$1,INDIRECT(nfl_game_result_header),0),FALSE)),"error")</f>
        <v/>
      </c>
      <c r="E3664" s="23" t="str">
        <f ca="1">IFERROR(IF(ISBLANK(VLOOKUP($B3664,INDIRECT(nfl_game_result),MATCH(E$1,INDIRECT(nfl_game_result_header),0),FALSE)),"",VLOOKUP($B3664,INDIRECT(nfl_game_result),MATCH(E$1,INDIRECT(nfl_game_result_header),0),FALSE)),"error")</f>
        <v/>
      </c>
      <c r="F3664" s="23" t="str">
        <f ca="1">IFERROR(IF(ISBLANK(VLOOKUP($B3664,INDIRECT(nfl_game_result),MATCH(F$1,INDIRECT(nfl_game_result_header),0),FALSE)),"",VLOOKUP($B3664,INDIRECT(nfl_game_result),MATCH(F$1,INDIRECT(nfl_game_result_header),0),FALSE)),"error")</f>
        <v/>
      </c>
      <c r="G3664" s="23" t="str">
        <f ca="1">IFERROR(IF(ISBLANK(VLOOKUP($B3664,INDIRECT(nfl_game_result),MATCH(G$1,INDIRECT(nfl_game_result_header),0),FALSE)),"",VLOOKUP($B3664,INDIRECT(nfl_game_result),MATCH(G$1,INDIRECT(nfl_game_result_header),0),FALSE)),"error")</f>
        <v/>
      </c>
      <c r="H3664" s="23" t="str">
        <f ca="1">IFERROR(IF(ISBLANK(VLOOKUP($B3664,INDIRECT(nfl_game_result),MATCH(H$1,INDIRECT(nfl_game_result_header),0),FALSE)),"",VLOOKUP($B3664,INDIRECT(nfl_game_result),MATCH(H$1,INDIRECT(nfl_game_result_header),0),FALSE)),"error")</f>
        <v/>
      </c>
      <c r="I3664" s="23" t="str">
        <f ca="1">IFERROR(IF(ISBLANK(VLOOKUP($B3664,INDIRECT(nfl_game_result),MATCH(I$1,INDIRECT(nfl_game_result_header),0),FALSE)),"",VLOOKUP($B3664,INDIRECT(nfl_game_result),MATCH(I$1,INDIRECT(nfl_game_result_header),0),FALSE)),"error")</f>
        <v/>
      </c>
      <c r="J3664" s="23" t="str">
        <f ca="1">IFERROR(IF(ISBLANK(VLOOKUP($B3664,INDIRECT(nfl_game_result),MATCH(J$1,INDIRECT(nfl_game_result_header),0),FALSE)),"",VLOOKUP($B3664,INDIRECT(nfl_game_result),MATCH(J$1,INDIRECT(nfl_game_result_header),0),FALSE)),"error")</f>
        <v/>
      </c>
      <c r="K3664" s="23" t="str">
        <f ca="1">IFERROR(IF(ISBLANK(VLOOKUP($B3664,INDIRECT(nfl_game_result),MATCH(K$1,INDIRECT(nfl_game_result_header),0),FALSE)),"",VLOOKUP($B3664,INDIRECT(nfl_game_result),MATCH(K$1,INDIRECT(nfl_game_result_header),0),FALSE)),"error")</f>
        <v/>
      </c>
      <c r="L3664" s="23" t="str">
        <f ca="1">IFERROR(IF(ISBLANK(VLOOKUP($B3664,INDIRECT(nfl_game_result),MATCH(L$1,INDIRECT(nfl_game_result_header),0),FALSE)),"",VLOOKUP($B3664,INDIRECT(nfl_game_result),MATCH(L$1,INDIRECT(nfl_game_result_header),0),FALSE)),"error")</f>
        <v/>
      </c>
      <c r="M3664" s="23" t="s">
        <v>14</v>
      </c>
      <c r="V3664" s="23" t="s">
        <v>416</v>
      </c>
      <c r="W3664" s="23">
        <f ca="1">VALUE(LEFT(C3664, 4))</f>
        <v>2018</v>
      </c>
      <c r="X3664" s="23">
        <f ca="1">VALUE(MID(C3664,6,FIND("_",C3664,6)-6))</f>
        <v>14</v>
      </c>
      <c r="Y3664" s="23" t="str">
        <f ca="1">IF(NOT(OR(ISBLANK(D3664),ISBLANK(E3664),D3664="",E3664="")),D3664-E3664,"")</f>
        <v/>
      </c>
      <c r="Z3664" s="23" t="str">
        <f ca="1">IF(OR(NOT(ISNUMBER(D3664)),ISBLANK(D3664),D3664="",ISBLANK(N3664)),"",ABS(D3664-N3664))</f>
        <v/>
      </c>
      <c r="AA3664" s="23" t="str">
        <f ca="1">IF(OR(ISBLANK(J3664),ISBLANK(O3664),J3664="",O3664=""),"",IF(J3664=O3664,1,0))</f>
        <v/>
      </c>
      <c r="AB3664" s="23" t="str">
        <f ca="1">IF(OR(ISBLANK(K3664),ISBLANK(Q3664),K3664="",Q3664=""),"",IF(K3664=Q3664,1,0))</f>
        <v/>
      </c>
      <c r="AC3664" s="23" t="str">
        <f t="shared" ca="1" si="57"/>
        <v/>
      </c>
    </row>
    <row r="3665" spans="1:29" x14ac:dyDescent="0.25">
      <c r="A3665" s="23">
        <v>3712</v>
      </c>
      <c r="B3665">
        <v>1810</v>
      </c>
      <c r="C3665" s="23" t="str">
        <f ca="1">IFERROR(VLOOKUP($B3665,INDIRECT(nfl_game_result),MATCH(C$1,INDIRECT(nfl_game_result_header),0),FALSE),"error")</f>
        <v>2018_14_MIN@SEA</v>
      </c>
      <c r="D3665" s="23" t="str">
        <f ca="1">IFERROR(IF(ISBLANK(VLOOKUP($B3665,INDIRECT(nfl_game_result),MATCH(D$1,INDIRECT(nfl_game_result_header),0),FALSE)),"",VLOOKUP($B3665,INDIRECT(nfl_game_result),MATCH(D$1,INDIRECT(nfl_game_result_header),0),FALSE)),"error")</f>
        <v/>
      </c>
      <c r="E3665" s="23" t="str">
        <f ca="1">IFERROR(IF(ISBLANK(VLOOKUP($B3665,INDIRECT(nfl_game_result),MATCH(E$1,INDIRECT(nfl_game_result_header),0),FALSE)),"",VLOOKUP($B3665,INDIRECT(nfl_game_result),MATCH(E$1,INDIRECT(nfl_game_result_header),0),FALSE)),"error")</f>
        <v/>
      </c>
      <c r="F3665" s="23" t="str">
        <f ca="1">IFERROR(IF(ISBLANK(VLOOKUP($B3665,INDIRECT(nfl_game_result),MATCH(F$1,INDIRECT(nfl_game_result_header),0),FALSE)),"",VLOOKUP($B3665,INDIRECT(nfl_game_result),MATCH(F$1,INDIRECT(nfl_game_result_header),0),FALSE)),"error")</f>
        <v/>
      </c>
      <c r="G3665" s="23" t="str">
        <f ca="1">IFERROR(IF(ISBLANK(VLOOKUP($B3665,INDIRECT(nfl_game_result),MATCH(G$1,INDIRECT(nfl_game_result_header),0),FALSE)),"",VLOOKUP($B3665,INDIRECT(nfl_game_result),MATCH(G$1,INDIRECT(nfl_game_result_header),0),FALSE)),"error")</f>
        <v/>
      </c>
      <c r="H3665" s="23" t="str">
        <f ca="1">IFERROR(IF(ISBLANK(VLOOKUP($B3665,INDIRECT(nfl_game_result),MATCH(H$1,INDIRECT(nfl_game_result_header),0),FALSE)),"",VLOOKUP($B3665,INDIRECT(nfl_game_result),MATCH(H$1,INDIRECT(nfl_game_result_header),0),FALSE)),"error")</f>
        <v/>
      </c>
      <c r="I3665" s="23" t="str">
        <f ca="1">IFERROR(IF(ISBLANK(VLOOKUP($B3665,INDIRECT(nfl_game_result),MATCH(I$1,INDIRECT(nfl_game_result_header),0),FALSE)),"",VLOOKUP($B3665,INDIRECT(nfl_game_result),MATCH(I$1,INDIRECT(nfl_game_result_header),0),FALSE)),"error")</f>
        <v/>
      </c>
      <c r="J3665" s="23" t="str">
        <f ca="1">IFERROR(IF(ISBLANK(VLOOKUP($B3665,INDIRECT(nfl_game_result),MATCH(J$1,INDIRECT(nfl_game_result_header),0),FALSE)),"",VLOOKUP($B3665,INDIRECT(nfl_game_result),MATCH(J$1,INDIRECT(nfl_game_result_header),0),FALSE)),"error")</f>
        <v/>
      </c>
      <c r="K3665" s="23" t="str">
        <f ca="1">IFERROR(IF(ISBLANK(VLOOKUP($B3665,INDIRECT(nfl_game_result),MATCH(K$1,INDIRECT(nfl_game_result_header),0),FALSE)),"",VLOOKUP($B3665,INDIRECT(nfl_game_result),MATCH(K$1,INDIRECT(nfl_game_result_header),0),FALSE)),"error")</f>
        <v/>
      </c>
      <c r="L3665" s="23" t="str">
        <f ca="1">IFERROR(IF(ISBLANK(VLOOKUP($B3665,INDIRECT(nfl_game_result),MATCH(L$1,INDIRECT(nfl_game_result_header),0),FALSE)),"",VLOOKUP($B3665,INDIRECT(nfl_game_result),MATCH(L$1,INDIRECT(nfl_game_result_header),0),FALSE)),"error")</f>
        <v/>
      </c>
      <c r="M3665" s="23" t="s">
        <v>14</v>
      </c>
      <c r="V3665" s="23" t="s">
        <v>416</v>
      </c>
      <c r="W3665" s="23">
        <f ca="1">VALUE(LEFT(C3665, 4))</f>
        <v>2018</v>
      </c>
      <c r="X3665" s="23">
        <f ca="1">VALUE(MID(C3665,6,FIND("_",C3665,6)-6))</f>
        <v>14</v>
      </c>
      <c r="Y3665" s="23" t="str">
        <f ca="1">IF(NOT(OR(ISBLANK(D3665),ISBLANK(E3665),D3665="",E3665="")),D3665-E3665,"")</f>
        <v/>
      </c>
      <c r="Z3665" s="23" t="str">
        <f ca="1">IF(OR(NOT(ISNUMBER(D3665)),ISBLANK(D3665),D3665="",ISBLANK(N3665)),"",ABS(D3665-N3665))</f>
        <v/>
      </c>
      <c r="AA3665" s="23" t="str">
        <f ca="1">IF(OR(ISBLANK(J3665),ISBLANK(O3665),J3665="",O3665=""),"",IF(J3665=O3665,1,0))</f>
        <v/>
      </c>
      <c r="AB3665" s="23" t="str">
        <f ca="1">IF(OR(ISBLANK(K3665),ISBLANK(Q3665),K3665="",Q3665=""),"",IF(K3665=Q3665,1,0))</f>
        <v/>
      </c>
      <c r="AC3665" s="23" t="str">
        <f t="shared" ca="1" si="57"/>
        <v/>
      </c>
    </row>
    <row r="3666" spans="1:29" x14ac:dyDescent="0.25">
      <c r="A3666" s="23">
        <v>3457</v>
      </c>
      <c r="B3666">
        <v>1811</v>
      </c>
      <c r="C3666" s="23" t="str">
        <f ca="1">IFERROR(VLOOKUP($B3666,INDIRECT(nfl_game_result),MATCH(C$1,INDIRECT(nfl_game_result_header),0),FALSE),"error")</f>
        <v>2018_15_LAC@KCY</v>
      </c>
      <c r="D3666" s="23" t="str">
        <f ca="1">IFERROR(IF(ISBLANK(VLOOKUP($B3666,INDIRECT(nfl_game_result),MATCH(D$1,INDIRECT(nfl_game_result_header),0),FALSE)),"",VLOOKUP($B3666,INDIRECT(nfl_game_result),MATCH(D$1,INDIRECT(nfl_game_result_header),0),FALSE)),"error")</f>
        <v/>
      </c>
      <c r="E3666" s="23" t="str">
        <f ca="1">IFERROR(IF(ISBLANK(VLOOKUP($B3666,INDIRECT(nfl_game_result),MATCH(E$1,INDIRECT(nfl_game_result_header),0),FALSE)),"",VLOOKUP($B3666,INDIRECT(nfl_game_result),MATCH(E$1,INDIRECT(nfl_game_result_header),0),FALSE)),"error")</f>
        <v/>
      </c>
      <c r="F3666" s="23" t="str">
        <f ca="1">IFERROR(IF(ISBLANK(VLOOKUP($B3666,INDIRECT(nfl_game_result),MATCH(F$1,INDIRECT(nfl_game_result_header),0),FALSE)),"",VLOOKUP($B3666,INDIRECT(nfl_game_result),MATCH(F$1,INDIRECT(nfl_game_result_header),0),FALSE)),"error")</f>
        <v/>
      </c>
      <c r="G3666" s="23" t="str">
        <f ca="1">IFERROR(IF(ISBLANK(VLOOKUP($B3666,INDIRECT(nfl_game_result),MATCH(G$1,INDIRECT(nfl_game_result_header),0),FALSE)),"",VLOOKUP($B3666,INDIRECT(nfl_game_result),MATCH(G$1,INDIRECT(nfl_game_result_header),0),FALSE)),"error")</f>
        <v/>
      </c>
      <c r="H3666" s="23" t="str">
        <f ca="1">IFERROR(IF(ISBLANK(VLOOKUP($B3666,INDIRECT(nfl_game_result),MATCH(H$1,INDIRECT(nfl_game_result_header),0),FALSE)),"",VLOOKUP($B3666,INDIRECT(nfl_game_result),MATCH(H$1,INDIRECT(nfl_game_result_header),0),FALSE)),"error")</f>
        <v/>
      </c>
      <c r="I3666" s="23" t="str">
        <f ca="1">IFERROR(IF(ISBLANK(VLOOKUP($B3666,INDIRECT(nfl_game_result),MATCH(I$1,INDIRECT(nfl_game_result_header),0),FALSE)),"",VLOOKUP($B3666,INDIRECT(nfl_game_result),MATCH(I$1,INDIRECT(nfl_game_result_header),0),FALSE)),"error")</f>
        <v/>
      </c>
      <c r="J3666" s="23" t="str">
        <f ca="1">IFERROR(IF(ISBLANK(VLOOKUP($B3666,INDIRECT(nfl_game_result),MATCH(J$1,INDIRECT(nfl_game_result_header),0),FALSE)),"",VLOOKUP($B3666,INDIRECT(nfl_game_result),MATCH(J$1,INDIRECT(nfl_game_result_header),0),FALSE)),"error")</f>
        <v/>
      </c>
      <c r="K3666" s="23" t="str">
        <f ca="1">IFERROR(IF(ISBLANK(VLOOKUP($B3666,INDIRECT(nfl_game_result),MATCH(K$1,INDIRECT(nfl_game_result_header),0),FALSE)),"",VLOOKUP($B3666,INDIRECT(nfl_game_result),MATCH(K$1,INDIRECT(nfl_game_result_header),0),FALSE)),"error")</f>
        <v/>
      </c>
      <c r="L3666" s="23" t="str">
        <f ca="1">IFERROR(IF(ISBLANK(VLOOKUP($B3666,INDIRECT(nfl_game_result),MATCH(L$1,INDIRECT(nfl_game_result_header),0),FALSE)),"",VLOOKUP($B3666,INDIRECT(nfl_game_result),MATCH(L$1,INDIRECT(nfl_game_result_header),0),FALSE)),"error")</f>
        <v/>
      </c>
      <c r="M3666" s="23" t="s">
        <v>16</v>
      </c>
      <c r="V3666" s="23" t="s">
        <v>416</v>
      </c>
      <c r="W3666" s="23">
        <f ca="1">VALUE(LEFT(C3666, 4))</f>
        <v>2018</v>
      </c>
      <c r="X3666" s="23">
        <f ca="1">VALUE(MID(C3666,6,FIND("_",C3666,6)-6))</f>
        <v>15</v>
      </c>
      <c r="Y3666" s="23" t="str">
        <f ca="1">IF(NOT(OR(ISBLANK(D3666),ISBLANK(E3666),D3666="",E3666="")),D3666-E3666,"")</f>
        <v/>
      </c>
      <c r="Z3666" s="23" t="str">
        <f ca="1">IF(OR(NOT(ISNUMBER(D3666)),ISBLANK(D3666),D3666="",ISBLANK(N3666)),"",ABS(D3666-N3666))</f>
        <v/>
      </c>
      <c r="AA3666" s="23" t="str">
        <f ca="1">IF(OR(ISBLANK(J3666),ISBLANK(O3666),J3666="",O3666=""),"",IF(J3666=O3666,1,0))</f>
        <v/>
      </c>
      <c r="AB3666" s="23" t="str">
        <f ca="1">IF(OR(ISBLANK(K3666),ISBLANK(Q3666),K3666="",Q3666=""),"",IF(K3666=Q3666,1,0))</f>
        <v/>
      </c>
      <c r="AC3666" s="23" t="str">
        <f t="shared" ca="1" si="57"/>
        <v/>
      </c>
    </row>
    <row r="3667" spans="1:29" x14ac:dyDescent="0.25">
      <c r="A3667" s="23">
        <v>3458</v>
      </c>
      <c r="B3667">
        <v>1812</v>
      </c>
      <c r="C3667" s="23" t="str">
        <f ca="1">IFERROR(VLOOKUP($B3667,INDIRECT(nfl_game_result),MATCH(C$1,INDIRECT(nfl_game_result_header),0),FALSE),"error")</f>
        <v>2018_15_HOU@NYJ</v>
      </c>
      <c r="D3667" s="23" t="str">
        <f ca="1">IFERROR(IF(ISBLANK(VLOOKUP($B3667,INDIRECT(nfl_game_result),MATCH(D$1,INDIRECT(nfl_game_result_header),0),FALSE)),"",VLOOKUP($B3667,INDIRECT(nfl_game_result),MATCH(D$1,INDIRECT(nfl_game_result_header),0),FALSE)),"error")</f>
        <v/>
      </c>
      <c r="E3667" s="23" t="str">
        <f ca="1">IFERROR(IF(ISBLANK(VLOOKUP($B3667,INDIRECT(nfl_game_result),MATCH(E$1,INDIRECT(nfl_game_result_header),0),FALSE)),"",VLOOKUP($B3667,INDIRECT(nfl_game_result),MATCH(E$1,INDIRECT(nfl_game_result_header),0),FALSE)),"error")</f>
        <v/>
      </c>
      <c r="F3667" s="23" t="str">
        <f ca="1">IFERROR(IF(ISBLANK(VLOOKUP($B3667,INDIRECT(nfl_game_result),MATCH(F$1,INDIRECT(nfl_game_result_header),0),FALSE)),"",VLOOKUP($B3667,INDIRECT(nfl_game_result),MATCH(F$1,INDIRECT(nfl_game_result_header),0),FALSE)),"error")</f>
        <v/>
      </c>
      <c r="G3667" s="23" t="str">
        <f ca="1">IFERROR(IF(ISBLANK(VLOOKUP($B3667,INDIRECT(nfl_game_result),MATCH(G$1,INDIRECT(nfl_game_result_header),0),FALSE)),"",VLOOKUP($B3667,INDIRECT(nfl_game_result),MATCH(G$1,INDIRECT(nfl_game_result_header),0),FALSE)),"error")</f>
        <v/>
      </c>
      <c r="H3667" s="23" t="str">
        <f ca="1">IFERROR(IF(ISBLANK(VLOOKUP($B3667,INDIRECT(nfl_game_result),MATCH(H$1,INDIRECT(nfl_game_result_header),0),FALSE)),"",VLOOKUP($B3667,INDIRECT(nfl_game_result),MATCH(H$1,INDIRECT(nfl_game_result_header),0),FALSE)),"error")</f>
        <v/>
      </c>
      <c r="I3667" s="23" t="str">
        <f ca="1">IFERROR(IF(ISBLANK(VLOOKUP($B3667,INDIRECT(nfl_game_result),MATCH(I$1,INDIRECT(nfl_game_result_header),0),FALSE)),"",VLOOKUP($B3667,INDIRECT(nfl_game_result),MATCH(I$1,INDIRECT(nfl_game_result_header),0),FALSE)),"error")</f>
        <v/>
      </c>
      <c r="J3667" s="23" t="str">
        <f ca="1">IFERROR(IF(ISBLANK(VLOOKUP($B3667,INDIRECT(nfl_game_result),MATCH(J$1,INDIRECT(nfl_game_result_header),0),FALSE)),"",VLOOKUP($B3667,INDIRECT(nfl_game_result),MATCH(J$1,INDIRECT(nfl_game_result_header),0),FALSE)),"error")</f>
        <v/>
      </c>
      <c r="K3667" s="23" t="str">
        <f ca="1">IFERROR(IF(ISBLANK(VLOOKUP($B3667,INDIRECT(nfl_game_result),MATCH(K$1,INDIRECT(nfl_game_result_header),0),FALSE)),"",VLOOKUP($B3667,INDIRECT(nfl_game_result),MATCH(K$1,INDIRECT(nfl_game_result_header),0),FALSE)),"error")</f>
        <v/>
      </c>
      <c r="L3667" s="23" t="str">
        <f ca="1">IFERROR(IF(ISBLANK(VLOOKUP($B3667,INDIRECT(nfl_game_result),MATCH(L$1,INDIRECT(nfl_game_result_header),0),FALSE)),"",VLOOKUP($B3667,INDIRECT(nfl_game_result),MATCH(L$1,INDIRECT(nfl_game_result_header),0),FALSE)),"error")</f>
        <v/>
      </c>
      <c r="M3667" s="23" t="s">
        <v>16</v>
      </c>
      <c r="V3667" s="23" t="s">
        <v>416</v>
      </c>
      <c r="W3667" s="23">
        <f ca="1">VALUE(LEFT(C3667, 4))</f>
        <v>2018</v>
      </c>
      <c r="X3667" s="23">
        <f ca="1">VALUE(MID(C3667,6,FIND("_",C3667,6)-6))</f>
        <v>15</v>
      </c>
      <c r="Y3667" s="23" t="str">
        <f ca="1">IF(NOT(OR(ISBLANK(D3667),ISBLANK(E3667),D3667="",E3667="")),D3667-E3667,"")</f>
        <v/>
      </c>
      <c r="Z3667" s="23" t="str">
        <f ca="1">IF(OR(NOT(ISNUMBER(D3667)),ISBLANK(D3667),D3667="",ISBLANK(N3667)),"",ABS(D3667-N3667))</f>
        <v/>
      </c>
      <c r="AA3667" s="23" t="str">
        <f ca="1">IF(OR(ISBLANK(J3667),ISBLANK(O3667),J3667="",O3667=""),"",IF(J3667=O3667,1,0))</f>
        <v/>
      </c>
      <c r="AB3667" s="23" t="str">
        <f ca="1">IF(OR(ISBLANK(K3667),ISBLANK(Q3667),K3667="",Q3667=""),"",IF(K3667=Q3667,1,0))</f>
        <v/>
      </c>
      <c r="AC3667" s="23" t="str">
        <f t="shared" ca="1" si="57"/>
        <v/>
      </c>
    </row>
    <row r="3668" spans="1:29" x14ac:dyDescent="0.25">
      <c r="A3668" s="23">
        <v>3459</v>
      </c>
      <c r="B3668">
        <v>1813</v>
      </c>
      <c r="C3668" s="23" t="str">
        <f ca="1">IFERROR(VLOOKUP($B3668,INDIRECT(nfl_game_result),MATCH(C$1,INDIRECT(nfl_game_result_header),0),FALSE),"error")</f>
        <v>2018_15_CLE@DEN</v>
      </c>
      <c r="D3668" s="23" t="str">
        <f ca="1">IFERROR(IF(ISBLANK(VLOOKUP($B3668,INDIRECT(nfl_game_result),MATCH(D$1,INDIRECT(nfl_game_result_header),0),FALSE)),"",VLOOKUP($B3668,INDIRECT(nfl_game_result),MATCH(D$1,INDIRECT(nfl_game_result_header),0),FALSE)),"error")</f>
        <v/>
      </c>
      <c r="E3668" s="23" t="str">
        <f ca="1">IFERROR(IF(ISBLANK(VLOOKUP($B3668,INDIRECT(nfl_game_result),MATCH(E$1,INDIRECT(nfl_game_result_header),0),FALSE)),"",VLOOKUP($B3668,INDIRECT(nfl_game_result),MATCH(E$1,INDIRECT(nfl_game_result_header),0),FALSE)),"error")</f>
        <v/>
      </c>
      <c r="F3668" s="23" t="str">
        <f ca="1">IFERROR(IF(ISBLANK(VLOOKUP($B3668,INDIRECT(nfl_game_result),MATCH(F$1,INDIRECT(nfl_game_result_header),0),FALSE)),"",VLOOKUP($B3668,INDIRECT(nfl_game_result),MATCH(F$1,INDIRECT(nfl_game_result_header),0),FALSE)),"error")</f>
        <v/>
      </c>
      <c r="G3668" s="23" t="str">
        <f ca="1">IFERROR(IF(ISBLANK(VLOOKUP($B3668,INDIRECT(nfl_game_result),MATCH(G$1,INDIRECT(nfl_game_result_header),0),FALSE)),"",VLOOKUP($B3668,INDIRECT(nfl_game_result),MATCH(G$1,INDIRECT(nfl_game_result_header),0),FALSE)),"error")</f>
        <v/>
      </c>
      <c r="H3668" s="23" t="str">
        <f ca="1">IFERROR(IF(ISBLANK(VLOOKUP($B3668,INDIRECT(nfl_game_result),MATCH(H$1,INDIRECT(nfl_game_result_header),0),FALSE)),"",VLOOKUP($B3668,INDIRECT(nfl_game_result),MATCH(H$1,INDIRECT(nfl_game_result_header),0),FALSE)),"error")</f>
        <v/>
      </c>
      <c r="I3668" s="23" t="str">
        <f ca="1">IFERROR(IF(ISBLANK(VLOOKUP($B3668,INDIRECT(nfl_game_result),MATCH(I$1,INDIRECT(nfl_game_result_header),0),FALSE)),"",VLOOKUP($B3668,INDIRECT(nfl_game_result),MATCH(I$1,INDIRECT(nfl_game_result_header),0),FALSE)),"error")</f>
        <v/>
      </c>
      <c r="J3668" s="23" t="str">
        <f ca="1">IFERROR(IF(ISBLANK(VLOOKUP($B3668,INDIRECT(nfl_game_result),MATCH(J$1,INDIRECT(nfl_game_result_header),0),FALSE)),"",VLOOKUP($B3668,INDIRECT(nfl_game_result),MATCH(J$1,INDIRECT(nfl_game_result_header),0),FALSE)),"error")</f>
        <v/>
      </c>
      <c r="K3668" s="23" t="str">
        <f ca="1">IFERROR(IF(ISBLANK(VLOOKUP($B3668,INDIRECT(nfl_game_result),MATCH(K$1,INDIRECT(nfl_game_result_header),0),FALSE)),"",VLOOKUP($B3668,INDIRECT(nfl_game_result),MATCH(K$1,INDIRECT(nfl_game_result_header),0),FALSE)),"error")</f>
        <v/>
      </c>
      <c r="L3668" s="23" t="str">
        <f ca="1">IFERROR(IF(ISBLANK(VLOOKUP($B3668,INDIRECT(nfl_game_result),MATCH(L$1,INDIRECT(nfl_game_result_header),0),FALSE)),"",VLOOKUP($B3668,INDIRECT(nfl_game_result),MATCH(L$1,INDIRECT(nfl_game_result_header),0),FALSE)),"error")</f>
        <v/>
      </c>
      <c r="M3668" s="23" t="s">
        <v>16</v>
      </c>
      <c r="V3668" s="23" t="s">
        <v>416</v>
      </c>
      <c r="W3668" s="23">
        <f ca="1">VALUE(LEFT(C3668, 4))</f>
        <v>2018</v>
      </c>
      <c r="X3668" s="23">
        <f ca="1">VALUE(MID(C3668,6,FIND("_",C3668,6)-6))</f>
        <v>15</v>
      </c>
      <c r="Y3668" s="23" t="str">
        <f ca="1">IF(NOT(OR(ISBLANK(D3668),ISBLANK(E3668),D3668="",E3668="")),D3668-E3668,"")</f>
        <v/>
      </c>
      <c r="Z3668" s="23" t="str">
        <f ca="1">IF(OR(NOT(ISNUMBER(D3668)),ISBLANK(D3668),D3668="",ISBLANK(N3668)),"",ABS(D3668-N3668))</f>
        <v/>
      </c>
      <c r="AA3668" s="23" t="str">
        <f ca="1">IF(OR(ISBLANK(J3668),ISBLANK(O3668),J3668="",O3668=""),"",IF(J3668=O3668,1,0))</f>
        <v/>
      </c>
      <c r="AB3668" s="23" t="str">
        <f ca="1">IF(OR(ISBLANK(K3668),ISBLANK(Q3668),K3668="",Q3668=""),"",IF(K3668=Q3668,1,0))</f>
        <v/>
      </c>
      <c r="AC3668" s="23" t="str">
        <f t="shared" ca="1" si="57"/>
        <v/>
      </c>
    </row>
    <row r="3669" spans="1:29" x14ac:dyDescent="0.25">
      <c r="A3669" s="23">
        <v>3460</v>
      </c>
      <c r="B3669">
        <v>1814</v>
      </c>
      <c r="C3669" s="23" t="str">
        <f ca="1">IFERROR(VLOOKUP($B3669,INDIRECT(nfl_game_result),MATCH(C$1,INDIRECT(nfl_game_result_header),0),FALSE),"error")</f>
        <v>2018_15_DET@BUF</v>
      </c>
      <c r="D3669" s="23" t="str">
        <f ca="1">IFERROR(IF(ISBLANK(VLOOKUP($B3669,INDIRECT(nfl_game_result),MATCH(D$1,INDIRECT(nfl_game_result_header),0),FALSE)),"",VLOOKUP($B3669,INDIRECT(nfl_game_result),MATCH(D$1,INDIRECT(nfl_game_result_header),0),FALSE)),"error")</f>
        <v/>
      </c>
      <c r="E3669" s="23" t="str">
        <f ca="1">IFERROR(IF(ISBLANK(VLOOKUP($B3669,INDIRECT(nfl_game_result),MATCH(E$1,INDIRECT(nfl_game_result_header),0),FALSE)),"",VLOOKUP($B3669,INDIRECT(nfl_game_result),MATCH(E$1,INDIRECT(nfl_game_result_header),0),FALSE)),"error")</f>
        <v/>
      </c>
      <c r="F3669" s="23" t="str">
        <f ca="1">IFERROR(IF(ISBLANK(VLOOKUP($B3669,INDIRECT(nfl_game_result),MATCH(F$1,INDIRECT(nfl_game_result_header),0),FALSE)),"",VLOOKUP($B3669,INDIRECT(nfl_game_result),MATCH(F$1,INDIRECT(nfl_game_result_header),0),FALSE)),"error")</f>
        <v/>
      </c>
      <c r="G3669" s="23" t="str">
        <f ca="1">IFERROR(IF(ISBLANK(VLOOKUP($B3669,INDIRECT(nfl_game_result),MATCH(G$1,INDIRECT(nfl_game_result_header),0),FALSE)),"",VLOOKUP($B3669,INDIRECT(nfl_game_result),MATCH(G$1,INDIRECT(nfl_game_result_header),0),FALSE)),"error")</f>
        <v/>
      </c>
      <c r="H3669" s="23" t="str">
        <f ca="1">IFERROR(IF(ISBLANK(VLOOKUP($B3669,INDIRECT(nfl_game_result),MATCH(H$1,INDIRECT(nfl_game_result_header),0),FALSE)),"",VLOOKUP($B3669,INDIRECT(nfl_game_result),MATCH(H$1,INDIRECT(nfl_game_result_header),0),FALSE)),"error")</f>
        <v/>
      </c>
      <c r="I3669" s="23" t="str">
        <f ca="1">IFERROR(IF(ISBLANK(VLOOKUP($B3669,INDIRECT(nfl_game_result),MATCH(I$1,INDIRECT(nfl_game_result_header),0),FALSE)),"",VLOOKUP($B3669,INDIRECT(nfl_game_result),MATCH(I$1,INDIRECT(nfl_game_result_header),0),FALSE)),"error")</f>
        <v/>
      </c>
      <c r="J3669" s="23" t="str">
        <f ca="1">IFERROR(IF(ISBLANK(VLOOKUP($B3669,INDIRECT(nfl_game_result),MATCH(J$1,INDIRECT(nfl_game_result_header),0),FALSE)),"",VLOOKUP($B3669,INDIRECT(nfl_game_result),MATCH(J$1,INDIRECT(nfl_game_result_header),0),FALSE)),"error")</f>
        <v/>
      </c>
      <c r="K3669" s="23" t="str">
        <f ca="1">IFERROR(IF(ISBLANK(VLOOKUP($B3669,INDIRECT(nfl_game_result),MATCH(K$1,INDIRECT(nfl_game_result_header),0),FALSE)),"",VLOOKUP($B3669,INDIRECT(nfl_game_result),MATCH(K$1,INDIRECT(nfl_game_result_header),0),FALSE)),"error")</f>
        <v/>
      </c>
      <c r="L3669" s="23" t="str">
        <f ca="1">IFERROR(IF(ISBLANK(VLOOKUP($B3669,INDIRECT(nfl_game_result),MATCH(L$1,INDIRECT(nfl_game_result_header),0),FALSE)),"",VLOOKUP($B3669,INDIRECT(nfl_game_result),MATCH(L$1,INDIRECT(nfl_game_result_header),0),FALSE)),"error")</f>
        <v/>
      </c>
      <c r="M3669" s="23" t="s">
        <v>16</v>
      </c>
      <c r="V3669" s="23" t="s">
        <v>416</v>
      </c>
      <c r="W3669" s="23">
        <f ca="1">VALUE(LEFT(C3669, 4))</f>
        <v>2018</v>
      </c>
      <c r="X3669" s="23">
        <f ca="1">VALUE(MID(C3669,6,FIND("_",C3669,6)-6))</f>
        <v>15</v>
      </c>
      <c r="Y3669" s="23" t="str">
        <f ca="1">IF(NOT(OR(ISBLANK(D3669),ISBLANK(E3669),D3669="",E3669="")),D3669-E3669,"")</f>
        <v/>
      </c>
      <c r="Z3669" s="23" t="str">
        <f ca="1">IF(OR(NOT(ISNUMBER(D3669)),ISBLANK(D3669),D3669="",ISBLANK(N3669)),"",ABS(D3669-N3669))</f>
        <v/>
      </c>
      <c r="AA3669" s="23" t="str">
        <f ca="1">IF(OR(ISBLANK(J3669),ISBLANK(O3669),J3669="",O3669=""),"",IF(J3669=O3669,1,0))</f>
        <v/>
      </c>
      <c r="AB3669" s="23" t="str">
        <f ca="1">IF(OR(ISBLANK(K3669),ISBLANK(Q3669),K3669="",Q3669=""),"",IF(K3669=Q3669,1,0))</f>
        <v/>
      </c>
      <c r="AC3669" s="23" t="str">
        <f t="shared" ca="1" si="57"/>
        <v/>
      </c>
    </row>
    <row r="3670" spans="1:29" x14ac:dyDescent="0.25">
      <c r="A3670" s="23">
        <v>3461</v>
      </c>
      <c r="B3670">
        <v>1815</v>
      </c>
      <c r="C3670" s="23" t="str">
        <f ca="1">IFERROR(VLOOKUP($B3670,INDIRECT(nfl_game_result),MATCH(C$1,INDIRECT(nfl_game_result_header),0),FALSE),"error")</f>
        <v>2018_15_GBY@CHI</v>
      </c>
      <c r="D3670" s="23" t="str">
        <f ca="1">IFERROR(IF(ISBLANK(VLOOKUP($B3670,INDIRECT(nfl_game_result),MATCH(D$1,INDIRECT(nfl_game_result_header),0),FALSE)),"",VLOOKUP($B3670,INDIRECT(nfl_game_result),MATCH(D$1,INDIRECT(nfl_game_result_header),0),FALSE)),"error")</f>
        <v/>
      </c>
      <c r="E3670" s="23" t="str">
        <f ca="1">IFERROR(IF(ISBLANK(VLOOKUP($B3670,INDIRECT(nfl_game_result),MATCH(E$1,INDIRECT(nfl_game_result_header),0),FALSE)),"",VLOOKUP($B3670,INDIRECT(nfl_game_result),MATCH(E$1,INDIRECT(nfl_game_result_header),0),FALSE)),"error")</f>
        <v/>
      </c>
      <c r="F3670" s="23" t="str">
        <f ca="1">IFERROR(IF(ISBLANK(VLOOKUP($B3670,INDIRECT(nfl_game_result),MATCH(F$1,INDIRECT(nfl_game_result_header),0),FALSE)),"",VLOOKUP($B3670,INDIRECT(nfl_game_result),MATCH(F$1,INDIRECT(nfl_game_result_header),0),FALSE)),"error")</f>
        <v/>
      </c>
      <c r="G3670" s="23" t="str">
        <f ca="1">IFERROR(IF(ISBLANK(VLOOKUP($B3670,INDIRECT(nfl_game_result),MATCH(G$1,INDIRECT(nfl_game_result_header),0),FALSE)),"",VLOOKUP($B3670,INDIRECT(nfl_game_result),MATCH(G$1,INDIRECT(nfl_game_result_header),0),FALSE)),"error")</f>
        <v/>
      </c>
      <c r="H3670" s="23" t="str">
        <f ca="1">IFERROR(IF(ISBLANK(VLOOKUP($B3670,INDIRECT(nfl_game_result),MATCH(H$1,INDIRECT(nfl_game_result_header),0),FALSE)),"",VLOOKUP($B3670,INDIRECT(nfl_game_result),MATCH(H$1,INDIRECT(nfl_game_result_header),0),FALSE)),"error")</f>
        <v/>
      </c>
      <c r="I3670" s="23" t="str">
        <f ca="1">IFERROR(IF(ISBLANK(VLOOKUP($B3670,INDIRECT(nfl_game_result),MATCH(I$1,INDIRECT(nfl_game_result_header),0),FALSE)),"",VLOOKUP($B3670,INDIRECT(nfl_game_result),MATCH(I$1,INDIRECT(nfl_game_result_header),0),FALSE)),"error")</f>
        <v/>
      </c>
      <c r="J3670" s="23" t="str">
        <f ca="1">IFERROR(IF(ISBLANK(VLOOKUP($B3670,INDIRECT(nfl_game_result),MATCH(J$1,INDIRECT(nfl_game_result_header),0),FALSE)),"",VLOOKUP($B3670,INDIRECT(nfl_game_result),MATCH(J$1,INDIRECT(nfl_game_result_header),0),FALSE)),"error")</f>
        <v/>
      </c>
      <c r="K3670" s="23" t="str">
        <f ca="1">IFERROR(IF(ISBLANK(VLOOKUP($B3670,INDIRECT(nfl_game_result),MATCH(K$1,INDIRECT(nfl_game_result_header),0),FALSE)),"",VLOOKUP($B3670,INDIRECT(nfl_game_result),MATCH(K$1,INDIRECT(nfl_game_result_header),0),FALSE)),"error")</f>
        <v/>
      </c>
      <c r="L3670" s="23" t="str">
        <f ca="1">IFERROR(IF(ISBLANK(VLOOKUP($B3670,INDIRECT(nfl_game_result),MATCH(L$1,INDIRECT(nfl_game_result_header),0),FALSE)),"",VLOOKUP($B3670,INDIRECT(nfl_game_result),MATCH(L$1,INDIRECT(nfl_game_result_header),0),FALSE)),"error")</f>
        <v/>
      </c>
      <c r="M3670" s="23" t="s">
        <v>16</v>
      </c>
      <c r="V3670" s="23" t="s">
        <v>416</v>
      </c>
      <c r="W3670" s="23">
        <f ca="1">VALUE(LEFT(C3670, 4))</f>
        <v>2018</v>
      </c>
      <c r="X3670" s="23">
        <f ca="1">VALUE(MID(C3670,6,FIND("_",C3670,6)-6))</f>
        <v>15</v>
      </c>
      <c r="Y3670" s="23" t="str">
        <f ca="1">IF(NOT(OR(ISBLANK(D3670),ISBLANK(E3670),D3670="",E3670="")),D3670-E3670,"")</f>
        <v/>
      </c>
      <c r="Z3670" s="23" t="str">
        <f ca="1">IF(OR(NOT(ISNUMBER(D3670)),ISBLANK(D3670),D3670="",ISBLANK(N3670)),"",ABS(D3670-N3670))</f>
        <v/>
      </c>
      <c r="AA3670" s="23" t="str">
        <f ca="1">IF(OR(ISBLANK(J3670),ISBLANK(O3670),J3670="",O3670=""),"",IF(J3670=O3670,1,0))</f>
        <v/>
      </c>
      <c r="AB3670" s="23" t="str">
        <f ca="1">IF(OR(ISBLANK(K3670),ISBLANK(Q3670),K3670="",Q3670=""),"",IF(K3670=Q3670,1,0))</f>
        <v/>
      </c>
      <c r="AC3670" s="23" t="str">
        <f t="shared" ca="1" si="57"/>
        <v/>
      </c>
    </row>
    <row r="3671" spans="1:29" x14ac:dyDescent="0.25">
      <c r="A3671" s="23">
        <v>3462</v>
      </c>
      <c r="B3671">
        <v>1816</v>
      </c>
      <c r="C3671" s="23" t="str">
        <f ca="1">IFERROR(VLOOKUP($B3671,INDIRECT(nfl_game_result),MATCH(C$1,INDIRECT(nfl_game_result_header),0),FALSE),"error")</f>
        <v>2018_15_OAK@CIN</v>
      </c>
      <c r="D3671" s="23" t="str">
        <f ca="1">IFERROR(IF(ISBLANK(VLOOKUP($B3671,INDIRECT(nfl_game_result),MATCH(D$1,INDIRECT(nfl_game_result_header),0),FALSE)),"",VLOOKUP($B3671,INDIRECT(nfl_game_result),MATCH(D$1,INDIRECT(nfl_game_result_header),0),FALSE)),"error")</f>
        <v/>
      </c>
      <c r="E3671" s="23" t="str">
        <f ca="1">IFERROR(IF(ISBLANK(VLOOKUP($B3671,INDIRECT(nfl_game_result),MATCH(E$1,INDIRECT(nfl_game_result_header),0),FALSE)),"",VLOOKUP($B3671,INDIRECT(nfl_game_result),MATCH(E$1,INDIRECT(nfl_game_result_header),0),FALSE)),"error")</f>
        <v/>
      </c>
      <c r="F3671" s="23" t="str">
        <f ca="1">IFERROR(IF(ISBLANK(VLOOKUP($B3671,INDIRECT(nfl_game_result),MATCH(F$1,INDIRECT(nfl_game_result_header),0),FALSE)),"",VLOOKUP($B3671,INDIRECT(nfl_game_result),MATCH(F$1,INDIRECT(nfl_game_result_header),0),FALSE)),"error")</f>
        <v/>
      </c>
      <c r="G3671" s="23" t="str">
        <f ca="1">IFERROR(IF(ISBLANK(VLOOKUP($B3671,INDIRECT(nfl_game_result),MATCH(G$1,INDIRECT(nfl_game_result_header),0),FALSE)),"",VLOOKUP($B3671,INDIRECT(nfl_game_result),MATCH(G$1,INDIRECT(nfl_game_result_header),0),FALSE)),"error")</f>
        <v/>
      </c>
      <c r="H3671" s="23" t="str">
        <f ca="1">IFERROR(IF(ISBLANK(VLOOKUP($B3671,INDIRECT(nfl_game_result),MATCH(H$1,INDIRECT(nfl_game_result_header),0),FALSE)),"",VLOOKUP($B3671,INDIRECT(nfl_game_result),MATCH(H$1,INDIRECT(nfl_game_result_header),0),FALSE)),"error")</f>
        <v/>
      </c>
      <c r="I3671" s="23" t="str">
        <f ca="1">IFERROR(IF(ISBLANK(VLOOKUP($B3671,INDIRECT(nfl_game_result),MATCH(I$1,INDIRECT(nfl_game_result_header),0),FALSE)),"",VLOOKUP($B3671,INDIRECT(nfl_game_result),MATCH(I$1,INDIRECT(nfl_game_result_header),0),FALSE)),"error")</f>
        <v/>
      </c>
      <c r="J3671" s="23" t="str">
        <f ca="1">IFERROR(IF(ISBLANK(VLOOKUP($B3671,INDIRECT(nfl_game_result),MATCH(J$1,INDIRECT(nfl_game_result_header),0),FALSE)),"",VLOOKUP($B3671,INDIRECT(nfl_game_result),MATCH(J$1,INDIRECT(nfl_game_result_header),0),FALSE)),"error")</f>
        <v/>
      </c>
      <c r="K3671" s="23" t="str">
        <f ca="1">IFERROR(IF(ISBLANK(VLOOKUP($B3671,INDIRECT(nfl_game_result),MATCH(K$1,INDIRECT(nfl_game_result_header),0),FALSE)),"",VLOOKUP($B3671,INDIRECT(nfl_game_result),MATCH(K$1,INDIRECT(nfl_game_result_header),0),FALSE)),"error")</f>
        <v/>
      </c>
      <c r="L3671" s="23" t="str">
        <f ca="1">IFERROR(IF(ISBLANK(VLOOKUP($B3671,INDIRECT(nfl_game_result),MATCH(L$1,INDIRECT(nfl_game_result_header),0),FALSE)),"",VLOOKUP($B3671,INDIRECT(nfl_game_result),MATCH(L$1,INDIRECT(nfl_game_result_header),0),FALSE)),"error")</f>
        <v/>
      </c>
      <c r="M3671" s="23" t="s">
        <v>16</v>
      </c>
      <c r="V3671" s="23" t="s">
        <v>416</v>
      </c>
      <c r="W3671" s="23">
        <f ca="1">VALUE(LEFT(C3671, 4))</f>
        <v>2018</v>
      </c>
      <c r="X3671" s="23">
        <f ca="1">VALUE(MID(C3671,6,FIND("_",C3671,6)-6))</f>
        <v>15</v>
      </c>
      <c r="Y3671" s="23" t="str">
        <f ca="1">IF(NOT(OR(ISBLANK(D3671),ISBLANK(E3671),D3671="",E3671="")),D3671-E3671,"")</f>
        <v/>
      </c>
      <c r="Z3671" s="23" t="str">
        <f ca="1">IF(OR(NOT(ISNUMBER(D3671)),ISBLANK(D3671),D3671="",ISBLANK(N3671)),"",ABS(D3671-N3671))</f>
        <v/>
      </c>
      <c r="AA3671" s="23" t="str">
        <f ca="1">IF(OR(ISBLANK(J3671),ISBLANK(O3671),J3671="",O3671=""),"",IF(J3671=O3671,1,0))</f>
        <v/>
      </c>
      <c r="AB3671" s="23" t="str">
        <f ca="1">IF(OR(ISBLANK(K3671),ISBLANK(Q3671),K3671="",Q3671=""),"",IF(K3671=Q3671,1,0))</f>
        <v/>
      </c>
      <c r="AC3671" s="23" t="str">
        <f t="shared" ca="1" si="57"/>
        <v/>
      </c>
    </row>
    <row r="3672" spans="1:29" x14ac:dyDescent="0.25">
      <c r="A3672" s="23">
        <v>3463</v>
      </c>
      <c r="B3672">
        <v>1817</v>
      </c>
      <c r="C3672" s="23" t="str">
        <f ca="1">IFERROR(VLOOKUP($B3672,INDIRECT(nfl_game_result),MATCH(C$1,INDIRECT(nfl_game_result_header),0),FALSE),"error")</f>
        <v>2018_15_TBY@BAL</v>
      </c>
      <c r="D3672" s="23" t="str">
        <f ca="1">IFERROR(IF(ISBLANK(VLOOKUP($B3672,INDIRECT(nfl_game_result),MATCH(D$1,INDIRECT(nfl_game_result_header),0),FALSE)),"",VLOOKUP($B3672,INDIRECT(nfl_game_result),MATCH(D$1,INDIRECT(nfl_game_result_header),0),FALSE)),"error")</f>
        <v/>
      </c>
      <c r="E3672" s="23" t="str">
        <f ca="1">IFERROR(IF(ISBLANK(VLOOKUP($B3672,INDIRECT(nfl_game_result),MATCH(E$1,INDIRECT(nfl_game_result_header),0),FALSE)),"",VLOOKUP($B3672,INDIRECT(nfl_game_result),MATCH(E$1,INDIRECT(nfl_game_result_header),0),FALSE)),"error")</f>
        <v/>
      </c>
      <c r="F3672" s="23" t="str">
        <f ca="1">IFERROR(IF(ISBLANK(VLOOKUP($B3672,INDIRECT(nfl_game_result),MATCH(F$1,INDIRECT(nfl_game_result_header),0),FALSE)),"",VLOOKUP($B3672,INDIRECT(nfl_game_result),MATCH(F$1,INDIRECT(nfl_game_result_header),0),FALSE)),"error")</f>
        <v/>
      </c>
      <c r="G3672" s="23" t="str">
        <f ca="1">IFERROR(IF(ISBLANK(VLOOKUP($B3672,INDIRECT(nfl_game_result),MATCH(G$1,INDIRECT(nfl_game_result_header),0),FALSE)),"",VLOOKUP($B3672,INDIRECT(nfl_game_result),MATCH(G$1,INDIRECT(nfl_game_result_header),0),FALSE)),"error")</f>
        <v/>
      </c>
      <c r="H3672" s="23" t="str">
        <f ca="1">IFERROR(IF(ISBLANK(VLOOKUP($B3672,INDIRECT(nfl_game_result),MATCH(H$1,INDIRECT(nfl_game_result_header),0),FALSE)),"",VLOOKUP($B3672,INDIRECT(nfl_game_result),MATCH(H$1,INDIRECT(nfl_game_result_header),0),FALSE)),"error")</f>
        <v/>
      </c>
      <c r="I3672" s="23" t="str">
        <f ca="1">IFERROR(IF(ISBLANK(VLOOKUP($B3672,INDIRECT(nfl_game_result),MATCH(I$1,INDIRECT(nfl_game_result_header),0),FALSE)),"",VLOOKUP($B3672,INDIRECT(nfl_game_result),MATCH(I$1,INDIRECT(nfl_game_result_header),0),FALSE)),"error")</f>
        <v/>
      </c>
      <c r="J3672" s="23" t="str">
        <f ca="1">IFERROR(IF(ISBLANK(VLOOKUP($B3672,INDIRECT(nfl_game_result),MATCH(J$1,INDIRECT(nfl_game_result_header),0),FALSE)),"",VLOOKUP($B3672,INDIRECT(nfl_game_result),MATCH(J$1,INDIRECT(nfl_game_result_header),0),FALSE)),"error")</f>
        <v/>
      </c>
      <c r="K3672" s="23" t="str">
        <f ca="1">IFERROR(IF(ISBLANK(VLOOKUP($B3672,INDIRECT(nfl_game_result),MATCH(K$1,INDIRECT(nfl_game_result_header),0),FALSE)),"",VLOOKUP($B3672,INDIRECT(nfl_game_result),MATCH(K$1,INDIRECT(nfl_game_result_header),0),FALSE)),"error")</f>
        <v/>
      </c>
      <c r="L3672" s="23" t="str">
        <f ca="1">IFERROR(IF(ISBLANK(VLOOKUP($B3672,INDIRECT(nfl_game_result),MATCH(L$1,INDIRECT(nfl_game_result_header),0),FALSE)),"",VLOOKUP($B3672,INDIRECT(nfl_game_result),MATCH(L$1,INDIRECT(nfl_game_result_header),0),FALSE)),"error")</f>
        <v/>
      </c>
      <c r="M3672" s="23" t="s">
        <v>16</v>
      </c>
      <c r="V3672" s="23" t="s">
        <v>416</v>
      </c>
      <c r="W3672" s="23">
        <f ca="1">VALUE(LEFT(C3672, 4))</f>
        <v>2018</v>
      </c>
      <c r="X3672" s="23">
        <f ca="1">VALUE(MID(C3672,6,FIND("_",C3672,6)-6))</f>
        <v>15</v>
      </c>
      <c r="Y3672" s="23" t="str">
        <f ca="1">IF(NOT(OR(ISBLANK(D3672),ISBLANK(E3672),D3672="",E3672="")),D3672-E3672,"")</f>
        <v/>
      </c>
      <c r="Z3672" s="23" t="str">
        <f ca="1">IF(OR(NOT(ISNUMBER(D3672)),ISBLANK(D3672),D3672="",ISBLANK(N3672)),"",ABS(D3672-N3672))</f>
        <v/>
      </c>
      <c r="AA3672" s="23" t="str">
        <f ca="1">IF(OR(ISBLANK(J3672),ISBLANK(O3672),J3672="",O3672=""),"",IF(J3672=O3672,1,0))</f>
        <v/>
      </c>
      <c r="AB3672" s="23" t="str">
        <f ca="1">IF(OR(ISBLANK(K3672),ISBLANK(Q3672),K3672="",Q3672=""),"",IF(K3672=Q3672,1,0))</f>
        <v/>
      </c>
      <c r="AC3672" s="23" t="str">
        <f t="shared" ca="1" si="57"/>
        <v/>
      </c>
    </row>
    <row r="3673" spans="1:29" x14ac:dyDescent="0.25">
      <c r="A3673" s="23">
        <v>3464</v>
      </c>
      <c r="B3673">
        <v>1818</v>
      </c>
      <c r="C3673" s="23" t="str">
        <f ca="1">IFERROR(VLOOKUP($B3673,INDIRECT(nfl_game_result),MATCH(C$1,INDIRECT(nfl_game_result_header),0),FALSE),"error")</f>
        <v>2018_15_ARI@ATL</v>
      </c>
      <c r="D3673" s="23" t="str">
        <f ca="1">IFERROR(IF(ISBLANK(VLOOKUP($B3673,INDIRECT(nfl_game_result),MATCH(D$1,INDIRECT(nfl_game_result_header),0),FALSE)),"",VLOOKUP($B3673,INDIRECT(nfl_game_result),MATCH(D$1,INDIRECT(nfl_game_result_header),0),FALSE)),"error")</f>
        <v/>
      </c>
      <c r="E3673" s="23" t="str">
        <f ca="1">IFERROR(IF(ISBLANK(VLOOKUP($B3673,INDIRECT(nfl_game_result),MATCH(E$1,INDIRECT(nfl_game_result_header),0),FALSE)),"",VLOOKUP($B3673,INDIRECT(nfl_game_result),MATCH(E$1,INDIRECT(nfl_game_result_header),0),FALSE)),"error")</f>
        <v/>
      </c>
      <c r="F3673" s="23" t="str">
        <f ca="1">IFERROR(IF(ISBLANK(VLOOKUP($B3673,INDIRECT(nfl_game_result),MATCH(F$1,INDIRECT(nfl_game_result_header),0),FALSE)),"",VLOOKUP($B3673,INDIRECT(nfl_game_result),MATCH(F$1,INDIRECT(nfl_game_result_header),0),FALSE)),"error")</f>
        <v/>
      </c>
      <c r="G3673" s="23" t="str">
        <f ca="1">IFERROR(IF(ISBLANK(VLOOKUP($B3673,INDIRECT(nfl_game_result),MATCH(G$1,INDIRECT(nfl_game_result_header),0),FALSE)),"",VLOOKUP($B3673,INDIRECT(nfl_game_result),MATCH(G$1,INDIRECT(nfl_game_result_header),0),FALSE)),"error")</f>
        <v/>
      </c>
      <c r="H3673" s="23" t="str">
        <f ca="1">IFERROR(IF(ISBLANK(VLOOKUP($B3673,INDIRECT(nfl_game_result),MATCH(H$1,INDIRECT(nfl_game_result_header),0),FALSE)),"",VLOOKUP($B3673,INDIRECT(nfl_game_result),MATCH(H$1,INDIRECT(nfl_game_result_header),0),FALSE)),"error")</f>
        <v/>
      </c>
      <c r="I3673" s="23" t="str">
        <f ca="1">IFERROR(IF(ISBLANK(VLOOKUP($B3673,INDIRECT(nfl_game_result),MATCH(I$1,INDIRECT(nfl_game_result_header),0),FALSE)),"",VLOOKUP($B3673,INDIRECT(nfl_game_result),MATCH(I$1,INDIRECT(nfl_game_result_header),0),FALSE)),"error")</f>
        <v/>
      </c>
      <c r="J3673" s="23" t="str">
        <f ca="1">IFERROR(IF(ISBLANK(VLOOKUP($B3673,INDIRECT(nfl_game_result),MATCH(J$1,INDIRECT(nfl_game_result_header),0),FALSE)),"",VLOOKUP($B3673,INDIRECT(nfl_game_result),MATCH(J$1,INDIRECT(nfl_game_result_header),0),FALSE)),"error")</f>
        <v/>
      </c>
      <c r="K3673" s="23" t="str">
        <f ca="1">IFERROR(IF(ISBLANK(VLOOKUP($B3673,INDIRECT(nfl_game_result),MATCH(K$1,INDIRECT(nfl_game_result_header),0),FALSE)),"",VLOOKUP($B3673,INDIRECT(nfl_game_result),MATCH(K$1,INDIRECT(nfl_game_result_header),0),FALSE)),"error")</f>
        <v/>
      </c>
      <c r="L3673" s="23" t="str">
        <f ca="1">IFERROR(IF(ISBLANK(VLOOKUP($B3673,INDIRECT(nfl_game_result),MATCH(L$1,INDIRECT(nfl_game_result_header),0),FALSE)),"",VLOOKUP($B3673,INDIRECT(nfl_game_result),MATCH(L$1,INDIRECT(nfl_game_result_header),0),FALSE)),"error")</f>
        <v/>
      </c>
      <c r="M3673" s="23" t="s">
        <v>16</v>
      </c>
      <c r="V3673" s="23" t="s">
        <v>416</v>
      </c>
      <c r="W3673" s="23">
        <f ca="1">VALUE(LEFT(C3673, 4))</f>
        <v>2018</v>
      </c>
      <c r="X3673" s="23">
        <f ca="1">VALUE(MID(C3673,6,FIND("_",C3673,6)-6))</f>
        <v>15</v>
      </c>
      <c r="Y3673" s="23" t="str">
        <f ca="1">IF(NOT(OR(ISBLANK(D3673),ISBLANK(E3673),D3673="",E3673="")),D3673-E3673,"")</f>
        <v/>
      </c>
      <c r="Z3673" s="23" t="str">
        <f ca="1">IF(OR(NOT(ISNUMBER(D3673)),ISBLANK(D3673),D3673="",ISBLANK(N3673)),"",ABS(D3673-N3673))</f>
        <v/>
      </c>
      <c r="AA3673" s="23" t="str">
        <f ca="1">IF(OR(ISBLANK(J3673),ISBLANK(O3673),J3673="",O3673=""),"",IF(J3673=O3673,1,0))</f>
        <v/>
      </c>
      <c r="AB3673" s="23" t="str">
        <f ca="1">IF(OR(ISBLANK(K3673),ISBLANK(Q3673),K3673="",Q3673=""),"",IF(K3673=Q3673,1,0))</f>
        <v/>
      </c>
      <c r="AC3673" s="23" t="str">
        <f t="shared" ca="1" si="57"/>
        <v/>
      </c>
    </row>
    <row r="3674" spans="1:29" x14ac:dyDescent="0.25">
      <c r="A3674" s="23">
        <v>3465</v>
      </c>
      <c r="B3674">
        <v>1819</v>
      </c>
      <c r="C3674" s="23" t="str">
        <f ca="1">IFERROR(VLOOKUP($B3674,INDIRECT(nfl_game_result),MATCH(C$1,INDIRECT(nfl_game_result_header),0),FALSE),"error")</f>
        <v>2018_15_DAL@IND</v>
      </c>
      <c r="D3674" s="23" t="str">
        <f ca="1">IFERROR(IF(ISBLANK(VLOOKUP($B3674,INDIRECT(nfl_game_result),MATCH(D$1,INDIRECT(nfl_game_result_header),0),FALSE)),"",VLOOKUP($B3674,INDIRECT(nfl_game_result),MATCH(D$1,INDIRECT(nfl_game_result_header),0),FALSE)),"error")</f>
        <v/>
      </c>
      <c r="E3674" s="23" t="str">
        <f ca="1">IFERROR(IF(ISBLANK(VLOOKUP($B3674,INDIRECT(nfl_game_result),MATCH(E$1,INDIRECT(nfl_game_result_header),0),FALSE)),"",VLOOKUP($B3674,INDIRECT(nfl_game_result),MATCH(E$1,INDIRECT(nfl_game_result_header),0),FALSE)),"error")</f>
        <v/>
      </c>
      <c r="F3674" s="23" t="str">
        <f ca="1">IFERROR(IF(ISBLANK(VLOOKUP($B3674,INDIRECT(nfl_game_result),MATCH(F$1,INDIRECT(nfl_game_result_header),0),FALSE)),"",VLOOKUP($B3674,INDIRECT(nfl_game_result),MATCH(F$1,INDIRECT(nfl_game_result_header),0),FALSE)),"error")</f>
        <v/>
      </c>
      <c r="G3674" s="23" t="str">
        <f ca="1">IFERROR(IF(ISBLANK(VLOOKUP($B3674,INDIRECT(nfl_game_result),MATCH(G$1,INDIRECT(nfl_game_result_header),0),FALSE)),"",VLOOKUP($B3674,INDIRECT(nfl_game_result),MATCH(G$1,INDIRECT(nfl_game_result_header),0),FALSE)),"error")</f>
        <v/>
      </c>
      <c r="H3674" s="23" t="str">
        <f ca="1">IFERROR(IF(ISBLANK(VLOOKUP($B3674,INDIRECT(nfl_game_result),MATCH(H$1,INDIRECT(nfl_game_result_header),0),FALSE)),"",VLOOKUP($B3674,INDIRECT(nfl_game_result),MATCH(H$1,INDIRECT(nfl_game_result_header),0),FALSE)),"error")</f>
        <v/>
      </c>
      <c r="I3674" s="23" t="str">
        <f ca="1">IFERROR(IF(ISBLANK(VLOOKUP($B3674,INDIRECT(nfl_game_result),MATCH(I$1,INDIRECT(nfl_game_result_header),0),FALSE)),"",VLOOKUP($B3674,INDIRECT(nfl_game_result),MATCH(I$1,INDIRECT(nfl_game_result_header),0),FALSE)),"error")</f>
        <v/>
      </c>
      <c r="J3674" s="23" t="str">
        <f ca="1">IFERROR(IF(ISBLANK(VLOOKUP($B3674,INDIRECT(nfl_game_result),MATCH(J$1,INDIRECT(nfl_game_result_header),0),FALSE)),"",VLOOKUP($B3674,INDIRECT(nfl_game_result),MATCH(J$1,INDIRECT(nfl_game_result_header),0),FALSE)),"error")</f>
        <v/>
      </c>
      <c r="K3674" s="23" t="str">
        <f ca="1">IFERROR(IF(ISBLANK(VLOOKUP($B3674,INDIRECT(nfl_game_result),MATCH(K$1,INDIRECT(nfl_game_result_header),0),FALSE)),"",VLOOKUP($B3674,INDIRECT(nfl_game_result),MATCH(K$1,INDIRECT(nfl_game_result_header),0),FALSE)),"error")</f>
        <v/>
      </c>
      <c r="L3674" s="23" t="str">
        <f ca="1">IFERROR(IF(ISBLANK(VLOOKUP($B3674,INDIRECT(nfl_game_result),MATCH(L$1,INDIRECT(nfl_game_result_header),0),FALSE)),"",VLOOKUP($B3674,INDIRECT(nfl_game_result),MATCH(L$1,INDIRECT(nfl_game_result_header),0),FALSE)),"error")</f>
        <v/>
      </c>
      <c r="M3674" s="23" t="s">
        <v>16</v>
      </c>
      <c r="V3674" s="23" t="s">
        <v>416</v>
      </c>
      <c r="W3674" s="23">
        <f ca="1">VALUE(LEFT(C3674, 4))</f>
        <v>2018</v>
      </c>
      <c r="X3674" s="23">
        <f ca="1">VALUE(MID(C3674,6,FIND("_",C3674,6)-6))</f>
        <v>15</v>
      </c>
      <c r="Y3674" s="23" t="str">
        <f ca="1">IF(NOT(OR(ISBLANK(D3674),ISBLANK(E3674),D3674="",E3674="")),D3674-E3674,"")</f>
        <v/>
      </c>
      <c r="Z3674" s="23" t="str">
        <f ca="1">IF(OR(NOT(ISNUMBER(D3674)),ISBLANK(D3674),D3674="",ISBLANK(N3674)),"",ABS(D3674-N3674))</f>
        <v/>
      </c>
      <c r="AA3674" s="23" t="str">
        <f ca="1">IF(OR(ISBLANK(J3674),ISBLANK(O3674),J3674="",O3674=""),"",IF(J3674=O3674,1,0))</f>
        <v/>
      </c>
      <c r="AB3674" s="23" t="str">
        <f ca="1">IF(OR(ISBLANK(K3674),ISBLANK(Q3674),K3674="",Q3674=""),"",IF(K3674=Q3674,1,0))</f>
        <v/>
      </c>
      <c r="AC3674" s="23" t="str">
        <f t="shared" ca="1" si="57"/>
        <v/>
      </c>
    </row>
    <row r="3675" spans="1:29" x14ac:dyDescent="0.25">
      <c r="A3675" s="23">
        <v>3466</v>
      </c>
      <c r="B3675">
        <v>1820</v>
      </c>
      <c r="C3675" s="23" t="str">
        <f ca="1">IFERROR(VLOOKUP($B3675,INDIRECT(nfl_game_result),MATCH(C$1,INDIRECT(nfl_game_result_header),0),FALSE),"error")</f>
        <v>2018_15_TEN@NYG</v>
      </c>
      <c r="D3675" s="23" t="str">
        <f ca="1">IFERROR(IF(ISBLANK(VLOOKUP($B3675,INDIRECT(nfl_game_result),MATCH(D$1,INDIRECT(nfl_game_result_header),0),FALSE)),"",VLOOKUP($B3675,INDIRECT(nfl_game_result),MATCH(D$1,INDIRECT(nfl_game_result_header),0),FALSE)),"error")</f>
        <v/>
      </c>
      <c r="E3675" s="23" t="str">
        <f ca="1">IFERROR(IF(ISBLANK(VLOOKUP($B3675,INDIRECT(nfl_game_result),MATCH(E$1,INDIRECT(nfl_game_result_header),0),FALSE)),"",VLOOKUP($B3675,INDIRECT(nfl_game_result),MATCH(E$1,INDIRECT(nfl_game_result_header),0),FALSE)),"error")</f>
        <v/>
      </c>
      <c r="F3675" s="23" t="str">
        <f ca="1">IFERROR(IF(ISBLANK(VLOOKUP($B3675,INDIRECT(nfl_game_result),MATCH(F$1,INDIRECT(nfl_game_result_header),0),FALSE)),"",VLOOKUP($B3675,INDIRECT(nfl_game_result),MATCH(F$1,INDIRECT(nfl_game_result_header),0),FALSE)),"error")</f>
        <v/>
      </c>
      <c r="G3675" s="23" t="str">
        <f ca="1">IFERROR(IF(ISBLANK(VLOOKUP($B3675,INDIRECT(nfl_game_result),MATCH(G$1,INDIRECT(nfl_game_result_header),0),FALSE)),"",VLOOKUP($B3675,INDIRECT(nfl_game_result),MATCH(G$1,INDIRECT(nfl_game_result_header),0),FALSE)),"error")</f>
        <v/>
      </c>
      <c r="H3675" s="23" t="str">
        <f ca="1">IFERROR(IF(ISBLANK(VLOOKUP($B3675,INDIRECT(nfl_game_result),MATCH(H$1,INDIRECT(nfl_game_result_header),0),FALSE)),"",VLOOKUP($B3675,INDIRECT(nfl_game_result),MATCH(H$1,INDIRECT(nfl_game_result_header),0),FALSE)),"error")</f>
        <v/>
      </c>
      <c r="I3675" s="23" t="str">
        <f ca="1">IFERROR(IF(ISBLANK(VLOOKUP($B3675,INDIRECT(nfl_game_result),MATCH(I$1,INDIRECT(nfl_game_result_header),0),FALSE)),"",VLOOKUP($B3675,INDIRECT(nfl_game_result),MATCH(I$1,INDIRECT(nfl_game_result_header),0),FALSE)),"error")</f>
        <v/>
      </c>
      <c r="J3675" s="23" t="str">
        <f ca="1">IFERROR(IF(ISBLANK(VLOOKUP($B3675,INDIRECT(nfl_game_result),MATCH(J$1,INDIRECT(nfl_game_result_header),0),FALSE)),"",VLOOKUP($B3675,INDIRECT(nfl_game_result),MATCH(J$1,INDIRECT(nfl_game_result_header),0),FALSE)),"error")</f>
        <v/>
      </c>
      <c r="K3675" s="23" t="str">
        <f ca="1">IFERROR(IF(ISBLANK(VLOOKUP($B3675,INDIRECT(nfl_game_result),MATCH(K$1,INDIRECT(nfl_game_result_header),0),FALSE)),"",VLOOKUP($B3675,INDIRECT(nfl_game_result),MATCH(K$1,INDIRECT(nfl_game_result_header),0),FALSE)),"error")</f>
        <v/>
      </c>
      <c r="L3675" s="23" t="str">
        <f ca="1">IFERROR(IF(ISBLANK(VLOOKUP($B3675,INDIRECT(nfl_game_result),MATCH(L$1,INDIRECT(nfl_game_result_header),0),FALSE)),"",VLOOKUP($B3675,INDIRECT(nfl_game_result),MATCH(L$1,INDIRECT(nfl_game_result_header),0),FALSE)),"error")</f>
        <v/>
      </c>
      <c r="M3675" s="23" t="s">
        <v>16</v>
      </c>
      <c r="V3675" s="23" t="s">
        <v>416</v>
      </c>
      <c r="W3675" s="23">
        <f ca="1">VALUE(LEFT(C3675, 4))</f>
        <v>2018</v>
      </c>
      <c r="X3675" s="23">
        <f ca="1">VALUE(MID(C3675,6,FIND("_",C3675,6)-6))</f>
        <v>15</v>
      </c>
      <c r="Y3675" s="23" t="str">
        <f ca="1">IF(NOT(OR(ISBLANK(D3675),ISBLANK(E3675),D3675="",E3675="")),D3675-E3675,"")</f>
        <v/>
      </c>
      <c r="Z3675" s="23" t="str">
        <f ca="1">IF(OR(NOT(ISNUMBER(D3675)),ISBLANK(D3675),D3675="",ISBLANK(N3675)),"",ABS(D3675-N3675))</f>
        <v/>
      </c>
      <c r="AA3675" s="23" t="str">
        <f ca="1">IF(OR(ISBLANK(J3675),ISBLANK(O3675),J3675="",O3675=""),"",IF(J3675=O3675,1,0))</f>
        <v/>
      </c>
      <c r="AB3675" s="23" t="str">
        <f ca="1">IF(OR(ISBLANK(K3675),ISBLANK(Q3675),K3675="",Q3675=""),"",IF(K3675=Q3675,1,0))</f>
        <v/>
      </c>
      <c r="AC3675" s="23" t="str">
        <f t="shared" ca="1" si="57"/>
        <v/>
      </c>
    </row>
    <row r="3676" spans="1:29" x14ac:dyDescent="0.25">
      <c r="A3676" s="23">
        <v>3467</v>
      </c>
      <c r="B3676">
        <v>1821</v>
      </c>
      <c r="C3676" s="23" t="str">
        <f ca="1">IFERROR(VLOOKUP($B3676,INDIRECT(nfl_game_result),MATCH(C$1,INDIRECT(nfl_game_result_header),0),FALSE),"error")</f>
        <v>2018_15_MIA@MIN</v>
      </c>
      <c r="D3676" s="23" t="str">
        <f ca="1">IFERROR(IF(ISBLANK(VLOOKUP($B3676,INDIRECT(nfl_game_result),MATCH(D$1,INDIRECT(nfl_game_result_header),0),FALSE)),"",VLOOKUP($B3676,INDIRECT(nfl_game_result),MATCH(D$1,INDIRECT(nfl_game_result_header),0),FALSE)),"error")</f>
        <v/>
      </c>
      <c r="E3676" s="23" t="str">
        <f ca="1">IFERROR(IF(ISBLANK(VLOOKUP($B3676,INDIRECT(nfl_game_result),MATCH(E$1,INDIRECT(nfl_game_result_header),0),FALSE)),"",VLOOKUP($B3676,INDIRECT(nfl_game_result),MATCH(E$1,INDIRECT(nfl_game_result_header),0),FALSE)),"error")</f>
        <v/>
      </c>
      <c r="F3676" s="23" t="str">
        <f ca="1">IFERROR(IF(ISBLANK(VLOOKUP($B3676,INDIRECT(nfl_game_result),MATCH(F$1,INDIRECT(nfl_game_result_header),0),FALSE)),"",VLOOKUP($B3676,INDIRECT(nfl_game_result),MATCH(F$1,INDIRECT(nfl_game_result_header),0),FALSE)),"error")</f>
        <v/>
      </c>
      <c r="G3676" s="23" t="str">
        <f ca="1">IFERROR(IF(ISBLANK(VLOOKUP($B3676,INDIRECT(nfl_game_result),MATCH(G$1,INDIRECT(nfl_game_result_header),0),FALSE)),"",VLOOKUP($B3676,INDIRECT(nfl_game_result),MATCH(G$1,INDIRECT(nfl_game_result_header),0),FALSE)),"error")</f>
        <v/>
      </c>
      <c r="H3676" s="23" t="str">
        <f ca="1">IFERROR(IF(ISBLANK(VLOOKUP($B3676,INDIRECT(nfl_game_result),MATCH(H$1,INDIRECT(nfl_game_result_header),0),FALSE)),"",VLOOKUP($B3676,INDIRECT(nfl_game_result),MATCH(H$1,INDIRECT(nfl_game_result_header),0),FALSE)),"error")</f>
        <v/>
      </c>
      <c r="I3676" s="23" t="str">
        <f ca="1">IFERROR(IF(ISBLANK(VLOOKUP($B3676,INDIRECT(nfl_game_result),MATCH(I$1,INDIRECT(nfl_game_result_header),0),FALSE)),"",VLOOKUP($B3676,INDIRECT(nfl_game_result),MATCH(I$1,INDIRECT(nfl_game_result_header),0),FALSE)),"error")</f>
        <v/>
      </c>
      <c r="J3676" s="23" t="str">
        <f ca="1">IFERROR(IF(ISBLANK(VLOOKUP($B3676,INDIRECT(nfl_game_result),MATCH(J$1,INDIRECT(nfl_game_result_header),0),FALSE)),"",VLOOKUP($B3676,INDIRECT(nfl_game_result),MATCH(J$1,INDIRECT(nfl_game_result_header),0),FALSE)),"error")</f>
        <v/>
      </c>
      <c r="K3676" s="23" t="str">
        <f ca="1">IFERROR(IF(ISBLANK(VLOOKUP($B3676,INDIRECT(nfl_game_result),MATCH(K$1,INDIRECT(nfl_game_result_header),0),FALSE)),"",VLOOKUP($B3676,INDIRECT(nfl_game_result),MATCH(K$1,INDIRECT(nfl_game_result_header),0),FALSE)),"error")</f>
        <v/>
      </c>
      <c r="L3676" s="23" t="str">
        <f ca="1">IFERROR(IF(ISBLANK(VLOOKUP($B3676,INDIRECT(nfl_game_result),MATCH(L$1,INDIRECT(nfl_game_result_header),0),FALSE)),"",VLOOKUP($B3676,INDIRECT(nfl_game_result),MATCH(L$1,INDIRECT(nfl_game_result_header),0),FALSE)),"error")</f>
        <v/>
      </c>
      <c r="M3676" s="23" t="s">
        <v>16</v>
      </c>
      <c r="V3676" s="23" t="s">
        <v>416</v>
      </c>
      <c r="W3676" s="23">
        <f ca="1">VALUE(LEFT(C3676, 4))</f>
        <v>2018</v>
      </c>
      <c r="X3676" s="23">
        <f ca="1">VALUE(MID(C3676,6,FIND("_",C3676,6)-6))</f>
        <v>15</v>
      </c>
      <c r="Y3676" s="23" t="str">
        <f ca="1">IF(NOT(OR(ISBLANK(D3676),ISBLANK(E3676),D3676="",E3676="")),D3676-E3676,"")</f>
        <v/>
      </c>
      <c r="Z3676" s="23" t="str">
        <f ca="1">IF(OR(NOT(ISNUMBER(D3676)),ISBLANK(D3676),D3676="",ISBLANK(N3676)),"",ABS(D3676-N3676))</f>
        <v/>
      </c>
      <c r="AA3676" s="23" t="str">
        <f ca="1">IF(OR(ISBLANK(J3676),ISBLANK(O3676),J3676="",O3676=""),"",IF(J3676=O3676,1,0))</f>
        <v/>
      </c>
      <c r="AB3676" s="23" t="str">
        <f ca="1">IF(OR(ISBLANK(K3676),ISBLANK(Q3676),K3676="",Q3676=""),"",IF(K3676=Q3676,1,0))</f>
        <v/>
      </c>
      <c r="AC3676" s="23" t="str">
        <f t="shared" ca="1" si="57"/>
        <v/>
      </c>
    </row>
    <row r="3677" spans="1:29" x14ac:dyDescent="0.25">
      <c r="A3677" s="23">
        <v>3468</v>
      </c>
      <c r="B3677">
        <v>1822</v>
      </c>
      <c r="C3677" s="23" t="str">
        <f ca="1">IFERROR(VLOOKUP($B3677,INDIRECT(nfl_game_result),MATCH(C$1,INDIRECT(nfl_game_result_header),0),FALSE),"error")</f>
        <v>2018_15_WAS@JAX</v>
      </c>
      <c r="D3677" s="23" t="str">
        <f ca="1">IFERROR(IF(ISBLANK(VLOOKUP($B3677,INDIRECT(nfl_game_result),MATCH(D$1,INDIRECT(nfl_game_result_header),0),FALSE)),"",VLOOKUP($B3677,INDIRECT(nfl_game_result),MATCH(D$1,INDIRECT(nfl_game_result_header),0),FALSE)),"error")</f>
        <v/>
      </c>
      <c r="E3677" s="23" t="str">
        <f ca="1">IFERROR(IF(ISBLANK(VLOOKUP($B3677,INDIRECT(nfl_game_result),MATCH(E$1,INDIRECT(nfl_game_result_header),0),FALSE)),"",VLOOKUP($B3677,INDIRECT(nfl_game_result),MATCH(E$1,INDIRECT(nfl_game_result_header),0),FALSE)),"error")</f>
        <v/>
      </c>
      <c r="F3677" s="23" t="str">
        <f ca="1">IFERROR(IF(ISBLANK(VLOOKUP($B3677,INDIRECT(nfl_game_result),MATCH(F$1,INDIRECT(nfl_game_result_header),0),FALSE)),"",VLOOKUP($B3677,INDIRECT(nfl_game_result),MATCH(F$1,INDIRECT(nfl_game_result_header),0),FALSE)),"error")</f>
        <v/>
      </c>
      <c r="G3677" s="23" t="str">
        <f ca="1">IFERROR(IF(ISBLANK(VLOOKUP($B3677,INDIRECT(nfl_game_result),MATCH(G$1,INDIRECT(nfl_game_result_header),0),FALSE)),"",VLOOKUP($B3677,INDIRECT(nfl_game_result),MATCH(G$1,INDIRECT(nfl_game_result_header),0),FALSE)),"error")</f>
        <v/>
      </c>
      <c r="H3677" s="23" t="str">
        <f ca="1">IFERROR(IF(ISBLANK(VLOOKUP($B3677,INDIRECT(nfl_game_result),MATCH(H$1,INDIRECT(nfl_game_result_header),0),FALSE)),"",VLOOKUP($B3677,INDIRECT(nfl_game_result),MATCH(H$1,INDIRECT(nfl_game_result_header),0),FALSE)),"error")</f>
        <v/>
      </c>
      <c r="I3677" s="23" t="str">
        <f ca="1">IFERROR(IF(ISBLANK(VLOOKUP($B3677,INDIRECT(nfl_game_result),MATCH(I$1,INDIRECT(nfl_game_result_header),0),FALSE)),"",VLOOKUP($B3677,INDIRECT(nfl_game_result),MATCH(I$1,INDIRECT(nfl_game_result_header),0),FALSE)),"error")</f>
        <v/>
      </c>
      <c r="J3677" s="23" t="str">
        <f ca="1">IFERROR(IF(ISBLANK(VLOOKUP($B3677,INDIRECT(nfl_game_result),MATCH(J$1,INDIRECT(nfl_game_result_header),0),FALSE)),"",VLOOKUP($B3677,INDIRECT(nfl_game_result),MATCH(J$1,INDIRECT(nfl_game_result_header),0),FALSE)),"error")</f>
        <v/>
      </c>
      <c r="K3677" s="23" t="str">
        <f ca="1">IFERROR(IF(ISBLANK(VLOOKUP($B3677,INDIRECT(nfl_game_result),MATCH(K$1,INDIRECT(nfl_game_result_header),0),FALSE)),"",VLOOKUP($B3677,INDIRECT(nfl_game_result),MATCH(K$1,INDIRECT(nfl_game_result_header),0),FALSE)),"error")</f>
        <v/>
      </c>
      <c r="L3677" s="23" t="str">
        <f ca="1">IFERROR(IF(ISBLANK(VLOOKUP($B3677,INDIRECT(nfl_game_result),MATCH(L$1,INDIRECT(nfl_game_result_header),0),FALSE)),"",VLOOKUP($B3677,INDIRECT(nfl_game_result),MATCH(L$1,INDIRECT(nfl_game_result_header),0),FALSE)),"error")</f>
        <v/>
      </c>
      <c r="M3677" s="23" t="s">
        <v>16</v>
      </c>
      <c r="V3677" s="23" t="s">
        <v>416</v>
      </c>
      <c r="W3677" s="23">
        <f ca="1">VALUE(LEFT(C3677, 4))</f>
        <v>2018</v>
      </c>
      <c r="X3677" s="23">
        <f ca="1">VALUE(MID(C3677,6,FIND("_",C3677,6)-6))</f>
        <v>15</v>
      </c>
      <c r="Y3677" s="23" t="str">
        <f ca="1">IF(NOT(OR(ISBLANK(D3677),ISBLANK(E3677),D3677="",E3677="")),D3677-E3677,"")</f>
        <v/>
      </c>
      <c r="Z3677" s="23" t="str">
        <f ca="1">IF(OR(NOT(ISNUMBER(D3677)),ISBLANK(D3677),D3677="",ISBLANK(N3677)),"",ABS(D3677-N3677))</f>
        <v/>
      </c>
      <c r="AA3677" s="23" t="str">
        <f ca="1">IF(OR(ISBLANK(J3677),ISBLANK(O3677),J3677="",O3677=""),"",IF(J3677=O3677,1,0))</f>
        <v/>
      </c>
      <c r="AB3677" s="23" t="str">
        <f ca="1">IF(OR(ISBLANK(K3677),ISBLANK(Q3677),K3677="",Q3677=""),"",IF(K3677=Q3677,1,0))</f>
        <v/>
      </c>
      <c r="AC3677" s="23" t="str">
        <f t="shared" ca="1" si="57"/>
        <v/>
      </c>
    </row>
    <row r="3678" spans="1:29" x14ac:dyDescent="0.25">
      <c r="A3678" s="23">
        <v>3469</v>
      </c>
      <c r="B3678">
        <v>1823</v>
      </c>
      <c r="C3678" s="23" t="str">
        <f ca="1">IFERROR(VLOOKUP($B3678,INDIRECT(nfl_game_result),MATCH(C$1,INDIRECT(nfl_game_result_header),0),FALSE),"error")</f>
        <v>2018_15_SEA@SFO</v>
      </c>
      <c r="D3678" s="23" t="str">
        <f ca="1">IFERROR(IF(ISBLANK(VLOOKUP($B3678,INDIRECT(nfl_game_result),MATCH(D$1,INDIRECT(nfl_game_result_header),0),FALSE)),"",VLOOKUP($B3678,INDIRECT(nfl_game_result),MATCH(D$1,INDIRECT(nfl_game_result_header),0),FALSE)),"error")</f>
        <v/>
      </c>
      <c r="E3678" s="23" t="str">
        <f ca="1">IFERROR(IF(ISBLANK(VLOOKUP($B3678,INDIRECT(nfl_game_result),MATCH(E$1,INDIRECT(nfl_game_result_header),0),FALSE)),"",VLOOKUP($B3678,INDIRECT(nfl_game_result),MATCH(E$1,INDIRECT(nfl_game_result_header),0),FALSE)),"error")</f>
        <v/>
      </c>
      <c r="F3678" s="23" t="str">
        <f ca="1">IFERROR(IF(ISBLANK(VLOOKUP($B3678,INDIRECT(nfl_game_result),MATCH(F$1,INDIRECT(nfl_game_result_header),0),FALSE)),"",VLOOKUP($B3678,INDIRECT(nfl_game_result),MATCH(F$1,INDIRECT(nfl_game_result_header),0),FALSE)),"error")</f>
        <v/>
      </c>
      <c r="G3678" s="23" t="str">
        <f ca="1">IFERROR(IF(ISBLANK(VLOOKUP($B3678,INDIRECT(nfl_game_result),MATCH(G$1,INDIRECT(nfl_game_result_header),0),FALSE)),"",VLOOKUP($B3678,INDIRECT(nfl_game_result),MATCH(G$1,INDIRECT(nfl_game_result_header),0),FALSE)),"error")</f>
        <v/>
      </c>
      <c r="H3678" s="23" t="str">
        <f ca="1">IFERROR(IF(ISBLANK(VLOOKUP($B3678,INDIRECT(nfl_game_result),MATCH(H$1,INDIRECT(nfl_game_result_header),0),FALSE)),"",VLOOKUP($B3678,INDIRECT(nfl_game_result),MATCH(H$1,INDIRECT(nfl_game_result_header),0),FALSE)),"error")</f>
        <v/>
      </c>
      <c r="I3678" s="23" t="str">
        <f ca="1">IFERROR(IF(ISBLANK(VLOOKUP($B3678,INDIRECT(nfl_game_result),MATCH(I$1,INDIRECT(nfl_game_result_header),0),FALSE)),"",VLOOKUP($B3678,INDIRECT(nfl_game_result),MATCH(I$1,INDIRECT(nfl_game_result_header),0),FALSE)),"error")</f>
        <v/>
      </c>
      <c r="J3678" s="23" t="str">
        <f ca="1">IFERROR(IF(ISBLANK(VLOOKUP($B3678,INDIRECT(nfl_game_result),MATCH(J$1,INDIRECT(nfl_game_result_header),0),FALSE)),"",VLOOKUP($B3678,INDIRECT(nfl_game_result),MATCH(J$1,INDIRECT(nfl_game_result_header),0),FALSE)),"error")</f>
        <v/>
      </c>
      <c r="K3678" s="23" t="str">
        <f ca="1">IFERROR(IF(ISBLANK(VLOOKUP($B3678,INDIRECT(nfl_game_result),MATCH(K$1,INDIRECT(nfl_game_result_header),0),FALSE)),"",VLOOKUP($B3678,INDIRECT(nfl_game_result),MATCH(K$1,INDIRECT(nfl_game_result_header),0),FALSE)),"error")</f>
        <v/>
      </c>
      <c r="L3678" s="23" t="str">
        <f ca="1">IFERROR(IF(ISBLANK(VLOOKUP($B3678,INDIRECT(nfl_game_result),MATCH(L$1,INDIRECT(nfl_game_result_header),0),FALSE)),"",VLOOKUP($B3678,INDIRECT(nfl_game_result),MATCH(L$1,INDIRECT(nfl_game_result_header),0),FALSE)),"error")</f>
        <v/>
      </c>
      <c r="M3678" s="23" t="s">
        <v>16</v>
      </c>
      <c r="V3678" s="23" t="s">
        <v>416</v>
      </c>
      <c r="W3678" s="23">
        <f ca="1">VALUE(LEFT(C3678, 4))</f>
        <v>2018</v>
      </c>
      <c r="X3678" s="23">
        <f ca="1">VALUE(MID(C3678,6,FIND("_",C3678,6)-6))</f>
        <v>15</v>
      </c>
      <c r="Y3678" s="23" t="str">
        <f ca="1">IF(NOT(OR(ISBLANK(D3678),ISBLANK(E3678),D3678="",E3678="")),D3678-E3678,"")</f>
        <v/>
      </c>
      <c r="Z3678" s="23" t="str">
        <f ca="1">IF(OR(NOT(ISNUMBER(D3678)),ISBLANK(D3678),D3678="",ISBLANK(N3678)),"",ABS(D3678-N3678))</f>
        <v/>
      </c>
      <c r="AA3678" s="23" t="str">
        <f ca="1">IF(OR(ISBLANK(J3678),ISBLANK(O3678),J3678="",O3678=""),"",IF(J3678=O3678,1,0))</f>
        <v/>
      </c>
      <c r="AB3678" s="23" t="str">
        <f ca="1">IF(OR(ISBLANK(K3678),ISBLANK(Q3678),K3678="",Q3678=""),"",IF(K3678=Q3678,1,0))</f>
        <v/>
      </c>
      <c r="AC3678" s="23" t="str">
        <f t="shared" ca="1" si="57"/>
        <v/>
      </c>
    </row>
    <row r="3679" spans="1:29" x14ac:dyDescent="0.25">
      <c r="A3679" s="23">
        <v>3470</v>
      </c>
      <c r="B3679">
        <v>1824</v>
      </c>
      <c r="C3679" s="23" t="str">
        <f ca="1">IFERROR(VLOOKUP($B3679,INDIRECT(nfl_game_result),MATCH(C$1,INDIRECT(nfl_game_result_header),0),FALSE),"error")</f>
        <v>2018_15_NWE@PIT</v>
      </c>
      <c r="D3679" s="23" t="str">
        <f ca="1">IFERROR(IF(ISBLANK(VLOOKUP($B3679,INDIRECT(nfl_game_result),MATCH(D$1,INDIRECT(nfl_game_result_header),0),FALSE)),"",VLOOKUP($B3679,INDIRECT(nfl_game_result),MATCH(D$1,INDIRECT(nfl_game_result_header),0),FALSE)),"error")</f>
        <v/>
      </c>
      <c r="E3679" s="23" t="str">
        <f ca="1">IFERROR(IF(ISBLANK(VLOOKUP($B3679,INDIRECT(nfl_game_result),MATCH(E$1,INDIRECT(nfl_game_result_header),0),FALSE)),"",VLOOKUP($B3679,INDIRECT(nfl_game_result),MATCH(E$1,INDIRECT(nfl_game_result_header),0),FALSE)),"error")</f>
        <v/>
      </c>
      <c r="F3679" s="23" t="str">
        <f ca="1">IFERROR(IF(ISBLANK(VLOOKUP($B3679,INDIRECT(nfl_game_result),MATCH(F$1,INDIRECT(nfl_game_result_header),0),FALSE)),"",VLOOKUP($B3679,INDIRECT(nfl_game_result),MATCH(F$1,INDIRECT(nfl_game_result_header),0),FALSE)),"error")</f>
        <v/>
      </c>
      <c r="G3679" s="23" t="str">
        <f ca="1">IFERROR(IF(ISBLANK(VLOOKUP($B3679,INDIRECT(nfl_game_result),MATCH(G$1,INDIRECT(nfl_game_result_header),0),FALSE)),"",VLOOKUP($B3679,INDIRECT(nfl_game_result),MATCH(G$1,INDIRECT(nfl_game_result_header),0),FALSE)),"error")</f>
        <v/>
      </c>
      <c r="H3679" s="23" t="str">
        <f ca="1">IFERROR(IF(ISBLANK(VLOOKUP($B3679,INDIRECT(nfl_game_result),MATCH(H$1,INDIRECT(nfl_game_result_header),0),FALSE)),"",VLOOKUP($B3679,INDIRECT(nfl_game_result),MATCH(H$1,INDIRECT(nfl_game_result_header),0),FALSE)),"error")</f>
        <v/>
      </c>
      <c r="I3679" s="23" t="str">
        <f ca="1">IFERROR(IF(ISBLANK(VLOOKUP($B3679,INDIRECT(nfl_game_result),MATCH(I$1,INDIRECT(nfl_game_result_header),0),FALSE)),"",VLOOKUP($B3679,INDIRECT(nfl_game_result),MATCH(I$1,INDIRECT(nfl_game_result_header),0),FALSE)),"error")</f>
        <v/>
      </c>
      <c r="J3679" s="23" t="str">
        <f ca="1">IFERROR(IF(ISBLANK(VLOOKUP($B3679,INDIRECT(nfl_game_result),MATCH(J$1,INDIRECT(nfl_game_result_header),0),FALSE)),"",VLOOKUP($B3679,INDIRECT(nfl_game_result),MATCH(J$1,INDIRECT(nfl_game_result_header),0),FALSE)),"error")</f>
        <v/>
      </c>
      <c r="K3679" s="23" t="str">
        <f ca="1">IFERROR(IF(ISBLANK(VLOOKUP($B3679,INDIRECT(nfl_game_result),MATCH(K$1,INDIRECT(nfl_game_result_header),0),FALSE)),"",VLOOKUP($B3679,INDIRECT(nfl_game_result),MATCH(K$1,INDIRECT(nfl_game_result_header),0),FALSE)),"error")</f>
        <v/>
      </c>
      <c r="L3679" s="23" t="str">
        <f ca="1">IFERROR(IF(ISBLANK(VLOOKUP($B3679,INDIRECT(nfl_game_result),MATCH(L$1,INDIRECT(nfl_game_result_header),0),FALSE)),"",VLOOKUP($B3679,INDIRECT(nfl_game_result),MATCH(L$1,INDIRECT(nfl_game_result_header),0),FALSE)),"error")</f>
        <v/>
      </c>
      <c r="M3679" s="23" t="s">
        <v>16</v>
      </c>
      <c r="V3679" s="23" t="s">
        <v>416</v>
      </c>
      <c r="W3679" s="23">
        <f ca="1">VALUE(LEFT(C3679, 4))</f>
        <v>2018</v>
      </c>
      <c r="X3679" s="23">
        <f ca="1">VALUE(MID(C3679,6,FIND("_",C3679,6)-6))</f>
        <v>15</v>
      </c>
      <c r="Y3679" s="23" t="str">
        <f ca="1">IF(NOT(OR(ISBLANK(D3679),ISBLANK(E3679),D3679="",E3679="")),D3679-E3679,"")</f>
        <v/>
      </c>
      <c r="Z3679" s="23" t="str">
        <f ca="1">IF(OR(NOT(ISNUMBER(D3679)),ISBLANK(D3679),D3679="",ISBLANK(N3679)),"",ABS(D3679-N3679))</f>
        <v/>
      </c>
      <c r="AA3679" s="23" t="str">
        <f ca="1">IF(OR(ISBLANK(J3679),ISBLANK(O3679),J3679="",O3679=""),"",IF(J3679=O3679,1,0))</f>
        <v/>
      </c>
      <c r="AB3679" s="23" t="str">
        <f ca="1">IF(OR(ISBLANK(K3679),ISBLANK(Q3679),K3679="",Q3679=""),"",IF(K3679=Q3679,1,0))</f>
        <v/>
      </c>
      <c r="AC3679" s="23" t="str">
        <f t="shared" ca="1" si="57"/>
        <v/>
      </c>
    </row>
    <row r="3680" spans="1:29" x14ac:dyDescent="0.25">
      <c r="A3680" s="23">
        <v>3471</v>
      </c>
      <c r="B3680">
        <v>1825</v>
      </c>
      <c r="C3680" s="23" t="str">
        <f ca="1">IFERROR(VLOOKUP($B3680,INDIRECT(nfl_game_result),MATCH(C$1,INDIRECT(nfl_game_result_header),0),FALSE),"error")</f>
        <v>2018_15_PHI@LAR</v>
      </c>
      <c r="D3680" s="23" t="str">
        <f ca="1">IFERROR(IF(ISBLANK(VLOOKUP($B3680,INDIRECT(nfl_game_result),MATCH(D$1,INDIRECT(nfl_game_result_header),0),FALSE)),"",VLOOKUP($B3680,INDIRECT(nfl_game_result),MATCH(D$1,INDIRECT(nfl_game_result_header),0),FALSE)),"error")</f>
        <v/>
      </c>
      <c r="E3680" s="23" t="str">
        <f ca="1">IFERROR(IF(ISBLANK(VLOOKUP($B3680,INDIRECT(nfl_game_result),MATCH(E$1,INDIRECT(nfl_game_result_header),0),FALSE)),"",VLOOKUP($B3680,INDIRECT(nfl_game_result),MATCH(E$1,INDIRECT(nfl_game_result_header),0),FALSE)),"error")</f>
        <v/>
      </c>
      <c r="F3680" s="23" t="str">
        <f ca="1">IFERROR(IF(ISBLANK(VLOOKUP($B3680,INDIRECT(nfl_game_result),MATCH(F$1,INDIRECT(nfl_game_result_header),0),FALSE)),"",VLOOKUP($B3680,INDIRECT(nfl_game_result),MATCH(F$1,INDIRECT(nfl_game_result_header),0),FALSE)),"error")</f>
        <v/>
      </c>
      <c r="G3680" s="23" t="str">
        <f ca="1">IFERROR(IF(ISBLANK(VLOOKUP($B3680,INDIRECT(nfl_game_result),MATCH(G$1,INDIRECT(nfl_game_result_header),0),FALSE)),"",VLOOKUP($B3680,INDIRECT(nfl_game_result),MATCH(G$1,INDIRECT(nfl_game_result_header),0),FALSE)),"error")</f>
        <v/>
      </c>
      <c r="H3680" s="23" t="str">
        <f ca="1">IFERROR(IF(ISBLANK(VLOOKUP($B3680,INDIRECT(nfl_game_result),MATCH(H$1,INDIRECT(nfl_game_result_header),0),FALSE)),"",VLOOKUP($B3680,INDIRECT(nfl_game_result),MATCH(H$1,INDIRECT(nfl_game_result_header),0),FALSE)),"error")</f>
        <v/>
      </c>
      <c r="I3680" s="23" t="str">
        <f ca="1">IFERROR(IF(ISBLANK(VLOOKUP($B3680,INDIRECT(nfl_game_result),MATCH(I$1,INDIRECT(nfl_game_result_header),0),FALSE)),"",VLOOKUP($B3680,INDIRECT(nfl_game_result),MATCH(I$1,INDIRECT(nfl_game_result_header),0),FALSE)),"error")</f>
        <v/>
      </c>
      <c r="J3680" s="23" t="str">
        <f ca="1">IFERROR(IF(ISBLANK(VLOOKUP($B3680,INDIRECT(nfl_game_result),MATCH(J$1,INDIRECT(nfl_game_result_header),0),FALSE)),"",VLOOKUP($B3680,INDIRECT(nfl_game_result),MATCH(J$1,INDIRECT(nfl_game_result_header),0),FALSE)),"error")</f>
        <v/>
      </c>
      <c r="K3680" s="23" t="str">
        <f ca="1">IFERROR(IF(ISBLANK(VLOOKUP($B3680,INDIRECT(nfl_game_result),MATCH(K$1,INDIRECT(nfl_game_result_header),0),FALSE)),"",VLOOKUP($B3680,INDIRECT(nfl_game_result),MATCH(K$1,INDIRECT(nfl_game_result_header),0),FALSE)),"error")</f>
        <v/>
      </c>
      <c r="L3680" s="23" t="str">
        <f ca="1">IFERROR(IF(ISBLANK(VLOOKUP($B3680,INDIRECT(nfl_game_result),MATCH(L$1,INDIRECT(nfl_game_result_header),0),FALSE)),"",VLOOKUP($B3680,INDIRECT(nfl_game_result),MATCH(L$1,INDIRECT(nfl_game_result_header),0),FALSE)),"error")</f>
        <v/>
      </c>
      <c r="M3680" s="23" t="s">
        <v>16</v>
      </c>
      <c r="V3680" s="23" t="s">
        <v>416</v>
      </c>
      <c r="W3680" s="23">
        <f ca="1">VALUE(LEFT(C3680, 4))</f>
        <v>2018</v>
      </c>
      <c r="X3680" s="23">
        <f ca="1">VALUE(MID(C3680,6,FIND("_",C3680,6)-6))</f>
        <v>15</v>
      </c>
      <c r="Y3680" s="23" t="str">
        <f ca="1">IF(NOT(OR(ISBLANK(D3680),ISBLANK(E3680),D3680="",E3680="")),D3680-E3680,"")</f>
        <v/>
      </c>
      <c r="Z3680" s="23" t="str">
        <f ca="1">IF(OR(NOT(ISNUMBER(D3680)),ISBLANK(D3680),D3680="",ISBLANK(N3680)),"",ABS(D3680-N3680))</f>
        <v/>
      </c>
      <c r="AA3680" s="23" t="str">
        <f ca="1">IF(OR(ISBLANK(J3680),ISBLANK(O3680),J3680="",O3680=""),"",IF(J3680=O3680,1,0))</f>
        <v/>
      </c>
      <c r="AB3680" s="23" t="str">
        <f ca="1">IF(OR(ISBLANK(K3680),ISBLANK(Q3680),K3680="",Q3680=""),"",IF(K3680=Q3680,1,0))</f>
        <v/>
      </c>
      <c r="AC3680" s="23" t="str">
        <f t="shared" ca="1" si="57"/>
        <v/>
      </c>
    </row>
    <row r="3681" spans="1:29" x14ac:dyDescent="0.25">
      <c r="A3681" s="23">
        <v>3472</v>
      </c>
      <c r="B3681">
        <v>1826</v>
      </c>
      <c r="C3681" s="23" t="str">
        <f ca="1">IFERROR(VLOOKUP($B3681,INDIRECT(nfl_game_result),MATCH(C$1,INDIRECT(nfl_game_result_header),0),FALSE),"error")</f>
        <v>2018_15_NOR@CAR</v>
      </c>
      <c r="D3681" s="23" t="str">
        <f ca="1">IFERROR(IF(ISBLANK(VLOOKUP($B3681,INDIRECT(nfl_game_result),MATCH(D$1,INDIRECT(nfl_game_result_header),0),FALSE)),"",VLOOKUP($B3681,INDIRECT(nfl_game_result),MATCH(D$1,INDIRECT(nfl_game_result_header),0),FALSE)),"error")</f>
        <v/>
      </c>
      <c r="E3681" s="23" t="str">
        <f ca="1">IFERROR(IF(ISBLANK(VLOOKUP($B3681,INDIRECT(nfl_game_result),MATCH(E$1,INDIRECT(nfl_game_result_header),0),FALSE)),"",VLOOKUP($B3681,INDIRECT(nfl_game_result),MATCH(E$1,INDIRECT(nfl_game_result_header),0),FALSE)),"error")</f>
        <v/>
      </c>
      <c r="F3681" s="23" t="str">
        <f ca="1">IFERROR(IF(ISBLANK(VLOOKUP($B3681,INDIRECT(nfl_game_result),MATCH(F$1,INDIRECT(nfl_game_result_header),0),FALSE)),"",VLOOKUP($B3681,INDIRECT(nfl_game_result),MATCH(F$1,INDIRECT(nfl_game_result_header),0),FALSE)),"error")</f>
        <v/>
      </c>
      <c r="G3681" s="23" t="str">
        <f ca="1">IFERROR(IF(ISBLANK(VLOOKUP($B3681,INDIRECT(nfl_game_result),MATCH(G$1,INDIRECT(nfl_game_result_header),0),FALSE)),"",VLOOKUP($B3681,INDIRECT(nfl_game_result),MATCH(G$1,INDIRECT(nfl_game_result_header),0),FALSE)),"error")</f>
        <v/>
      </c>
      <c r="H3681" s="23" t="str">
        <f ca="1">IFERROR(IF(ISBLANK(VLOOKUP($B3681,INDIRECT(nfl_game_result),MATCH(H$1,INDIRECT(nfl_game_result_header),0),FALSE)),"",VLOOKUP($B3681,INDIRECT(nfl_game_result),MATCH(H$1,INDIRECT(nfl_game_result_header),0),FALSE)),"error")</f>
        <v/>
      </c>
      <c r="I3681" s="23" t="str">
        <f ca="1">IFERROR(IF(ISBLANK(VLOOKUP($B3681,INDIRECT(nfl_game_result),MATCH(I$1,INDIRECT(nfl_game_result_header),0),FALSE)),"",VLOOKUP($B3681,INDIRECT(nfl_game_result),MATCH(I$1,INDIRECT(nfl_game_result_header),0),FALSE)),"error")</f>
        <v/>
      </c>
      <c r="J3681" s="23" t="str">
        <f ca="1">IFERROR(IF(ISBLANK(VLOOKUP($B3681,INDIRECT(nfl_game_result),MATCH(J$1,INDIRECT(nfl_game_result_header),0),FALSE)),"",VLOOKUP($B3681,INDIRECT(nfl_game_result),MATCH(J$1,INDIRECT(nfl_game_result_header),0),FALSE)),"error")</f>
        <v/>
      </c>
      <c r="K3681" s="23" t="str">
        <f ca="1">IFERROR(IF(ISBLANK(VLOOKUP($B3681,INDIRECT(nfl_game_result),MATCH(K$1,INDIRECT(nfl_game_result_header),0),FALSE)),"",VLOOKUP($B3681,INDIRECT(nfl_game_result),MATCH(K$1,INDIRECT(nfl_game_result_header),0),FALSE)),"error")</f>
        <v/>
      </c>
      <c r="L3681" s="23" t="str">
        <f ca="1">IFERROR(IF(ISBLANK(VLOOKUP($B3681,INDIRECT(nfl_game_result),MATCH(L$1,INDIRECT(nfl_game_result_header),0),FALSE)),"",VLOOKUP($B3681,INDIRECT(nfl_game_result),MATCH(L$1,INDIRECT(nfl_game_result_header),0),FALSE)),"error")</f>
        <v/>
      </c>
      <c r="M3681" s="23" t="s">
        <v>16</v>
      </c>
      <c r="V3681" s="23" t="s">
        <v>416</v>
      </c>
      <c r="W3681" s="23">
        <f ca="1">VALUE(LEFT(C3681, 4))</f>
        <v>2018</v>
      </c>
      <c r="X3681" s="23">
        <f ca="1">VALUE(MID(C3681,6,FIND("_",C3681,6)-6))</f>
        <v>15</v>
      </c>
      <c r="Y3681" s="23" t="str">
        <f ca="1">IF(NOT(OR(ISBLANK(D3681),ISBLANK(E3681),D3681="",E3681="")),D3681-E3681,"")</f>
        <v/>
      </c>
      <c r="Z3681" s="23" t="str">
        <f ca="1">IF(OR(NOT(ISNUMBER(D3681)),ISBLANK(D3681),D3681="",ISBLANK(N3681)),"",ABS(D3681-N3681))</f>
        <v/>
      </c>
      <c r="AA3681" s="23" t="str">
        <f ca="1">IF(OR(ISBLANK(J3681),ISBLANK(O3681),J3681="",O3681=""),"",IF(J3681=O3681,1,0))</f>
        <v/>
      </c>
      <c r="AB3681" s="23" t="str">
        <f ca="1">IF(OR(ISBLANK(K3681),ISBLANK(Q3681),K3681="",Q3681=""),"",IF(K3681=Q3681,1,0))</f>
        <v/>
      </c>
      <c r="AC3681" s="23" t="str">
        <f t="shared" ca="1" si="57"/>
        <v/>
      </c>
    </row>
    <row r="3682" spans="1:29" x14ac:dyDescent="0.25">
      <c r="A3682" s="23">
        <v>3713</v>
      </c>
      <c r="B3682">
        <v>1811</v>
      </c>
      <c r="C3682" s="23" t="str">
        <f ca="1">IFERROR(VLOOKUP($B3682,INDIRECT(nfl_game_result),MATCH(C$1,INDIRECT(nfl_game_result_header),0),FALSE),"error")</f>
        <v>2018_15_LAC@KCY</v>
      </c>
      <c r="D3682" s="23" t="str">
        <f ca="1">IFERROR(IF(ISBLANK(VLOOKUP($B3682,INDIRECT(nfl_game_result),MATCH(D$1,INDIRECT(nfl_game_result_header),0),FALSE)),"",VLOOKUP($B3682,INDIRECT(nfl_game_result),MATCH(D$1,INDIRECT(nfl_game_result_header),0),FALSE)),"error")</f>
        <v/>
      </c>
      <c r="E3682" s="23" t="str">
        <f ca="1">IFERROR(IF(ISBLANK(VLOOKUP($B3682,INDIRECT(nfl_game_result),MATCH(E$1,INDIRECT(nfl_game_result_header),0),FALSE)),"",VLOOKUP($B3682,INDIRECT(nfl_game_result),MATCH(E$1,INDIRECT(nfl_game_result_header),0),FALSE)),"error")</f>
        <v/>
      </c>
      <c r="F3682" s="23" t="str">
        <f ca="1">IFERROR(IF(ISBLANK(VLOOKUP($B3682,INDIRECT(nfl_game_result),MATCH(F$1,INDIRECT(nfl_game_result_header),0),FALSE)),"",VLOOKUP($B3682,INDIRECT(nfl_game_result),MATCH(F$1,INDIRECT(nfl_game_result_header),0),FALSE)),"error")</f>
        <v/>
      </c>
      <c r="G3682" s="23" t="str">
        <f ca="1">IFERROR(IF(ISBLANK(VLOOKUP($B3682,INDIRECT(nfl_game_result),MATCH(G$1,INDIRECT(nfl_game_result_header),0),FALSE)),"",VLOOKUP($B3682,INDIRECT(nfl_game_result),MATCH(G$1,INDIRECT(nfl_game_result_header),0),FALSE)),"error")</f>
        <v/>
      </c>
      <c r="H3682" s="23" t="str">
        <f ca="1">IFERROR(IF(ISBLANK(VLOOKUP($B3682,INDIRECT(nfl_game_result),MATCH(H$1,INDIRECT(nfl_game_result_header),0),FALSE)),"",VLOOKUP($B3682,INDIRECT(nfl_game_result),MATCH(H$1,INDIRECT(nfl_game_result_header),0),FALSE)),"error")</f>
        <v/>
      </c>
      <c r="I3682" s="23" t="str">
        <f ca="1">IFERROR(IF(ISBLANK(VLOOKUP($B3682,INDIRECT(nfl_game_result),MATCH(I$1,INDIRECT(nfl_game_result_header),0),FALSE)),"",VLOOKUP($B3682,INDIRECT(nfl_game_result),MATCH(I$1,INDIRECT(nfl_game_result_header),0),FALSE)),"error")</f>
        <v/>
      </c>
      <c r="J3682" s="23" t="str">
        <f ca="1">IFERROR(IF(ISBLANK(VLOOKUP($B3682,INDIRECT(nfl_game_result),MATCH(J$1,INDIRECT(nfl_game_result_header),0),FALSE)),"",VLOOKUP($B3682,INDIRECT(nfl_game_result),MATCH(J$1,INDIRECT(nfl_game_result_header),0),FALSE)),"error")</f>
        <v/>
      </c>
      <c r="K3682" s="23" t="str">
        <f ca="1">IFERROR(IF(ISBLANK(VLOOKUP($B3682,INDIRECT(nfl_game_result),MATCH(K$1,INDIRECT(nfl_game_result_header),0),FALSE)),"",VLOOKUP($B3682,INDIRECT(nfl_game_result),MATCH(K$1,INDIRECT(nfl_game_result_header),0),FALSE)),"error")</f>
        <v/>
      </c>
      <c r="L3682" s="23" t="str">
        <f ca="1">IFERROR(IF(ISBLANK(VLOOKUP($B3682,INDIRECT(nfl_game_result),MATCH(L$1,INDIRECT(nfl_game_result_header),0),FALSE)),"",VLOOKUP($B3682,INDIRECT(nfl_game_result),MATCH(L$1,INDIRECT(nfl_game_result_header),0),FALSE)),"error")</f>
        <v/>
      </c>
      <c r="M3682" s="23" t="s">
        <v>14</v>
      </c>
      <c r="V3682" s="23" t="s">
        <v>416</v>
      </c>
      <c r="W3682" s="23">
        <f ca="1">VALUE(LEFT(C3682, 4))</f>
        <v>2018</v>
      </c>
      <c r="X3682" s="23">
        <f ca="1">VALUE(MID(C3682,6,FIND("_",C3682,6)-6))</f>
        <v>15</v>
      </c>
      <c r="Y3682" s="23" t="str">
        <f ca="1">IF(NOT(OR(ISBLANK(D3682),ISBLANK(E3682),D3682="",E3682="")),D3682-E3682,"")</f>
        <v/>
      </c>
      <c r="Z3682" s="23" t="str">
        <f ca="1">IF(OR(NOT(ISNUMBER(D3682)),ISBLANK(D3682),D3682="",ISBLANK(N3682)),"",ABS(D3682-N3682))</f>
        <v/>
      </c>
      <c r="AA3682" s="23" t="str">
        <f ca="1">IF(OR(ISBLANK(J3682),ISBLANK(O3682),J3682="",O3682=""),"",IF(J3682=O3682,1,0))</f>
        <v/>
      </c>
      <c r="AB3682" s="23" t="str">
        <f ca="1">IF(OR(ISBLANK(K3682),ISBLANK(Q3682),K3682="",Q3682=""),"",IF(K3682=Q3682,1,0))</f>
        <v/>
      </c>
      <c r="AC3682" s="23" t="str">
        <f t="shared" ca="1" si="57"/>
        <v/>
      </c>
    </row>
    <row r="3683" spans="1:29" x14ac:dyDescent="0.25">
      <c r="A3683" s="23">
        <v>3714</v>
      </c>
      <c r="B3683">
        <v>1812</v>
      </c>
      <c r="C3683" s="23" t="str">
        <f ca="1">IFERROR(VLOOKUP($B3683,INDIRECT(nfl_game_result),MATCH(C$1,INDIRECT(nfl_game_result_header),0),FALSE),"error")</f>
        <v>2018_15_HOU@NYJ</v>
      </c>
      <c r="D3683" s="23" t="str">
        <f ca="1">IFERROR(IF(ISBLANK(VLOOKUP($B3683,INDIRECT(nfl_game_result),MATCH(D$1,INDIRECT(nfl_game_result_header),0),FALSE)),"",VLOOKUP($B3683,INDIRECT(nfl_game_result),MATCH(D$1,INDIRECT(nfl_game_result_header),0),FALSE)),"error")</f>
        <v/>
      </c>
      <c r="E3683" s="23" t="str">
        <f ca="1">IFERROR(IF(ISBLANK(VLOOKUP($B3683,INDIRECT(nfl_game_result),MATCH(E$1,INDIRECT(nfl_game_result_header),0),FALSE)),"",VLOOKUP($B3683,INDIRECT(nfl_game_result),MATCH(E$1,INDIRECT(nfl_game_result_header),0),FALSE)),"error")</f>
        <v/>
      </c>
      <c r="F3683" s="23" t="str">
        <f ca="1">IFERROR(IF(ISBLANK(VLOOKUP($B3683,INDIRECT(nfl_game_result),MATCH(F$1,INDIRECT(nfl_game_result_header),0),FALSE)),"",VLOOKUP($B3683,INDIRECT(nfl_game_result),MATCH(F$1,INDIRECT(nfl_game_result_header),0),FALSE)),"error")</f>
        <v/>
      </c>
      <c r="G3683" s="23" t="str">
        <f ca="1">IFERROR(IF(ISBLANK(VLOOKUP($B3683,INDIRECT(nfl_game_result),MATCH(G$1,INDIRECT(nfl_game_result_header),0),FALSE)),"",VLOOKUP($B3683,INDIRECT(nfl_game_result),MATCH(G$1,INDIRECT(nfl_game_result_header),0),FALSE)),"error")</f>
        <v/>
      </c>
      <c r="H3683" s="23" t="str">
        <f ca="1">IFERROR(IF(ISBLANK(VLOOKUP($B3683,INDIRECT(nfl_game_result),MATCH(H$1,INDIRECT(nfl_game_result_header),0),FALSE)),"",VLOOKUP($B3683,INDIRECT(nfl_game_result),MATCH(H$1,INDIRECT(nfl_game_result_header),0),FALSE)),"error")</f>
        <v/>
      </c>
      <c r="I3683" s="23" t="str">
        <f ca="1">IFERROR(IF(ISBLANK(VLOOKUP($B3683,INDIRECT(nfl_game_result),MATCH(I$1,INDIRECT(nfl_game_result_header),0),FALSE)),"",VLOOKUP($B3683,INDIRECT(nfl_game_result),MATCH(I$1,INDIRECT(nfl_game_result_header),0),FALSE)),"error")</f>
        <v/>
      </c>
      <c r="J3683" s="23" t="str">
        <f ca="1">IFERROR(IF(ISBLANK(VLOOKUP($B3683,INDIRECT(nfl_game_result),MATCH(J$1,INDIRECT(nfl_game_result_header),0),FALSE)),"",VLOOKUP($B3683,INDIRECT(nfl_game_result),MATCH(J$1,INDIRECT(nfl_game_result_header),0),FALSE)),"error")</f>
        <v/>
      </c>
      <c r="K3683" s="23" t="str">
        <f ca="1">IFERROR(IF(ISBLANK(VLOOKUP($B3683,INDIRECT(nfl_game_result),MATCH(K$1,INDIRECT(nfl_game_result_header),0),FALSE)),"",VLOOKUP($B3683,INDIRECT(nfl_game_result),MATCH(K$1,INDIRECT(nfl_game_result_header),0),FALSE)),"error")</f>
        <v/>
      </c>
      <c r="L3683" s="23" t="str">
        <f ca="1">IFERROR(IF(ISBLANK(VLOOKUP($B3683,INDIRECT(nfl_game_result),MATCH(L$1,INDIRECT(nfl_game_result_header),0),FALSE)),"",VLOOKUP($B3683,INDIRECT(nfl_game_result),MATCH(L$1,INDIRECT(nfl_game_result_header),0),FALSE)),"error")</f>
        <v/>
      </c>
      <c r="M3683" s="23" t="s">
        <v>14</v>
      </c>
      <c r="V3683" s="23" t="s">
        <v>416</v>
      </c>
      <c r="W3683" s="23">
        <f ca="1">VALUE(LEFT(C3683, 4))</f>
        <v>2018</v>
      </c>
      <c r="X3683" s="23">
        <f ca="1">VALUE(MID(C3683,6,FIND("_",C3683,6)-6))</f>
        <v>15</v>
      </c>
      <c r="Y3683" s="23" t="str">
        <f ca="1">IF(NOT(OR(ISBLANK(D3683),ISBLANK(E3683),D3683="",E3683="")),D3683-E3683,"")</f>
        <v/>
      </c>
      <c r="Z3683" s="23" t="str">
        <f ca="1">IF(OR(NOT(ISNUMBER(D3683)),ISBLANK(D3683),D3683="",ISBLANK(N3683)),"",ABS(D3683-N3683))</f>
        <v/>
      </c>
      <c r="AA3683" s="23" t="str">
        <f ca="1">IF(OR(ISBLANK(J3683),ISBLANK(O3683),J3683="",O3683=""),"",IF(J3683=O3683,1,0))</f>
        <v/>
      </c>
      <c r="AB3683" s="23" t="str">
        <f ca="1">IF(OR(ISBLANK(K3683),ISBLANK(Q3683),K3683="",Q3683=""),"",IF(K3683=Q3683,1,0))</f>
        <v/>
      </c>
      <c r="AC3683" s="23" t="str">
        <f t="shared" ca="1" si="57"/>
        <v/>
      </c>
    </row>
    <row r="3684" spans="1:29" x14ac:dyDescent="0.25">
      <c r="A3684" s="23">
        <v>3715</v>
      </c>
      <c r="B3684">
        <v>1813</v>
      </c>
      <c r="C3684" s="23" t="str">
        <f ca="1">IFERROR(VLOOKUP($B3684,INDIRECT(nfl_game_result),MATCH(C$1,INDIRECT(nfl_game_result_header),0),FALSE),"error")</f>
        <v>2018_15_CLE@DEN</v>
      </c>
      <c r="D3684" s="23" t="str">
        <f ca="1">IFERROR(IF(ISBLANK(VLOOKUP($B3684,INDIRECT(nfl_game_result),MATCH(D$1,INDIRECT(nfl_game_result_header),0),FALSE)),"",VLOOKUP($B3684,INDIRECT(nfl_game_result),MATCH(D$1,INDIRECT(nfl_game_result_header),0),FALSE)),"error")</f>
        <v/>
      </c>
      <c r="E3684" s="23" t="str">
        <f ca="1">IFERROR(IF(ISBLANK(VLOOKUP($B3684,INDIRECT(nfl_game_result),MATCH(E$1,INDIRECT(nfl_game_result_header),0),FALSE)),"",VLOOKUP($B3684,INDIRECT(nfl_game_result),MATCH(E$1,INDIRECT(nfl_game_result_header),0),FALSE)),"error")</f>
        <v/>
      </c>
      <c r="F3684" s="23" t="str">
        <f ca="1">IFERROR(IF(ISBLANK(VLOOKUP($B3684,INDIRECT(nfl_game_result),MATCH(F$1,INDIRECT(nfl_game_result_header),0),FALSE)),"",VLOOKUP($B3684,INDIRECT(nfl_game_result),MATCH(F$1,INDIRECT(nfl_game_result_header),0),FALSE)),"error")</f>
        <v/>
      </c>
      <c r="G3684" s="23" t="str">
        <f ca="1">IFERROR(IF(ISBLANK(VLOOKUP($B3684,INDIRECT(nfl_game_result),MATCH(G$1,INDIRECT(nfl_game_result_header),0),FALSE)),"",VLOOKUP($B3684,INDIRECT(nfl_game_result),MATCH(G$1,INDIRECT(nfl_game_result_header),0),FALSE)),"error")</f>
        <v/>
      </c>
      <c r="H3684" s="23" t="str">
        <f ca="1">IFERROR(IF(ISBLANK(VLOOKUP($B3684,INDIRECT(nfl_game_result),MATCH(H$1,INDIRECT(nfl_game_result_header),0),FALSE)),"",VLOOKUP($B3684,INDIRECT(nfl_game_result),MATCH(H$1,INDIRECT(nfl_game_result_header),0),FALSE)),"error")</f>
        <v/>
      </c>
      <c r="I3684" s="23" t="str">
        <f ca="1">IFERROR(IF(ISBLANK(VLOOKUP($B3684,INDIRECT(nfl_game_result),MATCH(I$1,INDIRECT(nfl_game_result_header),0),FALSE)),"",VLOOKUP($B3684,INDIRECT(nfl_game_result),MATCH(I$1,INDIRECT(nfl_game_result_header),0),FALSE)),"error")</f>
        <v/>
      </c>
      <c r="J3684" s="23" t="str">
        <f ca="1">IFERROR(IF(ISBLANK(VLOOKUP($B3684,INDIRECT(nfl_game_result),MATCH(J$1,INDIRECT(nfl_game_result_header),0),FALSE)),"",VLOOKUP($B3684,INDIRECT(nfl_game_result),MATCH(J$1,INDIRECT(nfl_game_result_header),0),FALSE)),"error")</f>
        <v/>
      </c>
      <c r="K3684" s="23" t="str">
        <f ca="1">IFERROR(IF(ISBLANK(VLOOKUP($B3684,INDIRECT(nfl_game_result),MATCH(K$1,INDIRECT(nfl_game_result_header),0),FALSE)),"",VLOOKUP($B3684,INDIRECT(nfl_game_result),MATCH(K$1,INDIRECT(nfl_game_result_header),0),FALSE)),"error")</f>
        <v/>
      </c>
      <c r="L3684" s="23" t="str">
        <f ca="1">IFERROR(IF(ISBLANK(VLOOKUP($B3684,INDIRECT(nfl_game_result),MATCH(L$1,INDIRECT(nfl_game_result_header),0),FALSE)),"",VLOOKUP($B3684,INDIRECT(nfl_game_result),MATCH(L$1,INDIRECT(nfl_game_result_header),0),FALSE)),"error")</f>
        <v/>
      </c>
      <c r="M3684" s="23" t="s">
        <v>14</v>
      </c>
      <c r="V3684" s="23" t="s">
        <v>416</v>
      </c>
      <c r="W3684" s="23">
        <f ca="1">VALUE(LEFT(C3684, 4))</f>
        <v>2018</v>
      </c>
      <c r="X3684" s="23">
        <f ca="1">VALUE(MID(C3684,6,FIND("_",C3684,6)-6))</f>
        <v>15</v>
      </c>
      <c r="Y3684" s="23" t="str">
        <f ca="1">IF(NOT(OR(ISBLANK(D3684),ISBLANK(E3684),D3684="",E3684="")),D3684-E3684,"")</f>
        <v/>
      </c>
      <c r="Z3684" s="23" t="str">
        <f ca="1">IF(OR(NOT(ISNUMBER(D3684)),ISBLANK(D3684),D3684="",ISBLANK(N3684)),"",ABS(D3684-N3684))</f>
        <v/>
      </c>
      <c r="AA3684" s="23" t="str">
        <f ca="1">IF(OR(ISBLANK(J3684),ISBLANK(O3684),J3684="",O3684=""),"",IF(J3684=O3684,1,0))</f>
        <v/>
      </c>
      <c r="AB3684" s="23" t="str">
        <f ca="1">IF(OR(ISBLANK(K3684),ISBLANK(Q3684),K3684="",Q3684=""),"",IF(K3684=Q3684,1,0))</f>
        <v/>
      </c>
      <c r="AC3684" s="23" t="str">
        <f t="shared" ca="1" si="57"/>
        <v/>
      </c>
    </row>
    <row r="3685" spans="1:29" x14ac:dyDescent="0.25">
      <c r="A3685" s="23">
        <v>3716</v>
      </c>
      <c r="B3685">
        <v>1814</v>
      </c>
      <c r="C3685" s="23" t="str">
        <f ca="1">IFERROR(VLOOKUP($B3685,INDIRECT(nfl_game_result),MATCH(C$1,INDIRECT(nfl_game_result_header),0),FALSE),"error")</f>
        <v>2018_15_DET@BUF</v>
      </c>
      <c r="D3685" s="23" t="str">
        <f ca="1">IFERROR(IF(ISBLANK(VLOOKUP($B3685,INDIRECT(nfl_game_result),MATCH(D$1,INDIRECT(nfl_game_result_header),0),FALSE)),"",VLOOKUP($B3685,INDIRECT(nfl_game_result),MATCH(D$1,INDIRECT(nfl_game_result_header),0),FALSE)),"error")</f>
        <v/>
      </c>
      <c r="E3685" s="23" t="str">
        <f ca="1">IFERROR(IF(ISBLANK(VLOOKUP($B3685,INDIRECT(nfl_game_result),MATCH(E$1,INDIRECT(nfl_game_result_header),0),FALSE)),"",VLOOKUP($B3685,INDIRECT(nfl_game_result),MATCH(E$1,INDIRECT(nfl_game_result_header),0),FALSE)),"error")</f>
        <v/>
      </c>
      <c r="F3685" s="23" t="str">
        <f ca="1">IFERROR(IF(ISBLANK(VLOOKUP($B3685,INDIRECT(nfl_game_result),MATCH(F$1,INDIRECT(nfl_game_result_header),0),FALSE)),"",VLOOKUP($B3685,INDIRECT(nfl_game_result),MATCH(F$1,INDIRECT(nfl_game_result_header),0),FALSE)),"error")</f>
        <v/>
      </c>
      <c r="G3685" s="23" t="str">
        <f ca="1">IFERROR(IF(ISBLANK(VLOOKUP($B3685,INDIRECT(nfl_game_result),MATCH(G$1,INDIRECT(nfl_game_result_header),0),FALSE)),"",VLOOKUP($B3685,INDIRECT(nfl_game_result),MATCH(G$1,INDIRECT(nfl_game_result_header),0),FALSE)),"error")</f>
        <v/>
      </c>
      <c r="H3685" s="23" t="str">
        <f ca="1">IFERROR(IF(ISBLANK(VLOOKUP($B3685,INDIRECT(nfl_game_result),MATCH(H$1,INDIRECT(nfl_game_result_header),0),FALSE)),"",VLOOKUP($B3685,INDIRECT(nfl_game_result),MATCH(H$1,INDIRECT(nfl_game_result_header),0),FALSE)),"error")</f>
        <v/>
      </c>
      <c r="I3685" s="23" t="str">
        <f ca="1">IFERROR(IF(ISBLANK(VLOOKUP($B3685,INDIRECT(nfl_game_result),MATCH(I$1,INDIRECT(nfl_game_result_header),0),FALSE)),"",VLOOKUP($B3685,INDIRECT(nfl_game_result),MATCH(I$1,INDIRECT(nfl_game_result_header),0),FALSE)),"error")</f>
        <v/>
      </c>
      <c r="J3685" s="23" t="str">
        <f ca="1">IFERROR(IF(ISBLANK(VLOOKUP($B3685,INDIRECT(nfl_game_result),MATCH(J$1,INDIRECT(nfl_game_result_header),0),FALSE)),"",VLOOKUP($B3685,INDIRECT(nfl_game_result),MATCH(J$1,INDIRECT(nfl_game_result_header),0),FALSE)),"error")</f>
        <v/>
      </c>
      <c r="K3685" s="23" t="str">
        <f ca="1">IFERROR(IF(ISBLANK(VLOOKUP($B3685,INDIRECT(nfl_game_result),MATCH(K$1,INDIRECT(nfl_game_result_header),0),FALSE)),"",VLOOKUP($B3685,INDIRECT(nfl_game_result),MATCH(K$1,INDIRECT(nfl_game_result_header),0),FALSE)),"error")</f>
        <v/>
      </c>
      <c r="L3685" s="23" t="str">
        <f ca="1">IFERROR(IF(ISBLANK(VLOOKUP($B3685,INDIRECT(nfl_game_result),MATCH(L$1,INDIRECT(nfl_game_result_header),0),FALSE)),"",VLOOKUP($B3685,INDIRECT(nfl_game_result),MATCH(L$1,INDIRECT(nfl_game_result_header),0),FALSE)),"error")</f>
        <v/>
      </c>
      <c r="M3685" s="23" t="s">
        <v>14</v>
      </c>
      <c r="V3685" s="23" t="s">
        <v>416</v>
      </c>
      <c r="W3685" s="23">
        <f ca="1">VALUE(LEFT(C3685, 4))</f>
        <v>2018</v>
      </c>
      <c r="X3685" s="23">
        <f ca="1">VALUE(MID(C3685,6,FIND("_",C3685,6)-6))</f>
        <v>15</v>
      </c>
      <c r="Y3685" s="23" t="str">
        <f ca="1">IF(NOT(OR(ISBLANK(D3685),ISBLANK(E3685),D3685="",E3685="")),D3685-E3685,"")</f>
        <v/>
      </c>
      <c r="Z3685" s="23" t="str">
        <f ca="1">IF(OR(NOT(ISNUMBER(D3685)),ISBLANK(D3685),D3685="",ISBLANK(N3685)),"",ABS(D3685-N3685))</f>
        <v/>
      </c>
      <c r="AA3685" s="23" t="str">
        <f ca="1">IF(OR(ISBLANK(J3685),ISBLANK(O3685),J3685="",O3685=""),"",IF(J3685=O3685,1,0))</f>
        <v/>
      </c>
      <c r="AB3685" s="23" t="str">
        <f ca="1">IF(OR(ISBLANK(K3685),ISBLANK(Q3685),K3685="",Q3685=""),"",IF(K3685=Q3685,1,0))</f>
        <v/>
      </c>
      <c r="AC3685" s="23" t="str">
        <f t="shared" ca="1" si="57"/>
        <v/>
      </c>
    </row>
    <row r="3686" spans="1:29" x14ac:dyDescent="0.25">
      <c r="A3686" s="23">
        <v>3717</v>
      </c>
      <c r="B3686">
        <v>1815</v>
      </c>
      <c r="C3686" s="23" t="str">
        <f ca="1">IFERROR(VLOOKUP($B3686,INDIRECT(nfl_game_result),MATCH(C$1,INDIRECT(nfl_game_result_header),0),FALSE),"error")</f>
        <v>2018_15_GBY@CHI</v>
      </c>
      <c r="D3686" s="23" t="str">
        <f ca="1">IFERROR(IF(ISBLANK(VLOOKUP($B3686,INDIRECT(nfl_game_result),MATCH(D$1,INDIRECT(nfl_game_result_header),0),FALSE)),"",VLOOKUP($B3686,INDIRECT(nfl_game_result),MATCH(D$1,INDIRECT(nfl_game_result_header),0),FALSE)),"error")</f>
        <v/>
      </c>
      <c r="E3686" s="23" t="str">
        <f ca="1">IFERROR(IF(ISBLANK(VLOOKUP($B3686,INDIRECT(nfl_game_result),MATCH(E$1,INDIRECT(nfl_game_result_header),0),FALSE)),"",VLOOKUP($B3686,INDIRECT(nfl_game_result),MATCH(E$1,INDIRECT(nfl_game_result_header),0),FALSE)),"error")</f>
        <v/>
      </c>
      <c r="F3686" s="23" t="str">
        <f ca="1">IFERROR(IF(ISBLANK(VLOOKUP($B3686,INDIRECT(nfl_game_result),MATCH(F$1,INDIRECT(nfl_game_result_header),0),FALSE)),"",VLOOKUP($B3686,INDIRECT(nfl_game_result),MATCH(F$1,INDIRECT(nfl_game_result_header),0),FALSE)),"error")</f>
        <v/>
      </c>
      <c r="G3686" s="23" t="str">
        <f ca="1">IFERROR(IF(ISBLANK(VLOOKUP($B3686,INDIRECT(nfl_game_result),MATCH(G$1,INDIRECT(nfl_game_result_header),0),FALSE)),"",VLOOKUP($B3686,INDIRECT(nfl_game_result),MATCH(G$1,INDIRECT(nfl_game_result_header),0),FALSE)),"error")</f>
        <v/>
      </c>
      <c r="H3686" s="23" t="str">
        <f ca="1">IFERROR(IF(ISBLANK(VLOOKUP($B3686,INDIRECT(nfl_game_result),MATCH(H$1,INDIRECT(nfl_game_result_header),0),FALSE)),"",VLOOKUP($B3686,INDIRECT(nfl_game_result),MATCH(H$1,INDIRECT(nfl_game_result_header),0),FALSE)),"error")</f>
        <v/>
      </c>
      <c r="I3686" s="23" t="str">
        <f ca="1">IFERROR(IF(ISBLANK(VLOOKUP($B3686,INDIRECT(nfl_game_result),MATCH(I$1,INDIRECT(nfl_game_result_header),0),FALSE)),"",VLOOKUP($B3686,INDIRECT(nfl_game_result),MATCH(I$1,INDIRECT(nfl_game_result_header),0),FALSE)),"error")</f>
        <v/>
      </c>
      <c r="J3686" s="23" t="str">
        <f ca="1">IFERROR(IF(ISBLANK(VLOOKUP($B3686,INDIRECT(nfl_game_result),MATCH(J$1,INDIRECT(nfl_game_result_header),0),FALSE)),"",VLOOKUP($B3686,INDIRECT(nfl_game_result),MATCH(J$1,INDIRECT(nfl_game_result_header),0),FALSE)),"error")</f>
        <v/>
      </c>
      <c r="K3686" s="23" t="str">
        <f ca="1">IFERROR(IF(ISBLANK(VLOOKUP($B3686,INDIRECT(nfl_game_result),MATCH(K$1,INDIRECT(nfl_game_result_header),0),FALSE)),"",VLOOKUP($B3686,INDIRECT(nfl_game_result),MATCH(K$1,INDIRECT(nfl_game_result_header),0),FALSE)),"error")</f>
        <v/>
      </c>
      <c r="L3686" s="23" t="str">
        <f ca="1">IFERROR(IF(ISBLANK(VLOOKUP($B3686,INDIRECT(nfl_game_result),MATCH(L$1,INDIRECT(nfl_game_result_header),0),FALSE)),"",VLOOKUP($B3686,INDIRECT(nfl_game_result),MATCH(L$1,INDIRECT(nfl_game_result_header),0),FALSE)),"error")</f>
        <v/>
      </c>
      <c r="M3686" s="23" t="s">
        <v>14</v>
      </c>
      <c r="V3686" s="23" t="s">
        <v>416</v>
      </c>
      <c r="W3686" s="23">
        <f ca="1">VALUE(LEFT(C3686, 4))</f>
        <v>2018</v>
      </c>
      <c r="X3686" s="23">
        <f ca="1">VALUE(MID(C3686,6,FIND("_",C3686,6)-6))</f>
        <v>15</v>
      </c>
      <c r="Y3686" s="23" t="str">
        <f ca="1">IF(NOT(OR(ISBLANK(D3686),ISBLANK(E3686),D3686="",E3686="")),D3686-E3686,"")</f>
        <v/>
      </c>
      <c r="Z3686" s="23" t="str">
        <f ca="1">IF(OR(NOT(ISNUMBER(D3686)),ISBLANK(D3686),D3686="",ISBLANK(N3686)),"",ABS(D3686-N3686))</f>
        <v/>
      </c>
      <c r="AA3686" s="23" t="str">
        <f ca="1">IF(OR(ISBLANK(J3686),ISBLANK(O3686),J3686="",O3686=""),"",IF(J3686=O3686,1,0))</f>
        <v/>
      </c>
      <c r="AB3686" s="23" t="str">
        <f ca="1">IF(OR(ISBLANK(K3686),ISBLANK(Q3686),K3686="",Q3686=""),"",IF(K3686=Q3686,1,0))</f>
        <v/>
      </c>
      <c r="AC3686" s="23" t="str">
        <f t="shared" ca="1" si="57"/>
        <v/>
      </c>
    </row>
    <row r="3687" spans="1:29" x14ac:dyDescent="0.25">
      <c r="A3687" s="23">
        <v>3718</v>
      </c>
      <c r="B3687">
        <v>1816</v>
      </c>
      <c r="C3687" s="23" t="str">
        <f ca="1">IFERROR(VLOOKUP($B3687,INDIRECT(nfl_game_result),MATCH(C$1,INDIRECT(nfl_game_result_header),0),FALSE),"error")</f>
        <v>2018_15_OAK@CIN</v>
      </c>
      <c r="D3687" s="23" t="str">
        <f ca="1">IFERROR(IF(ISBLANK(VLOOKUP($B3687,INDIRECT(nfl_game_result),MATCH(D$1,INDIRECT(nfl_game_result_header),0),FALSE)),"",VLOOKUP($B3687,INDIRECT(nfl_game_result),MATCH(D$1,INDIRECT(nfl_game_result_header),0),FALSE)),"error")</f>
        <v/>
      </c>
      <c r="E3687" s="23" t="str">
        <f ca="1">IFERROR(IF(ISBLANK(VLOOKUP($B3687,INDIRECT(nfl_game_result),MATCH(E$1,INDIRECT(nfl_game_result_header),0),FALSE)),"",VLOOKUP($B3687,INDIRECT(nfl_game_result),MATCH(E$1,INDIRECT(nfl_game_result_header),0),FALSE)),"error")</f>
        <v/>
      </c>
      <c r="F3687" s="23" t="str">
        <f ca="1">IFERROR(IF(ISBLANK(VLOOKUP($B3687,INDIRECT(nfl_game_result),MATCH(F$1,INDIRECT(nfl_game_result_header),0),FALSE)),"",VLOOKUP($B3687,INDIRECT(nfl_game_result),MATCH(F$1,INDIRECT(nfl_game_result_header),0),FALSE)),"error")</f>
        <v/>
      </c>
      <c r="G3687" s="23" t="str">
        <f ca="1">IFERROR(IF(ISBLANK(VLOOKUP($B3687,INDIRECT(nfl_game_result),MATCH(G$1,INDIRECT(nfl_game_result_header),0),FALSE)),"",VLOOKUP($B3687,INDIRECT(nfl_game_result),MATCH(G$1,INDIRECT(nfl_game_result_header),0),FALSE)),"error")</f>
        <v/>
      </c>
      <c r="H3687" s="23" t="str">
        <f ca="1">IFERROR(IF(ISBLANK(VLOOKUP($B3687,INDIRECT(nfl_game_result),MATCH(H$1,INDIRECT(nfl_game_result_header),0),FALSE)),"",VLOOKUP($B3687,INDIRECT(nfl_game_result),MATCH(H$1,INDIRECT(nfl_game_result_header),0),FALSE)),"error")</f>
        <v/>
      </c>
      <c r="I3687" s="23" t="str">
        <f ca="1">IFERROR(IF(ISBLANK(VLOOKUP($B3687,INDIRECT(nfl_game_result),MATCH(I$1,INDIRECT(nfl_game_result_header),0),FALSE)),"",VLOOKUP($B3687,INDIRECT(nfl_game_result),MATCH(I$1,INDIRECT(nfl_game_result_header),0),FALSE)),"error")</f>
        <v/>
      </c>
      <c r="J3687" s="23" t="str">
        <f ca="1">IFERROR(IF(ISBLANK(VLOOKUP($B3687,INDIRECT(nfl_game_result),MATCH(J$1,INDIRECT(nfl_game_result_header),0),FALSE)),"",VLOOKUP($B3687,INDIRECT(nfl_game_result),MATCH(J$1,INDIRECT(nfl_game_result_header),0),FALSE)),"error")</f>
        <v/>
      </c>
      <c r="K3687" s="23" t="str">
        <f ca="1">IFERROR(IF(ISBLANK(VLOOKUP($B3687,INDIRECT(nfl_game_result),MATCH(K$1,INDIRECT(nfl_game_result_header),0),FALSE)),"",VLOOKUP($B3687,INDIRECT(nfl_game_result),MATCH(K$1,INDIRECT(nfl_game_result_header),0),FALSE)),"error")</f>
        <v/>
      </c>
      <c r="L3687" s="23" t="str">
        <f ca="1">IFERROR(IF(ISBLANK(VLOOKUP($B3687,INDIRECT(nfl_game_result),MATCH(L$1,INDIRECT(nfl_game_result_header),0),FALSE)),"",VLOOKUP($B3687,INDIRECT(nfl_game_result),MATCH(L$1,INDIRECT(nfl_game_result_header),0),FALSE)),"error")</f>
        <v/>
      </c>
      <c r="M3687" s="23" t="s">
        <v>14</v>
      </c>
      <c r="V3687" s="23" t="s">
        <v>416</v>
      </c>
      <c r="W3687" s="23">
        <f ca="1">VALUE(LEFT(C3687, 4))</f>
        <v>2018</v>
      </c>
      <c r="X3687" s="23">
        <f ca="1">VALUE(MID(C3687,6,FIND("_",C3687,6)-6))</f>
        <v>15</v>
      </c>
      <c r="Y3687" s="23" t="str">
        <f ca="1">IF(NOT(OR(ISBLANK(D3687),ISBLANK(E3687),D3687="",E3687="")),D3687-E3687,"")</f>
        <v/>
      </c>
      <c r="Z3687" s="23" t="str">
        <f ca="1">IF(OR(NOT(ISNUMBER(D3687)),ISBLANK(D3687),D3687="",ISBLANK(N3687)),"",ABS(D3687-N3687))</f>
        <v/>
      </c>
      <c r="AA3687" s="23" t="str">
        <f ca="1">IF(OR(ISBLANK(J3687),ISBLANK(O3687),J3687="",O3687=""),"",IF(J3687=O3687,1,0))</f>
        <v/>
      </c>
      <c r="AB3687" s="23" t="str">
        <f ca="1">IF(OR(ISBLANK(K3687),ISBLANK(Q3687),K3687="",Q3687=""),"",IF(K3687=Q3687,1,0))</f>
        <v/>
      </c>
      <c r="AC3687" s="23" t="str">
        <f t="shared" ca="1" si="57"/>
        <v/>
      </c>
    </row>
    <row r="3688" spans="1:29" x14ac:dyDescent="0.25">
      <c r="A3688" s="23">
        <v>3719</v>
      </c>
      <c r="B3688">
        <v>1817</v>
      </c>
      <c r="C3688" s="23" t="str">
        <f ca="1">IFERROR(VLOOKUP($B3688,INDIRECT(nfl_game_result),MATCH(C$1,INDIRECT(nfl_game_result_header),0),FALSE),"error")</f>
        <v>2018_15_TBY@BAL</v>
      </c>
      <c r="D3688" s="23" t="str">
        <f ca="1">IFERROR(IF(ISBLANK(VLOOKUP($B3688,INDIRECT(nfl_game_result),MATCH(D$1,INDIRECT(nfl_game_result_header),0),FALSE)),"",VLOOKUP($B3688,INDIRECT(nfl_game_result),MATCH(D$1,INDIRECT(nfl_game_result_header),0),FALSE)),"error")</f>
        <v/>
      </c>
      <c r="E3688" s="23" t="str">
        <f ca="1">IFERROR(IF(ISBLANK(VLOOKUP($B3688,INDIRECT(nfl_game_result),MATCH(E$1,INDIRECT(nfl_game_result_header),0),FALSE)),"",VLOOKUP($B3688,INDIRECT(nfl_game_result),MATCH(E$1,INDIRECT(nfl_game_result_header),0),FALSE)),"error")</f>
        <v/>
      </c>
      <c r="F3688" s="23" t="str">
        <f ca="1">IFERROR(IF(ISBLANK(VLOOKUP($B3688,INDIRECT(nfl_game_result),MATCH(F$1,INDIRECT(nfl_game_result_header),0),FALSE)),"",VLOOKUP($B3688,INDIRECT(nfl_game_result),MATCH(F$1,INDIRECT(nfl_game_result_header),0),FALSE)),"error")</f>
        <v/>
      </c>
      <c r="G3688" s="23" t="str">
        <f ca="1">IFERROR(IF(ISBLANK(VLOOKUP($B3688,INDIRECT(nfl_game_result),MATCH(G$1,INDIRECT(nfl_game_result_header),0),FALSE)),"",VLOOKUP($B3688,INDIRECT(nfl_game_result),MATCH(G$1,INDIRECT(nfl_game_result_header),0),FALSE)),"error")</f>
        <v/>
      </c>
      <c r="H3688" s="23" t="str">
        <f ca="1">IFERROR(IF(ISBLANK(VLOOKUP($B3688,INDIRECT(nfl_game_result),MATCH(H$1,INDIRECT(nfl_game_result_header),0),FALSE)),"",VLOOKUP($B3688,INDIRECT(nfl_game_result),MATCH(H$1,INDIRECT(nfl_game_result_header),0),FALSE)),"error")</f>
        <v/>
      </c>
      <c r="I3688" s="23" t="str">
        <f ca="1">IFERROR(IF(ISBLANK(VLOOKUP($B3688,INDIRECT(nfl_game_result),MATCH(I$1,INDIRECT(nfl_game_result_header),0),FALSE)),"",VLOOKUP($B3688,INDIRECT(nfl_game_result),MATCH(I$1,INDIRECT(nfl_game_result_header),0),FALSE)),"error")</f>
        <v/>
      </c>
      <c r="J3688" s="23" t="str">
        <f ca="1">IFERROR(IF(ISBLANK(VLOOKUP($B3688,INDIRECT(nfl_game_result),MATCH(J$1,INDIRECT(nfl_game_result_header),0),FALSE)),"",VLOOKUP($B3688,INDIRECT(nfl_game_result),MATCH(J$1,INDIRECT(nfl_game_result_header),0),FALSE)),"error")</f>
        <v/>
      </c>
      <c r="K3688" s="23" t="str">
        <f ca="1">IFERROR(IF(ISBLANK(VLOOKUP($B3688,INDIRECT(nfl_game_result),MATCH(K$1,INDIRECT(nfl_game_result_header),0),FALSE)),"",VLOOKUP($B3688,INDIRECT(nfl_game_result),MATCH(K$1,INDIRECT(nfl_game_result_header),0),FALSE)),"error")</f>
        <v/>
      </c>
      <c r="L3688" s="23" t="str">
        <f ca="1">IFERROR(IF(ISBLANK(VLOOKUP($B3688,INDIRECT(nfl_game_result),MATCH(L$1,INDIRECT(nfl_game_result_header),0),FALSE)),"",VLOOKUP($B3688,INDIRECT(nfl_game_result),MATCH(L$1,INDIRECT(nfl_game_result_header),0),FALSE)),"error")</f>
        <v/>
      </c>
      <c r="M3688" s="23" t="s">
        <v>14</v>
      </c>
      <c r="V3688" s="23" t="s">
        <v>416</v>
      </c>
      <c r="W3688" s="23">
        <f ca="1">VALUE(LEFT(C3688, 4))</f>
        <v>2018</v>
      </c>
      <c r="X3688" s="23">
        <f ca="1">VALUE(MID(C3688,6,FIND("_",C3688,6)-6))</f>
        <v>15</v>
      </c>
      <c r="Y3688" s="23" t="str">
        <f ca="1">IF(NOT(OR(ISBLANK(D3688),ISBLANK(E3688),D3688="",E3688="")),D3688-E3688,"")</f>
        <v/>
      </c>
      <c r="Z3688" s="23" t="str">
        <f ca="1">IF(OR(NOT(ISNUMBER(D3688)),ISBLANK(D3688),D3688="",ISBLANK(N3688)),"",ABS(D3688-N3688))</f>
        <v/>
      </c>
      <c r="AA3688" s="23" t="str">
        <f ca="1">IF(OR(ISBLANK(J3688),ISBLANK(O3688),J3688="",O3688=""),"",IF(J3688=O3688,1,0))</f>
        <v/>
      </c>
      <c r="AB3688" s="23" t="str">
        <f ca="1">IF(OR(ISBLANK(K3688),ISBLANK(Q3688),K3688="",Q3688=""),"",IF(K3688=Q3688,1,0))</f>
        <v/>
      </c>
      <c r="AC3688" s="23" t="str">
        <f t="shared" ca="1" si="57"/>
        <v/>
      </c>
    </row>
    <row r="3689" spans="1:29" x14ac:dyDescent="0.25">
      <c r="A3689" s="23">
        <v>3720</v>
      </c>
      <c r="B3689">
        <v>1818</v>
      </c>
      <c r="C3689" s="23" t="str">
        <f ca="1">IFERROR(VLOOKUP($B3689,INDIRECT(nfl_game_result),MATCH(C$1,INDIRECT(nfl_game_result_header),0),FALSE),"error")</f>
        <v>2018_15_ARI@ATL</v>
      </c>
      <c r="D3689" s="23" t="str">
        <f ca="1">IFERROR(IF(ISBLANK(VLOOKUP($B3689,INDIRECT(nfl_game_result),MATCH(D$1,INDIRECT(nfl_game_result_header),0),FALSE)),"",VLOOKUP($B3689,INDIRECT(nfl_game_result),MATCH(D$1,INDIRECT(nfl_game_result_header),0),FALSE)),"error")</f>
        <v/>
      </c>
      <c r="E3689" s="23" t="str">
        <f ca="1">IFERROR(IF(ISBLANK(VLOOKUP($B3689,INDIRECT(nfl_game_result),MATCH(E$1,INDIRECT(nfl_game_result_header),0),FALSE)),"",VLOOKUP($B3689,INDIRECT(nfl_game_result),MATCH(E$1,INDIRECT(nfl_game_result_header),0),FALSE)),"error")</f>
        <v/>
      </c>
      <c r="F3689" s="23" t="str">
        <f ca="1">IFERROR(IF(ISBLANK(VLOOKUP($B3689,INDIRECT(nfl_game_result),MATCH(F$1,INDIRECT(nfl_game_result_header),0),FALSE)),"",VLOOKUP($B3689,INDIRECT(nfl_game_result),MATCH(F$1,INDIRECT(nfl_game_result_header),0),FALSE)),"error")</f>
        <v/>
      </c>
      <c r="G3689" s="23" t="str">
        <f ca="1">IFERROR(IF(ISBLANK(VLOOKUP($B3689,INDIRECT(nfl_game_result),MATCH(G$1,INDIRECT(nfl_game_result_header),0),FALSE)),"",VLOOKUP($B3689,INDIRECT(nfl_game_result),MATCH(G$1,INDIRECT(nfl_game_result_header),0),FALSE)),"error")</f>
        <v/>
      </c>
      <c r="H3689" s="23" t="str">
        <f ca="1">IFERROR(IF(ISBLANK(VLOOKUP($B3689,INDIRECT(nfl_game_result),MATCH(H$1,INDIRECT(nfl_game_result_header),0),FALSE)),"",VLOOKUP($B3689,INDIRECT(nfl_game_result),MATCH(H$1,INDIRECT(nfl_game_result_header),0),FALSE)),"error")</f>
        <v/>
      </c>
      <c r="I3689" s="23" t="str">
        <f ca="1">IFERROR(IF(ISBLANK(VLOOKUP($B3689,INDIRECT(nfl_game_result),MATCH(I$1,INDIRECT(nfl_game_result_header),0),FALSE)),"",VLOOKUP($B3689,INDIRECT(nfl_game_result),MATCH(I$1,INDIRECT(nfl_game_result_header),0),FALSE)),"error")</f>
        <v/>
      </c>
      <c r="J3689" s="23" t="str">
        <f ca="1">IFERROR(IF(ISBLANK(VLOOKUP($B3689,INDIRECT(nfl_game_result),MATCH(J$1,INDIRECT(nfl_game_result_header),0),FALSE)),"",VLOOKUP($B3689,INDIRECT(nfl_game_result),MATCH(J$1,INDIRECT(nfl_game_result_header),0),FALSE)),"error")</f>
        <v/>
      </c>
      <c r="K3689" s="23" t="str">
        <f ca="1">IFERROR(IF(ISBLANK(VLOOKUP($B3689,INDIRECT(nfl_game_result),MATCH(K$1,INDIRECT(nfl_game_result_header),0),FALSE)),"",VLOOKUP($B3689,INDIRECT(nfl_game_result),MATCH(K$1,INDIRECT(nfl_game_result_header),0),FALSE)),"error")</f>
        <v/>
      </c>
      <c r="L3689" s="23" t="str">
        <f ca="1">IFERROR(IF(ISBLANK(VLOOKUP($B3689,INDIRECT(nfl_game_result),MATCH(L$1,INDIRECT(nfl_game_result_header),0),FALSE)),"",VLOOKUP($B3689,INDIRECT(nfl_game_result),MATCH(L$1,INDIRECT(nfl_game_result_header),0),FALSE)),"error")</f>
        <v/>
      </c>
      <c r="M3689" s="23" t="s">
        <v>14</v>
      </c>
      <c r="V3689" s="23" t="s">
        <v>416</v>
      </c>
      <c r="W3689" s="23">
        <f ca="1">VALUE(LEFT(C3689, 4))</f>
        <v>2018</v>
      </c>
      <c r="X3689" s="23">
        <f ca="1">VALUE(MID(C3689,6,FIND("_",C3689,6)-6))</f>
        <v>15</v>
      </c>
      <c r="Y3689" s="23" t="str">
        <f ca="1">IF(NOT(OR(ISBLANK(D3689),ISBLANK(E3689),D3689="",E3689="")),D3689-E3689,"")</f>
        <v/>
      </c>
      <c r="Z3689" s="23" t="str">
        <f ca="1">IF(OR(NOT(ISNUMBER(D3689)),ISBLANK(D3689),D3689="",ISBLANK(N3689)),"",ABS(D3689-N3689))</f>
        <v/>
      </c>
      <c r="AA3689" s="23" t="str">
        <f ca="1">IF(OR(ISBLANK(J3689),ISBLANK(O3689),J3689="",O3689=""),"",IF(J3689=O3689,1,0))</f>
        <v/>
      </c>
      <c r="AB3689" s="23" t="str">
        <f ca="1">IF(OR(ISBLANK(K3689),ISBLANK(Q3689),K3689="",Q3689=""),"",IF(K3689=Q3689,1,0))</f>
        <v/>
      </c>
      <c r="AC3689" s="23" t="str">
        <f t="shared" ca="1" si="57"/>
        <v/>
      </c>
    </row>
    <row r="3690" spans="1:29" x14ac:dyDescent="0.25">
      <c r="A3690" s="23">
        <v>3721</v>
      </c>
      <c r="B3690">
        <v>1819</v>
      </c>
      <c r="C3690" s="23" t="str">
        <f ca="1">IFERROR(VLOOKUP($B3690,INDIRECT(nfl_game_result),MATCH(C$1,INDIRECT(nfl_game_result_header),0),FALSE),"error")</f>
        <v>2018_15_DAL@IND</v>
      </c>
      <c r="D3690" s="23" t="str">
        <f ca="1">IFERROR(IF(ISBLANK(VLOOKUP($B3690,INDIRECT(nfl_game_result),MATCH(D$1,INDIRECT(nfl_game_result_header),0),FALSE)),"",VLOOKUP($B3690,INDIRECT(nfl_game_result),MATCH(D$1,INDIRECT(nfl_game_result_header),0),FALSE)),"error")</f>
        <v/>
      </c>
      <c r="E3690" s="23" t="str">
        <f ca="1">IFERROR(IF(ISBLANK(VLOOKUP($B3690,INDIRECT(nfl_game_result),MATCH(E$1,INDIRECT(nfl_game_result_header),0),FALSE)),"",VLOOKUP($B3690,INDIRECT(nfl_game_result),MATCH(E$1,INDIRECT(nfl_game_result_header),0),FALSE)),"error")</f>
        <v/>
      </c>
      <c r="F3690" s="23" t="str">
        <f ca="1">IFERROR(IF(ISBLANK(VLOOKUP($B3690,INDIRECT(nfl_game_result),MATCH(F$1,INDIRECT(nfl_game_result_header),0),FALSE)),"",VLOOKUP($B3690,INDIRECT(nfl_game_result),MATCH(F$1,INDIRECT(nfl_game_result_header),0),FALSE)),"error")</f>
        <v/>
      </c>
      <c r="G3690" s="23" t="str">
        <f ca="1">IFERROR(IF(ISBLANK(VLOOKUP($B3690,INDIRECT(nfl_game_result),MATCH(G$1,INDIRECT(nfl_game_result_header),0),FALSE)),"",VLOOKUP($B3690,INDIRECT(nfl_game_result),MATCH(G$1,INDIRECT(nfl_game_result_header),0),FALSE)),"error")</f>
        <v/>
      </c>
      <c r="H3690" s="23" t="str">
        <f ca="1">IFERROR(IF(ISBLANK(VLOOKUP($B3690,INDIRECT(nfl_game_result),MATCH(H$1,INDIRECT(nfl_game_result_header),0),FALSE)),"",VLOOKUP($B3690,INDIRECT(nfl_game_result),MATCH(H$1,INDIRECT(nfl_game_result_header),0),FALSE)),"error")</f>
        <v/>
      </c>
      <c r="I3690" s="23" t="str">
        <f ca="1">IFERROR(IF(ISBLANK(VLOOKUP($B3690,INDIRECT(nfl_game_result),MATCH(I$1,INDIRECT(nfl_game_result_header),0),FALSE)),"",VLOOKUP($B3690,INDIRECT(nfl_game_result),MATCH(I$1,INDIRECT(nfl_game_result_header),0),FALSE)),"error")</f>
        <v/>
      </c>
      <c r="J3690" s="23" t="str">
        <f ca="1">IFERROR(IF(ISBLANK(VLOOKUP($B3690,INDIRECT(nfl_game_result),MATCH(J$1,INDIRECT(nfl_game_result_header),0),FALSE)),"",VLOOKUP($B3690,INDIRECT(nfl_game_result),MATCH(J$1,INDIRECT(nfl_game_result_header),0),FALSE)),"error")</f>
        <v/>
      </c>
      <c r="K3690" s="23" t="str">
        <f ca="1">IFERROR(IF(ISBLANK(VLOOKUP($B3690,INDIRECT(nfl_game_result),MATCH(K$1,INDIRECT(nfl_game_result_header),0),FALSE)),"",VLOOKUP($B3690,INDIRECT(nfl_game_result),MATCH(K$1,INDIRECT(nfl_game_result_header),0),FALSE)),"error")</f>
        <v/>
      </c>
      <c r="L3690" s="23" t="str">
        <f ca="1">IFERROR(IF(ISBLANK(VLOOKUP($B3690,INDIRECT(nfl_game_result),MATCH(L$1,INDIRECT(nfl_game_result_header),0),FALSE)),"",VLOOKUP($B3690,INDIRECT(nfl_game_result),MATCH(L$1,INDIRECT(nfl_game_result_header),0),FALSE)),"error")</f>
        <v/>
      </c>
      <c r="M3690" s="23" t="s">
        <v>14</v>
      </c>
      <c r="V3690" s="23" t="s">
        <v>416</v>
      </c>
      <c r="W3690" s="23">
        <f ca="1">VALUE(LEFT(C3690, 4))</f>
        <v>2018</v>
      </c>
      <c r="X3690" s="23">
        <f ca="1">VALUE(MID(C3690,6,FIND("_",C3690,6)-6))</f>
        <v>15</v>
      </c>
      <c r="Y3690" s="23" t="str">
        <f ca="1">IF(NOT(OR(ISBLANK(D3690),ISBLANK(E3690),D3690="",E3690="")),D3690-E3690,"")</f>
        <v/>
      </c>
      <c r="Z3690" s="23" t="str">
        <f ca="1">IF(OR(NOT(ISNUMBER(D3690)),ISBLANK(D3690),D3690="",ISBLANK(N3690)),"",ABS(D3690-N3690))</f>
        <v/>
      </c>
      <c r="AA3690" s="23" t="str">
        <f ca="1">IF(OR(ISBLANK(J3690),ISBLANK(O3690),J3690="",O3690=""),"",IF(J3690=O3690,1,0))</f>
        <v/>
      </c>
      <c r="AB3690" s="23" t="str">
        <f ca="1">IF(OR(ISBLANK(K3690),ISBLANK(Q3690),K3690="",Q3690=""),"",IF(K3690=Q3690,1,0))</f>
        <v/>
      </c>
      <c r="AC3690" s="23" t="str">
        <f t="shared" ca="1" si="57"/>
        <v/>
      </c>
    </row>
    <row r="3691" spans="1:29" x14ac:dyDescent="0.25">
      <c r="A3691" s="23">
        <v>3722</v>
      </c>
      <c r="B3691">
        <v>1820</v>
      </c>
      <c r="C3691" s="23" t="str">
        <f ca="1">IFERROR(VLOOKUP($B3691,INDIRECT(nfl_game_result),MATCH(C$1,INDIRECT(nfl_game_result_header),0),FALSE),"error")</f>
        <v>2018_15_TEN@NYG</v>
      </c>
      <c r="D3691" s="23" t="str">
        <f ca="1">IFERROR(IF(ISBLANK(VLOOKUP($B3691,INDIRECT(nfl_game_result),MATCH(D$1,INDIRECT(nfl_game_result_header),0),FALSE)),"",VLOOKUP($B3691,INDIRECT(nfl_game_result),MATCH(D$1,INDIRECT(nfl_game_result_header),0),FALSE)),"error")</f>
        <v/>
      </c>
      <c r="E3691" s="23" t="str">
        <f ca="1">IFERROR(IF(ISBLANK(VLOOKUP($B3691,INDIRECT(nfl_game_result),MATCH(E$1,INDIRECT(nfl_game_result_header),0),FALSE)),"",VLOOKUP($B3691,INDIRECT(nfl_game_result),MATCH(E$1,INDIRECT(nfl_game_result_header),0),FALSE)),"error")</f>
        <v/>
      </c>
      <c r="F3691" s="23" t="str">
        <f ca="1">IFERROR(IF(ISBLANK(VLOOKUP($B3691,INDIRECT(nfl_game_result),MATCH(F$1,INDIRECT(nfl_game_result_header),0),FALSE)),"",VLOOKUP($B3691,INDIRECT(nfl_game_result),MATCH(F$1,INDIRECT(nfl_game_result_header),0),FALSE)),"error")</f>
        <v/>
      </c>
      <c r="G3691" s="23" t="str">
        <f ca="1">IFERROR(IF(ISBLANK(VLOOKUP($B3691,INDIRECT(nfl_game_result),MATCH(G$1,INDIRECT(nfl_game_result_header),0),FALSE)),"",VLOOKUP($B3691,INDIRECT(nfl_game_result),MATCH(G$1,INDIRECT(nfl_game_result_header),0),FALSE)),"error")</f>
        <v/>
      </c>
      <c r="H3691" s="23" t="str">
        <f ca="1">IFERROR(IF(ISBLANK(VLOOKUP($B3691,INDIRECT(nfl_game_result),MATCH(H$1,INDIRECT(nfl_game_result_header),0),FALSE)),"",VLOOKUP($B3691,INDIRECT(nfl_game_result),MATCH(H$1,INDIRECT(nfl_game_result_header),0),FALSE)),"error")</f>
        <v/>
      </c>
      <c r="I3691" s="23" t="str">
        <f ca="1">IFERROR(IF(ISBLANK(VLOOKUP($B3691,INDIRECT(nfl_game_result),MATCH(I$1,INDIRECT(nfl_game_result_header),0),FALSE)),"",VLOOKUP($B3691,INDIRECT(nfl_game_result),MATCH(I$1,INDIRECT(nfl_game_result_header),0),FALSE)),"error")</f>
        <v/>
      </c>
      <c r="J3691" s="23" t="str">
        <f ca="1">IFERROR(IF(ISBLANK(VLOOKUP($B3691,INDIRECT(nfl_game_result),MATCH(J$1,INDIRECT(nfl_game_result_header),0),FALSE)),"",VLOOKUP($B3691,INDIRECT(nfl_game_result),MATCH(J$1,INDIRECT(nfl_game_result_header),0),FALSE)),"error")</f>
        <v/>
      </c>
      <c r="K3691" s="23" t="str">
        <f ca="1">IFERROR(IF(ISBLANK(VLOOKUP($B3691,INDIRECT(nfl_game_result),MATCH(K$1,INDIRECT(nfl_game_result_header),0),FALSE)),"",VLOOKUP($B3691,INDIRECT(nfl_game_result),MATCH(K$1,INDIRECT(nfl_game_result_header),0),FALSE)),"error")</f>
        <v/>
      </c>
      <c r="L3691" s="23" t="str">
        <f ca="1">IFERROR(IF(ISBLANK(VLOOKUP($B3691,INDIRECT(nfl_game_result),MATCH(L$1,INDIRECT(nfl_game_result_header),0),FALSE)),"",VLOOKUP($B3691,INDIRECT(nfl_game_result),MATCH(L$1,INDIRECT(nfl_game_result_header),0),FALSE)),"error")</f>
        <v/>
      </c>
      <c r="M3691" s="23" t="s">
        <v>14</v>
      </c>
      <c r="V3691" s="23" t="s">
        <v>416</v>
      </c>
      <c r="W3691" s="23">
        <f ca="1">VALUE(LEFT(C3691, 4))</f>
        <v>2018</v>
      </c>
      <c r="X3691" s="23">
        <f ca="1">VALUE(MID(C3691,6,FIND("_",C3691,6)-6))</f>
        <v>15</v>
      </c>
      <c r="Y3691" s="23" t="str">
        <f ca="1">IF(NOT(OR(ISBLANK(D3691),ISBLANK(E3691),D3691="",E3691="")),D3691-E3691,"")</f>
        <v/>
      </c>
      <c r="Z3691" s="23" t="str">
        <f ca="1">IF(OR(NOT(ISNUMBER(D3691)),ISBLANK(D3691),D3691="",ISBLANK(N3691)),"",ABS(D3691-N3691))</f>
        <v/>
      </c>
      <c r="AA3691" s="23" t="str">
        <f ca="1">IF(OR(ISBLANK(J3691),ISBLANK(O3691),J3691="",O3691=""),"",IF(J3691=O3691,1,0))</f>
        <v/>
      </c>
      <c r="AB3691" s="23" t="str">
        <f ca="1">IF(OR(ISBLANK(K3691),ISBLANK(Q3691),K3691="",Q3691=""),"",IF(K3691=Q3691,1,0))</f>
        <v/>
      </c>
      <c r="AC3691" s="23" t="str">
        <f t="shared" ca="1" si="57"/>
        <v/>
      </c>
    </row>
    <row r="3692" spans="1:29" x14ac:dyDescent="0.25">
      <c r="A3692" s="23">
        <v>3723</v>
      </c>
      <c r="B3692">
        <v>1821</v>
      </c>
      <c r="C3692" s="23" t="str">
        <f ca="1">IFERROR(VLOOKUP($B3692,INDIRECT(nfl_game_result),MATCH(C$1,INDIRECT(nfl_game_result_header),0),FALSE),"error")</f>
        <v>2018_15_MIA@MIN</v>
      </c>
      <c r="D3692" s="23" t="str">
        <f ca="1">IFERROR(IF(ISBLANK(VLOOKUP($B3692,INDIRECT(nfl_game_result),MATCH(D$1,INDIRECT(nfl_game_result_header),0),FALSE)),"",VLOOKUP($B3692,INDIRECT(nfl_game_result),MATCH(D$1,INDIRECT(nfl_game_result_header),0),FALSE)),"error")</f>
        <v/>
      </c>
      <c r="E3692" s="23" t="str">
        <f ca="1">IFERROR(IF(ISBLANK(VLOOKUP($B3692,INDIRECT(nfl_game_result),MATCH(E$1,INDIRECT(nfl_game_result_header),0),FALSE)),"",VLOOKUP($B3692,INDIRECT(nfl_game_result),MATCH(E$1,INDIRECT(nfl_game_result_header),0),FALSE)),"error")</f>
        <v/>
      </c>
      <c r="F3692" s="23" t="str">
        <f ca="1">IFERROR(IF(ISBLANK(VLOOKUP($B3692,INDIRECT(nfl_game_result),MATCH(F$1,INDIRECT(nfl_game_result_header),0),FALSE)),"",VLOOKUP($B3692,INDIRECT(nfl_game_result),MATCH(F$1,INDIRECT(nfl_game_result_header),0),FALSE)),"error")</f>
        <v/>
      </c>
      <c r="G3692" s="23" t="str">
        <f ca="1">IFERROR(IF(ISBLANK(VLOOKUP($B3692,INDIRECT(nfl_game_result),MATCH(G$1,INDIRECT(nfl_game_result_header),0),FALSE)),"",VLOOKUP($B3692,INDIRECT(nfl_game_result),MATCH(G$1,INDIRECT(nfl_game_result_header),0),FALSE)),"error")</f>
        <v/>
      </c>
      <c r="H3692" s="23" t="str">
        <f ca="1">IFERROR(IF(ISBLANK(VLOOKUP($B3692,INDIRECT(nfl_game_result),MATCH(H$1,INDIRECT(nfl_game_result_header),0),FALSE)),"",VLOOKUP($B3692,INDIRECT(nfl_game_result),MATCH(H$1,INDIRECT(nfl_game_result_header),0),FALSE)),"error")</f>
        <v/>
      </c>
      <c r="I3692" s="23" t="str">
        <f ca="1">IFERROR(IF(ISBLANK(VLOOKUP($B3692,INDIRECT(nfl_game_result),MATCH(I$1,INDIRECT(nfl_game_result_header),0),FALSE)),"",VLOOKUP($B3692,INDIRECT(nfl_game_result),MATCH(I$1,INDIRECT(nfl_game_result_header),0),FALSE)),"error")</f>
        <v/>
      </c>
      <c r="J3692" s="23" t="str">
        <f ca="1">IFERROR(IF(ISBLANK(VLOOKUP($B3692,INDIRECT(nfl_game_result),MATCH(J$1,INDIRECT(nfl_game_result_header),0),FALSE)),"",VLOOKUP($B3692,INDIRECT(nfl_game_result),MATCH(J$1,INDIRECT(nfl_game_result_header),0),FALSE)),"error")</f>
        <v/>
      </c>
      <c r="K3692" s="23" t="str">
        <f ca="1">IFERROR(IF(ISBLANK(VLOOKUP($B3692,INDIRECT(nfl_game_result),MATCH(K$1,INDIRECT(nfl_game_result_header),0),FALSE)),"",VLOOKUP($B3692,INDIRECT(nfl_game_result),MATCH(K$1,INDIRECT(nfl_game_result_header),0),FALSE)),"error")</f>
        <v/>
      </c>
      <c r="L3692" s="23" t="str">
        <f ca="1">IFERROR(IF(ISBLANK(VLOOKUP($B3692,INDIRECT(nfl_game_result),MATCH(L$1,INDIRECT(nfl_game_result_header),0),FALSE)),"",VLOOKUP($B3692,INDIRECT(nfl_game_result),MATCH(L$1,INDIRECT(nfl_game_result_header),0),FALSE)),"error")</f>
        <v/>
      </c>
      <c r="M3692" s="23" t="s">
        <v>14</v>
      </c>
      <c r="V3692" s="23" t="s">
        <v>416</v>
      </c>
      <c r="W3692" s="23">
        <f ca="1">VALUE(LEFT(C3692, 4))</f>
        <v>2018</v>
      </c>
      <c r="X3692" s="23">
        <f ca="1">VALUE(MID(C3692,6,FIND("_",C3692,6)-6))</f>
        <v>15</v>
      </c>
      <c r="Y3692" s="23" t="str">
        <f ca="1">IF(NOT(OR(ISBLANK(D3692),ISBLANK(E3692),D3692="",E3692="")),D3692-E3692,"")</f>
        <v/>
      </c>
      <c r="Z3692" s="23" t="str">
        <f ca="1">IF(OR(NOT(ISNUMBER(D3692)),ISBLANK(D3692),D3692="",ISBLANK(N3692)),"",ABS(D3692-N3692))</f>
        <v/>
      </c>
      <c r="AA3692" s="23" t="str">
        <f ca="1">IF(OR(ISBLANK(J3692),ISBLANK(O3692),J3692="",O3692=""),"",IF(J3692=O3692,1,0))</f>
        <v/>
      </c>
      <c r="AB3692" s="23" t="str">
        <f ca="1">IF(OR(ISBLANK(K3692),ISBLANK(Q3692),K3692="",Q3692=""),"",IF(K3692=Q3692,1,0))</f>
        <v/>
      </c>
      <c r="AC3692" s="23" t="str">
        <f t="shared" ca="1" si="57"/>
        <v/>
      </c>
    </row>
    <row r="3693" spans="1:29" x14ac:dyDescent="0.25">
      <c r="A3693" s="23">
        <v>3724</v>
      </c>
      <c r="B3693">
        <v>1822</v>
      </c>
      <c r="C3693" s="23" t="str">
        <f ca="1">IFERROR(VLOOKUP($B3693,INDIRECT(nfl_game_result),MATCH(C$1,INDIRECT(nfl_game_result_header),0),FALSE),"error")</f>
        <v>2018_15_WAS@JAX</v>
      </c>
      <c r="D3693" s="23" t="str">
        <f ca="1">IFERROR(IF(ISBLANK(VLOOKUP($B3693,INDIRECT(nfl_game_result),MATCH(D$1,INDIRECT(nfl_game_result_header),0),FALSE)),"",VLOOKUP($B3693,INDIRECT(nfl_game_result),MATCH(D$1,INDIRECT(nfl_game_result_header),0),FALSE)),"error")</f>
        <v/>
      </c>
      <c r="E3693" s="23" t="str">
        <f ca="1">IFERROR(IF(ISBLANK(VLOOKUP($B3693,INDIRECT(nfl_game_result),MATCH(E$1,INDIRECT(nfl_game_result_header),0),FALSE)),"",VLOOKUP($B3693,INDIRECT(nfl_game_result),MATCH(E$1,INDIRECT(nfl_game_result_header),0),FALSE)),"error")</f>
        <v/>
      </c>
      <c r="F3693" s="23" t="str">
        <f ca="1">IFERROR(IF(ISBLANK(VLOOKUP($B3693,INDIRECT(nfl_game_result),MATCH(F$1,INDIRECT(nfl_game_result_header),0),FALSE)),"",VLOOKUP($B3693,INDIRECT(nfl_game_result),MATCH(F$1,INDIRECT(nfl_game_result_header),0),FALSE)),"error")</f>
        <v/>
      </c>
      <c r="G3693" s="23" t="str">
        <f ca="1">IFERROR(IF(ISBLANK(VLOOKUP($B3693,INDIRECT(nfl_game_result),MATCH(G$1,INDIRECT(nfl_game_result_header),0),FALSE)),"",VLOOKUP($B3693,INDIRECT(nfl_game_result),MATCH(G$1,INDIRECT(nfl_game_result_header),0),FALSE)),"error")</f>
        <v/>
      </c>
      <c r="H3693" s="23" t="str">
        <f ca="1">IFERROR(IF(ISBLANK(VLOOKUP($B3693,INDIRECT(nfl_game_result),MATCH(H$1,INDIRECT(nfl_game_result_header),0),FALSE)),"",VLOOKUP($B3693,INDIRECT(nfl_game_result),MATCH(H$1,INDIRECT(nfl_game_result_header),0),FALSE)),"error")</f>
        <v/>
      </c>
      <c r="I3693" s="23" t="str">
        <f ca="1">IFERROR(IF(ISBLANK(VLOOKUP($B3693,INDIRECT(nfl_game_result),MATCH(I$1,INDIRECT(nfl_game_result_header),0),FALSE)),"",VLOOKUP($B3693,INDIRECT(nfl_game_result),MATCH(I$1,INDIRECT(nfl_game_result_header),0),FALSE)),"error")</f>
        <v/>
      </c>
      <c r="J3693" s="23" t="str">
        <f ca="1">IFERROR(IF(ISBLANK(VLOOKUP($B3693,INDIRECT(nfl_game_result),MATCH(J$1,INDIRECT(nfl_game_result_header),0),FALSE)),"",VLOOKUP($B3693,INDIRECT(nfl_game_result),MATCH(J$1,INDIRECT(nfl_game_result_header),0),FALSE)),"error")</f>
        <v/>
      </c>
      <c r="K3693" s="23" t="str">
        <f ca="1">IFERROR(IF(ISBLANK(VLOOKUP($B3693,INDIRECT(nfl_game_result),MATCH(K$1,INDIRECT(nfl_game_result_header),0),FALSE)),"",VLOOKUP($B3693,INDIRECT(nfl_game_result),MATCH(K$1,INDIRECT(nfl_game_result_header),0),FALSE)),"error")</f>
        <v/>
      </c>
      <c r="L3693" s="23" t="str">
        <f ca="1">IFERROR(IF(ISBLANK(VLOOKUP($B3693,INDIRECT(nfl_game_result),MATCH(L$1,INDIRECT(nfl_game_result_header),0),FALSE)),"",VLOOKUP($B3693,INDIRECT(nfl_game_result),MATCH(L$1,INDIRECT(nfl_game_result_header),0),FALSE)),"error")</f>
        <v/>
      </c>
      <c r="M3693" s="23" t="s">
        <v>14</v>
      </c>
      <c r="V3693" s="23" t="s">
        <v>416</v>
      </c>
      <c r="W3693" s="23">
        <f ca="1">VALUE(LEFT(C3693, 4))</f>
        <v>2018</v>
      </c>
      <c r="X3693" s="23">
        <f ca="1">VALUE(MID(C3693,6,FIND("_",C3693,6)-6))</f>
        <v>15</v>
      </c>
      <c r="Y3693" s="23" t="str">
        <f ca="1">IF(NOT(OR(ISBLANK(D3693),ISBLANK(E3693),D3693="",E3693="")),D3693-E3693,"")</f>
        <v/>
      </c>
      <c r="Z3693" s="23" t="str">
        <f ca="1">IF(OR(NOT(ISNUMBER(D3693)),ISBLANK(D3693),D3693="",ISBLANK(N3693)),"",ABS(D3693-N3693))</f>
        <v/>
      </c>
      <c r="AA3693" s="23" t="str">
        <f ca="1">IF(OR(ISBLANK(J3693),ISBLANK(O3693),J3693="",O3693=""),"",IF(J3693=O3693,1,0))</f>
        <v/>
      </c>
      <c r="AB3693" s="23" t="str">
        <f ca="1">IF(OR(ISBLANK(K3693),ISBLANK(Q3693),K3693="",Q3693=""),"",IF(K3693=Q3693,1,0))</f>
        <v/>
      </c>
      <c r="AC3693" s="23" t="str">
        <f t="shared" ca="1" si="57"/>
        <v/>
      </c>
    </row>
    <row r="3694" spans="1:29" x14ac:dyDescent="0.25">
      <c r="A3694" s="23">
        <v>3725</v>
      </c>
      <c r="B3694">
        <v>1823</v>
      </c>
      <c r="C3694" s="23" t="str">
        <f ca="1">IFERROR(VLOOKUP($B3694,INDIRECT(nfl_game_result),MATCH(C$1,INDIRECT(nfl_game_result_header),0),FALSE),"error")</f>
        <v>2018_15_SEA@SFO</v>
      </c>
      <c r="D3694" s="23" t="str">
        <f ca="1">IFERROR(IF(ISBLANK(VLOOKUP($B3694,INDIRECT(nfl_game_result),MATCH(D$1,INDIRECT(nfl_game_result_header),0),FALSE)),"",VLOOKUP($B3694,INDIRECT(nfl_game_result),MATCH(D$1,INDIRECT(nfl_game_result_header),0),FALSE)),"error")</f>
        <v/>
      </c>
      <c r="E3694" s="23" t="str">
        <f ca="1">IFERROR(IF(ISBLANK(VLOOKUP($B3694,INDIRECT(nfl_game_result),MATCH(E$1,INDIRECT(nfl_game_result_header),0),FALSE)),"",VLOOKUP($B3694,INDIRECT(nfl_game_result),MATCH(E$1,INDIRECT(nfl_game_result_header),0),FALSE)),"error")</f>
        <v/>
      </c>
      <c r="F3694" s="23" t="str">
        <f ca="1">IFERROR(IF(ISBLANK(VLOOKUP($B3694,INDIRECT(nfl_game_result),MATCH(F$1,INDIRECT(nfl_game_result_header),0),FALSE)),"",VLOOKUP($B3694,INDIRECT(nfl_game_result),MATCH(F$1,INDIRECT(nfl_game_result_header),0),FALSE)),"error")</f>
        <v/>
      </c>
      <c r="G3694" s="23" t="str">
        <f ca="1">IFERROR(IF(ISBLANK(VLOOKUP($B3694,INDIRECT(nfl_game_result),MATCH(G$1,INDIRECT(nfl_game_result_header),0),FALSE)),"",VLOOKUP($B3694,INDIRECT(nfl_game_result),MATCH(G$1,INDIRECT(nfl_game_result_header),0),FALSE)),"error")</f>
        <v/>
      </c>
      <c r="H3694" s="23" t="str">
        <f ca="1">IFERROR(IF(ISBLANK(VLOOKUP($B3694,INDIRECT(nfl_game_result),MATCH(H$1,INDIRECT(nfl_game_result_header),0),FALSE)),"",VLOOKUP($B3694,INDIRECT(nfl_game_result),MATCH(H$1,INDIRECT(nfl_game_result_header),0),FALSE)),"error")</f>
        <v/>
      </c>
      <c r="I3694" s="23" t="str">
        <f ca="1">IFERROR(IF(ISBLANK(VLOOKUP($B3694,INDIRECT(nfl_game_result),MATCH(I$1,INDIRECT(nfl_game_result_header),0),FALSE)),"",VLOOKUP($B3694,INDIRECT(nfl_game_result),MATCH(I$1,INDIRECT(nfl_game_result_header),0),FALSE)),"error")</f>
        <v/>
      </c>
      <c r="J3694" s="23" t="str">
        <f ca="1">IFERROR(IF(ISBLANK(VLOOKUP($B3694,INDIRECT(nfl_game_result),MATCH(J$1,INDIRECT(nfl_game_result_header),0),FALSE)),"",VLOOKUP($B3694,INDIRECT(nfl_game_result),MATCH(J$1,INDIRECT(nfl_game_result_header),0),FALSE)),"error")</f>
        <v/>
      </c>
      <c r="K3694" s="23" t="str">
        <f ca="1">IFERROR(IF(ISBLANK(VLOOKUP($B3694,INDIRECT(nfl_game_result),MATCH(K$1,INDIRECT(nfl_game_result_header),0),FALSE)),"",VLOOKUP($B3694,INDIRECT(nfl_game_result),MATCH(K$1,INDIRECT(nfl_game_result_header),0),FALSE)),"error")</f>
        <v/>
      </c>
      <c r="L3694" s="23" t="str">
        <f ca="1">IFERROR(IF(ISBLANK(VLOOKUP($B3694,INDIRECT(nfl_game_result),MATCH(L$1,INDIRECT(nfl_game_result_header),0),FALSE)),"",VLOOKUP($B3694,INDIRECT(nfl_game_result),MATCH(L$1,INDIRECT(nfl_game_result_header),0),FALSE)),"error")</f>
        <v/>
      </c>
      <c r="M3694" s="23" t="s">
        <v>14</v>
      </c>
      <c r="V3694" s="23" t="s">
        <v>416</v>
      </c>
      <c r="W3694" s="23">
        <f ca="1">VALUE(LEFT(C3694, 4))</f>
        <v>2018</v>
      </c>
      <c r="X3694" s="23">
        <f ca="1">VALUE(MID(C3694,6,FIND("_",C3694,6)-6))</f>
        <v>15</v>
      </c>
      <c r="Y3694" s="23" t="str">
        <f ca="1">IF(NOT(OR(ISBLANK(D3694),ISBLANK(E3694),D3694="",E3694="")),D3694-E3694,"")</f>
        <v/>
      </c>
      <c r="Z3694" s="23" t="str">
        <f ca="1">IF(OR(NOT(ISNUMBER(D3694)),ISBLANK(D3694),D3694="",ISBLANK(N3694)),"",ABS(D3694-N3694))</f>
        <v/>
      </c>
      <c r="AA3694" s="23" t="str">
        <f ca="1">IF(OR(ISBLANK(J3694),ISBLANK(O3694),J3694="",O3694=""),"",IF(J3694=O3694,1,0))</f>
        <v/>
      </c>
      <c r="AB3694" s="23" t="str">
        <f ca="1">IF(OR(ISBLANK(K3694),ISBLANK(Q3694),K3694="",Q3694=""),"",IF(K3694=Q3694,1,0))</f>
        <v/>
      </c>
      <c r="AC3694" s="23" t="str">
        <f t="shared" ca="1" si="57"/>
        <v/>
      </c>
    </row>
    <row r="3695" spans="1:29" x14ac:dyDescent="0.25">
      <c r="A3695" s="23">
        <v>3726</v>
      </c>
      <c r="B3695">
        <v>1824</v>
      </c>
      <c r="C3695" s="23" t="str">
        <f ca="1">IFERROR(VLOOKUP($B3695,INDIRECT(nfl_game_result),MATCH(C$1,INDIRECT(nfl_game_result_header),0),FALSE),"error")</f>
        <v>2018_15_NWE@PIT</v>
      </c>
      <c r="D3695" s="23" t="str">
        <f ca="1">IFERROR(IF(ISBLANK(VLOOKUP($B3695,INDIRECT(nfl_game_result),MATCH(D$1,INDIRECT(nfl_game_result_header),0),FALSE)),"",VLOOKUP($B3695,INDIRECT(nfl_game_result),MATCH(D$1,INDIRECT(nfl_game_result_header),0),FALSE)),"error")</f>
        <v/>
      </c>
      <c r="E3695" s="23" t="str">
        <f ca="1">IFERROR(IF(ISBLANK(VLOOKUP($B3695,INDIRECT(nfl_game_result),MATCH(E$1,INDIRECT(nfl_game_result_header),0),FALSE)),"",VLOOKUP($B3695,INDIRECT(nfl_game_result),MATCH(E$1,INDIRECT(nfl_game_result_header),0),FALSE)),"error")</f>
        <v/>
      </c>
      <c r="F3695" s="23" t="str">
        <f ca="1">IFERROR(IF(ISBLANK(VLOOKUP($B3695,INDIRECT(nfl_game_result),MATCH(F$1,INDIRECT(nfl_game_result_header),0),FALSE)),"",VLOOKUP($B3695,INDIRECT(nfl_game_result),MATCH(F$1,INDIRECT(nfl_game_result_header),0),FALSE)),"error")</f>
        <v/>
      </c>
      <c r="G3695" s="23" t="str">
        <f ca="1">IFERROR(IF(ISBLANK(VLOOKUP($B3695,INDIRECT(nfl_game_result),MATCH(G$1,INDIRECT(nfl_game_result_header),0),FALSE)),"",VLOOKUP($B3695,INDIRECT(nfl_game_result),MATCH(G$1,INDIRECT(nfl_game_result_header),0),FALSE)),"error")</f>
        <v/>
      </c>
      <c r="H3695" s="23" t="str">
        <f ca="1">IFERROR(IF(ISBLANK(VLOOKUP($B3695,INDIRECT(nfl_game_result),MATCH(H$1,INDIRECT(nfl_game_result_header),0),FALSE)),"",VLOOKUP($B3695,INDIRECT(nfl_game_result),MATCH(H$1,INDIRECT(nfl_game_result_header),0),FALSE)),"error")</f>
        <v/>
      </c>
      <c r="I3695" s="23" t="str">
        <f ca="1">IFERROR(IF(ISBLANK(VLOOKUP($B3695,INDIRECT(nfl_game_result),MATCH(I$1,INDIRECT(nfl_game_result_header),0),FALSE)),"",VLOOKUP($B3695,INDIRECT(nfl_game_result),MATCH(I$1,INDIRECT(nfl_game_result_header),0),FALSE)),"error")</f>
        <v/>
      </c>
      <c r="J3695" s="23" t="str">
        <f ca="1">IFERROR(IF(ISBLANK(VLOOKUP($B3695,INDIRECT(nfl_game_result),MATCH(J$1,INDIRECT(nfl_game_result_header),0),FALSE)),"",VLOOKUP($B3695,INDIRECT(nfl_game_result),MATCH(J$1,INDIRECT(nfl_game_result_header),0),FALSE)),"error")</f>
        <v/>
      </c>
      <c r="K3695" s="23" t="str">
        <f ca="1">IFERROR(IF(ISBLANK(VLOOKUP($B3695,INDIRECT(nfl_game_result),MATCH(K$1,INDIRECT(nfl_game_result_header),0),FALSE)),"",VLOOKUP($B3695,INDIRECT(nfl_game_result),MATCH(K$1,INDIRECT(nfl_game_result_header),0),FALSE)),"error")</f>
        <v/>
      </c>
      <c r="L3695" s="23" t="str">
        <f ca="1">IFERROR(IF(ISBLANK(VLOOKUP($B3695,INDIRECT(nfl_game_result),MATCH(L$1,INDIRECT(nfl_game_result_header),0),FALSE)),"",VLOOKUP($B3695,INDIRECT(nfl_game_result),MATCH(L$1,INDIRECT(nfl_game_result_header),0),FALSE)),"error")</f>
        <v/>
      </c>
      <c r="M3695" s="23" t="s">
        <v>14</v>
      </c>
      <c r="V3695" s="23" t="s">
        <v>416</v>
      </c>
      <c r="W3695" s="23">
        <f ca="1">VALUE(LEFT(C3695, 4))</f>
        <v>2018</v>
      </c>
      <c r="X3695" s="23">
        <f ca="1">VALUE(MID(C3695,6,FIND("_",C3695,6)-6))</f>
        <v>15</v>
      </c>
      <c r="Y3695" s="23" t="str">
        <f ca="1">IF(NOT(OR(ISBLANK(D3695),ISBLANK(E3695),D3695="",E3695="")),D3695-E3695,"")</f>
        <v/>
      </c>
      <c r="Z3695" s="23" t="str">
        <f ca="1">IF(OR(NOT(ISNUMBER(D3695)),ISBLANK(D3695),D3695="",ISBLANK(N3695)),"",ABS(D3695-N3695))</f>
        <v/>
      </c>
      <c r="AA3695" s="23" t="str">
        <f ca="1">IF(OR(ISBLANK(J3695),ISBLANK(O3695),J3695="",O3695=""),"",IF(J3695=O3695,1,0))</f>
        <v/>
      </c>
      <c r="AB3695" s="23" t="str">
        <f ca="1">IF(OR(ISBLANK(K3695),ISBLANK(Q3695),K3695="",Q3695=""),"",IF(K3695=Q3695,1,0))</f>
        <v/>
      </c>
      <c r="AC3695" s="23" t="str">
        <f t="shared" ca="1" si="57"/>
        <v/>
      </c>
    </row>
    <row r="3696" spans="1:29" x14ac:dyDescent="0.25">
      <c r="A3696" s="23">
        <v>3727</v>
      </c>
      <c r="B3696">
        <v>1825</v>
      </c>
      <c r="C3696" s="23" t="str">
        <f ca="1">IFERROR(VLOOKUP($B3696,INDIRECT(nfl_game_result),MATCH(C$1,INDIRECT(nfl_game_result_header),0),FALSE),"error")</f>
        <v>2018_15_PHI@LAR</v>
      </c>
      <c r="D3696" s="23" t="str">
        <f ca="1">IFERROR(IF(ISBLANK(VLOOKUP($B3696,INDIRECT(nfl_game_result),MATCH(D$1,INDIRECT(nfl_game_result_header),0),FALSE)),"",VLOOKUP($B3696,INDIRECT(nfl_game_result),MATCH(D$1,INDIRECT(nfl_game_result_header),0),FALSE)),"error")</f>
        <v/>
      </c>
      <c r="E3696" s="23" t="str">
        <f ca="1">IFERROR(IF(ISBLANK(VLOOKUP($B3696,INDIRECT(nfl_game_result),MATCH(E$1,INDIRECT(nfl_game_result_header),0),FALSE)),"",VLOOKUP($B3696,INDIRECT(nfl_game_result),MATCH(E$1,INDIRECT(nfl_game_result_header),0),FALSE)),"error")</f>
        <v/>
      </c>
      <c r="F3696" s="23" t="str">
        <f ca="1">IFERROR(IF(ISBLANK(VLOOKUP($B3696,INDIRECT(nfl_game_result),MATCH(F$1,INDIRECT(nfl_game_result_header),0),FALSE)),"",VLOOKUP($B3696,INDIRECT(nfl_game_result),MATCH(F$1,INDIRECT(nfl_game_result_header),0),FALSE)),"error")</f>
        <v/>
      </c>
      <c r="G3696" s="23" t="str">
        <f ca="1">IFERROR(IF(ISBLANK(VLOOKUP($B3696,INDIRECT(nfl_game_result),MATCH(G$1,INDIRECT(nfl_game_result_header),0),FALSE)),"",VLOOKUP($B3696,INDIRECT(nfl_game_result),MATCH(G$1,INDIRECT(nfl_game_result_header),0),FALSE)),"error")</f>
        <v/>
      </c>
      <c r="H3696" s="23" t="str">
        <f ca="1">IFERROR(IF(ISBLANK(VLOOKUP($B3696,INDIRECT(nfl_game_result),MATCH(H$1,INDIRECT(nfl_game_result_header),0),FALSE)),"",VLOOKUP($B3696,INDIRECT(nfl_game_result),MATCH(H$1,INDIRECT(nfl_game_result_header),0),FALSE)),"error")</f>
        <v/>
      </c>
      <c r="I3696" s="23" t="str">
        <f ca="1">IFERROR(IF(ISBLANK(VLOOKUP($B3696,INDIRECT(nfl_game_result),MATCH(I$1,INDIRECT(nfl_game_result_header),0),FALSE)),"",VLOOKUP($B3696,INDIRECT(nfl_game_result),MATCH(I$1,INDIRECT(nfl_game_result_header),0),FALSE)),"error")</f>
        <v/>
      </c>
      <c r="J3696" s="23" t="str">
        <f ca="1">IFERROR(IF(ISBLANK(VLOOKUP($B3696,INDIRECT(nfl_game_result),MATCH(J$1,INDIRECT(nfl_game_result_header),0),FALSE)),"",VLOOKUP($B3696,INDIRECT(nfl_game_result),MATCH(J$1,INDIRECT(nfl_game_result_header),0),FALSE)),"error")</f>
        <v/>
      </c>
      <c r="K3696" s="23" t="str">
        <f ca="1">IFERROR(IF(ISBLANK(VLOOKUP($B3696,INDIRECT(nfl_game_result),MATCH(K$1,INDIRECT(nfl_game_result_header),0),FALSE)),"",VLOOKUP($B3696,INDIRECT(nfl_game_result),MATCH(K$1,INDIRECT(nfl_game_result_header),0),FALSE)),"error")</f>
        <v/>
      </c>
      <c r="L3696" s="23" t="str">
        <f ca="1">IFERROR(IF(ISBLANK(VLOOKUP($B3696,INDIRECT(nfl_game_result),MATCH(L$1,INDIRECT(nfl_game_result_header),0),FALSE)),"",VLOOKUP($B3696,INDIRECT(nfl_game_result),MATCH(L$1,INDIRECT(nfl_game_result_header),0),FALSE)),"error")</f>
        <v/>
      </c>
      <c r="M3696" s="23" t="s">
        <v>14</v>
      </c>
      <c r="V3696" s="23" t="s">
        <v>416</v>
      </c>
      <c r="W3696" s="23">
        <f ca="1">VALUE(LEFT(C3696, 4))</f>
        <v>2018</v>
      </c>
      <c r="X3696" s="23">
        <f ca="1">VALUE(MID(C3696,6,FIND("_",C3696,6)-6))</f>
        <v>15</v>
      </c>
      <c r="Y3696" s="23" t="str">
        <f ca="1">IF(NOT(OR(ISBLANK(D3696),ISBLANK(E3696),D3696="",E3696="")),D3696-E3696,"")</f>
        <v/>
      </c>
      <c r="Z3696" s="23" t="str">
        <f ca="1">IF(OR(NOT(ISNUMBER(D3696)),ISBLANK(D3696),D3696="",ISBLANK(N3696)),"",ABS(D3696-N3696))</f>
        <v/>
      </c>
      <c r="AA3696" s="23" t="str">
        <f ca="1">IF(OR(ISBLANK(J3696),ISBLANK(O3696),J3696="",O3696=""),"",IF(J3696=O3696,1,0))</f>
        <v/>
      </c>
      <c r="AB3696" s="23" t="str">
        <f ca="1">IF(OR(ISBLANK(K3696),ISBLANK(Q3696),K3696="",Q3696=""),"",IF(K3696=Q3696,1,0))</f>
        <v/>
      </c>
      <c r="AC3696" s="23" t="str">
        <f t="shared" ca="1" si="57"/>
        <v/>
      </c>
    </row>
    <row r="3697" spans="1:29" x14ac:dyDescent="0.25">
      <c r="A3697" s="23">
        <v>3728</v>
      </c>
      <c r="B3697">
        <v>1826</v>
      </c>
      <c r="C3697" s="23" t="str">
        <f ca="1">IFERROR(VLOOKUP($B3697,INDIRECT(nfl_game_result),MATCH(C$1,INDIRECT(nfl_game_result_header),0),FALSE),"error")</f>
        <v>2018_15_NOR@CAR</v>
      </c>
      <c r="D3697" s="23" t="str">
        <f ca="1">IFERROR(IF(ISBLANK(VLOOKUP($B3697,INDIRECT(nfl_game_result),MATCH(D$1,INDIRECT(nfl_game_result_header),0),FALSE)),"",VLOOKUP($B3697,INDIRECT(nfl_game_result),MATCH(D$1,INDIRECT(nfl_game_result_header),0),FALSE)),"error")</f>
        <v/>
      </c>
      <c r="E3697" s="23" t="str">
        <f ca="1">IFERROR(IF(ISBLANK(VLOOKUP($B3697,INDIRECT(nfl_game_result),MATCH(E$1,INDIRECT(nfl_game_result_header),0),FALSE)),"",VLOOKUP($B3697,INDIRECT(nfl_game_result),MATCH(E$1,INDIRECT(nfl_game_result_header),0),FALSE)),"error")</f>
        <v/>
      </c>
      <c r="F3697" s="23" t="str">
        <f ca="1">IFERROR(IF(ISBLANK(VLOOKUP($B3697,INDIRECT(nfl_game_result),MATCH(F$1,INDIRECT(nfl_game_result_header),0),FALSE)),"",VLOOKUP($B3697,INDIRECT(nfl_game_result),MATCH(F$1,INDIRECT(nfl_game_result_header),0),FALSE)),"error")</f>
        <v/>
      </c>
      <c r="G3697" s="23" t="str">
        <f ca="1">IFERROR(IF(ISBLANK(VLOOKUP($B3697,INDIRECT(nfl_game_result),MATCH(G$1,INDIRECT(nfl_game_result_header),0),FALSE)),"",VLOOKUP($B3697,INDIRECT(nfl_game_result),MATCH(G$1,INDIRECT(nfl_game_result_header),0),FALSE)),"error")</f>
        <v/>
      </c>
      <c r="H3697" s="23" t="str">
        <f ca="1">IFERROR(IF(ISBLANK(VLOOKUP($B3697,INDIRECT(nfl_game_result),MATCH(H$1,INDIRECT(nfl_game_result_header),0),FALSE)),"",VLOOKUP($B3697,INDIRECT(nfl_game_result),MATCH(H$1,INDIRECT(nfl_game_result_header),0),FALSE)),"error")</f>
        <v/>
      </c>
      <c r="I3697" s="23" t="str">
        <f ca="1">IFERROR(IF(ISBLANK(VLOOKUP($B3697,INDIRECT(nfl_game_result),MATCH(I$1,INDIRECT(nfl_game_result_header),0),FALSE)),"",VLOOKUP($B3697,INDIRECT(nfl_game_result),MATCH(I$1,INDIRECT(nfl_game_result_header),0),FALSE)),"error")</f>
        <v/>
      </c>
      <c r="J3697" s="23" t="str">
        <f ca="1">IFERROR(IF(ISBLANK(VLOOKUP($B3697,INDIRECT(nfl_game_result),MATCH(J$1,INDIRECT(nfl_game_result_header),0),FALSE)),"",VLOOKUP($B3697,INDIRECT(nfl_game_result),MATCH(J$1,INDIRECT(nfl_game_result_header),0),FALSE)),"error")</f>
        <v/>
      </c>
      <c r="K3697" s="23" t="str">
        <f ca="1">IFERROR(IF(ISBLANK(VLOOKUP($B3697,INDIRECT(nfl_game_result),MATCH(K$1,INDIRECT(nfl_game_result_header),0),FALSE)),"",VLOOKUP($B3697,INDIRECT(nfl_game_result),MATCH(K$1,INDIRECT(nfl_game_result_header),0),FALSE)),"error")</f>
        <v/>
      </c>
      <c r="L3697" s="23" t="str">
        <f ca="1">IFERROR(IF(ISBLANK(VLOOKUP($B3697,INDIRECT(nfl_game_result),MATCH(L$1,INDIRECT(nfl_game_result_header),0),FALSE)),"",VLOOKUP($B3697,INDIRECT(nfl_game_result),MATCH(L$1,INDIRECT(nfl_game_result_header),0),FALSE)),"error")</f>
        <v/>
      </c>
      <c r="M3697" s="23" t="s">
        <v>14</v>
      </c>
      <c r="V3697" s="23" t="s">
        <v>416</v>
      </c>
      <c r="W3697" s="23">
        <f ca="1">VALUE(LEFT(C3697, 4))</f>
        <v>2018</v>
      </c>
      <c r="X3697" s="23">
        <f ca="1">VALUE(MID(C3697,6,FIND("_",C3697,6)-6))</f>
        <v>15</v>
      </c>
      <c r="Y3697" s="23" t="str">
        <f ca="1">IF(NOT(OR(ISBLANK(D3697),ISBLANK(E3697),D3697="",E3697="")),D3697-E3697,"")</f>
        <v/>
      </c>
      <c r="Z3697" s="23" t="str">
        <f ca="1">IF(OR(NOT(ISNUMBER(D3697)),ISBLANK(D3697),D3697="",ISBLANK(N3697)),"",ABS(D3697-N3697))</f>
        <v/>
      </c>
      <c r="AA3697" s="23" t="str">
        <f ca="1">IF(OR(ISBLANK(J3697),ISBLANK(O3697),J3697="",O3697=""),"",IF(J3697=O3697,1,0))</f>
        <v/>
      </c>
      <c r="AB3697" s="23" t="str">
        <f ca="1">IF(OR(ISBLANK(K3697),ISBLANK(Q3697),K3697="",Q3697=""),"",IF(K3697=Q3697,1,0))</f>
        <v/>
      </c>
      <c r="AC3697" s="23" t="str">
        <f t="shared" ca="1" si="57"/>
        <v/>
      </c>
    </row>
    <row r="3698" spans="1:29" x14ac:dyDescent="0.25">
      <c r="A3698" s="23">
        <v>3473</v>
      </c>
      <c r="B3698">
        <v>1827</v>
      </c>
      <c r="C3698" s="23" t="str">
        <f ca="1">IFERROR(VLOOKUP($B3698,INDIRECT(nfl_game_result),MATCH(C$1,INDIRECT(nfl_game_result_header),0),FALSE),"error")</f>
        <v>2018_16_NYG@IND</v>
      </c>
      <c r="D3698" s="23" t="str">
        <f ca="1">IFERROR(IF(ISBLANK(VLOOKUP($B3698,INDIRECT(nfl_game_result),MATCH(D$1,INDIRECT(nfl_game_result_header),0),FALSE)),"",VLOOKUP($B3698,INDIRECT(nfl_game_result),MATCH(D$1,INDIRECT(nfl_game_result_header),0),FALSE)),"error")</f>
        <v/>
      </c>
      <c r="E3698" s="23" t="str">
        <f ca="1">IFERROR(IF(ISBLANK(VLOOKUP($B3698,INDIRECT(nfl_game_result),MATCH(E$1,INDIRECT(nfl_game_result_header),0),FALSE)),"",VLOOKUP($B3698,INDIRECT(nfl_game_result),MATCH(E$1,INDIRECT(nfl_game_result_header),0),FALSE)),"error")</f>
        <v/>
      </c>
      <c r="F3698" s="23" t="str">
        <f ca="1">IFERROR(IF(ISBLANK(VLOOKUP($B3698,INDIRECT(nfl_game_result),MATCH(F$1,INDIRECT(nfl_game_result_header),0),FALSE)),"",VLOOKUP($B3698,INDIRECT(nfl_game_result),MATCH(F$1,INDIRECT(nfl_game_result_header),0),FALSE)),"error")</f>
        <v/>
      </c>
      <c r="G3698" s="23" t="str">
        <f ca="1">IFERROR(IF(ISBLANK(VLOOKUP($B3698,INDIRECT(nfl_game_result),MATCH(G$1,INDIRECT(nfl_game_result_header),0),FALSE)),"",VLOOKUP($B3698,INDIRECT(nfl_game_result),MATCH(G$1,INDIRECT(nfl_game_result_header),0),FALSE)),"error")</f>
        <v/>
      </c>
      <c r="H3698" s="23" t="str">
        <f ca="1">IFERROR(IF(ISBLANK(VLOOKUP($B3698,INDIRECT(nfl_game_result),MATCH(H$1,INDIRECT(nfl_game_result_header),0),FALSE)),"",VLOOKUP($B3698,INDIRECT(nfl_game_result),MATCH(H$1,INDIRECT(nfl_game_result_header),0),FALSE)),"error")</f>
        <v/>
      </c>
      <c r="I3698" s="23" t="str">
        <f ca="1">IFERROR(IF(ISBLANK(VLOOKUP($B3698,INDIRECT(nfl_game_result),MATCH(I$1,INDIRECT(nfl_game_result_header),0),FALSE)),"",VLOOKUP($B3698,INDIRECT(nfl_game_result),MATCH(I$1,INDIRECT(nfl_game_result_header),0),FALSE)),"error")</f>
        <v/>
      </c>
      <c r="J3698" s="23" t="str">
        <f ca="1">IFERROR(IF(ISBLANK(VLOOKUP($B3698,INDIRECT(nfl_game_result),MATCH(J$1,INDIRECT(nfl_game_result_header),0),FALSE)),"",VLOOKUP($B3698,INDIRECT(nfl_game_result),MATCH(J$1,INDIRECT(nfl_game_result_header),0),FALSE)),"error")</f>
        <v/>
      </c>
      <c r="K3698" s="23" t="str">
        <f ca="1">IFERROR(IF(ISBLANK(VLOOKUP($B3698,INDIRECT(nfl_game_result),MATCH(K$1,INDIRECT(nfl_game_result_header),0),FALSE)),"",VLOOKUP($B3698,INDIRECT(nfl_game_result),MATCH(K$1,INDIRECT(nfl_game_result_header),0),FALSE)),"error")</f>
        <v/>
      </c>
      <c r="L3698" s="23" t="str">
        <f ca="1">IFERROR(IF(ISBLANK(VLOOKUP($B3698,INDIRECT(nfl_game_result),MATCH(L$1,INDIRECT(nfl_game_result_header),0),FALSE)),"",VLOOKUP($B3698,INDIRECT(nfl_game_result),MATCH(L$1,INDIRECT(nfl_game_result_header),0),FALSE)),"error")</f>
        <v/>
      </c>
      <c r="M3698" s="23" t="s">
        <v>16</v>
      </c>
      <c r="V3698" s="23" t="s">
        <v>416</v>
      </c>
      <c r="W3698" s="23">
        <f ca="1">VALUE(LEFT(C3698, 4))</f>
        <v>2018</v>
      </c>
      <c r="X3698" s="23">
        <f ca="1">VALUE(MID(C3698,6,FIND("_",C3698,6)-6))</f>
        <v>16</v>
      </c>
      <c r="Y3698" s="23" t="str">
        <f ca="1">IF(NOT(OR(ISBLANK(D3698),ISBLANK(E3698),D3698="",E3698="")),D3698-E3698,"")</f>
        <v/>
      </c>
      <c r="Z3698" s="23" t="str">
        <f ca="1">IF(OR(NOT(ISNUMBER(D3698)),ISBLANK(D3698),D3698="",ISBLANK(N3698)),"",ABS(D3698-N3698))</f>
        <v/>
      </c>
      <c r="AA3698" s="23" t="str">
        <f ca="1">IF(OR(ISBLANK(J3698),ISBLANK(O3698),J3698="",O3698=""),"",IF(J3698=O3698,1,0))</f>
        <v/>
      </c>
      <c r="AB3698" s="23" t="str">
        <f ca="1">IF(OR(ISBLANK(K3698),ISBLANK(Q3698),K3698="",Q3698=""),"",IF(K3698=Q3698,1,0))</f>
        <v/>
      </c>
      <c r="AC3698" s="23" t="str">
        <f t="shared" ca="1" si="57"/>
        <v/>
      </c>
    </row>
    <row r="3699" spans="1:29" x14ac:dyDescent="0.25">
      <c r="A3699" s="23">
        <v>3474</v>
      </c>
      <c r="B3699">
        <v>1828</v>
      </c>
      <c r="C3699" s="23" t="str">
        <f ca="1">IFERROR(VLOOKUP($B3699,INDIRECT(nfl_game_result),MATCH(C$1,INDIRECT(nfl_game_result_header),0),FALSE),"error")</f>
        <v>2018_16_HOU@PHI</v>
      </c>
      <c r="D3699" s="23" t="str">
        <f ca="1">IFERROR(IF(ISBLANK(VLOOKUP($B3699,INDIRECT(nfl_game_result),MATCH(D$1,INDIRECT(nfl_game_result_header),0),FALSE)),"",VLOOKUP($B3699,INDIRECT(nfl_game_result),MATCH(D$1,INDIRECT(nfl_game_result_header),0),FALSE)),"error")</f>
        <v/>
      </c>
      <c r="E3699" s="23" t="str">
        <f ca="1">IFERROR(IF(ISBLANK(VLOOKUP($B3699,INDIRECT(nfl_game_result),MATCH(E$1,INDIRECT(nfl_game_result_header),0),FALSE)),"",VLOOKUP($B3699,INDIRECT(nfl_game_result),MATCH(E$1,INDIRECT(nfl_game_result_header),0),FALSE)),"error")</f>
        <v/>
      </c>
      <c r="F3699" s="23" t="str">
        <f ca="1">IFERROR(IF(ISBLANK(VLOOKUP($B3699,INDIRECT(nfl_game_result),MATCH(F$1,INDIRECT(nfl_game_result_header),0),FALSE)),"",VLOOKUP($B3699,INDIRECT(nfl_game_result),MATCH(F$1,INDIRECT(nfl_game_result_header),0),FALSE)),"error")</f>
        <v/>
      </c>
      <c r="G3699" s="23" t="str">
        <f ca="1">IFERROR(IF(ISBLANK(VLOOKUP($B3699,INDIRECT(nfl_game_result),MATCH(G$1,INDIRECT(nfl_game_result_header),0),FALSE)),"",VLOOKUP($B3699,INDIRECT(nfl_game_result),MATCH(G$1,INDIRECT(nfl_game_result_header),0),FALSE)),"error")</f>
        <v/>
      </c>
      <c r="H3699" s="23" t="str">
        <f ca="1">IFERROR(IF(ISBLANK(VLOOKUP($B3699,INDIRECT(nfl_game_result),MATCH(H$1,INDIRECT(nfl_game_result_header),0),FALSE)),"",VLOOKUP($B3699,INDIRECT(nfl_game_result),MATCH(H$1,INDIRECT(nfl_game_result_header),0),FALSE)),"error")</f>
        <v/>
      </c>
      <c r="I3699" s="23" t="str">
        <f ca="1">IFERROR(IF(ISBLANK(VLOOKUP($B3699,INDIRECT(nfl_game_result),MATCH(I$1,INDIRECT(nfl_game_result_header),0),FALSE)),"",VLOOKUP($B3699,INDIRECT(nfl_game_result),MATCH(I$1,INDIRECT(nfl_game_result_header),0),FALSE)),"error")</f>
        <v/>
      </c>
      <c r="J3699" s="23" t="str">
        <f ca="1">IFERROR(IF(ISBLANK(VLOOKUP($B3699,INDIRECT(nfl_game_result),MATCH(J$1,INDIRECT(nfl_game_result_header),0),FALSE)),"",VLOOKUP($B3699,INDIRECT(nfl_game_result),MATCH(J$1,INDIRECT(nfl_game_result_header),0),FALSE)),"error")</f>
        <v/>
      </c>
      <c r="K3699" s="23" t="str">
        <f ca="1">IFERROR(IF(ISBLANK(VLOOKUP($B3699,INDIRECT(nfl_game_result),MATCH(K$1,INDIRECT(nfl_game_result_header),0),FALSE)),"",VLOOKUP($B3699,INDIRECT(nfl_game_result),MATCH(K$1,INDIRECT(nfl_game_result_header),0),FALSE)),"error")</f>
        <v/>
      </c>
      <c r="L3699" s="23" t="str">
        <f ca="1">IFERROR(IF(ISBLANK(VLOOKUP($B3699,INDIRECT(nfl_game_result),MATCH(L$1,INDIRECT(nfl_game_result_header),0),FALSE)),"",VLOOKUP($B3699,INDIRECT(nfl_game_result),MATCH(L$1,INDIRECT(nfl_game_result_header),0),FALSE)),"error")</f>
        <v/>
      </c>
      <c r="M3699" s="23" t="s">
        <v>16</v>
      </c>
      <c r="V3699" s="23" t="s">
        <v>416</v>
      </c>
      <c r="W3699" s="23">
        <f ca="1">VALUE(LEFT(C3699, 4))</f>
        <v>2018</v>
      </c>
      <c r="X3699" s="23">
        <f ca="1">VALUE(MID(C3699,6,FIND("_",C3699,6)-6))</f>
        <v>16</v>
      </c>
      <c r="Y3699" s="23" t="str">
        <f ca="1">IF(NOT(OR(ISBLANK(D3699),ISBLANK(E3699),D3699="",E3699="")),D3699-E3699,"")</f>
        <v/>
      </c>
      <c r="Z3699" s="23" t="str">
        <f ca="1">IF(OR(NOT(ISNUMBER(D3699)),ISBLANK(D3699),D3699="",ISBLANK(N3699)),"",ABS(D3699-N3699))</f>
        <v/>
      </c>
      <c r="AA3699" s="23" t="str">
        <f ca="1">IF(OR(ISBLANK(J3699),ISBLANK(O3699),J3699="",O3699=""),"",IF(J3699=O3699,1,0))</f>
        <v/>
      </c>
      <c r="AB3699" s="23" t="str">
        <f ca="1">IF(OR(ISBLANK(K3699),ISBLANK(Q3699),K3699="",Q3699=""),"",IF(K3699=Q3699,1,0))</f>
        <v/>
      </c>
      <c r="AC3699" s="23" t="str">
        <f t="shared" ref="AC3699:AC3761" ca="1" si="58">IF(OR(ISBLANK(L3699),ISBLANK(T3699),L3699="",T3699=""),"",IF(L3699=T3699,1,0))</f>
        <v/>
      </c>
    </row>
    <row r="3700" spans="1:29" x14ac:dyDescent="0.25">
      <c r="A3700" s="23">
        <v>3475</v>
      </c>
      <c r="B3700">
        <v>1829</v>
      </c>
      <c r="C3700" s="23" t="str">
        <f ca="1">IFERROR(VLOOKUP($B3700,INDIRECT(nfl_game_result),MATCH(C$1,INDIRECT(nfl_game_result_header),0),FALSE),"error")</f>
        <v>2018_16_GBY@NYJ</v>
      </c>
      <c r="D3700" s="23" t="str">
        <f ca="1">IFERROR(IF(ISBLANK(VLOOKUP($B3700,INDIRECT(nfl_game_result),MATCH(D$1,INDIRECT(nfl_game_result_header),0),FALSE)),"",VLOOKUP($B3700,INDIRECT(nfl_game_result),MATCH(D$1,INDIRECT(nfl_game_result_header),0),FALSE)),"error")</f>
        <v/>
      </c>
      <c r="E3700" s="23" t="str">
        <f ca="1">IFERROR(IF(ISBLANK(VLOOKUP($B3700,INDIRECT(nfl_game_result),MATCH(E$1,INDIRECT(nfl_game_result_header),0),FALSE)),"",VLOOKUP($B3700,INDIRECT(nfl_game_result),MATCH(E$1,INDIRECT(nfl_game_result_header),0),FALSE)),"error")</f>
        <v/>
      </c>
      <c r="F3700" s="23" t="str">
        <f ca="1">IFERROR(IF(ISBLANK(VLOOKUP($B3700,INDIRECT(nfl_game_result),MATCH(F$1,INDIRECT(nfl_game_result_header),0),FALSE)),"",VLOOKUP($B3700,INDIRECT(nfl_game_result),MATCH(F$1,INDIRECT(nfl_game_result_header),0),FALSE)),"error")</f>
        <v/>
      </c>
      <c r="G3700" s="23" t="str">
        <f ca="1">IFERROR(IF(ISBLANK(VLOOKUP($B3700,INDIRECT(nfl_game_result),MATCH(G$1,INDIRECT(nfl_game_result_header),0),FALSE)),"",VLOOKUP($B3700,INDIRECT(nfl_game_result),MATCH(G$1,INDIRECT(nfl_game_result_header),0),FALSE)),"error")</f>
        <v/>
      </c>
      <c r="H3700" s="23" t="str">
        <f ca="1">IFERROR(IF(ISBLANK(VLOOKUP($B3700,INDIRECT(nfl_game_result),MATCH(H$1,INDIRECT(nfl_game_result_header),0),FALSE)),"",VLOOKUP($B3700,INDIRECT(nfl_game_result),MATCH(H$1,INDIRECT(nfl_game_result_header),0),FALSE)),"error")</f>
        <v/>
      </c>
      <c r="I3700" s="23" t="str">
        <f ca="1">IFERROR(IF(ISBLANK(VLOOKUP($B3700,INDIRECT(nfl_game_result),MATCH(I$1,INDIRECT(nfl_game_result_header),0),FALSE)),"",VLOOKUP($B3700,INDIRECT(nfl_game_result),MATCH(I$1,INDIRECT(nfl_game_result_header),0),FALSE)),"error")</f>
        <v/>
      </c>
      <c r="J3700" s="23" t="str">
        <f ca="1">IFERROR(IF(ISBLANK(VLOOKUP($B3700,INDIRECT(nfl_game_result),MATCH(J$1,INDIRECT(nfl_game_result_header),0),FALSE)),"",VLOOKUP($B3700,INDIRECT(nfl_game_result),MATCH(J$1,INDIRECT(nfl_game_result_header),0),FALSE)),"error")</f>
        <v/>
      </c>
      <c r="K3700" s="23" t="str">
        <f ca="1">IFERROR(IF(ISBLANK(VLOOKUP($B3700,INDIRECT(nfl_game_result),MATCH(K$1,INDIRECT(nfl_game_result_header),0),FALSE)),"",VLOOKUP($B3700,INDIRECT(nfl_game_result),MATCH(K$1,INDIRECT(nfl_game_result_header),0),FALSE)),"error")</f>
        <v/>
      </c>
      <c r="L3700" s="23" t="str">
        <f ca="1">IFERROR(IF(ISBLANK(VLOOKUP($B3700,INDIRECT(nfl_game_result),MATCH(L$1,INDIRECT(nfl_game_result_header),0),FALSE)),"",VLOOKUP($B3700,INDIRECT(nfl_game_result),MATCH(L$1,INDIRECT(nfl_game_result_header),0),FALSE)),"error")</f>
        <v/>
      </c>
      <c r="M3700" s="23" t="s">
        <v>16</v>
      </c>
      <c r="V3700" s="23" t="s">
        <v>416</v>
      </c>
      <c r="W3700" s="23">
        <f ca="1">VALUE(LEFT(C3700, 4))</f>
        <v>2018</v>
      </c>
      <c r="X3700" s="23">
        <f ca="1">VALUE(MID(C3700,6,FIND("_",C3700,6)-6))</f>
        <v>16</v>
      </c>
      <c r="Y3700" s="23" t="str">
        <f ca="1">IF(NOT(OR(ISBLANK(D3700),ISBLANK(E3700),D3700="",E3700="")),D3700-E3700,"")</f>
        <v/>
      </c>
      <c r="Z3700" s="23" t="str">
        <f ca="1">IF(OR(NOT(ISNUMBER(D3700)),ISBLANK(D3700),D3700="",ISBLANK(N3700)),"",ABS(D3700-N3700))</f>
        <v/>
      </c>
      <c r="AA3700" s="23" t="str">
        <f ca="1">IF(OR(ISBLANK(J3700),ISBLANK(O3700),J3700="",O3700=""),"",IF(J3700=O3700,1,0))</f>
        <v/>
      </c>
      <c r="AB3700" s="23" t="str">
        <f ca="1">IF(OR(ISBLANK(K3700),ISBLANK(Q3700),K3700="",Q3700=""),"",IF(K3700=Q3700,1,0))</f>
        <v/>
      </c>
      <c r="AC3700" s="23" t="str">
        <f t="shared" ca="1" si="58"/>
        <v/>
      </c>
    </row>
    <row r="3701" spans="1:29" x14ac:dyDescent="0.25">
      <c r="A3701" s="23">
        <v>3476</v>
      </c>
      <c r="B3701">
        <v>1830</v>
      </c>
      <c r="C3701" s="23" t="str">
        <f ca="1">IFERROR(VLOOKUP($B3701,INDIRECT(nfl_game_result),MATCH(C$1,INDIRECT(nfl_game_result_header),0),FALSE),"error")</f>
        <v>2018_16_BUF@NWE</v>
      </c>
      <c r="D3701" s="23" t="str">
        <f ca="1">IFERROR(IF(ISBLANK(VLOOKUP($B3701,INDIRECT(nfl_game_result),MATCH(D$1,INDIRECT(nfl_game_result_header),0),FALSE)),"",VLOOKUP($B3701,INDIRECT(nfl_game_result),MATCH(D$1,INDIRECT(nfl_game_result_header),0),FALSE)),"error")</f>
        <v/>
      </c>
      <c r="E3701" s="23" t="str">
        <f ca="1">IFERROR(IF(ISBLANK(VLOOKUP($B3701,INDIRECT(nfl_game_result),MATCH(E$1,INDIRECT(nfl_game_result_header),0),FALSE)),"",VLOOKUP($B3701,INDIRECT(nfl_game_result),MATCH(E$1,INDIRECT(nfl_game_result_header),0),FALSE)),"error")</f>
        <v/>
      </c>
      <c r="F3701" s="23" t="str">
        <f ca="1">IFERROR(IF(ISBLANK(VLOOKUP($B3701,INDIRECT(nfl_game_result),MATCH(F$1,INDIRECT(nfl_game_result_header),0),FALSE)),"",VLOOKUP($B3701,INDIRECT(nfl_game_result),MATCH(F$1,INDIRECT(nfl_game_result_header),0),FALSE)),"error")</f>
        <v/>
      </c>
      <c r="G3701" s="23" t="str">
        <f ca="1">IFERROR(IF(ISBLANK(VLOOKUP($B3701,INDIRECT(nfl_game_result),MATCH(G$1,INDIRECT(nfl_game_result_header),0),FALSE)),"",VLOOKUP($B3701,INDIRECT(nfl_game_result),MATCH(G$1,INDIRECT(nfl_game_result_header),0),FALSE)),"error")</f>
        <v/>
      </c>
      <c r="H3701" s="23" t="str">
        <f ca="1">IFERROR(IF(ISBLANK(VLOOKUP($B3701,INDIRECT(nfl_game_result),MATCH(H$1,INDIRECT(nfl_game_result_header),0),FALSE)),"",VLOOKUP($B3701,INDIRECT(nfl_game_result),MATCH(H$1,INDIRECT(nfl_game_result_header),0),FALSE)),"error")</f>
        <v/>
      </c>
      <c r="I3701" s="23" t="str">
        <f ca="1">IFERROR(IF(ISBLANK(VLOOKUP($B3701,INDIRECT(nfl_game_result),MATCH(I$1,INDIRECT(nfl_game_result_header),0),FALSE)),"",VLOOKUP($B3701,INDIRECT(nfl_game_result),MATCH(I$1,INDIRECT(nfl_game_result_header),0),FALSE)),"error")</f>
        <v/>
      </c>
      <c r="J3701" s="23" t="str">
        <f ca="1">IFERROR(IF(ISBLANK(VLOOKUP($B3701,INDIRECT(nfl_game_result),MATCH(J$1,INDIRECT(nfl_game_result_header),0),FALSE)),"",VLOOKUP($B3701,INDIRECT(nfl_game_result),MATCH(J$1,INDIRECT(nfl_game_result_header),0),FALSE)),"error")</f>
        <v/>
      </c>
      <c r="K3701" s="23" t="str">
        <f ca="1">IFERROR(IF(ISBLANK(VLOOKUP($B3701,INDIRECT(nfl_game_result),MATCH(K$1,INDIRECT(nfl_game_result_header),0),FALSE)),"",VLOOKUP($B3701,INDIRECT(nfl_game_result),MATCH(K$1,INDIRECT(nfl_game_result_header),0),FALSE)),"error")</f>
        <v/>
      </c>
      <c r="L3701" s="23" t="str">
        <f ca="1">IFERROR(IF(ISBLANK(VLOOKUP($B3701,INDIRECT(nfl_game_result),MATCH(L$1,INDIRECT(nfl_game_result_header),0),FALSE)),"",VLOOKUP($B3701,INDIRECT(nfl_game_result),MATCH(L$1,INDIRECT(nfl_game_result_header),0),FALSE)),"error")</f>
        <v/>
      </c>
      <c r="M3701" s="23" t="s">
        <v>16</v>
      </c>
      <c r="V3701" s="23" t="s">
        <v>416</v>
      </c>
      <c r="W3701" s="23">
        <f ca="1">VALUE(LEFT(C3701, 4))</f>
        <v>2018</v>
      </c>
      <c r="X3701" s="23">
        <f ca="1">VALUE(MID(C3701,6,FIND("_",C3701,6)-6))</f>
        <v>16</v>
      </c>
      <c r="Y3701" s="23" t="str">
        <f ca="1">IF(NOT(OR(ISBLANK(D3701),ISBLANK(E3701),D3701="",E3701="")),D3701-E3701,"")</f>
        <v/>
      </c>
      <c r="Z3701" s="23" t="str">
        <f ca="1">IF(OR(NOT(ISNUMBER(D3701)),ISBLANK(D3701),D3701="",ISBLANK(N3701)),"",ABS(D3701-N3701))</f>
        <v/>
      </c>
      <c r="AA3701" s="23" t="str">
        <f ca="1">IF(OR(ISBLANK(J3701),ISBLANK(O3701),J3701="",O3701=""),"",IF(J3701=O3701,1,0))</f>
        <v/>
      </c>
      <c r="AB3701" s="23" t="str">
        <f ca="1">IF(OR(ISBLANK(K3701),ISBLANK(Q3701),K3701="",Q3701=""),"",IF(K3701=Q3701,1,0))</f>
        <v/>
      </c>
      <c r="AC3701" s="23" t="str">
        <f t="shared" ca="1" si="58"/>
        <v/>
      </c>
    </row>
    <row r="3702" spans="1:29" x14ac:dyDescent="0.25">
      <c r="A3702" s="23">
        <v>3477</v>
      </c>
      <c r="B3702">
        <v>1831</v>
      </c>
      <c r="C3702" s="23" t="str">
        <f ca="1">IFERROR(VLOOKUP($B3702,INDIRECT(nfl_game_result),MATCH(C$1,INDIRECT(nfl_game_result_header),0),FALSE),"error")</f>
        <v>2018_16_MIN@DET</v>
      </c>
      <c r="D3702" s="23" t="str">
        <f ca="1">IFERROR(IF(ISBLANK(VLOOKUP($B3702,INDIRECT(nfl_game_result),MATCH(D$1,INDIRECT(nfl_game_result_header),0),FALSE)),"",VLOOKUP($B3702,INDIRECT(nfl_game_result),MATCH(D$1,INDIRECT(nfl_game_result_header),0),FALSE)),"error")</f>
        <v/>
      </c>
      <c r="E3702" s="23" t="str">
        <f ca="1">IFERROR(IF(ISBLANK(VLOOKUP($B3702,INDIRECT(nfl_game_result),MATCH(E$1,INDIRECT(nfl_game_result_header),0),FALSE)),"",VLOOKUP($B3702,INDIRECT(nfl_game_result),MATCH(E$1,INDIRECT(nfl_game_result_header),0),FALSE)),"error")</f>
        <v/>
      </c>
      <c r="F3702" s="23" t="str">
        <f ca="1">IFERROR(IF(ISBLANK(VLOOKUP($B3702,INDIRECT(nfl_game_result),MATCH(F$1,INDIRECT(nfl_game_result_header),0),FALSE)),"",VLOOKUP($B3702,INDIRECT(nfl_game_result),MATCH(F$1,INDIRECT(nfl_game_result_header),0),FALSE)),"error")</f>
        <v/>
      </c>
      <c r="G3702" s="23" t="str">
        <f ca="1">IFERROR(IF(ISBLANK(VLOOKUP($B3702,INDIRECT(nfl_game_result),MATCH(G$1,INDIRECT(nfl_game_result_header),0),FALSE)),"",VLOOKUP($B3702,INDIRECT(nfl_game_result),MATCH(G$1,INDIRECT(nfl_game_result_header),0),FALSE)),"error")</f>
        <v/>
      </c>
      <c r="H3702" s="23" t="str">
        <f ca="1">IFERROR(IF(ISBLANK(VLOOKUP($B3702,INDIRECT(nfl_game_result),MATCH(H$1,INDIRECT(nfl_game_result_header),0),FALSE)),"",VLOOKUP($B3702,INDIRECT(nfl_game_result),MATCH(H$1,INDIRECT(nfl_game_result_header),0),FALSE)),"error")</f>
        <v/>
      </c>
      <c r="I3702" s="23" t="str">
        <f ca="1">IFERROR(IF(ISBLANK(VLOOKUP($B3702,INDIRECT(nfl_game_result),MATCH(I$1,INDIRECT(nfl_game_result_header),0),FALSE)),"",VLOOKUP($B3702,INDIRECT(nfl_game_result),MATCH(I$1,INDIRECT(nfl_game_result_header),0),FALSE)),"error")</f>
        <v/>
      </c>
      <c r="J3702" s="23" t="str">
        <f ca="1">IFERROR(IF(ISBLANK(VLOOKUP($B3702,INDIRECT(nfl_game_result),MATCH(J$1,INDIRECT(nfl_game_result_header),0),FALSE)),"",VLOOKUP($B3702,INDIRECT(nfl_game_result),MATCH(J$1,INDIRECT(nfl_game_result_header),0),FALSE)),"error")</f>
        <v/>
      </c>
      <c r="K3702" s="23" t="str">
        <f ca="1">IFERROR(IF(ISBLANK(VLOOKUP($B3702,INDIRECT(nfl_game_result),MATCH(K$1,INDIRECT(nfl_game_result_header),0),FALSE)),"",VLOOKUP($B3702,INDIRECT(nfl_game_result),MATCH(K$1,INDIRECT(nfl_game_result_header),0),FALSE)),"error")</f>
        <v/>
      </c>
      <c r="L3702" s="23" t="str">
        <f ca="1">IFERROR(IF(ISBLANK(VLOOKUP($B3702,INDIRECT(nfl_game_result),MATCH(L$1,INDIRECT(nfl_game_result_header),0),FALSE)),"",VLOOKUP($B3702,INDIRECT(nfl_game_result),MATCH(L$1,INDIRECT(nfl_game_result_header),0),FALSE)),"error")</f>
        <v/>
      </c>
      <c r="M3702" s="23" t="s">
        <v>16</v>
      </c>
      <c r="V3702" s="23" t="s">
        <v>416</v>
      </c>
      <c r="W3702" s="23">
        <f ca="1">VALUE(LEFT(C3702, 4))</f>
        <v>2018</v>
      </c>
      <c r="X3702" s="23">
        <f ca="1">VALUE(MID(C3702,6,FIND("_",C3702,6)-6))</f>
        <v>16</v>
      </c>
      <c r="Y3702" s="23" t="str">
        <f ca="1">IF(NOT(OR(ISBLANK(D3702),ISBLANK(E3702),D3702="",E3702="")),D3702-E3702,"")</f>
        <v/>
      </c>
      <c r="Z3702" s="23" t="str">
        <f ca="1">IF(OR(NOT(ISNUMBER(D3702)),ISBLANK(D3702),D3702="",ISBLANK(N3702)),"",ABS(D3702-N3702))</f>
        <v/>
      </c>
      <c r="AA3702" s="23" t="str">
        <f ca="1">IF(OR(ISBLANK(J3702),ISBLANK(O3702),J3702="",O3702=""),"",IF(J3702=O3702,1,0))</f>
        <v/>
      </c>
      <c r="AB3702" s="23" t="str">
        <f ca="1">IF(OR(ISBLANK(K3702),ISBLANK(Q3702),K3702="",Q3702=""),"",IF(K3702=Q3702,1,0))</f>
        <v/>
      </c>
      <c r="AC3702" s="23" t="str">
        <f t="shared" ca="1" si="58"/>
        <v/>
      </c>
    </row>
    <row r="3703" spans="1:29" x14ac:dyDescent="0.25">
      <c r="A3703" s="23">
        <v>3478</v>
      </c>
      <c r="B3703">
        <v>1832</v>
      </c>
      <c r="C3703" s="23" t="str">
        <f ca="1">IFERROR(VLOOKUP($B3703,INDIRECT(nfl_game_result),MATCH(C$1,INDIRECT(nfl_game_result_header),0),FALSE),"error")</f>
        <v>2018_16_TBY@DAL</v>
      </c>
      <c r="D3703" s="23" t="str">
        <f ca="1">IFERROR(IF(ISBLANK(VLOOKUP($B3703,INDIRECT(nfl_game_result),MATCH(D$1,INDIRECT(nfl_game_result_header),0),FALSE)),"",VLOOKUP($B3703,INDIRECT(nfl_game_result),MATCH(D$1,INDIRECT(nfl_game_result_header),0),FALSE)),"error")</f>
        <v/>
      </c>
      <c r="E3703" s="23" t="str">
        <f ca="1">IFERROR(IF(ISBLANK(VLOOKUP($B3703,INDIRECT(nfl_game_result),MATCH(E$1,INDIRECT(nfl_game_result_header),0),FALSE)),"",VLOOKUP($B3703,INDIRECT(nfl_game_result),MATCH(E$1,INDIRECT(nfl_game_result_header),0),FALSE)),"error")</f>
        <v/>
      </c>
      <c r="F3703" s="23" t="str">
        <f ca="1">IFERROR(IF(ISBLANK(VLOOKUP($B3703,INDIRECT(nfl_game_result),MATCH(F$1,INDIRECT(nfl_game_result_header),0),FALSE)),"",VLOOKUP($B3703,INDIRECT(nfl_game_result),MATCH(F$1,INDIRECT(nfl_game_result_header),0),FALSE)),"error")</f>
        <v/>
      </c>
      <c r="G3703" s="23" t="str">
        <f ca="1">IFERROR(IF(ISBLANK(VLOOKUP($B3703,INDIRECT(nfl_game_result),MATCH(G$1,INDIRECT(nfl_game_result_header),0),FALSE)),"",VLOOKUP($B3703,INDIRECT(nfl_game_result),MATCH(G$1,INDIRECT(nfl_game_result_header),0),FALSE)),"error")</f>
        <v/>
      </c>
      <c r="H3703" s="23" t="str">
        <f ca="1">IFERROR(IF(ISBLANK(VLOOKUP($B3703,INDIRECT(nfl_game_result),MATCH(H$1,INDIRECT(nfl_game_result_header),0),FALSE)),"",VLOOKUP($B3703,INDIRECT(nfl_game_result),MATCH(H$1,INDIRECT(nfl_game_result_header),0),FALSE)),"error")</f>
        <v/>
      </c>
      <c r="I3703" s="23" t="str">
        <f ca="1">IFERROR(IF(ISBLANK(VLOOKUP($B3703,INDIRECT(nfl_game_result),MATCH(I$1,INDIRECT(nfl_game_result_header),0),FALSE)),"",VLOOKUP($B3703,INDIRECT(nfl_game_result),MATCH(I$1,INDIRECT(nfl_game_result_header),0),FALSE)),"error")</f>
        <v/>
      </c>
      <c r="J3703" s="23" t="str">
        <f ca="1">IFERROR(IF(ISBLANK(VLOOKUP($B3703,INDIRECT(nfl_game_result),MATCH(J$1,INDIRECT(nfl_game_result_header),0),FALSE)),"",VLOOKUP($B3703,INDIRECT(nfl_game_result),MATCH(J$1,INDIRECT(nfl_game_result_header),0),FALSE)),"error")</f>
        <v/>
      </c>
      <c r="K3703" s="23" t="str">
        <f ca="1">IFERROR(IF(ISBLANK(VLOOKUP($B3703,INDIRECT(nfl_game_result),MATCH(K$1,INDIRECT(nfl_game_result_header),0),FALSE)),"",VLOOKUP($B3703,INDIRECT(nfl_game_result),MATCH(K$1,INDIRECT(nfl_game_result_header),0),FALSE)),"error")</f>
        <v/>
      </c>
      <c r="L3703" s="23" t="str">
        <f ca="1">IFERROR(IF(ISBLANK(VLOOKUP($B3703,INDIRECT(nfl_game_result),MATCH(L$1,INDIRECT(nfl_game_result_header),0),FALSE)),"",VLOOKUP($B3703,INDIRECT(nfl_game_result),MATCH(L$1,INDIRECT(nfl_game_result_header),0),FALSE)),"error")</f>
        <v/>
      </c>
      <c r="M3703" s="23" t="s">
        <v>16</v>
      </c>
      <c r="V3703" s="23" t="s">
        <v>416</v>
      </c>
      <c r="W3703" s="23">
        <f ca="1">VALUE(LEFT(C3703, 4))</f>
        <v>2018</v>
      </c>
      <c r="X3703" s="23">
        <f ca="1">VALUE(MID(C3703,6,FIND("_",C3703,6)-6))</f>
        <v>16</v>
      </c>
      <c r="Y3703" s="23" t="str">
        <f ca="1">IF(NOT(OR(ISBLANK(D3703),ISBLANK(E3703),D3703="",E3703="")),D3703-E3703,"")</f>
        <v/>
      </c>
      <c r="Z3703" s="23" t="str">
        <f ca="1">IF(OR(NOT(ISNUMBER(D3703)),ISBLANK(D3703),D3703="",ISBLANK(N3703)),"",ABS(D3703-N3703))</f>
        <v/>
      </c>
      <c r="AA3703" s="23" t="str">
        <f ca="1">IF(OR(ISBLANK(J3703),ISBLANK(O3703),J3703="",O3703=""),"",IF(J3703=O3703,1,0))</f>
        <v/>
      </c>
      <c r="AB3703" s="23" t="str">
        <f ca="1">IF(OR(ISBLANK(K3703),ISBLANK(Q3703),K3703="",Q3703=""),"",IF(K3703=Q3703,1,0))</f>
        <v/>
      </c>
      <c r="AC3703" s="23" t="str">
        <f t="shared" ca="1" si="58"/>
        <v/>
      </c>
    </row>
    <row r="3704" spans="1:29" x14ac:dyDescent="0.25">
      <c r="A3704" s="23">
        <v>3479</v>
      </c>
      <c r="B3704">
        <v>1833</v>
      </c>
      <c r="C3704" s="23" t="str">
        <f ca="1">IFERROR(VLOOKUP($B3704,INDIRECT(nfl_game_result),MATCH(C$1,INDIRECT(nfl_game_result_header),0),FALSE),"error")</f>
        <v>2018_16_JAX@MIA</v>
      </c>
      <c r="D3704" s="23" t="str">
        <f ca="1">IFERROR(IF(ISBLANK(VLOOKUP($B3704,INDIRECT(nfl_game_result),MATCH(D$1,INDIRECT(nfl_game_result_header),0),FALSE)),"",VLOOKUP($B3704,INDIRECT(nfl_game_result),MATCH(D$1,INDIRECT(nfl_game_result_header),0),FALSE)),"error")</f>
        <v/>
      </c>
      <c r="E3704" s="23" t="str">
        <f ca="1">IFERROR(IF(ISBLANK(VLOOKUP($B3704,INDIRECT(nfl_game_result),MATCH(E$1,INDIRECT(nfl_game_result_header),0),FALSE)),"",VLOOKUP($B3704,INDIRECT(nfl_game_result),MATCH(E$1,INDIRECT(nfl_game_result_header),0),FALSE)),"error")</f>
        <v/>
      </c>
      <c r="F3704" s="23" t="str">
        <f ca="1">IFERROR(IF(ISBLANK(VLOOKUP($B3704,INDIRECT(nfl_game_result),MATCH(F$1,INDIRECT(nfl_game_result_header),0),FALSE)),"",VLOOKUP($B3704,INDIRECT(nfl_game_result),MATCH(F$1,INDIRECT(nfl_game_result_header),0),FALSE)),"error")</f>
        <v/>
      </c>
      <c r="G3704" s="23" t="str">
        <f ca="1">IFERROR(IF(ISBLANK(VLOOKUP($B3704,INDIRECT(nfl_game_result),MATCH(G$1,INDIRECT(nfl_game_result_header),0),FALSE)),"",VLOOKUP($B3704,INDIRECT(nfl_game_result),MATCH(G$1,INDIRECT(nfl_game_result_header),0),FALSE)),"error")</f>
        <v/>
      </c>
      <c r="H3704" s="23" t="str">
        <f ca="1">IFERROR(IF(ISBLANK(VLOOKUP($B3704,INDIRECT(nfl_game_result),MATCH(H$1,INDIRECT(nfl_game_result_header),0),FALSE)),"",VLOOKUP($B3704,INDIRECT(nfl_game_result),MATCH(H$1,INDIRECT(nfl_game_result_header),0),FALSE)),"error")</f>
        <v/>
      </c>
      <c r="I3704" s="23" t="str">
        <f ca="1">IFERROR(IF(ISBLANK(VLOOKUP($B3704,INDIRECT(nfl_game_result),MATCH(I$1,INDIRECT(nfl_game_result_header),0),FALSE)),"",VLOOKUP($B3704,INDIRECT(nfl_game_result),MATCH(I$1,INDIRECT(nfl_game_result_header),0),FALSE)),"error")</f>
        <v/>
      </c>
      <c r="J3704" s="23" t="str">
        <f ca="1">IFERROR(IF(ISBLANK(VLOOKUP($B3704,INDIRECT(nfl_game_result),MATCH(J$1,INDIRECT(nfl_game_result_header),0),FALSE)),"",VLOOKUP($B3704,INDIRECT(nfl_game_result),MATCH(J$1,INDIRECT(nfl_game_result_header),0),FALSE)),"error")</f>
        <v/>
      </c>
      <c r="K3704" s="23" t="str">
        <f ca="1">IFERROR(IF(ISBLANK(VLOOKUP($B3704,INDIRECT(nfl_game_result),MATCH(K$1,INDIRECT(nfl_game_result_header),0),FALSE)),"",VLOOKUP($B3704,INDIRECT(nfl_game_result),MATCH(K$1,INDIRECT(nfl_game_result_header),0),FALSE)),"error")</f>
        <v/>
      </c>
      <c r="L3704" s="23" t="str">
        <f ca="1">IFERROR(IF(ISBLANK(VLOOKUP($B3704,INDIRECT(nfl_game_result),MATCH(L$1,INDIRECT(nfl_game_result_header),0),FALSE)),"",VLOOKUP($B3704,INDIRECT(nfl_game_result),MATCH(L$1,INDIRECT(nfl_game_result_header),0),FALSE)),"error")</f>
        <v/>
      </c>
      <c r="M3704" s="23" t="s">
        <v>16</v>
      </c>
      <c r="V3704" s="23" t="s">
        <v>416</v>
      </c>
      <c r="W3704" s="23">
        <f ca="1">VALUE(LEFT(C3704, 4))</f>
        <v>2018</v>
      </c>
      <c r="X3704" s="23">
        <f ca="1">VALUE(MID(C3704,6,FIND("_",C3704,6)-6))</f>
        <v>16</v>
      </c>
      <c r="Y3704" s="23" t="str">
        <f ca="1">IF(NOT(OR(ISBLANK(D3704),ISBLANK(E3704),D3704="",E3704="")),D3704-E3704,"")</f>
        <v/>
      </c>
      <c r="Z3704" s="23" t="str">
        <f ca="1">IF(OR(NOT(ISNUMBER(D3704)),ISBLANK(D3704),D3704="",ISBLANK(N3704)),"",ABS(D3704-N3704))</f>
        <v/>
      </c>
      <c r="AA3704" s="23" t="str">
        <f ca="1">IF(OR(ISBLANK(J3704),ISBLANK(O3704),J3704="",O3704=""),"",IF(J3704=O3704,1,0))</f>
        <v/>
      </c>
      <c r="AB3704" s="23" t="str">
        <f ca="1">IF(OR(ISBLANK(K3704),ISBLANK(Q3704),K3704="",Q3704=""),"",IF(K3704=Q3704,1,0))</f>
        <v/>
      </c>
      <c r="AC3704" s="23" t="str">
        <f t="shared" ca="1" si="58"/>
        <v/>
      </c>
    </row>
    <row r="3705" spans="1:29" x14ac:dyDescent="0.25">
      <c r="A3705" s="23">
        <v>3480</v>
      </c>
      <c r="B3705">
        <v>1834</v>
      </c>
      <c r="C3705" s="23" t="str">
        <f ca="1">IFERROR(VLOOKUP($B3705,INDIRECT(nfl_game_result),MATCH(C$1,INDIRECT(nfl_game_result_header),0),FALSE),"error")</f>
        <v>2018_16_WAS@TEN</v>
      </c>
      <c r="D3705" s="23" t="str">
        <f ca="1">IFERROR(IF(ISBLANK(VLOOKUP($B3705,INDIRECT(nfl_game_result),MATCH(D$1,INDIRECT(nfl_game_result_header),0),FALSE)),"",VLOOKUP($B3705,INDIRECT(nfl_game_result),MATCH(D$1,INDIRECT(nfl_game_result_header),0),FALSE)),"error")</f>
        <v/>
      </c>
      <c r="E3705" s="23" t="str">
        <f ca="1">IFERROR(IF(ISBLANK(VLOOKUP($B3705,INDIRECT(nfl_game_result),MATCH(E$1,INDIRECT(nfl_game_result_header),0),FALSE)),"",VLOOKUP($B3705,INDIRECT(nfl_game_result),MATCH(E$1,INDIRECT(nfl_game_result_header),0),FALSE)),"error")</f>
        <v/>
      </c>
      <c r="F3705" s="23" t="str">
        <f ca="1">IFERROR(IF(ISBLANK(VLOOKUP($B3705,INDIRECT(nfl_game_result),MATCH(F$1,INDIRECT(nfl_game_result_header),0),FALSE)),"",VLOOKUP($B3705,INDIRECT(nfl_game_result),MATCH(F$1,INDIRECT(nfl_game_result_header),0),FALSE)),"error")</f>
        <v/>
      </c>
      <c r="G3705" s="23" t="str">
        <f ca="1">IFERROR(IF(ISBLANK(VLOOKUP($B3705,INDIRECT(nfl_game_result),MATCH(G$1,INDIRECT(nfl_game_result_header),0),FALSE)),"",VLOOKUP($B3705,INDIRECT(nfl_game_result),MATCH(G$1,INDIRECT(nfl_game_result_header),0),FALSE)),"error")</f>
        <v/>
      </c>
      <c r="H3705" s="23" t="str">
        <f ca="1">IFERROR(IF(ISBLANK(VLOOKUP($B3705,INDIRECT(nfl_game_result),MATCH(H$1,INDIRECT(nfl_game_result_header),0),FALSE)),"",VLOOKUP($B3705,INDIRECT(nfl_game_result),MATCH(H$1,INDIRECT(nfl_game_result_header),0),FALSE)),"error")</f>
        <v/>
      </c>
      <c r="I3705" s="23" t="str">
        <f ca="1">IFERROR(IF(ISBLANK(VLOOKUP($B3705,INDIRECT(nfl_game_result),MATCH(I$1,INDIRECT(nfl_game_result_header),0),FALSE)),"",VLOOKUP($B3705,INDIRECT(nfl_game_result),MATCH(I$1,INDIRECT(nfl_game_result_header),0),FALSE)),"error")</f>
        <v/>
      </c>
      <c r="J3705" s="23" t="str">
        <f ca="1">IFERROR(IF(ISBLANK(VLOOKUP($B3705,INDIRECT(nfl_game_result),MATCH(J$1,INDIRECT(nfl_game_result_header),0),FALSE)),"",VLOOKUP($B3705,INDIRECT(nfl_game_result),MATCH(J$1,INDIRECT(nfl_game_result_header),0),FALSE)),"error")</f>
        <v/>
      </c>
      <c r="K3705" s="23" t="str">
        <f ca="1">IFERROR(IF(ISBLANK(VLOOKUP($B3705,INDIRECT(nfl_game_result),MATCH(K$1,INDIRECT(nfl_game_result_header),0),FALSE)),"",VLOOKUP($B3705,INDIRECT(nfl_game_result),MATCH(K$1,INDIRECT(nfl_game_result_header),0),FALSE)),"error")</f>
        <v/>
      </c>
      <c r="L3705" s="23" t="str">
        <f ca="1">IFERROR(IF(ISBLANK(VLOOKUP($B3705,INDIRECT(nfl_game_result),MATCH(L$1,INDIRECT(nfl_game_result_header),0),FALSE)),"",VLOOKUP($B3705,INDIRECT(nfl_game_result),MATCH(L$1,INDIRECT(nfl_game_result_header),0),FALSE)),"error")</f>
        <v/>
      </c>
      <c r="M3705" s="23" t="s">
        <v>16</v>
      </c>
      <c r="V3705" s="23" t="s">
        <v>416</v>
      </c>
      <c r="W3705" s="23">
        <f ca="1">VALUE(LEFT(C3705, 4))</f>
        <v>2018</v>
      </c>
      <c r="X3705" s="23">
        <f ca="1">VALUE(MID(C3705,6,FIND("_",C3705,6)-6))</f>
        <v>16</v>
      </c>
      <c r="Y3705" s="23" t="str">
        <f ca="1">IF(NOT(OR(ISBLANK(D3705),ISBLANK(E3705),D3705="",E3705="")),D3705-E3705,"")</f>
        <v/>
      </c>
      <c r="Z3705" s="23" t="str">
        <f ca="1">IF(OR(NOT(ISNUMBER(D3705)),ISBLANK(D3705),D3705="",ISBLANK(N3705)),"",ABS(D3705-N3705))</f>
        <v/>
      </c>
      <c r="AA3705" s="23" t="str">
        <f ca="1">IF(OR(ISBLANK(J3705),ISBLANK(O3705),J3705="",O3705=""),"",IF(J3705=O3705,1,0))</f>
        <v/>
      </c>
      <c r="AB3705" s="23" t="str">
        <f ca="1">IF(OR(ISBLANK(K3705),ISBLANK(Q3705),K3705="",Q3705=""),"",IF(K3705=Q3705,1,0))</f>
        <v/>
      </c>
      <c r="AC3705" s="23" t="str">
        <f t="shared" ca="1" si="58"/>
        <v/>
      </c>
    </row>
    <row r="3706" spans="1:29" x14ac:dyDescent="0.25">
      <c r="A3706" s="23">
        <v>3481</v>
      </c>
      <c r="B3706">
        <v>1835</v>
      </c>
      <c r="C3706" s="23" t="str">
        <f ca="1">IFERROR(VLOOKUP($B3706,INDIRECT(nfl_game_result),MATCH(C$1,INDIRECT(nfl_game_result_header),0),FALSE),"error")</f>
        <v>2018_16_ATL@CAR</v>
      </c>
      <c r="D3706" s="23" t="str">
        <f ca="1">IFERROR(IF(ISBLANK(VLOOKUP($B3706,INDIRECT(nfl_game_result),MATCH(D$1,INDIRECT(nfl_game_result_header),0),FALSE)),"",VLOOKUP($B3706,INDIRECT(nfl_game_result),MATCH(D$1,INDIRECT(nfl_game_result_header),0),FALSE)),"error")</f>
        <v/>
      </c>
      <c r="E3706" s="23" t="str">
        <f ca="1">IFERROR(IF(ISBLANK(VLOOKUP($B3706,INDIRECT(nfl_game_result),MATCH(E$1,INDIRECT(nfl_game_result_header),0),FALSE)),"",VLOOKUP($B3706,INDIRECT(nfl_game_result),MATCH(E$1,INDIRECT(nfl_game_result_header),0),FALSE)),"error")</f>
        <v/>
      </c>
      <c r="F3706" s="23" t="str">
        <f ca="1">IFERROR(IF(ISBLANK(VLOOKUP($B3706,INDIRECT(nfl_game_result),MATCH(F$1,INDIRECT(nfl_game_result_header),0),FALSE)),"",VLOOKUP($B3706,INDIRECT(nfl_game_result),MATCH(F$1,INDIRECT(nfl_game_result_header),0),FALSE)),"error")</f>
        <v/>
      </c>
      <c r="G3706" s="23" t="str">
        <f ca="1">IFERROR(IF(ISBLANK(VLOOKUP($B3706,INDIRECT(nfl_game_result),MATCH(G$1,INDIRECT(nfl_game_result_header),0),FALSE)),"",VLOOKUP($B3706,INDIRECT(nfl_game_result),MATCH(G$1,INDIRECT(nfl_game_result_header),0),FALSE)),"error")</f>
        <v/>
      </c>
      <c r="H3706" s="23" t="str">
        <f ca="1">IFERROR(IF(ISBLANK(VLOOKUP($B3706,INDIRECT(nfl_game_result),MATCH(H$1,INDIRECT(nfl_game_result_header),0),FALSE)),"",VLOOKUP($B3706,INDIRECT(nfl_game_result),MATCH(H$1,INDIRECT(nfl_game_result_header),0),FALSE)),"error")</f>
        <v/>
      </c>
      <c r="I3706" s="23" t="str">
        <f ca="1">IFERROR(IF(ISBLANK(VLOOKUP($B3706,INDIRECT(nfl_game_result),MATCH(I$1,INDIRECT(nfl_game_result_header),0),FALSE)),"",VLOOKUP($B3706,INDIRECT(nfl_game_result),MATCH(I$1,INDIRECT(nfl_game_result_header),0),FALSE)),"error")</f>
        <v/>
      </c>
      <c r="J3706" s="23" t="str">
        <f ca="1">IFERROR(IF(ISBLANK(VLOOKUP($B3706,INDIRECT(nfl_game_result),MATCH(J$1,INDIRECT(nfl_game_result_header),0),FALSE)),"",VLOOKUP($B3706,INDIRECT(nfl_game_result),MATCH(J$1,INDIRECT(nfl_game_result_header),0),FALSE)),"error")</f>
        <v/>
      </c>
      <c r="K3706" s="23" t="str">
        <f ca="1">IFERROR(IF(ISBLANK(VLOOKUP($B3706,INDIRECT(nfl_game_result),MATCH(K$1,INDIRECT(nfl_game_result_header),0),FALSE)),"",VLOOKUP($B3706,INDIRECT(nfl_game_result),MATCH(K$1,INDIRECT(nfl_game_result_header),0),FALSE)),"error")</f>
        <v/>
      </c>
      <c r="L3706" s="23" t="str">
        <f ca="1">IFERROR(IF(ISBLANK(VLOOKUP($B3706,INDIRECT(nfl_game_result),MATCH(L$1,INDIRECT(nfl_game_result_header),0),FALSE)),"",VLOOKUP($B3706,INDIRECT(nfl_game_result),MATCH(L$1,INDIRECT(nfl_game_result_header),0),FALSE)),"error")</f>
        <v/>
      </c>
      <c r="M3706" s="23" t="s">
        <v>16</v>
      </c>
      <c r="V3706" s="23" t="s">
        <v>416</v>
      </c>
      <c r="W3706" s="23">
        <f ca="1">VALUE(LEFT(C3706, 4))</f>
        <v>2018</v>
      </c>
      <c r="X3706" s="23">
        <f ca="1">VALUE(MID(C3706,6,FIND("_",C3706,6)-6))</f>
        <v>16</v>
      </c>
      <c r="Y3706" s="23" t="str">
        <f ca="1">IF(NOT(OR(ISBLANK(D3706),ISBLANK(E3706),D3706="",E3706="")),D3706-E3706,"")</f>
        <v/>
      </c>
      <c r="Z3706" s="23" t="str">
        <f ca="1">IF(OR(NOT(ISNUMBER(D3706)),ISBLANK(D3706),D3706="",ISBLANK(N3706)),"",ABS(D3706-N3706))</f>
        <v/>
      </c>
      <c r="AA3706" s="23" t="str">
        <f ca="1">IF(OR(ISBLANK(J3706),ISBLANK(O3706),J3706="",O3706=""),"",IF(J3706=O3706,1,0))</f>
        <v/>
      </c>
      <c r="AB3706" s="23" t="str">
        <f ca="1">IF(OR(ISBLANK(K3706),ISBLANK(Q3706),K3706="",Q3706=""),"",IF(K3706=Q3706,1,0))</f>
        <v/>
      </c>
      <c r="AC3706" s="23" t="str">
        <f t="shared" ca="1" si="58"/>
        <v/>
      </c>
    </row>
    <row r="3707" spans="1:29" x14ac:dyDescent="0.25">
      <c r="A3707" s="23">
        <v>3482</v>
      </c>
      <c r="B3707">
        <v>1836</v>
      </c>
      <c r="C3707" s="23" t="str">
        <f ca="1">IFERROR(VLOOKUP($B3707,INDIRECT(nfl_game_result),MATCH(C$1,INDIRECT(nfl_game_result_header),0),FALSE),"error")</f>
        <v>2018_16_CIN@CLE</v>
      </c>
      <c r="D3707" s="23" t="str">
        <f ca="1">IFERROR(IF(ISBLANK(VLOOKUP($B3707,INDIRECT(nfl_game_result),MATCH(D$1,INDIRECT(nfl_game_result_header),0),FALSE)),"",VLOOKUP($B3707,INDIRECT(nfl_game_result),MATCH(D$1,INDIRECT(nfl_game_result_header),0),FALSE)),"error")</f>
        <v/>
      </c>
      <c r="E3707" s="23" t="str">
        <f ca="1">IFERROR(IF(ISBLANK(VLOOKUP($B3707,INDIRECT(nfl_game_result),MATCH(E$1,INDIRECT(nfl_game_result_header),0),FALSE)),"",VLOOKUP($B3707,INDIRECT(nfl_game_result),MATCH(E$1,INDIRECT(nfl_game_result_header),0),FALSE)),"error")</f>
        <v/>
      </c>
      <c r="F3707" s="23" t="str">
        <f ca="1">IFERROR(IF(ISBLANK(VLOOKUP($B3707,INDIRECT(nfl_game_result),MATCH(F$1,INDIRECT(nfl_game_result_header),0),FALSE)),"",VLOOKUP($B3707,INDIRECT(nfl_game_result),MATCH(F$1,INDIRECT(nfl_game_result_header),0),FALSE)),"error")</f>
        <v/>
      </c>
      <c r="G3707" s="23" t="str">
        <f ca="1">IFERROR(IF(ISBLANK(VLOOKUP($B3707,INDIRECT(nfl_game_result),MATCH(G$1,INDIRECT(nfl_game_result_header),0),FALSE)),"",VLOOKUP($B3707,INDIRECT(nfl_game_result),MATCH(G$1,INDIRECT(nfl_game_result_header),0),FALSE)),"error")</f>
        <v/>
      </c>
      <c r="H3707" s="23" t="str">
        <f ca="1">IFERROR(IF(ISBLANK(VLOOKUP($B3707,INDIRECT(nfl_game_result),MATCH(H$1,INDIRECT(nfl_game_result_header),0),FALSE)),"",VLOOKUP($B3707,INDIRECT(nfl_game_result),MATCH(H$1,INDIRECT(nfl_game_result_header),0),FALSE)),"error")</f>
        <v/>
      </c>
      <c r="I3707" s="23" t="str">
        <f ca="1">IFERROR(IF(ISBLANK(VLOOKUP($B3707,INDIRECT(nfl_game_result),MATCH(I$1,INDIRECT(nfl_game_result_header),0),FALSE)),"",VLOOKUP($B3707,INDIRECT(nfl_game_result),MATCH(I$1,INDIRECT(nfl_game_result_header),0),FALSE)),"error")</f>
        <v/>
      </c>
      <c r="J3707" s="23" t="str">
        <f ca="1">IFERROR(IF(ISBLANK(VLOOKUP($B3707,INDIRECT(nfl_game_result),MATCH(J$1,INDIRECT(nfl_game_result_header),0),FALSE)),"",VLOOKUP($B3707,INDIRECT(nfl_game_result),MATCH(J$1,INDIRECT(nfl_game_result_header),0),FALSE)),"error")</f>
        <v/>
      </c>
      <c r="K3707" s="23" t="str">
        <f ca="1">IFERROR(IF(ISBLANK(VLOOKUP($B3707,INDIRECT(nfl_game_result),MATCH(K$1,INDIRECT(nfl_game_result_header),0),FALSE)),"",VLOOKUP($B3707,INDIRECT(nfl_game_result),MATCH(K$1,INDIRECT(nfl_game_result_header),0),FALSE)),"error")</f>
        <v/>
      </c>
      <c r="L3707" s="23" t="str">
        <f ca="1">IFERROR(IF(ISBLANK(VLOOKUP($B3707,INDIRECT(nfl_game_result),MATCH(L$1,INDIRECT(nfl_game_result_header),0),FALSE)),"",VLOOKUP($B3707,INDIRECT(nfl_game_result),MATCH(L$1,INDIRECT(nfl_game_result_header),0),FALSE)),"error")</f>
        <v/>
      </c>
      <c r="M3707" s="23" t="s">
        <v>16</v>
      </c>
      <c r="V3707" s="23" t="s">
        <v>416</v>
      </c>
      <c r="W3707" s="23">
        <f ca="1">VALUE(LEFT(C3707, 4))</f>
        <v>2018</v>
      </c>
      <c r="X3707" s="23">
        <f ca="1">VALUE(MID(C3707,6,FIND("_",C3707,6)-6))</f>
        <v>16</v>
      </c>
      <c r="Y3707" s="23" t="str">
        <f ca="1">IF(NOT(OR(ISBLANK(D3707),ISBLANK(E3707),D3707="",E3707="")),D3707-E3707,"")</f>
        <v/>
      </c>
      <c r="Z3707" s="23" t="str">
        <f ca="1">IF(OR(NOT(ISNUMBER(D3707)),ISBLANK(D3707),D3707="",ISBLANK(N3707)),"",ABS(D3707-N3707))</f>
        <v/>
      </c>
      <c r="AA3707" s="23" t="str">
        <f ca="1">IF(OR(ISBLANK(J3707),ISBLANK(O3707),J3707="",O3707=""),"",IF(J3707=O3707,1,0))</f>
        <v/>
      </c>
      <c r="AB3707" s="23" t="str">
        <f ca="1">IF(OR(ISBLANK(K3707),ISBLANK(Q3707),K3707="",Q3707=""),"",IF(K3707=Q3707,1,0))</f>
        <v/>
      </c>
      <c r="AC3707" s="23" t="str">
        <f t="shared" ca="1" si="58"/>
        <v/>
      </c>
    </row>
    <row r="3708" spans="1:29" x14ac:dyDescent="0.25">
      <c r="A3708" s="23">
        <v>3483</v>
      </c>
      <c r="B3708">
        <v>1837</v>
      </c>
      <c r="C3708" s="23" t="str">
        <f ca="1">IFERROR(VLOOKUP($B3708,INDIRECT(nfl_game_result),MATCH(C$1,INDIRECT(nfl_game_result_header),0),FALSE),"error")</f>
        <v>2018_16_CHI@SFO</v>
      </c>
      <c r="D3708" s="23" t="str">
        <f ca="1">IFERROR(IF(ISBLANK(VLOOKUP($B3708,INDIRECT(nfl_game_result),MATCH(D$1,INDIRECT(nfl_game_result_header),0),FALSE)),"",VLOOKUP($B3708,INDIRECT(nfl_game_result),MATCH(D$1,INDIRECT(nfl_game_result_header),0),FALSE)),"error")</f>
        <v/>
      </c>
      <c r="E3708" s="23" t="str">
        <f ca="1">IFERROR(IF(ISBLANK(VLOOKUP($B3708,INDIRECT(nfl_game_result),MATCH(E$1,INDIRECT(nfl_game_result_header),0),FALSE)),"",VLOOKUP($B3708,INDIRECT(nfl_game_result),MATCH(E$1,INDIRECT(nfl_game_result_header),0),FALSE)),"error")</f>
        <v/>
      </c>
      <c r="F3708" s="23" t="str">
        <f ca="1">IFERROR(IF(ISBLANK(VLOOKUP($B3708,INDIRECT(nfl_game_result),MATCH(F$1,INDIRECT(nfl_game_result_header),0),FALSE)),"",VLOOKUP($B3708,INDIRECT(nfl_game_result),MATCH(F$1,INDIRECT(nfl_game_result_header),0),FALSE)),"error")</f>
        <v/>
      </c>
      <c r="G3708" s="23" t="str">
        <f ca="1">IFERROR(IF(ISBLANK(VLOOKUP($B3708,INDIRECT(nfl_game_result),MATCH(G$1,INDIRECT(nfl_game_result_header),0),FALSE)),"",VLOOKUP($B3708,INDIRECT(nfl_game_result),MATCH(G$1,INDIRECT(nfl_game_result_header),0),FALSE)),"error")</f>
        <v/>
      </c>
      <c r="H3708" s="23" t="str">
        <f ca="1">IFERROR(IF(ISBLANK(VLOOKUP($B3708,INDIRECT(nfl_game_result),MATCH(H$1,INDIRECT(nfl_game_result_header),0),FALSE)),"",VLOOKUP($B3708,INDIRECT(nfl_game_result),MATCH(H$1,INDIRECT(nfl_game_result_header),0),FALSE)),"error")</f>
        <v/>
      </c>
      <c r="I3708" s="23" t="str">
        <f ca="1">IFERROR(IF(ISBLANK(VLOOKUP($B3708,INDIRECT(nfl_game_result),MATCH(I$1,INDIRECT(nfl_game_result_header),0),FALSE)),"",VLOOKUP($B3708,INDIRECT(nfl_game_result),MATCH(I$1,INDIRECT(nfl_game_result_header),0),FALSE)),"error")</f>
        <v/>
      </c>
      <c r="J3708" s="23" t="str">
        <f ca="1">IFERROR(IF(ISBLANK(VLOOKUP($B3708,INDIRECT(nfl_game_result),MATCH(J$1,INDIRECT(nfl_game_result_header),0),FALSE)),"",VLOOKUP($B3708,INDIRECT(nfl_game_result),MATCH(J$1,INDIRECT(nfl_game_result_header),0),FALSE)),"error")</f>
        <v/>
      </c>
      <c r="K3708" s="23" t="str">
        <f ca="1">IFERROR(IF(ISBLANK(VLOOKUP($B3708,INDIRECT(nfl_game_result),MATCH(K$1,INDIRECT(nfl_game_result_header),0),FALSE)),"",VLOOKUP($B3708,INDIRECT(nfl_game_result),MATCH(K$1,INDIRECT(nfl_game_result_header),0),FALSE)),"error")</f>
        <v/>
      </c>
      <c r="L3708" s="23" t="str">
        <f ca="1">IFERROR(IF(ISBLANK(VLOOKUP($B3708,INDIRECT(nfl_game_result),MATCH(L$1,INDIRECT(nfl_game_result_header),0),FALSE)),"",VLOOKUP($B3708,INDIRECT(nfl_game_result),MATCH(L$1,INDIRECT(nfl_game_result_header),0),FALSE)),"error")</f>
        <v/>
      </c>
      <c r="M3708" s="23" t="s">
        <v>16</v>
      </c>
      <c r="V3708" s="23" t="s">
        <v>416</v>
      </c>
      <c r="W3708" s="23">
        <f ca="1">VALUE(LEFT(C3708, 4))</f>
        <v>2018</v>
      </c>
      <c r="X3708" s="23">
        <f ca="1">VALUE(MID(C3708,6,FIND("_",C3708,6)-6))</f>
        <v>16</v>
      </c>
      <c r="Y3708" s="23" t="str">
        <f ca="1">IF(NOT(OR(ISBLANK(D3708),ISBLANK(E3708),D3708="",E3708="")),D3708-E3708,"")</f>
        <v/>
      </c>
      <c r="Z3708" s="23" t="str">
        <f ca="1">IF(OR(NOT(ISNUMBER(D3708)),ISBLANK(D3708),D3708="",ISBLANK(N3708)),"",ABS(D3708-N3708))</f>
        <v/>
      </c>
      <c r="AA3708" s="23" t="str">
        <f ca="1">IF(OR(ISBLANK(J3708),ISBLANK(O3708),J3708="",O3708=""),"",IF(J3708=O3708,1,0))</f>
        <v/>
      </c>
      <c r="AB3708" s="23" t="str">
        <f ca="1">IF(OR(ISBLANK(K3708),ISBLANK(Q3708),K3708="",Q3708=""),"",IF(K3708=Q3708,1,0))</f>
        <v/>
      </c>
      <c r="AC3708" s="23" t="str">
        <f t="shared" ca="1" si="58"/>
        <v/>
      </c>
    </row>
    <row r="3709" spans="1:29" x14ac:dyDescent="0.25">
      <c r="A3709" s="23">
        <v>3484</v>
      </c>
      <c r="B3709">
        <v>1838</v>
      </c>
      <c r="C3709" s="23" t="str">
        <f ca="1">IFERROR(VLOOKUP($B3709,INDIRECT(nfl_game_result),MATCH(C$1,INDIRECT(nfl_game_result_header),0),FALSE),"error")</f>
        <v>2018_16_LAR@ARI</v>
      </c>
      <c r="D3709" s="23" t="str">
        <f ca="1">IFERROR(IF(ISBLANK(VLOOKUP($B3709,INDIRECT(nfl_game_result),MATCH(D$1,INDIRECT(nfl_game_result_header),0),FALSE)),"",VLOOKUP($B3709,INDIRECT(nfl_game_result),MATCH(D$1,INDIRECT(nfl_game_result_header),0),FALSE)),"error")</f>
        <v/>
      </c>
      <c r="E3709" s="23" t="str">
        <f ca="1">IFERROR(IF(ISBLANK(VLOOKUP($B3709,INDIRECT(nfl_game_result),MATCH(E$1,INDIRECT(nfl_game_result_header),0),FALSE)),"",VLOOKUP($B3709,INDIRECT(nfl_game_result),MATCH(E$1,INDIRECT(nfl_game_result_header),0),FALSE)),"error")</f>
        <v/>
      </c>
      <c r="F3709" s="23" t="str">
        <f ca="1">IFERROR(IF(ISBLANK(VLOOKUP($B3709,INDIRECT(nfl_game_result),MATCH(F$1,INDIRECT(nfl_game_result_header),0),FALSE)),"",VLOOKUP($B3709,INDIRECT(nfl_game_result),MATCH(F$1,INDIRECT(nfl_game_result_header),0),FALSE)),"error")</f>
        <v/>
      </c>
      <c r="G3709" s="23" t="str">
        <f ca="1">IFERROR(IF(ISBLANK(VLOOKUP($B3709,INDIRECT(nfl_game_result),MATCH(G$1,INDIRECT(nfl_game_result_header),0),FALSE)),"",VLOOKUP($B3709,INDIRECT(nfl_game_result),MATCH(G$1,INDIRECT(nfl_game_result_header),0),FALSE)),"error")</f>
        <v/>
      </c>
      <c r="H3709" s="23" t="str">
        <f ca="1">IFERROR(IF(ISBLANK(VLOOKUP($B3709,INDIRECT(nfl_game_result),MATCH(H$1,INDIRECT(nfl_game_result_header),0),FALSE)),"",VLOOKUP($B3709,INDIRECT(nfl_game_result),MATCH(H$1,INDIRECT(nfl_game_result_header),0),FALSE)),"error")</f>
        <v/>
      </c>
      <c r="I3709" s="23" t="str">
        <f ca="1">IFERROR(IF(ISBLANK(VLOOKUP($B3709,INDIRECT(nfl_game_result),MATCH(I$1,INDIRECT(nfl_game_result_header),0),FALSE)),"",VLOOKUP($B3709,INDIRECT(nfl_game_result),MATCH(I$1,INDIRECT(nfl_game_result_header),0),FALSE)),"error")</f>
        <v/>
      </c>
      <c r="J3709" s="23" t="str">
        <f ca="1">IFERROR(IF(ISBLANK(VLOOKUP($B3709,INDIRECT(nfl_game_result),MATCH(J$1,INDIRECT(nfl_game_result_header),0),FALSE)),"",VLOOKUP($B3709,INDIRECT(nfl_game_result),MATCH(J$1,INDIRECT(nfl_game_result_header),0),FALSE)),"error")</f>
        <v/>
      </c>
      <c r="K3709" s="23" t="str">
        <f ca="1">IFERROR(IF(ISBLANK(VLOOKUP($B3709,INDIRECT(nfl_game_result),MATCH(K$1,INDIRECT(nfl_game_result_header),0),FALSE)),"",VLOOKUP($B3709,INDIRECT(nfl_game_result),MATCH(K$1,INDIRECT(nfl_game_result_header),0),FALSE)),"error")</f>
        <v/>
      </c>
      <c r="L3709" s="23" t="str">
        <f ca="1">IFERROR(IF(ISBLANK(VLOOKUP($B3709,INDIRECT(nfl_game_result),MATCH(L$1,INDIRECT(nfl_game_result_header),0),FALSE)),"",VLOOKUP($B3709,INDIRECT(nfl_game_result),MATCH(L$1,INDIRECT(nfl_game_result_header),0),FALSE)),"error")</f>
        <v/>
      </c>
      <c r="M3709" s="23" t="s">
        <v>16</v>
      </c>
      <c r="V3709" s="23" t="s">
        <v>416</v>
      </c>
      <c r="W3709" s="23">
        <f ca="1">VALUE(LEFT(C3709, 4))</f>
        <v>2018</v>
      </c>
      <c r="X3709" s="23">
        <f ca="1">VALUE(MID(C3709,6,FIND("_",C3709,6)-6))</f>
        <v>16</v>
      </c>
      <c r="Y3709" s="23" t="str">
        <f ca="1">IF(NOT(OR(ISBLANK(D3709),ISBLANK(E3709),D3709="",E3709="")),D3709-E3709,"")</f>
        <v/>
      </c>
      <c r="Z3709" s="23" t="str">
        <f ca="1">IF(OR(NOT(ISNUMBER(D3709)),ISBLANK(D3709),D3709="",ISBLANK(N3709)),"",ABS(D3709-N3709))</f>
        <v/>
      </c>
      <c r="AA3709" s="23" t="str">
        <f ca="1">IF(OR(ISBLANK(J3709),ISBLANK(O3709),J3709="",O3709=""),"",IF(J3709=O3709,1,0))</f>
        <v/>
      </c>
      <c r="AB3709" s="23" t="str">
        <f ca="1">IF(OR(ISBLANK(K3709),ISBLANK(Q3709),K3709="",Q3709=""),"",IF(K3709=Q3709,1,0))</f>
        <v/>
      </c>
      <c r="AC3709" s="23" t="str">
        <f t="shared" ca="1" si="58"/>
        <v/>
      </c>
    </row>
    <row r="3710" spans="1:29" x14ac:dyDescent="0.25">
      <c r="A3710" s="23">
        <v>3485</v>
      </c>
      <c r="B3710">
        <v>1839</v>
      </c>
      <c r="C3710" s="23" t="str">
        <f ca="1">IFERROR(VLOOKUP($B3710,INDIRECT(nfl_game_result),MATCH(C$1,INDIRECT(nfl_game_result_header),0),FALSE),"error")</f>
        <v>2018_16_BAL@LAC</v>
      </c>
      <c r="D3710" s="23" t="str">
        <f ca="1">IFERROR(IF(ISBLANK(VLOOKUP($B3710,INDIRECT(nfl_game_result),MATCH(D$1,INDIRECT(nfl_game_result_header),0),FALSE)),"",VLOOKUP($B3710,INDIRECT(nfl_game_result),MATCH(D$1,INDIRECT(nfl_game_result_header),0),FALSE)),"error")</f>
        <v/>
      </c>
      <c r="E3710" s="23" t="str">
        <f ca="1">IFERROR(IF(ISBLANK(VLOOKUP($B3710,INDIRECT(nfl_game_result),MATCH(E$1,INDIRECT(nfl_game_result_header),0),FALSE)),"",VLOOKUP($B3710,INDIRECT(nfl_game_result),MATCH(E$1,INDIRECT(nfl_game_result_header),0),FALSE)),"error")</f>
        <v/>
      </c>
      <c r="F3710" s="23" t="str">
        <f ca="1">IFERROR(IF(ISBLANK(VLOOKUP($B3710,INDIRECT(nfl_game_result),MATCH(F$1,INDIRECT(nfl_game_result_header),0),FALSE)),"",VLOOKUP($B3710,INDIRECT(nfl_game_result),MATCH(F$1,INDIRECT(nfl_game_result_header),0),FALSE)),"error")</f>
        <v/>
      </c>
      <c r="G3710" s="23" t="str">
        <f ca="1">IFERROR(IF(ISBLANK(VLOOKUP($B3710,INDIRECT(nfl_game_result),MATCH(G$1,INDIRECT(nfl_game_result_header),0),FALSE)),"",VLOOKUP($B3710,INDIRECT(nfl_game_result),MATCH(G$1,INDIRECT(nfl_game_result_header),0),FALSE)),"error")</f>
        <v/>
      </c>
      <c r="H3710" s="23" t="str">
        <f ca="1">IFERROR(IF(ISBLANK(VLOOKUP($B3710,INDIRECT(nfl_game_result),MATCH(H$1,INDIRECT(nfl_game_result_header),0),FALSE)),"",VLOOKUP($B3710,INDIRECT(nfl_game_result),MATCH(H$1,INDIRECT(nfl_game_result_header),0),FALSE)),"error")</f>
        <v/>
      </c>
      <c r="I3710" s="23" t="str">
        <f ca="1">IFERROR(IF(ISBLANK(VLOOKUP($B3710,INDIRECT(nfl_game_result),MATCH(I$1,INDIRECT(nfl_game_result_header),0),FALSE)),"",VLOOKUP($B3710,INDIRECT(nfl_game_result),MATCH(I$1,INDIRECT(nfl_game_result_header),0),FALSE)),"error")</f>
        <v/>
      </c>
      <c r="J3710" s="23" t="str">
        <f ca="1">IFERROR(IF(ISBLANK(VLOOKUP($B3710,INDIRECT(nfl_game_result),MATCH(J$1,INDIRECT(nfl_game_result_header),0),FALSE)),"",VLOOKUP($B3710,INDIRECT(nfl_game_result),MATCH(J$1,INDIRECT(nfl_game_result_header),0),FALSE)),"error")</f>
        <v/>
      </c>
      <c r="K3710" s="23" t="str">
        <f ca="1">IFERROR(IF(ISBLANK(VLOOKUP($B3710,INDIRECT(nfl_game_result),MATCH(K$1,INDIRECT(nfl_game_result_header),0),FALSE)),"",VLOOKUP($B3710,INDIRECT(nfl_game_result),MATCH(K$1,INDIRECT(nfl_game_result_header),0),FALSE)),"error")</f>
        <v/>
      </c>
      <c r="L3710" s="23" t="str">
        <f ca="1">IFERROR(IF(ISBLANK(VLOOKUP($B3710,INDIRECT(nfl_game_result),MATCH(L$1,INDIRECT(nfl_game_result_header),0),FALSE)),"",VLOOKUP($B3710,INDIRECT(nfl_game_result),MATCH(L$1,INDIRECT(nfl_game_result_header),0),FALSE)),"error")</f>
        <v/>
      </c>
      <c r="M3710" s="23" t="s">
        <v>16</v>
      </c>
      <c r="V3710" s="23" t="s">
        <v>416</v>
      </c>
      <c r="W3710" s="23">
        <f ca="1">VALUE(LEFT(C3710, 4))</f>
        <v>2018</v>
      </c>
      <c r="X3710" s="23">
        <f ca="1">VALUE(MID(C3710,6,FIND("_",C3710,6)-6))</f>
        <v>16</v>
      </c>
      <c r="Y3710" s="23" t="str">
        <f ca="1">IF(NOT(OR(ISBLANK(D3710),ISBLANK(E3710),D3710="",E3710="")),D3710-E3710,"")</f>
        <v/>
      </c>
      <c r="Z3710" s="23" t="str">
        <f ca="1">IF(OR(NOT(ISNUMBER(D3710)),ISBLANK(D3710),D3710="",ISBLANK(N3710)),"",ABS(D3710-N3710))</f>
        <v/>
      </c>
      <c r="AA3710" s="23" t="str">
        <f ca="1">IF(OR(ISBLANK(J3710),ISBLANK(O3710),J3710="",O3710=""),"",IF(J3710=O3710,1,0))</f>
        <v/>
      </c>
      <c r="AB3710" s="23" t="str">
        <f ca="1">IF(OR(ISBLANK(K3710),ISBLANK(Q3710),K3710="",Q3710=""),"",IF(K3710=Q3710,1,0))</f>
        <v/>
      </c>
      <c r="AC3710" s="23" t="str">
        <f t="shared" ca="1" si="58"/>
        <v/>
      </c>
    </row>
    <row r="3711" spans="1:29" x14ac:dyDescent="0.25">
      <c r="A3711" s="23">
        <v>3486</v>
      </c>
      <c r="B3711">
        <v>1840</v>
      </c>
      <c r="C3711" s="23" t="str">
        <f ca="1">IFERROR(VLOOKUP($B3711,INDIRECT(nfl_game_result),MATCH(C$1,INDIRECT(nfl_game_result_header),0),FALSE),"error")</f>
        <v>2018_16_PIT@NOR</v>
      </c>
      <c r="D3711" s="23" t="str">
        <f ca="1">IFERROR(IF(ISBLANK(VLOOKUP($B3711,INDIRECT(nfl_game_result),MATCH(D$1,INDIRECT(nfl_game_result_header),0),FALSE)),"",VLOOKUP($B3711,INDIRECT(nfl_game_result),MATCH(D$1,INDIRECT(nfl_game_result_header),0),FALSE)),"error")</f>
        <v/>
      </c>
      <c r="E3711" s="23" t="str">
        <f ca="1">IFERROR(IF(ISBLANK(VLOOKUP($B3711,INDIRECT(nfl_game_result),MATCH(E$1,INDIRECT(nfl_game_result_header),0),FALSE)),"",VLOOKUP($B3711,INDIRECT(nfl_game_result),MATCH(E$1,INDIRECT(nfl_game_result_header),0),FALSE)),"error")</f>
        <v/>
      </c>
      <c r="F3711" s="23" t="str">
        <f ca="1">IFERROR(IF(ISBLANK(VLOOKUP($B3711,INDIRECT(nfl_game_result),MATCH(F$1,INDIRECT(nfl_game_result_header),0),FALSE)),"",VLOOKUP($B3711,INDIRECT(nfl_game_result),MATCH(F$1,INDIRECT(nfl_game_result_header),0),FALSE)),"error")</f>
        <v/>
      </c>
      <c r="G3711" s="23" t="str">
        <f ca="1">IFERROR(IF(ISBLANK(VLOOKUP($B3711,INDIRECT(nfl_game_result),MATCH(G$1,INDIRECT(nfl_game_result_header),0),FALSE)),"",VLOOKUP($B3711,INDIRECT(nfl_game_result),MATCH(G$1,INDIRECT(nfl_game_result_header),0),FALSE)),"error")</f>
        <v/>
      </c>
      <c r="H3711" s="23" t="str">
        <f ca="1">IFERROR(IF(ISBLANK(VLOOKUP($B3711,INDIRECT(nfl_game_result),MATCH(H$1,INDIRECT(nfl_game_result_header),0),FALSE)),"",VLOOKUP($B3711,INDIRECT(nfl_game_result),MATCH(H$1,INDIRECT(nfl_game_result_header),0),FALSE)),"error")</f>
        <v/>
      </c>
      <c r="I3711" s="23" t="str">
        <f ca="1">IFERROR(IF(ISBLANK(VLOOKUP($B3711,INDIRECT(nfl_game_result),MATCH(I$1,INDIRECT(nfl_game_result_header),0),FALSE)),"",VLOOKUP($B3711,INDIRECT(nfl_game_result),MATCH(I$1,INDIRECT(nfl_game_result_header),0),FALSE)),"error")</f>
        <v/>
      </c>
      <c r="J3711" s="23" t="str">
        <f ca="1">IFERROR(IF(ISBLANK(VLOOKUP($B3711,INDIRECT(nfl_game_result),MATCH(J$1,INDIRECT(nfl_game_result_header),0),FALSE)),"",VLOOKUP($B3711,INDIRECT(nfl_game_result),MATCH(J$1,INDIRECT(nfl_game_result_header),0),FALSE)),"error")</f>
        <v/>
      </c>
      <c r="K3711" s="23" t="str">
        <f ca="1">IFERROR(IF(ISBLANK(VLOOKUP($B3711,INDIRECT(nfl_game_result),MATCH(K$1,INDIRECT(nfl_game_result_header),0),FALSE)),"",VLOOKUP($B3711,INDIRECT(nfl_game_result),MATCH(K$1,INDIRECT(nfl_game_result_header),0),FALSE)),"error")</f>
        <v/>
      </c>
      <c r="L3711" s="23" t="str">
        <f ca="1">IFERROR(IF(ISBLANK(VLOOKUP($B3711,INDIRECT(nfl_game_result),MATCH(L$1,INDIRECT(nfl_game_result_header),0),FALSE)),"",VLOOKUP($B3711,INDIRECT(nfl_game_result),MATCH(L$1,INDIRECT(nfl_game_result_header),0),FALSE)),"error")</f>
        <v/>
      </c>
      <c r="M3711" s="23" t="s">
        <v>16</v>
      </c>
      <c r="V3711" s="23" t="s">
        <v>416</v>
      </c>
      <c r="W3711" s="23">
        <f ca="1">VALUE(LEFT(C3711, 4))</f>
        <v>2018</v>
      </c>
      <c r="X3711" s="23">
        <f ca="1">VALUE(MID(C3711,6,FIND("_",C3711,6)-6))</f>
        <v>16</v>
      </c>
      <c r="Y3711" s="23" t="str">
        <f ca="1">IF(NOT(OR(ISBLANK(D3711),ISBLANK(E3711),D3711="",E3711="")),D3711-E3711,"")</f>
        <v/>
      </c>
      <c r="Z3711" s="23" t="str">
        <f ca="1">IF(OR(NOT(ISNUMBER(D3711)),ISBLANK(D3711),D3711="",ISBLANK(N3711)),"",ABS(D3711-N3711))</f>
        <v/>
      </c>
      <c r="AA3711" s="23" t="str">
        <f ca="1">IF(OR(ISBLANK(J3711),ISBLANK(O3711),J3711="",O3711=""),"",IF(J3711=O3711,1,0))</f>
        <v/>
      </c>
      <c r="AB3711" s="23" t="str">
        <f ca="1">IF(OR(ISBLANK(K3711),ISBLANK(Q3711),K3711="",Q3711=""),"",IF(K3711=Q3711,1,0))</f>
        <v/>
      </c>
      <c r="AC3711" s="23" t="str">
        <f t="shared" ca="1" si="58"/>
        <v/>
      </c>
    </row>
    <row r="3712" spans="1:29" x14ac:dyDescent="0.25">
      <c r="A3712" s="23">
        <v>3487</v>
      </c>
      <c r="B3712">
        <v>1841</v>
      </c>
      <c r="C3712" s="23" t="str">
        <f ca="1">IFERROR(VLOOKUP($B3712,INDIRECT(nfl_game_result),MATCH(C$1,INDIRECT(nfl_game_result_header),0),FALSE),"error")</f>
        <v>2018_16_KCY@SEA</v>
      </c>
      <c r="D3712" s="23" t="str">
        <f ca="1">IFERROR(IF(ISBLANK(VLOOKUP($B3712,INDIRECT(nfl_game_result),MATCH(D$1,INDIRECT(nfl_game_result_header),0),FALSE)),"",VLOOKUP($B3712,INDIRECT(nfl_game_result),MATCH(D$1,INDIRECT(nfl_game_result_header),0),FALSE)),"error")</f>
        <v/>
      </c>
      <c r="E3712" s="23" t="str">
        <f ca="1">IFERROR(IF(ISBLANK(VLOOKUP($B3712,INDIRECT(nfl_game_result),MATCH(E$1,INDIRECT(nfl_game_result_header),0),FALSE)),"",VLOOKUP($B3712,INDIRECT(nfl_game_result),MATCH(E$1,INDIRECT(nfl_game_result_header),0),FALSE)),"error")</f>
        <v/>
      </c>
      <c r="F3712" s="23" t="str">
        <f ca="1">IFERROR(IF(ISBLANK(VLOOKUP($B3712,INDIRECT(nfl_game_result),MATCH(F$1,INDIRECT(nfl_game_result_header),0),FALSE)),"",VLOOKUP($B3712,INDIRECT(nfl_game_result),MATCH(F$1,INDIRECT(nfl_game_result_header),0),FALSE)),"error")</f>
        <v/>
      </c>
      <c r="G3712" s="23" t="str">
        <f ca="1">IFERROR(IF(ISBLANK(VLOOKUP($B3712,INDIRECT(nfl_game_result),MATCH(G$1,INDIRECT(nfl_game_result_header),0),FALSE)),"",VLOOKUP($B3712,INDIRECT(nfl_game_result),MATCH(G$1,INDIRECT(nfl_game_result_header),0),FALSE)),"error")</f>
        <v/>
      </c>
      <c r="H3712" s="23" t="str">
        <f ca="1">IFERROR(IF(ISBLANK(VLOOKUP($B3712,INDIRECT(nfl_game_result),MATCH(H$1,INDIRECT(nfl_game_result_header),0),FALSE)),"",VLOOKUP($B3712,INDIRECT(nfl_game_result),MATCH(H$1,INDIRECT(nfl_game_result_header),0),FALSE)),"error")</f>
        <v/>
      </c>
      <c r="I3712" s="23" t="str">
        <f ca="1">IFERROR(IF(ISBLANK(VLOOKUP($B3712,INDIRECT(nfl_game_result),MATCH(I$1,INDIRECT(nfl_game_result_header),0),FALSE)),"",VLOOKUP($B3712,INDIRECT(nfl_game_result),MATCH(I$1,INDIRECT(nfl_game_result_header),0),FALSE)),"error")</f>
        <v/>
      </c>
      <c r="J3712" s="23" t="str">
        <f ca="1">IFERROR(IF(ISBLANK(VLOOKUP($B3712,INDIRECT(nfl_game_result),MATCH(J$1,INDIRECT(nfl_game_result_header),0),FALSE)),"",VLOOKUP($B3712,INDIRECT(nfl_game_result),MATCH(J$1,INDIRECT(nfl_game_result_header),0),FALSE)),"error")</f>
        <v/>
      </c>
      <c r="K3712" s="23" t="str">
        <f ca="1">IFERROR(IF(ISBLANK(VLOOKUP($B3712,INDIRECT(nfl_game_result),MATCH(K$1,INDIRECT(nfl_game_result_header),0),FALSE)),"",VLOOKUP($B3712,INDIRECT(nfl_game_result),MATCH(K$1,INDIRECT(nfl_game_result_header),0),FALSE)),"error")</f>
        <v/>
      </c>
      <c r="L3712" s="23" t="str">
        <f ca="1">IFERROR(IF(ISBLANK(VLOOKUP($B3712,INDIRECT(nfl_game_result),MATCH(L$1,INDIRECT(nfl_game_result_header),0),FALSE)),"",VLOOKUP($B3712,INDIRECT(nfl_game_result),MATCH(L$1,INDIRECT(nfl_game_result_header),0),FALSE)),"error")</f>
        <v/>
      </c>
      <c r="M3712" s="23" t="s">
        <v>16</v>
      </c>
      <c r="V3712" s="23" t="s">
        <v>416</v>
      </c>
      <c r="W3712" s="23">
        <f ca="1">VALUE(LEFT(C3712, 4))</f>
        <v>2018</v>
      </c>
      <c r="X3712" s="23">
        <f ca="1">VALUE(MID(C3712,6,FIND("_",C3712,6)-6))</f>
        <v>16</v>
      </c>
      <c r="Y3712" s="23" t="str">
        <f ca="1">IF(NOT(OR(ISBLANK(D3712),ISBLANK(E3712),D3712="",E3712="")),D3712-E3712,"")</f>
        <v/>
      </c>
      <c r="Z3712" s="23" t="str">
        <f ca="1">IF(OR(NOT(ISNUMBER(D3712)),ISBLANK(D3712),D3712="",ISBLANK(N3712)),"",ABS(D3712-N3712))</f>
        <v/>
      </c>
      <c r="AA3712" s="23" t="str">
        <f ca="1">IF(OR(ISBLANK(J3712),ISBLANK(O3712),J3712="",O3712=""),"",IF(J3712=O3712,1,0))</f>
        <v/>
      </c>
      <c r="AB3712" s="23" t="str">
        <f ca="1">IF(OR(ISBLANK(K3712),ISBLANK(Q3712),K3712="",Q3712=""),"",IF(K3712=Q3712,1,0))</f>
        <v/>
      </c>
      <c r="AC3712" s="23" t="str">
        <f t="shared" ca="1" si="58"/>
        <v/>
      </c>
    </row>
    <row r="3713" spans="1:29" x14ac:dyDescent="0.25">
      <c r="A3713" s="23">
        <v>3488</v>
      </c>
      <c r="B3713">
        <v>1842</v>
      </c>
      <c r="C3713" s="23" t="str">
        <f ca="1">IFERROR(VLOOKUP($B3713,INDIRECT(nfl_game_result),MATCH(C$1,INDIRECT(nfl_game_result_header),0),FALSE),"error")</f>
        <v>2018_16_DEN@OAK</v>
      </c>
      <c r="D3713" s="23" t="str">
        <f ca="1">IFERROR(IF(ISBLANK(VLOOKUP($B3713,INDIRECT(nfl_game_result),MATCH(D$1,INDIRECT(nfl_game_result_header),0),FALSE)),"",VLOOKUP($B3713,INDIRECT(nfl_game_result),MATCH(D$1,INDIRECT(nfl_game_result_header),0),FALSE)),"error")</f>
        <v/>
      </c>
      <c r="E3713" s="23" t="str">
        <f ca="1">IFERROR(IF(ISBLANK(VLOOKUP($B3713,INDIRECT(nfl_game_result),MATCH(E$1,INDIRECT(nfl_game_result_header),0),FALSE)),"",VLOOKUP($B3713,INDIRECT(nfl_game_result),MATCH(E$1,INDIRECT(nfl_game_result_header),0),FALSE)),"error")</f>
        <v/>
      </c>
      <c r="F3713" s="23" t="str">
        <f ca="1">IFERROR(IF(ISBLANK(VLOOKUP($B3713,INDIRECT(nfl_game_result),MATCH(F$1,INDIRECT(nfl_game_result_header),0),FALSE)),"",VLOOKUP($B3713,INDIRECT(nfl_game_result),MATCH(F$1,INDIRECT(nfl_game_result_header),0),FALSE)),"error")</f>
        <v/>
      </c>
      <c r="G3713" s="23" t="str">
        <f ca="1">IFERROR(IF(ISBLANK(VLOOKUP($B3713,INDIRECT(nfl_game_result),MATCH(G$1,INDIRECT(nfl_game_result_header),0),FALSE)),"",VLOOKUP($B3713,INDIRECT(nfl_game_result),MATCH(G$1,INDIRECT(nfl_game_result_header),0),FALSE)),"error")</f>
        <v/>
      </c>
      <c r="H3713" s="23" t="str">
        <f ca="1">IFERROR(IF(ISBLANK(VLOOKUP($B3713,INDIRECT(nfl_game_result),MATCH(H$1,INDIRECT(nfl_game_result_header),0),FALSE)),"",VLOOKUP($B3713,INDIRECT(nfl_game_result),MATCH(H$1,INDIRECT(nfl_game_result_header),0),FALSE)),"error")</f>
        <v/>
      </c>
      <c r="I3713" s="23" t="str">
        <f ca="1">IFERROR(IF(ISBLANK(VLOOKUP($B3713,INDIRECT(nfl_game_result),MATCH(I$1,INDIRECT(nfl_game_result_header),0),FALSE)),"",VLOOKUP($B3713,INDIRECT(nfl_game_result),MATCH(I$1,INDIRECT(nfl_game_result_header),0),FALSE)),"error")</f>
        <v/>
      </c>
      <c r="J3713" s="23" t="str">
        <f ca="1">IFERROR(IF(ISBLANK(VLOOKUP($B3713,INDIRECT(nfl_game_result),MATCH(J$1,INDIRECT(nfl_game_result_header),0),FALSE)),"",VLOOKUP($B3713,INDIRECT(nfl_game_result),MATCH(J$1,INDIRECT(nfl_game_result_header),0),FALSE)),"error")</f>
        <v/>
      </c>
      <c r="K3713" s="23" t="str">
        <f ca="1">IFERROR(IF(ISBLANK(VLOOKUP($B3713,INDIRECT(nfl_game_result),MATCH(K$1,INDIRECT(nfl_game_result_header),0),FALSE)),"",VLOOKUP($B3713,INDIRECT(nfl_game_result),MATCH(K$1,INDIRECT(nfl_game_result_header),0),FALSE)),"error")</f>
        <v/>
      </c>
      <c r="L3713" s="23" t="str">
        <f ca="1">IFERROR(IF(ISBLANK(VLOOKUP($B3713,INDIRECT(nfl_game_result),MATCH(L$1,INDIRECT(nfl_game_result_header),0),FALSE)),"",VLOOKUP($B3713,INDIRECT(nfl_game_result),MATCH(L$1,INDIRECT(nfl_game_result_header),0),FALSE)),"error")</f>
        <v/>
      </c>
      <c r="M3713" s="23" t="s">
        <v>16</v>
      </c>
      <c r="V3713" s="23" t="s">
        <v>416</v>
      </c>
      <c r="W3713" s="23">
        <f ca="1">VALUE(LEFT(C3713, 4))</f>
        <v>2018</v>
      </c>
      <c r="X3713" s="23">
        <f ca="1">VALUE(MID(C3713,6,FIND("_",C3713,6)-6))</f>
        <v>16</v>
      </c>
      <c r="Y3713" s="23" t="str">
        <f ca="1">IF(NOT(OR(ISBLANK(D3713),ISBLANK(E3713),D3713="",E3713="")),D3713-E3713,"")</f>
        <v/>
      </c>
      <c r="Z3713" s="23" t="str">
        <f ca="1">IF(OR(NOT(ISNUMBER(D3713)),ISBLANK(D3713),D3713="",ISBLANK(N3713)),"",ABS(D3713-N3713))</f>
        <v/>
      </c>
      <c r="AA3713" s="23" t="str">
        <f ca="1">IF(OR(ISBLANK(J3713),ISBLANK(O3713),J3713="",O3713=""),"",IF(J3713=O3713,1,0))</f>
        <v/>
      </c>
      <c r="AB3713" s="23" t="str">
        <f ca="1">IF(OR(ISBLANK(K3713),ISBLANK(Q3713),K3713="",Q3713=""),"",IF(K3713=Q3713,1,0))</f>
        <v/>
      </c>
      <c r="AC3713" s="23" t="str">
        <f t="shared" ca="1" si="58"/>
        <v/>
      </c>
    </row>
    <row r="3714" spans="1:29" x14ac:dyDescent="0.25">
      <c r="A3714" s="23">
        <v>3729</v>
      </c>
      <c r="B3714">
        <v>1827</v>
      </c>
      <c r="C3714" s="23" t="str">
        <f ca="1">IFERROR(VLOOKUP($B3714,INDIRECT(nfl_game_result),MATCH(C$1,INDIRECT(nfl_game_result_header),0),FALSE),"error")</f>
        <v>2018_16_NYG@IND</v>
      </c>
      <c r="D3714" s="23" t="str">
        <f ca="1">IFERROR(IF(ISBLANK(VLOOKUP($B3714,INDIRECT(nfl_game_result),MATCH(D$1,INDIRECT(nfl_game_result_header),0),FALSE)),"",VLOOKUP($B3714,INDIRECT(nfl_game_result),MATCH(D$1,INDIRECT(nfl_game_result_header),0),FALSE)),"error")</f>
        <v/>
      </c>
      <c r="E3714" s="23" t="str">
        <f ca="1">IFERROR(IF(ISBLANK(VLOOKUP($B3714,INDIRECT(nfl_game_result),MATCH(E$1,INDIRECT(nfl_game_result_header),0),FALSE)),"",VLOOKUP($B3714,INDIRECT(nfl_game_result),MATCH(E$1,INDIRECT(nfl_game_result_header),0),FALSE)),"error")</f>
        <v/>
      </c>
      <c r="F3714" s="23" t="str">
        <f ca="1">IFERROR(IF(ISBLANK(VLOOKUP($B3714,INDIRECT(nfl_game_result),MATCH(F$1,INDIRECT(nfl_game_result_header),0),FALSE)),"",VLOOKUP($B3714,INDIRECT(nfl_game_result),MATCH(F$1,INDIRECT(nfl_game_result_header),0),FALSE)),"error")</f>
        <v/>
      </c>
      <c r="G3714" s="23" t="str">
        <f ca="1">IFERROR(IF(ISBLANK(VLOOKUP($B3714,INDIRECT(nfl_game_result),MATCH(G$1,INDIRECT(nfl_game_result_header),0),FALSE)),"",VLOOKUP($B3714,INDIRECT(nfl_game_result),MATCH(G$1,INDIRECT(nfl_game_result_header),0),FALSE)),"error")</f>
        <v/>
      </c>
      <c r="H3714" s="23" t="str">
        <f ca="1">IFERROR(IF(ISBLANK(VLOOKUP($B3714,INDIRECT(nfl_game_result),MATCH(H$1,INDIRECT(nfl_game_result_header),0),FALSE)),"",VLOOKUP($B3714,INDIRECT(nfl_game_result),MATCH(H$1,INDIRECT(nfl_game_result_header),0),FALSE)),"error")</f>
        <v/>
      </c>
      <c r="I3714" s="23" t="str">
        <f ca="1">IFERROR(IF(ISBLANK(VLOOKUP($B3714,INDIRECT(nfl_game_result),MATCH(I$1,INDIRECT(nfl_game_result_header),0),FALSE)),"",VLOOKUP($B3714,INDIRECT(nfl_game_result),MATCH(I$1,INDIRECT(nfl_game_result_header),0),FALSE)),"error")</f>
        <v/>
      </c>
      <c r="J3714" s="23" t="str">
        <f ca="1">IFERROR(IF(ISBLANK(VLOOKUP($B3714,INDIRECT(nfl_game_result),MATCH(J$1,INDIRECT(nfl_game_result_header),0),FALSE)),"",VLOOKUP($B3714,INDIRECT(nfl_game_result),MATCH(J$1,INDIRECT(nfl_game_result_header),0),FALSE)),"error")</f>
        <v/>
      </c>
      <c r="K3714" s="23" t="str">
        <f ca="1">IFERROR(IF(ISBLANK(VLOOKUP($B3714,INDIRECT(nfl_game_result),MATCH(K$1,INDIRECT(nfl_game_result_header),0),FALSE)),"",VLOOKUP($B3714,INDIRECT(nfl_game_result),MATCH(K$1,INDIRECT(nfl_game_result_header),0),FALSE)),"error")</f>
        <v/>
      </c>
      <c r="L3714" s="23" t="str">
        <f ca="1">IFERROR(IF(ISBLANK(VLOOKUP($B3714,INDIRECT(nfl_game_result),MATCH(L$1,INDIRECT(nfl_game_result_header),0),FALSE)),"",VLOOKUP($B3714,INDIRECT(nfl_game_result),MATCH(L$1,INDIRECT(nfl_game_result_header),0),FALSE)),"error")</f>
        <v/>
      </c>
      <c r="M3714" s="23" t="s">
        <v>14</v>
      </c>
      <c r="V3714" s="23" t="s">
        <v>416</v>
      </c>
      <c r="W3714" s="23">
        <f ca="1">VALUE(LEFT(C3714, 4))</f>
        <v>2018</v>
      </c>
      <c r="X3714" s="23">
        <f ca="1">VALUE(MID(C3714,6,FIND("_",C3714,6)-6))</f>
        <v>16</v>
      </c>
      <c r="Y3714" s="23" t="str">
        <f ca="1">IF(NOT(OR(ISBLANK(D3714),ISBLANK(E3714),D3714="",E3714="")),D3714-E3714,"")</f>
        <v/>
      </c>
      <c r="Z3714" s="23" t="str">
        <f ca="1">IF(OR(NOT(ISNUMBER(D3714)),ISBLANK(D3714),D3714="",ISBLANK(N3714)),"",ABS(D3714-N3714))</f>
        <v/>
      </c>
      <c r="AA3714" s="23" t="str">
        <f ca="1">IF(OR(ISBLANK(J3714),ISBLANK(O3714),J3714="",O3714=""),"",IF(J3714=O3714,1,0))</f>
        <v/>
      </c>
      <c r="AB3714" s="23" t="str">
        <f ca="1">IF(OR(ISBLANK(K3714),ISBLANK(Q3714),K3714="",Q3714=""),"",IF(K3714=Q3714,1,0))</f>
        <v/>
      </c>
      <c r="AC3714" s="23" t="str">
        <f t="shared" ca="1" si="58"/>
        <v/>
      </c>
    </row>
    <row r="3715" spans="1:29" x14ac:dyDescent="0.25">
      <c r="A3715" s="23">
        <v>3730</v>
      </c>
      <c r="B3715">
        <v>1828</v>
      </c>
      <c r="C3715" s="23" t="str">
        <f ca="1">IFERROR(VLOOKUP($B3715,INDIRECT(nfl_game_result),MATCH(C$1,INDIRECT(nfl_game_result_header),0),FALSE),"error")</f>
        <v>2018_16_HOU@PHI</v>
      </c>
      <c r="D3715" s="23" t="str">
        <f ca="1">IFERROR(IF(ISBLANK(VLOOKUP($B3715,INDIRECT(nfl_game_result),MATCH(D$1,INDIRECT(nfl_game_result_header),0),FALSE)),"",VLOOKUP($B3715,INDIRECT(nfl_game_result),MATCH(D$1,INDIRECT(nfl_game_result_header),0),FALSE)),"error")</f>
        <v/>
      </c>
      <c r="E3715" s="23" t="str">
        <f ca="1">IFERROR(IF(ISBLANK(VLOOKUP($B3715,INDIRECT(nfl_game_result),MATCH(E$1,INDIRECT(nfl_game_result_header),0),FALSE)),"",VLOOKUP($B3715,INDIRECT(nfl_game_result),MATCH(E$1,INDIRECT(nfl_game_result_header),0),FALSE)),"error")</f>
        <v/>
      </c>
      <c r="F3715" s="23" t="str">
        <f ca="1">IFERROR(IF(ISBLANK(VLOOKUP($B3715,INDIRECT(nfl_game_result),MATCH(F$1,INDIRECT(nfl_game_result_header),0),FALSE)),"",VLOOKUP($B3715,INDIRECT(nfl_game_result),MATCH(F$1,INDIRECT(nfl_game_result_header),0),FALSE)),"error")</f>
        <v/>
      </c>
      <c r="G3715" s="23" t="str">
        <f ca="1">IFERROR(IF(ISBLANK(VLOOKUP($B3715,INDIRECT(nfl_game_result),MATCH(G$1,INDIRECT(nfl_game_result_header),0),FALSE)),"",VLOOKUP($B3715,INDIRECT(nfl_game_result),MATCH(G$1,INDIRECT(nfl_game_result_header),0),FALSE)),"error")</f>
        <v/>
      </c>
      <c r="H3715" s="23" t="str">
        <f ca="1">IFERROR(IF(ISBLANK(VLOOKUP($B3715,INDIRECT(nfl_game_result),MATCH(H$1,INDIRECT(nfl_game_result_header),0),FALSE)),"",VLOOKUP($B3715,INDIRECT(nfl_game_result),MATCH(H$1,INDIRECT(nfl_game_result_header),0),FALSE)),"error")</f>
        <v/>
      </c>
      <c r="I3715" s="23" t="str">
        <f ca="1">IFERROR(IF(ISBLANK(VLOOKUP($B3715,INDIRECT(nfl_game_result),MATCH(I$1,INDIRECT(nfl_game_result_header),0),FALSE)),"",VLOOKUP($B3715,INDIRECT(nfl_game_result),MATCH(I$1,INDIRECT(nfl_game_result_header),0),FALSE)),"error")</f>
        <v/>
      </c>
      <c r="J3715" s="23" t="str">
        <f ca="1">IFERROR(IF(ISBLANK(VLOOKUP($B3715,INDIRECT(nfl_game_result),MATCH(J$1,INDIRECT(nfl_game_result_header),0),FALSE)),"",VLOOKUP($B3715,INDIRECT(nfl_game_result),MATCH(J$1,INDIRECT(nfl_game_result_header),0),FALSE)),"error")</f>
        <v/>
      </c>
      <c r="K3715" s="23" t="str">
        <f ca="1">IFERROR(IF(ISBLANK(VLOOKUP($B3715,INDIRECT(nfl_game_result),MATCH(K$1,INDIRECT(nfl_game_result_header),0),FALSE)),"",VLOOKUP($B3715,INDIRECT(nfl_game_result),MATCH(K$1,INDIRECT(nfl_game_result_header),0),FALSE)),"error")</f>
        <v/>
      </c>
      <c r="L3715" s="23" t="str">
        <f ca="1">IFERROR(IF(ISBLANK(VLOOKUP($B3715,INDIRECT(nfl_game_result),MATCH(L$1,INDIRECT(nfl_game_result_header),0),FALSE)),"",VLOOKUP($B3715,INDIRECT(nfl_game_result),MATCH(L$1,INDIRECT(nfl_game_result_header),0),FALSE)),"error")</f>
        <v/>
      </c>
      <c r="M3715" s="23" t="s">
        <v>14</v>
      </c>
      <c r="V3715" s="23" t="s">
        <v>416</v>
      </c>
      <c r="W3715" s="23">
        <f ca="1">VALUE(LEFT(C3715, 4))</f>
        <v>2018</v>
      </c>
      <c r="X3715" s="23">
        <f ca="1">VALUE(MID(C3715,6,FIND("_",C3715,6)-6))</f>
        <v>16</v>
      </c>
      <c r="Y3715" s="23" t="str">
        <f ca="1">IF(NOT(OR(ISBLANK(D3715),ISBLANK(E3715),D3715="",E3715="")),D3715-E3715,"")</f>
        <v/>
      </c>
      <c r="Z3715" s="23" t="str">
        <f ca="1">IF(OR(NOT(ISNUMBER(D3715)),ISBLANK(D3715),D3715="",ISBLANK(N3715)),"",ABS(D3715-N3715))</f>
        <v/>
      </c>
      <c r="AA3715" s="23" t="str">
        <f ca="1">IF(OR(ISBLANK(J3715),ISBLANK(O3715),J3715="",O3715=""),"",IF(J3715=O3715,1,0))</f>
        <v/>
      </c>
      <c r="AB3715" s="23" t="str">
        <f ca="1">IF(OR(ISBLANK(K3715),ISBLANK(Q3715),K3715="",Q3715=""),"",IF(K3715=Q3715,1,0))</f>
        <v/>
      </c>
      <c r="AC3715" s="23" t="str">
        <f t="shared" ca="1" si="58"/>
        <v/>
      </c>
    </row>
    <row r="3716" spans="1:29" x14ac:dyDescent="0.25">
      <c r="A3716" s="23">
        <v>3731</v>
      </c>
      <c r="B3716">
        <v>1829</v>
      </c>
      <c r="C3716" s="23" t="str">
        <f ca="1">IFERROR(VLOOKUP($B3716,INDIRECT(nfl_game_result),MATCH(C$1,INDIRECT(nfl_game_result_header),0),FALSE),"error")</f>
        <v>2018_16_GBY@NYJ</v>
      </c>
      <c r="D3716" s="23" t="str">
        <f ca="1">IFERROR(IF(ISBLANK(VLOOKUP($B3716,INDIRECT(nfl_game_result),MATCH(D$1,INDIRECT(nfl_game_result_header),0),FALSE)),"",VLOOKUP($B3716,INDIRECT(nfl_game_result),MATCH(D$1,INDIRECT(nfl_game_result_header),0),FALSE)),"error")</f>
        <v/>
      </c>
      <c r="E3716" s="23" t="str">
        <f ca="1">IFERROR(IF(ISBLANK(VLOOKUP($B3716,INDIRECT(nfl_game_result),MATCH(E$1,INDIRECT(nfl_game_result_header),0),FALSE)),"",VLOOKUP($B3716,INDIRECT(nfl_game_result),MATCH(E$1,INDIRECT(nfl_game_result_header),0),FALSE)),"error")</f>
        <v/>
      </c>
      <c r="F3716" s="23" t="str">
        <f ca="1">IFERROR(IF(ISBLANK(VLOOKUP($B3716,INDIRECT(nfl_game_result),MATCH(F$1,INDIRECT(nfl_game_result_header),0),FALSE)),"",VLOOKUP($B3716,INDIRECT(nfl_game_result),MATCH(F$1,INDIRECT(nfl_game_result_header),0),FALSE)),"error")</f>
        <v/>
      </c>
      <c r="G3716" s="23" t="str">
        <f ca="1">IFERROR(IF(ISBLANK(VLOOKUP($B3716,INDIRECT(nfl_game_result),MATCH(G$1,INDIRECT(nfl_game_result_header),0),FALSE)),"",VLOOKUP($B3716,INDIRECT(nfl_game_result),MATCH(G$1,INDIRECT(nfl_game_result_header),0),FALSE)),"error")</f>
        <v/>
      </c>
      <c r="H3716" s="23" t="str">
        <f ca="1">IFERROR(IF(ISBLANK(VLOOKUP($B3716,INDIRECT(nfl_game_result),MATCH(H$1,INDIRECT(nfl_game_result_header),0),FALSE)),"",VLOOKUP($B3716,INDIRECT(nfl_game_result),MATCH(H$1,INDIRECT(nfl_game_result_header),0),FALSE)),"error")</f>
        <v/>
      </c>
      <c r="I3716" s="23" t="str">
        <f ca="1">IFERROR(IF(ISBLANK(VLOOKUP($B3716,INDIRECT(nfl_game_result),MATCH(I$1,INDIRECT(nfl_game_result_header),0),FALSE)),"",VLOOKUP($B3716,INDIRECT(nfl_game_result),MATCH(I$1,INDIRECT(nfl_game_result_header),0),FALSE)),"error")</f>
        <v/>
      </c>
      <c r="J3716" s="23" t="str">
        <f ca="1">IFERROR(IF(ISBLANK(VLOOKUP($B3716,INDIRECT(nfl_game_result),MATCH(J$1,INDIRECT(nfl_game_result_header),0),FALSE)),"",VLOOKUP($B3716,INDIRECT(nfl_game_result),MATCH(J$1,INDIRECT(nfl_game_result_header),0),FALSE)),"error")</f>
        <v/>
      </c>
      <c r="K3716" s="23" t="str">
        <f ca="1">IFERROR(IF(ISBLANK(VLOOKUP($B3716,INDIRECT(nfl_game_result),MATCH(K$1,INDIRECT(nfl_game_result_header),0),FALSE)),"",VLOOKUP($B3716,INDIRECT(nfl_game_result),MATCH(K$1,INDIRECT(nfl_game_result_header),0),FALSE)),"error")</f>
        <v/>
      </c>
      <c r="L3716" s="23" t="str">
        <f ca="1">IFERROR(IF(ISBLANK(VLOOKUP($B3716,INDIRECT(nfl_game_result),MATCH(L$1,INDIRECT(nfl_game_result_header),0),FALSE)),"",VLOOKUP($B3716,INDIRECT(nfl_game_result),MATCH(L$1,INDIRECT(nfl_game_result_header),0),FALSE)),"error")</f>
        <v/>
      </c>
      <c r="M3716" s="23" t="s">
        <v>14</v>
      </c>
      <c r="V3716" s="23" t="s">
        <v>416</v>
      </c>
      <c r="W3716" s="23">
        <f ca="1">VALUE(LEFT(C3716, 4))</f>
        <v>2018</v>
      </c>
      <c r="X3716" s="23">
        <f ca="1">VALUE(MID(C3716,6,FIND("_",C3716,6)-6))</f>
        <v>16</v>
      </c>
      <c r="Y3716" s="23" t="str">
        <f ca="1">IF(NOT(OR(ISBLANK(D3716),ISBLANK(E3716),D3716="",E3716="")),D3716-E3716,"")</f>
        <v/>
      </c>
      <c r="Z3716" s="23" t="str">
        <f ca="1">IF(OR(NOT(ISNUMBER(D3716)),ISBLANK(D3716),D3716="",ISBLANK(N3716)),"",ABS(D3716-N3716))</f>
        <v/>
      </c>
      <c r="AA3716" s="23" t="str">
        <f ca="1">IF(OR(ISBLANK(J3716),ISBLANK(O3716),J3716="",O3716=""),"",IF(J3716=O3716,1,0))</f>
        <v/>
      </c>
      <c r="AB3716" s="23" t="str">
        <f ca="1">IF(OR(ISBLANK(K3716),ISBLANK(Q3716),K3716="",Q3716=""),"",IF(K3716=Q3716,1,0))</f>
        <v/>
      </c>
      <c r="AC3716" s="23" t="str">
        <f t="shared" ca="1" si="58"/>
        <v/>
      </c>
    </row>
    <row r="3717" spans="1:29" x14ac:dyDescent="0.25">
      <c r="A3717" s="23">
        <v>3732</v>
      </c>
      <c r="B3717">
        <v>1830</v>
      </c>
      <c r="C3717" s="23" t="str">
        <f ca="1">IFERROR(VLOOKUP($B3717,INDIRECT(nfl_game_result),MATCH(C$1,INDIRECT(nfl_game_result_header),0),FALSE),"error")</f>
        <v>2018_16_BUF@NWE</v>
      </c>
      <c r="D3717" s="23" t="str">
        <f ca="1">IFERROR(IF(ISBLANK(VLOOKUP($B3717,INDIRECT(nfl_game_result),MATCH(D$1,INDIRECT(nfl_game_result_header),0),FALSE)),"",VLOOKUP($B3717,INDIRECT(nfl_game_result),MATCH(D$1,INDIRECT(nfl_game_result_header),0),FALSE)),"error")</f>
        <v/>
      </c>
      <c r="E3717" s="23" t="str">
        <f ca="1">IFERROR(IF(ISBLANK(VLOOKUP($B3717,INDIRECT(nfl_game_result),MATCH(E$1,INDIRECT(nfl_game_result_header),0),FALSE)),"",VLOOKUP($B3717,INDIRECT(nfl_game_result),MATCH(E$1,INDIRECT(nfl_game_result_header),0),FALSE)),"error")</f>
        <v/>
      </c>
      <c r="F3717" s="23" t="str">
        <f ca="1">IFERROR(IF(ISBLANK(VLOOKUP($B3717,INDIRECT(nfl_game_result),MATCH(F$1,INDIRECT(nfl_game_result_header),0),FALSE)),"",VLOOKUP($B3717,INDIRECT(nfl_game_result),MATCH(F$1,INDIRECT(nfl_game_result_header),0),FALSE)),"error")</f>
        <v/>
      </c>
      <c r="G3717" s="23" t="str">
        <f ca="1">IFERROR(IF(ISBLANK(VLOOKUP($B3717,INDIRECT(nfl_game_result),MATCH(G$1,INDIRECT(nfl_game_result_header),0),FALSE)),"",VLOOKUP($B3717,INDIRECT(nfl_game_result),MATCH(G$1,INDIRECT(nfl_game_result_header),0),FALSE)),"error")</f>
        <v/>
      </c>
      <c r="H3717" s="23" t="str">
        <f ca="1">IFERROR(IF(ISBLANK(VLOOKUP($B3717,INDIRECT(nfl_game_result),MATCH(H$1,INDIRECT(nfl_game_result_header),0),FALSE)),"",VLOOKUP($B3717,INDIRECT(nfl_game_result),MATCH(H$1,INDIRECT(nfl_game_result_header),0),FALSE)),"error")</f>
        <v/>
      </c>
      <c r="I3717" s="23" t="str">
        <f ca="1">IFERROR(IF(ISBLANK(VLOOKUP($B3717,INDIRECT(nfl_game_result),MATCH(I$1,INDIRECT(nfl_game_result_header),0),FALSE)),"",VLOOKUP($B3717,INDIRECT(nfl_game_result),MATCH(I$1,INDIRECT(nfl_game_result_header),0),FALSE)),"error")</f>
        <v/>
      </c>
      <c r="J3717" s="23" t="str">
        <f ca="1">IFERROR(IF(ISBLANK(VLOOKUP($B3717,INDIRECT(nfl_game_result),MATCH(J$1,INDIRECT(nfl_game_result_header),0),FALSE)),"",VLOOKUP($B3717,INDIRECT(nfl_game_result),MATCH(J$1,INDIRECT(nfl_game_result_header),0),FALSE)),"error")</f>
        <v/>
      </c>
      <c r="K3717" s="23" t="str">
        <f ca="1">IFERROR(IF(ISBLANK(VLOOKUP($B3717,INDIRECT(nfl_game_result),MATCH(K$1,INDIRECT(nfl_game_result_header),0),FALSE)),"",VLOOKUP($B3717,INDIRECT(nfl_game_result),MATCH(K$1,INDIRECT(nfl_game_result_header),0),FALSE)),"error")</f>
        <v/>
      </c>
      <c r="L3717" s="23" t="str">
        <f ca="1">IFERROR(IF(ISBLANK(VLOOKUP($B3717,INDIRECT(nfl_game_result),MATCH(L$1,INDIRECT(nfl_game_result_header),0),FALSE)),"",VLOOKUP($B3717,INDIRECT(nfl_game_result),MATCH(L$1,INDIRECT(nfl_game_result_header),0),FALSE)),"error")</f>
        <v/>
      </c>
      <c r="M3717" s="23" t="s">
        <v>14</v>
      </c>
      <c r="V3717" s="23" t="s">
        <v>416</v>
      </c>
      <c r="W3717" s="23">
        <f ca="1">VALUE(LEFT(C3717, 4))</f>
        <v>2018</v>
      </c>
      <c r="X3717" s="23">
        <f ca="1">VALUE(MID(C3717,6,FIND("_",C3717,6)-6))</f>
        <v>16</v>
      </c>
      <c r="Y3717" s="23" t="str">
        <f ca="1">IF(NOT(OR(ISBLANK(D3717),ISBLANK(E3717),D3717="",E3717="")),D3717-E3717,"")</f>
        <v/>
      </c>
      <c r="Z3717" s="23" t="str">
        <f ca="1">IF(OR(NOT(ISNUMBER(D3717)),ISBLANK(D3717),D3717="",ISBLANK(N3717)),"",ABS(D3717-N3717))</f>
        <v/>
      </c>
      <c r="AA3717" s="23" t="str">
        <f ca="1">IF(OR(ISBLANK(J3717),ISBLANK(O3717),J3717="",O3717=""),"",IF(J3717=O3717,1,0))</f>
        <v/>
      </c>
      <c r="AB3717" s="23" t="str">
        <f ca="1">IF(OR(ISBLANK(K3717),ISBLANK(Q3717),K3717="",Q3717=""),"",IF(K3717=Q3717,1,0))</f>
        <v/>
      </c>
      <c r="AC3717" s="23" t="str">
        <f t="shared" ca="1" si="58"/>
        <v/>
      </c>
    </row>
    <row r="3718" spans="1:29" x14ac:dyDescent="0.25">
      <c r="A3718" s="23">
        <v>3733</v>
      </c>
      <c r="B3718">
        <v>1831</v>
      </c>
      <c r="C3718" s="23" t="str">
        <f ca="1">IFERROR(VLOOKUP($B3718,INDIRECT(nfl_game_result),MATCH(C$1,INDIRECT(nfl_game_result_header),0),FALSE),"error")</f>
        <v>2018_16_MIN@DET</v>
      </c>
      <c r="D3718" s="23" t="str">
        <f ca="1">IFERROR(IF(ISBLANK(VLOOKUP($B3718,INDIRECT(nfl_game_result),MATCH(D$1,INDIRECT(nfl_game_result_header),0),FALSE)),"",VLOOKUP($B3718,INDIRECT(nfl_game_result),MATCH(D$1,INDIRECT(nfl_game_result_header),0),FALSE)),"error")</f>
        <v/>
      </c>
      <c r="E3718" s="23" t="str">
        <f ca="1">IFERROR(IF(ISBLANK(VLOOKUP($B3718,INDIRECT(nfl_game_result),MATCH(E$1,INDIRECT(nfl_game_result_header),0),FALSE)),"",VLOOKUP($B3718,INDIRECT(nfl_game_result),MATCH(E$1,INDIRECT(nfl_game_result_header),0),FALSE)),"error")</f>
        <v/>
      </c>
      <c r="F3718" s="23" t="str">
        <f ca="1">IFERROR(IF(ISBLANK(VLOOKUP($B3718,INDIRECT(nfl_game_result),MATCH(F$1,INDIRECT(nfl_game_result_header),0),FALSE)),"",VLOOKUP($B3718,INDIRECT(nfl_game_result),MATCH(F$1,INDIRECT(nfl_game_result_header),0),FALSE)),"error")</f>
        <v/>
      </c>
      <c r="G3718" s="23" t="str">
        <f ca="1">IFERROR(IF(ISBLANK(VLOOKUP($B3718,INDIRECT(nfl_game_result),MATCH(G$1,INDIRECT(nfl_game_result_header),0),FALSE)),"",VLOOKUP($B3718,INDIRECT(nfl_game_result),MATCH(G$1,INDIRECT(nfl_game_result_header),0),FALSE)),"error")</f>
        <v/>
      </c>
      <c r="H3718" s="23" t="str">
        <f ca="1">IFERROR(IF(ISBLANK(VLOOKUP($B3718,INDIRECT(nfl_game_result),MATCH(H$1,INDIRECT(nfl_game_result_header),0),FALSE)),"",VLOOKUP($B3718,INDIRECT(nfl_game_result),MATCH(H$1,INDIRECT(nfl_game_result_header),0),FALSE)),"error")</f>
        <v/>
      </c>
      <c r="I3718" s="23" t="str">
        <f ca="1">IFERROR(IF(ISBLANK(VLOOKUP($B3718,INDIRECT(nfl_game_result),MATCH(I$1,INDIRECT(nfl_game_result_header),0),FALSE)),"",VLOOKUP($B3718,INDIRECT(nfl_game_result),MATCH(I$1,INDIRECT(nfl_game_result_header),0),FALSE)),"error")</f>
        <v/>
      </c>
      <c r="J3718" s="23" t="str">
        <f ca="1">IFERROR(IF(ISBLANK(VLOOKUP($B3718,INDIRECT(nfl_game_result),MATCH(J$1,INDIRECT(nfl_game_result_header),0),FALSE)),"",VLOOKUP($B3718,INDIRECT(nfl_game_result),MATCH(J$1,INDIRECT(nfl_game_result_header),0),FALSE)),"error")</f>
        <v/>
      </c>
      <c r="K3718" s="23" t="str">
        <f ca="1">IFERROR(IF(ISBLANK(VLOOKUP($B3718,INDIRECT(nfl_game_result),MATCH(K$1,INDIRECT(nfl_game_result_header),0),FALSE)),"",VLOOKUP($B3718,INDIRECT(nfl_game_result),MATCH(K$1,INDIRECT(nfl_game_result_header),0),FALSE)),"error")</f>
        <v/>
      </c>
      <c r="L3718" s="23" t="str">
        <f ca="1">IFERROR(IF(ISBLANK(VLOOKUP($B3718,INDIRECT(nfl_game_result),MATCH(L$1,INDIRECT(nfl_game_result_header),0),FALSE)),"",VLOOKUP($B3718,INDIRECT(nfl_game_result),MATCH(L$1,INDIRECT(nfl_game_result_header),0),FALSE)),"error")</f>
        <v/>
      </c>
      <c r="M3718" s="23" t="s">
        <v>14</v>
      </c>
      <c r="V3718" s="23" t="s">
        <v>416</v>
      </c>
      <c r="W3718" s="23">
        <f ca="1">VALUE(LEFT(C3718, 4))</f>
        <v>2018</v>
      </c>
      <c r="X3718" s="23">
        <f ca="1">VALUE(MID(C3718,6,FIND("_",C3718,6)-6))</f>
        <v>16</v>
      </c>
      <c r="Y3718" s="23" t="str">
        <f ca="1">IF(NOT(OR(ISBLANK(D3718),ISBLANK(E3718),D3718="",E3718="")),D3718-E3718,"")</f>
        <v/>
      </c>
      <c r="Z3718" s="23" t="str">
        <f ca="1">IF(OR(NOT(ISNUMBER(D3718)),ISBLANK(D3718),D3718="",ISBLANK(N3718)),"",ABS(D3718-N3718))</f>
        <v/>
      </c>
      <c r="AA3718" s="23" t="str">
        <f ca="1">IF(OR(ISBLANK(J3718),ISBLANK(O3718),J3718="",O3718=""),"",IF(J3718=O3718,1,0))</f>
        <v/>
      </c>
      <c r="AB3718" s="23" t="str">
        <f ca="1">IF(OR(ISBLANK(K3718),ISBLANK(Q3718),K3718="",Q3718=""),"",IF(K3718=Q3718,1,0))</f>
        <v/>
      </c>
      <c r="AC3718" s="23" t="str">
        <f t="shared" ca="1" si="58"/>
        <v/>
      </c>
    </row>
    <row r="3719" spans="1:29" x14ac:dyDescent="0.25">
      <c r="A3719" s="23">
        <v>3734</v>
      </c>
      <c r="B3719">
        <v>1832</v>
      </c>
      <c r="C3719" s="23" t="str">
        <f ca="1">IFERROR(VLOOKUP($B3719,INDIRECT(nfl_game_result),MATCH(C$1,INDIRECT(nfl_game_result_header),0),FALSE),"error")</f>
        <v>2018_16_TBY@DAL</v>
      </c>
      <c r="D3719" s="23" t="str">
        <f ca="1">IFERROR(IF(ISBLANK(VLOOKUP($B3719,INDIRECT(nfl_game_result),MATCH(D$1,INDIRECT(nfl_game_result_header),0),FALSE)),"",VLOOKUP($B3719,INDIRECT(nfl_game_result),MATCH(D$1,INDIRECT(nfl_game_result_header),0),FALSE)),"error")</f>
        <v/>
      </c>
      <c r="E3719" s="23" t="str">
        <f ca="1">IFERROR(IF(ISBLANK(VLOOKUP($B3719,INDIRECT(nfl_game_result),MATCH(E$1,INDIRECT(nfl_game_result_header),0),FALSE)),"",VLOOKUP($B3719,INDIRECT(nfl_game_result),MATCH(E$1,INDIRECT(nfl_game_result_header),0),FALSE)),"error")</f>
        <v/>
      </c>
      <c r="F3719" s="23" t="str">
        <f ca="1">IFERROR(IF(ISBLANK(VLOOKUP($B3719,INDIRECT(nfl_game_result),MATCH(F$1,INDIRECT(nfl_game_result_header),0),FALSE)),"",VLOOKUP($B3719,INDIRECT(nfl_game_result),MATCH(F$1,INDIRECT(nfl_game_result_header),0),FALSE)),"error")</f>
        <v/>
      </c>
      <c r="G3719" s="23" t="str">
        <f ca="1">IFERROR(IF(ISBLANK(VLOOKUP($B3719,INDIRECT(nfl_game_result),MATCH(G$1,INDIRECT(nfl_game_result_header),0),FALSE)),"",VLOOKUP($B3719,INDIRECT(nfl_game_result),MATCH(G$1,INDIRECT(nfl_game_result_header),0),FALSE)),"error")</f>
        <v/>
      </c>
      <c r="H3719" s="23" t="str">
        <f ca="1">IFERROR(IF(ISBLANK(VLOOKUP($B3719,INDIRECT(nfl_game_result),MATCH(H$1,INDIRECT(nfl_game_result_header),0),FALSE)),"",VLOOKUP($B3719,INDIRECT(nfl_game_result),MATCH(H$1,INDIRECT(nfl_game_result_header),0),FALSE)),"error")</f>
        <v/>
      </c>
      <c r="I3719" s="23" t="str">
        <f ca="1">IFERROR(IF(ISBLANK(VLOOKUP($B3719,INDIRECT(nfl_game_result),MATCH(I$1,INDIRECT(nfl_game_result_header),0),FALSE)),"",VLOOKUP($B3719,INDIRECT(nfl_game_result),MATCH(I$1,INDIRECT(nfl_game_result_header),0),FALSE)),"error")</f>
        <v/>
      </c>
      <c r="J3719" s="23" t="str">
        <f ca="1">IFERROR(IF(ISBLANK(VLOOKUP($B3719,INDIRECT(nfl_game_result),MATCH(J$1,INDIRECT(nfl_game_result_header),0),FALSE)),"",VLOOKUP($B3719,INDIRECT(nfl_game_result),MATCH(J$1,INDIRECT(nfl_game_result_header),0),FALSE)),"error")</f>
        <v/>
      </c>
      <c r="K3719" s="23" t="str">
        <f ca="1">IFERROR(IF(ISBLANK(VLOOKUP($B3719,INDIRECT(nfl_game_result),MATCH(K$1,INDIRECT(nfl_game_result_header),0),FALSE)),"",VLOOKUP($B3719,INDIRECT(nfl_game_result),MATCH(K$1,INDIRECT(nfl_game_result_header),0),FALSE)),"error")</f>
        <v/>
      </c>
      <c r="L3719" s="23" t="str">
        <f ca="1">IFERROR(IF(ISBLANK(VLOOKUP($B3719,INDIRECT(nfl_game_result),MATCH(L$1,INDIRECT(nfl_game_result_header),0),FALSE)),"",VLOOKUP($B3719,INDIRECT(nfl_game_result),MATCH(L$1,INDIRECT(nfl_game_result_header),0),FALSE)),"error")</f>
        <v/>
      </c>
      <c r="M3719" s="23" t="s">
        <v>14</v>
      </c>
      <c r="V3719" s="23" t="s">
        <v>416</v>
      </c>
      <c r="W3719" s="23">
        <f ca="1">VALUE(LEFT(C3719, 4))</f>
        <v>2018</v>
      </c>
      <c r="X3719" s="23">
        <f ca="1">VALUE(MID(C3719,6,FIND("_",C3719,6)-6))</f>
        <v>16</v>
      </c>
      <c r="Y3719" s="23" t="str">
        <f ca="1">IF(NOT(OR(ISBLANK(D3719),ISBLANK(E3719),D3719="",E3719="")),D3719-E3719,"")</f>
        <v/>
      </c>
      <c r="Z3719" s="23" t="str">
        <f ca="1">IF(OR(NOT(ISNUMBER(D3719)),ISBLANK(D3719),D3719="",ISBLANK(N3719)),"",ABS(D3719-N3719))</f>
        <v/>
      </c>
      <c r="AA3719" s="23" t="str">
        <f ca="1">IF(OR(ISBLANK(J3719),ISBLANK(O3719),J3719="",O3719=""),"",IF(J3719=O3719,1,0))</f>
        <v/>
      </c>
      <c r="AB3719" s="23" t="str">
        <f ca="1">IF(OR(ISBLANK(K3719),ISBLANK(Q3719),K3719="",Q3719=""),"",IF(K3719=Q3719,1,0))</f>
        <v/>
      </c>
      <c r="AC3719" s="23" t="str">
        <f t="shared" ca="1" si="58"/>
        <v/>
      </c>
    </row>
    <row r="3720" spans="1:29" x14ac:dyDescent="0.25">
      <c r="A3720" s="23">
        <v>3735</v>
      </c>
      <c r="B3720">
        <v>1833</v>
      </c>
      <c r="C3720" s="23" t="str">
        <f ca="1">IFERROR(VLOOKUP($B3720,INDIRECT(nfl_game_result),MATCH(C$1,INDIRECT(nfl_game_result_header),0),FALSE),"error")</f>
        <v>2018_16_JAX@MIA</v>
      </c>
      <c r="D3720" s="23" t="str">
        <f ca="1">IFERROR(IF(ISBLANK(VLOOKUP($B3720,INDIRECT(nfl_game_result),MATCH(D$1,INDIRECT(nfl_game_result_header),0),FALSE)),"",VLOOKUP($B3720,INDIRECT(nfl_game_result),MATCH(D$1,INDIRECT(nfl_game_result_header),0),FALSE)),"error")</f>
        <v/>
      </c>
      <c r="E3720" s="23" t="str">
        <f ca="1">IFERROR(IF(ISBLANK(VLOOKUP($B3720,INDIRECT(nfl_game_result),MATCH(E$1,INDIRECT(nfl_game_result_header),0),FALSE)),"",VLOOKUP($B3720,INDIRECT(nfl_game_result),MATCH(E$1,INDIRECT(nfl_game_result_header),0),FALSE)),"error")</f>
        <v/>
      </c>
      <c r="F3720" s="23" t="str">
        <f ca="1">IFERROR(IF(ISBLANK(VLOOKUP($B3720,INDIRECT(nfl_game_result),MATCH(F$1,INDIRECT(nfl_game_result_header),0),FALSE)),"",VLOOKUP($B3720,INDIRECT(nfl_game_result),MATCH(F$1,INDIRECT(nfl_game_result_header),0),FALSE)),"error")</f>
        <v/>
      </c>
      <c r="G3720" s="23" t="str">
        <f ca="1">IFERROR(IF(ISBLANK(VLOOKUP($B3720,INDIRECT(nfl_game_result),MATCH(G$1,INDIRECT(nfl_game_result_header),0),FALSE)),"",VLOOKUP($B3720,INDIRECT(nfl_game_result),MATCH(G$1,INDIRECT(nfl_game_result_header),0),FALSE)),"error")</f>
        <v/>
      </c>
      <c r="H3720" s="23" t="str">
        <f ca="1">IFERROR(IF(ISBLANK(VLOOKUP($B3720,INDIRECT(nfl_game_result),MATCH(H$1,INDIRECT(nfl_game_result_header),0),FALSE)),"",VLOOKUP($B3720,INDIRECT(nfl_game_result),MATCH(H$1,INDIRECT(nfl_game_result_header),0),FALSE)),"error")</f>
        <v/>
      </c>
      <c r="I3720" s="23" t="str">
        <f ca="1">IFERROR(IF(ISBLANK(VLOOKUP($B3720,INDIRECT(nfl_game_result),MATCH(I$1,INDIRECT(nfl_game_result_header),0),FALSE)),"",VLOOKUP($B3720,INDIRECT(nfl_game_result),MATCH(I$1,INDIRECT(nfl_game_result_header),0),FALSE)),"error")</f>
        <v/>
      </c>
      <c r="J3720" s="23" t="str">
        <f ca="1">IFERROR(IF(ISBLANK(VLOOKUP($B3720,INDIRECT(nfl_game_result),MATCH(J$1,INDIRECT(nfl_game_result_header),0),FALSE)),"",VLOOKUP($B3720,INDIRECT(nfl_game_result),MATCH(J$1,INDIRECT(nfl_game_result_header),0),FALSE)),"error")</f>
        <v/>
      </c>
      <c r="K3720" s="23" t="str">
        <f ca="1">IFERROR(IF(ISBLANK(VLOOKUP($B3720,INDIRECT(nfl_game_result),MATCH(K$1,INDIRECT(nfl_game_result_header),0),FALSE)),"",VLOOKUP($B3720,INDIRECT(nfl_game_result),MATCH(K$1,INDIRECT(nfl_game_result_header),0),FALSE)),"error")</f>
        <v/>
      </c>
      <c r="L3720" s="23" t="str">
        <f ca="1">IFERROR(IF(ISBLANK(VLOOKUP($B3720,INDIRECT(nfl_game_result),MATCH(L$1,INDIRECT(nfl_game_result_header),0),FALSE)),"",VLOOKUP($B3720,INDIRECT(nfl_game_result),MATCH(L$1,INDIRECT(nfl_game_result_header),0),FALSE)),"error")</f>
        <v/>
      </c>
      <c r="M3720" s="23" t="s">
        <v>14</v>
      </c>
      <c r="V3720" s="23" t="s">
        <v>416</v>
      </c>
      <c r="W3720" s="23">
        <f ca="1">VALUE(LEFT(C3720, 4))</f>
        <v>2018</v>
      </c>
      <c r="X3720" s="23">
        <f ca="1">VALUE(MID(C3720,6,FIND("_",C3720,6)-6))</f>
        <v>16</v>
      </c>
      <c r="Y3720" s="23" t="str">
        <f ca="1">IF(NOT(OR(ISBLANK(D3720),ISBLANK(E3720),D3720="",E3720="")),D3720-E3720,"")</f>
        <v/>
      </c>
      <c r="Z3720" s="23" t="str">
        <f ca="1">IF(OR(NOT(ISNUMBER(D3720)),ISBLANK(D3720),D3720="",ISBLANK(N3720)),"",ABS(D3720-N3720))</f>
        <v/>
      </c>
      <c r="AA3720" s="23" t="str">
        <f ca="1">IF(OR(ISBLANK(J3720),ISBLANK(O3720),J3720="",O3720=""),"",IF(J3720=O3720,1,0))</f>
        <v/>
      </c>
      <c r="AB3720" s="23" t="str">
        <f ca="1">IF(OR(ISBLANK(K3720),ISBLANK(Q3720),K3720="",Q3720=""),"",IF(K3720=Q3720,1,0))</f>
        <v/>
      </c>
      <c r="AC3720" s="23" t="str">
        <f t="shared" ca="1" si="58"/>
        <v/>
      </c>
    </row>
    <row r="3721" spans="1:29" x14ac:dyDescent="0.25">
      <c r="A3721" s="23">
        <v>3736</v>
      </c>
      <c r="B3721">
        <v>1834</v>
      </c>
      <c r="C3721" s="23" t="str">
        <f ca="1">IFERROR(VLOOKUP($B3721,INDIRECT(nfl_game_result),MATCH(C$1,INDIRECT(nfl_game_result_header),0),FALSE),"error")</f>
        <v>2018_16_WAS@TEN</v>
      </c>
      <c r="D3721" s="23" t="str">
        <f ca="1">IFERROR(IF(ISBLANK(VLOOKUP($B3721,INDIRECT(nfl_game_result),MATCH(D$1,INDIRECT(nfl_game_result_header),0),FALSE)),"",VLOOKUP($B3721,INDIRECT(nfl_game_result),MATCH(D$1,INDIRECT(nfl_game_result_header),0),FALSE)),"error")</f>
        <v/>
      </c>
      <c r="E3721" s="23" t="str">
        <f ca="1">IFERROR(IF(ISBLANK(VLOOKUP($B3721,INDIRECT(nfl_game_result),MATCH(E$1,INDIRECT(nfl_game_result_header),0),FALSE)),"",VLOOKUP($B3721,INDIRECT(nfl_game_result),MATCH(E$1,INDIRECT(nfl_game_result_header),0),FALSE)),"error")</f>
        <v/>
      </c>
      <c r="F3721" s="23" t="str">
        <f ca="1">IFERROR(IF(ISBLANK(VLOOKUP($B3721,INDIRECT(nfl_game_result),MATCH(F$1,INDIRECT(nfl_game_result_header),0),FALSE)),"",VLOOKUP($B3721,INDIRECT(nfl_game_result),MATCH(F$1,INDIRECT(nfl_game_result_header),0),FALSE)),"error")</f>
        <v/>
      </c>
      <c r="G3721" s="23" t="str">
        <f ca="1">IFERROR(IF(ISBLANK(VLOOKUP($B3721,INDIRECT(nfl_game_result),MATCH(G$1,INDIRECT(nfl_game_result_header),0),FALSE)),"",VLOOKUP($B3721,INDIRECT(nfl_game_result),MATCH(G$1,INDIRECT(nfl_game_result_header),0),FALSE)),"error")</f>
        <v/>
      </c>
      <c r="H3721" s="23" t="str">
        <f ca="1">IFERROR(IF(ISBLANK(VLOOKUP($B3721,INDIRECT(nfl_game_result),MATCH(H$1,INDIRECT(nfl_game_result_header),0),FALSE)),"",VLOOKUP($B3721,INDIRECT(nfl_game_result),MATCH(H$1,INDIRECT(nfl_game_result_header),0),FALSE)),"error")</f>
        <v/>
      </c>
      <c r="I3721" s="23" t="str">
        <f ca="1">IFERROR(IF(ISBLANK(VLOOKUP($B3721,INDIRECT(nfl_game_result),MATCH(I$1,INDIRECT(nfl_game_result_header),0),FALSE)),"",VLOOKUP($B3721,INDIRECT(nfl_game_result),MATCH(I$1,INDIRECT(nfl_game_result_header),0),FALSE)),"error")</f>
        <v/>
      </c>
      <c r="J3721" s="23" t="str">
        <f ca="1">IFERROR(IF(ISBLANK(VLOOKUP($B3721,INDIRECT(nfl_game_result),MATCH(J$1,INDIRECT(nfl_game_result_header),0),FALSE)),"",VLOOKUP($B3721,INDIRECT(nfl_game_result),MATCH(J$1,INDIRECT(nfl_game_result_header),0),FALSE)),"error")</f>
        <v/>
      </c>
      <c r="K3721" s="23" t="str">
        <f ca="1">IFERROR(IF(ISBLANK(VLOOKUP($B3721,INDIRECT(nfl_game_result),MATCH(K$1,INDIRECT(nfl_game_result_header),0),FALSE)),"",VLOOKUP($B3721,INDIRECT(nfl_game_result),MATCH(K$1,INDIRECT(nfl_game_result_header),0),FALSE)),"error")</f>
        <v/>
      </c>
      <c r="L3721" s="23" t="str">
        <f ca="1">IFERROR(IF(ISBLANK(VLOOKUP($B3721,INDIRECT(nfl_game_result),MATCH(L$1,INDIRECT(nfl_game_result_header),0),FALSE)),"",VLOOKUP($B3721,INDIRECT(nfl_game_result),MATCH(L$1,INDIRECT(nfl_game_result_header),0),FALSE)),"error")</f>
        <v/>
      </c>
      <c r="M3721" s="23" t="s">
        <v>14</v>
      </c>
      <c r="V3721" s="23" t="s">
        <v>416</v>
      </c>
      <c r="W3721" s="23">
        <f ca="1">VALUE(LEFT(C3721, 4))</f>
        <v>2018</v>
      </c>
      <c r="X3721" s="23">
        <f ca="1">VALUE(MID(C3721,6,FIND("_",C3721,6)-6))</f>
        <v>16</v>
      </c>
      <c r="Y3721" s="23" t="str">
        <f ca="1">IF(NOT(OR(ISBLANK(D3721),ISBLANK(E3721),D3721="",E3721="")),D3721-E3721,"")</f>
        <v/>
      </c>
      <c r="Z3721" s="23" t="str">
        <f ca="1">IF(OR(NOT(ISNUMBER(D3721)),ISBLANK(D3721),D3721="",ISBLANK(N3721)),"",ABS(D3721-N3721))</f>
        <v/>
      </c>
      <c r="AA3721" s="23" t="str">
        <f ca="1">IF(OR(ISBLANK(J3721),ISBLANK(O3721),J3721="",O3721=""),"",IF(J3721=O3721,1,0))</f>
        <v/>
      </c>
      <c r="AB3721" s="23" t="str">
        <f ca="1">IF(OR(ISBLANK(K3721),ISBLANK(Q3721),K3721="",Q3721=""),"",IF(K3721=Q3721,1,0))</f>
        <v/>
      </c>
      <c r="AC3721" s="23" t="str">
        <f t="shared" ca="1" si="58"/>
        <v/>
      </c>
    </row>
    <row r="3722" spans="1:29" x14ac:dyDescent="0.25">
      <c r="A3722" s="23">
        <v>3737</v>
      </c>
      <c r="B3722">
        <v>1835</v>
      </c>
      <c r="C3722" s="23" t="str">
        <f ca="1">IFERROR(VLOOKUP($B3722,INDIRECT(nfl_game_result),MATCH(C$1,INDIRECT(nfl_game_result_header),0),FALSE),"error")</f>
        <v>2018_16_ATL@CAR</v>
      </c>
      <c r="D3722" s="23" t="str">
        <f ca="1">IFERROR(IF(ISBLANK(VLOOKUP($B3722,INDIRECT(nfl_game_result),MATCH(D$1,INDIRECT(nfl_game_result_header),0),FALSE)),"",VLOOKUP($B3722,INDIRECT(nfl_game_result),MATCH(D$1,INDIRECT(nfl_game_result_header),0),FALSE)),"error")</f>
        <v/>
      </c>
      <c r="E3722" s="23" t="str">
        <f ca="1">IFERROR(IF(ISBLANK(VLOOKUP($B3722,INDIRECT(nfl_game_result),MATCH(E$1,INDIRECT(nfl_game_result_header),0),FALSE)),"",VLOOKUP($B3722,INDIRECT(nfl_game_result),MATCH(E$1,INDIRECT(nfl_game_result_header),0),FALSE)),"error")</f>
        <v/>
      </c>
      <c r="F3722" s="23" t="str">
        <f ca="1">IFERROR(IF(ISBLANK(VLOOKUP($B3722,INDIRECT(nfl_game_result),MATCH(F$1,INDIRECT(nfl_game_result_header),0),FALSE)),"",VLOOKUP($B3722,INDIRECT(nfl_game_result),MATCH(F$1,INDIRECT(nfl_game_result_header),0),FALSE)),"error")</f>
        <v/>
      </c>
      <c r="G3722" s="23" t="str">
        <f ca="1">IFERROR(IF(ISBLANK(VLOOKUP($B3722,INDIRECT(nfl_game_result),MATCH(G$1,INDIRECT(nfl_game_result_header),0),FALSE)),"",VLOOKUP($B3722,INDIRECT(nfl_game_result),MATCH(G$1,INDIRECT(nfl_game_result_header),0),FALSE)),"error")</f>
        <v/>
      </c>
      <c r="H3722" s="23" t="str">
        <f ca="1">IFERROR(IF(ISBLANK(VLOOKUP($B3722,INDIRECT(nfl_game_result),MATCH(H$1,INDIRECT(nfl_game_result_header),0),FALSE)),"",VLOOKUP($B3722,INDIRECT(nfl_game_result),MATCH(H$1,INDIRECT(nfl_game_result_header),0),FALSE)),"error")</f>
        <v/>
      </c>
      <c r="I3722" s="23" t="str">
        <f ca="1">IFERROR(IF(ISBLANK(VLOOKUP($B3722,INDIRECT(nfl_game_result),MATCH(I$1,INDIRECT(nfl_game_result_header),0),FALSE)),"",VLOOKUP($B3722,INDIRECT(nfl_game_result),MATCH(I$1,INDIRECT(nfl_game_result_header),0),FALSE)),"error")</f>
        <v/>
      </c>
      <c r="J3722" s="23" t="str">
        <f ca="1">IFERROR(IF(ISBLANK(VLOOKUP($B3722,INDIRECT(nfl_game_result),MATCH(J$1,INDIRECT(nfl_game_result_header),0),FALSE)),"",VLOOKUP($B3722,INDIRECT(nfl_game_result),MATCH(J$1,INDIRECT(nfl_game_result_header),0),FALSE)),"error")</f>
        <v/>
      </c>
      <c r="K3722" s="23" t="str">
        <f ca="1">IFERROR(IF(ISBLANK(VLOOKUP($B3722,INDIRECT(nfl_game_result),MATCH(K$1,INDIRECT(nfl_game_result_header),0),FALSE)),"",VLOOKUP($B3722,INDIRECT(nfl_game_result),MATCH(K$1,INDIRECT(nfl_game_result_header),0),FALSE)),"error")</f>
        <v/>
      </c>
      <c r="L3722" s="23" t="str">
        <f ca="1">IFERROR(IF(ISBLANK(VLOOKUP($B3722,INDIRECT(nfl_game_result),MATCH(L$1,INDIRECT(nfl_game_result_header),0),FALSE)),"",VLOOKUP($B3722,INDIRECT(nfl_game_result),MATCH(L$1,INDIRECT(nfl_game_result_header),0),FALSE)),"error")</f>
        <v/>
      </c>
      <c r="M3722" s="23" t="s">
        <v>14</v>
      </c>
      <c r="V3722" s="23" t="s">
        <v>416</v>
      </c>
      <c r="W3722" s="23">
        <f ca="1">VALUE(LEFT(C3722, 4))</f>
        <v>2018</v>
      </c>
      <c r="X3722" s="23">
        <f ca="1">VALUE(MID(C3722,6,FIND("_",C3722,6)-6))</f>
        <v>16</v>
      </c>
      <c r="Y3722" s="23" t="str">
        <f ca="1">IF(NOT(OR(ISBLANK(D3722),ISBLANK(E3722),D3722="",E3722="")),D3722-E3722,"")</f>
        <v/>
      </c>
      <c r="Z3722" s="23" t="str">
        <f ca="1">IF(OR(NOT(ISNUMBER(D3722)),ISBLANK(D3722),D3722="",ISBLANK(N3722)),"",ABS(D3722-N3722))</f>
        <v/>
      </c>
      <c r="AA3722" s="23" t="str">
        <f ca="1">IF(OR(ISBLANK(J3722),ISBLANK(O3722),J3722="",O3722=""),"",IF(J3722=O3722,1,0))</f>
        <v/>
      </c>
      <c r="AB3722" s="23" t="str">
        <f ca="1">IF(OR(ISBLANK(K3722),ISBLANK(Q3722),K3722="",Q3722=""),"",IF(K3722=Q3722,1,0))</f>
        <v/>
      </c>
      <c r="AC3722" s="23" t="str">
        <f t="shared" ca="1" si="58"/>
        <v/>
      </c>
    </row>
    <row r="3723" spans="1:29" x14ac:dyDescent="0.25">
      <c r="A3723" s="23">
        <v>3738</v>
      </c>
      <c r="B3723">
        <v>1836</v>
      </c>
      <c r="C3723" s="23" t="str">
        <f ca="1">IFERROR(VLOOKUP($B3723,INDIRECT(nfl_game_result),MATCH(C$1,INDIRECT(nfl_game_result_header),0),FALSE),"error")</f>
        <v>2018_16_CIN@CLE</v>
      </c>
      <c r="D3723" s="23" t="str">
        <f ca="1">IFERROR(IF(ISBLANK(VLOOKUP($B3723,INDIRECT(nfl_game_result),MATCH(D$1,INDIRECT(nfl_game_result_header),0),FALSE)),"",VLOOKUP($B3723,INDIRECT(nfl_game_result),MATCH(D$1,INDIRECT(nfl_game_result_header),0),FALSE)),"error")</f>
        <v/>
      </c>
      <c r="E3723" s="23" t="str">
        <f ca="1">IFERROR(IF(ISBLANK(VLOOKUP($B3723,INDIRECT(nfl_game_result),MATCH(E$1,INDIRECT(nfl_game_result_header),0),FALSE)),"",VLOOKUP($B3723,INDIRECT(nfl_game_result),MATCH(E$1,INDIRECT(nfl_game_result_header),0),FALSE)),"error")</f>
        <v/>
      </c>
      <c r="F3723" s="23" t="str">
        <f ca="1">IFERROR(IF(ISBLANK(VLOOKUP($B3723,INDIRECT(nfl_game_result),MATCH(F$1,INDIRECT(nfl_game_result_header),0),FALSE)),"",VLOOKUP($B3723,INDIRECT(nfl_game_result),MATCH(F$1,INDIRECT(nfl_game_result_header),0),FALSE)),"error")</f>
        <v/>
      </c>
      <c r="G3723" s="23" t="str">
        <f ca="1">IFERROR(IF(ISBLANK(VLOOKUP($B3723,INDIRECT(nfl_game_result),MATCH(G$1,INDIRECT(nfl_game_result_header),0),FALSE)),"",VLOOKUP($B3723,INDIRECT(nfl_game_result),MATCH(G$1,INDIRECT(nfl_game_result_header),0),FALSE)),"error")</f>
        <v/>
      </c>
      <c r="H3723" s="23" t="str">
        <f ca="1">IFERROR(IF(ISBLANK(VLOOKUP($B3723,INDIRECT(nfl_game_result),MATCH(H$1,INDIRECT(nfl_game_result_header),0),FALSE)),"",VLOOKUP($B3723,INDIRECT(nfl_game_result),MATCH(H$1,INDIRECT(nfl_game_result_header),0),FALSE)),"error")</f>
        <v/>
      </c>
      <c r="I3723" s="23" t="str">
        <f ca="1">IFERROR(IF(ISBLANK(VLOOKUP($B3723,INDIRECT(nfl_game_result),MATCH(I$1,INDIRECT(nfl_game_result_header),0),FALSE)),"",VLOOKUP($B3723,INDIRECT(nfl_game_result),MATCH(I$1,INDIRECT(nfl_game_result_header),0),FALSE)),"error")</f>
        <v/>
      </c>
      <c r="J3723" s="23" t="str">
        <f ca="1">IFERROR(IF(ISBLANK(VLOOKUP($B3723,INDIRECT(nfl_game_result),MATCH(J$1,INDIRECT(nfl_game_result_header),0),FALSE)),"",VLOOKUP($B3723,INDIRECT(nfl_game_result),MATCH(J$1,INDIRECT(nfl_game_result_header),0),FALSE)),"error")</f>
        <v/>
      </c>
      <c r="K3723" s="23" t="str">
        <f ca="1">IFERROR(IF(ISBLANK(VLOOKUP($B3723,INDIRECT(nfl_game_result),MATCH(K$1,INDIRECT(nfl_game_result_header),0),FALSE)),"",VLOOKUP($B3723,INDIRECT(nfl_game_result),MATCH(K$1,INDIRECT(nfl_game_result_header),0),FALSE)),"error")</f>
        <v/>
      </c>
      <c r="L3723" s="23" t="str">
        <f ca="1">IFERROR(IF(ISBLANK(VLOOKUP($B3723,INDIRECT(nfl_game_result),MATCH(L$1,INDIRECT(nfl_game_result_header),0),FALSE)),"",VLOOKUP($B3723,INDIRECT(nfl_game_result),MATCH(L$1,INDIRECT(nfl_game_result_header),0),FALSE)),"error")</f>
        <v/>
      </c>
      <c r="M3723" s="23" t="s">
        <v>14</v>
      </c>
      <c r="V3723" s="23" t="s">
        <v>416</v>
      </c>
      <c r="W3723" s="23">
        <f ca="1">VALUE(LEFT(C3723, 4))</f>
        <v>2018</v>
      </c>
      <c r="X3723" s="23">
        <f ca="1">VALUE(MID(C3723,6,FIND("_",C3723,6)-6))</f>
        <v>16</v>
      </c>
      <c r="Y3723" s="23" t="str">
        <f ca="1">IF(NOT(OR(ISBLANK(D3723),ISBLANK(E3723),D3723="",E3723="")),D3723-E3723,"")</f>
        <v/>
      </c>
      <c r="Z3723" s="23" t="str">
        <f ca="1">IF(OR(NOT(ISNUMBER(D3723)),ISBLANK(D3723),D3723="",ISBLANK(N3723)),"",ABS(D3723-N3723))</f>
        <v/>
      </c>
      <c r="AA3723" s="23" t="str">
        <f ca="1">IF(OR(ISBLANK(J3723),ISBLANK(O3723),J3723="",O3723=""),"",IF(J3723=O3723,1,0))</f>
        <v/>
      </c>
      <c r="AB3723" s="23" t="str">
        <f ca="1">IF(OR(ISBLANK(K3723),ISBLANK(Q3723),K3723="",Q3723=""),"",IF(K3723=Q3723,1,0))</f>
        <v/>
      </c>
      <c r="AC3723" s="23" t="str">
        <f t="shared" ca="1" si="58"/>
        <v/>
      </c>
    </row>
    <row r="3724" spans="1:29" x14ac:dyDescent="0.25">
      <c r="A3724" s="23">
        <v>3739</v>
      </c>
      <c r="B3724">
        <v>1837</v>
      </c>
      <c r="C3724" s="23" t="str">
        <f ca="1">IFERROR(VLOOKUP($B3724,INDIRECT(nfl_game_result),MATCH(C$1,INDIRECT(nfl_game_result_header),0),FALSE),"error")</f>
        <v>2018_16_CHI@SFO</v>
      </c>
      <c r="D3724" s="23" t="str">
        <f ca="1">IFERROR(IF(ISBLANK(VLOOKUP($B3724,INDIRECT(nfl_game_result),MATCH(D$1,INDIRECT(nfl_game_result_header),0),FALSE)),"",VLOOKUP($B3724,INDIRECT(nfl_game_result),MATCH(D$1,INDIRECT(nfl_game_result_header),0),FALSE)),"error")</f>
        <v/>
      </c>
      <c r="E3724" s="23" t="str">
        <f ca="1">IFERROR(IF(ISBLANK(VLOOKUP($B3724,INDIRECT(nfl_game_result),MATCH(E$1,INDIRECT(nfl_game_result_header),0),FALSE)),"",VLOOKUP($B3724,INDIRECT(nfl_game_result),MATCH(E$1,INDIRECT(nfl_game_result_header),0),FALSE)),"error")</f>
        <v/>
      </c>
      <c r="F3724" s="23" t="str">
        <f ca="1">IFERROR(IF(ISBLANK(VLOOKUP($B3724,INDIRECT(nfl_game_result),MATCH(F$1,INDIRECT(nfl_game_result_header),0),FALSE)),"",VLOOKUP($B3724,INDIRECT(nfl_game_result),MATCH(F$1,INDIRECT(nfl_game_result_header),0),FALSE)),"error")</f>
        <v/>
      </c>
      <c r="G3724" s="23" t="str">
        <f ca="1">IFERROR(IF(ISBLANK(VLOOKUP($B3724,INDIRECT(nfl_game_result),MATCH(G$1,INDIRECT(nfl_game_result_header),0),FALSE)),"",VLOOKUP($B3724,INDIRECT(nfl_game_result),MATCH(G$1,INDIRECT(nfl_game_result_header),0),FALSE)),"error")</f>
        <v/>
      </c>
      <c r="H3724" s="23" t="str">
        <f ca="1">IFERROR(IF(ISBLANK(VLOOKUP($B3724,INDIRECT(nfl_game_result),MATCH(H$1,INDIRECT(nfl_game_result_header),0),FALSE)),"",VLOOKUP($B3724,INDIRECT(nfl_game_result),MATCH(H$1,INDIRECT(nfl_game_result_header),0),FALSE)),"error")</f>
        <v/>
      </c>
      <c r="I3724" s="23" t="str">
        <f ca="1">IFERROR(IF(ISBLANK(VLOOKUP($B3724,INDIRECT(nfl_game_result),MATCH(I$1,INDIRECT(nfl_game_result_header),0),FALSE)),"",VLOOKUP($B3724,INDIRECT(nfl_game_result),MATCH(I$1,INDIRECT(nfl_game_result_header),0),FALSE)),"error")</f>
        <v/>
      </c>
      <c r="J3724" s="23" t="str">
        <f ca="1">IFERROR(IF(ISBLANK(VLOOKUP($B3724,INDIRECT(nfl_game_result),MATCH(J$1,INDIRECT(nfl_game_result_header),0),FALSE)),"",VLOOKUP($B3724,INDIRECT(nfl_game_result),MATCH(J$1,INDIRECT(nfl_game_result_header),0),FALSE)),"error")</f>
        <v/>
      </c>
      <c r="K3724" s="23" t="str">
        <f ca="1">IFERROR(IF(ISBLANK(VLOOKUP($B3724,INDIRECT(nfl_game_result),MATCH(K$1,INDIRECT(nfl_game_result_header),0),FALSE)),"",VLOOKUP($B3724,INDIRECT(nfl_game_result),MATCH(K$1,INDIRECT(nfl_game_result_header),0),FALSE)),"error")</f>
        <v/>
      </c>
      <c r="L3724" s="23" t="str">
        <f ca="1">IFERROR(IF(ISBLANK(VLOOKUP($B3724,INDIRECT(nfl_game_result),MATCH(L$1,INDIRECT(nfl_game_result_header),0),FALSE)),"",VLOOKUP($B3724,INDIRECT(nfl_game_result),MATCH(L$1,INDIRECT(nfl_game_result_header),0),FALSE)),"error")</f>
        <v/>
      </c>
      <c r="M3724" s="23" t="s">
        <v>14</v>
      </c>
      <c r="V3724" s="23" t="s">
        <v>416</v>
      </c>
      <c r="W3724" s="23">
        <f ca="1">VALUE(LEFT(C3724, 4))</f>
        <v>2018</v>
      </c>
      <c r="X3724" s="23">
        <f ca="1">VALUE(MID(C3724,6,FIND("_",C3724,6)-6))</f>
        <v>16</v>
      </c>
      <c r="Y3724" s="23" t="str">
        <f ca="1">IF(NOT(OR(ISBLANK(D3724),ISBLANK(E3724),D3724="",E3724="")),D3724-E3724,"")</f>
        <v/>
      </c>
      <c r="Z3724" s="23" t="str">
        <f ca="1">IF(OR(NOT(ISNUMBER(D3724)),ISBLANK(D3724),D3724="",ISBLANK(N3724)),"",ABS(D3724-N3724))</f>
        <v/>
      </c>
      <c r="AA3724" s="23" t="str">
        <f ca="1">IF(OR(ISBLANK(J3724),ISBLANK(O3724),J3724="",O3724=""),"",IF(J3724=O3724,1,0))</f>
        <v/>
      </c>
      <c r="AB3724" s="23" t="str">
        <f ca="1">IF(OR(ISBLANK(K3724),ISBLANK(Q3724),K3724="",Q3724=""),"",IF(K3724=Q3724,1,0))</f>
        <v/>
      </c>
      <c r="AC3724" s="23" t="str">
        <f t="shared" ca="1" si="58"/>
        <v/>
      </c>
    </row>
    <row r="3725" spans="1:29" x14ac:dyDescent="0.25">
      <c r="A3725" s="23">
        <v>3740</v>
      </c>
      <c r="B3725">
        <v>1838</v>
      </c>
      <c r="C3725" s="23" t="str">
        <f ca="1">IFERROR(VLOOKUP($B3725,INDIRECT(nfl_game_result),MATCH(C$1,INDIRECT(nfl_game_result_header),0),FALSE),"error")</f>
        <v>2018_16_LAR@ARI</v>
      </c>
      <c r="D3725" s="23" t="str">
        <f ca="1">IFERROR(IF(ISBLANK(VLOOKUP($B3725,INDIRECT(nfl_game_result),MATCH(D$1,INDIRECT(nfl_game_result_header),0),FALSE)),"",VLOOKUP($B3725,INDIRECT(nfl_game_result),MATCH(D$1,INDIRECT(nfl_game_result_header),0),FALSE)),"error")</f>
        <v/>
      </c>
      <c r="E3725" s="23" t="str">
        <f ca="1">IFERROR(IF(ISBLANK(VLOOKUP($B3725,INDIRECT(nfl_game_result),MATCH(E$1,INDIRECT(nfl_game_result_header),0),FALSE)),"",VLOOKUP($B3725,INDIRECT(nfl_game_result),MATCH(E$1,INDIRECT(nfl_game_result_header),0),FALSE)),"error")</f>
        <v/>
      </c>
      <c r="F3725" s="23" t="str">
        <f ca="1">IFERROR(IF(ISBLANK(VLOOKUP($B3725,INDIRECT(nfl_game_result),MATCH(F$1,INDIRECT(nfl_game_result_header),0),FALSE)),"",VLOOKUP($B3725,INDIRECT(nfl_game_result),MATCH(F$1,INDIRECT(nfl_game_result_header),0),FALSE)),"error")</f>
        <v/>
      </c>
      <c r="G3725" s="23" t="str">
        <f ca="1">IFERROR(IF(ISBLANK(VLOOKUP($B3725,INDIRECT(nfl_game_result),MATCH(G$1,INDIRECT(nfl_game_result_header),0),FALSE)),"",VLOOKUP($B3725,INDIRECT(nfl_game_result),MATCH(G$1,INDIRECT(nfl_game_result_header),0),FALSE)),"error")</f>
        <v/>
      </c>
      <c r="H3725" s="23" t="str">
        <f ca="1">IFERROR(IF(ISBLANK(VLOOKUP($B3725,INDIRECT(nfl_game_result),MATCH(H$1,INDIRECT(nfl_game_result_header),0),FALSE)),"",VLOOKUP($B3725,INDIRECT(nfl_game_result),MATCH(H$1,INDIRECT(nfl_game_result_header),0),FALSE)),"error")</f>
        <v/>
      </c>
      <c r="I3725" s="23" t="str">
        <f ca="1">IFERROR(IF(ISBLANK(VLOOKUP($B3725,INDIRECT(nfl_game_result),MATCH(I$1,INDIRECT(nfl_game_result_header),0),FALSE)),"",VLOOKUP($B3725,INDIRECT(nfl_game_result),MATCH(I$1,INDIRECT(nfl_game_result_header),0),FALSE)),"error")</f>
        <v/>
      </c>
      <c r="J3725" s="23" t="str">
        <f ca="1">IFERROR(IF(ISBLANK(VLOOKUP($B3725,INDIRECT(nfl_game_result),MATCH(J$1,INDIRECT(nfl_game_result_header),0),FALSE)),"",VLOOKUP($B3725,INDIRECT(nfl_game_result),MATCH(J$1,INDIRECT(nfl_game_result_header),0),FALSE)),"error")</f>
        <v/>
      </c>
      <c r="K3725" s="23" t="str">
        <f ca="1">IFERROR(IF(ISBLANK(VLOOKUP($B3725,INDIRECT(nfl_game_result),MATCH(K$1,INDIRECT(nfl_game_result_header),0),FALSE)),"",VLOOKUP($B3725,INDIRECT(nfl_game_result),MATCH(K$1,INDIRECT(nfl_game_result_header),0),FALSE)),"error")</f>
        <v/>
      </c>
      <c r="L3725" s="23" t="str">
        <f ca="1">IFERROR(IF(ISBLANK(VLOOKUP($B3725,INDIRECT(nfl_game_result),MATCH(L$1,INDIRECT(nfl_game_result_header),0),FALSE)),"",VLOOKUP($B3725,INDIRECT(nfl_game_result),MATCH(L$1,INDIRECT(nfl_game_result_header),0),FALSE)),"error")</f>
        <v/>
      </c>
      <c r="M3725" s="23" t="s">
        <v>14</v>
      </c>
      <c r="V3725" s="23" t="s">
        <v>416</v>
      </c>
      <c r="W3725" s="23">
        <f ca="1">VALUE(LEFT(C3725, 4))</f>
        <v>2018</v>
      </c>
      <c r="X3725" s="23">
        <f ca="1">VALUE(MID(C3725,6,FIND("_",C3725,6)-6))</f>
        <v>16</v>
      </c>
      <c r="Y3725" s="23" t="str">
        <f ca="1">IF(NOT(OR(ISBLANK(D3725),ISBLANK(E3725),D3725="",E3725="")),D3725-E3725,"")</f>
        <v/>
      </c>
      <c r="Z3725" s="23" t="str">
        <f ca="1">IF(OR(NOT(ISNUMBER(D3725)),ISBLANK(D3725),D3725="",ISBLANK(N3725)),"",ABS(D3725-N3725))</f>
        <v/>
      </c>
      <c r="AA3725" s="23" t="str">
        <f ca="1">IF(OR(ISBLANK(J3725),ISBLANK(O3725),J3725="",O3725=""),"",IF(J3725=O3725,1,0))</f>
        <v/>
      </c>
      <c r="AB3725" s="23" t="str">
        <f ca="1">IF(OR(ISBLANK(K3725),ISBLANK(Q3725),K3725="",Q3725=""),"",IF(K3725=Q3725,1,0))</f>
        <v/>
      </c>
      <c r="AC3725" s="23" t="str">
        <f t="shared" ca="1" si="58"/>
        <v/>
      </c>
    </row>
    <row r="3726" spans="1:29" x14ac:dyDescent="0.25">
      <c r="A3726" s="23">
        <v>3741</v>
      </c>
      <c r="B3726">
        <v>1839</v>
      </c>
      <c r="C3726" s="23" t="str">
        <f ca="1">IFERROR(VLOOKUP($B3726,INDIRECT(nfl_game_result),MATCH(C$1,INDIRECT(nfl_game_result_header),0),FALSE),"error")</f>
        <v>2018_16_BAL@LAC</v>
      </c>
      <c r="D3726" s="23" t="str">
        <f ca="1">IFERROR(IF(ISBLANK(VLOOKUP($B3726,INDIRECT(nfl_game_result),MATCH(D$1,INDIRECT(nfl_game_result_header),0),FALSE)),"",VLOOKUP($B3726,INDIRECT(nfl_game_result),MATCH(D$1,INDIRECT(nfl_game_result_header),0),FALSE)),"error")</f>
        <v/>
      </c>
      <c r="E3726" s="23" t="str">
        <f ca="1">IFERROR(IF(ISBLANK(VLOOKUP($B3726,INDIRECT(nfl_game_result),MATCH(E$1,INDIRECT(nfl_game_result_header),0),FALSE)),"",VLOOKUP($B3726,INDIRECT(nfl_game_result),MATCH(E$1,INDIRECT(nfl_game_result_header),0),FALSE)),"error")</f>
        <v/>
      </c>
      <c r="F3726" s="23" t="str">
        <f ca="1">IFERROR(IF(ISBLANK(VLOOKUP($B3726,INDIRECT(nfl_game_result),MATCH(F$1,INDIRECT(nfl_game_result_header),0),FALSE)),"",VLOOKUP($B3726,INDIRECT(nfl_game_result),MATCH(F$1,INDIRECT(nfl_game_result_header),0),FALSE)),"error")</f>
        <v/>
      </c>
      <c r="G3726" s="23" t="str">
        <f ca="1">IFERROR(IF(ISBLANK(VLOOKUP($B3726,INDIRECT(nfl_game_result),MATCH(G$1,INDIRECT(nfl_game_result_header),0),FALSE)),"",VLOOKUP($B3726,INDIRECT(nfl_game_result),MATCH(G$1,INDIRECT(nfl_game_result_header),0),FALSE)),"error")</f>
        <v/>
      </c>
      <c r="H3726" s="23" t="str">
        <f ca="1">IFERROR(IF(ISBLANK(VLOOKUP($B3726,INDIRECT(nfl_game_result),MATCH(H$1,INDIRECT(nfl_game_result_header),0),FALSE)),"",VLOOKUP($B3726,INDIRECT(nfl_game_result),MATCH(H$1,INDIRECT(nfl_game_result_header),0),FALSE)),"error")</f>
        <v/>
      </c>
      <c r="I3726" s="23" t="str">
        <f ca="1">IFERROR(IF(ISBLANK(VLOOKUP($B3726,INDIRECT(nfl_game_result),MATCH(I$1,INDIRECT(nfl_game_result_header),0),FALSE)),"",VLOOKUP($B3726,INDIRECT(nfl_game_result),MATCH(I$1,INDIRECT(nfl_game_result_header),0),FALSE)),"error")</f>
        <v/>
      </c>
      <c r="J3726" s="23" t="str">
        <f ca="1">IFERROR(IF(ISBLANK(VLOOKUP($B3726,INDIRECT(nfl_game_result),MATCH(J$1,INDIRECT(nfl_game_result_header),0),FALSE)),"",VLOOKUP($B3726,INDIRECT(nfl_game_result),MATCH(J$1,INDIRECT(nfl_game_result_header),0),FALSE)),"error")</f>
        <v/>
      </c>
      <c r="K3726" s="23" t="str">
        <f ca="1">IFERROR(IF(ISBLANK(VLOOKUP($B3726,INDIRECT(nfl_game_result),MATCH(K$1,INDIRECT(nfl_game_result_header),0),FALSE)),"",VLOOKUP($B3726,INDIRECT(nfl_game_result),MATCH(K$1,INDIRECT(nfl_game_result_header),0),FALSE)),"error")</f>
        <v/>
      </c>
      <c r="L3726" s="23" t="str">
        <f ca="1">IFERROR(IF(ISBLANK(VLOOKUP($B3726,INDIRECT(nfl_game_result),MATCH(L$1,INDIRECT(nfl_game_result_header),0),FALSE)),"",VLOOKUP($B3726,INDIRECT(nfl_game_result),MATCH(L$1,INDIRECT(nfl_game_result_header),0),FALSE)),"error")</f>
        <v/>
      </c>
      <c r="M3726" s="23" t="s">
        <v>14</v>
      </c>
      <c r="V3726" s="23" t="s">
        <v>416</v>
      </c>
      <c r="W3726" s="23">
        <f ca="1">VALUE(LEFT(C3726, 4))</f>
        <v>2018</v>
      </c>
      <c r="X3726" s="23">
        <f ca="1">VALUE(MID(C3726,6,FIND("_",C3726,6)-6))</f>
        <v>16</v>
      </c>
      <c r="Y3726" s="23" t="str">
        <f ca="1">IF(NOT(OR(ISBLANK(D3726),ISBLANK(E3726),D3726="",E3726="")),D3726-E3726,"")</f>
        <v/>
      </c>
      <c r="Z3726" s="23" t="str">
        <f ca="1">IF(OR(NOT(ISNUMBER(D3726)),ISBLANK(D3726),D3726="",ISBLANK(N3726)),"",ABS(D3726-N3726))</f>
        <v/>
      </c>
      <c r="AA3726" s="23" t="str">
        <f ca="1">IF(OR(ISBLANK(J3726),ISBLANK(O3726),J3726="",O3726=""),"",IF(J3726=O3726,1,0))</f>
        <v/>
      </c>
      <c r="AB3726" s="23" t="str">
        <f ca="1">IF(OR(ISBLANK(K3726),ISBLANK(Q3726),K3726="",Q3726=""),"",IF(K3726=Q3726,1,0))</f>
        <v/>
      </c>
      <c r="AC3726" s="23" t="str">
        <f t="shared" ca="1" si="58"/>
        <v/>
      </c>
    </row>
    <row r="3727" spans="1:29" x14ac:dyDescent="0.25">
      <c r="A3727" s="23">
        <v>3742</v>
      </c>
      <c r="B3727">
        <v>1840</v>
      </c>
      <c r="C3727" s="23" t="str">
        <f ca="1">IFERROR(VLOOKUP($B3727,INDIRECT(nfl_game_result),MATCH(C$1,INDIRECT(nfl_game_result_header),0),FALSE),"error")</f>
        <v>2018_16_PIT@NOR</v>
      </c>
      <c r="D3727" s="23" t="str">
        <f ca="1">IFERROR(IF(ISBLANK(VLOOKUP($B3727,INDIRECT(nfl_game_result),MATCH(D$1,INDIRECT(nfl_game_result_header),0),FALSE)),"",VLOOKUP($B3727,INDIRECT(nfl_game_result),MATCH(D$1,INDIRECT(nfl_game_result_header),0),FALSE)),"error")</f>
        <v/>
      </c>
      <c r="E3727" s="23" t="str">
        <f ca="1">IFERROR(IF(ISBLANK(VLOOKUP($B3727,INDIRECT(nfl_game_result),MATCH(E$1,INDIRECT(nfl_game_result_header),0),FALSE)),"",VLOOKUP($B3727,INDIRECT(nfl_game_result),MATCH(E$1,INDIRECT(nfl_game_result_header),0),FALSE)),"error")</f>
        <v/>
      </c>
      <c r="F3727" s="23" t="str">
        <f ca="1">IFERROR(IF(ISBLANK(VLOOKUP($B3727,INDIRECT(nfl_game_result),MATCH(F$1,INDIRECT(nfl_game_result_header),0),FALSE)),"",VLOOKUP($B3727,INDIRECT(nfl_game_result),MATCH(F$1,INDIRECT(nfl_game_result_header),0),FALSE)),"error")</f>
        <v/>
      </c>
      <c r="G3727" s="23" t="str">
        <f ca="1">IFERROR(IF(ISBLANK(VLOOKUP($B3727,INDIRECT(nfl_game_result),MATCH(G$1,INDIRECT(nfl_game_result_header),0),FALSE)),"",VLOOKUP($B3727,INDIRECT(nfl_game_result),MATCH(G$1,INDIRECT(nfl_game_result_header),0),FALSE)),"error")</f>
        <v/>
      </c>
      <c r="H3727" s="23" t="str">
        <f ca="1">IFERROR(IF(ISBLANK(VLOOKUP($B3727,INDIRECT(nfl_game_result),MATCH(H$1,INDIRECT(nfl_game_result_header),0),FALSE)),"",VLOOKUP($B3727,INDIRECT(nfl_game_result),MATCH(H$1,INDIRECT(nfl_game_result_header),0),FALSE)),"error")</f>
        <v/>
      </c>
      <c r="I3727" s="23" t="str">
        <f ca="1">IFERROR(IF(ISBLANK(VLOOKUP($B3727,INDIRECT(nfl_game_result),MATCH(I$1,INDIRECT(nfl_game_result_header),0),FALSE)),"",VLOOKUP($B3727,INDIRECT(nfl_game_result),MATCH(I$1,INDIRECT(nfl_game_result_header),0),FALSE)),"error")</f>
        <v/>
      </c>
      <c r="J3727" s="23" t="str">
        <f ca="1">IFERROR(IF(ISBLANK(VLOOKUP($B3727,INDIRECT(nfl_game_result),MATCH(J$1,INDIRECT(nfl_game_result_header),0),FALSE)),"",VLOOKUP($B3727,INDIRECT(nfl_game_result),MATCH(J$1,INDIRECT(nfl_game_result_header),0),FALSE)),"error")</f>
        <v/>
      </c>
      <c r="K3727" s="23" t="str">
        <f ca="1">IFERROR(IF(ISBLANK(VLOOKUP($B3727,INDIRECT(nfl_game_result),MATCH(K$1,INDIRECT(nfl_game_result_header),0),FALSE)),"",VLOOKUP($B3727,INDIRECT(nfl_game_result),MATCH(K$1,INDIRECT(nfl_game_result_header),0),FALSE)),"error")</f>
        <v/>
      </c>
      <c r="L3727" s="23" t="str">
        <f ca="1">IFERROR(IF(ISBLANK(VLOOKUP($B3727,INDIRECT(nfl_game_result),MATCH(L$1,INDIRECT(nfl_game_result_header),0),FALSE)),"",VLOOKUP($B3727,INDIRECT(nfl_game_result),MATCH(L$1,INDIRECT(nfl_game_result_header),0),FALSE)),"error")</f>
        <v/>
      </c>
      <c r="M3727" s="23" t="s">
        <v>14</v>
      </c>
      <c r="V3727" s="23" t="s">
        <v>416</v>
      </c>
      <c r="W3727" s="23">
        <f ca="1">VALUE(LEFT(C3727, 4))</f>
        <v>2018</v>
      </c>
      <c r="X3727" s="23">
        <f ca="1">VALUE(MID(C3727,6,FIND("_",C3727,6)-6))</f>
        <v>16</v>
      </c>
      <c r="Y3727" s="23" t="str">
        <f ca="1">IF(NOT(OR(ISBLANK(D3727),ISBLANK(E3727),D3727="",E3727="")),D3727-E3727,"")</f>
        <v/>
      </c>
      <c r="Z3727" s="23" t="str">
        <f ca="1">IF(OR(NOT(ISNUMBER(D3727)),ISBLANK(D3727),D3727="",ISBLANK(N3727)),"",ABS(D3727-N3727))</f>
        <v/>
      </c>
      <c r="AA3727" s="23" t="str">
        <f ca="1">IF(OR(ISBLANK(J3727),ISBLANK(O3727),J3727="",O3727=""),"",IF(J3727=O3727,1,0))</f>
        <v/>
      </c>
      <c r="AB3727" s="23" t="str">
        <f ca="1">IF(OR(ISBLANK(K3727),ISBLANK(Q3727),K3727="",Q3727=""),"",IF(K3727=Q3727,1,0))</f>
        <v/>
      </c>
      <c r="AC3727" s="23" t="str">
        <f t="shared" ca="1" si="58"/>
        <v/>
      </c>
    </row>
    <row r="3728" spans="1:29" x14ac:dyDescent="0.25">
      <c r="A3728" s="23">
        <v>3743</v>
      </c>
      <c r="B3728">
        <v>1841</v>
      </c>
      <c r="C3728" s="23" t="str">
        <f ca="1">IFERROR(VLOOKUP($B3728,INDIRECT(nfl_game_result),MATCH(C$1,INDIRECT(nfl_game_result_header),0),FALSE),"error")</f>
        <v>2018_16_KCY@SEA</v>
      </c>
      <c r="D3728" s="23" t="str">
        <f ca="1">IFERROR(IF(ISBLANK(VLOOKUP($B3728,INDIRECT(nfl_game_result),MATCH(D$1,INDIRECT(nfl_game_result_header),0),FALSE)),"",VLOOKUP($B3728,INDIRECT(nfl_game_result),MATCH(D$1,INDIRECT(nfl_game_result_header),0),FALSE)),"error")</f>
        <v/>
      </c>
      <c r="E3728" s="23" t="str">
        <f ca="1">IFERROR(IF(ISBLANK(VLOOKUP($B3728,INDIRECT(nfl_game_result),MATCH(E$1,INDIRECT(nfl_game_result_header),0),FALSE)),"",VLOOKUP($B3728,INDIRECT(nfl_game_result),MATCH(E$1,INDIRECT(nfl_game_result_header),0),FALSE)),"error")</f>
        <v/>
      </c>
      <c r="F3728" s="23" t="str">
        <f ca="1">IFERROR(IF(ISBLANK(VLOOKUP($B3728,INDIRECT(nfl_game_result),MATCH(F$1,INDIRECT(nfl_game_result_header),0),FALSE)),"",VLOOKUP($B3728,INDIRECT(nfl_game_result),MATCH(F$1,INDIRECT(nfl_game_result_header),0),FALSE)),"error")</f>
        <v/>
      </c>
      <c r="G3728" s="23" t="str">
        <f ca="1">IFERROR(IF(ISBLANK(VLOOKUP($B3728,INDIRECT(nfl_game_result),MATCH(G$1,INDIRECT(nfl_game_result_header),0),FALSE)),"",VLOOKUP($B3728,INDIRECT(nfl_game_result),MATCH(G$1,INDIRECT(nfl_game_result_header),0),FALSE)),"error")</f>
        <v/>
      </c>
      <c r="H3728" s="23" t="str">
        <f ca="1">IFERROR(IF(ISBLANK(VLOOKUP($B3728,INDIRECT(nfl_game_result),MATCH(H$1,INDIRECT(nfl_game_result_header),0),FALSE)),"",VLOOKUP($B3728,INDIRECT(nfl_game_result),MATCH(H$1,INDIRECT(nfl_game_result_header),0),FALSE)),"error")</f>
        <v/>
      </c>
      <c r="I3728" s="23" t="str">
        <f ca="1">IFERROR(IF(ISBLANK(VLOOKUP($B3728,INDIRECT(nfl_game_result),MATCH(I$1,INDIRECT(nfl_game_result_header),0),FALSE)),"",VLOOKUP($B3728,INDIRECT(nfl_game_result),MATCH(I$1,INDIRECT(nfl_game_result_header),0),FALSE)),"error")</f>
        <v/>
      </c>
      <c r="J3728" s="23" t="str">
        <f ca="1">IFERROR(IF(ISBLANK(VLOOKUP($B3728,INDIRECT(nfl_game_result),MATCH(J$1,INDIRECT(nfl_game_result_header),0),FALSE)),"",VLOOKUP($B3728,INDIRECT(nfl_game_result),MATCH(J$1,INDIRECT(nfl_game_result_header),0),FALSE)),"error")</f>
        <v/>
      </c>
      <c r="K3728" s="23" t="str">
        <f ca="1">IFERROR(IF(ISBLANK(VLOOKUP($B3728,INDIRECT(nfl_game_result),MATCH(K$1,INDIRECT(nfl_game_result_header),0),FALSE)),"",VLOOKUP($B3728,INDIRECT(nfl_game_result),MATCH(K$1,INDIRECT(nfl_game_result_header),0),FALSE)),"error")</f>
        <v/>
      </c>
      <c r="L3728" s="23" t="str">
        <f ca="1">IFERROR(IF(ISBLANK(VLOOKUP($B3728,INDIRECT(nfl_game_result),MATCH(L$1,INDIRECT(nfl_game_result_header),0),FALSE)),"",VLOOKUP($B3728,INDIRECT(nfl_game_result),MATCH(L$1,INDIRECT(nfl_game_result_header),0),FALSE)),"error")</f>
        <v/>
      </c>
      <c r="M3728" s="23" t="s">
        <v>14</v>
      </c>
      <c r="V3728" s="23" t="s">
        <v>416</v>
      </c>
      <c r="W3728" s="23">
        <f ca="1">VALUE(LEFT(C3728, 4))</f>
        <v>2018</v>
      </c>
      <c r="X3728" s="23">
        <f ca="1">VALUE(MID(C3728,6,FIND("_",C3728,6)-6))</f>
        <v>16</v>
      </c>
      <c r="Y3728" s="23" t="str">
        <f ca="1">IF(NOT(OR(ISBLANK(D3728),ISBLANK(E3728),D3728="",E3728="")),D3728-E3728,"")</f>
        <v/>
      </c>
      <c r="Z3728" s="23" t="str">
        <f ca="1">IF(OR(NOT(ISNUMBER(D3728)),ISBLANK(D3728),D3728="",ISBLANK(N3728)),"",ABS(D3728-N3728))</f>
        <v/>
      </c>
      <c r="AA3728" s="23" t="str">
        <f ca="1">IF(OR(ISBLANK(J3728),ISBLANK(O3728),J3728="",O3728=""),"",IF(J3728=O3728,1,0))</f>
        <v/>
      </c>
      <c r="AB3728" s="23" t="str">
        <f ca="1">IF(OR(ISBLANK(K3728),ISBLANK(Q3728),K3728="",Q3728=""),"",IF(K3728=Q3728,1,0))</f>
        <v/>
      </c>
      <c r="AC3728" s="23" t="str">
        <f t="shared" ca="1" si="58"/>
        <v/>
      </c>
    </row>
    <row r="3729" spans="1:29" x14ac:dyDescent="0.25">
      <c r="A3729" s="23">
        <v>3744</v>
      </c>
      <c r="B3729">
        <v>1842</v>
      </c>
      <c r="C3729" s="23" t="str">
        <f ca="1">IFERROR(VLOOKUP($B3729,INDIRECT(nfl_game_result),MATCH(C$1,INDIRECT(nfl_game_result_header),0),FALSE),"error")</f>
        <v>2018_16_DEN@OAK</v>
      </c>
      <c r="D3729" s="23" t="str">
        <f ca="1">IFERROR(IF(ISBLANK(VLOOKUP($B3729,INDIRECT(nfl_game_result),MATCH(D$1,INDIRECT(nfl_game_result_header),0),FALSE)),"",VLOOKUP($B3729,INDIRECT(nfl_game_result),MATCH(D$1,INDIRECT(nfl_game_result_header),0),FALSE)),"error")</f>
        <v/>
      </c>
      <c r="E3729" s="23" t="str">
        <f ca="1">IFERROR(IF(ISBLANK(VLOOKUP($B3729,INDIRECT(nfl_game_result),MATCH(E$1,INDIRECT(nfl_game_result_header),0),FALSE)),"",VLOOKUP($B3729,INDIRECT(nfl_game_result),MATCH(E$1,INDIRECT(nfl_game_result_header),0),FALSE)),"error")</f>
        <v/>
      </c>
      <c r="F3729" s="23" t="str">
        <f ca="1">IFERROR(IF(ISBLANK(VLOOKUP($B3729,INDIRECT(nfl_game_result),MATCH(F$1,INDIRECT(nfl_game_result_header),0),FALSE)),"",VLOOKUP($B3729,INDIRECT(nfl_game_result),MATCH(F$1,INDIRECT(nfl_game_result_header),0),FALSE)),"error")</f>
        <v/>
      </c>
      <c r="G3729" s="23" t="str">
        <f ca="1">IFERROR(IF(ISBLANK(VLOOKUP($B3729,INDIRECT(nfl_game_result),MATCH(G$1,INDIRECT(nfl_game_result_header),0),FALSE)),"",VLOOKUP($B3729,INDIRECT(nfl_game_result),MATCH(G$1,INDIRECT(nfl_game_result_header),0),FALSE)),"error")</f>
        <v/>
      </c>
      <c r="H3729" s="23" t="str">
        <f ca="1">IFERROR(IF(ISBLANK(VLOOKUP($B3729,INDIRECT(nfl_game_result),MATCH(H$1,INDIRECT(nfl_game_result_header),0),FALSE)),"",VLOOKUP($B3729,INDIRECT(nfl_game_result),MATCH(H$1,INDIRECT(nfl_game_result_header),0),FALSE)),"error")</f>
        <v/>
      </c>
      <c r="I3729" s="23" t="str">
        <f ca="1">IFERROR(IF(ISBLANK(VLOOKUP($B3729,INDIRECT(nfl_game_result),MATCH(I$1,INDIRECT(nfl_game_result_header),0),FALSE)),"",VLOOKUP($B3729,INDIRECT(nfl_game_result),MATCH(I$1,INDIRECT(nfl_game_result_header),0),FALSE)),"error")</f>
        <v/>
      </c>
      <c r="J3729" s="23" t="str">
        <f ca="1">IFERROR(IF(ISBLANK(VLOOKUP($B3729,INDIRECT(nfl_game_result),MATCH(J$1,INDIRECT(nfl_game_result_header),0),FALSE)),"",VLOOKUP($B3729,INDIRECT(nfl_game_result),MATCH(J$1,INDIRECT(nfl_game_result_header),0),FALSE)),"error")</f>
        <v/>
      </c>
      <c r="K3729" s="23" t="str">
        <f ca="1">IFERROR(IF(ISBLANK(VLOOKUP($B3729,INDIRECT(nfl_game_result),MATCH(K$1,INDIRECT(nfl_game_result_header),0),FALSE)),"",VLOOKUP($B3729,INDIRECT(nfl_game_result),MATCH(K$1,INDIRECT(nfl_game_result_header),0),FALSE)),"error")</f>
        <v/>
      </c>
      <c r="L3729" s="23" t="str">
        <f ca="1">IFERROR(IF(ISBLANK(VLOOKUP($B3729,INDIRECT(nfl_game_result),MATCH(L$1,INDIRECT(nfl_game_result_header),0),FALSE)),"",VLOOKUP($B3729,INDIRECT(nfl_game_result),MATCH(L$1,INDIRECT(nfl_game_result_header),0),FALSE)),"error")</f>
        <v/>
      </c>
      <c r="M3729" s="23" t="s">
        <v>14</v>
      </c>
      <c r="V3729" s="23" t="s">
        <v>416</v>
      </c>
      <c r="W3729" s="23">
        <f ca="1">VALUE(LEFT(C3729, 4))</f>
        <v>2018</v>
      </c>
      <c r="X3729" s="23">
        <f ca="1">VALUE(MID(C3729,6,FIND("_",C3729,6)-6))</f>
        <v>16</v>
      </c>
      <c r="Y3729" s="23" t="str">
        <f ca="1">IF(NOT(OR(ISBLANK(D3729),ISBLANK(E3729),D3729="",E3729="")),D3729-E3729,"")</f>
        <v/>
      </c>
      <c r="Z3729" s="23" t="str">
        <f ca="1">IF(OR(NOT(ISNUMBER(D3729)),ISBLANK(D3729),D3729="",ISBLANK(N3729)),"",ABS(D3729-N3729))</f>
        <v/>
      </c>
      <c r="AA3729" s="23" t="str">
        <f ca="1">IF(OR(ISBLANK(J3729),ISBLANK(O3729),J3729="",O3729=""),"",IF(J3729=O3729,1,0))</f>
        <v/>
      </c>
      <c r="AB3729" s="23" t="str">
        <f ca="1">IF(OR(ISBLANK(K3729),ISBLANK(Q3729),K3729="",Q3729=""),"",IF(K3729=Q3729,1,0))</f>
        <v/>
      </c>
      <c r="AC3729" s="23" t="str">
        <f t="shared" ca="1" si="58"/>
        <v/>
      </c>
    </row>
    <row r="3730" spans="1:29" x14ac:dyDescent="0.25">
      <c r="A3730" s="23">
        <v>3489</v>
      </c>
      <c r="B3730">
        <v>1843</v>
      </c>
      <c r="C3730" s="23" t="str">
        <f ca="1">IFERROR(VLOOKUP($B3730,INDIRECT(nfl_game_result),MATCH(C$1,INDIRECT(nfl_game_result_header),0),FALSE),"error")</f>
        <v>2018_17_MIA@BUF</v>
      </c>
      <c r="D3730" s="23" t="str">
        <f ca="1">IFERROR(IF(ISBLANK(VLOOKUP($B3730,INDIRECT(nfl_game_result),MATCH(D$1,INDIRECT(nfl_game_result_header),0),FALSE)),"",VLOOKUP($B3730,INDIRECT(nfl_game_result),MATCH(D$1,INDIRECT(nfl_game_result_header),0),FALSE)),"error")</f>
        <v/>
      </c>
      <c r="E3730" s="23" t="str">
        <f ca="1">IFERROR(IF(ISBLANK(VLOOKUP($B3730,INDIRECT(nfl_game_result),MATCH(E$1,INDIRECT(nfl_game_result_header),0),FALSE)),"",VLOOKUP($B3730,INDIRECT(nfl_game_result),MATCH(E$1,INDIRECT(nfl_game_result_header),0),FALSE)),"error")</f>
        <v/>
      </c>
      <c r="F3730" s="23" t="str">
        <f ca="1">IFERROR(IF(ISBLANK(VLOOKUP($B3730,INDIRECT(nfl_game_result),MATCH(F$1,INDIRECT(nfl_game_result_header),0),FALSE)),"",VLOOKUP($B3730,INDIRECT(nfl_game_result),MATCH(F$1,INDIRECT(nfl_game_result_header),0),FALSE)),"error")</f>
        <v/>
      </c>
      <c r="G3730" s="23" t="str">
        <f ca="1">IFERROR(IF(ISBLANK(VLOOKUP($B3730,INDIRECT(nfl_game_result),MATCH(G$1,INDIRECT(nfl_game_result_header),0),FALSE)),"",VLOOKUP($B3730,INDIRECT(nfl_game_result),MATCH(G$1,INDIRECT(nfl_game_result_header),0),FALSE)),"error")</f>
        <v/>
      </c>
      <c r="H3730" s="23" t="str">
        <f ca="1">IFERROR(IF(ISBLANK(VLOOKUP($B3730,INDIRECT(nfl_game_result),MATCH(H$1,INDIRECT(nfl_game_result_header),0),FALSE)),"",VLOOKUP($B3730,INDIRECT(nfl_game_result),MATCH(H$1,INDIRECT(nfl_game_result_header),0),FALSE)),"error")</f>
        <v/>
      </c>
      <c r="I3730" s="23" t="str">
        <f ca="1">IFERROR(IF(ISBLANK(VLOOKUP($B3730,INDIRECT(nfl_game_result),MATCH(I$1,INDIRECT(nfl_game_result_header),0),FALSE)),"",VLOOKUP($B3730,INDIRECT(nfl_game_result),MATCH(I$1,INDIRECT(nfl_game_result_header),0),FALSE)),"error")</f>
        <v/>
      </c>
      <c r="J3730" s="23" t="str">
        <f ca="1">IFERROR(IF(ISBLANK(VLOOKUP($B3730,INDIRECT(nfl_game_result),MATCH(J$1,INDIRECT(nfl_game_result_header),0),FALSE)),"",VLOOKUP($B3730,INDIRECT(nfl_game_result),MATCH(J$1,INDIRECT(nfl_game_result_header),0),FALSE)),"error")</f>
        <v/>
      </c>
      <c r="K3730" s="23" t="str">
        <f ca="1">IFERROR(IF(ISBLANK(VLOOKUP($B3730,INDIRECT(nfl_game_result),MATCH(K$1,INDIRECT(nfl_game_result_header),0),FALSE)),"",VLOOKUP($B3730,INDIRECT(nfl_game_result),MATCH(K$1,INDIRECT(nfl_game_result_header),0),FALSE)),"error")</f>
        <v/>
      </c>
      <c r="L3730" s="23" t="str">
        <f ca="1">IFERROR(IF(ISBLANK(VLOOKUP($B3730,INDIRECT(nfl_game_result),MATCH(L$1,INDIRECT(nfl_game_result_header),0),FALSE)),"",VLOOKUP($B3730,INDIRECT(nfl_game_result),MATCH(L$1,INDIRECT(nfl_game_result_header),0),FALSE)),"error")</f>
        <v/>
      </c>
      <c r="M3730" s="23" t="s">
        <v>16</v>
      </c>
      <c r="V3730" s="23" t="s">
        <v>416</v>
      </c>
      <c r="W3730" s="23">
        <f ca="1">VALUE(LEFT(C3730, 4))</f>
        <v>2018</v>
      </c>
      <c r="X3730" s="23">
        <f ca="1">VALUE(MID(C3730,6,FIND("_",C3730,6)-6))</f>
        <v>17</v>
      </c>
      <c r="Y3730" s="23" t="str">
        <f ca="1">IF(NOT(OR(ISBLANK(D3730),ISBLANK(E3730),D3730="",E3730="")),D3730-E3730,"")</f>
        <v/>
      </c>
      <c r="Z3730" s="23" t="str">
        <f ca="1">IF(OR(NOT(ISNUMBER(D3730)),ISBLANK(D3730),D3730="",ISBLANK(N3730)),"",ABS(D3730-N3730))</f>
        <v/>
      </c>
      <c r="AA3730" s="23" t="str">
        <f ca="1">IF(OR(ISBLANK(J3730),ISBLANK(O3730),J3730="",O3730=""),"",IF(J3730=O3730,1,0))</f>
        <v/>
      </c>
      <c r="AB3730" s="23" t="str">
        <f ca="1">IF(OR(ISBLANK(K3730),ISBLANK(Q3730),K3730="",Q3730=""),"",IF(K3730=Q3730,1,0))</f>
        <v/>
      </c>
      <c r="AC3730" s="23" t="str">
        <f t="shared" ca="1" si="58"/>
        <v/>
      </c>
    </row>
    <row r="3731" spans="1:29" x14ac:dyDescent="0.25">
      <c r="A3731" s="23">
        <v>3490</v>
      </c>
      <c r="B3731">
        <v>1844</v>
      </c>
      <c r="C3731" s="23" t="str">
        <f ca="1">IFERROR(VLOOKUP($B3731,INDIRECT(nfl_game_result),MATCH(C$1,INDIRECT(nfl_game_result_header),0),FALSE),"error")</f>
        <v>2018_17_DET@GBY</v>
      </c>
      <c r="D3731" s="23" t="str">
        <f ca="1">IFERROR(IF(ISBLANK(VLOOKUP($B3731,INDIRECT(nfl_game_result),MATCH(D$1,INDIRECT(nfl_game_result_header),0),FALSE)),"",VLOOKUP($B3731,INDIRECT(nfl_game_result),MATCH(D$1,INDIRECT(nfl_game_result_header),0),FALSE)),"error")</f>
        <v/>
      </c>
      <c r="E3731" s="23" t="str">
        <f ca="1">IFERROR(IF(ISBLANK(VLOOKUP($B3731,INDIRECT(nfl_game_result),MATCH(E$1,INDIRECT(nfl_game_result_header),0),FALSE)),"",VLOOKUP($B3731,INDIRECT(nfl_game_result),MATCH(E$1,INDIRECT(nfl_game_result_header),0),FALSE)),"error")</f>
        <v/>
      </c>
      <c r="F3731" s="23" t="str">
        <f ca="1">IFERROR(IF(ISBLANK(VLOOKUP($B3731,INDIRECT(nfl_game_result),MATCH(F$1,INDIRECT(nfl_game_result_header),0),FALSE)),"",VLOOKUP($B3731,INDIRECT(nfl_game_result),MATCH(F$1,INDIRECT(nfl_game_result_header),0),FALSE)),"error")</f>
        <v/>
      </c>
      <c r="G3731" s="23" t="str">
        <f ca="1">IFERROR(IF(ISBLANK(VLOOKUP($B3731,INDIRECT(nfl_game_result),MATCH(G$1,INDIRECT(nfl_game_result_header),0),FALSE)),"",VLOOKUP($B3731,INDIRECT(nfl_game_result),MATCH(G$1,INDIRECT(nfl_game_result_header),0),FALSE)),"error")</f>
        <v/>
      </c>
      <c r="H3731" s="23" t="str">
        <f ca="1">IFERROR(IF(ISBLANK(VLOOKUP($B3731,INDIRECT(nfl_game_result),MATCH(H$1,INDIRECT(nfl_game_result_header),0),FALSE)),"",VLOOKUP($B3731,INDIRECT(nfl_game_result),MATCH(H$1,INDIRECT(nfl_game_result_header),0),FALSE)),"error")</f>
        <v/>
      </c>
      <c r="I3731" s="23" t="str">
        <f ca="1">IFERROR(IF(ISBLANK(VLOOKUP($B3731,INDIRECT(nfl_game_result),MATCH(I$1,INDIRECT(nfl_game_result_header),0),FALSE)),"",VLOOKUP($B3731,INDIRECT(nfl_game_result),MATCH(I$1,INDIRECT(nfl_game_result_header),0),FALSE)),"error")</f>
        <v/>
      </c>
      <c r="J3731" s="23" t="str">
        <f ca="1">IFERROR(IF(ISBLANK(VLOOKUP($B3731,INDIRECT(nfl_game_result),MATCH(J$1,INDIRECT(nfl_game_result_header),0),FALSE)),"",VLOOKUP($B3731,INDIRECT(nfl_game_result),MATCH(J$1,INDIRECT(nfl_game_result_header),0),FALSE)),"error")</f>
        <v/>
      </c>
      <c r="K3731" s="23" t="str">
        <f ca="1">IFERROR(IF(ISBLANK(VLOOKUP($B3731,INDIRECT(nfl_game_result),MATCH(K$1,INDIRECT(nfl_game_result_header),0),FALSE)),"",VLOOKUP($B3731,INDIRECT(nfl_game_result),MATCH(K$1,INDIRECT(nfl_game_result_header),0),FALSE)),"error")</f>
        <v/>
      </c>
      <c r="L3731" s="23" t="str">
        <f ca="1">IFERROR(IF(ISBLANK(VLOOKUP($B3731,INDIRECT(nfl_game_result),MATCH(L$1,INDIRECT(nfl_game_result_header),0),FALSE)),"",VLOOKUP($B3731,INDIRECT(nfl_game_result),MATCH(L$1,INDIRECT(nfl_game_result_header),0),FALSE)),"error")</f>
        <v/>
      </c>
      <c r="M3731" s="23" t="s">
        <v>16</v>
      </c>
      <c r="V3731" s="23" t="s">
        <v>416</v>
      </c>
      <c r="W3731" s="23">
        <f ca="1">VALUE(LEFT(C3731, 4))</f>
        <v>2018</v>
      </c>
      <c r="X3731" s="23">
        <f ca="1">VALUE(MID(C3731,6,FIND("_",C3731,6)-6))</f>
        <v>17</v>
      </c>
      <c r="Y3731" s="23" t="str">
        <f ca="1">IF(NOT(OR(ISBLANK(D3731),ISBLANK(E3731),D3731="",E3731="")),D3731-E3731,"")</f>
        <v/>
      </c>
      <c r="Z3731" s="23" t="str">
        <f ca="1">IF(OR(NOT(ISNUMBER(D3731)),ISBLANK(D3731),D3731="",ISBLANK(N3731)),"",ABS(D3731-N3731))</f>
        <v/>
      </c>
      <c r="AA3731" s="23" t="str">
        <f ca="1">IF(OR(ISBLANK(J3731),ISBLANK(O3731),J3731="",O3731=""),"",IF(J3731=O3731,1,0))</f>
        <v/>
      </c>
      <c r="AB3731" s="23" t="str">
        <f ca="1">IF(OR(ISBLANK(K3731),ISBLANK(Q3731),K3731="",Q3731=""),"",IF(K3731=Q3731,1,0))</f>
        <v/>
      </c>
      <c r="AC3731" s="23" t="str">
        <f t="shared" ca="1" si="58"/>
        <v/>
      </c>
    </row>
    <row r="3732" spans="1:29" x14ac:dyDescent="0.25">
      <c r="A3732" s="23">
        <v>3491</v>
      </c>
      <c r="B3732">
        <v>1845</v>
      </c>
      <c r="C3732" s="23" t="str">
        <f ca="1">IFERROR(VLOOKUP($B3732,INDIRECT(nfl_game_result),MATCH(C$1,INDIRECT(nfl_game_result_header),0),FALSE),"error")</f>
        <v>2018_17_JAX@HOU</v>
      </c>
      <c r="D3732" s="23" t="str">
        <f ca="1">IFERROR(IF(ISBLANK(VLOOKUP($B3732,INDIRECT(nfl_game_result),MATCH(D$1,INDIRECT(nfl_game_result_header),0),FALSE)),"",VLOOKUP($B3732,INDIRECT(nfl_game_result),MATCH(D$1,INDIRECT(nfl_game_result_header),0),FALSE)),"error")</f>
        <v/>
      </c>
      <c r="E3732" s="23" t="str">
        <f ca="1">IFERROR(IF(ISBLANK(VLOOKUP($B3732,INDIRECT(nfl_game_result),MATCH(E$1,INDIRECT(nfl_game_result_header),0),FALSE)),"",VLOOKUP($B3732,INDIRECT(nfl_game_result),MATCH(E$1,INDIRECT(nfl_game_result_header),0),FALSE)),"error")</f>
        <v/>
      </c>
      <c r="F3732" s="23" t="str">
        <f ca="1">IFERROR(IF(ISBLANK(VLOOKUP($B3732,INDIRECT(nfl_game_result),MATCH(F$1,INDIRECT(nfl_game_result_header),0),FALSE)),"",VLOOKUP($B3732,INDIRECT(nfl_game_result),MATCH(F$1,INDIRECT(nfl_game_result_header),0),FALSE)),"error")</f>
        <v/>
      </c>
      <c r="G3732" s="23" t="str">
        <f ca="1">IFERROR(IF(ISBLANK(VLOOKUP($B3732,INDIRECT(nfl_game_result),MATCH(G$1,INDIRECT(nfl_game_result_header),0),FALSE)),"",VLOOKUP($B3732,INDIRECT(nfl_game_result),MATCH(G$1,INDIRECT(nfl_game_result_header),0),FALSE)),"error")</f>
        <v/>
      </c>
      <c r="H3732" s="23" t="str">
        <f ca="1">IFERROR(IF(ISBLANK(VLOOKUP($B3732,INDIRECT(nfl_game_result),MATCH(H$1,INDIRECT(nfl_game_result_header),0),FALSE)),"",VLOOKUP($B3732,INDIRECT(nfl_game_result),MATCH(H$1,INDIRECT(nfl_game_result_header),0),FALSE)),"error")</f>
        <v/>
      </c>
      <c r="I3732" s="23" t="str">
        <f ca="1">IFERROR(IF(ISBLANK(VLOOKUP($B3732,INDIRECT(nfl_game_result),MATCH(I$1,INDIRECT(nfl_game_result_header),0),FALSE)),"",VLOOKUP($B3732,INDIRECT(nfl_game_result),MATCH(I$1,INDIRECT(nfl_game_result_header),0),FALSE)),"error")</f>
        <v/>
      </c>
      <c r="J3732" s="23" t="str">
        <f ca="1">IFERROR(IF(ISBLANK(VLOOKUP($B3732,INDIRECT(nfl_game_result),MATCH(J$1,INDIRECT(nfl_game_result_header),0),FALSE)),"",VLOOKUP($B3732,INDIRECT(nfl_game_result),MATCH(J$1,INDIRECT(nfl_game_result_header),0),FALSE)),"error")</f>
        <v/>
      </c>
      <c r="K3732" s="23" t="str">
        <f ca="1">IFERROR(IF(ISBLANK(VLOOKUP($B3732,INDIRECT(nfl_game_result),MATCH(K$1,INDIRECT(nfl_game_result_header),0),FALSE)),"",VLOOKUP($B3732,INDIRECT(nfl_game_result),MATCH(K$1,INDIRECT(nfl_game_result_header),0),FALSE)),"error")</f>
        <v/>
      </c>
      <c r="L3732" s="23" t="str">
        <f ca="1">IFERROR(IF(ISBLANK(VLOOKUP($B3732,INDIRECT(nfl_game_result),MATCH(L$1,INDIRECT(nfl_game_result_header),0),FALSE)),"",VLOOKUP($B3732,INDIRECT(nfl_game_result),MATCH(L$1,INDIRECT(nfl_game_result_header),0),FALSE)),"error")</f>
        <v/>
      </c>
      <c r="M3732" s="23" t="s">
        <v>16</v>
      </c>
      <c r="V3732" s="23" t="s">
        <v>416</v>
      </c>
      <c r="W3732" s="23">
        <f ca="1">VALUE(LEFT(C3732, 4))</f>
        <v>2018</v>
      </c>
      <c r="X3732" s="23">
        <f ca="1">VALUE(MID(C3732,6,FIND("_",C3732,6)-6))</f>
        <v>17</v>
      </c>
      <c r="Y3732" s="23" t="str">
        <f ca="1">IF(NOT(OR(ISBLANK(D3732),ISBLANK(E3732),D3732="",E3732="")),D3732-E3732,"")</f>
        <v/>
      </c>
      <c r="Z3732" s="23" t="str">
        <f ca="1">IF(OR(NOT(ISNUMBER(D3732)),ISBLANK(D3732),D3732="",ISBLANK(N3732)),"",ABS(D3732-N3732))</f>
        <v/>
      </c>
      <c r="AA3732" s="23" t="str">
        <f ca="1">IF(OR(ISBLANK(J3732),ISBLANK(O3732),J3732="",O3732=""),"",IF(J3732=O3732,1,0))</f>
        <v/>
      </c>
      <c r="AB3732" s="23" t="str">
        <f ca="1">IF(OR(ISBLANK(K3732),ISBLANK(Q3732),K3732="",Q3732=""),"",IF(K3732=Q3732,1,0))</f>
        <v/>
      </c>
      <c r="AC3732" s="23" t="str">
        <f t="shared" ca="1" si="58"/>
        <v/>
      </c>
    </row>
    <row r="3733" spans="1:29" x14ac:dyDescent="0.25">
      <c r="A3733" s="23">
        <v>3492</v>
      </c>
      <c r="B3733">
        <v>1846</v>
      </c>
      <c r="C3733" s="23" t="str">
        <f ca="1">IFERROR(VLOOKUP($B3733,INDIRECT(nfl_game_result),MATCH(C$1,INDIRECT(nfl_game_result_header),0),FALSE),"error")</f>
        <v>2018_17_OAK@KCY</v>
      </c>
      <c r="D3733" s="23" t="str">
        <f ca="1">IFERROR(IF(ISBLANK(VLOOKUP($B3733,INDIRECT(nfl_game_result),MATCH(D$1,INDIRECT(nfl_game_result_header),0),FALSE)),"",VLOOKUP($B3733,INDIRECT(nfl_game_result),MATCH(D$1,INDIRECT(nfl_game_result_header),0),FALSE)),"error")</f>
        <v/>
      </c>
      <c r="E3733" s="23" t="str">
        <f ca="1">IFERROR(IF(ISBLANK(VLOOKUP($B3733,INDIRECT(nfl_game_result),MATCH(E$1,INDIRECT(nfl_game_result_header),0),FALSE)),"",VLOOKUP($B3733,INDIRECT(nfl_game_result),MATCH(E$1,INDIRECT(nfl_game_result_header),0),FALSE)),"error")</f>
        <v/>
      </c>
      <c r="F3733" s="23" t="str">
        <f ca="1">IFERROR(IF(ISBLANK(VLOOKUP($B3733,INDIRECT(nfl_game_result),MATCH(F$1,INDIRECT(nfl_game_result_header),0),FALSE)),"",VLOOKUP($B3733,INDIRECT(nfl_game_result),MATCH(F$1,INDIRECT(nfl_game_result_header),0),FALSE)),"error")</f>
        <v/>
      </c>
      <c r="G3733" s="23" t="str">
        <f ca="1">IFERROR(IF(ISBLANK(VLOOKUP($B3733,INDIRECT(nfl_game_result),MATCH(G$1,INDIRECT(nfl_game_result_header),0),FALSE)),"",VLOOKUP($B3733,INDIRECT(nfl_game_result),MATCH(G$1,INDIRECT(nfl_game_result_header),0),FALSE)),"error")</f>
        <v/>
      </c>
      <c r="H3733" s="23" t="str">
        <f ca="1">IFERROR(IF(ISBLANK(VLOOKUP($B3733,INDIRECT(nfl_game_result),MATCH(H$1,INDIRECT(nfl_game_result_header),0),FALSE)),"",VLOOKUP($B3733,INDIRECT(nfl_game_result),MATCH(H$1,INDIRECT(nfl_game_result_header),0),FALSE)),"error")</f>
        <v/>
      </c>
      <c r="I3733" s="23" t="str">
        <f ca="1">IFERROR(IF(ISBLANK(VLOOKUP($B3733,INDIRECT(nfl_game_result),MATCH(I$1,INDIRECT(nfl_game_result_header),0),FALSE)),"",VLOOKUP($B3733,INDIRECT(nfl_game_result),MATCH(I$1,INDIRECT(nfl_game_result_header),0),FALSE)),"error")</f>
        <v/>
      </c>
      <c r="J3733" s="23" t="str">
        <f ca="1">IFERROR(IF(ISBLANK(VLOOKUP($B3733,INDIRECT(nfl_game_result),MATCH(J$1,INDIRECT(nfl_game_result_header),0),FALSE)),"",VLOOKUP($B3733,INDIRECT(nfl_game_result),MATCH(J$1,INDIRECT(nfl_game_result_header),0),FALSE)),"error")</f>
        <v/>
      </c>
      <c r="K3733" s="23" t="str">
        <f ca="1">IFERROR(IF(ISBLANK(VLOOKUP($B3733,INDIRECT(nfl_game_result),MATCH(K$1,INDIRECT(nfl_game_result_header),0),FALSE)),"",VLOOKUP($B3733,INDIRECT(nfl_game_result),MATCH(K$1,INDIRECT(nfl_game_result_header),0),FALSE)),"error")</f>
        <v/>
      </c>
      <c r="L3733" s="23" t="str">
        <f ca="1">IFERROR(IF(ISBLANK(VLOOKUP($B3733,INDIRECT(nfl_game_result),MATCH(L$1,INDIRECT(nfl_game_result_header),0),FALSE)),"",VLOOKUP($B3733,INDIRECT(nfl_game_result),MATCH(L$1,INDIRECT(nfl_game_result_header),0),FALSE)),"error")</f>
        <v/>
      </c>
      <c r="M3733" s="23" t="s">
        <v>16</v>
      </c>
      <c r="V3733" s="23" t="s">
        <v>416</v>
      </c>
      <c r="W3733" s="23">
        <f ca="1">VALUE(LEFT(C3733, 4))</f>
        <v>2018</v>
      </c>
      <c r="X3733" s="23">
        <f ca="1">VALUE(MID(C3733,6,FIND("_",C3733,6)-6))</f>
        <v>17</v>
      </c>
      <c r="Y3733" s="23" t="str">
        <f ca="1">IF(NOT(OR(ISBLANK(D3733),ISBLANK(E3733),D3733="",E3733="")),D3733-E3733,"")</f>
        <v/>
      </c>
      <c r="Z3733" s="23" t="str">
        <f ca="1">IF(OR(NOT(ISNUMBER(D3733)),ISBLANK(D3733),D3733="",ISBLANK(N3733)),"",ABS(D3733-N3733))</f>
        <v/>
      </c>
      <c r="AA3733" s="23" t="str">
        <f ca="1">IF(OR(ISBLANK(J3733),ISBLANK(O3733),J3733="",O3733=""),"",IF(J3733=O3733,1,0))</f>
        <v/>
      </c>
      <c r="AB3733" s="23" t="str">
        <f ca="1">IF(OR(ISBLANK(K3733),ISBLANK(Q3733),K3733="",Q3733=""),"",IF(K3733=Q3733,1,0))</f>
        <v/>
      </c>
      <c r="AC3733" s="23" t="str">
        <f t="shared" ca="1" si="58"/>
        <v/>
      </c>
    </row>
    <row r="3734" spans="1:29" x14ac:dyDescent="0.25">
      <c r="A3734" s="23">
        <v>3493</v>
      </c>
      <c r="B3734">
        <v>1847</v>
      </c>
      <c r="C3734" s="23" t="str">
        <f ca="1">IFERROR(VLOOKUP($B3734,INDIRECT(nfl_game_result),MATCH(C$1,INDIRECT(nfl_game_result_header),0),FALSE),"error")</f>
        <v>2018_17_CHI@MIN</v>
      </c>
      <c r="D3734" s="23" t="str">
        <f ca="1">IFERROR(IF(ISBLANK(VLOOKUP($B3734,INDIRECT(nfl_game_result),MATCH(D$1,INDIRECT(nfl_game_result_header),0),FALSE)),"",VLOOKUP($B3734,INDIRECT(nfl_game_result),MATCH(D$1,INDIRECT(nfl_game_result_header),0),FALSE)),"error")</f>
        <v/>
      </c>
      <c r="E3734" s="23" t="str">
        <f ca="1">IFERROR(IF(ISBLANK(VLOOKUP($B3734,INDIRECT(nfl_game_result),MATCH(E$1,INDIRECT(nfl_game_result_header),0),FALSE)),"",VLOOKUP($B3734,INDIRECT(nfl_game_result),MATCH(E$1,INDIRECT(nfl_game_result_header),0),FALSE)),"error")</f>
        <v/>
      </c>
      <c r="F3734" s="23" t="str">
        <f ca="1">IFERROR(IF(ISBLANK(VLOOKUP($B3734,INDIRECT(nfl_game_result),MATCH(F$1,INDIRECT(nfl_game_result_header),0),FALSE)),"",VLOOKUP($B3734,INDIRECT(nfl_game_result),MATCH(F$1,INDIRECT(nfl_game_result_header),0),FALSE)),"error")</f>
        <v/>
      </c>
      <c r="G3734" s="23" t="str">
        <f ca="1">IFERROR(IF(ISBLANK(VLOOKUP($B3734,INDIRECT(nfl_game_result),MATCH(G$1,INDIRECT(nfl_game_result_header),0),FALSE)),"",VLOOKUP($B3734,INDIRECT(nfl_game_result),MATCH(G$1,INDIRECT(nfl_game_result_header),0),FALSE)),"error")</f>
        <v/>
      </c>
      <c r="H3734" s="23" t="str">
        <f ca="1">IFERROR(IF(ISBLANK(VLOOKUP($B3734,INDIRECT(nfl_game_result),MATCH(H$1,INDIRECT(nfl_game_result_header),0),FALSE)),"",VLOOKUP($B3734,INDIRECT(nfl_game_result),MATCH(H$1,INDIRECT(nfl_game_result_header),0),FALSE)),"error")</f>
        <v/>
      </c>
      <c r="I3734" s="23" t="str">
        <f ca="1">IFERROR(IF(ISBLANK(VLOOKUP($B3734,INDIRECT(nfl_game_result),MATCH(I$1,INDIRECT(nfl_game_result_header),0),FALSE)),"",VLOOKUP($B3734,INDIRECT(nfl_game_result),MATCH(I$1,INDIRECT(nfl_game_result_header),0),FALSE)),"error")</f>
        <v/>
      </c>
      <c r="J3734" s="23" t="str">
        <f ca="1">IFERROR(IF(ISBLANK(VLOOKUP($B3734,INDIRECT(nfl_game_result),MATCH(J$1,INDIRECT(nfl_game_result_header),0),FALSE)),"",VLOOKUP($B3734,INDIRECT(nfl_game_result),MATCH(J$1,INDIRECT(nfl_game_result_header),0),FALSE)),"error")</f>
        <v/>
      </c>
      <c r="K3734" s="23" t="str">
        <f ca="1">IFERROR(IF(ISBLANK(VLOOKUP($B3734,INDIRECT(nfl_game_result),MATCH(K$1,INDIRECT(nfl_game_result_header),0),FALSE)),"",VLOOKUP($B3734,INDIRECT(nfl_game_result),MATCH(K$1,INDIRECT(nfl_game_result_header),0),FALSE)),"error")</f>
        <v/>
      </c>
      <c r="L3734" s="23" t="str">
        <f ca="1">IFERROR(IF(ISBLANK(VLOOKUP($B3734,INDIRECT(nfl_game_result),MATCH(L$1,INDIRECT(nfl_game_result_header),0),FALSE)),"",VLOOKUP($B3734,INDIRECT(nfl_game_result),MATCH(L$1,INDIRECT(nfl_game_result_header),0),FALSE)),"error")</f>
        <v/>
      </c>
      <c r="M3734" s="23" t="s">
        <v>16</v>
      </c>
      <c r="V3734" s="23" t="s">
        <v>416</v>
      </c>
      <c r="W3734" s="23">
        <f ca="1">VALUE(LEFT(C3734, 4))</f>
        <v>2018</v>
      </c>
      <c r="X3734" s="23">
        <f ca="1">VALUE(MID(C3734,6,FIND("_",C3734,6)-6))</f>
        <v>17</v>
      </c>
      <c r="Y3734" s="23" t="str">
        <f ca="1">IF(NOT(OR(ISBLANK(D3734),ISBLANK(E3734),D3734="",E3734="")),D3734-E3734,"")</f>
        <v/>
      </c>
      <c r="Z3734" s="23" t="str">
        <f ca="1">IF(OR(NOT(ISNUMBER(D3734)),ISBLANK(D3734),D3734="",ISBLANK(N3734)),"",ABS(D3734-N3734))</f>
        <v/>
      </c>
      <c r="AA3734" s="23" t="str">
        <f ca="1">IF(OR(ISBLANK(J3734),ISBLANK(O3734),J3734="",O3734=""),"",IF(J3734=O3734,1,0))</f>
        <v/>
      </c>
      <c r="AB3734" s="23" t="str">
        <f ca="1">IF(OR(ISBLANK(K3734),ISBLANK(Q3734),K3734="",Q3734=""),"",IF(K3734=Q3734,1,0))</f>
        <v/>
      </c>
      <c r="AC3734" s="23" t="str">
        <f t="shared" ca="1" si="58"/>
        <v/>
      </c>
    </row>
    <row r="3735" spans="1:29" x14ac:dyDescent="0.25">
      <c r="A3735" s="23">
        <v>3494</v>
      </c>
      <c r="B3735">
        <v>1848</v>
      </c>
      <c r="C3735" s="23" t="str">
        <f ca="1">IFERROR(VLOOKUP($B3735,INDIRECT(nfl_game_result),MATCH(C$1,INDIRECT(nfl_game_result_header),0),FALSE),"error")</f>
        <v>2018_17_NYJ@NWE</v>
      </c>
      <c r="D3735" s="23" t="str">
        <f ca="1">IFERROR(IF(ISBLANK(VLOOKUP($B3735,INDIRECT(nfl_game_result),MATCH(D$1,INDIRECT(nfl_game_result_header),0),FALSE)),"",VLOOKUP($B3735,INDIRECT(nfl_game_result),MATCH(D$1,INDIRECT(nfl_game_result_header),0),FALSE)),"error")</f>
        <v/>
      </c>
      <c r="E3735" s="23" t="str">
        <f ca="1">IFERROR(IF(ISBLANK(VLOOKUP($B3735,INDIRECT(nfl_game_result),MATCH(E$1,INDIRECT(nfl_game_result_header),0),FALSE)),"",VLOOKUP($B3735,INDIRECT(nfl_game_result),MATCH(E$1,INDIRECT(nfl_game_result_header),0),FALSE)),"error")</f>
        <v/>
      </c>
      <c r="F3735" s="23" t="str">
        <f ca="1">IFERROR(IF(ISBLANK(VLOOKUP($B3735,INDIRECT(nfl_game_result),MATCH(F$1,INDIRECT(nfl_game_result_header),0),FALSE)),"",VLOOKUP($B3735,INDIRECT(nfl_game_result),MATCH(F$1,INDIRECT(nfl_game_result_header),0),FALSE)),"error")</f>
        <v/>
      </c>
      <c r="G3735" s="23" t="str">
        <f ca="1">IFERROR(IF(ISBLANK(VLOOKUP($B3735,INDIRECT(nfl_game_result),MATCH(G$1,INDIRECT(nfl_game_result_header),0),FALSE)),"",VLOOKUP($B3735,INDIRECT(nfl_game_result),MATCH(G$1,INDIRECT(nfl_game_result_header),0),FALSE)),"error")</f>
        <v/>
      </c>
      <c r="H3735" s="23" t="str">
        <f ca="1">IFERROR(IF(ISBLANK(VLOOKUP($B3735,INDIRECT(nfl_game_result),MATCH(H$1,INDIRECT(nfl_game_result_header),0),FALSE)),"",VLOOKUP($B3735,INDIRECT(nfl_game_result),MATCH(H$1,INDIRECT(nfl_game_result_header),0),FALSE)),"error")</f>
        <v/>
      </c>
      <c r="I3735" s="23" t="str">
        <f ca="1">IFERROR(IF(ISBLANK(VLOOKUP($B3735,INDIRECT(nfl_game_result),MATCH(I$1,INDIRECT(nfl_game_result_header),0),FALSE)),"",VLOOKUP($B3735,INDIRECT(nfl_game_result),MATCH(I$1,INDIRECT(nfl_game_result_header),0),FALSE)),"error")</f>
        <v/>
      </c>
      <c r="J3735" s="23" t="str">
        <f ca="1">IFERROR(IF(ISBLANK(VLOOKUP($B3735,INDIRECT(nfl_game_result),MATCH(J$1,INDIRECT(nfl_game_result_header),0),FALSE)),"",VLOOKUP($B3735,INDIRECT(nfl_game_result),MATCH(J$1,INDIRECT(nfl_game_result_header),0),FALSE)),"error")</f>
        <v/>
      </c>
      <c r="K3735" s="23" t="str">
        <f ca="1">IFERROR(IF(ISBLANK(VLOOKUP($B3735,INDIRECT(nfl_game_result),MATCH(K$1,INDIRECT(nfl_game_result_header),0),FALSE)),"",VLOOKUP($B3735,INDIRECT(nfl_game_result),MATCH(K$1,INDIRECT(nfl_game_result_header),0),FALSE)),"error")</f>
        <v/>
      </c>
      <c r="L3735" s="23" t="str">
        <f ca="1">IFERROR(IF(ISBLANK(VLOOKUP($B3735,INDIRECT(nfl_game_result),MATCH(L$1,INDIRECT(nfl_game_result_header),0),FALSE)),"",VLOOKUP($B3735,INDIRECT(nfl_game_result),MATCH(L$1,INDIRECT(nfl_game_result_header),0),FALSE)),"error")</f>
        <v/>
      </c>
      <c r="M3735" s="23" t="s">
        <v>16</v>
      </c>
      <c r="V3735" s="23" t="s">
        <v>416</v>
      </c>
      <c r="W3735" s="23">
        <f ca="1">VALUE(LEFT(C3735, 4))</f>
        <v>2018</v>
      </c>
      <c r="X3735" s="23">
        <f ca="1">VALUE(MID(C3735,6,FIND("_",C3735,6)-6))</f>
        <v>17</v>
      </c>
      <c r="Y3735" s="23" t="str">
        <f ca="1">IF(NOT(OR(ISBLANK(D3735),ISBLANK(E3735),D3735="",E3735="")),D3735-E3735,"")</f>
        <v/>
      </c>
      <c r="Z3735" s="23" t="str">
        <f ca="1">IF(OR(NOT(ISNUMBER(D3735)),ISBLANK(D3735),D3735="",ISBLANK(N3735)),"",ABS(D3735-N3735))</f>
        <v/>
      </c>
      <c r="AA3735" s="23" t="str">
        <f ca="1">IF(OR(ISBLANK(J3735),ISBLANK(O3735),J3735="",O3735=""),"",IF(J3735=O3735,1,0))</f>
        <v/>
      </c>
      <c r="AB3735" s="23" t="str">
        <f ca="1">IF(OR(ISBLANK(K3735),ISBLANK(Q3735),K3735="",Q3735=""),"",IF(K3735=Q3735,1,0))</f>
        <v/>
      </c>
      <c r="AC3735" s="23" t="str">
        <f t="shared" ca="1" si="58"/>
        <v/>
      </c>
    </row>
    <row r="3736" spans="1:29" x14ac:dyDescent="0.25">
      <c r="A3736" s="23">
        <v>3495</v>
      </c>
      <c r="B3736">
        <v>1849</v>
      </c>
      <c r="C3736" s="23" t="str">
        <f ca="1">IFERROR(VLOOKUP($B3736,INDIRECT(nfl_game_result),MATCH(C$1,INDIRECT(nfl_game_result_header),0),FALSE),"error")</f>
        <v>2018_17_CAR@NOR</v>
      </c>
      <c r="D3736" s="23" t="str">
        <f ca="1">IFERROR(IF(ISBLANK(VLOOKUP($B3736,INDIRECT(nfl_game_result),MATCH(D$1,INDIRECT(nfl_game_result_header),0),FALSE)),"",VLOOKUP($B3736,INDIRECT(nfl_game_result),MATCH(D$1,INDIRECT(nfl_game_result_header),0),FALSE)),"error")</f>
        <v/>
      </c>
      <c r="E3736" s="23" t="str">
        <f ca="1">IFERROR(IF(ISBLANK(VLOOKUP($B3736,INDIRECT(nfl_game_result),MATCH(E$1,INDIRECT(nfl_game_result_header),0),FALSE)),"",VLOOKUP($B3736,INDIRECT(nfl_game_result),MATCH(E$1,INDIRECT(nfl_game_result_header),0),FALSE)),"error")</f>
        <v/>
      </c>
      <c r="F3736" s="23" t="str">
        <f ca="1">IFERROR(IF(ISBLANK(VLOOKUP($B3736,INDIRECT(nfl_game_result),MATCH(F$1,INDIRECT(nfl_game_result_header),0),FALSE)),"",VLOOKUP($B3736,INDIRECT(nfl_game_result),MATCH(F$1,INDIRECT(nfl_game_result_header),0),FALSE)),"error")</f>
        <v/>
      </c>
      <c r="G3736" s="23" t="str">
        <f ca="1">IFERROR(IF(ISBLANK(VLOOKUP($B3736,INDIRECT(nfl_game_result),MATCH(G$1,INDIRECT(nfl_game_result_header),0),FALSE)),"",VLOOKUP($B3736,INDIRECT(nfl_game_result),MATCH(G$1,INDIRECT(nfl_game_result_header),0),FALSE)),"error")</f>
        <v/>
      </c>
      <c r="H3736" s="23" t="str">
        <f ca="1">IFERROR(IF(ISBLANK(VLOOKUP($B3736,INDIRECT(nfl_game_result),MATCH(H$1,INDIRECT(nfl_game_result_header),0),FALSE)),"",VLOOKUP($B3736,INDIRECT(nfl_game_result),MATCH(H$1,INDIRECT(nfl_game_result_header),0),FALSE)),"error")</f>
        <v/>
      </c>
      <c r="I3736" s="23" t="str">
        <f ca="1">IFERROR(IF(ISBLANK(VLOOKUP($B3736,INDIRECT(nfl_game_result),MATCH(I$1,INDIRECT(nfl_game_result_header),0),FALSE)),"",VLOOKUP($B3736,INDIRECT(nfl_game_result),MATCH(I$1,INDIRECT(nfl_game_result_header),0),FALSE)),"error")</f>
        <v/>
      </c>
      <c r="J3736" s="23" t="str">
        <f ca="1">IFERROR(IF(ISBLANK(VLOOKUP($B3736,INDIRECT(nfl_game_result),MATCH(J$1,INDIRECT(nfl_game_result_header),0),FALSE)),"",VLOOKUP($B3736,INDIRECT(nfl_game_result),MATCH(J$1,INDIRECT(nfl_game_result_header),0),FALSE)),"error")</f>
        <v/>
      </c>
      <c r="K3736" s="23" t="str">
        <f ca="1">IFERROR(IF(ISBLANK(VLOOKUP($B3736,INDIRECT(nfl_game_result),MATCH(K$1,INDIRECT(nfl_game_result_header),0),FALSE)),"",VLOOKUP($B3736,INDIRECT(nfl_game_result),MATCH(K$1,INDIRECT(nfl_game_result_header),0),FALSE)),"error")</f>
        <v/>
      </c>
      <c r="L3736" s="23" t="str">
        <f ca="1">IFERROR(IF(ISBLANK(VLOOKUP($B3736,INDIRECT(nfl_game_result),MATCH(L$1,INDIRECT(nfl_game_result_header),0),FALSE)),"",VLOOKUP($B3736,INDIRECT(nfl_game_result),MATCH(L$1,INDIRECT(nfl_game_result_header),0),FALSE)),"error")</f>
        <v/>
      </c>
      <c r="M3736" s="23" t="s">
        <v>16</v>
      </c>
      <c r="V3736" s="23" t="s">
        <v>416</v>
      </c>
      <c r="W3736" s="23">
        <f ca="1">VALUE(LEFT(C3736, 4))</f>
        <v>2018</v>
      </c>
      <c r="X3736" s="23">
        <f ca="1">VALUE(MID(C3736,6,FIND("_",C3736,6)-6))</f>
        <v>17</v>
      </c>
      <c r="Y3736" s="23" t="str">
        <f ca="1">IF(NOT(OR(ISBLANK(D3736),ISBLANK(E3736),D3736="",E3736="")),D3736-E3736,"")</f>
        <v/>
      </c>
      <c r="Z3736" s="23" t="str">
        <f ca="1">IF(OR(NOT(ISNUMBER(D3736)),ISBLANK(D3736),D3736="",ISBLANK(N3736)),"",ABS(D3736-N3736))</f>
        <v/>
      </c>
      <c r="AA3736" s="23" t="str">
        <f ca="1">IF(OR(ISBLANK(J3736),ISBLANK(O3736),J3736="",O3736=""),"",IF(J3736=O3736,1,0))</f>
        <v/>
      </c>
      <c r="AB3736" s="23" t="str">
        <f ca="1">IF(OR(ISBLANK(K3736),ISBLANK(Q3736),K3736="",Q3736=""),"",IF(K3736=Q3736,1,0))</f>
        <v/>
      </c>
      <c r="AC3736" s="23" t="str">
        <f t="shared" ca="1" si="58"/>
        <v/>
      </c>
    </row>
    <row r="3737" spans="1:29" x14ac:dyDescent="0.25">
      <c r="A3737" s="23">
        <v>3496</v>
      </c>
      <c r="B3737">
        <v>1850</v>
      </c>
      <c r="C3737" s="23" t="str">
        <f ca="1">IFERROR(VLOOKUP($B3737,INDIRECT(nfl_game_result),MATCH(C$1,INDIRECT(nfl_game_result_header),0),FALSE),"error")</f>
        <v>2018_17_DAL@NYG</v>
      </c>
      <c r="D3737" s="23" t="str">
        <f ca="1">IFERROR(IF(ISBLANK(VLOOKUP($B3737,INDIRECT(nfl_game_result),MATCH(D$1,INDIRECT(nfl_game_result_header),0),FALSE)),"",VLOOKUP($B3737,INDIRECT(nfl_game_result),MATCH(D$1,INDIRECT(nfl_game_result_header),0),FALSE)),"error")</f>
        <v/>
      </c>
      <c r="E3737" s="23" t="str">
        <f ca="1">IFERROR(IF(ISBLANK(VLOOKUP($B3737,INDIRECT(nfl_game_result),MATCH(E$1,INDIRECT(nfl_game_result_header),0),FALSE)),"",VLOOKUP($B3737,INDIRECT(nfl_game_result),MATCH(E$1,INDIRECT(nfl_game_result_header),0),FALSE)),"error")</f>
        <v/>
      </c>
      <c r="F3737" s="23" t="str">
        <f ca="1">IFERROR(IF(ISBLANK(VLOOKUP($B3737,INDIRECT(nfl_game_result),MATCH(F$1,INDIRECT(nfl_game_result_header),0),FALSE)),"",VLOOKUP($B3737,INDIRECT(nfl_game_result),MATCH(F$1,INDIRECT(nfl_game_result_header),0),FALSE)),"error")</f>
        <v/>
      </c>
      <c r="G3737" s="23" t="str">
        <f ca="1">IFERROR(IF(ISBLANK(VLOOKUP($B3737,INDIRECT(nfl_game_result),MATCH(G$1,INDIRECT(nfl_game_result_header),0),FALSE)),"",VLOOKUP($B3737,INDIRECT(nfl_game_result),MATCH(G$1,INDIRECT(nfl_game_result_header),0),FALSE)),"error")</f>
        <v/>
      </c>
      <c r="H3737" s="23" t="str">
        <f ca="1">IFERROR(IF(ISBLANK(VLOOKUP($B3737,INDIRECT(nfl_game_result),MATCH(H$1,INDIRECT(nfl_game_result_header),0),FALSE)),"",VLOOKUP($B3737,INDIRECT(nfl_game_result),MATCH(H$1,INDIRECT(nfl_game_result_header),0),FALSE)),"error")</f>
        <v/>
      </c>
      <c r="I3737" s="23" t="str">
        <f ca="1">IFERROR(IF(ISBLANK(VLOOKUP($B3737,INDIRECT(nfl_game_result),MATCH(I$1,INDIRECT(nfl_game_result_header),0),FALSE)),"",VLOOKUP($B3737,INDIRECT(nfl_game_result),MATCH(I$1,INDIRECT(nfl_game_result_header),0),FALSE)),"error")</f>
        <v/>
      </c>
      <c r="J3737" s="23" t="str">
        <f ca="1">IFERROR(IF(ISBLANK(VLOOKUP($B3737,INDIRECT(nfl_game_result),MATCH(J$1,INDIRECT(nfl_game_result_header),0),FALSE)),"",VLOOKUP($B3737,INDIRECT(nfl_game_result),MATCH(J$1,INDIRECT(nfl_game_result_header),0),FALSE)),"error")</f>
        <v/>
      </c>
      <c r="K3737" s="23" t="str">
        <f ca="1">IFERROR(IF(ISBLANK(VLOOKUP($B3737,INDIRECT(nfl_game_result),MATCH(K$1,INDIRECT(nfl_game_result_header),0),FALSE)),"",VLOOKUP($B3737,INDIRECT(nfl_game_result),MATCH(K$1,INDIRECT(nfl_game_result_header),0),FALSE)),"error")</f>
        <v/>
      </c>
      <c r="L3737" s="23" t="str">
        <f ca="1">IFERROR(IF(ISBLANK(VLOOKUP($B3737,INDIRECT(nfl_game_result),MATCH(L$1,INDIRECT(nfl_game_result_header),0),FALSE)),"",VLOOKUP($B3737,INDIRECT(nfl_game_result),MATCH(L$1,INDIRECT(nfl_game_result_header),0),FALSE)),"error")</f>
        <v/>
      </c>
      <c r="M3737" s="23" t="s">
        <v>16</v>
      </c>
      <c r="V3737" s="23" t="s">
        <v>416</v>
      </c>
      <c r="W3737" s="23">
        <f ca="1">VALUE(LEFT(C3737, 4))</f>
        <v>2018</v>
      </c>
      <c r="X3737" s="23">
        <f ca="1">VALUE(MID(C3737,6,FIND("_",C3737,6)-6))</f>
        <v>17</v>
      </c>
      <c r="Y3737" s="23" t="str">
        <f ca="1">IF(NOT(OR(ISBLANK(D3737),ISBLANK(E3737),D3737="",E3737="")),D3737-E3737,"")</f>
        <v/>
      </c>
      <c r="Z3737" s="23" t="str">
        <f ca="1">IF(OR(NOT(ISNUMBER(D3737)),ISBLANK(D3737),D3737="",ISBLANK(N3737)),"",ABS(D3737-N3737))</f>
        <v/>
      </c>
      <c r="AA3737" s="23" t="str">
        <f ca="1">IF(OR(ISBLANK(J3737),ISBLANK(O3737),J3737="",O3737=""),"",IF(J3737=O3737,1,0))</f>
        <v/>
      </c>
      <c r="AB3737" s="23" t="str">
        <f ca="1">IF(OR(ISBLANK(K3737),ISBLANK(Q3737),K3737="",Q3737=""),"",IF(K3737=Q3737,1,0))</f>
        <v/>
      </c>
      <c r="AC3737" s="23" t="str">
        <f t="shared" ca="1" si="58"/>
        <v/>
      </c>
    </row>
    <row r="3738" spans="1:29" x14ac:dyDescent="0.25">
      <c r="A3738" s="23">
        <v>3497</v>
      </c>
      <c r="B3738">
        <v>1851</v>
      </c>
      <c r="C3738" s="23" t="str">
        <f ca="1">IFERROR(VLOOKUP($B3738,INDIRECT(nfl_game_result),MATCH(C$1,INDIRECT(nfl_game_result_header),0),FALSE),"error")</f>
        <v>2018_17_CIN@PIT</v>
      </c>
      <c r="D3738" s="23" t="str">
        <f ca="1">IFERROR(IF(ISBLANK(VLOOKUP($B3738,INDIRECT(nfl_game_result),MATCH(D$1,INDIRECT(nfl_game_result_header),0),FALSE)),"",VLOOKUP($B3738,INDIRECT(nfl_game_result),MATCH(D$1,INDIRECT(nfl_game_result_header),0),FALSE)),"error")</f>
        <v/>
      </c>
      <c r="E3738" s="23" t="str">
        <f ca="1">IFERROR(IF(ISBLANK(VLOOKUP($B3738,INDIRECT(nfl_game_result),MATCH(E$1,INDIRECT(nfl_game_result_header),0),FALSE)),"",VLOOKUP($B3738,INDIRECT(nfl_game_result),MATCH(E$1,INDIRECT(nfl_game_result_header),0),FALSE)),"error")</f>
        <v/>
      </c>
      <c r="F3738" s="23" t="str">
        <f ca="1">IFERROR(IF(ISBLANK(VLOOKUP($B3738,INDIRECT(nfl_game_result),MATCH(F$1,INDIRECT(nfl_game_result_header),0),FALSE)),"",VLOOKUP($B3738,INDIRECT(nfl_game_result),MATCH(F$1,INDIRECT(nfl_game_result_header),0),FALSE)),"error")</f>
        <v/>
      </c>
      <c r="G3738" s="23" t="str">
        <f ca="1">IFERROR(IF(ISBLANK(VLOOKUP($B3738,INDIRECT(nfl_game_result),MATCH(G$1,INDIRECT(nfl_game_result_header),0),FALSE)),"",VLOOKUP($B3738,INDIRECT(nfl_game_result),MATCH(G$1,INDIRECT(nfl_game_result_header),0),FALSE)),"error")</f>
        <v/>
      </c>
      <c r="H3738" s="23" t="str">
        <f ca="1">IFERROR(IF(ISBLANK(VLOOKUP($B3738,INDIRECT(nfl_game_result),MATCH(H$1,INDIRECT(nfl_game_result_header),0),FALSE)),"",VLOOKUP($B3738,INDIRECT(nfl_game_result),MATCH(H$1,INDIRECT(nfl_game_result_header),0),FALSE)),"error")</f>
        <v/>
      </c>
      <c r="I3738" s="23" t="str">
        <f ca="1">IFERROR(IF(ISBLANK(VLOOKUP($B3738,INDIRECT(nfl_game_result),MATCH(I$1,INDIRECT(nfl_game_result_header),0),FALSE)),"",VLOOKUP($B3738,INDIRECT(nfl_game_result),MATCH(I$1,INDIRECT(nfl_game_result_header),0),FALSE)),"error")</f>
        <v/>
      </c>
      <c r="J3738" s="23" t="str">
        <f ca="1">IFERROR(IF(ISBLANK(VLOOKUP($B3738,INDIRECT(nfl_game_result),MATCH(J$1,INDIRECT(nfl_game_result_header),0),FALSE)),"",VLOOKUP($B3738,INDIRECT(nfl_game_result),MATCH(J$1,INDIRECT(nfl_game_result_header),0),FALSE)),"error")</f>
        <v/>
      </c>
      <c r="K3738" s="23" t="str">
        <f ca="1">IFERROR(IF(ISBLANK(VLOOKUP($B3738,INDIRECT(nfl_game_result),MATCH(K$1,INDIRECT(nfl_game_result_header),0),FALSE)),"",VLOOKUP($B3738,INDIRECT(nfl_game_result),MATCH(K$1,INDIRECT(nfl_game_result_header),0),FALSE)),"error")</f>
        <v/>
      </c>
      <c r="L3738" s="23" t="str">
        <f ca="1">IFERROR(IF(ISBLANK(VLOOKUP($B3738,INDIRECT(nfl_game_result),MATCH(L$1,INDIRECT(nfl_game_result_header),0),FALSE)),"",VLOOKUP($B3738,INDIRECT(nfl_game_result),MATCH(L$1,INDIRECT(nfl_game_result_header),0),FALSE)),"error")</f>
        <v/>
      </c>
      <c r="M3738" s="23" t="s">
        <v>16</v>
      </c>
      <c r="V3738" s="23" t="s">
        <v>416</v>
      </c>
      <c r="W3738" s="23">
        <f ca="1">VALUE(LEFT(C3738, 4))</f>
        <v>2018</v>
      </c>
      <c r="X3738" s="23">
        <f ca="1">VALUE(MID(C3738,6,FIND("_",C3738,6)-6))</f>
        <v>17</v>
      </c>
      <c r="Y3738" s="23" t="str">
        <f ca="1">IF(NOT(OR(ISBLANK(D3738),ISBLANK(E3738),D3738="",E3738="")),D3738-E3738,"")</f>
        <v/>
      </c>
      <c r="Z3738" s="23" t="str">
        <f ca="1">IF(OR(NOT(ISNUMBER(D3738)),ISBLANK(D3738),D3738="",ISBLANK(N3738)),"",ABS(D3738-N3738))</f>
        <v/>
      </c>
      <c r="AA3738" s="23" t="str">
        <f ca="1">IF(OR(ISBLANK(J3738),ISBLANK(O3738),J3738="",O3738=""),"",IF(J3738=O3738,1,0))</f>
        <v/>
      </c>
      <c r="AB3738" s="23" t="str">
        <f ca="1">IF(OR(ISBLANK(K3738),ISBLANK(Q3738),K3738="",Q3738=""),"",IF(K3738=Q3738,1,0))</f>
        <v/>
      </c>
      <c r="AC3738" s="23" t="str">
        <f t="shared" ca="1" si="58"/>
        <v/>
      </c>
    </row>
    <row r="3739" spans="1:29" x14ac:dyDescent="0.25">
      <c r="A3739" s="23">
        <v>3498</v>
      </c>
      <c r="B3739">
        <v>1852</v>
      </c>
      <c r="C3739" s="23" t="str">
        <f ca="1">IFERROR(VLOOKUP($B3739,INDIRECT(nfl_game_result),MATCH(C$1,INDIRECT(nfl_game_result_header),0),FALSE),"error")</f>
        <v>2018_17_ATL@TBY</v>
      </c>
      <c r="D3739" s="23" t="str">
        <f ca="1">IFERROR(IF(ISBLANK(VLOOKUP($B3739,INDIRECT(nfl_game_result),MATCH(D$1,INDIRECT(nfl_game_result_header),0),FALSE)),"",VLOOKUP($B3739,INDIRECT(nfl_game_result),MATCH(D$1,INDIRECT(nfl_game_result_header),0),FALSE)),"error")</f>
        <v/>
      </c>
      <c r="E3739" s="23" t="str">
        <f ca="1">IFERROR(IF(ISBLANK(VLOOKUP($B3739,INDIRECT(nfl_game_result),MATCH(E$1,INDIRECT(nfl_game_result_header),0),FALSE)),"",VLOOKUP($B3739,INDIRECT(nfl_game_result),MATCH(E$1,INDIRECT(nfl_game_result_header),0),FALSE)),"error")</f>
        <v/>
      </c>
      <c r="F3739" s="23" t="str">
        <f ca="1">IFERROR(IF(ISBLANK(VLOOKUP($B3739,INDIRECT(nfl_game_result),MATCH(F$1,INDIRECT(nfl_game_result_header),0),FALSE)),"",VLOOKUP($B3739,INDIRECT(nfl_game_result),MATCH(F$1,INDIRECT(nfl_game_result_header),0),FALSE)),"error")</f>
        <v/>
      </c>
      <c r="G3739" s="23" t="str">
        <f ca="1">IFERROR(IF(ISBLANK(VLOOKUP($B3739,INDIRECT(nfl_game_result),MATCH(G$1,INDIRECT(nfl_game_result_header),0),FALSE)),"",VLOOKUP($B3739,INDIRECT(nfl_game_result),MATCH(G$1,INDIRECT(nfl_game_result_header),0),FALSE)),"error")</f>
        <v/>
      </c>
      <c r="H3739" s="23" t="str">
        <f ca="1">IFERROR(IF(ISBLANK(VLOOKUP($B3739,INDIRECT(nfl_game_result),MATCH(H$1,INDIRECT(nfl_game_result_header),0),FALSE)),"",VLOOKUP($B3739,INDIRECT(nfl_game_result),MATCH(H$1,INDIRECT(nfl_game_result_header),0),FALSE)),"error")</f>
        <v/>
      </c>
      <c r="I3739" s="23" t="str">
        <f ca="1">IFERROR(IF(ISBLANK(VLOOKUP($B3739,INDIRECT(nfl_game_result),MATCH(I$1,INDIRECT(nfl_game_result_header),0),FALSE)),"",VLOOKUP($B3739,INDIRECT(nfl_game_result),MATCH(I$1,INDIRECT(nfl_game_result_header),0),FALSE)),"error")</f>
        <v/>
      </c>
      <c r="J3739" s="23" t="str">
        <f ca="1">IFERROR(IF(ISBLANK(VLOOKUP($B3739,INDIRECT(nfl_game_result),MATCH(J$1,INDIRECT(nfl_game_result_header),0),FALSE)),"",VLOOKUP($B3739,INDIRECT(nfl_game_result),MATCH(J$1,INDIRECT(nfl_game_result_header),0),FALSE)),"error")</f>
        <v/>
      </c>
      <c r="K3739" s="23" t="str">
        <f ca="1">IFERROR(IF(ISBLANK(VLOOKUP($B3739,INDIRECT(nfl_game_result),MATCH(K$1,INDIRECT(nfl_game_result_header),0),FALSE)),"",VLOOKUP($B3739,INDIRECT(nfl_game_result),MATCH(K$1,INDIRECT(nfl_game_result_header),0),FALSE)),"error")</f>
        <v/>
      </c>
      <c r="L3739" s="23" t="str">
        <f ca="1">IFERROR(IF(ISBLANK(VLOOKUP($B3739,INDIRECT(nfl_game_result),MATCH(L$1,INDIRECT(nfl_game_result_header),0),FALSE)),"",VLOOKUP($B3739,INDIRECT(nfl_game_result),MATCH(L$1,INDIRECT(nfl_game_result_header),0),FALSE)),"error")</f>
        <v/>
      </c>
      <c r="M3739" s="23" t="s">
        <v>16</v>
      </c>
      <c r="V3739" s="23" t="s">
        <v>416</v>
      </c>
      <c r="W3739" s="23">
        <f ca="1">VALUE(LEFT(C3739, 4))</f>
        <v>2018</v>
      </c>
      <c r="X3739" s="23">
        <f ca="1">VALUE(MID(C3739,6,FIND("_",C3739,6)-6))</f>
        <v>17</v>
      </c>
      <c r="Y3739" s="23" t="str">
        <f ca="1">IF(NOT(OR(ISBLANK(D3739),ISBLANK(E3739),D3739="",E3739="")),D3739-E3739,"")</f>
        <v/>
      </c>
      <c r="Z3739" s="23" t="str">
        <f ca="1">IF(OR(NOT(ISNUMBER(D3739)),ISBLANK(D3739),D3739="",ISBLANK(N3739)),"",ABS(D3739-N3739))</f>
        <v/>
      </c>
      <c r="AA3739" s="23" t="str">
        <f ca="1">IF(OR(ISBLANK(J3739),ISBLANK(O3739),J3739="",O3739=""),"",IF(J3739=O3739,1,0))</f>
        <v/>
      </c>
      <c r="AB3739" s="23" t="str">
        <f ca="1">IF(OR(ISBLANK(K3739),ISBLANK(Q3739),K3739="",Q3739=""),"",IF(K3739=Q3739,1,0))</f>
        <v/>
      </c>
      <c r="AC3739" s="23" t="str">
        <f t="shared" ca="1" si="58"/>
        <v/>
      </c>
    </row>
    <row r="3740" spans="1:29" x14ac:dyDescent="0.25">
      <c r="A3740" s="23">
        <v>3499</v>
      </c>
      <c r="B3740">
        <v>1853</v>
      </c>
      <c r="C3740" s="23" t="str">
        <f ca="1">IFERROR(VLOOKUP($B3740,INDIRECT(nfl_game_result),MATCH(C$1,INDIRECT(nfl_game_result_header),0),FALSE),"error")</f>
        <v>2018_17_IND@TEN</v>
      </c>
      <c r="D3740" s="23" t="str">
        <f ca="1">IFERROR(IF(ISBLANK(VLOOKUP($B3740,INDIRECT(nfl_game_result),MATCH(D$1,INDIRECT(nfl_game_result_header),0),FALSE)),"",VLOOKUP($B3740,INDIRECT(nfl_game_result),MATCH(D$1,INDIRECT(nfl_game_result_header),0),FALSE)),"error")</f>
        <v/>
      </c>
      <c r="E3740" s="23" t="str">
        <f ca="1">IFERROR(IF(ISBLANK(VLOOKUP($B3740,INDIRECT(nfl_game_result),MATCH(E$1,INDIRECT(nfl_game_result_header),0),FALSE)),"",VLOOKUP($B3740,INDIRECT(nfl_game_result),MATCH(E$1,INDIRECT(nfl_game_result_header),0),FALSE)),"error")</f>
        <v/>
      </c>
      <c r="F3740" s="23" t="str">
        <f ca="1">IFERROR(IF(ISBLANK(VLOOKUP($B3740,INDIRECT(nfl_game_result),MATCH(F$1,INDIRECT(nfl_game_result_header),0),FALSE)),"",VLOOKUP($B3740,INDIRECT(nfl_game_result),MATCH(F$1,INDIRECT(nfl_game_result_header),0),FALSE)),"error")</f>
        <v/>
      </c>
      <c r="G3740" s="23" t="str">
        <f ca="1">IFERROR(IF(ISBLANK(VLOOKUP($B3740,INDIRECT(nfl_game_result),MATCH(G$1,INDIRECT(nfl_game_result_header),0),FALSE)),"",VLOOKUP($B3740,INDIRECT(nfl_game_result),MATCH(G$1,INDIRECT(nfl_game_result_header),0),FALSE)),"error")</f>
        <v/>
      </c>
      <c r="H3740" s="23" t="str">
        <f ca="1">IFERROR(IF(ISBLANK(VLOOKUP($B3740,INDIRECT(nfl_game_result),MATCH(H$1,INDIRECT(nfl_game_result_header),0),FALSE)),"",VLOOKUP($B3740,INDIRECT(nfl_game_result),MATCH(H$1,INDIRECT(nfl_game_result_header),0),FALSE)),"error")</f>
        <v/>
      </c>
      <c r="I3740" s="23" t="str">
        <f ca="1">IFERROR(IF(ISBLANK(VLOOKUP($B3740,INDIRECT(nfl_game_result),MATCH(I$1,INDIRECT(nfl_game_result_header),0),FALSE)),"",VLOOKUP($B3740,INDIRECT(nfl_game_result),MATCH(I$1,INDIRECT(nfl_game_result_header),0),FALSE)),"error")</f>
        <v/>
      </c>
      <c r="J3740" s="23" t="str">
        <f ca="1">IFERROR(IF(ISBLANK(VLOOKUP($B3740,INDIRECT(nfl_game_result),MATCH(J$1,INDIRECT(nfl_game_result_header),0),FALSE)),"",VLOOKUP($B3740,INDIRECT(nfl_game_result),MATCH(J$1,INDIRECT(nfl_game_result_header),0),FALSE)),"error")</f>
        <v/>
      </c>
      <c r="K3740" s="23" t="str">
        <f ca="1">IFERROR(IF(ISBLANK(VLOOKUP($B3740,INDIRECT(nfl_game_result),MATCH(K$1,INDIRECT(nfl_game_result_header),0),FALSE)),"",VLOOKUP($B3740,INDIRECT(nfl_game_result),MATCH(K$1,INDIRECT(nfl_game_result_header),0),FALSE)),"error")</f>
        <v/>
      </c>
      <c r="L3740" s="23" t="str">
        <f ca="1">IFERROR(IF(ISBLANK(VLOOKUP($B3740,INDIRECT(nfl_game_result),MATCH(L$1,INDIRECT(nfl_game_result_header),0),FALSE)),"",VLOOKUP($B3740,INDIRECT(nfl_game_result),MATCH(L$1,INDIRECT(nfl_game_result_header),0),FALSE)),"error")</f>
        <v/>
      </c>
      <c r="M3740" s="23" t="s">
        <v>16</v>
      </c>
      <c r="V3740" s="23" t="s">
        <v>416</v>
      </c>
      <c r="W3740" s="23">
        <f ca="1">VALUE(LEFT(C3740, 4))</f>
        <v>2018</v>
      </c>
      <c r="X3740" s="23">
        <f ca="1">VALUE(MID(C3740,6,FIND("_",C3740,6)-6))</f>
        <v>17</v>
      </c>
      <c r="Y3740" s="23" t="str">
        <f ca="1">IF(NOT(OR(ISBLANK(D3740),ISBLANK(E3740),D3740="",E3740="")),D3740-E3740,"")</f>
        <v/>
      </c>
      <c r="Z3740" s="23" t="str">
        <f ca="1">IF(OR(NOT(ISNUMBER(D3740)),ISBLANK(D3740),D3740="",ISBLANK(N3740)),"",ABS(D3740-N3740))</f>
        <v/>
      </c>
      <c r="AA3740" s="23" t="str">
        <f ca="1">IF(OR(ISBLANK(J3740),ISBLANK(O3740),J3740="",O3740=""),"",IF(J3740=O3740,1,0))</f>
        <v/>
      </c>
      <c r="AB3740" s="23" t="str">
        <f ca="1">IF(OR(ISBLANK(K3740),ISBLANK(Q3740),K3740="",Q3740=""),"",IF(K3740=Q3740,1,0))</f>
        <v/>
      </c>
      <c r="AC3740" s="23" t="str">
        <f t="shared" ca="1" si="58"/>
        <v/>
      </c>
    </row>
    <row r="3741" spans="1:29" x14ac:dyDescent="0.25">
      <c r="A3741" s="23">
        <v>3500</v>
      </c>
      <c r="B3741">
        <v>1854</v>
      </c>
      <c r="C3741" s="23" t="str">
        <f ca="1">IFERROR(VLOOKUP($B3741,INDIRECT(nfl_game_result),MATCH(C$1,INDIRECT(nfl_game_result_header),0),FALSE),"error")</f>
        <v>2018_17_PHI@WAS</v>
      </c>
      <c r="D3741" s="23" t="str">
        <f ca="1">IFERROR(IF(ISBLANK(VLOOKUP($B3741,INDIRECT(nfl_game_result),MATCH(D$1,INDIRECT(nfl_game_result_header),0),FALSE)),"",VLOOKUP($B3741,INDIRECT(nfl_game_result),MATCH(D$1,INDIRECT(nfl_game_result_header),0),FALSE)),"error")</f>
        <v/>
      </c>
      <c r="E3741" s="23" t="str">
        <f ca="1">IFERROR(IF(ISBLANK(VLOOKUP($B3741,INDIRECT(nfl_game_result),MATCH(E$1,INDIRECT(nfl_game_result_header),0),FALSE)),"",VLOOKUP($B3741,INDIRECT(nfl_game_result),MATCH(E$1,INDIRECT(nfl_game_result_header),0),FALSE)),"error")</f>
        <v/>
      </c>
      <c r="F3741" s="23" t="str">
        <f ca="1">IFERROR(IF(ISBLANK(VLOOKUP($B3741,INDIRECT(nfl_game_result),MATCH(F$1,INDIRECT(nfl_game_result_header),0),FALSE)),"",VLOOKUP($B3741,INDIRECT(nfl_game_result),MATCH(F$1,INDIRECT(nfl_game_result_header),0),FALSE)),"error")</f>
        <v/>
      </c>
      <c r="G3741" s="23" t="str">
        <f ca="1">IFERROR(IF(ISBLANK(VLOOKUP($B3741,INDIRECT(nfl_game_result),MATCH(G$1,INDIRECT(nfl_game_result_header),0),FALSE)),"",VLOOKUP($B3741,INDIRECT(nfl_game_result),MATCH(G$1,INDIRECT(nfl_game_result_header),0),FALSE)),"error")</f>
        <v/>
      </c>
      <c r="H3741" s="23" t="str">
        <f ca="1">IFERROR(IF(ISBLANK(VLOOKUP($B3741,INDIRECT(nfl_game_result),MATCH(H$1,INDIRECT(nfl_game_result_header),0),FALSE)),"",VLOOKUP($B3741,INDIRECT(nfl_game_result),MATCH(H$1,INDIRECT(nfl_game_result_header),0),FALSE)),"error")</f>
        <v/>
      </c>
      <c r="I3741" s="23" t="str">
        <f ca="1">IFERROR(IF(ISBLANK(VLOOKUP($B3741,INDIRECT(nfl_game_result),MATCH(I$1,INDIRECT(nfl_game_result_header),0),FALSE)),"",VLOOKUP($B3741,INDIRECT(nfl_game_result),MATCH(I$1,INDIRECT(nfl_game_result_header),0),FALSE)),"error")</f>
        <v/>
      </c>
      <c r="J3741" s="23" t="str">
        <f ca="1">IFERROR(IF(ISBLANK(VLOOKUP($B3741,INDIRECT(nfl_game_result),MATCH(J$1,INDIRECT(nfl_game_result_header),0),FALSE)),"",VLOOKUP($B3741,INDIRECT(nfl_game_result),MATCH(J$1,INDIRECT(nfl_game_result_header),0),FALSE)),"error")</f>
        <v/>
      </c>
      <c r="K3741" s="23" t="str">
        <f ca="1">IFERROR(IF(ISBLANK(VLOOKUP($B3741,INDIRECT(nfl_game_result),MATCH(K$1,INDIRECT(nfl_game_result_header),0),FALSE)),"",VLOOKUP($B3741,INDIRECT(nfl_game_result),MATCH(K$1,INDIRECT(nfl_game_result_header),0),FALSE)),"error")</f>
        <v/>
      </c>
      <c r="L3741" s="23" t="str">
        <f ca="1">IFERROR(IF(ISBLANK(VLOOKUP($B3741,INDIRECT(nfl_game_result),MATCH(L$1,INDIRECT(nfl_game_result_header),0),FALSE)),"",VLOOKUP($B3741,INDIRECT(nfl_game_result),MATCH(L$1,INDIRECT(nfl_game_result_header),0),FALSE)),"error")</f>
        <v/>
      </c>
      <c r="M3741" s="23" t="s">
        <v>16</v>
      </c>
      <c r="V3741" s="23" t="s">
        <v>416</v>
      </c>
      <c r="W3741" s="23">
        <f ca="1">VALUE(LEFT(C3741, 4))</f>
        <v>2018</v>
      </c>
      <c r="X3741" s="23">
        <f ca="1">VALUE(MID(C3741,6,FIND("_",C3741,6)-6))</f>
        <v>17</v>
      </c>
      <c r="Y3741" s="23" t="str">
        <f ca="1">IF(NOT(OR(ISBLANK(D3741),ISBLANK(E3741),D3741="",E3741="")),D3741-E3741,"")</f>
        <v/>
      </c>
      <c r="Z3741" s="23" t="str">
        <f ca="1">IF(OR(NOT(ISNUMBER(D3741)),ISBLANK(D3741),D3741="",ISBLANK(N3741)),"",ABS(D3741-N3741))</f>
        <v/>
      </c>
      <c r="AA3741" s="23" t="str">
        <f ca="1">IF(OR(ISBLANK(J3741),ISBLANK(O3741),J3741="",O3741=""),"",IF(J3741=O3741,1,0))</f>
        <v/>
      </c>
      <c r="AB3741" s="23" t="str">
        <f ca="1">IF(OR(ISBLANK(K3741),ISBLANK(Q3741),K3741="",Q3741=""),"",IF(K3741=Q3741,1,0))</f>
        <v/>
      </c>
      <c r="AC3741" s="23" t="str">
        <f t="shared" ca="1" si="58"/>
        <v/>
      </c>
    </row>
    <row r="3742" spans="1:29" x14ac:dyDescent="0.25">
      <c r="A3742" s="23">
        <v>3501</v>
      </c>
      <c r="B3742">
        <v>1855</v>
      </c>
      <c r="C3742" s="23" t="str">
        <f ca="1">IFERROR(VLOOKUP($B3742,INDIRECT(nfl_game_result),MATCH(C$1,INDIRECT(nfl_game_result_header),0),FALSE),"error")</f>
        <v>2018_17_CLE@BAL</v>
      </c>
      <c r="D3742" s="23" t="str">
        <f ca="1">IFERROR(IF(ISBLANK(VLOOKUP($B3742,INDIRECT(nfl_game_result),MATCH(D$1,INDIRECT(nfl_game_result_header),0),FALSE)),"",VLOOKUP($B3742,INDIRECT(nfl_game_result),MATCH(D$1,INDIRECT(nfl_game_result_header),0),FALSE)),"error")</f>
        <v/>
      </c>
      <c r="E3742" s="23" t="str">
        <f ca="1">IFERROR(IF(ISBLANK(VLOOKUP($B3742,INDIRECT(nfl_game_result),MATCH(E$1,INDIRECT(nfl_game_result_header),0),FALSE)),"",VLOOKUP($B3742,INDIRECT(nfl_game_result),MATCH(E$1,INDIRECT(nfl_game_result_header),0),FALSE)),"error")</f>
        <v/>
      </c>
      <c r="F3742" s="23" t="str">
        <f ca="1">IFERROR(IF(ISBLANK(VLOOKUP($B3742,INDIRECT(nfl_game_result),MATCH(F$1,INDIRECT(nfl_game_result_header),0),FALSE)),"",VLOOKUP($B3742,INDIRECT(nfl_game_result),MATCH(F$1,INDIRECT(nfl_game_result_header),0),FALSE)),"error")</f>
        <v/>
      </c>
      <c r="G3742" s="23" t="str">
        <f ca="1">IFERROR(IF(ISBLANK(VLOOKUP($B3742,INDIRECT(nfl_game_result),MATCH(G$1,INDIRECT(nfl_game_result_header),0),FALSE)),"",VLOOKUP($B3742,INDIRECT(nfl_game_result),MATCH(G$1,INDIRECT(nfl_game_result_header),0),FALSE)),"error")</f>
        <v/>
      </c>
      <c r="H3742" s="23" t="str">
        <f ca="1">IFERROR(IF(ISBLANK(VLOOKUP($B3742,INDIRECT(nfl_game_result),MATCH(H$1,INDIRECT(nfl_game_result_header),0),FALSE)),"",VLOOKUP($B3742,INDIRECT(nfl_game_result),MATCH(H$1,INDIRECT(nfl_game_result_header),0),FALSE)),"error")</f>
        <v/>
      </c>
      <c r="I3742" s="23" t="str">
        <f ca="1">IFERROR(IF(ISBLANK(VLOOKUP($B3742,INDIRECT(nfl_game_result),MATCH(I$1,INDIRECT(nfl_game_result_header),0),FALSE)),"",VLOOKUP($B3742,INDIRECT(nfl_game_result),MATCH(I$1,INDIRECT(nfl_game_result_header),0),FALSE)),"error")</f>
        <v/>
      </c>
      <c r="J3742" s="23" t="str">
        <f ca="1">IFERROR(IF(ISBLANK(VLOOKUP($B3742,INDIRECT(nfl_game_result),MATCH(J$1,INDIRECT(nfl_game_result_header),0),FALSE)),"",VLOOKUP($B3742,INDIRECT(nfl_game_result),MATCH(J$1,INDIRECT(nfl_game_result_header),0),FALSE)),"error")</f>
        <v/>
      </c>
      <c r="K3742" s="23" t="str">
        <f ca="1">IFERROR(IF(ISBLANK(VLOOKUP($B3742,INDIRECT(nfl_game_result),MATCH(K$1,INDIRECT(nfl_game_result_header),0),FALSE)),"",VLOOKUP($B3742,INDIRECT(nfl_game_result),MATCH(K$1,INDIRECT(nfl_game_result_header),0),FALSE)),"error")</f>
        <v/>
      </c>
      <c r="L3742" s="23" t="str">
        <f ca="1">IFERROR(IF(ISBLANK(VLOOKUP($B3742,INDIRECT(nfl_game_result),MATCH(L$1,INDIRECT(nfl_game_result_header),0),FALSE)),"",VLOOKUP($B3742,INDIRECT(nfl_game_result),MATCH(L$1,INDIRECT(nfl_game_result_header),0),FALSE)),"error")</f>
        <v/>
      </c>
      <c r="M3742" s="23" t="s">
        <v>16</v>
      </c>
      <c r="V3742" s="23" t="s">
        <v>416</v>
      </c>
      <c r="W3742" s="23">
        <f ca="1">VALUE(LEFT(C3742, 4))</f>
        <v>2018</v>
      </c>
      <c r="X3742" s="23">
        <f ca="1">VALUE(MID(C3742,6,FIND("_",C3742,6)-6))</f>
        <v>17</v>
      </c>
      <c r="Y3742" s="23" t="str">
        <f ca="1">IF(NOT(OR(ISBLANK(D3742),ISBLANK(E3742),D3742="",E3742="")),D3742-E3742,"")</f>
        <v/>
      </c>
      <c r="Z3742" s="23" t="str">
        <f ca="1">IF(OR(NOT(ISNUMBER(D3742)),ISBLANK(D3742),D3742="",ISBLANK(N3742)),"",ABS(D3742-N3742))</f>
        <v/>
      </c>
      <c r="AA3742" s="23" t="str">
        <f ca="1">IF(OR(ISBLANK(J3742),ISBLANK(O3742),J3742="",O3742=""),"",IF(J3742=O3742,1,0))</f>
        <v/>
      </c>
      <c r="AB3742" s="23" t="str">
        <f ca="1">IF(OR(ISBLANK(K3742),ISBLANK(Q3742),K3742="",Q3742=""),"",IF(K3742=Q3742,1,0))</f>
        <v/>
      </c>
      <c r="AC3742" s="23" t="str">
        <f t="shared" ca="1" si="58"/>
        <v/>
      </c>
    </row>
    <row r="3743" spans="1:29" x14ac:dyDescent="0.25">
      <c r="A3743" s="23">
        <v>3502</v>
      </c>
      <c r="B3743">
        <v>1856</v>
      </c>
      <c r="C3743" s="23" t="str">
        <f ca="1">IFERROR(VLOOKUP($B3743,INDIRECT(nfl_game_result),MATCH(C$1,INDIRECT(nfl_game_result_header),0),FALSE),"error")</f>
        <v>2018_17_LAC@DEN</v>
      </c>
      <c r="D3743" s="23" t="str">
        <f ca="1">IFERROR(IF(ISBLANK(VLOOKUP($B3743,INDIRECT(nfl_game_result),MATCH(D$1,INDIRECT(nfl_game_result_header),0),FALSE)),"",VLOOKUP($B3743,INDIRECT(nfl_game_result),MATCH(D$1,INDIRECT(nfl_game_result_header),0),FALSE)),"error")</f>
        <v/>
      </c>
      <c r="E3743" s="23" t="str">
        <f ca="1">IFERROR(IF(ISBLANK(VLOOKUP($B3743,INDIRECT(nfl_game_result),MATCH(E$1,INDIRECT(nfl_game_result_header),0),FALSE)),"",VLOOKUP($B3743,INDIRECT(nfl_game_result),MATCH(E$1,INDIRECT(nfl_game_result_header),0),FALSE)),"error")</f>
        <v/>
      </c>
      <c r="F3743" s="23" t="str">
        <f ca="1">IFERROR(IF(ISBLANK(VLOOKUP($B3743,INDIRECT(nfl_game_result),MATCH(F$1,INDIRECT(nfl_game_result_header),0),FALSE)),"",VLOOKUP($B3743,INDIRECT(nfl_game_result),MATCH(F$1,INDIRECT(nfl_game_result_header),0),FALSE)),"error")</f>
        <v/>
      </c>
      <c r="G3743" s="23" t="str">
        <f ca="1">IFERROR(IF(ISBLANK(VLOOKUP($B3743,INDIRECT(nfl_game_result),MATCH(G$1,INDIRECT(nfl_game_result_header),0),FALSE)),"",VLOOKUP($B3743,INDIRECT(nfl_game_result),MATCH(G$1,INDIRECT(nfl_game_result_header),0),FALSE)),"error")</f>
        <v/>
      </c>
      <c r="H3743" s="23" t="str">
        <f ca="1">IFERROR(IF(ISBLANK(VLOOKUP($B3743,INDIRECT(nfl_game_result),MATCH(H$1,INDIRECT(nfl_game_result_header),0),FALSE)),"",VLOOKUP($B3743,INDIRECT(nfl_game_result),MATCH(H$1,INDIRECT(nfl_game_result_header),0),FALSE)),"error")</f>
        <v/>
      </c>
      <c r="I3743" s="23" t="str">
        <f ca="1">IFERROR(IF(ISBLANK(VLOOKUP($B3743,INDIRECT(nfl_game_result),MATCH(I$1,INDIRECT(nfl_game_result_header),0),FALSE)),"",VLOOKUP($B3743,INDIRECT(nfl_game_result),MATCH(I$1,INDIRECT(nfl_game_result_header),0),FALSE)),"error")</f>
        <v/>
      </c>
      <c r="J3743" s="23" t="str">
        <f ca="1">IFERROR(IF(ISBLANK(VLOOKUP($B3743,INDIRECT(nfl_game_result),MATCH(J$1,INDIRECT(nfl_game_result_header),0),FALSE)),"",VLOOKUP($B3743,INDIRECT(nfl_game_result),MATCH(J$1,INDIRECT(nfl_game_result_header),0),FALSE)),"error")</f>
        <v/>
      </c>
      <c r="K3743" s="23" t="str">
        <f ca="1">IFERROR(IF(ISBLANK(VLOOKUP($B3743,INDIRECT(nfl_game_result),MATCH(K$1,INDIRECT(nfl_game_result_header),0),FALSE)),"",VLOOKUP($B3743,INDIRECT(nfl_game_result),MATCH(K$1,INDIRECT(nfl_game_result_header),0),FALSE)),"error")</f>
        <v/>
      </c>
      <c r="L3743" s="23" t="str">
        <f ca="1">IFERROR(IF(ISBLANK(VLOOKUP($B3743,INDIRECT(nfl_game_result),MATCH(L$1,INDIRECT(nfl_game_result_header),0),FALSE)),"",VLOOKUP($B3743,INDIRECT(nfl_game_result),MATCH(L$1,INDIRECT(nfl_game_result_header),0),FALSE)),"error")</f>
        <v/>
      </c>
      <c r="M3743" s="23" t="s">
        <v>16</v>
      </c>
      <c r="V3743" s="23" t="s">
        <v>416</v>
      </c>
      <c r="W3743" s="23">
        <f ca="1">VALUE(LEFT(C3743, 4))</f>
        <v>2018</v>
      </c>
      <c r="X3743" s="23">
        <f ca="1">VALUE(MID(C3743,6,FIND("_",C3743,6)-6))</f>
        <v>17</v>
      </c>
      <c r="Y3743" s="23" t="str">
        <f ca="1">IF(NOT(OR(ISBLANK(D3743),ISBLANK(E3743),D3743="",E3743="")),D3743-E3743,"")</f>
        <v/>
      </c>
      <c r="Z3743" s="23" t="str">
        <f ca="1">IF(OR(NOT(ISNUMBER(D3743)),ISBLANK(D3743),D3743="",ISBLANK(N3743)),"",ABS(D3743-N3743))</f>
        <v/>
      </c>
      <c r="AA3743" s="23" t="str">
        <f ca="1">IF(OR(ISBLANK(J3743),ISBLANK(O3743),J3743="",O3743=""),"",IF(J3743=O3743,1,0))</f>
        <v/>
      </c>
      <c r="AB3743" s="23" t="str">
        <f ca="1">IF(OR(ISBLANK(K3743),ISBLANK(Q3743),K3743="",Q3743=""),"",IF(K3743=Q3743,1,0))</f>
        <v/>
      </c>
      <c r="AC3743" s="23" t="str">
        <f t="shared" ca="1" si="58"/>
        <v/>
      </c>
    </row>
    <row r="3744" spans="1:29" x14ac:dyDescent="0.25">
      <c r="A3744" s="23">
        <v>3503</v>
      </c>
      <c r="B3744">
        <v>1857</v>
      </c>
      <c r="C3744" s="23" t="str">
        <f ca="1">IFERROR(VLOOKUP($B3744,INDIRECT(nfl_game_result),MATCH(C$1,INDIRECT(nfl_game_result_header),0),FALSE),"error")</f>
        <v>2018_17_ARI@SEA</v>
      </c>
      <c r="D3744" s="23" t="str">
        <f ca="1">IFERROR(IF(ISBLANK(VLOOKUP($B3744,INDIRECT(nfl_game_result),MATCH(D$1,INDIRECT(nfl_game_result_header),0),FALSE)),"",VLOOKUP($B3744,INDIRECT(nfl_game_result),MATCH(D$1,INDIRECT(nfl_game_result_header),0),FALSE)),"error")</f>
        <v/>
      </c>
      <c r="E3744" s="23" t="str">
        <f ca="1">IFERROR(IF(ISBLANK(VLOOKUP($B3744,INDIRECT(nfl_game_result),MATCH(E$1,INDIRECT(nfl_game_result_header),0),FALSE)),"",VLOOKUP($B3744,INDIRECT(nfl_game_result),MATCH(E$1,INDIRECT(nfl_game_result_header),0),FALSE)),"error")</f>
        <v/>
      </c>
      <c r="F3744" s="23" t="str">
        <f ca="1">IFERROR(IF(ISBLANK(VLOOKUP($B3744,INDIRECT(nfl_game_result),MATCH(F$1,INDIRECT(nfl_game_result_header),0),FALSE)),"",VLOOKUP($B3744,INDIRECT(nfl_game_result),MATCH(F$1,INDIRECT(nfl_game_result_header),0),FALSE)),"error")</f>
        <v/>
      </c>
      <c r="G3744" s="23" t="str">
        <f ca="1">IFERROR(IF(ISBLANK(VLOOKUP($B3744,INDIRECT(nfl_game_result),MATCH(G$1,INDIRECT(nfl_game_result_header),0),FALSE)),"",VLOOKUP($B3744,INDIRECT(nfl_game_result),MATCH(G$1,INDIRECT(nfl_game_result_header),0),FALSE)),"error")</f>
        <v/>
      </c>
      <c r="H3744" s="23" t="str">
        <f ca="1">IFERROR(IF(ISBLANK(VLOOKUP($B3744,INDIRECT(nfl_game_result),MATCH(H$1,INDIRECT(nfl_game_result_header),0),FALSE)),"",VLOOKUP($B3744,INDIRECT(nfl_game_result),MATCH(H$1,INDIRECT(nfl_game_result_header),0),FALSE)),"error")</f>
        <v/>
      </c>
      <c r="I3744" s="23" t="str">
        <f ca="1">IFERROR(IF(ISBLANK(VLOOKUP($B3744,INDIRECT(nfl_game_result),MATCH(I$1,INDIRECT(nfl_game_result_header),0),FALSE)),"",VLOOKUP($B3744,INDIRECT(nfl_game_result),MATCH(I$1,INDIRECT(nfl_game_result_header),0),FALSE)),"error")</f>
        <v/>
      </c>
      <c r="J3744" s="23" t="str">
        <f ca="1">IFERROR(IF(ISBLANK(VLOOKUP($B3744,INDIRECT(nfl_game_result),MATCH(J$1,INDIRECT(nfl_game_result_header),0),FALSE)),"",VLOOKUP($B3744,INDIRECT(nfl_game_result),MATCH(J$1,INDIRECT(nfl_game_result_header),0),FALSE)),"error")</f>
        <v/>
      </c>
      <c r="K3744" s="23" t="str">
        <f ca="1">IFERROR(IF(ISBLANK(VLOOKUP($B3744,INDIRECT(nfl_game_result),MATCH(K$1,INDIRECT(nfl_game_result_header),0),FALSE)),"",VLOOKUP($B3744,INDIRECT(nfl_game_result),MATCH(K$1,INDIRECT(nfl_game_result_header),0),FALSE)),"error")</f>
        <v/>
      </c>
      <c r="L3744" s="23" t="str">
        <f ca="1">IFERROR(IF(ISBLANK(VLOOKUP($B3744,INDIRECT(nfl_game_result),MATCH(L$1,INDIRECT(nfl_game_result_header),0),FALSE)),"",VLOOKUP($B3744,INDIRECT(nfl_game_result),MATCH(L$1,INDIRECT(nfl_game_result_header),0),FALSE)),"error")</f>
        <v/>
      </c>
      <c r="M3744" s="23" t="s">
        <v>16</v>
      </c>
      <c r="V3744" s="23" t="s">
        <v>416</v>
      </c>
      <c r="W3744" s="23">
        <f ca="1">VALUE(LEFT(C3744, 4))</f>
        <v>2018</v>
      </c>
      <c r="X3744" s="23">
        <f ca="1">VALUE(MID(C3744,6,FIND("_",C3744,6)-6))</f>
        <v>17</v>
      </c>
      <c r="Y3744" s="23" t="str">
        <f ca="1">IF(NOT(OR(ISBLANK(D3744),ISBLANK(E3744),D3744="",E3744="")),D3744-E3744,"")</f>
        <v/>
      </c>
      <c r="Z3744" s="23" t="str">
        <f ca="1">IF(OR(NOT(ISNUMBER(D3744)),ISBLANK(D3744),D3744="",ISBLANK(N3744)),"",ABS(D3744-N3744))</f>
        <v/>
      </c>
      <c r="AA3744" s="23" t="str">
        <f ca="1">IF(OR(ISBLANK(J3744),ISBLANK(O3744),J3744="",O3744=""),"",IF(J3744=O3744,1,0))</f>
        <v/>
      </c>
      <c r="AB3744" s="23" t="str">
        <f ca="1">IF(OR(ISBLANK(K3744),ISBLANK(Q3744),K3744="",Q3744=""),"",IF(K3744=Q3744,1,0))</f>
        <v/>
      </c>
      <c r="AC3744" s="23" t="str">
        <f t="shared" ca="1" si="58"/>
        <v/>
      </c>
    </row>
    <row r="3745" spans="1:29" x14ac:dyDescent="0.25">
      <c r="A3745" s="23">
        <v>3504</v>
      </c>
      <c r="B3745">
        <v>1858</v>
      </c>
      <c r="C3745" s="23" t="str">
        <f ca="1">IFERROR(VLOOKUP($B3745,INDIRECT(nfl_game_result),MATCH(C$1,INDIRECT(nfl_game_result_header),0),FALSE),"error")</f>
        <v>2018_17_SFO@LAR</v>
      </c>
      <c r="D3745" s="23" t="str">
        <f ca="1">IFERROR(IF(ISBLANK(VLOOKUP($B3745,INDIRECT(nfl_game_result),MATCH(D$1,INDIRECT(nfl_game_result_header),0),FALSE)),"",VLOOKUP($B3745,INDIRECT(nfl_game_result),MATCH(D$1,INDIRECT(nfl_game_result_header),0),FALSE)),"error")</f>
        <v/>
      </c>
      <c r="E3745" s="23" t="str">
        <f ca="1">IFERROR(IF(ISBLANK(VLOOKUP($B3745,INDIRECT(nfl_game_result),MATCH(E$1,INDIRECT(nfl_game_result_header),0),FALSE)),"",VLOOKUP($B3745,INDIRECT(nfl_game_result),MATCH(E$1,INDIRECT(nfl_game_result_header),0),FALSE)),"error")</f>
        <v/>
      </c>
      <c r="F3745" s="23" t="str">
        <f ca="1">IFERROR(IF(ISBLANK(VLOOKUP($B3745,INDIRECT(nfl_game_result),MATCH(F$1,INDIRECT(nfl_game_result_header),0),FALSE)),"",VLOOKUP($B3745,INDIRECT(nfl_game_result),MATCH(F$1,INDIRECT(nfl_game_result_header),0),FALSE)),"error")</f>
        <v/>
      </c>
      <c r="G3745" s="23" t="str">
        <f ca="1">IFERROR(IF(ISBLANK(VLOOKUP($B3745,INDIRECT(nfl_game_result),MATCH(G$1,INDIRECT(nfl_game_result_header),0),FALSE)),"",VLOOKUP($B3745,INDIRECT(nfl_game_result),MATCH(G$1,INDIRECT(nfl_game_result_header),0),FALSE)),"error")</f>
        <v/>
      </c>
      <c r="H3745" s="23" t="str">
        <f ca="1">IFERROR(IF(ISBLANK(VLOOKUP($B3745,INDIRECT(nfl_game_result),MATCH(H$1,INDIRECT(nfl_game_result_header),0),FALSE)),"",VLOOKUP($B3745,INDIRECT(nfl_game_result),MATCH(H$1,INDIRECT(nfl_game_result_header),0),FALSE)),"error")</f>
        <v/>
      </c>
      <c r="I3745" s="23" t="str">
        <f ca="1">IFERROR(IF(ISBLANK(VLOOKUP($B3745,INDIRECT(nfl_game_result),MATCH(I$1,INDIRECT(nfl_game_result_header),0),FALSE)),"",VLOOKUP($B3745,INDIRECT(nfl_game_result),MATCH(I$1,INDIRECT(nfl_game_result_header),0),FALSE)),"error")</f>
        <v/>
      </c>
      <c r="J3745" s="23" t="str">
        <f ca="1">IFERROR(IF(ISBLANK(VLOOKUP($B3745,INDIRECT(nfl_game_result),MATCH(J$1,INDIRECT(nfl_game_result_header),0),FALSE)),"",VLOOKUP($B3745,INDIRECT(nfl_game_result),MATCH(J$1,INDIRECT(nfl_game_result_header),0),FALSE)),"error")</f>
        <v/>
      </c>
      <c r="K3745" s="23" t="str">
        <f ca="1">IFERROR(IF(ISBLANK(VLOOKUP($B3745,INDIRECT(nfl_game_result),MATCH(K$1,INDIRECT(nfl_game_result_header),0),FALSE)),"",VLOOKUP($B3745,INDIRECT(nfl_game_result),MATCH(K$1,INDIRECT(nfl_game_result_header),0),FALSE)),"error")</f>
        <v/>
      </c>
      <c r="L3745" s="23" t="str">
        <f ca="1">IFERROR(IF(ISBLANK(VLOOKUP($B3745,INDIRECT(nfl_game_result),MATCH(L$1,INDIRECT(nfl_game_result_header),0),FALSE)),"",VLOOKUP($B3745,INDIRECT(nfl_game_result),MATCH(L$1,INDIRECT(nfl_game_result_header),0),FALSE)),"error")</f>
        <v/>
      </c>
      <c r="M3745" s="23" t="s">
        <v>16</v>
      </c>
      <c r="V3745" s="23" t="s">
        <v>416</v>
      </c>
      <c r="W3745" s="23">
        <f ca="1">VALUE(LEFT(C3745, 4))</f>
        <v>2018</v>
      </c>
      <c r="X3745" s="23">
        <f ca="1">VALUE(MID(C3745,6,FIND("_",C3745,6)-6))</f>
        <v>17</v>
      </c>
      <c r="Y3745" s="23" t="str">
        <f ca="1">IF(NOT(OR(ISBLANK(D3745),ISBLANK(E3745),D3745="",E3745="")),D3745-E3745,"")</f>
        <v/>
      </c>
      <c r="Z3745" s="23" t="str">
        <f ca="1">IF(OR(NOT(ISNUMBER(D3745)),ISBLANK(D3745),D3745="",ISBLANK(N3745)),"",ABS(D3745-N3745))</f>
        <v/>
      </c>
      <c r="AA3745" s="23" t="str">
        <f ca="1">IF(OR(ISBLANK(J3745),ISBLANK(O3745),J3745="",O3745=""),"",IF(J3745=O3745,1,0))</f>
        <v/>
      </c>
      <c r="AB3745" s="23" t="str">
        <f ca="1">IF(OR(ISBLANK(K3745),ISBLANK(Q3745),K3745="",Q3745=""),"",IF(K3745=Q3745,1,0))</f>
        <v/>
      </c>
      <c r="AC3745" s="23" t="str">
        <f t="shared" ca="1" si="58"/>
        <v/>
      </c>
    </row>
    <row r="3746" spans="1:29" x14ac:dyDescent="0.25">
      <c r="A3746" s="23">
        <v>3745</v>
      </c>
      <c r="B3746">
        <v>1843</v>
      </c>
      <c r="C3746" s="23" t="str">
        <f ca="1">IFERROR(VLOOKUP($B3746,INDIRECT(nfl_game_result),MATCH(C$1,INDIRECT(nfl_game_result_header),0),FALSE),"error")</f>
        <v>2018_17_MIA@BUF</v>
      </c>
      <c r="D3746" s="23" t="str">
        <f ca="1">IFERROR(IF(ISBLANK(VLOOKUP($B3746,INDIRECT(nfl_game_result),MATCH(D$1,INDIRECT(nfl_game_result_header),0),FALSE)),"",VLOOKUP($B3746,INDIRECT(nfl_game_result),MATCH(D$1,INDIRECT(nfl_game_result_header),0),FALSE)),"error")</f>
        <v/>
      </c>
      <c r="E3746" s="23" t="str">
        <f ca="1">IFERROR(IF(ISBLANK(VLOOKUP($B3746,INDIRECT(nfl_game_result),MATCH(E$1,INDIRECT(nfl_game_result_header),0),FALSE)),"",VLOOKUP($B3746,INDIRECT(nfl_game_result),MATCH(E$1,INDIRECT(nfl_game_result_header),0),FALSE)),"error")</f>
        <v/>
      </c>
      <c r="F3746" s="23" t="str">
        <f ca="1">IFERROR(IF(ISBLANK(VLOOKUP($B3746,INDIRECT(nfl_game_result),MATCH(F$1,INDIRECT(nfl_game_result_header),0),FALSE)),"",VLOOKUP($B3746,INDIRECT(nfl_game_result),MATCH(F$1,INDIRECT(nfl_game_result_header),0),FALSE)),"error")</f>
        <v/>
      </c>
      <c r="G3746" s="23" t="str">
        <f ca="1">IFERROR(IF(ISBLANK(VLOOKUP($B3746,INDIRECT(nfl_game_result),MATCH(G$1,INDIRECT(nfl_game_result_header),0),FALSE)),"",VLOOKUP($B3746,INDIRECT(nfl_game_result),MATCH(G$1,INDIRECT(nfl_game_result_header),0),FALSE)),"error")</f>
        <v/>
      </c>
      <c r="H3746" s="23" t="str">
        <f ca="1">IFERROR(IF(ISBLANK(VLOOKUP($B3746,INDIRECT(nfl_game_result),MATCH(H$1,INDIRECT(nfl_game_result_header),0),FALSE)),"",VLOOKUP($B3746,INDIRECT(nfl_game_result),MATCH(H$1,INDIRECT(nfl_game_result_header),0),FALSE)),"error")</f>
        <v/>
      </c>
      <c r="I3746" s="23" t="str">
        <f ca="1">IFERROR(IF(ISBLANK(VLOOKUP($B3746,INDIRECT(nfl_game_result),MATCH(I$1,INDIRECT(nfl_game_result_header),0),FALSE)),"",VLOOKUP($B3746,INDIRECT(nfl_game_result),MATCH(I$1,INDIRECT(nfl_game_result_header),0),FALSE)),"error")</f>
        <v/>
      </c>
      <c r="J3746" s="23" t="str">
        <f ca="1">IFERROR(IF(ISBLANK(VLOOKUP($B3746,INDIRECT(nfl_game_result),MATCH(J$1,INDIRECT(nfl_game_result_header),0),FALSE)),"",VLOOKUP($B3746,INDIRECT(nfl_game_result),MATCH(J$1,INDIRECT(nfl_game_result_header),0),FALSE)),"error")</f>
        <v/>
      </c>
      <c r="K3746" s="23" t="str">
        <f ca="1">IFERROR(IF(ISBLANK(VLOOKUP($B3746,INDIRECT(nfl_game_result),MATCH(K$1,INDIRECT(nfl_game_result_header),0),FALSE)),"",VLOOKUP($B3746,INDIRECT(nfl_game_result),MATCH(K$1,INDIRECT(nfl_game_result_header),0),FALSE)),"error")</f>
        <v/>
      </c>
      <c r="L3746" s="23" t="str">
        <f ca="1">IFERROR(IF(ISBLANK(VLOOKUP($B3746,INDIRECT(nfl_game_result),MATCH(L$1,INDIRECT(nfl_game_result_header),0),FALSE)),"",VLOOKUP($B3746,INDIRECT(nfl_game_result),MATCH(L$1,INDIRECT(nfl_game_result_header),0),FALSE)),"error")</f>
        <v/>
      </c>
      <c r="M3746" s="23" t="s">
        <v>14</v>
      </c>
      <c r="V3746" s="23" t="s">
        <v>416</v>
      </c>
      <c r="W3746" s="23">
        <f ca="1">VALUE(LEFT(C3746, 4))</f>
        <v>2018</v>
      </c>
      <c r="X3746" s="23">
        <f ca="1">VALUE(MID(C3746,6,FIND("_",C3746,6)-6))</f>
        <v>17</v>
      </c>
      <c r="Y3746" s="23" t="str">
        <f ca="1">IF(NOT(OR(ISBLANK(D3746),ISBLANK(E3746),D3746="",E3746="")),D3746-E3746,"")</f>
        <v/>
      </c>
      <c r="Z3746" s="23" t="str">
        <f ca="1">IF(OR(NOT(ISNUMBER(D3746)),ISBLANK(D3746),D3746="",ISBLANK(N3746)),"",ABS(D3746-N3746))</f>
        <v/>
      </c>
      <c r="AA3746" s="23" t="str">
        <f ca="1">IF(OR(ISBLANK(J3746),ISBLANK(O3746),J3746="",O3746=""),"",IF(J3746=O3746,1,0))</f>
        <v/>
      </c>
      <c r="AB3746" s="23" t="str">
        <f ca="1">IF(OR(ISBLANK(K3746),ISBLANK(Q3746),K3746="",Q3746=""),"",IF(K3746=Q3746,1,0))</f>
        <v/>
      </c>
      <c r="AC3746" s="23" t="str">
        <f t="shared" ca="1" si="58"/>
        <v/>
      </c>
    </row>
    <row r="3747" spans="1:29" x14ac:dyDescent="0.25">
      <c r="A3747" s="23">
        <v>3746</v>
      </c>
      <c r="B3747">
        <v>1844</v>
      </c>
      <c r="C3747" s="23" t="str">
        <f ca="1">IFERROR(VLOOKUP($B3747,INDIRECT(nfl_game_result),MATCH(C$1,INDIRECT(nfl_game_result_header),0),FALSE),"error")</f>
        <v>2018_17_DET@GBY</v>
      </c>
      <c r="D3747" s="23" t="str">
        <f ca="1">IFERROR(IF(ISBLANK(VLOOKUP($B3747,INDIRECT(nfl_game_result),MATCH(D$1,INDIRECT(nfl_game_result_header),0),FALSE)),"",VLOOKUP($B3747,INDIRECT(nfl_game_result),MATCH(D$1,INDIRECT(nfl_game_result_header),0),FALSE)),"error")</f>
        <v/>
      </c>
      <c r="E3747" s="23" t="str">
        <f ca="1">IFERROR(IF(ISBLANK(VLOOKUP($B3747,INDIRECT(nfl_game_result),MATCH(E$1,INDIRECT(nfl_game_result_header),0),FALSE)),"",VLOOKUP($B3747,INDIRECT(nfl_game_result),MATCH(E$1,INDIRECT(nfl_game_result_header),0),FALSE)),"error")</f>
        <v/>
      </c>
      <c r="F3747" s="23" t="str">
        <f ca="1">IFERROR(IF(ISBLANK(VLOOKUP($B3747,INDIRECT(nfl_game_result),MATCH(F$1,INDIRECT(nfl_game_result_header),0),FALSE)),"",VLOOKUP($B3747,INDIRECT(nfl_game_result),MATCH(F$1,INDIRECT(nfl_game_result_header),0),FALSE)),"error")</f>
        <v/>
      </c>
      <c r="G3747" s="23" t="str">
        <f ca="1">IFERROR(IF(ISBLANK(VLOOKUP($B3747,INDIRECT(nfl_game_result),MATCH(G$1,INDIRECT(nfl_game_result_header),0),FALSE)),"",VLOOKUP($B3747,INDIRECT(nfl_game_result),MATCH(G$1,INDIRECT(nfl_game_result_header),0),FALSE)),"error")</f>
        <v/>
      </c>
      <c r="H3747" s="23" t="str">
        <f ca="1">IFERROR(IF(ISBLANK(VLOOKUP($B3747,INDIRECT(nfl_game_result),MATCH(H$1,INDIRECT(nfl_game_result_header),0),FALSE)),"",VLOOKUP($B3747,INDIRECT(nfl_game_result),MATCH(H$1,INDIRECT(nfl_game_result_header),0),FALSE)),"error")</f>
        <v/>
      </c>
      <c r="I3747" s="23" t="str">
        <f ca="1">IFERROR(IF(ISBLANK(VLOOKUP($B3747,INDIRECT(nfl_game_result),MATCH(I$1,INDIRECT(nfl_game_result_header),0),FALSE)),"",VLOOKUP($B3747,INDIRECT(nfl_game_result),MATCH(I$1,INDIRECT(nfl_game_result_header),0),FALSE)),"error")</f>
        <v/>
      </c>
      <c r="J3747" s="23" t="str">
        <f ca="1">IFERROR(IF(ISBLANK(VLOOKUP($B3747,INDIRECT(nfl_game_result),MATCH(J$1,INDIRECT(nfl_game_result_header),0),FALSE)),"",VLOOKUP($B3747,INDIRECT(nfl_game_result),MATCH(J$1,INDIRECT(nfl_game_result_header),0),FALSE)),"error")</f>
        <v/>
      </c>
      <c r="K3747" s="23" t="str">
        <f ca="1">IFERROR(IF(ISBLANK(VLOOKUP($B3747,INDIRECT(nfl_game_result),MATCH(K$1,INDIRECT(nfl_game_result_header),0),FALSE)),"",VLOOKUP($B3747,INDIRECT(nfl_game_result),MATCH(K$1,INDIRECT(nfl_game_result_header),0),FALSE)),"error")</f>
        <v/>
      </c>
      <c r="L3747" s="23" t="str">
        <f ca="1">IFERROR(IF(ISBLANK(VLOOKUP($B3747,INDIRECT(nfl_game_result),MATCH(L$1,INDIRECT(nfl_game_result_header),0),FALSE)),"",VLOOKUP($B3747,INDIRECT(nfl_game_result),MATCH(L$1,INDIRECT(nfl_game_result_header),0),FALSE)),"error")</f>
        <v/>
      </c>
      <c r="M3747" s="23" t="s">
        <v>14</v>
      </c>
      <c r="V3747" s="23" t="s">
        <v>416</v>
      </c>
      <c r="W3747" s="23">
        <f ca="1">VALUE(LEFT(C3747, 4))</f>
        <v>2018</v>
      </c>
      <c r="X3747" s="23">
        <f ca="1">VALUE(MID(C3747,6,FIND("_",C3747,6)-6))</f>
        <v>17</v>
      </c>
      <c r="Y3747" s="23" t="str">
        <f ca="1">IF(NOT(OR(ISBLANK(D3747),ISBLANK(E3747),D3747="",E3747="")),D3747-E3747,"")</f>
        <v/>
      </c>
      <c r="Z3747" s="23" t="str">
        <f ca="1">IF(OR(NOT(ISNUMBER(D3747)),ISBLANK(D3747),D3747="",ISBLANK(N3747)),"",ABS(D3747-N3747))</f>
        <v/>
      </c>
      <c r="AA3747" s="23" t="str">
        <f ca="1">IF(OR(ISBLANK(J3747),ISBLANK(O3747),J3747="",O3747=""),"",IF(J3747=O3747,1,0))</f>
        <v/>
      </c>
      <c r="AB3747" s="23" t="str">
        <f ca="1">IF(OR(ISBLANK(K3747),ISBLANK(Q3747),K3747="",Q3747=""),"",IF(K3747=Q3747,1,0))</f>
        <v/>
      </c>
      <c r="AC3747" s="23" t="str">
        <f t="shared" ca="1" si="58"/>
        <v/>
      </c>
    </row>
    <row r="3748" spans="1:29" x14ac:dyDescent="0.25">
      <c r="A3748" s="23">
        <v>3747</v>
      </c>
      <c r="B3748">
        <v>1845</v>
      </c>
      <c r="C3748" s="23" t="str">
        <f ca="1">IFERROR(VLOOKUP($B3748,INDIRECT(nfl_game_result),MATCH(C$1,INDIRECT(nfl_game_result_header),0),FALSE),"error")</f>
        <v>2018_17_JAX@HOU</v>
      </c>
      <c r="D3748" s="23" t="str">
        <f ca="1">IFERROR(IF(ISBLANK(VLOOKUP($B3748,INDIRECT(nfl_game_result),MATCH(D$1,INDIRECT(nfl_game_result_header),0),FALSE)),"",VLOOKUP($B3748,INDIRECT(nfl_game_result),MATCH(D$1,INDIRECT(nfl_game_result_header),0),FALSE)),"error")</f>
        <v/>
      </c>
      <c r="E3748" s="23" t="str">
        <f ca="1">IFERROR(IF(ISBLANK(VLOOKUP($B3748,INDIRECT(nfl_game_result),MATCH(E$1,INDIRECT(nfl_game_result_header),0),FALSE)),"",VLOOKUP($B3748,INDIRECT(nfl_game_result),MATCH(E$1,INDIRECT(nfl_game_result_header),0),FALSE)),"error")</f>
        <v/>
      </c>
      <c r="F3748" s="23" t="str">
        <f ca="1">IFERROR(IF(ISBLANK(VLOOKUP($B3748,INDIRECT(nfl_game_result),MATCH(F$1,INDIRECT(nfl_game_result_header),0),FALSE)),"",VLOOKUP($B3748,INDIRECT(nfl_game_result),MATCH(F$1,INDIRECT(nfl_game_result_header),0),FALSE)),"error")</f>
        <v/>
      </c>
      <c r="G3748" s="23" t="str">
        <f ca="1">IFERROR(IF(ISBLANK(VLOOKUP($B3748,INDIRECT(nfl_game_result),MATCH(G$1,INDIRECT(nfl_game_result_header),0),FALSE)),"",VLOOKUP($B3748,INDIRECT(nfl_game_result),MATCH(G$1,INDIRECT(nfl_game_result_header),0),FALSE)),"error")</f>
        <v/>
      </c>
      <c r="H3748" s="23" t="str">
        <f ca="1">IFERROR(IF(ISBLANK(VLOOKUP($B3748,INDIRECT(nfl_game_result),MATCH(H$1,INDIRECT(nfl_game_result_header),0),FALSE)),"",VLOOKUP($B3748,INDIRECT(nfl_game_result),MATCH(H$1,INDIRECT(nfl_game_result_header),0),FALSE)),"error")</f>
        <v/>
      </c>
      <c r="I3748" s="23" t="str">
        <f ca="1">IFERROR(IF(ISBLANK(VLOOKUP($B3748,INDIRECT(nfl_game_result),MATCH(I$1,INDIRECT(nfl_game_result_header),0),FALSE)),"",VLOOKUP($B3748,INDIRECT(nfl_game_result),MATCH(I$1,INDIRECT(nfl_game_result_header),0),FALSE)),"error")</f>
        <v/>
      </c>
      <c r="J3748" s="23" t="str">
        <f ca="1">IFERROR(IF(ISBLANK(VLOOKUP($B3748,INDIRECT(nfl_game_result),MATCH(J$1,INDIRECT(nfl_game_result_header),0),FALSE)),"",VLOOKUP($B3748,INDIRECT(nfl_game_result),MATCH(J$1,INDIRECT(nfl_game_result_header),0),FALSE)),"error")</f>
        <v/>
      </c>
      <c r="K3748" s="23" t="str">
        <f ca="1">IFERROR(IF(ISBLANK(VLOOKUP($B3748,INDIRECT(nfl_game_result),MATCH(K$1,INDIRECT(nfl_game_result_header),0),FALSE)),"",VLOOKUP($B3748,INDIRECT(nfl_game_result),MATCH(K$1,INDIRECT(nfl_game_result_header),0),FALSE)),"error")</f>
        <v/>
      </c>
      <c r="L3748" s="23" t="str">
        <f ca="1">IFERROR(IF(ISBLANK(VLOOKUP($B3748,INDIRECT(nfl_game_result),MATCH(L$1,INDIRECT(nfl_game_result_header),0),FALSE)),"",VLOOKUP($B3748,INDIRECT(nfl_game_result),MATCH(L$1,INDIRECT(nfl_game_result_header),0),FALSE)),"error")</f>
        <v/>
      </c>
      <c r="M3748" s="23" t="s">
        <v>14</v>
      </c>
      <c r="V3748" s="23" t="s">
        <v>416</v>
      </c>
      <c r="W3748" s="23">
        <f ca="1">VALUE(LEFT(C3748, 4))</f>
        <v>2018</v>
      </c>
      <c r="X3748" s="23">
        <f ca="1">VALUE(MID(C3748,6,FIND("_",C3748,6)-6))</f>
        <v>17</v>
      </c>
      <c r="Y3748" s="23" t="str">
        <f ca="1">IF(NOT(OR(ISBLANK(D3748),ISBLANK(E3748),D3748="",E3748="")),D3748-E3748,"")</f>
        <v/>
      </c>
      <c r="Z3748" s="23" t="str">
        <f ca="1">IF(OR(NOT(ISNUMBER(D3748)),ISBLANK(D3748),D3748="",ISBLANK(N3748)),"",ABS(D3748-N3748))</f>
        <v/>
      </c>
      <c r="AA3748" s="23" t="str">
        <f ca="1">IF(OR(ISBLANK(J3748),ISBLANK(O3748),J3748="",O3748=""),"",IF(J3748=O3748,1,0))</f>
        <v/>
      </c>
      <c r="AB3748" s="23" t="str">
        <f ca="1">IF(OR(ISBLANK(K3748),ISBLANK(Q3748),K3748="",Q3748=""),"",IF(K3748=Q3748,1,0))</f>
        <v/>
      </c>
      <c r="AC3748" s="23" t="str">
        <f t="shared" ca="1" si="58"/>
        <v/>
      </c>
    </row>
    <row r="3749" spans="1:29" x14ac:dyDescent="0.25">
      <c r="A3749" s="23">
        <v>3748</v>
      </c>
      <c r="B3749">
        <v>1846</v>
      </c>
      <c r="C3749" s="23" t="str">
        <f ca="1">IFERROR(VLOOKUP($B3749,INDIRECT(nfl_game_result),MATCH(C$1,INDIRECT(nfl_game_result_header),0),FALSE),"error")</f>
        <v>2018_17_OAK@KCY</v>
      </c>
      <c r="D3749" s="23" t="str">
        <f ca="1">IFERROR(IF(ISBLANK(VLOOKUP($B3749,INDIRECT(nfl_game_result),MATCH(D$1,INDIRECT(nfl_game_result_header),0),FALSE)),"",VLOOKUP($B3749,INDIRECT(nfl_game_result),MATCH(D$1,INDIRECT(nfl_game_result_header),0),FALSE)),"error")</f>
        <v/>
      </c>
      <c r="E3749" s="23" t="str">
        <f ca="1">IFERROR(IF(ISBLANK(VLOOKUP($B3749,INDIRECT(nfl_game_result),MATCH(E$1,INDIRECT(nfl_game_result_header),0),FALSE)),"",VLOOKUP($B3749,INDIRECT(nfl_game_result),MATCH(E$1,INDIRECT(nfl_game_result_header),0),FALSE)),"error")</f>
        <v/>
      </c>
      <c r="F3749" s="23" t="str">
        <f ca="1">IFERROR(IF(ISBLANK(VLOOKUP($B3749,INDIRECT(nfl_game_result),MATCH(F$1,INDIRECT(nfl_game_result_header),0),FALSE)),"",VLOOKUP($B3749,INDIRECT(nfl_game_result),MATCH(F$1,INDIRECT(nfl_game_result_header),0),FALSE)),"error")</f>
        <v/>
      </c>
      <c r="G3749" s="23" t="str">
        <f ca="1">IFERROR(IF(ISBLANK(VLOOKUP($B3749,INDIRECT(nfl_game_result),MATCH(G$1,INDIRECT(nfl_game_result_header),0),FALSE)),"",VLOOKUP($B3749,INDIRECT(nfl_game_result),MATCH(G$1,INDIRECT(nfl_game_result_header),0),FALSE)),"error")</f>
        <v/>
      </c>
      <c r="H3749" s="23" t="str">
        <f ca="1">IFERROR(IF(ISBLANK(VLOOKUP($B3749,INDIRECT(nfl_game_result),MATCH(H$1,INDIRECT(nfl_game_result_header),0),FALSE)),"",VLOOKUP($B3749,INDIRECT(nfl_game_result),MATCH(H$1,INDIRECT(nfl_game_result_header),0),FALSE)),"error")</f>
        <v/>
      </c>
      <c r="I3749" s="23" t="str">
        <f ca="1">IFERROR(IF(ISBLANK(VLOOKUP($B3749,INDIRECT(nfl_game_result),MATCH(I$1,INDIRECT(nfl_game_result_header),0),FALSE)),"",VLOOKUP($B3749,INDIRECT(nfl_game_result),MATCH(I$1,INDIRECT(nfl_game_result_header),0),FALSE)),"error")</f>
        <v/>
      </c>
      <c r="J3749" s="23" t="str">
        <f ca="1">IFERROR(IF(ISBLANK(VLOOKUP($B3749,INDIRECT(nfl_game_result),MATCH(J$1,INDIRECT(nfl_game_result_header),0),FALSE)),"",VLOOKUP($B3749,INDIRECT(nfl_game_result),MATCH(J$1,INDIRECT(nfl_game_result_header),0),FALSE)),"error")</f>
        <v/>
      </c>
      <c r="K3749" s="23" t="str">
        <f ca="1">IFERROR(IF(ISBLANK(VLOOKUP($B3749,INDIRECT(nfl_game_result),MATCH(K$1,INDIRECT(nfl_game_result_header),0),FALSE)),"",VLOOKUP($B3749,INDIRECT(nfl_game_result),MATCH(K$1,INDIRECT(nfl_game_result_header),0),FALSE)),"error")</f>
        <v/>
      </c>
      <c r="L3749" s="23" t="str">
        <f ca="1">IFERROR(IF(ISBLANK(VLOOKUP($B3749,INDIRECT(nfl_game_result),MATCH(L$1,INDIRECT(nfl_game_result_header),0),FALSE)),"",VLOOKUP($B3749,INDIRECT(nfl_game_result),MATCH(L$1,INDIRECT(nfl_game_result_header),0),FALSE)),"error")</f>
        <v/>
      </c>
      <c r="M3749" s="23" t="s">
        <v>14</v>
      </c>
      <c r="V3749" s="23" t="s">
        <v>416</v>
      </c>
      <c r="W3749" s="23">
        <f ca="1">VALUE(LEFT(C3749, 4))</f>
        <v>2018</v>
      </c>
      <c r="X3749" s="23">
        <f ca="1">VALUE(MID(C3749,6,FIND("_",C3749,6)-6))</f>
        <v>17</v>
      </c>
      <c r="Y3749" s="23" t="str">
        <f ca="1">IF(NOT(OR(ISBLANK(D3749),ISBLANK(E3749),D3749="",E3749="")),D3749-E3749,"")</f>
        <v/>
      </c>
      <c r="Z3749" s="23" t="str">
        <f ca="1">IF(OR(NOT(ISNUMBER(D3749)),ISBLANK(D3749),D3749="",ISBLANK(N3749)),"",ABS(D3749-N3749))</f>
        <v/>
      </c>
      <c r="AA3749" s="23" t="str">
        <f ca="1">IF(OR(ISBLANK(J3749),ISBLANK(O3749),J3749="",O3749=""),"",IF(J3749=O3749,1,0))</f>
        <v/>
      </c>
      <c r="AB3749" s="23" t="str">
        <f ca="1">IF(OR(ISBLANK(K3749),ISBLANK(Q3749),K3749="",Q3749=""),"",IF(K3749=Q3749,1,0))</f>
        <v/>
      </c>
      <c r="AC3749" s="23" t="str">
        <f t="shared" ca="1" si="58"/>
        <v/>
      </c>
    </row>
    <row r="3750" spans="1:29" x14ac:dyDescent="0.25">
      <c r="A3750" s="23">
        <v>3749</v>
      </c>
      <c r="B3750">
        <v>1847</v>
      </c>
      <c r="C3750" s="23" t="str">
        <f ca="1">IFERROR(VLOOKUP($B3750,INDIRECT(nfl_game_result),MATCH(C$1,INDIRECT(nfl_game_result_header),0),FALSE),"error")</f>
        <v>2018_17_CHI@MIN</v>
      </c>
      <c r="D3750" s="23" t="str">
        <f ca="1">IFERROR(IF(ISBLANK(VLOOKUP($B3750,INDIRECT(nfl_game_result),MATCH(D$1,INDIRECT(nfl_game_result_header),0),FALSE)),"",VLOOKUP($B3750,INDIRECT(nfl_game_result),MATCH(D$1,INDIRECT(nfl_game_result_header),0),FALSE)),"error")</f>
        <v/>
      </c>
      <c r="E3750" s="23" t="str">
        <f ca="1">IFERROR(IF(ISBLANK(VLOOKUP($B3750,INDIRECT(nfl_game_result),MATCH(E$1,INDIRECT(nfl_game_result_header),0),FALSE)),"",VLOOKUP($B3750,INDIRECT(nfl_game_result),MATCH(E$1,INDIRECT(nfl_game_result_header),0),FALSE)),"error")</f>
        <v/>
      </c>
      <c r="F3750" s="23" t="str">
        <f ca="1">IFERROR(IF(ISBLANK(VLOOKUP($B3750,INDIRECT(nfl_game_result),MATCH(F$1,INDIRECT(nfl_game_result_header),0),FALSE)),"",VLOOKUP($B3750,INDIRECT(nfl_game_result),MATCH(F$1,INDIRECT(nfl_game_result_header),0),FALSE)),"error")</f>
        <v/>
      </c>
      <c r="G3750" s="23" t="str">
        <f ca="1">IFERROR(IF(ISBLANK(VLOOKUP($B3750,INDIRECT(nfl_game_result),MATCH(G$1,INDIRECT(nfl_game_result_header),0),FALSE)),"",VLOOKUP($B3750,INDIRECT(nfl_game_result),MATCH(G$1,INDIRECT(nfl_game_result_header),0),FALSE)),"error")</f>
        <v/>
      </c>
      <c r="H3750" s="23" t="str">
        <f ca="1">IFERROR(IF(ISBLANK(VLOOKUP($B3750,INDIRECT(nfl_game_result),MATCH(H$1,INDIRECT(nfl_game_result_header),0),FALSE)),"",VLOOKUP($B3750,INDIRECT(nfl_game_result),MATCH(H$1,INDIRECT(nfl_game_result_header),0),FALSE)),"error")</f>
        <v/>
      </c>
      <c r="I3750" s="23" t="str">
        <f ca="1">IFERROR(IF(ISBLANK(VLOOKUP($B3750,INDIRECT(nfl_game_result),MATCH(I$1,INDIRECT(nfl_game_result_header),0),FALSE)),"",VLOOKUP($B3750,INDIRECT(nfl_game_result),MATCH(I$1,INDIRECT(nfl_game_result_header),0),FALSE)),"error")</f>
        <v/>
      </c>
      <c r="J3750" s="23" t="str">
        <f ca="1">IFERROR(IF(ISBLANK(VLOOKUP($B3750,INDIRECT(nfl_game_result),MATCH(J$1,INDIRECT(nfl_game_result_header),0),FALSE)),"",VLOOKUP($B3750,INDIRECT(nfl_game_result),MATCH(J$1,INDIRECT(nfl_game_result_header),0),FALSE)),"error")</f>
        <v/>
      </c>
      <c r="K3750" s="23" t="str">
        <f ca="1">IFERROR(IF(ISBLANK(VLOOKUP($B3750,INDIRECT(nfl_game_result),MATCH(K$1,INDIRECT(nfl_game_result_header),0),FALSE)),"",VLOOKUP($B3750,INDIRECT(nfl_game_result),MATCH(K$1,INDIRECT(nfl_game_result_header),0),FALSE)),"error")</f>
        <v/>
      </c>
      <c r="L3750" s="23" t="str">
        <f ca="1">IFERROR(IF(ISBLANK(VLOOKUP($B3750,INDIRECT(nfl_game_result),MATCH(L$1,INDIRECT(nfl_game_result_header),0),FALSE)),"",VLOOKUP($B3750,INDIRECT(nfl_game_result),MATCH(L$1,INDIRECT(nfl_game_result_header),0),FALSE)),"error")</f>
        <v/>
      </c>
      <c r="M3750" s="23" t="s">
        <v>14</v>
      </c>
      <c r="V3750" s="23" t="s">
        <v>416</v>
      </c>
      <c r="W3750" s="23">
        <f ca="1">VALUE(LEFT(C3750, 4))</f>
        <v>2018</v>
      </c>
      <c r="X3750" s="23">
        <f ca="1">VALUE(MID(C3750,6,FIND("_",C3750,6)-6))</f>
        <v>17</v>
      </c>
      <c r="Y3750" s="23" t="str">
        <f ca="1">IF(NOT(OR(ISBLANK(D3750),ISBLANK(E3750),D3750="",E3750="")),D3750-E3750,"")</f>
        <v/>
      </c>
      <c r="Z3750" s="23" t="str">
        <f ca="1">IF(OR(NOT(ISNUMBER(D3750)),ISBLANK(D3750),D3750="",ISBLANK(N3750)),"",ABS(D3750-N3750))</f>
        <v/>
      </c>
      <c r="AA3750" s="23" t="str">
        <f ca="1">IF(OR(ISBLANK(J3750),ISBLANK(O3750),J3750="",O3750=""),"",IF(J3750=O3750,1,0))</f>
        <v/>
      </c>
      <c r="AB3750" s="23" t="str">
        <f ca="1">IF(OR(ISBLANK(K3750),ISBLANK(Q3750),K3750="",Q3750=""),"",IF(K3750=Q3750,1,0))</f>
        <v/>
      </c>
      <c r="AC3750" s="23" t="str">
        <f t="shared" ca="1" si="58"/>
        <v/>
      </c>
    </row>
    <row r="3751" spans="1:29" x14ac:dyDescent="0.25">
      <c r="A3751" s="23">
        <v>3750</v>
      </c>
      <c r="B3751">
        <v>1848</v>
      </c>
      <c r="C3751" s="23" t="str">
        <f ca="1">IFERROR(VLOOKUP($B3751,INDIRECT(nfl_game_result),MATCH(C$1,INDIRECT(nfl_game_result_header),0),FALSE),"error")</f>
        <v>2018_17_NYJ@NWE</v>
      </c>
      <c r="D3751" s="23" t="str">
        <f ca="1">IFERROR(IF(ISBLANK(VLOOKUP($B3751,INDIRECT(nfl_game_result),MATCH(D$1,INDIRECT(nfl_game_result_header),0),FALSE)),"",VLOOKUP($B3751,INDIRECT(nfl_game_result),MATCH(D$1,INDIRECT(nfl_game_result_header),0),FALSE)),"error")</f>
        <v/>
      </c>
      <c r="E3751" s="23" t="str">
        <f ca="1">IFERROR(IF(ISBLANK(VLOOKUP($B3751,INDIRECT(nfl_game_result),MATCH(E$1,INDIRECT(nfl_game_result_header),0),FALSE)),"",VLOOKUP($B3751,INDIRECT(nfl_game_result),MATCH(E$1,INDIRECT(nfl_game_result_header),0),FALSE)),"error")</f>
        <v/>
      </c>
      <c r="F3751" s="23" t="str">
        <f ca="1">IFERROR(IF(ISBLANK(VLOOKUP($B3751,INDIRECT(nfl_game_result),MATCH(F$1,INDIRECT(nfl_game_result_header),0),FALSE)),"",VLOOKUP($B3751,INDIRECT(nfl_game_result),MATCH(F$1,INDIRECT(nfl_game_result_header),0),FALSE)),"error")</f>
        <v/>
      </c>
      <c r="G3751" s="23" t="str">
        <f ca="1">IFERROR(IF(ISBLANK(VLOOKUP($B3751,INDIRECT(nfl_game_result),MATCH(G$1,INDIRECT(nfl_game_result_header),0),FALSE)),"",VLOOKUP($B3751,INDIRECT(nfl_game_result),MATCH(G$1,INDIRECT(nfl_game_result_header),0),FALSE)),"error")</f>
        <v/>
      </c>
      <c r="H3751" s="23" t="str">
        <f ca="1">IFERROR(IF(ISBLANK(VLOOKUP($B3751,INDIRECT(nfl_game_result),MATCH(H$1,INDIRECT(nfl_game_result_header),0),FALSE)),"",VLOOKUP($B3751,INDIRECT(nfl_game_result),MATCH(H$1,INDIRECT(nfl_game_result_header),0),FALSE)),"error")</f>
        <v/>
      </c>
      <c r="I3751" s="23" t="str">
        <f ca="1">IFERROR(IF(ISBLANK(VLOOKUP($B3751,INDIRECT(nfl_game_result),MATCH(I$1,INDIRECT(nfl_game_result_header),0),FALSE)),"",VLOOKUP($B3751,INDIRECT(nfl_game_result),MATCH(I$1,INDIRECT(nfl_game_result_header),0),FALSE)),"error")</f>
        <v/>
      </c>
      <c r="J3751" s="23" t="str">
        <f ca="1">IFERROR(IF(ISBLANK(VLOOKUP($B3751,INDIRECT(nfl_game_result),MATCH(J$1,INDIRECT(nfl_game_result_header),0),FALSE)),"",VLOOKUP($B3751,INDIRECT(nfl_game_result),MATCH(J$1,INDIRECT(nfl_game_result_header),0),FALSE)),"error")</f>
        <v/>
      </c>
      <c r="K3751" s="23" t="str">
        <f ca="1">IFERROR(IF(ISBLANK(VLOOKUP($B3751,INDIRECT(nfl_game_result),MATCH(K$1,INDIRECT(nfl_game_result_header),0),FALSE)),"",VLOOKUP($B3751,INDIRECT(nfl_game_result),MATCH(K$1,INDIRECT(nfl_game_result_header),0),FALSE)),"error")</f>
        <v/>
      </c>
      <c r="L3751" s="23" t="str">
        <f ca="1">IFERROR(IF(ISBLANK(VLOOKUP($B3751,INDIRECT(nfl_game_result),MATCH(L$1,INDIRECT(nfl_game_result_header),0),FALSE)),"",VLOOKUP($B3751,INDIRECT(nfl_game_result),MATCH(L$1,INDIRECT(nfl_game_result_header),0),FALSE)),"error")</f>
        <v/>
      </c>
      <c r="M3751" s="23" t="s">
        <v>14</v>
      </c>
      <c r="V3751" s="23" t="s">
        <v>416</v>
      </c>
      <c r="W3751" s="23">
        <f ca="1">VALUE(LEFT(C3751, 4))</f>
        <v>2018</v>
      </c>
      <c r="X3751" s="23">
        <f ca="1">VALUE(MID(C3751,6,FIND("_",C3751,6)-6))</f>
        <v>17</v>
      </c>
      <c r="Y3751" s="23" t="str">
        <f ca="1">IF(NOT(OR(ISBLANK(D3751),ISBLANK(E3751),D3751="",E3751="")),D3751-E3751,"")</f>
        <v/>
      </c>
      <c r="Z3751" s="23" t="str">
        <f ca="1">IF(OR(NOT(ISNUMBER(D3751)),ISBLANK(D3751),D3751="",ISBLANK(N3751)),"",ABS(D3751-N3751))</f>
        <v/>
      </c>
      <c r="AA3751" s="23" t="str">
        <f ca="1">IF(OR(ISBLANK(J3751),ISBLANK(O3751),J3751="",O3751=""),"",IF(J3751=O3751,1,0))</f>
        <v/>
      </c>
      <c r="AB3751" s="23" t="str">
        <f ca="1">IF(OR(ISBLANK(K3751),ISBLANK(Q3751),K3751="",Q3751=""),"",IF(K3751=Q3751,1,0))</f>
        <v/>
      </c>
      <c r="AC3751" s="23" t="str">
        <f t="shared" ca="1" si="58"/>
        <v/>
      </c>
    </row>
    <row r="3752" spans="1:29" x14ac:dyDescent="0.25">
      <c r="A3752" s="23">
        <v>3751</v>
      </c>
      <c r="B3752">
        <v>1849</v>
      </c>
      <c r="C3752" s="23" t="str">
        <f ca="1">IFERROR(VLOOKUP($B3752,INDIRECT(nfl_game_result),MATCH(C$1,INDIRECT(nfl_game_result_header),0),FALSE),"error")</f>
        <v>2018_17_CAR@NOR</v>
      </c>
      <c r="D3752" s="23" t="str">
        <f ca="1">IFERROR(IF(ISBLANK(VLOOKUP($B3752,INDIRECT(nfl_game_result),MATCH(D$1,INDIRECT(nfl_game_result_header),0),FALSE)),"",VLOOKUP($B3752,INDIRECT(nfl_game_result),MATCH(D$1,INDIRECT(nfl_game_result_header),0),FALSE)),"error")</f>
        <v/>
      </c>
      <c r="E3752" s="23" t="str">
        <f ca="1">IFERROR(IF(ISBLANK(VLOOKUP($B3752,INDIRECT(nfl_game_result),MATCH(E$1,INDIRECT(nfl_game_result_header),0),FALSE)),"",VLOOKUP($B3752,INDIRECT(nfl_game_result),MATCH(E$1,INDIRECT(nfl_game_result_header),0),FALSE)),"error")</f>
        <v/>
      </c>
      <c r="F3752" s="23" t="str">
        <f ca="1">IFERROR(IF(ISBLANK(VLOOKUP($B3752,INDIRECT(nfl_game_result),MATCH(F$1,INDIRECT(nfl_game_result_header),0),FALSE)),"",VLOOKUP($B3752,INDIRECT(nfl_game_result),MATCH(F$1,INDIRECT(nfl_game_result_header),0),FALSE)),"error")</f>
        <v/>
      </c>
      <c r="G3752" s="23" t="str">
        <f ca="1">IFERROR(IF(ISBLANK(VLOOKUP($B3752,INDIRECT(nfl_game_result),MATCH(G$1,INDIRECT(nfl_game_result_header),0),FALSE)),"",VLOOKUP($B3752,INDIRECT(nfl_game_result),MATCH(G$1,INDIRECT(nfl_game_result_header),0),FALSE)),"error")</f>
        <v/>
      </c>
      <c r="H3752" s="23" t="str">
        <f ca="1">IFERROR(IF(ISBLANK(VLOOKUP($B3752,INDIRECT(nfl_game_result),MATCH(H$1,INDIRECT(nfl_game_result_header),0),FALSE)),"",VLOOKUP($B3752,INDIRECT(nfl_game_result),MATCH(H$1,INDIRECT(nfl_game_result_header),0),FALSE)),"error")</f>
        <v/>
      </c>
      <c r="I3752" s="23" t="str">
        <f ca="1">IFERROR(IF(ISBLANK(VLOOKUP($B3752,INDIRECT(nfl_game_result),MATCH(I$1,INDIRECT(nfl_game_result_header),0),FALSE)),"",VLOOKUP($B3752,INDIRECT(nfl_game_result),MATCH(I$1,INDIRECT(nfl_game_result_header),0),FALSE)),"error")</f>
        <v/>
      </c>
      <c r="J3752" s="23" t="str">
        <f ca="1">IFERROR(IF(ISBLANK(VLOOKUP($B3752,INDIRECT(nfl_game_result),MATCH(J$1,INDIRECT(nfl_game_result_header),0),FALSE)),"",VLOOKUP($B3752,INDIRECT(nfl_game_result),MATCH(J$1,INDIRECT(nfl_game_result_header),0),FALSE)),"error")</f>
        <v/>
      </c>
      <c r="K3752" s="23" t="str">
        <f ca="1">IFERROR(IF(ISBLANK(VLOOKUP($B3752,INDIRECT(nfl_game_result),MATCH(K$1,INDIRECT(nfl_game_result_header),0),FALSE)),"",VLOOKUP($B3752,INDIRECT(nfl_game_result),MATCH(K$1,INDIRECT(nfl_game_result_header),0),FALSE)),"error")</f>
        <v/>
      </c>
      <c r="L3752" s="23" t="str">
        <f ca="1">IFERROR(IF(ISBLANK(VLOOKUP($B3752,INDIRECT(nfl_game_result),MATCH(L$1,INDIRECT(nfl_game_result_header),0),FALSE)),"",VLOOKUP($B3752,INDIRECT(nfl_game_result),MATCH(L$1,INDIRECT(nfl_game_result_header),0),FALSE)),"error")</f>
        <v/>
      </c>
      <c r="M3752" s="23" t="s">
        <v>14</v>
      </c>
      <c r="V3752" s="23" t="s">
        <v>416</v>
      </c>
      <c r="W3752" s="23">
        <f ca="1">VALUE(LEFT(C3752, 4))</f>
        <v>2018</v>
      </c>
      <c r="X3752" s="23">
        <f ca="1">VALUE(MID(C3752,6,FIND("_",C3752,6)-6))</f>
        <v>17</v>
      </c>
      <c r="Y3752" s="23" t="str">
        <f ca="1">IF(NOT(OR(ISBLANK(D3752),ISBLANK(E3752),D3752="",E3752="")),D3752-E3752,"")</f>
        <v/>
      </c>
      <c r="Z3752" s="23" t="str">
        <f ca="1">IF(OR(NOT(ISNUMBER(D3752)),ISBLANK(D3752),D3752="",ISBLANK(N3752)),"",ABS(D3752-N3752))</f>
        <v/>
      </c>
      <c r="AA3752" s="23" t="str">
        <f ca="1">IF(OR(ISBLANK(J3752),ISBLANK(O3752),J3752="",O3752=""),"",IF(J3752=O3752,1,0))</f>
        <v/>
      </c>
      <c r="AB3752" s="23" t="str">
        <f ca="1">IF(OR(ISBLANK(K3752),ISBLANK(Q3752),K3752="",Q3752=""),"",IF(K3752=Q3752,1,0))</f>
        <v/>
      </c>
      <c r="AC3752" s="23" t="str">
        <f t="shared" ca="1" si="58"/>
        <v/>
      </c>
    </row>
    <row r="3753" spans="1:29" x14ac:dyDescent="0.25">
      <c r="A3753" s="23">
        <v>3752</v>
      </c>
      <c r="B3753">
        <v>1850</v>
      </c>
      <c r="C3753" s="23" t="str">
        <f ca="1">IFERROR(VLOOKUP($B3753,INDIRECT(nfl_game_result),MATCH(C$1,INDIRECT(nfl_game_result_header),0),FALSE),"error")</f>
        <v>2018_17_DAL@NYG</v>
      </c>
      <c r="D3753" s="23" t="str">
        <f ca="1">IFERROR(IF(ISBLANK(VLOOKUP($B3753,INDIRECT(nfl_game_result),MATCH(D$1,INDIRECT(nfl_game_result_header),0),FALSE)),"",VLOOKUP($B3753,INDIRECT(nfl_game_result),MATCH(D$1,INDIRECT(nfl_game_result_header),0),FALSE)),"error")</f>
        <v/>
      </c>
      <c r="E3753" s="23" t="str">
        <f ca="1">IFERROR(IF(ISBLANK(VLOOKUP($B3753,INDIRECT(nfl_game_result),MATCH(E$1,INDIRECT(nfl_game_result_header),0),FALSE)),"",VLOOKUP($B3753,INDIRECT(nfl_game_result),MATCH(E$1,INDIRECT(nfl_game_result_header),0),FALSE)),"error")</f>
        <v/>
      </c>
      <c r="F3753" s="23" t="str">
        <f ca="1">IFERROR(IF(ISBLANK(VLOOKUP($B3753,INDIRECT(nfl_game_result),MATCH(F$1,INDIRECT(nfl_game_result_header),0),FALSE)),"",VLOOKUP($B3753,INDIRECT(nfl_game_result),MATCH(F$1,INDIRECT(nfl_game_result_header),0),FALSE)),"error")</f>
        <v/>
      </c>
      <c r="G3753" s="23" t="str">
        <f ca="1">IFERROR(IF(ISBLANK(VLOOKUP($B3753,INDIRECT(nfl_game_result),MATCH(G$1,INDIRECT(nfl_game_result_header),0),FALSE)),"",VLOOKUP($B3753,INDIRECT(nfl_game_result),MATCH(G$1,INDIRECT(nfl_game_result_header),0),FALSE)),"error")</f>
        <v/>
      </c>
      <c r="H3753" s="23" t="str">
        <f ca="1">IFERROR(IF(ISBLANK(VLOOKUP($B3753,INDIRECT(nfl_game_result),MATCH(H$1,INDIRECT(nfl_game_result_header),0),FALSE)),"",VLOOKUP($B3753,INDIRECT(nfl_game_result),MATCH(H$1,INDIRECT(nfl_game_result_header),0),FALSE)),"error")</f>
        <v/>
      </c>
      <c r="I3753" s="23" t="str">
        <f ca="1">IFERROR(IF(ISBLANK(VLOOKUP($B3753,INDIRECT(nfl_game_result),MATCH(I$1,INDIRECT(nfl_game_result_header),0),FALSE)),"",VLOOKUP($B3753,INDIRECT(nfl_game_result),MATCH(I$1,INDIRECT(nfl_game_result_header),0),FALSE)),"error")</f>
        <v/>
      </c>
      <c r="J3753" s="23" t="str">
        <f ca="1">IFERROR(IF(ISBLANK(VLOOKUP($B3753,INDIRECT(nfl_game_result),MATCH(J$1,INDIRECT(nfl_game_result_header),0),FALSE)),"",VLOOKUP($B3753,INDIRECT(nfl_game_result),MATCH(J$1,INDIRECT(nfl_game_result_header),0),FALSE)),"error")</f>
        <v/>
      </c>
      <c r="K3753" s="23" t="str">
        <f ca="1">IFERROR(IF(ISBLANK(VLOOKUP($B3753,INDIRECT(nfl_game_result),MATCH(K$1,INDIRECT(nfl_game_result_header),0),FALSE)),"",VLOOKUP($B3753,INDIRECT(nfl_game_result),MATCH(K$1,INDIRECT(nfl_game_result_header),0),FALSE)),"error")</f>
        <v/>
      </c>
      <c r="L3753" s="23" t="str">
        <f ca="1">IFERROR(IF(ISBLANK(VLOOKUP($B3753,INDIRECT(nfl_game_result),MATCH(L$1,INDIRECT(nfl_game_result_header),0),FALSE)),"",VLOOKUP($B3753,INDIRECT(nfl_game_result),MATCH(L$1,INDIRECT(nfl_game_result_header),0),FALSE)),"error")</f>
        <v/>
      </c>
      <c r="M3753" s="23" t="s">
        <v>14</v>
      </c>
      <c r="V3753" s="23" t="s">
        <v>416</v>
      </c>
      <c r="W3753" s="23">
        <f ca="1">VALUE(LEFT(C3753, 4))</f>
        <v>2018</v>
      </c>
      <c r="X3753" s="23">
        <f ca="1">VALUE(MID(C3753,6,FIND("_",C3753,6)-6))</f>
        <v>17</v>
      </c>
      <c r="Y3753" s="23" t="str">
        <f ca="1">IF(NOT(OR(ISBLANK(D3753),ISBLANK(E3753),D3753="",E3753="")),D3753-E3753,"")</f>
        <v/>
      </c>
      <c r="Z3753" s="23" t="str">
        <f ca="1">IF(OR(NOT(ISNUMBER(D3753)),ISBLANK(D3753),D3753="",ISBLANK(N3753)),"",ABS(D3753-N3753))</f>
        <v/>
      </c>
      <c r="AA3753" s="23" t="str">
        <f ca="1">IF(OR(ISBLANK(J3753),ISBLANK(O3753),J3753="",O3753=""),"",IF(J3753=O3753,1,0))</f>
        <v/>
      </c>
      <c r="AB3753" s="23" t="str">
        <f ca="1">IF(OR(ISBLANK(K3753),ISBLANK(Q3753),K3753="",Q3753=""),"",IF(K3753=Q3753,1,0))</f>
        <v/>
      </c>
      <c r="AC3753" s="23" t="str">
        <f t="shared" ca="1" si="58"/>
        <v/>
      </c>
    </row>
    <row r="3754" spans="1:29" x14ac:dyDescent="0.25">
      <c r="A3754" s="23">
        <v>3753</v>
      </c>
      <c r="B3754">
        <v>1851</v>
      </c>
      <c r="C3754" s="23" t="str">
        <f ca="1">IFERROR(VLOOKUP($B3754,INDIRECT(nfl_game_result),MATCH(C$1,INDIRECT(nfl_game_result_header),0),FALSE),"error")</f>
        <v>2018_17_CIN@PIT</v>
      </c>
      <c r="D3754" s="23" t="str">
        <f ca="1">IFERROR(IF(ISBLANK(VLOOKUP($B3754,INDIRECT(nfl_game_result),MATCH(D$1,INDIRECT(nfl_game_result_header),0),FALSE)),"",VLOOKUP($B3754,INDIRECT(nfl_game_result),MATCH(D$1,INDIRECT(nfl_game_result_header),0),FALSE)),"error")</f>
        <v/>
      </c>
      <c r="E3754" s="23" t="str">
        <f ca="1">IFERROR(IF(ISBLANK(VLOOKUP($B3754,INDIRECT(nfl_game_result),MATCH(E$1,INDIRECT(nfl_game_result_header),0),FALSE)),"",VLOOKUP($B3754,INDIRECT(nfl_game_result),MATCH(E$1,INDIRECT(nfl_game_result_header),0),FALSE)),"error")</f>
        <v/>
      </c>
      <c r="F3754" s="23" t="str">
        <f ca="1">IFERROR(IF(ISBLANK(VLOOKUP($B3754,INDIRECT(nfl_game_result),MATCH(F$1,INDIRECT(nfl_game_result_header),0),FALSE)),"",VLOOKUP($B3754,INDIRECT(nfl_game_result),MATCH(F$1,INDIRECT(nfl_game_result_header),0),FALSE)),"error")</f>
        <v/>
      </c>
      <c r="G3754" s="23" t="str">
        <f ca="1">IFERROR(IF(ISBLANK(VLOOKUP($B3754,INDIRECT(nfl_game_result),MATCH(G$1,INDIRECT(nfl_game_result_header),0),FALSE)),"",VLOOKUP($B3754,INDIRECT(nfl_game_result),MATCH(G$1,INDIRECT(nfl_game_result_header),0),FALSE)),"error")</f>
        <v/>
      </c>
      <c r="H3754" s="23" t="str">
        <f ca="1">IFERROR(IF(ISBLANK(VLOOKUP($B3754,INDIRECT(nfl_game_result),MATCH(H$1,INDIRECT(nfl_game_result_header),0),FALSE)),"",VLOOKUP($B3754,INDIRECT(nfl_game_result),MATCH(H$1,INDIRECT(nfl_game_result_header),0),FALSE)),"error")</f>
        <v/>
      </c>
      <c r="I3754" s="23" t="str">
        <f ca="1">IFERROR(IF(ISBLANK(VLOOKUP($B3754,INDIRECT(nfl_game_result),MATCH(I$1,INDIRECT(nfl_game_result_header),0),FALSE)),"",VLOOKUP($B3754,INDIRECT(nfl_game_result),MATCH(I$1,INDIRECT(nfl_game_result_header),0),FALSE)),"error")</f>
        <v/>
      </c>
      <c r="J3754" s="23" t="str">
        <f ca="1">IFERROR(IF(ISBLANK(VLOOKUP($B3754,INDIRECT(nfl_game_result),MATCH(J$1,INDIRECT(nfl_game_result_header),0),FALSE)),"",VLOOKUP($B3754,INDIRECT(nfl_game_result),MATCH(J$1,INDIRECT(nfl_game_result_header),0),FALSE)),"error")</f>
        <v/>
      </c>
      <c r="K3754" s="23" t="str">
        <f ca="1">IFERROR(IF(ISBLANK(VLOOKUP($B3754,INDIRECT(nfl_game_result),MATCH(K$1,INDIRECT(nfl_game_result_header),0),FALSE)),"",VLOOKUP($B3754,INDIRECT(nfl_game_result),MATCH(K$1,INDIRECT(nfl_game_result_header),0),FALSE)),"error")</f>
        <v/>
      </c>
      <c r="L3754" s="23" t="str">
        <f ca="1">IFERROR(IF(ISBLANK(VLOOKUP($B3754,INDIRECT(nfl_game_result),MATCH(L$1,INDIRECT(nfl_game_result_header),0),FALSE)),"",VLOOKUP($B3754,INDIRECT(nfl_game_result),MATCH(L$1,INDIRECT(nfl_game_result_header),0),FALSE)),"error")</f>
        <v/>
      </c>
      <c r="M3754" s="23" t="s">
        <v>14</v>
      </c>
      <c r="V3754" s="23" t="s">
        <v>416</v>
      </c>
      <c r="W3754" s="23">
        <f ca="1">VALUE(LEFT(C3754, 4))</f>
        <v>2018</v>
      </c>
      <c r="X3754" s="23">
        <f ca="1">VALUE(MID(C3754,6,FIND("_",C3754,6)-6))</f>
        <v>17</v>
      </c>
      <c r="Y3754" s="23" t="str">
        <f ca="1">IF(NOT(OR(ISBLANK(D3754),ISBLANK(E3754),D3754="",E3754="")),D3754-E3754,"")</f>
        <v/>
      </c>
      <c r="Z3754" s="23" t="str">
        <f ca="1">IF(OR(NOT(ISNUMBER(D3754)),ISBLANK(D3754),D3754="",ISBLANK(N3754)),"",ABS(D3754-N3754))</f>
        <v/>
      </c>
      <c r="AA3754" s="23" t="str">
        <f ca="1">IF(OR(ISBLANK(J3754),ISBLANK(O3754),J3754="",O3754=""),"",IF(J3754=O3754,1,0))</f>
        <v/>
      </c>
      <c r="AB3754" s="23" t="str">
        <f ca="1">IF(OR(ISBLANK(K3754),ISBLANK(Q3754),K3754="",Q3754=""),"",IF(K3754=Q3754,1,0))</f>
        <v/>
      </c>
      <c r="AC3754" s="23" t="str">
        <f t="shared" ca="1" si="58"/>
        <v/>
      </c>
    </row>
    <row r="3755" spans="1:29" x14ac:dyDescent="0.25">
      <c r="A3755" s="23">
        <v>3754</v>
      </c>
      <c r="B3755">
        <v>1852</v>
      </c>
      <c r="C3755" s="23" t="str">
        <f ca="1">IFERROR(VLOOKUP($B3755,INDIRECT(nfl_game_result),MATCH(C$1,INDIRECT(nfl_game_result_header),0),FALSE),"error")</f>
        <v>2018_17_ATL@TBY</v>
      </c>
      <c r="D3755" s="23" t="str">
        <f ca="1">IFERROR(IF(ISBLANK(VLOOKUP($B3755,INDIRECT(nfl_game_result),MATCH(D$1,INDIRECT(nfl_game_result_header),0),FALSE)),"",VLOOKUP($B3755,INDIRECT(nfl_game_result),MATCH(D$1,INDIRECT(nfl_game_result_header),0),FALSE)),"error")</f>
        <v/>
      </c>
      <c r="E3755" s="23" t="str">
        <f ca="1">IFERROR(IF(ISBLANK(VLOOKUP($B3755,INDIRECT(nfl_game_result),MATCH(E$1,INDIRECT(nfl_game_result_header),0),FALSE)),"",VLOOKUP($B3755,INDIRECT(nfl_game_result),MATCH(E$1,INDIRECT(nfl_game_result_header),0),FALSE)),"error")</f>
        <v/>
      </c>
      <c r="F3755" s="23" t="str">
        <f ca="1">IFERROR(IF(ISBLANK(VLOOKUP($B3755,INDIRECT(nfl_game_result),MATCH(F$1,INDIRECT(nfl_game_result_header),0),FALSE)),"",VLOOKUP($B3755,INDIRECT(nfl_game_result),MATCH(F$1,INDIRECT(nfl_game_result_header),0),FALSE)),"error")</f>
        <v/>
      </c>
      <c r="G3755" s="23" t="str">
        <f ca="1">IFERROR(IF(ISBLANK(VLOOKUP($B3755,INDIRECT(nfl_game_result),MATCH(G$1,INDIRECT(nfl_game_result_header),0),FALSE)),"",VLOOKUP($B3755,INDIRECT(nfl_game_result),MATCH(G$1,INDIRECT(nfl_game_result_header),0),FALSE)),"error")</f>
        <v/>
      </c>
      <c r="H3755" s="23" t="str">
        <f ca="1">IFERROR(IF(ISBLANK(VLOOKUP($B3755,INDIRECT(nfl_game_result),MATCH(H$1,INDIRECT(nfl_game_result_header),0),FALSE)),"",VLOOKUP($B3755,INDIRECT(nfl_game_result),MATCH(H$1,INDIRECT(nfl_game_result_header),0),FALSE)),"error")</f>
        <v/>
      </c>
      <c r="I3755" s="23" t="str">
        <f ca="1">IFERROR(IF(ISBLANK(VLOOKUP($B3755,INDIRECT(nfl_game_result),MATCH(I$1,INDIRECT(nfl_game_result_header),0),FALSE)),"",VLOOKUP($B3755,INDIRECT(nfl_game_result),MATCH(I$1,INDIRECT(nfl_game_result_header),0),FALSE)),"error")</f>
        <v/>
      </c>
      <c r="J3755" s="23" t="str">
        <f ca="1">IFERROR(IF(ISBLANK(VLOOKUP($B3755,INDIRECT(nfl_game_result),MATCH(J$1,INDIRECT(nfl_game_result_header),0),FALSE)),"",VLOOKUP($B3755,INDIRECT(nfl_game_result),MATCH(J$1,INDIRECT(nfl_game_result_header),0),FALSE)),"error")</f>
        <v/>
      </c>
      <c r="K3755" s="23" t="str">
        <f ca="1">IFERROR(IF(ISBLANK(VLOOKUP($B3755,INDIRECT(nfl_game_result),MATCH(K$1,INDIRECT(nfl_game_result_header),0),FALSE)),"",VLOOKUP($B3755,INDIRECT(nfl_game_result),MATCH(K$1,INDIRECT(nfl_game_result_header),0),FALSE)),"error")</f>
        <v/>
      </c>
      <c r="L3755" s="23" t="str">
        <f ca="1">IFERROR(IF(ISBLANK(VLOOKUP($B3755,INDIRECT(nfl_game_result),MATCH(L$1,INDIRECT(nfl_game_result_header),0),FALSE)),"",VLOOKUP($B3755,INDIRECT(nfl_game_result),MATCH(L$1,INDIRECT(nfl_game_result_header),0),FALSE)),"error")</f>
        <v/>
      </c>
      <c r="M3755" s="23" t="s">
        <v>14</v>
      </c>
      <c r="V3755" s="23" t="s">
        <v>416</v>
      </c>
      <c r="W3755" s="23">
        <f ca="1">VALUE(LEFT(C3755, 4))</f>
        <v>2018</v>
      </c>
      <c r="X3755" s="23">
        <f ca="1">VALUE(MID(C3755,6,FIND("_",C3755,6)-6))</f>
        <v>17</v>
      </c>
      <c r="Y3755" s="23" t="str">
        <f ca="1">IF(NOT(OR(ISBLANK(D3755),ISBLANK(E3755),D3755="",E3755="")),D3755-E3755,"")</f>
        <v/>
      </c>
      <c r="Z3755" s="23" t="str">
        <f ca="1">IF(OR(NOT(ISNUMBER(D3755)),ISBLANK(D3755),D3755="",ISBLANK(N3755)),"",ABS(D3755-N3755))</f>
        <v/>
      </c>
      <c r="AA3755" s="23" t="str">
        <f ca="1">IF(OR(ISBLANK(J3755),ISBLANK(O3755),J3755="",O3755=""),"",IF(J3755=O3755,1,0))</f>
        <v/>
      </c>
      <c r="AB3755" s="23" t="str">
        <f ca="1">IF(OR(ISBLANK(K3755),ISBLANK(Q3755),K3755="",Q3755=""),"",IF(K3755=Q3755,1,0))</f>
        <v/>
      </c>
      <c r="AC3755" s="23" t="str">
        <f t="shared" ca="1" si="58"/>
        <v/>
      </c>
    </row>
    <row r="3756" spans="1:29" x14ac:dyDescent="0.25">
      <c r="A3756" s="23">
        <v>3755</v>
      </c>
      <c r="B3756">
        <v>1853</v>
      </c>
      <c r="C3756" s="23" t="str">
        <f ca="1">IFERROR(VLOOKUP($B3756,INDIRECT(nfl_game_result),MATCH(C$1,INDIRECT(nfl_game_result_header),0),FALSE),"error")</f>
        <v>2018_17_IND@TEN</v>
      </c>
      <c r="D3756" s="23" t="str">
        <f ca="1">IFERROR(IF(ISBLANK(VLOOKUP($B3756,INDIRECT(nfl_game_result),MATCH(D$1,INDIRECT(nfl_game_result_header),0),FALSE)),"",VLOOKUP($B3756,INDIRECT(nfl_game_result),MATCH(D$1,INDIRECT(nfl_game_result_header),0),FALSE)),"error")</f>
        <v/>
      </c>
      <c r="E3756" s="23" t="str">
        <f ca="1">IFERROR(IF(ISBLANK(VLOOKUP($B3756,INDIRECT(nfl_game_result),MATCH(E$1,INDIRECT(nfl_game_result_header),0),FALSE)),"",VLOOKUP($B3756,INDIRECT(nfl_game_result),MATCH(E$1,INDIRECT(nfl_game_result_header),0),FALSE)),"error")</f>
        <v/>
      </c>
      <c r="F3756" s="23" t="str">
        <f ca="1">IFERROR(IF(ISBLANK(VLOOKUP($B3756,INDIRECT(nfl_game_result),MATCH(F$1,INDIRECT(nfl_game_result_header),0),FALSE)),"",VLOOKUP($B3756,INDIRECT(nfl_game_result),MATCH(F$1,INDIRECT(nfl_game_result_header),0),FALSE)),"error")</f>
        <v/>
      </c>
      <c r="G3756" s="23" t="str">
        <f ca="1">IFERROR(IF(ISBLANK(VLOOKUP($B3756,INDIRECT(nfl_game_result),MATCH(G$1,INDIRECT(nfl_game_result_header),0),FALSE)),"",VLOOKUP($B3756,INDIRECT(nfl_game_result),MATCH(G$1,INDIRECT(nfl_game_result_header),0),FALSE)),"error")</f>
        <v/>
      </c>
      <c r="H3756" s="23" t="str">
        <f ca="1">IFERROR(IF(ISBLANK(VLOOKUP($B3756,INDIRECT(nfl_game_result),MATCH(H$1,INDIRECT(nfl_game_result_header),0),FALSE)),"",VLOOKUP($B3756,INDIRECT(nfl_game_result),MATCH(H$1,INDIRECT(nfl_game_result_header),0),FALSE)),"error")</f>
        <v/>
      </c>
      <c r="I3756" s="23" t="str">
        <f ca="1">IFERROR(IF(ISBLANK(VLOOKUP($B3756,INDIRECT(nfl_game_result),MATCH(I$1,INDIRECT(nfl_game_result_header),0),FALSE)),"",VLOOKUP($B3756,INDIRECT(nfl_game_result),MATCH(I$1,INDIRECT(nfl_game_result_header),0),FALSE)),"error")</f>
        <v/>
      </c>
      <c r="J3756" s="23" t="str">
        <f ca="1">IFERROR(IF(ISBLANK(VLOOKUP($B3756,INDIRECT(nfl_game_result),MATCH(J$1,INDIRECT(nfl_game_result_header),0),FALSE)),"",VLOOKUP($B3756,INDIRECT(nfl_game_result),MATCH(J$1,INDIRECT(nfl_game_result_header),0),FALSE)),"error")</f>
        <v/>
      </c>
      <c r="K3756" s="23" t="str">
        <f ca="1">IFERROR(IF(ISBLANK(VLOOKUP($B3756,INDIRECT(nfl_game_result),MATCH(K$1,INDIRECT(nfl_game_result_header),0),FALSE)),"",VLOOKUP($B3756,INDIRECT(nfl_game_result),MATCH(K$1,INDIRECT(nfl_game_result_header),0),FALSE)),"error")</f>
        <v/>
      </c>
      <c r="L3756" s="23" t="str">
        <f ca="1">IFERROR(IF(ISBLANK(VLOOKUP($B3756,INDIRECT(nfl_game_result),MATCH(L$1,INDIRECT(nfl_game_result_header),0),FALSE)),"",VLOOKUP($B3756,INDIRECT(nfl_game_result),MATCH(L$1,INDIRECT(nfl_game_result_header),0),FALSE)),"error")</f>
        <v/>
      </c>
      <c r="M3756" s="23" t="s">
        <v>14</v>
      </c>
      <c r="V3756" s="23" t="s">
        <v>416</v>
      </c>
      <c r="W3756" s="23">
        <f ca="1">VALUE(LEFT(C3756, 4))</f>
        <v>2018</v>
      </c>
      <c r="X3756" s="23">
        <f ca="1">VALUE(MID(C3756,6,FIND("_",C3756,6)-6))</f>
        <v>17</v>
      </c>
      <c r="Y3756" s="23" t="str">
        <f ca="1">IF(NOT(OR(ISBLANK(D3756),ISBLANK(E3756),D3756="",E3756="")),D3756-E3756,"")</f>
        <v/>
      </c>
      <c r="Z3756" s="23" t="str">
        <f ca="1">IF(OR(NOT(ISNUMBER(D3756)),ISBLANK(D3756),D3756="",ISBLANK(N3756)),"",ABS(D3756-N3756))</f>
        <v/>
      </c>
      <c r="AA3756" s="23" t="str">
        <f ca="1">IF(OR(ISBLANK(J3756),ISBLANK(O3756),J3756="",O3756=""),"",IF(J3756=O3756,1,0))</f>
        <v/>
      </c>
      <c r="AB3756" s="23" t="str">
        <f ca="1">IF(OR(ISBLANK(K3756),ISBLANK(Q3756),K3756="",Q3756=""),"",IF(K3756=Q3756,1,0))</f>
        <v/>
      </c>
      <c r="AC3756" s="23" t="str">
        <f t="shared" ca="1" si="58"/>
        <v/>
      </c>
    </row>
    <row r="3757" spans="1:29" x14ac:dyDescent="0.25">
      <c r="A3757" s="23">
        <v>3756</v>
      </c>
      <c r="B3757">
        <v>1854</v>
      </c>
      <c r="C3757" s="23" t="str">
        <f ca="1">IFERROR(VLOOKUP($B3757,INDIRECT(nfl_game_result),MATCH(C$1,INDIRECT(nfl_game_result_header),0),FALSE),"error")</f>
        <v>2018_17_PHI@WAS</v>
      </c>
      <c r="D3757" s="23" t="str">
        <f ca="1">IFERROR(IF(ISBLANK(VLOOKUP($B3757,INDIRECT(nfl_game_result),MATCH(D$1,INDIRECT(nfl_game_result_header),0),FALSE)),"",VLOOKUP($B3757,INDIRECT(nfl_game_result),MATCH(D$1,INDIRECT(nfl_game_result_header),0),FALSE)),"error")</f>
        <v/>
      </c>
      <c r="E3757" s="23" t="str">
        <f ca="1">IFERROR(IF(ISBLANK(VLOOKUP($B3757,INDIRECT(nfl_game_result),MATCH(E$1,INDIRECT(nfl_game_result_header),0),FALSE)),"",VLOOKUP($B3757,INDIRECT(nfl_game_result),MATCH(E$1,INDIRECT(nfl_game_result_header),0),FALSE)),"error")</f>
        <v/>
      </c>
      <c r="F3757" s="23" t="str">
        <f ca="1">IFERROR(IF(ISBLANK(VLOOKUP($B3757,INDIRECT(nfl_game_result),MATCH(F$1,INDIRECT(nfl_game_result_header),0),FALSE)),"",VLOOKUP($B3757,INDIRECT(nfl_game_result),MATCH(F$1,INDIRECT(nfl_game_result_header),0),FALSE)),"error")</f>
        <v/>
      </c>
      <c r="G3757" s="23" t="str">
        <f ca="1">IFERROR(IF(ISBLANK(VLOOKUP($B3757,INDIRECT(nfl_game_result),MATCH(G$1,INDIRECT(nfl_game_result_header),0),FALSE)),"",VLOOKUP($B3757,INDIRECT(nfl_game_result),MATCH(G$1,INDIRECT(nfl_game_result_header),0),FALSE)),"error")</f>
        <v/>
      </c>
      <c r="H3757" s="23" t="str">
        <f ca="1">IFERROR(IF(ISBLANK(VLOOKUP($B3757,INDIRECT(nfl_game_result),MATCH(H$1,INDIRECT(nfl_game_result_header),0),FALSE)),"",VLOOKUP($B3757,INDIRECT(nfl_game_result),MATCH(H$1,INDIRECT(nfl_game_result_header),0),FALSE)),"error")</f>
        <v/>
      </c>
      <c r="I3757" s="23" t="str">
        <f ca="1">IFERROR(IF(ISBLANK(VLOOKUP($B3757,INDIRECT(nfl_game_result),MATCH(I$1,INDIRECT(nfl_game_result_header),0),FALSE)),"",VLOOKUP($B3757,INDIRECT(nfl_game_result),MATCH(I$1,INDIRECT(nfl_game_result_header),0),FALSE)),"error")</f>
        <v/>
      </c>
      <c r="J3757" s="23" t="str">
        <f ca="1">IFERROR(IF(ISBLANK(VLOOKUP($B3757,INDIRECT(nfl_game_result),MATCH(J$1,INDIRECT(nfl_game_result_header),0),FALSE)),"",VLOOKUP($B3757,INDIRECT(nfl_game_result),MATCH(J$1,INDIRECT(nfl_game_result_header),0),FALSE)),"error")</f>
        <v/>
      </c>
      <c r="K3757" s="23" t="str">
        <f ca="1">IFERROR(IF(ISBLANK(VLOOKUP($B3757,INDIRECT(nfl_game_result),MATCH(K$1,INDIRECT(nfl_game_result_header),0),FALSE)),"",VLOOKUP($B3757,INDIRECT(nfl_game_result),MATCH(K$1,INDIRECT(nfl_game_result_header),0),FALSE)),"error")</f>
        <v/>
      </c>
      <c r="L3757" s="23" t="str">
        <f ca="1">IFERROR(IF(ISBLANK(VLOOKUP($B3757,INDIRECT(nfl_game_result),MATCH(L$1,INDIRECT(nfl_game_result_header),0),FALSE)),"",VLOOKUP($B3757,INDIRECT(nfl_game_result),MATCH(L$1,INDIRECT(nfl_game_result_header),0),FALSE)),"error")</f>
        <v/>
      </c>
      <c r="M3757" s="23" t="s">
        <v>14</v>
      </c>
      <c r="V3757" s="23" t="s">
        <v>416</v>
      </c>
      <c r="W3757" s="23">
        <f ca="1">VALUE(LEFT(C3757, 4))</f>
        <v>2018</v>
      </c>
      <c r="X3757" s="23">
        <f ca="1">VALUE(MID(C3757,6,FIND("_",C3757,6)-6))</f>
        <v>17</v>
      </c>
      <c r="Y3757" s="23" t="str">
        <f ca="1">IF(NOT(OR(ISBLANK(D3757),ISBLANK(E3757),D3757="",E3757="")),D3757-E3757,"")</f>
        <v/>
      </c>
      <c r="Z3757" s="23" t="str">
        <f ca="1">IF(OR(NOT(ISNUMBER(D3757)),ISBLANK(D3757),D3757="",ISBLANK(N3757)),"",ABS(D3757-N3757))</f>
        <v/>
      </c>
      <c r="AA3757" s="23" t="str">
        <f ca="1">IF(OR(ISBLANK(J3757),ISBLANK(O3757),J3757="",O3757=""),"",IF(J3757=O3757,1,0))</f>
        <v/>
      </c>
      <c r="AB3757" s="23" t="str">
        <f ca="1">IF(OR(ISBLANK(K3757),ISBLANK(Q3757),K3757="",Q3757=""),"",IF(K3757=Q3757,1,0))</f>
        <v/>
      </c>
      <c r="AC3757" s="23" t="str">
        <f t="shared" ca="1" si="58"/>
        <v/>
      </c>
    </row>
    <row r="3758" spans="1:29" x14ac:dyDescent="0.25">
      <c r="A3758" s="23">
        <v>3757</v>
      </c>
      <c r="B3758">
        <v>1855</v>
      </c>
      <c r="C3758" s="23" t="str">
        <f ca="1">IFERROR(VLOOKUP($B3758,INDIRECT(nfl_game_result),MATCH(C$1,INDIRECT(nfl_game_result_header),0),FALSE),"error")</f>
        <v>2018_17_CLE@BAL</v>
      </c>
      <c r="D3758" s="23" t="str">
        <f ca="1">IFERROR(IF(ISBLANK(VLOOKUP($B3758,INDIRECT(nfl_game_result),MATCH(D$1,INDIRECT(nfl_game_result_header),0),FALSE)),"",VLOOKUP($B3758,INDIRECT(nfl_game_result),MATCH(D$1,INDIRECT(nfl_game_result_header),0),FALSE)),"error")</f>
        <v/>
      </c>
      <c r="E3758" s="23" t="str">
        <f ca="1">IFERROR(IF(ISBLANK(VLOOKUP($B3758,INDIRECT(nfl_game_result),MATCH(E$1,INDIRECT(nfl_game_result_header),0),FALSE)),"",VLOOKUP($B3758,INDIRECT(nfl_game_result),MATCH(E$1,INDIRECT(nfl_game_result_header),0),FALSE)),"error")</f>
        <v/>
      </c>
      <c r="F3758" s="23" t="str">
        <f ca="1">IFERROR(IF(ISBLANK(VLOOKUP($B3758,INDIRECT(nfl_game_result),MATCH(F$1,INDIRECT(nfl_game_result_header),0),FALSE)),"",VLOOKUP($B3758,INDIRECT(nfl_game_result),MATCH(F$1,INDIRECT(nfl_game_result_header),0),FALSE)),"error")</f>
        <v/>
      </c>
      <c r="G3758" s="23" t="str">
        <f ca="1">IFERROR(IF(ISBLANK(VLOOKUP($B3758,INDIRECT(nfl_game_result),MATCH(G$1,INDIRECT(nfl_game_result_header),0),FALSE)),"",VLOOKUP($B3758,INDIRECT(nfl_game_result),MATCH(G$1,INDIRECT(nfl_game_result_header),0),FALSE)),"error")</f>
        <v/>
      </c>
      <c r="H3758" s="23" t="str">
        <f ca="1">IFERROR(IF(ISBLANK(VLOOKUP($B3758,INDIRECT(nfl_game_result),MATCH(H$1,INDIRECT(nfl_game_result_header),0),FALSE)),"",VLOOKUP($B3758,INDIRECT(nfl_game_result),MATCH(H$1,INDIRECT(nfl_game_result_header),0),FALSE)),"error")</f>
        <v/>
      </c>
      <c r="I3758" s="23" t="str">
        <f ca="1">IFERROR(IF(ISBLANK(VLOOKUP($B3758,INDIRECT(nfl_game_result),MATCH(I$1,INDIRECT(nfl_game_result_header),0),FALSE)),"",VLOOKUP($B3758,INDIRECT(nfl_game_result),MATCH(I$1,INDIRECT(nfl_game_result_header),0),FALSE)),"error")</f>
        <v/>
      </c>
      <c r="J3758" s="23" t="str">
        <f ca="1">IFERROR(IF(ISBLANK(VLOOKUP($B3758,INDIRECT(nfl_game_result),MATCH(J$1,INDIRECT(nfl_game_result_header),0),FALSE)),"",VLOOKUP($B3758,INDIRECT(nfl_game_result),MATCH(J$1,INDIRECT(nfl_game_result_header),0),FALSE)),"error")</f>
        <v/>
      </c>
      <c r="K3758" s="23" t="str">
        <f ca="1">IFERROR(IF(ISBLANK(VLOOKUP($B3758,INDIRECT(nfl_game_result),MATCH(K$1,INDIRECT(nfl_game_result_header),0),FALSE)),"",VLOOKUP($B3758,INDIRECT(nfl_game_result),MATCH(K$1,INDIRECT(nfl_game_result_header),0),FALSE)),"error")</f>
        <v/>
      </c>
      <c r="L3758" s="23" t="str">
        <f ca="1">IFERROR(IF(ISBLANK(VLOOKUP($B3758,INDIRECT(nfl_game_result),MATCH(L$1,INDIRECT(nfl_game_result_header),0),FALSE)),"",VLOOKUP($B3758,INDIRECT(nfl_game_result),MATCH(L$1,INDIRECT(nfl_game_result_header),0),FALSE)),"error")</f>
        <v/>
      </c>
      <c r="M3758" s="23" t="s">
        <v>14</v>
      </c>
      <c r="V3758" s="23" t="s">
        <v>416</v>
      </c>
      <c r="W3758" s="23">
        <f ca="1">VALUE(LEFT(C3758, 4))</f>
        <v>2018</v>
      </c>
      <c r="X3758" s="23">
        <f ca="1">VALUE(MID(C3758,6,FIND("_",C3758,6)-6))</f>
        <v>17</v>
      </c>
      <c r="Y3758" s="23" t="str">
        <f ca="1">IF(NOT(OR(ISBLANK(D3758),ISBLANK(E3758),D3758="",E3758="")),D3758-E3758,"")</f>
        <v/>
      </c>
      <c r="Z3758" s="23" t="str">
        <f ca="1">IF(OR(NOT(ISNUMBER(D3758)),ISBLANK(D3758),D3758="",ISBLANK(N3758)),"",ABS(D3758-N3758))</f>
        <v/>
      </c>
      <c r="AA3758" s="23" t="str">
        <f ca="1">IF(OR(ISBLANK(J3758),ISBLANK(O3758),J3758="",O3758=""),"",IF(J3758=O3758,1,0))</f>
        <v/>
      </c>
      <c r="AB3758" s="23" t="str">
        <f ca="1">IF(OR(ISBLANK(K3758),ISBLANK(Q3758),K3758="",Q3758=""),"",IF(K3758=Q3758,1,0))</f>
        <v/>
      </c>
      <c r="AC3758" s="23" t="str">
        <f t="shared" ca="1" si="58"/>
        <v/>
      </c>
    </row>
    <row r="3759" spans="1:29" x14ac:dyDescent="0.25">
      <c r="A3759" s="23">
        <v>3758</v>
      </c>
      <c r="B3759">
        <v>1856</v>
      </c>
      <c r="C3759" s="23" t="str">
        <f ca="1">IFERROR(VLOOKUP($B3759,INDIRECT(nfl_game_result),MATCH(C$1,INDIRECT(nfl_game_result_header),0),FALSE),"error")</f>
        <v>2018_17_LAC@DEN</v>
      </c>
      <c r="D3759" s="23" t="str">
        <f ca="1">IFERROR(IF(ISBLANK(VLOOKUP($B3759,INDIRECT(nfl_game_result),MATCH(D$1,INDIRECT(nfl_game_result_header),0),FALSE)),"",VLOOKUP($B3759,INDIRECT(nfl_game_result),MATCH(D$1,INDIRECT(nfl_game_result_header),0),FALSE)),"error")</f>
        <v/>
      </c>
      <c r="E3759" s="23" t="str">
        <f ca="1">IFERROR(IF(ISBLANK(VLOOKUP($B3759,INDIRECT(nfl_game_result),MATCH(E$1,INDIRECT(nfl_game_result_header),0),FALSE)),"",VLOOKUP($B3759,INDIRECT(nfl_game_result),MATCH(E$1,INDIRECT(nfl_game_result_header),0),FALSE)),"error")</f>
        <v/>
      </c>
      <c r="F3759" s="23" t="str">
        <f ca="1">IFERROR(IF(ISBLANK(VLOOKUP($B3759,INDIRECT(nfl_game_result),MATCH(F$1,INDIRECT(nfl_game_result_header),0),FALSE)),"",VLOOKUP($B3759,INDIRECT(nfl_game_result),MATCH(F$1,INDIRECT(nfl_game_result_header),0),FALSE)),"error")</f>
        <v/>
      </c>
      <c r="G3759" s="23" t="str">
        <f ca="1">IFERROR(IF(ISBLANK(VLOOKUP($B3759,INDIRECT(nfl_game_result),MATCH(G$1,INDIRECT(nfl_game_result_header),0),FALSE)),"",VLOOKUP($B3759,INDIRECT(nfl_game_result),MATCH(G$1,INDIRECT(nfl_game_result_header),0),FALSE)),"error")</f>
        <v/>
      </c>
      <c r="H3759" s="23" t="str">
        <f ca="1">IFERROR(IF(ISBLANK(VLOOKUP($B3759,INDIRECT(nfl_game_result),MATCH(H$1,INDIRECT(nfl_game_result_header),0),FALSE)),"",VLOOKUP($B3759,INDIRECT(nfl_game_result),MATCH(H$1,INDIRECT(nfl_game_result_header),0),FALSE)),"error")</f>
        <v/>
      </c>
      <c r="I3759" s="23" t="str">
        <f ca="1">IFERROR(IF(ISBLANK(VLOOKUP($B3759,INDIRECT(nfl_game_result),MATCH(I$1,INDIRECT(nfl_game_result_header),0),FALSE)),"",VLOOKUP($B3759,INDIRECT(nfl_game_result),MATCH(I$1,INDIRECT(nfl_game_result_header),0),FALSE)),"error")</f>
        <v/>
      </c>
      <c r="J3759" s="23" t="str">
        <f ca="1">IFERROR(IF(ISBLANK(VLOOKUP($B3759,INDIRECT(nfl_game_result),MATCH(J$1,INDIRECT(nfl_game_result_header),0),FALSE)),"",VLOOKUP($B3759,INDIRECT(nfl_game_result),MATCH(J$1,INDIRECT(nfl_game_result_header),0),FALSE)),"error")</f>
        <v/>
      </c>
      <c r="K3759" s="23" t="str">
        <f ca="1">IFERROR(IF(ISBLANK(VLOOKUP($B3759,INDIRECT(nfl_game_result),MATCH(K$1,INDIRECT(nfl_game_result_header),0),FALSE)),"",VLOOKUP($B3759,INDIRECT(nfl_game_result),MATCH(K$1,INDIRECT(nfl_game_result_header),0),FALSE)),"error")</f>
        <v/>
      </c>
      <c r="L3759" s="23" t="str">
        <f ca="1">IFERROR(IF(ISBLANK(VLOOKUP($B3759,INDIRECT(nfl_game_result),MATCH(L$1,INDIRECT(nfl_game_result_header),0),FALSE)),"",VLOOKUP($B3759,INDIRECT(nfl_game_result),MATCH(L$1,INDIRECT(nfl_game_result_header),0),FALSE)),"error")</f>
        <v/>
      </c>
      <c r="M3759" s="23" t="s">
        <v>14</v>
      </c>
      <c r="V3759" s="23" t="s">
        <v>416</v>
      </c>
      <c r="W3759" s="23">
        <f ca="1">VALUE(LEFT(C3759, 4))</f>
        <v>2018</v>
      </c>
      <c r="X3759" s="23">
        <f ca="1">VALUE(MID(C3759,6,FIND("_",C3759,6)-6))</f>
        <v>17</v>
      </c>
      <c r="Y3759" s="23" t="str">
        <f ca="1">IF(NOT(OR(ISBLANK(D3759),ISBLANK(E3759),D3759="",E3759="")),D3759-E3759,"")</f>
        <v/>
      </c>
      <c r="Z3759" s="23" t="str">
        <f ca="1">IF(OR(NOT(ISNUMBER(D3759)),ISBLANK(D3759),D3759="",ISBLANK(N3759)),"",ABS(D3759-N3759))</f>
        <v/>
      </c>
      <c r="AA3759" s="23" t="str">
        <f ca="1">IF(OR(ISBLANK(J3759),ISBLANK(O3759),J3759="",O3759=""),"",IF(J3759=O3759,1,0))</f>
        <v/>
      </c>
      <c r="AB3759" s="23" t="str">
        <f ca="1">IF(OR(ISBLANK(K3759),ISBLANK(Q3759),K3759="",Q3759=""),"",IF(K3759=Q3759,1,0))</f>
        <v/>
      </c>
      <c r="AC3759" s="23" t="str">
        <f t="shared" ca="1" si="58"/>
        <v/>
      </c>
    </row>
    <row r="3760" spans="1:29" x14ac:dyDescent="0.25">
      <c r="A3760" s="23">
        <v>3759</v>
      </c>
      <c r="B3760">
        <v>1857</v>
      </c>
      <c r="C3760" s="23" t="str">
        <f ca="1">IFERROR(VLOOKUP($B3760,INDIRECT(nfl_game_result),MATCH(C$1,INDIRECT(nfl_game_result_header),0),FALSE),"error")</f>
        <v>2018_17_ARI@SEA</v>
      </c>
      <c r="D3760" s="23" t="str">
        <f ca="1">IFERROR(IF(ISBLANK(VLOOKUP($B3760,INDIRECT(nfl_game_result),MATCH(D$1,INDIRECT(nfl_game_result_header),0),FALSE)),"",VLOOKUP($B3760,INDIRECT(nfl_game_result),MATCH(D$1,INDIRECT(nfl_game_result_header),0),FALSE)),"error")</f>
        <v/>
      </c>
      <c r="E3760" s="23" t="str">
        <f ca="1">IFERROR(IF(ISBLANK(VLOOKUP($B3760,INDIRECT(nfl_game_result),MATCH(E$1,INDIRECT(nfl_game_result_header),0),FALSE)),"",VLOOKUP($B3760,INDIRECT(nfl_game_result),MATCH(E$1,INDIRECT(nfl_game_result_header),0),FALSE)),"error")</f>
        <v/>
      </c>
      <c r="F3760" s="23" t="str">
        <f ca="1">IFERROR(IF(ISBLANK(VLOOKUP($B3760,INDIRECT(nfl_game_result),MATCH(F$1,INDIRECT(nfl_game_result_header),0),FALSE)),"",VLOOKUP($B3760,INDIRECT(nfl_game_result),MATCH(F$1,INDIRECT(nfl_game_result_header),0),FALSE)),"error")</f>
        <v/>
      </c>
      <c r="G3760" s="23" t="str">
        <f ca="1">IFERROR(IF(ISBLANK(VLOOKUP($B3760,INDIRECT(nfl_game_result),MATCH(G$1,INDIRECT(nfl_game_result_header),0),FALSE)),"",VLOOKUP($B3760,INDIRECT(nfl_game_result),MATCH(G$1,INDIRECT(nfl_game_result_header),0),FALSE)),"error")</f>
        <v/>
      </c>
      <c r="H3760" s="23" t="str">
        <f ca="1">IFERROR(IF(ISBLANK(VLOOKUP($B3760,INDIRECT(nfl_game_result),MATCH(H$1,INDIRECT(nfl_game_result_header),0),FALSE)),"",VLOOKUP($B3760,INDIRECT(nfl_game_result),MATCH(H$1,INDIRECT(nfl_game_result_header),0),FALSE)),"error")</f>
        <v/>
      </c>
      <c r="I3760" s="23" t="str">
        <f ca="1">IFERROR(IF(ISBLANK(VLOOKUP($B3760,INDIRECT(nfl_game_result),MATCH(I$1,INDIRECT(nfl_game_result_header),0),FALSE)),"",VLOOKUP($B3760,INDIRECT(nfl_game_result),MATCH(I$1,INDIRECT(nfl_game_result_header),0),FALSE)),"error")</f>
        <v/>
      </c>
      <c r="J3760" s="23" t="str">
        <f ca="1">IFERROR(IF(ISBLANK(VLOOKUP($B3760,INDIRECT(nfl_game_result),MATCH(J$1,INDIRECT(nfl_game_result_header),0),FALSE)),"",VLOOKUP($B3760,INDIRECT(nfl_game_result),MATCH(J$1,INDIRECT(nfl_game_result_header),0),FALSE)),"error")</f>
        <v/>
      </c>
      <c r="K3760" s="23" t="str">
        <f ca="1">IFERROR(IF(ISBLANK(VLOOKUP($B3760,INDIRECT(nfl_game_result),MATCH(K$1,INDIRECT(nfl_game_result_header),0),FALSE)),"",VLOOKUP($B3760,INDIRECT(nfl_game_result),MATCH(K$1,INDIRECT(nfl_game_result_header),0),FALSE)),"error")</f>
        <v/>
      </c>
      <c r="L3760" s="23" t="str">
        <f ca="1">IFERROR(IF(ISBLANK(VLOOKUP($B3760,INDIRECT(nfl_game_result),MATCH(L$1,INDIRECT(nfl_game_result_header),0),FALSE)),"",VLOOKUP($B3760,INDIRECT(nfl_game_result),MATCH(L$1,INDIRECT(nfl_game_result_header),0),FALSE)),"error")</f>
        <v/>
      </c>
      <c r="M3760" s="23" t="s">
        <v>14</v>
      </c>
      <c r="V3760" s="23" t="s">
        <v>416</v>
      </c>
      <c r="W3760" s="23">
        <f ca="1">VALUE(LEFT(C3760, 4))</f>
        <v>2018</v>
      </c>
      <c r="X3760" s="23">
        <f ca="1">VALUE(MID(C3760,6,FIND("_",C3760,6)-6))</f>
        <v>17</v>
      </c>
      <c r="Y3760" s="23" t="str">
        <f ca="1">IF(NOT(OR(ISBLANK(D3760),ISBLANK(E3760),D3760="",E3760="")),D3760-E3760,"")</f>
        <v/>
      </c>
      <c r="Z3760" s="23" t="str">
        <f ca="1">IF(OR(NOT(ISNUMBER(D3760)),ISBLANK(D3760),D3760="",ISBLANK(N3760)),"",ABS(D3760-N3760))</f>
        <v/>
      </c>
      <c r="AA3760" s="23" t="str">
        <f ca="1">IF(OR(ISBLANK(J3760),ISBLANK(O3760),J3760="",O3760=""),"",IF(J3760=O3760,1,0))</f>
        <v/>
      </c>
      <c r="AB3760" s="23" t="str">
        <f ca="1">IF(OR(ISBLANK(K3760),ISBLANK(Q3760),K3760="",Q3760=""),"",IF(K3760=Q3760,1,0))</f>
        <v/>
      </c>
      <c r="AC3760" s="23" t="str">
        <f t="shared" ca="1" si="58"/>
        <v/>
      </c>
    </row>
    <row r="3761" spans="1:29" x14ac:dyDescent="0.25">
      <c r="A3761" s="23">
        <v>3760</v>
      </c>
      <c r="B3761">
        <v>1858</v>
      </c>
      <c r="C3761" s="23" t="str">
        <f ca="1">IFERROR(VLOOKUP($B3761,INDIRECT(nfl_game_result),MATCH(C$1,INDIRECT(nfl_game_result_header),0),FALSE),"error")</f>
        <v>2018_17_SFO@LAR</v>
      </c>
      <c r="D3761" s="23" t="str">
        <f ca="1">IFERROR(IF(ISBLANK(VLOOKUP($B3761,INDIRECT(nfl_game_result),MATCH(D$1,INDIRECT(nfl_game_result_header),0),FALSE)),"",VLOOKUP($B3761,INDIRECT(nfl_game_result),MATCH(D$1,INDIRECT(nfl_game_result_header),0),FALSE)),"error")</f>
        <v/>
      </c>
      <c r="E3761" s="23" t="str">
        <f ca="1">IFERROR(IF(ISBLANK(VLOOKUP($B3761,INDIRECT(nfl_game_result),MATCH(E$1,INDIRECT(nfl_game_result_header),0),FALSE)),"",VLOOKUP($B3761,INDIRECT(nfl_game_result),MATCH(E$1,INDIRECT(nfl_game_result_header),0),FALSE)),"error")</f>
        <v/>
      </c>
      <c r="F3761" s="23" t="str">
        <f ca="1">IFERROR(IF(ISBLANK(VLOOKUP($B3761,INDIRECT(nfl_game_result),MATCH(F$1,INDIRECT(nfl_game_result_header),0),FALSE)),"",VLOOKUP($B3761,INDIRECT(nfl_game_result),MATCH(F$1,INDIRECT(nfl_game_result_header),0),FALSE)),"error")</f>
        <v/>
      </c>
      <c r="G3761" s="23" t="str">
        <f ca="1">IFERROR(IF(ISBLANK(VLOOKUP($B3761,INDIRECT(nfl_game_result),MATCH(G$1,INDIRECT(nfl_game_result_header),0),FALSE)),"",VLOOKUP($B3761,INDIRECT(nfl_game_result),MATCH(G$1,INDIRECT(nfl_game_result_header),0),FALSE)),"error")</f>
        <v/>
      </c>
      <c r="H3761" s="23" t="str">
        <f ca="1">IFERROR(IF(ISBLANK(VLOOKUP($B3761,INDIRECT(nfl_game_result),MATCH(H$1,INDIRECT(nfl_game_result_header),0),FALSE)),"",VLOOKUP($B3761,INDIRECT(nfl_game_result),MATCH(H$1,INDIRECT(nfl_game_result_header),0),FALSE)),"error")</f>
        <v/>
      </c>
      <c r="I3761" s="23" t="str">
        <f ca="1">IFERROR(IF(ISBLANK(VLOOKUP($B3761,INDIRECT(nfl_game_result),MATCH(I$1,INDIRECT(nfl_game_result_header),0),FALSE)),"",VLOOKUP($B3761,INDIRECT(nfl_game_result),MATCH(I$1,INDIRECT(nfl_game_result_header),0),FALSE)),"error")</f>
        <v/>
      </c>
      <c r="J3761" s="23" t="str">
        <f ca="1">IFERROR(IF(ISBLANK(VLOOKUP($B3761,INDIRECT(nfl_game_result),MATCH(J$1,INDIRECT(nfl_game_result_header),0),FALSE)),"",VLOOKUP($B3761,INDIRECT(nfl_game_result),MATCH(J$1,INDIRECT(nfl_game_result_header),0),FALSE)),"error")</f>
        <v/>
      </c>
      <c r="K3761" s="23" t="str">
        <f ca="1">IFERROR(IF(ISBLANK(VLOOKUP($B3761,INDIRECT(nfl_game_result),MATCH(K$1,INDIRECT(nfl_game_result_header),0),FALSE)),"",VLOOKUP($B3761,INDIRECT(nfl_game_result),MATCH(K$1,INDIRECT(nfl_game_result_header),0),FALSE)),"error")</f>
        <v/>
      </c>
      <c r="L3761" s="23" t="str">
        <f ca="1">IFERROR(IF(ISBLANK(VLOOKUP($B3761,INDIRECT(nfl_game_result),MATCH(L$1,INDIRECT(nfl_game_result_header),0),FALSE)),"",VLOOKUP($B3761,INDIRECT(nfl_game_result),MATCH(L$1,INDIRECT(nfl_game_result_header),0),FALSE)),"error")</f>
        <v/>
      </c>
      <c r="M3761" s="23" t="s">
        <v>14</v>
      </c>
      <c r="V3761" s="23" t="s">
        <v>416</v>
      </c>
      <c r="W3761" s="23">
        <f ca="1">VALUE(LEFT(C3761, 4))</f>
        <v>2018</v>
      </c>
      <c r="X3761" s="23">
        <f ca="1">VALUE(MID(C3761,6,FIND("_",C3761,6)-6))</f>
        <v>17</v>
      </c>
      <c r="Y3761" s="23" t="str">
        <f ca="1">IF(NOT(OR(ISBLANK(D3761),ISBLANK(E3761),D3761="",E3761="")),D3761-E3761,"")</f>
        <v/>
      </c>
      <c r="Z3761" s="23" t="str">
        <f ca="1">IF(OR(NOT(ISNUMBER(D3761)),ISBLANK(D3761),D3761="",ISBLANK(N3761)),"",ABS(D3761-N3761))</f>
        <v/>
      </c>
      <c r="AA3761" s="23" t="str">
        <f ca="1">IF(OR(ISBLANK(J3761),ISBLANK(O3761),J3761="",O3761=""),"",IF(J3761=O3761,1,0))</f>
        <v/>
      </c>
      <c r="AB3761" s="23" t="str">
        <f ca="1">IF(OR(ISBLANK(K3761),ISBLANK(Q3761),K3761="",Q3761=""),"",IF(K3761=Q3761,1,0))</f>
        <v/>
      </c>
      <c r="AC3761" s="23" t="str">
        <f t="shared" ca="1" si="58"/>
        <v/>
      </c>
    </row>
  </sheetData>
  <autoFilter ref="A1:AC3761" xr:uid="{615D7C0C-7F15-4764-A7B1-7A42FD8E210F}"/>
  <sortState ref="A2:AB3761">
    <sortCondition ref="W2:W3761"/>
    <sortCondition ref="X2:X3761"/>
    <sortCondition ref="M2:M376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3:D40"/>
  <sheetViews>
    <sheetView workbookViewId="0">
      <selection activeCell="D38" sqref="D38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28.28515625" bestFit="1" customWidth="1"/>
    <col min="6" max="6" width="26.28515625" bestFit="1" customWidth="1"/>
  </cols>
  <sheetData>
    <row r="3" spans="1:4" x14ac:dyDescent="0.25">
      <c r="A3" s="15" t="s">
        <v>287</v>
      </c>
      <c r="B3" s="15" t="s">
        <v>288</v>
      </c>
      <c r="C3" s="15" t="s">
        <v>129</v>
      </c>
      <c r="D3" t="s">
        <v>284</v>
      </c>
    </row>
    <row r="4" spans="1:4" x14ac:dyDescent="0.25">
      <c r="A4">
        <v>2017</v>
      </c>
      <c r="B4">
        <v>1</v>
      </c>
      <c r="C4" t="s">
        <v>16</v>
      </c>
      <c r="D4" s="6">
        <v>0.4</v>
      </c>
    </row>
    <row r="5" spans="1:4" x14ac:dyDescent="0.25">
      <c r="A5">
        <v>2017</v>
      </c>
      <c r="B5">
        <v>1</v>
      </c>
      <c r="C5" t="s">
        <v>14</v>
      </c>
      <c r="D5" s="6">
        <v>0.46666666666666667</v>
      </c>
    </row>
    <row r="6" spans="1:4" x14ac:dyDescent="0.25">
      <c r="A6">
        <v>2017</v>
      </c>
      <c r="B6">
        <v>2</v>
      </c>
      <c r="C6" t="s">
        <v>16</v>
      </c>
      <c r="D6" s="6">
        <v>0.25</v>
      </c>
    </row>
    <row r="7" spans="1:4" x14ac:dyDescent="0.25">
      <c r="A7">
        <v>2017</v>
      </c>
      <c r="B7">
        <v>2</v>
      </c>
      <c r="C7" t="s">
        <v>14</v>
      </c>
      <c r="D7" s="6">
        <v>0.4375</v>
      </c>
    </row>
    <row r="8" spans="1:4" x14ac:dyDescent="0.25">
      <c r="A8">
        <v>2017</v>
      </c>
      <c r="B8">
        <v>3</v>
      </c>
      <c r="C8" t="s">
        <v>16</v>
      </c>
      <c r="D8" s="6">
        <v>0.5</v>
      </c>
    </row>
    <row r="9" spans="1:4" x14ac:dyDescent="0.25">
      <c r="A9">
        <v>2017</v>
      </c>
      <c r="B9">
        <v>3</v>
      </c>
      <c r="C9" t="s">
        <v>14</v>
      </c>
      <c r="D9" s="6">
        <v>0.625</v>
      </c>
    </row>
    <row r="10" spans="1:4" x14ac:dyDescent="0.25">
      <c r="A10">
        <v>2017</v>
      </c>
      <c r="B10">
        <v>4</v>
      </c>
      <c r="C10" t="s">
        <v>16</v>
      </c>
      <c r="D10" s="6">
        <v>0.625</v>
      </c>
    </row>
    <row r="11" spans="1:4" x14ac:dyDescent="0.25">
      <c r="A11">
        <v>2017</v>
      </c>
      <c r="B11">
        <v>4</v>
      </c>
      <c r="C11" t="s">
        <v>14</v>
      </c>
      <c r="D11" s="6">
        <v>0.6875</v>
      </c>
    </row>
    <row r="12" spans="1:4" x14ac:dyDescent="0.25">
      <c r="A12">
        <v>2017</v>
      </c>
      <c r="B12">
        <v>5</v>
      </c>
      <c r="C12" t="s">
        <v>16</v>
      </c>
      <c r="D12" s="6">
        <v>0.5</v>
      </c>
    </row>
    <row r="13" spans="1:4" x14ac:dyDescent="0.25">
      <c r="A13">
        <v>2017</v>
      </c>
      <c r="B13">
        <v>5</v>
      </c>
      <c r="C13" t="s">
        <v>14</v>
      </c>
      <c r="D13" s="6">
        <v>0.5</v>
      </c>
    </row>
    <row r="14" spans="1:4" x14ac:dyDescent="0.25">
      <c r="A14">
        <v>2017</v>
      </c>
      <c r="B14">
        <v>6</v>
      </c>
      <c r="C14" t="s">
        <v>16</v>
      </c>
      <c r="D14" s="6">
        <v>0.35714285714285715</v>
      </c>
    </row>
    <row r="15" spans="1:4" x14ac:dyDescent="0.25">
      <c r="A15">
        <v>2017</v>
      </c>
      <c r="B15">
        <v>6</v>
      </c>
      <c r="C15" t="s">
        <v>14</v>
      </c>
      <c r="D15" s="6">
        <v>0.5</v>
      </c>
    </row>
    <row r="16" spans="1:4" x14ac:dyDescent="0.25">
      <c r="A16">
        <v>2017</v>
      </c>
      <c r="B16">
        <v>7</v>
      </c>
      <c r="C16" t="s">
        <v>16</v>
      </c>
      <c r="D16" s="6">
        <v>0.26666666666666666</v>
      </c>
    </row>
    <row r="17" spans="1:4" x14ac:dyDescent="0.25">
      <c r="A17">
        <v>2017</v>
      </c>
      <c r="B17">
        <v>7</v>
      </c>
      <c r="C17" t="s">
        <v>14</v>
      </c>
      <c r="D17" s="6">
        <v>0.33333333333333331</v>
      </c>
    </row>
    <row r="18" spans="1:4" x14ac:dyDescent="0.25">
      <c r="A18">
        <v>2017</v>
      </c>
      <c r="B18">
        <v>8</v>
      </c>
      <c r="C18" t="s">
        <v>16</v>
      </c>
      <c r="D18" s="6">
        <v>0.53846153846153844</v>
      </c>
    </row>
    <row r="19" spans="1:4" x14ac:dyDescent="0.25">
      <c r="A19">
        <v>2017</v>
      </c>
      <c r="B19">
        <v>8</v>
      </c>
      <c r="C19" t="s">
        <v>14</v>
      </c>
      <c r="D19" s="6">
        <v>0.46153846153846156</v>
      </c>
    </row>
    <row r="20" spans="1:4" x14ac:dyDescent="0.25">
      <c r="A20">
        <v>2017</v>
      </c>
      <c r="B20">
        <v>9</v>
      </c>
      <c r="C20" t="s">
        <v>16</v>
      </c>
      <c r="D20" s="6">
        <v>0.46153846153846156</v>
      </c>
    </row>
    <row r="21" spans="1:4" x14ac:dyDescent="0.25">
      <c r="A21">
        <v>2017</v>
      </c>
      <c r="B21">
        <v>9</v>
      </c>
      <c r="C21" t="s">
        <v>14</v>
      </c>
      <c r="D21" s="6">
        <v>0.53846153846153844</v>
      </c>
    </row>
    <row r="22" spans="1:4" x14ac:dyDescent="0.25">
      <c r="A22">
        <v>2017</v>
      </c>
      <c r="B22">
        <v>10</v>
      </c>
      <c r="C22" t="s">
        <v>16</v>
      </c>
      <c r="D22" s="6">
        <v>0.35714285714285715</v>
      </c>
    </row>
    <row r="23" spans="1:4" x14ac:dyDescent="0.25">
      <c r="A23">
        <v>2017</v>
      </c>
      <c r="B23">
        <v>10</v>
      </c>
      <c r="C23" t="s">
        <v>14</v>
      </c>
      <c r="D23" s="6">
        <v>0.5714285714285714</v>
      </c>
    </row>
    <row r="24" spans="1:4" x14ac:dyDescent="0.25">
      <c r="A24">
        <v>2017</v>
      </c>
      <c r="B24">
        <v>11</v>
      </c>
      <c r="C24" t="s">
        <v>16</v>
      </c>
      <c r="D24" s="6">
        <v>0.6428571428571429</v>
      </c>
    </row>
    <row r="25" spans="1:4" x14ac:dyDescent="0.25">
      <c r="A25">
        <v>2017</v>
      </c>
      <c r="B25">
        <v>11</v>
      </c>
      <c r="C25" t="s">
        <v>14</v>
      </c>
      <c r="D25" s="6">
        <v>0.5714285714285714</v>
      </c>
    </row>
    <row r="26" spans="1:4" x14ac:dyDescent="0.25">
      <c r="A26">
        <v>2017</v>
      </c>
      <c r="B26">
        <v>12</v>
      </c>
      <c r="C26" t="s">
        <v>16</v>
      </c>
      <c r="D26" s="6">
        <v>0.375</v>
      </c>
    </row>
    <row r="27" spans="1:4" x14ac:dyDescent="0.25">
      <c r="A27">
        <v>2017</v>
      </c>
      <c r="B27">
        <v>12</v>
      </c>
      <c r="C27" t="s">
        <v>14</v>
      </c>
      <c r="D27" s="6">
        <v>0.5625</v>
      </c>
    </row>
    <row r="28" spans="1:4" x14ac:dyDescent="0.25">
      <c r="A28">
        <v>2017</v>
      </c>
      <c r="B28">
        <v>13</v>
      </c>
      <c r="C28" t="s">
        <v>16</v>
      </c>
      <c r="D28" s="6">
        <v>0.5625</v>
      </c>
    </row>
    <row r="29" spans="1:4" x14ac:dyDescent="0.25">
      <c r="A29">
        <v>2017</v>
      </c>
      <c r="B29">
        <v>13</v>
      </c>
      <c r="C29" t="s">
        <v>14</v>
      </c>
      <c r="D29" s="6">
        <v>0.625</v>
      </c>
    </row>
    <row r="30" spans="1:4" x14ac:dyDescent="0.25">
      <c r="A30">
        <v>2017</v>
      </c>
      <c r="B30">
        <v>14</v>
      </c>
      <c r="C30" t="s">
        <v>16</v>
      </c>
      <c r="D30" s="6">
        <v>0.4375</v>
      </c>
    </row>
    <row r="31" spans="1:4" x14ac:dyDescent="0.25">
      <c r="A31">
        <v>2017</v>
      </c>
      <c r="B31">
        <v>14</v>
      </c>
      <c r="C31" t="s">
        <v>14</v>
      </c>
      <c r="D31" s="6">
        <v>0.625</v>
      </c>
    </row>
    <row r="32" spans="1:4" x14ac:dyDescent="0.25">
      <c r="A32">
        <v>2017</v>
      </c>
      <c r="B32">
        <v>15</v>
      </c>
      <c r="C32" t="s">
        <v>16</v>
      </c>
      <c r="D32" s="6">
        <v>0.4375</v>
      </c>
    </row>
    <row r="33" spans="1:4" x14ac:dyDescent="0.25">
      <c r="A33">
        <v>2017</v>
      </c>
      <c r="B33">
        <v>15</v>
      </c>
      <c r="C33" t="s">
        <v>14</v>
      </c>
      <c r="D33" s="6">
        <v>0.5</v>
      </c>
    </row>
    <row r="34" spans="1:4" x14ac:dyDescent="0.25">
      <c r="A34">
        <v>2017</v>
      </c>
      <c r="B34">
        <v>16</v>
      </c>
      <c r="C34" t="s">
        <v>16</v>
      </c>
      <c r="D34" s="6">
        <v>0.4375</v>
      </c>
    </row>
    <row r="35" spans="1:4" x14ac:dyDescent="0.25">
      <c r="A35">
        <v>2017</v>
      </c>
      <c r="B35">
        <v>16</v>
      </c>
      <c r="C35" t="s">
        <v>14</v>
      </c>
      <c r="D35" s="6">
        <v>0.375</v>
      </c>
    </row>
    <row r="36" spans="1:4" x14ac:dyDescent="0.25">
      <c r="A36">
        <v>2017</v>
      </c>
      <c r="B36">
        <v>17</v>
      </c>
      <c r="C36" t="s">
        <v>16</v>
      </c>
      <c r="D36" s="6">
        <v>0.625</v>
      </c>
    </row>
    <row r="37" spans="1:4" x14ac:dyDescent="0.25">
      <c r="A37">
        <v>2017</v>
      </c>
      <c r="B37">
        <v>17</v>
      </c>
      <c r="C37" t="s">
        <v>14</v>
      </c>
      <c r="D37" s="6">
        <v>0.6875</v>
      </c>
    </row>
    <row r="38" spans="1:4" x14ac:dyDescent="0.25">
      <c r="A38">
        <v>2017</v>
      </c>
      <c r="B38">
        <v>18</v>
      </c>
      <c r="C38" t="s">
        <v>16</v>
      </c>
      <c r="D38" s="6"/>
    </row>
    <row r="39" spans="1:4" x14ac:dyDescent="0.25">
      <c r="A39">
        <v>2017</v>
      </c>
      <c r="B39">
        <v>18</v>
      </c>
      <c r="C39" t="s">
        <v>14</v>
      </c>
      <c r="D39" s="6"/>
    </row>
    <row r="40" spans="1:4" x14ac:dyDescent="0.25">
      <c r="A40" t="s">
        <v>352</v>
      </c>
      <c r="D40" s="6">
        <v>0.49609375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D39"/>
  <sheetViews>
    <sheetView workbookViewId="0">
      <selection activeCell="E34" sqref="E34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30" bestFit="1" customWidth="1"/>
  </cols>
  <sheetData>
    <row r="3" spans="1:4" x14ac:dyDescent="0.25">
      <c r="A3" s="15" t="s">
        <v>287</v>
      </c>
      <c r="B3" s="15" t="s">
        <v>288</v>
      </c>
      <c r="C3" s="15" t="s">
        <v>129</v>
      </c>
      <c r="D3" t="s">
        <v>283</v>
      </c>
    </row>
    <row r="4" spans="1:4" x14ac:dyDescent="0.25">
      <c r="A4">
        <v>2017</v>
      </c>
      <c r="B4">
        <v>1</v>
      </c>
      <c r="C4" t="s">
        <v>16</v>
      </c>
      <c r="D4" s="6">
        <v>2.3333333333333335</v>
      </c>
    </row>
    <row r="5" spans="1:4" x14ac:dyDescent="0.25">
      <c r="A5">
        <v>2017</v>
      </c>
      <c r="B5">
        <v>1</v>
      </c>
      <c r="C5" t="s">
        <v>14</v>
      </c>
      <c r="D5" s="6">
        <v>1.5666666666666667</v>
      </c>
    </row>
    <row r="6" spans="1:4" x14ac:dyDescent="0.25">
      <c r="A6">
        <v>2017</v>
      </c>
      <c r="B6">
        <v>2</v>
      </c>
      <c r="C6" t="s">
        <v>16</v>
      </c>
      <c r="D6" s="6">
        <v>1.21875</v>
      </c>
    </row>
    <row r="7" spans="1:4" x14ac:dyDescent="0.25">
      <c r="A7">
        <v>2017</v>
      </c>
      <c r="B7">
        <v>2</v>
      </c>
      <c r="C7" t="s">
        <v>14</v>
      </c>
      <c r="D7" s="6">
        <v>1.1875</v>
      </c>
    </row>
    <row r="8" spans="1:4" x14ac:dyDescent="0.25">
      <c r="A8">
        <v>2017</v>
      </c>
      <c r="B8">
        <v>3</v>
      </c>
      <c r="C8" t="s">
        <v>16</v>
      </c>
      <c r="D8" s="6">
        <v>2.4</v>
      </c>
    </row>
    <row r="9" spans="1:4" x14ac:dyDescent="0.25">
      <c r="A9">
        <v>2017</v>
      </c>
      <c r="B9">
        <v>3</v>
      </c>
      <c r="C9" t="s">
        <v>14</v>
      </c>
      <c r="D9" s="6">
        <v>2.7666666666666666</v>
      </c>
    </row>
    <row r="10" spans="1:4" x14ac:dyDescent="0.25">
      <c r="A10">
        <v>2017</v>
      </c>
      <c r="B10">
        <v>4</v>
      </c>
      <c r="C10" t="s">
        <v>16</v>
      </c>
      <c r="D10" s="6">
        <v>1.71875</v>
      </c>
    </row>
    <row r="11" spans="1:4" x14ac:dyDescent="0.25">
      <c r="A11">
        <v>2017</v>
      </c>
      <c r="B11">
        <v>4</v>
      </c>
      <c r="C11" t="s">
        <v>14</v>
      </c>
      <c r="D11" s="6">
        <v>2.15625</v>
      </c>
    </row>
    <row r="12" spans="1:4" x14ac:dyDescent="0.25">
      <c r="A12">
        <v>2017</v>
      </c>
      <c r="B12">
        <v>5</v>
      </c>
      <c r="C12" t="s">
        <v>16</v>
      </c>
      <c r="D12" s="6">
        <v>1.7857142857142858</v>
      </c>
    </row>
    <row r="13" spans="1:4" x14ac:dyDescent="0.25">
      <c r="A13">
        <v>2017</v>
      </c>
      <c r="B13">
        <v>5</v>
      </c>
      <c r="C13" t="s">
        <v>14</v>
      </c>
      <c r="D13" s="6">
        <v>1.5357142857142858</v>
      </c>
    </row>
    <row r="14" spans="1:4" x14ac:dyDescent="0.25">
      <c r="A14">
        <v>2017</v>
      </c>
      <c r="B14">
        <v>6</v>
      </c>
      <c r="C14" t="s">
        <v>16</v>
      </c>
      <c r="D14" s="6">
        <v>1.4090909090909092</v>
      </c>
    </row>
    <row r="15" spans="1:4" x14ac:dyDescent="0.25">
      <c r="A15">
        <v>2017</v>
      </c>
      <c r="B15">
        <v>6</v>
      </c>
      <c r="C15" t="s">
        <v>14</v>
      </c>
      <c r="D15" s="6">
        <v>1.9090909090909092</v>
      </c>
    </row>
    <row r="16" spans="1:4" x14ac:dyDescent="0.25">
      <c r="A16">
        <v>2017</v>
      </c>
      <c r="B16">
        <v>7</v>
      </c>
      <c r="C16" t="s">
        <v>16</v>
      </c>
      <c r="D16" s="6">
        <v>1.1000000000000001</v>
      </c>
    </row>
    <row r="17" spans="1:4" x14ac:dyDescent="0.25">
      <c r="A17">
        <v>2017</v>
      </c>
      <c r="B17">
        <v>7</v>
      </c>
      <c r="C17" t="s">
        <v>14</v>
      </c>
      <c r="D17" s="6">
        <v>1.3666666666666667</v>
      </c>
    </row>
    <row r="18" spans="1:4" x14ac:dyDescent="0.25">
      <c r="A18">
        <v>2017</v>
      </c>
      <c r="B18">
        <v>8</v>
      </c>
      <c r="C18" t="s">
        <v>16</v>
      </c>
      <c r="D18" s="6">
        <v>1.4230769230769231</v>
      </c>
    </row>
    <row r="19" spans="1:4" x14ac:dyDescent="0.25">
      <c r="A19">
        <v>2017</v>
      </c>
      <c r="B19">
        <v>8</v>
      </c>
      <c r="C19" t="s">
        <v>14</v>
      </c>
      <c r="D19" s="6">
        <v>1.7307692307692308</v>
      </c>
    </row>
    <row r="20" spans="1:4" x14ac:dyDescent="0.25">
      <c r="A20">
        <v>2017</v>
      </c>
      <c r="B20">
        <v>9</v>
      </c>
      <c r="C20" t="s">
        <v>16</v>
      </c>
      <c r="D20" s="6">
        <v>1.5769230769230769</v>
      </c>
    </row>
    <row r="21" spans="1:4" x14ac:dyDescent="0.25">
      <c r="A21">
        <v>2017</v>
      </c>
      <c r="B21">
        <v>9</v>
      </c>
      <c r="C21" t="s">
        <v>14</v>
      </c>
      <c r="D21" s="6">
        <v>1.8461538461538463</v>
      </c>
    </row>
    <row r="22" spans="1:4" x14ac:dyDescent="0.25">
      <c r="A22">
        <v>2017</v>
      </c>
      <c r="B22">
        <v>10</v>
      </c>
      <c r="C22" t="s">
        <v>16</v>
      </c>
      <c r="D22" s="6">
        <v>1.6071428571428572</v>
      </c>
    </row>
    <row r="23" spans="1:4" x14ac:dyDescent="0.25">
      <c r="A23">
        <v>2017</v>
      </c>
      <c r="B23">
        <v>10</v>
      </c>
      <c r="C23" t="s">
        <v>14</v>
      </c>
      <c r="D23" s="6">
        <v>1.4285714285714286</v>
      </c>
    </row>
    <row r="24" spans="1:4" x14ac:dyDescent="0.25">
      <c r="A24">
        <v>2017</v>
      </c>
      <c r="B24">
        <v>11</v>
      </c>
      <c r="C24" t="s">
        <v>16</v>
      </c>
      <c r="D24" s="6">
        <v>1.5</v>
      </c>
    </row>
    <row r="25" spans="1:4" x14ac:dyDescent="0.25">
      <c r="A25">
        <v>2017</v>
      </c>
      <c r="B25">
        <v>11</v>
      </c>
      <c r="C25" t="s">
        <v>14</v>
      </c>
      <c r="D25" s="6">
        <v>1.5357142857142858</v>
      </c>
    </row>
    <row r="26" spans="1:4" x14ac:dyDescent="0.25">
      <c r="A26">
        <v>2017</v>
      </c>
      <c r="B26">
        <v>12</v>
      </c>
      <c r="C26" t="s">
        <v>16</v>
      </c>
      <c r="D26" s="6">
        <v>1.9375</v>
      </c>
    </row>
    <row r="27" spans="1:4" x14ac:dyDescent="0.25">
      <c r="A27">
        <v>2017</v>
      </c>
      <c r="B27">
        <v>12</v>
      </c>
      <c r="C27" t="s">
        <v>14</v>
      </c>
      <c r="D27" s="6">
        <v>2.03125</v>
      </c>
    </row>
    <row r="28" spans="1:4" x14ac:dyDescent="0.25">
      <c r="A28">
        <v>2017</v>
      </c>
      <c r="B28">
        <v>13</v>
      </c>
      <c r="C28" t="s">
        <v>16</v>
      </c>
      <c r="D28" s="6">
        <v>1.65625</v>
      </c>
    </row>
    <row r="29" spans="1:4" x14ac:dyDescent="0.25">
      <c r="A29">
        <v>2017</v>
      </c>
      <c r="B29">
        <v>13</v>
      </c>
      <c r="C29" t="s">
        <v>14</v>
      </c>
      <c r="D29" s="6">
        <v>1.34375</v>
      </c>
    </row>
    <row r="30" spans="1:4" x14ac:dyDescent="0.25">
      <c r="A30">
        <v>2017</v>
      </c>
      <c r="B30">
        <v>14</v>
      </c>
      <c r="C30" t="s">
        <v>16</v>
      </c>
      <c r="D30" s="6">
        <v>1.71875</v>
      </c>
    </row>
    <row r="31" spans="1:4" x14ac:dyDescent="0.25">
      <c r="A31">
        <v>2017</v>
      </c>
      <c r="B31">
        <v>14</v>
      </c>
      <c r="C31" t="s">
        <v>14</v>
      </c>
      <c r="D31" s="6">
        <v>1.53125</v>
      </c>
    </row>
    <row r="32" spans="1:4" x14ac:dyDescent="0.25">
      <c r="A32">
        <v>2017</v>
      </c>
      <c r="B32">
        <v>15</v>
      </c>
      <c r="C32" t="s">
        <v>16</v>
      </c>
      <c r="D32" s="6">
        <v>1.53125</v>
      </c>
    </row>
    <row r="33" spans="1:4" x14ac:dyDescent="0.25">
      <c r="A33">
        <v>2017</v>
      </c>
      <c r="B33">
        <v>15</v>
      </c>
      <c r="C33" t="s">
        <v>14</v>
      </c>
      <c r="D33" s="6">
        <v>1.90625</v>
      </c>
    </row>
    <row r="34" spans="1:4" x14ac:dyDescent="0.25">
      <c r="A34">
        <v>2017</v>
      </c>
      <c r="B34">
        <v>16</v>
      </c>
      <c r="C34" t="s">
        <v>16</v>
      </c>
      <c r="D34" s="6">
        <v>1.84375</v>
      </c>
    </row>
    <row r="35" spans="1:4" x14ac:dyDescent="0.25">
      <c r="A35">
        <v>2017</v>
      </c>
      <c r="B35">
        <v>16</v>
      </c>
      <c r="C35" t="s">
        <v>14</v>
      </c>
      <c r="D35" s="6">
        <v>2.15625</v>
      </c>
    </row>
    <row r="36" spans="1:4" x14ac:dyDescent="0.25">
      <c r="A36">
        <v>2017</v>
      </c>
      <c r="B36">
        <v>17</v>
      </c>
      <c r="C36" t="s">
        <v>16</v>
      </c>
      <c r="D36" s="6">
        <v>3.125</v>
      </c>
    </row>
    <row r="37" spans="1:4" x14ac:dyDescent="0.25">
      <c r="A37">
        <v>2017</v>
      </c>
      <c r="B37">
        <v>17</v>
      </c>
      <c r="C37" t="s">
        <v>14</v>
      </c>
      <c r="D37" s="6">
        <v>3.625</v>
      </c>
    </row>
    <row r="38" spans="1:4" x14ac:dyDescent="0.25">
      <c r="A38">
        <v>2017</v>
      </c>
      <c r="B38">
        <v>18</v>
      </c>
      <c r="C38" t="s">
        <v>16</v>
      </c>
      <c r="D38" s="6" t="e">
        <v>#DIV/0!</v>
      </c>
    </row>
    <row r="39" spans="1:4" x14ac:dyDescent="0.25">
      <c r="A39">
        <v>2017</v>
      </c>
      <c r="B39">
        <v>18</v>
      </c>
      <c r="C39" t="s">
        <v>14</v>
      </c>
      <c r="D39" s="6" t="e"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rgb="FF00B050"/>
  </sheetPr>
  <dimension ref="A1:G106"/>
  <sheetViews>
    <sheetView zoomScale="80" zoomScaleNormal="80" workbookViewId="0">
      <selection activeCell="H162" sqref="H162:H193"/>
    </sheetView>
  </sheetViews>
  <sheetFormatPr defaultRowHeight="15" x14ac:dyDescent="0.25"/>
  <cols>
    <col min="2" max="2" width="19.85546875" bestFit="1" customWidth="1"/>
  </cols>
  <sheetData>
    <row r="1" spans="1:7" x14ac:dyDescent="0.25">
      <c r="A1" s="18" t="s">
        <v>368</v>
      </c>
      <c r="B1" s="18" t="s">
        <v>370</v>
      </c>
      <c r="C1" t="s">
        <v>287</v>
      </c>
      <c r="D1" t="s">
        <v>8</v>
      </c>
      <c r="E1" t="s">
        <v>27</v>
      </c>
      <c r="F1" t="s">
        <v>30</v>
      </c>
      <c r="G1" t="s">
        <v>273</v>
      </c>
    </row>
    <row r="2" spans="1:7" x14ac:dyDescent="0.25">
      <c r="A2">
        <v>1</v>
      </c>
      <c r="B2" t="str">
        <f>CONCATENATE(C2,"_0",D2,"_",E2,"_",F2)</f>
        <v>2012_01_AFC_North</v>
      </c>
      <c r="C2">
        <v>2012</v>
      </c>
      <c r="D2">
        <v>1</v>
      </c>
      <c r="E2" t="s">
        <v>29</v>
      </c>
      <c r="F2" t="s">
        <v>31</v>
      </c>
      <c r="G2" t="s">
        <v>65</v>
      </c>
    </row>
    <row r="3" spans="1:7" x14ac:dyDescent="0.25">
      <c r="A3">
        <v>2</v>
      </c>
      <c r="B3" t="str">
        <f t="shared" ref="B3:B66" si="0">CONCATENATE(C3,"_0",D3,"_",E3,"_",F3)</f>
        <v>2012_01_AFC_South</v>
      </c>
      <c r="C3">
        <v>2012</v>
      </c>
      <c r="D3">
        <v>1</v>
      </c>
      <c r="E3" t="s">
        <v>29</v>
      </c>
      <c r="F3" t="s">
        <v>25</v>
      </c>
      <c r="G3" t="s">
        <v>75</v>
      </c>
    </row>
    <row r="4" spans="1:7" x14ac:dyDescent="0.25">
      <c r="A4">
        <v>3</v>
      </c>
      <c r="B4" t="str">
        <f t="shared" si="0"/>
        <v>2012_01_AFC_East</v>
      </c>
      <c r="C4">
        <v>2012</v>
      </c>
      <c r="D4">
        <v>1</v>
      </c>
      <c r="E4" t="s">
        <v>29</v>
      </c>
      <c r="F4" t="s">
        <v>21</v>
      </c>
      <c r="G4" t="s">
        <v>332</v>
      </c>
    </row>
    <row r="5" spans="1:7" x14ac:dyDescent="0.25">
      <c r="A5">
        <v>4</v>
      </c>
      <c r="B5" t="str">
        <f t="shared" si="0"/>
        <v>2012_01_AFC_West</v>
      </c>
      <c r="C5">
        <v>2012</v>
      </c>
      <c r="D5">
        <v>1</v>
      </c>
      <c r="E5" t="s">
        <v>29</v>
      </c>
      <c r="F5" t="s">
        <v>26</v>
      </c>
      <c r="G5" t="s">
        <v>72</v>
      </c>
    </row>
    <row r="6" spans="1:7" x14ac:dyDescent="0.25">
      <c r="A6">
        <v>5</v>
      </c>
      <c r="B6" t="str">
        <f t="shared" si="0"/>
        <v>2012_01_AFC_NA</v>
      </c>
      <c r="C6">
        <v>2012</v>
      </c>
      <c r="D6">
        <v>1</v>
      </c>
      <c r="E6" t="s">
        <v>29</v>
      </c>
      <c r="F6" t="s">
        <v>376</v>
      </c>
      <c r="G6" t="s">
        <v>69</v>
      </c>
    </row>
    <row r="7" spans="1:7" x14ac:dyDescent="0.25">
      <c r="A7">
        <v>6</v>
      </c>
      <c r="B7" t="str">
        <f t="shared" si="0"/>
        <v>2012_01_AFC_NA</v>
      </c>
      <c r="C7">
        <v>2012</v>
      </c>
      <c r="D7">
        <v>1</v>
      </c>
      <c r="E7" t="s">
        <v>29</v>
      </c>
      <c r="F7" t="s">
        <v>376</v>
      </c>
      <c r="G7" t="s">
        <v>76</v>
      </c>
    </row>
    <row r="8" spans="1:7" x14ac:dyDescent="0.25">
      <c r="A8">
        <v>7</v>
      </c>
      <c r="B8" t="str">
        <f t="shared" si="0"/>
        <v>2012_01_NFC_North</v>
      </c>
      <c r="C8">
        <v>2012</v>
      </c>
      <c r="D8">
        <v>1</v>
      </c>
      <c r="E8" t="s">
        <v>24</v>
      </c>
      <c r="F8" t="s">
        <v>31</v>
      </c>
      <c r="G8" t="s">
        <v>330</v>
      </c>
    </row>
    <row r="9" spans="1:7" x14ac:dyDescent="0.25">
      <c r="A9">
        <v>8</v>
      </c>
      <c r="B9" t="str">
        <f t="shared" si="0"/>
        <v>2012_01_NFC_South</v>
      </c>
      <c r="C9">
        <v>2012</v>
      </c>
      <c r="D9">
        <v>1</v>
      </c>
      <c r="E9" t="s">
        <v>24</v>
      </c>
      <c r="F9" t="s">
        <v>25</v>
      </c>
      <c r="G9" t="s">
        <v>20</v>
      </c>
    </row>
    <row r="10" spans="1:7" x14ac:dyDescent="0.25">
      <c r="A10">
        <v>9</v>
      </c>
      <c r="B10" t="str">
        <f t="shared" si="0"/>
        <v>2012_01_NFC_East</v>
      </c>
      <c r="C10">
        <v>2012</v>
      </c>
      <c r="D10">
        <v>1</v>
      </c>
      <c r="E10" t="s">
        <v>24</v>
      </c>
      <c r="F10" t="s">
        <v>21</v>
      </c>
      <c r="G10" t="s">
        <v>94</v>
      </c>
    </row>
    <row r="11" spans="1:7" x14ac:dyDescent="0.25">
      <c r="A11">
        <v>10</v>
      </c>
      <c r="B11" t="str">
        <f t="shared" si="0"/>
        <v>2012_01_NFC_West</v>
      </c>
      <c r="C11">
        <v>2012</v>
      </c>
      <c r="D11">
        <v>1</v>
      </c>
      <c r="E11" t="s">
        <v>24</v>
      </c>
      <c r="F11" t="s">
        <v>26</v>
      </c>
      <c r="G11" t="s">
        <v>333</v>
      </c>
    </row>
    <row r="12" spans="1:7" x14ac:dyDescent="0.25">
      <c r="A12">
        <v>11</v>
      </c>
      <c r="B12" t="str">
        <f t="shared" si="0"/>
        <v>2012_01_NFC_NA</v>
      </c>
      <c r="C12">
        <v>2012</v>
      </c>
      <c r="D12">
        <v>1</v>
      </c>
      <c r="E12" t="s">
        <v>24</v>
      </c>
      <c r="F12" t="s">
        <v>376</v>
      </c>
      <c r="G12" t="s">
        <v>89</v>
      </c>
    </row>
    <row r="13" spans="1:7" x14ac:dyDescent="0.25">
      <c r="A13">
        <v>12</v>
      </c>
      <c r="B13" t="str">
        <f t="shared" si="0"/>
        <v>2012_01_NFC_NA</v>
      </c>
      <c r="C13">
        <v>2012</v>
      </c>
      <c r="D13">
        <v>1</v>
      </c>
      <c r="E13" t="s">
        <v>24</v>
      </c>
      <c r="F13" t="s">
        <v>376</v>
      </c>
      <c r="G13" t="s">
        <v>80</v>
      </c>
    </row>
    <row r="14" spans="1:7" x14ac:dyDescent="0.25">
      <c r="A14">
        <v>13</v>
      </c>
      <c r="B14" t="str">
        <f t="shared" si="0"/>
        <v>2012_03_AFC_NA</v>
      </c>
      <c r="C14">
        <v>2012</v>
      </c>
      <c r="D14">
        <v>3</v>
      </c>
      <c r="E14" t="s">
        <v>29</v>
      </c>
      <c r="F14" t="s">
        <v>376</v>
      </c>
      <c r="G14" t="s">
        <v>65</v>
      </c>
    </row>
    <row r="15" spans="1:7" x14ac:dyDescent="0.25">
      <c r="A15">
        <v>14</v>
      </c>
      <c r="B15" t="str">
        <f t="shared" si="0"/>
        <v>2012_03_NFC_NA</v>
      </c>
      <c r="C15">
        <v>2012</v>
      </c>
      <c r="D15">
        <v>3</v>
      </c>
      <c r="E15" t="s">
        <v>24</v>
      </c>
      <c r="F15" t="s">
        <v>376</v>
      </c>
      <c r="G15" t="s">
        <v>333</v>
      </c>
    </row>
    <row r="16" spans="1:7" x14ac:dyDescent="0.25">
      <c r="A16">
        <v>15</v>
      </c>
      <c r="B16" t="str">
        <f t="shared" si="0"/>
        <v>2012_04_NA_NA</v>
      </c>
      <c r="C16">
        <v>2012</v>
      </c>
      <c r="D16">
        <v>4</v>
      </c>
      <c r="E16" t="s">
        <v>376</v>
      </c>
      <c r="F16" t="s">
        <v>376</v>
      </c>
      <c r="G16" t="s">
        <v>65</v>
      </c>
    </row>
    <row r="17" spans="1:7" x14ac:dyDescent="0.25">
      <c r="A17">
        <v>16</v>
      </c>
      <c r="B17" t="str">
        <f t="shared" si="0"/>
        <v>2013_01_AFC_North</v>
      </c>
      <c r="C17">
        <v>2013</v>
      </c>
      <c r="D17">
        <v>1</v>
      </c>
      <c r="E17" t="s">
        <v>29</v>
      </c>
      <c r="F17" t="s">
        <v>31</v>
      </c>
      <c r="G17" t="s">
        <v>69</v>
      </c>
    </row>
    <row r="18" spans="1:7" x14ac:dyDescent="0.25">
      <c r="A18">
        <v>17</v>
      </c>
      <c r="B18" t="str">
        <f t="shared" si="0"/>
        <v>2013_01_AFC_South</v>
      </c>
      <c r="C18">
        <v>2013</v>
      </c>
      <c r="D18">
        <v>1</v>
      </c>
      <c r="E18" t="s">
        <v>29</v>
      </c>
      <c r="F18" t="s">
        <v>25</v>
      </c>
      <c r="G18" t="s">
        <v>76</v>
      </c>
    </row>
    <row r="19" spans="1:7" x14ac:dyDescent="0.25">
      <c r="A19">
        <v>18</v>
      </c>
      <c r="B19" t="str">
        <f t="shared" si="0"/>
        <v>2013_01_AFC_East</v>
      </c>
      <c r="C19">
        <v>2013</v>
      </c>
      <c r="D19">
        <v>1</v>
      </c>
      <c r="E19" t="s">
        <v>29</v>
      </c>
      <c r="F19" t="s">
        <v>21</v>
      </c>
      <c r="G19" t="s">
        <v>332</v>
      </c>
    </row>
    <row r="20" spans="1:7" x14ac:dyDescent="0.25">
      <c r="A20">
        <v>19</v>
      </c>
      <c r="B20" t="str">
        <f t="shared" si="0"/>
        <v>2013_01_AFC_West</v>
      </c>
      <c r="C20">
        <v>2013</v>
      </c>
      <c r="D20">
        <v>1</v>
      </c>
      <c r="E20" t="s">
        <v>29</v>
      </c>
      <c r="F20" t="s">
        <v>26</v>
      </c>
      <c r="G20" t="s">
        <v>72</v>
      </c>
    </row>
    <row r="21" spans="1:7" x14ac:dyDescent="0.25">
      <c r="A21">
        <v>20</v>
      </c>
      <c r="B21" t="str">
        <f t="shared" si="0"/>
        <v>2013_01_AFC_NA</v>
      </c>
      <c r="C21">
        <v>2013</v>
      </c>
      <c r="D21">
        <v>1</v>
      </c>
      <c r="E21" t="s">
        <v>29</v>
      </c>
      <c r="F21" t="s">
        <v>376</v>
      </c>
      <c r="G21" t="s">
        <v>331</v>
      </c>
    </row>
    <row r="22" spans="1:7" x14ac:dyDescent="0.25">
      <c r="A22">
        <v>21</v>
      </c>
      <c r="B22" t="str">
        <f t="shared" si="0"/>
        <v>2013_01_AFC_NA</v>
      </c>
      <c r="C22">
        <v>2013</v>
      </c>
      <c r="D22">
        <v>1</v>
      </c>
      <c r="E22" t="s">
        <v>29</v>
      </c>
      <c r="F22" t="s">
        <v>376</v>
      </c>
      <c r="G22" t="s">
        <v>88</v>
      </c>
    </row>
    <row r="23" spans="1:7" x14ac:dyDescent="0.25">
      <c r="A23">
        <v>22</v>
      </c>
      <c r="B23" t="str">
        <f t="shared" si="0"/>
        <v>2013_01_NFC_North</v>
      </c>
      <c r="C23">
        <v>2013</v>
      </c>
      <c r="D23">
        <v>1</v>
      </c>
      <c r="E23" t="s">
        <v>24</v>
      </c>
      <c r="F23" t="s">
        <v>31</v>
      </c>
      <c r="G23" t="s">
        <v>330</v>
      </c>
    </row>
    <row r="24" spans="1:7" x14ac:dyDescent="0.25">
      <c r="A24">
        <v>23</v>
      </c>
      <c r="B24" t="str">
        <f t="shared" si="0"/>
        <v>2013_01_NFC_South</v>
      </c>
      <c r="C24">
        <v>2013</v>
      </c>
      <c r="D24">
        <v>1</v>
      </c>
      <c r="E24" t="s">
        <v>24</v>
      </c>
      <c r="F24" t="s">
        <v>25</v>
      </c>
      <c r="G24" t="s">
        <v>67</v>
      </c>
    </row>
    <row r="25" spans="1:7" x14ac:dyDescent="0.25">
      <c r="A25">
        <v>24</v>
      </c>
      <c r="B25" t="str">
        <f t="shared" si="0"/>
        <v>2013_01_NFC_East</v>
      </c>
      <c r="C25">
        <v>2013</v>
      </c>
      <c r="D25">
        <v>1</v>
      </c>
      <c r="E25" t="s">
        <v>24</v>
      </c>
      <c r="F25" t="s">
        <v>21</v>
      </c>
      <c r="G25" t="s">
        <v>86</v>
      </c>
    </row>
    <row r="26" spans="1:7" x14ac:dyDescent="0.25">
      <c r="A26">
        <v>25</v>
      </c>
      <c r="B26" t="str">
        <f t="shared" si="0"/>
        <v>2013_01_NFC_West</v>
      </c>
      <c r="C26">
        <v>2013</v>
      </c>
      <c r="D26">
        <v>1</v>
      </c>
      <c r="E26" t="s">
        <v>24</v>
      </c>
      <c r="F26" t="s">
        <v>26</v>
      </c>
      <c r="G26" t="s">
        <v>89</v>
      </c>
    </row>
    <row r="27" spans="1:7" x14ac:dyDescent="0.25">
      <c r="A27">
        <v>26</v>
      </c>
      <c r="B27" t="str">
        <f t="shared" si="0"/>
        <v>2013_01_NFC_NA</v>
      </c>
      <c r="C27">
        <v>2013</v>
      </c>
      <c r="D27">
        <v>1</v>
      </c>
      <c r="E27" t="s">
        <v>24</v>
      </c>
      <c r="F27" t="s">
        <v>376</v>
      </c>
      <c r="G27" t="s">
        <v>333</v>
      </c>
    </row>
    <row r="28" spans="1:7" x14ac:dyDescent="0.25">
      <c r="A28">
        <v>27</v>
      </c>
      <c r="B28" t="str">
        <f t="shared" si="0"/>
        <v>2013_01_NFC_NA</v>
      </c>
      <c r="C28">
        <v>2013</v>
      </c>
      <c r="D28">
        <v>1</v>
      </c>
      <c r="E28" t="s">
        <v>24</v>
      </c>
      <c r="F28" t="s">
        <v>376</v>
      </c>
      <c r="G28" t="s">
        <v>335</v>
      </c>
    </row>
    <row r="29" spans="1:7" x14ac:dyDescent="0.25">
      <c r="A29">
        <v>28</v>
      </c>
      <c r="B29" t="str">
        <f t="shared" si="0"/>
        <v>2013_03_AFC_NA</v>
      </c>
      <c r="C29">
        <v>2013</v>
      </c>
      <c r="D29">
        <v>3</v>
      </c>
      <c r="E29" t="s">
        <v>29</v>
      </c>
      <c r="F29" t="s">
        <v>376</v>
      </c>
      <c r="G29" t="s">
        <v>72</v>
      </c>
    </row>
    <row r="30" spans="1:7" x14ac:dyDescent="0.25">
      <c r="A30">
        <v>29</v>
      </c>
      <c r="B30" t="str">
        <f t="shared" si="0"/>
        <v>2013_03_NFC_NA</v>
      </c>
      <c r="C30">
        <v>2013</v>
      </c>
      <c r="D30">
        <v>3</v>
      </c>
      <c r="E30" t="s">
        <v>24</v>
      </c>
      <c r="F30" t="s">
        <v>376</v>
      </c>
      <c r="G30" t="s">
        <v>89</v>
      </c>
    </row>
    <row r="31" spans="1:7" x14ac:dyDescent="0.25">
      <c r="A31">
        <v>30</v>
      </c>
      <c r="B31" t="str">
        <f t="shared" si="0"/>
        <v>2013_04_NA_NA</v>
      </c>
      <c r="C31">
        <v>2013</v>
      </c>
      <c r="D31">
        <v>4</v>
      </c>
      <c r="E31" t="s">
        <v>376</v>
      </c>
      <c r="F31" t="s">
        <v>376</v>
      </c>
      <c r="G31" t="s">
        <v>89</v>
      </c>
    </row>
    <row r="32" spans="1:7" x14ac:dyDescent="0.25">
      <c r="A32">
        <v>31</v>
      </c>
      <c r="B32" t="str">
        <f t="shared" si="0"/>
        <v>2014_01_AFC_North</v>
      </c>
      <c r="C32">
        <v>2014</v>
      </c>
      <c r="D32">
        <v>1</v>
      </c>
      <c r="E32" t="s">
        <v>29</v>
      </c>
      <c r="F32" t="s">
        <v>31</v>
      </c>
      <c r="G32" t="s">
        <v>87</v>
      </c>
    </row>
    <row r="33" spans="1:7" x14ac:dyDescent="0.25">
      <c r="A33">
        <v>32</v>
      </c>
      <c r="B33" t="str">
        <f t="shared" si="0"/>
        <v>2014_01_AFC_South</v>
      </c>
      <c r="C33">
        <v>2014</v>
      </c>
      <c r="D33">
        <v>1</v>
      </c>
      <c r="E33" t="s">
        <v>29</v>
      </c>
      <c r="F33" t="s">
        <v>25</v>
      </c>
      <c r="G33" t="s">
        <v>76</v>
      </c>
    </row>
    <row r="34" spans="1:7" x14ac:dyDescent="0.25">
      <c r="A34">
        <v>33</v>
      </c>
      <c r="B34" t="str">
        <f t="shared" si="0"/>
        <v>2014_01_AFC_East</v>
      </c>
      <c r="C34">
        <v>2014</v>
      </c>
      <c r="D34">
        <v>1</v>
      </c>
      <c r="E34" t="s">
        <v>29</v>
      </c>
      <c r="F34" t="s">
        <v>21</v>
      </c>
      <c r="G34" t="s">
        <v>332</v>
      </c>
    </row>
    <row r="35" spans="1:7" x14ac:dyDescent="0.25">
      <c r="A35">
        <v>34</v>
      </c>
      <c r="B35" t="str">
        <f t="shared" si="0"/>
        <v>2014_01_AFC_West</v>
      </c>
      <c r="C35">
        <v>2014</v>
      </c>
      <c r="D35">
        <v>1</v>
      </c>
      <c r="E35" t="s">
        <v>29</v>
      </c>
      <c r="F35" t="s">
        <v>26</v>
      </c>
      <c r="G35" t="s">
        <v>72</v>
      </c>
    </row>
    <row r="36" spans="1:7" x14ac:dyDescent="0.25">
      <c r="A36">
        <v>35</v>
      </c>
      <c r="B36" t="str">
        <f t="shared" si="0"/>
        <v>2014_01_AFC_NA</v>
      </c>
      <c r="C36">
        <v>2014</v>
      </c>
      <c r="D36">
        <v>1</v>
      </c>
      <c r="E36" t="s">
        <v>29</v>
      </c>
      <c r="F36" t="s">
        <v>376</v>
      </c>
      <c r="G36" t="s">
        <v>69</v>
      </c>
    </row>
    <row r="37" spans="1:7" x14ac:dyDescent="0.25">
      <c r="A37">
        <v>36</v>
      </c>
      <c r="B37" t="str">
        <f t="shared" si="0"/>
        <v>2014_01_AFC_NA</v>
      </c>
      <c r="C37">
        <v>2014</v>
      </c>
      <c r="D37">
        <v>1</v>
      </c>
      <c r="E37" t="s">
        <v>29</v>
      </c>
      <c r="F37" t="s">
        <v>376</v>
      </c>
      <c r="G37" t="s">
        <v>65</v>
      </c>
    </row>
    <row r="38" spans="1:7" x14ac:dyDescent="0.25">
      <c r="A38">
        <v>37</v>
      </c>
      <c r="B38" t="str">
        <f t="shared" si="0"/>
        <v>2014_01_NFC_North</v>
      </c>
      <c r="C38">
        <v>2014</v>
      </c>
      <c r="D38">
        <v>1</v>
      </c>
      <c r="E38" t="s">
        <v>24</v>
      </c>
      <c r="F38" t="s">
        <v>31</v>
      </c>
      <c r="G38" t="s">
        <v>330</v>
      </c>
    </row>
    <row r="39" spans="1:7" x14ac:dyDescent="0.25">
      <c r="A39">
        <v>38</v>
      </c>
      <c r="B39" t="str">
        <f t="shared" si="0"/>
        <v>2014_01_NFC_South</v>
      </c>
      <c r="C39">
        <v>2014</v>
      </c>
      <c r="D39">
        <v>1</v>
      </c>
      <c r="E39" t="s">
        <v>24</v>
      </c>
      <c r="F39" t="s">
        <v>25</v>
      </c>
      <c r="G39" t="s">
        <v>67</v>
      </c>
    </row>
    <row r="40" spans="1:7" x14ac:dyDescent="0.25">
      <c r="A40">
        <v>39</v>
      </c>
      <c r="B40" t="str">
        <f t="shared" si="0"/>
        <v>2014_01_NFC_East</v>
      </c>
      <c r="C40">
        <v>2014</v>
      </c>
      <c r="D40">
        <v>1</v>
      </c>
      <c r="E40" t="s">
        <v>24</v>
      </c>
      <c r="F40" t="s">
        <v>21</v>
      </c>
      <c r="G40" t="s">
        <v>71</v>
      </c>
    </row>
    <row r="41" spans="1:7" x14ac:dyDescent="0.25">
      <c r="A41">
        <v>40</v>
      </c>
      <c r="B41" t="str">
        <f t="shared" si="0"/>
        <v>2014_01_NFC_West</v>
      </c>
      <c r="C41">
        <v>2014</v>
      </c>
      <c r="D41">
        <v>1</v>
      </c>
      <c r="E41" t="s">
        <v>24</v>
      </c>
      <c r="F41" t="s">
        <v>26</v>
      </c>
      <c r="G41" t="s">
        <v>89</v>
      </c>
    </row>
    <row r="42" spans="1:7" x14ac:dyDescent="0.25">
      <c r="A42">
        <v>41</v>
      </c>
      <c r="B42" t="str">
        <f t="shared" si="0"/>
        <v>2014_01_NFC_NA</v>
      </c>
      <c r="C42">
        <v>2014</v>
      </c>
      <c r="D42">
        <v>1</v>
      </c>
      <c r="E42" t="s">
        <v>24</v>
      </c>
      <c r="F42" t="s">
        <v>376</v>
      </c>
      <c r="G42" t="s">
        <v>64</v>
      </c>
    </row>
    <row r="43" spans="1:7" x14ac:dyDescent="0.25">
      <c r="A43">
        <v>42</v>
      </c>
      <c r="B43" t="str">
        <f t="shared" si="0"/>
        <v>2014_01_NFC_NA</v>
      </c>
      <c r="C43">
        <v>2014</v>
      </c>
      <c r="D43">
        <v>1</v>
      </c>
      <c r="E43" t="s">
        <v>24</v>
      </c>
      <c r="F43" t="s">
        <v>376</v>
      </c>
      <c r="G43" t="s">
        <v>73</v>
      </c>
    </row>
    <row r="44" spans="1:7" x14ac:dyDescent="0.25">
      <c r="A44">
        <v>43</v>
      </c>
      <c r="B44" t="str">
        <f t="shared" si="0"/>
        <v>2014_03_AFC_NA</v>
      </c>
      <c r="C44">
        <v>2014</v>
      </c>
      <c r="D44">
        <v>3</v>
      </c>
      <c r="E44" t="s">
        <v>29</v>
      </c>
      <c r="F44" t="s">
        <v>376</v>
      </c>
      <c r="G44" t="s">
        <v>332</v>
      </c>
    </row>
    <row r="45" spans="1:7" x14ac:dyDescent="0.25">
      <c r="A45">
        <v>44</v>
      </c>
      <c r="B45" t="str">
        <f t="shared" si="0"/>
        <v>2014_03_NFC_NA</v>
      </c>
      <c r="C45">
        <v>2014</v>
      </c>
      <c r="D45">
        <v>3</v>
      </c>
      <c r="E45" t="s">
        <v>24</v>
      </c>
      <c r="F45" t="s">
        <v>376</v>
      </c>
      <c r="G45" t="s">
        <v>89</v>
      </c>
    </row>
    <row r="46" spans="1:7" x14ac:dyDescent="0.25">
      <c r="A46">
        <v>45</v>
      </c>
      <c r="B46" t="str">
        <f t="shared" si="0"/>
        <v>2014_04_NA_NA</v>
      </c>
      <c r="C46">
        <v>2014</v>
      </c>
      <c r="D46">
        <v>4</v>
      </c>
      <c r="E46" t="s">
        <v>376</v>
      </c>
      <c r="F46" t="s">
        <v>376</v>
      </c>
      <c r="G46" t="s">
        <v>332</v>
      </c>
    </row>
    <row r="47" spans="1:7" x14ac:dyDescent="0.25">
      <c r="A47">
        <v>46</v>
      </c>
      <c r="B47" t="str">
        <f t="shared" si="0"/>
        <v>2015_01_AFC_North</v>
      </c>
      <c r="C47">
        <v>2015</v>
      </c>
      <c r="D47">
        <v>1</v>
      </c>
      <c r="E47" t="s">
        <v>29</v>
      </c>
      <c r="F47" t="s">
        <v>31</v>
      </c>
      <c r="G47" t="s">
        <v>69</v>
      </c>
    </row>
    <row r="48" spans="1:7" x14ac:dyDescent="0.25">
      <c r="A48">
        <v>47</v>
      </c>
      <c r="B48" t="str">
        <f t="shared" si="0"/>
        <v>2015_01_AFC_South</v>
      </c>
      <c r="C48">
        <v>2015</v>
      </c>
      <c r="D48">
        <v>1</v>
      </c>
      <c r="E48" t="s">
        <v>29</v>
      </c>
      <c r="F48" t="s">
        <v>25</v>
      </c>
      <c r="G48" t="s">
        <v>75</v>
      </c>
    </row>
    <row r="49" spans="1:7" x14ac:dyDescent="0.25">
      <c r="A49">
        <v>48</v>
      </c>
      <c r="B49" t="str">
        <f t="shared" si="0"/>
        <v>2015_01_AFC_East</v>
      </c>
      <c r="C49">
        <v>2015</v>
      </c>
      <c r="D49">
        <v>1</v>
      </c>
      <c r="E49" t="s">
        <v>29</v>
      </c>
      <c r="F49" t="s">
        <v>21</v>
      </c>
      <c r="G49" t="s">
        <v>332</v>
      </c>
    </row>
    <row r="50" spans="1:7" x14ac:dyDescent="0.25">
      <c r="A50">
        <v>49</v>
      </c>
      <c r="B50" t="str">
        <f t="shared" si="0"/>
        <v>2015_01_AFC_West</v>
      </c>
      <c r="C50">
        <v>2015</v>
      </c>
      <c r="D50">
        <v>1</v>
      </c>
      <c r="E50" t="s">
        <v>29</v>
      </c>
      <c r="F50" t="s">
        <v>26</v>
      </c>
      <c r="G50" t="s">
        <v>72</v>
      </c>
    </row>
    <row r="51" spans="1:7" x14ac:dyDescent="0.25">
      <c r="A51">
        <v>50</v>
      </c>
      <c r="B51" t="str">
        <f t="shared" si="0"/>
        <v>2015_01_AFC_NA</v>
      </c>
      <c r="C51">
        <v>2015</v>
      </c>
      <c r="D51">
        <v>1</v>
      </c>
      <c r="E51" t="s">
        <v>29</v>
      </c>
      <c r="F51" t="s">
        <v>376</v>
      </c>
      <c r="G51" t="s">
        <v>331</v>
      </c>
    </row>
    <row r="52" spans="1:7" x14ac:dyDescent="0.25">
      <c r="A52">
        <v>51</v>
      </c>
      <c r="B52" t="str">
        <f t="shared" si="0"/>
        <v>2015_01_AFC_NA</v>
      </c>
      <c r="C52">
        <v>2015</v>
      </c>
      <c r="D52">
        <v>1</v>
      </c>
      <c r="E52" t="s">
        <v>29</v>
      </c>
      <c r="F52" t="s">
        <v>376</v>
      </c>
      <c r="G52" t="s">
        <v>87</v>
      </c>
    </row>
    <row r="53" spans="1:7" x14ac:dyDescent="0.25">
      <c r="A53">
        <v>52</v>
      </c>
      <c r="B53" t="str">
        <f t="shared" si="0"/>
        <v>2015_01_NFC_North</v>
      </c>
      <c r="C53">
        <v>2015</v>
      </c>
      <c r="D53">
        <v>1</v>
      </c>
      <c r="E53" t="s">
        <v>24</v>
      </c>
      <c r="F53" t="s">
        <v>31</v>
      </c>
      <c r="G53" t="s">
        <v>80</v>
      </c>
    </row>
    <row r="54" spans="1:7" x14ac:dyDescent="0.25">
      <c r="A54">
        <v>53</v>
      </c>
      <c r="B54" t="str">
        <f t="shared" si="0"/>
        <v>2015_01_NFC_South</v>
      </c>
      <c r="C54">
        <v>2015</v>
      </c>
      <c r="D54">
        <v>1</v>
      </c>
      <c r="E54" t="s">
        <v>24</v>
      </c>
      <c r="F54" t="s">
        <v>25</v>
      </c>
      <c r="G54" t="s">
        <v>67</v>
      </c>
    </row>
    <row r="55" spans="1:7" x14ac:dyDescent="0.25">
      <c r="A55">
        <v>54</v>
      </c>
      <c r="B55" t="str">
        <f t="shared" si="0"/>
        <v>2015_01_NFC_East</v>
      </c>
      <c r="C55">
        <v>2015</v>
      </c>
      <c r="D55">
        <v>1</v>
      </c>
      <c r="E55" t="s">
        <v>24</v>
      </c>
      <c r="F55" t="s">
        <v>21</v>
      </c>
      <c r="G55" t="s">
        <v>94</v>
      </c>
    </row>
    <row r="56" spans="1:7" x14ac:dyDescent="0.25">
      <c r="A56">
        <v>55</v>
      </c>
      <c r="B56" t="str">
        <f t="shared" si="0"/>
        <v>2015_01_NFC_West</v>
      </c>
      <c r="C56">
        <v>2015</v>
      </c>
      <c r="D56">
        <v>1</v>
      </c>
      <c r="E56" t="s">
        <v>24</v>
      </c>
      <c r="F56" t="s">
        <v>26</v>
      </c>
      <c r="G56" t="s">
        <v>64</v>
      </c>
    </row>
    <row r="57" spans="1:7" x14ac:dyDescent="0.25">
      <c r="A57">
        <v>56</v>
      </c>
      <c r="B57" t="str">
        <f t="shared" si="0"/>
        <v>2015_01_NFC_NA</v>
      </c>
      <c r="C57">
        <v>2015</v>
      </c>
      <c r="D57">
        <v>1</v>
      </c>
      <c r="E57" t="s">
        <v>24</v>
      </c>
      <c r="F57" t="s">
        <v>376</v>
      </c>
      <c r="G57" t="s">
        <v>330</v>
      </c>
    </row>
    <row r="58" spans="1:7" x14ac:dyDescent="0.25">
      <c r="A58">
        <v>57</v>
      </c>
      <c r="B58" t="str">
        <f t="shared" si="0"/>
        <v>2015_01_NFC_NA</v>
      </c>
      <c r="C58">
        <v>2015</v>
      </c>
      <c r="D58">
        <v>1</v>
      </c>
      <c r="E58" t="s">
        <v>24</v>
      </c>
      <c r="F58" t="s">
        <v>376</v>
      </c>
      <c r="G58" t="s">
        <v>89</v>
      </c>
    </row>
    <row r="59" spans="1:7" x14ac:dyDescent="0.25">
      <c r="A59">
        <v>58</v>
      </c>
      <c r="B59" t="str">
        <f t="shared" si="0"/>
        <v>2015_03_AFC_NA</v>
      </c>
      <c r="C59">
        <v>2015</v>
      </c>
      <c r="D59">
        <v>3</v>
      </c>
      <c r="E59" t="s">
        <v>29</v>
      </c>
      <c r="F59" t="s">
        <v>376</v>
      </c>
      <c r="G59" t="s">
        <v>72</v>
      </c>
    </row>
    <row r="60" spans="1:7" x14ac:dyDescent="0.25">
      <c r="A60">
        <v>59</v>
      </c>
      <c r="B60" t="str">
        <f t="shared" si="0"/>
        <v>2015_03_NFC_NA</v>
      </c>
      <c r="C60">
        <v>2015</v>
      </c>
      <c r="D60">
        <v>3</v>
      </c>
      <c r="E60" t="s">
        <v>24</v>
      </c>
      <c r="F60" t="s">
        <v>376</v>
      </c>
      <c r="G60" t="s">
        <v>67</v>
      </c>
    </row>
    <row r="61" spans="1:7" x14ac:dyDescent="0.25">
      <c r="A61">
        <v>60</v>
      </c>
      <c r="B61" t="str">
        <f t="shared" si="0"/>
        <v>2015_04_NA_NA</v>
      </c>
      <c r="C61">
        <v>2015</v>
      </c>
      <c r="D61">
        <v>4</v>
      </c>
      <c r="E61" t="s">
        <v>376</v>
      </c>
      <c r="F61" t="s">
        <v>376</v>
      </c>
      <c r="G61" t="s">
        <v>72</v>
      </c>
    </row>
    <row r="62" spans="1:7" x14ac:dyDescent="0.25">
      <c r="A62">
        <v>61</v>
      </c>
      <c r="B62" t="str">
        <f t="shared" si="0"/>
        <v>2016_01_AFC_North</v>
      </c>
      <c r="C62">
        <v>2016</v>
      </c>
      <c r="D62">
        <v>1</v>
      </c>
      <c r="E62" t="s">
        <v>29</v>
      </c>
      <c r="F62" t="s">
        <v>31</v>
      </c>
      <c r="G62" t="s">
        <v>87</v>
      </c>
    </row>
    <row r="63" spans="1:7" x14ac:dyDescent="0.25">
      <c r="A63">
        <v>62</v>
      </c>
      <c r="B63" t="str">
        <f t="shared" si="0"/>
        <v>2016_01_AFC_South</v>
      </c>
      <c r="C63">
        <v>2016</v>
      </c>
      <c r="D63">
        <v>1</v>
      </c>
      <c r="E63" t="s">
        <v>29</v>
      </c>
      <c r="F63" t="s">
        <v>25</v>
      </c>
      <c r="G63" t="s">
        <v>75</v>
      </c>
    </row>
    <row r="64" spans="1:7" x14ac:dyDescent="0.25">
      <c r="A64">
        <v>63</v>
      </c>
      <c r="B64" t="str">
        <f t="shared" si="0"/>
        <v>2016_01_AFC_East</v>
      </c>
      <c r="C64">
        <v>2016</v>
      </c>
      <c r="D64">
        <v>1</v>
      </c>
      <c r="E64" t="s">
        <v>29</v>
      </c>
      <c r="F64" t="s">
        <v>21</v>
      </c>
      <c r="G64" t="s">
        <v>332</v>
      </c>
    </row>
    <row r="65" spans="1:7" x14ac:dyDescent="0.25">
      <c r="A65">
        <v>64</v>
      </c>
      <c r="B65" t="str">
        <f t="shared" si="0"/>
        <v>2016_01_AFC_West</v>
      </c>
      <c r="C65">
        <v>2016</v>
      </c>
      <c r="D65">
        <v>1</v>
      </c>
      <c r="E65" t="s">
        <v>29</v>
      </c>
      <c r="F65" t="s">
        <v>26</v>
      </c>
      <c r="G65" t="s">
        <v>331</v>
      </c>
    </row>
    <row r="66" spans="1:7" x14ac:dyDescent="0.25">
      <c r="A66">
        <v>65</v>
      </c>
      <c r="B66" t="str">
        <f t="shared" si="0"/>
        <v>2016_01_AFC_NA</v>
      </c>
      <c r="C66">
        <v>2016</v>
      </c>
      <c r="D66">
        <v>1</v>
      </c>
      <c r="E66" t="s">
        <v>29</v>
      </c>
      <c r="F66" t="s">
        <v>376</v>
      </c>
      <c r="G66" t="s">
        <v>85</v>
      </c>
    </row>
    <row r="67" spans="1:7" x14ac:dyDescent="0.25">
      <c r="A67">
        <v>66</v>
      </c>
      <c r="B67" t="str">
        <f t="shared" ref="B67:B106" si="1">CONCATENATE(C67,"_0",D67,"_",E67,"_",F67)</f>
        <v>2016_01_AFC_NA</v>
      </c>
      <c r="C67">
        <v>2016</v>
      </c>
      <c r="D67">
        <v>1</v>
      </c>
      <c r="E67" t="s">
        <v>29</v>
      </c>
      <c r="F67" t="s">
        <v>376</v>
      </c>
      <c r="G67" t="s">
        <v>79</v>
      </c>
    </row>
    <row r="68" spans="1:7" x14ac:dyDescent="0.25">
      <c r="A68">
        <v>67</v>
      </c>
      <c r="B68" t="str">
        <f t="shared" si="1"/>
        <v>2016_01_NFC_North</v>
      </c>
      <c r="C68">
        <v>2016</v>
      </c>
      <c r="D68">
        <v>1</v>
      </c>
      <c r="E68" t="s">
        <v>24</v>
      </c>
      <c r="F68" t="s">
        <v>31</v>
      </c>
      <c r="G68" t="s">
        <v>330</v>
      </c>
    </row>
    <row r="69" spans="1:7" x14ac:dyDescent="0.25">
      <c r="A69">
        <v>68</v>
      </c>
      <c r="B69" t="str">
        <f t="shared" si="1"/>
        <v>2016_01_NFC_South</v>
      </c>
      <c r="C69">
        <v>2016</v>
      </c>
      <c r="D69">
        <v>1</v>
      </c>
      <c r="E69" t="s">
        <v>24</v>
      </c>
      <c r="F69" t="s">
        <v>25</v>
      </c>
      <c r="G69" t="s">
        <v>20</v>
      </c>
    </row>
    <row r="70" spans="1:7" x14ac:dyDescent="0.25">
      <c r="A70">
        <v>69</v>
      </c>
      <c r="B70" t="str">
        <f t="shared" si="1"/>
        <v>2016_01_NFC_East</v>
      </c>
      <c r="C70">
        <v>2016</v>
      </c>
      <c r="D70">
        <v>1</v>
      </c>
      <c r="E70" t="s">
        <v>24</v>
      </c>
      <c r="F70" t="s">
        <v>21</v>
      </c>
      <c r="G70" t="s">
        <v>71</v>
      </c>
    </row>
    <row r="71" spans="1:7" x14ac:dyDescent="0.25">
      <c r="A71">
        <v>70</v>
      </c>
      <c r="B71" t="str">
        <f t="shared" si="1"/>
        <v>2016_01_NFC_West</v>
      </c>
      <c r="C71">
        <v>2016</v>
      </c>
      <c r="D71">
        <v>1</v>
      </c>
      <c r="E71" t="s">
        <v>24</v>
      </c>
      <c r="F71" t="s">
        <v>26</v>
      </c>
      <c r="G71" t="s">
        <v>89</v>
      </c>
    </row>
    <row r="72" spans="1:7" x14ac:dyDescent="0.25">
      <c r="A72">
        <v>71</v>
      </c>
      <c r="B72" t="str">
        <f t="shared" si="1"/>
        <v>2016_01_NFC_NA</v>
      </c>
      <c r="C72">
        <v>2016</v>
      </c>
      <c r="D72">
        <v>1</v>
      </c>
      <c r="E72" t="s">
        <v>24</v>
      </c>
      <c r="F72" t="s">
        <v>376</v>
      </c>
      <c r="G72" t="s">
        <v>83</v>
      </c>
    </row>
    <row r="73" spans="1:7" x14ac:dyDescent="0.25">
      <c r="A73">
        <v>72</v>
      </c>
      <c r="B73" t="str">
        <f t="shared" si="1"/>
        <v>2016_01_NFC_NA</v>
      </c>
      <c r="C73">
        <v>2016</v>
      </c>
      <c r="D73">
        <v>1</v>
      </c>
      <c r="E73" t="s">
        <v>24</v>
      </c>
      <c r="F73" t="s">
        <v>376</v>
      </c>
      <c r="G73" t="s">
        <v>73</v>
      </c>
    </row>
    <row r="74" spans="1:7" x14ac:dyDescent="0.25">
      <c r="A74">
        <v>73</v>
      </c>
      <c r="B74" t="str">
        <f t="shared" si="1"/>
        <v>2016_03_AFC_NA</v>
      </c>
      <c r="C74">
        <v>2016</v>
      </c>
      <c r="D74">
        <v>3</v>
      </c>
      <c r="E74" t="s">
        <v>29</v>
      </c>
      <c r="F74" t="s">
        <v>376</v>
      </c>
      <c r="G74" t="s">
        <v>332</v>
      </c>
    </row>
    <row r="75" spans="1:7" x14ac:dyDescent="0.25">
      <c r="A75">
        <v>74</v>
      </c>
      <c r="B75" t="str">
        <f t="shared" si="1"/>
        <v>2016_03_NFC_NA</v>
      </c>
      <c r="C75">
        <v>2016</v>
      </c>
      <c r="D75">
        <v>3</v>
      </c>
      <c r="E75" t="s">
        <v>24</v>
      </c>
      <c r="F75" t="s">
        <v>376</v>
      </c>
      <c r="G75" t="s">
        <v>20</v>
      </c>
    </row>
    <row r="76" spans="1:7" x14ac:dyDescent="0.25">
      <c r="A76">
        <v>75</v>
      </c>
      <c r="B76" t="str">
        <f t="shared" si="1"/>
        <v>2016_04_NA_NA</v>
      </c>
      <c r="C76">
        <v>2016</v>
      </c>
      <c r="D76">
        <v>4</v>
      </c>
      <c r="E76" t="s">
        <v>376</v>
      </c>
      <c r="F76" t="s">
        <v>376</v>
      </c>
      <c r="G76" t="s">
        <v>332</v>
      </c>
    </row>
    <row r="77" spans="1:7" x14ac:dyDescent="0.25">
      <c r="A77">
        <v>76</v>
      </c>
      <c r="B77" t="str">
        <f t="shared" si="1"/>
        <v>2017_01_AFC_North</v>
      </c>
      <c r="C77">
        <v>2017</v>
      </c>
      <c r="D77">
        <v>1</v>
      </c>
      <c r="E77" t="s">
        <v>29</v>
      </c>
      <c r="F77" t="s">
        <v>31</v>
      </c>
      <c r="G77" t="s">
        <v>87</v>
      </c>
    </row>
    <row r="78" spans="1:7" x14ac:dyDescent="0.25">
      <c r="A78">
        <v>77</v>
      </c>
      <c r="B78" t="str">
        <f t="shared" si="1"/>
        <v>2017_01_AFC_South</v>
      </c>
      <c r="C78">
        <v>2017</v>
      </c>
      <c r="D78">
        <v>1</v>
      </c>
      <c r="E78" t="s">
        <v>29</v>
      </c>
      <c r="F78" t="s">
        <v>25</v>
      </c>
      <c r="G78" t="s">
        <v>77</v>
      </c>
    </row>
    <row r="79" spans="1:7" x14ac:dyDescent="0.25">
      <c r="A79">
        <v>78</v>
      </c>
      <c r="B79" t="str">
        <f t="shared" si="1"/>
        <v>2017_01_AFC_East</v>
      </c>
      <c r="C79">
        <v>2017</v>
      </c>
      <c r="D79">
        <v>1</v>
      </c>
      <c r="E79" t="s">
        <v>29</v>
      </c>
      <c r="F79" t="s">
        <v>21</v>
      </c>
      <c r="G79" t="s">
        <v>332</v>
      </c>
    </row>
    <row r="80" spans="1:7" x14ac:dyDescent="0.25">
      <c r="A80">
        <v>79</v>
      </c>
      <c r="B80" t="str">
        <f t="shared" si="1"/>
        <v>2017_01_AFC_West</v>
      </c>
      <c r="C80">
        <v>2017</v>
      </c>
      <c r="D80">
        <v>1</v>
      </c>
      <c r="E80" t="s">
        <v>29</v>
      </c>
      <c r="F80" t="s">
        <v>26</v>
      </c>
      <c r="G80" t="s">
        <v>331</v>
      </c>
    </row>
    <row r="81" spans="1:7" x14ac:dyDescent="0.25">
      <c r="A81">
        <v>80</v>
      </c>
      <c r="B81" t="str">
        <f t="shared" si="1"/>
        <v>2017_01_AFC_NA</v>
      </c>
      <c r="C81">
        <v>2017</v>
      </c>
      <c r="D81">
        <v>1</v>
      </c>
      <c r="E81" t="s">
        <v>29</v>
      </c>
      <c r="F81" t="s">
        <v>376</v>
      </c>
      <c r="G81" t="s">
        <v>93</v>
      </c>
    </row>
    <row r="82" spans="1:7" x14ac:dyDescent="0.25">
      <c r="A82">
        <v>81</v>
      </c>
      <c r="B82" t="str">
        <f t="shared" si="1"/>
        <v>2017_01_AFC_NA</v>
      </c>
      <c r="C82">
        <v>2017</v>
      </c>
      <c r="D82">
        <v>1</v>
      </c>
      <c r="E82" t="s">
        <v>29</v>
      </c>
      <c r="F82" t="s">
        <v>376</v>
      </c>
      <c r="G82" t="s">
        <v>66</v>
      </c>
    </row>
    <row r="83" spans="1:7" x14ac:dyDescent="0.25">
      <c r="A83">
        <v>82</v>
      </c>
      <c r="B83" t="str">
        <f t="shared" si="1"/>
        <v>2017_01_NFC_North</v>
      </c>
      <c r="C83">
        <v>2017</v>
      </c>
      <c r="D83">
        <v>1</v>
      </c>
      <c r="E83" t="s">
        <v>24</v>
      </c>
      <c r="F83" t="s">
        <v>31</v>
      </c>
      <c r="G83" t="s">
        <v>80</v>
      </c>
    </row>
    <row r="84" spans="1:7" x14ac:dyDescent="0.25">
      <c r="A84">
        <v>83</v>
      </c>
      <c r="B84" t="str">
        <f t="shared" si="1"/>
        <v>2017_01_NFC_South</v>
      </c>
      <c r="C84">
        <v>2017</v>
      </c>
      <c r="D84">
        <v>1</v>
      </c>
      <c r="E84" t="s">
        <v>24</v>
      </c>
      <c r="F84" t="s">
        <v>25</v>
      </c>
      <c r="G84" t="s">
        <v>335</v>
      </c>
    </row>
    <row r="85" spans="1:7" x14ac:dyDescent="0.25">
      <c r="A85">
        <v>84</v>
      </c>
      <c r="B85" t="str">
        <f t="shared" si="1"/>
        <v>2017_01_NFC_East</v>
      </c>
      <c r="C85">
        <v>2017</v>
      </c>
      <c r="D85">
        <v>1</v>
      </c>
      <c r="E85" t="s">
        <v>24</v>
      </c>
      <c r="F85" t="s">
        <v>21</v>
      </c>
      <c r="G85" t="s">
        <v>86</v>
      </c>
    </row>
    <row r="86" spans="1:7" x14ac:dyDescent="0.25">
      <c r="A86">
        <v>85</v>
      </c>
      <c r="B86" t="str">
        <f t="shared" si="1"/>
        <v>2017_01_NFC_West</v>
      </c>
      <c r="C86">
        <v>2017</v>
      </c>
      <c r="D86">
        <v>1</v>
      </c>
      <c r="E86" t="s">
        <v>24</v>
      </c>
      <c r="F86" t="s">
        <v>26</v>
      </c>
      <c r="G86" t="s">
        <v>123</v>
      </c>
    </row>
    <row r="87" spans="1:7" x14ac:dyDescent="0.25">
      <c r="A87">
        <v>86</v>
      </c>
      <c r="B87" t="str">
        <f t="shared" si="1"/>
        <v>2017_01_NFC_NA</v>
      </c>
      <c r="C87">
        <v>2017</v>
      </c>
      <c r="D87">
        <v>1</v>
      </c>
      <c r="E87" t="s">
        <v>24</v>
      </c>
      <c r="F87" t="s">
        <v>376</v>
      </c>
      <c r="G87" t="s">
        <v>67</v>
      </c>
    </row>
    <row r="88" spans="1:7" x14ac:dyDescent="0.25">
      <c r="A88">
        <v>87</v>
      </c>
      <c r="B88" t="str">
        <f t="shared" si="1"/>
        <v>2017_01_NFC_NA</v>
      </c>
      <c r="C88">
        <v>2017</v>
      </c>
      <c r="D88">
        <v>1</v>
      </c>
      <c r="E88" t="s">
        <v>24</v>
      </c>
      <c r="F88" t="s">
        <v>376</v>
      </c>
      <c r="G88" t="s">
        <v>20</v>
      </c>
    </row>
    <row r="89" spans="1:7" x14ac:dyDescent="0.25">
      <c r="A89">
        <v>88</v>
      </c>
      <c r="B89" t="str">
        <f t="shared" si="1"/>
        <v>2017_03_AFC_NA</v>
      </c>
      <c r="C89">
        <v>2017</v>
      </c>
      <c r="D89">
        <v>3</v>
      </c>
      <c r="E89" t="s">
        <v>29</v>
      </c>
      <c r="F89" t="s">
        <v>376</v>
      </c>
      <c r="G89" t="s">
        <v>86</v>
      </c>
    </row>
    <row r="90" spans="1:7" x14ac:dyDescent="0.25">
      <c r="A90">
        <v>89</v>
      </c>
      <c r="B90" t="str">
        <f t="shared" si="1"/>
        <v>2017_03_NFC_NA</v>
      </c>
      <c r="C90">
        <v>2017</v>
      </c>
      <c r="D90">
        <v>3</v>
      </c>
      <c r="E90" t="s">
        <v>24</v>
      </c>
      <c r="F90" t="s">
        <v>376</v>
      </c>
      <c r="G90" t="s">
        <v>332</v>
      </c>
    </row>
    <row r="91" spans="1:7" x14ac:dyDescent="0.25">
      <c r="A91">
        <v>90</v>
      </c>
      <c r="B91" t="str">
        <f t="shared" si="1"/>
        <v>2017_04_NA_NA</v>
      </c>
      <c r="C91">
        <v>2017</v>
      </c>
      <c r="D91">
        <v>4</v>
      </c>
      <c r="E91" t="s">
        <v>376</v>
      </c>
      <c r="F91" t="s">
        <v>376</v>
      </c>
      <c r="G91" t="s">
        <v>86</v>
      </c>
    </row>
    <row r="92" spans="1:7" x14ac:dyDescent="0.25">
      <c r="A92">
        <v>91</v>
      </c>
      <c r="B92" t="str">
        <f t="shared" si="1"/>
        <v>2018_01_AFC_North</v>
      </c>
      <c r="C92">
        <v>2018</v>
      </c>
      <c r="D92">
        <v>1</v>
      </c>
      <c r="E92" t="s">
        <v>29</v>
      </c>
      <c r="F92" t="s">
        <v>31</v>
      </c>
    </row>
    <row r="93" spans="1:7" x14ac:dyDescent="0.25">
      <c r="A93">
        <v>92</v>
      </c>
      <c r="B93" t="str">
        <f t="shared" si="1"/>
        <v>2018_01_AFC_South</v>
      </c>
      <c r="C93">
        <v>2018</v>
      </c>
      <c r="D93">
        <v>1</v>
      </c>
      <c r="E93" t="s">
        <v>29</v>
      </c>
      <c r="F93" t="s">
        <v>25</v>
      </c>
    </row>
    <row r="94" spans="1:7" x14ac:dyDescent="0.25">
      <c r="A94">
        <v>93</v>
      </c>
      <c r="B94" t="str">
        <f t="shared" si="1"/>
        <v>2018_01_AFC_East</v>
      </c>
      <c r="C94">
        <v>2018</v>
      </c>
      <c r="D94">
        <v>1</v>
      </c>
      <c r="E94" t="s">
        <v>29</v>
      </c>
      <c r="F94" t="s">
        <v>21</v>
      </c>
    </row>
    <row r="95" spans="1:7" x14ac:dyDescent="0.25">
      <c r="A95">
        <v>94</v>
      </c>
      <c r="B95" t="str">
        <f t="shared" si="1"/>
        <v>2018_01_AFC_West</v>
      </c>
      <c r="C95">
        <v>2018</v>
      </c>
      <c r="D95">
        <v>1</v>
      </c>
      <c r="E95" t="s">
        <v>29</v>
      </c>
      <c r="F95" t="s">
        <v>26</v>
      </c>
    </row>
    <row r="96" spans="1:7" x14ac:dyDescent="0.25">
      <c r="A96">
        <v>95</v>
      </c>
      <c r="B96" t="str">
        <f t="shared" si="1"/>
        <v>2018_01_AFC_NA</v>
      </c>
      <c r="C96">
        <v>2018</v>
      </c>
      <c r="D96">
        <v>1</v>
      </c>
      <c r="E96" t="s">
        <v>29</v>
      </c>
      <c r="F96" t="s">
        <v>376</v>
      </c>
    </row>
    <row r="97" spans="1:6" x14ac:dyDescent="0.25">
      <c r="A97">
        <v>96</v>
      </c>
      <c r="B97" t="str">
        <f t="shared" si="1"/>
        <v>2018_01_AFC_NA</v>
      </c>
      <c r="C97">
        <v>2018</v>
      </c>
      <c r="D97">
        <v>1</v>
      </c>
      <c r="E97" t="s">
        <v>29</v>
      </c>
      <c r="F97" t="s">
        <v>376</v>
      </c>
    </row>
    <row r="98" spans="1:6" x14ac:dyDescent="0.25">
      <c r="A98">
        <v>97</v>
      </c>
      <c r="B98" t="str">
        <f t="shared" si="1"/>
        <v>2018_01_NFC_North</v>
      </c>
      <c r="C98">
        <v>2018</v>
      </c>
      <c r="D98">
        <v>1</v>
      </c>
      <c r="E98" t="s">
        <v>24</v>
      </c>
      <c r="F98" t="s">
        <v>31</v>
      </c>
    </row>
    <row r="99" spans="1:6" x14ac:dyDescent="0.25">
      <c r="A99">
        <v>98</v>
      </c>
      <c r="B99" t="str">
        <f t="shared" si="1"/>
        <v>2018_01_NFC_South</v>
      </c>
      <c r="C99">
        <v>2018</v>
      </c>
      <c r="D99">
        <v>1</v>
      </c>
      <c r="E99" t="s">
        <v>24</v>
      </c>
      <c r="F99" t="s">
        <v>25</v>
      </c>
    </row>
    <row r="100" spans="1:6" x14ac:dyDescent="0.25">
      <c r="A100">
        <v>99</v>
      </c>
      <c r="B100" t="str">
        <f t="shared" si="1"/>
        <v>2018_01_NFC_East</v>
      </c>
      <c r="C100">
        <v>2018</v>
      </c>
      <c r="D100">
        <v>1</v>
      </c>
      <c r="E100" t="s">
        <v>24</v>
      </c>
      <c r="F100" t="s">
        <v>21</v>
      </c>
    </row>
    <row r="101" spans="1:6" x14ac:dyDescent="0.25">
      <c r="A101">
        <v>100</v>
      </c>
      <c r="B101" t="str">
        <f t="shared" si="1"/>
        <v>2018_01_NFC_West</v>
      </c>
      <c r="C101">
        <v>2018</v>
      </c>
      <c r="D101">
        <v>1</v>
      </c>
      <c r="E101" t="s">
        <v>24</v>
      </c>
      <c r="F101" t="s">
        <v>26</v>
      </c>
    </row>
    <row r="102" spans="1:6" x14ac:dyDescent="0.25">
      <c r="A102">
        <v>101</v>
      </c>
      <c r="B102" t="str">
        <f t="shared" si="1"/>
        <v>2018_01_NFC_NA</v>
      </c>
      <c r="C102">
        <v>2018</v>
      </c>
      <c r="D102">
        <v>1</v>
      </c>
      <c r="E102" t="s">
        <v>24</v>
      </c>
      <c r="F102" t="s">
        <v>376</v>
      </c>
    </row>
    <row r="103" spans="1:6" x14ac:dyDescent="0.25">
      <c r="A103">
        <v>102</v>
      </c>
      <c r="B103" t="str">
        <f t="shared" si="1"/>
        <v>2018_01_NFC_NA</v>
      </c>
      <c r="C103">
        <v>2018</v>
      </c>
      <c r="D103">
        <v>1</v>
      </c>
      <c r="E103" t="s">
        <v>24</v>
      </c>
      <c r="F103" t="s">
        <v>376</v>
      </c>
    </row>
    <row r="104" spans="1:6" x14ac:dyDescent="0.25">
      <c r="A104">
        <v>103</v>
      </c>
      <c r="B104" t="str">
        <f t="shared" si="1"/>
        <v>2018_03_AFC_NA</v>
      </c>
      <c r="C104">
        <v>2018</v>
      </c>
      <c r="D104">
        <v>3</v>
      </c>
      <c r="E104" t="s">
        <v>29</v>
      </c>
      <c r="F104" t="s">
        <v>376</v>
      </c>
    </row>
    <row r="105" spans="1:6" x14ac:dyDescent="0.25">
      <c r="A105">
        <v>104</v>
      </c>
      <c r="B105" t="str">
        <f t="shared" si="1"/>
        <v>2018_03_NFC_NA</v>
      </c>
      <c r="C105">
        <v>2018</v>
      </c>
      <c r="D105">
        <v>3</v>
      </c>
      <c r="E105" t="s">
        <v>24</v>
      </c>
      <c r="F105" t="s">
        <v>376</v>
      </c>
    </row>
    <row r="106" spans="1:6" x14ac:dyDescent="0.25">
      <c r="A106">
        <v>105</v>
      </c>
      <c r="B106" t="str">
        <f t="shared" si="1"/>
        <v>2018_04_NA_NA</v>
      </c>
      <c r="C106">
        <v>2018</v>
      </c>
      <c r="D106">
        <v>4</v>
      </c>
      <c r="E106" t="s">
        <v>376</v>
      </c>
      <c r="F106" t="s">
        <v>376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>
    <tabColor rgb="FFFFFF00"/>
  </sheetPr>
  <dimension ref="A1:K229"/>
  <sheetViews>
    <sheetView zoomScale="80" zoomScaleNormal="80" workbookViewId="0">
      <pane ySplit="1" topLeftCell="A2" activePane="bottomLeft" state="frozen"/>
      <selection activeCell="D432" sqref="D432"/>
      <selection pane="bottomLeft" activeCell="D432" sqref="D432"/>
    </sheetView>
  </sheetViews>
  <sheetFormatPr defaultRowHeight="15" x14ac:dyDescent="0.25"/>
  <cols>
    <col min="3" max="3" width="18.42578125" bestFit="1" customWidth="1"/>
    <col min="4" max="5" width="9.140625" style="23" customWidth="1"/>
  </cols>
  <sheetData>
    <row r="1" spans="1:11" x14ac:dyDescent="0.25">
      <c r="A1" s="18" t="s">
        <v>369</v>
      </c>
      <c r="B1" s="19" t="s">
        <v>368</v>
      </c>
      <c r="C1" s="11" t="s">
        <v>370</v>
      </c>
      <c r="D1" s="11" t="s">
        <v>287</v>
      </c>
      <c r="E1" s="11" t="s">
        <v>8</v>
      </c>
      <c r="F1" s="11" t="s">
        <v>27</v>
      </c>
      <c r="G1" s="11" t="s">
        <v>30</v>
      </c>
      <c r="H1" t="s">
        <v>129</v>
      </c>
      <c r="I1" s="17" t="s">
        <v>280</v>
      </c>
      <c r="J1" s="11" t="s">
        <v>273</v>
      </c>
      <c r="K1" s="12" t="s">
        <v>134</v>
      </c>
    </row>
    <row r="2" spans="1:11" x14ac:dyDescent="0.25">
      <c r="A2">
        <v>1</v>
      </c>
      <c r="B2">
        <v>1</v>
      </c>
      <c r="C2" t="str">
        <f t="shared" ref="C2:G21" ca="1" si="0">IFERROR(VLOOKUP($B2,INDIRECT(nfl_plyff_tm),MATCH(C$1,INDIRECT(nfl_plyff_tm_header),0),FALSE),"error")</f>
        <v>2012_01_AFC_North</v>
      </c>
      <c r="D2" s="23">
        <f t="shared" ca="1" si="0"/>
        <v>2012</v>
      </c>
      <c r="E2" s="23">
        <f t="shared" ca="1" si="0"/>
        <v>1</v>
      </c>
      <c r="F2" t="str">
        <f t="shared" ca="1" si="0"/>
        <v>AFC</v>
      </c>
      <c r="G2" t="str">
        <f t="shared" ca="1" si="0"/>
        <v>North</v>
      </c>
      <c r="H2" t="s">
        <v>14</v>
      </c>
      <c r="I2" t="s">
        <v>65</v>
      </c>
      <c r="J2" t="str">
        <f t="shared" ref="J2:J65" ca="1" si="1">IFERROR(IF(VLOOKUP($B2,INDIRECT(nfl_plyff_tm),MATCH(J$1,INDIRECT(nfl_plyff_tm_header),0),FALSE)="","",VLOOKUP($B2,INDIRECT(nfl_plyff_tm),MATCH(J$1,INDIRECT(nfl_plyff_tm_header),0),FALSE)),"error")</f>
        <v>BAL</v>
      </c>
      <c r="K2">
        <f ca="1">IF(OR(ISBLANK(J2),ISBLANK(I2),J2="",I2=""),"",IF(J2=I2,1,0))</f>
        <v>1</v>
      </c>
    </row>
    <row r="3" spans="1:11" x14ac:dyDescent="0.25">
      <c r="A3">
        <v>2</v>
      </c>
      <c r="B3">
        <v>2</v>
      </c>
      <c r="C3" t="str">
        <f t="shared" ca="1" si="0"/>
        <v>2012_01_AFC_South</v>
      </c>
      <c r="D3" s="23">
        <f t="shared" ca="1" si="0"/>
        <v>2012</v>
      </c>
      <c r="E3" s="23">
        <f t="shared" ca="1" si="0"/>
        <v>1</v>
      </c>
      <c r="F3" t="str">
        <f t="shared" ca="1" si="0"/>
        <v>AFC</v>
      </c>
      <c r="G3" t="str">
        <f t="shared" ca="1" si="0"/>
        <v>South</v>
      </c>
      <c r="H3" t="s">
        <v>14</v>
      </c>
      <c r="I3" t="s">
        <v>76</v>
      </c>
      <c r="J3" t="str">
        <f t="shared" ca="1" si="1"/>
        <v>HOU</v>
      </c>
      <c r="K3" s="23">
        <f t="shared" ref="K3:K66" ca="1" si="2">IF(OR(ISBLANK(J3),ISBLANK(I3),J3="",I3=""),"",IF(J3=I3,1,0))</f>
        <v>0</v>
      </c>
    </row>
    <row r="4" spans="1:11" x14ac:dyDescent="0.25">
      <c r="A4">
        <v>3</v>
      </c>
      <c r="B4">
        <v>3</v>
      </c>
      <c r="C4" t="str">
        <f t="shared" ca="1" si="0"/>
        <v>2012_01_AFC_East</v>
      </c>
      <c r="D4" s="23">
        <f t="shared" ca="1" si="0"/>
        <v>2012</v>
      </c>
      <c r="E4" s="23">
        <f t="shared" ca="1" si="0"/>
        <v>1</v>
      </c>
      <c r="F4" t="str">
        <f t="shared" ca="1" si="0"/>
        <v>AFC</v>
      </c>
      <c r="G4" t="str">
        <f t="shared" ca="1" si="0"/>
        <v>East</v>
      </c>
      <c r="H4" t="s">
        <v>14</v>
      </c>
      <c r="I4" t="s">
        <v>332</v>
      </c>
      <c r="J4" t="str">
        <f t="shared" ca="1" si="1"/>
        <v>NWE</v>
      </c>
      <c r="K4" s="23">
        <f t="shared" ca="1" si="2"/>
        <v>1</v>
      </c>
    </row>
    <row r="5" spans="1:11" x14ac:dyDescent="0.25">
      <c r="A5">
        <v>4</v>
      </c>
      <c r="B5">
        <v>4</v>
      </c>
      <c r="C5" t="str">
        <f t="shared" ca="1" si="0"/>
        <v>2012_01_AFC_West</v>
      </c>
      <c r="D5" s="23">
        <f t="shared" ca="1" si="0"/>
        <v>2012</v>
      </c>
      <c r="E5" s="23">
        <f t="shared" ca="1" si="0"/>
        <v>1</v>
      </c>
      <c r="F5" t="str">
        <f t="shared" ca="1" si="0"/>
        <v>AFC</v>
      </c>
      <c r="G5" t="str">
        <f t="shared" ca="1" si="0"/>
        <v>West</v>
      </c>
      <c r="H5" t="s">
        <v>14</v>
      </c>
      <c r="I5" t="s">
        <v>88</v>
      </c>
      <c r="J5" t="str">
        <f t="shared" ca="1" si="1"/>
        <v>DEN</v>
      </c>
      <c r="K5" s="23">
        <f t="shared" ca="1" si="2"/>
        <v>0</v>
      </c>
    </row>
    <row r="6" spans="1:11" x14ac:dyDescent="0.25">
      <c r="A6">
        <v>5</v>
      </c>
      <c r="B6">
        <v>5</v>
      </c>
      <c r="C6" t="str">
        <f t="shared" ca="1" si="0"/>
        <v>2012_01_AFC_NA</v>
      </c>
      <c r="D6" s="23">
        <f t="shared" ca="1" si="0"/>
        <v>2012</v>
      </c>
      <c r="E6" s="23">
        <f t="shared" ca="1" si="0"/>
        <v>1</v>
      </c>
      <c r="F6" t="str">
        <f t="shared" ca="1" si="0"/>
        <v>AFC</v>
      </c>
      <c r="G6" t="str">
        <f t="shared" ca="1" si="0"/>
        <v>NA</v>
      </c>
      <c r="H6" t="s">
        <v>14</v>
      </c>
      <c r="I6" t="s">
        <v>69</v>
      </c>
      <c r="J6" t="str">
        <f t="shared" ca="1" si="1"/>
        <v>CIN</v>
      </c>
      <c r="K6" s="23">
        <f t="shared" ca="1" si="2"/>
        <v>1</v>
      </c>
    </row>
    <row r="7" spans="1:11" x14ac:dyDescent="0.25">
      <c r="A7">
        <v>6</v>
      </c>
      <c r="B7">
        <v>6</v>
      </c>
      <c r="C7" t="str">
        <f t="shared" ca="1" si="0"/>
        <v>2012_01_AFC_NA</v>
      </c>
      <c r="D7" s="23">
        <f t="shared" ca="1" si="0"/>
        <v>2012</v>
      </c>
      <c r="E7" s="23">
        <f t="shared" ca="1" si="0"/>
        <v>1</v>
      </c>
      <c r="F7" t="str">
        <f t="shared" ca="1" si="0"/>
        <v>AFC</v>
      </c>
      <c r="G7" t="str">
        <f t="shared" ca="1" si="0"/>
        <v>NA</v>
      </c>
      <c r="H7" t="s">
        <v>14</v>
      </c>
      <c r="I7" t="s">
        <v>72</v>
      </c>
      <c r="J7" t="str">
        <f t="shared" ca="1" si="1"/>
        <v>IND</v>
      </c>
      <c r="K7" s="23">
        <f t="shared" ca="1" si="2"/>
        <v>0</v>
      </c>
    </row>
    <row r="8" spans="1:11" x14ac:dyDescent="0.25">
      <c r="A8">
        <v>7</v>
      </c>
      <c r="B8">
        <v>7</v>
      </c>
      <c r="C8" t="str">
        <f t="shared" ca="1" si="0"/>
        <v>2012_01_NFC_North</v>
      </c>
      <c r="D8" s="23">
        <f t="shared" ca="1" si="0"/>
        <v>2012</v>
      </c>
      <c r="E8" s="23">
        <f t="shared" ca="1" si="0"/>
        <v>1</v>
      </c>
      <c r="F8" t="str">
        <f t="shared" ca="1" si="0"/>
        <v>NFC</v>
      </c>
      <c r="G8" t="str">
        <f t="shared" ca="1" si="0"/>
        <v>North</v>
      </c>
      <c r="H8" t="s">
        <v>14</v>
      </c>
      <c r="I8" t="s">
        <v>330</v>
      </c>
      <c r="J8" t="str">
        <f t="shared" ca="1" si="1"/>
        <v>GBY</v>
      </c>
      <c r="K8" s="23">
        <f t="shared" ca="1" si="2"/>
        <v>1</v>
      </c>
    </row>
    <row r="9" spans="1:11" x14ac:dyDescent="0.25">
      <c r="A9">
        <v>8</v>
      </c>
      <c r="B9">
        <v>8</v>
      </c>
      <c r="C9" t="str">
        <f t="shared" ca="1" si="0"/>
        <v>2012_01_NFC_South</v>
      </c>
      <c r="D9" s="23">
        <f t="shared" ca="1" si="0"/>
        <v>2012</v>
      </c>
      <c r="E9" s="23">
        <f t="shared" ca="1" si="0"/>
        <v>1</v>
      </c>
      <c r="F9" t="str">
        <f t="shared" ca="1" si="0"/>
        <v>NFC</v>
      </c>
      <c r="G9" t="str">
        <f t="shared" ca="1" si="0"/>
        <v>South</v>
      </c>
      <c r="H9" t="s">
        <v>14</v>
      </c>
      <c r="I9" t="s">
        <v>20</v>
      </c>
      <c r="J9" t="str">
        <f t="shared" ca="1" si="1"/>
        <v>ATL</v>
      </c>
      <c r="K9" s="23">
        <f t="shared" ca="1" si="2"/>
        <v>1</v>
      </c>
    </row>
    <row r="10" spans="1:11" x14ac:dyDescent="0.25">
      <c r="A10">
        <v>9</v>
      </c>
      <c r="B10">
        <v>9</v>
      </c>
      <c r="C10" t="str">
        <f t="shared" ca="1" si="0"/>
        <v>2012_01_NFC_East</v>
      </c>
      <c r="D10" s="23">
        <f t="shared" ca="1" si="0"/>
        <v>2012</v>
      </c>
      <c r="E10" s="23">
        <f t="shared" ca="1" si="0"/>
        <v>1</v>
      </c>
      <c r="F10" t="str">
        <f t="shared" ca="1" si="0"/>
        <v>NFC</v>
      </c>
      <c r="G10" t="str">
        <f t="shared" ca="1" si="0"/>
        <v>East</v>
      </c>
      <c r="H10" t="s">
        <v>14</v>
      </c>
      <c r="I10" t="s">
        <v>86</v>
      </c>
      <c r="J10" t="str">
        <f t="shared" ca="1" si="1"/>
        <v>WAS</v>
      </c>
      <c r="K10" s="23">
        <f t="shared" ca="1" si="2"/>
        <v>0</v>
      </c>
    </row>
    <row r="11" spans="1:11" x14ac:dyDescent="0.25">
      <c r="A11">
        <v>10</v>
      </c>
      <c r="B11">
        <v>10</v>
      </c>
      <c r="C11" t="str">
        <f t="shared" ca="1" si="0"/>
        <v>2012_01_NFC_West</v>
      </c>
      <c r="D11" s="23">
        <f t="shared" ca="1" si="0"/>
        <v>2012</v>
      </c>
      <c r="E11" s="23">
        <f t="shared" ca="1" si="0"/>
        <v>1</v>
      </c>
      <c r="F11" t="str">
        <f t="shared" ca="1" si="0"/>
        <v>NFC</v>
      </c>
      <c r="G11" t="str">
        <f t="shared" ca="1" si="0"/>
        <v>West</v>
      </c>
      <c r="H11" t="s">
        <v>14</v>
      </c>
      <c r="I11" t="s">
        <v>333</v>
      </c>
      <c r="J11" t="str">
        <f t="shared" ca="1" si="1"/>
        <v>SFO</v>
      </c>
      <c r="K11" s="23">
        <f t="shared" ca="1" si="2"/>
        <v>1</v>
      </c>
    </row>
    <row r="12" spans="1:11" x14ac:dyDescent="0.25">
      <c r="A12">
        <v>11</v>
      </c>
      <c r="B12">
        <v>11</v>
      </c>
      <c r="C12" t="str">
        <f t="shared" ca="1" si="0"/>
        <v>2012_01_NFC_NA</v>
      </c>
      <c r="D12" s="23">
        <f t="shared" ca="1" si="0"/>
        <v>2012</v>
      </c>
      <c r="E12" s="23">
        <f t="shared" ca="1" si="0"/>
        <v>1</v>
      </c>
      <c r="F12" t="str">
        <f t="shared" ca="1" si="0"/>
        <v>NFC</v>
      </c>
      <c r="G12" t="str">
        <f t="shared" ca="1" si="0"/>
        <v>NA</v>
      </c>
      <c r="H12" t="s">
        <v>14</v>
      </c>
      <c r="I12" t="s">
        <v>68</v>
      </c>
      <c r="J12" t="str">
        <f t="shared" ca="1" si="1"/>
        <v>SEA</v>
      </c>
      <c r="K12" s="23">
        <f t="shared" ca="1" si="2"/>
        <v>0</v>
      </c>
    </row>
    <row r="13" spans="1:11" x14ac:dyDescent="0.25">
      <c r="A13">
        <v>12</v>
      </c>
      <c r="B13">
        <v>12</v>
      </c>
      <c r="C13" t="str">
        <f t="shared" ca="1" si="0"/>
        <v>2012_01_NFC_NA</v>
      </c>
      <c r="D13" s="23">
        <f t="shared" ca="1" si="0"/>
        <v>2012</v>
      </c>
      <c r="E13" s="23">
        <f t="shared" ca="1" si="0"/>
        <v>1</v>
      </c>
      <c r="F13" t="str">
        <f t="shared" ca="1" si="0"/>
        <v>NFC</v>
      </c>
      <c r="G13" t="str">
        <f t="shared" ca="1" si="0"/>
        <v>NA</v>
      </c>
      <c r="H13" t="s">
        <v>14</v>
      </c>
      <c r="I13" t="s">
        <v>83</v>
      </c>
      <c r="J13" t="str">
        <f t="shared" ca="1" si="1"/>
        <v>MIN</v>
      </c>
      <c r="K13" s="23">
        <f t="shared" ca="1" si="2"/>
        <v>0</v>
      </c>
    </row>
    <row r="14" spans="1:11" x14ac:dyDescent="0.25">
      <c r="A14">
        <v>13</v>
      </c>
      <c r="B14">
        <v>13</v>
      </c>
      <c r="C14" t="str">
        <f t="shared" ca="1" si="0"/>
        <v>2012_03_AFC_NA</v>
      </c>
      <c r="D14" s="23">
        <f t="shared" ca="1" si="0"/>
        <v>2012</v>
      </c>
      <c r="E14" s="23">
        <f t="shared" ca="1" si="0"/>
        <v>3</v>
      </c>
      <c r="F14" t="str">
        <f t="shared" ca="1" si="0"/>
        <v>AFC</v>
      </c>
      <c r="G14" t="str">
        <f t="shared" ca="1" si="0"/>
        <v>NA</v>
      </c>
      <c r="H14" t="s">
        <v>14</v>
      </c>
      <c r="I14" t="s">
        <v>65</v>
      </c>
      <c r="J14" t="str">
        <f t="shared" ca="1" si="1"/>
        <v>BAL</v>
      </c>
      <c r="K14" s="23">
        <f t="shared" ca="1" si="2"/>
        <v>1</v>
      </c>
    </row>
    <row r="15" spans="1:11" x14ac:dyDescent="0.25">
      <c r="A15">
        <v>14</v>
      </c>
      <c r="B15">
        <v>14</v>
      </c>
      <c r="C15" t="str">
        <f t="shared" ca="1" si="0"/>
        <v>2012_03_NFC_NA</v>
      </c>
      <c r="D15" s="23">
        <f t="shared" ca="1" si="0"/>
        <v>2012</v>
      </c>
      <c r="E15" s="23">
        <f t="shared" ca="1" si="0"/>
        <v>3</v>
      </c>
      <c r="F15" t="str">
        <f t="shared" ca="1" si="0"/>
        <v>NFC</v>
      </c>
      <c r="G15" t="str">
        <f t="shared" ca="1" si="0"/>
        <v>NA</v>
      </c>
      <c r="H15" t="s">
        <v>14</v>
      </c>
      <c r="I15" t="s">
        <v>68</v>
      </c>
      <c r="J15" t="str">
        <f t="shared" ca="1" si="1"/>
        <v>SFO</v>
      </c>
      <c r="K15" s="23">
        <f t="shared" ca="1" si="2"/>
        <v>0</v>
      </c>
    </row>
    <row r="16" spans="1:11" x14ac:dyDescent="0.25">
      <c r="A16">
        <v>15</v>
      </c>
      <c r="B16">
        <v>15</v>
      </c>
      <c r="C16" t="str">
        <f t="shared" ca="1" si="0"/>
        <v>2012_04_NA_NA</v>
      </c>
      <c r="D16" s="23">
        <f t="shared" ca="1" si="0"/>
        <v>2012</v>
      </c>
      <c r="E16" s="23">
        <f t="shared" ca="1" si="0"/>
        <v>4</v>
      </c>
      <c r="F16" t="str">
        <f t="shared" ca="1" si="0"/>
        <v>NA</v>
      </c>
      <c r="G16" t="str">
        <f t="shared" ca="1" si="0"/>
        <v>NA</v>
      </c>
      <c r="H16" t="s">
        <v>14</v>
      </c>
      <c r="I16" t="s">
        <v>65</v>
      </c>
      <c r="J16" t="str">
        <f t="shared" ca="1" si="1"/>
        <v>BAL</v>
      </c>
      <c r="K16" s="23">
        <f t="shared" ca="1" si="2"/>
        <v>1</v>
      </c>
    </row>
    <row r="17" spans="1:11" x14ac:dyDescent="0.25">
      <c r="A17">
        <v>16</v>
      </c>
      <c r="B17">
        <v>16</v>
      </c>
      <c r="C17" t="str">
        <f t="shared" ca="1" si="0"/>
        <v>2013_01_AFC_North</v>
      </c>
      <c r="D17" s="23">
        <f t="shared" ca="1" si="0"/>
        <v>2013</v>
      </c>
      <c r="E17" s="23">
        <f t="shared" ca="1" si="0"/>
        <v>1</v>
      </c>
      <c r="F17" t="str">
        <f t="shared" ca="1" si="0"/>
        <v>AFC</v>
      </c>
      <c r="G17" t="str">
        <f t="shared" ca="1" si="0"/>
        <v>North</v>
      </c>
      <c r="H17" t="s">
        <v>14</v>
      </c>
      <c r="I17" t="s">
        <v>69</v>
      </c>
      <c r="J17" t="str">
        <f t="shared" ca="1" si="1"/>
        <v>CIN</v>
      </c>
      <c r="K17" s="23">
        <f t="shared" ca="1" si="2"/>
        <v>1</v>
      </c>
    </row>
    <row r="18" spans="1:11" x14ac:dyDescent="0.25">
      <c r="A18">
        <v>17</v>
      </c>
      <c r="B18">
        <v>17</v>
      </c>
      <c r="C18" t="str">
        <f t="shared" ca="1" si="0"/>
        <v>2013_01_AFC_South</v>
      </c>
      <c r="D18" s="23">
        <f t="shared" ca="1" si="0"/>
        <v>2013</v>
      </c>
      <c r="E18" s="23">
        <f t="shared" ca="1" si="0"/>
        <v>1</v>
      </c>
      <c r="F18" t="str">
        <f t="shared" ca="1" si="0"/>
        <v>AFC</v>
      </c>
      <c r="G18" t="str">
        <f t="shared" ca="1" si="0"/>
        <v>South</v>
      </c>
      <c r="H18" t="s">
        <v>14</v>
      </c>
      <c r="I18" t="s">
        <v>75</v>
      </c>
      <c r="J18" t="str">
        <f t="shared" ca="1" si="1"/>
        <v>IND</v>
      </c>
      <c r="K18" s="23">
        <f t="shared" ca="1" si="2"/>
        <v>0</v>
      </c>
    </row>
    <row r="19" spans="1:11" x14ac:dyDescent="0.25">
      <c r="A19">
        <v>18</v>
      </c>
      <c r="B19">
        <v>18</v>
      </c>
      <c r="C19" t="str">
        <f t="shared" ca="1" si="0"/>
        <v>2013_01_AFC_East</v>
      </c>
      <c r="D19" s="23">
        <f t="shared" ca="1" si="0"/>
        <v>2013</v>
      </c>
      <c r="E19" s="23">
        <f t="shared" ca="1" si="0"/>
        <v>1</v>
      </c>
      <c r="F19" t="str">
        <f t="shared" ca="1" si="0"/>
        <v>AFC</v>
      </c>
      <c r="G19" t="str">
        <f t="shared" ca="1" si="0"/>
        <v>East</v>
      </c>
      <c r="H19" t="s">
        <v>14</v>
      </c>
      <c r="I19" t="s">
        <v>332</v>
      </c>
      <c r="J19" t="str">
        <f t="shared" ca="1" si="1"/>
        <v>NWE</v>
      </c>
      <c r="K19" s="23">
        <f t="shared" ca="1" si="2"/>
        <v>1</v>
      </c>
    </row>
    <row r="20" spans="1:11" x14ac:dyDescent="0.25">
      <c r="A20">
        <v>19</v>
      </c>
      <c r="B20">
        <v>19</v>
      </c>
      <c r="C20" t="str">
        <f t="shared" ca="1" si="0"/>
        <v>2013_01_AFC_West</v>
      </c>
      <c r="D20" s="23">
        <f t="shared" ca="1" si="0"/>
        <v>2013</v>
      </c>
      <c r="E20" s="23">
        <f t="shared" ca="1" si="0"/>
        <v>1</v>
      </c>
      <c r="F20" t="str">
        <f t="shared" ca="1" si="0"/>
        <v>AFC</v>
      </c>
      <c r="G20" t="str">
        <f t="shared" ca="1" si="0"/>
        <v>West</v>
      </c>
      <c r="H20" t="s">
        <v>14</v>
      </c>
      <c r="I20" t="s">
        <v>72</v>
      </c>
      <c r="J20" t="str">
        <f t="shared" ca="1" si="1"/>
        <v>DEN</v>
      </c>
      <c r="K20" s="23">
        <f t="shared" ca="1" si="2"/>
        <v>1</v>
      </c>
    </row>
    <row r="21" spans="1:11" x14ac:dyDescent="0.25">
      <c r="A21">
        <v>20</v>
      </c>
      <c r="B21">
        <v>20</v>
      </c>
      <c r="C21" t="str">
        <f t="shared" ca="1" si="0"/>
        <v>2013_01_AFC_NA</v>
      </c>
      <c r="D21" s="23">
        <f t="shared" ca="1" si="0"/>
        <v>2013</v>
      </c>
      <c r="E21" s="23">
        <f t="shared" ca="1" si="0"/>
        <v>1</v>
      </c>
      <c r="F21" t="str">
        <f t="shared" ca="1" si="0"/>
        <v>AFC</v>
      </c>
      <c r="G21" t="str">
        <f t="shared" ca="1" si="0"/>
        <v>NA</v>
      </c>
      <c r="H21" t="s">
        <v>14</v>
      </c>
      <c r="I21" t="s">
        <v>87</v>
      </c>
      <c r="J21" t="str">
        <f t="shared" ca="1" si="1"/>
        <v>KCY</v>
      </c>
      <c r="K21" s="23">
        <f t="shared" ca="1" si="2"/>
        <v>0</v>
      </c>
    </row>
    <row r="22" spans="1:11" x14ac:dyDescent="0.25">
      <c r="A22">
        <v>21</v>
      </c>
      <c r="B22">
        <v>21</v>
      </c>
      <c r="C22" t="str">
        <f t="shared" ref="C22:G41" ca="1" si="3">IFERROR(VLOOKUP($B22,INDIRECT(nfl_plyff_tm),MATCH(C$1,INDIRECT(nfl_plyff_tm_header),0),FALSE),"error")</f>
        <v>2013_01_AFC_NA</v>
      </c>
      <c r="D22" s="23">
        <f t="shared" ca="1" si="3"/>
        <v>2013</v>
      </c>
      <c r="E22" s="23">
        <f t="shared" ca="1" si="3"/>
        <v>1</v>
      </c>
      <c r="F22" t="str">
        <f t="shared" ca="1" si="3"/>
        <v>AFC</v>
      </c>
      <c r="G22" t="str">
        <f t="shared" ca="1" si="3"/>
        <v>NA</v>
      </c>
      <c r="H22" t="s">
        <v>14</v>
      </c>
      <c r="I22" t="s">
        <v>331</v>
      </c>
      <c r="J22" t="str">
        <f t="shared" ca="1" si="1"/>
        <v>SD</v>
      </c>
      <c r="K22" s="23">
        <f t="shared" ca="1" si="2"/>
        <v>0</v>
      </c>
    </row>
    <row r="23" spans="1:11" x14ac:dyDescent="0.25">
      <c r="A23">
        <v>22</v>
      </c>
      <c r="B23">
        <v>22</v>
      </c>
      <c r="C23" t="str">
        <f t="shared" ca="1" si="3"/>
        <v>2013_01_NFC_North</v>
      </c>
      <c r="D23" s="23">
        <f t="shared" ca="1" si="3"/>
        <v>2013</v>
      </c>
      <c r="E23" s="23">
        <f t="shared" ca="1" si="3"/>
        <v>1</v>
      </c>
      <c r="F23" t="str">
        <f t="shared" ca="1" si="3"/>
        <v>NFC</v>
      </c>
      <c r="G23" t="str">
        <f t="shared" ca="1" si="3"/>
        <v>North</v>
      </c>
      <c r="H23" t="s">
        <v>14</v>
      </c>
      <c r="I23" t="s">
        <v>330</v>
      </c>
      <c r="J23" t="str">
        <f t="shared" ca="1" si="1"/>
        <v>GBY</v>
      </c>
      <c r="K23" s="23">
        <f t="shared" ca="1" si="2"/>
        <v>1</v>
      </c>
    </row>
    <row r="24" spans="1:11" x14ac:dyDescent="0.25">
      <c r="A24">
        <v>23</v>
      </c>
      <c r="B24">
        <v>23</v>
      </c>
      <c r="C24" t="str">
        <f t="shared" ca="1" si="3"/>
        <v>2013_01_NFC_South</v>
      </c>
      <c r="D24" s="23">
        <f t="shared" ca="1" si="3"/>
        <v>2013</v>
      </c>
      <c r="E24" s="23">
        <f t="shared" ca="1" si="3"/>
        <v>1</v>
      </c>
      <c r="F24" t="str">
        <f t="shared" ca="1" si="3"/>
        <v>NFC</v>
      </c>
      <c r="G24" t="str">
        <f t="shared" ca="1" si="3"/>
        <v>South</v>
      </c>
      <c r="H24" t="s">
        <v>14</v>
      </c>
      <c r="I24" t="s">
        <v>20</v>
      </c>
      <c r="J24" t="str">
        <f t="shared" ca="1" si="1"/>
        <v>CAR</v>
      </c>
      <c r="K24" s="23">
        <f t="shared" ca="1" si="2"/>
        <v>0</v>
      </c>
    </row>
    <row r="25" spans="1:11" x14ac:dyDescent="0.25">
      <c r="A25">
        <v>24</v>
      </c>
      <c r="B25">
        <v>24</v>
      </c>
      <c r="C25" t="str">
        <f t="shared" ca="1" si="3"/>
        <v>2013_01_NFC_East</v>
      </c>
      <c r="D25" s="23">
        <f t="shared" ca="1" si="3"/>
        <v>2013</v>
      </c>
      <c r="E25" s="23">
        <f t="shared" ca="1" si="3"/>
        <v>1</v>
      </c>
      <c r="F25" t="str">
        <f t="shared" ca="1" si="3"/>
        <v>NFC</v>
      </c>
      <c r="G25" t="str">
        <f t="shared" ca="1" si="3"/>
        <v>East</v>
      </c>
      <c r="H25" t="s">
        <v>14</v>
      </c>
      <c r="I25" t="s">
        <v>71</v>
      </c>
      <c r="J25" t="str">
        <f t="shared" ca="1" si="1"/>
        <v>PHI</v>
      </c>
      <c r="K25" s="23">
        <f t="shared" ca="1" si="2"/>
        <v>0</v>
      </c>
    </row>
    <row r="26" spans="1:11" x14ac:dyDescent="0.25">
      <c r="A26">
        <v>25</v>
      </c>
      <c r="B26">
        <v>25</v>
      </c>
      <c r="C26" t="str">
        <f t="shared" ca="1" si="3"/>
        <v>2013_01_NFC_West</v>
      </c>
      <c r="D26" s="23">
        <f t="shared" ca="1" si="3"/>
        <v>2013</v>
      </c>
      <c r="E26" s="23">
        <f t="shared" ca="1" si="3"/>
        <v>1</v>
      </c>
      <c r="F26" t="str">
        <f t="shared" ca="1" si="3"/>
        <v>NFC</v>
      </c>
      <c r="G26" t="str">
        <f t="shared" ca="1" si="3"/>
        <v>West</v>
      </c>
      <c r="H26" t="s">
        <v>14</v>
      </c>
      <c r="I26" t="s">
        <v>333</v>
      </c>
      <c r="J26" t="str">
        <f t="shared" ca="1" si="1"/>
        <v>SEA</v>
      </c>
      <c r="K26" s="23">
        <f t="shared" ca="1" si="2"/>
        <v>0</v>
      </c>
    </row>
    <row r="27" spans="1:11" x14ac:dyDescent="0.25">
      <c r="A27">
        <v>26</v>
      </c>
      <c r="B27">
        <v>26</v>
      </c>
      <c r="C27" t="str">
        <f t="shared" ca="1" si="3"/>
        <v>2013_01_NFC_NA</v>
      </c>
      <c r="D27" s="23">
        <f t="shared" ca="1" si="3"/>
        <v>2013</v>
      </c>
      <c r="E27" s="23">
        <f t="shared" ca="1" si="3"/>
        <v>1</v>
      </c>
      <c r="F27" t="str">
        <f t="shared" ca="1" si="3"/>
        <v>NFC</v>
      </c>
      <c r="G27" t="str">
        <f t="shared" ca="1" si="3"/>
        <v>NA</v>
      </c>
      <c r="H27" t="s">
        <v>14</v>
      </c>
      <c r="I27" t="s">
        <v>89</v>
      </c>
      <c r="J27" t="str">
        <f t="shared" ca="1" si="1"/>
        <v>SFO</v>
      </c>
      <c r="K27" s="23">
        <f t="shared" ca="1" si="2"/>
        <v>0</v>
      </c>
    </row>
    <row r="28" spans="1:11" x14ac:dyDescent="0.25">
      <c r="A28">
        <v>27</v>
      </c>
      <c r="B28">
        <v>27</v>
      </c>
      <c r="C28" t="str">
        <f t="shared" ca="1" si="3"/>
        <v>2013_01_NFC_NA</v>
      </c>
      <c r="D28" s="23">
        <f t="shared" ca="1" si="3"/>
        <v>2013</v>
      </c>
      <c r="E28" s="23">
        <f t="shared" ca="1" si="3"/>
        <v>1</v>
      </c>
      <c r="F28" t="str">
        <f t="shared" ca="1" si="3"/>
        <v>NFC</v>
      </c>
      <c r="G28" t="str">
        <f t="shared" ca="1" si="3"/>
        <v>NA</v>
      </c>
      <c r="H28" t="s">
        <v>14</v>
      </c>
      <c r="I28" t="s">
        <v>335</v>
      </c>
      <c r="J28" t="str">
        <f t="shared" ca="1" si="1"/>
        <v>NOR</v>
      </c>
      <c r="K28" s="23">
        <f t="shared" ca="1" si="2"/>
        <v>1</v>
      </c>
    </row>
    <row r="29" spans="1:11" x14ac:dyDescent="0.25">
      <c r="A29">
        <v>28</v>
      </c>
      <c r="B29">
        <v>28</v>
      </c>
      <c r="C29" t="str">
        <f t="shared" ca="1" si="3"/>
        <v>2013_03_AFC_NA</v>
      </c>
      <c r="D29" s="23">
        <f t="shared" ca="1" si="3"/>
        <v>2013</v>
      </c>
      <c r="E29" s="23">
        <f t="shared" ca="1" si="3"/>
        <v>3</v>
      </c>
      <c r="F29" t="str">
        <f t="shared" ca="1" si="3"/>
        <v>AFC</v>
      </c>
      <c r="G29" t="str">
        <f t="shared" ca="1" si="3"/>
        <v>NA</v>
      </c>
      <c r="H29" t="s">
        <v>14</v>
      </c>
      <c r="I29" t="s">
        <v>72</v>
      </c>
      <c r="J29" t="str">
        <f t="shared" ca="1" si="1"/>
        <v>DEN</v>
      </c>
      <c r="K29" s="23">
        <f t="shared" ca="1" si="2"/>
        <v>1</v>
      </c>
    </row>
    <row r="30" spans="1:11" x14ac:dyDescent="0.25">
      <c r="A30">
        <v>29</v>
      </c>
      <c r="B30">
        <v>29</v>
      </c>
      <c r="C30" t="str">
        <f t="shared" ca="1" si="3"/>
        <v>2013_03_NFC_NA</v>
      </c>
      <c r="D30" s="23">
        <f t="shared" ca="1" si="3"/>
        <v>2013</v>
      </c>
      <c r="E30" s="23">
        <f t="shared" ca="1" si="3"/>
        <v>3</v>
      </c>
      <c r="F30" t="str">
        <f t="shared" ca="1" si="3"/>
        <v>NFC</v>
      </c>
      <c r="G30" t="str">
        <f t="shared" ca="1" si="3"/>
        <v>NA</v>
      </c>
      <c r="H30" t="s">
        <v>14</v>
      </c>
      <c r="I30" t="s">
        <v>330</v>
      </c>
      <c r="J30" t="str">
        <f t="shared" ca="1" si="1"/>
        <v>SEA</v>
      </c>
      <c r="K30" s="23">
        <f t="shared" ca="1" si="2"/>
        <v>0</v>
      </c>
    </row>
    <row r="31" spans="1:11" x14ac:dyDescent="0.25">
      <c r="A31">
        <v>30</v>
      </c>
      <c r="B31">
        <v>30</v>
      </c>
      <c r="C31" t="str">
        <f t="shared" ca="1" si="3"/>
        <v>2013_04_NA_NA</v>
      </c>
      <c r="D31" s="23">
        <f t="shared" ca="1" si="3"/>
        <v>2013</v>
      </c>
      <c r="E31" s="23">
        <f t="shared" ca="1" si="3"/>
        <v>4</v>
      </c>
      <c r="F31" t="str">
        <f t="shared" ca="1" si="3"/>
        <v>NA</v>
      </c>
      <c r="G31" t="str">
        <f t="shared" ca="1" si="3"/>
        <v>NA</v>
      </c>
      <c r="H31" t="s">
        <v>14</v>
      </c>
      <c r="I31" t="s">
        <v>330</v>
      </c>
      <c r="J31" t="str">
        <f t="shared" ca="1" si="1"/>
        <v>SEA</v>
      </c>
      <c r="K31" s="23">
        <f t="shared" ca="1" si="2"/>
        <v>0</v>
      </c>
    </row>
    <row r="32" spans="1:11" x14ac:dyDescent="0.25">
      <c r="A32">
        <v>31</v>
      </c>
      <c r="B32">
        <v>31</v>
      </c>
      <c r="C32" t="str">
        <f t="shared" ca="1" si="3"/>
        <v>2014_01_AFC_North</v>
      </c>
      <c r="D32" s="23">
        <f t="shared" ca="1" si="3"/>
        <v>2014</v>
      </c>
      <c r="E32" s="23">
        <f t="shared" ca="1" si="3"/>
        <v>1</v>
      </c>
      <c r="F32" t="str">
        <f t="shared" ca="1" si="3"/>
        <v>AFC</v>
      </c>
      <c r="G32" t="str">
        <f t="shared" ca="1" si="3"/>
        <v>North</v>
      </c>
      <c r="H32" t="s">
        <v>14</v>
      </c>
      <c r="I32" t="s">
        <v>87</v>
      </c>
      <c r="J32" t="str">
        <f t="shared" ca="1" si="1"/>
        <v>PIT</v>
      </c>
      <c r="K32" s="23">
        <f t="shared" ca="1" si="2"/>
        <v>1</v>
      </c>
    </row>
    <row r="33" spans="1:11" x14ac:dyDescent="0.25">
      <c r="A33">
        <v>32</v>
      </c>
      <c r="B33">
        <v>32</v>
      </c>
      <c r="C33" t="str">
        <f t="shared" ca="1" si="3"/>
        <v>2014_01_AFC_South</v>
      </c>
      <c r="D33" s="23">
        <f t="shared" ca="1" si="3"/>
        <v>2014</v>
      </c>
      <c r="E33" s="23">
        <f t="shared" ca="1" si="3"/>
        <v>1</v>
      </c>
      <c r="F33" t="str">
        <f t="shared" ca="1" si="3"/>
        <v>AFC</v>
      </c>
      <c r="G33" t="str">
        <f t="shared" ca="1" si="3"/>
        <v>South</v>
      </c>
      <c r="H33" t="s">
        <v>14</v>
      </c>
      <c r="I33" t="s">
        <v>76</v>
      </c>
      <c r="J33" t="str">
        <f t="shared" ca="1" si="1"/>
        <v>IND</v>
      </c>
      <c r="K33" s="23">
        <f t="shared" ca="1" si="2"/>
        <v>1</v>
      </c>
    </row>
    <row r="34" spans="1:11" x14ac:dyDescent="0.25">
      <c r="A34">
        <v>33</v>
      </c>
      <c r="B34">
        <v>33</v>
      </c>
      <c r="C34" t="str">
        <f t="shared" ca="1" si="3"/>
        <v>2014_01_AFC_East</v>
      </c>
      <c r="D34" s="23">
        <f t="shared" ca="1" si="3"/>
        <v>2014</v>
      </c>
      <c r="E34" s="23">
        <f t="shared" ca="1" si="3"/>
        <v>1</v>
      </c>
      <c r="F34" t="str">
        <f t="shared" ca="1" si="3"/>
        <v>AFC</v>
      </c>
      <c r="G34" t="str">
        <f t="shared" ca="1" si="3"/>
        <v>East</v>
      </c>
      <c r="H34" t="s">
        <v>14</v>
      </c>
      <c r="I34" t="s">
        <v>332</v>
      </c>
      <c r="J34" t="str">
        <f t="shared" ca="1" si="1"/>
        <v>NWE</v>
      </c>
      <c r="K34" s="23">
        <f t="shared" ca="1" si="2"/>
        <v>1</v>
      </c>
    </row>
    <row r="35" spans="1:11" x14ac:dyDescent="0.25">
      <c r="A35">
        <v>34</v>
      </c>
      <c r="B35">
        <v>34</v>
      </c>
      <c r="C35" t="str">
        <f t="shared" ca="1" si="3"/>
        <v>2014_01_AFC_West</v>
      </c>
      <c r="D35" s="23">
        <f t="shared" ca="1" si="3"/>
        <v>2014</v>
      </c>
      <c r="E35" s="23">
        <f t="shared" ca="1" si="3"/>
        <v>1</v>
      </c>
      <c r="F35" t="str">
        <f t="shared" ca="1" si="3"/>
        <v>AFC</v>
      </c>
      <c r="G35" t="str">
        <f t="shared" ca="1" si="3"/>
        <v>West</v>
      </c>
      <c r="H35" t="s">
        <v>14</v>
      </c>
      <c r="I35" t="s">
        <v>72</v>
      </c>
      <c r="J35" t="str">
        <f t="shared" ca="1" si="1"/>
        <v>DEN</v>
      </c>
      <c r="K35" s="23">
        <f t="shared" ca="1" si="2"/>
        <v>1</v>
      </c>
    </row>
    <row r="36" spans="1:11" x14ac:dyDescent="0.25">
      <c r="A36">
        <v>35</v>
      </c>
      <c r="B36">
        <v>35</v>
      </c>
      <c r="C36" t="str">
        <f t="shared" ca="1" si="3"/>
        <v>2014_01_AFC_NA</v>
      </c>
      <c r="D36" s="23">
        <f t="shared" ca="1" si="3"/>
        <v>2014</v>
      </c>
      <c r="E36" s="23">
        <f t="shared" ca="1" si="3"/>
        <v>1</v>
      </c>
      <c r="F36" t="str">
        <f t="shared" ca="1" si="3"/>
        <v>AFC</v>
      </c>
      <c r="G36" t="str">
        <f t="shared" ca="1" si="3"/>
        <v>NA</v>
      </c>
      <c r="H36" t="s">
        <v>14</v>
      </c>
      <c r="I36" t="s">
        <v>69</v>
      </c>
      <c r="J36" t="str">
        <f t="shared" ca="1" si="1"/>
        <v>CIN</v>
      </c>
      <c r="K36" s="23">
        <f t="shared" ca="1" si="2"/>
        <v>1</v>
      </c>
    </row>
    <row r="37" spans="1:11" x14ac:dyDescent="0.25">
      <c r="A37">
        <v>36</v>
      </c>
      <c r="B37">
        <v>36</v>
      </c>
      <c r="C37" t="str">
        <f t="shared" ca="1" si="3"/>
        <v>2014_01_AFC_NA</v>
      </c>
      <c r="D37" s="23">
        <f t="shared" ca="1" si="3"/>
        <v>2014</v>
      </c>
      <c r="E37" s="23">
        <f t="shared" ca="1" si="3"/>
        <v>1</v>
      </c>
      <c r="F37" t="str">
        <f t="shared" ca="1" si="3"/>
        <v>AFC</v>
      </c>
      <c r="G37" t="str">
        <f t="shared" ca="1" si="3"/>
        <v>NA</v>
      </c>
      <c r="H37" t="s">
        <v>14</v>
      </c>
      <c r="I37" t="s">
        <v>88</v>
      </c>
      <c r="J37" t="str">
        <f t="shared" ca="1" si="1"/>
        <v>BAL</v>
      </c>
      <c r="K37" s="23">
        <f t="shared" ca="1" si="2"/>
        <v>0</v>
      </c>
    </row>
    <row r="38" spans="1:11" x14ac:dyDescent="0.25">
      <c r="A38">
        <v>37</v>
      </c>
      <c r="B38">
        <v>37</v>
      </c>
      <c r="C38" t="str">
        <f t="shared" ca="1" si="3"/>
        <v>2014_01_NFC_North</v>
      </c>
      <c r="D38" s="23">
        <f t="shared" ca="1" si="3"/>
        <v>2014</v>
      </c>
      <c r="E38" s="23">
        <f t="shared" ca="1" si="3"/>
        <v>1</v>
      </c>
      <c r="F38" t="str">
        <f t="shared" ca="1" si="3"/>
        <v>NFC</v>
      </c>
      <c r="G38" t="str">
        <f t="shared" ca="1" si="3"/>
        <v>North</v>
      </c>
      <c r="H38" t="s">
        <v>14</v>
      </c>
      <c r="I38" t="s">
        <v>330</v>
      </c>
      <c r="J38" t="str">
        <f t="shared" ca="1" si="1"/>
        <v>GBY</v>
      </c>
      <c r="K38" s="23">
        <f t="shared" ca="1" si="2"/>
        <v>1</v>
      </c>
    </row>
    <row r="39" spans="1:11" x14ac:dyDescent="0.25">
      <c r="A39">
        <v>38</v>
      </c>
      <c r="B39">
        <v>38</v>
      </c>
      <c r="C39" t="str">
        <f t="shared" ca="1" si="3"/>
        <v>2014_01_NFC_South</v>
      </c>
      <c r="D39" s="23">
        <f t="shared" ca="1" si="3"/>
        <v>2014</v>
      </c>
      <c r="E39" s="23">
        <f t="shared" ca="1" si="3"/>
        <v>1</v>
      </c>
      <c r="F39" t="str">
        <f t="shared" ca="1" si="3"/>
        <v>NFC</v>
      </c>
      <c r="G39" t="str">
        <f t="shared" ca="1" si="3"/>
        <v>South</v>
      </c>
      <c r="H39" t="s">
        <v>14</v>
      </c>
      <c r="I39" t="s">
        <v>335</v>
      </c>
      <c r="J39" t="str">
        <f t="shared" ca="1" si="1"/>
        <v>CAR</v>
      </c>
      <c r="K39" s="23">
        <f t="shared" ca="1" si="2"/>
        <v>0</v>
      </c>
    </row>
    <row r="40" spans="1:11" x14ac:dyDescent="0.25">
      <c r="A40">
        <v>39</v>
      </c>
      <c r="B40">
        <v>39</v>
      </c>
      <c r="C40" t="str">
        <f t="shared" ca="1" si="3"/>
        <v>2014_01_NFC_East</v>
      </c>
      <c r="D40" s="23">
        <f t="shared" ca="1" si="3"/>
        <v>2014</v>
      </c>
      <c r="E40" s="23">
        <f t="shared" ca="1" si="3"/>
        <v>1</v>
      </c>
      <c r="F40" t="str">
        <f t="shared" ca="1" si="3"/>
        <v>NFC</v>
      </c>
      <c r="G40" t="str">
        <f t="shared" ca="1" si="3"/>
        <v>East</v>
      </c>
      <c r="H40" t="s">
        <v>14</v>
      </c>
      <c r="I40" t="s">
        <v>83</v>
      </c>
      <c r="J40" t="str">
        <f t="shared" ca="1" si="1"/>
        <v>DAL</v>
      </c>
      <c r="K40" s="23">
        <f t="shared" ca="1" si="2"/>
        <v>0</v>
      </c>
    </row>
    <row r="41" spans="1:11" x14ac:dyDescent="0.25">
      <c r="A41">
        <v>40</v>
      </c>
      <c r="B41">
        <v>40</v>
      </c>
      <c r="C41" t="str">
        <f t="shared" ca="1" si="3"/>
        <v>2014_01_NFC_West</v>
      </c>
      <c r="D41" s="23">
        <f t="shared" ca="1" si="3"/>
        <v>2014</v>
      </c>
      <c r="E41" s="23">
        <f t="shared" ca="1" si="3"/>
        <v>1</v>
      </c>
      <c r="F41" t="str">
        <f t="shared" ca="1" si="3"/>
        <v>NFC</v>
      </c>
      <c r="G41" t="str">
        <f t="shared" ca="1" si="3"/>
        <v>West</v>
      </c>
      <c r="H41" t="s">
        <v>14</v>
      </c>
      <c r="I41" t="s">
        <v>89</v>
      </c>
      <c r="J41" t="str">
        <f t="shared" ca="1" si="1"/>
        <v>SEA</v>
      </c>
      <c r="K41" s="23">
        <f t="shared" ca="1" si="2"/>
        <v>1</v>
      </c>
    </row>
    <row r="42" spans="1:11" x14ac:dyDescent="0.25">
      <c r="A42">
        <v>41</v>
      </c>
      <c r="B42">
        <v>41</v>
      </c>
      <c r="C42" t="str">
        <f t="shared" ref="C42:G61" ca="1" si="4">IFERROR(VLOOKUP($B42,INDIRECT(nfl_plyff_tm),MATCH(C$1,INDIRECT(nfl_plyff_tm_header),0),FALSE),"error")</f>
        <v>2014_01_NFC_NA</v>
      </c>
      <c r="D42" s="23">
        <f t="shared" ca="1" si="4"/>
        <v>2014</v>
      </c>
      <c r="E42" s="23">
        <f t="shared" ca="1" si="4"/>
        <v>1</v>
      </c>
      <c r="F42" t="str">
        <f t="shared" ca="1" si="4"/>
        <v>NFC</v>
      </c>
      <c r="G42" t="str">
        <f t="shared" ca="1" si="4"/>
        <v>NA</v>
      </c>
      <c r="H42" t="s">
        <v>14</v>
      </c>
      <c r="I42" t="s">
        <v>20</v>
      </c>
      <c r="J42" t="str">
        <f t="shared" ca="1" si="1"/>
        <v>ARI</v>
      </c>
      <c r="K42" s="23">
        <f t="shared" ca="1" si="2"/>
        <v>0</v>
      </c>
    </row>
    <row r="43" spans="1:11" x14ac:dyDescent="0.25">
      <c r="A43">
        <v>42</v>
      </c>
      <c r="B43">
        <v>42</v>
      </c>
      <c r="C43" t="str">
        <f t="shared" ca="1" si="4"/>
        <v>2014_01_NFC_NA</v>
      </c>
      <c r="D43" s="23">
        <f t="shared" ca="1" si="4"/>
        <v>2014</v>
      </c>
      <c r="E43" s="23">
        <f t="shared" ca="1" si="4"/>
        <v>1</v>
      </c>
      <c r="F43" t="str">
        <f t="shared" ca="1" si="4"/>
        <v>NFC</v>
      </c>
      <c r="G43" t="str">
        <f t="shared" ca="1" si="4"/>
        <v>NA</v>
      </c>
      <c r="H43" t="s">
        <v>14</v>
      </c>
      <c r="I43" t="s">
        <v>73</v>
      </c>
      <c r="J43" t="str">
        <f t="shared" ca="1" si="1"/>
        <v>DET</v>
      </c>
      <c r="K43" s="23">
        <f t="shared" ca="1" si="2"/>
        <v>1</v>
      </c>
    </row>
    <row r="44" spans="1:11" x14ac:dyDescent="0.25">
      <c r="A44">
        <v>43</v>
      </c>
      <c r="B44">
        <v>43</v>
      </c>
      <c r="C44" t="str">
        <f t="shared" ca="1" si="4"/>
        <v>2014_03_AFC_NA</v>
      </c>
      <c r="D44" s="23">
        <f t="shared" ca="1" si="4"/>
        <v>2014</v>
      </c>
      <c r="E44" s="23">
        <f t="shared" ca="1" si="4"/>
        <v>3</v>
      </c>
      <c r="F44" t="str">
        <f t="shared" ca="1" si="4"/>
        <v>AFC</v>
      </c>
      <c r="G44" t="str">
        <f t="shared" ca="1" si="4"/>
        <v>NA</v>
      </c>
      <c r="H44" t="s">
        <v>14</v>
      </c>
      <c r="I44" t="s">
        <v>332</v>
      </c>
      <c r="J44" t="str">
        <f t="shared" ca="1" si="1"/>
        <v>NWE</v>
      </c>
      <c r="K44" s="23">
        <f t="shared" ca="1" si="2"/>
        <v>1</v>
      </c>
    </row>
    <row r="45" spans="1:11" x14ac:dyDescent="0.25">
      <c r="A45">
        <v>44</v>
      </c>
      <c r="B45">
        <v>44</v>
      </c>
      <c r="C45" t="str">
        <f t="shared" ca="1" si="4"/>
        <v>2014_03_NFC_NA</v>
      </c>
      <c r="D45" s="23">
        <f t="shared" ca="1" si="4"/>
        <v>2014</v>
      </c>
      <c r="E45" s="23">
        <f t="shared" ca="1" si="4"/>
        <v>3</v>
      </c>
      <c r="F45" t="str">
        <f t="shared" ca="1" si="4"/>
        <v>NFC</v>
      </c>
      <c r="G45" t="str">
        <f t="shared" ca="1" si="4"/>
        <v>NA</v>
      </c>
      <c r="H45" t="s">
        <v>14</v>
      </c>
      <c r="I45" t="s">
        <v>89</v>
      </c>
      <c r="J45" t="str">
        <f t="shared" ca="1" si="1"/>
        <v>SEA</v>
      </c>
      <c r="K45" s="23">
        <f t="shared" ca="1" si="2"/>
        <v>1</v>
      </c>
    </row>
    <row r="46" spans="1:11" x14ac:dyDescent="0.25">
      <c r="A46">
        <v>45</v>
      </c>
      <c r="B46">
        <v>45</v>
      </c>
      <c r="C46" t="str">
        <f t="shared" ca="1" si="4"/>
        <v>2014_04_NA_NA</v>
      </c>
      <c r="D46" s="23">
        <f t="shared" ca="1" si="4"/>
        <v>2014</v>
      </c>
      <c r="E46" s="23">
        <f t="shared" ca="1" si="4"/>
        <v>4</v>
      </c>
      <c r="F46" t="str">
        <f t="shared" ca="1" si="4"/>
        <v>NA</v>
      </c>
      <c r="G46" t="str">
        <f t="shared" ca="1" si="4"/>
        <v>NA</v>
      </c>
      <c r="H46" t="s">
        <v>14</v>
      </c>
      <c r="I46" t="s">
        <v>89</v>
      </c>
      <c r="J46" t="str">
        <f t="shared" ca="1" si="1"/>
        <v>NWE</v>
      </c>
      <c r="K46" s="23">
        <f t="shared" ca="1" si="2"/>
        <v>0</v>
      </c>
    </row>
    <row r="47" spans="1:11" x14ac:dyDescent="0.25">
      <c r="A47">
        <v>46</v>
      </c>
      <c r="B47">
        <v>46</v>
      </c>
      <c r="C47" t="str">
        <f t="shared" ca="1" si="4"/>
        <v>2015_01_AFC_North</v>
      </c>
      <c r="D47" s="23">
        <f t="shared" ca="1" si="4"/>
        <v>2015</v>
      </c>
      <c r="E47" s="23">
        <f t="shared" ca="1" si="4"/>
        <v>1</v>
      </c>
      <c r="F47" t="str">
        <f t="shared" ca="1" si="4"/>
        <v>AFC</v>
      </c>
      <c r="G47" t="str">
        <f t="shared" ca="1" si="4"/>
        <v>North</v>
      </c>
      <c r="H47" t="s">
        <v>14</v>
      </c>
      <c r="I47" t="s">
        <v>65</v>
      </c>
      <c r="J47" t="str">
        <f t="shared" ca="1" si="1"/>
        <v>CIN</v>
      </c>
      <c r="K47" s="23">
        <f t="shared" ca="1" si="2"/>
        <v>0</v>
      </c>
    </row>
    <row r="48" spans="1:11" x14ac:dyDescent="0.25">
      <c r="A48">
        <v>47</v>
      </c>
      <c r="B48">
        <v>47</v>
      </c>
      <c r="C48" t="str">
        <f t="shared" ca="1" si="4"/>
        <v>2015_01_AFC_South</v>
      </c>
      <c r="D48" s="23">
        <f t="shared" ca="1" si="4"/>
        <v>2015</v>
      </c>
      <c r="E48" s="23">
        <f t="shared" ca="1" si="4"/>
        <v>1</v>
      </c>
      <c r="F48" t="str">
        <f t="shared" ca="1" si="4"/>
        <v>AFC</v>
      </c>
      <c r="G48" t="str">
        <f t="shared" ca="1" si="4"/>
        <v>South</v>
      </c>
      <c r="H48" t="s">
        <v>14</v>
      </c>
      <c r="I48" t="s">
        <v>76</v>
      </c>
      <c r="J48" t="str">
        <f t="shared" ca="1" si="1"/>
        <v>HOU</v>
      </c>
      <c r="K48" s="23">
        <f t="shared" ca="1" si="2"/>
        <v>0</v>
      </c>
    </row>
    <row r="49" spans="1:11" x14ac:dyDescent="0.25">
      <c r="A49">
        <v>48</v>
      </c>
      <c r="B49">
        <v>48</v>
      </c>
      <c r="C49" t="str">
        <f t="shared" ca="1" si="4"/>
        <v>2015_01_AFC_East</v>
      </c>
      <c r="D49" s="23">
        <f t="shared" ca="1" si="4"/>
        <v>2015</v>
      </c>
      <c r="E49" s="23">
        <f t="shared" ca="1" si="4"/>
        <v>1</v>
      </c>
      <c r="F49" t="str">
        <f t="shared" ca="1" si="4"/>
        <v>AFC</v>
      </c>
      <c r="G49" t="str">
        <f t="shared" ca="1" si="4"/>
        <v>East</v>
      </c>
      <c r="H49" t="s">
        <v>14</v>
      </c>
      <c r="I49" t="s">
        <v>79</v>
      </c>
      <c r="J49" t="str">
        <f t="shared" ca="1" si="1"/>
        <v>NWE</v>
      </c>
      <c r="K49" s="23">
        <f t="shared" ca="1" si="2"/>
        <v>0</v>
      </c>
    </row>
    <row r="50" spans="1:11" x14ac:dyDescent="0.25">
      <c r="A50">
        <v>49</v>
      </c>
      <c r="B50">
        <v>49</v>
      </c>
      <c r="C50" t="str">
        <f t="shared" ca="1" si="4"/>
        <v>2015_01_AFC_West</v>
      </c>
      <c r="D50" s="23">
        <f t="shared" ca="1" si="4"/>
        <v>2015</v>
      </c>
      <c r="E50" s="23">
        <f t="shared" ca="1" si="4"/>
        <v>1</v>
      </c>
      <c r="F50" t="str">
        <f t="shared" ca="1" si="4"/>
        <v>AFC</v>
      </c>
      <c r="G50" t="str">
        <f t="shared" ca="1" si="4"/>
        <v>West</v>
      </c>
      <c r="H50" t="s">
        <v>14</v>
      </c>
      <c r="I50" t="s">
        <v>72</v>
      </c>
      <c r="J50" t="str">
        <f t="shared" ca="1" si="1"/>
        <v>DEN</v>
      </c>
      <c r="K50" s="23">
        <f t="shared" ca="1" si="2"/>
        <v>1</v>
      </c>
    </row>
    <row r="51" spans="1:11" x14ac:dyDescent="0.25">
      <c r="A51">
        <v>50</v>
      </c>
      <c r="B51">
        <v>50</v>
      </c>
      <c r="C51" t="str">
        <f t="shared" ca="1" si="4"/>
        <v>2015_01_AFC_NA</v>
      </c>
      <c r="D51" s="23">
        <f t="shared" ca="1" si="4"/>
        <v>2015</v>
      </c>
      <c r="E51" s="23">
        <f t="shared" ca="1" si="4"/>
        <v>1</v>
      </c>
      <c r="F51" t="str">
        <f t="shared" ca="1" si="4"/>
        <v>AFC</v>
      </c>
      <c r="G51" t="str">
        <f t="shared" ca="1" si="4"/>
        <v>NA</v>
      </c>
      <c r="H51" t="s">
        <v>14</v>
      </c>
      <c r="I51" t="s">
        <v>75</v>
      </c>
      <c r="J51" t="str">
        <f t="shared" ca="1" si="1"/>
        <v>KCY</v>
      </c>
      <c r="K51" s="23">
        <f t="shared" ca="1" si="2"/>
        <v>0</v>
      </c>
    </row>
    <row r="52" spans="1:11" x14ac:dyDescent="0.25">
      <c r="A52">
        <v>51</v>
      </c>
      <c r="B52">
        <v>51</v>
      </c>
      <c r="C52" t="str">
        <f t="shared" ca="1" si="4"/>
        <v>2015_01_AFC_NA</v>
      </c>
      <c r="D52" s="23">
        <f t="shared" ca="1" si="4"/>
        <v>2015</v>
      </c>
      <c r="E52" s="23">
        <f t="shared" ca="1" si="4"/>
        <v>1</v>
      </c>
      <c r="F52" t="str">
        <f t="shared" ca="1" si="4"/>
        <v>AFC</v>
      </c>
      <c r="G52" t="str">
        <f t="shared" ca="1" si="4"/>
        <v>NA</v>
      </c>
      <c r="H52" t="s">
        <v>14</v>
      </c>
      <c r="I52" t="s">
        <v>85</v>
      </c>
      <c r="J52" t="str">
        <f t="shared" ca="1" si="1"/>
        <v>PIT</v>
      </c>
      <c r="K52" s="23">
        <f t="shared" ca="1" si="2"/>
        <v>0</v>
      </c>
    </row>
    <row r="53" spans="1:11" x14ac:dyDescent="0.25">
      <c r="A53">
        <v>52</v>
      </c>
      <c r="B53">
        <v>52</v>
      </c>
      <c r="C53" t="str">
        <f t="shared" ca="1" si="4"/>
        <v>2015_01_NFC_North</v>
      </c>
      <c r="D53" s="23">
        <f t="shared" ca="1" si="4"/>
        <v>2015</v>
      </c>
      <c r="E53" s="23">
        <f t="shared" ca="1" si="4"/>
        <v>1</v>
      </c>
      <c r="F53" t="str">
        <f t="shared" ca="1" si="4"/>
        <v>NFC</v>
      </c>
      <c r="G53" t="str">
        <f t="shared" ca="1" si="4"/>
        <v>North</v>
      </c>
      <c r="H53" t="s">
        <v>14</v>
      </c>
      <c r="I53" t="s">
        <v>80</v>
      </c>
      <c r="J53" t="str">
        <f t="shared" ca="1" si="1"/>
        <v>MIN</v>
      </c>
      <c r="K53" s="23">
        <f t="shared" ca="1" si="2"/>
        <v>1</v>
      </c>
    </row>
    <row r="54" spans="1:11" x14ac:dyDescent="0.25">
      <c r="A54">
        <v>53</v>
      </c>
      <c r="B54">
        <v>53</v>
      </c>
      <c r="C54" t="str">
        <f t="shared" ca="1" si="4"/>
        <v>2015_01_NFC_South</v>
      </c>
      <c r="D54" s="23">
        <f t="shared" ca="1" si="4"/>
        <v>2015</v>
      </c>
      <c r="E54" s="23">
        <f t="shared" ca="1" si="4"/>
        <v>1</v>
      </c>
      <c r="F54" t="str">
        <f t="shared" ca="1" si="4"/>
        <v>NFC</v>
      </c>
      <c r="G54" t="str">
        <f t="shared" ca="1" si="4"/>
        <v>South</v>
      </c>
      <c r="H54" t="s">
        <v>14</v>
      </c>
      <c r="I54" t="s">
        <v>20</v>
      </c>
      <c r="J54" t="str">
        <f t="shared" ca="1" si="1"/>
        <v>CAR</v>
      </c>
      <c r="K54" s="23">
        <f t="shared" ca="1" si="2"/>
        <v>0</v>
      </c>
    </row>
    <row r="55" spans="1:11" x14ac:dyDescent="0.25">
      <c r="A55">
        <v>54</v>
      </c>
      <c r="B55">
        <v>54</v>
      </c>
      <c r="C55" t="str">
        <f t="shared" ca="1" si="4"/>
        <v>2015_01_NFC_East</v>
      </c>
      <c r="D55" s="23">
        <f t="shared" ca="1" si="4"/>
        <v>2015</v>
      </c>
      <c r="E55" s="23">
        <f t="shared" ca="1" si="4"/>
        <v>1</v>
      </c>
      <c r="F55" t="str">
        <f t="shared" ca="1" si="4"/>
        <v>NFC</v>
      </c>
      <c r="G55" t="str">
        <f t="shared" ca="1" si="4"/>
        <v>East</v>
      </c>
      <c r="H55" t="s">
        <v>14</v>
      </c>
      <c r="I55" t="s">
        <v>86</v>
      </c>
      <c r="J55" t="str">
        <f t="shared" ca="1" si="1"/>
        <v>WAS</v>
      </c>
      <c r="K55" s="23">
        <f t="shared" ca="1" si="2"/>
        <v>0</v>
      </c>
    </row>
    <row r="56" spans="1:11" x14ac:dyDescent="0.25">
      <c r="A56">
        <v>55</v>
      </c>
      <c r="B56">
        <v>55</v>
      </c>
      <c r="C56" t="str">
        <f t="shared" ca="1" si="4"/>
        <v>2015_01_NFC_West</v>
      </c>
      <c r="D56" s="23">
        <f t="shared" ca="1" si="4"/>
        <v>2015</v>
      </c>
      <c r="E56" s="23">
        <f t="shared" ca="1" si="4"/>
        <v>1</v>
      </c>
      <c r="F56" t="str">
        <f t="shared" ca="1" si="4"/>
        <v>NFC</v>
      </c>
      <c r="G56" t="str">
        <f t="shared" ca="1" si="4"/>
        <v>West</v>
      </c>
      <c r="H56" t="s">
        <v>14</v>
      </c>
      <c r="I56" t="s">
        <v>89</v>
      </c>
      <c r="J56" t="str">
        <f t="shared" ca="1" si="1"/>
        <v>ARI</v>
      </c>
      <c r="K56" s="23">
        <f t="shared" ca="1" si="2"/>
        <v>0</v>
      </c>
    </row>
    <row r="57" spans="1:11" x14ac:dyDescent="0.25">
      <c r="A57">
        <v>56</v>
      </c>
      <c r="B57">
        <v>56</v>
      </c>
      <c r="C57" t="str">
        <f t="shared" ca="1" si="4"/>
        <v>2015_01_NFC_NA</v>
      </c>
      <c r="D57" s="23">
        <f t="shared" ca="1" si="4"/>
        <v>2015</v>
      </c>
      <c r="E57" s="23">
        <f t="shared" ca="1" si="4"/>
        <v>1</v>
      </c>
      <c r="F57" t="str">
        <f t="shared" ca="1" si="4"/>
        <v>NFC</v>
      </c>
      <c r="G57" t="str">
        <f t="shared" ca="1" si="4"/>
        <v>NA</v>
      </c>
      <c r="H57" t="s">
        <v>14</v>
      </c>
      <c r="I57" t="s">
        <v>330</v>
      </c>
      <c r="J57" t="str">
        <f t="shared" ca="1" si="1"/>
        <v>GBY</v>
      </c>
      <c r="K57" s="23">
        <f t="shared" ca="1" si="2"/>
        <v>1</v>
      </c>
    </row>
    <row r="58" spans="1:11" x14ac:dyDescent="0.25">
      <c r="A58">
        <v>57</v>
      </c>
      <c r="B58">
        <v>57</v>
      </c>
      <c r="C58" t="str">
        <f t="shared" ca="1" si="4"/>
        <v>2015_01_NFC_NA</v>
      </c>
      <c r="D58" s="23">
        <f t="shared" ca="1" si="4"/>
        <v>2015</v>
      </c>
      <c r="E58" s="23">
        <f t="shared" ca="1" si="4"/>
        <v>1</v>
      </c>
      <c r="F58" t="str">
        <f t="shared" ca="1" si="4"/>
        <v>NFC</v>
      </c>
      <c r="G58" t="str">
        <f t="shared" ca="1" si="4"/>
        <v>NA</v>
      </c>
      <c r="H58" t="s">
        <v>14</v>
      </c>
      <c r="I58" t="s">
        <v>83</v>
      </c>
      <c r="J58" t="str">
        <f t="shared" ca="1" si="1"/>
        <v>SEA</v>
      </c>
      <c r="K58" s="23">
        <f t="shared" ca="1" si="2"/>
        <v>0</v>
      </c>
    </row>
    <row r="59" spans="1:11" x14ac:dyDescent="0.25">
      <c r="A59">
        <v>58</v>
      </c>
      <c r="B59">
        <v>58</v>
      </c>
      <c r="C59" t="str">
        <f t="shared" ca="1" si="4"/>
        <v>2015_03_AFC_NA</v>
      </c>
      <c r="D59" s="23">
        <f t="shared" ca="1" si="4"/>
        <v>2015</v>
      </c>
      <c r="E59" s="23">
        <f t="shared" ca="1" si="4"/>
        <v>3</v>
      </c>
      <c r="F59" t="str">
        <f t="shared" ca="1" si="4"/>
        <v>AFC</v>
      </c>
      <c r="G59" t="str">
        <f t="shared" ca="1" si="4"/>
        <v>NA</v>
      </c>
      <c r="H59" t="s">
        <v>14</v>
      </c>
      <c r="I59" t="s">
        <v>76</v>
      </c>
      <c r="J59" t="str">
        <f t="shared" ca="1" si="1"/>
        <v>DEN</v>
      </c>
      <c r="K59" s="23">
        <f t="shared" ca="1" si="2"/>
        <v>0</v>
      </c>
    </row>
    <row r="60" spans="1:11" x14ac:dyDescent="0.25">
      <c r="A60">
        <v>59</v>
      </c>
      <c r="B60">
        <v>59</v>
      </c>
      <c r="C60" t="str">
        <f t="shared" ca="1" si="4"/>
        <v>2015_03_NFC_NA</v>
      </c>
      <c r="D60" s="23">
        <f t="shared" ca="1" si="4"/>
        <v>2015</v>
      </c>
      <c r="E60" s="23">
        <f t="shared" ca="1" si="4"/>
        <v>3</v>
      </c>
      <c r="F60" t="str">
        <f t="shared" ca="1" si="4"/>
        <v>NFC</v>
      </c>
      <c r="G60" t="str">
        <f t="shared" ca="1" si="4"/>
        <v>NA</v>
      </c>
      <c r="H60" t="s">
        <v>14</v>
      </c>
      <c r="I60" t="s">
        <v>89</v>
      </c>
      <c r="J60" t="str">
        <f t="shared" ca="1" si="1"/>
        <v>CAR</v>
      </c>
      <c r="K60" s="23">
        <f t="shared" ca="1" si="2"/>
        <v>0</v>
      </c>
    </row>
    <row r="61" spans="1:11" x14ac:dyDescent="0.25">
      <c r="A61">
        <v>60</v>
      </c>
      <c r="B61">
        <v>60</v>
      </c>
      <c r="C61" t="str">
        <f t="shared" ca="1" si="4"/>
        <v>2015_04_NA_NA</v>
      </c>
      <c r="D61" s="23">
        <f t="shared" ca="1" si="4"/>
        <v>2015</v>
      </c>
      <c r="E61" s="23">
        <f t="shared" ca="1" si="4"/>
        <v>4</v>
      </c>
      <c r="F61" t="str">
        <f t="shared" ca="1" si="4"/>
        <v>NA</v>
      </c>
      <c r="G61" t="str">
        <f t="shared" ca="1" si="4"/>
        <v>NA</v>
      </c>
      <c r="H61" t="s">
        <v>14</v>
      </c>
      <c r="I61" t="s">
        <v>89</v>
      </c>
      <c r="J61" t="str">
        <f t="shared" ca="1" si="1"/>
        <v>DEN</v>
      </c>
      <c r="K61" s="23">
        <f t="shared" ca="1" si="2"/>
        <v>0</v>
      </c>
    </row>
    <row r="62" spans="1:11" x14ac:dyDescent="0.25">
      <c r="A62">
        <v>61</v>
      </c>
      <c r="B62">
        <v>61</v>
      </c>
      <c r="C62" t="str">
        <f t="shared" ref="C62:G77" ca="1" si="5">IFERROR(VLOOKUP($B62,INDIRECT(nfl_plyff_tm),MATCH(C$1,INDIRECT(nfl_plyff_tm_header),0),FALSE),"error")</f>
        <v>2016_01_AFC_North</v>
      </c>
      <c r="D62" s="23">
        <f t="shared" ca="1" si="5"/>
        <v>2016</v>
      </c>
      <c r="E62" s="23">
        <f t="shared" ca="1" si="5"/>
        <v>1</v>
      </c>
      <c r="F62" t="str">
        <f t="shared" ca="1" si="5"/>
        <v>AFC</v>
      </c>
      <c r="G62" t="str">
        <f t="shared" ca="1" si="5"/>
        <v>North</v>
      </c>
      <c r="H62" t="s">
        <v>14</v>
      </c>
      <c r="I62" t="s">
        <v>87</v>
      </c>
      <c r="J62" t="str">
        <f t="shared" ca="1" si="1"/>
        <v>PIT</v>
      </c>
      <c r="K62" s="23">
        <f t="shared" ca="1" si="2"/>
        <v>1</v>
      </c>
    </row>
    <row r="63" spans="1:11" x14ac:dyDescent="0.25">
      <c r="A63">
        <v>62</v>
      </c>
      <c r="B63">
        <v>62</v>
      </c>
      <c r="C63" t="str">
        <f t="shared" ca="1" si="5"/>
        <v>2016_01_AFC_South</v>
      </c>
      <c r="D63" s="23">
        <f t="shared" ca="1" si="5"/>
        <v>2016</v>
      </c>
      <c r="E63" s="23">
        <f t="shared" ca="1" si="5"/>
        <v>1</v>
      </c>
      <c r="F63" t="str">
        <f t="shared" ca="1" si="5"/>
        <v>AFC</v>
      </c>
      <c r="G63" t="str">
        <f t="shared" ca="1" si="5"/>
        <v>South</v>
      </c>
      <c r="H63" t="s">
        <v>14</v>
      </c>
      <c r="I63" t="s">
        <v>76</v>
      </c>
      <c r="J63" t="str">
        <f t="shared" ca="1" si="1"/>
        <v>HOU</v>
      </c>
      <c r="K63" s="23">
        <f t="shared" ca="1" si="2"/>
        <v>0</v>
      </c>
    </row>
    <row r="64" spans="1:11" x14ac:dyDescent="0.25">
      <c r="A64">
        <v>63</v>
      </c>
      <c r="B64">
        <v>63</v>
      </c>
      <c r="C64" t="str">
        <f t="shared" ca="1" si="5"/>
        <v>2016_01_AFC_East</v>
      </c>
      <c r="D64" s="23">
        <f t="shared" ca="1" si="5"/>
        <v>2016</v>
      </c>
      <c r="E64" s="23">
        <f t="shared" ca="1" si="5"/>
        <v>1</v>
      </c>
      <c r="F64" t="str">
        <f t="shared" ca="1" si="5"/>
        <v>AFC</v>
      </c>
      <c r="G64" t="str">
        <f t="shared" ca="1" si="5"/>
        <v>East</v>
      </c>
      <c r="H64" t="s">
        <v>14</v>
      </c>
      <c r="I64" t="s">
        <v>332</v>
      </c>
      <c r="J64" t="str">
        <f t="shared" ca="1" si="1"/>
        <v>NWE</v>
      </c>
      <c r="K64" s="23">
        <f t="shared" ca="1" si="2"/>
        <v>1</v>
      </c>
    </row>
    <row r="65" spans="1:11" x14ac:dyDescent="0.25">
      <c r="A65">
        <v>64</v>
      </c>
      <c r="B65">
        <v>64</v>
      </c>
      <c r="C65" t="str">
        <f t="shared" ca="1" si="5"/>
        <v>2016_01_AFC_West</v>
      </c>
      <c r="D65" s="23">
        <f t="shared" ca="1" si="5"/>
        <v>2016</v>
      </c>
      <c r="E65" s="23">
        <f t="shared" ca="1" si="5"/>
        <v>1</v>
      </c>
      <c r="F65" t="str">
        <f t="shared" ca="1" si="5"/>
        <v>AFC</v>
      </c>
      <c r="G65" t="str">
        <f t="shared" ca="1" si="5"/>
        <v>West</v>
      </c>
      <c r="H65" t="s">
        <v>14</v>
      </c>
      <c r="I65" t="s">
        <v>331</v>
      </c>
      <c r="J65" t="str">
        <f t="shared" ca="1" si="1"/>
        <v>KCY</v>
      </c>
      <c r="K65" s="23">
        <f t="shared" ca="1" si="2"/>
        <v>1</v>
      </c>
    </row>
    <row r="66" spans="1:11" x14ac:dyDescent="0.25">
      <c r="A66">
        <v>65</v>
      </c>
      <c r="B66">
        <v>65</v>
      </c>
      <c r="C66" t="str">
        <f t="shared" ca="1" si="5"/>
        <v>2016_01_AFC_NA</v>
      </c>
      <c r="D66" s="23">
        <f t="shared" ca="1" si="5"/>
        <v>2016</v>
      </c>
      <c r="E66" s="23">
        <f t="shared" ca="1" si="5"/>
        <v>1</v>
      </c>
      <c r="F66" t="str">
        <f t="shared" ca="1" si="5"/>
        <v>AFC</v>
      </c>
      <c r="G66" t="str">
        <f t="shared" ca="1" si="5"/>
        <v>NA</v>
      </c>
      <c r="H66" t="s">
        <v>14</v>
      </c>
      <c r="I66" t="s">
        <v>69</v>
      </c>
      <c r="J66" t="str">
        <f t="shared" ref="J66:J114" ca="1" si="6">IFERROR(IF(VLOOKUP($B66,INDIRECT(nfl_plyff_tm),MATCH(J$1,INDIRECT(nfl_plyff_tm_header),0),FALSE)="","",VLOOKUP($B66,INDIRECT(nfl_plyff_tm),MATCH(J$1,INDIRECT(nfl_plyff_tm_header),0),FALSE)),"error")</f>
        <v>OAK</v>
      </c>
      <c r="K66" s="23">
        <f t="shared" ca="1" si="2"/>
        <v>0</v>
      </c>
    </row>
    <row r="67" spans="1:11" x14ac:dyDescent="0.25">
      <c r="A67">
        <v>66</v>
      </c>
      <c r="B67">
        <v>66</v>
      </c>
      <c r="C67" t="str">
        <f t="shared" ca="1" si="5"/>
        <v>2016_01_AFC_NA</v>
      </c>
      <c r="D67" s="23">
        <f t="shared" ca="1" si="5"/>
        <v>2016</v>
      </c>
      <c r="E67" s="23">
        <f t="shared" ca="1" si="5"/>
        <v>1</v>
      </c>
      <c r="F67" t="str">
        <f t="shared" ca="1" si="5"/>
        <v>AFC</v>
      </c>
      <c r="G67" t="str">
        <f t="shared" ca="1" si="5"/>
        <v>NA</v>
      </c>
      <c r="H67" t="s">
        <v>14</v>
      </c>
      <c r="I67" t="s">
        <v>84</v>
      </c>
      <c r="J67" t="str">
        <f t="shared" ca="1" si="6"/>
        <v>MIA</v>
      </c>
      <c r="K67" s="23">
        <f t="shared" ref="K67:K115" ca="1" si="7">IF(OR(ISBLANK(J67),ISBLANK(I67),J67="",I67=""),"",IF(J67=I67,1,0))</f>
        <v>0</v>
      </c>
    </row>
    <row r="68" spans="1:11" x14ac:dyDescent="0.25">
      <c r="A68">
        <v>67</v>
      </c>
      <c r="B68">
        <v>67</v>
      </c>
      <c r="C68" t="str">
        <f t="shared" ca="1" si="5"/>
        <v>2016_01_NFC_North</v>
      </c>
      <c r="D68" s="23">
        <f t="shared" ca="1" si="5"/>
        <v>2016</v>
      </c>
      <c r="E68" s="23">
        <f t="shared" ca="1" si="5"/>
        <v>1</v>
      </c>
      <c r="F68" t="str">
        <f t="shared" ca="1" si="5"/>
        <v>NFC</v>
      </c>
      <c r="G68" t="str">
        <f t="shared" ca="1" si="5"/>
        <v>North</v>
      </c>
      <c r="H68" t="s">
        <v>14</v>
      </c>
      <c r="I68" t="s">
        <v>330</v>
      </c>
      <c r="J68" t="str">
        <f t="shared" ca="1" si="6"/>
        <v>GBY</v>
      </c>
      <c r="K68" s="23">
        <f t="shared" ca="1" si="7"/>
        <v>1</v>
      </c>
    </row>
    <row r="69" spans="1:11" x14ac:dyDescent="0.25">
      <c r="A69">
        <v>68</v>
      </c>
      <c r="B69">
        <v>68</v>
      </c>
      <c r="C69" t="str">
        <f t="shared" ca="1" si="5"/>
        <v>2016_01_NFC_South</v>
      </c>
      <c r="D69" s="23">
        <f t="shared" ca="1" si="5"/>
        <v>2016</v>
      </c>
      <c r="E69" s="23">
        <f t="shared" ca="1" si="5"/>
        <v>1</v>
      </c>
      <c r="F69" t="str">
        <f t="shared" ca="1" si="5"/>
        <v>NFC</v>
      </c>
      <c r="G69" t="str">
        <f t="shared" ca="1" si="5"/>
        <v>South</v>
      </c>
      <c r="H69" t="s">
        <v>14</v>
      </c>
      <c r="I69" t="s">
        <v>67</v>
      </c>
      <c r="J69" t="str">
        <f t="shared" ca="1" si="6"/>
        <v>ATL</v>
      </c>
      <c r="K69" s="23">
        <f t="shared" ca="1" si="7"/>
        <v>0</v>
      </c>
    </row>
    <row r="70" spans="1:11" x14ac:dyDescent="0.25">
      <c r="A70">
        <v>69</v>
      </c>
      <c r="B70">
        <v>69</v>
      </c>
      <c r="C70" t="str">
        <f t="shared" ca="1" si="5"/>
        <v>2016_01_NFC_East</v>
      </c>
      <c r="D70" s="23">
        <f t="shared" ca="1" si="5"/>
        <v>2016</v>
      </c>
      <c r="E70" s="23">
        <f t="shared" ca="1" si="5"/>
        <v>1</v>
      </c>
      <c r="F70" t="str">
        <f t="shared" ca="1" si="5"/>
        <v>NFC</v>
      </c>
      <c r="G70" t="str">
        <f t="shared" ca="1" si="5"/>
        <v>East</v>
      </c>
      <c r="H70" t="s">
        <v>14</v>
      </c>
      <c r="I70" t="s">
        <v>94</v>
      </c>
      <c r="J70" t="str">
        <f t="shared" ca="1" si="6"/>
        <v>DAL</v>
      </c>
      <c r="K70" s="23">
        <f t="shared" ca="1" si="7"/>
        <v>0</v>
      </c>
    </row>
    <row r="71" spans="1:11" x14ac:dyDescent="0.25">
      <c r="A71">
        <v>70</v>
      </c>
      <c r="B71">
        <v>70</v>
      </c>
      <c r="C71" t="str">
        <f t="shared" ca="1" si="5"/>
        <v>2016_01_NFC_West</v>
      </c>
      <c r="D71" s="23">
        <f t="shared" ca="1" si="5"/>
        <v>2016</v>
      </c>
      <c r="E71" s="23">
        <f t="shared" ca="1" si="5"/>
        <v>1</v>
      </c>
      <c r="F71" t="str">
        <f t="shared" ca="1" si="5"/>
        <v>NFC</v>
      </c>
      <c r="G71" t="str">
        <f t="shared" ca="1" si="5"/>
        <v>West</v>
      </c>
      <c r="H71" t="s">
        <v>14</v>
      </c>
      <c r="I71" t="s">
        <v>64</v>
      </c>
      <c r="J71" t="str">
        <f t="shared" ca="1" si="6"/>
        <v>SEA</v>
      </c>
      <c r="K71" s="23">
        <f t="shared" ca="1" si="7"/>
        <v>0</v>
      </c>
    </row>
    <row r="72" spans="1:11" x14ac:dyDescent="0.25">
      <c r="A72">
        <v>71</v>
      </c>
      <c r="B72">
        <v>71</v>
      </c>
      <c r="C72" t="str">
        <f t="shared" ca="1" si="5"/>
        <v>2016_01_NFC_NA</v>
      </c>
      <c r="D72" s="23">
        <f t="shared" ca="1" si="5"/>
        <v>2016</v>
      </c>
      <c r="E72" s="23">
        <f t="shared" ca="1" si="5"/>
        <v>1</v>
      </c>
      <c r="F72" t="str">
        <f t="shared" ca="1" si="5"/>
        <v>NFC</v>
      </c>
      <c r="G72" t="str">
        <f t="shared" ca="1" si="5"/>
        <v>NA</v>
      </c>
      <c r="H72" t="s">
        <v>14</v>
      </c>
      <c r="I72" t="s">
        <v>89</v>
      </c>
      <c r="J72" t="str">
        <f t="shared" ca="1" si="6"/>
        <v>NYG</v>
      </c>
      <c r="K72" s="23">
        <f t="shared" ca="1" si="7"/>
        <v>0</v>
      </c>
    </row>
    <row r="73" spans="1:11" x14ac:dyDescent="0.25">
      <c r="A73">
        <v>72</v>
      </c>
      <c r="B73">
        <v>72</v>
      </c>
      <c r="C73" t="str">
        <f t="shared" ca="1" si="5"/>
        <v>2016_01_NFC_NA</v>
      </c>
      <c r="D73" s="23">
        <f t="shared" ca="1" si="5"/>
        <v>2016</v>
      </c>
      <c r="E73" s="23">
        <f t="shared" ca="1" si="5"/>
        <v>1</v>
      </c>
      <c r="F73" t="str">
        <f t="shared" ca="1" si="5"/>
        <v>NFC</v>
      </c>
      <c r="G73" t="str">
        <f t="shared" ca="1" si="5"/>
        <v>NA</v>
      </c>
      <c r="H73" t="s">
        <v>14</v>
      </c>
      <c r="I73" t="s">
        <v>334</v>
      </c>
      <c r="J73" t="str">
        <f t="shared" ca="1" si="6"/>
        <v>DET</v>
      </c>
      <c r="K73" s="23">
        <f t="shared" ca="1" si="7"/>
        <v>0</v>
      </c>
    </row>
    <row r="74" spans="1:11" x14ac:dyDescent="0.25">
      <c r="A74">
        <v>73</v>
      </c>
      <c r="B74">
        <v>73</v>
      </c>
      <c r="C74" t="str">
        <f t="shared" ca="1" si="5"/>
        <v>2016_03_AFC_NA</v>
      </c>
      <c r="D74" s="23">
        <f t="shared" ca="1" si="5"/>
        <v>2016</v>
      </c>
      <c r="E74" s="23">
        <f t="shared" ca="1" si="5"/>
        <v>3</v>
      </c>
      <c r="F74" t="str">
        <f t="shared" ca="1" si="5"/>
        <v>AFC</v>
      </c>
      <c r="G74" t="str">
        <f t="shared" ca="1" si="5"/>
        <v>NA</v>
      </c>
      <c r="H74" t="s">
        <v>14</v>
      </c>
      <c r="I74" t="s">
        <v>87</v>
      </c>
      <c r="J74" t="str">
        <f t="shared" ca="1" si="6"/>
        <v>NWE</v>
      </c>
      <c r="K74" s="23">
        <f t="shared" ca="1" si="7"/>
        <v>0</v>
      </c>
    </row>
    <row r="75" spans="1:11" x14ac:dyDescent="0.25">
      <c r="A75">
        <v>74</v>
      </c>
      <c r="B75">
        <v>74</v>
      </c>
      <c r="C75" t="str">
        <f t="shared" ca="1" si="5"/>
        <v>2016_03_NFC_NA</v>
      </c>
      <c r="D75" s="23">
        <f t="shared" ca="1" si="5"/>
        <v>2016</v>
      </c>
      <c r="E75" s="23">
        <f t="shared" ca="1" si="5"/>
        <v>3</v>
      </c>
      <c r="F75" t="str">
        <f t="shared" ca="1" si="5"/>
        <v>NFC</v>
      </c>
      <c r="G75" t="str">
        <f t="shared" ca="1" si="5"/>
        <v>NA</v>
      </c>
      <c r="H75" t="s">
        <v>14</v>
      </c>
      <c r="I75" t="s">
        <v>89</v>
      </c>
      <c r="J75" t="str">
        <f t="shared" ca="1" si="6"/>
        <v>ATL</v>
      </c>
      <c r="K75" s="23">
        <f t="shared" ca="1" si="7"/>
        <v>0</v>
      </c>
    </row>
    <row r="76" spans="1:11" x14ac:dyDescent="0.25">
      <c r="A76">
        <v>75</v>
      </c>
      <c r="B76">
        <v>75</v>
      </c>
      <c r="C76" t="str">
        <f t="shared" ca="1" si="5"/>
        <v>2016_04_NA_NA</v>
      </c>
      <c r="D76" s="23">
        <f t="shared" ca="1" si="5"/>
        <v>2016</v>
      </c>
      <c r="E76" s="23">
        <f t="shared" ca="1" si="5"/>
        <v>4</v>
      </c>
      <c r="F76" t="str">
        <f t="shared" ca="1" si="5"/>
        <v>NA</v>
      </c>
      <c r="G76" t="str">
        <f t="shared" ca="1" si="5"/>
        <v>NA</v>
      </c>
      <c r="H76" t="s">
        <v>14</v>
      </c>
      <c r="I76" t="s">
        <v>89</v>
      </c>
      <c r="J76" t="str">
        <f t="shared" ca="1" si="6"/>
        <v>NWE</v>
      </c>
      <c r="K76" s="23">
        <f t="shared" ca="1" si="7"/>
        <v>0</v>
      </c>
    </row>
    <row r="77" spans="1:11" x14ac:dyDescent="0.25">
      <c r="A77">
        <v>91</v>
      </c>
      <c r="B77">
        <v>1</v>
      </c>
      <c r="C77" t="str">
        <f t="shared" ref="C77:G92" ca="1" si="8">IFERROR(VLOOKUP($B77,INDIRECT(nfl_plyff_tm),MATCH(C$1,INDIRECT(nfl_plyff_tm_header),0),FALSE),"error")</f>
        <v>2012_01_AFC_North</v>
      </c>
      <c r="D77" s="23">
        <f t="shared" ca="1" si="5"/>
        <v>2012</v>
      </c>
      <c r="E77" s="23">
        <f t="shared" ca="1" si="5"/>
        <v>1</v>
      </c>
      <c r="F77" t="str">
        <f t="shared" ca="1" si="8"/>
        <v>AFC</v>
      </c>
      <c r="G77" t="str">
        <f t="shared" ca="1" si="8"/>
        <v>North</v>
      </c>
      <c r="H77" t="s">
        <v>16</v>
      </c>
      <c r="I77" t="s">
        <v>65</v>
      </c>
      <c r="J77" t="str">
        <f t="shared" ca="1" si="6"/>
        <v>BAL</v>
      </c>
      <c r="K77" s="23">
        <f t="shared" ca="1" si="7"/>
        <v>1</v>
      </c>
    </row>
    <row r="78" spans="1:11" x14ac:dyDescent="0.25">
      <c r="A78">
        <v>92</v>
      </c>
      <c r="B78">
        <v>2</v>
      </c>
      <c r="C78" t="str">
        <f t="shared" ca="1" si="8"/>
        <v>2012_01_AFC_South</v>
      </c>
      <c r="D78" s="23">
        <f t="shared" ca="1" si="8"/>
        <v>2012</v>
      </c>
      <c r="E78" s="23">
        <f t="shared" ca="1" si="8"/>
        <v>1</v>
      </c>
      <c r="F78" t="str">
        <f t="shared" ca="1" si="8"/>
        <v>AFC</v>
      </c>
      <c r="G78" t="str">
        <f t="shared" ca="1" si="8"/>
        <v>South</v>
      </c>
      <c r="H78" t="s">
        <v>16</v>
      </c>
      <c r="I78" t="s">
        <v>75</v>
      </c>
      <c r="J78" t="str">
        <f t="shared" ca="1" si="6"/>
        <v>HOU</v>
      </c>
      <c r="K78" s="23">
        <f t="shared" ca="1" si="7"/>
        <v>1</v>
      </c>
    </row>
    <row r="79" spans="1:11" x14ac:dyDescent="0.25">
      <c r="A79">
        <v>93</v>
      </c>
      <c r="B79">
        <v>3</v>
      </c>
      <c r="C79" t="str">
        <f t="shared" ca="1" si="8"/>
        <v>2012_01_AFC_East</v>
      </c>
      <c r="D79" s="23">
        <f t="shared" ca="1" si="8"/>
        <v>2012</v>
      </c>
      <c r="E79" s="23">
        <f t="shared" ca="1" si="8"/>
        <v>1</v>
      </c>
      <c r="F79" t="str">
        <f t="shared" ca="1" si="8"/>
        <v>AFC</v>
      </c>
      <c r="G79" t="str">
        <f t="shared" ca="1" si="8"/>
        <v>East</v>
      </c>
      <c r="H79" t="s">
        <v>16</v>
      </c>
      <c r="I79" t="s">
        <v>332</v>
      </c>
      <c r="J79" t="str">
        <f t="shared" ca="1" si="6"/>
        <v>NWE</v>
      </c>
      <c r="K79" s="23">
        <f t="shared" ca="1" si="7"/>
        <v>1</v>
      </c>
    </row>
    <row r="80" spans="1:11" x14ac:dyDescent="0.25">
      <c r="A80">
        <v>94</v>
      </c>
      <c r="B80">
        <v>4</v>
      </c>
      <c r="C80" t="str">
        <f t="shared" ca="1" si="8"/>
        <v>2012_01_AFC_West</v>
      </c>
      <c r="D80" s="23">
        <f t="shared" ca="1" si="8"/>
        <v>2012</v>
      </c>
      <c r="E80" s="23">
        <f t="shared" ca="1" si="8"/>
        <v>1</v>
      </c>
      <c r="F80" t="str">
        <f t="shared" ca="1" si="8"/>
        <v>AFC</v>
      </c>
      <c r="G80" t="str">
        <f t="shared" ca="1" si="8"/>
        <v>West</v>
      </c>
      <c r="H80" t="s">
        <v>16</v>
      </c>
      <c r="I80" t="s">
        <v>331</v>
      </c>
      <c r="J80" t="str">
        <f t="shared" ca="1" si="6"/>
        <v>DEN</v>
      </c>
      <c r="K80" s="23">
        <f t="shared" ca="1" si="7"/>
        <v>0</v>
      </c>
    </row>
    <row r="81" spans="1:11" x14ac:dyDescent="0.25">
      <c r="A81">
        <v>95</v>
      </c>
      <c r="B81">
        <v>5</v>
      </c>
      <c r="C81" t="str">
        <f t="shared" ca="1" si="8"/>
        <v>2012_01_AFC_NA</v>
      </c>
      <c r="D81" s="23">
        <f t="shared" ca="1" si="8"/>
        <v>2012</v>
      </c>
      <c r="E81" s="23">
        <f t="shared" ca="1" si="8"/>
        <v>1</v>
      </c>
      <c r="F81" t="str">
        <f t="shared" ca="1" si="8"/>
        <v>AFC</v>
      </c>
      <c r="G81" t="str">
        <f t="shared" ca="1" si="8"/>
        <v>NA</v>
      </c>
      <c r="H81" t="s">
        <v>16</v>
      </c>
      <c r="I81" t="s">
        <v>72</v>
      </c>
      <c r="J81" t="str">
        <f t="shared" ca="1" si="6"/>
        <v>CIN</v>
      </c>
      <c r="K81" s="23">
        <f t="shared" ca="1" si="7"/>
        <v>0</v>
      </c>
    </row>
    <row r="82" spans="1:11" x14ac:dyDescent="0.25">
      <c r="A82">
        <v>96</v>
      </c>
      <c r="B82">
        <v>6</v>
      </c>
      <c r="C82" t="str">
        <f t="shared" ca="1" si="8"/>
        <v>2012_01_AFC_NA</v>
      </c>
      <c r="D82" s="23">
        <f t="shared" ca="1" si="8"/>
        <v>2012</v>
      </c>
      <c r="E82" s="23">
        <f t="shared" ca="1" si="8"/>
        <v>1</v>
      </c>
      <c r="F82" t="str">
        <f t="shared" ca="1" si="8"/>
        <v>AFC</v>
      </c>
      <c r="G82" t="str">
        <f t="shared" ca="1" si="8"/>
        <v>NA</v>
      </c>
      <c r="H82" t="s">
        <v>16</v>
      </c>
      <c r="I82" t="s">
        <v>66</v>
      </c>
      <c r="J82" t="str">
        <f t="shared" ca="1" si="6"/>
        <v>IND</v>
      </c>
      <c r="K82" s="23">
        <f t="shared" ca="1" si="7"/>
        <v>0</v>
      </c>
    </row>
    <row r="83" spans="1:11" x14ac:dyDescent="0.25">
      <c r="A83">
        <v>97</v>
      </c>
      <c r="B83">
        <v>7</v>
      </c>
      <c r="C83" t="str">
        <f t="shared" ca="1" si="8"/>
        <v>2012_01_NFC_North</v>
      </c>
      <c r="D83" s="23">
        <f t="shared" ca="1" si="8"/>
        <v>2012</v>
      </c>
      <c r="E83" s="23">
        <f t="shared" ca="1" si="8"/>
        <v>1</v>
      </c>
      <c r="F83" t="str">
        <f t="shared" ca="1" si="8"/>
        <v>NFC</v>
      </c>
      <c r="G83" t="str">
        <f t="shared" ca="1" si="8"/>
        <v>North</v>
      </c>
      <c r="H83" t="s">
        <v>16</v>
      </c>
      <c r="I83" t="s">
        <v>330</v>
      </c>
      <c r="J83" t="str">
        <f t="shared" ca="1" si="6"/>
        <v>GBY</v>
      </c>
      <c r="K83" s="23">
        <f t="shared" ca="1" si="7"/>
        <v>1</v>
      </c>
    </row>
    <row r="84" spans="1:11" x14ac:dyDescent="0.25">
      <c r="A84">
        <v>98</v>
      </c>
      <c r="B84">
        <v>8</v>
      </c>
      <c r="C84" t="str">
        <f t="shared" ca="1" si="8"/>
        <v>2012_01_NFC_South</v>
      </c>
      <c r="D84" s="23">
        <f t="shared" ca="1" si="8"/>
        <v>2012</v>
      </c>
      <c r="E84" s="23">
        <f t="shared" ca="1" si="8"/>
        <v>1</v>
      </c>
      <c r="F84" t="str">
        <f t="shared" ca="1" si="8"/>
        <v>NFC</v>
      </c>
      <c r="G84" t="str">
        <f t="shared" ca="1" si="8"/>
        <v>South</v>
      </c>
      <c r="H84" t="s">
        <v>16</v>
      </c>
      <c r="I84" t="s">
        <v>20</v>
      </c>
      <c r="J84" t="str">
        <f t="shared" ca="1" si="6"/>
        <v>ATL</v>
      </c>
      <c r="K84" s="23">
        <f t="shared" ca="1" si="7"/>
        <v>1</v>
      </c>
    </row>
    <row r="85" spans="1:11" x14ac:dyDescent="0.25">
      <c r="A85">
        <v>99</v>
      </c>
      <c r="B85">
        <v>9</v>
      </c>
      <c r="C85" t="str">
        <f t="shared" ca="1" si="8"/>
        <v>2012_01_NFC_East</v>
      </c>
      <c r="D85" s="23">
        <f t="shared" ca="1" si="8"/>
        <v>2012</v>
      </c>
      <c r="E85" s="23">
        <f t="shared" ca="1" si="8"/>
        <v>1</v>
      </c>
      <c r="F85" t="str">
        <f t="shared" ca="1" si="8"/>
        <v>NFC</v>
      </c>
      <c r="G85" t="str">
        <f t="shared" ca="1" si="8"/>
        <v>East</v>
      </c>
      <c r="H85" t="s">
        <v>16</v>
      </c>
      <c r="I85" t="s">
        <v>83</v>
      </c>
      <c r="J85" t="str">
        <f t="shared" ca="1" si="6"/>
        <v>WAS</v>
      </c>
      <c r="K85" s="23">
        <f t="shared" ca="1" si="7"/>
        <v>0</v>
      </c>
    </row>
    <row r="86" spans="1:11" x14ac:dyDescent="0.25">
      <c r="A86">
        <v>100</v>
      </c>
      <c r="B86">
        <v>10</v>
      </c>
      <c r="C86" t="str">
        <f t="shared" ca="1" si="8"/>
        <v>2012_01_NFC_West</v>
      </c>
      <c r="D86" s="23">
        <f t="shared" ca="1" si="8"/>
        <v>2012</v>
      </c>
      <c r="E86" s="23">
        <f t="shared" ca="1" si="8"/>
        <v>1</v>
      </c>
      <c r="F86" t="str">
        <f t="shared" ca="1" si="8"/>
        <v>NFC</v>
      </c>
      <c r="G86" t="str">
        <f t="shared" ca="1" si="8"/>
        <v>West</v>
      </c>
      <c r="H86" t="s">
        <v>16</v>
      </c>
      <c r="I86" t="s">
        <v>333</v>
      </c>
      <c r="J86" t="str">
        <f t="shared" ca="1" si="6"/>
        <v>SFO</v>
      </c>
      <c r="K86" s="23">
        <f t="shared" ca="1" si="7"/>
        <v>1</v>
      </c>
    </row>
    <row r="87" spans="1:11" x14ac:dyDescent="0.25">
      <c r="A87">
        <v>101</v>
      </c>
      <c r="B87">
        <v>11</v>
      </c>
      <c r="C87" t="str">
        <f t="shared" ref="C87:G106" ca="1" si="9">IFERROR(VLOOKUP($B87,INDIRECT(nfl_plyff_tm),MATCH(C$1,INDIRECT(nfl_plyff_tm_header),0),FALSE),"error")</f>
        <v>2012_01_NFC_NA</v>
      </c>
      <c r="D87" s="23">
        <f t="shared" ca="1" si="8"/>
        <v>2012</v>
      </c>
      <c r="E87" s="23">
        <f t="shared" ca="1" si="8"/>
        <v>1</v>
      </c>
      <c r="F87" t="str">
        <f t="shared" ca="1" si="9"/>
        <v>NFC</v>
      </c>
      <c r="G87" t="str">
        <f t="shared" ca="1" si="9"/>
        <v>NA</v>
      </c>
      <c r="H87" t="s">
        <v>16</v>
      </c>
      <c r="I87" t="s">
        <v>68</v>
      </c>
      <c r="J87" t="str">
        <f t="shared" ca="1" si="6"/>
        <v>SEA</v>
      </c>
      <c r="K87" s="23">
        <f t="shared" ca="1" si="7"/>
        <v>0</v>
      </c>
    </row>
    <row r="88" spans="1:11" x14ac:dyDescent="0.25">
      <c r="A88">
        <v>102</v>
      </c>
      <c r="B88">
        <v>12</v>
      </c>
      <c r="C88" t="str">
        <f t="shared" ca="1" si="9"/>
        <v>2012_01_NFC_NA</v>
      </c>
      <c r="D88" s="23">
        <f t="shared" ca="1" si="8"/>
        <v>2012</v>
      </c>
      <c r="E88" s="23">
        <f t="shared" ca="1" si="8"/>
        <v>1</v>
      </c>
      <c r="F88" t="str">
        <f t="shared" ca="1" si="9"/>
        <v>NFC</v>
      </c>
      <c r="G88" t="str">
        <f t="shared" ca="1" si="9"/>
        <v>NA</v>
      </c>
      <c r="H88" t="s">
        <v>16</v>
      </c>
      <c r="I88" t="s">
        <v>71</v>
      </c>
      <c r="J88" t="str">
        <f t="shared" ca="1" si="6"/>
        <v>MIN</v>
      </c>
      <c r="K88" s="23">
        <f t="shared" ca="1" si="7"/>
        <v>0</v>
      </c>
    </row>
    <row r="89" spans="1:11" x14ac:dyDescent="0.25">
      <c r="A89">
        <v>103</v>
      </c>
      <c r="B89">
        <v>13</v>
      </c>
      <c r="C89" t="str">
        <f t="shared" ca="1" si="9"/>
        <v>2012_03_AFC_NA</v>
      </c>
      <c r="D89" s="23">
        <f t="shared" ca="1" si="8"/>
        <v>2012</v>
      </c>
      <c r="E89" s="23">
        <f t="shared" ca="1" si="8"/>
        <v>3</v>
      </c>
      <c r="F89" t="str">
        <f t="shared" ca="1" si="9"/>
        <v>AFC</v>
      </c>
      <c r="G89" t="str">
        <f t="shared" ca="1" si="9"/>
        <v>NA</v>
      </c>
      <c r="H89" t="s">
        <v>16</v>
      </c>
      <c r="I89" t="s">
        <v>332</v>
      </c>
      <c r="J89" t="str">
        <f t="shared" ca="1" si="6"/>
        <v>BAL</v>
      </c>
      <c r="K89" s="23">
        <f t="shared" ca="1" si="7"/>
        <v>0</v>
      </c>
    </row>
    <row r="90" spans="1:11" x14ac:dyDescent="0.25">
      <c r="A90">
        <v>104</v>
      </c>
      <c r="B90">
        <v>14</v>
      </c>
      <c r="C90" t="str">
        <f t="shared" ca="1" si="9"/>
        <v>2012_03_NFC_NA</v>
      </c>
      <c r="D90" s="23">
        <f t="shared" ca="1" si="8"/>
        <v>2012</v>
      </c>
      <c r="E90" s="23">
        <f t="shared" ca="1" si="8"/>
        <v>3</v>
      </c>
      <c r="F90" t="str">
        <f t="shared" ca="1" si="9"/>
        <v>NFC</v>
      </c>
      <c r="G90" t="str">
        <f t="shared" ca="1" si="9"/>
        <v>NA</v>
      </c>
      <c r="H90" t="s">
        <v>16</v>
      </c>
      <c r="I90" t="s">
        <v>330</v>
      </c>
      <c r="J90" t="str">
        <f t="shared" ca="1" si="6"/>
        <v>SFO</v>
      </c>
      <c r="K90" s="23">
        <f t="shared" ca="1" si="7"/>
        <v>0</v>
      </c>
    </row>
    <row r="91" spans="1:11" x14ac:dyDescent="0.25">
      <c r="A91">
        <v>105</v>
      </c>
      <c r="B91">
        <v>15</v>
      </c>
      <c r="C91" t="str">
        <f t="shared" ca="1" si="9"/>
        <v>2012_04_NA_NA</v>
      </c>
      <c r="D91" s="23">
        <f t="shared" ca="1" si="8"/>
        <v>2012</v>
      </c>
      <c r="E91" s="23">
        <f t="shared" ca="1" si="8"/>
        <v>4</v>
      </c>
      <c r="F91" t="str">
        <f t="shared" ca="1" si="9"/>
        <v>NA</v>
      </c>
      <c r="G91" t="str">
        <f t="shared" ca="1" si="9"/>
        <v>NA</v>
      </c>
      <c r="H91" t="s">
        <v>16</v>
      </c>
      <c r="I91" t="s">
        <v>332</v>
      </c>
      <c r="J91" t="str">
        <f t="shared" ca="1" si="6"/>
        <v>BAL</v>
      </c>
      <c r="K91" s="23">
        <f t="shared" ca="1" si="7"/>
        <v>0</v>
      </c>
    </row>
    <row r="92" spans="1:11" x14ac:dyDescent="0.25">
      <c r="A92">
        <v>106</v>
      </c>
      <c r="B92">
        <v>16</v>
      </c>
      <c r="C92" t="str">
        <f t="shared" ca="1" si="9"/>
        <v>2013_01_AFC_North</v>
      </c>
      <c r="D92" s="23">
        <f t="shared" ca="1" si="8"/>
        <v>2013</v>
      </c>
      <c r="E92" s="23">
        <f t="shared" ca="1" si="8"/>
        <v>1</v>
      </c>
      <c r="F92" t="str">
        <f t="shared" ca="1" si="9"/>
        <v>AFC</v>
      </c>
      <c r="G92" t="str">
        <f t="shared" ca="1" si="9"/>
        <v>North</v>
      </c>
      <c r="H92" t="s">
        <v>16</v>
      </c>
      <c r="I92" t="s">
        <v>69</v>
      </c>
      <c r="J92" t="str">
        <f t="shared" ca="1" si="6"/>
        <v>CIN</v>
      </c>
      <c r="K92" s="23">
        <f t="shared" ca="1" si="7"/>
        <v>1</v>
      </c>
    </row>
    <row r="93" spans="1:11" x14ac:dyDescent="0.25">
      <c r="A93">
        <v>107</v>
      </c>
      <c r="B93">
        <v>17</v>
      </c>
      <c r="C93" t="str">
        <f t="shared" ca="1" si="9"/>
        <v>2013_01_AFC_South</v>
      </c>
      <c r="D93" s="23">
        <f t="shared" ca="1" si="9"/>
        <v>2013</v>
      </c>
      <c r="E93" s="23">
        <f t="shared" ca="1" si="9"/>
        <v>1</v>
      </c>
      <c r="F93" t="str">
        <f t="shared" ca="1" si="9"/>
        <v>AFC</v>
      </c>
      <c r="G93" t="str">
        <f t="shared" ca="1" si="9"/>
        <v>South</v>
      </c>
      <c r="H93" t="s">
        <v>16</v>
      </c>
      <c r="I93" t="s">
        <v>75</v>
      </c>
      <c r="J93" t="str">
        <f t="shared" ca="1" si="6"/>
        <v>IND</v>
      </c>
      <c r="K93" s="23">
        <f t="shared" ca="1" si="7"/>
        <v>0</v>
      </c>
    </row>
    <row r="94" spans="1:11" x14ac:dyDescent="0.25">
      <c r="A94">
        <v>108</v>
      </c>
      <c r="B94">
        <v>18</v>
      </c>
      <c r="C94" t="str">
        <f t="shared" ca="1" si="9"/>
        <v>2013_01_AFC_East</v>
      </c>
      <c r="D94" s="23">
        <f t="shared" ca="1" si="9"/>
        <v>2013</v>
      </c>
      <c r="E94" s="23">
        <f t="shared" ca="1" si="9"/>
        <v>1</v>
      </c>
      <c r="F94" t="str">
        <f t="shared" ca="1" si="9"/>
        <v>AFC</v>
      </c>
      <c r="G94" t="str">
        <f t="shared" ca="1" si="9"/>
        <v>East</v>
      </c>
      <c r="H94" t="s">
        <v>16</v>
      </c>
      <c r="I94" t="s">
        <v>332</v>
      </c>
      <c r="J94" t="str">
        <f t="shared" ca="1" si="6"/>
        <v>NWE</v>
      </c>
      <c r="K94" s="23">
        <f t="shared" ca="1" si="7"/>
        <v>1</v>
      </c>
    </row>
    <row r="95" spans="1:11" x14ac:dyDescent="0.25">
      <c r="A95">
        <v>109</v>
      </c>
      <c r="B95">
        <v>19</v>
      </c>
      <c r="C95" t="str">
        <f t="shared" ca="1" si="9"/>
        <v>2013_01_AFC_West</v>
      </c>
      <c r="D95" s="23">
        <f t="shared" ca="1" si="9"/>
        <v>2013</v>
      </c>
      <c r="E95" s="23">
        <f t="shared" ca="1" si="9"/>
        <v>1</v>
      </c>
      <c r="F95" t="str">
        <f t="shared" ca="1" si="9"/>
        <v>AFC</v>
      </c>
      <c r="G95" t="str">
        <f t="shared" ca="1" si="9"/>
        <v>West</v>
      </c>
      <c r="H95" t="s">
        <v>16</v>
      </c>
      <c r="I95" t="s">
        <v>72</v>
      </c>
      <c r="J95" t="str">
        <f t="shared" ca="1" si="6"/>
        <v>DEN</v>
      </c>
      <c r="K95" s="23">
        <f t="shared" ca="1" si="7"/>
        <v>1</v>
      </c>
    </row>
    <row r="96" spans="1:11" x14ac:dyDescent="0.25">
      <c r="A96">
        <v>110</v>
      </c>
      <c r="B96">
        <v>20</v>
      </c>
      <c r="C96" t="str">
        <f t="shared" ca="1" si="9"/>
        <v>2013_01_AFC_NA</v>
      </c>
      <c r="D96" s="23">
        <f t="shared" ca="1" si="9"/>
        <v>2013</v>
      </c>
      <c r="E96" s="23">
        <f t="shared" ca="1" si="9"/>
        <v>1</v>
      </c>
      <c r="F96" t="str">
        <f t="shared" ca="1" si="9"/>
        <v>AFC</v>
      </c>
      <c r="G96" t="str">
        <f t="shared" ca="1" si="9"/>
        <v>NA</v>
      </c>
      <c r="H96" t="s">
        <v>16</v>
      </c>
      <c r="I96" t="s">
        <v>87</v>
      </c>
      <c r="J96" t="str">
        <f t="shared" ca="1" si="6"/>
        <v>KCY</v>
      </c>
      <c r="K96" s="23">
        <f t="shared" ca="1" si="7"/>
        <v>0</v>
      </c>
    </row>
    <row r="97" spans="1:11" x14ac:dyDescent="0.25">
      <c r="A97">
        <v>111</v>
      </c>
      <c r="B97">
        <v>21</v>
      </c>
      <c r="C97" t="str">
        <f t="shared" ca="1" si="9"/>
        <v>2013_01_AFC_NA</v>
      </c>
      <c r="D97" s="23">
        <f t="shared" ca="1" si="9"/>
        <v>2013</v>
      </c>
      <c r="E97" s="23">
        <f t="shared" ca="1" si="9"/>
        <v>1</v>
      </c>
      <c r="F97" t="str">
        <f t="shared" ca="1" si="9"/>
        <v>AFC</v>
      </c>
      <c r="G97" t="str">
        <f t="shared" ca="1" si="9"/>
        <v>NA</v>
      </c>
      <c r="H97" t="s">
        <v>16</v>
      </c>
      <c r="I97" t="s">
        <v>331</v>
      </c>
      <c r="J97" t="str">
        <f t="shared" ca="1" si="6"/>
        <v>SD</v>
      </c>
      <c r="K97" s="23">
        <f t="shared" ca="1" si="7"/>
        <v>0</v>
      </c>
    </row>
    <row r="98" spans="1:11" x14ac:dyDescent="0.25">
      <c r="A98">
        <v>112</v>
      </c>
      <c r="B98">
        <v>22</v>
      </c>
      <c r="C98" t="str">
        <f t="shared" ca="1" si="9"/>
        <v>2013_01_NFC_North</v>
      </c>
      <c r="D98" s="23">
        <f t="shared" ca="1" si="9"/>
        <v>2013</v>
      </c>
      <c r="E98" s="23">
        <f t="shared" ca="1" si="9"/>
        <v>1</v>
      </c>
      <c r="F98" t="str">
        <f t="shared" ca="1" si="9"/>
        <v>NFC</v>
      </c>
      <c r="G98" t="str">
        <f t="shared" ca="1" si="9"/>
        <v>North</v>
      </c>
      <c r="H98" t="s">
        <v>16</v>
      </c>
      <c r="I98" t="s">
        <v>330</v>
      </c>
      <c r="J98" t="str">
        <f t="shared" ca="1" si="6"/>
        <v>GBY</v>
      </c>
      <c r="K98" s="23">
        <f t="shared" ca="1" si="7"/>
        <v>1</v>
      </c>
    </row>
    <row r="99" spans="1:11" x14ac:dyDescent="0.25">
      <c r="A99">
        <v>113</v>
      </c>
      <c r="B99">
        <v>23</v>
      </c>
      <c r="C99" t="str">
        <f t="shared" ca="1" si="9"/>
        <v>2013_01_NFC_South</v>
      </c>
      <c r="D99" s="23">
        <f t="shared" ca="1" si="9"/>
        <v>2013</v>
      </c>
      <c r="E99" s="23">
        <f t="shared" ca="1" si="9"/>
        <v>1</v>
      </c>
      <c r="F99" t="str">
        <f t="shared" ca="1" si="9"/>
        <v>NFC</v>
      </c>
      <c r="G99" t="str">
        <f t="shared" ca="1" si="9"/>
        <v>South</v>
      </c>
      <c r="H99" t="s">
        <v>16</v>
      </c>
      <c r="I99" t="s">
        <v>20</v>
      </c>
      <c r="J99" t="str">
        <f t="shared" ca="1" si="6"/>
        <v>CAR</v>
      </c>
      <c r="K99" s="23">
        <f t="shared" ca="1" si="7"/>
        <v>0</v>
      </c>
    </row>
    <row r="100" spans="1:11" x14ac:dyDescent="0.25">
      <c r="A100">
        <v>114</v>
      </c>
      <c r="B100">
        <v>24</v>
      </c>
      <c r="C100" t="str">
        <f t="shared" ca="1" si="9"/>
        <v>2013_01_NFC_East</v>
      </c>
      <c r="D100" s="23">
        <f t="shared" ca="1" si="9"/>
        <v>2013</v>
      </c>
      <c r="E100" s="23">
        <f t="shared" ca="1" si="9"/>
        <v>1</v>
      </c>
      <c r="F100" t="str">
        <f t="shared" ca="1" si="9"/>
        <v>NFC</v>
      </c>
      <c r="G100" t="str">
        <f t="shared" ca="1" si="9"/>
        <v>East</v>
      </c>
      <c r="H100" t="s">
        <v>16</v>
      </c>
      <c r="I100" t="s">
        <v>71</v>
      </c>
      <c r="J100" t="str">
        <f t="shared" ca="1" si="6"/>
        <v>PHI</v>
      </c>
      <c r="K100" s="23">
        <f t="shared" ca="1" si="7"/>
        <v>0</v>
      </c>
    </row>
    <row r="101" spans="1:11" x14ac:dyDescent="0.25">
      <c r="A101">
        <v>115</v>
      </c>
      <c r="B101">
        <v>25</v>
      </c>
      <c r="C101" t="str">
        <f t="shared" ca="1" si="9"/>
        <v>2013_01_NFC_West</v>
      </c>
      <c r="D101" s="23">
        <f t="shared" ca="1" si="9"/>
        <v>2013</v>
      </c>
      <c r="E101" s="23">
        <f t="shared" ca="1" si="9"/>
        <v>1</v>
      </c>
      <c r="F101" t="str">
        <f t="shared" ca="1" si="9"/>
        <v>NFC</v>
      </c>
      <c r="G101" t="str">
        <f t="shared" ca="1" si="9"/>
        <v>West</v>
      </c>
      <c r="H101" t="s">
        <v>16</v>
      </c>
      <c r="I101" t="s">
        <v>333</v>
      </c>
      <c r="J101" t="str">
        <f t="shared" ca="1" si="6"/>
        <v>SEA</v>
      </c>
      <c r="K101" s="23">
        <f t="shared" ca="1" si="7"/>
        <v>0</v>
      </c>
    </row>
    <row r="102" spans="1:11" x14ac:dyDescent="0.25">
      <c r="A102">
        <v>116</v>
      </c>
      <c r="B102">
        <v>26</v>
      </c>
      <c r="C102" t="str">
        <f t="shared" ca="1" si="9"/>
        <v>2013_01_NFC_NA</v>
      </c>
      <c r="D102" s="23">
        <f t="shared" ca="1" si="9"/>
        <v>2013</v>
      </c>
      <c r="E102" s="23">
        <f t="shared" ca="1" si="9"/>
        <v>1</v>
      </c>
      <c r="F102" t="str">
        <f t="shared" ca="1" si="9"/>
        <v>NFC</v>
      </c>
      <c r="G102" t="str">
        <f t="shared" ca="1" si="9"/>
        <v>NA</v>
      </c>
      <c r="H102" t="s">
        <v>16</v>
      </c>
      <c r="I102" t="s">
        <v>89</v>
      </c>
      <c r="J102" t="str">
        <f t="shared" ca="1" si="6"/>
        <v>SFO</v>
      </c>
      <c r="K102" s="23">
        <f t="shared" ca="1" si="7"/>
        <v>0</v>
      </c>
    </row>
    <row r="103" spans="1:11" x14ac:dyDescent="0.25">
      <c r="A103">
        <v>117</v>
      </c>
      <c r="B103">
        <v>27</v>
      </c>
      <c r="C103" t="str">
        <f t="shared" ca="1" si="9"/>
        <v>2013_01_NFC_NA</v>
      </c>
      <c r="D103" s="23">
        <f t="shared" ca="1" si="9"/>
        <v>2013</v>
      </c>
      <c r="E103" s="23">
        <f t="shared" ca="1" si="9"/>
        <v>1</v>
      </c>
      <c r="F103" t="str">
        <f t="shared" ca="1" si="9"/>
        <v>NFC</v>
      </c>
      <c r="G103" t="str">
        <f t="shared" ca="1" si="9"/>
        <v>NA</v>
      </c>
      <c r="H103" t="s">
        <v>16</v>
      </c>
      <c r="I103" t="s">
        <v>335</v>
      </c>
      <c r="J103" t="str">
        <f t="shared" ca="1" si="6"/>
        <v>NOR</v>
      </c>
      <c r="K103" s="23">
        <f t="shared" ca="1" si="7"/>
        <v>1</v>
      </c>
    </row>
    <row r="104" spans="1:11" x14ac:dyDescent="0.25">
      <c r="A104">
        <v>118</v>
      </c>
      <c r="B104">
        <v>28</v>
      </c>
      <c r="C104" t="str">
        <f t="shared" ca="1" si="9"/>
        <v>2013_03_AFC_NA</v>
      </c>
      <c r="D104" s="23">
        <f t="shared" ca="1" si="9"/>
        <v>2013</v>
      </c>
      <c r="E104" s="23">
        <f t="shared" ca="1" si="9"/>
        <v>3</v>
      </c>
      <c r="F104" t="str">
        <f t="shared" ca="1" si="9"/>
        <v>AFC</v>
      </c>
      <c r="G104" t="str">
        <f t="shared" ca="1" si="9"/>
        <v>NA</v>
      </c>
      <c r="H104" t="s">
        <v>16</v>
      </c>
      <c r="I104" t="s">
        <v>72</v>
      </c>
      <c r="J104" t="str">
        <f t="shared" ca="1" si="6"/>
        <v>DEN</v>
      </c>
      <c r="K104" s="23">
        <f t="shared" ca="1" si="7"/>
        <v>1</v>
      </c>
    </row>
    <row r="105" spans="1:11" x14ac:dyDescent="0.25">
      <c r="A105">
        <v>119</v>
      </c>
      <c r="B105">
        <v>29</v>
      </c>
      <c r="C105" t="str">
        <f t="shared" ca="1" si="9"/>
        <v>2013_03_NFC_NA</v>
      </c>
      <c r="D105" s="23">
        <f t="shared" ca="1" si="9"/>
        <v>2013</v>
      </c>
      <c r="E105" s="23">
        <f t="shared" ca="1" si="9"/>
        <v>3</v>
      </c>
      <c r="F105" t="str">
        <f t="shared" ca="1" si="9"/>
        <v>NFC</v>
      </c>
      <c r="G105" t="str">
        <f t="shared" ca="1" si="9"/>
        <v>NA</v>
      </c>
      <c r="H105" t="s">
        <v>16</v>
      </c>
      <c r="I105" t="s">
        <v>333</v>
      </c>
      <c r="J105" t="str">
        <f t="shared" ca="1" si="6"/>
        <v>SEA</v>
      </c>
      <c r="K105" s="23">
        <f t="shared" ca="1" si="7"/>
        <v>0</v>
      </c>
    </row>
    <row r="106" spans="1:11" x14ac:dyDescent="0.25">
      <c r="A106">
        <v>120</v>
      </c>
      <c r="B106">
        <v>30</v>
      </c>
      <c r="C106" t="str">
        <f t="shared" ca="1" si="9"/>
        <v>2013_04_NA_NA</v>
      </c>
      <c r="D106" s="23">
        <f t="shared" ca="1" si="9"/>
        <v>2013</v>
      </c>
      <c r="E106" s="23">
        <f t="shared" ca="1" si="9"/>
        <v>4</v>
      </c>
      <c r="F106" t="str">
        <f t="shared" ca="1" si="9"/>
        <v>NA</v>
      </c>
      <c r="G106" t="str">
        <f t="shared" ca="1" si="9"/>
        <v>NA</v>
      </c>
      <c r="H106" t="s">
        <v>16</v>
      </c>
      <c r="I106" t="s">
        <v>333</v>
      </c>
      <c r="J106" t="str">
        <f t="shared" ca="1" si="6"/>
        <v>SEA</v>
      </c>
      <c r="K106" s="23">
        <f t="shared" ca="1" si="7"/>
        <v>0</v>
      </c>
    </row>
    <row r="107" spans="1:11" x14ac:dyDescent="0.25">
      <c r="A107">
        <v>121</v>
      </c>
      <c r="B107">
        <v>31</v>
      </c>
      <c r="C107" t="str">
        <f t="shared" ref="C107:G126" ca="1" si="10">IFERROR(VLOOKUP($B107,INDIRECT(nfl_plyff_tm),MATCH(C$1,INDIRECT(nfl_plyff_tm_header),0),FALSE),"error")</f>
        <v>2014_01_AFC_North</v>
      </c>
      <c r="D107" s="23">
        <f t="shared" ca="1" si="10"/>
        <v>2014</v>
      </c>
      <c r="E107" s="23">
        <f t="shared" ca="1" si="10"/>
        <v>1</v>
      </c>
      <c r="F107" t="str">
        <f t="shared" ca="1" si="10"/>
        <v>AFC</v>
      </c>
      <c r="G107" t="str">
        <f t="shared" ca="1" si="10"/>
        <v>North</v>
      </c>
      <c r="H107" t="s">
        <v>16</v>
      </c>
      <c r="I107" t="s">
        <v>65</v>
      </c>
      <c r="J107" t="str">
        <f t="shared" ca="1" si="6"/>
        <v>PIT</v>
      </c>
      <c r="K107" s="23">
        <f t="shared" ca="1" si="7"/>
        <v>0</v>
      </c>
    </row>
    <row r="108" spans="1:11" x14ac:dyDescent="0.25">
      <c r="A108">
        <v>122</v>
      </c>
      <c r="B108">
        <v>32</v>
      </c>
      <c r="C108" t="str">
        <f t="shared" ca="1" si="10"/>
        <v>2014_01_AFC_South</v>
      </c>
      <c r="D108" s="23">
        <f t="shared" ca="1" si="10"/>
        <v>2014</v>
      </c>
      <c r="E108" s="23">
        <f t="shared" ca="1" si="10"/>
        <v>1</v>
      </c>
      <c r="F108" t="str">
        <f t="shared" ca="1" si="10"/>
        <v>AFC</v>
      </c>
      <c r="G108" t="str">
        <f t="shared" ca="1" si="10"/>
        <v>South</v>
      </c>
      <c r="H108" t="s">
        <v>16</v>
      </c>
      <c r="I108" t="s">
        <v>76</v>
      </c>
      <c r="J108" t="str">
        <f t="shared" ca="1" si="6"/>
        <v>IND</v>
      </c>
      <c r="K108" s="23">
        <f t="shared" ca="1" si="7"/>
        <v>1</v>
      </c>
    </row>
    <row r="109" spans="1:11" x14ac:dyDescent="0.25">
      <c r="A109">
        <v>123</v>
      </c>
      <c r="B109">
        <v>33</v>
      </c>
      <c r="C109" t="str">
        <f t="shared" ca="1" si="10"/>
        <v>2014_01_AFC_East</v>
      </c>
      <c r="D109" s="23">
        <f t="shared" ca="1" si="10"/>
        <v>2014</v>
      </c>
      <c r="E109" s="23">
        <f t="shared" ca="1" si="10"/>
        <v>1</v>
      </c>
      <c r="F109" t="str">
        <f t="shared" ca="1" si="10"/>
        <v>AFC</v>
      </c>
      <c r="G109" t="str">
        <f t="shared" ca="1" si="10"/>
        <v>East</v>
      </c>
      <c r="H109" t="s">
        <v>16</v>
      </c>
      <c r="I109" t="s">
        <v>332</v>
      </c>
      <c r="J109" t="str">
        <f t="shared" ca="1" si="6"/>
        <v>NWE</v>
      </c>
      <c r="K109" s="23">
        <f t="shared" ca="1" si="7"/>
        <v>1</v>
      </c>
    </row>
    <row r="110" spans="1:11" x14ac:dyDescent="0.25">
      <c r="A110">
        <v>124</v>
      </c>
      <c r="B110">
        <v>34</v>
      </c>
      <c r="C110" t="str">
        <f t="shared" ca="1" si="10"/>
        <v>2014_01_AFC_West</v>
      </c>
      <c r="D110" s="23">
        <f t="shared" ca="1" si="10"/>
        <v>2014</v>
      </c>
      <c r="E110" s="23">
        <f t="shared" ca="1" si="10"/>
        <v>1</v>
      </c>
      <c r="F110" t="str">
        <f t="shared" ca="1" si="10"/>
        <v>AFC</v>
      </c>
      <c r="G110" t="str">
        <f t="shared" ca="1" si="10"/>
        <v>West</v>
      </c>
      <c r="H110" t="s">
        <v>16</v>
      </c>
      <c r="I110" t="s">
        <v>72</v>
      </c>
      <c r="J110" t="str">
        <f t="shared" ca="1" si="6"/>
        <v>DEN</v>
      </c>
      <c r="K110" s="23">
        <f t="shared" ca="1" si="7"/>
        <v>1</v>
      </c>
    </row>
    <row r="111" spans="1:11" x14ac:dyDescent="0.25">
      <c r="A111">
        <v>125</v>
      </c>
      <c r="B111">
        <v>35</v>
      </c>
      <c r="C111" t="str">
        <f t="shared" ca="1" si="10"/>
        <v>2014_01_AFC_NA</v>
      </c>
      <c r="D111" s="23">
        <f t="shared" ca="1" si="10"/>
        <v>2014</v>
      </c>
      <c r="E111" s="23">
        <f t="shared" ca="1" si="10"/>
        <v>1</v>
      </c>
      <c r="F111" t="str">
        <f t="shared" ca="1" si="10"/>
        <v>AFC</v>
      </c>
      <c r="G111" t="str">
        <f t="shared" ca="1" si="10"/>
        <v>NA</v>
      </c>
      <c r="H111" t="s">
        <v>16</v>
      </c>
      <c r="I111" t="s">
        <v>88</v>
      </c>
      <c r="J111" t="str">
        <f t="shared" ca="1" si="6"/>
        <v>CIN</v>
      </c>
      <c r="K111" s="23">
        <f t="shared" ca="1" si="7"/>
        <v>0</v>
      </c>
    </row>
    <row r="112" spans="1:11" x14ac:dyDescent="0.25">
      <c r="A112">
        <v>126</v>
      </c>
      <c r="B112">
        <v>36</v>
      </c>
      <c r="C112" t="str">
        <f t="shared" ca="1" si="10"/>
        <v>2014_01_AFC_NA</v>
      </c>
      <c r="D112" s="23">
        <f t="shared" ca="1" si="10"/>
        <v>2014</v>
      </c>
      <c r="E112" s="23">
        <f t="shared" ca="1" si="10"/>
        <v>1</v>
      </c>
      <c r="F112" t="str">
        <f t="shared" ca="1" si="10"/>
        <v>AFC</v>
      </c>
      <c r="G112" t="str">
        <f t="shared" ca="1" si="10"/>
        <v>NA</v>
      </c>
      <c r="H112" t="s">
        <v>16</v>
      </c>
      <c r="I112" t="s">
        <v>79</v>
      </c>
      <c r="J112" t="str">
        <f t="shared" ca="1" si="6"/>
        <v>BAL</v>
      </c>
      <c r="K112" s="23">
        <f t="shared" ca="1" si="7"/>
        <v>0</v>
      </c>
    </row>
    <row r="113" spans="1:11" x14ac:dyDescent="0.25">
      <c r="A113">
        <v>127</v>
      </c>
      <c r="B113">
        <v>37</v>
      </c>
      <c r="C113" t="str">
        <f t="shared" ca="1" si="10"/>
        <v>2014_01_NFC_North</v>
      </c>
      <c r="D113" s="23">
        <f t="shared" ca="1" si="10"/>
        <v>2014</v>
      </c>
      <c r="E113" s="23">
        <f t="shared" ca="1" si="10"/>
        <v>1</v>
      </c>
      <c r="F113" t="str">
        <f t="shared" ca="1" si="10"/>
        <v>NFC</v>
      </c>
      <c r="G113" t="str">
        <f t="shared" ca="1" si="10"/>
        <v>North</v>
      </c>
      <c r="H113" t="s">
        <v>16</v>
      </c>
      <c r="I113" t="s">
        <v>330</v>
      </c>
      <c r="J113" t="str">
        <f t="shared" ca="1" si="6"/>
        <v>GBY</v>
      </c>
      <c r="K113" s="23">
        <f t="shared" ca="1" si="7"/>
        <v>1</v>
      </c>
    </row>
    <row r="114" spans="1:11" x14ac:dyDescent="0.25">
      <c r="A114">
        <v>128</v>
      </c>
      <c r="B114">
        <v>38</v>
      </c>
      <c r="C114" t="str">
        <f t="shared" ca="1" si="10"/>
        <v>2014_01_NFC_South</v>
      </c>
      <c r="D114" s="23">
        <f t="shared" ca="1" si="10"/>
        <v>2014</v>
      </c>
      <c r="E114" s="23">
        <f t="shared" ca="1" si="10"/>
        <v>1</v>
      </c>
      <c r="F114" t="str">
        <f t="shared" ca="1" si="10"/>
        <v>NFC</v>
      </c>
      <c r="G114" t="str">
        <f t="shared" ca="1" si="10"/>
        <v>South</v>
      </c>
      <c r="H114" t="s">
        <v>16</v>
      </c>
      <c r="I114" t="s">
        <v>335</v>
      </c>
      <c r="J114" t="str">
        <f t="shared" ca="1" si="6"/>
        <v>CAR</v>
      </c>
      <c r="K114" s="23">
        <f t="shared" ca="1" si="7"/>
        <v>0</v>
      </c>
    </row>
    <row r="115" spans="1:11" x14ac:dyDescent="0.25">
      <c r="A115">
        <v>129</v>
      </c>
      <c r="B115">
        <v>39</v>
      </c>
      <c r="C115" t="str">
        <f t="shared" ca="1" si="10"/>
        <v>2014_01_NFC_East</v>
      </c>
      <c r="D115" s="23">
        <f t="shared" ca="1" si="10"/>
        <v>2014</v>
      </c>
      <c r="E115" s="23">
        <f t="shared" ca="1" si="10"/>
        <v>1</v>
      </c>
      <c r="F115" t="str">
        <f t="shared" ca="1" si="10"/>
        <v>NFC</v>
      </c>
      <c r="G115" t="str">
        <f t="shared" ca="1" si="10"/>
        <v>East</v>
      </c>
      <c r="H115" t="s">
        <v>16</v>
      </c>
      <c r="I115" t="s">
        <v>86</v>
      </c>
      <c r="J115" t="str">
        <f t="shared" ref="J115:J178" ca="1" si="11">IFERROR(IF(VLOOKUP($B115,INDIRECT(nfl_plyff_tm),MATCH(J$1,INDIRECT(nfl_plyff_tm_header),0),FALSE)="","",VLOOKUP($B115,INDIRECT(nfl_plyff_tm),MATCH(J$1,INDIRECT(nfl_plyff_tm_header),0),FALSE)),"error")</f>
        <v>DAL</v>
      </c>
      <c r="K115" s="23">
        <f t="shared" ca="1" si="7"/>
        <v>0</v>
      </c>
    </row>
    <row r="116" spans="1:11" x14ac:dyDescent="0.25">
      <c r="A116">
        <v>130</v>
      </c>
      <c r="B116">
        <v>40</v>
      </c>
      <c r="C116" t="str">
        <f t="shared" ca="1" si="10"/>
        <v>2014_01_NFC_West</v>
      </c>
      <c r="D116" s="23">
        <f t="shared" ca="1" si="10"/>
        <v>2014</v>
      </c>
      <c r="E116" s="23">
        <f t="shared" ca="1" si="10"/>
        <v>1</v>
      </c>
      <c r="F116" t="str">
        <f t="shared" ca="1" si="10"/>
        <v>NFC</v>
      </c>
      <c r="G116" t="str">
        <f t="shared" ca="1" si="10"/>
        <v>West</v>
      </c>
      <c r="H116" t="s">
        <v>16</v>
      </c>
      <c r="I116" t="s">
        <v>89</v>
      </c>
      <c r="J116" t="str">
        <f t="shared" ca="1" si="11"/>
        <v>SEA</v>
      </c>
      <c r="K116" s="23">
        <f t="shared" ref="K116:K179" ca="1" si="12">IF(OR(ISBLANK(J116),ISBLANK(I116),J116="",I116=""),"",IF(J116=I116,1,0))</f>
        <v>1</v>
      </c>
    </row>
    <row r="117" spans="1:11" x14ac:dyDescent="0.25">
      <c r="A117">
        <v>131</v>
      </c>
      <c r="B117">
        <v>41</v>
      </c>
      <c r="C117" t="str">
        <f t="shared" ca="1" si="10"/>
        <v>2014_01_NFC_NA</v>
      </c>
      <c r="D117" s="23">
        <f t="shared" ca="1" si="10"/>
        <v>2014</v>
      </c>
      <c r="E117" s="23">
        <f t="shared" ca="1" si="10"/>
        <v>1</v>
      </c>
      <c r="F117" t="str">
        <f t="shared" ca="1" si="10"/>
        <v>NFC</v>
      </c>
      <c r="G117" t="str">
        <f t="shared" ca="1" si="10"/>
        <v>NA</v>
      </c>
      <c r="H117" t="s">
        <v>16</v>
      </c>
      <c r="I117" t="s">
        <v>20</v>
      </c>
      <c r="J117" t="str">
        <f t="shared" ca="1" si="11"/>
        <v>ARI</v>
      </c>
      <c r="K117" s="23">
        <f t="shared" ca="1" si="12"/>
        <v>0</v>
      </c>
    </row>
    <row r="118" spans="1:11" x14ac:dyDescent="0.25">
      <c r="A118">
        <v>132</v>
      </c>
      <c r="B118">
        <v>42</v>
      </c>
      <c r="C118" t="str">
        <f t="shared" ca="1" si="10"/>
        <v>2014_01_NFC_NA</v>
      </c>
      <c r="D118" s="23">
        <f t="shared" ca="1" si="10"/>
        <v>2014</v>
      </c>
      <c r="E118" s="23">
        <f t="shared" ca="1" si="10"/>
        <v>1</v>
      </c>
      <c r="F118" t="str">
        <f t="shared" ca="1" si="10"/>
        <v>NFC</v>
      </c>
      <c r="G118" t="str">
        <f t="shared" ca="1" si="10"/>
        <v>NA</v>
      </c>
      <c r="H118" t="s">
        <v>16</v>
      </c>
      <c r="I118" t="s">
        <v>333</v>
      </c>
      <c r="J118" t="str">
        <f t="shared" ca="1" si="11"/>
        <v>DET</v>
      </c>
      <c r="K118" s="23">
        <f t="shared" ca="1" si="12"/>
        <v>0</v>
      </c>
    </row>
    <row r="119" spans="1:11" x14ac:dyDescent="0.25">
      <c r="A119">
        <v>133</v>
      </c>
      <c r="B119">
        <v>43</v>
      </c>
      <c r="C119" t="str">
        <f t="shared" ca="1" si="10"/>
        <v>2014_03_AFC_NA</v>
      </c>
      <c r="D119" s="23">
        <f t="shared" ca="1" si="10"/>
        <v>2014</v>
      </c>
      <c r="E119" s="23">
        <f t="shared" ca="1" si="10"/>
        <v>3</v>
      </c>
      <c r="F119" t="str">
        <f t="shared" ca="1" si="10"/>
        <v>AFC</v>
      </c>
      <c r="G119" t="str">
        <f t="shared" ca="1" si="10"/>
        <v>NA</v>
      </c>
      <c r="H119" t="s">
        <v>16</v>
      </c>
      <c r="I119" t="s">
        <v>72</v>
      </c>
      <c r="J119" t="str">
        <f t="shared" ca="1" si="11"/>
        <v>NWE</v>
      </c>
      <c r="K119" s="23">
        <f t="shared" ca="1" si="12"/>
        <v>0</v>
      </c>
    </row>
    <row r="120" spans="1:11" x14ac:dyDescent="0.25">
      <c r="A120">
        <v>134</v>
      </c>
      <c r="B120">
        <v>44</v>
      </c>
      <c r="C120" t="str">
        <f t="shared" ca="1" si="10"/>
        <v>2014_03_NFC_NA</v>
      </c>
      <c r="D120" s="23">
        <f t="shared" ca="1" si="10"/>
        <v>2014</v>
      </c>
      <c r="E120" s="23">
        <f t="shared" ca="1" si="10"/>
        <v>3</v>
      </c>
      <c r="F120" t="str">
        <f t="shared" ca="1" si="10"/>
        <v>NFC</v>
      </c>
      <c r="G120" t="str">
        <f t="shared" ca="1" si="10"/>
        <v>NA</v>
      </c>
      <c r="H120" t="s">
        <v>16</v>
      </c>
      <c r="I120" t="s">
        <v>89</v>
      </c>
      <c r="J120" t="str">
        <f t="shared" ca="1" si="11"/>
        <v>SEA</v>
      </c>
      <c r="K120" s="23">
        <f t="shared" ca="1" si="12"/>
        <v>1</v>
      </c>
    </row>
    <row r="121" spans="1:11" x14ac:dyDescent="0.25">
      <c r="A121">
        <v>135</v>
      </c>
      <c r="B121">
        <v>45</v>
      </c>
      <c r="C121" t="str">
        <f t="shared" ca="1" si="10"/>
        <v>2014_04_NA_NA</v>
      </c>
      <c r="D121" s="23">
        <f t="shared" ca="1" si="10"/>
        <v>2014</v>
      </c>
      <c r="E121" s="23">
        <f t="shared" ca="1" si="10"/>
        <v>4</v>
      </c>
      <c r="F121" t="str">
        <f t="shared" ca="1" si="10"/>
        <v>NA</v>
      </c>
      <c r="G121" t="str">
        <f t="shared" ca="1" si="10"/>
        <v>NA</v>
      </c>
      <c r="H121" t="s">
        <v>16</v>
      </c>
      <c r="I121" t="s">
        <v>89</v>
      </c>
      <c r="J121" t="str">
        <f t="shared" ca="1" si="11"/>
        <v>NWE</v>
      </c>
      <c r="K121" s="23">
        <f t="shared" ca="1" si="12"/>
        <v>0</v>
      </c>
    </row>
    <row r="122" spans="1:11" x14ac:dyDescent="0.25">
      <c r="A122">
        <v>136</v>
      </c>
      <c r="B122">
        <v>46</v>
      </c>
      <c r="C122" t="str">
        <f t="shared" ca="1" si="10"/>
        <v>2015_01_AFC_North</v>
      </c>
      <c r="D122" s="23">
        <f t="shared" ca="1" si="10"/>
        <v>2015</v>
      </c>
      <c r="E122" s="23">
        <f t="shared" ca="1" si="10"/>
        <v>1</v>
      </c>
      <c r="F122" t="str">
        <f t="shared" ca="1" si="10"/>
        <v>AFC</v>
      </c>
      <c r="G122" t="str">
        <f t="shared" ca="1" si="10"/>
        <v>North</v>
      </c>
      <c r="H122" t="s">
        <v>16</v>
      </c>
      <c r="I122" t="s">
        <v>69</v>
      </c>
      <c r="J122" t="str">
        <f t="shared" ca="1" si="11"/>
        <v>CIN</v>
      </c>
      <c r="K122" s="23">
        <f t="shared" ca="1" si="12"/>
        <v>1</v>
      </c>
    </row>
    <row r="123" spans="1:11" x14ac:dyDescent="0.25">
      <c r="A123">
        <v>137</v>
      </c>
      <c r="B123">
        <v>47</v>
      </c>
      <c r="C123" t="str">
        <f t="shared" ca="1" si="10"/>
        <v>2015_01_AFC_South</v>
      </c>
      <c r="D123" s="23">
        <f t="shared" ca="1" si="10"/>
        <v>2015</v>
      </c>
      <c r="E123" s="23">
        <f t="shared" ca="1" si="10"/>
        <v>1</v>
      </c>
      <c r="F123" t="str">
        <f t="shared" ca="1" si="10"/>
        <v>AFC</v>
      </c>
      <c r="G123" t="str">
        <f t="shared" ca="1" si="10"/>
        <v>South</v>
      </c>
      <c r="H123" t="s">
        <v>16</v>
      </c>
      <c r="I123" t="s">
        <v>76</v>
      </c>
      <c r="J123" t="str">
        <f t="shared" ca="1" si="11"/>
        <v>HOU</v>
      </c>
      <c r="K123" s="23">
        <f t="shared" ca="1" si="12"/>
        <v>0</v>
      </c>
    </row>
    <row r="124" spans="1:11" x14ac:dyDescent="0.25">
      <c r="A124">
        <v>138</v>
      </c>
      <c r="B124">
        <v>48</v>
      </c>
      <c r="C124" t="str">
        <f t="shared" ca="1" si="10"/>
        <v>2015_01_AFC_East</v>
      </c>
      <c r="D124" s="23">
        <f t="shared" ca="1" si="10"/>
        <v>2015</v>
      </c>
      <c r="E124" s="23">
        <f t="shared" ca="1" si="10"/>
        <v>1</v>
      </c>
      <c r="F124" t="str">
        <f t="shared" ca="1" si="10"/>
        <v>AFC</v>
      </c>
      <c r="G124" t="str">
        <f t="shared" ca="1" si="10"/>
        <v>East</v>
      </c>
      <c r="H124" t="s">
        <v>16</v>
      </c>
      <c r="I124" t="s">
        <v>79</v>
      </c>
      <c r="J124" t="str">
        <f t="shared" ca="1" si="11"/>
        <v>NWE</v>
      </c>
      <c r="K124" s="23">
        <f t="shared" ca="1" si="12"/>
        <v>0</v>
      </c>
    </row>
    <row r="125" spans="1:11" x14ac:dyDescent="0.25">
      <c r="A125">
        <v>139</v>
      </c>
      <c r="B125">
        <v>49</v>
      </c>
      <c r="C125" t="str">
        <f t="shared" ca="1" si="10"/>
        <v>2015_01_AFC_West</v>
      </c>
      <c r="D125" s="23">
        <f t="shared" ca="1" si="10"/>
        <v>2015</v>
      </c>
      <c r="E125" s="23">
        <f t="shared" ca="1" si="10"/>
        <v>1</v>
      </c>
      <c r="F125" t="str">
        <f t="shared" ca="1" si="10"/>
        <v>AFC</v>
      </c>
      <c r="G125" t="str">
        <f t="shared" ca="1" si="10"/>
        <v>West</v>
      </c>
      <c r="H125" t="s">
        <v>16</v>
      </c>
      <c r="I125" t="s">
        <v>72</v>
      </c>
      <c r="J125" t="str">
        <f t="shared" ca="1" si="11"/>
        <v>DEN</v>
      </c>
      <c r="K125" s="23">
        <f t="shared" ca="1" si="12"/>
        <v>1</v>
      </c>
    </row>
    <row r="126" spans="1:11" x14ac:dyDescent="0.25">
      <c r="A126">
        <v>140</v>
      </c>
      <c r="B126">
        <v>50</v>
      </c>
      <c r="C126" t="str">
        <f t="shared" ca="1" si="10"/>
        <v>2015_01_AFC_NA</v>
      </c>
      <c r="D126" s="23">
        <f t="shared" ca="1" si="10"/>
        <v>2015</v>
      </c>
      <c r="E126" s="23">
        <f t="shared" ca="1" si="10"/>
        <v>1</v>
      </c>
      <c r="F126" t="str">
        <f t="shared" ca="1" si="10"/>
        <v>AFC</v>
      </c>
      <c r="G126" t="str">
        <f t="shared" ca="1" si="10"/>
        <v>NA</v>
      </c>
      <c r="H126" t="s">
        <v>16</v>
      </c>
      <c r="I126" t="s">
        <v>332</v>
      </c>
      <c r="J126" t="str">
        <f t="shared" ca="1" si="11"/>
        <v>KCY</v>
      </c>
      <c r="K126" s="23">
        <f t="shared" ca="1" si="12"/>
        <v>0</v>
      </c>
    </row>
    <row r="127" spans="1:11" x14ac:dyDescent="0.25">
      <c r="A127">
        <v>141</v>
      </c>
      <c r="B127">
        <v>51</v>
      </c>
      <c r="C127" t="str">
        <f t="shared" ref="C127:G146" ca="1" si="13">IFERROR(VLOOKUP($B127,INDIRECT(nfl_plyff_tm),MATCH(C$1,INDIRECT(nfl_plyff_tm_header),0),FALSE),"error")</f>
        <v>2015_01_AFC_NA</v>
      </c>
      <c r="D127" s="23">
        <f t="shared" ca="1" si="13"/>
        <v>2015</v>
      </c>
      <c r="E127" s="23">
        <f t="shared" ca="1" si="13"/>
        <v>1</v>
      </c>
      <c r="F127" t="str">
        <f t="shared" ca="1" si="13"/>
        <v>AFC</v>
      </c>
      <c r="G127" t="str">
        <f t="shared" ca="1" si="13"/>
        <v>NA</v>
      </c>
      <c r="H127" t="s">
        <v>16</v>
      </c>
      <c r="I127" t="s">
        <v>84</v>
      </c>
      <c r="J127" t="str">
        <f t="shared" ca="1" si="11"/>
        <v>PIT</v>
      </c>
      <c r="K127" s="23">
        <f t="shared" ca="1" si="12"/>
        <v>0</v>
      </c>
    </row>
    <row r="128" spans="1:11" x14ac:dyDescent="0.25">
      <c r="A128">
        <v>142</v>
      </c>
      <c r="B128">
        <v>52</v>
      </c>
      <c r="C128" t="str">
        <f t="shared" ca="1" si="13"/>
        <v>2015_01_NFC_North</v>
      </c>
      <c r="D128" s="23">
        <f t="shared" ca="1" si="13"/>
        <v>2015</v>
      </c>
      <c r="E128" s="23">
        <f t="shared" ca="1" si="13"/>
        <v>1</v>
      </c>
      <c r="F128" t="str">
        <f t="shared" ca="1" si="13"/>
        <v>NFC</v>
      </c>
      <c r="G128" t="str">
        <f t="shared" ca="1" si="13"/>
        <v>North</v>
      </c>
      <c r="H128" t="s">
        <v>16</v>
      </c>
      <c r="I128" t="s">
        <v>330</v>
      </c>
      <c r="J128" t="str">
        <f t="shared" ca="1" si="11"/>
        <v>MIN</v>
      </c>
      <c r="K128" s="23">
        <f t="shared" ca="1" si="12"/>
        <v>0</v>
      </c>
    </row>
    <row r="129" spans="1:11" x14ac:dyDescent="0.25">
      <c r="A129">
        <v>143</v>
      </c>
      <c r="B129">
        <v>53</v>
      </c>
      <c r="C129" t="str">
        <f t="shared" ca="1" si="13"/>
        <v>2015_01_NFC_South</v>
      </c>
      <c r="D129" s="23">
        <f t="shared" ca="1" si="13"/>
        <v>2015</v>
      </c>
      <c r="E129" s="23">
        <f t="shared" ca="1" si="13"/>
        <v>1</v>
      </c>
      <c r="F129" t="str">
        <f t="shared" ca="1" si="13"/>
        <v>NFC</v>
      </c>
      <c r="G129" t="str">
        <f t="shared" ca="1" si="13"/>
        <v>South</v>
      </c>
      <c r="H129" t="s">
        <v>16</v>
      </c>
      <c r="I129" t="s">
        <v>20</v>
      </c>
      <c r="J129" t="str">
        <f t="shared" ca="1" si="11"/>
        <v>CAR</v>
      </c>
      <c r="K129" s="23">
        <f t="shared" ca="1" si="12"/>
        <v>0</v>
      </c>
    </row>
    <row r="130" spans="1:11" x14ac:dyDescent="0.25">
      <c r="A130">
        <v>144</v>
      </c>
      <c r="B130">
        <v>54</v>
      </c>
      <c r="C130" t="str">
        <f t="shared" ca="1" si="13"/>
        <v>2015_01_NFC_East</v>
      </c>
      <c r="D130" s="23">
        <f t="shared" ca="1" si="13"/>
        <v>2015</v>
      </c>
      <c r="E130" s="23">
        <f t="shared" ca="1" si="13"/>
        <v>1</v>
      </c>
      <c r="F130" t="str">
        <f t="shared" ca="1" si="13"/>
        <v>NFC</v>
      </c>
      <c r="G130" t="str">
        <f t="shared" ca="1" si="13"/>
        <v>East</v>
      </c>
      <c r="H130" t="s">
        <v>16</v>
      </c>
      <c r="I130" t="s">
        <v>86</v>
      </c>
      <c r="J130" t="str">
        <f t="shared" ca="1" si="11"/>
        <v>WAS</v>
      </c>
      <c r="K130" s="23">
        <f t="shared" ca="1" si="12"/>
        <v>0</v>
      </c>
    </row>
    <row r="131" spans="1:11" x14ac:dyDescent="0.25">
      <c r="A131">
        <v>145</v>
      </c>
      <c r="B131">
        <v>55</v>
      </c>
      <c r="C131" t="str">
        <f t="shared" ca="1" si="13"/>
        <v>2015_01_NFC_West</v>
      </c>
      <c r="D131" s="23">
        <f t="shared" ca="1" si="13"/>
        <v>2015</v>
      </c>
      <c r="E131" s="23">
        <f t="shared" ca="1" si="13"/>
        <v>1</v>
      </c>
      <c r="F131" t="str">
        <f t="shared" ca="1" si="13"/>
        <v>NFC</v>
      </c>
      <c r="G131" t="str">
        <f t="shared" ca="1" si="13"/>
        <v>West</v>
      </c>
      <c r="H131" t="s">
        <v>16</v>
      </c>
      <c r="I131" t="s">
        <v>89</v>
      </c>
      <c r="J131" t="str">
        <f t="shared" ca="1" si="11"/>
        <v>ARI</v>
      </c>
      <c r="K131" s="23">
        <f t="shared" ca="1" si="12"/>
        <v>0</v>
      </c>
    </row>
    <row r="132" spans="1:11" x14ac:dyDescent="0.25">
      <c r="A132">
        <v>146</v>
      </c>
      <c r="B132">
        <v>56</v>
      </c>
      <c r="C132" t="str">
        <f t="shared" ca="1" si="13"/>
        <v>2015_01_NFC_NA</v>
      </c>
      <c r="D132" s="23">
        <f t="shared" ca="1" si="13"/>
        <v>2015</v>
      </c>
      <c r="E132" s="23">
        <f t="shared" ca="1" si="13"/>
        <v>1</v>
      </c>
      <c r="F132" t="str">
        <f t="shared" ca="1" si="13"/>
        <v>NFC</v>
      </c>
      <c r="G132" t="str">
        <f t="shared" ca="1" si="13"/>
        <v>NA</v>
      </c>
      <c r="H132" t="s">
        <v>16</v>
      </c>
      <c r="I132" t="s">
        <v>91</v>
      </c>
      <c r="J132" t="str">
        <f t="shared" ca="1" si="11"/>
        <v>GBY</v>
      </c>
      <c r="K132" s="23">
        <f t="shared" ca="1" si="12"/>
        <v>0</v>
      </c>
    </row>
    <row r="133" spans="1:11" x14ac:dyDescent="0.25">
      <c r="A133">
        <v>147</v>
      </c>
      <c r="B133">
        <v>57</v>
      </c>
      <c r="C133" t="str">
        <f t="shared" ca="1" si="13"/>
        <v>2015_01_NFC_NA</v>
      </c>
      <c r="D133" s="23">
        <f t="shared" ca="1" si="13"/>
        <v>2015</v>
      </c>
      <c r="E133" s="23">
        <f t="shared" ca="1" si="13"/>
        <v>1</v>
      </c>
      <c r="F133" t="str">
        <f t="shared" ca="1" si="13"/>
        <v>NFC</v>
      </c>
      <c r="G133" t="str">
        <f t="shared" ca="1" si="13"/>
        <v>NA</v>
      </c>
      <c r="H133" t="s">
        <v>16</v>
      </c>
      <c r="I133" t="s">
        <v>335</v>
      </c>
      <c r="J133" t="str">
        <f t="shared" ca="1" si="11"/>
        <v>SEA</v>
      </c>
      <c r="K133" s="23">
        <f t="shared" ca="1" si="12"/>
        <v>0</v>
      </c>
    </row>
    <row r="134" spans="1:11" x14ac:dyDescent="0.25">
      <c r="A134">
        <v>148</v>
      </c>
      <c r="B134">
        <v>58</v>
      </c>
      <c r="C134" t="str">
        <f t="shared" ca="1" si="13"/>
        <v>2015_03_AFC_NA</v>
      </c>
      <c r="D134" s="23">
        <f t="shared" ca="1" si="13"/>
        <v>2015</v>
      </c>
      <c r="E134" s="23">
        <f t="shared" ca="1" si="13"/>
        <v>3</v>
      </c>
      <c r="F134" t="str">
        <f t="shared" ca="1" si="13"/>
        <v>AFC</v>
      </c>
      <c r="G134" t="str">
        <f t="shared" ca="1" si="13"/>
        <v>NA</v>
      </c>
      <c r="H134" t="s">
        <v>16</v>
      </c>
      <c r="I134" t="s">
        <v>76</v>
      </c>
      <c r="J134" t="str">
        <f t="shared" ca="1" si="11"/>
        <v>DEN</v>
      </c>
      <c r="K134" s="23">
        <f t="shared" ca="1" si="12"/>
        <v>0</v>
      </c>
    </row>
    <row r="135" spans="1:11" x14ac:dyDescent="0.25">
      <c r="A135">
        <v>149</v>
      </c>
      <c r="B135">
        <v>59</v>
      </c>
      <c r="C135" t="str">
        <f t="shared" ca="1" si="13"/>
        <v>2015_03_NFC_NA</v>
      </c>
      <c r="D135" s="23">
        <f t="shared" ca="1" si="13"/>
        <v>2015</v>
      </c>
      <c r="E135" s="23">
        <f t="shared" ca="1" si="13"/>
        <v>3</v>
      </c>
      <c r="F135" t="str">
        <f t="shared" ca="1" si="13"/>
        <v>NFC</v>
      </c>
      <c r="G135" t="str">
        <f t="shared" ca="1" si="13"/>
        <v>NA</v>
      </c>
      <c r="H135" t="s">
        <v>16</v>
      </c>
      <c r="I135" t="s">
        <v>330</v>
      </c>
      <c r="J135" t="str">
        <f t="shared" ca="1" si="11"/>
        <v>CAR</v>
      </c>
      <c r="K135" s="23">
        <f t="shared" ca="1" si="12"/>
        <v>0</v>
      </c>
    </row>
    <row r="136" spans="1:11" x14ac:dyDescent="0.25">
      <c r="A136">
        <v>150</v>
      </c>
      <c r="B136">
        <v>60</v>
      </c>
      <c r="C136" t="str">
        <f t="shared" ca="1" si="13"/>
        <v>2015_04_NA_NA</v>
      </c>
      <c r="D136" s="23">
        <f t="shared" ca="1" si="13"/>
        <v>2015</v>
      </c>
      <c r="E136" s="23">
        <f t="shared" ca="1" si="13"/>
        <v>4</v>
      </c>
      <c r="F136" t="str">
        <f t="shared" ca="1" si="13"/>
        <v>NA</v>
      </c>
      <c r="G136" t="str">
        <f t="shared" ca="1" si="13"/>
        <v>NA</v>
      </c>
      <c r="H136" t="s">
        <v>16</v>
      </c>
      <c r="I136" t="s">
        <v>330</v>
      </c>
      <c r="J136" t="str">
        <f t="shared" ca="1" si="11"/>
        <v>DEN</v>
      </c>
      <c r="K136" s="23">
        <f t="shared" ca="1" si="12"/>
        <v>0</v>
      </c>
    </row>
    <row r="137" spans="1:11" x14ac:dyDescent="0.25">
      <c r="A137">
        <v>151</v>
      </c>
      <c r="B137">
        <v>61</v>
      </c>
      <c r="C137" t="str">
        <f t="shared" ca="1" si="13"/>
        <v>2016_01_AFC_North</v>
      </c>
      <c r="D137" s="23">
        <f t="shared" ca="1" si="13"/>
        <v>2016</v>
      </c>
      <c r="E137" s="23">
        <f t="shared" ca="1" si="13"/>
        <v>1</v>
      </c>
      <c r="F137" t="str">
        <f t="shared" ca="1" si="13"/>
        <v>AFC</v>
      </c>
      <c r="G137" t="str">
        <f t="shared" ca="1" si="13"/>
        <v>North</v>
      </c>
      <c r="H137" t="s">
        <v>16</v>
      </c>
      <c r="I137" t="s">
        <v>65</v>
      </c>
      <c r="J137" t="str">
        <f t="shared" ca="1" si="11"/>
        <v>PIT</v>
      </c>
      <c r="K137" s="23">
        <f t="shared" ca="1" si="12"/>
        <v>0</v>
      </c>
    </row>
    <row r="138" spans="1:11" x14ac:dyDescent="0.25">
      <c r="A138">
        <v>152</v>
      </c>
      <c r="B138">
        <v>62</v>
      </c>
      <c r="C138" t="str">
        <f t="shared" ca="1" si="13"/>
        <v>2016_01_AFC_South</v>
      </c>
      <c r="D138" s="23">
        <f t="shared" ca="1" si="13"/>
        <v>2016</v>
      </c>
      <c r="E138" s="23">
        <f t="shared" ca="1" si="13"/>
        <v>1</v>
      </c>
      <c r="F138" t="str">
        <f t="shared" ca="1" si="13"/>
        <v>AFC</v>
      </c>
      <c r="G138" t="str">
        <f t="shared" ca="1" si="13"/>
        <v>South</v>
      </c>
      <c r="H138" t="s">
        <v>16</v>
      </c>
      <c r="I138" t="s">
        <v>75</v>
      </c>
      <c r="J138" t="str">
        <f t="shared" ca="1" si="11"/>
        <v>HOU</v>
      </c>
      <c r="K138" s="23">
        <f t="shared" ca="1" si="12"/>
        <v>1</v>
      </c>
    </row>
    <row r="139" spans="1:11" x14ac:dyDescent="0.25">
      <c r="A139">
        <v>153</v>
      </c>
      <c r="B139">
        <v>63</v>
      </c>
      <c r="C139" t="str">
        <f t="shared" ca="1" si="13"/>
        <v>2016_01_AFC_East</v>
      </c>
      <c r="D139" s="23">
        <f t="shared" ca="1" si="13"/>
        <v>2016</v>
      </c>
      <c r="E139" s="23">
        <f t="shared" ca="1" si="13"/>
        <v>1</v>
      </c>
      <c r="F139" t="str">
        <f t="shared" ca="1" si="13"/>
        <v>AFC</v>
      </c>
      <c r="G139" t="str">
        <f t="shared" ca="1" si="13"/>
        <v>East</v>
      </c>
      <c r="H139" t="s">
        <v>16</v>
      </c>
      <c r="I139" t="s">
        <v>332</v>
      </c>
      <c r="J139" t="str">
        <f t="shared" ca="1" si="11"/>
        <v>NWE</v>
      </c>
      <c r="K139" s="23">
        <f t="shared" ca="1" si="12"/>
        <v>1</v>
      </c>
    </row>
    <row r="140" spans="1:11" x14ac:dyDescent="0.25">
      <c r="A140">
        <v>154</v>
      </c>
      <c r="B140">
        <v>64</v>
      </c>
      <c r="C140" t="str">
        <f t="shared" ca="1" si="13"/>
        <v>2016_01_AFC_West</v>
      </c>
      <c r="D140" s="23">
        <f t="shared" ca="1" si="13"/>
        <v>2016</v>
      </c>
      <c r="E140" s="23">
        <f t="shared" ca="1" si="13"/>
        <v>1</v>
      </c>
      <c r="F140" t="str">
        <f t="shared" ca="1" si="13"/>
        <v>AFC</v>
      </c>
      <c r="G140" t="str">
        <f t="shared" ca="1" si="13"/>
        <v>West</v>
      </c>
      <c r="H140" t="s">
        <v>16</v>
      </c>
      <c r="I140" t="s">
        <v>331</v>
      </c>
      <c r="J140" t="str">
        <f t="shared" ca="1" si="11"/>
        <v>KCY</v>
      </c>
      <c r="K140" s="23">
        <f t="shared" ca="1" si="12"/>
        <v>1</v>
      </c>
    </row>
    <row r="141" spans="1:11" x14ac:dyDescent="0.25">
      <c r="A141">
        <v>155</v>
      </c>
      <c r="B141">
        <v>65</v>
      </c>
      <c r="C141" t="str">
        <f t="shared" ca="1" si="13"/>
        <v>2016_01_AFC_NA</v>
      </c>
      <c r="D141" s="23">
        <f t="shared" ca="1" si="13"/>
        <v>2016</v>
      </c>
      <c r="E141" s="23">
        <f t="shared" ca="1" si="13"/>
        <v>1</v>
      </c>
      <c r="F141" t="str">
        <f t="shared" ca="1" si="13"/>
        <v>AFC</v>
      </c>
      <c r="G141" t="str">
        <f t="shared" ca="1" si="13"/>
        <v>NA</v>
      </c>
      <c r="H141" t="s">
        <v>16</v>
      </c>
      <c r="I141" t="s">
        <v>87</v>
      </c>
      <c r="J141" t="str">
        <f t="shared" ca="1" si="11"/>
        <v>OAK</v>
      </c>
      <c r="K141" s="23">
        <f t="shared" ca="1" si="12"/>
        <v>0</v>
      </c>
    </row>
    <row r="142" spans="1:11" x14ac:dyDescent="0.25">
      <c r="A142">
        <v>156</v>
      </c>
      <c r="B142">
        <v>66</v>
      </c>
      <c r="C142" t="str">
        <f t="shared" ca="1" si="13"/>
        <v>2016_01_AFC_NA</v>
      </c>
      <c r="D142" s="23">
        <f t="shared" ca="1" si="13"/>
        <v>2016</v>
      </c>
      <c r="E142" s="23">
        <f t="shared" ca="1" si="13"/>
        <v>1</v>
      </c>
      <c r="F142" t="str">
        <f t="shared" ca="1" si="13"/>
        <v>AFC</v>
      </c>
      <c r="G142" t="str">
        <f t="shared" ca="1" si="13"/>
        <v>NA</v>
      </c>
      <c r="H142" t="s">
        <v>16</v>
      </c>
      <c r="I142" t="s">
        <v>84</v>
      </c>
      <c r="J142" t="str">
        <f t="shared" ca="1" si="11"/>
        <v>MIA</v>
      </c>
      <c r="K142" s="23">
        <f t="shared" ca="1" si="12"/>
        <v>0</v>
      </c>
    </row>
    <row r="143" spans="1:11" x14ac:dyDescent="0.25">
      <c r="A143">
        <v>157</v>
      </c>
      <c r="B143">
        <v>67</v>
      </c>
      <c r="C143" t="str">
        <f t="shared" ca="1" si="13"/>
        <v>2016_01_NFC_North</v>
      </c>
      <c r="D143" s="23">
        <f t="shared" ca="1" si="13"/>
        <v>2016</v>
      </c>
      <c r="E143" s="23">
        <f t="shared" ca="1" si="13"/>
        <v>1</v>
      </c>
      <c r="F143" t="str">
        <f t="shared" ca="1" si="13"/>
        <v>NFC</v>
      </c>
      <c r="G143" t="str">
        <f t="shared" ca="1" si="13"/>
        <v>North</v>
      </c>
      <c r="H143" t="s">
        <v>16</v>
      </c>
      <c r="I143" t="s">
        <v>330</v>
      </c>
      <c r="J143" t="str">
        <f t="shared" ca="1" si="11"/>
        <v>GBY</v>
      </c>
      <c r="K143" s="23">
        <f t="shared" ca="1" si="12"/>
        <v>1</v>
      </c>
    </row>
    <row r="144" spans="1:11" x14ac:dyDescent="0.25">
      <c r="A144">
        <v>158</v>
      </c>
      <c r="B144">
        <v>68</v>
      </c>
      <c r="C144" t="str">
        <f t="shared" ca="1" si="13"/>
        <v>2016_01_NFC_South</v>
      </c>
      <c r="D144" s="23">
        <f t="shared" ca="1" si="13"/>
        <v>2016</v>
      </c>
      <c r="E144" s="23">
        <f t="shared" ca="1" si="13"/>
        <v>1</v>
      </c>
      <c r="F144" t="str">
        <f t="shared" ca="1" si="13"/>
        <v>NFC</v>
      </c>
      <c r="G144" t="str">
        <f t="shared" ca="1" si="13"/>
        <v>South</v>
      </c>
      <c r="H144" t="s">
        <v>16</v>
      </c>
      <c r="I144" t="s">
        <v>67</v>
      </c>
      <c r="J144" t="str">
        <f t="shared" ca="1" si="11"/>
        <v>ATL</v>
      </c>
      <c r="K144" s="23">
        <f t="shared" ca="1" si="12"/>
        <v>0</v>
      </c>
    </row>
    <row r="145" spans="1:11" x14ac:dyDescent="0.25">
      <c r="A145">
        <v>159</v>
      </c>
      <c r="B145">
        <v>69</v>
      </c>
      <c r="C145" t="str">
        <f t="shared" ca="1" si="13"/>
        <v>2016_01_NFC_East</v>
      </c>
      <c r="D145" s="23">
        <f t="shared" ca="1" si="13"/>
        <v>2016</v>
      </c>
      <c r="E145" s="23">
        <f t="shared" ca="1" si="13"/>
        <v>1</v>
      </c>
      <c r="F145" t="str">
        <f t="shared" ca="1" si="13"/>
        <v>NFC</v>
      </c>
      <c r="G145" t="str">
        <f t="shared" ca="1" si="13"/>
        <v>East</v>
      </c>
      <c r="H145" t="s">
        <v>16</v>
      </c>
      <c r="I145" t="s">
        <v>83</v>
      </c>
      <c r="J145" t="str">
        <f t="shared" ca="1" si="11"/>
        <v>DAL</v>
      </c>
      <c r="K145" s="23">
        <f t="shared" ca="1" si="12"/>
        <v>0</v>
      </c>
    </row>
    <row r="146" spans="1:11" x14ac:dyDescent="0.25">
      <c r="A146">
        <v>160</v>
      </c>
      <c r="B146">
        <v>70</v>
      </c>
      <c r="C146" t="str">
        <f t="shared" ca="1" si="13"/>
        <v>2016_01_NFC_West</v>
      </c>
      <c r="D146" s="23">
        <f t="shared" ca="1" si="13"/>
        <v>2016</v>
      </c>
      <c r="E146" s="23">
        <f t="shared" ca="1" si="13"/>
        <v>1</v>
      </c>
      <c r="F146" t="str">
        <f t="shared" ca="1" si="13"/>
        <v>NFC</v>
      </c>
      <c r="G146" t="str">
        <f t="shared" ca="1" si="13"/>
        <v>West</v>
      </c>
      <c r="H146" t="s">
        <v>16</v>
      </c>
      <c r="I146" t="s">
        <v>89</v>
      </c>
      <c r="J146" t="str">
        <f t="shared" ca="1" si="11"/>
        <v>SEA</v>
      </c>
      <c r="K146" s="23">
        <f t="shared" ca="1" si="12"/>
        <v>1</v>
      </c>
    </row>
    <row r="147" spans="1:11" x14ac:dyDescent="0.25">
      <c r="A147">
        <v>161</v>
      </c>
      <c r="B147">
        <v>71</v>
      </c>
      <c r="C147" t="str">
        <f t="shared" ref="C147:G166" ca="1" si="14">IFERROR(VLOOKUP($B147,INDIRECT(nfl_plyff_tm),MATCH(C$1,INDIRECT(nfl_plyff_tm_header),0),FALSE),"error")</f>
        <v>2016_01_NFC_NA</v>
      </c>
      <c r="D147" s="23">
        <f t="shared" ca="1" si="14"/>
        <v>2016</v>
      </c>
      <c r="E147" s="23">
        <f t="shared" ca="1" si="14"/>
        <v>1</v>
      </c>
      <c r="F147" t="str">
        <f t="shared" ca="1" si="14"/>
        <v>NFC</v>
      </c>
      <c r="G147" t="str">
        <f t="shared" ca="1" si="14"/>
        <v>NA</v>
      </c>
      <c r="H147" t="s">
        <v>16</v>
      </c>
      <c r="I147" t="s">
        <v>64</v>
      </c>
      <c r="J147" t="str">
        <f t="shared" ca="1" si="11"/>
        <v>NYG</v>
      </c>
      <c r="K147" s="23">
        <f t="shared" ca="1" si="12"/>
        <v>0</v>
      </c>
    </row>
    <row r="148" spans="1:11" x14ac:dyDescent="0.25">
      <c r="A148">
        <v>162</v>
      </c>
      <c r="B148">
        <v>72</v>
      </c>
      <c r="C148" t="str">
        <f t="shared" ca="1" si="14"/>
        <v>2016_01_NFC_NA</v>
      </c>
      <c r="D148" s="23">
        <f t="shared" ca="1" si="14"/>
        <v>2016</v>
      </c>
      <c r="E148" s="23">
        <f t="shared" ca="1" si="14"/>
        <v>1</v>
      </c>
      <c r="F148" t="str">
        <f t="shared" ca="1" si="14"/>
        <v>NFC</v>
      </c>
      <c r="G148" t="str">
        <f t="shared" ca="1" si="14"/>
        <v>NA</v>
      </c>
      <c r="H148" t="s">
        <v>16</v>
      </c>
      <c r="I148" t="s">
        <v>334</v>
      </c>
      <c r="J148" t="str">
        <f t="shared" ca="1" si="11"/>
        <v>DET</v>
      </c>
      <c r="K148" s="23">
        <f t="shared" ca="1" si="12"/>
        <v>0</v>
      </c>
    </row>
    <row r="149" spans="1:11" x14ac:dyDescent="0.25">
      <c r="A149">
        <v>163</v>
      </c>
      <c r="B149">
        <v>73</v>
      </c>
      <c r="C149" t="str">
        <f t="shared" ca="1" si="14"/>
        <v>2016_03_AFC_NA</v>
      </c>
      <c r="D149" s="23">
        <f t="shared" ca="1" si="14"/>
        <v>2016</v>
      </c>
      <c r="E149" s="23">
        <f t="shared" ca="1" si="14"/>
        <v>3</v>
      </c>
      <c r="F149" t="str">
        <f t="shared" ca="1" si="14"/>
        <v>AFC</v>
      </c>
      <c r="G149" t="str">
        <f t="shared" ca="1" si="14"/>
        <v>NA</v>
      </c>
      <c r="H149" t="s">
        <v>16</v>
      </c>
      <c r="I149" t="s">
        <v>87</v>
      </c>
      <c r="J149" t="str">
        <f t="shared" ca="1" si="11"/>
        <v>NWE</v>
      </c>
      <c r="K149" s="23">
        <f t="shared" ca="1" si="12"/>
        <v>0</v>
      </c>
    </row>
    <row r="150" spans="1:11" x14ac:dyDescent="0.25">
      <c r="A150">
        <v>164</v>
      </c>
      <c r="B150">
        <v>74</v>
      </c>
      <c r="C150" t="str">
        <f t="shared" ca="1" si="14"/>
        <v>2016_03_NFC_NA</v>
      </c>
      <c r="D150" s="23">
        <f t="shared" ca="1" si="14"/>
        <v>2016</v>
      </c>
      <c r="E150" s="23">
        <f t="shared" ca="1" si="14"/>
        <v>3</v>
      </c>
      <c r="F150" t="str">
        <f t="shared" ca="1" si="14"/>
        <v>NFC</v>
      </c>
      <c r="G150" t="str">
        <f t="shared" ca="1" si="14"/>
        <v>NA</v>
      </c>
      <c r="H150" t="s">
        <v>16</v>
      </c>
      <c r="I150" t="s">
        <v>89</v>
      </c>
      <c r="J150" t="str">
        <f t="shared" ca="1" si="11"/>
        <v>ATL</v>
      </c>
      <c r="K150" s="23">
        <f t="shared" ca="1" si="12"/>
        <v>0</v>
      </c>
    </row>
    <row r="151" spans="1:11" x14ac:dyDescent="0.25">
      <c r="A151">
        <v>165</v>
      </c>
      <c r="B151">
        <v>75</v>
      </c>
      <c r="C151" t="str">
        <f t="shared" ca="1" si="14"/>
        <v>2016_04_NA_NA</v>
      </c>
      <c r="D151" s="23">
        <f t="shared" ca="1" si="14"/>
        <v>2016</v>
      </c>
      <c r="E151" s="23">
        <f t="shared" ca="1" si="14"/>
        <v>4</v>
      </c>
      <c r="F151" t="str">
        <f t="shared" ca="1" si="14"/>
        <v>NA</v>
      </c>
      <c r="G151" t="str">
        <f t="shared" ca="1" si="14"/>
        <v>NA</v>
      </c>
      <c r="H151" t="s">
        <v>16</v>
      </c>
      <c r="I151" t="s">
        <v>89</v>
      </c>
      <c r="J151" t="str">
        <f t="shared" ca="1" si="11"/>
        <v>NWE</v>
      </c>
      <c r="K151" s="23">
        <f t="shared" ca="1" si="12"/>
        <v>0</v>
      </c>
    </row>
    <row r="152" spans="1:11" x14ac:dyDescent="0.25">
      <c r="A152">
        <v>166</v>
      </c>
      <c r="B152">
        <v>76</v>
      </c>
      <c r="C152" t="str">
        <f t="shared" ca="1" si="14"/>
        <v>2017_01_AFC_North</v>
      </c>
      <c r="D152" s="23">
        <f t="shared" ca="1" si="14"/>
        <v>2017</v>
      </c>
      <c r="E152" s="23">
        <f t="shared" ca="1" si="14"/>
        <v>1</v>
      </c>
      <c r="F152" t="str">
        <f t="shared" ca="1" si="14"/>
        <v>AFC</v>
      </c>
      <c r="G152" t="str">
        <f t="shared" ca="1" si="14"/>
        <v>North</v>
      </c>
      <c r="H152" t="s">
        <v>16</v>
      </c>
      <c r="I152" t="s">
        <v>87</v>
      </c>
      <c r="J152" t="str">
        <f t="shared" ca="1" si="11"/>
        <v>PIT</v>
      </c>
      <c r="K152" s="23">
        <f t="shared" ca="1" si="12"/>
        <v>1</v>
      </c>
    </row>
    <row r="153" spans="1:11" x14ac:dyDescent="0.25">
      <c r="A153">
        <v>167</v>
      </c>
      <c r="B153">
        <v>77</v>
      </c>
      <c r="C153" t="str">
        <f t="shared" ca="1" si="14"/>
        <v>2017_01_AFC_South</v>
      </c>
      <c r="D153" s="23">
        <f t="shared" ca="1" si="14"/>
        <v>2017</v>
      </c>
      <c r="E153" s="23">
        <f t="shared" ca="1" si="14"/>
        <v>1</v>
      </c>
      <c r="F153" t="str">
        <f t="shared" ca="1" si="14"/>
        <v>AFC</v>
      </c>
      <c r="G153" t="str">
        <f t="shared" ca="1" si="14"/>
        <v>South</v>
      </c>
      <c r="H153" t="s">
        <v>16</v>
      </c>
      <c r="I153" t="s">
        <v>89</v>
      </c>
      <c r="J153" t="str">
        <f t="shared" ca="1" si="11"/>
        <v>JAX</v>
      </c>
      <c r="K153" s="23">
        <f t="shared" ca="1" si="12"/>
        <v>0</v>
      </c>
    </row>
    <row r="154" spans="1:11" x14ac:dyDescent="0.25">
      <c r="A154">
        <v>168</v>
      </c>
      <c r="B154">
        <v>78</v>
      </c>
      <c r="C154" t="str">
        <f t="shared" ca="1" si="14"/>
        <v>2017_01_AFC_East</v>
      </c>
      <c r="D154" s="23">
        <f t="shared" ca="1" si="14"/>
        <v>2017</v>
      </c>
      <c r="E154" s="23">
        <f t="shared" ca="1" si="14"/>
        <v>1</v>
      </c>
      <c r="F154" t="str">
        <f t="shared" ca="1" si="14"/>
        <v>AFC</v>
      </c>
      <c r="G154" t="str">
        <f t="shared" ca="1" si="14"/>
        <v>East</v>
      </c>
      <c r="H154" t="s">
        <v>16</v>
      </c>
      <c r="I154" t="s">
        <v>89</v>
      </c>
      <c r="J154" t="str">
        <f t="shared" ca="1" si="11"/>
        <v>NWE</v>
      </c>
      <c r="K154" s="23">
        <f t="shared" ca="1" si="12"/>
        <v>0</v>
      </c>
    </row>
    <row r="155" spans="1:11" x14ac:dyDescent="0.25">
      <c r="A155">
        <v>169</v>
      </c>
      <c r="B155">
        <v>79</v>
      </c>
      <c r="C155" t="str">
        <f t="shared" ca="1" si="14"/>
        <v>2017_01_AFC_West</v>
      </c>
      <c r="D155" s="23">
        <f t="shared" ca="1" si="14"/>
        <v>2017</v>
      </c>
      <c r="E155" s="23">
        <f t="shared" ca="1" si="14"/>
        <v>1</v>
      </c>
      <c r="F155" t="str">
        <f t="shared" ca="1" si="14"/>
        <v>AFC</v>
      </c>
      <c r="G155" t="str">
        <f t="shared" ca="1" si="14"/>
        <v>West</v>
      </c>
      <c r="H155" t="s">
        <v>16</v>
      </c>
      <c r="I155" t="s">
        <v>87</v>
      </c>
      <c r="J155" t="str">
        <f t="shared" ca="1" si="11"/>
        <v>KCY</v>
      </c>
      <c r="K155" s="23">
        <f t="shared" ca="1" si="12"/>
        <v>0</v>
      </c>
    </row>
    <row r="156" spans="1:11" x14ac:dyDescent="0.25">
      <c r="A156">
        <v>170</v>
      </c>
      <c r="B156">
        <v>80</v>
      </c>
      <c r="C156" t="str">
        <f t="shared" ca="1" si="14"/>
        <v>2017_01_AFC_NA</v>
      </c>
      <c r="D156" s="23">
        <f t="shared" ca="1" si="14"/>
        <v>2017</v>
      </c>
      <c r="E156" s="23">
        <f t="shared" ca="1" si="14"/>
        <v>1</v>
      </c>
      <c r="F156" t="str">
        <f t="shared" ca="1" si="14"/>
        <v>AFC</v>
      </c>
      <c r="G156" t="str">
        <f t="shared" ca="1" si="14"/>
        <v>NA</v>
      </c>
      <c r="H156" t="s">
        <v>16</v>
      </c>
      <c r="I156" t="s">
        <v>89</v>
      </c>
      <c r="J156" t="str">
        <f t="shared" ca="1" si="11"/>
        <v>TEN</v>
      </c>
      <c r="K156" s="23">
        <f t="shared" ca="1" si="12"/>
        <v>0</v>
      </c>
    </row>
    <row r="157" spans="1:11" x14ac:dyDescent="0.25">
      <c r="A157">
        <v>171</v>
      </c>
      <c r="B157">
        <v>81</v>
      </c>
      <c r="C157" t="str">
        <f t="shared" ca="1" si="14"/>
        <v>2017_01_AFC_NA</v>
      </c>
      <c r="D157" s="23">
        <f t="shared" ca="1" si="14"/>
        <v>2017</v>
      </c>
      <c r="E157" s="23">
        <f t="shared" ca="1" si="14"/>
        <v>1</v>
      </c>
      <c r="F157" t="str">
        <f t="shared" ca="1" si="14"/>
        <v>AFC</v>
      </c>
      <c r="G157" t="str">
        <f t="shared" ca="1" si="14"/>
        <v>NA</v>
      </c>
      <c r="H157" t="s">
        <v>16</v>
      </c>
      <c r="I157" t="s">
        <v>89</v>
      </c>
      <c r="J157" t="str">
        <f t="shared" ca="1" si="11"/>
        <v>BUF</v>
      </c>
      <c r="K157" s="23">
        <f t="shared" ca="1" si="12"/>
        <v>0</v>
      </c>
    </row>
    <row r="158" spans="1:11" x14ac:dyDescent="0.25">
      <c r="A158">
        <v>172</v>
      </c>
      <c r="B158">
        <v>82</v>
      </c>
      <c r="C158" t="str">
        <f t="shared" ca="1" si="14"/>
        <v>2017_01_NFC_North</v>
      </c>
      <c r="D158" s="23">
        <f t="shared" ca="1" si="14"/>
        <v>2017</v>
      </c>
      <c r="E158" s="23">
        <f t="shared" ca="1" si="14"/>
        <v>1</v>
      </c>
      <c r="F158" t="str">
        <f t="shared" ca="1" si="14"/>
        <v>NFC</v>
      </c>
      <c r="G158" t="str">
        <f t="shared" ca="1" si="14"/>
        <v>North</v>
      </c>
      <c r="H158" t="s">
        <v>16</v>
      </c>
      <c r="I158" t="s">
        <v>87</v>
      </c>
      <c r="J158" t="str">
        <f t="shared" ca="1" si="11"/>
        <v>MIN</v>
      </c>
      <c r="K158" s="23">
        <f t="shared" ca="1" si="12"/>
        <v>0</v>
      </c>
    </row>
    <row r="159" spans="1:11" x14ac:dyDescent="0.25">
      <c r="A159">
        <v>173</v>
      </c>
      <c r="B159">
        <v>83</v>
      </c>
      <c r="C159" t="str">
        <f t="shared" ca="1" si="14"/>
        <v>2017_01_NFC_South</v>
      </c>
      <c r="D159" s="23">
        <f t="shared" ca="1" si="14"/>
        <v>2017</v>
      </c>
      <c r="E159" s="23">
        <f t="shared" ca="1" si="14"/>
        <v>1</v>
      </c>
      <c r="F159" t="str">
        <f t="shared" ca="1" si="14"/>
        <v>NFC</v>
      </c>
      <c r="G159" t="str">
        <f t="shared" ca="1" si="14"/>
        <v>South</v>
      </c>
      <c r="H159" t="s">
        <v>16</v>
      </c>
      <c r="I159" t="s">
        <v>89</v>
      </c>
      <c r="J159" t="str">
        <f t="shared" ca="1" si="11"/>
        <v>NOR</v>
      </c>
      <c r="K159" s="23">
        <f t="shared" ca="1" si="12"/>
        <v>0</v>
      </c>
    </row>
    <row r="160" spans="1:11" x14ac:dyDescent="0.25">
      <c r="A160">
        <v>174</v>
      </c>
      <c r="B160">
        <v>84</v>
      </c>
      <c r="C160" t="str">
        <f t="shared" ca="1" si="14"/>
        <v>2017_01_NFC_East</v>
      </c>
      <c r="D160" s="23">
        <f t="shared" ca="1" si="14"/>
        <v>2017</v>
      </c>
      <c r="E160" s="23">
        <f t="shared" ca="1" si="14"/>
        <v>1</v>
      </c>
      <c r="F160" t="str">
        <f t="shared" ca="1" si="14"/>
        <v>NFC</v>
      </c>
      <c r="G160" t="str">
        <f t="shared" ca="1" si="14"/>
        <v>East</v>
      </c>
      <c r="H160" t="s">
        <v>16</v>
      </c>
      <c r="I160" t="s">
        <v>89</v>
      </c>
      <c r="J160" t="str">
        <f t="shared" ca="1" si="11"/>
        <v>PHI</v>
      </c>
      <c r="K160" s="23">
        <f t="shared" ca="1" si="12"/>
        <v>0</v>
      </c>
    </row>
    <row r="161" spans="1:11" x14ac:dyDescent="0.25">
      <c r="A161">
        <v>175</v>
      </c>
      <c r="B161">
        <v>85</v>
      </c>
      <c r="C161" t="str">
        <f t="shared" ca="1" si="14"/>
        <v>2017_01_NFC_West</v>
      </c>
      <c r="D161" s="23">
        <f t="shared" ca="1" si="14"/>
        <v>2017</v>
      </c>
      <c r="E161" s="23">
        <f t="shared" ca="1" si="14"/>
        <v>1</v>
      </c>
      <c r="F161" t="str">
        <f t="shared" ca="1" si="14"/>
        <v>NFC</v>
      </c>
      <c r="G161" t="str">
        <f t="shared" ca="1" si="14"/>
        <v>West</v>
      </c>
      <c r="H161" t="s">
        <v>16</v>
      </c>
      <c r="I161" t="s">
        <v>87</v>
      </c>
      <c r="J161" t="str">
        <f t="shared" ca="1" si="11"/>
        <v>LAR</v>
      </c>
      <c r="K161" s="23">
        <f t="shared" ca="1" si="12"/>
        <v>0</v>
      </c>
    </row>
    <row r="162" spans="1:11" x14ac:dyDescent="0.25">
      <c r="A162">
        <v>176</v>
      </c>
      <c r="B162">
        <v>86</v>
      </c>
      <c r="C162" t="str">
        <f t="shared" ca="1" si="14"/>
        <v>2017_01_NFC_NA</v>
      </c>
      <c r="D162" s="23">
        <f t="shared" ca="1" si="14"/>
        <v>2017</v>
      </c>
      <c r="E162" s="23">
        <f t="shared" ca="1" si="14"/>
        <v>1</v>
      </c>
      <c r="F162" t="str">
        <f t="shared" ca="1" si="14"/>
        <v>NFC</v>
      </c>
      <c r="G162" t="str">
        <f t="shared" ca="1" si="14"/>
        <v>NA</v>
      </c>
      <c r="H162" t="s">
        <v>16</v>
      </c>
      <c r="I162" t="s">
        <v>89</v>
      </c>
      <c r="J162" t="str">
        <f t="shared" ca="1" si="11"/>
        <v>CAR</v>
      </c>
      <c r="K162" s="23">
        <f t="shared" ca="1" si="12"/>
        <v>0</v>
      </c>
    </row>
    <row r="163" spans="1:11" x14ac:dyDescent="0.25">
      <c r="A163">
        <v>177</v>
      </c>
      <c r="B163">
        <v>87</v>
      </c>
      <c r="C163" t="str">
        <f t="shared" ca="1" si="14"/>
        <v>2017_01_NFC_NA</v>
      </c>
      <c r="D163" s="23">
        <f t="shared" ca="1" si="14"/>
        <v>2017</v>
      </c>
      <c r="E163" s="23">
        <f t="shared" ca="1" si="14"/>
        <v>1</v>
      </c>
      <c r="F163" t="str">
        <f t="shared" ca="1" si="14"/>
        <v>NFC</v>
      </c>
      <c r="G163" t="str">
        <f t="shared" ca="1" si="14"/>
        <v>NA</v>
      </c>
      <c r="H163" t="s">
        <v>16</v>
      </c>
      <c r="I163" t="s">
        <v>89</v>
      </c>
      <c r="J163" t="str">
        <f t="shared" ca="1" si="11"/>
        <v>ATL</v>
      </c>
      <c r="K163" s="23">
        <f t="shared" ca="1" si="12"/>
        <v>0</v>
      </c>
    </row>
    <row r="164" spans="1:11" x14ac:dyDescent="0.25">
      <c r="A164">
        <v>178</v>
      </c>
      <c r="B164">
        <v>88</v>
      </c>
      <c r="C164" t="str">
        <f t="shared" ca="1" si="14"/>
        <v>2017_03_AFC_NA</v>
      </c>
      <c r="D164" s="23">
        <f t="shared" ca="1" si="14"/>
        <v>2017</v>
      </c>
      <c r="E164" s="23">
        <f t="shared" ca="1" si="14"/>
        <v>3</v>
      </c>
      <c r="F164" t="str">
        <f t="shared" ca="1" si="14"/>
        <v>AFC</v>
      </c>
      <c r="G164" t="str">
        <f t="shared" ca="1" si="14"/>
        <v>NA</v>
      </c>
      <c r="H164" t="s">
        <v>16</v>
      </c>
      <c r="I164" t="s">
        <v>87</v>
      </c>
      <c r="J164" t="str">
        <f t="shared" ca="1" si="11"/>
        <v>PHI</v>
      </c>
      <c r="K164" s="23">
        <f t="shared" ca="1" si="12"/>
        <v>0</v>
      </c>
    </row>
    <row r="165" spans="1:11" x14ac:dyDescent="0.25">
      <c r="A165">
        <v>179</v>
      </c>
      <c r="B165">
        <v>89</v>
      </c>
      <c r="C165" t="str">
        <f t="shared" ca="1" si="14"/>
        <v>2017_03_NFC_NA</v>
      </c>
      <c r="D165" s="23">
        <f t="shared" ca="1" si="14"/>
        <v>2017</v>
      </c>
      <c r="E165" s="23">
        <f t="shared" ca="1" si="14"/>
        <v>3</v>
      </c>
      <c r="F165" t="str">
        <f t="shared" ca="1" si="14"/>
        <v>NFC</v>
      </c>
      <c r="G165" t="str">
        <f t="shared" ca="1" si="14"/>
        <v>NA</v>
      </c>
      <c r="H165" t="s">
        <v>16</v>
      </c>
      <c r="I165" t="s">
        <v>89</v>
      </c>
      <c r="J165" t="str">
        <f t="shared" ca="1" si="11"/>
        <v>NWE</v>
      </c>
      <c r="K165" s="23">
        <f t="shared" ca="1" si="12"/>
        <v>0</v>
      </c>
    </row>
    <row r="166" spans="1:11" x14ac:dyDescent="0.25">
      <c r="A166">
        <v>180</v>
      </c>
      <c r="B166">
        <v>90</v>
      </c>
      <c r="C166" t="str">
        <f t="shared" ca="1" si="14"/>
        <v>2017_04_NA_NA</v>
      </c>
      <c r="D166" s="23">
        <f t="shared" ca="1" si="14"/>
        <v>2017</v>
      </c>
      <c r="E166" s="23">
        <f t="shared" ca="1" si="14"/>
        <v>4</v>
      </c>
      <c r="F166" t="str">
        <f t="shared" ca="1" si="14"/>
        <v>NA</v>
      </c>
      <c r="G166" t="str">
        <f t="shared" ca="1" si="14"/>
        <v>NA</v>
      </c>
      <c r="H166" t="s">
        <v>16</v>
      </c>
      <c r="I166" t="s">
        <v>89</v>
      </c>
      <c r="J166" t="str">
        <f t="shared" ca="1" si="11"/>
        <v>PHI</v>
      </c>
      <c r="K166" s="23">
        <f t="shared" ca="1" si="12"/>
        <v>0</v>
      </c>
    </row>
    <row r="167" spans="1:11" x14ac:dyDescent="0.25">
      <c r="A167">
        <v>181</v>
      </c>
      <c r="B167">
        <v>16</v>
      </c>
      <c r="C167" t="str">
        <f t="shared" ref="C167:G186" ca="1" si="15">IFERROR(VLOOKUP($B167,INDIRECT(nfl_plyff_tm),MATCH(C$1,INDIRECT(nfl_plyff_tm_header),0),FALSE),"error")</f>
        <v>2013_01_AFC_North</v>
      </c>
      <c r="D167" s="23">
        <f t="shared" ca="1" si="15"/>
        <v>2013</v>
      </c>
      <c r="E167" s="23">
        <f t="shared" ca="1" si="15"/>
        <v>1</v>
      </c>
      <c r="F167" t="str">
        <f t="shared" ca="1" si="15"/>
        <v>AFC</v>
      </c>
      <c r="G167" t="str">
        <f t="shared" ca="1" si="15"/>
        <v>North</v>
      </c>
      <c r="H167" t="s">
        <v>18</v>
      </c>
      <c r="I167" t="s">
        <v>65</v>
      </c>
      <c r="J167" t="str">
        <f t="shared" ca="1" si="11"/>
        <v>CIN</v>
      </c>
      <c r="K167" s="23">
        <f t="shared" ca="1" si="12"/>
        <v>0</v>
      </c>
    </row>
    <row r="168" spans="1:11" x14ac:dyDescent="0.25">
      <c r="A168">
        <v>182</v>
      </c>
      <c r="B168">
        <v>17</v>
      </c>
      <c r="C168" t="str">
        <f t="shared" ca="1" si="15"/>
        <v>2013_01_AFC_South</v>
      </c>
      <c r="D168" s="23">
        <f t="shared" ca="1" si="15"/>
        <v>2013</v>
      </c>
      <c r="E168" s="23">
        <f t="shared" ca="1" si="15"/>
        <v>1</v>
      </c>
      <c r="F168" t="str">
        <f t="shared" ca="1" si="15"/>
        <v>AFC</v>
      </c>
      <c r="G168" t="str">
        <f t="shared" ca="1" si="15"/>
        <v>South</v>
      </c>
      <c r="H168" t="s">
        <v>18</v>
      </c>
      <c r="I168" t="s">
        <v>75</v>
      </c>
      <c r="J168" t="str">
        <f t="shared" ca="1" si="11"/>
        <v>IND</v>
      </c>
      <c r="K168" s="23">
        <f t="shared" ca="1" si="12"/>
        <v>0</v>
      </c>
    </row>
    <row r="169" spans="1:11" x14ac:dyDescent="0.25">
      <c r="A169">
        <v>183</v>
      </c>
      <c r="B169">
        <v>18</v>
      </c>
      <c r="C169" t="str">
        <f t="shared" ca="1" si="15"/>
        <v>2013_01_AFC_East</v>
      </c>
      <c r="D169" s="23">
        <f t="shared" ca="1" si="15"/>
        <v>2013</v>
      </c>
      <c r="E169" s="23">
        <f t="shared" ca="1" si="15"/>
        <v>1</v>
      </c>
      <c r="F169" t="str">
        <f t="shared" ca="1" si="15"/>
        <v>AFC</v>
      </c>
      <c r="G169" t="str">
        <f t="shared" ca="1" si="15"/>
        <v>East</v>
      </c>
      <c r="H169" t="s">
        <v>18</v>
      </c>
      <c r="I169" t="s">
        <v>332</v>
      </c>
      <c r="J169" t="str">
        <f t="shared" ca="1" si="11"/>
        <v>NWE</v>
      </c>
      <c r="K169" s="23">
        <f t="shared" ca="1" si="12"/>
        <v>1</v>
      </c>
    </row>
    <row r="170" spans="1:11" x14ac:dyDescent="0.25">
      <c r="A170">
        <v>184</v>
      </c>
      <c r="B170">
        <v>19</v>
      </c>
      <c r="C170" t="str">
        <f t="shared" ca="1" si="15"/>
        <v>2013_01_AFC_West</v>
      </c>
      <c r="D170" s="23">
        <f t="shared" ca="1" si="15"/>
        <v>2013</v>
      </c>
      <c r="E170" s="23">
        <f t="shared" ca="1" si="15"/>
        <v>1</v>
      </c>
      <c r="F170" t="str">
        <f t="shared" ca="1" si="15"/>
        <v>AFC</v>
      </c>
      <c r="G170" t="str">
        <f t="shared" ca="1" si="15"/>
        <v>West</v>
      </c>
      <c r="H170" t="s">
        <v>18</v>
      </c>
      <c r="I170" t="s">
        <v>72</v>
      </c>
      <c r="J170" t="str">
        <f t="shared" ca="1" si="11"/>
        <v>DEN</v>
      </c>
      <c r="K170" s="23">
        <f t="shared" ca="1" si="12"/>
        <v>1</v>
      </c>
    </row>
    <row r="171" spans="1:11" x14ac:dyDescent="0.25">
      <c r="A171">
        <v>185</v>
      </c>
      <c r="B171">
        <v>20</v>
      </c>
      <c r="C171" t="str">
        <f t="shared" ca="1" si="15"/>
        <v>2013_01_AFC_NA</v>
      </c>
      <c r="D171" s="23">
        <f t="shared" ca="1" si="15"/>
        <v>2013</v>
      </c>
      <c r="E171" s="23">
        <f t="shared" ca="1" si="15"/>
        <v>1</v>
      </c>
      <c r="F171" t="str">
        <f t="shared" ca="1" si="15"/>
        <v>AFC</v>
      </c>
      <c r="G171" t="str">
        <f t="shared" ca="1" si="15"/>
        <v>NA</v>
      </c>
      <c r="H171" t="s">
        <v>18</v>
      </c>
      <c r="I171" t="s">
        <v>65</v>
      </c>
      <c r="J171" t="str">
        <f t="shared" ca="1" si="11"/>
        <v>KCY</v>
      </c>
      <c r="K171" s="23">
        <f t="shared" ca="1" si="12"/>
        <v>0</v>
      </c>
    </row>
    <row r="172" spans="1:11" x14ac:dyDescent="0.25">
      <c r="A172">
        <v>186</v>
      </c>
      <c r="B172">
        <v>21</v>
      </c>
      <c r="C172" t="str">
        <f t="shared" ca="1" si="15"/>
        <v>2013_01_AFC_NA</v>
      </c>
      <c r="D172" s="23">
        <f t="shared" ca="1" si="15"/>
        <v>2013</v>
      </c>
      <c r="E172" s="23">
        <f t="shared" ca="1" si="15"/>
        <v>1</v>
      </c>
      <c r="F172" t="str">
        <f t="shared" ca="1" si="15"/>
        <v>AFC</v>
      </c>
      <c r="G172" t="str">
        <f t="shared" ca="1" si="15"/>
        <v>NA</v>
      </c>
      <c r="H172" t="s">
        <v>18</v>
      </c>
      <c r="I172" t="s">
        <v>84</v>
      </c>
      <c r="J172" t="str">
        <f t="shared" ca="1" si="11"/>
        <v>SD</v>
      </c>
      <c r="K172" s="23">
        <f t="shared" ca="1" si="12"/>
        <v>0</v>
      </c>
    </row>
    <row r="173" spans="1:11" x14ac:dyDescent="0.25">
      <c r="A173">
        <v>187</v>
      </c>
      <c r="B173">
        <v>22</v>
      </c>
      <c r="C173" t="str">
        <f t="shared" ca="1" si="15"/>
        <v>2013_01_NFC_North</v>
      </c>
      <c r="D173" s="23">
        <f t="shared" ca="1" si="15"/>
        <v>2013</v>
      </c>
      <c r="E173" s="23">
        <f t="shared" ca="1" si="15"/>
        <v>1</v>
      </c>
      <c r="F173" t="str">
        <f t="shared" ca="1" si="15"/>
        <v>NFC</v>
      </c>
      <c r="G173" t="str">
        <f t="shared" ca="1" si="15"/>
        <v>North</v>
      </c>
      <c r="H173" t="s">
        <v>18</v>
      </c>
      <c r="I173" t="s">
        <v>330</v>
      </c>
      <c r="J173" t="str">
        <f t="shared" ca="1" si="11"/>
        <v>GBY</v>
      </c>
      <c r="K173" s="23">
        <f t="shared" ca="1" si="12"/>
        <v>1</v>
      </c>
    </row>
    <row r="174" spans="1:11" x14ac:dyDescent="0.25">
      <c r="A174">
        <v>188</v>
      </c>
      <c r="B174">
        <v>23</v>
      </c>
      <c r="C174" t="str">
        <f t="shared" ca="1" si="15"/>
        <v>2013_01_NFC_South</v>
      </c>
      <c r="D174" s="23">
        <f t="shared" ca="1" si="15"/>
        <v>2013</v>
      </c>
      <c r="E174" s="23">
        <f t="shared" ca="1" si="15"/>
        <v>1</v>
      </c>
      <c r="F174" t="str">
        <f t="shared" ca="1" si="15"/>
        <v>NFC</v>
      </c>
      <c r="G174" t="str">
        <f t="shared" ca="1" si="15"/>
        <v>South</v>
      </c>
      <c r="H174" t="s">
        <v>18</v>
      </c>
      <c r="I174" t="s">
        <v>335</v>
      </c>
      <c r="J174" t="str">
        <f t="shared" ca="1" si="11"/>
        <v>CAR</v>
      </c>
      <c r="K174" s="23">
        <f t="shared" ca="1" si="12"/>
        <v>0</v>
      </c>
    </row>
    <row r="175" spans="1:11" x14ac:dyDescent="0.25">
      <c r="A175">
        <v>189</v>
      </c>
      <c r="B175">
        <v>24</v>
      </c>
      <c r="C175" t="str">
        <f t="shared" ca="1" si="15"/>
        <v>2013_01_NFC_East</v>
      </c>
      <c r="D175" s="23">
        <f t="shared" ca="1" si="15"/>
        <v>2013</v>
      </c>
      <c r="E175" s="23">
        <f t="shared" ca="1" si="15"/>
        <v>1</v>
      </c>
      <c r="F175" t="str">
        <f t="shared" ca="1" si="15"/>
        <v>NFC</v>
      </c>
      <c r="G175" t="str">
        <f t="shared" ca="1" si="15"/>
        <v>East</v>
      </c>
      <c r="H175" t="s">
        <v>18</v>
      </c>
      <c r="I175" t="s">
        <v>94</v>
      </c>
      <c r="J175" t="str">
        <f t="shared" ca="1" si="11"/>
        <v>PHI</v>
      </c>
      <c r="K175" s="23">
        <f t="shared" ca="1" si="12"/>
        <v>0</v>
      </c>
    </row>
    <row r="176" spans="1:11" x14ac:dyDescent="0.25">
      <c r="A176">
        <v>190</v>
      </c>
      <c r="B176">
        <v>25</v>
      </c>
      <c r="C176" t="str">
        <f t="shared" ca="1" si="15"/>
        <v>2013_01_NFC_West</v>
      </c>
      <c r="D176" s="23">
        <f t="shared" ca="1" si="15"/>
        <v>2013</v>
      </c>
      <c r="E176" s="23">
        <f t="shared" ca="1" si="15"/>
        <v>1</v>
      </c>
      <c r="F176" t="str">
        <f t="shared" ca="1" si="15"/>
        <v>NFC</v>
      </c>
      <c r="G176" t="str">
        <f t="shared" ca="1" si="15"/>
        <v>West</v>
      </c>
      <c r="H176" t="s">
        <v>18</v>
      </c>
      <c r="I176" t="s">
        <v>89</v>
      </c>
      <c r="J176" t="str">
        <f t="shared" ca="1" si="11"/>
        <v>SEA</v>
      </c>
      <c r="K176" s="23">
        <f t="shared" ca="1" si="12"/>
        <v>1</v>
      </c>
    </row>
    <row r="177" spans="1:11" x14ac:dyDescent="0.25">
      <c r="A177">
        <v>191</v>
      </c>
      <c r="B177">
        <v>26</v>
      </c>
      <c r="C177" t="str">
        <f t="shared" ca="1" si="15"/>
        <v>2013_01_NFC_NA</v>
      </c>
      <c r="D177" s="23">
        <f t="shared" ca="1" si="15"/>
        <v>2013</v>
      </c>
      <c r="E177" s="23">
        <f t="shared" ca="1" si="15"/>
        <v>1</v>
      </c>
      <c r="F177" t="str">
        <f t="shared" ca="1" si="15"/>
        <v>NFC</v>
      </c>
      <c r="G177" t="str">
        <f t="shared" ca="1" si="15"/>
        <v>NA</v>
      </c>
      <c r="H177" t="s">
        <v>18</v>
      </c>
      <c r="I177" t="s">
        <v>333</v>
      </c>
      <c r="J177" t="str">
        <f t="shared" ca="1" si="11"/>
        <v>SFO</v>
      </c>
      <c r="K177" s="23">
        <f t="shared" ca="1" si="12"/>
        <v>1</v>
      </c>
    </row>
    <row r="178" spans="1:11" x14ac:dyDescent="0.25">
      <c r="A178">
        <v>192</v>
      </c>
      <c r="B178">
        <v>27</v>
      </c>
      <c r="C178" t="str">
        <f t="shared" ca="1" si="15"/>
        <v>2013_01_NFC_NA</v>
      </c>
      <c r="D178" s="23">
        <f t="shared" ca="1" si="15"/>
        <v>2013</v>
      </c>
      <c r="E178" s="23">
        <f t="shared" ca="1" si="15"/>
        <v>1</v>
      </c>
      <c r="F178" t="str">
        <f t="shared" ca="1" si="15"/>
        <v>NFC</v>
      </c>
      <c r="G178" t="str">
        <f t="shared" ca="1" si="15"/>
        <v>NA</v>
      </c>
      <c r="H178" t="s">
        <v>18</v>
      </c>
      <c r="I178" t="s">
        <v>71</v>
      </c>
      <c r="J178" t="str">
        <f t="shared" ca="1" si="11"/>
        <v>NOR</v>
      </c>
      <c r="K178" s="23">
        <f t="shared" ca="1" si="12"/>
        <v>0</v>
      </c>
    </row>
    <row r="179" spans="1:11" x14ac:dyDescent="0.25">
      <c r="A179">
        <v>193</v>
      </c>
      <c r="B179">
        <v>28</v>
      </c>
      <c r="C179" t="str">
        <f t="shared" ca="1" si="15"/>
        <v>2013_03_AFC_NA</v>
      </c>
      <c r="D179" s="23">
        <f t="shared" ca="1" si="15"/>
        <v>2013</v>
      </c>
      <c r="E179" s="23">
        <f t="shared" ca="1" si="15"/>
        <v>3</v>
      </c>
      <c r="F179" t="str">
        <f t="shared" ca="1" si="15"/>
        <v>AFC</v>
      </c>
      <c r="G179" t="str">
        <f t="shared" ca="1" si="15"/>
        <v>NA</v>
      </c>
      <c r="H179" t="s">
        <v>18</v>
      </c>
      <c r="I179" t="s">
        <v>72</v>
      </c>
      <c r="J179" t="str">
        <f t="shared" ref="J179:J229" ca="1" si="16">IFERROR(IF(VLOOKUP($B179,INDIRECT(nfl_plyff_tm),MATCH(J$1,INDIRECT(nfl_plyff_tm_header),0),FALSE)="","",VLOOKUP($B179,INDIRECT(nfl_plyff_tm),MATCH(J$1,INDIRECT(nfl_plyff_tm_header),0),FALSE)),"error")</f>
        <v>DEN</v>
      </c>
      <c r="K179" s="23">
        <f t="shared" ca="1" si="12"/>
        <v>1</v>
      </c>
    </row>
    <row r="180" spans="1:11" x14ac:dyDescent="0.25">
      <c r="A180">
        <v>194</v>
      </c>
      <c r="B180">
        <v>29</v>
      </c>
      <c r="C180" t="str">
        <f t="shared" ca="1" si="15"/>
        <v>2013_03_NFC_NA</v>
      </c>
      <c r="D180" s="23">
        <f t="shared" ca="1" si="15"/>
        <v>2013</v>
      </c>
      <c r="E180" s="23">
        <f t="shared" ca="1" si="15"/>
        <v>3</v>
      </c>
      <c r="F180" t="str">
        <f t="shared" ca="1" si="15"/>
        <v>NFC</v>
      </c>
      <c r="G180" t="str">
        <f t="shared" ca="1" si="15"/>
        <v>NA</v>
      </c>
      <c r="H180" t="s">
        <v>18</v>
      </c>
      <c r="I180" t="s">
        <v>89</v>
      </c>
      <c r="J180" t="str">
        <f t="shared" ca="1" si="16"/>
        <v>SEA</v>
      </c>
      <c r="K180" s="23">
        <f t="shared" ref="K180:K229" ca="1" si="17">IF(OR(ISBLANK(J180),ISBLANK(I180),J180="",I180=""),"",IF(J180=I180,1,0))</f>
        <v>1</v>
      </c>
    </row>
    <row r="181" spans="1:11" x14ac:dyDescent="0.25">
      <c r="A181">
        <v>195</v>
      </c>
      <c r="B181">
        <v>30</v>
      </c>
      <c r="C181" t="str">
        <f t="shared" ca="1" si="15"/>
        <v>2013_04_NA_NA</v>
      </c>
      <c r="D181" s="23">
        <f t="shared" ca="1" si="15"/>
        <v>2013</v>
      </c>
      <c r="E181" s="23">
        <f t="shared" ca="1" si="15"/>
        <v>4</v>
      </c>
      <c r="F181" t="str">
        <f t="shared" ca="1" si="15"/>
        <v>NA</v>
      </c>
      <c r="G181" t="str">
        <f t="shared" ca="1" si="15"/>
        <v>NA</v>
      </c>
      <c r="H181" t="s">
        <v>18</v>
      </c>
      <c r="I181" t="s">
        <v>72</v>
      </c>
      <c r="J181" t="str">
        <f t="shared" ca="1" si="16"/>
        <v>SEA</v>
      </c>
      <c r="K181" s="23">
        <f t="shared" ca="1" si="17"/>
        <v>0</v>
      </c>
    </row>
    <row r="182" spans="1:11" x14ac:dyDescent="0.25">
      <c r="A182">
        <v>196</v>
      </c>
      <c r="B182">
        <v>76</v>
      </c>
      <c r="C182" t="str">
        <f t="shared" ca="1" si="15"/>
        <v>2017_01_AFC_North</v>
      </c>
      <c r="D182" s="23">
        <f t="shared" ca="1" si="15"/>
        <v>2017</v>
      </c>
      <c r="E182" s="23">
        <f t="shared" ca="1" si="15"/>
        <v>1</v>
      </c>
      <c r="F182" t="str">
        <f t="shared" ca="1" si="15"/>
        <v>AFC</v>
      </c>
      <c r="G182" t="str">
        <f t="shared" ca="1" si="15"/>
        <v>North</v>
      </c>
      <c r="H182" t="s">
        <v>14</v>
      </c>
      <c r="I182" t="s">
        <v>65</v>
      </c>
      <c r="J182" t="str">
        <f t="shared" ca="1" si="16"/>
        <v>PIT</v>
      </c>
      <c r="K182" s="23">
        <f t="shared" ca="1" si="17"/>
        <v>0</v>
      </c>
    </row>
    <row r="183" spans="1:11" x14ac:dyDescent="0.25">
      <c r="A183">
        <v>197</v>
      </c>
      <c r="B183">
        <v>77</v>
      </c>
      <c r="C183" t="str">
        <f t="shared" ca="1" si="15"/>
        <v>2017_01_AFC_South</v>
      </c>
      <c r="D183" s="23">
        <f t="shared" ca="1" si="15"/>
        <v>2017</v>
      </c>
      <c r="E183" s="23">
        <f t="shared" ca="1" si="15"/>
        <v>1</v>
      </c>
      <c r="F183" t="str">
        <f t="shared" ca="1" si="15"/>
        <v>AFC</v>
      </c>
      <c r="G183" t="str">
        <f t="shared" ca="1" si="15"/>
        <v>South</v>
      </c>
      <c r="H183" s="23" t="s">
        <v>14</v>
      </c>
      <c r="I183" t="s">
        <v>75</v>
      </c>
      <c r="J183" t="str">
        <f t="shared" ca="1" si="16"/>
        <v>JAX</v>
      </c>
      <c r="K183" s="23">
        <f t="shared" ca="1" si="17"/>
        <v>0</v>
      </c>
    </row>
    <row r="184" spans="1:11" x14ac:dyDescent="0.25">
      <c r="A184">
        <v>198</v>
      </c>
      <c r="B184">
        <v>78</v>
      </c>
      <c r="C184" t="str">
        <f t="shared" ca="1" si="15"/>
        <v>2017_01_AFC_East</v>
      </c>
      <c r="D184" s="23">
        <f t="shared" ca="1" si="15"/>
        <v>2017</v>
      </c>
      <c r="E184" s="23">
        <f t="shared" ca="1" si="15"/>
        <v>1</v>
      </c>
      <c r="F184" t="str">
        <f t="shared" ca="1" si="15"/>
        <v>AFC</v>
      </c>
      <c r="G184" t="str">
        <f t="shared" ca="1" si="15"/>
        <v>East</v>
      </c>
      <c r="H184" s="23" t="s">
        <v>14</v>
      </c>
      <c r="I184" t="s">
        <v>332</v>
      </c>
      <c r="J184" t="str">
        <f t="shared" ca="1" si="16"/>
        <v>NWE</v>
      </c>
      <c r="K184" s="23">
        <f t="shared" ca="1" si="17"/>
        <v>1</v>
      </c>
    </row>
    <row r="185" spans="1:11" x14ac:dyDescent="0.25">
      <c r="A185">
        <v>199</v>
      </c>
      <c r="B185">
        <v>79</v>
      </c>
      <c r="C185" t="str">
        <f t="shared" ca="1" si="15"/>
        <v>2017_01_AFC_West</v>
      </c>
      <c r="D185" s="23">
        <f t="shared" ca="1" si="15"/>
        <v>2017</v>
      </c>
      <c r="E185" s="23">
        <f t="shared" ca="1" si="15"/>
        <v>1</v>
      </c>
      <c r="F185" t="str">
        <f t="shared" ca="1" si="15"/>
        <v>AFC</v>
      </c>
      <c r="G185" t="str">
        <f t="shared" ca="1" si="15"/>
        <v>West</v>
      </c>
      <c r="H185" s="23" t="s">
        <v>14</v>
      </c>
      <c r="I185" t="s">
        <v>331</v>
      </c>
      <c r="J185" t="str">
        <f t="shared" ca="1" si="16"/>
        <v>KCY</v>
      </c>
      <c r="K185" s="23">
        <f t="shared" ca="1" si="17"/>
        <v>1</v>
      </c>
    </row>
    <row r="186" spans="1:11" x14ac:dyDescent="0.25">
      <c r="A186">
        <v>200</v>
      </c>
      <c r="B186">
        <v>80</v>
      </c>
      <c r="C186" t="str">
        <f t="shared" ca="1" si="15"/>
        <v>2017_01_AFC_NA</v>
      </c>
      <c r="D186" s="23">
        <f t="shared" ca="1" si="15"/>
        <v>2017</v>
      </c>
      <c r="E186" s="23">
        <f t="shared" ca="1" si="15"/>
        <v>1</v>
      </c>
      <c r="F186" t="str">
        <f t="shared" ca="1" si="15"/>
        <v>AFC</v>
      </c>
      <c r="G186" t="str">
        <f t="shared" ca="1" si="15"/>
        <v>NA</v>
      </c>
      <c r="H186" s="23" t="s">
        <v>14</v>
      </c>
      <c r="I186" t="s">
        <v>87</v>
      </c>
      <c r="J186" t="str">
        <f t="shared" ca="1" si="16"/>
        <v>TEN</v>
      </c>
      <c r="K186" s="23">
        <f t="shared" ca="1" si="17"/>
        <v>0</v>
      </c>
    </row>
    <row r="187" spans="1:11" x14ac:dyDescent="0.25">
      <c r="A187">
        <v>201</v>
      </c>
      <c r="B187">
        <v>81</v>
      </c>
      <c r="C187" t="str">
        <f t="shared" ref="C187:G206" ca="1" si="18">IFERROR(VLOOKUP($B187,INDIRECT(nfl_plyff_tm),MATCH(C$1,INDIRECT(nfl_plyff_tm_header),0),FALSE),"error")</f>
        <v>2017_01_AFC_NA</v>
      </c>
      <c r="D187" s="23">
        <f t="shared" ca="1" si="18"/>
        <v>2017</v>
      </c>
      <c r="E187" s="23">
        <f t="shared" ca="1" si="18"/>
        <v>1</v>
      </c>
      <c r="F187" t="str">
        <f t="shared" ca="1" si="18"/>
        <v>AFC</v>
      </c>
      <c r="G187" t="str">
        <f t="shared" ca="1" si="18"/>
        <v>NA</v>
      </c>
      <c r="H187" s="23" t="s">
        <v>14</v>
      </c>
      <c r="I187" t="s">
        <v>88</v>
      </c>
      <c r="J187" t="str">
        <f t="shared" ca="1" si="16"/>
        <v>BUF</v>
      </c>
      <c r="K187" s="23">
        <f t="shared" ca="1" si="17"/>
        <v>0</v>
      </c>
    </row>
    <row r="188" spans="1:11" x14ac:dyDescent="0.25">
      <c r="A188">
        <v>202</v>
      </c>
      <c r="B188">
        <v>82</v>
      </c>
      <c r="C188" t="str">
        <f t="shared" ca="1" si="18"/>
        <v>2017_01_NFC_North</v>
      </c>
      <c r="D188" s="23">
        <f t="shared" ca="1" si="18"/>
        <v>2017</v>
      </c>
      <c r="E188" s="23">
        <f t="shared" ca="1" si="18"/>
        <v>1</v>
      </c>
      <c r="F188" t="str">
        <f t="shared" ca="1" si="18"/>
        <v>NFC</v>
      </c>
      <c r="G188" t="str">
        <f t="shared" ca="1" si="18"/>
        <v>North</v>
      </c>
      <c r="H188" s="23" t="s">
        <v>14</v>
      </c>
      <c r="I188" t="s">
        <v>330</v>
      </c>
      <c r="J188" t="str">
        <f t="shared" ca="1" si="16"/>
        <v>MIN</v>
      </c>
      <c r="K188" s="23">
        <f t="shared" ca="1" si="17"/>
        <v>0</v>
      </c>
    </row>
    <row r="189" spans="1:11" x14ac:dyDescent="0.25">
      <c r="A189">
        <v>203</v>
      </c>
      <c r="B189">
        <v>83</v>
      </c>
      <c r="C189" t="str">
        <f t="shared" ca="1" si="18"/>
        <v>2017_01_NFC_South</v>
      </c>
      <c r="D189" s="23">
        <f t="shared" ca="1" si="18"/>
        <v>2017</v>
      </c>
      <c r="E189" s="23">
        <f t="shared" ca="1" si="18"/>
        <v>1</v>
      </c>
      <c r="F189" t="str">
        <f t="shared" ca="1" si="18"/>
        <v>NFC</v>
      </c>
      <c r="G189" t="str">
        <f t="shared" ca="1" si="18"/>
        <v>South</v>
      </c>
      <c r="H189" s="23" t="s">
        <v>14</v>
      </c>
      <c r="I189" t="s">
        <v>20</v>
      </c>
      <c r="J189" t="str">
        <f t="shared" ca="1" si="16"/>
        <v>NOR</v>
      </c>
      <c r="K189" s="23">
        <f t="shared" ca="1" si="17"/>
        <v>0</v>
      </c>
    </row>
    <row r="190" spans="1:11" x14ac:dyDescent="0.25">
      <c r="A190">
        <v>204</v>
      </c>
      <c r="B190">
        <v>84</v>
      </c>
      <c r="C190" t="str">
        <f t="shared" ca="1" si="18"/>
        <v>2017_01_NFC_East</v>
      </c>
      <c r="D190" s="23">
        <f t="shared" ca="1" si="18"/>
        <v>2017</v>
      </c>
      <c r="E190" s="23">
        <f t="shared" ca="1" si="18"/>
        <v>1</v>
      </c>
      <c r="F190" t="str">
        <f t="shared" ca="1" si="18"/>
        <v>NFC</v>
      </c>
      <c r="G190" t="str">
        <f t="shared" ca="1" si="18"/>
        <v>East</v>
      </c>
      <c r="H190" s="23" t="s">
        <v>14</v>
      </c>
      <c r="I190" t="s">
        <v>83</v>
      </c>
      <c r="J190" t="str">
        <f t="shared" ca="1" si="16"/>
        <v>PHI</v>
      </c>
      <c r="K190" s="23">
        <f t="shared" ca="1" si="17"/>
        <v>0</v>
      </c>
    </row>
    <row r="191" spans="1:11" x14ac:dyDescent="0.25">
      <c r="A191">
        <v>205</v>
      </c>
      <c r="B191">
        <v>85</v>
      </c>
      <c r="C191" t="str">
        <f t="shared" ca="1" si="18"/>
        <v>2017_01_NFC_West</v>
      </c>
      <c r="D191" s="23">
        <f t="shared" ca="1" si="18"/>
        <v>2017</v>
      </c>
      <c r="E191" s="23">
        <f t="shared" ca="1" si="18"/>
        <v>1</v>
      </c>
      <c r="F191" t="str">
        <f t="shared" ca="1" si="18"/>
        <v>NFC</v>
      </c>
      <c r="G191" t="str">
        <f t="shared" ca="1" si="18"/>
        <v>West</v>
      </c>
      <c r="H191" s="23" t="s">
        <v>14</v>
      </c>
      <c r="I191" t="s">
        <v>89</v>
      </c>
      <c r="J191" t="str">
        <f t="shared" ca="1" si="16"/>
        <v>LAR</v>
      </c>
      <c r="K191" s="23">
        <f t="shared" ca="1" si="17"/>
        <v>0</v>
      </c>
    </row>
    <row r="192" spans="1:11" x14ac:dyDescent="0.25">
      <c r="A192">
        <v>206</v>
      </c>
      <c r="B192">
        <v>86</v>
      </c>
      <c r="C192" t="str">
        <f t="shared" ca="1" si="18"/>
        <v>2017_01_NFC_NA</v>
      </c>
      <c r="D192" s="23">
        <f t="shared" ca="1" si="18"/>
        <v>2017</v>
      </c>
      <c r="E192" s="23">
        <f t="shared" ca="1" si="18"/>
        <v>1</v>
      </c>
      <c r="F192" t="str">
        <f t="shared" ca="1" si="18"/>
        <v>NFC</v>
      </c>
      <c r="G192" t="str">
        <f t="shared" ca="1" si="18"/>
        <v>NA</v>
      </c>
      <c r="H192" s="23" t="s">
        <v>14</v>
      </c>
      <c r="I192" t="s">
        <v>64</v>
      </c>
      <c r="J192" t="str">
        <f t="shared" ca="1" si="16"/>
        <v>CAR</v>
      </c>
      <c r="K192" s="23">
        <f t="shared" ca="1" si="17"/>
        <v>0</v>
      </c>
    </row>
    <row r="193" spans="1:11" x14ac:dyDescent="0.25">
      <c r="A193">
        <v>207</v>
      </c>
      <c r="B193">
        <v>87</v>
      </c>
      <c r="C193" t="str">
        <f t="shared" ca="1" si="18"/>
        <v>2017_01_NFC_NA</v>
      </c>
      <c r="D193" s="23">
        <f t="shared" ca="1" si="18"/>
        <v>2017</v>
      </c>
      <c r="E193" s="23">
        <f t="shared" ca="1" si="18"/>
        <v>1</v>
      </c>
      <c r="F193" t="str">
        <f t="shared" ca="1" si="18"/>
        <v>NFC</v>
      </c>
      <c r="G193" t="str">
        <f t="shared" ca="1" si="18"/>
        <v>NA</v>
      </c>
      <c r="H193" s="23" t="s">
        <v>14</v>
      </c>
      <c r="I193" t="s">
        <v>73</v>
      </c>
      <c r="J193" t="str">
        <f t="shared" ca="1" si="16"/>
        <v>ATL</v>
      </c>
      <c r="K193" s="23">
        <f t="shared" ca="1" si="17"/>
        <v>0</v>
      </c>
    </row>
    <row r="194" spans="1:11" x14ac:dyDescent="0.25">
      <c r="A194">
        <v>208</v>
      </c>
      <c r="B194">
        <v>88</v>
      </c>
      <c r="C194" t="str">
        <f t="shared" ca="1" si="18"/>
        <v>2017_03_AFC_NA</v>
      </c>
      <c r="D194" s="23">
        <f t="shared" ca="1" si="18"/>
        <v>2017</v>
      </c>
      <c r="E194" s="23">
        <f t="shared" ca="1" si="18"/>
        <v>3</v>
      </c>
      <c r="F194" t="str">
        <f t="shared" ca="1" si="18"/>
        <v>AFC</v>
      </c>
      <c r="G194" t="str">
        <f t="shared" ca="1" si="18"/>
        <v>NA</v>
      </c>
      <c r="H194" s="23" t="s">
        <v>14</v>
      </c>
      <c r="I194" t="s">
        <v>87</v>
      </c>
      <c r="J194" t="str">
        <f t="shared" ca="1" si="16"/>
        <v>PHI</v>
      </c>
      <c r="K194" s="23">
        <f t="shared" ca="1" si="17"/>
        <v>0</v>
      </c>
    </row>
    <row r="195" spans="1:11" x14ac:dyDescent="0.25">
      <c r="A195">
        <v>209</v>
      </c>
      <c r="B195">
        <v>89</v>
      </c>
      <c r="C195" t="str">
        <f t="shared" ca="1" si="18"/>
        <v>2017_03_NFC_NA</v>
      </c>
      <c r="D195" s="23">
        <f t="shared" ca="1" si="18"/>
        <v>2017</v>
      </c>
      <c r="E195" s="23">
        <f t="shared" ca="1" si="18"/>
        <v>3</v>
      </c>
      <c r="F195" t="str">
        <f t="shared" ca="1" si="18"/>
        <v>NFC</v>
      </c>
      <c r="G195" t="str">
        <f t="shared" ca="1" si="18"/>
        <v>NA</v>
      </c>
      <c r="H195" s="23" t="s">
        <v>14</v>
      </c>
      <c r="I195" t="s">
        <v>89</v>
      </c>
      <c r="J195" t="str">
        <f t="shared" ca="1" si="16"/>
        <v>NWE</v>
      </c>
      <c r="K195" s="23">
        <f t="shared" ca="1" si="17"/>
        <v>0</v>
      </c>
    </row>
    <row r="196" spans="1:11" x14ac:dyDescent="0.25">
      <c r="A196">
        <v>210</v>
      </c>
      <c r="B196">
        <v>90</v>
      </c>
      <c r="C196" t="str">
        <f t="shared" ca="1" si="18"/>
        <v>2017_04_NA_NA</v>
      </c>
      <c r="D196" s="23">
        <f t="shared" ca="1" si="18"/>
        <v>2017</v>
      </c>
      <c r="E196" s="23">
        <f t="shared" ca="1" si="18"/>
        <v>4</v>
      </c>
      <c r="F196" t="str">
        <f t="shared" ca="1" si="18"/>
        <v>NA</v>
      </c>
      <c r="G196" t="str">
        <f t="shared" ca="1" si="18"/>
        <v>NA</v>
      </c>
      <c r="H196" s="23" t="s">
        <v>14</v>
      </c>
      <c r="I196" t="s">
        <v>87</v>
      </c>
      <c r="J196" t="str">
        <f t="shared" ca="1" si="16"/>
        <v>PHI</v>
      </c>
      <c r="K196" s="23">
        <f t="shared" ca="1" si="17"/>
        <v>0</v>
      </c>
    </row>
    <row r="197" spans="1:11" x14ac:dyDescent="0.25">
      <c r="A197">
        <v>211</v>
      </c>
      <c r="B197">
        <v>60</v>
      </c>
      <c r="C197" t="str">
        <f t="shared" ca="1" si="18"/>
        <v>2015_04_NA_NA</v>
      </c>
      <c r="D197" s="23">
        <f t="shared" ca="1" si="18"/>
        <v>2015</v>
      </c>
      <c r="E197" s="23">
        <f t="shared" ca="1" si="18"/>
        <v>4</v>
      </c>
      <c r="F197" t="str">
        <f t="shared" ca="1" si="18"/>
        <v>NA</v>
      </c>
      <c r="G197" t="str">
        <f t="shared" ca="1" si="18"/>
        <v>NA</v>
      </c>
      <c r="H197" t="s">
        <v>18</v>
      </c>
      <c r="I197" t="s">
        <v>332</v>
      </c>
      <c r="J197" t="str">
        <f t="shared" ca="1" si="16"/>
        <v>DEN</v>
      </c>
      <c r="K197" s="23">
        <f t="shared" ca="1" si="17"/>
        <v>0</v>
      </c>
    </row>
    <row r="198" spans="1:11" x14ac:dyDescent="0.25">
      <c r="A198">
        <v>212</v>
      </c>
      <c r="B198">
        <v>58</v>
      </c>
      <c r="C198" t="str">
        <f t="shared" ca="1" si="18"/>
        <v>2015_03_AFC_NA</v>
      </c>
      <c r="D198" s="23">
        <f t="shared" ca="1" si="18"/>
        <v>2015</v>
      </c>
      <c r="E198" s="23">
        <f t="shared" ca="1" si="18"/>
        <v>3</v>
      </c>
      <c r="F198" t="str">
        <f t="shared" ca="1" si="18"/>
        <v>AFC</v>
      </c>
      <c r="G198" t="str">
        <f t="shared" ca="1" si="18"/>
        <v>NA</v>
      </c>
      <c r="H198" t="s">
        <v>18</v>
      </c>
      <c r="I198" t="s">
        <v>332</v>
      </c>
      <c r="J198" t="str">
        <f t="shared" ca="1" si="16"/>
        <v>DEN</v>
      </c>
      <c r="K198" s="23">
        <f t="shared" ca="1" si="17"/>
        <v>0</v>
      </c>
    </row>
    <row r="199" spans="1:11" x14ac:dyDescent="0.25">
      <c r="A199">
        <v>213</v>
      </c>
      <c r="B199">
        <v>59</v>
      </c>
      <c r="C199" t="str">
        <f t="shared" ca="1" si="18"/>
        <v>2015_03_NFC_NA</v>
      </c>
      <c r="D199" s="23">
        <f t="shared" ca="1" si="18"/>
        <v>2015</v>
      </c>
      <c r="E199" s="23">
        <f t="shared" ca="1" si="18"/>
        <v>3</v>
      </c>
      <c r="F199" t="str">
        <f t="shared" ca="1" si="18"/>
        <v>NFC</v>
      </c>
      <c r="G199" t="str">
        <f t="shared" ca="1" si="18"/>
        <v>NA</v>
      </c>
      <c r="H199" t="s">
        <v>18</v>
      </c>
      <c r="I199" t="s">
        <v>330</v>
      </c>
      <c r="J199" t="str">
        <f t="shared" ca="1" si="16"/>
        <v>CAR</v>
      </c>
      <c r="K199" s="23">
        <f t="shared" ca="1" si="17"/>
        <v>0</v>
      </c>
    </row>
    <row r="200" spans="1:11" x14ac:dyDescent="0.25">
      <c r="A200">
        <v>214</v>
      </c>
      <c r="B200">
        <v>91</v>
      </c>
      <c r="C200" t="str">
        <f t="shared" ca="1" si="18"/>
        <v>2018_01_AFC_North</v>
      </c>
      <c r="D200" s="23">
        <f t="shared" ca="1" si="18"/>
        <v>2018</v>
      </c>
      <c r="E200" s="23">
        <f t="shared" ca="1" si="18"/>
        <v>1</v>
      </c>
      <c r="F200" t="str">
        <f t="shared" ca="1" si="18"/>
        <v>AFC</v>
      </c>
      <c r="G200" t="str">
        <f t="shared" ca="1" si="18"/>
        <v>North</v>
      </c>
      <c r="H200" t="s">
        <v>14</v>
      </c>
      <c r="I200" t="s">
        <v>65</v>
      </c>
      <c r="J200" s="23" t="str">
        <f t="shared" ca="1" si="16"/>
        <v/>
      </c>
      <c r="K200" s="23" t="str">
        <f t="shared" ca="1" si="17"/>
        <v/>
      </c>
    </row>
    <row r="201" spans="1:11" x14ac:dyDescent="0.25">
      <c r="A201">
        <v>215</v>
      </c>
      <c r="B201">
        <v>92</v>
      </c>
      <c r="C201" t="str">
        <f t="shared" ca="1" si="18"/>
        <v>2018_01_AFC_South</v>
      </c>
      <c r="D201" s="23">
        <f t="shared" ca="1" si="18"/>
        <v>2018</v>
      </c>
      <c r="E201" s="23">
        <f t="shared" ca="1" si="18"/>
        <v>1</v>
      </c>
      <c r="F201" t="str">
        <f t="shared" ca="1" si="18"/>
        <v>AFC</v>
      </c>
      <c r="G201" t="str">
        <f t="shared" ca="1" si="18"/>
        <v>South</v>
      </c>
      <c r="H201" t="s">
        <v>14</v>
      </c>
      <c r="I201" t="s">
        <v>93</v>
      </c>
      <c r="J201" s="23" t="str">
        <f t="shared" ca="1" si="16"/>
        <v/>
      </c>
      <c r="K201" s="23" t="str">
        <f t="shared" ca="1" si="17"/>
        <v/>
      </c>
    </row>
    <row r="202" spans="1:11" x14ac:dyDescent="0.25">
      <c r="A202">
        <v>216</v>
      </c>
      <c r="B202">
        <v>93</v>
      </c>
      <c r="C202" t="str">
        <f t="shared" ca="1" si="18"/>
        <v>2018_01_AFC_East</v>
      </c>
      <c r="D202" s="23">
        <f t="shared" ca="1" si="18"/>
        <v>2018</v>
      </c>
      <c r="E202" s="23">
        <f t="shared" ca="1" si="18"/>
        <v>1</v>
      </c>
      <c r="F202" t="str">
        <f t="shared" ca="1" si="18"/>
        <v>AFC</v>
      </c>
      <c r="G202" t="str">
        <f t="shared" ca="1" si="18"/>
        <v>East</v>
      </c>
      <c r="H202" t="s">
        <v>14</v>
      </c>
      <c r="I202" t="s">
        <v>332</v>
      </c>
      <c r="J202" s="23" t="str">
        <f t="shared" ca="1" si="16"/>
        <v/>
      </c>
      <c r="K202" s="23" t="str">
        <f t="shared" ca="1" si="17"/>
        <v/>
      </c>
    </row>
    <row r="203" spans="1:11" x14ac:dyDescent="0.25">
      <c r="A203">
        <v>217</v>
      </c>
      <c r="B203">
        <v>94</v>
      </c>
      <c r="C203" t="str">
        <f t="shared" ca="1" si="18"/>
        <v>2018_01_AFC_West</v>
      </c>
      <c r="D203" s="23">
        <f t="shared" ca="1" si="18"/>
        <v>2018</v>
      </c>
      <c r="E203" s="23">
        <f t="shared" ca="1" si="18"/>
        <v>1</v>
      </c>
      <c r="F203" t="str">
        <f t="shared" ca="1" si="18"/>
        <v>AFC</v>
      </c>
      <c r="G203" t="str">
        <f t="shared" ca="1" si="18"/>
        <v>West</v>
      </c>
      <c r="H203" t="s">
        <v>14</v>
      </c>
      <c r="I203" t="s">
        <v>72</v>
      </c>
      <c r="J203" s="23" t="str">
        <f t="shared" ca="1" si="16"/>
        <v/>
      </c>
      <c r="K203" s="23" t="str">
        <f t="shared" ca="1" si="17"/>
        <v/>
      </c>
    </row>
    <row r="204" spans="1:11" x14ac:dyDescent="0.25">
      <c r="A204">
        <v>218</v>
      </c>
      <c r="B204">
        <v>95</v>
      </c>
      <c r="C204" t="str">
        <f t="shared" ca="1" si="18"/>
        <v>2018_01_AFC_NA</v>
      </c>
      <c r="D204" s="23">
        <f t="shared" ca="1" si="18"/>
        <v>2018</v>
      </c>
      <c r="E204" s="23">
        <f t="shared" ca="1" si="18"/>
        <v>1</v>
      </c>
      <c r="F204" t="str">
        <f t="shared" ca="1" si="18"/>
        <v>AFC</v>
      </c>
      <c r="G204" t="str">
        <f t="shared" ca="1" si="18"/>
        <v>NA</v>
      </c>
      <c r="H204" t="s">
        <v>14</v>
      </c>
      <c r="I204" t="s">
        <v>77</v>
      </c>
      <c r="J204" s="23" t="str">
        <f t="shared" ca="1" si="16"/>
        <v/>
      </c>
      <c r="K204" s="23" t="str">
        <f t="shared" ca="1" si="17"/>
        <v/>
      </c>
    </row>
    <row r="205" spans="1:11" x14ac:dyDescent="0.25">
      <c r="A205">
        <v>219</v>
      </c>
      <c r="B205">
        <v>96</v>
      </c>
      <c r="C205" t="str">
        <f t="shared" ca="1" si="18"/>
        <v>2018_01_AFC_NA</v>
      </c>
      <c r="D205" s="23">
        <f t="shared" ca="1" si="18"/>
        <v>2018</v>
      </c>
      <c r="E205" s="23">
        <f t="shared" ca="1" si="18"/>
        <v>1</v>
      </c>
      <c r="F205" t="str">
        <f t="shared" ca="1" si="18"/>
        <v>AFC</v>
      </c>
      <c r="G205" t="str">
        <f t="shared" ca="1" si="18"/>
        <v>NA</v>
      </c>
      <c r="H205" t="s">
        <v>14</v>
      </c>
      <c r="I205" t="s">
        <v>69</v>
      </c>
      <c r="J205" s="23" t="str">
        <f t="shared" ca="1" si="16"/>
        <v/>
      </c>
      <c r="K205" s="23" t="str">
        <f t="shared" ca="1" si="17"/>
        <v/>
      </c>
    </row>
    <row r="206" spans="1:11" x14ac:dyDescent="0.25">
      <c r="A206">
        <v>220</v>
      </c>
      <c r="B206">
        <v>97</v>
      </c>
      <c r="C206" t="str">
        <f t="shared" ca="1" si="18"/>
        <v>2018_01_NFC_North</v>
      </c>
      <c r="D206" s="23">
        <f t="shared" ca="1" si="18"/>
        <v>2018</v>
      </c>
      <c r="E206" s="23">
        <f t="shared" ca="1" si="18"/>
        <v>1</v>
      </c>
      <c r="F206" t="str">
        <f t="shared" ca="1" si="18"/>
        <v>NFC</v>
      </c>
      <c r="G206" t="str">
        <f t="shared" ca="1" si="18"/>
        <v>North</v>
      </c>
      <c r="H206" t="s">
        <v>14</v>
      </c>
      <c r="I206" t="s">
        <v>80</v>
      </c>
      <c r="J206" s="23" t="str">
        <f t="shared" ca="1" si="16"/>
        <v/>
      </c>
      <c r="K206" s="23" t="str">
        <f t="shared" ca="1" si="17"/>
        <v/>
      </c>
    </row>
    <row r="207" spans="1:11" x14ac:dyDescent="0.25">
      <c r="A207">
        <v>221</v>
      </c>
      <c r="B207">
        <v>98</v>
      </c>
      <c r="C207" t="str">
        <f t="shared" ref="C207:G229" ca="1" si="19">IFERROR(VLOOKUP($B207,INDIRECT(nfl_plyff_tm),MATCH(C$1,INDIRECT(nfl_plyff_tm_header),0),FALSE),"error")</f>
        <v>2018_01_NFC_South</v>
      </c>
      <c r="D207" s="23">
        <f t="shared" ca="1" si="19"/>
        <v>2018</v>
      </c>
      <c r="E207" s="23">
        <f t="shared" ca="1" si="19"/>
        <v>1</v>
      </c>
      <c r="F207" t="str">
        <f t="shared" ca="1" si="19"/>
        <v>NFC</v>
      </c>
      <c r="G207" t="str">
        <f t="shared" ca="1" si="19"/>
        <v>South</v>
      </c>
      <c r="H207" t="s">
        <v>14</v>
      </c>
      <c r="I207" t="s">
        <v>335</v>
      </c>
      <c r="J207" s="23" t="str">
        <f t="shared" ca="1" si="16"/>
        <v/>
      </c>
      <c r="K207" s="23" t="str">
        <f t="shared" ca="1" si="17"/>
        <v/>
      </c>
    </row>
    <row r="208" spans="1:11" x14ac:dyDescent="0.25">
      <c r="A208">
        <v>222</v>
      </c>
      <c r="B208">
        <v>99</v>
      </c>
      <c r="C208" t="str">
        <f t="shared" ca="1" si="19"/>
        <v>2018_01_NFC_East</v>
      </c>
      <c r="D208" s="23">
        <f t="shared" ca="1" si="19"/>
        <v>2018</v>
      </c>
      <c r="E208" s="23">
        <f t="shared" ca="1" si="19"/>
        <v>1</v>
      </c>
      <c r="F208" t="str">
        <f t="shared" ca="1" si="19"/>
        <v>NFC</v>
      </c>
      <c r="G208" t="str">
        <f t="shared" ca="1" si="19"/>
        <v>East</v>
      </c>
      <c r="H208" t="s">
        <v>14</v>
      </c>
      <c r="I208" t="s">
        <v>83</v>
      </c>
      <c r="J208" s="23" t="str">
        <f t="shared" ca="1" si="16"/>
        <v/>
      </c>
      <c r="K208" s="23" t="str">
        <f t="shared" ca="1" si="17"/>
        <v/>
      </c>
    </row>
    <row r="209" spans="1:11" x14ac:dyDescent="0.25">
      <c r="A209">
        <v>223</v>
      </c>
      <c r="B209">
        <v>100</v>
      </c>
      <c r="C209" t="str">
        <f t="shared" ca="1" si="19"/>
        <v>2018_01_NFC_West</v>
      </c>
      <c r="D209" s="23">
        <f t="shared" ca="1" si="19"/>
        <v>2018</v>
      </c>
      <c r="E209" s="23">
        <f t="shared" ca="1" si="19"/>
        <v>1</v>
      </c>
      <c r="F209" t="str">
        <f t="shared" ca="1" si="19"/>
        <v>NFC</v>
      </c>
      <c r="G209" t="str">
        <f t="shared" ca="1" si="19"/>
        <v>West</v>
      </c>
      <c r="H209" t="s">
        <v>14</v>
      </c>
      <c r="I209" t="s">
        <v>123</v>
      </c>
      <c r="J209" s="23" t="str">
        <f t="shared" ca="1" si="16"/>
        <v/>
      </c>
      <c r="K209" s="23" t="str">
        <f t="shared" ca="1" si="17"/>
        <v/>
      </c>
    </row>
    <row r="210" spans="1:11" x14ac:dyDescent="0.25">
      <c r="A210">
        <v>224</v>
      </c>
      <c r="B210">
        <v>101</v>
      </c>
      <c r="C210" t="str">
        <f t="shared" ca="1" si="19"/>
        <v>2018_01_NFC_NA</v>
      </c>
      <c r="D210" s="23">
        <f t="shared" ca="1" si="19"/>
        <v>2018</v>
      </c>
      <c r="E210" s="23">
        <f t="shared" ca="1" si="19"/>
        <v>1</v>
      </c>
      <c r="F210" t="str">
        <f t="shared" ca="1" si="19"/>
        <v>NFC</v>
      </c>
      <c r="G210" t="str">
        <f t="shared" ca="1" si="19"/>
        <v>NA</v>
      </c>
      <c r="H210" t="s">
        <v>14</v>
      </c>
      <c r="I210" t="s">
        <v>20</v>
      </c>
      <c r="J210" s="23" t="str">
        <f t="shared" ca="1" si="16"/>
        <v/>
      </c>
      <c r="K210" s="23" t="str">
        <f t="shared" ca="1" si="17"/>
        <v/>
      </c>
    </row>
    <row r="211" spans="1:11" x14ac:dyDescent="0.25">
      <c r="A211">
        <v>225</v>
      </c>
      <c r="B211">
        <v>102</v>
      </c>
      <c r="C211" t="str">
        <f t="shared" ca="1" si="19"/>
        <v>2018_01_NFC_NA</v>
      </c>
      <c r="D211" s="23">
        <f t="shared" ca="1" si="19"/>
        <v>2018</v>
      </c>
      <c r="E211" s="23">
        <f t="shared" ca="1" si="19"/>
        <v>1</v>
      </c>
      <c r="F211" t="str">
        <f t="shared" ca="1" si="19"/>
        <v>NFC</v>
      </c>
      <c r="G211" t="str">
        <f t="shared" ca="1" si="19"/>
        <v>NA</v>
      </c>
      <c r="H211" t="s">
        <v>14</v>
      </c>
      <c r="I211" t="s">
        <v>330</v>
      </c>
      <c r="J211" s="23" t="str">
        <f t="shared" ca="1" si="16"/>
        <v/>
      </c>
      <c r="K211" s="23" t="str">
        <f t="shared" ca="1" si="17"/>
        <v/>
      </c>
    </row>
    <row r="212" spans="1:11" x14ac:dyDescent="0.25">
      <c r="A212">
        <v>226</v>
      </c>
      <c r="B212">
        <v>103</v>
      </c>
      <c r="C212" t="str">
        <f t="shared" ca="1" si="19"/>
        <v>2018_03_AFC_NA</v>
      </c>
      <c r="D212" s="23">
        <f t="shared" ca="1" si="19"/>
        <v>2018</v>
      </c>
      <c r="E212" s="23">
        <f t="shared" ca="1" si="19"/>
        <v>3</v>
      </c>
      <c r="F212" t="str">
        <f t="shared" ca="1" si="19"/>
        <v>AFC</v>
      </c>
      <c r="G212" t="str">
        <f t="shared" ca="1" si="19"/>
        <v>NA</v>
      </c>
      <c r="H212" t="s">
        <v>14</v>
      </c>
      <c r="I212" t="s">
        <v>332</v>
      </c>
      <c r="J212" s="23" t="str">
        <f t="shared" ca="1" si="16"/>
        <v/>
      </c>
      <c r="K212" s="23" t="str">
        <f t="shared" ca="1" si="17"/>
        <v/>
      </c>
    </row>
    <row r="213" spans="1:11" x14ac:dyDescent="0.25">
      <c r="A213">
        <v>227</v>
      </c>
      <c r="B213">
        <v>104</v>
      </c>
      <c r="C213" t="str">
        <f t="shared" ca="1" si="19"/>
        <v>2018_03_NFC_NA</v>
      </c>
      <c r="D213" s="23">
        <f t="shared" ca="1" si="19"/>
        <v>2018</v>
      </c>
      <c r="E213" s="23">
        <f t="shared" ca="1" si="19"/>
        <v>3</v>
      </c>
      <c r="F213" t="str">
        <f t="shared" ca="1" si="19"/>
        <v>NFC</v>
      </c>
      <c r="G213" t="str">
        <f t="shared" ca="1" si="19"/>
        <v>NA</v>
      </c>
      <c r="H213" t="s">
        <v>14</v>
      </c>
      <c r="I213" t="s">
        <v>80</v>
      </c>
      <c r="J213" s="23" t="str">
        <f t="shared" ca="1" si="16"/>
        <v/>
      </c>
      <c r="K213" s="23" t="str">
        <f t="shared" ca="1" si="17"/>
        <v/>
      </c>
    </row>
    <row r="214" spans="1:11" x14ac:dyDescent="0.25">
      <c r="A214">
        <v>228</v>
      </c>
      <c r="B214">
        <v>105</v>
      </c>
      <c r="C214" t="str">
        <f t="shared" ca="1" si="19"/>
        <v>2018_04_NA_NA</v>
      </c>
      <c r="D214" s="23">
        <f t="shared" ca="1" si="19"/>
        <v>2018</v>
      </c>
      <c r="E214" s="23">
        <f t="shared" ca="1" si="19"/>
        <v>4</v>
      </c>
      <c r="F214" t="str">
        <f t="shared" ca="1" si="19"/>
        <v>NA</v>
      </c>
      <c r="G214" t="str">
        <f t="shared" ca="1" si="19"/>
        <v>NA</v>
      </c>
      <c r="H214" t="s">
        <v>14</v>
      </c>
      <c r="I214" t="s">
        <v>80</v>
      </c>
      <c r="J214" s="23" t="str">
        <f t="shared" ca="1" si="16"/>
        <v/>
      </c>
      <c r="K214" s="23" t="str">
        <f t="shared" ca="1" si="17"/>
        <v/>
      </c>
    </row>
    <row r="215" spans="1:11" x14ac:dyDescent="0.25">
      <c r="A215">
        <v>229</v>
      </c>
      <c r="B215">
        <v>91</v>
      </c>
      <c r="C215" t="str">
        <f t="shared" ca="1" si="19"/>
        <v>2018_01_AFC_North</v>
      </c>
      <c r="D215" s="23">
        <f t="shared" ca="1" si="19"/>
        <v>2018</v>
      </c>
      <c r="E215" s="23">
        <f t="shared" ca="1" si="19"/>
        <v>1</v>
      </c>
      <c r="F215" t="str">
        <f t="shared" ca="1" si="19"/>
        <v>AFC</v>
      </c>
      <c r="G215" t="str">
        <f t="shared" ca="1" si="19"/>
        <v>North</v>
      </c>
      <c r="H215" t="s">
        <v>16</v>
      </c>
      <c r="J215" s="23" t="str">
        <f t="shared" ca="1" si="16"/>
        <v/>
      </c>
      <c r="K215" s="23" t="str">
        <f t="shared" ca="1" si="17"/>
        <v/>
      </c>
    </row>
    <row r="216" spans="1:11" x14ac:dyDescent="0.25">
      <c r="A216">
        <v>230</v>
      </c>
      <c r="B216">
        <v>92</v>
      </c>
      <c r="C216" t="str">
        <f t="shared" ca="1" si="19"/>
        <v>2018_01_AFC_South</v>
      </c>
      <c r="D216" s="23">
        <f t="shared" ca="1" si="19"/>
        <v>2018</v>
      </c>
      <c r="E216" s="23">
        <f t="shared" ca="1" si="19"/>
        <v>1</v>
      </c>
      <c r="F216" t="str">
        <f t="shared" ca="1" si="19"/>
        <v>AFC</v>
      </c>
      <c r="G216" t="str">
        <f t="shared" ca="1" si="19"/>
        <v>South</v>
      </c>
      <c r="H216" t="s">
        <v>16</v>
      </c>
      <c r="J216" s="23" t="str">
        <f t="shared" ca="1" si="16"/>
        <v/>
      </c>
      <c r="K216" s="23" t="str">
        <f t="shared" ca="1" si="17"/>
        <v/>
      </c>
    </row>
    <row r="217" spans="1:11" x14ac:dyDescent="0.25">
      <c r="A217">
        <v>231</v>
      </c>
      <c r="B217">
        <v>93</v>
      </c>
      <c r="C217" t="str">
        <f t="shared" ca="1" si="19"/>
        <v>2018_01_AFC_East</v>
      </c>
      <c r="D217" s="23">
        <f t="shared" ca="1" si="19"/>
        <v>2018</v>
      </c>
      <c r="E217" s="23">
        <f t="shared" ca="1" si="19"/>
        <v>1</v>
      </c>
      <c r="F217" t="str">
        <f t="shared" ca="1" si="19"/>
        <v>AFC</v>
      </c>
      <c r="G217" t="str">
        <f t="shared" ca="1" si="19"/>
        <v>East</v>
      </c>
      <c r="H217" t="s">
        <v>16</v>
      </c>
      <c r="J217" s="23" t="str">
        <f t="shared" ca="1" si="16"/>
        <v/>
      </c>
      <c r="K217" s="23" t="str">
        <f t="shared" ca="1" si="17"/>
        <v/>
      </c>
    </row>
    <row r="218" spans="1:11" x14ac:dyDescent="0.25">
      <c r="A218">
        <v>232</v>
      </c>
      <c r="B218">
        <v>94</v>
      </c>
      <c r="C218" t="str">
        <f t="shared" ca="1" si="19"/>
        <v>2018_01_AFC_West</v>
      </c>
      <c r="D218" s="23">
        <f t="shared" ca="1" si="19"/>
        <v>2018</v>
      </c>
      <c r="E218" s="23">
        <f t="shared" ca="1" si="19"/>
        <v>1</v>
      </c>
      <c r="F218" t="str">
        <f t="shared" ca="1" si="19"/>
        <v>AFC</v>
      </c>
      <c r="G218" t="str">
        <f t="shared" ca="1" si="19"/>
        <v>West</v>
      </c>
      <c r="H218" t="s">
        <v>16</v>
      </c>
      <c r="J218" s="23" t="str">
        <f t="shared" ca="1" si="16"/>
        <v/>
      </c>
      <c r="K218" s="23" t="str">
        <f t="shared" ca="1" si="17"/>
        <v/>
      </c>
    </row>
    <row r="219" spans="1:11" x14ac:dyDescent="0.25">
      <c r="A219">
        <v>233</v>
      </c>
      <c r="B219">
        <v>95</v>
      </c>
      <c r="C219" t="str">
        <f t="shared" ca="1" si="19"/>
        <v>2018_01_AFC_NA</v>
      </c>
      <c r="D219" s="23">
        <f t="shared" ca="1" si="19"/>
        <v>2018</v>
      </c>
      <c r="E219" s="23">
        <f t="shared" ca="1" si="19"/>
        <v>1</v>
      </c>
      <c r="F219" t="str">
        <f t="shared" ca="1" si="19"/>
        <v>AFC</v>
      </c>
      <c r="G219" t="str">
        <f t="shared" ca="1" si="19"/>
        <v>NA</v>
      </c>
      <c r="H219" t="s">
        <v>16</v>
      </c>
      <c r="J219" s="23" t="str">
        <f t="shared" ca="1" si="16"/>
        <v/>
      </c>
      <c r="K219" s="23" t="str">
        <f t="shared" ca="1" si="17"/>
        <v/>
      </c>
    </row>
    <row r="220" spans="1:11" x14ac:dyDescent="0.25">
      <c r="A220">
        <v>234</v>
      </c>
      <c r="B220">
        <v>96</v>
      </c>
      <c r="C220" t="str">
        <f t="shared" ca="1" si="19"/>
        <v>2018_01_AFC_NA</v>
      </c>
      <c r="D220" s="23">
        <f t="shared" ca="1" si="19"/>
        <v>2018</v>
      </c>
      <c r="E220" s="23">
        <f t="shared" ca="1" si="19"/>
        <v>1</v>
      </c>
      <c r="F220" t="str">
        <f t="shared" ca="1" si="19"/>
        <v>AFC</v>
      </c>
      <c r="G220" t="str">
        <f t="shared" ca="1" si="19"/>
        <v>NA</v>
      </c>
      <c r="H220" t="s">
        <v>16</v>
      </c>
      <c r="J220" s="23" t="str">
        <f t="shared" ca="1" si="16"/>
        <v/>
      </c>
      <c r="K220" s="23" t="str">
        <f t="shared" ca="1" si="17"/>
        <v/>
      </c>
    </row>
    <row r="221" spans="1:11" x14ac:dyDescent="0.25">
      <c r="A221">
        <v>235</v>
      </c>
      <c r="B221">
        <v>97</v>
      </c>
      <c r="C221" t="str">
        <f t="shared" ca="1" si="19"/>
        <v>2018_01_NFC_North</v>
      </c>
      <c r="D221" s="23">
        <f t="shared" ca="1" si="19"/>
        <v>2018</v>
      </c>
      <c r="E221" s="23">
        <f t="shared" ca="1" si="19"/>
        <v>1</v>
      </c>
      <c r="F221" t="str">
        <f t="shared" ca="1" si="19"/>
        <v>NFC</v>
      </c>
      <c r="G221" t="str">
        <f t="shared" ca="1" si="19"/>
        <v>North</v>
      </c>
      <c r="H221" t="s">
        <v>16</v>
      </c>
      <c r="J221" s="23" t="str">
        <f t="shared" ca="1" si="16"/>
        <v/>
      </c>
      <c r="K221" s="23" t="str">
        <f t="shared" ca="1" si="17"/>
        <v/>
      </c>
    </row>
    <row r="222" spans="1:11" x14ac:dyDescent="0.25">
      <c r="A222">
        <v>236</v>
      </c>
      <c r="B222">
        <v>98</v>
      </c>
      <c r="C222" t="str">
        <f t="shared" ca="1" si="19"/>
        <v>2018_01_NFC_South</v>
      </c>
      <c r="D222" s="23">
        <f t="shared" ca="1" si="19"/>
        <v>2018</v>
      </c>
      <c r="E222" s="23">
        <f t="shared" ca="1" si="19"/>
        <v>1</v>
      </c>
      <c r="F222" t="str">
        <f t="shared" ca="1" si="19"/>
        <v>NFC</v>
      </c>
      <c r="G222" t="str">
        <f t="shared" ca="1" si="19"/>
        <v>South</v>
      </c>
      <c r="H222" t="s">
        <v>16</v>
      </c>
      <c r="J222" s="23" t="str">
        <f t="shared" ca="1" si="16"/>
        <v/>
      </c>
      <c r="K222" s="23" t="str">
        <f t="shared" ca="1" si="17"/>
        <v/>
      </c>
    </row>
    <row r="223" spans="1:11" x14ac:dyDescent="0.25">
      <c r="A223">
        <v>237</v>
      </c>
      <c r="B223">
        <v>99</v>
      </c>
      <c r="C223" t="str">
        <f t="shared" ca="1" si="19"/>
        <v>2018_01_NFC_East</v>
      </c>
      <c r="D223" s="23">
        <f t="shared" ca="1" si="19"/>
        <v>2018</v>
      </c>
      <c r="E223" s="23">
        <f t="shared" ca="1" si="19"/>
        <v>1</v>
      </c>
      <c r="F223" t="str">
        <f t="shared" ca="1" si="19"/>
        <v>NFC</v>
      </c>
      <c r="G223" t="str">
        <f t="shared" ca="1" si="19"/>
        <v>East</v>
      </c>
      <c r="H223" t="s">
        <v>16</v>
      </c>
      <c r="J223" s="23" t="str">
        <f t="shared" ca="1" si="16"/>
        <v/>
      </c>
      <c r="K223" s="23" t="str">
        <f t="shared" ca="1" si="17"/>
        <v/>
      </c>
    </row>
    <row r="224" spans="1:11" x14ac:dyDescent="0.25">
      <c r="A224">
        <v>238</v>
      </c>
      <c r="B224">
        <v>100</v>
      </c>
      <c r="C224" t="str">
        <f t="shared" ca="1" si="19"/>
        <v>2018_01_NFC_West</v>
      </c>
      <c r="D224" s="23">
        <f t="shared" ca="1" si="19"/>
        <v>2018</v>
      </c>
      <c r="E224" s="23">
        <f t="shared" ca="1" si="19"/>
        <v>1</v>
      </c>
      <c r="F224" t="str">
        <f t="shared" ca="1" si="19"/>
        <v>NFC</v>
      </c>
      <c r="G224" t="str">
        <f t="shared" ca="1" si="19"/>
        <v>West</v>
      </c>
      <c r="H224" t="s">
        <v>16</v>
      </c>
      <c r="J224" s="23" t="str">
        <f t="shared" ca="1" si="16"/>
        <v/>
      </c>
      <c r="K224" s="23" t="str">
        <f t="shared" ca="1" si="17"/>
        <v/>
      </c>
    </row>
    <row r="225" spans="1:11" x14ac:dyDescent="0.25">
      <c r="A225">
        <v>239</v>
      </c>
      <c r="B225">
        <v>101</v>
      </c>
      <c r="C225" t="str">
        <f t="shared" ca="1" si="19"/>
        <v>2018_01_NFC_NA</v>
      </c>
      <c r="D225" s="23">
        <f t="shared" ca="1" si="19"/>
        <v>2018</v>
      </c>
      <c r="E225" s="23">
        <f t="shared" ca="1" si="19"/>
        <v>1</v>
      </c>
      <c r="F225" t="str">
        <f t="shared" ca="1" si="19"/>
        <v>NFC</v>
      </c>
      <c r="G225" t="str">
        <f t="shared" ca="1" si="19"/>
        <v>NA</v>
      </c>
      <c r="H225" t="s">
        <v>16</v>
      </c>
      <c r="J225" s="23" t="str">
        <f t="shared" ca="1" si="16"/>
        <v/>
      </c>
      <c r="K225" s="23" t="str">
        <f t="shared" ca="1" si="17"/>
        <v/>
      </c>
    </row>
    <row r="226" spans="1:11" x14ac:dyDescent="0.25">
      <c r="A226">
        <v>240</v>
      </c>
      <c r="B226">
        <v>102</v>
      </c>
      <c r="C226" t="str">
        <f t="shared" ca="1" si="19"/>
        <v>2018_01_NFC_NA</v>
      </c>
      <c r="D226" s="23">
        <f t="shared" ca="1" si="19"/>
        <v>2018</v>
      </c>
      <c r="E226" s="23">
        <f t="shared" ca="1" si="19"/>
        <v>1</v>
      </c>
      <c r="F226" t="str">
        <f t="shared" ca="1" si="19"/>
        <v>NFC</v>
      </c>
      <c r="G226" t="str">
        <f t="shared" ca="1" si="19"/>
        <v>NA</v>
      </c>
      <c r="H226" t="s">
        <v>16</v>
      </c>
      <c r="J226" s="23" t="str">
        <f t="shared" ca="1" si="16"/>
        <v/>
      </c>
      <c r="K226" s="23" t="str">
        <f t="shared" ca="1" si="17"/>
        <v/>
      </c>
    </row>
    <row r="227" spans="1:11" x14ac:dyDescent="0.25">
      <c r="A227">
        <v>241</v>
      </c>
      <c r="B227">
        <v>103</v>
      </c>
      <c r="C227" t="str">
        <f t="shared" ca="1" si="19"/>
        <v>2018_03_AFC_NA</v>
      </c>
      <c r="D227" s="23">
        <f t="shared" ca="1" si="19"/>
        <v>2018</v>
      </c>
      <c r="E227" s="23">
        <f t="shared" ca="1" si="19"/>
        <v>3</v>
      </c>
      <c r="F227" t="str">
        <f t="shared" ca="1" si="19"/>
        <v>AFC</v>
      </c>
      <c r="G227" t="str">
        <f t="shared" ca="1" si="19"/>
        <v>NA</v>
      </c>
      <c r="H227" t="s">
        <v>16</v>
      </c>
      <c r="J227" s="23" t="str">
        <f t="shared" ca="1" si="16"/>
        <v/>
      </c>
      <c r="K227" s="23" t="str">
        <f t="shared" ca="1" si="17"/>
        <v/>
      </c>
    </row>
    <row r="228" spans="1:11" x14ac:dyDescent="0.25">
      <c r="A228">
        <v>242</v>
      </c>
      <c r="B228">
        <v>104</v>
      </c>
      <c r="C228" t="str">
        <f t="shared" ca="1" si="19"/>
        <v>2018_03_NFC_NA</v>
      </c>
      <c r="D228" s="23">
        <f t="shared" ca="1" si="19"/>
        <v>2018</v>
      </c>
      <c r="E228" s="23">
        <f t="shared" ca="1" si="19"/>
        <v>3</v>
      </c>
      <c r="F228" t="str">
        <f t="shared" ca="1" si="19"/>
        <v>NFC</v>
      </c>
      <c r="G228" t="str">
        <f t="shared" ca="1" si="19"/>
        <v>NA</v>
      </c>
      <c r="H228" t="s">
        <v>16</v>
      </c>
      <c r="J228" s="23" t="str">
        <f t="shared" ca="1" si="16"/>
        <v/>
      </c>
      <c r="K228" s="23" t="str">
        <f t="shared" ca="1" si="17"/>
        <v/>
      </c>
    </row>
    <row r="229" spans="1:11" x14ac:dyDescent="0.25">
      <c r="A229">
        <v>243</v>
      </c>
      <c r="B229">
        <v>105</v>
      </c>
      <c r="C229" t="str">
        <f t="shared" ca="1" si="19"/>
        <v>2018_04_NA_NA</v>
      </c>
      <c r="D229" s="23">
        <f t="shared" ca="1" si="19"/>
        <v>2018</v>
      </c>
      <c r="E229" s="23">
        <f t="shared" ca="1" si="19"/>
        <v>4</v>
      </c>
      <c r="F229" t="str">
        <f t="shared" ca="1" si="19"/>
        <v>NA</v>
      </c>
      <c r="G229" t="str">
        <f t="shared" ca="1" si="19"/>
        <v>NA</v>
      </c>
      <c r="H229" t="s">
        <v>16</v>
      </c>
      <c r="J229" s="23" t="str">
        <f t="shared" ca="1" si="16"/>
        <v/>
      </c>
      <c r="K229" s="23" t="str">
        <f t="shared" ca="1" si="17"/>
        <v/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>
    <tabColor rgb="FF00B050"/>
  </sheetPr>
  <dimension ref="A1:E85"/>
  <sheetViews>
    <sheetView zoomScale="90" zoomScaleNormal="90" workbookViewId="0">
      <selection activeCell="H162" sqref="H162:H193"/>
    </sheetView>
  </sheetViews>
  <sheetFormatPr defaultRowHeight="15" x14ac:dyDescent="0.25"/>
  <cols>
    <col min="2" max="2" width="19.7109375" bestFit="1" customWidth="1"/>
  </cols>
  <sheetData>
    <row r="1" spans="1:5" x14ac:dyDescent="0.25">
      <c r="A1" s="18" t="s">
        <v>372</v>
      </c>
      <c r="B1" s="18" t="s">
        <v>374</v>
      </c>
      <c r="C1" t="s">
        <v>287</v>
      </c>
      <c r="D1" t="s">
        <v>286</v>
      </c>
      <c r="E1" t="s">
        <v>152</v>
      </c>
    </row>
    <row r="2" spans="1:5" x14ac:dyDescent="0.25">
      <c r="A2">
        <v>1</v>
      </c>
      <c r="B2" t="str">
        <f>CONCATENATE(C2,"_",D2)</f>
        <v>2013_mvp</v>
      </c>
      <c r="C2">
        <v>2013</v>
      </c>
      <c r="D2" t="s">
        <v>33</v>
      </c>
      <c r="E2" t="s">
        <v>153</v>
      </c>
    </row>
    <row r="3" spans="1:5" x14ac:dyDescent="0.25">
      <c r="A3">
        <v>2</v>
      </c>
      <c r="B3" t="str">
        <f t="shared" ref="B3:B66" si="0">CONCATENATE(C3,"_",D3)</f>
        <v>2013_opoy</v>
      </c>
      <c r="C3">
        <v>2013</v>
      </c>
      <c r="D3" t="s">
        <v>40</v>
      </c>
      <c r="E3" t="s">
        <v>153</v>
      </c>
    </row>
    <row r="4" spans="1:5" x14ac:dyDescent="0.25">
      <c r="A4">
        <v>3</v>
      </c>
      <c r="B4" t="str">
        <f t="shared" si="0"/>
        <v>2013_dpoy</v>
      </c>
      <c r="C4">
        <v>2013</v>
      </c>
      <c r="D4" t="s">
        <v>35</v>
      </c>
      <c r="E4" t="s">
        <v>154</v>
      </c>
    </row>
    <row r="5" spans="1:5" x14ac:dyDescent="0.25">
      <c r="A5">
        <v>4</v>
      </c>
      <c r="B5" t="str">
        <f t="shared" si="0"/>
        <v>2013_pass_champ</v>
      </c>
      <c r="C5">
        <v>2013</v>
      </c>
      <c r="D5" t="s">
        <v>63</v>
      </c>
      <c r="E5" t="s">
        <v>155</v>
      </c>
    </row>
    <row r="6" spans="1:5" x14ac:dyDescent="0.25">
      <c r="A6">
        <v>5</v>
      </c>
      <c r="B6" t="str">
        <f t="shared" si="0"/>
        <v>2013_rush_champ</v>
      </c>
      <c r="C6">
        <v>2013</v>
      </c>
      <c r="D6" t="s">
        <v>57</v>
      </c>
      <c r="E6" t="s">
        <v>156</v>
      </c>
    </row>
    <row r="7" spans="1:5" x14ac:dyDescent="0.25">
      <c r="A7">
        <v>6</v>
      </c>
      <c r="B7" t="str">
        <f t="shared" si="0"/>
        <v>2013_rec_champ</v>
      </c>
      <c r="C7">
        <v>2013</v>
      </c>
      <c r="D7" t="s">
        <v>58</v>
      </c>
      <c r="E7" t="s">
        <v>157</v>
      </c>
    </row>
    <row r="8" spans="1:5" x14ac:dyDescent="0.25">
      <c r="A8">
        <v>7</v>
      </c>
      <c r="B8" t="str">
        <f t="shared" si="0"/>
        <v>2013_sack_champ</v>
      </c>
      <c r="C8">
        <v>2013</v>
      </c>
      <c r="D8" t="s">
        <v>59</v>
      </c>
      <c r="E8" t="s">
        <v>153</v>
      </c>
    </row>
    <row r="9" spans="1:5" x14ac:dyDescent="0.25">
      <c r="A9">
        <v>8</v>
      </c>
      <c r="B9" t="str">
        <f t="shared" si="0"/>
        <v>2013_int_champ</v>
      </c>
      <c r="C9">
        <v>2013</v>
      </c>
      <c r="D9" t="s">
        <v>60</v>
      </c>
      <c r="E9" t="s">
        <v>158</v>
      </c>
    </row>
    <row r="10" spans="1:5" x14ac:dyDescent="0.25">
      <c r="A10">
        <v>9</v>
      </c>
      <c r="B10" t="str">
        <f t="shared" si="0"/>
        <v>2013_cbpoy</v>
      </c>
      <c r="C10">
        <v>2013</v>
      </c>
      <c r="D10" t="s">
        <v>61</v>
      </c>
      <c r="E10" t="s">
        <v>159</v>
      </c>
    </row>
    <row r="11" spans="1:5" x14ac:dyDescent="0.25">
      <c r="A11">
        <v>10</v>
      </c>
      <c r="B11" t="str">
        <f t="shared" si="0"/>
        <v>2013_oroy</v>
      </c>
      <c r="C11">
        <v>2013</v>
      </c>
      <c r="D11" t="s">
        <v>165</v>
      </c>
      <c r="E11" t="s">
        <v>161</v>
      </c>
    </row>
    <row r="12" spans="1:5" x14ac:dyDescent="0.25">
      <c r="A12">
        <v>11</v>
      </c>
      <c r="B12" t="str">
        <f t="shared" si="0"/>
        <v>2013_droy</v>
      </c>
      <c r="C12">
        <v>2013</v>
      </c>
      <c r="D12" t="s">
        <v>166</v>
      </c>
      <c r="E12" t="s">
        <v>162</v>
      </c>
    </row>
    <row r="13" spans="1:5" x14ac:dyDescent="0.25">
      <c r="A13">
        <v>12</v>
      </c>
      <c r="B13" t="str">
        <f t="shared" si="0"/>
        <v>2013_coy</v>
      </c>
      <c r="C13">
        <v>2013</v>
      </c>
      <c r="D13" t="s">
        <v>37</v>
      </c>
      <c r="E13" t="s">
        <v>160</v>
      </c>
    </row>
    <row r="14" spans="1:5" x14ac:dyDescent="0.25">
      <c r="A14">
        <v>13</v>
      </c>
      <c r="B14" t="str">
        <f t="shared" si="0"/>
        <v>2013_acoy</v>
      </c>
      <c r="C14">
        <v>2013</v>
      </c>
      <c r="D14" t="s">
        <v>62</v>
      </c>
      <c r="E14" t="s">
        <v>376</v>
      </c>
    </row>
    <row r="15" spans="1:5" x14ac:dyDescent="0.25">
      <c r="A15">
        <v>14</v>
      </c>
      <c r="B15" t="str">
        <f t="shared" si="0"/>
        <v>2013_eoy</v>
      </c>
      <c r="C15">
        <v>2013</v>
      </c>
      <c r="D15" t="s">
        <v>385</v>
      </c>
      <c r="E15" t="s">
        <v>376</v>
      </c>
    </row>
    <row r="16" spans="1:5" x14ac:dyDescent="0.25">
      <c r="A16">
        <v>15</v>
      </c>
      <c r="B16" t="str">
        <f t="shared" si="0"/>
        <v>2014_mvp</v>
      </c>
      <c r="C16">
        <v>2014</v>
      </c>
      <c r="D16" t="s">
        <v>33</v>
      </c>
      <c r="E16" t="s">
        <v>167</v>
      </c>
    </row>
    <row r="17" spans="1:5" x14ac:dyDescent="0.25">
      <c r="A17">
        <v>16</v>
      </c>
      <c r="B17" t="str">
        <f t="shared" si="0"/>
        <v>2014_opoy</v>
      </c>
      <c r="C17">
        <v>2014</v>
      </c>
      <c r="D17" t="s">
        <v>40</v>
      </c>
      <c r="E17" t="s">
        <v>168</v>
      </c>
    </row>
    <row r="18" spans="1:5" x14ac:dyDescent="0.25">
      <c r="A18">
        <v>17</v>
      </c>
      <c r="B18" t="str">
        <f t="shared" si="0"/>
        <v>2014_dpoy</v>
      </c>
      <c r="C18">
        <v>2014</v>
      </c>
      <c r="D18" t="s">
        <v>35</v>
      </c>
      <c r="E18" t="s">
        <v>169</v>
      </c>
    </row>
    <row r="19" spans="1:5" x14ac:dyDescent="0.25">
      <c r="A19">
        <v>18</v>
      </c>
      <c r="B19" t="str">
        <f t="shared" si="0"/>
        <v>2014_pass_champ</v>
      </c>
      <c r="C19">
        <v>2014</v>
      </c>
      <c r="D19" t="s">
        <v>63</v>
      </c>
      <c r="E19" t="s">
        <v>170</v>
      </c>
    </row>
    <row r="20" spans="1:5" x14ac:dyDescent="0.25">
      <c r="A20">
        <v>19</v>
      </c>
      <c r="B20" t="str">
        <f t="shared" si="0"/>
        <v>2014_rush_champ</v>
      </c>
      <c r="C20">
        <v>2014</v>
      </c>
      <c r="D20" t="s">
        <v>57</v>
      </c>
      <c r="E20" t="s">
        <v>171</v>
      </c>
    </row>
    <row r="21" spans="1:5" x14ac:dyDescent="0.25">
      <c r="A21">
        <v>20</v>
      </c>
      <c r="B21" t="str">
        <f t="shared" si="0"/>
        <v>2014_rec_champ</v>
      </c>
      <c r="C21">
        <v>2014</v>
      </c>
      <c r="D21" t="s">
        <v>58</v>
      </c>
      <c r="E21" t="s">
        <v>172</v>
      </c>
    </row>
    <row r="22" spans="1:5" x14ac:dyDescent="0.25">
      <c r="A22">
        <v>21</v>
      </c>
      <c r="B22" t="str">
        <f t="shared" si="0"/>
        <v>2014_sack_champ</v>
      </c>
      <c r="C22">
        <v>2014</v>
      </c>
      <c r="D22" t="s">
        <v>59</v>
      </c>
      <c r="E22" t="s">
        <v>169</v>
      </c>
    </row>
    <row r="23" spans="1:5" x14ac:dyDescent="0.25">
      <c r="A23">
        <v>22</v>
      </c>
      <c r="B23" t="str">
        <f t="shared" si="0"/>
        <v>2014_int_champ</v>
      </c>
      <c r="C23">
        <v>2014</v>
      </c>
      <c r="D23" t="s">
        <v>60</v>
      </c>
      <c r="E23" t="s">
        <v>173</v>
      </c>
    </row>
    <row r="24" spans="1:5" x14ac:dyDescent="0.25">
      <c r="A24">
        <v>23</v>
      </c>
      <c r="B24" t="str">
        <f t="shared" si="0"/>
        <v>2014_cbpoy</v>
      </c>
      <c r="C24">
        <v>2014</v>
      </c>
      <c r="D24" t="s">
        <v>61</v>
      </c>
      <c r="E24" t="s">
        <v>174</v>
      </c>
    </row>
    <row r="25" spans="1:5" x14ac:dyDescent="0.25">
      <c r="A25">
        <v>24</v>
      </c>
      <c r="B25" t="str">
        <f t="shared" si="0"/>
        <v>2014_oroy</v>
      </c>
      <c r="C25">
        <v>2014</v>
      </c>
      <c r="D25" t="s">
        <v>165</v>
      </c>
      <c r="E25" t="s">
        <v>175</v>
      </c>
    </row>
    <row r="26" spans="1:5" x14ac:dyDescent="0.25">
      <c r="A26">
        <v>25</v>
      </c>
      <c r="B26" t="str">
        <f t="shared" si="0"/>
        <v>2014_droy</v>
      </c>
      <c r="C26">
        <v>2014</v>
      </c>
      <c r="D26" t="s">
        <v>166</v>
      </c>
      <c r="E26" t="s">
        <v>176</v>
      </c>
    </row>
    <row r="27" spans="1:5" x14ac:dyDescent="0.25">
      <c r="A27">
        <v>26</v>
      </c>
      <c r="B27" t="str">
        <f t="shared" si="0"/>
        <v>2014_coy</v>
      </c>
      <c r="C27">
        <v>2014</v>
      </c>
      <c r="D27" t="s">
        <v>37</v>
      </c>
      <c r="E27" t="s">
        <v>177</v>
      </c>
    </row>
    <row r="28" spans="1:5" x14ac:dyDescent="0.25">
      <c r="A28">
        <v>27</v>
      </c>
      <c r="B28" t="str">
        <f t="shared" si="0"/>
        <v>2014_acoy</v>
      </c>
      <c r="C28">
        <v>2014</v>
      </c>
      <c r="D28" t="s">
        <v>62</v>
      </c>
      <c r="E28" t="s">
        <v>376</v>
      </c>
    </row>
    <row r="29" spans="1:5" x14ac:dyDescent="0.25">
      <c r="A29">
        <v>28</v>
      </c>
      <c r="B29" t="str">
        <f t="shared" si="0"/>
        <v>2014_eoy</v>
      </c>
      <c r="C29">
        <v>2014</v>
      </c>
      <c r="D29" t="s">
        <v>385</v>
      </c>
      <c r="E29" t="s">
        <v>376</v>
      </c>
    </row>
    <row r="30" spans="1:5" x14ac:dyDescent="0.25">
      <c r="A30">
        <v>29</v>
      </c>
      <c r="B30" t="str">
        <f t="shared" si="0"/>
        <v>2015_mvp</v>
      </c>
      <c r="C30">
        <v>2015</v>
      </c>
      <c r="D30" t="s">
        <v>33</v>
      </c>
      <c r="E30" t="s">
        <v>178</v>
      </c>
    </row>
    <row r="31" spans="1:5" x14ac:dyDescent="0.25">
      <c r="A31">
        <v>30</v>
      </c>
      <c r="B31" t="str">
        <f t="shared" si="0"/>
        <v>2015_opoy</v>
      </c>
      <c r="C31">
        <v>2015</v>
      </c>
      <c r="D31" t="s">
        <v>40</v>
      </c>
      <c r="E31" t="s">
        <v>168</v>
      </c>
    </row>
    <row r="32" spans="1:5" x14ac:dyDescent="0.25">
      <c r="A32">
        <v>31</v>
      </c>
      <c r="B32" t="str">
        <f t="shared" si="0"/>
        <v>2015_dpoy</v>
      </c>
      <c r="C32">
        <v>2015</v>
      </c>
      <c r="D32" t="s">
        <v>35</v>
      </c>
      <c r="E32" t="s">
        <v>179</v>
      </c>
    </row>
    <row r="33" spans="1:5" x14ac:dyDescent="0.25">
      <c r="A33">
        <v>32</v>
      </c>
      <c r="B33" t="str">
        <f t="shared" si="0"/>
        <v>2015_pass_champ</v>
      </c>
      <c r="C33">
        <v>2015</v>
      </c>
      <c r="D33" t="s">
        <v>63</v>
      </c>
      <c r="E33" t="s">
        <v>180</v>
      </c>
    </row>
    <row r="34" spans="1:5" x14ac:dyDescent="0.25">
      <c r="A34">
        <v>33</v>
      </c>
      <c r="B34" t="str">
        <f t="shared" si="0"/>
        <v>2015_rush_champ</v>
      </c>
      <c r="C34">
        <v>2015</v>
      </c>
      <c r="D34" t="s">
        <v>57</v>
      </c>
      <c r="E34" t="s">
        <v>173</v>
      </c>
    </row>
    <row r="35" spans="1:5" x14ac:dyDescent="0.25">
      <c r="A35">
        <v>34</v>
      </c>
      <c r="B35" t="str">
        <f t="shared" si="0"/>
        <v>2015_rec_champ</v>
      </c>
      <c r="C35">
        <v>2015</v>
      </c>
      <c r="D35" t="s">
        <v>58</v>
      </c>
      <c r="E35" t="s">
        <v>181</v>
      </c>
    </row>
    <row r="36" spans="1:5" x14ac:dyDescent="0.25">
      <c r="A36">
        <v>35</v>
      </c>
      <c r="B36" t="str">
        <f t="shared" si="0"/>
        <v>2015_sack_champ</v>
      </c>
      <c r="C36">
        <v>2015</v>
      </c>
      <c r="D36" t="s">
        <v>59</v>
      </c>
      <c r="E36" t="s">
        <v>178</v>
      </c>
    </row>
    <row r="37" spans="1:5" x14ac:dyDescent="0.25">
      <c r="A37">
        <v>36</v>
      </c>
      <c r="B37" t="str">
        <f t="shared" si="0"/>
        <v>2015_int_champ</v>
      </c>
      <c r="C37">
        <v>2015</v>
      </c>
      <c r="D37" t="s">
        <v>60</v>
      </c>
      <c r="E37" t="s">
        <v>173</v>
      </c>
    </row>
    <row r="38" spans="1:5" x14ac:dyDescent="0.25">
      <c r="A38">
        <v>37</v>
      </c>
      <c r="B38" t="str">
        <f t="shared" si="0"/>
        <v>2015_cbpoy</v>
      </c>
      <c r="C38">
        <v>2015</v>
      </c>
      <c r="D38" t="s">
        <v>61</v>
      </c>
      <c r="E38" t="s">
        <v>182</v>
      </c>
    </row>
    <row r="39" spans="1:5" x14ac:dyDescent="0.25">
      <c r="A39">
        <v>38</v>
      </c>
      <c r="B39" t="str">
        <f t="shared" si="0"/>
        <v>2015_oroy</v>
      </c>
      <c r="C39">
        <v>2015</v>
      </c>
      <c r="D39" t="s">
        <v>165</v>
      </c>
      <c r="E39" t="s">
        <v>183</v>
      </c>
    </row>
    <row r="40" spans="1:5" x14ac:dyDescent="0.25">
      <c r="A40">
        <v>39</v>
      </c>
      <c r="B40" t="str">
        <f t="shared" si="0"/>
        <v>2015_droy</v>
      </c>
      <c r="C40">
        <v>2015</v>
      </c>
      <c r="D40" t="s">
        <v>166</v>
      </c>
      <c r="E40" t="s">
        <v>184</v>
      </c>
    </row>
    <row r="41" spans="1:5" x14ac:dyDescent="0.25">
      <c r="A41">
        <v>40</v>
      </c>
      <c r="B41" t="str">
        <f t="shared" si="0"/>
        <v>2015_coy</v>
      </c>
      <c r="C41">
        <v>2015</v>
      </c>
      <c r="D41" t="s">
        <v>37</v>
      </c>
      <c r="E41" t="s">
        <v>160</v>
      </c>
    </row>
    <row r="42" spans="1:5" x14ac:dyDescent="0.25">
      <c r="A42">
        <v>41</v>
      </c>
      <c r="B42" t="str">
        <f t="shared" si="0"/>
        <v>2015_acoy</v>
      </c>
      <c r="C42">
        <v>2015</v>
      </c>
      <c r="D42" t="s">
        <v>62</v>
      </c>
      <c r="E42" t="s">
        <v>376</v>
      </c>
    </row>
    <row r="43" spans="1:5" x14ac:dyDescent="0.25">
      <c r="A43">
        <v>42</v>
      </c>
      <c r="B43" t="str">
        <f t="shared" si="0"/>
        <v>2015_eoy</v>
      </c>
      <c r="C43">
        <v>2015</v>
      </c>
      <c r="D43" t="s">
        <v>385</v>
      </c>
      <c r="E43" t="s">
        <v>376</v>
      </c>
    </row>
    <row r="44" spans="1:5" x14ac:dyDescent="0.25">
      <c r="A44">
        <v>43</v>
      </c>
      <c r="B44" t="str">
        <f t="shared" si="0"/>
        <v>2016_mvp</v>
      </c>
      <c r="C44">
        <v>2016</v>
      </c>
      <c r="D44" t="s">
        <v>33</v>
      </c>
      <c r="E44" t="s">
        <v>185</v>
      </c>
    </row>
    <row r="45" spans="1:5" x14ac:dyDescent="0.25">
      <c r="A45">
        <v>44</v>
      </c>
      <c r="B45" t="str">
        <f t="shared" si="0"/>
        <v>2016_opoy</v>
      </c>
      <c r="C45">
        <v>2016</v>
      </c>
      <c r="D45" t="s">
        <v>40</v>
      </c>
      <c r="E45" t="s">
        <v>168</v>
      </c>
    </row>
    <row r="46" spans="1:5" x14ac:dyDescent="0.25">
      <c r="A46">
        <v>45</v>
      </c>
      <c r="B46" t="str">
        <f t="shared" si="0"/>
        <v>2016_dpoy</v>
      </c>
      <c r="C46">
        <v>2016</v>
      </c>
      <c r="D46" t="s">
        <v>35</v>
      </c>
      <c r="E46" t="s">
        <v>186</v>
      </c>
    </row>
    <row r="47" spans="1:5" x14ac:dyDescent="0.25">
      <c r="A47">
        <v>46</v>
      </c>
      <c r="B47" t="str">
        <f t="shared" si="0"/>
        <v>2016_pass_champ</v>
      </c>
      <c r="C47">
        <v>2016</v>
      </c>
      <c r="D47" t="s">
        <v>63</v>
      </c>
      <c r="E47" t="s">
        <v>187</v>
      </c>
    </row>
    <row r="48" spans="1:5" x14ac:dyDescent="0.25">
      <c r="A48">
        <v>47</v>
      </c>
      <c r="B48" t="str">
        <f t="shared" si="0"/>
        <v>2016_rush_champ</v>
      </c>
      <c r="C48">
        <v>2016</v>
      </c>
      <c r="D48" t="s">
        <v>57</v>
      </c>
      <c r="E48" t="s">
        <v>188</v>
      </c>
    </row>
    <row r="49" spans="1:5" x14ac:dyDescent="0.25">
      <c r="A49">
        <v>48</v>
      </c>
      <c r="B49" t="str">
        <f t="shared" si="0"/>
        <v>2016_rec_champ</v>
      </c>
      <c r="C49">
        <v>2016</v>
      </c>
      <c r="D49" t="s">
        <v>58</v>
      </c>
      <c r="E49" t="s">
        <v>189</v>
      </c>
    </row>
    <row r="50" spans="1:5" x14ac:dyDescent="0.25">
      <c r="A50">
        <v>49</v>
      </c>
      <c r="B50" t="str">
        <f t="shared" si="0"/>
        <v>2016_sack_champ</v>
      </c>
      <c r="C50">
        <v>2016</v>
      </c>
      <c r="D50" t="s">
        <v>59</v>
      </c>
      <c r="E50" t="s">
        <v>185</v>
      </c>
    </row>
    <row r="51" spans="1:5" x14ac:dyDescent="0.25">
      <c r="A51">
        <v>50</v>
      </c>
      <c r="B51" t="str">
        <f t="shared" si="0"/>
        <v>2016_int_champ</v>
      </c>
      <c r="C51">
        <v>2016</v>
      </c>
      <c r="D51" t="s">
        <v>60</v>
      </c>
      <c r="E51" t="s">
        <v>190</v>
      </c>
    </row>
    <row r="52" spans="1:5" x14ac:dyDescent="0.25">
      <c r="A52">
        <v>51</v>
      </c>
      <c r="B52" t="str">
        <f t="shared" si="0"/>
        <v>2016_cbpoy</v>
      </c>
      <c r="C52">
        <v>2016</v>
      </c>
      <c r="D52" t="s">
        <v>61</v>
      </c>
      <c r="E52" t="s">
        <v>191</v>
      </c>
    </row>
    <row r="53" spans="1:5" x14ac:dyDescent="0.25">
      <c r="A53">
        <v>52</v>
      </c>
      <c r="B53" t="str">
        <f t="shared" si="0"/>
        <v>2016_oroy</v>
      </c>
      <c r="C53">
        <v>2016</v>
      </c>
      <c r="D53" t="s">
        <v>165</v>
      </c>
      <c r="E53" t="s">
        <v>192</v>
      </c>
    </row>
    <row r="54" spans="1:5" x14ac:dyDescent="0.25">
      <c r="A54">
        <v>53</v>
      </c>
      <c r="B54" t="str">
        <f t="shared" si="0"/>
        <v>2016_droy</v>
      </c>
      <c r="C54">
        <v>2016</v>
      </c>
      <c r="D54" t="s">
        <v>166</v>
      </c>
      <c r="E54" t="s">
        <v>193</v>
      </c>
    </row>
    <row r="55" spans="1:5" x14ac:dyDescent="0.25">
      <c r="A55">
        <v>54</v>
      </c>
      <c r="B55" t="str">
        <f t="shared" si="0"/>
        <v>2016_coy</v>
      </c>
      <c r="C55">
        <v>2016</v>
      </c>
      <c r="D55" t="s">
        <v>37</v>
      </c>
      <c r="E55" t="s">
        <v>194</v>
      </c>
    </row>
    <row r="56" spans="1:5" x14ac:dyDescent="0.25">
      <c r="A56">
        <v>55</v>
      </c>
      <c r="B56" t="str">
        <f t="shared" si="0"/>
        <v>2016_acoy</v>
      </c>
      <c r="C56">
        <v>2016</v>
      </c>
      <c r="D56" t="s">
        <v>62</v>
      </c>
      <c r="E56" t="s">
        <v>195</v>
      </c>
    </row>
    <row r="57" spans="1:5" x14ac:dyDescent="0.25">
      <c r="A57">
        <v>56</v>
      </c>
      <c r="B57" t="str">
        <f t="shared" si="0"/>
        <v>2016_eoy</v>
      </c>
      <c r="C57">
        <v>2016</v>
      </c>
      <c r="D57" t="s">
        <v>385</v>
      </c>
      <c r="E57" t="s">
        <v>386</v>
      </c>
    </row>
    <row r="58" spans="1:5" x14ac:dyDescent="0.25">
      <c r="A58">
        <v>57</v>
      </c>
      <c r="B58" t="str">
        <f t="shared" si="0"/>
        <v>2017_mvp</v>
      </c>
      <c r="C58">
        <v>2017</v>
      </c>
      <c r="D58" t="s">
        <v>33</v>
      </c>
      <c r="E58" t="s">
        <v>265</v>
      </c>
    </row>
    <row r="59" spans="1:5" x14ac:dyDescent="0.25">
      <c r="A59">
        <v>58</v>
      </c>
      <c r="B59" t="str">
        <f t="shared" si="0"/>
        <v>2017_opoy</v>
      </c>
      <c r="C59">
        <v>2017</v>
      </c>
      <c r="D59" t="s">
        <v>40</v>
      </c>
      <c r="E59" t="s">
        <v>183</v>
      </c>
    </row>
    <row r="60" spans="1:5" x14ac:dyDescent="0.25">
      <c r="A60">
        <v>59</v>
      </c>
      <c r="B60" t="str">
        <f t="shared" si="0"/>
        <v>2017_dpoy</v>
      </c>
      <c r="C60">
        <v>2017</v>
      </c>
      <c r="D60" t="s">
        <v>35</v>
      </c>
      <c r="E60" t="s">
        <v>176</v>
      </c>
    </row>
    <row r="61" spans="1:5" x14ac:dyDescent="0.25">
      <c r="A61">
        <v>60</v>
      </c>
      <c r="B61" t="str">
        <f t="shared" si="0"/>
        <v>2017_pass_champ</v>
      </c>
      <c r="C61">
        <v>2017</v>
      </c>
      <c r="D61" t="s">
        <v>63</v>
      </c>
      <c r="E61" t="s">
        <v>265</v>
      </c>
    </row>
    <row r="62" spans="1:5" x14ac:dyDescent="0.25">
      <c r="A62">
        <v>61</v>
      </c>
      <c r="B62" t="str">
        <f t="shared" si="0"/>
        <v>2017_rush_champ</v>
      </c>
      <c r="C62">
        <v>2017</v>
      </c>
      <c r="D62" t="s">
        <v>57</v>
      </c>
      <c r="E62" t="s">
        <v>382</v>
      </c>
    </row>
    <row r="63" spans="1:5" x14ac:dyDescent="0.25">
      <c r="A63">
        <v>62</v>
      </c>
      <c r="B63" t="str">
        <f t="shared" si="0"/>
        <v>2017_rec_champ</v>
      </c>
      <c r="C63">
        <v>2017</v>
      </c>
      <c r="D63" t="s">
        <v>58</v>
      </c>
      <c r="E63" t="s">
        <v>170</v>
      </c>
    </row>
    <row r="64" spans="1:5" x14ac:dyDescent="0.25">
      <c r="A64">
        <v>63</v>
      </c>
      <c r="B64" t="str">
        <f t="shared" si="0"/>
        <v>2017_sack_champ</v>
      </c>
      <c r="C64">
        <v>2017</v>
      </c>
      <c r="D64" t="s">
        <v>59</v>
      </c>
      <c r="E64" t="s">
        <v>383</v>
      </c>
    </row>
    <row r="65" spans="1:5" x14ac:dyDescent="0.25">
      <c r="A65">
        <v>64</v>
      </c>
      <c r="B65" t="str">
        <f t="shared" si="0"/>
        <v>2017_int_champ</v>
      </c>
      <c r="C65">
        <v>2017</v>
      </c>
      <c r="D65" t="s">
        <v>60</v>
      </c>
      <c r="E65" t="s">
        <v>388</v>
      </c>
    </row>
    <row r="66" spans="1:5" x14ac:dyDescent="0.25">
      <c r="A66">
        <v>65</v>
      </c>
      <c r="B66" t="str">
        <f t="shared" si="0"/>
        <v>2017_cbpoy</v>
      </c>
      <c r="C66">
        <v>2017</v>
      </c>
      <c r="D66" t="s">
        <v>61</v>
      </c>
      <c r="E66" t="s">
        <v>377</v>
      </c>
    </row>
    <row r="67" spans="1:5" x14ac:dyDescent="0.25">
      <c r="A67">
        <v>66</v>
      </c>
      <c r="B67" t="str">
        <f t="shared" ref="B67:B72" si="1">CONCATENATE(C67,"_",D67)</f>
        <v>2017_oroy</v>
      </c>
      <c r="C67">
        <v>2017</v>
      </c>
      <c r="D67" t="s">
        <v>165</v>
      </c>
      <c r="E67" t="s">
        <v>379</v>
      </c>
    </row>
    <row r="68" spans="1:5" x14ac:dyDescent="0.25">
      <c r="A68">
        <v>67</v>
      </c>
      <c r="B68" t="str">
        <f t="shared" si="1"/>
        <v>2017_droy</v>
      </c>
      <c r="C68">
        <v>2017</v>
      </c>
      <c r="D68" t="s">
        <v>166</v>
      </c>
      <c r="E68" t="s">
        <v>380</v>
      </c>
    </row>
    <row r="69" spans="1:5" x14ac:dyDescent="0.25">
      <c r="A69">
        <v>68</v>
      </c>
      <c r="B69" t="str">
        <f t="shared" si="1"/>
        <v>2017_coy</v>
      </c>
      <c r="C69">
        <v>2017</v>
      </c>
      <c r="D69" t="s">
        <v>37</v>
      </c>
      <c r="E69" t="s">
        <v>378</v>
      </c>
    </row>
    <row r="70" spans="1:5" x14ac:dyDescent="0.25">
      <c r="A70">
        <v>69</v>
      </c>
      <c r="B70" t="str">
        <f t="shared" si="1"/>
        <v>2017_acoy</v>
      </c>
      <c r="C70">
        <v>2017</v>
      </c>
      <c r="D70" t="s">
        <v>62</v>
      </c>
      <c r="E70" t="s">
        <v>381</v>
      </c>
    </row>
    <row r="71" spans="1:5" x14ac:dyDescent="0.25">
      <c r="A71">
        <v>70</v>
      </c>
      <c r="B71" t="str">
        <f t="shared" si="1"/>
        <v>2017_eoy</v>
      </c>
      <c r="C71">
        <v>2017</v>
      </c>
      <c r="D71" t="s">
        <v>385</v>
      </c>
      <c r="E71" t="s">
        <v>384</v>
      </c>
    </row>
    <row r="72" spans="1:5" x14ac:dyDescent="0.25">
      <c r="A72">
        <v>71</v>
      </c>
      <c r="B72" t="str">
        <f t="shared" si="1"/>
        <v>2018_mvp</v>
      </c>
      <c r="C72">
        <v>2018</v>
      </c>
      <c r="D72" t="s">
        <v>33</v>
      </c>
    </row>
    <row r="73" spans="1:5" x14ac:dyDescent="0.25">
      <c r="A73">
        <v>72</v>
      </c>
      <c r="B73" t="str">
        <f t="shared" ref="B73:B80" si="2">CONCATENATE(C73,"_",D73)</f>
        <v>2018_opoy</v>
      </c>
      <c r="C73">
        <v>2018</v>
      </c>
      <c r="D73" t="s">
        <v>40</v>
      </c>
    </row>
    <row r="74" spans="1:5" x14ac:dyDescent="0.25">
      <c r="A74">
        <v>73</v>
      </c>
      <c r="B74" t="str">
        <f t="shared" si="2"/>
        <v>2018_dpoy</v>
      </c>
      <c r="C74">
        <v>2018</v>
      </c>
      <c r="D74" t="s">
        <v>35</v>
      </c>
    </row>
    <row r="75" spans="1:5" x14ac:dyDescent="0.25">
      <c r="A75">
        <v>74</v>
      </c>
      <c r="B75" t="str">
        <f t="shared" si="2"/>
        <v>2018_pass_champ</v>
      </c>
      <c r="C75">
        <v>2018</v>
      </c>
      <c r="D75" t="s">
        <v>63</v>
      </c>
    </row>
    <row r="76" spans="1:5" x14ac:dyDescent="0.25">
      <c r="A76">
        <v>75</v>
      </c>
      <c r="B76" t="str">
        <f t="shared" si="2"/>
        <v>2018_rush_champ</v>
      </c>
      <c r="C76">
        <v>2018</v>
      </c>
      <c r="D76" t="s">
        <v>57</v>
      </c>
    </row>
    <row r="77" spans="1:5" x14ac:dyDescent="0.25">
      <c r="A77">
        <v>76</v>
      </c>
      <c r="B77" t="str">
        <f t="shared" si="2"/>
        <v>2018_rec_champ</v>
      </c>
      <c r="C77">
        <v>2018</v>
      </c>
      <c r="D77" t="s">
        <v>58</v>
      </c>
    </row>
    <row r="78" spans="1:5" x14ac:dyDescent="0.25">
      <c r="A78">
        <v>77</v>
      </c>
      <c r="B78" t="str">
        <f t="shared" si="2"/>
        <v>2018_sack_champ</v>
      </c>
      <c r="C78">
        <v>2018</v>
      </c>
      <c r="D78" t="s">
        <v>59</v>
      </c>
    </row>
    <row r="79" spans="1:5" x14ac:dyDescent="0.25">
      <c r="A79">
        <v>78</v>
      </c>
      <c r="B79" t="str">
        <f t="shared" si="2"/>
        <v>2018_int_champ</v>
      </c>
      <c r="C79">
        <v>2018</v>
      </c>
      <c r="D79" t="s">
        <v>60</v>
      </c>
    </row>
    <row r="80" spans="1:5" x14ac:dyDescent="0.25">
      <c r="A80">
        <v>79</v>
      </c>
      <c r="B80" t="str">
        <f t="shared" si="2"/>
        <v>2018_cbpoy</v>
      </c>
      <c r="C80">
        <v>2018</v>
      </c>
      <c r="D80" t="s">
        <v>61</v>
      </c>
    </row>
    <row r="81" spans="1:4" x14ac:dyDescent="0.25">
      <c r="A81">
        <v>80</v>
      </c>
      <c r="B81" t="str">
        <f>CONCATENATE(C81,"_",D81)</f>
        <v>2018_oroy</v>
      </c>
      <c r="C81">
        <v>2018</v>
      </c>
      <c r="D81" t="s">
        <v>165</v>
      </c>
    </row>
    <row r="82" spans="1:4" x14ac:dyDescent="0.25">
      <c r="A82">
        <v>81</v>
      </c>
      <c r="B82" t="str">
        <f>CONCATENATE(C82,"_",D82)</f>
        <v>2018_droy</v>
      </c>
      <c r="C82">
        <v>2018</v>
      </c>
      <c r="D82" t="s">
        <v>166</v>
      </c>
    </row>
    <row r="83" spans="1:4" x14ac:dyDescent="0.25">
      <c r="A83">
        <v>82</v>
      </c>
      <c r="B83" t="str">
        <f>CONCATENATE(C83,"_",D83)</f>
        <v>2018_coy</v>
      </c>
      <c r="C83">
        <v>2018</v>
      </c>
      <c r="D83" t="s">
        <v>37</v>
      </c>
    </row>
    <row r="84" spans="1:4" x14ac:dyDescent="0.25">
      <c r="A84">
        <v>83</v>
      </c>
      <c r="B84" t="str">
        <f>CONCATENATE(C84,"_",D84)</f>
        <v>2018_acoy</v>
      </c>
      <c r="C84">
        <v>2018</v>
      </c>
      <c r="D84" t="s">
        <v>62</v>
      </c>
    </row>
    <row r="85" spans="1:4" x14ac:dyDescent="0.25">
      <c r="A85">
        <v>84</v>
      </c>
      <c r="B85" t="str">
        <f>CONCATENATE(C85,"_",D85)</f>
        <v>2018_eoy</v>
      </c>
      <c r="C85">
        <v>2018</v>
      </c>
      <c r="D85" t="s">
        <v>385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rgb="FFFFFF00"/>
  </sheetPr>
  <dimension ref="A1:G169"/>
  <sheetViews>
    <sheetView topLeftCell="A131" zoomScale="80" zoomScaleNormal="80" workbookViewId="0">
      <selection activeCell="D432" sqref="D432"/>
    </sheetView>
  </sheetViews>
  <sheetFormatPr defaultRowHeight="15" x14ac:dyDescent="0.25"/>
  <cols>
    <col min="3" max="3" width="22.140625" bestFit="1" customWidth="1"/>
  </cols>
  <sheetData>
    <row r="1" spans="1:7" x14ac:dyDescent="0.25">
      <c r="A1" s="18" t="s">
        <v>373</v>
      </c>
      <c r="B1" s="19" t="s">
        <v>372</v>
      </c>
      <c r="C1" s="11" t="s">
        <v>374</v>
      </c>
      <c r="D1" t="s">
        <v>13</v>
      </c>
      <c r="E1" s="17" t="s">
        <v>135</v>
      </c>
      <c r="F1" s="11" t="s">
        <v>152</v>
      </c>
      <c r="G1" s="12" t="s">
        <v>134</v>
      </c>
    </row>
    <row r="2" spans="1:7" x14ac:dyDescent="0.25">
      <c r="A2">
        <v>1</v>
      </c>
      <c r="B2">
        <v>1</v>
      </c>
      <c r="C2" t="str">
        <f t="shared" ref="C2:C33" ca="1" si="0">IFERROR(VLOOKUP($B2,INDIRECT(nfl_award_result),MATCH(C$1,INDIRECT(nfl_award_result_header),0),FALSE),"error")</f>
        <v>2013_mvp</v>
      </c>
      <c r="D2" t="s">
        <v>16</v>
      </c>
      <c r="E2" s="13" t="s">
        <v>153</v>
      </c>
      <c r="F2" t="str">
        <f t="shared" ref="F2:F33" ca="1" si="1">IFERROR(IF(VLOOKUP($B2,INDIRECT(nfl_award_result),MATCH(F$1,INDIRECT(nfl_award_result_header),0),FALSE)="","",VLOOKUP($B2,INDIRECT(nfl_award_result),MATCH(F$1,INDIRECT(nfl_award_result_header),0),FALSE)),"error")</f>
        <v>Peyton Manning</v>
      </c>
      <c r="G2" s="2">
        <f ca="1">IF(OR(ISBLANK(E2),ISBLANK(F2),E2="",F2=""),"",IF(E2=F2,1,0))</f>
        <v>1</v>
      </c>
    </row>
    <row r="3" spans="1:7" x14ac:dyDescent="0.25">
      <c r="A3">
        <v>2</v>
      </c>
      <c r="B3">
        <v>1</v>
      </c>
      <c r="C3" t="str">
        <f t="shared" ca="1" si="0"/>
        <v>2013_mvp</v>
      </c>
      <c r="D3" t="s">
        <v>14</v>
      </c>
      <c r="E3" t="s">
        <v>167</v>
      </c>
      <c r="F3" t="str">
        <f t="shared" ca="1" si="1"/>
        <v>Peyton Manning</v>
      </c>
      <c r="G3" s="2">
        <f t="shared" ref="G3:G66" ca="1" si="2">IF(OR(ISBLANK(E3),ISBLANK(F3),E3="",F3=""),"",IF(E3=F3,1,0))</f>
        <v>0</v>
      </c>
    </row>
    <row r="4" spans="1:7" x14ac:dyDescent="0.25">
      <c r="A4">
        <v>3</v>
      </c>
      <c r="B4">
        <v>2</v>
      </c>
      <c r="C4" t="str">
        <f t="shared" ca="1" si="0"/>
        <v>2013_opoy</v>
      </c>
      <c r="D4" t="s">
        <v>16</v>
      </c>
      <c r="E4" s="13" t="s">
        <v>153</v>
      </c>
      <c r="F4" t="str">
        <f t="shared" ca="1" si="1"/>
        <v>Peyton Manning</v>
      </c>
      <c r="G4" s="2">
        <f t="shared" ca="1" si="2"/>
        <v>1</v>
      </c>
    </row>
    <row r="5" spans="1:7" x14ac:dyDescent="0.25">
      <c r="A5">
        <v>4</v>
      </c>
      <c r="B5">
        <v>2</v>
      </c>
      <c r="C5" t="str">
        <f t="shared" ca="1" si="0"/>
        <v>2013_opoy</v>
      </c>
      <c r="D5" t="s">
        <v>14</v>
      </c>
      <c r="E5" t="s">
        <v>168</v>
      </c>
      <c r="F5" t="str">
        <f t="shared" ca="1" si="1"/>
        <v>Peyton Manning</v>
      </c>
      <c r="G5" s="2">
        <f t="shared" ca="1" si="2"/>
        <v>0</v>
      </c>
    </row>
    <row r="6" spans="1:7" x14ac:dyDescent="0.25">
      <c r="A6">
        <v>5</v>
      </c>
      <c r="B6">
        <v>3</v>
      </c>
      <c r="C6" t="str">
        <f t="shared" ca="1" si="0"/>
        <v>2013_dpoy</v>
      </c>
      <c r="D6" t="s">
        <v>16</v>
      </c>
      <c r="E6" s="13" t="s">
        <v>223</v>
      </c>
      <c r="F6" t="str">
        <f t="shared" ca="1" si="1"/>
        <v>LeSean McCoy</v>
      </c>
      <c r="G6" s="2">
        <f t="shared" ca="1" si="2"/>
        <v>0</v>
      </c>
    </row>
    <row r="7" spans="1:7" x14ac:dyDescent="0.25">
      <c r="A7">
        <v>6</v>
      </c>
      <c r="B7">
        <v>3</v>
      </c>
      <c r="C7" t="str">
        <f t="shared" ca="1" si="0"/>
        <v>2013_dpoy</v>
      </c>
      <c r="D7" t="s">
        <v>14</v>
      </c>
      <c r="E7" t="s">
        <v>196</v>
      </c>
      <c r="F7" t="str">
        <f t="shared" ca="1" si="1"/>
        <v>LeSean McCoy</v>
      </c>
      <c r="G7" s="2">
        <f t="shared" ca="1" si="2"/>
        <v>0</v>
      </c>
    </row>
    <row r="8" spans="1:7" x14ac:dyDescent="0.25">
      <c r="A8">
        <v>7</v>
      </c>
      <c r="B8">
        <v>4</v>
      </c>
      <c r="C8" t="str">
        <f t="shared" ca="1" si="0"/>
        <v>2013_pass_champ</v>
      </c>
      <c r="D8" t="s">
        <v>16</v>
      </c>
      <c r="E8" s="13" t="s">
        <v>197</v>
      </c>
      <c r="F8" t="str">
        <f t="shared" ca="1" si="1"/>
        <v>Josh Gordon</v>
      </c>
      <c r="G8" s="2">
        <f t="shared" ca="1" si="2"/>
        <v>0</v>
      </c>
    </row>
    <row r="9" spans="1:7" x14ac:dyDescent="0.25">
      <c r="A9">
        <v>8</v>
      </c>
      <c r="B9">
        <v>4</v>
      </c>
      <c r="C9" t="str">
        <f t="shared" ca="1" si="0"/>
        <v>2013_pass_champ</v>
      </c>
      <c r="D9" t="s">
        <v>14</v>
      </c>
      <c r="E9" t="s">
        <v>197</v>
      </c>
      <c r="F9" t="str">
        <f t="shared" ca="1" si="1"/>
        <v>Josh Gordon</v>
      </c>
      <c r="G9" s="2">
        <f t="shared" ca="1" si="2"/>
        <v>0</v>
      </c>
    </row>
    <row r="10" spans="1:7" x14ac:dyDescent="0.25">
      <c r="A10">
        <v>9</v>
      </c>
      <c r="B10">
        <v>5</v>
      </c>
      <c r="C10" t="str">
        <f t="shared" ca="1" si="0"/>
        <v>2013_rush_champ</v>
      </c>
      <c r="D10" t="s">
        <v>16</v>
      </c>
      <c r="E10" s="13" t="s">
        <v>224</v>
      </c>
      <c r="F10" t="str">
        <f t="shared" ca="1" si="1"/>
        <v>Robert Mathis</v>
      </c>
      <c r="G10" s="2">
        <f t="shared" ca="1" si="2"/>
        <v>0</v>
      </c>
    </row>
    <row r="11" spans="1:7" x14ac:dyDescent="0.25">
      <c r="A11">
        <v>10</v>
      </c>
      <c r="B11">
        <v>5</v>
      </c>
      <c r="C11" t="str">
        <f t="shared" ca="1" si="0"/>
        <v>2013_rush_champ</v>
      </c>
      <c r="D11" t="s">
        <v>14</v>
      </c>
      <c r="E11" t="s">
        <v>198</v>
      </c>
      <c r="F11" t="str">
        <f t="shared" ca="1" si="1"/>
        <v>Robert Mathis</v>
      </c>
      <c r="G11" s="2">
        <f t="shared" ca="1" si="2"/>
        <v>0</v>
      </c>
    </row>
    <row r="12" spans="1:7" x14ac:dyDescent="0.25">
      <c r="A12">
        <v>11</v>
      </c>
      <c r="B12">
        <v>6</v>
      </c>
      <c r="C12" t="str">
        <f t="shared" ca="1" si="0"/>
        <v>2013_rec_champ</v>
      </c>
      <c r="D12" t="s">
        <v>16</v>
      </c>
      <c r="E12" s="13" t="s">
        <v>225</v>
      </c>
      <c r="F12" t="str">
        <f t="shared" ca="1" si="1"/>
        <v>Richard Sherman</v>
      </c>
      <c r="G12" s="2">
        <f t="shared" ca="1" si="2"/>
        <v>0</v>
      </c>
    </row>
    <row r="13" spans="1:7" x14ac:dyDescent="0.25">
      <c r="A13">
        <v>12</v>
      </c>
      <c r="B13">
        <v>6</v>
      </c>
      <c r="C13" t="str">
        <f t="shared" ca="1" si="0"/>
        <v>2013_rec_champ</v>
      </c>
      <c r="D13" t="s">
        <v>14</v>
      </c>
      <c r="E13" t="s">
        <v>199</v>
      </c>
      <c r="F13" t="str">
        <f t="shared" ca="1" si="1"/>
        <v>Richard Sherman</v>
      </c>
      <c r="G13" s="2">
        <f t="shared" ca="1" si="2"/>
        <v>0</v>
      </c>
    </row>
    <row r="14" spans="1:7" x14ac:dyDescent="0.25">
      <c r="A14">
        <v>13</v>
      </c>
      <c r="B14">
        <v>7</v>
      </c>
      <c r="C14" t="str">
        <f t="shared" ca="1" si="0"/>
        <v>2013_sack_champ</v>
      </c>
      <c r="D14" t="s">
        <v>16</v>
      </c>
      <c r="E14" s="13" t="s">
        <v>153</v>
      </c>
      <c r="F14" t="str">
        <f t="shared" ca="1" si="1"/>
        <v>Peyton Manning</v>
      </c>
      <c r="G14" s="2">
        <f t="shared" ca="1" si="2"/>
        <v>1</v>
      </c>
    </row>
    <row r="15" spans="1:7" x14ac:dyDescent="0.25">
      <c r="A15">
        <v>14</v>
      </c>
      <c r="B15">
        <v>7</v>
      </c>
      <c r="C15" t="str">
        <f t="shared" ca="1" si="0"/>
        <v>2013_sack_champ</v>
      </c>
      <c r="D15" t="s">
        <v>14</v>
      </c>
      <c r="E15" t="s">
        <v>167</v>
      </c>
      <c r="F15" t="str">
        <f t="shared" ca="1" si="1"/>
        <v>Peyton Manning</v>
      </c>
      <c r="G15" s="2">
        <f t="shared" ca="1" si="2"/>
        <v>0</v>
      </c>
    </row>
    <row r="16" spans="1:7" x14ac:dyDescent="0.25">
      <c r="A16">
        <v>15</v>
      </c>
      <c r="B16">
        <v>8</v>
      </c>
      <c r="C16" t="str">
        <f t="shared" ca="1" si="0"/>
        <v>2013_int_champ</v>
      </c>
      <c r="D16" t="s">
        <v>16</v>
      </c>
      <c r="E16" s="13" t="s">
        <v>226</v>
      </c>
      <c r="F16" t="str">
        <f t="shared" ca="1" si="1"/>
        <v>Luke Kuechly</v>
      </c>
      <c r="G16" s="2">
        <f t="shared" ca="1" si="2"/>
        <v>0</v>
      </c>
    </row>
    <row r="17" spans="1:7" x14ac:dyDescent="0.25">
      <c r="A17">
        <v>16</v>
      </c>
      <c r="B17">
        <v>8</v>
      </c>
      <c r="C17" t="str">
        <f t="shared" ca="1" si="0"/>
        <v>2013_int_champ</v>
      </c>
      <c r="D17" t="s">
        <v>14</v>
      </c>
      <c r="E17" t="s">
        <v>198</v>
      </c>
      <c r="F17" t="str">
        <f t="shared" ca="1" si="1"/>
        <v>Luke Kuechly</v>
      </c>
      <c r="G17" s="2">
        <f t="shared" ca="1" si="2"/>
        <v>0</v>
      </c>
    </row>
    <row r="18" spans="1:7" x14ac:dyDescent="0.25">
      <c r="A18">
        <v>17</v>
      </c>
      <c r="B18">
        <v>9</v>
      </c>
      <c r="C18" t="str">
        <f t="shared" ca="1" si="0"/>
        <v>2013_cbpoy</v>
      </c>
      <c r="D18" t="s">
        <v>16</v>
      </c>
      <c r="E18" s="13" t="s">
        <v>227</v>
      </c>
      <c r="F18" t="str">
        <f t="shared" ca="1" si="1"/>
        <v>Philip Rivers</v>
      </c>
      <c r="G18" s="2">
        <f t="shared" ca="1" si="2"/>
        <v>0</v>
      </c>
    </row>
    <row r="19" spans="1:7" x14ac:dyDescent="0.25">
      <c r="A19">
        <v>18</v>
      </c>
      <c r="B19">
        <v>9</v>
      </c>
      <c r="C19" t="str">
        <f t="shared" ca="1" si="0"/>
        <v>2013_cbpoy</v>
      </c>
      <c r="D19" t="s">
        <v>14</v>
      </c>
      <c r="E19" t="s">
        <v>200</v>
      </c>
      <c r="F19" t="str">
        <f t="shared" ca="1" si="1"/>
        <v>Philip Rivers</v>
      </c>
      <c r="G19" s="2">
        <f t="shared" ca="1" si="2"/>
        <v>0</v>
      </c>
    </row>
    <row r="20" spans="1:7" x14ac:dyDescent="0.25">
      <c r="A20">
        <v>19</v>
      </c>
      <c r="B20">
        <v>10</v>
      </c>
      <c r="C20" t="str">
        <f t="shared" ca="1" si="0"/>
        <v>2013_oroy</v>
      </c>
      <c r="D20" t="s">
        <v>16</v>
      </c>
      <c r="E20" s="13" t="s">
        <v>228</v>
      </c>
      <c r="F20" t="str">
        <f t="shared" ca="1" si="1"/>
        <v>Eddie Lacy</v>
      </c>
      <c r="G20" s="2">
        <f t="shared" ca="1" si="2"/>
        <v>0</v>
      </c>
    </row>
    <row r="21" spans="1:7" x14ac:dyDescent="0.25">
      <c r="A21">
        <v>20</v>
      </c>
      <c r="B21">
        <v>10</v>
      </c>
      <c r="C21" t="str">
        <f t="shared" ca="1" si="0"/>
        <v>2013_oroy</v>
      </c>
      <c r="D21" t="s">
        <v>14</v>
      </c>
      <c r="E21" t="s">
        <v>201</v>
      </c>
      <c r="F21" t="str">
        <f t="shared" ca="1" si="1"/>
        <v>Eddie Lacy</v>
      </c>
      <c r="G21" s="2">
        <f t="shared" ca="1" si="2"/>
        <v>0</v>
      </c>
    </row>
    <row r="22" spans="1:7" x14ac:dyDescent="0.25">
      <c r="A22">
        <v>21</v>
      </c>
      <c r="B22">
        <v>11</v>
      </c>
      <c r="C22" t="str">
        <f t="shared" ca="1" si="0"/>
        <v>2013_droy</v>
      </c>
      <c r="D22" t="s">
        <v>16</v>
      </c>
      <c r="E22" s="13" t="s">
        <v>229</v>
      </c>
      <c r="F22" t="str">
        <f t="shared" ca="1" si="1"/>
        <v>Sheldon Richardson</v>
      </c>
      <c r="G22" s="2">
        <f t="shared" ca="1" si="2"/>
        <v>0</v>
      </c>
    </row>
    <row r="23" spans="1:7" x14ac:dyDescent="0.25">
      <c r="A23">
        <v>22</v>
      </c>
      <c r="B23">
        <v>11</v>
      </c>
      <c r="C23" t="str">
        <f t="shared" ca="1" si="0"/>
        <v>2013_droy</v>
      </c>
      <c r="D23" t="s">
        <v>14</v>
      </c>
      <c r="E23" t="s">
        <v>202</v>
      </c>
      <c r="F23" t="str">
        <f t="shared" ca="1" si="1"/>
        <v>Sheldon Richardson</v>
      </c>
      <c r="G23" s="2">
        <f t="shared" ca="1" si="2"/>
        <v>0</v>
      </c>
    </row>
    <row r="24" spans="1:7" x14ac:dyDescent="0.25">
      <c r="A24">
        <v>23</v>
      </c>
      <c r="B24">
        <v>12</v>
      </c>
      <c r="C24" t="str">
        <f t="shared" ca="1" si="0"/>
        <v>2013_coy</v>
      </c>
      <c r="D24" t="s">
        <v>16</v>
      </c>
      <c r="E24" s="13" t="s">
        <v>203</v>
      </c>
      <c r="F24" t="str">
        <f t="shared" ca="1" si="1"/>
        <v>Ron Rivera</v>
      </c>
      <c r="G24" s="2">
        <f t="shared" ca="1" si="2"/>
        <v>0</v>
      </c>
    </row>
    <row r="25" spans="1:7" x14ac:dyDescent="0.25">
      <c r="A25">
        <v>24</v>
      </c>
      <c r="B25">
        <v>12</v>
      </c>
      <c r="C25" t="str">
        <f t="shared" ca="1" si="0"/>
        <v>2013_coy</v>
      </c>
      <c r="D25" t="s">
        <v>14</v>
      </c>
      <c r="E25" t="s">
        <v>203</v>
      </c>
      <c r="F25" t="str">
        <f t="shared" ca="1" si="1"/>
        <v>Ron Rivera</v>
      </c>
      <c r="G25" s="2">
        <f t="shared" ca="1" si="2"/>
        <v>0</v>
      </c>
    </row>
    <row r="26" spans="1:7" x14ac:dyDescent="0.25">
      <c r="A26">
        <v>25</v>
      </c>
      <c r="B26">
        <v>13</v>
      </c>
      <c r="C26" t="str">
        <f t="shared" ca="1" si="0"/>
        <v>2013_acoy</v>
      </c>
      <c r="D26" t="s">
        <v>16</v>
      </c>
      <c r="E26" t="s">
        <v>376</v>
      </c>
      <c r="F26" t="str">
        <f t="shared" ca="1" si="1"/>
        <v>NA</v>
      </c>
      <c r="G26" s="2">
        <f t="shared" ca="1" si="2"/>
        <v>1</v>
      </c>
    </row>
    <row r="27" spans="1:7" x14ac:dyDescent="0.25">
      <c r="A27">
        <v>26</v>
      </c>
      <c r="B27">
        <v>13</v>
      </c>
      <c r="C27" t="str">
        <f t="shared" ca="1" si="0"/>
        <v>2013_acoy</v>
      </c>
      <c r="D27" t="s">
        <v>14</v>
      </c>
      <c r="E27" t="s">
        <v>376</v>
      </c>
      <c r="F27" t="str">
        <f t="shared" ca="1" si="1"/>
        <v>NA</v>
      </c>
      <c r="G27" s="2">
        <f t="shared" ca="1" si="2"/>
        <v>1</v>
      </c>
    </row>
    <row r="28" spans="1:7" x14ac:dyDescent="0.25">
      <c r="A28">
        <v>27</v>
      </c>
      <c r="B28">
        <v>14</v>
      </c>
      <c r="C28" t="str">
        <f t="shared" ca="1" si="0"/>
        <v>2013_eoy</v>
      </c>
      <c r="D28" t="s">
        <v>16</v>
      </c>
      <c r="E28" t="s">
        <v>376</v>
      </c>
      <c r="F28" t="str">
        <f t="shared" ca="1" si="1"/>
        <v>NA</v>
      </c>
      <c r="G28" s="2">
        <f t="shared" ca="1" si="2"/>
        <v>1</v>
      </c>
    </row>
    <row r="29" spans="1:7" x14ac:dyDescent="0.25">
      <c r="A29">
        <v>28</v>
      </c>
      <c r="B29">
        <v>14</v>
      </c>
      <c r="C29" t="str">
        <f t="shared" ca="1" si="0"/>
        <v>2013_eoy</v>
      </c>
      <c r="D29" t="s">
        <v>14</v>
      </c>
      <c r="E29" t="s">
        <v>376</v>
      </c>
      <c r="F29" t="str">
        <f t="shared" ca="1" si="1"/>
        <v>NA</v>
      </c>
      <c r="G29" s="2">
        <f t="shared" ca="1" si="2"/>
        <v>1</v>
      </c>
    </row>
    <row r="30" spans="1:7" x14ac:dyDescent="0.25">
      <c r="A30">
        <v>29</v>
      </c>
      <c r="B30">
        <v>15</v>
      </c>
      <c r="C30" t="str">
        <f t="shared" ca="1" si="0"/>
        <v>2014_mvp</v>
      </c>
      <c r="D30" t="s">
        <v>16</v>
      </c>
      <c r="E30" s="14" t="s">
        <v>168</v>
      </c>
      <c r="F30" t="str">
        <f t="shared" ca="1" si="1"/>
        <v>Aaron Rodgers</v>
      </c>
      <c r="G30" s="2">
        <f t="shared" ca="1" si="2"/>
        <v>0</v>
      </c>
    </row>
    <row r="31" spans="1:7" x14ac:dyDescent="0.25">
      <c r="A31">
        <v>30</v>
      </c>
      <c r="B31">
        <v>15</v>
      </c>
      <c r="C31" t="str">
        <f t="shared" ca="1" si="0"/>
        <v>2014_mvp</v>
      </c>
      <c r="D31" t="s">
        <v>14</v>
      </c>
      <c r="E31" t="s">
        <v>167</v>
      </c>
      <c r="F31" t="str">
        <f t="shared" ca="1" si="1"/>
        <v>Aaron Rodgers</v>
      </c>
      <c r="G31" s="2">
        <f t="shared" ca="1" si="2"/>
        <v>1</v>
      </c>
    </row>
    <row r="32" spans="1:7" x14ac:dyDescent="0.25">
      <c r="A32">
        <v>31</v>
      </c>
      <c r="B32">
        <v>16</v>
      </c>
      <c r="C32" t="str">
        <f t="shared" ca="1" si="0"/>
        <v>2014_opoy</v>
      </c>
      <c r="D32" t="s">
        <v>16</v>
      </c>
      <c r="E32" s="14" t="s">
        <v>168</v>
      </c>
      <c r="F32" t="str">
        <f t="shared" ca="1" si="1"/>
        <v>Drew Brees</v>
      </c>
      <c r="G32" s="2">
        <f t="shared" ca="1" si="2"/>
        <v>1</v>
      </c>
    </row>
    <row r="33" spans="1:7" x14ac:dyDescent="0.25">
      <c r="A33">
        <v>32</v>
      </c>
      <c r="B33">
        <v>16</v>
      </c>
      <c r="C33" t="str">
        <f t="shared" ca="1" si="0"/>
        <v>2014_opoy</v>
      </c>
      <c r="D33" t="s">
        <v>14</v>
      </c>
      <c r="E33" t="s">
        <v>168</v>
      </c>
      <c r="F33" t="str">
        <f t="shared" ca="1" si="1"/>
        <v>Drew Brees</v>
      </c>
      <c r="G33" s="2">
        <f t="shared" ca="1" si="2"/>
        <v>1</v>
      </c>
    </row>
    <row r="34" spans="1:7" x14ac:dyDescent="0.25">
      <c r="A34">
        <v>33</v>
      </c>
      <c r="B34">
        <v>17</v>
      </c>
      <c r="C34" t="str">
        <f t="shared" ref="C34:C65" ca="1" si="3">IFERROR(VLOOKUP($B34,INDIRECT(nfl_award_result),MATCH(C$1,INDIRECT(nfl_award_result_header),0),FALSE),"error")</f>
        <v>2014_dpoy</v>
      </c>
      <c r="D34" t="s">
        <v>16</v>
      </c>
      <c r="E34" s="14" t="s">
        <v>179</v>
      </c>
      <c r="F34" t="str">
        <f t="shared" ref="F34:F65" ca="1" si="4">IFERROR(IF(VLOOKUP($B34,INDIRECT(nfl_award_result),MATCH(F$1,INDIRECT(nfl_award_result_header),0),FALSE)="","",VLOOKUP($B34,INDIRECT(nfl_award_result),MATCH(F$1,INDIRECT(nfl_award_result_header),0),FALSE)),"error")</f>
        <v>DeMarco Murray</v>
      </c>
      <c r="G34" s="2">
        <f t="shared" ca="1" si="2"/>
        <v>0</v>
      </c>
    </row>
    <row r="35" spans="1:7" x14ac:dyDescent="0.25">
      <c r="A35">
        <v>34</v>
      </c>
      <c r="B35">
        <v>17</v>
      </c>
      <c r="C35" t="str">
        <f t="shared" ca="1" si="3"/>
        <v>2014_dpoy</v>
      </c>
      <c r="D35" t="s">
        <v>14</v>
      </c>
      <c r="E35" t="s">
        <v>179</v>
      </c>
      <c r="F35" t="str">
        <f t="shared" ca="1" si="4"/>
        <v>DeMarco Murray</v>
      </c>
      <c r="G35" s="2">
        <f t="shared" ca="1" si="2"/>
        <v>0</v>
      </c>
    </row>
    <row r="36" spans="1:7" x14ac:dyDescent="0.25">
      <c r="A36">
        <v>35</v>
      </c>
      <c r="B36">
        <v>18</v>
      </c>
      <c r="C36" t="str">
        <f t="shared" ca="1" si="3"/>
        <v>2014_pass_champ</v>
      </c>
      <c r="D36" t="s">
        <v>16</v>
      </c>
      <c r="E36" s="14" t="s">
        <v>197</v>
      </c>
      <c r="F36" t="str">
        <f t="shared" ca="1" si="4"/>
        <v>Antonio Brown</v>
      </c>
      <c r="G36" s="2">
        <f t="shared" ca="1" si="2"/>
        <v>0</v>
      </c>
    </row>
    <row r="37" spans="1:7" x14ac:dyDescent="0.25">
      <c r="A37">
        <v>36</v>
      </c>
      <c r="B37">
        <v>18</v>
      </c>
      <c r="C37" t="str">
        <f t="shared" ca="1" si="3"/>
        <v>2014_pass_champ</v>
      </c>
      <c r="D37" t="s">
        <v>14</v>
      </c>
      <c r="E37" t="s">
        <v>180</v>
      </c>
      <c r="F37" t="str">
        <f t="shared" ca="1" si="4"/>
        <v>Antonio Brown</v>
      </c>
      <c r="G37" s="2">
        <f t="shared" ca="1" si="2"/>
        <v>0</v>
      </c>
    </row>
    <row r="38" spans="1:7" x14ac:dyDescent="0.25">
      <c r="A38">
        <v>37</v>
      </c>
      <c r="B38">
        <v>19</v>
      </c>
      <c r="C38" t="str">
        <f t="shared" ca="1" si="3"/>
        <v>2014_rush_champ</v>
      </c>
      <c r="D38" t="s">
        <v>16</v>
      </c>
      <c r="E38" s="14" t="s">
        <v>230</v>
      </c>
      <c r="F38" t="str">
        <f t="shared" ca="1" si="4"/>
        <v>Justin Houston</v>
      </c>
      <c r="G38" s="2">
        <f t="shared" ca="1" si="2"/>
        <v>0</v>
      </c>
    </row>
    <row r="39" spans="1:7" x14ac:dyDescent="0.25">
      <c r="A39">
        <v>38</v>
      </c>
      <c r="B39">
        <v>19</v>
      </c>
      <c r="C39" t="str">
        <f t="shared" ca="1" si="3"/>
        <v>2014_rush_champ</v>
      </c>
      <c r="D39" t="s">
        <v>14</v>
      </c>
      <c r="E39" t="s">
        <v>156</v>
      </c>
      <c r="F39" t="str">
        <f t="shared" ca="1" si="4"/>
        <v>Justin Houston</v>
      </c>
      <c r="G39" s="2">
        <f t="shared" ca="1" si="2"/>
        <v>0</v>
      </c>
    </row>
    <row r="40" spans="1:7" x14ac:dyDescent="0.25">
      <c r="A40">
        <v>39</v>
      </c>
      <c r="B40">
        <v>20</v>
      </c>
      <c r="C40" t="str">
        <f t="shared" ca="1" si="3"/>
        <v>2014_rec_champ</v>
      </c>
      <c r="D40" t="s">
        <v>16</v>
      </c>
      <c r="E40" s="14" t="s">
        <v>231</v>
      </c>
      <c r="F40" t="str">
        <f t="shared" ca="1" si="4"/>
        <v>Glover Quin</v>
      </c>
      <c r="G40" s="2">
        <f t="shared" ca="1" si="2"/>
        <v>0</v>
      </c>
    </row>
    <row r="41" spans="1:7" x14ac:dyDescent="0.25">
      <c r="A41">
        <v>40</v>
      </c>
      <c r="B41">
        <v>20</v>
      </c>
      <c r="C41" t="str">
        <f t="shared" ca="1" si="3"/>
        <v>2014_rec_champ</v>
      </c>
      <c r="D41" t="s">
        <v>14</v>
      </c>
      <c r="E41" t="s">
        <v>204</v>
      </c>
      <c r="F41" t="str">
        <f t="shared" ca="1" si="4"/>
        <v>Glover Quin</v>
      </c>
      <c r="G41" s="2">
        <f t="shared" ca="1" si="2"/>
        <v>0</v>
      </c>
    </row>
    <row r="42" spans="1:7" x14ac:dyDescent="0.25">
      <c r="A42">
        <v>41</v>
      </c>
      <c r="B42">
        <v>21</v>
      </c>
      <c r="C42" t="str">
        <f t="shared" ca="1" si="3"/>
        <v>2014_sack_champ</v>
      </c>
      <c r="D42" t="s">
        <v>16</v>
      </c>
      <c r="E42" s="14" t="s">
        <v>232</v>
      </c>
      <c r="F42" t="str">
        <f t="shared" ca="1" si="4"/>
        <v>DeMarco Murray</v>
      </c>
      <c r="G42" s="2">
        <f t="shared" ca="1" si="2"/>
        <v>0</v>
      </c>
    </row>
    <row r="43" spans="1:7" x14ac:dyDescent="0.25">
      <c r="A43">
        <v>42</v>
      </c>
      <c r="B43">
        <v>21</v>
      </c>
      <c r="C43" t="str">
        <f t="shared" ca="1" si="3"/>
        <v>2014_sack_champ</v>
      </c>
      <c r="D43" t="s">
        <v>14</v>
      </c>
      <c r="E43" t="s">
        <v>168</v>
      </c>
      <c r="F43" t="str">
        <f t="shared" ca="1" si="4"/>
        <v>DeMarco Murray</v>
      </c>
      <c r="G43" s="2">
        <f t="shared" ca="1" si="2"/>
        <v>0</v>
      </c>
    </row>
    <row r="44" spans="1:7" x14ac:dyDescent="0.25">
      <c r="A44">
        <v>43</v>
      </c>
      <c r="B44">
        <v>22</v>
      </c>
      <c r="C44" t="str">
        <f t="shared" ca="1" si="3"/>
        <v>2014_int_champ</v>
      </c>
      <c r="D44" t="s">
        <v>16</v>
      </c>
      <c r="E44" s="14" t="s">
        <v>226</v>
      </c>
      <c r="F44" t="str">
        <f t="shared" ca="1" si="4"/>
        <v>J. J. Watt</v>
      </c>
      <c r="G44" s="2">
        <f t="shared" ca="1" si="2"/>
        <v>0</v>
      </c>
    </row>
    <row r="45" spans="1:7" x14ac:dyDescent="0.25">
      <c r="A45">
        <v>44</v>
      </c>
      <c r="B45">
        <v>22</v>
      </c>
      <c r="C45" t="str">
        <f t="shared" ca="1" si="3"/>
        <v>2014_int_champ</v>
      </c>
      <c r="D45" t="s">
        <v>14</v>
      </c>
      <c r="E45" t="s">
        <v>205</v>
      </c>
      <c r="F45" t="str">
        <f t="shared" ca="1" si="4"/>
        <v>J. J. Watt</v>
      </c>
      <c r="G45" s="2">
        <f t="shared" ca="1" si="2"/>
        <v>0</v>
      </c>
    </row>
    <row r="46" spans="1:7" x14ac:dyDescent="0.25">
      <c r="A46">
        <v>45</v>
      </c>
      <c r="B46">
        <v>23</v>
      </c>
      <c r="C46" t="str">
        <f t="shared" ca="1" si="3"/>
        <v>2014_cbpoy</v>
      </c>
      <c r="D46" t="s">
        <v>16</v>
      </c>
      <c r="E46" s="14" t="s">
        <v>233</v>
      </c>
      <c r="F46" t="str">
        <f t="shared" ca="1" si="4"/>
        <v>Rob Grownkowski</v>
      </c>
      <c r="G46" s="2">
        <f t="shared" ca="1" si="2"/>
        <v>0</v>
      </c>
    </row>
    <row r="47" spans="1:7" x14ac:dyDescent="0.25">
      <c r="A47">
        <v>46</v>
      </c>
      <c r="B47">
        <v>23</v>
      </c>
      <c r="C47" t="str">
        <f t="shared" ca="1" si="3"/>
        <v>2014_cbpoy</v>
      </c>
      <c r="D47" t="s">
        <v>14</v>
      </c>
      <c r="E47" t="s">
        <v>206</v>
      </c>
      <c r="F47" t="str">
        <f t="shared" ca="1" si="4"/>
        <v>Rob Grownkowski</v>
      </c>
      <c r="G47" s="2">
        <f t="shared" ca="1" si="2"/>
        <v>0</v>
      </c>
    </row>
    <row r="48" spans="1:7" x14ac:dyDescent="0.25">
      <c r="A48">
        <v>47</v>
      </c>
      <c r="B48">
        <v>24</v>
      </c>
      <c r="C48" t="str">
        <f t="shared" ca="1" si="3"/>
        <v>2014_oroy</v>
      </c>
      <c r="D48" t="s">
        <v>16</v>
      </c>
      <c r="E48" s="14" t="s">
        <v>234</v>
      </c>
      <c r="F48" t="str">
        <f t="shared" ca="1" si="4"/>
        <v>Odell Beckham Jr.</v>
      </c>
      <c r="G48" s="2">
        <f t="shared" ca="1" si="2"/>
        <v>0</v>
      </c>
    </row>
    <row r="49" spans="1:7" x14ac:dyDescent="0.25">
      <c r="A49">
        <v>48</v>
      </c>
      <c r="B49">
        <v>24</v>
      </c>
      <c r="C49" t="str">
        <f t="shared" ca="1" si="3"/>
        <v>2014_oroy</v>
      </c>
      <c r="D49" t="s">
        <v>14</v>
      </c>
      <c r="E49" t="s">
        <v>207</v>
      </c>
      <c r="F49" t="str">
        <f t="shared" ca="1" si="4"/>
        <v>Odell Beckham Jr.</v>
      </c>
      <c r="G49" s="2">
        <f t="shared" ca="1" si="2"/>
        <v>0</v>
      </c>
    </row>
    <row r="50" spans="1:7" x14ac:dyDescent="0.25">
      <c r="A50">
        <v>49</v>
      </c>
      <c r="B50">
        <v>25</v>
      </c>
      <c r="C50" t="str">
        <f t="shared" ca="1" si="3"/>
        <v>2014_droy</v>
      </c>
      <c r="D50" t="s">
        <v>16</v>
      </c>
      <c r="E50" s="14" t="s">
        <v>208</v>
      </c>
      <c r="F50" t="str">
        <f t="shared" ca="1" si="4"/>
        <v>Aaron Donald</v>
      </c>
      <c r="G50" s="2">
        <f t="shared" ca="1" si="2"/>
        <v>0</v>
      </c>
    </row>
    <row r="51" spans="1:7" x14ac:dyDescent="0.25">
      <c r="A51">
        <v>50</v>
      </c>
      <c r="B51">
        <v>25</v>
      </c>
      <c r="C51" t="str">
        <f t="shared" ca="1" si="3"/>
        <v>2014_droy</v>
      </c>
      <c r="D51" t="s">
        <v>14</v>
      </c>
      <c r="E51" t="s">
        <v>208</v>
      </c>
      <c r="F51" t="str">
        <f t="shared" ca="1" si="4"/>
        <v>Aaron Donald</v>
      </c>
      <c r="G51" s="2">
        <f t="shared" ca="1" si="2"/>
        <v>0</v>
      </c>
    </row>
    <row r="52" spans="1:7" x14ac:dyDescent="0.25">
      <c r="A52">
        <v>51</v>
      </c>
      <c r="B52">
        <v>26</v>
      </c>
      <c r="C52" t="str">
        <f t="shared" ca="1" si="3"/>
        <v>2014_coy</v>
      </c>
      <c r="D52" t="s">
        <v>16</v>
      </c>
      <c r="E52" s="14" t="s">
        <v>215</v>
      </c>
      <c r="F52" t="str">
        <f t="shared" ca="1" si="4"/>
        <v>Bruce Arians</v>
      </c>
      <c r="G52" s="2">
        <f t="shared" ca="1" si="2"/>
        <v>0</v>
      </c>
    </row>
    <row r="53" spans="1:7" x14ac:dyDescent="0.25">
      <c r="A53">
        <v>52</v>
      </c>
      <c r="B53">
        <v>26</v>
      </c>
      <c r="C53" t="str">
        <f t="shared" ca="1" si="3"/>
        <v>2014_coy</v>
      </c>
      <c r="D53" t="s">
        <v>14</v>
      </c>
      <c r="E53" t="s">
        <v>209</v>
      </c>
      <c r="F53" t="str">
        <f t="shared" ca="1" si="4"/>
        <v>Bruce Arians</v>
      </c>
      <c r="G53" s="2">
        <f t="shared" ca="1" si="2"/>
        <v>0</v>
      </c>
    </row>
    <row r="54" spans="1:7" x14ac:dyDescent="0.25">
      <c r="A54">
        <v>53</v>
      </c>
      <c r="B54">
        <v>27</v>
      </c>
      <c r="C54" t="str">
        <f t="shared" ca="1" si="3"/>
        <v>2014_acoy</v>
      </c>
      <c r="D54" t="s">
        <v>16</v>
      </c>
      <c r="E54" t="s">
        <v>376</v>
      </c>
      <c r="F54" t="str">
        <f t="shared" ca="1" si="4"/>
        <v>NA</v>
      </c>
      <c r="G54" s="2">
        <f t="shared" ca="1" si="2"/>
        <v>1</v>
      </c>
    </row>
    <row r="55" spans="1:7" x14ac:dyDescent="0.25">
      <c r="A55">
        <v>54</v>
      </c>
      <c r="B55">
        <v>27</v>
      </c>
      <c r="C55" t="str">
        <f t="shared" ca="1" si="3"/>
        <v>2014_acoy</v>
      </c>
      <c r="D55" t="s">
        <v>14</v>
      </c>
      <c r="E55" t="s">
        <v>376</v>
      </c>
      <c r="F55" t="str">
        <f t="shared" ca="1" si="4"/>
        <v>NA</v>
      </c>
      <c r="G55" s="2">
        <f t="shared" ca="1" si="2"/>
        <v>1</v>
      </c>
    </row>
    <row r="56" spans="1:7" x14ac:dyDescent="0.25">
      <c r="A56">
        <v>55</v>
      </c>
      <c r="B56">
        <v>28</v>
      </c>
      <c r="C56" t="str">
        <f t="shared" ca="1" si="3"/>
        <v>2014_eoy</v>
      </c>
      <c r="D56" t="s">
        <v>16</v>
      </c>
      <c r="E56" t="s">
        <v>376</v>
      </c>
      <c r="F56" t="str">
        <f t="shared" ca="1" si="4"/>
        <v>NA</v>
      </c>
      <c r="G56" s="2">
        <f t="shared" ca="1" si="2"/>
        <v>1</v>
      </c>
    </row>
    <row r="57" spans="1:7" x14ac:dyDescent="0.25">
      <c r="A57">
        <v>56</v>
      </c>
      <c r="B57">
        <v>28</v>
      </c>
      <c r="C57" t="str">
        <f t="shared" ca="1" si="3"/>
        <v>2014_eoy</v>
      </c>
      <c r="D57" t="s">
        <v>14</v>
      </c>
      <c r="E57" t="s">
        <v>376</v>
      </c>
      <c r="F57" t="str">
        <f t="shared" ca="1" si="4"/>
        <v>NA</v>
      </c>
      <c r="G57" s="2">
        <f t="shared" ca="1" si="2"/>
        <v>1</v>
      </c>
    </row>
    <row r="58" spans="1:7" x14ac:dyDescent="0.25">
      <c r="A58">
        <v>57</v>
      </c>
      <c r="B58">
        <v>29</v>
      </c>
      <c r="C58" t="str">
        <f t="shared" ca="1" si="3"/>
        <v>2015_mvp</v>
      </c>
      <c r="D58" t="s">
        <v>16</v>
      </c>
      <c r="E58" s="14" t="s">
        <v>235</v>
      </c>
      <c r="F58" t="str">
        <f t="shared" ca="1" si="4"/>
        <v>Cam Newton</v>
      </c>
      <c r="G58" s="2">
        <f t="shared" ca="1" si="2"/>
        <v>0</v>
      </c>
    </row>
    <row r="59" spans="1:7" x14ac:dyDescent="0.25">
      <c r="A59">
        <v>58</v>
      </c>
      <c r="B59">
        <v>29</v>
      </c>
      <c r="C59" t="str">
        <f t="shared" ca="1" si="3"/>
        <v>2015_mvp</v>
      </c>
      <c r="D59" t="s">
        <v>14</v>
      </c>
      <c r="E59" t="s">
        <v>210</v>
      </c>
      <c r="F59" t="str">
        <f t="shared" ca="1" si="4"/>
        <v>Cam Newton</v>
      </c>
      <c r="G59" s="2">
        <f t="shared" ca="1" si="2"/>
        <v>0</v>
      </c>
    </row>
    <row r="60" spans="1:7" x14ac:dyDescent="0.25">
      <c r="A60">
        <v>59</v>
      </c>
      <c r="B60">
        <v>30</v>
      </c>
      <c r="C60" t="str">
        <f t="shared" ca="1" si="3"/>
        <v>2015_opoy</v>
      </c>
      <c r="D60" t="s">
        <v>16</v>
      </c>
      <c r="E60" s="14" t="s">
        <v>235</v>
      </c>
      <c r="F60" t="str">
        <f t="shared" ca="1" si="4"/>
        <v>Drew Brees</v>
      </c>
      <c r="G60" s="2">
        <f t="shared" ca="1" si="2"/>
        <v>0</v>
      </c>
    </row>
    <row r="61" spans="1:7" x14ac:dyDescent="0.25">
      <c r="A61">
        <v>60</v>
      </c>
      <c r="B61">
        <v>30</v>
      </c>
      <c r="C61" t="str">
        <f t="shared" ca="1" si="3"/>
        <v>2015_opoy</v>
      </c>
      <c r="D61" t="s">
        <v>14</v>
      </c>
      <c r="E61" t="s">
        <v>210</v>
      </c>
      <c r="F61" t="str">
        <f t="shared" ca="1" si="4"/>
        <v>Drew Brees</v>
      </c>
      <c r="G61" s="2">
        <f t="shared" ca="1" si="2"/>
        <v>0</v>
      </c>
    </row>
    <row r="62" spans="1:7" x14ac:dyDescent="0.25">
      <c r="A62">
        <v>61</v>
      </c>
      <c r="B62">
        <v>31</v>
      </c>
      <c r="C62" t="str">
        <f t="shared" ca="1" si="3"/>
        <v>2015_dpoy</v>
      </c>
      <c r="D62" t="s">
        <v>16</v>
      </c>
      <c r="E62" s="14" t="s">
        <v>236</v>
      </c>
      <c r="F62" t="str">
        <f t="shared" ca="1" si="4"/>
        <v>Adrian Peterson</v>
      </c>
      <c r="G62" s="2">
        <f t="shared" ca="1" si="2"/>
        <v>0</v>
      </c>
    </row>
    <row r="63" spans="1:7" x14ac:dyDescent="0.25">
      <c r="A63">
        <v>62</v>
      </c>
      <c r="B63">
        <v>31</v>
      </c>
      <c r="C63" t="str">
        <f t="shared" ca="1" si="3"/>
        <v>2015_dpoy</v>
      </c>
      <c r="D63" t="s">
        <v>14</v>
      </c>
      <c r="E63" t="s">
        <v>179</v>
      </c>
      <c r="F63" t="str">
        <f t="shared" ca="1" si="4"/>
        <v>Adrian Peterson</v>
      </c>
      <c r="G63" s="2">
        <f t="shared" ca="1" si="2"/>
        <v>1</v>
      </c>
    </row>
    <row r="64" spans="1:7" x14ac:dyDescent="0.25">
      <c r="A64">
        <v>63</v>
      </c>
      <c r="B64">
        <v>32</v>
      </c>
      <c r="C64" t="str">
        <f t="shared" ca="1" si="3"/>
        <v>2015_pass_champ</v>
      </c>
      <c r="D64" t="s">
        <v>16</v>
      </c>
      <c r="E64" s="14" t="s">
        <v>180</v>
      </c>
      <c r="F64" t="str">
        <f t="shared" ca="1" si="4"/>
        <v>Julio Jones</v>
      </c>
      <c r="G64" s="2">
        <f t="shared" ca="1" si="2"/>
        <v>1</v>
      </c>
    </row>
    <row r="65" spans="1:7" x14ac:dyDescent="0.25">
      <c r="A65">
        <v>64</v>
      </c>
      <c r="B65">
        <v>32</v>
      </c>
      <c r="C65" t="str">
        <f t="shared" ca="1" si="3"/>
        <v>2015_pass_champ</v>
      </c>
      <c r="D65" t="s">
        <v>14</v>
      </c>
      <c r="E65" t="s">
        <v>211</v>
      </c>
      <c r="F65" t="str">
        <f t="shared" ca="1" si="4"/>
        <v>Julio Jones</v>
      </c>
      <c r="G65" s="2">
        <f t="shared" ca="1" si="2"/>
        <v>0</v>
      </c>
    </row>
    <row r="66" spans="1:7" x14ac:dyDescent="0.25">
      <c r="A66">
        <v>65</v>
      </c>
      <c r="B66">
        <v>33</v>
      </c>
      <c r="C66" t="str">
        <f t="shared" ref="C66:C97" ca="1" si="5">IFERROR(VLOOKUP($B66,INDIRECT(nfl_award_result),MATCH(C$1,INDIRECT(nfl_award_result_header),0),FALSE),"error")</f>
        <v>2015_rush_champ</v>
      </c>
      <c r="D66" t="s">
        <v>16</v>
      </c>
      <c r="E66" s="14" t="s">
        <v>237</v>
      </c>
      <c r="F66" t="str">
        <f t="shared" ref="F66:F97" ca="1" si="6">IFERROR(IF(VLOOKUP($B66,INDIRECT(nfl_award_result),MATCH(F$1,INDIRECT(nfl_award_result_header),0),FALSE)="","",VLOOKUP($B66,INDIRECT(nfl_award_result),MATCH(F$1,INDIRECT(nfl_award_result_header),0),FALSE)),"error")</f>
        <v>J. J. Watt</v>
      </c>
      <c r="G66" s="2">
        <f t="shared" ca="1" si="2"/>
        <v>0</v>
      </c>
    </row>
    <row r="67" spans="1:7" x14ac:dyDescent="0.25">
      <c r="A67">
        <v>66</v>
      </c>
      <c r="B67">
        <v>33</v>
      </c>
      <c r="C67" t="str">
        <f t="shared" ca="1" si="5"/>
        <v>2015_rush_champ</v>
      </c>
      <c r="D67" t="s">
        <v>14</v>
      </c>
      <c r="E67" t="s">
        <v>198</v>
      </c>
      <c r="F67" t="str">
        <f t="shared" ca="1" si="6"/>
        <v>J. J. Watt</v>
      </c>
      <c r="G67" s="2">
        <f t="shared" ref="G67:G130" ca="1" si="7">IF(OR(ISBLANK(E67),ISBLANK(F67),E67="",F67=""),"",IF(E67=F67,1,0))</f>
        <v>0</v>
      </c>
    </row>
    <row r="68" spans="1:7" x14ac:dyDescent="0.25">
      <c r="A68">
        <v>67</v>
      </c>
      <c r="B68">
        <v>34</v>
      </c>
      <c r="C68" t="str">
        <f t="shared" ca="1" si="5"/>
        <v>2015_rec_champ</v>
      </c>
      <c r="D68" t="s">
        <v>16</v>
      </c>
      <c r="E68" s="14" t="s">
        <v>231</v>
      </c>
      <c r="F68" t="str">
        <f t="shared" ca="1" si="6"/>
        <v>Reggie Nelson</v>
      </c>
      <c r="G68" s="2">
        <f t="shared" ca="1" si="7"/>
        <v>0</v>
      </c>
    </row>
    <row r="69" spans="1:7" x14ac:dyDescent="0.25">
      <c r="A69">
        <v>68</v>
      </c>
      <c r="B69">
        <v>34</v>
      </c>
      <c r="C69" t="str">
        <f t="shared" ca="1" si="5"/>
        <v>2015_rec_champ</v>
      </c>
      <c r="D69" t="s">
        <v>14</v>
      </c>
      <c r="E69" t="s">
        <v>212</v>
      </c>
      <c r="F69" t="str">
        <f t="shared" ca="1" si="6"/>
        <v>Reggie Nelson</v>
      </c>
      <c r="G69" s="2">
        <f t="shared" ca="1" si="7"/>
        <v>0</v>
      </c>
    </row>
    <row r="70" spans="1:7" x14ac:dyDescent="0.25">
      <c r="A70">
        <v>69</v>
      </c>
      <c r="B70">
        <v>35</v>
      </c>
      <c r="C70" t="str">
        <f t="shared" ca="1" si="5"/>
        <v>2015_sack_champ</v>
      </c>
      <c r="D70" t="s">
        <v>16</v>
      </c>
      <c r="E70" s="14" t="s">
        <v>235</v>
      </c>
      <c r="F70" t="str">
        <f t="shared" ca="1" si="6"/>
        <v>Cam Newton</v>
      </c>
      <c r="G70" s="2">
        <f t="shared" ca="1" si="7"/>
        <v>0</v>
      </c>
    </row>
    <row r="71" spans="1:7" x14ac:dyDescent="0.25">
      <c r="A71">
        <v>70</v>
      </c>
      <c r="B71">
        <v>35</v>
      </c>
      <c r="C71" t="str">
        <f t="shared" ca="1" si="5"/>
        <v>2015_sack_champ</v>
      </c>
      <c r="D71" t="s">
        <v>14</v>
      </c>
      <c r="E71" t="s">
        <v>210</v>
      </c>
      <c r="F71" t="str">
        <f t="shared" ca="1" si="6"/>
        <v>Cam Newton</v>
      </c>
      <c r="G71" s="2">
        <f t="shared" ca="1" si="7"/>
        <v>0</v>
      </c>
    </row>
    <row r="72" spans="1:7" x14ac:dyDescent="0.25">
      <c r="A72">
        <v>71</v>
      </c>
      <c r="B72">
        <v>36</v>
      </c>
      <c r="C72" t="str">
        <f t="shared" ca="1" si="5"/>
        <v>2015_int_champ</v>
      </c>
      <c r="D72" t="s">
        <v>16</v>
      </c>
      <c r="E72" s="14" t="s">
        <v>173</v>
      </c>
      <c r="F72" t="str">
        <f t="shared" ca="1" si="6"/>
        <v>J. J. Watt</v>
      </c>
      <c r="G72" s="2">
        <f t="shared" ca="1" si="7"/>
        <v>1</v>
      </c>
    </row>
    <row r="73" spans="1:7" x14ac:dyDescent="0.25">
      <c r="A73">
        <v>72</v>
      </c>
      <c r="B73">
        <v>36</v>
      </c>
      <c r="C73" t="str">
        <f t="shared" ca="1" si="5"/>
        <v>2015_int_champ</v>
      </c>
      <c r="D73" t="s">
        <v>14</v>
      </c>
      <c r="E73" t="s">
        <v>173</v>
      </c>
      <c r="F73" t="str">
        <f t="shared" ca="1" si="6"/>
        <v>J. J. Watt</v>
      </c>
      <c r="G73" s="2">
        <f t="shared" ca="1" si="7"/>
        <v>1</v>
      </c>
    </row>
    <row r="74" spans="1:7" x14ac:dyDescent="0.25">
      <c r="A74">
        <v>73</v>
      </c>
      <c r="B74">
        <v>37</v>
      </c>
      <c r="C74" t="str">
        <f t="shared" ca="1" si="5"/>
        <v>2015_cbpoy</v>
      </c>
      <c r="D74" t="s">
        <v>16</v>
      </c>
      <c r="E74" s="14" t="s">
        <v>179</v>
      </c>
      <c r="F74" t="str">
        <f t="shared" ca="1" si="6"/>
        <v>Eric Berry</v>
      </c>
      <c r="G74" s="2">
        <f t="shared" ca="1" si="7"/>
        <v>0</v>
      </c>
    </row>
    <row r="75" spans="1:7" x14ac:dyDescent="0.25">
      <c r="A75">
        <v>74</v>
      </c>
      <c r="B75">
        <v>37</v>
      </c>
      <c r="C75" t="str">
        <f t="shared" ca="1" si="5"/>
        <v>2015_cbpoy</v>
      </c>
      <c r="D75" t="s">
        <v>14</v>
      </c>
      <c r="E75" t="s">
        <v>179</v>
      </c>
      <c r="F75" t="str">
        <f t="shared" ca="1" si="6"/>
        <v>Eric Berry</v>
      </c>
      <c r="G75" s="2">
        <f t="shared" ca="1" si="7"/>
        <v>0</v>
      </c>
    </row>
    <row r="76" spans="1:7" x14ac:dyDescent="0.25">
      <c r="A76">
        <v>75</v>
      </c>
      <c r="B76">
        <v>38</v>
      </c>
      <c r="C76" t="str">
        <f t="shared" ca="1" si="5"/>
        <v>2015_oroy</v>
      </c>
      <c r="D76" t="s">
        <v>16</v>
      </c>
      <c r="E76" s="14" t="s">
        <v>238</v>
      </c>
      <c r="F76" t="str">
        <f t="shared" ca="1" si="6"/>
        <v>Todd Gurley</v>
      </c>
      <c r="G76" s="2">
        <f t="shared" ca="1" si="7"/>
        <v>0</v>
      </c>
    </row>
    <row r="77" spans="1:7" x14ac:dyDescent="0.25">
      <c r="A77">
        <v>76</v>
      </c>
      <c r="B77">
        <v>38</v>
      </c>
      <c r="C77" t="str">
        <f t="shared" ca="1" si="5"/>
        <v>2015_oroy</v>
      </c>
      <c r="D77" t="s">
        <v>14</v>
      </c>
      <c r="E77" t="s">
        <v>213</v>
      </c>
      <c r="F77" t="str">
        <f t="shared" ca="1" si="6"/>
        <v>Todd Gurley</v>
      </c>
      <c r="G77" s="2">
        <f t="shared" ca="1" si="7"/>
        <v>0</v>
      </c>
    </row>
    <row r="78" spans="1:7" x14ac:dyDescent="0.25">
      <c r="A78">
        <v>77</v>
      </c>
      <c r="B78">
        <v>39</v>
      </c>
      <c r="C78" t="str">
        <f t="shared" ca="1" si="5"/>
        <v>2015_droy</v>
      </c>
      <c r="D78" t="s">
        <v>16</v>
      </c>
      <c r="E78" s="14" t="s">
        <v>239</v>
      </c>
      <c r="F78" t="str">
        <f t="shared" ca="1" si="6"/>
        <v>Marcus Peters</v>
      </c>
      <c r="G78" s="2">
        <f t="shared" ca="1" si="7"/>
        <v>0</v>
      </c>
    </row>
    <row r="79" spans="1:7" x14ac:dyDescent="0.25">
      <c r="A79">
        <v>78</v>
      </c>
      <c r="B79">
        <v>39</v>
      </c>
      <c r="C79" t="str">
        <f t="shared" ca="1" si="5"/>
        <v>2015_droy</v>
      </c>
      <c r="D79" t="s">
        <v>14</v>
      </c>
      <c r="E79" t="s">
        <v>214</v>
      </c>
      <c r="F79" t="str">
        <f t="shared" ca="1" si="6"/>
        <v>Marcus Peters</v>
      </c>
      <c r="G79" s="2">
        <f t="shared" ca="1" si="7"/>
        <v>0</v>
      </c>
    </row>
    <row r="80" spans="1:7" x14ac:dyDescent="0.25">
      <c r="A80">
        <v>79</v>
      </c>
      <c r="B80">
        <v>40</v>
      </c>
      <c r="C80" t="str">
        <f t="shared" ca="1" si="5"/>
        <v>2015_coy</v>
      </c>
      <c r="D80" t="s">
        <v>16</v>
      </c>
      <c r="E80" s="14" t="s">
        <v>240</v>
      </c>
      <c r="F80" t="str">
        <f t="shared" ca="1" si="6"/>
        <v>Ron Rivera</v>
      </c>
      <c r="G80" s="2">
        <f t="shared" ca="1" si="7"/>
        <v>0</v>
      </c>
    </row>
    <row r="81" spans="1:7" x14ac:dyDescent="0.25">
      <c r="A81">
        <v>80</v>
      </c>
      <c r="B81">
        <v>40</v>
      </c>
      <c r="C81" t="str">
        <f t="shared" ca="1" si="5"/>
        <v>2015_coy</v>
      </c>
      <c r="D81" t="s">
        <v>14</v>
      </c>
      <c r="E81" t="s">
        <v>215</v>
      </c>
      <c r="F81" t="str">
        <f t="shared" ca="1" si="6"/>
        <v>Ron Rivera</v>
      </c>
      <c r="G81" s="2">
        <f t="shared" ca="1" si="7"/>
        <v>0</v>
      </c>
    </row>
    <row r="82" spans="1:7" x14ac:dyDescent="0.25">
      <c r="A82">
        <v>81</v>
      </c>
      <c r="B82">
        <v>41</v>
      </c>
      <c r="C82" t="str">
        <f t="shared" ca="1" si="5"/>
        <v>2015_acoy</v>
      </c>
      <c r="D82" t="s">
        <v>16</v>
      </c>
      <c r="E82" t="s">
        <v>376</v>
      </c>
      <c r="F82" t="str">
        <f t="shared" ca="1" si="6"/>
        <v>NA</v>
      </c>
      <c r="G82" s="2">
        <f t="shared" ca="1" si="7"/>
        <v>1</v>
      </c>
    </row>
    <row r="83" spans="1:7" x14ac:dyDescent="0.25">
      <c r="A83">
        <v>82</v>
      </c>
      <c r="B83">
        <v>41</v>
      </c>
      <c r="C83" t="str">
        <f t="shared" ca="1" si="5"/>
        <v>2015_acoy</v>
      </c>
      <c r="D83" t="s">
        <v>14</v>
      </c>
      <c r="E83" t="s">
        <v>376</v>
      </c>
      <c r="F83" t="str">
        <f t="shared" ca="1" si="6"/>
        <v>NA</v>
      </c>
      <c r="G83" s="2">
        <f t="shared" ca="1" si="7"/>
        <v>1</v>
      </c>
    </row>
    <row r="84" spans="1:7" x14ac:dyDescent="0.25">
      <c r="A84">
        <v>83</v>
      </c>
      <c r="B84">
        <v>42</v>
      </c>
      <c r="C84" t="str">
        <f t="shared" ca="1" si="5"/>
        <v>2015_eoy</v>
      </c>
      <c r="D84" t="s">
        <v>16</v>
      </c>
      <c r="E84" t="s">
        <v>376</v>
      </c>
      <c r="F84" t="str">
        <f t="shared" ca="1" si="6"/>
        <v>NA</v>
      </c>
      <c r="G84" s="2">
        <f t="shared" ca="1" si="7"/>
        <v>1</v>
      </c>
    </row>
    <row r="85" spans="1:7" x14ac:dyDescent="0.25">
      <c r="A85">
        <v>84</v>
      </c>
      <c r="B85">
        <v>42</v>
      </c>
      <c r="C85" t="str">
        <f t="shared" ca="1" si="5"/>
        <v>2015_eoy</v>
      </c>
      <c r="D85" t="s">
        <v>14</v>
      </c>
      <c r="E85" t="s">
        <v>376</v>
      </c>
      <c r="F85" t="str">
        <f t="shared" ca="1" si="6"/>
        <v>NA</v>
      </c>
      <c r="G85" s="2">
        <f t="shared" ca="1" si="7"/>
        <v>1</v>
      </c>
    </row>
    <row r="86" spans="1:7" x14ac:dyDescent="0.25">
      <c r="A86">
        <v>85</v>
      </c>
      <c r="B86">
        <v>43</v>
      </c>
      <c r="C86" t="str">
        <f t="shared" ca="1" si="5"/>
        <v>2016_mvp</v>
      </c>
      <c r="D86" t="s">
        <v>16</v>
      </c>
      <c r="E86" s="14" t="s">
        <v>216</v>
      </c>
      <c r="F86" t="str">
        <f t="shared" ca="1" si="6"/>
        <v>Matt Ryan</v>
      </c>
      <c r="G86" s="2">
        <f t="shared" ca="1" si="7"/>
        <v>0</v>
      </c>
    </row>
    <row r="87" spans="1:7" x14ac:dyDescent="0.25">
      <c r="A87">
        <v>86</v>
      </c>
      <c r="B87">
        <v>43</v>
      </c>
      <c r="C87" t="str">
        <f t="shared" ca="1" si="5"/>
        <v>2016_mvp</v>
      </c>
      <c r="D87" t="s">
        <v>14</v>
      </c>
      <c r="E87" t="s">
        <v>216</v>
      </c>
      <c r="F87" t="str">
        <f t="shared" ca="1" si="6"/>
        <v>Matt Ryan</v>
      </c>
      <c r="G87" s="2">
        <f t="shared" ca="1" si="7"/>
        <v>0</v>
      </c>
    </row>
    <row r="88" spans="1:7" x14ac:dyDescent="0.25">
      <c r="A88">
        <v>87</v>
      </c>
      <c r="B88">
        <v>44</v>
      </c>
      <c r="C88" t="str">
        <f t="shared" ca="1" si="5"/>
        <v>2016_opoy</v>
      </c>
      <c r="D88" t="s">
        <v>16</v>
      </c>
      <c r="E88" s="14" t="s">
        <v>167</v>
      </c>
      <c r="F88" t="str">
        <f t="shared" ca="1" si="6"/>
        <v>Drew Brees</v>
      </c>
      <c r="G88" s="2">
        <f t="shared" ca="1" si="7"/>
        <v>0</v>
      </c>
    </row>
    <row r="89" spans="1:7" x14ac:dyDescent="0.25">
      <c r="A89">
        <v>88</v>
      </c>
      <c r="B89">
        <v>44</v>
      </c>
      <c r="C89" t="str">
        <f t="shared" ca="1" si="5"/>
        <v>2016_opoy</v>
      </c>
      <c r="D89" t="s">
        <v>14</v>
      </c>
      <c r="E89" t="s">
        <v>217</v>
      </c>
      <c r="F89" t="str">
        <f t="shared" ca="1" si="6"/>
        <v>Drew Brees</v>
      </c>
      <c r="G89" s="2">
        <f t="shared" ca="1" si="7"/>
        <v>0</v>
      </c>
    </row>
    <row r="90" spans="1:7" x14ac:dyDescent="0.25">
      <c r="A90">
        <v>89</v>
      </c>
      <c r="B90">
        <v>45</v>
      </c>
      <c r="C90" t="str">
        <f t="shared" ca="1" si="5"/>
        <v>2016_dpoy</v>
      </c>
      <c r="D90" t="s">
        <v>16</v>
      </c>
      <c r="E90" s="14" t="s">
        <v>241</v>
      </c>
      <c r="F90" t="str">
        <f t="shared" ca="1" si="6"/>
        <v>Ezekiel Elliott</v>
      </c>
      <c r="G90" s="2">
        <f t="shared" ca="1" si="7"/>
        <v>0</v>
      </c>
    </row>
    <row r="91" spans="1:7" x14ac:dyDescent="0.25">
      <c r="A91">
        <v>90</v>
      </c>
      <c r="B91">
        <v>45</v>
      </c>
      <c r="C91" t="str">
        <f t="shared" ca="1" si="5"/>
        <v>2016_dpoy</v>
      </c>
      <c r="D91" t="s">
        <v>14</v>
      </c>
      <c r="E91" t="s">
        <v>218</v>
      </c>
      <c r="F91" t="str">
        <f t="shared" ca="1" si="6"/>
        <v>Ezekiel Elliott</v>
      </c>
      <c r="G91" s="2">
        <f t="shared" ca="1" si="7"/>
        <v>0</v>
      </c>
    </row>
    <row r="92" spans="1:7" x14ac:dyDescent="0.25">
      <c r="A92">
        <v>91</v>
      </c>
      <c r="B92">
        <v>46</v>
      </c>
      <c r="C92" t="str">
        <f t="shared" ca="1" si="5"/>
        <v>2016_pass_champ</v>
      </c>
      <c r="D92" t="s">
        <v>16</v>
      </c>
      <c r="E92" s="14" t="s">
        <v>175</v>
      </c>
      <c r="F92" t="str">
        <f t="shared" ca="1" si="6"/>
        <v>T. Y. Hilton</v>
      </c>
      <c r="G92" s="2">
        <f t="shared" ca="1" si="7"/>
        <v>0</v>
      </c>
    </row>
    <row r="93" spans="1:7" x14ac:dyDescent="0.25">
      <c r="A93">
        <v>92</v>
      </c>
      <c r="B93">
        <v>46</v>
      </c>
      <c r="C93" t="str">
        <f t="shared" ca="1" si="5"/>
        <v>2016_pass_champ</v>
      </c>
      <c r="D93" t="s">
        <v>14</v>
      </c>
      <c r="E93" t="s">
        <v>170</v>
      </c>
      <c r="F93" t="str">
        <f t="shared" ca="1" si="6"/>
        <v>T. Y. Hilton</v>
      </c>
      <c r="G93" s="2">
        <f t="shared" ca="1" si="7"/>
        <v>0</v>
      </c>
    </row>
    <row r="94" spans="1:7" x14ac:dyDescent="0.25">
      <c r="A94">
        <v>93</v>
      </c>
      <c r="B94">
        <v>47</v>
      </c>
      <c r="C94" t="str">
        <f t="shared" ca="1" si="5"/>
        <v>2016_rush_champ</v>
      </c>
      <c r="D94" t="s">
        <v>16</v>
      </c>
      <c r="E94" s="14" t="s">
        <v>190</v>
      </c>
      <c r="F94" t="str">
        <f t="shared" ca="1" si="6"/>
        <v>Vic Beasley</v>
      </c>
      <c r="G94" s="2">
        <f t="shared" ca="1" si="7"/>
        <v>0</v>
      </c>
    </row>
    <row r="95" spans="1:7" x14ac:dyDescent="0.25">
      <c r="A95">
        <v>94</v>
      </c>
      <c r="B95">
        <v>47</v>
      </c>
      <c r="C95" t="str">
        <f t="shared" ca="1" si="5"/>
        <v>2016_rush_champ</v>
      </c>
      <c r="D95" t="s">
        <v>14</v>
      </c>
      <c r="E95" t="s">
        <v>190</v>
      </c>
      <c r="F95" t="str">
        <f t="shared" ca="1" si="6"/>
        <v>Vic Beasley</v>
      </c>
      <c r="G95" s="2">
        <f t="shared" ca="1" si="7"/>
        <v>0</v>
      </c>
    </row>
    <row r="96" spans="1:7" x14ac:dyDescent="0.25">
      <c r="A96">
        <v>95</v>
      </c>
      <c r="B96">
        <v>48</v>
      </c>
      <c r="C96" t="str">
        <f t="shared" ca="1" si="5"/>
        <v>2016_rec_champ</v>
      </c>
      <c r="D96" t="s">
        <v>16</v>
      </c>
      <c r="E96" s="14" t="s">
        <v>242</v>
      </c>
      <c r="F96" t="str">
        <f t="shared" ca="1" si="6"/>
        <v>Casey Hayward</v>
      </c>
      <c r="G96" s="2">
        <f t="shared" ca="1" si="7"/>
        <v>0</v>
      </c>
    </row>
    <row r="97" spans="1:7" x14ac:dyDescent="0.25">
      <c r="A97">
        <v>96</v>
      </c>
      <c r="B97">
        <v>48</v>
      </c>
      <c r="C97" t="str">
        <f t="shared" ca="1" si="5"/>
        <v>2016_rec_champ</v>
      </c>
      <c r="D97" t="s">
        <v>14</v>
      </c>
      <c r="E97" t="s">
        <v>219</v>
      </c>
      <c r="F97" t="str">
        <f t="shared" ca="1" si="6"/>
        <v>Casey Hayward</v>
      </c>
      <c r="G97" s="2">
        <f t="shared" ca="1" si="7"/>
        <v>0</v>
      </c>
    </row>
    <row r="98" spans="1:7" x14ac:dyDescent="0.25">
      <c r="A98">
        <v>97</v>
      </c>
      <c r="B98">
        <v>49</v>
      </c>
      <c r="C98" t="str">
        <f t="shared" ref="C98:C129" ca="1" si="8">IFERROR(VLOOKUP($B98,INDIRECT(nfl_award_result),MATCH(C$1,INDIRECT(nfl_award_result_header),0),FALSE),"error")</f>
        <v>2016_sack_champ</v>
      </c>
      <c r="D98" t="s">
        <v>16</v>
      </c>
      <c r="E98" s="14" t="s">
        <v>167</v>
      </c>
      <c r="F98" t="str">
        <f t="shared" ref="F98:F129" ca="1" si="9">IFERROR(IF(VLOOKUP($B98,INDIRECT(nfl_award_result),MATCH(F$1,INDIRECT(nfl_award_result_header),0),FALSE)="","",VLOOKUP($B98,INDIRECT(nfl_award_result),MATCH(F$1,INDIRECT(nfl_award_result_header),0),FALSE)),"error")</f>
        <v>Matt Ryan</v>
      </c>
      <c r="G98" s="2">
        <f t="shared" ca="1" si="7"/>
        <v>0</v>
      </c>
    </row>
    <row r="99" spans="1:7" x14ac:dyDescent="0.25">
      <c r="A99">
        <v>98</v>
      </c>
      <c r="B99">
        <v>49</v>
      </c>
      <c r="C99" t="str">
        <f t="shared" ca="1" si="8"/>
        <v>2016_sack_champ</v>
      </c>
      <c r="D99" t="s">
        <v>14</v>
      </c>
      <c r="E99" t="s">
        <v>170</v>
      </c>
      <c r="F99" t="str">
        <f t="shared" ca="1" si="9"/>
        <v>Matt Ryan</v>
      </c>
      <c r="G99" s="2">
        <f t="shared" ca="1" si="7"/>
        <v>0</v>
      </c>
    </row>
    <row r="100" spans="1:7" x14ac:dyDescent="0.25">
      <c r="A100">
        <v>99</v>
      </c>
      <c r="B100">
        <v>50</v>
      </c>
      <c r="C100" t="str">
        <f t="shared" ca="1" si="8"/>
        <v>2016_int_champ</v>
      </c>
      <c r="D100" t="s">
        <v>16</v>
      </c>
      <c r="E100" s="14" t="s">
        <v>190</v>
      </c>
      <c r="F100" t="str">
        <f t="shared" ca="1" si="9"/>
        <v>Khalil Mack</v>
      </c>
      <c r="G100" s="2">
        <f t="shared" ca="1" si="7"/>
        <v>1</v>
      </c>
    </row>
    <row r="101" spans="1:7" x14ac:dyDescent="0.25">
      <c r="A101">
        <v>100</v>
      </c>
      <c r="B101">
        <v>50</v>
      </c>
      <c r="C101" t="str">
        <f t="shared" ca="1" si="8"/>
        <v>2016_int_champ</v>
      </c>
      <c r="D101" t="s">
        <v>14</v>
      </c>
      <c r="E101" t="s">
        <v>173</v>
      </c>
      <c r="F101" t="str">
        <f t="shared" ca="1" si="9"/>
        <v>Khalil Mack</v>
      </c>
      <c r="G101" s="2">
        <f t="shared" ca="1" si="7"/>
        <v>0</v>
      </c>
    </row>
    <row r="102" spans="1:7" x14ac:dyDescent="0.25">
      <c r="A102">
        <v>101</v>
      </c>
      <c r="B102">
        <v>51</v>
      </c>
      <c r="C102" t="str">
        <f t="shared" ca="1" si="8"/>
        <v>2016_cbpoy</v>
      </c>
      <c r="D102" t="s">
        <v>16</v>
      </c>
      <c r="E102" s="14" t="s">
        <v>191</v>
      </c>
      <c r="F102" t="str">
        <f t="shared" ca="1" si="9"/>
        <v>Jordy Nelson</v>
      </c>
      <c r="G102" s="2">
        <f t="shared" ca="1" si="7"/>
        <v>1</v>
      </c>
    </row>
    <row r="103" spans="1:7" x14ac:dyDescent="0.25">
      <c r="A103">
        <v>102</v>
      </c>
      <c r="B103">
        <v>51</v>
      </c>
      <c r="C103" t="str">
        <f t="shared" ca="1" si="8"/>
        <v>2016_cbpoy</v>
      </c>
      <c r="D103" t="s">
        <v>14</v>
      </c>
      <c r="E103" t="s">
        <v>220</v>
      </c>
      <c r="F103" t="str">
        <f t="shared" ca="1" si="9"/>
        <v>Jordy Nelson</v>
      </c>
      <c r="G103" s="2">
        <f t="shared" ca="1" si="7"/>
        <v>0</v>
      </c>
    </row>
    <row r="104" spans="1:7" x14ac:dyDescent="0.25">
      <c r="A104">
        <v>103</v>
      </c>
      <c r="B104">
        <v>52</v>
      </c>
      <c r="C104" t="str">
        <f t="shared" ca="1" si="8"/>
        <v>2016_oroy</v>
      </c>
      <c r="D104" t="s">
        <v>16</v>
      </c>
      <c r="E104" s="14" t="s">
        <v>241</v>
      </c>
      <c r="F104" t="str">
        <f t="shared" ca="1" si="9"/>
        <v>Dak Prescott</v>
      </c>
      <c r="G104" s="2">
        <f t="shared" ca="1" si="7"/>
        <v>0</v>
      </c>
    </row>
    <row r="105" spans="1:7" x14ac:dyDescent="0.25">
      <c r="A105">
        <v>104</v>
      </c>
      <c r="B105">
        <v>52</v>
      </c>
      <c r="C105" t="str">
        <f t="shared" ca="1" si="8"/>
        <v>2016_oroy</v>
      </c>
      <c r="D105" t="s">
        <v>14</v>
      </c>
      <c r="E105" t="s">
        <v>186</v>
      </c>
      <c r="F105" t="str">
        <f t="shared" ca="1" si="9"/>
        <v>Dak Prescott</v>
      </c>
      <c r="G105" s="2">
        <f t="shared" ca="1" si="7"/>
        <v>0</v>
      </c>
    </row>
    <row r="106" spans="1:7" x14ac:dyDescent="0.25">
      <c r="A106">
        <v>105</v>
      </c>
      <c r="B106">
        <v>53</v>
      </c>
      <c r="C106" t="str">
        <f t="shared" ca="1" si="8"/>
        <v>2016_droy</v>
      </c>
      <c r="D106" t="s">
        <v>16</v>
      </c>
      <c r="E106" s="14" t="s">
        <v>243</v>
      </c>
      <c r="F106" t="str">
        <f t="shared" ca="1" si="9"/>
        <v>Joey Bosa</v>
      </c>
      <c r="G106" s="2">
        <f t="shared" ca="1" si="7"/>
        <v>0</v>
      </c>
    </row>
    <row r="107" spans="1:7" x14ac:dyDescent="0.25">
      <c r="A107">
        <v>106</v>
      </c>
      <c r="B107">
        <v>53</v>
      </c>
      <c r="C107" t="str">
        <f t="shared" ca="1" si="8"/>
        <v>2016_droy</v>
      </c>
      <c r="D107" t="s">
        <v>14</v>
      </c>
      <c r="E107" t="s">
        <v>221</v>
      </c>
      <c r="F107" t="str">
        <f t="shared" ca="1" si="9"/>
        <v>Joey Bosa</v>
      </c>
      <c r="G107" s="2">
        <f t="shared" ca="1" si="7"/>
        <v>0</v>
      </c>
    </row>
    <row r="108" spans="1:7" x14ac:dyDescent="0.25">
      <c r="A108">
        <v>107</v>
      </c>
      <c r="B108">
        <v>54</v>
      </c>
      <c r="C108" t="str">
        <f t="shared" ca="1" si="8"/>
        <v>2016_coy</v>
      </c>
      <c r="D108" t="s">
        <v>16</v>
      </c>
      <c r="E108" s="14" t="s">
        <v>244</v>
      </c>
      <c r="F108" t="str">
        <f t="shared" ca="1" si="9"/>
        <v>Jason Garrett</v>
      </c>
      <c r="G108" s="2">
        <f t="shared" ca="1" si="7"/>
        <v>0</v>
      </c>
    </row>
    <row r="109" spans="1:7" x14ac:dyDescent="0.25">
      <c r="A109">
        <v>108</v>
      </c>
      <c r="B109">
        <v>54</v>
      </c>
      <c r="C109" t="str">
        <f t="shared" ca="1" si="8"/>
        <v>2016_coy</v>
      </c>
      <c r="D109" t="s">
        <v>14</v>
      </c>
      <c r="E109" t="s">
        <v>177</v>
      </c>
      <c r="F109" t="str">
        <f t="shared" ca="1" si="9"/>
        <v>Jason Garrett</v>
      </c>
      <c r="G109" s="2">
        <f t="shared" ca="1" si="7"/>
        <v>0</v>
      </c>
    </row>
    <row r="110" spans="1:7" x14ac:dyDescent="0.25">
      <c r="A110">
        <v>109</v>
      </c>
      <c r="B110">
        <v>55</v>
      </c>
      <c r="C110" t="str">
        <f t="shared" ca="1" si="8"/>
        <v>2016_acoy</v>
      </c>
      <c r="D110" t="s">
        <v>16</v>
      </c>
      <c r="E110" s="14" t="s">
        <v>245</v>
      </c>
      <c r="F110" t="str">
        <f t="shared" ca="1" si="9"/>
        <v>Kyle Shanahan</v>
      </c>
      <c r="G110" s="2">
        <f t="shared" ca="1" si="7"/>
        <v>0</v>
      </c>
    </row>
    <row r="111" spans="1:7" x14ac:dyDescent="0.25">
      <c r="A111">
        <v>110</v>
      </c>
      <c r="B111">
        <v>55</v>
      </c>
      <c r="C111" t="str">
        <f t="shared" ca="1" si="8"/>
        <v>2016_acoy</v>
      </c>
      <c r="D111" t="s">
        <v>14</v>
      </c>
      <c r="E111" t="s">
        <v>222</v>
      </c>
      <c r="F111" t="str">
        <f t="shared" ca="1" si="9"/>
        <v>Kyle Shanahan</v>
      </c>
      <c r="G111" s="2">
        <f t="shared" ca="1" si="7"/>
        <v>0</v>
      </c>
    </row>
    <row r="112" spans="1:7" x14ac:dyDescent="0.25">
      <c r="A112">
        <v>111</v>
      </c>
      <c r="B112">
        <v>56</v>
      </c>
      <c r="C112" t="str">
        <f t="shared" ca="1" si="8"/>
        <v>2016_eoy</v>
      </c>
      <c r="D112" t="s">
        <v>16</v>
      </c>
      <c r="E112" t="s">
        <v>376</v>
      </c>
      <c r="F112" t="str">
        <f t="shared" ca="1" si="9"/>
        <v>Reggie McKenzie</v>
      </c>
      <c r="G112" s="2">
        <f t="shared" ca="1" si="7"/>
        <v>0</v>
      </c>
    </row>
    <row r="113" spans="1:7" x14ac:dyDescent="0.25">
      <c r="A113">
        <v>112</v>
      </c>
      <c r="B113">
        <v>56</v>
      </c>
      <c r="C113" t="str">
        <f t="shared" ca="1" si="8"/>
        <v>2016_eoy</v>
      </c>
      <c r="D113" t="s">
        <v>14</v>
      </c>
      <c r="E113" t="s">
        <v>376</v>
      </c>
      <c r="F113" t="str">
        <f t="shared" ca="1" si="9"/>
        <v>Reggie McKenzie</v>
      </c>
      <c r="G113" s="2">
        <f t="shared" ca="1" si="7"/>
        <v>0</v>
      </c>
    </row>
    <row r="114" spans="1:7" x14ac:dyDescent="0.25">
      <c r="A114">
        <v>113</v>
      </c>
      <c r="B114">
        <v>57</v>
      </c>
      <c r="C114" t="str">
        <f t="shared" ca="1" si="8"/>
        <v>2017_mvp</v>
      </c>
      <c r="D114" t="s">
        <v>14</v>
      </c>
      <c r="E114" t="s">
        <v>167</v>
      </c>
      <c r="F114" t="str">
        <f t="shared" ca="1" si="9"/>
        <v>Tom Brady</v>
      </c>
      <c r="G114" s="2">
        <f t="shared" ca="1" si="7"/>
        <v>0</v>
      </c>
    </row>
    <row r="115" spans="1:7" x14ac:dyDescent="0.25">
      <c r="A115">
        <v>114</v>
      </c>
      <c r="B115">
        <v>58</v>
      </c>
      <c r="C115" t="str">
        <f t="shared" ca="1" si="8"/>
        <v>2017_opoy</v>
      </c>
      <c r="D115" t="s">
        <v>14</v>
      </c>
      <c r="E115" t="s">
        <v>168</v>
      </c>
      <c r="F115" t="str">
        <f t="shared" ca="1" si="9"/>
        <v>Todd Gurley</v>
      </c>
      <c r="G115" s="2">
        <f t="shared" ca="1" si="7"/>
        <v>0</v>
      </c>
    </row>
    <row r="116" spans="1:7" x14ac:dyDescent="0.25">
      <c r="A116">
        <v>115</v>
      </c>
      <c r="B116">
        <v>59</v>
      </c>
      <c r="C116" t="str">
        <f t="shared" ca="1" si="8"/>
        <v>2017_dpoy</v>
      </c>
      <c r="D116" t="s">
        <v>14</v>
      </c>
      <c r="E116" t="s">
        <v>246</v>
      </c>
      <c r="F116" t="str">
        <f t="shared" ca="1" si="9"/>
        <v>Aaron Donald</v>
      </c>
      <c r="G116" s="2">
        <f t="shared" ca="1" si="7"/>
        <v>0</v>
      </c>
    </row>
    <row r="117" spans="1:7" x14ac:dyDescent="0.25">
      <c r="A117">
        <v>116</v>
      </c>
      <c r="B117">
        <v>60</v>
      </c>
      <c r="C117" t="str">
        <f t="shared" ca="1" si="8"/>
        <v>2017_pass_champ</v>
      </c>
      <c r="D117" t="s">
        <v>14</v>
      </c>
      <c r="E117" t="s">
        <v>191</v>
      </c>
      <c r="F117" t="str">
        <f t="shared" ca="1" si="9"/>
        <v>Tom Brady</v>
      </c>
      <c r="G117" s="2">
        <f t="shared" ca="1" si="7"/>
        <v>0</v>
      </c>
    </row>
    <row r="118" spans="1:7" x14ac:dyDescent="0.25">
      <c r="A118">
        <v>117</v>
      </c>
      <c r="B118">
        <v>61</v>
      </c>
      <c r="C118" t="str">
        <f t="shared" ca="1" si="8"/>
        <v>2017_rush_champ</v>
      </c>
      <c r="D118" t="s">
        <v>14</v>
      </c>
      <c r="E118" t="s">
        <v>237</v>
      </c>
      <c r="F118" t="str">
        <f t="shared" ca="1" si="9"/>
        <v>Kareem Hunt</v>
      </c>
      <c r="G118" s="2">
        <f t="shared" ca="1" si="7"/>
        <v>0</v>
      </c>
    </row>
    <row r="119" spans="1:7" x14ac:dyDescent="0.25">
      <c r="A119">
        <v>118</v>
      </c>
      <c r="B119">
        <v>62</v>
      </c>
      <c r="C119" t="str">
        <f t="shared" ca="1" si="8"/>
        <v>2017_rec_champ</v>
      </c>
      <c r="D119" t="s">
        <v>14</v>
      </c>
      <c r="E119" t="s">
        <v>248</v>
      </c>
      <c r="F119" t="str">
        <f t="shared" ca="1" si="9"/>
        <v>Antonio Brown</v>
      </c>
      <c r="G119" s="2">
        <f t="shared" ca="1" si="7"/>
        <v>0</v>
      </c>
    </row>
    <row r="120" spans="1:7" x14ac:dyDescent="0.25">
      <c r="A120">
        <v>119</v>
      </c>
      <c r="B120">
        <v>63</v>
      </c>
      <c r="C120" t="str">
        <f t="shared" ca="1" si="8"/>
        <v>2017_sack_champ</v>
      </c>
      <c r="D120" t="s">
        <v>14</v>
      </c>
      <c r="E120" t="s">
        <v>218</v>
      </c>
      <c r="F120" t="str">
        <f t="shared" ca="1" si="9"/>
        <v>Chandler Jones</v>
      </c>
      <c r="G120" s="2">
        <f t="shared" ca="1" si="7"/>
        <v>0</v>
      </c>
    </row>
    <row r="121" spans="1:7" x14ac:dyDescent="0.25">
      <c r="A121">
        <v>120</v>
      </c>
      <c r="B121">
        <v>64</v>
      </c>
      <c r="C121" t="str">
        <f t="shared" ca="1" si="8"/>
        <v>2017_int_champ</v>
      </c>
      <c r="D121" t="s">
        <v>14</v>
      </c>
      <c r="E121" t="s">
        <v>237</v>
      </c>
      <c r="F121" t="str">
        <f t="shared" ca="1" si="9"/>
        <v>Darius Slay, Kevin Byard</v>
      </c>
      <c r="G121" s="2">
        <f t="shared" ca="1" si="7"/>
        <v>0</v>
      </c>
    </row>
    <row r="122" spans="1:7" x14ac:dyDescent="0.25">
      <c r="A122">
        <v>121</v>
      </c>
      <c r="B122">
        <v>65</v>
      </c>
      <c r="C122" t="str">
        <f t="shared" ca="1" si="8"/>
        <v>2017_cbpoy</v>
      </c>
      <c r="D122" t="s">
        <v>14</v>
      </c>
      <c r="E122" t="s">
        <v>173</v>
      </c>
      <c r="F122" t="str">
        <f t="shared" ca="1" si="9"/>
        <v>Keenan Allen</v>
      </c>
      <c r="G122" s="2">
        <f t="shared" ca="1" si="7"/>
        <v>0</v>
      </c>
    </row>
    <row r="123" spans="1:7" x14ac:dyDescent="0.25">
      <c r="A123">
        <v>122</v>
      </c>
      <c r="B123">
        <v>66</v>
      </c>
      <c r="C123" t="str">
        <f t="shared" ca="1" si="8"/>
        <v>2017_oroy</v>
      </c>
      <c r="D123" t="s">
        <v>14</v>
      </c>
      <c r="E123" t="s">
        <v>249</v>
      </c>
      <c r="F123" t="str">
        <f t="shared" ca="1" si="9"/>
        <v>Alvin Kamara</v>
      </c>
      <c r="G123" s="2">
        <f t="shared" ca="1" si="7"/>
        <v>0</v>
      </c>
    </row>
    <row r="124" spans="1:7" x14ac:dyDescent="0.25">
      <c r="A124">
        <v>123</v>
      </c>
      <c r="B124">
        <v>67</v>
      </c>
      <c r="C124" t="str">
        <f t="shared" ca="1" si="8"/>
        <v>2017_droy</v>
      </c>
      <c r="D124" t="s">
        <v>14</v>
      </c>
      <c r="E124" t="s">
        <v>250</v>
      </c>
      <c r="F124" t="str">
        <f t="shared" ca="1" si="9"/>
        <v>Marshon Lattimore</v>
      </c>
      <c r="G124" s="2">
        <f t="shared" ca="1" si="7"/>
        <v>0</v>
      </c>
    </row>
    <row r="125" spans="1:7" x14ac:dyDescent="0.25">
      <c r="A125">
        <v>124</v>
      </c>
      <c r="B125">
        <v>68</v>
      </c>
      <c r="C125" t="str">
        <f t="shared" ca="1" si="8"/>
        <v>2017_coy</v>
      </c>
      <c r="D125" t="s">
        <v>14</v>
      </c>
      <c r="E125" t="s">
        <v>247</v>
      </c>
      <c r="F125" t="str">
        <f t="shared" ca="1" si="9"/>
        <v>Sean McVay</v>
      </c>
      <c r="G125" s="2">
        <f t="shared" ca="1" si="7"/>
        <v>0</v>
      </c>
    </row>
    <row r="126" spans="1:7" x14ac:dyDescent="0.25">
      <c r="A126">
        <v>125</v>
      </c>
      <c r="B126">
        <v>69</v>
      </c>
      <c r="C126" t="str">
        <f t="shared" ca="1" si="8"/>
        <v>2017_acoy</v>
      </c>
      <c r="D126" t="s">
        <v>14</v>
      </c>
      <c r="E126" t="s">
        <v>251</v>
      </c>
      <c r="F126" t="str">
        <f t="shared" ca="1" si="9"/>
        <v>Pat Shurmur</v>
      </c>
      <c r="G126" s="2">
        <f t="shared" ca="1" si="7"/>
        <v>0</v>
      </c>
    </row>
    <row r="127" spans="1:7" x14ac:dyDescent="0.25">
      <c r="A127">
        <v>126</v>
      </c>
      <c r="B127">
        <v>70</v>
      </c>
      <c r="C127" t="str">
        <f t="shared" ca="1" si="8"/>
        <v>2017_eoy</v>
      </c>
      <c r="D127" t="s">
        <v>14</v>
      </c>
      <c r="E127" t="s">
        <v>252</v>
      </c>
      <c r="F127" t="str">
        <f t="shared" ca="1" si="9"/>
        <v>Howie Roseman</v>
      </c>
      <c r="G127" s="2">
        <f t="shared" ca="1" si="7"/>
        <v>0</v>
      </c>
    </row>
    <row r="128" spans="1:7" x14ac:dyDescent="0.25">
      <c r="A128">
        <v>127</v>
      </c>
      <c r="B128">
        <v>57</v>
      </c>
      <c r="C128" t="str">
        <f t="shared" ca="1" si="8"/>
        <v>2017_mvp</v>
      </c>
      <c r="D128" t="s">
        <v>16</v>
      </c>
      <c r="E128" t="s">
        <v>167</v>
      </c>
      <c r="F128" t="str">
        <f t="shared" ca="1" si="9"/>
        <v>Tom Brady</v>
      </c>
      <c r="G128" s="2">
        <f t="shared" ca="1" si="7"/>
        <v>0</v>
      </c>
    </row>
    <row r="129" spans="1:7" x14ac:dyDescent="0.25">
      <c r="A129">
        <v>128</v>
      </c>
      <c r="B129">
        <v>58</v>
      </c>
      <c r="C129" t="str">
        <f t="shared" ca="1" si="8"/>
        <v>2017_opoy</v>
      </c>
      <c r="D129" t="s">
        <v>16</v>
      </c>
      <c r="E129" t="s">
        <v>265</v>
      </c>
      <c r="F129" t="str">
        <f t="shared" ca="1" si="9"/>
        <v>Todd Gurley</v>
      </c>
      <c r="G129" s="2">
        <f t="shared" ca="1" si="7"/>
        <v>0</v>
      </c>
    </row>
    <row r="130" spans="1:7" x14ac:dyDescent="0.25">
      <c r="A130">
        <v>129</v>
      </c>
      <c r="B130">
        <v>59</v>
      </c>
      <c r="C130" t="str">
        <f t="shared" ref="C130:C161" ca="1" si="10">IFERROR(VLOOKUP($B130,INDIRECT(nfl_award_result),MATCH(C$1,INDIRECT(nfl_award_result_header),0),FALSE),"error")</f>
        <v>2017_dpoy</v>
      </c>
      <c r="D130" t="s">
        <v>16</v>
      </c>
      <c r="E130" t="s">
        <v>173</v>
      </c>
      <c r="F130" t="str">
        <f t="shared" ref="F130:F141" ca="1" si="11">IFERROR(IF(VLOOKUP($B130,INDIRECT(nfl_award_result),MATCH(F$1,INDIRECT(nfl_award_result_header),0),FALSE)="","",VLOOKUP($B130,INDIRECT(nfl_award_result),MATCH(F$1,INDIRECT(nfl_award_result_header),0),FALSE)),"error")</f>
        <v>Aaron Donald</v>
      </c>
      <c r="G130" s="2">
        <f t="shared" ca="1" si="7"/>
        <v>0</v>
      </c>
    </row>
    <row r="131" spans="1:7" x14ac:dyDescent="0.25">
      <c r="A131">
        <v>130</v>
      </c>
      <c r="B131">
        <v>60</v>
      </c>
      <c r="C131" t="str">
        <f t="shared" ca="1" si="10"/>
        <v>2017_pass_champ</v>
      </c>
      <c r="D131" t="s">
        <v>16</v>
      </c>
      <c r="E131" t="s">
        <v>167</v>
      </c>
      <c r="F131" t="str">
        <f t="shared" ca="1" si="11"/>
        <v>Tom Brady</v>
      </c>
      <c r="G131" s="2">
        <f t="shared" ref="G131:G169" ca="1" si="12">IF(OR(ISBLANK(E131),ISBLANK(F131),E131="",F131=""),"",IF(E131=F131,1,0))</f>
        <v>0</v>
      </c>
    </row>
    <row r="132" spans="1:7" x14ac:dyDescent="0.25">
      <c r="A132">
        <v>131</v>
      </c>
      <c r="B132">
        <v>61</v>
      </c>
      <c r="C132" t="str">
        <f t="shared" ca="1" si="10"/>
        <v>2017_rush_champ</v>
      </c>
      <c r="D132" t="s">
        <v>16</v>
      </c>
      <c r="E132" t="s">
        <v>218</v>
      </c>
      <c r="F132" t="str">
        <f t="shared" ca="1" si="11"/>
        <v>Kareem Hunt</v>
      </c>
      <c r="G132" s="2">
        <f t="shared" ca="1" si="12"/>
        <v>0</v>
      </c>
    </row>
    <row r="133" spans="1:7" x14ac:dyDescent="0.25">
      <c r="A133">
        <v>132</v>
      </c>
      <c r="B133">
        <v>62</v>
      </c>
      <c r="C133" t="str">
        <f t="shared" ca="1" si="10"/>
        <v>2017_rec_champ</v>
      </c>
      <c r="D133" t="s">
        <v>16</v>
      </c>
      <c r="E133" t="s">
        <v>266</v>
      </c>
      <c r="F133" t="str">
        <f t="shared" ca="1" si="11"/>
        <v>Antonio Brown</v>
      </c>
      <c r="G133" s="2">
        <f t="shared" ca="1" si="12"/>
        <v>0</v>
      </c>
    </row>
    <row r="134" spans="1:7" x14ac:dyDescent="0.25">
      <c r="A134">
        <v>133</v>
      </c>
      <c r="B134">
        <v>63</v>
      </c>
      <c r="C134" t="str">
        <f t="shared" ca="1" si="10"/>
        <v>2017_sack_champ</v>
      </c>
      <c r="D134" t="s">
        <v>16</v>
      </c>
      <c r="E134" t="s">
        <v>193</v>
      </c>
      <c r="F134" t="str">
        <f t="shared" ca="1" si="11"/>
        <v>Chandler Jones</v>
      </c>
      <c r="G134" s="2">
        <f t="shared" ca="1" si="12"/>
        <v>0</v>
      </c>
    </row>
    <row r="135" spans="1:7" x14ac:dyDescent="0.25">
      <c r="A135">
        <v>134</v>
      </c>
      <c r="B135">
        <v>64</v>
      </c>
      <c r="C135" t="str">
        <f t="shared" ca="1" si="10"/>
        <v>2017_int_champ</v>
      </c>
      <c r="D135" t="s">
        <v>16</v>
      </c>
      <c r="E135" t="s">
        <v>267</v>
      </c>
      <c r="F135" t="str">
        <f t="shared" ca="1" si="11"/>
        <v>Darius Slay, Kevin Byard</v>
      </c>
      <c r="G135" s="2">
        <f t="shared" ca="1" si="12"/>
        <v>0</v>
      </c>
    </row>
    <row r="136" spans="1:7" x14ac:dyDescent="0.25">
      <c r="A136">
        <v>135</v>
      </c>
      <c r="B136">
        <v>65</v>
      </c>
      <c r="C136" t="str">
        <f t="shared" ca="1" si="10"/>
        <v>2017_cbpoy</v>
      </c>
      <c r="D136" t="s">
        <v>16</v>
      </c>
      <c r="E136" t="s">
        <v>173</v>
      </c>
      <c r="F136" t="str">
        <f t="shared" ca="1" si="11"/>
        <v>Keenan Allen</v>
      </c>
      <c r="G136" s="2">
        <f t="shared" ca="1" si="12"/>
        <v>0</v>
      </c>
    </row>
    <row r="137" spans="1:7" x14ac:dyDescent="0.25">
      <c r="A137">
        <v>136</v>
      </c>
      <c r="B137">
        <v>66</v>
      </c>
      <c r="C137" t="str">
        <f t="shared" ca="1" si="10"/>
        <v>2017_oroy</v>
      </c>
      <c r="D137" t="s">
        <v>16</v>
      </c>
      <c r="E137" t="s">
        <v>249</v>
      </c>
      <c r="F137" t="str">
        <f t="shared" ca="1" si="11"/>
        <v>Alvin Kamara</v>
      </c>
      <c r="G137" s="2">
        <f t="shared" ca="1" si="12"/>
        <v>0</v>
      </c>
    </row>
    <row r="138" spans="1:7" x14ac:dyDescent="0.25">
      <c r="A138">
        <v>137</v>
      </c>
      <c r="B138">
        <v>67</v>
      </c>
      <c r="C138" t="str">
        <f t="shared" ca="1" si="10"/>
        <v>2017_droy</v>
      </c>
      <c r="D138" t="s">
        <v>16</v>
      </c>
      <c r="E138" t="s">
        <v>268</v>
      </c>
      <c r="F138" t="str">
        <f t="shared" ca="1" si="11"/>
        <v>Marshon Lattimore</v>
      </c>
      <c r="G138" s="2">
        <f t="shared" ca="1" si="12"/>
        <v>0</v>
      </c>
    </row>
    <row r="139" spans="1:7" x14ac:dyDescent="0.25">
      <c r="A139">
        <v>138</v>
      </c>
      <c r="B139">
        <v>68</v>
      </c>
      <c r="C139" t="str">
        <f t="shared" ca="1" si="10"/>
        <v>2017_coy</v>
      </c>
      <c r="D139" t="s">
        <v>16</v>
      </c>
      <c r="E139" t="s">
        <v>209</v>
      </c>
      <c r="F139" t="str">
        <f t="shared" ca="1" si="11"/>
        <v>Sean McVay</v>
      </c>
      <c r="G139" s="2">
        <f t="shared" ca="1" si="12"/>
        <v>0</v>
      </c>
    </row>
    <row r="140" spans="1:7" x14ac:dyDescent="0.25">
      <c r="A140">
        <v>139</v>
      </c>
      <c r="B140">
        <v>69</v>
      </c>
      <c r="C140" t="str">
        <f t="shared" ca="1" si="10"/>
        <v>2017_acoy</v>
      </c>
      <c r="D140" t="s">
        <v>16</v>
      </c>
      <c r="E140" t="s">
        <v>269</v>
      </c>
      <c r="F140" t="str">
        <f t="shared" ca="1" si="11"/>
        <v>Pat Shurmur</v>
      </c>
      <c r="G140" s="2">
        <f t="shared" ca="1" si="12"/>
        <v>0</v>
      </c>
    </row>
    <row r="141" spans="1:7" x14ac:dyDescent="0.25">
      <c r="A141">
        <v>140</v>
      </c>
      <c r="B141">
        <v>70</v>
      </c>
      <c r="C141" t="str">
        <f t="shared" ca="1" si="10"/>
        <v>2017_eoy</v>
      </c>
      <c r="D141" t="s">
        <v>16</v>
      </c>
      <c r="E141" t="s">
        <v>252</v>
      </c>
      <c r="F141" t="str">
        <f t="shared" ca="1" si="11"/>
        <v>Howie Roseman</v>
      </c>
      <c r="G141" s="2">
        <f t="shared" ca="1" si="12"/>
        <v>0</v>
      </c>
    </row>
    <row r="142" spans="1:7" x14ac:dyDescent="0.25">
      <c r="A142">
        <v>141</v>
      </c>
      <c r="B142">
        <v>71</v>
      </c>
      <c r="C142" t="str">
        <f t="shared" ca="1" si="10"/>
        <v>2018_mvp</v>
      </c>
      <c r="D142" t="s">
        <v>14</v>
      </c>
      <c r="E142" t="s">
        <v>168</v>
      </c>
      <c r="G142" s="2" t="str">
        <f t="shared" si="12"/>
        <v/>
      </c>
    </row>
    <row r="143" spans="1:7" x14ac:dyDescent="0.25">
      <c r="A143">
        <v>142</v>
      </c>
      <c r="B143">
        <v>72</v>
      </c>
      <c r="C143" t="str">
        <f t="shared" ca="1" si="10"/>
        <v>2018_opoy</v>
      </c>
      <c r="D143" t="s">
        <v>14</v>
      </c>
      <c r="E143" t="s">
        <v>170</v>
      </c>
      <c r="G143" s="2" t="str">
        <f t="shared" si="12"/>
        <v/>
      </c>
    </row>
    <row r="144" spans="1:7" x14ac:dyDescent="0.25">
      <c r="A144">
        <v>143</v>
      </c>
      <c r="B144">
        <v>73</v>
      </c>
      <c r="C144" t="str">
        <f t="shared" ca="1" si="10"/>
        <v>2018_dpoy</v>
      </c>
      <c r="D144" t="s">
        <v>14</v>
      </c>
      <c r="E144" t="s">
        <v>237</v>
      </c>
      <c r="G144" s="2" t="str">
        <f t="shared" si="12"/>
        <v/>
      </c>
    </row>
    <row r="145" spans="1:7" x14ac:dyDescent="0.25">
      <c r="A145">
        <v>144</v>
      </c>
      <c r="B145">
        <v>74</v>
      </c>
      <c r="C145" t="str">
        <f t="shared" ca="1" si="10"/>
        <v>2018_pass_champ</v>
      </c>
      <c r="D145" t="s">
        <v>14</v>
      </c>
      <c r="E145" t="s">
        <v>168</v>
      </c>
      <c r="G145" s="2" t="str">
        <f t="shared" si="12"/>
        <v/>
      </c>
    </row>
    <row r="146" spans="1:7" x14ac:dyDescent="0.25">
      <c r="A146">
        <v>145</v>
      </c>
      <c r="B146">
        <v>75</v>
      </c>
      <c r="C146" t="str">
        <f t="shared" ca="1" si="10"/>
        <v>2018_rush_champ</v>
      </c>
      <c r="D146" t="s">
        <v>14</v>
      </c>
      <c r="E146" t="s">
        <v>241</v>
      </c>
      <c r="G146" s="2" t="str">
        <f t="shared" si="12"/>
        <v/>
      </c>
    </row>
    <row r="147" spans="1:7" x14ac:dyDescent="0.25">
      <c r="A147">
        <v>146</v>
      </c>
      <c r="B147">
        <v>76</v>
      </c>
      <c r="C147" t="str">
        <f t="shared" ca="1" si="10"/>
        <v>2018_rec_champ</v>
      </c>
      <c r="D147" t="s">
        <v>14</v>
      </c>
      <c r="E147" t="s">
        <v>170</v>
      </c>
      <c r="G147" s="2" t="str">
        <f t="shared" si="12"/>
        <v/>
      </c>
    </row>
    <row r="148" spans="1:7" x14ac:dyDescent="0.25">
      <c r="A148">
        <v>147</v>
      </c>
      <c r="B148">
        <v>77</v>
      </c>
      <c r="C148" t="str">
        <f t="shared" ca="1" si="10"/>
        <v>2018_sack_champ</v>
      </c>
      <c r="D148" t="s">
        <v>14</v>
      </c>
      <c r="E148" t="s">
        <v>387</v>
      </c>
      <c r="G148" s="2" t="str">
        <f t="shared" si="12"/>
        <v/>
      </c>
    </row>
    <row r="149" spans="1:7" x14ac:dyDescent="0.25">
      <c r="A149">
        <v>148</v>
      </c>
      <c r="B149">
        <v>78</v>
      </c>
      <c r="C149" t="str">
        <f t="shared" ca="1" si="10"/>
        <v>2018_int_champ</v>
      </c>
      <c r="D149" t="s">
        <v>14</v>
      </c>
      <c r="E149" t="s">
        <v>393</v>
      </c>
      <c r="G149" s="2" t="str">
        <f t="shared" si="12"/>
        <v/>
      </c>
    </row>
    <row r="150" spans="1:7" x14ac:dyDescent="0.25">
      <c r="A150">
        <v>149</v>
      </c>
      <c r="B150">
        <v>79</v>
      </c>
      <c r="C150" t="str">
        <f t="shared" ca="1" si="10"/>
        <v>2018_cbpoy</v>
      </c>
      <c r="D150" t="s">
        <v>14</v>
      </c>
      <c r="E150" t="s">
        <v>210</v>
      </c>
      <c r="G150" s="2" t="str">
        <f t="shared" si="12"/>
        <v/>
      </c>
    </row>
    <row r="151" spans="1:7" x14ac:dyDescent="0.25">
      <c r="A151">
        <v>150</v>
      </c>
      <c r="B151">
        <v>80</v>
      </c>
      <c r="C151" t="str">
        <f t="shared" ca="1" si="10"/>
        <v>2018_oroy</v>
      </c>
      <c r="D151" t="s">
        <v>14</v>
      </c>
      <c r="E151" t="s">
        <v>389</v>
      </c>
      <c r="G151" s="2" t="str">
        <f t="shared" si="12"/>
        <v/>
      </c>
    </row>
    <row r="152" spans="1:7" x14ac:dyDescent="0.25">
      <c r="A152">
        <v>151</v>
      </c>
      <c r="B152">
        <v>81</v>
      </c>
      <c r="C152" t="str">
        <f t="shared" ca="1" si="10"/>
        <v>2018_droy</v>
      </c>
      <c r="D152" t="s">
        <v>14</v>
      </c>
      <c r="E152" t="s">
        <v>390</v>
      </c>
      <c r="G152" s="2" t="str">
        <f t="shared" si="12"/>
        <v/>
      </c>
    </row>
    <row r="153" spans="1:7" x14ac:dyDescent="0.25">
      <c r="A153">
        <v>152</v>
      </c>
      <c r="B153">
        <v>82</v>
      </c>
      <c r="C153" t="str">
        <f t="shared" ca="1" si="10"/>
        <v>2018_coy</v>
      </c>
      <c r="D153" t="s">
        <v>14</v>
      </c>
      <c r="E153" t="s">
        <v>209</v>
      </c>
      <c r="G153" s="2" t="str">
        <f t="shared" si="12"/>
        <v/>
      </c>
    </row>
    <row r="154" spans="1:7" x14ac:dyDescent="0.25">
      <c r="A154">
        <v>153</v>
      </c>
      <c r="B154">
        <v>83</v>
      </c>
      <c r="C154" t="str">
        <f t="shared" ca="1" si="10"/>
        <v>2018_acoy</v>
      </c>
      <c r="D154" t="s">
        <v>14</v>
      </c>
      <c r="E154" t="s">
        <v>391</v>
      </c>
      <c r="G154" s="2" t="str">
        <f t="shared" si="12"/>
        <v/>
      </c>
    </row>
    <row r="155" spans="1:7" x14ac:dyDescent="0.25">
      <c r="A155">
        <v>154</v>
      </c>
      <c r="B155">
        <v>84</v>
      </c>
      <c r="C155" t="str">
        <f t="shared" ca="1" si="10"/>
        <v>2018_eoy</v>
      </c>
      <c r="D155" t="s">
        <v>14</v>
      </c>
      <c r="E155" t="s">
        <v>392</v>
      </c>
      <c r="G155" s="2" t="str">
        <f t="shared" si="12"/>
        <v/>
      </c>
    </row>
    <row r="156" spans="1:7" x14ac:dyDescent="0.25">
      <c r="A156">
        <v>155</v>
      </c>
      <c r="B156">
        <v>71</v>
      </c>
      <c r="C156" t="str">
        <f t="shared" ca="1" si="10"/>
        <v>2018_mvp</v>
      </c>
      <c r="D156" t="s">
        <v>16</v>
      </c>
      <c r="G156" s="2" t="str">
        <f t="shared" si="12"/>
        <v/>
      </c>
    </row>
    <row r="157" spans="1:7" x14ac:dyDescent="0.25">
      <c r="A157">
        <v>155</v>
      </c>
      <c r="B157">
        <v>72</v>
      </c>
      <c r="C157" t="str">
        <f t="shared" ca="1" si="10"/>
        <v>2018_opoy</v>
      </c>
      <c r="D157" t="s">
        <v>16</v>
      </c>
      <c r="G157" s="2" t="str">
        <f t="shared" si="12"/>
        <v/>
      </c>
    </row>
    <row r="158" spans="1:7" x14ac:dyDescent="0.25">
      <c r="A158">
        <v>156</v>
      </c>
      <c r="B158">
        <v>73</v>
      </c>
      <c r="C158" t="str">
        <f t="shared" ca="1" si="10"/>
        <v>2018_dpoy</v>
      </c>
      <c r="D158" t="s">
        <v>16</v>
      </c>
      <c r="G158" s="2" t="str">
        <f t="shared" si="12"/>
        <v/>
      </c>
    </row>
    <row r="159" spans="1:7" x14ac:dyDescent="0.25">
      <c r="A159">
        <v>157</v>
      </c>
      <c r="B159">
        <v>74</v>
      </c>
      <c r="C159" t="str">
        <f t="shared" ca="1" si="10"/>
        <v>2018_pass_champ</v>
      </c>
      <c r="D159" t="s">
        <v>16</v>
      </c>
      <c r="G159" s="2" t="str">
        <f t="shared" si="12"/>
        <v/>
      </c>
    </row>
    <row r="160" spans="1:7" x14ac:dyDescent="0.25">
      <c r="A160">
        <v>158</v>
      </c>
      <c r="B160">
        <v>75</v>
      </c>
      <c r="C160" t="str">
        <f t="shared" ca="1" si="10"/>
        <v>2018_rush_champ</v>
      </c>
      <c r="D160" t="s">
        <v>16</v>
      </c>
      <c r="G160" s="2" t="str">
        <f t="shared" si="12"/>
        <v/>
      </c>
    </row>
    <row r="161" spans="1:7" x14ac:dyDescent="0.25">
      <c r="A161">
        <v>159</v>
      </c>
      <c r="B161">
        <v>76</v>
      </c>
      <c r="C161" t="str">
        <f t="shared" ca="1" si="10"/>
        <v>2018_rec_champ</v>
      </c>
      <c r="D161" t="s">
        <v>16</v>
      </c>
      <c r="G161" s="2" t="str">
        <f t="shared" si="12"/>
        <v/>
      </c>
    </row>
    <row r="162" spans="1:7" x14ac:dyDescent="0.25">
      <c r="A162">
        <v>160</v>
      </c>
      <c r="B162">
        <v>77</v>
      </c>
      <c r="C162" t="str">
        <f t="shared" ref="C162:C169" ca="1" si="13">IFERROR(VLOOKUP($B162,INDIRECT(nfl_award_result),MATCH(C$1,INDIRECT(nfl_award_result_header),0),FALSE),"error")</f>
        <v>2018_sack_champ</v>
      </c>
      <c r="D162" t="s">
        <v>16</v>
      </c>
      <c r="G162" s="2" t="str">
        <f t="shared" si="12"/>
        <v/>
      </c>
    </row>
    <row r="163" spans="1:7" x14ac:dyDescent="0.25">
      <c r="A163">
        <v>161</v>
      </c>
      <c r="B163">
        <v>78</v>
      </c>
      <c r="C163" t="str">
        <f t="shared" ca="1" si="13"/>
        <v>2018_int_champ</v>
      </c>
      <c r="D163" t="s">
        <v>16</v>
      </c>
      <c r="G163" s="2" t="str">
        <f t="shared" si="12"/>
        <v/>
      </c>
    </row>
    <row r="164" spans="1:7" x14ac:dyDescent="0.25">
      <c r="A164">
        <v>162</v>
      </c>
      <c r="B164">
        <v>79</v>
      </c>
      <c r="C164" t="str">
        <f t="shared" ca="1" si="13"/>
        <v>2018_cbpoy</v>
      </c>
      <c r="D164" t="s">
        <v>16</v>
      </c>
      <c r="G164" s="2" t="str">
        <f t="shared" si="12"/>
        <v/>
      </c>
    </row>
    <row r="165" spans="1:7" x14ac:dyDescent="0.25">
      <c r="A165">
        <v>163</v>
      </c>
      <c r="B165">
        <v>80</v>
      </c>
      <c r="C165" t="str">
        <f t="shared" ca="1" si="13"/>
        <v>2018_oroy</v>
      </c>
      <c r="D165" t="s">
        <v>16</v>
      </c>
      <c r="G165" s="2" t="str">
        <f t="shared" si="12"/>
        <v/>
      </c>
    </row>
    <row r="166" spans="1:7" x14ac:dyDescent="0.25">
      <c r="A166">
        <v>164</v>
      </c>
      <c r="B166">
        <v>81</v>
      </c>
      <c r="C166" t="str">
        <f t="shared" ca="1" si="13"/>
        <v>2018_droy</v>
      </c>
      <c r="D166" t="s">
        <v>16</v>
      </c>
      <c r="G166" s="2" t="str">
        <f t="shared" si="12"/>
        <v/>
      </c>
    </row>
    <row r="167" spans="1:7" x14ac:dyDescent="0.25">
      <c r="A167">
        <v>165</v>
      </c>
      <c r="B167">
        <v>82</v>
      </c>
      <c r="C167" t="str">
        <f t="shared" ca="1" si="13"/>
        <v>2018_coy</v>
      </c>
      <c r="D167" t="s">
        <v>16</v>
      </c>
      <c r="G167" s="2" t="str">
        <f t="shared" si="12"/>
        <v/>
      </c>
    </row>
    <row r="168" spans="1:7" x14ac:dyDescent="0.25">
      <c r="A168">
        <v>166</v>
      </c>
      <c r="B168">
        <v>83</v>
      </c>
      <c r="C168" t="str">
        <f t="shared" ca="1" si="13"/>
        <v>2018_acoy</v>
      </c>
      <c r="D168" t="s">
        <v>16</v>
      </c>
      <c r="G168" s="2" t="str">
        <f t="shared" si="12"/>
        <v/>
      </c>
    </row>
    <row r="169" spans="1:7" x14ac:dyDescent="0.25">
      <c r="A169">
        <v>167</v>
      </c>
      <c r="B169">
        <v>84</v>
      </c>
      <c r="C169" t="str">
        <f t="shared" ca="1" si="13"/>
        <v>2018_eoy</v>
      </c>
      <c r="D169" t="s">
        <v>16</v>
      </c>
      <c r="G169" s="2" t="str">
        <f t="shared" si="12"/>
        <v/>
      </c>
    </row>
  </sheetData>
  <sortState ref="A2:H113">
    <sortCondition ref="B2:B113"/>
    <sortCondition ref="D2:D11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12</vt:i4>
      </vt:variant>
    </vt:vector>
  </HeadingPairs>
  <TitlesOfParts>
    <vt:vector size="34" baseType="lpstr">
      <vt:lpstr>guide</vt:lpstr>
      <vt:lpstr>refs</vt:lpstr>
      <vt:lpstr>person</vt:lpstr>
      <vt:lpstr>nfl_time_period</vt:lpstr>
      <vt:lpstr>nfl_plyff_round</vt:lpstr>
      <vt:lpstr>nfl_conf</vt:lpstr>
      <vt:lpstr>nfl_div</vt:lpstr>
      <vt:lpstr>nfl_tm</vt:lpstr>
      <vt:lpstr>nfl_win_total_source</vt:lpstr>
      <vt:lpstr>nfl_award</vt:lpstr>
      <vt:lpstr>nfl_win_total_result</vt:lpstr>
      <vt:lpstr>nfl_win_total_pick</vt:lpstr>
      <vt:lpstr>nfl_win_total_picks_pivot</vt:lpstr>
      <vt:lpstr>nfl_game_result</vt:lpstr>
      <vt:lpstr>nfl_game_result_scores</vt:lpstr>
      <vt:lpstr>nfl_game_pick</vt:lpstr>
      <vt:lpstr>nfl_game_picks_pivot</vt:lpstr>
      <vt:lpstr>nfl_game_picks_pivot_2</vt:lpstr>
      <vt:lpstr>nfl_plyff_tm</vt:lpstr>
      <vt:lpstr>nfl_plyff_pick</vt:lpstr>
      <vt:lpstr>nfl_award_result</vt:lpstr>
      <vt:lpstr>nfl_award_pick</vt:lpstr>
      <vt:lpstr>nfl_award_result</vt:lpstr>
      <vt:lpstr>nfl_award_result_header</vt:lpstr>
      <vt:lpstr>nfl_conf</vt:lpstr>
      <vt:lpstr>nfl_conf_header</vt:lpstr>
      <vt:lpstr>nfl_div</vt:lpstr>
      <vt:lpstr>nfl_div_header</vt:lpstr>
      <vt:lpstr>nfl_game_result</vt:lpstr>
      <vt:lpstr>nfl_game_result_header</vt:lpstr>
      <vt:lpstr>nfl_plyff_tm</vt:lpstr>
      <vt:lpstr>nfl_plyff_tm_header</vt:lpstr>
      <vt:lpstr>nfl_win_total_result</vt:lpstr>
      <vt:lpstr>nfl_win_total_result_header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aelhabr</dc:creator>
  <cp:lastModifiedBy>aelhabr</cp:lastModifiedBy>
  <dcterms:created xsi:type="dcterms:W3CDTF">2017-09-03T16:34:04Z</dcterms:created>
  <dcterms:modified xsi:type="dcterms:W3CDTF">2018-09-08T12:58:52Z</dcterms:modified>
</cp:coreProperties>
</file>